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7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82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esarrollo\RepositorioGIT\iconotech-cienaga\reportes\"/>
    </mc:Choice>
  </mc:AlternateContent>
  <bookViews>
    <workbookView xWindow="120" yWindow="60" windowWidth="15315" windowHeight="8010" tabRatio="905"/>
  </bookViews>
  <sheets>
    <sheet name="GRAFICAS" sheetId="24" r:id="rId1"/>
    <sheet name="REPORTE" sheetId="1" r:id="rId2"/>
    <sheet name="ANALISIS ANUAL" sheetId="23" r:id="rId3"/>
    <sheet name="SIMIT SIN RES" sheetId="4" state="hidden" r:id="rId4"/>
    <sheet name="SIMIT CON RES" sheetId="5" state="hidden" r:id="rId5"/>
    <sheet name="EXONERACIONES" sheetId="6" state="hidden" r:id="rId6"/>
    <sheet name="COMPARENDOS TOTALES" sheetId="7" state="hidden" r:id="rId7"/>
    <sheet name="RECAUDOS DE COMPARENDOS" sheetId="8" state="hidden" r:id="rId8"/>
    <sheet name="RECAUDOS DE RESOLUCIONES" sheetId="10" state="hidden" r:id="rId9"/>
    <sheet name="RECAUDOS LOCALES" sheetId="11" state="hidden" r:id="rId10"/>
    <sheet name="RECAUDOS EXTERNOS" sheetId="12" state="hidden" r:id="rId11"/>
  </sheets>
  <calcPr calcId="162913"/>
  <pivotCaches>
    <pivotCache cacheId="0" r:id="rId12"/>
  </pivotCaches>
</workbook>
</file>

<file path=xl/calcChain.xml><?xml version="1.0" encoding="utf-8"?>
<calcChain xmlns="http://schemas.openxmlformats.org/spreadsheetml/2006/main">
  <c r="D91" i="24" l="1"/>
  <c r="D92" i="24"/>
  <c r="D93" i="24"/>
  <c r="D94" i="24"/>
  <c r="D95" i="24"/>
  <c r="D96" i="24"/>
  <c r="D97" i="24"/>
  <c r="D98" i="24"/>
  <c r="D99" i="24"/>
  <c r="D100" i="24"/>
  <c r="D101" i="24"/>
  <c r="D102" i="24"/>
  <c r="D103" i="24"/>
  <c r="D104" i="24"/>
  <c r="D105" i="24"/>
  <c r="C91" i="24"/>
  <c r="C92" i="24"/>
  <c r="C93" i="24"/>
  <c r="C94" i="24"/>
  <c r="C95" i="24"/>
  <c r="C96" i="24"/>
  <c r="C97" i="24"/>
  <c r="C98" i="24"/>
  <c r="C99" i="24"/>
  <c r="C100" i="24"/>
  <c r="C101" i="24"/>
  <c r="C102" i="24"/>
  <c r="C103" i="24"/>
  <c r="C104" i="24"/>
  <c r="C105" i="24"/>
  <c r="B91" i="24"/>
  <c r="B92" i="24"/>
  <c r="B93" i="24"/>
  <c r="B94" i="24"/>
  <c r="B95" i="24"/>
  <c r="B96" i="24"/>
  <c r="B97" i="24"/>
  <c r="B98" i="24"/>
  <c r="B99" i="24"/>
  <c r="B100" i="24"/>
  <c r="B101" i="24"/>
  <c r="B102" i="24"/>
  <c r="B103" i="24"/>
  <c r="B104" i="24"/>
  <c r="B105" i="24"/>
  <c r="A91" i="24"/>
  <c r="A92" i="24"/>
  <c r="A93" i="24"/>
  <c r="A94" i="24"/>
  <c r="A95" i="24"/>
  <c r="A96" i="24"/>
  <c r="A97" i="24"/>
  <c r="A98" i="24"/>
  <c r="A99" i="24"/>
  <c r="A100" i="24"/>
  <c r="A101" i="24"/>
  <c r="A102" i="24"/>
  <c r="A103" i="24"/>
  <c r="A104" i="24"/>
  <c r="A105" i="24"/>
  <c r="C73" i="24"/>
  <c r="C74" i="24"/>
  <c r="C75" i="24"/>
  <c r="C76" i="24"/>
  <c r="C77" i="24"/>
  <c r="C78" i="24"/>
  <c r="C79" i="24"/>
  <c r="C80" i="24"/>
  <c r="C81" i="24"/>
  <c r="C82" i="24"/>
  <c r="C83" i="24"/>
  <c r="C84" i="24"/>
  <c r="C85" i="24"/>
  <c r="C86" i="24"/>
  <c r="C87" i="24"/>
  <c r="B73" i="24"/>
  <c r="B74" i="24"/>
  <c r="B75" i="24"/>
  <c r="B76" i="24"/>
  <c r="B77" i="24"/>
  <c r="B78" i="24"/>
  <c r="B79" i="24"/>
  <c r="B80" i="24"/>
  <c r="B81" i="24"/>
  <c r="B82" i="24"/>
  <c r="B83" i="24"/>
  <c r="B84" i="24"/>
  <c r="B85" i="24"/>
  <c r="B86" i="24"/>
  <c r="B87" i="24"/>
  <c r="A87" i="24"/>
  <c r="A86" i="24"/>
  <c r="A85" i="24"/>
  <c r="A84" i="24"/>
  <c r="A83" i="24"/>
  <c r="A82" i="24"/>
  <c r="A81" i="24"/>
  <c r="A80" i="24"/>
  <c r="A79" i="24"/>
  <c r="A78" i="24"/>
  <c r="A77" i="24"/>
  <c r="A76" i="24"/>
  <c r="A75" i="24"/>
  <c r="A74" i="24"/>
  <c r="A73" i="24"/>
  <c r="A55" i="24"/>
  <c r="A56" i="24"/>
  <c r="A57" i="24"/>
  <c r="A58" i="24"/>
  <c r="A59" i="24"/>
  <c r="A60" i="24"/>
  <c r="A61" i="24"/>
  <c r="A62" i="24"/>
  <c r="A63" i="24"/>
  <c r="A64" i="24"/>
  <c r="A65" i="24"/>
  <c r="A66" i="24"/>
  <c r="A67" i="24"/>
  <c r="A68" i="24"/>
  <c r="A69" i="24"/>
  <c r="A51" i="24"/>
  <c r="A50" i="24"/>
  <c r="A49" i="24"/>
  <c r="A48" i="24"/>
  <c r="A47" i="24"/>
  <c r="A46" i="24"/>
  <c r="A45" i="24"/>
  <c r="A44" i="24"/>
  <c r="A43" i="24"/>
  <c r="A42" i="24"/>
  <c r="A41" i="24"/>
  <c r="A40" i="24"/>
  <c r="A39" i="24"/>
  <c r="A38" i="24"/>
  <c r="A37" i="24"/>
  <c r="B55" i="24"/>
  <c r="B59" i="24"/>
  <c r="B63" i="24"/>
  <c r="B67" i="24"/>
  <c r="B56" i="24"/>
  <c r="B60" i="24"/>
  <c r="B64" i="24"/>
  <c r="B68" i="24"/>
  <c r="B57" i="24"/>
  <c r="B61" i="24"/>
  <c r="B65" i="24"/>
  <c r="B69" i="24"/>
  <c r="B58" i="24"/>
  <c r="B62" i="24"/>
  <c r="B66" i="24"/>
  <c r="C51" i="24"/>
  <c r="B50" i="24"/>
  <c r="C47" i="24"/>
  <c r="B46" i="24"/>
  <c r="C43" i="24"/>
  <c r="B42" i="24"/>
  <c r="C39" i="24"/>
  <c r="B38" i="24"/>
  <c r="B45" i="24"/>
  <c r="B41" i="24"/>
  <c r="B37" i="24"/>
  <c r="B51" i="24"/>
  <c r="C48" i="24"/>
  <c r="B47" i="24"/>
  <c r="C44" i="24"/>
  <c r="B43" i="24"/>
  <c r="C40" i="24"/>
  <c r="B39" i="24"/>
  <c r="B49" i="24"/>
  <c r="C38" i="24"/>
  <c r="C49" i="24"/>
  <c r="B48" i="24"/>
  <c r="C45" i="24"/>
  <c r="B44" i="24"/>
  <c r="C41" i="24"/>
  <c r="B40" i="24"/>
  <c r="C37" i="24"/>
  <c r="C50" i="24"/>
  <c r="C46" i="24"/>
  <c r="C42" i="24"/>
  <c r="A33" i="24" l="1"/>
  <c r="A32" i="24"/>
  <c r="A31" i="24"/>
  <c r="A30" i="24"/>
  <c r="A29" i="24"/>
  <c r="A28" i="24"/>
  <c r="A27" i="24"/>
  <c r="A26" i="24"/>
  <c r="A25" i="24"/>
  <c r="A24" i="24"/>
  <c r="A23" i="24"/>
  <c r="A22" i="24"/>
  <c r="A21" i="24"/>
  <c r="A20" i="24"/>
  <c r="A19" i="24"/>
  <c r="A16" i="24"/>
  <c r="A15" i="24"/>
  <c r="A14" i="24"/>
  <c r="A13" i="24"/>
  <c r="A12" i="24"/>
  <c r="A11" i="24"/>
  <c r="A10" i="24"/>
  <c r="A9" i="24"/>
  <c r="A8" i="24"/>
  <c r="A7" i="24"/>
  <c r="A6" i="24"/>
  <c r="A5" i="24"/>
  <c r="A4" i="24"/>
  <c r="A3" i="24"/>
  <c r="A2" i="24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L9" i="1"/>
  <c r="D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U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L2" i="1"/>
  <c r="L3" i="1"/>
  <c r="L4" i="1"/>
  <c r="L5" i="1"/>
  <c r="L6" i="1"/>
  <c r="L7" i="1"/>
  <c r="L8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F2" i="1"/>
  <c r="R2" i="1" s="1"/>
  <c r="F3" i="1"/>
  <c r="R3" i="1" s="1"/>
  <c r="F4" i="1"/>
  <c r="R4" i="1" s="1"/>
  <c r="F5" i="1"/>
  <c r="F6" i="1"/>
  <c r="R6" i="1" s="1"/>
  <c r="F7" i="1"/>
  <c r="R7" i="1" s="1"/>
  <c r="F8" i="1"/>
  <c r="R8" i="1" s="1"/>
  <c r="F9" i="1"/>
  <c r="F10" i="1"/>
  <c r="R10" i="1" s="1"/>
  <c r="F11" i="1"/>
  <c r="R11" i="1" s="1"/>
  <c r="F12" i="1"/>
  <c r="R12" i="1" s="1"/>
  <c r="F13" i="1"/>
  <c r="F14" i="1"/>
  <c r="R14" i="1" s="1"/>
  <c r="F15" i="1"/>
  <c r="R15" i="1" s="1"/>
  <c r="F16" i="1"/>
  <c r="R16" i="1" s="1"/>
  <c r="F17" i="1"/>
  <c r="F18" i="1"/>
  <c r="R18" i="1" s="1"/>
  <c r="F19" i="1"/>
  <c r="R19" i="1" s="1"/>
  <c r="F20" i="1"/>
  <c r="R20" i="1" s="1"/>
  <c r="F21" i="1"/>
  <c r="F22" i="1"/>
  <c r="R22" i="1" s="1"/>
  <c r="F23" i="1"/>
  <c r="R23" i="1" s="1"/>
  <c r="F24" i="1"/>
  <c r="R24" i="1" s="1"/>
  <c r="F25" i="1"/>
  <c r="F26" i="1"/>
  <c r="R26" i="1" s="1"/>
  <c r="F27" i="1"/>
  <c r="R27" i="1" s="1"/>
  <c r="F28" i="1"/>
  <c r="R28" i="1" s="1"/>
  <c r="F29" i="1"/>
  <c r="F30" i="1"/>
  <c r="R30" i="1" s="1"/>
  <c r="F31" i="1"/>
  <c r="R31" i="1" s="1"/>
  <c r="F32" i="1"/>
  <c r="R32" i="1" s="1"/>
  <c r="F33" i="1"/>
  <c r="F34" i="1"/>
  <c r="R34" i="1" s="1"/>
  <c r="F35" i="1"/>
  <c r="R35" i="1" s="1"/>
  <c r="F36" i="1"/>
  <c r="R36" i="1" s="1"/>
  <c r="F37" i="1"/>
  <c r="F38" i="1"/>
  <c r="R38" i="1" s="1"/>
  <c r="F39" i="1"/>
  <c r="R39" i="1" s="1"/>
  <c r="F40" i="1"/>
  <c r="R40" i="1" s="1"/>
  <c r="F41" i="1"/>
  <c r="F42" i="1"/>
  <c r="R42" i="1" s="1"/>
  <c r="F43" i="1"/>
  <c r="R43" i="1" s="1"/>
  <c r="F44" i="1"/>
  <c r="R44" i="1" s="1"/>
  <c r="F45" i="1"/>
  <c r="F46" i="1"/>
  <c r="R46" i="1" s="1"/>
  <c r="F47" i="1"/>
  <c r="R47" i="1" s="1"/>
  <c r="F48" i="1"/>
  <c r="R48" i="1" s="1"/>
  <c r="F49" i="1"/>
  <c r="F50" i="1"/>
  <c r="R50" i="1" s="1"/>
  <c r="F51" i="1"/>
  <c r="R51" i="1" s="1"/>
  <c r="F52" i="1"/>
  <c r="R52" i="1" s="1"/>
  <c r="F53" i="1"/>
  <c r="F54" i="1"/>
  <c r="R54" i="1" s="1"/>
  <c r="F55" i="1"/>
  <c r="R55" i="1" s="1"/>
  <c r="F56" i="1"/>
  <c r="R56" i="1" s="1"/>
  <c r="F57" i="1"/>
  <c r="F58" i="1"/>
  <c r="R58" i="1" s="1"/>
  <c r="F59" i="1"/>
  <c r="R59" i="1" s="1"/>
  <c r="F60" i="1"/>
  <c r="R60" i="1" s="1"/>
  <c r="F61" i="1"/>
  <c r="F62" i="1"/>
  <c r="R62" i="1" s="1"/>
  <c r="F63" i="1"/>
  <c r="R63" i="1" s="1"/>
  <c r="F64" i="1"/>
  <c r="R64" i="1" s="1"/>
  <c r="F65" i="1"/>
  <c r="F66" i="1"/>
  <c r="R66" i="1" s="1"/>
  <c r="F67" i="1"/>
  <c r="R67" i="1" s="1"/>
  <c r="F68" i="1"/>
  <c r="R68" i="1" s="1"/>
  <c r="F69" i="1"/>
  <c r="F70" i="1"/>
  <c r="R70" i="1" s="1"/>
  <c r="F71" i="1"/>
  <c r="R71" i="1" s="1"/>
  <c r="F72" i="1"/>
  <c r="R72" i="1" s="1"/>
  <c r="F73" i="1"/>
  <c r="F74" i="1"/>
  <c r="R74" i="1" s="1"/>
  <c r="F75" i="1"/>
  <c r="R75" i="1" s="1"/>
  <c r="F76" i="1"/>
  <c r="R76" i="1" s="1"/>
  <c r="F77" i="1"/>
  <c r="F78" i="1"/>
  <c r="R78" i="1" s="1"/>
  <c r="F79" i="1"/>
  <c r="R79" i="1" s="1"/>
  <c r="F80" i="1"/>
  <c r="R80" i="1" s="1"/>
  <c r="F81" i="1"/>
  <c r="F82" i="1"/>
  <c r="R82" i="1" s="1"/>
  <c r="F83" i="1"/>
  <c r="R83" i="1" s="1"/>
  <c r="F84" i="1"/>
  <c r="R84" i="1" s="1"/>
  <c r="F85" i="1"/>
  <c r="F86" i="1"/>
  <c r="R86" i="1" s="1"/>
  <c r="F87" i="1"/>
  <c r="R87" i="1" s="1"/>
  <c r="F88" i="1"/>
  <c r="R88" i="1" s="1"/>
  <c r="F89" i="1"/>
  <c r="F90" i="1"/>
  <c r="R90" i="1" s="1"/>
  <c r="F91" i="1"/>
  <c r="R91" i="1" s="1"/>
  <c r="F92" i="1"/>
  <c r="R92" i="1" s="1"/>
  <c r="F93" i="1"/>
  <c r="F94" i="1"/>
  <c r="R94" i="1" s="1"/>
  <c r="F95" i="1"/>
  <c r="R95" i="1" s="1"/>
  <c r="F96" i="1"/>
  <c r="R96" i="1" s="1"/>
  <c r="F97" i="1"/>
  <c r="F98" i="1"/>
  <c r="R98" i="1" s="1"/>
  <c r="F99" i="1"/>
  <c r="R99" i="1" s="1"/>
  <c r="F100" i="1"/>
  <c r="R100" i="1" s="1"/>
  <c r="F101" i="1"/>
  <c r="F102" i="1"/>
  <c r="R102" i="1" s="1"/>
  <c r="F103" i="1"/>
  <c r="R103" i="1" s="1"/>
  <c r="F104" i="1"/>
  <c r="R104" i="1" s="1"/>
  <c r="F105" i="1"/>
  <c r="F106" i="1"/>
  <c r="R106" i="1" s="1"/>
  <c r="F107" i="1"/>
  <c r="R107" i="1" s="1"/>
  <c r="F108" i="1"/>
  <c r="R108" i="1" s="1"/>
  <c r="F109" i="1"/>
  <c r="F110" i="1"/>
  <c r="R110" i="1" s="1"/>
  <c r="F111" i="1"/>
  <c r="R111" i="1" s="1"/>
  <c r="F112" i="1"/>
  <c r="R112" i="1" s="1"/>
  <c r="F113" i="1"/>
  <c r="F114" i="1"/>
  <c r="R114" i="1" s="1"/>
  <c r="F115" i="1"/>
  <c r="R115" i="1" s="1"/>
  <c r="F116" i="1"/>
  <c r="R116" i="1" s="1"/>
  <c r="F117" i="1"/>
  <c r="F118" i="1"/>
  <c r="R118" i="1" s="1"/>
  <c r="F119" i="1"/>
  <c r="R119" i="1" s="1"/>
  <c r="F120" i="1"/>
  <c r="R120" i="1" s="1"/>
  <c r="F121" i="1"/>
  <c r="F122" i="1"/>
  <c r="R122" i="1" s="1"/>
  <c r="F123" i="1"/>
  <c r="R123" i="1" s="1"/>
  <c r="F124" i="1"/>
  <c r="R124" i="1" s="1"/>
  <c r="F125" i="1"/>
  <c r="F126" i="1"/>
  <c r="R126" i="1" s="1"/>
  <c r="F127" i="1"/>
  <c r="R127" i="1" s="1"/>
  <c r="F128" i="1"/>
  <c r="R128" i="1" s="1"/>
  <c r="F129" i="1"/>
  <c r="F130" i="1"/>
  <c r="R130" i="1" s="1"/>
  <c r="F131" i="1"/>
  <c r="R131" i="1" s="1"/>
  <c r="F132" i="1"/>
  <c r="R132" i="1" s="1"/>
  <c r="F133" i="1"/>
  <c r="F134" i="1"/>
  <c r="R134" i="1" s="1"/>
  <c r="F135" i="1"/>
  <c r="R135" i="1" s="1"/>
  <c r="F136" i="1"/>
  <c r="R136" i="1" s="1"/>
  <c r="F137" i="1"/>
  <c r="F138" i="1"/>
  <c r="R138" i="1" s="1"/>
  <c r="F139" i="1"/>
  <c r="R139" i="1" s="1"/>
  <c r="F140" i="1"/>
  <c r="R140" i="1" s="1"/>
  <c r="F141" i="1"/>
  <c r="F142" i="1"/>
  <c r="R142" i="1" s="1"/>
  <c r="F143" i="1"/>
  <c r="R143" i="1" s="1"/>
  <c r="F144" i="1"/>
  <c r="R144" i="1" s="1"/>
  <c r="F145" i="1"/>
  <c r="F146" i="1"/>
  <c r="R146" i="1" s="1"/>
  <c r="F147" i="1"/>
  <c r="R147" i="1" s="1"/>
  <c r="F148" i="1"/>
  <c r="R148" i="1" s="1"/>
  <c r="F149" i="1"/>
  <c r="F150" i="1"/>
  <c r="R150" i="1" s="1"/>
  <c r="F151" i="1"/>
  <c r="R151" i="1" s="1"/>
  <c r="F152" i="1"/>
  <c r="R152" i="1" s="1"/>
  <c r="F153" i="1"/>
  <c r="F154" i="1"/>
  <c r="R154" i="1" s="1"/>
  <c r="F155" i="1"/>
  <c r="R155" i="1" s="1"/>
  <c r="F156" i="1"/>
  <c r="R156" i="1" s="1"/>
  <c r="F157" i="1"/>
  <c r="F158" i="1"/>
  <c r="R158" i="1" s="1"/>
  <c r="F159" i="1"/>
  <c r="R159" i="1" s="1"/>
  <c r="F160" i="1"/>
  <c r="R160" i="1" s="1"/>
  <c r="F161" i="1"/>
  <c r="F162" i="1"/>
  <c r="R162" i="1" s="1"/>
  <c r="F163" i="1"/>
  <c r="R163" i="1" s="1"/>
  <c r="F164" i="1"/>
  <c r="R164" i="1" s="1"/>
  <c r="F165" i="1"/>
  <c r="F166" i="1"/>
  <c r="R166" i="1" s="1"/>
  <c r="F167" i="1"/>
  <c r="R167" i="1" s="1"/>
  <c r="F168" i="1"/>
  <c r="R168" i="1" s="1"/>
  <c r="F169" i="1"/>
  <c r="F170" i="1"/>
  <c r="R170" i="1" s="1"/>
  <c r="F171" i="1"/>
  <c r="R171" i="1" s="1"/>
  <c r="F172" i="1"/>
  <c r="R172" i="1" s="1"/>
  <c r="F173" i="1"/>
  <c r="F174" i="1"/>
  <c r="R174" i="1" s="1"/>
  <c r="F175" i="1"/>
  <c r="R175" i="1" s="1"/>
  <c r="F176" i="1"/>
  <c r="R176" i="1" s="1"/>
  <c r="F177" i="1"/>
  <c r="F178" i="1"/>
  <c r="R178" i="1" s="1"/>
  <c r="F179" i="1"/>
  <c r="R179" i="1" s="1"/>
  <c r="F180" i="1"/>
  <c r="R180" i="1" s="1"/>
  <c r="F181" i="1"/>
  <c r="F182" i="1"/>
  <c r="R182" i="1" s="1"/>
  <c r="F183" i="1"/>
  <c r="R183" i="1" s="1"/>
  <c r="F184" i="1"/>
  <c r="R184" i="1" s="1"/>
  <c r="F185" i="1"/>
  <c r="F186" i="1"/>
  <c r="R186" i="1" s="1"/>
  <c r="F187" i="1"/>
  <c r="R187" i="1" s="1"/>
  <c r="F188" i="1"/>
  <c r="R188" i="1" s="1"/>
  <c r="F189" i="1"/>
  <c r="F190" i="1"/>
  <c r="R190" i="1" s="1"/>
  <c r="F191" i="1"/>
  <c r="R191" i="1" s="1"/>
  <c r="F192" i="1"/>
  <c r="R192" i="1" s="1"/>
  <c r="F193" i="1"/>
  <c r="F194" i="1"/>
  <c r="R194" i="1" s="1"/>
  <c r="F195" i="1"/>
  <c r="R195" i="1" s="1"/>
  <c r="F196" i="1"/>
  <c r="R196" i="1" s="1"/>
  <c r="F197" i="1"/>
  <c r="F198" i="1"/>
  <c r="R198" i="1" s="1"/>
  <c r="F199" i="1"/>
  <c r="R199" i="1" s="1"/>
  <c r="F200" i="1"/>
  <c r="R200" i="1" s="1"/>
  <c r="F201" i="1"/>
  <c r="F202" i="1"/>
  <c r="R202" i="1" s="1"/>
  <c r="F203" i="1"/>
  <c r="R203" i="1" s="1"/>
  <c r="F204" i="1"/>
  <c r="R204" i="1" s="1"/>
  <c r="F205" i="1"/>
  <c r="F206" i="1"/>
  <c r="R206" i="1" s="1"/>
  <c r="F207" i="1"/>
  <c r="R207" i="1" s="1"/>
  <c r="F208" i="1"/>
  <c r="R208" i="1" s="1"/>
  <c r="F209" i="1"/>
  <c r="F210" i="1"/>
  <c r="R210" i="1" s="1"/>
  <c r="F211" i="1"/>
  <c r="R211" i="1" s="1"/>
  <c r="F212" i="1"/>
  <c r="R212" i="1" s="1"/>
  <c r="F213" i="1"/>
  <c r="F214" i="1"/>
  <c r="R214" i="1" s="1"/>
  <c r="F215" i="1"/>
  <c r="R215" i="1" s="1"/>
  <c r="F216" i="1"/>
  <c r="R216" i="1" s="1"/>
  <c r="F217" i="1"/>
  <c r="F218" i="1"/>
  <c r="R218" i="1" s="1"/>
  <c r="F219" i="1"/>
  <c r="R219" i="1" s="1"/>
  <c r="F220" i="1"/>
  <c r="R220" i="1" s="1"/>
  <c r="F221" i="1"/>
  <c r="F222" i="1"/>
  <c r="R222" i="1" s="1"/>
  <c r="F223" i="1"/>
  <c r="R223" i="1" s="1"/>
  <c r="F224" i="1"/>
  <c r="R224" i="1" s="1"/>
  <c r="F225" i="1"/>
  <c r="F226" i="1"/>
  <c r="R226" i="1" s="1"/>
  <c r="F227" i="1"/>
  <c r="R227" i="1" s="1"/>
  <c r="F228" i="1"/>
  <c r="R228" i="1" s="1"/>
  <c r="F229" i="1"/>
  <c r="F230" i="1"/>
  <c r="R230" i="1" s="1"/>
  <c r="F231" i="1"/>
  <c r="R231" i="1" s="1"/>
  <c r="F232" i="1"/>
  <c r="R232" i="1" s="1"/>
  <c r="F233" i="1"/>
  <c r="F234" i="1"/>
  <c r="R234" i="1" s="1"/>
  <c r="F235" i="1"/>
  <c r="R235" i="1" s="1"/>
  <c r="F236" i="1"/>
  <c r="R236" i="1" s="1"/>
  <c r="F237" i="1"/>
  <c r="F238" i="1"/>
  <c r="R238" i="1" s="1"/>
  <c r="F239" i="1"/>
  <c r="R239" i="1" s="1"/>
  <c r="F240" i="1"/>
  <c r="R240" i="1" s="1"/>
  <c r="F241" i="1"/>
  <c r="F242" i="1"/>
  <c r="R242" i="1" s="1"/>
  <c r="F243" i="1"/>
  <c r="R243" i="1" s="1"/>
  <c r="F244" i="1"/>
  <c r="R244" i="1" s="1"/>
  <c r="F245" i="1"/>
  <c r="F246" i="1"/>
  <c r="R246" i="1" s="1"/>
  <c r="F247" i="1"/>
  <c r="R247" i="1" s="1"/>
  <c r="F248" i="1"/>
  <c r="R248" i="1" s="1"/>
  <c r="F249" i="1"/>
  <c r="F250" i="1"/>
  <c r="R250" i="1" s="1"/>
  <c r="F251" i="1"/>
  <c r="R251" i="1" s="1"/>
  <c r="F252" i="1"/>
  <c r="R252" i="1" s="1"/>
  <c r="F253" i="1"/>
  <c r="F254" i="1"/>
  <c r="R254" i="1" s="1"/>
  <c r="F255" i="1"/>
  <c r="R255" i="1" s="1"/>
  <c r="F256" i="1"/>
  <c r="R256" i="1" s="1"/>
  <c r="F257" i="1"/>
  <c r="F258" i="1"/>
  <c r="R258" i="1" s="1"/>
  <c r="F259" i="1"/>
  <c r="R259" i="1" s="1"/>
  <c r="F260" i="1"/>
  <c r="R260" i="1" s="1"/>
  <c r="F261" i="1"/>
  <c r="F262" i="1"/>
  <c r="R262" i="1" s="1"/>
  <c r="F263" i="1"/>
  <c r="R263" i="1" s="1"/>
  <c r="F264" i="1"/>
  <c r="R264" i="1" s="1"/>
  <c r="F265" i="1"/>
  <c r="F266" i="1"/>
  <c r="R266" i="1" s="1"/>
  <c r="F267" i="1"/>
  <c r="R267" i="1" s="1"/>
  <c r="F268" i="1"/>
  <c r="R268" i="1" s="1"/>
  <c r="F269" i="1"/>
  <c r="F270" i="1"/>
  <c r="R270" i="1" s="1"/>
  <c r="F271" i="1"/>
  <c r="R271" i="1" s="1"/>
  <c r="F272" i="1"/>
  <c r="R272" i="1" s="1"/>
  <c r="F273" i="1"/>
  <c r="F274" i="1"/>
  <c r="R274" i="1" s="1"/>
  <c r="F275" i="1"/>
  <c r="R275" i="1" s="1"/>
  <c r="F276" i="1"/>
  <c r="R276" i="1" s="1"/>
  <c r="F277" i="1"/>
  <c r="F278" i="1"/>
  <c r="R278" i="1" s="1"/>
  <c r="F279" i="1"/>
  <c r="R279" i="1" s="1"/>
  <c r="F280" i="1"/>
  <c r="R280" i="1" s="1"/>
  <c r="F281" i="1"/>
  <c r="F282" i="1"/>
  <c r="R282" i="1" s="1"/>
  <c r="F283" i="1"/>
  <c r="R283" i="1" s="1"/>
  <c r="F284" i="1"/>
  <c r="R284" i="1" s="1"/>
  <c r="F285" i="1"/>
  <c r="F286" i="1"/>
  <c r="R286" i="1" s="1"/>
  <c r="F287" i="1"/>
  <c r="R287" i="1" s="1"/>
  <c r="F288" i="1"/>
  <c r="R288" i="1" s="1"/>
  <c r="F289" i="1"/>
  <c r="F290" i="1"/>
  <c r="R290" i="1" s="1"/>
  <c r="F291" i="1"/>
  <c r="R291" i="1" s="1"/>
  <c r="F292" i="1"/>
  <c r="R292" i="1" s="1"/>
  <c r="F293" i="1"/>
  <c r="F294" i="1"/>
  <c r="R294" i="1" s="1"/>
  <c r="F295" i="1"/>
  <c r="R295" i="1" s="1"/>
  <c r="F296" i="1"/>
  <c r="R296" i="1" s="1"/>
  <c r="F297" i="1"/>
  <c r="F298" i="1"/>
  <c r="R298" i="1" s="1"/>
  <c r="F299" i="1"/>
  <c r="R299" i="1" s="1"/>
  <c r="F300" i="1"/>
  <c r="R300" i="1" s="1"/>
  <c r="F301" i="1"/>
  <c r="F302" i="1"/>
  <c r="R302" i="1" s="1"/>
  <c r="F303" i="1"/>
  <c r="R303" i="1" s="1"/>
  <c r="F304" i="1"/>
  <c r="R304" i="1" s="1"/>
  <c r="F305" i="1"/>
  <c r="F306" i="1"/>
  <c r="R306" i="1" s="1"/>
  <c r="F307" i="1"/>
  <c r="R307" i="1" s="1"/>
  <c r="F308" i="1"/>
  <c r="R308" i="1" s="1"/>
  <c r="F309" i="1"/>
  <c r="F310" i="1"/>
  <c r="R310" i="1" s="1"/>
  <c r="F311" i="1"/>
  <c r="R311" i="1" s="1"/>
  <c r="F312" i="1"/>
  <c r="R312" i="1" s="1"/>
  <c r="F313" i="1"/>
  <c r="F314" i="1"/>
  <c r="R314" i="1" s="1"/>
  <c r="F315" i="1"/>
  <c r="R315" i="1" s="1"/>
  <c r="F316" i="1"/>
  <c r="R316" i="1" s="1"/>
  <c r="F317" i="1"/>
  <c r="F318" i="1"/>
  <c r="R318" i="1" s="1"/>
  <c r="F319" i="1"/>
  <c r="R319" i="1" s="1"/>
  <c r="F320" i="1"/>
  <c r="R320" i="1" s="1"/>
  <c r="F321" i="1"/>
  <c r="F322" i="1"/>
  <c r="R322" i="1" s="1"/>
  <c r="F323" i="1"/>
  <c r="R323" i="1" s="1"/>
  <c r="F324" i="1"/>
  <c r="R324" i="1" s="1"/>
  <c r="F325" i="1"/>
  <c r="F326" i="1"/>
  <c r="R326" i="1" s="1"/>
  <c r="F327" i="1"/>
  <c r="R327" i="1" s="1"/>
  <c r="F328" i="1"/>
  <c r="R328" i="1" s="1"/>
  <c r="F329" i="1"/>
  <c r="F330" i="1"/>
  <c r="R330" i="1" s="1"/>
  <c r="F331" i="1"/>
  <c r="R331" i="1" s="1"/>
  <c r="F332" i="1"/>
  <c r="R332" i="1" s="1"/>
  <c r="F333" i="1"/>
  <c r="F334" i="1"/>
  <c r="R334" i="1" s="1"/>
  <c r="F335" i="1"/>
  <c r="R335" i="1" s="1"/>
  <c r="F336" i="1"/>
  <c r="R336" i="1" s="1"/>
  <c r="F337" i="1"/>
  <c r="F338" i="1"/>
  <c r="R338" i="1" s="1"/>
  <c r="F339" i="1"/>
  <c r="R339" i="1" s="1"/>
  <c r="F340" i="1"/>
  <c r="R340" i="1" s="1"/>
  <c r="F341" i="1"/>
  <c r="F342" i="1"/>
  <c r="R342" i="1" s="1"/>
  <c r="F343" i="1"/>
  <c r="R343" i="1" s="1"/>
  <c r="F344" i="1"/>
  <c r="R344" i="1" s="1"/>
  <c r="F345" i="1"/>
  <c r="F346" i="1"/>
  <c r="R346" i="1" s="1"/>
  <c r="F347" i="1"/>
  <c r="R347" i="1" s="1"/>
  <c r="F348" i="1"/>
  <c r="R348" i="1" s="1"/>
  <c r="F349" i="1"/>
  <c r="F350" i="1"/>
  <c r="R350" i="1" s="1"/>
  <c r="F351" i="1"/>
  <c r="R351" i="1" s="1"/>
  <c r="F352" i="1"/>
  <c r="R352" i="1" s="1"/>
  <c r="F353" i="1"/>
  <c r="F354" i="1"/>
  <c r="R354" i="1" s="1"/>
  <c r="F355" i="1"/>
  <c r="R355" i="1" s="1"/>
  <c r="F356" i="1"/>
  <c r="R356" i="1" s="1"/>
  <c r="F357" i="1"/>
  <c r="F358" i="1"/>
  <c r="R358" i="1" s="1"/>
  <c r="F359" i="1"/>
  <c r="R359" i="1" s="1"/>
  <c r="F360" i="1"/>
  <c r="R360" i="1" s="1"/>
  <c r="F361" i="1"/>
  <c r="F362" i="1"/>
  <c r="R362" i="1" s="1"/>
  <c r="F363" i="1"/>
  <c r="R363" i="1" s="1"/>
  <c r="F364" i="1"/>
  <c r="R364" i="1" s="1"/>
  <c r="F365" i="1"/>
  <c r="F366" i="1"/>
  <c r="R366" i="1" s="1"/>
  <c r="F367" i="1"/>
  <c r="R367" i="1" s="1"/>
  <c r="F368" i="1"/>
  <c r="R368" i="1" s="1"/>
  <c r="F369" i="1"/>
  <c r="F370" i="1"/>
  <c r="R370" i="1" s="1"/>
  <c r="F371" i="1"/>
  <c r="R371" i="1" s="1"/>
  <c r="F372" i="1"/>
  <c r="R372" i="1" s="1"/>
  <c r="F373" i="1"/>
  <c r="F374" i="1"/>
  <c r="R374" i="1" s="1"/>
  <c r="F375" i="1"/>
  <c r="R375" i="1" s="1"/>
  <c r="F376" i="1"/>
  <c r="R376" i="1" s="1"/>
  <c r="F377" i="1"/>
  <c r="F378" i="1"/>
  <c r="R378" i="1" s="1"/>
  <c r="F379" i="1"/>
  <c r="R379" i="1" s="1"/>
  <c r="F380" i="1"/>
  <c r="R380" i="1" s="1"/>
  <c r="F381" i="1"/>
  <c r="F382" i="1"/>
  <c r="R382" i="1" s="1"/>
  <c r="F383" i="1"/>
  <c r="R383" i="1" s="1"/>
  <c r="F384" i="1"/>
  <c r="R384" i="1" s="1"/>
  <c r="F385" i="1"/>
  <c r="F386" i="1"/>
  <c r="R386" i="1" s="1"/>
  <c r="F387" i="1"/>
  <c r="R387" i="1" s="1"/>
  <c r="F388" i="1"/>
  <c r="R388" i="1" s="1"/>
  <c r="F389" i="1"/>
  <c r="F390" i="1"/>
  <c r="R390" i="1" s="1"/>
  <c r="F391" i="1"/>
  <c r="R391" i="1" s="1"/>
  <c r="F392" i="1"/>
  <c r="R392" i="1" s="1"/>
  <c r="F393" i="1"/>
  <c r="F394" i="1"/>
  <c r="R394" i="1" s="1"/>
  <c r="F395" i="1"/>
  <c r="R395" i="1" s="1"/>
  <c r="F396" i="1"/>
  <c r="R396" i="1" s="1"/>
  <c r="F397" i="1"/>
  <c r="F398" i="1"/>
  <c r="R398" i="1" s="1"/>
  <c r="F399" i="1"/>
  <c r="R399" i="1" s="1"/>
  <c r="F400" i="1"/>
  <c r="R400" i="1" s="1"/>
  <c r="F401" i="1"/>
  <c r="F402" i="1"/>
  <c r="R402" i="1" s="1"/>
  <c r="F403" i="1"/>
  <c r="R403" i="1" s="1"/>
  <c r="F404" i="1"/>
  <c r="R404" i="1" s="1"/>
  <c r="F405" i="1"/>
  <c r="F406" i="1"/>
  <c r="R406" i="1" s="1"/>
  <c r="F407" i="1"/>
  <c r="R407" i="1" s="1"/>
  <c r="F408" i="1"/>
  <c r="R408" i="1" s="1"/>
  <c r="F409" i="1"/>
  <c r="F410" i="1"/>
  <c r="R410" i="1" s="1"/>
  <c r="F411" i="1"/>
  <c r="R411" i="1" s="1"/>
  <c r="F412" i="1"/>
  <c r="R412" i="1" s="1"/>
  <c r="F413" i="1"/>
  <c r="F414" i="1"/>
  <c r="R414" i="1" s="1"/>
  <c r="F415" i="1"/>
  <c r="R415" i="1" s="1"/>
  <c r="F416" i="1"/>
  <c r="R416" i="1" s="1"/>
  <c r="F417" i="1"/>
  <c r="F418" i="1"/>
  <c r="R418" i="1" s="1"/>
  <c r="F419" i="1"/>
  <c r="R419" i="1" s="1"/>
  <c r="F420" i="1"/>
  <c r="R420" i="1" s="1"/>
  <c r="F421" i="1"/>
  <c r="F422" i="1"/>
  <c r="R422" i="1" s="1"/>
  <c r="F423" i="1"/>
  <c r="R423" i="1" s="1"/>
  <c r="F424" i="1"/>
  <c r="R424" i="1" s="1"/>
  <c r="F425" i="1"/>
  <c r="F426" i="1"/>
  <c r="R426" i="1" s="1"/>
  <c r="F427" i="1"/>
  <c r="R427" i="1" s="1"/>
  <c r="F428" i="1"/>
  <c r="R428" i="1" s="1"/>
  <c r="F429" i="1"/>
  <c r="F430" i="1"/>
  <c r="R430" i="1" s="1"/>
  <c r="F431" i="1"/>
  <c r="R431" i="1" s="1"/>
  <c r="F432" i="1"/>
  <c r="R432" i="1" s="1"/>
  <c r="F433" i="1"/>
  <c r="F434" i="1"/>
  <c r="R434" i="1" s="1"/>
  <c r="F435" i="1"/>
  <c r="R435" i="1" s="1"/>
  <c r="F436" i="1"/>
  <c r="R436" i="1" s="1"/>
  <c r="F437" i="1"/>
  <c r="F438" i="1"/>
  <c r="R438" i="1" s="1"/>
  <c r="F439" i="1"/>
  <c r="R439" i="1" s="1"/>
  <c r="F440" i="1"/>
  <c r="R440" i="1" s="1"/>
  <c r="F441" i="1"/>
  <c r="F442" i="1"/>
  <c r="R442" i="1" s="1"/>
  <c r="F443" i="1"/>
  <c r="R443" i="1" s="1"/>
  <c r="F444" i="1"/>
  <c r="R444" i="1" s="1"/>
  <c r="F445" i="1"/>
  <c r="F446" i="1"/>
  <c r="R446" i="1" s="1"/>
  <c r="F447" i="1"/>
  <c r="R447" i="1" s="1"/>
  <c r="F448" i="1"/>
  <c r="R448" i="1" s="1"/>
  <c r="F449" i="1"/>
  <c r="F450" i="1"/>
  <c r="R450" i="1" s="1"/>
  <c r="F451" i="1"/>
  <c r="R451" i="1" s="1"/>
  <c r="F452" i="1"/>
  <c r="R452" i="1" s="1"/>
  <c r="F453" i="1"/>
  <c r="F454" i="1"/>
  <c r="R454" i="1" s="1"/>
  <c r="F455" i="1"/>
  <c r="R455" i="1" s="1"/>
  <c r="F456" i="1"/>
  <c r="R456" i="1" s="1"/>
  <c r="F457" i="1"/>
  <c r="F458" i="1"/>
  <c r="R458" i="1" s="1"/>
  <c r="F459" i="1"/>
  <c r="R459" i="1" s="1"/>
  <c r="F460" i="1"/>
  <c r="R460" i="1" s="1"/>
  <c r="F461" i="1"/>
  <c r="F462" i="1"/>
  <c r="R462" i="1" s="1"/>
  <c r="F463" i="1"/>
  <c r="R463" i="1" s="1"/>
  <c r="F464" i="1"/>
  <c r="R464" i="1" s="1"/>
  <c r="F465" i="1"/>
  <c r="F466" i="1"/>
  <c r="R466" i="1" s="1"/>
  <c r="F467" i="1"/>
  <c r="R467" i="1" s="1"/>
  <c r="F468" i="1"/>
  <c r="R468" i="1" s="1"/>
  <c r="F469" i="1"/>
  <c r="F470" i="1"/>
  <c r="R470" i="1" s="1"/>
  <c r="F471" i="1"/>
  <c r="R471" i="1" s="1"/>
  <c r="F472" i="1"/>
  <c r="R472" i="1" s="1"/>
  <c r="F473" i="1"/>
  <c r="F474" i="1"/>
  <c r="R474" i="1" s="1"/>
  <c r="F475" i="1"/>
  <c r="R475" i="1" s="1"/>
  <c r="F476" i="1"/>
  <c r="R476" i="1" s="1"/>
  <c r="F477" i="1"/>
  <c r="F478" i="1"/>
  <c r="R478" i="1" s="1"/>
  <c r="F479" i="1"/>
  <c r="R479" i="1" s="1"/>
  <c r="F480" i="1"/>
  <c r="R480" i="1" s="1"/>
  <c r="F481" i="1"/>
  <c r="F482" i="1"/>
  <c r="R482" i="1" s="1"/>
  <c r="F483" i="1"/>
  <c r="R483" i="1" s="1"/>
  <c r="F484" i="1"/>
  <c r="R484" i="1" s="1"/>
  <c r="F485" i="1"/>
  <c r="F486" i="1"/>
  <c r="R486" i="1" s="1"/>
  <c r="F487" i="1"/>
  <c r="R487" i="1" s="1"/>
  <c r="F488" i="1"/>
  <c r="R488" i="1" s="1"/>
  <c r="F489" i="1"/>
  <c r="F490" i="1"/>
  <c r="R490" i="1" s="1"/>
  <c r="F491" i="1"/>
  <c r="R491" i="1" s="1"/>
  <c r="F492" i="1"/>
  <c r="R492" i="1" s="1"/>
  <c r="F493" i="1"/>
  <c r="F494" i="1"/>
  <c r="R494" i="1" s="1"/>
  <c r="F495" i="1"/>
  <c r="R495" i="1" s="1"/>
  <c r="F496" i="1"/>
  <c r="R496" i="1" s="1"/>
  <c r="F497" i="1"/>
  <c r="F498" i="1"/>
  <c r="R498" i="1" s="1"/>
  <c r="F499" i="1"/>
  <c r="R499" i="1" s="1"/>
  <c r="F500" i="1"/>
  <c r="R500" i="1" s="1"/>
  <c r="F501" i="1"/>
  <c r="F502" i="1"/>
  <c r="R502" i="1" s="1"/>
  <c r="F503" i="1"/>
  <c r="R503" i="1" s="1"/>
  <c r="F504" i="1"/>
  <c r="R504" i="1" s="1"/>
  <c r="F505" i="1"/>
  <c r="F506" i="1"/>
  <c r="R506" i="1" s="1"/>
  <c r="F507" i="1"/>
  <c r="R507" i="1" s="1"/>
  <c r="F508" i="1"/>
  <c r="R508" i="1" s="1"/>
  <c r="F509" i="1"/>
  <c r="F510" i="1"/>
  <c r="R510" i="1" s="1"/>
  <c r="F511" i="1"/>
  <c r="R511" i="1" s="1"/>
  <c r="F512" i="1"/>
  <c r="R512" i="1" s="1"/>
  <c r="F513" i="1"/>
  <c r="F514" i="1"/>
  <c r="R514" i="1" s="1"/>
  <c r="F515" i="1"/>
  <c r="R515" i="1" s="1"/>
  <c r="F516" i="1"/>
  <c r="R516" i="1" s="1"/>
  <c r="F517" i="1"/>
  <c r="F518" i="1"/>
  <c r="R518" i="1" s="1"/>
  <c r="F519" i="1"/>
  <c r="R519" i="1" s="1"/>
  <c r="F520" i="1"/>
  <c r="R520" i="1" s="1"/>
  <c r="F521" i="1"/>
  <c r="F522" i="1"/>
  <c r="R522" i="1" s="1"/>
  <c r="F523" i="1"/>
  <c r="R523" i="1" s="1"/>
  <c r="F524" i="1"/>
  <c r="R524" i="1" s="1"/>
  <c r="F525" i="1"/>
  <c r="F526" i="1"/>
  <c r="R526" i="1" s="1"/>
  <c r="F527" i="1"/>
  <c r="R527" i="1" s="1"/>
  <c r="F528" i="1"/>
  <c r="R528" i="1" s="1"/>
  <c r="F529" i="1"/>
  <c r="F530" i="1"/>
  <c r="R530" i="1" s="1"/>
  <c r="F531" i="1"/>
  <c r="R531" i="1" s="1"/>
  <c r="F532" i="1"/>
  <c r="R532" i="1" s="1"/>
  <c r="F533" i="1"/>
  <c r="F534" i="1"/>
  <c r="R534" i="1" s="1"/>
  <c r="F535" i="1"/>
  <c r="R535" i="1" s="1"/>
  <c r="F536" i="1"/>
  <c r="R536" i="1" s="1"/>
  <c r="F537" i="1"/>
  <c r="F538" i="1"/>
  <c r="R538" i="1" s="1"/>
  <c r="F539" i="1"/>
  <c r="R539" i="1" s="1"/>
  <c r="F540" i="1"/>
  <c r="R540" i="1" s="1"/>
  <c r="F541" i="1"/>
  <c r="F542" i="1"/>
  <c r="R542" i="1" s="1"/>
  <c r="F543" i="1"/>
  <c r="R543" i="1" s="1"/>
  <c r="F544" i="1"/>
  <c r="R544" i="1" s="1"/>
  <c r="F545" i="1"/>
  <c r="F546" i="1"/>
  <c r="R546" i="1" s="1"/>
  <c r="F547" i="1"/>
  <c r="R547" i="1" s="1"/>
  <c r="F548" i="1"/>
  <c r="R548" i="1" s="1"/>
  <c r="F549" i="1"/>
  <c r="F550" i="1"/>
  <c r="R550" i="1" s="1"/>
  <c r="F551" i="1"/>
  <c r="R551" i="1" s="1"/>
  <c r="F552" i="1"/>
  <c r="R552" i="1" s="1"/>
  <c r="F553" i="1"/>
  <c r="F554" i="1"/>
  <c r="R554" i="1" s="1"/>
  <c r="F555" i="1"/>
  <c r="R555" i="1" s="1"/>
  <c r="F556" i="1"/>
  <c r="R556" i="1" s="1"/>
  <c r="F557" i="1"/>
  <c r="F558" i="1"/>
  <c r="R558" i="1" s="1"/>
  <c r="F559" i="1"/>
  <c r="R559" i="1" s="1"/>
  <c r="F560" i="1"/>
  <c r="R560" i="1" s="1"/>
  <c r="F561" i="1"/>
  <c r="F562" i="1"/>
  <c r="R562" i="1" s="1"/>
  <c r="F563" i="1"/>
  <c r="R563" i="1" s="1"/>
  <c r="F564" i="1"/>
  <c r="R564" i="1" s="1"/>
  <c r="F565" i="1"/>
  <c r="F566" i="1"/>
  <c r="R566" i="1" s="1"/>
  <c r="F567" i="1"/>
  <c r="R567" i="1" s="1"/>
  <c r="F568" i="1"/>
  <c r="R568" i="1" s="1"/>
  <c r="F569" i="1"/>
  <c r="F570" i="1"/>
  <c r="R570" i="1" s="1"/>
  <c r="F571" i="1"/>
  <c r="R571" i="1" s="1"/>
  <c r="F572" i="1"/>
  <c r="R572" i="1" s="1"/>
  <c r="F573" i="1"/>
  <c r="F574" i="1"/>
  <c r="R574" i="1" s="1"/>
  <c r="F575" i="1"/>
  <c r="R575" i="1" s="1"/>
  <c r="F576" i="1"/>
  <c r="R576" i="1" s="1"/>
  <c r="F577" i="1"/>
  <c r="F578" i="1"/>
  <c r="R578" i="1" s="1"/>
  <c r="F579" i="1"/>
  <c r="R579" i="1" s="1"/>
  <c r="F580" i="1"/>
  <c r="R580" i="1" s="1"/>
  <c r="F581" i="1"/>
  <c r="F582" i="1"/>
  <c r="R582" i="1" s="1"/>
  <c r="F583" i="1"/>
  <c r="R583" i="1" s="1"/>
  <c r="F584" i="1"/>
  <c r="R584" i="1" s="1"/>
  <c r="F585" i="1"/>
  <c r="F586" i="1"/>
  <c r="R586" i="1" s="1"/>
  <c r="F587" i="1"/>
  <c r="R587" i="1" s="1"/>
  <c r="F588" i="1"/>
  <c r="R588" i="1" s="1"/>
  <c r="F589" i="1"/>
  <c r="F590" i="1"/>
  <c r="R590" i="1" s="1"/>
  <c r="F591" i="1"/>
  <c r="R591" i="1" s="1"/>
  <c r="F592" i="1"/>
  <c r="R592" i="1" s="1"/>
  <c r="F593" i="1"/>
  <c r="F594" i="1"/>
  <c r="R594" i="1" s="1"/>
  <c r="F595" i="1"/>
  <c r="R595" i="1" s="1"/>
  <c r="F596" i="1"/>
  <c r="R596" i="1" s="1"/>
  <c r="F597" i="1"/>
  <c r="F598" i="1"/>
  <c r="R598" i="1" s="1"/>
  <c r="F599" i="1"/>
  <c r="R599" i="1" s="1"/>
  <c r="F600" i="1"/>
  <c r="R600" i="1" s="1"/>
  <c r="F601" i="1"/>
  <c r="F602" i="1"/>
  <c r="R602" i="1" s="1"/>
  <c r="F603" i="1"/>
  <c r="R603" i="1" s="1"/>
  <c r="F604" i="1"/>
  <c r="R604" i="1" s="1"/>
  <c r="F605" i="1"/>
  <c r="F606" i="1"/>
  <c r="R606" i="1" s="1"/>
  <c r="F607" i="1"/>
  <c r="R607" i="1" s="1"/>
  <c r="F608" i="1"/>
  <c r="R608" i="1" s="1"/>
  <c r="F609" i="1"/>
  <c r="F610" i="1"/>
  <c r="R610" i="1" s="1"/>
  <c r="F611" i="1"/>
  <c r="R611" i="1" s="1"/>
  <c r="F612" i="1"/>
  <c r="R612" i="1" s="1"/>
  <c r="F613" i="1"/>
  <c r="F614" i="1"/>
  <c r="R614" i="1" s="1"/>
  <c r="F615" i="1"/>
  <c r="R615" i="1" s="1"/>
  <c r="F616" i="1"/>
  <c r="R616" i="1" s="1"/>
  <c r="F617" i="1"/>
  <c r="F618" i="1"/>
  <c r="R618" i="1" s="1"/>
  <c r="F619" i="1"/>
  <c r="R619" i="1" s="1"/>
  <c r="F620" i="1"/>
  <c r="R620" i="1" s="1"/>
  <c r="F621" i="1"/>
  <c r="F622" i="1"/>
  <c r="R622" i="1" s="1"/>
  <c r="F623" i="1"/>
  <c r="R623" i="1" s="1"/>
  <c r="F624" i="1"/>
  <c r="R624" i="1" s="1"/>
  <c r="F625" i="1"/>
  <c r="F626" i="1"/>
  <c r="R626" i="1" s="1"/>
  <c r="F627" i="1"/>
  <c r="R627" i="1" s="1"/>
  <c r="F628" i="1"/>
  <c r="R628" i="1" s="1"/>
  <c r="F629" i="1"/>
  <c r="F630" i="1"/>
  <c r="R630" i="1" s="1"/>
  <c r="F631" i="1"/>
  <c r="R631" i="1" s="1"/>
  <c r="F632" i="1"/>
  <c r="R632" i="1" s="1"/>
  <c r="F633" i="1"/>
  <c r="F634" i="1"/>
  <c r="R634" i="1" s="1"/>
  <c r="F635" i="1"/>
  <c r="R635" i="1" s="1"/>
  <c r="F636" i="1"/>
  <c r="R636" i="1" s="1"/>
  <c r="F637" i="1"/>
  <c r="F638" i="1"/>
  <c r="R638" i="1" s="1"/>
  <c r="F639" i="1"/>
  <c r="R639" i="1" s="1"/>
  <c r="F640" i="1"/>
  <c r="R640" i="1" s="1"/>
  <c r="F641" i="1"/>
  <c r="F642" i="1"/>
  <c r="R642" i="1" s="1"/>
  <c r="F643" i="1"/>
  <c r="R643" i="1" s="1"/>
  <c r="F644" i="1"/>
  <c r="R644" i="1" s="1"/>
  <c r="F645" i="1"/>
  <c r="F646" i="1"/>
  <c r="R646" i="1" s="1"/>
  <c r="F647" i="1"/>
  <c r="R647" i="1" s="1"/>
  <c r="F648" i="1"/>
  <c r="R648" i="1" s="1"/>
  <c r="F649" i="1"/>
  <c r="F650" i="1"/>
  <c r="R650" i="1" s="1"/>
  <c r="F651" i="1"/>
  <c r="R651" i="1" s="1"/>
  <c r="F652" i="1"/>
  <c r="R652" i="1" s="1"/>
  <c r="F653" i="1"/>
  <c r="F654" i="1"/>
  <c r="R654" i="1" s="1"/>
  <c r="F655" i="1"/>
  <c r="R655" i="1" s="1"/>
  <c r="F656" i="1"/>
  <c r="R656" i="1" s="1"/>
  <c r="F657" i="1"/>
  <c r="F658" i="1"/>
  <c r="R658" i="1" s="1"/>
  <c r="F659" i="1"/>
  <c r="R659" i="1" s="1"/>
  <c r="F660" i="1"/>
  <c r="R660" i="1" s="1"/>
  <c r="F661" i="1"/>
  <c r="F662" i="1"/>
  <c r="R662" i="1" s="1"/>
  <c r="F663" i="1"/>
  <c r="R663" i="1" s="1"/>
  <c r="F664" i="1"/>
  <c r="R664" i="1" s="1"/>
  <c r="F665" i="1"/>
  <c r="F666" i="1"/>
  <c r="R666" i="1" s="1"/>
  <c r="F667" i="1"/>
  <c r="R667" i="1" s="1"/>
  <c r="F668" i="1"/>
  <c r="R668" i="1" s="1"/>
  <c r="F669" i="1"/>
  <c r="F670" i="1"/>
  <c r="R670" i="1" s="1"/>
  <c r="F671" i="1"/>
  <c r="R671" i="1" s="1"/>
  <c r="F672" i="1"/>
  <c r="R672" i="1" s="1"/>
  <c r="F673" i="1"/>
  <c r="F674" i="1"/>
  <c r="R674" i="1" s="1"/>
  <c r="F675" i="1"/>
  <c r="R675" i="1" s="1"/>
  <c r="F676" i="1"/>
  <c r="R676" i="1" s="1"/>
  <c r="F677" i="1"/>
  <c r="F678" i="1"/>
  <c r="R678" i="1" s="1"/>
  <c r="F679" i="1"/>
  <c r="R679" i="1" s="1"/>
  <c r="F680" i="1"/>
  <c r="R680" i="1" s="1"/>
  <c r="F681" i="1"/>
  <c r="F682" i="1"/>
  <c r="R682" i="1" s="1"/>
  <c r="F683" i="1"/>
  <c r="R683" i="1" s="1"/>
  <c r="F684" i="1"/>
  <c r="R684" i="1" s="1"/>
  <c r="F685" i="1"/>
  <c r="F686" i="1"/>
  <c r="R686" i="1" s="1"/>
  <c r="F687" i="1"/>
  <c r="R687" i="1" s="1"/>
  <c r="F688" i="1"/>
  <c r="R688" i="1" s="1"/>
  <c r="F689" i="1"/>
  <c r="F690" i="1"/>
  <c r="R690" i="1" s="1"/>
  <c r="F691" i="1"/>
  <c r="R691" i="1" s="1"/>
  <c r="F692" i="1"/>
  <c r="R692" i="1" s="1"/>
  <c r="F693" i="1"/>
  <c r="F694" i="1"/>
  <c r="R694" i="1" s="1"/>
  <c r="F695" i="1"/>
  <c r="R695" i="1" s="1"/>
  <c r="F696" i="1"/>
  <c r="R696" i="1" s="1"/>
  <c r="F697" i="1"/>
  <c r="F698" i="1"/>
  <c r="R698" i="1" s="1"/>
  <c r="F699" i="1"/>
  <c r="R699" i="1" s="1"/>
  <c r="F700" i="1"/>
  <c r="R700" i="1" s="1"/>
  <c r="F701" i="1"/>
  <c r="F702" i="1"/>
  <c r="R702" i="1" s="1"/>
  <c r="F703" i="1"/>
  <c r="R703" i="1" s="1"/>
  <c r="F704" i="1"/>
  <c r="R704" i="1" s="1"/>
  <c r="F705" i="1"/>
  <c r="F706" i="1"/>
  <c r="R706" i="1" s="1"/>
  <c r="F707" i="1"/>
  <c r="R707" i="1" s="1"/>
  <c r="F708" i="1"/>
  <c r="R708" i="1" s="1"/>
  <c r="F709" i="1"/>
  <c r="F710" i="1"/>
  <c r="R710" i="1" s="1"/>
  <c r="F711" i="1"/>
  <c r="R711" i="1" s="1"/>
  <c r="F712" i="1"/>
  <c r="R712" i="1" s="1"/>
  <c r="F713" i="1"/>
  <c r="F714" i="1"/>
  <c r="R714" i="1" s="1"/>
  <c r="F715" i="1"/>
  <c r="R715" i="1" s="1"/>
  <c r="F716" i="1"/>
  <c r="R716" i="1" s="1"/>
  <c r="F717" i="1"/>
  <c r="F718" i="1"/>
  <c r="R718" i="1" s="1"/>
  <c r="F719" i="1"/>
  <c r="R719" i="1" s="1"/>
  <c r="F720" i="1"/>
  <c r="R720" i="1" s="1"/>
  <c r="F721" i="1"/>
  <c r="F722" i="1"/>
  <c r="R722" i="1" s="1"/>
  <c r="F723" i="1"/>
  <c r="R723" i="1" s="1"/>
  <c r="F724" i="1"/>
  <c r="R724" i="1" s="1"/>
  <c r="F725" i="1"/>
  <c r="F726" i="1"/>
  <c r="R726" i="1" s="1"/>
  <c r="F727" i="1"/>
  <c r="R727" i="1" s="1"/>
  <c r="F728" i="1"/>
  <c r="R728" i="1" s="1"/>
  <c r="F729" i="1"/>
  <c r="F730" i="1"/>
  <c r="R730" i="1" s="1"/>
  <c r="F731" i="1"/>
  <c r="R731" i="1" s="1"/>
  <c r="F732" i="1"/>
  <c r="R732" i="1" s="1"/>
  <c r="F733" i="1"/>
  <c r="F734" i="1"/>
  <c r="R734" i="1" s="1"/>
  <c r="F735" i="1"/>
  <c r="R735" i="1" s="1"/>
  <c r="F736" i="1"/>
  <c r="R736" i="1" s="1"/>
  <c r="F737" i="1"/>
  <c r="F738" i="1"/>
  <c r="R738" i="1" s="1"/>
  <c r="F739" i="1"/>
  <c r="R739" i="1" s="1"/>
  <c r="F740" i="1"/>
  <c r="R740" i="1" s="1"/>
  <c r="F741" i="1"/>
  <c r="F742" i="1"/>
  <c r="R742" i="1" s="1"/>
  <c r="F743" i="1"/>
  <c r="R743" i="1" s="1"/>
  <c r="F744" i="1"/>
  <c r="R744" i="1" s="1"/>
  <c r="F745" i="1"/>
  <c r="F746" i="1"/>
  <c r="R746" i="1" s="1"/>
  <c r="F747" i="1"/>
  <c r="R747" i="1" s="1"/>
  <c r="F748" i="1"/>
  <c r="R748" i="1" s="1"/>
  <c r="F749" i="1"/>
  <c r="F750" i="1"/>
  <c r="R750" i="1" s="1"/>
  <c r="F751" i="1"/>
  <c r="R751" i="1" s="1"/>
  <c r="F752" i="1"/>
  <c r="R752" i="1" s="1"/>
  <c r="F753" i="1"/>
  <c r="F754" i="1"/>
  <c r="R754" i="1" s="1"/>
  <c r="F755" i="1"/>
  <c r="R755" i="1" s="1"/>
  <c r="F756" i="1"/>
  <c r="R756" i="1" s="1"/>
  <c r="F757" i="1"/>
  <c r="F758" i="1"/>
  <c r="R758" i="1" s="1"/>
  <c r="F759" i="1"/>
  <c r="R759" i="1" s="1"/>
  <c r="F760" i="1"/>
  <c r="R760" i="1" s="1"/>
  <c r="F761" i="1"/>
  <c r="F762" i="1"/>
  <c r="R762" i="1" s="1"/>
  <c r="F763" i="1"/>
  <c r="R763" i="1" s="1"/>
  <c r="F764" i="1"/>
  <c r="R764" i="1" s="1"/>
  <c r="F765" i="1"/>
  <c r="F766" i="1"/>
  <c r="R766" i="1" s="1"/>
  <c r="F767" i="1"/>
  <c r="R767" i="1" s="1"/>
  <c r="F768" i="1"/>
  <c r="R768" i="1" s="1"/>
  <c r="F769" i="1"/>
  <c r="F770" i="1"/>
  <c r="R770" i="1" s="1"/>
  <c r="F771" i="1"/>
  <c r="R771" i="1" s="1"/>
  <c r="F772" i="1"/>
  <c r="R772" i="1" s="1"/>
  <c r="F773" i="1"/>
  <c r="F774" i="1"/>
  <c r="R774" i="1" s="1"/>
  <c r="F775" i="1"/>
  <c r="R775" i="1" s="1"/>
  <c r="F776" i="1"/>
  <c r="R776" i="1" s="1"/>
  <c r="F777" i="1"/>
  <c r="F778" i="1"/>
  <c r="R778" i="1" s="1"/>
  <c r="F779" i="1"/>
  <c r="R779" i="1" s="1"/>
  <c r="F780" i="1"/>
  <c r="R780" i="1" s="1"/>
  <c r="F781" i="1"/>
  <c r="F782" i="1"/>
  <c r="R782" i="1" s="1"/>
  <c r="F783" i="1"/>
  <c r="R783" i="1" s="1"/>
  <c r="F784" i="1"/>
  <c r="R784" i="1" s="1"/>
  <c r="F785" i="1"/>
  <c r="F786" i="1"/>
  <c r="R786" i="1" s="1"/>
  <c r="F787" i="1"/>
  <c r="R787" i="1" s="1"/>
  <c r="F788" i="1"/>
  <c r="R788" i="1" s="1"/>
  <c r="F789" i="1"/>
  <c r="F790" i="1"/>
  <c r="R790" i="1" s="1"/>
  <c r="F791" i="1"/>
  <c r="R791" i="1" s="1"/>
  <c r="F792" i="1"/>
  <c r="R792" i="1" s="1"/>
  <c r="F793" i="1"/>
  <c r="F794" i="1"/>
  <c r="R794" i="1" s="1"/>
  <c r="F795" i="1"/>
  <c r="R795" i="1" s="1"/>
  <c r="F796" i="1"/>
  <c r="R796" i="1" s="1"/>
  <c r="F797" i="1"/>
  <c r="F798" i="1"/>
  <c r="R798" i="1" s="1"/>
  <c r="F799" i="1"/>
  <c r="R799" i="1" s="1"/>
  <c r="F800" i="1"/>
  <c r="R800" i="1" s="1"/>
  <c r="F801" i="1"/>
  <c r="F802" i="1"/>
  <c r="R802" i="1" s="1"/>
  <c r="F803" i="1"/>
  <c r="R803" i="1" s="1"/>
  <c r="F804" i="1"/>
  <c r="R804" i="1" s="1"/>
  <c r="F805" i="1"/>
  <c r="F806" i="1"/>
  <c r="R806" i="1" s="1"/>
  <c r="F807" i="1"/>
  <c r="R807" i="1" s="1"/>
  <c r="F808" i="1"/>
  <c r="R808" i="1" s="1"/>
  <c r="F809" i="1"/>
  <c r="F810" i="1"/>
  <c r="R810" i="1" s="1"/>
  <c r="F811" i="1"/>
  <c r="R811" i="1" s="1"/>
  <c r="F812" i="1"/>
  <c r="R812" i="1" s="1"/>
  <c r="F813" i="1"/>
  <c r="F814" i="1"/>
  <c r="R814" i="1" s="1"/>
  <c r="F815" i="1"/>
  <c r="R815" i="1" s="1"/>
  <c r="F816" i="1"/>
  <c r="R816" i="1" s="1"/>
  <c r="F817" i="1"/>
  <c r="F818" i="1"/>
  <c r="R818" i="1" s="1"/>
  <c r="F819" i="1"/>
  <c r="R819" i="1" s="1"/>
  <c r="F820" i="1"/>
  <c r="R820" i="1" s="1"/>
  <c r="F821" i="1"/>
  <c r="F822" i="1"/>
  <c r="R822" i="1" s="1"/>
  <c r="F823" i="1"/>
  <c r="R823" i="1" s="1"/>
  <c r="F824" i="1"/>
  <c r="R824" i="1" s="1"/>
  <c r="F825" i="1"/>
  <c r="F826" i="1"/>
  <c r="R826" i="1" s="1"/>
  <c r="F827" i="1"/>
  <c r="R827" i="1" s="1"/>
  <c r="F828" i="1"/>
  <c r="R828" i="1" s="1"/>
  <c r="F829" i="1"/>
  <c r="F830" i="1"/>
  <c r="R830" i="1" s="1"/>
  <c r="F831" i="1"/>
  <c r="R831" i="1" s="1"/>
  <c r="F832" i="1"/>
  <c r="R832" i="1" s="1"/>
  <c r="F833" i="1"/>
  <c r="F834" i="1"/>
  <c r="R834" i="1" s="1"/>
  <c r="F835" i="1"/>
  <c r="R835" i="1" s="1"/>
  <c r="F836" i="1"/>
  <c r="R836" i="1" s="1"/>
  <c r="F837" i="1"/>
  <c r="F838" i="1"/>
  <c r="R838" i="1" s="1"/>
  <c r="F839" i="1"/>
  <c r="R839" i="1" s="1"/>
  <c r="F840" i="1"/>
  <c r="R840" i="1" s="1"/>
  <c r="F841" i="1"/>
  <c r="F842" i="1"/>
  <c r="R842" i="1" s="1"/>
  <c r="F843" i="1"/>
  <c r="R843" i="1" s="1"/>
  <c r="F844" i="1"/>
  <c r="R844" i="1" s="1"/>
  <c r="F845" i="1"/>
  <c r="F846" i="1"/>
  <c r="R846" i="1" s="1"/>
  <c r="F847" i="1"/>
  <c r="R847" i="1" s="1"/>
  <c r="F848" i="1"/>
  <c r="R848" i="1" s="1"/>
  <c r="F849" i="1"/>
  <c r="F850" i="1"/>
  <c r="R850" i="1" s="1"/>
  <c r="F851" i="1"/>
  <c r="R851" i="1" s="1"/>
  <c r="F852" i="1"/>
  <c r="R852" i="1" s="1"/>
  <c r="F853" i="1"/>
  <c r="F854" i="1"/>
  <c r="R854" i="1" s="1"/>
  <c r="F855" i="1"/>
  <c r="R855" i="1" s="1"/>
  <c r="F856" i="1"/>
  <c r="R856" i="1" s="1"/>
  <c r="F857" i="1"/>
  <c r="F858" i="1"/>
  <c r="R858" i="1" s="1"/>
  <c r="F859" i="1"/>
  <c r="R859" i="1" s="1"/>
  <c r="F860" i="1"/>
  <c r="R860" i="1" s="1"/>
  <c r="F861" i="1"/>
  <c r="F862" i="1"/>
  <c r="R862" i="1" s="1"/>
  <c r="F863" i="1"/>
  <c r="R863" i="1" s="1"/>
  <c r="F864" i="1"/>
  <c r="R864" i="1" s="1"/>
  <c r="F865" i="1"/>
  <c r="F866" i="1"/>
  <c r="R866" i="1" s="1"/>
  <c r="F867" i="1"/>
  <c r="R867" i="1" s="1"/>
  <c r="F868" i="1"/>
  <c r="R868" i="1" s="1"/>
  <c r="F869" i="1"/>
  <c r="F870" i="1"/>
  <c r="R870" i="1" s="1"/>
  <c r="F871" i="1"/>
  <c r="R871" i="1" s="1"/>
  <c r="F872" i="1"/>
  <c r="R872" i="1" s="1"/>
  <c r="F873" i="1"/>
  <c r="F874" i="1"/>
  <c r="R874" i="1" s="1"/>
  <c r="F875" i="1"/>
  <c r="R875" i="1" s="1"/>
  <c r="F876" i="1"/>
  <c r="R876" i="1" s="1"/>
  <c r="F877" i="1"/>
  <c r="F878" i="1"/>
  <c r="R878" i="1" s="1"/>
  <c r="F879" i="1"/>
  <c r="R879" i="1" s="1"/>
  <c r="F880" i="1"/>
  <c r="R880" i="1" s="1"/>
  <c r="F881" i="1"/>
  <c r="F882" i="1"/>
  <c r="R882" i="1" s="1"/>
  <c r="F883" i="1"/>
  <c r="R883" i="1" s="1"/>
  <c r="F884" i="1"/>
  <c r="R884" i="1" s="1"/>
  <c r="F885" i="1"/>
  <c r="F886" i="1"/>
  <c r="R886" i="1" s="1"/>
  <c r="F887" i="1"/>
  <c r="R887" i="1" s="1"/>
  <c r="F888" i="1"/>
  <c r="R888" i="1" s="1"/>
  <c r="F889" i="1"/>
  <c r="F890" i="1"/>
  <c r="R890" i="1" s="1"/>
  <c r="F891" i="1"/>
  <c r="R891" i="1" s="1"/>
  <c r="F892" i="1"/>
  <c r="R892" i="1" s="1"/>
  <c r="F893" i="1"/>
  <c r="F894" i="1"/>
  <c r="R894" i="1" s="1"/>
  <c r="F895" i="1"/>
  <c r="R895" i="1" s="1"/>
  <c r="F896" i="1"/>
  <c r="R896" i="1" s="1"/>
  <c r="F897" i="1"/>
  <c r="F898" i="1"/>
  <c r="R898" i="1" s="1"/>
  <c r="F899" i="1"/>
  <c r="R899" i="1" s="1"/>
  <c r="F900" i="1"/>
  <c r="R900" i="1" s="1"/>
  <c r="F901" i="1"/>
  <c r="F902" i="1"/>
  <c r="R902" i="1" s="1"/>
  <c r="F903" i="1"/>
  <c r="R903" i="1" s="1"/>
  <c r="F904" i="1"/>
  <c r="R904" i="1" s="1"/>
  <c r="F905" i="1"/>
  <c r="F906" i="1"/>
  <c r="R906" i="1" s="1"/>
  <c r="F907" i="1"/>
  <c r="R907" i="1" s="1"/>
  <c r="F908" i="1"/>
  <c r="R908" i="1" s="1"/>
  <c r="F909" i="1"/>
  <c r="F910" i="1"/>
  <c r="R910" i="1" s="1"/>
  <c r="F911" i="1"/>
  <c r="R911" i="1" s="1"/>
  <c r="F912" i="1"/>
  <c r="R912" i="1" s="1"/>
  <c r="F913" i="1"/>
  <c r="F914" i="1"/>
  <c r="R914" i="1" s="1"/>
  <c r="F915" i="1"/>
  <c r="R915" i="1" s="1"/>
  <c r="F916" i="1"/>
  <c r="R916" i="1" s="1"/>
  <c r="F917" i="1"/>
  <c r="F918" i="1"/>
  <c r="R918" i="1" s="1"/>
  <c r="F919" i="1"/>
  <c r="R919" i="1" s="1"/>
  <c r="F920" i="1"/>
  <c r="R920" i="1" s="1"/>
  <c r="F921" i="1"/>
  <c r="F922" i="1"/>
  <c r="R922" i="1" s="1"/>
  <c r="F923" i="1"/>
  <c r="R923" i="1" s="1"/>
  <c r="F924" i="1"/>
  <c r="R924" i="1" s="1"/>
  <c r="F925" i="1"/>
  <c r="F926" i="1"/>
  <c r="R926" i="1" s="1"/>
  <c r="F927" i="1"/>
  <c r="R927" i="1" s="1"/>
  <c r="F928" i="1"/>
  <c r="R928" i="1" s="1"/>
  <c r="F929" i="1"/>
  <c r="F930" i="1"/>
  <c r="R930" i="1" s="1"/>
  <c r="F931" i="1"/>
  <c r="R931" i="1" s="1"/>
  <c r="F932" i="1"/>
  <c r="R932" i="1" s="1"/>
  <c r="F933" i="1"/>
  <c r="F934" i="1"/>
  <c r="R934" i="1" s="1"/>
  <c r="F935" i="1"/>
  <c r="R935" i="1" s="1"/>
  <c r="F936" i="1"/>
  <c r="R936" i="1" s="1"/>
  <c r="F937" i="1"/>
  <c r="F938" i="1"/>
  <c r="R938" i="1" s="1"/>
  <c r="F939" i="1"/>
  <c r="R939" i="1" s="1"/>
  <c r="F940" i="1"/>
  <c r="R940" i="1" s="1"/>
  <c r="F941" i="1"/>
  <c r="F942" i="1"/>
  <c r="R942" i="1" s="1"/>
  <c r="F943" i="1"/>
  <c r="R943" i="1" s="1"/>
  <c r="F944" i="1"/>
  <c r="R944" i="1" s="1"/>
  <c r="F945" i="1"/>
  <c r="F946" i="1"/>
  <c r="R946" i="1" s="1"/>
  <c r="F947" i="1"/>
  <c r="R947" i="1" s="1"/>
  <c r="F948" i="1"/>
  <c r="R948" i="1" s="1"/>
  <c r="F949" i="1"/>
  <c r="F950" i="1"/>
  <c r="R950" i="1" s="1"/>
  <c r="F951" i="1"/>
  <c r="R951" i="1" s="1"/>
  <c r="F952" i="1"/>
  <c r="R952" i="1" s="1"/>
  <c r="F953" i="1"/>
  <c r="F954" i="1"/>
  <c r="R954" i="1" s="1"/>
  <c r="F955" i="1"/>
  <c r="R955" i="1" s="1"/>
  <c r="F956" i="1"/>
  <c r="R956" i="1" s="1"/>
  <c r="F957" i="1"/>
  <c r="F958" i="1"/>
  <c r="R958" i="1" s="1"/>
  <c r="F959" i="1"/>
  <c r="R959" i="1" s="1"/>
  <c r="F960" i="1"/>
  <c r="R960" i="1" s="1"/>
  <c r="F961" i="1"/>
  <c r="F962" i="1"/>
  <c r="R962" i="1" s="1"/>
  <c r="F963" i="1"/>
  <c r="R963" i="1" s="1"/>
  <c r="F964" i="1"/>
  <c r="R964" i="1" s="1"/>
  <c r="F965" i="1"/>
  <c r="F966" i="1"/>
  <c r="R966" i="1" s="1"/>
  <c r="F967" i="1"/>
  <c r="R967" i="1" s="1"/>
  <c r="F968" i="1"/>
  <c r="R968" i="1" s="1"/>
  <c r="F969" i="1"/>
  <c r="F970" i="1"/>
  <c r="R970" i="1" s="1"/>
  <c r="F971" i="1"/>
  <c r="R971" i="1" s="1"/>
  <c r="F972" i="1"/>
  <c r="R972" i="1" s="1"/>
  <c r="F973" i="1"/>
  <c r="F974" i="1"/>
  <c r="R974" i="1" s="1"/>
  <c r="F975" i="1"/>
  <c r="R975" i="1" s="1"/>
  <c r="F976" i="1"/>
  <c r="R976" i="1" s="1"/>
  <c r="F977" i="1"/>
  <c r="F978" i="1"/>
  <c r="R978" i="1" s="1"/>
  <c r="F979" i="1"/>
  <c r="R979" i="1" s="1"/>
  <c r="F980" i="1"/>
  <c r="R980" i="1" s="1"/>
  <c r="F981" i="1"/>
  <c r="F982" i="1"/>
  <c r="R982" i="1" s="1"/>
  <c r="F983" i="1"/>
  <c r="R983" i="1" s="1"/>
  <c r="F984" i="1"/>
  <c r="R984" i="1" s="1"/>
  <c r="F985" i="1"/>
  <c r="F986" i="1"/>
  <c r="R986" i="1" s="1"/>
  <c r="F987" i="1"/>
  <c r="R987" i="1" s="1"/>
  <c r="F988" i="1"/>
  <c r="R988" i="1" s="1"/>
  <c r="F989" i="1"/>
  <c r="F990" i="1"/>
  <c r="R990" i="1" s="1"/>
  <c r="F991" i="1"/>
  <c r="R991" i="1" s="1"/>
  <c r="F992" i="1"/>
  <c r="R992" i="1" s="1"/>
  <c r="F993" i="1"/>
  <c r="F994" i="1"/>
  <c r="R994" i="1" s="1"/>
  <c r="F995" i="1"/>
  <c r="R995" i="1" s="1"/>
  <c r="F996" i="1"/>
  <c r="R996" i="1" s="1"/>
  <c r="F997" i="1"/>
  <c r="F998" i="1"/>
  <c r="R998" i="1" s="1"/>
  <c r="F999" i="1"/>
  <c r="R999" i="1" s="1"/>
  <c r="F1000" i="1"/>
  <c r="R1000" i="1" s="1"/>
  <c r="F1001" i="1"/>
  <c r="F1002" i="1"/>
  <c r="R1002" i="1" s="1"/>
  <c r="F1003" i="1"/>
  <c r="R1003" i="1" s="1"/>
  <c r="F1004" i="1"/>
  <c r="R1004" i="1" s="1"/>
  <c r="F1005" i="1"/>
  <c r="F1006" i="1"/>
  <c r="R1006" i="1" s="1"/>
  <c r="F1007" i="1"/>
  <c r="R1007" i="1" s="1"/>
  <c r="F1008" i="1"/>
  <c r="R1008" i="1" s="1"/>
  <c r="F1009" i="1"/>
  <c r="F1010" i="1"/>
  <c r="R1010" i="1" s="1"/>
  <c r="F1011" i="1"/>
  <c r="R1011" i="1" s="1"/>
  <c r="F1012" i="1"/>
  <c r="R1012" i="1" s="1"/>
  <c r="F1013" i="1"/>
  <c r="F1014" i="1"/>
  <c r="R1014" i="1" s="1"/>
  <c r="F1015" i="1"/>
  <c r="R1015" i="1" s="1"/>
  <c r="F1016" i="1"/>
  <c r="R1016" i="1" s="1"/>
  <c r="F1017" i="1"/>
  <c r="F1018" i="1"/>
  <c r="R1018" i="1" s="1"/>
  <c r="F1019" i="1"/>
  <c r="R1019" i="1" s="1"/>
  <c r="F1020" i="1"/>
  <c r="R1020" i="1" s="1"/>
  <c r="F1021" i="1"/>
  <c r="F1022" i="1"/>
  <c r="R1022" i="1" s="1"/>
  <c r="F1023" i="1"/>
  <c r="R1023" i="1" s="1"/>
  <c r="F1024" i="1"/>
  <c r="R1024" i="1" s="1"/>
  <c r="F1025" i="1"/>
  <c r="F1026" i="1"/>
  <c r="R1026" i="1" s="1"/>
  <c r="F1027" i="1"/>
  <c r="R1027" i="1" s="1"/>
  <c r="F1028" i="1"/>
  <c r="R1028" i="1" s="1"/>
  <c r="F1029" i="1"/>
  <c r="F1030" i="1"/>
  <c r="R1030" i="1" s="1"/>
  <c r="F1031" i="1"/>
  <c r="R1031" i="1" s="1"/>
  <c r="F1032" i="1"/>
  <c r="R1032" i="1" s="1"/>
  <c r="F1033" i="1"/>
  <c r="F1034" i="1"/>
  <c r="R1034" i="1" s="1"/>
  <c r="F1035" i="1"/>
  <c r="R1035" i="1" s="1"/>
  <c r="F1036" i="1"/>
  <c r="R1036" i="1" s="1"/>
  <c r="F1037" i="1"/>
  <c r="F1038" i="1"/>
  <c r="R1038" i="1" s="1"/>
  <c r="F1039" i="1"/>
  <c r="R1039" i="1" s="1"/>
  <c r="F1040" i="1"/>
  <c r="R1040" i="1" s="1"/>
  <c r="F1041" i="1"/>
  <c r="F1042" i="1"/>
  <c r="R1042" i="1" s="1"/>
  <c r="F1043" i="1"/>
  <c r="R1043" i="1" s="1"/>
  <c r="F1044" i="1"/>
  <c r="R1044" i="1" s="1"/>
  <c r="F1045" i="1"/>
  <c r="F1046" i="1"/>
  <c r="R1046" i="1" s="1"/>
  <c r="F1047" i="1"/>
  <c r="R1047" i="1" s="1"/>
  <c r="F1048" i="1"/>
  <c r="R1048" i="1" s="1"/>
  <c r="F1049" i="1"/>
  <c r="F1050" i="1"/>
  <c r="R1050" i="1" s="1"/>
  <c r="F1051" i="1"/>
  <c r="R1051" i="1" s="1"/>
  <c r="F1052" i="1"/>
  <c r="R1052" i="1" s="1"/>
  <c r="F1053" i="1"/>
  <c r="F1054" i="1"/>
  <c r="R1054" i="1" s="1"/>
  <c r="F1055" i="1"/>
  <c r="R1055" i="1" s="1"/>
  <c r="F1056" i="1"/>
  <c r="R1056" i="1" s="1"/>
  <c r="F1057" i="1"/>
  <c r="F1058" i="1"/>
  <c r="R1058" i="1" s="1"/>
  <c r="F1059" i="1"/>
  <c r="R1059" i="1" s="1"/>
  <c r="F1060" i="1"/>
  <c r="R1060" i="1" s="1"/>
  <c r="F1061" i="1"/>
  <c r="F1062" i="1"/>
  <c r="R1062" i="1" s="1"/>
  <c r="F1063" i="1"/>
  <c r="R1063" i="1" s="1"/>
  <c r="F1064" i="1"/>
  <c r="R1064" i="1" s="1"/>
  <c r="F1065" i="1"/>
  <c r="F1066" i="1"/>
  <c r="R1066" i="1" s="1"/>
  <c r="F1067" i="1"/>
  <c r="R1067" i="1" s="1"/>
  <c r="F1068" i="1"/>
  <c r="R1068" i="1" s="1"/>
  <c r="F1069" i="1"/>
  <c r="F1070" i="1"/>
  <c r="R1070" i="1" s="1"/>
  <c r="F1071" i="1"/>
  <c r="R1071" i="1" s="1"/>
  <c r="F1072" i="1"/>
  <c r="R1072" i="1" s="1"/>
  <c r="F1073" i="1"/>
  <c r="F1074" i="1"/>
  <c r="R1074" i="1" s="1"/>
  <c r="F1075" i="1"/>
  <c r="R1075" i="1" s="1"/>
  <c r="F1076" i="1"/>
  <c r="R1076" i="1" s="1"/>
  <c r="F1077" i="1"/>
  <c r="F1078" i="1"/>
  <c r="R1078" i="1" s="1"/>
  <c r="F1079" i="1"/>
  <c r="R1079" i="1" s="1"/>
  <c r="F1080" i="1"/>
  <c r="R1080" i="1" s="1"/>
  <c r="F1081" i="1"/>
  <c r="F1082" i="1"/>
  <c r="R1082" i="1" s="1"/>
  <c r="F1083" i="1"/>
  <c r="R1083" i="1" s="1"/>
  <c r="F1084" i="1"/>
  <c r="R1084" i="1" s="1"/>
  <c r="F1085" i="1"/>
  <c r="F1086" i="1"/>
  <c r="R1086" i="1" s="1"/>
  <c r="F1087" i="1"/>
  <c r="R1087" i="1" s="1"/>
  <c r="F1088" i="1"/>
  <c r="R1088" i="1" s="1"/>
  <c r="F1089" i="1"/>
  <c r="F1090" i="1"/>
  <c r="R1090" i="1" s="1"/>
  <c r="F1091" i="1"/>
  <c r="R1091" i="1" s="1"/>
  <c r="F1092" i="1"/>
  <c r="R1092" i="1" s="1"/>
  <c r="F1093" i="1"/>
  <c r="F1094" i="1"/>
  <c r="R1094" i="1" s="1"/>
  <c r="F1095" i="1"/>
  <c r="R1095" i="1" s="1"/>
  <c r="F1096" i="1"/>
  <c r="R1096" i="1" s="1"/>
  <c r="F1097" i="1"/>
  <c r="F1098" i="1"/>
  <c r="R1098" i="1" s="1"/>
  <c r="F1099" i="1"/>
  <c r="R1099" i="1" s="1"/>
  <c r="F1100" i="1"/>
  <c r="R1100" i="1" s="1"/>
  <c r="F1101" i="1"/>
  <c r="F1102" i="1"/>
  <c r="R1102" i="1" s="1"/>
  <c r="F1103" i="1"/>
  <c r="R1103" i="1" s="1"/>
  <c r="F1104" i="1"/>
  <c r="R1104" i="1" s="1"/>
  <c r="F1105" i="1"/>
  <c r="F1106" i="1"/>
  <c r="R1106" i="1" s="1"/>
  <c r="F1107" i="1"/>
  <c r="R1107" i="1" s="1"/>
  <c r="F1108" i="1"/>
  <c r="R1108" i="1" s="1"/>
  <c r="F1109" i="1"/>
  <c r="F1110" i="1"/>
  <c r="R1110" i="1" s="1"/>
  <c r="F1111" i="1"/>
  <c r="R1111" i="1" s="1"/>
  <c r="F1112" i="1"/>
  <c r="R1112" i="1" s="1"/>
  <c r="F1113" i="1"/>
  <c r="F1114" i="1"/>
  <c r="R1114" i="1" s="1"/>
  <c r="F1115" i="1"/>
  <c r="R1115" i="1" s="1"/>
  <c r="F1116" i="1"/>
  <c r="R1116" i="1" s="1"/>
  <c r="F1117" i="1"/>
  <c r="F1118" i="1"/>
  <c r="R1118" i="1" s="1"/>
  <c r="F1119" i="1"/>
  <c r="R1119" i="1" s="1"/>
  <c r="F1120" i="1"/>
  <c r="R1120" i="1" s="1"/>
  <c r="F1121" i="1"/>
  <c r="F1122" i="1"/>
  <c r="R1122" i="1" s="1"/>
  <c r="F1123" i="1"/>
  <c r="R1123" i="1" s="1"/>
  <c r="F1124" i="1"/>
  <c r="R1124" i="1" s="1"/>
  <c r="F1125" i="1"/>
  <c r="F1126" i="1"/>
  <c r="R1126" i="1" s="1"/>
  <c r="F1127" i="1"/>
  <c r="R1127" i="1" s="1"/>
  <c r="F1128" i="1"/>
  <c r="R1128" i="1" s="1"/>
  <c r="F1129" i="1"/>
  <c r="F1130" i="1"/>
  <c r="R1130" i="1" s="1"/>
  <c r="F1131" i="1"/>
  <c r="R1131" i="1" s="1"/>
  <c r="F1132" i="1"/>
  <c r="R1132" i="1" s="1"/>
  <c r="F1133" i="1"/>
  <c r="F1134" i="1"/>
  <c r="R1134" i="1" s="1"/>
  <c r="F1135" i="1"/>
  <c r="R1135" i="1" s="1"/>
  <c r="F1136" i="1"/>
  <c r="R1136" i="1" s="1"/>
  <c r="F1137" i="1"/>
  <c r="F1138" i="1"/>
  <c r="R1138" i="1" s="1"/>
  <c r="F1139" i="1"/>
  <c r="R1139" i="1" s="1"/>
  <c r="F1140" i="1"/>
  <c r="R1140" i="1" s="1"/>
  <c r="F1141" i="1"/>
  <c r="F1142" i="1"/>
  <c r="R1142" i="1" s="1"/>
  <c r="F1143" i="1"/>
  <c r="R1143" i="1" s="1"/>
  <c r="F1144" i="1"/>
  <c r="R1144" i="1" s="1"/>
  <c r="F1145" i="1"/>
  <c r="F1146" i="1"/>
  <c r="R1146" i="1" s="1"/>
  <c r="F1147" i="1"/>
  <c r="R1147" i="1" s="1"/>
  <c r="F1148" i="1"/>
  <c r="R1148" i="1" s="1"/>
  <c r="F1149" i="1"/>
  <c r="F1150" i="1"/>
  <c r="R1150" i="1" s="1"/>
  <c r="F1151" i="1"/>
  <c r="R1151" i="1" s="1"/>
  <c r="F1152" i="1"/>
  <c r="R1152" i="1" s="1"/>
  <c r="F1153" i="1"/>
  <c r="F1154" i="1"/>
  <c r="R1154" i="1" s="1"/>
  <c r="F1155" i="1"/>
  <c r="R1155" i="1" s="1"/>
  <c r="F1156" i="1"/>
  <c r="R1156" i="1" s="1"/>
  <c r="F1157" i="1"/>
  <c r="F1158" i="1"/>
  <c r="R1158" i="1" s="1"/>
  <c r="F1159" i="1"/>
  <c r="R1159" i="1" s="1"/>
  <c r="F1160" i="1"/>
  <c r="R1160" i="1" s="1"/>
  <c r="F1161" i="1"/>
  <c r="F1162" i="1"/>
  <c r="R1162" i="1" s="1"/>
  <c r="F1163" i="1"/>
  <c r="R1163" i="1" s="1"/>
  <c r="F1164" i="1"/>
  <c r="R1164" i="1" s="1"/>
  <c r="F1165" i="1"/>
  <c r="F1166" i="1"/>
  <c r="R1166" i="1" s="1"/>
  <c r="F1167" i="1"/>
  <c r="R1167" i="1" s="1"/>
  <c r="F1168" i="1"/>
  <c r="R1168" i="1" s="1"/>
  <c r="F1169" i="1"/>
  <c r="F1170" i="1"/>
  <c r="R1170" i="1" s="1"/>
  <c r="F1171" i="1"/>
  <c r="R1171" i="1" s="1"/>
  <c r="F1172" i="1"/>
  <c r="R1172" i="1" s="1"/>
  <c r="F1173" i="1"/>
  <c r="F1174" i="1"/>
  <c r="R1174" i="1" s="1"/>
  <c r="F1175" i="1"/>
  <c r="R1175" i="1" s="1"/>
  <c r="F1176" i="1"/>
  <c r="R1176" i="1" s="1"/>
  <c r="F1177" i="1"/>
  <c r="F1178" i="1"/>
  <c r="R1178" i="1" s="1"/>
  <c r="F1179" i="1"/>
  <c r="R1179" i="1" s="1"/>
  <c r="F1180" i="1"/>
  <c r="R1180" i="1" s="1"/>
  <c r="F1181" i="1"/>
  <c r="F1182" i="1"/>
  <c r="R1182" i="1" s="1"/>
  <c r="F1183" i="1"/>
  <c r="R1183" i="1" s="1"/>
  <c r="F1184" i="1"/>
  <c r="R1184" i="1" s="1"/>
  <c r="F1185" i="1"/>
  <c r="F1186" i="1"/>
  <c r="R1186" i="1" s="1"/>
  <c r="F1187" i="1"/>
  <c r="R1187" i="1" s="1"/>
  <c r="F1188" i="1"/>
  <c r="R1188" i="1" s="1"/>
  <c r="F1189" i="1"/>
  <c r="F1190" i="1"/>
  <c r="R1190" i="1" s="1"/>
  <c r="F1191" i="1"/>
  <c r="R1191" i="1" s="1"/>
  <c r="F1192" i="1"/>
  <c r="R1192" i="1" s="1"/>
  <c r="F1193" i="1"/>
  <c r="F1194" i="1"/>
  <c r="R1194" i="1" s="1"/>
  <c r="F1195" i="1"/>
  <c r="R1195" i="1" s="1"/>
  <c r="F1196" i="1"/>
  <c r="R1196" i="1" s="1"/>
  <c r="F1197" i="1"/>
  <c r="F1198" i="1"/>
  <c r="R1198" i="1" s="1"/>
  <c r="F1199" i="1"/>
  <c r="R1199" i="1" s="1"/>
  <c r="F1200" i="1"/>
  <c r="R1200" i="1" s="1"/>
  <c r="F1201" i="1"/>
  <c r="F1202" i="1"/>
  <c r="R1202" i="1" s="1"/>
  <c r="F1203" i="1"/>
  <c r="R1203" i="1" s="1"/>
  <c r="F1204" i="1"/>
  <c r="R1204" i="1" s="1"/>
  <c r="F1205" i="1"/>
  <c r="F1206" i="1"/>
  <c r="R1206" i="1" s="1"/>
  <c r="F1207" i="1"/>
  <c r="R1207" i="1" s="1"/>
  <c r="F1208" i="1"/>
  <c r="R1208" i="1" s="1"/>
  <c r="F1209" i="1"/>
  <c r="F1210" i="1"/>
  <c r="R1210" i="1" s="1"/>
  <c r="F1211" i="1"/>
  <c r="R1211" i="1" s="1"/>
  <c r="F1212" i="1"/>
  <c r="R1212" i="1" s="1"/>
  <c r="F1213" i="1"/>
  <c r="F1214" i="1"/>
  <c r="R1214" i="1" s="1"/>
  <c r="F1215" i="1"/>
  <c r="R1215" i="1" s="1"/>
  <c r="F1216" i="1"/>
  <c r="R1216" i="1" s="1"/>
  <c r="F1217" i="1"/>
  <c r="F1218" i="1"/>
  <c r="R1218" i="1" s="1"/>
  <c r="F1219" i="1"/>
  <c r="R1219" i="1" s="1"/>
  <c r="F1220" i="1"/>
  <c r="R1220" i="1" s="1"/>
  <c r="F1221" i="1"/>
  <c r="F1222" i="1"/>
  <c r="R1222" i="1" s="1"/>
  <c r="F1223" i="1"/>
  <c r="R1223" i="1" s="1"/>
  <c r="F1224" i="1"/>
  <c r="R1224" i="1" s="1"/>
  <c r="F1225" i="1"/>
  <c r="F1226" i="1"/>
  <c r="R1226" i="1" s="1"/>
  <c r="F1227" i="1"/>
  <c r="R1227" i="1" s="1"/>
  <c r="F1228" i="1"/>
  <c r="R1228" i="1" s="1"/>
  <c r="F1229" i="1"/>
  <c r="F1230" i="1"/>
  <c r="R1230" i="1" s="1"/>
  <c r="F1231" i="1"/>
  <c r="R1231" i="1" s="1"/>
  <c r="F1232" i="1"/>
  <c r="R1232" i="1" s="1"/>
  <c r="F1233" i="1"/>
  <c r="F1234" i="1"/>
  <c r="R1234" i="1" s="1"/>
  <c r="F1235" i="1"/>
  <c r="R1235" i="1" s="1"/>
  <c r="F1236" i="1"/>
  <c r="R1236" i="1" s="1"/>
  <c r="F1237" i="1"/>
  <c r="F1238" i="1"/>
  <c r="R1238" i="1" s="1"/>
  <c r="F1239" i="1"/>
  <c r="R1239" i="1" s="1"/>
  <c r="F1240" i="1"/>
  <c r="R1240" i="1" s="1"/>
  <c r="F1241" i="1"/>
  <c r="F1242" i="1"/>
  <c r="R1242" i="1" s="1"/>
  <c r="F1243" i="1"/>
  <c r="R1243" i="1" s="1"/>
  <c r="F1244" i="1"/>
  <c r="R1244" i="1" s="1"/>
  <c r="F1245" i="1"/>
  <c r="F1246" i="1"/>
  <c r="R1246" i="1" s="1"/>
  <c r="F1247" i="1"/>
  <c r="R1247" i="1" s="1"/>
  <c r="F1248" i="1"/>
  <c r="R1248" i="1" s="1"/>
  <c r="F1249" i="1"/>
  <c r="F1250" i="1"/>
  <c r="R1250" i="1" s="1"/>
  <c r="F1251" i="1"/>
  <c r="R1251" i="1" s="1"/>
  <c r="F1252" i="1"/>
  <c r="R1252" i="1" s="1"/>
  <c r="F1253" i="1"/>
  <c r="F1254" i="1"/>
  <c r="R1254" i="1" s="1"/>
  <c r="F1255" i="1"/>
  <c r="R1255" i="1" s="1"/>
  <c r="F1256" i="1"/>
  <c r="R1256" i="1" s="1"/>
  <c r="F1257" i="1"/>
  <c r="F1258" i="1"/>
  <c r="R1258" i="1" s="1"/>
  <c r="F1259" i="1"/>
  <c r="R1259" i="1" s="1"/>
  <c r="F1260" i="1"/>
  <c r="R1260" i="1" s="1"/>
  <c r="F1261" i="1"/>
  <c r="F1262" i="1"/>
  <c r="R1262" i="1" s="1"/>
  <c r="F1263" i="1"/>
  <c r="R1263" i="1" s="1"/>
  <c r="F1264" i="1"/>
  <c r="R1264" i="1" s="1"/>
  <c r="F1265" i="1"/>
  <c r="F1266" i="1"/>
  <c r="R1266" i="1" s="1"/>
  <c r="F1267" i="1"/>
  <c r="R1267" i="1" s="1"/>
  <c r="F1268" i="1"/>
  <c r="R1268" i="1" s="1"/>
  <c r="F1269" i="1"/>
  <c r="F1270" i="1"/>
  <c r="R1270" i="1" s="1"/>
  <c r="F1271" i="1"/>
  <c r="R1271" i="1" s="1"/>
  <c r="F1272" i="1"/>
  <c r="R1272" i="1" s="1"/>
  <c r="F1273" i="1"/>
  <c r="F1274" i="1"/>
  <c r="R1274" i="1" s="1"/>
  <c r="F1275" i="1"/>
  <c r="R1275" i="1" s="1"/>
  <c r="F1276" i="1"/>
  <c r="R1276" i="1" s="1"/>
  <c r="F1277" i="1"/>
  <c r="F1278" i="1"/>
  <c r="R1278" i="1" s="1"/>
  <c r="F1279" i="1"/>
  <c r="R1279" i="1" s="1"/>
  <c r="F1280" i="1"/>
  <c r="R1280" i="1" s="1"/>
  <c r="F1281" i="1"/>
  <c r="F1282" i="1"/>
  <c r="R1282" i="1" s="1"/>
  <c r="F1283" i="1"/>
  <c r="R1283" i="1" s="1"/>
  <c r="F1284" i="1"/>
  <c r="R1284" i="1" s="1"/>
  <c r="F1285" i="1"/>
  <c r="F1286" i="1"/>
  <c r="R1286" i="1" s="1"/>
  <c r="F1287" i="1"/>
  <c r="R1287" i="1" s="1"/>
  <c r="F1288" i="1"/>
  <c r="R1288" i="1" s="1"/>
  <c r="F1289" i="1"/>
  <c r="F1290" i="1"/>
  <c r="R1290" i="1" s="1"/>
  <c r="F1291" i="1"/>
  <c r="R1291" i="1" s="1"/>
  <c r="F1292" i="1"/>
  <c r="R1292" i="1" s="1"/>
  <c r="F1293" i="1"/>
  <c r="F1294" i="1"/>
  <c r="R1294" i="1" s="1"/>
  <c r="F1295" i="1"/>
  <c r="R1295" i="1" s="1"/>
  <c r="F1296" i="1"/>
  <c r="R1296" i="1" s="1"/>
  <c r="F1297" i="1"/>
  <c r="F1298" i="1"/>
  <c r="R1298" i="1" s="1"/>
  <c r="F1299" i="1"/>
  <c r="R1299" i="1" s="1"/>
  <c r="F1300" i="1"/>
  <c r="R1300" i="1" s="1"/>
  <c r="F1301" i="1"/>
  <c r="F1302" i="1"/>
  <c r="R1302" i="1" s="1"/>
  <c r="F1303" i="1"/>
  <c r="R1303" i="1" s="1"/>
  <c r="F1304" i="1"/>
  <c r="R1304" i="1" s="1"/>
  <c r="F1305" i="1"/>
  <c r="F1306" i="1"/>
  <c r="R1306" i="1" s="1"/>
  <c r="F1307" i="1"/>
  <c r="R1307" i="1" s="1"/>
  <c r="F1308" i="1"/>
  <c r="R1308" i="1" s="1"/>
  <c r="F1309" i="1"/>
  <c r="F1310" i="1"/>
  <c r="R1310" i="1" s="1"/>
  <c r="F1311" i="1"/>
  <c r="R1311" i="1" s="1"/>
  <c r="F1312" i="1"/>
  <c r="R1312" i="1" s="1"/>
  <c r="F1313" i="1"/>
  <c r="F1314" i="1"/>
  <c r="R1314" i="1" s="1"/>
  <c r="F1315" i="1"/>
  <c r="R1315" i="1" s="1"/>
  <c r="F1316" i="1"/>
  <c r="R1316" i="1" s="1"/>
  <c r="F1317" i="1"/>
  <c r="F1318" i="1"/>
  <c r="R1318" i="1" s="1"/>
  <c r="F1319" i="1"/>
  <c r="R1319" i="1" s="1"/>
  <c r="F1320" i="1"/>
  <c r="R1320" i="1" s="1"/>
  <c r="F1321" i="1"/>
  <c r="F1322" i="1"/>
  <c r="R1322" i="1" s="1"/>
  <c r="F1323" i="1"/>
  <c r="R1323" i="1" s="1"/>
  <c r="F1324" i="1"/>
  <c r="R1324" i="1" s="1"/>
  <c r="F1325" i="1"/>
  <c r="F1326" i="1"/>
  <c r="R1326" i="1" s="1"/>
  <c r="F1327" i="1"/>
  <c r="R1327" i="1" s="1"/>
  <c r="F1328" i="1"/>
  <c r="R1328" i="1" s="1"/>
  <c r="F1329" i="1"/>
  <c r="F1330" i="1"/>
  <c r="R1330" i="1" s="1"/>
  <c r="F1331" i="1"/>
  <c r="R1331" i="1" s="1"/>
  <c r="F1332" i="1"/>
  <c r="R1332" i="1" s="1"/>
  <c r="F1333" i="1"/>
  <c r="F1334" i="1"/>
  <c r="R1334" i="1" s="1"/>
  <c r="F1335" i="1"/>
  <c r="R1335" i="1" s="1"/>
  <c r="F1336" i="1"/>
  <c r="R1336" i="1" s="1"/>
  <c r="F1337" i="1"/>
  <c r="F1338" i="1"/>
  <c r="R1338" i="1" s="1"/>
  <c r="F1339" i="1"/>
  <c r="R1339" i="1" s="1"/>
  <c r="F1340" i="1"/>
  <c r="R1340" i="1" s="1"/>
  <c r="F1341" i="1"/>
  <c r="F1342" i="1"/>
  <c r="R1342" i="1" s="1"/>
  <c r="F1343" i="1"/>
  <c r="R1343" i="1" s="1"/>
  <c r="F1344" i="1"/>
  <c r="R1344" i="1" s="1"/>
  <c r="F1345" i="1"/>
  <c r="F1346" i="1"/>
  <c r="R1346" i="1" s="1"/>
  <c r="F1347" i="1"/>
  <c r="R1347" i="1" s="1"/>
  <c r="F1348" i="1"/>
  <c r="R1348" i="1" s="1"/>
  <c r="F1349" i="1"/>
  <c r="F1350" i="1"/>
  <c r="R1350" i="1" s="1"/>
  <c r="F1351" i="1"/>
  <c r="R1351" i="1" s="1"/>
  <c r="F1352" i="1"/>
  <c r="R1352" i="1" s="1"/>
  <c r="F1353" i="1"/>
  <c r="F1354" i="1"/>
  <c r="R1354" i="1" s="1"/>
  <c r="F1355" i="1"/>
  <c r="R1355" i="1" s="1"/>
  <c r="F1356" i="1"/>
  <c r="R1356" i="1" s="1"/>
  <c r="F1357" i="1"/>
  <c r="F1358" i="1"/>
  <c r="R1358" i="1" s="1"/>
  <c r="F1359" i="1"/>
  <c r="R1359" i="1" s="1"/>
  <c r="F1360" i="1"/>
  <c r="R1360" i="1" s="1"/>
  <c r="F1361" i="1"/>
  <c r="F1362" i="1"/>
  <c r="R1362" i="1" s="1"/>
  <c r="F1363" i="1"/>
  <c r="R1363" i="1" s="1"/>
  <c r="F1364" i="1"/>
  <c r="R1364" i="1" s="1"/>
  <c r="F1365" i="1"/>
  <c r="F1366" i="1"/>
  <c r="R1366" i="1" s="1"/>
  <c r="F1367" i="1"/>
  <c r="R1367" i="1" s="1"/>
  <c r="F1368" i="1"/>
  <c r="R1368" i="1" s="1"/>
  <c r="F1369" i="1"/>
  <c r="F1370" i="1"/>
  <c r="R1370" i="1" s="1"/>
  <c r="F1371" i="1"/>
  <c r="R1371" i="1" s="1"/>
  <c r="F1372" i="1"/>
  <c r="R1372" i="1" s="1"/>
  <c r="F1373" i="1"/>
  <c r="F1374" i="1"/>
  <c r="R1374" i="1" s="1"/>
  <c r="F1375" i="1"/>
  <c r="R1375" i="1" s="1"/>
  <c r="F1376" i="1"/>
  <c r="R1376" i="1" s="1"/>
  <c r="F1377" i="1"/>
  <c r="F1378" i="1"/>
  <c r="R1378" i="1" s="1"/>
  <c r="F1379" i="1"/>
  <c r="R1379" i="1" s="1"/>
  <c r="F1380" i="1"/>
  <c r="R1380" i="1" s="1"/>
  <c r="F1381" i="1"/>
  <c r="F1382" i="1"/>
  <c r="R1382" i="1" s="1"/>
  <c r="F1383" i="1"/>
  <c r="R1383" i="1" s="1"/>
  <c r="F1384" i="1"/>
  <c r="R1384" i="1" s="1"/>
  <c r="F1385" i="1"/>
  <c r="F1386" i="1"/>
  <c r="R1386" i="1" s="1"/>
  <c r="F1387" i="1"/>
  <c r="R1387" i="1" s="1"/>
  <c r="F1388" i="1"/>
  <c r="R1388" i="1" s="1"/>
  <c r="F1389" i="1"/>
  <c r="F1390" i="1"/>
  <c r="R1390" i="1" s="1"/>
  <c r="F1391" i="1"/>
  <c r="R1391" i="1" s="1"/>
  <c r="F1392" i="1"/>
  <c r="R1392" i="1" s="1"/>
  <c r="F1393" i="1"/>
  <c r="F1394" i="1"/>
  <c r="R1394" i="1" s="1"/>
  <c r="F1395" i="1"/>
  <c r="R1395" i="1" s="1"/>
  <c r="F1396" i="1"/>
  <c r="R1396" i="1" s="1"/>
  <c r="F1397" i="1"/>
  <c r="F1398" i="1"/>
  <c r="R1398" i="1" s="1"/>
  <c r="F1399" i="1"/>
  <c r="R1399" i="1" s="1"/>
  <c r="F1400" i="1"/>
  <c r="R1400" i="1" s="1"/>
  <c r="F1401" i="1"/>
  <c r="F1402" i="1"/>
  <c r="R1402" i="1" s="1"/>
  <c r="F1403" i="1"/>
  <c r="R1403" i="1" s="1"/>
  <c r="F1404" i="1"/>
  <c r="R1404" i="1" s="1"/>
  <c r="F1405" i="1"/>
  <c r="F1406" i="1"/>
  <c r="R1406" i="1" s="1"/>
  <c r="F1407" i="1"/>
  <c r="R1407" i="1" s="1"/>
  <c r="F1408" i="1"/>
  <c r="R1408" i="1" s="1"/>
  <c r="F1409" i="1"/>
  <c r="F1410" i="1"/>
  <c r="R1410" i="1" s="1"/>
  <c r="F1411" i="1"/>
  <c r="R1411" i="1" s="1"/>
  <c r="F1412" i="1"/>
  <c r="R1412" i="1" s="1"/>
  <c r="F1413" i="1"/>
  <c r="F1414" i="1"/>
  <c r="R1414" i="1" s="1"/>
  <c r="F1415" i="1"/>
  <c r="R1415" i="1" s="1"/>
  <c r="F1416" i="1"/>
  <c r="R1416" i="1" s="1"/>
  <c r="F1417" i="1"/>
  <c r="F1418" i="1"/>
  <c r="R1418" i="1" s="1"/>
  <c r="F1419" i="1"/>
  <c r="R1419" i="1" s="1"/>
  <c r="F1420" i="1"/>
  <c r="R1420" i="1" s="1"/>
  <c r="F1421" i="1"/>
  <c r="F1422" i="1"/>
  <c r="R1422" i="1" s="1"/>
  <c r="F1423" i="1"/>
  <c r="R1423" i="1" s="1"/>
  <c r="F1424" i="1"/>
  <c r="R1424" i="1" s="1"/>
  <c r="F1425" i="1"/>
  <c r="F1426" i="1"/>
  <c r="R1426" i="1" s="1"/>
  <c r="F1427" i="1"/>
  <c r="R1427" i="1" s="1"/>
  <c r="F1428" i="1"/>
  <c r="R1428" i="1" s="1"/>
  <c r="F1429" i="1"/>
  <c r="F1430" i="1"/>
  <c r="R1430" i="1" s="1"/>
  <c r="F1431" i="1"/>
  <c r="R1431" i="1" s="1"/>
  <c r="F1432" i="1"/>
  <c r="R1432" i="1" s="1"/>
  <c r="F1433" i="1"/>
  <c r="F1434" i="1"/>
  <c r="R1434" i="1" s="1"/>
  <c r="F1435" i="1"/>
  <c r="R1435" i="1" s="1"/>
  <c r="F1436" i="1"/>
  <c r="R1436" i="1" s="1"/>
  <c r="F1437" i="1"/>
  <c r="F1438" i="1"/>
  <c r="R1438" i="1" s="1"/>
  <c r="F1439" i="1"/>
  <c r="R1439" i="1" s="1"/>
  <c r="F1440" i="1"/>
  <c r="R1440" i="1" s="1"/>
  <c r="F1441" i="1"/>
  <c r="F1442" i="1"/>
  <c r="R1442" i="1" s="1"/>
  <c r="F1443" i="1"/>
  <c r="R1443" i="1" s="1"/>
  <c r="F1444" i="1"/>
  <c r="R1444" i="1" s="1"/>
  <c r="F1445" i="1"/>
  <c r="F1446" i="1"/>
  <c r="R1446" i="1" s="1"/>
  <c r="F1447" i="1"/>
  <c r="R1447" i="1" s="1"/>
  <c r="F1448" i="1"/>
  <c r="R1448" i="1" s="1"/>
  <c r="F1449" i="1"/>
  <c r="F1450" i="1"/>
  <c r="R1450" i="1" s="1"/>
  <c r="F1451" i="1"/>
  <c r="R1451" i="1" s="1"/>
  <c r="F1452" i="1"/>
  <c r="R1452" i="1" s="1"/>
  <c r="F1453" i="1"/>
  <c r="F1454" i="1"/>
  <c r="R1454" i="1" s="1"/>
  <c r="F1455" i="1"/>
  <c r="R1455" i="1" s="1"/>
  <c r="F1456" i="1"/>
  <c r="R1456" i="1" s="1"/>
  <c r="F1457" i="1"/>
  <c r="F1458" i="1"/>
  <c r="R1458" i="1" s="1"/>
  <c r="F1459" i="1"/>
  <c r="R1459" i="1" s="1"/>
  <c r="F1460" i="1"/>
  <c r="R1460" i="1" s="1"/>
  <c r="F1461" i="1"/>
  <c r="F1462" i="1"/>
  <c r="R1462" i="1" s="1"/>
  <c r="F1463" i="1"/>
  <c r="R1463" i="1" s="1"/>
  <c r="F1464" i="1"/>
  <c r="R1464" i="1" s="1"/>
  <c r="F1465" i="1"/>
  <c r="F1466" i="1"/>
  <c r="R1466" i="1" s="1"/>
  <c r="F1467" i="1"/>
  <c r="R1467" i="1" s="1"/>
  <c r="F1468" i="1"/>
  <c r="R1468" i="1" s="1"/>
  <c r="F1469" i="1"/>
  <c r="F1470" i="1"/>
  <c r="R1470" i="1" s="1"/>
  <c r="F1471" i="1"/>
  <c r="R1471" i="1" s="1"/>
  <c r="F1472" i="1"/>
  <c r="R1472" i="1" s="1"/>
  <c r="F1473" i="1"/>
  <c r="F1474" i="1"/>
  <c r="R1474" i="1" s="1"/>
  <c r="F1475" i="1"/>
  <c r="R1475" i="1" s="1"/>
  <c r="F1476" i="1"/>
  <c r="R1476" i="1" s="1"/>
  <c r="F1477" i="1"/>
  <c r="F1478" i="1"/>
  <c r="R1478" i="1" s="1"/>
  <c r="F1479" i="1"/>
  <c r="R1479" i="1" s="1"/>
  <c r="F1480" i="1"/>
  <c r="R1480" i="1" s="1"/>
  <c r="F1481" i="1"/>
  <c r="F1482" i="1"/>
  <c r="R1482" i="1" s="1"/>
  <c r="F1483" i="1"/>
  <c r="R1483" i="1" s="1"/>
  <c r="F1484" i="1"/>
  <c r="R1484" i="1" s="1"/>
  <c r="F1485" i="1"/>
  <c r="F1486" i="1"/>
  <c r="R1486" i="1" s="1"/>
  <c r="F1487" i="1"/>
  <c r="R1487" i="1" s="1"/>
  <c r="F1488" i="1"/>
  <c r="R1488" i="1" s="1"/>
  <c r="F1489" i="1"/>
  <c r="F1490" i="1"/>
  <c r="R1490" i="1" s="1"/>
  <c r="F1491" i="1"/>
  <c r="R1491" i="1" s="1"/>
  <c r="F1492" i="1"/>
  <c r="R1492" i="1" s="1"/>
  <c r="F1493" i="1"/>
  <c r="F1494" i="1"/>
  <c r="R1494" i="1" s="1"/>
  <c r="F1495" i="1"/>
  <c r="R1495" i="1" s="1"/>
  <c r="F1496" i="1"/>
  <c r="R1496" i="1" s="1"/>
  <c r="F1497" i="1"/>
  <c r="F1498" i="1"/>
  <c r="R1498" i="1" s="1"/>
  <c r="F1499" i="1"/>
  <c r="R1499" i="1" s="1"/>
  <c r="F1500" i="1"/>
  <c r="R1500" i="1" s="1"/>
  <c r="F1501" i="1"/>
  <c r="F1502" i="1"/>
  <c r="R1502" i="1" s="1"/>
  <c r="F1503" i="1"/>
  <c r="R1503" i="1" s="1"/>
  <c r="F1504" i="1"/>
  <c r="R1504" i="1" s="1"/>
  <c r="F1505" i="1"/>
  <c r="F1506" i="1"/>
  <c r="R1506" i="1" s="1"/>
  <c r="F1507" i="1"/>
  <c r="R1507" i="1" s="1"/>
  <c r="F1508" i="1"/>
  <c r="R1508" i="1" s="1"/>
  <c r="F1509" i="1"/>
  <c r="F1510" i="1"/>
  <c r="R1510" i="1" s="1"/>
  <c r="F1511" i="1"/>
  <c r="R1511" i="1" s="1"/>
  <c r="F1512" i="1"/>
  <c r="R1512" i="1" s="1"/>
  <c r="F1513" i="1"/>
  <c r="F1514" i="1"/>
  <c r="R1514" i="1" s="1"/>
  <c r="F1515" i="1"/>
  <c r="R1515" i="1" s="1"/>
  <c r="F1516" i="1"/>
  <c r="R1516" i="1" s="1"/>
  <c r="F1517" i="1"/>
  <c r="F1518" i="1"/>
  <c r="R1518" i="1" s="1"/>
  <c r="F1519" i="1"/>
  <c r="R1519" i="1" s="1"/>
  <c r="F1520" i="1"/>
  <c r="R1520" i="1" s="1"/>
  <c r="F1521" i="1"/>
  <c r="F1522" i="1"/>
  <c r="R1522" i="1" s="1"/>
  <c r="F1523" i="1"/>
  <c r="R1523" i="1" s="1"/>
  <c r="F1524" i="1"/>
  <c r="R1524" i="1" s="1"/>
  <c r="F1525" i="1"/>
  <c r="F1526" i="1"/>
  <c r="R1526" i="1" s="1"/>
  <c r="F1527" i="1"/>
  <c r="R1527" i="1" s="1"/>
  <c r="F1528" i="1"/>
  <c r="R1528" i="1" s="1"/>
  <c r="F1529" i="1"/>
  <c r="F1530" i="1"/>
  <c r="R1530" i="1" s="1"/>
  <c r="F1531" i="1"/>
  <c r="R1531" i="1" s="1"/>
  <c r="F1532" i="1"/>
  <c r="R1532" i="1" s="1"/>
  <c r="F1533" i="1"/>
  <c r="F1534" i="1"/>
  <c r="R1534" i="1" s="1"/>
  <c r="F1535" i="1"/>
  <c r="R1535" i="1" s="1"/>
  <c r="F1536" i="1"/>
  <c r="R1536" i="1" s="1"/>
  <c r="F1537" i="1"/>
  <c r="F1538" i="1"/>
  <c r="R1538" i="1" s="1"/>
  <c r="F1539" i="1"/>
  <c r="R1539" i="1" s="1"/>
  <c r="F1540" i="1"/>
  <c r="R1540" i="1" s="1"/>
  <c r="F1541" i="1"/>
  <c r="F1542" i="1"/>
  <c r="R1542" i="1" s="1"/>
  <c r="F1543" i="1"/>
  <c r="R1543" i="1" s="1"/>
  <c r="F1544" i="1"/>
  <c r="R1544" i="1" s="1"/>
  <c r="F1545" i="1"/>
  <c r="F1546" i="1"/>
  <c r="R1546" i="1" s="1"/>
  <c r="F1547" i="1"/>
  <c r="R1547" i="1" s="1"/>
  <c r="F1548" i="1"/>
  <c r="R1548" i="1" s="1"/>
  <c r="F1549" i="1"/>
  <c r="F1550" i="1"/>
  <c r="R1550" i="1" s="1"/>
  <c r="F1551" i="1"/>
  <c r="R1551" i="1" s="1"/>
  <c r="F1552" i="1"/>
  <c r="R1552" i="1" s="1"/>
  <c r="F1553" i="1"/>
  <c r="F1554" i="1"/>
  <c r="R1554" i="1" s="1"/>
  <c r="F1555" i="1"/>
  <c r="R1555" i="1" s="1"/>
  <c r="F1556" i="1"/>
  <c r="R1556" i="1" s="1"/>
  <c r="F1557" i="1"/>
  <c r="F1558" i="1"/>
  <c r="R1558" i="1" s="1"/>
  <c r="F1559" i="1"/>
  <c r="R1559" i="1" s="1"/>
  <c r="F1560" i="1"/>
  <c r="R1560" i="1" s="1"/>
  <c r="F1561" i="1"/>
  <c r="F1562" i="1"/>
  <c r="R1562" i="1" s="1"/>
  <c r="F1563" i="1"/>
  <c r="R1563" i="1" s="1"/>
  <c r="F1564" i="1"/>
  <c r="R1564" i="1" s="1"/>
  <c r="F1565" i="1"/>
  <c r="F1566" i="1"/>
  <c r="R1566" i="1" s="1"/>
  <c r="F1567" i="1"/>
  <c r="R1567" i="1" s="1"/>
  <c r="F1568" i="1"/>
  <c r="R1568" i="1" s="1"/>
  <c r="F1569" i="1"/>
  <c r="F1570" i="1"/>
  <c r="R1570" i="1" s="1"/>
  <c r="F1571" i="1"/>
  <c r="R1571" i="1" s="1"/>
  <c r="F1572" i="1"/>
  <c r="R1572" i="1" s="1"/>
  <c r="F1573" i="1"/>
  <c r="F1574" i="1"/>
  <c r="R1574" i="1" s="1"/>
  <c r="F1575" i="1"/>
  <c r="R1575" i="1" s="1"/>
  <c r="F1576" i="1"/>
  <c r="R1576" i="1" s="1"/>
  <c r="F1577" i="1"/>
  <c r="F1578" i="1"/>
  <c r="R1578" i="1" s="1"/>
  <c r="F1579" i="1"/>
  <c r="R1579" i="1" s="1"/>
  <c r="F1580" i="1"/>
  <c r="R1580" i="1" s="1"/>
  <c r="F1581" i="1"/>
  <c r="F1582" i="1"/>
  <c r="R1582" i="1" s="1"/>
  <c r="F1583" i="1"/>
  <c r="R1583" i="1" s="1"/>
  <c r="F1584" i="1"/>
  <c r="R1584" i="1" s="1"/>
  <c r="F1585" i="1"/>
  <c r="F1586" i="1"/>
  <c r="R1586" i="1" s="1"/>
  <c r="F1587" i="1"/>
  <c r="R1587" i="1" s="1"/>
  <c r="F1588" i="1"/>
  <c r="R1588" i="1" s="1"/>
  <c r="F1589" i="1"/>
  <c r="F1590" i="1"/>
  <c r="R1590" i="1" s="1"/>
  <c r="F1591" i="1"/>
  <c r="R1591" i="1" s="1"/>
  <c r="F1592" i="1"/>
  <c r="R1592" i="1" s="1"/>
  <c r="F1593" i="1"/>
  <c r="F1594" i="1"/>
  <c r="R1594" i="1" s="1"/>
  <c r="F1595" i="1"/>
  <c r="R1595" i="1" s="1"/>
  <c r="F1596" i="1"/>
  <c r="R1596" i="1" s="1"/>
  <c r="F1597" i="1"/>
  <c r="F1598" i="1"/>
  <c r="R1598" i="1" s="1"/>
  <c r="F1599" i="1"/>
  <c r="R1599" i="1" s="1"/>
  <c r="F1600" i="1"/>
  <c r="R1600" i="1" s="1"/>
  <c r="F1601" i="1"/>
  <c r="F1602" i="1"/>
  <c r="R1602" i="1" s="1"/>
  <c r="F1603" i="1"/>
  <c r="R1603" i="1" s="1"/>
  <c r="F1604" i="1"/>
  <c r="R1604" i="1" s="1"/>
  <c r="F1605" i="1"/>
  <c r="F1606" i="1"/>
  <c r="R1606" i="1" s="1"/>
  <c r="F1607" i="1"/>
  <c r="R1607" i="1" s="1"/>
  <c r="F1608" i="1"/>
  <c r="R1608" i="1" s="1"/>
  <c r="F1609" i="1"/>
  <c r="F1610" i="1"/>
  <c r="R1610" i="1" s="1"/>
  <c r="F1611" i="1"/>
  <c r="R1611" i="1" s="1"/>
  <c r="F1612" i="1"/>
  <c r="R1612" i="1" s="1"/>
  <c r="F1613" i="1"/>
  <c r="F1614" i="1"/>
  <c r="R1614" i="1" s="1"/>
  <c r="F1615" i="1"/>
  <c r="R1615" i="1" s="1"/>
  <c r="F1616" i="1"/>
  <c r="R1616" i="1" s="1"/>
  <c r="F1617" i="1"/>
  <c r="F1618" i="1"/>
  <c r="R1618" i="1" s="1"/>
  <c r="F1619" i="1"/>
  <c r="R1619" i="1" s="1"/>
  <c r="F1620" i="1"/>
  <c r="R1620" i="1" s="1"/>
  <c r="F1621" i="1"/>
  <c r="F1622" i="1"/>
  <c r="R1622" i="1" s="1"/>
  <c r="F1623" i="1"/>
  <c r="R1623" i="1" s="1"/>
  <c r="F1624" i="1"/>
  <c r="R1624" i="1" s="1"/>
  <c r="F1625" i="1"/>
  <c r="F1626" i="1"/>
  <c r="R1626" i="1" s="1"/>
  <c r="F1627" i="1"/>
  <c r="R1627" i="1" s="1"/>
  <c r="F1628" i="1"/>
  <c r="R1628" i="1" s="1"/>
  <c r="F1629" i="1"/>
  <c r="F1630" i="1"/>
  <c r="R1630" i="1" s="1"/>
  <c r="F1631" i="1"/>
  <c r="R1631" i="1" s="1"/>
  <c r="F1632" i="1"/>
  <c r="R1632" i="1" s="1"/>
  <c r="F1633" i="1"/>
  <c r="F1634" i="1"/>
  <c r="R1634" i="1" s="1"/>
  <c r="F1635" i="1"/>
  <c r="R1635" i="1" s="1"/>
  <c r="F1636" i="1"/>
  <c r="R1636" i="1" s="1"/>
  <c r="F1637" i="1"/>
  <c r="F1638" i="1"/>
  <c r="R1638" i="1" s="1"/>
  <c r="F1639" i="1"/>
  <c r="R1639" i="1" s="1"/>
  <c r="F1640" i="1"/>
  <c r="R1640" i="1" s="1"/>
  <c r="F1641" i="1"/>
  <c r="F1642" i="1"/>
  <c r="R1642" i="1" s="1"/>
  <c r="F1643" i="1"/>
  <c r="R1643" i="1" s="1"/>
  <c r="F1644" i="1"/>
  <c r="R1644" i="1" s="1"/>
  <c r="F1645" i="1"/>
  <c r="F1646" i="1"/>
  <c r="R1646" i="1" s="1"/>
  <c r="F1647" i="1"/>
  <c r="R1647" i="1" s="1"/>
  <c r="F1648" i="1"/>
  <c r="R1648" i="1" s="1"/>
  <c r="F1649" i="1"/>
  <c r="F1650" i="1"/>
  <c r="R1650" i="1" s="1"/>
  <c r="F1651" i="1"/>
  <c r="R1651" i="1" s="1"/>
  <c r="F1652" i="1"/>
  <c r="R1652" i="1" s="1"/>
  <c r="F1653" i="1"/>
  <c r="F1654" i="1"/>
  <c r="R1654" i="1" s="1"/>
  <c r="F1655" i="1"/>
  <c r="R1655" i="1" s="1"/>
  <c r="F1656" i="1"/>
  <c r="R1656" i="1" s="1"/>
  <c r="F1657" i="1"/>
  <c r="F1658" i="1"/>
  <c r="R1658" i="1" s="1"/>
  <c r="F1659" i="1"/>
  <c r="R1659" i="1" s="1"/>
  <c r="F1660" i="1"/>
  <c r="R1660" i="1" s="1"/>
  <c r="F1661" i="1"/>
  <c r="F1662" i="1"/>
  <c r="R1662" i="1" s="1"/>
  <c r="F1663" i="1"/>
  <c r="R1663" i="1" s="1"/>
  <c r="F1664" i="1"/>
  <c r="R1664" i="1" s="1"/>
  <c r="F1665" i="1"/>
  <c r="F1666" i="1"/>
  <c r="R1666" i="1" s="1"/>
  <c r="F1667" i="1"/>
  <c r="R1667" i="1" s="1"/>
  <c r="F1668" i="1"/>
  <c r="R1668" i="1" s="1"/>
  <c r="F1669" i="1"/>
  <c r="F1670" i="1"/>
  <c r="R1670" i="1" s="1"/>
  <c r="F1671" i="1"/>
  <c r="R1671" i="1" s="1"/>
  <c r="F1672" i="1"/>
  <c r="R1672" i="1" s="1"/>
  <c r="F1673" i="1"/>
  <c r="F1674" i="1"/>
  <c r="R1674" i="1" s="1"/>
  <c r="F1675" i="1"/>
  <c r="R1675" i="1" s="1"/>
  <c r="F1676" i="1"/>
  <c r="R1676" i="1" s="1"/>
  <c r="F1677" i="1"/>
  <c r="F1678" i="1"/>
  <c r="R1678" i="1" s="1"/>
  <c r="F1679" i="1"/>
  <c r="R1679" i="1" s="1"/>
  <c r="F1680" i="1"/>
  <c r="R1680" i="1" s="1"/>
  <c r="F1681" i="1"/>
  <c r="F1682" i="1"/>
  <c r="R1682" i="1" s="1"/>
  <c r="F1683" i="1"/>
  <c r="R1683" i="1" s="1"/>
  <c r="F1684" i="1"/>
  <c r="R1684" i="1" s="1"/>
  <c r="F1685" i="1"/>
  <c r="F1686" i="1"/>
  <c r="R1686" i="1" s="1"/>
  <c r="F1687" i="1"/>
  <c r="R1687" i="1" s="1"/>
  <c r="F1688" i="1"/>
  <c r="R1688" i="1" s="1"/>
  <c r="F1689" i="1"/>
  <c r="F1690" i="1"/>
  <c r="R1690" i="1" s="1"/>
  <c r="F1691" i="1"/>
  <c r="R1691" i="1" s="1"/>
  <c r="F1692" i="1"/>
  <c r="R1692" i="1" s="1"/>
  <c r="F1693" i="1"/>
  <c r="F1694" i="1"/>
  <c r="R1694" i="1" s="1"/>
  <c r="F1695" i="1"/>
  <c r="R1695" i="1" s="1"/>
  <c r="F1696" i="1"/>
  <c r="R1696" i="1" s="1"/>
  <c r="F1697" i="1"/>
  <c r="F1698" i="1"/>
  <c r="R1698" i="1" s="1"/>
  <c r="F1699" i="1"/>
  <c r="R1699" i="1" s="1"/>
  <c r="F1700" i="1"/>
  <c r="R1700" i="1" s="1"/>
  <c r="F1701" i="1"/>
  <c r="F1702" i="1"/>
  <c r="R1702" i="1" s="1"/>
  <c r="F1703" i="1"/>
  <c r="R1703" i="1" s="1"/>
  <c r="F1704" i="1"/>
  <c r="R1704" i="1" s="1"/>
  <c r="F1705" i="1"/>
  <c r="F1706" i="1"/>
  <c r="R1706" i="1" s="1"/>
  <c r="F1707" i="1"/>
  <c r="R1707" i="1" s="1"/>
  <c r="F1708" i="1"/>
  <c r="R1708" i="1" s="1"/>
  <c r="F1709" i="1"/>
  <c r="F1710" i="1"/>
  <c r="R1710" i="1" s="1"/>
  <c r="F1711" i="1"/>
  <c r="R1711" i="1" s="1"/>
  <c r="F1712" i="1"/>
  <c r="R1712" i="1" s="1"/>
  <c r="F1713" i="1"/>
  <c r="F1714" i="1"/>
  <c r="R1714" i="1" s="1"/>
  <c r="F1715" i="1"/>
  <c r="R1715" i="1" s="1"/>
  <c r="F1716" i="1"/>
  <c r="R1716" i="1" s="1"/>
  <c r="F1717" i="1"/>
  <c r="F1718" i="1"/>
  <c r="R1718" i="1" s="1"/>
  <c r="F1719" i="1"/>
  <c r="R1719" i="1" s="1"/>
  <c r="F1720" i="1"/>
  <c r="R1720" i="1" s="1"/>
  <c r="F1721" i="1"/>
  <c r="F1722" i="1"/>
  <c r="R1722" i="1" s="1"/>
  <c r="F1723" i="1"/>
  <c r="R1723" i="1" s="1"/>
  <c r="F1724" i="1"/>
  <c r="R1724" i="1" s="1"/>
  <c r="F1725" i="1"/>
  <c r="F1726" i="1"/>
  <c r="R1726" i="1" s="1"/>
  <c r="F1727" i="1"/>
  <c r="R1727" i="1" s="1"/>
  <c r="F1728" i="1"/>
  <c r="R1728" i="1" s="1"/>
  <c r="F1729" i="1"/>
  <c r="F1730" i="1"/>
  <c r="R1730" i="1" s="1"/>
  <c r="F1731" i="1"/>
  <c r="R1731" i="1" s="1"/>
  <c r="F1732" i="1"/>
  <c r="R1732" i="1" s="1"/>
  <c r="F1733" i="1"/>
  <c r="F1734" i="1"/>
  <c r="R1734" i="1" s="1"/>
  <c r="F1735" i="1"/>
  <c r="R1735" i="1" s="1"/>
  <c r="F1736" i="1"/>
  <c r="R1736" i="1" s="1"/>
  <c r="F1737" i="1"/>
  <c r="F1738" i="1"/>
  <c r="R1738" i="1" s="1"/>
  <c r="F1739" i="1"/>
  <c r="R1739" i="1" s="1"/>
  <c r="F1740" i="1"/>
  <c r="R1740" i="1" s="1"/>
  <c r="F1741" i="1"/>
  <c r="F1742" i="1"/>
  <c r="R1742" i="1" s="1"/>
  <c r="F1743" i="1"/>
  <c r="R1743" i="1" s="1"/>
  <c r="F1744" i="1"/>
  <c r="R1744" i="1" s="1"/>
  <c r="F1745" i="1"/>
  <c r="F1746" i="1"/>
  <c r="R1746" i="1" s="1"/>
  <c r="F1747" i="1"/>
  <c r="R1747" i="1" s="1"/>
  <c r="F1748" i="1"/>
  <c r="R1748" i="1" s="1"/>
  <c r="F1749" i="1"/>
  <c r="F1750" i="1"/>
  <c r="R1750" i="1" s="1"/>
  <c r="F1751" i="1"/>
  <c r="R1751" i="1" s="1"/>
  <c r="F1752" i="1"/>
  <c r="R1752" i="1" s="1"/>
  <c r="F1753" i="1"/>
  <c r="F1754" i="1"/>
  <c r="R1754" i="1" s="1"/>
  <c r="F1755" i="1"/>
  <c r="R1755" i="1" s="1"/>
  <c r="F1756" i="1"/>
  <c r="R1756" i="1" s="1"/>
  <c r="F1757" i="1"/>
  <c r="F1758" i="1"/>
  <c r="R1758" i="1" s="1"/>
  <c r="F1759" i="1"/>
  <c r="R1759" i="1" s="1"/>
  <c r="F1760" i="1"/>
  <c r="R1760" i="1" s="1"/>
  <c r="F1761" i="1"/>
  <c r="F1762" i="1"/>
  <c r="R1762" i="1" s="1"/>
  <c r="F1763" i="1"/>
  <c r="R1763" i="1" s="1"/>
  <c r="F1764" i="1"/>
  <c r="R1764" i="1" s="1"/>
  <c r="F1765" i="1"/>
  <c r="F1766" i="1"/>
  <c r="R1766" i="1" s="1"/>
  <c r="F1767" i="1"/>
  <c r="R1767" i="1" s="1"/>
  <c r="F1768" i="1"/>
  <c r="R1768" i="1" s="1"/>
  <c r="F1769" i="1"/>
  <c r="F1770" i="1"/>
  <c r="R1770" i="1" s="1"/>
  <c r="F1771" i="1"/>
  <c r="R1771" i="1" s="1"/>
  <c r="F1772" i="1"/>
  <c r="R1772" i="1" s="1"/>
  <c r="F1773" i="1"/>
  <c r="F1774" i="1"/>
  <c r="R1774" i="1" s="1"/>
  <c r="F1775" i="1"/>
  <c r="R1775" i="1" s="1"/>
  <c r="F1776" i="1"/>
  <c r="R1776" i="1" s="1"/>
  <c r="F1777" i="1"/>
  <c r="F1778" i="1"/>
  <c r="R1778" i="1" s="1"/>
  <c r="F1779" i="1"/>
  <c r="R1779" i="1" s="1"/>
  <c r="F1780" i="1"/>
  <c r="R1780" i="1" s="1"/>
  <c r="F1781" i="1"/>
  <c r="F1782" i="1"/>
  <c r="R1782" i="1" s="1"/>
  <c r="F1783" i="1"/>
  <c r="R1783" i="1" s="1"/>
  <c r="F1784" i="1"/>
  <c r="R1784" i="1" s="1"/>
  <c r="F1785" i="1"/>
  <c r="F1786" i="1"/>
  <c r="R1786" i="1" s="1"/>
  <c r="F1787" i="1"/>
  <c r="R1787" i="1" s="1"/>
  <c r="F1788" i="1"/>
  <c r="R1788" i="1" s="1"/>
  <c r="F1789" i="1"/>
  <c r="F1790" i="1"/>
  <c r="R1790" i="1" s="1"/>
  <c r="F1791" i="1"/>
  <c r="R1791" i="1" s="1"/>
  <c r="F1792" i="1"/>
  <c r="R1792" i="1" s="1"/>
  <c r="F1793" i="1"/>
  <c r="F1794" i="1"/>
  <c r="R1794" i="1" s="1"/>
  <c r="F1795" i="1"/>
  <c r="R1795" i="1" s="1"/>
  <c r="F1796" i="1"/>
  <c r="R1796" i="1" s="1"/>
  <c r="F1797" i="1"/>
  <c r="F1798" i="1"/>
  <c r="R1798" i="1" s="1"/>
  <c r="F1799" i="1"/>
  <c r="R1799" i="1" s="1"/>
  <c r="F1800" i="1"/>
  <c r="R1800" i="1" s="1"/>
  <c r="F1801" i="1"/>
  <c r="F1802" i="1"/>
  <c r="R1802" i="1" s="1"/>
  <c r="F1803" i="1"/>
  <c r="R1803" i="1" s="1"/>
  <c r="F1804" i="1"/>
  <c r="R1804" i="1" s="1"/>
  <c r="F1805" i="1"/>
  <c r="F1806" i="1"/>
  <c r="R1806" i="1" s="1"/>
  <c r="F1807" i="1"/>
  <c r="R1807" i="1" s="1"/>
  <c r="F1808" i="1"/>
  <c r="R1808" i="1" s="1"/>
  <c r="F1809" i="1"/>
  <c r="F1810" i="1"/>
  <c r="R1810" i="1" s="1"/>
  <c r="F1811" i="1"/>
  <c r="R1811" i="1" s="1"/>
  <c r="F1812" i="1"/>
  <c r="R1812" i="1" s="1"/>
  <c r="F1813" i="1"/>
  <c r="F1814" i="1"/>
  <c r="R1814" i="1" s="1"/>
  <c r="F1815" i="1"/>
  <c r="R1815" i="1" s="1"/>
  <c r="F1816" i="1"/>
  <c r="R1816" i="1" s="1"/>
  <c r="F1817" i="1"/>
  <c r="F1818" i="1"/>
  <c r="R1818" i="1" s="1"/>
  <c r="F1819" i="1"/>
  <c r="R1819" i="1" s="1"/>
  <c r="F1820" i="1"/>
  <c r="R1820" i="1" s="1"/>
  <c r="F1821" i="1"/>
  <c r="F1822" i="1"/>
  <c r="R1822" i="1" s="1"/>
  <c r="F1823" i="1"/>
  <c r="R1823" i="1" s="1"/>
  <c r="F1824" i="1"/>
  <c r="R1824" i="1" s="1"/>
  <c r="F1825" i="1"/>
  <c r="F1826" i="1"/>
  <c r="R1826" i="1" s="1"/>
  <c r="F1827" i="1"/>
  <c r="R1827" i="1" s="1"/>
  <c r="F1828" i="1"/>
  <c r="R1828" i="1" s="1"/>
  <c r="F1829" i="1"/>
  <c r="F1830" i="1"/>
  <c r="R1830" i="1" s="1"/>
  <c r="F1831" i="1"/>
  <c r="R1831" i="1" s="1"/>
  <c r="F1832" i="1"/>
  <c r="R1832" i="1" s="1"/>
  <c r="F1833" i="1"/>
  <c r="F1834" i="1"/>
  <c r="R1834" i="1" s="1"/>
  <c r="F1835" i="1"/>
  <c r="R1835" i="1" s="1"/>
  <c r="F1836" i="1"/>
  <c r="R1836" i="1" s="1"/>
  <c r="F1837" i="1"/>
  <c r="F1838" i="1"/>
  <c r="R1838" i="1" s="1"/>
  <c r="F1839" i="1"/>
  <c r="R1839" i="1" s="1"/>
  <c r="F1840" i="1"/>
  <c r="R1840" i="1" s="1"/>
  <c r="F1841" i="1"/>
  <c r="F1842" i="1"/>
  <c r="R1842" i="1" s="1"/>
  <c r="F1843" i="1"/>
  <c r="R1843" i="1" s="1"/>
  <c r="F1844" i="1"/>
  <c r="R1844" i="1" s="1"/>
  <c r="F1845" i="1"/>
  <c r="F1846" i="1"/>
  <c r="R1846" i="1" s="1"/>
  <c r="F1847" i="1"/>
  <c r="R1847" i="1" s="1"/>
  <c r="F1848" i="1"/>
  <c r="R1848" i="1" s="1"/>
  <c r="F1849" i="1"/>
  <c r="F1850" i="1"/>
  <c r="R1850" i="1" s="1"/>
  <c r="F1851" i="1"/>
  <c r="R1851" i="1" s="1"/>
  <c r="F1852" i="1"/>
  <c r="R1852" i="1" s="1"/>
  <c r="F1853" i="1"/>
  <c r="F1854" i="1"/>
  <c r="R1854" i="1" s="1"/>
  <c r="F1855" i="1"/>
  <c r="R1855" i="1" s="1"/>
  <c r="F1856" i="1"/>
  <c r="R1856" i="1" s="1"/>
  <c r="F1857" i="1"/>
  <c r="F1858" i="1"/>
  <c r="R1858" i="1" s="1"/>
  <c r="F1859" i="1"/>
  <c r="R1859" i="1" s="1"/>
  <c r="F1860" i="1"/>
  <c r="R1860" i="1" s="1"/>
  <c r="F1861" i="1"/>
  <c r="F1862" i="1"/>
  <c r="R1862" i="1" s="1"/>
  <c r="F1863" i="1"/>
  <c r="R1863" i="1" s="1"/>
  <c r="F1864" i="1"/>
  <c r="R1864" i="1" s="1"/>
  <c r="F1865" i="1"/>
  <c r="F1866" i="1"/>
  <c r="R1866" i="1" s="1"/>
  <c r="F1867" i="1"/>
  <c r="R1867" i="1" s="1"/>
  <c r="F1868" i="1"/>
  <c r="R1868" i="1" s="1"/>
  <c r="F1869" i="1"/>
  <c r="F1870" i="1"/>
  <c r="R1870" i="1" s="1"/>
  <c r="F1871" i="1"/>
  <c r="R1871" i="1" s="1"/>
  <c r="F1872" i="1"/>
  <c r="R1872" i="1" s="1"/>
  <c r="F1873" i="1"/>
  <c r="F1874" i="1"/>
  <c r="R1874" i="1" s="1"/>
  <c r="F1875" i="1"/>
  <c r="R1875" i="1" s="1"/>
  <c r="F1876" i="1"/>
  <c r="R1876" i="1" s="1"/>
  <c r="F1877" i="1"/>
  <c r="F1878" i="1"/>
  <c r="R1878" i="1" s="1"/>
  <c r="F1879" i="1"/>
  <c r="R1879" i="1" s="1"/>
  <c r="F1880" i="1"/>
  <c r="R1880" i="1" s="1"/>
  <c r="F1881" i="1"/>
  <c r="F1882" i="1"/>
  <c r="R1882" i="1" s="1"/>
  <c r="F1883" i="1"/>
  <c r="R1883" i="1" s="1"/>
  <c r="F1884" i="1"/>
  <c r="R1884" i="1" s="1"/>
  <c r="F1885" i="1"/>
  <c r="F1886" i="1"/>
  <c r="R1886" i="1" s="1"/>
  <c r="F1887" i="1"/>
  <c r="R1887" i="1" s="1"/>
  <c r="F1888" i="1"/>
  <c r="R1888" i="1" s="1"/>
  <c r="F1889" i="1"/>
  <c r="F1890" i="1"/>
  <c r="R1890" i="1" s="1"/>
  <c r="F1891" i="1"/>
  <c r="R1891" i="1" s="1"/>
  <c r="F1892" i="1"/>
  <c r="R1892" i="1" s="1"/>
  <c r="F1893" i="1"/>
  <c r="F1894" i="1"/>
  <c r="R1894" i="1" s="1"/>
  <c r="F1895" i="1"/>
  <c r="R1895" i="1" s="1"/>
  <c r="F1896" i="1"/>
  <c r="R1896" i="1" s="1"/>
  <c r="F1897" i="1"/>
  <c r="F1898" i="1"/>
  <c r="R1898" i="1" s="1"/>
  <c r="F1899" i="1"/>
  <c r="R1899" i="1" s="1"/>
  <c r="F1900" i="1"/>
  <c r="R1900" i="1" s="1"/>
  <c r="F1901" i="1"/>
  <c r="F1902" i="1"/>
  <c r="R1902" i="1" s="1"/>
  <c r="F1903" i="1"/>
  <c r="R1903" i="1" s="1"/>
  <c r="F1904" i="1"/>
  <c r="R1904" i="1" s="1"/>
  <c r="F1905" i="1"/>
  <c r="F1906" i="1"/>
  <c r="R1906" i="1" s="1"/>
  <c r="F1907" i="1"/>
  <c r="R1907" i="1" s="1"/>
  <c r="F1908" i="1"/>
  <c r="R1908" i="1" s="1"/>
  <c r="F1909" i="1"/>
  <c r="F1910" i="1"/>
  <c r="R1910" i="1" s="1"/>
  <c r="F1911" i="1"/>
  <c r="R1911" i="1" s="1"/>
  <c r="F1912" i="1"/>
  <c r="R1912" i="1" s="1"/>
  <c r="F1913" i="1"/>
  <c r="F1914" i="1"/>
  <c r="R1914" i="1" s="1"/>
  <c r="F1915" i="1"/>
  <c r="R1915" i="1" s="1"/>
  <c r="F1916" i="1"/>
  <c r="R1916" i="1" s="1"/>
  <c r="F1917" i="1"/>
  <c r="F1918" i="1"/>
  <c r="R1918" i="1" s="1"/>
  <c r="F1919" i="1"/>
  <c r="R1919" i="1" s="1"/>
  <c r="F1920" i="1"/>
  <c r="R1920" i="1" s="1"/>
  <c r="F1921" i="1"/>
  <c r="F1922" i="1"/>
  <c r="R1922" i="1" s="1"/>
  <c r="F1923" i="1"/>
  <c r="R1923" i="1" s="1"/>
  <c r="F1924" i="1"/>
  <c r="R1924" i="1" s="1"/>
  <c r="F1925" i="1"/>
  <c r="F1926" i="1"/>
  <c r="R1926" i="1" s="1"/>
  <c r="F1927" i="1"/>
  <c r="R1927" i="1" s="1"/>
  <c r="F1928" i="1"/>
  <c r="R1928" i="1" s="1"/>
  <c r="F1929" i="1"/>
  <c r="F1930" i="1"/>
  <c r="R1930" i="1" s="1"/>
  <c r="F1931" i="1"/>
  <c r="R1931" i="1" s="1"/>
  <c r="F1932" i="1"/>
  <c r="R1932" i="1" s="1"/>
  <c r="F1933" i="1"/>
  <c r="F1934" i="1"/>
  <c r="R1934" i="1" s="1"/>
  <c r="F1935" i="1"/>
  <c r="R1935" i="1" s="1"/>
  <c r="F1936" i="1"/>
  <c r="R1936" i="1" s="1"/>
  <c r="F1937" i="1"/>
  <c r="F1938" i="1"/>
  <c r="R1938" i="1" s="1"/>
  <c r="F1939" i="1"/>
  <c r="R1939" i="1" s="1"/>
  <c r="F1940" i="1"/>
  <c r="R1940" i="1" s="1"/>
  <c r="F1941" i="1"/>
  <c r="F1942" i="1"/>
  <c r="R1942" i="1" s="1"/>
  <c r="F1943" i="1"/>
  <c r="R1943" i="1" s="1"/>
  <c r="F1944" i="1"/>
  <c r="R1944" i="1" s="1"/>
  <c r="F1945" i="1"/>
  <c r="F1946" i="1"/>
  <c r="R1946" i="1" s="1"/>
  <c r="F1947" i="1"/>
  <c r="R1947" i="1" s="1"/>
  <c r="F1948" i="1"/>
  <c r="R1948" i="1" s="1"/>
  <c r="F1949" i="1"/>
  <c r="F1950" i="1"/>
  <c r="R1950" i="1" s="1"/>
  <c r="F1951" i="1"/>
  <c r="R1951" i="1" s="1"/>
  <c r="F1952" i="1"/>
  <c r="R1952" i="1" s="1"/>
  <c r="F1953" i="1"/>
  <c r="F1954" i="1"/>
  <c r="R1954" i="1" s="1"/>
  <c r="F1955" i="1"/>
  <c r="R1955" i="1" s="1"/>
  <c r="F1956" i="1"/>
  <c r="R1956" i="1" s="1"/>
  <c r="F1957" i="1"/>
  <c r="F1958" i="1"/>
  <c r="R1958" i="1" s="1"/>
  <c r="F1959" i="1"/>
  <c r="R1959" i="1" s="1"/>
  <c r="F1960" i="1"/>
  <c r="R1960" i="1" s="1"/>
  <c r="F1961" i="1"/>
  <c r="F1962" i="1"/>
  <c r="R1962" i="1" s="1"/>
  <c r="F1963" i="1"/>
  <c r="R1963" i="1" s="1"/>
  <c r="F1964" i="1"/>
  <c r="R1964" i="1" s="1"/>
  <c r="F1965" i="1"/>
  <c r="F1966" i="1"/>
  <c r="R1966" i="1" s="1"/>
  <c r="F1967" i="1"/>
  <c r="R1967" i="1" s="1"/>
  <c r="F1968" i="1"/>
  <c r="R1968" i="1" s="1"/>
  <c r="F1969" i="1"/>
  <c r="F1970" i="1"/>
  <c r="R1970" i="1" s="1"/>
  <c r="F1971" i="1"/>
  <c r="R1971" i="1" s="1"/>
  <c r="F1972" i="1"/>
  <c r="R1972" i="1" s="1"/>
  <c r="F1973" i="1"/>
  <c r="F1974" i="1"/>
  <c r="R1974" i="1" s="1"/>
  <c r="F1975" i="1"/>
  <c r="R1975" i="1" s="1"/>
  <c r="F1976" i="1"/>
  <c r="R1976" i="1" s="1"/>
  <c r="F1977" i="1"/>
  <c r="F1978" i="1"/>
  <c r="R1978" i="1" s="1"/>
  <c r="F1979" i="1"/>
  <c r="R1979" i="1" s="1"/>
  <c r="F1980" i="1"/>
  <c r="R1980" i="1" s="1"/>
  <c r="F1981" i="1"/>
  <c r="F1982" i="1"/>
  <c r="R1982" i="1" s="1"/>
  <c r="F1983" i="1"/>
  <c r="R1983" i="1" s="1"/>
  <c r="F1984" i="1"/>
  <c r="R1984" i="1" s="1"/>
  <c r="F1985" i="1"/>
  <c r="F1986" i="1"/>
  <c r="R1986" i="1" s="1"/>
  <c r="F1987" i="1"/>
  <c r="R1987" i="1" s="1"/>
  <c r="F1988" i="1"/>
  <c r="R1988" i="1" s="1"/>
  <c r="F1989" i="1"/>
  <c r="F1990" i="1"/>
  <c r="R1990" i="1" s="1"/>
  <c r="F1991" i="1"/>
  <c r="R1991" i="1" s="1"/>
  <c r="F1992" i="1"/>
  <c r="R1992" i="1" s="1"/>
  <c r="F1993" i="1"/>
  <c r="F1994" i="1"/>
  <c r="R1994" i="1" s="1"/>
  <c r="F1995" i="1"/>
  <c r="R1995" i="1" s="1"/>
  <c r="F1996" i="1"/>
  <c r="R1996" i="1" s="1"/>
  <c r="F1997" i="1"/>
  <c r="F1998" i="1"/>
  <c r="R1998" i="1" s="1"/>
  <c r="F1999" i="1"/>
  <c r="R1999" i="1" s="1"/>
  <c r="F2000" i="1"/>
  <c r="R2000" i="1" s="1"/>
  <c r="F2001" i="1"/>
  <c r="F2002" i="1"/>
  <c r="R2002" i="1" s="1"/>
  <c r="F2003" i="1"/>
  <c r="R2003" i="1" s="1"/>
  <c r="F2004" i="1"/>
  <c r="R2004" i="1" s="1"/>
  <c r="F2005" i="1"/>
  <c r="F2006" i="1"/>
  <c r="R2006" i="1" s="1"/>
  <c r="F2007" i="1"/>
  <c r="R2007" i="1" s="1"/>
  <c r="F2008" i="1"/>
  <c r="R2008" i="1" s="1"/>
  <c r="F2009" i="1"/>
  <c r="F2010" i="1"/>
  <c r="R2010" i="1" s="1"/>
  <c r="F2011" i="1"/>
  <c r="R2011" i="1" s="1"/>
  <c r="F2012" i="1"/>
  <c r="R2012" i="1" s="1"/>
  <c r="F2013" i="1"/>
  <c r="F2014" i="1"/>
  <c r="R2014" i="1" s="1"/>
  <c r="F2015" i="1"/>
  <c r="R2015" i="1" s="1"/>
  <c r="F2016" i="1"/>
  <c r="R2016" i="1" s="1"/>
  <c r="F2017" i="1"/>
  <c r="F2018" i="1"/>
  <c r="R2018" i="1" s="1"/>
  <c r="F2019" i="1"/>
  <c r="R2019" i="1" s="1"/>
  <c r="F2020" i="1"/>
  <c r="R2020" i="1" s="1"/>
  <c r="F2021" i="1"/>
  <c r="F2022" i="1"/>
  <c r="R2022" i="1" s="1"/>
  <c r="F2023" i="1"/>
  <c r="R2023" i="1" s="1"/>
  <c r="F2024" i="1"/>
  <c r="R2024" i="1" s="1"/>
  <c r="F2025" i="1"/>
  <c r="F2026" i="1"/>
  <c r="R2026" i="1" s="1"/>
  <c r="F2027" i="1"/>
  <c r="R2027" i="1" s="1"/>
  <c r="F2028" i="1"/>
  <c r="R2028" i="1" s="1"/>
  <c r="F2029" i="1"/>
  <c r="F2030" i="1"/>
  <c r="R2030" i="1" s="1"/>
  <c r="F2031" i="1"/>
  <c r="R2031" i="1" s="1"/>
  <c r="F2032" i="1"/>
  <c r="R2032" i="1" s="1"/>
  <c r="F2033" i="1"/>
  <c r="F2034" i="1"/>
  <c r="R2034" i="1" s="1"/>
  <c r="F2035" i="1"/>
  <c r="R2035" i="1" s="1"/>
  <c r="F2036" i="1"/>
  <c r="R2036" i="1" s="1"/>
  <c r="F2037" i="1"/>
  <c r="F2038" i="1"/>
  <c r="R2038" i="1" s="1"/>
  <c r="F2039" i="1"/>
  <c r="R2039" i="1" s="1"/>
  <c r="F2040" i="1"/>
  <c r="R2040" i="1" s="1"/>
  <c r="F2041" i="1"/>
  <c r="F2042" i="1"/>
  <c r="R2042" i="1" s="1"/>
  <c r="F2043" i="1"/>
  <c r="R2043" i="1" s="1"/>
  <c r="F2044" i="1"/>
  <c r="R2044" i="1" s="1"/>
  <c r="F2045" i="1"/>
  <c r="F2046" i="1"/>
  <c r="R2046" i="1" s="1"/>
  <c r="F2047" i="1"/>
  <c r="R2047" i="1" s="1"/>
  <c r="F2048" i="1"/>
  <c r="R2048" i="1" s="1"/>
  <c r="F2049" i="1"/>
  <c r="F2050" i="1"/>
  <c r="R2050" i="1" s="1"/>
  <c r="F2051" i="1"/>
  <c r="R2051" i="1" s="1"/>
  <c r="F2052" i="1"/>
  <c r="R2052" i="1" s="1"/>
  <c r="F2053" i="1"/>
  <c r="F2054" i="1"/>
  <c r="R2054" i="1" s="1"/>
  <c r="F2055" i="1"/>
  <c r="R2055" i="1" s="1"/>
  <c r="F2056" i="1"/>
  <c r="R2056" i="1" s="1"/>
  <c r="F2057" i="1"/>
  <c r="F2058" i="1"/>
  <c r="R2058" i="1" s="1"/>
  <c r="F2059" i="1"/>
  <c r="R2059" i="1" s="1"/>
  <c r="F2060" i="1"/>
  <c r="R2060" i="1" s="1"/>
  <c r="F2061" i="1"/>
  <c r="F2062" i="1"/>
  <c r="R2062" i="1" s="1"/>
  <c r="F2063" i="1"/>
  <c r="R2063" i="1" s="1"/>
  <c r="F2064" i="1"/>
  <c r="R2064" i="1" s="1"/>
  <c r="F2065" i="1"/>
  <c r="F2066" i="1"/>
  <c r="R2066" i="1" s="1"/>
  <c r="F2067" i="1"/>
  <c r="R2067" i="1" s="1"/>
  <c r="F2068" i="1"/>
  <c r="R2068" i="1" s="1"/>
  <c r="F2069" i="1"/>
  <c r="F2070" i="1"/>
  <c r="R2070" i="1" s="1"/>
  <c r="F2071" i="1"/>
  <c r="R2071" i="1" s="1"/>
  <c r="F2072" i="1"/>
  <c r="R2072" i="1" s="1"/>
  <c r="F2073" i="1"/>
  <c r="F2074" i="1"/>
  <c r="R2074" i="1" s="1"/>
  <c r="F2075" i="1"/>
  <c r="R2075" i="1" s="1"/>
  <c r="F2076" i="1"/>
  <c r="R2076" i="1" s="1"/>
  <c r="F2077" i="1"/>
  <c r="F2078" i="1"/>
  <c r="R2078" i="1" s="1"/>
  <c r="F2079" i="1"/>
  <c r="R2079" i="1" s="1"/>
  <c r="F2080" i="1"/>
  <c r="R2080" i="1" s="1"/>
  <c r="F2081" i="1"/>
  <c r="F2082" i="1"/>
  <c r="R2082" i="1" s="1"/>
  <c r="F2083" i="1"/>
  <c r="R2083" i="1" s="1"/>
  <c r="F2084" i="1"/>
  <c r="R2084" i="1" s="1"/>
  <c r="F2085" i="1"/>
  <c r="F2086" i="1"/>
  <c r="R2086" i="1" s="1"/>
  <c r="F2087" i="1"/>
  <c r="R2087" i="1" s="1"/>
  <c r="F2088" i="1"/>
  <c r="R2088" i="1" s="1"/>
  <c r="F2089" i="1"/>
  <c r="F2090" i="1"/>
  <c r="R2090" i="1" s="1"/>
  <c r="F2091" i="1"/>
  <c r="R2091" i="1" s="1"/>
  <c r="F2092" i="1"/>
  <c r="R2092" i="1" s="1"/>
  <c r="F2093" i="1"/>
  <c r="F2094" i="1"/>
  <c r="R2094" i="1" s="1"/>
  <c r="F2095" i="1"/>
  <c r="R2095" i="1" s="1"/>
  <c r="F2096" i="1"/>
  <c r="R2096" i="1" s="1"/>
  <c r="F2097" i="1"/>
  <c r="F2098" i="1"/>
  <c r="R2098" i="1" s="1"/>
  <c r="F2099" i="1"/>
  <c r="R2099" i="1" s="1"/>
  <c r="F2100" i="1"/>
  <c r="R2100" i="1" s="1"/>
  <c r="F2101" i="1"/>
  <c r="F2102" i="1"/>
  <c r="R2102" i="1" s="1"/>
  <c r="F2103" i="1"/>
  <c r="R2103" i="1" s="1"/>
  <c r="F2104" i="1"/>
  <c r="R2104" i="1" s="1"/>
  <c r="F2105" i="1"/>
  <c r="F2106" i="1"/>
  <c r="R2106" i="1" s="1"/>
  <c r="F2107" i="1"/>
  <c r="R2107" i="1" s="1"/>
  <c r="F2108" i="1"/>
  <c r="R2108" i="1" s="1"/>
  <c r="F2109" i="1"/>
  <c r="F2110" i="1"/>
  <c r="R2110" i="1" s="1"/>
  <c r="F2111" i="1"/>
  <c r="R2111" i="1" s="1"/>
  <c r="F2112" i="1"/>
  <c r="R2112" i="1" s="1"/>
  <c r="F2113" i="1"/>
  <c r="F2114" i="1"/>
  <c r="R2114" i="1" s="1"/>
  <c r="F2115" i="1"/>
  <c r="R2115" i="1" s="1"/>
  <c r="F2116" i="1"/>
  <c r="R2116" i="1" s="1"/>
  <c r="F2117" i="1"/>
  <c r="F2118" i="1"/>
  <c r="R2118" i="1" s="1"/>
  <c r="F2119" i="1"/>
  <c r="R2119" i="1" s="1"/>
  <c r="F2120" i="1"/>
  <c r="R2120" i="1" s="1"/>
  <c r="F2121" i="1"/>
  <c r="F2122" i="1"/>
  <c r="R2122" i="1" s="1"/>
  <c r="F2123" i="1"/>
  <c r="R2123" i="1" s="1"/>
  <c r="F2124" i="1"/>
  <c r="R2124" i="1" s="1"/>
  <c r="F2125" i="1"/>
  <c r="F2126" i="1"/>
  <c r="R2126" i="1" s="1"/>
  <c r="F2127" i="1"/>
  <c r="R2127" i="1" s="1"/>
  <c r="F2128" i="1"/>
  <c r="R2128" i="1" s="1"/>
  <c r="F2129" i="1"/>
  <c r="F2130" i="1"/>
  <c r="R2130" i="1" s="1"/>
  <c r="F2131" i="1"/>
  <c r="R2131" i="1" s="1"/>
  <c r="F2132" i="1"/>
  <c r="R2132" i="1" s="1"/>
  <c r="F2133" i="1"/>
  <c r="F2134" i="1"/>
  <c r="R2134" i="1" s="1"/>
  <c r="F2135" i="1"/>
  <c r="R2135" i="1" s="1"/>
  <c r="F2136" i="1"/>
  <c r="R2136" i="1" s="1"/>
  <c r="F2137" i="1"/>
  <c r="F2138" i="1"/>
  <c r="R2138" i="1" s="1"/>
  <c r="F2139" i="1"/>
  <c r="R2139" i="1" s="1"/>
  <c r="F2140" i="1"/>
  <c r="R2140" i="1" s="1"/>
  <c r="F2141" i="1"/>
  <c r="F2142" i="1"/>
  <c r="R2142" i="1" s="1"/>
  <c r="F2143" i="1"/>
  <c r="R2143" i="1" s="1"/>
  <c r="F2144" i="1"/>
  <c r="R2144" i="1" s="1"/>
  <c r="F2145" i="1"/>
  <c r="F2146" i="1"/>
  <c r="R2146" i="1" s="1"/>
  <c r="F2147" i="1"/>
  <c r="R2147" i="1" s="1"/>
  <c r="F2148" i="1"/>
  <c r="R2148" i="1" s="1"/>
  <c r="F2149" i="1"/>
  <c r="F2150" i="1"/>
  <c r="R2150" i="1" s="1"/>
  <c r="F2151" i="1"/>
  <c r="R2151" i="1" s="1"/>
  <c r="F2152" i="1"/>
  <c r="R2152" i="1" s="1"/>
  <c r="F2153" i="1"/>
  <c r="F2154" i="1"/>
  <c r="R2154" i="1" s="1"/>
  <c r="F2155" i="1"/>
  <c r="R2155" i="1" s="1"/>
  <c r="F2156" i="1"/>
  <c r="R2156" i="1" s="1"/>
  <c r="F2157" i="1"/>
  <c r="F2158" i="1"/>
  <c r="R2158" i="1" s="1"/>
  <c r="F2159" i="1"/>
  <c r="R2159" i="1" s="1"/>
  <c r="F2160" i="1"/>
  <c r="R2160" i="1" s="1"/>
  <c r="F2161" i="1"/>
  <c r="F2162" i="1"/>
  <c r="R2162" i="1" s="1"/>
  <c r="F2163" i="1"/>
  <c r="R2163" i="1" s="1"/>
  <c r="F2164" i="1"/>
  <c r="R2164" i="1" s="1"/>
  <c r="F2165" i="1"/>
  <c r="F2166" i="1"/>
  <c r="R2166" i="1" s="1"/>
  <c r="F2167" i="1"/>
  <c r="R2167" i="1" s="1"/>
  <c r="F2168" i="1"/>
  <c r="R2168" i="1" s="1"/>
  <c r="F2169" i="1"/>
  <c r="F2170" i="1"/>
  <c r="R2170" i="1" s="1"/>
  <c r="F2171" i="1"/>
  <c r="R2171" i="1" s="1"/>
  <c r="F2172" i="1"/>
  <c r="R2172" i="1" s="1"/>
  <c r="F2173" i="1"/>
  <c r="F2174" i="1"/>
  <c r="R2174" i="1" s="1"/>
  <c r="F2175" i="1"/>
  <c r="R2175" i="1" s="1"/>
  <c r="F2176" i="1"/>
  <c r="R2176" i="1" s="1"/>
  <c r="F2177" i="1"/>
  <c r="F2178" i="1"/>
  <c r="R2178" i="1" s="1"/>
  <c r="F2179" i="1"/>
  <c r="R2179" i="1" s="1"/>
  <c r="F2180" i="1"/>
  <c r="R2180" i="1" s="1"/>
  <c r="F2181" i="1"/>
  <c r="F2182" i="1"/>
  <c r="R2182" i="1" s="1"/>
  <c r="F2183" i="1"/>
  <c r="R2183" i="1" s="1"/>
  <c r="F2184" i="1"/>
  <c r="R2184" i="1" s="1"/>
  <c r="F2185" i="1"/>
  <c r="F2186" i="1"/>
  <c r="R2186" i="1" s="1"/>
  <c r="F2187" i="1"/>
  <c r="R2187" i="1" s="1"/>
  <c r="F2188" i="1"/>
  <c r="R2188" i="1" s="1"/>
  <c r="F2189" i="1"/>
  <c r="F2190" i="1"/>
  <c r="R2190" i="1" s="1"/>
  <c r="F2191" i="1"/>
  <c r="R2191" i="1" s="1"/>
  <c r="F2192" i="1"/>
  <c r="R2192" i="1" s="1"/>
  <c r="F2193" i="1"/>
  <c r="F2194" i="1"/>
  <c r="R2194" i="1" s="1"/>
  <c r="F2195" i="1"/>
  <c r="R2195" i="1" s="1"/>
  <c r="F2196" i="1"/>
  <c r="R2196" i="1" s="1"/>
  <c r="F2197" i="1"/>
  <c r="F2198" i="1"/>
  <c r="R2198" i="1" s="1"/>
  <c r="F2199" i="1"/>
  <c r="R2199" i="1" s="1"/>
  <c r="F2200" i="1"/>
  <c r="R2200" i="1" s="1"/>
  <c r="F2201" i="1"/>
  <c r="F2202" i="1"/>
  <c r="R2202" i="1" s="1"/>
  <c r="F2203" i="1"/>
  <c r="R2203" i="1" s="1"/>
  <c r="F2204" i="1"/>
  <c r="R2204" i="1" s="1"/>
  <c r="F2205" i="1"/>
  <c r="F2206" i="1"/>
  <c r="R2206" i="1" s="1"/>
  <c r="F2207" i="1"/>
  <c r="R2207" i="1" s="1"/>
  <c r="F2208" i="1"/>
  <c r="R2208" i="1" s="1"/>
  <c r="F2209" i="1"/>
  <c r="F2210" i="1"/>
  <c r="R2210" i="1" s="1"/>
  <c r="F2211" i="1"/>
  <c r="R2211" i="1" s="1"/>
  <c r="F2212" i="1"/>
  <c r="R2212" i="1" s="1"/>
  <c r="F2213" i="1"/>
  <c r="F2214" i="1"/>
  <c r="R2214" i="1" s="1"/>
  <c r="F2215" i="1"/>
  <c r="R2215" i="1" s="1"/>
  <c r="F2216" i="1"/>
  <c r="R2216" i="1" s="1"/>
  <c r="F2217" i="1"/>
  <c r="F2218" i="1"/>
  <c r="R2218" i="1" s="1"/>
  <c r="F2219" i="1"/>
  <c r="R2219" i="1" s="1"/>
  <c r="F2220" i="1"/>
  <c r="R2220" i="1" s="1"/>
  <c r="F2221" i="1"/>
  <c r="F2222" i="1"/>
  <c r="R2222" i="1" s="1"/>
  <c r="F2223" i="1"/>
  <c r="R2223" i="1" s="1"/>
  <c r="F2224" i="1"/>
  <c r="R2224" i="1" s="1"/>
  <c r="F2225" i="1"/>
  <c r="F2226" i="1"/>
  <c r="R2226" i="1" s="1"/>
  <c r="F2227" i="1"/>
  <c r="R2227" i="1" s="1"/>
  <c r="F2228" i="1"/>
  <c r="R2228" i="1" s="1"/>
  <c r="F2229" i="1"/>
  <c r="F2230" i="1"/>
  <c r="R2230" i="1" s="1"/>
  <c r="F2231" i="1"/>
  <c r="R2231" i="1" s="1"/>
  <c r="F2232" i="1"/>
  <c r="R2232" i="1" s="1"/>
  <c r="F2233" i="1"/>
  <c r="F2234" i="1"/>
  <c r="R2234" i="1" s="1"/>
  <c r="F2235" i="1"/>
  <c r="R2235" i="1" s="1"/>
  <c r="F2236" i="1"/>
  <c r="R2236" i="1" s="1"/>
  <c r="F2237" i="1"/>
  <c r="F2238" i="1"/>
  <c r="R2238" i="1" s="1"/>
  <c r="F2239" i="1"/>
  <c r="R2239" i="1" s="1"/>
  <c r="F2240" i="1"/>
  <c r="R2240" i="1" s="1"/>
  <c r="F2241" i="1"/>
  <c r="F2242" i="1"/>
  <c r="R2242" i="1" s="1"/>
  <c r="F2243" i="1"/>
  <c r="R2243" i="1" s="1"/>
  <c r="F2244" i="1"/>
  <c r="R2244" i="1" s="1"/>
  <c r="F2245" i="1"/>
  <c r="F2246" i="1"/>
  <c r="R2246" i="1" s="1"/>
  <c r="F2247" i="1"/>
  <c r="R2247" i="1" s="1"/>
  <c r="F2248" i="1"/>
  <c r="R2248" i="1" s="1"/>
  <c r="F2249" i="1"/>
  <c r="F2250" i="1"/>
  <c r="R2250" i="1" s="1"/>
  <c r="F2251" i="1"/>
  <c r="R2251" i="1" s="1"/>
  <c r="F2252" i="1"/>
  <c r="R2252" i="1" s="1"/>
  <c r="F2253" i="1"/>
  <c r="F2254" i="1"/>
  <c r="R2254" i="1" s="1"/>
  <c r="F2255" i="1"/>
  <c r="R2255" i="1" s="1"/>
  <c r="F2256" i="1"/>
  <c r="R2256" i="1" s="1"/>
  <c r="F2257" i="1"/>
  <c r="F2258" i="1"/>
  <c r="R2258" i="1" s="1"/>
  <c r="F2259" i="1"/>
  <c r="R2259" i="1" s="1"/>
  <c r="F2260" i="1"/>
  <c r="R2260" i="1" s="1"/>
  <c r="F2261" i="1"/>
  <c r="F2262" i="1"/>
  <c r="R2262" i="1" s="1"/>
  <c r="F2263" i="1"/>
  <c r="R2263" i="1" s="1"/>
  <c r="F2264" i="1"/>
  <c r="R2264" i="1" s="1"/>
  <c r="F2265" i="1"/>
  <c r="F2266" i="1"/>
  <c r="R2266" i="1" s="1"/>
  <c r="F2267" i="1"/>
  <c r="R2267" i="1" s="1"/>
  <c r="F2268" i="1"/>
  <c r="R2268" i="1" s="1"/>
  <c r="F2269" i="1"/>
  <c r="F2270" i="1"/>
  <c r="R2270" i="1" s="1"/>
  <c r="F2271" i="1"/>
  <c r="R2271" i="1" s="1"/>
  <c r="F2272" i="1"/>
  <c r="R2272" i="1" s="1"/>
  <c r="F2273" i="1"/>
  <c r="F2274" i="1"/>
  <c r="R2274" i="1" s="1"/>
  <c r="F2275" i="1"/>
  <c r="R2275" i="1" s="1"/>
  <c r="F2276" i="1"/>
  <c r="R2276" i="1" s="1"/>
  <c r="F2277" i="1"/>
  <c r="F2278" i="1"/>
  <c r="R2278" i="1" s="1"/>
  <c r="F2279" i="1"/>
  <c r="R2279" i="1" s="1"/>
  <c r="F2280" i="1"/>
  <c r="R2280" i="1" s="1"/>
  <c r="F2281" i="1"/>
  <c r="F2282" i="1"/>
  <c r="R2282" i="1" s="1"/>
  <c r="F2283" i="1"/>
  <c r="R2283" i="1" s="1"/>
  <c r="F2284" i="1"/>
  <c r="R2284" i="1" s="1"/>
  <c r="F2285" i="1"/>
  <c r="F2286" i="1"/>
  <c r="R2286" i="1" s="1"/>
  <c r="F2287" i="1"/>
  <c r="R2287" i="1" s="1"/>
  <c r="F2288" i="1"/>
  <c r="R2288" i="1" s="1"/>
  <c r="F2289" i="1"/>
  <c r="F2290" i="1"/>
  <c r="R2290" i="1" s="1"/>
  <c r="F2291" i="1"/>
  <c r="R2291" i="1" s="1"/>
  <c r="F2292" i="1"/>
  <c r="R2292" i="1" s="1"/>
  <c r="F2293" i="1"/>
  <c r="F2294" i="1"/>
  <c r="R2294" i="1" s="1"/>
  <c r="F2295" i="1"/>
  <c r="R2295" i="1" s="1"/>
  <c r="F2296" i="1"/>
  <c r="R2296" i="1" s="1"/>
  <c r="F2297" i="1"/>
  <c r="F2298" i="1"/>
  <c r="R2298" i="1" s="1"/>
  <c r="F2299" i="1"/>
  <c r="R2299" i="1" s="1"/>
  <c r="F2300" i="1"/>
  <c r="R2300" i="1" s="1"/>
  <c r="F2301" i="1"/>
  <c r="F2302" i="1"/>
  <c r="R2302" i="1" s="1"/>
  <c r="F2303" i="1"/>
  <c r="R2303" i="1" s="1"/>
  <c r="F2304" i="1"/>
  <c r="R2304" i="1" s="1"/>
  <c r="F2305" i="1"/>
  <c r="F2306" i="1"/>
  <c r="R2306" i="1" s="1"/>
  <c r="F2307" i="1"/>
  <c r="R2307" i="1" s="1"/>
  <c r="F2308" i="1"/>
  <c r="R2308" i="1" s="1"/>
  <c r="F2309" i="1"/>
  <c r="F2310" i="1"/>
  <c r="R2310" i="1" s="1"/>
  <c r="F2311" i="1"/>
  <c r="R2311" i="1" s="1"/>
  <c r="F2312" i="1"/>
  <c r="R2312" i="1" s="1"/>
  <c r="F2313" i="1"/>
  <c r="F2314" i="1"/>
  <c r="R2314" i="1" s="1"/>
  <c r="F2315" i="1"/>
  <c r="R2315" i="1" s="1"/>
  <c r="F2316" i="1"/>
  <c r="R2316" i="1" s="1"/>
  <c r="F2317" i="1"/>
  <c r="F2318" i="1"/>
  <c r="R2318" i="1" s="1"/>
  <c r="F2319" i="1"/>
  <c r="R2319" i="1" s="1"/>
  <c r="F2320" i="1"/>
  <c r="R2320" i="1" s="1"/>
  <c r="F2321" i="1"/>
  <c r="F2322" i="1"/>
  <c r="R2322" i="1" s="1"/>
  <c r="F2323" i="1"/>
  <c r="R2323" i="1" s="1"/>
  <c r="F2324" i="1"/>
  <c r="R2324" i="1" s="1"/>
  <c r="F2325" i="1"/>
  <c r="F2326" i="1"/>
  <c r="R2326" i="1" s="1"/>
  <c r="F2327" i="1"/>
  <c r="R2327" i="1" s="1"/>
  <c r="F2328" i="1"/>
  <c r="R2328" i="1" s="1"/>
  <c r="F2329" i="1"/>
  <c r="F2330" i="1"/>
  <c r="R2330" i="1" s="1"/>
  <c r="F2331" i="1"/>
  <c r="R2331" i="1" s="1"/>
  <c r="F2332" i="1"/>
  <c r="R2332" i="1" s="1"/>
  <c r="F2333" i="1"/>
  <c r="F2334" i="1"/>
  <c r="R2334" i="1" s="1"/>
  <c r="F2335" i="1"/>
  <c r="R2335" i="1" s="1"/>
  <c r="F2336" i="1"/>
  <c r="R2336" i="1" s="1"/>
  <c r="F2337" i="1"/>
  <c r="F2338" i="1"/>
  <c r="R2338" i="1" s="1"/>
  <c r="F2339" i="1"/>
  <c r="R2339" i="1" s="1"/>
  <c r="F2340" i="1"/>
  <c r="R2340" i="1" s="1"/>
  <c r="F2341" i="1"/>
  <c r="F2342" i="1"/>
  <c r="R2342" i="1" s="1"/>
  <c r="F2343" i="1"/>
  <c r="R2343" i="1" s="1"/>
  <c r="F2344" i="1"/>
  <c r="R2344" i="1" s="1"/>
  <c r="F2345" i="1"/>
  <c r="F2346" i="1"/>
  <c r="R2346" i="1" s="1"/>
  <c r="F2347" i="1"/>
  <c r="R2347" i="1" s="1"/>
  <c r="F2348" i="1"/>
  <c r="R2348" i="1" s="1"/>
  <c r="F2349" i="1"/>
  <c r="F2350" i="1"/>
  <c r="R2350" i="1" s="1"/>
  <c r="F2351" i="1"/>
  <c r="R2351" i="1" s="1"/>
  <c r="F2352" i="1"/>
  <c r="R2352" i="1" s="1"/>
  <c r="F2353" i="1"/>
  <c r="F2354" i="1"/>
  <c r="R2354" i="1" s="1"/>
  <c r="F2355" i="1"/>
  <c r="R2355" i="1" s="1"/>
  <c r="F2356" i="1"/>
  <c r="R2356" i="1" s="1"/>
  <c r="F2357" i="1"/>
  <c r="F2358" i="1"/>
  <c r="R2358" i="1" s="1"/>
  <c r="F2359" i="1"/>
  <c r="R2359" i="1" s="1"/>
  <c r="F2360" i="1"/>
  <c r="R2360" i="1" s="1"/>
  <c r="F2361" i="1"/>
  <c r="F2362" i="1"/>
  <c r="R2362" i="1" s="1"/>
  <c r="F2363" i="1"/>
  <c r="R2363" i="1" s="1"/>
  <c r="F2364" i="1"/>
  <c r="R2364" i="1" s="1"/>
  <c r="F2365" i="1"/>
  <c r="F2366" i="1"/>
  <c r="R2366" i="1" s="1"/>
  <c r="F2367" i="1"/>
  <c r="R2367" i="1" s="1"/>
  <c r="F2368" i="1"/>
  <c r="R2368" i="1" s="1"/>
  <c r="F2369" i="1"/>
  <c r="F2370" i="1"/>
  <c r="R2370" i="1" s="1"/>
  <c r="F2371" i="1"/>
  <c r="R2371" i="1" s="1"/>
  <c r="F2372" i="1"/>
  <c r="R2372" i="1" s="1"/>
  <c r="F2373" i="1"/>
  <c r="F2374" i="1"/>
  <c r="R2374" i="1" s="1"/>
  <c r="F2375" i="1"/>
  <c r="R2375" i="1" s="1"/>
  <c r="F2376" i="1"/>
  <c r="R2376" i="1" s="1"/>
  <c r="F2377" i="1"/>
  <c r="F2378" i="1"/>
  <c r="R2378" i="1" s="1"/>
  <c r="F2379" i="1"/>
  <c r="R2379" i="1" s="1"/>
  <c r="F2380" i="1"/>
  <c r="R2380" i="1" s="1"/>
  <c r="F2381" i="1"/>
  <c r="F2382" i="1"/>
  <c r="R2382" i="1" s="1"/>
  <c r="F2383" i="1"/>
  <c r="R2383" i="1" s="1"/>
  <c r="F2384" i="1"/>
  <c r="R2384" i="1" s="1"/>
  <c r="F2385" i="1"/>
  <c r="F2386" i="1"/>
  <c r="R2386" i="1" s="1"/>
  <c r="F2387" i="1"/>
  <c r="R2387" i="1" s="1"/>
  <c r="F2388" i="1"/>
  <c r="R2388" i="1" s="1"/>
  <c r="F2389" i="1"/>
  <c r="F2390" i="1"/>
  <c r="R2390" i="1" s="1"/>
  <c r="F2391" i="1"/>
  <c r="R2391" i="1" s="1"/>
  <c r="F2392" i="1"/>
  <c r="R2392" i="1" s="1"/>
  <c r="F2393" i="1"/>
  <c r="F2394" i="1"/>
  <c r="R2394" i="1" s="1"/>
  <c r="F2395" i="1"/>
  <c r="R2395" i="1" s="1"/>
  <c r="F2396" i="1"/>
  <c r="R2396" i="1" s="1"/>
  <c r="F2397" i="1"/>
  <c r="F2398" i="1"/>
  <c r="R2398" i="1" s="1"/>
  <c r="F2399" i="1"/>
  <c r="R2399" i="1" s="1"/>
  <c r="F2400" i="1"/>
  <c r="R2400" i="1" s="1"/>
  <c r="F2401" i="1"/>
  <c r="F2402" i="1"/>
  <c r="R2402" i="1" s="1"/>
  <c r="F2403" i="1"/>
  <c r="R2403" i="1" s="1"/>
  <c r="F2404" i="1"/>
  <c r="R2404" i="1" s="1"/>
  <c r="F2405" i="1"/>
  <c r="F2406" i="1"/>
  <c r="R2406" i="1" s="1"/>
  <c r="F2407" i="1"/>
  <c r="R2407" i="1" s="1"/>
  <c r="F2408" i="1"/>
  <c r="R2408" i="1" s="1"/>
  <c r="F2409" i="1"/>
  <c r="F2410" i="1"/>
  <c r="R2410" i="1" s="1"/>
  <c r="F2411" i="1"/>
  <c r="R2411" i="1" s="1"/>
  <c r="F2412" i="1"/>
  <c r="R2412" i="1" s="1"/>
  <c r="F2413" i="1"/>
  <c r="F2414" i="1"/>
  <c r="R2414" i="1" s="1"/>
  <c r="F2415" i="1"/>
  <c r="R2415" i="1" s="1"/>
  <c r="F2416" i="1"/>
  <c r="R2416" i="1" s="1"/>
  <c r="F2417" i="1"/>
  <c r="F2418" i="1"/>
  <c r="R2418" i="1" s="1"/>
  <c r="F2419" i="1"/>
  <c r="R2419" i="1" s="1"/>
  <c r="F2420" i="1"/>
  <c r="R2420" i="1" s="1"/>
  <c r="F2421" i="1"/>
  <c r="F2422" i="1"/>
  <c r="R2422" i="1" s="1"/>
  <c r="F2423" i="1"/>
  <c r="R2423" i="1" s="1"/>
  <c r="F2424" i="1"/>
  <c r="R2424" i="1" s="1"/>
  <c r="F2425" i="1"/>
  <c r="F2426" i="1"/>
  <c r="R2426" i="1" s="1"/>
  <c r="F2427" i="1"/>
  <c r="R2427" i="1" s="1"/>
  <c r="F2428" i="1"/>
  <c r="R2428" i="1" s="1"/>
  <c r="F2429" i="1"/>
  <c r="F2430" i="1"/>
  <c r="R2430" i="1" s="1"/>
  <c r="F2431" i="1"/>
  <c r="R2431" i="1" s="1"/>
  <c r="F2432" i="1"/>
  <c r="R2432" i="1" s="1"/>
  <c r="F2433" i="1"/>
  <c r="F2434" i="1"/>
  <c r="R2434" i="1" s="1"/>
  <c r="F2435" i="1"/>
  <c r="R2435" i="1" s="1"/>
  <c r="F2436" i="1"/>
  <c r="R2436" i="1" s="1"/>
  <c r="F2437" i="1"/>
  <c r="F2438" i="1"/>
  <c r="R2438" i="1" s="1"/>
  <c r="F2439" i="1"/>
  <c r="R2439" i="1" s="1"/>
  <c r="F2440" i="1"/>
  <c r="R2440" i="1" s="1"/>
  <c r="F2441" i="1"/>
  <c r="F2442" i="1"/>
  <c r="R2442" i="1" s="1"/>
  <c r="F2443" i="1"/>
  <c r="R2443" i="1" s="1"/>
  <c r="F2444" i="1"/>
  <c r="R2444" i="1" s="1"/>
  <c r="F2445" i="1"/>
  <c r="F2446" i="1"/>
  <c r="R2446" i="1" s="1"/>
  <c r="F2447" i="1"/>
  <c r="R2447" i="1" s="1"/>
  <c r="F2448" i="1"/>
  <c r="R2448" i="1" s="1"/>
  <c r="F2449" i="1"/>
  <c r="F2450" i="1"/>
  <c r="R2450" i="1" s="1"/>
  <c r="F2451" i="1"/>
  <c r="R2451" i="1" s="1"/>
  <c r="F2452" i="1"/>
  <c r="R2452" i="1" s="1"/>
  <c r="F2453" i="1"/>
  <c r="F2454" i="1"/>
  <c r="R2454" i="1" s="1"/>
  <c r="F2455" i="1"/>
  <c r="R2455" i="1" s="1"/>
  <c r="F2456" i="1"/>
  <c r="R2456" i="1" s="1"/>
  <c r="F2457" i="1"/>
  <c r="F2458" i="1"/>
  <c r="R2458" i="1" s="1"/>
  <c r="F2459" i="1"/>
  <c r="R2459" i="1" s="1"/>
  <c r="F2460" i="1"/>
  <c r="R2460" i="1" s="1"/>
  <c r="F2461" i="1"/>
  <c r="F2462" i="1"/>
  <c r="R2462" i="1" s="1"/>
  <c r="F2463" i="1"/>
  <c r="R2463" i="1" s="1"/>
  <c r="F2464" i="1"/>
  <c r="R2464" i="1" s="1"/>
  <c r="F2465" i="1"/>
  <c r="F2466" i="1"/>
  <c r="R2466" i="1" s="1"/>
  <c r="F2467" i="1"/>
  <c r="R2467" i="1" s="1"/>
  <c r="F2468" i="1"/>
  <c r="R2468" i="1" s="1"/>
  <c r="F2469" i="1"/>
  <c r="F2470" i="1"/>
  <c r="R2470" i="1" s="1"/>
  <c r="F2471" i="1"/>
  <c r="R2471" i="1" s="1"/>
  <c r="F2472" i="1"/>
  <c r="R2472" i="1" s="1"/>
  <c r="F2473" i="1"/>
  <c r="F2474" i="1"/>
  <c r="R2474" i="1" s="1"/>
  <c r="F2475" i="1"/>
  <c r="R2475" i="1" s="1"/>
  <c r="F2476" i="1"/>
  <c r="R2476" i="1" s="1"/>
  <c r="F2477" i="1"/>
  <c r="F2478" i="1"/>
  <c r="R2478" i="1" s="1"/>
  <c r="F2479" i="1"/>
  <c r="R2479" i="1" s="1"/>
  <c r="F2480" i="1"/>
  <c r="R2480" i="1" s="1"/>
  <c r="F2481" i="1"/>
  <c r="F2482" i="1"/>
  <c r="R2482" i="1" s="1"/>
  <c r="F2483" i="1"/>
  <c r="R2483" i="1" s="1"/>
  <c r="F2484" i="1"/>
  <c r="R2484" i="1" s="1"/>
  <c r="F2485" i="1"/>
  <c r="F2486" i="1"/>
  <c r="R2486" i="1" s="1"/>
  <c r="F2487" i="1"/>
  <c r="R2487" i="1" s="1"/>
  <c r="F2488" i="1"/>
  <c r="R2488" i="1" s="1"/>
  <c r="F2489" i="1"/>
  <c r="F2490" i="1"/>
  <c r="R2490" i="1" s="1"/>
  <c r="F2491" i="1"/>
  <c r="R2491" i="1" s="1"/>
  <c r="F2492" i="1"/>
  <c r="R2492" i="1" s="1"/>
  <c r="F2493" i="1"/>
  <c r="F2494" i="1"/>
  <c r="R2494" i="1" s="1"/>
  <c r="F2495" i="1"/>
  <c r="R2495" i="1" s="1"/>
  <c r="F2496" i="1"/>
  <c r="R2496" i="1" s="1"/>
  <c r="F2497" i="1"/>
  <c r="F2498" i="1"/>
  <c r="R2498" i="1" s="1"/>
  <c r="F2499" i="1"/>
  <c r="R2499" i="1" s="1"/>
  <c r="F2500" i="1"/>
  <c r="R2500" i="1" s="1"/>
  <c r="F2501" i="1"/>
  <c r="F2502" i="1"/>
  <c r="R2502" i="1" s="1"/>
  <c r="F2503" i="1"/>
  <c r="R2503" i="1" s="1"/>
  <c r="F2504" i="1"/>
  <c r="R2504" i="1" s="1"/>
  <c r="F2505" i="1"/>
  <c r="F2506" i="1"/>
  <c r="R2506" i="1" s="1"/>
  <c r="F2507" i="1"/>
  <c r="R2507" i="1" s="1"/>
  <c r="F2508" i="1"/>
  <c r="R2508" i="1" s="1"/>
  <c r="F2509" i="1"/>
  <c r="F2510" i="1"/>
  <c r="R2510" i="1" s="1"/>
  <c r="F2511" i="1"/>
  <c r="R2511" i="1" s="1"/>
  <c r="F2512" i="1"/>
  <c r="R2512" i="1" s="1"/>
  <c r="F2513" i="1"/>
  <c r="F2514" i="1"/>
  <c r="R2514" i="1" s="1"/>
  <c r="F2515" i="1"/>
  <c r="R2515" i="1" s="1"/>
  <c r="F2516" i="1"/>
  <c r="R2516" i="1" s="1"/>
  <c r="F2517" i="1"/>
  <c r="F2518" i="1"/>
  <c r="R2518" i="1" s="1"/>
  <c r="F2519" i="1"/>
  <c r="R2519" i="1" s="1"/>
  <c r="F2520" i="1"/>
  <c r="R2520" i="1" s="1"/>
  <c r="F2521" i="1"/>
  <c r="F2522" i="1"/>
  <c r="R2522" i="1" s="1"/>
  <c r="F2523" i="1"/>
  <c r="R2523" i="1" s="1"/>
  <c r="F2524" i="1"/>
  <c r="R2524" i="1" s="1"/>
  <c r="F2525" i="1"/>
  <c r="F2526" i="1"/>
  <c r="R2526" i="1" s="1"/>
  <c r="F2527" i="1"/>
  <c r="R2527" i="1" s="1"/>
  <c r="F2528" i="1"/>
  <c r="R2528" i="1" s="1"/>
  <c r="F2529" i="1"/>
  <c r="F2530" i="1"/>
  <c r="R2530" i="1" s="1"/>
  <c r="F2531" i="1"/>
  <c r="R2531" i="1" s="1"/>
  <c r="F2532" i="1"/>
  <c r="R2532" i="1" s="1"/>
  <c r="F2533" i="1"/>
  <c r="F2534" i="1"/>
  <c r="R2534" i="1" s="1"/>
  <c r="F2535" i="1"/>
  <c r="R2535" i="1" s="1"/>
  <c r="F2536" i="1"/>
  <c r="R2536" i="1" s="1"/>
  <c r="F2537" i="1"/>
  <c r="F2538" i="1"/>
  <c r="R2538" i="1" s="1"/>
  <c r="F2539" i="1"/>
  <c r="R2539" i="1" s="1"/>
  <c r="F2540" i="1"/>
  <c r="R2540" i="1" s="1"/>
  <c r="F2541" i="1"/>
  <c r="F2542" i="1"/>
  <c r="R2542" i="1" s="1"/>
  <c r="F2543" i="1"/>
  <c r="R2543" i="1" s="1"/>
  <c r="F2544" i="1"/>
  <c r="R2544" i="1" s="1"/>
  <c r="F2545" i="1"/>
  <c r="F2546" i="1"/>
  <c r="R2546" i="1" s="1"/>
  <c r="F2547" i="1"/>
  <c r="R2547" i="1" s="1"/>
  <c r="F2548" i="1"/>
  <c r="R2548" i="1" s="1"/>
  <c r="F2549" i="1"/>
  <c r="F2550" i="1"/>
  <c r="R2550" i="1" s="1"/>
  <c r="F2551" i="1"/>
  <c r="R2551" i="1" s="1"/>
  <c r="F2552" i="1"/>
  <c r="R2552" i="1" s="1"/>
  <c r="F2553" i="1"/>
  <c r="F2554" i="1"/>
  <c r="R2554" i="1" s="1"/>
  <c r="F2555" i="1"/>
  <c r="R2555" i="1" s="1"/>
  <c r="F2556" i="1"/>
  <c r="R2556" i="1" s="1"/>
  <c r="F2557" i="1"/>
  <c r="F2558" i="1"/>
  <c r="R2558" i="1" s="1"/>
  <c r="F2559" i="1"/>
  <c r="R2559" i="1" s="1"/>
  <c r="F2560" i="1"/>
  <c r="R2560" i="1" s="1"/>
  <c r="F2561" i="1"/>
  <c r="F2562" i="1"/>
  <c r="R2562" i="1" s="1"/>
  <c r="F2563" i="1"/>
  <c r="R2563" i="1" s="1"/>
  <c r="F2564" i="1"/>
  <c r="R2564" i="1" s="1"/>
  <c r="F2565" i="1"/>
  <c r="F2566" i="1"/>
  <c r="R2566" i="1" s="1"/>
  <c r="F2567" i="1"/>
  <c r="R2567" i="1" s="1"/>
  <c r="F2568" i="1"/>
  <c r="R2568" i="1" s="1"/>
  <c r="F2569" i="1"/>
  <c r="F2570" i="1"/>
  <c r="R2570" i="1" s="1"/>
  <c r="F2571" i="1"/>
  <c r="R2571" i="1" s="1"/>
  <c r="F2572" i="1"/>
  <c r="R2572" i="1" s="1"/>
  <c r="F2573" i="1"/>
  <c r="F2574" i="1"/>
  <c r="R2574" i="1" s="1"/>
  <c r="F2575" i="1"/>
  <c r="R2575" i="1" s="1"/>
  <c r="F2576" i="1"/>
  <c r="R2576" i="1" s="1"/>
  <c r="F2577" i="1"/>
  <c r="F2578" i="1"/>
  <c r="R2578" i="1" s="1"/>
  <c r="F2579" i="1"/>
  <c r="R2579" i="1" s="1"/>
  <c r="F2580" i="1"/>
  <c r="R2580" i="1" s="1"/>
  <c r="F2581" i="1"/>
  <c r="F2582" i="1"/>
  <c r="R2582" i="1" s="1"/>
  <c r="F2583" i="1"/>
  <c r="R2583" i="1" s="1"/>
  <c r="F2584" i="1"/>
  <c r="R2584" i="1" s="1"/>
  <c r="F2585" i="1"/>
  <c r="F2586" i="1"/>
  <c r="R2586" i="1" s="1"/>
  <c r="F2587" i="1"/>
  <c r="R2587" i="1" s="1"/>
  <c r="F2588" i="1"/>
  <c r="R2588" i="1" s="1"/>
  <c r="F2589" i="1"/>
  <c r="F2590" i="1"/>
  <c r="R2590" i="1" s="1"/>
  <c r="F2591" i="1"/>
  <c r="R2591" i="1" s="1"/>
  <c r="F2592" i="1"/>
  <c r="R2592" i="1" s="1"/>
  <c r="F2593" i="1"/>
  <c r="F2594" i="1"/>
  <c r="R2594" i="1" s="1"/>
  <c r="F2595" i="1"/>
  <c r="R2595" i="1" s="1"/>
  <c r="F2596" i="1"/>
  <c r="R2596" i="1" s="1"/>
  <c r="F2597" i="1"/>
  <c r="F2598" i="1"/>
  <c r="R2598" i="1" s="1"/>
  <c r="F2599" i="1"/>
  <c r="R2599" i="1" s="1"/>
  <c r="F2600" i="1"/>
  <c r="R2600" i="1" s="1"/>
  <c r="F2601" i="1"/>
  <c r="F2602" i="1"/>
  <c r="R2602" i="1" s="1"/>
  <c r="F2603" i="1"/>
  <c r="R2603" i="1" s="1"/>
  <c r="F2604" i="1"/>
  <c r="R2604" i="1" s="1"/>
  <c r="F2605" i="1"/>
  <c r="F2606" i="1"/>
  <c r="R2606" i="1" s="1"/>
  <c r="F2607" i="1"/>
  <c r="R2607" i="1" s="1"/>
  <c r="F2608" i="1"/>
  <c r="R2608" i="1" s="1"/>
  <c r="F2609" i="1"/>
  <c r="F2610" i="1"/>
  <c r="R2610" i="1" s="1"/>
  <c r="F2611" i="1"/>
  <c r="R2611" i="1" s="1"/>
  <c r="F2612" i="1"/>
  <c r="R2612" i="1" s="1"/>
  <c r="F2613" i="1"/>
  <c r="F2614" i="1"/>
  <c r="R2614" i="1" s="1"/>
  <c r="F2615" i="1"/>
  <c r="R2615" i="1" s="1"/>
  <c r="F2616" i="1"/>
  <c r="R2616" i="1" s="1"/>
  <c r="F2617" i="1"/>
  <c r="F2618" i="1"/>
  <c r="R2618" i="1" s="1"/>
  <c r="F2619" i="1"/>
  <c r="R2619" i="1" s="1"/>
  <c r="F2620" i="1"/>
  <c r="R2620" i="1" s="1"/>
  <c r="F2621" i="1"/>
  <c r="F2622" i="1"/>
  <c r="R2622" i="1" s="1"/>
  <c r="F2623" i="1"/>
  <c r="R2623" i="1" s="1"/>
  <c r="F2624" i="1"/>
  <c r="R2624" i="1" s="1"/>
  <c r="F2625" i="1"/>
  <c r="F2626" i="1"/>
  <c r="R2626" i="1" s="1"/>
  <c r="F2627" i="1"/>
  <c r="R2627" i="1" s="1"/>
  <c r="F2628" i="1"/>
  <c r="R2628" i="1" s="1"/>
  <c r="F2629" i="1"/>
  <c r="F2630" i="1"/>
  <c r="R2630" i="1" s="1"/>
  <c r="F2631" i="1"/>
  <c r="R2631" i="1" s="1"/>
  <c r="F2632" i="1"/>
  <c r="R2632" i="1" s="1"/>
  <c r="F2633" i="1"/>
  <c r="F2634" i="1"/>
  <c r="R2634" i="1" s="1"/>
  <c r="F2635" i="1"/>
  <c r="R2635" i="1" s="1"/>
  <c r="F2636" i="1"/>
  <c r="R2636" i="1" s="1"/>
  <c r="F2637" i="1"/>
  <c r="F2638" i="1"/>
  <c r="R2638" i="1" s="1"/>
  <c r="F2639" i="1"/>
  <c r="R2639" i="1" s="1"/>
  <c r="F2640" i="1"/>
  <c r="R2640" i="1" s="1"/>
  <c r="F2641" i="1"/>
  <c r="F2642" i="1"/>
  <c r="R2642" i="1" s="1"/>
  <c r="F2643" i="1"/>
  <c r="R2643" i="1" s="1"/>
  <c r="F2644" i="1"/>
  <c r="R2644" i="1" s="1"/>
  <c r="F2645" i="1"/>
  <c r="F2646" i="1"/>
  <c r="R2646" i="1" s="1"/>
  <c r="F2647" i="1"/>
  <c r="R2647" i="1" s="1"/>
  <c r="F2648" i="1"/>
  <c r="R2648" i="1" s="1"/>
  <c r="F2649" i="1"/>
  <c r="F2650" i="1"/>
  <c r="R2650" i="1" s="1"/>
  <c r="F2651" i="1"/>
  <c r="R2651" i="1" s="1"/>
  <c r="F2652" i="1"/>
  <c r="R2652" i="1" s="1"/>
  <c r="F2653" i="1"/>
  <c r="F2654" i="1"/>
  <c r="R2654" i="1" s="1"/>
  <c r="F2655" i="1"/>
  <c r="R2655" i="1" s="1"/>
  <c r="F2656" i="1"/>
  <c r="R2656" i="1" s="1"/>
  <c r="F2657" i="1"/>
  <c r="F2658" i="1"/>
  <c r="R2658" i="1" s="1"/>
  <c r="F2659" i="1"/>
  <c r="R2659" i="1" s="1"/>
  <c r="F2660" i="1"/>
  <c r="R2660" i="1" s="1"/>
  <c r="F2661" i="1"/>
  <c r="F2662" i="1"/>
  <c r="R2662" i="1" s="1"/>
  <c r="F2663" i="1"/>
  <c r="R2663" i="1" s="1"/>
  <c r="F2664" i="1"/>
  <c r="R2664" i="1" s="1"/>
  <c r="F2665" i="1"/>
  <c r="F2666" i="1"/>
  <c r="R2666" i="1" s="1"/>
  <c r="F2667" i="1"/>
  <c r="R2667" i="1" s="1"/>
  <c r="F2668" i="1"/>
  <c r="R2668" i="1" s="1"/>
  <c r="F2669" i="1"/>
  <c r="F2670" i="1"/>
  <c r="R2670" i="1" s="1"/>
  <c r="F2671" i="1"/>
  <c r="R2671" i="1" s="1"/>
  <c r="F2672" i="1"/>
  <c r="R2672" i="1" s="1"/>
  <c r="F2673" i="1"/>
  <c r="F2674" i="1"/>
  <c r="R2674" i="1" s="1"/>
  <c r="F2675" i="1"/>
  <c r="R2675" i="1" s="1"/>
  <c r="F2676" i="1"/>
  <c r="R2676" i="1" s="1"/>
  <c r="F2677" i="1"/>
  <c r="F2678" i="1"/>
  <c r="R2678" i="1" s="1"/>
  <c r="F2679" i="1"/>
  <c r="R2679" i="1" s="1"/>
  <c r="F2680" i="1"/>
  <c r="R2680" i="1" s="1"/>
  <c r="F2681" i="1"/>
  <c r="F2682" i="1"/>
  <c r="R2682" i="1" s="1"/>
  <c r="F2683" i="1"/>
  <c r="R2683" i="1" s="1"/>
  <c r="F2684" i="1"/>
  <c r="R2684" i="1" s="1"/>
  <c r="F2685" i="1"/>
  <c r="F2686" i="1"/>
  <c r="R2686" i="1" s="1"/>
  <c r="F2687" i="1"/>
  <c r="R2687" i="1" s="1"/>
  <c r="F2688" i="1"/>
  <c r="R2688" i="1" s="1"/>
  <c r="F2689" i="1"/>
  <c r="F2690" i="1"/>
  <c r="R2690" i="1" s="1"/>
  <c r="F2691" i="1"/>
  <c r="R2691" i="1" s="1"/>
  <c r="F2692" i="1"/>
  <c r="R2692" i="1" s="1"/>
  <c r="F2693" i="1"/>
  <c r="F2694" i="1"/>
  <c r="R2694" i="1" s="1"/>
  <c r="F2695" i="1"/>
  <c r="R2695" i="1" s="1"/>
  <c r="F2696" i="1"/>
  <c r="R2696" i="1" s="1"/>
  <c r="F2697" i="1"/>
  <c r="F2698" i="1"/>
  <c r="R2698" i="1" s="1"/>
  <c r="F2699" i="1"/>
  <c r="R2699" i="1" s="1"/>
  <c r="F2700" i="1"/>
  <c r="R2700" i="1" s="1"/>
  <c r="F2701" i="1"/>
  <c r="F2702" i="1"/>
  <c r="R2702" i="1" s="1"/>
  <c r="F2703" i="1"/>
  <c r="R2703" i="1" s="1"/>
  <c r="F2704" i="1"/>
  <c r="R2704" i="1" s="1"/>
  <c r="F2705" i="1"/>
  <c r="F2706" i="1"/>
  <c r="R2706" i="1" s="1"/>
  <c r="F2707" i="1"/>
  <c r="R2707" i="1" s="1"/>
  <c r="F2708" i="1"/>
  <c r="R2708" i="1" s="1"/>
  <c r="F2709" i="1"/>
  <c r="F2710" i="1"/>
  <c r="R2710" i="1" s="1"/>
  <c r="F2711" i="1"/>
  <c r="R2711" i="1" s="1"/>
  <c r="F2712" i="1"/>
  <c r="R2712" i="1" s="1"/>
  <c r="F2713" i="1"/>
  <c r="F2714" i="1"/>
  <c r="R2714" i="1" s="1"/>
  <c r="F2715" i="1"/>
  <c r="R2715" i="1" s="1"/>
  <c r="F2716" i="1"/>
  <c r="R2716" i="1" s="1"/>
  <c r="F2717" i="1"/>
  <c r="F2718" i="1"/>
  <c r="R2718" i="1" s="1"/>
  <c r="F2719" i="1"/>
  <c r="R2719" i="1" s="1"/>
  <c r="F2720" i="1"/>
  <c r="R2720" i="1" s="1"/>
  <c r="F2721" i="1"/>
  <c r="F2722" i="1"/>
  <c r="R2722" i="1" s="1"/>
  <c r="F2723" i="1"/>
  <c r="R2723" i="1" s="1"/>
  <c r="F2724" i="1"/>
  <c r="R2724" i="1" s="1"/>
  <c r="F2725" i="1"/>
  <c r="F2726" i="1"/>
  <c r="R2726" i="1" s="1"/>
  <c r="F2727" i="1"/>
  <c r="R2727" i="1" s="1"/>
  <c r="F2728" i="1"/>
  <c r="R2728" i="1" s="1"/>
  <c r="F2729" i="1"/>
  <c r="F2730" i="1"/>
  <c r="R2730" i="1" s="1"/>
  <c r="F2731" i="1"/>
  <c r="R2731" i="1" s="1"/>
  <c r="F2732" i="1"/>
  <c r="R2732" i="1" s="1"/>
  <c r="F2733" i="1"/>
  <c r="F2734" i="1"/>
  <c r="R2734" i="1" s="1"/>
  <c r="F2735" i="1"/>
  <c r="R2735" i="1" s="1"/>
  <c r="F2736" i="1"/>
  <c r="R2736" i="1" s="1"/>
  <c r="F2737" i="1"/>
  <c r="F2738" i="1"/>
  <c r="R2738" i="1" s="1"/>
  <c r="F2739" i="1"/>
  <c r="R2739" i="1" s="1"/>
  <c r="F2740" i="1"/>
  <c r="R2740" i="1" s="1"/>
  <c r="F2741" i="1"/>
  <c r="F2742" i="1"/>
  <c r="R2742" i="1" s="1"/>
  <c r="F2743" i="1"/>
  <c r="R2743" i="1" s="1"/>
  <c r="F2744" i="1"/>
  <c r="R2744" i="1" s="1"/>
  <c r="F2745" i="1"/>
  <c r="F2746" i="1"/>
  <c r="R2746" i="1" s="1"/>
  <c r="F2747" i="1"/>
  <c r="R2747" i="1" s="1"/>
  <c r="F2748" i="1"/>
  <c r="R2748" i="1" s="1"/>
  <c r="F2749" i="1"/>
  <c r="F2750" i="1"/>
  <c r="R2750" i="1" s="1"/>
  <c r="F2751" i="1"/>
  <c r="R2751" i="1" s="1"/>
  <c r="F2752" i="1"/>
  <c r="R2752" i="1" s="1"/>
  <c r="F2753" i="1"/>
  <c r="F2754" i="1"/>
  <c r="R2754" i="1" s="1"/>
  <c r="F2755" i="1"/>
  <c r="R2755" i="1" s="1"/>
  <c r="F2756" i="1"/>
  <c r="R2756" i="1" s="1"/>
  <c r="F2757" i="1"/>
  <c r="F2758" i="1"/>
  <c r="R2758" i="1" s="1"/>
  <c r="F2759" i="1"/>
  <c r="R2759" i="1" s="1"/>
  <c r="F2760" i="1"/>
  <c r="R2760" i="1" s="1"/>
  <c r="F2761" i="1"/>
  <c r="F2762" i="1"/>
  <c r="R2762" i="1" s="1"/>
  <c r="F2763" i="1"/>
  <c r="R2763" i="1" s="1"/>
  <c r="F2764" i="1"/>
  <c r="R2764" i="1" s="1"/>
  <c r="F2765" i="1"/>
  <c r="F2766" i="1"/>
  <c r="R2766" i="1" s="1"/>
  <c r="F2767" i="1"/>
  <c r="R2767" i="1" s="1"/>
  <c r="F2768" i="1"/>
  <c r="R2768" i="1" s="1"/>
  <c r="F2769" i="1"/>
  <c r="F2770" i="1"/>
  <c r="R2770" i="1" s="1"/>
  <c r="F2771" i="1"/>
  <c r="R2771" i="1" s="1"/>
  <c r="F2772" i="1"/>
  <c r="R2772" i="1" s="1"/>
  <c r="F2773" i="1"/>
  <c r="F2774" i="1"/>
  <c r="R2774" i="1" s="1"/>
  <c r="F2775" i="1"/>
  <c r="R2775" i="1" s="1"/>
  <c r="F2776" i="1"/>
  <c r="R2776" i="1" s="1"/>
  <c r="F2777" i="1"/>
  <c r="F2778" i="1"/>
  <c r="R2778" i="1" s="1"/>
  <c r="F2779" i="1"/>
  <c r="R2779" i="1" s="1"/>
  <c r="F2780" i="1"/>
  <c r="R2780" i="1" s="1"/>
  <c r="F2781" i="1"/>
  <c r="F2782" i="1"/>
  <c r="R2782" i="1" s="1"/>
  <c r="F2783" i="1"/>
  <c r="R2783" i="1" s="1"/>
  <c r="F2784" i="1"/>
  <c r="R2784" i="1" s="1"/>
  <c r="F2785" i="1"/>
  <c r="F2786" i="1"/>
  <c r="R2786" i="1" s="1"/>
  <c r="F2787" i="1"/>
  <c r="R2787" i="1" s="1"/>
  <c r="F2788" i="1"/>
  <c r="R2788" i="1" s="1"/>
  <c r="F2789" i="1"/>
  <c r="F2790" i="1"/>
  <c r="R2790" i="1" s="1"/>
  <c r="F2791" i="1"/>
  <c r="R2791" i="1" s="1"/>
  <c r="F2792" i="1"/>
  <c r="R2792" i="1" s="1"/>
  <c r="F2793" i="1"/>
  <c r="F2794" i="1"/>
  <c r="R2794" i="1" s="1"/>
  <c r="F2795" i="1"/>
  <c r="R2795" i="1" s="1"/>
  <c r="F2796" i="1"/>
  <c r="R2796" i="1" s="1"/>
  <c r="F2797" i="1"/>
  <c r="F2798" i="1"/>
  <c r="R2798" i="1" s="1"/>
  <c r="F2799" i="1"/>
  <c r="R2799" i="1" s="1"/>
  <c r="F2800" i="1"/>
  <c r="R2800" i="1" s="1"/>
  <c r="F2801" i="1"/>
  <c r="F2802" i="1"/>
  <c r="R2802" i="1" s="1"/>
  <c r="F2803" i="1"/>
  <c r="R2803" i="1" s="1"/>
  <c r="F2804" i="1"/>
  <c r="R2804" i="1" s="1"/>
  <c r="F2805" i="1"/>
  <c r="F2806" i="1"/>
  <c r="R2806" i="1" s="1"/>
  <c r="F2807" i="1"/>
  <c r="R2807" i="1" s="1"/>
  <c r="F2808" i="1"/>
  <c r="R2808" i="1" s="1"/>
  <c r="F2809" i="1"/>
  <c r="F2810" i="1"/>
  <c r="R2810" i="1" s="1"/>
  <c r="F2811" i="1"/>
  <c r="R2811" i="1" s="1"/>
  <c r="F2812" i="1"/>
  <c r="R2812" i="1" s="1"/>
  <c r="F2813" i="1"/>
  <c r="F2814" i="1"/>
  <c r="R2814" i="1" s="1"/>
  <c r="F2815" i="1"/>
  <c r="R2815" i="1" s="1"/>
  <c r="F2816" i="1"/>
  <c r="R2816" i="1" s="1"/>
  <c r="F2817" i="1"/>
  <c r="F2818" i="1"/>
  <c r="R2818" i="1" s="1"/>
  <c r="F2819" i="1"/>
  <c r="R2819" i="1" s="1"/>
  <c r="F2820" i="1"/>
  <c r="R2820" i="1" s="1"/>
  <c r="F2821" i="1"/>
  <c r="F2822" i="1"/>
  <c r="R2822" i="1" s="1"/>
  <c r="F2823" i="1"/>
  <c r="R2823" i="1" s="1"/>
  <c r="F2824" i="1"/>
  <c r="R2824" i="1" s="1"/>
  <c r="F2825" i="1"/>
  <c r="F2826" i="1"/>
  <c r="R2826" i="1" s="1"/>
  <c r="F2827" i="1"/>
  <c r="R2827" i="1" s="1"/>
  <c r="F2828" i="1"/>
  <c r="R2828" i="1" s="1"/>
  <c r="F2829" i="1"/>
  <c r="F2830" i="1"/>
  <c r="R2830" i="1" s="1"/>
  <c r="F2831" i="1"/>
  <c r="R2831" i="1" s="1"/>
  <c r="F2832" i="1"/>
  <c r="R2832" i="1" s="1"/>
  <c r="F2833" i="1"/>
  <c r="F2834" i="1"/>
  <c r="R2834" i="1" s="1"/>
  <c r="F2835" i="1"/>
  <c r="R2835" i="1" s="1"/>
  <c r="F2836" i="1"/>
  <c r="R2836" i="1" s="1"/>
  <c r="F2837" i="1"/>
  <c r="F2838" i="1"/>
  <c r="R2838" i="1" s="1"/>
  <c r="F2839" i="1"/>
  <c r="R2839" i="1" s="1"/>
  <c r="F2840" i="1"/>
  <c r="R2840" i="1" s="1"/>
  <c r="F2841" i="1"/>
  <c r="F2842" i="1"/>
  <c r="R2842" i="1" s="1"/>
  <c r="F2843" i="1"/>
  <c r="R2843" i="1" s="1"/>
  <c r="F2844" i="1"/>
  <c r="R2844" i="1" s="1"/>
  <c r="F2845" i="1"/>
  <c r="F2846" i="1"/>
  <c r="R2846" i="1" s="1"/>
  <c r="F2847" i="1"/>
  <c r="R2847" i="1" s="1"/>
  <c r="F2848" i="1"/>
  <c r="R2848" i="1" s="1"/>
  <c r="F2849" i="1"/>
  <c r="F2850" i="1"/>
  <c r="R2850" i="1" s="1"/>
  <c r="F2851" i="1"/>
  <c r="R2851" i="1" s="1"/>
  <c r="F2852" i="1"/>
  <c r="R2852" i="1" s="1"/>
  <c r="F2853" i="1"/>
  <c r="F2854" i="1"/>
  <c r="R2854" i="1" s="1"/>
  <c r="F2855" i="1"/>
  <c r="R2855" i="1" s="1"/>
  <c r="F2856" i="1"/>
  <c r="R2856" i="1" s="1"/>
  <c r="F2857" i="1"/>
  <c r="F2858" i="1"/>
  <c r="R2858" i="1" s="1"/>
  <c r="F2859" i="1"/>
  <c r="R2859" i="1" s="1"/>
  <c r="F2860" i="1"/>
  <c r="R2860" i="1" s="1"/>
  <c r="F2861" i="1"/>
  <c r="F2862" i="1"/>
  <c r="R2862" i="1" s="1"/>
  <c r="F2863" i="1"/>
  <c r="R2863" i="1" s="1"/>
  <c r="F2864" i="1"/>
  <c r="R2864" i="1" s="1"/>
  <c r="F2865" i="1"/>
  <c r="F2866" i="1"/>
  <c r="R2866" i="1" s="1"/>
  <c r="F2867" i="1"/>
  <c r="R2867" i="1" s="1"/>
  <c r="F2868" i="1"/>
  <c r="R2868" i="1" s="1"/>
  <c r="F2869" i="1"/>
  <c r="F2870" i="1"/>
  <c r="R2870" i="1" s="1"/>
  <c r="F2871" i="1"/>
  <c r="R2871" i="1" s="1"/>
  <c r="F2872" i="1"/>
  <c r="R2872" i="1" s="1"/>
  <c r="F2873" i="1"/>
  <c r="F2874" i="1"/>
  <c r="R2874" i="1" s="1"/>
  <c r="F2875" i="1"/>
  <c r="R2875" i="1" s="1"/>
  <c r="F2876" i="1"/>
  <c r="R2876" i="1" s="1"/>
  <c r="F2877" i="1"/>
  <c r="F2878" i="1"/>
  <c r="R2878" i="1" s="1"/>
  <c r="F2879" i="1"/>
  <c r="R2879" i="1" s="1"/>
  <c r="F2880" i="1"/>
  <c r="R2880" i="1" s="1"/>
  <c r="F2881" i="1"/>
  <c r="F2882" i="1"/>
  <c r="R2882" i="1" s="1"/>
  <c r="F2883" i="1"/>
  <c r="R2883" i="1" s="1"/>
  <c r="F2884" i="1"/>
  <c r="R2884" i="1" s="1"/>
  <c r="F2885" i="1"/>
  <c r="F2886" i="1"/>
  <c r="R2886" i="1" s="1"/>
  <c r="F2887" i="1"/>
  <c r="R2887" i="1" s="1"/>
  <c r="F2888" i="1"/>
  <c r="R2888" i="1" s="1"/>
  <c r="F2889" i="1"/>
  <c r="F2890" i="1"/>
  <c r="R2890" i="1" s="1"/>
  <c r="F2891" i="1"/>
  <c r="R2891" i="1" s="1"/>
  <c r="F2892" i="1"/>
  <c r="R2892" i="1" s="1"/>
  <c r="F2893" i="1"/>
  <c r="F2894" i="1"/>
  <c r="R2894" i="1" s="1"/>
  <c r="F2895" i="1"/>
  <c r="R2895" i="1" s="1"/>
  <c r="F2896" i="1"/>
  <c r="R2896" i="1" s="1"/>
  <c r="F2897" i="1"/>
  <c r="F2898" i="1"/>
  <c r="R2898" i="1" s="1"/>
  <c r="F2899" i="1"/>
  <c r="R2899" i="1" s="1"/>
  <c r="F2900" i="1"/>
  <c r="R2900" i="1" s="1"/>
  <c r="F2901" i="1"/>
  <c r="F2902" i="1"/>
  <c r="R2902" i="1" s="1"/>
  <c r="F2903" i="1"/>
  <c r="R2903" i="1" s="1"/>
  <c r="F2904" i="1"/>
  <c r="R2904" i="1" s="1"/>
  <c r="F2905" i="1"/>
  <c r="F2906" i="1"/>
  <c r="R2906" i="1" s="1"/>
  <c r="F2907" i="1"/>
  <c r="R2907" i="1" s="1"/>
  <c r="F2908" i="1"/>
  <c r="R2908" i="1" s="1"/>
  <c r="F2909" i="1"/>
  <c r="F2910" i="1"/>
  <c r="R2910" i="1" s="1"/>
  <c r="F2911" i="1"/>
  <c r="R2911" i="1" s="1"/>
  <c r="F2912" i="1"/>
  <c r="R2912" i="1" s="1"/>
  <c r="F2913" i="1"/>
  <c r="F2914" i="1"/>
  <c r="R2914" i="1" s="1"/>
  <c r="F2915" i="1"/>
  <c r="R2915" i="1" s="1"/>
  <c r="F2916" i="1"/>
  <c r="R2916" i="1" s="1"/>
  <c r="F2917" i="1"/>
  <c r="F2918" i="1"/>
  <c r="R2918" i="1" s="1"/>
  <c r="F2919" i="1"/>
  <c r="R2919" i="1" s="1"/>
  <c r="F2920" i="1"/>
  <c r="R2920" i="1" s="1"/>
  <c r="F2921" i="1"/>
  <c r="F2922" i="1"/>
  <c r="R2922" i="1" s="1"/>
  <c r="F2923" i="1"/>
  <c r="R2923" i="1" s="1"/>
  <c r="F2924" i="1"/>
  <c r="R2924" i="1" s="1"/>
  <c r="F2925" i="1"/>
  <c r="F2926" i="1"/>
  <c r="R2926" i="1" s="1"/>
  <c r="F2927" i="1"/>
  <c r="R2927" i="1" s="1"/>
  <c r="F2928" i="1"/>
  <c r="R2928" i="1" s="1"/>
  <c r="F2929" i="1"/>
  <c r="F2930" i="1"/>
  <c r="R2930" i="1" s="1"/>
  <c r="F2931" i="1"/>
  <c r="R2931" i="1" s="1"/>
  <c r="F2932" i="1"/>
  <c r="R2932" i="1" s="1"/>
  <c r="F2933" i="1"/>
  <c r="F2934" i="1"/>
  <c r="R2934" i="1" s="1"/>
  <c r="F2935" i="1"/>
  <c r="R2935" i="1" s="1"/>
  <c r="F2936" i="1"/>
  <c r="R2936" i="1" s="1"/>
  <c r="F2937" i="1"/>
  <c r="F2938" i="1"/>
  <c r="R2938" i="1" s="1"/>
  <c r="F2939" i="1"/>
  <c r="R2939" i="1" s="1"/>
  <c r="F2940" i="1"/>
  <c r="R2940" i="1" s="1"/>
  <c r="F2941" i="1"/>
  <c r="F2942" i="1"/>
  <c r="R2942" i="1" s="1"/>
  <c r="F2943" i="1"/>
  <c r="R2943" i="1" s="1"/>
  <c r="F2944" i="1"/>
  <c r="R2944" i="1" s="1"/>
  <c r="F2945" i="1"/>
  <c r="F2946" i="1"/>
  <c r="R2946" i="1" s="1"/>
  <c r="F2947" i="1"/>
  <c r="R2947" i="1" s="1"/>
  <c r="F2948" i="1"/>
  <c r="R2948" i="1" s="1"/>
  <c r="F2949" i="1"/>
  <c r="F2950" i="1"/>
  <c r="R2950" i="1" s="1"/>
  <c r="F2951" i="1"/>
  <c r="R2951" i="1" s="1"/>
  <c r="F2952" i="1"/>
  <c r="R2952" i="1" s="1"/>
  <c r="F2953" i="1"/>
  <c r="F2954" i="1"/>
  <c r="R2954" i="1" s="1"/>
  <c r="F2955" i="1"/>
  <c r="R2955" i="1" s="1"/>
  <c r="F2956" i="1"/>
  <c r="R2956" i="1" s="1"/>
  <c r="F2957" i="1"/>
  <c r="F2958" i="1"/>
  <c r="R2958" i="1" s="1"/>
  <c r="F2959" i="1"/>
  <c r="R2959" i="1" s="1"/>
  <c r="F2960" i="1"/>
  <c r="R2960" i="1" s="1"/>
  <c r="F2961" i="1"/>
  <c r="F2962" i="1"/>
  <c r="R2962" i="1" s="1"/>
  <c r="F2963" i="1"/>
  <c r="R2963" i="1" s="1"/>
  <c r="F2964" i="1"/>
  <c r="R2964" i="1" s="1"/>
  <c r="F2965" i="1"/>
  <c r="F2966" i="1"/>
  <c r="R2966" i="1" s="1"/>
  <c r="F2967" i="1"/>
  <c r="R2967" i="1" s="1"/>
  <c r="F2968" i="1"/>
  <c r="R2968" i="1" s="1"/>
  <c r="F2969" i="1"/>
  <c r="F2970" i="1"/>
  <c r="R2970" i="1" s="1"/>
  <c r="F2971" i="1"/>
  <c r="R2971" i="1" s="1"/>
  <c r="F2972" i="1"/>
  <c r="R2972" i="1" s="1"/>
  <c r="F2973" i="1"/>
  <c r="F2974" i="1"/>
  <c r="R2974" i="1" s="1"/>
  <c r="F2975" i="1"/>
  <c r="R2975" i="1" s="1"/>
  <c r="F2976" i="1"/>
  <c r="R2976" i="1" s="1"/>
  <c r="F2977" i="1"/>
  <c r="F2978" i="1"/>
  <c r="R2978" i="1" s="1"/>
  <c r="F2979" i="1"/>
  <c r="R2979" i="1" s="1"/>
  <c r="F2980" i="1"/>
  <c r="R2980" i="1" s="1"/>
  <c r="F2981" i="1"/>
  <c r="F2982" i="1"/>
  <c r="R2982" i="1" s="1"/>
  <c r="F2983" i="1"/>
  <c r="R2983" i="1" s="1"/>
  <c r="F2984" i="1"/>
  <c r="R2984" i="1" s="1"/>
  <c r="F2985" i="1"/>
  <c r="F2986" i="1"/>
  <c r="R2986" i="1" s="1"/>
  <c r="F2987" i="1"/>
  <c r="R2987" i="1" s="1"/>
  <c r="F2988" i="1"/>
  <c r="R2988" i="1" s="1"/>
  <c r="F2989" i="1"/>
  <c r="F2990" i="1"/>
  <c r="R2990" i="1" s="1"/>
  <c r="F2991" i="1"/>
  <c r="R2991" i="1" s="1"/>
  <c r="F2992" i="1"/>
  <c r="R2992" i="1" s="1"/>
  <c r="F2993" i="1"/>
  <c r="F2994" i="1"/>
  <c r="R2994" i="1" s="1"/>
  <c r="F2995" i="1"/>
  <c r="R2995" i="1" s="1"/>
  <c r="F2996" i="1"/>
  <c r="R2996" i="1" s="1"/>
  <c r="F2997" i="1"/>
  <c r="F2998" i="1"/>
  <c r="R2998" i="1" s="1"/>
  <c r="F2999" i="1"/>
  <c r="R2999" i="1" s="1"/>
  <c r="F3000" i="1"/>
  <c r="R3000" i="1" s="1"/>
  <c r="F3001" i="1"/>
  <c r="F3002" i="1"/>
  <c r="R3002" i="1" s="1"/>
  <c r="F3003" i="1"/>
  <c r="R3003" i="1" s="1"/>
  <c r="F3004" i="1"/>
  <c r="R3004" i="1" s="1"/>
  <c r="F3005" i="1"/>
  <c r="F3006" i="1"/>
  <c r="R3006" i="1" s="1"/>
  <c r="F3007" i="1"/>
  <c r="R3007" i="1" s="1"/>
  <c r="F3008" i="1"/>
  <c r="R3008" i="1" s="1"/>
  <c r="F3009" i="1"/>
  <c r="F3010" i="1"/>
  <c r="R3010" i="1" s="1"/>
  <c r="F3011" i="1"/>
  <c r="R3011" i="1" s="1"/>
  <c r="F3012" i="1"/>
  <c r="R3012" i="1" s="1"/>
  <c r="F3013" i="1"/>
  <c r="F3014" i="1"/>
  <c r="R3014" i="1" s="1"/>
  <c r="F3015" i="1"/>
  <c r="R3015" i="1" s="1"/>
  <c r="F3016" i="1"/>
  <c r="R3016" i="1" s="1"/>
  <c r="F3017" i="1"/>
  <c r="F3018" i="1"/>
  <c r="R3018" i="1" s="1"/>
  <c r="F3019" i="1"/>
  <c r="R3019" i="1" s="1"/>
  <c r="F3020" i="1"/>
  <c r="R3020" i="1" s="1"/>
  <c r="F3021" i="1"/>
  <c r="F3022" i="1"/>
  <c r="R3022" i="1" s="1"/>
  <c r="F3023" i="1"/>
  <c r="R3023" i="1" s="1"/>
  <c r="F3024" i="1"/>
  <c r="R3024" i="1" s="1"/>
  <c r="F3025" i="1"/>
  <c r="F3026" i="1"/>
  <c r="R3026" i="1" s="1"/>
  <c r="F3027" i="1"/>
  <c r="R3027" i="1" s="1"/>
  <c r="F3028" i="1"/>
  <c r="R3028" i="1" s="1"/>
  <c r="F3029" i="1"/>
  <c r="F3030" i="1"/>
  <c r="R3030" i="1" s="1"/>
  <c r="F3031" i="1"/>
  <c r="R3031" i="1" s="1"/>
  <c r="F3032" i="1"/>
  <c r="R3032" i="1" s="1"/>
  <c r="F3033" i="1"/>
  <c r="F3034" i="1"/>
  <c r="R3034" i="1" s="1"/>
  <c r="F3035" i="1"/>
  <c r="R3035" i="1" s="1"/>
  <c r="F3036" i="1"/>
  <c r="R3036" i="1" s="1"/>
  <c r="F3037" i="1"/>
  <c r="F3038" i="1"/>
  <c r="R3038" i="1" s="1"/>
  <c r="F3039" i="1"/>
  <c r="R3039" i="1" s="1"/>
  <c r="F3040" i="1"/>
  <c r="R3040" i="1" s="1"/>
  <c r="F3041" i="1"/>
  <c r="F3042" i="1"/>
  <c r="R3042" i="1" s="1"/>
  <c r="F3043" i="1"/>
  <c r="R3043" i="1" s="1"/>
  <c r="F3044" i="1"/>
  <c r="R3044" i="1" s="1"/>
  <c r="F3045" i="1"/>
  <c r="F3046" i="1"/>
  <c r="R3046" i="1" s="1"/>
  <c r="F3047" i="1"/>
  <c r="R3047" i="1" s="1"/>
  <c r="F3048" i="1"/>
  <c r="R3048" i="1" s="1"/>
  <c r="F3049" i="1"/>
  <c r="F3050" i="1"/>
  <c r="R3050" i="1" s="1"/>
  <c r="F3051" i="1"/>
  <c r="R3051" i="1" s="1"/>
  <c r="F3052" i="1"/>
  <c r="R3052" i="1" s="1"/>
  <c r="F3053" i="1"/>
  <c r="F3054" i="1"/>
  <c r="R3054" i="1" s="1"/>
  <c r="F3055" i="1"/>
  <c r="R3055" i="1" s="1"/>
  <c r="F3056" i="1"/>
  <c r="R3056" i="1" s="1"/>
  <c r="F3057" i="1"/>
  <c r="F3058" i="1"/>
  <c r="R3058" i="1" s="1"/>
  <c r="F3059" i="1"/>
  <c r="R3059" i="1" s="1"/>
  <c r="F3060" i="1"/>
  <c r="R3060" i="1" s="1"/>
  <c r="F3061" i="1"/>
  <c r="F3062" i="1"/>
  <c r="R3062" i="1" s="1"/>
  <c r="F3063" i="1"/>
  <c r="R3063" i="1" s="1"/>
  <c r="F3064" i="1"/>
  <c r="R3064" i="1" s="1"/>
  <c r="F3065" i="1"/>
  <c r="F3066" i="1"/>
  <c r="R3066" i="1" s="1"/>
  <c r="F3067" i="1"/>
  <c r="R3067" i="1" s="1"/>
  <c r="F3068" i="1"/>
  <c r="R3068" i="1" s="1"/>
  <c r="F3069" i="1"/>
  <c r="F3070" i="1"/>
  <c r="R3070" i="1" s="1"/>
  <c r="F3071" i="1"/>
  <c r="R3071" i="1" s="1"/>
  <c r="F3072" i="1"/>
  <c r="R3072" i="1" s="1"/>
  <c r="F3073" i="1"/>
  <c r="F3074" i="1"/>
  <c r="R3074" i="1" s="1"/>
  <c r="F3075" i="1"/>
  <c r="R3075" i="1" s="1"/>
  <c r="F3076" i="1"/>
  <c r="R3076" i="1" s="1"/>
  <c r="F3077" i="1"/>
  <c r="F3078" i="1"/>
  <c r="R3078" i="1" s="1"/>
  <c r="F3079" i="1"/>
  <c r="R3079" i="1" s="1"/>
  <c r="F3080" i="1"/>
  <c r="R3080" i="1" s="1"/>
  <c r="F3081" i="1"/>
  <c r="F3082" i="1"/>
  <c r="R3082" i="1" s="1"/>
  <c r="F3083" i="1"/>
  <c r="R3083" i="1" s="1"/>
  <c r="F3084" i="1"/>
  <c r="R3084" i="1" s="1"/>
  <c r="F3085" i="1"/>
  <c r="F3086" i="1"/>
  <c r="R3086" i="1" s="1"/>
  <c r="F3087" i="1"/>
  <c r="R3087" i="1" s="1"/>
  <c r="F3088" i="1"/>
  <c r="R3088" i="1" s="1"/>
  <c r="F3089" i="1"/>
  <c r="F3090" i="1"/>
  <c r="R3090" i="1" s="1"/>
  <c r="F3091" i="1"/>
  <c r="R3091" i="1" s="1"/>
  <c r="F3092" i="1"/>
  <c r="R3092" i="1" s="1"/>
  <c r="F3093" i="1"/>
  <c r="F3094" i="1"/>
  <c r="R3094" i="1" s="1"/>
  <c r="F3095" i="1"/>
  <c r="R3095" i="1" s="1"/>
  <c r="F3096" i="1"/>
  <c r="R3096" i="1" s="1"/>
  <c r="F3097" i="1"/>
  <c r="F3098" i="1"/>
  <c r="R3098" i="1" s="1"/>
  <c r="F3099" i="1"/>
  <c r="R3099" i="1" s="1"/>
  <c r="F3100" i="1"/>
  <c r="R3100" i="1" s="1"/>
  <c r="F3101" i="1"/>
  <c r="F3102" i="1"/>
  <c r="R3102" i="1" s="1"/>
  <c r="F3103" i="1"/>
  <c r="R3103" i="1" s="1"/>
  <c r="F3104" i="1"/>
  <c r="R3104" i="1" s="1"/>
  <c r="F3105" i="1"/>
  <c r="F3106" i="1"/>
  <c r="R3106" i="1" s="1"/>
  <c r="F3107" i="1"/>
  <c r="R3107" i="1" s="1"/>
  <c r="F3108" i="1"/>
  <c r="R3108" i="1" s="1"/>
  <c r="F3109" i="1"/>
  <c r="F3110" i="1"/>
  <c r="R3110" i="1" s="1"/>
  <c r="F3111" i="1"/>
  <c r="R3111" i="1" s="1"/>
  <c r="F3112" i="1"/>
  <c r="R3112" i="1" s="1"/>
  <c r="F3113" i="1"/>
  <c r="F3114" i="1"/>
  <c r="R3114" i="1" s="1"/>
  <c r="F3115" i="1"/>
  <c r="R3115" i="1" s="1"/>
  <c r="F3116" i="1"/>
  <c r="R3116" i="1" s="1"/>
  <c r="F3117" i="1"/>
  <c r="F3118" i="1"/>
  <c r="R3118" i="1" s="1"/>
  <c r="F3119" i="1"/>
  <c r="R3119" i="1" s="1"/>
  <c r="F3120" i="1"/>
  <c r="R3120" i="1" s="1"/>
  <c r="F3121" i="1"/>
  <c r="F3122" i="1"/>
  <c r="R3122" i="1" s="1"/>
  <c r="F3123" i="1"/>
  <c r="R3123" i="1" s="1"/>
  <c r="F3124" i="1"/>
  <c r="R3124" i="1" s="1"/>
  <c r="F3125" i="1"/>
  <c r="F3126" i="1"/>
  <c r="R3126" i="1" s="1"/>
  <c r="F3127" i="1"/>
  <c r="R3127" i="1" s="1"/>
  <c r="F3128" i="1"/>
  <c r="R3128" i="1" s="1"/>
  <c r="F3129" i="1"/>
  <c r="F3130" i="1"/>
  <c r="R3130" i="1" s="1"/>
  <c r="F3131" i="1"/>
  <c r="R3131" i="1" s="1"/>
  <c r="F3132" i="1"/>
  <c r="R3132" i="1" s="1"/>
  <c r="F3133" i="1"/>
  <c r="F3134" i="1"/>
  <c r="R3134" i="1" s="1"/>
  <c r="F3135" i="1"/>
  <c r="R3135" i="1" s="1"/>
  <c r="F3136" i="1"/>
  <c r="R3136" i="1" s="1"/>
  <c r="F3137" i="1"/>
  <c r="F3138" i="1"/>
  <c r="R3138" i="1" s="1"/>
  <c r="F3139" i="1"/>
  <c r="R3139" i="1" s="1"/>
  <c r="F3140" i="1"/>
  <c r="R3140" i="1" s="1"/>
  <c r="F3141" i="1"/>
  <c r="F3142" i="1"/>
  <c r="R3142" i="1" s="1"/>
  <c r="F3143" i="1"/>
  <c r="R3143" i="1" s="1"/>
  <c r="F3144" i="1"/>
  <c r="R3144" i="1" s="1"/>
  <c r="F3145" i="1"/>
  <c r="F3146" i="1"/>
  <c r="R3146" i="1" s="1"/>
  <c r="F3147" i="1"/>
  <c r="R3147" i="1" s="1"/>
  <c r="F3148" i="1"/>
  <c r="R3148" i="1" s="1"/>
  <c r="F3149" i="1"/>
  <c r="F3150" i="1"/>
  <c r="R3150" i="1" s="1"/>
  <c r="F3151" i="1"/>
  <c r="R3151" i="1" s="1"/>
  <c r="F3152" i="1"/>
  <c r="R3152" i="1" s="1"/>
  <c r="F3153" i="1"/>
  <c r="F3154" i="1"/>
  <c r="R3154" i="1" s="1"/>
  <c r="F3155" i="1"/>
  <c r="R3155" i="1" s="1"/>
  <c r="F3156" i="1"/>
  <c r="R3156" i="1" s="1"/>
  <c r="F3157" i="1"/>
  <c r="F3158" i="1"/>
  <c r="R3158" i="1" s="1"/>
  <c r="F3159" i="1"/>
  <c r="R3159" i="1" s="1"/>
  <c r="F3160" i="1"/>
  <c r="R3160" i="1" s="1"/>
  <c r="F3161" i="1"/>
  <c r="F3162" i="1"/>
  <c r="R3162" i="1" s="1"/>
  <c r="F3163" i="1"/>
  <c r="R3163" i="1" s="1"/>
  <c r="F3164" i="1"/>
  <c r="R3164" i="1" s="1"/>
  <c r="F3165" i="1"/>
  <c r="F3166" i="1"/>
  <c r="R3166" i="1" s="1"/>
  <c r="F3167" i="1"/>
  <c r="R3167" i="1" s="1"/>
  <c r="F3168" i="1"/>
  <c r="R3168" i="1" s="1"/>
  <c r="F3169" i="1"/>
  <c r="F3170" i="1"/>
  <c r="R3170" i="1" s="1"/>
  <c r="F3171" i="1"/>
  <c r="R3171" i="1" s="1"/>
  <c r="F3172" i="1"/>
  <c r="R3172" i="1" s="1"/>
  <c r="F3173" i="1"/>
  <c r="F3174" i="1"/>
  <c r="R3174" i="1" s="1"/>
  <c r="F3175" i="1"/>
  <c r="R3175" i="1" s="1"/>
  <c r="F3176" i="1"/>
  <c r="R3176" i="1" s="1"/>
  <c r="F3177" i="1"/>
  <c r="F3178" i="1"/>
  <c r="R3178" i="1" s="1"/>
  <c r="F3179" i="1"/>
  <c r="R3179" i="1" s="1"/>
  <c r="F3180" i="1"/>
  <c r="R3180" i="1" s="1"/>
  <c r="F3181" i="1"/>
  <c r="F3182" i="1"/>
  <c r="R3182" i="1" s="1"/>
  <c r="F3183" i="1"/>
  <c r="R3183" i="1" s="1"/>
  <c r="F3184" i="1"/>
  <c r="R3184" i="1" s="1"/>
  <c r="F3185" i="1"/>
  <c r="F3186" i="1"/>
  <c r="R3186" i="1" s="1"/>
  <c r="F3187" i="1"/>
  <c r="R3187" i="1" s="1"/>
  <c r="F3188" i="1"/>
  <c r="R3188" i="1" s="1"/>
  <c r="F3189" i="1"/>
  <c r="F3190" i="1"/>
  <c r="R3190" i="1" s="1"/>
  <c r="F3191" i="1"/>
  <c r="R3191" i="1" s="1"/>
  <c r="F3192" i="1"/>
  <c r="R3192" i="1" s="1"/>
  <c r="F3193" i="1"/>
  <c r="F3194" i="1"/>
  <c r="R3194" i="1" s="1"/>
  <c r="F3195" i="1"/>
  <c r="R3195" i="1" s="1"/>
  <c r="F3196" i="1"/>
  <c r="R3196" i="1" s="1"/>
  <c r="F3197" i="1"/>
  <c r="F3198" i="1"/>
  <c r="R3198" i="1" s="1"/>
  <c r="F3199" i="1"/>
  <c r="R3199" i="1" s="1"/>
  <c r="F3200" i="1"/>
  <c r="R3200" i="1" s="1"/>
  <c r="F3201" i="1"/>
  <c r="F3202" i="1"/>
  <c r="R3202" i="1" s="1"/>
  <c r="F3203" i="1"/>
  <c r="R3203" i="1" s="1"/>
  <c r="F3204" i="1"/>
  <c r="R3204" i="1" s="1"/>
  <c r="F3205" i="1"/>
  <c r="F3206" i="1"/>
  <c r="R3206" i="1" s="1"/>
  <c r="F3207" i="1"/>
  <c r="R3207" i="1" s="1"/>
  <c r="F3208" i="1"/>
  <c r="R3208" i="1" s="1"/>
  <c r="F3209" i="1"/>
  <c r="F3210" i="1"/>
  <c r="R3210" i="1" s="1"/>
  <c r="F3211" i="1"/>
  <c r="R3211" i="1" s="1"/>
  <c r="F3212" i="1"/>
  <c r="R3212" i="1" s="1"/>
  <c r="F3213" i="1"/>
  <c r="F3214" i="1"/>
  <c r="R3214" i="1" s="1"/>
  <c r="F3215" i="1"/>
  <c r="R3215" i="1" s="1"/>
  <c r="F3216" i="1"/>
  <c r="R3216" i="1" s="1"/>
  <c r="F3217" i="1"/>
  <c r="F3218" i="1"/>
  <c r="R3218" i="1" s="1"/>
  <c r="F3219" i="1"/>
  <c r="R3219" i="1" s="1"/>
  <c r="F3220" i="1"/>
  <c r="R3220" i="1" s="1"/>
  <c r="F3221" i="1"/>
  <c r="F3222" i="1"/>
  <c r="R3222" i="1" s="1"/>
  <c r="F3223" i="1"/>
  <c r="R3223" i="1" s="1"/>
  <c r="F3224" i="1"/>
  <c r="R3224" i="1" s="1"/>
  <c r="F3225" i="1"/>
  <c r="F3226" i="1"/>
  <c r="R3226" i="1" s="1"/>
  <c r="F3227" i="1"/>
  <c r="R3227" i="1" s="1"/>
  <c r="F3228" i="1"/>
  <c r="R3228" i="1" s="1"/>
  <c r="F3229" i="1"/>
  <c r="F3230" i="1"/>
  <c r="R3230" i="1" s="1"/>
  <c r="F3231" i="1"/>
  <c r="R3231" i="1" s="1"/>
  <c r="F3232" i="1"/>
  <c r="R3232" i="1" s="1"/>
  <c r="F3233" i="1"/>
  <c r="F3234" i="1"/>
  <c r="R3234" i="1" s="1"/>
  <c r="F3235" i="1"/>
  <c r="R3235" i="1" s="1"/>
  <c r="F3236" i="1"/>
  <c r="R3236" i="1" s="1"/>
  <c r="F3237" i="1"/>
  <c r="F3238" i="1"/>
  <c r="R3238" i="1" s="1"/>
  <c r="F3239" i="1"/>
  <c r="R3239" i="1" s="1"/>
  <c r="F3240" i="1"/>
  <c r="R3240" i="1" s="1"/>
  <c r="F3241" i="1"/>
  <c r="F3242" i="1"/>
  <c r="R3242" i="1" s="1"/>
  <c r="F3243" i="1"/>
  <c r="R3243" i="1" s="1"/>
  <c r="F3244" i="1"/>
  <c r="R3244" i="1" s="1"/>
  <c r="F3245" i="1"/>
  <c r="F3246" i="1"/>
  <c r="R3246" i="1" s="1"/>
  <c r="F3247" i="1"/>
  <c r="R3247" i="1" s="1"/>
  <c r="F3248" i="1"/>
  <c r="R3248" i="1" s="1"/>
  <c r="F3249" i="1"/>
  <c r="F3250" i="1"/>
  <c r="R3250" i="1" s="1"/>
  <c r="F3251" i="1"/>
  <c r="R3251" i="1" s="1"/>
  <c r="F3252" i="1"/>
  <c r="R3252" i="1" s="1"/>
  <c r="F3253" i="1"/>
  <c r="F3254" i="1"/>
  <c r="R3254" i="1" s="1"/>
  <c r="F3255" i="1"/>
  <c r="R3255" i="1" s="1"/>
  <c r="F3256" i="1"/>
  <c r="R3256" i="1" s="1"/>
  <c r="F3257" i="1"/>
  <c r="F3258" i="1"/>
  <c r="R3258" i="1" s="1"/>
  <c r="F3259" i="1"/>
  <c r="R3259" i="1" s="1"/>
  <c r="F3260" i="1"/>
  <c r="R3260" i="1" s="1"/>
  <c r="F3261" i="1"/>
  <c r="F3262" i="1"/>
  <c r="R3262" i="1" s="1"/>
  <c r="F3263" i="1"/>
  <c r="R3263" i="1" s="1"/>
  <c r="F3264" i="1"/>
  <c r="R3264" i="1" s="1"/>
  <c r="F3265" i="1"/>
  <c r="F3266" i="1"/>
  <c r="R3266" i="1" s="1"/>
  <c r="F3267" i="1"/>
  <c r="R3267" i="1" s="1"/>
  <c r="F3268" i="1"/>
  <c r="R3268" i="1" s="1"/>
  <c r="F3269" i="1"/>
  <c r="F3270" i="1"/>
  <c r="R3270" i="1" s="1"/>
  <c r="F3271" i="1"/>
  <c r="R3271" i="1" s="1"/>
  <c r="F3272" i="1"/>
  <c r="R3272" i="1" s="1"/>
  <c r="F3273" i="1"/>
  <c r="F3274" i="1"/>
  <c r="R3274" i="1" s="1"/>
  <c r="F3275" i="1"/>
  <c r="R3275" i="1" s="1"/>
  <c r="F3276" i="1"/>
  <c r="R3276" i="1" s="1"/>
  <c r="F3277" i="1"/>
  <c r="F3278" i="1"/>
  <c r="R3278" i="1" s="1"/>
  <c r="F3279" i="1"/>
  <c r="R3279" i="1" s="1"/>
  <c r="F3280" i="1"/>
  <c r="R3280" i="1" s="1"/>
  <c r="F3281" i="1"/>
  <c r="F3282" i="1"/>
  <c r="R3282" i="1" s="1"/>
  <c r="F3283" i="1"/>
  <c r="R3283" i="1" s="1"/>
  <c r="F3284" i="1"/>
  <c r="R3284" i="1" s="1"/>
  <c r="F3285" i="1"/>
  <c r="F3286" i="1"/>
  <c r="R3286" i="1" s="1"/>
  <c r="F3287" i="1"/>
  <c r="R3287" i="1" s="1"/>
  <c r="F3288" i="1"/>
  <c r="R3288" i="1" s="1"/>
  <c r="F3289" i="1"/>
  <c r="F3290" i="1"/>
  <c r="R3290" i="1" s="1"/>
  <c r="F3291" i="1"/>
  <c r="R3291" i="1" s="1"/>
  <c r="F3292" i="1"/>
  <c r="R3292" i="1" s="1"/>
  <c r="F3293" i="1"/>
  <c r="F3294" i="1"/>
  <c r="R3294" i="1" s="1"/>
  <c r="F3295" i="1"/>
  <c r="R3295" i="1" s="1"/>
  <c r="F3296" i="1"/>
  <c r="R3296" i="1" s="1"/>
  <c r="F3297" i="1"/>
  <c r="F3298" i="1"/>
  <c r="R3298" i="1" s="1"/>
  <c r="F3299" i="1"/>
  <c r="R3299" i="1" s="1"/>
  <c r="F3300" i="1"/>
  <c r="R3300" i="1" s="1"/>
  <c r="F3301" i="1"/>
  <c r="F3302" i="1"/>
  <c r="R3302" i="1" s="1"/>
  <c r="F3303" i="1"/>
  <c r="R3303" i="1" s="1"/>
  <c r="F3304" i="1"/>
  <c r="R3304" i="1" s="1"/>
  <c r="F3305" i="1"/>
  <c r="F3306" i="1"/>
  <c r="R3306" i="1" s="1"/>
  <c r="F3307" i="1"/>
  <c r="R3307" i="1" s="1"/>
  <c r="F3308" i="1"/>
  <c r="R3308" i="1" s="1"/>
  <c r="F3309" i="1"/>
  <c r="F3310" i="1"/>
  <c r="R3310" i="1" s="1"/>
  <c r="F3311" i="1"/>
  <c r="R3311" i="1" s="1"/>
  <c r="F3312" i="1"/>
  <c r="R3312" i="1" s="1"/>
  <c r="F3313" i="1"/>
  <c r="F3314" i="1"/>
  <c r="R3314" i="1" s="1"/>
  <c r="F3315" i="1"/>
  <c r="R3315" i="1" s="1"/>
  <c r="F3316" i="1"/>
  <c r="R3316" i="1" s="1"/>
  <c r="F3317" i="1"/>
  <c r="F3318" i="1"/>
  <c r="R3318" i="1" s="1"/>
  <c r="F3319" i="1"/>
  <c r="R3319" i="1" s="1"/>
  <c r="F3320" i="1"/>
  <c r="R3320" i="1" s="1"/>
  <c r="F3321" i="1"/>
  <c r="F3322" i="1"/>
  <c r="R3322" i="1" s="1"/>
  <c r="F3323" i="1"/>
  <c r="R3323" i="1" s="1"/>
  <c r="F3324" i="1"/>
  <c r="R3324" i="1" s="1"/>
  <c r="F3325" i="1"/>
  <c r="F3326" i="1"/>
  <c r="R3326" i="1" s="1"/>
  <c r="F3327" i="1"/>
  <c r="R3327" i="1" s="1"/>
  <c r="F3328" i="1"/>
  <c r="R3328" i="1" s="1"/>
  <c r="F3329" i="1"/>
  <c r="F3330" i="1"/>
  <c r="R3330" i="1" s="1"/>
  <c r="F3331" i="1"/>
  <c r="R3331" i="1" s="1"/>
  <c r="F3332" i="1"/>
  <c r="R3332" i="1" s="1"/>
  <c r="F3333" i="1"/>
  <c r="F3334" i="1"/>
  <c r="R3334" i="1" s="1"/>
  <c r="F3335" i="1"/>
  <c r="R3335" i="1" s="1"/>
  <c r="F3336" i="1"/>
  <c r="R3336" i="1" s="1"/>
  <c r="F3337" i="1"/>
  <c r="F3338" i="1"/>
  <c r="R3338" i="1" s="1"/>
  <c r="F3339" i="1"/>
  <c r="R3339" i="1" s="1"/>
  <c r="F3340" i="1"/>
  <c r="R3340" i="1" s="1"/>
  <c r="F3341" i="1"/>
  <c r="F3342" i="1"/>
  <c r="R3342" i="1" s="1"/>
  <c r="F3343" i="1"/>
  <c r="R3343" i="1" s="1"/>
  <c r="F3344" i="1"/>
  <c r="R3344" i="1" s="1"/>
  <c r="F3345" i="1"/>
  <c r="F3346" i="1"/>
  <c r="R3346" i="1" s="1"/>
  <c r="F3347" i="1"/>
  <c r="R3347" i="1" s="1"/>
  <c r="F3348" i="1"/>
  <c r="R3348" i="1" s="1"/>
  <c r="F3349" i="1"/>
  <c r="F3350" i="1"/>
  <c r="R3350" i="1" s="1"/>
  <c r="F3351" i="1"/>
  <c r="R3351" i="1" s="1"/>
  <c r="F3352" i="1"/>
  <c r="R3352" i="1" s="1"/>
  <c r="F3353" i="1"/>
  <c r="F3354" i="1"/>
  <c r="R3354" i="1" s="1"/>
  <c r="F3355" i="1"/>
  <c r="R3355" i="1" s="1"/>
  <c r="F3356" i="1"/>
  <c r="R3356" i="1" s="1"/>
  <c r="F3357" i="1"/>
  <c r="F3358" i="1"/>
  <c r="R3358" i="1" s="1"/>
  <c r="F3359" i="1"/>
  <c r="R3359" i="1" s="1"/>
  <c r="F3360" i="1"/>
  <c r="R3360" i="1" s="1"/>
  <c r="F3361" i="1"/>
  <c r="F3362" i="1"/>
  <c r="R3362" i="1" s="1"/>
  <c r="F3363" i="1"/>
  <c r="R3363" i="1" s="1"/>
  <c r="F3364" i="1"/>
  <c r="R3364" i="1" s="1"/>
  <c r="F3365" i="1"/>
  <c r="F3366" i="1"/>
  <c r="R3366" i="1" s="1"/>
  <c r="F3367" i="1"/>
  <c r="R3367" i="1" s="1"/>
  <c r="F3368" i="1"/>
  <c r="R3368" i="1" s="1"/>
  <c r="F3369" i="1"/>
  <c r="F3370" i="1"/>
  <c r="R3370" i="1" s="1"/>
  <c r="F3371" i="1"/>
  <c r="R3371" i="1" s="1"/>
  <c r="F3372" i="1"/>
  <c r="R3372" i="1" s="1"/>
  <c r="F3373" i="1"/>
  <c r="F3374" i="1"/>
  <c r="R3374" i="1" s="1"/>
  <c r="F3375" i="1"/>
  <c r="R3375" i="1" s="1"/>
  <c r="F3376" i="1"/>
  <c r="R3376" i="1" s="1"/>
  <c r="F3377" i="1"/>
  <c r="F3378" i="1"/>
  <c r="R3378" i="1" s="1"/>
  <c r="F3379" i="1"/>
  <c r="R3379" i="1" s="1"/>
  <c r="F3380" i="1"/>
  <c r="R3380" i="1" s="1"/>
  <c r="F3381" i="1"/>
  <c r="F3382" i="1"/>
  <c r="R3382" i="1" s="1"/>
  <c r="F3383" i="1"/>
  <c r="R3383" i="1" s="1"/>
  <c r="F3384" i="1"/>
  <c r="R3384" i="1" s="1"/>
  <c r="F3385" i="1"/>
  <c r="F3386" i="1"/>
  <c r="R3386" i="1" s="1"/>
  <c r="F3387" i="1"/>
  <c r="R3387" i="1" s="1"/>
  <c r="F3388" i="1"/>
  <c r="R3388" i="1" s="1"/>
  <c r="F3389" i="1"/>
  <c r="F3390" i="1"/>
  <c r="R3390" i="1" s="1"/>
  <c r="F3391" i="1"/>
  <c r="R3391" i="1" s="1"/>
  <c r="F3392" i="1"/>
  <c r="R3392" i="1" s="1"/>
  <c r="F3393" i="1"/>
  <c r="F3394" i="1"/>
  <c r="R3394" i="1" s="1"/>
  <c r="F3395" i="1"/>
  <c r="R3395" i="1" s="1"/>
  <c r="F3396" i="1"/>
  <c r="R3396" i="1" s="1"/>
  <c r="F3397" i="1"/>
  <c r="F3398" i="1"/>
  <c r="R3398" i="1" s="1"/>
  <c r="F3399" i="1"/>
  <c r="R3399" i="1" s="1"/>
  <c r="F3400" i="1"/>
  <c r="R3400" i="1" s="1"/>
  <c r="F3401" i="1"/>
  <c r="F3402" i="1"/>
  <c r="R3402" i="1" s="1"/>
  <c r="F3403" i="1"/>
  <c r="R3403" i="1" s="1"/>
  <c r="F3404" i="1"/>
  <c r="R3404" i="1" s="1"/>
  <c r="F3405" i="1"/>
  <c r="F3406" i="1"/>
  <c r="R3406" i="1" s="1"/>
  <c r="F3407" i="1"/>
  <c r="R3407" i="1" s="1"/>
  <c r="F3408" i="1"/>
  <c r="R3408" i="1" s="1"/>
  <c r="F3409" i="1"/>
  <c r="F3410" i="1"/>
  <c r="R3410" i="1" s="1"/>
  <c r="F3411" i="1"/>
  <c r="R3411" i="1" s="1"/>
  <c r="F3412" i="1"/>
  <c r="R3412" i="1" s="1"/>
  <c r="F3413" i="1"/>
  <c r="F3414" i="1"/>
  <c r="R3414" i="1" s="1"/>
  <c r="F3415" i="1"/>
  <c r="R3415" i="1" s="1"/>
  <c r="F3416" i="1"/>
  <c r="R3416" i="1" s="1"/>
  <c r="F3417" i="1"/>
  <c r="F3418" i="1"/>
  <c r="R3418" i="1" s="1"/>
  <c r="F3419" i="1"/>
  <c r="R3419" i="1" s="1"/>
  <c r="F3420" i="1"/>
  <c r="R3420" i="1" s="1"/>
  <c r="F3421" i="1"/>
  <c r="F3422" i="1"/>
  <c r="R3422" i="1" s="1"/>
  <c r="F3423" i="1"/>
  <c r="R3423" i="1" s="1"/>
  <c r="F3424" i="1"/>
  <c r="R3424" i="1" s="1"/>
  <c r="F3425" i="1"/>
  <c r="F3426" i="1"/>
  <c r="R3426" i="1" s="1"/>
  <c r="F3427" i="1"/>
  <c r="R3427" i="1" s="1"/>
  <c r="F3428" i="1"/>
  <c r="R3428" i="1" s="1"/>
  <c r="F3429" i="1"/>
  <c r="F3430" i="1"/>
  <c r="R3430" i="1" s="1"/>
  <c r="F3431" i="1"/>
  <c r="R3431" i="1" s="1"/>
  <c r="F3432" i="1"/>
  <c r="R3432" i="1" s="1"/>
  <c r="F3433" i="1"/>
  <c r="F3434" i="1"/>
  <c r="R3434" i="1" s="1"/>
  <c r="F3435" i="1"/>
  <c r="R3435" i="1" s="1"/>
  <c r="F3436" i="1"/>
  <c r="R3436" i="1" s="1"/>
  <c r="F3437" i="1"/>
  <c r="F3438" i="1"/>
  <c r="R3438" i="1" s="1"/>
  <c r="F3439" i="1"/>
  <c r="R3439" i="1" s="1"/>
  <c r="F3440" i="1"/>
  <c r="R3440" i="1" s="1"/>
  <c r="F3441" i="1"/>
  <c r="F3442" i="1"/>
  <c r="R3442" i="1" s="1"/>
  <c r="F3443" i="1"/>
  <c r="R3443" i="1" s="1"/>
  <c r="F3444" i="1"/>
  <c r="R3444" i="1" s="1"/>
  <c r="F3445" i="1"/>
  <c r="F3446" i="1"/>
  <c r="R3446" i="1" s="1"/>
  <c r="F3447" i="1"/>
  <c r="R3447" i="1" s="1"/>
  <c r="F3448" i="1"/>
  <c r="R3448" i="1" s="1"/>
  <c r="F3449" i="1"/>
  <c r="F3450" i="1"/>
  <c r="R3450" i="1" s="1"/>
  <c r="F3451" i="1"/>
  <c r="R3451" i="1" s="1"/>
  <c r="F3452" i="1"/>
  <c r="R3452" i="1" s="1"/>
  <c r="F3453" i="1"/>
  <c r="F3454" i="1"/>
  <c r="R3454" i="1" s="1"/>
  <c r="F3455" i="1"/>
  <c r="R3455" i="1" s="1"/>
  <c r="F3456" i="1"/>
  <c r="R3456" i="1" s="1"/>
  <c r="F3457" i="1"/>
  <c r="F3458" i="1"/>
  <c r="R3458" i="1" s="1"/>
  <c r="F3459" i="1"/>
  <c r="R3459" i="1" s="1"/>
  <c r="F3460" i="1"/>
  <c r="R3460" i="1" s="1"/>
  <c r="F3461" i="1"/>
  <c r="F3462" i="1"/>
  <c r="R3462" i="1" s="1"/>
  <c r="F3463" i="1"/>
  <c r="R3463" i="1" s="1"/>
  <c r="F3464" i="1"/>
  <c r="R3464" i="1" s="1"/>
  <c r="F3465" i="1"/>
  <c r="F3466" i="1"/>
  <c r="R3466" i="1" s="1"/>
  <c r="F3467" i="1"/>
  <c r="R3467" i="1" s="1"/>
  <c r="F3468" i="1"/>
  <c r="R3468" i="1" s="1"/>
  <c r="F3469" i="1"/>
  <c r="F3470" i="1"/>
  <c r="R3470" i="1" s="1"/>
  <c r="F3471" i="1"/>
  <c r="R3471" i="1" s="1"/>
  <c r="F3472" i="1"/>
  <c r="R3472" i="1" s="1"/>
  <c r="F3473" i="1"/>
  <c r="F3474" i="1"/>
  <c r="R3474" i="1" s="1"/>
  <c r="F3475" i="1"/>
  <c r="R3475" i="1" s="1"/>
  <c r="F3476" i="1"/>
  <c r="R3476" i="1" s="1"/>
  <c r="F3477" i="1"/>
  <c r="F3478" i="1"/>
  <c r="R3478" i="1" s="1"/>
  <c r="F3479" i="1"/>
  <c r="R3479" i="1" s="1"/>
  <c r="F3480" i="1"/>
  <c r="R3480" i="1" s="1"/>
  <c r="F3481" i="1"/>
  <c r="F3482" i="1"/>
  <c r="R3482" i="1" s="1"/>
  <c r="F3483" i="1"/>
  <c r="R3483" i="1" s="1"/>
  <c r="F3484" i="1"/>
  <c r="R3484" i="1" s="1"/>
  <c r="F3485" i="1"/>
  <c r="F3486" i="1"/>
  <c r="R3486" i="1" s="1"/>
  <c r="F3487" i="1"/>
  <c r="R3487" i="1" s="1"/>
  <c r="F3488" i="1"/>
  <c r="R3488" i="1" s="1"/>
  <c r="F3489" i="1"/>
  <c r="F3490" i="1"/>
  <c r="R3490" i="1" s="1"/>
  <c r="F3491" i="1"/>
  <c r="R3491" i="1" s="1"/>
  <c r="F3492" i="1"/>
  <c r="R3492" i="1" s="1"/>
  <c r="F3493" i="1"/>
  <c r="F3494" i="1"/>
  <c r="R3494" i="1" s="1"/>
  <c r="F3495" i="1"/>
  <c r="R3495" i="1" s="1"/>
  <c r="F3496" i="1"/>
  <c r="R3496" i="1" s="1"/>
  <c r="F3497" i="1"/>
  <c r="F3498" i="1"/>
  <c r="R3498" i="1" s="1"/>
  <c r="F3499" i="1"/>
  <c r="R3499" i="1" s="1"/>
  <c r="F3500" i="1"/>
  <c r="R3500" i="1" s="1"/>
  <c r="F3501" i="1"/>
  <c r="F3502" i="1"/>
  <c r="R3502" i="1" s="1"/>
  <c r="F3503" i="1"/>
  <c r="R3503" i="1" s="1"/>
  <c r="F3504" i="1"/>
  <c r="R3504" i="1" s="1"/>
  <c r="F3505" i="1"/>
  <c r="F3506" i="1"/>
  <c r="R3506" i="1" s="1"/>
  <c r="F3507" i="1"/>
  <c r="R3507" i="1" s="1"/>
  <c r="F3508" i="1"/>
  <c r="R3508" i="1" s="1"/>
  <c r="F3509" i="1"/>
  <c r="F3510" i="1"/>
  <c r="R3510" i="1" s="1"/>
  <c r="F3511" i="1"/>
  <c r="R3511" i="1" s="1"/>
  <c r="F3512" i="1"/>
  <c r="R3512" i="1" s="1"/>
  <c r="F3513" i="1"/>
  <c r="F3514" i="1"/>
  <c r="R3514" i="1" s="1"/>
  <c r="F3515" i="1"/>
  <c r="R3515" i="1" s="1"/>
  <c r="F3516" i="1"/>
  <c r="R3516" i="1" s="1"/>
  <c r="F3517" i="1"/>
  <c r="F3518" i="1"/>
  <c r="R3518" i="1" s="1"/>
  <c r="F3519" i="1"/>
  <c r="R3519" i="1" s="1"/>
  <c r="F3520" i="1"/>
  <c r="R3520" i="1" s="1"/>
  <c r="F3521" i="1"/>
  <c r="F3522" i="1"/>
  <c r="R3522" i="1" s="1"/>
  <c r="F3523" i="1"/>
  <c r="R3523" i="1" s="1"/>
  <c r="F3524" i="1"/>
  <c r="R3524" i="1" s="1"/>
  <c r="F3525" i="1"/>
  <c r="F3526" i="1"/>
  <c r="R3526" i="1" s="1"/>
  <c r="F3527" i="1"/>
  <c r="R3527" i="1" s="1"/>
  <c r="F3528" i="1"/>
  <c r="R3528" i="1" s="1"/>
  <c r="F3529" i="1"/>
  <c r="F3530" i="1"/>
  <c r="R3530" i="1" s="1"/>
  <c r="F3531" i="1"/>
  <c r="R3531" i="1" s="1"/>
  <c r="F3532" i="1"/>
  <c r="R3532" i="1" s="1"/>
  <c r="F3533" i="1"/>
  <c r="F3534" i="1"/>
  <c r="R3534" i="1" s="1"/>
  <c r="F3535" i="1"/>
  <c r="R3535" i="1" s="1"/>
  <c r="F3536" i="1"/>
  <c r="R3536" i="1" s="1"/>
  <c r="F3537" i="1"/>
  <c r="F3538" i="1"/>
  <c r="R3538" i="1" s="1"/>
  <c r="F3539" i="1"/>
  <c r="R3539" i="1" s="1"/>
  <c r="F3540" i="1"/>
  <c r="R3540" i="1" s="1"/>
  <c r="F3541" i="1"/>
  <c r="F3542" i="1"/>
  <c r="R3542" i="1" s="1"/>
  <c r="F3543" i="1"/>
  <c r="R3543" i="1" s="1"/>
  <c r="F3544" i="1"/>
  <c r="R3544" i="1" s="1"/>
  <c r="F3545" i="1"/>
  <c r="F3546" i="1"/>
  <c r="R3546" i="1" s="1"/>
  <c r="F3547" i="1"/>
  <c r="R3547" i="1" s="1"/>
  <c r="F3548" i="1"/>
  <c r="R3548" i="1" s="1"/>
  <c r="F3549" i="1"/>
  <c r="F3550" i="1"/>
  <c r="R3550" i="1" s="1"/>
  <c r="F3551" i="1"/>
  <c r="R3551" i="1" s="1"/>
  <c r="F3552" i="1"/>
  <c r="R3552" i="1" s="1"/>
  <c r="F3553" i="1"/>
  <c r="F3554" i="1"/>
  <c r="R3554" i="1" s="1"/>
  <c r="F3555" i="1"/>
  <c r="R3555" i="1" s="1"/>
  <c r="F3556" i="1"/>
  <c r="R3556" i="1" s="1"/>
  <c r="F3557" i="1"/>
  <c r="F3558" i="1"/>
  <c r="R3558" i="1" s="1"/>
  <c r="F3559" i="1"/>
  <c r="R3559" i="1" s="1"/>
  <c r="F3560" i="1"/>
  <c r="R3560" i="1" s="1"/>
  <c r="F3561" i="1"/>
  <c r="F3562" i="1"/>
  <c r="R3562" i="1" s="1"/>
  <c r="F3563" i="1"/>
  <c r="R3563" i="1" s="1"/>
  <c r="F3564" i="1"/>
  <c r="R3564" i="1" s="1"/>
  <c r="F3565" i="1"/>
  <c r="F3566" i="1"/>
  <c r="R3566" i="1" s="1"/>
  <c r="F3567" i="1"/>
  <c r="R3567" i="1" s="1"/>
  <c r="F3568" i="1"/>
  <c r="R3568" i="1" s="1"/>
  <c r="F3569" i="1"/>
  <c r="F3570" i="1"/>
  <c r="R3570" i="1" s="1"/>
  <c r="F3571" i="1"/>
  <c r="R3571" i="1" s="1"/>
  <c r="F3572" i="1"/>
  <c r="R3572" i="1" s="1"/>
  <c r="F3573" i="1"/>
  <c r="F3574" i="1"/>
  <c r="R3574" i="1" s="1"/>
  <c r="F3575" i="1"/>
  <c r="R3575" i="1" s="1"/>
  <c r="F3576" i="1"/>
  <c r="R3576" i="1" s="1"/>
  <c r="F3577" i="1"/>
  <c r="F3578" i="1"/>
  <c r="R3578" i="1" s="1"/>
  <c r="F3579" i="1"/>
  <c r="R3579" i="1" s="1"/>
  <c r="F3580" i="1"/>
  <c r="R3580" i="1" s="1"/>
  <c r="F3581" i="1"/>
  <c r="F3582" i="1"/>
  <c r="R3582" i="1" s="1"/>
  <c r="F3583" i="1"/>
  <c r="R3583" i="1" s="1"/>
  <c r="F3584" i="1"/>
  <c r="R3584" i="1" s="1"/>
  <c r="F3585" i="1"/>
  <c r="F3586" i="1"/>
  <c r="R3586" i="1" s="1"/>
  <c r="F3587" i="1"/>
  <c r="R3587" i="1" s="1"/>
  <c r="F3588" i="1"/>
  <c r="R3588" i="1" s="1"/>
  <c r="F3589" i="1"/>
  <c r="F3590" i="1"/>
  <c r="R3590" i="1" s="1"/>
  <c r="F3591" i="1"/>
  <c r="R3591" i="1" s="1"/>
  <c r="F3592" i="1"/>
  <c r="R3592" i="1" s="1"/>
  <c r="F3593" i="1"/>
  <c r="F3594" i="1"/>
  <c r="R3594" i="1" s="1"/>
  <c r="F3595" i="1"/>
  <c r="R3595" i="1" s="1"/>
  <c r="F3596" i="1"/>
  <c r="R3596" i="1" s="1"/>
  <c r="F3597" i="1"/>
  <c r="F3598" i="1"/>
  <c r="R3598" i="1" s="1"/>
  <c r="F3599" i="1"/>
  <c r="R3599" i="1" s="1"/>
  <c r="F3600" i="1"/>
  <c r="R3600" i="1" s="1"/>
  <c r="F3601" i="1"/>
  <c r="F3602" i="1"/>
  <c r="R3602" i="1" s="1"/>
  <c r="F3603" i="1"/>
  <c r="R3603" i="1" s="1"/>
  <c r="F3604" i="1"/>
  <c r="R3604" i="1" s="1"/>
  <c r="F3605" i="1"/>
  <c r="F3606" i="1"/>
  <c r="R3606" i="1" s="1"/>
  <c r="F3607" i="1"/>
  <c r="R3607" i="1" s="1"/>
  <c r="F3608" i="1"/>
  <c r="R3608" i="1" s="1"/>
  <c r="F3609" i="1"/>
  <c r="F3610" i="1"/>
  <c r="R3610" i="1" s="1"/>
  <c r="F3611" i="1"/>
  <c r="R3611" i="1" s="1"/>
  <c r="F3612" i="1"/>
  <c r="R3612" i="1" s="1"/>
  <c r="F3613" i="1"/>
  <c r="F3614" i="1"/>
  <c r="R3614" i="1" s="1"/>
  <c r="F3615" i="1"/>
  <c r="R3615" i="1" s="1"/>
  <c r="F3616" i="1"/>
  <c r="R3616" i="1" s="1"/>
  <c r="F3617" i="1"/>
  <c r="F3618" i="1"/>
  <c r="R3618" i="1" s="1"/>
  <c r="F3619" i="1"/>
  <c r="R3619" i="1" s="1"/>
  <c r="F3620" i="1"/>
  <c r="R3620" i="1" s="1"/>
  <c r="F3621" i="1"/>
  <c r="F3622" i="1"/>
  <c r="R3622" i="1" s="1"/>
  <c r="F3623" i="1"/>
  <c r="R3623" i="1" s="1"/>
  <c r="F3624" i="1"/>
  <c r="R3624" i="1" s="1"/>
  <c r="F3625" i="1"/>
  <c r="F3626" i="1"/>
  <c r="R3626" i="1" s="1"/>
  <c r="F3627" i="1"/>
  <c r="R3627" i="1" s="1"/>
  <c r="F3628" i="1"/>
  <c r="R3628" i="1" s="1"/>
  <c r="F3629" i="1"/>
  <c r="F3630" i="1"/>
  <c r="R3630" i="1" s="1"/>
  <c r="F3631" i="1"/>
  <c r="R3631" i="1" s="1"/>
  <c r="F3632" i="1"/>
  <c r="R3632" i="1" s="1"/>
  <c r="F3633" i="1"/>
  <c r="F3634" i="1"/>
  <c r="R3634" i="1" s="1"/>
  <c r="F3635" i="1"/>
  <c r="R3635" i="1" s="1"/>
  <c r="F3636" i="1"/>
  <c r="R3636" i="1" s="1"/>
  <c r="F3637" i="1"/>
  <c r="F3638" i="1"/>
  <c r="R3638" i="1" s="1"/>
  <c r="F3639" i="1"/>
  <c r="R3639" i="1" s="1"/>
  <c r="F3640" i="1"/>
  <c r="R3640" i="1" s="1"/>
  <c r="F3641" i="1"/>
  <c r="F3642" i="1"/>
  <c r="R3642" i="1" s="1"/>
  <c r="F3643" i="1"/>
  <c r="R3643" i="1" s="1"/>
  <c r="F3644" i="1"/>
  <c r="R3644" i="1" s="1"/>
  <c r="F3645" i="1"/>
  <c r="F3646" i="1"/>
  <c r="R3646" i="1" s="1"/>
  <c r="F3647" i="1"/>
  <c r="R3647" i="1" s="1"/>
  <c r="F3648" i="1"/>
  <c r="R3648" i="1" s="1"/>
  <c r="F3649" i="1"/>
  <c r="F3650" i="1"/>
  <c r="R3650" i="1" s="1"/>
  <c r="F3651" i="1"/>
  <c r="R3651" i="1" s="1"/>
  <c r="F3652" i="1"/>
  <c r="R3652" i="1" s="1"/>
  <c r="F3653" i="1"/>
  <c r="F3654" i="1"/>
  <c r="R3654" i="1" s="1"/>
  <c r="F3655" i="1"/>
  <c r="R3655" i="1" s="1"/>
  <c r="F3656" i="1"/>
  <c r="R3656" i="1" s="1"/>
  <c r="F3657" i="1"/>
  <c r="F3658" i="1"/>
  <c r="R3658" i="1" s="1"/>
  <c r="F3659" i="1"/>
  <c r="R3659" i="1" s="1"/>
  <c r="F3660" i="1"/>
  <c r="R3660" i="1" s="1"/>
  <c r="F3661" i="1"/>
  <c r="F3662" i="1"/>
  <c r="R3662" i="1" s="1"/>
  <c r="F3663" i="1"/>
  <c r="R3663" i="1" s="1"/>
  <c r="F3664" i="1"/>
  <c r="R3664" i="1" s="1"/>
  <c r="F3665" i="1"/>
  <c r="F3666" i="1"/>
  <c r="R3666" i="1" s="1"/>
  <c r="F3667" i="1"/>
  <c r="R3667" i="1" s="1"/>
  <c r="F3668" i="1"/>
  <c r="R3668" i="1" s="1"/>
  <c r="F3669" i="1"/>
  <c r="F3670" i="1"/>
  <c r="R3670" i="1" s="1"/>
  <c r="F3671" i="1"/>
  <c r="R3671" i="1" s="1"/>
  <c r="F3672" i="1"/>
  <c r="R3672" i="1" s="1"/>
  <c r="F3673" i="1"/>
  <c r="F3674" i="1"/>
  <c r="R3674" i="1" s="1"/>
  <c r="F3675" i="1"/>
  <c r="R3675" i="1" s="1"/>
  <c r="F3676" i="1"/>
  <c r="R3676" i="1" s="1"/>
  <c r="F3677" i="1"/>
  <c r="F3678" i="1"/>
  <c r="R3678" i="1" s="1"/>
  <c r="F3679" i="1"/>
  <c r="R3679" i="1" s="1"/>
  <c r="F3680" i="1"/>
  <c r="R3680" i="1" s="1"/>
  <c r="F3681" i="1"/>
  <c r="F3682" i="1"/>
  <c r="R3682" i="1" s="1"/>
  <c r="F3683" i="1"/>
  <c r="R3683" i="1" s="1"/>
  <c r="F3684" i="1"/>
  <c r="R3684" i="1" s="1"/>
  <c r="F3685" i="1"/>
  <c r="F3686" i="1"/>
  <c r="R3686" i="1" s="1"/>
  <c r="F3687" i="1"/>
  <c r="R3687" i="1" s="1"/>
  <c r="F3688" i="1"/>
  <c r="R3688" i="1" s="1"/>
  <c r="F3689" i="1"/>
  <c r="F3690" i="1"/>
  <c r="R3690" i="1" s="1"/>
  <c r="F3691" i="1"/>
  <c r="R3691" i="1" s="1"/>
  <c r="F3692" i="1"/>
  <c r="R3692" i="1" s="1"/>
  <c r="F3693" i="1"/>
  <c r="F3694" i="1"/>
  <c r="R3694" i="1" s="1"/>
  <c r="F3695" i="1"/>
  <c r="R3695" i="1" s="1"/>
  <c r="F3696" i="1"/>
  <c r="R3696" i="1" s="1"/>
  <c r="F3697" i="1"/>
  <c r="F3698" i="1"/>
  <c r="R3698" i="1" s="1"/>
  <c r="F3699" i="1"/>
  <c r="R3699" i="1" s="1"/>
  <c r="F3700" i="1"/>
  <c r="R3700" i="1" s="1"/>
  <c r="F3701" i="1"/>
  <c r="F3702" i="1"/>
  <c r="R3702" i="1" s="1"/>
  <c r="F3703" i="1"/>
  <c r="R3703" i="1" s="1"/>
  <c r="F3704" i="1"/>
  <c r="R3704" i="1" s="1"/>
  <c r="F3705" i="1"/>
  <c r="F3706" i="1"/>
  <c r="R3706" i="1" s="1"/>
  <c r="F3707" i="1"/>
  <c r="R3707" i="1" s="1"/>
  <c r="F3708" i="1"/>
  <c r="R3708" i="1" s="1"/>
  <c r="F3709" i="1"/>
  <c r="F3710" i="1"/>
  <c r="R3710" i="1" s="1"/>
  <c r="F3711" i="1"/>
  <c r="R3711" i="1" s="1"/>
  <c r="F3712" i="1"/>
  <c r="R3712" i="1" s="1"/>
  <c r="F3713" i="1"/>
  <c r="F3714" i="1"/>
  <c r="R3714" i="1" s="1"/>
  <c r="F3715" i="1"/>
  <c r="R3715" i="1" s="1"/>
  <c r="F3716" i="1"/>
  <c r="R3716" i="1" s="1"/>
  <c r="F3717" i="1"/>
  <c r="F3718" i="1"/>
  <c r="R3718" i="1" s="1"/>
  <c r="F3719" i="1"/>
  <c r="R3719" i="1" s="1"/>
  <c r="F3720" i="1"/>
  <c r="R3720" i="1" s="1"/>
  <c r="F3721" i="1"/>
  <c r="F3722" i="1"/>
  <c r="R3722" i="1" s="1"/>
  <c r="F3723" i="1"/>
  <c r="R3723" i="1" s="1"/>
  <c r="F3724" i="1"/>
  <c r="R3724" i="1" s="1"/>
  <c r="F3725" i="1"/>
  <c r="F3726" i="1"/>
  <c r="R3726" i="1" s="1"/>
  <c r="F3727" i="1"/>
  <c r="R3727" i="1" s="1"/>
  <c r="F3728" i="1"/>
  <c r="R3728" i="1" s="1"/>
  <c r="F3729" i="1"/>
  <c r="F3730" i="1"/>
  <c r="R3730" i="1" s="1"/>
  <c r="F3731" i="1"/>
  <c r="R3731" i="1" s="1"/>
  <c r="F3732" i="1"/>
  <c r="R3732" i="1" s="1"/>
  <c r="F3733" i="1"/>
  <c r="F3734" i="1"/>
  <c r="R3734" i="1" s="1"/>
  <c r="F3735" i="1"/>
  <c r="R3735" i="1" s="1"/>
  <c r="F3736" i="1"/>
  <c r="R3736" i="1" s="1"/>
  <c r="F3737" i="1"/>
  <c r="F3738" i="1"/>
  <c r="R3738" i="1" s="1"/>
  <c r="F3739" i="1"/>
  <c r="R3739" i="1" s="1"/>
  <c r="F3740" i="1"/>
  <c r="R3740" i="1" s="1"/>
  <c r="F3741" i="1"/>
  <c r="F3742" i="1"/>
  <c r="R3742" i="1" s="1"/>
  <c r="F3743" i="1"/>
  <c r="R3743" i="1" s="1"/>
  <c r="F3744" i="1"/>
  <c r="R3744" i="1" s="1"/>
  <c r="F3745" i="1"/>
  <c r="F3746" i="1"/>
  <c r="R3746" i="1" s="1"/>
  <c r="F3747" i="1"/>
  <c r="R3747" i="1" s="1"/>
  <c r="F3748" i="1"/>
  <c r="R3748" i="1" s="1"/>
  <c r="F3749" i="1"/>
  <c r="F3750" i="1"/>
  <c r="R3750" i="1" s="1"/>
  <c r="F3751" i="1"/>
  <c r="R3751" i="1" s="1"/>
  <c r="F3752" i="1"/>
  <c r="R3752" i="1" s="1"/>
  <c r="F3753" i="1"/>
  <c r="F3754" i="1"/>
  <c r="R3754" i="1" s="1"/>
  <c r="F3755" i="1"/>
  <c r="R3755" i="1" s="1"/>
  <c r="F3756" i="1"/>
  <c r="R3756" i="1" s="1"/>
  <c r="F3757" i="1"/>
  <c r="F3758" i="1"/>
  <c r="R3758" i="1" s="1"/>
  <c r="F3759" i="1"/>
  <c r="R3759" i="1" s="1"/>
  <c r="F3760" i="1"/>
  <c r="R3760" i="1" s="1"/>
  <c r="F3761" i="1"/>
  <c r="F3762" i="1"/>
  <c r="R3762" i="1" s="1"/>
  <c r="F3763" i="1"/>
  <c r="R3763" i="1" s="1"/>
  <c r="F3764" i="1"/>
  <c r="R3764" i="1" s="1"/>
  <c r="F3765" i="1"/>
  <c r="F3766" i="1"/>
  <c r="R3766" i="1" s="1"/>
  <c r="F3767" i="1"/>
  <c r="R3767" i="1" s="1"/>
  <c r="F3768" i="1"/>
  <c r="R3768" i="1" s="1"/>
  <c r="F3769" i="1"/>
  <c r="F3770" i="1"/>
  <c r="R3770" i="1" s="1"/>
  <c r="F3771" i="1"/>
  <c r="R3771" i="1" s="1"/>
  <c r="F3772" i="1"/>
  <c r="R3772" i="1" s="1"/>
  <c r="F3773" i="1"/>
  <c r="F3774" i="1"/>
  <c r="R3774" i="1" s="1"/>
  <c r="F3775" i="1"/>
  <c r="R3775" i="1" s="1"/>
  <c r="F3776" i="1"/>
  <c r="R3776" i="1" s="1"/>
  <c r="F3777" i="1"/>
  <c r="F3778" i="1"/>
  <c r="R3778" i="1" s="1"/>
  <c r="F3779" i="1"/>
  <c r="R3779" i="1" s="1"/>
  <c r="F3780" i="1"/>
  <c r="R3780" i="1" s="1"/>
  <c r="F3781" i="1"/>
  <c r="F3782" i="1"/>
  <c r="R3782" i="1" s="1"/>
  <c r="F3783" i="1"/>
  <c r="R3783" i="1" s="1"/>
  <c r="F3784" i="1"/>
  <c r="R3784" i="1" s="1"/>
  <c r="F3785" i="1"/>
  <c r="F3786" i="1"/>
  <c r="R3786" i="1" s="1"/>
  <c r="F3787" i="1"/>
  <c r="R3787" i="1" s="1"/>
  <c r="F3788" i="1"/>
  <c r="R3788" i="1" s="1"/>
  <c r="F3789" i="1"/>
  <c r="F3790" i="1"/>
  <c r="R3790" i="1" s="1"/>
  <c r="F3791" i="1"/>
  <c r="R3791" i="1" s="1"/>
  <c r="F3792" i="1"/>
  <c r="R3792" i="1" s="1"/>
  <c r="F3793" i="1"/>
  <c r="F3794" i="1"/>
  <c r="R3794" i="1" s="1"/>
  <c r="F3795" i="1"/>
  <c r="R3795" i="1" s="1"/>
  <c r="F3796" i="1"/>
  <c r="R3796" i="1" s="1"/>
  <c r="F3797" i="1"/>
  <c r="F3798" i="1"/>
  <c r="R3798" i="1" s="1"/>
  <c r="F3799" i="1"/>
  <c r="R3799" i="1" s="1"/>
  <c r="F3800" i="1"/>
  <c r="R3800" i="1" s="1"/>
  <c r="F3801" i="1"/>
  <c r="F3802" i="1"/>
  <c r="R3802" i="1" s="1"/>
  <c r="F3803" i="1"/>
  <c r="R3803" i="1" s="1"/>
  <c r="F3804" i="1"/>
  <c r="R3804" i="1" s="1"/>
  <c r="F3805" i="1"/>
  <c r="F3806" i="1"/>
  <c r="R3806" i="1" s="1"/>
  <c r="F3807" i="1"/>
  <c r="R3807" i="1" s="1"/>
  <c r="F3808" i="1"/>
  <c r="R3808" i="1" s="1"/>
  <c r="F3809" i="1"/>
  <c r="F3810" i="1"/>
  <c r="R3810" i="1" s="1"/>
  <c r="F3811" i="1"/>
  <c r="R3811" i="1" s="1"/>
  <c r="F3812" i="1"/>
  <c r="R3812" i="1" s="1"/>
  <c r="F3813" i="1"/>
  <c r="F3814" i="1"/>
  <c r="R3814" i="1" s="1"/>
  <c r="F3815" i="1"/>
  <c r="R3815" i="1" s="1"/>
  <c r="F3816" i="1"/>
  <c r="R3816" i="1" s="1"/>
  <c r="F3817" i="1"/>
  <c r="F3818" i="1"/>
  <c r="R3818" i="1" s="1"/>
  <c r="F3819" i="1"/>
  <c r="R3819" i="1" s="1"/>
  <c r="F3820" i="1"/>
  <c r="R3820" i="1" s="1"/>
  <c r="F3821" i="1"/>
  <c r="F3822" i="1"/>
  <c r="R3822" i="1" s="1"/>
  <c r="F3823" i="1"/>
  <c r="R3823" i="1" s="1"/>
  <c r="F3824" i="1"/>
  <c r="R3824" i="1" s="1"/>
  <c r="F3825" i="1"/>
  <c r="F3826" i="1"/>
  <c r="R3826" i="1" s="1"/>
  <c r="F3827" i="1"/>
  <c r="R3827" i="1" s="1"/>
  <c r="F3828" i="1"/>
  <c r="R3828" i="1" s="1"/>
  <c r="F3829" i="1"/>
  <c r="F3830" i="1"/>
  <c r="R3830" i="1" s="1"/>
  <c r="F3831" i="1"/>
  <c r="R3831" i="1" s="1"/>
  <c r="F3832" i="1"/>
  <c r="R3832" i="1" s="1"/>
  <c r="F3833" i="1"/>
  <c r="F3834" i="1"/>
  <c r="R3834" i="1" s="1"/>
  <c r="F3835" i="1"/>
  <c r="R3835" i="1" s="1"/>
  <c r="F3836" i="1"/>
  <c r="R3836" i="1" s="1"/>
  <c r="F3837" i="1"/>
  <c r="F3838" i="1"/>
  <c r="R3838" i="1" s="1"/>
  <c r="F3839" i="1"/>
  <c r="R3839" i="1" s="1"/>
  <c r="F3840" i="1"/>
  <c r="R3840" i="1" s="1"/>
  <c r="F3841" i="1"/>
  <c r="F3842" i="1"/>
  <c r="R3842" i="1" s="1"/>
  <c r="F3843" i="1"/>
  <c r="R3843" i="1" s="1"/>
  <c r="F3844" i="1"/>
  <c r="R3844" i="1" s="1"/>
  <c r="F3845" i="1"/>
  <c r="F3846" i="1"/>
  <c r="R3846" i="1" s="1"/>
  <c r="F3847" i="1"/>
  <c r="R3847" i="1" s="1"/>
  <c r="F3848" i="1"/>
  <c r="R3848" i="1" s="1"/>
  <c r="F3849" i="1"/>
  <c r="F3850" i="1"/>
  <c r="R3850" i="1" s="1"/>
  <c r="F3851" i="1"/>
  <c r="R3851" i="1" s="1"/>
  <c r="F3852" i="1"/>
  <c r="R3852" i="1" s="1"/>
  <c r="F3853" i="1"/>
  <c r="F3854" i="1"/>
  <c r="R3854" i="1" s="1"/>
  <c r="F3855" i="1"/>
  <c r="R3855" i="1" s="1"/>
  <c r="F3856" i="1"/>
  <c r="R3856" i="1" s="1"/>
  <c r="F3857" i="1"/>
  <c r="F3858" i="1"/>
  <c r="R3858" i="1" s="1"/>
  <c r="F3859" i="1"/>
  <c r="R3859" i="1" s="1"/>
  <c r="F3860" i="1"/>
  <c r="R3860" i="1" s="1"/>
  <c r="F3861" i="1"/>
  <c r="F3862" i="1"/>
  <c r="R3862" i="1" s="1"/>
  <c r="F3863" i="1"/>
  <c r="R3863" i="1" s="1"/>
  <c r="F3864" i="1"/>
  <c r="R3864" i="1" s="1"/>
  <c r="F3865" i="1"/>
  <c r="F3866" i="1"/>
  <c r="R3866" i="1" s="1"/>
  <c r="F3867" i="1"/>
  <c r="R3867" i="1" s="1"/>
  <c r="F3868" i="1"/>
  <c r="R3868" i="1" s="1"/>
  <c r="F3869" i="1"/>
  <c r="F3870" i="1"/>
  <c r="R3870" i="1" s="1"/>
  <c r="F3871" i="1"/>
  <c r="R3871" i="1" s="1"/>
  <c r="F3872" i="1"/>
  <c r="R3872" i="1" s="1"/>
  <c r="F3873" i="1"/>
  <c r="F3874" i="1"/>
  <c r="R3874" i="1" s="1"/>
  <c r="F3875" i="1"/>
  <c r="R3875" i="1" s="1"/>
  <c r="F3876" i="1"/>
  <c r="R3876" i="1" s="1"/>
  <c r="F3877" i="1"/>
  <c r="F3878" i="1"/>
  <c r="R3878" i="1" s="1"/>
  <c r="F3879" i="1"/>
  <c r="R3879" i="1" s="1"/>
  <c r="F3880" i="1"/>
  <c r="R3880" i="1" s="1"/>
  <c r="F3881" i="1"/>
  <c r="F3882" i="1"/>
  <c r="R3882" i="1" s="1"/>
  <c r="F3883" i="1"/>
  <c r="R3883" i="1" s="1"/>
  <c r="F3884" i="1"/>
  <c r="R3884" i="1" s="1"/>
  <c r="F3885" i="1"/>
  <c r="F3886" i="1"/>
  <c r="R3886" i="1" s="1"/>
  <c r="F3887" i="1"/>
  <c r="R3887" i="1" s="1"/>
  <c r="F3888" i="1"/>
  <c r="R3888" i="1" s="1"/>
  <c r="F3889" i="1"/>
  <c r="F3890" i="1"/>
  <c r="R3890" i="1" s="1"/>
  <c r="F3891" i="1"/>
  <c r="R3891" i="1" s="1"/>
  <c r="F3892" i="1"/>
  <c r="R3892" i="1" s="1"/>
  <c r="F3893" i="1"/>
  <c r="F3894" i="1"/>
  <c r="R3894" i="1" s="1"/>
  <c r="F3895" i="1"/>
  <c r="R3895" i="1" s="1"/>
  <c r="F3896" i="1"/>
  <c r="R3896" i="1" s="1"/>
  <c r="F3897" i="1"/>
  <c r="F3898" i="1"/>
  <c r="R3898" i="1" s="1"/>
  <c r="F3899" i="1"/>
  <c r="R3899" i="1" s="1"/>
  <c r="F3900" i="1"/>
  <c r="R3900" i="1" s="1"/>
  <c r="F3901" i="1"/>
  <c r="F3902" i="1"/>
  <c r="R3902" i="1" s="1"/>
  <c r="F3903" i="1"/>
  <c r="R3903" i="1" s="1"/>
  <c r="F3904" i="1"/>
  <c r="R3904" i="1" s="1"/>
  <c r="F3905" i="1"/>
  <c r="F3906" i="1"/>
  <c r="R3906" i="1" s="1"/>
  <c r="F3907" i="1"/>
  <c r="R3907" i="1" s="1"/>
  <c r="F3908" i="1"/>
  <c r="R3908" i="1" s="1"/>
  <c r="F3909" i="1"/>
  <c r="F3910" i="1"/>
  <c r="R3910" i="1" s="1"/>
  <c r="F3911" i="1"/>
  <c r="R3911" i="1" s="1"/>
  <c r="F3912" i="1"/>
  <c r="R3912" i="1" s="1"/>
  <c r="F3913" i="1"/>
  <c r="F3914" i="1"/>
  <c r="R3914" i="1" s="1"/>
  <c r="F3915" i="1"/>
  <c r="R3915" i="1" s="1"/>
  <c r="F3916" i="1"/>
  <c r="R3916" i="1" s="1"/>
  <c r="F3917" i="1"/>
  <c r="F3918" i="1"/>
  <c r="R3918" i="1" s="1"/>
  <c r="F3919" i="1"/>
  <c r="R3919" i="1" s="1"/>
  <c r="F3920" i="1"/>
  <c r="R3920" i="1" s="1"/>
  <c r="F3921" i="1"/>
  <c r="F3922" i="1"/>
  <c r="R3922" i="1" s="1"/>
  <c r="F3923" i="1"/>
  <c r="R3923" i="1" s="1"/>
  <c r="F3924" i="1"/>
  <c r="R3924" i="1" s="1"/>
  <c r="F3925" i="1"/>
  <c r="F3926" i="1"/>
  <c r="R3926" i="1" s="1"/>
  <c r="F3927" i="1"/>
  <c r="R3927" i="1" s="1"/>
  <c r="F3928" i="1"/>
  <c r="R3928" i="1" s="1"/>
  <c r="F3929" i="1"/>
  <c r="F3930" i="1"/>
  <c r="R3930" i="1" s="1"/>
  <c r="F3931" i="1"/>
  <c r="R3931" i="1" s="1"/>
  <c r="F3932" i="1"/>
  <c r="R3932" i="1" s="1"/>
  <c r="F3933" i="1"/>
  <c r="F3934" i="1"/>
  <c r="R3934" i="1" s="1"/>
  <c r="F3935" i="1"/>
  <c r="R3935" i="1" s="1"/>
  <c r="F3936" i="1"/>
  <c r="R3936" i="1" s="1"/>
  <c r="F3937" i="1"/>
  <c r="F3938" i="1"/>
  <c r="R3938" i="1" s="1"/>
  <c r="F3939" i="1"/>
  <c r="R3939" i="1" s="1"/>
  <c r="F3940" i="1"/>
  <c r="R3940" i="1" s="1"/>
  <c r="F3941" i="1"/>
  <c r="F3942" i="1"/>
  <c r="R3942" i="1" s="1"/>
  <c r="F3943" i="1"/>
  <c r="R3943" i="1" s="1"/>
  <c r="F3944" i="1"/>
  <c r="R3944" i="1" s="1"/>
  <c r="F3945" i="1"/>
  <c r="F3946" i="1"/>
  <c r="R3946" i="1" s="1"/>
  <c r="F3947" i="1"/>
  <c r="R3947" i="1" s="1"/>
  <c r="F3948" i="1"/>
  <c r="R3948" i="1" s="1"/>
  <c r="F3949" i="1"/>
  <c r="F3950" i="1"/>
  <c r="R3950" i="1" s="1"/>
  <c r="F3951" i="1"/>
  <c r="R3951" i="1" s="1"/>
  <c r="F3952" i="1"/>
  <c r="R3952" i="1" s="1"/>
  <c r="F3953" i="1"/>
  <c r="F3954" i="1"/>
  <c r="R3954" i="1" s="1"/>
  <c r="F3955" i="1"/>
  <c r="R3955" i="1" s="1"/>
  <c r="F3956" i="1"/>
  <c r="R3956" i="1" s="1"/>
  <c r="F3957" i="1"/>
  <c r="F3958" i="1"/>
  <c r="R3958" i="1" s="1"/>
  <c r="F3959" i="1"/>
  <c r="R3959" i="1" s="1"/>
  <c r="F3960" i="1"/>
  <c r="R3960" i="1" s="1"/>
  <c r="F3961" i="1"/>
  <c r="F3962" i="1"/>
  <c r="R3962" i="1" s="1"/>
  <c r="F3963" i="1"/>
  <c r="R3963" i="1" s="1"/>
  <c r="F3964" i="1"/>
  <c r="R3964" i="1" s="1"/>
  <c r="F3965" i="1"/>
  <c r="F3966" i="1"/>
  <c r="R3966" i="1" s="1"/>
  <c r="F3967" i="1"/>
  <c r="R3967" i="1" s="1"/>
  <c r="F3968" i="1"/>
  <c r="R3968" i="1" s="1"/>
  <c r="F3969" i="1"/>
  <c r="F3970" i="1"/>
  <c r="R3970" i="1" s="1"/>
  <c r="F3971" i="1"/>
  <c r="R3971" i="1" s="1"/>
  <c r="F3972" i="1"/>
  <c r="R3972" i="1" s="1"/>
  <c r="F3973" i="1"/>
  <c r="F3974" i="1"/>
  <c r="R3974" i="1" s="1"/>
  <c r="F3975" i="1"/>
  <c r="R3975" i="1" s="1"/>
  <c r="F3976" i="1"/>
  <c r="R3976" i="1" s="1"/>
  <c r="F3977" i="1"/>
  <c r="F3978" i="1"/>
  <c r="R3978" i="1" s="1"/>
  <c r="F3979" i="1"/>
  <c r="R3979" i="1" s="1"/>
  <c r="F3980" i="1"/>
  <c r="R3980" i="1" s="1"/>
  <c r="F3981" i="1"/>
  <c r="F3982" i="1"/>
  <c r="R3982" i="1" s="1"/>
  <c r="F3983" i="1"/>
  <c r="R3983" i="1" s="1"/>
  <c r="F3984" i="1"/>
  <c r="R3984" i="1" s="1"/>
  <c r="F3985" i="1"/>
  <c r="F3986" i="1"/>
  <c r="R3986" i="1" s="1"/>
  <c r="F3987" i="1"/>
  <c r="R3987" i="1" s="1"/>
  <c r="F3988" i="1"/>
  <c r="R3988" i="1" s="1"/>
  <c r="F3989" i="1"/>
  <c r="F3990" i="1"/>
  <c r="R3990" i="1" s="1"/>
  <c r="F3991" i="1"/>
  <c r="R3991" i="1" s="1"/>
  <c r="F3992" i="1"/>
  <c r="R3992" i="1" s="1"/>
  <c r="F3993" i="1"/>
  <c r="F3994" i="1"/>
  <c r="R3994" i="1" s="1"/>
  <c r="F3995" i="1"/>
  <c r="R3995" i="1" s="1"/>
  <c r="F3996" i="1"/>
  <c r="R3996" i="1" s="1"/>
  <c r="F3997" i="1"/>
  <c r="F3998" i="1"/>
  <c r="R3998" i="1" s="1"/>
  <c r="F3999" i="1"/>
  <c r="R3999" i="1" s="1"/>
  <c r="F4000" i="1"/>
  <c r="R4000" i="1" s="1"/>
  <c r="F4001" i="1"/>
  <c r="F4002" i="1"/>
  <c r="R4002" i="1" s="1"/>
  <c r="F4003" i="1"/>
  <c r="R4003" i="1" s="1"/>
  <c r="F4004" i="1"/>
  <c r="R4004" i="1" s="1"/>
  <c r="F4005" i="1"/>
  <c r="F4006" i="1"/>
  <c r="R4006" i="1" s="1"/>
  <c r="F4007" i="1"/>
  <c r="R4007" i="1" s="1"/>
  <c r="F4008" i="1"/>
  <c r="R4008" i="1" s="1"/>
  <c r="F4009" i="1"/>
  <c r="F4010" i="1"/>
  <c r="R4010" i="1" s="1"/>
  <c r="F4011" i="1"/>
  <c r="R4011" i="1" s="1"/>
  <c r="F4012" i="1"/>
  <c r="R4012" i="1" s="1"/>
  <c r="F4013" i="1"/>
  <c r="F4014" i="1"/>
  <c r="R4014" i="1" s="1"/>
  <c r="F4015" i="1"/>
  <c r="R4015" i="1" s="1"/>
  <c r="F4016" i="1"/>
  <c r="R4016" i="1" s="1"/>
  <c r="F4017" i="1"/>
  <c r="F4018" i="1"/>
  <c r="R4018" i="1" s="1"/>
  <c r="F4019" i="1"/>
  <c r="R4019" i="1" s="1"/>
  <c r="F4020" i="1"/>
  <c r="R4020" i="1" s="1"/>
  <c r="F4021" i="1"/>
  <c r="F4022" i="1"/>
  <c r="R4022" i="1" s="1"/>
  <c r="F4023" i="1"/>
  <c r="R4023" i="1" s="1"/>
  <c r="F4024" i="1"/>
  <c r="R4024" i="1" s="1"/>
  <c r="F4025" i="1"/>
  <c r="F4026" i="1"/>
  <c r="R4026" i="1" s="1"/>
  <c r="F4027" i="1"/>
  <c r="R4027" i="1" s="1"/>
  <c r="F4028" i="1"/>
  <c r="R4028" i="1" s="1"/>
  <c r="F4029" i="1"/>
  <c r="F4030" i="1"/>
  <c r="R4030" i="1" s="1"/>
  <c r="F4031" i="1"/>
  <c r="R4031" i="1" s="1"/>
  <c r="F4032" i="1"/>
  <c r="R4032" i="1" s="1"/>
  <c r="F4033" i="1"/>
  <c r="F4034" i="1"/>
  <c r="R4034" i="1" s="1"/>
  <c r="F4035" i="1"/>
  <c r="R4035" i="1" s="1"/>
  <c r="F4036" i="1"/>
  <c r="R4036" i="1" s="1"/>
  <c r="F4037" i="1"/>
  <c r="F4038" i="1"/>
  <c r="R4038" i="1" s="1"/>
  <c r="F4039" i="1"/>
  <c r="R4039" i="1" s="1"/>
  <c r="F4040" i="1"/>
  <c r="R4040" i="1" s="1"/>
  <c r="F4041" i="1"/>
  <c r="F4042" i="1"/>
  <c r="R4042" i="1" s="1"/>
  <c r="F4043" i="1"/>
  <c r="R4043" i="1" s="1"/>
  <c r="F4044" i="1"/>
  <c r="R4044" i="1" s="1"/>
  <c r="F4045" i="1"/>
  <c r="F4046" i="1"/>
  <c r="R4046" i="1" s="1"/>
  <c r="F4047" i="1"/>
  <c r="R4047" i="1" s="1"/>
  <c r="F4048" i="1"/>
  <c r="R4048" i="1" s="1"/>
  <c r="F4049" i="1"/>
  <c r="F4050" i="1"/>
  <c r="R4050" i="1" s="1"/>
  <c r="F4051" i="1"/>
  <c r="R4051" i="1" s="1"/>
  <c r="F4052" i="1"/>
  <c r="R4052" i="1" s="1"/>
  <c r="F4053" i="1"/>
  <c r="F4054" i="1"/>
  <c r="R4054" i="1" s="1"/>
  <c r="F4055" i="1"/>
  <c r="R4055" i="1" s="1"/>
  <c r="F4056" i="1"/>
  <c r="R4056" i="1" s="1"/>
  <c r="F4057" i="1"/>
  <c r="F4058" i="1"/>
  <c r="R4058" i="1" s="1"/>
  <c r="F4059" i="1"/>
  <c r="R4059" i="1" s="1"/>
  <c r="F4060" i="1"/>
  <c r="R4060" i="1" s="1"/>
  <c r="F4061" i="1"/>
  <c r="F4062" i="1"/>
  <c r="R4062" i="1" s="1"/>
  <c r="F4063" i="1"/>
  <c r="R4063" i="1" s="1"/>
  <c r="F4064" i="1"/>
  <c r="R4064" i="1" s="1"/>
  <c r="F4065" i="1"/>
  <c r="F4066" i="1"/>
  <c r="R4066" i="1" s="1"/>
  <c r="F4067" i="1"/>
  <c r="R4067" i="1" s="1"/>
  <c r="F4068" i="1"/>
  <c r="R4068" i="1" s="1"/>
  <c r="F4069" i="1"/>
  <c r="F4070" i="1"/>
  <c r="R4070" i="1" s="1"/>
  <c r="F4071" i="1"/>
  <c r="R4071" i="1" s="1"/>
  <c r="F4072" i="1"/>
  <c r="R4072" i="1" s="1"/>
  <c r="F4073" i="1"/>
  <c r="F4074" i="1"/>
  <c r="R4074" i="1" s="1"/>
  <c r="F4075" i="1"/>
  <c r="R4075" i="1" s="1"/>
  <c r="F4076" i="1"/>
  <c r="R4076" i="1" s="1"/>
  <c r="F4077" i="1"/>
  <c r="F4078" i="1"/>
  <c r="R4078" i="1" s="1"/>
  <c r="F4079" i="1"/>
  <c r="R4079" i="1" s="1"/>
  <c r="F4080" i="1"/>
  <c r="R4080" i="1" s="1"/>
  <c r="F4081" i="1"/>
  <c r="F4082" i="1"/>
  <c r="R4082" i="1" s="1"/>
  <c r="F4083" i="1"/>
  <c r="R4083" i="1" s="1"/>
  <c r="F4084" i="1"/>
  <c r="R4084" i="1" s="1"/>
  <c r="F4085" i="1"/>
  <c r="F4086" i="1"/>
  <c r="R4086" i="1" s="1"/>
  <c r="F4087" i="1"/>
  <c r="R4087" i="1" s="1"/>
  <c r="F4088" i="1"/>
  <c r="R4088" i="1" s="1"/>
  <c r="F4089" i="1"/>
  <c r="F4090" i="1"/>
  <c r="R4090" i="1" s="1"/>
  <c r="F4091" i="1"/>
  <c r="R4091" i="1" s="1"/>
  <c r="F4092" i="1"/>
  <c r="R4092" i="1" s="1"/>
  <c r="F4093" i="1"/>
  <c r="F4094" i="1"/>
  <c r="R4094" i="1" s="1"/>
  <c r="F4095" i="1"/>
  <c r="R4095" i="1" s="1"/>
  <c r="F4096" i="1"/>
  <c r="R4096" i="1" s="1"/>
  <c r="F4097" i="1"/>
  <c r="F4098" i="1"/>
  <c r="R4098" i="1" s="1"/>
  <c r="F4099" i="1"/>
  <c r="R4099" i="1" s="1"/>
  <c r="F4100" i="1"/>
  <c r="R4100" i="1" s="1"/>
  <c r="F4101" i="1"/>
  <c r="F4102" i="1"/>
  <c r="R4102" i="1" s="1"/>
  <c r="F4103" i="1"/>
  <c r="R4103" i="1" s="1"/>
  <c r="F4104" i="1"/>
  <c r="R4104" i="1" s="1"/>
  <c r="F4105" i="1"/>
  <c r="F4106" i="1"/>
  <c r="R4106" i="1" s="1"/>
  <c r="F4107" i="1"/>
  <c r="R4107" i="1" s="1"/>
  <c r="F4108" i="1"/>
  <c r="R4108" i="1" s="1"/>
  <c r="F4109" i="1"/>
  <c r="F4110" i="1"/>
  <c r="R4110" i="1" s="1"/>
  <c r="F4111" i="1"/>
  <c r="R4111" i="1" s="1"/>
  <c r="F4112" i="1"/>
  <c r="R4112" i="1" s="1"/>
  <c r="F4113" i="1"/>
  <c r="F4114" i="1"/>
  <c r="R4114" i="1" s="1"/>
  <c r="F4115" i="1"/>
  <c r="R4115" i="1" s="1"/>
  <c r="F4116" i="1"/>
  <c r="R4116" i="1" s="1"/>
  <c r="F4117" i="1"/>
  <c r="F4118" i="1"/>
  <c r="R4118" i="1" s="1"/>
  <c r="F4119" i="1"/>
  <c r="R4119" i="1" s="1"/>
  <c r="F4120" i="1"/>
  <c r="R4120" i="1" s="1"/>
  <c r="F4121" i="1"/>
  <c r="F4122" i="1"/>
  <c r="R4122" i="1" s="1"/>
  <c r="F4123" i="1"/>
  <c r="R4123" i="1" s="1"/>
  <c r="F4124" i="1"/>
  <c r="R4124" i="1" s="1"/>
  <c r="F4125" i="1"/>
  <c r="F4126" i="1"/>
  <c r="R4126" i="1" s="1"/>
  <c r="F4127" i="1"/>
  <c r="R4127" i="1" s="1"/>
  <c r="F4128" i="1"/>
  <c r="R4128" i="1" s="1"/>
  <c r="F4129" i="1"/>
  <c r="F4130" i="1"/>
  <c r="R4130" i="1" s="1"/>
  <c r="F4131" i="1"/>
  <c r="R4131" i="1" s="1"/>
  <c r="F4132" i="1"/>
  <c r="R4132" i="1" s="1"/>
  <c r="F4133" i="1"/>
  <c r="F4134" i="1"/>
  <c r="R4134" i="1" s="1"/>
  <c r="F4135" i="1"/>
  <c r="R4135" i="1" s="1"/>
  <c r="F4136" i="1"/>
  <c r="R4136" i="1" s="1"/>
  <c r="F4137" i="1"/>
  <c r="F4138" i="1"/>
  <c r="R4138" i="1" s="1"/>
  <c r="F4139" i="1"/>
  <c r="R4139" i="1" s="1"/>
  <c r="F4140" i="1"/>
  <c r="R4140" i="1" s="1"/>
  <c r="F4141" i="1"/>
  <c r="F4142" i="1"/>
  <c r="R4142" i="1" s="1"/>
  <c r="F4143" i="1"/>
  <c r="R4143" i="1" s="1"/>
  <c r="F4144" i="1"/>
  <c r="R4144" i="1" s="1"/>
  <c r="F4145" i="1"/>
  <c r="F4146" i="1"/>
  <c r="R4146" i="1" s="1"/>
  <c r="F4147" i="1"/>
  <c r="R4147" i="1" s="1"/>
  <c r="F4148" i="1"/>
  <c r="R4148" i="1" s="1"/>
  <c r="F4149" i="1"/>
  <c r="F4150" i="1"/>
  <c r="R4150" i="1" s="1"/>
  <c r="F4151" i="1"/>
  <c r="R4151" i="1" s="1"/>
  <c r="F4152" i="1"/>
  <c r="R4152" i="1" s="1"/>
  <c r="F4153" i="1"/>
  <c r="F4154" i="1"/>
  <c r="R4154" i="1" s="1"/>
  <c r="F4155" i="1"/>
  <c r="R4155" i="1" s="1"/>
  <c r="F4156" i="1"/>
  <c r="R4156" i="1" s="1"/>
  <c r="F4157" i="1"/>
  <c r="F4158" i="1"/>
  <c r="R4158" i="1" s="1"/>
  <c r="F4159" i="1"/>
  <c r="R4159" i="1" s="1"/>
  <c r="F4160" i="1"/>
  <c r="R4160" i="1" s="1"/>
  <c r="F4161" i="1"/>
  <c r="F4162" i="1"/>
  <c r="R4162" i="1" s="1"/>
  <c r="F4163" i="1"/>
  <c r="R4163" i="1" s="1"/>
  <c r="F4164" i="1"/>
  <c r="R4164" i="1" s="1"/>
  <c r="F4165" i="1"/>
  <c r="F4166" i="1"/>
  <c r="R4166" i="1" s="1"/>
  <c r="F4167" i="1"/>
  <c r="R4167" i="1" s="1"/>
  <c r="F4168" i="1"/>
  <c r="R4168" i="1" s="1"/>
  <c r="F4169" i="1"/>
  <c r="F4170" i="1"/>
  <c r="R4170" i="1" s="1"/>
  <c r="F4171" i="1"/>
  <c r="R4171" i="1" s="1"/>
  <c r="F4172" i="1"/>
  <c r="R4172" i="1" s="1"/>
  <c r="F4173" i="1"/>
  <c r="F4174" i="1"/>
  <c r="R4174" i="1" s="1"/>
  <c r="F4175" i="1"/>
  <c r="R4175" i="1" s="1"/>
  <c r="F4176" i="1"/>
  <c r="R4176" i="1" s="1"/>
  <c r="F4177" i="1"/>
  <c r="F4178" i="1"/>
  <c r="R4178" i="1" s="1"/>
  <c r="F4179" i="1"/>
  <c r="R4179" i="1" s="1"/>
  <c r="F4180" i="1"/>
  <c r="R4180" i="1" s="1"/>
  <c r="F4181" i="1"/>
  <c r="F4182" i="1"/>
  <c r="R4182" i="1" s="1"/>
  <c r="F4183" i="1"/>
  <c r="R4183" i="1" s="1"/>
  <c r="F4184" i="1"/>
  <c r="R4184" i="1" s="1"/>
  <c r="F4185" i="1"/>
  <c r="F4186" i="1"/>
  <c r="R4186" i="1" s="1"/>
  <c r="F4187" i="1"/>
  <c r="R4187" i="1" s="1"/>
  <c r="F4188" i="1"/>
  <c r="R4188" i="1" s="1"/>
  <c r="F4189" i="1"/>
  <c r="F4190" i="1"/>
  <c r="R4190" i="1" s="1"/>
  <c r="F4191" i="1"/>
  <c r="R4191" i="1" s="1"/>
  <c r="F4192" i="1"/>
  <c r="R4192" i="1" s="1"/>
  <c r="F4193" i="1"/>
  <c r="F4194" i="1"/>
  <c r="R4194" i="1" s="1"/>
  <c r="F4195" i="1"/>
  <c r="R4195" i="1" s="1"/>
  <c r="F4196" i="1"/>
  <c r="R4196" i="1" s="1"/>
  <c r="F4197" i="1"/>
  <c r="F4198" i="1"/>
  <c r="R4198" i="1" s="1"/>
  <c r="F4199" i="1"/>
  <c r="R4199" i="1" s="1"/>
  <c r="F4200" i="1"/>
  <c r="R4200" i="1" s="1"/>
  <c r="F4201" i="1"/>
  <c r="F4202" i="1"/>
  <c r="R4202" i="1" s="1"/>
  <c r="F4203" i="1"/>
  <c r="R4203" i="1" s="1"/>
  <c r="F4204" i="1"/>
  <c r="R4204" i="1" s="1"/>
  <c r="F4205" i="1"/>
  <c r="F4206" i="1"/>
  <c r="R4206" i="1" s="1"/>
  <c r="F4207" i="1"/>
  <c r="R4207" i="1" s="1"/>
  <c r="F4208" i="1"/>
  <c r="R4208" i="1" s="1"/>
  <c r="F4209" i="1"/>
  <c r="F4210" i="1"/>
  <c r="R4210" i="1" s="1"/>
  <c r="F4211" i="1"/>
  <c r="R4211" i="1" s="1"/>
  <c r="F4212" i="1"/>
  <c r="R4212" i="1" s="1"/>
  <c r="F4213" i="1"/>
  <c r="F4214" i="1"/>
  <c r="R4214" i="1" s="1"/>
  <c r="F4215" i="1"/>
  <c r="R4215" i="1" s="1"/>
  <c r="F4216" i="1"/>
  <c r="R4216" i="1" s="1"/>
  <c r="F4217" i="1"/>
  <c r="F4218" i="1"/>
  <c r="R4218" i="1" s="1"/>
  <c r="F4219" i="1"/>
  <c r="R4219" i="1" s="1"/>
  <c r="F4220" i="1"/>
  <c r="R4220" i="1" s="1"/>
  <c r="F4221" i="1"/>
  <c r="F4222" i="1"/>
  <c r="R4222" i="1" s="1"/>
  <c r="F4223" i="1"/>
  <c r="R4223" i="1" s="1"/>
  <c r="F4224" i="1"/>
  <c r="R4224" i="1" s="1"/>
  <c r="F4225" i="1"/>
  <c r="F4226" i="1"/>
  <c r="R4226" i="1" s="1"/>
  <c r="F4227" i="1"/>
  <c r="R4227" i="1" s="1"/>
  <c r="F4228" i="1"/>
  <c r="R4228" i="1" s="1"/>
  <c r="F4229" i="1"/>
  <c r="F4230" i="1"/>
  <c r="R4230" i="1" s="1"/>
  <c r="F4231" i="1"/>
  <c r="R4231" i="1" s="1"/>
  <c r="F4232" i="1"/>
  <c r="R4232" i="1" s="1"/>
  <c r="F4233" i="1"/>
  <c r="F4234" i="1"/>
  <c r="R4234" i="1" s="1"/>
  <c r="F4235" i="1"/>
  <c r="R4235" i="1" s="1"/>
  <c r="F4236" i="1"/>
  <c r="R4236" i="1" s="1"/>
  <c r="F4237" i="1"/>
  <c r="F4238" i="1"/>
  <c r="R4238" i="1" s="1"/>
  <c r="F4239" i="1"/>
  <c r="R4239" i="1" s="1"/>
  <c r="F4240" i="1"/>
  <c r="R4240" i="1" s="1"/>
  <c r="F4241" i="1"/>
  <c r="F4242" i="1"/>
  <c r="R4242" i="1" s="1"/>
  <c r="F4243" i="1"/>
  <c r="R4243" i="1" s="1"/>
  <c r="F4244" i="1"/>
  <c r="R4244" i="1" s="1"/>
  <c r="F4245" i="1"/>
  <c r="F4246" i="1"/>
  <c r="R4246" i="1" s="1"/>
  <c r="F4247" i="1"/>
  <c r="R4247" i="1" s="1"/>
  <c r="F4248" i="1"/>
  <c r="R4248" i="1" s="1"/>
  <c r="F4249" i="1"/>
  <c r="F4250" i="1"/>
  <c r="R4250" i="1" s="1"/>
  <c r="F4251" i="1"/>
  <c r="R4251" i="1" s="1"/>
  <c r="F4252" i="1"/>
  <c r="R4252" i="1" s="1"/>
  <c r="F4253" i="1"/>
  <c r="F4254" i="1"/>
  <c r="R4254" i="1" s="1"/>
  <c r="F4255" i="1"/>
  <c r="R4255" i="1" s="1"/>
  <c r="F4256" i="1"/>
  <c r="R4256" i="1" s="1"/>
  <c r="F4257" i="1"/>
  <c r="F4258" i="1"/>
  <c r="R4258" i="1" s="1"/>
  <c r="F4259" i="1"/>
  <c r="R4259" i="1" s="1"/>
  <c r="F4260" i="1"/>
  <c r="R4260" i="1" s="1"/>
  <c r="F4261" i="1"/>
  <c r="F4262" i="1"/>
  <c r="R4262" i="1" s="1"/>
  <c r="F4263" i="1"/>
  <c r="R4263" i="1" s="1"/>
  <c r="F4264" i="1"/>
  <c r="R4264" i="1" s="1"/>
  <c r="F4265" i="1"/>
  <c r="F4266" i="1"/>
  <c r="R4266" i="1" s="1"/>
  <c r="F4267" i="1"/>
  <c r="R4267" i="1" s="1"/>
  <c r="F4268" i="1"/>
  <c r="R4268" i="1" s="1"/>
  <c r="F4269" i="1"/>
  <c r="F4270" i="1"/>
  <c r="R4270" i="1" s="1"/>
  <c r="F4271" i="1"/>
  <c r="R4271" i="1" s="1"/>
  <c r="F4272" i="1"/>
  <c r="R4272" i="1" s="1"/>
  <c r="F4273" i="1"/>
  <c r="F4274" i="1"/>
  <c r="R4274" i="1" s="1"/>
  <c r="F4275" i="1"/>
  <c r="R4275" i="1" s="1"/>
  <c r="F4276" i="1"/>
  <c r="R4276" i="1" s="1"/>
  <c r="F4277" i="1"/>
  <c r="F4278" i="1"/>
  <c r="R4278" i="1" s="1"/>
  <c r="F4279" i="1"/>
  <c r="R4279" i="1" s="1"/>
  <c r="F4280" i="1"/>
  <c r="R4280" i="1" s="1"/>
  <c r="F4281" i="1"/>
  <c r="F4282" i="1"/>
  <c r="R4282" i="1" s="1"/>
  <c r="F4283" i="1"/>
  <c r="R4283" i="1" s="1"/>
  <c r="F4284" i="1"/>
  <c r="R4284" i="1" s="1"/>
  <c r="F4285" i="1"/>
  <c r="F4286" i="1"/>
  <c r="R4286" i="1" s="1"/>
  <c r="F4287" i="1"/>
  <c r="R4287" i="1" s="1"/>
  <c r="F4288" i="1"/>
  <c r="R4288" i="1" s="1"/>
  <c r="F4289" i="1"/>
  <c r="F4290" i="1"/>
  <c r="R4290" i="1" s="1"/>
  <c r="F4291" i="1"/>
  <c r="R4291" i="1" s="1"/>
  <c r="F4292" i="1"/>
  <c r="R4292" i="1" s="1"/>
  <c r="F4293" i="1"/>
  <c r="F4294" i="1"/>
  <c r="R4294" i="1" s="1"/>
  <c r="F4295" i="1"/>
  <c r="R4295" i="1" s="1"/>
  <c r="F4296" i="1"/>
  <c r="R4296" i="1" s="1"/>
  <c r="F4297" i="1"/>
  <c r="F4298" i="1"/>
  <c r="R4298" i="1" s="1"/>
  <c r="F4299" i="1"/>
  <c r="R4299" i="1" s="1"/>
  <c r="F4300" i="1"/>
  <c r="R4300" i="1" s="1"/>
  <c r="F4301" i="1"/>
  <c r="F4302" i="1"/>
  <c r="R4302" i="1" s="1"/>
  <c r="F4303" i="1"/>
  <c r="R4303" i="1" s="1"/>
  <c r="F4304" i="1"/>
  <c r="R4304" i="1" s="1"/>
  <c r="F4305" i="1"/>
  <c r="F4306" i="1"/>
  <c r="R4306" i="1" s="1"/>
  <c r="F4307" i="1"/>
  <c r="R4307" i="1" s="1"/>
  <c r="F4308" i="1"/>
  <c r="R4308" i="1" s="1"/>
  <c r="F4309" i="1"/>
  <c r="F4310" i="1"/>
  <c r="R4310" i="1" s="1"/>
  <c r="F4311" i="1"/>
  <c r="R4311" i="1" s="1"/>
  <c r="F4312" i="1"/>
  <c r="R4312" i="1" s="1"/>
  <c r="F4313" i="1"/>
  <c r="F4314" i="1"/>
  <c r="R4314" i="1" s="1"/>
  <c r="F4315" i="1"/>
  <c r="R4315" i="1" s="1"/>
  <c r="F4316" i="1"/>
  <c r="R4316" i="1" s="1"/>
  <c r="F4317" i="1"/>
  <c r="F4318" i="1"/>
  <c r="R4318" i="1" s="1"/>
  <c r="F4319" i="1"/>
  <c r="R4319" i="1" s="1"/>
  <c r="F4320" i="1"/>
  <c r="R4320" i="1" s="1"/>
  <c r="F4321" i="1"/>
  <c r="F4322" i="1"/>
  <c r="R4322" i="1" s="1"/>
  <c r="F4323" i="1"/>
  <c r="R4323" i="1" s="1"/>
  <c r="F4324" i="1"/>
  <c r="R4324" i="1" s="1"/>
  <c r="F4325" i="1"/>
  <c r="F4326" i="1"/>
  <c r="R4326" i="1" s="1"/>
  <c r="F4327" i="1"/>
  <c r="R4327" i="1" s="1"/>
  <c r="F4328" i="1"/>
  <c r="R4328" i="1" s="1"/>
  <c r="F4329" i="1"/>
  <c r="F4330" i="1"/>
  <c r="R4330" i="1" s="1"/>
  <c r="F4331" i="1"/>
  <c r="R4331" i="1" s="1"/>
  <c r="F4332" i="1"/>
  <c r="R4332" i="1" s="1"/>
  <c r="F4333" i="1"/>
  <c r="F4334" i="1"/>
  <c r="R4334" i="1" s="1"/>
  <c r="F4335" i="1"/>
  <c r="R4335" i="1" s="1"/>
  <c r="F4336" i="1"/>
  <c r="R4336" i="1" s="1"/>
  <c r="F4337" i="1"/>
  <c r="F4338" i="1"/>
  <c r="R4338" i="1" s="1"/>
  <c r="F4339" i="1"/>
  <c r="R4339" i="1" s="1"/>
  <c r="F4340" i="1"/>
  <c r="R4340" i="1" s="1"/>
  <c r="F4341" i="1"/>
  <c r="F4342" i="1"/>
  <c r="R4342" i="1" s="1"/>
  <c r="F4343" i="1"/>
  <c r="R4343" i="1" s="1"/>
  <c r="F4344" i="1"/>
  <c r="R4344" i="1" s="1"/>
  <c r="F4345" i="1"/>
  <c r="F4346" i="1"/>
  <c r="R4346" i="1" s="1"/>
  <c r="F4347" i="1"/>
  <c r="R4347" i="1" s="1"/>
  <c r="F4348" i="1"/>
  <c r="R4348" i="1" s="1"/>
  <c r="F4349" i="1"/>
  <c r="F4350" i="1"/>
  <c r="R4350" i="1" s="1"/>
  <c r="F4351" i="1"/>
  <c r="R4351" i="1" s="1"/>
  <c r="F4352" i="1"/>
  <c r="R4352" i="1" s="1"/>
  <c r="F4353" i="1"/>
  <c r="F4354" i="1"/>
  <c r="R4354" i="1" s="1"/>
  <c r="F4355" i="1"/>
  <c r="R4355" i="1" s="1"/>
  <c r="F4356" i="1"/>
  <c r="R4356" i="1" s="1"/>
  <c r="F4357" i="1"/>
  <c r="F4358" i="1"/>
  <c r="R4358" i="1" s="1"/>
  <c r="F4359" i="1"/>
  <c r="R4359" i="1" s="1"/>
  <c r="F4360" i="1"/>
  <c r="R4360" i="1" s="1"/>
  <c r="F4361" i="1"/>
  <c r="F4362" i="1"/>
  <c r="R4362" i="1" s="1"/>
  <c r="F4363" i="1"/>
  <c r="R4363" i="1" s="1"/>
  <c r="F4364" i="1"/>
  <c r="R4364" i="1" s="1"/>
  <c r="F4365" i="1"/>
  <c r="F4366" i="1"/>
  <c r="R4366" i="1" s="1"/>
  <c r="F4367" i="1"/>
  <c r="R4367" i="1" s="1"/>
  <c r="F4368" i="1"/>
  <c r="R4368" i="1" s="1"/>
  <c r="F4369" i="1"/>
  <c r="F4370" i="1"/>
  <c r="R4370" i="1" s="1"/>
  <c r="F4371" i="1"/>
  <c r="R4371" i="1" s="1"/>
  <c r="F4372" i="1"/>
  <c r="R4372" i="1" s="1"/>
  <c r="F4373" i="1"/>
  <c r="F4374" i="1"/>
  <c r="R4374" i="1" s="1"/>
  <c r="F4375" i="1"/>
  <c r="R4375" i="1" s="1"/>
  <c r="F4376" i="1"/>
  <c r="R4376" i="1" s="1"/>
  <c r="F4377" i="1"/>
  <c r="F4378" i="1"/>
  <c r="R4378" i="1" s="1"/>
  <c r="F4379" i="1"/>
  <c r="R4379" i="1" s="1"/>
  <c r="F4380" i="1"/>
  <c r="R4380" i="1" s="1"/>
  <c r="F4381" i="1"/>
  <c r="F4382" i="1"/>
  <c r="R4382" i="1" s="1"/>
  <c r="F4383" i="1"/>
  <c r="R4383" i="1" s="1"/>
  <c r="F4384" i="1"/>
  <c r="R4384" i="1" s="1"/>
  <c r="F4385" i="1"/>
  <c r="F4386" i="1"/>
  <c r="R4386" i="1" s="1"/>
  <c r="F4387" i="1"/>
  <c r="R4387" i="1" s="1"/>
  <c r="F4388" i="1"/>
  <c r="R4388" i="1" s="1"/>
  <c r="F4389" i="1"/>
  <c r="F4390" i="1"/>
  <c r="R4390" i="1" s="1"/>
  <c r="F4391" i="1"/>
  <c r="R4391" i="1" s="1"/>
  <c r="F4392" i="1"/>
  <c r="R4392" i="1" s="1"/>
  <c r="F4393" i="1"/>
  <c r="F4394" i="1"/>
  <c r="R4394" i="1" s="1"/>
  <c r="F4395" i="1"/>
  <c r="R4395" i="1" s="1"/>
  <c r="F4396" i="1"/>
  <c r="R4396" i="1" s="1"/>
  <c r="F4397" i="1"/>
  <c r="F4398" i="1"/>
  <c r="R4398" i="1" s="1"/>
  <c r="F4399" i="1"/>
  <c r="R4399" i="1" s="1"/>
  <c r="F4400" i="1"/>
  <c r="R4400" i="1" s="1"/>
  <c r="F4401" i="1"/>
  <c r="F4402" i="1"/>
  <c r="R4402" i="1" s="1"/>
  <c r="F4403" i="1"/>
  <c r="R4403" i="1" s="1"/>
  <c r="F4404" i="1"/>
  <c r="R4404" i="1" s="1"/>
  <c r="F4405" i="1"/>
  <c r="F4406" i="1"/>
  <c r="R4406" i="1" s="1"/>
  <c r="F4407" i="1"/>
  <c r="R4407" i="1" s="1"/>
  <c r="F4408" i="1"/>
  <c r="R4408" i="1" s="1"/>
  <c r="F4409" i="1"/>
  <c r="F4410" i="1"/>
  <c r="R4410" i="1" s="1"/>
  <c r="F4411" i="1"/>
  <c r="R4411" i="1" s="1"/>
  <c r="F4412" i="1"/>
  <c r="R4412" i="1" s="1"/>
  <c r="F4413" i="1"/>
  <c r="F4414" i="1"/>
  <c r="R4414" i="1" s="1"/>
  <c r="F4415" i="1"/>
  <c r="R4415" i="1" s="1"/>
  <c r="F4416" i="1"/>
  <c r="R4416" i="1" s="1"/>
  <c r="F4417" i="1"/>
  <c r="F4418" i="1"/>
  <c r="R4418" i="1" s="1"/>
  <c r="F4419" i="1"/>
  <c r="R4419" i="1" s="1"/>
  <c r="F4420" i="1"/>
  <c r="R4420" i="1" s="1"/>
  <c r="F4421" i="1"/>
  <c r="F4422" i="1"/>
  <c r="R4422" i="1" s="1"/>
  <c r="F4423" i="1"/>
  <c r="R4423" i="1" s="1"/>
  <c r="F4424" i="1"/>
  <c r="R4424" i="1" s="1"/>
  <c r="F4425" i="1"/>
  <c r="F4426" i="1"/>
  <c r="R4426" i="1" s="1"/>
  <c r="F4427" i="1"/>
  <c r="R4427" i="1" s="1"/>
  <c r="F4428" i="1"/>
  <c r="R4428" i="1" s="1"/>
  <c r="F4429" i="1"/>
  <c r="F4430" i="1"/>
  <c r="R4430" i="1" s="1"/>
  <c r="F4431" i="1"/>
  <c r="R4431" i="1" s="1"/>
  <c r="F4432" i="1"/>
  <c r="R4432" i="1" s="1"/>
  <c r="F4433" i="1"/>
  <c r="F4434" i="1"/>
  <c r="R4434" i="1" s="1"/>
  <c r="F4435" i="1"/>
  <c r="R4435" i="1" s="1"/>
  <c r="F4436" i="1"/>
  <c r="R4436" i="1" s="1"/>
  <c r="F4437" i="1"/>
  <c r="F4438" i="1"/>
  <c r="R4438" i="1" s="1"/>
  <c r="F4439" i="1"/>
  <c r="R4439" i="1" s="1"/>
  <c r="F4440" i="1"/>
  <c r="R4440" i="1" s="1"/>
  <c r="F4441" i="1"/>
  <c r="F4442" i="1"/>
  <c r="R4442" i="1" s="1"/>
  <c r="F4443" i="1"/>
  <c r="R4443" i="1" s="1"/>
  <c r="F4444" i="1"/>
  <c r="R4444" i="1" s="1"/>
  <c r="F4445" i="1"/>
  <c r="F4446" i="1"/>
  <c r="R4446" i="1" s="1"/>
  <c r="F4447" i="1"/>
  <c r="R4447" i="1" s="1"/>
  <c r="F4448" i="1"/>
  <c r="R4448" i="1" s="1"/>
  <c r="F4449" i="1"/>
  <c r="F4450" i="1"/>
  <c r="R4450" i="1" s="1"/>
  <c r="F4451" i="1"/>
  <c r="R4451" i="1" s="1"/>
  <c r="F4452" i="1"/>
  <c r="R4452" i="1" s="1"/>
  <c r="F4453" i="1"/>
  <c r="F4454" i="1"/>
  <c r="R4454" i="1" s="1"/>
  <c r="F4455" i="1"/>
  <c r="R4455" i="1" s="1"/>
  <c r="F4456" i="1"/>
  <c r="R4456" i="1" s="1"/>
  <c r="F4457" i="1"/>
  <c r="F4458" i="1"/>
  <c r="R4458" i="1" s="1"/>
  <c r="F4459" i="1"/>
  <c r="R4459" i="1" s="1"/>
  <c r="F4460" i="1"/>
  <c r="R4460" i="1" s="1"/>
  <c r="F4461" i="1"/>
  <c r="F4462" i="1"/>
  <c r="R4462" i="1" s="1"/>
  <c r="F4463" i="1"/>
  <c r="R4463" i="1" s="1"/>
  <c r="F4464" i="1"/>
  <c r="R4464" i="1" s="1"/>
  <c r="F4465" i="1"/>
  <c r="F4466" i="1"/>
  <c r="R4466" i="1" s="1"/>
  <c r="F4467" i="1"/>
  <c r="R4467" i="1" s="1"/>
  <c r="F4468" i="1"/>
  <c r="R4468" i="1" s="1"/>
  <c r="F4469" i="1"/>
  <c r="F4470" i="1"/>
  <c r="R4470" i="1" s="1"/>
  <c r="F4471" i="1"/>
  <c r="R4471" i="1" s="1"/>
  <c r="F4472" i="1"/>
  <c r="R4472" i="1" s="1"/>
  <c r="F4473" i="1"/>
  <c r="F4474" i="1"/>
  <c r="R4474" i="1" s="1"/>
  <c r="F4475" i="1"/>
  <c r="R4475" i="1" s="1"/>
  <c r="F4476" i="1"/>
  <c r="R4476" i="1" s="1"/>
  <c r="F4477" i="1"/>
  <c r="F4478" i="1"/>
  <c r="R4478" i="1" s="1"/>
  <c r="F4479" i="1"/>
  <c r="R4479" i="1" s="1"/>
  <c r="F4480" i="1"/>
  <c r="R4480" i="1" s="1"/>
  <c r="F4481" i="1"/>
  <c r="F4482" i="1"/>
  <c r="R4482" i="1" s="1"/>
  <c r="F4483" i="1"/>
  <c r="R4483" i="1" s="1"/>
  <c r="F4484" i="1"/>
  <c r="R4484" i="1" s="1"/>
  <c r="F4485" i="1"/>
  <c r="F4486" i="1"/>
  <c r="R4486" i="1" s="1"/>
  <c r="F4487" i="1"/>
  <c r="R4487" i="1" s="1"/>
  <c r="F4488" i="1"/>
  <c r="R4488" i="1" s="1"/>
  <c r="F4489" i="1"/>
  <c r="F4490" i="1"/>
  <c r="R4490" i="1" s="1"/>
  <c r="F4491" i="1"/>
  <c r="R4491" i="1" s="1"/>
  <c r="F4492" i="1"/>
  <c r="R4492" i="1" s="1"/>
  <c r="F4493" i="1"/>
  <c r="F4494" i="1"/>
  <c r="R4494" i="1" s="1"/>
  <c r="F4495" i="1"/>
  <c r="R4495" i="1" s="1"/>
  <c r="F4496" i="1"/>
  <c r="R4496" i="1" s="1"/>
  <c r="F4497" i="1"/>
  <c r="F4498" i="1"/>
  <c r="R4498" i="1" s="1"/>
  <c r="F4499" i="1"/>
  <c r="R4499" i="1" s="1"/>
  <c r="F4500" i="1"/>
  <c r="R4500" i="1" s="1"/>
  <c r="F4501" i="1"/>
  <c r="F4502" i="1"/>
  <c r="R4502" i="1" s="1"/>
  <c r="F4503" i="1"/>
  <c r="R4503" i="1" s="1"/>
  <c r="F4504" i="1"/>
  <c r="R4504" i="1" s="1"/>
  <c r="F4505" i="1"/>
  <c r="F4506" i="1"/>
  <c r="R4506" i="1" s="1"/>
  <c r="F4507" i="1"/>
  <c r="R4507" i="1" s="1"/>
  <c r="F4508" i="1"/>
  <c r="R4508" i="1" s="1"/>
  <c r="F4509" i="1"/>
  <c r="F4510" i="1"/>
  <c r="R4510" i="1" s="1"/>
  <c r="F4511" i="1"/>
  <c r="R4511" i="1" s="1"/>
  <c r="F4512" i="1"/>
  <c r="R4512" i="1" s="1"/>
  <c r="F4513" i="1"/>
  <c r="F4514" i="1"/>
  <c r="R4514" i="1" s="1"/>
  <c r="F4515" i="1"/>
  <c r="R4515" i="1" s="1"/>
  <c r="F4516" i="1"/>
  <c r="R4516" i="1" s="1"/>
  <c r="F4517" i="1"/>
  <c r="F4518" i="1"/>
  <c r="R4518" i="1" s="1"/>
  <c r="F4519" i="1"/>
  <c r="R4519" i="1" s="1"/>
  <c r="F4520" i="1"/>
  <c r="R4520" i="1" s="1"/>
  <c r="F4521" i="1"/>
  <c r="F4522" i="1"/>
  <c r="R4522" i="1" s="1"/>
  <c r="F4523" i="1"/>
  <c r="R4523" i="1" s="1"/>
  <c r="F4524" i="1"/>
  <c r="R4524" i="1" s="1"/>
  <c r="F4525" i="1"/>
  <c r="F4526" i="1"/>
  <c r="R4526" i="1" s="1"/>
  <c r="F4527" i="1"/>
  <c r="R4527" i="1" s="1"/>
  <c r="F4528" i="1"/>
  <c r="R4528" i="1" s="1"/>
  <c r="F4529" i="1"/>
  <c r="F4530" i="1"/>
  <c r="R4530" i="1" s="1"/>
  <c r="F4531" i="1"/>
  <c r="R4531" i="1" s="1"/>
  <c r="F4532" i="1"/>
  <c r="R4532" i="1" s="1"/>
  <c r="F4533" i="1"/>
  <c r="F4534" i="1"/>
  <c r="R4534" i="1" s="1"/>
  <c r="F4535" i="1"/>
  <c r="R4535" i="1" s="1"/>
  <c r="F4536" i="1"/>
  <c r="R4536" i="1" s="1"/>
  <c r="F4537" i="1"/>
  <c r="F4538" i="1"/>
  <c r="R4538" i="1" s="1"/>
  <c r="F4539" i="1"/>
  <c r="R4539" i="1" s="1"/>
  <c r="F4540" i="1"/>
  <c r="R4540" i="1" s="1"/>
  <c r="F4541" i="1"/>
  <c r="F4542" i="1"/>
  <c r="R4542" i="1" s="1"/>
  <c r="F4543" i="1"/>
  <c r="R4543" i="1" s="1"/>
  <c r="F4544" i="1"/>
  <c r="R4544" i="1" s="1"/>
  <c r="F4545" i="1"/>
  <c r="F4546" i="1"/>
  <c r="R4546" i="1" s="1"/>
  <c r="F4547" i="1"/>
  <c r="R4547" i="1" s="1"/>
  <c r="F4548" i="1"/>
  <c r="R4548" i="1" s="1"/>
  <c r="F4549" i="1"/>
  <c r="F4550" i="1"/>
  <c r="R4550" i="1" s="1"/>
  <c r="F4551" i="1"/>
  <c r="R4551" i="1" s="1"/>
  <c r="F4552" i="1"/>
  <c r="R4552" i="1" s="1"/>
  <c r="F4553" i="1"/>
  <c r="F4554" i="1"/>
  <c r="R4554" i="1" s="1"/>
  <c r="F4555" i="1"/>
  <c r="R4555" i="1" s="1"/>
  <c r="F4556" i="1"/>
  <c r="R4556" i="1" s="1"/>
  <c r="F4557" i="1"/>
  <c r="F4558" i="1"/>
  <c r="R4558" i="1" s="1"/>
  <c r="F4559" i="1"/>
  <c r="R4559" i="1" s="1"/>
  <c r="F4560" i="1"/>
  <c r="R4560" i="1" s="1"/>
  <c r="F4561" i="1"/>
  <c r="F4562" i="1"/>
  <c r="R4562" i="1" s="1"/>
  <c r="F4563" i="1"/>
  <c r="R4563" i="1" s="1"/>
  <c r="F4564" i="1"/>
  <c r="R4564" i="1" s="1"/>
  <c r="F4565" i="1"/>
  <c r="F4566" i="1"/>
  <c r="R4566" i="1" s="1"/>
  <c r="F4567" i="1"/>
  <c r="R4567" i="1" s="1"/>
  <c r="F4568" i="1"/>
  <c r="R4568" i="1" s="1"/>
  <c r="F4569" i="1"/>
  <c r="F4570" i="1"/>
  <c r="R4570" i="1" s="1"/>
  <c r="F4571" i="1"/>
  <c r="R4571" i="1" s="1"/>
  <c r="F4572" i="1"/>
  <c r="R4572" i="1" s="1"/>
  <c r="F4573" i="1"/>
  <c r="F4574" i="1"/>
  <c r="R4574" i="1" s="1"/>
  <c r="F4575" i="1"/>
  <c r="R4575" i="1" s="1"/>
  <c r="F4576" i="1"/>
  <c r="R4576" i="1" s="1"/>
  <c r="F4577" i="1"/>
  <c r="F4578" i="1"/>
  <c r="R4578" i="1" s="1"/>
  <c r="F4579" i="1"/>
  <c r="R4579" i="1" s="1"/>
  <c r="F4580" i="1"/>
  <c r="R4580" i="1" s="1"/>
  <c r="F4581" i="1"/>
  <c r="F4582" i="1"/>
  <c r="R4582" i="1" s="1"/>
  <c r="F4583" i="1"/>
  <c r="R4583" i="1" s="1"/>
  <c r="F4584" i="1"/>
  <c r="R4584" i="1" s="1"/>
  <c r="F4585" i="1"/>
  <c r="F4586" i="1"/>
  <c r="R4586" i="1" s="1"/>
  <c r="F4587" i="1"/>
  <c r="R4587" i="1" s="1"/>
  <c r="F4588" i="1"/>
  <c r="R4588" i="1" s="1"/>
  <c r="F4589" i="1"/>
  <c r="F4590" i="1"/>
  <c r="R4590" i="1" s="1"/>
  <c r="F4591" i="1"/>
  <c r="R4591" i="1" s="1"/>
  <c r="F4592" i="1"/>
  <c r="R4592" i="1" s="1"/>
  <c r="F4593" i="1"/>
  <c r="F4594" i="1"/>
  <c r="R4594" i="1" s="1"/>
  <c r="F4595" i="1"/>
  <c r="R4595" i="1" s="1"/>
  <c r="F4596" i="1"/>
  <c r="R4596" i="1" s="1"/>
  <c r="F4597" i="1"/>
  <c r="F4598" i="1"/>
  <c r="R4598" i="1" s="1"/>
  <c r="F4599" i="1"/>
  <c r="R4599" i="1" s="1"/>
  <c r="F4600" i="1"/>
  <c r="R4600" i="1" s="1"/>
  <c r="F4601" i="1"/>
  <c r="F4602" i="1"/>
  <c r="R4602" i="1" s="1"/>
  <c r="F4603" i="1"/>
  <c r="R4603" i="1" s="1"/>
  <c r="F4604" i="1"/>
  <c r="R4604" i="1" s="1"/>
  <c r="F4605" i="1"/>
  <c r="F4606" i="1"/>
  <c r="R4606" i="1" s="1"/>
  <c r="F4607" i="1"/>
  <c r="R4607" i="1" s="1"/>
  <c r="F4608" i="1"/>
  <c r="R4608" i="1" s="1"/>
  <c r="F4609" i="1"/>
  <c r="F4610" i="1"/>
  <c r="R4610" i="1" s="1"/>
  <c r="F4611" i="1"/>
  <c r="R4611" i="1" s="1"/>
  <c r="F4612" i="1"/>
  <c r="R4612" i="1" s="1"/>
  <c r="F4613" i="1"/>
  <c r="F4614" i="1"/>
  <c r="R4614" i="1" s="1"/>
  <c r="F4615" i="1"/>
  <c r="R4615" i="1" s="1"/>
  <c r="F4616" i="1"/>
  <c r="R4616" i="1" s="1"/>
  <c r="F4617" i="1"/>
  <c r="F4618" i="1"/>
  <c r="R4618" i="1" s="1"/>
  <c r="F4619" i="1"/>
  <c r="R4619" i="1" s="1"/>
  <c r="F4620" i="1"/>
  <c r="R4620" i="1" s="1"/>
  <c r="F4621" i="1"/>
  <c r="F4622" i="1"/>
  <c r="R4622" i="1" s="1"/>
  <c r="F4623" i="1"/>
  <c r="R4623" i="1" s="1"/>
  <c r="F4624" i="1"/>
  <c r="R4624" i="1" s="1"/>
  <c r="F4625" i="1"/>
  <c r="F4626" i="1"/>
  <c r="R4626" i="1" s="1"/>
  <c r="F4627" i="1"/>
  <c r="R4627" i="1" s="1"/>
  <c r="F4628" i="1"/>
  <c r="R4628" i="1" s="1"/>
  <c r="F4629" i="1"/>
  <c r="F4630" i="1"/>
  <c r="R4630" i="1" s="1"/>
  <c r="F4631" i="1"/>
  <c r="R4631" i="1" s="1"/>
  <c r="F4632" i="1"/>
  <c r="R4632" i="1" s="1"/>
  <c r="F4633" i="1"/>
  <c r="F4634" i="1"/>
  <c r="R4634" i="1" s="1"/>
  <c r="F4635" i="1"/>
  <c r="R4635" i="1" s="1"/>
  <c r="F4636" i="1"/>
  <c r="R4636" i="1" s="1"/>
  <c r="F4637" i="1"/>
  <c r="F4638" i="1"/>
  <c r="R4638" i="1" s="1"/>
  <c r="F4639" i="1"/>
  <c r="R4639" i="1" s="1"/>
  <c r="F4640" i="1"/>
  <c r="R4640" i="1" s="1"/>
  <c r="F4641" i="1"/>
  <c r="F4642" i="1"/>
  <c r="R4642" i="1" s="1"/>
  <c r="F4643" i="1"/>
  <c r="R4643" i="1" s="1"/>
  <c r="F4644" i="1"/>
  <c r="R4644" i="1" s="1"/>
  <c r="F4645" i="1"/>
  <c r="F4646" i="1"/>
  <c r="R4646" i="1" s="1"/>
  <c r="F4647" i="1"/>
  <c r="R4647" i="1" s="1"/>
  <c r="F4648" i="1"/>
  <c r="R4648" i="1" s="1"/>
  <c r="F4649" i="1"/>
  <c r="F4650" i="1"/>
  <c r="R4650" i="1" s="1"/>
  <c r="F4651" i="1"/>
  <c r="R4651" i="1" s="1"/>
  <c r="F4652" i="1"/>
  <c r="R4652" i="1" s="1"/>
  <c r="F4653" i="1"/>
  <c r="F4654" i="1"/>
  <c r="R4654" i="1" s="1"/>
  <c r="F4655" i="1"/>
  <c r="R4655" i="1" s="1"/>
  <c r="F4656" i="1"/>
  <c r="R4656" i="1" s="1"/>
  <c r="F4657" i="1"/>
  <c r="F4658" i="1"/>
  <c r="R4658" i="1" s="1"/>
  <c r="F4659" i="1"/>
  <c r="R4659" i="1" s="1"/>
  <c r="F4660" i="1"/>
  <c r="R4660" i="1" s="1"/>
  <c r="F4661" i="1"/>
  <c r="F4662" i="1"/>
  <c r="R4662" i="1" s="1"/>
  <c r="F4663" i="1"/>
  <c r="R4663" i="1" s="1"/>
  <c r="F4664" i="1"/>
  <c r="R4664" i="1" s="1"/>
  <c r="F4665" i="1"/>
  <c r="F4666" i="1"/>
  <c r="R4666" i="1" s="1"/>
  <c r="F4667" i="1"/>
  <c r="R4667" i="1" s="1"/>
  <c r="F4668" i="1"/>
  <c r="R4668" i="1" s="1"/>
  <c r="F4669" i="1"/>
  <c r="F4670" i="1"/>
  <c r="R4670" i="1" s="1"/>
  <c r="F4671" i="1"/>
  <c r="R4671" i="1" s="1"/>
  <c r="F4672" i="1"/>
  <c r="R4672" i="1" s="1"/>
  <c r="F4673" i="1"/>
  <c r="F4674" i="1"/>
  <c r="R4674" i="1" s="1"/>
  <c r="F4675" i="1"/>
  <c r="R4675" i="1" s="1"/>
  <c r="F4676" i="1"/>
  <c r="R4676" i="1" s="1"/>
  <c r="F4677" i="1"/>
  <c r="F4678" i="1"/>
  <c r="R4678" i="1" s="1"/>
  <c r="F4679" i="1"/>
  <c r="R4679" i="1" s="1"/>
  <c r="F4680" i="1"/>
  <c r="R4680" i="1" s="1"/>
  <c r="F4681" i="1"/>
  <c r="F4682" i="1"/>
  <c r="R4682" i="1" s="1"/>
  <c r="F4683" i="1"/>
  <c r="R4683" i="1" s="1"/>
  <c r="F4684" i="1"/>
  <c r="R4684" i="1" s="1"/>
  <c r="F4685" i="1"/>
  <c r="F4686" i="1"/>
  <c r="R4686" i="1" s="1"/>
  <c r="F4687" i="1"/>
  <c r="R4687" i="1" s="1"/>
  <c r="F4688" i="1"/>
  <c r="R4688" i="1" s="1"/>
  <c r="F4689" i="1"/>
  <c r="F4690" i="1"/>
  <c r="R4690" i="1" s="1"/>
  <c r="F4691" i="1"/>
  <c r="R4691" i="1" s="1"/>
  <c r="F4692" i="1"/>
  <c r="R4692" i="1" s="1"/>
  <c r="F4693" i="1"/>
  <c r="F4694" i="1"/>
  <c r="R4694" i="1" s="1"/>
  <c r="F4695" i="1"/>
  <c r="R4695" i="1" s="1"/>
  <c r="F4696" i="1"/>
  <c r="R4696" i="1" s="1"/>
  <c r="F4697" i="1"/>
  <c r="F4698" i="1"/>
  <c r="R4698" i="1" s="1"/>
  <c r="F4699" i="1"/>
  <c r="R4699" i="1" s="1"/>
  <c r="F4700" i="1"/>
  <c r="R4700" i="1" s="1"/>
  <c r="F4701" i="1"/>
  <c r="F4702" i="1"/>
  <c r="R4702" i="1" s="1"/>
  <c r="F4703" i="1"/>
  <c r="R4703" i="1" s="1"/>
  <c r="F4704" i="1"/>
  <c r="R4704" i="1" s="1"/>
  <c r="F4705" i="1"/>
  <c r="F4706" i="1"/>
  <c r="R4706" i="1" s="1"/>
  <c r="F4707" i="1"/>
  <c r="R4707" i="1" s="1"/>
  <c r="F4708" i="1"/>
  <c r="R4708" i="1" s="1"/>
  <c r="F4709" i="1"/>
  <c r="F4710" i="1"/>
  <c r="R4710" i="1" s="1"/>
  <c r="F4711" i="1"/>
  <c r="R4711" i="1" s="1"/>
  <c r="F4712" i="1"/>
  <c r="R4712" i="1" s="1"/>
  <c r="F4713" i="1"/>
  <c r="F4714" i="1"/>
  <c r="R4714" i="1" s="1"/>
  <c r="F4715" i="1"/>
  <c r="R4715" i="1" s="1"/>
  <c r="F4716" i="1"/>
  <c r="R4716" i="1" s="1"/>
  <c r="F4717" i="1"/>
  <c r="F4718" i="1"/>
  <c r="R4718" i="1" s="1"/>
  <c r="F4719" i="1"/>
  <c r="R4719" i="1" s="1"/>
  <c r="F4720" i="1"/>
  <c r="R4720" i="1" s="1"/>
  <c r="F4721" i="1"/>
  <c r="F4722" i="1"/>
  <c r="R4722" i="1" s="1"/>
  <c r="F4723" i="1"/>
  <c r="R4723" i="1" s="1"/>
  <c r="F4724" i="1"/>
  <c r="R4724" i="1" s="1"/>
  <c r="F4725" i="1"/>
  <c r="F4726" i="1"/>
  <c r="R4726" i="1" s="1"/>
  <c r="F4727" i="1"/>
  <c r="R4727" i="1" s="1"/>
  <c r="F4728" i="1"/>
  <c r="R4728" i="1" s="1"/>
  <c r="F4729" i="1"/>
  <c r="F4730" i="1"/>
  <c r="R4730" i="1" s="1"/>
  <c r="F4731" i="1"/>
  <c r="R4731" i="1" s="1"/>
  <c r="F4732" i="1"/>
  <c r="R4732" i="1" s="1"/>
  <c r="F4733" i="1"/>
  <c r="F4734" i="1"/>
  <c r="R4734" i="1" s="1"/>
  <c r="F4735" i="1"/>
  <c r="R4735" i="1" s="1"/>
  <c r="F4736" i="1"/>
  <c r="R4736" i="1" s="1"/>
  <c r="F4737" i="1"/>
  <c r="F4738" i="1"/>
  <c r="R4738" i="1" s="1"/>
  <c r="F4739" i="1"/>
  <c r="R4739" i="1" s="1"/>
  <c r="F4740" i="1"/>
  <c r="R4740" i="1" s="1"/>
  <c r="F4741" i="1"/>
  <c r="F4742" i="1"/>
  <c r="R4742" i="1" s="1"/>
  <c r="F4743" i="1"/>
  <c r="R4743" i="1" s="1"/>
  <c r="F4744" i="1"/>
  <c r="R4744" i="1" s="1"/>
  <c r="F4745" i="1"/>
  <c r="F4746" i="1"/>
  <c r="R4746" i="1" s="1"/>
  <c r="F4747" i="1"/>
  <c r="R4747" i="1" s="1"/>
  <c r="F4748" i="1"/>
  <c r="R4748" i="1" s="1"/>
  <c r="F4749" i="1"/>
  <c r="F4750" i="1"/>
  <c r="R4750" i="1" s="1"/>
  <c r="F4751" i="1"/>
  <c r="R4751" i="1" s="1"/>
  <c r="F4752" i="1"/>
  <c r="R4752" i="1" s="1"/>
  <c r="F4753" i="1"/>
  <c r="F4754" i="1"/>
  <c r="R4754" i="1" s="1"/>
  <c r="F4755" i="1"/>
  <c r="R4755" i="1" s="1"/>
  <c r="F4756" i="1"/>
  <c r="R4756" i="1" s="1"/>
  <c r="F4757" i="1"/>
  <c r="F4758" i="1"/>
  <c r="R4758" i="1" s="1"/>
  <c r="F4759" i="1"/>
  <c r="R4759" i="1" s="1"/>
  <c r="F4760" i="1"/>
  <c r="R4760" i="1" s="1"/>
  <c r="F4761" i="1"/>
  <c r="F4762" i="1"/>
  <c r="R4762" i="1" s="1"/>
  <c r="F4763" i="1"/>
  <c r="R4763" i="1" s="1"/>
  <c r="F4764" i="1"/>
  <c r="R4764" i="1" s="1"/>
  <c r="F4765" i="1"/>
  <c r="F4766" i="1"/>
  <c r="R4766" i="1" s="1"/>
  <c r="F4767" i="1"/>
  <c r="R4767" i="1" s="1"/>
  <c r="F4768" i="1"/>
  <c r="R4768" i="1" s="1"/>
  <c r="F4769" i="1"/>
  <c r="F4770" i="1"/>
  <c r="R4770" i="1" s="1"/>
  <c r="F4771" i="1"/>
  <c r="R4771" i="1" s="1"/>
  <c r="F4772" i="1"/>
  <c r="R4772" i="1" s="1"/>
  <c r="F4773" i="1"/>
  <c r="F4774" i="1"/>
  <c r="R4774" i="1" s="1"/>
  <c r="F4775" i="1"/>
  <c r="R4775" i="1" s="1"/>
  <c r="F4776" i="1"/>
  <c r="R4776" i="1" s="1"/>
  <c r="F4777" i="1"/>
  <c r="F4778" i="1"/>
  <c r="R4778" i="1" s="1"/>
  <c r="F4779" i="1"/>
  <c r="R4779" i="1" s="1"/>
  <c r="F4780" i="1"/>
  <c r="R4780" i="1" s="1"/>
  <c r="F4781" i="1"/>
  <c r="F4782" i="1"/>
  <c r="R4782" i="1" s="1"/>
  <c r="F4783" i="1"/>
  <c r="R4783" i="1" s="1"/>
  <c r="F4784" i="1"/>
  <c r="R4784" i="1" s="1"/>
  <c r="F4785" i="1"/>
  <c r="F4786" i="1"/>
  <c r="R4786" i="1" s="1"/>
  <c r="F4787" i="1"/>
  <c r="R4787" i="1" s="1"/>
  <c r="F4788" i="1"/>
  <c r="R4788" i="1" s="1"/>
  <c r="F4789" i="1"/>
  <c r="F4790" i="1"/>
  <c r="R4790" i="1" s="1"/>
  <c r="F4791" i="1"/>
  <c r="R4791" i="1" s="1"/>
  <c r="F4792" i="1"/>
  <c r="R4792" i="1" s="1"/>
  <c r="F4793" i="1"/>
  <c r="F4794" i="1"/>
  <c r="R4794" i="1" s="1"/>
  <c r="F4795" i="1"/>
  <c r="R4795" i="1" s="1"/>
  <c r="F4796" i="1"/>
  <c r="R4796" i="1" s="1"/>
  <c r="F4797" i="1"/>
  <c r="F4798" i="1"/>
  <c r="R4798" i="1" s="1"/>
  <c r="F4799" i="1"/>
  <c r="R4799" i="1" s="1"/>
  <c r="F4800" i="1"/>
  <c r="R4800" i="1" s="1"/>
  <c r="F4801" i="1"/>
  <c r="F4802" i="1"/>
  <c r="R4802" i="1" s="1"/>
  <c r="F4803" i="1"/>
  <c r="R4803" i="1" s="1"/>
  <c r="F4804" i="1"/>
  <c r="R4804" i="1" s="1"/>
  <c r="F4805" i="1"/>
  <c r="F4806" i="1"/>
  <c r="R4806" i="1" s="1"/>
  <c r="F4807" i="1"/>
  <c r="R4807" i="1" s="1"/>
  <c r="F4808" i="1"/>
  <c r="R4808" i="1" s="1"/>
  <c r="F4809" i="1"/>
  <c r="F4810" i="1"/>
  <c r="R4810" i="1" s="1"/>
  <c r="F4811" i="1"/>
  <c r="R4811" i="1" s="1"/>
  <c r="F4812" i="1"/>
  <c r="R4812" i="1" s="1"/>
  <c r="F4813" i="1"/>
  <c r="F4814" i="1"/>
  <c r="R4814" i="1" s="1"/>
  <c r="F4815" i="1"/>
  <c r="R4815" i="1" s="1"/>
  <c r="F4816" i="1"/>
  <c r="R4816" i="1" s="1"/>
  <c r="F4817" i="1"/>
  <c r="F4818" i="1"/>
  <c r="R4818" i="1" s="1"/>
  <c r="F4819" i="1"/>
  <c r="R4819" i="1" s="1"/>
  <c r="F4820" i="1"/>
  <c r="R4820" i="1" s="1"/>
  <c r="F4821" i="1"/>
  <c r="F4822" i="1"/>
  <c r="R4822" i="1" s="1"/>
  <c r="F4823" i="1"/>
  <c r="R4823" i="1" s="1"/>
  <c r="F4824" i="1"/>
  <c r="R4824" i="1" s="1"/>
  <c r="F4825" i="1"/>
  <c r="F4826" i="1"/>
  <c r="R4826" i="1" s="1"/>
  <c r="F4827" i="1"/>
  <c r="R4827" i="1" s="1"/>
  <c r="F4828" i="1"/>
  <c r="R4828" i="1" s="1"/>
  <c r="F4829" i="1"/>
  <c r="F4830" i="1"/>
  <c r="R4830" i="1" s="1"/>
  <c r="F4831" i="1"/>
  <c r="R4831" i="1" s="1"/>
  <c r="F4832" i="1"/>
  <c r="R4832" i="1" s="1"/>
  <c r="F4833" i="1"/>
  <c r="F4834" i="1"/>
  <c r="R4834" i="1" s="1"/>
  <c r="F4835" i="1"/>
  <c r="R4835" i="1" s="1"/>
  <c r="F4836" i="1"/>
  <c r="R4836" i="1" s="1"/>
  <c r="F4837" i="1"/>
  <c r="F4838" i="1"/>
  <c r="R4838" i="1" s="1"/>
  <c r="F4839" i="1"/>
  <c r="R4839" i="1" s="1"/>
  <c r="F4840" i="1"/>
  <c r="R4840" i="1" s="1"/>
  <c r="F4841" i="1"/>
  <c r="F4842" i="1"/>
  <c r="R4842" i="1" s="1"/>
  <c r="F4843" i="1"/>
  <c r="R4843" i="1" s="1"/>
  <c r="F4844" i="1"/>
  <c r="R4844" i="1" s="1"/>
  <c r="F4845" i="1"/>
  <c r="F4846" i="1"/>
  <c r="R4846" i="1" s="1"/>
  <c r="F4847" i="1"/>
  <c r="R4847" i="1" s="1"/>
  <c r="F4848" i="1"/>
  <c r="R4848" i="1" s="1"/>
  <c r="F4849" i="1"/>
  <c r="F4850" i="1"/>
  <c r="R4850" i="1" s="1"/>
  <c r="F4851" i="1"/>
  <c r="R4851" i="1" s="1"/>
  <c r="F4852" i="1"/>
  <c r="R4852" i="1" s="1"/>
  <c r="F4853" i="1"/>
  <c r="F4854" i="1"/>
  <c r="R4854" i="1" s="1"/>
  <c r="F4855" i="1"/>
  <c r="R4855" i="1" s="1"/>
  <c r="F4856" i="1"/>
  <c r="R4856" i="1" s="1"/>
  <c r="F4857" i="1"/>
  <c r="F4858" i="1"/>
  <c r="R4858" i="1" s="1"/>
  <c r="F4859" i="1"/>
  <c r="R4859" i="1" s="1"/>
  <c r="F4860" i="1"/>
  <c r="R4860" i="1" s="1"/>
  <c r="F4861" i="1"/>
  <c r="F4862" i="1"/>
  <c r="R4862" i="1" s="1"/>
  <c r="F4863" i="1"/>
  <c r="R4863" i="1" s="1"/>
  <c r="F4864" i="1"/>
  <c r="R4864" i="1" s="1"/>
  <c r="F4865" i="1"/>
  <c r="F4866" i="1"/>
  <c r="R4866" i="1" s="1"/>
  <c r="F4867" i="1"/>
  <c r="R4867" i="1" s="1"/>
  <c r="F4868" i="1"/>
  <c r="R4868" i="1" s="1"/>
  <c r="F4869" i="1"/>
  <c r="F4870" i="1"/>
  <c r="R4870" i="1" s="1"/>
  <c r="F4871" i="1"/>
  <c r="R4871" i="1" s="1"/>
  <c r="F4872" i="1"/>
  <c r="R4872" i="1" s="1"/>
  <c r="F4873" i="1"/>
  <c r="F4874" i="1"/>
  <c r="R4874" i="1" s="1"/>
  <c r="F4875" i="1"/>
  <c r="R4875" i="1" s="1"/>
  <c r="F4876" i="1"/>
  <c r="R4876" i="1" s="1"/>
  <c r="F4877" i="1"/>
  <c r="F4878" i="1"/>
  <c r="R4878" i="1" s="1"/>
  <c r="F4879" i="1"/>
  <c r="R4879" i="1" s="1"/>
  <c r="F4880" i="1"/>
  <c r="R4880" i="1" s="1"/>
  <c r="F4881" i="1"/>
  <c r="F4882" i="1"/>
  <c r="R4882" i="1" s="1"/>
  <c r="F4883" i="1"/>
  <c r="R4883" i="1" s="1"/>
  <c r="F4884" i="1"/>
  <c r="R4884" i="1" s="1"/>
  <c r="F4885" i="1"/>
  <c r="F4886" i="1"/>
  <c r="R4886" i="1" s="1"/>
  <c r="F4887" i="1"/>
  <c r="R4887" i="1" s="1"/>
  <c r="F4888" i="1"/>
  <c r="R4888" i="1" s="1"/>
  <c r="F4889" i="1"/>
  <c r="F4890" i="1"/>
  <c r="R4890" i="1" s="1"/>
  <c r="F4891" i="1"/>
  <c r="R4891" i="1" s="1"/>
  <c r="F4892" i="1"/>
  <c r="R4892" i="1" s="1"/>
  <c r="F4893" i="1"/>
  <c r="F4894" i="1"/>
  <c r="R4894" i="1" s="1"/>
  <c r="F4895" i="1"/>
  <c r="R4895" i="1" s="1"/>
  <c r="F4896" i="1"/>
  <c r="R4896" i="1" s="1"/>
  <c r="F4897" i="1"/>
  <c r="F4898" i="1"/>
  <c r="R4898" i="1" s="1"/>
  <c r="F4899" i="1"/>
  <c r="R4899" i="1" s="1"/>
  <c r="F4900" i="1"/>
  <c r="R4900" i="1" s="1"/>
  <c r="F4901" i="1"/>
  <c r="F4902" i="1"/>
  <c r="R4902" i="1" s="1"/>
  <c r="F4903" i="1"/>
  <c r="R4903" i="1" s="1"/>
  <c r="F4904" i="1"/>
  <c r="R4904" i="1" s="1"/>
  <c r="F4905" i="1"/>
  <c r="F4906" i="1"/>
  <c r="R4906" i="1" s="1"/>
  <c r="F4907" i="1"/>
  <c r="R4907" i="1" s="1"/>
  <c r="F4908" i="1"/>
  <c r="R4908" i="1" s="1"/>
  <c r="F4909" i="1"/>
  <c r="F4910" i="1"/>
  <c r="R4910" i="1" s="1"/>
  <c r="F4911" i="1"/>
  <c r="R4911" i="1" s="1"/>
  <c r="F4912" i="1"/>
  <c r="R4912" i="1" s="1"/>
  <c r="F4913" i="1"/>
  <c r="F4914" i="1"/>
  <c r="R4914" i="1" s="1"/>
  <c r="F4915" i="1"/>
  <c r="R4915" i="1" s="1"/>
  <c r="F4916" i="1"/>
  <c r="R4916" i="1" s="1"/>
  <c r="F4917" i="1"/>
  <c r="F4918" i="1"/>
  <c r="R4918" i="1" s="1"/>
  <c r="F4919" i="1"/>
  <c r="R4919" i="1" s="1"/>
  <c r="F4920" i="1"/>
  <c r="R4920" i="1" s="1"/>
  <c r="F4921" i="1"/>
  <c r="F4922" i="1"/>
  <c r="R4922" i="1" s="1"/>
  <c r="F4923" i="1"/>
  <c r="R4923" i="1" s="1"/>
  <c r="F4924" i="1"/>
  <c r="R4924" i="1" s="1"/>
  <c r="F4925" i="1"/>
  <c r="F4926" i="1"/>
  <c r="R4926" i="1" s="1"/>
  <c r="F4927" i="1"/>
  <c r="R4927" i="1" s="1"/>
  <c r="F4928" i="1"/>
  <c r="R4928" i="1" s="1"/>
  <c r="F4929" i="1"/>
  <c r="F4930" i="1"/>
  <c r="R4930" i="1" s="1"/>
  <c r="F4931" i="1"/>
  <c r="R4931" i="1" s="1"/>
  <c r="F4932" i="1"/>
  <c r="R4932" i="1" s="1"/>
  <c r="F4933" i="1"/>
  <c r="F4934" i="1"/>
  <c r="F4935" i="1"/>
  <c r="R4935" i="1" s="1"/>
  <c r="F4936" i="1"/>
  <c r="R4936" i="1" s="1"/>
  <c r="F4937" i="1"/>
  <c r="F4938" i="1"/>
  <c r="F4939" i="1"/>
  <c r="R4939" i="1" s="1"/>
  <c r="F4940" i="1"/>
  <c r="R4940" i="1" s="1"/>
  <c r="F4941" i="1"/>
  <c r="M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K2" i="1"/>
  <c r="B29" i="24"/>
  <c r="B21" i="24"/>
  <c r="B28" i="24"/>
  <c r="B20" i="24"/>
  <c r="B4" i="24"/>
  <c r="B3" i="24"/>
  <c r="B2" i="24"/>
  <c r="B27" i="24"/>
  <c r="B19" i="24"/>
  <c r="B26" i="24"/>
  <c r="B16" i="24"/>
  <c r="B15" i="24"/>
  <c r="B14" i="24"/>
  <c r="B13" i="24"/>
  <c r="B33" i="24"/>
  <c r="B25" i="24"/>
  <c r="B32" i="24"/>
  <c r="B24" i="24"/>
  <c r="B12" i="24"/>
  <c r="B11" i="24"/>
  <c r="B10" i="24"/>
  <c r="B9" i="24"/>
  <c r="B31" i="24"/>
  <c r="B23" i="24"/>
  <c r="B30" i="24"/>
  <c r="B22" i="24"/>
  <c r="B8" i="24"/>
  <c r="B7" i="24"/>
  <c r="B6" i="24"/>
  <c r="B5" i="24"/>
  <c r="R4938" i="1" l="1"/>
  <c r="R4941" i="1"/>
  <c r="R4937" i="1"/>
  <c r="R4933" i="1"/>
  <c r="R4929" i="1"/>
  <c r="R4925" i="1"/>
  <c r="R4921" i="1"/>
  <c r="R4917" i="1"/>
  <c r="R4913" i="1"/>
  <c r="R4909" i="1"/>
  <c r="R4905" i="1"/>
  <c r="R4901" i="1"/>
  <c r="R4897" i="1"/>
  <c r="R4893" i="1"/>
  <c r="R4889" i="1"/>
  <c r="R4885" i="1"/>
  <c r="R4881" i="1"/>
  <c r="R4877" i="1"/>
  <c r="R4873" i="1"/>
  <c r="R4869" i="1"/>
  <c r="R4865" i="1"/>
  <c r="R4861" i="1"/>
  <c r="R4857" i="1"/>
  <c r="R4853" i="1"/>
  <c r="R4849" i="1"/>
  <c r="R4845" i="1"/>
  <c r="R4841" i="1"/>
  <c r="R4837" i="1"/>
  <c r="R4833" i="1"/>
  <c r="R4829" i="1"/>
  <c r="R4825" i="1"/>
  <c r="R4821" i="1"/>
  <c r="R4817" i="1"/>
  <c r="R4813" i="1"/>
  <c r="R4809" i="1"/>
  <c r="R4805" i="1"/>
  <c r="R4801" i="1"/>
  <c r="R4797" i="1"/>
  <c r="R4793" i="1"/>
  <c r="R4789" i="1"/>
  <c r="R4785" i="1"/>
  <c r="R4781" i="1"/>
  <c r="R4777" i="1"/>
  <c r="R4773" i="1"/>
  <c r="R4769" i="1"/>
  <c r="R4765" i="1"/>
  <c r="R4761" i="1"/>
  <c r="R4757" i="1"/>
  <c r="R4753" i="1"/>
  <c r="R4749" i="1"/>
  <c r="R4745" i="1"/>
  <c r="R4741" i="1"/>
  <c r="R4737" i="1"/>
  <c r="R4733" i="1"/>
  <c r="R4729" i="1"/>
  <c r="R4725" i="1"/>
  <c r="R4721" i="1"/>
  <c r="R4717" i="1"/>
  <c r="R4713" i="1"/>
  <c r="R4709" i="1"/>
  <c r="R4705" i="1"/>
  <c r="R4701" i="1"/>
  <c r="R4697" i="1"/>
  <c r="R4693" i="1"/>
  <c r="R4689" i="1"/>
  <c r="R4685" i="1"/>
  <c r="R4681" i="1"/>
  <c r="R4677" i="1"/>
  <c r="R4673" i="1"/>
  <c r="R4669" i="1"/>
  <c r="R4665" i="1"/>
  <c r="R4661" i="1"/>
  <c r="R4657" i="1"/>
  <c r="R4653" i="1"/>
  <c r="R4649" i="1"/>
  <c r="R4645" i="1"/>
  <c r="R4641" i="1"/>
  <c r="R4637" i="1"/>
  <c r="R4633" i="1"/>
  <c r="R4629" i="1"/>
  <c r="R4625" i="1"/>
  <c r="R4621" i="1"/>
  <c r="R4617" i="1"/>
  <c r="R4613" i="1"/>
  <c r="R4609" i="1"/>
  <c r="R4605" i="1"/>
  <c r="R4601" i="1"/>
  <c r="R4597" i="1"/>
  <c r="R4593" i="1"/>
  <c r="R4589" i="1"/>
  <c r="R4585" i="1"/>
  <c r="R4581" i="1"/>
  <c r="R4577" i="1"/>
  <c r="R4573" i="1"/>
  <c r="R4569" i="1"/>
  <c r="R4565" i="1"/>
  <c r="R4561" i="1"/>
  <c r="R4557" i="1"/>
  <c r="R4553" i="1"/>
  <c r="R4549" i="1"/>
  <c r="R4545" i="1"/>
  <c r="R4541" i="1"/>
  <c r="R4537" i="1"/>
  <c r="R4533" i="1"/>
  <c r="R4529" i="1"/>
  <c r="R4525" i="1"/>
  <c r="R4521" i="1"/>
  <c r="R4517" i="1"/>
  <c r="R4513" i="1"/>
  <c r="R4509" i="1"/>
  <c r="R4505" i="1"/>
  <c r="R4501" i="1"/>
  <c r="R4497" i="1"/>
  <c r="R4493" i="1"/>
  <c r="R4489" i="1"/>
  <c r="R4485" i="1"/>
  <c r="R4481" i="1"/>
  <c r="R4477" i="1"/>
  <c r="R4473" i="1"/>
  <c r="R4469" i="1"/>
  <c r="R4465" i="1"/>
  <c r="R4461" i="1"/>
  <c r="R4457" i="1"/>
  <c r="R4453" i="1"/>
  <c r="R4449" i="1"/>
  <c r="R4445" i="1"/>
  <c r="R4441" i="1"/>
  <c r="R4437" i="1"/>
  <c r="R4433" i="1"/>
  <c r="R4429" i="1"/>
  <c r="R4425" i="1"/>
  <c r="R4421" i="1"/>
  <c r="R4417" i="1"/>
  <c r="R4413" i="1"/>
  <c r="R4409" i="1"/>
  <c r="R4405" i="1"/>
  <c r="R4401" i="1"/>
  <c r="R4397" i="1"/>
  <c r="R4393" i="1"/>
  <c r="R4389" i="1"/>
  <c r="R4385" i="1"/>
  <c r="R4381" i="1"/>
  <c r="R4377" i="1"/>
  <c r="R4373" i="1"/>
  <c r="R4369" i="1"/>
  <c r="R4365" i="1"/>
  <c r="R4361" i="1"/>
  <c r="R4357" i="1"/>
  <c r="R4353" i="1"/>
  <c r="R4349" i="1"/>
  <c r="R4345" i="1"/>
  <c r="R4341" i="1"/>
  <c r="R4337" i="1"/>
  <c r="R4333" i="1"/>
  <c r="R4329" i="1"/>
  <c r="R4325" i="1"/>
  <c r="R4321" i="1"/>
  <c r="R4317" i="1"/>
  <c r="R4313" i="1"/>
  <c r="R4309" i="1"/>
  <c r="R4305" i="1"/>
  <c r="R4301" i="1"/>
  <c r="R4297" i="1"/>
  <c r="R4293" i="1"/>
  <c r="R4289" i="1"/>
  <c r="R4285" i="1"/>
  <c r="R4281" i="1"/>
  <c r="R4277" i="1"/>
  <c r="R4273" i="1"/>
  <c r="R4269" i="1"/>
  <c r="R4265" i="1"/>
  <c r="R4261" i="1"/>
  <c r="R4257" i="1"/>
  <c r="R4253" i="1"/>
  <c r="R4249" i="1"/>
  <c r="R4245" i="1"/>
  <c r="R4241" i="1"/>
  <c r="R4237" i="1"/>
  <c r="R4233" i="1"/>
  <c r="R4229" i="1"/>
  <c r="R4225" i="1"/>
  <c r="R4221" i="1"/>
  <c r="R4217" i="1"/>
  <c r="R4213" i="1"/>
  <c r="R4209" i="1"/>
  <c r="R4205" i="1"/>
  <c r="R4201" i="1"/>
  <c r="R4197" i="1"/>
  <c r="R4193" i="1"/>
  <c r="R4189" i="1"/>
  <c r="R4185" i="1"/>
  <c r="R4181" i="1"/>
  <c r="R4177" i="1"/>
  <c r="R4173" i="1"/>
  <c r="R4169" i="1"/>
  <c r="R4165" i="1"/>
  <c r="R4161" i="1"/>
  <c r="R4157" i="1"/>
  <c r="R4153" i="1"/>
  <c r="R4149" i="1"/>
  <c r="R4145" i="1"/>
  <c r="R4141" i="1"/>
  <c r="R4137" i="1"/>
  <c r="R4133" i="1"/>
  <c r="R4129" i="1"/>
  <c r="R4125" i="1"/>
  <c r="R4121" i="1"/>
  <c r="R4117" i="1"/>
  <c r="R4113" i="1"/>
  <c r="R4109" i="1"/>
  <c r="R4105" i="1"/>
  <c r="R4101" i="1"/>
  <c r="R4097" i="1"/>
  <c r="R4093" i="1"/>
  <c r="R4089" i="1"/>
  <c r="R4085" i="1"/>
  <c r="R4081" i="1"/>
  <c r="R4077" i="1"/>
  <c r="R4073" i="1"/>
  <c r="R4069" i="1"/>
  <c r="R4065" i="1"/>
  <c r="R4061" i="1"/>
  <c r="R4057" i="1"/>
  <c r="R4053" i="1"/>
  <c r="R4049" i="1"/>
  <c r="R4045" i="1"/>
  <c r="R4041" i="1"/>
  <c r="R4037" i="1"/>
  <c r="R4033" i="1"/>
  <c r="R4029" i="1"/>
  <c r="R4025" i="1"/>
  <c r="R4021" i="1"/>
  <c r="R4017" i="1"/>
  <c r="R4013" i="1"/>
  <c r="R4009" i="1"/>
  <c r="R4005" i="1"/>
  <c r="R4001" i="1"/>
  <c r="R3997" i="1"/>
  <c r="R3993" i="1"/>
  <c r="R3989" i="1"/>
  <c r="R3985" i="1"/>
  <c r="R3981" i="1"/>
  <c r="R3977" i="1"/>
  <c r="R3973" i="1"/>
  <c r="R3969" i="1"/>
  <c r="R3965" i="1"/>
  <c r="R3961" i="1"/>
  <c r="R3957" i="1"/>
  <c r="R3953" i="1"/>
  <c r="R3949" i="1"/>
  <c r="R3945" i="1"/>
  <c r="R3941" i="1"/>
  <c r="R3937" i="1"/>
  <c r="R3933" i="1"/>
  <c r="R3929" i="1"/>
  <c r="R3925" i="1"/>
  <c r="R3921" i="1"/>
  <c r="R3917" i="1"/>
  <c r="R3913" i="1"/>
  <c r="R3909" i="1"/>
  <c r="R3905" i="1"/>
  <c r="R3901" i="1"/>
  <c r="R3897" i="1"/>
  <c r="R3893" i="1"/>
  <c r="R3889" i="1"/>
  <c r="R3885" i="1"/>
  <c r="R3881" i="1"/>
  <c r="R3877" i="1"/>
  <c r="R3873" i="1"/>
  <c r="R3869" i="1"/>
  <c r="R3865" i="1"/>
  <c r="R3861" i="1"/>
  <c r="R3857" i="1"/>
  <c r="R3853" i="1"/>
  <c r="R3849" i="1"/>
  <c r="R3845" i="1"/>
  <c r="R3841" i="1"/>
  <c r="R3837" i="1"/>
  <c r="R3833" i="1"/>
  <c r="R3829" i="1"/>
  <c r="R3825" i="1"/>
  <c r="R3821" i="1"/>
  <c r="R3817" i="1"/>
  <c r="R3813" i="1"/>
  <c r="R3809" i="1"/>
  <c r="R3805" i="1"/>
  <c r="R3801" i="1"/>
  <c r="R3797" i="1"/>
  <c r="R3793" i="1"/>
  <c r="R3789" i="1"/>
  <c r="R3785" i="1"/>
  <c r="R3781" i="1"/>
  <c r="R3777" i="1"/>
  <c r="R3773" i="1"/>
  <c r="R3769" i="1"/>
  <c r="R3765" i="1"/>
  <c r="R3761" i="1"/>
  <c r="R3757" i="1"/>
  <c r="R3753" i="1"/>
  <c r="R3749" i="1"/>
  <c r="R3745" i="1"/>
  <c r="R3741" i="1"/>
  <c r="R3737" i="1"/>
  <c r="R3733" i="1"/>
  <c r="R3729" i="1"/>
  <c r="R3725" i="1"/>
  <c r="R3721" i="1"/>
  <c r="R3717" i="1"/>
  <c r="R3713" i="1"/>
  <c r="R3709" i="1"/>
  <c r="R3705" i="1"/>
  <c r="R3701" i="1"/>
  <c r="R3697" i="1"/>
  <c r="R3693" i="1"/>
  <c r="R3689" i="1"/>
  <c r="R3685" i="1"/>
  <c r="R3681" i="1"/>
  <c r="R3677" i="1"/>
  <c r="R3673" i="1"/>
  <c r="R3669" i="1"/>
  <c r="R3665" i="1"/>
  <c r="R3661" i="1"/>
  <c r="R3657" i="1"/>
  <c r="R3653" i="1"/>
  <c r="R3649" i="1"/>
  <c r="R3645" i="1"/>
  <c r="R3641" i="1"/>
  <c r="R3637" i="1"/>
  <c r="R3633" i="1"/>
  <c r="R3629" i="1"/>
  <c r="R3625" i="1"/>
  <c r="R3621" i="1"/>
  <c r="R3617" i="1"/>
  <c r="R3613" i="1"/>
  <c r="R3609" i="1"/>
  <c r="R3605" i="1"/>
  <c r="R3601" i="1"/>
  <c r="R3597" i="1"/>
  <c r="R3593" i="1"/>
  <c r="R3589" i="1"/>
  <c r="R3585" i="1"/>
  <c r="R3581" i="1"/>
  <c r="R3577" i="1"/>
  <c r="R3573" i="1"/>
  <c r="R3569" i="1"/>
  <c r="R3565" i="1"/>
  <c r="R3561" i="1"/>
  <c r="R3557" i="1"/>
  <c r="R3553" i="1"/>
  <c r="R3549" i="1"/>
  <c r="R3545" i="1"/>
  <c r="R3541" i="1"/>
  <c r="R3537" i="1"/>
  <c r="R3533" i="1"/>
  <c r="R3529" i="1"/>
  <c r="R3525" i="1"/>
  <c r="R3521" i="1"/>
  <c r="R3517" i="1"/>
  <c r="R3513" i="1"/>
  <c r="R3509" i="1"/>
  <c r="R3505" i="1"/>
  <c r="R3501" i="1"/>
  <c r="R3497" i="1"/>
  <c r="R3493" i="1"/>
  <c r="R3489" i="1"/>
  <c r="R3485" i="1"/>
  <c r="R3481" i="1"/>
  <c r="R3477" i="1"/>
  <c r="R3473" i="1"/>
  <c r="R3469" i="1"/>
  <c r="R3465" i="1"/>
  <c r="R3461" i="1"/>
  <c r="R3457" i="1"/>
  <c r="R3453" i="1"/>
  <c r="R3449" i="1"/>
  <c r="R3445" i="1"/>
  <c r="R3441" i="1"/>
  <c r="R3437" i="1"/>
  <c r="R3433" i="1"/>
  <c r="R3429" i="1"/>
  <c r="R3425" i="1"/>
  <c r="R3421" i="1"/>
  <c r="R3417" i="1"/>
  <c r="R3413" i="1"/>
  <c r="R3409" i="1"/>
  <c r="R3405" i="1"/>
  <c r="R3401" i="1"/>
  <c r="R3397" i="1"/>
  <c r="R3393" i="1"/>
  <c r="R3389" i="1"/>
  <c r="R3385" i="1"/>
  <c r="R3381" i="1"/>
  <c r="R3377" i="1"/>
  <c r="R3373" i="1"/>
  <c r="R3369" i="1"/>
  <c r="R3365" i="1"/>
  <c r="R3361" i="1"/>
  <c r="R3357" i="1"/>
  <c r="R3353" i="1"/>
  <c r="R3349" i="1"/>
  <c r="R3345" i="1"/>
  <c r="R3341" i="1"/>
  <c r="R3337" i="1"/>
  <c r="R3333" i="1"/>
  <c r="R3329" i="1"/>
  <c r="R3325" i="1"/>
  <c r="R3321" i="1"/>
  <c r="R3317" i="1"/>
  <c r="R3313" i="1"/>
  <c r="R3309" i="1"/>
  <c r="R3305" i="1"/>
  <c r="R3301" i="1"/>
  <c r="R3297" i="1"/>
  <c r="R3293" i="1"/>
  <c r="R3289" i="1"/>
  <c r="R3285" i="1"/>
  <c r="R3281" i="1"/>
  <c r="R3277" i="1"/>
  <c r="R3273" i="1"/>
  <c r="R3269" i="1"/>
  <c r="R3265" i="1"/>
  <c r="R3261" i="1"/>
  <c r="R3257" i="1"/>
  <c r="R3253" i="1"/>
  <c r="R3249" i="1"/>
  <c r="R3245" i="1"/>
  <c r="R3241" i="1"/>
  <c r="R3237" i="1"/>
  <c r="R3233" i="1"/>
  <c r="R3229" i="1"/>
  <c r="R3225" i="1"/>
  <c r="R3221" i="1"/>
  <c r="R3217" i="1"/>
  <c r="R3213" i="1"/>
  <c r="R3209" i="1"/>
  <c r="R3205" i="1"/>
  <c r="R3201" i="1"/>
  <c r="R3197" i="1"/>
  <c r="R3193" i="1"/>
  <c r="R3189" i="1"/>
  <c r="R3185" i="1"/>
  <c r="R3181" i="1"/>
  <c r="R3177" i="1"/>
  <c r="R3173" i="1"/>
  <c r="R3169" i="1"/>
  <c r="R3165" i="1"/>
  <c r="R3161" i="1"/>
  <c r="R3157" i="1"/>
  <c r="R3153" i="1"/>
  <c r="R3149" i="1"/>
  <c r="R3145" i="1"/>
  <c r="R3141" i="1"/>
  <c r="R3137" i="1"/>
  <c r="R3133" i="1"/>
  <c r="R3129" i="1"/>
  <c r="R3125" i="1"/>
  <c r="R3121" i="1"/>
  <c r="R3117" i="1"/>
  <c r="R3113" i="1"/>
  <c r="R3109" i="1"/>
  <c r="R3105" i="1"/>
  <c r="R3101" i="1"/>
  <c r="R3097" i="1"/>
  <c r="R3093" i="1"/>
  <c r="R3089" i="1"/>
  <c r="R3085" i="1"/>
  <c r="R3081" i="1"/>
  <c r="R3077" i="1"/>
  <c r="R3073" i="1"/>
  <c r="R3069" i="1"/>
  <c r="R3065" i="1"/>
  <c r="R3061" i="1"/>
  <c r="R3057" i="1"/>
  <c r="R3053" i="1"/>
  <c r="R3049" i="1"/>
  <c r="R3045" i="1"/>
  <c r="R3041" i="1"/>
  <c r="R3037" i="1"/>
  <c r="R3033" i="1"/>
  <c r="R3029" i="1"/>
  <c r="R3025" i="1"/>
  <c r="R3021" i="1"/>
  <c r="R3017" i="1"/>
  <c r="R3013" i="1"/>
  <c r="R3009" i="1"/>
  <c r="R3005" i="1"/>
  <c r="R3001" i="1"/>
  <c r="R2997" i="1"/>
  <c r="R2993" i="1"/>
  <c r="R2989" i="1"/>
  <c r="R2985" i="1"/>
  <c r="R2981" i="1"/>
  <c r="R2977" i="1"/>
  <c r="R2973" i="1"/>
  <c r="R2969" i="1"/>
  <c r="R2965" i="1"/>
  <c r="R2961" i="1"/>
  <c r="R2957" i="1"/>
  <c r="R2953" i="1"/>
  <c r="R2949" i="1"/>
  <c r="R2945" i="1"/>
  <c r="R2941" i="1"/>
  <c r="R2937" i="1"/>
  <c r="R2933" i="1"/>
  <c r="R2929" i="1"/>
  <c r="R2925" i="1"/>
  <c r="R2921" i="1"/>
  <c r="R2917" i="1"/>
  <c r="R2913" i="1"/>
  <c r="R2909" i="1"/>
  <c r="R2905" i="1"/>
  <c r="R2901" i="1"/>
  <c r="R2897" i="1"/>
  <c r="R2893" i="1"/>
  <c r="R2889" i="1"/>
  <c r="R2885" i="1"/>
  <c r="R2881" i="1"/>
  <c r="R2877" i="1"/>
  <c r="R2873" i="1"/>
  <c r="R2869" i="1"/>
  <c r="R2865" i="1"/>
  <c r="R2861" i="1"/>
  <c r="R2857" i="1"/>
  <c r="R2853" i="1"/>
  <c r="R2849" i="1"/>
  <c r="R2845" i="1"/>
  <c r="R2841" i="1"/>
  <c r="R2837" i="1"/>
  <c r="R2833" i="1"/>
  <c r="R2829" i="1"/>
  <c r="R2825" i="1"/>
  <c r="R2821" i="1"/>
  <c r="R2817" i="1"/>
  <c r="R2813" i="1"/>
  <c r="R2809" i="1"/>
  <c r="R2805" i="1"/>
  <c r="R2801" i="1"/>
  <c r="R2797" i="1"/>
  <c r="R2793" i="1"/>
  <c r="R2789" i="1"/>
  <c r="R2785" i="1"/>
  <c r="R2781" i="1"/>
  <c r="R2777" i="1"/>
  <c r="R2773" i="1"/>
  <c r="R2769" i="1"/>
  <c r="R2765" i="1"/>
  <c r="R2761" i="1"/>
  <c r="R2757" i="1"/>
  <c r="R2753" i="1"/>
  <c r="R2749" i="1"/>
  <c r="R2745" i="1"/>
  <c r="R2741" i="1"/>
  <c r="R2737" i="1"/>
  <c r="R2733" i="1"/>
  <c r="R2729" i="1"/>
  <c r="R2725" i="1"/>
  <c r="R2721" i="1"/>
  <c r="R2717" i="1"/>
  <c r="R2713" i="1"/>
  <c r="R2709" i="1"/>
  <c r="R2705" i="1"/>
  <c r="R2701" i="1"/>
  <c r="R2697" i="1"/>
  <c r="R2693" i="1"/>
  <c r="R2689" i="1"/>
  <c r="R2685" i="1"/>
  <c r="R2681" i="1"/>
  <c r="R2677" i="1"/>
  <c r="R2673" i="1"/>
  <c r="R2669" i="1"/>
  <c r="R2665" i="1"/>
  <c r="R2661" i="1"/>
  <c r="R2657" i="1"/>
  <c r="R2653" i="1"/>
  <c r="R2649" i="1"/>
  <c r="R2645" i="1"/>
  <c r="R2641" i="1"/>
  <c r="R2637" i="1"/>
  <c r="R2633" i="1"/>
  <c r="R2629" i="1"/>
  <c r="R2625" i="1"/>
  <c r="R2621" i="1"/>
  <c r="R2617" i="1"/>
  <c r="R2613" i="1"/>
  <c r="R2609" i="1"/>
  <c r="R2605" i="1"/>
  <c r="R2601" i="1"/>
  <c r="R2597" i="1"/>
  <c r="R2593" i="1"/>
  <c r="R2589" i="1"/>
  <c r="R2585" i="1"/>
  <c r="R2581" i="1"/>
  <c r="R2577" i="1"/>
  <c r="R2573" i="1"/>
  <c r="R2569" i="1"/>
  <c r="R2565" i="1"/>
  <c r="R2561" i="1"/>
  <c r="R2557" i="1"/>
  <c r="R2553" i="1"/>
  <c r="R2549" i="1"/>
  <c r="R2545" i="1"/>
  <c r="R2541" i="1"/>
  <c r="R2537" i="1"/>
  <c r="R2533" i="1"/>
  <c r="R2529" i="1"/>
  <c r="R2525" i="1"/>
  <c r="R2521" i="1"/>
  <c r="R2517" i="1"/>
  <c r="R2513" i="1"/>
  <c r="R2509" i="1"/>
  <c r="R2505" i="1"/>
  <c r="R2501" i="1"/>
  <c r="R2497" i="1"/>
  <c r="R2493" i="1"/>
  <c r="R2489" i="1"/>
  <c r="R2485" i="1"/>
  <c r="R2481" i="1"/>
  <c r="R2477" i="1"/>
  <c r="R2473" i="1"/>
  <c r="R2469" i="1"/>
  <c r="R2465" i="1"/>
  <c r="R2461" i="1"/>
  <c r="R2457" i="1"/>
  <c r="R2453" i="1"/>
  <c r="R2449" i="1"/>
  <c r="R2445" i="1"/>
  <c r="R2441" i="1"/>
  <c r="R2437" i="1"/>
  <c r="R2433" i="1"/>
  <c r="R2429" i="1"/>
  <c r="R2425" i="1"/>
  <c r="R2421" i="1"/>
  <c r="R2417" i="1"/>
  <c r="R2413" i="1"/>
  <c r="R2409" i="1"/>
  <c r="R2405" i="1"/>
  <c r="R2401" i="1"/>
  <c r="R2397" i="1"/>
  <c r="R2393" i="1"/>
  <c r="R2389" i="1"/>
  <c r="R4934" i="1"/>
  <c r="R2385" i="1"/>
  <c r="R2381" i="1"/>
  <c r="R2377" i="1"/>
  <c r="R2373" i="1"/>
  <c r="R2369" i="1"/>
  <c r="R2365" i="1"/>
  <c r="R2361" i="1"/>
  <c r="R2357" i="1"/>
  <c r="R2353" i="1"/>
  <c r="R2349" i="1"/>
  <c r="R2345" i="1"/>
  <c r="R2341" i="1"/>
  <c r="R2337" i="1"/>
  <c r="R2333" i="1"/>
  <c r="R2329" i="1"/>
  <c r="R2325" i="1"/>
  <c r="R2321" i="1"/>
  <c r="R2317" i="1"/>
  <c r="R2313" i="1"/>
  <c r="R2309" i="1"/>
  <c r="R2305" i="1"/>
  <c r="R2301" i="1"/>
  <c r="R2297" i="1"/>
  <c r="R2293" i="1"/>
  <c r="R2289" i="1"/>
  <c r="R2285" i="1"/>
  <c r="R2281" i="1"/>
  <c r="R2277" i="1"/>
  <c r="R2273" i="1"/>
  <c r="R2269" i="1"/>
  <c r="R2265" i="1"/>
  <c r="R2261" i="1"/>
  <c r="R2257" i="1"/>
  <c r="R2253" i="1"/>
  <c r="R2249" i="1"/>
  <c r="R2245" i="1"/>
  <c r="R2241" i="1"/>
  <c r="R2237" i="1"/>
  <c r="R2233" i="1"/>
  <c r="R2229" i="1"/>
  <c r="R2225" i="1"/>
  <c r="R2221" i="1"/>
  <c r="R2217" i="1"/>
  <c r="R2213" i="1"/>
  <c r="R2209" i="1"/>
  <c r="R2205" i="1"/>
  <c r="R2201" i="1"/>
  <c r="R2197" i="1"/>
  <c r="R2193" i="1"/>
  <c r="R2189" i="1"/>
  <c r="R2185" i="1"/>
  <c r="R2181" i="1"/>
  <c r="R2177" i="1"/>
  <c r="R2173" i="1"/>
  <c r="R2169" i="1"/>
  <c r="R2165" i="1"/>
  <c r="R2161" i="1"/>
  <c r="R2157" i="1"/>
  <c r="R2153" i="1"/>
  <c r="R2149" i="1"/>
  <c r="R2145" i="1"/>
  <c r="R2141" i="1"/>
  <c r="R2137" i="1"/>
  <c r="R2133" i="1"/>
  <c r="R2129" i="1"/>
  <c r="R2125" i="1"/>
  <c r="R2121" i="1"/>
  <c r="R2117" i="1"/>
  <c r="R2113" i="1"/>
  <c r="R2109" i="1"/>
  <c r="R2105" i="1"/>
  <c r="R2101" i="1"/>
  <c r="R2097" i="1"/>
  <c r="R2093" i="1"/>
  <c r="R2089" i="1"/>
  <c r="R2085" i="1"/>
  <c r="R2081" i="1"/>
  <c r="R2077" i="1"/>
  <c r="R2073" i="1"/>
  <c r="R2069" i="1"/>
  <c r="R2065" i="1"/>
  <c r="R2061" i="1"/>
  <c r="R2057" i="1"/>
  <c r="R2053" i="1"/>
  <c r="R2049" i="1"/>
  <c r="R2045" i="1"/>
  <c r="R2041" i="1"/>
  <c r="R2037" i="1"/>
  <c r="R2033" i="1"/>
  <c r="R2029" i="1"/>
  <c r="R2025" i="1"/>
  <c r="R2021" i="1"/>
  <c r="R2017" i="1"/>
  <c r="R2013" i="1"/>
  <c r="R2009" i="1"/>
  <c r="R2005" i="1"/>
  <c r="R2001" i="1"/>
  <c r="R1997" i="1"/>
  <c r="R1993" i="1"/>
  <c r="R1989" i="1"/>
  <c r="R1985" i="1"/>
  <c r="R1981" i="1"/>
  <c r="R1977" i="1"/>
  <c r="R1973" i="1"/>
  <c r="R1969" i="1"/>
  <c r="R1965" i="1"/>
  <c r="R1961" i="1"/>
  <c r="R1957" i="1"/>
  <c r="R1953" i="1"/>
  <c r="R1949" i="1"/>
  <c r="R1945" i="1"/>
  <c r="R1941" i="1"/>
  <c r="R1937" i="1"/>
  <c r="R1933" i="1"/>
  <c r="R1929" i="1"/>
  <c r="R1925" i="1"/>
  <c r="R1921" i="1"/>
  <c r="R1917" i="1"/>
  <c r="R1913" i="1"/>
  <c r="R1909" i="1"/>
  <c r="R1905" i="1"/>
  <c r="R1901" i="1"/>
  <c r="R1897" i="1"/>
  <c r="R1893" i="1"/>
  <c r="R1889" i="1"/>
  <c r="R1885" i="1"/>
  <c r="R1881" i="1"/>
  <c r="R1877" i="1"/>
  <c r="R1873" i="1"/>
  <c r="R1869" i="1"/>
  <c r="R1865" i="1"/>
  <c r="R1861" i="1"/>
  <c r="R1857" i="1"/>
  <c r="R1853" i="1"/>
  <c r="R1849" i="1"/>
  <c r="R1845" i="1"/>
  <c r="R1841" i="1"/>
  <c r="R1837" i="1"/>
  <c r="R1833" i="1"/>
  <c r="R1829" i="1"/>
  <c r="R1825" i="1"/>
  <c r="R1821" i="1"/>
  <c r="R1817" i="1"/>
  <c r="R1813" i="1"/>
  <c r="R1809" i="1"/>
  <c r="R1805" i="1"/>
  <c r="R1801" i="1"/>
  <c r="R1797" i="1"/>
  <c r="R1793" i="1"/>
  <c r="R1789" i="1"/>
  <c r="R1785" i="1"/>
  <c r="R1781" i="1"/>
  <c r="R1777" i="1"/>
  <c r="R1773" i="1"/>
  <c r="R1769" i="1"/>
  <c r="R1765" i="1"/>
  <c r="R1761" i="1"/>
  <c r="R1757" i="1"/>
  <c r="R1753" i="1"/>
  <c r="R1749" i="1"/>
  <c r="R1745" i="1"/>
  <c r="R1741" i="1"/>
  <c r="R1737" i="1"/>
  <c r="R1733" i="1"/>
  <c r="R1729" i="1"/>
  <c r="R1725" i="1"/>
  <c r="R1721" i="1"/>
  <c r="R1717" i="1"/>
  <c r="R1713" i="1"/>
  <c r="R1709" i="1"/>
  <c r="R1705" i="1"/>
  <c r="R1701" i="1"/>
  <c r="R1697" i="1"/>
  <c r="R1693" i="1"/>
  <c r="R1689" i="1"/>
  <c r="R1685" i="1"/>
  <c r="R1681" i="1"/>
  <c r="R1677" i="1"/>
  <c r="R1673" i="1"/>
  <c r="R1669" i="1"/>
  <c r="R1665" i="1"/>
  <c r="R1661" i="1"/>
  <c r="R1657" i="1"/>
  <c r="R1653" i="1"/>
  <c r="R1649" i="1"/>
  <c r="R1645" i="1"/>
  <c r="R1641" i="1"/>
  <c r="R1637" i="1"/>
  <c r="R1633" i="1"/>
  <c r="R1629" i="1"/>
  <c r="R1625" i="1"/>
  <c r="R1621" i="1"/>
  <c r="R1617" i="1"/>
  <c r="R1613" i="1"/>
  <c r="R1609" i="1"/>
  <c r="R1605" i="1"/>
  <c r="R1601" i="1"/>
  <c r="R1597" i="1"/>
  <c r="R1593" i="1"/>
  <c r="R1589" i="1"/>
  <c r="R1585" i="1"/>
  <c r="R1581" i="1"/>
  <c r="R1577" i="1"/>
  <c r="R1573" i="1"/>
  <c r="R1569" i="1"/>
  <c r="R1565" i="1"/>
  <c r="R1561" i="1"/>
  <c r="R1557" i="1"/>
  <c r="R1553" i="1"/>
  <c r="R1549" i="1"/>
  <c r="R1545" i="1"/>
  <c r="R1541" i="1"/>
  <c r="R1537" i="1"/>
  <c r="R1533" i="1"/>
  <c r="R1529" i="1"/>
  <c r="R1525" i="1"/>
  <c r="R1521" i="1"/>
  <c r="R1517" i="1"/>
  <c r="R1513" i="1"/>
  <c r="R1509" i="1"/>
  <c r="R1505" i="1"/>
  <c r="R1501" i="1"/>
  <c r="R1497" i="1"/>
  <c r="R1493" i="1"/>
  <c r="R1489" i="1"/>
  <c r="R1485" i="1"/>
  <c r="R1481" i="1"/>
  <c r="R1477" i="1"/>
  <c r="R1473" i="1"/>
  <c r="R1469" i="1"/>
  <c r="R1465" i="1"/>
  <c r="R1461" i="1"/>
  <c r="R1457" i="1"/>
  <c r="R1453" i="1"/>
  <c r="R1449" i="1"/>
  <c r="R1445" i="1"/>
  <c r="R1441" i="1"/>
  <c r="R1437" i="1"/>
  <c r="R1433" i="1"/>
  <c r="R1429" i="1"/>
  <c r="R1425" i="1"/>
  <c r="R1421" i="1"/>
  <c r="R1417" i="1"/>
  <c r="R1413" i="1"/>
  <c r="R1409" i="1"/>
  <c r="R1405" i="1"/>
  <c r="R1401" i="1"/>
  <c r="R1397" i="1"/>
  <c r="R1393" i="1"/>
  <c r="R1389" i="1"/>
  <c r="R1385" i="1"/>
  <c r="R1381" i="1"/>
  <c r="R1377" i="1"/>
  <c r="R1373" i="1"/>
  <c r="R1369" i="1"/>
  <c r="R1365" i="1"/>
  <c r="R1361" i="1"/>
  <c r="R1357" i="1"/>
  <c r="R1353" i="1"/>
  <c r="R1349" i="1"/>
  <c r="R1345" i="1"/>
  <c r="R1341" i="1"/>
  <c r="R1337" i="1"/>
  <c r="R1333" i="1"/>
  <c r="R1329" i="1"/>
  <c r="R1325" i="1"/>
  <c r="R1321" i="1"/>
  <c r="R1317" i="1"/>
  <c r="R1313" i="1"/>
  <c r="R1309" i="1"/>
  <c r="R1305" i="1"/>
  <c r="R1301" i="1"/>
  <c r="R1297" i="1"/>
  <c r="R1293" i="1"/>
  <c r="R1289" i="1"/>
  <c r="R1285" i="1"/>
  <c r="R1281" i="1"/>
  <c r="R1277" i="1"/>
  <c r="R1273" i="1"/>
  <c r="R1269" i="1"/>
  <c r="R1265" i="1"/>
  <c r="R1261" i="1"/>
  <c r="R1257" i="1"/>
  <c r="R1253" i="1"/>
  <c r="R1249" i="1"/>
  <c r="R1245" i="1"/>
  <c r="R1241" i="1"/>
  <c r="R1237" i="1"/>
  <c r="R1233" i="1"/>
  <c r="R1229" i="1"/>
  <c r="R1225" i="1"/>
  <c r="R1221" i="1"/>
  <c r="R1217" i="1"/>
  <c r="R1213" i="1"/>
  <c r="R1209" i="1"/>
  <c r="R1205" i="1"/>
  <c r="R1201" i="1"/>
  <c r="R1197" i="1"/>
  <c r="R1193" i="1"/>
  <c r="R1189" i="1"/>
  <c r="R1185" i="1"/>
  <c r="R1181" i="1"/>
  <c r="R1177" i="1"/>
  <c r="R1173" i="1"/>
  <c r="R1169" i="1"/>
  <c r="R1165" i="1"/>
  <c r="R1161" i="1"/>
  <c r="R1157" i="1"/>
  <c r="R1153" i="1"/>
  <c r="R1149" i="1"/>
  <c r="R1145" i="1"/>
  <c r="R1141" i="1"/>
  <c r="R1137" i="1"/>
  <c r="R1133" i="1"/>
  <c r="R1129" i="1"/>
  <c r="R1125" i="1"/>
  <c r="R1121" i="1"/>
  <c r="R1117" i="1"/>
  <c r="R1113" i="1"/>
  <c r="R1109" i="1"/>
  <c r="R1105" i="1"/>
  <c r="R1101" i="1"/>
  <c r="R1097" i="1"/>
  <c r="R1093" i="1"/>
  <c r="R1089" i="1"/>
  <c r="R1085" i="1"/>
  <c r="R1081" i="1"/>
  <c r="R1077" i="1"/>
  <c r="R1073" i="1"/>
  <c r="R1069" i="1"/>
  <c r="R1065" i="1"/>
  <c r="R1061" i="1"/>
  <c r="R1057" i="1"/>
  <c r="R1053" i="1"/>
  <c r="R1049" i="1"/>
  <c r="R1045" i="1"/>
  <c r="R1041" i="1"/>
  <c r="R1037" i="1"/>
  <c r="R1033" i="1"/>
  <c r="R1029" i="1"/>
  <c r="R1025" i="1"/>
  <c r="R1021" i="1"/>
  <c r="R1017" i="1"/>
  <c r="R1013" i="1"/>
  <c r="R1009" i="1"/>
  <c r="R1005" i="1"/>
  <c r="R1001" i="1"/>
  <c r="R997" i="1"/>
  <c r="R993" i="1"/>
  <c r="R989" i="1"/>
  <c r="R985" i="1"/>
  <c r="R981" i="1"/>
  <c r="R977" i="1"/>
  <c r="R973" i="1"/>
  <c r="R969" i="1"/>
  <c r="R965" i="1"/>
  <c r="R961" i="1"/>
  <c r="R957" i="1"/>
  <c r="R953" i="1"/>
  <c r="R949" i="1"/>
  <c r="R945" i="1"/>
  <c r="R941" i="1"/>
  <c r="R937" i="1"/>
  <c r="R933" i="1"/>
  <c r="R929" i="1"/>
  <c r="R925" i="1"/>
  <c r="R921" i="1"/>
  <c r="R917" i="1"/>
  <c r="R913" i="1"/>
  <c r="R909" i="1"/>
  <c r="R905" i="1"/>
  <c r="R901" i="1"/>
  <c r="R897" i="1"/>
  <c r="R893" i="1"/>
  <c r="R889" i="1"/>
  <c r="R885" i="1"/>
  <c r="R881" i="1"/>
  <c r="R877" i="1"/>
  <c r="R873" i="1"/>
  <c r="R869" i="1"/>
  <c r="R865" i="1"/>
  <c r="R861" i="1"/>
  <c r="R857" i="1"/>
  <c r="R853" i="1"/>
  <c r="R849" i="1"/>
  <c r="R845" i="1"/>
  <c r="R841" i="1"/>
  <c r="R837" i="1"/>
  <c r="R833" i="1"/>
  <c r="R829" i="1"/>
  <c r="R825" i="1"/>
  <c r="R821" i="1"/>
  <c r="R817" i="1"/>
  <c r="R813" i="1"/>
  <c r="R809" i="1"/>
  <c r="R805" i="1"/>
  <c r="R801" i="1"/>
  <c r="R797" i="1"/>
  <c r="R793" i="1"/>
  <c r="R789" i="1"/>
  <c r="R785" i="1"/>
  <c r="R781" i="1"/>
  <c r="R777" i="1"/>
  <c r="R773" i="1"/>
  <c r="R769" i="1"/>
  <c r="R765" i="1"/>
  <c r="R761" i="1"/>
  <c r="R757" i="1"/>
  <c r="R753" i="1"/>
  <c r="R749" i="1"/>
  <c r="R745" i="1"/>
  <c r="R741" i="1"/>
  <c r="R737" i="1"/>
  <c r="R733" i="1"/>
  <c r="R729" i="1"/>
  <c r="R725" i="1"/>
  <c r="R721" i="1"/>
  <c r="R717" i="1"/>
  <c r="R713" i="1"/>
  <c r="R709" i="1"/>
  <c r="R705" i="1"/>
  <c r="R701" i="1"/>
  <c r="R697" i="1"/>
  <c r="R693" i="1"/>
  <c r="R689" i="1"/>
  <c r="R685" i="1"/>
  <c r="R681" i="1"/>
  <c r="R677" i="1"/>
  <c r="R673" i="1"/>
  <c r="R669" i="1"/>
  <c r="R665" i="1"/>
  <c r="R661" i="1"/>
  <c r="R657" i="1"/>
  <c r="R653" i="1"/>
  <c r="R649" i="1"/>
  <c r="R645" i="1"/>
  <c r="R641" i="1"/>
  <c r="R637" i="1"/>
  <c r="R633" i="1"/>
  <c r="R629" i="1"/>
  <c r="R625" i="1"/>
  <c r="R621" i="1"/>
  <c r="R617" i="1"/>
  <c r="R613" i="1"/>
  <c r="R609" i="1"/>
  <c r="R605" i="1"/>
  <c r="R601" i="1"/>
  <c r="R597" i="1"/>
  <c r="R593" i="1"/>
  <c r="R589" i="1"/>
  <c r="R585" i="1"/>
  <c r="R581" i="1"/>
  <c r="R577" i="1"/>
  <c r="R573" i="1"/>
  <c r="R569" i="1"/>
  <c r="R565" i="1"/>
  <c r="R561" i="1"/>
  <c r="R557" i="1"/>
  <c r="R553" i="1"/>
  <c r="R549" i="1"/>
  <c r="R545" i="1"/>
  <c r="R541" i="1"/>
  <c r="R537" i="1"/>
  <c r="R533" i="1"/>
  <c r="R529" i="1"/>
  <c r="R525" i="1"/>
  <c r="R521" i="1"/>
  <c r="R517" i="1"/>
  <c r="R513" i="1"/>
  <c r="R509" i="1"/>
  <c r="R505" i="1"/>
  <c r="R501" i="1"/>
  <c r="R497" i="1"/>
  <c r="R493" i="1"/>
  <c r="R489" i="1"/>
  <c r="R485" i="1"/>
  <c r="R481" i="1"/>
  <c r="R477" i="1"/>
  <c r="R473" i="1"/>
  <c r="R469" i="1"/>
  <c r="R465" i="1"/>
  <c r="R461" i="1"/>
  <c r="R457" i="1"/>
  <c r="R453" i="1"/>
  <c r="R449" i="1"/>
  <c r="R445" i="1"/>
  <c r="R441" i="1"/>
  <c r="R437" i="1"/>
  <c r="R433" i="1"/>
  <c r="R429" i="1"/>
  <c r="R425" i="1"/>
  <c r="R421" i="1"/>
  <c r="R417" i="1"/>
  <c r="R413" i="1"/>
  <c r="R409" i="1"/>
  <c r="R405" i="1"/>
  <c r="R401" i="1"/>
  <c r="R397" i="1"/>
  <c r="R393" i="1"/>
  <c r="R389" i="1"/>
  <c r="R385" i="1"/>
  <c r="R381" i="1"/>
  <c r="R377" i="1"/>
  <c r="R373" i="1"/>
  <c r="R369" i="1"/>
  <c r="R365" i="1"/>
  <c r="R361" i="1"/>
  <c r="R357" i="1"/>
  <c r="R353" i="1"/>
  <c r="R349" i="1"/>
  <c r="R345" i="1"/>
  <c r="R341" i="1"/>
  <c r="R337" i="1"/>
  <c r="R333" i="1"/>
  <c r="R329" i="1"/>
  <c r="R325" i="1"/>
  <c r="R321" i="1"/>
  <c r="R317" i="1"/>
  <c r="R313" i="1"/>
  <c r="R309" i="1"/>
  <c r="R305" i="1"/>
  <c r="R301" i="1"/>
  <c r="R297" i="1"/>
  <c r="R293" i="1"/>
  <c r="R289" i="1"/>
  <c r="R285" i="1"/>
  <c r="R281" i="1"/>
  <c r="R277" i="1"/>
  <c r="R273" i="1"/>
  <c r="R269" i="1"/>
  <c r="R265" i="1"/>
  <c r="R261" i="1"/>
  <c r="R257" i="1"/>
  <c r="R253" i="1"/>
  <c r="R249" i="1"/>
  <c r="R245" i="1"/>
  <c r="R241" i="1"/>
  <c r="R237" i="1"/>
  <c r="R233" i="1"/>
  <c r="R229" i="1"/>
  <c r="R225" i="1"/>
  <c r="R221" i="1"/>
  <c r="R217" i="1"/>
  <c r="R213" i="1"/>
  <c r="R209" i="1"/>
  <c r="R205" i="1"/>
  <c r="R201" i="1"/>
  <c r="R197" i="1"/>
  <c r="R193" i="1"/>
  <c r="R189" i="1"/>
  <c r="R185" i="1"/>
  <c r="R181" i="1"/>
  <c r="R177" i="1"/>
  <c r="R173" i="1"/>
  <c r="R169" i="1"/>
  <c r="R165" i="1"/>
  <c r="R161" i="1"/>
  <c r="R157" i="1"/>
  <c r="R153" i="1"/>
  <c r="R149" i="1"/>
  <c r="R145" i="1"/>
  <c r="R141" i="1"/>
  <c r="R137" i="1"/>
  <c r="R133" i="1"/>
  <c r="R129" i="1"/>
  <c r="R125" i="1"/>
  <c r="R121" i="1"/>
  <c r="R117" i="1"/>
  <c r="R113" i="1"/>
  <c r="R109" i="1"/>
  <c r="R105" i="1"/>
  <c r="R101" i="1"/>
  <c r="R97" i="1"/>
  <c r="R93" i="1"/>
  <c r="R89" i="1"/>
  <c r="R85" i="1"/>
  <c r="R81" i="1"/>
  <c r="R77" i="1"/>
  <c r="R73" i="1"/>
  <c r="R69" i="1"/>
  <c r="R65" i="1"/>
  <c r="R61" i="1"/>
  <c r="R57" i="1"/>
  <c r="R53" i="1"/>
  <c r="R49" i="1"/>
  <c r="R45" i="1"/>
  <c r="R41" i="1"/>
  <c r="R37" i="1"/>
  <c r="R33" i="1"/>
  <c r="R29" i="1"/>
  <c r="R25" i="1"/>
  <c r="R21" i="1"/>
  <c r="R17" i="1"/>
  <c r="R13" i="1"/>
  <c r="R9" i="1"/>
  <c r="R5" i="1"/>
  <c r="Q4938" i="1"/>
  <c r="Q4934" i="1"/>
  <c r="Q4930" i="1"/>
  <c r="Q4926" i="1"/>
  <c r="Q4922" i="1"/>
  <c r="Q4918" i="1"/>
  <c r="Q4914" i="1"/>
  <c r="Q4910" i="1"/>
  <c r="Q4906" i="1"/>
  <c r="Q4902" i="1"/>
  <c r="Q4898" i="1"/>
  <c r="Q4894" i="1"/>
  <c r="Q4890" i="1"/>
  <c r="Q4886" i="1"/>
  <c r="Q4882" i="1"/>
  <c r="Q4941" i="1"/>
  <c r="Q4937" i="1"/>
  <c r="Q4933" i="1"/>
  <c r="Q4929" i="1"/>
  <c r="Q4925" i="1"/>
  <c r="Q4921" i="1"/>
  <c r="Q4917" i="1"/>
  <c r="Q4913" i="1"/>
  <c r="Q4909" i="1"/>
  <c r="Q4905" i="1"/>
  <c r="Q4901" i="1"/>
  <c r="Q4897" i="1"/>
  <c r="Q4893" i="1"/>
  <c r="Q4889" i="1"/>
  <c r="Q4885" i="1"/>
  <c r="Q4881" i="1"/>
  <c r="Q4877" i="1"/>
  <c r="Q4873" i="1"/>
  <c r="Q4869" i="1"/>
  <c r="Q4865" i="1"/>
  <c r="Q4861" i="1"/>
  <c r="Q4857" i="1"/>
  <c r="Q4853" i="1"/>
  <c r="Q4849" i="1"/>
  <c r="Q4845" i="1"/>
  <c r="Q4841" i="1"/>
  <c r="Q4837" i="1"/>
  <c r="Q4833" i="1"/>
  <c r="Q4829" i="1"/>
  <c r="Q4825" i="1"/>
  <c r="Q4821" i="1"/>
  <c r="Q4817" i="1"/>
  <c r="Q4813" i="1"/>
  <c r="Q4809" i="1"/>
  <c r="Q4805" i="1"/>
  <c r="Q4801" i="1"/>
  <c r="Q4797" i="1"/>
  <c r="Q4793" i="1"/>
  <c r="Q4789" i="1"/>
  <c r="Q4785" i="1"/>
  <c r="Q4781" i="1"/>
  <c r="Q4777" i="1"/>
  <c r="Q4773" i="1"/>
  <c r="Q4769" i="1"/>
  <c r="Q4765" i="1"/>
  <c r="Q4761" i="1"/>
  <c r="Q4757" i="1"/>
  <c r="Q4753" i="1"/>
  <c r="Q4749" i="1"/>
  <c r="Q4745" i="1"/>
  <c r="Q4741" i="1"/>
  <c r="Q4737" i="1"/>
  <c r="Q4733" i="1"/>
  <c r="Q4729" i="1"/>
  <c r="Q4725" i="1"/>
  <c r="Q4721" i="1"/>
  <c r="Q4717" i="1"/>
  <c r="Q4713" i="1"/>
  <c r="Q4709" i="1"/>
  <c r="Q4705" i="1"/>
  <c r="Q4701" i="1"/>
  <c r="Q4697" i="1"/>
  <c r="Q4693" i="1"/>
  <c r="Q4689" i="1"/>
  <c r="Q4685" i="1"/>
  <c r="Q4681" i="1"/>
  <c r="Q4677" i="1"/>
  <c r="Q4673" i="1"/>
  <c r="Q4669" i="1"/>
  <c r="Q4665" i="1"/>
  <c r="Q4661" i="1"/>
  <c r="Q4657" i="1"/>
  <c r="Q4653" i="1"/>
  <c r="Q4649" i="1"/>
  <c r="Q4645" i="1"/>
  <c r="Q4641" i="1"/>
  <c r="Q4637" i="1"/>
  <c r="Q4633" i="1"/>
  <c r="Q4629" i="1"/>
  <c r="Q4625" i="1"/>
  <c r="Q4621" i="1"/>
  <c r="Q4617" i="1"/>
  <c r="Q4613" i="1"/>
  <c r="Q4609" i="1"/>
  <c r="Q4605" i="1"/>
  <c r="Q4601" i="1"/>
  <c r="Q4597" i="1"/>
  <c r="Q4593" i="1"/>
  <c r="Q4589" i="1"/>
  <c r="Q4585" i="1"/>
  <c r="Q4581" i="1"/>
  <c r="Q4577" i="1"/>
  <c r="Q4573" i="1"/>
  <c r="Q4569" i="1"/>
  <c r="Q4565" i="1"/>
  <c r="Q4561" i="1"/>
  <c r="Q4557" i="1"/>
  <c r="Q4553" i="1"/>
  <c r="Q4549" i="1"/>
  <c r="Q4545" i="1"/>
  <c r="Q4541" i="1"/>
  <c r="Q4537" i="1"/>
  <c r="Q4533" i="1"/>
  <c r="Q4529" i="1"/>
  <c r="Q4525" i="1"/>
  <c r="Q4521" i="1"/>
  <c r="Q4517" i="1"/>
  <c r="Q4513" i="1"/>
  <c r="Q4509" i="1"/>
  <c r="Q4505" i="1"/>
  <c r="Q4501" i="1"/>
  <c r="Q4497" i="1"/>
  <c r="Q4493" i="1"/>
  <c r="Q4489" i="1"/>
  <c r="Q4485" i="1"/>
  <c r="Q4481" i="1"/>
  <c r="Q4477" i="1"/>
  <c r="Q4473" i="1"/>
  <c r="Q4469" i="1"/>
  <c r="Q4465" i="1"/>
  <c r="Q4461" i="1"/>
  <c r="Q4457" i="1"/>
  <c r="Q4453" i="1"/>
  <c r="Q4449" i="1"/>
  <c r="Q4445" i="1"/>
  <c r="Q4441" i="1"/>
  <c r="Q4437" i="1"/>
  <c r="Q4433" i="1"/>
  <c r="Q4429" i="1"/>
  <c r="Q4425" i="1"/>
  <c r="Q4421" i="1"/>
  <c r="Q4417" i="1"/>
  <c r="Q4413" i="1"/>
  <c r="Q4409" i="1"/>
  <c r="Q4405" i="1"/>
  <c r="Q4401" i="1"/>
  <c r="Q4397" i="1"/>
  <c r="Q4393" i="1"/>
  <c r="Q4389" i="1"/>
  <c r="Q4385" i="1"/>
  <c r="Q4381" i="1"/>
  <c r="Q4377" i="1"/>
  <c r="Q4373" i="1"/>
  <c r="Q4369" i="1"/>
  <c r="Q4365" i="1"/>
  <c r="Q4361" i="1"/>
  <c r="Q4357" i="1"/>
  <c r="Q4353" i="1"/>
  <c r="Q4349" i="1"/>
  <c r="Q4345" i="1"/>
  <c r="Q4341" i="1"/>
  <c r="Q4337" i="1"/>
  <c r="Q4333" i="1"/>
  <c r="Q4329" i="1"/>
  <c r="Q4325" i="1"/>
  <c r="Q4321" i="1"/>
  <c r="Q4317" i="1"/>
  <c r="Q4313" i="1"/>
  <c r="Q4309" i="1"/>
  <c r="Q4305" i="1"/>
  <c r="Q4301" i="1"/>
  <c r="Q4297" i="1"/>
  <c r="Q4293" i="1"/>
  <c r="Q4289" i="1"/>
  <c r="Q4285" i="1"/>
  <c r="Q4281" i="1"/>
  <c r="Q4277" i="1"/>
  <c r="Q4273" i="1"/>
  <c r="Q4269" i="1"/>
  <c r="Q4265" i="1"/>
  <c r="Q4261" i="1"/>
  <c r="Q4257" i="1"/>
  <c r="Q4253" i="1"/>
  <c r="Q4249" i="1"/>
  <c r="Q4245" i="1"/>
  <c r="Q4241" i="1"/>
  <c r="Q4237" i="1"/>
  <c r="Q4233" i="1"/>
  <c r="Q4229" i="1"/>
  <c r="Q4225" i="1"/>
  <c r="Q4221" i="1"/>
  <c r="Q4217" i="1"/>
  <c r="Q4213" i="1"/>
  <c r="Q4209" i="1"/>
  <c r="Q4205" i="1"/>
  <c r="Q4201" i="1"/>
  <c r="Q4197" i="1"/>
  <c r="Q4193" i="1"/>
  <c r="Q4189" i="1"/>
  <c r="Q4185" i="1"/>
  <c r="Q4181" i="1"/>
  <c r="Q4177" i="1"/>
  <c r="Q4173" i="1"/>
  <c r="Q4169" i="1"/>
  <c r="Q4165" i="1"/>
  <c r="Q4161" i="1"/>
  <c r="Q4157" i="1"/>
  <c r="Q4153" i="1"/>
  <c r="Q4149" i="1"/>
  <c r="Q4145" i="1"/>
  <c r="Q4141" i="1"/>
  <c r="Q4137" i="1"/>
  <c r="Q4133" i="1"/>
  <c r="Q4129" i="1"/>
  <c r="Q4125" i="1"/>
  <c r="Q4121" i="1"/>
  <c r="Q4117" i="1"/>
  <c r="Q4113" i="1"/>
  <c r="Q4109" i="1"/>
  <c r="Q4105" i="1"/>
  <c r="Q4101" i="1"/>
  <c r="Q4097" i="1"/>
  <c r="Q4093" i="1"/>
  <c r="Q4089" i="1"/>
  <c r="Q4085" i="1"/>
  <c r="Q4081" i="1"/>
  <c r="Q4077" i="1"/>
  <c r="Q4073" i="1"/>
  <c r="Q4069" i="1"/>
  <c r="Q4065" i="1"/>
  <c r="Q4061" i="1"/>
  <c r="Q4057" i="1"/>
  <c r="Q4053" i="1"/>
  <c r="Q4049" i="1"/>
  <c r="Q4045" i="1"/>
  <c r="Q4041" i="1"/>
  <c r="Q4037" i="1"/>
  <c r="Q4033" i="1"/>
  <c r="Q4029" i="1"/>
  <c r="Q4025" i="1"/>
  <c r="Q4021" i="1"/>
  <c r="Q4017" i="1"/>
  <c r="Q4013" i="1"/>
  <c r="Q4009" i="1"/>
  <c r="Q4005" i="1"/>
  <c r="Q4001" i="1"/>
  <c r="Q3997" i="1"/>
  <c r="Q3993" i="1"/>
  <c r="Q3989" i="1"/>
  <c r="Q3985" i="1"/>
  <c r="Q3981" i="1"/>
  <c r="Q3977" i="1"/>
  <c r="Q3973" i="1"/>
  <c r="Q3969" i="1"/>
  <c r="Q3965" i="1"/>
  <c r="Q3961" i="1"/>
  <c r="Q3957" i="1"/>
  <c r="Q3953" i="1"/>
  <c r="Q3949" i="1"/>
  <c r="Q3945" i="1"/>
  <c r="Q3941" i="1"/>
  <c r="Q3937" i="1"/>
  <c r="Q3933" i="1"/>
  <c r="Q3929" i="1"/>
  <c r="Q3925" i="1"/>
  <c r="Q3921" i="1"/>
  <c r="Q3917" i="1"/>
  <c r="Q3913" i="1"/>
  <c r="Q3909" i="1"/>
  <c r="Q3905" i="1"/>
  <c r="Q3901" i="1"/>
  <c r="Q3897" i="1"/>
  <c r="Q3893" i="1"/>
  <c r="Q3889" i="1"/>
  <c r="Q3885" i="1"/>
  <c r="Q3881" i="1"/>
  <c r="Q3877" i="1"/>
  <c r="Q3873" i="1"/>
  <c r="Q3869" i="1"/>
  <c r="Q3865" i="1"/>
  <c r="Q3861" i="1"/>
  <c r="Q3857" i="1"/>
  <c r="Q3853" i="1"/>
  <c r="Q3849" i="1"/>
  <c r="Q3845" i="1"/>
  <c r="Q3841" i="1"/>
  <c r="Q3837" i="1"/>
  <c r="Q3833" i="1"/>
  <c r="Q3829" i="1"/>
  <c r="Q3825" i="1"/>
  <c r="Q3821" i="1"/>
  <c r="Q3817" i="1"/>
  <c r="Q3813" i="1"/>
  <c r="Q3809" i="1"/>
  <c r="Q3805" i="1"/>
  <c r="Q3801" i="1"/>
  <c r="Q3797" i="1"/>
  <c r="Q3793" i="1"/>
  <c r="Q3789" i="1"/>
  <c r="Q3785" i="1"/>
  <c r="Q3781" i="1"/>
  <c r="Q3777" i="1"/>
  <c r="Q3773" i="1"/>
  <c r="Q3769" i="1"/>
  <c r="Q3765" i="1"/>
  <c r="Q3761" i="1"/>
  <c r="Q3757" i="1"/>
  <c r="Q3753" i="1"/>
  <c r="Q3749" i="1"/>
  <c r="Q3745" i="1"/>
  <c r="Q3741" i="1"/>
  <c r="Q3737" i="1"/>
  <c r="Q3733" i="1"/>
  <c r="Q3729" i="1"/>
  <c r="Q3725" i="1"/>
  <c r="Q3721" i="1"/>
  <c r="Q3717" i="1"/>
  <c r="Q3713" i="1"/>
  <c r="Q3709" i="1"/>
  <c r="Q3705" i="1"/>
  <c r="Q3701" i="1"/>
  <c r="Q3697" i="1"/>
  <c r="Q3693" i="1"/>
  <c r="Q3689" i="1"/>
  <c r="Q3685" i="1"/>
  <c r="Q3681" i="1"/>
  <c r="Q3677" i="1"/>
  <c r="Q3673" i="1"/>
  <c r="Q3669" i="1"/>
  <c r="Q3665" i="1"/>
  <c r="Q3661" i="1"/>
  <c r="Q3657" i="1"/>
  <c r="Q3653" i="1"/>
  <c r="Q3649" i="1"/>
  <c r="Q3645" i="1"/>
  <c r="Q3641" i="1"/>
  <c r="Q3637" i="1"/>
  <c r="Q3633" i="1"/>
  <c r="Q3629" i="1"/>
  <c r="Q3625" i="1"/>
  <c r="Q3621" i="1"/>
  <c r="Q3617" i="1"/>
  <c r="Q3613" i="1"/>
  <c r="Q3609" i="1"/>
  <c r="Q3605" i="1"/>
  <c r="Q3601" i="1"/>
  <c r="Q3597" i="1"/>
  <c r="Q3593" i="1"/>
  <c r="Q3589" i="1"/>
  <c r="Q3585" i="1"/>
  <c r="Q3581" i="1"/>
  <c r="Q3577" i="1"/>
  <c r="Q3573" i="1"/>
  <c r="Q3569" i="1"/>
  <c r="Q3565" i="1"/>
  <c r="Q3561" i="1"/>
  <c r="Q3557" i="1"/>
  <c r="Q3553" i="1"/>
  <c r="Q3549" i="1"/>
  <c r="Q3545" i="1"/>
  <c r="Q3541" i="1"/>
  <c r="Q3537" i="1"/>
  <c r="Q3533" i="1"/>
  <c r="Q3529" i="1"/>
  <c r="Q3525" i="1"/>
  <c r="Q3521" i="1"/>
  <c r="Q3517" i="1"/>
  <c r="Q3513" i="1"/>
  <c r="Q3509" i="1"/>
  <c r="Q3505" i="1"/>
  <c r="Q3501" i="1"/>
  <c r="Q3497" i="1"/>
  <c r="Q3493" i="1"/>
  <c r="Q3489" i="1"/>
  <c r="Q3485" i="1"/>
  <c r="Q3481" i="1"/>
  <c r="Q3477" i="1"/>
  <c r="Q3473" i="1"/>
  <c r="Q3469" i="1"/>
  <c r="Q3465" i="1"/>
  <c r="Q3461" i="1"/>
  <c r="Q3457" i="1"/>
  <c r="Q3453" i="1"/>
  <c r="Q3449" i="1"/>
  <c r="Q3445" i="1"/>
  <c r="Q3441" i="1"/>
  <c r="Q3437" i="1"/>
  <c r="Q3433" i="1"/>
  <c r="Q3429" i="1"/>
  <c r="Q3425" i="1"/>
  <c r="Q3421" i="1"/>
  <c r="Q3417" i="1"/>
  <c r="Q3413" i="1"/>
  <c r="Q3409" i="1"/>
  <c r="Q3405" i="1"/>
  <c r="Q3401" i="1"/>
  <c r="Q3397" i="1"/>
  <c r="Q3393" i="1"/>
  <c r="Q3389" i="1"/>
  <c r="Q3385" i="1"/>
  <c r="Q3381" i="1"/>
  <c r="Q3377" i="1"/>
  <c r="Q3373" i="1"/>
  <c r="Q3369" i="1"/>
  <c r="Q3365" i="1"/>
  <c r="Q3361" i="1"/>
  <c r="Q3357" i="1"/>
  <c r="Q3353" i="1"/>
  <c r="Q3349" i="1"/>
  <c r="Q3345" i="1"/>
  <c r="Q3341" i="1"/>
  <c r="Q3337" i="1"/>
  <c r="Q3333" i="1"/>
  <c r="Q3329" i="1"/>
  <c r="Q3325" i="1"/>
  <c r="Q3321" i="1"/>
  <c r="Q3317" i="1"/>
  <c r="Q3313" i="1"/>
  <c r="Q3309" i="1"/>
  <c r="Q3305" i="1"/>
  <c r="Q3301" i="1"/>
  <c r="Q3297" i="1"/>
  <c r="Q3293" i="1"/>
  <c r="Q3289" i="1"/>
  <c r="Q3285" i="1"/>
  <c r="Q3281" i="1"/>
  <c r="Q3277" i="1"/>
  <c r="Q3273" i="1"/>
  <c r="Q3269" i="1"/>
  <c r="Q3265" i="1"/>
  <c r="Q3261" i="1"/>
  <c r="Q3257" i="1"/>
  <c r="Q4940" i="1"/>
  <c r="Q4936" i="1"/>
  <c r="Q4932" i="1"/>
  <c r="Q4928" i="1"/>
  <c r="Q4924" i="1"/>
  <c r="Q4920" i="1"/>
  <c r="Q4916" i="1"/>
  <c r="Q4912" i="1"/>
  <c r="Q4908" i="1"/>
  <c r="Q4904" i="1"/>
  <c r="Q4900" i="1"/>
  <c r="Q4896" i="1"/>
  <c r="Q4892" i="1"/>
  <c r="Q4888" i="1"/>
  <c r="Q4884" i="1"/>
  <c r="Q4880" i="1"/>
  <c r="Q4876" i="1"/>
  <c r="Q4872" i="1"/>
  <c r="Q4868" i="1"/>
  <c r="Q4864" i="1"/>
  <c r="Q4860" i="1"/>
  <c r="Q4856" i="1"/>
  <c r="Q4852" i="1"/>
  <c r="Q4848" i="1"/>
  <c r="Q4844" i="1"/>
  <c r="Q4840" i="1"/>
  <c r="Q4836" i="1"/>
  <c r="Q4832" i="1"/>
  <c r="Q4828" i="1"/>
  <c r="Q4824" i="1"/>
  <c r="Q4820" i="1"/>
  <c r="Q4816" i="1"/>
  <c r="Q4812" i="1"/>
  <c r="Q4808" i="1"/>
  <c r="Q4804" i="1"/>
  <c r="Q4800" i="1"/>
  <c r="Q4796" i="1"/>
  <c r="Q4792" i="1"/>
  <c r="Q4788" i="1"/>
  <c r="Q4784" i="1"/>
  <c r="Q4780" i="1"/>
  <c r="Q4776" i="1"/>
  <c r="Q4772" i="1"/>
  <c r="Q4768" i="1"/>
  <c r="Q4764" i="1"/>
  <c r="Q4760" i="1"/>
  <c r="Q4756" i="1"/>
  <c r="Q4752" i="1"/>
  <c r="Q4748" i="1"/>
  <c r="Q4744" i="1"/>
  <c r="Q4740" i="1"/>
  <c r="Q4736" i="1"/>
  <c r="Q4732" i="1"/>
  <c r="Q4728" i="1"/>
  <c r="Q4724" i="1"/>
  <c r="Q4720" i="1"/>
  <c r="Q4716" i="1"/>
  <c r="Q4712" i="1"/>
  <c r="Q4708" i="1"/>
  <c r="Q4704" i="1"/>
  <c r="Q4700" i="1"/>
  <c r="Q4696" i="1"/>
  <c r="Q4692" i="1"/>
  <c r="Q4688" i="1"/>
  <c r="Q4684" i="1"/>
  <c r="Q4680" i="1"/>
  <c r="Q4676" i="1"/>
  <c r="Q4672" i="1"/>
  <c r="Q4668" i="1"/>
  <c r="Q4664" i="1"/>
  <c r="Q4660" i="1"/>
  <c r="Q4656" i="1"/>
  <c r="Q4652" i="1"/>
  <c r="Q4648" i="1"/>
  <c r="Q4644" i="1"/>
  <c r="Q4640" i="1"/>
  <c r="Q4636" i="1"/>
  <c r="Q4632" i="1"/>
  <c r="Q4628" i="1"/>
  <c r="Q4624" i="1"/>
  <c r="Q4620" i="1"/>
  <c r="Q4616" i="1"/>
  <c r="Q4612" i="1"/>
  <c r="Q4608" i="1"/>
  <c r="Q4604" i="1"/>
  <c r="Q4600" i="1"/>
  <c r="Q4596" i="1"/>
  <c r="Q4592" i="1"/>
  <c r="Q4588" i="1"/>
  <c r="Q4584" i="1"/>
  <c r="Q4580" i="1"/>
  <c r="Q4576" i="1"/>
  <c r="Q4572" i="1"/>
  <c r="Q4568" i="1"/>
  <c r="Q4564" i="1"/>
  <c r="Q4560" i="1"/>
  <c r="Q4556" i="1"/>
  <c r="Q4552" i="1"/>
  <c r="Q4548" i="1"/>
  <c r="Q4544" i="1"/>
  <c r="Q4540" i="1"/>
  <c r="Q4536" i="1"/>
  <c r="Q4532" i="1"/>
  <c r="Q4528" i="1"/>
  <c r="Q4524" i="1"/>
  <c r="Q4520" i="1"/>
  <c r="Q4516" i="1"/>
  <c r="Q4512" i="1"/>
  <c r="Q4508" i="1"/>
  <c r="Q4504" i="1"/>
  <c r="Q4500" i="1"/>
  <c r="Q4496" i="1"/>
  <c r="Q4492" i="1"/>
  <c r="Q4488" i="1"/>
  <c r="Q4484" i="1"/>
  <c r="Q4480" i="1"/>
  <c r="Q4476" i="1"/>
  <c r="Q4472" i="1"/>
  <c r="Q4468" i="1"/>
  <c r="Q4464" i="1"/>
  <c r="Q4460" i="1"/>
  <c r="Q4456" i="1"/>
  <c r="Q4452" i="1"/>
  <c r="Q4448" i="1"/>
  <c r="Q4444" i="1"/>
  <c r="Q4440" i="1"/>
  <c r="Q4436" i="1"/>
  <c r="Q4432" i="1"/>
  <c r="Q4428" i="1"/>
  <c r="Q4424" i="1"/>
  <c r="Q4420" i="1"/>
  <c r="Q4416" i="1"/>
  <c r="Q4412" i="1"/>
  <c r="Q4408" i="1"/>
  <c r="Q4404" i="1"/>
  <c r="Q4400" i="1"/>
  <c r="Q4396" i="1"/>
  <c r="Q4392" i="1"/>
  <c r="Q4388" i="1"/>
  <c r="Q4384" i="1"/>
  <c r="Q4380" i="1"/>
  <c r="Q4376" i="1"/>
  <c r="Q4372" i="1"/>
  <c r="Q4368" i="1"/>
  <c r="Q4364" i="1"/>
  <c r="Q4360" i="1"/>
  <c r="Q4356" i="1"/>
  <c r="Q4352" i="1"/>
  <c r="Q4348" i="1"/>
  <c r="Q4344" i="1"/>
  <c r="Q4340" i="1"/>
  <c r="Q4336" i="1"/>
  <c r="Q4332" i="1"/>
  <c r="Q4328" i="1"/>
  <c r="Q4324" i="1"/>
  <c r="Q4320" i="1"/>
  <c r="Q4316" i="1"/>
  <c r="Q4312" i="1"/>
  <c r="Q4308" i="1"/>
  <c r="Q4304" i="1"/>
  <c r="Q4300" i="1"/>
  <c r="Q4296" i="1"/>
  <c r="Q4292" i="1"/>
  <c r="Q4288" i="1"/>
  <c r="Q4284" i="1"/>
  <c r="Q4280" i="1"/>
  <c r="Q4276" i="1"/>
  <c r="Q4272" i="1"/>
  <c r="Q4268" i="1"/>
  <c r="Q4264" i="1"/>
  <c r="Q4260" i="1"/>
  <c r="Q4256" i="1"/>
  <c r="Q4252" i="1"/>
  <c r="Q4248" i="1"/>
  <c r="Q4244" i="1"/>
  <c r="Q4240" i="1"/>
  <c r="Q4236" i="1"/>
  <c r="Q4232" i="1"/>
  <c r="Q4228" i="1"/>
  <c r="Q4224" i="1"/>
  <c r="Q4220" i="1"/>
  <c r="Q4216" i="1"/>
  <c r="Q4212" i="1"/>
  <c r="Q4208" i="1"/>
  <c r="Q4204" i="1"/>
  <c r="Q4200" i="1"/>
  <c r="Q4196" i="1"/>
  <c r="Q4192" i="1"/>
  <c r="Q4188" i="1"/>
  <c r="Q4184" i="1"/>
  <c r="Q4180" i="1"/>
  <c r="Q4176" i="1"/>
  <c r="Q4172" i="1"/>
  <c r="Q4168" i="1"/>
  <c r="Q4164" i="1"/>
  <c r="Q4160" i="1"/>
  <c r="Q4156" i="1"/>
  <c r="Q4152" i="1"/>
  <c r="Q4148" i="1"/>
  <c r="Q4144" i="1"/>
  <c r="Q4939" i="1"/>
  <c r="Q4935" i="1"/>
  <c r="Q4931" i="1"/>
  <c r="Q4927" i="1"/>
  <c r="Q4923" i="1"/>
  <c r="Q4919" i="1"/>
  <c r="Q4915" i="1"/>
  <c r="Q4911" i="1"/>
  <c r="Q4907" i="1"/>
  <c r="Q4903" i="1"/>
  <c r="Q4899" i="1"/>
  <c r="Q4895" i="1"/>
  <c r="Q4891" i="1"/>
  <c r="Q4887" i="1"/>
  <c r="Q4883" i="1"/>
  <c r="Q4879" i="1"/>
  <c r="Q4875" i="1"/>
  <c r="Q4871" i="1"/>
  <c r="Q4867" i="1"/>
  <c r="Q4863" i="1"/>
  <c r="Q4859" i="1"/>
  <c r="Q4855" i="1"/>
  <c r="Q4851" i="1"/>
  <c r="Q4847" i="1"/>
  <c r="Q4843" i="1"/>
  <c r="Q4839" i="1"/>
  <c r="Q4835" i="1"/>
  <c r="Q4831" i="1"/>
  <c r="Q4827" i="1"/>
  <c r="Q4823" i="1"/>
  <c r="Q4819" i="1"/>
  <c r="Q4815" i="1"/>
  <c r="Q4811" i="1"/>
  <c r="Q4807" i="1"/>
  <c r="Q4803" i="1"/>
  <c r="Q4799" i="1"/>
  <c r="Q4795" i="1"/>
  <c r="Q4791" i="1"/>
  <c r="Q4787" i="1"/>
  <c r="Q4783" i="1"/>
  <c r="Q4779" i="1"/>
  <c r="Q4775" i="1"/>
  <c r="Q4771" i="1"/>
  <c r="Q4767" i="1"/>
  <c r="Q4763" i="1"/>
  <c r="Q4759" i="1"/>
  <c r="Q4755" i="1"/>
  <c r="Q4751" i="1"/>
  <c r="Q4747" i="1"/>
  <c r="Q4743" i="1"/>
  <c r="Q4739" i="1"/>
  <c r="Q4735" i="1"/>
  <c r="Q4731" i="1"/>
  <c r="Q4727" i="1"/>
  <c r="Q4723" i="1"/>
  <c r="Q4719" i="1"/>
  <c r="Q4715" i="1"/>
  <c r="Q4711" i="1"/>
  <c r="Q4707" i="1"/>
  <c r="Q4703" i="1"/>
  <c r="Q4699" i="1"/>
  <c r="Q4695" i="1"/>
  <c r="Q4691" i="1"/>
  <c r="Q4687" i="1"/>
  <c r="Q4683" i="1"/>
  <c r="Q4679" i="1"/>
  <c r="Q4675" i="1"/>
  <c r="Q4671" i="1"/>
  <c r="Q4667" i="1"/>
  <c r="Q4663" i="1"/>
  <c r="Q4659" i="1"/>
  <c r="Q4655" i="1"/>
  <c r="Q4651" i="1"/>
  <c r="Q4647" i="1"/>
  <c r="Q4643" i="1"/>
  <c r="Q4639" i="1"/>
  <c r="Q4635" i="1"/>
  <c r="Q4631" i="1"/>
  <c r="Q4627" i="1"/>
  <c r="Q4623" i="1"/>
  <c r="Q4619" i="1"/>
  <c r="Q4615" i="1"/>
  <c r="Q4611" i="1"/>
  <c r="Q4607" i="1"/>
  <c r="Q4603" i="1"/>
  <c r="Q4599" i="1"/>
  <c r="Q4595" i="1"/>
  <c r="Q4591" i="1"/>
  <c r="Q4587" i="1"/>
  <c r="Q4583" i="1"/>
  <c r="Q4579" i="1"/>
  <c r="Q4575" i="1"/>
  <c r="Q4571" i="1"/>
  <c r="Q4567" i="1"/>
  <c r="Q4563" i="1"/>
  <c r="Q4559" i="1"/>
  <c r="Q4555" i="1"/>
  <c r="Q4551" i="1"/>
  <c r="Q4547" i="1"/>
  <c r="Q4543" i="1"/>
  <c r="Q4539" i="1"/>
  <c r="Q4535" i="1"/>
  <c r="Q4531" i="1"/>
  <c r="Q4527" i="1"/>
  <c r="Q4523" i="1"/>
  <c r="Q4519" i="1"/>
  <c r="Q4515" i="1"/>
  <c r="Q4511" i="1"/>
  <c r="Q4507" i="1"/>
  <c r="Q4503" i="1"/>
  <c r="Q4499" i="1"/>
  <c r="Q4495" i="1"/>
  <c r="Q4491" i="1"/>
  <c r="Q4487" i="1"/>
  <c r="Q4483" i="1"/>
  <c r="Q4479" i="1"/>
  <c r="Q4475" i="1"/>
  <c r="Q4471" i="1"/>
  <c r="Q4467" i="1"/>
  <c r="Q4463" i="1"/>
  <c r="Q4459" i="1"/>
  <c r="Q4455" i="1"/>
  <c r="Q4451" i="1"/>
  <c r="Q4447" i="1"/>
  <c r="Q4443" i="1"/>
  <c r="Q4439" i="1"/>
  <c r="Q4435" i="1"/>
  <c r="Q4431" i="1"/>
  <c r="Q4427" i="1"/>
  <c r="Q4423" i="1"/>
  <c r="Q4419" i="1"/>
  <c r="Q4415" i="1"/>
  <c r="Q4411" i="1"/>
  <c r="Q4407" i="1"/>
  <c r="Q4403" i="1"/>
  <c r="Q4399" i="1"/>
  <c r="Q4395" i="1"/>
  <c r="Q4391" i="1"/>
  <c r="Q4387" i="1"/>
  <c r="Q4383" i="1"/>
  <c r="Q4379" i="1"/>
  <c r="Q4375" i="1"/>
  <c r="Q4371" i="1"/>
  <c r="Q4367" i="1"/>
  <c r="Q4363" i="1"/>
  <c r="Q4359" i="1"/>
  <c r="Q4355" i="1"/>
  <c r="Q4351" i="1"/>
  <c r="Q4347" i="1"/>
  <c r="Q4343" i="1"/>
  <c r="Q4339" i="1"/>
  <c r="Q4335" i="1"/>
  <c r="Q4331" i="1"/>
  <c r="Q4327" i="1"/>
  <c r="Q4323" i="1"/>
  <c r="Q4319" i="1"/>
  <c r="Q4315" i="1"/>
  <c r="Q4311" i="1"/>
  <c r="Q4307" i="1"/>
  <c r="Q4303" i="1"/>
  <c r="Q4299" i="1"/>
  <c r="Q4295" i="1"/>
  <c r="Q4291" i="1"/>
  <c r="Q4287" i="1"/>
  <c r="Q4283" i="1"/>
  <c r="Q4279" i="1"/>
  <c r="Q4275" i="1"/>
  <c r="Q4271" i="1"/>
  <c r="Q4267" i="1"/>
  <c r="Q4263" i="1"/>
  <c r="Q4259" i="1"/>
  <c r="Q4255" i="1"/>
  <c r="Q4251" i="1"/>
  <c r="Q4247" i="1"/>
  <c r="Q4243" i="1"/>
  <c r="Q4239" i="1"/>
  <c r="Q4235" i="1"/>
  <c r="Q4231" i="1"/>
  <c r="Q4227" i="1"/>
  <c r="Q4223" i="1"/>
  <c r="Q4219" i="1"/>
  <c r="Q4215" i="1"/>
  <c r="Q4211" i="1"/>
  <c r="Q4207" i="1"/>
  <c r="Q4203" i="1"/>
  <c r="Q4199" i="1"/>
  <c r="Q4195" i="1"/>
  <c r="Q4191" i="1"/>
  <c r="Q4187" i="1"/>
  <c r="Q4183" i="1"/>
  <c r="Q4179" i="1"/>
  <c r="Q4175" i="1"/>
  <c r="Q4171" i="1"/>
  <c r="Q4167" i="1"/>
  <c r="Q4163" i="1"/>
  <c r="Q4159" i="1"/>
  <c r="Q4155" i="1"/>
  <c r="Q4151" i="1"/>
  <c r="Q4147" i="1"/>
  <c r="Q4143" i="1"/>
  <c r="Q4139" i="1"/>
  <c r="Q4135" i="1"/>
  <c r="Q4131" i="1"/>
  <c r="Q4127" i="1"/>
  <c r="Q4123" i="1"/>
  <c r="Q4119" i="1"/>
  <c r="Q4115" i="1"/>
  <c r="Q4111" i="1"/>
  <c r="Q4107" i="1"/>
  <c r="Q4103" i="1"/>
  <c r="Q4099" i="1"/>
  <c r="Q4095" i="1"/>
  <c r="Q4091" i="1"/>
  <c r="Q4087" i="1"/>
  <c r="Q4083" i="1"/>
  <c r="Q4079" i="1"/>
  <c r="Q4075" i="1"/>
  <c r="Q4071" i="1"/>
  <c r="Q4067" i="1"/>
  <c r="Q4063" i="1"/>
  <c r="Q4059" i="1"/>
  <c r="Q4055" i="1"/>
  <c r="Q4051" i="1"/>
  <c r="Q4047" i="1"/>
  <c r="Q4043" i="1"/>
  <c r="Q4039" i="1"/>
  <c r="Q4035" i="1"/>
  <c r="Q4031" i="1"/>
  <c r="Q4027" i="1"/>
  <c r="Q4023" i="1"/>
  <c r="Q4019" i="1"/>
  <c r="Q4015" i="1"/>
  <c r="Q4011" i="1"/>
  <c r="Q4007" i="1"/>
  <c r="Q4003" i="1"/>
  <c r="Q3999" i="1"/>
  <c r="Q3995" i="1"/>
  <c r="Q3991" i="1"/>
  <c r="Q3987" i="1"/>
  <c r="Q3983" i="1"/>
  <c r="Q3979" i="1"/>
  <c r="Q3975" i="1"/>
  <c r="Q3971" i="1"/>
  <c r="Q3967" i="1"/>
  <c r="Q3963" i="1"/>
  <c r="Q3959" i="1"/>
  <c r="Q3955" i="1"/>
  <c r="Q3951" i="1"/>
  <c r="Q3947" i="1"/>
  <c r="Q3943" i="1"/>
  <c r="Q3939" i="1"/>
  <c r="Q3935" i="1"/>
  <c r="Q3931" i="1"/>
  <c r="Q3927" i="1"/>
  <c r="Q3923" i="1"/>
  <c r="Q3919" i="1"/>
  <c r="Q3915" i="1"/>
  <c r="Q3911" i="1"/>
  <c r="Q3907" i="1"/>
  <c r="Q3903" i="1"/>
  <c r="Q3899" i="1"/>
  <c r="Q3895" i="1"/>
  <c r="Q3891" i="1"/>
  <c r="Q3887" i="1"/>
  <c r="Q3883" i="1"/>
  <c r="Q3879" i="1"/>
  <c r="Q3875" i="1"/>
  <c r="Q3871" i="1"/>
  <c r="Q3867" i="1"/>
  <c r="Q3863" i="1"/>
  <c r="Q3859" i="1"/>
  <c r="Q3855" i="1"/>
  <c r="Q3851" i="1"/>
  <c r="Q3847" i="1"/>
  <c r="Q3843" i="1"/>
  <c r="Q3839" i="1"/>
  <c r="Q3835" i="1"/>
  <c r="Q3831" i="1"/>
  <c r="Q3827" i="1"/>
  <c r="Q3823" i="1"/>
  <c r="Q3819" i="1"/>
  <c r="Q3815" i="1"/>
  <c r="Q3811" i="1"/>
  <c r="Q3807" i="1"/>
  <c r="Q3803" i="1"/>
  <c r="Q3799" i="1"/>
  <c r="Q3795" i="1"/>
  <c r="Q3791" i="1"/>
  <c r="Q3787" i="1"/>
  <c r="Q3783" i="1"/>
  <c r="Q3779" i="1"/>
  <c r="Q3775" i="1"/>
  <c r="Q3771" i="1"/>
  <c r="Q3767" i="1"/>
  <c r="Q3763" i="1"/>
  <c r="Q3759" i="1"/>
  <c r="Q3755" i="1"/>
  <c r="Q3751" i="1"/>
  <c r="Q3747" i="1"/>
  <c r="Q3743" i="1"/>
  <c r="Q3739" i="1"/>
  <c r="Q3735" i="1"/>
  <c r="Q3731" i="1"/>
  <c r="Q3727" i="1"/>
  <c r="Q3723" i="1"/>
  <c r="Q3719" i="1"/>
  <c r="Q3715" i="1"/>
  <c r="Q3711" i="1"/>
  <c r="Q3707" i="1"/>
  <c r="Q3703" i="1"/>
  <c r="Q3699" i="1"/>
  <c r="Q3695" i="1"/>
  <c r="Q3691" i="1"/>
  <c r="Q3687" i="1"/>
  <c r="Q3683" i="1"/>
  <c r="Q3679" i="1"/>
  <c r="Q3675" i="1"/>
  <c r="Q3671" i="1"/>
  <c r="Q3667" i="1"/>
  <c r="Q3663" i="1"/>
  <c r="Q3659" i="1"/>
  <c r="Q3655" i="1"/>
  <c r="Q3651" i="1"/>
  <c r="Q3647" i="1"/>
  <c r="Q3643" i="1"/>
  <c r="Q3639" i="1"/>
  <c r="Q3635" i="1"/>
  <c r="Q3631" i="1"/>
  <c r="Q3627" i="1"/>
  <c r="Q3623" i="1"/>
  <c r="Q3619" i="1"/>
  <c r="Q3615" i="1"/>
  <c r="Q3611" i="1"/>
  <c r="Q3607" i="1"/>
  <c r="Q3603" i="1"/>
  <c r="Q3599" i="1"/>
  <c r="Q3595" i="1"/>
  <c r="Q3591" i="1"/>
  <c r="Q3587" i="1"/>
  <c r="Q3583" i="1"/>
  <c r="Q3579" i="1"/>
  <c r="Q3575" i="1"/>
  <c r="Q3571" i="1"/>
  <c r="Q3567" i="1"/>
  <c r="Q3563" i="1"/>
  <c r="Q3559" i="1"/>
  <c r="Q3555" i="1"/>
  <c r="Q3551" i="1"/>
  <c r="Q3547" i="1"/>
  <c r="Q3543" i="1"/>
  <c r="Q3539" i="1"/>
  <c r="Q3535" i="1"/>
  <c r="Q3531" i="1"/>
  <c r="Q3527" i="1"/>
  <c r="Q3523" i="1"/>
  <c r="Q3519" i="1"/>
  <c r="Q3515" i="1"/>
  <c r="Q3511" i="1"/>
  <c r="Q3507" i="1"/>
  <c r="Q3503" i="1"/>
  <c r="Q3499" i="1"/>
  <c r="Q3495" i="1"/>
  <c r="Q3491" i="1"/>
  <c r="Q3487" i="1"/>
  <c r="Q3483" i="1"/>
  <c r="Q3479" i="1"/>
  <c r="Q3475" i="1"/>
  <c r="Q3471" i="1"/>
  <c r="Q3467" i="1"/>
  <c r="Q3463" i="1"/>
  <c r="Q3459" i="1"/>
  <c r="Q3455" i="1"/>
  <c r="Q3451" i="1"/>
  <c r="Q3447" i="1"/>
  <c r="Q3443" i="1"/>
  <c r="Q3439" i="1"/>
  <c r="Q3435" i="1"/>
  <c r="Q3431" i="1"/>
  <c r="Q3427" i="1"/>
  <c r="Q3423" i="1"/>
  <c r="Q3419" i="1"/>
  <c r="Q3415" i="1"/>
  <c r="Q3411" i="1"/>
  <c r="Q3407" i="1"/>
  <c r="Q3403" i="1"/>
  <c r="Q3399" i="1"/>
  <c r="Q3395" i="1"/>
  <c r="Q3391" i="1"/>
  <c r="Q3387" i="1"/>
  <c r="Q3383" i="1"/>
  <c r="Q3379" i="1"/>
  <c r="Q3375" i="1"/>
  <c r="Q3371" i="1"/>
  <c r="Q3367" i="1"/>
  <c r="Q3363" i="1"/>
  <c r="Q3359" i="1"/>
  <c r="Q3355" i="1"/>
  <c r="Q3351" i="1"/>
  <c r="Q3347" i="1"/>
  <c r="Q3343" i="1"/>
  <c r="Q3339" i="1"/>
  <c r="Q3335" i="1"/>
  <c r="Q3331" i="1"/>
  <c r="Q3327" i="1"/>
  <c r="Q3323" i="1"/>
  <c r="Q3319" i="1"/>
  <c r="Q3315" i="1"/>
  <c r="Q3311" i="1"/>
  <c r="Q3307" i="1"/>
  <c r="Q3303" i="1"/>
  <c r="Q3299" i="1"/>
  <c r="Q3295" i="1"/>
  <c r="Q3291" i="1"/>
  <c r="Q3287" i="1"/>
  <c r="Q3283" i="1"/>
  <c r="Q3279" i="1"/>
  <c r="Q3275" i="1"/>
  <c r="Q3271" i="1"/>
  <c r="Q3267" i="1"/>
  <c r="Q3263" i="1"/>
  <c r="Q3259" i="1"/>
  <c r="Q3255" i="1"/>
  <c r="Q3251" i="1"/>
  <c r="Q3247" i="1"/>
  <c r="Q3243" i="1"/>
  <c r="Q3239" i="1"/>
  <c r="Q3235" i="1"/>
  <c r="Q3231" i="1"/>
  <c r="Q3227" i="1"/>
  <c r="Q3223" i="1"/>
  <c r="Q3219" i="1"/>
  <c r="Q3215" i="1"/>
  <c r="Q3211" i="1"/>
  <c r="Q3207" i="1"/>
  <c r="Q3203" i="1"/>
  <c r="Q3199" i="1"/>
  <c r="Q3195" i="1"/>
  <c r="Q3191" i="1"/>
  <c r="Q3187" i="1"/>
  <c r="Q3183" i="1"/>
  <c r="Q3179" i="1"/>
  <c r="Q3175" i="1"/>
  <c r="Q3171" i="1"/>
  <c r="Q3167" i="1"/>
  <c r="Q3163" i="1"/>
  <c r="Q3159" i="1"/>
  <c r="Q3155" i="1"/>
  <c r="Q3151" i="1"/>
  <c r="Q3147" i="1"/>
  <c r="Q3143" i="1"/>
  <c r="Q3139" i="1"/>
  <c r="Q3135" i="1"/>
  <c r="Q3131" i="1"/>
  <c r="Q3127" i="1"/>
  <c r="Q3123" i="1"/>
  <c r="Q3119" i="1"/>
  <c r="Q3115" i="1"/>
  <c r="Q3111" i="1"/>
  <c r="Q3107" i="1"/>
  <c r="Q3103" i="1"/>
  <c r="Q3099" i="1"/>
  <c r="Q3095" i="1"/>
  <c r="Q3091" i="1"/>
  <c r="Q3087" i="1"/>
  <c r="Q3083" i="1"/>
  <c r="Q3079" i="1"/>
  <c r="Q3075" i="1"/>
  <c r="Q3071" i="1"/>
  <c r="Q3067" i="1"/>
  <c r="Q3063" i="1"/>
  <c r="Q3059" i="1"/>
  <c r="Q3055" i="1"/>
  <c r="Q3051" i="1"/>
  <c r="Q3047" i="1"/>
  <c r="Q3043" i="1"/>
  <c r="Q3039" i="1"/>
  <c r="Q3035" i="1"/>
  <c r="Q3031" i="1"/>
  <c r="Q3027" i="1"/>
  <c r="Q3023" i="1"/>
  <c r="Q3019" i="1"/>
  <c r="Q3015" i="1"/>
  <c r="Q3011" i="1"/>
  <c r="Q3007" i="1"/>
  <c r="Q3003" i="1"/>
  <c r="Q2999" i="1"/>
  <c r="Q2995" i="1"/>
  <c r="Q2991" i="1"/>
  <c r="Q2987" i="1"/>
  <c r="Q2983" i="1"/>
  <c r="Q2979" i="1"/>
  <c r="Q2975" i="1"/>
  <c r="Q2971" i="1"/>
  <c r="Q2967" i="1"/>
  <c r="Q2963" i="1"/>
  <c r="Q2959" i="1"/>
  <c r="Q2955" i="1"/>
  <c r="Q2951" i="1"/>
  <c r="Q2947" i="1"/>
  <c r="Q2943" i="1"/>
  <c r="Q2939" i="1"/>
  <c r="Q2935" i="1"/>
  <c r="Q2931" i="1"/>
  <c r="Q2927" i="1"/>
  <c r="Q2923" i="1"/>
  <c r="Q2919" i="1"/>
  <c r="Q2915" i="1"/>
  <c r="Q2911" i="1"/>
  <c r="Q2907" i="1"/>
  <c r="Q2903" i="1"/>
  <c r="Q2899" i="1"/>
  <c r="Q2895" i="1"/>
  <c r="Q2891" i="1"/>
  <c r="Q2887" i="1"/>
  <c r="Q2883" i="1"/>
  <c r="Q2879" i="1"/>
  <c r="Q2875" i="1"/>
  <c r="Q2871" i="1"/>
  <c r="Q2867" i="1"/>
  <c r="Q2863" i="1"/>
  <c r="Q2859" i="1"/>
  <c r="Q2855" i="1"/>
  <c r="Q2851" i="1"/>
  <c r="Q4878" i="1"/>
  <c r="Q4874" i="1"/>
  <c r="Q4870" i="1"/>
  <c r="Q4866" i="1"/>
  <c r="Q4862" i="1"/>
  <c r="Q4858" i="1"/>
  <c r="Q4854" i="1"/>
  <c r="Q4850" i="1"/>
  <c r="Q4846" i="1"/>
  <c r="Q4842" i="1"/>
  <c r="Q4838" i="1"/>
  <c r="Q4834" i="1"/>
  <c r="Q4830" i="1"/>
  <c r="Q4826" i="1"/>
  <c r="Q4822" i="1"/>
  <c r="Q4818" i="1"/>
  <c r="Q4814" i="1"/>
  <c r="Q4810" i="1"/>
  <c r="Q4806" i="1"/>
  <c r="Q4802" i="1"/>
  <c r="Q4798" i="1"/>
  <c r="Q4794" i="1"/>
  <c r="Q4790" i="1"/>
  <c r="Q4786" i="1"/>
  <c r="Q4782" i="1"/>
  <c r="Q4778" i="1"/>
  <c r="Q4774" i="1"/>
  <c r="Q4770" i="1"/>
  <c r="Q4766" i="1"/>
  <c r="Q4762" i="1"/>
  <c r="Q4758" i="1"/>
  <c r="Q4754" i="1"/>
  <c r="Q4750" i="1"/>
  <c r="Q4746" i="1"/>
  <c r="Q4742" i="1"/>
  <c r="Q4738" i="1"/>
  <c r="Q4734" i="1"/>
  <c r="Q4730" i="1"/>
  <c r="Q4726" i="1"/>
  <c r="Q4722" i="1"/>
  <c r="Q4718" i="1"/>
  <c r="Q4714" i="1"/>
  <c r="Q4710" i="1"/>
  <c r="Q4706" i="1"/>
  <c r="Q4702" i="1"/>
  <c r="Q4698" i="1"/>
  <c r="Q4694" i="1"/>
  <c r="Q4690" i="1"/>
  <c r="Q4686" i="1"/>
  <c r="Q4682" i="1"/>
  <c r="Q4678" i="1"/>
  <c r="Q4674" i="1"/>
  <c r="Q4670" i="1"/>
  <c r="Q4666" i="1"/>
  <c r="Q4662" i="1"/>
  <c r="Q4658" i="1"/>
  <c r="Q4654" i="1"/>
  <c r="Q4650" i="1"/>
  <c r="Q4646" i="1"/>
  <c r="Q4642" i="1"/>
  <c r="Q4638" i="1"/>
  <c r="Q4634" i="1"/>
  <c r="Q4630" i="1"/>
  <c r="Q4626" i="1"/>
  <c r="Q4622" i="1"/>
  <c r="Q4618" i="1"/>
  <c r="Q4614" i="1"/>
  <c r="Q4610" i="1"/>
  <c r="Q4606" i="1"/>
  <c r="Q4602" i="1"/>
  <c r="Q4598" i="1"/>
  <c r="Q4594" i="1"/>
  <c r="Q4590" i="1"/>
  <c r="Q4586" i="1"/>
  <c r="Q4582" i="1"/>
  <c r="Q4578" i="1"/>
  <c r="Q4574" i="1"/>
  <c r="Q4570" i="1"/>
  <c r="Q4566" i="1"/>
  <c r="Q4562" i="1"/>
  <c r="Q4558" i="1"/>
  <c r="Q4554" i="1"/>
  <c r="Q4550" i="1"/>
  <c r="Q4546" i="1"/>
  <c r="Q4542" i="1"/>
  <c r="Q4538" i="1"/>
  <c r="Q4534" i="1"/>
  <c r="Q4530" i="1"/>
  <c r="Q4526" i="1"/>
  <c r="Q4522" i="1"/>
  <c r="Q4518" i="1"/>
  <c r="Q4514" i="1"/>
  <c r="Q4510" i="1"/>
  <c r="Q4506" i="1"/>
  <c r="Q4502" i="1"/>
  <c r="Q4498" i="1"/>
  <c r="Q4494" i="1"/>
  <c r="Q4490" i="1"/>
  <c r="Q4486" i="1"/>
  <c r="Q4482" i="1"/>
  <c r="Q4478" i="1"/>
  <c r="Q4474" i="1"/>
  <c r="Q4470" i="1"/>
  <c r="Q4466" i="1"/>
  <c r="Q4462" i="1"/>
  <c r="Q4458" i="1"/>
  <c r="Q4454" i="1"/>
  <c r="Q4450" i="1"/>
  <c r="Q4446" i="1"/>
  <c r="Q4442" i="1"/>
  <c r="Q4438" i="1"/>
  <c r="Q4434" i="1"/>
  <c r="Q4430" i="1"/>
  <c r="Q4426" i="1"/>
  <c r="Q4422" i="1"/>
  <c r="Q4418" i="1"/>
  <c r="Q4414" i="1"/>
  <c r="Q4410" i="1"/>
  <c r="Q4406" i="1"/>
  <c r="Q4402" i="1"/>
  <c r="Q4398" i="1"/>
  <c r="Q4394" i="1"/>
  <c r="Q4390" i="1"/>
  <c r="Q4386" i="1"/>
  <c r="Q4382" i="1"/>
  <c r="Q4378" i="1"/>
  <c r="Q4374" i="1"/>
  <c r="Q4370" i="1"/>
  <c r="Q4366" i="1"/>
  <c r="Q4362" i="1"/>
  <c r="Q4358" i="1"/>
  <c r="Q4354" i="1"/>
  <c r="Q4350" i="1"/>
  <c r="Q4346" i="1"/>
  <c r="Q4342" i="1"/>
  <c r="Q4338" i="1"/>
  <c r="Q4334" i="1"/>
  <c r="Q4330" i="1"/>
  <c r="Q4326" i="1"/>
  <c r="Q4322" i="1"/>
  <c r="Q4318" i="1"/>
  <c r="Q4314" i="1"/>
  <c r="Q4310" i="1"/>
  <c r="Q4306" i="1"/>
  <c r="Q4302" i="1"/>
  <c r="Q4298" i="1"/>
  <c r="Q4294" i="1"/>
  <c r="Q4290" i="1"/>
  <c r="Q4286" i="1"/>
  <c r="Q4282" i="1"/>
  <c r="Q4278" i="1"/>
  <c r="Q4274" i="1"/>
  <c r="Q4270" i="1"/>
  <c r="Q4266" i="1"/>
  <c r="Q4262" i="1"/>
  <c r="Q4258" i="1"/>
  <c r="Q4254" i="1"/>
  <c r="Q4250" i="1"/>
  <c r="Q4246" i="1"/>
  <c r="Q4242" i="1"/>
  <c r="Q4238" i="1"/>
  <c r="Q4234" i="1"/>
  <c r="Q4230" i="1"/>
  <c r="Q4226" i="1"/>
  <c r="Q4222" i="1"/>
  <c r="Q4218" i="1"/>
  <c r="Q4214" i="1"/>
  <c r="Q4210" i="1"/>
  <c r="Q4206" i="1"/>
  <c r="Q4202" i="1"/>
  <c r="Q4198" i="1"/>
  <c r="Q4194" i="1"/>
  <c r="Q4190" i="1"/>
  <c r="Q4186" i="1"/>
  <c r="Q4182" i="1"/>
  <c r="Q4178" i="1"/>
  <c r="Q4174" i="1"/>
  <c r="Q4170" i="1"/>
  <c r="Q4166" i="1"/>
  <c r="Q4162" i="1"/>
  <c r="Q4158" i="1"/>
  <c r="Q4154" i="1"/>
  <c r="Q4150" i="1"/>
  <c r="Q4146" i="1"/>
  <c r="Q4142" i="1"/>
  <c r="Q4138" i="1"/>
  <c r="Q4134" i="1"/>
  <c r="Q4130" i="1"/>
  <c r="Q4126" i="1"/>
  <c r="Q4122" i="1"/>
  <c r="Q4118" i="1"/>
  <c r="Q4114" i="1"/>
  <c r="Q4110" i="1"/>
  <c r="Q4106" i="1"/>
  <c r="Q4102" i="1"/>
  <c r="Q4098" i="1"/>
  <c r="Q4094" i="1"/>
  <c r="Q4090" i="1"/>
  <c r="Q4086" i="1"/>
  <c r="Q4082" i="1"/>
  <c r="Q4078" i="1"/>
  <c r="Q4074" i="1"/>
  <c r="Q4070" i="1"/>
  <c r="Q4066" i="1"/>
  <c r="Q4062" i="1"/>
  <c r="Q4058" i="1"/>
  <c r="Q4054" i="1"/>
  <c r="Q4050" i="1"/>
  <c r="Q4046" i="1"/>
  <c r="Q4042" i="1"/>
  <c r="Q4038" i="1"/>
  <c r="Q4034" i="1"/>
  <c r="Q4030" i="1"/>
  <c r="Q4026" i="1"/>
  <c r="Q4022" i="1"/>
  <c r="Q4018" i="1"/>
  <c r="Q4014" i="1"/>
  <c r="Q4010" i="1"/>
  <c r="Q4006" i="1"/>
  <c r="Q4002" i="1"/>
  <c r="Q3998" i="1"/>
  <c r="Q3994" i="1"/>
  <c r="Q3990" i="1"/>
  <c r="Q3986" i="1"/>
  <c r="Q3982" i="1"/>
  <c r="Q3978" i="1"/>
  <c r="Q3974" i="1"/>
  <c r="Q3970" i="1"/>
  <c r="Q3966" i="1"/>
  <c r="Q3962" i="1"/>
  <c r="Q3958" i="1"/>
  <c r="Q3954" i="1"/>
  <c r="Q3950" i="1"/>
  <c r="Q3946" i="1"/>
  <c r="Q3942" i="1"/>
  <c r="Q3938" i="1"/>
  <c r="Q3934" i="1"/>
  <c r="Q3930" i="1"/>
  <c r="Q3926" i="1"/>
  <c r="Q3922" i="1"/>
  <c r="Q3918" i="1"/>
  <c r="Q3914" i="1"/>
  <c r="Q3910" i="1"/>
  <c r="Q3906" i="1"/>
  <c r="Q3902" i="1"/>
  <c r="Q3898" i="1"/>
  <c r="Q3894" i="1"/>
  <c r="Q3890" i="1"/>
  <c r="Q3886" i="1"/>
  <c r="Q3882" i="1"/>
  <c r="Q3878" i="1"/>
  <c r="Q3874" i="1"/>
  <c r="Q3870" i="1"/>
  <c r="Q3866" i="1"/>
  <c r="Q3862" i="1"/>
  <c r="Q3858" i="1"/>
  <c r="Q3854" i="1"/>
  <c r="Q3850" i="1"/>
  <c r="Q3846" i="1"/>
  <c r="Q3842" i="1"/>
  <c r="Q3838" i="1"/>
  <c r="Q3834" i="1"/>
  <c r="Q3830" i="1"/>
  <c r="Q3826" i="1"/>
  <c r="Q3822" i="1"/>
  <c r="Q3818" i="1"/>
  <c r="Q3814" i="1"/>
  <c r="Q3810" i="1"/>
  <c r="Q3806" i="1"/>
  <c r="Q3802" i="1"/>
  <c r="Q3798" i="1"/>
  <c r="Q3794" i="1"/>
  <c r="Q3790" i="1"/>
  <c r="Q3786" i="1"/>
  <c r="Q3782" i="1"/>
  <c r="Q3778" i="1"/>
  <c r="Q3774" i="1"/>
  <c r="Q3770" i="1"/>
  <c r="Q3766" i="1"/>
  <c r="Q3762" i="1"/>
  <c r="Q3758" i="1"/>
  <c r="Q3754" i="1"/>
  <c r="Q3750" i="1"/>
  <c r="Q3746" i="1"/>
  <c r="Q3742" i="1"/>
  <c r="Q3738" i="1"/>
  <c r="Q3734" i="1"/>
  <c r="Q3730" i="1"/>
  <c r="Q3726" i="1"/>
  <c r="Q3722" i="1"/>
  <c r="Q3718" i="1"/>
  <c r="Q3714" i="1"/>
  <c r="Q3710" i="1"/>
  <c r="Q3706" i="1"/>
  <c r="Q3702" i="1"/>
  <c r="Q3698" i="1"/>
  <c r="Q3694" i="1"/>
  <c r="Q3690" i="1"/>
  <c r="Q3686" i="1"/>
  <c r="Q3682" i="1"/>
  <c r="Q3678" i="1"/>
  <c r="Q3674" i="1"/>
  <c r="Q3670" i="1"/>
  <c r="Q3666" i="1"/>
  <c r="Q3662" i="1"/>
  <c r="Q3658" i="1"/>
  <c r="Q3654" i="1"/>
  <c r="Q3650" i="1"/>
  <c r="Q3646" i="1"/>
  <c r="Q3642" i="1"/>
  <c r="Q3638" i="1"/>
  <c r="Q3634" i="1"/>
  <c r="Q3630" i="1"/>
  <c r="Q3626" i="1"/>
  <c r="Q3622" i="1"/>
  <c r="Q3618" i="1"/>
  <c r="Q3614" i="1"/>
  <c r="Q3610" i="1"/>
  <c r="Q3606" i="1"/>
  <c r="Q3602" i="1"/>
  <c r="Q3598" i="1"/>
  <c r="Q3594" i="1"/>
  <c r="Q3590" i="1"/>
  <c r="Q3586" i="1"/>
  <c r="Q3582" i="1"/>
  <c r="Q3578" i="1"/>
  <c r="Q3574" i="1"/>
  <c r="Q3570" i="1"/>
  <c r="Q3566" i="1"/>
  <c r="Q3562" i="1"/>
  <c r="Q3558" i="1"/>
  <c r="Q3554" i="1"/>
  <c r="Q3550" i="1"/>
  <c r="Q3546" i="1"/>
  <c r="Q3542" i="1"/>
  <c r="Q3538" i="1"/>
  <c r="Q3534" i="1"/>
  <c r="Q3530" i="1"/>
  <c r="Q3526" i="1"/>
  <c r="Q3522" i="1"/>
  <c r="Q3518" i="1"/>
  <c r="Q3514" i="1"/>
  <c r="Q3510" i="1"/>
  <c r="Q3506" i="1"/>
  <c r="Q3502" i="1"/>
  <c r="Q3498" i="1"/>
  <c r="Q3494" i="1"/>
  <c r="Q3490" i="1"/>
  <c r="Q3486" i="1"/>
  <c r="Q3482" i="1"/>
  <c r="Q3478" i="1"/>
  <c r="Q3474" i="1"/>
  <c r="Q3470" i="1"/>
  <c r="Q3466" i="1"/>
  <c r="Q3462" i="1"/>
  <c r="Q3458" i="1"/>
  <c r="Q3454" i="1"/>
  <c r="Q3450" i="1"/>
  <c r="Q3446" i="1"/>
  <c r="Q3442" i="1"/>
  <c r="Q3438" i="1"/>
  <c r="Q3434" i="1"/>
  <c r="Q3430" i="1"/>
  <c r="Q3426" i="1"/>
  <c r="Q3422" i="1"/>
  <c r="Q3418" i="1"/>
  <c r="Q3414" i="1"/>
  <c r="Q3410" i="1"/>
  <c r="Q3406" i="1"/>
  <c r="Q3402" i="1"/>
  <c r="Q3398" i="1"/>
  <c r="Q3394" i="1"/>
  <c r="Q3390" i="1"/>
  <c r="Q3386" i="1"/>
  <c r="Q3382" i="1"/>
  <c r="Q3378" i="1"/>
  <c r="Q3374" i="1"/>
  <c r="Q3370" i="1"/>
  <c r="Q3366" i="1"/>
  <c r="Q3362" i="1"/>
  <c r="Q3358" i="1"/>
  <c r="Q3354" i="1"/>
  <c r="Q3350" i="1"/>
  <c r="Q3346" i="1"/>
  <c r="Q3342" i="1"/>
  <c r="Q3338" i="1"/>
  <c r="Q3334" i="1"/>
  <c r="Q3330" i="1"/>
  <c r="Q3326" i="1"/>
  <c r="Q3322" i="1"/>
  <c r="Q3318" i="1"/>
  <c r="Q3314" i="1"/>
  <c r="Q3310" i="1"/>
  <c r="Q3306" i="1"/>
  <c r="Q3302" i="1"/>
  <c r="Q3298" i="1"/>
  <c r="Q3294" i="1"/>
  <c r="Q3290" i="1"/>
  <c r="Q3286" i="1"/>
  <c r="Q3282" i="1"/>
  <c r="Q3278" i="1"/>
  <c r="Q3274" i="1"/>
  <c r="Q3270" i="1"/>
  <c r="Q3266" i="1"/>
  <c r="Q3262" i="1"/>
  <c r="Q3258" i="1"/>
  <c r="Q3254" i="1"/>
  <c r="Q3250" i="1"/>
  <c r="Q3246" i="1"/>
  <c r="Q3242" i="1"/>
  <c r="Q3238" i="1"/>
  <c r="Q3234" i="1"/>
  <c r="Q3230" i="1"/>
  <c r="Q3226" i="1"/>
  <c r="Q3222" i="1"/>
  <c r="Q3218" i="1"/>
  <c r="Q3214" i="1"/>
  <c r="Q3210" i="1"/>
  <c r="Q3206" i="1"/>
  <c r="Q3202" i="1"/>
  <c r="Q3198" i="1"/>
  <c r="Q3194" i="1"/>
  <c r="Q3190" i="1"/>
  <c r="Q3186" i="1"/>
  <c r="Q3182" i="1"/>
  <c r="Q3178" i="1"/>
  <c r="Q3174" i="1"/>
  <c r="Q3170" i="1"/>
  <c r="Q3166" i="1"/>
  <c r="Q3162" i="1"/>
  <c r="Q3158" i="1"/>
  <c r="Q3154" i="1"/>
  <c r="Q3150" i="1"/>
  <c r="Q3146" i="1"/>
  <c r="Q3142" i="1"/>
  <c r="Q3138" i="1"/>
  <c r="Q3134" i="1"/>
  <c r="Q3130" i="1"/>
  <c r="Q3126" i="1"/>
  <c r="Q3122" i="1"/>
  <c r="Q3118" i="1"/>
  <c r="Q3114" i="1"/>
  <c r="Q3110" i="1"/>
  <c r="Q3106" i="1"/>
  <c r="Q3102" i="1"/>
  <c r="Q3098" i="1"/>
  <c r="Q3094" i="1"/>
  <c r="Q3090" i="1"/>
  <c r="Q3086" i="1"/>
  <c r="Q3082" i="1"/>
  <c r="Q3078" i="1"/>
  <c r="Q3074" i="1"/>
  <c r="Q3070" i="1"/>
  <c r="Q3066" i="1"/>
  <c r="Q3062" i="1"/>
  <c r="Q3058" i="1"/>
  <c r="Q3054" i="1"/>
  <c r="Q3050" i="1"/>
  <c r="Q3046" i="1"/>
  <c r="Q3042" i="1"/>
  <c r="Q3038" i="1"/>
  <c r="Q3034" i="1"/>
  <c r="Q3030" i="1"/>
  <c r="Q3026" i="1"/>
  <c r="Q3022" i="1"/>
  <c r="Q3018" i="1"/>
  <c r="Q3014" i="1"/>
  <c r="Q3010" i="1"/>
  <c r="Q3006" i="1"/>
  <c r="Q3002" i="1"/>
  <c r="Q2998" i="1"/>
  <c r="Q2994" i="1"/>
  <c r="Q2990" i="1"/>
  <c r="Q2986" i="1"/>
  <c r="Q2982" i="1"/>
  <c r="Q2978" i="1"/>
  <c r="Q2974" i="1"/>
  <c r="Q2970" i="1"/>
  <c r="Q2966" i="1"/>
  <c r="Q2962" i="1"/>
  <c r="Q2958" i="1"/>
  <c r="Q2954" i="1"/>
  <c r="Q2950" i="1"/>
  <c r="Q2946" i="1"/>
  <c r="Q2942" i="1"/>
  <c r="Q2938" i="1"/>
  <c r="Q2934" i="1"/>
  <c r="Q2930" i="1"/>
  <c r="Q2926" i="1"/>
  <c r="Q2922" i="1"/>
  <c r="Q2918" i="1"/>
  <c r="Q2914" i="1"/>
  <c r="Q2910" i="1"/>
  <c r="Q2906" i="1"/>
  <c r="Q2902" i="1"/>
  <c r="Q2898" i="1"/>
  <c r="Q2894" i="1"/>
  <c r="Q2890" i="1"/>
  <c r="Q2886" i="1"/>
  <c r="Q2882" i="1"/>
  <c r="Q2878" i="1"/>
  <c r="Q2874" i="1"/>
  <c r="Q2870" i="1"/>
  <c r="Q2866" i="1"/>
  <c r="Q2862" i="1"/>
  <c r="Q2858" i="1"/>
  <c r="Q2854" i="1"/>
  <c r="Q2850" i="1"/>
  <c r="Q2846" i="1"/>
  <c r="Q2842" i="1"/>
  <c r="Q2838" i="1"/>
  <c r="Q2834" i="1"/>
  <c r="Q2830" i="1"/>
  <c r="Q2826" i="1"/>
  <c r="Q2822" i="1"/>
  <c r="Q2818" i="1"/>
  <c r="Q2814" i="1"/>
  <c r="Q2810" i="1"/>
  <c r="Q2806" i="1"/>
  <c r="Q2802" i="1"/>
  <c r="Q2798" i="1"/>
  <c r="Q2794" i="1"/>
  <c r="Q2790" i="1"/>
  <c r="Q2786" i="1"/>
  <c r="Q2782" i="1"/>
  <c r="Q2778" i="1"/>
  <c r="Q2774" i="1"/>
  <c r="Q2770" i="1"/>
  <c r="Q2766" i="1"/>
  <c r="Q2762" i="1"/>
  <c r="Q2758" i="1"/>
  <c r="Q2754" i="1"/>
  <c r="Q2750" i="1"/>
  <c r="Q2746" i="1"/>
  <c r="Q2742" i="1"/>
  <c r="Q2738" i="1"/>
  <c r="Q2734" i="1"/>
  <c r="Q2730" i="1"/>
  <c r="Q2726" i="1"/>
  <c r="Q2722" i="1"/>
  <c r="Q2718" i="1"/>
  <c r="Q2714" i="1"/>
  <c r="Q2710" i="1"/>
  <c r="Q2706" i="1"/>
  <c r="Q2702" i="1"/>
  <c r="Q2698" i="1"/>
  <c r="Q2694" i="1"/>
  <c r="Q2690" i="1"/>
  <c r="Q2686" i="1"/>
  <c r="Q2682" i="1"/>
  <c r="Q2678" i="1"/>
  <c r="Q2674" i="1"/>
  <c r="Q2670" i="1"/>
  <c r="Q2666" i="1"/>
  <c r="Q2662" i="1"/>
  <c r="Q2658" i="1"/>
  <c r="Q2654" i="1"/>
  <c r="Q2650" i="1"/>
  <c r="Q2646" i="1"/>
  <c r="Q2642" i="1"/>
  <c r="Q2638" i="1"/>
  <c r="Q2634" i="1"/>
  <c r="Q2630" i="1"/>
  <c r="Q2626" i="1"/>
  <c r="Q2622" i="1"/>
  <c r="Q2618" i="1"/>
  <c r="Q2614" i="1"/>
  <c r="Q2610" i="1"/>
  <c r="Q2606" i="1"/>
  <c r="Q2602" i="1"/>
  <c r="Q2598" i="1"/>
  <c r="Q2594" i="1"/>
  <c r="Q2590" i="1"/>
  <c r="Q2586" i="1"/>
  <c r="Q2582" i="1"/>
  <c r="Q2578" i="1"/>
  <c r="Q2574" i="1"/>
  <c r="Q2570" i="1"/>
  <c r="Q2566" i="1"/>
  <c r="Q2562" i="1"/>
  <c r="Q2558" i="1"/>
  <c r="Q2554" i="1"/>
  <c r="Q2550" i="1"/>
  <c r="Q2546" i="1"/>
  <c r="Q2542" i="1"/>
  <c r="Q2538" i="1"/>
  <c r="Q2534" i="1"/>
  <c r="Q2530" i="1"/>
  <c r="Q2526" i="1"/>
  <c r="Q2522" i="1"/>
  <c r="Q2518" i="1"/>
  <c r="Q2514" i="1"/>
  <c r="Q2510" i="1"/>
  <c r="Q2506" i="1"/>
  <c r="Q2502" i="1"/>
  <c r="Q2498" i="1"/>
  <c r="Q2494" i="1"/>
  <c r="Q2490" i="1"/>
  <c r="Q2486" i="1"/>
  <c r="Q2482" i="1"/>
  <c r="Q2478" i="1"/>
  <c r="Q2474" i="1"/>
  <c r="Q2470" i="1"/>
  <c r="Q2466" i="1"/>
  <c r="Q2462" i="1"/>
  <c r="Q2458" i="1"/>
  <c r="Q2454" i="1"/>
  <c r="Q2450" i="1"/>
  <c r="Q2446" i="1"/>
  <c r="Q2442" i="1"/>
  <c r="Q2438" i="1"/>
  <c r="Q2434" i="1"/>
  <c r="Q2430" i="1"/>
  <c r="Q2426" i="1"/>
  <c r="Q2422" i="1"/>
  <c r="Q2418" i="1"/>
  <c r="Q2414" i="1"/>
  <c r="Q2410" i="1"/>
  <c r="Q2406" i="1"/>
  <c r="Q2402" i="1"/>
  <c r="Q2398" i="1"/>
  <c r="Q2394" i="1"/>
  <c r="Q2390" i="1"/>
  <c r="Q2386" i="1"/>
  <c r="Q2382" i="1"/>
  <c r="Q2378" i="1"/>
  <c r="Q2374" i="1"/>
  <c r="Q2370" i="1"/>
  <c r="Q2366" i="1"/>
  <c r="Q2362" i="1"/>
  <c r="Q2358" i="1"/>
  <c r="Q2354" i="1"/>
  <c r="Q2350" i="1"/>
  <c r="Q2346" i="1"/>
  <c r="Q2342" i="1"/>
  <c r="Q2338" i="1"/>
  <c r="Q2334" i="1"/>
  <c r="Q2330" i="1"/>
  <c r="Q2326" i="1"/>
  <c r="Q2322" i="1"/>
  <c r="Q2318" i="1"/>
  <c r="Q2314" i="1"/>
  <c r="Q2310" i="1"/>
  <c r="Q2306" i="1"/>
  <c r="Q2302" i="1"/>
  <c r="Q2298" i="1"/>
  <c r="Q2294" i="1"/>
  <c r="Q2290" i="1"/>
  <c r="Q2286" i="1"/>
  <c r="Q2282" i="1"/>
  <c r="Q2278" i="1"/>
  <c r="Q2274" i="1"/>
  <c r="Q2270" i="1"/>
  <c r="Q2266" i="1"/>
  <c r="Q2262" i="1"/>
  <c r="Q2258" i="1"/>
  <c r="Q2254" i="1"/>
  <c r="Q2250" i="1"/>
  <c r="Q2246" i="1"/>
  <c r="Q2242" i="1"/>
  <c r="Q2238" i="1"/>
  <c r="Q2234" i="1"/>
  <c r="Q2230" i="1"/>
  <c r="Q2226" i="1"/>
  <c r="Q2222" i="1"/>
  <c r="Q2218" i="1"/>
  <c r="Q2214" i="1"/>
  <c r="Q2210" i="1"/>
  <c r="Q2206" i="1"/>
  <c r="Q2202" i="1"/>
  <c r="Q2198" i="1"/>
  <c r="Q2194" i="1"/>
  <c r="Q2190" i="1"/>
  <c r="Q2186" i="1"/>
  <c r="Q2182" i="1"/>
  <c r="Q2178" i="1"/>
  <c r="Q2174" i="1"/>
  <c r="Q2170" i="1"/>
  <c r="Q2166" i="1"/>
  <c r="Q2162" i="1"/>
  <c r="Q2158" i="1"/>
  <c r="Q2154" i="1"/>
  <c r="Q3253" i="1"/>
  <c r="Q3249" i="1"/>
  <c r="Q3245" i="1"/>
  <c r="Q3241" i="1"/>
  <c r="Q3237" i="1"/>
  <c r="Q3233" i="1"/>
  <c r="Q3229" i="1"/>
  <c r="Q3225" i="1"/>
  <c r="Q3221" i="1"/>
  <c r="Q3217" i="1"/>
  <c r="Q3213" i="1"/>
  <c r="Q3209" i="1"/>
  <c r="Q3205" i="1"/>
  <c r="Q3201" i="1"/>
  <c r="Q3197" i="1"/>
  <c r="Q3193" i="1"/>
  <c r="Q3189" i="1"/>
  <c r="Q3185" i="1"/>
  <c r="Q3181" i="1"/>
  <c r="Q3177" i="1"/>
  <c r="Q3173" i="1"/>
  <c r="Q3169" i="1"/>
  <c r="Q3165" i="1"/>
  <c r="Q3161" i="1"/>
  <c r="Q3157" i="1"/>
  <c r="Q3153" i="1"/>
  <c r="Q3149" i="1"/>
  <c r="Q3145" i="1"/>
  <c r="Q3141" i="1"/>
  <c r="Q3137" i="1"/>
  <c r="Q3133" i="1"/>
  <c r="Q3129" i="1"/>
  <c r="Q3125" i="1"/>
  <c r="Q3121" i="1"/>
  <c r="Q3117" i="1"/>
  <c r="Q3113" i="1"/>
  <c r="Q3109" i="1"/>
  <c r="Q3105" i="1"/>
  <c r="Q3101" i="1"/>
  <c r="Q3097" i="1"/>
  <c r="Q3093" i="1"/>
  <c r="Q3089" i="1"/>
  <c r="Q3085" i="1"/>
  <c r="Q3081" i="1"/>
  <c r="Q3077" i="1"/>
  <c r="Q3073" i="1"/>
  <c r="Q3069" i="1"/>
  <c r="Q3065" i="1"/>
  <c r="Q3061" i="1"/>
  <c r="Q3057" i="1"/>
  <c r="Q3053" i="1"/>
  <c r="Q3049" i="1"/>
  <c r="Q3045" i="1"/>
  <c r="Q3041" i="1"/>
  <c r="Q3037" i="1"/>
  <c r="Q3033" i="1"/>
  <c r="Q3029" i="1"/>
  <c r="Q3025" i="1"/>
  <c r="Q3021" i="1"/>
  <c r="Q3017" i="1"/>
  <c r="Q3013" i="1"/>
  <c r="Q3009" i="1"/>
  <c r="Q3005" i="1"/>
  <c r="Q3001" i="1"/>
  <c r="Q2997" i="1"/>
  <c r="Q2993" i="1"/>
  <c r="Q2989" i="1"/>
  <c r="Q2985" i="1"/>
  <c r="Q2981" i="1"/>
  <c r="Q2977" i="1"/>
  <c r="Q2973" i="1"/>
  <c r="Q2969" i="1"/>
  <c r="Q2965" i="1"/>
  <c r="Q2961" i="1"/>
  <c r="Q2957" i="1"/>
  <c r="Q2953" i="1"/>
  <c r="Q2949" i="1"/>
  <c r="Q2945" i="1"/>
  <c r="Q2941" i="1"/>
  <c r="Q2937" i="1"/>
  <c r="Q2933" i="1"/>
  <c r="Q2929" i="1"/>
  <c r="Q2925" i="1"/>
  <c r="Q2921" i="1"/>
  <c r="Q2917" i="1"/>
  <c r="Q2913" i="1"/>
  <c r="Q2909" i="1"/>
  <c r="Q2905" i="1"/>
  <c r="Q2901" i="1"/>
  <c r="Q2897" i="1"/>
  <c r="Q2893" i="1"/>
  <c r="Q2889" i="1"/>
  <c r="Q2885" i="1"/>
  <c r="Q2881" i="1"/>
  <c r="Q2877" i="1"/>
  <c r="Q2873" i="1"/>
  <c r="Q2869" i="1"/>
  <c r="Q2865" i="1"/>
  <c r="Q2861" i="1"/>
  <c r="Q2857" i="1"/>
  <c r="Q2853" i="1"/>
  <c r="Q2849" i="1"/>
  <c r="Q2845" i="1"/>
  <c r="Q2841" i="1"/>
  <c r="Q2837" i="1"/>
  <c r="Q2833" i="1"/>
  <c r="Q2829" i="1"/>
  <c r="Q2825" i="1"/>
  <c r="Q2821" i="1"/>
  <c r="Q2817" i="1"/>
  <c r="Q2813" i="1"/>
  <c r="Q2809" i="1"/>
  <c r="Q2805" i="1"/>
  <c r="Q2801" i="1"/>
  <c r="Q2797" i="1"/>
  <c r="Q2793" i="1"/>
  <c r="Q2789" i="1"/>
  <c r="Q2785" i="1"/>
  <c r="Q2781" i="1"/>
  <c r="Q2777" i="1"/>
  <c r="Q2773" i="1"/>
  <c r="Q2769" i="1"/>
  <c r="Q2765" i="1"/>
  <c r="Q2761" i="1"/>
  <c r="Q2757" i="1"/>
  <c r="Q2753" i="1"/>
  <c r="Q2749" i="1"/>
  <c r="Q2745" i="1"/>
  <c r="Q2741" i="1"/>
  <c r="Q2737" i="1"/>
  <c r="Q2733" i="1"/>
  <c r="Q2729" i="1"/>
  <c r="Q2725" i="1"/>
  <c r="Q2721" i="1"/>
  <c r="Q2717" i="1"/>
  <c r="Q2713" i="1"/>
  <c r="Q2709" i="1"/>
  <c r="Q2705" i="1"/>
  <c r="Q2701" i="1"/>
  <c r="Q2697" i="1"/>
  <c r="Q2693" i="1"/>
  <c r="Q2689" i="1"/>
  <c r="Q2685" i="1"/>
  <c r="Q2681" i="1"/>
  <c r="Q2677" i="1"/>
  <c r="Q2673" i="1"/>
  <c r="Q2669" i="1"/>
  <c r="Q2665" i="1"/>
  <c r="Q2661" i="1"/>
  <c r="Q2657" i="1"/>
  <c r="Q2653" i="1"/>
  <c r="Q2649" i="1"/>
  <c r="Q2645" i="1"/>
  <c r="Q2641" i="1"/>
  <c r="Q2637" i="1"/>
  <c r="Q2633" i="1"/>
  <c r="Q2629" i="1"/>
  <c r="Q2625" i="1"/>
  <c r="Q2621" i="1"/>
  <c r="Q2617" i="1"/>
  <c r="Q2613" i="1"/>
  <c r="Q2609" i="1"/>
  <c r="Q2605" i="1"/>
  <c r="Q2601" i="1"/>
  <c r="Q2597" i="1"/>
  <c r="Q2593" i="1"/>
  <c r="Q2589" i="1"/>
  <c r="Q2585" i="1"/>
  <c r="Q2581" i="1"/>
  <c r="Q2577" i="1"/>
  <c r="Q2573" i="1"/>
  <c r="Q2569" i="1"/>
  <c r="Q2565" i="1"/>
  <c r="Q2561" i="1"/>
  <c r="Q2557" i="1"/>
  <c r="Q2553" i="1"/>
  <c r="Q4140" i="1"/>
  <c r="Q4136" i="1"/>
  <c r="Q4132" i="1"/>
  <c r="Q4128" i="1"/>
  <c r="Q4124" i="1"/>
  <c r="Q4120" i="1"/>
  <c r="Q4116" i="1"/>
  <c r="Q4112" i="1"/>
  <c r="Q4108" i="1"/>
  <c r="Q4104" i="1"/>
  <c r="Q4100" i="1"/>
  <c r="Q4096" i="1"/>
  <c r="Q4092" i="1"/>
  <c r="Q4088" i="1"/>
  <c r="Q4084" i="1"/>
  <c r="Q4080" i="1"/>
  <c r="Q4076" i="1"/>
  <c r="Q4072" i="1"/>
  <c r="Q4068" i="1"/>
  <c r="Q4064" i="1"/>
  <c r="Q4060" i="1"/>
  <c r="Q4056" i="1"/>
  <c r="Q4052" i="1"/>
  <c r="Q4048" i="1"/>
  <c r="Q4044" i="1"/>
  <c r="Q4040" i="1"/>
  <c r="Q4036" i="1"/>
  <c r="Q4032" i="1"/>
  <c r="Q4028" i="1"/>
  <c r="Q4024" i="1"/>
  <c r="Q4020" i="1"/>
  <c r="Q4016" i="1"/>
  <c r="Q4012" i="1"/>
  <c r="Q4008" i="1"/>
  <c r="Q4004" i="1"/>
  <c r="Q4000" i="1"/>
  <c r="Q3996" i="1"/>
  <c r="Q3992" i="1"/>
  <c r="Q3988" i="1"/>
  <c r="Q3984" i="1"/>
  <c r="Q3980" i="1"/>
  <c r="Q3976" i="1"/>
  <c r="Q3972" i="1"/>
  <c r="Q3968" i="1"/>
  <c r="Q3964" i="1"/>
  <c r="Q3960" i="1"/>
  <c r="Q3956" i="1"/>
  <c r="Q3952" i="1"/>
  <c r="Q3948" i="1"/>
  <c r="Q3944" i="1"/>
  <c r="Q3940" i="1"/>
  <c r="Q3936" i="1"/>
  <c r="Q3932" i="1"/>
  <c r="Q3928" i="1"/>
  <c r="Q3924" i="1"/>
  <c r="Q3920" i="1"/>
  <c r="Q3916" i="1"/>
  <c r="Q3912" i="1"/>
  <c r="Q3908" i="1"/>
  <c r="Q3904" i="1"/>
  <c r="Q3900" i="1"/>
  <c r="Q3896" i="1"/>
  <c r="Q3892" i="1"/>
  <c r="Q3888" i="1"/>
  <c r="Q3884" i="1"/>
  <c r="Q3880" i="1"/>
  <c r="Q3876" i="1"/>
  <c r="Q3872" i="1"/>
  <c r="Q3868" i="1"/>
  <c r="Q3864" i="1"/>
  <c r="Q3860" i="1"/>
  <c r="Q3856" i="1"/>
  <c r="Q3852" i="1"/>
  <c r="Q3848" i="1"/>
  <c r="Q3844" i="1"/>
  <c r="Q3840" i="1"/>
  <c r="Q3836" i="1"/>
  <c r="Q3832" i="1"/>
  <c r="Q3828" i="1"/>
  <c r="Q3824" i="1"/>
  <c r="Q3820" i="1"/>
  <c r="Q3816" i="1"/>
  <c r="Q3812" i="1"/>
  <c r="Q3808" i="1"/>
  <c r="Q3804" i="1"/>
  <c r="Q3800" i="1"/>
  <c r="Q3796" i="1"/>
  <c r="Q3792" i="1"/>
  <c r="Q3788" i="1"/>
  <c r="Q3784" i="1"/>
  <c r="Q3780" i="1"/>
  <c r="Q3776" i="1"/>
  <c r="Q3772" i="1"/>
  <c r="Q3768" i="1"/>
  <c r="Q3764" i="1"/>
  <c r="Q3760" i="1"/>
  <c r="Q3756" i="1"/>
  <c r="Q3752" i="1"/>
  <c r="Q3748" i="1"/>
  <c r="Q3744" i="1"/>
  <c r="Q3740" i="1"/>
  <c r="Q3736" i="1"/>
  <c r="Q3732" i="1"/>
  <c r="Q3728" i="1"/>
  <c r="Q3724" i="1"/>
  <c r="Q3720" i="1"/>
  <c r="Q3716" i="1"/>
  <c r="Q3712" i="1"/>
  <c r="Q3708" i="1"/>
  <c r="Q3704" i="1"/>
  <c r="Q3700" i="1"/>
  <c r="Q3696" i="1"/>
  <c r="Q3692" i="1"/>
  <c r="Q3688" i="1"/>
  <c r="Q3684" i="1"/>
  <c r="Q3680" i="1"/>
  <c r="Q3676" i="1"/>
  <c r="Q3672" i="1"/>
  <c r="Q3668" i="1"/>
  <c r="Q3664" i="1"/>
  <c r="Q3660" i="1"/>
  <c r="Q3656" i="1"/>
  <c r="Q3652" i="1"/>
  <c r="Q3648" i="1"/>
  <c r="Q3644" i="1"/>
  <c r="Q3640" i="1"/>
  <c r="Q3636" i="1"/>
  <c r="Q3632" i="1"/>
  <c r="Q3628" i="1"/>
  <c r="Q3624" i="1"/>
  <c r="Q3620" i="1"/>
  <c r="Q3616" i="1"/>
  <c r="Q3612" i="1"/>
  <c r="Q3608" i="1"/>
  <c r="Q2847" i="1"/>
  <c r="Q2843" i="1"/>
  <c r="Q2839" i="1"/>
  <c r="Q2835" i="1"/>
  <c r="Q2831" i="1"/>
  <c r="Q2827" i="1"/>
  <c r="Q2823" i="1"/>
  <c r="Q2819" i="1"/>
  <c r="Q2815" i="1"/>
  <c r="Q2811" i="1"/>
  <c r="Q2807" i="1"/>
  <c r="Q2803" i="1"/>
  <c r="Q2799" i="1"/>
  <c r="Q2795" i="1"/>
  <c r="Q2791" i="1"/>
  <c r="Q2787" i="1"/>
  <c r="Q2783" i="1"/>
  <c r="Q2779" i="1"/>
  <c r="Q2775" i="1"/>
  <c r="Q2771" i="1"/>
  <c r="Q2767" i="1"/>
  <c r="Q2763" i="1"/>
  <c r="Q2759" i="1"/>
  <c r="Q2755" i="1"/>
  <c r="Q2751" i="1"/>
  <c r="Q2747" i="1"/>
  <c r="Q2743" i="1"/>
  <c r="Q2739" i="1"/>
  <c r="Q2735" i="1"/>
  <c r="Q2731" i="1"/>
  <c r="Q2727" i="1"/>
  <c r="Q2723" i="1"/>
  <c r="Q2719" i="1"/>
  <c r="Q2715" i="1"/>
  <c r="Q2711" i="1"/>
  <c r="Q2707" i="1"/>
  <c r="Q2703" i="1"/>
  <c r="Q2699" i="1"/>
  <c r="Q2695" i="1"/>
  <c r="Q2691" i="1"/>
  <c r="Q2687" i="1"/>
  <c r="Q2683" i="1"/>
  <c r="Q2679" i="1"/>
  <c r="Q2675" i="1"/>
  <c r="Q2671" i="1"/>
  <c r="Q2667" i="1"/>
  <c r="Q2663" i="1"/>
  <c r="Q2659" i="1"/>
  <c r="Q2655" i="1"/>
  <c r="Q2651" i="1"/>
  <c r="Q2647" i="1"/>
  <c r="Q2643" i="1"/>
  <c r="Q2639" i="1"/>
  <c r="Q2635" i="1"/>
  <c r="Q2631" i="1"/>
  <c r="Q2627" i="1"/>
  <c r="Q2623" i="1"/>
  <c r="Q2619" i="1"/>
  <c r="Q2615" i="1"/>
  <c r="Q2611" i="1"/>
  <c r="Q2607" i="1"/>
  <c r="Q2603" i="1"/>
  <c r="Q2599" i="1"/>
  <c r="Q2595" i="1"/>
  <c r="Q2591" i="1"/>
  <c r="Q2587" i="1"/>
  <c r="Q2583" i="1"/>
  <c r="Q2579" i="1"/>
  <c r="Q2575" i="1"/>
  <c r="Q2571" i="1"/>
  <c r="Q2567" i="1"/>
  <c r="Q2563" i="1"/>
  <c r="Q2559" i="1"/>
  <c r="Q2555" i="1"/>
  <c r="Q2551" i="1"/>
  <c r="Q2547" i="1"/>
  <c r="Q2543" i="1"/>
  <c r="Q2539" i="1"/>
  <c r="Q2535" i="1"/>
  <c r="Q2531" i="1"/>
  <c r="Q2527" i="1"/>
  <c r="Q2523" i="1"/>
  <c r="Q2519" i="1"/>
  <c r="Q2515" i="1"/>
  <c r="Q2511" i="1"/>
  <c r="Q2507" i="1"/>
  <c r="Q2503" i="1"/>
  <c r="Q2499" i="1"/>
  <c r="Q2495" i="1"/>
  <c r="Q2491" i="1"/>
  <c r="Q2487" i="1"/>
  <c r="Q2483" i="1"/>
  <c r="Q2479" i="1"/>
  <c r="Q2475" i="1"/>
  <c r="Q2471" i="1"/>
  <c r="Q2467" i="1"/>
  <c r="Q2463" i="1"/>
  <c r="Q2459" i="1"/>
  <c r="Q2455" i="1"/>
  <c r="Q2451" i="1"/>
  <c r="Q2447" i="1"/>
  <c r="Q2443" i="1"/>
  <c r="Q2439" i="1"/>
  <c r="Q2435" i="1"/>
  <c r="Q2431" i="1"/>
  <c r="Q2427" i="1"/>
  <c r="Q2423" i="1"/>
  <c r="Q2419" i="1"/>
  <c r="Q2415" i="1"/>
  <c r="Q2411" i="1"/>
  <c r="Q2407" i="1"/>
  <c r="Q2403" i="1"/>
  <c r="Q2399" i="1"/>
  <c r="Q2395" i="1"/>
  <c r="Q2391" i="1"/>
  <c r="Q2387" i="1"/>
  <c r="Q2383" i="1"/>
  <c r="Q2379" i="1"/>
  <c r="Q2375" i="1"/>
  <c r="Q2371" i="1"/>
  <c r="Q2367" i="1"/>
  <c r="Q2363" i="1"/>
  <c r="Q2359" i="1"/>
  <c r="Q2355" i="1"/>
  <c r="Q2351" i="1"/>
  <c r="Q2347" i="1"/>
  <c r="Q2343" i="1"/>
  <c r="Q2339" i="1"/>
  <c r="Q2335" i="1"/>
  <c r="Q2331" i="1"/>
  <c r="Q2327" i="1"/>
  <c r="Q2323" i="1"/>
  <c r="Q2319" i="1"/>
  <c r="Q2315" i="1"/>
  <c r="Q2311" i="1"/>
  <c r="Q2307" i="1"/>
  <c r="Q2303" i="1"/>
  <c r="Q2299" i="1"/>
  <c r="Q2295" i="1"/>
  <c r="Q2291" i="1"/>
  <c r="Q2287" i="1"/>
  <c r="Q2283" i="1"/>
  <c r="Q2279" i="1"/>
  <c r="Q2275" i="1"/>
  <c r="Q2271" i="1"/>
  <c r="Q2267" i="1"/>
  <c r="Q2263" i="1"/>
  <c r="Q2259" i="1"/>
  <c r="Q2255" i="1"/>
  <c r="Q2251" i="1"/>
  <c r="Q2247" i="1"/>
  <c r="Q2243" i="1"/>
  <c r="Q2239" i="1"/>
  <c r="Q2235" i="1"/>
  <c r="Q2231" i="1"/>
  <c r="Q2227" i="1"/>
  <c r="Q2223" i="1"/>
  <c r="Q2219" i="1"/>
  <c r="Q2215" i="1"/>
  <c r="Q2211" i="1"/>
  <c r="Q2207" i="1"/>
  <c r="Q2203" i="1"/>
  <c r="Q2199" i="1"/>
  <c r="Q2195" i="1"/>
  <c r="Q2191" i="1"/>
  <c r="Q2187" i="1"/>
  <c r="Q2183" i="1"/>
  <c r="Q2179" i="1"/>
  <c r="Q2175" i="1"/>
  <c r="Q2171" i="1"/>
  <c r="Q2167" i="1"/>
  <c r="Q2163" i="1"/>
  <c r="Q2159" i="1"/>
  <c r="Q2155" i="1"/>
  <c r="Q2151" i="1"/>
  <c r="Q2147" i="1"/>
  <c r="Q2143" i="1"/>
  <c r="Q2139" i="1"/>
  <c r="Q2135" i="1"/>
  <c r="Q2131" i="1"/>
  <c r="Q2127" i="1"/>
  <c r="Q2123" i="1"/>
  <c r="Q2119" i="1"/>
  <c r="Q2115" i="1"/>
  <c r="Q2111" i="1"/>
  <c r="Q2107" i="1"/>
  <c r="Q2103" i="1"/>
  <c r="Q2099" i="1"/>
  <c r="Q2095" i="1"/>
  <c r="Q2091" i="1"/>
  <c r="Q2087" i="1"/>
  <c r="Q2083" i="1"/>
  <c r="Q2079" i="1"/>
  <c r="Q2075" i="1"/>
  <c r="Q2071" i="1"/>
  <c r="Q2067" i="1"/>
  <c r="Q2063" i="1"/>
  <c r="Q2059" i="1"/>
  <c r="Q2055" i="1"/>
  <c r="Q2051" i="1"/>
  <c r="Q2047" i="1"/>
  <c r="Q2043" i="1"/>
  <c r="Q2150" i="1"/>
  <c r="Q2146" i="1"/>
  <c r="Q2142" i="1"/>
  <c r="Q2138" i="1"/>
  <c r="Q2134" i="1"/>
  <c r="Q2130" i="1"/>
  <c r="Q2126" i="1"/>
  <c r="Q2122" i="1"/>
  <c r="Q2118" i="1"/>
  <c r="Q2114" i="1"/>
  <c r="Q2110" i="1"/>
  <c r="Q2106" i="1"/>
  <c r="Q2102" i="1"/>
  <c r="Q2098" i="1"/>
  <c r="Q2094" i="1"/>
  <c r="Q2090" i="1"/>
  <c r="Q2086" i="1"/>
  <c r="Q2082" i="1"/>
  <c r="Q2078" i="1"/>
  <c r="Q2074" i="1"/>
  <c r="Q2070" i="1"/>
  <c r="Q2066" i="1"/>
  <c r="Q2062" i="1"/>
  <c r="Q2058" i="1"/>
  <c r="Q2054" i="1"/>
  <c r="Q2050" i="1"/>
  <c r="Q2046" i="1"/>
  <c r="Q2042" i="1"/>
  <c r="Q2038" i="1"/>
  <c r="Q2034" i="1"/>
  <c r="Q2030" i="1"/>
  <c r="Q2026" i="1"/>
  <c r="Q2022" i="1"/>
  <c r="Q2018" i="1"/>
  <c r="Q2014" i="1"/>
  <c r="Q2010" i="1"/>
  <c r="Q2006" i="1"/>
  <c r="Q2002" i="1"/>
  <c r="Q1998" i="1"/>
  <c r="Q1994" i="1"/>
  <c r="Q1990" i="1"/>
  <c r="Q1986" i="1"/>
  <c r="Q1982" i="1"/>
  <c r="Q1978" i="1"/>
  <c r="Q1974" i="1"/>
  <c r="Q1970" i="1"/>
  <c r="Q1966" i="1"/>
  <c r="Q1962" i="1"/>
  <c r="Q1958" i="1"/>
  <c r="Q1954" i="1"/>
  <c r="Q1950" i="1"/>
  <c r="Q1946" i="1"/>
  <c r="Q1942" i="1"/>
  <c r="Q1938" i="1"/>
  <c r="Q1934" i="1"/>
  <c r="Q1930" i="1"/>
  <c r="Q1926" i="1"/>
  <c r="Q1922" i="1"/>
  <c r="Q1918" i="1"/>
  <c r="Q1914" i="1"/>
  <c r="Q1910" i="1"/>
  <c r="Q1906" i="1"/>
  <c r="Q1902" i="1"/>
  <c r="Q1898" i="1"/>
  <c r="Q1894" i="1"/>
  <c r="Q1890" i="1"/>
  <c r="Q1886" i="1"/>
  <c r="Q1882" i="1"/>
  <c r="Q1878" i="1"/>
  <c r="Q1874" i="1"/>
  <c r="Q1870" i="1"/>
  <c r="Q1866" i="1"/>
  <c r="Q1862" i="1"/>
  <c r="Q1858" i="1"/>
  <c r="Q1854" i="1"/>
  <c r="Q1850" i="1"/>
  <c r="Q1846" i="1"/>
  <c r="Q1842" i="1"/>
  <c r="Q1838" i="1"/>
  <c r="Q1834" i="1"/>
  <c r="Q1830" i="1"/>
  <c r="Q1826" i="1"/>
  <c r="Q1822" i="1"/>
  <c r="Q1818" i="1"/>
  <c r="Q1814" i="1"/>
  <c r="Q1810" i="1"/>
  <c r="Q1806" i="1"/>
  <c r="Q1802" i="1"/>
  <c r="Q1798" i="1"/>
  <c r="Q1794" i="1"/>
  <c r="Q1790" i="1"/>
  <c r="Q1786" i="1"/>
  <c r="Q1782" i="1"/>
  <c r="Q1778" i="1"/>
  <c r="Q1774" i="1"/>
  <c r="Q1770" i="1"/>
  <c r="Q1766" i="1"/>
  <c r="Q1762" i="1"/>
  <c r="Q1758" i="1"/>
  <c r="Q1754" i="1"/>
  <c r="Q1750" i="1"/>
  <c r="Q1746" i="1"/>
  <c r="Q1742" i="1"/>
  <c r="Q1738" i="1"/>
  <c r="Q1734" i="1"/>
  <c r="Q1730" i="1"/>
  <c r="Q1726" i="1"/>
  <c r="Q1722" i="1"/>
  <c r="Q1718" i="1"/>
  <c r="Q1714" i="1"/>
  <c r="Q1710" i="1"/>
  <c r="Q1706" i="1"/>
  <c r="Q1702" i="1"/>
  <c r="Q1698" i="1"/>
  <c r="Q1694" i="1"/>
  <c r="Q1690" i="1"/>
  <c r="Q1686" i="1"/>
  <c r="Q1682" i="1"/>
  <c r="Q1678" i="1"/>
  <c r="Q1674" i="1"/>
  <c r="Q1670" i="1"/>
  <c r="Q1666" i="1"/>
  <c r="Q1662" i="1"/>
  <c r="Q1658" i="1"/>
  <c r="Q1654" i="1"/>
  <c r="Q1650" i="1"/>
  <c r="Q1646" i="1"/>
  <c r="Q1642" i="1"/>
  <c r="Q1638" i="1"/>
  <c r="Q1634" i="1"/>
  <c r="Q1630" i="1"/>
  <c r="Q1626" i="1"/>
  <c r="Q1622" i="1"/>
  <c r="Q1618" i="1"/>
  <c r="Q1614" i="1"/>
  <c r="Q1610" i="1"/>
  <c r="Q1606" i="1"/>
  <c r="Q1602" i="1"/>
  <c r="Q1598" i="1"/>
  <c r="Q1594" i="1"/>
  <c r="Q1590" i="1"/>
  <c r="Q1586" i="1"/>
  <c r="Q1582" i="1"/>
  <c r="Q1578" i="1"/>
  <c r="Q1574" i="1"/>
  <c r="Q1570" i="1"/>
  <c r="Q1566" i="1"/>
  <c r="Q1562" i="1"/>
  <c r="Q1558" i="1"/>
  <c r="Q1554" i="1"/>
  <c r="Q1550" i="1"/>
  <c r="Q1546" i="1"/>
  <c r="Q1542" i="1"/>
  <c r="Q1538" i="1"/>
  <c r="Q1534" i="1"/>
  <c r="Q1530" i="1"/>
  <c r="Q1526" i="1"/>
  <c r="Q1522" i="1"/>
  <c r="Q1518" i="1"/>
  <c r="Q1514" i="1"/>
  <c r="Q1510" i="1"/>
  <c r="Q1506" i="1"/>
  <c r="Q1502" i="1"/>
  <c r="Q1498" i="1"/>
  <c r="Q1494" i="1"/>
  <c r="Q1490" i="1"/>
  <c r="Q1486" i="1"/>
  <c r="Q1482" i="1"/>
  <c r="Q1478" i="1"/>
  <c r="Q1474" i="1"/>
  <c r="Q1470" i="1"/>
  <c r="Q1466" i="1"/>
  <c r="Q1462" i="1"/>
  <c r="Q1458" i="1"/>
  <c r="Q1454" i="1"/>
  <c r="Q1450" i="1"/>
  <c r="Q1446" i="1"/>
  <c r="Q1442" i="1"/>
  <c r="Q1438" i="1"/>
  <c r="Q1434" i="1"/>
  <c r="Q1430" i="1"/>
  <c r="Q1426" i="1"/>
  <c r="Q1422" i="1"/>
  <c r="Q1418" i="1"/>
  <c r="Q1414" i="1"/>
  <c r="Q1410" i="1"/>
  <c r="Q1406" i="1"/>
  <c r="Q1402" i="1"/>
  <c r="Q1398" i="1"/>
  <c r="Q1394" i="1"/>
  <c r="Q1390" i="1"/>
  <c r="Q1386" i="1"/>
  <c r="Q1382" i="1"/>
  <c r="Q1378" i="1"/>
  <c r="Q1374" i="1"/>
  <c r="Q1370" i="1"/>
  <c r="Q1366" i="1"/>
  <c r="Q1362" i="1"/>
  <c r="Q1358" i="1"/>
  <c r="Q1354" i="1"/>
  <c r="Q1350" i="1"/>
  <c r="Q1346" i="1"/>
  <c r="Q1342" i="1"/>
  <c r="Q1338" i="1"/>
  <c r="Q1334" i="1"/>
  <c r="Q1330" i="1"/>
  <c r="Q1326" i="1"/>
  <c r="Q1322" i="1"/>
  <c r="Q1318" i="1"/>
  <c r="Q1314" i="1"/>
  <c r="Q1310" i="1"/>
  <c r="Q1306" i="1"/>
  <c r="Q1302" i="1"/>
  <c r="Q1298" i="1"/>
  <c r="Q1294" i="1"/>
  <c r="Q1290" i="1"/>
  <c r="Q1286" i="1"/>
  <c r="Q1282" i="1"/>
  <c r="Q1278" i="1"/>
  <c r="Q1274" i="1"/>
  <c r="Q1270" i="1"/>
  <c r="Q1266" i="1"/>
  <c r="Q1262" i="1"/>
  <c r="Q1258" i="1"/>
  <c r="Q1254" i="1"/>
  <c r="Q1250" i="1"/>
  <c r="Q1246" i="1"/>
  <c r="Q1242" i="1"/>
  <c r="Q1238" i="1"/>
  <c r="Q1234" i="1"/>
  <c r="Q1230" i="1"/>
  <c r="Q1226" i="1"/>
  <c r="Q1222" i="1"/>
  <c r="Q1218" i="1"/>
  <c r="Q1214" i="1"/>
  <c r="Q1210" i="1"/>
  <c r="Q1206" i="1"/>
  <c r="Q1202" i="1"/>
  <c r="Q1198" i="1"/>
  <c r="Q1194" i="1"/>
  <c r="Q1190" i="1"/>
  <c r="Q1186" i="1"/>
  <c r="Q1182" i="1"/>
  <c r="Q1178" i="1"/>
  <c r="Q1174" i="1"/>
  <c r="Q1170" i="1"/>
  <c r="Q1166" i="1"/>
  <c r="Q1162" i="1"/>
  <c r="Q1158" i="1"/>
  <c r="Q1154" i="1"/>
  <c r="Q1150" i="1"/>
  <c r="Q1146" i="1"/>
  <c r="Q1142" i="1"/>
  <c r="Q1138" i="1"/>
  <c r="Q1134" i="1"/>
  <c r="Q1130" i="1"/>
  <c r="Q1126" i="1"/>
  <c r="Q1122" i="1"/>
  <c r="Q1118" i="1"/>
  <c r="Q1114" i="1"/>
  <c r="Q1110" i="1"/>
  <c r="Q1106" i="1"/>
  <c r="Q1102" i="1"/>
  <c r="Q1098" i="1"/>
  <c r="Q1094" i="1"/>
  <c r="Q1090" i="1"/>
  <c r="Q1086" i="1"/>
  <c r="Q1082" i="1"/>
  <c r="Q1078" i="1"/>
  <c r="Q1074" i="1"/>
  <c r="Q1070" i="1"/>
  <c r="Q1066" i="1"/>
  <c r="Q1062" i="1"/>
  <c r="Q1058" i="1"/>
  <c r="Q1054" i="1"/>
  <c r="Q1050" i="1"/>
  <c r="Q1046" i="1"/>
  <c r="Q1042" i="1"/>
  <c r="Q1038" i="1"/>
  <c r="Q1034" i="1"/>
  <c r="Q1030" i="1"/>
  <c r="Q1026" i="1"/>
  <c r="Q1022" i="1"/>
  <c r="Q1018" i="1"/>
  <c r="Q1014" i="1"/>
  <c r="Q1010" i="1"/>
  <c r="Q1006" i="1"/>
  <c r="Q1002" i="1"/>
  <c r="Q998" i="1"/>
  <c r="Q994" i="1"/>
  <c r="Q990" i="1"/>
  <c r="Q986" i="1"/>
  <c r="Q982" i="1"/>
  <c r="Q978" i="1"/>
  <c r="Q974" i="1"/>
  <c r="Q970" i="1"/>
  <c r="Q966" i="1"/>
  <c r="Q962" i="1"/>
  <c r="Q958" i="1"/>
  <c r="Q954" i="1"/>
  <c r="Q950" i="1"/>
  <c r="Q946" i="1"/>
  <c r="Q942" i="1"/>
  <c r="Q938" i="1"/>
  <c r="Q934" i="1"/>
  <c r="Q930" i="1"/>
  <c r="Q926" i="1"/>
  <c r="Q922" i="1"/>
  <c r="Q918" i="1"/>
  <c r="Q914" i="1"/>
  <c r="Q910" i="1"/>
  <c r="Q906" i="1"/>
  <c r="Q902" i="1"/>
  <c r="Q898" i="1"/>
  <c r="Q894" i="1"/>
  <c r="Q890" i="1"/>
  <c r="Q886" i="1"/>
  <c r="Q882" i="1"/>
  <c r="Q878" i="1"/>
  <c r="Q874" i="1"/>
  <c r="Q870" i="1"/>
  <c r="Q866" i="1"/>
  <c r="Q862" i="1"/>
  <c r="Q858" i="1"/>
  <c r="Q854" i="1"/>
  <c r="Q850" i="1"/>
  <c r="Q846" i="1"/>
  <c r="Q842" i="1"/>
  <c r="Q838" i="1"/>
  <c r="Q834" i="1"/>
  <c r="Q830" i="1"/>
  <c r="Q826" i="1"/>
  <c r="Q822" i="1"/>
  <c r="Q818" i="1"/>
  <c r="Q814" i="1"/>
  <c r="Q810" i="1"/>
  <c r="Q806" i="1"/>
  <c r="Q802" i="1"/>
  <c r="Q798" i="1"/>
  <c r="Q794" i="1"/>
  <c r="Q790" i="1"/>
  <c r="Q2549" i="1"/>
  <c r="Q2545" i="1"/>
  <c r="Q2541" i="1"/>
  <c r="Q2537" i="1"/>
  <c r="Q2533" i="1"/>
  <c r="Q2529" i="1"/>
  <c r="Q2525" i="1"/>
  <c r="Q2521" i="1"/>
  <c r="Q2517" i="1"/>
  <c r="Q2513" i="1"/>
  <c r="Q2509" i="1"/>
  <c r="Q2505" i="1"/>
  <c r="Q2501" i="1"/>
  <c r="Q2497" i="1"/>
  <c r="Q2493" i="1"/>
  <c r="Q2489" i="1"/>
  <c r="Q2485" i="1"/>
  <c r="Q2481" i="1"/>
  <c r="Q2477" i="1"/>
  <c r="Q2473" i="1"/>
  <c r="Q2469" i="1"/>
  <c r="Q2465" i="1"/>
  <c r="Q2461" i="1"/>
  <c r="Q2457" i="1"/>
  <c r="Q2453" i="1"/>
  <c r="Q2449" i="1"/>
  <c r="Q2445" i="1"/>
  <c r="Q2441" i="1"/>
  <c r="Q2437" i="1"/>
  <c r="Q2433" i="1"/>
  <c r="Q2429" i="1"/>
  <c r="Q2425" i="1"/>
  <c r="Q2421" i="1"/>
  <c r="Q2417" i="1"/>
  <c r="Q2413" i="1"/>
  <c r="Q2409" i="1"/>
  <c r="Q2405" i="1"/>
  <c r="Q2401" i="1"/>
  <c r="Q2397" i="1"/>
  <c r="Q2393" i="1"/>
  <c r="Q2389" i="1"/>
  <c r="Q2385" i="1"/>
  <c r="Q2381" i="1"/>
  <c r="Q2377" i="1"/>
  <c r="Q2373" i="1"/>
  <c r="Q2369" i="1"/>
  <c r="Q2365" i="1"/>
  <c r="Q2361" i="1"/>
  <c r="Q2357" i="1"/>
  <c r="Q2353" i="1"/>
  <c r="Q2349" i="1"/>
  <c r="Q2345" i="1"/>
  <c r="Q2341" i="1"/>
  <c r="Q2337" i="1"/>
  <c r="Q2333" i="1"/>
  <c r="Q2329" i="1"/>
  <c r="Q2325" i="1"/>
  <c r="Q2321" i="1"/>
  <c r="Q2317" i="1"/>
  <c r="Q2313" i="1"/>
  <c r="Q2309" i="1"/>
  <c r="Q2305" i="1"/>
  <c r="Q2301" i="1"/>
  <c r="Q2297" i="1"/>
  <c r="Q2293" i="1"/>
  <c r="Q2289" i="1"/>
  <c r="Q2285" i="1"/>
  <c r="Q2281" i="1"/>
  <c r="Q2277" i="1"/>
  <c r="Q2273" i="1"/>
  <c r="Q2269" i="1"/>
  <c r="Q2265" i="1"/>
  <c r="Q2261" i="1"/>
  <c r="Q2257" i="1"/>
  <c r="Q2253" i="1"/>
  <c r="Q2249" i="1"/>
  <c r="Q2245" i="1"/>
  <c r="Q2241" i="1"/>
  <c r="Q2237" i="1"/>
  <c r="Q2233" i="1"/>
  <c r="Q2229" i="1"/>
  <c r="Q2225" i="1"/>
  <c r="Q2221" i="1"/>
  <c r="Q2217" i="1"/>
  <c r="Q2213" i="1"/>
  <c r="Q2209" i="1"/>
  <c r="Q2205" i="1"/>
  <c r="Q2201" i="1"/>
  <c r="Q2197" i="1"/>
  <c r="Q2193" i="1"/>
  <c r="Q2189" i="1"/>
  <c r="Q2185" i="1"/>
  <c r="Q2181" i="1"/>
  <c r="Q2177" i="1"/>
  <c r="Q2173" i="1"/>
  <c r="Q2169" i="1"/>
  <c r="Q2165" i="1"/>
  <c r="Q2161" i="1"/>
  <c r="Q2157" i="1"/>
  <c r="Q2153" i="1"/>
  <c r="Q2149" i="1"/>
  <c r="Q2145" i="1"/>
  <c r="Q2141" i="1"/>
  <c r="Q2137" i="1"/>
  <c r="Q2133" i="1"/>
  <c r="Q2129" i="1"/>
  <c r="Q2125" i="1"/>
  <c r="Q2121" i="1"/>
  <c r="Q2117" i="1"/>
  <c r="Q2113" i="1"/>
  <c r="Q2109" i="1"/>
  <c r="Q2105" i="1"/>
  <c r="Q2101" i="1"/>
  <c r="Q2097" i="1"/>
  <c r="Q2093" i="1"/>
  <c r="Q2089" i="1"/>
  <c r="Q2085" i="1"/>
  <c r="Q2081" i="1"/>
  <c r="Q2077" i="1"/>
  <c r="Q2073" i="1"/>
  <c r="Q2069" i="1"/>
  <c r="Q2065" i="1"/>
  <c r="Q2061" i="1"/>
  <c r="Q2057" i="1"/>
  <c r="Q2053" i="1"/>
  <c r="Q2049" i="1"/>
  <c r="Q3604" i="1"/>
  <c r="Q3600" i="1"/>
  <c r="Q3596" i="1"/>
  <c r="Q3592" i="1"/>
  <c r="Q3588" i="1"/>
  <c r="Q3584" i="1"/>
  <c r="Q3580" i="1"/>
  <c r="Q3576" i="1"/>
  <c r="Q3572" i="1"/>
  <c r="Q3568" i="1"/>
  <c r="Q3564" i="1"/>
  <c r="Q3560" i="1"/>
  <c r="Q3556" i="1"/>
  <c r="Q3552" i="1"/>
  <c r="Q3548" i="1"/>
  <c r="Q3544" i="1"/>
  <c r="Q3540" i="1"/>
  <c r="Q3536" i="1"/>
  <c r="Q3532" i="1"/>
  <c r="Q3528" i="1"/>
  <c r="Q3524" i="1"/>
  <c r="Q3520" i="1"/>
  <c r="Q3516" i="1"/>
  <c r="Q3512" i="1"/>
  <c r="Q3508" i="1"/>
  <c r="Q3504" i="1"/>
  <c r="Q3500" i="1"/>
  <c r="Q3496" i="1"/>
  <c r="Q3492" i="1"/>
  <c r="Q3488" i="1"/>
  <c r="Q3484" i="1"/>
  <c r="Q3480" i="1"/>
  <c r="Q3476" i="1"/>
  <c r="Q3472" i="1"/>
  <c r="Q3468" i="1"/>
  <c r="Q3464" i="1"/>
  <c r="Q3460" i="1"/>
  <c r="Q3456" i="1"/>
  <c r="Q3452" i="1"/>
  <c r="Q3448" i="1"/>
  <c r="Q3444" i="1"/>
  <c r="Q3440" i="1"/>
  <c r="Q3436" i="1"/>
  <c r="Q3432" i="1"/>
  <c r="Q3428" i="1"/>
  <c r="Q3424" i="1"/>
  <c r="Q3420" i="1"/>
  <c r="Q3416" i="1"/>
  <c r="Q3412" i="1"/>
  <c r="Q3408" i="1"/>
  <c r="Q3404" i="1"/>
  <c r="Q3400" i="1"/>
  <c r="Q3396" i="1"/>
  <c r="Q3392" i="1"/>
  <c r="Q3388" i="1"/>
  <c r="Q3384" i="1"/>
  <c r="Q3380" i="1"/>
  <c r="Q3376" i="1"/>
  <c r="Q3372" i="1"/>
  <c r="Q3368" i="1"/>
  <c r="Q3364" i="1"/>
  <c r="Q3360" i="1"/>
  <c r="Q3356" i="1"/>
  <c r="Q3352" i="1"/>
  <c r="Q3348" i="1"/>
  <c r="Q3344" i="1"/>
  <c r="Q3340" i="1"/>
  <c r="Q3336" i="1"/>
  <c r="Q3332" i="1"/>
  <c r="Q3328" i="1"/>
  <c r="Q3324" i="1"/>
  <c r="Q3320" i="1"/>
  <c r="Q3316" i="1"/>
  <c r="Q3312" i="1"/>
  <c r="Q3308" i="1"/>
  <c r="Q3304" i="1"/>
  <c r="Q3300" i="1"/>
  <c r="Q3296" i="1"/>
  <c r="Q3292" i="1"/>
  <c r="Q3288" i="1"/>
  <c r="Q2039" i="1"/>
  <c r="Q2035" i="1"/>
  <c r="Q2031" i="1"/>
  <c r="Q2027" i="1"/>
  <c r="Q2023" i="1"/>
  <c r="Q2019" i="1"/>
  <c r="Q2015" i="1"/>
  <c r="Q2011" i="1"/>
  <c r="Q2007" i="1"/>
  <c r="Q2003" i="1"/>
  <c r="Q1999" i="1"/>
  <c r="Q1995" i="1"/>
  <c r="Q1991" i="1"/>
  <c r="Q1987" i="1"/>
  <c r="Q1983" i="1"/>
  <c r="Q1979" i="1"/>
  <c r="Q1975" i="1"/>
  <c r="Q1971" i="1"/>
  <c r="Q1967" i="1"/>
  <c r="Q1963" i="1"/>
  <c r="Q1959" i="1"/>
  <c r="Q1955" i="1"/>
  <c r="Q1951" i="1"/>
  <c r="Q1947" i="1"/>
  <c r="Q1943" i="1"/>
  <c r="Q1939" i="1"/>
  <c r="Q1935" i="1"/>
  <c r="Q1931" i="1"/>
  <c r="Q1927" i="1"/>
  <c r="Q1923" i="1"/>
  <c r="Q1919" i="1"/>
  <c r="Q1915" i="1"/>
  <c r="Q1911" i="1"/>
  <c r="Q1907" i="1"/>
  <c r="Q1903" i="1"/>
  <c r="Q1899" i="1"/>
  <c r="Q1895" i="1"/>
  <c r="Q1891" i="1"/>
  <c r="Q1887" i="1"/>
  <c r="Q1883" i="1"/>
  <c r="Q1879" i="1"/>
  <c r="Q1875" i="1"/>
  <c r="Q1871" i="1"/>
  <c r="Q1867" i="1"/>
  <c r="Q1863" i="1"/>
  <c r="Q1859" i="1"/>
  <c r="Q1855" i="1"/>
  <c r="Q1851" i="1"/>
  <c r="Q1847" i="1"/>
  <c r="Q1843" i="1"/>
  <c r="Q1839" i="1"/>
  <c r="Q1835" i="1"/>
  <c r="Q1831" i="1"/>
  <c r="Q1827" i="1"/>
  <c r="Q1823" i="1"/>
  <c r="Q1819" i="1"/>
  <c r="Q1815" i="1"/>
  <c r="Q1811" i="1"/>
  <c r="Q1807" i="1"/>
  <c r="Q1803" i="1"/>
  <c r="Q1799" i="1"/>
  <c r="Q1795" i="1"/>
  <c r="Q1791" i="1"/>
  <c r="Q1787" i="1"/>
  <c r="Q1783" i="1"/>
  <c r="Q1779" i="1"/>
  <c r="Q1775" i="1"/>
  <c r="Q1771" i="1"/>
  <c r="Q1767" i="1"/>
  <c r="Q1763" i="1"/>
  <c r="Q1759" i="1"/>
  <c r="Q1755" i="1"/>
  <c r="Q1751" i="1"/>
  <c r="Q1747" i="1"/>
  <c r="Q1743" i="1"/>
  <c r="Q1739" i="1"/>
  <c r="Q1735" i="1"/>
  <c r="Q1731" i="1"/>
  <c r="Q1727" i="1"/>
  <c r="Q1723" i="1"/>
  <c r="Q1719" i="1"/>
  <c r="Q1715" i="1"/>
  <c r="Q1711" i="1"/>
  <c r="Q1707" i="1"/>
  <c r="Q1703" i="1"/>
  <c r="Q1699" i="1"/>
  <c r="Q1695" i="1"/>
  <c r="Q1691" i="1"/>
  <c r="Q1687" i="1"/>
  <c r="Q1683" i="1"/>
  <c r="Q1679" i="1"/>
  <c r="Q1675" i="1"/>
  <c r="Q1671" i="1"/>
  <c r="Q1667" i="1"/>
  <c r="Q1663" i="1"/>
  <c r="Q1659" i="1"/>
  <c r="Q1655" i="1"/>
  <c r="Q1651" i="1"/>
  <c r="Q1647" i="1"/>
  <c r="Q1643" i="1"/>
  <c r="Q1639" i="1"/>
  <c r="Q1635" i="1"/>
  <c r="Q1631" i="1"/>
  <c r="Q1627" i="1"/>
  <c r="Q1623" i="1"/>
  <c r="Q1619" i="1"/>
  <c r="Q1615" i="1"/>
  <c r="Q1611" i="1"/>
  <c r="Q1607" i="1"/>
  <c r="Q1603" i="1"/>
  <c r="Q1599" i="1"/>
  <c r="Q1595" i="1"/>
  <c r="Q1591" i="1"/>
  <c r="Q1587" i="1"/>
  <c r="Q1583" i="1"/>
  <c r="Q1579" i="1"/>
  <c r="Q1575" i="1"/>
  <c r="Q1571" i="1"/>
  <c r="Q1567" i="1"/>
  <c r="Q1563" i="1"/>
  <c r="Q1559" i="1"/>
  <c r="Q1555" i="1"/>
  <c r="Q1551" i="1"/>
  <c r="Q1547" i="1"/>
  <c r="Q1543" i="1"/>
  <c r="Q1539" i="1"/>
  <c r="Q1535" i="1"/>
  <c r="Q1531" i="1"/>
  <c r="Q1527" i="1"/>
  <c r="Q1523" i="1"/>
  <c r="Q1519" i="1"/>
  <c r="Q1515" i="1"/>
  <c r="Q1511" i="1"/>
  <c r="Q1507" i="1"/>
  <c r="Q1503" i="1"/>
  <c r="Q1499" i="1"/>
  <c r="Q1495" i="1"/>
  <c r="Q1491" i="1"/>
  <c r="Q1487" i="1"/>
  <c r="Q1483" i="1"/>
  <c r="Q1479" i="1"/>
  <c r="Q1475" i="1"/>
  <c r="Q1471" i="1"/>
  <c r="Q1467" i="1"/>
  <c r="Q1463" i="1"/>
  <c r="Q1459" i="1"/>
  <c r="Q1455" i="1"/>
  <c r="Q1451" i="1"/>
  <c r="Q1447" i="1"/>
  <c r="Q1443" i="1"/>
  <c r="Q1439" i="1"/>
  <c r="Q1435" i="1"/>
  <c r="Q1431" i="1"/>
  <c r="Q1427" i="1"/>
  <c r="Q1423" i="1"/>
  <c r="Q1419" i="1"/>
  <c r="Q1415" i="1"/>
  <c r="Q1411" i="1"/>
  <c r="Q1407" i="1"/>
  <c r="Q1403" i="1"/>
  <c r="Q1399" i="1"/>
  <c r="Q1395" i="1"/>
  <c r="Q1391" i="1"/>
  <c r="Q1387" i="1"/>
  <c r="Q1383" i="1"/>
  <c r="Q1379" i="1"/>
  <c r="Q1375" i="1"/>
  <c r="Q1371" i="1"/>
  <c r="Q1367" i="1"/>
  <c r="Q786" i="1"/>
  <c r="Q782" i="1"/>
  <c r="Q778" i="1"/>
  <c r="Q774" i="1"/>
  <c r="Q770" i="1"/>
  <c r="Q766" i="1"/>
  <c r="Q762" i="1"/>
  <c r="Q758" i="1"/>
  <c r="Q754" i="1"/>
  <c r="Q750" i="1"/>
  <c r="Q746" i="1"/>
  <c r="Q742" i="1"/>
  <c r="Q738" i="1"/>
  <c r="Q734" i="1"/>
  <c r="Q730" i="1"/>
  <c r="Q726" i="1"/>
  <c r="Q722" i="1"/>
  <c r="Q718" i="1"/>
  <c r="Q714" i="1"/>
  <c r="Q710" i="1"/>
  <c r="Q706" i="1"/>
  <c r="Q702" i="1"/>
  <c r="Q698" i="1"/>
  <c r="Q694" i="1"/>
  <c r="Q690" i="1"/>
  <c r="Q686" i="1"/>
  <c r="Q682" i="1"/>
  <c r="Q678" i="1"/>
  <c r="Q674" i="1"/>
  <c r="Q670" i="1"/>
  <c r="Q666" i="1"/>
  <c r="Q662" i="1"/>
  <c r="Q658" i="1"/>
  <c r="Q654" i="1"/>
  <c r="Q650" i="1"/>
  <c r="Q646" i="1"/>
  <c r="Q642" i="1"/>
  <c r="Q638" i="1"/>
  <c r="Q634" i="1"/>
  <c r="Q630" i="1"/>
  <c r="Q626" i="1"/>
  <c r="Q622" i="1"/>
  <c r="Q618" i="1"/>
  <c r="Q614" i="1"/>
  <c r="Q610" i="1"/>
  <c r="Q606" i="1"/>
  <c r="Q602" i="1"/>
  <c r="Q598" i="1"/>
  <c r="Q594" i="1"/>
  <c r="Q590" i="1"/>
  <c r="Q586" i="1"/>
  <c r="Q582" i="1"/>
  <c r="Q578" i="1"/>
  <c r="Q574" i="1"/>
  <c r="Q570" i="1"/>
  <c r="Q566" i="1"/>
  <c r="Q562" i="1"/>
  <c r="Q558" i="1"/>
  <c r="Q554" i="1"/>
  <c r="Q550" i="1"/>
  <c r="Q546" i="1"/>
  <c r="Q542" i="1"/>
  <c r="Q538" i="1"/>
  <c r="Q534" i="1"/>
  <c r="Q530" i="1"/>
  <c r="Q526" i="1"/>
  <c r="Q522" i="1"/>
  <c r="Q518" i="1"/>
  <c r="Q514" i="1"/>
  <c r="Q510" i="1"/>
  <c r="Q506" i="1"/>
  <c r="Q502" i="1"/>
  <c r="Q498" i="1"/>
  <c r="Q494" i="1"/>
  <c r="Q490" i="1"/>
  <c r="Q486" i="1"/>
  <c r="Q482" i="1"/>
  <c r="Q478" i="1"/>
  <c r="Q474" i="1"/>
  <c r="Q470" i="1"/>
  <c r="Q466" i="1"/>
  <c r="Q462" i="1"/>
  <c r="Q458" i="1"/>
  <c r="Q454" i="1"/>
  <c r="Q450" i="1"/>
  <c r="Q446" i="1"/>
  <c r="Q442" i="1"/>
  <c r="Q438" i="1"/>
  <c r="Q434" i="1"/>
  <c r="Q430" i="1"/>
  <c r="Q426" i="1"/>
  <c r="Q422" i="1"/>
  <c r="Q418" i="1"/>
  <c r="Q414" i="1"/>
  <c r="Q410" i="1"/>
  <c r="Q406" i="1"/>
  <c r="Q402" i="1"/>
  <c r="Q398" i="1"/>
  <c r="Q394" i="1"/>
  <c r="Q390" i="1"/>
  <c r="Q386" i="1"/>
  <c r="Q382" i="1"/>
  <c r="Q378" i="1"/>
  <c r="Q374" i="1"/>
  <c r="Q370" i="1"/>
  <c r="Q366" i="1"/>
  <c r="Q362" i="1"/>
  <c r="Q358" i="1"/>
  <c r="Q354" i="1"/>
  <c r="Q350" i="1"/>
  <c r="Q346" i="1"/>
  <c r="Q342" i="1"/>
  <c r="Q338" i="1"/>
  <c r="Q334" i="1"/>
  <c r="Q330" i="1"/>
  <c r="Q326" i="1"/>
  <c r="Q322" i="1"/>
  <c r="Q318" i="1"/>
  <c r="Q314" i="1"/>
  <c r="Q310" i="1"/>
  <c r="Q306" i="1"/>
  <c r="Q302" i="1"/>
  <c r="Q298" i="1"/>
  <c r="Q294" i="1"/>
  <c r="Q290" i="1"/>
  <c r="Q286" i="1"/>
  <c r="Q282" i="1"/>
  <c r="Q278" i="1"/>
  <c r="Q274" i="1"/>
  <c r="Q270" i="1"/>
  <c r="Q266" i="1"/>
  <c r="Q262" i="1"/>
  <c r="Q258" i="1"/>
  <c r="Q254" i="1"/>
  <c r="Q250" i="1"/>
  <c r="Q246" i="1"/>
  <c r="Q242" i="1"/>
  <c r="Q238" i="1"/>
  <c r="Q234" i="1"/>
  <c r="Q230" i="1"/>
  <c r="Q226" i="1"/>
  <c r="Q222" i="1"/>
  <c r="Q218" i="1"/>
  <c r="Q214" i="1"/>
  <c r="Q210" i="1"/>
  <c r="Q206" i="1"/>
  <c r="Q202" i="1"/>
  <c r="Q198" i="1"/>
  <c r="Q194" i="1"/>
  <c r="Q190" i="1"/>
  <c r="Q186" i="1"/>
  <c r="Q182" i="1"/>
  <c r="Q178" i="1"/>
  <c r="Q174" i="1"/>
  <c r="Q170" i="1"/>
  <c r="Q166" i="1"/>
  <c r="Q162" i="1"/>
  <c r="Q158" i="1"/>
  <c r="Q154" i="1"/>
  <c r="Q150" i="1"/>
  <c r="Q146" i="1"/>
  <c r="Q142" i="1"/>
  <c r="Q138" i="1"/>
  <c r="Q134" i="1"/>
  <c r="Q130" i="1"/>
  <c r="Q126" i="1"/>
  <c r="Q122" i="1"/>
  <c r="Q118" i="1"/>
  <c r="Q114" i="1"/>
  <c r="Q110" i="1"/>
  <c r="Q2045" i="1"/>
  <c r="Q2041" i="1"/>
  <c r="Q2037" i="1"/>
  <c r="Q2033" i="1"/>
  <c r="Q2029" i="1"/>
  <c r="Q2025" i="1"/>
  <c r="Q2021" i="1"/>
  <c r="Q2017" i="1"/>
  <c r="Q2013" i="1"/>
  <c r="Q2009" i="1"/>
  <c r="Q2005" i="1"/>
  <c r="Q2001" i="1"/>
  <c r="Q1997" i="1"/>
  <c r="Q1993" i="1"/>
  <c r="Q1989" i="1"/>
  <c r="Q1985" i="1"/>
  <c r="Q1981" i="1"/>
  <c r="Q1977" i="1"/>
  <c r="Q1973" i="1"/>
  <c r="Q1969" i="1"/>
  <c r="Q1965" i="1"/>
  <c r="Q1961" i="1"/>
  <c r="Q1957" i="1"/>
  <c r="Q1953" i="1"/>
  <c r="Q1949" i="1"/>
  <c r="Q1945" i="1"/>
  <c r="Q1941" i="1"/>
  <c r="Q1937" i="1"/>
  <c r="Q1933" i="1"/>
  <c r="Q1929" i="1"/>
  <c r="Q1925" i="1"/>
  <c r="Q1921" i="1"/>
  <c r="Q1917" i="1"/>
  <c r="Q1913" i="1"/>
  <c r="Q1909" i="1"/>
  <c r="Q1905" i="1"/>
  <c r="Q1901" i="1"/>
  <c r="Q1897" i="1"/>
  <c r="Q1893" i="1"/>
  <c r="Q1889" i="1"/>
  <c r="Q1885" i="1"/>
  <c r="Q1881" i="1"/>
  <c r="Q1877" i="1"/>
  <c r="Q1873" i="1"/>
  <c r="Q1869" i="1"/>
  <c r="Q1865" i="1"/>
  <c r="Q1861" i="1"/>
  <c r="Q1857" i="1"/>
  <c r="Q1853" i="1"/>
  <c r="Q1849" i="1"/>
  <c r="Q1845" i="1"/>
  <c r="Q1841" i="1"/>
  <c r="Q1837" i="1"/>
  <c r="Q1833" i="1"/>
  <c r="Q1829" i="1"/>
  <c r="Q1825" i="1"/>
  <c r="Q1821" i="1"/>
  <c r="Q3284" i="1"/>
  <c r="Q3280" i="1"/>
  <c r="Q3276" i="1"/>
  <c r="Q3272" i="1"/>
  <c r="Q3268" i="1"/>
  <c r="Q3264" i="1"/>
  <c r="Q3260" i="1"/>
  <c r="Q3256" i="1"/>
  <c r="Q3252" i="1"/>
  <c r="Q3248" i="1"/>
  <c r="Q3244" i="1"/>
  <c r="Q3240" i="1"/>
  <c r="Q3236" i="1"/>
  <c r="Q3232" i="1"/>
  <c r="Q3228" i="1"/>
  <c r="Q3224" i="1"/>
  <c r="Q3220" i="1"/>
  <c r="Q3216" i="1"/>
  <c r="Q3212" i="1"/>
  <c r="Q3208" i="1"/>
  <c r="Q3204" i="1"/>
  <c r="Q3200" i="1"/>
  <c r="Q3196" i="1"/>
  <c r="Q3192" i="1"/>
  <c r="Q3188" i="1"/>
  <c r="Q3184" i="1"/>
  <c r="Q3180" i="1"/>
  <c r="Q3176" i="1"/>
  <c r="Q3172" i="1"/>
  <c r="Q3168" i="1"/>
  <c r="Q3164" i="1"/>
  <c r="Q3160" i="1"/>
  <c r="Q3156" i="1"/>
  <c r="Q3152" i="1"/>
  <c r="Q3148" i="1"/>
  <c r="Q3144" i="1"/>
  <c r="Q3140" i="1"/>
  <c r="Q3136" i="1"/>
  <c r="Q3132" i="1"/>
  <c r="Q3128" i="1"/>
  <c r="Q3124" i="1"/>
  <c r="Q3120" i="1"/>
  <c r="Q3116" i="1"/>
  <c r="Q3112" i="1"/>
  <c r="Q3108" i="1"/>
  <c r="Q3104" i="1"/>
  <c r="Q3100" i="1"/>
  <c r="Q3096" i="1"/>
  <c r="Q3092" i="1"/>
  <c r="Q3088" i="1"/>
  <c r="Q3084" i="1"/>
  <c r="Q3080" i="1"/>
  <c r="Q3076" i="1"/>
  <c r="Q3072" i="1"/>
  <c r="Q3068" i="1"/>
  <c r="Q3064" i="1"/>
  <c r="Q3060" i="1"/>
  <c r="Q3056" i="1"/>
  <c r="Q3052" i="1"/>
  <c r="Q3048" i="1"/>
  <c r="Q3044" i="1"/>
  <c r="Q3040" i="1"/>
  <c r="Q3036" i="1"/>
  <c r="Q3032" i="1"/>
  <c r="Q3028" i="1"/>
  <c r="Q3024" i="1"/>
  <c r="Q3020" i="1"/>
  <c r="Q3016" i="1"/>
  <c r="Q3012" i="1"/>
  <c r="Q3008" i="1"/>
  <c r="Q3004" i="1"/>
  <c r="Q3000" i="1"/>
  <c r="Q2996" i="1"/>
  <c r="Q2992" i="1"/>
  <c r="Q2988" i="1"/>
  <c r="Q2984" i="1"/>
  <c r="Q2980" i="1"/>
  <c r="Q2976" i="1"/>
  <c r="Q2972" i="1"/>
  <c r="Q2968" i="1"/>
  <c r="Q2964" i="1"/>
  <c r="Q2960" i="1"/>
  <c r="Q2956" i="1"/>
  <c r="Q2952" i="1"/>
  <c r="Q2948" i="1"/>
  <c r="Q2944" i="1"/>
  <c r="Q2940" i="1"/>
  <c r="Q2936" i="1"/>
  <c r="Q2932" i="1"/>
  <c r="Q2928" i="1"/>
  <c r="Q2924" i="1"/>
  <c r="Q2920" i="1"/>
  <c r="Q2916" i="1"/>
  <c r="Q2912" i="1"/>
  <c r="Q2908" i="1"/>
  <c r="Q2904" i="1"/>
  <c r="Q2900" i="1"/>
  <c r="Q2896" i="1"/>
  <c r="Q2892" i="1"/>
  <c r="Q2888" i="1"/>
  <c r="Q2884" i="1"/>
  <c r="Q2880" i="1"/>
  <c r="Q2876" i="1"/>
  <c r="Q2872" i="1"/>
  <c r="Q2868" i="1"/>
  <c r="Q2864" i="1"/>
  <c r="Q2860" i="1"/>
  <c r="Q2856" i="1"/>
  <c r="Q2852" i="1"/>
  <c r="Q2848" i="1"/>
  <c r="Q2844" i="1"/>
  <c r="Q2840" i="1"/>
  <c r="Q2836" i="1"/>
  <c r="Q2832" i="1"/>
  <c r="Q2828" i="1"/>
  <c r="Q2824" i="1"/>
  <c r="Q2820" i="1"/>
  <c r="Q2816" i="1"/>
  <c r="Q2812" i="1"/>
  <c r="Q2808" i="1"/>
  <c r="Q2804" i="1"/>
  <c r="Q2800" i="1"/>
  <c r="Q2796" i="1"/>
  <c r="Q2792" i="1"/>
  <c r="Q2788" i="1"/>
  <c r="Q2784" i="1"/>
  <c r="Q2780" i="1"/>
  <c r="Q2776" i="1"/>
  <c r="Q2772" i="1"/>
  <c r="Q2768" i="1"/>
  <c r="Q2764" i="1"/>
  <c r="Q2760" i="1"/>
  <c r="Q2756" i="1"/>
  <c r="Q2752" i="1"/>
  <c r="Q2748" i="1"/>
  <c r="Q2744" i="1"/>
  <c r="Q2740" i="1"/>
  <c r="Q2736" i="1"/>
  <c r="Q2732" i="1"/>
  <c r="Q2728" i="1"/>
  <c r="Q2724" i="1"/>
  <c r="Q2720" i="1"/>
  <c r="Q2716" i="1"/>
  <c r="Q2712" i="1"/>
  <c r="Q2708" i="1"/>
  <c r="Q2704" i="1"/>
  <c r="Q2700" i="1"/>
  <c r="Q2696" i="1"/>
  <c r="Q2692" i="1"/>
  <c r="Q2688" i="1"/>
  <c r="Q2684" i="1"/>
  <c r="Q2680" i="1"/>
  <c r="Q2676" i="1"/>
  <c r="Q2672" i="1"/>
  <c r="Q2668" i="1"/>
  <c r="Q2664" i="1"/>
  <c r="Q2660" i="1"/>
  <c r="Q2656" i="1"/>
  <c r="Q2652" i="1"/>
  <c r="Q2648" i="1"/>
  <c r="Q2644" i="1"/>
  <c r="Q2640" i="1"/>
  <c r="Q2636" i="1"/>
  <c r="Q2632" i="1"/>
  <c r="Q2628" i="1"/>
  <c r="Q2624" i="1"/>
  <c r="Q2620" i="1"/>
  <c r="Q2616" i="1"/>
  <c r="Q2612" i="1"/>
  <c r="Q2608" i="1"/>
  <c r="Q2604" i="1"/>
  <c r="Q2600" i="1"/>
  <c r="Q2596" i="1"/>
  <c r="Q2592" i="1"/>
  <c r="Q2588" i="1"/>
  <c r="Q2584" i="1"/>
  <c r="Q2580" i="1"/>
  <c r="Q2576" i="1"/>
  <c r="Q2572" i="1"/>
  <c r="Q2568" i="1"/>
  <c r="Q2564" i="1"/>
  <c r="Q2560" i="1"/>
  <c r="Q2556" i="1"/>
  <c r="Q2552" i="1"/>
  <c r="Q2548" i="1"/>
  <c r="Q2544" i="1"/>
  <c r="Q2540" i="1"/>
  <c r="Q2536" i="1"/>
  <c r="Q2532" i="1"/>
  <c r="Q2528" i="1"/>
  <c r="Q2524" i="1"/>
  <c r="Q2520" i="1"/>
  <c r="Q2516" i="1"/>
  <c r="Q2512" i="1"/>
  <c r="Q2508" i="1"/>
  <c r="Q2504" i="1"/>
  <c r="Q2500" i="1"/>
  <c r="Q2496" i="1"/>
  <c r="Q2492" i="1"/>
  <c r="Q2488" i="1"/>
  <c r="Q2484" i="1"/>
  <c r="Q2480" i="1"/>
  <c r="Q2476" i="1"/>
  <c r="Q2472" i="1"/>
  <c r="Q2468" i="1"/>
  <c r="Q2464" i="1"/>
  <c r="Q2460" i="1"/>
  <c r="Q2456" i="1"/>
  <c r="Q2452" i="1"/>
  <c r="Q2448" i="1"/>
  <c r="Q2444" i="1"/>
  <c r="Q2440" i="1"/>
  <c r="Q2436" i="1"/>
  <c r="Q2432" i="1"/>
  <c r="Q2428" i="1"/>
  <c r="Q2424" i="1"/>
  <c r="Q2420" i="1"/>
  <c r="Q2416" i="1"/>
  <c r="Q2412" i="1"/>
  <c r="Q2408" i="1"/>
  <c r="Q2404" i="1"/>
  <c r="Q2400" i="1"/>
  <c r="Q2396" i="1"/>
  <c r="Q2392" i="1"/>
  <c r="Q2388" i="1"/>
  <c r="Q2384" i="1"/>
  <c r="Q2380" i="1"/>
  <c r="Q2376" i="1"/>
  <c r="Q2372" i="1"/>
  <c r="Q2368" i="1"/>
  <c r="Q2364" i="1"/>
  <c r="Q2360" i="1"/>
  <c r="Q2356" i="1"/>
  <c r="Q2352" i="1"/>
  <c r="Q2348" i="1"/>
  <c r="Q2344" i="1"/>
  <c r="Q2340" i="1"/>
  <c r="Q2336" i="1"/>
  <c r="Q2332" i="1"/>
  <c r="Q2328" i="1"/>
  <c r="Q2324" i="1"/>
  <c r="Q2320" i="1"/>
  <c r="Q2316" i="1"/>
  <c r="Q2312" i="1"/>
  <c r="Q2308" i="1"/>
  <c r="Q2304" i="1"/>
  <c r="Q2300" i="1"/>
  <c r="Q2296" i="1"/>
  <c r="Q2292" i="1"/>
  <c r="Q2288" i="1"/>
  <c r="Q2284" i="1"/>
  <c r="Q2280" i="1"/>
  <c r="Q2276" i="1"/>
  <c r="Q2272" i="1"/>
  <c r="Q2268" i="1"/>
  <c r="Q2264" i="1"/>
  <c r="Q2260" i="1"/>
  <c r="Q2256" i="1"/>
  <c r="Q2252" i="1"/>
  <c r="Q2248" i="1"/>
  <c r="Q2244" i="1"/>
  <c r="Q2240" i="1"/>
  <c r="Q2236" i="1"/>
  <c r="Q2232" i="1"/>
  <c r="Q2228" i="1"/>
  <c r="Q2224" i="1"/>
  <c r="Q2220" i="1"/>
  <c r="Q2216" i="1"/>
  <c r="Q2212" i="1"/>
  <c r="Q2208" i="1"/>
  <c r="Q2204" i="1"/>
  <c r="Q2200" i="1"/>
  <c r="Q2196" i="1"/>
  <c r="Q2192" i="1"/>
  <c r="Q2188" i="1"/>
  <c r="Q2184" i="1"/>
  <c r="Q2180" i="1"/>
  <c r="Q2176" i="1"/>
  <c r="Q2172" i="1"/>
  <c r="Q2168" i="1"/>
  <c r="Q2164" i="1"/>
  <c r="Q2160" i="1"/>
  <c r="Q2156" i="1"/>
  <c r="Q2152" i="1"/>
  <c r="Q2148" i="1"/>
  <c r="Q2144" i="1"/>
  <c r="Q2140" i="1"/>
  <c r="Q2136" i="1"/>
  <c r="Q2132" i="1"/>
  <c r="Q2128" i="1"/>
  <c r="Q2124" i="1"/>
  <c r="Q2120" i="1"/>
  <c r="Q2116" i="1"/>
  <c r="Q2112" i="1"/>
  <c r="Q2108" i="1"/>
  <c r="Q2104" i="1"/>
  <c r="Q2100" i="1"/>
  <c r="Q2096" i="1"/>
  <c r="Q2092" i="1"/>
  <c r="Q2088" i="1"/>
  <c r="Q2084" i="1"/>
  <c r="Q2080" i="1"/>
  <c r="Q2076" i="1"/>
  <c r="Q2072" i="1"/>
  <c r="Q2068" i="1"/>
  <c r="Q2064" i="1"/>
  <c r="Q2060" i="1"/>
  <c r="Q2056" i="1"/>
  <c r="Q2052" i="1"/>
  <c r="Q2048" i="1"/>
  <c r="Q2044" i="1"/>
  <c r="Q2040" i="1"/>
  <c r="Q2036" i="1"/>
  <c r="Q2032" i="1"/>
  <c r="Q2028" i="1"/>
  <c r="Q2024" i="1"/>
  <c r="Q2020" i="1"/>
  <c r="Q2016" i="1"/>
  <c r="Q2012" i="1"/>
  <c r="Q2008" i="1"/>
  <c r="Q2004" i="1"/>
  <c r="Q2000" i="1"/>
  <c r="Q1996" i="1"/>
  <c r="Q1992" i="1"/>
  <c r="Q1988" i="1"/>
  <c r="Q1984" i="1"/>
  <c r="Q1980" i="1"/>
  <c r="Q1976" i="1"/>
  <c r="Q1972" i="1"/>
  <c r="Q1968" i="1"/>
  <c r="Q1964" i="1"/>
  <c r="Q1960" i="1"/>
  <c r="Q1956" i="1"/>
  <c r="Q1952" i="1"/>
  <c r="Q1948" i="1"/>
  <c r="Q1944" i="1"/>
  <c r="Q1940" i="1"/>
  <c r="Q1936" i="1"/>
  <c r="Q1363" i="1"/>
  <c r="Q1359" i="1"/>
  <c r="Q1355" i="1"/>
  <c r="Q1351" i="1"/>
  <c r="Q1347" i="1"/>
  <c r="Q1343" i="1"/>
  <c r="Q1339" i="1"/>
  <c r="Q1335" i="1"/>
  <c r="Q1331" i="1"/>
  <c r="Q1327" i="1"/>
  <c r="Q1323" i="1"/>
  <c r="Q1319" i="1"/>
  <c r="Q1315" i="1"/>
  <c r="Q1311" i="1"/>
  <c r="Q1307" i="1"/>
  <c r="Q1303" i="1"/>
  <c r="Q1299" i="1"/>
  <c r="Q1295" i="1"/>
  <c r="Q1291" i="1"/>
  <c r="Q1287" i="1"/>
  <c r="Q1283" i="1"/>
  <c r="Q1279" i="1"/>
  <c r="Q1275" i="1"/>
  <c r="Q1271" i="1"/>
  <c r="Q1267" i="1"/>
  <c r="Q1263" i="1"/>
  <c r="Q1259" i="1"/>
  <c r="Q1255" i="1"/>
  <c r="Q1251" i="1"/>
  <c r="Q1247" i="1"/>
  <c r="Q1243" i="1"/>
  <c r="Q1239" i="1"/>
  <c r="Q1235" i="1"/>
  <c r="Q1231" i="1"/>
  <c r="Q1227" i="1"/>
  <c r="Q1223" i="1"/>
  <c r="Q1219" i="1"/>
  <c r="Q1215" i="1"/>
  <c r="Q1211" i="1"/>
  <c r="Q1207" i="1"/>
  <c r="Q1203" i="1"/>
  <c r="Q1199" i="1"/>
  <c r="Q1195" i="1"/>
  <c r="Q1191" i="1"/>
  <c r="Q1187" i="1"/>
  <c r="Q1183" i="1"/>
  <c r="Q1179" i="1"/>
  <c r="Q1175" i="1"/>
  <c r="Q1171" i="1"/>
  <c r="Q1167" i="1"/>
  <c r="Q1163" i="1"/>
  <c r="Q1159" i="1"/>
  <c r="Q1155" i="1"/>
  <c r="Q1151" i="1"/>
  <c r="Q1147" i="1"/>
  <c r="Q1143" i="1"/>
  <c r="Q1139" i="1"/>
  <c r="Q1135" i="1"/>
  <c r="Q1131" i="1"/>
  <c r="Q1127" i="1"/>
  <c r="Q1123" i="1"/>
  <c r="Q1119" i="1"/>
  <c r="Q1115" i="1"/>
  <c r="Q1111" i="1"/>
  <c r="Q1107" i="1"/>
  <c r="Q1103" i="1"/>
  <c r="Q1099" i="1"/>
  <c r="Q1095" i="1"/>
  <c r="Q1091" i="1"/>
  <c r="Q1087" i="1"/>
  <c r="Q1083" i="1"/>
  <c r="Q1079" i="1"/>
  <c r="Q1075" i="1"/>
  <c r="Q1071" i="1"/>
  <c r="Q1067" i="1"/>
  <c r="Q1063" i="1"/>
  <c r="Q1059" i="1"/>
  <c r="Q1055" i="1"/>
  <c r="Q1051" i="1"/>
  <c r="Q1047" i="1"/>
  <c r="Q1043" i="1"/>
  <c r="Q1039" i="1"/>
  <c r="Q1035" i="1"/>
  <c r="Q1031" i="1"/>
  <c r="Q1027" i="1"/>
  <c r="Q1023" i="1"/>
  <c r="Q1019" i="1"/>
  <c r="Q1015" i="1"/>
  <c r="Q1011" i="1"/>
  <c r="Q1007" i="1"/>
  <c r="Q1003" i="1"/>
  <c r="Q999" i="1"/>
  <c r="Q995" i="1"/>
  <c r="Q991" i="1"/>
  <c r="Q987" i="1"/>
  <c r="Q983" i="1"/>
  <c r="Q979" i="1"/>
  <c r="Q975" i="1"/>
  <c r="Q971" i="1"/>
  <c r="Q967" i="1"/>
  <c r="Q963" i="1"/>
  <c r="Q959" i="1"/>
  <c r="Q955" i="1"/>
  <c r="Q951" i="1"/>
  <c r="Q947" i="1"/>
  <c r="Q943" i="1"/>
  <c r="Q939" i="1"/>
  <c r="Q935" i="1"/>
  <c r="Q931" i="1"/>
  <c r="Q927" i="1"/>
  <c r="Q923" i="1"/>
  <c r="Q919" i="1"/>
  <c r="Q915" i="1"/>
  <c r="Q911" i="1"/>
  <c r="Q907" i="1"/>
  <c r="Q903" i="1"/>
  <c r="Q899" i="1"/>
  <c r="Q895" i="1"/>
  <c r="Q891" i="1"/>
  <c r="Q887" i="1"/>
  <c r="Q883" i="1"/>
  <c r="Q879" i="1"/>
  <c r="Q875" i="1"/>
  <c r="Q871" i="1"/>
  <c r="Q867" i="1"/>
  <c r="Q863" i="1"/>
  <c r="Q859" i="1"/>
  <c r="Q855" i="1"/>
  <c r="Q851" i="1"/>
  <c r="Q847" i="1"/>
  <c r="Q843" i="1"/>
  <c r="Q839" i="1"/>
  <c r="Q835" i="1"/>
  <c r="Q831" i="1"/>
  <c r="Q827" i="1"/>
  <c r="Q823" i="1"/>
  <c r="Q819" i="1"/>
  <c r="Q815" i="1"/>
  <c r="Q811" i="1"/>
  <c r="Q807" i="1"/>
  <c r="Q803" i="1"/>
  <c r="Q799" i="1"/>
  <c r="Q795" i="1"/>
  <c r="Q791" i="1"/>
  <c r="Q787" i="1"/>
  <c r="Q783" i="1"/>
  <c r="Q779" i="1"/>
  <c r="Q775" i="1"/>
  <c r="Q771" i="1"/>
  <c r="Q767" i="1"/>
  <c r="Q763" i="1"/>
  <c r="Q759" i="1"/>
  <c r="Q755" i="1"/>
  <c r="Q751" i="1"/>
  <c r="Q747" i="1"/>
  <c r="Q743" i="1"/>
  <c r="Q739" i="1"/>
  <c r="Q735" i="1"/>
  <c r="Q731" i="1"/>
  <c r="Q727" i="1"/>
  <c r="Q723" i="1"/>
  <c r="Q719" i="1"/>
  <c r="Q715" i="1"/>
  <c r="Q711" i="1"/>
  <c r="Q707" i="1"/>
  <c r="Q703" i="1"/>
  <c r="Q699" i="1"/>
  <c r="Q695" i="1"/>
  <c r="Q691" i="1"/>
  <c r="Q687" i="1"/>
  <c r="Q683" i="1"/>
  <c r="Q679" i="1"/>
  <c r="Q675" i="1"/>
  <c r="Q671" i="1"/>
  <c r="Q667" i="1"/>
  <c r="Q663" i="1"/>
  <c r="Q659" i="1"/>
  <c r="Q655" i="1"/>
  <c r="Q651" i="1"/>
  <c r="Q647" i="1"/>
  <c r="Q643" i="1"/>
  <c r="Q639" i="1"/>
  <c r="Q635" i="1"/>
  <c r="Q631" i="1"/>
  <c r="Q627" i="1"/>
  <c r="Q623" i="1"/>
  <c r="Q619" i="1"/>
  <c r="Q615" i="1"/>
  <c r="Q611" i="1"/>
  <c r="Q607" i="1"/>
  <c r="Q603" i="1"/>
  <c r="Q599" i="1"/>
  <c r="Q595" i="1"/>
  <c r="Q591" i="1"/>
  <c r="Q587" i="1"/>
  <c r="Q583" i="1"/>
  <c r="Q579" i="1"/>
  <c r="Q575" i="1"/>
  <c r="Q571" i="1"/>
  <c r="Q567" i="1"/>
  <c r="Q563" i="1"/>
  <c r="Q559" i="1"/>
  <c r="Q555" i="1"/>
  <c r="Q551" i="1"/>
  <c r="Q547" i="1"/>
  <c r="Q543" i="1"/>
  <c r="Q539" i="1"/>
  <c r="Q535" i="1"/>
  <c r="Q531" i="1"/>
  <c r="Q527" i="1"/>
  <c r="Q523" i="1"/>
  <c r="Q519" i="1"/>
  <c r="Q515" i="1"/>
  <c r="Q511" i="1"/>
  <c r="Q507" i="1"/>
  <c r="Q503" i="1"/>
  <c r="Q499" i="1"/>
  <c r="Q495" i="1"/>
  <c r="Q491" i="1"/>
  <c r="Q487" i="1"/>
  <c r="Q483" i="1"/>
  <c r="Q479" i="1"/>
  <c r="Q475" i="1"/>
  <c r="Q471" i="1"/>
  <c r="Q467" i="1"/>
  <c r="Q463" i="1"/>
  <c r="Q459" i="1"/>
  <c r="Q455" i="1"/>
  <c r="Q451" i="1"/>
  <c r="Q447" i="1"/>
  <c r="Q443" i="1"/>
  <c r="Q439" i="1"/>
  <c r="Q435" i="1"/>
  <c r="Q431" i="1"/>
  <c r="Q427" i="1"/>
  <c r="Q423" i="1"/>
  <c r="Q419" i="1"/>
  <c r="Q415" i="1"/>
  <c r="Q411" i="1"/>
  <c r="Q407" i="1"/>
  <c r="Q403" i="1"/>
  <c r="Q399" i="1"/>
  <c r="Q395" i="1"/>
  <c r="Q391" i="1"/>
  <c r="Q387" i="1"/>
  <c r="Q383" i="1"/>
  <c r="Q379" i="1"/>
  <c r="Q375" i="1"/>
  <c r="Q371" i="1"/>
  <c r="Q367" i="1"/>
  <c r="Q363" i="1"/>
  <c r="Q359" i="1"/>
  <c r="Q355" i="1"/>
  <c r="Q351" i="1"/>
  <c r="Q347" i="1"/>
  <c r="Q343" i="1"/>
  <c r="Q339" i="1"/>
  <c r="Q335" i="1"/>
  <c r="Q331" i="1"/>
  <c r="Q327" i="1"/>
  <c r="Q323" i="1"/>
  <c r="Q319" i="1"/>
  <c r="Q315" i="1"/>
  <c r="Q311" i="1"/>
  <c r="Q307" i="1"/>
  <c r="Q303" i="1"/>
  <c r="Q299" i="1"/>
  <c r="Q295" i="1"/>
  <c r="Q291" i="1"/>
  <c r="Q287" i="1"/>
  <c r="Q283" i="1"/>
  <c r="Q279" i="1"/>
  <c r="Q275" i="1"/>
  <c r="Q271" i="1"/>
  <c r="Q267" i="1"/>
  <c r="Q263" i="1"/>
  <c r="Q259" i="1"/>
  <c r="Q255" i="1"/>
  <c r="Q251" i="1"/>
  <c r="Q247" i="1"/>
  <c r="Q243" i="1"/>
  <c r="Q239" i="1"/>
  <c r="Q235" i="1"/>
  <c r="Q231" i="1"/>
  <c r="Q227" i="1"/>
  <c r="Q223" i="1"/>
  <c r="Q219" i="1"/>
  <c r="Q215" i="1"/>
  <c r="Q211" i="1"/>
  <c r="Q207" i="1"/>
  <c r="Q203" i="1"/>
  <c r="Q199" i="1"/>
  <c r="Q195" i="1"/>
  <c r="Q191" i="1"/>
  <c r="Q187" i="1"/>
  <c r="Q183" i="1"/>
  <c r="Q179" i="1"/>
  <c r="Q175" i="1"/>
  <c r="Q171" i="1"/>
  <c r="Q167" i="1"/>
  <c r="Q163" i="1"/>
  <c r="Q159" i="1"/>
  <c r="Q155" i="1"/>
  <c r="Q151" i="1"/>
  <c r="Q147" i="1"/>
  <c r="Q143" i="1"/>
  <c r="Q139" i="1"/>
  <c r="Q135" i="1"/>
  <c r="Q131" i="1"/>
  <c r="Q127" i="1"/>
  <c r="Q123" i="1"/>
  <c r="Q119" i="1"/>
  <c r="Q115" i="1"/>
  <c r="Q111" i="1"/>
  <c r="Q107" i="1"/>
  <c r="Q103" i="1"/>
  <c r="Q99" i="1"/>
  <c r="Q95" i="1"/>
  <c r="Q91" i="1"/>
  <c r="Q87" i="1"/>
  <c r="Q83" i="1"/>
  <c r="Q79" i="1"/>
  <c r="Q75" i="1"/>
  <c r="Q71" i="1"/>
  <c r="Q67" i="1"/>
  <c r="Q63" i="1"/>
  <c r="Q59" i="1"/>
  <c r="Q55" i="1"/>
  <c r="Q51" i="1"/>
  <c r="Q47" i="1"/>
  <c r="Q43" i="1"/>
  <c r="Q39" i="1"/>
  <c r="Q35" i="1"/>
  <c r="Q31" i="1"/>
  <c r="Q27" i="1"/>
  <c r="Q23" i="1"/>
  <c r="Q19" i="1"/>
  <c r="Q15" i="1"/>
  <c r="Q11" i="1"/>
  <c r="Q7" i="1"/>
  <c r="Q3" i="1"/>
  <c r="Q106" i="1"/>
  <c r="Q102" i="1"/>
  <c r="Q98" i="1"/>
  <c r="Q94" i="1"/>
  <c r="Q90" i="1"/>
  <c r="Q86" i="1"/>
  <c r="Q82" i="1"/>
  <c r="Q78" i="1"/>
  <c r="Q74" i="1"/>
  <c r="Q70" i="1"/>
  <c r="Q66" i="1"/>
  <c r="Q62" i="1"/>
  <c r="Q58" i="1"/>
  <c r="Q54" i="1"/>
  <c r="Q50" i="1"/>
  <c r="Q46" i="1"/>
  <c r="Q42" i="1"/>
  <c r="Q38" i="1"/>
  <c r="Q34" i="1"/>
  <c r="Q30" i="1"/>
  <c r="Q26" i="1"/>
  <c r="Q22" i="1"/>
  <c r="Q18" i="1"/>
  <c r="Q14" i="1"/>
  <c r="Q10" i="1"/>
  <c r="Q6" i="1"/>
  <c r="Q2" i="1"/>
  <c r="Q1817" i="1"/>
  <c r="Q1813" i="1"/>
  <c r="Q1809" i="1"/>
  <c r="Q1805" i="1"/>
  <c r="Q1801" i="1"/>
  <c r="Q1797" i="1"/>
  <c r="Q1793" i="1"/>
  <c r="Q1789" i="1"/>
  <c r="Q1785" i="1"/>
  <c r="Q1781" i="1"/>
  <c r="Q1777" i="1"/>
  <c r="Q1773" i="1"/>
  <c r="Q1769" i="1"/>
  <c r="Q1765" i="1"/>
  <c r="Q1761" i="1"/>
  <c r="Q1757" i="1"/>
  <c r="Q1753" i="1"/>
  <c r="Q1749" i="1"/>
  <c r="Q1745" i="1"/>
  <c r="Q1741" i="1"/>
  <c r="Q1737" i="1"/>
  <c r="Q1733" i="1"/>
  <c r="Q1729" i="1"/>
  <c r="Q1725" i="1"/>
  <c r="Q1721" i="1"/>
  <c r="Q1717" i="1"/>
  <c r="Q1713" i="1"/>
  <c r="Q1709" i="1"/>
  <c r="Q1705" i="1"/>
  <c r="Q1701" i="1"/>
  <c r="Q1697" i="1"/>
  <c r="Q1693" i="1"/>
  <c r="Q1689" i="1"/>
  <c r="Q1685" i="1"/>
  <c r="Q1681" i="1"/>
  <c r="Q1677" i="1"/>
  <c r="Q1673" i="1"/>
  <c r="Q1669" i="1"/>
  <c r="Q1665" i="1"/>
  <c r="Q1661" i="1"/>
  <c r="Q1657" i="1"/>
  <c r="Q1653" i="1"/>
  <c r="Q1649" i="1"/>
  <c r="Q1645" i="1"/>
  <c r="Q1641" i="1"/>
  <c r="Q1637" i="1"/>
  <c r="Q1633" i="1"/>
  <c r="Q1629" i="1"/>
  <c r="Q1625" i="1"/>
  <c r="Q1621" i="1"/>
  <c r="Q1617" i="1"/>
  <c r="Q1613" i="1"/>
  <c r="Q1609" i="1"/>
  <c r="Q1605" i="1"/>
  <c r="Q1601" i="1"/>
  <c r="Q1597" i="1"/>
  <c r="Q1593" i="1"/>
  <c r="Q1589" i="1"/>
  <c r="Q1585" i="1"/>
  <c r="Q1581" i="1"/>
  <c r="Q1577" i="1"/>
  <c r="Q1573" i="1"/>
  <c r="Q1569" i="1"/>
  <c r="Q1565" i="1"/>
  <c r="Q1561" i="1"/>
  <c r="Q1557" i="1"/>
  <c r="Q1553" i="1"/>
  <c r="Q1549" i="1"/>
  <c r="Q1545" i="1"/>
  <c r="Q1541" i="1"/>
  <c r="Q1537" i="1"/>
  <c r="Q1533" i="1"/>
  <c r="Q1529" i="1"/>
  <c r="Q1525" i="1"/>
  <c r="Q1521" i="1"/>
  <c r="Q1517" i="1"/>
  <c r="Q1513" i="1"/>
  <c r="Q1509" i="1"/>
  <c r="Q1505" i="1"/>
  <c r="Q1501" i="1"/>
  <c r="Q1497" i="1"/>
  <c r="Q1493" i="1"/>
  <c r="Q1489" i="1"/>
  <c r="Q1485" i="1"/>
  <c r="Q1481" i="1"/>
  <c r="Q1477" i="1"/>
  <c r="Q1473" i="1"/>
  <c r="Q1469" i="1"/>
  <c r="Q1465" i="1"/>
  <c r="Q1461" i="1"/>
  <c r="Q1457" i="1"/>
  <c r="Q1453" i="1"/>
  <c r="Q1449" i="1"/>
  <c r="Q1445" i="1"/>
  <c r="Q1441" i="1"/>
  <c r="Q1437" i="1"/>
  <c r="Q1433" i="1"/>
  <c r="Q1429" i="1"/>
  <c r="Q1425" i="1"/>
  <c r="Q1421" i="1"/>
  <c r="Q1417" i="1"/>
  <c r="Q1413" i="1"/>
  <c r="Q1409" i="1"/>
  <c r="Q1405" i="1"/>
  <c r="Q1401" i="1"/>
  <c r="Q1397" i="1"/>
  <c r="Q1393" i="1"/>
  <c r="Q1389" i="1"/>
  <c r="Q1385" i="1"/>
  <c r="Q1381" i="1"/>
  <c r="Q1377" i="1"/>
  <c r="Q1373" i="1"/>
  <c r="Q1369" i="1"/>
  <c r="Q1365" i="1"/>
  <c r="Q1361" i="1"/>
  <c r="Q1357" i="1"/>
  <c r="Q1353" i="1"/>
  <c r="Q1349" i="1"/>
  <c r="Q1345" i="1"/>
  <c r="Q1341" i="1"/>
  <c r="Q1337" i="1"/>
  <c r="Q1333" i="1"/>
  <c r="Q1329" i="1"/>
  <c r="Q1325" i="1"/>
  <c r="Q1321" i="1"/>
  <c r="Q1317" i="1"/>
  <c r="Q1313" i="1"/>
  <c r="Q1309" i="1"/>
  <c r="Q1305" i="1"/>
  <c r="Q1301" i="1"/>
  <c r="Q1297" i="1"/>
  <c r="Q1293" i="1"/>
  <c r="Q1289" i="1"/>
  <c r="Q1285" i="1"/>
  <c r="Q1281" i="1"/>
  <c r="Q1277" i="1"/>
  <c r="Q1273" i="1"/>
  <c r="Q1269" i="1"/>
  <c r="Q1265" i="1"/>
  <c r="Q1261" i="1"/>
  <c r="Q1257" i="1"/>
  <c r="Q1253" i="1"/>
  <c r="Q1249" i="1"/>
  <c r="Q1245" i="1"/>
  <c r="Q1241" i="1"/>
  <c r="Q1237" i="1"/>
  <c r="Q1233" i="1"/>
  <c r="Q1229" i="1"/>
  <c r="Q1225" i="1"/>
  <c r="Q1221" i="1"/>
  <c r="Q1217" i="1"/>
  <c r="Q1213" i="1"/>
  <c r="Q1209" i="1"/>
  <c r="Q1205" i="1"/>
  <c r="Q1201" i="1"/>
  <c r="Q1197" i="1"/>
  <c r="Q1193" i="1"/>
  <c r="Q1189" i="1"/>
  <c r="Q1185" i="1"/>
  <c r="Q1181" i="1"/>
  <c r="Q1177" i="1"/>
  <c r="Q1173" i="1"/>
  <c r="Q1169" i="1"/>
  <c r="Q1165" i="1"/>
  <c r="Q1161" i="1"/>
  <c r="Q1157" i="1"/>
  <c r="Q1153" i="1"/>
  <c r="Q1149" i="1"/>
  <c r="Q1145" i="1"/>
  <c r="Q1141" i="1"/>
  <c r="Q1137" i="1"/>
  <c r="Q1133" i="1"/>
  <c r="Q1129" i="1"/>
  <c r="Q1125" i="1"/>
  <c r="Q1121" i="1"/>
  <c r="Q1117" i="1"/>
  <c r="Q1113" i="1"/>
  <c r="Q1109" i="1"/>
  <c r="Q1105" i="1"/>
  <c r="Q1101" i="1"/>
  <c r="Q1097" i="1"/>
  <c r="Q1093" i="1"/>
  <c r="Q1089" i="1"/>
  <c r="Q1085" i="1"/>
  <c r="Q1081" i="1"/>
  <c r="Q1077" i="1"/>
  <c r="Q1073" i="1"/>
  <c r="Q1069" i="1"/>
  <c r="Q1065" i="1"/>
  <c r="Q1061" i="1"/>
  <c r="Q1057" i="1"/>
  <c r="Q1053" i="1"/>
  <c r="Q1049" i="1"/>
  <c r="Q1045" i="1"/>
  <c r="Q1041" i="1"/>
  <c r="Q1037" i="1"/>
  <c r="Q1033" i="1"/>
  <c r="Q1029" i="1"/>
  <c r="Q1025" i="1"/>
  <c r="Q1021" i="1"/>
  <c r="Q1017" i="1"/>
  <c r="Q1013" i="1"/>
  <c r="Q1009" i="1"/>
  <c r="Q1005" i="1"/>
  <c r="Q1001" i="1"/>
  <c r="Q997" i="1"/>
  <c r="Q993" i="1"/>
  <c r="Q989" i="1"/>
  <c r="Q985" i="1"/>
  <c r="Q981" i="1"/>
  <c r="Q977" i="1"/>
  <c r="Q973" i="1"/>
  <c r="Q969" i="1"/>
  <c r="Q965" i="1"/>
  <c r="Q961" i="1"/>
  <c r="Q957" i="1"/>
  <c r="Q953" i="1"/>
  <c r="Q949" i="1"/>
  <c r="Q945" i="1"/>
  <c r="Q941" i="1"/>
  <c r="Q937" i="1"/>
  <c r="Q933" i="1"/>
  <c r="Q929" i="1"/>
  <c r="Q925" i="1"/>
  <c r="Q921" i="1"/>
  <c r="Q917" i="1"/>
  <c r="Q913" i="1"/>
  <c r="Q909" i="1"/>
  <c r="Q905" i="1"/>
  <c r="Q901" i="1"/>
  <c r="Q897" i="1"/>
  <c r="Q893" i="1"/>
  <c r="Q889" i="1"/>
  <c r="Q885" i="1"/>
  <c r="Q881" i="1"/>
  <c r="Q877" i="1"/>
  <c r="Q873" i="1"/>
  <c r="Q869" i="1"/>
  <c r="Q865" i="1"/>
  <c r="Q861" i="1"/>
  <c r="Q857" i="1"/>
  <c r="Q853" i="1"/>
  <c r="Q849" i="1"/>
  <c r="Q845" i="1"/>
  <c r="Q841" i="1"/>
  <c r="Q837" i="1"/>
  <c r="Q833" i="1"/>
  <c r="Q829" i="1"/>
  <c r="Q825" i="1"/>
  <c r="Q821" i="1"/>
  <c r="Q817" i="1"/>
  <c r="Q813" i="1"/>
  <c r="Q809" i="1"/>
  <c r="Q805" i="1"/>
  <c r="Q801" i="1"/>
  <c r="Q797" i="1"/>
  <c r="Q793" i="1"/>
  <c r="Q789" i="1"/>
  <c r="Q785" i="1"/>
  <c r="Q781" i="1"/>
  <c r="Q777" i="1"/>
  <c r="Q773" i="1"/>
  <c r="Q769" i="1"/>
  <c r="Q765" i="1"/>
  <c r="Q761" i="1"/>
  <c r="Q757" i="1"/>
  <c r="Q753" i="1"/>
  <c r="Q749" i="1"/>
  <c r="Q745" i="1"/>
  <c r="Q741" i="1"/>
  <c r="Q737" i="1"/>
  <c r="Q733" i="1"/>
  <c r="Q729" i="1"/>
  <c r="Q725" i="1"/>
  <c r="Q721" i="1"/>
  <c r="Q717" i="1"/>
  <c r="Q713" i="1"/>
  <c r="Q709" i="1"/>
  <c r="Q705" i="1"/>
  <c r="Q701" i="1"/>
  <c r="Q697" i="1"/>
  <c r="Q693" i="1"/>
  <c r="Q689" i="1"/>
  <c r="Q685" i="1"/>
  <c r="Q681" i="1"/>
  <c r="Q677" i="1"/>
  <c r="Q673" i="1"/>
  <c r="Q669" i="1"/>
  <c r="Q665" i="1"/>
  <c r="Q661" i="1"/>
  <c r="Q657" i="1"/>
  <c r="Q653" i="1"/>
  <c r="Q649" i="1"/>
  <c r="Q645" i="1"/>
  <c r="Q641" i="1"/>
  <c r="Q637" i="1"/>
  <c r="Q633" i="1"/>
  <c r="Q629" i="1"/>
  <c r="Q625" i="1"/>
  <c r="Q621" i="1"/>
  <c r="Q617" i="1"/>
  <c r="Q613" i="1"/>
  <c r="Q609" i="1"/>
  <c r="Q605" i="1"/>
  <c r="Q601" i="1"/>
  <c r="Q597" i="1"/>
  <c r="Q593" i="1"/>
  <c r="Q589" i="1"/>
  <c r="Q585" i="1"/>
  <c r="Q581" i="1"/>
  <c r="Q577" i="1"/>
  <c r="Q573" i="1"/>
  <c r="Q569" i="1"/>
  <c r="Q565" i="1"/>
  <c r="Q561" i="1"/>
  <c r="Q557" i="1"/>
  <c r="Q553" i="1"/>
  <c r="Q549" i="1"/>
  <c r="Q545" i="1"/>
  <c r="Q541" i="1"/>
  <c r="Q537" i="1"/>
  <c r="Q533" i="1"/>
  <c r="Q529" i="1"/>
  <c r="Q525" i="1"/>
  <c r="Q521" i="1"/>
  <c r="Q517" i="1"/>
  <c r="Q513" i="1"/>
  <c r="Q509" i="1"/>
  <c r="Q505" i="1"/>
  <c r="Q501" i="1"/>
  <c r="Q497" i="1"/>
  <c r="Q493" i="1"/>
  <c r="Q489" i="1"/>
  <c r="Q485" i="1"/>
  <c r="Q481" i="1"/>
  <c r="Q477" i="1"/>
  <c r="Q473" i="1"/>
  <c r="Q469" i="1"/>
  <c r="Q465" i="1"/>
  <c r="Q461" i="1"/>
  <c r="Q457" i="1"/>
  <c r="Q1932" i="1"/>
  <c r="Q1928" i="1"/>
  <c r="Q1924" i="1"/>
  <c r="Q1920" i="1"/>
  <c r="Q1916" i="1"/>
  <c r="Q1912" i="1"/>
  <c r="Q1908" i="1"/>
  <c r="Q1904" i="1"/>
  <c r="Q1900" i="1"/>
  <c r="Q1896" i="1"/>
  <c r="Q1892" i="1"/>
  <c r="Q1888" i="1"/>
  <c r="Q1884" i="1"/>
  <c r="Q1880" i="1"/>
  <c r="Q1876" i="1"/>
  <c r="Q1872" i="1"/>
  <c r="Q1868" i="1"/>
  <c r="Q1864" i="1"/>
  <c r="Q1860" i="1"/>
  <c r="Q1856" i="1"/>
  <c r="Q1852" i="1"/>
  <c r="Q1848" i="1"/>
  <c r="Q1844" i="1"/>
  <c r="Q1840" i="1"/>
  <c r="Q1836" i="1"/>
  <c r="Q1832" i="1"/>
  <c r="Q1828" i="1"/>
  <c r="Q1824" i="1"/>
  <c r="Q1820" i="1"/>
  <c r="Q1816" i="1"/>
  <c r="Q1812" i="1"/>
  <c r="Q1808" i="1"/>
  <c r="Q1804" i="1"/>
  <c r="Q1800" i="1"/>
  <c r="Q1796" i="1"/>
  <c r="Q1792" i="1"/>
  <c r="Q1788" i="1"/>
  <c r="Q1784" i="1"/>
  <c r="Q1780" i="1"/>
  <c r="Q1776" i="1"/>
  <c r="Q1772" i="1"/>
  <c r="Q1768" i="1"/>
  <c r="Q1764" i="1"/>
  <c r="Q1760" i="1"/>
  <c r="Q1756" i="1"/>
  <c r="Q1752" i="1"/>
  <c r="Q1748" i="1"/>
  <c r="Q1744" i="1"/>
  <c r="Q1740" i="1"/>
  <c r="Q1736" i="1"/>
  <c r="Q1732" i="1"/>
  <c r="Q1728" i="1"/>
  <c r="Q1724" i="1"/>
  <c r="Q1720" i="1"/>
  <c r="Q1716" i="1"/>
  <c r="Q1712" i="1"/>
  <c r="Q1708" i="1"/>
  <c r="Q1704" i="1"/>
  <c r="Q1700" i="1"/>
  <c r="Q1696" i="1"/>
  <c r="Q1692" i="1"/>
  <c r="Q1688" i="1"/>
  <c r="Q1684" i="1"/>
  <c r="Q1680" i="1"/>
  <c r="Q1676" i="1"/>
  <c r="Q1672" i="1"/>
  <c r="Q1668" i="1"/>
  <c r="Q1664" i="1"/>
  <c r="Q1660" i="1"/>
  <c r="Q1656" i="1"/>
  <c r="Q1652" i="1"/>
  <c r="Q1648" i="1"/>
  <c r="Q1644" i="1"/>
  <c r="Q1640" i="1"/>
  <c r="Q1636" i="1"/>
  <c r="Q1632" i="1"/>
  <c r="Q1628" i="1"/>
  <c r="Q1624" i="1"/>
  <c r="Q1620" i="1"/>
  <c r="Q1616" i="1"/>
  <c r="Q1612" i="1"/>
  <c r="Q1608" i="1"/>
  <c r="Q1604" i="1"/>
  <c r="Q1600" i="1"/>
  <c r="Q1596" i="1"/>
  <c r="Q1592" i="1"/>
  <c r="Q1588" i="1"/>
  <c r="Q1584" i="1"/>
  <c r="Q1580" i="1"/>
  <c r="Q1576" i="1"/>
  <c r="Q1572" i="1"/>
  <c r="Q1568" i="1"/>
  <c r="Q1564" i="1"/>
  <c r="Q1560" i="1"/>
  <c r="Q1556" i="1"/>
  <c r="Q1552" i="1"/>
  <c r="Q1548" i="1"/>
  <c r="Q1544" i="1"/>
  <c r="Q1540" i="1"/>
  <c r="Q1536" i="1"/>
  <c r="Q1532" i="1"/>
  <c r="Q1528" i="1"/>
  <c r="Q1524" i="1"/>
  <c r="Q1520" i="1"/>
  <c r="Q1516" i="1"/>
  <c r="Q1512" i="1"/>
  <c r="Q1508" i="1"/>
  <c r="Q1504" i="1"/>
  <c r="Q1500" i="1"/>
  <c r="Q1496" i="1"/>
  <c r="Q1492" i="1"/>
  <c r="Q1488" i="1"/>
  <c r="Q1484" i="1"/>
  <c r="Q1480" i="1"/>
  <c r="Q1476" i="1"/>
  <c r="Q1472" i="1"/>
  <c r="Q1468" i="1"/>
  <c r="Q1464" i="1"/>
  <c r="Q1460" i="1"/>
  <c r="Q1456" i="1"/>
  <c r="Q1452" i="1"/>
  <c r="Q1448" i="1"/>
  <c r="Q1444" i="1"/>
  <c r="Q1440" i="1"/>
  <c r="Q1436" i="1"/>
  <c r="Q1432" i="1"/>
  <c r="Q1428" i="1"/>
  <c r="Q1424" i="1"/>
  <c r="Q1420" i="1"/>
  <c r="Q1416" i="1"/>
  <c r="Q1412" i="1"/>
  <c r="Q1408" i="1"/>
  <c r="Q1404" i="1"/>
  <c r="Q1400" i="1"/>
  <c r="Q1396" i="1"/>
  <c r="Q1392" i="1"/>
  <c r="Q1388" i="1"/>
  <c r="Q1384" i="1"/>
  <c r="Q1380" i="1"/>
  <c r="Q1376" i="1"/>
  <c r="Q1372" i="1"/>
  <c r="Q1368" i="1"/>
  <c r="Q1364" i="1"/>
  <c r="Q1360" i="1"/>
  <c r="Q1356" i="1"/>
  <c r="Q1352" i="1"/>
  <c r="Q1348" i="1"/>
  <c r="Q1344" i="1"/>
  <c r="Q1340" i="1"/>
  <c r="Q1336" i="1"/>
  <c r="Q1332" i="1"/>
  <c r="Q1328" i="1"/>
  <c r="Q1324" i="1"/>
  <c r="Q1320" i="1"/>
  <c r="Q1316" i="1"/>
  <c r="Q1312" i="1"/>
  <c r="Q1308" i="1"/>
  <c r="Q1304" i="1"/>
  <c r="Q1300" i="1"/>
  <c r="Q1296" i="1"/>
  <c r="Q1292" i="1"/>
  <c r="Q1288" i="1"/>
  <c r="Q1284" i="1"/>
  <c r="Q1280" i="1"/>
  <c r="Q1276" i="1"/>
  <c r="Q1272" i="1"/>
  <c r="Q1268" i="1"/>
  <c r="Q1264" i="1"/>
  <c r="Q1260" i="1"/>
  <c r="Q1256" i="1"/>
  <c r="Q1252" i="1"/>
  <c r="Q1248" i="1"/>
  <c r="Q1244" i="1"/>
  <c r="Q1240" i="1"/>
  <c r="Q1236" i="1"/>
  <c r="Q1232" i="1"/>
  <c r="Q1228" i="1"/>
  <c r="Q1224" i="1"/>
  <c r="Q1220" i="1"/>
  <c r="Q1216" i="1"/>
  <c r="Q1212" i="1"/>
  <c r="Q1208" i="1"/>
  <c r="Q1204" i="1"/>
  <c r="Q1200" i="1"/>
  <c r="Q1196" i="1"/>
  <c r="Q1192" i="1"/>
  <c r="Q1188" i="1"/>
  <c r="Q1184" i="1"/>
  <c r="Q1180" i="1"/>
  <c r="Q1176" i="1"/>
  <c r="Q1172" i="1"/>
  <c r="Q1168" i="1"/>
  <c r="Q1164" i="1"/>
  <c r="Q1160" i="1"/>
  <c r="Q1156" i="1"/>
  <c r="Q1152" i="1"/>
  <c r="Q1148" i="1"/>
  <c r="Q1144" i="1"/>
  <c r="Q1140" i="1"/>
  <c r="Q1136" i="1"/>
  <c r="Q1132" i="1"/>
  <c r="Q1128" i="1"/>
  <c r="Q1124" i="1"/>
  <c r="Q1120" i="1"/>
  <c r="Q1116" i="1"/>
  <c r="Q1112" i="1"/>
  <c r="Q1108" i="1"/>
  <c r="Q1104" i="1"/>
  <c r="Q1100" i="1"/>
  <c r="Q1096" i="1"/>
  <c r="Q1092" i="1"/>
  <c r="Q1088" i="1"/>
  <c r="Q1084" i="1"/>
  <c r="Q1080" i="1"/>
  <c r="Q1076" i="1"/>
  <c r="Q1072" i="1"/>
  <c r="Q1068" i="1"/>
  <c r="Q1064" i="1"/>
  <c r="Q1060" i="1"/>
  <c r="Q1056" i="1"/>
  <c r="Q1052" i="1"/>
  <c r="Q1048" i="1"/>
  <c r="Q1044" i="1"/>
  <c r="Q1040" i="1"/>
  <c r="Q1036" i="1"/>
  <c r="Q1032" i="1"/>
  <c r="Q1028" i="1"/>
  <c r="Q1024" i="1"/>
  <c r="Q1020" i="1"/>
  <c r="Q1016" i="1"/>
  <c r="Q1012" i="1"/>
  <c r="Q1008" i="1"/>
  <c r="Q1004" i="1"/>
  <c r="Q1000" i="1"/>
  <c r="Q996" i="1"/>
  <c r="Q992" i="1"/>
  <c r="Q988" i="1"/>
  <c r="Q984" i="1"/>
  <c r="Q980" i="1"/>
  <c r="Q976" i="1"/>
  <c r="Q972" i="1"/>
  <c r="Q968" i="1"/>
  <c r="Q964" i="1"/>
  <c r="Q960" i="1"/>
  <c r="Q956" i="1"/>
  <c r="Q952" i="1"/>
  <c r="Q948" i="1"/>
  <c r="Q944" i="1"/>
  <c r="Q940" i="1"/>
  <c r="Q936" i="1"/>
  <c r="Q932" i="1"/>
  <c r="Q928" i="1"/>
  <c r="Q924" i="1"/>
  <c r="Q920" i="1"/>
  <c r="Q916" i="1"/>
  <c r="Q912" i="1"/>
  <c r="Q908" i="1"/>
  <c r="Q904" i="1"/>
  <c r="Q900" i="1"/>
  <c r="Q896" i="1"/>
  <c r="Q892" i="1"/>
  <c r="Q888" i="1"/>
  <c r="Q453" i="1"/>
  <c r="Q449" i="1"/>
  <c r="Q445" i="1"/>
  <c r="Q441" i="1"/>
  <c r="Q437" i="1"/>
  <c r="Q433" i="1"/>
  <c r="Q429" i="1"/>
  <c r="Q425" i="1"/>
  <c r="Q421" i="1"/>
  <c r="Q417" i="1"/>
  <c r="Q413" i="1"/>
  <c r="Q409" i="1"/>
  <c r="Q405" i="1"/>
  <c r="Q401" i="1"/>
  <c r="Q397" i="1"/>
  <c r="Q393" i="1"/>
  <c r="Q389" i="1"/>
  <c r="Q385" i="1"/>
  <c r="Q381" i="1"/>
  <c r="Q377" i="1"/>
  <c r="Q373" i="1"/>
  <c r="Q369" i="1"/>
  <c r="Q365" i="1"/>
  <c r="Q361" i="1"/>
  <c r="Q357" i="1"/>
  <c r="Q353" i="1"/>
  <c r="Q349" i="1"/>
  <c r="Q345" i="1"/>
  <c r="Q341" i="1"/>
  <c r="Q337" i="1"/>
  <c r="Q333" i="1"/>
  <c r="Q329" i="1"/>
  <c r="Q325" i="1"/>
  <c r="Q321" i="1"/>
  <c r="Q317" i="1"/>
  <c r="Q313" i="1"/>
  <c r="Q309" i="1"/>
  <c r="Q305" i="1"/>
  <c r="Q301" i="1"/>
  <c r="Q297" i="1"/>
  <c r="Q293" i="1"/>
  <c r="Q289" i="1"/>
  <c r="Q285" i="1"/>
  <c r="Q281" i="1"/>
  <c r="Q277" i="1"/>
  <c r="Q273" i="1"/>
  <c r="Q269" i="1"/>
  <c r="Q265" i="1"/>
  <c r="Q261" i="1"/>
  <c r="Q257" i="1"/>
  <c r="Q253" i="1"/>
  <c r="Q249" i="1"/>
  <c r="Q245" i="1"/>
  <c r="Q241" i="1"/>
  <c r="Q237" i="1"/>
  <c r="Q233" i="1"/>
  <c r="Q229" i="1"/>
  <c r="Q225" i="1"/>
  <c r="Q221" i="1"/>
  <c r="Q217" i="1"/>
  <c r="Q213" i="1"/>
  <c r="Q209" i="1"/>
  <c r="Q205" i="1"/>
  <c r="Q201" i="1"/>
  <c r="Q197" i="1"/>
  <c r="Q193" i="1"/>
  <c r="Q189" i="1"/>
  <c r="Q185" i="1"/>
  <c r="Q181" i="1"/>
  <c r="Q177" i="1"/>
  <c r="Q173" i="1"/>
  <c r="Q169" i="1"/>
  <c r="Q165" i="1"/>
  <c r="Q161" i="1"/>
  <c r="Q157" i="1"/>
  <c r="Q153" i="1"/>
  <c r="Q149" i="1"/>
  <c r="Q145" i="1"/>
  <c r="Q141" i="1"/>
  <c r="Q137" i="1"/>
  <c r="Q133" i="1"/>
  <c r="Q129" i="1"/>
  <c r="Q125" i="1"/>
  <c r="Q121" i="1"/>
  <c r="Q117" i="1"/>
  <c r="Q113" i="1"/>
  <c r="Q109" i="1"/>
  <c r="Q105" i="1"/>
  <c r="Q101" i="1"/>
  <c r="Q97" i="1"/>
  <c r="Q93" i="1"/>
  <c r="Q89" i="1"/>
  <c r="Q85" i="1"/>
  <c r="Q81" i="1"/>
  <c r="Q77" i="1"/>
  <c r="Q73" i="1"/>
  <c r="Q69" i="1"/>
  <c r="Q65" i="1"/>
  <c r="Q61" i="1"/>
  <c r="Q57" i="1"/>
  <c r="Q53" i="1"/>
  <c r="Q49" i="1"/>
  <c r="Q45" i="1"/>
  <c r="Q41" i="1"/>
  <c r="Q37" i="1"/>
  <c r="Q33" i="1"/>
  <c r="Q29" i="1"/>
  <c r="Q25" i="1"/>
  <c r="Q21" i="1"/>
  <c r="Q17" i="1"/>
  <c r="Q13" i="1"/>
  <c r="Q9" i="1"/>
  <c r="Q5" i="1"/>
  <c r="Q884" i="1"/>
  <c r="Q880" i="1"/>
  <c r="Q876" i="1"/>
  <c r="Q872" i="1"/>
  <c r="Q868" i="1"/>
  <c r="Q864" i="1"/>
  <c r="Q860" i="1"/>
  <c r="Q856" i="1"/>
  <c r="Q852" i="1"/>
  <c r="Q848" i="1"/>
  <c r="Q844" i="1"/>
  <c r="Q840" i="1"/>
  <c r="Q836" i="1"/>
  <c r="Q832" i="1"/>
  <c r="Q828" i="1"/>
  <c r="Q824" i="1"/>
  <c r="Q820" i="1"/>
  <c r="Q816" i="1"/>
  <c r="Q812" i="1"/>
  <c r="Q808" i="1"/>
  <c r="Q804" i="1"/>
  <c r="Q800" i="1"/>
  <c r="Q796" i="1"/>
  <c r="Q792" i="1"/>
  <c r="Q788" i="1"/>
  <c r="Q784" i="1"/>
  <c r="Q780" i="1"/>
  <c r="Q776" i="1"/>
  <c r="Q772" i="1"/>
  <c r="Q768" i="1"/>
  <c r="Q764" i="1"/>
  <c r="Q760" i="1"/>
  <c r="Q756" i="1"/>
  <c r="Q752" i="1"/>
  <c r="Q748" i="1"/>
  <c r="Q744" i="1"/>
  <c r="Q740" i="1"/>
  <c r="Q736" i="1"/>
  <c r="Q732" i="1"/>
  <c r="Q728" i="1"/>
  <c r="Q724" i="1"/>
  <c r="Q720" i="1"/>
  <c r="Q716" i="1"/>
  <c r="Q712" i="1"/>
  <c r="Q708" i="1"/>
  <c r="Q704" i="1"/>
  <c r="Q700" i="1"/>
  <c r="Q696" i="1"/>
  <c r="Q692" i="1"/>
  <c r="Q688" i="1"/>
  <c r="Q684" i="1"/>
  <c r="Q680" i="1"/>
  <c r="Q676" i="1"/>
  <c r="Q672" i="1"/>
  <c r="Q668" i="1"/>
  <c r="Q664" i="1"/>
  <c r="Q660" i="1"/>
  <c r="Q656" i="1"/>
  <c r="Q652" i="1"/>
  <c r="Q648" i="1"/>
  <c r="Q644" i="1"/>
  <c r="Q640" i="1"/>
  <c r="Q636" i="1"/>
  <c r="Q632" i="1"/>
  <c r="Q628" i="1"/>
  <c r="Q624" i="1"/>
  <c r="Q620" i="1"/>
  <c r="Q616" i="1"/>
  <c r="Q612" i="1"/>
  <c r="Q608" i="1"/>
  <c r="Q604" i="1"/>
  <c r="Q600" i="1"/>
  <c r="Q596" i="1"/>
  <c r="Q592" i="1"/>
  <c r="Q588" i="1"/>
  <c r="Q584" i="1"/>
  <c r="Q580" i="1"/>
  <c r="Q576" i="1"/>
  <c r="Q572" i="1"/>
  <c r="Q568" i="1"/>
  <c r="Q564" i="1"/>
  <c r="Q560" i="1"/>
  <c r="Q556" i="1"/>
  <c r="Q552" i="1"/>
  <c r="Q548" i="1"/>
  <c r="Q544" i="1"/>
  <c r="Q540" i="1"/>
  <c r="Q536" i="1"/>
  <c r="Q532" i="1"/>
  <c r="Q528" i="1"/>
  <c r="Q524" i="1"/>
  <c r="Q520" i="1"/>
  <c r="Q516" i="1"/>
  <c r="Q512" i="1"/>
  <c r="Q508" i="1"/>
  <c r="Q504" i="1"/>
  <c r="Q500" i="1"/>
  <c r="Q496" i="1"/>
  <c r="Q492" i="1"/>
  <c r="Q488" i="1"/>
  <c r="Q484" i="1"/>
  <c r="Q480" i="1"/>
  <c r="Q476" i="1"/>
  <c r="Q472" i="1"/>
  <c r="Q468" i="1"/>
  <c r="Q464" i="1"/>
  <c r="Q460" i="1"/>
  <c r="Q456" i="1"/>
  <c r="Q452" i="1"/>
  <c r="Q448" i="1"/>
  <c r="Q444" i="1"/>
  <c r="Q440" i="1"/>
  <c r="Q436" i="1"/>
  <c r="Q432" i="1"/>
  <c r="Q428" i="1"/>
  <c r="Q424" i="1"/>
  <c r="Q420" i="1"/>
  <c r="Q416" i="1"/>
  <c r="Q412" i="1"/>
  <c r="Q408" i="1"/>
  <c r="Q404" i="1"/>
  <c r="Q400" i="1"/>
  <c r="Q396" i="1"/>
  <c r="Q392" i="1"/>
  <c r="Q388" i="1"/>
  <c r="Q384" i="1"/>
  <c r="Q380" i="1"/>
  <c r="Q376" i="1"/>
  <c r="Q372" i="1"/>
  <c r="Q368" i="1"/>
  <c r="Q364" i="1"/>
  <c r="Q360" i="1"/>
  <c r="Q356" i="1"/>
  <c r="Q352" i="1"/>
  <c r="Q348" i="1"/>
  <c r="Q344" i="1"/>
  <c r="Q340" i="1"/>
  <c r="Q336" i="1"/>
  <c r="Q332" i="1"/>
  <c r="Q328" i="1"/>
  <c r="Q324" i="1"/>
  <c r="Q320" i="1"/>
  <c r="Q316" i="1"/>
  <c r="Q312" i="1"/>
  <c r="Q308" i="1"/>
  <c r="Q304" i="1"/>
  <c r="Q300" i="1"/>
  <c r="Q296" i="1"/>
  <c r="Q292" i="1"/>
  <c r="Q288" i="1"/>
  <c r="Q284" i="1"/>
  <c r="Q280" i="1"/>
  <c r="Q276" i="1"/>
  <c r="Q272" i="1"/>
  <c r="Q268" i="1"/>
  <c r="Q264" i="1"/>
  <c r="Q260" i="1"/>
  <c r="Q256" i="1"/>
  <c r="Q252" i="1"/>
  <c r="Q248" i="1"/>
  <c r="Q244" i="1"/>
  <c r="Q240" i="1"/>
  <c r="Q236" i="1"/>
  <c r="Q232" i="1"/>
  <c r="Q228" i="1"/>
  <c r="Q224" i="1"/>
  <c r="Q220" i="1"/>
  <c r="Q216" i="1"/>
  <c r="Q212" i="1"/>
  <c r="Q208" i="1"/>
  <c r="Q204" i="1"/>
  <c r="Q200" i="1"/>
  <c r="Q196" i="1"/>
  <c r="Q192" i="1"/>
  <c r="Q188" i="1"/>
  <c r="Q184" i="1"/>
  <c r="Q180" i="1"/>
  <c r="Q176" i="1"/>
  <c r="Q172" i="1"/>
  <c r="Q168" i="1"/>
  <c r="Q164" i="1"/>
  <c r="Q160" i="1"/>
  <c r="Q156" i="1"/>
  <c r="Q152" i="1"/>
  <c r="Q148" i="1"/>
  <c r="Q144" i="1"/>
  <c r="Q140" i="1"/>
  <c r="Q136" i="1"/>
  <c r="Q132" i="1"/>
  <c r="Q128" i="1"/>
  <c r="Q124" i="1"/>
  <c r="Q120" i="1"/>
  <c r="Q116" i="1"/>
  <c r="Q112" i="1"/>
  <c r="Q108" i="1"/>
  <c r="Q104" i="1"/>
  <c r="Q100" i="1"/>
  <c r="Q96" i="1"/>
  <c r="Q92" i="1"/>
  <c r="Q88" i="1"/>
  <c r="Q84" i="1"/>
  <c r="Q80" i="1"/>
  <c r="Q76" i="1"/>
  <c r="Q72" i="1"/>
  <c r="Q68" i="1"/>
  <c r="Q64" i="1"/>
  <c r="Q60" i="1"/>
  <c r="Q56" i="1"/>
  <c r="Q52" i="1"/>
  <c r="Q48" i="1"/>
  <c r="Q44" i="1"/>
  <c r="Q40" i="1"/>
  <c r="Q36" i="1"/>
  <c r="Q32" i="1"/>
  <c r="Q28" i="1"/>
  <c r="Q24" i="1"/>
  <c r="Q20" i="1"/>
  <c r="Q16" i="1"/>
  <c r="Q12" i="1"/>
  <c r="Q8" i="1"/>
  <c r="Q4" i="1"/>
</calcChain>
</file>

<file path=xl/sharedStrings.xml><?xml version="1.0" encoding="utf-8"?>
<sst xmlns="http://schemas.openxmlformats.org/spreadsheetml/2006/main" count="21325" uniqueCount="56">
  <si>
    <t>viernes</t>
  </si>
  <si>
    <t>lunes</t>
  </si>
  <si>
    <t>martes</t>
  </si>
  <si>
    <t>miércoles</t>
  </si>
  <si>
    <t>domingo</t>
  </si>
  <si>
    <t>sábado</t>
  </si>
  <si>
    <t>jueves</t>
  </si>
  <si>
    <t>MES</t>
  </si>
  <si>
    <t>DIA</t>
  </si>
  <si>
    <t>FECHA</t>
  </si>
  <si>
    <t>COMPARENDOS</t>
  </si>
  <si>
    <t>EXONERADOS</t>
  </si>
  <si>
    <t>Etiquetas de fila</t>
  </si>
  <si>
    <t>Total general</t>
  </si>
  <si>
    <t>Suma de COMPARENDOS</t>
  </si>
  <si>
    <t>fecha</t>
  </si>
  <si>
    <t>dia</t>
  </si>
  <si>
    <t>cartera</t>
  </si>
  <si>
    <t>cantidad_comparendos</t>
  </si>
  <si>
    <t xml:space="preserve">saturday </t>
  </si>
  <si>
    <t xml:space="preserve">monday   </t>
  </si>
  <si>
    <t xml:space="preserve">thursday </t>
  </si>
  <si>
    <t>wednesday</t>
  </si>
  <si>
    <t xml:space="preserve">sunday   </t>
  </si>
  <si>
    <t xml:space="preserve">tuesday  </t>
  </si>
  <si>
    <t xml:space="preserve">friday   </t>
  </si>
  <si>
    <t>SIMIT SIN RESOLUCION</t>
  </si>
  <si>
    <t>SIMIT CON RESOLUCION</t>
  </si>
  <si>
    <t>EXONERACIONES</t>
  </si>
  <si>
    <t>RECAUDOS COMPARENDOS</t>
  </si>
  <si>
    <t>V. COMPARENDOS</t>
  </si>
  <si>
    <t>V. RECAUDOS COMPARENDOS</t>
  </si>
  <si>
    <t>V. EXONERACIONES</t>
  </si>
  <si>
    <t>V. SIMIT CON RESOLUCION</t>
  </si>
  <si>
    <t>V. SIMIT SIN RESOLUCION</t>
  </si>
  <si>
    <t>RECAUDOS RESOLUCIONES</t>
  </si>
  <si>
    <t>V. RECAUDOS RESOLUCIONES</t>
  </si>
  <si>
    <t>RECAUDOS LOCALES</t>
  </si>
  <si>
    <t>V. RECAUDOS LOCALES</t>
  </si>
  <si>
    <t>RECAUDOS EXTERNOS</t>
  </si>
  <si>
    <t>V. RECAUDOS EXTERNOS</t>
  </si>
  <si>
    <t>AÑO</t>
  </si>
  <si>
    <t>Suma de EXONERACIONES</t>
  </si>
  <si>
    <t>DIFERENCIA COMPARENDOS</t>
  </si>
  <si>
    <t>V. DIFERENCIA COMPARENDOS</t>
  </si>
  <si>
    <t>Promedio de COMPARENDOS2</t>
  </si>
  <si>
    <t>PROMEDIO DIARIO</t>
  </si>
  <si>
    <t>Suma de SIMIT CON RESOLUCION</t>
  </si>
  <si>
    <t>Suma de SIMIT SIN RESOLUCION</t>
  </si>
  <si>
    <t>CON RESOLUCION</t>
  </si>
  <si>
    <t>SIN RESOLUCION</t>
  </si>
  <si>
    <t>Suma de V. EXONERACIONES</t>
  </si>
  <si>
    <t>Suma de V. RECAUDOS LOCALES</t>
  </si>
  <si>
    <t>Suma de V. RECAUDOS EXTERNOS</t>
  </si>
  <si>
    <t>Cuenta de DIA</t>
  </si>
  <si>
    <t>DIAS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</si>
</sst>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2" formatCode="_-&quot;$&quot;* #,##0_-;\-&quot;$&quot;* #,##0_-;_-&quot;$&quot;* &quot;-&quot;_-;_-@_-"/>
    <numFmt numFmtId="41" formatCode="_-* #,##0_-;\-* #,##0_-;_-* &quot;-&quot;_-;_-@_-"/>
    <numFmt numFmtId="44" formatCode="_-&quot;$&quot;* #,##0.00_-;\-&quot;$&quot;* #,##0.00_-;_-&quot;$&quot;* &quot;-&quot;??_-;_-@_-"/>
    <numFmt numFmtId="43" formatCode="_-* #,##0.00_-;\-* #,##0.00_-;_-* &quot;-&quot;??_-;_-@_-"/>
    <numFmt numFmtId="164" formatCode="#,##0_ ;\-#,##0\ "/>
    <numFmt numFmtId="165" formatCode="_-* #,##0_-;\-* #,##0_-;_-* &quot;-&quot;??_-;_-@_-"/>
    <numFmt numFmtId="171" formatCode="0.0%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theme="4"/>
      </patternFill>
    </fill>
  </fills>
  <borders count="4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2" fontId="1" fillId="0" borderId="0" applyFont="0" applyFill="0" applyBorder="0" applyAlignment="0" applyProtection="0"/>
  </cellStyleXfs>
  <cellXfs count="23">
    <xf numFmtId="0" fontId="0" fillId="0" borderId="0" xfId="0"/>
    <xf numFmtId="14" fontId="0" fillId="0" borderId="0" xfId="0" applyNumberFormat="1"/>
    <xf numFmtId="17" fontId="0" fillId="0" borderId="0" xfId="0" applyNumberFormat="1"/>
    <xf numFmtId="0" fontId="0" fillId="0" borderId="0" xfId="0" applyNumberFormat="1"/>
    <xf numFmtId="0" fontId="0" fillId="0" borderId="0" xfId="0" pivotButton="1"/>
    <xf numFmtId="1" fontId="0" fillId="0" borderId="0" xfId="0" applyNumberFormat="1"/>
    <xf numFmtId="0" fontId="2" fillId="2" borderId="2" xfId="0" applyFont="1" applyFill="1" applyBorder="1"/>
    <xf numFmtId="0" fontId="2" fillId="2" borderId="1" xfId="0" applyFont="1" applyFill="1" applyBorder="1"/>
    <xf numFmtId="0" fontId="2" fillId="2" borderId="3" xfId="0" applyFont="1" applyFill="1" applyBorder="1"/>
    <xf numFmtId="44" fontId="0" fillId="0" borderId="0" xfId="2" applyFont="1"/>
    <xf numFmtId="2" fontId="0" fillId="0" borderId="0" xfId="0" applyNumberFormat="1"/>
    <xf numFmtId="1" fontId="0" fillId="0" borderId="0" xfId="2" applyNumberFormat="1" applyFont="1"/>
    <xf numFmtId="1" fontId="0" fillId="0" borderId="0" xfId="0" applyNumberFormat="1" applyAlignment="1">
      <alignment horizontal="left"/>
    </xf>
    <xf numFmtId="9" fontId="0" fillId="0" borderId="0" xfId="3" applyFont="1"/>
    <xf numFmtId="164" fontId="0" fillId="0" borderId="0" xfId="2" applyNumberFormat="1" applyFont="1"/>
    <xf numFmtId="165" fontId="0" fillId="0" borderId="0" xfId="1" applyNumberFormat="1" applyFont="1"/>
    <xf numFmtId="165" fontId="0" fillId="0" borderId="0" xfId="0" applyNumberFormat="1"/>
    <xf numFmtId="43" fontId="0" fillId="0" borderId="0" xfId="0" applyNumberFormat="1"/>
    <xf numFmtId="41" fontId="0" fillId="0" borderId="0" xfId="0" applyNumberFormat="1"/>
    <xf numFmtId="171" fontId="0" fillId="0" borderId="0" xfId="3" applyNumberFormat="1" applyFont="1"/>
    <xf numFmtId="10" fontId="0" fillId="0" borderId="0" xfId="3" applyNumberFormat="1" applyFont="1"/>
    <xf numFmtId="42" fontId="0" fillId="0" borderId="0" xfId="0" applyNumberFormat="1"/>
    <xf numFmtId="42" fontId="0" fillId="0" borderId="0" xfId="4" applyFont="1"/>
  </cellXfs>
  <cellStyles count="5">
    <cellStyle name="Millares" xfId="1" builtinId="3"/>
    <cellStyle name="Moneda" xfId="2" builtinId="4"/>
    <cellStyle name="Moneda [0]" xfId="4" builtinId="7"/>
    <cellStyle name="Normal" xfId="0" builtinId="0"/>
    <cellStyle name="Porcentaje" xfId="3" builtinId="5"/>
  </cellStyles>
  <dxfs count="71"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1" formatCode="0"/>
    </dxf>
    <dxf>
      <numFmt numFmtId="33" formatCode="_-* #,##0_-;\-* #,##0_-;_-* &quot;-&quot;_-;_-@_-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1" formatCode="0"/>
    </dxf>
    <dxf>
      <numFmt numFmtId="13" formatCode="0%"/>
    </dxf>
    <dxf>
      <numFmt numFmtId="13" formatCode="0%"/>
    </dxf>
    <dxf>
      <numFmt numFmtId="32" formatCode="_-&quot;$&quot;* #,##0_-;\-&quot;$&quot;* #,##0_-;_-&quot;$&quot;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2" formatCode="_-&quot;$&quot;* #,##0_-;\-&quot;$&quot;* #,##0_-;_-&quot;$&quot;* &quot;-&quot;_-;_-@_-"/>
    </dxf>
    <dxf>
      <numFmt numFmtId="1" formatCode="0"/>
    </dxf>
    <dxf>
      <numFmt numFmtId="32" formatCode="_-&quot;$&quot;* #,##0_-;\-&quot;$&quot;* #,##0_-;_-&quot;$&quot;* &quot;-&quot;_-;_-@_-"/>
    </dxf>
    <dxf>
      <numFmt numFmtId="13" formatCode="0%"/>
    </dxf>
    <dxf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1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</dxf>
    <dxf>
      <numFmt numFmtId="1" formatCode="0"/>
    </dxf>
    <dxf>
      <numFmt numFmtId="33" formatCode="_-* #,##0_-;\-* #,##0_-;_-* &quot;-&quot;_-;_-@_-"/>
    </dxf>
    <dxf>
      <numFmt numFmtId="170" formatCode="_-* #,##0.0_-;\-* #,##0.0_-;_-* &quot;-&quot;_-;_-@_-"/>
    </dxf>
    <dxf>
      <numFmt numFmtId="33" formatCode="_-* #,##0_-;\-* #,##0_-;_-* &quot;-&quot;_-;_-@_-"/>
    </dxf>
    <dxf>
      <numFmt numFmtId="169" formatCode="dd/mm/yyyy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4"/>
          <bgColor theme="4"/>
        </patternFill>
      </fill>
    </dxf>
    <dxf>
      <numFmt numFmtId="169" formatCode="dd/mm/yyyy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4"/>
          <bgColor theme="4"/>
        </patternFill>
      </fill>
    </dxf>
    <dxf>
      <numFmt numFmtId="169" formatCode="dd/mm/yyyy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4"/>
          <bgColor theme="4"/>
        </patternFill>
      </fill>
    </dxf>
    <dxf>
      <numFmt numFmtId="169" formatCode="dd/mm/yyyy"/>
    </dxf>
    <dxf>
      <numFmt numFmtId="169" formatCode="dd/mm/yyyy"/>
    </dxf>
    <dxf>
      <numFmt numFmtId="169" formatCode="dd/mm/yyyy"/>
    </dxf>
    <dxf>
      <numFmt numFmtId="169" formatCode="dd/mm/yyyy"/>
    </dxf>
    <dxf>
      <numFmt numFmtId="169" formatCode="dd/mm/yyyy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#,##0_ ;\-#,##0\ "/>
    </dxf>
    <dxf>
      <numFmt numFmtId="1" formatCode="0"/>
    </dxf>
    <dxf>
      <numFmt numFmtId="1" formatCode="0"/>
    </dxf>
    <dxf>
      <numFmt numFmtId="0" formatCode="General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22" formatCode="mmm\-yy"/>
    </dxf>
    <dxf>
      <numFmt numFmtId="0" formatCode="General"/>
    </dxf>
    <dxf>
      <numFmt numFmtId="169" formatCode="dd/mm/yyyy"/>
    </dxf>
    <dxf>
      <numFmt numFmtId="2" formatCode="0.0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1" formatCode="0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3" formatCode="0%"/>
    </dxf>
    <dxf>
      <numFmt numFmtId="13" formatCode="0%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165" formatCode="_-* #,##0_-;\-* #,##0_-;_-* &quot;-&quot;??_-;_-@_-"/>
    </dxf>
    <dxf>
      <numFmt numFmtId="13" formatCode="0%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3" formatCode="0%"/>
    </dxf>
    <dxf>
      <numFmt numFmtId="13" formatCode="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GRAFICAS!$A$1</c:f>
              <c:strCache>
                <c:ptCount val="1"/>
                <c:pt idx="0">
                  <c:v>AÑO</c:v>
                </c:pt>
              </c:strCache>
            </c:strRef>
          </c:tx>
          <c:invertIfNegative val="0"/>
          <c:cat>
            <c:numRef>
              <c:f>GRAFICAS!$A$2:$A$16</c:f>
              <c:numCache>
                <c:formatCode>0</c:formatCode>
                <c:ptCount val="15"/>
                <c:pt idx="0">
                  <c:v>2002</c:v>
                </c:pt>
                <c:pt idx="1">
                  <c:v>2003</c:v>
                </c:pt>
                <c:pt idx="2">
                  <c:v>2004</c:v>
                </c:pt>
                <c:pt idx="3">
                  <c:v>2005</c:v>
                </c:pt>
                <c:pt idx="4">
                  <c:v>2006</c:v>
                </c:pt>
                <c:pt idx="5">
                  <c:v>2007</c:v>
                </c:pt>
                <c:pt idx="6">
                  <c:v>2008</c:v>
                </c:pt>
                <c:pt idx="7">
                  <c:v>2009</c:v>
                </c:pt>
                <c:pt idx="8">
                  <c:v>2010</c:v>
                </c:pt>
                <c:pt idx="9">
                  <c:v>2011</c:v>
                </c:pt>
                <c:pt idx="10">
                  <c:v>2012</c:v>
                </c:pt>
                <c:pt idx="11">
                  <c:v>2013</c:v>
                </c:pt>
                <c:pt idx="12">
                  <c:v>2014</c:v>
                </c:pt>
                <c:pt idx="13">
                  <c:v>2015</c:v>
                </c:pt>
                <c:pt idx="14">
                  <c:v>2016</c:v>
                </c:pt>
              </c:numCache>
            </c:numRef>
          </c:cat>
          <c:val>
            <c:numRef>
              <c:f>GRAFICAS!$B$1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B4-4735-964E-9DFC0AB60796}"/>
            </c:ext>
          </c:extLst>
        </c:ser>
        <c:ser>
          <c:idx val="1"/>
          <c:order val="1"/>
          <c:tx>
            <c:strRef>
              <c:f>GRAFICAS!$B$1</c:f>
              <c:strCache>
                <c:ptCount val="1"/>
                <c:pt idx="0">
                  <c:v>EXONERADOS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GRAFICAS!$A$2:$A$16</c:f>
              <c:numCache>
                <c:formatCode>0</c:formatCode>
                <c:ptCount val="15"/>
                <c:pt idx="0">
                  <c:v>2002</c:v>
                </c:pt>
                <c:pt idx="1">
                  <c:v>2003</c:v>
                </c:pt>
                <c:pt idx="2">
                  <c:v>2004</c:v>
                </c:pt>
                <c:pt idx="3">
                  <c:v>2005</c:v>
                </c:pt>
                <c:pt idx="4">
                  <c:v>2006</c:v>
                </c:pt>
                <c:pt idx="5">
                  <c:v>2007</c:v>
                </c:pt>
                <c:pt idx="6">
                  <c:v>2008</c:v>
                </c:pt>
                <c:pt idx="7">
                  <c:v>2009</c:v>
                </c:pt>
                <c:pt idx="8">
                  <c:v>2010</c:v>
                </c:pt>
                <c:pt idx="9">
                  <c:v>2011</c:v>
                </c:pt>
                <c:pt idx="10">
                  <c:v>2012</c:v>
                </c:pt>
                <c:pt idx="11">
                  <c:v>2013</c:v>
                </c:pt>
                <c:pt idx="12">
                  <c:v>2014</c:v>
                </c:pt>
                <c:pt idx="13">
                  <c:v>2015</c:v>
                </c:pt>
                <c:pt idx="14">
                  <c:v>2016</c:v>
                </c:pt>
              </c:numCache>
            </c:numRef>
          </c:cat>
          <c:val>
            <c:numRef>
              <c:f>GRAFICAS!$B$2:$B$16</c:f>
              <c:numCache>
                <c:formatCode>0%</c:formatCode>
                <c:ptCount val="15"/>
                <c:pt idx="0">
                  <c:v>0.40816326530612246</c:v>
                </c:pt>
                <c:pt idx="1">
                  <c:v>0.70039421813403413</c:v>
                </c:pt>
                <c:pt idx="2">
                  <c:v>0.70529506150829024</c:v>
                </c:pt>
                <c:pt idx="3">
                  <c:v>0.70476798637718174</c:v>
                </c:pt>
                <c:pt idx="4">
                  <c:v>0.6924161263039188</c:v>
                </c:pt>
                <c:pt idx="5">
                  <c:v>0.465564738292011</c:v>
                </c:pt>
                <c:pt idx="6">
                  <c:v>0.16946236559139785</c:v>
                </c:pt>
                <c:pt idx="7">
                  <c:v>0.14333895446880271</c:v>
                </c:pt>
                <c:pt idx="8">
                  <c:v>9.8984771573604066E-2</c:v>
                </c:pt>
                <c:pt idx="9">
                  <c:v>5.3650665590964097E-2</c:v>
                </c:pt>
                <c:pt idx="10">
                  <c:v>5.3979238754325261E-2</c:v>
                </c:pt>
                <c:pt idx="11">
                  <c:v>3.3295063145809413E-2</c:v>
                </c:pt>
                <c:pt idx="12">
                  <c:v>1.8308080808080808E-2</c:v>
                </c:pt>
                <c:pt idx="13">
                  <c:v>0.10072841791475347</c:v>
                </c:pt>
                <c:pt idx="14">
                  <c:v>3.3023116181326931E-3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B4-4735-964E-9DFC0AB607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9889664"/>
        <c:axId val="259108800"/>
      </c:barChart>
      <c:catAx>
        <c:axId val="59889664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crossAx val="259108800"/>
        <c:crosses val="autoZero"/>
        <c:auto val="1"/>
        <c:lblAlgn val="ctr"/>
        <c:lblOffset val="100"/>
        <c:noMultiLvlLbl val="0"/>
      </c:catAx>
      <c:valAx>
        <c:axId val="259108800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5988966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GRAFICAS!$A$18</c:f>
              <c:strCache>
                <c:ptCount val="1"/>
                <c:pt idx="0">
                  <c:v>AÑO</c:v>
                </c:pt>
              </c:strCache>
            </c:strRef>
          </c:tx>
          <c:invertIfNegative val="0"/>
          <c:cat>
            <c:numRef>
              <c:f>GRAFICAS!$A$19:$A$33</c:f>
              <c:numCache>
                <c:formatCode>0</c:formatCode>
                <c:ptCount val="15"/>
                <c:pt idx="0">
                  <c:v>2002</c:v>
                </c:pt>
                <c:pt idx="1">
                  <c:v>2003</c:v>
                </c:pt>
                <c:pt idx="2">
                  <c:v>2004</c:v>
                </c:pt>
                <c:pt idx="3">
                  <c:v>2005</c:v>
                </c:pt>
                <c:pt idx="4">
                  <c:v>2006</c:v>
                </c:pt>
                <c:pt idx="5">
                  <c:v>2007</c:v>
                </c:pt>
                <c:pt idx="6">
                  <c:v>2008</c:v>
                </c:pt>
                <c:pt idx="7">
                  <c:v>2009</c:v>
                </c:pt>
                <c:pt idx="8">
                  <c:v>2010</c:v>
                </c:pt>
                <c:pt idx="9">
                  <c:v>2011</c:v>
                </c:pt>
                <c:pt idx="10">
                  <c:v>2012</c:v>
                </c:pt>
                <c:pt idx="11">
                  <c:v>2013</c:v>
                </c:pt>
                <c:pt idx="12">
                  <c:v>2014</c:v>
                </c:pt>
                <c:pt idx="13">
                  <c:v>2015</c:v>
                </c:pt>
                <c:pt idx="14">
                  <c:v>2016</c:v>
                </c:pt>
              </c:numCache>
            </c:numRef>
          </c:cat>
          <c:val>
            <c:numRef>
              <c:f>GRAFICAS!$B$18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6F-4B08-AC0D-48079FE51768}"/>
            </c:ext>
          </c:extLst>
        </c:ser>
        <c:ser>
          <c:idx val="1"/>
          <c:order val="1"/>
          <c:tx>
            <c:strRef>
              <c:f>GRAFICAS!$B$18</c:f>
              <c:strCache>
                <c:ptCount val="1"/>
                <c:pt idx="0">
                  <c:v>PROMEDIO DIARIO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GRAFICAS!$A$19:$A$33</c:f>
              <c:numCache>
                <c:formatCode>0</c:formatCode>
                <c:ptCount val="15"/>
                <c:pt idx="0">
                  <c:v>2002</c:v>
                </c:pt>
                <c:pt idx="1">
                  <c:v>2003</c:v>
                </c:pt>
                <c:pt idx="2">
                  <c:v>2004</c:v>
                </c:pt>
                <c:pt idx="3">
                  <c:v>2005</c:v>
                </c:pt>
                <c:pt idx="4">
                  <c:v>2006</c:v>
                </c:pt>
                <c:pt idx="5">
                  <c:v>2007</c:v>
                </c:pt>
                <c:pt idx="6">
                  <c:v>2008</c:v>
                </c:pt>
                <c:pt idx="7">
                  <c:v>2009</c:v>
                </c:pt>
                <c:pt idx="8">
                  <c:v>2010</c:v>
                </c:pt>
                <c:pt idx="9">
                  <c:v>2011</c:v>
                </c:pt>
                <c:pt idx="10">
                  <c:v>2012</c:v>
                </c:pt>
                <c:pt idx="11">
                  <c:v>2013</c:v>
                </c:pt>
                <c:pt idx="12">
                  <c:v>2014</c:v>
                </c:pt>
                <c:pt idx="13">
                  <c:v>2015</c:v>
                </c:pt>
                <c:pt idx="14">
                  <c:v>2016</c:v>
                </c:pt>
              </c:numCache>
            </c:numRef>
          </c:cat>
          <c:val>
            <c:numRef>
              <c:f>GRAFICAS!$B$19:$B$33</c:f>
              <c:numCache>
                <c:formatCode>0.00</c:formatCode>
                <c:ptCount val="15"/>
                <c:pt idx="0">
                  <c:v>0.80327868852459017</c:v>
                </c:pt>
                <c:pt idx="1">
                  <c:v>2.0849315068493151</c:v>
                </c:pt>
                <c:pt idx="2">
                  <c:v>15.325136612021858</c:v>
                </c:pt>
                <c:pt idx="3">
                  <c:v>38.613698630136987</c:v>
                </c:pt>
                <c:pt idx="4">
                  <c:v>38.871232876712327</c:v>
                </c:pt>
                <c:pt idx="5">
                  <c:v>15.912328767123288</c:v>
                </c:pt>
                <c:pt idx="6">
                  <c:v>6.3524590163934427</c:v>
                </c:pt>
                <c:pt idx="7">
                  <c:v>9.7479452054794518</c:v>
                </c:pt>
                <c:pt idx="8">
                  <c:v>6.4767123287671229</c:v>
                </c:pt>
                <c:pt idx="9">
                  <c:v>6.7917808219178086</c:v>
                </c:pt>
                <c:pt idx="10">
                  <c:v>3.9480874316939891</c:v>
                </c:pt>
                <c:pt idx="11">
                  <c:v>2.3863013698630136</c:v>
                </c:pt>
                <c:pt idx="12">
                  <c:v>4.3397260273972602</c:v>
                </c:pt>
                <c:pt idx="13">
                  <c:v>113.96438356164384</c:v>
                </c:pt>
                <c:pt idx="14">
                  <c:v>25.427480916030536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6F-4B08-AC0D-48079FE517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4498944"/>
        <c:axId val="108068864"/>
      </c:barChart>
      <c:catAx>
        <c:axId val="204498944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crossAx val="108068864"/>
        <c:crosses val="autoZero"/>
        <c:auto val="1"/>
        <c:lblAlgn val="ctr"/>
        <c:lblOffset val="100"/>
        <c:noMultiLvlLbl val="0"/>
      </c:catAx>
      <c:valAx>
        <c:axId val="1080688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4498944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es-CO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GRAFICAS!$B$36</c:f>
              <c:strCache>
                <c:ptCount val="1"/>
                <c:pt idx="0">
                  <c:v>CON RESOLUCION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GRAFICAS!$A$37:$A$51</c:f>
              <c:numCache>
                <c:formatCode>0</c:formatCode>
                <c:ptCount val="15"/>
                <c:pt idx="0">
                  <c:v>2002</c:v>
                </c:pt>
                <c:pt idx="1">
                  <c:v>2003</c:v>
                </c:pt>
                <c:pt idx="2">
                  <c:v>2004</c:v>
                </c:pt>
                <c:pt idx="3">
                  <c:v>2005</c:v>
                </c:pt>
                <c:pt idx="4">
                  <c:v>2006</c:v>
                </c:pt>
                <c:pt idx="5">
                  <c:v>2007</c:v>
                </c:pt>
                <c:pt idx="6">
                  <c:v>2008</c:v>
                </c:pt>
                <c:pt idx="7">
                  <c:v>2009</c:v>
                </c:pt>
                <c:pt idx="8">
                  <c:v>2010</c:v>
                </c:pt>
                <c:pt idx="9">
                  <c:v>2011</c:v>
                </c:pt>
                <c:pt idx="10">
                  <c:v>2012</c:v>
                </c:pt>
                <c:pt idx="11">
                  <c:v>2013</c:v>
                </c:pt>
                <c:pt idx="12">
                  <c:v>2014</c:v>
                </c:pt>
                <c:pt idx="13">
                  <c:v>2015</c:v>
                </c:pt>
                <c:pt idx="14">
                  <c:v>2016</c:v>
                </c:pt>
              </c:numCache>
            </c:numRef>
          </c:cat>
          <c:val>
            <c:numRef>
              <c:f>GRAFICAS!$B$37:$B$51</c:f>
              <c:numCache>
                <c:formatCode>0.00%</c:formatCode>
                <c:ptCount val="15"/>
                <c:pt idx="0">
                  <c:v>0.32653061224489793</c:v>
                </c:pt>
                <c:pt idx="1">
                  <c:v>1.3140604467805519E-3</c:v>
                </c:pt>
                <c:pt idx="2">
                  <c:v>1.9611338919593509E-3</c:v>
                </c:pt>
                <c:pt idx="3">
                  <c:v>1.7028522775649213E-3</c:v>
                </c:pt>
                <c:pt idx="4">
                  <c:v>1.621088243586129E-3</c:v>
                </c:pt>
                <c:pt idx="5">
                  <c:v>4.6487603305785125E-3</c:v>
                </c:pt>
                <c:pt idx="6">
                  <c:v>0.36473118279569894</c:v>
                </c:pt>
                <c:pt idx="7">
                  <c:v>0.54918493535694213</c:v>
                </c:pt>
                <c:pt idx="8">
                  <c:v>0.65355329949238583</c:v>
                </c:pt>
                <c:pt idx="9">
                  <c:v>0.70835014118596207</c:v>
                </c:pt>
                <c:pt idx="10">
                  <c:v>0.72041522491349486</c:v>
                </c:pt>
                <c:pt idx="11">
                  <c:v>0.74626865671641796</c:v>
                </c:pt>
                <c:pt idx="12">
                  <c:v>0.72222222222222221</c:v>
                </c:pt>
                <c:pt idx="13">
                  <c:v>0.38911459961054884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13-4373-B50F-6F55F24DFA14}"/>
            </c:ext>
          </c:extLst>
        </c:ser>
        <c:ser>
          <c:idx val="1"/>
          <c:order val="1"/>
          <c:tx>
            <c:strRef>
              <c:f>GRAFICAS!$C$36</c:f>
              <c:strCache>
                <c:ptCount val="1"/>
                <c:pt idx="0">
                  <c:v>SIN RESOLUCION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GRAFICAS!$A$37:$A$51</c:f>
              <c:numCache>
                <c:formatCode>0</c:formatCode>
                <c:ptCount val="15"/>
                <c:pt idx="0">
                  <c:v>2002</c:v>
                </c:pt>
                <c:pt idx="1">
                  <c:v>2003</c:v>
                </c:pt>
                <c:pt idx="2">
                  <c:v>2004</c:v>
                </c:pt>
                <c:pt idx="3">
                  <c:v>2005</c:v>
                </c:pt>
                <c:pt idx="4">
                  <c:v>2006</c:v>
                </c:pt>
                <c:pt idx="5">
                  <c:v>2007</c:v>
                </c:pt>
                <c:pt idx="6">
                  <c:v>2008</c:v>
                </c:pt>
                <c:pt idx="7">
                  <c:v>2009</c:v>
                </c:pt>
                <c:pt idx="8">
                  <c:v>2010</c:v>
                </c:pt>
                <c:pt idx="9">
                  <c:v>2011</c:v>
                </c:pt>
                <c:pt idx="10">
                  <c:v>2012</c:v>
                </c:pt>
                <c:pt idx="11">
                  <c:v>2013</c:v>
                </c:pt>
                <c:pt idx="12">
                  <c:v>2014</c:v>
                </c:pt>
                <c:pt idx="13">
                  <c:v>2015</c:v>
                </c:pt>
                <c:pt idx="14">
                  <c:v>2016</c:v>
                </c:pt>
              </c:numCache>
            </c:numRef>
          </c:cat>
          <c:val>
            <c:numRef>
              <c:f>GRAFICAS!$C$37:$C$51</c:f>
              <c:numCache>
                <c:formatCode>0.0%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1.7217630853994491E-4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4.0338846308995562E-4</c:v>
                </c:pt>
                <c:pt idx="10">
                  <c:v>1.3840830449826989E-3</c:v>
                </c:pt>
                <c:pt idx="11">
                  <c:v>9.1848450057405284E-3</c:v>
                </c:pt>
                <c:pt idx="12">
                  <c:v>4.0404040404040407E-2</c:v>
                </c:pt>
                <c:pt idx="13">
                  <c:v>6.6735581892924972E-2</c:v>
                </c:pt>
                <c:pt idx="14">
                  <c:v>0.8796157310117082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13-4373-B50F-6F55F24DFA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61260176"/>
        <c:axId val="461266408"/>
      </c:barChart>
      <c:catAx>
        <c:axId val="461260176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61266408"/>
        <c:crosses val="autoZero"/>
        <c:auto val="1"/>
        <c:lblAlgn val="ctr"/>
        <c:lblOffset val="100"/>
        <c:noMultiLvlLbl val="0"/>
      </c:catAx>
      <c:valAx>
        <c:axId val="461266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61260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GRAFICAS!$B$72</c:f>
              <c:strCache>
                <c:ptCount val="1"/>
                <c:pt idx="0">
                  <c:v>RECAUDOS LOCALES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GRAFICAS!$A$73:$A$87</c:f>
              <c:numCache>
                <c:formatCode>0</c:formatCode>
                <c:ptCount val="15"/>
                <c:pt idx="0">
                  <c:v>2002</c:v>
                </c:pt>
                <c:pt idx="1">
                  <c:v>2003</c:v>
                </c:pt>
                <c:pt idx="2">
                  <c:v>2004</c:v>
                </c:pt>
                <c:pt idx="3">
                  <c:v>2005</c:v>
                </c:pt>
                <c:pt idx="4">
                  <c:v>2006</c:v>
                </c:pt>
                <c:pt idx="5">
                  <c:v>2007</c:v>
                </c:pt>
                <c:pt idx="6">
                  <c:v>2008</c:v>
                </c:pt>
                <c:pt idx="7">
                  <c:v>2009</c:v>
                </c:pt>
                <c:pt idx="8">
                  <c:v>2010</c:v>
                </c:pt>
                <c:pt idx="9">
                  <c:v>2011</c:v>
                </c:pt>
                <c:pt idx="10">
                  <c:v>2012</c:v>
                </c:pt>
                <c:pt idx="11">
                  <c:v>2013</c:v>
                </c:pt>
                <c:pt idx="12">
                  <c:v>2014</c:v>
                </c:pt>
                <c:pt idx="13">
                  <c:v>2015</c:v>
                </c:pt>
                <c:pt idx="14">
                  <c:v>2016</c:v>
                </c:pt>
              </c:numCache>
            </c:numRef>
          </c:cat>
          <c:val>
            <c:numRef>
              <c:f>GRAFICAS!$B$73:$B$87</c:f>
              <c:numCache>
                <c:formatCode>_("$"* #,##0_);_("$"* \(#,##0\);_("$"* "-"_);_(@_)</c:formatCode>
                <c:ptCount val="15"/>
                <c:pt idx="0">
                  <c:v>0</c:v>
                </c:pt>
                <c:pt idx="1">
                  <c:v>4708864</c:v>
                </c:pt>
                <c:pt idx="2">
                  <c:v>82467726</c:v>
                </c:pt>
                <c:pt idx="3">
                  <c:v>185863914</c:v>
                </c:pt>
                <c:pt idx="4">
                  <c:v>167311827</c:v>
                </c:pt>
                <c:pt idx="5">
                  <c:v>125787120</c:v>
                </c:pt>
                <c:pt idx="6">
                  <c:v>45022533</c:v>
                </c:pt>
                <c:pt idx="7">
                  <c:v>13328174</c:v>
                </c:pt>
                <c:pt idx="8">
                  <c:v>81191164</c:v>
                </c:pt>
                <c:pt idx="9">
                  <c:v>113130273</c:v>
                </c:pt>
                <c:pt idx="10">
                  <c:v>42997607</c:v>
                </c:pt>
                <c:pt idx="11">
                  <c:v>33171123</c:v>
                </c:pt>
                <c:pt idx="12">
                  <c:v>133381553</c:v>
                </c:pt>
                <c:pt idx="13">
                  <c:v>127387651</c:v>
                </c:pt>
                <c:pt idx="14">
                  <c:v>32308258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9A-4AA4-9641-91853133286C}"/>
            </c:ext>
          </c:extLst>
        </c:ser>
        <c:ser>
          <c:idx val="1"/>
          <c:order val="1"/>
          <c:tx>
            <c:strRef>
              <c:f>GRAFICAS!$C$72</c:f>
              <c:strCache>
                <c:ptCount val="1"/>
                <c:pt idx="0">
                  <c:v>RECAUDOS EXTERNOS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GRAFICAS!$A$73:$A$87</c:f>
              <c:numCache>
                <c:formatCode>0</c:formatCode>
                <c:ptCount val="15"/>
                <c:pt idx="0">
                  <c:v>2002</c:v>
                </c:pt>
                <c:pt idx="1">
                  <c:v>2003</c:v>
                </c:pt>
                <c:pt idx="2">
                  <c:v>2004</c:v>
                </c:pt>
                <c:pt idx="3">
                  <c:v>2005</c:v>
                </c:pt>
                <c:pt idx="4">
                  <c:v>2006</c:v>
                </c:pt>
                <c:pt idx="5">
                  <c:v>2007</c:v>
                </c:pt>
                <c:pt idx="6">
                  <c:v>2008</c:v>
                </c:pt>
                <c:pt idx="7">
                  <c:v>2009</c:v>
                </c:pt>
                <c:pt idx="8">
                  <c:v>2010</c:v>
                </c:pt>
                <c:pt idx="9">
                  <c:v>2011</c:v>
                </c:pt>
                <c:pt idx="10">
                  <c:v>2012</c:v>
                </c:pt>
                <c:pt idx="11">
                  <c:v>2013</c:v>
                </c:pt>
                <c:pt idx="12">
                  <c:v>2014</c:v>
                </c:pt>
                <c:pt idx="13">
                  <c:v>2015</c:v>
                </c:pt>
                <c:pt idx="14">
                  <c:v>2016</c:v>
                </c:pt>
              </c:numCache>
            </c:numRef>
          </c:cat>
          <c:val>
            <c:numRef>
              <c:f>GRAFICAS!$C$73:$C$87</c:f>
              <c:numCache>
                <c:formatCode>_("$"* #,##0_);_("$"* \(#,##0\);_("$"* "-"_);_(@_)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7350638</c:v>
                </c:pt>
                <c:pt idx="3">
                  <c:v>218738127</c:v>
                </c:pt>
                <c:pt idx="4">
                  <c:v>393450252</c:v>
                </c:pt>
                <c:pt idx="5">
                  <c:v>356263653</c:v>
                </c:pt>
                <c:pt idx="6">
                  <c:v>221676764</c:v>
                </c:pt>
                <c:pt idx="7">
                  <c:v>175666621</c:v>
                </c:pt>
                <c:pt idx="8">
                  <c:v>179570454</c:v>
                </c:pt>
                <c:pt idx="9">
                  <c:v>188762683</c:v>
                </c:pt>
                <c:pt idx="10">
                  <c:v>247534329</c:v>
                </c:pt>
                <c:pt idx="11">
                  <c:v>239689828</c:v>
                </c:pt>
                <c:pt idx="12">
                  <c:v>200360143</c:v>
                </c:pt>
                <c:pt idx="13">
                  <c:v>3572774945</c:v>
                </c:pt>
                <c:pt idx="14">
                  <c:v>1559324917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9A-4AA4-9641-918531332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3278864"/>
        <c:axId val="473282472"/>
      </c:barChart>
      <c:catAx>
        <c:axId val="473278864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73282472"/>
        <c:crosses val="autoZero"/>
        <c:auto val="1"/>
        <c:lblAlgn val="ctr"/>
        <c:lblOffset val="100"/>
        <c:noMultiLvlLbl val="0"/>
      </c:catAx>
      <c:valAx>
        <c:axId val="473282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73278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GRAFICAS!$D$90</c:f>
              <c:strCache>
                <c:ptCount val="1"/>
                <c:pt idx="0">
                  <c:v>DIAS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GRAFICAS!$A$91:$A$105</c:f>
              <c:numCache>
                <c:formatCode>0</c:formatCode>
                <c:ptCount val="15"/>
                <c:pt idx="0">
                  <c:v>2002</c:v>
                </c:pt>
                <c:pt idx="1">
                  <c:v>2003</c:v>
                </c:pt>
                <c:pt idx="2">
                  <c:v>2004</c:v>
                </c:pt>
                <c:pt idx="3">
                  <c:v>2005</c:v>
                </c:pt>
                <c:pt idx="4">
                  <c:v>2006</c:v>
                </c:pt>
                <c:pt idx="5">
                  <c:v>2007</c:v>
                </c:pt>
                <c:pt idx="6">
                  <c:v>2008</c:v>
                </c:pt>
                <c:pt idx="7">
                  <c:v>2009</c:v>
                </c:pt>
                <c:pt idx="8">
                  <c:v>2010</c:v>
                </c:pt>
                <c:pt idx="9">
                  <c:v>2011</c:v>
                </c:pt>
                <c:pt idx="10">
                  <c:v>2012</c:v>
                </c:pt>
                <c:pt idx="11">
                  <c:v>2013</c:v>
                </c:pt>
                <c:pt idx="12">
                  <c:v>2014</c:v>
                </c:pt>
                <c:pt idx="13">
                  <c:v>2015</c:v>
                </c:pt>
                <c:pt idx="14">
                  <c:v>2016</c:v>
                </c:pt>
              </c:numCache>
            </c:numRef>
          </c:cat>
          <c:val>
            <c:numRef>
              <c:f>GRAFICAS!$D$91:$D$105</c:f>
              <c:numCache>
                <c:formatCode>_("$"* #,##0_);_("$"* \(#,##0\);_("$"* "-"_);_(@_)</c:formatCode>
                <c:ptCount val="15"/>
                <c:pt idx="0">
                  <c:v>0</c:v>
                </c:pt>
                <c:pt idx="1">
                  <c:v>12900.997260273973</c:v>
                </c:pt>
                <c:pt idx="2">
                  <c:v>245405.36612021859</c:v>
                </c:pt>
                <c:pt idx="3">
                  <c:v>1108498.7424657533</c:v>
                </c:pt>
                <c:pt idx="4">
                  <c:v>1536334.4630136986</c:v>
                </c:pt>
                <c:pt idx="5">
                  <c:v>1320687.0493150684</c:v>
                </c:pt>
                <c:pt idx="6">
                  <c:v>728686.60382513667</c:v>
                </c:pt>
                <c:pt idx="7">
                  <c:v>517793.9589041096</c:v>
                </c:pt>
                <c:pt idx="8">
                  <c:v>714415.39178082196</c:v>
                </c:pt>
                <c:pt idx="9">
                  <c:v>827103.98904109583</c:v>
                </c:pt>
                <c:pt idx="10">
                  <c:v>793803.10382513667</c:v>
                </c:pt>
                <c:pt idx="11">
                  <c:v>747564.24931506847</c:v>
                </c:pt>
                <c:pt idx="12">
                  <c:v>914360.8109589041</c:v>
                </c:pt>
                <c:pt idx="13">
                  <c:v>10137431.769863013</c:v>
                </c:pt>
                <c:pt idx="14">
                  <c:v>12149871.564885497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4D-4118-8EB3-04082C3F8B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571079616"/>
        <c:axId val="571077320"/>
      </c:barChart>
      <c:catAx>
        <c:axId val="571079616"/>
        <c:scaling>
          <c:orientation val="minMax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71077320"/>
        <c:crosses val="autoZero"/>
        <c:auto val="1"/>
        <c:lblAlgn val="ctr"/>
        <c:lblOffset val="100"/>
        <c:noMultiLvlLbl val="0"/>
      </c:catAx>
      <c:valAx>
        <c:axId val="571077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71079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76200</xdr:colOff>
      <xdr:row>0</xdr:row>
      <xdr:rowOff>38100</xdr:rowOff>
    </xdr:from>
    <xdr:to>
      <xdr:col>10</xdr:col>
      <xdr:colOff>247650</xdr:colOff>
      <xdr:row>15</xdr:row>
      <xdr:rowOff>180976</xdr:rowOff>
    </xdr:to>
    <xdr:graphicFrame macro="">
      <xdr:nvGraphicFramePr>
        <xdr:cNvPr id="4" name="3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66675</xdr:colOff>
      <xdr:row>17</xdr:row>
      <xdr:rowOff>19050</xdr:rowOff>
    </xdr:from>
    <xdr:to>
      <xdr:col>10</xdr:col>
      <xdr:colOff>238125</xdr:colOff>
      <xdr:row>32</xdr:row>
      <xdr:rowOff>161926</xdr:rowOff>
    </xdr:to>
    <xdr:graphicFrame macro="">
      <xdr:nvGraphicFramePr>
        <xdr:cNvPr id="6" name="5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142875</xdr:colOff>
      <xdr:row>35</xdr:row>
      <xdr:rowOff>0</xdr:rowOff>
    </xdr:from>
    <xdr:to>
      <xdr:col>11</xdr:col>
      <xdr:colOff>200025</xdr:colOff>
      <xdr:row>50</xdr:row>
      <xdr:rowOff>114300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247649</xdr:colOff>
      <xdr:row>71</xdr:row>
      <xdr:rowOff>0</xdr:rowOff>
    </xdr:from>
    <xdr:to>
      <xdr:col>12</xdr:col>
      <xdr:colOff>123824</xdr:colOff>
      <xdr:row>87</xdr:row>
      <xdr:rowOff>0</xdr:rowOff>
    </xdr:to>
    <xdr:graphicFrame macro="">
      <xdr:nvGraphicFramePr>
        <xdr:cNvPr id="8" name="Gráfico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104774</xdr:colOff>
      <xdr:row>88</xdr:row>
      <xdr:rowOff>161925</xdr:rowOff>
    </xdr:from>
    <xdr:to>
      <xdr:col>12</xdr:col>
      <xdr:colOff>400049</xdr:colOff>
      <xdr:row>105</xdr:row>
      <xdr:rowOff>66675</xdr:rowOff>
    </xdr:to>
    <xdr:graphicFrame macro="">
      <xdr:nvGraphicFramePr>
        <xdr:cNvPr id="9" name="Gráfico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arlos Andres Lopez Morales" refreshedDate="42516.05085162037" createdVersion="4" refreshedVersion="4" minRefreshableVersion="3" recordCount="4940">
  <cacheSource type="worksheet">
    <worksheetSource name="Tabla1"/>
  </cacheSource>
  <cacheFields count="23">
    <cacheField name="FECHA" numFmtId="14">
      <sharedItems containsSemiMixedTypes="0" containsNonDate="0" containsDate="1" containsString="0" minDate="2002-11-01T00:00:00" maxDate="2016-05-11T00:00:00"/>
    </cacheField>
    <cacheField name="DIA" numFmtId="0">
      <sharedItems count="7">
        <s v="viernes"/>
        <s v="sábado"/>
        <s v="domingo"/>
        <s v="lunes"/>
        <s v="martes"/>
        <s v="miércoles"/>
        <s v="jueves"/>
      </sharedItems>
    </cacheField>
    <cacheField name="MES" numFmtId="17">
      <sharedItems containsSemiMixedTypes="0" containsNonDate="0" containsDate="1" containsString="0" minDate="2002-11-01T00:00:00" maxDate="2016-05-02T00:00:00"/>
    </cacheField>
    <cacheField name="AÑO" numFmtId="1">
      <sharedItems containsSemiMixedTypes="0" containsString="0" containsNumber="1" containsInteger="1" minValue="2002" maxValue="2016" count="15"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</sharedItems>
    </cacheField>
    <cacheField name="COMPARENDOS" numFmtId="1">
      <sharedItems containsSemiMixedTypes="0" containsString="0" containsNumber="1" containsInteger="1" minValue="0" maxValue="1421" count="203">
        <n v="0"/>
        <n v="6"/>
        <n v="3"/>
        <n v="1"/>
        <n v="2"/>
        <n v="5"/>
        <n v="4"/>
        <n v="9"/>
        <n v="7"/>
        <n v="10"/>
        <n v="14"/>
        <n v="12"/>
        <n v="13"/>
        <n v="17"/>
        <n v="8"/>
        <n v="11"/>
        <n v="16"/>
        <n v="23"/>
        <n v="18"/>
        <n v="19"/>
        <n v="30"/>
        <n v="40"/>
        <n v="20"/>
        <n v="15"/>
        <n v="24"/>
        <n v="25"/>
        <n v="27"/>
        <n v="21"/>
        <n v="36"/>
        <n v="28"/>
        <n v="33"/>
        <n v="26"/>
        <n v="39"/>
        <n v="35"/>
        <n v="49"/>
        <n v="54"/>
        <n v="45"/>
        <n v="59"/>
        <n v="42"/>
        <n v="47"/>
        <n v="53"/>
        <n v="48"/>
        <n v="29"/>
        <n v="34"/>
        <n v="77"/>
        <n v="50"/>
        <n v="32"/>
        <n v="31"/>
        <n v="46"/>
        <n v="60"/>
        <n v="38"/>
        <n v="58"/>
        <n v="156"/>
        <n v="81"/>
        <n v="44"/>
        <n v="43"/>
        <n v="71"/>
        <n v="91"/>
        <n v="74"/>
        <n v="64"/>
        <n v="41"/>
        <n v="56"/>
        <n v="55"/>
        <n v="51"/>
        <n v="57"/>
        <n v="90"/>
        <n v="61"/>
        <n v="69"/>
        <n v="84"/>
        <n v="89"/>
        <n v="79"/>
        <n v="103"/>
        <n v="65"/>
        <n v="83"/>
        <n v="67"/>
        <n v="93"/>
        <n v="76"/>
        <n v="70"/>
        <n v="75"/>
        <n v="52"/>
        <n v="66"/>
        <n v="37"/>
        <n v="94"/>
        <n v="80"/>
        <n v="72"/>
        <n v="82"/>
        <n v="87"/>
        <n v="22"/>
        <n v="63"/>
        <n v="86"/>
        <n v="117"/>
        <n v="68"/>
        <n v="85"/>
        <n v="96"/>
        <n v="97"/>
        <n v="73"/>
        <n v="62"/>
        <n v="99"/>
        <n v="100"/>
        <n v="95"/>
        <n v="98"/>
        <n v="116"/>
        <n v="212"/>
        <n v="131"/>
        <n v="102"/>
        <n v="143"/>
        <n v="213"/>
        <n v="177"/>
        <n v="179"/>
        <n v="146"/>
        <n v="171"/>
        <n v="155"/>
        <n v="165"/>
        <n v="230"/>
        <n v="221"/>
        <n v="136"/>
        <n v="159"/>
        <n v="190"/>
        <n v="183"/>
        <n v="180"/>
        <n v="257"/>
        <n v="162"/>
        <n v="150"/>
        <n v="231"/>
        <n v="239"/>
        <n v="237"/>
        <n v="276"/>
        <n v="184"/>
        <n v="220"/>
        <n v="429"/>
        <n v="328"/>
        <n v="417"/>
        <n v="684"/>
        <n v="767"/>
        <n v="1187"/>
        <n v="513"/>
        <n v="540"/>
        <n v="1421"/>
        <n v="941"/>
        <n v="501"/>
        <n v="759"/>
        <n v="568"/>
        <n v="203"/>
        <n v="201"/>
        <n v="500"/>
        <n v="269"/>
        <n v="654"/>
        <n v="471"/>
        <n v="307"/>
        <n v="421"/>
        <n v="760"/>
        <n v="470"/>
        <n v="204"/>
        <n v="613"/>
        <n v="403"/>
        <n v="545"/>
        <n v="140"/>
        <n v="163"/>
        <n v="182"/>
        <n v="175"/>
        <n v="120"/>
        <n v="533"/>
        <n v="161"/>
        <n v="273"/>
        <n v="233"/>
        <n v="277"/>
        <n v="209"/>
        <n v="185"/>
        <n v="169"/>
        <n v="178"/>
        <n v="196"/>
        <n v="144"/>
        <n v="135"/>
        <n v="119"/>
        <n v="101"/>
        <n v="114"/>
        <n v="121"/>
        <n v="148"/>
        <n v="106"/>
        <n v="127"/>
        <n v="115"/>
        <n v="138"/>
        <n v="168"/>
        <n v="92"/>
        <n v="111"/>
        <n v="129"/>
        <n v="166"/>
        <n v="118"/>
        <n v="219"/>
        <n v="107"/>
        <n v="133"/>
        <n v="109"/>
        <n v="78"/>
        <n v="126"/>
        <n v="170"/>
        <n v="160"/>
        <n v="264"/>
        <n v="137"/>
        <n v="132"/>
        <n v="157"/>
        <n v="167"/>
        <n v="141"/>
        <n v="124"/>
      </sharedItems>
    </cacheField>
    <cacheField name="V. COMPARENDOS" numFmtId="44">
      <sharedItems containsSemiMixedTypes="0" containsString="0" containsNumber="1" containsInteger="1" minValue="0" maxValue="868100473" count="2343">
        <n v="0"/>
        <n v="1091800"/>
        <n v="927000"/>
        <n v="473800"/>
        <n v="154500"/>
        <n v="319300"/>
        <n v="309000"/>
        <n v="1236000"/>
        <n v="463500"/>
        <n v="41200"/>
        <n v="618000"/>
        <n v="236900"/>
        <n v="82400"/>
        <n v="166005"/>
        <n v="254541"/>
        <n v="664020"/>
        <n v="332010"/>
        <n v="177072"/>
        <n v="343077"/>
        <n v="166000"/>
        <n v="1350174"/>
        <n v="586551"/>
        <n v="752556"/>
        <n v="1007097"/>
        <n v="1250571"/>
        <n v="498015"/>
        <n v="1261638"/>
        <n v="1660050"/>
        <n v="1162035"/>
        <n v="918561"/>
        <n v="2014194"/>
        <n v="1494045"/>
        <n v="2080596"/>
        <n v="2003127"/>
        <n v="830025"/>
        <n v="2921688"/>
        <n v="2091663"/>
        <n v="1582581"/>
        <n v="1339107"/>
        <n v="1416576"/>
        <n v="1328040"/>
        <n v="2169132"/>
        <n v="1084566"/>
        <n v="1759653"/>
        <n v="996030"/>
        <n v="420546"/>
        <n v="88536"/>
        <n v="1173102"/>
        <n v="1505112"/>
        <n v="509082"/>
        <n v="1748586"/>
        <n v="1826055"/>
        <n v="376278"/>
        <n v="1018164"/>
        <n v="841092"/>
        <n v="796824"/>
        <n v="1671117"/>
        <n v="990439"/>
        <n v="1789970"/>
        <n v="1789955"/>
        <n v="2159873"/>
        <n v="2601399"/>
        <n v="2517873"/>
        <n v="2696858"/>
        <n v="2613327"/>
        <n v="2875856"/>
        <n v="1992811"/>
        <n v="2422399"/>
        <n v="4391344"/>
        <n v="4474885"/>
        <n v="3997560"/>
        <n v="4809004"/>
        <n v="7171733"/>
        <n v="12267124"/>
        <n v="4832890"/>
        <n v="2326960"/>
        <n v="4224297"/>
        <n v="3770828"/>
        <n v="1968950"/>
        <n v="715980"/>
        <n v="274459"/>
        <n v="1431960"/>
        <n v="2649126"/>
        <n v="715985"/>
        <n v="3042915"/>
        <n v="680181"/>
        <n v="894985"/>
        <n v="1885424"/>
        <n v="5190950"/>
        <n v="6587130"/>
        <n v="5918894"/>
        <n v="6980805"/>
        <n v="2147940"/>
        <n v="3221910"/>
        <n v="1801899"/>
        <n v="6002302"/>
        <n v="4928424"/>
        <n v="4928422"/>
        <n v="3937895"/>
        <n v="3605933"/>
        <n v="2601394"/>
        <n v="5739793"/>
        <n v="2971317"/>
        <n v="2780399"/>
        <n v="6372164"/>
        <n v="4295905"/>
        <n v="7792279"/>
        <n v="8424889"/>
        <n v="6002427"/>
        <n v="4844889"/>
        <n v="2863960"/>
        <n v="7159815"/>
        <n v="3317417"/>
        <n v="1299985"/>
        <n v="4568985"/>
        <n v="632449"/>
        <n v="2326935"/>
        <n v="894975"/>
        <n v="2959384"/>
        <n v="1073970"/>
        <n v="178995"/>
        <n v="1706419"/>
        <n v="1455826"/>
        <n v="1718352"/>
        <n v="2684930"/>
        <n v="1789950"/>
        <n v="2792327"/>
        <n v="4355545"/>
        <n v="1968945"/>
        <n v="1801883"/>
        <n v="2350804"/>
        <n v="2064409"/>
        <n v="3138379"/>
        <n v="536985"/>
        <n v="1252965"/>
        <n v="1443893"/>
        <n v="1169434"/>
        <n v="2243404"/>
        <n v="906908"/>
        <n v="357990"/>
        <n v="1348429"/>
        <n v="2255337"/>
        <n v="95464"/>
        <n v="1085903"/>
        <n v="369923"/>
        <n v="584717"/>
        <n v="1252975"/>
        <n v="405722"/>
        <n v="1527429"/>
        <n v="1073975"/>
        <n v="990442"/>
        <n v="2684925"/>
        <n v="2064419"/>
        <n v="1706424"/>
        <n v="2804255"/>
        <n v="1622888"/>
        <n v="3245776"/>
        <n v="453454"/>
        <n v="4045287"/>
        <n v="990444"/>
        <n v="536995"/>
        <n v="179000"/>
        <n v="727918"/>
        <n v="5524979"/>
        <n v="8985549"/>
        <n v="3866292"/>
        <n v="2696863"/>
        <n v="1372295"/>
        <n v="2887786"/>
        <n v="358000"/>
        <n v="2517863"/>
        <n v="2780389"/>
        <n v="1264898"/>
        <n v="2076342"/>
        <n v="2708791"/>
        <n v="1252970"/>
        <n v="1443898"/>
        <n v="2505930"/>
        <n v="3892328"/>
        <n v="2505935"/>
        <n v="1885414"/>
        <n v="551085"/>
        <n v="3162245"/>
        <n v="4313782"/>
        <n v="4928329"/>
        <n v="2863920"/>
        <n v="1610955"/>
        <n v="811444"/>
        <n v="5023793"/>
        <n v="1276831"/>
        <n v="2529796"/>
        <n v="727913"/>
        <n v="3579900"/>
        <n v="2338868"/>
        <n v="1527424"/>
        <n v="3520235"/>
        <n v="3412838"/>
        <n v="4212349"/>
        <n v="6551217"/>
        <n v="6038098"/>
        <n v="10596514"/>
        <n v="9558333"/>
        <n v="5703979"/>
        <n v="8460497"/>
        <n v="11672641"/>
        <n v="7464094"/>
        <n v="8341167"/>
        <n v="8627559"/>
        <n v="10202720"/>
        <n v="5381788"/>
        <n v="5119257"/>
        <n v="10429442"/>
        <n v="7076269"/>
        <n v="7446192"/>
        <n v="16216947"/>
        <n v="10095318"/>
        <n v="6193227"/>
        <n v="1181367"/>
        <n v="5584644"/>
        <n v="5835242"/>
        <n v="9689596"/>
        <n v="11133489"/>
        <n v="8162172"/>
        <n v="6479619"/>
        <n v="12243258"/>
        <n v="8711090"/>
        <n v="8448564"/>
        <n v="3615699"/>
        <n v="4403277"/>
        <n v="3400905"/>
        <n v="7625187"/>
        <n v="6014232"/>
        <n v="6288694"/>
        <n v="7088202"/>
        <n v="5477247"/>
        <n v="11085757"/>
        <n v="52760947"/>
        <n v="27386235"/>
        <n v="16026019"/>
        <n v="11742082"/>
        <n v="11282652"/>
        <n v="11646608"/>
        <n v="10572643"/>
        <n v="20262244"/>
        <n v="14331533"/>
        <n v="18831949"/>
        <n v="12637047"/>
        <n v="27135642"/>
        <n v="15309893"/>
        <n v="23603494"/>
        <n v="15751565"/>
        <n v="13257563"/>
        <n v="19784914"/>
        <n v="13245635"/>
        <n v="10835164"/>
        <n v="15417436"/>
        <n v="15453235"/>
        <n v="12088129"/>
        <n v="11193154"/>
        <n v="4474875"/>
        <n v="7613274"/>
        <n v="8770760"/>
        <n v="6801810"/>
        <n v="5823304"/>
        <n v="8329234"/>
        <n v="9761194"/>
        <n v="2874042"/>
        <n v="4972347"/>
        <n v="6689137"/>
        <n v="15756353"/>
        <n v="4870601"/>
        <n v="5531895"/>
        <n v="14700822"/>
        <n v="10135449"/>
        <n v="5150385"/>
        <n v="10110010"/>
        <n v="15171351"/>
        <n v="14904324"/>
        <n v="18147159"/>
        <n v="21389994"/>
        <n v="15196805"/>
        <n v="11254545"/>
        <n v="17282383"/>
        <n v="10122732"/>
        <n v="24442064"/>
        <n v="18910169"/>
        <n v="10046415"/>
        <n v="16506666"/>
        <n v="9766656"/>
        <n v="24162300"/>
        <n v="15692778"/>
        <n v="17269676"/>
        <n v="20995767"/>
        <n v="12729717"/>
        <n v="12132018"/>
        <n v="9168957"/>
        <n v="9868272"/>
        <n v="16722855"/>
        <n v="25345509"/>
        <n v="22903317"/>
        <n v="26743851"/>
        <n v="18159876"/>
        <n v="17524026"/>
        <n v="23005053"/>
        <n v="16761006"/>
        <n v="19024632"/>
        <n v="13403718"/>
        <n v="7820955"/>
        <n v="15107796"/>
        <n v="13009481"/>
        <n v="11559743"/>
        <n v="14853426"/>
        <n v="22000370"/>
        <n v="19342547"/>
        <n v="18719399"/>
        <n v="19011885"/>
        <n v="14827972"/>
        <n v="11165496"/>
        <n v="23183051"/>
        <n v="21288198"/>
        <n v="16748249"/>
        <n v="13314619"/>
        <n v="18376005"/>
        <n v="12170149"/>
        <n v="11585177"/>
        <n v="17206051"/>
        <n v="12297339"/>
        <n v="8329615"/>
        <n v="11089114"/>
        <n v="13301942"/>
        <n v="16036047"/>
        <n v="13568964"/>
        <n v="21008404"/>
        <n v="12144725"/>
        <n v="12538872"/>
        <n v="28587776"/>
        <n v="22915904"/>
        <n v="8215182"/>
        <n v="19418739"/>
        <n v="15298541"/>
        <n v="23780730"/>
        <n v="19024602"/>
        <n v="19215337"/>
        <n v="17511299"/>
        <n v="7452092"/>
        <n v="979209"/>
        <n v="2581541"/>
        <n v="5926112"/>
        <n v="4311043"/>
        <n v="1335285"/>
        <n v="3662486"/>
        <n v="4209317"/>
        <n v="5341130"/>
        <n v="6600120"/>
        <n v="19609604"/>
        <n v="10319766"/>
        <n v="20194596"/>
        <n v="12640578"/>
        <n v="9187973"/>
        <n v="10504237"/>
        <n v="17193352"/>
        <n v="9283410"/>
        <n v="7746036"/>
        <n v="3840534"/>
        <n v="6968906"/>
        <n v="8978202"/>
        <n v="9067211"/>
        <n v="8316893"/>
        <n v="4908752"/>
        <n v="6892594"/>
        <n v="5353857"/>
        <n v="7668341"/>
        <n v="5633621"/>
        <n v="8405929"/>
        <n v="8126163"/>
        <n v="6778151"/>
        <n v="6790878"/>
        <n v="8533092"/>
        <n v="5951436"/>
        <n v="6612805"/>
        <n v="2479810"/>
        <n v="1144500"/>
        <n v="1144510"/>
        <n v="2975740"/>
        <n v="10181229"/>
        <n v="4400067"/>
        <n v="5252103"/>
        <n v="2963036"/>
        <n v="4819722"/>
        <n v="1818508"/>
        <n v="10122482"/>
        <n v="17975160"/>
        <n v="17587588"/>
        <n v="10046397"/>
        <n v="14808568"/>
        <n v="8049820"/>
        <n v="4603531"/>
        <n v="4864153"/>
        <n v="6498332"/>
        <n v="13899645"/>
        <n v="11381559"/>
        <n v="9194226"/>
        <n v="16544706"/>
        <n v="8024381"/>
        <n v="11597838"/>
        <n v="13390976"/>
        <n v="7083331"/>
        <n v="9308805"/>
        <n v="12666061"/>
        <n v="12920319"/>
        <n v="19960336"/>
        <n v="18757312"/>
        <n v="7897141"/>
        <n v="12996580"/>
        <n v="13970684"/>
        <n v="9931679"/>
        <n v="19240594"/>
        <n v="11661255"/>
        <n v="15730501"/>
        <n v="13021986"/>
        <n v="10058957"/>
        <n v="13238222"/>
        <n v="22775754"/>
        <n v="26921496"/>
        <n v="12322408"/>
        <n v="22012822"/>
        <n v="9969964"/>
        <n v="15107450"/>
        <n v="19711290"/>
        <n v="14547957"/>
        <n v="12996539"/>
        <n v="13568671"/>
        <n v="25242797"/>
        <n v="7693624"/>
        <n v="10605832"/>
        <n v="11190772"/>
        <n v="15501813"/>
        <n v="20397918"/>
        <n v="17981688"/>
        <n v="13187346"/>
        <n v="7668321"/>
        <n v="8990869"/>
        <n v="8296975"/>
        <n v="19774875"/>
        <n v="8151522"/>
        <n v="6739947"/>
        <n v="9804441"/>
        <n v="12550892"/>
        <n v="8621898"/>
        <n v="7375670"/>
        <n v="5188413"/>
        <n v="6262960"/>
        <n v="9563022"/>
        <n v="10084402"/>
        <n v="2505200"/>
        <n v="10262468"/>
        <n v="11025347"/>
        <n v="14738614"/>
        <n v="13505097"/>
        <n v="11343265"/>
        <n v="10198765"/>
        <n v="11750199"/>
        <n v="6968733"/>
        <n v="3738699"/>
        <n v="10046165"/>
        <n v="6415682"/>
        <n v="5455449"/>
        <n v="6116716"/>
        <n v="6421915"/>
        <n v="5557182"/>
        <n v="8036932"/>
        <n v="8507449"/>
        <n v="8685483"/>
        <n v="5658915"/>
        <n v="7553699"/>
        <n v="6930583"/>
        <n v="6879716"/>
        <n v="6688966"/>
        <n v="6218449"/>
        <n v="2784949"/>
        <n v="5544466"/>
        <n v="7083182"/>
        <n v="6014983"/>
        <n v="19621815"/>
        <n v="29057575"/>
        <n v="61866570"/>
        <n v="9780498"/>
        <n v="21936245"/>
        <n v="67957849"/>
        <n v="21618330"/>
        <n v="6034000"/>
        <n v="42270189"/>
        <n v="37590456"/>
        <n v="11788347"/>
        <n v="6892432"/>
        <n v="4005750"/>
        <n v="2670500"/>
        <n v="2962983"/>
        <n v="4794449"/>
        <n v="1526000"/>
        <n v="6053131"/>
        <n v="11190665"/>
        <n v="8780801"/>
        <n v="5442733"/>
        <n v="8125949"/>
        <n v="5073949"/>
        <n v="5175682"/>
        <n v="8316699"/>
        <n v="12042682"/>
        <n v="3624250"/>
        <n v="10414949"/>
        <n v="8138665"/>
        <n v="5162966"/>
        <n v="4794182"/>
        <n v="5341000"/>
        <n v="5251983"/>
        <n v="4171066"/>
        <n v="5913250"/>
        <n v="4679733"/>
        <n v="4310949"/>
        <n v="4056617"/>
        <n v="3268182"/>
        <n v="2110966"/>
        <n v="4298233"/>
        <n v="4120199"/>
        <n v="2975699"/>
        <n v="4107483"/>
        <n v="2479750"/>
        <n v="3636966"/>
        <n v="3344483"/>
        <n v="2301716"/>
        <n v="2772233"/>
        <n v="1335250"/>
        <n v="4781466"/>
        <n v="2390733"/>
        <n v="4196500"/>
        <n v="2098250"/>
        <n v="2289000"/>
        <n v="3815000"/>
        <n v="4641583"/>
        <n v="5061233"/>
        <n v="7464682"/>
        <n v="5925966"/>
        <n v="2873966"/>
        <n v="2505182"/>
        <n v="2021949"/>
        <n v="1920216"/>
        <n v="2683216"/>
        <n v="3433500"/>
        <n v="4514415"/>
        <n v="4018466"/>
        <n v="12538631"/>
        <n v="7286648"/>
        <n v="3725983"/>
        <n v="1258949"/>
        <n v="1818483"/>
        <n v="3153733"/>
        <n v="2009233"/>
        <n v="1907500"/>
        <n v="2403449"/>
        <n v="2861250"/>
        <n v="572250"/>
        <n v="1627733"/>
        <n v="381500"/>
        <n v="1436983"/>
        <n v="2034665"/>
        <n v="3255466"/>
        <n v="4387250"/>
        <n v="10503961"/>
        <n v="7199015"/>
        <n v="7795313"/>
        <n v="5646199"/>
        <n v="5735216"/>
        <n v="6994166"/>
        <n v="9575648"/>
        <n v="11775631"/>
        <n v="11559449"/>
        <n v="14725898"/>
        <n v="16607966"/>
        <n v="10135682"/>
        <n v="9079699"/>
        <n v="18172114"/>
        <n v="13428797"/>
        <n v="10885466"/>
        <n v="15043813"/>
        <n v="12093546"/>
        <n v="3929449"/>
        <n v="13276199"/>
        <n v="12805682"/>
        <n v="17766199"/>
        <n v="7362949"/>
        <n v="8418432"/>
        <n v="5521600"/>
        <n v="12687100"/>
        <n v="12158400"/>
        <n v="13940000"/>
        <n v="13899200"/>
        <n v="21148000"/>
        <n v="17979200"/>
        <n v="22356700"/>
        <n v="15653600"/>
        <n v="6432800"/>
        <n v="7561600"/>
        <n v="7248800"/>
        <n v="3984800"/>
        <n v="6120000"/>
        <n v="6324000"/>
        <n v="4719200"/>
        <n v="7752000"/>
        <n v="3372800"/>
        <n v="5508000"/>
        <n v="4923200"/>
        <n v="5412800"/>
        <n v="6133600"/>
        <n v="3576800"/>
        <n v="5712000"/>
        <n v="5344800"/>
        <n v="4909600"/>
        <n v="7874400"/>
        <n v="6541600"/>
        <n v="3916800"/>
        <n v="7588800"/>
        <n v="8160000"/>
        <n v="7058400"/>
        <n v="6364800"/>
        <n v="13804000"/>
        <n v="18305600"/>
        <n v="13532000"/>
        <n v="13382400"/>
        <n v="21651200"/>
        <n v="15204800"/>
        <n v="19298400"/>
        <n v="6337600"/>
        <n v="17965600"/>
        <n v="15898400"/>
        <n v="13477600"/>
        <n v="9628800"/>
        <n v="12253600"/>
        <n v="13124000"/>
        <n v="7262400"/>
        <n v="10526400"/>
        <n v="13192000"/>
        <n v="10458400"/>
        <n v="15449600"/>
        <n v="13600000"/>
        <n v="8785600"/>
        <n v="9424800"/>
        <n v="10852800"/>
        <n v="6378400"/>
        <n v="9302400"/>
        <n v="13708800"/>
        <n v="9288800"/>
        <n v="16972800"/>
        <n v="11886400"/>
        <n v="14402400"/>
        <n v="11274400"/>
        <n v="1836000"/>
        <n v="8500000"/>
        <n v="10349600"/>
        <n v="8282400"/>
        <n v="9180000"/>
        <n v="6242400"/>
        <n v="9615200"/>
        <n v="6555200"/>
        <n v="8377600"/>
        <n v="2556800"/>
        <n v="8092000"/>
        <n v="5018400"/>
        <n v="5331200"/>
        <n v="4406400"/>
        <n v="9220800"/>
        <n v="5113600"/>
        <n v="3889600"/>
        <n v="5304000"/>
        <n v="4705600"/>
        <n v="7670400"/>
        <n v="9846400"/>
        <n v="10975200"/>
        <n v="7820000"/>
        <n v="6759200"/>
        <n v="1632000"/>
        <n v="204000"/>
        <n v="312800"/>
        <n v="612000"/>
        <n v="1428000"/>
        <n v="1224000"/>
        <n v="3876000"/>
        <n v="6636800"/>
        <n v="6038400"/>
        <n v="6949600"/>
        <n v="2244000"/>
        <n v="10431200"/>
        <n v="6868000"/>
        <n v="9751200"/>
        <n v="4216000"/>
        <n v="11138400"/>
        <n v="17952000"/>
        <n v="10798400"/>
        <n v="14198400"/>
        <n v="13749600"/>
        <n v="9710400"/>
        <n v="8948800"/>
        <n v="7452800"/>
        <n v="8962400"/>
        <n v="8187200"/>
        <n v="11084000"/>
        <n v="11165600"/>
        <n v="4814400"/>
        <n v="10213600"/>
        <n v="11968000"/>
        <n v="11587200"/>
        <n v="17013600"/>
        <n v="9030400"/>
        <n v="12362400"/>
        <n v="14633600"/>
        <n v="11641600"/>
        <n v="13205600"/>
        <n v="14239200"/>
        <n v="10240800"/>
        <n v="12974400"/>
        <n v="11560000"/>
        <n v="12797600"/>
        <n v="11124800"/>
        <n v="4828000"/>
        <n v="11437600"/>
        <n v="9928000"/>
        <n v="12892800"/>
        <n v="7697600"/>
        <n v="8173600"/>
        <n v="13491200"/>
        <n v="9805600"/>
        <n v="11097600"/>
        <n v="14769600"/>
        <n v="14116800"/>
        <n v="19026400"/>
        <n v="8744800"/>
        <n v="12661600"/>
        <n v="11995200"/>
        <n v="13368800"/>
        <n v="11383200"/>
        <n v="10363200"/>
        <n v="9112000"/>
        <n v="12376000"/>
        <n v="7493600"/>
        <n v="12988000"/>
        <n v="13396000"/>
        <n v="11872800"/>
        <n v="11056800"/>
        <n v="12076800"/>
        <n v="11655200"/>
        <n v="7085600"/>
        <n v="8812800"/>
        <n v="15748800"/>
        <n v="7969600"/>
        <n v="9003200"/>
        <n v="8309600"/>
        <n v="9724000"/>
        <n v="6854400"/>
        <n v="9737600"/>
        <n v="9316000"/>
        <n v="12389600"/>
        <n v="7888000"/>
        <n v="5630400"/>
        <n v="9397600"/>
        <n v="6840800"/>
        <n v="5929600"/>
        <n v="8391200"/>
        <n v="5834400"/>
        <n v="8472800"/>
        <n v="9207200"/>
        <n v="10118400"/>
        <n v="10553600"/>
        <n v="7357600"/>
        <n v="10023200"/>
        <n v="6568800"/>
        <n v="6256000"/>
        <n v="3264000"/>
        <n v="8608800"/>
        <n v="10104800"/>
        <n v="8772000"/>
        <n v="8581600"/>
        <n v="7575200"/>
        <n v="3903200"/>
        <n v="6460000"/>
        <n v="6024800"/>
        <n v="2352800"/>
        <n v="8595200"/>
        <n v="9941600"/>
        <n v="11070400"/>
        <n v="9193600"/>
        <n v="15109600"/>
        <n v="4392800"/>
        <n v="5820800"/>
        <n v="8064800"/>
        <n v="7466400"/>
        <n v="5208800"/>
        <n v="8296000"/>
        <n v="4610400"/>
        <n v="7140000"/>
        <n v="4093600"/>
        <n v="3495200"/>
        <n v="5644000"/>
        <n v="4311200"/>
        <n v="6664000"/>
        <n v="16741600"/>
        <n v="9438400"/>
        <n v="7860800"/>
        <n v="8908000"/>
        <n v="12063200"/>
        <n v="11940800"/>
        <n v="10268000"/>
        <n v="8527200"/>
        <n v="17122400"/>
        <n v="7384800"/>
        <n v="5943200"/>
        <n v="5861600"/>
        <n v="10635200"/>
        <n v="11573600"/>
        <n v="5426400"/>
        <n v="13912800"/>
        <n v="9248000"/>
        <n v="10948000"/>
        <n v="7684000"/>
        <n v="4188800"/>
        <n v="2869600"/>
        <n v="3780800"/>
        <n v="5725600"/>
        <n v="4501600"/>
        <n v="10730400"/>
        <n v="5127200"/>
        <n v="12471200"/>
        <n v="4732800"/>
        <n v="7167200"/>
        <n v="8268800"/>
        <n v="5222400"/>
        <n v="12049600"/>
        <n v="11845600"/>
        <n v="18006400"/>
        <n v="7371200"/>
        <n v="9506400"/>
        <n v="1958400"/>
        <n v="4202400"/>
        <n v="3182400"/>
        <n v="6228800"/>
        <n v="5616800"/>
        <n v="12476103"/>
        <n v="4351456"/>
        <n v="6317562"/>
        <n v="3585253"/>
        <n v="7821056"/>
        <n v="16523968"/>
        <n v="18779209"/>
        <n v="10885868"/>
        <n v="10538909"/>
        <n v="5652556"/>
        <n v="11854465"/>
        <n v="5638100"/>
        <n v="11623159"/>
        <n v="10669018"/>
        <n v="11088262"/>
        <n v="8572803"/>
        <n v="14977106"/>
        <n v="8355953"/>
        <n v="9469115"/>
        <n v="8789653"/>
        <n v="12056859"/>
        <n v="9541400"/>
        <n v="13589265"/>
        <n v="10567821"/>
        <n v="11652071"/>
        <n v="9888359"/>
        <n v="15020474"/>
        <n v="10307603"/>
        <n v="2211868"/>
        <n v="13502524"/>
        <n v="7951165"/>
        <n v="8066818"/>
        <n v="9223353"/>
        <n v="4698415"/>
        <n v="7083765"/>
        <n v="5753753"/>
        <n v="6736806"/>
        <n v="5883862"/>
        <n v="12490559"/>
        <n v="5334509"/>
        <n v="6722350"/>
        <n v="6086256"/>
        <n v="9122156"/>
        <n v="4770700"/>
        <n v="4669503"/>
        <n v="7069309"/>
        <n v="4235803"/>
        <n v="1734800"/>
        <n v="5536903"/>
        <n v="5204400"/>
        <n v="1951650"/>
        <n v="1517950"/>
        <n v="4235853"/>
        <n v="4018953"/>
        <n v="1633603"/>
        <n v="4337000"/>
        <n v="6968112"/>
        <n v="5970653"/>
        <n v="6201909"/>
        <n v="5450162"/>
        <n v="2067303"/>
        <n v="7054853"/>
        <n v="5985059"/>
        <n v="3180465"/>
        <n v="10987065"/>
        <n v="5869406"/>
        <n v="4568306"/>
        <n v="10452168"/>
        <n v="11738812"/>
        <n v="9324550"/>
        <n v="6404303"/>
        <n v="6751262"/>
        <n v="5002006"/>
        <n v="4467109"/>
        <n v="6100712"/>
        <n v="3816559"/>
        <n v="2819050"/>
        <n v="2182956"/>
        <n v="7170506"/>
        <n v="6187453"/>
        <n v="9136662"/>
        <n v="8254756"/>
        <n v="7488553"/>
        <n v="5103203"/>
        <n v="7922303"/>
        <n v="7503009"/>
        <n v="9136612"/>
        <n v="7705403"/>
        <n v="6621153"/>
        <n v="4452653"/>
        <n v="5233312"/>
        <n v="6418759"/>
        <n v="5565815"/>
        <n v="6953656"/>
        <n v="8269212"/>
        <n v="10755759"/>
        <n v="8818565"/>
        <n v="7271703"/>
        <n v="9758250"/>
        <n v="9454659"/>
        <n v="7401812"/>
        <n v="6433215"/>
        <n v="4134606"/>
        <n v="9035515"/>
        <n v="9787162"/>
        <n v="8702912"/>
        <n v="3932216"/>
        <n v="6071800"/>
        <n v="3368403"/>
        <n v="12577298"/>
        <n v="11406309"/>
        <n v="8327041"/>
        <n v="6216365"/>
        <n v="7503109"/>
        <n v="5580272"/>
        <n v="3802103"/>
        <n v="5218856"/>
        <n v="3527427"/>
        <n v="8008994"/>
        <n v="1156533"/>
        <n v="4365912"/>
        <n v="11203915"/>
        <n v="2284153"/>
        <n v="3151553"/>
        <n v="2399806"/>
        <n v="3686450"/>
        <n v="3252750"/>
        <n v="9555856"/>
        <n v="5854950"/>
        <n v="3469600"/>
        <n v="3700906"/>
        <n v="2602200"/>
        <n v="2385350"/>
        <n v="2732309"/>
        <n v="4886353"/>
        <n v="3484056"/>
        <n v="2833506"/>
        <n v="1633653"/>
        <n v="1864909"/>
        <n v="10770215"/>
        <n v="1199903"/>
        <n v="1301100"/>
        <n v="983053"/>
        <n v="2197412"/>
        <n v="1416753"/>
        <n v="2717853"/>
        <n v="1749256"/>
        <n v="549353"/>
        <n v="4033409"/>
        <n v="1098706"/>
        <n v="433700"/>
        <n v="1850453"/>
        <n v="867400"/>
        <n v="3831015"/>
        <n v="2949159"/>
        <n v="2515459"/>
        <n v="3903300"/>
        <n v="5320053"/>
        <n v="2934703"/>
        <n v="650550"/>
        <n v="1966106"/>
        <n v="3455143"/>
        <n v="3599709"/>
        <n v="2616657"/>
        <n v="4264715"/>
        <n v="2168500"/>
        <n v="3035900"/>
        <n v="115653"/>
        <n v="216850"/>
        <n v="766203"/>
        <n v="1315556"/>
        <n v="1084250"/>
        <n v="2081759"/>
        <n v="4799612"/>
        <n v="3050356"/>
        <n v="173480"/>
        <n v="2226327"/>
        <n v="3455144"/>
        <n v="1214359"/>
        <n v="665006"/>
        <n v="448156"/>
        <n v="1431209"/>
        <n v="3267206"/>
        <n v="2298609"/>
        <n v="230750"/>
        <n v="923000"/>
        <n v="1615250"/>
        <n v="461500"/>
        <n v="584567"/>
        <n v="1507567"/>
        <n v="3830451"/>
        <n v="3707384"/>
        <n v="2676701"/>
        <n v="2092134"/>
        <n v="2076750"/>
        <n v="2661317"/>
        <n v="2307500"/>
        <n v="3461250"/>
        <n v="2892067"/>
        <n v="2569018"/>
        <n v="1738317"/>
        <n v="3815067"/>
        <n v="1846000"/>
        <n v="692250"/>
        <n v="1153750"/>
        <n v="2553634"/>
        <n v="938384"/>
        <n v="1384500"/>
        <n v="3645850"/>
        <n v="830701"/>
        <n v="3476634"/>
        <n v="1969067"/>
        <n v="1276817"/>
        <n v="523033"/>
        <n v="6245634"/>
        <n v="5322634"/>
        <n v="3138201"/>
        <n v="4338103"/>
        <n v="815317"/>
        <n v="3368951"/>
        <n v="1522951"/>
        <n v="5122652"/>
        <n v="599951"/>
        <n v="4384250"/>
        <n v="3876603"/>
        <n v="2999750"/>
        <n v="4738067"/>
        <n v="1046067"/>
        <n v="1861384"/>
        <n v="6384085"/>
        <n v="7907036"/>
        <n v="2799768"/>
        <n v="1061451"/>
        <n v="3261268"/>
        <n v="2907451"/>
        <n v="476884"/>
        <n v="1630634"/>
        <n v="2199817"/>
        <n v="5076500"/>
        <n v="123067"/>
        <n v="5430317"/>
        <n v="246134"/>
        <n v="1646018"/>
        <n v="369201"/>
        <n v="707634"/>
        <n v="353817"/>
        <n v="1230667"/>
        <n v="2445951"/>
        <n v="2815152"/>
        <n v="2322884"/>
        <n v="2030600"/>
        <n v="1215283"/>
        <n v="1184518"/>
        <n v="3230500"/>
        <n v="1707551"/>
        <n v="1399884"/>
        <n v="1892152"/>
        <n v="7983951"/>
        <n v="4845750"/>
        <n v="2230585"/>
        <n v="3476633"/>
        <n v="1169134"/>
        <n v="1769085"/>
        <n v="6276402"/>
        <n v="2215201"/>
        <n v="2338268"/>
        <n v="6030268"/>
        <n v="2769000"/>
        <n v="4307335"/>
        <n v="4399634"/>
        <n v="5584152"/>
        <n v="2538250"/>
        <n v="3507402"/>
        <n v="2430567"/>
        <n v="3153585"/>
        <n v="7768585"/>
        <n v="3938134"/>
        <n v="1907536"/>
        <n v="3584317"/>
        <n v="4753451"/>
        <n v="1984451"/>
        <n v="1999835"/>
        <n v="2107518"/>
        <n v="3353567"/>
        <n v="4168884"/>
        <n v="1292201"/>
        <n v="3245884"/>
        <n v="6630219"/>
        <n v="5568768"/>
        <n v="1623202"/>
        <n v="2766078"/>
        <n v="745350"/>
        <n v="2997919"/>
        <n v="1374757"/>
        <n v="2020723"/>
        <n v="629407"/>
        <n v="2997954"/>
        <n v="3478290"/>
        <n v="3378886"/>
        <n v="5300240"/>
        <n v="2981355"/>
        <n v="5482379"/>
        <n v="3875783"/>
        <n v="5598342"/>
        <n v="8496877"/>
        <n v="10698630"/>
        <n v="11064152"/>
        <n v="6708060"/>
        <n v="5614951"/>
        <n v="6227809"/>
        <n v="6724664"/>
        <n v="4968935"/>
        <n v="2004164"/>
        <n v="2881996"/>
        <n v="2236045"/>
        <n v="993800"/>
        <n v="4720480"/>
        <n v="1242225"/>
        <n v="2136671"/>
        <n v="1507264"/>
        <n v="7221499"/>
        <n v="2120082"/>
        <n v="5598307"/>
        <n v="6111791"/>
        <n v="3975140"/>
        <n v="6244308"/>
        <n v="4737036"/>
        <n v="2501034"/>
        <n v="2732925"/>
        <n v="6476184"/>
        <n v="1374744"/>
        <n v="380952"/>
        <n v="4488629"/>
        <n v="2732930"/>
        <n v="2865457"/>
        <n v="5234014"/>
        <n v="5797167"/>
        <n v="4124271"/>
        <n v="3113907"/>
        <n v="3759878"/>
        <n v="5863421"/>
        <n v="4356157"/>
        <n v="1490700"/>
        <n v="1010364"/>
        <n v="3859257"/>
        <n v="1623207"/>
        <n v="2252614"/>
        <n v="4505228"/>
        <n v="2236050"/>
        <n v="3511428"/>
        <n v="3743314"/>
        <n v="894421"/>
        <n v="3262968"/>
        <n v="1258814"/>
        <n v="1739150"/>
        <n v="1523828"/>
        <n v="3378921"/>
        <n v="248450"/>
        <n v="8944200"/>
        <n v="5118071"/>
        <n v="14608863"/>
        <n v="11594335"/>
        <n v="2285742"/>
        <n v="3246414"/>
        <n v="7735078"/>
        <n v="6095307"/>
        <n v="2368557"/>
        <n v="2997964"/>
        <n v="3362357"/>
        <n v="4472100"/>
        <n v="4223650"/>
        <n v="10699914"/>
        <n v="3494864"/>
        <n v="1987600"/>
        <n v="5349957"/>
        <n v="5134635"/>
        <n v="7453500"/>
        <n v="513464"/>
        <n v="5217450"/>
        <n v="3875821"/>
        <n v="5962800"/>
        <n v="3478300"/>
        <n v="5267142"/>
        <n v="4869621"/>
        <n v="4737114"/>
        <n v="1242250"/>
        <n v="2732950"/>
        <n v="2501064"/>
        <n v="2120107"/>
        <n v="1142871"/>
        <n v="2981400"/>
        <n v="1871657"/>
        <n v="496900"/>
        <n v="4604607"/>
        <n v="132507"/>
        <n v="5995928"/>
        <n v="3975200"/>
        <n v="5730914"/>
        <n v="6459700"/>
        <n v="7486628"/>
        <n v="4107707"/>
        <n v="6343757"/>
        <n v="3610807"/>
        <n v="5101507"/>
        <n v="7950400"/>
        <n v="3229850"/>
        <n v="2749514"/>
        <n v="6211250"/>
        <n v="1126307"/>
        <n v="2517628"/>
        <n v="3991764"/>
        <n v="3627371"/>
        <n v="380957"/>
        <n v="4853057"/>
        <n v="4985564"/>
        <n v="8927638"/>
        <n v="2617007"/>
        <n v="4554917"/>
        <n v="4687424"/>
        <n v="2484500"/>
        <n v="1275378"/>
        <n v="761914"/>
        <n v="3726750"/>
        <n v="5465900"/>
        <n v="3130471"/>
        <n v="5846857"/>
        <n v="1755714"/>
        <n v="6724714"/>
        <n v="8844821"/>
        <n v="9971128"/>
        <n v="5714350"/>
        <n v="6476264"/>
        <n v="2385121"/>
        <n v="7354121"/>
        <n v="7470064"/>
        <n v="4770242"/>
        <n v="7602571"/>
        <n v="7503192"/>
        <n v="11064307"/>
        <n v="5399649"/>
        <n v="3014528"/>
        <n v="7519756"/>
        <n v="8612935"/>
        <n v="4389285"/>
        <n v="2020728"/>
        <n v="4969000"/>
        <n v="1939833"/>
        <n v="1545000"/>
        <n v="2317500"/>
        <n v="2454833"/>
        <n v="6197166"/>
        <n v="2832500"/>
        <n v="3862500"/>
        <n v="515000"/>
        <n v="4137166"/>
        <n v="257500"/>
        <n v="2060000"/>
        <n v="1819666"/>
        <n v="1287500"/>
        <n v="3227333"/>
        <n v="1030000"/>
        <n v="4377500"/>
        <n v="1802500"/>
        <n v="3742333"/>
        <n v="909833"/>
        <n v="3347500"/>
        <n v="7347333"/>
        <n v="3639332"/>
        <n v="1167333"/>
        <n v="2969833"/>
        <n v="1184499"/>
        <n v="137333"/>
        <n v="2214499"/>
        <n v="532166"/>
        <n v="772500"/>
        <n v="2403333"/>
        <n v="1424833"/>
        <n v="652333"/>
        <n v="394833"/>
        <n v="2712333"/>
        <n v="1304666"/>
        <n v="2575000"/>
        <n v="2197333"/>
        <n v="3090000"/>
        <n v="5665000"/>
        <n v="5287333"/>
        <n v="4892500"/>
        <n v="4635000"/>
        <n v="9270000"/>
        <n v="5922500"/>
        <n v="4772333"/>
        <n v="5150000"/>
        <n v="3999833"/>
        <n v="4120000"/>
        <n v="789666"/>
        <n v="8119833"/>
        <n v="2849666"/>
        <n v="7725000"/>
        <n v="9922333"/>
        <n v="6695000"/>
        <n v="8154165"/>
        <n v="5407500"/>
        <n v="6180000"/>
        <n v="3605000"/>
        <n v="10300000"/>
        <n v="8240000"/>
        <n v="6574833"/>
        <n v="12875000"/>
        <n v="5046999"/>
        <n v="12102500"/>
        <n v="11587500"/>
        <n v="7467500"/>
        <n v="11209833"/>
        <n v="4514833"/>
        <n v="1682333"/>
        <n v="4652166"/>
        <n v="3879666"/>
        <n v="3622166"/>
        <n v="1956999"/>
        <n v="4257333"/>
        <n v="1047166"/>
        <n v="5304499"/>
        <n v="1258532"/>
        <n v="3896832"/>
        <n v="6952500"/>
        <n v="2077166"/>
        <n v="3398998"/>
        <n v="5167166"/>
        <n v="274666"/>
        <n v="3484833"/>
        <n v="7879499"/>
        <n v="845458"/>
        <n v="1562166"/>
        <n v="1630833"/>
        <n v="5184332"/>
        <n v="10454499"/>
        <n v="2386167"/>
        <n v="5021250"/>
        <n v="1441999"/>
        <n v="2677970"/>
        <n v="964072"/>
        <n v="821238"/>
        <n v="1606790"/>
        <n v="1499662"/>
        <n v="535600"/>
        <n v="2945800"/>
        <n v="2678000"/>
        <n v="2142400"/>
        <n v="1071200"/>
        <n v="678427"/>
        <n v="1499681"/>
        <n v="6320081"/>
        <n v="3624227"/>
        <n v="803400"/>
        <n v="4963227"/>
        <n v="3231454"/>
        <n v="267800"/>
        <n v="9140908"/>
        <n v="2553027"/>
        <n v="3499254"/>
        <n v="2963654"/>
        <n v="1481827"/>
        <n v="1892454"/>
        <n v="821254"/>
        <n v="1754800"/>
        <n v="2428054"/>
        <n v="964081"/>
        <n v="428481"/>
        <n v="1874600"/>
        <n v="2017427"/>
        <n v="2160254"/>
        <n v="1606800"/>
        <n v="1374708"/>
        <n v="2035281"/>
        <n v="142827"/>
        <n v="285654"/>
        <n v="3213600"/>
        <n v="946227"/>
        <n v="687354"/>
        <n v="4159827"/>
        <n v="1339000"/>
        <n v="5913827"/>
        <n v="9373000"/>
        <n v="8301800"/>
        <n v="3088627"/>
        <n v="3892027"/>
        <n v="5900527"/>
        <n v="5248881"/>
        <n v="812327"/>
        <n v="410627"/>
        <n v="2820827"/>
        <n v="5373854"/>
        <n v="4284800"/>
        <n v="2624441"/>
        <n v="3749200"/>
        <n v="8980227"/>
        <n v="7766200"/>
        <n v="1624654"/>
        <n v="4838254"/>
        <n v="3356427"/>
        <n v="9506936"/>
        <n v="7792981"/>
        <n v="3481400"/>
        <n v="2606589"/>
        <n v="2767267"/>
        <n v="10587027"/>
        <n v="3079700"/>
        <n v="4820400"/>
        <n v="4695427"/>
        <n v="9114127"/>
        <n v="4981081"/>
        <n v="3695640"/>
        <n v="3427840"/>
        <n v="3240381"/>
        <n v="11122627"/>
        <n v="8703500"/>
        <n v="3017213"/>
        <n v="4025927"/>
        <n v="5507754"/>
        <n v="5891600"/>
        <n v="7364500"/>
        <n v="8712427"/>
        <n v="5766627"/>
        <n v="3106481"/>
        <n v="17826554"/>
        <n v="9926454"/>
        <n v="4302654"/>
        <n v="14505835"/>
        <n v="4168754"/>
        <n v="2151327"/>
        <n v="2285227"/>
        <n v="8587454"/>
        <n v="7266308"/>
        <n v="10961948"/>
        <n v="4427627"/>
        <n v="3365354"/>
        <n v="4222313"/>
        <n v="3249308"/>
        <n v="10620502"/>
        <n v="7105627"/>
        <n v="4111440"/>
        <n v="1214027"/>
        <n v="1758554"/>
        <n v="1749627"/>
        <n v="13032935"/>
        <n v="14496908"/>
        <n v="2419127"/>
        <n v="2276300"/>
        <n v="4570454"/>
        <n v="14238035"/>
        <n v="2954727"/>
        <n v="5364927"/>
        <n v="2410200"/>
        <n v="3883100"/>
        <n v="1089054"/>
        <n v="4017000"/>
        <n v="6445054"/>
        <n v="7230600"/>
        <n v="1356854"/>
        <n v="7498400"/>
        <n v="4579381"/>
        <n v="3758127"/>
        <n v="9837189"/>
        <n v="4034854"/>
        <n v="1106908"/>
        <n v="9105200"/>
        <n v="4072792"/>
        <n v="5088200"/>
        <n v="2570881"/>
        <n v="6034427"/>
        <n v="1113602"/>
        <n v="6962800"/>
        <n v="8034000"/>
        <n v="3666629"/>
        <n v="5909454"/>
        <n v="7525181"/>
        <n v="2695854"/>
        <n v="9944308"/>
        <n v="6177254"/>
        <n v="1231881"/>
        <n v="8612002"/>
        <n v="9694362"/>
        <n v="6159400"/>
        <n v="12461627"/>
        <n v="6427200"/>
        <n v="4588308"/>
        <n v="9658654"/>
        <n v="5356000"/>
        <n v="9640800"/>
        <n v="690666"/>
        <n v="283350"/>
        <n v="1416750"/>
        <n v="7846434"/>
        <n v="10219490"/>
        <n v="850050"/>
        <n v="7537110"/>
        <n v="10483950"/>
        <n v="566700"/>
        <n v="6278564"/>
        <n v="1133400"/>
        <n v="1097981"/>
        <n v="2285690"/>
        <n v="9572508"/>
        <n v="11409560"/>
        <n v="656428"/>
        <n v="3966900"/>
        <n v="2550150"/>
        <n v="453360"/>
        <n v="2266800"/>
        <n v="2107416"/>
        <n v="2833500"/>
        <n v="2417920"/>
        <n v="717820"/>
        <n v="1001170"/>
        <n v="3702440"/>
        <n v="5100300"/>
        <n v="5553660"/>
        <n v="3551320"/>
        <n v="151120"/>
        <n v="6101470"/>
        <n v="4250250"/>
        <n v="4401370"/>
        <n v="1567870"/>
        <n v="1284520"/>
        <n v="1586760"/>
        <n v="7102640"/>
        <n v="2436810"/>
        <n v="1870110"/>
        <n v="4269140"/>
        <n v="5685890"/>
        <n v="6687060"/>
        <n v="6441490"/>
        <n v="1435640"/>
        <n v="8254930"/>
        <n v="5667000"/>
        <n v="434470"/>
        <n v="1691836"/>
        <n v="1027144"/>
        <n v="8236040"/>
        <n v="1700100"/>
        <n v="2134570"/>
        <n v="3003510"/>
        <n v="9539450"/>
        <n v="1303410"/>
        <n v="731988"/>
        <n v="7650450"/>
        <n v="2992885"/>
        <n v="7234870"/>
        <n v="7678785"/>
        <n v="6309260"/>
        <n v="12070710"/>
        <n v="2002340"/>
        <n v="3116850"/>
        <n v="1851220"/>
        <n v="8217150"/>
        <n v="1992895"/>
        <n v="2569040"/>
        <n v="5695335"/>
        <n v="2701270"/>
        <n v="11636240"/>
        <n v="868940"/>
        <n v="7367100"/>
        <n v="5704780"/>
        <n v="4835840"/>
        <n v="9926695"/>
        <n v="4533600"/>
        <n v="10521730"/>
        <n v="6526495"/>
        <n v="3985790"/>
        <n v="1841775"/>
        <n v="3419090"/>
        <n v="8623285"/>
        <n v="2994065"/>
        <n v="6252590"/>
        <n v="5402540"/>
        <n v="11334000"/>
        <n v="3834670"/>
        <n v="2852390"/>
        <n v="2160544"/>
        <n v="1737880"/>
        <n v="9652790"/>
        <n v="2984620"/>
        <n v="2153460"/>
        <n v="8793295"/>
        <n v="3286860"/>
        <n v="6007020"/>
        <n v="10767300"/>
        <n v="3400200"/>
        <n v="1152290"/>
        <n v="920888"/>
        <n v="736710"/>
        <n v="354188"/>
        <n v="1322300"/>
        <n v="585590"/>
        <n v="1983450"/>
        <n v="5534770"/>
        <n v="1426195"/>
        <n v="2871280"/>
        <n v="1539535"/>
        <n v="6517050"/>
        <n v="123966"/>
        <n v="1770938"/>
        <n v="177094"/>
        <n v="3683550"/>
        <n v="746700"/>
        <n v="589500"/>
        <n v="884250"/>
        <n v="2515200"/>
        <n v="157200"/>
        <n v="1179000"/>
        <n v="3831750"/>
        <n v="3694200"/>
        <n v="1061100"/>
        <n v="663188"/>
        <n v="6209400"/>
        <n v="6975750"/>
        <n v="5069700"/>
        <n v="5325150"/>
        <n v="2220450"/>
        <n v="2358000"/>
        <n v="3144000"/>
        <n v="5403750"/>
        <n v="5246550"/>
        <n v="2986800"/>
        <n v="294750"/>
        <n v="7368750"/>
        <n v="4008600"/>
        <n v="1788150"/>
        <n v="4165800"/>
        <n v="8980050"/>
        <n v="3458400"/>
        <n v="1041450"/>
        <n v="1945350"/>
        <n v="4774950"/>
        <n v="1198650"/>
        <n v="1473750"/>
        <n v="3379800"/>
        <n v="4440900"/>
        <n v="2554500"/>
        <n v="3635250"/>
        <n v="2613450"/>
        <n v="1559719"/>
        <n v="1630950"/>
        <n v="1984650"/>
        <n v="525638"/>
        <n v="5030400"/>
        <n v="2908200"/>
        <n v="5005838"/>
        <n v="1513050"/>
        <n v="341419"/>
        <n v="1552350"/>
        <n v="2967150"/>
        <n v="1115138"/>
        <n v="2063250"/>
        <n v="98250"/>
        <n v="2026407"/>
        <n v="2588888"/>
        <n v="1252688"/>
        <n v="847406"/>
        <n v="718453"/>
        <n v="844950"/>
        <n v="393000"/>
        <n v="423703"/>
        <n v="2377650"/>
        <n v="1768500"/>
        <n v="128953"/>
        <n v="2652750"/>
        <n v="2726438"/>
        <n v="1915876"/>
        <n v="1594107"/>
        <n v="903900"/>
        <n v="368438"/>
        <n v="1999388"/>
        <n v="658275"/>
        <n v="609150"/>
        <n v="3556650"/>
        <n v="3242250"/>
        <n v="4900219"/>
        <n v="1068469"/>
        <n v="2947500"/>
        <n v="2161500"/>
        <n v="4015969"/>
        <n v="1925700"/>
        <n v="1944122"/>
        <n v="1336200"/>
        <n v="12241950"/>
        <n v="902672"/>
        <n v="921094"/>
        <n v="478969"/>
        <n v="27719550"/>
        <n v="308000"/>
        <n v="1232000"/>
        <n v="4620000"/>
        <n v="1396267"/>
        <n v="14784000"/>
        <n v="616000"/>
        <n v="164267"/>
        <n v="4106680"/>
        <n v="20533350"/>
        <n v="1848006"/>
        <n v="1026670"/>
        <n v="705834"/>
        <n v="2628267"/>
        <n v="5852000"/>
        <n v="808500"/>
        <n v="857267"/>
        <n v="35045267"/>
        <n v="924000"/>
        <n v="1848000"/>
        <n v="2012267"/>
        <n v="1001000"/>
        <n v="4312000"/>
        <n v="2464000"/>
        <n v="2279201"/>
        <n v="1252534"/>
        <n v="636534"/>
        <n v="3244267"/>
        <n v="1108801"/>
        <n v="6709267"/>
        <n v="4322267"/>
        <n v="3041500"/>
        <n v="1058750"/>
        <n v="1868534"/>
        <n v="1155000"/>
        <n v="1116500"/>
        <n v="2772000"/>
        <n v="1329534"/>
        <n v="18154034"/>
        <n v="2258667"/>
        <n v="2340801"/>
        <n v="32914934"/>
        <n v="944534"/>
        <n v="924002"/>
        <n v="1981468"/>
        <n v="7556267"/>
        <n v="3991167"/>
        <n v="2964500"/>
        <n v="1386000"/>
        <n v="1088267"/>
        <n v="1540000"/>
        <n v="2791250"/>
        <n v="2156000"/>
        <n v="780267"/>
        <n v="472267"/>
        <n v="2956801"/>
        <n v="1047201"/>
        <n v="4928000"/>
        <n v="2320267"/>
        <n v="2369034"/>
        <n v="7913036"/>
        <n v="1300017"/>
        <n v="800801"/>
        <n v="8364767"/>
        <n v="12381601"/>
        <n v="621134"/>
        <n v="3087701"/>
        <n v="3214750"/>
        <n v="3141601"/>
        <n v="1910884"/>
        <n v="3986034"/>
        <n v="356767"/>
        <n v="972767"/>
        <n v="3367468"/>
        <n v="1896767"/>
        <n v="872668"/>
        <n v="17653534"/>
        <n v="4188801"/>
        <n v="2705267"/>
        <n v="192500"/>
        <n v="1049767"/>
        <n v="1753034"/>
        <n v="2343367"/>
        <n v="3572801"/>
        <n v="9111667"/>
        <n v="410667"/>
        <n v="1406534"/>
        <n v="1334667"/>
        <n v="664767"/>
        <n v="491517"/>
        <n v="102667"/>
        <n v="1280767"/>
        <n v="4091267"/>
        <n v="2725801"/>
        <n v="3962934"/>
        <n v="1773568"/>
        <n v="911167"/>
        <n v="328534"/>
        <n v="1219167"/>
        <n v="687867"/>
        <n v="19712000"/>
        <n v="63776534"/>
        <n v="3408534"/>
        <n v="3341810"/>
        <n v="385000"/>
        <n v="4446750"/>
        <n v="1424500"/>
        <n v="549267"/>
        <n v="718667"/>
        <n v="19309034"/>
        <n v="3613868"/>
        <n v="2204767"/>
        <n v="1960935"/>
        <n v="2743767"/>
        <n v="500500"/>
        <n v="1560534"/>
        <n v="2089267"/>
        <n v="3388000"/>
        <n v="1809500"/>
        <n v="30184000"/>
        <n v="2733500"/>
        <n v="15892801"/>
        <n v="5236000"/>
        <n v="2240701"/>
        <n v="3000434"/>
        <n v="4553267"/>
        <n v="1724801"/>
        <n v="915017"/>
        <n v="2582068"/>
        <n v="903468"/>
        <n v="431201"/>
        <n v="1732500"/>
        <n v="3909034"/>
        <n v="657068"/>
        <n v="4496801"/>
        <n v="17556000"/>
        <n v="3326402"/>
        <n v="3264801"/>
        <n v="657067"/>
        <n v="1704267"/>
        <n v="2031517"/>
        <n v="2061034"/>
        <n v="2184235"/>
        <n v="3995017"/>
        <n v="1026667"/>
        <n v="6324267"/>
        <n v="15391017"/>
        <n v="750750"/>
        <n v="4245267"/>
        <n v="29670667"/>
        <n v="2253534"/>
        <n v="2166267"/>
        <n v="2890068"/>
        <n v="5564534"/>
        <n v="2677034"/>
        <n v="2484534"/>
        <n v="1691434"/>
        <n v="574934"/>
        <n v="77020534"/>
        <n v="2618000"/>
        <n v="1473267"/>
        <n v="1165267"/>
        <n v="8028534"/>
        <n v="3013267"/>
        <n v="2138034"/>
        <n v="4014267"/>
        <n v="2589767"/>
        <n v="6632267"/>
        <n v="2040500"/>
        <n v="943250"/>
        <n v="3436767"/>
        <n v="2061921"/>
        <n v="2265964"/>
        <n v="3302293"/>
        <n v="3232488"/>
        <n v="4510450"/>
        <n v="3796295"/>
        <n v="9262530"/>
        <n v="4054035"/>
        <n v="3060661"/>
        <n v="4581597"/>
        <n v="2416312"/>
        <n v="1390722"/>
        <n v="2255225"/>
        <n v="1339711"/>
        <n v="1933050"/>
        <n v="845709"/>
        <n v="201359"/>
        <n v="14742192"/>
        <n v="10116296"/>
        <n v="716840"/>
        <n v="515481"/>
        <n v="926252"/>
        <n v="3554663"/>
        <n v="2214952"/>
        <n v="4158741"/>
        <n v="1570602"/>
        <n v="2295495"/>
        <n v="1098079"/>
        <n v="2064605"/>
        <n v="1510195"/>
        <n v="2749227"/>
        <n v="2859302"/>
        <n v="1812234"/>
        <n v="60226587"/>
        <n v="61526026"/>
        <n v="58474760"/>
        <n v="49585414"/>
        <n v="43312401"/>
        <n v="33425656"/>
        <n v="61475015"/>
        <n v="71462438"/>
        <n v="131568210"/>
        <n v="81872719"/>
        <n v="61897866"/>
        <n v="57780742"/>
        <n v="88175266"/>
        <n v="133098538"/>
        <n v="109136780"/>
        <n v="110183845"/>
        <n v="90954027"/>
        <n v="105422370"/>
        <n v="94565071"/>
        <n v="100244744"/>
        <n v="131880992"/>
        <n v="142502021"/>
        <n v="134800696"/>
        <n v="84349437"/>
        <n v="98515743"/>
        <n v="95404066"/>
        <n v="116467605"/>
        <n v="112590760"/>
        <n v="115157420"/>
        <n v="158953082"/>
        <n v="100016544"/>
        <n v="38600590"/>
        <n v="37866299"/>
        <n v="39175135"/>
        <n v="30062953"/>
        <n v="42970087"/>
        <n v="34231091"/>
        <n v="38358958"/>
        <n v="55022118"/>
        <n v="56049049"/>
        <n v="90490899"/>
        <n v="142461754"/>
        <n v="145985538"/>
        <n v="146882259"/>
        <n v="169282814"/>
        <n v="114181502"/>
        <n v="108331338"/>
        <n v="136582059"/>
        <n v="258576288"/>
        <n v="194101027"/>
        <n v="254820272"/>
        <n v="410632145"/>
        <n v="465925433"/>
        <n v="715993608"/>
        <n v="318832419"/>
        <n v="334972046"/>
        <n v="868100473"/>
        <n v="571499472"/>
        <n v="304133173"/>
        <n v="457750226"/>
        <n v="346499189"/>
        <n v="123614513"/>
        <n v="121259949"/>
        <n v="304063372"/>
        <n v="164561611"/>
        <n v="397141062"/>
        <n v="287158576"/>
        <n v="185431834"/>
        <n v="258001749"/>
        <n v="463475543"/>
        <n v="289021832"/>
        <n v="137992911"/>
        <n v="377146084"/>
        <n v="243203169"/>
        <n v="330743485"/>
        <n v="85950913"/>
        <n v="98576141"/>
        <n v="111955801"/>
        <n v="128719638"/>
        <n v="107042632"/>
        <n v="73435759"/>
        <n v="324128158"/>
        <n v="96647124"/>
        <n v="158812135"/>
        <n v="142528873"/>
        <n v="173471092"/>
        <n v="128739780"/>
        <n v="110465742"/>
        <n v="100498457"/>
        <n v="107747391"/>
        <n v="85779088"/>
        <n v="109841527"/>
        <n v="137176736"/>
        <n v="93371680"/>
        <n v="82436523"/>
        <n v="70193868"/>
        <n v="60870936"/>
        <n v="56884018"/>
        <n v="141334133"/>
        <n v="88055793"/>
        <n v="124168924"/>
        <n v="87893363"/>
        <n v="84631340"/>
        <n v="56138987"/>
        <n v="43933929"/>
        <n v="74222402"/>
        <n v="94951677"/>
        <n v="57126993"/>
        <n v="62904664"/>
        <n v="60852141"/>
        <n v="44316511"/>
        <n v="13732708"/>
        <n v="35862101"/>
        <n v="44399740"/>
        <n v="32277906"/>
        <n v="34926453"/>
        <n v="48265840"/>
        <n v="62774456"/>
        <n v="52051396"/>
        <n v="74372750"/>
        <n v="61193110"/>
        <n v="48930325"/>
        <n v="54145533"/>
        <n v="61172978"/>
        <n v="87729592"/>
        <n v="70768418"/>
        <n v="107968891"/>
        <n v="82668758"/>
        <n v="100468926"/>
        <n v="56089320"/>
        <n v="65745176"/>
        <n v="70047549"/>
        <n v="77966343"/>
        <n v="103035587"/>
        <n v="97135759"/>
        <n v="94931542"/>
        <n v="57125648"/>
        <n v="55917493"/>
        <n v="70918765"/>
        <n v="60045359"/>
        <n v="74261336"/>
        <n v="53803220"/>
        <n v="57700198"/>
        <n v="56069186"/>
        <n v="66911716"/>
        <n v="87228875"/>
        <n v="64284644"/>
        <n v="77433410"/>
        <n v="42970086"/>
        <n v="60125902"/>
        <n v="51829898"/>
        <n v="30667031"/>
        <n v="51245957"/>
        <n v="46675098"/>
        <n v="57136392"/>
        <n v="52192344"/>
        <n v="26780792"/>
        <n v="37428679"/>
        <n v="63106024"/>
        <n v="41721661"/>
        <n v="51156016"/>
        <n v="79778580"/>
        <n v="54044854"/>
        <n v="35993658"/>
        <n v="51850036"/>
        <n v="50319703"/>
        <n v="43674845"/>
        <n v="73234399"/>
        <n v="80051082"/>
        <n v="96471266"/>
        <n v="77382401"/>
        <n v="54972445"/>
        <n v="58012974"/>
        <n v="44238651"/>
        <n v="35922510"/>
        <n v="61978411"/>
        <n v="37029986"/>
        <n v="45527348"/>
        <n v="37956239"/>
        <n v="39869154"/>
        <n v="48044342"/>
        <n v="110928864"/>
        <n v="59239921"/>
        <n v="77543487"/>
        <n v="57588775"/>
        <n v="55514778"/>
        <n v="65569319"/>
        <n v="48829644"/>
        <n v="46735509"/>
        <n v="64978665"/>
        <n v="36788355"/>
        <n v="45970341"/>
        <n v="60951478"/>
        <n v="82628485"/>
        <n v="79967861"/>
        <n v="48930324"/>
        <n v="60870934"/>
        <n v="65562524"/>
        <n v="62139498"/>
        <n v="40943069"/>
        <n v="40634317"/>
        <n v="21001781"/>
        <n v="46675099"/>
        <n v="14759640"/>
        <n v="26328408"/>
        <n v="37211208"/>
        <n v="21703855"/>
        <n v="64857848"/>
        <n v="55293279"/>
        <n v="75268128"/>
        <n v="79413445"/>
        <n v="117101202"/>
        <n v="84550793"/>
        <n v="96169227"/>
        <n v="157906006"/>
        <n v="62449586"/>
        <n v="60841402"/>
        <n v="7893287"/>
        <n v="2568004"/>
        <n v="56753807"/>
        <n v="34110274"/>
        <n v="84067531"/>
        <n v="42486826"/>
        <n v="923569"/>
        <n v="1288700"/>
        <n v="2306236"/>
        <n v="373186"/>
        <n v="322175"/>
        <n v="1138352"/>
        <n v="37009851"/>
        <n v="5376295"/>
        <n v="13229311"/>
        <n v="25543107"/>
        <n v="23640933"/>
        <n v="1127612"/>
        <n v="816177"/>
        <n v="5407170"/>
        <n v="23499981"/>
        <n v="83232562"/>
        <n v="60931343"/>
        <n v="79899388"/>
        <n v="94817437"/>
        <n v="101807284"/>
        <n v="21948169"/>
        <n v="16602749"/>
        <n v="19471449"/>
        <n v="32398719"/>
        <n v="37009849"/>
        <n v="34150547"/>
        <n v="44802460"/>
        <n v="4268818"/>
        <n v="14195836"/>
        <n v="37392435"/>
        <n v="37136037"/>
        <n v="38801949"/>
        <n v="25673319"/>
        <n v="33465926"/>
        <n v="6644859"/>
        <n v="6967034"/>
        <n v="22391161"/>
        <n v="26257261"/>
        <n v="30465672"/>
        <n v="27485551"/>
        <n v="32217499"/>
        <n v="966525"/>
        <n v="644350"/>
        <n v="1167884"/>
        <n v="1953186"/>
        <n v="7783211"/>
        <n v="4647375"/>
        <n v="11348615"/>
        <n v="8376549"/>
        <n v="6987170"/>
        <n v="4903772"/>
        <n v="2919711"/>
        <n v="10027697"/>
        <n v="15736906"/>
        <n v="15383854"/>
        <n v="9061170"/>
        <n v="3997655"/>
        <n v="2335769"/>
        <n v="1610875"/>
        <n v="429567"/>
        <n v="7228802"/>
        <n v="5921310"/>
        <n v="2074002"/>
        <n v="2396177"/>
        <n v="523534"/>
        <n v="724893"/>
        <n v="8376550"/>
        <n v="31573150"/>
        <n v="1218038"/>
        <n v="5182404"/>
        <n v="39224245"/>
        <n v="1378910"/>
        <n v="183855"/>
        <n v="583165"/>
        <n v="904911"/>
        <n v="689455"/>
        <n v="1907493"/>
        <n v="7348444"/>
        <n v="9330641"/>
        <n v="2596948"/>
        <n v="2398729"/>
        <n v="689456"/>
        <n v="3157131"/>
        <n v="1433493"/>
        <n v="7698930"/>
        <n v="367710"/>
        <n v="712438"/>
        <n v="3631131"/>
        <n v="10312900"/>
        <n v="9330625"/>
        <n v="26038418"/>
        <n v="10212605"/>
        <n v="495546"/>
        <n v="430909"/>
        <n v="15782885"/>
        <n v="12754940"/>
        <n v="20683675"/>
        <n v="1378911"/>
        <n v="15081933"/>
        <n v="3631130"/>
        <n v="2757825"/>
        <n v="1723650"/>
        <n v="34817478"/>
        <n v="344730"/>
        <n v="15836028"/>
        <n v="689460"/>
        <n v="1249645"/>
        <n v="25348965"/>
        <n v="8575124"/>
        <n v="1034190"/>
        <n v="4696939"/>
        <n v="4406784"/>
        <n v="8727411"/>
        <n v="15685214"/>
        <n v="10902025"/>
        <n v="9652370"/>
        <n v="12862737"/>
        <n v="17609949"/>
        <n v="20080521"/>
        <n v="10772811"/>
        <n v="1206550"/>
        <n v="2844020"/>
        <n v="6205110"/>
        <n v="60521406"/>
        <n v="14253142"/>
        <n v="4136751"/>
        <n v="6183592"/>
        <n v="5407946"/>
        <n v="24475698"/>
        <n v="10137919"/>
        <n v="30788692"/>
        <n v="4471432"/>
        <n v="4191336"/>
        <n v="20617460"/>
        <n v="16288491"/>
        <n v="2283820"/>
        <n v="4837695"/>
        <n v="12438430"/>
        <n v="29560400"/>
        <n v="93564683"/>
        <n v="24281820"/>
        <n v="7454732"/>
        <n v="26414711"/>
        <n v="14174039"/>
        <n v="86269417"/>
        <n v="33546255"/>
        <n v="56987687"/>
        <n v="22988984"/>
        <n v="79330307"/>
        <n v="8641170"/>
        <n v="24207020"/>
        <n v="24691074"/>
        <n v="39104969"/>
        <n v="56051185"/>
        <n v="55738049"/>
        <n v="7583994"/>
        <n v="8618175"/>
        <n v="35851610"/>
        <n v="84027214"/>
        <n v="2252220"/>
        <n v="1637456"/>
        <n v="25416172"/>
        <n v="7239269"/>
        <n v="3942815"/>
        <n v="35873157"/>
        <n v="46495060"/>
        <n v="68428314"/>
        <n v="28267614"/>
        <n v="21373074"/>
        <n v="2068362"/>
        <n v="17925804"/>
        <n v="27578160"/>
        <n v="39353460"/>
        <n v="16202181"/>
        <n v="44125356"/>
        <n v="3102543"/>
        <n v="2413089"/>
        <n v="4481451"/>
        <n v="4320580"/>
        <n v="8962915"/>
        <n v="2757816"/>
        <n v="5515632"/>
      </sharedItems>
    </cacheField>
    <cacheField name="EXONERACIONES" numFmtId="1">
      <sharedItems containsSemiMixedTypes="0" containsString="0" containsNumber="1" containsInteger="1" minValue="0" maxValue="162" count="90">
        <n v="0"/>
        <n v="1"/>
        <n v="2"/>
        <n v="3"/>
        <n v="7"/>
        <n v="6"/>
        <n v="4"/>
        <n v="5"/>
        <n v="9"/>
        <n v="12"/>
        <n v="10"/>
        <n v="8"/>
        <n v="13"/>
        <n v="14"/>
        <n v="11"/>
        <n v="16"/>
        <n v="23"/>
        <n v="31"/>
        <n v="20"/>
        <n v="18"/>
        <n v="17"/>
        <n v="25"/>
        <n v="15"/>
        <n v="19"/>
        <n v="22"/>
        <n v="30"/>
        <n v="28"/>
        <n v="38"/>
        <n v="44"/>
        <n v="21"/>
        <n v="47"/>
        <n v="34"/>
        <n v="33"/>
        <n v="36"/>
        <n v="39"/>
        <n v="43"/>
        <n v="52"/>
        <n v="26"/>
        <n v="37"/>
        <n v="40"/>
        <n v="24"/>
        <n v="101"/>
        <n v="51"/>
        <n v="35"/>
        <n v="27"/>
        <n v="53"/>
        <n v="32"/>
        <n v="29"/>
        <n v="42"/>
        <n v="56"/>
        <n v="58"/>
        <n v="54"/>
        <n v="75"/>
        <n v="49"/>
        <n v="50"/>
        <n v="67"/>
        <n v="45"/>
        <n v="59"/>
        <n v="41"/>
        <n v="57"/>
        <n v="71"/>
        <n v="55"/>
        <n v="63"/>
        <n v="69"/>
        <n v="61"/>
        <n v="66"/>
        <n v="65"/>
        <n v="91"/>
        <n v="46"/>
        <n v="74"/>
        <n v="77"/>
        <n v="60"/>
        <n v="48"/>
        <n v="64"/>
        <n v="72"/>
        <n v="73"/>
        <n v="114"/>
        <n v="113"/>
        <n v="139"/>
        <n v="99"/>
        <n v="110"/>
        <n v="162"/>
        <n v="109"/>
        <n v="83"/>
        <n v="133"/>
        <n v="100"/>
        <n v="137"/>
        <n v="126"/>
        <n v="104"/>
        <n v="90"/>
      </sharedItems>
    </cacheField>
    <cacheField name="V. EXONERACIONES" numFmtId="44">
      <sharedItems containsSemiMixedTypes="0" containsString="0" containsNumber="1" containsInteger="1" minValue="0" maxValue="102773825"/>
    </cacheField>
    <cacheField name="% EXONERACIONES" numFmtId="9">
      <sharedItems containsSemiMixedTypes="0" containsString="0" containsNumber="1" minValue="0" maxValue="1"/>
    </cacheField>
    <cacheField name="SIMIT CON RESOLUCION" numFmtId="1">
      <sharedItems containsSemiMixedTypes="0" containsString="0" containsNumber="1" containsInteger="1" minValue="0" maxValue="624"/>
    </cacheField>
    <cacheField name="V. SIMIT CON RESOLUCION" numFmtId="44">
      <sharedItems containsSemiMixedTypes="0" containsString="0" containsNumber="1" containsInteger="1" minValue="0" maxValue="402074400"/>
    </cacheField>
    <cacheField name="SIMIT SIN RESOLUCION" numFmtId="0">
      <sharedItems containsSemiMixedTypes="0" containsString="0" containsNumber="1" containsInteger="1" minValue="0" maxValue="165"/>
    </cacheField>
    <cacheField name="V. SIMIT SIN RESOLUCION" numFmtId="44">
      <sharedItems containsSemiMixedTypes="0" containsString="0" containsNumber="1" containsInteger="1" minValue="0" maxValue="81571288"/>
    </cacheField>
    <cacheField name="RECAUDOS COMPARENDOS" numFmtId="1">
      <sharedItems containsSemiMixedTypes="0" containsString="0" containsNumber="1" containsInteger="1" minValue="0" maxValue="28"/>
    </cacheField>
    <cacheField name="V. RECAUDOS COMPARENDOS" numFmtId="44">
      <sharedItems containsSemiMixedTypes="0" containsString="0" containsNumber="1" containsInteger="1" minValue="0" maxValue="14814915"/>
    </cacheField>
    <cacheField name="RECAUDOS RESOLUCIONES" numFmtId="1">
      <sharedItems containsSemiMixedTypes="0" containsString="0" containsNumber="1" containsInteger="1" minValue="0" maxValue="7"/>
    </cacheField>
    <cacheField name="V. RECAUDOS RESOLUCIONES" numFmtId="44">
      <sharedItems containsSemiMixedTypes="0" containsString="0" containsNumber="1" containsInteger="1" minValue="0" maxValue="2120107"/>
    </cacheField>
    <cacheField name="DIFERENCIA COMPARENDOS" numFmtId="164">
      <sharedItems containsSemiMixedTypes="0" containsString="0" containsNumber="1" containsInteger="1" minValue="-1" maxValue="670"/>
    </cacheField>
    <cacheField name="V. DIFERENCIA COMPARENDOS" numFmtId="44">
      <sharedItems containsSemiMixedTypes="0" containsString="0" containsNumber="1" containsInteger="1" minValue="-850050" maxValue="390113590"/>
    </cacheField>
    <cacheField name="RECAUDOS LOCALES" numFmtId="1">
      <sharedItems containsSemiMixedTypes="0" containsString="0" containsNumber="1" containsInteger="1" minValue="0" maxValue="42"/>
    </cacheField>
    <cacheField name="V. RECAUDOS LOCALES" numFmtId="44">
      <sharedItems containsSemiMixedTypes="0" containsString="0" containsNumber="1" containsInteger="1" minValue="0" maxValue="5837650"/>
    </cacheField>
    <cacheField name="RECAUDOS EXTERNOS" numFmtId="1">
      <sharedItems containsSemiMixedTypes="0" containsString="0" containsNumber="1" containsInteger="1" minValue="0" maxValue="360"/>
    </cacheField>
    <cacheField name="V. RECAUDOS EXTERNOS" numFmtId="44">
      <sharedItems containsSemiMixedTypes="0" containsString="0" containsNumber="1" containsInteger="1" minValue="0" maxValue="1342599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940">
  <r>
    <d v="2002-11-01T00:00:00"/>
    <x v="0"/>
    <d v="2002-11-01T00:00:0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2-11-02T00:00:00"/>
    <x v="1"/>
    <d v="2002-11-01T00:00:0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2-11-03T00:00:00"/>
    <x v="2"/>
    <d v="2002-11-01T00:00:0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2-11-04T00:00:00"/>
    <x v="3"/>
    <d v="2002-11-01T00:00:0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2-11-05T00:00:00"/>
    <x v="4"/>
    <d v="2002-11-01T00:00:0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2-11-06T00:00:00"/>
    <x v="5"/>
    <d v="2002-11-01T00:00:0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2-11-07T00:00:00"/>
    <x v="6"/>
    <d v="2002-11-01T00:00:0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2-11-08T00:00:00"/>
    <x v="0"/>
    <d v="2002-11-01T00:00:0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2-11-09T00:00:00"/>
    <x v="1"/>
    <d v="2002-11-01T00:00:00"/>
    <x v="0"/>
    <x v="1"/>
    <x v="1"/>
    <x v="1"/>
    <n v="309000"/>
    <n v="0.16666666666666666"/>
    <n v="2"/>
    <n v="463500"/>
    <n v="0"/>
    <n v="0"/>
    <n v="1"/>
    <n v="82400"/>
    <n v="0"/>
    <n v="0"/>
    <n v="2"/>
    <n v="236900"/>
    <n v="0"/>
    <n v="0"/>
    <n v="0"/>
    <n v="0"/>
  </r>
  <r>
    <d v="2002-11-10T00:00:00"/>
    <x v="2"/>
    <d v="2002-11-01T00:00:00"/>
    <x v="0"/>
    <x v="1"/>
    <x v="2"/>
    <x v="1"/>
    <n v="154500"/>
    <n v="0.16666666666666666"/>
    <n v="4"/>
    <n v="618000"/>
    <n v="0"/>
    <n v="0"/>
    <n v="0"/>
    <n v="0"/>
    <n v="0"/>
    <n v="0"/>
    <n v="1"/>
    <n v="154500"/>
    <n v="0"/>
    <n v="0"/>
    <n v="0"/>
    <n v="0"/>
  </r>
  <r>
    <d v="2002-11-11T00:00:00"/>
    <x v="3"/>
    <d v="2002-11-01T00:00:00"/>
    <x v="0"/>
    <x v="2"/>
    <x v="3"/>
    <x v="1"/>
    <n v="309000"/>
    <n v="0.33333333333333331"/>
    <n v="1"/>
    <n v="82400"/>
    <n v="0"/>
    <n v="0"/>
    <n v="0"/>
    <n v="0"/>
    <n v="0"/>
    <n v="0"/>
    <n v="1"/>
    <n v="82400"/>
    <n v="0"/>
    <n v="0"/>
    <n v="0"/>
    <n v="0"/>
  </r>
  <r>
    <d v="2002-11-12T00:00:00"/>
    <x v="4"/>
    <d v="2002-11-01T00:00:0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2-11-13T00:00:00"/>
    <x v="5"/>
    <d v="2002-11-01T00:00:0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2-11-14T00:00:00"/>
    <x v="6"/>
    <d v="2002-11-01T00:00:00"/>
    <x v="0"/>
    <x v="3"/>
    <x v="4"/>
    <x v="0"/>
    <n v="0"/>
    <n v="0"/>
    <n v="0"/>
    <n v="0"/>
    <n v="0"/>
    <n v="0"/>
    <n v="1"/>
    <n v="154500"/>
    <n v="0"/>
    <n v="0"/>
    <n v="0"/>
    <n v="0"/>
    <n v="0"/>
    <n v="0"/>
    <n v="0"/>
    <n v="0"/>
  </r>
  <r>
    <d v="2002-11-15T00:00:00"/>
    <x v="0"/>
    <d v="2002-11-01T00:00:00"/>
    <x v="0"/>
    <x v="2"/>
    <x v="5"/>
    <x v="1"/>
    <n v="154500"/>
    <n v="0.33333333333333331"/>
    <n v="2"/>
    <n v="164800"/>
    <n v="0"/>
    <n v="0"/>
    <n v="0"/>
    <n v="0"/>
    <n v="0"/>
    <n v="0"/>
    <n v="0"/>
    <n v="0"/>
    <n v="0"/>
    <n v="0"/>
    <n v="0"/>
    <n v="0"/>
  </r>
  <r>
    <d v="2002-11-16T00:00:00"/>
    <x v="1"/>
    <d v="2002-11-01T00:00:0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2-11-17T00:00:00"/>
    <x v="2"/>
    <d v="2002-11-01T00:00:0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2-11-18T00:00:00"/>
    <x v="3"/>
    <d v="2002-11-01T00:00:0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2-11-19T00:00:00"/>
    <x v="4"/>
    <d v="2002-11-01T00:00:0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2-11-20T00:00:00"/>
    <x v="5"/>
    <d v="2002-11-01T00:00:0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2-11-21T00:00:00"/>
    <x v="6"/>
    <d v="2002-11-01T00:00:0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2-11-22T00:00:00"/>
    <x v="0"/>
    <d v="2002-11-01T00:00:0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2-11-23T00:00:00"/>
    <x v="1"/>
    <d v="2002-11-01T00:00:0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2-11-24T00:00:00"/>
    <x v="2"/>
    <d v="2002-11-01T00:00:0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2-11-25T00:00:00"/>
    <x v="3"/>
    <d v="2002-11-01T00:00:0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2-11-26T00:00:00"/>
    <x v="4"/>
    <d v="2002-11-01T00:00:0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2-11-27T00:00:00"/>
    <x v="5"/>
    <d v="2002-11-01T00:00:0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2-11-28T00:00:00"/>
    <x v="6"/>
    <d v="2002-11-01T00:00:0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2-11-29T00:00:00"/>
    <x v="0"/>
    <d v="2002-11-01T00:00:0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2-11-30T00:00:00"/>
    <x v="1"/>
    <d v="2002-11-01T00:00:0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2-12-01T00:00:00"/>
    <x v="2"/>
    <d v="2002-12-01T00:00:0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2-12-02T00:00:00"/>
    <x v="3"/>
    <d v="2002-12-01T00:00:0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2-12-03T00:00:00"/>
    <x v="4"/>
    <d v="2002-12-01T00:00:00"/>
    <x v="0"/>
    <x v="3"/>
    <x v="4"/>
    <x v="1"/>
    <n v="154500"/>
    <n v="1"/>
    <n v="0"/>
    <n v="0"/>
    <n v="0"/>
    <n v="0"/>
    <n v="0"/>
    <n v="0"/>
    <n v="0"/>
    <n v="0"/>
    <n v="0"/>
    <n v="0"/>
    <n v="0"/>
    <n v="0"/>
    <n v="0"/>
    <n v="0"/>
  </r>
  <r>
    <d v="2002-12-04T00:00:00"/>
    <x v="5"/>
    <d v="2002-12-01T00:00:0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2-12-05T00:00:00"/>
    <x v="6"/>
    <d v="2002-12-01T00:00:0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2-12-06T00:00:00"/>
    <x v="0"/>
    <d v="2002-12-01T00:00:00"/>
    <x v="0"/>
    <x v="4"/>
    <x v="6"/>
    <x v="2"/>
    <n v="309000"/>
    <n v="1"/>
    <n v="0"/>
    <n v="0"/>
    <n v="0"/>
    <n v="0"/>
    <n v="0"/>
    <n v="0"/>
    <n v="0"/>
    <n v="0"/>
    <n v="0"/>
    <n v="0"/>
    <n v="0"/>
    <n v="0"/>
    <n v="0"/>
    <n v="0"/>
  </r>
  <r>
    <d v="2002-12-07T00:00:00"/>
    <x v="1"/>
    <d v="2002-12-01T00:00:00"/>
    <x v="0"/>
    <x v="3"/>
    <x v="4"/>
    <x v="1"/>
    <n v="154500"/>
    <n v="1"/>
    <n v="0"/>
    <n v="0"/>
    <n v="0"/>
    <n v="0"/>
    <n v="0"/>
    <n v="0"/>
    <n v="0"/>
    <n v="0"/>
    <n v="0"/>
    <n v="0"/>
    <n v="0"/>
    <n v="0"/>
    <n v="0"/>
    <n v="0"/>
  </r>
  <r>
    <d v="2002-12-08T00:00:00"/>
    <x v="2"/>
    <d v="2002-12-01T00:00:0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2-12-09T00:00:00"/>
    <x v="3"/>
    <d v="2002-12-01T00:00:0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2-12-10T00:00:00"/>
    <x v="4"/>
    <d v="2002-12-01T00:00:0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2-12-11T00:00:00"/>
    <x v="5"/>
    <d v="2002-12-01T00:00:00"/>
    <x v="0"/>
    <x v="3"/>
    <x v="4"/>
    <x v="0"/>
    <n v="0"/>
    <n v="0"/>
    <n v="1"/>
    <n v="154500"/>
    <n v="0"/>
    <n v="0"/>
    <n v="0"/>
    <n v="0"/>
    <n v="0"/>
    <n v="0"/>
    <n v="0"/>
    <n v="0"/>
    <n v="0"/>
    <n v="0"/>
    <n v="0"/>
    <n v="0"/>
  </r>
  <r>
    <d v="2002-12-12T00:00:00"/>
    <x v="6"/>
    <d v="2002-12-01T00:00:00"/>
    <x v="0"/>
    <x v="5"/>
    <x v="7"/>
    <x v="2"/>
    <n v="618000"/>
    <n v="0.4"/>
    <n v="1"/>
    <n v="154500"/>
    <n v="0"/>
    <n v="0"/>
    <n v="0"/>
    <n v="0"/>
    <n v="0"/>
    <n v="0"/>
    <n v="2"/>
    <n v="463500"/>
    <n v="0"/>
    <n v="0"/>
    <n v="0"/>
    <n v="0"/>
  </r>
  <r>
    <d v="2002-12-13T00:00:00"/>
    <x v="0"/>
    <d v="2002-12-01T00:00:00"/>
    <x v="0"/>
    <x v="4"/>
    <x v="6"/>
    <x v="1"/>
    <n v="154500"/>
    <n v="0.5"/>
    <n v="0"/>
    <n v="0"/>
    <n v="0"/>
    <n v="0"/>
    <n v="0"/>
    <n v="0"/>
    <n v="0"/>
    <n v="0"/>
    <n v="1"/>
    <n v="154500"/>
    <n v="0"/>
    <n v="0"/>
    <n v="0"/>
    <n v="0"/>
  </r>
  <r>
    <d v="2002-12-14T00:00:00"/>
    <x v="1"/>
    <d v="2002-12-01T00:00:0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2-12-15T00:00:00"/>
    <x v="2"/>
    <d v="2002-12-01T00:00:0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2-12-16T00:00:00"/>
    <x v="3"/>
    <d v="2002-12-01T00:00:00"/>
    <x v="0"/>
    <x v="2"/>
    <x v="8"/>
    <x v="1"/>
    <n v="154500"/>
    <n v="0.33333333333333331"/>
    <n v="1"/>
    <n v="154500"/>
    <n v="0"/>
    <n v="0"/>
    <n v="0"/>
    <n v="0"/>
    <n v="0"/>
    <n v="0"/>
    <n v="1"/>
    <n v="154500"/>
    <n v="0"/>
    <n v="0"/>
    <n v="0"/>
    <n v="0"/>
  </r>
  <r>
    <d v="2002-12-17T00:00:00"/>
    <x v="4"/>
    <d v="2002-12-01T00:00:00"/>
    <x v="0"/>
    <x v="2"/>
    <x v="8"/>
    <x v="1"/>
    <n v="154500"/>
    <n v="0.33333333333333331"/>
    <n v="1"/>
    <n v="154500"/>
    <n v="0"/>
    <n v="0"/>
    <n v="0"/>
    <n v="0"/>
    <n v="0"/>
    <n v="0"/>
    <n v="1"/>
    <n v="154500"/>
    <n v="0"/>
    <n v="0"/>
    <n v="0"/>
    <n v="0"/>
  </r>
  <r>
    <d v="2002-12-18T00:00:00"/>
    <x v="5"/>
    <d v="2002-12-01T00:00:0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2-12-19T00:00:00"/>
    <x v="6"/>
    <d v="2002-12-01T00:00:00"/>
    <x v="0"/>
    <x v="3"/>
    <x v="4"/>
    <x v="1"/>
    <n v="154500"/>
    <n v="1"/>
    <n v="0"/>
    <n v="0"/>
    <n v="0"/>
    <n v="0"/>
    <n v="0"/>
    <n v="0"/>
    <n v="0"/>
    <n v="0"/>
    <n v="0"/>
    <n v="0"/>
    <n v="0"/>
    <n v="0"/>
    <n v="0"/>
    <n v="0"/>
  </r>
  <r>
    <d v="2002-12-20T00:00:00"/>
    <x v="0"/>
    <d v="2002-12-01T00:00:00"/>
    <x v="0"/>
    <x v="4"/>
    <x v="6"/>
    <x v="1"/>
    <n v="154500"/>
    <n v="0.5"/>
    <n v="1"/>
    <n v="154500"/>
    <n v="0"/>
    <n v="0"/>
    <n v="0"/>
    <n v="0"/>
    <n v="0"/>
    <n v="0"/>
    <n v="0"/>
    <n v="0"/>
    <n v="0"/>
    <n v="0"/>
    <n v="0"/>
    <n v="0"/>
  </r>
  <r>
    <d v="2002-12-21T00:00:00"/>
    <x v="1"/>
    <d v="2002-12-01T00:00:00"/>
    <x v="0"/>
    <x v="3"/>
    <x v="9"/>
    <x v="0"/>
    <n v="0"/>
    <n v="0"/>
    <n v="0"/>
    <n v="0"/>
    <n v="0"/>
    <n v="0"/>
    <n v="0"/>
    <n v="0"/>
    <n v="0"/>
    <n v="0"/>
    <n v="1"/>
    <n v="41200"/>
    <n v="0"/>
    <n v="0"/>
    <n v="0"/>
    <n v="0"/>
  </r>
  <r>
    <d v="2002-12-22T00:00:00"/>
    <x v="2"/>
    <d v="2002-12-01T00:00:00"/>
    <x v="0"/>
    <x v="6"/>
    <x v="10"/>
    <x v="3"/>
    <n v="463500"/>
    <n v="0.75"/>
    <n v="1"/>
    <n v="154500"/>
    <n v="0"/>
    <n v="0"/>
    <n v="0"/>
    <n v="0"/>
    <n v="0"/>
    <n v="0"/>
    <n v="0"/>
    <n v="0"/>
    <n v="0"/>
    <n v="0"/>
    <n v="0"/>
    <n v="0"/>
  </r>
  <r>
    <d v="2002-12-23T00:00:00"/>
    <x v="3"/>
    <d v="2002-12-01T00:00:00"/>
    <x v="0"/>
    <x v="4"/>
    <x v="11"/>
    <x v="1"/>
    <n v="154500"/>
    <n v="0.5"/>
    <n v="1"/>
    <n v="82400"/>
    <n v="0"/>
    <n v="0"/>
    <n v="0"/>
    <n v="0"/>
    <n v="0"/>
    <n v="0"/>
    <n v="0"/>
    <n v="0"/>
    <n v="0"/>
    <n v="0"/>
    <n v="0"/>
    <n v="0"/>
  </r>
  <r>
    <d v="2002-12-24T00:00:00"/>
    <x v="4"/>
    <d v="2002-12-01T00:00:0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2-12-25T00:00:00"/>
    <x v="5"/>
    <d v="2002-12-01T00:00:00"/>
    <x v="0"/>
    <x v="3"/>
    <x v="12"/>
    <x v="1"/>
    <n v="82400"/>
    <n v="1"/>
    <n v="0"/>
    <n v="0"/>
    <n v="0"/>
    <n v="0"/>
    <n v="0"/>
    <n v="0"/>
    <n v="0"/>
    <n v="0"/>
    <n v="0"/>
    <n v="0"/>
    <n v="0"/>
    <n v="0"/>
    <n v="0"/>
    <n v="0"/>
  </r>
  <r>
    <d v="2002-12-26T00:00:00"/>
    <x v="6"/>
    <d v="2002-12-01T00:00:0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2-12-27T00:00:00"/>
    <x v="0"/>
    <d v="2002-12-01T00:00:00"/>
    <x v="0"/>
    <x v="3"/>
    <x v="4"/>
    <x v="0"/>
    <n v="0"/>
    <n v="0"/>
    <n v="0"/>
    <n v="0"/>
    <n v="0"/>
    <n v="0"/>
    <n v="0"/>
    <n v="0"/>
    <n v="0"/>
    <n v="0"/>
    <n v="1"/>
    <n v="154500"/>
    <n v="0"/>
    <n v="0"/>
    <n v="0"/>
    <n v="0"/>
  </r>
  <r>
    <d v="2002-12-28T00:00:00"/>
    <x v="1"/>
    <d v="2002-12-01T00:00:0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2-12-29T00:00:00"/>
    <x v="2"/>
    <d v="2002-12-01T00:00:0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2-12-30T00:00:00"/>
    <x v="3"/>
    <d v="2002-12-01T00:00:0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2-12-31T00:00:00"/>
    <x v="4"/>
    <d v="2002-12-01T00:00:0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1-01T00:00:00"/>
    <x v="5"/>
    <d v="2003-01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1-02T00:00:00"/>
    <x v="6"/>
    <d v="2003-01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1-03T00:00:00"/>
    <x v="0"/>
    <d v="2003-01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1-04T00:00:00"/>
    <x v="1"/>
    <d v="2003-01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1-05T00:00:00"/>
    <x v="2"/>
    <d v="2003-01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1-06T00:00:00"/>
    <x v="3"/>
    <d v="2003-01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1-07T00:00:00"/>
    <x v="4"/>
    <d v="2003-01-01T00:00:00"/>
    <x v="1"/>
    <x v="0"/>
    <x v="0"/>
    <x v="0"/>
    <n v="0"/>
    <n v="0"/>
    <n v="0"/>
    <n v="0"/>
    <n v="0"/>
    <n v="0"/>
    <n v="0"/>
    <n v="0"/>
    <n v="0"/>
    <n v="0"/>
    <n v="0"/>
    <n v="0"/>
    <n v="1"/>
    <n v="165000"/>
    <n v="0"/>
    <n v="0"/>
  </r>
  <r>
    <d v="2003-01-08T00:00:00"/>
    <x v="5"/>
    <d v="2003-01-01T00:00:00"/>
    <x v="1"/>
    <x v="3"/>
    <x v="13"/>
    <x v="0"/>
    <n v="0"/>
    <n v="0"/>
    <n v="0"/>
    <n v="0"/>
    <n v="0"/>
    <n v="0"/>
    <n v="0"/>
    <n v="0"/>
    <n v="0"/>
    <n v="0"/>
    <n v="1"/>
    <n v="166005"/>
    <n v="0"/>
    <n v="0"/>
    <n v="0"/>
    <n v="0"/>
  </r>
  <r>
    <d v="2003-01-09T00:00:00"/>
    <x v="6"/>
    <d v="2003-01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1-10T00:00:00"/>
    <x v="0"/>
    <d v="2003-01-01T00:00:00"/>
    <x v="1"/>
    <x v="4"/>
    <x v="14"/>
    <x v="1"/>
    <n v="166005"/>
    <n v="0.5"/>
    <n v="0"/>
    <n v="0"/>
    <n v="0"/>
    <n v="0"/>
    <n v="1"/>
    <n v="88536"/>
    <n v="0"/>
    <n v="0"/>
    <n v="0"/>
    <n v="0"/>
    <n v="0"/>
    <n v="0"/>
    <n v="0"/>
    <n v="0"/>
  </r>
  <r>
    <d v="2003-01-11T00:00:00"/>
    <x v="1"/>
    <d v="2003-01-01T00:00:00"/>
    <x v="1"/>
    <x v="2"/>
    <x v="15"/>
    <x v="2"/>
    <n v="498015"/>
    <n v="0.66666666666666663"/>
    <n v="0"/>
    <n v="0"/>
    <n v="0"/>
    <n v="0"/>
    <n v="0"/>
    <n v="0"/>
    <n v="0"/>
    <n v="0"/>
    <n v="1"/>
    <n v="166005"/>
    <n v="0"/>
    <n v="0"/>
    <n v="0"/>
    <n v="0"/>
  </r>
  <r>
    <d v="2003-01-12T00:00:00"/>
    <x v="2"/>
    <d v="2003-01-01T00:00:00"/>
    <x v="1"/>
    <x v="4"/>
    <x v="16"/>
    <x v="2"/>
    <n v="332010"/>
    <n v="1"/>
    <n v="0"/>
    <n v="0"/>
    <n v="0"/>
    <n v="0"/>
    <n v="0"/>
    <n v="0"/>
    <n v="0"/>
    <n v="0"/>
    <n v="0"/>
    <n v="0"/>
    <n v="0"/>
    <n v="0"/>
    <n v="0"/>
    <n v="0"/>
  </r>
  <r>
    <d v="2003-01-13T00:00:00"/>
    <x v="3"/>
    <d v="2003-01-01T00:00:00"/>
    <x v="1"/>
    <x v="4"/>
    <x v="17"/>
    <x v="2"/>
    <n v="177072"/>
    <n v="1"/>
    <n v="0"/>
    <n v="0"/>
    <n v="0"/>
    <n v="0"/>
    <n v="0"/>
    <n v="0"/>
    <n v="0"/>
    <n v="0"/>
    <n v="0"/>
    <n v="0"/>
    <n v="0"/>
    <n v="0"/>
    <n v="0"/>
    <n v="0"/>
  </r>
  <r>
    <d v="2003-01-14T00:00:00"/>
    <x v="4"/>
    <d v="2003-01-01T00:00:00"/>
    <x v="1"/>
    <x v="2"/>
    <x v="18"/>
    <x v="2"/>
    <n v="177072"/>
    <n v="0.66666666666666663"/>
    <n v="0"/>
    <n v="0"/>
    <n v="0"/>
    <n v="0"/>
    <n v="0"/>
    <n v="0"/>
    <n v="0"/>
    <n v="0"/>
    <n v="1"/>
    <n v="166005"/>
    <n v="0"/>
    <n v="0"/>
    <n v="0"/>
    <n v="0"/>
  </r>
  <r>
    <d v="2003-01-15T00:00:00"/>
    <x v="5"/>
    <d v="2003-01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1-16T00:00:00"/>
    <x v="6"/>
    <d v="2003-01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1-17T00:00:00"/>
    <x v="0"/>
    <d v="2003-01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1-18T00:00:00"/>
    <x v="1"/>
    <d v="2003-01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1-19T00:00:00"/>
    <x v="2"/>
    <d v="2003-01-01T00:00:00"/>
    <x v="1"/>
    <x v="4"/>
    <x v="16"/>
    <x v="2"/>
    <n v="332010"/>
    <n v="1"/>
    <n v="0"/>
    <n v="0"/>
    <n v="0"/>
    <n v="0"/>
    <n v="0"/>
    <n v="0"/>
    <n v="0"/>
    <n v="0"/>
    <n v="0"/>
    <n v="0"/>
    <n v="0"/>
    <n v="0"/>
    <n v="0"/>
    <n v="0"/>
  </r>
  <r>
    <d v="2003-01-20T00:00:00"/>
    <x v="3"/>
    <d v="2003-01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1-21T00:00:00"/>
    <x v="4"/>
    <d v="2003-01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1-22T00:00:00"/>
    <x v="5"/>
    <d v="2003-01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1-23T00:00:00"/>
    <x v="6"/>
    <d v="2003-01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1-24T00:00:00"/>
    <x v="0"/>
    <d v="2003-01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1-25T00:00:00"/>
    <x v="1"/>
    <d v="2003-01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1-26T00:00:00"/>
    <x v="2"/>
    <d v="2003-01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1-27T00:00:00"/>
    <x v="3"/>
    <d v="2003-01-01T00:00:00"/>
    <x v="1"/>
    <x v="0"/>
    <x v="0"/>
    <x v="0"/>
    <n v="0"/>
    <n v="0"/>
    <n v="0"/>
    <n v="0"/>
    <n v="0"/>
    <n v="0"/>
    <n v="0"/>
    <n v="0"/>
    <n v="0"/>
    <n v="0"/>
    <n v="0"/>
    <n v="0"/>
    <n v="1"/>
    <n v="44267"/>
    <n v="0"/>
    <n v="0"/>
  </r>
  <r>
    <d v="2003-01-28T00:00:00"/>
    <x v="4"/>
    <d v="2003-01-01T00:00:00"/>
    <x v="1"/>
    <x v="0"/>
    <x v="0"/>
    <x v="0"/>
    <n v="0"/>
    <n v="0"/>
    <n v="0"/>
    <n v="0"/>
    <n v="0"/>
    <n v="0"/>
    <n v="0"/>
    <n v="0"/>
    <n v="0"/>
    <n v="0"/>
    <n v="0"/>
    <n v="0"/>
    <n v="1"/>
    <n v="139000"/>
    <n v="0"/>
    <n v="0"/>
  </r>
  <r>
    <d v="2003-01-29T00:00:00"/>
    <x v="5"/>
    <d v="2003-01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1-30T00:00:00"/>
    <x v="6"/>
    <d v="2003-01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1-31T00:00:00"/>
    <x v="0"/>
    <d v="2003-01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2-01T00:00:00"/>
    <x v="1"/>
    <d v="2003-02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2-02T00:00:00"/>
    <x v="2"/>
    <d v="2003-02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2-03T00:00:00"/>
    <x v="3"/>
    <d v="2003-02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2-04T00:00:00"/>
    <x v="4"/>
    <d v="2003-02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2-05T00:00:00"/>
    <x v="5"/>
    <d v="2003-02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2-06T00:00:00"/>
    <x v="6"/>
    <d v="2003-02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2-07T00:00:00"/>
    <x v="0"/>
    <d v="2003-02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2-08T00:00:00"/>
    <x v="1"/>
    <d v="2003-02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2-09T00:00:00"/>
    <x v="2"/>
    <d v="2003-02-01T00:00:00"/>
    <x v="1"/>
    <x v="0"/>
    <x v="0"/>
    <x v="0"/>
    <n v="0"/>
    <n v="0"/>
    <n v="0"/>
    <n v="0"/>
    <n v="0"/>
    <n v="0"/>
    <n v="0"/>
    <n v="0"/>
    <n v="0"/>
    <n v="0"/>
    <n v="0"/>
    <n v="0"/>
    <n v="1"/>
    <n v="168200"/>
    <n v="0"/>
    <n v="0"/>
  </r>
  <r>
    <d v="2003-02-10T00:00:00"/>
    <x v="3"/>
    <d v="2003-02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2-11T00:00:00"/>
    <x v="4"/>
    <d v="2003-02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2-12T00:00:00"/>
    <x v="5"/>
    <d v="2003-02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2-13T00:00:00"/>
    <x v="6"/>
    <d v="2003-02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2-14T00:00:00"/>
    <x v="0"/>
    <d v="2003-02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2-15T00:00:00"/>
    <x v="1"/>
    <d v="2003-02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2-16T00:00:00"/>
    <x v="2"/>
    <d v="2003-02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2-17T00:00:00"/>
    <x v="3"/>
    <d v="2003-02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2-18T00:00:00"/>
    <x v="4"/>
    <d v="2003-02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2-19T00:00:00"/>
    <x v="5"/>
    <d v="2003-02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2-20T00:00:00"/>
    <x v="6"/>
    <d v="2003-02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2-21T00:00:00"/>
    <x v="0"/>
    <d v="2003-02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2-22T00:00:00"/>
    <x v="1"/>
    <d v="2003-02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2-23T00:00:00"/>
    <x v="2"/>
    <d v="2003-02-01T00:00:00"/>
    <x v="1"/>
    <x v="3"/>
    <x v="13"/>
    <x v="1"/>
    <n v="166005"/>
    <n v="1"/>
    <n v="0"/>
    <n v="0"/>
    <n v="0"/>
    <n v="0"/>
    <n v="0"/>
    <n v="0"/>
    <n v="0"/>
    <n v="0"/>
    <n v="0"/>
    <n v="0"/>
    <n v="0"/>
    <n v="0"/>
    <n v="0"/>
    <n v="0"/>
  </r>
  <r>
    <d v="2003-02-24T00:00:00"/>
    <x v="3"/>
    <d v="2003-02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2-25T00:00:00"/>
    <x v="4"/>
    <d v="2003-02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2-26T00:00:00"/>
    <x v="5"/>
    <d v="2003-02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2-27T00:00:00"/>
    <x v="6"/>
    <d v="2003-02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2-28T00:00:00"/>
    <x v="0"/>
    <d v="2003-02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3-01T00:00:00"/>
    <x v="1"/>
    <d v="2003-03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3-02T00:00:00"/>
    <x v="2"/>
    <d v="2003-03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3-03T00:00:00"/>
    <x v="3"/>
    <d v="2003-03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3-04T00:00:00"/>
    <x v="4"/>
    <d v="2003-03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3-05T00:00:00"/>
    <x v="5"/>
    <d v="2003-03-01T00:00:00"/>
    <x v="1"/>
    <x v="0"/>
    <x v="0"/>
    <x v="0"/>
    <n v="0"/>
    <n v="0"/>
    <n v="0"/>
    <n v="0"/>
    <n v="0"/>
    <n v="0"/>
    <n v="0"/>
    <n v="0"/>
    <n v="0"/>
    <n v="0"/>
    <n v="0"/>
    <n v="0"/>
    <n v="3"/>
    <n v="293261"/>
    <n v="0"/>
    <n v="0"/>
  </r>
  <r>
    <d v="2003-03-06T00:00:00"/>
    <x v="6"/>
    <d v="2003-03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3-07T00:00:00"/>
    <x v="0"/>
    <d v="2003-03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3-08T00:00:00"/>
    <x v="1"/>
    <d v="2003-03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3-09T00:00:00"/>
    <x v="2"/>
    <d v="2003-03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3-10T00:00:00"/>
    <x v="3"/>
    <d v="2003-03-01T00:00:00"/>
    <x v="1"/>
    <x v="0"/>
    <x v="0"/>
    <x v="0"/>
    <n v="0"/>
    <n v="0"/>
    <n v="0"/>
    <n v="0"/>
    <n v="0"/>
    <n v="0"/>
    <n v="0"/>
    <n v="0"/>
    <n v="0"/>
    <n v="0"/>
    <n v="0"/>
    <n v="0"/>
    <n v="3"/>
    <n v="128000"/>
    <n v="0"/>
    <n v="0"/>
  </r>
  <r>
    <d v="2003-03-11T00:00:00"/>
    <x v="4"/>
    <d v="2003-03-01T00:00:00"/>
    <x v="1"/>
    <x v="0"/>
    <x v="0"/>
    <x v="0"/>
    <n v="0"/>
    <n v="0"/>
    <n v="0"/>
    <n v="0"/>
    <n v="0"/>
    <n v="0"/>
    <n v="0"/>
    <n v="0"/>
    <n v="0"/>
    <n v="0"/>
    <n v="0"/>
    <n v="0"/>
    <n v="1"/>
    <n v="44000"/>
    <n v="0"/>
    <n v="0"/>
  </r>
  <r>
    <d v="2003-03-12T00:00:00"/>
    <x v="5"/>
    <d v="2003-03-01T00:00:00"/>
    <x v="1"/>
    <x v="0"/>
    <x v="0"/>
    <x v="0"/>
    <n v="0"/>
    <n v="0"/>
    <n v="0"/>
    <n v="0"/>
    <n v="0"/>
    <n v="0"/>
    <n v="0"/>
    <n v="0"/>
    <n v="0"/>
    <n v="0"/>
    <n v="0"/>
    <n v="0"/>
    <n v="1"/>
    <n v="109000"/>
    <n v="0"/>
    <n v="0"/>
  </r>
  <r>
    <d v="2003-03-13T00:00:00"/>
    <x v="6"/>
    <d v="2003-03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3-14T00:00:00"/>
    <x v="0"/>
    <d v="2003-03-01T00:00:00"/>
    <x v="1"/>
    <x v="3"/>
    <x v="19"/>
    <x v="1"/>
    <n v="166000"/>
    <n v="1"/>
    <n v="0"/>
    <n v="0"/>
    <n v="0"/>
    <n v="0"/>
    <n v="0"/>
    <n v="0"/>
    <n v="0"/>
    <n v="0"/>
    <n v="0"/>
    <n v="0"/>
    <n v="0"/>
    <n v="0"/>
    <n v="0"/>
    <n v="0"/>
  </r>
  <r>
    <d v="2003-03-15T00:00:00"/>
    <x v="1"/>
    <d v="2003-03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3-16T00:00:00"/>
    <x v="2"/>
    <d v="2003-03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3-17T00:00:00"/>
    <x v="3"/>
    <d v="2003-03-01T00:00:00"/>
    <x v="1"/>
    <x v="0"/>
    <x v="0"/>
    <x v="0"/>
    <n v="0"/>
    <n v="0"/>
    <n v="0"/>
    <n v="0"/>
    <n v="0"/>
    <n v="0"/>
    <n v="0"/>
    <n v="0"/>
    <n v="0"/>
    <n v="0"/>
    <n v="0"/>
    <n v="0"/>
    <n v="1"/>
    <n v="166000"/>
    <n v="0"/>
    <n v="0"/>
  </r>
  <r>
    <d v="2003-03-18T00:00:00"/>
    <x v="4"/>
    <d v="2003-03-01T00:00:00"/>
    <x v="1"/>
    <x v="0"/>
    <x v="0"/>
    <x v="0"/>
    <n v="0"/>
    <n v="0"/>
    <n v="0"/>
    <n v="0"/>
    <n v="0"/>
    <n v="0"/>
    <n v="0"/>
    <n v="0"/>
    <n v="0"/>
    <n v="0"/>
    <n v="0"/>
    <n v="0"/>
    <n v="1"/>
    <n v="20000"/>
    <n v="0"/>
    <n v="0"/>
  </r>
  <r>
    <d v="2003-03-19T00:00:00"/>
    <x v="5"/>
    <d v="2003-03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3-20T00:00:00"/>
    <x v="6"/>
    <d v="2003-03-01T00:00:00"/>
    <x v="1"/>
    <x v="3"/>
    <x v="13"/>
    <x v="0"/>
    <n v="0"/>
    <n v="0"/>
    <n v="0"/>
    <n v="0"/>
    <n v="0"/>
    <n v="0"/>
    <n v="0"/>
    <n v="0"/>
    <n v="0"/>
    <n v="0"/>
    <n v="1"/>
    <n v="166005"/>
    <n v="0"/>
    <n v="0"/>
    <n v="0"/>
    <n v="0"/>
  </r>
  <r>
    <d v="2003-03-21T00:00:00"/>
    <x v="0"/>
    <d v="2003-03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3-22T00:00:00"/>
    <x v="1"/>
    <d v="2003-03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3-23T00:00:00"/>
    <x v="2"/>
    <d v="2003-03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3-24T00:00:00"/>
    <x v="3"/>
    <d v="2003-03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3-25T00:00:00"/>
    <x v="4"/>
    <d v="2003-03-01T00:00:00"/>
    <x v="1"/>
    <x v="0"/>
    <x v="0"/>
    <x v="0"/>
    <n v="0"/>
    <n v="0"/>
    <n v="0"/>
    <n v="0"/>
    <n v="0"/>
    <n v="0"/>
    <n v="0"/>
    <n v="0"/>
    <n v="0"/>
    <n v="0"/>
    <n v="0"/>
    <n v="0"/>
    <n v="1"/>
    <n v="109000"/>
    <n v="0"/>
    <n v="0"/>
  </r>
  <r>
    <d v="2003-03-26T00:00:00"/>
    <x v="5"/>
    <d v="2003-03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3-27T00:00:00"/>
    <x v="6"/>
    <d v="2003-03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3-28T00:00:00"/>
    <x v="0"/>
    <d v="2003-03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3-29T00:00:00"/>
    <x v="1"/>
    <d v="2003-03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3-30T00:00:00"/>
    <x v="2"/>
    <d v="2003-03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3-31T00:00:00"/>
    <x v="3"/>
    <d v="2003-03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4-01T00:00:00"/>
    <x v="4"/>
    <d v="2003-04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4-02T00:00:00"/>
    <x v="5"/>
    <d v="2003-04-01T00:00:00"/>
    <x v="1"/>
    <x v="0"/>
    <x v="0"/>
    <x v="0"/>
    <n v="0"/>
    <n v="0"/>
    <n v="0"/>
    <n v="0"/>
    <n v="0"/>
    <n v="0"/>
    <n v="0"/>
    <n v="0"/>
    <n v="0"/>
    <n v="0"/>
    <n v="0"/>
    <n v="0"/>
    <n v="1"/>
    <n v="167000"/>
    <n v="0"/>
    <n v="0"/>
  </r>
  <r>
    <d v="2003-04-03T00:00:00"/>
    <x v="6"/>
    <d v="2003-04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4-04T00:00:00"/>
    <x v="0"/>
    <d v="2003-04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4-05T00:00:00"/>
    <x v="1"/>
    <d v="2003-04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4-06T00:00:00"/>
    <x v="2"/>
    <d v="2003-04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4-07T00:00:00"/>
    <x v="3"/>
    <d v="2003-04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4-08T00:00:00"/>
    <x v="4"/>
    <d v="2003-04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4-09T00:00:00"/>
    <x v="5"/>
    <d v="2003-04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4-10T00:00:00"/>
    <x v="6"/>
    <d v="2003-04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4-11T00:00:00"/>
    <x v="0"/>
    <d v="2003-04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4-12T00:00:00"/>
    <x v="1"/>
    <d v="2003-04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4-13T00:00:00"/>
    <x v="2"/>
    <d v="2003-04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4-14T00:00:00"/>
    <x v="3"/>
    <d v="2003-04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4-15T00:00:00"/>
    <x v="4"/>
    <d v="2003-04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4-16T00:00:00"/>
    <x v="5"/>
    <d v="2003-04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4-17T00:00:00"/>
    <x v="6"/>
    <d v="2003-04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4-18T00:00:00"/>
    <x v="0"/>
    <d v="2003-04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4-19T00:00:00"/>
    <x v="1"/>
    <d v="2003-04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4-20T00:00:00"/>
    <x v="2"/>
    <d v="2003-04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4-21T00:00:00"/>
    <x v="3"/>
    <d v="2003-04-01T00:00:00"/>
    <x v="1"/>
    <x v="0"/>
    <x v="0"/>
    <x v="0"/>
    <n v="0"/>
    <n v="0"/>
    <n v="0"/>
    <n v="0"/>
    <n v="0"/>
    <n v="0"/>
    <n v="0"/>
    <n v="0"/>
    <n v="0"/>
    <n v="0"/>
    <n v="0"/>
    <n v="0"/>
    <n v="2"/>
    <n v="238000"/>
    <n v="0"/>
    <n v="0"/>
  </r>
  <r>
    <d v="2003-04-22T00:00:00"/>
    <x v="4"/>
    <d v="2003-04-01T00:00:00"/>
    <x v="1"/>
    <x v="0"/>
    <x v="0"/>
    <x v="0"/>
    <n v="0"/>
    <n v="0"/>
    <n v="0"/>
    <n v="0"/>
    <n v="0"/>
    <n v="0"/>
    <n v="0"/>
    <n v="0"/>
    <n v="0"/>
    <n v="0"/>
    <n v="0"/>
    <n v="0"/>
    <n v="1"/>
    <n v="41000"/>
    <n v="0"/>
    <n v="0"/>
  </r>
  <r>
    <d v="2003-04-23T00:00:00"/>
    <x v="5"/>
    <d v="2003-04-01T00:00:00"/>
    <x v="1"/>
    <x v="0"/>
    <x v="0"/>
    <x v="0"/>
    <n v="0"/>
    <n v="0"/>
    <n v="0"/>
    <n v="0"/>
    <n v="0"/>
    <n v="0"/>
    <n v="0"/>
    <n v="0"/>
    <n v="0"/>
    <n v="0"/>
    <n v="0"/>
    <n v="0"/>
    <n v="1"/>
    <n v="139000"/>
    <n v="0"/>
    <n v="0"/>
  </r>
  <r>
    <d v="2003-04-24T00:00:00"/>
    <x v="6"/>
    <d v="2003-04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4-25T00:00:00"/>
    <x v="0"/>
    <d v="2003-04-01T00:00:00"/>
    <x v="1"/>
    <x v="0"/>
    <x v="0"/>
    <x v="0"/>
    <n v="0"/>
    <n v="0"/>
    <n v="0"/>
    <n v="0"/>
    <n v="0"/>
    <n v="0"/>
    <n v="0"/>
    <n v="0"/>
    <n v="0"/>
    <n v="0"/>
    <n v="0"/>
    <n v="0"/>
    <n v="1"/>
    <n v="139000"/>
    <n v="0"/>
    <n v="0"/>
  </r>
  <r>
    <d v="2003-04-26T00:00:00"/>
    <x v="1"/>
    <d v="2003-04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4-27T00:00:00"/>
    <x v="2"/>
    <d v="2003-04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4-28T00:00:00"/>
    <x v="3"/>
    <d v="2003-04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4-29T00:00:00"/>
    <x v="4"/>
    <d v="2003-04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4-30T00:00:00"/>
    <x v="5"/>
    <d v="2003-04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5-01T00:00:00"/>
    <x v="6"/>
    <d v="2003-05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5-02T00:00:00"/>
    <x v="0"/>
    <d v="2003-05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5-03T00:00:00"/>
    <x v="1"/>
    <d v="2003-05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5-04T00:00:00"/>
    <x v="2"/>
    <d v="2003-05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5-05T00:00:00"/>
    <x v="3"/>
    <d v="2003-05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5-06T00:00:00"/>
    <x v="4"/>
    <d v="2003-05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5-07T00:00:00"/>
    <x v="5"/>
    <d v="2003-05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5-08T00:00:00"/>
    <x v="6"/>
    <d v="2003-05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5-09T00:00:00"/>
    <x v="0"/>
    <d v="2003-05-01T00:00:00"/>
    <x v="1"/>
    <x v="3"/>
    <x v="19"/>
    <x v="1"/>
    <n v="166000"/>
    <n v="1"/>
    <n v="0"/>
    <n v="0"/>
    <n v="0"/>
    <n v="0"/>
    <n v="0"/>
    <n v="0"/>
    <n v="0"/>
    <n v="0"/>
    <n v="0"/>
    <n v="0"/>
    <n v="1"/>
    <n v="101000"/>
    <n v="0"/>
    <n v="0"/>
  </r>
  <r>
    <d v="2003-05-10T00:00:00"/>
    <x v="1"/>
    <d v="2003-05-01T00:00:00"/>
    <x v="1"/>
    <x v="3"/>
    <x v="13"/>
    <x v="1"/>
    <n v="166005"/>
    <n v="1"/>
    <n v="0"/>
    <n v="0"/>
    <n v="0"/>
    <n v="0"/>
    <n v="0"/>
    <n v="0"/>
    <n v="0"/>
    <n v="0"/>
    <n v="0"/>
    <n v="0"/>
    <n v="0"/>
    <n v="0"/>
    <n v="0"/>
    <n v="0"/>
  </r>
  <r>
    <d v="2003-05-11T00:00:00"/>
    <x v="2"/>
    <d v="2003-05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5-12T00:00:00"/>
    <x v="3"/>
    <d v="2003-05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5-13T00:00:00"/>
    <x v="4"/>
    <d v="2003-05-01T00:00:00"/>
    <x v="1"/>
    <x v="3"/>
    <x v="19"/>
    <x v="0"/>
    <n v="0"/>
    <n v="0"/>
    <n v="0"/>
    <n v="0"/>
    <n v="0"/>
    <n v="0"/>
    <n v="0"/>
    <n v="0"/>
    <n v="0"/>
    <n v="0"/>
    <n v="1"/>
    <n v="166000"/>
    <n v="0"/>
    <n v="0"/>
    <n v="0"/>
    <n v="0"/>
  </r>
  <r>
    <d v="2003-05-14T00:00:00"/>
    <x v="5"/>
    <d v="2003-05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5-15T00:00:00"/>
    <x v="6"/>
    <d v="2003-05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5-16T00:00:00"/>
    <x v="0"/>
    <d v="2003-05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5-17T00:00:00"/>
    <x v="1"/>
    <d v="2003-05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5-18T00:00:00"/>
    <x v="2"/>
    <d v="2003-05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5-19T00:00:00"/>
    <x v="3"/>
    <d v="2003-05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5-20T00:00:00"/>
    <x v="4"/>
    <d v="2003-05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5-21T00:00:00"/>
    <x v="5"/>
    <d v="2003-05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5-22T00:00:00"/>
    <x v="6"/>
    <d v="2003-05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5-23T00:00:00"/>
    <x v="0"/>
    <d v="2003-05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5-24T00:00:00"/>
    <x v="1"/>
    <d v="2003-05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5-25T00:00:00"/>
    <x v="2"/>
    <d v="2003-05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5-26T00:00:00"/>
    <x v="3"/>
    <d v="2003-05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5-27T00:00:00"/>
    <x v="4"/>
    <d v="2003-05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5-28T00:00:00"/>
    <x v="5"/>
    <d v="2003-05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5-29T00:00:00"/>
    <x v="6"/>
    <d v="2003-05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5-30T00:00:00"/>
    <x v="0"/>
    <d v="2003-05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5-31T00:00:00"/>
    <x v="1"/>
    <d v="2003-05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6-01T00:00:00"/>
    <x v="2"/>
    <d v="2003-06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6-02T00:00:00"/>
    <x v="3"/>
    <d v="2003-06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6-03T00:00:00"/>
    <x v="4"/>
    <d v="2003-06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6-04T00:00:00"/>
    <x v="5"/>
    <d v="2003-06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6-05T00:00:00"/>
    <x v="6"/>
    <d v="2003-06-01T00:00:00"/>
    <x v="1"/>
    <x v="0"/>
    <x v="0"/>
    <x v="0"/>
    <n v="0"/>
    <n v="0"/>
    <n v="0"/>
    <n v="0"/>
    <n v="0"/>
    <n v="0"/>
    <n v="0"/>
    <n v="0"/>
    <n v="0"/>
    <n v="0"/>
    <n v="0"/>
    <n v="0"/>
    <n v="1"/>
    <n v="89000"/>
    <n v="0"/>
    <n v="0"/>
  </r>
  <r>
    <d v="2003-06-06T00:00:00"/>
    <x v="0"/>
    <d v="2003-06-01T00:00:00"/>
    <x v="1"/>
    <x v="3"/>
    <x v="13"/>
    <x v="1"/>
    <n v="166005"/>
    <n v="1"/>
    <n v="0"/>
    <n v="0"/>
    <n v="0"/>
    <n v="0"/>
    <n v="0"/>
    <n v="0"/>
    <n v="0"/>
    <n v="0"/>
    <n v="0"/>
    <n v="0"/>
    <n v="0"/>
    <n v="0"/>
    <n v="0"/>
    <n v="0"/>
  </r>
  <r>
    <d v="2003-06-07T00:00:00"/>
    <x v="1"/>
    <d v="2003-06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6-08T00:00:00"/>
    <x v="2"/>
    <d v="2003-06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6-09T00:00:00"/>
    <x v="3"/>
    <d v="2003-06-01T00:00:00"/>
    <x v="1"/>
    <x v="3"/>
    <x v="16"/>
    <x v="1"/>
    <n v="332010"/>
    <n v="1"/>
    <n v="0"/>
    <n v="0"/>
    <n v="0"/>
    <n v="0"/>
    <n v="0"/>
    <n v="0"/>
    <n v="0"/>
    <n v="0"/>
    <n v="0"/>
    <n v="0"/>
    <n v="0"/>
    <n v="0"/>
    <n v="0"/>
    <n v="0"/>
  </r>
  <r>
    <d v="2003-06-10T00:00:00"/>
    <x v="4"/>
    <d v="2003-06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6-11T00:00:00"/>
    <x v="5"/>
    <d v="2003-06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6-12T00:00:00"/>
    <x v="6"/>
    <d v="2003-06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6-13T00:00:00"/>
    <x v="0"/>
    <d v="2003-06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6-14T00:00:00"/>
    <x v="1"/>
    <d v="2003-06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6-15T00:00:00"/>
    <x v="2"/>
    <d v="2003-06-01T00:00:00"/>
    <x v="1"/>
    <x v="3"/>
    <x v="13"/>
    <x v="1"/>
    <n v="166005"/>
    <n v="1"/>
    <n v="0"/>
    <n v="0"/>
    <n v="0"/>
    <n v="0"/>
    <n v="0"/>
    <n v="0"/>
    <n v="0"/>
    <n v="0"/>
    <n v="0"/>
    <n v="0"/>
    <n v="0"/>
    <n v="0"/>
    <n v="0"/>
    <n v="0"/>
  </r>
  <r>
    <d v="2003-06-16T00:00:00"/>
    <x v="3"/>
    <d v="2003-06-01T00:00:00"/>
    <x v="1"/>
    <x v="0"/>
    <x v="0"/>
    <x v="0"/>
    <n v="0"/>
    <n v="0"/>
    <n v="0"/>
    <n v="0"/>
    <n v="0"/>
    <n v="0"/>
    <n v="0"/>
    <n v="0"/>
    <n v="0"/>
    <n v="0"/>
    <n v="0"/>
    <n v="0"/>
    <n v="1"/>
    <n v="101000"/>
    <n v="0"/>
    <n v="0"/>
  </r>
  <r>
    <d v="2003-06-17T00:00:00"/>
    <x v="4"/>
    <d v="2003-06-01T00:00:00"/>
    <x v="1"/>
    <x v="0"/>
    <x v="0"/>
    <x v="0"/>
    <n v="0"/>
    <n v="0"/>
    <n v="0"/>
    <n v="0"/>
    <n v="0"/>
    <n v="0"/>
    <n v="0"/>
    <n v="0"/>
    <n v="0"/>
    <n v="0"/>
    <n v="0"/>
    <n v="0"/>
    <n v="2"/>
    <n v="202000"/>
    <n v="0"/>
    <n v="0"/>
  </r>
  <r>
    <d v="2003-06-18T00:00:00"/>
    <x v="5"/>
    <d v="2003-06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6-19T00:00:00"/>
    <x v="6"/>
    <d v="2003-06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6-20T00:00:00"/>
    <x v="0"/>
    <d v="2003-06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6-21T00:00:00"/>
    <x v="1"/>
    <d v="2003-06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6-22T00:00:00"/>
    <x v="2"/>
    <d v="2003-06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6-23T00:00:00"/>
    <x v="3"/>
    <d v="2003-06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6-24T00:00:00"/>
    <x v="4"/>
    <d v="2003-06-01T00:00:00"/>
    <x v="1"/>
    <x v="0"/>
    <x v="0"/>
    <x v="0"/>
    <n v="0"/>
    <n v="0"/>
    <n v="0"/>
    <n v="0"/>
    <n v="0"/>
    <n v="0"/>
    <n v="0"/>
    <n v="0"/>
    <n v="0"/>
    <n v="0"/>
    <n v="0"/>
    <n v="0"/>
    <n v="1"/>
    <n v="109000"/>
    <n v="0"/>
    <n v="0"/>
  </r>
  <r>
    <d v="2003-06-25T00:00:00"/>
    <x v="5"/>
    <d v="2003-06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6-26T00:00:00"/>
    <x v="6"/>
    <d v="2003-06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6-27T00:00:00"/>
    <x v="0"/>
    <d v="2003-06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6-28T00:00:00"/>
    <x v="1"/>
    <d v="2003-06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6-29T00:00:00"/>
    <x v="2"/>
    <d v="2003-06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6-30T00:00:00"/>
    <x v="3"/>
    <d v="2003-06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7-01T00:00:00"/>
    <x v="4"/>
    <d v="2003-07-01T00:00:00"/>
    <x v="1"/>
    <x v="7"/>
    <x v="20"/>
    <x v="4"/>
    <n v="1173102"/>
    <n v="0.77777777777777779"/>
    <n v="0"/>
    <n v="0"/>
    <n v="0"/>
    <n v="0"/>
    <n v="1"/>
    <n v="88536"/>
    <n v="0"/>
    <n v="0"/>
    <n v="1"/>
    <n v="88536"/>
    <n v="0"/>
    <n v="0"/>
    <n v="0"/>
    <n v="0"/>
  </r>
  <r>
    <d v="2003-07-02T00:00:00"/>
    <x v="5"/>
    <d v="2003-07-01T00:00:00"/>
    <x v="1"/>
    <x v="6"/>
    <x v="21"/>
    <x v="2"/>
    <n v="332010"/>
    <n v="0.5"/>
    <n v="0"/>
    <n v="0"/>
    <n v="0"/>
    <n v="0"/>
    <n v="0"/>
    <n v="0"/>
    <n v="0"/>
    <n v="0"/>
    <n v="2"/>
    <n v="254541"/>
    <n v="0"/>
    <n v="0"/>
    <n v="0"/>
    <n v="0"/>
  </r>
  <r>
    <d v="2003-07-03T00:00:00"/>
    <x v="6"/>
    <d v="2003-07-01T00:00:00"/>
    <x v="1"/>
    <x v="2"/>
    <x v="18"/>
    <x v="2"/>
    <n v="177072"/>
    <n v="0.66666666666666663"/>
    <n v="0"/>
    <n v="0"/>
    <n v="0"/>
    <n v="0"/>
    <n v="0"/>
    <n v="0"/>
    <n v="0"/>
    <n v="0"/>
    <n v="1"/>
    <n v="166005"/>
    <n v="1"/>
    <n v="45267"/>
    <n v="0"/>
    <n v="0"/>
  </r>
  <r>
    <d v="2003-07-04T00:00:00"/>
    <x v="0"/>
    <d v="2003-07-01T00:00:00"/>
    <x v="1"/>
    <x v="6"/>
    <x v="22"/>
    <x v="3"/>
    <n v="586551"/>
    <n v="0.75"/>
    <n v="0"/>
    <n v="0"/>
    <n v="0"/>
    <n v="0"/>
    <n v="0"/>
    <n v="0"/>
    <n v="0"/>
    <n v="0"/>
    <n v="1"/>
    <n v="166005"/>
    <n v="0"/>
    <n v="0"/>
    <n v="0"/>
    <n v="0"/>
  </r>
  <r>
    <d v="2003-07-05T00:00:00"/>
    <x v="1"/>
    <d v="2003-07-01T00:00:00"/>
    <x v="1"/>
    <x v="8"/>
    <x v="23"/>
    <x v="5"/>
    <n v="841092"/>
    <n v="0.8571428571428571"/>
    <n v="0"/>
    <n v="0"/>
    <n v="0"/>
    <n v="0"/>
    <n v="0"/>
    <n v="0"/>
    <n v="0"/>
    <n v="0"/>
    <n v="1"/>
    <n v="166005"/>
    <n v="0"/>
    <n v="0"/>
    <n v="0"/>
    <n v="0"/>
  </r>
  <r>
    <d v="2003-07-06T00:00:00"/>
    <x v="2"/>
    <d v="2003-07-01T00:00:00"/>
    <x v="1"/>
    <x v="8"/>
    <x v="24"/>
    <x v="6"/>
    <n v="586551"/>
    <n v="0.5714285714285714"/>
    <n v="0"/>
    <n v="0"/>
    <n v="0"/>
    <n v="0"/>
    <n v="0"/>
    <n v="0"/>
    <n v="0"/>
    <n v="0"/>
    <n v="3"/>
    <n v="664020"/>
    <n v="0"/>
    <n v="0"/>
    <n v="0"/>
    <n v="0"/>
  </r>
  <r>
    <d v="2003-07-07T00:00:00"/>
    <x v="3"/>
    <d v="2003-07-01T00:00:00"/>
    <x v="1"/>
    <x v="2"/>
    <x v="25"/>
    <x v="2"/>
    <n v="332010"/>
    <n v="0.66666666666666663"/>
    <n v="0"/>
    <n v="0"/>
    <n v="0"/>
    <n v="0"/>
    <n v="1"/>
    <n v="166005"/>
    <n v="0"/>
    <n v="0"/>
    <n v="0"/>
    <n v="0"/>
    <n v="0"/>
    <n v="0"/>
    <n v="0"/>
    <n v="0"/>
  </r>
  <r>
    <d v="2003-07-08T00:00:00"/>
    <x v="4"/>
    <d v="2003-07-01T00:00:00"/>
    <x v="1"/>
    <x v="7"/>
    <x v="26"/>
    <x v="7"/>
    <n v="675087"/>
    <n v="0.55555555555555558"/>
    <n v="0"/>
    <n v="0"/>
    <n v="0"/>
    <n v="0"/>
    <n v="0"/>
    <n v="0"/>
    <n v="0"/>
    <n v="0"/>
    <n v="4"/>
    <n v="586551"/>
    <n v="0"/>
    <n v="0"/>
    <n v="0"/>
    <n v="0"/>
  </r>
  <r>
    <d v="2003-07-09T00:00:00"/>
    <x v="5"/>
    <d v="2003-07-01T00:00:00"/>
    <x v="1"/>
    <x v="3"/>
    <x v="13"/>
    <x v="1"/>
    <n v="166005"/>
    <n v="1"/>
    <n v="0"/>
    <n v="0"/>
    <n v="0"/>
    <n v="0"/>
    <n v="0"/>
    <n v="0"/>
    <n v="0"/>
    <n v="0"/>
    <n v="0"/>
    <n v="0"/>
    <n v="0"/>
    <n v="0"/>
    <n v="0"/>
    <n v="0"/>
  </r>
  <r>
    <d v="2003-07-10T00:00:00"/>
    <x v="6"/>
    <d v="2003-07-01T00:00:00"/>
    <x v="1"/>
    <x v="9"/>
    <x v="27"/>
    <x v="8"/>
    <n v="1494045"/>
    <n v="0.9"/>
    <n v="0"/>
    <n v="0"/>
    <n v="0"/>
    <n v="0"/>
    <n v="0"/>
    <n v="0"/>
    <n v="0"/>
    <n v="0"/>
    <n v="1"/>
    <n v="166005"/>
    <n v="0"/>
    <n v="0"/>
    <n v="0"/>
    <n v="0"/>
  </r>
  <r>
    <d v="2003-07-11T00:00:00"/>
    <x v="0"/>
    <d v="2003-07-01T00:00:00"/>
    <x v="1"/>
    <x v="2"/>
    <x v="25"/>
    <x v="3"/>
    <n v="498015"/>
    <n v="1"/>
    <n v="0"/>
    <n v="0"/>
    <n v="0"/>
    <n v="0"/>
    <n v="0"/>
    <n v="0"/>
    <n v="0"/>
    <n v="0"/>
    <n v="0"/>
    <n v="0"/>
    <n v="0"/>
    <n v="0"/>
    <n v="0"/>
    <n v="0"/>
  </r>
  <r>
    <d v="2003-07-12T00:00:00"/>
    <x v="1"/>
    <d v="2003-07-01T00:00:00"/>
    <x v="1"/>
    <x v="8"/>
    <x v="28"/>
    <x v="6"/>
    <n v="664020"/>
    <n v="0.5714285714285714"/>
    <n v="0"/>
    <n v="0"/>
    <n v="0"/>
    <n v="0"/>
    <n v="2"/>
    <n v="332010"/>
    <n v="0"/>
    <n v="0"/>
    <n v="1"/>
    <n v="166005"/>
    <n v="0"/>
    <n v="0"/>
    <n v="0"/>
    <n v="0"/>
  </r>
  <r>
    <d v="2003-07-13T00:00:00"/>
    <x v="2"/>
    <d v="2003-07-01T00:00:00"/>
    <x v="1"/>
    <x v="1"/>
    <x v="28"/>
    <x v="6"/>
    <n v="830025"/>
    <n v="0.66666666666666663"/>
    <n v="0"/>
    <n v="0"/>
    <n v="0"/>
    <n v="0"/>
    <n v="0"/>
    <n v="0"/>
    <n v="0"/>
    <n v="0"/>
    <n v="2"/>
    <n v="332010"/>
    <n v="0"/>
    <n v="0"/>
    <n v="0"/>
    <n v="0"/>
  </r>
  <r>
    <d v="2003-07-14T00:00:00"/>
    <x v="3"/>
    <d v="2003-07-01T00:00:00"/>
    <x v="1"/>
    <x v="1"/>
    <x v="29"/>
    <x v="3"/>
    <n v="420546"/>
    <n v="0.5"/>
    <n v="0"/>
    <n v="0"/>
    <n v="0"/>
    <n v="0"/>
    <n v="1"/>
    <n v="166005"/>
    <n v="0"/>
    <n v="0"/>
    <n v="2"/>
    <n v="332010"/>
    <n v="0"/>
    <n v="0"/>
    <n v="0"/>
    <n v="0"/>
  </r>
  <r>
    <d v="2003-07-15T00:00:00"/>
    <x v="4"/>
    <d v="2003-07-01T00:00:00"/>
    <x v="1"/>
    <x v="10"/>
    <x v="30"/>
    <x v="8"/>
    <n v="1261638"/>
    <n v="0.6428571428571429"/>
    <n v="0"/>
    <n v="0"/>
    <n v="0"/>
    <n v="0"/>
    <n v="1"/>
    <n v="88536"/>
    <n v="0"/>
    <n v="0"/>
    <n v="4"/>
    <n v="664020"/>
    <n v="2"/>
    <n v="202000"/>
    <n v="0"/>
    <n v="0"/>
  </r>
  <r>
    <d v="2003-07-16T00:00:00"/>
    <x v="5"/>
    <d v="2003-07-01T00:00:00"/>
    <x v="1"/>
    <x v="7"/>
    <x v="31"/>
    <x v="7"/>
    <n v="830025"/>
    <n v="0.55555555555555558"/>
    <n v="0"/>
    <n v="0"/>
    <n v="0"/>
    <n v="0"/>
    <n v="3"/>
    <n v="498015"/>
    <n v="0"/>
    <n v="0"/>
    <n v="1"/>
    <n v="166005"/>
    <n v="0"/>
    <n v="0"/>
    <n v="0"/>
    <n v="0"/>
  </r>
  <r>
    <d v="2003-07-17T00:00:00"/>
    <x v="6"/>
    <d v="2003-07-01T00:00:00"/>
    <x v="1"/>
    <x v="7"/>
    <x v="31"/>
    <x v="5"/>
    <n v="996030"/>
    <n v="0.66666666666666663"/>
    <n v="0"/>
    <n v="0"/>
    <n v="0"/>
    <n v="0"/>
    <n v="0"/>
    <n v="0"/>
    <n v="0"/>
    <n v="0"/>
    <n v="3"/>
    <n v="498015"/>
    <n v="0"/>
    <n v="0"/>
    <n v="0"/>
    <n v="0"/>
  </r>
  <r>
    <d v="2003-07-18T00:00:00"/>
    <x v="0"/>
    <d v="2003-07-01T00:00:00"/>
    <x v="1"/>
    <x v="11"/>
    <x v="32"/>
    <x v="8"/>
    <n v="1582581"/>
    <n v="0.75"/>
    <n v="0"/>
    <n v="0"/>
    <n v="0"/>
    <n v="0"/>
    <n v="2"/>
    <n v="332010"/>
    <n v="0"/>
    <n v="0"/>
    <n v="1"/>
    <n v="166005"/>
    <n v="0"/>
    <n v="0"/>
    <n v="0"/>
    <n v="0"/>
  </r>
  <r>
    <d v="2003-07-19T00:00:00"/>
    <x v="1"/>
    <d v="2003-07-01T00:00:00"/>
    <x v="1"/>
    <x v="12"/>
    <x v="33"/>
    <x v="7"/>
    <n v="752556"/>
    <n v="0.38461538461538464"/>
    <n v="0"/>
    <n v="0"/>
    <n v="0"/>
    <n v="0"/>
    <n v="3"/>
    <n v="420546"/>
    <n v="0"/>
    <n v="0"/>
    <n v="5"/>
    <n v="830025"/>
    <n v="0"/>
    <n v="0"/>
    <n v="0"/>
    <n v="0"/>
  </r>
  <r>
    <d v="2003-07-20T00:00:00"/>
    <x v="2"/>
    <d v="2003-07-01T00:00:00"/>
    <x v="1"/>
    <x v="6"/>
    <x v="34"/>
    <x v="6"/>
    <n v="830025"/>
    <n v="1"/>
    <n v="0"/>
    <n v="0"/>
    <n v="0"/>
    <n v="0"/>
    <n v="0"/>
    <n v="0"/>
    <n v="0"/>
    <n v="0"/>
    <n v="0"/>
    <n v="0"/>
    <n v="0"/>
    <n v="0"/>
    <n v="0"/>
    <n v="0"/>
  </r>
  <r>
    <d v="2003-07-21T00:00:00"/>
    <x v="3"/>
    <d v="2003-07-01T00:00:00"/>
    <x v="1"/>
    <x v="6"/>
    <x v="15"/>
    <x v="2"/>
    <n v="332010"/>
    <n v="0.5"/>
    <n v="0"/>
    <n v="0"/>
    <n v="0"/>
    <n v="0"/>
    <n v="0"/>
    <n v="0"/>
    <n v="0"/>
    <n v="0"/>
    <n v="2"/>
    <n v="332010"/>
    <n v="0"/>
    <n v="0"/>
    <n v="0"/>
    <n v="0"/>
  </r>
  <r>
    <d v="2003-07-22T00:00:00"/>
    <x v="4"/>
    <d v="2003-07-01T00:00:00"/>
    <x v="1"/>
    <x v="13"/>
    <x v="35"/>
    <x v="9"/>
    <n v="1925658"/>
    <n v="0.70588235294117652"/>
    <n v="0"/>
    <n v="0"/>
    <n v="0"/>
    <n v="0"/>
    <n v="4"/>
    <n v="830025"/>
    <n v="0"/>
    <n v="0"/>
    <n v="1"/>
    <n v="166005"/>
    <n v="1"/>
    <n v="45267"/>
    <n v="0"/>
    <n v="0"/>
  </r>
  <r>
    <d v="2003-07-23T00:00:00"/>
    <x v="5"/>
    <d v="2003-07-01T00:00:00"/>
    <x v="1"/>
    <x v="6"/>
    <x v="15"/>
    <x v="3"/>
    <n v="498015"/>
    <n v="0.75"/>
    <n v="0"/>
    <n v="0"/>
    <n v="0"/>
    <n v="0"/>
    <n v="1"/>
    <n v="166005"/>
    <n v="0"/>
    <n v="0"/>
    <n v="0"/>
    <n v="0"/>
    <n v="2"/>
    <n v="128000"/>
    <n v="0"/>
    <n v="0"/>
  </r>
  <r>
    <d v="2003-07-24T00:00:00"/>
    <x v="6"/>
    <d v="2003-07-01T00:00:00"/>
    <x v="1"/>
    <x v="10"/>
    <x v="36"/>
    <x v="10"/>
    <n v="1427643"/>
    <n v="0.7142857142857143"/>
    <n v="0"/>
    <n v="0"/>
    <n v="0"/>
    <n v="0"/>
    <n v="1"/>
    <n v="166005"/>
    <n v="0"/>
    <n v="0"/>
    <n v="3"/>
    <n v="498015"/>
    <n v="0"/>
    <n v="0"/>
    <n v="0"/>
    <n v="0"/>
  </r>
  <r>
    <d v="2003-07-25T00:00:00"/>
    <x v="0"/>
    <d v="2003-07-01T00:00:00"/>
    <x v="1"/>
    <x v="4"/>
    <x v="16"/>
    <x v="2"/>
    <n v="332010"/>
    <n v="1"/>
    <n v="0"/>
    <n v="0"/>
    <n v="0"/>
    <n v="0"/>
    <n v="0"/>
    <n v="0"/>
    <n v="0"/>
    <n v="0"/>
    <n v="0"/>
    <n v="0"/>
    <n v="4"/>
    <n v="386000"/>
    <n v="0"/>
    <n v="0"/>
  </r>
  <r>
    <d v="2003-07-26T00:00:00"/>
    <x v="1"/>
    <d v="2003-07-01T00:00:00"/>
    <x v="1"/>
    <x v="7"/>
    <x v="37"/>
    <x v="6"/>
    <n v="664020"/>
    <n v="0.44444444444444442"/>
    <n v="0"/>
    <n v="0"/>
    <n v="0"/>
    <n v="0"/>
    <n v="1"/>
    <n v="166005"/>
    <n v="0"/>
    <n v="0"/>
    <n v="4"/>
    <n v="752556"/>
    <n v="0"/>
    <n v="0"/>
    <n v="0"/>
    <n v="0"/>
  </r>
  <r>
    <d v="2003-07-27T00:00:00"/>
    <x v="2"/>
    <d v="2003-07-01T00:00:00"/>
    <x v="1"/>
    <x v="12"/>
    <x v="33"/>
    <x v="10"/>
    <n v="1505112"/>
    <n v="0.76923076923076927"/>
    <n v="0"/>
    <n v="0"/>
    <n v="0"/>
    <n v="0"/>
    <n v="0"/>
    <n v="0"/>
    <n v="0"/>
    <n v="0"/>
    <n v="3"/>
    <n v="498015"/>
    <n v="0"/>
    <n v="0"/>
    <n v="0"/>
    <n v="0"/>
  </r>
  <r>
    <d v="2003-07-28T00:00:00"/>
    <x v="3"/>
    <d v="2003-07-01T00:00:00"/>
    <x v="1"/>
    <x v="7"/>
    <x v="38"/>
    <x v="7"/>
    <n v="752556"/>
    <n v="0.55555555555555558"/>
    <n v="0"/>
    <n v="0"/>
    <n v="0"/>
    <n v="0"/>
    <n v="2"/>
    <n v="254541"/>
    <n v="0"/>
    <n v="0"/>
    <n v="2"/>
    <n v="332010"/>
    <n v="0"/>
    <n v="0"/>
    <n v="0"/>
    <n v="0"/>
  </r>
  <r>
    <d v="2003-07-29T00:00:00"/>
    <x v="4"/>
    <d v="2003-07-01T00:00:00"/>
    <x v="1"/>
    <x v="7"/>
    <x v="39"/>
    <x v="7"/>
    <n v="830025"/>
    <n v="0.55555555555555558"/>
    <n v="0"/>
    <n v="0"/>
    <n v="0"/>
    <n v="0"/>
    <n v="0"/>
    <n v="0"/>
    <n v="0"/>
    <n v="0"/>
    <n v="4"/>
    <n v="586551"/>
    <n v="1"/>
    <n v="45267"/>
    <n v="0"/>
    <n v="0"/>
  </r>
  <r>
    <d v="2003-07-30T00:00:00"/>
    <x v="5"/>
    <d v="2003-07-01T00:00:00"/>
    <x v="1"/>
    <x v="14"/>
    <x v="40"/>
    <x v="6"/>
    <n v="664020"/>
    <n v="0.5"/>
    <n v="0"/>
    <n v="0"/>
    <n v="0"/>
    <n v="0"/>
    <n v="0"/>
    <n v="0"/>
    <n v="0"/>
    <n v="0"/>
    <n v="4"/>
    <n v="664020"/>
    <n v="0"/>
    <n v="0"/>
    <n v="0"/>
    <n v="0"/>
  </r>
  <r>
    <d v="2003-07-31T00:00:00"/>
    <x v="6"/>
    <d v="2003-07-01T00:00:00"/>
    <x v="1"/>
    <x v="12"/>
    <x v="32"/>
    <x v="8"/>
    <n v="1494045"/>
    <n v="0.69230769230769229"/>
    <n v="0"/>
    <n v="0"/>
    <n v="0"/>
    <n v="0"/>
    <n v="1"/>
    <n v="166005"/>
    <n v="0"/>
    <n v="0"/>
    <n v="3"/>
    <n v="420546"/>
    <n v="0"/>
    <n v="0"/>
    <n v="0"/>
    <n v="0"/>
  </r>
  <r>
    <d v="2003-08-01T00:00:00"/>
    <x v="0"/>
    <d v="2003-08-01T00:00:00"/>
    <x v="1"/>
    <x v="12"/>
    <x v="41"/>
    <x v="10"/>
    <n v="1671117"/>
    <n v="0.76923076923076927"/>
    <n v="0"/>
    <n v="0"/>
    <n v="0"/>
    <n v="0"/>
    <n v="2"/>
    <n v="332010"/>
    <n v="0"/>
    <n v="0"/>
    <n v="1"/>
    <n v="166005"/>
    <n v="0"/>
    <n v="0"/>
    <n v="0"/>
    <n v="0"/>
  </r>
  <r>
    <d v="2003-08-02T00:00:00"/>
    <x v="1"/>
    <d v="2003-08-01T00:00:00"/>
    <x v="1"/>
    <x v="6"/>
    <x v="34"/>
    <x v="3"/>
    <n v="664020"/>
    <n v="0.75"/>
    <n v="0"/>
    <n v="0"/>
    <n v="0"/>
    <n v="0"/>
    <n v="0"/>
    <n v="0"/>
    <n v="0"/>
    <n v="0"/>
    <n v="1"/>
    <n v="166005"/>
    <n v="0"/>
    <n v="0"/>
    <n v="0"/>
    <n v="0"/>
  </r>
  <r>
    <d v="2003-08-03T00:00:00"/>
    <x v="2"/>
    <d v="2003-08-01T00:00:00"/>
    <x v="1"/>
    <x v="8"/>
    <x v="42"/>
    <x v="3"/>
    <n v="420546"/>
    <n v="0.42857142857142855"/>
    <n v="0"/>
    <n v="0"/>
    <n v="0"/>
    <n v="0"/>
    <n v="1"/>
    <n v="166005"/>
    <n v="0"/>
    <n v="0"/>
    <n v="3"/>
    <n v="498015"/>
    <n v="0"/>
    <n v="0"/>
    <n v="0"/>
    <n v="0"/>
  </r>
  <r>
    <d v="2003-08-04T00:00:00"/>
    <x v="3"/>
    <d v="2003-08-01T00:00:00"/>
    <x v="1"/>
    <x v="11"/>
    <x v="43"/>
    <x v="11"/>
    <n v="1250571"/>
    <n v="0.66666666666666663"/>
    <n v="0"/>
    <n v="0"/>
    <n v="0"/>
    <n v="0"/>
    <n v="1"/>
    <n v="166005"/>
    <n v="0"/>
    <n v="0"/>
    <n v="3"/>
    <n v="343077"/>
    <n v="2"/>
    <n v="378267"/>
    <n v="0"/>
    <n v="0"/>
  </r>
  <r>
    <d v="2003-08-05T00:00:00"/>
    <x v="4"/>
    <d v="2003-08-01T00:00:00"/>
    <x v="1"/>
    <x v="12"/>
    <x v="32"/>
    <x v="12"/>
    <n v="2080596"/>
    <n v="1"/>
    <n v="0"/>
    <n v="0"/>
    <n v="0"/>
    <n v="0"/>
    <n v="0"/>
    <n v="0"/>
    <n v="0"/>
    <n v="0"/>
    <n v="0"/>
    <n v="0"/>
    <n v="0"/>
    <n v="0"/>
    <n v="0"/>
    <n v="0"/>
  </r>
  <r>
    <d v="2003-08-06T00:00:00"/>
    <x v="5"/>
    <d v="2003-08-01T00:00:00"/>
    <x v="1"/>
    <x v="3"/>
    <x v="13"/>
    <x v="1"/>
    <n v="166005"/>
    <n v="1"/>
    <n v="0"/>
    <n v="0"/>
    <n v="0"/>
    <n v="0"/>
    <n v="0"/>
    <n v="0"/>
    <n v="0"/>
    <n v="0"/>
    <n v="0"/>
    <n v="0"/>
    <n v="0"/>
    <n v="0"/>
    <n v="0"/>
    <n v="0"/>
  </r>
  <r>
    <d v="2003-08-07T00:00:00"/>
    <x v="6"/>
    <d v="2003-08-01T00:00:00"/>
    <x v="1"/>
    <x v="5"/>
    <x v="34"/>
    <x v="3"/>
    <n v="498015"/>
    <n v="0.6"/>
    <n v="0"/>
    <n v="0"/>
    <n v="0"/>
    <n v="0"/>
    <n v="0"/>
    <n v="0"/>
    <n v="0"/>
    <n v="0"/>
    <n v="2"/>
    <n v="332010"/>
    <n v="0"/>
    <n v="0"/>
    <n v="0"/>
    <n v="0"/>
  </r>
  <r>
    <d v="2003-08-08T00:00:00"/>
    <x v="0"/>
    <d v="2003-08-01T00:00:00"/>
    <x v="1"/>
    <x v="1"/>
    <x v="44"/>
    <x v="6"/>
    <n v="664020"/>
    <n v="0.66666666666666663"/>
    <n v="0"/>
    <n v="0"/>
    <n v="0"/>
    <n v="0"/>
    <n v="0"/>
    <n v="0"/>
    <n v="0"/>
    <n v="0"/>
    <n v="2"/>
    <n v="332010"/>
    <n v="0"/>
    <n v="0"/>
    <n v="0"/>
    <n v="0"/>
  </r>
  <r>
    <d v="2003-08-09T00:00:00"/>
    <x v="1"/>
    <d v="2003-08-01T00:00:00"/>
    <x v="1"/>
    <x v="4"/>
    <x v="14"/>
    <x v="0"/>
    <n v="0"/>
    <n v="0"/>
    <n v="0"/>
    <n v="0"/>
    <n v="0"/>
    <n v="0"/>
    <n v="0"/>
    <n v="0"/>
    <n v="0"/>
    <n v="0"/>
    <n v="2"/>
    <n v="254541"/>
    <n v="0"/>
    <n v="0"/>
    <n v="0"/>
    <n v="0"/>
  </r>
  <r>
    <d v="2003-08-10T00:00:00"/>
    <x v="2"/>
    <d v="2003-08-01T00:00:00"/>
    <x v="1"/>
    <x v="2"/>
    <x v="45"/>
    <x v="1"/>
    <n v="88536"/>
    <n v="0.33333333333333331"/>
    <n v="0"/>
    <n v="0"/>
    <n v="0"/>
    <n v="0"/>
    <n v="0"/>
    <n v="0"/>
    <n v="0"/>
    <n v="0"/>
    <n v="2"/>
    <n v="332010"/>
    <n v="0"/>
    <n v="0"/>
    <n v="0"/>
    <n v="0"/>
  </r>
  <r>
    <d v="2003-08-11T00:00:00"/>
    <x v="3"/>
    <d v="2003-08-01T00:00:00"/>
    <x v="1"/>
    <x v="3"/>
    <x v="46"/>
    <x v="1"/>
    <n v="88536"/>
    <n v="1"/>
    <n v="0"/>
    <n v="0"/>
    <n v="0"/>
    <n v="0"/>
    <n v="0"/>
    <n v="0"/>
    <n v="0"/>
    <n v="0"/>
    <n v="0"/>
    <n v="0"/>
    <n v="0"/>
    <n v="0"/>
    <n v="0"/>
    <n v="0"/>
  </r>
  <r>
    <d v="2003-08-12T00:00:00"/>
    <x v="4"/>
    <d v="2003-08-01T00:00:00"/>
    <x v="1"/>
    <x v="3"/>
    <x v="13"/>
    <x v="1"/>
    <n v="166005"/>
    <n v="1"/>
    <n v="0"/>
    <n v="0"/>
    <n v="0"/>
    <n v="0"/>
    <n v="0"/>
    <n v="0"/>
    <n v="0"/>
    <n v="0"/>
    <n v="0"/>
    <n v="0"/>
    <n v="0"/>
    <n v="0"/>
    <n v="0"/>
    <n v="0"/>
  </r>
  <r>
    <d v="2003-08-13T00:00:00"/>
    <x v="5"/>
    <d v="2003-08-01T00:00:00"/>
    <x v="1"/>
    <x v="2"/>
    <x v="25"/>
    <x v="1"/>
    <n v="166005"/>
    <n v="0.33333333333333331"/>
    <n v="0"/>
    <n v="0"/>
    <n v="0"/>
    <n v="0"/>
    <n v="0"/>
    <n v="0"/>
    <n v="0"/>
    <n v="0"/>
    <n v="2"/>
    <n v="332010"/>
    <n v="0"/>
    <n v="0"/>
    <n v="0"/>
    <n v="0"/>
  </r>
  <r>
    <d v="2003-08-14T00:00:00"/>
    <x v="6"/>
    <d v="2003-08-01T00:00:00"/>
    <x v="1"/>
    <x v="6"/>
    <x v="15"/>
    <x v="2"/>
    <n v="332010"/>
    <n v="0.5"/>
    <n v="0"/>
    <n v="0"/>
    <n v="0"/>
    <n v="0"/>
    <n v="1"/>
    <n v="166005"/>
    <n v="0"/>
    <n v="0"/>
    <n v="1"/>
    <n v="166005"/>
    <n v="0"/>
    <n v="0"/>
    <n v="0"/>
    <n v="0"/>
  </r>
  <r>
    <d v="2003-08-15T00:00:00"/>
    <x v="0"/>
    <d v="2003-08-01T00:00:00"/>
    <x v="1"/>
    <x v="6"/>
    <x v="22"/>
    <x v="6"/>
    <n v="752556"/>
    <n v="1"/>
    <n v="0"/>
    <n v="0"/>
    <n v="0"/>
    <n v="0"/>
    <n v="0"/>
    <n v="0"/>
    <n v="0"/>
    <n v="0"/>
    <n v="0"/>
    <n v="0"/>
    <n v="0"/>
    <n v="0"/>
    <n v="0"/>
    <n v="0"/>
  </r>
  <r>
    <d v="2003-08-16T00:00:00"/>
    <x v="1"/>
    <d v="2003-08-01T00:00:00"/>
    <x v="1"/>
    <x v="2"/>
    <x v="25"/>
    <x v="3"/>
    <n v="498015"/>
    <n v="1"/>
    <n v="0"/>
    <n v="0"/>
    <n v="0"/>
    <n v="0"/>
    <n v="0"/>
    <n v="0"/>
    <n v="0"/>
    <n v="0"/>
    <n v="0"/>
    <n v="0"/>
    <n v="0"/>
    <n v="0"/>
    <n v="0"/>
    <n v="0"/>
  </r>
  <r>
    <d v="2003-08-17T00:00:00"/>
    <x v="2"/>
    <d v="2003-08-01T00:00:00"/>
    <x v="1"/>
    <x v="14"/>
    <x v="47"/>
    <x v="4"/>
    <n v="1084566"/>
    <n v="0.875"/>
    <n v="0"/>
    <n v="0"/>
    <n v="0"/>
    <n v="0"/>
    <n v="0"/>
    <n v="0"/>
    <n v="0"/>
    <n v="0"/>
    <n v="1"/>
    <n v="88536"/>
    <n v="0"/>
    <n v="0"/>
    <n v="0"/>
    <n v="0"/>
  </r>
  <r>
    <d v="2003-08-18T00:00:00"/>
    <x v="3"/>
    <d v="2003-08-01T00:00:00"/>
    <x v="1"/>
    <x v="6"/>
    <x v="21"/>
    <x v="6"/>
    <n v="586551"/>
    <n v="1"/>
    <n v="0"/>
    <n v="0"/>
    <n v="0"/>
    <n v="0"/>
    <n v="0"/>
    <n v="0"/>
    <n v="0"/>
    <n v="0"/>
    <n v="0"/>
    <n v="0"/>
    <n v="0"/>
    <n v="0"/>
    <n v="0"/>
    <n v="0"/>
  </r>
  <r>
    <d v="2003-08-19T00:00:00"/>
    <x v="4"/>
    <d v="2003-08-01T00:00:00"/>
    <x v="1"/>
    <x v="3"/>
    <x v="13"/>
    <x v="1"/>
    <n v="166005"/>
    <n v="1"/>
    <n v="0"/>
    <n v="0"/>
    <n v="0"/>
    <n v="0"/>
    <n v="0"/>
    <n v="0"/>
    <n v="0"/>
    <n v="0"/>
    <n v="0"/>
    <n v="0"/>
    <n v="0"/>
    <n v="0"/>
    <n v="0"/>
    <n v="0"/>
  </r>
  <r>
    <d v="2003-08-20T00:00:00"/>
    <x v="5"/>
    <d v="2003-08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8-21T00:00:00"/>
    <x v="6"/>
    <d v="2003-08-01T00:00:00"/>
    <x v="1"/>
    <x v="3"/>
    <x v="13"/>
    <x v="1"/>
    <n v="166005"/>
    <n v="1"/>
    <n v="0"/>
    <n v="0"/>
    <n v="0"/>
    <n v="0"/>
    <n v="0"/>
    <n v="0"/>
    <n v="0"/>
    <n v="0"/>
    <n v="0"/>
    <n v="0"/>
    <n v="0"/>
    <n v="0"/>
    <n v="0"/>
    <n v="0"/>
  </r>
  <r>
    <d v="2003-08-22T00:00:00"/>
    <x v="0"/>
    <d v="2003-08-01T00:00:00"/>
    <x v="1"/>
    <x v="3"/>
    <x v="13"/>
    <x v="1"/>
    <n v="166005"/>
    <n v="1"/>
    <n v="0"/>
    <n v="0"/>
    <n v="0"/>
    <n v="0"/>
    <n v="0"/>
    <n v="0"/>
    <n v="0"/>
    <n v="0"/>
    <n v="0"/>
    <n v="0"/>
    <n v="0"/>
    <n v="0"/>
    <n v="0"/>
    <n v="0"/>
  </r>
  <r>
    <d v="2003-08-23T00:00:00"/>
    <x v="1"/>
    <d v="2003-08-01T00:00:00"/>
    <x v="1"/>
    <x v="7"/>
    <x v="48"/>
    <x v="8"/>
    <n v="1505112"/>
    <n v="1"/>
    <n v="0"/>
    <n v="0"/>
    <n v="0"/>
    <n v="0"/>
    <n v="0"/>
    <n v="0"/>
    <n v="0"/>
    <n v="0"/>
    <n v="0"/>
    <n v="0"/>
    <n v="0"/>
    <n v="0"/>
    <n v="0"/>
    <n v="0"/>
  </r>
  <r>
    <d v="2003-08-24T00:00:00"/>
    <x v="2"/>
    <d v="2003-08-01T00:00:00"/>
    <x v="1"/>
    <x v="3"/>
    <x v="13"/>
    <x v="1"/>
    <n v="166005"/>
    <n v="1"/>
    <n v="0"/>
    <n v="0"/>
    <n v="0"/>
    <n v="0"/>
    <n v="0"/>
    <n v="0"/>
    <n v="0"/>
    <n v="0"/>
    <n v="0"/>
    <n v="0"/>
    <n v="0"/>
    <n v="0"/>
    <n v="0"/>
    <n v="0"/>
  </r>
  <r>
    <d v="2003-08-25T00:00:00"/>
    <x v="3"/>
    <d v="2003-08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8-26T00:00:00"/>
    <x v="4"/>
    <d v="2003-08-01T00:00:00"/>
    <x v="1"/>
    <x v="3"/>
    <x v="13"/>
    <x v="1"/>
    <n v="166005"/>
    <n v="1"/>
    <n v="0"/>
    <n v="0"/>
    <n v="0"/>
    <n v="0"/>
    <n v="0"/>
    <n v="0"/>
    <n v="0"/>
    <n v="0"/>
    <n v="0"/>
    <n v="0"/>
    <n v="0"/>
    <n v="0"/>
    <n v="0"/>
    <n v="0"/>
  </r>
  <r>
    <d v="2003-08-27T00:00:00"/>
    <x v="5"/>
    <d v="2003-08-01T00:00:00"/>
    <x v="1"/>
    <x v="3"/>
    <x v="16"/>
    <x v="0"/>
    <n v="0"/>
    <n v="0"/>
    <n v="0"/>
    <n v="0"/>
    <n v="0"/>
    <n v="0"/>
    <n v="0"/>
    <n v="0"/>
    <n v="0"/>
    <n v="0"/>
    <n v="1"/>
    <n v="332010"/>
    <n v="0"/>
    <n v="0"/>
    <n v="0"/>
    <n v="0"/>
  </r>
  <r>
    <d v="2003-08-28T00:00:00"/>
    <x v="6"/>
    <d v="2003-08-01T00:00:00"/>
    <x v="1"/>
    <x v="4"/>
    <x v="17"/>
    <x v="2"/>
    <n v="177072"/>
    <n v="1"/>
    <n v="0"/>
    <n v="0"/>
    <n v="0"/>
    <n v="0"/>
    <n v="0"/>
    <n v="0"/>
    <n v="0"/>
    <n v="0"/>
    <n v="0"/>
    <n v="0"/>
    <n v="0"/>
    <n v="0"/>
    <n v="0"/>
    <n v="0"/>
  </r>
  <r>
    <d v="2003-08-29T00:00:00"/>
    <x v="0"/>
    <d v="2003-08-01T00:00:00"/>
    <x v="1"/>
    <x v="4"/>
    <x v="16"/>
    <x v="1"/>
    <n v="166005"/>
    <n v="0.5"/>
    <n v="0"/>
    <n v="0"/>
    <n v="0"/>
    <n v="0"/>
    <n v="0"/>
    <n v="0"/>
    <n v="0"/>
    <n v="0"/>
    <n v="1"/>
    <n v="166005"/>
    <n v="0"/>
    <n v="0"/>
    <n v="0"/>
    <n v="0"/>
  </r>
  <r>
    <d v="2003-08-30T00:00:00"/>
    <x v="1"/>
    <d v="2003-08-01T00:00:00"/>
    <x v="1"/>
    <x v="3"/>
    <x v="46"/>
    <x v="0"/>
    <n v="0"/>
    <n v="0"/>
    <n v="0"/>
    <n v="0"/>
    <n v="0"/>
    <n v="0"/>
    <n v="0"/>
    <n v="0"/>
    <n v="0"/>
    <n v="0"/>
    <n v="1"/>
    <n v="88536"/>
    <n v="0"/>
    <n v="0"/>
    <n v="0"/>
    <n v="0"/>
  </r>
  <r>
    <d v="2003-08-31T00:00:00"/>
    <x v="2"/>
    <d v="2003-08-01T00:00:00"/>
    <x v="1"/>
    <x v="2"/>
    <x v="15"/>
    <x v="2"/>
    <n v="498015"/>
    <n v="0.66666666666666663"/>
    <n v="0"/>
    <n v="0"/>
    <n v="0"/>
    <n v="0"/>
    <n v="1"/>
    <n v="166005"/>
    <n v="0"/>
    <n v="0"/>
    <n v="0"/>
    <n v="0"/>
    <n v="0"/>
    <n v="0"/>
    <n v="0"/>
    <n v="0"/>
  </r>
  <r>
    <d v="2003-09-01T00:00:00"/>
    <x v="3"/>
    <d v="2003-09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9-02T00:00:00"/>
    <x v="4"/>
    <d v="2003-09-01T00:00:00"/>
    <x v="1"/>
    <x v="6"/>
    <x v="15"/>
    <x v="3"/>
    <n v="498015"/>
    <n v="0.75"/>
    <n v="0"/>
    <n v="0"/>
    <n v="0"/>
    <n v="0"/>
    <n v="1"/>
    <n v="166005"/>
    <n v="0"/>
    <n v="0"/>
    <n v="0"/>
    <n v="0"/>
    <n v="0"/>
    <n v="0"/>
    <n v="0"/>
    <n v="0"/>
  </r>
  <r>
    <d v="2003-09-03T00:00:00"/>
    <x v="5"/>
    <d v="2003-09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9-04T00:00:00"/>
    <x v="6"/>
    <d v="2003-09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9-05T00:00:00"/>
    <x v="0"/>
    <d v="2003-09-01T00:00:00"/>
    <x v="1"/>
    <x v="2"/>
    <x v="21"/>
    <x v="2"/>
    <n v="498015"/>
    <n v="0.66666666666666663"/>
    <n v="0"/>
    <n v="0"/>
    <n v="0"/>
    <n v="0"/>
    <n v="0"/>
    <n v="0"/>
    <n v="0"/>
    <n v="0"/>
    <n v="1"/>
    <n v="88536"/>
    <n v="0"/>
    <n v="0"/>
    <n v="0"/>
    <n v="0"/>
  </r>
  <r>
    <d v="2003-09-06T00:00:00"/>
    <x v="1"/>
    <d v="2003-09-01T00:00:00"/>
    <x v="1"/>
    <x v="3"/>
    <x v="13"/>
    <x v="1"/>
    <n v="166005"/>
    <n v="1"/>
    <n v="0"/>
    <n v="0"/>
    <n v="0"/>
    <n v="0"/>
    <n v="0"/>
    <n v="0"/>
    <n v="0"/>
    <n v="0"/>
    <n v="0"/>
    <n v="0"/>
    <n v="0"/>
    <n v="0"/>
    <n v="0"/>
    <n v="0"/>
  </r>
  <r>
    <d v="2003-09-07T00:00:00"/>
    <x v="2"/>
    <d v="2003-09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9-08T00:00:00"/>
    <x v="3"/>
    <d v="2003-09-01T00:00:00"/>
    <x v="1"/>
    <x v="3"/>
    <x v="46"/>
    <x v="1"/>
    <n v="88536"/>
    <n v="1"/>
    <n v="0"/>
    <n v="0"/>
    <n v="0"/>
    <n v="0"/>
    <n v="0"/>
    <n v="0"/>
    <n v="0"/>
    <n v="0"/>
    <n v="0"/>
    <n v="0"/>
    <n v="0"/>
    <n v="0"/>
    <n v="0"/>
    <n v="0"/>
  </r>
  <r>
    <d v="2003-09-09T00:00:00"/>
    <x v="4"/>
    <d v="2003-09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9-10T00:00:00"/>
    <x v="5"/>
    <d v="2003-09-01T00:00:00"/>
    <x v="1"/>
    <x v="3"/>
    <x v="13"/>
    <x v="0"/>
    <n v="0"/>
    <n v="0"/>
    <n v="0"/>
    <n v="0"/>
    <n v="0"/>
    <n v="0"/>
    <n v="0"/>
    <n v="0"/>
    <n v="0"/>
    <n v="0"/>
    <n v="1"/>
    <n v="166005"/>
    <n v="0"/>
    <n v="0"/>
    <n v="0"/>
    <n v="0"/>
  </r>
  <r>
    <d v="2003-09-11T00:00:00"/>
    <x v="6"/>
    <d v="2003-09-01T00:00:00"/>
    <x v="1"/>
    <x v="3"/>
    <x v="13"/>
    <x v="1"/>
    <n v="166005"/>
    <n v="1"/>
    <n v="0"/>
    <n v="0"/>
    <n v="0"/>
    <n v="0"/>
    <n v="0"/>
    <n v="0"/>
    <n v="0"/>
    <n v="0"/>
    <n v="0"/>
    <n v="0"/>
    <n v="0"/>
    <n v="0"/>
    <n v="0"/>
    <n v="0"/>
  </r>
  <r>
    <d v="2003-09-12T00:00:00"/>
    <x v="0"/>
    <d v="2003-09-01T00:00:00"/>
    <x v="1"/>
    <x v="6"/>
    <x v="34"/>
    <x v="2"/>
    <n v="498015"/>
    <n v="0.5"/>
    <n v="0"/>
    <n v="0"/>
    <n v="0"/>
    <n v="0"/>
    <n v="0"/>
    <n v="0"/>
    <n v="0"/>
    <n v="0"/>
    <n v="2"/>
    <n v="332010"/>
    <n v="0"/>
    <n v="0"/>
    <n v="0"/>
    <n v="0"/>
  </r>
  <r>
    <d v="2003-09-13T00:00:00"/>
    <x v="1"/>
    <d v="2003-09-01T00:00:00"/>
    <x v="1"/>
    <x v="2"/>
    <x v="25"/>
    <x v="2"/>
    <n v="332010"/>
    <n v="0.66666666666666663"/>
    <n v="0"/>
    <n v="0"/>
    <n v="0"/>
    <n v="0"/>
    <n v="0"/>
    <n v="0"/>
    <n v="0"/>
    <n v="0"/>
    <n v="1"/>
    <n v="166005"/>
    <n v="0"/>
    <n v="0"/>
    <n v="0"/>
    <n v="0"/>
  </r>
  <r>
    <d v="2003-09-14T00:00:00"/>
    <x v="2"/>
    <d v="2003-09-01T00:00:00"/>
    <x v="1"/>
    <x v="4"/>
    <x v="16"/>
    <x v="2"/>
    <n v="332010"/>
    <n v="1"/>
    <n v="0"/>
    <n v="0"/>
    <n v="0"/>
    <n v="0"/>
    <n v="0"/>
    <n v="0"/>
    <n v="0"/>
    <n v="0"/>
    <n v="0"/>
    <n v="0"/>
    <n v="0"/>
    <n v="0"/>
    <n v="0"/>
    <n v="0"/>
  </r>
  <r>
    <d v="2003-09-15T00:00:00"/>
    <x v="3"/>
    <d v="2003-09-01T00:00:00"/>
    <x v="1"/>
    <x v="5"/>
    <x v="22"/>
    <x v="7"/>
    <n v="752556"/>
    <n v="1"/>
    <n v="0"/>
    <n v="0"/>
    <n v="0"/>
    <n v="0"/>
    <n v="0"/>
    <n v="0"/>
    <n v="0"/>
    <n v="0"/>
    <n v="0"/>
    <n v="0"/>
    <n v="0"/>
    <n v="0"/>
    <n v="0"/>
    <n v="0"/>
  </r>
  <r>
    <d v="2003-09-16T00:00:00"/>
    <x v="4"/>
    <d v="2003-09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9-17T00:00:00"/>
    <x v="5"/>
    <d v="2003-09-01T00:00:00"/>
    <x v="1"/>
    <x v="6"/>
    <x v="49"/>
    <x v="3"/>
    <n v="420546"/>
    <n v="0.75"/>
    <n v="0"/>
    <n v="0"/>
    <n v="0"/>
    <n v="0"/>
    <n v="0"/>
    <n v="0"/>
    <n v="0"/>
    <n v="0"/>
    <n v="1"/>
    <n v="88536"/>
    <n v="0"/>
    <n v="0"/>
    <n v="0"/>
    <n v="0"/>
  </r>
  <r>
    <d v="2003-09-18T00:00:00"/>
    <x v="6"/>
    <d v="2003-09-01T00:00:00"/>
    <x v="1"/>
    <x v="6"/>
    <x v="15"/>
    <x v="6"/>
    <n v="664020"/>
    <n v="1"/>
    <n v="0"/>
    <n v="0"/>
    <n v="0"/>
    <n v="0"/>
    <n v="0"/>
    <n v="0"/>
    <n v="0"/>
    <n v="0"/>
    <n v="0"/>
    <n v="0"/>
    <n v="0"/>
    <n v="0"/>
    <n v="0"/>
    <n v="0"/>
  </r>
  <r>
    <d v="2003-09-19T00:00:00"/>
    <x v="0"/>
    <d v="2003-09-01T00:00:00"/>
    <x v="1"/>
    <x v="3"/>
    <x v="13"/>
    <x v="0"/>
    <n v="0"/>
    <n v="0"/>
    <n v="0"/>
    <n v="0"/>
    <n v="0"/>
    <n v="0"/>
    <n v="0"/>
    <n v="0"/>
    <n v="0"/>
    <n v="0"/>
    <n v="1"/>
    <n v="166005"/>
    <n v="0"/>
    <n v="0"/>
    <n v="0"/>
    <n v="0"/>
  </r>
  <r>
    <d v="2003-09-20T00:00:00"/>
    <x v="1"/>
    <d v="2003-09-01T00:00:00"/>
    <x v="1"/>
    <x v="2"/>
    <x v="25"/>
    <x v="3"/>
    <n v="498015"/>
    <n v="1"/>
    <n v="0"/>
    <n v="0"/>
    <n v="0"/>
    <n v="0"/>
    <n v="0"/>
    <n v="0"/>
    <n v="0"/>
    <n v="0"/>
    <n v="0"/>
    <n v="0"/>
    <n v="0"/>
    <n v="0"/>
    <n v="0"/>
    <n v="0"/>
  </r>
  <r>
    <d v="2003-09-21T00:00:00"/>
    <x v="2"/>
    <d v="2003-09-01T00:00:00"/>
    <x v="1"/>
    <x v="4"/>
    <x v="16"/>
    <x v="2"/>
    <n v="332010"/>
    <n v="1"/>
    <n v="0"/>
    <n v="0"/>
    <n v="0"/>
    <n v="0"/>
    <n v="0"/>
    <n v="0"/>
    <n v="0"/>
    <n v="0"/>
    <n v="0"/>
    <n v="0"/>
    <n v="0"/>
    <n v="0"/>
    <n v="0"/>
    <n v="0"/>
  </r>
  <r>
    <d v="2003-09-22T00:00:00"/>
    <x v="3"/>
    <d v="2003-09-01T00:00:00"/>
    <x v="1"/>
    <x v="4"/>
    <x v="14"/>
    <x v="1"/>
    <n v="166005"/>
    <n v="0.5"/>
    <n v="0"/>
    <n v="0"/>
    <n v="0"/>
    <n v="0"/>
    <n v="0"/>
    <n v="0"/>
    <n v="0"/>
    <n v="0"/>
    <n v="1"/>
    <n v="88536"/>
    <n v="0"/>
    <n v="0"/>
    <n v="0"/>
    <n v="0"/>
  </r>
  <r>
    <d v="2003-09-23T00:00:00"/>
    <x v="4"/>
    <d v="2003-09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9-24T00:00:00"/>
    <x v="5"/>
    <d v="2003-09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9-25T00:00:00"/>
    <x v="6"/>
    <d v="2003-09-01T00:00:00"/>
    <x v="1"/>
    <x v="4"/>
    <x v="16"/>
    <x v="2"/>
    <n v="332010"/>
    <n v="1"/>
    <n v="0"/>
    <n v="0"/>
    <n v="0"/>
    <n v="0"/>
    <n v="0"/>
    <n v="0"/>
    <n v="0"/>
    <n v="0"/>
    <n v="0"/>
    <n v="0"/>
    <n v="0"/>
    <n v="0"/>
    <n v="0"/>
    <n v="0"/>
  </r>
  <r>
    <d v="2003-09-26T00:00:00"/>
    <x v="0"/>
    <d v="2003-09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9-27T00:00:00"/>
    <x v="1"/>
    <d v="2003-09-01T00:00:00"/>
    <x v="1"/>
    <x v="3"/>
    <x v="13"/>
    <x v="0"/>
    <n v="0"/>
    <n v="0"/>
    <n v="0"/>
    <n v="0"/>
    <n v="0"/>
    <n v="0"/>
    <n v="0"/>
    <n v="0"/>
    <n v="0"/>
    <n v="0"/>
    <n v="1"/>
    <n v="166005"/>
    <n v="0"/>
    <n v="0"/>
    <n v="0"/>
    <n v="0"/>
  </r>
  <r>
    <d v="2003-09-28T00:00:00"/>
    <x v="2"/>
    <d v="2003-09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09-29T00:00:00"/>
    <x v="3"/>
    <d v="2003-09-01T00:00:00"/>
    <x v="1"/>
    <x v="4"/>
    <x v="16"/>
    <x v="1"/>
    <n v="166005"/>
    <n v="0.5"/>
    <n v="0"/>
    <n v="0"/>
    <n v="0"/>
    <n v="0"/>
    <n v="0"/>
    <n v="0"/>
    <n v="0"/>
    <n v="0"/>
    <n v="1"/>
    <n v="166005"/>
    <n v="0"/>
    <n v="0"/>
    <n v="0"/>
    <n v="0"/>
  </r>
  <r>
    <d v="2003-09-30T00:00:00"/>
    <x v="4"/>
    <d v="2003-09-01T00:00:00"/>
    <x v="1"/>
    <x v="4"/>
    <x v="16"/>
    <x v="1"/>
    <n v="166005"/>
    <n v="0.5"/>
    <n v="0"/>
    <n v="0"/>
    <n v="0"/>
    <n v="0"/>
    <n v="0"/>
    <n v="0"/>
    <n v="0"/>
    <n v="0"/>
    <n v="1"/>
    <n v="166005"/>
    <n v="0"/>
    <n v="0"/>
    <n v="0"/>
    <n v="0"/>
  </r>
  <r>
    <d v="2003-10-01T00:00:00"/>
    <x v="5"/>
    <d v="2003-10-01T00:00:00"/>
    <x v="1"/>
    <x v="3"/>
    <x v="13"/>
    <x v="1"/>
    <n v="166005"/>
    <n v="1"/>
    <n v="0"/>
    <n v="0"/>
    <n v="0"/>
    <n v="0"/>
    <n v="0"/>
    <n v="0"/>
    <n v="0"/>
    <n v="0"/>
    <n v="0"/>
    <n v="0"/>
    <n v="0"/>
    <n v="0"/>
    <n v="0"/>
    <n v="0"/>
  </r>
  <r>
    <d v="2003-10-02T00:00:00"/>
    <x v="6"/>
    <d v="2003-10-01T00:00:00"/>
    <x v="1"/>
    <x v="1"/>
    <x v="44"/>
    <x v="7"/>
    <n v="830025"/>
    <n v="0.83333333333333337"/>
    <n v="0"/>
    <n v="0"/>
    <n v="0"/>
    <n v="0"/>
    <n v="0"/>
    <n v="0"/>
    <n v="0"/>
    <n v="0"/>
    <n v="1"/>
    <n v="166005"/>
    <n v="0"/>
    <n v="0"/>
    <n v="0"/>
    <n v="0"/>
  </r>
  <r>
    <d v="2003-10-03T00:00:00"/>
    <x v="0"/>
    <d v="2003-10-01T00:00:00"/>
    <x v="1"/>
    <x v="8"/>
    <x v="42"/>
    <x v="6"/>
    <n v="664020"/>
    <n v="0.5714285714285714"/>
    <n v="0"/>
    <n v="0"/>
    <n v="0"/>
    <n v="0"/>
    <n v="0"/>
    <n v="0"/>
    <n v="0"/>
    <n v="0"/>
    <n v="3"/>
    <n v="420546"/>
    <n v="0"/>
    <n v="0"/>
    <n v="0"/>
    <n v="0"/>
  </r>
  <r>
    <d v="2003-10-04T00:00:00"/>
    <x v="1"/>
    <d v="2003-10-01T00:00:00"/>
    <x v="1"/>
    <x v="6"/>
    <x v="15"/>
    <x v="2"/>
    <n v="332010"/>
    <n v="0.5"/>
    <n v="0"/>
    <n v="0"/>
    <n v="0"/>
    <n v="0"/>
    <n v="0"/>
    <n v="0"/>
    <n v="0"/>
    <n v="0"/>
    <n v="2"/>
    <n v="332010"/>
    <n v="0"/>
    <n v="0"/>
    <n v="0"/>
    <n v="0"/>
  </r>
  <r>
    <d v="2003-10-05T00:00:00"/>
    <x v="2"/>
    <d v="2003-10-01T00:00:00"/>
    <x v="1"/>
    <x v="14"/>
    <x v="31"/>
    <x v="6"/>
    <n v="830025"/>
    <n v="0.5"/>
    <n v="0"/>
    <n v="0"/>
    <n v="0"/>
    <n v="0"/>
    <n v="2"/>
    <n v="332010"/>
    <n v="0"/>
    <n v="0"/>
    <n v="2"/>
    <n v="332010"/>
    <n v="0"/>
    <n v="0"/>
    <n v="0"/>
    <n v="0"/>
  </r>
  <r>
    <d v="2003-10-06T00:00:00"/>
    <x v="3"/>
    <d v="2003-10-01T00:00:00"/>
    <x v="1"/>
    <x v="6"/>
    <x v="22"/>
    <x v="1"/>
    <n v="166005"/>
    <n v="0.25"/>
    <n v="0"/>
    <n v="0"/>
    <n v="0"/>
    <n v="0"/>
    <n v="0"/>
    <n v="0"/>
    <n v="0"/>
    <n v="0"/>
    <n v="3"/>
    <n v="586551"/>
    <n v="0"/>
    <n v="0"/>
    <n v="0"/>
    <n v="0"/>
  </r>
  <r>
    <d v="2003-10-07T00:00:00"/>
    <x v="4"/>
    <d v="2003-10-01T00:00:00"/>
    <x v="1"/>
    <x v="4"/>
    <x v="16"/>
    <x v="2"/>
    <n v="332010"/>
    <n v="1"/>
    <n v="0"/>
    <n v="0"/>
    <n v="0"/>
    <n v="0"/>
    <n v="0"/>
    <n v="0"/>
    <n v="0"/>
    <n v="0"/>
    <n v="0"/>
    <n v="0"/>
    <n v="0"/>
    <n v="0"/>
    <n v="0"/>
    <n v="0"/>
  </r>
  <r>
    <d v="2003-10-08T00:00:00"/>
    <x v="5"/>
    <d v="2003-10-01T00:00:00"/>
    <x v="1"/>
    <x v="1"/>
    <x v="31"/>
    <x v="7"/>
    <n v="1328040"/>
    <n v="0.83333333333333337"/>
    <n v="0"/>
    <n v="0"/>
    <n v="0"/>
    <n v="0"/>
    <n v="1"/>
    <n v="166005"/>
    <n v="0"/>
    <n v="0"/>
    <n v="0"/>
    <n v="0"/>
    <n v="0"/>
    <n v="0"/>
    <n v="0"/>
    <n v="0"/>
  </r>
  <r>
    <d v="2003-10-09T00:00:00"/>
    <x v="6"/>
    <d v="2003-10-01T00:00:00"/>
    <x v="1"/>
    <x v="7"/>
    <x v="38"/>
    <x v="6"/>
    <n v="509082"/>
    <n v="0.44444444444444442"/>
    <n v="0"/>
    <n v="0"/>
    <n v="0"/>
    <n v="0"/>
    <n v="1"/>
    <n v="166005"/>
    <n v="0"/>
    <n v="0"/>
    <n v="4"/>
    <n v="664020"/>
    <n v="0"/>
    <n v="0"/>
    <n v="0"/>
    <n v="0"/>
  </r>
  <r>
    <d v="2003-10-10T00:00:00"/>
    <x v="0"/>
    <d v="2003-10-01T00:00:00"/>
    <x v="1"/>
    <x v="1"/>
    <x v="44"/>
    <x v="3"/>
    <n v="498015"/>
    <n v="0.5"/>
    <n v="0"/>
    <n v="0"/>
    <n v="0"/>
    <n v="0"/>
    <n v="0"/>
    <n v="0"/>
    <n v="0"/>
    <n v="0"/>
    <n v="3"/>
    <n v="498015"/>
    <n v="0"/>
    <n v="0"/>
    <n v="0"/>
    <n v="0"/>
  </r>
  <r>
    <d v="2003-10-11T00:00:00"/>
    <x v="1"/>
    <d v="2003-10-01T00:00:00"/>
    <x v="1"/>
    <x v="9"/>
    <x v="37"/>
    <x v="4"/>
    <n v="1084566"/>
    <n v="0.7"/>
    <n v="0"/>
    <n v="0"/>
    <n v="0"/>
    <n v="0"/>
    <n v="0"/>
    <n v="0"/>
    <n v="0"/>
    <n v="0"/>
    <n v="3"/>
    <n v="498015"/>
    <n v="0"/>
    <n v="0"/>
    <n v="0"/>
    <n v="0"/>
  </r>
  <r>
    <d v="2003-10-12T00:00:00"/>
    <x v="2"/>
    <d v="2003-10-01T00:00:00"/>
    <x v="1"/>
    <x v="1"/>
    <x v="44"/>
    <x v="5"/>
    <n v="996030"/>
    <n v="1"/>
    <n v="0"/>
    <n v="0"/>
    <n v="0"/>
    <n v="0"/>
    <n v="0"/>
    <n v="0"/>
    <n v="0"/>
    <n v="0"/>
    <n v="0"/>
    <n v="0"/>
    <n v="0"/>
    <n v="0"/>
    <n v="0"/>
    <n v="0"/>
  </r>
  <r>
    <d v="2003-10-13T00:00:00"/>
    <x v="3"/>
    <d v="2003-10-01T00:00:00"/>
    <x v="1"/>
    <x v="1"/>
    <x v="28"/>
    <x v="7"/>
    <n v="996030"/>
    <n v="0.83333333333333337"/>
    <n v="0"/>
    <n v="0"/>
    <n v="0"/>
    <n v="0"/>
    <n v="0"/>
    <n v="0"/>
    <n v="0"/>
    <n v="0"/>
    <n v="1"/>
    <n v="166005"/>
    <n v="0"/>
    <n v="0"/>
    <n v="0"/>
    <n v="0"/>
  </r>
  <r>
    <d v="2003-10-14T00:00:00"/>
    <x v="4"/>
    <d v="2003-10-01T00:00:00"/>
    <x v="1"/>
    <x v="5"/>
    <x v="22"/>
    <x v="3"/>
    <n v="498015"/>
    <n v="0.6"/>
    <n v="0"/>
    <n v="0"/>
    <n v="0"/>
    <n v="0"/>
    <n v="1"/>
    <n v="88536"/>
    <n v="0"/>
    <n v="0"/>
    <n v="1"/>
    <n v="166005"/>
    <n v="0"/>
    <n v="0"/>
    <n v="0"/>
    <n v="0"/>
  </r>
  <r>
    <d v="2003-10-15T00:00:00"/>
    <x v="5"/>
    <d v="2003-10-01T00:00:00"/>
    <x v="1"/>
    <x v="4"/>
    <x v="16"/>
    <x v="2"/>
    <n v="332010"/>
    <n v="1"/>
    <n v="0"/>
    <n v="0"/>
    <n v="0"/>
    <n v="0"/>
    <n v="0"/>
    <n v="0"/>
    <n v="0"/>
    <n v="0"/>
    <n v="0"/>
    <n v="0"/>
    <n v="0"/>
    <n v="0"/>
    <n v="0"/>
    <n v="0"/>
  </r>
  <r>
    <d v="2003-10-16T00:00:00"/>
    <x v="6"/>
    <d v="2003-10-01T00:00:00"/>
    <x v="1"/>
    <x v="8"/>
    <x v="42"/>
    <x v="3"/>
    <n v="498015"/>
    <n v="0.42857142857142855"/>
    <n v="0"/>
    <n v="0"/>
    <n v="0"/>
    <n v="0"/>
    <n v="1"/>
    <n v="166005"/>
    <n v="0"/>
    <n v="0"/>
    <n v="3"/>
    <n v="420546"/>
    <n v="1"/>
    <n v="167000"/>
    <n v="0"/>
    <n v="0"/>
  </r>
  <r>
    <d v="2003-10-17T00:00:00"/>
    <x v="0"/>
    <d v="2003-10-01T00:00:00"/>
    <x v="1"/>
    <x v="1"/>
    <x v="23"/>
    <x v="7"/>
    <n v="841092"/>
    <n v="0.83333333333333337"/>
    <n v="0"/>
    <n v="0"/>
    <n v="0"/>
    <n v="0"/>
    <n v="0"/>
    <n v="0"/>
    <n v="0"/>
    <n v="0"/>
    <n v="1"/>
    <n v="166005"/>
    <n v="1"/>
    <n v="84000"/>
    <n v="0"/>
    <n v="0"/>
  </r>
  <r>
    <d v="2003-10-18T00:00:00"/>
    <x v="1"/>
    <d v="2003-10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10-19T00:00:00"/>
    <x v="2"/>
    <d v="2003-10-01T00:00:00"/>
    <x v="1"/>
    <x v="5"/>
    <x v="34"/>
    <x v="6"/>
    <n v="664020"/>
    <n v="0.8"/>
    <n v="0"/>
    <n v="0"/>
    <n v="0"/>
    <n v="0"/>
    <n v="1"/>
    <n v="166005"/>
    <n v="0"/>
    <n v="0"/>
    <n v="0"/>
    <n v="0"/>
    <n v="0"/>
    <n v="0"/>
    <n v="0"/>
    <n v="0"/>
  </r>
  <r>
    <d v="2003-10-20T00:00:00"/>
    <x v="3"/>
    <d v="2003-10-01T00:00:00"/>
    <x v="1"/>
    <x v="2"/>
    <x v="45"/>
    <x v="2"/>
    <n v="332010"/>
    <n v="0.66666666666666663"/>
    <n v="0"/>
    <n v="0"/>
    <n v="0"/>
    <n v="0"/>
    <n v="0"/>
    <n v="0"/>
    <n v="0"/>
    <n v="0"/>
    <n v="1"/>
    <n v="88536"/>
    <n v="0"/>
    <n v="0"/>
    <n v="0"/>
    <n v="0"/>
  </r>
  <r>
    <d v="2003-10-21T00:00:00"/>
    <x v="4"/>
    <d v="2003-10-01T00:00:00"/>
    <x v="1"/>
    <x v="3"/>
    <x v="13"/>
    <x v="1"/>
    <n v="166005"/>
    <n v="1"/>
    <n v="0"/>
    <n v="0"/>
    <n v="0"/>
    <n v="0"/>
    <n v="0"/>
    <n v="0"/>
    <n v="0"/>
    <n v="0"/>
    <n v="0"/>
    <n v="0"/>
    <n v="0"/>
    <n v="0"/>
    <n v="0"/>
    <n v="0"/>
  </r>
  <r>
    <d v="2003-10-22T00:00:00"/>
    <x v="5"/>
    <d v="2003-10-01T00:00:00"/>
    <x v="1"/>
    <x v="1"/>
    <x v="44"/>
    <x v="6"/>
    <n v="664020"/>
    <n v="0.66666666666666663"/>
    <n v="0"/>
    <n v="0"/>
    <n v="0"/>
    <n v="0"/>
    <n v="0"/>
    <n v="0"/>
    <n v="0"/>
    <n v="0"/>
    <n v="2"/>
    <n v="332010"/>
    <n v="0"/>
    <n v="0"/>
    <n v="0"/>
    <n v="0"/>
  </r>
  <r>
    <d v="2003-10-23T00:00:00"/>
    <x v="6"/>
    <d v="2003-10-01T00:00:00"/>
    <x v="1"/>
    <x v="3"/>
    <x v="13"/>
    <x v="1"/>
    <n v="166005"/>
    <n v="1"/>
    <n v="0"/>
    <n v="0"/>
    <n v="0"/>
    <n v="0"/>
    <n v="0"/>
    <n v="0"/>
    <n v="0"/>
    <n v="0"/>
    <n v="0"/>
    <n v="0"/>
    <n v="0"/>
    <n v="0"/>
    <n v="0"/>
    <n v="0"/>
  </r>
  <r>
    <d v="2003-10-24T00:00:00"/>
    <x v="0"/>
    <d v="2003-10-01T00:00:00"/>
    <x v="1"/>
    <x v="8"/>
    <x v="40"/>
    <x v="4"/>
    <n v="1328040"/>
    <n v="1"/>
    <n v="0"/>
    <n v="0"/>
    <n v="0"/>
    <n v="0"/>
    <n v="0"/>
    <n v="0"/>
    <n v="0"/>
    <n v="0"/>
    <n v="0"/>
    <n v="0"/>
    <n v="0"/>
    <n v="0"/>
    <n v="0"/>
    <n v="0"/>
  </r>
  <r>
    <d v="2003-10-25T00:00:00"/>
    <x v="1"/>
    <d v="2003-10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10-26T00:00:00"/>
    <x v="2"/>
    <d v="2003-10-01T00:00:00"/>
    <x v="1"/>
    <x v="7"/>
    <x v="48"/>
    <x v="5"/>
    <n v="1084566"/>
    <n v="0.66666666666666663"/>
    <n v="0"/>
    <n v="0"/>
    <n v="0"/>
    <n v="0"/>
    <n v="0"/>
    <n v="0"/>
    <n v="0"/>
    <n v="0"/>
    <n v="3"/>
    <n v="420546"/>
    <n v="0"/>
    <n v="0"/>
    <n v="0"/>
    <n v="0"/>
  </r>
  <r>
    <d v="2003-10-27T00:00:00"/>
    <x v="3"/>
    <d v="2003-10-01T00:00:00"/>
    <x v="1"/>
    <x v="2"/>
    <x v="21"/>
    <x v="3"/>
    <n v="586551"/>
    <n v="1"/>
    <n v="0"/>
    <n v="0"/>
    <n v="0"/>
    <n v="0"/>
    <n v="0"/>
    <n v="0"/>
    <n v="0"/>
    <n v="0"/>
    <n v="0"/>
    <n v="0"/>
    <n v="0"/>
    <n v="0"/>
    <n v="0"/>
    <n v="0"/>
  </r>
  <r>
    <d v="2003-10-28T00:00:00"/>
    <x v="4"/>
    <d v="2003-10-01T00:00:00"/>
    <x v="1"/>
    <x v="4"/>
    <x v="14"/>
    <x v="2"/>
    <n v="254541"/>
    <n v="1"/>
    <n v="0"/>
    <n v="0"/>
    <n v="0"/>
    <n v="0"/>
    <n v="0"/>
    <n v="0"/>
    <n v="0"/>
    <n v="0"/>
    <n v="0"/>
    <n v="0"/>
    <n v="0"/>
    <n v="0"/>
    <n v="0"/>
    <n v="0"/>
  </r>
  <r>
    <d v="2003-10-29T00:00:00"/>
    <x v="5"/>
    <d v="2003-10-01T00:00:00"/>
    <x v="1"/>
    <x v="3"/>
    <x v="13"/>
    <x v="0"/>
    <n v="0"/>
    <n v="0"/>
    <n v="0"/>
    <n v="0"/>
    <n v="0"/>
    <n v="0"/>
    <n v="1"/>
    <n v="166005"/>
    <n v="0"/>
    <n v="0"/>
    <n v="0"/>
    <n v="0"/>
    <n v="0"/>
    <n v="0"/>
    <n v="0"/>
    <n v="0"/>
  </r>
  <r>
    <d v="2003-10-30T00:00:00"/>
    <x v="6"/>
    <d v="2003-10-01T00:00:00"/>
    <x v="1"/>
    <x v="1"/>
    <x v="29"/>
    <x v="5"/>
    <n v="918561"/>
    <n v="1"/>
    <n v="0"/>
    <n v="0"/>
    <n v="0"/>
    <n v="0"/>
    <n v="0"/>
    <n v="0"/>
    <n v="0"/>
    <n v="0"/>
    <n v="0"/>
    <n v="0"/>
    <n v="0"/>
    <n v="0"/>
    <n v="0"/>
    <n v="0"/>
  </r>
  <r>
    <d v="2003-10-31T00:00:00"/>
    <x v="0"/>
    <d v="2003-10-01T00:00:00"/>
    <x v="1"/>
    <x v="6"/>
    <x v="22"/>
    <x v="3"/>
    <n v="586551"/>
    <n v="0.75"/>
    <n v="0"/>
    <n v="0"/>
    <n v="0"/>
    <n v="0"/>
    <n v="1"/>
    <n v="166005"/>
    <n v="0"/>
    <n v="0"/>
    <n v="0"/>
    <n v="0"/>
    <n v="0"/>
    <n v="0"/>
    <n v="0"/>
    <n v="0"/>
  </r>
  <r>
    <d v="2003-11-01T00:00:00"/>
    <x v="1"/>
    <d v="2003-11-01T00:00:00"/>
    <x v="1"/>
    <x v="9"/>
    <x v="50"/>
    <x v="11"/>
    <n v="1416576"/>
    <n v="0.8"/>
    <n v="0"/>
    <n v="0"/>
    <n v="0"/>
    <n v="0"/>
    <n v="1"/>
    <n v="166005"/>
    <n v="0"/>
    <n v="0"/>
    <n v="1"/>
    <n v="166005"/>
    <n v="0"/>
    <n v="0"/>
    <n v="0"/>
    <n v="0"/>
  </r>
  <r>
    <d v="2003-11-02T00:00:00"/>
    <x v="2"/>
    <d v="2003-11-01T00:00:00"/>
    <x v="1"/>
    <x v="2"/>
    <x v="45"/>
    <x v="3"/>
    <n v="420546"/>
    <n v="1"/>
    <n v="0"/>
    <n v="0"/>
    <n v="0"/>
    <n v="0"/>
    <n v="0"/>
    <n v="0"/>
    <n v="0"/>
    <n v="0"/>
    <n v="0"/>
    <n v="0"/>
    <n v="0"/>
    <n v="0"/>
    <n v="0"/>
    <n v="0"/>
  </r>
  <r>
    <d v="2003-11-03T00:00:00"/>
    <x v="3"/>
    <d v="2003-11-01T00:00:00"/>
    <x v="1"/>
    <x v="6"/>
    <x v="15"/>
    <x v="6"/>
    <n v="664020"/>
    <n v="1"/>
    <n v="0"/>
    <n v="0"/>
    <n v="0"/>
    <n v="0"/>
    <n v="0"/>
    <n v="0"/>
    <n v="0"/>
    <n v="0"/>
    <n v="0"/>
    <n v="0"/>
    <n v="0"/>
    <n v="0"/>
    <n v="0"/>
    <n v="0"/>
  </r>
  <r>
    <d v="2003-11-04T00:00:00"/>
    <x v="4"/>
    <d v="2003-11-01T00:00:00"/>
    <x v="1"/>
    <x v="6"/>
    <x v="44"/>
    <x v="3"/>
    <n v="830025"/>
    <n v="0.75"/>
    <n v="0"/>
    <n v="0"/>
    <n v="0"/>
    <n v="0"/>
    <n v="1"/>
    <n v="166005"/>
    <n v="0"/>
    <n v="0"/>
    <n v="0"/>
    <n v="0"/>
    <n v="0"/>
    <n v="0"/>
    <n v="0"/>
    <n v="0"/>
  </r>
  <r>
    <d v="2003-11-05T00:00:00"/>
    <x v="5"/>
    <d v="2003-11-01T00:00:00"/>
    <x v="1"/>
    <x v="15"/>
    <x v="50"/>
    <x v="11"/>
    <n v="1250571"/>
    <n v="0.72727272727272729"/>
    <n v="0"/>
    <n v="0"/>
    <n v="0"/>
    <n v="0"/>
    <n v="0"/>
    <n v="0"/>
    <n v="0"/>
    <n v="0"/>
    <n v="3"/>
    <n v="498015"/>
    <n v="0"/>
    <n v="0"/>
    <n v="0"/>
    <n v="0"/>
  </r>
  <r>
    <d v="2003-11-06T00:00:00"/>
    <x v="6"/>
    <d v="2003-11-01T00:00:00"/>
    <x v="1"/>
    <x v="3"/>
    <x v="13"/>
    <x v="1"/>
    <n v="166005"/>
    <n v="1"/>
    <n v="0"/>
    <n v="0"/>
    <n v="0"/>
    <n v="0"/>
    <n v="0"/>
    <n v="0"/>
    <n v="0"/>
    <n v="0"/>
    <n v="0"/>
    <n v="0"/>
    <n v="0"/>
    <n v="0"/>
    <n v="0"/>
    <n v="0"/>
  </r>
  <r>
    <d v="2003-11-07T00:00:00"/>
    <x v="0"/>
    <d v="2003-11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11-08T00:00:00"/>
    <x v="1"/>
    <d v="2003-11-01T00:00:00"/>
    <x v="1"/>
    <x v="5"/>
    <x v="44"/>
    <x v="3"/>
    <n v="664020"/>
    <n v="0.6"/>
    <n v="0"/>
    <n v="0"/>
    <n v="0"/>
    <n v="0"/>
    <n v="2"/>
    <n v="332010"/>
    <n v="0"/>
    <n v="0"/>
    <n v="0"/>
    <n v="0"/>
    <n v="0"/>
    <n v="0"/>
    <n v="0"/>
    <n v="0"/>
  </r>
  <r>
    <d v="2003-11-09T00:00:00"/>
    <x v="2"/>
    <d v="2003-11-01T00:00:00"/>
    <x v="1"/>
    <x v="1"/>
    <x v="44"/>
    <x v="5"/>
    <n v="996030"/>
    <n v="1"/>
    <n v="0"/>
    <n v="0"/>
    <n v="0"/>
    <n v="0"/>
    <n v="0"/>
    <n v="0"/>
    <n v="0"/>
    <n v="0"/>
    <n v="0"/>
    <n v="0"/>
    <n v="0"/>
    <n v="0"/>
    <n v="0"/>
    <n v="0"/>
  </r>
  <r>
    <d v="2003-11-10T00:00:00"/>
    <x v="3"/>
    <d v="2003-11-01T00:00:00"/>
    <x v="1"/>
    <x v="4"/>
    <x v="16"/>
    <x v="2"/>
    <n v="332010"/>
    <n v="1"/>
    <n v="0"/>
    <n v="0"/>
    <n v="0"/>
    <n v="0"/>
    <n v="0"/>
    <n v="0"/>
    <n v="0"/>
    <n v="0"/>
    <n v="0"/>
    <n v="0"/>
    <n v="0"/>
    <n v="0"/>
    <n v="0"/>
    <n v="0"/>
  </r>
  <r>
    <d v="2003-11-11T00:00:00"/>
    <x v="4"/>
    <d v="2003-11-01T00:00:00"/>
    <x v="1"/>
    <x v="9"/>
    <x v="51"/>
    <x v="4"/>
    <n v="1328040"/>
    <n v="0.7"/>
    <n v="0"/>
    <n v="0"/>
    <n v="0"/>
    <n v="0"/>
    <n v="0"/>
    <n v="0"/>
    <n v="0"/>
    <n v="0"/>
    <n v="3"/>
    <n v="498015"/>
    <n v="0"/>
    <n v="0"/>
    <n v="0"/>
    <n v="0"/>
  </r>
  <r>
    <d v="2003-11-12T00:00:00"/>
    <x v="5"/>
    <d v="2003-11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11-13T00:00:00"/>
    <x v="6"/>
    <d v="2003-11-01T00:00:00"/>
    <x v="1"/>
    <x v="6"/>
    <x v="34"/>
    <x v="6"/>
    <n v="830025"/>
    <n v="1"/>
    <n v="0"/>
    <n v="0"/>
    <n v="0"/>
    <n v="0"/>
    <n v="0"/>
    <n v="0"/>
    <n v="0"/>
    <n v="0"/>
    <n v="0"/>
    <n v="0"/>
    <n v="1"/>
    <n v="89000"/>
    <n v="0"/>
    <n v="0"/>
  </r>
  <r>
    <d v="2003-11-14T00:00:00"/>
    <x v="0"/>
    <d v="2003-11-01T00:00:00"/>
    <x v="1"/>
    <x v="2"/>
    <x v="25"/>
    <x v="1"/>
    <n v="166005"/>
    <n v="0.33333333333333331"/>
    <n v="0"/>
    <n v="0"/>
    <n v="0"/>
    <n v="0"/>
    <n v="0"/>
    <n v="0"/>
    <n v="0"/>
    <n v="0"/>
    <n v="2"/>
    <n v="332010"/>
    <n v="0"/>
    <n v="0"/>
    <n v="0"/>
    <n v="0"/>
  </r>
  <r>
    <d v="2003-11-15T00:00:00"/>
    <x v="1"/>
    <d v="2003-11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11-16T00:00:00"/>
    <x v="2"/>
    <d v="2003-11-01T00:00:00"/>
    <x v="1"/>
    <x v="3"/>
    <x v="13"/>
    <x v="1"/>
    <n v="166005"/>
    <n v="1"/>
    <n v="0"/>
    <n v="0"/>
    <n v="0"/>
    <n v="0"/>
    <n v="0"/>
    <n v="0"/>
    <n v="0"/>
    <n v="0"/>
    <n v="0"/>
    <n v="0"/>
    <n v="0"/>
    <n v="0"/>
    <n v="0"/>
    <n v="0"/>
  </r>
  <r>
    <d v="2003-11-17T00:00:00"/>
    <x v="3"/>
    <d v="2003-11-01T00:00:00"/>
    <x v="1"/>
    <x v="4"/>
    <x v="16"/>
    <x v="2"/>
    <n v="332010"/>
    <n v="1"/>
    <n v="0"/>
    <n v="0"/>
    <n v="0"/>
    <n v="0"/>
    <n v="0"/>
    <n v="0"/>
    <n v="0"/>
    <n v="0"/>
    <n v="0"/>
    <n v="0"/>
    <n v="0"/>
    <n v="0"/>
    <n v="0"/>
    <n v="0"/>
  </r>
  <r>
    <d v="2003-11-18T00:00:00"/>
    <x v="4"/>
    <d v="2003-11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11-19T00:00:00"/>
    <x v="5"/>
    <d v="2003-11-01T00:00:00"/>
    <x v="1"/>
    <x v="3"/>
    <x v="13"/>
    <x v="0"/>
    <n v="0"/>
    <n v="0"/>
    <n v="0"/>
    <n v="0"/>
    <n v="0"/>
    <n v="0"/>
    <n v="1"/>
    <n v="166005"/>
    <n v="0"/>
    <n v="0"/>
    <n v="0"/>
    <n v="0"/>
    <n v="0"/>
    <n v="0"/>
    <n v="0"/>
    <n v="0"/>
  </r>
  <r>
    <d v="2003-11-20T00:00:00"/>
    <x v="6"/>
    <d v="2003-11-01T00:00:00"/>
    <x v="1"/>
    <x v="2"/>
    <x v="18"/>
    <x v="3"/>
    <n v="343077"/>
    <n v="1"/>
    <n v="0"/>
    <n v="0"/>
    <n v="0"/>
    <n v="0"/>
    <n v="0"/>
    <n v="0"/>
    <n v="0"/>
    <n v="0"/>
    <n v="0"/>
    <n v="0"/>
    <n v="0"/>
    <n v="0"/>
    <n v="0"/>
    <n v="0"/>
  </r>
  <r>
    <d v="2003-11-21T00:00:00"/>
    <x v="0"/>
    <d v="2003-11-01T00:00:00"/>
    <x v="1"/>
    <x v="4"/>
    <x v="16"/>
    <x v="1"/>
    <n v="166005"/>
    <n v="0.5"/>
    <n v="0"/>
    <n v="0"/>
    <n v="0"/>
    <n v="0"/>
    <n v="0"/>
    <n v="0"/>
    <n v="0"/>
    <n v="0"/>
    <n v="1"/>
    <n v="166005"/>
    <n v="0"/>
    <n v="0"/>
    <n v="0"/>
    <n v="0"/>
  </r>
  <r>
    <d v="2003-11-22T00:00:00"/>
    <x v="1"/>
    <d v="2003-11-01T00:00:00"/>
    <x v="1"/>
    <x v="2"/>
    <x v="52"/>
    <x v="3"/>
    <n v="376278"/>
    <n v="1"/>
    <n v="0"/>
    <n v="0"/>
    <n v="0"/>
    <n v="0"/>
    <n v="0"/>
    <n v="0"/>
    <n v="0"/>
    <n v="0"/>
    <n v="0"/>
    <n v="0"/>
    <n v="0"/>
    <n v="0"/>
    <n v="0"/>
    <n v="0"/>
  </r>
  <r>
    <d v="2003-11-23T00:00:00"/>
    <x v="2"/>
    <d v="2003-11-01T00:00:00"/>
    <x v="1"/>
    <x v="2"/>
    <x v="52"/>
    <x v="3"/>
    <n v="376278"/>
    <n v="1"/>
    <n v="0"/>
    <n v="0"/>
    <n v="0"/>
    <n v="0"/>
    <n v="0"/>
    <n v="0"/>
    <n v="0"/>
    <n v="0"/>
    <n v="0"/>
    <n v="0"/>
    <n v="0"/>
    <n v="0"/>
    <n v="0"/>
    <n v="0"/>
  </r>
  <r>
    <d v="2003-11-24T00:00:00"/>
    <x v="3"/>
    <d v="2003-11-01T00:00:00"/>
    <x v="1"/>
    <x v="3"/>
    <x v="46"/>
    <x v="1"/>
    <n v="88536"/>
    <n v="1"/>
    <n v="0"/>
    <n v="0"/>
    <n v="0"/>
    <n v="0"/>
    <n v="0"/>
    <n v="0"/>
    <n v="0"/>
    <n v="0"/>
    <n v="0"/>
    <n v="0"/>
    <n v="0"/>
    <n v="0"/>
    <n v="0"/>
    <n v="0"/>
  </r>
  <r>
    <d v="2003-11-25T00:00:00"/>
    <x v="4"/>
    <d v="2003-11-01T00:00:00"/>
    <x v="1"/>
    <x v="8"/>
    <x v="53"/>
    <x v="3"/>
    <n v="420546"/>
    <n v="0.42857142857142855"/>
    <n v="0"/>
    <n v="0"/>
    <n v="0"/>
    <n v="0"/>
    <n v="0"/>
    <n v="0"/>
    <n v="0"/>
    <n v="0"/>
    <n v="4"/>
    <n v="597618"/>
    <n v="0"/>
    <n v="0"/>
    <n v="0"/>
    <n v="0"/>
  </r>
  <r>
    <d v="2003-11-26T00:00:00"/>
    <x v="5"/>
    <d v="2003-11-01T00:00:00"/>
    <x v="1"/>
    <x v="1"/>
    <x v="54"/>
    <x v="6"/>
    <n v="509082"/>
    <n v="0.66666666666666663"/>
    <n v="0"/>
    <n v="0"/>
    <n v="0"/>
    <n v="0"/>
    <n v="0"/>
    <n v="0"/>
    <n v="0"/>
    <n v="0"/>
    <n v="2"/>
    <n v="332010"/>
    <n v="0"/>
    <n v="0"/>
    <n v="0"/>
    <n v="0"/>
  </r>
  <r>
    <d v="2003-11-27T00:00:00"/>
    <x v="6"/>
    <d v="2003-11-01T00:00:00"/>
    <x v="1"/>
    <x v="2"/>
    <x v="25"/>
    <x v="3"/>
    <n v="498015"/>
    <n v="1"/>
    <n v="0"/>
    <n v="0"/>
    <n v="0"/>
    <n v="0"/>
    <n v="0"/>
    <n v="0"/>
    <n v="0"/>
    <n v="0"/>
    <n v="0"/>
    <n v="0"/>
    <n v="0"/>
    <n v="0"/>
    <n v="0"/>
    <n v="0"/>
  </r>
  <r>
    <d v="2003-11-28T00:00:00"/>
    <x v="0"/>
    <d v="2003-11-01T00:00:00"/>
    <x v="1"/>
    <x v="5"/>
    <x v="29"/>
    <x v="2"/>
    <n v="332010"/>
    <n v="0.4"/>
    <n v="1"/>
    <n v="166005"/>
    <n v="0"/>
    <n v="0"/>
    <n v="0"/>
    <n v="0"/>
    <n v="0"/>
    <n v="0"/>
    <n v="2"/>
    <n v="420546"/>
    <n v="0"/>
    <n v="0"/>
    <n v="0"/>
    <n v="0"/>
  </r>
  <r>
    <d v="2003-11-29T00:00:00"/>
    <x v="1"/>
    <d v="2003-11-01T00:00:00"/>
    <x v="1"/>
    <x v="1"/>
    <x v="55"/>
    <x v="6"/>
    <n v="464814"/>
    <n v="0.66666666666666663"/>
    <n v="0"/>
    <n v="0"/>
    <n v="0"/>
    <n v="0"/>
    <n v="1"/>
    <n v="166005"/>
    <n v="0"/>
    <n v="0"/>
    <n v="1"/>
    <n v="166005"/>
    <n v="0"/>
    <n v="0"/>
    <n v="0"/>
    <n v="0"/>
  </r>
  <r>
    <d v="2003-11-30T00:00:00"/>
    <x v="2"/>
    <d v="2003-11-01T00:00:00"/>
    <x v="1"/>
    <x v="3"/>
    <x v="13"/>
    <x v="0"/>
    <n v="0"/>
    <n v="0"/>
    <n v="0"/>
    <n v="0"/>
    <n v="0"/>
    <n v="0"/>
    <n v="1"/>
    <n v="166005"/>
    <n v="0"/>
    <n v="0"/>
    <n v="0"/>
    <n v="0"/>
    <n v="0"/>
    <n v="0"/>
    <n v="0"/>
    <n v="0"/>
  </r>
  <r>
    <d v="2003-12-01T00:00:00"/>
    <x v="3"/>
    <d v="2003-12-01T00:00:00"/>
    <x v="1"/>
    <x v="2"/>
    <x v="25"/>
    <x v="2"/>
    <n v="332010"/>
    <n v="0.66666666666666663"/>
    <n v="0"/>
    <n v="0"/>
    <n v="0"/>
    <n v="0"/>
    <n v="0"/>
    <n v="0"/>
    <n v="0"/>
    <n v="0"/>
    <n v="1"/>
    <n v="166005"/>
    <n v="0"/>
    <n v="0"/>
    <n v="0"/>
    <n v="0"/>
  </r>
  <r>
    <d v="2003-12-02T00:00:00"/>
    <x v="4"/>
    <d v="2003-12-01T00:00:00"/>
    <x v="1"/>
    <x v="3"/>
    <x v="13"/>
    <x v="1"/>
    <n v="166005"/>
    <n v="1"/>
    <n v="0"/>
    <n v="0"/>
    <n v="0"/>
    <n v="0"/>
    <n v="0"/>
    <n v="0"/>
    <n v="0"/>
    <n v="0"/>
    <n v="0"/>
    <n v="0"/>
    <n v="0"/>
    <n v="0"/>
    <n v="0"/>
    <n v="0"/>
  </r>
  <r>
    <d v="2003-12-03T00:00:00"/>
    <x v="5"/>
    <d v="2003-12-01T00:00:00"/>
    <x v="1"/>
    <x v="8"/>
    <x v="23"/>
    <x v="7"/>
    <n v="752556"/>
    <n v="0.7142857142857143"/>
    <n v="0"/>
    <n v="0"/>
    <n v="0"/>
    <n v="0"/>
    <n v="1"/>
    <n v="88536"/>
    <n v="0"/>
    <n v="0"/>
    <n v="1"/>
    <n v="166005"/>
    <n v="0"/>
    <n v="0"/>
    <n v="0"/>
    <n v="0"/>
  </r>
  <r>
    <d v="2003-12-04T00:00:00"/>
    <x v="6"/>
    <d v="2003-12-01T00:00:00"/>
    <x v="1"/>
    <x v="0"/>
    <x v="0"/>
    <x v="0"/>
    <n v="0"/>
    <n v="0"/>
    <n v="0"/>
    <n v="0"/>
    <n v="0"/>
    <n v="0"/>
    <n v="0"/>
    <n v="0"/>
    <n v="0"/>
    <n v="0"/>
    <n v="0"/>
    <n v="0"/>
    <n v="1"/>
    <n v="45267"/>
    <n v="0"/>
    <n v="0"/>
  </r>
  <r>
    <d v="2003-12-05T00:00:00"/>
    <x v="0"/>
    <d v="2003-12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12-06T00:00:00"/>
    <x v="1"/>
    <d v="2003-12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12-07T00:00:00"/>
    <x v="2"/>
    <d v="2003-12-01T00:00:00"/>
    <x v="1"/>
    <x v="2"/>
    <x v="15"/>
    <x v="2"/>
    <n v="498015"/>
    <n v="0.66666666666666663"/>
    <n v="0"/>
    <n v="0"/>
    <n v="0"/>
    <n v="0"/>
    <n v="0"/>
    <n v="0"/>
    <n v="0"/>
    <n v="0"/>
    <n v="1"/>
    <n v="166005"/>
    <n v="0"/>
    <n v="0"/>
    <n v="0"/>
    <n v="0"/>
  </r>
  <r>
    <d v="2003-12-08T00:00:00"/>
    <x v="3"/>
    <d v="2003-12-01T00:00:00"/>
    <x v="1"/>
    <x v="6"/>
    <x v="34"/>
    <x v="1"/>
    <n v="166005"/>
    <n v="0.25"/>
    <n v="0"/>
    <n v="0"/>
    <n v="0"/>
    <n v="0"/>
    <n v="0"/>
    <n v="0"/>
    <n v="0"/>
    <n v="0"/>
    <n v="3"/>
    <n v="664020"/>
    <n v="0"/>
    <n v="0"/>
    <n v="0"/>
    <n v="0"/>
  </r>
  <r>
    <d v="2003-12-09T00:00:00"/>
    <x v="4"/>
    <d v="2003-12-01T00:00:00"/>
    <x v="1"/>
    <x v="6"/>
    <x v="22"/>
    <x v="2"/>
    <n v="498015"/>
    <n v="0.5"/>
    <n v="0"/>
    <n v="0"/>
    <n v="0"/>
    <n v="0"/>
    <n v="2"/>
    <n v="254541"/>
    <n v="0"/>
    <n v="0"/>
    <n v="0"/>
    <n v="0"/>
    <n v="1"/>
    <n v="101000"/>
    <n v="0"/>
    <n v="0"/>
  </r>
  <r>
    <d v="2003-12-10T00:00:00"/>
    <x v="5"/>
    <d v="2003-12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12-11T00:00:00"/>
    <x v="6"/>
    <d v="2003-12-01T00:00:00"/>
    <x v="1"/>
    <x v="3"/>
    <x v="13"/>
    <x v="0"/>
    <n v="0"/>
    <n v="0"/>
    <n v="0"/>
    <n v="0"/>
    <n v="0"/>
    <n v="0"/>
    <n v="0"/>
    <n v="0"/>
    <n v="0"/>
    <n v="0"/>
    <n v="1"/>
    <n v="166005"/>
    <n v="0"/>
    <n v="0"/>
    <n v="0"/>
    <n v="0"/>
  </r>
  <r>
    <d v="2003-12-12T00:00:00"/>
    <x v="0"/>
    <d v="2003-12-01T00:00:00"/>
    <x v="1"/>
    <x v="4"/>
    <x v="15"/>
    <x v="2"/>
    <n v="664020"/>
    <n v="1"/>
    <n v="0"/>
    <n v="0"/>
    <n v="0"/>
    <n v="0"/>
    <n v="0"/>
    <n v="0"/>
    <n v="0"/>
    <n v="0"/>
    <n v="0"/>
    <n v="0"/>
    <n v="1"/>
    <n v="101000"/>
    <n v="0"/>
    <n v="0"/>
  </r>
  <r>
    <d v="2003-12-13T00:00:00"/>
    <x v="1"/>
    <d v="2003-12-01T00:00:00"/>
    <x v="1"/>
    <x v="2"/>
    <x v="45"/>
    <x v="1"/>
    <n v="88536"/>
    <n v="0.33333333333333331"/>
    <n v="0"/>
    <n v="0"/>
    <n v="0"/>
    <n v="0"/>
    <n v="0"/>
    <n v="0"/>
    <n v="0"/>
    <n v="0"/>
    <n v="2"/>
    <n v="332010"/>
    <n v="0"/>
    <n v="0"/>
    <n v="0"/>
    <n v="0"/>
  </r>
  <r>
    <d v="2003-12-14T00:00:00"/>
    <x v="2"/>
    <d v="2003-12-01T00:00:00"/>
    <x v="1"/>
    <x v="4"/>
    <x v="16"/>
    <x v="2"/>
    <n v="332010"/>
    <n v="1"/>
    <n v="0"/>
    <n v="0"/>
    <n v="0"/>
    <n v="0"/>
    <n v="0"/>
    <n v="0"/>
    <n v="0"/>
    <n v="0"/>
    <n v="0"/>
    <n v="0"/>
    <n v="0"/>
    <n v="0"/>
    <n v="0"/>
    <n v="0"/>
  </r>
  <r>
    <d v="2003-12-15T00:00:00"/>
    <x v="3"/>
    <d v="2003-12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12-16T00:00:00"/>
    <x v="4"/>
    <d v="2003-12-01T00:00:00"/>
    <x v="1"/>
    <x v="5"/>
    <x v="24"/>
    <x v="3"/>
    <n v="996030"/>
    <n v="0.6"/>
    <n v="0"/>
    <n v="0"/>
    <n v="0"/>
    <n v="0"/>
    <n v="0"/>
    <n v="0"/>
    <n v="0"/>
    <n v="0"/>
    <n v="2"/>
    <n v="254541"/>
    <n v="0"/>
    <n v="0"/>
    <n v="0"/>
    <n v="0"/>
  </r>
  <r>
    <d v="2003-12-17T00:00:00"/>
    <x v="5"/>
    <d v="2003-12-01T00:00:00"/>
    <x v="1"/>
    <x v="2"/>
    <x v="45"/>
    <x v="3"/>
    <n v="420546"/>
    <n v="1"/>
    <n v="0"/>
    <n v="0"/>
    <n v="0"/>
    <n v="0"/>
    <n v="0"/>
    <n v="0"/>
    <n v="0"/>
    <n v="0"/>
    <n v="0"/>
    <n v="0"/>
    <n v="0"/>
    <n v="0"/>
    <n v="0"/>
    <n v="0"/>
  </r>
  <r>
    <d v="2003-12-18T00:00:00"/>
    <x v="6"/>
    <d v="2003-12-01T00:00:00"/>
    <x v="1"/>
    <x v="2"/>
    <x v="15"/>
    <x v="2"/>
    <n v="498015"/>
    <n v="0.66666666666666663"/>
    <n v="0"/>
    <n v="0"/>
    <n v="0"/>
    <n v="0"/>
    <n v="0"/>
    <n v="0"/>
    <n v="0"/>
    <n v="0"/>
    <n v="1"/>
    <n v="166005"/>
    <n v="0"/>
    <n v="0"/>
    <n v="0"/>
    <n v="0"/>
  </r>
  <r>
    <d v="2003-12-19T00:00:00"/>
    <x v="0"/>
    <d v="2003-12-01T00:00:00"/>
    <x v="1"/>
    <x v="2"/>
    <x v="45"/>
    <x v="1"/>
    <n v="166005"/>
    <n v="0.33333333333333331"/>
    <n v="0"/>
    <n v="0"/>
    <n v="0"/>
    <n v="0"/>
    <n v="0"/>
    <n v="0"/>
    <n v="0"/>
    <n v="0"/>
    <n v="2"/>
    <n v="254541"/>
    <n v="0"/>
    <n v="0"/>
    <n v="0"/>
    <n v="0"/>
  </r>
  <r>
    <d v="2003-12-20T00:00:00"/>
    <x v="1"/>
    <d v="2003-12-01T00:00:00"/>
    <x v="1"/>
    <x v="7"/>
    <x v="56"/>
    <x v="4"/>
    <n v="1339107"/>
    <n v="0.77777777777777779"/>
    <n v="0"/>
    <n v="0"/>
    <n v="0"/>
    <n v="0"/>
    <n v="1"/>
    <n v="166005"/>
    <n v="0"/>
    <n v="0"/>
    <n v="1"/>
    <n v="166005"/>
    <n v="0"/>
    <n v="0"/>
    <n v="0"/>
    <n v="0"/>
  </r>
  <r>
    <d v="2003-12-21T00:00:00"/>
    <x v="2"/>
    <d v="2003-12-01T00:00:00"/>
    <x v="1"/>
    <x v="3"/>
    <x v="46"/>
    <x v="1"/>
    <n v="88536"/>
    <n v="1"/>
    <n v="0"/>
    <n v="0"/>
    <n v="0"/>
    <n v="0"/>
    <n v="0"/>
    <n v="0"/>
    <n v="0"/>
    <n v="0"/>
    <n v="0"/>
    <n v="0"/>
    <n v="0"/>
    <n v="0"/>
    <n v="0"/>
    <n v="0"/>
  </r>
  <r>
    <d v="2003-12-22T00:00:00"/>
    <x v="3"/>
    <d v="2003-12-01T00:00:00"/>
    <x v="1"/>
    <x v="0"/>
    <x v="0"/>
    <x v="0"/>
    <n v="0"/>
    <n v="0"/>
    <n v="0"/>
    <n v="0"/>
    <n v="0"/>
    <n v="0"/>
    <n v="0"/>
    <n v="0"/>
    <n v="0"/>
    <n v="0"/>
    <n v="0"/>
    <n v="0"/>
    <n v="3"/>
    <n v="134534"/>
    <n v="0"/>
    <n v="0"/>
  </r>
  <r>
    <d v="2003-12-23T00:00:00"/>
    <x v="4"/>
    <d v="2003-12-01T00:00:00"/>
    <x v="1"/>
    <x v="2"/>
    <x v="45"/>
    <x v="1"/>
    <n v="88536"/>
    <n v="0.33333333333333331"/>
    <n v="0"/>
    <n v="0"/>
    <n v="0"/>
    <n v="0"/>
    <n v="0"/>
    <n v="0"/>
    <n v="0"/>
    <n v="0"/>
    <n v="2"/>
    <n v="332010"/>
    <n v="1"/>
    <n v="45267"/>
    <n v="0"/>
    <n v="0"/>
  </r>
  <r>
    <d v="2003-12-24T00:00:00"/>
    <x v="5"/>
    <d v="2003-12-01T00:00:00"/>
    <x v="1"/>
    <x v="2"/>
    <x v="15"/>
    <x v="1"/>
    <n v="332010"/>
    <n v="0.33333333333333331"/>
    <n v="0"/>
    <n v="0"/>
    <n v="0"/>
    <n v="0"/>
    <n v="0"/>
    <n v="0"/>
    <n v="0"/>
    <n v="0"/>
    <n v="2"/>
    <n v="332010"/>
    <n v="0"/>
    <n v="0"/>
    <n v="0"/>
    <n v="0"/>
  </r>
  <r>
    <d v="2003-12-25T00:00:00"/>
    <x v="6"/>
    <d v="2003-12-01T00:00:00"/>
    <x v="1"/>
    <x v="6"/>
    <x v="22"/>
    <x v="2"/>
    <n v="420546"/>
    <n v="0.5"/>
    <n v="0"/>
    <n v="0"/>
    <n v="0"/>
    <n v="0"/>
    <n v="2"/>
    <n v="332010"/>
    <n v="0"/>
    <n v="0"/>
    <n v="0"/>
    <n v="0"/>
    <n v="0"/>
    <n v="0"/>
    <n v="0"/>
    <n v="0"/>
  </r>
  <r>
    <d v="2003-12-26T00:00:00"/>
    <x v="0"/>
    <d v="2003-12-01T00:00:0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3-12-27T00:00:00"/>
    <x v="1"/>
    <d v="2003-12-01T00:00:00"/>
    <x v="1"/>
    <x v="1"/>
    <x v="54"/>
    <x v="3"/>
    <n v="420546"/>
    <n v="0.5"/>
    <n v="0"/>
    <n v="0"/>
    <n v="0"/>
    <n v="0"/>
    <n v="1"/>
    <n v="166005"/>
    <n v="0"/>
    <n v="0"/>
    <n v="2"/>
    <n v="254541"/>
    <n v="0"/>
    <n v="0"/>
    <n v="0"/>
    <n v="0"/>
  </r>
  <r>
    <d v="2003-12-28T00:00:00"/>
    <x v="2"/>
    <d v="2003-12-01T00:00:00"/>
    <x v="1"/>
    <x v="4"/>
    <x v="14"/>
    <x v="2"/>
    <n v="254541"/>
    <n v="1"/>
    <n v="0"/>
    <n v="0"/>
    <n v="0"/>
    <n v="0"/>
    <n v="0"/>
    <n v="0"/>
    <n v="0"/>
    <n v="0"/>
    <n v="0"/>
    <n v="0"/>
    <n v="0"/>
    <n v="0"/>
    <n v="0"/>
    <n v="0"/>
  </r>
  <r>
    <d v="2003-12-29T00:00:00"/>
    <x v="3"/>
    <d v="2003-12-01T00:00:00"/>
    <x v="1"/>
    <x v="6"/>
    <x v="21"/>
    <x v="6"/>
    <n v="586551"/>
    <n v="1"/>
    <n v="0"/>
    <n v="0"/>
    <n v="0"/>
    <n v="0"/>
    <n v="0"/>
    <n v="0"/>
    <n v="0"/>
    <n v="0"/>
    <n v="0"/>
    <n v="0"/>
    <n v="0"/>
    <n v="0"/>
    <n v="0"/>
    <n v="0"/>
  </r>
  <r>
    <d v="2003-12-30T00:00:00"/>
    <x v="4"/>
    <d v="2003-12-01T00:00:00"/>
    <x v="1"/>
    <x v="2"/>
    <x v="25"/>
    <x v="3"/>
    <n v="498015"/>
    <n v="1"/>
    <n v="0"/>
    <n v="0"/>
    <n v="0"/>
    <n v="0"/>
    <n v="0"/>
    <n v="0"/>
    <n v="0"/>
    <n v="0"/>
    <n v="0"/>
    <n v="0"/>
    <n v="0"/>
    <n v="0"/>
    <n v="0"/>
    <n v="0"/>
  </r>
  <r>
    <d v="2003-12-31T00:00:00"/>
    <x v="5"/>
    <d v="2003-12-01T00:00:00"/>
    <x v="1"/>
    <x v="3"/>
    <x v="13"/>
    <x v="0"/>
    <n v="0"/>
    <n v="0"/>
    <n v="0"/>
    <n v="0"/>
    <n v="0"/>
    <n v="0"/>
    <n v="0"/>
    <n v="0"/>
    <n v="0"/>
    <n v="0"/>
    <n v="1"/>
    <n v="166005"/>
    <n v="0"/>
    <n v="0"/>
    <n v="0"/>
    <n v="0"/>
  </r>
  <r>
    <d v="2004-01-01T00:00:00"/>
    <x v="6"/>
    <d v="2004-01-01T00:00:00"/>
    <x v="2"/>
    <x v="1"/>
    <x v="57"/>
    <x v="5"/>
    <n v="990439"/>
    <n v="1"/>
    <n v="0"/>
    <n v="0"/>
    <n v="0"/>
    <n v="0"/>
    <n v="0"/>
    <n v="0"/>
    <n v="0"/>
    <n v="0"/>
    <n v="0"/>
    <n v="0"/>
    <n v="0"/>
    <n v="0"/>
    <n v="0"/>
    <n v="0"/>
  </r>
  <r>
    <d v="2004-01-02T00:00:00"/>
    <x v="0"/>
    <d v="2004-01-01T00:00:00"/>
    <x v="2"/>
    <x v="9"/>
    <x v="58"/>
    <x v="5"/>
    <n v="1073975"/>
    <n v="0.6"/>
    <n v="0"/>
    <n v="0"/>
    <n v="0"/>
    <n v="0"/>
    <n v="1"/>
    <n v="179000"/>
    <n v="0"/>
    <n v="0"/>
    <n v="3"/>
    <n v="536995"/>
    <n v="3"/>
    <n v="505466"/>
    <n v="0"/>
    <n v="0"/>
  </r>
  <r>
    <d v="2004-01-03T00:00:00"/>
    <x v="1"/>
    <d v="2004-01-01T00:00:00"/>
    <x v="2"/>
    <x v="7"/>
    <x v="59"/>
    <x v="4"/>
    <n v="1431960"/>
    <n v="0.77777777777777779"/>
    <n v="1"/>
    <n v="179000"/>
    <n v="0"/>
    <n v="0"/>
    <n v="0"/>
    <n v="0"/>
    <n v="0"/>
    <n v="0"/>
    <n v="1"/>
    <n v="178995"/>
    <n v="0"/>
    <n v="0"/>
    <n v="0"/>
    <n v="0"/>
  </r>
  <r>
    <d v="2004-01-04T00:00:00"/>
    <x v="2"/>
    <d v="2004-01-01T00:00:00"/>
    <x v="2"/>
    <x v="12"/>
    <x v="60"/>
    <x v="4"/>
    <n v="1169434"/>
    <n v="0.53846153846153844"/>
    <n v="0"/>
    <n v="0"/>
    <n v="0"/>
    <n v="0"/>
    <n v="2"/>
    <n v="357990"/>
    <n v="0"/>
    <n v="0"/>
    <n v="4"/>
    <n v="632449"/>
    <n v="0"/>
    <n v="0"/>
    <n v="0"/>
    <n v="0"/>
  </r>
  <r>
    <d v="2004-01-05T00:00:00"/>
    <x v="3"/>
    <d v="2004-01-01T00:00:00"/>
    <x v="2"/>
    <x v="10"/>
    <x v="61"/>
    <x v="13"/>
    <n v="2601399"/>
    <n v="1"/>
    <n v="0"/>
    <n v="0"/>
    <n v="0"/>
    <n v="0"/>
    <n v="0"/>
    <n v="0"/>
    <n v="0"/>
    <n v="0"/>
    <n v="0"/>
    <n v="0"/>
    <n v="4"/>
    <n v="635900"/>
    <n v="0"/>
    <n v="0"/>
  </r>
  <r>
    <d v="2004-01-06T00:00:00"/>
    <x v="4"/>
    <d v="2004-01-01T00:00:00"/>
    <x v="2"/>
    <x v="12"/>
    <x v="62"/>
    <x v="10"/>
    <n v="1980888"/>
    <n v="0.76923076923076927"/>
    <n v="0"/>
    <n v="0"/>
    <n v="0"/>
    <n v="0"/>
    <n v="2"/>
    <n v="357990"/>
    <n v="0"/>
    <n v="0"/>
    <n v="1"/>
    <n v="178995"/>
    <n v="2"/>
    <n v="138400"/>
    <n v="0"/>
    <n v="0"/>
  </r>
  <r>
    <d v="2004-01-07T00:00:00"/>
    <x v="5"/>
    <d v="2004-01-01T00:00:00"/>
    <x v="2"/>
    <x v="16"/>
    <x v="63"/>
    <x v="14"/>
    <n v="1968945"/>
    <n v="0.6875"/>
    <n v="0"/>
    <n v="0"/>
    <n v="0"/>
    <n v="0"/>
    <n v="2"/>
    <n v="190928"/>
    <n v="0"/>
    <n v="0"/>
    <n v="3"/>
    <n v="536985"/>
    <n v="2"/>
    <n v="258400"/>
    <n v="0"/>
    <n v="0"/>
  </r>
  <r>
    <d v="2004-01-08T00:00:00"/>
    <x v="6"/>
    <d v="2004-01-01T00:00:00"/>
    <x v="2"/>
    <x v="12"/>
    <x v="64"/>
    <x v="8"/>
    <n v="2064409"/>
    <n v="0.69230769230769229"/>
    <n v="0"/>
    <n v="0"/>
    <n v="0"/>
    <n v="0"/>
    <n v="2"/>
    <n v="190928"/>
    <n v="0"/>
    <n v="0"/>
    <n v="2"/>
    <n v="357990"/>
    <n v="6"/>
    <n v="468584"/>
    <n v="0"/>
    <n v="0"/>
  </r>
  <r>
    <d v="2004-01-09T00:00:00"/>
    <x v="0"/>
    <d v="2004-01-01T00:00:00"/>
    <x v="2"/>
    <x v="13"/>
    <x v="65"/>
    <x v="10"/>
    <n v="1622891"/>
    <n v="0.58823529411764708"/>
    <n v="0"/>
    <n v="0"/>
    <n v="0"/>
    <n v="0"/>
    <n v="2"/>
    <n v="357990"/>
    <n v="0"/>
    <n v="0"/>
    <n v="5"/>
    <n v="894975"/>
    <n v="2"/>
    <n v="297000"/>
    <n v="0"/>
    <n v="0"/>
  </r>
  <r>
    <d v="2004-01-10T00:00:00"/>
    <x v="1"/>
    <d v="2004-01-01T00:00:00"/>
    <x v="2"/>
    <x v="12"/>
    <x v="66"/>
    <x v="8"/>
    <n v="1360362"/>
    <n v="0.69230769230769229"/>
    <n v="0"/>
    <n v="0"/>
    <n v="0"/>
    <n v="0"/>
    <n v="3"/>
    <n v="453454"/>
    <n v="0"/>
    <n v="0"/>
    <n v="1"/>
    <n v="178995"/>
    <n v="0"/>
    <n v="0"/>
    <n v="0"/>
    <n v="0"/>
  </r>
  <r>
    <d v="2004-01-11T00:00:00"/>
    <x v="2"/>
    <d v="2004-01-01T00:00:00"/>
    <x v="2"/>
    <x v="10"/>
    <x v="67"/>
    <x v="8"/>
    <n v="1527424"/>
    <n v="0.6428571428571429"/>
    <n v="0"/>
    <n v="0"/>
    <n v="0"/>
    <n v="0"/>
    <n v="1"/>
    <n v="178995"/>
    <n v="0"/>
    <n v="0"/>
    <n v="4"/>
    <n v="715980"/>
    <n v="0"/>
    <n v="0"/>
    <n v="0"/>
    <n v="0"/>
  </r>
  <r>
    <d v="2004-01-12T00:00:00"/>
    <x v="3"/>
    <d v="2004-01-01T00:00:00"/>
    <x v="2"/>
    <x v="17"/>
    <x v="68"/>
    <x v="15"/>
    <n v="3042915"/>
    <n v="0.69565217391304346"/>
    <n v="0"/>
    <n v="0"/>
    <n v="0"/>
    <n v="0"/>
    <n v="2"/>
    <n v="536985"/>
    <n v="0"/>
    <n v="0"/>
    <n v="5"/>
    <n v="811444"/>
    <n v="0"/>
    <n v="0"/>
    <n v="0"/>
    <n v="0"/>
  </r>
  <r>
    <d v="2004-01-13T00:00:00"/>
    <x v="4"/>
    <d v="2004-01-01T00:00:00"/>
    <x v="2"/>
    <x v="18"/>
    <x v="69"/>
    <x v="8"/>
    <n v="2326945"/>
    <n v="0.5"/>
    <n v="0"/>
    <n v="0"/>
    <n v="0"/>
    <n v="0"/>
    <n v="3"/>
    <n v="894975"/>
    <n v="0"/>
    <n v="0"/>
    <n v="6"/>
    <n v="1252965"/>
    <n v="2"/>
    <n v="268500"/>
    <n v="0"/>
    <n v="0"/>
  </r>
  <r>
    <d v="2004-01-14T00:00:00"/>
    <x v="5"/>
    <d v="2004-01-01T00:00:00"/>
    <x v="2"/>
    <x v="19"/>
    <x v="70"/>
    <x v="9"/>
    <n v="2374667"/>
    <n v="0.63157894736842102"/>
    <n v="0"/>
    <n v="0"/>
    <n v="0"/>
    <n v="0"/>
    <n v="6"/>
    <n v="1527429"/>
    <n v="0"/>
    <n v="0"/>
    <n v="1"/>
    <n v="95464"/>
    <n v="5"/>
    <n v="768550"/>
    <n v="0"/>
    <n v="0"/>
  </r>
  <r>
    <d v="2004-01-15T00:00:00"/>
    <x v="6"/>
    <d v="2004-01-01T00:00:00"/>
    <x v="2"/>
    <x v="17"/>
    <x v="71"/>
    <x v="12"/>
    <n v="2601394"/>
    <n v="0.56521739130434778"/>
    <n v="0"/>
    <n v="0"/>
    <n v="0"/>
    <n v="0"/>
    <n v="1"/>
    <n v="357990"/>
    <n v="0"/>
    <n v="0"/>
    <n v="9"/>
    <n v="1849620"/>
    <n v="2"/>
    <n v="375900"/>
    <n v="0"/>
    <n v="0"/>
  </r>
  <r>
    <d v="2004-01-16T00:00:00"/>
    <x v="0"/>
    <d v="2004-01-01T00:00:00"/>
    <x v="2"/>
    <x v="20"/>
    <x v="72"/>
    <x v="16"/>
    <n v="5202788"/>
    <n v="0.76666666666666672"/>
    <n v="0"/>
    <n v="0"/>
    <n v="0"/>
    <n v="0"/>
    <n v="3"/>
    <n v="715980"/>
    <n v="0"/>
    <n v="0"/>
    <n v="4"/>
    <n v="1252965"/>
    <n v="2"/>
    <n v="268500"/>
    <n v="0"/>
    <n v="0"/>
  </r>
  <r>
    <d v="2004-01-17T00:00:00"/>
    <x v="1"/>
    <d v="2004-01-01T00:00:00"/>
    <x v="2"/>
    <x v="21"/>
    <x v="73"/>
    <x v="17"/>
    <n v="9534467"/>
    <n v="0.77500000000000002"/>
    <n v="0"/>
    <n v="0"/>
    <n v="0"/>
    <n v="0"/>
    <n v="4"/>
    <n v="1252965"/>
    <n v="0"/>
    <n v="0"/>
    <n v="5"/>
    <n v="1479692"/>
    <n v="0"/>
    <n v="0"/>
    <n v="0"/>
    <n v="0"/>
  </r>
  <r>
    <d v="2004-01-18T00:00:00"/>
    <x v="2"/>
    <d v="2004-01-01T00:00:00"/>
    <x v="2"/>
    <x v="22"/>
    <x v="74"/>
    <x v="14"/>
    <n v="2863930"/>
    <n v="0.55000000000000004"/>
    <n v="0"/>
    <n v="0"/>
    <n v="0"/>
    <n v="0"/>
    <n v="5"/>
    <n v="1252970"/>
    <n v="0"/>
    <n v="0"/>
    <n v="4"/>
    <n v="715990"/>
    <n v="0"/>
    <n v="0"/>
    <n v="0"/>
    <n v="0"/>
  </r>
  <r>
    <d v="2004-01-19T00:00:00"/>
    <x v="3"/>
    <d v="2004-01-01T00:00:00"/>
    <x v="2"/>
    <x v="15"/>
    <x v="75"/>
    <x v="10"/>
    <n v="2147965"/>
    <n v="0.90909090909090906"/>
    <n v="0"/>
    <n v="0"/>
    <n v="0"/>
    <n v="0"/>
    <n v="0"/>
    <n v="0"/>
    <n v="0"/>
    <n v="0"/>
    <n v="1"/>
    <n v="178995"/>
    <n v="2"/>
    <n v="501200"/>
    <n v="0"/>
    <n v="0"/>
  </r>
  <r>
    <d v="2004-01-20T00:00:00"/>
    <x v="4"/>
    <d v="2004-01-01T00:00:00"/>
    <x v="2"/>
    <x v="22"/>
    <x v="76"/>
    <x v="9"/>
    <n v="2613337"/>
    <n v="0.6"/>
    <n v="0"/>
    <n v="0"/>
    <n v="0"/>
    <n v="0"/>
    <n v="4"/>
    <n v="715980"/>
    <n v="0"/>
    <n v="0"/>
    <n v="4"/>
    <n v="894980"/>
    <n v="0"/>
    <n v="0"/>
    <n v="0"/>
    <n v="0"/>
  </r>
  <r>
    <d v="2004-01-21T00:00:00"/>
    <x v="5"/>
    <d v="2004-01-01T00:00:00"/>
    <x v="2"/>
    <x v="13"/>
    <x v="77"/>
    <x v="9"/>
    <n v="2517863"/>
    <n v="0.70588235294117652"/>
    <n v="0"/>
    <n v="0"/>
    <n v="0"/>
    <n v="0"/>
    <n v="2"/>
    <n v="715980"/>
    <n v="0"/>
    <n v="0"/>
    <n v="3"/>
    <n v="536985"/>
    <n v="5"/>
    <n v="787600"/>
    <n v="0"/>
    <n v="0"/>
  </r>
  <r>
    <d v="2004-01-22T00:00:00"/>
    <x v="6"/>
    <d v="2004-01-01T00:00:00"/>
    <x v="2"/>
    <x v="15"/>
    <x v="60"/>
    <x v="10"/>
    <n v="1980878"/>
    <n v="0.90909090909090906"/>
    <n v="0"/>
    <n v="0"/>
    <n v="0"/>
    <n v="0"/>
    <n v="1"/>
    <n v="178995"/>
    <n v="0"/>
    <n v="0"/>
    <n v="0"/>
    <n v="0"/>
    <n v="4"/>
    <n v="608600"/>
    <n v="0"/>
    <n v="0"/>
  </r>
  <r>
    <d v="2004-01-23T00:00:00"/>
    <x v="0"/>
    <d v="2004-01-01T00:00:00"/>
    <x v="2"/>
    <x v="9"/>
    <x v="78"/>
    <x v="5"/>
    <n v="1073970"/>
    <n v="0.6"/>
    <n v="0"/>
    <n v="0"/>
    <n v="0"/>
    <n v="0"/>
    <n v="1"/>
    <n v="178995"/>
    <n v="0"/>
    <n v="0"/>
    <n v="3"/>
    <n v="715985"/>
    <n v="0"/>
    <n v="0"/>
    <n v="0"/>
    <n v="0"/>
  </r>
  <r>
    <d v="2004-01-24T00:00:00"/>
    <x v="1"/>
    <d v="2004-01-01T00:00:00"/>
    <x v="2"/>
    <x v="2"/>
    <x v="79"/>
    <x v="3"/>
    <n v="715980"/>
    <n v="1"/>
    <n v="0"/>
    <n v="0"/>
    <n v="0"/>
    <n v="0"/>
    <n v="0"/>
    <n v="0"/>
    <n v="0"/>
    <n v="0"/>
    <n v="0"/>
    <n v="0"/>
    <n v="0"/>
    <n v="0"/>
    <n v="0"/>
    <n v="0"/>
  </r>
  <r>
    <d v="2004-01-25T00:00:00"/>
    <x v="2"/>
    <d v="2004-01-01T00:00:00"/>
    <x v="2"/>
    <x v="4"/>
    <x v="80"/>
    <x v="0"/>
    <n v="0"/>
    <n v="0"/>
    <n v="0"/>
    <n v="0"/>
    <n v="0"/>
    <n v="0"/>
    <n v="2"/>
    <n v="274459"/>
    <n v="0"/>
    <n v="0"/>
    <n v="0"/>
    <n v="0"/>
    <n v="0"/>
    <n v="0"/>
    <n v="0"/>
    <n v="0"/>
  </r>
  <r>
    <d v="2004-01-26T00:00:00"/>
    <x v="3"/>
    <d v="2004-01-01T00:00:00"/>
    <x v="2"/>
    <x v="1"/>
    <x v="81"/>
    <x v="7"/>
    <n v="1252965"/>
    <n v="0.83333333333333337"/>
    <n v="0"/>
    <n v="0"/>
    <n v="0"/>
    <n v="0"/>
    <n v="0"/>
    <n v="0"/>
    <n v="0"/>
    <n v="0"/>
    <n v="1"/>
    <n v="178995"/>
    <n v="1"/>
    <n v="71600"/>
    <n v="0"/>
    <n v="0"/>
  </r>
  <r>
    <d v="2004-01-27T00:00:00"/>
    <x v="4"/>
    <d v="2004-01-01T00:00:00"/>
    <x v="2"/>
    <x v="16"/>
    <x v="82"/>
    <x v="11"/>
    <n v="1431960"/>
    <n v="0.5"/>
    <n v="0"/>
    <n v="0"/>
    <n v="0"/>
    <n v="0"/>
    <n v="2"/>
    <n v="274459"/>
    <n v="0"/>
    <n v="0"/>
    <n v="6"/>
    <n v="942707"/>
    <n v="4"/>
    <n v="311634"/>
    <n v="0"/>
    <n v="0"/>
  </r>
  <r>
    <d v="2004-01-28T00:00:00"/>
    <x v="5"/>
    <d v="2004-01-01T00:00:00"/>
    <x v="2"/>
    <x v="6"/>
    <x v="83"/>
    <x v="2"/>
    <n v="357990"/>
    <n v="0.5"/>
    <n v="0"/>
    <n v="0"/>
    <n v="0"/>
    <n v="0"/>
    <n v="0"/>
    <n v="0"/>
    <n v="0"/>
    <n v="0"/>
    <n v="2"/>
    <n v="357995"/>
    <n v="2"/>
    <n v="324500"/>
    <n v="0"/>
    <n v="0"/>
  </r>
  <r>
    <d v="2004-01-29T00:00:00"/>
    <x v="6"/>
    <d v="2004-01-01T00:00:00"/>
    <x v="2"/>
    <x v="23"/>
    <x v="84"/>
    <x v="12"/>
    <n v="2684925"/>
    <n v="0.8666666666666667"/>
    <n v="0"/>
    <n v="0"/>
    <n v="0"/>
    <n v="0"/>
    <n v="1"/>
    <n v="178995"/>
    <n v="0"/>
    <n v="0"/>
    <n v="1"/>
    <n v="178995"/>
    <n v="0"/>
    <n v="0"/>
    <n v="0"/>
    <n v="0"/>
  </r>
  <r>
    <d v="2004-01-30T00:00:00"/>
    <x v="0"/>
    <d v="2004-01-01T00:00:00"/>
    <x v="2"/>
    <x v="5"/>
    <x v="85"/>
    <x v="3"/>
    <n v="322191"/>
    <n v="0.6"/>
    <n v="0"/>
    <n v="0"/>
    <n v="0"/>
    <n v="0"/>
    <n v="1"/>
    <n v="178995"/>
    <n v="0"/>
    <n v="0"/>
    <n v="1"/>
    <n v="178995"/>
    <n v="1"/>
    <n v="177066"/>
    <n v="0"/>
    <n v="0"/>
  </r>
  <r>
    <d v="2004-01-31T00:00:00"/>
    <x v="1"/>
    <d v="2004-01-01T00:00:00"/>
    <x v="2"/>
    <x v="5"/>
    <x v="86"/>
    <x v="2"/>
    <n v="357995"/>
    <n v="0.4"/>
    <n v="0"/>
    <n v="0"/>
    <n v="0"/>
    <n v="0"/>
    <n v="2"/>
    <n v="357995"/>
    <n v="0"/>
    <n v="0"/>
    <n v="1"/>
    <n v="178995"/>
    <n v="0"/>
    <n v="0"/>
    <n v="0"/>
    <n v="0"/>
  </r>
  <r>
    <d v="2004-02-01T00:00:00"/>
    <x v="2"/>
    <d v="2004-02-01T00:00:00"/>
    <x v="2"/>
    <x v="7"/>
    <x v="87"/>
    <x v="3"/>
    <n v="715980"/>
    <n v="0.33333333333333331"/>
    <n v="0"/>
    <n v="0"/>
    <n v="0"/>
    <n v="0"/>
    <n v="1"/>
    <n v="179000"/>
    <n v="0"/>
    <n v="0"/>
    <n v="5"/>
    <n v="990444"/>
    <n v="0"/>
    <n v="0"/>
    <n v="0"/>
    <n v="0"/>
  </r>
  <r>
    <d v="2004-02-02T00:00:00"/>
    <x v="3"/>
    <d v="2004-02-01T00:00:00"/>
    <x v="2"/>
    <x v="24"/>
    <x v="88"/>
    <x v="18"/>
    <n v="4116955"/>
    <n v="0.83333333333333337"/>
    <n v="0"/>
    <n v="0"/>
    <n v="0"/>
    <n v="0"/>
    <n v="0"/>
    <n v="0"/>
    <n v="0"/>
    <n v="0"/>
    <n v="4"/>
    <n v="1073995"/>
    <n v="0"/>
    <n v="0"/>
    <n v="0"/>
    <n v="0"/>
  </r>
  <r>
    <d v="2004-02-03T00:00:00"/>
    <x v="4"/>
    <d v="2004-02-01T00:00:00"/>
    <x v="2"/>
    <x v="20"/>
    <x v="89"/>
    <x v="19"/>
    <n v="3699279"/>
    <n v="0.6"/>
    <n v="0"/>
    <n v="0"/>
    <n v="0"/>
    <n v="0"/>
    <n v="8"/>
    <n v="1455851"/>
    <n v="0"/>
    <n v="0"/>
    <n v="4"/>
    <n v="1432000"/>
    <n v="2"/>
    <n v="214450"/>
    <n v="0"/>
    <n v="0"/>
  </r>
  <r>
    <d v="2004-02-04T00:00:00"/>
    <x v="5"/>
    <d v="2004-02-01T00:00:00"/>
    <x v="2"/>
    <x v="25"/>
    <x v="90"/>
    <x v="20"/>
    <n v="4295975"/>
    <n v="0.68"/>
    <n v="0"/>
    <n v="0"/>
    <n v="0"/>
    <n v="0"/>
    <n v="5"/>
    <n v="906919"/>
    <n v="0"/>
    <n v="0"/>
    <n v="3"/>
    <n v="716000"/>
    <n v="4"/>
    <n v="232702"/>
    <n v="0"/>
    <n v="0"/>
  </r>
  <r>
    <d v="2004-02-05T00:00:00"/>
    <x v="6"/>
    <d v="2004-02-01T00:00:00"/>
    <x v="2"/>
    <x v="26"/>
    <x v="91"/>
    <x v="15"/>
    <n v="3937890"/>
    <n v="0.59259259259259256"/>
    <n v="0"/>
    <n v="0"/>
    <n v="0"/>
    <n v="0"/>
    <n v="7"/>
    <n v="2147940"/>
    <n v="0"/>
    <n v="0"/>
    <n v="4"/>
    <n v="894975"/>
    <n v="5"/>
    <n v="280436"/>
    <n v="0"/>
    <n v="0"/>
  </r>
  <r>
    <d v="2004-02-06T00:00:00"/>
    <x v="0"/>
    <d v="2004-02-01T00:00:00"/>
    <x v="2"/>
    <x v="14"/>
    <x v="92"/>
    <x v="7"/>
    <n v="1252965"/>
    <n v="0.625"/>
    <n v="0"/>
    <n v="0"/>
    <n v="0"/>
    <n v="0"/>
    <n v="1"/>
    <n v="357990"/>
    <n v="0"/>
    <n v="0"/>
    <n v="2"/>
    <n v="536985"/>
    <n v="3"/>
    <n v="316234"/>
    <n v="0"/>
    <n v="0"/>
  </r>
  <r>
    <d v="2004-02-07T00:00:00"/>
    <x v="1"/>
    <d v="2004-02-01T00:00:00"/>
    <x v="2"/>
    <x v="10"/>
    <x v="93"/>
    <x v="10"/>
    <n v="2326935"/>
    <n v="0.7142857142857143"/>
    <n v="0"/>
    <n v="0"/>
    <n v="0"/>
    <n v="0"/>
    <n v="2"/>
    <n v="536985"/>
    <n v="0"/>
    <n v="0"/>
    <n v="2"/>
    <n v="357990"/>
    <n v="0"/>
    <n v="0"/>
    <n v="0"/>
    <n v="0"/>
  </r>
  <r>
    <d v="2004-02-08T00:00:00"/>
    <x v="2"/>
    <d v="2004-02-01T00:00:00"/>
    <x v="2"/>
    <x v="7"/>
    <x v="94"/>
    <x v="4"/>
    <n v="1264914"/>
    <n v="0.77777777777777779"/>
    <n v="0"/>
    <n v="0"/>
    <n v="0"/>
    <n v="0"/>
    <n v="2"/>
    <n v="536985"/>
    <n v="0"/>
    <n v="0"/>
    <n v="0"/>
    <n v="0"/>
    <n v="0"/>
    <n v="0"/>
    <n v="0"/>
    <n v="0"/>
  </r>
  <r>
    <d v="2004-02-09T00:00:00"/>
    <x v="3"/>
    <d v="2004-02-01T00:00:00"/>
    <x v="2"/>
    <x v="22"/>
    <x v="95"/>
    <x v="13"/>
    <n v="4212352"/>
    <n v="0.7"/>
    <n v="0"/>
    <n v="0"/>
    <n v="0"/>
    <n v="0"/>
    <n v="4"/>
    <n v="1252965"/>
    <n v="0"/>
    <n v="0"/>
    <n v="2"/>
    <n v="536985"/>
    <n v="7"/>
    <n v="1023200"/>
    <n v="0"/>
    <n v="0"/>
  </r>
  <r>
    <d v="2004-02-10T00:00:00"/>
    <x v="4"/>
    <d v="2004-02-01T00:00:00"/>
    <x v="2"/>
    <x v="27"/>
    <x v="96"/>
    <x v="12"/>
    <n v="3221985"/>
    <n v="0.61904761904761907"/>
    <n v="0"/>
    <n v="0"/>
    <n v="0"/>
    <n v="0"/>
    <n v="5"/>
    <n v="1169439"/>
    <n v="0"/>
    <n v="0"/>
    <n v="3"/>
    <n v="537000"/>
    <n v="0"/>
    <n v="0"/>
    <n v="0"/>
    <n v="0"/>
  </r>
  <r>
    <d v="2004-02-11T00:00:00"/>
    <x v="5"/>
    <d v="2004-02-01T00:00:00"/>
    <x v="2"/>
    <x v="17"/>
    <x v="97"/>
    <x v="18"/>
    <n v="4212437"/>
    <n v="0.86956521739130432"/>
    <n v="0"/>
    <n v="0"/>
    <n v="0"/>
    <n v="0"/>
    <n v="2"/>
    <n v="536985"/>
    <n v="0"/>
    <n v="0"/>
    <n v="1"/>
    <n v="179000"/>
    <n v="2"/>
    <n v="200534"/>
    <n v="0"/>
    <n v="0"/>
  </r>
  <r>
    <d v="2004-02-12T00:00:00"/>
    <x v="6"/>
    <d v="2004-02-01T00:00:00"/>
    <x v="2"/>
    <x v="16"/>
    <x v="98"/>
    <x v="14"/>
    <n v="2505930"/>
    <n v="0.6875"/>
    <n v="0"/>
    <n v="0"/>
    <n v="0"/>
    <n v="0"/>
    <n v="3"/>
    <n v="1073970"/>
    <n v="0"/>
    <n v="0"/>
    <n v="2"/>
    <n v="357995"/>
    <n v="7"/>
    <n v="739450"/>
    <n v="0"/>
    <n v="0"/>
  </r>
  <r>
    <d v="2004-02-13T00:00:00"/>
    <x v="0"/>
    <d v="2004-02-01T00:00:00"/>
    <x v="2"/>
    <x v="16"/>
    <x v="99"/>
    <x v="10"/>
    <n v="2159873"/>
    <n v="0.625"/>
    <n v="0"/>
    <n v="0"/>
    <n v="0"/>
    <n v="0"/>
    <n v="3"/>
    <n v="894975"/>
    <n v="0"/>
    <n v="0"/>
    <n v="3"/>
    <n v="551085"/>
    <n v="5"/>
    <n v="458900"/>
    <n v="0"/>
    <n v="0"/>
  </r>
  <r>
    <d v="2004-02-14T00:00:00"/>
    <x v="1"/>
    <d v="2004-02-01T00:00:00"/>
    <x v="2"/>
    <x v="15"/>
    <x v="100"/>
    <x v="8"/>
    <n v="2147940"/>
    <n v="0.81818181818181823"/>
    <n v="0"/>
    <n v="0"/>
    <n v="0"/>
    <n v="0"/>
    <n v="0"/>
    <n v="0"/>
    <n v="0"/>
    <n v="0"/>
    <n v="2"/>
    <n v="453454"/>
    <n v="0"/>
    <n v="0"/>
    <n v="0"/>
    <n v="0"/>
  </r>
  <r>
    <d v="2004-02-15T00:00:00"/>
    <x v="2"/>
    <d v="2004-02-01T00:00:00"/>
    <x v="2"/>
    <x v="25"/>
    <x v="101"/>
    <x v="15"/>
    <n v="3591853"/>
    <n v="0.64"/>
    <n v="0"/>
    <n v="0"/>
    <n v="0"/>
    <n v="0"/>
    <n v="6"/>
    <n v="1610955"/>
    <n v="0"/>
    <n v="0"/>
    <n v="3"/>
    <n v="536985"/>
    <n v="0"/>
    <n v="0"/>
    <n v="0"/>
    <n v="0"/>
  </r>
  <r>
    <d v="2004-02-16T00:00:00"/>
    <x v="3"/>
    <d v="2004-02-01T00:00:00"/>
    <x v="2"/>
    <x v="16"/>
    <x v="102"/>
    <x v="9"/>
    <n v="2159873"/>
    <n v="0.75"/>
    <n v="0"/>
    <n v="0"/>
    <n v="0"/>
    <n v="0"/>
    <n v="3"/>
    <n v="632449"/>
    <n v="0"/>
    <n v="0"/>
    <n v="1"/>
    <n v="178995"/>
    <n v="10"/>
    <n v="919388"/>
    <n v="0"/>
    <n v="0"/>
  </r>
  <r>
    <d v="2004-02-17T00:00:00"/>
    <x v="4"/>
    <d v="2004-02-01T00:00:00"/>
    <x v="2"/>
    <x v="23"/>
    <x v="103"/>
    <x v="13"/>
    <n v="2601404"/>
    <n v="0.93333333333333335"/>
    <n v="0"/>
    <n v="0"/>
    <n v="0"/>
    <n v="0"/>
    <n v="1"/>
    <n v="178995"/>
    <n v="0"/>
    <n v="0"/>
    <n v="0"/>
    <n v="0"/>
    <n v="4"/>
    <n v="340860"/>
    <n v="0"/>
    <n v="0"/>
  </r>
  <r>
    <d v="2004-02-18T00:00:00"/>
    <x v="5"/>
    <d v="2004-02-01T00:00:00"/>
    <x v="2"/>
    <x v="28"/>
    <x v="104"/>
    <x v="21"/>
    <n v="4391439"/>
    <n v="0.69444444444444442"/>
    <n v="0"/>
    <n v="0"/>
    <n v="0"/>
    <n v="0"/>
    <n v="6"/>
    <n v="1085735"/>
    <n v="0"/>
    <n v="0"/>
    <n v="5"/>
    <n v="894990"/>
    <n v="1"/>
    <n v="89500"/>
    <n v="0"/>
    <n v="0"/>
  </r>
  <r>
    <d v="2004-02-19T00:00:00"/>
    <x v="6"/>
    <d v="2004-02-01T00:00:00"/>
    <x v="2"/>
    <x v="18"/>
    <x v="105"/>
    <x v="13"/>
    <n v="3221920"/>
    <n v="0.77777777777777779"/>
    <n v="0"/>
    <n v="0"/>
    <n v="0"/>
    <n v="0"/>
    <n v="2"/>
    <n v="536985"/>
    <n v="0"/>
    <n v="0"/>
    <n v="2"/>
    <n v="537000"/>
    <n v="3"/>
    <n v="226734"/>
    <n v="0"/>
    <n v="0"/>
  </r>
  <r>
    <d v="2004-02-20T00:00:00"/>
    <x v="0"/>
    <d v="2004-02-01T00:00:00"/>
    <x v="2"/>
    <x v="29"/>
    <x v="106"/>
    <x v="15"/>
    <n v="4391364"/>
    <n v="0.5714285714285714"/>
    <n v="0"/>
    <n v="0"/>
    <n v="0"/>
    <n v="0"/>
    <n v="5"/>
    <n v="1610965"/>
    <n v="0"/>
    <n v="0"/>
    <n v="7"/>
    <n v="1789950"/>
    <n v="0"/>
    <n v="0"/>
    <n v="0"/>
    <n v="0"/>
  </r>
  <r>
    <d v="2004-02-21T00:00:00"/>
    <x v="1"/>
    <d v="2004-02-01T00:00:00"/>
    <x v="2"/>
    <x v="30"/>
    <x v="107"/>
    <x v="21"/>
    <n v="6181442"/>
    <n v="0.75757575757575757"/>
    <n v="0"/>
    <n v="0"/>
    <n v="0"/>
    <n v="0"/>
    <n v="5"/>
    <n v="1431990"/>
    <n v="0"/>
    <n v="0"/>
    <n v="3"/>
    <n v="811457"/>
    <n v="0"/>
    <n v="0"/>
    <n v="0"/>
    <n v="0"/>
  </r>
  <r>
    <d v="2004-02-22T00:00:00"/>
    <x v="2"/>
    <d v="2004-02-01T00:00:00"/>
    <x v="2"/>
    <x v="24"/>
    <x v="108"/>
    <x v="15"/>
    <n v="3675432"/>
    <n v="0.66666666666666663"/>
    <n v="0"/>
    <n v="0"/>
    <n v="0"/>
    <n v="0"/>
    <n v="2"/>
    <n v="537000"/>
    <n v="0"/>
    <n v="0"/>
    <n v="6"/>
    <n v="1789995"/>
    <n v="0"/>
    <n v="0"/>
    <n v="0"/>
    <n v="0"/>
  </r>
  <r>
    <d v="2004-02-23T00:00:00"/>
    <x v="3"/>
    <d v="2004-02-01T00:00:00"/>
    <x v="2"/>
    <x v="19"/>
    <x v="109"/>
    <x v="22"/>
    <n v="4033437"/>
    <n v="0.78947368421052633"/>
    <n v="0"/>
    <n v="0"/>
    <n v="0"/>
    <n v="0"/>
    <n v="1"/>
    <n v="179000"/>
    <n v="0"/>
    <n v="0"/>
    <n v="3"/>
    <n v="632452"/>
    <n v="0"/>
    <n v="0"/>
    <n v="0"/>
    <n v="0"/>
  </r>
  <r>
    <d v="2004-02-24T00:00:00"/>
    <x v="4"/>
    <d v="2004-02-01T00:00:00"/>
    <x v="2"/>
    <x v="23"/>
    <x v="110"/>
    <x v="8"/>
    <n v="1610975"/>
    <n v="0.6"/>
    <n v="0"/>
    <n v="0"/>
    <n v="0"/>
    <n v="0"/>
    <n v="1"/>
    <n v="179000"/>
    <n v="0"/>
    <n v="0"/>
    <n v="5"/>
    <n v="1073985"/>
    <n v="0"/>
    <n v="0"/>
    <n v="0"/>
    <n v="0"/>
  </r>
  <r>
    <d v="2004-02-25T00:00:00"/>
    <x v="5"/>
    <d v="2004-02-01T00:00:00"/>
    <x v="2"/>
    <x v="31"/>
    <x v="111"/>
    <x v="22"/>
    <n v="3937895"/>
    <n v="0.57692307692307687"/>
    <n v="0"/>
    <n v="0"/>
    <n v="0"/>
    <n v="0"/>
    <n v="2"/>
    <n v="536985"/>
    <n v="0"/>
    <n v="0"/>
    <n v="9"/>
    <n v="2684935"/>
    <n v="1"/>
    <n v="179000"/>
    <n v="0"/>
    <n v="0"/>
  </r>
  <r>
    <d v="2004-02-26T00:00:00"/>
    <x v="6"/>
    <d v="2004-02-01T00:00:00"/>
    <x v="2"/>
    <x v="23"/>
    <x v="112"/>
    <x v="14"/>
    <n v="2243442"/>
    <n v="0.73333333333333328"/>
    <n v="1"/>
    <n v="357990"/>
    <n v="0"/>
    <n v="0"/>
    <n v="2"/>
    <n v="536990"/>
    <n v="0"/>
    <n v="0"/>
    <n v="1"/>
    <n v="178995"/>
    <n v="8"/>
    <n v="884350"/>
    <n v="0"/>
    <n v="0"/>
  </r>
  <r>
    <d v="2004-02-27T00:00:00"/>
    <x v="0"/>
    <d v="2004-02-01T00:00:00"/>
    <x v="2"/>
    <x v="5"/>
    <x v="113"/>
    <x v="2"/>
    <n v="560495"/>
    <n v="0.4"/>
    <n v="0"/>
    <n v="0"/>
    <n v="0"/>
    <n v="0"/>
    <n v="1"/>
    <n v="381500"/>
    <n v="0"/>
    <n v="0"/>
    <n v="2"/>
    <n v="357990"/>
    <n v="3"/>
    <n v="443890"/>
    <n v="0"/>
    <n v="0"/>
  </r>
  <r>
    <d v="2004-02-28T00:00:00"/>
    <x v="1"/>
    <d v="2004-02-01T00:00:00"/>
    <x v="2"/>
    <x v="18"/>
    <x v="114"/>
    <x v="13"/>
    <n v="3483245"/>
    <n v="0.77777777777777779"/>
    <n v="0"/>
    <n v="0"/>
    <n v="0"/>
    <n v="0"/>
    <n v="0"/>
    <n v="0"/>
    <n v="0"/>
    <n v="0"/>
    <n v="4"/>
    <n v="1085740"/>
    <n v="0"/>
    <n v="0"/>
    <n v="0"/>
    <n v="0"/>
  </r>
  <r>
    <d v="2004-02-29T00:00:00"/>
    <x v="2"/>
    <d v="2004-02-01T00:00:00"/>
    <x v="2"/>
    <x v="6"/>
    <x v="115"/>
    <x v="3"/>
    <n v="536985"/>
    <n v="0.75"/>
    <n v="0"/>
    <n v="0"/>
    <n v="0"/>
    <n v="0"/>
    <n v="1"/>
    <n v="95464"/>
    <n v="0"/>
    <n v="0"/>
    <n v="0"/>
    <n v="0"/>
    <n v="0"/>
    <n v="0"/>
    <n v="0"/>
    <n v="0"/>
  </r>
  <r>
    <d v="2004-03-01T00:00:00"/>
    <x v="3"/>
    <d v="2004-03-01T00:00:00"/>
    <x v="2"/>
    <x v="7"/>
    <x v="116"/>
    <x v="4"/>
    <n v="1610955"/>
    <n v="0.77777777777777779"/>
    <n v="0"/>
    <n v="0"/>
    <n v="0"/>
    <n v="0"/>
    <n v="2"/>
    <n v="715980"/>
    <n v="0"/>
    <n v="0"/>
    <n v="0"/>
    <n v="0"/>
    <n v="6"/>
    <n v="944400"/>
    <n v="0"/>
    <n v="0"/>
  </r>
  <r>
    <d v="2004-03-02T00:00:00"/>
    <x v="4"/>
    <d v="2004-03-01T00:00:00"/>
    <x v="2"/>
    <x v="5"/>
    <x v="117"/>
    <x v="6"/>
    <n v="715980"/>
    <n v="0.8"/>
    <n v="0"/>
    <n v="0"/>
    <n v="0"/>
    <n v="0"/>
    <n v="1"/>
    <n v="178995"/>
    <n v="0"/>
    <n v="0"/>
    <n v="0"/>
    <n v="0"/>
    <n v="3"/>
    <n v="185200"/>
    <n v="0"/>
    <n v="0"/>
  </r>
  <r>
    <d v="2004-03-03T00:00:00"/>
    <x v="5"/>
    <d v="2004-03-01T00:00:00"/>
    <x v="2"/>
    <x v="15"/>
    <x v="118"/>
    <x v="8"/>
    <n v="2422399"/>
    <n v="0.81818181818181823"/>
    <n v="0"/>
    <n v="0"/>
    <n v="0"/>
    <n v="0"/>
    <n v="1"/>
    <n v="357990"/>
    <n v="0"/>
    <n v="0"/>
    <n v="1"/>
    <n v="178995"/>
    <n v="7"/>
    <n v="631234"/>
    <n v="0"/>
    <n v="0"/>
  </r>
  <r>
    <d v="2004-03-04T00:00:00"/>
    <x v="6"/>
    <d v="2004-03-01T00:00:00"/>
    <x v="2"/>
    <x v="6"/>
    <x v="119"/>
    <x v="3"/>
    <n v="894975"/>
    <n v="0.75"/>
    <n v="0"/>
    <n v="0"/>
    <n v="0"/>
    <n v="0"/>
    <n v="0"/>
    <n v="0"/>
    <n v="0"/>
    <n v="0"/>
    <n v="1"/>
    <n v="178995"/>
    <n v="1"/>
    <n v="89500"/>
    <n v="0"/>
    <n v="0"/>
  </r>
  <r>
    <d v="2004-03-05T00:00:00"/>
    <x v="0"/>
    <d v="2004-03-01T00:00:00"/>
    <x v="2"/>
    <x v="9"/>
    <x v="100"/>
    <x v="11"/>
    <n v="2064409"/>
    <n v="0.8"/>
    <n v="0"/>
    <n v="0"/>
    <n v="0"/>
    <n v="0"/>
    <n v="0"/>
    <n v="0"/>
    <n v="0"/>
    <n v="0"/>
    <n v="2"/>
    <n v="536985"/>
    <n v="3"/>
    <n v="355300"/>
    <n v="0"/>
    <n v="0"/>
  </r>
  <r>
    <d v="2004-03-06T00:00:00"/>
    <x v="1"/>
    <d v="2004-03-01T00:00:00"/>
    <x v="2"/>
    <x v="3"/>
    <x v="120"/>
    <x v="0"/>
    <n v="0"/>
    <n v="0"/>
    <n v="0"/>
    <n v="0"/>
    <n v="0"/>
    <n v="0"/>
    <n v="0"/>
    <n v="0"/>
    <n v="0"/>
    <n v="0"/>
    <n v="1"/>
    <n v="178995"/>
    <n v="0"/>
    <n v="0"/>
    <n v="0"/>
    <n v="0"/>
  </r>
  <r>
    <d v="2004-03-07T00:00:00"/>
    <x v="2"/>
    <d v="2004-03-01T00:00:00"/>
    <x v="2"/>
    <x v="11"/>
    <x v="63"/>
    <x v="4"/>
    <n v="1789950"/>
    <n v="0.58333333333333337"/>
    <n v="1"/>
    <n v="178995"/>
    <n v="0"/>
    <n v="0"/>
    <n v="1"/>
    <n v="357990"/>
    <n v="0"/>
    <n v="0"/>
    <n v="3"/>
    <n v="369923"/>
    <n v="0"/>
    <n v="0"/>
    <n v="0"/>
    <n v="0"/>
  </r>
  <r>
    <d v="2004-03-08T00:00:00"/>
    <x v="3"/>
    <d v="2004-03-01T00:00:00"/>
    <x v="2"/>
    <x v="14"/>
    <x v="121"/>
    <x v="4"/>
    <n v="1348429"/>
    <n v="0.875"/>
    <n v="0"/>
    <n v="0"/>
    <n v="0"/>
    <n v="0"/>
    <n v="1"/>
    <n v="357990"/>
    <n v="0"/>
    <n v="0"/>
    <n v="0"/>
    <n v="0"/>
    <n v="2"/>
    <n v="358000"/>
    <n v="0"/>
    <n v="0"/>
  </r>
  <r>
    <d v="2004-03-09T00:00:00"/>
    <x v="4"/>
    <d v="2004-03-01T00:00:00"/>
    <x v="2"/>
    <x v="7"/>
    <x v="122"/>
    <x v="4"/>
    <n v="1097836"/>
    <n v="0.77777777777777779"/>
    <n v="1"/>
    <n v="178995"/>
    <n v="0"/>
    <n v="0"/>
    <n v="0"/>
    <n v="0"/>
    <n v="0"/>
    <n v="0"/>
    <n v="1"/>
    <n v="178995"/>
    <n v="1"/>
    <n v="214800"/>
    <n v="0"/>
    <n v="0"/>
  </r>
  <r>
    <d v="2004-03-10T00:00:00"/>
    <x v="5"/>
    <d v="2004-03-01T00:00:00"/>
    <x v="2"/>
    <x v="9"/>
    <x v="123"/>
    <x v="6"/>
    <n v="548918"/>
    <n v="0.4"/>
    <n v="0"/>
    <n v="0"/>
    <n v="0"/>
    <n v="0"/>
    <n v="4"/>
    <n v="811444"/>
    <n v="0"/>
    <n v="0"/>
    <n v="2"/>
    <n v="357990"/>
    <n v="0"/>
    <n v="0"/>
    <n v="0"/>
    <n v="0"/>
  </r>
  <r>
    <d v="2004-03-11T00:00:00"/>
    <x v="6"/>
    <d v="2004-03-01T00:00:00"/>
    <x v="2"/>
    <x v="23"/>
    <x v="124"/>
    <x v="8"/>
    <n v="1610960"/>
    <n v="0.6"/>
    <n v="0"/>
    <n v="0"/>
    <n v="0"/>
    <n v="0"/>
    <n v="2"/>
    <n v="357990"/>
    <n v="0"/>
    <n v="0"/>
    <n v="4"/>
    <n v="715980"/>
    <n v="3"/>
    <n v="215800"/>
    <n v="0"/>
    <n v="0"/>
  </r>
  <r>
    <d v="2004-03-12T00:00:00"/>
    <x v="0"/>
    <d v="2004-03-01T00:00:00"/>
    <x v="2"/>
    <x v="9"/>
    <x v="125"/>
    <x v="5"/>
    <n v="1073970"/>
    <n v="0.6"/>
    <n v="0"/>
    <n v="0"/>
    <n v="0"/>
    <n v="0"/>
    <n v="2"/>
    <n v="357990"/>
    <n v="0"/>
    <n v="0"/>
    <n v="2"/>
    <n v="357990"/>
    <n v="0"/>
    <n v="0"/>
    <n v="0"/>
    <n v="0"/>
  </r>
  <r>
    <d v="2004-03-13T00:00:00"/>
    <x v="1"/>
    <d v="2004-03-01T00:00:00"/>
    <x v="2"/>
    <x v="6"/>
    <x v="117"/>
    <x v="6"/>
    <n v="894975"/>
    <n v="1"/>
    <n v="0"/>
    <n v="0"/>
    <n v="0"/>
    <n v="0"/>
    <n v="0"/>
    <n v="0"/>
    <n v="0"/>
    <n v="0"/>
    <n v="0"/>
    <n v="0"/>
    <n v="0"/>
    <n v="0"/>
    <n v="0"/>
    <n v="0"/>
  </r>
  <r>
    <d v="2004-03-14T00:00:00"/>
    <x v="2"/>
    <d v="2004-03-01T00:00:00"/>
    <x v="2"/>
    <x v="16"/>
    <x v="126"/>
    <x v="9"/>
    <n v="2028610"/>
    <n v="0.75"/>
    <n v="0"/>
    <n v="0"/>
    <n v="0"/>
    <n v="0"/>
    <n v="2"/>
    <n v="357995"/>
    <n v="0"/>
    <n v="0"/>
    <n v="2"/>
    <n v="405722"/>
    <n v="0"/>
    <n v="0"/>
    <n v="0"/>
    <n v="0"/>
  </r>
  <r>
    <d v="2004-03-15T00:00:00"/>
    <x v="3"/>
    <d v="2004-03-01T00:00:00"/>
    <x v="2"/>
    <x v="18"/>
    <x v="127"/>
    <x v="12"/>
    <n v="3233843"/>
    <n v="0.72222222222222221"/>
    <n v="0"/>
    <n v="0"/>
    <n v="0"/>
    <n v="0"/>
    <n v="2"/>
    <n v="536985"/>
    <n v="0"/>
    <n v="0"/>
    <n v="3"/>
    <n v="584717"/>
    <n v="2"/>
    <n v="268500"/>
    <n v="0"/>
    <n v="0"/>
  </r>
  <r>
    <d v="2004-03-16T00:00:00"/>
    <x v="4"/>
    <d v="2004-03-01T00:00:00"/>
    <x v="2"/>
    <x v="14"/>
    <x v="128"/>
    <x v="7"/>
    <n v="1252965"/>
    <n v="0.625"/>
    <n v="0"/>
    <n v="0"/>
    <n v="0"/>
    <n v="0"/>
    <n v="1"/>
    <n v="178995"/>
    <n v="0"/>
    <n v="0"/>
    <n v="2"/>
    <n v="536985"/>
    <n v="1"/>
    <n v="56800"/>
    <n v="0"/>
    <n v="0"/>
  </r>
  <r>
    <d v="2004-03-17T00:00:00"/>
    <x v="5"/>
    <d v="2004-03-01T00:00:00"/>
    <x v="2"/>
    <x v="10"/>
    <x v="63"/>
    <x v="14"/>
    <n v="1980878"/>
    <n v="0.7857142857142857"/>
    <n v="0"/>
    <n v="0"/>
    <n v="0"/>
    <n v="0"/>
    <n v="2"/>
    <n v="357990"/>
    <n v="0"/>
    <n v="0"/>
    <n v="1"/>
    <n v="357990"/>
    <n v="1"/>
    <n v="46800"/>
    <n v="0"/>
    <n v="0"/>
  </r>
  <r>
    <d v="2004-03-18T00:00:00"/>
    <x v="6"/>
    <d v="2004-03-01T00:00:00"/>
    <x v="2"/>
    <x v="7"/>
    <x v="129"/>
    <x v="7"/>
    <n v="990439"/>
    <n v="0.55555555555555558"/>
    <n v="0"/>
    <n v="0"/>
    <n v="0"/>
    <n v="0"/>
    <n v="3"/>
    <n v="632449"/>
    <n v="0"/>
    <n v="0"/>
    <n v="1"/>
    <n v="178995"/>
    <n v="2"/>
    <n v="123600"/>
    <n v="0"/>
    <n v="0"/>
  </r>
  <r>
    <d v="2004-03-19T00:00:00"/>
    <x v="0"/>
    <d v="2004-03-01T00:00:00"/>
    <x v="2"/>
    <x v="15"/>
    <x v="92"/>
    <x v="8"/>
    <n v="1789950"/>
    <n v="0.81818181818181823"/>
    <n v="0"/>
    <n v="0"/>
    <n v="0"/>
    <n v="0"/>
    <n v="0"/>
    <n v="0"/>
    <n v="0"/>
    <n v="0"/>
    <n v="2"/>
    <n v="357990"/>
    <n v="1"/>
    <n v="16800"/>
    <n v="0"/>
    <n v="0"/>
  </r>
  <r>
    <d v="2004-03-20T00:00:00"/>
    <x v="1"/>
    <d v="2004-03-01T00:00:00"/>
    <x v="2"/>
    <x v="16"/>
    <x v="118"/>
    <x v="8"/>
    <n v="1706419"/>
    <n v="0.5625"/>
    <n v="0"/>
    <n v="0"/>
    <n v="0"/>
    <n v="0"/>
    <n v="3"/>
    <n v="536985"/>
    <n v="0"/>
    <n v="0"/>
    <n v="4"/>
    <n v="715980"/>
    <n v="0"/>
    <n v="0"/>
    <n v="0"/>
    <n v="0"/>
  </r>
  <r>
    <d v="2004-03-21T00:00:00"/>
    <x v="2"/>
    <d v="2004-03-01T00:00:00"/>
    <x v="2"/>
    <x v="12"/>
    <x v="130"/>
    <x v="9"/>
    <n v="2255340"/>
    <n v="0.92307692307692313"/>
    <n v="0"/>
    <n v="0"/>
    <n v="0"/>
    <n v="0"/>
    <n v="1"/>
    <n v="95464"/>
    <n v="0"/>
    <n v="0"/>
    <n v="0"/>
    <n v="0"/>
    <n v="0"/>
    <n v="0"/>
    <n v="0"/>
    <n v="0"/>
  </r>
  <r>
    <d v="2004-03-22T00:00:00"/>
    <x v="3"/>
    <d v="2004-03-01T00:00:00"/>
    <x v="2"/>
    <x v="5"/>
    <x v="117"/>
    <x v="1"/>
    <n v="178995"/>
    <n v="0.2"/>
    <n v="0"/>
    <n v="0"/>
    <n v="0"/>
    <n v="0"/>
    <n v="2"/>
    <n v="357990"/>
    <n v="0"/>
    <n v="0"/>
    <n v="2"/>
    <n v="357990"/>
    <n v="0"/>
    <n v="0"/>
    <n v="0"/>
    <n v="0"/>
  </r>
  <r>
    <d v="2004-03-23T00:00:00"/>
    <x v="4"/>
    <d v="2004-03-01T00:00:00"/>
    <x v="2"/>
    <x v="15"/>
    <x v="131"/>
    <x v="5"/>
    <n v="990439"/>
    <n v="0.54545454545454541"/>
    <n v="0"/>
    <n v="0"/>
    <n v="0"/>
    <n v="0"/>
    <n v="0"/>
    <n v="0"/>
    <n v="0"/>
    <n v="0"/>
    <n v="5"/>
    <n v="1073970"/>
    <n v="4"/>
    <n v="507168"/>
    <n v="0"/>
    <n v="0"/>
  </r>
  <r>
    <d v="2004-03-24T00:00:00"/>
    <x v="5"/>
    <d v="2004-03-01T00:00:00"/>
    <x v="2"/>
    <x v="23"/>
    <x v="132"/>
    <x v="14"/>
    <n v="2505930"/>
    <n v="0.73333333333333328"/>
    <n v="0"/>
    <n v="0"/>
    <n v="0"/>
    <n v="0"/>
    <n v="0"/>
    <n v="0"/>
    <n v="0"/>
    <n v="0"/>
    <n v="4"/>
    <n v="632449"/>
    <n v="1"/>
    <n v="136800"/>
    <n v="0"/>
    <n v="0"/>
  </r>
  <r>
    <d v="2004-03-25T00:00:00"/>
    <x v="6"/>
    <d v="2004-03-01T00:00:00"/>
    <x v="2"/>
    <x v="4"/>
    <x v="133"/>
    <x v="1"/>
    <n v="357990"/>
    <n v="0.5"/>
    <n v="0"/>
    <n v="0"/>
    <n v="0"/>
    <n v="0"/>
    <n v="0"/>
    <n v="0"/>
    <n v="0"/>
    <n v="0"/>
    <n v="1"/>
    <n v="178995"/>
    <n v="3"/>
    <n v="193580"/>
    <n v="0"/>
    <n v="0"/>
  </r>
  <r>
    <d v="2004-03-26T00:00:00"/>
    <x v="0"/>
    <d v="2004-03-01T00:00:00"/>
    <x v="2"/>
    <x v="6"/>
    <x v="79"/>
    <x v="2"/>
    <n v="357990"/>
    <n v="0.5"/>
    <n v="0"/>
    <n v="0"/>
    <n v="0"/>
    <n v="0"/>
    <n v="1"/>
    <n v="178995"/>
    <n v="0"/>
    <n v="0"/>
    <n v="1"/>
    <n v="178995"/>
    <n v="1"/>
    <n v="36800"/>
    <n v="0"/>
    <n v="0"/>
  </r>
  <r>
    <d v="2004-03-27T00:00:00"/>
    <x v="1"/>
    <d v="2004-03-01T00:00:00"/>
    <x v="2"/>
    <x v="5"/>
    <x v="134"/>
    <x v="6"/>
    <n v="1073970"/>
    <n v="0.8"/>
    <n v="0"/>
    <n v="0"/>
    <n v="0"/>
    <n v="0"/>
    <n v="0"/>
    <n v="0"/>
    <n v="0"/>
    <n v="0"/>
    <n v="1"/>
    <n v="178995"/>
    <n v="0"/>
    <n v="0"/>
    <n v="0"/>
    <n v="0"/>
  </r>
  <r>
    <d v="2004-03-28T00:00:00"/>
    <x v="2"/>
    <d v="2004-03-01T00:00:00"/>
    <x v="2"/>
    <x v="14"/>
    <x v="135"/>
    <x v="3"/>
    <n v="715980"/>
    <n v="0.375"/>
    <n v="0"/>
    <n v="0"/>
    <n v="0"/>
    <n v="0"/>
    <n v="0"/>
    <n v="0"/>
    <n v="0"/>
    <n v="0"/>
    <n v="5"/>
    <n v="727913"/>
    <n v="0"/>
    <n v="0"/>
    <n v="0"/>
    <n v="0"/>
  </r>
  <r>
    <d v="2004-03-29T00:00:00"/>
    <x v="3"/>
    <d v="2004-03-01T00:00:00"/>
    <x v="2"/>
    <x v="5"/>
    <x v="136"/>
    <x v="3"/>
    <n v="632449"/>
    <n v="0.6"/>
    <n v="0"/>
    <n v="0"/>
    <n v="0"/>
    <n v="0"/>
    <n v="1"/>
    <n v="357990"/>
    <n v="0"/>
    <n v="0"/>
    <n v="1"/>
    <n v="178995"/>
    <n v="5"/>
    <n v="628400"/>
    <n v="0"/>
    <n v="0"/>
  </r>
  <r>
    <d v="2004-03-30T00:00:00"/>
    <x v="4"/>
    <d v="2004-03-01T00:00:00"/>
    <x v="2"/>
    <x v="7"/>
    <x v="137"/>
    <x v="5"/>
    <n v="1527424"/>
    <n v="0.66666666666666663"/>
    <n v="0"/>
    <n v="0"/>
    <n v="0"/>
    <n v="0"/>
    <n v="2"/>
    <n v="536985"/>
    <n v="0"/>
    <n v="0"/>
    <n v="1"/>
    <n v="178995"/>
    <n v="3"/>
    <n v="277000"/>
    <n v="0"/>
    <n v="0"/>
  </r>
  <r>
    <d v="2004-03-31T00:00:00"/>
    <x v="5"/>
    <d v="2004-03-01T00:00:00"/>
    <x v="2"/>
    <x v="1"/>
    <x v="138"/>
    <x v="6"/>
    <n v="632449"/>
    <n v="0.66666666666666663"/>
    <n v="0"/>
    <n v="0"/>
    <n v="0"/>
    <n v="0"/>
    <n v="1"/>
    <n v="95464"/>
    <n v="0"/>
    <n v="0"/>
    <n v="1"/>
    <n v="178995"/>
    <n v="2"/>
    <n v="146300"/>
    <n v="0"/>
    <n v="0"/>
  </r>
  <r>
    <d v="2004-04-01T00:00:00"/>
    <x v="6"/>
    <d v="2004-04-01T00:00:00"/>
    <x v="2"/>
    <x v="3"/>
    <x v="120"/>
    <x v="0"/>
    <n v="0"/>
    <n v="0"/>
    <n v="0"/>
    <n v="0"/>
    <n v="0"/>
    <n v="0"/>
    <n v="0"/>
    <n v="0"/>
    <n v="0"/>
    <n v="0"/>
    <n v="1"/>
    <n v="178995"/>
    <n v="2"/>
    <n v="262100"/>
    <n v="0"/>
    <n v="0"/>
  </r>
  <r>
    <d v="2004-04-02T00:00:00"/>
    <x v="0"/>
    <d v="2004-04-01T00:00:00"/>
    <x v="2"/>
    <x v="4"/>
    <x v="133"/>
    <x v="2"/>
    <n v="536985"/>
    <n v="1"/>
    <n v="0"/>
    <n v="0"/>
    <n v="0"/>
    <n v="0"/>
    <n v="0"/>
    <n v="0"/>
    <n v="0"/>
    <n v="0"/>
    <n v="0"/>
    <n v="0"/>
    <n v="1"/>
    <n v="86800"/>
    <n v="0"/>
    <n v="0"/>
  </r>
  <r>
    <d v="2004-04-03T00:00:00"/>
    <x v="1"/>
    <d v="2004-04-01T00:00:00"/>
    <x v="2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4-04-04T00:00:00"/>
    <x v="2"/>
    <d v="2004-04-01T00:00:00"/>
    <x v="2"/>
    <x v="4"/>
    <x v="139"/>
    <x v="2"/>
    <n v="357990"/>
    <n v="1"/>
    <n v="0"/>
    <n v="0"/>
    <n v="0"/>
    <n v="0"/>
    <n v="0"/>
    <n v="0"/>
    <n v="0"/>
    <n v="0"/>
    <n v="0"/>
    <n v="0"/>
    <n v="0"/>
    <n v="0"/>
    <n v="0"/>
    <n v="0"/>
  </r>
  <r>
    <d v="2004-04-05T00:00:00"/>
    <x v="3"/>
    <d v="2004-04-01T00:00:00"/>
    <x v="2"/>
    <x v="0"/>
    <x v="0"/>
    <x v="0"/>
    <n v="0"/>
    <n v="0"/>
    <n v="0"/>
    <n v="0"/>
    <n v="0"/>
    <n v="0"/>
    <n v="0"/>
    <n v="0"/>
    <n v="0"/>
    <n v="0"/>
    <n v="0"/>
    <n v="0"/>
    <n v="1"/>
    <n v="95468"/>
    <n v="0"/>
    <n v="0"/>
  </r>
  <r>
    <d v="2004-04-06T00:00:00"/>
    <x v="4"/>
    <d v="2004-04-01T00:00:00"/>
    <x v="2"/>
    <x v="4"/>
    <x v="79"/>
    <x v="2"/>
    <n v="715980"/>
    <n v="1"/>
    <n v="0"/>
    <n v="0"/>
    <n v="0"/>
    <n v="0"/>
    <n v="0"/>
    <n v="0"/>
    <n v="0"/>
    <n v="0"/>
    <n v="0"/>
    <n v="0"/>
    <n v="3"/>
    <n v="464800"/>
    <n v="0"/>
    <n v="0"/>
  </r>
  <r>
    <d v="2004-04-07T00:00:00"/>
    <x v="5"/>
    <d v="2004-04-01T00:00:00"/>
    <x v="2"/>
    <x v="1"/>
    <x v="140"/>
    <x v="2"/>
    <n v="274459"/>
    <n v="0.33333333333333331"/>
    <n v="0"/>
    <n v="0"/>
    <n v="0"/>
    <n v="0"/>
    <n v="3"/>
    <n v="894975"/>
    <n v="0"/>
    <n v="0"/>
    <n v="1"/>
    <n v="178995"/>
    <n v="3"/>
    <n v="322200"/>
    <n v="0"/>
    <n v="0"/>
  </r>
  <r>
    <d v="2004-04-08T00:00:00"/>
    <x v="6"/>
    <d v="2004-04-01T00:00:00"/>
    <x v="2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4-04-09T00:00:00"/>
    <x v="0"/>
    <d v="2004-04-01T00:00:00"/>
    <x v="2"/>
    <x v="4"/>
    <x v="139"/>
    <x v="0"/>
    <n v="0"/>
    <n v="0"/>
    <n v="0"/>
    <n v="0"/>
    <n v="0"/>
    <n v="0"/>
    <n v="0"/>
    <n v="0"/>
    <n v="0"/>
    <n v="0"/>
    <n v="2"/>
    <n v="357990"/>
    <n v="0"/>
    <n v="0"/>
    <n v="0"/>
    <n v="0"/>
  </r>
  <r>
    <d v="2004-04-10T00:00:00"/>
    <x v="1"/>
    <d v="2004-04-01T00:00:00"/>
    <x v="2"/>
    <x v="15"/>
    <x v="116"/>
    <x v="5"/>
    <n v="1252965"/>
    <n v="0.54545454545454541"/>
    <n v="0"/>
    <n v="0"/>
    <n v="0"/>
    <n v="0"/>
    <n v="1"/>
    <n v="357990"/>
    <n v="0"/>
    <n v="0"/>
    <n v="4"/>
    <n v="715980"/>
    <n v="0"/>
    <n v="0"/>
    <n v="0"/>
    <n v="0"/>
  </r>
  <r>
    <d v="2004-04-11T00:00:00"/>
    <x v="2"/>
    <d v="2004-04-01T00:00:00"/>
    <x v="2"/>
    <x v="6"/>
    <x v="115"/>
    <x v="6"/>
    <n v="632449"/>
    <n v="1"/>
    <n v="0"/>
    <n v="0"/>
    <n v="0"/>
    <n v="0"/>
    <n v="0"/>
    <n v="0"/>
    <n v="0"/>
    <n v="0"/>
    <n v="0"/>
    <n v="0"/>
    <n v="0"/>
    <n v="0"/>
    <n v="0"/>
    <n v="0"/>
  </r>
  <r>
    <d v="2004-04-12T00:00:00"/>
    <x v="3"/>
    <d v="2004-04-01T00:00:00"/>
    <x v="2"/>
    <x v="10"/>
    <x v="141"/>
    <x v="14"/>
    <n v="1718352"/>
    <n v="0.7857142857142857"/>
    <n v="0"/>
    <n v="0"/>
    <n v="0"/>
    <n v="0"/>
    <n v="0"/>
    <n v="0"/>
    <n v="0"/>
    <n v="0"/>
    <n v="3"/>
    <n v="536985"/>
    <n v="8"/>
    <n v="1048500"/>
    <n v="0"/>
    <n v="0"/>
  </r>
  <r>
    <d v="2004-04-13T00:00:00"/>
    <x v="4"/>
    <d v="2004-04-01T00:00:00"/>
    <x v="2"/>
    <x v="3"/>
    <x v="142"/>
    <x v="1"/>
    <n v="95464"/>
    <n v="1"/>
    <n v="0"/>
    <n v="0"/>
    <n v="0"/>
    <n v="0"/>
    <n v="0"/>
    <n v="0"/>
    <n v="0"/>
    <n v="0"/>
    <n v="0"/>
    <n v="0"/>
    <n v="7"/>
    <n v="875594"/>
    <n v="0"/>
    <n v="0"/>
  </r>
  <r>
    <d v="2004-04-14T00:00:00"/>
    <x v="5"/>
    <d v="2004-04-01T00:00:00"/>
    <x v="2"/>
    <x v="1"/>
    <x v="143"/>
    <x v="3"/>
    <n v="632449"/>
    <n v="0.5"/>
    <n v="0"/>
    <n v="0"/>
    <n v="0"/>
    <n v="0"/>
    <n v="3"/>
    <n v="453454"/>
    <n v="0"/>
    <n v="0"/>
    <n v="0"/>
    <n v="0"/>
    <n v="1"/>
    <n v="107400"/>
    <n v="0"/>
    <n v="0"/>
  </r>
  <r>
    <d v="2004-04-15T00:00:00"/>
    <x v="6"/>
    <d v="2004-04-01T00:00:00"/>
    <x v="2"/>
    <x v="3"/>
    <x v="139"/>
    <x v="1"/>
    <n v="357990"/>
    <n v="1"/>
    <n v="0"/>
    <n v="0"/>
    <n v="0"/>
    <n v="0"/>
    <n v="0"/>
    <n v="0"/>
    <n v="0"/>
    <n v="0"/>
    <n v="0"/>
    <n v="0"/>
    <n v="1"/>
    <n v="76374"/>
    <n v="0"/>
    <n v="0"/>
  </r>
  <r>
    <d v="2004-04-16T00:00:00"/>
    <x v="0"/>
    <d v="2004-04-01T00:00:00"/>
    <x v="2"/>
    <x v="3"/>
    <x v="120"/>
    <x v="1"/>
    <n v="178995"/>
    <n v="1"/>
    <n v="0"/>
    <n v="0"/>
    <n v="0"/>
    <n v="0"/>
    <n v="0"/>
    <n v="0"/>
    <n v="0"/>
    <n v="0"/>
    <n v="0"/>
    <n v="0"/>
    <n v="2"/>
    <n v="268500"/>
    <n v="0"/>
    <n v="0"/>
  </r>
  <r>
    <d v="2004-04-17T00:00:00"/>
    <x v="1"/>
    <d v="2004-04-01T00:00:00"/>
    <x v="2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4-04-18T00:00:00"/>
    <x v="2"/>
    <d v="2004-04-01T00:00:00"/>
    <x v="2"/>
    <x v="2"/>
    <x v="144"/>
    <x v="2"/>
    <n v="274459"/>
    <n v="0.66666666666666663"/>
    <n v="0"/>
    <n v="0"/>
    <n v="0"/>
    <n v="0"/>
    <n v="1"/>
    <n v="95464"/>
    <n v="0"/>
    <n v="0"/>
    <n v="0"/>
    <n v="0"/>
    <n v="0"/>
    <n v="0"/>
    <n v="0"/>
    <n v="0"/>
  </r>
  <r>
    <d v="2004-04-19T00:00:00"/>
    <x v="3"/>
    <d v="2004-04-01T00:00:00"/>
    <x v="2"/>
    <x v="0"/>
    <x v="0"/>
    <x v="0"/>
    <n v="0"/>
    <n v="0"/>
    <n v="0"/>
    <n v="0"/>
    <n v="0"/>
    <n v="0"/>
    <n v="0"/>
    <n v="0"/>
    <n v="0"/>
    <n v="0"/>
    <n v="0"/>
    <n v="0"/>
    <n v="2"/>
    <n v="304300"/>
    <n v="0"/>
    <n v="0"/>
  </r>
  <r>
    <d v="2004-04-20T00:00:00"/>
    <x v="4"/>
    <d v="2004-04-01T00:00:00"/>
    <x v="2"/>
    <x v="6"/>
    <x v="117"/>
    <x v="3"/>
    <n v="715980"/>
    <n v="0.75"/>
    <n v="0"/>
    <n v="0"/>
    <n v="0"/>
    <n v="0"/>
    <n v="0"/>
    <n v="0"/>
    <n v="0"/>
    <n v="0"/>
    <n v="1"/>
    <n v="178995"/>
    <n v="3"/>
    <n v="442600"/>
    <n v="0"/>
    <n v="0"/>
  </r>
  <r>
    <d v="2004-04-21T00:00:00"/>
    <x v="5"/>
    <d v="2004-04-01T00:00:00"/>
    <x v="2"/>
    <x v="0"/>
    <x v="0"/>
    <x v="0"/>
    <n v="0"/>
    <n v="0"/>
    <n v="0"/>
    <n v="0"/>
    <n v="0"/>
    <n v="0"/>
    <n v="0"/>
    <n v="0"/>
    <n v="0"/>
    <n v="0"/>
    <n v="0"/>
    <n v="0"/>
    <n v="1"/>
    <n v="36800"/>
    <n v="0"/>
    <n v="0"/>
  </r>
  <r>
    <d v="2004-04-22T00:00:00"/>
    <x v="6"/>
    <d v="2004-04-01T00:00:00"/>
    <x v="2"/>
    <x v="0"/>
    <x v="0"/>
    <x v="0"/>
    <n v="0"/>
    <n v="0"/>
    <n v="0"/>
    <n v="0"/>
    <n v="0"/>
    <n v="0"/>
    <n v="0"/>
    <n v="0"/>
    <n v="0"/>
    <n v="0"/>
    <n v="0"/>
    <n v="0"/>
    <n v="2"/>
    <n v="126300"/>
    <n v="0"/>
    <n v="0"/>
  </r>
  <r>
    <d v="2004-04-23T00:00:00"/>
    <x v="0"/>
    <d v="2004-04-01T00:00:00"/>
    <x v="2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4-04-24T00:00:00"/>
    <x v="1"/>
    <d v="2004-04-01T00:00:00"/>
    <x v="2"/>
    <x v="6"/>
    <x v="145"/>
    <x v="3"/>
    <n v="536985"/>
    <n v="0.75"/>
    <n v="0"/>
    <n v="0"/>
    <n v="0"/>
    <n v="0"/>
    <n v="0"/>
    <n v="0"/>
    <n v="0"/>
    <n v="0"/>
    <n v="1"/>
    <n v="47732"/>
    <n v="0"/>
    <n v="0"/>
    <n v="0"/>
    <n v="0"/>
  </r>
  <r>
    <d v="2004-04-25T00:00:00"/>
    <x v="2"/>
    <d v="2004-04-01T00:00:00"/>
    <x v="2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4-04-26T00:00:00"/>
    <x v="3"/>
    <d v="2004-04-01T00:00:00"/>
    <x v="2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4-04-27T00:00:00"/>
    <x v="4"/>
    <d v="2004-04-01T00:00:00"/>
    <x v="2"/>
    <x v="3"/>
    <x v="120"/>
    <x v="0"/>
    <n v="0"/>
    <n v="0"/>
    <n v="0"/>
    <n v="0"/>
    <n v="0"/>
    <n v="0"/>
    <n v="1"/>
    <n v="178995"/>
    <n v="0"/>
    <n v="0"/>
    <n v="0"/>
    <n v="0"/>
    <n v="0"/>
    <n v="0"/>
    <n v="0"/>
    <n v="0"/>
  </r>
  <r>
    <d v="2004-04-28T00:00:00"/>
    <x v="5"/>
    <d v="2004-04-01T00:00:00"/>
    <x v="2"/>
    <x v="0"/>
    <x v="0"/>
    <x v="0"/>
    <n v="0"/>
    <n v="0"/>
    <n v="0"/>
    <n v="0"/>
    <n v="0"/>
    <n v="0"/>
    <n v="0"/>
    <n v="0"/>
    <n v="0"/>
    <n v="0"/>
    <n v="0"/>
    <n v="0"/>
    <n v="3"/>
    <n v="298600"/>
    <n v="0"/>
    <n v="0"/>
  </r>
  <r>
    <d v="2004-04-29T00:00:00"/>
    <x v="6"/>
    <d v="2004-04-01T00:00:00"/>
    <x v="2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4-04-30T00:00:00"/>
    <x v="0"/>
    <d v="2004-04-01T00:00:00"/>
    <x v="2"/>
    <x v="6"/>
    <x v="146"/>
    <x v="3"/>
    <n v="894975"/>
    <n v="0.75"/>
    <n v="0"/>
    <n v="0"/>
    <n v="0"/>
    <n v="0"/>
    <n v="0"/>
    <n v="0"/>
    <n v="0"/>
    <n v="0"/>
    <n v="1"/>
    <n v="358000"/>
    <n v="0"/>
    <n v="0"/>
    <n v="0"/>
    <n v="0"/>
  </r>
  <r>
    <d v="2004-05-01T00:00:00"/>
    <x v="1"/>
    <d v="2004-05-01T00:00:00"/>
    <x v="2"/>
    <x v="4"/>
    <x v="147"/>
    <x v="1"/>
    <n v="47732"/>
    <n v="0.5"/>
    <n v="0"/>
    <n v="0"/>
    <n v="0"/>
    <n v="0"/>
    <n v="0"/>
    <n v="0"/>
    <n v="0"/>
    <n v="0"/>
    <n v="1"/>
    <n v="357990"/>
    <n v="0"/>
    <n v="0"/>
    <n v="0"/>
    <n v="0"/>
  </r>
  <r>
    <d v="2004-05-02T00:00:00"/>
    <x v="2"/>
    <d v="2004-05-01T00:00:00"/>
    <x v="2"/>
    <x v="5"/>
    <x v="134"/>
    <x v="6"/>
    <n v="894975"/>
    <n v="0.8"/>
    <n v="0"/>
    <n v="0"/>
    <n v="0"/>
    <n v="0"/>
    <n v="0"/>
    <n v="0"/>
    <n v="0"/>
    <n v="0"/>
    <n v="1"/>
    <n v="357990"/>
    <n v="0"/>
    <n v="0"/>
    <n v="0"/>
    <n v="0"/>
  </r>
  <r>
    <d v="2004-05-03T00:00:00"/>
    <x v="3"/>
    <d v="2004-05-01T00:00:00"/>
    <x v="2"/>
    <x v="3"/>
    <x v="139"/>
    <x v="1"/>
    <n v="357990"/>
    <n v="1"/>
    <n v="0"/>
    <n v="0"/>
    <n v="0"/>
    <n v="0"/>
    <n v="0"/>
    <n v="0"/>
    <n v="0"/>
    <n v="0"/>
    <n v="0"/>
    <n v="0"/>
    <n v="2"/>
    <n v="244080"/>
    <n v="0"/>
    <n v="0"/>
  </r>
  <r>
    <d v="2004-05-04T00:00:00"/>
    <x v="4"/>
    <d v="2004-05-01T00:00:00"/>
    <x v="2"/>
    <x v="3"/>
    <x v="120"/>
    <x v="1"/>
    <n v="178995"/>
    <n v="1"/>
    <n v="0"/>
    <n v="0"/>
    <n v="0"/>
    <n v="0"/>
    <n v="0"/>
    <n v="0"/>
    <n v="0"/>
    <n v="0"/>
    <n v="0"/>
    <n v="0"/>
    <n v="0"/>
    <n v="0"/>
    <n v="0"/>
    <n v="0"/>
  </r>
  <r>
    <d v="2004-05-05T00:00:00"/>
    <x v="5"/>
    <d v="2004-05-01T00:00:00"/>
    <x v="2"/>
    <x v="8"/>
    <x v="148"/>
    <x v="7"/>
    <n v="1252965"/>
    <n v="0.7142857142857143"/>
    <n v="0"/>
    <n v="0"/>
    <n v="0"/>
    <n v="0"/>
    <n v="0"/>
    <n v="0"/>
    <n v="0"/>
    <n v="0"/>
    <n v="2"/>
    <n v="274464"/>
    <n v="0"/>
    <n v="0"/>
    <n v="0"/>
    <n v="0"/>
  </r>
  <r>
    <d v="2004-05-06T00:00:00"/>
    <x v="6"/>
    <d v="2004-05-01T00:00:00"/>
    <x v="2"/>
    <x v="2"/>
    <x v="117"/>
    <x v="1"/>
    <n v="178995"/>
    <n v="0.33333333333333331"/>
    <n v="0"/>
    <n v="0"/>
    <n v="0"/>
    <n v="0"/>
    <n v="0"/>
    <n v="0"/>
    <n v="0"/>
    <n v="0"/>
    <n v="2"/>
    <n v="715980"/>
    <n v="1"/>
    <n v="89500"/>
    <n v="0"/>
    <n v="0"/>
  </r>
  <r>
    <d v="2004-05-07T00:00:00"/>
    <x v="0"/>
    <d v="2004-05-01T00:00:00"/>
    <x v="2"/>
    <x v="6"/>
    <x v="117"/>
    <x v="6"/>
    <n v="894975"/>
    <n v="1"/>
    <n v="0"/>
    <n v="0"/>
    <n v="0"/>
    <n v="0"/>
    <n v="0"/>
    <n v="0"/>
    <n v="0"/>
    <n v="0"/>
    <n v="0"/>
    <n v="0"/>
    <n v="1"/>
    <n v="89500"/>
    <n v="0"/>
    <n v="0"/>
  </r>
  <r>
    <d v="2004-05-08T00:00:00"/>
    <x v="1"/>
    <d v="2004-05-01T00:00:00"/>
    <x v="2"/>
    <x v="5"/>
    <x v="149"/>
    <x v="6"/>
    <n v="894980"/>
    <n v="0.8"/>
    <n v="0"/>
    <n v="0"/>
    <n v="0"/>
    <n v="0"/>
    <n v="0"/>
    <n v="0"/>
    <n v="0"/>
    <n v="0"/>
    <n v="1"/>
    <n v="178995"/>
    <n v="0"/>
    <n v="0"/>
    <n v="0"/>
    <n v="0"/>
  </r>
  <r>
    <d v="2004-05-09T00:00:00"/>
    <x v="2"/>
    <d v="2004-05-01T00:00:00"/>
    <x v="2"/>
    <x v="1"/>
    <x v="150"/>
    <x v="3"/>
    <n v="536985"/>
    <n v="0.5"/>
    <n v="0"/>
    <n v="0"/>
    <n v="0"/>
    <n v="0"/>
    <n v="1"/>
    <n v="95467"/>
    <n v="0"/>
    <n v="0"/>
    <n v="2"/>
    <n v="357990"/>
    <n v="0"/>
    <n v="0"/>
    <n v="0"/>
    <n v="0"/>
  </r>
  <r>
    <d v="2004-05-10T00:00:00"/>
    <x v="3"/>
    <d v="2004-05-01T00:00:00"/>
    <x v="2"/>
    <x v="2"/>
    <x v="133"/>
    <x v="2"/>
    <n v="357990"/>
    <n v="0.66666666666666663"/>
    <n v="0"/>
    <n v="0"/>
    <n v="0"/>
    <n v="0"/>
    <n v="0"/>
    <n v="0"/>
    <n v="0"/>
    <n v="0"/>
    <n v="1"/>
    <n v="178995"/>
    <n v="2"/>
    <n v="153600"/>
    <n v="0"/>
    <n v="0"/>
  </r>
  <r>
    <d v="2004-05-11T00:00:00"/>
    <x v="4"/>
    <d v="2004-05-01T00:00:00"/>
    <x v="2"/>
    <x v="15"/>
    <x v="151"/>
    <x v="14"/>
    <n v="2684925"/>
    <n v="1"/>
    <n v="0"/>
    <n v="0"/>
    <n v="0"/>
    <n v="0"/>
    <n v="0"/>
    <n v="0"/>
    <n v="0"/>
    <n v="0"/>
    <n v="0"/>
    <n v="0"/>
    <n v="0"/>
    <n v="0"/>
    <n v="0"/>
    <n v="0"/>
  </r>
  <r>
    <d v="2004-05-12T00:00:00"/>
    <x v="5"/>
    <d v="2004-05-01T00:00:00"/>
    <x v="2"/>
    <x v="1"/>
    <x v="125"/>
    <x v="7"/>
    <n v="1431960"/>
    <n v="0.83333333333333337"/>
    <n v="0"/>
    <n v="0"/>
    <n v="0"/>
    <n v="0"/>
    <n v="1"/>
    <n v="357990"/>
    <n v="0"/>
    <n v="0"/>
    <n v="0"/>
    <n v="0"/>
    <n v="0"/>
    <n v="0"/>
    <n v="0"/>
    <n v="0"/>
  </r>
  <r>
    <d v="2004-05-13T00:00:00"/>
    <x v="6"/>
    <d v="2004-05-01T00:00:00"/>
    <x v="2"/>
    <x v="5"/>
    <x v="57"/>
    <x v="7"/>
    <n v="990439"/>
    <n v="1"/>
    <n v="0"/>
    <n v="0"/>
    <n v="0"/>
    <n v="0"/>
    <n v="0"/>
    <n v="0"/>
    <n v="0"/>
    <n v="0"/>
    <n v="0"/>
    <n v="0"/>
    <n v="1"/>
    <n v="46800"/>
    <n v="0"/>
    <n v="0"/>
  </r>
  <r>
    <d v="2004-05-14T00:00:00"/>
    <x v="0"/>
    <d v="2004-05-01T00:00:00"/>
    <x v="2"/>
    <x v="9"/>
    <x v="152"/>
    <x v="4"/>
    <n v="1169434"/>
    <n v="0.7"/>
    <n v="0"/>
    <n v="0"/>
    <n v="0"/>
    <n v="0"/>
    <n v="0"/>
    <n v="0"/>
    <n v="0"/>
    <n v="0"/>
    <n v="3"/>
    <n v="894985"/>
    <n v="0"/>
    <n v="0"/>
    <n v="0"/>
    <n v="0"/>
  </r>
  <r>
    <d v="2004-05-15T00:00:00"/>
    <x v="1"/>
    <d v="2004-05-01T00:00:00"/>
    <x v="2"/>
    <x v="8"/>
    <x v="153"/>
    <x v="6"/>
    <n v="1252965"/>
    <n v="0.5714285714285714"/>
    <n v="0"/>
    <n v="0"/>
    <n v="0"/>
    <n v="0"/>
    <n v="1"/>
    <n v="95464"/>
    <n v="0"/>
    <n v="0"/>
    <n v="2"/>
    <n v="357995"/>
    <n v="0"/>
    <n v="0"/>
    <n v="0"/>
    <n v="0"/>
  </r>
  <r>
    <d v="2004-05-16T00:00:00"/>
    <x v="2"/>
    <d v="2004-05-01T00:00:00"/>
    <x v="2"/>
    <x v="6"/>
    <x v="117"/>
    <x v="6"/>
    <n v="894975"/>
    <n v="1"/>
    <n v="0"/>
    <n v="0"/>
    <n v="0"/>
    <n v="0"/>
    <n v="0"/>
    <n v="0"/>
    <n v="0"/>
    <n v="0"/>
    <n v="0"/>
    <n v="0"/>
    <n v="0"/>
    <n v="0"/>
    <n v="0"/>
    <n v="0"/>
  </r>
  <r>
    <d v="2004-05-17T00:00:00"/>
    <x v="3"/>
    <d v="2004-05-01T00:00:00"/>
    <x v="2"/>
    <x v="23"/>
    <x v="154"/>
    <x v="14"/>
    <n v="2255337"/>
    <n v="0.73333333333333328"/>
    <n v="0"/>
    <n v="0"/>
    <n v="0"/>
    <n v="0"/>
    <n v="2"/>
    <n v="190928"/>
    <n v="0"/>
    <n v="0"/>
    <n v="2"/>
    <n v="357990"/>
    <n v="2"/>
    <n v="156800"/>
    <n v="0"/>
    <n v="0"/>
  </r>
  <r>
    <d v="2004-05-18T00:00:00"/>
    <x v="4"/>
    <d v="2004-05-01T00:00:00"/>
    <x v="2"/>
    <x v="14"/>
    <x v="155"/>
    <x v="7"/>
    <n v="1169434"/>
    <n v="0.625"/>
    <n v="0"/>
    <n v="0"/>
    <n v="0"/>
    <n v="0"/>
    <n v="1"/>
    <n v="178995"/>
    <n v="0"/>
    <n v="0"/>
    <n v="2"/>
    <n v="274459"/>
    <n v="3"/>
    <n v="209834"/>
    <n v="0"/>
    <n v="0"/>
  </r>
  <r>
    <d v="2004-05-19T00:00:00"/>
    <x v="5"/>
    <d v="2004-05-01T00:00:00"/>
    <x v="2"/>
    <x v="1"/>
    <x v="134"/>
    <x v="5"/>
    <n v="1252965"/>
    <n v="1"/>
    <n v="0"/>
    <n v="0"/>
    <n v="0"/>
    <n v="0"/>
    <n v="0"/>
    <n v="0"/>
    <n v="0"/>
    <n v="0"/>
    <n v="0"/>
    <n v="0"/>
    <n v="1"/>
    <n v="179000"/>
    <n v="0"/>
    <n v="0"/>
  </r>
  <r>
    <d v="2004-05-20T00:00:00"/>
    <x v="6"/>
    <d v="2004-05-01T00:00:00"/>
    <x v="2"/>
    <x v="3"/>
    <x v="120"/>
    <x v="1"/>
    <n v="178995"/>
    <n v="1"/>
    <n v="0"/>
    <n v="0"/>
    <n v="0"/>
    <n v="0"/>
    <n v="0"/>
    <n v="0"/>
    <n v="0"/>
    <n v="0"/>
    <n v="0"/>
    <n v="0"/>
    <n v="0"/>
    <n v="0"/>
    <n v="0"/>
    <n v="0"/>
  </r>
  <r>
    <d v="2004-05-21T00:00:00"/>
    <x v="0"/>
    <d v="2004-05-01T00:00:00"/>
    <x v="2"/>
    <x v="4"/>
    <x v="79"/>
    <x v="1"/>
    <n v="357990"/>
    <n v="0.5"/>
    <n v="0"/>
    <n v="0"/>
    <n v="0"/>
    <n v="0"/>
    <n v="0"/>
    <n v="0"/>
    <n v="0"/>
    <n v="0"/>
    <n v="1"/>
    <n v="357990"/>
    <n v="2"/>
    <n v="153600"/>
    <n v="0"/>
    <n v="0"/>
  </r>
  <r>
    <d v="2004-05-22T00:00:00"/>
    <x v="1"/>
    <d v="2004-05-01T00:00:00"/>
    <x v="2"/>
    <x v="3"/>
    <x v="120"/>
    <x v="1"/>
    <n v="178995"/>
    <n v="1"/>
    <n v="0"/>
    <n v="0"/>
    <n v="0"/>
    <n v="0"/>
    <n v="0"/>
    <n v="0"/>
    <n v="0"/>
    <n v="0"/>
    <n v="0"/>
    <n v="0"/>
    <n v="0"/>
    <n v="0"/>
    <n v="0"/>
    <n v="0"/>
  </r>
  <r>
    <d v="2004-05-23T00:00:00"/>
    <x v="2"/>
    <d v="2004-05-01T00:00:00"/>
    <x v="2"/>
    <x v="13"/>
    <x v="156"/>
    <x v="20"/>
    <n v="3245776"/>
    <n v="1"/>
    <n v="0"/>
    <n v="0"/>
    <n v="0"/>
    <n v="0"/>
    <n v="0"/>
    <n v="0"/>
    <n v="0"/>
    <n v="0"/>
    <n v="0"/>
    <n v="0"/>
    <n v="0"/>
    <n v="0"/>
    <n v="0"/>
    <n v="0"/>
  </r>
  <r>
    <d v="2004-05-24T00:00:00"/>
    <x v="3"/>
    <d v="2004-05-01T00:00:00"/>
    <x v="2"/>
    <x v="2"/>
    <x v="157"/>
    <x v="3"/>
    <n v="453454"/>
    <n v="1"/>
    <n v="0"/>
    <n v="0"/>
    <n v="0"/>
    <n v="0"/>
    <n v="0"/>
    <n v="0"/>
    <n v="0"/>
    <n v="0"/>
    <n v="0"/>
    <n v="0"/>
    <n v="0"/>
    <n v="0"/>
    <n v="0"/>
    <n v="0"/>
  </r>
  <r>
    <d v="2004-05-25T00:00:00"/>
    <x v="4"/>
    <d v="2004-05-01T00:00:00"/>
    <x v="2"/>
    <x v="27"/>
    <x v="158"/>
    <x v="23"/>
    <n v="3591833"/>
    <n v="0.90476190476190477"/>
    <n v="0"/>
    <n v="0"/>
    <n v="0"/>
    <n v="0"/>
    <n v="0"/>
    <n v="0"/>
    <n v="0"/>
    <n v="0"/>
    <n v="2"/>
    <n v="453454"/>
    <n v="2"/>
    <n v="286400"/>
    <n v="0"/>
    <n v="0"/>
  </r>
  <r>
    <d v="2004-05-26T00:00:00"/>
    <x v="5"/>
    <d v="2004-05-01T00:00:00"/>
    <x v="2"/>
    <x v="3"/>
    <x v="139"/>
    <x v="1"/>
    <n v="357990"/>
    <n v="1"/>
    <n v="0"/>
    <n v="0"/>
    <n v="0"/>
    <n v="0"/>
    <n v="0"/>
    <n v="0"/>
    <n v="0"/>
    <n v="0"/>
    <n v="0"/>
    <n v="0"/>
    <n v="0"/>
    <n v="0"/>
    <n v="0"/>
    <n v="0"/>
  </r>
  <r>
    <d v="2004-05-27T00:00:00"/>
    <x v="6"/>
    <d v="2004-05-01T00:00:00"/>
    <x v="2"/>
    <x v="3"/>
    <x v="120"/>
    <x v="0"/>
    <n v="0"/>
    <n v="0"/>
    <n v="0"/>
    <n v="0"/>
    <n v="0"/>
    <n v="0"/>
    <n v="1"/>
    <n v="178995"/>
    <n v="0"/>
    <n v="0"/>
    <n v="0"/>
    <n v="0"/>
    <n v="2"/>
    <n v="69534"/>
    <n v="0"/>
    <n v="0"/>
  </r>
  <r>
    <d v="2004-05-28T00:00:00"/>
    <x v="0"/>
    <d v="2004-05-01T00:00:00"/>
    <x v="2"/>
    <x v="3"/>
    <x v="120"/>
    <x v="1"/>
    <n v="178995"/>
    <n v="1"/>
    <n v="0"/>
    <n v="0"/>
    <n v="0"/>
    <n v="0"/>
    <n v="0"/>
    <n v="0"/>
    <n v="0"/>
    <n v="0"/>
    <n v="0"/>
    <n v="0"/>
    <n v="0"/>
    <n v="0"/>
    <n v="0"/>
    <n v="0"/>
  </r>
  <r>
    <d v="2004-05-29T00:00:00"/>
    <x v="1"/>
    <d v="2004-05-01T00:00:00"/>
    <x v="2"/>
    <x v="5"/>
    <x v="119"/>
    <x v="6"/>
    <n v="894975"/>
    <n v="0.8"/>
    <n v="0"/>
    <n v="0"/>
    <n v="0"/>
    <n v="0"/>
    <n v="1"/>
    <n v="178995"/>
    <n v="0"/>
    <n v="0"/>
    <n v="0"/>
    <n v="0"/>
    <n v="0"/>
    <n v="0"/>
    <n v="0"/>
    <n v="0"/>
  </r>
  <r>
    <d v="2004-05-30T00:00:00"/>
    <x v="2"/>
    <d v="2004-05-01T00:00:00"/>
    <x v="2"/>
    <x v="2"/>
    <x v="133"/>
    <x v="3"/>
    <n v="536985"/>
    <n v="1"/>
    <n v="0"/>
    <n v="0"/>
    <n v="0"/>
    <n v="0"/>
    <n v="0"/>
    <n v="0"/>
    <n v="0"/>
    <n v="0"/>
    <n v="0"/>
    <n v="0"/>
    <n v="0"/>
    <n v="0"/>
    <n v="0"/>
    <n v="0"/>
  </r>
  <r>
    <d v="2004-05-31T00:00:00"/>
    <x v="3"/>
    <d v="2004-05-01T00:00:00"/>
    <x v="2"/>
    <x v="3"/>
    <x v="120"/>
    <x v="1"/>
    <n v="178995"/>
    <n v="1"/>
    <n v="0"/>
    <n v="0"/>
    <n v="0"/>
    <n v="0"/>
    <n v="0"/>
    <n v="0"/>
    <n v="0"/>
    <n v="0"/>
    <n v="0"/>
    <n v="0"/>
    <n v="1"/>
    <n v="179000"/>
    <n v="0"/>
    <n v="0"/>
  </r>
  <r>
    <d v="2004-06-01T00:00:00"/>
    <x v="4"/>
    <d v="2004-06-01T00:00:00"/>
    <x v="2"/>
    <x v="3"/>
    <x v="120"/>
    <x v="0"/>
    <n v="0"/>
    <n v="0"/>
    <n v="0"/>
    <n v="0"/>
    <n v="0"/>
    <n v="0"/>
    <n v="1"/>
    <n v="178995"/>
    <n v="0"/>
    <n v="0"/>
    <n v="0"/>
    <n v="0"/>
    <n v="3"/>
    <n v="262000"/>
    <n v="0"/>
    <n v="0"/>
  </r>
  <r>
    <d v="2004-06-02T00:00:00"/>
    <x v="5"/>
    <d v="2004-06-01T00:00:00"/>
    <x v="2"/>
    <x v="3"/>
    <x v="142"/>
    <x v="1"/>
    <n v="95464"/>
    <n v="1"/>
    <n v="0"/>
    <n v="0"/>
    <n v="0"/>
    <n v="0"/>
    <n v="0"/>
    <n v="0"/>
    <n v="0"/>
    <n v="0"/>
    <n v="0"/>
    <n v="0"/>
    <n v="0"/>
    <n v="0"/>
    <n v="0"/>
    <n v="0"/>
  </r>
  <r>
    <d v="2004-06-03T00:00:00"/>
    <x v="6"/>
    <d v="2004-06-01T00:00:00"/>
    <x v="2"/>
    <x v="3"/>
    <x v="120"/>
    <x v="0"/>
    <n v="0"/>
    <n v="0"/>
    <n v="0"/>
    <n v="0"/>
    <n v="0"/>
    <n v="0"/>
    <n v="0"/>
    <n v="0"/>
    <n v="0"/>
    <n v="0"/>
    <n v="1"/>
    <n v="178995"/>
    <n v="1"/>
    <n v="106800"/>
    <n v="0"/>
    <n v="0"/>
  </r>
  <r>
    <d v="2004-06-04T00:00:00"/>
    <x v="0"/>
    <d v="2004-06-01T00:00:00"/>
    <x v="2"/>
    <x v="4"/>
    <x v="80"/>
    <x v="1"/>
    <n v="178995"/>
    <n v="0.5"/>
    <n v="0"/>
    <n v="0"/>
    <n v="0"/>
    <n v="0"/>
    <n v="1"/>
    <n v="95464"/>
    <n v="0"/>
    <n v="0"/>
    <n v="0"/>
    <n v="0"/>
    <n v="1"/>
    <n v="179000"/>
    <n v="0"/>
    <n v="0"/>
  </r>
  <r>
    <d v="2004-06-05T00:00:00"/>
    <x v="1"/>
    <d v="2004-06-01T00:00:00"/>
    <x v="2"/>
    <x v="4"/>
    <x v="80"/>
    <x v="2"/>
    <n v="274459"/>
    <n v="1"/>
    <n v="0"/>
    <n v="0"/>
    <n v="0"/>
    <n v="0"/>
    <n v="0"/>
    <n v="0"/>
    <n v="0"/>
    <n v="0"/>
    <n v="0"/>
    <n v="0"/>
    <n v="0"/>
    <n v="0"/>
    <n v="0"/>
    <n v="0"/>
  </r>
  <r>
    <d v="2004-06-06T00:00:00"/>
    <x v="2"/>
    <d v="2004-06-01T00:00:00"/>
    <x v="2"/>
    <x v="2"/>
    <x v="133"/>
    <x v="3"/>
    <n v="536985"/>
    <n v="1"/>
    <n v="0"/>
    <n v="0"/>
    <n v="0"/>
    <n v="0"/>
    <n v="0"/>
    <n v="0"/>
    <n v="0"/>
    <n v="0"/>
    <n v="0"/>
    <n v="0"/>
    <n v="0"/>
    <n v="0"/>
    <n v="0"/>
    <n v="0"/>
  </r>
  <r>
    <d v="2004-06-07T00:00:00"/>
    <x v="3"/>
    <d v="2004-06-01T00:00:00"/>
    <x v="2"/>
    <x v="2"/>
    <x v="157"/>
    <x v="2"/>
    <n v="357990"/>
    <n v="0.66666666666666663"/>
    <n v="0"/>
    <n v="0"/>
    <n v="0"/>
    <n v="0"/>
    <n v="0"/>
    <n v="0"/>
    <n v="0"/>
    <n v="0"/>
    <n v="1"/>
    <n v="95464"/>
    <n v="0"/>
    <n v="0"/>
    <n v="0"/>
    <n v="0"/>
  </r>
  <r>
    <d v="2004-06-08T00:00:00"/>
    <x v="4"/>
    <d v="2004-06-01T00:00:00"/>
    <x v="2"/>
    <x v="5"/>
    <x v="159"/>
    <x v="6"/>
    <n v="811449"/>
    <n v="0.8"/>
    <n v="0"/>
    <n v="0"/>
    <n v="0"/>
    <n v="0"/>
    <n v="0"/>
    <n v="0"/>
    <n v="0"/>
    <n v="0"/>
    <n v="1"/>
    <n v="178995"/>
    <n v="3"/>
    <n v="269402"/>
    <n v="0"/>
    <n v="0"/>
  </r>
  <r>
    <d v="2004-06-09T00:00:00"/>
    <x v="5"/>
    <d v="2004-06-01T00:00:00"/>
    <x v="2"/>
    <x v="2"/>
    <x v="79"/>
    <x v="2"/>
    <n v="536985"/>
    <n v="0.66666666666666663"/>
    <n v="0"/>
    <n v="0"/>
    <n v="0"/>
    <n v="0"/>
    <n v="0"/>
    <n v="0"/>
    <n v="0"/>
    <n v="0"/>
    <n v="1"/>
    <n v="178995"/>
    <n v="0"/>
    <n v="0"/>
    <n v="0"/>
    <n v="0"/>
  </r>
  <r>
    <d v="2004-06-10T00:00:00"/>
    <x v="6"/>
    <d v="2004-06-01T00:00:00"/>
    <x v="2"/>
    <x v="3"/>
    <x v="120"/>
    <x v="1"/>
    <n v="178995"/>
    <n v="1"/>
    <n v="0"/>
    <n v="0"/>
    <n v="0"/>
    <n v="0"/>
    <n v="0"/>
    <n v="0"/>
    <n v="0"/>
    <n v="0"/>
    <n v="0"/>
    <n v="0"/>
    <n v="1"/>
    <n v="86800"/>
    <n v="0"/>
    <n v="0"/>
  </r>
  <r>
    <d v="2004-06-11T00:00:00"/>
    <x v="0"/>
    <d v="2004-06-01T00:00:00"/>
    <x v="2"/>
    <x v="3"/>
    <x v="120"/>
    <x v="1"/>
    <n v="178995"/>
    <n v="1"/>
    <n v="0"/>
    <n v="0"/>
    <n v="0"/>
    <n v="0"/>
    <n v="0"/>
    <n v="0"/>
    <n v="0"/>
    <n v="0"/>
    <n v="0"/>
    <n v="0"/>
    <n v="1"/>
    <n v="47734"/>
    <n v="0"/>
    <n v="0"/>
  </r>
  <r>
    <d v="2004-06-12T00:00:00"/>
    <x v="1"/>
    <d v="2004-06-01T00:00:00"/>
    <x v="2"/>
    <x v="4"/>
    <x v="139"/>
    <x v="1"/>
    <n v="178995"/>
    <n v="0.5"/>
    <n v="0"/>
    <n v="0"/>
    <n v="0"/>
    <n v="0"/>
    <n v="0"/>
    <n v="0"/>
    <n v="0"/>
    <n v="0"/>
    <n v="1"/>
    <n v="178995"/>
    <n v="0"/>
    <n v="0"/>
    <n v="0"/>
    <n v="0"/>
  </r>
  <r>
    <d v="2004-06-13T00:00:00"/>
    <x v="2"/>
    <d v="2004-06-01T00:00:00"/>
    <x v="2"/>
    <x v="4"/>
    <x v="80"/>
    <x v="1"/>
    <n v="178995"/>
    <n v="0.5"/>
    <n v="0"/>
    <n v="0"/>
    <n v="0"/>
    <n v="0"/>
    <n v="0"/>
    <n v="0"/>
    <n v="0"/>
    <n v="0"/>
    <n v="1"/>
    <n v="95464"/>
    <n v="0"/>
    <n v="0"/>
    <n v="0"/>
    <n v="0"/>
  </r>
  <r>
    <d v="2004-06-14T00:00:00"/>
    <x v="3"/>
    <d v="2004-06-01T00:00:00"/>
    <x v="2"/>
    <x v="5"/>
    <x v="119"/>
    <x v="2"/>
    <n v="357990"/>
    <n v="0.4"/>
    <n v="0"/>
    <n v="0"/>
    <n v="0"/>
    <n v="0"/>
    <n v="0"/>
    <n v="0"/>
    <n v="0"/>
    <n v="0"/>
    <n v="3"/>
    <n v="715980"/>
    <n v="0"/>
    <n v="0"/>
    <n v="0"/>
    <n v="0"/>
  </r>
  <r>
    <d v="2004-06-15T00:00:00"/>
    <x v="4"/>
    <d v="2004-06-01T00:00:00"/>
    <x v="2"/>
    <x v="6"/>
    <x v="115"/>
    <x v="3"/>
    <n v="536985"/>
    <n v="0.75"/>
    <n v="0"/>
    <n v="0"/>
    <n v="0"/>
    <n v="0"/>
    <n v="0"/>
    <n v="0"/>
    <n v="0"/>
    <n v="0"/>
    <n v="1"/>
    <n v="95464"/>
    <n v="0"/>
    <n v="0"/>
    <n v="0"/>
    <n v="0"/>
  </r>
  <r>
    <d v="2004-06-16T00:00:00"/>
    <x v="5"/>
    <d v="2004-06-01T00:00:00"/>
    <x v="2"/>
    <x v="3"/>
    <x v="139"/>
    <x v="1"/>
    <n v="357990"/>
    <n v="1"/>
    <n v="0"/>
    <n v="0"/>
    <n v="0"/>
    <n v="0"/>
    <n v="0"/>
    <n v="0"/>
    <n v="0"/>
    <n v="0"/>
    <n v="0"/>
    <n v="0"/>
    <n v="0"/>
    <n v="0"/>
    <n v="0"/>
    <n v="0"/>
  </r>
  <r>
    <d v="2004-06-17T00:00:00"/>
    <x v="6"/>
    <d v="2004-06-01T00:00:00"/>
    <x v="2"/>
    <x v="4"/>
    <x v="160"/>
    <x v="1"/>
    <n v="358000"/>
    <n v="0.5"/>
    <n v="0"/>
    <n v="0"/>
    <n v="0"/>
    <n v="0"/>
    <n v="0"/>
    <n v="0"/>
    <n v="0"/>
    <n v="0"/>
    <n v="1"/>
    <n v="178995"/>
    <n v="0"/>
    <n v="0"/>
    <n v="0"/>
    <n v="0"/>
  </r>
  <r>
    <d v="2004-06-18T00:00:00"/>
    <x v="0"/>
    <d v="2004-06-01T00:00:00"/>
    <x v="2"/>
    <x v="2"/>
    <x v="157"/>
    <x v="2"/>
    <n v="357990"/>
    <n v="0.66666666666666663"/>
    <n v="0"/>
    <n v="0"/>
    <n v="0"/>
    <n v="0"/>
    <n v="1"/>
    <n v="95464"/>
    <n v="0"/>
    <n v="0"/>
    <n v="0"/>
    <n v="0"/>
    <n v="0"/>
    <n v="0"/>
    <n v="0"/>
    <n v="0"/>
  </r>
  <r>
    <d v="2004-06-19T00:00:00"/>
    <x v="1"/>
    <d v="2004-06-01T00:00:00"/>
    <x v="2"/>
    <x v="3"/>
    <x v="161"/>
    <x v="1"/>
    <n v="179000"/>
    <n v="1"/>
    <n v="0"/>
    <n v="0"/>
    <n v="0"/>
    <n v="0"/>
    <n v="0"/>
    <n v="0"/>
    <n v="0"/>
    <n v="0"/>
    <n v="0"/>
    <n v="0"/>
    <n v="0"/>
    <n v="0"/>
    <n v="0"/>
    <n v="0"/>
  </r>
  <r>
    <d v="2004-06-20T00:00:00"/>
    <x v="2"/>
    <d v="2004-06-01T00:00:00"/>
    <x v="2"/>
    <x v="2"/>
    <x v="133"/>
    <x v="3"/>
    <n v="536985"/>
    <n v="1"/>
    <n v="0"/>
    <n v="0"/>
    <n v="0"/>
    <n v="0"/>
    <n v="0"/>
    <n v="0"/>
    <n v="0"/>
    <n v="0"/>
    <n v="0"/>
    <n v="0"/>
    <n v="0"/>
    <n v="0"/>
    <n v="0"/>
    <n v="0"/>
  </r>
  <r>
    <d v="2004-06-21T00:00:00"/>
    <x v="3"/>
    <d v="2004-06-01T00:00:00"/>
    <x v="2"/>
    <x v="4"/>
    <x v="139"/>
    <x v="1"/>
    <n v="178995"/>
    <n v="0.5"/>
    <n v="0"/>
    <n v="0"/>
    <n v="0"/>
    <n v="0"/>
    <n v="0"/>
    <n v="0"/>
    <n v="0"/>
    <n v="0"/>
    <n v="1"/>
    <n v="178995"/>
    <n v="0"/>
    <n v="0"/>
    <n v="0"/>
    <n v="0"/>
  </r>
  <r>
    <d v="2004-06-22T00:00:00"/>
    <x v="4"/>
    <d v="2004-06-01T00:00:00"/>
    <x v="2"/>
    <x v="3"/>
    <x v="120"/>
    <x v="1"/>
    <n v="178995"/>
    <n v="1"/>
    <n v="0"/>
    <n v="0"/>
    <n v="0"/>
    <n v="0"/>
    <n v="0"/>
    <n v="0"/>
    <n v="0"/>
    <n v="0"/>
    <n v="0"/>
    <n v="0"/>
    <n v="1"/>
    <n v="179000"/>
    <n v="0"/>
    <n v="0"/>
  </r>
  <r>
    <d v="2004-06-23T00:00:00"/>
    <x v="5"/>
    <d v="2004-06-01T00:00:00"/>
    <x v="2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4-06-24T00:00:00"/>
    <x v="6"/>
    <d v="2004-06-01T00:00:00"/>
    <x v="2"/>
    <x v="4"/>
    <x v="133"/>
    <x v="2"/>
    <n v="536985"/>
    <n v="1"/>
    <n v="0"/>
    <n v="0"/>
    <n v="0"/>
    <n v="0"/>
    <n v="0"/>
    <n v="0"/>
    <n v="0"/>
    <n v="0"/>
    <n v="0"/>
    <n v="0"/>
    <n v="0"/>
    <n v="0"/>
    <n v="0"/>
    <n v="0"/>
  </r>
  <r>
    <d v="2004-06-25T00:00:00"/>
    <x v="0"/>
    <d v="2004-06-01T00:00:00"/>
    <x v="2"/>
    <x v="2"/>
    <x v="133"/>
    <x v="3"/>
    <n v="536985"/>
    <n v="1"/>
    <n v="0"/>
    <n v="0"/>
    <n v="0"/>
    <n v="0"/>
    <n v="0"/>
    <n v="0"/>
    <n v="0"/>
    <n v="0"/>
    <n v="0"/>
    <n v="0"/>
    <n v="0"/>
    <n v="0"/>
    <n v="0"/>
    <n v="0"/>
  </r>
  <r>
    <d v="2004-06-26T00:00:00"/>
    <x v="1"/>
    <d v="2004-06-01T00:00:00"/>
    <x v="2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4-06-27T00:00:00"/>
    <x v="2"/>
    <d v="2004-06-01T00:00:00"/>
    <x v="2"/>
    <x v="5"/>
    <x v="162"/>
    <x v="3"/>
    <n v="453454"/>
    <n v="0.6"/>
    <n v="0"/>
    <n v="0"/>
    <n v="0"/>
    <n v="0"/>
    <n v="1"/>
    <n v="95464"/>
    <n v="0"/>
    <n v="0"/>
    <n v="1"/>
    <n v="179000"/>
    <n v="0"/>
    <n v="0"/>
    <n v="0"/>
    <n v="0"/>
  </r>
  <r>
    <d v="2004-06-28T00:00:00"/>
    <x v="3"/>
    <d v="2004-06-01T00:00:00"/>
    <x v="2"/>
    <x v="0"/>
    <x v="0"/>
    <x v="0"/>
    <n v="0"/>
    <n v="0"/>
    <n v="0"/>
    <n v="0"/>
    <n v="0"/>
    <n v="0"/>
    <n v="0"/>
    <n v="0"/>
    <n v="0"/>
    <n v="0"/>
    <n v="0"/>
    <n v="0"/>
    <n v="8"/>
    <n v="603096"/>
    <n v="0"/>
    <n v="0"/>
  </r>
  <r>
    <d v="2004-06-29T00:00:00"/>
    <x v="4"/>
    <d v="2004-06-01T00:00:00"/>
    <x v="2"/>
    <x v="3"/>
    <x v="142"/>
    <x v="1"/>
    <n v="95464"/>
    <n v="1"/>
    <n v="0"/>
    <n v="0"/>
    <n v="0"/>
    <n v="0"/>
    <n v="0"/>
    <n v="0"/>
    <n v="0"/>
    <n v="0"/>
    <n v="0"/>
    <n v="0"/>
    <n v="4"/>
    <n v="260834"/>
    <n v="0"/>
    <n v="0"/>
  </r>
  <r>
    <d v="2004-06-30T00:00:00"/>
    <x v="5"/>
    <d v="2004-06-01T00:00:00"/>
    <x v="2"/>
    <x v="0"/>
    <x v="0"/>
    <x v="0"/>
    <n v="0"/>
    <n v="0"/>
    <n v="0"/>
    <n v="0"/>
    <n v="0"/>
    <n v="0"/>
    <n v="0"/>
    <n v="0"/>
    <n v="0"/>
    <n v="0"/>
    <n v="0"/>
    <n v="0"/>
    <n v="5"/>
    <n v="484986"/>
    <n v="0"/>
    <n v="0"/>
  </r>
  <r>
    <d v="2004-07-01T00:00:00"/>
    <x v="6"/>
    <d v="2004-07-01T00:00:00"/>
    <x v="2"/>
    <x v="25"/>
    <x v="163"/>
    <x v="24"/>
    <n v="4976061"/>
    <n v="0.88"/>
    <n v="0"/>
    <n v="0"/>
    <n v="0"/>
    <n v="0"/>
    <n v="3"/>
    <n v="548918"/>
    <n v="0"/>
    <n v="0"/>
    <n v="0"/>
    <n v="0"/>
    <n v="5"/>
    <n v="449002"/>
    <n v="0"/>
    <n v="0"/>
  </r>
  <r>
    <d v="2004-07-02T00:00:00"/>
    <x v="0"/>
    <d v="2004-07-01T00:00:00"/>
    <x v="2"/>
    <x v="32"/>
    <x v="164"/>
    <x v="25"/>
    <n v="6742145"/>
    <n v="0.76923076923076927"/>
    <n v="0"/>
    <n v="0"/>
    <n v="0"/>
    <n v="0"/>
    <n v="5"/>
    <n v="1169434"/>
    <n v="0"/>
    <n v="0"/>
    <n v="4"/>
    <n v="1073970"/>
    <n v="8"/>
    <n v="615616"/>
    <n v="0"/>
    <n v="0"/>
  </r>
  <r>
    <d v="2004-07-03T00:00:00"/>
    <x v="1"/>
    <d v="2004-07-01T00:00:00"/>
    <x v="2"/>
    <x v="13"/>
    <x v="165"/>
    <x v="12"/>
    <n v="2875853"/>
    <n v="0.76470588235294112"/>
    <n v="0"/>
    <n v="0"/>
    <n v="0"/>
    <n v="0"/>
    <n v="2"/>
    <n v="536985"/>
    <n v="0"/>
    <n v="0"/>
    <n v="2"/>
    <n v="453454"/>
    <n v="0"/>
    <n v="0"/>
    <n v="0"/>
    <n v="0"/>
  </r>
  <r>
    <d v="2004-07-04T00:00:00"/>
    <x v="2"/>
    <d v="2004-07-01T00:00:00"/>
    <x v="2"/>
    <x v="23"/>
    <x v="166"/>
    <x v="11"/>
    <n v="1348434"/>
    <n v="0.53333333333333333"/>
    <n v="0"/>
    <n v="0"/>
    <n v="0"/>
    <n v="0"/>
    <n v="1"/>
    <n v="178995"/>
    <n v="0"/>
    <n v="0"/>
    <n v="6"/>
    <n v="1169434"/>
    <n v="0"/>
    <n v="0"/>
    <n v="0"/>
    <n v="0"/>
  </r>
  <r>
    <d v="2004-07-05T00:00:00"/>
    <x v="3"/>
    <d v="2004-07-01T00:00:00"/>
    <x v="2"/>
    <x v="4"/>
    <x v="139"/>
    <x v="1"/>
    <n v="178995"/>
    <n v="0.5"/>
    <n v="0"/>
    <n v="0"/>
    <n v="0"/>
    <n v="0"/>
    <n v="0"/>
    <n v="0"/>
    <n v="0"/>
    <n v="0"/>
    <n v="1"/>
    <n v="178995"/>
    <n v="0"/>
    <n v="0"/>
    <n v="0"/>
    <n v="0"/>
  </r>
  <r>
    <d v="2004-07-06T00:00:00"/>
    <x v="4"/>
    <d v="2004-07-01T00:00:00"/>
    <x v="2"/>
    <x v="9"/>
    <x v="167"/>
    <x v="4"/>
    <n v="918841"/>
    <n v="0.7"/>
    <n v="0"/>
    <n v="0"/>
    <n v="0"/>
    <n v="0"/>
    <n v="2"/>
    <n v="357990"/>
    <n v="0"/>
    <n v="0"/>
    <n v="1"/>
    <n v="95464"/>
    <n v="6"/>
    <n v="574868"/>
    <n v="0"/>
    <n v="0"/>
  </r>
  <r>
    <d v="2004-07-07T00:00:00"/>
    <x v="5"/>
    <d v="2004-07-01T00:00:00"/>
    <x v="2"/>
    <x v="4"/>
    <x v="133"/>
    <x v="2"/>
    <n v="536985"/>
    <n v="1"/>
    <n v="0"/>
    <n v="0"/>
    <n v="0"/>
    <n v="0"/>
    <n v="0"/>
    <n v="0"/>
    <n v="0"/>
    <n v="0"/>
    <n v="0"/>
    <n v="0"/>
    <n v="6"/>
    <n v="355800"/>
    <n v="0"/>
    <n v="0"/>
  </r>
  <r>
    <d v="2004-07-08T00:00:00"/>
    <x v="6"/>
    <d v="2004-07-01T00:00:00"/>
    <x v="2"/>
    <x v="10"/>
    <x v="168"/>
    <x v="8"/>
    <n v="2159873"/>
    <n v="0.6428571428571429"/>
    <n v="0"/>
    <n v="0"/>
    <n v="0"/>
    <n v="0"/>
    <n v="3"/>
    <n v="453454"/>
    <n v="0"/>
    <n v="0"/>
    <n v="2"/>
    <n v="274459"/>
    <n v="3"/>
    <n v="171334"/>
    <n v="0"/>
    <n v="0"/>
  </r>
  <r>
    <d v="2004-07-09T00:00:00"/>
    <x v="0"/>
    <d v="2004-07-01T00:00:00"/>
    <x v="2"/>
    <x v="2"/>
    <x v="79"/>
    <x v="1"/>
    <n v="178995"/>
    <n v="0.33333333333333331"/>
    <n v="0"/>
    <n v="0"/>
    <n v="0"/>
    <n v="0"/>
    <n v="0"/>
    <n v="0"/>
    <n v="0"/>
    <n v="0"/>
    <n v="2"/>
    <n v="536985"/>
    <n v="1"/>
    <n v="46800"/>
    <n v="0"/>
    <n v="0"/>
  </r>
  <r>
    <d v="2004-07-10T00:00:00"/>
    <x v="1"/>
    <d v="2004-07-01T00:00:00"/>
    <x v="2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4-07-11T00:00:00"/>
    <x v="2"/>
    <d v="2004-07-01T00:00:00"/>
    <x v="2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4-07-12T00:00:00"/>
    <x v="3"/>
    <d v="2004-07-01T00:00:00"/>
    <x v="2"/>
    <x v="6"/>
    <x v="119"/>
    <x v="3"/>
    <n v="894975"/>
    <n v="0.75"/>
    <n v="0"/>
    <n v="0"/>
    <n v="0"/>
    <n v="0"/>
    <n v="1"/>
    <n v="178995"/>
    <n v="0"/>
    <n v="0"/>
    <n v="0"/>
    <n v="0"/>
    <n v="3"/>
    <n v="141334"/>
    <n v="0"/>
    <n v="0"/>
  </r>
  <r>
    <d v="2004-07-13T00:00:00"/>
    <x v="4"/>
    <d v="2004-07-01T00:00:00"/>
    <x v="2"/>
    <x v="6"/>
    <x v="117"/>
    <x v="2"/>
    <n v="536985"/>
    <n v="0.5"/>
    <n v="0"/>
    <n v="0"/>
    <n v="0"/>
    <n v="0"/>
    <n v="1"/>
    <n v="178995"/>
    <n v="0"/>
    <n v="0"/>
    <n v="1"/>
    <n v="178995"/>
    <n v="1"/>
    <n v="86800"/>
    <n v="0"/>
    <n v="0"/>
  </r>
  <r>
    <d v="2004-07-14T00:00:00"/>
    <x v="5"/>
    <d v="2004-07-01T00:00:00"/>
    <x v="2"/>
    <x v="1"/>
    <x v="138"/>
    <x v="3"/>
    <n v="369923"/>
    <n v="0.5"/>
    <n v="0"/>
    <n v="0"/>
    <n v="0"/>
    <n v="0"/>
    <n v="1"/>
    <n v="178995"/>
    <n v="0"/>
    <n v="0"/>
    <n v="2"/>
    <n v="357990"/>
    <n v="1"/>
    <n v="66800"/>
    <n v="0"/>
    <n v="0"/>
  </r>
  <r>
    <d v="2004-07-15T00:00:00"/>
    <x v="6"/>
    <d v="2004-07-01T00:00:00"/>
    <x v="2"/>
    <x v="3"/>
    <x v="120"/>
    <x v="1"/>
    <n v="178995"/>
    <n v="1"/>
    <n v="0"/>
    <n v="0"/>
    <n v="0"/>
    <n v="0"/>
    <n v="0"/>
    <n v="0"/>
    <n v="0"/>
    <n v="0"/>
    <n v="0"/>
    <n v="0"/>
    <n v="0"/>
    <n v="0"/>
    <n v="0"/>
    <n v="0"/>
  </r>
  <r>
    <d v="2004-07-16T00:00:00"/>
    <x v="0"/>
    <d v="2004-07-01T00:00:00"/>
    <x v="2"/>
    <x v="6"/>
    <x v="115"/>
    <x v="3"/>
    <n v="453454"/>
    <n v="0.75"/>
    <n v="0"/>
    <n v="0"/>
    <n v="0"/>
    <n v="0"/>
    <n v="0"/>
    <n v="0"/>
    <n v="0"/>
    <n v="0"/>
    <n v="1"/>
    <n v="178995"/>
    <n v="0"/>
    <n v="0"/>
    <n v="0"/>
    <n v="0"/>
  </r>
  <r>
    <d v="2004-07-17T00:00:00"/>
    <x v="1"/>
    <d v="2004-07-01T00:00:00"/>
    <x v="2"/>
    <x v="5"/>
    <x v="119"/>
    <x v="7"/>
    <n v="1073970"/>
    <n v="1"/>
    <n v="0"/>
    <n v="0"/>
    <n v="0"/>
    <n v="0"/>
    <n v="0"/>
    <n v="0"/>
    <n v="0"/>
    <n v="0"/>
    <n v="0"/>
    <n v="0"/>
    <n v="0"/>
    <n v="0"/>
    <n v="0"/>
    <n v="0"/>
  </r>
  <r>
    <d v="2004-07-18T00:00:00"/>
    <x v="2"/>
    <d v="2004-07-01T00:00:00"/>
    <x v="2"/>
    <x v="3"/>
    <x v="169"/>
    <x v="1"/>
    <n v="358000"/>
    <n v="1"/>
    <n v="0"/>
    <n v="0"/>
    <n v="0"/>
    <n v="0"/>
    <n v="0"/>
    <n v="0"/>
    <n v="0"/>
    <n v="0"/>
    <n v="0"/>
    <n v="0"/>
    <n v="0"/>
    <n v="0"/>
    <n v="0"/>
    <n v="0"/>
  </r>
  <r>
    <d v="2004-07-19T00:00:00"/>
    <x v="3"/>
    <d v="2004-07-01T00:00:00"/>
    <x v="2"/>
    <x v="6"/>
    <x v="117"/>
    <x v="6"/>
    <n v="894975"/>
    <n v="1"/>
    <n v="0"/>
    <n v="0"/>
    <n v="0"/>
    <n v="0"/>
    <n v="0"/>
    <n v="0"/>
    <n v="0"/>
    <n v="0"/>
    <n v="0"/>
    <n v="0"/>
    <n v="3"/>
    <n v="269068"/>
    <n v="0"/>
    <n v="0"/>
  </r>
  <r>
    <d v="2004-07-20T00:00:00"/>
    <x v="4"/>
    <d v="2004-07-01T00:00:00"/>
    <x v="2"/>
    <x v="1"/>
    <x v="134"/>
    <x v="7"/>
    <n v="1073970"/>
    <n v="0.83333333333333337"/>
    <n v="0"/>
    <n v="0"/>
    <n v="0"/>
    <n v="0"/>
    <n v="0"/>
    <n v="0"/>
    <n v="0"/>
    <n v="0"/>
    <n v="1"/>
    <n v="178995"/>
    <n v="0"/>
    <n v="0"/>
    <n v="0"/>
    <n v="0"/>
  </r>
  <r>
    <d v="2004-07-21T00:00:00"/>
    <x v="5"/>
    <d v="2004-07-01T00:00:00"/>
    <x v="2"/>
    <x v="4"/>
    <x v="80"/>
    <x v="1"/>
    <n v="95464"/>
    <n v="0.5"/>
    <n v="0"/>
    <n v="0"/>
    <n v="0"/>
    <n v="0"/>
    <n v="1"/>
    <n v="178995"/>
    <n v="0"/>
    <n v="0"/>
    <n v="0"/>
    <n v="0"/>
    <n v="2"/>
    <n v="176300"/>
    <n v="0"/>
    <n v="0"/>
  </r>
  <r>
    <d v="2004-07-22T00:00:00"/>
    <x v="6"/>
    <d v="2004-07-01T00:00:00"/>
    <x v="2"/>
    <x v="6"/>
    <x v="134"/>
    <x v="3"/>
    <n v="894975"/>
    <n v="0.75"/>
    <n v="0"/>
    <n v="0"/>
    <n v="0"/>
    <n v="0"/>
    <n v="0"/>
    <n v="0"/>
    <n v="0"/>
    <n v="0"/>
    <n v="1"/>
    <n v="357990"/>
    <n v="2"/>
    <n v="315800"/>
    <n v="0"/>
    <n v="0"/>
  </r>
  <r>
    <d v="2004-07-23T00:00:00"/>
    <x v="0"/>
    <d v="2004-07-01T00:00:00"/>
    <x v="2"/>
    <x v="3"/>
    <x v="120"/>
    <x v="1"/>
    <n v="178995"/>
    <n v="1"/>
    <n v="0"/>
    <n v="0"/>
    <n v="0"/>
    <n v="0"/>
    <n v="0"/>
    <n v="0"/>
    <n v="0"/>
    <n v="0"/>
    <n v="0"/>
    <n v="0"/>
    <n v="0"/>
    <n v="0"/>
    <n v="0"/>
    <n v="0"/>
  </r>
  <r>
    <d v="2004-07-24T00:00:00"/>
    <x v="1"/>
    <d v="2004-07-01T00:00:00"/>
    <x v="2"/>
    <x v="8"/>
    <x v="134"/>
    <x v="7"/>
    <n v="894975"/>
    <n v="0.7142857142857143"/>
    <n v="0"/>
    <n v="0"/>
    <n v="0"/>
    <n v="0"/>
    <n v="0"/>
    <n v="0"/>
    <n v="0"/>
    <n v="0"/>
    <n v="2"/>
    <n v="357990"/>
    <n v="0"/>
    <n v="0"/>
    <n v="0"/>
    <n v="0"/>
  </r>
  <r>
    <d v="2004-07-25T00:00:00"/>
    <x v="2"/>
    <d v="2004-07-01T00:00:00"/>
    <x v="2"/>
    <x v="14"/>
    <x v="81"/>
    <x v="6"/>
    <n v="715980"/>
    <n v="0.5"/>
    <n v="0"/>
    <n v="0"/>
    <n v="0"/>
    <n v="0"/>
    <n v="0"/>
    <n v="0"/>
    <n v="0"/>
    <n v="0"/>
    <n v="4"/>
    <n v="715980"/>
    <n v="0"/>
    <n v="0"/>
    <n v="0"/>
    <n v="0"/>
  </r>
  <r>
    <d v="2004-07-26T00:00:00"/>
    <x v="3"/>
    <d v="2004-07-01T00:00:00"/>
    <x v="2"/>
    <x v="11"/>
    <x v="170"/>
    <x v="14"/>
    <n v="2159873"/>
    <n v="0.91666666666666663"/>
    <n v="0"/>
    <n v="0"/>
    <n v="0"/>
    <n v="0"/>
    <n v="0"/>
    <n v="0"/>
    <n v="0"/>
    <n v="0"/>
    <n v="1"/>
    <n v="357990"/>
    <n v="3"/>
    <n v="184968"/>
    <n v="0"/>
    <n v="0"/>
  </r>
  <r>
    <d v="2004-07-27T00:00:00"/>
    <x v="4"/>
    <d v="2004-07-01T00:00:00"/>
    <x v="2"/>
    <x v="1"/>
    <x v="134"/>
    <x v="5"/>
    <n v="1252965"/>
    <n v="1"/>
    <n v="0"/>
    <n v="0"/>
    <n v="0"/>
    <n v="0"/>
    <n v="0"/>
    <n v="0"/>
    <n v="0"/>
    <n v="0"/>
    <n v="0"/>
    <n v="0"/>
    <n v="1"/>
    <n v="89500"/>
    <n v="0"/>
    <n v="0"/>
  </r>
  <r>
    <d v="2004-07-28T00:00:00"/>
    <x v="5"/>
    <d v="2004-07-01T00:00:00"/>
    <x v="2"/>
    <x v="15"/>
    <x v="171"/>
    <x v="4"/>
    <n v="1527424"/>
    <n v="0.63636363636363635"/>
    <n v="0"/>
    <n v="0"/>
    <n v="0"/>
    <n v="0"/>
    <n v="2"/>
    <n v="536985"/>
    <n v="0"/>
    <n v="0"/>
    <n v="2"/>
    <n v="715980"/>
    <n v="0"/>
    <n v="0"/>
    <n v="0"/>
    <n v="0"/>
  </r>
  <r>
    <d v="2004-07-29T00:00:00"/>
    <x v="6"/>
    <d v="2004-07-01T00:00:00"/>
    <x v="2"/>
    <x v="14"/>
    <x v="172"/>
    <x v="4"/>
    <n v="1085903"/>
    <n v="0.875"/>
    <n v="0"/>
    <n v="0"/>
    <n v="0"/>
    <n v="0"/>
    <n v="0"/>
    <n v="0"/>
    <n v="0"/>
    <n v="0"/>
    <n v="1"/>
    <n v="178995"/>
    <n v="1"/>
    <n v="179000"/>
    <n v="0"/>
    <n v="0"/>
  </r>
  <r>
    <d v="2004-07-30T00:00:00"/>
    <x v="0"/>
    <d v="2004-07-01T00:00:00"/>
    <x v="2"/>
    <x v="9"/>
    <x v="173"/>
    <x v="11"/>
    <n v="1622888"/>
    <n v="0.8"/>
    <n v="0"/>
    <n v="0"/>
    <n v="0"/>
    <n v="0"/>
    <n v="0"/>
    <n v="0"/>
    <n v="0"/>
    <n v="0"/>
    <n v="2"/>
    <n v="453454"/>
    <n v="0"/>
    <n v="0"/>
    <n v="0"/>
    <n v="0"/>
  </r>
  <r>
    <d v="2004-07-31T00:00:00"/>
    <x v="1"/>
    <d v="2004-07-01T00:00:00"/>
    <x v="2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4-08-01T00:00:00"/>
    <x v="2"/>
    <d v="2004-08-01T00:00:00"/>
    <x v="2"/>
    <x v="1"/>
    <x v="134"/>
    <x v="7"/>
    <n v="1073970"/>
    <n v="0.83333333333333337"/>
    <n v="0"/>
    <n v="0"/>
    <n v="0"/>
    <n v="0"/>
    <n v="0"/>
    <n v="0"/>
    <n v="0"/>
    <n v="0"/>
    <n v="1"/>
    <n v="178995"/>
    <n v="0"/>
    <n v="0"/>
    <n v="0"/>
    <n v="0"/>
  </r>
  <r>
    <d v="2004-08-02T00:00:00"/>
    <x v="3"/>
    <d v="2004-08-01T00:00:00"/>
    <x v="2"/>
    <x v="0"/>
    <x v="0"/>
    <x v="0"/>
    <n v="0"/>
    <n v="0"/>
    <n v="0"/>
    <n v="0"/>
    <n v="0"/>
    <n v="0"/>
    <n v="0"/>
    <n v="0"/>
    <n v="0"/>
    <n v="0"/>
    <n v="0"/>
    <n v="0"/>
    <n v="3"/>
    <n v="313534"/>
    <n v="0"/>
    <n v="0"/>
  </r>
  <r>
    <d v="2004-08-03T00:00:00"/>
    <x v="4"/>
    <d v="2004-08-01T00:00:00"/>
    <x v="2"/>
    <x v="23"/>
    <x v="174"/>
    <x v="9"/>
    <n v="1992811"/>
    <n v="0.8"/>
    <n v="0"/>
    <n v="0"/>
    <n v="0"/>
    <n v="0"/>
    <n v="0"/>
    <n v="0"/>
    <n v="0"/>
    <n v="0"/>
    <n v="3"/>
    <n v="715980"/>
    <n v="3"/>
    <n v="334730"/>
    <n v="0"/>
    <n v="0"/>
  </r>
  <r>
    <d v="2004-08-04T00:00:00"/>
    <x v="5"/>
    <d v="2004-08-01T00:00:00"/>
    <x v="2"/>
    <x v="10"/>
    <x v="132"/>
    <x v="9"/>
    <n v="2601394"/>
    <n v="0.8571428571428571"/>
    <n v="0"/>
    <n v="0"/>
    <n v="0"/>
    <n v="0"/>
    <n v="1"/>
    <n v="178995"/>
    <n v="0"/>
    <n v="0"/>
    <n v="1"/>
    <n v="357990"/>
    <n v="1"/>
    <n v="57280"/>
    <n v="0"/>
    <n v="0"/>
  </r>
  <r>
    <d v="2004-08-05T00:00:00"/>
    <x v="6"/>
    <d v="2004-08-01T00:00:00"/>
    <x v="2"/>
    <x v="1"/>
    <x v="59"/>
    <x v="7"/>
    <n v="1610955"/>
    <n v="0.83333333333333337"/>
    <n v="0"/>
    <n v="0"/>
    <n v="0"/>
    <n v="0"/>
    <n v="0"/>
    <n v="0"/>
    <n v="0"/>
    <n v="0"/>
    <n v="1"/>
    <n v="179000"/>
    <n v="1"/>
    <n v="47734"/>
    <n v="0"/>
    <n v="0"/>
  </r>
  <r>
    <d v="2004-08-06T00:00:00"/>
    <x v="0"/>
    <d v="2004-08-01T00:00:00"/>
    <x v="2"/>
    <x v="1"/>
    <x v="175"/>
    <x v="7"/>
    <n v="1073970"/>
    <n v="0.83333333333333337"/>
    <n v="0"/>
    <n v="0"/>
    <n v="0"/>
    <n v="0"/>
    <n v="0"/>
    <n v="0"/>
    <n v="0"/>
    <n v="0"/>
    <n v="1"/>
    <n v="179000"/>
    <n v="3"/>
    <n v="444800"/>
    <n v="0"/>
    <n v="0"/>
  </r>
  <r>
    <d v="2004-08-07T00:00:00"/>
    <x v="1"/>
    <d v="2004-08-01T00:00:00"/>
    <x v="2"/>
    <x v="8"/>
    <x v="135"/>
    <x v="5"/>
    <n v="1348429"/>
    <n v="0.8571428571428571"/>
    <n v="0"/>
    <n v="0"/>
    <n v="0"/>
    <n v="0"/>
    <n v="0"/>
    <n v="0"/>
    <n v="0"/>
    <n v="0"/>
    <n v="1"/>
    <n v="95464"/>
    <n v="0"/>
    <n v="0"/>
    <n v="0"/>
    <n v="0"/>
  </r>
  <r>
    <d v="2004-08-08T00:00:00"/>
    <x v="2"/>
    <d v="2004-08-01T00:00:00"/>
    <x v="2"/>
    <x v="7"/>
    <x v="135"/>
    <x v="11"/>
    <n v="1264898"/>
    <n v="0.88888888888888884"/>
    <n v="0"/>
    <n v="0"/>
    <n v="0"/>
    <n v="0"/>
    <n v="0"/>
    <n v="0"/>
    <n v="0"/>
    <n v="0"/>
    <n v="1"/>
    <n v="178995"/>
    <n v="0"/>
    <n v="0"/>
    <n v="0"/>
    <n v="0"/>
  </r>
  <r>
    <d v="2004-08-09T00:00:00"/>
    <x v="3"/>
    <d v="2004-08-01T00:00:00"/>
    <x v="2"/>
    <x v="6"/>
    <x v="119"/>
    <x v="6"/>
    <n v="1073970"/>
    <n v="1"/>
    <n v="0"/>
    <n v="0"/>
    <n v="0"/>
    <n v="0"/>
    <n v="0"/>
    <n v="0"/>
    <n v="0"/>
    <n v="0"/>
    <n v="0"/>
    <n v="0"/>
    <n v="4"/>
    <n v="290834"/>
    <n v="0"/>
    <n v="0"/>
  </r>
  <r>
    <d v="2004-08-10T00:00:00"/>
    <x v="4"/>
    <d v="2004-08-01T00:00:00"/>
    <x v="2"/>
    <x v="14"/>
    <x v="176"/>
    <x v="5"/>
    <n v="1085903"/>
    <n v="0.75"/>
    <n v="0"/>
    <n v="0"/>
    <n v="0"/>
    <n v="0"/>
    <n v="1"/>
    <n v="178995"/>
    <n v="0"/>
    <n v="0"/>
    <n v="1"/>
    <n v="179000"/>
    <n v="0"/>
    <n v="0"/>
    <n v="0"/>
    <n v="0"/>
  </r>
  <r>
    <d v="2004-08-11T00:00:00"/>
    <x v="5"/>
    <d v="2004-08-01T00:00:00"/>
    <x v="2"/>
    <x v="3"/>
    <x v="120"/>
    <x v="1"/>
    <n v="178995"/>
    <n v="1"/>
    <n v="0"/>
    <n v="0"/>
    <n v="0"/>
    <n v="0"/>
    <n v="0"/>
    <n v="0"/>
    <n v="0"/>
    <n v="0"/>
    <n v="0"/>
    <n v="0"/>
    <n v="2"/>
    <n v="137234"/>
    <n v="0"/>
    <n v="0"/>
  </r>
  <r>
    <d v="2004-08-12T00:00:00"/>
    <x v="6"/>
    <d v="2004-08-01T00:00:00"/>
    <x v="2"/>
    <x v="7"/>
    <x v="177"/>
    <x v="4"/>
    <n v="2147940"/>
    <n v="0.77777777777777779"/>
    <n v="0"/>
    <n v="0"/>
    <n v="0"/>
    <n v="0"/>
    <n v="0"/>
    <n v="0"/>
    <n v="0"/>
    <n v="0"/>
    <n v="2"/>
    <n v="357990"/>
    <n v="1"/>
    <n v="26800"/>
    <n v="0"/>
    <n v="0"/>
  </r>
  <r>
    <d v="2004-08-13T00:00:00"/>
    <x v="0"/>
    <d v="2004-08-01T00:00:00"/>
    <x v="2"/>
    <x v="22"/>
    <x v="178"/>
    <x v="14"/>
    <n v="2601394"/>
    <n v="0.55000000000000004"/>
    <n v="0"/>
    <n v="0"/>
    <n v="0"/>
    <n v="0"/>
    <n v="5"/>
    <n v="727913"/>
    <n v="0"/>
    <n v="0"/>
    <n v="4"/>
    <n v="563021"/>
    <n v="4"/>
    <n v="363968"/>
    <n v="0"/>
    <n v="0"/>
  </r>
  <r>
    <d v="2004-08-14T00:00:00"/>
    <x v="1"/>
    <d v="2004-08-01T00:00:00"/>
    <x v="2"/>
    <x v="12"/>
    <x v="179"/>
    <x v="9"/>
    <n v="2326935"/>
    <n v="0.92307692307692313"/>
    <n v="0"/>
    <n v="0"/>
    <n v="0"/>
    <n v="0"/>
    <n v="0"/>
    <n v="0"/>
    <n v="0"/>
    <n v="0"/>
    <n v="1"/>
    <n v="179000"/>
    <n v="0"/>
    <n v="0"/>
    <n v="0"/>
    <n v="0"/>
  </r>
  <r>
    <d v="2004-08-15T00:00:00"/>
    <x v="2"/>
    <d v="2004-08-01T00:00:00"/>
    <x v="2"/>
    <x v="14"/>
    <x v="180"/>
    <x v="7"/>
    <n v="1169434"/>
    <n v="0.625"/>
    <n v="0"/>
    <n v="0"/>
    <n v="0"/>
    <n v="0"/>
    <n v="0"/>
    <n v="0"/>
    <n v="0"/>
    <n v="0"/>
    <n v="3"/>
    <n v="715980"/>
    <n v="0"/>
    <n v="0"/>
    <n v="0"/>
    <n v="0"/>
  </r>
  <r>
    <d v="2004-08-16T00:00:00"/>
    <x v="3"/>
    <d v="2004-08-01T00:00:00"/>
    <x v="2"/>
    <x v="2"/>
    <x v="181"/>
    <x v="2"/>
    <n v="372090"/>
    <n v="0.66666666666666663"/>
    <n v="0"/>
    <n v="0"/>
    <n v="0"/>
    <n v="0"/>
    <n v="0"/>
    <n v="0"/>
    <n v="0"/>
    <n v="0"/>
    <n v="1"/>
    <n v="178995"/>
    <n v="0"/>
    <n v="0"/>
    <n v="0"/>
    <n v="0"/>
  </r>
  <r>
    <d v="2004-08-17T00:00:00"/>
    <x v="4"/>
    <d v="2004-08-01T00:00:00"/>
    <x v="2"/>
    <x v="13"/>
    <x v="182"/>
    <x v="12"/>
    <n v="2613327"/>
    <n v="0.76470588235294112"/>
    <n v="0"/>
    <n v="0"/>
    <n v="0"/>
    <n v="0"/>
    <n v="2"/>
    <n v="190928"/>
    <n v="0"/>
    <n v="0"/>
    <n v="2"/>
    <n v="357990"/>
    <n v="7"/>
    <n v="459436"/>
    <n v="0"/>
    <n v="0"/>
  </r>
  <r>
    <d v="2004-08-18T00:00:00"/>
    <x v="5"/>
    <d v="2004-08-01T00:00:00"/>
    <x v="2"/>
    <x v="11"/>
    <x v="93"/>
    <x v="14"/>
    <n v="2863920"/>
    <n v="0.91666666666666663"/>
    <n v="0"/>
    <n v="0"/>
    <n v="0"/>
    <n v="0"/>
    <n v="1"/>
    <n v="357990"/>
    <n v="0"/>
    <n v="0"/>
    <n v="0"/>
    <n v="0"/>
    <n v="4"/>
    <n v="537000"/>
    <n v="0"/>
    <n v="0"/>
  </r>
  <r>
    <d v="2004-08-19T00:00:00"/>
    <x v="6"/>
    <d v="2004-08-01T00:00:00"/>
    <x v="2"/>
    <x v="13"/>
    <x v="183"/>
    <x v="9"/>
    <n v="3496369"/>
    <n v="0.70588235294117652"/>
    <n v="0"/>
    <n v="0"/>
    <n v="0"/>
    <n v="0"/>
    <n v="3"/>
    <n v="542954"/>
    <n v="0"/>
    <n v="0"/>
    <n v="2"/>
    <n v="274459"/>
    <n v="3"/>
    <n v="394800"/>
    <n v="0"/>
    <n v="0"/>
  </r>
  <r>
    <d v="2004-08-20T00:00:00"/>
    <x v="0"/>
    <d v="2004-08-01T00:00:00"/>
    <x v="2"/>
    <x v="11"/>
    <x v="63"/>
    <x v="8"/>
    <n v="1801883"/>
    <n v="0.75"/>
    <n v="0"/>
    <n v="0"/>
    <n v="0"/>
    <n v="0"/>
    <n v="2"/>
    <n v="715980"/>
    <n v="0"/>
    <n v="0"/>
    <n v="1"/>
    <n v="178995"/>
    <n v="8"/>
    <n v="769702"/>
    <n v="0"/>
    <n v="0"/>
  </r>
  <r>
    <d v="2004-08-21T00:00:00"/>
    <x v="1"/>
    <d v="2004-08-01T00:00:00"/>
    <x v="2"/>
    <x v="6"/>
    <x v="115"/>
    <x v="2"/>
    <n v="357990"/>
    <n v="0.5"/>
    <n v="0"/>
    <n v="0"/>
    <n v="0"/>
    <n v="0"/>
    <n v="0"/>
    <n v="0"/>
    <n v="0"/>
    <n v="0"/>
    <n v="2"/>
    <n v="274459"/>
    <n v="0"/>
    <n v="0"/>
    <n v="0"/>
    <n v="0"/>
  </r>
  <r>
    <d v="2004-08-22T00:00:00"/>
    <x v="2"/>
    <d v="2004-08-01T00:00:00"/>
    <x v="2"/>
    <x v="3"/>
    <x v="120"/>
    <x v="1"/>
    <n v="178995"/>
    <n v="1"/>
    <n v="0"/>
    <n v="0"/>
    <n v="0"/>
    <n v="0"/>
    <n v="0"/>
    <n v="0"/>
    <n v="0"/>
    <n v="0"/>
    <n v="0"/>
    <n v="0"/>
    <n v="0"/>
    <n v="0"/>
    <n v="0"/>
    <n v="0"/>
  </r>
  <r>
    <d v="2004-08-23T00:00:00"/>
    <x v="3"/>
    <d v="2004-08-01T00:00:00"/>
    <x v="2"/>
    <x v="2"/>
    <x v="115"/>
    <x v="3"/>
    <n v="632449"/>
    <n v="1"/>
    <n v="0"/>
    <n v="0"/>
    <n v="0"/>
    <n v="0"/>
    <n v="0"/>
    <n v="0"/>
    <n v="0"/>
    <n v="0"/>
    <n v="0"/>
    <n v="0"/>
    <n v="6"/>
    <n v="853234"/>
    <n v="0"/>
    <n v="0"/>
  </r>
  <r>
    <d v="2004-08-24T00:00:00"/>
    <x v="4"/>
    <d v="2004-08-01T00:00:00"/>
    <x v="2"/>
    <x v="8"/>
    <x v="125"/>
    <x v="4"/>
    <n v="1789950"/>
    <n v="1"/>
    <n v="0"/>
    <n v="0"/>
    <n v="0"/>
    <n v="0"/>
    <n v="0"/>
    <n v="0"/>
    <n v="0"/>
    <n v="0"/>
    <n v="0"/>
    <n v="0"/>
    <n v="2"/>
    <n v="257300"/>
    <n v="0"/>
    <n v="0"/>
  </r>
  <r>
    <d v="2004-08-25T00:00:00"/>
    <x v="5"/>
    <d v="2004-08-01T00:00:00"/>
    <x v="2"/>
    <x v="1"/>
    <x v="119"/>
    <x v="7"/>
    <n v="894975"/>
    <n v="0.83333333333333337"/>
    <n v="0"/>
    <n v="0"/>
    <n v="0"/>
    <n v="0"/>
    <n v="0"/>
    <n v="0"/>
    <n v="0"/>
    <n v="0"/>
    <n v="1"/>
    <n v="178995"/>
    <n v="4"/>
    <n v="453468"/>
    <n v="0"/>
    <n v="0"/>
  </r>
  <r>
    <d v="2004-08-26T00:00:00"/>
    <x v="6"/>
    <d v="2004-08-01T00:00:00"/>
    <x v="2"/>
    <x v="15"/>
    <x v="132"/>
    <x v="10"/>
    <n v="2780389"/>
    <n v="0.90909090909090906"/>
    <n v="0"/>
    <n v="0"/>
    <n v="0"/>
    <n v="0"/>
    <n v="1"/>
    <n v="357990"/>
    <n v="0"/>
    <n v="0"/>
    <n v="0"/>
    <n v="0"/>
    <n v="2"/>
    <n v="226734"/>
    <n v="0"/>
    <n v="0"/>
  </r>
  <r>
    <d v="2004-08-27T00:00:00"/>
    <x v="0"/>
    <d v="2004-08-01T00:00:00"/>
    <x v="2"/>
    <x v="15"/>
    <x v="171"/>
    <x v="11"/>
    <n v="2147940"/>
    <n v="0.72727272727272729"/>
    <n v="0"/>
    <n v="0"/>
    <n v="0"/>
    <n v="0"/>
    <n v="2"/>
    <n v="453454"/>
    <n v="0"/>
    <n v="0"/>
    <n v="1"/>
    <n v="178995"/>
    <n v="4"/>
    <n v="411268"/>
    <n v="0"/>
    <n v="0"/>
  </r>
  <r>
    <d v="2004-08-28T00:00:00"/>
    <x v="1"/>
    <d v="2004-08-01T00:00:00"/>
    <x v="2"/>
    <x v="14"/>
    <x v="137"/>
    <x v="4"/>
    <n v="1885414"/>
    <n v="0.875"/>
    <n v="0"/>
    <n v="0"/>
    <n v="0"/>
    <n v="0"/>
    <n v="0"/>
    <n v="0"/>
    <n v="0"/>
    <n v="0"/>
    <n v="1"/>
    <n v="357990"/>
    <n v="0"/>
    <n v="0"/>
    <n v="0"/>
    <n v="0"/>
  </r>
  <r>
    <d v="2004-08-29T00:00:00"/>
    <x v="2"/>
    <d v="2004-08-01T00:00:00"/>
    <x v="2"/>
    <x v="7"/>
    <x v="100"/>
    <x v="11"/>
    <n v="2243404"/>
    <n v="0.88888888888888884"/>
    <n v="0"/>
    <n v="0"/>
    <n v="0"/>
    <n v="0"/>
    <n v="0"/>
    <n v="0"/>
    <n v="0"/>
    <n v="0"/>
    <n v="1"/>
    <n v="357990"/>
    <n v="0"/>
    <n v="0"/>
    <n v="0"/>
    <n v="0"/>
  </r>
  <r>
    <d v="2004-08-30T00:00:00"/>
    <x v="3"/>
    <d v="2004-08-01T00:00:00"/>
    <x v="2"/>
    <x v="1"/>
    <x v="172"/>
    <x v="5"/>
    <n v="1264898"/>
    <n v="1"/>
    <n v="0"/>
    <n v="0"/>
    <n v="0"/>
    <n v="0"/>
    <n v="0"/>
    <n v="0"/>
    <n v="0"/>
    <n v="0"/>
    <n v="0"/>
    <n v="0"/>
    <n v="3"/>
    <n v="274468"/>
    <n v="0"/>
    <n v="0"/>
  </r>
  <r>
    <d v="2004-08-31T00:00:00"/>
    <x v="4"/>
    <d v="2004-08-01T00:00:00"/>
    <x v="2"/>
    <x v="16"/>
    <x v="184"/>
    <x v="12"/>
    <n v="4116885"/>
    <n v="0.8125"/>
    <n v="0"/>
    <n v="0"/>
    <n v="0"/>
    <n v="0"/>
    <n v="3"/>
    <n v="811444"/>
    <n v="0"/>
    <n v="0"/>
    <n v="0"/>
    <n v="0"/>
    <n v="1"/>
    <n v="179000"/>
    <n v="0"/>
    <n v="0"/>
  </r>
  <r>
    <d v="2004-09-01T00:00:00"/>
    <x v="5"/>
    <d v="2004-09-01T00:00:00"/>
    <x v="2"/>
    <x v="9"/>
    <x v="185"/>
    <x v="5"/>
    <n v="1789950"/>
    <n v="0.6"/>
    <n v="0"/>
    <n v="0"/>
    <n v="0"/>
    <n v="0"/>
    <n v="0"/>
    <n v="0"/>
    <n v="0"/>
    <n v="0"/>
    <n v="4"/>
    <n v="1073970"/>
    <n v="10"/>
    <n v="1435768"/>
    <n v="0"/>
    <n v="0"/>
  </r>
  <r>
    <d v="2004-09-02T00:00:00"/>
    <x v="6"/>
    <d v="2004-09-01T00:00:00"/>
    <x v="2"/>
    <x v="7"/>
    <x v="177"/>
    <x v="5"/>
    <n v="1789950"/>
    <n v="0.66666666666666663"/>
    <n v="0"/>
    <n v="0"/>
    <n v="0"/>
    <n v="0"/>
    <n v="1"/>
    <n v="357990"/>
    <n v="0"/>
    <n v="0"/>
    <n v="2"/>
    <n v="357990"/>
    <n v="4"/>
    <n v="274468"/>
    <n v="0"/>
    <n v="0"/>
  </r>
  <r>
    <d v="2004-09-03T00:00:00"/>
    <x v="0"/>
    <d v="2004-09-01T00:00:00"/>
    <x v="2"/>
    <x v="8"/>
    <x v="186"/>
    <x v="4"/>
    <n v="1610955"/>
    <n v="1"/>
    <n v="0"/>
    <n v="0"/>
    <n v="0"/>
    <n v="0"/>
    <n v="0"/>
    <n v="0"/>
    <n v="0"/>
    <n v="0"/>
    <n v="0"/>
    <n v="0"/>
    <n v="4"/>
    <n v="461600"/>
    <n v="0"/>
    <n v="0"/>
  </r>
  <r>
    <d v="2004-09-04T00:00:00"/>
    <x v="1"/>
    <d v="2004-09-01T00:00:00"/>
    <x v="2"/>
    <x v="10"/>
    <x v="84"/>
    <x v="9"/>
    <n v="2684925"/>
    <n v="0.8571428571428571"/>
    <n v="0"/>
    <n v="0"/>
    <n v="0"/>
    <n v="0"/>
    <n v="1"/>
    <n v="178995"/>
    <n v="0"/>
    <n v="0"/>
    <n v="1"/>
    <n v="178995"/>
    <n v="0"/>
    <n v="0"/>
    <n v="0"/>
    <n v="0"/>
  </r>
  <r>
    <d v="2004-09-05T00:00:00"/>
    <x v="2"/>
    <d v="2004-09-01T00:00:00"/>
    <x v="2"/>
    <x v="5"/>
    <x v="187"/>
    <x v="6"/>
    <n v="632449"/>
    <n v="0.8"/>
    <n v="0"/>
    <n v="0"/>
    <n v="0"/>
    <n v="0"/>
    <n v="0"/>
    <n v="0"/>
    <n v="0"/>
    <n v="0"/>
    <n v="1"/>
    <n v="178995"/>
    <n v="0"/>
    <n v="0"/>
    <n v="0"/>
    <n v="0"/>
  </r>
  <r>
    <d v="2004-09-06T00:00:00"/>
    <x v="3"/>
    <d v="2004-09-01T00:00:00"/>
    <x v="2"/>
    <x v="10"/>
    <x v="118"/>
    <x v="14"/>
    <n v="2243404"/>
    <n v="0.7857142857142857"/>
    <n v="0"/>
    <n v="0"/>
    <n v="0"/>
    <n v="0"/>
    <n v="2"/>
    <n v="536985"/>
    <n v="0"/>
    <n v="0"/>
    <n v="1"/>
    <n v="178995"/>
    <n v="1"/>
    <n v="89500"/>
    <n v="0"/>
    <n v="0"/>
  </r>
  <r>
    <d v="2004-09-07T00:00:00"/>
    <x v="4"/>
    <d v="2004-09-01T00:00:00"/>
    <x v="2"/>
    <x v="7"/>
    <x v="137"/>
    <x v="7"/>
    <n v="1073970"/>
    <n v="0.55555555555555558"/>
    <n v="0"/>
    <n v="0"/>
    <n v="0"/>
    <n v="0"/>
    <n v="3"/>
    <n v="1073970"/>
    <n v="0"/>
    <n v="0"/>
    <n v="1"/>
    <n v="95464"/>
    <n v="4"/>
    <n v="584734"/>
    <n v="0"/>
    <n v="0"/>
  </r>
  <r>
    <d v="2004-09-08T00:00:00"/>
    <x v="5"/>
    <d v="2004-09-01T00:00:00"/>
    <x v="2"/>
    <x v="1"/>
    <x v="81"/>
    <x v="5"/>
    <n v="1431960"/>
    <n v="1"/>
    <n v="0"/>
    <n v="0"/>
    <n v="0"/>
    <n v="0"/>
    <n v="0"/>
    <n v="0"/>
    <n v="0"/>
    <n v="0"/>
    <n v="0"/>
    <n v="0"/>
    <n v="0"/>
    <n v="0"/>
    <n v="0"/>
    <n v="0"/>
  </r>
  <r>
    <d v="2004-09-09T00:00:00"/>
    <x v="6"/>
    <d v="2004-09-01T00:00:00"/>
    <x v="2"/>
    <x v="7"/>
    <x v="92"/>
    <x v="5"/>
    <n v="1610955"/>
    <n v="0.66666666666666663"/>
    <n v="0"/>
    <n v="0"/>
    <n v="0"/>
    <n v="0"/>
    <n v="0"/>
    <n v="0"/>
    <n v="0"/>
    <n v="0"/>
    <n v="3"/>
    <n v="536985"/>
    <n v="1"/>
    <n v="179000"/>
    <n v="0"/>
    <n v="0"/>
  </r>
  <r>
    <d v="2004-09-10T00:00:00"/>
    <x v="0"/>
    <d v="2004-09-01T00:00:00"/>
    <x v="2"/>
    <x v="14"/>
    <x v="155"/>
    <x v="6"/>
    <n v="894975"/>
    <n v="0.5"/>
    <n v="0"/>
    <n v="0"/>
    <n v="0"/>
    <n v="0"/>
    <n v="2"/>
    <n v="453454"/>
    <n v="0"/>
    <n v="0"/>
    <n v="2"/>
    <n v="274459"/>
    <n v="0"/>
    <n v="0"/>
    <n v="0"/>
    <n v="0"/>
  </r>
  <r>
    <d v="2004-09-11T00:00:00"/>
    <x v="1"/>
    <d v="2004-09-01T00:00:00"/>
    <x v="2"/>
    <x v="18"/>
    <x v="188"/>
    <x v="12"/>
    <n v="3758895"/>
    <n v="0.72222222222222221"/>
    <n v="0"/>
    <n v="0"/>
    <n v="0"/>
    <n v="0"/>
    <n v="4"/>
    <n v="1252965"/>
    <n v="0"/>
    <n v="0"/>
    <n v="1"/>
    <n v="11933"/>
    <n v="0"/>
    <n v="0"/>
    <n v="0"/>
    <n v="0"/>
  </r>
  <r>
    <d v="2004-09-12T00:00:00"/>
    <x v="2"/>
    <d v="2004-09-01T00:00:00"/>
    <x v="2"/>
    <x v="7"/>
    <x v="189"/>
    <x v="5"/>
    <n v="823377"/>
    <n v="0.66666666666666663"/>
    <n v="0"/>
    <n v="0"/>
    <n v="0"/>
    <n v="0"/>
    <n v="2"/>
    <n v="274459"/>
    <n v="0"/>
    <n v="0"/>
    <n v="1"/>
    <n v="178995"/>
    <n v="0"/>
    <n v="0"/>
    <n v="0"/>
    <n v="0"/>
  </r>
  <r>
    <d v="2004-09-13T00:00:00"/>
    <x v="3"/>
    <d v="2004-09-01T00:00:00"/>
    <x v="2"/>
    <x v="0"/>
    <x v="0"/>
    <x v="0"/>
    <n v="0"/>
    <n v="0"/>
    <n v="0"/>
    <n v="0"/>
    <n v="0"/>
    <n v="0"/>
    <n v="0"/>
    <n v="0"/>
    <n v="0"/>
    <n v="0"/>
    <n v="0"/>
    <n v="0"/>
    <n v="4"/>
    <n v="330834"/>
    <n v="0"/>
    <n v="0"/>
  </r>
  <r>
    <d v="2004-09-14T00:00:00"/>
    <x v="4"/>
    <d v="2004-09-01T00:00:00"/>
    <x v="2"/>
    <x v="10"/>
    <x v="190"/>
    <x v="10"/>
    <n v="2064409"/>
    <n v="0.7142857142857143"/>
    <n v="0"/>
    <n v="0"/>
    <n v="0"/>
    <n v="0"/>
    <n v="2"/>
    <n v="190928"/>
    <n v="0"/>
    <n v="0"/>
    <n v="2"/>
    <n v="274459"/>
    <n v="1"/>
    <n v="179000"/>
    <n v="0"/>
    <n v="0"/>
  </r>
  <r>
    <d v="2004-09-15T00:00:00"/>
    <x v="5"/>
    <d v="2004-09-01T00:00:00"/>
    <x v="2"/>
    <x v="1"/>
    <x v="136"/>
    <x v="2"/>
    <n v="357990"/>
    <n v="0.33333333333333331"/>
    <n v="0"/>
    <n v="0"/>
    <n v="0"/>
    <n v="0"/>
    <n v="1"/>
    <n v="178995"/>
    <n v="0"/>
    <n v="0"/>
    <n v="3"/>
    <n v="632449"/>
    <n v="3"/>
    <n v="405734"/>
    <n v="0"/>
    <n v="0"/>
  </r>
  <r>
    <d v="2004-09-16T00:00:00"/>
    <x v="6"/>
    <d v="2004-09-01T00:00:00"/>
    <x v="2"/>
    <x v="6"/>
    <x v="191"/>
    <x v="2"/>
    <n v="274459"/>
    <n v="0.5"/>
    <n v="0"/>
    <n v="0"/>
    <n v="0"/>
    <n v="0"/>
    <n v="2"/>
    <n v="453454"/>
    <n v="0"/>
    <n v="0"/>
    <n v="0"/>
    <n v="0"/>
    <n v="1"/>
    <n v="47734"/>
    <n v="0"/>
    <n v="0"/>
  </r>
  <r>
    <d v="2004-09-17T00:00:00"/>
    <x v="0"/>
    <d v="2004-09-01T00:00:00"/>
    <x v="2"/>
    <x v="6"/>
    <x v="79"/>
    <x v="6"/>
    <n v="715980"/>
    <n v="1"/>
    <n v="0"/>
    <n v="0"/>
    <n v="0"/>
    <n v="0"/>
    <n v="0"/>
    <n v="0"/>
    <n v="0"/>
    <n v="0"/>
    <n v="0"/>
    <n v="0"/>
    <n v="0"/>
    <n v="0"/>
    <n v="0"/>
    <n v="0"/>
  </r>
  <r>
    <d v="2004-09-18T00:00:00"/>
    <x v="1"/>
    <d v="2004-09-01T00:00:00"/>
    <x v="2"/>
    <x v="6"/>
    <x v="187"/>
    <x v="1"/>
    <n v="178995"/>
    <n v="0.25"/>
    <n v="0"/>
    <n v="0"/>
    <n v="0"/>
    <n v="0"/>
    <n v="0"/>
    <n v="0"/>
    <n v="0"/>
    <n v="0"/>
    <n v="3"/>
    <n v="632449"/>
    <n v="0"/>
    <n v="0"/>
    <n v="0"/>
    <n v="0"/>
  </r>
  <r>
    <d v="2004-09-19T00:00:00"/>
    <x v="2"/>
    <d v="2004-09-01T00:00:00"/>
    <x v="2"/>
    <x v="12"/>
    <x v="192"/>
    <x v="10"/>
    <n v="2684925"/>
    <n v="0.76923076923076927"/>
    <n v="0"/>
    <n v="0"/>
    <n v="0"/>
    <n v="0"/>
    <n v="0"/>
    <n v="0"/>
    <n v="0"/>
    <n v="0"/>
    <n v="3"/>
    <n v="894975"/>
    <n v="0"/>
    <n v="0"/>
    <n v="0"/>
    <n v="0"/>
  </r>
  <r>
    <d v="2004-09-20T00:00:00"/>
    <x v="3"/>
    <d v="2004-09-01T00:00:00"/>
    <x v="2"/>
    <x v="7"/>
    <x v="177"/>
    <x v="5"/>
    <n v="1789950"/>
    <n v="0.66666666666666663"/>
    <n v="0"/>
    <n v="0"/>
    <n v="0"/>
    <n v="0"/>
    <n v="2"/>
    <n v="536985"/>
    <n v="0"/>
    <n v="0"/>
    <n v="1"/>
    <n v="178995"/>
    <n v="2"/>
    <n v="226734"/>
    <n v="0"/>
    <n v="0"/>
  </r>
  <r>
    <d v="2004-09-21T00:00:00"/>
    <x v="4"/>
    <d v="2004-09-01T00:00:00"/>
    <x v="2"/>
    <x v="14"/>
    <x v="60"/>
    <x v="5"/>
    <n v="1622888"/>
    <n v="0.75"/>
    <n v="0"/>
    <n v="0"/>
    <n v="0"/>
    <n v="0"/>
    <n v="0"/>
    <n v="0"/>
    <n v="0"/>
    <n v="0"/>
    <n v="2"/>
    <n v="536985"/>
    <n v="2"/>
    <n v="358000"/>
    <n v="0"/>
    <n v="0"/>
  </r>
  <r>
    <d v="2004-09-22T00:00:00"/>
    <x v="5"/>
    <d v="2004-09-01T00:00:00"/>
    <x v="2"/>
    <x v="3"/>
    <x v="142"/>
    <x v="1"/>
    <n v="95464"/>
    <n v="1"/>
    <n v="0"/>
    <n v="0"/>
    <n v="0"/>
    <n v="0"/>
    <n v="0"/>
    <n v="0"/>
    <n v="0"/>
    <n v="0"/>
    <n v="0"/>
    <n v="0"/>
    <n v="2"/>
    <n v="134534"/>
    <n v="0"/>
    <n v="0"/>
  </r>
  <r>
    <d v="2004-09-23T00:00:00"/>
    <x v="6"/>
    <d v="2004-09-01T00:00:00"/>
    <x v="2"/>
    <x v="5"/>
    <x v="57"/>
    <x v="7"/>
    <n v="990439"/>
    <n v="1"/>
    <n v="0"/>
    <n v="0"/>
    <n v="0"/>
    <n v="0"/>
    <n v="0"/>
    <n v="0"/>
    <n v="0"/>
    <n v="0"/>
    <n v="0"/>
    <n v="0"/>
    <n v="0"/>
    <n v="0"/>
    <n v="0"/>
    <n v="0"/>
  </r>
  <r>
    <d v="2004-09-24T00:00:00"/>
    <x v="0"/>
    <d v="2004-09-01T00:00:00"/>
    <x v="2"/>
    <x v="5"/>
    <x v="57"/>
    <x v="3"/>
    <n v="453454"/>
    <n v="0.6"/>
    <n v="0"/>
    <n v="0"/>
    <n v="0"/>
    <n v="0"/>
    <n v="2"/>
    <n v="536985"/>
    <n v="0"/>
    <n v="0"/>
    <n v="0"/>
    <n v="0"/>
    <n v="0"/>
    <n v="0"/>
    <n v="0"/>
    <n v="0"/>
  </r>
  <r>
    <d v="2004-09-25T00:00:00"/>
    <x v="1"/>
    <d v="2004-09-01T00:00:00"/>
    <x v="2"/>
    <x v="2"/>
    <x v="144"/>
    <x v="2"/>
    <n v="274459"/>
    <n v="0.66666666666666663"/>
    <n v="0"/>
    <n v="0"/>
    <n v="0"/>
    <n v="0"/>
    <n v="0"/>
    <n v="0"/>
    <n v="0"/>
    <n v="0"/>
    <n v="1"/>
    <n v="95464"/>
    <n v="0"/>
    <n v="0"/>
    <n v="0"/>
    <n v="0"/>
  </r>
  <r>
    <d v="2004-09-26T00:00:00"/>
    <x v="2"/>
    <d v="2004-09-01T00:00:00"/>
    <x v="2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4-09-27T00:00:00"/>
    <x v="3"/>
    <d v="2004-09-01T00:00:00"/>
    <x v="2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4-09-28T00:00:00"/>
    <x v="4"/>
    <d v="2004-09-01T00:00:00"/>
    <x v="2"/>
    <x v="14"/>
    <x v="131"/>
    <x v="5"/>
    <n v="1527424"/>
    <n v="0.75"/>
    <n v="0"/>
    <n v="0"/>
    <n v="0"/>
    <n v="0"/>
    <n v="1"/>
    <n v="357990"/>
    <n v="0"/>
    <n v="0"/>
    <n v="1"/>
    <n v="178995"/>
    <n v="0"/>
    <n v="0"/>
    <n v="0"/>
    <n v="0"/>
  </r>
  <r>
    <d v="2004-09-29T00:00:00"/>
    <x v="5"/>
    <d v="2004-09-01T00:00:00"/>
    <x v="2"/>
    <x v="2"/>
    <x v="144"/>
    <x v="3"/>
    <n v="369923"/>
    <n v="1"/>
    <n v="0"/>
    <n v="0"/>
    <n v="0"/>
    <n v="0"/>
    <n v="0"/>
    <n v="0"/>
    <n v="0"/>
    <n v="0"/>
    <n v="0"/>
    <n v="0"/>
    <n v="1"/>
    <n v="179000"/>
    <n v="0"/>
    <n v="0"/>
  </r>
  <r>
    <d v="2004-09-30T00:00:00"/>
    <x v="6"/>
    <d v="2004-09-01T00:00:00"/>
    <x v="2"/>
    <x v="2"/>
    <x v="115"/>
    <x v="2"/>
    <n v="274459"/>
    <n v="0.66666666666666663"/>
    <n v="0"/>
    <n v="0"/>
    <n v="0"/>
    <n v="0"/>
    <n v="0"/>
    <n v="0"/>
    <n v="0"/>
    <n v="0"/>
    <n v="1"/>
    <n v="357990"/>
    <n v="0"/>
    <n v="0"/>
    <n v="0"/>
    <n v="0"/>
  </r>
  <r>
    <d v="2004-10-01T00:00:00"/>
    <x v="0"/>
    <d v="2004-10-01T00:00:00"/>
    <x v="2"/>
    <x v="2"/>
    <x v="157"/>
    <x v="3"/>
    <n v="453454"/>
    <n v="1"/>
    <n v="0"/>
    <n v="0"/>
    <n v="0"/>
    <n v="0"/>
    <n v="0"/>
    <n v="0"/>
    <n v="0"/>
    <n v="0"/>
    <n v="0"/>
    <n v="0"/>
    <n v="0"/>
    <n v="0"/>
    <n v="0"/>
    <n v="0"/>
  </r>
  <r>
    <d v="2004-10-02T00:00:00"/>
    <x v="1"/>
    <d v="2004-10-01T00:00:00"/>
    <x v="2"/>
    <x v="15"/>
    <x v="193"/>
    <x v="8"/>
    <n v="1885414"/>
    <n v="0.81818181818181823"/>
    <n v="0"/>
    <n v="0"/>
    <n v="0"/>
    <n v="0"/>
    <n v="2"/>
    <n v="453454"/>
    <n v="0"/>
    <n v="0"/>
    <n v="0"/>
    <n v="0"/>
    <n v="0"/>
    <n v="0"/>
    <n v="0"/>
    <n v="0"/>
  </r>
  <r>
    <d v="2004-10-03T00:00:00"/>
    <x v="2"/>
    <d v="2004-10-01T00:00:00"/>
    <x v="2"/>
    <x v="8"/>
    <x v="194"/>
    <x v="5"/>
    <n v="1169434"/>
    <n v="0.8571428571428571"/>
    <n v="0"/>
    <n v="0"/>
    <n v="0"/>
    <n v="0"/>
    <n v="1"/>
    <n v="357990"/>
    <n v="0"/>
    <n v="0"/>
    <n v="0"/>
    <n v="0"/>
    <n v="0"/>
    <n v="0"/>
    <n v="0"/>
    <n v="0"/>
  </r>
  <r>
    <d v="2004-10-04T00:00:00"/>
    <x v="3"/>
    <d v="2004-10-01T00:00:00"/>
    <x v="2"/>
    <x v="8"/>
    <x v="194"/>
    <x v="4"/>
    <n v="1527424"/>
    <n v="1"/>
    <n v="0"/>
    <n v="0"/>
    <n v="0"/>
    <n v="0"/>
    <n v="0"/>
    <n v="0"/>
    <n v="0"/>
    <n v="0"/>
    <n v="0"/>
    <n v="0"/>
    <n v="0"/>
    <n v="0"/>
    <n v="0"/>
    <n v="0"/>
  </r>
  <r>
    <d v="2004-10-05T00:00:00"/>
    <x v="4"/>
    <d v="2004-10-01T00:00:00"/>
    <x v="2"/>
    <x v="5"/>
    <x v="81"/>
    <x v="7"/>
    <n v="1431960"/>
    <n v="1"/>
    <n v="0"/>
    <n v="0"/>
    <n v="0"/>
    <n v="0"/>
    <n v="0"/>
    <n v="0"/>
    <n v="0"/>
    <n v="0"/>
    <n v="0"/>
    <n v="0"/>
    <n v="0"/>
    <n v="0"/>
    <n v="0"/>
    <n v="0"/>
  </r>
  <r>
    <d v="2004-10-06T00:00:00"/>
    <x v="5"/>
    <d v="2004-10-01T00:00:00"/>
    <x v="2"/>
    <x v="9"/>
    <x v="155"/>
    <x v="11"/>
    <n v="1264898"/>
    <n v="0.8"/>
    <n v="0"/>
    <n v="0"/>
    <n v="0"/>
    <n v="0"/>
    <n v="2"/>
    <n v="357990"/>
    <n v="0"/>
    <n v="0"/>
    <n v="0"/>
    <n v="0"/>
    <n v="0"/>
    <n v="0"/>
    <n v="0"/>
    <n v="0"/>
  </r>
  <r>
    <d v="2004-10-07T00:00:00"/>
    <x v="6"/>
    <d v="2004-10-01T00:00:00"/>
    <x v="2"/>
    <x v="14"/>
    <x v="172"/>
    <x v="5"/>
    <n v="990439"/>
    <n v="0.75"/>
    <n v="0"/>
    <n v="0"/>
    <n v="0"/>
    <n v="0"/>
    <n v="1"/>
    <n v="95464"/>
    <n v="0"/>
    <n v="0"/>
    <n v="1"/>
    <n v="178995"/>
    <n v="0"/>
    <n v="0"/>
    <n v="0"/>
    <n v="0"/>
  </r>
  <r>
    <d v="2004-10-08T00:00:00"/>
    <x v="0"/>
    <d v="2004-10-01T00:00:00"/>
    <x v="2"/>
    <x v="15"/>
    <x v="100"/>
    <x v="10"/>
    <n v="2505930"/>
    <n v="0.90909090909090906"/>
    <n v="0"/>
    <n v="0"/>
    <n v="0"/>
    <n v="0"/>
    <n v="0"/>
    <n v="0"/>
    <n v="0"/>
    <n v="0"/>
    <n v="1"/>
    <n v="95464"/>
    <n v="6"/>
    <n v="853234"/>
    <n v="0"/>
    <n v="0"/>
  </r>
  <r>
    <d v="2004-10-09T00:00:00"/>
    <x v="1"/>
    <d v="2004-10-01T00:00:00"/>
    <x v="2"/>
    <x v="11"/>
    <x v="60"/>
    <x v="14"/>
    <n v="1801883"/>
    <n v="0.91666666666666663"/>
    <n v="0"/>
    <n v="0"/>
    <n v="0"/>
    <n v="0"/>
    <n v="1"/>
    <n v="357990"/>
    <n v="0"/>
    <n v="0"/>
    <n v="0"/>
    <n v="0"/>
    <n v="0"/>
    <n v="0"/>
    <n v="0"/>
    <n v="0"/>
  </r>
  <r>
    <d v="2004-10-10T00:00:00"/>
    <x v="2"/>
    <d v="2004-10-01T00:00:00"/>
    <x v="2"/>
    <x v="9"/>
    <x v="129"/>
    <x v="4"/>
    <n v="1264898"/>
    <n v="0.7"/>
    <n v="0"/>
    <n v="0"/>
    <n v="0"/>
    <n v="0"/>
    <n v="1"/>
    <n v="178995"/>
    <n v="0"/>
    <n v="0"/>
    <n v="2"/>
    <n v="357990"/>
    <n v="0"/>
    <n v="0"/>
    <n v="0"/>
    <n v="0"/>
  </r>
  <r>
    <d v="2004-10-11T00:00:00"/>
    <x v="3"/>
    <d v="2004-10-01T00:00:00"/>
    <x v="2"/>
    <x v="8"/>
    <x v="186"/>
    <x v="5"/>
    <n v="1431960"/>
    <n v="0.8571428571428571"/>
    <n v="0"/>
    <n v="0"/>
    <n v="0"/>
    <n v="0"/>
    <n v="1"/>
    <n v="178995"/>
    <n v="0"/>
    <n v="0"/>
    <n v="0"/>
    <n v="0"/>
    <n v="2"/>
    <n v="537000"/>
    <n v="0"/>
    <n v="0"/>
  </r>
  <r>
    <d v="2004-10-12T00:00:00"/>
    <x v="4"/>
    <d v="2004-10-01T00:00:00"/>
    <x v="2"/>
    <x v="1"/>
    <x v="140"/>
    <x v="6"/>
    <n v="811444"/>
    <n v="0.66666666666666663"/>
    <n v="0"/>
    <n v="0"/>
    <n v="0"/>
    <n v="0"/>
    <n v="1"/>
    <n v="178995"/>
    <n v="0"/>
    <n v="0"/>
    <n v="1"/>
    <n v="357990"/>
    <n v="0"/>
    <n v="0"/>
    <n v="0"/>
    <n v="0"/>
  </r>
  <r>
    <d v="2004-10-13T00:00:00"/>
    <x v="5"/>
    <d v="2004-10-01T00:00:00"/>
    <x v="2"/>
    <x v="1"/>
    <x v="143"/>
    <x v="7"/>
    <n v="990439"/>
    <n v="0.83333333333333337"/>
    <n v="0"/>
    <n v="0"/>
    <n v="0"/>
    <n v="0"/>
    <n v="0"/>
    <n v="0"/>
    <n v="0"/>
    <n v="0"/>
    <n v="1"/>
    <n v="95464"/>
    <n v="0"/>
    <n v="0"/>
    <n v="0"/>
    <n v="0"/>
  </r>
  <r>
    <d v="2004-10-14T00:00:00"/>
    <x v="6"/>
    <d v="2004-10-01T00:00:00"/>
    <x v="2"/>
    <x v="9"/>
    <x v="131"/>
    <x v="4"/>
    <n v="1348429"/>
    <n v="0.7"/>
    <n v="0"/>
    <n v="0"/>
    <n v="0"/>
    <n v="0"/>
    <n v="3"/>
    <n v="715980"/>
    <n v="0"/>
    <n v="0"/>
    <n v="0"/>
    <n v="0"/>
    <n v="1"/>
    <n v="89500"/>
    <n v="1"/>
    <n v="357990"/>
  </r>
  <r>
    <d v="2004-10-15T00:00:00"/>
    <x v="0"/>
    <d v="2004-10-01T00:00:00"/>
    <x v="2"/>
    <x v="19"/>
    <x v="195"/>
    <x v="13"/>
    <n v="2875853"/>
    <n v="0.73684210526315785"/>
    <n v="0"/>
    <n v="0"/>
    <n v="0"/>
    <n v="0"/>
    <n v="1"/>
    <n v="178995"/>
    <n v="0"/>
    <n v="0"/>
    <n v="4"/>
    <n v="465387"/>
    <n v="3"/>
    <n v="316234"/>
    <n v="0"/>
    <n v="0"/>
  </r>
  <r>
    <d v="2004-10-16T00:00:00"/>
    <x v="1"/>
    <d v="2004-10-01T00:00:00"/>
    <x v="2"/>
    <x v="16"/>
    <x v="196"/>
    <x v="14"/>
    <n v="2505930"/>
    <n v="0.6875"/>
    <n v="0"/>
    <n v="0"/>
    <n v="0"/>
    <n v="0"/>
    <n v="4"/>
    <n v="727913"/>
    <n v="0"/>
    <n v="0"/>
    <n v="1"/>
    <n v="178995"/>
    <n v="0"/>
    <n v="0"/>
    <n v="0"/>
    <n v="0"/>
  </r>
  <r>
    <d v="2004-10-17T00:00:00"/>
    <x v="2"/>
    <d v="2004-10-01T00:00:00"/>
    <x v="2"/>
    <x v="12"/>
    <x v="84"/>
    <x v="8"/>
    <n v="2326935"/>
    <n v="0.69230769230769229"/>
    <n v="0"/>
    <n v="0"/>
    <n v="0"/>
    <n v="0"/>
    <n v="3"/>
    <n v="536985"/>
    <n v="0"/>
    <n v="0"/>
    <n v="1"/>
    <n v="178995"/>
    <n v="0"/>
    <n v="0"/>
    <n v="0"/>
    <n v="0"/>
  </r>
  <r>
    <d v="2004-10-18T00:00:00"/>
    <x v="3"/>
    <d v="2004-10-01T00:00:00"/>
    <x v="2"/>
    <x v="11"/>
    <x v="177"/>
    <x v="14"/>
    <n v="2326935"/>
    <n v="0.91666666666666663"/>
    <n v="0"/>
    <n v="0"/>
    <n v="0"/>
    <n v="0"/>
    <n v="1"/>
    <n v="178995"/>
    <n v="0"/>
    <n v="0"/>
    <n v="0"/>
    <n v="0"/>
    <n v="0"/>
    <n v="0"/>
    <n v="0"/>
    <n v="0"/>
  </r>
  <r>
    <d v="2004-10-19T00:00:00"/>
    <x v="4"/>
    <d v="2004-10-01T00:00:00"/>
    <x v="2"/>
    <x v="13"/>
    <x v="197"/>
    <x v="15"/>
    <n v="4033354"/>
    <n v="0.94117647058823528"/>
    <n v="0"/>
    <n v="0"/>
    <n v="0"/>
    <n v="0"/>
    <n v="0"/>
    <n v="0"/>
    <n v="0"/>
    <n v="0"/>
    <n v="1"/>
    <n v="178995"/>
    <n v="3"/>
    <n v="274468"/>
    <n v="0"/>
    <n v="0"/>
  </r>
  <r>
    <d v="2004-10-20T00:00:00"/>
    <x v="5"/>
    <d v="2004-10-01T00:00:00"/>
    <x v="2"/>
    <x v="30"/>
    <x v="198"/>
    <x v="16"/>
    <n v="4749334"/>
    <n v="0.69696969696969702"/>
    <n v="0"/>
    <n v="0"/>
    <n v="0"/>
    <n v="0"/>
    <n v="3"/>
    <n v="369923"/>
    <n v="0"/>
    <n v="0"/>
    <n v="7"/>
    <n v="1431960"/>
    <n v="0"/>
    <n v="0"/>
    <n v="0"/>
    <n v="0"/>
  </r>
  <r>
    <d v="2004-10-21T00:00:00"/>
    <x v="6"/>
    <d v="2004-10-01T00:00:00"/>
    <x v="2"/>
    <x v="33"/>
    <x v="199"/>
    <x v="26"/>
    <n v="4510674"/>
    <n v="0.8"/>
    <n v="0"/>
    <n v="0"/>
    <n v="0"/>
    <n v="0"/>
    <n v="3"/>
    <n v="632449"/>
    <n v="0"/>
    <n v="0"/>
    <n v="4"/>
    <n v="894975"/>
    <n v="7"/>
    <n v="799626"/>
    <n v="0"/>
    <n v="0"/>
  </r>
  <r>
    <d v="2004-10-22T00:00:00"/>
    <x v="0"/>
    <d v="2004-10-01T00:00:00"/>
    <x v="2"/>
    <x v="34"/>
    <x v="200"/>
    <x v="27"/>
    <n v="8078641"/>
    <n v="0.77551020408163263"/>
    <n v="2"/>
    <n v="536985"/>
    <n v="0"/>
    <n v="0"/>
    <n v="4"/>
    <n v="727913"/>
    <n v="0"/>
    <n v="0"/>
    <n v="5"/>
    <n v="1252975"/>
    <n v="2"/>
    <n v="114560"/>
    <n v="0"/>
    <n v="0"/>
  </r>
  <r>
    <d v="2004-10-23T00:00:00"/>
    <x v="1"/>
    <d v="2004-10-01T00:00:00"/>
    <x v="2"/>
    <x v="35"/>
    <x v="201"/>
    <x v="28"/>
    <n v="7577455"/>
    <n v="0.81481481481481477"/>
    <n v="0"/>
    <n v="0"/>
    <n v="0"/>
    <n v="0"/>
    <n v="3"/>
    <n v="715980"/>
    <n v="0"/>
    <n v="0"/>
    <n v="7"/>
    <n v="1264898"/>
    <n v="0"/>
    <n v="0"/>
    <n v="0"/>
    <n v="0"/>
  </r>
  <r>
    <d v="2004-10-24T00:00:00"/>
    <x v="2"/>
    <d v="2004-10-01T00:00:00"/>
    <x v="2"/>
    <x v="20"/>
    <x v="202"/>
    <x v="29"/>
    <n v="3997560"/>
    <n v="0.7"/>
    <n v="0"/>
    <n v="0"/>
    <n v="0"/>
    <n v="0"/>
    <n v="1"/>
    <n v="357990"/>
    <n v="0"/>
    <n v="0"/>
    <n v="8"/>
    <n v="1348429"/>
    <n v="0"/>
    <n v="0"/>
    <n v="0"/>
    <n v="0"/>
  </r>
  <r>
    <d v="2004-10-25T00:00:00"/>
    <x v="3"/>
    <d v="2004-10-01T00:00:00"/>
    <x v="2"/>
    <x v="36"/>
    <x v="203"/>
    <x v="25"/>
    <n v="5322118"/>
    <n v="0.66666666666666663"/>
    <n v="0"/>
    <n v="0"/>
    <n v="0"/>
    <n v="0"/>
    <n v="1"/>
    <n v="357990"/>
    <n v="0"/>
    <n v="0"/>
    <n v="14"/>
    <n v="2780389"/>
    <n v="7"/>
    <n v="686170"/>
    <n v="0"/>
    <n v="0"/>
  </r>
  <r>
    <d v="2004-10-26T00:00:00"/>
    <x v="4"/>
    <d v="2004-10-01T00:00:00"/>
    <x v="2"/>
    <x v="37"/>
    <x v="204"/>
    <x v="30"/>
    <n v="9057147"/>
    <n v="0.79661016949152541"/>
    <n v="0"/>
    <n v="0"/>
    <n v="0"/>
    <n v="0"/>
    <n v="7"/>
    <n v="1804050"/>
    <n v="0"/>
    <n v="0"/>
    <n v="5"/>
    <n v="811444"/>
    <n v="7"/>
    <n v="900968"/>
    <n v="0"/>
    <n v="0"/>
  </r>
  <r>
    <d v="2004-10-27T00:00:00"/>
    <x v="5"/>
    <d v="2004-10-01T00:00:00"/>
    <x v="2"/>
    <x v="21"/>
    <x v="205"/>
    <x v="31"/>
    <n v="6479619"/>
    <n v="0.85"/>
    <n v="0"/>
    <n v="0"/>
    <n v="0"/>
    <n v="0"/>
    <n v="1"/>
    <n v="178995"/>
    <n v="0"/>
    <n v="0"/>
    <n v="5"/>
    <n v="805480"/>
    <n v="4"/>
    <n v="356100"/>
    <n v="0"/>
    <n v="0"/>
  </r>
  <r>
    <d v="2004-10-28T00:00:00"/>
    <x v="6"/>
    <d v="2004-10-01T00:00:00"/>
    <x v="2"/>
    <x v="38"/>
    <x v="206"/>
    <x v="32"/>
    <n v="6276758"/>
    <n v="0.7857142857142857"/>
    <n v="0"/>
    <n v="0"/>
    <n v="0"/>
    <n v="0"/>
    <n v="4"/>
    <n v="990439"/>
    <n v="0"/>
    <n v="0"/>
    <n v="5"/>
    <n v="1073970"/>
    <n v="4"/>
    <n v="537000"/>
    <n v="0"/>
    <n v="0"/>
  </r>
  <r>
    <d v="2004-10-29T00:00:00"/>
    <x v="0"/>
    <d v="2004-10-01T00:00:00"/>
    <x v="2"/>
    <x v="39"/>
    <x v="207"/>
    <x v="33"/>
    <n v="6479619"/>
    <n v="0.76595744680851063"/>
    <n v="0"/>
    <n v="0"/>
    <n v="0"/>
    <n v="0"/>
    <n v="5"/>
    <n v="1073970"/>
    <n v="0"/>
    <n v="0"/>
    <n v="6"/>
    <n v="1073970"/>
    <n v="4"/>
    <n v="495234"/>
    <n v="0"/>
    <n v="0"/>
  </r>
  <r>
    <d v="2004-10-30T00:00:00"/>
    <x v="1"/>
    <d v="2004-10-01T00:00:00"/>
    <x v="2"/>
    <x v="40"/>
    <x v="208"/>
    <x v="34"/>
    <n v="7517790"/>
    <n v="0.73584905660377353"/>
    <n v="0"/>
    <n v="0"/>
    <n v="0"/>
    <n v="0"/>
    <n v="7"/>
    <n v="1252970"/>
    <n v="0"/>
    <n v="0"/>
    <n v="7"/>
    <n v="1431960"/>
    <n v="0"/>
    <n v="0"/>
    <n v="0"/>
    <n v="0"/>
  </r>
  <r>
    <d v="2004-10-31T00:00:00"/>
    <x v="2"/>
    <d v="2004-10-01T00:00:00"/>
    <x v="2"/>
    <x v="31"/>
    <x v="209"/>
    <x v="20"/>
    <n v="3412838"/>
    <n v="0.65384615384615385"/>
    <n v="0"/>
    <n v="0"/>
    <n v="0"/>
    <n v="0"/>
    <n v="6"/>
    <n v="1431960"/>
    <n v="0"/>
    <n v="0"/>
    <n v="3"/>
    <n v="536990"/>
    <n v="0"/>
    <n v="0"/>
    <n v="0"/>
    <n v="0"/>
  </r>
  <r>
    <d v="2004-11-01T00:00:00"/>
    <x v="3"/>
    <d v="2004-11-01T00:00:00"/>
    <x v="2"/>
    <x v="24"/>
    <x v="210"/>
    <x v="22"/>
    <n v="3054848"/>
    <n v="0.625"/>
    <n v="0"/>
    <n v="0"/>
    <n v="0"/>
    <n v="0"/>
    <n v="4"/>
    <n v="894975"/>
    <n v="0"/>
    <n v="0"/>
    <n v="5"/>
    <n v="1169434"/>
    <n v="0"/>
    <n v="0"/>
    <n v="0"/>
    <n v="0"/>
  </r>
  <r>
    <d v="2004-11-02T00:00:00"/>
    <x v="4"/>
    <d v="2004-11-01T00:00:00"/>
    <x v="2"/>
    <x v="41"/>
    <x v="203"/>
    <x v="27"/>
    <n v="6742145"/>
    <n v="0.79166666666666663"/>
    <n v="0"/>
    <n v="0"/>
    <n v="0"/>
    <n v="0"/>
    <n v="4"/>
    <n v="727913"/>
    <n v="0"/>
    <n v="0"/>
    <n v="6"/>
    <n v="990439"/>
    <n v="5"/>
    <n v="537000"/>
    <n v="0"/>
    <n v="0"/>
  </r>
  <r>
    <d v="2004-11-03T00:00:00"/>
    <x v="5"/>
    <d v="2004-11-01T00:00:00"/>
    <x v="2"/>
    <x v="37"/>
    <x v="211"/>
    <x v="35"/>
    <n v="7637120"/>
    <n v="0.72881355932203384"/>
    <n v="0"/>
    <n v="0"/>
    <n v="0"/>
    <n v="0"/>
    <n v="3"/>
    <n v="536985"/>
    <n v="0"/>
    <n v="0"/>
    <n v="13"/>
    <n v="2255337"/>
    <n v="4"/>
    <n v="313534"/>
    <n v="0"/>
    <n v="0"/>
  </r>
  <r>
    <d v="2004-11-04T00:00:00"/>
    <x v="6"/>
    <d v="2004-11-01T00:00:00"/>
    <x v="2"/>
    <x v="42"/>
    <x v="212"/>
    <x v="18"/>
    <n v="5107324"/>
    <n v="0.68965517241379315"/>
    <n v="0"/>
    <n v="0"/>
    <n v="0"/>
    <n v="0"/>
    <n v="4"/>
    <n v="894975"/>
    <n v="0"/>
    <n v="0"/>
    <n v="5"/>
    <n v="1073970"/>
    <n v="2"/>
    <n v="95468"/>
    <n v="0"/>
    <n v="0"/>
  </r>
  <r>
    <d v="2004-11-05T00:00:00"/>
    <x v="0"/>
    <d v="2004-11-01T00:00:00"/>
    <x v="2"/>
    <x v="43"/>
    <x v="213"/>
    <x v="26"/>
    <n v="6097763"/>
    <n v="0.82352941176470584"/>
    <n v="0"/>
    <n v="0"/>
    <n v="0"/>
    <n v="0"/>
    <n v="1"/>
    <n v="178995"/>
    <n v="0"/>
    <n v="0"/>
    <n v="5"/>
    <n v="1169434"/>
    <n v="5"/>
    <n v="716000"/>
    <n v="0"/>
    <n v="0"/>
  </r>
  <r>
    <d v="2004-11-06T00:00:00"/>
    <x v="1"/>
    <d v="2004-11-01T00:00:00"/>
    <x v="2"/>
    <x v="44"/>
    <x v="214"/>
    <x v="36"/>
    <n v="10835164"/>
    <n v="0.67532467532467533"/>
    <n v="0"/>
    <n v="0"/>
    <n v="0"/>
    <n v="0"/>
    <n v="12"/>
    <n v="2959384"/>
    <n v="0"/>
    <n v="0"/>
    <n v="13"/>
    <n v="2422399"/>
    <n v="0"/>
    <n v="0"/>
    <n v="0"/>
    <n v="0"/>
  </r>
  <r>
    <d v="2004-11-07T00:00:00"/>
    <x v="2"/>
    <d v="2004-11-01T00:00:00"/>
    <x v="2"/>
    <x v="45"/>
    <x v="215"/>
    <x v="31"/>
    <n v="7171733"/>
    <n v="0.68"/>
    <n v="0"/>
    <n v="0"/>
    <n v="0"/>
    <n v="0"/>
    <n v="9"/>
    <n v="1706419"/>
    <n v="0"/>
    <n v="0"/>
    <n v="7"/>
    <n v="1217166"/>
    <n v="0"/>
    <n v="0"/>
    <n v="0"/>
    <n v="0"/>
  </r>
  <r>
    <d v="2004-11-08T00:00:00"/>
    <x v="3"/>
    <d v="2004-11-01T00:00:00"/>
    <x v="2"/>
    <x v="46"/>
    <x v="216"/>
    <x v="16"/>
    <n v="4224282"/>
    <n v="0.71875"/>
    <n v="0"/>
    <n v="0"/>
    <n v="0"/>
    <n v="0"/>
    <n v="3"/>
    <n v="715980"/>
    <n v="0"/>
    <n v="0"/>
    <n v="6"/>
    <n v="1252965"/>
    <n v="9"/>
    <n v="900968"/>
    <n v="0"/>
    <n v="0"/>
  </r>
  <r>
    <d v="2004-11-09T00:00:00"/>
    <x v="4"/>
    <d v="2004-11-01T00:00:00"/>
    <x v="2"/>
    <x v="16"/>
    <x v="196"/>
    <x v="10"/>
    <n v="2147940"/>
    <n v="0.625"/>
    <n v="0"/>
    <n v="0"/>
    <n v="0"/>
    <n v="0"/>
    <n v="3"/>
    <n v="632449"/>
    <n v="0"/>
    <n v="0"/>
    <n v="3"/>
    <n v="632449"/>
    <n v="5"/>
    <n v="537000"/>
    <n v="0"/>
    <n v="0"/>
  </r>
  <r>
    <d v="2004-11-10T00:00:00"/>
    <x v="5"/>
    <d v="2004-11-01T00:00:00"/>
    <x v="2"/>
    <x v="14"/>
    <x v="217"/>
    <x v="11"/>
    <n v="1181367"/>
    <n v="1"/>
    <n v="0"/>
    <n v="0"/>
    <n v="0"/>
    <n v="0"/>
    <n v="0"/>
    <n v="0"/>
    <n v="0"/>
    <n v="0"/>
    <n v="0"/>
    <n v="0"/>
    <n v="0"/>
    <n v="0"/>
    <n v="0"/>
    <n v="0"/>
  </r>
  <r>
    <d v="2004-11-11T00:00:00"/>
    <x v="6"/>
    <d v="2004-11-01T00:00:00"/>
    <x v="2"/>
    <x v="47"/>
    <x v="218"/>
    <x v="18"/>
    <n v="3591833"/>
    <n v="0.64516129032258063"/>
    <n v="0"/>
    <n v="0"/>
    <n v="0"/>
    <n v="0"/>
    <n v="2"/>
    <n v="536985"/>
    <n v="0"/>
    <n v="0"/>
    <n v="9"/>
    <n v="1455826"/>
    <n v="11"/>
    <n v="1251368"/>
    <n v="0"/>
    <n v="0"/>
  </r>
  <r>
    <d v="2004-11-12T00:00:00"/>
    <x v="0"/>
    <d v="2004-11-01T00:00:00"/>
    <x v="2"/>
    <x v="29"/>
    <x v="219"/>
    <x v="15"/>
    <n v="3317379"/>
    <n v="0.5714285714285714"/>
    <n v="0"/>
    <n v="0"/>
    <n v="0"/>
    <n v="0"/>
    <n v="4"/>
    <n v="811444"/>
    <n v="0"/>
    <n v="0"/>
    <n v="8"/>
    <n v="1706419"/>
    <n v="3"/>
    <n v="316234"/>
    <n v="0"/>
    <n v="0"/>
  </r>
  <r>
    <d v="2004-11-13T00:00:00"/>
    <x v="1"/>
    <d v="2004-11-01T00:00:00"/>
    <x v="2"/>
    <x v="48"/>
    <x v="220"/>
    <x v="31"/>
    <n v="6992738"/>
    <n v="0.73913043478260865"/>
    <n v="0"/>
    <n v="0"/>
    <n v="0"/>
    <n v="0"/>
    <n v="6"/>
    <n v="1252965"/>
    <n v="0"/>
    <n v="0"/>
    <n v="6"/>
    <n v="1443893"/>
    <n v="0"/>
    <n v="0"/>
    <n v="0"/>
    <n v="0"/>
  </r>
  <r>
    <d v="2004-11-14T00:00:00"/>
    <x v="2"/>
    <d v="2004-11-01T00:00:00"/>
    <x v="2"/>
    <x v="49"/>
    <x v="221"/>
    <x v="30"/>
    <n v="8890085"/>
    <n v="0.78333333333333333"/>
    <n v="0"/>
    <n v="0"/>
    <n v="0"/>
    <n v="0"/>
    <n v="3"/>
    <n v="536985"/>
    <n v="0"/>
    <n v="0"/>
    <n v="10"/>
    <n v="1706419"/>
    <n v="1"/>
    <n v="178100"/>
    <n v="0"/>
    <n v="0"/>
  </r>
  <r>
    <d v="2004-11-15T00:00:00"/>
    <x v="3"/>
    <d v="2004-11-01T00:00:00"/>
    <x v="2"/>
    <x v="50"/>
    <x v="222"/>
    <x v="37"/>
    <n v="5823304"/>
    <n v="0.68421052631578949"/>
    <n v="0"/>
    <n v="0"/>
    <n v="0"/>
    <n v="0"/>
    <n v="6"/>
    <n v="1348429"/>
    <n v="0"/>
    <n v="0"/>
    <n v="6"/>
    <n v="990439"/>
    <n v="0"/>
    <n v="0"/>
    <n v="0"/>
    <n v="0"/>
  </r>
  <r>
    <d v="2004-11-16T00:00:00"/>
    <x v="4"/>
    <d v="2004-11-01T00:00:00"/>
    <x v="2"/>
    <x v="20"/>
    <x v="223"/>
    <x v="24"/>
    <n v="4510674"/>
    <n v="0.73333333333333328"/>
    <n v="0"/>
    <n v="0"/>
    <n v="0"/>
    <n v="0"/>
    <n v="2"/>
    <n v="715980"/>
    <n v="0"/>
    <n v="0"/>
    <n v="6"/>
    <n v="1252965"/>
    <n v="11"/>
    <n v="1432000"/>
    <n v="2"/>
    <n v="357990"/>
  </r>
  <r>
    <d v="2004-11-17T00:00:00"/>
    <x v="5"/>
    <d v="2004-11-01T00:00:00"/>
    <x v="2"/>
    <x v="49"/>
    <x v="224"/>
    <x v="38"/>
    <n v="7792249"/>
    <n v="0.6166666666666667"/>
    <n v="0"/>
    <n v="0"/>
    <n v="0"/>
    <n v="0"/>
    <n v="9"/>
    <n v="1801883"/>
    <n v="0"/>
    <n v="0"/>
    <n v="14"/>
    <n v="2649126"/>
    <n v="6"/>
    <n v="805500"/>
    <n v="0"/>
    <n v="0"/>
  </r>
  <r>
    <d v="2004-11-18T00:00:00"/>
    <x v="6"/>
    <d v="2004-11-01T00:00:00"/>
    <x v="2"/>
    <x v="39"/>
    <x v="225"/>
    <x v="39"/>
    <n v="7279130"/>
    <n v="0.85106382978723405"/>
    <n v="0"/>
    <n v="0"/>
    <n v="0"/>
    <n v="0"/>
    <n v="2"/>
    <n v="357990"/>
    <n v="0"/>
    <n v="0"/>
    <n v="5"/>
    <n v="1073970"/>
    <n v="5"/>
    <n v="584734"/>
    <n v="1"/>
    <n v="178995"/>
  </r>
  <r>
    <d v="2004-11-19T00:00:00"/>
    <x v="0"/>
    <d v="2004-11-01T00:00:00"/>
    <x v="2"/>
    <x v="50"/>
    <x v="226"/>
    <x v="37"/>
    <n v="6109696"/>
    <n v="0.68421052631578949"/>
    <n v="0"/>
    <n v="0"/>
    <n v="0"/>
    <n v="0"/>
    <n v="3"/>
    <n v="715980"/>
    <n v="0"/>
    <n v="0"/>
    <n v="9"/>
    <n v="1622888"/>
    <n v="4"/>
    <n v="584734"/>
    <n v="1"/>
    <n v="95464"/>
  </r>
  <r>
    <d v="2004-11-20T00:00:00"/>
    <x v="1"/>
    <d v="2004-11-01T00:00:00"/>
    <x v="2"/>
    <x v="22"/>
    <x v="227"/>
    <x v="9"/>
    <n v="2255337"/>
    <n v="0.6"/>
    <n v="0"/>
    <n v="0"/>
    <n v="0"/>
    <n v="0"/>
    <n v="4"/>
    <n v="632449"/>
    <n v="0"/>
    <n v="0"/>
    <n v="4"/>
    <n v="727913"/>
    <n v="0"/>
    <n v="0"/>
    <n v="0"/>
    <n v="0"/>
  </r>
  <r>
    <d v="2004-11-21T00:00:00"/>
    <x v="2"/>
    <d v="2004-11-01T00:00:00"/>
    <x v="2"/>
    <x v="24"/>
    <x v="228"/>
    <x v="23"/>
    <n v="3508302"/>
    <n v="0.79166666666666663"/>
    <n v="1"/>
    <n v="178995"/>
    <n v="0"/>
    <n v="0"/>
    <n v="1"/>
    <n v="178995"/>
    <n v="0"/>
    <n v="0"/>
    <n v="3"/>
    <n v="536985"/>
    <n v="0"/>
    <n v="0"/>
    <n v="0"/>
    <n v="0"/>
  </r>
  <r>
    <d v="2004-11-22T00:00:00"/>
    <x v="3"/>
    <d v="2004-11-01T00:00:00"/>
    <x v="2"/>
    <x v="12"/>
    <x v="229"/>
    <x v="14"/>
    <n v="2863920"/>
    <n v="0.84615384615384615"/>
    <n v="0"/>
    <n v="0"/>
    <n v="0"/>
    <n v="0"/>
    <n v="0"/>
    <n v="0"/>
    <n v="0"/>
    <n v="0"/>
    <n v="2"/>
    <n v="536985"/>
    <n v="5"/>
    <n v="626500"/>
    <n v="1"/>
    <n v="178995"/>
  </r>
  <r>
    <d v="2004-11-23T00:00:00"/>
    <x v="4"/>
    <d v="2004-11-01T00:00:00"/>
    <x v="2"/>
    <x v="32"/>
    <x v="230"/>
    <x v="40"/>
    <n v="4832865"/>
    <n v="0.61538461538461542"/>
    <n v="1"/>
    <n v="178995"/>
    <n v="0"/>
    <n v="0"/>
    <n v="8"/>
    <n v="1527424"/>
    <n v="0"/>
    <n v="0"/>
    <n v="6"/>
    <n v="1085903"/>
    <n v="6"/>
    <n v="895000"/>
    <n v="0"/>
    <n v="0"/>
  </r>
  <r>
    <d v="2004-11-24T00:00:00"/>
    <x v="5"/>
    <d v="2004-11-01T00:00:00"/>
    <x v="2"/>
    <x v="42"/>
    <x v="231"/>
    <x v="24"/>
    <n v="4403277"/>
    <n v="0.75862068965517238"/>
    <n v="0"/>
    <n v="0"/>
    <n v="0"/>
    <n v="0"/>
    <n v="4"/>
    <n v="1073970"/>
    <n v="0"/>
    <n v="0"/>
    <n v="3"/>
    <n v="536985"/>
    <n v="2"/>
    <n v="137232"/>
    <n v="0"/>
    <n v="0"/>
  </r>
  <r>
    <d v="2004-11-25T00:00:00"/>
    <x v="6"/>
    <d v="2004-11-01T00:00:00"/>
    <x v="2"/>
    <x v="46"/>
    <x v="232"/>
    <x v="16"/>
    <n v="4486808"/>
    <n v="0.71875"/>
    <n v="0"/>
    <n v="0"/>
    <n v="0"/>
    <n v="0"/>
    <n v="1"/>
    <n v="178995"/>
    <n v="0"/>
    <n v="0"/>
    <n v="8"/>
    <n v="1622891"/>
    <n v="4"/>
    <n v="358000"/>
    <n v="0"/>
    <n v="0"/>
  </r>
  <r>
    <d v="2004-11-26T00:00:00"/>
    <x v="0"/>
    <d v="2004-11-01T00:00:00"/>
    <x v="2"/>
    <x v="17"/>
    <x v="210"/>
    <x v="15"/>
    <n v="3591833"/>
    <n v="0.69565217391304346"/>
    <n v="0"/>
    <n v="0"/>
    <n v="0"/>
    <n v="0"/>
    <n v="3"/>
    <n v="894975"/>
    <n v="0"/>
    <n v="0"/>
    <n v="4"/>
    <n v="632449"/>
    <n v="5"/>
    <n v="716000"/>
    <n v="1"/>
    <n v="178995"/>
  </r>
  <r>
    <d v="2004-11-27T00:00:00"/>
    <x v="1"/>
    <d v="2004-11-01T00:00:00"/>
    <x v="2"/>
    <x v="34"/>
    <x v="220"/>
    <x v="31"/>
    <n v="6897274"/>
    <n v="0.69387755102040816"/>
    <n v="0"/>
    <n v="0"/>
    <n v="0"/>
    <n v="0"/>
    <n v="7"/>
    <n v="1348429"/>
    <n v="0"/>
    <n v="0"/>
    <n v="8"/>
    <n v="1443893"/>
    <n v="0"/>
    <n v="0"/>
    <n v="0"/>
    <n v="0"/>
  </r>
  <r>
    <d v="2004-11-28T00:00:00"/>
    <x v="2"/>
    <d v="2004-11-01T00:00:00"/>
    <x v="2"/>
    <x v="43"/>
    <x v="233"/>
    <x v="29"/>
    <n v="4486808"/>
    <n v="0.61764705882352944"/>
    <n v="0"/>
    <n v="0"/>
    <n v="0"/>
    <n v="0"/>
    <n v="4"/>
    <n v="811444"/>
    <n v="0"/>
    <n v="0"/>
    <n v="9"/>
    <n v="1789950"/>
    <n v="0"/>
    <n v="0"/>
    <n v="0"/>
    <n v="0"/>
  </r>
  <r>
    <d v="2004-11-29T00:00:00"/>
    <x v="3"/>
    <d v="2004-11-01T00:00:00"/>
    <x v="2"/>
    <x v="25"/>
    <x v="234"/>
    <x v="15"/>
    <n v="3687297"/>
    <n v="0.64"/>
    <n v="0"/>
    <n v="0"/>
    <n v="0"/>
    <n v="0"/>
    <n v="4"/>
    <n v="894975"/>
    <n v="0"/>
    <n v="0"/>
    <n v="5"/>
    <n v="894975"/>
    <n v="6"/>
    <n v="632468"/>
    <n v="1"/>
    <n v="178995"/>
  </r>
  <r>
    <d v="2004-11-30T00:00:00"/>
    <x v="4"/>
    <d v="2004-11-01T00:00:00"/>
    <x v="2"/>
    <x v="51"/>
    <x v="235"/>
    <x v="33"/>
    <n v="6682480"/>
    <n v="0.62068965517241381"/>
    <n v="0"/>
    <n v="0"/>
    <n v="0"/>
    <n v="0"/>
    <n v="14"/>
    <n v="2613327"/>
    <n v="0"/>
    <n v="0"/>
    <n v="8"/>
    <n v="1789950"/>
    <n v="6"/>
    <n v="674234"/>
    <n v="0"/>
    <n v="0"/>
  </r>
  <r>
    <d v="2004-12-01T00:00:00"/>
    <x v="5"/>
    <d v="2004-12-01T00:00:00"/>
    <x v="2"/>
    <x v="52"/>
    <x v="236"/>
    <x v="41"/>
    <n v="34104514"/>
    <n v="0.64743589743589747"/>
    <n v="0"/>
    <n v="0"/>
    <n v="0"/>
    <n v="0"/>
    <n v="28"/>
    <n v="9417304"/>
    <n v="0"/>
    <n v="0"/>
    <n v="27"/>
    <n v="9239129"/>
    <n v="7"/>
    <n v="622534"/>
    <n v="0"/>
    <n v="0"/>
  </r>
  <r>
    <d v="2004-12-02T00:00:00"/>
    <x v="6"/>
    <d v="2004-12-01T00:00:00"/>
    <x v="2"/>
    <x v="53"/>
    <x v="237"/>
    <x v="42"/>
    <n v="17362515"/>
    <n v="0.62962962962962965"/>
    <n v="0"/>
    <n v="0"/>
    <n v="0"/>
    <n v="0"/>
    <n v="12"/>
    <n v="3937890"/>
    <n v="0"/>
    <n v="0"/>
    <n v="18"/>
    <n v="6085830"/>
    <n v="2"/>
    <n v="179000"/>
    <n v="1"/>
    <n v="178995"/>
  </r>
  <r>
    <d v="2004-12-03T00:00:00"/>
    <x v="0"/>
    <d v="2004-12-01T00:00:00"/>
    <x v="2"/>
    <x v="34"/>
    <x v="238"/>
    <x v="43"/>
    <n v="11634675"/>
    <n v="0.7142857142857143"/>
    <n v="0"/>
    <n v="0"/>
    <n v="0"/>
    <n v="0"/>
    <n v="5"/>
    <n v="1789950"/>
    <n v="0"/>
    <n v="0"/>
    <n v="9"/>
    <n v="2601394"/>
    <n v="16"/>
    <n v="2374734"/>
    <n v="2"/>
    <n v="274459"/>
  </r>
  <r>
    <d v="2004-12-04T00:00:00"/>
    <x v="1"/>
    <d v="2004-12-01T00:00:00"/>
    <x v="2"/>
    <x v="54"/>
    <x v="239"/>
    <x v="17"/>
    <n v="8066718"/>
    <n v="0.70454545454545459"/>
    <n v="0"/>
    <n v="0"/>
    <n v="0"/>
    <n v="0"/>
    <n v="7"/>
    <n v="1885414"/>
    <n v="0"/>
    <n v="0"/>
    <n v="6"/>
    <n v="1789950"/>
    <n v="0"/>
    <n v="0"/>
    <n v="0"/>
    <n v="0"/>
  </r>
  <r>
    <d v="2004-12-05T00:00:00"/>
    <x v="2"/>
    <d v="2004-12-01T00:00:00"/>
    <x v="2"/>
    <x v="55"/>
    <x v="240"/>
    <x v="26"/>
    <n v="7434259"/>
    <n v="0.65116279069767447"/>
    <n v="0"/>
    <n v="0"/>
    <n v="0"/>
    <n v="0"/>
    <n v="8"/>
    <n v="2058443"/>
    <n v="0"/>
    <n v="0"/>
    <n v="7"/>
    <n v="1789950"/>
    <n v="0"/>
    <n v="0"/>
    <n v="0"/>
    <n v="0"/>
  </r>
  <r>
    <d v="2004-12-06T00:00:00"/>
    <x v="3"/>
    <d v="2004-12-01T00:00:00"/>
    <x v="2"/>
    <x v="28"/>
    <x v="241"/>
    <x v="44"/>
    <n v="8424698"/>
    <n v="0.75"/>
    <n v="0"/>
    <n v="0"/>
    <n v="0"/>
    <n v="0"/>
    <n v="4"/>
    <n v="1431960"/>
    <n v="0"/>
    <n v="0"/>
    <n v="5"/>
    <n v="1789950"/>
    <n v="5"/>
    <n v="805500"/>
    <n v="0"/>
    <n v="0"/>
  </r>
  <r>
    <d v="2004-12-07T00:00:00"/>
    <x v="4"/>
    <d v="2004-12-01T00:00:00"/>
    <x v="2"/>
    <x v="28"/>
    <x v="242"/>
    <x v="40"/>
    <n v="7076269"/>
    <n v="0.66666666666666663"/>
    <n v="0"/>
    <n v="0"/>
    <n v="0"/>
    <n v="0"/>
    <n v="4"/>
    <n v="1252965"/>
    <n v="0"/>
    <n v="0"/>
    <n v="8"/>
    <n v="2243409"/>
    <n v="1"/>
    <n v="179000"/>
    <n v="1"/>
    <n v="357990"/>
  </r>
  <r>
    <d v="2004-12-08T00:00:00"/>
    <x v="5"/>
    <d v="2004-12-01T00:00:00"/>
    <x v="2"/>
    <x v="56"/>
    <x v="243"/>
    <x v="36"/>
    <n v="14796930"/>
    <n v="0.73239436619718312"/>
    <n v="0"/>
    <n v="0"/>
    <n v="0"/>
    <n v="0"/>
    <n v="9"/>
    <n v="2863920"/>
    <n v="0"/>
    <n v="0"/>
    <n v="10"/>
    <n v="2601394"/>
    <n v="0"/>
    <n v="0"/>
    <n v="0"/>
    <n v="0"/>
  </r>
  <r>
    <d v="2004-12-09T00:00:00"/>
    <x v="6"/>
    <d v="2004-12-01T00:00:00"/>
    <x v="2"/>
    <x v="48"/>
    <x v="244"/>
    <x v="26"/>
    <n v="9224209"/>
    <n v="0.60869565217391308"/>
    <n v="0"/>
    <n v="0"/>
    <n v="0"/>
    <n v="0"/>
    <n v="8"/>
    <n v="2422399"/>
    <n v="0"/>
    <n v="0"/>
    <n v="10"/>
    <n v="2684925"/>
    <n v="9"/>
    <n v="1342500"/>
    <n v="2"/>
    <n v="536985"/>
  </r>
  <r>
    <d v="2004-12-10T00:00:00"/>
    <x v="0"/>
    <d v="2004-12-01T00:00:00"/>
    <x v="2"/>
    <x v="37"/>
    <x v="245"/>
    <x v="32"/>
    <n v="11097690"/>
    <n v="0.55932203389830504"/>
    <n v="0"/>
    <n v="0"/>
    <n v="0"/>
    <n v="0"/>
    <n v="13"/>
    <n v="3617374"/>
    <n v="0"/>
    <n v="0"/>
    <n v="13"/>
    <n v="4116885"/>
    <n v="9"/>
    <n v="1521498"/>
    <n v="0"/>
    <n v="0"/>
  </r>
  <r>
    <d v="2004-12-11T00:00:00"/>
    <x v="1"/>
    <d v="2004-12-01T00:00:00"/>
    <x v="2"/>
    <x v="55"/>
    <x v="246"/>
    <x v="40"/>
    <n v="7076269"/>
    <n v="0.55813953488372092"/>
    <n v="0"/>
    <n v="0"/>
    <n v="0"/>
    <n v="0"/>
    <n v="8"/>
    <n v="2147940"/>
    <n v="0"/>
    <n v="0"/>
    <n v="11"/>
    <n v="3412838"/>
    <n v="0"/>
    <n v="0"/>
    <n v="0"/>
    <n v="0"/>
  </r>
  <r>
    <d v="2004-12-12T00:00:00"/>
    <x v="2"/>
    <d v="2004-12-01T00:00:00"/>
    <x v="2"/>
    <x v="57"/>
    <x v="247"/>
    <x v="45"/>
    <n v="15142977"/>
    <n v="0.58241758241758246"/>
    <n v="0"/>
    <n v="0"/>
    <n v="0"/>
    <n v="0"/>
    <n v="20"/>
    <n v="6980805"/>
    <n v="0"/>
    <n v="0"/>
    <n v="18"/>
    <n v="5011860"/>
    <n v="0"/>
    <n v="0"/>
    <n v="0"/>
    <n v="0"/>
  </r>
  <r>
    <d v="2004-12-13T00:00:00"/>
    <x v="3"/>
    <d v="2004-12-01T00:00:00"/>
    <x v="2"/>
    <x v="41"/>
    <x v="248"/>
    <x v="25"/>
    <n v="10023720"/>
    <n v="0.625"/>
    <n v="1"/>
    <n v="357990"/>
    <n v="0"/>
    <n v="0"/>
    <n v="9"/>
    <n v="2684925"/>
    <n v="0"/>
    <n v="0"/>
    <n v="8"/>
    <n v="2243258"/>
    <n v="7"/>
    <n v="942764"/>
    <n v="1"/>
    <n v="178995"/>
  </r>
  <r>
    <d v="2004-12-14T00:00:00"/>
    <x v="4"/>
    <d v="2004-12-01T00:00:00"/>
    <x v="2"/>
    <x v="58"/>
    <x v="249"/>
    <x v="28"/>
    <n v="14236069"/>
    <n v="0.59459459459459463"/>
    <n v="0"/>
    <n v="0"/>
    <n v="0"/>
    <n v="0"/>
    <n v="12"/>
    <n v="3770828"/>
    <n v="0"/>
    <n v="0"/>
    <n v="18"/>
    <n v="5596597"/>
    <n v="16"/>
    <n v="2243468"/>
    <n v="2"/>
    <n v="536985"/>
  </r>
  <r>
    <d v="2004-12-15T00:00:00"/>
    <x v="5"/>
    <d v="2004-12-01T00:00:00"/>
    <x v="2"/>
    <x v="40"/>
    <x v="250"/>
    <x v="46"/>
    <n v="9844725"/>
    <n v="0.60377358490566035"/>
    <n v="1"/>
    <n v="178995"/>
    <n v="0"/>
    <n v="0"/>
    <n v="10"/>
    <n v="3221910"/>
    <n v="0"/>
    <n v="0"/>
    <n v="10"/>
    <n v="2505935"/>
    <n v="8"/>
    <n v="1296334"/>
    <n v="0"/>
    <n v="0"/>
  </r>
  <r>
    <d v="2004-12-16T00:00:00"/>
    <x v="6"/>
    <d v="2004-12-01T00:00:00"/>
    <x v="2"/>
    <x v="34"/>
    <x v="251"/>
    <x v="33"/>
    <n v="9403204"/>
    <n v="0.73469387755102045"/>
    <n v="0"/>
    <n v="0"/>
    <n v="0"/>
    <n v="0"/>
    <n v="7"/>
    <n v="1885414"/>
    <n v="0"/>
    <n v="0"/>
    <n v="6"/>
    <n v="1968945"/>
    <n v="8"/>
    <n v="1169468"/>
    <n v="2"/>
    <n v="536895"/>
  </r>
  <r>
    <d v="2004-12-17T00:00:00"/>
    <x v="0"/>
    <d v="2004-12-01T00:00:00"/>
    <x v="2"/>
    <x v="59"/>
    <x v="252"/>
    <x v="35"/>
    <n v="13699084"/>
    <n v="0.671875"/>
    <n v="0"/>
    <n v="0"/>
    <n v="0"/>
    <n v="0"/>
    <n v="9"/>
    <n v="2863920"/>
    <n v="0"/>
    <n v="0"/>
    <n v="12"/>
    <n v="3221910"/>
    <n v="5"/>
    <n v="971290"/>
    <n v="3"/>
    <n v="894975"/>
  </r>
  <r>
    <d v="2004-12-18T00:00:00"/>
    <x v="1"/>
    <d v="2004-12-01T00:00:00"/>
    <x v="2"/>
    <x v="36"/>
    <x v="253"/>
    <x v="47"/>
    <n v="8770755"/>
    <n v="0.64444444444444449"/>
    <n v="0"/>
    <n v="0"/>
    <n v="0"/>
    <n v="0"/>
    <n v="5"/>
    <n v="1610955"/>
    <n v="0"/>
    <n v="0"/>
    <n v="11"/>
    <n v="2863925"/>
    <n v="0"/>
    <n v="0"/>
    <n v="0"/>
    <n v="0"/>
  </r>
  <r>
    <d v="2004-12-19T00:00:00"/>
    <x v="2"/>
    <d v="2004-12-01T00:00:00"/>
    <x v="2"/>
    <x v="60"/>
    <x v="254"/>
    <x v="37"/>
    <n v="6897274"/>
    <n v="0.63414634146341464"/>
    <n v="0"/>
    <n v="0"/>
    <n v="0"/>
    <n v="0"/>
    <n v="10"/>
    <n v="2147940"/>
    <n v="0"/>
    <n v="0"/>
    <n v="5"/>
    <n v="1789950"/>
    <n v="0"/>
    <n v="0"/>
    <n v="0"/>
    <n v="0"/>
  </r>
  <r>
    <d v="2004-12-20T00:00:00"/>
    <x v="3"/>
    <d v="2004-12-01T00:00:00"/>
    <x v="2"/>
    <x v="61"/>
    <x v="255"/>
    <x v="48"/>
    <n v="11121556"/>
    <n v="0.75"/>
    <n v="0"/>
    <n v="0"/>
    <n v="0"/>
    <n v="0"/>
    <n v="6"/>
    <n v="1789950"/>
    <n v="0"/>
    <n v="0"/>
    <n v="8"/>
    <n v="2505930"/>
    <n v="3"/>
    <n v="447500"/>
    <n v="0"/>
    <n v="0"/>
  </r>
  <r>
    <d v="2004-12-21T00:00:00"/>
    <x v="4"/>
    <d v="2004-12-01T00:00:00"/>
    <x v="2"/>
    <x v="62"/>
    <x v="256"/>
    <x v="38"/>
    <n v="10214648"/>
    <n v="0.67272727272727273"/>
    <n v="1"/>
    <n v="357990"/>
    <n v="0"/>
    <n v="0"/>
    <n v="10"/>
    <n v="2732657"/>
    <n v="0"/>
    <n v="0"/>
    <n v="7"/>
    <n v="2147940"/>
    <n v="5"/>
    <n v="716000"/>
    <n v="0"/>
    <n v="0"/>
  </r>
  <r>
    <d v="2004-12-22T00:00:00"/>
    <x v="5"/>
    <d v="2004-12-01T00:00:00"/>
    <x v="2"/>
    <x v="38"/>
    <x v="257"/>
    <x v="32"/>
    <n v="9940189"/>
    <n v="0.7857142857142857"/>
    <n v="0"/>
    <n v="0"/>
    <n v="0"/>
    <n v="0"/>
    <n v="3"/>
    <n v="536985"/>
    <n v="0"/>
    <n v="0"/>
    <n v="6"/>
    <n v="1610955"/>
    <n v="13"/>
    <n v="1835034"/>
    <n v="0"/>
    <n v="0"/>
  </r>
  <r>
    <d v="2004-12-23T00:00:00"/>
    <x v="6"/>
    <d v="2004-12-01T00:00:00"/>
    <x v="2"/>
    <x v="21"/>
    <x v="258"/>
    <x v="44"/>
    <n v="7434259"/>
    <n v="0.67500000000000004"/>
    <n v="0"/>
    <n v="0"/>
    <n v="0"/>
    <n v="0"/>
    <n v="8"/>
    <n v="2326935"/>
    <n v="0"/>
    <n v="0"/>
    <n v="5"/>
    <n v="1431960"/>
    <n v="10"/>
    <n v="1521500"/>
    <n v="0"/>
    <n v="0"/>
  </r>
  <r>
    <d v="2004-12-24T00:00:00"/>
    <x v="0"/>
    <d v="2004-12-01T00:00:00"/>
    <x v="2"/>
    <x v="15"/>
    <x v="177"/>
    <x v="8"/>
    <n v="2147940"/>
    <n v="0.81818181818181823"/>
    <n v="0"/>
    <n v="0"/>
    <n v="0"/>
    <n v="0"/>
    <n v="1"/>
    <n v="178995"/>
    <n v="0"/>
    <n v="0"/>
    <n v="1"/>
    <n v="178995"/>
    <n v="2"/>
    <n v="358000"/>
    <n v="1"/>
    <n v="357990"/>
  </r>
  <r>
    <d v="2004-12-25T00:00:00"/>
    <x v="1"/>
    <d v="2004-12-01T00:00:00"/>
    <x v="2"/>
    <x v="16"/>
    <x v="259"/>
    <x v="9"/>
    <n v="3400905"/>
    <n v="0.75"/>
    <n v="0"/>
    <n v="0"/>
    <n v="0"/>
    <n v="0"/>
    <n v="0"/>
    <n v="0"/>
    <n v="0"/>
    <n v="0"/>
    <n v="4"/>
    <n v="1073970"/>
    <n v="0"/>
    <n v="0"/>
    <n v="0"/>
    <n v="0"/>
  </r>
  <r>
    <d v="2004-12-26T00:00:00"/>
    <x v="2"/>
    <d v="2004-12-01T00:00:00"/>
    <x v="2"/>
    <x v="26"/>
    <x v="260"/>
    <x v="9"/>
    <n v="3221910"/>
    <n v="0.44444444444444442"/>
    <n v="0"/>
    <n v="0"/>
    <n v="0"/>
    <n v="0"/>
    <n v="3"/>
    <n v="894975"/>
    <n v="0"/>
    <n v="0"/>
    <n v="12"/>
    <n v="3496389"/>
    <n v="0"/>
    <n v="0"/>
    <n v="0"/>
    <n v="0"/>
  </r>
  <r>
    <d v="2004-12-27T00:00:00"/>
    <x v="3"/>
    <d v="2004-12-01T00:00:00"/>
    <x v="2"/>
    <x v="47"/>
    <x v="261"/>
    <x v="12"/>
    <n v="4116885"/>
    <n v="0.41935483870967744"/>
    <n v="0"/>
    <n v="0"/>
    <n v="0"/>
    <n v="0"/>
    <n v="9"/>
    <n v="2326935"/>
    <n v="0"/>
    <n v="0"/>
    <n v="9"/>
    <n v="2326940"/>
    <n v="1"/>
    <n v="179000"/>
    <n v="2"/>
    <n v="536985"/>
  </r>
  <r>
    <d v="2004-12-28T00:00:00"/>
    <x v="4"/>
    <d v="2004-12-01T00:00:00"/>
    <x v="2"/>
    <x v="31"/>
    <x v="262"/>
    <x v="19"/>
    <n v="4653870"/>
    <n v="0.69230769230769229"/>
    <n v="0"/>
    <n v="0"/>
    <n v="0"/>
    <n v="0"/>
    <n v="2"/>
    <n v="536985"/>
    <n v="0"/>
    <n v="0"/>
    <n v="6"/>
    <n v="1610955"/>
    <n v="4"/>
    <n v="537000"/>
    <n v="1"/>
    <n v="357990"/>
  </r>
  <r>
    <d v="2004-12-29T00:00:00"/>
    <x v="5"/>
    <d v="2004-12-01T00:00:00"/>
    <x v="2"/>
    <x v="22"/>
    <x v="263"/>
    <x v="11"/>
    <n v="2064409"/>
    <n v="0.4"/>
    <n v="0"/>
    <n v="0"/>
    <n v="0"/>
    <n v="0"/>
    <n v="7"/>
    <n v="2147940"/>
    <n v="0"/>
    <n v="0"/>
    <n v="5"/>
    <n v="1610955"/>
    <n v="7"/>
    <n v="1131800"/>
    <n v="4"/>
    <n v="1073970"/>
  </r>
  <r>
    <d v="2004-12-30T00:00:00"/>
    <x v="6"/>
    <d v="2004-12-01T00:00:00"/>
    <x v="2"/>
    <x v="43"/>
    <x v="264"/>
    <x v="37"/>
    <n v="6443820"/>
    <n v="0.76470588235294112"/>
    <n v="0"/>
    <n v="0"/>
    <n v="0"/>
    <n v="0"/>
    <n v="5"/>
    <n v="990439"/>
    <n v="0"/>
    <n v="0"/>
    <n v="3"/>
    <n v="894975"/>
    <n v="5"/>
    <n v="495234"/>
    <n v="0"/>
    <n v="0"/>
  </r>
  <r>
    <d v="2004-12-31T00:00:00"/>
    <x v="0"/>
    <d v="2004-12-01T00:00:00"/>
    <x v="2"/>
    <x v="48"/>
    <x v="265"/>
    <x v="39"/>
    <n v="8687224"/>
    <n v="0.86956521739130432"/>
    <n v="0"/>
    <n v="0"/>
    <n v="0"/>
    <n v="0"/>
    <n v="1"/>
    <n v="178995"/>
    <n v="0"/>
    <n v="0"/>
    <n v="5"/>
    <n v="894975"/>
    <n v="0"/>
    <n v="0"/>
    <n v="0"/>
    <n v="0"/>
  </r>
  <r>
    <d v="2005-01-01T00:00:00"/>
    <x v="1"/>
    <d v="2005-01-01T00:00:00"/>
    <x v="3"/>
    <x v="12"/>
    <x v="266"/>
    <x v="8"/>
    <n v="1729512"/>
    <n v="0.69230769230769229"/>
    <n v="0"/>
    <n v="0"/>
    <n v="0"/>
    <n v="0"/>
    <n v="3"/>
    <n v="763020"/>
    <n v="0"/>
    <n v="0"/>
    <n v="1"/>
    <n v="381510"/>
    <n v="0"/>
    <n v="0"/>
    <n v="0"/>
    <n v="0"/>
  </r>
  <r>
    <d v="2005-01-02T00:00:00"/>
    <x v="2"/>
    <d v="2005-01-01T00:00:00"/>
    <x v="3"/>
    <x v="19"/>
    <x v="267"/>
    <x v="13"/>
    <n v="3446307"/>
    <n v="0.73684210526315785"/>
    <n v="0"/>
    <n v="0"/>
    <n v="0"/>
    <n v="0"/>
    <n v="2"/>
    <n v="763020"/>
    <n v="0"/>
    <n v="0"/>
    <n v="3"/>
    <n v="763020"/>
    <n v="0"/>
    <n v="0"/>
    <n v="0"/>
    <n v="0"/>
  </r>
  <r>
    <d v="2005-01-03T00:00:00"/>
    <x v="3"/>
    <d v="2005-01-01T00:00:00"/>
    <x v="3"/>
    <x v="25"/>
    <x v="268"/>
    <x v="19"/>
    <n v="5252116"/>
    <n v="0.72"/>
    <n v="0"/>
    <n v="0"/>
    <n v="0"/>
    <n v="0"/>
    <n v="3"/>
    <n v="572265"/>
    <n v="0"/>
    <n v="0"/>
    <n v="4"/>
    <n v="864756"/>
    <n v="3"/>
    <n v="313534"/>
    <n v="1"/>
    <n v="357990"/>
  </r>
  <r>
    <d v="2005-01-04T00:00:00"/>
    <x v="4"/>
    <d v="2005-01-01T00:00:00"/>
    <x v="3"/>
    <x v="63"/>
    <x v="269"/>
    <x v="32"/>
    <n v="10211741"/>
    <n v="0.6470588235294118"/>
    <n v="0"/>
    <n v="0"/>
    <n v="0"/>
    <n v="0"/>
    <n v="9"/>
    <n v="2861325"/>
    <n v="0"/>
    <n v="0"/>
    <n v="9"/>
    <n v="2683287"/>
    <n v="4"/>
    <n v="533400"/>
    <n v="1"/>
    <n v="178995"/>
  </r>
  <r>
    <d v="2005-01-05T00:00:00"/>
    <x v="5"/>
    <d v="2005-01-01T00:00:00"/>
    <x v="3"/>
    <x v="19"/>
    <x v="270"/>
    <x v="22"/>
    <n v="3726076"/>
    <n v="0.78947368421052633"/>
    <n v="0"/>
    <n v="0"/>
    <n v="0"/>
    <n v="0"/>
    <n v="2"/>
    <n v="381505"/>
    <n v="0"/>
    <n v="0"/>
    <n v="2"/>
    <n v="763020"/>
    <n v="7"/>
    <n v="888700"/>
    <n v="0"/>
    <n v="0"/>
  </r>
  <r>
    <d v="2005-01-06T00:00:00"/>
    <x v="6"/>
    <d v="2005-01-01T00:00:00"/>
    <x v="3"/>
    <x v="16"/>
    <x v="271"/>
    <x v="9"/>
    <n v="4005855"/>
    <n v="0.75"/>
    <n v="0"/>
    <n v="0"/>
    <n v="0"/>
    <n v="0"/>
    <n v="1"/>
    <n v="381510"/>
    <n v="0"/>
    <n v="0"/>
    <n v="3"/>
    <n v="1144530"/>
    <n v="3"/>
    <n v="534300"/>
    <n v="0"/>
    <n v="0"/>
  </r>
  <r>
    <d v="2005-01-07T00:00:00"/>
    <x v="0"/>
    <d v="2005-01-01T00:00:00"/>
    <x v="3"/>
    <x v="48"/>
    <x v="272"/>
    <x v="17"/>
    <n v="9830221"/>
    <n v="0.67391304347826086"/>
    <n v="0"/>
    <n v="0"/>
    <n v="0"/>
    <n v="0"/>
    <n v="5"/>
    <n v="1526040"/>
    <n v="0"/>
    <n v="0"/>
    <n v="10"/>
    <n v="3344561"/>
    <n v="2"/>
    <n v="177200"/>
    <n v="3"/>
    <n v="715980"/>
  </r>
  <r>
    <d v="2005-01-08T00:00:00"/>
    <x v="1"/>
    <d v="2005-01-01T00:00:00"/>
    <x v="3"/>
    <x v="21"/>
    <x v="273"/>
    <x v="31"/>
    <n v="8507673"/>
    <n v="0.85"/>
    <n v="0"/>
    <n v="0"/>
    <n v="0"/>
    <n v="0"/>
    <n v="3"/>
    <n v="763020"/>
    <n v="0"/>
    <n v="0"/>
    <n v="3"/>
    <n v="864756"/>
    <n v="0"/>
    <n v="0"/>
    <n v="0"/>
    <n v="0"/>
  </r>
  <r>
    <d v="2005-01-09T00:00:00"/>
    <x v="2"/>
    <d v="2005-01-01T00:00:00"/>
    <x v="3"/>
    <x v="22"/>
    <x v="274"/>
    <x v="22"/>
    <n v="4005855"/>
    <n v="0.75"/>
    <n v="0"/>
    <n v="0"/>
    <n v="0"/>
    <n v="0"/>
    <n v="3"/>
    <n v="763020"/>
    <n v="0"/>
    <n v="0"/>
    <n v="2"/>
    <n v="381510"/>
    <n v="0"/>
    <n v="0"/>
    <n v="0"/>
    <n v="0"/>
  </r>
  <r>
    <d v="2005-01-10T00:00:00"/>
    <x v="3"/>
    <d v="2005-01-01T00:00:00"/>
    <x v="3"/>
    <x v="28"/>
    <x v="275"/>
    <x v="24"/>
    <n v="5722650"/>
    <n v="0.61111111111111116"/>
    <n v="0"/>
    <n v="0"/>
    <n v="0"/>
    <n v="0"/>
    <n v="4"/>
    <n v="1335285"/>
    <n v="0"/>
    <n v="0"/>
    <n v="10"/>
    <n v="3052075"/>
    <n v="0"/>
    <n v="0"/>
    <n v="0"/>
    <n v="0"/>
  </r>
  <r>
    <d v="2005-01-11T00:00:00"/>
    <x v="4"/>
    <d v="2005-01-01T00:00:00"/>
    <x v="3"/>
    <x v="34"/>
    <x v="276"/>
    <x v="27"/>
    <n v="11826800"/>
    <n v="0.77551020408163263"/>
    <n v="0"/>
    <n v="0"/>
    <n v="0"/>
    <n v="0"/>
    <n v="7"/>
    <n v="2009286"/>
    <n v="0"/>
    <n v="0"/>
    <n v="4"/>
    <n v="1335265"/>
    <n v="6"/>
    <n v="702376"/>
    <n v="0"/>
    <n v="0"/>
  </r>
  <r>
    <d v="2005-01-12T00:00:00"/>
    <x v="5"/>
    <d v="2005-01-01T00:00:00"/>
    <x v="3"/>
    <x v="48"/>
    <x v="277"/>
    <x v="46"/>
    <n v="10224468"/>
    <n v="0.69565217391304346"/>
    <n v="0"/>
    <n v="0"/>
    <n v="0"/>
    <n v="0"/>
    <n v="4"/>
    <n v="1246266"/>
    <n v="0"/>
    <n v="0"/>
    <n v="10"/>
    <n v="3433590"/>
    <n v="4"/>
    <n v="560270"/>
    <n v="0"/>
    <n v="0"/>
  </r>
  <r>
    <d v="2005-01-13T00:00:00"/>
    <x v="6"/>
    <d v="2005-01-01T00:00:00"/>
    <x v="3"/>
    <x v="49"/>
    <x v="278"/>
    <x v="30"/>
    <n v="13848813"/>
    <n v="0.78333333333333333"/>
    <n v="0"/>
    <n v="0"/>
    <n v="0"/>
    <n v="0"/>
    <n v="6"/>
    <n v="1818531"/>
    <n v="0"/>
    <n v="0"/>
    <n v="7"/>
    <n v="2479815"/>
    <n v="4"/>
    <n v="464272"/>
    <n v="2"/>
    <n v="763020"/>
  </r>
  <r>
    <d v="2005-01-14T00:00:00"/>
    <x v="0"/>
    <d v="2005-01-01T00:00:00"/>
    <x v="3"/>
    <x v="56"/>
    <x v="279"/>
    <x v="45"/>
    <n v="15285834"/>
    <n v="0.74647887323943662"/>
    <n v="0"/>
    <n v="0"/>
    <n v="0"/>
    <n v="0"/>
    <n v="9"/>
    <n v="3052080"/>
    <n v="0"/>
    <n v="0"/>
    <n v="9"/>
    <n v="3052080"/>
    <n v="1"/>
    <n v="190636"/>
    <n v="5"/>
    <n v="1502520"/>
  </r>
  <r>
    <d v="2005-01-15T00:00:00"/>
    <x v="1"/>
    <d v="2005-01-01T00:00:00"/>
    <x v="3"/>
    <x v="63"/>
    <x v="280"/>
    <x v="25"/>
    <n v="8227899"/>
    <n v="0.58823529411764708"/>
    <n v="0"/>
    <n v="0"/>
    <n v="0"/>
    <n v="0"/>
    <n v="7"/>
    <n v="2098305"/>
    <n v="0"/>
    <n v="0"/>
    <n v="14"/>
    <n v="4870601"/>
    <n v="0"/>
    <n v="0"/>
    <n v="0"/>
    <n v="0"/>
  </r>
  <r>
    <d v="2005-01-16T00:00:00"/>
    <x v="2"/>
    <d v="2005-01-01T00:00:00"/>
    <x v="3"/>
    <x v="28"/>
    <x v="281"/>
    <x v="16"/>
    <n v="7057935"/>
    <n v="0.63888888888888884"/>
    <n v="0"/>
    <n v="0"/>
    <n v="0"/>
    <n v="0"/>
    <n v="4"/>
    <n v="1144530"/>
    <n v="0"/>
    <n v="0"/>
    <n v="9"/>
    <n v="3052080"/>
    <n v="0"/>
    <n v="0"/>
    <n v="0"/>
    <n v="0"/>
  </r>
  <r>
    <d v="2005-01-17T00:00:00"/>
    <x v="3"/>
    <d v="2005-01-01T00:00:00"/>
    <x v="3"/>
    <x v="64"/>
    <x v="282"/>
    <x v="46"/>
    <n v="9270693"/>
    <n v="0.56140350877192979"/>
    <n v="0"/>
    <n v="0"/>
    <n v="0"/>
    <n v="0"/>
    <n v="10"/>
    <n v="3242835"/>
    <n v="0"/>
    <n v="0"/>
    <n v="15"/>
    <n v="4768855"/>
    <n v="5"/>
    <n v="762544"/>
    <n v="3"/>
    <n v="841236"/>
  </r>
  <r>
    <d v="2005-01-18T00:00:00"/>
    <x v="4"/>
    <d v="2005-01-01T00:00:00"/>
    <x v="3"/>
    <x v="30"/>
    <x v="283"/>
    <x v="21"/>
    <n v="7642917"/>
    <n v="0.75757575757575757"/>
    <n v="0"/>
    <n v="0"/>
    <n v="0"/>
    <n v="0"/>
    <n v="4"/>
    <n v="1144530"/>
    <n v="0"/>
    <n v="0"/>
    <n v="4"/>
    <n v="1335285"/>
    <n v="5"/>
    <n v="857862"/>
    <n v="4"/>
    <n v="1132770"/>
  </r>
  <r>
    <d v="2005-01-19T00:00:00"/>
    <x v="5"/>
    <d v="2005-01-01T00:00:00"/>
    <x v="3"/>
    <x v="65"/>
    <x v="284"/>
    <x v="49"/>
    <n v="15082352"/>
    <n v="0.62222222222222223"/>
    <n v="0"/>
    <n v="0"/>
    <n v="0"/>
    <n v="0"/>
    <n v="16"/>
    <n v="4387365"/>
    <n v="0"/>
    <n v="0"/>
    <n v="18"/>
    <n v="4972347"/>
    <n v="5"/>
    <n v="667226"/>
    <n v="1"/>
    <n v="381510"/>
  </r>
  <r>
    <d v="2005-01-20T00:00:00"/>
    <x v="6"/>
    <d v="2005-01-01T00:00:00"/>
    <x v="3"/>
    <x v="49"/>
    <x v="285"/>
    <x v="31"/>
    <n v="10504242"/>
    <n v="0.56666666666666665"/>
    <n v="1"/>
    <n v="190755"/>
    <n v="0"/>
    <n v="0"/>
    <n v="15"/>
    <n v="4400082"/>
    <n v="0"/>
    <n v="0"/>
    <n v="10"/>
    <n v="3815090"/>
    <n v="0"/>
    <n v="0"/>
    <n v="3"/>
    <n v="858484"/>
  </r>
  <r>
    <d v="2005-01-21T00:00:00"/>
    <x v="0"/>
    <d v="2005-01-01T00:00:00"/>
    <x v="3"/>
    <x v="33"/>
    <x v="286"/>
    <x v="21"/>
    <n v="6981618"/>
    <n v="0.7142857142857143"/>
    <n v="0"/>
    <n v="0"/>
    <n v="0"/>
    <n v="0"/>
    <n v="3"/>
    <n v="1144530"/>
    <n v="0"/>
    <n v="0"/>
    <n v="7"/>
    <n v="1920267"/>
    <n v="9"/>
    <n v="1715724"/>
    <n v="0"/>
    <n v="0"/>
  </r>
  <r>
    <d v="2005-01-22T00:00:00"/>
    <x v="1"/>
    <d v="2005-01-01T00:00:00"/>
    <x v="3"/>
    <x v="45"/>
    <x v="287"/>
    <x v="46"/>
    <n v="10593261"/>
    <n v="0.64"/>
    <n v="0"/>
    <n v="0"/>
    <n v="0"/>
    <n v="0"/>
    <n v="8"/>
    <n v="2479815"/>
    <n v="0"/>
    <n v="0"/>
    <n v="10"/>
    <n v="3433590"/>
    <n v="0"/>
    <n v="0"/>
    <n v="0"/>
    <n v="0"/>
  </r>
  <r>
    <d v="2005-01-23T00:00:00"/>
    <x v="2"/>
    <d v="2005-01-01T00:00:00"/>
    <x v="3"/>
    <x v="33"/>
    <x v="288"/>
    <x v="37"/>
    <n v="6612840"/>
    <n v="0.74285714285714288"/>
    <n v="0"/>
    <n v="0"/>
    <n v="0"/>
    <n v="0"/>
    <n v="6"/>
    <n v="2009286"/>
    <n v="0"/>
    <n v="0"/>
    <n v="3"/>
    <n v="1144530"/>
    <n v="0"/>
    <n v="0"/>
    <n v="0"/>
    <n v="0"/>
  </r>
  <r>
    <d v="2005-01-24T00:00:00"/>
    <x v="3"/>
    <d v="2005-01-01T00:00:00"/>
    <x v="3"/>
    <x v="44"/>
    <x v="289"/>
    <x v="36"/>
    <n v="16328628"/>
    <n v="0.67532467532467533"/>
    <n v="0"/>
    <n v="0"/>
    <n v="0"/>
    <n v="0"/>
    <n v="16"/>
    <n v="4781592"/>
    <n v="0"/>
    <n v="0"/>
    <n v="9"/>
    <n v="3052080"/>
    <n v="6"/>
    <n v="979844"/>
    <n v="4"/>
    <n v="930255"/>
  </r>
  <r>
    <d v="2005-01-25T00:00:00"/>
    <x v="4"/>
    <d v="2005-01-01T00:00:00"/>
    <x v="3"/>
    <x v="66"/>
    <x v="290"/>
    <x v="48"/>
    <n v="10809450"/>
    <n v="0.68852459016393441"/>
    <n v="0"/>
    <n v="0"/>
    <n v="0"/>
    <n v="0"/>
    <n v="11"/>
    <n v="2683287"/>
    <n v="0"/>
    <n v="0"/>
    <n v="8"/>
    <n v="2200041"/>
    <n v="7"/>
    <n v="1234880"/>
    <n v="6"/>
    <n v="2015985"/>
  </r>
  <r>
    <d v="2005-01-26T00:00:00"/>
    <x v="5"/>
    <d v="2005-01-01T00:00:00"/>
    <x v="3"/>
    <x v="67"/>
    <x v="291"/>
    <x v="35"/>
    <n v="10974761"/>
    <n v="0.62318840579710144"/>
    <n v="0"/>
    <n v="0"/>
    <n v="0"/>
    <n v="0"/>
    <n v="13"/>
    <n v="3052080"/>
    <n v="0"/>
    <n v="0"/>
    <n v="13"/>
    <n v="3242835"/>
    <n v="9"/>
    <n v="1704088"/>
    <n v="5"/>
    <n v="1300005"/>
  </r>
  <r>
    <d v="2005-01-27T00:00:00"/>
    <x v="6"/>
    <d v="2005-01-01T00:00:00"/>
    <x v="3"/>
    <x v="68"/>
    <x v="292"/>
    <x v="45"/>
    <n v="13543605"/>
    <n v="0.63095238095238093"/>
    <n v="0"/>
    <n v="0"/>
    <n v="0"/>
    <n v="0"/>
    <n v="17"/>
    <n v="4196610"/>
    <n v="0"/>
    <n v="0"/>
    <n v="14"/>
    <n v="3255552"/>
    <n v="14"/>
    <n v="1800084"/>
    <n v="0"/>
    <n v="0"/>
  </r>
  <r>
    <d v="2005-01-28T00:00:00"/>
    <x v="0"/>
    <d v="2005-01-01T00:00:00"/>
    <x v="3"/>
    <x v="54"/>
    <x v="293"/>
    <x v="32"/>
    <n v="9677637"/>
    <n v="0.75"/>
    <n v="0"/>
    <n v="0"/>
    <n v="0"/>
    <n v="0"/>
    <n v="1"/>
    <n v="381510"/>
    <n v="0"/>
    <n v="0"/>
    <n v="10"/>
    <n v="2670570"/>
    <n v="6"/>
    <n v="867394"/>
    <n v="1"/>
    <n v="190755"/>
  </r>
  <r>
    <d v="2005-01-29T00:00:00"/>
    <x v="1"/>
    <d v="2005-01-01T00:00:00"/>
    <x v="3"/>
    <x v="54"/>
    <x v="294"/>
    <x v="43"/>
    <n v="9741222"/>
    <n v="0.79545454545454541"/>
    <n v="0"/>
    <n v="0"/>
    <n v="0"/>
    <n v="0"/>
    <n v="4"/>
    <n v="953775"/>
    <n v="0"/>
    <n v="0"/>
    <n v="5"/>
    <n v="1437021"/>
    <n v="0"/>
    <n v="0"/>
    <n v="0"/>
    <n v="0"/>
  </r>
  <r>
    <d v="2005-01-30T00:00:00"/>
    <x v="2"/>
    <d v="2005-01-01T00:00:00"/>
    <x v="3"/>
    <x v="30"/>
    <x v="295"/>
    <x v="21"/>
    <n v="6968916"/>
    <n v="0.75757575757575757"/>
    <n v="0"/>
    <n v="0"/>
    <n v="0"/>
    <n v="0"/>
    <n v="5"/>
    <n v="1335285"/>
    <n v="0"/>
    <n v="0"/>
    <n v="3"/>
    <n v="864756"/>
    <n v="0"/>
    <n v="0"/>
    <n v="0"/>
    <n v="0"/>
  </r>
  <r>
    <d v="2005-01-31T00:00:00"/>
    <x v="3"/>
    <d v="2005-01-01T00:00:00"/>
    <x v="3"/>
    <x v="38"/>
    <x v="296"/>
    <x v="37"/>
    <n v="6409368"/>
    <n v="0.61904761904761907"/>
    <n v="0"/>
    <n v="0"/>
    <n v="0"/>
    <n v="0"/>
    <n v="10"/>
    <n v="2301777"/>
    <n v="0"/>
    <n v="0"/>
    <n v="6"/>
    <n v="1157127"/>
    <n v="7"/>
    <n v="857862"/>
    <n v="1"/>
    <n v="190755"/>
  </r>
  <r>
    <d v="2005-02-01T00:00:00"/>
    <x v="4"/>
    <d v="2005-02-01T00:00:00"/>
    <x v="3"/>
    <x v="59"/>
    <x v="297"/>
    <x v="30"/>
    <n v="12042999"/>
    <n v="0.734375"/>
    <n v="0"/>
    <n v="0"/>
    <n v="0"/>
    <n v="0"/>
    <n v="4"/>
    <n v="763020"/>
    <n v="0"/>
    <n v="0"/>
    <n v="13"/>
    <n v="3916836"/>
    <n v="6"/>
    <n v="851144"/>
    <n v="4"/>
    <n v="942015"/>
  </r>
  <r>
    <d v="2005-02-02T00:00:00"/>
    <x v="5"/>
    <d v="2005-02-01T00:00:00"/>
    <x v="3"/>
    <x v="69"/>
    <x v="298"/>
    <x v="50"/>
    <n v="15781797"/>
    <n v="0.651685393258427"/>
    <n v="0"/>
    <n v="0"/>
    <n v="0"/>
    <n v="0"/>
    <n v="18"/>
    <n v="5163102"/>
    <n v="0"/>
    <n v="0"/>
    <n v="13"/>
    <n v="4400610"/>
    <n v="21"/>
    <n v="2360067"/>
    <n v="7"/>
    <n v="1669755"/>
  </r>
  <r>
    <d v="2005-02-03T00:00:00"/>
    <x v="6"/>
    <d v="2005-02-01T00:00:00"/>
    <x v="3"/>
    <x v="70"/>
    <x v="299"/>
    <x v="51"/>
    <n v="15273117"/>
    <n v="0.68354430379746833"/>
    <n v="0"/>
    <n v="0"/>
    <n v="0"/>
    <n v="0"/>
    <n v="20"/>
    <n v="6104160"/>
    <n v="0"/>
    <n v="0"/>
    <n v="5"/>
    <n v="1526040"/>
    <n v="7"/>
    <n v="1165562"/>
    <n v="1"/>
    <n v="178995"/>
  </r>
  <r>
    <d v="2005-02-04T00:00:00"/>
    <x v="0"/>
    <d v="2005-02-01T00:00:00"/>
    <x v="3"/>
    <x v="71"/>
    <x v="300"/>
    <x v="52"/>
    <n v="20143728"/>
    <n v="0.72815533980582525"/>
    <n v="1"/>
    <n v="190755"/>
    <n v="0"/>
    <n v="0"/>
    <n v="18"/>
    <n v="4489101"/>
    <n v="0"/>
    <n v="0"/>
    <n v="9"/>
    <n v="1920267"/>
    <n v="5"/>
    <n v="953180"/>
    <n v="2"/>
    <n v="536985"/>
  </r>
  <r>
    <d v="2005-02-05T00:00:00"/>
    <x v="1"/>
    <d v="2005-02-01T00:00:00"/>
    <x v="3"/>
    <x v="56"/>
    <x v="301"/>
    <x v="53"/>
    <n v="12564396"/>
    <n v="0.6901408450704225"/>
    <n v="0"/>
    <n v="0"/>
    <n v="0"/>
    <n v="0"/>
    <n v="13"/>
    <n v="3013929"/>
    <n v="0"/>
    <n v="0"/>
    <n v="9"/>
    <n v="2581551"/>
    <n v="0"/>
    <n v="0"/>
    <n v="0"/>
    <n v="0"/>
  </r>
  <r>
    <d v="2005-02-06T00:00:00"/>
    <x v="2"/>
    <d v="2005-02-01T00:00:00"/>
    <x v="3"/>
    <x v="72"/>
    <x v="302"/>
    <x v="54"/>
    <n v="13708926"/>
    <n v="0.76923076923076927"/>
    <n v="0"/>
    <n v="0"/>
    <n v="0"/>
    <n v="0"/>
    <n v="7"/>
    <n v="1907550"/>
    <n v="0"/>
    <n v="0"/>
    <n v="8"/>
    <n v="1907550"/>
    <n v="0"/>
    <n v="0"/>
    <n v="0"/>
    <n v="0"/>
  </r>
  <r>
    <d v="2005-02-07T00:00:00"/>
    <x v="3"/>
    <d v="2005-02-01T00:00:00"/>
    <x v="3"/>
    <x v="73"/>
    <x v="303"/>
    <x v="45"/>
    <n v="13276548"/>
    <n v="0.63855421686746983"/>
    <n v="1"/>
    <n v="381510"/>
    <n v="0"/>
    <n v="0"/>
    <n v="10"/>
    <n v="3344571"/>
    <n v="0"/>
    <n v="0"/>
    <n v="19"/>
    <n v="6002424"/>
    <n v="0"/>
    <n v="0"/>
    <n v="0"/>
    <n v="0"/>
  </r>
  <r>
    <d v="2005-02-08T00:00:00"/>
    <x v="4"/>
    <d v="2005-02-01T00:00:00"/>
    <x v="3"/>
    <x v="72"/>
    <x v="304"/>
    <x v="28"/>
    <n v="10262619"/>
    <n v="0.67692307692307696"/>
    <n v="0"/>
    <n v="0"/>
    <n v="0"/>
    <n v="0"/>
    <n v="12"/>
    <n v="3815100"/>
    <n v="0"/>
    <n v="0"/>
    <n v="9"/>
    <n v="2683287"/>
    <n v="0"/>
    <n v="0"/>
    <n v="2"/>
    <n v="280731"/>
  </r>
  <r>
    <d v="2005-02-09T00:00:00"/>
    <x v="5"/>
    <d v="2005-02-01T00:00:00"/>
    <x v="3"/>
    <x v="74"/>
    <x v="305"/>
    <x v="54"/>
    <n v="14332059"/>
    <n v="0.74626865671641796"/>
    <n v="0"/>
    <n v="0"/>
    <n v="0"/>
    <n v="0"/>
    <n v="9"/>
    <n v="2581551"/>
    <n v="0"/>
    <n v="0"/>
    <n v="8"/>
    <n v="2111022"/>
    <n v="16"/>
    <n v="2287631"/>
    <n v="6"/>
    <n v="1211001"/>
  </r>
  <r>
    <d v="2005-02-10T00:00:00"/>
    <x v="6"/>
    <d v="2005-02-01T00:00:00"/>
    <x v="3"/>
    <x v="51"/>
    <x v="306"/>
    <x v="34"/>
    <n v="9474165"/>
    <n v="0.67241379310344829"/>
    <n v="1"/>
    <n v="101736"/>
    <n v="0"/>
    <n v="0"/>
    <n v="12"/>
    <n v="2301777"/>
    <n v="0"/>
    <n v="0"/>
    <n v="6"/>
    <n v="1526040"/>
    <n v="13"/>
    <n v="1582278"/>
    <n v="2"/>
    <n v="560505"/>
  </r>
  <r>
    <d v="2005-02-11T00:00:00"/>
    <x v="0"/>
    <d v="2005-02-01T00:00:00"/>
    <x v="3"/>
    <x v="31"/>
    <x v="307"/>
    <x v="13"/>
    <n v="4196610"/>
    <n v="0.53846153846153844"/>
    <n v="0"/>
    <n v="0"/>
    <n v="0"/>
    <n v="0"/>
    <n v="8"/>
    <n v="2289060"/>
    <n v="0"/>
    <n v="0"/>
    <n v="4"/>
    <n v="1335285"/>
    <n v="8"/>
    <n v="855294"/>
    <n v="4"/>
    <n v="752217"/>
  </r>
  <r>
    <d v="2005-02-12T00:00:00"/>
    <x v="1"/>
    <d v="2005-02-01T00:00:00"/>
    <x v="3"/>
    <x v="37"/>
    <x v="308"/>
    <x v="39"/>
    <n v="10135449"/>
    <n v="0.67796610169491522"/>
    <n v="0"/>
    <n v="0"/>
    <n v="0"/>
    <n v="0"/>
    <n v="11"/>
    <n v="2301777"/>
    <n v="0"/>
    <n v="0"/>
    <n v="8"/>
    <n v="2670570"/>
    <n v="0"/>
    <n v="0"/>
    <n v="0"/>
    <n v="0"/>
  </r>
  <r>
    <d v="2005-02-13T00:00:00"/>
    <x v="2"/>
    <d v="2005-02-01T00:00:00"/>
    <x v="3"/>
    <x v="64"/>
    <x v="309"/>
    <x v="30"/>
    <n v="10338911"/>
    <n v="0.82456140350877194"/>
    <n v="0"/>
    <n v="0"/>
    <n v="0"/>
    <n v="0"/>
    <n v="6"/>
    <n v="1526040"/>
    <n v="0"/>
    <n v="0"/>
    <n v="4"/>
    <n v="1144530"/>
    <n v="0"/>
    <n v="0"/>
    <n v="0"/>
    <n v="0"/>
  </r>
  <r>
    <d v="2005-02-14T00:00:00"/>
    <x v="3"/>
    <d v="2005-02-01T00:00:00"/>
    <x v="3"/>
    <x v="45"/>
    <x v="310"/>
    <x v="46"/>
    <n v="7070642"/>
    <n v="0.64"/>
    <n v="0"/>
    <n v="0"/>
    <n v="0"/>
    <n v="0"/>
    <n v="6"/>
    <n v="1437021"/>
    <n v="0"/>
    <n v="0"/>
    <n v="12"/>
    <n v="3052080"/>
    <n v="4"/>
    <n v="667226"/>
    <n v="1"/>
    <n v="381510"/>
  </r>
  <r>
    <d v="2005-02-15T00:00:00"/>
    <x v="4"/>
    <d v="2005-02-01T00:00:00"/>
    <x v="3"/>
    <x v="51"/>
    <x v="311"/>
    <x v="38"/>
    <n v="9881089"/>
    <n v="0.63793103448275867"/>
    <n v="0"/>
    <n v="0"/>
    <n v="0"/>
    <n v="0"/>
    <n v="14"/>
    <n v="3344561"/>
    <n v="0"/>
    <n v="0"/>
    <n v="7"/>
    <n v="1627776"/>
    <n v="5"/>
    <n v="750908"/>
    <n v="2"/>
    <n v="286219"/>
  </r>
  <r>
    <d v="2005-02-16T00:00:00"/>
    <x v="5"/>
    <d v="2005-02-01T00:00:00"/>
    <x v="3"/>
    <x v="75"/>
    <x v="312"/>
    <x v="55"/>
    <n v="16455778"/>
    <n v="0.72043010752688175"/>
    <n v="0"/>
    <n v="0"/>
    <n v="0"/>
    <n v="0"/>
    <n v="11"/>
    <n v="2390796"/>
    <n v="0"/>
    <n v="0"/>
    <n v="15"/>
    <n v="3153796"/>
    <n v="5"/>
    <n v="762544"/>
    <n v="1"/>
    <n v="190755"/>
  </r>
  <r>
    <d v="2005-02-17T00:00:00"/>
    <x v="6"/>
    <d v="2005-02-01T00:00:00"/>
    <x v="3"/>
    <x v="76"/>
    <x v="313"/>
    <x v="56"/>
    <n v="10809440"/>
    <n v="0.59210526315789469"/>
    <n v="1"/>
    <n v="101736"/>
    <n v="0"/>
    <n v="0"/>
    <n v="19"/>
    <n v="5468300"/>
    <n v="0"/>
    <n v="0"/>
    <n v="11"/>
    <n v="2963071"/>
    <n v="12"/>
    <n v="1466866"/>
    <n v="4"/>
    <n v="1276485"/>
  </r>
  <r>
    <d v="2005-02-18T00:00:00"/>
    <x v="0"/>
    <d v="2005-02-01T00:00:00"/>
    <x v="3"/>
    <x v="77"/>
    <x v="314"/>
    <x v="28"/>
    <n v="11928531"/>
    <n v="0.62857142857142856"/>
    <n v="0"/>
    <n v="0"/>
    <n v="0"/>
    <n v="0"/>
    <n v="15"/>
    <n v="4107581"/>
    <n v="0"/>
    <n v="0"/>
    <n v="11"/>
    <n v="2683287"/>
    <n v="9"/>
    <n v="1525088"/>
    <n v="5"/>
    <n v="1192954"/>
  </r>
  <r>
    <d v="2005-02-19T00:00:00"/>
    <x v="1"/>
    <d v="2005-02-01T00:00:00"/>
    <x v="3"/>
    <x v="78"/>
    <x v="315"/>
    <x v="57"/>
    <n v="15374833"/>
    <n v="0.78666666666666663"/>
    <n v="1"/>
    <n v="381510"/>
    <n v="0"/>
    <n v="0"/>
    <n v="9"/>
    <n v="1907550"/>
    <n v="0"/>
    <n v="0"/>
    <n v="6"/>
    <n v="1347992"/>
    <n v="0"/>
    <n v="0"/>
    <n v="0"/>
    <n v="0"/>
  </r>
  <r>
    <d v="2005-02-20T00:00:00"/>
    <x v="2"/>
    <d v="2005-02-01T00:00:00"/>
    <x v="3"/>
    <x v="59"/>
    <x v="316"/>
    <x v="58"/>
    <n v="8901900"/>
    <n v="0.640625"/>
    <n v="0"/>
    <n v="0"/>
    <n v="0"/>
    <n v="0"/>
    <n v="8"/>
    <n v="2289040"/>
    <n v="0"/>
    <n v="0"/>
    <n v="15"/>
    <n v="3637032"/>
    <n v="0"/>
    <n v="0"/>
    <n v="0"/>
    <n v="0"/>
  </r>
  <r>
    <d v="2005-02-21T00:00:00"/>
    <x v="3"/>
    <d v="2005-02-01T00:00:00"/>
    <x v="3"/>
    <x v="34"/>
    <x v="317"/>
    <x v="47"/>
    <n v="7057905"/>
    <n v="0.59183673469387754"/>
    <n v="0"/>
    <n v="0"/>
    <n v="0"/>
    <n v="0"/>
    <n v="9"/>
    <n v="1907550"/>
    <n v="0"/>
    <n v="0"/>
    <n v="11"/>
    <n v="2200041"/>
    <n v="18"/>
    <n v="2470882"/>
    <n v="2"/>
    <n v="572265"/>
  </r>
  <r>
    <d v="2005-02-22T00:00:00"/>
    <x v="4"/>
    <d v="2005-02-01T00:00:00"/>
    <x v="3"/>
    <x v="57"/>
    <x v="318"/>
    <x v="55"/>
    <n v="17549430"/>
    <n v="0.73626373626373631"/>
    <n v="0"/>
    <n v="0"/>
    <n v="0"/>
    <n v="0"/>
    <n v="10"/>
    <n v="2390796"/>
    <n v="0"/>
    <n v="0"/>
    <n v="14"/>
    <n v="3242825"/>
    <n v="12"/>
    <n v="1418670"/>
    <n v="7"/>
    <n v="1741007"/>
  </r>
  <r>
    <d v="2005-02-23T00:00:00"/>
    <x v="5"/>
    <d v="2005-02-01T00:00:00"/>
    <x v="3"/>
    <x v="76"/>
    <x v="319"/>
    <x v="59"/>
    <n v="15184048"/>
    <n v="0.75"/>
    <n v="0"/>
    <n v="0"/>
    <n v="0"/>
    <n v="0"/>
    <n v="11"/>
    <n v="3624335"/>
    <n v="0"/>
    <n v="0"/>
    <n v="8"/>
    <n v="2479815"/>
    <n v="6"/>
    <n v="718062"/>
    <n v="5"/>
    <n v="1055511"/>
  </r>
  <r>
    <d v="2005-02-24T00:00:00"/>
    <x v="6"/>
    <d v="2005-02-01T00:00:00"/>
    <x v="3"/>
    <x v="78"/>
    <x v="320"/>
    <x v="59"/>
    <n v="12449913"/>
    <n v="0.76"/>
    <n v="0"/>
    <n v="0"/>
    <n v="0"/>
    <n v="0"/>
    <n v="9"/>
    <n v="2009286"/>
    <n v="0"/>
    <n v="0"/>
    <n v="9"/>
    <n v="2289050"/>
    <n v="12"/>
    <n v="1370874"/>
    <n v="5"/>
    <n v="1311765"/>
  </r>
  <r>
    <d v="2005-02-25T00:00:00"/>
    <x v="0"/>
    <d v="2005-02-01T00:00:00"/>
    <x v="3"/>
    <x v="79"/>
    <x v="321"/>
    <x v="34"/>
    <n v="10249832"/>
    <n v="0.75"/>
    <n v="0"/>
    <n v="0"/>
    <n v="0"/>
    <n v="0"/>
    <n v="4"/>
    <n v="674001"/>
    <n v="0"/>
    <n v="0"/>
    <n v="9"/>
    <n v="2390786"/>
    <n v="20"/>
    <n v="2523414"/>
    <n v="4"/>
    <n v="655969"/>
  </r>
  <r>
    <d v="2005-02-26T00:00:00"/>
    <x v="1"/>
    <d v="2005-02-01T00:00:00"/>
    <x v="3"/>
    <x v="76"/>
    <x v="322"/>
    <x v="42"/>
    <n v="11114628"/>
    <n v="0.67105263157894735"/>
    <n v="0"/>
    <n v="0"/>
    <n v="0"/>
    <n v="0"/>
    <n v="16"/>
    <n v="4972327"/>
    <n v="0"/>
    <n v="0"/>
    <n v="9"/>
    <n v="2289050"/>
    <n v="0"/>
    <n v="0"/>
    <n v="0"/>
    <n v="0"/>
  </r>
  <r>
    <d v="2005-02-27T00:00:00"/>
    <x v="2"/>
    <d v="2005-02-01T00:00:00"/>
    <x v="3"/>
    <x v="45"/>
    <x v="323"/>
    <x v="34"/>
    <n v="9575891"/>
    <n v="0.78"/>
    <n v="0"/>
    <n v="0"/>
    <n v="0"/>
    <n v="0"/>
    <n v="9"/>
    <n v="2301767"/>
    <n v="0"/>
    <n v="0"/>
    <n v="2"/>
    <n v="292491"/>
    <n v="0"/>
    <n v="0"/>
    <n v="0"/>
    <n v="0"/>
  </r>
  <r>
    <d v="2005-02-28T00:00:00"/>
    <x v="3"/>
    <d v="2005-02-01T00:00:00"/>
    <x v="3"/>
    <x v="41"/>
    <x v="324"/>
    <x v="33"/>
    <n v="8520380"/>
    <n v="0.75"/>
    <n v="0"/>
    <n v="0"/>
    <n v="0"/>
    <n v="0"/>
    <n v="8"/>
    <n v="2009286"/>
    <n v="0"/>
    <n v="0"/>
    <n v="4"/>
    <n v="1055511"/>
    <n v="6"/>
    <n v="813380"/>
    <n v="4"/>
    <n v="1043751"/>
  </r>
  <r>
    <d v="2005-03-01T00:00:00"/>
    <x v="4"/>
    <d v="2005-03-01T00:00:00"/>
    <x v="3"/>
    <x v="80"/>
    <x v="325"/>
    <x v="38"/>
    <n v="9830231"/>
    <n v="0.56060606060606055"/>
    <n v="0"/>
    <n v="0"/>
    <n v="0"/>
    <n v="0"/>
    <n v="20"/>
    <n v="4883298"/>
    <n v="0"/>
    <n v="0"/>
    <n v="9"/>
    <n v="2492522"/>
    <n v="22"/>
    <n v="2579690"/>
    <n v="2"/>
    <n v="279291"/>
  </r>
  <r>
    <d v="2005-03-02T00:00:00"/>
    <x v="5"/>
    <d v="2005-03-01T00:00:00"/>
    <x v="3"/>
    <x v="62"/>
    <x v="326"/>
    <x v="27"/>
    <n v="9130806"/>
    <n v="0.69090909090909092"/>
    <n v="0"/>
    <n v="0"/>
    <n v="0"/>
    <n v="0"/>
    <n v="12"/>
    <n v="2022003"/>
    <n v="0"/>
    <n v="0"/>
    <n v="5"/>
    <n v="1144530"/>
    <n v="9"/>
    <n v="1338744"/>
    <n v="4"/>
    <n v="738270"/>
  </r>
  <r>
    <d v="2005-03-03T00:00:00"/>
    <x v="6"/>
    <d v="2005-03-01T00:00:00"/>
    <x v="3"/>
    <x v="81"/>
    <x v="327"/>
    <x v="44"/>
    <n v="6116867"/>
    <n v="0.72972972972972971"/>
    <n v="0"/>
    <n v="0"/>
    <n v="0"/>
    <n v="0"/>
    <n v="7"/>
    <n v="1449738"/>
    <n v="0"/>
    <n v="0"/>
    <n v="3"/>
    <n v="763010"/>
    <n v="12"/>
    <n v="1251842"/>
    <n v="4"/>
    <n v="1043751"/>
  </r>
  <r>
    <d v="2005-03-04T00:00:00"/>
    <x v="0"/>
    <d v="2005-03-01T00:00:00"/>
    <x v="3"/>
    <x v="21"/>
    <x v="328"/>
    <x v="16"/>
    <n v="5926082"/>
    <n v="0.57499999999999996"/>
    <n v="0"/>
    <n v="0"/>
    <n v="0"/>
    <n v="0"/>
    <n v="6"/>
    <n v="1347992"/>
    <n v="0"/>
    <n v="0"/>
    <n v="11"/>
    <n v="3815040"/>
    <n v="7"/>
    <n v="642881"/>
    <n v="2"/>
    <n v="381510"/>
  </r>
  <r>
    <d v="2005-03-05T00:00:00"/>
    <x v="1"/>
    <d v="2005-03-01T00:00:00"/>
    <x v="3"/>
    <x v="35"/>
    <x v="329"/>
    <x v="39"/>
    <n v="9575861"/>
    <n v="0.7407407407407407"/>
    <n v="0"/>
    <n v="0"/>
    <n v="0"/>
    <n v="0"/>
    <n v="5"/>
    <n v="1144530"/>
    <n v="0"/>
    <n v="0"/>
    <n v="9"/>
    <n v="2581551"/>
    <n v="0"/>
    <n v="0"/>
    <n v="0"/>
    <n v="0"/>
  </r>
  <r>
    <d v="2005-03-06T00:00:00"/>
    <x v="2"/>
    <d v="2005-03-01T00:00:00"/>
    <x v="3"/>
    <x v="37"/>
    <x v="330"/>
    <x v="38"/>
    <n v="9550427"/>
    <n v="0.6271186440677966"/>
    <n v="1"/>
    <n v="190755"/>
    <n v="0"/>
    <n v="0"/>
    <n v="13"/>
    <n v="3624335"/>
    <n v="0"/>
    <n v="0"/>
    <n v="8"/>
    <n v="2670530"/>
    <n v="0"/>
    <n v="0"/>
    <n v="0"/>
    <n v="0"/>
  </r>
  <r>
    <d v="2005-03-07T00:00:00"/>
    <x v="3"/>
    <d v="2005-03-01T00:00:00"/>
    <x v="3"/>
    <x v="79"/>
    <x v="331"/>
    <x v="27"/>
    <n v="9931922"/>
    <n v="0.73076923076923073"/>
    <n v="0"/>
    <n v="0"/>
    <n v="0"/>
    <n v="0"/>
    <n v="3"/>
    <n v="674001"/>
    <n v="0"/>
    <n v="0"/>
    <n v="11"/>
    <n v="2963041"/>
    <n v="10"/>
    <n v="1156433"/>
    <n v="5"/>
    <n v="906735"/>
  </r>
  <r>
    <d v="2005-03-08T00:00:00"/>
    <x v="4"/>
    <d v="2005-03-01T00:00:00"/>
    <x v="3"/>
    <x v="80"/>
    <x v="332"/>
    <x v="28"/>
    <n v="13747037"/>
    <n v="0.66666666666666663"/>
    <n v="1"/>
    <n v="190755"/>
    <n v="0"/>
    <n v="0"/>
    <n v="14"/>
    <n v="4400082"/>
    <n v="0"/>
    <n v="0"/>
    <n v="7"/>
    <n v="2670530"/>
    <n v="7"/>
    <n v="763086"/>
    <n v="2"/>
    <n v="483246"/>
  </r>
  <r>
    <d v="2005-03-09T00:00:00"/>
    <x v="5"/>
    <d v="2005-03-01T00:00:00"/>
    <x v="3"/>
    <x v="39"/>
    <x v="333"/>
    <x v="32"/>
    <n v="8037144"/>
    <n v="0.7021276595744681"/>
    <n v="0"/>
    <n v="0"/>
    <n v="0"/>
    <n v="0"/>
    <n v="7"/>
    <n v="1907550"/>
    <n v="0"/>
    <n v="0"/>
    <n v="7"/>
    <n v="2200031"/>
    <n v="8"/>
    <n v="1227498"/>
    <n v="1"/>
    <n v="190755"/>
  </r>
  <r>
    <d v="2005-03-10T00:00:00"/>
    <x v="6"/>
    <d v="2005-03-01T00:00:00"/>
    <x v="3"/>
    <x v="55"/>
    <x v="334"/>
    <x v="25"/>
    <n v="8889133"/>
    <n v="0.69767441860465118"/>
    <n v="0"/>
    <n v="0"/>
    <n v="0"/>
    <n v="0"/>
    <n v="7"/>
    <n v="1640483"/>
    <n v="0"/>
    <n v="0"/>
    <n v="6"/>
    <n v="2009256"/>
    <n v="3"/>
    <n v="476590"/>
    <n v="2"/>
    <n v="369750"/>
  </r>
  <r>
    <d v="2005-03-11T00:00:00"/>
    <x v="0"/>
    <d v="2005-03-01T00:00:00"/>
    <x v="3"/>
    <x v="82"/>
    <x v="335"/>
    <x v="60"/>
    <n v="21046625"/>
    <n v="0.75531914893617025"/>
    <n v="1"/>
    <n v="381510"/>
    <n v="0"/>
    <n v="0"/>
    <n v="15"/>
    <n v="4590827"/>
    <n v="0"/>
    <n v="0"/>
    <n v="7"/>
    <n v="2568814"/>
    <n v="0"/>
    <n v="0"/>
    <n v="2"/>
    <n v="369750"/>
  </r>
  <r>
    <d v="2005-03-12T00:00:00"/>
    <x v="1"/>
    <d v="2005-03-01T00:00:00"/>
    <x v="3"/>
    <x v="83"/>
    <x v="336"/>
    <x v="45"/>
    <n v="15362046"/>
    <n v="0.66249999999999998"/>
    <n v="1"/>
    <n v="190755"/>
    <n v="0"/>
    <n v="0"/>
    <n v="15"/>
    <n v="3827807"/>
    <n v="0"/>
    <n v="0"/>
    <n v="11"/>
    <n v="3535296"/>
    <n v="0"/>
    <n v="0"/>
    <n v="0"/>
    <n v="0"/>
  </r>
  <r>
    <d v="2005-03-13T00:00:00"/>
    <x v="2"/>
    <d v="2005-03-01T00:00:00"/>
    <x v="3"/>
    <x v="20"/>
    <x v="337"/>
    <x v="24"/>
    <n v="6205896"/>
    <n v="0.73333333333333328"/>
    <n v="0"/>
    <n v="0"/>
    <n v="0"/>
    <n v="0"/>
    <n v="3"/>
    <n v="953775"/>
    <n v="0"/>
    <n v="0"/>
    <n v="5"/>
    <n v="1055511"/>
    <n v="0"/>
    <n v="0"/>
    <n v="0"/>
    <n v="0"/>
  </r>
  <r>
    <d v="2005-03-14T00:00:00"/>
    <x v="3"/>
    <d v="2005-03-01T00:00:00"/>
    <x v="3"/>
    <x v="84"/>
    <x v="338"/>
    <x v="53"/>
    <n v="13111137"/>
    <n v="0.68055555555555558"/>
    <n v="0"/>
    <n v="0"/>
    <n v="0"/>
    <n v="0"/>
    <n v="11"/>
    <n v="3052080"/>
    <n v="0"/>
    <n v="0"/>
    <n v="12"/>
    <n v="3255522"/>
    <n v="0"/>
    <n v="0"/>
    <n v="3"/>
    <n v="572265"/>
  </r>
  <r>
    <d v="2005-03-15T00:00:00"/>
    <x v="4"/>
    <d v="2005-03-01T00:00:00"/>
    <x v="3"/>
    <x v="64"/>
    <x v="339"/>
    <x v="33"/>
    <n v="9639476"/>
    <n v="0.63157894736842102"/>
    <n v="0"/>
    <n v="0"/>
    <n v="0"/>
    <n v="0"/>
    <n v="14"/>
    <n v="4120308"/>
    <n v="0"/>
    <n v="0"/>
    <n v="7"/>
    <n v="1538757"/>
    <n v="7"/>
    <n v="1119180"/>
    <n v="6"/>
    <n v="2242020"/>
  </r>
  <r>
    <d v="2005-03-16T00:00:00"/>
    <x v="5"/>
    <d v="2005-03-01T00:00:00"/>
    <x v="3"/>
    <x v="44"/>
    <x v="340"/>
    <x v="36"/>
    <n v="15565578"/>
    <n v="0.67532467532467533"/>
    <n v="0"/>
    <n v="0"/>
    <n v="0"/>
    <n v="0"/>
    <n v="14"/>
    <n v="4400062"/>
    <n v="0"/>
    <n v="0"/>
    <n v="11"/>
    <n v="3815090"/>
    <n v="11"/>
    <n v="1526159"/>
    <n v="7"/>
    <n v="2081230"/>
  </r>
  <r>
    <d v="2005-03-17T00:00:00"/>
    <x v="6"/>
    <d v="2005-03-01T00:00:00"/>
    <x v="3"/>
    <x v="76"/>
    <x v="341"/>
    <x v="45"/>
    <n v="13479990"/>
    <n v="0.69736842105263153"/>
    <n v="1"/>
    <n v="101736"/>
    <n v="0"/>
    <n v="0"/>
    <n v="10"/>
    <n v="2390796"/>
    <n v="0"/>
    <n v="0"/>
    <n v="12"/>
    <n v="3052080"/>
    <n v="6"/>
    <n v="953180"/>
    <n v="0"/>
    <n v="0"/>
  </r>
  <r>
    <d v="2005-03-18T00:00:00"/>
    <x v="0"/>
    <d v="2005-03-01T00:00:00"/>
    <x v="3"/>
    <x v="58"/>
    <x v="342"/>
    <x v="61"/>
    <n v="13670755"/>
    <n v="0.7432432432432432"/>
    <n v="0"/>
    <n v="0"/>
    <n v="0"/>
    <n v="0"/>
    <n v="6"/>
    <n v="1818531"/>
    <n v="0"/>
    <n v="0"/>
    <n v="13"/>
    <n v="3726051"/>
    <n v="7"/>
    <n v="892494"/>
    <n v="1"/>
    <n v="381510"/>
  </r>
  <r>
    <d v="2005-03-19T00:00:00"/>
    <x v="1"/>
    <d v="2005-03-01T00:00:00"/>
    <x v="3"/>
    <x v="67"/>
    <x v="343"/>
    <x v="42"/>
    <n v="13569039"/>
    <n v="0.73913043478260865"/>
    <n v="0"/>
    <n v="0"/>
    <n v="0"/>
    <n v="0"/>
    <n v="12"/>
    <n v="2683277"/>
    <n v="0"/>
    <n v="0"/>
    <n v="6"/>
    <n v="1258983"/>
    <n v="0"/>
    <n v="0"/>
    <n v="0"/>
    <n v="0"/>
  </r>
  <r>
    <d v="2005-03-20T00:00:00"/>
    <x v="2"/>
    <d v="2005-03-01T00:00:00"/>
    <x v="3"/>
    <x v="20"/>
    <x v="344"/>
    <x v="23"/>
    <n v="4590797"/>
    <n v="0.6333333333333333"/>
    <n v="0"/>
    <n v="0"/>
    <n v="0"/>
    <n v="0"/>
    <n v="3"/>
    <n v="763020"/>
    <n v="0"/>
    <n v="0"/>
    <n v="8"/>
    <n v="2098275"/>
    <n v="0"/>
    <n v="0"/>
    <n v="0"/>
    <n v="0"/>
  </r>
  <r>
    <d v="2005-03-21T00:00:00"/>
    <x v="3"/>
    <d v="2005-03-01T00:00:00"/>
    <x v="3"/>
    <x v="8"/>
    <x v="345"/>
    <x v="5"/>
    <n v="877473"/>
    <n v="0.8571428571428571"/>
    <n v="0"/>
    <n v="0"/>
    <n v="0"/>
    <n v="0"/>
    <n v="0"/>
    <n v="0"/>
    <n v="0"/>
    <n v="0"/>
    <n v="1"/>
    <n v="101736"/>
    <n v="0"/>
    <n v="0"/>
    <n v="0"/>
    <n v="0"/>
  </r>
  <r>
    <d v="2005-03-22T00:00:00"/>
    <x v="4"/>
    <d v="2005-03-01T00:00:00"/>
    <x v="3"/>
    <x v="9"/>
    <x v="346"/>
    <x v="5"/>
    <n v="1716785"/>
    <n v="0.6"/>
    <n v="0"/>
    <n v="0"/>
    <n v="0"/>
    <n v="0"/>
    <n v="1"/>
    <n v="381510"/>
    <n v="0"/>
    <n v="0"/>
    <n v="3"/>
    <n v="483246"/>
    <n v="6"/>
    <n v="813380"/>
    <n v="2"/>
    <n v="763020"/>
  </r>
  <r>
    <d v="2005-03-23T00:00:00"/>
    <x v="5"/>
    <d v="2005-03-01T00:00:00"/>
    <x v="3"/>
    <x v="29"/>
    <x v="347"/>
    <x v="19"/>
    <n v="4005855"/>
    <n v="0.6428571428571429"/>
    <n v="0"/>
    <n v="0"/>
    <n v="0"/>
    <n v="0"/>
    <n v="3"/>
    <n v="572265"/>
    <n v="0"/>
    <n v="0"/>
    <n v="7"/>
    <n v="1347992"/>
    <n v="3"/>
    <n v="476590"/>
    <n v="2"/>
    <n v="483246"/>
  </r>
  <r>
    <d v="2005-03-24T00:00:00"/>
    <x v="6"/>
    <d v="2005-03-01T00:00:00"/>
    <x v="3"/>
    <x v="16"/>
    <x v="348"/>
    <x v="14"/>
    <n v="3344551"/>
    <n v="0.6875"/>
    <n v="0"/>
    <n v="0"/>
    <n v="0"/>
    <n v="0"/>
    <n v="1"/>
    <n v="190755"/>
    <n v="0"/>
    <n v="0"/>
    <n v="4"/>
    <n v="775737"/>
    <n v="0"/>
    <n v="0"/>
    <n v="0"/>
    <n v="0"/>
  </r>
  <r>
    <d v="2005-03-25T00:00:00"/>
    <x v="0"/>
    <d v="2005-03-01T00:00:00"/>
    <x v="3"/>
    <x v="8"/>
    <x v="349"/>
    <x v="7"/>
    <n v="953775"/>
    <n v="0.7142857142857143"/>
    <n v="0"/>
    <n v="0"/>
    <n v="0"/>
    <n v="0"/>
    <n v="0"/>
    <n v="0"/>
    <n v="0"/>
    <n v="0"/>
    <n v="2"/>
    <n v="381510"/>
    <n v="0"/>
    <n v="0"/>
    <n v="0"/>
    <n v="0"/>
  </r>
  <r>
    <d v="2005-03-26T00:00:00"/>
    <x v="1"/>
    <d v="2005-03-01T00:00:00"/>
    <x v="3"/>
    <x v="19"/>
    <x v="350"/>
    <x v="9"/>
    <n v="2594258"/>
    <n v="0.63157894736842102"/>
    <n v="0"/>
    <n v="0"/>
    <n v="0"/>
    <n v="0"/>
    <n v="1"/>
    <n v="101736"/>
    <n v="0"/>
    <n v="0"/>
    <n v="6"/>
    <n v="966492"/>
    <n v="0"/>
    <n v="0"/>
    <n v="0"/>
    <n v="0"/>
  </r>
  <r>
    <d v="2005-03-27T00:00:00"/>
    <x v="2"/>
    <d v="2005-03-01T00:00:00"/>
    <x v="3"/>
    <x v="13"/>
    <x v="351"/>
    <x v="9"/>
    <n v="3052080"/>
    <n v="0.70588235294117652"/>
    <n v="0"/>
    <n v="0"/>
    <n v="0"/>
    <n v="0"/>
    <n v="1"/>
    <n v="381500"/>
    <n v="0"/>
    <n v="0"/>
    <n v="4"/>
    <n v="775737"/>
    <n v="0"/>
    <n v="0"/>
    <n v="0"/>
    <n v="0"/>
  </r>
  <r>
    <d v="2005-03-28T00:00:00"/>
    <x v="3"/>
    <d v="2005-03-01T00:00:00"/>
    <x v="3"/>
    <x v="18"/>
    <x v="352"/>
    <x v="13"/>
    <n v="3815100"/>
    <n v="0.77777777777777779"/>
    <n v="0"/>
    <n v="0"/>
    <n v="0"/>
    <n v="0"/>
    <n v="2"/>
    <n v="763010"/>
    <n v="0"/>
    <n v="0"/>
    <n v="2"/>
    <n v="763020"/>
    <n v="4"/>
    <n v="336790"/>
    <n v="4"/>
    <n v="1288245"/>
  </r>
  <r>
    <d v="2005-03-29T00:00:00"/>
    <x v="4"/>
    <d v="2005-03-01T00:00:00"/>
    <x v="3"/>
    <x v="25"/>
    <x v="353"/>
    <x v="20"/>
    <n v="4590834"/>
    <n v="0.68"/>
    <n v="0"/>
    <n v="0"/>
    <n v="0"/>
    <n v="0"/>
    <n v="4"/>
    <n v="1144530"/>
    <n v="0"/>
    <n v="0"/>
    <n v="4"/>
    <n v="864756"/>
    <n v="18"/>
    <n v="2429019"/>
    <n v="3"/>
    <n v="483246"/>
  </r>
  <r>
    <d v="2005-03-30T00:00:00"/>
    <x v="5"/>
    <d v="2005-03-01T00:00:00"/>
    <x v="3"/>
    <x v="85"/>
    <x v="354"/>
    <x v="62"/>
    <n v="14917041"/>
    <n v="0.76829268292682928"/>
    <n v="0"/>
    <n v="0"/>
    <n v="0"/>
    <n v="0"/>
    <n v="10"/>
    <n v="2390796"/>
    <n v="0"/>
    <n v="0"/>
    <n v="9"/>
    <n v="2301767"/>
    <n v="16"/>
    <n v="2388375"/>
    <n v="1"/>
    <n v="190755"/>
  </r>
  <r>
    <d v="2005-03-31T00:00:00"/>
    <x v="6"/>
    <d v="2005-03-01T00:00:00"/>
    <x v="3"/>
    <x v="60"/>
    <x v="355"/>
    <x v="25"/>
    <n v="7541171"/>
    <n v="0.73170731707317072"/>
    <n v="0"/>
    <n v="0"/>
    <n v="0"/>
    <n v="0"/>
    <n v="6"/>
    <n v="1437011"/>
    <n v="0"/>
    <n v="0"/>
    <n v="5"/>
    <n v="1341584"/>
    <n v="12"/>
    <n v="1387074"/>
    <n v="2"/>
    <n v="572265"/>
  </r>
  <r>
    <d v="2005-04-01T00:00:00"/>
    <x v="0"/>
    <d v="2005-04-01T00:00:00"/>
    <x v="3"/>
    <x v="86"/>
    <x v="356"/>
    <x v="63"/>
    <n v="16735572"/>
    <n v="0.7931034482758621"/>
    <n v="0"/>
    <n v="0"/>
    <n v="0"/>
    <n v="0"/>
    <n v="11"/>
    <n v="2022003"/>
    <n v="0"/>
    <n v="0"/>
    <n v="7"/>
    <n v="1437021"/>
    <n v="10"/>
    <n v="1099334"/>
    <n v="6"/>
    <n v="1222746"/>
  </r>
  <r>
    <d v="2005-04-02T00:00:00"/>
    <x v="1"/>
    <d v="2005-04-01T00:00:00"/>
    <x v="3"/>
    <x v="62"/>
    <x v="357"/>
    <x v="33"/>
    <n v="8711145"/>
    <n v="0.65454545454545454"/>
    <n v="0"/>
    <n v="0"/>
    <n v="0"/>
    <n v="0"/>
    <n v="14"/>
    <n v="2975658"/>
    <n v="0"/>
    <n v="0"/>
    <n v="5"/>
    <n v="953775"/>
    <n v="0"/>
    <n v="0"/>
    <n v="0"/>
    <n v="0"/>
  </r>
  <r>
    <d v="2005-04-03T00:00:00"/>
    <x v="2"/>
    <d v="2005-04-01T00:00:00"/>
    <x v="3"/>
    <x v="50"/>
    <x v="358"/>
    <x v="29"/>
    <n v="5366574"/>
    <n v="0.55263157894736847"/>
    <n v="0"/>
    <n v="0"/>
    <n v="0"/>
    <n v="0"/>
    <n v="7"/>
    <n v="1907550"/>
    <n v="0"/>
    <n v="0"/>
    <n v="10"/>
    <n v="1913849"/>
    <n v="0"/>
    <n v="0"/>
    <n v="0"/>
    <n v="0"/>
  </r>
  <r>
    <d v="2005-04-04T00:00:00"/>
    <x v="3"/>
    <d v="2005-04-01T00:00:00"/>
    <x v="3"/>
    <x v="54"/>
    <x v="359"/>
    <x v="32"/>
    <n v="7922691"/>
    <n v="0.75"/>
    <n v="0"/>
    <n v="0"/>
    <n v="0"/>
    <n v="0"/>
    <n v="6"/>
    <n v="1716795"/>
    <n v="0"/>
    <n v="0"/>
    <n v="5"/>
    <n v="864751"/>
    <n v="10"/>
    <n v="1486955"/>
    <n v="1"/>
    <n v="190755"/>
  </r>
  <r>
    <d v="2005-04-05T00:00:00"/>
    <x v="4"/>
    <d v="2005-04-01T00:00:00"/>
    <x v="3"/>
    <x v="84"/>
    <x v="360"/>
    <x v="30"/>
    <n v="11305413"/>
    <n v="0.65277777777777779"/>
    <n v="0"/>
    <n v="0"/>
    <n v="0"/>
    <n v="0"/>
    <n v="16"/>
    <n v="3357288"/>
    <n v="0"/>
    <n v="0"/>
    <n v="9"/>
    <n v="2530651"/>
    <n v="6"/>
    <n v="908694"/>
    <n v="0"/>
    <n v="0"/>
  </r>
  <r>
    <d v="2005-04-06T00:00:00"/>
    <x v="5"/>
    <d v="2005-04-01T00:00:00"/>
    <x v="3"/>
    <x v="30"/>
    <x v="361"/>
    <x v="24"/>
    <n v="5748084"/>
    <n v="0.66666666666666663"/>
    <n v="0"/>
    <n v="0"/>
    <n v="0"/>
    <n v="0"/>
    <n v="3"/>
    <n v="763020"/>
    <n v="0"/>
    <n v="0"/>
    <n v="8"/>
    <n v="2772306"/>
    <n v="12"/>
    <n v="1427735"/>
    <n v="3"/>
    <n v="376195"/>
  </r>
  <r>
    <d v="2005-04-07T00:00:00"/>
    <x v="6"/>
    <d v="2005-04-01T00:00:00"/>
    <x v="3"/>
    <x v="47"/>
    <x v="362"/>
    <x v="24"/>
    <n v="5341140"/>
    <n v="0.70967741935483875"/>
    <n v="0"/>
    <n v="0"/>
    <n v="0"/>
    <n v="0"/>
    <n v="3"/>
    <n v="763020"/>
    <n v="0"/>
    <n v="0"/>
    <n v="6"/>
    <n v="1641876"/>
    <n v="13"/>
    <n v="1856590"/>
    <n v="3"/>
    <n v="953775"/>
  </r>
  <r>
    <d v="2005-04-08T00:00:00"/>
    <x v="0"/>
    <d v="2005-04-01T00:00:00"/>
    <x v="3"/>
    <x v="23"/>
    <x v="363"/>
    <x v="8"/>
    <n v="2301777"/>
    <n v="0.6"/>
    <n v="0"/>
    <n v="0"/>
    <n v="0"/>
    <n v="0"/>
    <n v="1"/>
    <n v="381510"/>
    <n v="0"/>
    <n v="0"/>
    <n v="5"/>
    <n v="1157247"/>
    <n v="2"/>
    <n v="285953"/>
    <n v="4"/>
    <n v="936700"/>
  </r>
  <r>
    <d v="2005-04-09T00:00:00"/>
    <x v="1"/>
    <d v="2005-04-01T00:00:00"/>
    <x v="3"/>
    <x v="87"/>
    <x v="364"/>
    <x v="13"/>
    <n v="4298346"/>
    <n v="0.63636363636363635"/>
    <n v="0"/>
    <n v="0"/>
    <n v="0"/>
    <n v="0"/>
    <n v="0"/>
    <n v="0"/>
    <n v="0"/>
    <n v="0"/>
    <n v="8"/>
    <n v="2670560"/>
    <n v="2"/>
    <n v="190636"/>
    <n v="0"/>
    <n v="0"/>
  </r>
  <r>
    <d v="2005-04-10T00:00:00"/>
    <x v="2"/>
    <d v="2005-04-01T00:00:00"/>
    <x v="3"/>
    <x v="50"/>
    <x v="365"/>
    <x v="44"/>
    <n v="6498387"/>
    <n v="0.71052631578947367"/>
    <n v="0"/>
    <n v="0"/>
    <n v="0"/>
    <n v="0"/>
    <n v="4"/>
    <n v="953775"/>
    <n v="0"/>
    <n v="0"/>
    <n v="7"/>
    <n v="1526040"/>
    <n v="0"/>
    <n v="0"/>
    <n v="0"/>
    <n v="0"/>
  </r>
  <r>
    <d v="2005-04-11T00:00:00"/>
    <x v="3"/>
    <d v="2005-04-01T00:00:00"/>
    <x v="3"/>
    <x v="30"/>
    <x v="366"/>
    <x v="37"/>
    <n v="6778151"/>
    <n v="0.78787878787878785"/>
    <n v="0"/>
    <n v="0"/>
    <n v="0"/>
    <n v="0"/>
    <n v="5"/>
    <n v="1526040"/>
    <n v="0"/>
    <n v="0"/>
    <n v="2"/>
    <n v="763020"/>
    <n v="10"/>
    <n v="1126896"/>
    <n v="1"/>
    <n v="381510"/>
  </r>
  <r>
    <d v="2005-04-12T00:00:00"/>
    <x v="4"/>
    <d v="2005-04-01T00:00:00"/>
    <x v="3"/>
    <x v="47"/>
    <x v="367"/>
    <x v="44"/>
    <n v="7172378"/>
    <n v="0.87096774193548387"/>
    <n v="0"/>
    <n v="0"/>
    <n v="0"/>
    <n v="0"/>
    <n v="2"/>
    <n v="381510"/>
    <n v="0"/>
    <n v="0"/>
    <n v="2"/>
    <n v="763005"/>
    <n v="11"/>
    <n v="1772434"/>
    <n v="5"/>
    <n v="996711"/>
  </r>
  <r>
    <d v="2005-04-13T00:00:00"/>
    <x v="5"/>
    <d v="2005-04-01T00:00:00"/>
    <x v="3"/>
    <x v="27"/>
    <x v="368"/>
    <x v="9"/>
    <n v="2785013"/>
    <n v="0.5714285714285714"/>
    <n v="0"/>
    <n v="0"/>
    <n v="0"/>
    <n v="0"/>
    <n v="5"/>
    <n v="1348002"/>
    <n v="0"/>
    <n v="0"/>
    <n v="4"/>
    <n v="775737"/>
    <n v="5"/>
    <n v="877381"/>
    <n v="1"/>
    <n v="381510"/>
  </r>
  <r>
    <d v="2005-04-14T00:00:00"/>
    <x v="6"/>
    <d v="2005-04-01T00:00:00"/>
    <x v="3"/>
    <x v="26"/>
    <x v="369"/>
    <x v="18"/>
    <n v="5074063"/>
    <n v="0.7407407407407407"/>
    <n v="0"/>
    <n v="0"/>
    <n v="0"/>
    <n v="0"/>
    <n v="4"/>
    <n v="953775"/>
    <n v="0"/>
    <n v="0"/>
    <n v="3"/>
    <n v="864756"/>
    <n v="2"/>
    <n v="285953"/>
    <n v="2"/>
    <n v="356760"/>
  </r>
  <r>
    <d v="2005-04-15T00:00:00"/>
    <x v="0"/>
    <d v="2005-04-01T00:00:00"/>
    <x v="3"/>
    <x v="87"/>
    <x v="370"/>
    <x v="14"/>
    <n v="2390796"/>
    <n v="0.5"/>
    <n v="0"/>
    <n v="0"/>
    <n v="0"/>
    <n v="0"/>
    <n v="5"/>
    <n v="1246266"/>
    <n v="0"/>
    <n v="0"/>
    <n v="6"/>
    <n v="1716795"/>
    <n v="2"/>
    <n v="146154"/>
    <n v="3"/>
    <n v="738270"/>
  </r>
  <r>
    <d v="2005-04-16T00:00:00"/>
    <x v="1"/>
    <d v="2005-04-01T00:00:00"/>
    <x v="3"/>
    <x v="20"/>
    <x v="371"/>
    <x v="16"/>
    <n v="5938829"/>
    <n v="0.76666666666666672"/>
    <n v="0"/>
    <n v="0"/>
    <n v="0"/>
    <n v="0"/>
    <n v="2"/>
    <n v="572265"/>
    <n v="0"/>
    <n v="0"/>
    <n v="5"/>
    <n v="1157247"/>
    <n v="0"/>
    <n v="0"/>
    <n v="0"/>
    <n v="0"/>
  </r>
  <r>
    <d v="2005-04-17T00:00:00"/>
    <x v="2"/>
    <d v="2005-04-01T00:00:00"/>
    <x v="3"/>
    <x v="27"/>
    <x v="372"/>
    <x v="20"/>
    <n v="4578110"/>
    <n v="0.80952380952380953"/>
    <n v="0"/>
    <n v="0"/>
    <n v="0"/>
    <n v="0"/>
    <n v="3"/>
    <n v="953775"/>
    <n v="0"/>
    <n v="0"/>
    <n v="1"/>
    <n v="101736"/>
    <n v="0"/>
    <n v="0"/>
    <n v="0"/>
    <n v="0"/>
  </r>
  <r>
    <d v="2005-04-18T00:00:00"/>
    <x v="3"/>
    <d v="2005-04-01T00:00:00"/>
    <x v="3"/>
    <x v="20"/>
    <x v="373"/>
    <x v="20"/>
    <n v="4768875"/>
    <n v="0.56666666666666665"/>
    <n v="0"/>
    <n v="0"/>
    <n v="0"/>
    <n v="0"/>
    <n v="3"/>
    <n v="1144530"/>
    <n v="0"/>
    <n v="0"/>
    <n v="10"/>
    <n v="2492524"/>
    <n v="1"/>
    <n v="50836"/>
    <n v="2"/>
    <n v="197200"/>
  </r>
  <r>
    <d v="2005-04-19T00:00:00"/>
    <x v="4"/>
    <d v="2005-04-01T00:00:00"/>
    <x v="3"/>
    <x v="31"/>
    <x v="374"/>
    <x v="23"/>
    <n v="5455593"/>
    <n v="0.73076923076923073"/>
    <n v="0"/>
    <n v="0"/>
    <n v="0"/>
    <n v="0"/>
    <n v="3"/>
    <n v="1144530"/>
    <n v="0"/>
    <n v="0"/>
    <n v="4"/>
    <n v="1526040"/>
    <n v="6"/>
    <n v="940858"/>
    <n v="3"/>
    <n v="930255"/>
  </r>
  <r>
    <d v="2005-04-20T00:00:00"/>
    <x v="5"/>
    <d v="2005-04-01T00:00:00"/>
    <x v="3"/>
    <x v="31"/>
    <x v="375"/>
    <x v="15"/>
    <n v="4107591"/>
    <n v="0.61538461538461542"/>
    <n v="0"/>
    <n v="0"/>
    <n v="0"/>
    <n v="0"/>
    <n v="3"/>
    <n v="953775"/>
    <n v="0"/>
    <n v="0"/>
    <n v="7"/>
    <n v="1716785"/>
    <n v="7"/>
    <n v="858395"/>
    <n v="4"/>
    <n v="1246266"/>
  </r>
  <r>
    <d v="2005-04-21T00:00:00"/>
    <x v="6"/>
    <d v="2005-04-01T00:00:00"/>
    <x v="3"/>
    <x v="17"/>
    <x v="376"/>
    <x v="20"/>
    <n v="4972347"/>
    <n v="0.73913043478260865"/>
    <n v="0"/>
    <n v="0"/>
    <n v="0"/>
    <n v="0"/>
    <n v="2"/>
    <n v="572265"/>
    <n v="0"/>
    <n v="0"/>
    <n v="4"/>
    <n v="1246266"/>
    <n v="2"/>
    <n v="381270"/>
    <n v="3"/>
    <n v="650481"/>
  </r>
  <r>
    <d v="2005-04-22T00:00:00"/>
    <x v="0"/>
    <d v="2005-04-01T00:00:00"/>
    <x v="3"/>
    <x v="21"/>
    <x v="377"/>
    <x v="32"/>
    <n v="6612835"/>
    <n v="0.82499999999999996"/>
    <n v="0"/>
    <n v="0"/>
    <n v="0"/>
    <n v="0"/>
    <n v="1"/>
    <n v="381510"/>
    <n v="0"/>
    <n v="0"/>
    <n v="6"/>
    <n v="1538747"/>
    <n v="5"/>
    <n v="560271"/>
    <n v="3"/>
    <n v="702990"/>
  </r>
  <r>
    <d v="2005-04-23T00:00:00"/>
    <x v="1"/>
    <d v="2005-04-01T00:00:00"/>
    <x v="3"/>
    <x v="24"/>
    <x v="378"/>
    <x v="15"/>
    <n v="3840534"/>
    <n v="0.66666666666666663"/>
    <n v="0"/>
    <n v="0"/>
    <n v="0"/>
    <n v="0"/>
    <n v="1"/>
    <n v="381510"/>
    <n v="0"/>
    <n v="0"/>
    <n v="7"/>
    <n v="1729392"/>
    <n v="2"/>
    <n v="190636"/>
    <n v="0"/>
    <n v="0"/>
  </r>
  <r>
    <d v="2005-04-24T00:00:00"/>
    <x v="2"/>
    <d v="2005-04-01T00:00:00"/>
    <x v="3"/>
    <x v="42"/>
    <x v="379"/>
    <x v="40"/>
    <n v="5557299"/>
    <n v="0.82758620689655171"/>
    <n v="0"/>
    <n v="0"/>
    <n v="0"/>
    <n v="0"/>
    <n v="3"/>
    <n v="674001"/>
    <n v="0"/>
    <n v="0"/>
    <n v="2"/>
    <n v="381505"/>
    <n v="0"/>
    <n v="0"/>
    <n v="0"/>
    <n v="0"/>
  </r>
  <r>
    <d v="2005-04-25T00:00:00"/>
    <x v="3"/>
    <d v="2005-04-01T00:00:00"/>
    <x v="3"/>
    <x v="7"/>
    <x v="380"/>
    <x v="4"/>
    <n v="1907545"/>
    <n v="0.77777777777777779"/>
    <n v="0"/>
    <n v="0"/>
    <n v="0"/>
    <n v="0"/>
    <n v="1"/>
    <n v="381510"/>
    <n v="0"/>
    <n v="0"/>
    <n v="1"/>
    <n v="190755"/>
    <n v="6"/>
    <n v="813377"/>
    <n v="2"/>
    <n v="369750"/>
  </r>
  <r>
    <d v="2005-04-26T00:00:00"/>
    <x v="4"/>
    <d v="2005-04-01T00:00:00"/>
    <x v="3"/>
    <x v="5"/>
    <x v="381"/>
    <x v="7"/>
    <n v="1144500"/>
    <n v="1"/>
    <n v="0"/>
    <n v="0"/>
    <n v="0"/>
    <n v="0"/>
    <n v="0"/>
    <n v="0"/>
    <n v="0"/>
    <n v="0"/>
    <n v="0"/>
    <n v="0"/>
    <n v="2"/>
    <n v="381270"/>
    <n v="2"/>
    <n v="280731"/>
  </r>
  <r>
    <d v="2005-04-27T00:00:00"/>
    <x v="5"/>
    <d v="2005-04-01T00:00:00"/>
    <x v="3"/>
    <x v="5"/>
    <x v="382"/>
    <x v="6"/>
    <n v="953760"/>
    <n v="0.8"/>
    <n v="0"/>
    <n v="0"/>
    <n v="0"/>
    <n v="0"/>
    <n v="1"/>
    <n v="190750"/>
    <n v="0"/>
    <n v="0"/>
    <n v="0"/>
    <n v="0"/>
    <n v="11"/>
    <n v="1156640"/>
    <n v="1"/>
    <n v="101736"/>
  </r>
  <r>
    <d v="2005-04-28T00:00:00"/>
    <x v="6"/>
    <d v="2005-04-01T00:00:00"/>
    <x v="3"/>
    <x v="11"/>
    <x v="383"/>
    <x v="8"/>
    <n v="2390761"/>
    <n v="0.75"/>
    <n v="0"/>
    <n v="0"/>
    <n v="0"/>
    <n v="0"/>
    <n v="0"/>
    <n v="0"/>
    <n v="0"/>
    <n v="0"/>
    <n v="3"/>
    <n v="584979"/>
    <n v="2"/>
    <n v="381270"/>
    <n v="3"/>
    <n v="953775"/>
  </r>
  <r>
    <d v="2005-04-29T00:00:00"/>
    <x v="0"/>
    <d v="2005-04-01T00:00:00"/>
    <x v="3"/>
    <x v="32"/>
    <x v="384"/>
    <x v="37"/>
    <n v="6154990"/>
    <n v="0.66666666666666663"/>
    <n v="0"/>
    <n v="0"/>
    <n v="0"/>
    <n v="0"/>
    <n v="5"/>
    <n v="1246261"/>
    <n v="0"/>
    <n v="0"/>
    <n v="8"/>
    <n v="2779978"/>
    <n v="4"/>
    <n v="426289"/>
    <n v="2"/>
    <n v="572265"/>
  </r>
  <r>
    <d v="2005-04-30T00:00:00"/>
    <x v="1"/>
    <d v="2005-04-01T00:00:00"/>
    <x v="3"/>
    <x v="13"/>
    <x v="385"/>
    <x v="12"/>
    <n v="3255542"/>
    <n v="0.76470588235294112"/>
    <n v="0"/>
    <n v="0"/>
    <n v="0"/>
    <n v="0"/>
    <n v="1"/>
    <n v="381510"/>
    <n v="0"/>
    <n v="0"/>
    <n v="3"/>
    <n v="763015"/>
    <n v="0"/>
    <n v="0"/>
    <n v="0"/>
    <n v="0"/>
  </r>
  <r>
    <d v="2005-05-01T00:00:00"/>
    <x v="2"/>
    <d v="2005-05-01T00:00:00"/>
    <x v="3"/>
    <x v="19"/>
    <x v="386"/>
    <x v="12"/>
    <n v="3726068"/>
    <n v="0.68421052631578949"/>
    <n v="0"/>
    <n v="0"/>
    <n v="0"/>
    <n v="0"/>
    <n v="1"/>
    <n v="190755"/>
    <n v="0"/>
    <n v="0"/>
    <n v="5"/>
    <n v="1335280"/>
    <n v="0"/>
    <n v="0"/>
    <n v="0"/>
    <n v="0"/>
  </r>
  <r>
    <d v="2005-05-02T00:00:00"/>
    <x v="3"/>
    <d v="2005-05-01T00:00:00"/>
    <x v="3"/>
    <x v="11"/>
    <x v="387"/>
    <x v="10"/>
    <n v="2390776"/>
    <n v="0.83333333333333337"/>
    <n v="0"/>
    <n v="0"/>
    <n v="0"/>
    <n v="0"/>
    <n v="1"/>
    <n v="381510"/>
    <n v="0"/>
    <n v="0"/>
    <n v="1"/>
    <n v="190750"/>
    <n v="2"/>
    <n v="143051"/>
    <n v="8"/>
    <n v="1822943"/>
  </r>
  <r>
    <d v="2005-05-03T00:00:00"/>
    <x v="4"/>
    <d v="2005-05-01T00:00:00"/>
    <x v="3"/>
    <x v="31"/>
    <x v="388"/>
    <x v="23"/>
    <n v="3929544"/>
    <n v="0.73076923076923073"/>
    <n v="0"/>
    <n v="0"/>
    <n v="0"/>
    <n v="0"/>
    <n v="1"/>
    <n v="190755"/>
    <n v="0"/>
    <n v="0"/>
    <n v="6"/>
    <n v="699423"/>
    <n v="7"/>
    <n v="823241"/>
    <n v="8"/>
    <n v="2117721"/>
  </r>
  <r>
    <d v="2005-05-04T00:00:00"/>
    <x v="5"/>
    <d v="2005-05-01T00:00:00"/>
    <x v="3"/>
    <x v="9"/>
    <x v="389"/>
    <x v="11"/>
    <n v="1437003"/>
    <n v="0.8"/>
    <n v="0"/>
    <n v="0"/>
    <n v="0"/>
    <n v="0"/>
    <n v="0"/>
    <n v="0"/>
    <n v="0"/>
    <n v="0"/>
    <n v="2"/>
    <n v="381505"/>
    <n v="3"/>
    <n v="267816"/>
    <n v="1"/>
    <n v="381510"/>
  </r>
  <r>
    <d v="2005-05-05T00:00:00"/>
    <x v="6"/>
    <d v="2005-05-01T00:00:00"/>
    <x v="3"/>
    <x v="21"/>
    <x v="390"/>
    <x v="43"/>
    <n v="8787437"/>
    <n v="0.875"/>
    <n v="0"/>
    <n v="0"/>
    <n v="0"/>
    <n v="0"/>
    <n v="2"/>
    <n v="381510"/>
    <n v="0"/>
    <n v="0"/>
    <n v="3"/>
    <n v="953535"/>
    <n v="7"/>
    <n v="804696"/>
    <n v="3"/>
    <n v="655969"/>
  </r>
  <r>
    <d v="2005-05-06T00:00:00"/>
    <x v="0"/>
    <d v="2005-05-01T00:00:00"/>
    <x v="3"/>
    <x v="83"/>
    <x v="391"/>
    <x v="59"/>
    <n v="12627971"/>
    <n v="0.71250000000000002"/>
    <n v="0"/>
    <n v="0"/>
    <n v="0"/>
    <n v="0"/>
    <n v="14"/>
    <n v="2867624"/>
    <n v="0"/>
    <n v="0"/>
    <n v="9"/>
    <n v="2479565"/>
    <n v="1"/>
    <n v="95318"/>
    <n v="2"/>
    <n v="386190"/>
  </r>
  <r>
    <d v="2005-05-07T00:00:00"/>
    <x v="1"/>
    <d v="2005-05-01T00:00:00"/>
    <x v="3"/>
    <x v="83"/>
    <x v="392"/>
    <x v="64"/>
    <n v="13289247"/>
    <n v="0.76249999999999996"/>
    <n v="0"/>
    <n v="0"/>
    <n v="0"/>
    <n v="0"/>
    <n v="5"/>
    <n v="953775"/>
    <n v="0"/>
    <n v="0"/>
    <n v="14"/>
    <n v="3344566"/>
    <n v="0"/>
    <n v="0"/>
    <n v="0"/>
    <n v="0"/>
  </r>
  <r>
    <d v="2005-05-08T00:00:00"/>
    <x v="2"/>
    <d v="2005-05-01T00:00:00"/>
    <x v="3"/>
    <x v="36"/>
    <x v="393"/>
    <x v="33"/>
    <n v="8037126"/>
    <n v="0.8"/>
    <n v="0"/>
    <n v="0"/>
    <n v="0"/>
    <n v="0"/>
    <n v="7"/>
    <n v="1437011"/>
    <n v="0"/>
    <n v="0"/>
    <n v="2"/>
    <n v="572260"/>
    <n v="0"/>
    <n v="0"/>
    <n v="0"/>
    <n v="0"/>
  </r>
  <r>
    <d v="2005-05-09T00:00:00"/>
    <x v="3"/>
    <d v="2005-05-01T00:00:00"/>
    <x v="3"/>
    <x v="80"/>
    <x v="394"/>
    <x v="56"/>
    <n v="9944686"/>
    <n v="0.68181818181818177"/>
    <n v="0"/>
    <n v="0"/>
    <n v="0"/>
    <n v="0"/>
    <n v="10"/>
    <n v="2479815"/>
    <n v="0"/>
    <n v="0"/>
    <n v="11"/>
    <n v="2384067"/>
    <n v="0"/>
    <n v="0"/>
    <n v="0"/>
    <n v="0"/>
  </r>
  <r>
    <d v="2005-05-10T00:00:00"/>
    <x v="4"/>
    <d v="2005-05-01T00:00:00"/>
    <x v="3"/>
    <x v="81"/>
    <x v="395"/>
    <x v="16"/>
    <n v="4692545"/>
    <n v="0.6216216216216216"/>
    <n v="0"/>
    <n v="0"/>
    <n v="0"/>
    <n v="0"/>
    <n v="7"/>
    <n v="1818521"/>
    <n v="0"/>
    <n v="0"/>
    <n v="7"/>
    <n v="1538754"/>
    <n v="0"/>
    <n v="0"/>
    <n v="1"/>
    <n v="395610"/>
  </r>
  <r>
    <d v="2005-05-11T00:00:00"/>
    <x v="5"/>
    <d v="2005-05-01T00:00:00"/>
    <x v="3"/>
    <x v="33"/>
    <x v="395"/>
    <x v="29"/>
    <n v="4323744"/>
    <n v="0.6"/>
    <n v="0"/>
    <n v="0"/>
    <n v="0"/>
    <n v="0"/>
    <n v="8"/>
    <n v="2479810"/>
    <n v="0"/>
    <n v="0"/>
    <n v="6"/>
    <n v="1246266"/>
    <n v="0"/>
    <n v="0"/>
    <n v="5"/>
    <n v="1197955"/>
  </r>
  <r>
    <d v="2005-05-12T00:00:00"/>
    <x v="6"/>
    <d v="2005-05-01T00:00:00"/>
    <x v="3"/>
    <x v="87"/>
    <x v="396"/>
    <x v="20"/>
    <n v="3548030"/>
    <n v="0.77272727272727271"/>
    <n v="0"/>
    <n v="0"/>
    <n v="0"/>
    <n v="0"/>
    <n v="2"/>
    <n v="483246"/>
    <n v="0"/>
    <n v="0"/>
    <n v="3"/>
    <n v="572255"/>
    <n v="0"/>
    <n v="0"/>
    <n v="13"/>
    <n v="3993721"/>
  </r>
  <r>
    <d v="2005-05-13T00:00:00"/>
    <x v="0"/>
    <d v="2005-05-01T00:00:00"/>
    <x v="3"/>
    <x v="18"/>
    <x v="397"/>
    <x v="12"/>
    <n v="3624325"/>
    <n v="0.72222222222222221"/>
    <n v="0"/>
    <n v="0"/>
    <n v="0"/>
    <n v="0"/>
    <n v="0"/>
    <n v="0"/>
    <n v="0"/>
    <n v="0"/>
    <n v="5"/>
    <n v="1239828"/>
    <n v="0"/>
    <n v="0"/>
    <n v="4"/>
    <n v="883536"/>
  </r>
  <r>
    <d v="2005-05-14T00:00:00"/>
    <x v="1"/>
    <d v="2005-05-01T00:00:00"/>
    <x v="3"/>
    <x v="26"/>
    <x v="398"/>
    <x v="29"/>
    <n v="5341090"/>
    <n v="0.77777777777777779"/>
    <n v="0"/>
    <n v="0"/>
    <n v="0"/>
    <n v="0"/>
    <n v="2"/>
    <n v="572265"/>
    <n v="0"/>
    <n v="0"/>
    <n v="4"/>
    <n v="584977"/>
    <n v="0"/>
    <n v="0"/>
    <n v="0"/>
    <n v="0"/>
  </r>
  <r>
    <d v="2005-05-15T00:00:00"/>
    <x v="2"/>
    <d v="2005-05-01T00:00:00"/>
    <x v="3"/>
    <x v="88"/>
    <x v="399"/>
    <x v="48"/>
    <n v="8634812"/>
    <n v="0.66666666666666663"/>
    <n v="0"/>
    <n v="0"/>
    <n v="0"/>
    <n v="0"/>
    <n v="15"/>
    <n v="4018567"/>
    <n v="0"/>
    <n v="0"/>
    <n v="6"/>
    <n v="1246266"/>
    <n v="0"/>
    <n v="0"/>
    <n v="0"/>
    <n v="0"/>
  </r>
  <r>
    <d v="2005-05-16T00:00:00"/>
    <x v="3"/>
    <d v="2005-05-01T00:00:00"/>
    <x v="3"/>
    <x v="54"/>
    <x v="400"/>
    <x v="25"/>
    <n v="8405917"/>
    <n v="0.68181818181818177"/>
    <n v="0"/>
    <n v="0"/>
    <n v="0"/>
    <n v="0"/>
    <n v="9"/>
    <n v="1729499"/>
    <n v="0"/>
    <n v="0"/>
    <n v="5"/>
    <n v="1246143"/>
    <n v="33"/>
    <n v="4360598"/>
    <n v="1"/>
    <n v="395610"/>
  </r>
  <r>
    <d v="2005-05-17T00:00:00"/>
    <x v="4"/>
    <d v="2005-05-01T00:00:00"/>
    <x v="3"/>
    <x v="60"/>
    <x v="401"/>
    <x v="17"/>
    <n v="7172362"/>
    <n v="0.75609756097560976"/>
    <n v="0"/>
    <n v="0"/>
    <n v="0"/>
    <n v="0"/>
    <n v="3"/>
    <n v="953765"/>
    <n v="0"/>
    <n v="0"/>
    <n v="7"/>
    <n v="1068099"/>
    <n v="15"/>
    <n v="1957190"/>
    <n v="1"/>
    <n v="204855"/>
  </r>
  <r>
    <d v="2005-05-18T00:00:00"/>
    <x v="5"/>
    <d v="2005-05-01T00:00:00"/>
    <x v="3"/>
    <x v="58"/>
    <x v="402"/>
    <x v="45"/>
    <n v="12030191"/>
    <n v="0.71621621621621623"/>
    <n v="0"/>
    <n v="0"/>
    <n v="0"/>
    <n v="0"/>
    <n v="11"/>
    <n v="2492522"/>
    <n v="0"/>
    <n v="0"/>
    <n v="10"/>
    <n v="2021993"/>
    <n v="12"/>
    <n v="1064455"/>
    <n v="1"/>
    <n v="395610"/>
  </r>
  <r>
    <d v="2005-05-19T00:00:00"/>
    <x v="6"/>
    <d v="2005-05-01T00:00:00"/>
    <x v="3"/>
    <x v="29"/>
    <x v="403"/>
    <x v="22"/>
    <n v="4209301"/>
    <n v="0.5357142857142857"/>
    <n v="0"/>
    <n v="0"/>
    <n v="0"/>
    <n v="0"/>
    <n v="2"/>
    <n v="572255"/>
    <n v="0"/>
    <n v="0"/>
    <n v="11"/>
    <n v="3242825"/>
    <n v="11"/>
    <n v="1418131"/>
    <n v="5"/>
    <n v="897636"/>
  </r>
  <r>
    <d v="2005-05-20T00:00:00"/>
    <x v="0"/>
    <d v="2005-05-01T00:00:00"/>
    <x v="3"/>
    <x v="63"/>
    <x v="404"/>
    <x v="31"/>
    <n v="7591998"/>
    <n v="0.66666666666666663"/>
    <n v="0"/>
    <n v="0"/>
    <n v="0"/>
    <n v="0"/>
    <n v="9"/>
    <n v="2098305"/>
    <n v="0"/>
    <n v="0"/>
    <n v="8"/>
    <n v="1907535"/>
    <n v="7"/>
    <n v="739272"/>
    <n v="6"/>
    <n v="1574303"/>
  </r>
  <r>
    <d v="2005-05-21T00:00:00"/>
    <x v="1"/>
    <d v="2005-05-01T00:00:00"/>
    <x v="3"/>
    <x v="64"/>
    <x v="405"/>
    <x v="48"/>
    <n v="9830221"/>
    <n v="0.73684210526315785"/>
    <n v="0"/>
    <n v="0"/>
    <n v="0"/>
    <n v="0"/>
    <n v="6"/>
    <n v="1258983"/>
    <n v="0"/>
    <n v="0"/>
    <n v="9"/>
    <n v="2301772"/>
    <n v="0"/>
    <n v="0"/>
    <n v="0"/>
    <n v="0"/>
  </r>
  <r>
    <d v="2005-05-22T00:00:00"/>
    <x v="2"/>
    <d v="2005-05-01T00:00:00"/>
    <x v="3"/>
    <x v="42"/>
    <x v="406"/>
    <x v="40"/>
    <n v="5748051"/>
    <n v="0.82758620689655171"/>
    <n v="0"/>
    <n v="0"/>
    <n v="0"/>
    <n v="0"/>
    <n v="1"/>
    <n v="381510"/>
    <n v="0"/>
    <n v="0"/>
    <n v="4"/>
    <n v="953770"/>
    <n v="0"/>
    <n v="0"/>
    <n v="0"/>
    <n v="0"/>
  </r>
  <r>
    <d v="2005-05-23T00:00:00"/>
    <x v="3"/>
    <d v="2005-05-01T00:00:00"/>
    <x v="3"/>
    <x v="60"/>
    <x v="407"/>
    <x v="47"/>
    <n v="7172352"/>
    <n v="0.70731707317073167"/>
    <n v="0"/>
    <n v="0"/>
    <n v="0"/>
    <n v="0"/>
    <n v="6"/>
    <n v="788454"/>
    <n v="0"/>
    <n v="0"/>
    <n v="6"/>
    <n v="1347999"/>
    <n v="3"/>
    <n v="280136"/>
    <n v="7"/>
    <n v="1554180"/>
  </r>
  <r>
    <d v="2005-05-24T00:00:00"/>
    <x v="4"/>
    <d v="2005-05-01T00:00:00"/>
    <x v="3"/>
    <x v="64"/>
    <x v="408"/>
    <x v="31"/>
    <n v="7299513"/>
    <n v="0.59649122807017541"/>
    <n v="0"/>
    <n v="0"/>
    <n v="0"/>
    <n v="0"/>
    <n v="8"/>
    <n v="1538749"/>
    <n v="0"/>
    <n v="0"/>
    <n v="15"/>
    <n v="3827799"/>
    <n v="11"/>
    <n v="1359924"/>
    <n v="3"/>
    <n v="1149210"/>
  </r>
  <r>
    <d v="2005-05-25T00:00:00"/>
    <x v="5"/>
    <d v="2005-05-01T00:00:00"/>
    <x v="3"/>
    <x v="54"/>
    <x v="409"/>
    <x v="32"/>
    <n v="9181437"/>
    <n v="0.75"/>
    <n v="0"/>
    <n v="0"/>
    <n v="0"/>
    <n v="0"/>
    <n v="3"/>
    <n v="1144500"/>
    <n v="0"/>
    <n v="0"/>
    <n v="8"/>
    <n v="2594382"/>
    <n v="11"/>
    <n v="1162934"/>
    <n v="4"/>
    <n v="981492"/>
  </r>
  <r>
    <d v="2005-05-26T00:00:00"/>
    <x v="6"/>
    <d v="2005-05-01T00:00:00"/>
    <x v="3"/>
    <x v="89"/>
    <x v="410"/>
    <x v="50"/>
    <n v="13301792"/>
    <n v="0.67441860465116277"/>
    <n v="0"/>
    <n v="0"/>
    <n v="0"/>
    <n v="0"/>
    <n v="10"/>
    <n v="2786351"/>
    <n v="0"/>
    <n v="0"/>
    <n v="18"/>
    <n v="3872193"/>
    <n v="12"/>
    <n v="991302"/>
    <n v="3"/>
    <n v="960795"/>
  </r>
  <r>
    <d v="2005-05-27T00:00:00"/>
    <x v="0"/>
    <d v="2005-05-01T00:00:00"/>
    <x v="3"/>
    <x v="73"/>
    <x v="411"/>
    <x v="65"/>
    <n v="15209324"/>
    <n v="0.79518072289156627"/>
    <n v="0"/>
    <n v="0"/>
    <n v="0"/>
    <n v="0"/>
    <n v="8"/>
    <n v="1640463"/>
    <n v="0"/>
    <n v="0"/>
    <n v="9"/>
    <n v="1907525"/>
    <n v="7"/>
    <n v="1043212"/>
    <n v="2"/>
    <n v="576945"/>
  </r>
  <r>
    <d v="2005-05-28T00:00:00"/>
    <x v="1"/>
    <d v="2005-05-01T00:00:00"/>
    <x v="3"/>
    <x v="21"/>
    <x v="412"/>
    <x v="17"/>
    <n v="6409265"/>
    <n v="0.77500000000000002"/>
    <n v="0"/>
    <n v="0"/>
    <n v="0"/>
    <n v="0"/>
    <n v="1"/>
    <n v="190755"/>
    <n v="0"/>
    <n v="0"/>
    <n v="8"/>
    <n v="1297121"/>
    <n v="0"/>
    <n v="0"/>
    <n v="0"/>
    <n v="0"/>
  </r>
  <r>
    <d v="2005-05-29T00:00:00"/>
    <x v="2"/>
    <d v="2005-05-01T00:00:00"/>
    <x v="3"/>
    <x v="62"/>
    <x v="413"/>
    <x v="39"/>
    <n v="9359594"/>
    <n v="0.72727272727272729"/>
    <n v="0"/>
    <n v="0"/>
    <n v="0"/>
    <n v="0"/>
    <n v="4"/>
    <n v="1144505"/>
    <n v="0"/>
    <n v="0"/>
    <n v="11"/>
    <n v="2492481"/>
    <n v="0"/>
    <n v="0"/>
    <n v="0"/>
    <n v="0"/>
  </r>
  <r>
    <d v="2005-05-30T00:00:00"/>
    <x v="3"/>
    <d v="2005-05-01T00:00:00"/>
    <x v="3"/>
    <x v="61"/>
    <x v="414"/>
    <x v="27"/>
    <n v="8990773"/>
    <n v="0.6785714285714286"/>
    <n v="0"/>
    <n v="0"/>
    <n v="0"/>
    <n v="0"/>
    <n v="7"/>
    <n v="2098260"/>
    <n v="0"/>
    <n v="0"/>
    <n v="11"/>
    <n v="2881651"/>
    <n v="0"/>
    <n v="0"/>
    <n v="0"/>
    <n v="0"/>
  </r>
  <r>
    <d v="2005-05-31T00:00:00"/>
    <x v="4"/>
    <d v="2005-05-01T00:00:00"/>
    <x v="3"/>
    <x v="32"/>
    <x v="415"/>
    <x v="24"/>
    <n v="5824291"/>
    <n v="0.5641025641025641"/>
    <n v="0"/>
    <n v="0"/>
    <n v="0"/>
    <n v="0"/>
    <n v="6"/>
    <n v="1335265"/>
    <n v="0"/>
    <n v="0"/>
    <n v="11"/>
    <n v="2772123"/>
    <n v="0"/>
    <n v="0"/>
    <n v="1"/>
    <n v="193095"/>
  </r>
  <r>
    <d v="2005-06-01T00:00:00"/>
    <x v="5"/>
    <d v="2005-06-01T00:00:00"/>
    <x v="3"/>
    <x v="69"/>
    <x v="416"/>
    <x v="66"/>
    <n v="13975832"/>
    <n v="0.7303370786516854"/>
    <n v="0"/>
    <n v="0"/>
    <n v="0"/>
    <n v="0"/>
    <n v="13"/>
    <n v="2861290"/>
    <n v="0"/>
    <n v="0"/>
    <n v="11"/>
    <n v="2403472"/>
    <n v="15"/>
    <n v="2580288"/>
    <n v="2"/>
    <n v="600465"/>
  </r>
  <r>
    <d v="2005-06-02T00:00:00"/>
    <x v="6"/>
    <d v="2005-06-01T00:00:00"/>
    <x v="3"/>
    <x v="48"/>
    <x v="417"/>
    <x v="27"/>
    <n v="9842762"/>
    <n v="0.82608695652173914"/>
    <n v="0"/>
    <n v="0"/>
    <n v="0"/>
    <n v="0"/>
    <n v="4"/>
    <n v="864738"/>
    <n v="0"/>
    <n v="0"/>
    <n v="4"/>
    <n v="953755"/>
    <n v="0"/>
    <n v="0"/>
    <n v="2"/>
    <n v="753590"/>
  </r>
  <r>
    <d v="2005-06-03T00:00:00"/>
    <x v="0"/>
    <d v="2005-06-01T00:00:00"/>
    <x v="3"/>
    <x v="56"/>
    <x v="418"/>
    <x v="36"/>
    <n v="12068186"/>
    <n v="0.73239436619718312"/>
    <n v="1"/>
    <n v="190750"/>
    <n v="0"/>
    <n v="0"/>
    <n v="9"/>
    <n v="1831218"/>
    <n v="0"/>
    <n v="0"/>
    <n v="9"/>
    <n v="1640347"/>
    <n v="14"/>
    <n v="1709902"/>
    <n v="0"/>
    <n v="0"/>
  </r>
  <r>
    <d v="2005-06-04T00:00:00"/>
    <x v="1"/>
    <d v="2005-06-01T00:00:00"/>
    <x v="3"/>
    <x v="35"/>
    <x v="419"/>
    <x v="38"/>
    <n v="8812740"/>
    <n v="0.68518518518518523"/>
    <n v="1"/>
    <n v="190750"/>
    <n v="0"/>
    <n v="0"/>
    <n v="6"/>
    <n v="1246253"/>
    <n v="0"/>
    <n v="0"/>
    <n v="10"/>
    <n v="2772243"/>
    <n v="0"/>
    <n v="0"/>
    <n v="0"/>
    <n v="0"/>
  </r>
  <r>
    <d v="2005-06-05T00:00:00"/>
    <x v="2"/>
    <d v="2005-06-01T00:00:00"/>
    <x v="3"/>
    <x v="21"/>
    <x v="420"/>
    <x v="37"/>
    <n v="6510989"/>
    <n v="0.65"/>
    <n v="0"/>
    <n v="0"/>
    <n v="0"/>
    <n v="0"/>
    <n v="7"/>
    <n v="1627751"/>
    <n v="0"/>
    <n v="0"/>
    <n v="7"/>
    <n v="1920217"/>
    <n v="0"/>
    <n v="0"/>
    <n v="0"/>
    <n v="0"/>
  </r>
  <r>
    <d v="2005-06-06T00:00:00"/>
    <x v="3"/>
    <d v="2005-06-01T00:00:00"/>
    <x v="3"/>
    <x v="72"/>
    <x v="421"/>
    <x v="35"/>
    <n v="9003543"/>
    <n v="0.66153846153846152"/>
    <n v="0"/>
    <n v="0"/>
    <n v="0"/>
    <n v="0"/>
    <n v="8"/>
    <n v="1449723"/>
    <n v="0"/>
    <n v="0"/>
    <n v="14"/>
    <n v="2784956"/>
    <n v="0"/>
    <n v="0"/>
    <n v="0"/>
    <n v="0"/>
  </r>
  <r>
    <d v="2005-06-07T00:00:00"/>
    <x v="4"/>
    <d v="2005-06-01T00:00:00"/>
    <x v="3"/>
    <x v="82"/>
    <x v="422"/>
    <x v="52"/>
    <n v="17231262"/>
    <n v="0.7978723404255319"/>
    <n v="0"/>
    <n v="0"/>
    <n v="0"/>
    <n v="0"/>
    <n v="7"/>
    <n v="2199991"/>
    <n v="0"/>
    <n v="0"/>
    <n v="12"/>
    <n v="3344501"/>
    <n v="22"/>
    <n v="2976006"/>
    <n v="1"/>
    <n v="180105"/>
  </r>
  <r>
    <d v="2005-06-08T00:00:00"/>
    <x v="5"/>
    <d v="2005-06-01T00:00:00"/>
    <x v="3"/>
    <x v="90"/>
    <x v="423"/>
    <x v="67"/>
    <n v="21923778"/>
    <n v="0.77777777777777779"/>
    <n v="0"/>
    <n v="0"/>
    <n v="0"/>
    <n v="0"/>
    <n v="14"/>
    <n v="2606962"/>
    <n v="0"/>
    <n v="0"/>
    <n v="12"/>
    <n v="2390756"/>
    <n v="9"/>
    <n v="947361"/>
    <n v="3"/>
    <n v="755940"/>
  </r>
  <r>
    <d v="2005-06-09T00:00:00"/>
    <x v="6"/>
    <d v="2005-06-01T00:00:00"/>
    <x v="3"/>
    <x v="39"/>
    <x v="424"/>
    <x v="32"/>
    <n v="8787267"/>
    <n v="0.7021276595744681"/>
    <n v="0"/>
    <n v="0"/>
    <n v="0"/>
    <n v="0"/>
    <n v="3"/>
    <n v="762890"/>
    <n v="0"/>
    <n v="0"/>
    <n v="11"/>
    <n v="2772251"/>
    <n v="18"/>
    <n v="2098062"/>
    <n v="0"/>
    <n v="0"/>
  </r>
  <r>
    <d v="2005-06-10T00:00:00"/>
    <x v="0"/>
    <d v="2005-06-01T00:00:00"/>
    <x v="3"/>
    <x v="86"/>
    <x v="425"/>
    <x v="36"/>
    <n v="13874002"/>
    <n v="0.5977011494252874"/>
    <n v="0"/>
    <n v="0"/>
    <n v="0"/>
    <n v="0"/>
    <n v="18"/>
    <n v="4400022"/>
    <n v="0"/>
    <n v="0"/>
    <n v="17"/>
    <n v="3738798"/>
    <n v="2"/>
    <n v="101672"/>
    <n v="4"/>
    <n v="682131"/>
  </r>
  <r>
    <d v="2005-06-11T00:00:00"/>
    <x v="1"/>
    <d v="2005-06-01T00:00:00"/>
    <x v="3"/>
    <x v="55"/>
    <x v="426"/>
    <x v="46"/>
    <n v="7095970"/>
    <n v="0.7441860465116279"/>
    <n v="0"/>
    <n v="0"/>
    <n v="0"/>
    <n v="0"/>
    <n v="4"/>
    <n v="1526010"/>
    <n v="0"/>
    <n v="0"/>
    <n v="7"/>
    <n v="1347984"/>
    <n v="0"/>
    <n v="0"/>
    <n v="0"/>
    <n v="0"/>
  </r>
  <r>
    <d v="2005-06-12T00:00:00"/>
    <x v="2"/>
    <d v="2005-06-01T00:00:00"/>
    <x v="3"/>
    <x v="91"/>
    <x v="427"/>
    <x v="58"/>
    <n v="9359567"/>
    <n v="0.6029411764705882"/>
    <n v="0"/>
    <n v="0"/>
    <n v="0"/>
    <n v="0"/>
    <n v="9"/>
    <n v="1729497"/>
    <n v="0"/>
    <n v="0"/>
    <n v="18"/>
    <n v="4018386"/>
    <n v="0"/>
    <n v="0"/>
    <n v="0"/>
    <n v="0"/>
  </r>
  <r>
    <d v="2005-06-13T00:00:00"/>
    <x v="3"/>
    <d v="2005-06-01T00:00:00"/>
    <x v="3"/>
    <x v="92"/>
    <x v="428"/>
    <x v="64"/>
    <n v="13505499"/>
    <n v="0.71764705882352942"/>
    <n v="0"/>
    <n v="0"/>
    <n v="0"/>
    <n v="0"/>
    <n v="13"/>
    <n v="3344516"/>
    <n v="0"/>
    <n v="0"/>
    <n v="11"/>
    <n v="2861275"/>
    <n v="4"/>
    <n v="566148"/>
    <n v="2"/>
    <n v="562845"/>
  </r>
  <r>
    <d v="2005-06-14T00:00:00"/>
    <x v="4"/>
    <d v="2005-06-01T00:00:00"/>
    <x v="3"/>
    <x v="35"/>
    <x v="429"/>
    <x v="27"/>
    <n v="10236982"/>
    <n v="0.70370370370370372"/>
    <n v="0"/>
    <n v="0"/>
    <n v="0"/>
    <n v="0"/>
    <n v="4"/>
    <n v="775727"/>
    <n v="0"/>
    <n v="0"/>
    <n v="12"/>
    <n v="3535248"/>
    <n v="0"/>
    <n v="0"/>
    <n v="3"/>
    <n v="805320"/>
  </r>
  <r>
    <d v="2005-06-15T00:00:00"/>
    <x v="5"/>
    <d v="2005-06-01T00:00:00"/>
    <x v="3"/>
    <x v="45"/>
    <x v="430"/>
    <x v="33"/>
    <n v="9270533"/>
    <n v="0.72"/>
    <n v="0"/>
    <n v="0"/>
    <n v="0"/>
    <n v="0"/>
    <n v="6"/>
    <n v="1246251"/>
    <n v="0"/>
    <n v="0"/>
    <n v="8"/>
    <n v="2479755"/>
    <n v="11"/>
    <n v="1335520"/>
    <n v="2"/>
    <n v="548745"/>
  </r>
  <r>
    <d v="2005-06-16T00:00:00"/>
    <x v="6"/>
    <d v="2005-06-01T00:00:00"/>
    <x v="3"/>
    <x v="35"/>
    <x v="431"/>
    <x v="39"/>
    <n v="9842775"/>
    <n v="0.7407407407407407"/>
    <n v="0"/>
    <n v="0"/>
    <n v="0"/>
    <n v="0"/>
    <n v="6"/>
    <n v="1627746"/>
    <n v="0"/>
    <n v="0"/>
    <n v="8"/>
    <n v="2098150"/>
    <n v="5"/>
    <n v="762541"/>
    <n v="6"/>
    <n v="1355420"/>
  </r>
  <r>
    <d v="2005-06-17T00:00:00"/>
    <x v="0"/>
    <d v="2005-06-01T00:00:00"/>
    <x v="3"/>
    <x v="68"/>
    <x v="432"/>
    <x v="57"/>
    <n v="19215029"/>
    <n v="0.70238095238095233"/>
    <n v="0"/>
    <n v="0"/>
    <n v="0"/>
    <n v="0"/>
    <n v="13"/>
    <n v="3255507"/>
    <n v="0"/>
    <n v="0"/>
    <n v="12"/>
    <n v="2772261"/>
    <n v="22"/>
    <n v="2580529"/>
    <n v="4"/>
    <n v="1391930"/>
  </r>
  <r>
    <d v="2005-06-18T00:00:00"/>
    <x v="1"/>
    <d v="2005-06-01T00:00:00"/>
    <x v="3"/>
    <x v="46"/>
    <x v="433"/>
    <x v="29"/>
    <n v="5493616"/>
    <n v="0.65625"/>
    <n v="0"/>
    <n v="0"/>
    <n v="0"/>
    <n v="0"/>
    <n v="6"/>
    <n v="1335275"/>
    <n v="0"/>
    <n v="0"/>
    <n v="5"/>
    <n v="864733"/>
    <n v="0"/>
    <n v="0"/>
    <n v="0"/>
    <n v="0"/>
  </r>
  <r>
    <d v="2005-06-19T00:00:00"/>
    <x v="2"/>
    <d v="2005-06-01T00:00:00"/>
    <x v="3"/>
    <x v="39"/>
    <x v="434"/>
    <x v="46"/>
    <n v="7452049"/>
    <n v="0.68085106382978722"/>
    <n v="0"/>
    <n v="0"/>
    <n v="0"/>
    <n v="0"/>
    <n v="14"/>
    <n v="2963028"/>
    <n v="0"/>
    <n v="0"/>
    <n v="1"/>
    <n v="190755"/>
    <n v="0"/>
    <n v="0"/>
    <n v="0"/>
    <n v="0"/>
  </r>
  <r>
    <d v="2005-06-20T00:00:00"/>
    <x v="3"/>
    <d v="2005-06-01T00:00:00"/>
    <x v="3"/>
    <x v="48"/>
    <x v="435"/>
    <x v="32"/>
    <n v="8037016"/>
    <n v="0.71739130434782605"/>
    <n v="0"/>
    <n v="0"/>
    <n v="0"/>
    <n v="0"/>
    <n v="6"/>
    <n v="1335265"/>
    <n v="0"/>
    <n v="0"/>
    <n v="7"/>
    <n v="1818491"/>
    <n v="11"/>
    <n v="1538232"/>
    <n v="2"/>
    <n v="588705"/>
  </r>
  <r>
    <d v="2005-06-21T00:00:00"/>
    <x v="4"/>
    <d v="2005-06-01T00:00:00"/>
    <x v="3"/>
    <x v="88"/>
    <x v="436"/>
    <x v="68"/>
    <n v="10618575"/>
    <n v="0.73015873015873012"/>
    <n v="0"/>
    <n v="0"/>
    <n v="0"/>
    <n v="0"/>
    <n v="7"/>
    <n v="1831218"/>
    <n v="0"/>
    <n v="0"/>
    <n v="10"/>
    <n v="3052020"/>
    <n v="13"/>
    <n v="1430423"/>
    <n v="1"/>
    <n v="193095"/>
  </r>
  <r>
    <d v="2005-06-22T00:00:00"/>
    <x v="5"/>
    <d v="2005-06-01T00:00:00"/>
    <x v="3"/>
    <x v="93"/>
    <x v="437"/>
    <x v="69"/>
    <n v="15234856"/>
    <n v="0.77083333333333337"/>
    <n v="0"/>
    <n v="0"/>
    <n v="0"/>
    <n v="0"/>
    <n v="11"/>
    <n v="2874012"/>
    <n v="0"/>
    <n v="0"/>
    <n v="11"/>
    <n v="2289050"/>
    <n v="7"/>
    <n v="724414"/>
    <n v="4"/>
    <n v="864274"/>
  </r>
  <r>
    <d v="2005-06-23T00:00:00"/>
    <x v="6"/>
    <d v="2005-06-01T00:00:00"/>
    <x v="3"/>
    <x v="73"/>
    <x v="438"/>
    <x v="50"/>
    <n v="12106494"/>
    <n v="0.6987951807228916"/>
    <n v="0"/>
    <n v="0"/>
    <n v="0"/>
    <n v="0"/>
    <n v="15"/>
    <n v="3535296"/>
    <n v="0"/>
    <n v="0"/>
    <n v="10"/>
    <n v="2339898"/>
    <n v="22"/>
    <n v="2488381"/>
    <n v="3"/>
    <n v="984315"/>
  </r>
  <r>
    <d v="2005-06-24T00:00:00"/>
    <x v="0"/>
    <d v="2005-06-01T00:00:00"/>
    <x v="3"/>
    <x v="49"/>
    <x v="439"/>
    <x v="27"/>
    <n v="8660147"/>
    <n v="0.6333333333333333"/>
    <n v="0"/>
    <n v="0"/>
    <n v="0"/>
    <n v="0"/>
    <n v="11"/>
    <n v="2034700"/>
    <n v="0"/>
    <n v="0"/>
    <n v="11"/>
    <n v="2492499"/>
    <n v="13"/>
    <n v="1620402"/>
    <n v="2"/>
    <n v="564210"/>
  </r>
  <r>
    <d v="2005-06-25T00:00:00"/>
    <x v="1"/>
    <d v="2005-06-01T00:00:00"/>
    <x v="3"/>
    <x v="21"/>
    <x v="440"/>
    <x v="24"/>
    <n v="4018572"/>
    <n v="0.55000000000000004"/>
    <n v="0"/>
    <n v="0"/>
    <n v="0"/>
    <n v="0"/>
    <n v="4"/>
    <n v="864746"/>
    <n v="0"/>
    <n v="0"/>
    <n v="14"/>
    <n v="2785003"/>
    <n v="0"/>
    <n v="0"/>
    <n v="0"/>
    <n v="0"/>
  </r>
  <r>
    <d v="2005-06-26T00:00:00"/>
    <x v="2"/>
    <d v="2005-06-01T00:00:00"/>
    <x v="3"/>
    <x v="54"/>
    <x v="441"/>
    <x v="44"/>
    <n v="5646308"/>
    <n v="0.61363636363636365"/>
    <n v="0"/>
    <n v="0"/>
    <n v="0"/>
    <n v="0"/>
    <n v="5"/>
    <n v="953775"/>
    <n v="0"/>
    <n v="0"/>
    <n v="12"/>
    <n v="2390786"/>
    <n v="0"/>
    <n v="0"/>
    <n v="0"/>
    <n v="0"/>
  </r>
  <r>
    <d v="2005-06-27T00:00:00"/>
    <x v="3"/>
    <d v="2005-06-01T00:00:00"/>
    <x v="3"/>
    <x v="36"/>
    <x v="442"/>
    <x v="43"/>
    <n v="6854443"/>
    <n v="0.77777777777777779"/>
    <n v="0"/>
    <n v="0"/>
    <n v="0"/>
    <n v="0"/>
    <n v="4"/>
    <n v="584982"/>
    <n v="0"/>
    <n v="0"/>
    <n v="6"/>
    <n v="857550"/>
    <n v="6"/>
    <n v="763077"/>
    <n v="5"/>
    <n v="1534160"/>
  </r>
  <r>
    <d v="2005-06-28T00:00:00"/>
    <x v="4"/>
    <d v="2005-06-01T00:00:00"/>
    <x v="3"/>
    <x v="94"/>
    <x v="443"/>
    <x v="70"/>
    <n v="15552841"/>
    <n v="0.79381443298969068"/>
    <n v="0"/>
    <n v="0"/>
    <n v="0"/>
    <n v="0"/>
    <n v="13"/>
    <n v="2874032"/>
    <n v="0"/>
    <n v="0"/>
    <n v="7"/>
    <n v="1348002"/>
    <n v="5"/>
    <n v="578320"/>
    <n v="5"/>
    <n v="1057851"/>
  </r>
  <r>
    <d v="2005-06-29T00:00:00"/>
    <x v="5"/>
    <d v="2005-06-01T00:00:00"/>
    <x v="3"/>
    <x v="32"/>
    <x v="444"/>
    <x v="32"/>
    <n v="7185035"/>
    <n v="0.84615384615384615"/>
    <n v="0"/>
    <n v="0"/>
    <n v="0"/>
    <n v="0"/>
    <n v="1"/>
    <n v="190755"/>
    <n v="0"/>
    <n v="0"/>
    <n v="5"/>
    <n v="775732"/>
    <n v="12"/>
    <n v="1049630"/>
    <n v="1"/>
    <n v="180105"/>
  </r>
  <r>
    <d v="2005-06-30T00:00:00"/>
    <x v="6"/>
    <d v="2005-06-01T00:00:00"/>
    <x v="3"/>
    <x v="43"/>
    <x v="445"/>
    <x v="24"/>
    <n v="4412769"/>
    <n v="0.6470588235294118"/>
    <n v="0"/>
    <n v="0"/>
    <n v="0"/>
    <n v="0"/>
    <n v="8"/>
    <n v="1831215"/>
    <n v="0"/>
    <n v="0"/>
    <n v="4"/>
    <n v="495963"/>
    <n v="6"/>
    <n v="566148"/>
    <n v="3"/>
    <n v="606900"/>
  </r>
  <r>
    <d v="2005-07-01T00:00:00"/>
    <x v="0"/>
    <d v="2005-07-01T00:00:00"/>
    <x v="3"/>
    <x v="48"/>
    <x v="446"/>
    <x v="37"/>
    <n v="5480766"/>
    <n v="0.56521739130434778"/>
    <n v="0"/>
    <n v="0"/>
    <n v="0"/>
    <n v="0"/>
    <n v="6"/>
    <n v="1436993"/>
    <n v="0"/>
    <n v="0"/>
    <n v="14"/>
    <n v="2886682"/>
    <n v="20"/>
    <n v="2498730"/>
    <n v="7"/>
    <n v="2095895"/>
  </r>
  <r>
    <d v="2005-07-02T00:00:00"/>
    <x v="1"/>
    <d v="2005-07-01T00:00:00"/>
    <x v="3"/>
    <x v="51"/>
    <x v="447"/>
    <x v="39"/>
    <n v="8520170"/>
    <n v="0.68965517241379315"/>
    <n v="0"/>
    <n v="0"/>
    <n v="0"/>
    <n v="0"/>
    <n v="3"/>
    <n v="572250"/>
    <n v="0"/>
    <n v="0"/>
    <n v="15"/>
    <n v="3458472"/>
    <n v="0"/>
    <n v="0"/>
    <n v="0"/>
    <n v="0"/>
  </r>
  <r>
    <d v="2005-07-03T00:00:00"/>
    <x v="2"/>
    <d v="2005-07-01T00:00:00"/>
    <x v="3"/>
    <x v="38"/>
    <x v="448"/>
    <x v="47"/>
    <n v="6205733"/>
    <n v="0.69047619047619047"/>
    <n v="0"/>
    <n v="0"/>
    <n v="0"/>
    <n v="0"/>
    <n v="2"/>
    <n v="572250"/>
    <n v="0"/>
    <n v="0"/>
    <n v="11"/>
    <n v="1843915"/>
    <n v="0"/>
    <n v="0"/>
    <n v="0"/>
    <n v="0"/>
  </r>
  <r>
    <d v="2005-07-04T00:00:00"/>
    <x v="3"/>
    <d v="2005-07-01T00:00:00"/>
    <x v="3"/>
    <x v="28"/>
    <x v="449"/>
    <x v="44"/>
    <n v="5175682"/>
    <n v="0.75"/>
    <n v="0"/>
    <n v="0"/>
    <n v="0"/>
    <n v="0"/>
    <n v="3"/>
    <n v="763000"/>
    <n v="0"/>
    <n v="0"/>
    <n v="6"/>
    <n v="1436988"/>
    <n v="0"/>
    <n v="0"/>
    <n v="0"/>
    <n v="0"/>
  </r>
  <r>
    <d v="2005-07-05T00:00:00"/>
    <x v="4"/>
    <d v="2005-07-01T00:00:00"/>
    <x v="3"/>
    <x v="29"/>
    <x v="450"/>
    <x v="24"/>
    <n v="4132930"/>
    <n v="0.7857142857142857"/>
    <n v="0"/>
    <n v="0"/>
    <n v="0"/>
    <n v="0"/>
    <n v="1"/>
    <n v="190750"/>
    <n v="0"/>
    <n v="0"/>
    <n v="5"/>
    <n v="864733"/>
    <n v="9"/>
    <n v="1272507"/>
    <n v="0"/>
    <n v="0"/>
  </r>
  <r>
    <d v="2005-07-06T00:00:00"/>
    <x v="5"/>
    <d v="2005-07-01T00:00:00"/>
    <x v="3"/>
    <x v="46"/>
    <x v="451"/>
    <x v="15"/>
    <n v="3560665"/>
    <n v="0.5"/>
    <n v="0"/>
    <n v="0"/>
    <n v="0"/>
    <n v="0"/>
    <n v="7"/>
    <n v="1258949"/>
    <n v="0"/>
    <n v="0"/>
    <n v="9"/>
    <n v="1443346"/>
    <n v="11"/>
    <n v="1223819"/>
    <n v="2"/>
    <n v="586355"/>
  </r>
  <r>
    <d v="2005-07-07T00:00:00"/>
    <x v="6"/>
    <d v="2005-07-01T00:00:00"/>
    <x v="3"/>
    <x v="55"/>
    <x v="452"/>
    <x v="17"/>
    <n v="7159558"/>
    <n v="0.72093023255813948"/>
    <n v="0"/>
    <n v="0"/>
    <n v="0"/>
    <n v="0"/>
    <n v="7"/>
    <n v="1627743"/>
    <n v="0"/>
    <n v="0"/>
    <n v="5"/>
    <n v="775721"/>
    <n v="2"/>
    <n v="285953"/>
    <n v="4"/>
    <n v="1377585"/>
  </r>
  <r>
    <d v="2005-07-08T00:00:00"/>
    <x v="0"/>
    <d v="2005-07-01T00:00:00"/>
    <x v="3"/>
    <x v="36"/>
    <x v="453"/>
    <x v="46"/>
    <n v="7108682"/>
    <n v="0.71111111111111114"/>
    <n v="0"/>
    <n v="0"/>
    <n v="0"/>
    <n v="0"/>
    <n v="5"/>
    <n v="775737"/>
    <n v="0"/>
    <n v="0"/>
    <n v="8"/>
    <n v="2199983"/>
    <n v="8"/>
    <n v="1215979"/>
    <n v="5"/>
    <n v="1737895"/>
  </r>
  <r>
    <d v="2005-07-09T00:00:00"/>
    <x v="1"/>
    <d v="2005-07-01T00:00:00"/>
    <x v="3"/>
    <x v="15"/>
    <x v="454"/>
    <x v="11"/>
    <n v="1831212"/>
    <n v="0.72727272727272729"/>
    <n v="0"/>
    <n v="0"/>
    <n v="0"/>
    <n v="0"/>
    <n v="0"/>
    <n v="0"/>
    <n v="0"/>
    <n v="0"/>
    <n v="3"/>
    <n v="673988"/>
    <n v="0"/>
    <n v="0"/>
    <n v="0"/>
    <n v="0"/>
  </r>
  <r>
    <d v="2005-07-10T00:00:00"/>
    <x v="2"/>
    <d v="2005-07-01T00:00:00"/>
    <x v="3"/>
    <x v="34"/>
    <x v="455"/>
    <x v="34"/>
    <n v="7680975"/>
    <n v="0.79591836734693877"/>
    <n v="1"/>
    <n v="190755"/>
    <n v="0"/>
    <n v="0"/>
    <n v="2"/>
    <n v="572250"/>
    <n v="0"/>
    <n v="0"/>
    <n v="7"/>
    <n v="1818488"/>
    <n v="0"/>
    <n v="0"/>
    <n v="0"/>
    <n v="0"/>
  </r>
  <r>
    <d v="2005-07-11T00:00:00"/>
    <x v="3"/>
    <d v="2005-07-01T00:00:00"/>
    <x v="3"/>
    <x v="41"/>
    <x v="456"/>
    <x v="47"/>
    <n v="6994165"/>
    <n v="0.60416666666666663"/>
    <n v="0"/>
    <n v="0"/>
    <n v="0"/>
    <n v="0"/>
    <n v="10"/>
    <n v="1640449"/>
    <n v="0"/>
    <n v="0"/>
    <n v="9"/>
    <n v="2390733"/>
    <n v="9"/>
    <n v="1132945"/>
    <n v="3"/>
    <n v="691341"/>
  </r>
  <r>
    <d v="2005-07-12T00:00:00"/>
    <x v="4"/>
    <d v="2005-07-01T00:00:00"/>
    <x v="3"/>
    <x v="72"/>
    <x v="457"/>
    <x v="28"/>
    <n v="10046165"/>
    <n v="0.67692307692307696"/>
    <n v="0"/>
    <n v="0"/>
    <n v="0"/>
    <n v="0"/>
    <n v="9"/>
    <n v="2009233"/>
    <n v="0"/>
    <n v="0"/>
    <n v="12"/>
    <n v="2683216"/>
    <n v="2"/>
    <n v="241471"/>
    <n v="2"/>
    <n v="576945"/>
  </r>
  <r>
    <d v="2005-07-13T00:00:00"/>
    <x v="5"/>
    <d v="2005-07-01T00:00:00"/>
    <x v="3"/>
    <x v="88"/>
    <x v="458"/>
    <x v="34"/>
    <n v="8710915"/>
    <n v="0.61904761904761907"/>
    <n v="0"/>
    <n v="0"/>
    <n v="0"/>
    <n v="0"/>
    <n v="10"/>
    <n v="2009233"/>
    <n v="0"/>
    <n v="0"/>
    <n v="14"/>
    <n v="2784949"/>
    <n v="12"/>
    <n v="1113880"/>
    <n v="2"/>
    <n v="314419"/>
  </r>
  <r>
    <d v="2005-07-14T00:00:00"/>
    <x v="6"/>
    <d v="2005-07-01T00:00:00"/>
    <x v="3"/>
    <x v="79"/>
    <x v="459"/>
    <x v="44"/>
    <n v="5798799"/>
    <n v="0.51923076923076927"/>
    <n v="0"/>
    <n v="0"/>
    <n v="0"/>
    <n v="0"/>
    <n v="8"/>
    <n v="1627733"/>
    <n v="0"/>
    <n v="0"/>
    <n v="17"/>
    <n v="3916733"/>
    <n v="12"/>
    <n v="1049274"/>
    <n v="2"/>
    <n v="791220"/>
  </r>
  <r>
    <d v="2005-07-15T00:00:00"/>
    <x v="0"/>
    <d v="2005-07-01T00:00:00"/>
    <x v="3"/>
    <x v="39"/>
    <x v="460"/>
    <x v="25"/>
    <n v="6383765"/>
    <n v="0.63829787234042556"/>
    <n v="0"/>
    <n v="0"/>
    <n v="0"/>
    <n v="0"/>
    <n v="4"/>
    <n v="953750"/>
    <n v="0"/>
    <n v="0"/>
    <n v="13"/>
    <n v="2861250"/>
    <n v="7"/>
    <n v="578262"/>
    <n v="3"/>
    <n v="984315"/>
  </r>
  <r>
    <d v="2005-07-16T00:00:00"/>
    <x v="1"/>
    <d v="2005-07-01T00:00:00"/>
    <x v="3"/>
    <x v="32"/>
    <x v="461"/>
    <x v="21"/>
    <n v="8876233"/>
    <n v="0.64102564102564108"/>
    <n v="0"/>
    <n v="0"/>
    <n v="0"/>
    <n v="0"/>
    <n v="5"/>
    <n v="1144500"/>
    <n v="0"/>
    <n v="0"/>
    <n v="9"/>
    <n v="1729466"/>
    <n v="0"/>
    <n v="0"/>
    <n v="0"/>
    <n v="0"/>
  </r>
  <r>
    <d v="2005-07-17T00:00:00"/>
    <x v="2"/>
    <d v="2005-07-01T00:00:00"/>
    <x v="3"/>
    <x v="30"/>
    <x v="462"/>
    <x v="40"/>
    <n v="5150250"/>
    <n v="0.72727272727272729"/>
    <n v="0"/>
    <n v="0"/>
    <n v="0"/>
    <n v="0"/>
    <n v="4"/>
    <n v="864733"/>
    <n v="0"/>
    <n v="0"/>
    <n v="5"/>
    <n v="953750"/>
    <n v="0"/>
    <n v="0"/>
    <n v="0"/>
    <n v="0"/>
  </r>
  <r>
    <d v="2005-07-18T00:00:00"/>
    <x v="3"/>
    <d v="2005-07-01T00:00:00"/>
    <x v="3"/>
    <x v="22"/>
    <x v="463"/>
    <x v="12"/>
    <n v="2581483"/>
    <n v="0.65"/>
    <n v="0"/>
    <n v="0"/>
    <n v="0"/>
    <n v="0"/>
    <n v="1"/>
    <n v="101733"/>
    <n v="0"/>
    <n v="0"/>
    <n v="6"/>
    <n v="1055483"/>
    <n v="9"/>
    <n v="953179"/>
    <n v="6"/>
    <n v="1742585"/>
  </r>
  <r>
    <d v="2005-07-19T00:00:00"/>
    <x v="4"/>
    <d v="2005-07-01T00:00:00"/>
    <x v="3"/>
    <x v="55"/>
    <x v="464"/>
    <x v="44"/>
    <n v="5938682"/>
    <n v="0.62790697674418605"/>
    <n v="1"/>
    <n v="190750"/>
    <n v="0"/>
    <n v="0"/>
    <n v="12"/>
    <n v="3344483"/>
    <n v="0"/>
    <n v="0"/>
    <n v="3"/>
    <n v="572250"/>
    <n v="9"/>
    <n v="1054849"/>
    <n v="3"/>
    <n v="525541"/>
  </r>
  <r>
    <d v="2005-07-20T00:00:00"/>
    <x v="5"/>
    <d v="2005-07-01T00:00:00"/>
    <x v="3"/>
    <x v="43"/>
    <x v="465"/>
    <x v="18"/>
    <n v="3916733"/>
    <n v="0.58823529411764708"/>
    <n v="0"/>
    <n v="0"/>
    <n v="0"/>
    <n v="0"/>
    <n v="3"/>
    <n v="483233"/>
    <n v="0"/>
    <n v="0"/>
    <n v="11"/>
    <n v="2015716"/>
    <n v="0"/>
    <n v="0"/>
    <n v="0"/>
    <n v="0"/>
  </r>
  <r>
    <d v="2005-07-21T00:00:00"/>
    <x v="6"/>
    <d v="2005-07-01T00:00:00"/>
    <x v="3"/>
    <x v="26"/>
    <x v="466"/>
    <x v="15"/>
    <n v="3255466"/>
    <n v="0.59259259259259256"/>
    <n v="0"/>
    <n v="0"/>
    <n v="0"/>
    <n v="0"/>
    <n v="4"/>
    <n v="763000"/>
    <n v="0"/>
    <n v="0"/>
    <n v="7"/>
    <n v="1436983"/>
    <n v="12"/>
    <n v="1900534"/>
    <n v="4"/>
    <n v="1093869"/>
  </r>
  <r>
    <d v="2005-07-22T00:00:00"/>
    <x v="0"/>
    <d v="2005-07-01T00:00:00"/>
    <x v="3"/>
    <x v="29"/>
    <x v="467"/>
    <x v="20"/>
    <n v="3815000"/>
    <n v="0.6071428571428571"/>
    <n v="0"/>
    <n v="0"/>
    <n v="0"/>
    <n v="0"/>
    <n v="3"/>
    <n v="763000"/>
    <n v="0"/>
    <n v="0"/>
    <n v="8"/>
    <n v="1538716"/>
    <n v="6"/>
    <n v="763077"/>
    <n v="3"/>
    <n v="602805"/>
  </r>
  <r>
    <d v="2005-07-23T00:00:00"/>
    <x v="1"/>
    <d v="2005-07-01T00:00:00"/>
    <x v="3"/>
    <x v="42"/>
    <x v="468"/>
    <x v="29"/>
    <n v="4412682"/>
    <n v="0.72413793103448276"/>
    <n v="0"/>
    <n v="0"/>
    <n v="0"/>
    <n v="0"/>
    <n v="2"/>
    <n v="483233"/>
    <n v="0"/>
    <n v="0"/>
    <n v="6"/>
    <n v="1526000"/>
    <n v="0"/>
    <n v="0"/>
    <n v="0"/>
    <n v="0"/>
  </r>
  <r>
    <d v="2005-07-24T00:00:00"/>
    <x v="2"/>
    <d v="2005-07-01T00:00:00"/>
    <x v="3"/>
    <x v="31"/>
    <x v="469"/>
    <x v="15"/>
    <n v="3357199"/>
    <n v="0.61538461538461542"/>
    <n v="0"/>
    <n v="0"/>
    <n v="0"/>
    <n v="0"/>
    <n v="2"/>
    <n v="292483"/>
    <n v="0"/>
    <n v="0"/>
    <n v="8"/>
    <n v="1907500"/>
    <n v="0"/>
    <n v="0"/>
    <n v="0"/>
    <n v="0"/>
  </r>
  <r>
    <d v="2005-07-25T00:00:00"/>
    <x v="3"/>
    <d v="2005-07-01T00:00:00"/>
    <x v="3"/>
    <x v="81"/>
    <x v="470"/>
    <x v="44"/>
    <n v="6218449"/>
    <n v="0.72972972972972971"/>
    <n v="0"/>
    <n v="0"/>
    <n v="0"/>
    <n v="0"/>
    <n v="4"/>
    <n v="673983"/>
    <n v="0"/>
    <n v="0"/>
    <n v="6"/>
    <n v="1144500"/>
    <n v="6"/>
    <n v="864213"/>
    <n v="4"/>
    <n v="811750"/>
  </r>
  <r>
    <d v="2005-07-26T00:00:00"/>
    <x v="4"/>
    <d v="2005-07-01T00:00:00"/>
    <x v="3"/>
    <x v="81"/>
    <x v="471"/>
    <x v="40"/>
    <n v="4972216"/>
    <n v="0.64864864864864868"/>
    <n v="0"/>
    <n v="0"/>
    <n v="0"/>
    <n v="0"/>
    <n v="5"/>
    <n v="1526000"/>
    <n v="0"/>
    <n v="0"/>
    <n v="8"/>
    <n v="2009233"/>
    <n v="6"/>
    <n v="857859"/>
    <n v="7"/>
    <n v="1666446"/>
  </r>
  <r>
    <d v="2005-07-27T00:00:00"/>
    <x v="5"/>
    <d v="2005-07-01T00:00:00"/>
    <x v="3"/>
    <x v="81"/>
    <x v="472"/>
    <x v="21"/>
    <n v="5722500"/>
    <n v="0.67567567567567566"/>
    <n v="0"/>
    <n v="0"/>
    <n v="0"/>
    <n v="0"/>
    <n v="7"/>
    <n v="1818483"/>
    <n v="0"/>
    <n v="0"/>
    <n v="5"/>
    <n v="1144500"/>
    <n v="7"/>
    <n v="1119176"/>
    <n v="4"/>
    <n v="1111901"/>
  </r>
  <r>
    <d v="2005-07-28T00:00:00"/>
    <x v="6"/>
    <d v="2005-07-01T00:00:00"/>
    <x v="3"/>
    <x v="26"/>
    <x v="473"/>
    <x v="24"/>
    <n v="4514415"/>
    <n v="0.81481481481481477"/>
    <n v="0"/>
    <n v="0"/>
    <n v="0"/>
    <n v="0"/>
    <n v="3"/>
    <n v="763000"/>
    <n v="0"/>
    <n v="0"/>
    <n v="2"/>
    <n v="381500"/>
    <n v="4"/>
    <n v="661637"/>
    <n v="1"/>
    <n v="395600"/>
  </r>
  <r>
    <d v="2005-07-29T00:00:00"/>
    <x v="0"/>
    <d v="2005-07-01T00:00:00"/>
    <x v="3"/>
    <x v="47"/>
    <x v="474"/>
    <x v="40"/>
    <n v="5925966"/>
    <n v="0.77419354838709675"/>
    <n v="0"/>
    <n v="0"/>
    <n v="0"/>
    <n v="0"/>
    <n v="4"/>
    <n v="673983"/>
    <n v="0"/>
    <n v="0"/>
    <n v="3"/>
    <n v="953750"/>
    <n v="11"/>
    <n v="1370543"/>
    <n v="4"/>
    <n v="1535390"/>
  </r>
  <r>
    <d v="2005-07-30T00:00:00"/>
    <x v="1"/>
    <d v="2005-07-01T00:00:00"/>
    <x v="3"/>
    <x v="30"/>
    <x v="475"/>
    <x v="21"/>
    <n v="5061233"/>
    <n v="0.75757575757575757"/>
    <n v="0"/>
    <n v="0"/>
    <n v="0"/>
    <n v="0"/>
    <n v="4"/>
    <n v="1246233"/>
    <n v="0"/>
    <n v="0"/>
    <n v="4"/>
    <n v="623117"/>
    <n v="0"/>
    <n v="0"/>
    <n v="0"/>
    <n v="0"/>
  </r>
  <r>
    <d v="2005-07-31T00:00:00"/>
    <x v="2"/>
    <d v="2005-07-01T00:00:00"/>
    <x v="3"/>
    <x v="42"/>
    <x v="476"/>
    <x v="18"/>
    <n v="4959500"/>
    <n v="0.68965517241379315"/>
    <n v="0"/>
    <n v="0"/>
    <n v="0"/>
    <n v="0"/>
    <n v="5"/>
    <n v="1246233"/>
    <n v="0"/>
    <n v="0"/>
    <n v="4"/>
    <n v="673983"/>
    <n v="0"/>
    <n v="0"/>
    <n v="0"/>
    <n v="0"/>
  </r>
  <r>
    <d v="2005-08-01T00:00:00"/>
    <x v="3"/>
    <d v="2005-08-01T00:00:00"/>
    <x v="3"/>
    <x v="46"/>
    <x v="477"/>
    <x v="21"/>
    <n v="4590716"/>
    <n v="0.78125"/>
    <n v="0"/>
    <n v="0"/>
    <n v="0"/>
    <n v="0"/>
    <n v="4"/>
    <n v="1335250"/>
    <n v="0"/>
    <n v="0"/>
    <n v="3"/>
    <n v="763000"/>
    <n v="10"/>
    <n v="1194941"/>
    <n v="7"/>
    <n v="1640246"/>
  </r>
  <r>
    <d v="2005-08-02T00:00:00"/>
    <x v="4"/>
    <d v="2005-08-01T00:00:00"/>
    <x v="3"/>
    <x v="42"/>
    <x v="478"/>
    <x v="24"/>
    <n v="4692449"/>
    <n v="0.75862068965517238"/>
    <n v="0"/>
    <n v="0"/>
    <n v="0"/>
    <n v="0"/>
    <n v="2"/>
    <n v="381500"/>
    <n v="0"/>
    <n v="0"/>
    <n v="5"/>
    <n v="1144500"/>
    <n v="5"/>
    <n v="772072"/>
    <n v="7"/>
    <n v="1982730"/>
  </r>
  <r>
    <d v="2005-08-03T00:00:00"/>
    <x v="5"/>
    <d v="2005-08-01T00:00:00"/>
    <x v="3"/>
    <x v="47"/>
    <x v="470"/>
    <x v="23"/>
    <n v="5073949"/>
    <n v="0.61290322580645162"/>
    <n v="0"/>
    <n v="0"/>
    <n v="0"/>
    <n v="0"/>
    <n v="6"/>
    <n v="1526000"/>
    <n v="0"/>
    <n v="0"/>
    <n v="6"/>
    <n v="1436983"/>
    <n v="10"/>
    <n v="1360680"/>
    <n v="3"/>
    <n v="486693"/>
  </r>
  <r>
    <d v="2005-08-04T00:00:00"/>
    <x v="6"/>
    <d v="2005-08-01T00:00:00"/>
    <x v="3"/>
    <x v="23"/>
    <x v="479"/>
    <x v="13"/>
    <n v="2403449"/>
    <n v="0.93333333333333335"/>
    <n v="0"/>
    <n v="0"/>
    <n v="0"/>
    <n v="0"/>
    <n v="0"/>
    <n v="0"/>
    <n v="0"/>
    <n v="0"/>
    <n v="1"/>
    <n v="381500"/>
    <n v="4"/>
    <n v="476709"/>
    <n v="3"/>
    <n v="981960"/>
  </r>
  <r>
    <d v="2005-08-05T00:00:00"/>
    <x v="0"/>
    <d v="2005-08-01T00:00:00"/>
    <x v="3"/>
    <x v="24"/>
    <x v="480"/>
    <x v="19"/>
    <n v="4107483"/>
    <n v="0.75"/>
    <n v="0"/>
    <n v="0"/>
    <n v="0"/>
    <n v="0"/>
    <n v="1"/>
    <n v="190750"/>
    <n v="0"/>
    <n v="0"/>
    <n v="5"/>
    <n v="1246233"/>
    <n v="1"/>
    <n v="104849"/>
    <n v="2"/>
    <n v="588705"/>
  </r>
  <r>
    <d v="2005-08-06T00:00:00"/>
    <x v="1"/>
    <d v="2005-08-01T00:00:00"/>
    <x v="3"/>
    <x v="30"/>
    <x v="481"/>
    <x v="21"/>
    <n v="5162966"/>
    <n v="0.75757575757575757"/>
    <n v="0"/>
    <n v="0"/>
    <n v="0"/>
    <n v="0"/>
    <n v="5"/>
    <n v="1436983"/>
    <n v="0"/>
    <n v="0"/>
    <n v="3"/>
    <n v="483233"/>
    <n v="0"/>
    <n v="0"/>
    <n v="0"/>
    <n v="0"/>
  </r>
  <r>
    <d v="2005-08-07T00:00:00"/>
    <x v="2"/>
    <d v="2005-08-01T00:00:00"/>
    <x v="3"/>
    <x v="25"/>
    <x v="482"/>
    <x v="22"/>
    <n v="3725983"/>
    <n v="0.6"/>
    <n v="0"/>
    <n v="0"/>
    <n v="0"/>
    <n v="0"/>
    <n v="2"/>
    <n v="381500"/>
    <n v="0"/>
    <n v="0"/>
    <n v="8"/>
    <n v="1907500"/>
    <n v="0"/>
    <n v="0"/>
    <n v="0"/>
    <n v="0"/>
  </r>
  <r>
    <d v="2005-08-08T00:00:00"/>
    <x v="3"/>
    <d v="2005-08-01T00:00:00"/>
    <x v="3"/>
    <x v="55"/>
    <x v="483"/>
    <x v="26"/>
    <n v="10325932"/>
    <n v="0.65116279069767447"/>
    <n v="0"/>
    <n v="0"/>
    <n v="0"/>
    <n v="0"/>
    <n v="7"/>
    <n v="4870483"/>
    <n v="0"/>
    <n v="0"/>
    <n v="8"/>
    <n v="4425400"/>
    <n v="2"/>
    <n v="146214"/>
    <n v="2"/>
    <n v="586360"/>
  </r>
  <r>
    <d v="2005-08-09T00:00:00"/>
    <x v="4"/>
    <d v="2005-08-01T00:00:00"/>
    <x v="3"/>
    <x v="22"/>
    <x v="484"/>
    <x v="12"/>
    <n v="23093461"/>
    <n v="0.65"/>
    <n v="0"/>
    <n v="0"/>
    <n v="0"/>
    <n v="0"/>
    <n v="2"/>
    <n v="381500"/>
    <n v="0"/>
    <n v="0"/>
    <n v="5"/>
    <n v="5582614"/>
    <n v="4"/>
    <n v="381807"/>
    <n v="3"/>
    <n v="589810"/>
  </r>
  <r>
    <d v="2005-08-10T00:00:00"/>
    <x v="5"/>
    <d v="2005-08-01T00:00:00"/>
    <x v="3"/>
    <x v="37"/>
    <x v="485"/>
    <x v="38"/>
    <n v="41558058"/>
    <n v="0.6271186440677966"/>
    <n v="0"/>
    <n v="0"/>
    <n v="0"/>
    <n v="0"/>
    <n v="14"/>
    <n v="13683131"/>
    <n v="0"/>
    <n v="0"/>
    <n v="8"/>
    <n v="6625381"/>
    <n v="6"/>
    <n v="572028"/>
    <n v="1"/>
    <n v="204855"/>
  </r>
  <r>
    <d v="2005-08-11T00:00:00"/>
    <x v="6"/>
    <d v="2005-08-01T00:00:00"/>
    <x v="3"/>
    <x v="23"/>
    <x v="486"/>
    <x v="14"/>
    <n v="9003398"/>
    <n v="0.73333333333333328"/>
    <n v="0"/>
    <n v="0"/>
    <n v="0"/>
    <n v="0"/>
    <n v="0"/>
    <n v="0"/>
    <n v="0"/>
    <n v="0"/>
    <n v="4"/>
    <n v="777100"/>
    <n v="3"/>
    <n v="285954"/>
    <n v="0"/>
    <n v="0"/>
  </r>
  <r>
    <d v="2005-08-12T00:00:00"/>
    <x v="0"/>
    <d v="2005-08-01T00:00:00"/>
    <x v="3"/>
    <x v="27"/>
    <x v="487"/>
    <x v="15"/>
    <n v="16938597"/>
    <n v="0.76190476190476186"/>
    <n v="0"/>
    <n v="0"/>
    <n v="0"/>
    <n v="0"/>
    <n v="4"/>
    <n v="3853148"/>
    <n v="0"/>
    <n v="0"/>
    <n v="1"/>
    <n v="1144500"/>
    <n v="2"/>
    <n v="190636"/>
    <n v="3"/>
    <n v="960785"/>
  </r>
  <r>
    <d v="2005-08-13T00:00:00"/>
    <x v="1"/>
    <d v="2005-08-01T00:00:00"/>
    <x v="3"/>
    <x v="63"/>
    <x v="488"/>
    <x v="32"/>
    <n v="44788087"/>
    <n v="0.6470588235294118"/>
    <n v="0"/>
    <n v="0"/>
    <n v="0"/>
    <n v="0"/>
    <n v="9"/>
    <n v="14814915"/>
    <n v="0"/>
    <n v="0"/>
    <n v="9"/>
    <n v="8354847"/>
    <n v="0"/>
    <n v="0"/>
    <n v="0"/>
    <n v="0"/>
  </r>
  <r>
    <d v="2005-08-14T00:00:00"/>
    <x v="2"/>
    <d v="2005-08-01T00:00:00"/>
    <x v="3"/>
    <x v="43"/>
    <x v="489"/>
    <x v="44"/>
    <n v="17510847"/>
    <n v="0.79411764705882348"/>
    <n v="0"/>
    <n v="0"/>
    <n v="0"/>
    <n v="0"/>
    <n v="4"/>
    <n v="3052000"/>
    <n v="0"/>
    <n v="0"/>
    <n v="3"/>
    <n v="1055483"/>
    <n v="0"/>
    <n v="0"/>
    <n v="0"/>
    <n v="0"/>
  </r>
  <r>
    <d v="2005-08-15T00:00:00"/>
    <x v="3"/>
    <d v="2005-08-01T00:00:00"/>
    <x v="3"/>
    <x v="7"/>
    <x v="490"/>
    <x v="5"/>
    <n v="5366432"/>
    <n v="0.66666666666666663"/>
    <n v="0"/>
    <n v="0"/>
    <n v="0"/>
    <n v="0"/>
    <n v="0"/>
    <n v="0"/>
    <n v="0"/>
    <n v="0"/>
    <n v="3"/>
    <n v="667568"/>
    <n v="0"/>
    <n v="0"/>
    <n v="0"/>
    <n v="0"/>
  </r>
  <r>
    <d v="2005-08-16T00:00:00"/>
    <x v="4"/>
    <d v="2005-08-01T00:00:00"/>
    <x v="3"/>
    <x v="36"/>
    <x v="491"/>
    <x v="32"/>
    <n v="28548910"/>
    <n v="0.73333333333333328"/>
    <n v="0"/>
    <n v="0"/>
    <n v="0"/>
    <n v="0"/>
    <n v="9"/>
    <n v="9690097"/>
    <n v="0"/>
    <n v="0"/>
    <n v="3"/>
    <n v="4031182"/>
    <n v="9"/>
    <n v="1010569"/>
    <n v="1"/>
    <n v="395610"/>
  </r>
  <r>
    <d v="2005-08-17T00:00:00"/>
    <x v="5"/>
    <d v="2005-08-01T00:00:00"/>
    <x v="3"/>
    <x v="33"/>
    <x v="492"/>
    <x v="44"/>
    <n v="32580092"/>
    <n v="0.77142857142857146"/>
    <n v="0"/>
    <n v="0"/>
    <n v="0"/>
    <n v="0"/>
    <n v="5"/>
    <n v="2339864"/>
    <n v="0"/>
    <n v="0"/>
    <n v="3"/>
    <n v="2670500"/>
    <n v="4"/>
    <n v="292684"/>
    <n v="5"/>
    <n v="1369265"/>
  </r>
  <r>
    <d v="2005-08-18T00:00:00"/>
    <x v="6"/>
    <d v="2005-08-01T00:00:00"/>
    <x v="3"/>
    <x v="49"/>
    <x v="493"/>
    <x v="56"/>
    <n v="9003398"/>
    <n v="0.75"/>
    <n v="0"/>
    <n v="0"/>
    <n v="0"/>
    <n v="0"/>
    <n v="11"/>
    <n v="2110966"/>
    <n v="0"/>
    <n v="0"/>
    <n v="4"/>
    <n v="673983"/>
    <n v="2"/>
    <n v="286318"/>
    <n v="3"/>
    <n v="781800"/>
  </r>
  <r>
    <d v="2005-08-19T00:00:00"/>
    <x v="0"/>
    <d v="2005-08-01T00:00:00"/>
    <x v="3"/>
    <x v="20"/>
    <x v="494"/>
    <x v="16"/>
    <n v="5544466"/>
    <n v="0.76666666666666672"/>
    <n v="0"/>
    <n v="0"/>
    <n v="0"/>
    <n v="0"/>
    <n v="4"/>
    <n v="864733"/>
    <n v="0"/>
    <n v="0"/>
    <n v="3"/>
    <n v="483233"/>
    <n v="7"/>
    <n v="858891"/>
    <n v="1"/>
    <n v="180105"/>
  </r>
  <r>
    <d v="2005-08-20T00:00:00"/>
    <x v="1"/>
    <d v="2005-08-01T00:00:00"/>
    <x v="3"/>
    <x v="23"/>
    <x v="495"/>
    <x v="14"/>
    <n v="3052000"/>
    <n v="0.73333333333333328"/>
    <n v="0"/>
    <n v="0"/>
    <n v="0"/>
    <n v="0"/>
    <n v="2"/>
    <n v="381500"/>
    <n v="0"/>
    <n v="0"/>
    <n v="2"/>
    <n v="572250"/>
    <n v="0"/>
    <n v="0"/>
    <n v="0"/>
    <n v="0"/>
  </r>
  <r>
    <d v="2005-08-21T00:00:00"/>
    <x v="2"/>
    <d v="2005-08-01T00:00:00"/>
    <x v="3"/>
    <x v="11"/>
    <x v="496"/>
    <x v="4"/>
    <n v="1526000"/>
    <n v="0.58333333333333337"/>
    <n v="0"/>
    <n v="0"/>
    <n v="0"/>
    <n v="0"/>
    <n v="0"/>
    <n v="0"/>
    <n v="0"/>
    <n v="0"/>
    <n v="5"/>
    <n v="1144500"/>
    <n v="0"/>
    <n v="0"/>
    <n v="0"/>
    <n v="0"/>
  </r>
  <r>
    <d v="2005-08-22T00:00:00"/>
    <x v="3"/>
    <d v="2005-08-01T00:00:00"/>
    <x v="3"/>
    <x v="11"/>
    <x v="497"/>
    <x v="10"/>
    <n v="2199983"/>
    <n v="0.83333333333333337"/>
    <n v="0"/>
    <n v="0"/>
    <n v="0"/>
    <n v="0"/>
    <n v="1"/>
    <n v="381500"/>
    <n v="0"/>
    <n v="0"/>
    <n v="1"/>
    <n v="381500"/>
    <n v="6"/>
    <n v="575522"/>
    <n v="3"/>
    <n v="996060"/>
  </r>
  <r>
    <d v="2005-08-23T00:00:00"/>
    <x v="4"/>
    <d v="2005-08-01T00:00:00"/>
    <x v="3"/>
    <x v="17"/>
    <x v="498"/>
    <x v="13"/>
    <n v="2873966"/>
    <n v="0.60869565217391308"/>
    <n v="0"/>
    <n v="0"/>
    <n v="0"/>
    <n v="0"/>
    <n v="4"/>
    <n v="953750"/>
    <n v="0"/>
    <n v="0"/>
    <n v="5"/>
    <n v="966733"/>
    <n v="2"/>
    <n v="190636"/>
    <n v="4"/>
    <n v="1354050"/>
  </r>
  <r>
    <d v="2005-08-24T00:00:00"/>
    <x v="5"/>
    <d v="2005-08-01T00:00:00"/>
    <x v="3"/>
    <x v="8"/>
    <x v="499"/>
    <x v="5"/>
    <n v="1335250"/>
    <n v="0.8571428571428571"/>
    <n v="0"/>
    <n v="0"/>
    <n v="0"/>
    <n v="0"/>
    <n v="1"/>
    <n v="190750"/>
    <n v="0"/>
    <n v="0"/>
    <n v="0"/>
    <n v="0"/>
    <n v="4"/>
    <n v="470771"/>
    <n v="3"/>
    <n v="793560"/>
  </r>
  <r>
    <d v="2005-08-25T00:00:00"/>
    <x v="6"/>
    <d v="2005-08-01T00:00:00"/>
    <x v="3"/>
    <x v="46"/>
    <x v="500"/>
    <x v="40"/>
    <n v="4603432"/>
    <n v="0.75"/>
    <n v="0"/>
    <n v="0"/>
    <n v="0"/>
    <n v="0"/>
    <n v="3"/>
    <n v="394216"/>
    <n v="0"/>
    <n v="0"/>
    <n v="5"/>
    <n v="1055483"/>
    <n v="5"/>
    <n v="387746"/>
    <n v="6"/>
    <n v="1700860"/>
  </r>
  <r>
    <d v="2005-08-26T00:00:00"/>
    <x v="0"/>
    <d v="2005-08-01T00:00:00"/>
    <x v="3"/>
    <x v="40"/>
    <x v="501"/>
    <x v="58"/>
    <n v="8787216"/>
    <n v="0.77358490566037741"/>
    <n v="0"/>
    <n v="0"/>
    <n v="0"/>
    <n v="0"/>
    <n v="5"/>
    <n v="864733"/>
    <n v="0"/>
    <n v="0"/>
    <n v="7"/>
    <n v="1538716"/>
    <n v="8"/>
    <n v="805176"/>
    <n v="3"/>
    <n v="805320"/>
  </r>
  <r>
    <d v="2005-08-27T00:00:00"/>
    <x v="1"/>
    <d v="2005-08-01T00:00:00"/>
    <x v="3"/>
    <x v="32"/>
    <x v="502"/>
    <x v="21"/>
    <n v="5633483"/>
    <n v="0.64102564102564108"/>
    <n v="0"/>
    <n v="0"/>
    <n v="0"/>
    <n v="0"/>
    <n v="5"/>
    <n v="1144500"/>
    <n v="0"/>
    <n v="0"/>
    <n v="9"/>
    <n v="2002818"/>
    <n v="0"/>
    <n v="0"/>
    <n v="0"/>
    <n v="0"/>
  </r>
  <r>
    <d v="2005-08-28T00:00:00"/>
    <x v="2"/>
    <d v="2005-08-01T00:00:00"/>
    <x v="3"/>
    <x v="42"/>
    <x v="503"/>
    <x v="19"/>
    <n v="3433500"/>
    <n v="0.62068965517241381"/>
    <n v="0"/>
    <n v="0"/>
    <n v="0"/>
    <n v="0"/>
    <n v="3"/>
    <n v="572250"/>
    <n v="0"/>
    <n v="0"/>
    <n v="8"/>
    <n v="1436983"/>
    <n v="0"/>
    <n v="0"/>
    <n v="0"/>
    <n v="0"/>
  </r>
  <r>
    <d v="2005-08-29T00:00:00"/>
    <x v="3"/>
    <d v="2005-08-01T00:00:00"/>
    <x v="3"/>
    <x v="32"/>
    <x v="504"/>
    <x v="32"/>
    <n v="6879716"/>
    <n v="0.84615384615384615"/>
    <n v="0"/>
    <n v="0"/>
    <n v="0"/>
    <n v="0"/>
    <n v="2"/>
    <n v="292483"/>
    <n v="0"/>
    <n v="0"/>
    <n v="4"/>
    <n v="953750"/>
    <n v="2"/>
    <n v="381270"/>
    <n v="4"/>
    <n v="897633"/>
  </r>
  <r>
    <d v="2005-08-30T00:00:00"/>
    <x v="4"/>
    <d v="2005-08-01T00:00:00"/>
    <x v="3"/>
    <x v="30"/>
    <x v="481"/>
    <x v="16"/>
    <n v="5061233"/>
    <n v="0.69696969696969702"/>
    <n v="0"/>
    <n v="0"/>
    <n v="0"/>
    <n v="0"/>
    <n v="7"/>
    <n v="1258949"/>
    <n v="0"/>
    <n v="0"/>
    <n v="3"/>
    <n v="763000"/>
    <n v="4"/>
    <n v="420472"/>
    <n v="6"/>
    <n v="1688848"/>
  </r>
  <r>
    <d v="2005-08-31T00:00:00"/>
    <x v="5"/>
    <d v="2005-08-01T00:00:00"/>
    <x v="3"/>
    <x v="25"/>
    <x v="505"/>
    <x v="13"/>
    <n v="2772233"/>
    <n v="0.56000000000000005"/>
    <n v="0"/>
    <n v="0"/>
    <n v="0"/>
    <n v="0"/>
    <n v="5"/>
    <n v="1055483"/>
    <n v="0"/>
    <n v="0"/>
    <n v="6"/>
    <n v="1246233"/>
    <n v="0"/>
    <n v="0"/>
    <n v="9"/>
    <n v="2228043"/>
  </r>
  <r>
    <d v="2005-09-01T00:00:00"/>
    <x v="6"/>
    <d v="2005-09-01T00:00:00"/>
    <x v="3"/>
    <x v="26"/>
    <x v="506"/>
    <x v="18"/>
    <n v="3840432"/>
    <n v="0.7407407407407407"/>
    <n v="1"/>
    <n v="190750"/>
    <n v="0"/>
    <n v="0"/>
    <n v="3"/>
    <n v="572250"/>
    <n v="0"/>
    <n v="0"/>
    <n v="3"/>
    <n v="572250"/>
    <n v="1"/>
    <n v="50836"/>
    <n v="0"/>
    <n v="0"/>
  </r>
  <r>
    <d v="2005-09-02T00:00:00"/>
    <x v="0"/>
    <d v="2005-09-01T00:00:00"/>
    <x v="3"/>
    <x v="32"/>
    <x v="507"/>
    <x v="37"/>
    <n v="5544466"/>
    <n v="0.66666666666666663"/>
    <n v="2"/>
    <n v="483233"/>
    <n v="0"/>
    <n v="0"/>
    <n v="6"/>
    <n v="1144500"/>
    <n v="0"/>
    <n v="0"/>
    <n v="5"/>
    <n v="1144500"/>
    <n v="0"/>
    <n v="0"/>
    <n v="5"/>
    <n v="988990"/>
  </r>
  <r>
    <d v="2005-09-03T00:00:00"/>
    <x v="1"/>
    <d v="2005-09-01T00:00:00"/>
    <x v="3"/>
    <x v="62"/>
    <x v="508"/>
    <x v="33"/>
    <n v="8024216"/>
    <n v="0.65454545454545454"/>
    <n v="0"/>
    <n v="0"/>
    <n v="0"/>
    <n v="0"/>
    <n v="9"/>
    <n v="2098250"/>
    <n v="0"/>
    <n v="0"/>
    <n v="10"/>
    <n v="1920216"/>
    <n v="0"/>
    <n v="0"/>
    <n v="0"/>
    <n v="0"/>
  </r>
  <r>
    <d v="2005-09-04T00:00:00"/>
    <x v="2"/>
    <d v="2005-09-01T00:00:00"/>
    <x v="3"/>
    <x v="23"/>
    <x v="509"/>
    <x v="12"/>
    <n v="2861250"/>
    <n v="0.8666666666666667"/>
    <n v="0"/>
    <n v="0"/>
    <n v="0"/>
    <n v="0"/>
    <n v="0"/>
    <n v="0"/>
    <n v="0"/>
    <n v="0"/>
    <n v="2"/>
    <n v="763000"/>
    <n v="0"/>
    <n v="0"/>
    <n v="0"/>
    <n v="0"/>
  </r>
  <r>
    <d v="2005-09-05T00:00:00"/>
    <x v="3"/>
    <d v="2005-09-01T00:00:00"/>
    <x v="3"/>
    <x v="41"/>
    <x v="510"/>
    <x v="46"/>
    <n v="7261216"/>
    <n v="0.66666666666666663"/>
    <n v="0"/>
    <n v="0"/>
    <n v="0"/>
    <n v="0"/>
    <n v="9"/>
    <n v="1907500"/>
    <n v="0"/>
    <n v="0"/>
    <n v="7"/>
    <n v="1246233"/>
    <n v="2"/>
    <n v="146154"/>
    <n v="5"/>
    <n v="1101243"/>
  </r>
  <r>
    <d v="2005-09-06T00:00:00"/>
    <x v="4"/>
    <d v="2005-09-01T00:00:00"/>
    <x v="3"/>
    <x v="33"/>
    <x v="468"/>
    <x v="24"/>
    <n v="4209216"/>
    <n v="0.62857142857142856"/>
    <n v="0"/>
    <n v="0"/>
    <n v="0"/>
    <n v="0"/>
    <n v="6"/>
    <n v="1055483"/>
    <n v="0"/>
    <n v="0"/>
    <n v="7"/>
    <n v="1157216"/>
    <n v="6"/>
    <n v="622923"/>
    <n v="8"/>
    <n v="2290213"/>
  </r>
  <r>
    <d v="2005-09-07T00:00:00"/>
    <x v="5"/>
    <d v="2005-09-01T00:00:00"/>
    <x v="3"/>
    <x v="60"/>
    <x v="511"/>
    <x v="46"/>
    <n v="6231165"/>
    <n v="0.78048780487804881"/>
    <n v="0"/>
    <n v="0"/>
    <n v="0"/>
    <n v="0"/>
    <n v="2"/>
    <n v="381500"/>
    <n v="0"/>
    <n v="0"/>
    <n v="7"/>
    <n v="1526000"/>
    <n v="6"/>
    <n v="624332"/>
    <n v="2"/>
    <n v="409700"/>
  </r>
  <r>
    <d v="2005-09-08T00:00:00"/>
    <x v="6"/>
    <d v="2005-09-01T00:00:00"/>
    <x v="3"/>
    <x v="24"/>
    <x v="512"/>
    <x v="22"/>
    <n v="3052000"/>
    <n v="0.625"/>
    <n v="0"/>
    <n v="0"/>
    <n v="0"/>
    <n v="0"/>
    <n v="4"/>
    <n v="775716"/>
    <n v="0"/>
    <n v="0"/>
    <n v="5"/>
    <n v="1335250"/>
    <n v="2"/>
    <n v="285953"/>
    <n v="2"/>
    <n v="565185"/>
  </r>
  <r>
    <d v="2005-09-09T00:00:00"/>
    <x v="0"/>
    <d v="2005-09-01T00:00:00"/>
    <x v="3"/>
    <x v="27"/>
    <x v="513"/>
    <x v="22"/>
    <n v="3268182"/>
    <n v="0.7142857142857143"/>
    <n v="0"/>
    <n v="0"/>
    <n v="0"/>
    <n v="0"/>
    <n v="3"/>
    <n v="763000"/>
    <n v="0"/>
    <n v="0"/>
    <n v="3"/>
    <n v="763000"/>
    <n v="10"/>
    <n v="915051"/>
    <n v="1"/>
    <n v="395600"/>
  </r>
  <r>
    <d v="2005-09-10T00:00:00"/>
    <x v="1"/>
    <d v="2005-09-01T00:00:00"/>
    <x v="3"/>
    <x v="87"/>
    <x v="514"/>
    <x v="20"/>
    <n v="4005750"/>
    <n v="0.77272727272727271"/>
    <n v="0"/>
    <n v="0"/>
    <n v="0"/>
    <n v="0"/>
    <n v="3"/>
    <n v="953750"/>
    <n v="0"/>
    <n v="0"/>
    <n v="2"/>
    <n v="381500"/>
    <n v="0"/>
    <n v="0"/>
    <n v="0"/>
    <n v="0"/>
  </r>
  <r>
    <d v="2005-09-11T00:00:00"/>
    <x v="2"/>
    <d v="2005-09-01T00:00:00"/>
    <x v="3"/>
    <x v="17"/>
    <x v="515"/>
    <x v="22"/>
    <n v="3535233"/>
    <n v="0.65217391304347827"/>
    <n v="0"/>
    <n v="0"/>
    <n v="0"/>
    <n v="0"/>
    <n v="7"/>
    <n v="1526000"/>
    <n v="0"/>
    <n v="0"/>
    <n v="1"/>
    <n v="190750"/>
    <n v="0"/>
    <n v="0"/>
    <n v="0"/>
    <n v="0"/>
  </r>
  <r>
    <d v="2005-09-12T00:00:00"/>
    <x v="3"/>
    <d v="2005-09-01T00:00:00"/>
    <x v="3"/>
    <x v="17"/>
    <x v="516"/>
    <x v="19"/>
    <n v="3217316"/>
    <n v="0.78260869565217395"/>
    <n v="0"/>
    <n v="0"/>
    <n v="0"/>
    <n v="0"/>
    <n v="2"/>
    <n v="381500"/>
    <n v="0"/>
    <n v="0"/>
    <n v="3"/>
    <n v="572250"/>
    <n v="4"/>
    <n v="432107"/>
    <n v="3"/>
    <n v="692773"/>
  </r>
  <r>
    <d v="2005-09-13T00:00:00"/>
    <x v="4"/>
    <d v="2005-09-01T00:00:00"/>
    <x v="3"/>
    <x v="31"/>
    <x v="517"/>
    <x v="19"/>
    <n v="4196500"/>
    <n v="0.69230769230769229"/>
    <n v="0"/>
    <n v="0"/>
    <n v="0"/>
    <n v="0"/>
    <n v="4"/>
    <n v="763000"/>
    <n v="0"/>
    <n v="0"/>
    <n v="4"/>
    <n v="953750"/>
    <n v="3"/>
    <n v="285954"/>
    <n v="3"/>
    <n v="602800"/>
  </r>
  <r>
    <d v="2005-09-14T00:00:00"/>
    <x v="5"/>
    <d v="2005-09-01T00:00:00"/>
    <x v="3"/>
    <x v="27"/>
    <x v="518"/>
    <x v="13"/>
    <n v="3153733"/>
    <n v="0.66666666666666663"/>
    <n v="0"/>
    <n v="0"/>
    <n v="0"/>
    <n v="0"/>
    <n v="4"/>
    <n v="953750"/>
    <n v="0"/>
    <n v="0"/>
    <n v="3"/>
    <n v="572250"/>
    <n v="3"/>
    <n v="245185"/>
    <n v="3"/>
    <n v="1163300"/>
  </r>
  <r>
    <d v="2005-09-15T00:00:00"/>
    <x v="6"/>
    <d v="2005-09-01T00:00:00"/>
    <x v="3"/>
    <x v="19"/>
    <x v="519"/>
    <x v="12"/>
    <n v="2683216"/>
    <n v="0.68421052631578949"/>
    <n v="0"/>
    <n v="0"/>
    <n v="0"/>
    <n v="0"/>
    <n v="4"/>
    <n v="1055483"/>
    <n v="0"/>
    <n v="0"/>
    <n v="2"/>
    <n v="572250"/>
    <n v="2"/>
    <n v="143111"/>
    <n v="2"/>
    <n v="409700"/>
  </r>
  <r>
    <d v="2005-09-16T00:00:00"/>
    <x v="0"/>
    <d v="2005-09-01T00:00:00"/>
    <x v="3"/>
    <x v="22"/>
    <x v="520"/>
    <x v="13"/>
    <n v="2721367"/>
    <n v="0.7"/>
    <n v="0"/>
    <n v="0"/>
    <n v="0"/>
    <n v="0"/>
    <n v="2"/>
    <n v="381500"/>
    <n v="0"/>
    <n v="0"/>
    <n v="4"/>
    <n v="953750"/>
    <n v="0"/>
    <n v="0"/>
    <n v="2"/>
    <n v="481657"/>
  </r>
  <r>
    <d v="2005-09-17T00:00:00"/>
    <x v="1"/>
    <d v="2005-09-01T00:00:00"/>
    <x v="3"/>
    <x v="24"/>
    <x v="514"/>
    <x v="20"/>
    <n v="3815000"/>
    <n v="0.70833333333333337"/>
    <n v="0"/>
    <n v="0"/>
    <n v="0"/>
    <n v="0"/>
    <n v="3"/>
    <n v="572250"/>
    <n v="0"/>
    <n v="0"/>
    <n v="4"/>
    <n v="953750"/>
    <n v="0"/>
    <n v="0"/>
    <n v="0"/>
    <n v="0"/>
  </r>
  <r>
    <d v="2005-09-18T00:00:00"/>
    <x v="2"/>
    <d v="2005-09-01T00:00:00"/>
    <x v="3"/>
    <x v="16"/>
    <x v="521"/>
    <x v="9"/>
    <n v="2314432"/>
    <n v="0.75"/>
    <n v="0"/>
    <n v="0"/>
    <n v="0"/>
    <n v="0"/>
    <n v="2"/>
    <n v="381500"/>
    <n v="0"/>
    <n v="0"/>
    <n v="2"/>
    <n v="572250"/>
    <n v="0"/>
    <n v="0"/>
    <n v="0"/>
    <n v="0"/>
  </r>
  <r>
    <d v="2005-09-19T00:00:00"/>
    <x v="3"/>
    <d v="2005-09-01T00:00:00"/>
    <x v="3"/>
    <x v="15"/>
    <x v="522"/>
    <x v="11"/>
    <n v="1627733"/>
    <n v="0.72727272727272729"/>
    <n v="0"/>
    <n v="0"/>
    <n v="0"/>
    <n v="0"/>
    <n v="0"/>
    <n v="0"/>
    <n v="0"/>
    <n v="0"/>
    <n v="3"/>
    <n v="483233"/>
    <n v="2"/>
    <n v="285953"/>
    <n v="2"/>
    <n v="397950"/>
  </r>
  <r>
    <d v="2005-09-20T00:00:00"/>
    <x v="4"/>
    <d v="2005-09-01T00:00:00"/>
    <x v="3"/>
    <x v="13"/>
    <x v="509"/>
    <x v="9"/>
    <n v="2479750"/>
    <n v="0.70588235294117652"/>
    <n v="0"/>
    <n v="0"/>
    <n v="0"/>
    <n v="0"/>
    <n v="3"/>
    <n v="763000"/>
    <n v="0"/>
    <n v="0"/>
    <n v="2"/>
    <n v="381500"/>
    <n v="5"/>
    <n v="566089"/>
    <n v="2"/>
    <n v="600460"/>
  </r>
  <r>
    <d v="2005-09-21T00:00:00"/>
    <x v="5"/>
    <d v="2005-09-01T00:00:00"/>
    <x v="3"/>
    <x v="87"/>
    <x v="518"/>
    <x v="13"/>
    <n v="2772233"/>
    <n v="0.63636363636363635"/>
    <n v="0"/>
    <n v="0"/>
    <n v="0"/>
    <n v="0"/>
    <n v="4"/>
    <n v="763000"/>
    <n v="0"/>
    <n v="0"/>
    <n v="4"/>
    <n v="1144500"/>
    <n v="4"/>
    <n v="558171"/>
    <n v="6"/>
    <n v="1283816"/>
  </r>
  <r>
    <d v="2005-09-22T00:00:00"/>
    <x v="6"/>
    <d v="2005-09-01T00:00:00"/>
    <x v="3"/>
    <x v="27"/>
    <x v="523"/>
    <x v="12"/>
    <n v="2772233"/>
    <n v="0.61904761904761907"/>
    <n v="0"/>
    <n v="0"/>
    <n v="0"/>
    <n v="0"/>
    <n v="3"/>
    <n v="572250"/>
    <n v="0"/>
    <n v="0"/>
    <n v="5"/>
    <n v="953750"/>
    <n v="1"/>
    <n v="164900"/>
    <n v="1"/>
    <n v="204855"/>
  </r>
  <r>
    <d v="2005-09-23T00:00:00"/>
    <x v="0"/>
    <d v="2005-09-01T00:00:00"/>
    <x v="3"/>
    <x v="19"/>
    <x v="524"/>
    <x v="9"/>
    <n v="2873966"/>
    <n v="0.63157894736842102"/>
    <n v="0"/>
    <n v="0"/>
    <n v="0"/>
    <n v="0"/>
    <n v="1"/>
    <n v="190750"/>
    <n v="0"/>
    <n v="0"/>
    <n v="6"/>
    <n v="1055483"/>
    <n v="1"/>
    <n v="95318"/>
    <n v="3"/>
    <n v="972540"/>
  </r>
  <r>
    <d v="2005-09-24T00:00:00"/>
    <x v="1"/>
    <d v="2005-09-01T00:00:00"/>
    <x v="3"/>
    <x v="23"/>
    <x v="525"/>
    <x v="14"/>
    <n v="2110966"/>
    <n v="0.73333333333333328"/>
    <n v="0"/>
    <n v="0"/>
    <n v="0"/>
    <n v="0"/>
    <n v="1"/>
    <n v="190750"/>
    <n v="0"/>
    <n v="0"/>
    <n v="3"/>
    <n v="673983"/>
    <n v="0"/>
    <n v="0"/>
    <n v="0"/>
    <n v="0"/>
  </r>
  <r>
    <d v="2005-09-25T00:00:00"/>
    <x v="2"/>
    <d v="2005-09-01T00:00:00"/>
    <x v="3"/>
    <x v="18"/>
    <x v="526"/>
    <x v="14"/>
    <n v="2581483"/>
    <n v="0.61111111111111116"/>
    <n v="0"/>
    <n v="0"/>
    <n v="0"/>
    <n v="0"/>
    <n v="5"/>
    <n v="1144500"/>
    <n v="0"/>
    <n v="0"/>
    <n v="2"/>
    <n v="381500"/>
    <n v="0"/>
    <n v="0"/>
    <n v="0"/>
    <n v="0"/>
  </r>
  <r>
    <d v="2005-09-26T00:00:00"/>
    <x v="3"/>
    <d v="2005-09-01T00:00:00"/>
    <x v="3"/>
    <x v="11"/>
    <x v="527"/>
    <x v="4"/>
    <n v="1335250"/>
    <n v="0.58333333333333337"/>
    <n v="0"/>
    <n v="0"/>
    <n v="0"/>
    <n v="0"/>
    <n v="3"/>
    <n v="763000"/>
    <n v="0"/>
    <n v="0"/>
    <n v="2"/>
    <n v="381500"/>
    <n v="0"/>
    <n v="0"/>
    <n v="5"/>
    <n v="1191490"/>
  </r>
  <r>
    <d v="2005-09-27T00:00:00"/>
    <x v="4"/>
    <d v="2005-09-01T00:00:00"/>
    <x v="3"/>
    <x v="10"/>
    <x v="479"/>
    <x v="10"/>
    <n v="2009233"/>
    <n v="0.7142857142857143"/>
    <n v="0"/>
    <n v="0"/>
    <n v="0"/>
    <n v="0"/>
    <n v="3"/>
    <n v="584966"/>
    <n v="0"/>
    <n v="0"/>
    <n v="1"/>
    <n v="190750"/>
    <n v="1"/>
    <n v="95318"/>
    <n v="3"/>
    <n v="716283"/>
  </r>
  <r>
    <d v="2005-09-28T00:00:00"/>
    <x v="5"/>
    <d v="2005-09-01T00:00:00"/>
    <x v="3"/>
    <x v="17"/>
    <x v="518"/>
    <x v="18"/>
    <n v="4196500"/>
    <n v="0.86956521739130432"/>
    <n v="0"/>
    <n v="0"/>
    <n v="0"/>
    <n v="0"/>
    <n v="1"/>
    <n v="190750"/>
    <n v="0"/>
    <n v="0"/>
    <n v="2"/>
    <n v="292483"/>
    <n v="7"/>
    <n v="867517"/>
    <n v="3"/>
    <n v="1163290"/>
  </r>
  <r>
    <d v="2005-09-29T00:00:00"/>
    <x v="6"/>
    <d v="2005-09-01T00:00:00"/>
    <x v="3"/>
    <x v="12"/>
    <x v="479"/>
    <x v="8"/>
    <n v="1729466"/>
    <n v="0.69230769230769229"/>
    <n v="0"/>
    <n v="0"/>
    <n v="0"/>
    <n v="0"/>
    <n v="3"/>
    <n v="673983"/>
    <n v="0"/>
    <n v="0"/>
    <n v="1"/>
    <n v="381500"/>
    <n v="14"/>
    <n v="1760857"/>
    <n v="4"/>
    <n v="1153890"/>
  </r>
  <r>
    <d v="2005-09-30T00:00:00"/>
    <x v="0"/>
    <d v="2005-09-01T00:00:00"/>
    <x v="3"/>
    <x v="23"/>
    <x v="528"/>
    <x v="9"/>
    <n v="2873966"/>
    <n v="0.8"/>
    <n v="0"/>
    <n v="0"/>
    <n v="0"/>
    <n v="0"/>
    <n v="2"/>
    <n v="572250"/>
    <n v="0"/>
    <n v="0"/>
    <n v="1"/>
    <n v="190750"/>
    <n v="2"/>
    <n v="190636"/>
    <n v="2"/>
    <n v="397945"/>
  </r>
  <r>
    <d v="2005-10-01T00:00:00"/>
    <x v="1"/>
    <d v="2005-10-01T00:00:00"/>
    <x v="3"/>
    <x v="16"/>
    <x v="529"/>
    <x v="12"/>
    <n v="2581483"/>
    <n v="0.8125"/>
    <n v="0"/>
    <n v="0"/>
    <n v="0"/>
    <n v="0"/>
    <n v="1"/>
    <n v="190750"/>
    <n v="0"/>
    <n v="0"/>
    <n v="2"/>
    <n v="572250"/>
    <n v="0"/>
    <n v="0"/>
    <n v="0"/>
    <n v="0"/>
  </r>
  <r>
    <d v="2005-10-02T00:00:00"/>
    <x v="2"/>
    <d v="2005-10-01T00:00:00"/>
    <x v="3"/>
    <x v="19"/>
    <x v="495"/>
    <x v="12"/>
    <n v="2670500"/>
    <n v="0.68421052631578949"/>
    <n v="0"/>
    <n v="0"/>
    <n v="0"/>
    <n v="0"/>
    <n v="4"/>
    <n v="953750"/>
    <n v="0"/>
    <n v="0"/>
    <n v="2"/>
    <n v="381500"/>
    <n v="0"/>
    <n v="0"/>
    <n v="0"/>
    <n v="0"/>
  </r>
  <r>
    <d v="2005-10-03T00:00:00"/>
    <x v="3"/>
    <d v="2005-10-01T00:00:00"/>
    <x v="3"/>
    <x v="9"/>
    <x v="530"/>
    <x v="4"/>
    <n v="1627733"/>
    <n v="0.7"/>
    <n v="0"/>
    <n v="0"/>
    <n v="0"/>
    <n v="0"/>
    <n v="1"/>
    <n v="381500"/>
    <n v="0"/>
    <n v="0"/>
    <n v="2"/>
    <n v="292483"/>
    <n v="3"/>
    <n v="476588"/>
    <n v="3"/>
    <n v="805315"/>
  </r>
  <r>
    <d v="2005-10-04T00:00:00"/>
    <x v="4"/>
    <d v="2005-10-01T00:00:00"/>
    <x v="3"/>
    <x v="11"/>
    <x v="531"/>
    <x v="11"/>
    <n v="2098250"/>
    <n v="0.66666666666666663"/>
    <n v="0"/>
    <n v="0"/>
    <n v="0"/>
    <n v="0"/>
    <n v="0"/>
    <n v="0"/>
    <n v="0"/>
    <n v="0"/>
    <n v="4"/>
    <n v="673983"/>
    <n v="3"/>
    <n v="470770"/>
    <n v="5"/>
    <n v="1002261"/>
  </r>
  <r>
    <d v="2005-10-05T00:00:00"/>
    <x v="5"/>
    <d v="2005-10-01T00:00:00"/>
    <x v="3"/>
    <x v="1"/>
    <x v="532"/>
    <x v="7"/>
    <n v="1144500"/>
    <n v="0.83333333333333337"/>
    <n v="0"/>
    <n v="0"/>
    <n v="0"/>
    <n v="0"/>
    <n v="1"/>
    <n v="190750"/>
    <n v="0"/>
    <n v="0"/>
    <n v="0"/>
    <n v="0"/>
    <n v="6"/>
    <n v="693095"/>
    <n v="5"/>
    <n v="1304978"/>
  </r>
  <r>
    <d v="2005-10-06T00:00:00"/>
    <x v="6"/>
    <d v="2005-10-01T00:00:00"/>
    <x v="3"/>
    <x v="24"/>
    <x v="533"/>
    <x v="19"/>
    <n v="3535233"/>
    <n v="0.75"/>
    <n v="0"/>
    <n v="0"/>
    <n v="0"/>
    <n v="0"/>
    <n v="5"/>
    <n v="1055483"/>
    <n v="0"/>
    <n v="0"/>
    <n v="1"/>
    <n v="190750"/>
    <n v="4"/>
    <n v="571906"/>
    <n v="1"/>
    <n v="204850"/>
  </r>
  <r>
    <d v="2005-10-07T00:00:00"/>
    <x v="0"/>
    <d v="2005-10-01T00:00:00"/>
    <x v="3"/>
    <x v="11"/>
    <x v="534"/>
    <x v="11"/>
    <n v="1627733"/>
    <n v="0.66666666666666663"/>
    <n v="0"/>
    <n v="0"/>
    <n v="0"/>
    <n v="0"/>
    <n v="3"/>
    <n v="572250"/>
    <n v="0"/>
    <n v="0"/>
    <n v="1"/>
    <n v="190750"/>
    <n v="2"/>
    <n v="274318"/>
    <n v="8"/>
    <n v="2021041"/>
  </r>
  <r>
    <d v="2005-10-08T00:00:00"/>
    <x v="1"/>
    <d v="2005-10-01T00:00:00"/>
    <x v="3"/>
    <x v="18"/>
    <x v="535"/>
    <x v="15"/>
    <n v="3815000"/>
    <n v="0.88888888888888884"/>
    <n v="0"/>
    <n v="0"/>
    <n v="0"/>
    <n v="0"/>
    <n v="2"/>
    <n v="381500"/>
    <n v="0"/>
    <n v="0"/>
    <n v="0"/>
    <n v="0"/>
    <n v="0"/>
    <n v="0"/>
    <n v="0"/>
    <n v="0"/>
  </r>
  <r>
    <d v="2005-10-09T00:00:00"/>
    <x v="2"/>
    <d v="2005-10-01T00:00:00"/>
    <x v="3"/>
    <x v="9"/>
    <x v="536"/>
    <x v="11"/>
    <n v="1716750"/>
    <n v="0.8"/>
    <n v="0"/>
    <n v="0"/>
    <n v="0"/>
    <n v="0"/>
    <n v="1"/>
    <n v="190750"/>
    <n v="0"/>
    <n v="0"/>
    <n v="1"/>
    <n v="190750"/>
    <n v="0"/>
    <n v="0"/>
    <n v="0"/>
    <n v="0"/>
  </r>
  <r>
    <d v="2005-10-10T00:00:00"/>
    <x v="3"/>
    <d v="2005-10-01T00:00:00"/>
    <x v="3"/>
    <x v="15"/>
    <x v="537"/>
    <x v="11"/>
    <n v="1716750"/>
    <n v="0.72727272727272729"/>
    <n v="0"/>
    <n v="0"/>
    <n v="0"/>
    <n v="0"/>
    <n v="2"/>
    <n v="381500"/>
    <n v="0"/>
    <n v="0"/>
    <n v="1"/>
    <n v="190750"/>
    <n v="1"/>
    <n v="95318"/>
    <n v="3"/>
    <n v="984305"/>
  </r>
  <r>
    <d v="2005-10-11T00:00:00"/>
    <x v="4"/>
    <d v="2005-10-01T00:00:00"/>
    <x v="3"/>
    <x v="23"/>
    <x v="529"/>
    <x v="12"/>
    <n v="2962983"/>
    <n v="0.8666666666666667"/>
    <n v="0"/>
    <n v="0"/>
    <n v="0"/>
    <n v="0"/>
    <n v="0"/>
    <n v="0"/>
    <n v="0"/>
    <n v="0"/>
    <n v="2"/>
    <n v="381500"/>
    <n v="3"/>
    <n v="241472"/>
    <n v="3"/>
    <n v="973450"/>
  </r>
  <r>
    <d v="2005-10-12T00:00:00"/>
    <x v="5"/>
    <d v="2005-10-01T00:00:00"/>
    <x v="3"/>
    <x v="7"/>
    <x v="536"/>
    <x v="7"/>
    <n v="1335250"/>
    <n v="0.55555555555555558"/>
    <n v="0"/>
    <n v="0"/>
    <n v="0"/>
    <n v="0"/>
    <n v="2"/>
    <n v="381500"/>
    <n v="0"/>
    <n v="0"/>
    <n v="2"/>
    <n v="381500"/>
    <n v="1"/>
    <n v="190635"/>
    <n v="7"/>
    <n v="2185215"/>
  </r>
  <r>
    <d v="2005-10-13T00:00:00"/>
    <x v="6"/>
    <d v="2005-10-01T00:00:00"/>
    <x v="3"/>
    <x v="10"/>
    <x v="538"/>
    <x v="11"/>
    <n v="1716750"/>
    <n v="0.5714285714285714"/>
    <n v="1"/>
    <n v="190750"/>
    <n v="0"/>
    <n v="0"/>
    <n v="2"/>
    <n v="763000"/>
    <n v="0"/>
    <n v="0"/>
    <n v="3"/>
    <n v="1144500"/>
    <n v="4"/>
    <n v="571906"/>
    <n v="1"/>
    <n v="395600"/>
  </r>
  <r>
    <d v="2005-10-14T00:00:00"/>
    <x v="0"/>
    <d v="2005-10-01T00:00:00"/>
    <x v="3"/>
    <x v="24"/>
    <x v="539"/>
    <x v="16"/>
    <n v="4450833"/>
    <n v="0.95833333333333337"/>
    <n v="0"/>
    <n v="0"/>
    <n v="0"/>
    <n v="0"/>
    <n v="1"/>
    <n v="190750"/>
    <n v="0"/>
    <n v="0"/>
    <n v="0"/>
    <n v="0"/>
    <n v="0"/>
    <n v="0"/>
    <n v="7"/>
    <n v="2024231"/>
  </r>
  <r>
    <d v="2005-10-15T00:00:00"/>
    <x v="1"/>
    <d v="2005-10-01T00:00:00"/>
    <x v="3"/>
    <x v="17"/>
    <x v="540"/>
    <x v="23"/>
    <n v="4107483"/>
    <n v="0.82608695652173914"/>
    <n v="0"/>
    <n v="0"/>
    <n v="0"/>
    <n v="0"/>
    <n v="1"/>
    <n v="381500"/>
    <n v="0"/>
    <n v="0"/>
    <n v="3"/>
    <n v="572250"/>
    <n v="0"/>
    <n v="0"/>
    <n v="0"/>
    <n v="0"/>
  </r>
  <r>
    <d v="2005-10-16T00:00:00"/>
    <x v="2"/>
    <d v="2005-10-01T00:00:00"/>
    <x v="3"/>
    <x v="50"/>
    <x v="541"/>
    <x v="44"/>
    <n v="5544466"/>
    <n v="0.71052631578947367"/>
    <n v="0"/>
    <n v="0"/>
    <n v="0"/>
    <n v="0"/>
    <n v="2"/>
    <n v="292483"/>
    <n v="0"/>
    <n v="0"/>
    <n v="9"/>
    <n v="1627733"/>
    <n v="0"/>
    <n v="0"/>
    <n v="0"/>
    <n v="0"/>
  </r>
  <r>
    <d v="2005-10-17T00:00:00"/>
    <x v="3"/>
    <d v="2005-10-01T00:00:00"/>
    <x v="3"/>
    <x v="29"/>
    <x v="542"/>
    <x v="18"/>
    <n v="4209216"/>
    <n v="0.7142857142857143"/>
    <n v="0"/>
    <n v="0"/>
    <n v="0"/>
    <n v="0"/>
    <n v="4"/>
    <n v="763000"/>
    <n v="0"/>
    <n v="0"/>
    <n v="4"/>
    <n v="953750"/>
    <n v="0"/>
    <n v="0"/>
    <n v="0"/>
    <n v="0"/>
  </r>
  <r>
    <d v="2005-10-18T00:00:00"/>
    <x v="4"/>
    <d v="2005-10-01T00:00:00"/>
    <x v="3"/>
    <x v="16"/>
    <x v="543"/>
    <x v="9"/>
    <n v="2199983"/>
    <n v="0.75"/>
    <n v="0"/>
    <n v="0"/>
    <n v="0"/>
    <n v="0"/>
    <n v="4"/>
    <n v="673983"/>
    <n v="0"/>
    <n v="0"/>
    <n v="0"/>
    <n v="0"/>
    <n v="4"/>
    <n v="470891"/>
    <n v="2"/>
    <n v="600450"/>
  </r>
  <r>
    <d v="2005-10-19T00:00:00"/>
    <x v="5"/>
    <d v="2005-10-01T00:00:00"/>
    <x v="3"/>
    <x v="10"/>
    <x v="544"/>
    <x v="11"/>
    <n v="1627733"/>
    <n v="0.5714285714285714"/>
    <n v="0"/>
    <n v="0"/>
    <n v="0"/>
    <n v="0"/>
    <n v="2"/>
    <n v="292483"/>
    <n v="0"/>
    <n v="0"/>
    <n v="4"/>
    <n v="584966"/>
    <n v="1"/>
    <n v="95318"/>
    <n v="2"/>
    <n v="588695"/>
  </r>
  <r>
    <d v="2005-10-20T00:00:00"/>
    <x v="6"/>
    <d v="2005-10-01T00:00:00"/>
    <x v="3"/>
    <x v="10"/>
    <x v="543"/>
    <x v="9"/>
    <n v="2492466"/>
    <n v="0.8571428571428571"/>
    <n v="0"/>
    <n v="0"/>
    <n v="0"/>
    <n v="0"/>
    <n v="0"/>
    <n v="0"/>
    <n v="0"/>
    <n v="0"/>
    <n v="2"/>
    <n v="381500"/>
    <n v="2"/>
    <n v="190636"/>
    <n v="3"/>
    <n v="500791"/>
  </r>
  <r>
    <d v="2005-10-21T00:00:00"/>
    <x v="0"/>
    <d v="2005-10-01T00:00:00"/>
    <x v="3"/>
    <x v="9"/>
    <x v="545"/>
    <x v="8"/>
    <n v="1920216"/>
    <n v="0.9"/>
    <n v="0"/>
    <n v="0"/>
    <n v="0"/>
    <n v="0"/>
    <n v="0"/>
    <n v="0"/>
    <n v="0"/>
    <n v="0"/>
    <n v="1"/>
    <n v="101733"/>
    <n v="4"/>
    <n v="330972"/>
    <n v="1"/>
    <n v="372090"/>
  </r>
  <r>
    <d v="2005-10-22T00:00:00"/>
    <x v="1"/>
    <d v="2005-10-01T00:00:00"/>
    <x v="3"/>
    <x v="9"/>
    <x v="546"/>
    <x v="8"/>
    <n v="1729466"/>
    <n v="0.9"/>
    <n v="0"/>
    <n v="0"/>
    <n v="0"/>
    <n v="0"/>
    <n v="0"/>
    <n v="0"/>
    <n v="0"/>
    <n v="0"/>
    <n v="1"/>
    <n v="190750"/>
    <n v="0"/>
    <n v="0"/>
    <n v="0"/>
    <n v="0"/>
  </r>
  <r>
    <d v="2005-10-23T00:00:00"/>
    <x v="2"/>
    <d v="2005-10-01T00:00:00"/>
    <x v="3"/>
    <x v="12"/>
    <x v="547"/>
    <x v="14"/>
    <n v="2390733"/>
    <n v="0.84615384615384615"/>
    <n v="0"/>
    <n v="0"/>
    <n v="0"/>
    <n v="0"/>
    <n v="0"/>
    <n v="0"/>
    <n v="0"/>
    <n v="0"/>
    <n v="2"/>
    <n v="292483"/>
    <n v="0"/>
    <n v="0"/>
    <n v="0"/>
    <n v="0"/>
  </r>
  <r>
    <d v="2005-10-24T00:00:00"/>
    <x v="3"/>
    <d v="2005-10-01T00:00:00"/>
    <x v="3"/>
    <x v="12"/>
    <x v="548"/>
    <x v="4"/>
    <n v="1716750"/>
    <n v="0.53846153846153844"/>
    <n v="0"/>
    <n v="0"/>
    <n v="0"/>
    <n v="0"/>
    <n v="3"/>
    <n v="953750"/>
    <n v="0"/>
    <n v="0"/>
    <n v="3"/>
    <n v="763000"/>
    <n v="6"/>
    <n v="956890"/>
    <n v="0"/>
    <n v="0"/>
  </r>
  <r>
    <d v="2005-10-25T00:00:00"/>
    <x v="4"/>
    <d v="2005-10-01T00:00:00"/>
    <x v="3"/>
    <x v="25"/>
    <x v="549"/>
    <x v="23"/>
    <n v="3458932"/>
    <n v="0.76"/>
    <n v="0"/>
    <n v="0"/>
    <n v="0"/>
    <n v="0"/>
    <n v="3"/>
    <n v="572250"/>
    <n v="0"/>
    <n v="0"/>
    <n v="3"/>
    <n v="483233"/>
    <n v="1"/>
    <n v="95318"/>
    <n v="1"/>
    <n v="204850"/>
  </r>
  <r>
    <d v="2005-10-26T00:00:00"/>
    <x v="5"/>
    <d v="2005-10-01T00:00:00"/>
    <x v="3"/>
    <x v="18"/>
    <x v="550"/>
    <x v="13"/>
    <n v="3255466"/>
    <n v="0.77777777777777779"/>
    <n v="0"/>
    <n v="0"/>
    <n v="0"/>
    <n v="0"/>
    <n v="2"/>
    <n v="381500"/>
    <n v="0"/>
    <n v="0"/>
    <n v="2"/>
    <n v="381500"/>
    <n v="3"/>
    <n v="476588"/>
    <n v="2"/>
    <n v="744190"/>
  </r>
  <r>
    <d v="2005-10-27T00:00:00"/>
    <x v="6"/>
    <d v="2005-10-01T00:00:00"/>
    <x v="3"/>
    <x v="62"/>
    <x v="551"/>
    <x v="39"/>
    <n v="9283165"/>
    <n v="0.72727272727272729"/>
    <n v="0"/>
    <n v="0"/>
    <n v="0"/>
    <n v="0"/>
    <n v="6"/>
    <n v="1157216"/>
    <n v="0"/>
    <n v="0"/>
    <n v="9"/>
    <n v="2098250"/>
    <n v="4"/>
    <n v="452636"/>
    <n v="0"/>
    <n v="0"/>
  </r>
  <r>
    <d v="2005-10-28T00:00:00"/>
    <x v="0"/>
    <d v="2005-10-01T00:00:00"/>
    <x v="3"/>
    <x v="50"/>
    <x v="552"/>
    <x v="37"/>
    <n v="5264699"/>
    <n v="0.68421052631578949"/>
    <n v="0"/>
    <n v="0"/>
    <n v="0"/>
    <n v="0"/>
    <n v="3"/>
    <n v="572250"/>
    <n v="0"/>
    <n v="0"/>
    <n v="9"/>
    <n v="1449699"/>
    <n v="5"/>
    <n v="477125"/>
    <n v="2"/>
    <n v="552195"/>
  </r>
  <r>
    <d v="2005-10-29T00:00:00"/>
    <x v="1"/>
    <d v="2005-10-01T00:00:00"/>
    <x v="3"/>
    <x v="18"/>
    <x v="553"/>
    <x v="13"/>
    <n v="2962983"/>
    <n v="0.77777777777777779"/>
    <n v="0"/>
    <n v="0"/>
    <n v="0"/>
    <n v="0"/>
    <n v="1"/>
    <n v="190750"/>
    <n v="0"/>
    <n v="0"/>
    <n v="3"/>
    <n v="572250"/>
    <n v="0"/>
    <n v="0"/>
    <n v="0"/>
    <n v="0"/>
  </r>
  <r>
    <d v="2005-10-30T00:00:00"/>
    <x v="2"/>
    <d v="2005-10-01T00:00:00"/>
    <x v="3"/>
    <x v="8"/>
    <x v="554"/>
    <x v="6"/>
    <n v="864733"/>
    <n v="0.5714285714285714"/>
    <n v="0"/>
    <n v="0"/>
    <n v="0"/>
    <n v="0"/>
    <n v="2"/>
    <n v="292483"/>
    <n v="0"/>
    <n v="0"/>
    <n v="1"/>
    <n v="101733"/>
    <n v="0"/>
    <n v="0"/>
    <n v="0"/>
    <n v="0"/>
  </r>
  <r>
    <d v="2005-10-31T00:00:00"/>
    <x v="3"/>
    <d v="2005-10-01T00:00:00"/>
    <x v="3"/>
    <x v="14"/>
    <x v="555"/>
    <x v="5"/>
    <n v="1246233"/>
    <n v="0.75"/>
    <n v="0"/>
    <n v="0"/>
    <n v="0"/>
    <n v="0"/>
    <n v="2"/>
    <n v="572250"/>
    <n v="0"/>
    <n v="0"/>
    <n v="0"/>
    <n v="0"/>
    <n v="2"/>
    <n v="280135"/>
    <n v="6"/>
    <n v="1688853"/>
  </r>
  <r>
    <d v="2005-11-01T00:00:00"/>
    <x v="4"/>
    <d v="2005-11-01T00:00:00"/>
    <x v="3"/>
    <x v="10"/>
    <x v="547"/>
    <x v="5"/>
    <n v="1144500"/>
    <n v="0.42857142857142855"/>
    <n v="0"/>
    <n v="0"/>
    <n v="0"/>
    <n v="0"/>
    <n v="1"/>
    <n v="190750"/>
    <n v="0"/>
    <n v="0"/>
    <n v="7"/>
    <n v="1347966"/>
    <n v="5"/>
    <n v="661466"/>
    <n v="2"/>
    <n v="576945"/>
  </r>
  <r>
    <d v="2005-11-02T00:00:00"/>
    <x v="5"/>
    <d v="2005-11-01T00:00:00"/>
    <x v="3"/>
    <x v="9"/>
    <x v="545"/>
    <x v="11"/>
    <n v="1818483"/>
    <n v="0.8"/>
    <n v="0"/>
    <n v="0"/>
    <n v="0"/>
    <n v="0"/>
    <n v="0"/>
    <n v="0"/>
    <n v="0"/>
    <n v="0"/>
    <n v="2"/>
    <n v="203466"/>
    <n v="2"/>
    <n v="190636"/>
    <n v="5"/>
    <n v="1096214"/>
  </r>
  <r>
    <d v="2005-11-03T00:00:00"/>
    <x v="6"/>
    <d v="2005-11-01T00:00:00"/>
    <x v="3"/>
    <x v="10"/>
    <x v="556"/>
    <x v="4"/>
    <n v="1335250"/>
    <n v="0.5"/>
    <n v="0"/>
    <n v="0"/>
    <n v="0"/>
    <n v="0"/>
    <n v="1"/>
    <n v="381500"/>
    <n v="0"/>
    <n v="0"/>
    <n v="6"/>
    <n v="1436983"/>
    <n v="1"/>
    <n v="95318"/>
    <n v="3"/>
    <n v="984070"/>
  </r>
  <r>
    <d v="2005-11-04T00:00:00"/>
    <x v="0"/>
    <d v="2005-11-01T00:00:00"/>
    <x v="3"/>
    <x v="9"/>
    <x v="537"/>
    <x v="11"/>
    <n v="1907500"/>
    <n v="0.8"/>
    <n v="0"/>
    <n v="0"/>
    <n v="0"/>
    <n v="0"/>
    <n v="2"/>
    <n v="381500"/>
    <n v="0"/>
    <n v="0"/>
    <n v="0"/>
    <n v="0"/>
    <n v="0"/>
    <n v="0"/>
    <n v="3"/>
    <n v="638668"/>
  </r>
  <r>
    <d v="2005-11-05T00:00:00"/>
    <x v="1"/>
    <d v="2005-11-01T00:00:00"/>
    <x v="3"/>
    <x v="10"/>
    <x v="496"/>
    <x v="11"/>
    <n v="1526000"/>
    <n v="0.5714285714285714"/>
    <n v="0"/>
    <n v="0"/>
    <n v="0"/>
    <n v="0"/>
    <n v="1"/>
    <n v="190750"/>
    <n v="0"/>
    <n v="0"/>
    <n v="5"/>
    <n v="953750"/>
    <n v="0"/>
    <n v="0"/>
    <n v="0"/>
    <n v="0"/>
  </r>
  <r>
    <d v="2005-11-06T00:00:00"/>
    <x v="2"/>
    <d v="2005-11-01T00:00:00"/>
    <x v="3"/>
    <x v="7"/>
    <x v="557"/>
    <x v="5"/>
    <n v="1526000"/>
    <n v="0.66666666666666663"/>
    <n v="0"/>
    <n v="0"/>
    <n v="0"/>
    <n v="0"/>
    <n v="0"/>
    <n v="0"/>
    <n v="0"/>
    <n v="0"/>
    <n v="3"/>
    <n v="483233"/>
    <n v="0"/>
    <n v="0"/>
    <n v="0"/>
    <n v="0"/>
  </r>
  <r>
    <d v="2005-11-07T00:00:00"/>
    <x v="3"/>
    <d v="2005-11-01T00:00:00"/>
    <x v="3"/>
    <x v="7"/>
    <x v="558"/>
    <x v="4"/>
    <n v="1526000"/>
    <n v="0.77777777777777779"/>
    <n v="0"/>
    <n v="0"/>
    <n v="0"/>
    <n v="0"/>
    <n v="0"/>
    <n v="0"/>
    <n v="0"/>
    <n v="0"/>
    <n v="2"/>
    <n v="381500"/>
    <n v="0"/>
    <n v="0"/>
    <n v="0"/>
    <n v="0"/>
  </r>
  <r>
    <d v="2005-11-08T00:00:00"/>
    <x v="4"/>
    <d v="2005-11-01T00:00:00"/>
    <x v="3"/>
    <x v="13"/>
    <x v="528"/>
    <x v="13"/>
    <n v="3064716"/>
    <n v="0.82352941176470584"/>
    <n v="0"/>
    <n v="0"/>
    <n v="0"/>
    <n v="0"/>
    <n v="2"/>
    <n v="381500"/>
    <n v="0"/>
    <n v="0"/>
    <n v="1"/>
    <n v="190750"/>
    <n v="7"/>
    <n v="611168"/>
    <n v="5"/>
    <n v="821354"/>
  </r>
  <r>
    <d v="2005-11-09T00:00:00"/>
    <x v="5"/>
    <d v="2005-11-01T00:00:00"/>
    <x v="3"/>
    <x v="12"/>
    <x v="531"/>
    <x v="5"/>
    <n v="1055483"/>
    <n v="0.46153846153846156"/>
    <n v="0"/>
    <n v="0"/>
    <n v="0"/>
    <n v="0"/>
    <n v="0"/>
    <n v="0"/>
    <n v="0"/>
    <n v="0"/>
    <n v="7"/>
    <n v="1716750"/>
    <n v="1"/>
    <n v="89500"/>
    <n v="3"/>
    <n v="602565"/>
  </r>
  <r>
    <d v="2005-11-10T00:00:00"/>
    <x v="6"/>
    <d v="2005-11-01T00:00:00"/>
    <x v="3"/>
    <x v="11"/>
    <x v="496"/>
    <x v="11"/>
    <n v="1716750"/>
    <n v="0.66666666666666663"/>
    <n v="0"/>
    <n v="0"/>
    <n v="0"/>
    <n v="0"/>
    <n v="2"/>
    <n v="572250"/>
    <n v="0"/>
    <n v="0"/>
    <n v="2"/>
    <n v="381500"/>
    <n v="6"/>
    <n v="667225"/>
    <n v="10"/>
    <n v="1945223"/>
  </r>
  <r>
    <d v="2005-11-11T00:00:00"/>
    <x v="0"/>
    <d v="2005-11-01T00:00:00"/>
    <x v="3"/>
    <x v="27"/>
    <x v="550"/>
    <x v="22"/>
    <n v="2962983"/>
    <n v="0.7142857142857143"/>
    <n v="0"/>
    <n v="0"/>
    <n v="0"/>
    <n v="0"/>
    <n v="4"/>
    <n v="763000"/>
    <n v="0"/>
    <n v="0"/>
    <n v="2"/>
    <n v="292483"/>
    <n v="3"/>
    <n v="375453"/>
    <n v="11"/>
    <n v="2891467"/>
  </r>
  <r>
    <d v="2005-11-12T00:00:00"/>
    <x v="1"/>
    <d v="2005-11-01T00:00:00"/>
    <x v="3"/>
    <x v="15"/>
    <x v="536"/>
    <x v="8"/>
    <n v="1716750"/>
    <n v="0.81818181818181823"/>
    <n v="0"/>
    <n v="0"/>
    <n v="0"/>
    <n v="0"/>
    <n v="0"/>
    <n v="0"/>
    <n v="0"/>
    <n v="0"/>
    <n v="2"/>
    <n v="381500"/>
    <n v="0"/>
    <n v="0"/>
    <n v="0"/>
    <n v="0"/>
  </r>
  <r>
    <d v="2005-11-13T00:00:00"/>
    <x v="2"/>
    <d v="2005-11-01T00:00:00"/>
    <x v="3"/>
    <x v="17"/>
    <x v="514"/>
    <x v="15"/>
    <n v="3433500"/>
    <n v="0.69565217391304346"/>
    <n v="0"/>
    <n v="0"/>
    <n v="0"/>
    <n v="0"/>
    <n v="3"/>
    <n v="763000"/>
    <n v="0"/>
    <n v="0"/>
    <n v="4"/>
    <n v="1144500"/>
    <n v="0"/>
    <n v="0"/>
    <n v="0"/>
    <n v="0"/>
  </r>
  <r>
    <d v="2005-11-14T00:00:00"/>
    <x v="3"/>
    <d v="2005-11-01T00:00:00"/>
    <x v="3"/>
    <x v="5"/>
    <x v="381"/>
    <x v="3"/>
    <n v="763000"/>
    <n v="0.6"/>
    <n v="0"/>
    <n v="0"/>
    <n v="0"/>
    <n v="0"/>
    <n v="0"/>
    <n v="0"/>
    <n v="0"/>
    <n v="0"/>
    <n v="2"/>
    <n v="381500"/>
    <n v="0"/>
    <n v="0"/>
    <n v="0"/>
    <n v="0"/>
  </r>
  <r>
    <d v="2005-11-15T00:00:00"/>
    <x v="4"/>
    <d v="2005-11-01T00:00:00"/>
    <x v="3"/>
    <x v="11"/>
    <x v="559"/>
    <x v="8"/>
    <n v="1920216"/>
    <n v="0.75"/>
    <n v="0"/>
    <n v="0"/>
    <n v="0"/>
    <n v="0"/>
    <n v="1"/>
    <n v="101733"/>
    <n v="0"/>
    <n v="0"/>
    <n v="2"/>
    <n v="381500"/>
    <n v="2"/>
    <n v="285953"/>
    <n v="5"/>
    <n v="1257807"/>
  </r>
  <r>
    <d v="2005-11-16T00:00:00"/>
    <x v="5"/>
    <d v="2005-11-01T00:00:00"/>
    <x v="3"/>
    <x v="9"/>
    <x v="537"/>
    <x v="6"/>
    <n v="953750"/>
    <n v="0.4"/>
    <n v="0"/>
    <n v="0"/>
    <n v="0"/>
    <n v="0"/>
    <n v="2"/>
    <n v="381500"/>
    <n v="0"/>
    <n v="0"/>
    <n v="4"/>
    <n v="953750"/>
    <n v="5"/>
    <n v="476590"/>
    <n v="5"/>
    <n v="951135"/>
  </r>
  <r>
    <d v="2005-11-17T00:00:00"/>
    <x v="6"/>
    <d v="2005-11-01T00:00:00"/>
    <x v="3"/>
    <x v="12"/>
    <x v="560"/>
    <x v="14"/>
    <n v="2289000"/>
    <n v="0.84615384615384615"/>
    <n v="0"/>
    <n v="0"/>
    <n v="0"/>
    <n v="0"/>
    <n v="0"/>
    <n v="0"/>
    <n v="0"/>
    <n v="0"/>
    <n v="2"/>
    <n v="572250"/>
    <n v="2"/>
    <n v="184818"/>
    <n v="4"/>
    <n v="693683"/>
  </r>
  <r>
    <d v="2005-11-18T00:00:00"/>
    <x v="0"/>
    <d v="2005-11-01T00:00:00"/>
    <x v="3"/>
    <x v="14"/>
    <x v="557"/>
    <x v="5"/>
    <n v="1436983"/>
    <n v="0.75"/>
    <n v="0"/>
    <n v="0"/>
    <n v="0"/>
    <n v="0"/>
    <n v="1"/>
    <n v="190750"/>
    <n v="0"/>
    <n v="0"/>
    <n v="1"/>
    <n v="381500"/>
    <n v="0"/>
    <n v="0"/>
    <n v="1"/>
    <n v="180100"/>
  </r>
  <r>
    <d v="2005-11-19T00:00:00"/>
    <x v="1"/>
    <d v="2005-11-01T00:00:00"/>
    <x v="3"/>
    <x v="7"/>
    <x v="537"/>
    <x v="11"/>
    <n v="1907500"/>
    <n v="0.88888888888888884"/>
    <n v="0"/>
    <n v="0"/>
    <n v="0"/>
    <n v="0"/>
    <n v="0"/>
    <n v="0"/>
    <n v="0"/>
    <n v="0"/>
    <n v="1"/>
    <n v="381500"/>
    <n v="0"/>
    <n v="0"/>
    <n v="0"/>
    <n v="0"/>
  </r>
  <r>
    <d v="2005-11-20T00:00:00"/>
    <x v="2"/>
    <d v="2005-11-01T00:00:00"/>
    <x v="3"/>
    <x v="2"/>
    <x v="561"/>
    <x v="3"/>
    <n v="572250"/>
    <n v="1"/>
    <n v="0"/>
    <n v="0"/>
    <n v="0"/>
    <n v="0"/>
    <n v="0"/>
    <n v="0"/>
    <n v="0"/>
    <n v="0"/>
    <n v="0"/>
    <n v="0"/>
    <n v="0"/>
    <n v="0"/>
    <n v="0"/>
    <n v="0"/>
  </r>
  <r>
    <d v="2005-11-21T00:00:00"/>
    <x v="3"/>
    <d v="2005-11-01T00:00:00"/>
    <x v="3"/>
    <x v="8"/>
    <x v="562"/>
    <x v="5"/>
    <n v="1246233"/>
    <n v="0.8571428571428571"/>
    <n v="0"/>
    <n v="0"/>
    <n v="0"/>
    <n v="0"/>
    <n v="0"/>
    <n v="0"/>
    <n v="0"/>
    <n v="0"/>
    <n v="1"/>
    <n v="381500"/>
    <n v="0"/>
    <n v="0"/>
    <n v="10"/>
    <n v="2315458"/>
  </r>
  <r>
    <d v="2005-11-22T00:00:00"/>
    <x v="4"/>
    <d v="2005-11-01T00:00:00"/>
    <x v="3"/>
    <x v="4"/>
    <x v="563"/>
    <x v="2"/>
    <n v="381500"/>
    <n v="1"/>
    <n v="0"/>
    <n v="0"/>
    <n v="0"/>
    <n v="0"/>
    <n v="0"/>
    <n v="0"/>
    <n v="0"/>
    <n v="0"/>
    <n v="0"/>
    <n v="0"/>
    <n v="6"/>
    <n v="750907"/>
    <n v="3"/>
    <n v="793445"/>
  </r>
  <r>
    <d v="2005-11-23T00:00:00"/>
    <x v="5"/>
    <d v="2005-11-01T00:00:00"/>
    <x v="3"/>
    <x v="12"/>
    <x v="543"/>
    <x v="10"/>
    <n v="2199983"/>
    <n v="0.76923076923076927"/>
    <n v="0"/>
    <n v="0"/>
    <n v="0"/>
    <n v="0"/>
    <n v="1"/>
    <n v="190750"/>
    <n v="0"/>
    <n v="0"/>
    <n v="2"/>
    <n v="483233"/>
    <n v="0"/>
    <n v="0"/>
    <n v="2"/>
    <n v="588700"/>
  </r>
  <r>
    <d v="2005-11-24T00:00:00"/>
    <x v="6"/>
    <d v="2005-11-01T00:00:00"/>
    <x v="3"/>
    <x v="4"/>
    <x v="563"/>
    <x v="2"/>
    <n v="381500"/>
    <n v="1"/>
    <n v="0"/>
    <n v="0"/>
    <n v="0"/>
    <n v="0"/>
    <n v="0"/>
    <n v="0"/>
    <n v="0"/>
    <n v="0"/>
    <n v="0"/>
    <n v="0"/>
    <n v="9"/>
    <n v="885469"/>
    <n v="3"/>
    <n v="685277"/>
  </r>
  <r>
    <d v="2005-11-25T00:00:00"/>
    <x v="0"/>
    <d v="2005-11-01T00:00:00"/>
    <x v="3"/>
    <x v="10"/>
    <x v="559"/>
    <x v="14"/>
    <n v="1831199"/>
    <n v="0.7857142857142857"/>
    <n v="0"/>
    <n v="0"/>
    <n v="0"/>
    <n v="0"/>
    <n v="1"/>
    <n v="190750"/>
    <n v="0"/>
    <n v="0"/>
    <n v="2"/>
    <n v="381500"/>
    <n v="5"/>
    <n v="426472"/>
    <n v="9"/>
    <n v="2289703"/>
  </r>
  <r>
    <d v="2005-11-26T00:00:00"/>
    <x v="1"/>
    <d v="2005-11-01T00:00:00"/>
    <x v="3"/>
    <x v="8"/>
    <x v="564"/>
    <x v="7"/>
    <n v="1144500"/>
    <n v="0.7142857142857143"/>
    <n v="0"/>
    <n v="0"/>
    <n v="0"/>
    <n v="0"/>
    <n v="0"/>
    <n v="0"/>
    <n v="0"/>
    <n v="0"/>
    <n v="2"/>
    <n v="292483"/>
    <n v="0"/>
    <n v="0"/>
    <n v="0"/>
    <n v="0"/>
  </r>
  <r>
    <d v="2005-11-27T00:00:00"/>
    <x v="2"/>
    <d v="2005-11-01T00:00:00"/>
    <x v="3"/>
    <x v="2"/>
    <x v="561"/>
    <x v="1"/>
    <n v="190750"/>
    <n v="0.33333333333333331"/>
    <n v="0"/>
    <n v="0"/>
    <n v="0"/>
    <n v="0"/>
    <n v="1"/>
    <n v="190750"/>
    <n v="0"/>
    <n v="0"/>
    <n v="1"/>
    <n v="190750"/>
    <n v="0"/>
    <n v="0"/>
    <n v="0"/>
    <n v="0"/>
  </r>
  <r>
    <d v="2005-11-28T00:00:00"/>
    <x v="3"/>
    <d v="2005-11-01T00:00:00"/>
    <x v="3"/>
    <x v="16"/>
    <x v="543"/>
    <x v="9"/>
    <n v="2110966"/>
    <n v="0.75"/>
    <n v="0"/>
    <n v="0"/>
    <n v="0"/>
    <n v="0"/>
    <n v="0"/>
    <n v="0"/>
    <n v="0"/>
    <n v="0"/>
    <n v="4"/>
    <n v="763000"/>
    <n v="7"/>
    <n v="813498"/>
    <n v="2"/>
    <n v="397955"/>
  </r>
  <r>
    <d v="2005-11-29T00:00:00"/>
    <x v="4"/>
    <d v="2005-11-01T00:00:00"/>
    <x v="3"/>
    <x v="12"/>
    <x v="565"/>
    <x v="8"/>
    <n v="1360682"/>
    <n v="0.69230769230769229"/>
    <n v="0"/>
    <n v="0"/>
    <n v="0"/>
    <n v="0"/>
    <n v="0"/>
    <n v="0"/>
    <n v="0"/>
    <n v="0"/>
    <n v="4"/>
    <n v="673983"/>
    <n v="2"/>
    <n v="267600"/>
    <n v="10"/>
    <n v="2280443"/>
  </r>
  <r>
    <d v="2005-11-30T00:00:00"/>
    <x v="5"/>
    <d v="2005-11-01T00:00:00"/>
    <x v="3"/>
    <x v="18"/>
    <x v="566"/>
    <x v="9"/>
    <n v="2289000"/>
    <n v="0.66666666666666663"/>
    <n v="0"/>
    <n v="0"/>
    <n v="0"/>
    <n v="0"/>
    <n v="1"/>
    <n v="190750"/>
    <n v="0"/>
    <n v="0"/>
    <n v="5"/>
    <n v="775716"/>
    <n v="0"/>
    <n v="0"/>
    <n v="5"/>
    <n v="1738780"/>
  </r>
  <r>
    <d v="2005-12-01T00:00:00"/>
    <x v="6"/>
    <d v="2005-12-01T00:00:00"/>
    <x v="3"/>
    <x v="16"/>
    <x v="556"/>
    <x v="10"/>
    <n v="1818483"/>
    <n v="0.625"/>
    <n v="0"/>
    <n v="0"/>
    <n v="0"/>
    <n v="0"/>
    <n v="3"/>
    <n v="763000"/>
    <n v="0"/>
    <n v="0"/>
    <n v="3"/>
    <n v="572250"/>
    <n v="3"/>
    <n v="397452"/>
    <n v="9"/>
    <n v="1999419"/>
  </r>
  <r>
    <d v="2005-12-02T00:00:00"/>
    <x v="0"/>
    <d v="2005-12-01T00:00:00"/>
    <x v="3"/>
    <x v="11"/>
    <x v="560"/>
    <x v="9"/>
    <n v="2861250"/>
    <n v="1"/>
    <n v="0"/>
    <n v="0"/>
    <n v="0"/>
    <n v="0"/>
    <n v="0"/>
    <n v="0"/>
    <n v="0"/>
    <n v="0"/>
    <n v="0"/>
    <n v="0"/>
    <n v="1"/>
    <n v="190635"/>
    <n v="3"/>
    <n v="995945"/>
  </r>
  <r>
    <d v="2005-12-03T00:00:00"/>
    <x v="1"/>
    <d v="2005-12-01T00:00:00"/>
    <x v="3"/>
    <x v="30"/>
    <x v="478"/>
    <x v="40"/>
    <n v="4399966"/>
    <n v="0.72727272727272729"/>
    <n v="0"/>
    <n v="0"/>
    <n v="0"/>
    <n v="0"/>
    <n v="2"/>
    <n v="381500"/>
    <n v="0"/>
    <n v="0"/>
    <n v="7"/>
    <n v="1436983"/>
    <n v="0"/>
    <n v="0"/>
    <n v="0"/>
    <n v="0"/>
  </r>
  <r>
    <d v="2005-12-04T00:00:00"/>
    <x v="2"/>
    <d v="2005-12-01T00:00:00"/>
    <x v="3"/>
    <x v="19"/>
    <x v="567"/>
    <x v="22"/>
    <n v="3433500"/>
    <n v="0.78947368421052633"/>
    <n v="0"/>
    <n v="0"/>
    <n v="0"/>
    <n v="0"/>
    <n v="2"/>
    <n v="381500"/>
    <n v="0"/>
    <n v="0"/>
    <n v="2"/>
    <n v="572250"/>
    <n v="0"/>
    <n v="0"/>
    <n v="0"/>
    <n v="0"/>
  </r>
  <r>
    <d v="2005-12-05T00:00:00"/>
    <x v="3"/>
    <d v="2005-12-01T00:00:00"/>
    <x v="3"/>
    <x v="49"/>
    <x v="568"/>
    <x v="58"/>
    <n v="7235779"/>
    <n v="0.68333333333333335"/>
    <n v="0"/>
    <n v="0"/>
    <n v="0"/>
    <n v="0"/>
    <n v="8"/>
    <n v="1436983"/>
    <n v="0"/>
    <n v="0"/>
    <n v="11"/>
    <n v="1831199"/>
    <n v="0"/>
    <n v="0"/>
    <n v="7"/>
    <n v="1395343"/>
  </r>
  <r>
    <d v="2005-12-06T00:00:00"/>
    <x v="4"/>
    <d v="2005-12-01T00:00:00"/>
    <x v="3"/>
    <x v="50"/>
    <x v="569"/>
    <x v="47"/>
    <n v="5455449"/>
    <n v="0.76315789473684215"/>
    <n v="0"/>
    <n v="0"/>
    <n v="0"/>
    <n v="0"/>
    <n v="2"/>
    <n v="381500"/>
    <n v="0"/>
    <n v="0"/>
    <n v="7"/>
    <n v="1362066"/>
    <n v="0"/>
    <n v="0"/>
    <n v="2"/>
    <n v="409470"/>
  </r>
  <r>
    <d v="2005-12-07T00:00:00"/>
    <x v="5"/>
    <d v="2005-12-01T00:00:00"/>
    <x v="3"/>
    <x v="21"/>
    <x v="570"/>
    <x v="21"/>
    <n v="4717881"/>
    <n v="0.625"/>
    <n v="0"/>
    <n v="0"/>
    <n v="0"/>
    <n v="0"/>
    <n v="3"/>
    <n v="572250"/>
    <n v="0"/>
    <n v="0"/>
    <n v="12"/>
    <n v="2505182"/>
    <n v="10"/>
    <n v="1298919"/>
    <n v="6"/>
    <n v="1561990"/>
  </r>
  <r>
    <d v="2005-12-08T00:00:00"/>
    <x v="6"/>
    <d v="2005-12-01T00:00:00"/>
    <x v="3"/>
    <x v="47"/>
    <x v="571"/>
    <x v="16"/>
    <n v="4298233"/>
    <n v="0.74193548387096775"/>
    <n v="1"/>
    <n v="190750"/>
    <n v="0"/>
    <n v="0"/>
    <n v="1"/>
    <n v="190750"/>
    <n v="0"/>
    <n v="0"/>
    <n v="6"/>
    <n v="966466"/>
    <n v="0"/>
    <n v="0"/>
    <n v="0"/>
    <n v="0"/>
  </r>
  <r>
    <d v="2005-12-09T00:00:00"/>
    <x v="0"/>
    <d v="2005-12-01T00:00:00"/>
    <x v="3"/>
    <x v="47"/>
    <x v="572"/>
    <x v="26"/>
    <n v="5162966"/>
    <n v="0.90322580645161288"/>
    <n v="0"/>
    <n v="0"/>
    <n v="0"/>
    <n v="0"/>
    <n v="0"/>
    <n v="0"/>
    <n v="0"/>
    <n v="0"/>
    <n v="3"/>
    <n v="572250"/>
    <n v="5"/>
    <n v="640256"/>
    <n v="1"/>
    <n v="204735"/>
  </r>
  <r>
    <d v="2005-12-10T00:00:00"/>
    <x v="1"/>
    <d v="2005-12-01T00:00:00"/>
    <x v="3"/>
    <x v="19"/>
    <x v="517"/>
    <x v="22"/>
    <n v="4578000"/>
    <n v="0.78947368421052633"/>
    <n v="0"/>
    <n v="0"/>
    <n v="0"/>
    <n v="0"/>
    <n v="0"/>
    <n v="0"/>
    <n v="0"/>
    <n v="0"/>
    <n v="4"/>
    <n v="1335250"/>
    <n v="0"/>
    <n v="0"/>
    <n v="0"/>
    <n v="0"/>
  </r>
  <r>
    <d v="2005-12-11T00:00:00"/>
    <x v="2"/>
    <d v="2005-12-01T00:00:00"/>
    <x v="3"/>
    <x v="32"/>
    <x v="573"/>
    <x v="46"/>
    <n v="5836950"/>
    <n v="0.82051282051282048"/>
    <n v="0"/>
    <n v="0"/>
    <n v="0"/>
    <n v="0"/>
    <n v="3"/>
    <n v="572250"/>
    <n v="0"/>
    <n v="0"/>
    <n v="4"/>
    <n v="584966"/>
    <n v="0"/>
    <n v="0"/>
    <n v="0"/>
    <n v="0"/>
  </r>
  <r>
    <d v="2005-12-12T00:00:00"/>
    <x v="3"/>
    <d v="2005-12-01T00:00:00"/>
    <x v="3"/>
    <x v="41"/>
    <x v="574"/>
    <x v="39"/>
    <n v="8125949"/>
    <n v="0.83333333333333337"/>
    <n v="0"/>
    <n v="0"/>
    <n v="0"/>
    <n v="0"/>
    <n v="1"/>
    <n v="190750"/>
    <n v="0"/>
    <n v="0"/>
    <n v="7"/>
    <n v="1258949"/>
    <n v="5"/>
    <n v="527425"/>
    <n v="4"/>
    <n v="937030"/>
  </r>
  <r>
    <d v="2005-12-13T00:00:00"/>
    <x v="4"/>
    <d v="2005-12-01T00:00:00"/>
    <x v="3"/>
    <x v="37"/>
    <x v="575"/>
    <x v="35"/>
    <n v="8329415"/>
    <n v="0.72881355932203384"/>
    <n v="0"/>
    <n v="0"/>
    <n v="0"/>
    <n v="0"/>
    <n v="7"/>
    <n v="1436983"/>
    <n v="0"/>
    <n v="0"/>
    <n v="9"/>
    <n v="2009233"/>
    <n v="3"/>
    <n v="375453"/>
    <n v="4"/>
    <n v="986305"/>
  </r>
  <r>
    <d v="2005-12-14T00:00:00"/>
    <x v="5"/>
    <d v="2005-12-01T00:00:00"/>
    <x v="3"/>
    <x v="35"/>
    <x v="576"/>
    <x v="48"/>
    <n v="8876233"/>
    <n v="0.77777777777777779"/>
    <n v="0"/>
    <n v="0"/>
    <n v="0"/>
    <n v="0"/>
    <n v="4"/>
    <n v="953750"/>
    <n v="0"/>
    <n v="0"/>
    <n v="8"/>
    <n v="1729466"/>
    <n v="2"/>
    <n v="146186"/>
    <n v="4"/>
    <n v="1353830"/>
  </r>
  <r>
    <d v="2005-12-15T00:00:00"/>
    <x v="6"/>
    <d v="2005-12-01T00:00:00"/>
    <x v="3"/>
    <x v="58"/>
    <x v="577"/>
    <x v="30"/>
    <n v="9651949"/>
    <n v="0.63513513513513509"/>
    <n v="0"/>
    <n v="0"/>
    <n v="0"/>
    <n v="0"/>
    <n v="9"/>
    <n v="1716750"/>
    <n v="0"/>
    <n v="0"/>
    <n v="18"/>
    <n v="3357199"/>
    <n v="5"/>
    <n v="453172"/>
    <n v="7"/>
    <n v="1891876"/>
  </r>
  <r>
    <d v="2005-12-16T00:00:00"/>
    <x v="0"/>
    <d v="2005-12-01T00:00:00"/>
    <x v="3"/>
    <x v="58"/>
    <x v="578"/>
    <x v="53"/>
    <n v="11165233"/>
    <n v="0.66216216216216217"/>
    <n v="0"/>
    <n v="0"/>
    <n v="0"/>
    <n v="0"/>
    <n v="10"/>
    <n v="2009233"/>
    <n v="0"/>
    <n v="0"/>
    <n v="15"/>
    <n v="3433500"/>
    <n v="2"/>
    <n v="285953"/>
    <n v="6"/>
    <n v="1777405"/>
  </r>
  <r>
    <d v="2005-12-17T00:00:00"/>
    <x v="1"/>
    <d v="2005-12-01T00:00:00"/>
    <x v="3"/>
    <x v="34"/>
    <x v="579"/>
    <x v="46"/>
    <n v="6599949"/>
    <n v="0.65306122448979587"/>
    <n v="0"/>
    <n v="0"/>
    <n v="0"/>
    <n v="0"/>
    <n v="5"/>
    <n v="864733"/>
    <n v="0"/>
    <n v="0"/>
    <n v="12"/>
    <n v="2671000"/>
    <n v="0"/>
    <n v="0"/>
    <n v="0"/>
    <n v="0"/>
  </r>
  <r>
    <d v="2005-12-18T00:00:00"/>
    <x v="2"/>
    <d v="2005-12-01T00:00:00"/>
    <x v="3"/>
    <x v="60"/>
    <x v="580"/>
    <x v="46"/>
    <n v="7070466"/>
    <n v="0.78048780487804881"/>
    <n v="0"/>
    <n v="0"/>
    <n v="0"/>
    <n v="0"/>
    <n v="4"/>
    <n v="953750"/>
    <n v="0"/>
    <n v="0"/>
    <n v="5"/>
    <n v="1055483"/>
    <n v="0"/>
    <n v="0"/>
    <n v="0"/>
    <n v="0"/>
  </r>
  <r>
    <d v="2005-12-19T00:00:00"/>
    <x v="3"/>
    <d v="2005-12-01T00:00:00"/>
    <x v="3"/>
    <x v="57"/>
    <x v="581"/>
    <x v="52"/>
    <n v="14586014"/>
    <n v="0.82417582417582413"/>
    <n v="1"/>
    <n v="101733"/>
    <n v="0"/>
    <n v="0"/>
    <n v="6"/>
    <n v="1335250"/>
    <n v="0"/>
    <n v="0"/>
    <n v="9"/>
    <n v="2149117"/>
    <n v="8"/>
    <n v="813439"/>
    <n v="9"/>
    <n v="1536002"/>
  </r>
  <r>
    <d v="2005-12-20T00:00:00"/>
    <x v="4"/>
    <d v="2005-12-01T00:00:00"/>
    <x v="3"/>
    <x v="28"/>
    <x v="471"/>
    <x v="21"/>
    <n v="6294750"/>
    <n v="0.69444444444444442"/>
    <n v="0"/>
    <n v="0"/>
    <n v="0"/>
    <n v="0"/>
    <n v="5"/>
    <n v="1055483"/>
    <n v="0"/>
    <n v="0"/>
    <n v="6"/>
    <n v="1157216"/>
    <n v="7"/>
    <n v="750225"/>
    <n v="9"/>
    <n v="2469132"/>
  </r>
  <r>
    <d v="2005-12-21T00:00:00"/>
    <x v="5"/>
    <d v="2005-12-01T00:00:00"/>
    <x v="3"/>
    <x v="84"/>
    <x v="582"/>
    <x v="64"/>
    <n v="11508581"/>
    <n v="0.84722222222222221"/>
    <n v="0"/>
    <n v="0"/>
    <n v="0"/>
    <n v="0"/>
    <n v="7"/>
    <n v="1157216"/>
    <n v="0"/>
    <n v="0"/>
    <n v="4"/>
    <n v="763000"/>
    <n v="7"/>
    <n v="857920"/>
    <n v="2"/>
    <n v="498243"/>
  </r>
  <r>
    <d v="2005-12-22T00:00:00"/>
    <x v="6"/>
    <d v="2005-12-01T00:00:00"/>
    <x v="3"/>
    <x v="54"/>
    <x v="583"/>
    <x v="32"/>
    <n v="8214966"/>
    <n v="0.75"/>
    <n v="0"/>
    <n v="0"/>
    <n v="0"/>
    <n v="0"/>
    <n v="6"/>
    <n v="1716750"/>
    <n v="0"/>
    <n v="0"/>
    <n v="5"/>
    <n v="953750"/>
    <n v="3"/>
    <n v="368953"/>
    <n v="7"/>
    <n v="1702547"/>
  </r>
  <r>
    <d v="2005-12-23T00:00:00"/>
    <x v="0"/>
    <d v="2005-12-01T00:00:00"/>
    <x v="3"/>
    <x v="76"/>
    <x v="584"/>
    <x v="71"/>
    <n v="11495864"/>
    <n v="0.78947368421052633"/>
    <n v="1"/>
    <n v="190750"/>
    <n v="0"/>
    <n v="0"/>
    <n v="3"/>
    <n v="483233"/>
    <n v="0"/>
    <n v="0"/>
    <n v="12"/>
    <n v="2873966"/>
    <n v="5"/>
    <n v="432200"/>
    <n v="7"/>
    <n v="2048721"/>
  </r>
  <r>
    <d v="2005-12-24T00:00:00"/>
    <x v="1"/>
    <d v="2005-12-01T00:00:00"/>
    <x v="3"/>
    <x v="80"/>
    <x v="585"/>
    <x v="48"/>
    <n v="7960631"/>
    <n v="0.63636363636363635"/>
    <n v="0"/>
    <n v="0"/>
    <n v="0"/>
    <n v="0"/>
    <n v="12"/>
    <n v="1932932"/>
    <n v="0"/>
    <n v="0"/>
    <n v="12"/>
    <n v="2199983"/>
    <n v="0"/>
    <n v="0"/>
    <n v="0"/>
    <n v="0"/>
  </r>
  <r>
    <d v="2005-12-25T00:00:00"/>
    <x v="2"/>
    <d v="2005-12-01T00:00:00"/>
    <x v="3"/>
    <x v="27"/>
    <x v="586"/>
    <x v="12"/>
    <n v="2581483"/>
    <n v="0.61904761904761907"/>
    <n v="1"/>
    <n v="190750"/>
    <n v="0"/>
    <n v="0"/>
    <n v="3"/>
    <n v="483233"/>
    <n v="0"/>
    <n v="0"/>
    <n v="4"/>
    <n v="673983"/>
    <n v="0"/>
    <n v="0"/>
    <n v="0"/>
    <n v="0"/>
  </r>
  <r>
    <d v="2005-12-26T00:00:00"/>
    <x v="3"/>
    <d v="2005-12-01T00:00:00"/>
    <x v="3"/>
    <x v="64"/>
    <x v="587"/>
    <x v="34"/>
    <n v="8787216"/>
    <n v="0.68421052631578949"/>
    <n v="0"/>
    <n v="0"/>
    <n v="0"/>
    <n v="0"/>
    <n v="10"/>
    <n v="2479750"/>
    <n v="0"/>
    <n v="0"/>
    <n v="8"/>
    <n v="2009233"/>
    <n v="3"/>
    <n v="369636"/>
    <n v="14"/>
    <n v="3698720"/>
  </r>
  <r>
    <d v="2005-12-27T00:00:00"/>
    <x v="4"/>
    <d v="2005-12-01T00:00:00"/>
    <x v="3"/>
    <x v="62"/>
    <x v="588"/>
    <x v="68"/>
    <n v="10325932"/>
    <n v="0.83636363636363631"/>
    <n v="0"/>
    <n v="0"/>
    <n v="0"/>
    <n v="0"/>
    <n v="3"/>
    <n v="953750"/>
    <n v="0"/>
    <n v="0"/>
    <n v="6"/>
    <n v="1526000"/>
    <n v="2"/>
    <n v="146154"/>
    <n v="15"/>
    <n v="3697278"/>
  </r>
  <r>
    <d v="2005-12-28T00:00:00"/>
    <x v="5"/>
    <d v="2005-12-01T00:00:00"/>
    <x v="3"/>
    <x v="89"/>
    <x v="589"/>
    <x v="54"/>
    <n v="10033449"/>
    <n v="0.58139534883720934"/>
    <n v="0"/>
    <n v="0"/>
    <n v="0"/>
    <n v="0"/>
    <n v="11"/>
    <n v="2200250"/>
    <n v="0"/>
    <n v="0"/>
    <n v="25"/>
    <n v="5532500"/>
    <n v="10"/>
    <n v="1043215"/>
    <n v="11"/>
    <n v="2070343"/>
  </r>
  <r>
    <d v="2005-12-29T00:00:00"/>
    <x v="6"/>
    <d v="2005-12-01T00:00:00"/>
    <x v="3"/>
    <x v="43"/>
    <x v="590"/>
    <x v="37"/>
    <n v="5442733"/>
    <n v="0.76470588235294112"/>
    <n v="0"/>
    <n v="0"/>
    <n v="0"/>
    <n v="0"/>
    <n v="1"/>
    <n v="101733"/>
    <n v="0"/>
    <n v="0"/>
    <n v="7"/>
    <n v="1818483"/>
    <n v="3"/>
    <n v="197054"/>
    <n v="6"/>
    <n v="1091718"/>
  </r>
  <r>
    <d v="2005-12-30T00:00:00"/>
    <x v="0"/>
    <d v="2005-12-01T00:00:00"/>
    <x v="3"/>
    <x v="54"/>
    <x v="591"/>
    <x v="17"/>
    <n v="5646199"/>
    <n v="0.70454545454545459"/>
    <n v="1"/>
    <n v="190750"/>
    <n v="0"/>
    <n v="0"/>
    <n v="0"/>
    <n v="0"/>
    <n v="0"/>
    <n v="0"/>
    <n v="12"/>
    <n v="2581483"/>
    <n v="1"/>
    <n v="66450"/>
    <n v="0"/>
    <n v="0"/>
  </r>
  <r>
    <d v="2005-12-31T00:00:00"/>
    <x v="1"/>
    <d v="2005-12-01T00:00:00"/>
    <x v="3"/>
    <x v="51"/>
    <x v="459"/>
    <x v="72"/>
    <n v="9334032"/>
    <n v="0.82758620689655171"/>
    <n v="0"/>
    <n v="0"/>
    <n v="0"/>
    <n v="0"/>
    <n v="3"/>
    <n v="763000"/>
    <n v="0"/>
    <n v="0"/>
    <n v="7"/>
    <n v="1246233"/>
    <n v="0"/>
    <n v="0"/>
    <n v="0"/>
    <n v="0"/>
  </r>
  <r>
    <d v="2006-01-01T00:00:00"/>
    <x v="2"/>
    <d v="2006-01-01T00:00:00"/>
    <x v="4"/>
    <x v="26"/>
    <x v="592"/>
    <x v="23"/>
    <n v="3984800"/>
    <n v="0.70370370370370372"/>
    <n v="0"/>
    <n v="0"/>
    <n v="0"/>
    <n v="0"/>
    <n v="3"/>
    <n v="516800"/>
    <n v="0"/>
    <n v="0"/>
    <n v="5"/>
    <n v="1020000"/>
    <n v="0"/>
    <n v="0"/>
    <n v="0"/>
    <n v="0"/>
  </r>
  <r>
    <d v="2006-01-02T00:00:00"/>
    <x v="3"/>
    <d v="2006-01-01T00:00:00"/>
    <x v="4"/>
    <x v="79"/>
    <x v="593"/>
    <x v="26"/>
    <n v="7357600"/>
    <n v="0.53846153846153844"/>
    <n v="0"/>
    <n v="0"/>
    <n v="0"/>
    <n v="0"/>
    <n v="10"/>
    <n v="1849600"/>
    <n v="0"/>
    <n v="0"/>
    <n v="14"/>
    <n v="3479900"/>
    <n v="0"/>
    <n v="0"/>
    <n v="4"/>
    <n v="807785"/>
  </r>
  <r>
    <d v="2006-01-03T00:00:00"/>
    <x v="4"/>
    <d v="2006-01-01T00:00:00"/>
    <x v="4"/>
    <x v="40"/>
    <x v="594"/>
    <x v="43"/>
    <n v="8173600"/>
    <n v="0.660377358490566"/>
    <n v="0"/>
    <n v="0"/>
    <n v="0"/>
    <n v="0"/>
    <n v="4"/>
    <n v="1020000"/>
    <n v="0"/>
    <n v="0"/>
    <n v="14"/>
    <n v="2964800"/>
    <n v="3"/>
    <n v="285954"/>
    <n v="2"/>
    <n v="384835"/>
  </r>
  <r>
    <d v="2006-01-04T00:00:00"/>
    <x v="5"/>
    <d v="2006-01-01T00:00:00"/>
    <x v="4"/>
    <x v="80"/>
    <x v="595"/>
    <x v="28"/>
    <n v="9819200"/>
    <n v="0.66666666666666663"/>
    <n v="0"/>
    <n v="0"/>
    <n v="0"/>
    <n v="0"/>
    <n v="7"/>
    <n v="1142400"/>
    <n v="0"/>
    <n v="0"/>
    <n v="15"/>
    <n v="2978400"/>
    <n v="6"/>
    <n v="622803"/>
    <n v="7"/>
    <n v="1683092"/>
  </r>
  <r>
    <d v="2006-01-05T00:00:00"/>
    <x v="6"/>
    <d v="2006-01-01T00:00:00"/>
    <x v="4"/>
    <x v="64"/>
    <x v="596"/>
    <x v="27"/>
    <n v="9193600"/>
    <n v="0.66666666666666663"/>
    <n v="0"/>
    <n v="0"/>
    <n v="0"/>
    <n v="0"/>
    <n v="7"/>
    <n v="1836000"/>
    <n v="0"/>
    <n v="0"/>
    <n v="12"/>
    <n v="2869600"/>
    <n v="10"/>
    <n v="1004015"/>
    <n v="3"/>
    <n v="513972"/>
  </r>
  <r>
    <d v="2006-01-06T00:00:00"/>
    <x v="0"/>
    <d v="2006-01-01T00:00:00"/>
    <x v="4"/>
    <x v="95"/>
    <x v="597"/>
    <x v="59"/>
    <n v="15626400"/>
    <n v="0.78082191780821919"/>
    <n v="0"/>
    <n v="0"/>
    <n v="0"/>
    <n v="0"/>
    <n v="4"/>
    <n v="1428000"/>
    <n v="0"/>
    <n v="0"/>
    <n v="12"/>
    <n v="4093600"/>
    <n v="9"/>
    <n v="1093513"/>
    <n v="4"/>
    <n v="1009940"/>
  </r>
  <r>
    <d v="2006-01-07T00:00:00"/>
    <x v="1"/>
    <d v="2006-01-01T00:00:00"/>
    <x v="4"/>
    <x v="95"/>
    <x v="598"/>
    <x v="45"/>
    <n v="12566400"/>
    <n v="0.72602739726027399"/>
    <n v="0"/>
    <n v="0"/>
    <n v="0"/>
    <n v="0"/>
    <n v="5"/>
    <n v="1632000"/>
    <n v="0"/>
    <n v="0"/>
    <n v="15"/>
    <n v="3780800"/>
    <n v="0"/>
    <n v="0"/>
    <n v="0"/>
    <n v="0"/>
  </r>
  <r>
    <d v="2006-01-08T00:00:00"/>
    <x v="2"/>
    <d v="2006-01-01T00:00:00"/>
    <x v="4"/>
    <x v="68"/>
    <x v="599"/>
    <x v="59"/>
    <n v="14402400"/>
    <n v="0.6785714285714286"/>
    <n v="0"/>
    <n v="0"/>
    <n v="0"/>
    <n v="0"/>
    <n v="7"/>
    <n v="1632000"/>
    <n v="0"/>
    <n v="0"/>
    <n v="20"/>
    <n v="6322300"/>
    <n v="0"/>
    <n v="0"/>
    <n v="0"/>
    <n v="0"/>
  </r>
  <r>
    <d v="2006-01-09T00:00:00"/>
    <x v="3"/>
    <d v="2006-01-01T00:00:00"/>
    <x v="4"/>
    <x v="51"/>
    <x v="600"/>
    <x v="43"/>
    <n v="9003200"/>
    <n v="0.60344827586206895"/>
    <n v="0"/>
    <n v="0"/>
    <n v="0"/>
    <n v="0"/>
    <n v="10"/>
    <n v="1958400"/>
    <n v="0"/>
    <n v="0"/>
    <n v="13"/>
    <n v="4692000"/>
    <n v="0"/>
    <n v="0"/>
    <n v="0"/>
    <n v="0"/>
  </r>
  <r>
    <d v="2006-01-10T00:00:00"/>
    <x v="4"/>
    <d v="2006-01-01T00:00:00"/>
    <x v="4"/>
    <x v="26"/>
    <x v="601"/>
    <x v="23"/>
    <n v="4596800"/>
    <n v="0.70370370370370372"/>
    <n v="0"/>
    <n v="0"/>
    <n v="0"/>
    <n v="0"/>
    <n v="1"/>
    <n v="204000"/>
    <n v="0"/>
    <n v="0"/>
    <n v="7"/>
    <n v="1632000"/>
    <n v="13"/>
    <n v="1694089"/>
    <n v="4"/>
    <n v="1076342"/>
  </r>
  <r>
    <d v="2006-01-11T00:00:00"/>
    <x v="5"/>
    <d v="2006-01-01T00:00:00"/>
    <x v="4"/>
    <x v="43"/>
    <x v="602"/>
    <x v="23"/>
    <n v="3685600"/>
    <n v="0.55882352941176472"/>
    <n v="0"/>
    <n v="0"/>
    <n v="0"/>
    <n v="0"/>
    <n v="4"/>
    <n v="1020000"/>
    <n v="0"/>
    <n v="0"/>
    <n v="11"/>
    <n v="2856000"/>
    <n v="5"/>
    <n v="830305"/>
    <n v="4"/>
    <n v="1339782"/>
  </r>
  <r>
    <d v="2006-01-12T00:00:00"/>
    <x v="6"/>
    <d v="2006-01-01T00:00:00"/>
    <x v="4"/>
    <x v="30"/>
    <x v="603"/>
    <x v="18"/>
    <n v="4392800"/>
    <n v="0.60606060606060608"/>
    <n v="0"/>
    <n v="0"/>
    <n v="0"/>
    <n v="0"/>
    <n v="5"/>
    <n v="1020000"/>
    <n v="0"/>
    <n v="0"/>
    <n v="8"/>
    <n v="1836000"/>
    <n v="6"/>
    <n v="612000"/>
    <n v="9"/>
    <n v="2761890"/>
  </r>
  <r>
    <d v="2006-01-13T00:00:00"/>
    <x v="0"/>
    <d v="2006-01-01T00:00:00"/>
    <x v="4"/>
    <x v="13"/>
    <x v="604"/>
    <x v="9"/>
    <n v="2856000"/>
    <n v="0.70588235294117652"/>
    <n v="0"/>
    <n v="0"/>
    <n v="0"/>
    <n v="0"/>
    <n v="1"/>
    <n v="204000"/>
    <n v="0"/>
    <n v="0"/>
    <n v="4"/>
    <n v="924800"/>
    <n v="9"/>
    <n v="904598"/>
    <n v="6"/>
    <n v="1127932"/>
  </r>
  <r>
    <d v="2006-01-14T00:00:00"/>
    <x v="1"/>
    <d v="2006-01-01T00:00:00"/>
    <x v="4"/>
    <x v="25"/>
    <x v="605"/>
    <x v="20"/>
    <n v="4080000"/>
    <n v="0.68"/>
    <n v="0"/>
    <n v="0"/>
    <n v="0"/>
    <n v="0"/>
    <n v="5"/>
    <n v="1224000"/>
    <n v="0"/>
    <n v="0"/>
    <n v="3"/>
    <n v="816000"/>
    <n v="0"/>
    <n v="0"/>
    <n v="0"/>
    <n v="0"/>
  </r>
  <r>
    <d v="2006-01-15T00:00:00"/>
    <x v="2"/>
    <d v="2006-01-01T00:00:00"/>
    <x v="4"/>
    <x v="29"/>
    <x v="606"/>
    <x v="29"/>
    <n v="4692000"/>
    <n v="0.75"/>
    <n v="0"/>
    <n v="0"/>
    <n v="0"/>
    <n v="0"/>
    <n v="4"/>
    <n v="816000"/>
    <n v="0"/>
    <n v="0"/>
    <n v="3"/>
    <n v="816000"/>
    <n v="0"/>
    <n v="0"/>
    <n v="0"/>
    <n v="0"/>
  </r>
  <r>
    <d v="2006-01-16T00:00:00"/>
    <x v="3"/>
    <d v="2006-01-01T00:00:00"/>
    <x v="4"/>
    <x v="24"/>
    <x v="607"/>
    <x v="23"/>
    <n v="3495200"/>
    <n v="0.79166666666666663"/>
    <n v="0"/>
    <n v="0"/>
    <n v="0"/>
    <n v="0"/>
    <n v="0"/>
    <n v="0"/>
    <n v="0"/>
    <n v="0"/>
    <n v="5"/>
    <n v="1224000"/>
    <n v="9"/>
    <n v="1190415"/>
    <n v="4"/>
    <n v="907946"/>
  </r>
  <r>
    <d v="2006-01-17T00:00:00"/>
    <x v="4"/>
    <d v="2006-01-01T00:00:00"/>
    <x v="4"/>
    <x v="47"/>
    <x v="608"/>
    <x v="37"/>
    <n v="6528000"/>
    <n v="0.83870967741935487"/>
    <n v="0"/>
    <n v="0"/>
    <n v="0"/>
    <n v="0"/>
    <n v="1"/>
    <n v="204000"/>
    <n v="0"/>
    <n v="0"/>
    <n v="4"/>
    <n v="1020000"/>
    <n v="11"/>
    <n v="1407480"/>
    <n v="3"/>
    <n v="614325"/>
  </r>
  <r>
    <d v="2006-01-18T00:00:00"/>
    <x v="5"/>
    <d v="2006-01-01T00:00:00"/>
    <x v="4"/>
    <x v="16"/>
    <x v="609"/>
    <x v="10"/>
    <n v="2148800"/>
    <n v="0.625"/>
    <n v="0"/>
    <n v="0"/>
    <n v="0"/>
    <n v="0"/>
    <n v="0"/>
    <n v="0"/>
    <n v="0"/>
    <n v="0"/>
    <n v="6"/>
    <n v="1224000"/>
    <n v="1"/>
    <n v="166005"/>
    <n v="6"/>
    <n v="1295358"/>
  </r>
  <r>
    <d v="2006-01-19T00:00:00"/>
    <x v="6"/>
    <d v="2006-01-01T00:00:00"/>
    <x v="4"/>
    <x v="24"/>
    <x v="610"/>
    <x v="15"/>
    <n v="3672000"/>
    <n v="0.66666666666666663"/>
    <n v="0"/>
    <n v="0"/>
    <n v="0"/>
    <n v="0"/>
    <n v="1"/>
    <n v="204000"/>
    <n v="0"/>
    <n v="0"/>
    <n v="7"/>
    <n v="1632000"/>
    <n v="6"/>
    <n v="667129"/>
    <n v="7"/>
    <n v="1525088"/>
  </r>
  <r>
    <d v="2006-01-20T00:00:00"/>
    <x v="0"/>
    <d v="2006-01-01T00:00:00"/>
    <x v="4"/>
    <x v="17"/>
    <x v="611"/>
    <x v="12"/>
    <n v="2869600"/>
    <n v="0.56521739130434778"/>
    <n v="0"/>
    <n v="0"/>
    <n v="0"/>
    <n v="0"/>
    <n v="3"/>
    <n v="612000"/>
    <n v="0"/>
    <n v="0"/>
    <n v="7"/>
    <n v="1441600"/>
    <n v="0"/>
    <n v="0"/>
    <n v="4"/>
    <n v="1221437"/>
  </r>
  <r>
    <d v="2006-01-21T00:00:00"/>
    <x v="1"/>
    <d v="2006-01-01T00:00:00"/>
    <x v="4"/>
    <x v="25"/>
    <x v="612"/>
    <x v="23"/>
    <n v="4188800"/>
    <n v="0.76"/>
    <n v="0"/>
    <n v="0"/>
    <n v="0"/>
    <n v="0"/>
    <n v="2"/>
    <n v="408000"/>
    <n v="0"/>
    <n v="0"/>
    <n v="4"/>
    <n v="816000"/>
    <n v="0"/>
    <n v="0"/>
    <n v="0"/>
    <n v="0"/>
  </r>
  <r>
    <d v="2006-01-22T00:00:00"/>
    <x v="2"/>
    <d v="2006-01-01T00:00:00"/>
    <x v="4"/>
    <x v="20"/>
    <x v="613"/>
    <x v="16"/>
    <n v="4705600"/>
    <n v="0.76666666666666672"/>
    <n v="0"/>
    <n v="0"/>
    <n v="0"/>
    <n v="0"/>
    <n v="2"/>
    <n v="408000"/>
    <n v="0"/>
    <n v="0"/>
    <n v="5"/>
    <n v="1020000"/>
    <n v="0"/>
    <n v="0"/>
    <n v="0"/>
    <n v="0"/>
  </r>
  <r>
    <d v="2006-01-23T00:00:00"/>
    <x v="3"/>
    <d v="2006-01-01T00:00:00"/>
    <x v="4"/>
    <x v="12"/>
    <x v="614"/>
    <x v="11"/>
    <n v="2148800"/>
    <n v="0.61538461538461542"/>
    <n v="0"/>
    <n v="0"/>
    <n v="0"/>
    <n v="0"/>
    <n v="3"/>
    <n v="1020000"/>
    <n v="0"/>
    <n v="0"/>
    <n v="2"/>
    <n v="408000"/>
    <n v="3"/>
    <n v="471635"/>
    <n v="8"/>
    <n v="1862472"/>
  </r>
  <r>
    <d v="2006-01-24T00:00:00"/>
    <x v="4"/>
    <d v="2006-01-01T00:00:00"/>
    <x v="4"/>
    <x v="31"/>
    <x v="615"/>
    <x v="23"/>
    <n v="4284000"/>
    <n v="0.73076923076923073"/>
    <n v="0"/>
    <n v="0"/>
    <n v="0"/>
    <n v="0"/>
    <n v="1"/>
    <n v="204000"/>
    <n v="0"/>
    <n v="0"/>
    <n v="6"/>
    <n v="1224000"/>
    <n v="12"/>
    <n v="1399188"/>
    <n v="7"/>
    <n v="1370620"/>
  </r>
  <r>
    <d v="2006-01-25T00:00:00"/>
    <x v="5"/>
    <d v="2006-01-01T00:00:00"/>
    <x v="4"/>
    <x v="31"/>
    <x v="616"/>
    <x v="29"/>
    <n v="4216000"/>
    <n v="0.80769230769230771"/>
    <n v="0"/>
    <n v="0"/>
    <n v="0"/>
    <n v="0"/>
    <n v="3"/>
    <n v="720800"/>
    <n v="0"/>
    <n v="0"/>
    <n v="2"/>
    <n v="408000"/>
    <n v="6"/>
    <n v="852156"/>
    <n v="10"/>
    <n v="1642245"/>
  </r>
  <r>
    <d v="2006-01-26T00:00:00"/>
    <x v="6"/>
    <d v="2006-01-01T00:00:00"/>
    <x v="4"/>
    <x v="19"/>
    <x v="617"/>
    <x v="12"/>
    <n v="3481600"/>
    <n v="0.68421052631578949"/>
    <n v="0"/>
    <n v="0"/>
    <n v="0"/>
    <n v="0"/>
    <n v="2"/>
    <n v="408000"/>
    <n v="0"/>
    <n v="0"/>
    <n v="4"/>
    <n v="1020000"/>
    <n v="2"/>
    <n v="204000"/>
    <n v="2"/>
    <n v="511443"/>
  </r>
  <r>
    <d v="2006-01-27T00:00:00"/>
    <x v="0"/>
    <d v="2006-01-01T00:00:00"/>
    <x v="4"/>
    <x v="30"/>
    <x v="618"/>
    <x v="24"/>
    <n v="5317600"/>
    <n v="0.66666666666666663"/>
    <n v="0"/>
    <n v="0"/>
    <n v="0"/>
    <n v="0"/>
    <n v="4"/>
    <n v="720800"/>
    <n v="0"/>
    <n v="0"/>
    <n v="7"/>
    <n v="1836000"/>
    <n v="3"/>
    <n v="258400"/>
    <n v="7"/>
    <n v="1756904"/>
  </r>
  <r>
    <d v="2006-01-28T00:00:00"/>
    <x v="1"/>
    <d v="2006-01-01T00:00:00"/>
    <x v="4"/>
    <x v="42"/>
    <x v="619"/>
    <x v="29"/>
    <n v="4800800"/>
    <n v="0.72413793103448276"/>
    <n v="0"/>
    <n v="0"/>
    <n v="0"/>
    <n v="0"/>
    <n v="2"/>
    <n v="312800"/>
    <n v="0"/>
    <n v="0"/>
    <n v="6"/>
    <n v="1428000"/>
    <n v="0"/>
    <n v="0"/>
    <n v="0"/>
    <n v="0"/>
  </r>
  <r>
    <d v="2006-01-29T00:00:00"/>
    <x v="2"/>
    <d v="2006-01-01T00:00:00"/>
    <x v="4"/>
    <x v="27"/>
    <x v="620"/>
    <x v="9"/>
    <n v="2067200"/>
    <n v="0.5714285714285714"/>
    <n v="0"/>
    <n v="0"/>
    <n v="0"/>
    <n v="0"/>
    <n v="3"/>
    <n v="516800"/>
    <n v="0"/>
    <n v="0"/>
    <n v="6"/>
    <n v="1332800"/>
    <n v="0"/>
    <n v="0"/>
    <n v="0"/>
    <n v="0"/>
  </r>
  <r>
    <d v="2006-01-30T00:00:00"/>
    <x v="3"/>
    <d v="2006-01-01T00:00:00"/>
    <x v="4"/>
    <x v="28"/>
    <x v="621"/>
    <x v="32"/>
    <n v="6976800"/>
    <n v="0.91666666666666663"/>
    <n v="0"/>
    <n v="0"/>
    <n v="0"/>
    <n v="0"/>
    <n v="1"/>
    <n v="204000"/>
    <n v="0"/>
    <n v="0"/>
    <n v="2"/>
    <n v="408000"/>
    <n v="1"/>
    <n v="102000"/>
    <n v="4"/>
    <n v="705318"/>
  </r>
  <r>
    <d v="2006-01-31T00:00:00"/>
    <x v="4"/>
    <d v="2006-01-01T00:00:00"/>
    <x v="4"/>
    <x v="47"/>
    <x v="622"/>
    <x v="21"/>
    <n v="6120000"/>
    <n v="0.80645161290322576"/>
    <n v="0"/>
    <n v="0"/>
    <n v="0"/>
    <n v="0"/>
    <n v="1"/>
    <n v="204000"/>
    <n v="0"/>
    <n v="0"/>
    <n v="5"/>
    <n v="1836000"/>
    <n v="2"/>
    <n v="306000"/>
    <n v="4"/>
    <n v="819180"/>
  </r>
  <r>
    <d v="2006-02-01T00:00:00"/>
    <x v="5"/>
    <d v="2006-02-01T00:00:00"/>
    <x v="4"/>
    <x v="26"/>
    <x v="623"/>
    <x v="23"/>
    <n v="4814400"/>
    <n v="0.70370370370370372"/>
    <n v="0"/>
    <n v="0"/>
    <n v="0"/>
    <n v="0"/>
    <n v="4"/>
    <n v="1224000"/>
    <n v="0"/>
    <n v="0"/>
    <n v="4"/>
    <n v="1020000"/>
    <n v="3"/>
    <n v="248186"/>
    <n v="12"/>
    <n v="2130003"/>
  </r>
  <r>
    <d v="2006-02-02T00:00:00"/>
    <x v="6"/>
    <d v="2006-02-01T00:00:00"/>
    <x v="4"/>
    <x v="30"/>
    <x v="624"/>
    <x v="16"/>
    <n v="4515200"/>
    <n v="0.69696969696969702"/>
    <n v="0"/>
    <n v="0"/>
    <n v="0"/>
    <n v="0"/>
    <n v="3"/>
    <n v="612000"/>
    <n v="0"/>
    <n v="0"/>
    <n v="7"/>
    <n v="1237600"/>
    <n v="4"/>
    <n v="422355"/>
    <n v="3"/>
    <n v="780330"/>
  </r>
  <r>
    <d v="2006-02-03T00:00:00"/>
    <x v="0"/>
    <d v="2006-02-01T00:00:00"/>
    <x v="4"/>
    <x v="80"/>
    <x v="625"/>
    <x v="68"/>
    <n v="9819200"/>
    <n v="0.69696969696969702"/>
    <n v="1"/>
    <n v="204000"/>
    <n v="0"/>
    <n v="0"/>
    <n v="8"/>
    <n v="1632000"/>
    <n v="0"/>
    <n v="0"/>
    <n v="11"/>
    <n v="2148800"/>
    <n v="0"/>
    <n v="0"/>
    <n v="8"/>
    <n v="1740777"/>
  </r>
  <r>
    <d v="2006-02-04T00:00:00"/>
    <x v="1"/>
    <d v="2006-02-01T00:00:00"/>
    <x v="4"/>
    <x v="69"/>
    <x v="626"/>
    <x v="73"/>
    <n v="13382400"/>
    <n v="0.7191011235955056"/>
    <n v="0"/>
    <n v="0"/>
    <n v="0"/>
    <n v="0"/>
    <n v="7"/>
    <n v="1346400"/>
    <n v="0"/>
    <n v="0"/>
    <n v="18"/>
    <n v="3576800"/>
    <n v="0"/>
    <n v="0"/>
    <n v="0"/>
    <n v="0"/>
  </r>
  <r>
    <d v="2006-02-05T00:00:00"/>
    <x v="2"/>
    <d v="2006-02-01T00:00:00"/>
    <x v="4"/>
    <x v="77"/>
    <x v="627"/>
    <x v="30"/>
    <n v="8921600"/>
    <n v="0.67142857142857137"/>
    <n v="0"/>
    <n v="0"/>
    <n v="0"/>
    <n v="0"/>
    <n v="12"/>
    <n v="2352800"/>
    <n v="0"/>
    <n v="0"/>
    <n v="11"/>
    <n v="2257600"/>
    <n v="0"/>
    <n v="0"/>
    <n v="0"/>
    <n v="0"/>
  </r>
  <r>
    <d v="2006-02-06T00:00:00"/>
    <x v="3"/>
    <d v="2006-02-01T00:00:00"/>
    <x v="4"/>
    <x v="59"/>
    <x v="628"/>
    <x v="27"/>
    <n v="8173600"/>
    <n v="0.59375"/>
    <n v="0"/>
    <n v="0"/>
    <n v="0"/>
    <n v="0"/>
    <n v="8"/>
    <n v="1632000"/>
    <n v="0"/>
    <n v="0"/>
    <n v="18"/>
    <n v="3576800"/>
    <n v="8"/>
    <n v="885011"/>
    <n v="2"/>
    <n v="511206"/>
  </r>
  <r>
    <d v="2006-02-07T00:00:00"/>
    <x v="4"/>
    <d v="2006-02-01T00:00:00"/>
    <x v="4"/>
    <x v="71"/>
    <x v="629"/>
    <x v="74"/>
    <n v="15218400"/>
    <n v="0.69902912621359226"/>
    <n v="0"/>
    <n v="0"/>
    <n v="0"/>
    <n v="0"/>
    <n v="8"/>
    <n v="1836000"/>
    <n v="0"/>
    <n v="0"/>
    <n v="23"/>
    <n v="4596800"/>
    <n v="10"/>
    <n v="1069407"/>
    <n v="7"/>
    <n v="1871458"/>
  </r>
  <r>
    <d v="2006-02-08T00:00:00"/>
    <x v="5"/>
    <d v="2006-02-01T00:00:00"/>
    <x v="4"/>
    <x v="80"/>
    <x v="630"/>
    <x v="56"/>
    <n v="10200000"/>
    <n v="0.68181818181818177"/>
    <n v="0"/>
    <n v="0"/>
    <n v="0"/>
    <n v="0"/>
    <n v="2"/>
    <n v="612000"/>
    <n v="0"/>
    <n v="0"/>
    <n v="19"/>
    <n v="4392800"/>
    <n v="8"/>
    <n v="1006755"/>
    <n v="5"/>
    <n v="1586010"/>
  </r>
  <r>
    <d v="2006-02-09T00:00:00"/>
    <x v="6"/>
    <d v="2006-02-01T00:00:00"/>
    <x v="4"/>
    <x v="96"/>
    <x v="628"/>
    <x v="27"/>
    <n v="8173600"/>
    <n v="0.61290322580645162"/>
    <n v="0"/>
    <n v="0"/>
    <n v="0"/>
    <n v="0"/>
    <n v="4"/>
    <n v="816000"/>
    <n v="0"/>
    <n v="0"/>
    <n v="20"/>
    <n v="4392800"/>
    <n v="8"/>
    <n v="724200"/>
    <n v="4"/>
    <n v="736605"/>
  </r>
  <r>
    <d v="2006-02-10T00:00:00"/>
    <x v="0"/>
    <d v="2006-02-01T00:00:00"/>
    <x v="4"/>
    <x v="96"/>
    <x v="625"/>
    <x v="56"/>
    <n v="10023200"/>
    <n v="0.72580645161290325"/>
    <n v="0"/>
    <n v="0"/>
    <n v="0"/>
    <n v="0"/>
    <n v="3"/>
    <n v="612000"/>
    <n v="1"/>
    <n v="204000"/>
    <n v="13"/>
    <n v="2964800"/>
    <n v="5"/>
    <n v="503318"/>
    <n v="9"/>
    <n v="2597345"/>
  </r>
  <r>
    <d v="2006-02-11T00:00:00"/>
    <x v="1"/>
    <d v="2006-02-01T00:00:00"/>
    <x v="4"/>
    <x v="69"/>
    <x v="631"/>
    <x v="62"/>
    <n v="13586400"/>
    <n v="0.7078651685393258"/>
    <n v="1"/>
    <n v="204000"/>
    <n v="0"/>
    <n v="0"/>
    <n v="12"/>
    <n v="2652000"/>
    <n v="0"/>
    <n v="0"/>
    <n v="13"/>
    <n v="2856000"/>
    <n v="0"/>
    <n v="0"/>
    <n v="0"/>
    <n v="0"/>
  </r>
  <r>
    <d v="2006-02-12T00:00:00"/>
    <x v="2"/>
    <d v="2006-02-01T00:00:00"/>
    <x v="4"/>
    <x v="47"/>
    <x v="632"/>
    <x v="20"/>
    <n v="3481600"/>
    <n v="0.54838709677419351"/>
    <n v="0"/>
    <n v="0"/>
    <n v="0"/>
    <n v="0"/>
    <n v="4"/>
    <n v="816000"/>
    <n v="0"/>
    <n v="0"/>
    <n v="10"/>
    <n v="2040000"/>
    <n v="0"/>
    <n v="0"/>
    <n v="0"/>
    <n v="0"/>
  </r>
  <r>
    <d v="2006-02-13T00:00:00"/>
    <x v="3"/>
    <d v="2006-02-01T00:00:00"/>
    <x v="4"/>
    <x v="73"/>
    <x v="633"/>
    <x v="50"/>
    <n v="12444000"/>
    <n v="0.6987951807228916"/>
    <n v="0"/>
    <n v="0"/>
    <n v="0"/>
    <n v="0"/>
    <n v="10"/>
    <n v="2556800"/>
    <n v="0"/>
    <n v="0"/>
    <n v="15"/>
    <n v="2964800"/>
    <n v="6"/>
    <n v="657500"/>
    <n v="9"/>
    <n v="2271388"/>
  </r>
  <r>
    <d v="2006-02-14T00:00:00"/>
    <x v="4"/>
    <d v="2006-02-01T00:00:00"/>
    <x v="4"/>
    <x v="58"/>
    <x v="634"/>
    <x v="72"/>
    <n v="10553600"/>
    <n v="0.64864864864864868"/>
    <n v="0"/>
    <n v="0"/>
    <n v="0"/>
    <n v="0"/>
    <n v="9"/>
    <n v="1754400"/>
    <n v="0"/>
    <n v="0"/>
    <n v="17"/>
    <n v="3590400"/>
    <n v="7"/>
    <n v="576636"/>
    <n v="7"/>
    <n v="2006045"/>
  </r>
  <r>
    <d v="2006-02-15T00:00:00"/>
    <x v="5"/>
    <d v="2006-02-01T00:00:00"/>
    <x v="4"/>
    <x v="80"/>
    <x v="635"/>
    <x v="68"/>
    <n v="9397600"/>
    <n v="0.69696969696969702"/>
    <n v="0"/>
    <n v="0"/>
    <n v="0"/>
    <n v="0"/>
    <n v="3"/>
    <n v="612000"/>
    <n v="0"/>
    <n v="0"/>
    <n v="17"/>
    <n v="3468000"/>
    <n v="5"/>
    <n v="587000"/>
    <n v="6"/>
    <n v="1511268"/>
  </r>
  <r>
    <d v="2006-02-16T00:00:00"/>
    <x v="6"/>
    <d v="2006-02-01T00:00:00"/>
    <x v="4"/>
    <x v="34"/>
    <x v="636"/>
    <x v="39"/>
    <n v="8078400"/>
    <n v="0.81632653061224492"/>
    <n v="0"/>
    <n v="0"/>
    <n v="0"/>
    <n v="0"/>
    <n v="3"/>
    <n v="516800"/>
    <n v="0"/>
    <n v="0"/>
    <n v="6"/>
    <n v="1033600"/>
    <n v="0"/>
    <n v="0"/>
    <n v="9"/>
    <n v="2572210"/>
  </r>
  <r>
    <d v="2006-02-17T00:00:00"/>
    <x v="0"/>
    <d v="2006-02-01T00:00:00"/>
    <x v="4"/>
    <x v="62"/>
    <x v="637"/>
    <x v="33"/>
    <n v="8173600"/>
    <n v="0.65454545454545454"/>
    <n v="0"/>
    <n v="0"/>
    <n v="0"/>
    <n v="0"/>
    <n v="5"/>
    <n v="1020000"/>
    <n v="0"/>
    <n v="0"/>
    <n v="14"/>
    <n v="3060000"/>
    <n v="1"/>
    <n v="102000"/>
    <n v="11"/>
    <n v="2543454"/>
  </r>
  <r>
    <d v="2006-02-18T00:00:00"/>
    <x v="1"/>
    <d v="2006-02-01T00:00:00"/>
    <x v="4"/>
    <x v="88"/>
    <x v="638"/>
    <x v="31"/>
    <n v="6881600"/>
    <n v="0.53968253968253965"/>
    <n v="0"/>
    <n v="0"/>
    <n v="0"/>
    <n v="0"/>
    <n v="14"/>
    <n v="2665600"/>
    <n v="0"/>
    <n v="0"/>
    <n v="15"/>
    <n v="3576800"/>
    <n v="0"/>
    <n v="0"/>
    <n v="0"/>
    <n v="0"/>
  </r>
  <r>
    <d v="2006-02-19T00:00:00"/>
    <x v="2"/>
    <d v="2006-02-01T00:00:00"/>
    <x v="4"/>
    <x v="28"/>
    <x v="639"/>
    <x v="29"/>
    <n v="4297600"/>
    <n v="0.58333333333333337"/>
    <n v="0"/>
    <n v="0"/>
    <n v="0"/>
    <n v="0"/>
    <n v="4"/>
    <n v="720800"/>
    <n v="0"/>
    <n v="0"/>
    <n v="11"/>
    <n v="2244000"/>
    <n v="0"/>
    <n v="0"/>
    <n v="0"/>
    <n v="0"/>
  </r>
  <r>
    <d v="2006-02-20T00:00:00"/>
    <x v="3"/>
    <d v="2006-02-01T00:00:00"/>
    <x v="4"/>
    <x v="41"/>
    <x v="640"/>
    <x v="34"/>
    <n v="8486400"/>
    <n v="0.8125"/>
    <n v="0"/>
    <n v="0"/>
    <n v="0"/>
    <n v="0"/>
    <n v="4"/>
    <n v="816000"/>
    <n v="0"/>
    <n v="0"/>
    <n v="5"/>
    <n v="1224000"/>
    <n v="17"/>
    <n v="1930907"/>
    <n v="2"/>
    <n v="640200"/>
  </r>
  <r>
    <d v="2006-02-21T00:00:00"/>
    <x v="4"/>
    <d v="2006-02-01T00:00:00"/>
    <x v="4"/>
    <x v="88"/>
    <x v="641"/>
    <x v="28"/>
    <n v="9411200"/>
    <n v="0.69841269841269837"/>
    <n v="0"/>
    <n v="0"/>
    <n v="0"/>
    <n v="0"/>
    <n v="8"/>
    <n v="1536800"/>
    <n v="0"/>
    <n v="0"/>
    <n v="11"/>
    <n v="2244000"/>
    <n v="8"/>
    <n v="840590"/>
    <n v="8"/>
    <n v="1920698"/>
  </r>
  <r>
    <d v="2006-02-22T00:00:00"/>
    <x v="5"/>
    <d v="2006-02-01T00:00:00"/>
    <x v="4"/>
    <x v="62"/>
    <x v="642"/>
    <x v="38"/>
    <n v="6976800"/>
    <n v="0.67272727272727273"/>
    <n v="0"/>
    <n v="0"/>
    <n v="0"/>
    <n v="0"/>
    <n v="4"/>
    <n v="816000"/>
    <n v="0"/>
    <n v="0"/>
    <n v="14"/>
    <n v="2665600"/>
    <n v="14"/>
    <n v="1489236"/>
    <n v="8"/>
    <n v="1807465"/>
  </r>
  <r>
    <d v="2006-02-23T00:00:00"/>
    <x v="6"/>
    <d v="2006-02-01T00:00:00"/>
    <x v="4"/>
    <x v="78"/>
    <x v="643"/>
    <x v="53"/>
    <n v="10036800"/>
    <n v="0.65333333333333332"/>
    <n v="0"/>
    <n v="0"/>
    <n v="0"/>
    <n v="0"/>
    <n v="8"/>
    <n v="1632000"/>
    <n v="0"/>
    <n v="0"/>
    <n v="18"/>
    <n v="3780800"/>
    <n v="6"/>
    <n v="494236"/>
    <n v="8"/>
    <n v="2378200"/>
  </r>
  <r>
    <d v="2006-02-24T00:00:00"/>
    <x v="0"/>
    <d v="2006-02-01T00:00:00"/>
    <x v="4"/>
    <x v="96"/>
    <x v="644"/>
    <x v="34"/>
    <n v="8799200"/>
    <n v="0.62903225806451613"/>
    <n v="0"/>
    <n v="0"/>
    <n v="0"/>
    <n v="0"/>
    <n v="12"/>
    <n v="2760800"/>
    <n v="0"/>
    <n v="0"/>
    <n v="11"/>
    <n v="2040000"/>
    <n v="5"/>
    <n v="598636"/>
    <n v="6"/>
    <n v="1431980"/>
  </r>
  <r>
    <d v="2006-02-25T00:00:00"/>
    <x v="1"/>
    <d v="2006-02-01T00:00:00"/>
    <x v="4"/>
    <x v="60"/>
    <x v="645"/>
    <x v="17"/>
    <n v="6133600"/>
    <n v="0.75609756097560976"/>
    <n v="0"/>
    <n v="0"/>
    <n v="0"/>
    <n v="0"/>
    <n v="5"/>
    <n v="1428000"/>
    <n v="0"/>
    <n v="0"/>
    <n v="5"/>
    <n v="1224000"/>
    <n v="0"/>
    <n v="0"/>
    <n v="0"/>
    <n v="0"/>
  </r>
  <r>
    <d v="2006-02-26T00:00:00"/>
    <x v="2"/>
    <d v="2006-02-01T00:00:00"/>
    <x v="4"/>
    <x v="41"/>
    <x v="646"/>
    <x v="26"/>
    <n v="5440000"/>
    <n v="0.58333333333333337"/>
    <n v="0"/>
    <n v="0"/>
    <n v="0"/>
    <n v="0"/>
    <n v="5"/>
    <n v="1020000"/>
    <n v="0"/>
    <n v="0"/>
    <n v="15"/>
    <n v="2964800"/>
    <n v="0"/>
    <n v="0"/>
    <n v="0"/>
    <n v="0"/>
  </r>
  <r>
    <d v="2006-02-27T00:00:00"/>
    <x v="3"/>
    <d v="2006-02-01T00:00:00"/>
    <x v="4"/>
    <x v="59"/>
    <x v="638"/>
    <x v="48"/>
    <n v="8622400"/>
    <n v="0.65625"/>
    <n v="1"/>
    <n v="204000"/>
    <n v="0"/>
    <n v="0"/>
    <n v="6"/>
    <n v="1033600"/>
    <n v="0"/>
    <n v="0"/>
    <n v="15"/>
    <n v="3264000"/>
    <n v="0"/>
    <n v="0"/>
    <n v="1"/>
    <n v="395610"/>
  </r>
  <r>
    <d v="2006-02-28T00:00:00"/>
    <x v="4"/>
    <d v="2006-02-01T00:00:00"/>
    <x v="4"/>
    <x v="35"/>
    <x v="647"/>
    <x v="46"/>
    <n v="6555200"/>
    <n v="0.59259259259259256"/>
    <n v="0"/>
    <n v="0"/>
    <n v="0"/>
    <n v="0"/>
    <n v="6"/>
    <n v="1224000"/>
    <n v="0"/>
    <n v="0"/>
    <n v="16"/>
    <n v="3073600"/>
    <n v="0"/>
    <n v="0"/>
    <n v="0"/>
    <n v="0"/>
  </r>
  <r>
    <d v="2006-03-01T00:00:00"/>
    <x v="5"/>
    <d v="2006-03-01T00:00:00"/>
    <x v="4"/>
    <x v="33"/>
    <x v="648"/>
    <x v="40"/>
    <n v="4515200"/>
    <n v="0.68571428571428572"/>
    <n v="0"/>
    <n v="0"/>
    <n v="0"/>
    <n v="0"/>
    <n v="3"/>
    <n v="516800"/>
    <n v="0"/>
    <n v="0"/>
    <n v="8"/>
    <n v="1346400"/>
    <n v="18"/>
    <n v="1996771"/>
    <n v="6"/>
    <n v="1352535"/>
  </r>
  <r>
    <d v="2006-03-02T00:00:00"/>
    <x v="6"/>
    <d v="2006-03-01T00:00:00"/>
    <x v="4"/>
    <x v="36"/>
    <x v="649"/>
    <x v="37"/>
    <n v="5222400"/>
    <n v="0.57777777777777772"/>
    <n v="0"/>
    <n v="0"/>
    <n v="0"/>
    <n v="0"/>
    <n v="4"/>
    <n v="816000"/>
    <n v="0"/>
    <n v="0"/>
    <n v="15"/>
    <n v="3264000"/>
    <n v="6"/>
    <n v="693953"/>
    <n v="12"/>
    <n v="2681956"/>
  </r>
  <r>
    <d v="2006-03-03T00:00:00"/>
    <x v="0"/>
    <d v="2006-03-01T00:00:00"/>
    <x v="4"/>
    <x v="33"/>
    <x v="623"/>
    <x v="29"/>
    <n v="4297600"/>
    <n v="0.6"/>
    <n v="0"/>
    <n v="0"/>
    <n v="0"/>
    <n v="0"/>
    <n v="5"/>
    <n v="924800"/>
    <n v="0"/>
    <n v="0"/>
    <n v="9"/>
    <n v="1836000"/>
    <n v="6"/>
    <n v="628010"/>
    <n v="4"/>
    <n v="872400"/>
  </r>
  <r>
    <d v="2006-03-04T00:00:00"/>
    <x v="1"/>
    <d v="2006-03-01T00:00:00"/>
    <x v="4"/>
    <x v="67"/>
    <x v="650"/>
    <x v="39"/>
    <n v="7792800"/>
    <n v="0.57971014492753625"/>
    <n v="0"/>
    <n v="0"/>
    <n v="0"/>
    <n v="0"/>
    <n v="9"/>
    <n v="1836000"/>
    <n v="0"/>
    <n v="0"/>
    <n v="20"/>
    <n v="4080000"/>
    <n v="0"/>
    <n v="0"/>
    <n v="0"/>
    <n v="0"/>
  </r>
  <r>
    <d v="2006-03-05T00:00:00"/>
    <x v="2"/>
    <d v="2006-03-01T00:00:00"/>
    <x v="4"/>
    <x v="48"/>
    <x v="651"/>
    <x v="37"/>
    <n v="5304000"/>
    <n v="0.56521739130434778"/>
    <n v="0"/>
    <n v="0"/>
    <n v="0"/>
    <n v="0"/>
    <n v="7"/>
    <n v="1428000"/>
    <n v="0"/>
    <n v="0"/>
    <n v="13"/>
    <n v="2556800"/>
    <n v="0"/>
    <n v="0"/>
    <n v="0"/>
    <n v="0"/>
  </r>
  <r>
    <d v="2006-03-06T00:00:00"/>
    <x v="3"/>
    <d v="2006-03-01T00:00:00"/>
    <x v="4"/>
    <x v="76"/>
    <x v="652"/>
    <x v="49"/>
    <n v="12879200"/>
    <n v="0.73684210526315785"/>
    <n v="0"/>
    <n v="0"/>
    <n v="0"/>
    <n v="0"/>
    <n v="4"/>
    <n v="816000"/>
    <n v="0"/>
    <n v="0"/>
    <n v="16"/>
    <n v="3277600"/>
    <n v="3"/>
    <n v="258400"/>
    <n v="3"/>
    <n v="496100"/>
  </r>
  <r>
    <d v="2006-03-07T00:00:00"/>
    <x v="4"/>
    <d v="2006-03-01T00:00:00"/>
    <x v="4"/>
    <x v="34"/>
    <x v="640"/>
    <x v="39"/>
    <n v="8785600"/>
    <n v="0.81632653061224492"/>
    <n v="0"/>
    <n v="0"/>
    <n v="0"/>
    <n v="0"/>
    <n v="2"/>
    <n v="312800"/>
    <n v="0"/>
    <n v="0"/>
    <n v="7"/>
    <n v="1428000"/>
    <n v="16"/>
    <n v="1773949"/>
    <n v="4"/>
    <n v="950155"/>
  </r>
  <r>
    <d v="2006-03-08T00:00:00"/>
    <x v="5"/>
    <d v="2006-03-01T00:00:00"/>
    <x v="4"/>
    <x v="61"/>
    <x v="653"/>
    <x v="39"/>
    <n v="8608800"/>
    <n v="0.7142857142857143"/>
    <n v="0"/>
    <n v="0"/>
    <n v="0"/>
    <n v="0"/>
    <n v="7"/>
    <n v="1332800"/>
    <n v="0"/>
    <n v="0"/>
    <n v="9"/>
    <n v="1944800"/>
    <n v="14"/>
    <n v="1496816"/>
    <n v="3"/>
    <n v="692671"/>
  </r>
  <r>
    <d v="2006-03-09T00:00:00"/>
    <x v="6"/>
    <d v="2006-03-01T00:00:00"/>
    <x v="4"/>
    <x v="74"/>
    <x v="654"/>
    <x v="72"/>
    <n v="10322400"/>
    <n v="0.71641791044776115"/>
    <n v="0"/>
    <n v="0"/>
    <n v="0"/>
    <n v="0"/>
    <n v="8"/>
    <n v="1632000"/>
    <n v="0"/>
    <n v="0"/>
    <n v="11"/>
    <n v="2448000"/>
    <n v="14"/>
    <n v="1526680"/>
    <n v="6"/>
    <n v="1611770"/>
  </r>
  <r>
    <d v="2006-03-10T00:00:00"/>
    <x v="0"/>
    <d v="2006-03-01T00:00:00"/>
    <x v="4"/>
    <x v="62"/>
    <x v="655"/>
    <x v="32"/>
    <n v="6772800"/>
    <n v="0.6"/>
    <n v="0"/>
    <n v="0"/>
    <n v="0"/>
    <n v="0"/>
    <n v="5"/>
    <n v="1020000"/>
    <n v="0"/>
    <n v="0"/>
    <n v="17"/>
    <n v="3481600"/>
    <n v="18"/>
    <n v="1516300"/>
    <n v="7"/>
    <n v="1615605"/>
  </r>
  <r>
    <d v="2006-03-11T00:00:00"/>
    <x v="1"/>
    <d v="2006-03-01T00:00:00"/>
    <x v="4"/>
    <x v="20"/>
    <x v="613"/>
    <x v="40"/>
    <n v="4705600"/>
    <n v="0.8"/>
    <n v="0"/>
    <n v="0"/>
    <n v="0"/>
    <n v="0"/>
    <n v="1"/>
    <n v="204000"/>
    <n v="0"/>
    <n v="0"/>
    <n v="5"/>
    <n v="1224000"/>
    <n v="0"/>
    <n v="0"/>
    <n v="0"/>
    <n v="0"/>
  </r>
  <r>
    <d v="2006-03-12T00:00:00"/>
    <x v="2"/>
    <d v="2006-03-01T00:00:00"/>
    <x v="4"/>
    <x v="14"/>
    <x v="656"/>
    <x v="5"/>
    <n v="1224000"/>
    <n v="0.75"/>
    <n v="0"/>
    <n v="0"/>
    <n v="0"/>
    <n v="0"/>
    <n v="1"/>
    <n v="408000"/>
    <n v="0"/>
    <n v="0"/>
    <n v="1"/>
    <n v="204000"/>
    <n v="0"/>
    <n v="0"/>
    <n v="0"/>
    <n v="0"/>
  </r>
  <r>
    <d v="2006-03-13T00:00:00"/>
    <x v="3"/>
    <d v="2006-03-01T00:00:00"/>
    <x v="4"/>
    <x v="81"/>
    <x v="657"/>
    <x v="46"/>
    <n v="7371200"/>
    <n v="0.86486486486486491"/>
    <n v="0"/>
    <n v="0"/>
    <n v="0"/>
    <n v="0"/>
    <n v="1"/>
    <n v="204000"/>
    <n v="0"/>
    <n v="0"/>
    <n v="4"/>
    <n v="924800"/>
    <n v="2"/>
    <n v="184818"/>
    <n v="5"/>
    <n v="1445040"/>
  </r>
  <r>
    <d v="2006-03-14T00:00:00"/>
    <x v="4"/>
    <d v="2006-03-01T00:00:00"/>
    <x v="4"/>
    <x v="63"/>
    <x v="658"/>
    <x v="38"/>
    <n v="7289600"/>
    <n v="0.72549019607843135"/>
    <n v="0"/>
    <n v="0"/>
    <n v="0"/>
    <n v="0"/>
    <n v="5"/>
    <n v="1224000"/>
    <n v="0"/>
    <n v="0"/>
    <n v="9"/>
    <n v="1836000"/>
    <n v="5"/>
    <n v="496636"/>
    <n v="5"/>
    <n v="974983"/>
  </r>
  <r>
    <d v="2006-03-15T00:00:00"/>
    <x v="5"/>
    <d v="2006-03-01T00:00:00"/>
    <x v="4"/>
    <x v="81"/>
    <x v="659"/>
    <x v="47"/>
    <n v="6650400"/>
    <n v="0.78378378378378377"/>
    <n v="0"/>
    <n v="0"/>
    <n v="0"/>
    <n v="0"/>
    <n v="2"/>
    <n v="408000"/>
    <n v="0"/>
    <n v="0"/>
    <n v="6"/>
    <n v="1224000"/>
    <n v="4"/>
    <n v="401378"/>
    <n v="6"/>
    <n v="1535807"/>
  </r>
  <r>
    <d v="2006-03-16T00:00:00"/>
    <x v="6"/>
    <d v="2006-03-01T00:00:00"/>
    <x v="4"/>
    <x v="38"/>
    <x v="660"/>
    <x v="16"/>
    <n v="5100000"/>
    <n v="0.54761904761904767"/>
    <n v="0"/>
    <n v="0"/>
    <n v="0"/>
    <n v="0"/>
    <n v="5"/>
    <n v="1020000"/>
    <n v="0"/>
    <n v="0"/>
    <n v="14"/>
    <n v="3060000"/>
    <n v="9"/>
    <n v="838823"/>
    <n v="4"/>
    <n v="1332900"/>
  </r>
  <r>
    <d v="2006-03-17T00:00:00"/>
    <x v="0"/>
    <d v="2006-03-01T00:00:00"/>
    <x v="4"/>
    <x v="42"/>
    <x v="661"/>
    <x v="29"/>
    <n v="4705600"/>
    <n v="0.72413793103448276"/>
    <n v="0"/>
    <n v="0"/>
    <n v="0"/>
    <n v="0"/>
    <n v="2"/>
    <n v="312800"/>
    <n v="0"/>
    <n v="0"/>
    <n v="6"/>
    <n v="1224000"/>
    <n v="9"/>
    <n v="975818"/>
    <n v="9"/>
    <n v="2348255"/>
  </r>
  <r>
    <d v="2006-03-18T00:00:00"/>
    <x v="1"/>
    <d v="2006-03-01T00:00:00"/>
    <x v="4"/>
    <x v="54"/>
    <x v="662"/>
    <x v="31"/>
    <n v="7575200"/>
    <n v="0.77272727272727271"/>
    <n v="0"/>
    <n v="0"/>
    <n v="0"/>
    <n v="0"/>
    <n v="4"/>
    <n v="816000"/>
    <n v="0"/>
    <n v="0"/>
    <n v="6"/>
    <n v="1224000"/>
    <n v="0"/>
    <n v="0"/>
    <n v="0"/>
    <n v="0"/>
  </r>
  <r>
    <d v="2006-03-19T00:00:00"/>
    <x v="2"/>
    <d v="2006-03-01T00:00:00"/>
    <x v="4"/>
    <x v="30"/>
    <x v="663"/>
    <x v="16"/>
    <n v="4610400"/>
    <n v="0.69696969696969702"/>
    <n v="0"/>
    <n v="0"/>
    <n v="0"/>
    <n v="0"/>
    <n v="4"/>
    <n v="720800"/>
    <n v="0"/>
    <n v="0"/>
    <n v="6"/>
    <n v="1224000"/>
    <n v="0"/>
    <n v="0"/>
    <n v="0"/>
    <n v="0"/>
  </r>
  <r>
    <d v="2006-03-20T00:00:00"/>
    <x v="3"/>
    <d v="2006-03-01T00:00:00"/>
    <x v="4"/>
    <x v="32"/>
    <x v="618"/>
    <x v="24"/>
    <n v="4406400"/>
    <n v="0.5641025641025641"/>
    <n v="0"/>
    <n v="0"/>
    <n v="0"/>
    <n v="0"/>
    <n v="1"/>
    <n v="204000"/>
    <n v="0"/>
    <n v="0"/>
    <n v="16"/>
    <n v="3264000"/>
    <n v="0"/>
    <n v="0"/>
    <n v="0"/>
    <n v="0"/>
  </r>
  <r>
    <d v="2006-03-21T00:00:00"/>
    <x v="4"/>
    <d v="2006-03-01T00:00:00"/>
    <x v="4"/>
    <x v="32"/>
    <x v="664"/>
    <x v="21"/>
    <n v="5412800"/>
    <n v="0.64102564102564108"/>
    <n v="0"/>
    <n v="0"/>
    <n v="0"/>
    <n v="0"/>
    <n v="1"/>
    <n v="204000"/>
    <n v="0"/>
    <n v="0"/>
    <n v="13"/>
    <n v="2760800"/>
    <n v="4"/>
    <n v="401555"/>
    <n v="11"/>
    <n v="2640625"/>
  </r>
  <r>
    <d v="2006-03-22T00:00:00"/>
    <x v="5"/>
    <d v="2006-03-01T00:00:00"/>
    <x v="4"/>
    <x v="12"/>
    <x v="665"/>
    <x v="4"/>
    <n v="1332800"/>
    <n v="0.53846153846153844"/>
    <n v="0"/>
    <n v="0"/>
    <n v="0"/>
    <n v="0"/>
    <n v="3"/>
    <n v="612000"/>
    <n v="0"/>
    <n v="0"/>
    <n v="3"/>
    <n v="612000"/>
    <n v="6"/>
    <n v="504611"/>
    <n v="3"/>
    <n v="615935"/>
  </r>
  <r>
    <d v="2006-03-23T00:00:00"/>
    <x v="6"/>
    <d v="2006-03-01T00:00:00"/>
    <x v="4"/>
    <x v="50"/>
    <x v="666"/>
    <x v="47"/>
    <n v="6242400"/>
    <n v="0.76315789473684215"/>
    <n v="0"/>
    <n v="0"/>
    <n v="0"/>
    <n v="0"/>
    <n v="2"/>
    <n v="516800"/>
    <n v="0"/>
    <n v="0"/>
    <n v="7"/>
    <n v="1332800"/>
    <n v="5"/>
    <n v="503318"/>
    <n v="7"/>
    <n v="1714513"/>
  </r>
  <r>
    <d v="2006-03-24T00:00:00"/>
    <x v="0"/>
    <d v="2006-03-01T00:00:00"/>
    <x v="4"/>
    <x v="24"/>
    <x v="667"/>
    <x v="19"/>
    <n v="3794400"/>
    <n v="0.75"/>
    <n v="0"/>
    <n v="0"/>
    <n v="0"/>
    <n v="0"/>
    <n v="0"/>
    <n v="0"/>
    <n v="0"/>
    <n v="0"/>
    <n v="6"/>
    <n v="1224000"/>
    <n v="3"/>
    <n v="347035"/>
    <n v="7"/>
    <n v="1818470"/>
  </r>
  <r>
    <d v="2006-03-25T00:00:00"/>
    <x v="1"/>
    <d v="2006-03-01T00:00:00"/>
    <x v="4"/>
    <x v="29"/>
    <x v="668"/>
    <x v="18"/>
    <n v="3699200"/>
    <n v="0.7142857142857143"/>
    <n v="0"/>
    <n v="0"/>
    <n v="0"/>
    <n v="0"/>
    <n v="0"/>
    <n v="0"/>
    <n v="0"/>
    <n v="0"/>
    <n v="8"/>
    <n v="1632000"/>
    <n v="0"/>
    <n v="0"/>
    <n v="0"/>
    <n v="0"/>
  </r>
  <r>
    <d v="2006-03-26T00:00:00"/>
    <x v="2"/>
    <d v="2006-03-01T00:00:00"/>
    <x v="4"/>
    <x v="87"/>
    <x v="669"/>
    <x v="9"/>
    <n v="2556800"/>
    <n v="0.54545454545454541"/>
    <n v="0"/>
    <n v="0"/>
    <n v="0"/>
    <n v="0"/>
    <n v="2"/>
    <n v="312800"/>
    <n v="0"/>
    <n v="0"/>
    <n v="8"/>
    <n v="1536800"/>
    <n v="0"/>
    <n v="0"/>
    <n v="0"/>
    <n v="0"/>
  </r>
  <r>
    <d v="2006-03-27T00:00:00"/>
    <x v="3"/>
    <d v="2006-03-01T00:00:00"/>
    <x v="4"/>
    <x v="54"/>
    <x v="670"/>
    <x v="38"/>
    <n v="7888000"/>
    <n v="0.84090909090909094"/>
    <n v="0"/>
    <n v="0"/>
    <n v="0"/>
    <n v="0"/>
    <n v="4"/>
    <n v="720800"/>
    <n v="0"/>
    <n v="0"/>
    <n v="3"/>
    <n v="612000"/>
    <n v="3"/>
    <n v="394635"/>
    <n v="2"/>
    <n v="613470"/>
  </r>
  <r>
    <d v="2006-03-28T00:00:00"/>
    <x v="4"/>
    <d v="2006-03-01T00:00:00"/>
    <x v="4"/>
    <x v="17"/>
    <x v="671"/>
    <x v="20"/>
    <n v="3984800"/>
    <n v="0.73913043478260865"/>
    <n v="0"/>
    <n v="0"/>
    <n v="0"/>
    <n v="0"/>
    <n v="4"/>
    <n v="720800"/>
    <n v="0"/>
    <n v="0"/>
    <n v="2"/>
    <n v="408000"/>
    <n v="3"/>
    <n v="383000"/>
    <n v="8"/>
    <n v="1837432"/>
  </r>
  <r>
    <d v="2006-03-29T00:00:00"/>
    <x v="5"/>
    <d v="2006-03-01T00:00:00"/>
    <x v="4"/>
    <x v="19"/>
    <x v="672"/>
    <x v="22"/>
    <n v="3073600"/>
    <n v="0.78947368421052633"/>
    <n v="0"/>
    <n v="0"/>
    <n v="0"/>
    <n v="0"/>
    <n v="2"/>
    <n v="408000"/>
    <n v="0"/>
    <n v="0"/>
    <n v="2"/>
    <n v="408000"/>
    <n v="9"/>
    <n v="878892"/>
    <n v="7"/>
    <n v="1956473"/>
  </r>
  <r>
    <d v="2006-03-30T00:00:00"/>
    <x v="6"/>
    <d v="2006-03-01T00:00:00"/>
    <x v="4"/>
    <x v="17"/>
    <x v="673"/>
    <x v="22"/>
    <n v="3468000"/>
    <n v="0.65217391304347827"/>
    <n v="0"/>
    <n v="0"/>
    <n v="0"/>
    <n v="0"/>
    <n v="2"/>
    <n v="408000"/>
    <n v="0"/>
    <n v="0"/>
    <n v="6"/>
    <n v="1428000"/>
    <n v="10"/>
    <n v="762724"/>
    <n v="10"/>
    <n v="2838955"/>
  </r>
  <r>
    <d v="2006-03-31T00:00:00"/>
    <x v="0"/>
    <d v="2006-03-01T00:00:00"/>
    <x v="4"/>
    <x v="27"/>
    <x v="674"/>
    <x v="19"/>
    <n v="4093600"/>
    <n v="0.8571428571428571"/>
    <n v="0"/>
    <n v="0"/>
    <n v="0"/>
    <n v="0"/>
    <n v="2"/>
    <n v="408000"/>
    <n v="0"/>
    <n v="0"/>
    <n v="1"/>
    <n v="204000"/>
    <n v="4"/>
    <n v="439095"/>
    <n v="10"/>
    <n v="2189384"/>
  </r>
  <r>
    <d v="2006-04-01T00:00:00"/>
    <x v="1"/>
    <d v="2006-04-01T00:00:00"/>
    <x v="4"/>
    <x v="43"/>
    <x v="675"/>
    <x v="40"/>
    <n v="5521600"/>
    <n v="0.70588235294117652"/>
    <n v="0"/>
    <n v="0"/>
    <n v="0"/>
    <n v="0"/>
    <n v="5"/>
    <n v="1128800"/>
    <n v="0"/>
    <n v="0"/>
    <n v="5"/>
    <n v="1020000"/>
    <n v="0"/>
    <n v="0"/>
    <n v="0"/>
    <n v="0"/>
  </r>
  <r>
    <d v="2006-04-02T00:00:00"/>
    <x v="2"/>
    <d v="2006-04-01T00:00:00"/>
    <x v="4"/>
    <x v="63"/>
    <x v="676"/>
    <x v="35"/>
    <n v="8309600"/>
    <n v="0.84313725490196079"/>
    <n v="0"/>
    <n v="0"/>
    <n v="0"/>
    <n v="0"/>
    <n v="2"/>
    <n v="408000"/>
    <n v="0"/>
    <n v="0"/>
    <n v="6"/>
    <n v="1128800"/>
    <n v="0"/>
    <n v="0"/>
    <n v="0"/>
    <n v="0"/>
  </r>
  <r>
    <d v="2006-04-03T00:00:00"/>
    <x v="3"/>
    <d v="2006-04-01T00:00:00"/>
    <x v="4"/>
    <x v="48"/>
    <x v="636"/>
    <x v="38"/>
    <n v="7888000"/>
    <n v="0.80434782608695654"/>
    <n v="0"/>
    <n v="0"/>
    <n v="0"/>
    <n v="0"/>
    <n v="4"/>
    <n v="816000"/>
    <n v="0"/>
    <n v="0"/>
    <n v="5"/>
    <n v="924800"/>
    <n v="4"/>
    <n v="375636"/>
    <n v="7"/>
    <n v="1783210"/>
  </r>
  <r>
    <d v="2006-04-04T00:00:00"/>
    <x v="4"/>
    <d v="2006-04-01T00:00:00"/>
    <x v="4"/>
    <x v="45"/>
    <x v="677"/>
    <x v="27"/>
    <n v="8214400"/>
    <n v="0.76"/>
    <n v="1"/>
    <n v="204000"/>
    <n v="0"/>
    <n v="0"/>
    <n v="3"/>
    <n v="816000"/>
    <n v="0"/>
    <n v="0"/>
    <n v="8"/>
    <n v="1740800"/>
    <n v="3"/>
    <n v="254836"/>
    <n v="10"/>
    <n v="1932510"/>
  </r>
  <r>
    <d v="2006-04-05T00:00:00"/>
    <x v="5"/>
    <d v="2006-04-01T00:00:00"/>
    <x v="4"/>
    <x v="43"/>
    <x v="602"/>
    <x v="19"/>
    <n v="4392800"/>
    <n v="0.52941176470588236"/>
    <n v="0"/>
    <n v="0"/>
    <n v="0"/>
    <n v="0"/>
    <n v="4"/>
    <n v="816000"/>
    <n v="0"/>
    <n v="0"/>
    <n v="12"/>
    <n v="2352800"/>
    <n v="11"/>
    <n v="926716"/>
    <n v="5"/>
    <n v="1216040"/>
  </r>
  <r>
    <d v="2006-04-06T00:00:00"/>
    <x v="6"/>
    <d v="2006-04-01T00:00:00"/>
    <x v="4"/>
    <x v="21"/>
    <x v="678"/>
    <x v="25"/>
    <n v="5657600"/>
    <n v="0.75"/>
    <n v="0"/>
    <n v="0"/>
    <n v="0"/>
    <n v="0"/>
    <n v="4"/>
    <n v="720800"/>
    <n v="0"/>
    <n v="0"/>
    <n v="6"/>
    <n v="1441600"/>
    <n v="11"/>
    <n v="1084407"/>
    <n v="6"/>
    <n v="1410865"/>
  </r>
  <r>
    <d v="2006-04-07T00:00:00"/>
    <x v="0"/>
    <d v="2006-04-01T00:00:00"/>
    <x v="4"/>
    <x v="43"/>
    <x v="679"/>
    <x v="44"/>
    <n v="5331200"/>
    <n v="0.79411764705882348"/>
    <n v="0"/>
    <n v="0"/>
    <n v="0"/>
    <n v="0"/>
    <n v="1"/>
    <n v="204000"/>
    <n v="0"/>
    <n v="0"/>
    <n v="6"/>
    <n v="1224000"/>
    <n v="6"/>
    <n v="682160"/>
    <n v="8"/>
    <n v="1627951"/>
  </r>
  <r>
    <d v="2006-04-08T00:00:00"/>
    <x v="1"/>
    <d v="2006-04-01T00:00:00"/>
    <x v="4"/>
    <x v="1"/>
    <x v="680"/>
    <x v="7"/>
    <n v="1224000"/>
    <n v="0.83333333333333337"/>
    <n v="0"/>
    <n v="0"/>
    <n v="0"/>
    <n v="0"/>
    <n v="0"/>
    <n v="0"/>
    <n v="0"/>
    <n v="0"/>
    <n v="1"/>
    <n v="408000"/>
    <n v="0"/>
    <n v="0"/>
    <n v="0"/>
    <n v="0"/>
  </r>
  <r>
    <d v="2006-04-09T00:00:00"/>
    <x v="2"/>
    <d v="2006-04-01T00:00:00"/>
    <x v="4"/>
    <x v="3"/>
    <x v="681"/>
    <x v="0"/>
    <n v="0"/>
    <n v="0"/>
    <n v="0"/>
    <n v="0"/>
    <n v="0"/>
    <n v="0"/>
    <n v="0"/>
    <n v="0"/>
    <n v="0"/>
    <n v="0"/>
    <n v="1"/>
    <n v="204000"/>
    <n v="0"/>
    <n v="0"/>
    <n v="0"/>
    <n v="0"/>
  </r>
  <r>
    <d v="2006-04-10T00:00:00"/>
    <x v="3"/>
    <d v="2006-04-01T00:00:00"/>
    <x v="4"/>
    <x v="4"/>
    <x v="682"/>
    <x v="2"/>
    <n v="312800"/>
    <n v="1"/>
    <n v="0"/>
    <n v="0"/>
    <n v="0"/>
    <n v="0"/>
    <n v="0"/>
    <n v="0"/>
    <n v="0"/>
    <n v="0"/>
    <n v="0"/>
    <n v="0"/>
    <n v="4"/>
    <n v="369014"/>
    <n v="9"/>
    <n v="2035855"/>
  </r>
  <r>
    <d v="2006-04-11T00:00:00"/>
    <x v="4"/>
    <d v="2006-04-01T00:00:00"/>
    <x v="4"/>
    <x v="0"/>
    <x v="0"/>
    <x v="0"/>
    <n v="0"/>
    <n v="0"/>
    <n v="0"/>
    <n v="0"/>
    <n v="0"/>
    <n v="0"/>
    <n v="0"/>
    <n v="0"/>
    <n v="0"/>
    <n v="0"/>
    <n v="0"/>
    <n v="0"/>
    <n v="3"/>
    <n v="253418"/>
    <n v="5"/>
    <n v="1013027"/>
  </r>
  <r>
    <d v="2006-04-12T00:00:00"/>
    <x v="5"/>
    <d v="2006-04-01T00:00:00"/>
    <x v="4"/>
    <x v="2"/>
    <x v="683"/>
    <x v="3"/>
    <n v="612000"/>
    <n v="1"/>
    <n v="0"/>
    <n v="0"/>
    <n v="0"/>
    <n v="0"/>
    <n v="0"/>
    <n v="0"/>
    <n v="0"/>
    <n v="0"/>
    <n v="0"/>
    <n v="0"/>
    <n v="0"/>
    <n v="0"/>
    <n v="4"/>
    <n v="821150"/>
  </r>
  <r>
    <d v="2006-04-13T00:00:00"/>
    <x v="6"/>
    <d v="2006-04-01T00:00:00"/>
    <x v="4"/>
    <x v="5"/>
    <x v="684"/>
    <x v="6"/>
    <n v="1020000"/>
    <n v="0.8"/>
    <n v="0"/>
    <n v="0"/>
    <n v="0"/>
    <n v="0"/>
    <n v="0"/>
    <n v="0"/>
    <n v="0"/>
    <n v="0"/>
    <n v="1"/>
    <n v="408000"/>
    <n v="0"/>
    <n v="0"/>
    <n v="0"/>
    <n v="0"/>
  </r>
  <r>
    <d v="2006-04-14T00:00:00"/>
    <x v="0"/>
    <d v="2006-04-01T00:00:00"/>
    <x v="4"/>
    <x v="3"/>
    <x v="681"/>
    <x v="1"/>
    <n v="204000"/>
    <n v="1"/>
    <n v="0"/>
    <n v="0"/>
    <n v="0"/>
    <n v="0"/>
    <n v="0"/>
    <n v="0"/>
    <n v="0"/>
    <n v="0"/>
    <n v="0"/>
    <n v="0"/>
    <n v="0"/>
    <n v="0"/>
    <n v="0"/>
    <n v="0"/>
  </r>
  <r>
    <d v="2006-04-15T00:00:00"/>
    <x v="1"/>
    <d v="2006-04-01T00:00:00"/>
    <x v="4"/>
    <x v="1"/>
    <x v="685"/>
    <x v="7"/>
    <n v="1020000"/>
    <n v="0.83333333333333337"/>
    <n v="0"/>
    <n v="0"/>
    <n v="0"/>
    <n v="0"/>
    <n v="0"/>
    <n v="0"/>
    <n v="0"/>
    <n v="0"/>
    <n v="1"/>
    <n v="204000"/>
    <n v="0"/>
    <n v="0"/>
    <n v="0"/>
    <n v="0"/>
  </r>
  <r>
    <d v="2006-04-16T00:00:00"/>
    <x v="2"/>
    <d v="2006-04-01T00:00:00"/>
    <x v="4"/>
    <x v="18"/>
    <x v="686"/>
    <x v="15"/>
    <n v="3468000"/>
    <n v="0.88888888888888884"/>
    <n v="0"/>
    <n v="0"/>
    <n v="0"/>
    <n v="0"/>
    <n v="0"/>
    <n v="0"/>
    <n v="0"/>
    <n v="0"/>
    <n v="2"/>
    <n v="408000"/>
    <n v="0"/>
    <n v="0"/>
    <n v="0"/>
    <n v="0"/>
  </r>
  <r>
    <d v="2006-04-17T00:00:00"/>
    <x v="3"/>
    <d v="2006-04-01T00:00:00"/>
    <x v="4"/>
    <x v="47"/>
    <x v="687"/>
    <x v="21"/>
    <n v="5208800"/>
    <n v="0.80645161290322576"/>
    <n v="0"/>
    <n v="0"/>
    <n v="0"/>
    <n v="0"/>
    <n v="3"/>
    <n v="816000"/>
    <n v="0"/>
    <n v="0"/>
    <n v="3"/>
    <n v="612000"/>
    <n v="2"/>
    <n v="306000"/>
    <n v="1"/>
    <n v="218100"/>
  </r>
  <r>
    <d v="2006-04-18T00:00:00"/>
    <x v="4"/>
    <d v="2006-04-01T00:00:00"/>
    <x v="4"/>
    <x v="15"/>
    <x v="665"/>
    <x v="8"/>
    <n v="1944800"/>
    <n v="0.81818181818181823"/>
    <n v="0"/>
    <n v="0"/>
    <n v="0"/>
    <n v="0"/>
    <n v="0"/>
    <n v="0"/>
    <n v="0"/>
    <n v="0"/>
    <n v="2"/>
    <n v="612000"/>
    <n v="0"/>
    <n v="0"/>
    <n v="6"/>
    <n v="1397620"/>
  </r>
  <r>
    <d v="2006-04-19T00:00:00"/>
    <x v="5"/>
    <d v="2006-04-01T00:00:00"/>
    <x v="4"/>
    <x v="13"/>
    <x v="614"/>
    <x v="14"/>
    <n v="2448000"/>
    <n v="0.6470588235294118"/>
    <n v="0"/>
    <n v="0"/>
    <n v="0"/>
    <n v="0"/>
    <n v="0"/>
    <n v="0"/>
    <n v="0"/>
    <n v="0"/>
    <n v="6"/>
    <n v="1128800"/>
    <n v="5"/>
    <n v="959155"/>
    <n v="3"/>
    <n v="692668"/>
  </r>
  <r>
    <d v="2006-04-20T00:00:00"/>
    <x v="6"/>
    <d v="2006-04-01T00:00:00"/>
    <x v="4"/>
    <x v="26"/>
    <x v="688"/>
    <x v="21"/>
    <n v="5630400"/>
    <n v="0.92592592592592593"/>
    <n v="0"/>
    <n v="0"/>
    <n v="0"/>
    <n v="0"/>
    <n v="1"/>
    <n v="204000"/>
    <n v="0"/>
    <n v="0"/>
    <n v="1"/>
    <n v="204000"/>
    <n v="2"/>
    <n v="292635"/>
    <n v="6"/>
    <n v="1466065"/>
  </r>
  <r>
    <d v="2006-04-21T00:00:00"/>
    <x v="0"/>
    <d v="2006-04-01T00:00:00"/>
    <x v="4"/>
    <x v="30"/>
    <x v="689"/>
    <x v="23"/>
    <n v="4093600"/>
    <n v="0.5757575757575758"/>
    <n v="0"/>
    <n v="0"/>
    <n v="0"/>
    <n v="0"/>
    <n v="1"/>
    <n v="204000"/>
    <n v="0"/>
    <n v="0"/>
    <n v="13"/>
    <n v="2652000"/>
    <n v="7"/>
    <n v="686943"/>
    <n v="8"/>
    <n v="2023590"/>
  </r>
  <r>
    <d v="2006-04-22T00:00:00"/>
    <x v="1"/>
    <d v="2006-04-01T00:00:00"/>
    <x v="4"/>
    <x v="9"/>
    <x v="690"/>
    <x v="8"/>
    <n v="2040000"/>
    <n v="0.9"/>
    <n v="0"/>
    <n v="0"/>
    <n v="0"/>
    <n v="0"/>
    <n v="0"/>
    <n v="0"/>
    <n v="0"/>
    <n v="0"/>
    <n v="1"/>
    <n v="204000"/>
    <n v="0"/>
    <n v="0"/>
    <n v="0"/>
    <n v="0"/>
  </r>
  <r>
    <d v="2006-04-23T00:00:00"/>
    <x v="2"/>
    <d v="2006-04-01T00:00:00"/>
    <x v="4"/>
    <x v="79"/>
    <x v="691"/>
    <x v="26"/>
    <n v="5331200"/>
    <n v="0.53846153846153844"/>
    <n v="1"/>
    <n v="408000"/>
    <n v="0"/>
    <n v="0"/>
    <n v="7"/>
    <n v="1428000"/>
    <n v="0"/>
    <n v="0"/>
    <n v="16"/>
    <n v="3264000"/>
    <n v="0"/>
    <n v="0"/>
    <n v="0"/>
    <n v="0"/>
  </r>
  <r>
    <d v="2006-04-24T00:00:00"/>
    <x v="3"/>
    <d v="2006-04-01T00:00:00"/>
    <x v="4"/>
    <x v="30"/>
    <x v="692"/>
    <x v="21"/>
    <n v="5032000"/>
    <n v="0.75757575757575757"/>
    <n v="0"/>
    <n v="0"/>
    <n v="0"/>
    <n v="0"/>
    <n v="3"/>
    <n v="816000"/>
    <n v="0"/>
    <n v="0"/>
    <n v="5"/>
    <n v="1020000"/>
    <n v="7"/>
    <n v="919135"/>
    <n v="0"/>
    <n v="0"/>
  </r>
  <r>
    <d v="2006-04-25T00:00:00"/>
    <x v="4"/>
    <d v="2006-04-01T00:00:00"/>
    <x v="4"/>
    <x v="45"/>
    <x v="693"/>
    <x v="34"/>
    <n v="7493600"/>
    <n v="0.78"/>
    <n v="0"/>
    <n v="0"/>
    <n v="0"/>
    <n v="0"/>
    <n v="5"/>
    <n v="924800"/>
    <n v="0"/>
    <n v="0"/>
    <n v="6"/>
    <n v="1332800"/>
    <n v="3"/>
    <n v="248154"/>
    <n v="2"/>
    <n v="600105"/>
  </r>
  <r>
    <d v="2006-04-26T00:00:00"/>
    <x v="5"/>
    <d v="2006-04-01T00:00:00"/>
    <x v="4"/>
    <x v="87"/>
    <x v="694"/>
    <x v="20"/>
    <n v="3386400"/>
    <n v="0.77272727272727271"/>
    <n v="0"/>
    <n v="0"/>
    <n v="0"/>
    <n v="0"/>
    <n v="3"/>
    <n v="516800"/>
    <n v="0"/>
    <n v="0"/>
    <n v="2"/>
    <n v="312800"/>
    <n v="1"/>
    <n v="102000"/>
    <n v="4"/>
    <n v="727200"/>
  </r>
  <r>
    <d v="2006-04-27T00:00:00"/>
    <x v="6"/>
    <d v="2006-04-01T00:00:00"/>
    <x v="4"/>
    <x v="39"/>
    <x v="695"/>
    <x v="25"/>
    <n v="7357600"/>
    <n v="0.63829787234042556"/>
    <n v="0"/>
    <n v="0"/>
    <n v="0"/>
    <n v="0"/>
    <n v="7"/>
    <n v="1428000"/>
    <n v="0"/>
    <n v="0"/>
    <n v="10"/>
    <n v="2352800"/>
    <n v="1"/>
    <n v="178995"/>
    <n v="6"/>
    <n v="1958360"/>
  </r>
  <r>
    <d v="2006-04-28T00:00:00"/>
    <x v="0"/>
    <d v="2006-04-01T00:00:00"/>
    <x v="4"/>
    <x v="32"/>
    <x v="670"/>
    <x v="31"/>
    <n v="7983200"/>
    <n v="0.87179487179487181"/>
    <n v="0"/>
    <n v="0"/>
    <n v="0"/>
    <n v="0"/>
    <n v="3"/>
    <n v="421600"/>
    <n v="0"/>
    <n v="0"/>
    <n v="2"/>
    <n v="816000"/>
    <n v="5"/>
    <n v="544353"/>
    <n v="4"/>
    <n v="1200690"/>
  </r>
  <r>
    <d v="2006-04-29T00:00:00"/>
    <x v="1"/>
    <d v="2006-04-01T00:00:00"/>
    <x v="4"/>
    <x v="73"/>
    <x v="696"/>
    <x v="42"/>
    <n v="11220000"/>
    <n v="0.61445783132530118"/>
    <n v="0"/>
    <n v="0"/>
    <n v="0"/>
    <n v="0"/>
    <n v="6"/>
    <n v="1224000"/>
    <n v="0"/>
    <n v="0"/>
    <n v="26"/>
    <n v="5508000"/>
    <n v="0"/>
    <n v="0"/>
    <n v="0"/>
    <n v="0"/>
  </r>
  <r>
    <d v="2006-04-30T00:00:00"/>
    <x v="2"/>
    <d v="2006-04-01T00:00:00"/>
    <x v="4"/>
    <x v="61"/>
    <x v="697"/>
    <x v="68"/>
    <n v="8935200"/>
    <n v="0.8214285714285714"/>
    <n v="1"/>
    <n v="204000"/>
    <n v="0"/>
    <n v="0"/>
    <n v="4"/>
    <n v="720800"/>
    <n v="0"/>
    <n v="0"/>
    <n v="5"/>
    <n v="938400"/>
    <n v="0"/>
    <n v="0"/>
    <n v="0"/>
    <n v="0"/>
  </r>
  <r>
    <d v="2006-05-01T00:00:00"/>
    <x v="3"/>
    <d v="2006-05-01T00:00:00"/>
    <x v="4"/>
    <x v="67"/>
    <x v="698"/>
    <x v="27"/>
    <n v="7765600"/>
    <n v="0.55072463768115942"/>
    <n v="1"/>
    <n v="204000"/>
    <n v="0"/>
    <n v="0"/>
    <n v="7"/>
    <n v="1428000"/>
    <n v="0"/>
    <n v="0"/>
    <n v="23"/>
    <n v="4800800"/>
    <n v="0"/>
    <n v="0"/>
    <n v="0"/>
    <n v="0"/>
  </r>
  <r>
    <d v="2006-05-02T00:00:00"/>
    <x v="4"/>
    <d v="2006-05-01T00:00:00"/>
    <x v="4"/>
    <x v="72"/>
    <x v="699"/>
    <x v="45"/>
    <n v="10485600"/>
    <n v="0.81538461538461537"/>
    <n v="1"/>
    <n v="204000"/>
    <n v="0"/>
    <n v="0"/>
    <n v="6"/>
    <n v="1632000"/>
    <n v="0"/>
    <n v="0"/>
    <n v="5"/>
    <n v="1428000"/>
    <n v="5"/>
    <n v="566954"/>
    <n v="5"/>
    <n v="1241280"/>
  </r>
  <r>
    <d v="2006-05-03T00:00:00"/>
    <x v="5"/>
    <d v="2006-05-01T00:00:00"/>
    <x v="4"/>
    <x v="48"/>
    <x v="700"/>
    <x v="44"/>
    <n v="5521600"/>
    <n v="0.58695652173913049"/>
    <n v="0"/>
    <n v="0"/>
    <n v="0"/>
    <n v="0"/>
    <n v="4"/>
    <n v="816000"/>
    <n v="0"/>
    <n v="0"/>
    <n v="15"/>
    <n v="3372800"/>
    <n v="1"/>
    <n v="190635"/>
    <n v="3"/>
    <n v="616610"/>
  </r>
  <r>
    <d v="2006-05-04T00:00:00"/>
    <x v="6"/>
    <d v="2006-05-01T00:00:00"/>
    <x v="4"/>
    <x v="36"/>
    <x v="701"/>
    <x v="27"/>
    <n v="6895200"/>
    <n v="0.84444444444444444"/>
    <n v="0"/>
    <n v="0"/>
    <n v="0"/>
    <n v="0"/>
    <n v="3"/>
    <n v="720800"/>
    <n v="0"/>
    <n v="0"/>
    <n v="4"/>
    <n v="1332800"/>
    <n v="6"/>
    <n v="551900"/>
    <n v="6"/>
    <n v="1437595"/>
  </r>
  <r>
    <d v="2006-05-05T00:00:00"/>
    <x v="0"/>
    <d v="2006-05-01T00:00:00"/>
    <x v="4"/>
    <x v="43"/>
    <x v="702"/>
    <x v="21"/>
    <n v="5412800"/>
    <n v="0.73529411764705888"/>
    <n v="0"/>
    <n v="0"/>
    <n v="0"/>
    <n v="0"/>
    <n v="3"/>
    <n v="612000"/>
    <n v="0"/>
    <n v="0"/>
    <n v="6"/>
    <n v="1428000"/>
    <n v="12"/>
    <n v="1208072"/>
    <n v="8"/>
    <n v="1819205"/>
  </r>
  <r>
    <d v="2006-05-06T00:00:00"/>
    <x v="1"/>
    <d v="2006-05-01T00:00:00"/>
    <x v="4"/>
    <x v="41"/>
    <x v="703"/>
    <x v="33"/>
    <n v="6800000"/>
    <n v="0.75"/>
    <n v="0"/>
    <n v="0"/>
    <n v="0"/>
    <n v="0"/>
    <n v="3"/>
    <n v="612000"/>
    <n v="0"/>
    <n v="0"/>
    <n v="9"/>
    <n v="1550400"/>
    <n v="0"/>
    <n v="0"/>
    <n v="0"/>
    <n v="0"/>
  </r>
  <r>
    <d v="2006-05-07T00:00:00"/>
    <x v="2"/>
    <d v="2006-05-01T00:00:00"/>
    <x v="4"/>
    <x v="28"/>
    <x v="704"/>
    <x v="44"/>
    <n v="6147200"/>
    <n v="0.75"/>
    <n v="0"/>
    <n v="0"/>
    <n v="0"/>
    <n v="0"/>
    <n v="2"/>
    <n v="408000"/>
    <n v="0"/>
    <n v="0"/>
    <n v="7"/>
    <n v="1632000"/>
    <n v="0"/>
    <n v="0"/>
    <n v="0"/>
    <n v="0"/>
  </r>
  <r>
    <d v="2006-05-08T00:00:00"/>
    <x v="3"/>
    <d v="2006-05-01T00:00:00"/>
    <x v="4"/>
    <x v="62"/>
    <x v="705"/>
    <x v="30"/>
    <n v="9533600"/>
    <n v="0.8545454545454545"/>
    <n v="0"/>
    <n v="0"/>
    <n v="0"/>
    <n v="0"/>
    <n v="4"/>
    <n v="924800"/>
    <n v="0"/>
    <n v="0"/>
    <n v="4"/>
    <n v="625600"/>
    <n v="10"/>
    <n v="1080291"/>
    <n v="6"/>
    <n v="1494702"/>
  </r>
  <r>
    <d v="2006-05-09T00:00:00"/>
    <x v="4"/>
    <d v="2006-05-01T00:00:00"/>
    <x v="4"/>
    <x v="61"/>
    <x v="706"/>
    <x v="38"/>
    <n v="7276000"/>
    <n v="0.6607142857142857"/>
    <n v="1"/>
    <n v="108800"/>
    <n v="0"/>
    <n v="0"/>
    <n v="5"/>
    <n v="924800"/>
    <n v="0"/>
    <n v="0"/>
    <n v="13"/>
    <n v="2856000"/>
    <n v="1"/>
    <n v="102000"/>
    <n v="2"/>
    <n v="565200"/>
  </r>
  <r>
    <d v="2006-05-10T00:00:00"/>
    <x v="5"/>
    <d v="2006-05-01T00:00:00"/>
    <x v="4"/>
    <x v="24"/>
    <x v="707"/>
    <x v="13"/>
    <n v="2760800"/>
    <n v="0.58333333333333337"/>
    <n v="0"/>
    <n v="0"/>
    <n v="0"/>
    <n v="0"/>
    <n v="2"/>
    <n v="312800"/>
    <n v="0"/>
    <n v="0"/>
    <n v="8"/>
    <n v="1740800"/>
    <n v="8"/>
    <n v="979144"/>
    <n v="4"/>
    <n v="1227170"/>
  </r>
  <r>
    <d v="2006-05-11T00:00:00"/>
    <x v="6"/>
    <d v="2006-05-01T00:00:00"/>
    <x v="4"/>
    <x v="55"/>
    <x v="708"/>
    <x v="44"/>
    <n v="6228800"/>
    <n v="0.62790697674418605"/>
    <n v="0"/>
    <n v="0"/>
    <n v="0"/>
    <n v="0"/>
    <n v="2"/>
    <n v="612000"/>
    <n v="0"/>
    <n v="0"/>
    <n v="14"/>
    <n v="3372800"/>
    <n v="3"/>
    <n v="408000"/>
    <n v="3"/>
    <n v="578300"/>
  </r>
  <r>
    <d v="2006-05-12T00:00:00"/>
    <x v="0"/>
    <d v="2006-05-01T00:00:00"/>
    <x v="4"/>
    <x v="18"/>
    <x v="672"/>
    <x v="12"/>
    <n v="3060000"/>
    <n v="0.72222222222222221"/>
    <n v="0"/>
    <n v="0"/>
    <n v="0"/>
    <n v="0"/>
    <n v="2"/>
    <n v="217600"/>
    <n v="0"/>
    <n v="0"/>
    <n v="3"/>
    <n v="612000"/>
    <n v="23"/>
    <n v="2640838"/>
    <n v="5"/>
    <n v="1420520"/>
  </r>
  <r>
    <d v="2006-05-13T00:00:00"/>
    <x v="1"/>
    <d v="2006-05-01T00:00:00"/>
    <x v="4"/>
    <x v="51"/>
    <x v="709"/>
    <x v="27"/>
    <n v="8377600"/>
    <n v="0.65517241379310343"/>
    <n v="0"/>
    <n v="0"/>
    <n v="0"/>
    <n v="0"/>
    <n v="7"/>
    <n v="1237600"/>
    <n v="0"/>
    <n v="0"/>
    <n v="13"/>
    <n v="2352800"/>
    <n v="0"/>
    <n v="0"/>
    <n v="0"/>
    <n v="0"/>
  </r>
  <r>
    <d v="2006-05-14T00:00:00"/>
    <x v="2"/>
    <d v="2006-05-01T00:00:00"/>
    <x v="4"/>
    <x v="64"/>
    <x v="710"/>
    <x v="31"/>
    <n v="7072000"/>
    <n v="0.59649122807017541"/>
    <n v="0"/>
    <n v="0"/>
    <n v="0"/>
    <n v="0"/>
    <n v="9"/>
    <n v="1944800"/>
    <n v="0"/>
    <n v="0"/>
    <n v="14"/>
    <n v="2570400"/>
    <n v="0"/>
    <n v="0"/>
    <n v="0"/>
    <n v="0"/>
  </r>
  <r>
    <d v="2006-05-15T00:00:00"/>
    <x v="3"/>
    <d v="2006-05-01T00:00:00"/>
    <x v="4"/>
    <x v="83"/>
    <x v="711"/>
    <x v="59"/>
    <n v="12212800"/>
    <n v="0.71250000000000002"/>
    <n v="0"/>
    <n v="0"/>
    <n v="0"/>
    <n v="0"/>
    <n v="4"/>
    <n v="816000"/>
    <n v="0"/>
    <n v="0"/>
    <n v="19"/>
    <n v="3984800"/>
    <n v="8"/>
    <n v="1088820"/>
    <n v="4"/>
    <n v="1175580"/>
  </r>
  <r>
    <d v="2006-05-16T00:00:00"/>
    <x v="4"/>
    <d v="2006-05-01T00:00:00"/>
    <x v="4"/>
    <x v="54"/>
    <x v="712"/>
    <x v="47"/>
    <n v="6256000"/>
    <n v="0.65909090909090906"/>
    <n v="0"/>
    <n v="0"/>
    <n v="0"/>
    <n v="0"/>
    <n v="7"/>
    <n v="1441600"/>
    <n v="0"/>
    <n v="0"/>
    <n v="8"/>
    <n v="1332800"/>
    <n v="7"/>
    <n v="822800"/>
    <n v="4"/>
    <n v="1049910"/>
  </r>
  <r>
    <d v="2006-05-17T00:00:00"/>
    <x v="5"/>
    <d v="2006-05-01T00:00:00"/>
    <x v="4"/>
    <x v="62"/>
    <x v="713"/>
    <x v="33"/>
    <n v="8078400"/>
    <n v="0.65454545454545454"/>
    <n v="0"/>
    <n v="0"/>
    <n v="0"/>
    <n v="0"/>
    <n v="3"/>
    <n v="816000"/>
    <n v="0"/>
    <n v="0"/>
    <n v="16"/>
    <n v="3468000"/>
    <n v="3"/>
    <n v="299318"/>
    <n v="2"/>
    <n v="576835"/>
  </r>
  <r>
    <d v="2006-05-18T00:00:00"/>
    <x v="6"/>
    <d v="2006-05-01T00:00:00"/>
    <x v="4"/>
    <x v="56"/>
    <x v="714"/>
    <x v="30"/>
    <n v="9628800"/>
    <n v="0.6619718309859155"/>
    <n v="0"/>
    <n v="0"/>
    <n v="0"/>
    <n v="0"/>
    <n v="6"/>
    <n v="1224000"/>
    <n v="0"/>
    <n v="0"/>
    <n v="18"/>
    <n v="3780800"/>
    <n v="4"/>
    <n v="503318"/>
    <n v="3"/>
    <n v="804955"/>
  </r>
  <r>
    <d v="2006-05-19T00:00:00"/>
    <x v="0"/>
    <d v="2006-05-01T00:00:00"/>
    <x v="4"/>
    <x v="79"/>
    <x v="715"/>
    <x v="46"/>
    <n v="7153600"/>
    <n v="0.61538461538461542"/>
    <n v="0"/>
    <n v="0"/>
    <n v="0"/>
    <n v="0"/>
    <n v="5"/>
    <n v="1224000"/>
    <n v="0"/>
    <n v="0"/>
    <n v="15"/>
    <n v="3264000"/>
    <n v="6"/>
    <n v="612000"/>
    <n v="7"/>
    <n v="1297076"/>
  </r>
  <r>
    <d v="2006-05-20T00:00:00"/>
    <x v="1"/>
    <d v="2006-05-01T00:00:00"/>
    <x v="4"/>
    <x v="88"/>
    <x v="716"/>
    <x v="58"/>
    <n v="8799200"/>
    <n v="0.65079365079365081"/>
    <n v="0"/>
    <n v="0"/>
    <n v="0"/>
    <n v="0"/>
    <n v="6"/>
    <n v="1224000"/>
    <n v="0"/>
    <n v="0"/>
    <n v="16"/>
    <n v="3182400"/>
    <n v="0"/>
    <n v="0"/>
    <n v="0"/>
    <n v="0"/>
  </r>
  <r>
    <d v="2006-05-21T00:00:00"/>
    <x v="2"/>
    <d v="2006-05-01T00:00:00"/>
    <x v="4"/>
    <x v="77"/>
    <x v="717"/>
    <x v="49"/>
    <n v="11573600"/>
    <n v="0.8"/>
    <n v="0"/>
    <n v="0"/>
    <n v="0"/>
    <n v="0"/>
    <n v="2"/>
    <n v="312800"/>
    <n v="0"/>
    <n v="0"/>
    <n v="12"/>
    <n v="2352800"/>
    <n v="0"/>
    <n v="0"/>
    <n v="0"/>
    <n v="0"/>
  </r>
  <r>
    <d v="2006-05-22T00:00:00"/>
    <x v="3"/>
    <d v="2006-05-01T00:00:00"/>
    <x v="4"/>
    <x v="63"/>
    <x v="718"/>
    <x v="43"/>
    <n v="6976800"/>
    <n v="0.68627450980392157"/>
    <n v="0"/>
    <n v="0"/>
    <n v="0"/>
    <n v="0"/>
    <n v="2"/>
    <n v="408000"/>
    <n v="0"/>
    <n v="0"/>
    <n v="14"/>
    <n v="2856000"/>
    <n v="4"/>
    <n v="353778"/>
    <n v="7"/>
    <n v="1783210"/>
  </r>
  <r>
    <d v="2006-05-23T00:00:00"/>
    <x v="4"/>
    <d v="2006-05-01T00:00:00"/>
    <x v="4"/>
    <x v="40"/>
    <x v="719"/>
    <x v="32"/>
    <n v="8581600"/>
    <n v="0.62264150943396224"/>
    <n v="0"/>
    <n v="0"/>
    <n v="0"/>
    <n v="0"/>
    <n v="3"/>
    <n v="612000"/>
    <n v="0"/>
    <n v="0"/>
    <n v="17"/>
    <n v="3780800"/>
    <n v="1"/>
    <n v="102000"/>
    <n v="9"/>
    <n v="2543961"/>
  </r>
  <r>
    <d v="2006-05-24T00:00:00"/>
    <x v="5"/>
    <d v="2006-05-01T00:00:00"/>
    <x v="4"/>
    <x v="62"/>
    <x v="720"/>
    <x v="43"/>
    <n v="7480000"/>
    <n v="0.63636363636363635"/>
    <n v="0"/>
    <n v="0"/>
    <n v="0"/>
    <n v="0"/>
    <n v="9"/>
    <n v="1836000"/>
    <n v="0"/>
    <n v="0"/>
    <n v="11"/>
    <n v="2244000"/>
    <n v="11"/>
    <n v="1049196"/>
    <n v="6"/>
    <n v="1840410"/>
  </r>
  <r>
    <d v="2006-05-25T00:00:00"/>
    <x v="6"/>
    <d v="2006-05-01T00:00:00"/>
    <x v="4"/>
    <x v="66"/>
    <x v="721"/>
    <x v="28"/>
    <n v="9112000"/>
    <n v="0.72131147540983609"/>
    <n v="0"/>
    <n v="0"/>
    <n v="0"/>
    <n v="0"/>
    <n v="8"/>
    <n v="1740800"/>
    <n v="0"/>
    <n v="0"/>
    <n v="9"/>
    <n v="1944800"/>
    <n v="7"/>
    <n v="653051"/>
    <n v="9"/>
    <n v="1757291"/>
  </r>
  <r>
    <d v="2006-05-26T00:00:00"/>
    <x v="0"/>
    <d v="2006-05-01T00:00:00"/>
    <x v="4"/>
    <x v="34"/>
    <x v="691"/>
    <x v="32"/>
    <n v="6963200"/>
    <n v="0.67346938775510201"/>
    <n v="0"/>
    <n v="0"/>
    <n v="0"/>
    <n v="0"/>
    <n v="3"/>
    <n v="612000"/>
    <n v="0"/>
    <n v="0"/>
    <n v="13"/>
    <n v="2856000"/>
    <n v="5"/>
    <n v="510000"/>
    <n v="5"/>
    <n v="974807"/>
  </r>
  <r>
    <d v="2006-05-27T00:00:00"/>
    <x v="1"/>
    <d v="2006-05-01T00:00:00"/>
    <x v="4"/>
    <x v="63"/>
    <x v="722"/>
    <x v="46"/>
    <n v="7248800"/>
    <n v="0.62745098039215685"/>
    <n v="0"/>
    <n v="0"/>
    <n v="0"/>
    <n v="0"/>
    <n v="4"/>
    <n v="816000"/>
    <n v="0"/>
    <n v="0"/>
    <n v="15"/>
    <n v="3060000"/>
    <n v="0"/>
    <n v="0"/>
    <n v="0"/>
    <n v="0"/>
  </r>
  <r>
    <d v="2006-05-28T00:00:00"/>
    <x v="2"/>
    <d v="2006-05-01T00:00:00"/>
    <x v="4"/>
    <x v="25"/>
    <x v="723"/>
    <x v="22"/>
    <n v="2978400"/>
    <n v="0.6"/>
    <n v="1"/>
    <n v="204000"/>
    <n v="0"/>
    <n v="0"/>
    <n v="3"/>
    <n v="516800"/>
    <n v="0"/>
    <n v="0"/>
    <n v="6"/>
    <n v="1128800"/>
    <n v="0"/>
    <n v="0"/>
    <n v="0"/>
    <n v="0"/>
  </r>
  <r>
    <d v="2006-05-29T00:00:00"/>
    <x v="3"/>
    <d v="2006-05-01T00:00:00"/>
    <x v="4"/>
    <x v="62"/>
    <x v="724"/>
    <x v="33"/>
    <n v="7656800"/>
    <n v="0.65454545454545454"/>
    <n v="0"/>
    <n v="0"/>
    <n v="0"/>
    <n v="0"/>
    <n v="3"/>
    <n v="612000"/>
    <n v="0"/>
    <n v="0"/>
    <n v="16"/>
    <n v="3168800"/>
    <n v="0"/>
    <n v="0"/>
    <n v="0"/>
    <n v="0"/>
  </r>
  <r>
    <d v="2006-05-30T00:00:00"/>
    <x v="4"/>
    <d v="2006-05-01T00:00:00"/>
    <x v="4"/>
    <x v="39"/>
    <x v="725"/>
    <x v="32"/>
    <n v="7058400"/>
    <n v="0.7021276595744681"/>
    <n v="0"/>
    <n v="0"/>
    <n v="0"/>
    <n v="0"/>
    <n v="7"/>
    <n v="1536800"/>
    <n v="0"/>
    <n v="0"/>
    <n v="7"/>
    <n v="1332800"/>
    <n v="6"/>
    <n v="656186"/>
    <n v="6"/>
    <n v="1422745"/>
  </r>
  <r>
    <d v="2006-05-31T00:00:00"/>
    <x v="5"/>
    <d v="2006-05-01T00:00:00"/>
    <x v="4"/>
    <x v="35"/>
    <x v="726"/>
    <x v="33"/>
    <n v="8608800"/>
    <n v="0.66666666666666663"/>
    <n v="0"/>
    <n v="0"/>
    <n v="0"/>
    <n v="0"/>
    <n v="4"/>
    <n v="1020000"/>
    <n v="0"/>
    <n v="0"/>
    <n v="14"/>
    <n v="3264000"/>
    <n v="3"/>
    <n v="370498"/>
    <n v="9"/>
    <n v="2406930"/>
  </r>
  <r>
    <d v="2006-06-01T00:00:00"/>
    <x v="6"/>
    <d v="2006-06-01T00:00:00"/>
    <x v="4"/>
    <x v="43"/>
    <x v="727"/>
    <x v="24"/>
    <n v="4528800"/>
    <n v="0.6470588235294118"/>
    <n v="0"/>
    <n v="0"/>
    <n v="0"/>
    <n v="0"/>
    <n v="5"/>
    <n v="1632000"/>
    <n v="0"/>
    <n v="0"/>
    <n v="7"/>
    <n v="1536800"/>
    <n v="7"/>
    <n v="813718"/>
    <n v="8"/>
    <n v="2233322"/>
  </r>
  <r>
    <d v="2006-06-02T00:00:00"/>
    <x v="0"/>
    <d v="2006-06-01T00:00:00"/>
    <x v="4"/>
    <x v="60"/>
    <x v="728"/>
    <x v="21"/>
    <n v="4909600"/>
    <n v="0.6097560975609756"/>
    <n v="0"/>
    <n v="0"/>
    <n v="0"/>
    <n v="0"/>
    <n v="5"/>
    <n v="1020000"/>
    <n v="0"/>
    <n v="0"/>
    <n v="11"/>
    <n v="2244000"/>
    <n v="6"/>
    <n v="739933"/>
    <n v="6"/>
    <n v="1708805"/>
  </r>
  <r>
    <d v="2006-06-03T00:00:00"/>
    <x v="1"/>
    <d v="2006-06-01T00:00:00"/>
    <x v="4"/>
    <x v="19"/>
    <x v="604"/>
    <x v="13"/>
    <n v="2964800"/>
    <n v="0.73684210526315785"/>
    <n v="0"/>
    <n v="0"/>
    <n v="0"/>
    <n v="0"/>
    <n v="2"/>
    <n v="408000"/>
    <n v="0"/>
    <n v="0"/>
    <n v="3"/>
    <n v="612000"/>
    <n v="0"/>
    <n v="0"/>
    <n v="0"/>
    <n v="0"/>
  </r>
  <r>
    <d v="2006-06-04T00:00:00"/>
    <x v="2"/>
    <d v="2006-06-01T00:00:00"/>
    <x v="4"/>
    <x v="30"/>
    <x v="619"/>
    <x v="21"/>
    <n v="4909600"/>
    <n v="0.75757575757575757"/>
    <n v="0"/>
    <n v="0"/>
    <n v="0"/>
    <n v="0"/>
    <n v="0"/>
    <n v="0"/>
    <n v="0"/>
    <n v="0"/>
    <n v="8"/>
    <n v="1632000"/>
    <n v="0"/>
    <n v="0"/>
    <n v="0"/>
    <n v="0"/>
  </r>
  <r>
    <d v="2006-06-05T00:00:00"/>
    <x v="3"/>
    <d v="2006-06-01T00:00:00"/>
    <x v="4"/>
    <x v="50"/>
    <x v="651"/>
    <x v="47"/>
    <n v="7452800"/>
    <n v="0.76315789473684215"/>
    <n v="0"/>
    <n v="0"/>
    <n v="0"/>
    <n v="0"/>
    <n v="2"/>
    <n v="408000"/>
    <n v="0"/>
    <n v="0"/>
    <n v="7"/>
    <n v="1428000"/>
    <n v="4"/>
    <n v="334650"/>
    <n v="7"/>
    <n v="1629210"/>
  </r>
  <r>
    <d v="2006-06-06T00:00:00"/>
    <x v="4"/>
    <d v="2006-06-01T00:00:00"/>
    <x v="4"/>
    <x v="96"/>
    <x v="729"/>
    <x v="27"/>
    <n v="7779200"/>
    <n v="0.61290322580645162"/>
    <n v="0"/>
    <n v="0"/>
    <n v="0"/>
    <n v="0"/>
    <n v="7"/>
    <n v="1632000"/>
    <n v="0"/>
    <n v="0"/>
    <n v="17"/>
    <n v="4080000"/>
    <n v="3"/>
    <n v="292636"/>
    <n v="3"/>
    <n v="729482"/>
  </r>
  <r>
    <d v="2006-06-07T00:00:00"/>
    <x v="5"/>
    <d v="2006-06-01T00:00:00"/>
    <x v="4"/>
    <x v="17"/>
    <x v="667"/>
    <x v="20"/>
    <n v="3889600"/>
    <n v="0.73913043478260865"/>
    <n v="0"/>
    <n v="0"/>
    <n v="0"/>
    <n v="0"/>
    <n v="2"/>
    <n v="408000"/>
    <n v="0"/>
    <n v="0"/>
    <n v="4"/>
    <n v="720800"/>
    <n v="5"/>
    <n v="503318"/>
    <n v="2"/>
    <n v="422835"/>
  </r>
  <r>
    <d v="2006-06-08T00:00:00"/>
    <x v="6"/>
    <d v="2006-06-01T00:00:00"/>
    <x v="4"/>
    <x v="55"/>
    <x v="730"/>
    <x v="31"/>
    <n v="7969600"/>
    <n v="0.79069767441860461"/>
    <n v="0"/>
    <n v="0"/>
    <n v="0"/>
    <n v="0"/>
    <n v="2"/>
    <n v="408000"/>
    <n v="0"/>
    <n v="0"/>
    <n v="7"/>
    <n v="1428000"/>
    <n v="4"/>
    <n v="360400"/>
    <n v="8"/>
    <n v="2099820"/>
  </r>
  <r>
    <d v="2006-06-09T00:00:00"/>
    <x v="0"/>
    <d v="2006-06-01T00:00:00"/>
    <x v="4"/>
    <x v="64"/>
    <x v="731"/>
    <x v="28"/>
    <n v="8432000"/>
    <n v="0.77192982456140347"/>
    <n v="1"/>
    <n v="204000"/>
    <n v="0"/>
    <n v="0"/>
    <n v="4"/>
    <n v="816000"/>
    <n v="0"/>
    <n v="0"/>
    <n v="8"/>
    <n v="1645600"/>
    <n v="4"/>
    <n v="449035"/>
    <n v="5"/>
    <n v="1525020"/>
  </r>
  <r>
    <d v="2006-06-10T00:00:00"/>
    <x v="1"/>
    <d v="2006-06-01T00:00:00"/>
    <x v="4"/>
    <x v="58"/>
    <x v="600"/>
    <x v="59"/>
    <n v="11872800"/>
    <n v="0.77027027027027029"/>
    <n v="0"/>
    <n v="0"/>
    <n v="0"/>
    <n v="0"/>
    <n v="5"/>
    <n v="924800"/>
    <n v="0"/>
    <n v="0"/>
    <n v="12"/>
    <n v="2856000"/>
    <n v="0"/>
    <n v="0"/>
    <n v="0"/>
    <n v="0"/>
  </r>
  <r>
    <d v="2006-06-11T00:00:00"/>
    <x v="2"/>
    <d v="2006-06-01T00:00:00"/>
    <x v="4"/>
    <x v="58"/>
    <x v="732"/>
    <x v="57"/>
    <n v="11791200"/>
    <n v="0.79729729729729726"/>
    <n v="0"/>
    <n v="0"/>
    <n v="0"/>
    <n v="0"/>
    <n v="6"/>
    <n v="1033600"/>
    <n v="0"/>
    <n v="0"/>
    <n v="9"/>
    <n v="1944800"/>
    <n v="0"/>
    <n v="0"/>
    <n v="0"/>
    <n v="0"/>
  </r>
  <r>
    <d v="2006-06-12T00:00:00"/>
    <x v="3"/>
    <d v="2006-06-01T00:00:00"/>
    <x v="4"/>
    <x v="91"/>
    <x v="733"/>
    <x v="33"/>
    <n v="7384800"/>
    <n v="0.52941176470588236"/>
    <n v="0"/>
    <n v="0"/>
    <n v="0"/>
    <n v="0"/>
    <n v="9"/>
    <n v="1836000"/>
    <n v="0"/>
    <n v="0"/>
    <n v="23"/>
    <n v="4896000"/>
    <n v="10"/>
    <n v="1064636"/>
    <n v="4"/>
    <n v="1011900"/>
  </r>
  <r>
    <d v="2006-06-13T00:00:00"/>
    <x v="4"/>
    <d v="2006-06-01T00:00:00"/>
    <x v="4"/>
    <x v="95"/>
    <x v="734"/>
    <x v="51"/>
    <n v="13613600"/>
    <n v="0.73972602739726023"/>
    <n v="2"/>
    <n v="612000"/>
    <n v="0"/>
    <n v="0"/>
    <n v="6"/>
    <n v="1332800"/>
    <n v="0"/>
    <n v="0"/>
    <n v="11"/>
    <n v="3468000"/>
    <n v="8"/>
    <n v="802454"/>
    <n v="2"/>
    <n v="436200"/>
  </r>
  <r>
    <d v="2006-06-14T00:00:00"/>
    <x v="5"/>
    <d v="2006-06-01T00:00:00"/>
    <x v="4"/>
    <x v="61"/>
    <x v="594"/>
    <x v="43"/>
    <n v="7357600"/>
    <n v="0.625"/>
    <n v="0"/>
    <n v="0"/>
    <n v="0"/>
    <n v="0"/>
    <n v="1"/>
    <n v="204000"/>
    <n v="0"/>
    <n v="0"/>
    <n v="20"/>
    <n v="4596800"/>
    <n v="5"/>
    <n v="471816"/>
    <n v="9"/>
    <n v="2598705"/>
  </r>
  <r>
    <d v="2006-06-15T00:00:00"/>
    <x v="6"/>
    <d v="2006-06-01T00:00:00"/>
    <x v="4"/>
    <x v="54"/>
    <x v="735"/>
    <x v="40"/>
    <n v="4433600"/>
    <n v="0.54545454545454541"/>
    <n v="0"/>
    <n v="0"/>
    <n v="0"/>
    <n v="0"/>
    <n v="8"/>
    <n v="1550400"/>
    <n v="0"/>
    <n v="0"/>
    <n v="12"/>
    <n v="2760800"/>
    <n v="9"/>
    <n v="965871"/>
    <n v="5"/>
    <n v="1384005"/>
  </r>
  <r>
    <d v="2006-06-16T00:00:00"/>
    <x v="0"/>
    <d v="2006-06-01T00:00:00"/>
    <x v="4"/>
    <x v="49"/>
    <x v="736"/>
    <x v="48"/>
    <n v="8785600"/>
    <n v="0.7"/>
    <n v="1"/>
    <n v="204000"/>
    <n v="0"/>
    <n v="0"/>
    <n v="3"/>
    <n v="612000"/>
    <n v="0"/>
    <n v="0"/>
    <n v="14"/>
    <n v="3060000"/>
    <n v="8"/>
    <n v="929195"/>
    <n v="8"/>
    <n v="2049340"/>
  </r>
  <r>
    <d v="2006-06-17T00:00:00"/>
    <x v="1"/>
    <d v="2006-06-01T00:00:00"/>
    <x v="4"/>
    <x v="49"/>
    <x v="737"/>
    <x v="42"/>
    <n v="10050400"/>
    <n v="0.85"/>
    <n v="0"/>
    <n v="0"/>
    <n v="0"/>
    <n v="0"/>
    <n v="3"/>
    <n v="516800"/>
    <n v="0"/>
    <n v="0"/>
    <n v="6"/>
    <n v="1428000"/>
    <n v="0"/>
    <n v="0"/>
    <n v="0"/>
    <n v="0"/>
  </r>
  <r>
    <d v="2006-06-18T00:00:00"/>
    <x v="2"/>
    <d v="2006-06-01T00:00:00"/>
    <x v="4"/>
    <x v="96"/>
    <x v="738"/>
    <x v="39"/>
    <n v="8976000"/>
    <n v="0.64516129032258063"/>
    <n v="0"/>
    <n v="0"/>
    <n v="0"/>
    <n v="0"/>
    <n v="5"/>
    <n v="924800"/>
    <n v="0"/>
    <n v="0"/>
    <n v="17"/>
    <n v="3468000"/>
    <n v="0"/>
    <n v="0"/>
    <n v="0"/>
    <n v="0"/>
  </r>
  <r>
    <d v="2006-06-19T00:00:00"/>
    <x v="3"/>
    <d v="2006-06-01T00:00:00"/>
    <x v="4"/>
    <x v="51"/>
    <x v="739"/>
    <x v="72"/>
    <n v="9329600"/>
    <n v="0.82758620689655171"/>
    <n v="0"/>
    <n v="0"/>
    <n v="0"/>
    <n v="0"/>
    <n v="6"/>
    <n v="1237600"/>
    <n v="0"/>
    <n v="0"/>
    <n v="4"/>
    <n v="816000"/>
    <n v="0"/>
    <n v="0"/>
    <n v="0"/>
    <n v="0"/>
  </r>
  <r>
    <d v="2006-06-20T00:00:00"/>
    <x v="4"/>
    <d v="2006-06-01T00:00:00"/>
    <x v="4"/>
    <x v="34"/>
    <x v="740"/>
    <x v="17"/>
    <n v="6772800"/>
    <n v="0.63265306122448983"/>
    <n v="0"/>
    <n v="0"/>
    <n v="0"/>
    <n v="0"/>
    <n v="10"/>
    <n v="1958400"/>
    <n v="0"/>
    <n v="0"/>
    <n v="8"/>
    <n v="1632000"/>
    <n v="5"/>
    <n v="714000"/>
    <n v="4"/>
    <n v="1011670"/>
  </r>
  <r>
    <d v="2006-06-21T00:00:00"/>
    <x v="5"/>
    <d v="2006-06-01T00:00:00"/>
    <x v="4"/>
    <x v="38"/>
    <x v="741"/>
    <x v="38"/>
    <n v="8092000"/>
    <n v="0.88095238095238093"/>
    <n v="0"/>
    <n v="0"/>
    <n v="0"/>
    <n v="0"/>
    <n v="1"/>
    <n v="204000"/>
    <n v="0"/>
    <n v="0"/>
    <n v="4"/>
    <n v="816000"/>
    <n v="5"/>
    <n v="414800"/>
    <n v="6"/>
    <n v="1447625"/>
  </r>
  <r>
    <d v="2006-06-22T00:00:00"/>
    <x v="6"/>
    <d v="2006-06-01T00:00:00"/>
    <x v="4"/>
    <x v="61"/>
    <x v="742"/>
    <x v="53"/>
    <n v="10948000"/>
    <n v="0.875"/>
    <n v="0"/>
    <n v="0"/>
    <n v="0"/>
    <n v="0"/>
    <n v="3"/>
    <n v="612000"/>
    <n v="0"/>
    <n v="0"/>
    <n v="4"/>
    <n v="816000"/>
    <n v="3"/>
    <n v="258400"/>
    <n v="9"/>
    <n v="2063920"/>
  </r>
  <r>
    <d v="2006-06-23T00:00:00"/>
    <x v="0"/>
    <d v="2006-06-01T00:00:00"/>
    <x v="4"/>
    <x v="30"/>
    <x v="743"/>
    <x v="26"/>
    <n v="6568800"/>
    <n v="0.84848484848484851"/>
    <n v="0"/>
    <n v="0"/>
    <n v="0"/>
    <n v="0"/>
    <n v="2"/>
    <n v="408000"/>
    <n v="0"/>
    <n v="0"/>
    <n v="3"/>
    <n v="516800"/>
    <n v="9"/>
    <n v="1083693"/>
    <n v="8"/>
    <n v="2094020"/>
  </r>
  <r>
    <d v="2006-06-24T00:00:00"/>
    <x v="1"/>
    <d v="2006-06-01T00:00:00"/>
    <x v="4"/>
    <x v="80"/>
    <x v="744"/>
    <x v="34"/>
    <n v="7670400"/>
    <n v="0.59090909090909094"/>
    <n v="1"/>
    <n v="204000"/>
    <n v="0"/>
    <n v="0"/>
    <n v="3"/>
    <n v="612000"/>
    <n v="0"/>
    <n v="0"/>
    <n v="23"/>
    <n v="4501600"/>
    <n v="0"/>
    <n v="0"/>
    <n v="0"/>
    <n v="0"/>
  </r>
  <r>
    <d v="2006-06-25T00:00:00"/>
    <x v="2"/>
    <d v="2006-06-01T00:00:00"/>
    <x v="4"/>
    <x v="59"/>
    <x v="745"/>
    <x v="68"/>
    <n v="9819200"/>
    <n v="0.71875"/>
    <n v="0"/>
    <n v="0"/>
    <n v="0"/>
    <n v="0"/>
    <n v="3"/>
    <n v="612000"/>
    <n v="0"/>
    <n v="0"/>
    <n v="15"/>
    <n v="2964800"/>
    <n v="0"/>
    <n v="0"/>
    <n v="0"/>
    <n v="0"/>
  </r>
  <r>
    <d v="2006-06-26T00:00:00"/>
    <x v="3"/>
    <d v="2006-06-01T00:00:00"/>
    <x v="4"/>
    <x v="37"/>
    <x v="746"/>
    <x v="34"/>
    <n v="8173600"/>
    <n v="0.66101694915254239"/>
    <n v="0"/>
    <n v="0"/>
    <n v="0"/>
    <n v="0"/>
    <n v="2"/>
    <n v="408000"/>
    <n v="0"/>
    <n v="0"/>
    <n v="18"/>
    <n v="3291200"/>
    <n v="0"/>
    <n v="0"/>
    <n v="0"/>
    <n v="0"/>
  </r>
  <r>
    <d v="2006-06-27T00:00:00"/>
    <x v="4"/>
    <d v="2006-06-01T00:00:00"/>
    <x v="4"/>
    <x v="38"/>
    <x v="718"/>
    <x v="31"/>
    <n v="7996800"/>
    <n v="0.80952380952380953"/>
    <n v="0"/>
    <n v="0"/>
    <n v="0"/>
    <n v="0"/>
    <n v="1"/>
    <n v="204000"/>
    <n v="0"/>
    <n v="0"/>
    <n v="7"/>
    <n v="2040000"/>
    <n v="2"/>
    <n v="369635"/>
    <n v="7"/>
    <n v="1694122"/>
  </r>
  <r>
    <d v="2006-06-28T00:00:00"/>
    <x v="5"/>
    <d v="2006-06-01T00:00:00"/>
    <x v="4"/>
    <x v="45"/>
    <x v="722"/>
    <x v="47"/>
    <n v="6732000"/>
    <n v="0.57999999999999996"/>
    <n v="0"/>
    <n v="0"/>
    <n v="0"/>
    <n v="0"/>
    <n v="5"/>
    <n v="924800"/>
    <n v="0"/>
    <n v="0"/>
    <n v="16"/>
    <n v="3468000"/>
    <n v="15"/>
    <n v="1539077"/>
    <n v="3"/>
    <n v="640935"/>
  </r>
  <r>
    <d v="2006-06-29T00:00:00"/>
    <x v="6"/>
    <d v="2006-06-01T00:00:00"/>
    <x v="4"/>
    <x v="50"/>
    <x v="621"/>
    <x v="46"/>
    <n v="6460000"/>
    <n v="0.84210526315789469"/>
    <n v="0"/>
    <n v="0"/>
    <n v="0"/>
    <n v="0"/>
    <n v="4"/>
    <n v="720800"/>
    <n v="0"/>
    <n v="0"/>
    <n v="2"/>
    <n v="408000"/>
    <n v="12"/>
    <n v="1394677"/>
    <n v="13"/>
    <n v="2514544"/>
  </r>
  <r>
    <d v="2006-06-30T00:00:00"/>
    <x v="0"/>
    <d v="2006-06-01T00:00:00"/>
    <x v="4"/>
    <x v="34"/>
    <x v="747"/>
    <x v="31"/>
    <n v="7384800"/>
    <n v="0.69387755102040816"/>
    <n v="0"/>
    <n v="0"/>
    <n v="0"/>
    <n v="0"/>
    <n v="4"/>
    <n v="816000"/>
    <n v="0"/>
    <n v="0"/>
    <n v="11"/>
    <n v="2856000"/>
    <n v="3"/>
    <n v="347035"/>
    <n v="5"/>
    <n v="1445280"/>
  </r>
  <r>
    <d v="2006-07-01T00:00:00"/>
    <x v="1"/>
    <d v="2006-07-01T00:00:00"/>
    <x v="4"/>
    <x v="61"/>
    <x v="748"/>
    <x v="33"/>
    <n v="7983200"/>
    <n v="0.6428571428571429"/>
    <n v="1"/>
    <n v="204000"/>
    <n v="0"/>
    <n v="0"/>
    <n v="5"/>
    <n v="1020000"/>
    <n v="0"/>
    <n v="0"/>
    <n v="14"/>
    <n v="2869600"/>
    <n v="0"/>
    <n v="0"/>
    <n v="0"/>
    <n v="0"/>
  </r>
  <r>
    <d v="2006-07-02T00:00:00"/>
    <x v="2"/>
    <d v="2006-07-01T00:00:00"/>
    <x v="4"/>
    <x v="51"/>
    <x v="749"/>
    <x v="30"/>
    <n v="9207200"/>
    <n v="0.81034482758620685"/>
    <n v="0"/>
    <n v="0"/>
    <n v="0"/>
    <n v="0"/>
    <n v="2"/>
    <n v="408000"/>
    <n v="0"/>
    <n v="0"/>
    <n v="9"/>
    <n v="2040000"/>
    <n v="0"/>
    <n v="0"/>
    <n v="0"/>
    <n v="0"/>
  </r>
  <r>
    <d v="2006-07-03T00:00:00"/>
    <x v="3"/>
    <d v="2006-07-01T00:00:00"/>
    <x v="4"/>
    <x v="43"/>
    <x v="750"/>
    <x v="16"/>
    <n v="4719200"/>
    <n v="0.67647058823529416"/>
    <n v="0"/>
    <n v="0"/>
    <n v="0"/>
    <n v="0"/>
    <n v="7"/>
    <n v="1441600"/>
    <n v="0"/>
    <n v="0"/>
    <n v="4"/>
    <n v="924800"/>
    <n v="0"/>
    <n v="0"/>
    <n v="0"/>
    <n v="0"/>
  </r>
  <r>
    <d v="2006-07-04T00:00:00"/>
    <x v="4"/>
    <d v="2006-07-01T00:00:00"/>
    <x v="4"/>
    <x v="38"/>
    <x v="751"/>
    <x v="37"/>
    <n v="5739200"/>
    <n v="0.61904761904761907"/>
    <n v="0"/>
    <n v="0"/>
    <n v="0"/>
    <n v="0"/>
    <n v="1"/>
    <n v="204000"/>
    <n v="0"/>
    <n v="0"/>
    <n v="15"/>
    <n v="2869600"/>
    <n v="3"/>
    <n v="387953"/>
    <n v="7"/>
    <n v="1548771"/>
  </r>
  <r>
    <d v="2006-07-05T00:00:00"/>
    <x v="5"/>
    <d v="2006-07-01T00:00:00"/>
    <x v="4"/>
    <x v="29"/>
    <x v="632"/>
    <x v="29"/>
    <n v="4800800"/>
    <n v="0.75"/>
    <n v="0"/>
    <n v="0"/>
    <n v="0"/>
    <n v="0"/>
    <n v="1"/>
    <n v="204000"/>
    <n v="0"/>
    <n v="0"/>
    <n v="6"/>
    <n v="1332800"/>
    <n v="6"/>
    <n v="526900"/>
    <n v="9"/>
    <n v="2062065"/>
  </r>
  <r>
    <d v="2006-07-06T00:00:00"/>
    <x v="6"/>
    <d v="2006-07-01T00:00:00"/>
    <x v="4"/>
    <x v="59"/>
    <x v="752"/>
    <x v="42"/>
    <n v="12892800"/>
    <n v="0.796875"/>
    <n v="0"/>
    <n v="0"/>
    <n v="0"/>
    <n v="0"/>
    <n v="2"/>
    <n v="408000"/>
    <n v="0"/>
    <n v="0"/>
    <n v="11"/>
    <n v="2448000"/>
    <n v="10"/>
    <n v="959634"/>
    <n v="9"/>
    <n v="2065655"/>
  </r>
  <r>
    <d v="2006-07-07T00:00:00"/>
    <x v="0"/>
    <d v="2006-07-01T00:00:00"/>
    <x v="4"/>
    <x v="46"/>
    <x v="603"/>
    <x v="40"/>
    <n v="5616800"/>
    <n v="0.75"/>
    <n v="0"/>
    <n v="0"/>
    <n v="0"/>
    <n v="0"/>
    <n v="4"/>
    <n v="816000"/>
    <n v="0"/>
    <n v="0"/>
    <n v="4"/>
    <n v="816000"/>
    <n v="4"/>
    <n v="483387"/>
    <n v="7"/>
    <n v="1532405"/>
  </r>
  <r>
    <d v="2006-07-08T00:00:00"/>
    <x v="1"/>
    <d v="2006-07-01T00:00:00"/>
    <x v="4"/>
    <x v="32"/>
    <x v="728"/>
    <x v="16"/>
    <n v="4800800"/>
    <n v="0.58974358974358976"/>
    <n v="0"/>
    <n v="0"/>
    <n v="0"/>
    <n v="0"/>
    <n v="1"/>
    <n v="204000"/>
    <n v="0"/>
    <n v="0"/>
    <n v="15"/>
    <n v="3168800"/>
    <n v="0"/>
    <n v="0"/>
    <n v="0"/>
    <n v="0"/>
  </r>
  <r>
    <d v="2006-07-09T00:00:00"/>
    <x v="2"/>
    <d v="2006-07-01T00:00:00"/>
    <x v="4"/>
    <x v="28"/>
    <x v="753"/>
    <x v="26"/>
    <n v="6337600"/>
    <n v="0.77777777777777779"/>
    <n v="0"/>
    <n v="0"/>
    <n v="0"/>
    <n v="0"/>
    <n v="4"/>
    <n v="816000"/>
    <n v="0"/>
    <n v="0"/>
    <n v="4"/>
    <n v="816000"/>
    <n v="0"/>
    <n v="0"/>
    <n v="0"/>
    <n v="0"/>
  </r>
  <r>
    <d v="2006-07-10T00:00:00"/>
    <x v="3"/>
    <d v="2006-07-01T00:00:00"/>
    <x v="4"/>
    <x v="54"/>
    <x v="754"/>
    <x v="37"/>
    <n v="5222400"/>
    <n v="0.59090909090909094"/>
    <n v="0"/>
    <n v="0"/>
    <n v="0"/>
    <n v="0"/>
    <n v="3"/>
    <n v="516800"/>
    <n v="0"/>
    <n v="0"/>
    <n v="15"/>
    <n v="3264000"/>
    <n v="10"/>
    <n v="1566224"/>
    <n v="5"/>
    <n v="1241520"/>
  </r>
  <r>
    <d v="2006-07-11T00:00:00"/>
    <x v="4"/>
    <d v="2006-07-01T00:00:00"/>
    <x v="4"/>
    <x v="60"/>
    <x v="755"/>
    <x v="17"/>
    <n v="6256000"/>
    <n v="0.75609756097560976"/>
    <n v="0"/>
    <n v="0"/>
    <n v="0"/>
    <n v="0"/>
    <n v="4"/>
    <n v="625600"/>
    <n v="0"/>
    <n v="0"/>
    <n v="6"/>
    <n v="1428000"/>
    <n v="12"/>
    <n v="1125292"/>
    <n v="8"/>
    <n v="1799842"/>
  </r>
  <r>
    <d v="2006-07-12T00:00:00"/>
    <x v="5"/>
    <d v="2006-07-01T00:00:00"/>
    <x v="4"/>
    <x v="54"/>
    <x v="756"/>
    <x v="43"/>
    <n v="7670400"/>
    <n v="0.79545454545454541"/>
    <n v="0"/>
    <n v="0"/>
    <n v="0"/>
    <n v="0"/>
    <n v="2"/>
    <n v="312800"/>
    <n v="0"/>
    <n v="0"/>
    <n v="7"/>
    <n v="1740800"/>
    <n v="9"/>
    <n v="974089"/>
    <n v="7"/>
    <n v="1997970"/>
  </r>
  <r>
    <d v="2006-07-13T00:00:00"/>
    <x v="6"/>
    <d v="2006-07-01T00:00:00"/>
    <x v="4"/>
    <x v="30"/>
    <x v="728"/>
    <x v="26"/>
    <n v="6949600"/>
    <n v="0.84848484848484851"/>
    <n v="0"/>
    <n v="0"/>
    <n v="0"/>
    <n v="0"/>
    <n v="2"/>
    <n v="612000"/>
    <n v="0"/>
    <n v="0"/>
    <n v="3"/>
    <n v="612000"/>
    <n v="2"/>
    <n v="292635"/>
    <n v="2"/>
    <n v="436200"/>
  </r>
  <r>
    <d v="2006-07-14T00:00:00"/>
    <x v="0"/>
    <d v="2006-07-01T00:00:00"/>
    <x v="4"/>
    <x v="32"/>
    <x v="753"/>
    <x v="37"/>
    <n v="5412800"/>
    <n v="0.66666666666666663"/>
    <n v="0"/>
    <n v="0"/>
    <n v="0"/>
    <n v="0"/>
    <n v="1"/>
    <n v="204000"/>
    <n v="0"/>
    <n v="0"/>
    <n v="12"/>
    <n v="2352800"/>
    <n v="4"/>
    <n v="360400"/>
    <n v="7"/>
    <n v="1601943"/>
  </r>
  <r>
    <d v="2006-07-15T00:00:00"/>
    <x v="1"/>
    <d v="2006-07-01T00:00:00"/>
    <x v="4"/>
    <x v="46"/>
    <x v="757"/>
    <x v="19"/>
    <n v="3386400"/>
    <n v="0.5625"/>
    <n v="0"/>
    <n v="0"/>
    <n v="0"/>
    <n v="0"/>
    <n v="2"/>
    <n v="408000"/>
    <n v="0"/>
    <n v="0"/>
    <n v="12"/>
    <n v="3060000"/>
    <n v="0"/>
    <n v="0"/>
    <n v="0"/>
    <n v="0"/>
  </r>
  <r>
    <d v="2006-07-16T00:00:00"/>
    <x v="2"/>
    <d v="2006-07-01T00:00:00"/>
    <x v="4"/>
    <x v="48"/>
    <x v="758"/>
    <x v="43"/>
    <n v="7480000"/>
    <n v="0.76086956521739135"/>
    <n v="0"/>
    <n v="0"/>
    <n v="0"/>
    <n v="0"/>
    <n v="0"/>
    <n v="0"/>
    <n v="0"/>
    <n v="0"/>
    <n v="11"/>
    <n v="2257600"/>
    <n v="0"/>
    <n v="0"/>
    <n v="0"/>
    <n v="0"/>
  </r>
  <r>
    <d v="2006-07-17T00:00:00"/>
    <x v="3"/>
    <d v="2006-07-01T00:00:00"/>
    <x v="4"/>
    <x v="32"/>
    <x v="759"/>
    <x v="21"/>
    <n v="5739200"/>
    <n v="0.64102564102564108"/>
    <n v="0"/>
    <n v="0"/>
    <n v="0"/>
    <n v="0"/>
    <n v="6"/>
    <n v="1536800"/>
    <n v="0"/>
    <n v="0"/>
    <n v="8"/>
    <n v="2040000"/>
    <n v="7"/>
    <n v="748254"/>
    <n v="5"/>
    <n v="1193270"/>
  </r>
  <r>
    <d v="2006-07-18T00:00:00"/>
    <x v="4"/>
    <d v="2006-07-01T00:00:00"/>
    <x v="4"/>
    <x v="28"/>
    <x v="659"/>
    <x v="47"/>
    <n v="6446400"/>
    <n v="0.80555555555555558"/>
    <n v="0"/>
    <n v="0"/>
    <n v="0"/>
    <n v="0"/>
    <n v="5"/>
    <n v="1428000"/>
    <n v="0"/>
    <n v="0"/>
    <n v="2"/>
    <n v="408000"/>
    <n v="5"/>
    <n v="421600"/>
    <n v="7"/>
    <n v="1704253"/>
  </r>
  <r>
    <d v="2006-07-19T00:00:00"/>
    <x v="5"/>
    <d v="2006-07-01T00:00:00"/>
    <x v="4"/>
    <x v="55"/>
    <x v="751"/>
    <x v="44"/>
    <n v="5344800"/>
    <n v="0.62790697674418605"/>
    <n v="0"/>
    <n v="0"/>
    <n v="0"/>
    <n v="0"/>
    <n v="3"/>
    <n v="612000"/>
    <n v="0"/>
    <n v="0"/>
    <n v="13"/>
    <n v="2856000"/>
    <n v="3"/>
    <n v="258400"/>
    <n v="4"/>
    <n v="731707"/>
  </r>
  <r>
    <d v="2006-07-20T00:00:00"/>
    <x v="6"/>
    <d v="2006-07-01T00:00:00"/>
    <x v="4"/>
    <x v="66"/>
    <x v="760"/>
    <x v="32"/>
    <n v="6963200"/>
    <n v="0.54098360655737709"/>
    <n v="0"/>
    <n v="0"/>
    <n v="0"/>
    <n v="0"/>
    <n v="8"/>
    <n v="1632000"/>
    <n v="0"/>
    <n v="0"/>
    <n v="20"/>
    <n v="3794400"/>
    <n v="0"/>
    <n v="0"/>
    <n v="0"/>
    <n v="0"/>
  </r>
  <r>
    <d v="2006-07-21T00:00:00"/>
    <x v="0"/>
    <d v="2006-07-01T00:00:00"/>
    <x v="4"/>
    <x v="32"/>
    <x v="761"/>
    <x v="21"/>
    <n v="5127200"/>
    <n v="0.64102564102564108"/>
    <n v="0"/>
    <n v="0"/>
    <n v="0"/>
    <n v="0"/>
    <n v="3"/>
    <n v="612000"/>
    <n v="0"/>
    <n v="0"/>
    <n v="11"/>
    <n v="2148800"/>
    <n v="3"/>
    <n v="241472"/>
    <n v="5"/>
    <n v="974986"/>
  </r>
  <r>
    <d v="2006-07-22T00:00:00"/>
    <x v="1"/>
    <d v="2006-07-01T00:00:00"/>
    <x v="4"/>
    <x v="42"/>
    <x v="762"/>
    <x v="23"/>
    <n v="3685600"/>
    <n v="0.65517241379310343"/>
    <n v="0"/>
    <n v="0"/>
    <n v="0"/>
    <n v="0"/>
    <n v="3"/>
    <n v="612000"/>
    <n v="0"/>
    <n v="0"/>
    <n v="7"/>
    <n v="1332800"/>
    <n v="0"/>
    <n v="0"/>
    <n v="0"/>
    <n v="0"/>
  </r>
  <r>
    <d v="2006-07-23T00:00:00"/>
    <x v="2"/>
    <d v="2006-07-01T00:00:00"/>
    <x v="4"/>
    <x v="45"/>
    <x v="695"/>
    <x v="43"/>
    <n v="7656800"/>
    <n v="0.7"/>
    <n v="0"/>
    <n v="0"/>
    <n v="0"/>
    <n v="0"/>
    <n v="1"/>
    <n v="108800"/>
    <n v="0"/>
    <n v="0"/>
    <n v="14"/>
    <n v="3372800"/>
    <n v="0"/>
    <n v="0"/>
    <n v="0"/>
    <n v="0"/>
  </r>
  <r>
    <d v="2006-07-24T00:00:00"/>
    <x v="3"/>
    <d v="2006-07-01T00:00:00"/>
    <x v="4"/>
    <x v="54"/>
    <x v="763"/>
    <x v="17"/>
    <n v="6745600"/>
    <n v="0.70454545454545459"/>
    <n v="0"/>
    <n v="0"/>
    <n v="0"/>
    <n v="0"/>
    <n v="2"/>
    <n v="408000"/>
    <n v="0"/>
    <n v="0"/>
    <n v="11"/>
    <n v="2244000"/>
    <n v="9"/>
    <n v="878946"/>
    <n v="7"/>
    <n v="1525277"/>
  </r>
  <r>
    <d v="2006-07-25T00:00:00"/>
    <x v="4"/>
    <d v="2006-07-01T00:00:00"/>
    <x v="4"/>
    <x v="30"/>
    <x v="664"/>
    <x v="21"/>
    <n v="6432800"/>
    <n v="0.75757575757575757"/>
    <n v="0"/>
    <n v="0"/>
    <n v="0"/>
    <n v="0"/>
    <n v="3"/>
    <n v="612000"/>
    <n v="0"/>
    <n v="0"/>
    <n v="5"/>
    <n v="1332800"/>
    <n v="11"/>
    <n v="1262635"/>
    <n v="8"/>
    <n v="1947438"/>
  </r>
  <r>
    <d v="2006-07-26T00:00:00"/>
    <x v="5"/>
    <d v="2006-07-01T00:00:00"/>
    <x v="4"/>
    <x v="42"/>
    <x v="764"/>
    <x v="19"/>
    <n v="4488000"/>
    <n v="0.62068965517241381"/>
    <n v="0"/>
    <n v="0"/>
    <n v="0"/>
    <n v="0"/>
    <n v="4"/>
    <n v="816000"/>
    <n v="0"/>
    <n v="0"/>
    <n v="7"/>
    <n v="1536800"/>
    <n v="4"/>
    <n v="408000"/>
    <n v="10"/>
    <n v="2838590"/>
  </r>
  <r>
    <d v="2006-07-27T00:00:00"/>
    <x v="6"/>
    <d v="2006-07-01T00:00:00"/>
    <x v="4"/>
    <x v="29"/>
    <x v="603"/>
    <x v="18"/>
    <n v="5616800"/>
    <n v="0.7142857142857143"/>
    <n v="0"/>
    <n v="0"/>
    <n v="0"/>
    <n v="0"/>
    <n v="1"/>
    <n v="204000"/>
    <n v="0"/>
    <n v="0"/>
    <n v="7"/>
    <n v="1428000"/>
    <n v="5"/>
    <n v="453500"/>
    <n v="5"/>
    <n v="1007639"/>
  </r>
  <r>
    <d v="2006-07-28T00:00:00"/>
    <x v="0"/>
    <d v="2006-07-01T00:00:00"/>
    <x v="4"/>
    <x v="26"/>
    <x v="765"/>
    <x v="23"/>
    <n v="4392800"/>
    <n v="0.70370370370370372"/>
    <n v="0"/>
    <n v="0"/>
    <n v="0"/>
    <n v="0"/>
    <n v="0"/>
    <n v="0"/>
    <n v="0"/>
    <n v="0"/>
    <n v="8"/>
    <n v="1536800"/>
    <n v="4"/>
    <n v="433836"/>
    <n v="4"/>
    <n v="954502"/>
  </r>
  <r>
    <d v="2006-07-29T00:00:00"/>
    <x v="1"/>
    <d v="2006-07-01T00:00:00"/>
    <x v="4"/>
    <x v="29"/>
    <x v="619"/>
    <x v="23"/>
    <n v="4800800"/>
    <n v="0.6785714285714286"/>
    <n v="0"/>
    <n v="0"/>
    <n v="0"/>
    <n v="0"/>
    <n v="1"/>
    <n v="204000"/>
    <n v="0"/>
    <n v="0"/>
    <n v="8"/>
    <n v="1536800"/>
    <n v="0"/>
    <n v="0"/>
    <n v="0"/>
    <n v="0"/>
  </r>
  <r>
    <d v="2006-07-30T00:00:00"/>
    <x v="2"/>
    <d v="2006-07-01T00:00:00"/>
    <x v="4"/>
    <x v="32"/>
    <x v="766"/>
    <x v="37"/>
    <n v="5834400"/>
    <n v="0.66666666666666663"/>
    <n v="0"/>
    <n v="0"/>
    <n v="0"/>
    <n v="0"/>
    <n v="3"/>
    <n v="612000"/>
    <n v="0"/>
    <n v="0"/>
    <n v="10"/>
    <n v="1944800"/>
    <n v="0"/>
    <n v="0"/>
    <n v="0"/>
    <n v="0"/>
  </r>
  <r>
    <d v="2006-07-31T00:00:00"/>
    <x v="3"/>
    <d v="2006-07-01T00:00:00"/>
    <x v="4"/>
    <x v="25"/>
    <x v="767"/>
    <x v="20"/>
    <n v="4093600"/>
    <n v="0.68"/>
    <n v="0"/>
    <n v="0"/>
    <n v="0"/>
    <n v="0"/>
    <n v="3"/>
    <n v="720800"/>
    <n v="0"/>
    <n v="0"/>
    <n v="5"/>
    <n v="1020000"/>
    <n v="7"/>
    <n v="688368"/>
    <n v="10"/>
    <n v="2389075"/>
  </r>
  <r>
    <d v="2006-08-01T00:00:00"/>
    <x v="4"/>
    <d v="2006-08-01T00:00:00"/>
    <x v="4"/>
    <x v="50"/>
    <x v="768"/>
    <x v="21"/>
    <n v="5412800"/>
    <n v="0.65789473684210531"/>
    <n v="0"/>
    <n v="0"/>
    <n v="0"/>
    <n v="0"/>
    <n v="4"/>
    <n v="1020000"/>
    <n v="0"/>
    <n v="0"/>
    <n v="9"/>
    <n v="2040000"/>
    <n v="3"/>
    <n v="292750"/>
    <n v="5"/>
    <n v="1159234"/>
  </r>
  <r>
    <d v="2006-08-02T00:00:00"/>
    <x v="5"/>
    <d v="2006-08-01T00:00:00"/>
    <x v="4"/>
    <x v="32"/>
    <x v="769"/>
    <x v="25"/>
    <n v="6555200"/>
    <n v="0.76923076923076927"/>
    <n v="0"/>
    <n v="0"/>
    <n v="0"/>
    <n v="0"/>
    <n v="3"/>
    <n v="816000"/>
    <n v="0"/>
    <n v="0"/>
    <n v="6"/>
    <n v="1836000"/>
    <n v="4"/>
    <n v="490818"/>
    <n v="8"/>
    <n v="1933272"/>
  </r>
  <r>
    <d v="2006-08-03T00:00:00"/>
    <x v="6"/>
    <d v="2006-08-01T00:00:00"/>
    <x v="4"/>
    <x v="79"/>
    <x v="720"/>
    <x v="43"/>
    <n v="7983200"/>
    <n v="0.67307692307692313"/>
    <n v="0"/>
    <n v="0"/>
    <n v="0"/>
    <n v="0"/>
    <n v="1"/>
    <n v="204000"/>
    <n v="0"/>
    <n v="0"/>
    <n v="16"/>
    <n v="3372800"/>
    <n v="5"/>
    <n v="450736"/>
    <n v="4"/>
    <n v="1013035"/>
  </r>
  <r>
    <d v="2006-08-04T00:00:00"/>
    <x v="0"/>
    <d v="2006-08-01T00:00:00"/>
    <x v="4"/>
    <x v="55"/>
    <x v="770"/>
    <x v="47"/>
    <n v="6745600"/>
    <n v="0.67441860465116277"/>
    <n v="0"/>
    <n v="0"/>
    <n v="0"/>
    <n v="0"/>
    <n v="2"/>
    <n v="408000"/>
    <n v="0"/>
    <n v="0"/>
    <n v="12"/>
    <n v="2964800"/>
    <n v="3"/>
    <n v="776135"/>
    <n v="4"/>
    <n v="893633"/>
  </r>
  <r>
    <d v="2006-08-05T00:00:00"/>
    <x v="1"/>
    <d v="2006-08-01T00:00:00"/>
    <x v="4"/>
    <x v="40"/>
    <x v="706"/>
    <x v="17"/>
    <n v="6868000"/>
    <n v="0.58490566037735847"/>
    <n v="0"/>
    <n v="0"/>
    <n v="0"/>
    <n v="0"/>
    <n v="3"/>
    <n v="612000"/>
    <n v="0"/>
    <n v="0"/>
    <n v="19"/>
    <n v="3685600"/>
    <n v="0"/>
    <n v="0"/>
    <n v="0"/>
    <n v="0"/>
  </r>
  <r>
    <d v="2006-08-06T00:00:00"/>
    <x v="2"/>
    <d v="2006-08-01T00:00:00"/>
    <x v="4"/>
    <x v="28"/>
    <x v="728"/>
    <x v="40"/>
    <n v="5317600"/>
    <n v="0.66666666666666663"/>
    <n v="0"/>
    <n v="0"/>
    <n v="0"/>
    <n v="0"/>
    <n v="1"/>
    <n v="204000"/>
    <n v="0"/>
    <n v="0"/>
    <n v="11"/>
    <n v="2652000"/>
    <n v="0"/>
    <n v="0"/>
    <n v="0"/>
    <n v="0"/>
  </r>
  <r>
    <d v="2006-08-07T00:00:00"/>
    <x v="3"/>
    <d v="2006-08-01T00:00:00"/>
    <x v="4"/>
    <x v="45"/>
    <x v="658"/>
    <x v="44"/>
    <n v="5630400"/>
    <n v="0.54"/>
    <n v="0"/>
    <n v="0"/>
    <n v="0"/>
    <n v="0"/>
    <n v="6"/>
    <n v="1237600"/>
    <n v="0"/>
    <n v="0"/>
    <n v="17"/>
    <n v="3481600"/>
    <n v="0"/>
    <n v="0"/>
    <n v="0"/>
    <n v="0"/>
  </r>
  <r>
    <d v="2006-08-08T00:00:00"/>
    <x v="4"/>
    <d v="2006-08-01T00:00:00"/>
    <x v="4"/>
    <x v="42"/>
    <x v="765"/>
    <x v="24"/>
    <n v="4501600"/>
    <n v="0.75862068965517238"/>
    <n v="0"/>
    <n v="0"/>
    <n v="0"/>
    <n v="0"/>
    <n v="2"/>
    <n v="408000"/>
    <n v="0"/>
    <n v="0"/>
    <n v="5"/>
    <n v="1020000"/>
    <n v="3"/>
    <n v="437400"/>
    <n v="8"/>
    <n v="1655556"/>
  </r>
  <r>
    <d v="2006-08-09T00:00:00"/>
    <x v="5"/>
    <d v="2006-08-01T00:00:00"/>
    <x v="4"/>
    <x v="79"/>
    <x v="771"/>
    <x v="46"/>
    <n v="6460000"/>
    <n v="0.61538461538461542"/>
    <n v="0"/>
    <n v="0"/>
    <n v="0"/>
    <n v="0"/>
    <n v="3"/>
    <n v="612000"/>
    <n v="0"/>
    <n v="0"/>
    <n v="17"/>
    <n v="3481600"/>
    <n v="6"/>
    <n v="605318"/>
    <n v="5"/>
    <n v="1229770"/>
  </r>
  <r>
    <d v="2006-08-10T00:00:00"/>
    <x v="6"/>
    <d v="2006-08-01T00:00:00"/>
    <x v="4"/>
    <x v="29"/>
    <x v="772"/>
    <x v="24"/>
    <n v="5725600"/>
    <n v="0.7857142857142857"/>
    <n v="0"/>
    <n v="0"/>
    <n v="0"/>
    <n v="0"/>
    <n v="0"/>
    <n v="0"/>
    <n v="0"/>
    <n v="0"/>
    <n v="6"/>
    <n v="1632000"/>
    <n v="5"/>
    <n v="542606"/>
    <n v="11"/>
    <n v="2639250"/>
  </r>
  <r>
    <d v="2006-08-11T00:00:00"/>
    <x v="0"/>
    <d v="2006-08-01T00:00:00"/>
    <x v="4"/>
    <x v="42"/>
    <x v="613"/>
    <x v="18"/>
    <n v="4392800"/>
    <n v="0.68965517241379315"/>
    <n v="0"/>
    <n v="0"/>
    <n v="0"/>
    <n v="0"/>
    <n v="3"/>
    <n v="516800"/>
    <n v="0"/>
    <n v="0"/>
    <n v="6"/>
    <n v="1224000"/>
    <n v="7"/>
    <n v="1063936"/>
    <n v="7"/>
    <n v="1678065"/>
  </r>
  <r>
    <d v="2006-08-12T00:00:00"/>
    <x v="1"/>
    <d v="2006-08-01T00:00:00"/>
    <x v="4"/>
    <x v="47"/>
    <x v="757"/>
    <x v="24"/>
    <n v="4501600"/>
    <n v="0.70967741935483875"/>
    <n v="0"/>
    <n v="0"/>
    <n v="0"/>
    <n v="0"/>
    <n v="3"/>
    <n v="1020000"/>
    <n v="0"/>
    <n v="0"/>
    <n v="6"/>
    <n v="1332800"/>
    <n v="0"/>
    <n v="0"/>
    <n v="0"/>
    <n v="0"/>
  </r>
  <r>
    <d v="2006-08-13T00:00:00"/>
    <x v="2"/>
    <d v="2006-08-01T00:00:00"/>
    <x v="4"/>
    <x v="24"/>
    <x v="674"/>
    <x v="15"/>
    <n v="3168800"/>
    <n v="0.66666666666666663"/>
    <n v="0"/>
    <n v="0"/>
    <n v="0"/>
    <n v="0"/>
    <n v="1"/>
    <n v="204000"/>
    <n v="0"/>
    <n v="0"/>
    <n v="7"/>
    <n v="1332800"/>
    <n v="0"/>
    <n v="0"/>
    <n v="0"/>
    <n v="0"/>
  </r>
  <r>
    <d v="2006-08-14T00:00:00"/>
    <x v="3"/>
    <d v="2006-08-01T00:00:00"/>
    <x v="4"/>
    <x v="54"/>
    <x v="773"/>
    <x v="38"/>
    <n v="8486400"/>
    <n v="0.84090909090909094"/>
    <n v="0"/>
    <n v="0"/>
    <n v="0"/>
    <n v="0"/>
    <n v="3"/>
    <n v="816000"/>
    <n v="0"/>
    <n v="0"/>
    <n v="4"/>
    <n v="720800"/>
    <n v="13"/>
    <n v="1432976"/>
    <n v="11"/>
    <n v="2601275"/>
  </r>
  <r>
    <d v="2006-08-15T00:00:00"/>
    <x v="4"/>
    <d v="2006-08-01T00:00:00"/>
    <x v="4"/>
    <x v="20"/>
    <x v="774"/>
    <x v="40"/>
    <n v="5331200"/>
    <n v="0.8"/>
    <n v="0"/>
    <n v="0"/>
    <n v="0"/>
    <n v="0"/>
    <n v="3"/>
    <n v="625600"/>
    <n v="0"/>
    <n v="0"/>
    <n v="3"/>
    <n v="612000"/>
    <n v="10"/>
    <n v="1072000"/>
    <n v="6"/>
    <n v="1588140"/>
  </r>
  <r>
    <d v="2006-08-16T00:00:00"/>
    <x v="5"/>
    <d v="2006-08-01T00:00:00"/>
    <x v="4"/>
    <x v="20"/>
    <x v="775"/>
    <x v="23"/>
    <n v="4012000"/>
    <n v="0.6333333333333333"/>
    <n v="0"/>
    <n v="0"/>
    <n v="0"/>
    <n v="0"/>
    <n v="3"/>
    <n v="612000"/>
    <n v="0"/>
    <n v="0"/>
    <n v="8"/>
    <n v="1632000"/>
    <n v="5"/>
    <n v="621468"/>
    <n v="6"/>
    <n v="1472850"/>
  </r>
  <r>
    <d v="2006-08-17T00:00:00"/>
    <x v="6"/>
    <d v="2006-08-01T00:00:00"/>
    <x v="4"/>
    <x v="26"/>
    <x v="767"/>
    <x v="20"/>
    <n v="3876000"/>
    <n v="0.62962962962962965"/>
    <n v="0"/>
    <n v="0"/>
    <n v="0"/>
    <n v="0"/>
    <n v="6"/>
    <n v="1237600"/>
    <n v="0"/>
    <n v="0"/>
    <n v="4"/>
    <n v="720800"/>
    <n v="5"/>
    <n v="505255"/>
    <n v="11"/>
    <n v="2919447"/>
  </r>
  <r>
    <d v="2006-08-18T00:00:00"/>
    <x v="0"/>
    <d v="2006-08-01T00:00:00"/>
    <x v="4"/>
    <x v="23"/>
    <x v="776"/>
    <x v="14"/>
    <n v="2448000"/>
    <n v="0.73333333333333328"/>
    <n v="0"/>
    <n v="0"/>
    <n v="0"/>
    <n v="0"/>
    <n v="1"/>
    <n v="204000"/>
    <n v="0"/>
    <n v="0"/>
    <n v="3"/>
    <n v="612000"/>
    <n v="8"/>
    <n v="933413"/>
    <n v="9"/>
    <n v="2126805"/>
  </r>
  <r>
    <d v="2006-08-19T00:00:00"/>
    <x v="1"/>
    <d v="2006-08-01T00:00:00"/>
    <x v="4"/>
    <x v="43"/>
    <x v="753"/>
    <x v="16"/>
    <n v="5616800"/>
    <n v="0.67647058823529416"/>
    <n v="0"/>
    <n v="0"/>
    <n v="0"/>
    <n v="0"/>
    <n v="2"/>
    <n v="408000"/>
    <n v="0"/>
    <n v="0"/>
    <n v="9"/>
    <n v="1944800"/>
    <n v="0"/>
    <n v="0"/>
    <n v="0"/>
    <n v="0"/>
  </r>
  <r>
    <d v="2006-08-20T00:00:00"/>
    <x v="2"/>
    <d v="2006-08-01T00:00:00"/>
    <x v="4"/>
    <x v="32"/>
    <x v="753"/>
    <x v="25"/>
    <n v="5929600"/>
    <n v="0.76923076923076927"/>
    <n v="0"/>
    <n v="0"/>
    <n v="0"/>
    <n v="0"/>
    <n v="3"/>
    <n v="612000"/>
    <n v="0"/>
    <n v="0"/>
    <n v="6"/>
    <n v="1428000"/>
    <n v="0"/>
    <n v="0"/>
    <n v="0"/>
    <n v="0"/>
  </r>
  <r>
    <d v="2006-08-21T00:00:00"/>
    <x v="3"/>
    <d v="2006-08-01T00:00:00"/>
    <x v="4"/>
    <x v="34"/>
    <x v="720"/>
    <x v="25"/>
    <n v="7466400"/>
    <n v="0.61224489795918369"/>
    <n v="1"/>
    <n v="204000"/>
    <n v="0"/>
    <n v="0"/>
    <n v="4"/>
    <n v="1020000"/>
    <n v="0"/>
    <n v="0"/>
    <n v="14"/>
    <n v="2869600"/>
    <n v="0"/>
    <n v="0"/>
    <n v="0"/>
    <n v="0"/>
  </r>
  <r>
    <d v="2006-08-22T00:00:00"/>
    <x v="4"/>
    <d v="2006-08-01T00:00:00"/>
    <x v="4"/>
    <x v="21"/>
    <x v="777"/>
    <x v="44"/>
    <n v="5535200"/>
    <n v="0.67500000000000004"/>
    <n v="0"/>
    <n v="0"/>
    <n v="0"/>
    <n v="0"/>
    <n v="3"/>
    <n v="612000"/>
    <n v="0"/>
    <n v="0"/>
    <n v="10"/>
    <n v="2461600"/>
    <n v="11"/>
    <n v="1185636"/>
    <n v="6"/>
    <n v="1611870"/>
  </r>
  <r>
    <d v="2006-08-23T00:00:00"/>
    <x v="5"/>
    <d v="2006-08-01T00:00:00"/>
    <x v="4"/>
    <x v="28"/>
    <x v="728"/>
    <x v="16"/>
    <n v="5317600"/>
    <n v="0.63888888888888884"/>
    <n v="0"/>
    <n v="0"/>
    <n v="0"/>
    <n v="0"/>
    <n v="2"/>
    <n v="408000"/>
    <n v="0"/>
    <n v="0"/>
    <n v="11"/>
    <n v="2448000"/>
    <n v="13"/>
    <n v="1256136"/>
    <n v="7"/>
    <n v="1487467"/>
  </r>
  <r>
    <d v="2006-08-24T00:00:00"/>
    <x v="6"/>
    <d v="2006-08-01T00:00:00"/>
    <x v="4"/>
    <x v="46"/>
    <x v="687"/>
    <x v="24"/>
    <n v="4392800"/>
    <n v="0.6875"/>
    <n v="0"/>
    <n v="0"/>
    <n v="0"/>
    <n v="0"/>
    <n v="5"/>
    <n v="1224000"/>
    <n v="0"/>
    <n v="0"/>
    <n v="5"/>
    <n v="1020000"/>
    <n v="1"/>
    <n v="50836"/>
    <n v="8"/>
    <n v="2293550"/>
  </r>
  <r>
    <d v="2006-08-25T00:00:00"/>
    <x v="0"/>
    <d v="2006-08-01T00:00:00"/>
    <x v="4"/>
    <x v="43"/>
    <x v="757"/>
    <x v="29"/>
    <n v="4297600"/>
    <n v="0.61764705882352944"/>
    <n v="0"/>
    <n v="0"/>
    <n v="0"/>
    <n v="0"/>
    <n v="2"/>
    <n v="408000"/>
    <n v="0"/>
    <n v="0"/>
    <n v="11"/>
    <n v="2148800"/>
    <n v="7"/>
    <n v="824735"/>
    <n v="4"/>
    <n v="847400"/>
  </r>
  <r>
    <d v="2006-08-26T00:00:00"/>
    <x v="1"/>
    <d v="2006-08-01T00:00:00"/>
    <x v="4"/>
    <x v="39"/>
    <x v="708"/>
    <x v="47"/>
    <n v="6133600"/>
    <n v="0.61702127659574468"/>
    <n v="1"/>
    <n v="204000"/>
    <n v="0"/>
    <n v="0"/>
    <n v="4"/>
    <n v="1020000"/>
    <n v="0"/>
    <n v="0"/>
    <n v="13"/>
    <n v="2856000"/>
    <n v="0"/>
    <n v="0"/>
    <n v="0"/>
    <n v="0"/>
  </r>
  <r>
    <d v="2006-08-27T00:00:00"/>
    <x v="2"/>
    <d v="2006-08-01T00:00:00"/>
    <x v="4"/>
    <x v="54"/>
    <x v="778"/>
    <x v="39"/>
    <n v="9288800"/>
    <n v="0.90909090909090906"/>
    <n v="0"/>
    <n v="0"/>
    <n v="0"/>
    <n v="0"/>
    <n v="2"/>
    <n v="408000"/>
    <n v="0"/>
    <n v="0"/>
    <n v="2"/>
    <n v="408000"/>
    <n v="0"/>
    <n v="0"/>
    <n v="0"/>
    <n v="0"/>
  </r>
  <r>
    <d v="2006-08-28T00:00:00"/>
    <x v="3"/>
    <d v="2006-08-01T00:00:00"/>
    <x v="4"/>
    <x v="32"/>
    <x v="779"/>
    <x v="44"/>
    <n v="6120000"/>
    <n v="0.69230769230769229"/>
    <n v="0"/>
    <n v="0"/>
    <n v="0"/>
    <n v="0"/>
    <n v="2"/>
    <n v="408000"/>
    <n v="0"/>
    <n v="0"/>
    <n v="10"/>
    <n v="2244000"/>
    <n v="3"/>
    <n v="408000"/>
    <n v="9"/>
    <n v="2277700"/>
  </r>
  <r>
    <d v="2006-08-29T00:00:00"/>
    <x v="4"/>
    <d v="2006-08-01T00:00:00"/>
    <x v="4"/>
    <x v="50"/>
    <x v="780"/>
    <x v="44"/>
    <n v="5929600"/>
    <n v="0.71052631578947367"/>
    <n v="0"/>
    <n v="0"/>
    <n v="0"/>
    <n v="0"/>
    <n v="4"/>
    <n v="1020000"/>
    <n v="0"/>
    <n v="0"/>
    <n v="7"/>
    <n v="1632000"/>
    <n v="5"/>
    <n v="534336"/>
    <n v="6"/>
    <n v="1270350"/>
  </r>
  <r>
    <d v="2006-08-30T00:00:00"/>
    <x v="5"/>
    <d v="2006-08-01T00:00:00"/>
    <x v="4"/>
    <x v="32"/>
    <x v="781"/>
    <x v="25"/>
    <n v="5929600"/>
    <n v="0.76923076923076927"/>
    <n v="0"/>
    <n v="0"/>
    <n v="0"/>
    <n v="0"/>
    <n v="4"/>
    <n v="720800"/>
    <n v="0"/>
    <n v="0"/>
    <n v="5"/>
    <n v="924800"/>
    <n v="8"/>
    <n v="824431"/>
    <n v="9"/>
    <n v="1992870"/>
  </r>
  <r>
    <d v="2006-08-31T00:00:00"/>
    <x v="6"/>
    <d v="2006-08-01T00:00:00"/>
    <x v="4"/>
    <x v="25"/>
    <x v="592"/>
    <x v="15"/>
    <n v="3672000"/>
    <n v="0.64"/>
    <n v="0"/>
    <n v="0"/>
    <n v="0"/>
    <n v="0"/>
    <n v="3"/>
    <n v="816000"/>
    <n v="0"/>
    <n v="0"/>
    <n v="6"/>
    <n v="1033600"/>
    <n v="5"/>
    <n v="462400"/>
    <n v="7"/>
    <n v="1572135"/>
  </r>
  <r>
    <d v="2006-09-01T00:00:00"/>
    <x v="0"/>
    <d v="2006-09-01T00:00:00"/>
    <x v="4"/>
    <x v="22"/>
    <x v="782"/>
    <x v="12"/>
    <n v="2461600"/>
    <n v="0.65"/>
    <n v="0"/>
    <n v="0"/>
    <n v="0"/>
    <n v="0"/>
    <n v="2"/>
    <n v="312800"/>
    <n v="0"/>
    <n v="0"/>
    <n v="5"/>
    <n v="1128800"/>
    <n v="13"/>
    <n v="1531062"/>
    <n v="8"/>
    <n v="2178340"/>
  </r>
  <r>
    <d v="2006-09-02T00:00:00"/>
    <x v="1"/>
    <d v="2006-09-01T00:00:00"/>
    <x v="4"/>
    <x v="29"/>
    <x v="783"/>
    <x v="16"/>
    <n v="5331200"/>
    <n v="0.8214285714285714"/>
    <n v="0"/>
    <n v="0"/>
    <n v="0"/>
    <n v="0"/>
    <n v="1"/>
    <n v="108800"/>
    <n v="0"/>
    <n v="0"/>
    <n v="4"/>
    <n v="1020000"/>
    <n v="0"/>
    <n v="0"/>
    <n v="0"/>
    <n v="0"/>
  </r>
  <r>
    <d v="2006-09-03T00:00:00"/>
    <x v="2"/>
    <d v="2006-09-01T00:00:00"/>
    <x v="4"/>
    <x v="17"/>
    <x v="674"/>
    <x v="22"/>
    <n v="3168800"/>
    <n v="0.65217391304347827"/>
    <n v="0"/>
    <n v="0"/>
    <n v="0"/>
    <n v="0"/>
    <n v="1"/>
    <n v="204000"/>
    <n v="0"/>
    <n v="0"/>
    <n v="7"/>
    <n v="1332800"/>
    <n v="0"/>
    <n v="0"/>
    <n v="0"/>
    <n v="0"/>
  </r>
  <r>
    <d v="2006-09-04T00:00:00"/>
    <x v="3"/>
    <d v="2006-09-01T00:00:00"/>
    <x v="4"/>
    <x v="60"/>
    <x v="741"/>
    <x v="32"/>
    <n v="7276000"/>
    <n v="0.80487804878048785"/>
    <n v="0"/>
    <n v="0"/>
    <n v="0"/>
    <n v="0"/>
    <n v="2"/>
    <n v="612000"/>
    <n v="0"/>
    <n v="0"/>
    <n v="6"/>
    <n v="1224000"/>
    <n v="3"/>
    <n v="226900"/>
    <n v="15"/>
    <n v="3214967"/>
  </r>
  <r>
    <d v="2006-09-05T00:00:00"/>
    <x v="4"/>
    <d v="2006-09-01T00:00:00"/>
    <x v="4"/>
    <x v="25"/>
    <x v="784"/>
    <x v="15"/>
    <n v="3780800"/>
    <n v="0.64"/>
    <n v="0"/>
    <n v="0"/>
    <n v="0"/>
    <n v="0"/>
    <n v="4"/>
    <n v="1020000"/>
    <n v="0"/>
    <n v="0"/>
    <n v="5"/>
    <n v="1224000"/>
    <n v="6"/>
    <n v="605318"/>
    <n v="4"/>
    <n v="1228670"/>
  </r>
  <r>
    <d v="2006-09-06T00:00:00"/>
    <x v="5"/>
    <d v="2006-09-01T00:00:00"/>
    <x v="4"/>
    <x v="9"/>
    <x v="785"/>
    <x v="11"/>
    <n v="1944800"/>
    <n v="0.8"/>
    <n v="0"/>
    <n v="0"/>
    <n v="0"/>
    <n v="0"/>
    <n v="0"/>
    <n v="0"/>
    <n v="0"/>
    <n v="0"/>
    <n v="2"/>
    <n v="408000"/>
    <n v="3"/>
    <n v="401318"/>
    <n v="3"/>
    <n v="985800"/>
  </r>
  <r>
    <d v="2006-09-07T00:00:00"/>
    <x v="6"/>
    <d v="2006-09-01T00:00:00"/>
    <x v="4"/>
    <x v="0"/>
    <x v="0"/>
    <x v="0"/>
    <n v="0"/>
    <n v="0"/>
    <n v="0"/>
    <n v="0"/>
    <n v="0"/>
    <n v="0"/>
    <n v="0"/>
    <n v="0"/>
    <n v="0"/>
    <n v="0"/>
    <n v="0"/>
    <n v="0"/>
    <n v="4"/>
    <n v="543000"/>
    <n v="4"/>
    <n v="1167035"/>
  </r>
  <r>
    <d v="2006-09-08T00:00:00"/>
    <x v="0"/>
    <d v="2006-09-01T00:00:00"/>
    <x v="4"/>
    <x v="81"/>
    <x v="786"/>
    <x v="44"/>
    <n v="6337600"/>
    <n v="0.72972972972972971"/>
    <n v="0"/>
    <n v="0"/>
    <n v="0"/>
    <n v="0"/>
    <n v="5"/>
    <n v="1128800"/>
    <n v="0"/>
    <n v="0"/>
    <n v="5"/>
    <n v="1128800"/>
    <n v="3"/>
    <n v="156104"/>
    <n v="9"/>
    <n v="2361647"/>
  </r>
  <r>
    <d v="2006-09-09T00:00:00"/>
    <x v="1"/>
    <d v="2006-09-01T00:00:00"/>
    <x v="4"/>
    <x v="34"/>
    <x v="787"/>
    <x v="39"/>
    <n v="8200800"/>
    <n v="0.81632653061224492"/>
    <n v="0"/>
    <n v="0"/>
    <n v="0"/>
    <n v="0"/>
    <n v="4"/>
    <n v="720800"/>
    <n v="0"/>
    <n v="0"/>
    <n v="5"/>
    <n v="1020000"/>
    <n v="0"/>
    <n v="0"/>
    <n v="0"/>
    <n v="0"/>
  </r>
  <r>
    <d v="2006-09-10T00:00:00"/>
    <x v="2"/>
    <d v="2006-09-01T00:00:00"/>
    <x v="4"/>
    <x v="20"/>
    <x v="619"/>
    <x v="16"/>
    <n v="5113600"/>
    <n v="0.76666666666666672"/>
    <n v="0"/>
    <n v="0"/>
    <n v="0"/>
    <n v="0"/>
    <n v="2"/>
    <n v="408000"/>
    <n v="0"/>
    <n v="0"/>
    <n v="5"/>
    <n v="1020000"/>
    <n v="0"/>
    <n v="0"/>
    <n v="0"/>
    <n v="0"/>
  </r>
  <r>
    <d v="2006-09-11T00:00:00"/>
    <x v="3"/>
    <d v="2006-09-01T00:00:00"/>
    <x v="4"/>
    <x v="63"/>
    <x v="788"/>
    <x v="34"/>
    <n v="8309600"/>
    <n v="0.76470588235294112"/>
    <n v="0"/>
    <n v="0"/>
    <n v="0"/>
    <n v="0"/>
    <n v="4"/>
    <n v="1020000"/>
    <n v="0"/>
    <n v="0"/>
    <n v="8"/>
    <n v="1740800"/>
    <n v="6"/>
    <n v="503387"/>
    <n v="7"/>
    <n v="1832436"/>
  </r>
  <r>
    <d v="2006-09-12T00:00:00"/>
    <x v="4"/>
    <d v="2006-09-01T00:00:00"/>
    <x v="4"/>
    <x v="50"/>
    <x v="789"/>
    <x v="44"/>
    <n v="6636800"/>
    <n v="0.71052631578947367"/>
    <n v="0"/>
    <n v="0"/>
    <n v="0"/>
    <n v="0"/>
    <n v="4"/>
    <n v="924800"/>
    <n v="0"/>
    <n v="0"/>
    <n v="7"/>
    <n v="1632000"/>
    <n v="6"/>
    <n v="557718"/>
    <n v="4"/>
    <n v="1036305"/>
  </r>
  <r>
    <d v="2006-09-13T00:00:00"/>
    <x v="5"/>
    <d v="2006-09-01T00:00:00"/>
    <x v="4"/>
    <x v="80"/>
    <x v="790"/>
    <x v="34"/>
    <n v="9193600"/>
    <n v="0.59090909090909094"/>
    <n v="0"/>
    <n v="0"/>
    <n v="0"/>
    <n v="0"/>
    <n v="11"/>
    <n v="2448000"/>
    <n v="0"/>
    <n v="0"/>
    <n v="16"/>
    <n v="3468000"/>
    <n v="10"/>
    <n v="1162108"/>
    <n v="12"/>
    <n v="2444370"/>
  </r>
  <r>
    <d v="2006-09-14T00:00:00"/>
    <x v="6"/>
    <d v="2006-09-01T00:00:00"/>
    <x v="4"/>
    <x v="27"/>
    <x v="791"/>
    <x v="20"/>
    <n v="3576800"/>
    <n v="0.80952380952380953"/>
    <n v="0"/>
    <n v="0"/>
    <n v="0"/>
    <n v="0"/>
    <n v="2"/>
    <n v="408000"/>
    <n v="0"/>
    <n v="0"/>
    <n v="2"/>
    <n v="408000"/>
    <n v="5"/>
    <n v="510000"/>
    <n v="5"/>
    <n v="974807"/>
  </r>
  <r>
    <d v="2006-09-15T00:00:00"/>
    <x v="0"/>
    <d v="2006-09-01T00:00:00"/>
    <x v="4"/>
    <x v="17"/>
    <x v="792"/>
    <x v="22"/>
    <n v="3780800"/>
    <n v="0.65217391304347827"/>
    <n v="0"/>
    <n v="0"/>
    <n v="0"/>
    <n v="0"/>
    <n v="2"/>
    <n v="612000"/>
    <n v="0"/>
    <n v="0"/>
    <n v="6"/>
    <n v="1428000"/>
    <n v="11"/>
    <n v="980091"/>
    <n v="3"/>
    <n v="831800"/>
  </r>
  <r>
    <d v="2006-09-16T00:00:00"/>
    <x v="1"/>
    <d v="2006-09-01T00:00:00"/>
    <x v="4"/>
    <x v="42"/>
    <x v="603"/>
    <x v="16"/>
    <n v="5820800"/>
    <n v="0.7931034482758621"/>
    <n v="0"/>
    <n v="0"/>
    <n v="0"/>
    <n v="0"/>
    <n v="3"/>
    <n v="612000"/>
    <n v="0"/>
    <n v="0"/>
    <n v="3"/>
    <n v="816000"/>
    <n v="0"/>
    <n v="0"/>
    <n v="0"/>
    <n v="0"/>
  </r>
  <r>
    <d v="2006-09-17T00:00:00"/>
    <x v="2"/>
    <d v="2006-09-01T00:00:00"/>
    <x v="4"/>
    <x v="81"/>
    <x v="793"/>
    <x v="29"/>
    <n v="4896000"/>
    <n v="0.56756756756756754"/>
    <n v="0"/>
    <n v="0"/>
    <n v="0"/>
    <n v="0"/>
    <n v="2"/>
    <n v="408000"/>
    <n v="0"/>
    <n v="0"/>
    <n v="14"/>
    <n v="2760800"/>
    <n v="0"/>
    <n v="0"/>
    <n v="0"/>
    <n v="0"/>
  </r>
  <r>
    <d v="2006-09-18T00:00:00"/>
    <x v="3"/>
    <d v="2006-09-01T00:00:00"/>
    <x v="4"/>
    <x v="43"/>
    <x v="794"/>
    <x v="26"/>
    <n v="6337600"/>
    <n v="0.82352941176470584"/>
    <n v="0"/>
    <n v="0"/>
    <n v="0"/>
    <n v="0"/>
    <n v="4"/>
    <n v="816000"/>
    <n v="0"/>
    <n v="0"/>
    <n v="2"/>
    <n v="312800"/>
    <n v="5"/>
    <n v="477696"/>
    <n v="6"/>
    <n v="1714533"/>
  </r>
  <r>
    <d v="2006-09-19T00:00:00"/>
    <x v="4"/>
    <d v="2006-09-01T00:00:00"/>
    <x v="4"/>
    <x v="25"/>
    <x v="795"/>
    <x v="15"/>
    <n v="3372800"/>
    <n v="0.64"/>
    <n v="0"/>
    <n v="0"/>
    <n v="0"/>
    <n v="0"/>
    <n v="1"/>
    <n v="204000"/>
    <n v="0"/>
    <n v="0"/>
    <n v="8"/>
    <n v="1632000"/>
    <n v="5"/>
    <n v="499871"/>
    <n v="9"/>
    <n v="2077800"/>
  </r>
  <r>
    <d v="2006-09-20T00:00:00"/>
    <x v="5"/>
    <d v="2006-09-01T00:00:00"/>
    <x v="4"/>
    <x v="81"/>
    <x v="796"/>
    <x v="17"/>
    <n v="6963200"/>
    <n v="0.83783783783783783"/>
    <n v="0"/>
    <n v="0"/>
    <n v="0"/>
    <n v="0"/>
    <n v="2"/>
    <n v="516800"/>
    <n v="0"/>
    <n v="0"/>
    <n v="4"/>
    <n v="816000"/>
    <n v="6"/>
    <n v="538536"/>
    <n v="6"/>
    <n v="1167236"/>
  </r>
  <r>
    <d v="2006-09-21T00:00:00"/>
    <x v="6"/>
    <d v="2006-09-01T00:00:00"/>
    <x v="4"/>
    <x v="25"/>
    <x v="688"/>
    <x v="22"/>
    <n v="3481600"/>
    <n v="0.6"/>
    <n v="0"/>
    <n v="0"/>
    <n v="0"/>
    <n v="0"/>
    <n v="0"/>
    <n v="0"/>
    <n v="0"/>
    <n v="0"/>
    <n v="10"/>
    <n v="2556800"/>
    <n v="6"/>
    <n v="666400"/>
    <n v="7"/>
    <n v="1734790"/>
  </r>
  <r>
    <d v="2006-09-22T00:00:00"/>
    <x v="0"/>
    <d v="2006-09-01T00:00:00"/>
    <x v="4"/>
    <x v="87"/>
    <x v="797"/>
    <x v="13"/>
    <n v="3073600"/>
    <n v="0.63636363636363635"/>
    <n v="0"/>
    <n v="0"/>
    <n v="0"/>
    <n v="0"/>
    <n v="3"/>
    <n v="516800"/>
    <n v="0"/>
    <n v="0"/>
    <n v="5"/>
    <n v="1020000"/>
    <n v="7"/>
    <n v="875300"/>
    <n v="8"/>
    <n v="1548235"/>
  </r>
  <r>
    <d v="2006-09-23T00:00:00"/>
    <x v="1"/>
    <d v="2006-09-01T00:00:00"/>
    <x v="4"/>
    <x v="47"/>
    <x v="798"/>
    <x v="15"/>
    <n v="3876000"/>
    <n v="0.5161290322580645"/>
    <n v="0"/>
    <n v="0"/>
    <n v="0"/>
    <n v="0"/>
    <n v="6"/>
    <n v="1428000"/>
    <n v="0"/>
    <n v="0"/>
    <n v="9"/>
    <n v="1836000"/>
    <n v="0"/>
    <n v="0"/>
    <n v="0"/>
    <n v="0"/>
  </r>
  <r>
    <d v="2006-09-24T00:00:00"/>
    <x v="2"/>
    <d v="2006-09-01T00:00:00"/>
    <x v="4"/>
    <x v="33"/>
    <x v="728"/>
    <x v="40"/>
    <n v="5820800"/>
    <n v="0.68571428571428572"/>
    <n v="0"/>
    <n v="0"/>
    <n v="0"/>
    <n v="0"/>
    <n v="2"/>
    <n v="408000"/>
    <n v="0"/>
    <n v="0"/>
    <n v="9"/>
    <n v="1944800"/>
    <n v="0"/>
    <n v="0"/>
    <n v="0"/>
    <n v="0"/>
  </r>
  <r>
    <d v="2006-09-25T00:00:00"/>
    <x v="3"/>
    <d v="2006-09-01T00:00:00"/>
    <x v="4"/>
    <x v="20"/>
    <x v="689"/>
    <x v="20"/>
    <n v="3889600"/>
    <n v="0.56666666666666665"/>
    <n v="0"/>
    <n v="0"/>
    <n v="0"/>
    <n v="0"/>
    <n v="4"/>
    <n v="816000"/>
    <n v="0"/>
    <n v="0"/>
    <n v="9"/>
    <n v="2244000"/>
    <n v="2"/>
    <n v="204000"/>
    <n v="7"/>
    <n v="1253033"/>
  </r>
  <r>
    <d v="2006-09-26T00:00:00"/>
    <x v="4"/>
    <d v="2006-09-01T00:00:00"/>
    <x v="4"/>
    <x v="33"/>
    <x v="781"/>
    <x v="19"/>
    <n v="3984800"/>
    <n v="0.51428571428571423"/>
    <n v="0"/>
    <n v="0"/>
    <n v="0"/>
    <n v="0"/>
    <n v="7"/>
    <n v="1428000"/>
    <n v="0"/>
    <n v="0"/>
    <n v="10"/>
    <n v="2162400"/>
    <n v="9"/>
    <n v="1009629"/>
    <n v="7"/>
    <n v="1488335"/>
  </r>
  <r>
    <d v="2006-09-27T00:00:00"/>
    <x v="5"/>
    <d v="2006-09-01T00:00:00"/>
    <x v="4"/>
    <x v="16"/>
    <x v="799"/>
    <x v="10"/>
    <n v="2665600"/>
    <n v="0.625"/>
    <n v="0"/>
    <n v="0"/>
    <n v="0"/>
    <n v="0"/>
    <n v="2"/>
    <n v="408000"/>
    <n v="0"/>
    <n v="0"/>
    <n v="4"/>
    <n v="1020000"/>
    <n v="15"/>
    <n v="1741096"/>
    <n v="13"/>
    <n v="3377192"/>
  </r>
  <r>
    <d v="2006-09-28T00:00:00"/>
    <x v="6"/>
    <d v="2006-09-01T00:00:00"/>
    <x v="4"/>
    <x v="18"/>
    <x v="800"/>
    <x v="14"/>
    <n v="2257600"/>
    <n v="0.61111111111111116"/>
    <n v="0"/>
    <n v="0"/>
    <n v="0"/>
    <n v="0"/>
    <n v="2"/>
    <n v="217600"/>
    <n v="0"/>
    <n v="0"/>
    <n v="5"/>
    <n v="1020000"/>
    <n v="5"/>
    <n v="554154"/>
    <n v="5"/>
    <n v="1406675"/>
  </r>
  <r>
    <d v="2006-09-29T00:00:00"/>
    <x v="0"/>
    <d v="2006-09-01T00:00:00"/>
    <x v="4"/>
    <x v="26"/>
    <x v="801"/>
    <x v="23"/>
    <n v="4107200"/>
    <n v="0.70370370370370372"/>
    <n v="0"/>
    <n v="0"/>
    <n v="0"/>
    <n v="0"/>
    <n v="2"/>
    <n v="408000"/>
    <n v="0"/>
    <n v="0"/>
    <n v="6"/>
    <n v="1128800"/>
    <n v="3"/>
    <n v="360400"/>
    <n v="10"/>
    <n v="2476949"/>
  </r>
  <r>
    <d v="2006-09-30T00:00:00"/>
    <x v="1"/>
    <d v="2006-09-01T00:00:00"/>
    <x v="4"/>
    <x v="27"/>
    <x v="802"/>
    <x v="15"/>
    <n v="3386400"/>
    <n v="0.76190476190476186"/>
    <n v="0"/>
    <n v="0"/>
    <n v="0"/>
    <n v="0"/>
    <n v="1"/>
    <n v="108800"/>
    <n v="0"/>
    <n v="0"/>
    <n v="4"/>
    <n v="816000"/>
    <n v="0"/>
    <n v="0"/>
    <n v="0"/>
    <n v="0"/>
  </r>
  <r>
    <d v="2006-10-01T00:00:00"/>
    <x v="2"/>
    <d v="2006-10-01T00:00:00"/>
    <x v="4"/>
    <x v="17"/>
    <x v="610"/>
    <x v="20"/>
    <n v="4080000"/>
    <n v="0.73913043478260865"/>
    <n v="0"/>
    <n v="0"/>
    <n v="0"/>
    <n v="0"/>
    <n v="1"/>
    <n v="408000"/>
    <n v="0"/>
    <n v="0"/>
    <n v="5"/>
    <n v="1020000"/>
    <n v="0"/>
    <n v="0"/>
    <n v="0"/>
    <n v="0"/>
  </r>
  <r>
    <d v="2006-10-02T00:00:00"/>
    <x v="3"/>
    <d v="2006-10-01T00:00:00"/>
    <x v="4"/>
    <x v="42"/>
    <x v="613"/>
    <x v="12"/>
    <n v="2760800"/>
    <n v="0.44827586206896552"/>
    <n v="0"/>
    <n v="0"/>
    <n v="0"/>
    <n v="0"/>
    <n v="4"/>
    <n v="816000"/>
    <n v="0"/>
    <n v="0"/>
    <n v="12"/>
    <n v="2556800"/>
    <n v="5"/>
    <n v="676500"/>
    <n v="9"/>
    <n v="1821560"/>
  </r>
  <r>
    <d v="2006-10-03T00:00:00"/>
    <x v="4"/>
    <d v="2006-10-01T00:00:00"/>
    <x v="4"/>
    <x v="17"/>
    <x v="723"/>
    <x v="20"/>
    <n v="3590400"/>
    <n v="0.73913043478260865"/>
    <n v="0"/>
    <n v="0"/>
    <n v="0"/>
    <n v="0"/>
    <n v="1"/>
    <n v="108800"/>
    <n v="0"/>
    <n v="0"/>
    <n v="5"/>
    <n v="1128800"/>
    <n v="5"/>
    <n v="572892"/>
    <n v="11"/>
    <n v="2245137"/>
  </r>
  <r>
    <d v="2006-10-04T00:00:00"/>
    <x v="5"/>
    <d v="2006-10-01T00:00:00"/>
    <x v="4"/>
    <x v="21"/>
    <x v="645"/>
    <x v="21"/>
    <n v="5820800"/>
    <n v="0.625"/>
    <n v="0"/>
    <n v="0"/>
    <n v="0"/>
    <n v="0"/>
    <n v="4"/>
    <n v="720800"/>
    <n v="0"/>
    <n v="0"/>
    <n v="11"/>
    <n v="2244000"/>
    <n v="5"/>
    <n v="547591"/>
    <n v="11"/>
    <n v="2486025"/>
  </r>
  <r>
    <d v="2006-10-05T00:00:00"/>
    <x v="6"/>
    <d v="2006-10-01T00:00:00"/>
    <x v="4"/>
    <x v="19"/>
    <x v="795"/>
    <x v="13"/>
    <n v="3780800"/>
    <n v="0.73684210526315785"/>
    <n v="0"/>
    <n v="0"/>
    <n v="0"/>
    <n v="0"/>
    <n v="3"/>
    <n v="816000"/>
    <n v="0"/>
    <n v="0"/>
    <n v="2"/>
    <n v="612000"/>
    <n v="3"/>
    <n v="394693"/>
    <n v="8"/>
    <n v="1694800"/>
  </r>
  <r>
    <d v="2006-10-06T00:00:00"/>
    <x v="0"/>
    <d v="2006-10-01T00:00:00"/>
    <x v="4"/>
    <x v="11"/>
    <x v="609"/>
    <x v="14"/>
    <n v="2964800"/>
    <n v="0.91666666666666663"/>
    <n v="0"/>
    <n v="0"/>
    <n v="0"/>
    <n v="0"/>
    <n v="1"/>
    <n v="408000"/>
    <n v="0"/>
    <n v="0"/>
    <n v="0"/>
    <n v="0"/>
    <n v="5"/>
    <n v="592074"/>
    <n v="10"/>
    <n v="2279559"/>
  </r>
  <r>
    <d v="2006-10-07T00:00:00"/>
    <x v="1"/>
    <d v="2006-10-01T00:00:00"/>
    <x v="4"/>
    <x v="33"/>
    <x v="602"/>
    <x v="21"/>
    <n v="5521600"/>
    <n v="0.7142857142857143"/>
    <n v="0"/>
    <n v="0"/>
    <n v="0"/>
    <n v="0"/>
    <n v="4"/>
    <n v="816000"/>
    <n v="0"/>
    <n v="0"/>
    <n v="6"/>
    <n v="1224000"/>
    <n v="0"/>
    <n v="0"/>
    <n v="0"/>
    <n v="0"/>
  </r>
  <r>
    <d v="2006-10-08T00:00:00"/>
    <x v="2"/>
    <d v="2006-10-01T00:00:00"/>
    <x v="4"/>
    <x v="43"/>
    <x v="675"/>
    <x v="18"/>
    <n v="4501600"/>
    <n v="0.58823529411764708"/>
    <n v="0"/>
    <n v="0"/>
    <n v="0"/>
    <n v="0"/>
    <n v="3"/>
    <n v="612000"/>
    <n v="0"/>
    <n v="0"/>
    <n v="11"/>
    <n v="2556800"/>
    <n v="0"/>
    <n v="0"/>
    <n v="0"/>
    <n v="0"/>
  </r>
  <r>
    <d v="2006-10-09T00:00:00"/>
    <x v="3"/>
    <d v="2006-10-01T00:00:00"/>
    <x v="4"/>
    <x v="20"/>
    <x v="803"/>
    <x v="40"/>
    <n v="5535200"/>
    <n v="0.8"/>
    <n v="0"/>
    <n v="0"/>
    <n v="0"/>
    <n v="0"/>
    <n v="2"/>
    <n v="312800"/>
    <n v="0"/>
    <n v="0"/>
    <n v="4"/>
    <n v="816000"/>
    <n v="10"/>
    <n v="1026516"/>
    <n v="8"/>
    <n v="1473435"/>
  </r>
  <r>
    <d v="2006-10-10T00:00:00"/>
    <x v="4"/>
    <d v="2006-10-01T00:00:00"/>
    <x v="4"/>
    <x v="24"/>
    <x v="707"/>
    <x v="15"/>
    <n v="3277600"/>
    <n v="0.66666666666666663"/>
    <n v="0"/>
    <n v="0"/>
    <n v="0"/>
    <n v="0"/>
    <n v="3"/>
    <n v="612000"/>
    <n v="0"/>
    <n v="0"/>
    <n v="5"/>
    <n v="924800"/>
    <n v="11"/>
    <n v="1068059"/>
    <n v="7"/>
    <n v="1494822"/>
  </r>
  <r>
    <d v="2006-10-11T00:00:00"/>
    <x v="5"/>
    <d v="2006-10-01T00:00:00"/>
    <x v="4"/>
    <x v="64"/>
    <x v="804"/>
    <x v="46"/>
    <n v="9288800"/>
    <n v="0.56140350877192979"/>
    <n v="0"/>
    <n v="0"/>
    <n v="0"/>
    <n v="0"/>
    <n v="8"/>
    <n v="2652000"/>
    <n v="0"/>
    <n v="0"/>
    <n v="17"/>
    <n v="4800800"/>
    <n v="7"/>
    <n v="666400"/>
    <n v="5"/>
    <n v="1275214"/>
  </r>
  <r>
    <d v="2006-10-12T00:00:00"/>
    <x v="6"/>
    <d v="2006-10-01T00:00:00"/>
    <x v="4"/>
    <x v="26"/>
    <x v="687"/>
    <x v="18"/>
    <n v="5004800"/>
    <n v="0.7407407407407407"/>
    <n v="0"/>
    <n v="0"/>
    <n v="0"/>
    <n v="0"/>
    <n v="0"/>
    <n v="0"/>
    <n v="0"/>
    <n v="0"/>
    <n v="7"/>
    <n v="1632000"/>
    <n v="5"/>
    <n v="662378"/>
    <n v="6"/>
    <n v="1518285"/>
  </r>
  <r>
    <d v="2006-10-13T00:00:00"/>
    <x v="0"/>
    <d v="2006-10-01T00:00:00"/>
    <x v="4"/>
    <x v="60"/>
    <x v="805"/>
    <x v="25"/>
    <n v="7085600"/>
    <n v="0.73170731707317072"/>
    <n v="0"/>
    <n v="0"/>
    <n v="0"/>
    <n v="0"/>
    <n v="3"/>
    <n v="612000"/>
    <n v="0"/>
    <n v="0"/>
    <n v="8"/>
    <n v="1740800"/>
    <n v="9"/>
    <n v="1178403"/>
    <n v="9"/>
    <n v="2075315"/>
  </r>
  <r>
    <d v="2006-10-14T00:00:00"/>
    <x v="1"/>
    <d v="2006-10-01T00:00:00"/>
    <x v="4"/>
    <x v="28"/>
    <x v="796"/>
    <x v="29"/>
    <n v="4923200"/>
    <n v="0.58333333333333337"/>
    <n v="0"/>
    <n v="0"/>
    <n v="0"/>
    <n v="0"/>
    <n v="4"/>
    <n v="816000"/>
    <n v="0"/>
    <n v="0"/>
    <n v="11"/>
    <n v="2556800"/>
    <n v="0"/>
    <n v="0"/>
    <n v="0"/>
    <n v="0"/>
  </r>
  <r>
    <d v="2006-10-15T00:00:00"/>
    <x v="2"/>
    <d v="2006-10-01T00:00:00"/>
    <x v="4"/>
    <x v="25"/>
    <x v="601"/>
    <x v="22"/>
    <n v="4080000"/>
    <n v="0.6"/>
    <n v="0"/>
    <n v="0"/>
    <n v="0"/>
    <n v="0"/>
    <n v="4"/>
    <n v="924800"/>
    <n v="0"/>
    <n v="0"/>
    <n v="6"/>
    <n v="1428000"/>
    <n v="0"/>
    <n v="0"/>
    <n v="0"/>
    <n v="0"/>
  </r>
  <r>
    <d v="2006-10-16T00:00:00"/>
    <x v="3"/>
    <d v="2006-10-01T00:00:00"/>
    <x v="4"/>
    <x v="81"/>
    <x v="806"/>
    <x v="16"/>
    <n v="5100000"/>
    <n v="0.6216216216216216"/>
    <n v="0"/>
    <n v="0"/>
    <n v="0"/>
    <n v="0"/>
    <n v="2"/>
    <n v="408000"/>
    <n v="0"/>
    <n v="0"/>
    <n v="12"/>
    <n v="2352800"/>
    <n v="0"/>
    <n v="0"/>
    <n v="0"/>
    <n v="0"/>
  </r>
  <r>
    <d v="2006-10-17T00:00:00"/>
    <x v="4"/>
    <d v="2006-10-01T00:00:00"/>
    <x v="4"/>
    <x v="16"/>
    <x v="686"/>
    <x v="9"/>
    <n v="2856000"/>
    <n v="0.75"/>
    <n v="0"/>
    <n v="0"/>
    <n v="0"/>
    <n v="0"/>
    <n v="0"/>
    <n v="0"/>
    <n v="0"/>
    <n v="0"/>
    <n v="4"/>
    <n v="1020000"/>
    <n v="7"/>
    <n v="688136"/>
    <n v="10"/>
    <n v="2738950"/>
  </r>
  <r>
    <d v="2006-10-18T00:00:00"/>
    <x v="5"/>
    <d v="2006-10-01T00:00:00"/>
    <x v="4"/>
    <x v="27"/>
    <x v="605"/>
    <x v="13"/>
    <n v="4488000"/>
    <n v="0.66666666666666663"/>
    <n v="0"/>
    <n v="0"/>
    <n v="0"/>
    <n v="0"/>
    <n v="1"/>
    <n v="204000"/>
    <n v="0"/>
    <n v="0"/>
    <n v="6"/>
    <n v="1428000"/>
    <n v="1"/>
    <n v="102000"/>
    <n v="7"/>
    <n v="1550517"/>
  </r>
  <r>
    <d v="2006-10-19T00:00:00"/>
    <x v="6"/>
    <d v="2006-10-01T00:00:00"/>
    <x v="4"/>
    <x v="29"/>
    <x v="781"/>
    <x v="20"/>
    <n v="4814400"/>
    <n v="0.6071428571428571"/>
    <n v="0"/>
    <n v="0"/>
    <n v="0"/>
    <n v="0"/>
    <n v="2"/>
    <n v="612000"/>
    <n v="0"/>
    <n v="0"/>
    <n v="9"/>
    <n v="2148800"/>
    <n v="11"/>
    <n v="1606540"/>
    <n v="7"/>
    <n v="1578372"/>
  </r>
  <r>
    <d v="2006-10-20T00:00:00"/>
    <x v="0"/>
    <d v="2006-10-01T00:00:00"/>
    <x v="4"/>
    <x v="81"/>
    <x v="807"/>
    <x v="16"/>
    <n v="5630400"/>
    <n v="0.6216216216216216"/>
    <n v="0"/>
    <n v="0"/>
    <n v="0"/>
    <n v="0"/>
    <n v="5"/>
    <n v="1332800"/>
    <n v="0"/>
    <n v="0"/>
    <n v="9"/>
    <n v="1944800"/>
    <n v="5"/>
    <n v="675751"/>
    <n v="8"/>
    <n v="1827238"/>
  </r>
  <r>
    <d v="2006-10-21T00:00:00"/>
    <x v="1"/>
    <d v="2006-10-01T00:00:00"/>
    <x v="4"/>
    <x v="63"/>
    <x v="808"/>
    <x v="33"/>
    <n v="8894400"/>
    <n v="0.70588235294117652"/>
    <n v="1"/>
    <n v="204000"/>
    <n v="0"/>
    <n v="0"/>
    <n v="4"/>
    <n v="924800"/>
    <n v="0"/>
    <n v="0"/>
    <n v="10"/>
    <n v="2040000"/>
    <n v="0"/>
    <n v="0"/>
    <n v="0"/>
    <n v="0"/>
  </r>
  <r>
    <d v="2006-10-22T00:00:00"/>
    <x v="2"/>
    <d v="2006-10-01T00:00:00"/>
    <x v="4"/>
    <x v="48"/>
    <x v="809"/>
    <x v="17"/>
    <n v="8472800"/>
    <n v="0.67391304347826086"/>
    <n v="0"/>
    <n v="0"/>
    <n v="0"/>
    <n v="0"/>
    <n v="5"/>
    <n v="1428000"/>
    <n v="0"/>
    <n v="0"/>
    <n v="10"/>
    <n v="2040000"/>
    <n v="0"/>
    <n v="0"/>
    <n v="0"/>
    <n v="0"/>
  </r>
  <r>
    <d v="2006-10-23T00:00:00"/>
    <x v="3"/>
    <d v="2006-10-01T00:00:00"/>
    <x v="4"/>
    <x v="60"/>
    <x v="810"/>
    <x v="37"/>
    <n v="6473600"/>
    <n v="0.63414634146341464"/>
    <n v="0"/>
    <n v="0"/>
    <n v="0"/>
    <n v="0"/>
    <n v="5"/>
    <n v="734400"/>
    <n v="0"/>
    <n v="0"/>
    <n v="10"/>
    <n v="3060000"/>
    <n v="5"/>
    <n v="414800"/>
    <n v="5"/>
    <n v="1383770"/>
  </r>
  <r>
    <d v="2006-10-24T00:00:00"/>
    <x v="4"/>
    <d v="2006-10-01T00:00:00"/>
    <x v="4"/>
    <x v="32"/>
    <x v="811"/>
    <x v="47"/>
    <n v="6269600"/>
    <n v="0.74358974358974361"/>
    <n v="0"/>
    <n v="0"/>
    <n v="0"/>
    <n v="0"/>
    <n v="2"/>
    <n v="217600"/>
    <n v="0"/>
    <n v="0"/>
    <n v="8"/>
    <n v="2040000"/>
    <n v="7"/>
    <n v="918941"/>
    <n v="8"/>
    <n v="1731435"/>
  </r>
  <r>
    <d v="2006-10-25T00:00:00"/>
    <x v="5"/>
    <d v="2006-10-01T00:00:00"/>
    <x v="4"/>
    <x v="74"/>
    <x v="812"/>
    <x v="72"/>
    <n v="12702400"/>
    <n v="0.71641791044776115"/>
    <n v="1"/>
    <n v="408000"/>
    <n v="0"/>
    <n v="0"/>
    <n v="13"/>
    <n v="2584000"/>
    <n v="0"/>
    <n v="0"/>
    <n v="5"/>
    <n v="1428000"/>
    <n v="9"/>
    <n v="793852"/>
    <n v="7"/>
    <n v="1857970"/>
  </r>
  <r>
    <d v="2006-10-26T00:00:00"/>
    <x v="6"/>
    <d v="2006-10-01T00:00:00"/>
    <x v="4"/>
    <x v="47"/>
    <x v="813"/>
    <x v="44"/>
    <n v="6256000"/>
    <n v="0.87096774193548387"/>
    <n v="0"/>
    <n v="0"/>
    <n v="0"/>
    <n v="0"/>
    <n v="1"/>
    <n v="108800"/>
    <n v="0"/>
    <n v="0"/>
    <n v="3"/>
    <n v="1020000"/>
    <n v="9"/>
    <n v="900518"/>
    <n v="22"/>
    <n v="4560587"/>
  </r>
  <r>
    <d v="2006-10-27T00:00:00"/>
    <x v="0"/>
    <d v="2006-10-01T00:00:00"/>
    <x v="4"/>
    <x v="20"/>
    <x v="768"/>
    <x v="24"/>
    <n v="6228800"/>
    <n v="0.73333333333333328"/>
    <n v="0"/>
    <n v="0"/>
    <n v="0"/>
    <n v="0"/>
    <n v="0"/>
    <n v="0"/>
    <n v="0"/>
    <n v="0"/>
    <n v="8"/>
    <n v="2244000"/>
    <n v="11"/>
    <n v="939225"/>
    <n v="8"/>
    <n v="1954292"/>
  </r>
  <r>
    <d v="2006-10-28T00:00:00"/>
    <x v="1"/>
    <d v="2006-10-01T00:00:00"/>
    <x v="4"/>
    <x v="20"/>
    <x v="761"/>
    <x v="16"/>
    <n v="6038400"/>
    <n v="0.76666666666666672"/>
    <n v="0"/>
    <n v="0"/>
    <n v="0"/>
    <n v="0"/>
    <n v="2"/>
    <n v="816000"/>
    <n v="0"/>
    <n v="0"/>
    <n v="5"/>
    <n v="1033600"/>
    <n v="0"/>
    <n v="0"/>
    <n v="0"/>
    <n v="0"/>
  </r>
  <r>
    <d v="2006-10-29T00:00:00"/>
    <x v="2"/>
    <d v="2006-10-01T00:00:00"/>
    <x v="4"/>
    <x v="26"/>
    <x v="814"/>
    <x v="18"/>
    <n v="4705600"/>
    <n v="0.7407407407407407"/>
    <n v="0"/>
    <n v="0"/>
    <n v="0"/>
    <n v="0"/>
    <n v="0"/>
    <n v="0"/>
    <n v="0"/>
    <n v="0"/>
    <n v="7"/>
    <n v="1237600"/>
    <n v="0"/>
    <n v="0"/>
    <n v="0"/>
    <n v="0"/>
  </r>
  <r>
    <d v="2006-10-30T00:00:00"/>
    <x v="3"/>
    <d v="2006-10-01T00:00:00"/>
    <x v="4"/>
    <x v="19"/>
    <x v="782"/>
    <x v="22"/>
    <n v="3087200"/>
    <n v="0.78947368421052633"/>
    <n v="0"/>
    <n v="0"/>
    <n v="0"/>
    <n v="0"/>
    <n v="0"/>
    <n v="0"/>
    <n v="0"/>
    <n v="0"/>
    <n v="4"/>
    <n v="816000"/>
    <n v="9"/>
    <n v="1158790"/>
    <n v="7"/>
    <n v="1387705"/>
  </r>
  <r>
    <d v="2006-10-31T00:00:00"/>
    <x v="4"/>
    <d v="2006-10-01T00:00:00"/>
    <x v="4"/>
    <x v="17"/>
    <x v="707"/>
    <x v="10"/>
    <n v="2053600"/>
    <n v="0.43478260869565216"/>
    <n v="0"/>
    <n v="0"/>
    <n v="0"/>
    <n v="0"/>
    <n v="6"/>
    <n v="1128800"/>
    <n v="0"/>
    <n v="0"/>
    <n v="7"/>
    <n v="1632000"/>
    <n v="6"/>
    <n v="592014"/>
    <n v="9"/>
    <n v="2243435"/>
  </r>
  <r>
    <d v="2006-11-01T00:00:00"/>
    <x v="5"/>
    <d v="2006-11-01T00:00:00"/>
    <x v="4"/>
    <x v="26"/>
    <x v="815"/>
    <x v="22"/>
    <n v="2992000"/>
    <n v="0.55555555555555558"/>
    <n v="0"/>
    <n v="0"/>
    <n v="0"/>
    <n v="0"/>
    <n v="5"/>
    <n v="1428000"/>
    <n v="0"/>
    <n v="0"/>
    <n v="7"/>
    <n v="1441600"/>
    <n v="15"/>
    <n v="1969328"/>
    <n v="3"/>
    <n v="526972"/>
  </r>
  <r>
    <d v="2006-11-02T00:00:00"/>
    <x v="6"/>
    <d v="2006-11-01T00:00:00"/>
    <x v="4"/>
    <x v="25"/>
    <x v="688"/>
    <x v="29"/>
    <n v="5317600"/>
    <n v="0.84"/>
    <n v="0"/>
    <n v="0"/>
    <n v="0"/>
    <n v="0"/>
    <n v="3"/>
    <n v="612000"/>
    <n v="0"/>
    <n v="0"/>
    <n v="1"/>
    <n v="108800"/>
    <n v="6"/>
    <n v="627171"/>
    <n v="9"/>
    <n v="1775334"/>
  </r>
  <r>
    <d v="2006-11-03T00:00:00"/>
    <x v="0"/>
    <d v="2006-11-01T00:00:00"/>
    <x v="4"/>
    <x v="36"/>
    <x v="816"/>
    <x v="17"/>
    <n v="7466400"/>
    <n v="0.68888888888888888"/>
    <n v="0"/>
    <n v="0"/>
    <n v="0"/>
    <n v="0"/>
    <n v="4"/>
    <n v="1020000"/>
    <n v="0"/>
    <n v="0"/>
    <n v="10"/>
    <n v="2148800"/>
    <n v="7"/>
    <n v="653093"/>
    <n v="17"/>
    <n v="4184931"/>
  </r>
  <r>
    <d v="2006-11-04T00:00:00"/>
    <x v="1"/>
    <d v="2006-11-01T00:00:00"/>
    <x v="4"/>
    <x v="60"/>
    <x v="759"/>
    <x v="26"/>
    <n v="6242400"/>
    <n v="0.68292682926829273"/>
    <n v="0"/>
    <n v="0"/>
    <n v="0"/>
    <n v="0"/>
    <n v="2"/>
    <n v="312800"/>
    <n v="0"/>
    <n v="0"/>
    <n v="11"/>
    <n v="2760800"/>
    <n v="0"/>
    <n v="0"/>
    <n v="0"/>
    <n v="0"/>
  </r>
  <r>
    <d v="2006-11-05T00:00:00"/>
    <x v="2"/>
    <d v="2006-11-01T00:00:00"/>
    <x v="4"/>
    <x v="21"/>
    <x v="645"/>
    <x v="25"/>
    <n v="6840800"/>
    <n v="0.75"/>
    <n v="0"/>
    <n v="0"/>
    <n v="0"/>
    <n v="0"/>
    <n v="3"/>
    <n v="612000"/>
    <n v="0"/>
    <n v="0"/>
    <n v="7"/>
    <n v="1332800"/>
    <n v="0"/>
    <n v="0"/>
    <n v="0"/>
    <n v="0"/>
  </r>
  <r>
    <d v="2006-11-06T00:00:00"/>
    <x v="3"/>
    <d v="2006-11-01T00:00:00"/>
    <x v="4"/>
    <x v="40"/>
    <x v="817"/>
    <x v="47"/>
    <n v="6052000"/>
    <n v="0.54716981132075471"/>
    <n v="0"/>
    <n v="0"/>
    <n v="0"/>
    <n v="0"/>
    <n v="5"/>
    <n v="1224000"/>
    <n v="0"/>
    <n v="0"/>
    <n v="19"/>
    <n v="4297600"/>
    <n v="0"/>
    <n v="0"/>
    <n v="0"/>
    <n v="0"/>
  </r>
  <r>
    <d v="2006-11-07T00:00:00"/>
    <x v="4"/>
    <d v="2006-11-01T00:00:00"/>
    <x v="4"/>
    <x v="24"/>
    <x v="668"/>
    <x v="22"/>
    <n v="3590400"/>
    <n v="0.625"/>
    <n v="1"/>
    <n v="204000"/>
    <n v="0"/>
    <n v="0"/>
    <n v="3"/>
    <n v="516800"/>
    <n v="0"/>
    <n v="0"/>
    <n v="5"/>
    <n v="1020000"/>
    <n v="4"/>
    <n v="490073"/>
    <n v="1"/>
    <n v="204855"/>
  </r>
  <r>
    <d v="2006-11-08T00:00:00"/>
    <x v="5"/>
    <d v="2006-11-01T00:00:00"/>
    <x v="4"/>
    <x v="17"/>
    <x v="818"/>
    <x v="19"/>
    <n v="3794400"/>
    <n v="0.78260869565217395"/>
    <n v="0"/>
    <n v="0"/>
    <n v="0"/>
    <n v="0"/>
    <n v="1"/>
    <n v="204000"/>
    <n v="0"/>
    <n v="0"/>
    <n v="4"/>
    <n v="1428000"/>
    <n v="5"/>
    <n v="573696"/>
    <n v="14"/>
    <n v="3274882"/>
  </r>
  <r>
    <d v="2006-11-09T00:00:00"/>
    <x v="6"/>
    <d v="2006-11-01T00:00:00"/>
    <x v="4"/>
    <x v="62"/>
    <x v="819"/>
    <x v="31"/>
    <n v="8391200"/>
    <n v="0.61818181818181817"/>
    <n v="0"/>
    <n v="0"/>
    <n v="0"/>
    <n v="0"/>
    <n v="6"/>
    <n v="1128800"/>
    <n v="0"/>
    <n v="0"/>
    <n v="15"/>
    <n v="4392800"/>
    <n v="13"/>
    <n v="1449996"/>
    <n v="17"/>
    <n v="4436039"/>
  </r>
  <r>
    <d v="2006-11-10T00:00:00"/>
    <x v="0"/>
    <d v="2006-11-01T00:00:00"/>
    <x v="4"/>
    <x v="38"/>
    <x v="820"/>
    <x v="17"/>
    <n v="6677600"/>
    <n v="0.73809523809523814"/>
    <n v="0"/>
    <n v="0"/>
    <n v="0"/>
    <n v="0"/>
    <n v="1"/>
    <n v="408000"/>
    <n v="0"/>
    <n v="0"/>
    <n v="10"/>
    <n v="2162400"/>
    <n v="0"/>
    <n v="0"/>
    <n v="6"/>
    <n v="1777736"/>
  </r>
  <r>
    <d v="2006-11-11T00:00:00"/>
    <x v="1"/>
    <d v="2006-11-01T00:00:00"/>
    <x v="4"/>
    <x v="36"/>
    <x v="821"/>
    <x v="17"/>
    <n v="7983200"/>
    <n v="0.68888888888888888"/>
    <n v="0"/>
    <n v="0"/>
    <n v="0"/>
    <n v="0"/>
    <n v="3"/>
    <n v="516800"/>
    <n v="1"/>
    <n v="204000"/>
    <n v="10"/>
    <n v="2244000"/>
    <n v="0"/>
    <n v="0"/>
    <n v="1"/>
    <n v="190755"/>
  </r>
  <r>
    <d v="2006-11-12T00:00:00"/>
    <x v="2"/>
    <d v="2006-11-01T00:00:00"/>
    <x v="4"/>
    <x v="42"/>
    <x v="623"/>
    <x v="18"/>
    <n v="5113600"/>
    <n v="0.68965517241379315"/>
    <n v="0"/>
    <n v="0"/>
    <n v="0"/>
    <n v="0"/>
    <n v="1"/>
    <n v="204000"/>
    <n v="0"/>
    <n v="0"/>
    <n v="8"/>
    <n v="1740800"/>
    <n v="0"/>
    <n v="0"/>
    <n v="0"/>
    <n v="0"/>
  </r>
  <r>
    <d v="2006-11-13T00:00:00"/>
    <x v="3"/>
    <d v="2006-11-01T00:00:00"/>
    <x v="4"/>
    <x v="28"/>
    <x v="822"/>
    <x v="16"/>
    <n v="4923200"/>
    <n v="0.63888888888888884"/>
    <n v="0"/>
    <n v="0"/>
    <n v="0"/>
    <n v="0"/>
    <n v="2"/>
    <n v="408000"/>
    <n v="0"/>
    <n v="0"/>
    <n v="11"/>
    <n v="2352800"/>
    <n v="0"/>
    <n v="0"/>
    <n v="0"/>
    <n v="0"/>
  </r>
  <r>
    <d v="2006-11-14T00:00:00"/>
    <x v="4"/>
    <d v="2006-11-01T00:00:00"/>
    <x v="4"/>
    <x v="32"/>
    <x v="712"/>
    <x v="21"/>
    <n v="6650400"/>
    <n v="0.64102564102564108"/>
    <n v="0"/>
    <n v="0"/>
    <n v="0"/>
    <n v="0"/>
    <n v="7"/>
    <n v="1142400"/>
    <n v="0"/>
    <n v="0"/>
    <n v="7"/>
    <n v="1237600"/>
    <n v="10"/>
    <n v="1083124"/>
    <n v="13"/>
    <n v="2629995"/>
  </r>
  <r>
    <d v="2006-11-15T00:00:00"/>
    <x v="5"/>
    <d v="2006-11-01T00:00:00"/>
    <x v="4"/>
    <x v="19"/>
    <x v="823"/>
    <x v="14"/>
    <n v="2448000"/>
    <n v="0.57894736842105265"/>
    <n v="0"/>
    <n v="0"/>
    <n v="0"/>
    <n v="0"/>
    <n v="5"/>
    <n v="1128800"/>
    <n v="0"/>
    <n v="0"/>
    <n v="3"/>
    <n v="612000"/>
    <n v="5"/>
    <n v="488267"/>
    <n v="7"/>
    <n v="1781720"/>
  </r>
  <r>
    <d v="2006-11-16T00:00:00"/>
    <x v="6"/>
    <d v="2006-11-01T00:00:00"/>
    <x v="4"/>
    <x v="19"/>
    <x v="802"/>
    <x v="12"/>
    <n v="3073600"/>
    <n v="0.68421052631578949"/>
    <n v="0"/>
    <n v="0"/>
    <n v="0"/>
    <n v="0"/>
    <n v="0"/>
    <n v="0"/>
    <n v="0"/>
    <n v="0"/>
    <n v="6"/>
    <n v="1237600"/>
    <n v="9"/>
    <n v="800291"/>
    <n v="12"/>
    <n v="3199548"/>
  </r>
  <r>
    <d v="2006-11-17T00:00:00"/>
    <x v="0"/>
    <d v="2006-11-01T00:00:00"/>
    <x v="4"/>
    <x v="43"/>
    <x v="807"/>
    <x v="24"/>
    <n v="5535200"/>
    <n v="0.6470588235294118"/>
    <n v="0"/>
    <n v="0"/>
    <n v="0"/>
    <n v="0"/>
    <n v="1"/>
    <n v="204000"/>
    <n v="0"/>
    <n v="0"/>
    <n v="11"/>
    <n v="3168800"/>
    <n v="15"/>
    <n v="1663749"/>
    <n v="6"/>
    <n v="1486600"/>
  </r>
  <r>
    <d v="2006-11-18T00:00:00"/>
    <x v="1"/>
    <d v="2006-11-01T00:00:00"/>
    <x v="4"/>
    <x v="43"/>
    <x v="603"/>
    <x v="16"/>
    <n v="5004800"/>
    <n v="0.67647058823529416"/>
    <n v="0"/>
    <n v="0"/>
    <n v="0"/>
    <n v="0"/>
    <n v="2"/>
    <n v="408000"/>
    <n v="0"/>
    <n v="0"/>
    <n v="9"/>
    <n v="1836000"/>
    <n v="0"/>
    <n v="0"/>
    <n v="1"/>
    <n v="122900"/>
  </r>
  <r>
    <d v="2006-11-19T00:00:00"/>
    <x v="2"/>
    <d v="2006-11-01T00:00:00"/>
    <x v="4"/>
    <x v="12"/>
    <x v="824"/>
    <x v="10"/>
    <n v="2352800"/>
    <n v="0.76923076923076927"/>
    <n v="0"/>
    <n v="0"/>
    <n v="0"/>
    <n v="0"/>
    <n v="2"/>
    <n v="312800"/>
    <n v="0"/>
    <n v="0"/>
    <n v="1"/>
    <n v="204000"/>
    <n v="0"/>
    <n v="0"/>
    <n v="0"/>
    <n v="0"/>
  </r>
  <r>
    <d v="2006-11-20T00:00:00"/>
    <x v="3"/>
    <d v="2006-11-01T00:00:00"/>
    <x v="4"/>
    <x v="43"/>
    <x v="780"/>
    <x v="25"/>
    <n v="7561600"/>
    <n v="0.88235294117647056"/>
    <n v="0"/>
    <n v="0"/>
    <n v="0"/>
    <n v="0"/>
    <n v="1"/>
    <n v="204000"/>
    <n v="0"/>
    <n v="0"/>
    <n v="3"/>
    <n v="816000"/>
    <n v="1"/>
    <n v="102000"/>
    <n v="4"/>
    <n v="988400"/>
  </r>
  <r>
    <d v="2006-11-21T00:00:00"/>
    <x v="4"/>
    <d v="2006-11-01T00:00:00"/>
    <x v="4"/>
    <x v="10"/>
    <x v="825"/>
    <x v="14"/>
    <n v="2856000"/>
    <n v="0.7857142857142857"/>
    <n v="0"/>
    <n v="0"/>
    <n v="0"/>
    <n v="0"/>
    <n v="0"/>
    <n v="0"/>
    <n v="0"/>
    <n v="0"/>
    <n v="3"/>
    <n v="924800"/>
    <n v="2"/>
    <n v="231218"/>
    <n v="5"/>
    <n v="1077135"/>
  </r>
  <r>
    <d v="2006-11-22T00:00:00"/>
    <x v="5"/>
    <d v="2006-11-01T00:00:00"/>
    <x v="4"/>
    <x v="87"/>
    <x v="826"/>
    <x v="22"/>
    <n v="4392800"/>
    <n v="0.68181818181818177"/>
    <n v="0"/>
    <n v="0"/>
    <n v="0"/>
    <n v="0"/>
    <n v="3"/>
    <n v="612000"/>
    <n v="0"/>
    <n v="0"/>
    <n v="4"/>
    <n v="720800"/>
    <n v="8"/>
    <n v="1122868"/>
    <n v="3"/>
    <n v="818320"/>
  </r>
  <r>
    <d v="2006-11-23T00:00:00"/>
    <x v="6"/>
    <d v="2006-11-01T00:00:00"/>
    <x v="4"/>
    <x v="87"/>
    <x v="827"/>
    <x v="9"/>
    <n v="2461600"/>
    <n v="0.54545454545454541"/>
    <n v="0"/>
    <n v="0"/>
    <n v="0"/>
    <n v="0"/>
    <n v="3"/>
    <n v="612000"/>
    <n v="0"/>
    <n v="0"/>
    <n v="7"/>
    <n v="1428000"/>
    <n v="12"/>
    <n v="1212396"/>
    <n v="6"/>
    <n v="1434745"/>
  </r>
  <r>
    <d v="2006-11-24T00:00:00"/>
    <x v="0"/>
    <d v="2006-11-01T00:00:00"/>
    <x v="4"/>
    <x v="32"/>
    <x v="828"/>
    <x v="37"/>
    <n v="7452800"/>
    <n v="0.66666666666666663"/>
    <n v="0"/>
    <n v="0"/>
    <n v="0"/>
    <n v="0"/>
    <n v="4"/>
    <n v="829600"/>
    <n v="0"/>
    <n v="0"/>
    <n v="9"/>
    <n v="2448000"/>
    <n v="0"/>
    <n v="0"/>
    <n v="9"/>
    <n v="2161210"/>
  </r>
  <r>
    <d v="2006-11-25T00:00:00"/>
    <x v="1"/>
    <d v="2006-11-01T00:00:00"/>
    <x v="4"/>
    <x v="24"/>
    <x v="829"/>
    <x v="20"/>
    <n v="3495200"/>
    <n v="0.70833333333333337"/>
    <n v="0"/>
    <n v="0"/>
    <n v="0"/>
    <n v="0"/>
    <n v="2"/>
    <n v="408000"/>
    <n v="0"/>
    <n v="0"/>
    <n v="5"/>
    <n v="1224000"/>
    <n v="0"/>
    <n v="0"/>
    <n v="0"/>
    <n v="0"/>
  </r>
  <r>
    <d v="2006-11-26T00:00:00"/>
    <x v="2"/>
    <d v="2006-11-01T00:00:00"/>
    <x v="4"/>
    <x v="47"/>
    <x v="689"/>
    <x v="19"/>
    <n v="4188800"/>
    <n v="0.58064516129032262"/>
    <n v="0"/>
    <n v="0"/>
    <n v="0"/>
    <n v="0"/>
    <n v="5"/>
    <n v="924800"/>
    <n v="0"/>
    <n v="0"/>
    <n v="8"/>
    <n v="1836000"/>
    <n v="0"/>
    <n v="0"/>
    <n v="0"/>
    <n v="0"/>
  </r>
  <r>
    <d v="2006-11-27T00:00:00"/>
    <x v="3"/>
    <d v="2006-11-01T00:00:00"/>
    <x v="4"/>
    <x v="22"/>
    <x v="669"/>
    <x v="20"/>
    <n v="3794400"/>
    <n v="0.85"/>
    <n v="1"/>
    <n v="204000"/>
    <n v="0"/>
    <n v="0"/>
    <n v="1"/>
    <n v="204000"/>
    <n v="0"/>
    <n v="0"/>
    <n v="1"/>
    <n v="204000"/>
    <n v="11"/>
    <n v="1042847"/>
    <n v="7"/>
    <n v="1640835"/>
  </r>
  <r>
    <d v="2006-11-28T00:00:00"/>
    <x v="4"/>
    <d v="2006-11-01T00:00:00"/>
    <x v="4"/>
    <x v="41"/>
    <x v="830"/>
    <x v="46"/>
    <n v="8989600"/>
    <n v="0.66666666666666663"/>
    <n v="1"/>
    <n v="108800"/>
    <n v="0"/>
    <n v="0"/>
    <n v="6"/>
    <n v="1428000"/>
    <n v="0"/>
    <n v="0"/>
    <n v="9"/>
    <n v="1944800"/>
    <n v="4"/>
    <n v="401318"/>
    <n v="6"/>
    <n v="1332927"/>
  </r>
  <r>
    <d v="2006-11-29T00:00:00"/>
    <x v="5"/>
    <d v="2006-11-01T00:00:00"/>
    <x v="4"/>
    <x v="46"/>
    <x v="602"/>
    <x v="24"/>
    <n v="5113600"/>
    <n v="0.6875"/>
    <n v="0"/>
    <n v="0"/>
    <n v="0"/>
    <n v="0"/>
    <n v="2"/>
    <n v="612000"/>
    <n v="0"/>
    <n v="0"/>
    <n v="8"/>
    <n v="1836000"/>
    <n v="6"/>
    <n v="694878"/>
    <n v="3"/>
    <n v="858300"/>
  </r>
  <r>
    <d v="2006-11-30T00:00:00"/>
    <x v="6"/>
    <d v="2006-11-01T00:00:00"/>
    <x v="4"/>
    <x v="45"/>
    <x v="625"/>
    <x v="33"/>
    <n v="10227200"/>
    <n v="0.72"/>
    <n v="0"/>
    <n v="0"/>
    <n v="0"/>
    <n v="0"/>
    <n v="5"/>
    <n v="1332800"/>
    <n v="0"/>
    <n v="0"/>
    <n v="9"/>
    <n v="2244000"/>
    <n v="9"/>
    <n v="956196"/>
    <n v="10"/>
    <n v="2826715"/>
  </r>
  <r>
    <d v="2006-12-01T00:00:00"/>
    <x v="0"/>
    <d v="2006-12-01T00:00:00"/>
    <x v="4"/>
    <x v="87"/>
    <x v="831"/>
    <x v="22"/>
    <n v="3291200"/>
    <n v="0.68181818181818177"/>
    <n v="0"/>
    <n v="0"/>
    <n v="0"/>
    <n v="0"/>
    <n v="2"/>
    <n v="408000"/>
    <n v="0"/>
    <n v="0"/>
    <n v="5"/>
    <n v="1033600"/>
    <n v="0"/>
    <n v="0"/>
    <n v="9"/>
    <n v="2407040"/>
  </r>
  <r>
    <d v="2006-12-02T00:00:00"/>
    <x v="1"/>
    <d v="2006-12-01T00:00:00"/>
    <x v="4"/>
    <x v="46"/>
    <x v="832"/>
    <x v="29"/>
    <n v="4814400"/>
    <n v="0.65625"/>
    <n v="0"/>
    <n v="0"/>
    <n v="0"/>
    <n v="0"/>
    <n v="2"/>
    <n v="408000"/>
    <n v="0"/>
    <n v="0"/>
    <n v="9"/>
    <n v="1944800"/>
    <n v="0"/>
    <n v="0"/>
    <n v="1"/>
    <n v="115772"/>
  </r>
  <r>
    <d v="2006-12-03T00:00:00"/>
    <x v="2"/>
    <d v="2006-12-01T00:00:00"/>
    <x v="4"/>
    <x v="87"/>
    <x v="612"/>
    <x v="10"/>
    <n v="2652000"/>
    <n v="0.45454545454545453"/>
    <n v="0"/>
    <n v="0"/>
    <n v="0"/>
    <n v="0"/>
    <n v="1"/>
    <n v="204000"/>
    <n v="0"/>
    <n v="0"/>
    <n v="11"/>
    <n v="2556800"/>
    <n v="0"/>
    <n v="0"/>
    <n v="0"/>
    <n v="0"/>
  </r>
  <r>
    <d v="2006-12-04T00:00:00"/>
    <x v="3"/>
    <d v="2006-12-01T00:00:00"/>
    <x v="4"/>
    <x v="47"/>
    <x v="833"/>
    <x v="37"/>
    <n v="7248800"/>
    <n v="0.83870967741935487"/>
    <n v="0"/>
    <n v="0"/>
    <n v="0"/>
    <n v="0"/>
    <n v="0"/>
    <n v="0"/>
    <n v="0"/>
    <n v="0"/>
    <n v="5"/>
    <n v="1020000"/>
    <n v="8"/>
    <n v="937818"/>
    <n v="7"/>
    <n v="1894845"/>
  </r>
  <r>
    <d v="2006-12-05T00:00:00"/>
    <x v="4"/>
    <d v="2006-12-01T00:00:00"/>
    <x v="4"/>
    <x v="87"/>
    <x v="834"/>
    <x v="20"/>
    <n v="4297600"/>
    <n v="0.77272727272727271"/>
    <n v="0"/>
    <n v="0"/>
    <n v="0"/>
    <n v="0"/>
    <n v="0"/>
    <n v="0"/>
    <n v="0"/>
    <n v="0"/>
    <n v="5"/>
    <n v="924800"/>
    <n v="7"/>
    <n v="733180"/>
    <n v="5"/>
    <n v="1206500"/>
  </r>
  <r>
    <d v="2006-12-06T00:00:00"/>
    <x v="5"/>
    <d v="2006-12-01T00:00:00"/>
    <x v="4"/>
    <x v="42"/>
    <x v="753"/>
    <x v="16"/>
    <n v="6745600"/>
    <n v="0.7931034482758621"/>
    <n v="0"/>
    <n v="0"/>
    <n v="0"/>
    <n v="0"/>
    <n v="3"/>
    <n v="612000"/>
    <n v="0"/>
    <n v="0"/>
    <n v="3"/>
    <n v="612000"/>
    <n v="10"/>
    <n v="1191513"/>
    <n v="6"/>
    <n v="1227000"/>
  </r>
  <r>
    <d v="2006-12-07T00:00:00"/>
    <x v="6"/>
    <d v="2006-12-01T00:00:00"/>
    <x v="4"/>
    <x v="47"/>
    <x v="757"/>
    <x v="40"/>
    <n v="5018400"/>
    <n v="0.77419354838709675"/>
    <n v="0"/>
    <n v="0"/>
    <n v="0"/>
    <n v="0"/>
    <n v="1"/>
    <n v="204000"/>
    <n v="0"/>
    <n v="0"/>
    <n v="6"/>
    <n v="1632000"/>
    <n v="0"/>
    <n v="0"/>
    <n v="21"/>
    <n v="4744494"/>
  </r>
  <r>
    <d v="2006-12-08T00:00:00"/>
    <x v="0"/>
    <d v="2006-12-01T00:00:00"/>
    <x v="4"/>
    <x v="28"/>
    <x v="793"/>
    <x v="29"/>
    <n v="4800800"/>
    <n v="0.58333333333333337"/>
    <n v="0"/>
    <n v="0"/>
    <n v="0"/>
    <n v="0"/>
    <n v="1"/>
    <n v="204000"/>
    <n v="0"/>
    <n v="0"/>
    <n v="14"/>
    <n v="3060000"/>
    <n v="0"/>
    <n v="0"/>
    <n v="0"/>
    <n v="0"/>
  </r>
  <r>
    <d v="2006-12-09T00:00:00"/>
    <x v="1"/>
    <d v="2006-12-01T00:00:00"/>
    <x v="4"/>
    <x v="43"/>
    <x v="750"/>
    <x v="24"/>
    <n v="4624000"/>
    <n v="0.6470588235294118"/>
    <n v="0"/>
    <n v="0"/>
    <n v="0"/>
    <n v="0"/>
    <n v="4"/>
    <n v="816000"/>
    <n v="0"/>
    <n v="0"/>
    <n v="8"/>
    <n v="1645600"/>
    <n v="0"/>
    <n v="0"/>
    <n v="0"/>
    <n v="0"/>
  </r>
  <r>
    <d v="2006-12-10T00:00:00"/>
    <x v="2"/>
    <d v="2006-12-01T00:00:00"/>
    <x v="4"/>
    <x v="81"/>
    <x v="796"/>
    <x v="21"/>
    <n v="5834400"/>
    <n v="0.67567567567567566"/>
    <n v="0"/>
    <n v="0"/>
    <n v="0"/>
    <n v="0"/>
    <n v="2"/>
    <n v="408000"/>
    <n v="0"/>
    <n v="0"/>
    <n v="10"/>
    <n v="2053600"/>
    <n v="0"/>
    <n v="0"/>
    <n v="0"/>
    <n v="0"/>
  </r>
  <r>
    <d v="2006-12-11T00:00:00"/>
    <x v="3"/>
    <d v="2006-12-01T00:00:00"/>
    <x v="4"/>
    <x v="21"/>
    <x v="664"/>
    <x v="26"/>
    <n v="5929600"/>
    <n v="0.7"/>
    <n v="0"/>
    <n v="0"/>
    <n v="0"/>
    <n v="0"/>
    <n v="2"/>
    <n v="408000"/>
    <n v="0"/>
    <n v="0"/>
    <n v="10"/>
    <n v="2040000"/>
    <n v="4"/>
    <n v="350154"/>
    <n v="8"/>
    <n v="1596370"/>
  </r>
  <r>
    <d v="2006-12-12T00:00:00"/>
    <x v="4"/>
    <d v="2006-12-01T00:00:00"/>
    <x v="4"/>
    <x v="55"/>
    <x v="771"/>
    <x v="44"/>
    <n v="6759200"/>
    <n v="0.62790697674418605"/>
    <n v="0"/>
    <n v="0"/>
    <n v="0"/>
    <n v="0"/>
    <n v="4"/>
    <n v="829600"/>
    <n v="0"/>
    <n v="0"/>
    <n v="12"/>
    <n v="2964800"/>
    <n v="13"/>
    <n v="1250952"/>
    <n v="10"/>
    <n v="1943603"/>
  </r>
  <r>
    <d v="2006-12-13T00:00:00"/>
    <x v="5"/>
    <d v="2006-12-01T00:00:00"/>
    <x v="4"/>
    <x v="63"/>
    <x v="835"/>
    <x v="39"/>
    <n v="9588000"/>
    <n v="0.78431372549019607"/>
    <n v="0"/>
    <n v="0"/>
    <n v="0"/>
    <n v="0"/>
    <n v="3"/>
    <n v="924800"/>
    <n v="0"/>
    <n v="0"/>
    <n v="8"/>
    <n v="1536800"/>
    <n v="18"/>
    <n v="2315119"/>
    <n v="13"/>
    <n v="3140080"/>
  </r>
  <r>
    <d v="2006-12-14T00:00:00"/>
    <x v="6"/>
    <d v="2006-12-01T00:00:00"/>
    <x v="4"/>
    <x v="54"/>
    <x v="836"/>
    <x v="47"/>
    <n v="8268800"/>
    <n v="0.65909090909090906"/>
    <n v="0"/>
    <n v="0"/>
    <n v="0"/>
    <n v="0"/>
    <n v="2"/>
    <n v="408000"/>
    <n v="0"/>
    <n v="0"/>
    <n v="13"/>
    <n v="3168800"/>
    <n v="11"/>
    <n v="1201289"/>
    <n v="7"/>
    <n v="1702547"/>
  </r>
  <r>
    <d v="2006-12-15T00:00:00"/>
    <x v="0"/>
    <d v="2006-12-01T00:00:00"/>
    <x v="4"/>
    <x v="76"/>
    <x v="837"/>
    <x v="49"/>
    <n v="13396000"/>
    <n v="0.73684210526315785"/>
    <n v="0"/>
    <n v="0"/>
    <n v="0"/>
    <n v="0"/>
    <n v="9"/>
    <n v="2053600"/>
    <n v="0"/>
    <n v="0"/>
    <n v="11"/>
    <n v="2556800"/>
    <n v="8"/>
    <n v="802037"/>
    <n v="9"/>
    <n v="1874900"/>
  </r>
  <r>
    <d v="2006-12-16T00:00:00"/>
    <x v="1"/>
    <d v="2006-12-01T00:00:00"/>
    <x v="4"/>
    <x v="36"/>
    <x v="778"/>
    <x v="17"/>
    <n v="6936000"/>
    <n v="0.68888888888888888"/>
    <n v="0"/>
    <n v="0"/>
    <n v="0"/>
    <n v="0"/>
    <n v="4"/>
    <n v="1020000"/>
    <n v="0"/>
    <n v="0"/>
    <n v="10"/>
    <n v="2148800"/>
    <n v="0"/>
    <n v="0"/>
    <n v="0"/>
    <n v="0"/>
  </r>
  <r>
    <d v="2006-12-17T00:00:00"/>
    <x v="2"/>
    <d v="2006-12-01T00:00:00"/>
    <x v="4"/>
    <x v="47"/>
    <x v="838"/>
    <x v="40"/>
    <n v="5834400"/>
    <n v="0.77419354838709675"/>
    <n v="0"/>
    <n v="0"/>
    <n v="0"/>
    <n v="0"/>
    <n v="1"/>
    <n v="204000"/>
    <n v="0"/>
    <n v="0"/>
    <n v="6"/>
    <n v="1332800"/>
    <n v="0"/>
    <n v="0"/>
    <n v="0"/>
    <n v="0"/>
  </r>
  <r>
    <d v="2006-12-18T00:00:00"/>
    <x v="3"/>
    <d v="2006-12-01T00:00:00"/>
    <x v="4"/>
    <x v="39"/>
    <x v="725"/>
    <x v="25"/>
    <n v="6555200"/>
    <n v="0.63829787234042556"/>
    <n v="0"/>
    <n v="0"/>
    <n v="0"/>
    <n v="0"/>
    <n v="3"/>
    <n v="612000"/>
    <n v="0"/>
    <n v="0"/>
    <n v="14"/>
    <n v="2760800"/>
    <n v="9"/>
    <n v="918178"/>
    <n v="12"/>
    <n v="2577711"/>
  </r>
  <r>
    <d v="2006-12-19T00:00:00"/>
    <x v="4"/>
    <d v="2006-12-01T00:00:00"/>
    <x v="4"/>
    <x v="27"/>
    <x v="707"/>
    <x v="22"/>
    <n v="3590400"/>
    <n v="0.7142857142857143"/>
    <n v="0"/>
    <n v="0"/>
    <n v="0"/>
    <n v="0"/>
    <n v="1"/>
    <n v="204000"/>
    <n v="0"/>
    <n v="0"/>
    <n v="5"/>
    <n v="1020000"/>
    <n v="6"/>
    <n v="782762"/>
    <n v="9"/>
    <n v="2015530"/>
  </r>
  <r>
    <d v="2006-12-20T00:00:00"/>
    <x v="5"/>
    <d v="2006-12-01T00:00:00"/>
    <x v="4"/>
    <x v="55"/>
    <x v="821"/>
    <x v="17"/>
    <n v="8092000"/>
    <n v="0.72093023255813948"/>
    <n v="0"/>
    <n v="0"/>
    <n v="0"/>
    <n v="0"/>
    <n v="3"/>
    <n v="816000"/>
    <n v="0"/>
    <n v="0"/>
    <n v="9"/>
    <n v="2040000"/>
    <n v="4"/>
    <n v="389000"/>
    <n v="9"/>
    <n v="2100545"/>
  </r>
  <r>
    <d v="2006-12-21T00:00:00"/>
    <x v="6"/>
    <d v="2006-12-01T00:00:00"/>
    <x v="4"/>
    <x v="60"/>
    <x v="839"/>
    <x v="26"/>
    <n v="6650400"/>
    <n v="0.68292682926829273"/>
    <n v="0"/>
    <n v="0"/>
    <n v="0"/>
    <n v="0"/>
    <n v="4"/>
    <n v="1020000"/>
    <n v="0"/>
    <n v="0"/>
    <n v="9"/>
    <n v="1836000"/>
    <n v="3"/>
    <n v="265200"/>
    <n v="9"/>
    <n v="2021700"/>
  </r>
  <r>
    <d v="2006-12-22T00:00:00"/>
    <x v="0"/>
    <d v="2006-12-01T00:00:00"/>
    <x v="4"/>
    <x v="26"/>
    <x v="601"/>
    <x v="18"/>
    <n v="4596800"/>
    <n v="0.7407407407407407"/>
    <n v="0"/>
    <n v="0"/>
    <n v="0"/>
    <n v="0"/>
    <n v="2"/>
    <n v="408000"/>
    <n v="0"/>
    <n v="0"/>
    <n v="5"/>
    <n v="1428000"/>
    <n v="4"/>
    <n v="664000"/>
    <n v="4"/>
    <n v="922342"/>
  </r>
  <r>
    <d v="2006-12-23T00:00:00"/>
    <x v="1"/>
    <d v="2006-12-01T00:00:00"/>
    <x v="4"/>
    <x v="33"/>
    <x v="768"/>
    <x v="16"/>
    <n v="5616800"/>
    <n v="0.65714285714285714"/>
    <n v="0"/>
    <n v="0"/>
    <n v="0"/>
    <n v="0"/>
    <n v="2"/>
    <n v="408000"/>
    <n v="0"/>
    <n v="0"/>
    <n v="10"/>
    <n v="2448000"/>
    <n v="0"/>
    <n v="0"/>
    <n v="0"/>
    <n v="0"/>
  </r>
  <r>
    <d v="2006-12-24T00:00:00"/>
    <x v="2"/>
    <d v="2006-12-01T00:00:00"/>
    <x v="4"/>
    <x v="9"/>
    <x v="840"/>
    <x v="8"/>
    <n v="1754400"/>
    <n v="0.9"/>
    <n v="0"/>
    <n v="0"/>
    <n v="0"/>
    <n v="0"/>
    <n v="0"/>
    <n v="0"/>
    <n v="0"/>
    <n v="0"/>
    <n v="1"/>
    <n v="204000"/>
    <n v="0"/>
    <n v="0"/>
    <n v="0"/>
    <n v="0"/>
  </r>
  <r>
    <d v="2006-12-25T00:00:00"/>
    <x v="3"/>
    <d v="2006-12-01T00:00:00"/>
    <x v="4"/>
    <x v="19"/>
    <x v="841"/>
    <x v="22"/>
    <n v="3073600"/>
    <n v="0.78947368421052633"/>
    <n v="0"/>
    <n v="0"/>
    <n v="0"/>
    <n v="0"/>
    <n v="1"/>
    <n v="204000"/>
    <n v="0"/>
    <n v="0"/>
    <n v="3"/>
    <n v="924800"/>
    <n v="0"/>
    <n v="0"/>
    <n v="0"/>
    <n v="0"/>
  </r>
  <r>
    <d v="2006-12-26T00:00:00"/>
    <x v="4"/>
    <d v="2006-12-01T00:00:00"/>
    <x v="4"/>
    <x v="16"/>
    <x v="842"/>
    <x v="14"/>
    <n v="2257600"/>
    <n v="0.6875"/>
    <n v="0"/>
    <n v="0"/>
    <n v="0"/>
    <n v="0"/>
    <n v="2"/>
    <n v="408000"/>
    <n v="0"/>
    <n v="0"/>
    <n v="3"/>
    <n v="516800"/>
    <n v="3"/>
    <n v="248267"/>
    <n v="9"/>
    <n v="2024477"/>
  </r>
  <r>
    <d v="2006-12-27T00:00:00"/>
    <x v="5"/>
    <d v="2006-12-01T00:00:00"/>
    <x v="4"/>
    <x v="25"/>
    <x v="613"/>
    <x v="29"/>
    <n v="4909600"/>
    <n v="0.84"/>
    <n v="0"/>
    <n v="0"/>
    <n v="0"/>
    <n v="0"/>
    <n v="1"/>
    <n v="204000"/>
    <n v="0"/>
    <n v="0"/>
    <n v="3"/>
    <n v="1020000"/>
    <n v="13"/>
    <n v="1485314"/>
    <n v="14"/>
    <n v="3819582"/>
  </r>
  <r>
    <d v="2006-12-28T00:00:00"/>
    <x v="6"/>
    <d v="2006-12-01T00:00:00"/>
    <x v="4"/>
    <x v="24"/>
    <x v="843"/>
    <x v="15"/>
    <n v="4488000"/>
    <n v="0.66666666666666663"/>
    <n v="0"/>
    <n v="0"/>
    <n v="0"/>
    <n v="0"/>
    <n v="2"/>
    <n v="612000"/>
    <n v="0"/>
    <n v="0"/>
    <n v="6"/>
    <n v="1128800"/>
    <n v="2"/>
    <n v="299318"/>
    <n v="10"/>
    <n v="2482550"/>
  </r>
  <r>
    <d v="2006-12-29T00:00:00"/>
    <x v="0"/>
    <d v="2006-12-01T00:00:00"/>
    <x v="4"/>
    <x v="29"/>
    <x v="663"/>
    <x v="18"/>
    <n v="5113600"/>
    <n v="0.7142857142857143"/>
    <n v="0"/>
    <n v="0"/>
    <n v="0"/>
    <n v="0"/>
    <n v="4"/>
    <n v="625600"/>
    <n v="0"/>
    <n v="0"/>
    <n v="4"/>
    <n v="816000"/>
    <n v="0"/>
    <n v="0"/>
    <n v="0"/>
    <n v="0"/>
  </r>
  <r>
    <d v="2006-12-30T00:00:00"/>
    <x v="1"/>
    <d v="2006-12-01T00:00:00"/>
    <x v="4"/>
    <x v="31"/>
    <x v="844"/>
    <x v="9"/>
    <n v="2652000"/>
    <n v="0.46153846153846156"/>
    <n v="0"/>
    <n v="0"/>
    <n v="0"/>
    <n v="0"/>
    <n v="4"/>
    <n v="816000"/>
    <n v="0"/>
    <n v="0"/>
    <n v="10"/>
    <n v="2148800"/>
    <n v="0"/>
    <n v="0"/>
    <n v="0"/>
    <n v="0"/>
  </r>
  <r>
    <d v="2006-12-31T00:00:00"/>
    <x v="2"/>
    <d v="2006-12-01T00:00:00"/>
    <x v="4"/>
    <x v="26"/>
    <x v="844"/>
    <x v="13"/>
    <n v="2964800"/>
    <n v="0.51851851851851849"/>
    <n v="0"/>
    <n v="0"/>
    <n v="0"/>
    <n v="0"/>
    <n v="1"/>
    <n v="204000"/>
    <n v="0"/>
    <n v="0"/>
    <n v="12"/>
    <n v="2448000"/>
    <n v="0"/>
    <n v="0"/>
    <n v="0"/>
    <n v="0"/>
  </r>
  <r>
    <d v="2007-01-01T00:00:00"/>
    <x v="3"/>
    <d v="2007-01-01T00:00:00"/>
    <x v="5"/>
    <x v="34"/>
    <x v="845"/>
    <x v="16"/>
    <n v="5753753"/>
    <n v="0.46938775510204084"/>
    <n v="0"/>
    <n v="0"/>
    <n v="0"/>
    <n v="0"/>
    <n v="2"/>
    <n v="433700"/>
    <n v="0"/>
    <n v="0"/>
    <n v="24"/>
    <n v="6288650"/>
    <n v="0"/>
    <n v="0"/>
    <n v="0"/>
    <n v="0"/>
  </r>
  <r>
    <d v="2007-01-02T00:00:00"/>
    <x v="4"/>
    <d v="2007-01-01T00:00:00"/>
    <x v="5"/>
    <x v="19"/>
    <x v="846"/>
    <x v="5"/>
    <n v="1517950"/>
    <n v="0.31578947368421051"/>
    <n v="0"/>
    <n v="0"/>
    <n v="0"/>
    <n v="0"/>
    <n v="2"/>
    <n v="332503"/>
    <n v="0"/>
    <n v="0"/>
    <n v="11"/>
    <n v="2501003"/>
    <n v="6"/>
    <n v="592878"/>
    <n v="4"/>
    <n v="1404450"/>
  </r>
  <r>
    <d v="2007-01-03T00:00:00"/>
    <x v="5"/>
    <d v="2007-01-01T00:00:00"/>
    <x v="5"/>
    <x v="25"/>
    <x v="847"/>
    <x v="4"/>
    <n v="1633603"/>
    <n v="0.28000000000000003"/>
    <n v="0"/>
    <n v="0"/>
    <n v="0"/>
    <n v="0"/>
    <n v="1"/>
    <n v="433700"/>
    <n v="1"/>
    <n v="216850"/>
    <n v="16"/>
    <n v="4033409"/>
    <n v="4"/>
    <n v="377131"/>
    <n v="7"/>
    <n v="1553436"/>
  </r>
  <r>
    <d v="2007-01-04T00:00:00"/>
    <x v="6"/>
    <d v="2007-01-01T00:00:00"/>
    <x v="5"/>
    <x v="23"/>
    <x v="848"/>
    <x v="5"/>
    <n v="1734800"/>
    <n v="0.4"/>
    <n v="0"/>
    <n v="0"/>
    <n v="0"/>
    <n v="0"/>
    <n v="1"/>
    <n v="216850"/>
    <n v="0"/>
    <n v="0"/>
    <n v="8"/>
    <n v="1633603"/>
    <n v="3"/>
    <n v="364000"/>
    <n v="8"/>
    <n v="2001800"/>
  </r>
  <r>
    <d v="2007-01-05T00:00:00"/>
    <x v="0"/>
    <d v="2007-01-01T00:00:00"/>
    <x v="5"/>
    <x v="47"/>
    <x v="849"/>
    <x v="10"/>
    <n v="2819050"/>
    <n v="0.32258064516129031"/>
    <n v="0"/>
    <n v="0"/>
    <n v="0"/>
    <n v="0"/>
    <n v="0"/>
    <n v="0"/>
    <n v="0"/>
    <n v="0"/>
    <n v="21"/>
    <n v="5002006"/>
    <n v="4"/>
    <n v="370567"/>
    <n v="5"/>
    <n v="947342"/>
  </r>
  <r>
    <d v="2007-01-06T00:00:00"/>
    <x v="1"/>
    <d v="2007-01-01T00:00:00"/>
    <x v="5"/>
    <x v="59"/>
    <x v="850"/>
    <x v="47"/>
    <n v="7083765"/>
    <n v="0.453125"/>
    <n v="0"/>
    <n v="0"/>
    <n v="0"/>
    <n v="0"/>
    <n v="5"/>
    <n v="1517950"/>
    <n v="0"/>
    <n v="0"/>
    <n v="30"/>
    <n v="7922253"/>
    <n v="0"/>
    <n v="0"/>
    <n v="0"/>
    <n v="0"/>
  </r>
  <r>
    <d v="2007-01-07T00:00:00"/>
    <x v="2"/>
    <d v="2007-01-01T00:00:00"/>
    <x v="5"/>
    <x v="56"/>
    <x v="851"/>
    <x v="15"/>
    <n v="4235803"/>
    <n v="0.22535211267605634"/>
    <n v="0"/>
    <n v="0"/>
    <n v="0"/>
    <n v="0"/>
    <n v="7"/>
    <n v="1850453"/>
    <n v="1"/>
    <n v="433700"/>
    <n v="47"/>
    <n v="12259253"/>
    <n v="0"/>
    <n v="0"/>
    <n v="0"/>
    <n v="0"/>
  </r>
  <r>
    <d v="2007-01-08T00:00:00"/>
    <x v="3"/>
    <d v="2007-01-01T00:00:00"/>
    <x v="5"/>
    <x v="63"/>
    <x v="852"/>
    <x v="15"/>
    <n v="3166009"/>
    <n v="0.31372549019607843"/>
    <n v="2"/>
    <n v="433700"/>
    <n v="0"/>
    <n v="0"/>
    <n v="3"/>
    <n v="650550"/>
    <n v="0"/>
    <n v="0"/>
    <n v="30"/>
    <n v="6635609"/>
    <n v="0"/>
    <n v="0"/>
    <n v="0"/>
    <n v="0"/>
  </r>
  <r>
    <d v="2007-01-09T00:00:00"/>
    <x v="4"/>
    <d v="2007-01-01T00:00:00"/>
    <x v="5"/>
    <x v="55"/>
    <x v="853"/>
    <x v="14"/>
    <n v="3151553"/>
    <n v="0.2558139534883721"/>
    <n v="0"/>
    <n v="0"/>
    <n v="0"/>
    <n v="0"/>
    <n v="1"/>
    <n v="216850"/>
    <n v="0"/>
    <n v="0"/>
    <n v="31"/>
    <n v="7170506"/>
    <n v="7"/>
    <n v="755238"/>
    <n v="5"/>
    <n v="1167872"/>
  </r>
  <r>
    <d v="2007-01-10T00:00:00"/>
    <x v="5"/>
    <d v="2007-01-01T00:00:00"/>
    <x v="5"/>
    <x v="25"/>
    <x v="854"/>
    <x v="7"/>
    <n v="1301100"/>
    <n v="0.2"/>
    <n v="0"/>
    <n v="0"/>
    <n v="0"/>
    <n v="0"/>
    <n v="2"/>
    <n v="650550"/>
    <n v="0"/>
    <n v="0"/>
    <n v="18"/>
    <n v="3700906"/>
    <n v="7"/>
    <n v="752129"/>
    <n v="2"/>
    <n v="333872"/>
  </r>
  <r>
    <d v="2007-01-11T00:00:00"/>
    <x v="6"/>
    <d v="2007-01-01T00:00:00"/>
    <x v="5"/>
    <x v="39"/>
    <x v="855"/>
    <x v="20"/>
    <n v="4886353"/>
    <n v="0.36170212765957449"/>
    <n v="0"/>
    <n v="0"/>
    <n v="1"/>
    <n v="216850"/>
    <n v="3"/>
    <n v="650550"/>
    <n v="0"/>
    <n v="0"/>
    <n v="26"/>
    <n v="6100712"/>
    <n v="7"/>
    <n v="942881"/>
    <n v="12"/>
    <n v="2844070"/>
  </r>
  <r>
    <d v="2007-01-12T00:00:00"/>
    <x v="0"/>
    <d v="2007-01-01T00:00:00"/>
    <x v="5"/>
    <x v="17"/>
    <x v="856"/>
    <x v="5"/>
    <n v="1517950"/>
    <n v="0.2608695652173913"/>
    <n v="0"/>
    <n v="0"/>
    <n v="0"/>
    <n v="0"/>
    <n v="2"/>
    <n v="650550"/>
    <n v="0"/>
    <n v="0"/>
    <n v="15"/>
    <n v="3469600"/>
    <n v="3"/>
    <n v="433419"/>
    <n v="9"/>
    <n v="1930637"/>
  </r>
  <r>
    <d v="2007-01-13T00:00:00"/>
    <x v="1"/>
    <d v="2007-01-01T00:00:00"/>
    <x v="5"/>
    <x v="36"/>
    <x v="857"/>
    <x v="12"/>
    <n v="3267206"/>
    <n v="0.28888888888888886"/>
    <n v="0"/>
    <n v="0"/>
    <n v="0"/>
    <n v="0"/>
    <n v="3"/>
    <n v="1084250"/>
    <n v="1"/>
    <n v="433700"/>
    <n v="28"/>
    <n v="6838003"/>
    <n v="0"/>
    <n v="0"/>
    <n v="0"/>
    <n v="0"/>
  </r>
  <r>
    <d v="2007-01-14T00:00:00"/>
    <x v="2"/>
    <d v="2007-01-01T00:00:00"/>
    <x v="5"/>
    <x v="36"/>
    <x v="858"/>
    <x v="17"/>
    <n v="7300615"/>
    <n v="0.68888888888888888"/>
    <n v="0"/>
    <n v="0"/>
    <n v="0"/>
    <n v="0"/>
    <n v="1"/>
    <n v="216850"/>
    <n v="0"/>
    <n v="0"/>
    <n v="13"/>
    <n v="3151553"/>
    <n v="0"/>
    <n v="0"/>
    <n v="0"/>
    <n v="0"/>
  </r>
  <r>
    <d v="2007-01-15T00:00:00"/>
    <x v="3"/>
    <d v="2007-01-01T00:00:00"/>
    <x v="5"/>
    <x v="32"/>
    <x v="859"/>
    <x v="12"/>
    <n v="3802103"/>
    <n v="0.33333333333333331"/>
    <n v="0"/>
    <n v="0"/>
    <n v="0"/>
    <n v="0"/>
    <n v="4"/>
    <n v="1416753"/>
    <n v="1"/>
    <n v="433700"/>
    <n v="21"/>
    <n v="5435706"/>
    <n v="6"/>
    <n v="719700"/>
    <n v="8"/>
    <n v="1769000"/>
  </r>
  <r>
    <d v="2007-01-16T00:00:00"/>
    <x v="4"/>
    <d v="2007-01-01T00:00:00"/>
    <x v="5"/>
    <x v="42"/>
    <x v="860"/>
    <x v="9"/>
    <n v="4018953"/>
    <n v="0.41379310344827586"/>
    <n v="0"/>
    <n v="0"/>
    <n v="0"/>
    <n v="0"/>
    <n v="3"/>
    <n v="867400"/>
    <n v="0"/>
    <n v="0"/>
    <n v="14"/>
    <n v="3686450"/>
    <n v="1"/>
    <n v="102000"/>
    <n v="7"/>
    <n v="1411623"/>
  </r>
  <r>
    <d v="2007-01-17T00:00:00"/>
    <x v="5"/>
    <d v="2007-01-01T00:00:00"/>
    <x v="5"/>
    <x v="37"/>
    <x v="861"/>
    <x v="23"/>
    <n v="5204400"/>
    <n v="0.32203389830508472"/>
    <n v="0"/>
    <n v="0"/>
    <n v="0"/>
    <n v="0"/>
    <n v="4"/>
    <n v="867400"/>
    <n v="1"/>
    <n v="433700"/>
    <n v="35"/>
    <n v="8471606"/>
    <n v="6"/>
    <n v="652576"/>
    <n v="8"/>
    <n v="1859731"/>
  </r>
  <r>
    <d v="2007-01-18T00:00:00"/>
    <x v="6"/>
    <d v="2007-01-01T00:00:00"/>
    <x v="5"/>
    <x v="20"/>
    <x v="862"/>
    <x v="9"/>
    <n v="3368403"/>
    <n v="0.4"/>
    <n v="0"/>
    <n v="0"/>
    <n v="0"/>
    <n v="0"/>
    <n v="1"/>
    <n v="216850"/>
    <n v="0"/>
    <n v="0"/>
    <n v="17"/>
    <n v="4770700"/>
    <n v="1"/>
    <n v="108355"/>
    <n v="8"/>
    <n v="1936685"/>
  </r>
  <r>
    <d v="2007-01-19T00:00:00"/>
    <x v="0"/>
    <d v="2007-01-01T00:00:00"/>
    <x v="5"/>
    <x v="60"/>
    <x v="863"/>
    <x v="19"/>
    <n v="3715362"/>
    <n v="0.43902439024390244"/>
    <n v="0"/>
    <n v="0"/>
    <n v="0"/>
    <n v="0"/>
    <n v="3"/>
    <n v="650550"/>
    <n v="0"/>
    <n v="0"/>
    <n v="20"/>
    <n v="5103203"/>
    <n v="0"/>
    <n v="0"/>
    <n v="9"/>
    <n v="2192085"/>
  </r>
  <r>
    <d v="2007-01-20T00:00:00"/>
    <x v="1"/>
    <d v="2007-01-01T00:00:00"/>
    <x v="5"/>
    <x v="30"/>
    <x v="864"/>
    <x v="14"/>
    <n v="3035900"/>
    <n v="0.33333333333333331"/>
    <n v="0"/>
    <n v="0"/>
    <n v="0"/>
    <n v="0"/>
    <n v="1"/>
    <n v="216850"/>
    <n v="0"/>
    <n v="0"/>
    <n v="21"/>
    <n v="5536903"/>
    <n v="0"/>
    <n v="0"/>
    <n v="0"/>
    <n v="0"/>
  </r>
  <r>
    <d v="2007-01-21T00:00:00"/>
    <x v="2"/>
    <d v="2007-01-01T00:00:00"/>
    <x v="5"/>
    <x v="34"/>
    <x v="865"/>
    <x v="13"/>
    <n v="3585253"/>
    <n v="0.2857142857142857"/>
    <n v="0"/>
    <n v="0"/>
    <n v="0"/>
    <n v="0"/>
    <n v="6"/>
    <n v="2168500"/>
    <n v="0"/>
    <n v="0"/>
    <n v="29"/>
    <n v="6303106"/>
    <n v="0"/>
    <n v="0"/>
    <n v="0"/>
    <n v="0"/>
  </r>
  <r>
    <d v="2007-01-22T00:00:00"/>
    <x v="3"/>
    <d v="2007-01-01T00:00:00"/>
    <x v="5"/>
    <x v="28"/>
    <x v="866"/>
    <x v="14"/>
    <n v="3035900"/>
    <n v="0.30555555555555558"/>
    <n v="0"/>
    <n v="0"/>
    <n v="0"/>
    <n v="0"/>
    <n v="2"/>
    <n v="650550"/>
    <n v="1"/>
    <n v="216850"/>
    <n v="22"/>
    <n v="5638100"/>
    <n v="18"/>
    <n v="2042595"/>
    <n v="7"/>
    <n v="1315636"/>
  </r>
  <r>
    <d v="2007-01-23T00:00:00"/>
    <x v="4"/>
    <d v="2007-01-01T00:00:00"/>
    <x v="5"/>
    <x v="63"/>
    <x v="867"/>
    <x v="19"/>
    <n v="4987550"/>
    <n v="0.35294117647058826"/>
    <n v="0"/>
    <n v="0"/>
    <n v="0"/>
    <n v="0"/>
    <n v="5"/>
    <n v="1416753"/>
    <n v="0"/>
    <n v="0"/>
    <n v="28"/>
    <n v="7184962"/>
    <n v="12"/>
    <n v="1599124"/>
    <n v="13"/>
    <n v="3254943"/>
  </r>
  <r>
    <d v="2007-01-24T00:00:00"/>
    <x v="5"/>
    <d v="2007-01-01T00:00:00"/>
    <x v="5"/>
    <x v="34"/>
    <x v="868"/>
    <x v="24"/>
    <n v="5016462"/>
    <n v="0.44897959183673469"/>
    <n v="0"/>
    <n v="0"/>
    <n v="0"/>
    <n v="0"/>
    <n v="4"/>
    <n v="766203"/>
    <n v="1"/>
    <n v="216850"/>
    <n v="22"/>
    <n v="4568306"/>
    <n v="17"/>
    <n v="2066749"/>
    <n v="15"/>
    <n v="3893390"/>
  </r>
  <r>
    <d v="2007-01-25T00:00:00"/>
    <x v="6"/>
    <d v="2007-01-01T00:00:00"/>
    <x v="5"/>
    <x v="39"/>
    <x v="869"/>
    <x v="18"/>
    <n v="5117659"/>
    <n v="0.42553191489361702"/>
    <n v="0"/>
    <n v="0"/>
    <n v="0"/>
    <n v="0"/>
    <n v="1"/>
    <n v="216850"/>
    <n v="0"/>
    <n v="0"/>
    <n v="26"/>
    <n v="6317562"/>
    <n v="18"/>
    <n v="1908757"/>
    <n v="10"/>
    <n v="1924325"/>
  </r>
  <r>
    <d v="2007-01-26T00:00:00"/>
    <x v="0"/>
    <d v="2007-01-01T00:00:00"/>
    <x v="5"/>
    <x v="21"/>
    <x v="870"/>
    <x v="20"/>
    <n v="4018953"/>
    <n v="0.42499999999999999"/>
    <n v="0"/>
    <n v="0"/>
    <n v="0"/>
    <n v="0"/>
    <n v="3"/>
    <n v="650550"/>
    <n v="0"/>
    <n v="0"/>
    <n v="20"/>
    <n v="5218856"/>
    <n v="14"/>
    <n v="1534182"/>
    <n v="5"/>
    <n v="1049790"/>
  </r>
  <r>
    <d v="2007-01-27T00:00:00"/>
    <x v="1"/>
    <d v="2007-01-01T00:00:00"/>
    <x v="5"/>
    <x v="37"/>
    <x v="871"/>
    <x v="47"/>
    <n v="7734315"/>
    <n v="0.49152542372881358"/>
    <n v="0"/>
    <n v="0"/>
    <n v="0"/>
    <n v="0"/>
    <n v="2"/>
    <n v="332503"/>
    <n v="0"/>
    <n v="0"/>
    <n v="28"/>
    <n v="6953656"/>
    <n v="0"/>
    <n v="0"/>
    <n v="0"/>
    <n v="0"/>
  </r>
  <r>
    <d v="2007-01-28T00:00:00"/>
    <x v="2"/>
    <d v="2007-01-01T00:00:00"/>
    <x v="5"/>
    <x v="54"/>
    <x v="872"/>
    <x v="20"/>
    <n v="4235803"/>
    <n v="0.38636363636363635"/>
    <n v="0"/>
    <n v="0"/>
    <n v="0"/>
    <n v="0"/>
    <n v="2"/>
    <n v="433700"/>
    <n v="0"/>
    <n v="0"/>
    <n v="25"/>
    <n v="5638100"/>
    <n v="0"/>
    <n v="0"/>
    <n v="0"/>
    <n v="0"/>
  </r>
  <r>
    <d v="2007-01-29T00:00:00"/>
    <x v="3"/>
    <d v="2007-01-01T00:00:00"/>
    <x v="5"/>
    <x v="11"/>
    <x v="873"/>
    <x v="11"/>
    <n v="1546862"/>
    <n v="0.66666666666666663"/>
    <n v="0"/>
    <n v="0"/>
    <n v="0"/>
    <n v="0"/>
    <n v="1"/>
    <n v="115653"/>
    <n v="0"/>
    <n v="0"/>
    <n v="3"/>
    <n v="549353"/>
    <n v="16"/>
    <n v="1948593"/>
    <n v="13"/>
    <n v="3253695"/>
  </r>
  <r>
    <d v="2007-01-30T00:00:00"/>
    <x v="4"/>
    <d v="2007-01-01T00:00:00"/>
    <x v="5"/>
    <x v="64"/>
    <x v="874"/>
    <x v="16"/>
    <n v="5883862"/>
    <n v="0.40350877192982454"/>
    <n v="0"/>
    <n v="0"/>
    <n v="0"/>
    <n v="0"/>
    <n v="6"/>
    <n v="1098706"/>
    <n v="0"/>
    <n v="0"/>
    <n v="28"/>
    <n v="6519956"/>
    <n v="7"/>
    <n v="615564"/>
    <n v="12"/>
    <n v="2549035"/>
  </r>
  <r>
    <d v="2007-01-31T00:00:00"/>
    <x v="5"/>
    <d v="2007-01-01T00:00:00"/>
    <x v="5"/>
    <x v="55"/>
    <x v="858"/>
    <x v="23"/>
    <n v="4481565"/>
    <n v="0.44186046511627908"/>
    <n v="0"/>
    <n v="0"/>
    <n v="0"/>
    <n v="0"/>
    <n v="2"/>
    <n v="650550"/>
    <n v="0"/>
    <n v="0"/>
    <n v="22"/>
    <n v="5536903"/>
    <n v="15"/>
    <n v="1868345"/>
    <n v="11"/>
    <n v="2893265"/>
  </r>
  <r>
    <d v="2007-02-01T00:00:00"/>
    <x v="6"/>
    <d v="2007-02-01T00:00:00"/>
    <x v="5"/>
    <x v="81"/>
    <x v="875"/>
    <x v="12"/>
    <n v="2515459"/>
    <n v="0.35135135135135137"/>
    <n v="0"/>
    <n v="0"/>
    <n v="0"/>
    <n v="0"/>
    <n v="4"/>
    <n v="766203"/>
    <n v="0"/>
    <n v="0"/>
    <n v="20"/>
    <n v="4669503"/>
    <n v="18"/>
    <n v="1905226"/>
    <n v="9"/>
    <n v="2599570"/>
  </r>
  <r>
    <d v="2007-02-02T00:00:00"/>
    <x v="0"/>
    <d v="2007-02-01T00:00:00"/>
    <x v="5"/>
    <x v="28"/>
    <x v="875"/>
    <x v="15"/>
    <n v="3368403"/>
    <n v="0.44444444444444442"/>
    <n v="0"/>
    <n v="0"/>
    <n v="0"/>
    <n v="0"/>
    <n v="3"/>
    <n v="665006"/>
    <n v="1"/>
    <n v="216850"/>
    <n v="16"/>
    <n v="3700906"/>
    <n v="12"/>
    <n v="1547613"/>
    <n v="16"/>
    <n v="3520055"/>
  </r>
  <r>
    <d v="2007-02-03T00:00:00"/>
    <x v="1"/>
    <d v="2007-02-01T00:00:00"/>
    <x v="5"/>
    <x v="46"/>
    <x v="876"/>
    <x v="15"/>
    <n v="4235803"/>
    <n v="0.5"/>
    <n v="0"/>
    <n v="0"/>
    <n v="0"/>
    <n v="0"/>
    <n v="2"/>
    <n v="332503"/>
    <n v="0"/>
    <n v="0"/>
    <n v="14"/>
    <n v="3498512"/>
    <n v="0"/>
    <n v="0"/>
    <n v="0"/>
    <n v="0"/>
  </r>
  <r>
    <d v="2007-02-04T00:00:00"/>
    <x v="2"/>
    <d v="2007-02-01T00:00:00"/>
    <x v="5"/>
    <x v="21"/>
    <x v="877"/>
    <x v="18"/>
    <n v="4669503"/>
    <n v="0.5"/>
    <n v="0"/>
    <n v="0"/>
    <n v="0"/>
    <n v="0"/>
    <n v="0"/>
    <n v="0"/>
    <n v="0"/>
    <n v="0"/>
    <n v="20"/>
    <n v="4553850"/>
    <n v="0"/>
    <n v="0"/>
    <n v="0"/>
    <n v="0"/>
  </r>
  <r>
    <d v="2007-02-05T00:00:00"/>
    <x v="3"/>
    <d v="2007-02-01T00:00:00"/>
    <x v="5"/>
    <x v="17"/>
    <x v="878"/>
    <x v="10"/>
    <n v="1864909"/>
    <n v="0.43478260869565216"/>
    <n v="0"/>
    <n v="0"/>
    <n v="0"/>
    <n v="0"/>
    <n v="3"/>
    <n v="650550"/>
    <n v="0"/>
    <n v="0"/>
    <n v="10"/>
    <n v="2182956"/>
    <n v="6"/>
    <n v="631962"/>
    <n v="12"/>
    <n v="2644165"/>
  </r>
  <r>
    <d v="2007-02-06T00:00:00"/>
    <x v="4"/>
    <d v="2007-02-01T00:00:00"/>
    <x v="5"/>
    <x v="20"/>
    <x v="879"/>
    <x v="18"/>
    <n v="4683959"/>
    <n v="0.66666666666666663"/>
    <n v="0"/>
    <n v="0"/>
    <n v="0"/>
    <n v="0"/>
    <n v="2"/>
    <n v="433700"/>
    <n v="0"/>
    <n v="0"/>
    <n v="8"/>
    <n v="1966106"/>
    <n v="12"/>
    <n v="1219677"/>
    <n v="5"/>
    <n v="975543"/>
  </r>
  <r>
    <d v="2007-02-07T00:00:00"/>
    <x v="5"/>
    <d v="2007-02-01T00:00:00"/>
    <x v="5"/>
    <x v="24"/>
    <x v="880"/>
    <x v="8"/>
    <n v="2168500"/>
    <n v="0.375"/>
    <n v="0"/>
    <n v="0"/>
    <n v="0"/>
    <n v="0"/>
    <n v="1"/>
    <n v="216850"/>
    <n v="0"/>
    <n v="0"/>
    <n v="14"/>
    <n v="3368403"/>
    <n v="15"/>
    <n v="1625591"/>
    <n v="10"/>
    <n v="2933020"/>
  </r>
  <r>
    <d v="2007-02-08T00:00:00"/>
    <x v="6"/>
    <d v="2007-02-01T00:00:00"/>
    <x v="5"/>
    <x v="17"/>
    <x v="881"/>
    <x v="13"/>
    <n v="4018953"/>
    <n v="0.60869565217391308"/>
    <n v="0"/>
    <n v="0"/>
    <n v="0"/>
    <n v="0"/>
    <n v="2"/>
    <n v="867400"/>
    <n v="0"/>
    <n v="0"/>
    <n v="7"/>
    <n v="1850453"/>
    <n v="14"/>
    <n v="1554467"/>
    <n v="16"/>
    <n v="3041600"/>
  </r>
  <r>
    <d v="2007-02-09T00:00:00"/>
    <x v="0"/>
    <d v="2007-02-01T00:00:00"/>
    <x v="5"/>
    <x v="26"/>
    <x v="882"/>
    <x v="14"/>
    <n v="2602200"/>
    <n v="0.40740740740740738"/>
    <n v="0"/>
    <n v="0"/>
    <n v="0"/>
    <n v="0"/>
    <n v="1"/>
    <n v="216850"/>
    <n v="0"/>
    <n v="0"/>
    <n v="15"/>
    <n v="3064812"/>
    <n v="13"/>
    <n v="1573218"/>
    <n v="1"/>
    <n v="422100"/>
  </r>
  <r>
    <d v="2007-02-10T00:00:00"/>
    <x v="1"/>
    <d v="2007-02-01T00:00:00"/>
    <x v="5"/>
    <x v="54"/>
    <x v="883"/>
    <x v="19"/>
    <n v="5320053"/>
    <n v="0.40909090909090912"/>
    <n v="0"/>
    <n v="0"/>
    <n v="0"/>
    <n v="0"/>
    <n v="2"/>
    <n v="332503"/>
    <n v="0"/>
    <n v="0"/>
    <n v="24"/>
    <n v="6838003"/>
    <n v="0"/>
    <n v="0"/>
    <n v="0"/>
    <n v="0"/>
  </r>
  <r>
    <d v="2007-02-11T00:00:00"/>
    <x v="2"/>
    <d v="2007-02-01T00:00:00"/>
    <x v="5"/>
    <x v="17"/>
    <x v="884"/>
    <x v="9"/>
    <n v="3035900"/>
    <n v="0.52173913043478259"/>
    <n v="0"/>
    <n v="0"/>
    <n v="0"/>
    <n v="0"/>
    <n v="0"/>
    <n v="0"/>
    <n v="0"/>
    <n v="0"/>
    <n v="11"/>
    <n v="2298609"/>
    <n v="0"/>
    <n v="0"/>
    <n v="0"/>
    <n v="0"/>
  </r>
  <r>
    <d v="2007-02-12T00:00:00"/>
    <x v="3"/>
    <d v="2007-02-01T00:00:00"/>
    <x v="5"/>
    <x v="26"/>
    <x v="885"/>
    <x v="22"/>
    <n v="3903300"/>
    <n v="0.55555555555555558"/>
    <n v="0"/>
    <n v="0"/>
    <n v="0"/>
    <n v="0"/>
    <n v="3"/>
    <n v="650550"/>
    <n v="0"/>
    <n v="0"/>
    <n v="9"/>
    <n v="2168500"/>
    <n v="9"/>
    <n v="1320063"/>
    <n v="6"/>
    <n v="1715570"/>
  </r>
  <r>
    <d v="2007-02-13T00:00:00"/>
    <x v="4"/>
    <d v="2007-02-01T00:00:00"/>
    <x v="5"/>
    <x v="25"/>
    <x v="886"/>
    <x v="9"/>
    <n v="3368403"/>
    <n v="0.48"/>
    <n v="0"/>
    <n v="0"/>
    <n v="0"/>
    <n v="0"/>
    <n v="1"/>
    <n v="216850"/>
    <n v="0"/>
    <n v="0"/>
    <n v="12"/>
    <n v="2501003"/>
    <n v="10"/>
    <n v="1086036"/>
    <n v="6"/>
    <n v="1436105"/>
  </r>
  <r>
    <d v="2007-02-14T00:00:00"/>
    <x v="5"/>
    <d v="2007-02-01T00:00:00"/>
    <x v="5"/>
    <x v="33"/>
    <x v="887"/>
    <x v="9"/>
    <n v="3469600"/>
    <n v="0.34285714285714286"/>
    <n v="0"/>
    <n v="0"/>
    <n v="0"/>
    <n v="0"/>
    <n v="5"/>
    <n v="1084250"/>
    <n v="0"/>
    <n v="0"/>
    <n v="18"/>
    <n v="4568306"/>
    <n v="8"/>
    <n v="999742"/>
    <n v="6"/>
    <n v="1383493"/>
  </r>
  <r>
    <d v="2007-02-15T00:00:00"/>
    <x v="6"/>
    <d v="2007-02-01T00:00:00"/>
    <x v="5"/>
    <x v="19"/>
    <x v="888"/>
    <x v="5"/>
    <n v="1734800"/>
    <n v="0.31578947368421051"/>
    <n v="0"/>
    <n v="0"/>
    <n v="0"/>
    <n v="0"/>
    <n v="1"/>
    <n v="216850"/>
    <n v="1"/>
    <n v="216850"/>
    <n v="11"/>
    <n v="2602200"/>
    <n v="7"/>
    <n v="649258"/>
    <n v="5"/>
    <n v="936736"/>
  </r>
  <r>
    <d v="2007-02-16T00:00:00"/>
    <x v="0"/>
    <d v="2007-02-01T00:00:00"/>
    <x v="5"/>
    <x v="19"/>
    <x v="889"/>
    <x v="4"/>
    <n v="1633603"/>
    <n v="0.36842105263157893"/>
    <n v="0"/>
    <n v="0"/>
    <n v="0"/>
    <n v="0"/>
    <n v="2"/>
    <n v="433700"/>
    <n v="0"/>
    <n v="0"/>
    <n v="10"/>
    <n v="2602200"/>
    <n v="13"/>
    <n v="1398692"/>
    <n v="1"/>
    <n v="230950"/>
  </r>
  <r>
    <d v="2007-02-17T00:00:00"/>
    <x v="1"/>
    <d v="2007-02-01T00:00:00"/>
    <x v="5"/>
    <x v="29"/>
    <x v="890"/>
    <x v="9"/>
    <n v="3585253"/>
    <n v="0.42857142857142855"/>
    <n v="0"/>
    <n v="0"/>
    <n v="0"/>
    <n v="0"/>
    <n v="2"/>
    <n v="433700"/>
    <n v="0"/>
    <n v="0"/>
    <n v="14"/>
    <n v="3050356"/>
    <n v="0"/>
    <n v="0"/>
    <n v="0"/>
    <n v="0"/>
  </r>
  <r>
    <d v="2007-02-18T00:00:00"/>
    <x v="2"/>
    <d v="2007-02-01T00:00:00"/>
    <x v="5"/>
    <x v="19"/>
    <x v="891"/>
    <x v="4"/>
    <n v="1633603"/>
    <n v="0.36842105263157893"/>
    <n v="0"/>
    <n v="0"/>
    <n v="0"/>
    <n v="0"/>
    <n v="0"/>
    <n v="0"/>
    <n v="0"/>
    <n v="0"/>
    <n v="12"/>
    <n v="2602200"/>
    <n v="0"/>
    <n v="0"/>
    <n v="0"/>
    <n v="0"/>
  </r>
  <r>
    <d v="2007-02-19T00:00:00"/>
    <x v="3"/>
    <d v="2007-02-01T00:00:00"/>
    <x v="5"/>
    <x v="1"/>
    <x v="892"/>
    <x v="7"/>
    <n v="1517950"/>
    <n v="0.83333333333333337"/>
    <n v="0"/>
    <n v="0"/>
    <n v="0"/>
    <n v="0"/>
    <n v="0"/>
    <n v="0"/>
    <n v="0"/>
    <n v="0"/>
    <n v="1"/>
    <n v="216850"/>
    <n v="0"/>
    <n v="0"/>
    <n v="1"/>
    <n v="218100"/>
  </r>
  <r>
    <d v="2007-02-20T00:00:00"/>
    <x v="4"/>
    <d v="2007-02-01T00:00:00"/>
    <x v="5"/>
    <x v="27"/>
    <x v="893"/>
    <x v="14"/>
    <n v="2717853"/>
    <n v="0.52380952380952384"/>
    <n v="0"/>
    <n v="0"/>
    <n v="0"/>
    <n v="0"/>
    <n v="6"/>
    <n v="1734800"/>
    <n v="0"/>
    <n v="0"/>
    <n v="4"/>
    <n v="1084250"/>
    <n v="0"/>
    <n v="0"/>
    <n v="3"/>
    <n v="793325"/>
  </r>
  <r>
    <d v="2007-02-21T00:00:00"/>
    <x v="5"/>
    <d v="2007-02-01T00:00:00"/>
    <x v="5"/>
    <x v="22"/>
    <x v="894"/>
    <x v="14"/>
    <n v="2602200"/>
    <n v="0.55000000000000004"/>
    <n v="0"/>
    <n v="0"/>
    <n v="0"/>
    <n v="0"/>
    <n v="1"/>
    <n v="433700"/>
    <n v="0"/>
    <n v="0"/>
    <n v="8"/>
    <n v="2168500"/>
    <n v="6"/>
    <n v="672443"/>
    <n v="8"/>
    <n v="1923400"/>
  </r>
  <r>
    <d v="2007-02-22T00:00:00"/>
    <x v="6"/>
    <d v="2007-02-01T00:00:00"/>
    <x v="5"/>
    <x v="8"/>
    <x v="895"/>
    <x v="3"/>
    <n v="1084250"/>
    <n v="0.42857142857142855"/>
    <n v="0"/>
    <n v="0"/>
    <n v="0"/>
    <n v="0"/>
    <n v="0"/>
    <n v="0"/>
    <n v="0"/>
    <n v="0"/>
    <n v="4"/>
    <n v="867400"/>
    <n v="5"/>
    <n v="386687"/>
    <n v="3"/>
    <n v="615935"/>
  </r>
  <r>
    <d v="2007-02-23T00:00:00"/>
    <x v="0"/>
    <d v="2007-02-01T00:00:00"/>
    <x v="5"/>
    <x v="8"/>
    <x v="896"/>
    <x v="7"/>
    <n v="1084250"/>
    <n v="0.7142857142857143"/>
    <n v="0"/>
    <n v="0"/>
    <n v="0"/>
    <n v="0"/>
    <n v="0"/>
    <n v="0"/>
    <n v="0"/>
    <n v="0"/>
    <n v="2"/>
    <n v="433700"/>
    <n v="10"/>
    <n v="1016347"/>
    <n v="8"/>
    <n v="2295350"/>
  </r>
  <r>
    <d v="2007-02-24T00:00:00"/>
    <x v="1"/>
    <d v="2007-02-01T00:00:00"/>
    <x v="5"/>
    <x v="8"/>
    <x v="895"/>
    <x v="6"/>
    <n v="1301100"/>
    <n v="0.5714285714285714"/>
    <n v="0"/>
    <n v="0"/>
    <n v="0"/>
    <n v="0"/>
    <n v="0"/>
    <n v="0"/>
    <n v="0"/>
    <n v="0"/>
    <n v="3"/>
    <n v="650550"/>
    <n v="0"/>
    <n v="0"/>
    <n v="0"/>
    <n v="0"/>
  </r>
  <r>
    <d v="2007-02-25T00:00:00"/>
    <x v="2"/>
    <d v="2007-02-01T00:00:00"/>
    <x v="5"/>
    <x v="18"/>
    <x v="897"/>
    <x v="7"/>
    <n v="1084250"/>
    <n v="0.27777777777777779"/>
    <n v="0"/>
    <n v="0"/>
    <n v="0"/>
    <n v="0"/>
    <n v="3"/>
    <n v="650550"/>
    <n v="0"/>
    <n v="0"/>
    <n v="10"/>
    <n v="2501053"/>
    <n v="0"/>
    <n v="0"/>
    <n v="0"/>
    <n v="0"/>
  </r>
  <r>
    <d v="2007-02-26T00:00:00"/>
    <x v="3"/>
    <d v="2007-02-01T00:00:00"/>
    <x v="5"/>
    <x v="10"/>
    <x v="898"/>
    <x v="4"/>
    <n v="2168500"/>
    <n v="0.5"/>
    <n v="0"/>
    <n v="0"/>
    <n v="0"/>
    <n v="0"/>
    <n v="2"/>
    <n v="433700"/>
    <n v="0"/>
    <n v="0"/>
    <n v="5"/>
    <n v="1416753"/>
    <n v="8"/>
    <n v="871882"/>
    <n v="8"/>
    <n v="1580671"/>
  </r>
  <r>
    <d v="2007-02-27T00:00:00"/>
    <x v="4"/>
    <d v="2007-02-01T00:00:00"/>
    <x v="5"/>
    <x v="8"/>
    <x v="899"/>
    <x v="7"/>
    <n v="983053"/>
    <n v="0.7142857142857143"/>
    <n v="0"/>
    <n v="0"/>
    <n v="0"/>
    <n v="0"/>
    <n v="0"/>
    <n v="0"/>
    <n v="0"/>
    <n v="0"/>
    <n v="2"/>
    <n v="650550"/>
    <n v="9"/>
    <n v="923204"/>
    <n v="9"/>
    <n v="2727320"/>
  </r>
  <r>
    <d v="2007-02-28T00:00:00"/>
    <x v="5"/>
    <d v="2007-02-01T00:00:00"/>
    <x v="5"/>
    <x v="12"/>
    <x v="900"/>
    <x v="11"/>
    <n v="2602200"/>
    <n v="0.61538461538461542"/>
    <n v="0"/>
    <n v="0"/>
    <n v="0"/>
    <n v="0"/>
    <n v="1"/>
    <n v="433700"/>
    <n v="0"/>
    <n v="0"/>
    <n v="4"/>
    <n v="1301100"/>
    <n v="2"/>
    <n v="146267"/>
    <n v="6"/>
    <n v="1384745"/>
  </r>
  <r>
    <d v="2007-03-01T00:00:00"/>
    <x v="6"/>
    <d v="2007-03-01T00:00:00"/>
    <x v="5"/>
    <x v="12"/>
    <x v="891"/>
    <x v="5"/>
    <n v="2168500"/>
    <n v="0.46153846153846156"/>
    <n v="0"/>
    <n v="0"/>
    <n v="0"/>
    <n v="0"/>
    <n v="1"/>
    <n v="216850"/>
    <n v="0"/>
    <n v="0"/>
    <n v="6"/>
    <n v="1850453"/>
    <n v="12"/>
    <n v="1062053"/>
    <n v="10"/>
    <n v="2397941"/>
  </r>
  <r>
    <d v="2007-03-02T00:00:00"/>
    <x v="0"/>
    <d v="2007-03-01T00:00:00"/>
    <x v="5"/>
    <x v="10"/>
    <x v="898"/>
    <x v="6"/>
    <n v="1084250"/>
    <n v="0.2857142857142857"/>
    <n v="0"/>
    <n v="0"/>
    <n v="0"/>
    <n v="0"/>
    <n v="0"/>
    <n v="0"/>
    <n v="0"/>
    <n v="0"/>
    <n v="10"/>
    <n v="2934703"/>
    <n v="5"/>
    <n v="497173"/>
    <n v="7"/>
    <n v="1844605"/>
  </r>
  <r>
    <d v="2007-03-03T00:00:00"/>
    <x v="1"/>
    <d v="2007-03-01T00:00:00"/>
    <x v="5"/>
    <x v="24"/>
    <x v="901"/>
    <x v="8"/>
    <n v="2501003"/>
    <n v="0.375"/>
    <n v="0"/>
    <n v="0"/>
    <n v="0"/>
    <n v="0"/>
    <n v="1"/>
    <n v="216850"/>
    <n v="0"/>
    <n v="0"/>
    <n v="14"/>
    <n v="4250259"/>
    <n v="0"/>
    <n v="0"/>
    <n v="0"/>
    <n v="0"/>
  </r>
  <r>
    <d v="2007-03-04T00:00:00"/>
    <x v="2"/>
    <d v="2007-03-01T00:00:00"/>
    <x v="5"/>
    <x v="87"/>
    <x v="902"/>
    <x v="10"/>
    <n v="2819050"/>
    <n v="0.45454545454545453"/>
    <n v="0"/>
    <n v="0"/>
    <n v="0"/>
    <n v="0"/>
    <n v="3"/>
    <n v="867400"/>
    <n v="0"/>
    <n v="0"/>
    <n v="9"/>
    <n v="2284203"/>
    <n v="0"/>
    <n v="0"/>
    <n v="0"/>
    <n v="0"/>
  </r>
  <r>
    <d v="2007-03-05T00:00:00"/>
    <x v="3"/>
    <d v="2007-03-01T00:00:00"/>
    <x v="5"/>
    <x v="27"/>
    <x v="903"/>
    <x v="4"/>
    <n v="1749256"/>
    <n v="0.33333333333333331"/>
    <n v="0"/>
    <n v="0"/>
    <n v="0"/>
    <n v="0"/>
    <n v="4"/>
    <n v="1301100"/>
    <n v="0"/>
    <n v="0"/>
    <n v="10"/>
    <n v="3151553"/>
    <n v="7"/>
    <n v="801831"/>
    <n v="7"/>
    <n v="1347561"/>
  </r>
  <r>
    <d v="2007-03-06T00:00:00"/>
    <x v="4"/>
    <d v="2007-03-01T00:00:00"/>
    <x v="5"/>
    <x v="12"/>
    <x v="898"/>
    <x v="5"/>
    <n v="1951650"/>
    <n v="0.46153846153846156"/>
    <n v="0"/>
    <n v="0"/>
    <n v="0"/>
    <n v="0"/>
    <n v="0"/>
    <n v="0"/>
    <n v="0"/>
    <n v="0"/>
    <n v="7"/>
    <n v="2067303"/>
    <n v="9"/>
    <n v="869964"/>
    <n v="4"/>
    <n v="884855"/>
  </r>
  <r>
    <d v="2007-03-07T00:00:00"/>
    <x v="5"/>
    <d v="2007-03-01T00:00:00"/>
    <x v="5"/>
    <x v="17"/>
    <x v="904"/>
    <x v="14"/>
    <n v="2399806"/>
    <n v="0.47826086956521741"/>
    <n v="0"/>
    <n v="0"/>
    <n v="0"/>
    <n v="0"/>
    <n v="2"/>
    <n v="433700"/>
    <n v="0"/>
    <n v="0"/>
    <n v="10"/>
    <n v="2616656"/>
    <n v="7"/>
    <n v="585839"/>
    <n v="9"/>
    <n v="2265830"/>
  </r>
  <r>
    <d v="2007-03-08T00:00:00"/>
    <x v="6"/>
    <d v="2007-03-01T00:00:00"/>
    <x v="5"/>
    <x v="24"/>
    <x v="882"/>
    <x v="16"/>
    <n v="5667012"/>
    <n v="0.95833333333333337"/>
    <n v="0"/>
    <n v="0"/>
    <n v="0"/>
    <n v="0"/>
    <n v="0"/>
    <n v="0"/>
    <n v="0"/>
    <n v="0"/>
    <n v="1"/>
    <n v="216850"/>
    <n v="29"/>
    <n v="3331457"/>
    <n v="5"/>
    <n v="1229405"/>
  </r>
  <r>
    <d v="2007-03-09T00:00:00"/>
    <x v="0"/>
    <d v="2007-03-01T00:00:00"/>
    <x v="5"/>
    <x v="7"/>
    <x v="905"/>
    <x v="5"/>
    <n v="1416753"/>
    <n v="0.66666666666666663"/>
    <n v="0"/>
    <n v="0"/>
    <n v="0"/>
    <n v="0"/>
    <n v="0"/>
    <n v="0"/>
    <n v="0"/>
    <n v="0"/>
    <n v="3"/>
    <n v="650550"/>
    <n v="18"/>
    <n v="1999155"/>
    <n v="6"/>
    <n v="1174917"/>
  </r>
  <r>
    <d v="2007-03-10T00:00:00"/>
    <x v="1"/>
    <d v="2007-03-01T00:00:00"/>
    <x v="5"/>
    <x v="24"/>
    <x v="906"/>
    <x v="5"/>
    <n v="1951650"/>
    <n v="0.25"/>
    <n v="0"/>
    <n v="0"/>
    <n v="0"/>
    <n v="0"/>
    <n v="4"/>
    <n v="983053"/>
    <n v="0"/>
    <n v="0"/>
    <n v="14"/>
    <n v="4120150"/>
    <n v="0"/>
    <n v="0"/>
    <n v="0"/>
    <n v="0"/>
  </r>
  <r>
    <d v="2007-03-11T00:00:00"/>
    <x v="2"/>
    <d v="2007-03-01T00:00:00"/>
    <x v="5"/>
    <x v="29"/>
    <x v="907"/>
    <x v="20"/>
    <n v="3382859"/>
    <n v="0.6071428571428571"/>
    <n v="0"/>
    <n v="0"/>
    <n v="0"/>
    <n v="0"/>
    <n v="1"/>
    <n v="216850"/>
    <n v="0"/>
    <n v="0"/>
    <n v="10"/>
    <n v="2385350"/>
    <n v="0"/>
    <n v="0"/>
    <n v="0"/>
    <n v="0"/>
  </r>
  <r>
    <d v="2007-03-12T00:00:00"/>
    <x v="3"/>
    <d v="2007-03-01T00:00:00"/>
    <x v="5"/>
    <x v="23"/>
    <x v="908"/>
    <x v="8"/>
    <n v="1864909"/>
    <n v="0.6"/>
    <n v="0"/>
    <n v="0"/>
    <n v="0"/>
    <n v="0"/>
    <n v="2"/>
    <n v="433700"/>
    <n v="0"/>
    <n v="0"/>
    <n v="4"/>
    <n v="881856"/>
    <n v="5"/>
    <n v="502724"/>
    <n v="10"/>
    <n v="1907975"/>
  </r>
  <r>
    <d v="2007-03-13T00:00:00"/>
    <x v="4"/>
    <d v="2007-03-01T00:00:00"/>
    <x v="5"/>
    <x v="22"/>
    <x v="856"/>
    <x v="11"/>
    <n v="1951650"/>
    <n v="0.4"/>
    <n v="0"/>
    <n v="0"/>
    <n v="0"/>
    <n v="0"/>
    <n v="2"/>
    <n v="650550"/>
    <n v="1"/>
    <n v="433700"/>
    <n v="9"/>
    <n v="2602200"/>
    <n v="11"/>
    <n v="1268303"/>
    <n v="12"/>
    <n v="2707225"/>
  </r>
  <r>
    <d v="2007-03-14T00:00:00"/>
    <x v="5"/>
    <d v="2007-03-01T00:00:00"/>
    <x v="5"/>
    <x v="32"/>
    <x v="909"/>
    <x v="29"/>
    <n v="6418759"/>
    <n v="0.53846153846153844"/>
    <n v="0"/>
    <n v="0"/>
    <n v="0"/>
    <n v="0"/>
    <n v="4"/>
    <n v="983053"/>
    <n v="1"/>
    <n v="216850"/>
    <n v="13"/>
    <n v="3368403"/>
    <n v="2"/>
    <n v="204000"/>
    <n v="9"/>
    <n v="2282842"/>
  </r>
  <r>
    <d v="2007-03-15T00:00:00"/>
    <x v="6"/>
    <d v="2007-03-01T00:00:00"/>
    <x v="5"/>
    <x v="27"/>
    <x v="910"/>
    <x v="10"/>
    <n v="2616656"/>
    <n v="0.47619047619047616"/>
    <n v="0"/>
    <n v="0"/>
    <n v="0"/>
    <n v="0"/>
    <n v="2"/>
    <n v="650550"/>
    <n v="0"/>
    <n v="0"/>
    <n v="9"/>
    <n v="2602200"/>
    <n v="12"/>
    <n v="1517358"/>
    <n v="7"/>
    <n v="1998720"/>
  </r>
  <r>
    <d v="2007-03-16T00:00:00"/>
    <x v="0"/>
    <d v="2007-03-01T00:00:00"/>
    <x v="5"/>
    <x v="18"/>
    <x v="911"/>
    <x v="8"/>
    <n v="2717853"/>
    <n v="0.5"/>
    <n v="0"/>
    <n v="0"/>
    <n v="0"/>
    <n v="0"/>
    <n v="2"/>
    <n v="332503"/>
    <n v="0"/>
    <n v="0"/>
    <n v="7"/>
    <n v="1517950"/>
    <n v="3"/>
    <n v="210200"/>
    <n v="5"/>
    <n v="1418550"/>
  </r>
  <r>
    <d v="2007-03-17T00:00:00"/>
    <x v="1"/>
    <d v="2007-03-01T00:00:00"/>
    <x v="5"/>
    <x v="55"/>
    <x v="912"/>
    <x v="18"/>
    <n v="5117659"/>
    <n v="0.46511627906976744"/>
    <n v="0"/>
    <n v="0"/>
    <n v="0"/>
    <n v="0"/>
    <n v="4"/>
    <n v="766203"/>
    <n v="0"/>
    <n v="0"/>
    <n v="19"/>
    <n v="4568306"/>
    <n v="0"/>
    <n v="0"/>
    <n v="0"/>
    <n v="0"/>
  </r>
  <r>
    <d v="2007-03-18T00:00:00"/>
    <x v="2"/>
    <d v="2007-03-01T00:00:00"/>
    <x v="5"/>
    <x v="55"/>
    <x v="913"/>
    <x v="40"/>
    <n v="6838003"/>
    <n v="0.55813953488372092"/>
    <n v="0"/>
    <n v="0"/>
    <n v="0"/>
    <n v="0"/>
    <n v="3"/>
    <n v="1301100"/>
    <n v="0"/>
    <n v="0"/>
    <n v="16"/>
    <n v="3599709"/>
    <n v="0"/>
    <n v="0"/>
    <n v="0"/>
    <n v="0"/>
  </r>
  <r>
    <d v="2007-03-19T00:00:00"/>
    <x v="3"/>
    <d v="2007-03-01T00:00:00"/>
    <x v="5"/>
    <x v="20"/>
    <x v="914"/>
    <x v="14"/>
    <n v="3469600"/>
    <n v="0.36666666666666664"/>
    <n v="0"/>
    <n v="0"/>
    <n v="0"/>
    <n v="0"/>
    <n v="3"/>
    <n v="1084250"/>
    <n v="0"/>
    <n v="0"/>
    <n v="16"/>
    <n v="4770700"/>
    <n v="0"/>
    <n v="0"/>
    <n v="0"/>
    <n v="0"/>
  </r>
  <r>
    <d v="2007-03-20T00:00:00"/>
    <x v="4"/>
    <d v="2007-03-01T00:00:00"/>
    <x v="5"/>
    <x v="25"/>
    <x v="915"/>
    <x v="13"/>
    <n v="3686450"/>
    <n v="0.56000000000000005"/>
    <n v="0"/>
    <n v="0"/>
    <n v="0"/>
    <n v="0"/>
    <n v="3"/>
    <n v="549353"/>
    <n v="0"/>
    <n v="0"/>
    <n v="8"/>
    <n v="2168500"/>
    <n v="0"/>
    <n v="0"/>
    <n v="6"/>
    <n v="1134327"/>
  </r>
  <r>
    <d v="2007-03-21T00:00:00"/>
    <x v="5"/>
    <d v="2007-03-01T00:00:00"/>
    <x v="5"/>
    <x v="26"/>
    <x v="916"/>
    <x v="15"/>
    <n v="3484056"/>
    <n v="0.59259259259259256"/>
    <n v="0"/>
    <n v="0"/>
    <n v="0"/>
    <n v="0"/>
    <n v="0"/>
    <n v="0"/>
    <n v="1"/>
    <n v="216850"/>
    <n v="10"/>
    <n v="3050356"/>
    <n v="11"/>
    <n v="1391735"/>
    <n v="6"/>
    <n v="1842465"/>
  </r>
  <r>
    <d v="2007-03-22T00:00:00"/>
    <x v="6"/>
    <d v="2007-03-01T00:00:00"/>
    <x v="5"/>
    <x v="19"/>
    <x v="917"/>
    <x v="4"/>
    <n v="2067303"/>
    <n v="0.36842105263157893"/>
    <n v="0"/>
    <n v="0"/>
    <n v="0"/>
    <n v="0"/>
    <n v="1"/>
    <n v="115653"/>
    <n v="0"/>
    <n v="0"/>
    <n v="11"/>
    <n v="2819050"/>
    <n v="9"/>
    <n v="985507"/>
    <n v="8"/>
    <n v="1713003"/>
  </r>
  <r>
    <d v="2007-03-23T00:00:00"/>
    <x v="0"/>
    <d v="2007-03-01T00:00:00"/>
    <x v="5"/>
    <x v="42"/>
    <x v="906"/>
    <x v="9"/>
    <n v="2934703"/>
    <n v="0.41379310344827586"/>
    <n v="0"/>
    <n v="0"/>
    <n v="0"/>
    <n v="0"/>
    <n v="4"/>
    <n v="867400"/>
    <n v="0"/>
    <n v="0"/>
    <n v="13"/>
    <n v="3252750"/>
    <n v="8"/>
    <n v="857251"/>
    <n v="3"/>
    <n v="654300"/>
  </r>
  <r>
    <d v="2007-03-24T00:00:00"/>
    <x v="1"/>
    <d v="2007-03-01T00:00:00"/>
    <x v="5"/>
    <x v="13"/>
    <x v="918"/>
    <x v="4"/>
    <n v="2168500"/>
    <n v="0.41176470588235292"/>
    <n v="0"/>
    <n v="0"/>
    <n v="0"/>
    <n v="0"/>
    <n v="0"/>
    <n v="0"/>
    <n v="0"/>
    <n v="0"/>
    <n v="10"/>
    <n v="2298609"/>
    <n v="0"/>
    <n v="0"/>
    <n v="0"/>
    <n v="0"/>
  </r>
  <r>
    <d v="2007-03-25T00:00:00"/>
    <x v="2"/>
    <d v="2007-03-01T00:00:00"/>
    <x v="5"/>
    <x v="26"/>
    <x v="919"/>
    <x v="14"/>
    <n v="2819050"/>
    <n v="0.40740740740740738"/>
    <n v="0"/>
    <n v="0"/>
    <n v="0"/>
    <n v="0"/>
    <n v="1"/>
    <n v="216850"/>
    <n v="0"/>
    <n v="0"/>
    <n v="15"/>
    <n v="3064812"/>
    <n v="0"/>
    <n v="0"/>
    <n v="0"/>
    <n v="0"/>
  </r>
  <r>
    <d v="2007-03-26T00:00:00"/>
    <x v="3"/>
    <d v="2007-03-01T00:00:00"/>
    <x v="5"/>
    <x v="18"/>
    <x v="920"/>
    <x v="12"/>
    <n v="2833506"/>
    <n v="0.72222222222222221"/>
    <n v="0"/>
    <n v="0"/>
    <n v="0"/>
    <n v="0"/>
    <n v="0"/>
    <n v="0"/>
    <n v="0"/>
    <n v="0"/>
    <n v="5"/>
    <n v="983053"/>
    <n v="12"/>
    <n v="1154236"/>
    <n v="13"/>
    <n v="2878210"/>
  </r>
  <r>
    <d v="2007-03-27T00:00:00"/>
    <x v="4"/>
    <d v="2007-03-01T00:00:00"/>
    <x v="5"/>
    <x v="15"/>
    <x v="921"/>
    <x v="4"/>
    <n v="1951650"/>
    <n v="0.63636363636363635"/>
    <n v="0"/>
    <n v="0"/>
    <n v="0"/>
    <n v="0"/>
    <n v="0"/>
    <n v="0"/>
    <n v="0"/>
    <n v="0"/>
    <n v="4"/>
    <n v="867400"/>
    <n v="11"/>
    <n v="1425005"/>
    <n v="8"/>
    <n v="1839950"/>
  </r>
  <r>
    <d v="2007-03-28T00:00:00"/>
    <x v="5"/>
    <d v="2007-03-01T00:00:00"/>
    <x v="5"/>
    <x v="8"/>
    <x v="922"/>
    <x v="3"/>
    <n v="766203"/>
    <n v="0.42857142857142855"/>
    <n v="0"/>
    <n v="0"/>
    <n v="0"/>
    <n v="0"/>
    <n v="2"/>
    <n v="549353"/>
    <n v="0"/>
    <n v="0"/>
    <n v="2"/>
    <n v="867400"/>
    <n v="10"/>
    <n v="1108696"/>
    <n v="5"/>
    <n v="1280620"/>
  </r>
  <r>
    <d v="2007-03-29T00:00:00"/>
    <x v="6"/>
    <d v="2007-03-01T00:00:00"/>
    <x v="5"/>
    <x v="24"/>
    <x v="923"/>
    <x v="9"/>
    <n v="4337000"/>
    <n v="0.5"/>
    <n v="0"/>
    <n v="0"/>
    <n v="0"/>
    <n v="0"/>
    <n v="2"/>
    <n v="332503"/>
    <n v="0"/>
    <n v="0"/>
    <n v="10"/>
    <n v="2501003"/>
    <n v="2"/>
    <n v="259595"/>
    <n v="12"/>
    <n v="3062820"/>
  </r>
  <r>
    <d v="2007-03-30T00:00:00"/>
    <x v="0"/>
    <d v="2007-03-01T00:00:00"/>
    <x v="5"/>
    <x v="27"/>
    <x v="924"/>
    <x v="14"/>
    <n v="3151553"/>
    <n v="0.52380952380952384"/>
    <n v="1"/>
    <n v="216850"/>
    <n v="0"/>
    <n v="0"/>
    <n v="0"/>
    <n v="0"/>
    <n v="0"/>
    <n v="0"/>
    <n v="9"/>
    <n v="2819050"/>
    <n v="6"/>
    <n v="859673"/>
    <n v="7"/>
    <n v="1931277"/>
  </r>
  <r>
    <d v="2007-03-31T00:00:00"/>
    <x v="1"/>
    <d v="2007-03-01T00:00:00"/>
    <x v="5"/>
    <x v="50"/>
    <x v="925"/>
    <x v="19"/>
    <n v="4553850"/>
    <n v="0.47368421052631576"/>
    <n v="0"/>
    <n v="0"/>
    <n v="0"/>
    <n v="0"/>
    <n v="1"/>
    <n v="216850"/>
    <n v="0"/>
    <n v="0"/>
    <n v="19"/>
    <n v="4365962"/>
    <n v="0"/>
    <n v="0"/>
    <n v="2"/>
    <n v="422955"/>
  </r>
  <r>
    <d v="2007-04-01T00:00:00"/>
    <x v="2"/>
    <d v="2007-04-01T00:00:00"/>
    <x v="5"/>
    <x v="20"/>
    <x v="926"/>
    <x v="10"/>
    <n v="2501003"/>
    <n v="0.33333333333333331"/>
    <n v="0"/>
    <n v="0"/>
    <n v="0"/>
    <n v="0"/>
    <n v="1"/>
    <n v="216850"/>
    <n v="0"/>
    <n v="0"/>
    <n v="19"/>
    <n v="5536903"/>
    <n v="0"/>
    <n v="0"/>
    <n v="0"/>
    <n v="0"/>
  </r>
  <r>
    <d v="2007-04-02T00:00:00"/>
    <x v="3"/>
    <d v="2007-04-01T00:00:00"/>
    <x v="5"/>
    <x v="26"/>
    <x v="927"/>
    <x v="12"/>
    <n v="3903300"/>
    <n v="0.48148148148148145"/>
    <n v="0"/>
    <n v="0"/>
    <n v="0"/>
    <n v="0"/>
    <n v="2"/>
    <n v="332503"/>
    <n v="0"/>
    <n v="0"/>
    <n v="12"/>
    <n v="3252750"/>
    <n v="5"/>
    <n v="491212"/>
    <n v="13"/>
    <n v="3093157"/>
  </r>
  <r>
    <d v="2007-04-03T00:00:00"/>
    <x v="4"/>
    <d v="2007-04-01T00:00:00"/>
    <x v="5"/>
    <x v="18"/>
    <x v="928"/>
    <x v="8"/>
    <n v="2819050"/>
    <n v="0.5"/>
    <n v="0"/>
    <n v="0"/>
    <n v="0"/>
    <n v="0"/>
    <n v="1"/>
    <n v="216850"/>
    <n v="0"/>
    <n v="0"/>
    <n v="8"/>
    <n v="2067303"/>
    <n v="0"/>
    <n v="0"/>
    <n v="7"/>
    <n v="1691820"/>
  </r>
  <r>
    <d v="2007-04-04T00:00:00"/>
    <x v="5"/>
    <d v="2007-04-01T00:00:00"/>
    <x v="5"/>
    <x v="30"/>
    <x v="929"/>
    <x v="15"/>
    <n v="3802103"/>
    <n v="0.48484848484848486"/>
    <n v="1"/>
    <n v="216850"/>
    <n v="0"/>
    <n v="0"/>
    <n v="1"/>
    <n v="216850"/>
    <n v="0"/>
    <n v="0"/>
    <n v="15"/>
    <n v="3686500"/>
    <n v="0"/>
    <n v="0"/>
    <n v="6"/>
    <n v="1192236"/>
  </r>
  <r>
    <d v="2007-04-05T00:00:00"/>
    <x v="6"/>
    <d v="2007-04-01T00:00:00"/>
    <x v="5"/>
    <x v="47"/>
    <x v="930"/>
    <x v="12"/>
    <n v="3151553"/>
    <n v="0.41935483870967744"/>
    <n v="0"/>
    <n v="0"/>
    <n v="0"/>
    <n v="0"/>
    <n v="2"/>
    <n v="433700"/>
    <n v="0"/>
    <n v="0"/>
    <n v="16"/>
    <n v="3917756"/>
    <n v="0"/>
    <n v="0"/>
    <n v="0"/>
    <n v="0"/>
  </r>
  <r>
    <d v="2007-04-06T00:00:00"/>
    <x v="0"/>
    <d v="2007-04-01T00:00:00"/>
    <x v="5"/>
    <x v="32"/>
    <x v="931"/>
    <x v="15"/>
    <n v="3802103"/>
    <n v="0.41025641025641024"/>
    <n v="0"/>
    <n v="0"/>
    <n v="0"/>
    <n v="0"/>
    <n v="3"/>
    <n v="650550"/>
    <n v="0"/>
    <n v="0"/>
    <n v="20"/>
    <n v="4683959"/>
    <n v="0"/>
    <n v="0"/>
    <n v="0"/>
    <n v="0"/>
  </r>
  <r>
    <d v="2007-04-07T00:00:00"/>
    <x v="1"/>
    <d v="2007-04-01T00:00:00"/>
    <x v="5"/>
    <x v="30"/>
    <x v="932"/>
    <x v="23"/>
    <n v="4770700"/>
    <n v="0.5757575757575758"/>
    <n v="0"/>
    <n v="0"/>
    <n v="0"/>
    <n v="0"/>
    <n v="3"/>
    <n v="650550"/>
    <n v="0"/>
    <n v="0"/>
    <n v="11"/>
    <n v="2284153"/>
    <n v="0"/>
    <n v="0"/>
    <n v="0"/>
    <n v="0"/>
  </r>
  <r>
    <d v="2007-04-08T00:00:00"/>
    <x v="2"/>
    <d v="2007-04-01T00:00:00"/>
    <x v="5"/>
    <x v="26"/>
    <x v="933"/>
    <x v="8"/>
    <n v="2168500"/>
    <n v="0.33333333333333331"/>
    <n v="0"/>
    <n v="0"/>
    <n v="0"/>
    <n v="0"/>
    <n v="2"/>
    <n v="433700"/>
    <n v="0"/>
    <n v="0"/>
    <n v="16"/>
    <n v="4018953"/>
    <n v="0"/>
    <n v="0"/>
    <n v="0"/>
    <n v="0"/>
  </r>
  <r>
    <d v="2007-04-09T00:00:00"/>
    <x v="3"/>
    <d v="2007-04-01T00:00:00"/>
    <x v="5"/>
    <x v="17"/>
    <x v="854"/>
    <x v="13"/>
    <n v="3686450"/>
    <n v="0.60869565217391308"/>
    <n v="0"/>
    <n v="0"/>
    <n v="0"/>
    <n v="0"/>
    <n v="4"/>
    <n v="983053"/>
    <n v="0"/>
    <n v="0"/>
    <n v="5"/>
    <n v="983053"/>
    <n v="8"/>
    <n v="1113506"/>
    <n v="5"/>
    <n v="1282350"/>
  </r>
  <r>
    <d v="2007-04-10T00:00:00"/>
    <x v="4"/>
    <d v="2007-04-01T00:00:00"/>
    <x v="5"/>
    <x v="23"/>
    <x v="934"/>
    <x v="3"/>
    <n v="1084250"/>
    <n v="0.2"/>
    <n v="0"/>
    <n v="0"/>
    <n v="0"/>
    <n v="0"/>
    <n v="3"/>
    <n v="867400"/>
    <n v="1"/>
    <n v="433700"/>
    <n v="8"/>
    <n v="2067303"/>
    <n v="8"/>
    <n v="821637"/>
    <n v="9"/>
    <n v="2115528"/>
  </r>
  <r>
    <d v="2007-04-11T00:00:00"/>
    <x v="5"/>
    <d v="2007-04-01T00:00:00"/>
    <x v="5"/>
    <x v="87"/>
    <x v="935"/>
    <x v="12"/>
    <n v="3585253"/>
    <n v="0.59090909090909094"/>
    <n v="0"/>
    <n v="0"/>
    <n v="0"/>
    <n v="0"/>
    <n v="2"/>
    <n v="332503"/>
    <n v="0"/>
    <n v="0"/>
    <n v="7"/>
    <n v="1315556"/>
    <n v="5"/>
    <n v="537551"/>
    <n v="4"/>
    <n v="796953"/>
  </r>
  <r>
    <d v="2007-04-12T00:00:00"/>
    <x v="6"/>
    <d v="2007-04-01T00:00:00"/>
    <x v="5"/>
    <x v="25"/>
    <x v="936"/>
    <x v="20"/>
    <n v="4452653"/>
    <n v="0.68"/>
    <n v="0"/>
    <n v="0"/>
    <n v="0"/>
    <n v="0"/>
    <n v="3"/>
    <n v="766203"/>
    <n v="0"/>
    <n v="0"/>
    <n v="5"/>
    <n v="1199903"/>
    <n v="13"/>
    <n v="1418398"/>
    <n v="10"/>
    <n v="2548445"/>
  </r>
  <r>
    <d v="2007-04-13T00:00:00"/>
    <x v="0"/>
    <d v="2007-04-01T00:00:00"/>
    <x v="5"/>
    <x v="31"/>
    <x v="903"/>
    <x v="13"/>
    <n v="3267206"/>
    <n v="0.53846153846153844"/>
    <n v="0"/>
    <n v="0"/>
    <n v="0"/>
    <n v="0"/>
    <n v="3"/>
    <n v="650550"/>
    <n v="0"/>
    <n v="0"/>
    <n v="9"/>
    <n v="2284153"/>
    <n v="5"/>
    <n v="732368"/>
    <n v="4"/>
    <n v="1011425"/>
  </r>
  <r>
    <d v="2007-04-14T00:00:00"/>
    <x v="1"/>
    <d v="2007-04-01T00:00:00"/>
    <x v="5"/>
    <x v="18"/>
    <x v="918"/>
    <x v="11"/>
    <n v="2168500"/>
    <n v="0.44444444444444442"/>
    <n v="0"/>
    <n v="0"/>
    <n v="0"/>
    <n v="0"/>
    <n v="4"/>
    <n v="1199903"/>
    <n v="0"/>
    <n v="0"/>
    <n v="6"/>
    <n v="1098706"/>
    <n v="0"/>
    <n v="0"/>
    <n v="0"/>
    <n v="0"/>
  </r>
  <r>
    <d v="2007-04-15T00:00:00"/>
    <x v="2"/>
    <d v="2007-04-01T00:00:00"/>
    <x v="5"/>
    <x v="24"/>
    <x v="937"/>
    <x v="13"/>
    <n v="3267206"/>
    <n v="0.58333333333333337"/>
    <n v="0"/>
    <n v="0"/>
    <n v="0"/>
    <n v="0"/>
    <n v="1"/>
    <n v="115653"/>
    <n v="0"/>
    <n v="0"/>
    <n v="9"/>
    <n v="2182956"/>
    <n v="0"/>
    <n v="0"/>
    <n v="0"/>
    <n v="0"/>
  </r>
  <r>
    <d v="2007-04-16T00:00:00"/>
    <x v="3"/>
    <d v="2007-04-01T00:00:00"/>
    <x v="5"/>
    <x v="23"/>
    <x v="891"/>
    <x v="9"/>
    <n v="3368403"/>
    <n v="0.8"/>
    <n v="0"/>
    <n v="0"/>
    <n v="0"/>
    <n v="0"/>
    <n v="0"/>
    <n v="0"/>
    <n v="0"/>
    <n v="0"/>
    <n v="3"/>
    <n v="867400"/>
    <n v="5"/>
    <n v="643060"/>
    <n v="4"/>
    <n v="834150"/>
  </r>
  <r>
    <d v="2007-04-17T00:00:00"/>
    <x v="4"/>
    <d v="2007-04-01T00:00:00"/>
    <x v="5"/>
    <x v="25"/>
    <x v="938"/>
    <x v="12"/>
    <n v="3368403"/>
    <n v="0.52"/>
    <n v="0"/>
    <n v="0"/>
    <n v="0"/>
    <n v="0"/>
    <n v="1"/>
    <n v="433700"/>
    <n v="0"/>
    <n v="0"/>
    <n v="11"/>
    <n v="3151553"/>
    <n v="6"/>
    <n v="461300"/>
    <n v="4"/>
    <n v="654379"/>
  </r>
  <r>
    <d v="2007-04-18T00:00:00"/>
    <x v="5"/>
    <d v="2007-04-01T00:00:00"/>
    <x v="5"/>
    <x v="47"/>
    <x v="939"/>
    <x v="20"/>
    <n v="4467109"/>
    <n v="0.54838709677419351"/>
    <n v="0"/>
    <n v="0"/>
    <n v="0"/>
    <n v="0"/>
    <n v="2"/>
    <n v="433700"/>
    <n v="0"/>
    <n v="0"/>
    <n v="12"/>
    <n v="3368403"/>
    <n v="2"/>
    <n v="210355"/>
    <n v="8"/>
    <n v="2319565"/>
  </r>
  <r>
    <d v="2007-04-19T00:00:00"/>
    <x v="6"/>
    <d v="2007-04-01T00:00:00"/>
    <x v="5"/>
    <x v="17"/>
    <x v="893"/>
    <x v="15"/>
    <n v="3903300"/>
    <n v="0.69565217391304346"/>
    <n v="0"/>
    <n v="0"/>
    <n v="0"/>
    <n v="0"/>
    <n v="2"/>
    <n v="332503"/>
    <n v="0"/>
    <n v="0"/>
    <n v="5"/>
    <n v="1301100"/>
    <n v="4"/>
    <n v="430755"/>
    <n v="3"/>
    <n v="591300"/>
  </r>
  <r>
    <d v="2007-04-20T00:00:00"/>
    <x v="0"/>
    <d v="2007-04-01T00:00:00"/>
    <x v="5"/>
    <x v="60"/>
    <x v="940"/>
    <x v="47"/>
    <n v="7069309"/>
    <n v="0.70731707317073167"/>
    <n v="0"/>
    <n v="0"/>
    <n v="0"/>
    <n v="0"/>
    <n v="2"/>
    <n v="433700"/>
    <n v="0"/>
    <n v="0"/>
    <n v="10"/>
    <n v="3252750"/>
    <n v="7"/>
    <n v="1040428"/>
    <n v="3"/>
    <n v="920493"/>
  </r>
  <r>
    <d v="2007-04-21T00:00:00"/>
    <x v="1"/>
    <d v="2007-04-01T00:00:00"/>
    <x v="5"/>
    <x v="29"/>
    <x v="916"/>
    <x v="15"/>
    <n v="3599709"/>
    <n v="0.5714285714285714"/>
    <n v="0"/>
    <n v="0"/>
    <n v="0"/>
    <n v="0"/>
    <n v="2"/>
    <n v="650550"/>
    <n v="0"/>
    <n v="0"/>
    <n v="10"/>
    <n v="2501003"/>
    <n v="0"/>
    <n v="0"/>
    <n v="0"/>
    <n v="0"/>
  </r>
  <r>
    <d v="2007-04-22T00:00:00"/>
    <x v="2"/>
    <d v="2007-04-01T00:00:00"/>
    <x v="5"/>
    <x v="32"/>
    <x v="941"/>
    <x v="24"/>
    <n v="5103203"/>
    <n v="0.5641025641025641"/>
    <n v="0"/>
    <n v="0"/>
    <n v="0"/>
    <n v="0"/>
    <n v="1"/>
    <n v="216850"/>
    <n v="0"/>
    <n v="0"/>
    <n v="16"/>
    <n v="3498512"/>
    <n v="0"/>
    <n v="0"/>
    <n v="0"/>
    <n v="0"/>
  </r>
  <r>
    <d v="2007-04-23T00:00:00"/>
    <x v="3"/>
    <d v="2007-04-01T00:00:00"/>
    <x v="5"/>
    <x v="26"/>
    <x v="923"/>
    <x v="12"/>
    <n v="3252750"/>
    <n v="0.48148148148148145"/>
    <n v="0"/>
    <n v="0"/>
    <n v="0"/>
    <n v="0"/>
    <n v="5"/>
    <n v="1532406"/>
    <n v="0"/>
    <n v="0"/>
    <n v="9"/>
    <n v="2385350"/>
    <n v="0"/>
    <n v="0"/>
    <n v="7"/>
    <n v="1647472"/>
  </r>
  <r>
    <d v="2007-04-24T00:00:00"/>
    <x v="4"/>
    <d v="2007-04-01T00:00:00"/>
    <x v="5"/>
    <x v="31"/>
    <x v="942"/>
    <x v="19"/>
    <n v="4886353"/>
    <n v="0.69230769230769229"/>
    <n v="0"/>
    <n v="0"/>
    <n v="0"/>
    <n v="0"/>
    <n v="4"/>
    <n v="1084250"/>
    <n v="0"/>
    <n v="0"/>
    <n v="4"/>
    <n v="1301100"/>
    <n v="2"/>
    <n v="325064"/>
    <n v="5"/>
    <n v="821704"/>
  </r>
  <r>
    <d v="2007-04-25T00:00:00"/>
    <x v="5"/>
    <d v="2007-04-01T00:00:00"/>
    <x v="5"/>
    <x v="46"/>
    <x v="943"/>
    <x v="22"/>
    <n v="4337000"/>
    <n v="0.46875"/>
    <n v="0"/>
    <n v="0"/>
    <n v="0"/>
    <n v="0"/>
    <n v="2"/>
    <n v="650550"/>
    <n v="1"/>
    <n v="433700"/>
    <n v="14"/>
    <n v="4337000"/>
    <n v="5"/>
    <n v="772608"/>
    <n v="6"/>
    <n v="1167968"/>
  </r>
  <r>
    <d v="2007-04-26T00:00:00"/>
    <x v="6"/>
    <d v="2007-04-01T00:00:00"/>
    <x v="5"/>
    <x v="87"/>
    <x v="942"/>
    <x v="12"/>
    <n v="4553850"/>
    <n v="0.59090909090909094"/>
    <n v="0"/>
    <n v="0"/>
    <n v="0"/>
    <n v="0"/>
    <n v="0"/>
    <n v="0"/>
    <n v="0"/>
    <n v="0"/>
    <n v="9"/>
    <n v="2717853"/>
    <n v="3"/>
    <n v="374564"/>
    <n v="6"/>
    <n v="1575500"/>
  </r>
  <r>
    <d v="2007-04-27T00:00:00"/>
    <x v="0"/>
    <d v="2007-04-01T00:00:00"/>
    <x v="5"/>
    <x v="27"/>
    <x v="886"/>
    <x v="12"/>
    <n v="3585253"/>
    <n v="0.61904761904761907"/>
    <n v="0"/>
    <n v="0"/>
    <n v="0"/>
    <n v="0"/>
    <n v="0"/>
    <n v="0"/>
    <n v="0"/>
    <n v="0"/>
    <n v="8"/>
    <n v="2501003"/>
    <n v="0"/>
    <n v="0"/>
    <n v="8"/>
    <n v="2078829"/>
  </r>
  <r>
    <d v="2007-04-28T00:00:00"/>
    <x v="1"/>
    <d v="2007-04-01T00:00:00"/>
    <x v="5"/>
    <x v="28"/>
    <x v="853"/>
    <x v="20"/>
    <n v="5435706"/>
    <n v="0.47222222222222221"/>
    <n v="0"/>
    <n v="0"/>
    <n v="0"/>
    <n v="0"/>
    <n v="3"/>
    <n v="867400"/>
    <n v="0"/>
    <n v="0"/>
    <n v="16"/>
    <n v="4235803"/>
    <n v="0"/>
    <n v="0"/>
    <n v="0"/>
    <n v="0"/>
  </r>
  <r>
    <d v="2007-04-29T00:00:00"/>
    <x v="2"/>
    <d v="2007-04-01T00:00:00"/>
    <x v="5"/>
    <x v="28"/>
    <x v="944"/>
    <x v="40"/>
    <n v="6303106"/>
    <n v="0.66666666666666663"/>
    <n v="0"/>
    <n v="0"/>
    <n v="0"/>
    <n v="0"/>
    <n v="0"/>
    <n v="0"/>
    <n v="0"/>
    <n v="0"/>
    <n v="12"/>
    <n v="3151553"/>
    <n v="0"/>
    <n v="0"/>
    <n v="0"/>
    <n v="0"/>
  </r>
  <r>
    <d v="2007-04-30T00:00:00"/>
    <x v="3"/>
    <d v="2007-04-01T00:00:00"/>
    <x v="5"/>
    <x v="29"/>
    <x v="945"/>
    <x v="19"/>
    <n v="4250259"/>
    <n v="0.6428571428571429"/>
    <n v="0"/>
    <n v="0"/>
    <n v="0"/>
    <n v="0"/>
    <n v="1"/>
    <n v="115653"/>
    <n v="0"/>
    <n v="0"/>
    <n v="9"/>
    <n v="3035900"/>
    <n v="4"/>
    <n v="362864"/>
    <n v="4"/>
    <n v="770808"/>
  </r>
  <r>
    <d v="2007-05-01T00:00:00"/>
    <x v="4"/>
    <d v="2007-05-01T00:00:00"/>
    <x v="5"/>
    <x v="17"/>
    <x v="946"/>
    <x v="22"/>
    <n v="4467109"/>
    <n v="0.65217391304347827"/>
    <n v="0"/>
    <n v="0"/>
    <n v="0"/>
    <n v="0"/>
    <n v="2"/>
    <n v="549353"/>
    <n v="1"/>
    <n v="216850"/>
    <n v="5"/>
    <n v="1199903"/>
    <n v="0"/>
    <n v="0"/>
    <n v="0"/>
    <n v="0"/>
  </r>
  <r>
    <d v="2007-05-02T00:00:00"/>
    <x v="5"/>
    <d v="2007-05-01T00:00:00"/>
    <x v="5"/>
    <x v="16"/>
    <x v="947"/>
    <x v="9"/>
    <n v="3469600"/>
    <n v="0.75"/>
    <n v="0"/>
    <n v="0"/>
    <n v="0"/>
    <n v="0"/>
    <n v="1"/>
    <n v="216850"/>
    <n v="0"/>
    <n v="0"/>
    <n v="3"/>
    <n v="448156"/>
    <n v="14"/>
    <n v="1471998"/>
    <n v="5"/>
    <n v="1140442"/>
  </r>
  <r>
    <d v="2007-05-03T00:00:00"/>
    <x v="6"/>
    <d v="2007-05-01T00:00:00"/>
    <x v="5"/>
    <x v="27"/>
    <x v="893"/>
    <x v="10"/>
    <n v="2501003"/>
    <n v="0.47619047619047616"/>
    <n v="0"/>
    <n v="0"/>
    <n v="0"/>
    <n v="0"/>
    <n v="0"/>
    <n v="0"/>
    <n v="0"/>
    <n v="0"/>
    <n v="11"/>
    <n v="3035900"/>
    <n v="23"/>
    <n v="2733076"/>
    <n v="4"/>
    <n v="1213805"/>
  </r>
  <r>
    <d v="2007-05-04T00:00:00"/>
    <x v="0"/>
    <d v="2007-05-01T00:00:00"/>
    <x v="5"/>
    <x v="46"/>
    <x v="948"/>
    <x v="22"/>
    <n v="3917756"/>
    <n v="0.46875"/>
    <n v="0"/>
    <n v="0"/>
    <n v="0"/>
    <n v="0"/>
    <n v="1"/>
    <n v="433700"/>
    <n v="0"/>
    <n v="0"/>
    <n v="16"/>
    <n v="4684059"/>
    <n v="2"/>
    <n v="269106"/>
    <n v="6"/>
    <n v="1296450"/>
  </r>
  <r>
    <d v="2007-05-05T00:00:00"/>
    <x v="1"/>
    <d v="2007-05-01T00:00:00"/>
    <x v="5"/>
    <x v="7"/>
    <x v="922"/>
    <x v="3"/>
    <n v="549353"/>
    <n v="0.33333333333333331"/>
    <n v="0"/>
    <n v="0"/>
    <n v="0"/>
    <n v="0"/>
    <n v="0"/>
    <n v="0"/>
    <n v="0"/>
    <n v="0"/>
    <n v="6"/>
    <n v="1633603"/>
    <n v="0"/>
    <n v="0"/>
    <n v="0"/>
    <n v="0"/>
  </r>
  <r>
    <d v="2007-05-06T00:00:00"/>
    <x v="2"/>
    <d v="2007-05-01T00:00:00"/>
    <x v="5"/>
    <x v="29"/>
    <x v="938"/>
    <x v="18"/>
    <n v="4669503"/>
    <n v="0.7142857142857143"/>
    <n v="0"/>
    <n v="0"/>
    <n v="0"/>
    <n v="0"/>
    <n v="0"/>
    <n v="0"/>
    <n v="0"/>
    <n v="0"/>
    <n v="8"/>
    <n v="2284153"/>
    <n v="0"/>
    <n v="0"/>
    <n v="0"/>
    <n v="0"/>
  </r>
  <r>
    <d v="2007-05-07T00:00:00"/>
    <x v="3"/>
    <d v="2007-05-01T00:00:00"/>
    <x v="5"/>
    <x v="43"/>
    <x v="949"/>
    <x v="23"/>
    <n v="5320053"/>
    <n v="0.55882352941176472"/>
    <n v="0"/>
    <n v="0"/>
    <n v="0"/>
    <n v="0"/>
    <n v="2"/>
    <n v="433700"/>
    <n v="0"/>
    <n v="0"/>
    <n v="13"/>
    <n v="4033409"/>
    <n v="4"/>
    <n v="408000"/>
    <n v="9"/>
    <n v="1999559"/>
  </r>
  <r>
    <d v="2007-05-08T00:00:00"/>
    <x v="4"/>
    <d v="2007-05-01T00:00:00"/>
    <x v="5"/>
    <x v="28"/>
    <x v="950"/>
    <x v="22"/>
    <n v="3585253"/>
    <n v="0.41666666666666669"/>
    <n v="0"/>
    <n v="0"/>
    <n v="0"/>
    <n v="0"/>
    <n v="1"/>
    <n v="216850"/>
    <n v="1"/>
    <n v="433700"/>
    <n v="19"/>
    <n v="4467109"/>
    <n v="10"/>
    <n v="1067894"/>
    <n v="6"/>
    <n v="1546200"/>
  </r>
  <r>
    <d v="2007-05-09T00:00:00"/>
    <x v="5"/>
    <d v="2007-05-01T00:00:00"/>
    <x v="5"/>
    <x v="27"/>
    <x v="951"/>
    <x v="3"/>
    <n v="650550"/>
    <n v="0.14285714285714285"/>
    <n v="0"/>
    <n v="0"/>
    <n v="0"/>
    <n v="0"/>
    <n v="1"/>
    <n v="433700"/>
    <n v="0"/>
    <n v="0"/>
    <n v="17"/>
    <n v="2847966"/>
    <n v="10"/>
    <n v="962728"/>
    <n v="7"/>
    <n v="1563277"/>
  </r>
  <r>
    <d v="2007-05-10T00:00:00"/>
    <x v="6"/>
    <d v="2007-05-01T00:00:00"/>
    <x v="5"/>
    <x v="19"/>
    <x v="952"/>
    <x v="9"/>
    <n v="3686450"/>
    <n v="0.63157894736842102"/>
    <n v="0"/>
    <n v="0"/>
    <n v="0"/>
    <n v="0"/>
    <n v="2"/>
    <n v="867400"/>
    <n v="0"/>
    <n v="0"/>
    <n v="5"/>
    <n v="1517950"/>
    <n v="13"/>
    <n v="1690647"/>
    <n v="7"/>
    <n v="1200207"/>
  </r>
  <r>
    <d v="2007-05-11T00:00:00"/>
    <x v="0"/>
    <d v="2007-05-01T00:00:00"/>
    <x v="5"/>
    <x v="11"/>
    <x v="953"/>
    <x v="6"/>
    <n v="1301100"/>
    <n v="0.33333333333333331"/>
    <n v="0"/>
    <n v="0"/>
    <n v="0"/>
    <n v="0"/>
    <n v="1"/>
    <n v="216850"/>
    <n v="0"/>
    <n v="0"/>
    <n v="7"/>
    <n v="1850453"/>
    <n v="3"/>
    <n v="468040"/>
    <n v="4"/>
    <n v="873100"/>
  </r>
  <r>
    <d v="2007-05-12T00:00:00"/>
    <x v="1"/>
    <d v="2007-05-01T00:00:00"/>
    <x v="5"/>
    <x v="22"/>
    <x v="904"/>
    <x v="8"/>
    <n v="2298609"/>
    <n v="0.45"/>
    <n v="2"/>
    <n v="650550"/>
    <n v="0"/>
    <n v="0"/>
    <n v="0"/>
    <n v="0"/>
    <n v="0"/>
    <n v="0"/>
    <n v="9"/>
    <n v="2501003"/>
    <n v="0"/>
    <n v="0"/>
    <n v="0"/>
    <n v="0"/>
  </r>
  <r>
    <d v="2007-05-13T00:00:00"/>
    <x v="2"/>
    <d v="2007-05-01T00:00:00"/>
    <x v="5"/>
    <x v="40"/>
    <x v="954"/>
    <x v="26"/>
    <n v="7184962"/>
    <n v="0.52830188679245282"/>
    <n v="0"/>
    <n v="0"/>
    <n v="0"/>
    <n v="0"/>
    <n v="4"/>
    <n v="1084250"/>
    <n v="0"/>
    <n v="0"/>
    <n v="21"/>
    <n v="4308086"/>
    <n v="0"/>
    <n v="0"/>
    <n v="0"/>
    <n v="0"/>
  </r>
  <r>
    <d v="2007-05-14T00:00:00"/>
    <x v="3"/>
    <d v="2007-05-01T00:00:00"/>
    <x v="5"/>
    <x v="21"/>
    <x v="955"/>
    <x v="47"/>
    <n v="8153559"/>
    <n v="0.72499999999999998"/>
    <n v="0"/>
    <n v="0"/>
    <n v="0"/>
    <n v="0"/>
    <n v="4"/>
    <n v="1084250"/>
    <n v="0"/>
    <n v="0"/>
    <n v="7"/>
    <n v="2168500"/>
    <n v="3"/>
    <n v="245766"/>
    <n v="8"/>
    <n v="2369320"/>
  </r>
  <r>
    <d v="2007-05-15T00:00:00"/>
    <x v="4"/>
    <d v="2007-05-01T00:00:00"/>
    <x v="5"/>
    <x v="33"/>
    <x v="956"/>
    <x v="20"/>
    <n v="4727330"/>
    <n v="0.48571428571428571"/>
    <n v="0"/>
    <n v="0"/>
    <n v="0"/>
    <n v="0"/>
    <n v="3"/>
    <n v="549353"/>
    <n v="0"/>
    <n v="0"/>
    <n v="15"/>
    <n v="3050358"/>
    <n v="6"/>
    <n v="611271"/>
    <n v="6"/>
    <n v="1308657"/>
  </r>
  <r>
    <d v="2007-05-16T00:00:00"/>
    <x v="5"/>
    <d v="2007-05-01T00:00:00"/>
    <x v="5"/>
    <x v="29"/>
    <x v="957"/>
    <x v="9"/>
    <n v="2934703"/>
    <n v="0.42857142857142855"/>
    <n v="0"/>
    <n v="0"/>
    <n v="0"/>
    <n v="0"/>
    <n v="3"/>
    <n v="650550"/>
    <n v="0"/>
    <n v="0"/>
    <n v="13"/>
    <n v="2631112"/>
    <n v="8"/>
    <n v="885034"/>
    <n v="9"/>
    <n v="1739921"/>
  </r>
  <r>
    <d v="2007-05-17T00:00:00"/>
    <x v="6"/>
    <d v="2007-05-01T00:00:00"/>
    <x v="5"/>
    <x v="20"/>
    <x v="958"/>
    <x v="19"/>
    <n v="4452653"/>
    <n v="0.6"/>
    <n v="0"/>
    <n v="0"/>
    <n v="0"/>
    <n v="0"/>
    <n v="3"/>
    <n v="549353"/>
    <n v="0"/>
    <n v="0"/>
    <n v="9"/>
    <n v="2501103"/>
    <n v="4"/>
    <n v="512419"/>
    <n v="6"/>
    <n v="1392400"/>
  </r>
  <r>
    <d v="2007-05-18T00:00:00"/>
    <x v="0"/>
    <d v="2007-05-01T00:00:00"/>
    <x v="5"/>
    <x v="26"/>
    <x v="959"/>
    <x v="23"/>
    <n v="4351456"/>
    <n v="0.70370370370370372"/>
    <n v="0"/>
    <n v="0"/>
    <n v="0"/>
    <n v="0"/>
    <n v="1"/>
    <n v="115653"/>
    <n v="0"/>
    <n v="0"/>
    <n v="7"/>
    <n v="1113163"/>
    <n v="4"/>
    <n v="401531"/>
    <n v="14"/>
    <n v="3560564"/>
  </r>
  <r>
    <d v="2007-05-19T00:00:00"/>
    <x v="1"/>
    <d v="2007-05-01T00:00:00"/>
    <x v="5"/>
    <x v="16"/>
    <x v="960"/>
    <x v="10"/>
    <n v="2602200"/>
    <n v="0.625"/>
    <n v="0"/>
    <n v="0"/>
    <n v="0"/>
    <n v="0"/>
    <n v="2"/>
    <n v="433700"/>
    <n v="0"/>
    <n v="0"/>
    <n v="4"/>
    <n v="766203"/>
    <n v="0"/>
    <n v="0"/>
    <n v="0"/>
    <n v="0"/>
  </r>
  <r>
    <d v="2007-05-20T00:00:00"/>
    <x v="2"/>
    <d v="2007-05-01T00:00:00"/>
    <x v="5"/>
    <x v="18"/>
    <x v="961"/>
    <x v="12"/>
    <n v="3484056"/>
    <n v="0.72222222222222221"/>
    <n v="0"/>
    <n v="0"/>
    <n v="0"/>
    <n v="0"/>
    <n v="1"/>
    <n v="433700"/>
    <n v="0"/>
    <n v="0"/>
    <n v="4"/>
    <n v="1301100"/>
    <n v="0"/>
    <n v="0"/>
    <n v="0"/>
    <n v="0"/>
  </r>
  <r>
    <d v="2007-05-21T00:00:00"/>
    <x v="3"/>
    <d v="2007-05-01T00:00:00"/>
    <x v="5"/>
    <x v="23"/>
    <x v="962"/>
    <x v="14"/>
    <n v="2602200"/>
    <n v="0.73333333333333328"/>
    <n v="0"/>
    <n v="0"/>
    <n v="0"/>
    <n v="0"/>
    <n v="1"/>
    <n v="216850"/>
    <n v="0"/>
    <n v="0"/>
    <n v="3"/>
    <n v="708377"/>
    <n v="0"/>
    <n v="0"/>
    <n v="0"/>
    <n v="0"/>
  </r>
  <r>
    <d v="2007-05-22T00:00:00"/>
    <x v="4"/>
    <d v="2007-05-01T00:00:00"/>
    <x v="5"/>
    <x v="23"/>
    <x v="920"/>
    <x v="4"/>
    <n v="1749256"/>
    <n v="0.46666666666666667"/>
    <n v="0"/>
    <n v="0"/>
    <n v="0"/>
    <n v="0"/>
    <n v="2"/>
    <n v="332503"/>
    <n v="0"/>
    <n v="0"/>
    <n v="6"/>
    <n v="1734800"/>
    <n v="4"/>
    <n v="598844"/>
    <n v="6"/>
    <n v="1435355"/>
  </r>
  <r>
    <d v="2007-05-23T00:00:00"/>
    <x v="5"/>
    <d v="2007-05-01T00:00:00"/>
    <x v="5"/>
    <x v="29"/>
    <x v="963"/>
    <x v="13"/>
    <n v="4192433"/>
    <n v="0.5"/>
    <n v="0"/>
    <n v="0"/>
    <n v="0"/>
    <n v="0"/>
    <n v="2"/>
    <n v="549353"/>
    <n v="0"/>
    <n v="0"/>
    <n v="12"/>
    <n v="3267208"/>
    <n v="9"/>
    <n v="940483"/>
    <n v="10"/>
    <n v="2688040"/>
  </r>
  <r>
    <d v="2007-05-24T00:00:00"/>
    <x v="6"/>
    <d v="2007-05-01T00:00:00"/>
    <x v="5"/>
    <x v="27"/>
    <x v="878"/>
    <x v="11"/>
    <n v="2067303"/>
    <n v="0.38095238095238093"/>
    <n v="0"/>
    <n v="0"/>
    <n v="0"/>
    <n v="0"/>
    <n v="2"/>
    <n v="433700"/>
    <n v="0"/>
    <n v="0"/>
    <n v="11"/>
    <n v="2197412"/>
    <n v="1"/>
    <n v="108355"/>
    <n v="10"/>
    <n v="1919607"/>
  </r>
  <r>
    <d v="2007-05-25T00:00:00"/>
    <x v="0"/>
    <d v="2007-05-01T00:00:00"/>
    <x v="5"/>
    <x v="1"/>
    <x v="964"/>
    <x v="1"/>
    <n v="57827"/>
    <n v="0.16666666666666666"/>
    <n v="0"/>
    <n v="0"/>
    <n v="0"/>
    <n v="0"/>
    <n v="1"/>
    <n v="216850"/>
    <n v="0"/>
    <n v="0"/>
    <n v="4"/>
    <n v="881856"/>
    <n v="1"/>
    <n v="50836"/>
    <n v="7"/>
    <n v="1694122"/>
  </r>
  <r>
    <d v="2007-05-26T00:00:00"/>
    <x v="1"/>
    <d v="2007-05-01T00:00:00"/>
    <x v="5"/>
    <x v="19"/>
    <x v="965"/>
    <x v="8"/>
    <n v="1850453"/>
    <n v="0.47368421052631576"/>
    <n v="0"/>
    <n v="0"/>
    <n v="0"/>
    <n v="0"/>
    <n v="2"/>
    <n v="231306"/>
    <n v="0"/>
    <n v="0"/>
    <n v="8"/>
    <n v="2284153"/>
    <n v="0"/>
    <n v="0"/>
    <n v="0"/>
    <n v="0"/>
  </r>
  <r>
    <d v="2007-05-27T00:00:00"/>
    <x v="2"/>
    <d v="2007-05-01T00:00:00"/>
    <x v="5"/>
    <x v="34"/>
    <x v="966"/>
    <x v="46"/>
    <n v="7604206"/>
    <n v="0.65306122448979587"/>
    <n v="0"/>
    <n v="0"/>
    <n v="0"/>
    <n v="0"/>
    <n v="2"/>
    <n v="433700"/>
    <n v="1"/>
    <n v="216850"/>
    <n v="14"/>
    <n v="2949159"/>
    <n v="0"/>
    <n v="0"/>
    <n v="0"/>
    <n v="0"/>
  </r>
  <r>
    <d v="2007-05-28T00:00:00"/>
    <x v="3"/>
    <d v="2007-05-01T00:00:00"/>
    <x v="5"/>
    <x v="7"/>
    <x v="967"/>
    <x v="7"/>
    <n v="1517950"/>
    <n v="0.55555555555555558"/>
    <n v="0"/>
    <n v="0"/>
    <n v="0"/>
    <n v="0"/>
    <n v="0"/>
    <n v="0"/>
    <n v="0"/>
    <n v="0"/>
    <n v="4"/>
    <n v="766203"/>
    <n v="4"/>
    <n v="486730"/>
    <n v="8"/>
    <n v="2010940"/>
  </r>
  <r>
    <d v="2007-05-29T00:00:00"/>
    <x v="4"/>
    <d v="2007-05-01T00:00:00"/>
    <x v="5"/>
    <x v="13"/>
    <x v="898"/>
    <x v="10"/>
    <n v="2385350"/>
    <n v="0.58823529411764708"/>
    <n v="0"/>
    <n v="0"/>
    <n v="0"/>
    <n v="0"/>
    <n v="2"/>
    <n v="433700"/>
    <n v="0"/>
    <n v="0"/>
    <n v="5"/>
    <n v="1199903"/>
    <n v="4"/>
    <n v="493621"/>
    <n v="10"/>
    <n v="2174156"/>
  </r>
  <r>
    <d v="2007-05-30T00:00:00"/>
    <x v="5"/>
    <d v="2007-05-01T00:00:00"/>
    <x v="5"/>
    <x v="31"/>
    <x v="882"/>
    <x v="12"/>
    <n v="2833506"/>
    <n v="0.5"/>
    <n v="0"/>
    <n v="0"/>
    <n v="0"/>
    <n v="0"/>
    <n v="4"/>
    <n v="1084250"/>
    <n v="0"/>
    <n v="0"/>
    <n v="9"/>
    <n v="1966106"/>
    <n v="5"/>
    <n v="449362"/>
    <n v="7"/>
    <n v="1756400"/>
  </r>
  <r>
    <d v="2007-05-31T00:00:00"/>
    <x v="6"/>
    <d v="2007-05-01T00:00:00"/>
    <x v="5"/>
    <x v="15"/>
    <x v="968"/>
    <x v="8"/>
    <n v="2819050"/>
    <n v="0.81818181818181823"/>
    <n v="0"/>
    <n v="0"/>
    <n v="0"/>
    <n v="0"/>
    <n v="0"/>
    <n v="0"/>
    <n v="0"/>
    <n v="0"/>
    <n v="2"/>
    <n v="332503"/>
    <n v="4"/>
    <n v="351289"/>
    <n v="8"/>
    <n v="1755311"/>
  </r>
  <r>
    <d v="2007-06-01T00:00:00"/>
    <x v="0"/>
    <d v="2007-06-01T00:00:00"/>
    <x v="5"/>
    <x v="7"/>
    <x v="905"/>
    <x v="2"/>
    <n v="332503"/>
    <n v="0.22222222222222221"/>
    <n v="1"/>
    <n v="216850"/>
    <n v="0"/>
    <n v="0"/>
    <n v="2"/>
    <n v="433700"/>
    <n v="0"/>
    <n v="0"/>
    <n v="4"/>
    <n v="1084250"/>
    <n v="3"/>
    <n v="390964"/>
    <n v="3"/>
    <n v="729482"/>
  </r>
  <r>
    <d v="2007-06-02T00:00:00"/>
    <x v="1"/>
    <d v="2007-06-01T00:00:00"/>
    <x v="5"/>
    <x v="25"/>
    <x v="880"/>
    <x v="8"/>
    <n v="2385350"/>
    <n v="0.36"/>
    <n v="1"/>
    <n v="216850"/>
    <n v="0"/>
    <n v="0"/>
    <n v="3"/>
    <n v="650550"/>
    <n v="0"/>
    <n v="0"/>
    <n v="12"/>
    <n v="2501003"/>
    <n v="0"/>
    <n v="0"/>
    <n v="0"/>
    <n v="0"/>
  </r>
  <r>
    <d v="2007-06-03T00:00:00"/>
    <x v="2"/>
    <d v="2007-06-01T00:00:00"/>
    <x v="5"/>
    <x v="7"/>
    <x v="905"/>
    <x v="6"/>
    <n v="867400"/>
    <n v="0.44444444444444442"/>
    <n v="0"/>
    <n v="0"/>
    <n v="0"/>
    <n v="0"/>
    <n v="0"/>
    <n v="0"/>
    <n v="0"/>
    <n v="0"/>
    <n v="5"/>
    <n v="1199903"/>
    <n v="0"/>
    <n v="0"/>
    <n v="0"/>
    <n v="0"/>
  </r>
  <r>
    <d v="2007-06-04T00:00:00"/>
    <x v="3"/>
    <d v="2007-06-01T00:00:00"/>
    <x v="5"/>
    <x v="7"/>
    <x v="969"/>
    <x v="4"/>
    <n v="2168500"/>
    <n v="0.77777777777777779"/>
    <n v="0"/>
    <n v="0"/>
    <n v="0"/>
    <n v="0"/>
    <n v="1"/>
    <n v="115653"/>
    <n v="0"/>
    <n v="0"/>
    <n v="1"/>
    <n v="115653"/>
    <n v="0"/>
    <n v="0"/>
    <n v="3"/>
    <n v="755972"/>
  </r>
  <r>
    <d v="2007-06-05T00:00:00"/>
    <x v="4"/>
    <d v="2007-06-01T00:00:00"/>
    <x v="5"/>
    <x v="12"/>
    <x v="970"/>
    <x v="11"/>
    <n v="2168500"/>
    <n v="0.61538461538461542"/>
    <n v="0"/>
    <n v="0"/>
    <n v="0"/>
    <n v="0"/>
    <n v="1"/>
    <n v="216850"/>
    <n v="0"/>
    <n v="0"/>
    <n v="4"/>
    <n v="1301100"/>
    <n v="3"/>
    <n v="333698"/>
    <n v="2"/>
    <n v="600105"/>
  </r>
  <r>
    <d v="2007-06-06T00:00:00"/>
    <x v="5"/>
    <d v="2007-06-01T00:00:00"/>
    <x v="5"/>
    <x v="11"/>
    <x v="971"/>
    <x v="6"/>
    <n v="1084250"/>
    <n v="0.33333333333333331"/>
    <n v="0"/>
    <n v="0"/>
    <n v="0"/>
    <n v="0"/>
    <n v="2"/>
    <n v="433700"/>
    <n v="0"/>
    <n v="0"/>
    <n v="6"/>
    <n v="1734800"/>
    <n v="3"/>
    <n v="341886"/>
    <n v="8"/>
    <n v="1641574"/>
  </r>
  <r>
    <d v="2007-06-07T00:00:00"/>
    <x v="6"/>
    <d v="2007-06-01T00:00:00"/>
    <x v="5"/>
    <x v="47"/>
    <x v="972"/>
    <x v="23"/>
    <n v="5970603"/>
    <n v="0.61290322580645162"/>
    <n v="1"/>
    <n v="216850"/>
    <n v="0"/>
    <n v="0"/>
    <n v="1"/>
    <n v="115653"/>
    <n v="0"/>
    <n v="0"/>
    <n v="10"/>
    <n v="3252750"/>
    <n v="0"/>
    <n v="0"/>
    <n v="6"/>
    <n v="1704300"/>
  </r>
  <r>
    <d v="2007-06-08T00:00:00"/>
    <x v="0"/>
    <d v="2007-06-01T00:00:00"/>
    <x v="5"/>
    <x v="18"/>
    <x v="894"/>
    <x v="14"/>
    <n v="3252750"/>
    <n v="0.61111111111111116"/>
    <n v="0"/>
    <n v="0"/>
    <n v="0"/>
    <n v="0"/>
    <n v="5"/>
    <n v="1301100"/>
    <n v="0"/>
    <n v="0"/>
    <n v="2"/>
    <n v="650550"/>
    <n v="10"/>
    <n v="1310637"/>
    <n v="6"/>
    <n v="1390187"/>
  </r>
  <r>
    <d v="2007-06-09T00:00:00"/>
    <x v="1"/>
    <d v="2007-06-01T00:00:00"/>
    <x v="5"/>
    <x v="24"/>
    <x v="973"/>
    <x v="14"/>
    <n v="2602200"/>
    <n v="0.45833333333333331"/>
    <n v="0"/>
    <n v="0"/>
    <n v="0"/>
    <n v="0"/>
    <n v="4"/>
    <n v="867400"/>
    <n v="0"/>
    <n v="0"/>
    <n v="9"/>
    <n v="2385350"/>
    <n v="0"/>
    <n v="0"/>
    <n v="0"/>
    <n v="0"/>
  </r>
  <r>
    <d v="2007-06-10T00:00:00"/>
    <x v="2"/>
    <d v="2007-06-01T00:00:00"/>
    <x v="5"/>
    <x v="12"/>
    <x v="974"/>
    <x v="7"/>
    <n v="1301100"/>
    <n v="0.38461538461538464"/>
    <n v="0"/>
    <n v="0"/>
    <n v="0"/>
    <n v="0"/>
    <n v="1"/>
    <n v="216850"/>
    <n v="0"/>
    <n v="0"/>
    <n v="7"/>
    <n v="1951650"/>
    <n v="0"/>
    <n v="0"/>
    <n v="0"/>
    <n v="0"/>
  </r>
  <r>
    <d v="2007-06-11T00:00:00"/>
    <x v="3"/>
    <d v="2007-06-01T00:00:00"/>
    <x v="5"/>
    <x v="16"/>
    <x v="975"/>
    <x v="7"/>
    <n v="1301100"/>
    <n v="0.3125"/>
    <n v="0"/>
    <n v="0"/>
    <n v="0"/>
    <n v="0"/>
    <n v="1"/>
    <n v="216850"/>
    <n v="1"/>
    <n v="115653"/>
    <n v="9"/>
    <n v="2067303"/>
    <n v="0"/>
    <n v="0"/>
    <n v="0"/>
    <n v="0"/>
  </r>
  <r>
    <d v="2007-06-12T00:00:00"/>
    <x v="4"/>
    <d v="2007-06-01T00:00:00"/>
    <x v="5"/>
    <x v="14"/>
    <x v="976"/>
    <x v="7"/>
    <n v="1734800"/>
    <n v="0.625"/>
    <n v="0"/>
    <n v="0"/>
    <n v="0"/>
    <n v="0"/>
    <n v="0"/>
    <n v="0"/>
    <n v="0"/>
    <n v="0"/>
    <n v="3"/>
    <n v="867400"/>
    <n v="8"/>
    <n v="1072374"/>
    <n v="4"/>
    <n v="822400"/>
  </r>
  <r>
    <d v="2007-06-13T00:00:00"/>
    <x v="5"/>
    <d v="2007-06-01T00:00:00"/>
    <x v="5"/>
    <x v="9"/>
    <x v="977"/>
    <x v="8"/>
    <n v="2168500"/>
    <n v="0.9"/>
    <n v="0"/>
    <n v="0"/>
    <n v="0"/>
    <n v="0"/>
    <n v="0"/>
    <n v="0"/>
    <n v="0"/>
    <n v="0"/>
    <n v="1"/>
    <n v="216850"/>
    <n v="0"/>
    <n v="0"/>
    <n v="5"/>
    <n v="1407525"/>
  </r>
  <r>
    <d v="2007-06-14T00:00:00"/>
    <x v="6"/>
    <d v="2007-06-01T00:00:00"/>
    <x v="5"/>
    <x v="12"/>
    <x v="974"/>
    <x v="4"/>
    <n v="1951650"/>
    <n v="0.53846153846153844"/>
    <n v="0"/>
    <n v="0"/>
    <n v="0"/>
    <n v="0"/>
    <n v="0"/>
    <n v="0"/>
    <n v="0"/>
    <n v="0"/>
    <n v="6"/>
    <n v="1517950"/>
    <n v="6"/>
    <n v="694439"/>
    <n v="5"/>
    <n v="987657"/>
  </r>
  <r>
    <d v="2007-06-15T00:00:00"/>
    <x v="0"/>
    <d v="2007-06-01T00:00:00"/>
    <x v="5"/>
    <x v="12"/>
    <x v="978"/>
    <x v="4"/>
    <n v="1416753"/>
    <n v="0.53846153846153844"/>
    <n v="0"/>
    <n v="0"/>
    <n v="0"/>
    <n v="0"/>
    <n v="1"/>
    <n v="216850"/>
    <n v="0"/>
    <n v="0"/>
    <n v="5"/>
    <n v="1098706"/>
    <n v="6"/>
    <n v="686688"/>
    <n v="2"/>
    <n v="422835"/>
  </r>
  <r>
    <d v="2007-06-16T00:00:00"/>
    <x v="1"/>
    <d v="2007-06-01T00:00:00"/>
    <x v="5"/>
    <x v="22"/>
    <x v="947"/>
    <x v="7"/>
    <n v="983053"/>
    <n v="0.25"/>
    <n v="0"/>
    <n v="0"/>
    <n v="0"/>
    <n v="0"/>
    <n v="1"/>
    <n v="115653"/>
    <n v="0"/>
    <n v="0"/>
    <n v="14"/>
    <n v="3035900"/>
    <n v="0"/>
    <n v="0"/>
    <n v="0"/>
    <n v="0"/>
  </r>
  <r>
    <d v="2007-06-17T00:00:00"/>
    <x v="2"/>
    <d v="2007-06-01T00:00:00"/>
    <x v="5"/>
    <x v="19"/>
    <x v="888"/>
    <x v="10"/>
    <n v="2819050"/>
    <n v="0.52631578947368418"/>
    <n v="0"/>
    <n v="0"/>
    <n v="0"/>
    <n v="0"/>
    <n v="0"/>
    <n v="0"/>
    <n v="0"/>
    <n v="0"/>
    <n v="9"/>
    <n v="1951650"/>
    <n v="0"/>
    <n v="0"/>
    <n v="0"/>
    <n v="0"/>
  </r>
  <r>
    <d v="2007-06-18T00:00:00"/>
    <x v="3"/>
    <d v="2007-06-01T00:00:00"/>
    <x v="5"/>
    <x v="22"/>
    <x v="979"/>
    <x v="11"/>
    <n v="2385350"/>
    <n v="0.4"/>
    <n v="0"/>
    <n v="0"/>
    <n v="0"/>
    <n v="0"/>
    <n v="3"/>
    <n v="549353"/>
    <n v="0"/>
    <n v="0"/>
    <n v="9"/>
    <n v="1951650"/>
    <n v="0"/>
    <n v="0"/>
    <n v="0"/>
    <n v="0"/>
  </r>
  <r>
    <d v="2007-06-19T00:00:00"/>
    <x v="4"/>
    <d v="2007-06-01T00:00:00"/>
    <x v="5"/>
    <x v="11"/>
    <x v="980"/>
    <x v="5"/>
    <n v="1315556"/>
    <n v="0.5"/>
    <n v="0"/>
    <n v="0"/>
    <n v="0"/>
    <n v="0"/>
    <n v="1"/>
    <n v="216850"/>
    <n v="0"/>
    <n v="0"/>
    <n v="5"/>
    <n v="1951650"/>
    <n v="5"/>
    <n v="763517"/>
    <n v="6"/>
    <n v="1728125"/>
  </r>
  <r>
    <d v="2007-06-20T00:00:00"/>
    <x v="5"/>
    <d v="2007-06-01T00:00:00"/>
    <x v="5"/>
    <x v="16"/>
    <x v="898"/>
    <x v="5"/>
    <n v="1517950"/>
    <n v="0.375"/>
    <n v="0"/>
    <n v="0"/>
    <n v="0"/>
    <n v="0"/>
    <n v="3"/>
    <n v="867400"/>
    <n v="0"/>
    <n v="0"/>
    <n v="7"/>
    <n v="1633603"/>
    <n v="2"/>
    <n v="286800"/>
    <n v="9"/>
    <n v="2228477"/>
  </r>
  <r>
    <d v="2007-06-21T00:00:00"/>
    <x v="6"/>
    <d v="2007-06-01T00:00:00"/>
    <x v="5"/>
    <x v="14"/>
    <x v="977"/>
    <x v="4"/>
    <n v="2168500"/>
    <n v="0.875"/>
    <n v="0"/>
    <n v="0"/>
    <n v="0"/>
    <n v="0"/>
    <n v="0"/>
    <n v="0"/>
    <n v="0"/>
    <n v="0"/>
    <n v="1"/>
    <n v="216850"/>
    <n v="4"/>
    <n v="217456"/>
    <n v="7"/>
    <n v="1727800"/>
  </r>
  <r>
    <d v="2007-06-22T00:00:00"/>
    <x v="0"/>
    <d v="2007-06-01T00:00:00"/>
    <x v="5"/>
    <x v="12"/>
    <x v="947"/>
    <x v="5"/>
    <n v="1532406"/>
    <n v="0.46153846153846156"/>
    <n v="0"/>
    <n v="0"/>
    <n v="0"/>
    <n v="0"/>
    <n v="0"/>
    <n v="0"/>
    <n v="0"/>
    <n v="0"/>
    <n v="7"/>
    <n v="2602200"/>
    <n v="3"/>
    <n v="305673"/>
    <n v="5"/>
    <n v="1408115"/>
  </r>
  <r>
    <d v="2007-06-23T00:00:00"/>
    <x v="1"/>
    <d v="2007-06-01T00:00:00"/>
    <x v="5"/>
    <x v="15"/>
    <x v="981"/>
    <x v="4"/>
    <n v="2067303"/>
    <n v="0.63636363636363635"/>
    <n v="0"/>
    <n v="0"/>
    <n v="0"/>
    <n v="0"/>
    <n v="0"/>
    <n v="0"/>
    <n v="0"/>
    <n v="0"/>
    <n v="4"/>
    <n v="766203"/>
    <n v="0"/>
    <n v="0"/>
    <n v="0"/>
    <n v="0"/>
  </r>
  <r>
    <d v="2007-06-24T00:00:00"/>
    <x v="2"/>
    <d v="2007-06-01T00:00:00"/>
    <x v="5"/>
    <x v="8"/>
    <x v="982"/>
    <x v="3"/>
    <n v="650550"/>
    <n v="0.42857142857142855"/>
    <n v="0"/>
    <n v="0"/>
    <n v="0"/>
    <n v="0"/>
    <n v="0"/>
    <n v="0"/>
    <n v="0"/>
    <n v="0"/>
    <n v="4"/>
    <n v="983103"/>
    <n v="0"/>
    <n v="0"/>
    <n v="0"/>
    <n v="0"/>
  </r>
  <r>
    <d v="2007-06-25T00:00:00"/>
    <x v="3"/>
    <d v="2007-06-01T00:00:00"/>
    <x v="5"/>
    <x v="14"/>
    <x v="983"/>
    <x v="7"/>
    <n v="1098706"/>
    <n v="0.625"/>
    <n v="0"/>
    <n v="0"/>
    <n v="0"/>
    <n v="0"/>
    <n v="0"/>
    <n v="0"/>
    <n v="0"/>
    <n v="0"/>
    <n v="3"/>
    <n v="766203"/>
    <n v="1"/>
    <n v="105845"/>
    <n v="5"/>
    <n v="1342437"/>
  </r>
  <r>
    <d v="2007-06-26T00:00:00"/>
    <x v="4"/>
    <d v="2007-06-01T00:00:00"/>
    <x v="5"/>
    <x v="1"/>
    <x v="895"/>
    <x v="2"/>
    <n v="867400"/>
    <n v="0.33333333333333331"/>
    <n v="0"/>
    <n v="0"/>
    <n v="0"/>
    <n v="0"/>
    <n v="1"/>
    <n v="216850"/>
    <n v="0"/>
    <n v="0"/>
    <n v="3"/>
    <n v="867400"/>
    <n v="3"/>
    <n v="401318"/>
    <n v="3"/>
    <n v="602570"/>
  </r>
  <r>
    <d v="2007-06-27T00:00:00"/>
    <x v="5"/>
    <d v="2007-06-01T00:00:00"/>
    <x v="5"/>
    <x v="14"/>
    <x v="895"/>
    <x v="7"/>
    <n v="1301100"/>
    <n v="0.625"/>
    <n v="0"/>
    <n v="0"/>
    <n v="0"/>
    <n v="0"/>
    <n v="0"/>
    <n v="0"/>
    <n v="0"/>
    <n v="0"/>
    <n v="3"/>
    <n v="650550"/>
    <n v="9"/>
    <n v="795443"/>
    <n v="4"/>
    <n v="1253910"/>
  </r>
  <r>
    <d v="2007-06-28T00:00:00"/>
    <x v="6"/>
    <d v="2007-06-01T00:00:00"/>
    <x v="5"/>
    <x v="20"/>
    <x v="984"/>
    <x v="29"/>
    <n v="7503009"/>
    <n v="0.7"/>
    <n v="0"/>
    <n v="0"/>
    <n v="0"/>
    <n v="0"/>
    <n v="0"/>
    <n v="0"/>
    <n v="0"/>
    <n v="0"/>
    <n v="9"/>
    <n v="3267206"/>
    <n v="5"/>
    <n v="497500"/>
    <n v="10"/>
    <n v="2433912"/>
  </r>
  <r>
    <d v="2007-06-29T00:00:00"/>
    <x v="0"/>
    <d v="2007-06-01T00:00:00"/>
    <x v="5"/>
    <x v="5"/>
    <x v="985"/>
    <x v="3"/>
    <n v="549353"/>
    <n v="0.6"/>
    <n v="0"/>
    <n v="0"/>
    <n v="0"/>
    <n v="0"/>
    <n v="0"/>
    <n v="0"/>
    <n v="0"/>
    <n v="0"/>
    <n v="2"/>
    <n v="650550"/>
    <n v="1"/>
    <n v="102000"/>
    <n v="2"/>
    <n v="613710"/>
  </r>
  <r>
    <d v="2007-06-30T00:00:00"/>
    <x v="1"/>
    <d v="2007-06-01T00:00:00"/>
    <x v="5"/>
    <x v="1"/>
    <x v="986"/>
    <x v="6"/>
    <n v="867400"/>
    <n v="0.66666666666666663"/>
    <n v="0"/>
    <n v="0"/>
    <n v="0"/>
    <n v="0"/>
    <n v="1"/>
    <n v="216850"/>
    <n v="0"/>
    <n v="0"/>
    <n v="1"/>
    <n v="216850"/>
    <n v="0"/>
    <n v="0"/>
    <n v="1"/>
    <n v="218100"/>
  </r>
  <r>
    <d v="2007-07-01T00:00:00"/>
    <x v="2"/>
    <d v="2007-07-01T00:00:00"/>
    <x v="5"/>
    <x v="13"/>
    <x v="960"/>
    <x v="5"/>
    <n v="1517950"/>
    <n v="0.35294117647058826"/>
    <n v="0"/>
    <n v="0"/>
    <n v="0"/>
    <n v="0"/>
    <n v="0"/>
    <n v="0"/>
    <n v="0"/>
    <n v="0"/>
    <n v="11"/>
    <n v="2284153"/>
    <n v="0"/>
    <n v="0"/>
    <n v="0"/>
    <n v="0"/>
  </r>
  <r>
    <d v="2007-07-02T00:00:00"/>
    <x v="3"/>
    <d v="2007-07-01T00:00:00"/>
    <x v="5"/>
    <x v="14"/>
    <x v="892"/>
    <x v="1"/>
    <n v="216850"/>
    <n v="0.125"/>
    <n v="0"/>
    <n v="0"/>
    <n v="0"/>
    <n v="0"/>
    <n v="1"/>
    <n v="216850"/>
    <n v="0"/>
    <n v="0"/>
    <n v="6"/>
    <n v="1301100"/>
    <n v="0"/>
    <n v="0"/>
    <n v="0"/>
    <n v="0"/>
  </r>
  <r>
    <d v="2007-07-03T00:00:00"/>
    <x v="4"/>
    <d v="2007-07-01T00:00:00"/>
    <x v="5"/>
    <x v="6"/>
    <x v="987"/>
    <x v="1"/>
    <n v="115653"/>
    <n v="0.25"/>
    <n v="2"/>
    <n v="433700"/>
    <n v="0"/>
    <n v="0"/>
    <n v="0"/>
    <n v="0"/>
    <n v="0"/>
    <n v="0"/>
    <n v="1"/>
    <n v="433700"/>
    <n v="11"/>
    <n v="1065935"/>
    <n v="5"/>
    <n v="1194495"/>
  </r>
  <r>
    <d v="2007-07-04T00:00:00"/>
    <x v="5"/>
    <d v="2007-07-01T00:00:00"/>
    <x v="5"/>
    <x v="9"/>
    <x v="967"/>
    <x v="11"/>
    <n v="1850453"/>
    <n v="0.8"/>
    <n v="0"/>
    <n v="0"/>
    <n v="0"/>
    <n v="0"/>
    <n v="0"/>
    <n v="0"/>
    <n v="0"/>
    <n v="0"/>
    <n v="2"/>
    <n v="433700"/>
    <n v="0"/>
    <n v="0"/>
    <n v="2"/>
    <n v="653050"/>
  </r>
  <r>
    <d v="2007-07-05T00:00:00"/>
    <x v="6"/>
    <d v="2007-07-01T00:00:00"/>
    <x v="5"/>
    <x v="5"/>
    <x v="986"/>
    <x v="1"/>
    <n v="433700"/>
    <n v="0.2"/>
    <n v="2"/>
    <n v="433700"/>
    <n v="0"/>
    <n v="0"/>
    <n v="0"/>
    <n v="0"/>
    <n v="0"/>
    <n v="0"/>
    <n v="2"/>
    <n v="433700"/>
    <n v="0"/>
    <n v="0"/>
    <n v="7"/>
    <n v="1526757"/>
  </r>
  <r>
    <d v="2007-07-06T00:00:00"/>
    <x v="0"/>
    <d v="2007-07-01T00:00:00"/>
    <x v="5"/>
    <x v="9"/>
    <x v="981"/>
    <x v="6"/>
    <n v="1301100"/>
    <n v="0.4"/>
    <n v="2"/>
    <n v="433700"/>
    <n v="0"/>
    <n v="0"/>
    <n v="0"/>
    <n v="0"/>
    <n v="0"/>
    <n v="0"/>
    <n v="4"/>
    <n v="1098706"/>
    <n v="6"/>
    <n v="552014"/>
    <n v="6"/>
    <n v="1390670"/>
  </r>
  <r>
    <d v="2007-07-07T00:00:00"/>
    <x v="1"/>
    <d v="2007-07-01T00:00:00"/>
    <x v="5"/>
    <x v="7"/>
    <x v="905"/>
    <x v="2"/>
    <n v="549353"/>
    <n v="0.22222222222222221"/>
    <n v="2"/>
    <n v="433700"/>
    <n v="0"/>
    <n v="0"/>
    <n v="1"/>
    <n v="216850"/>
    <n v="0"/>
    <n v="0"/>
    <n v="4"/>
    <n v="867400"/>
    <n v="0"/>
    <n v="0"/>
    <n v="0"/>
    <n v="0"/>
  </r>
  <r>
    <d v="2007-07-08T00:00:00"/>
    <x v="2"/>
    <d v="2007-07-01T00:00:00"/>
    <x v="5"/>
    <x v="23"/>
    <x v="900"/>
    <x v="7"/>
    <n v="1517950"/>
    <n v="0.33333333333333331"/>
    <n v="1"/>
    <n v="216850"/>
    <n v="0"/>
    <n v="0"/>
    <n v="1"/>
    <n v="216850"/>
    <n v="1"/>
    <n v="216850"/>
    <n v="7"/>
    <n v="2168500"/>
    <n v="0"/>
    <n v="0"/>
    <n v="0"/>
    <n v="0"/>
  </r>
  <r>
    <d v="2007-07-09T00:00:00"/>
    <x v="3"/>
    <d v="2007-07-01T00:00:00"/>
    <x v="5"/>
    <x v="9"/>
    <x v="978"/>
    <x v="2"/>
    <n v="650550"/>
    <n v="0.2"/>
    <n v="2"/>
    <n v="332503"/>
    <n v="0"/>
    <n v="0"/>
    <n v="2"/>
    <n v="650550"/>
    <n v="0"/>
    <n v="0"/>
    <n v="4"/>
    <n v="1098706"/>
    <n v="1"/>
    <n v="102000"/>
    <n v="11"/>
    <n v="2378795"/>
  </r>
  <r>
    <d v="2007-07-10T00:00:00"/>
    <x v="4"/>
    <d v="2007-07-01T00:00:00"/>
    <x v="5"/>
    <x v="7"/>
    <x v="988"/>
    <x v="3"/>
    <n v="766203"/>
    <n v="0.33333333333333331"/>
    <n v="0"/>
    <n v="0"/>
    <n v="0"/>
    <n v="0"/>
    <n v="2"/>
    <n v="650550"/>
    <n v="0"/>
    <n v="0"/>
    <n v="4"/>
    <n v="780659"/>
    <n v="2"/>
    <n v="271800"/>
    <n v="8"/>
    <n v="1967647"/>
  </r>
  <r>
    <d v="2007-07-11T00:00:00"/>
    <x v="5"/>
    <d v="2007-07-01T00:00:00"/>
    <x v="5"/>
    <x v="6"/>
    <x v="985"/>
    <x v="1"/>
    <n v="216850"/>
    <n v="0.25"/>
    <n v="0"/>
    <n v="0"/>
    <n v="0"/>
    <n v="0"/>
    <n v="0"/>
    <n v="0"/>
    <n v="0"/>
    <n v="0"/>
    <n v="3"/>
    <n v="983053"/>
    <n v="3"/>
    <n v="276596"/>
    <n v="5"/>
    <n v="1241400"/>
  </r>
  <r>
    <d v="2007-07-12T00:00:00"/>
    <x v="6"/>
    <d v="2007-07-01T00:00:00"/>
    <x v="5"/>
    <x v="14"/>
    <x v="905"/>
    <x v="0"/>
    <n v="0"/>
    <n v="0"/>
    <n v="2"/>
    <n v="433700"/>
    <n v="0"/>
    <n v="0"/>
    <n v="3"/>
    <n v="766203"/>
    <n v="0"/>
    <n v="0"/>
    <n v="3"/>
    <n v="867400"/>
    <n v="3"/>
    <n v="408621"/>
    <n v="6"/>
    <n v="1309941"/>
  </r>
  <r>
    <d v="2007-07-13T00:00:00"/>
    <x v="0"/>
    <d v="2007-07-01T00:00:00"/>
    <x v="5"/>
    <x v="1"/>
    <x v="892"/>
    <x v="2"/>
    <n v="650550"/>
    <n v="0.33333333333333331"/>
    <n v="0"/>
    <n v="0"/>
    <n v="0"/>
    <n v="0"/>
    <n v="2"/>
    <n v="650550"/>
    <n v="0"/>
    <n v="0"/>
    <n v="2"/>
    <n v="433700"/>
    <n v="4"/>
    <n v="681958"/>
    <n v="3"/>
    <n v="755972"/>
  </r>
  <r>
    <d v="2007-07-14T00:00:00"/>
    <x v="1"/>
    <d v="2007-07-01T00:00:00"/>
    <x v="5"/>
    <x v="1"/>
    <x v="989"/>
    <x v="6"/>
    <n v="766203"/>
    <n v="0.66666666666666663"/>
    <n v="0"/>
    <n v="0"/>
    <n v="0"/>
    <n v="0"/>
    <n v="0"/>
    <n v="0"/>
    <n v="0"/>
    <n v="0"/>
    <n v="2"/>
    <n v="650550"/>
    <n v="0"/>
    <n v="0"/>
    <n v="0"/>
    <n v="0"/>
  </r>
  <r>
    <d v="2007-07-15T00:00:00"/>
    <x v="2"/>
    <d v="2007-07-01T00:00:00"/>
    <x v="5"/>
    <x v="15"/>
    <x v="922"/>
    <x v="4"/>
    <n v="1517950"/>
    <n v="0.63636363636363635"/>
    <n v="0"/>
    <n v="0"/>
    <n v="0"/>
    <n v="0"/>
    <n v="0"/>
    <n v="0"/>
    <n v="0"/>
    <n v="0"/>
    <n v="4"/>
    <n v="665006"/>
    <n v="0"/>
    <n v="0"/>
    <n v="0"/>
    <n v="0"/>
  </r>
  <r>
    <d v="2007-07-16T00:00:00"/>
    <x v="3"/>
    <d v="2007-07-01T00:00:00"/>
    <x v="5"/>
    <x v="14"/>
    <x v="990"/>
    <x v="6"/>
    <n v="1517950"/>
    <n v="0.5"/>
    <n v="0"/>
    <n v="0"/>
    <n v="0"/>
    <n v="0"/>
    <n v="1"/>
    <n v="433700"/>
    <n v="0"/>
    <n v="0"/>
    <n v="3"/>
    <n v="766203"/>
    <n v="0"/>
    <n v="0"/>
    <n v="5"/>
    <n v="1051735"/>
  </r>
  <r>
    <d v="2007-07-17T00:00:00"/>
    <x v="4"/>
    <d v="2007-07-01T00:00:00"/>
    <x v="5"/>
    <x v="14"/>
    <x v="991"/>
    <x v="2"/>
    <n v="332503"/>
    <n v="0.25"/>
    <n v="0"/>
    <n v="0"/>
    <n v="0"/>
    <n v="0"/>
    <n v="1"/>
    <n v="115653"/>
    <n v="0"/>
    <n v="0"/>
    <n v="5"/>
    <n v="1301100"/>
    <n v="9"/>
    <n v="863109"/>
    <n v="5"/>
    <n v="1714320"/>
  </r>
  <r>
    <d v="2007-07-18T00:00:00"/>
    <x v="5"/>
    <d v="2007-07-01T00:00:00"/>
    <x v="5"/>
    <x v="2"/>
    <x v="992"/>
    <x v="1"/>
    <n v="216850"/>
    <n v="0.33333333333333331"/>
    <n v="0"/>
    <n v="0"/>
    <n v="0"/>
    <n v="0"/>
    <n v="0"/>
    <n v="0"/>
    <n v="0"/>
    <n v="0"/>
    <n v="2"/>
    <n v="332503"/>
    <n v="1"/>
    <n v="108355"/>
    <n v="6"/>
    <n v="1797420"/>
  </r>
  <r>
    <d v="2007-07-19T00:00:00"/>
    <x v="6"/>
    <d v="2007-07-01T00:00:00"/>
    <x v="5"/>
    <x v="8"/>
    <x v="899"/>
    <x v="5"/>
    <n v="1416753"/>
    <n v="0.8571428571428571"/>
    <n v="0"/>
    <n v="0"/>
    <n v="0"/>
    <n v="0"/>
    <n v="1"/>
    <n v="216850"/>
    <n v="0"/>
    <n v="0"/>
    <n v="0"/>
    <n v="0"/>
    <n v="6"/>
    <n v="528036"/>
    <n v="4"/>
    <n v="922432"/>
  </r>
  <r>
    <d v="2007-07-20T00:00:00"/>
    <x v="0"/>
    <d v="2007-07-01T00:00:00"/>
    <x v="5"/>
    <x v="9"/>
    <x v="967"/>
    <x v="3"/>
    <n v="650550"/>
    <n v="0.3"/>
    <n v="0"/>
    <n v="0"/>
    <n v="0"/>
    <n v="0"/>
    <n v="0"/>
    <n v="0"/>
    <n v="0"/>
    <n v="0"/>
    <n v="7"/>
    <n v="1633603"/>
    <n v="0"/>
    <n v="0"/>
    <n v="0"/>
    <n v="0"/>
  </r>
  <r>
    <d v="2007-07-21T00:00:00"/>
    <x v="1"/>
    <d v="2007-07-01T00:00:00"/>
    <x v="5"/>
    <x v="14"/>
    <x v="899"/>
    <x v="2"/>
    <n v="433700"/>
    <n v="0.25"/>
    <n v="0"/>
    <n v="0"/>
    <n v="0"/>
    <n v="0"/>
    <n v="0"/>
    <n v="0"/>
    <n v="1"/>
    <n v="216850"/>
    <n v="5"/>
    <n v="983053"/>
    <n v="0"/>
    <n v="0"/>
    <n v="0"/>
    <n v="0"/>
  </r>
  <r>
    <d v="2007-07-22T00:00:00"/>
    <x v="2"/>
    <d v="2007-07-01T00:00:00"/>
    <x v="5"/>
    <x v="23"/>
    <x v="993"/>
    <x v="8"/>
    <n v="2717853"/>
    <n v="0.6"/>
    <n v="0"/>
    <n v="0"/>
    <n v="0"/>
    <n v="0"/>
    <n v="1"/>
    <n v="216850"/>
    <n v="0"/>
    <n v="0"/>
    <n v="5"/>
    <n v="1098706"/>
    <n v="0"/>
    <n v="0"/>
    <n v="0"/>
    <n v="0"/>
  </r>
  <r>
    <d v="2007-07-23T00:00:00"/>
    <x v="3"/>
    <d v="2007-07-01T00:00:00"/>
    <x v="5"/>
    <x v="15"/>
    <x v="969"/>
    <x v="11"/>
    <n v="1749256"/>
    <n v="0.72727272727272729"/>
    <n v="0"/>
    <n v="0"/>
    <n v="0"/>
    <n v="0"/>
    <n v="0"/>
    <n v="0"/>
    <n v="0"/>
    <n v="0"/>
    <n v="3"/>
    <n v="650550"/>
    <n v="5"/>
    <n v="521901"/>
    <n v="5"/>
    <n v="1116200"/>
  </r>
  <r>
    <d v="2007-07-24T00:00:00"/>
    <x v="4"/>
    <d v="2007-07-01T00:00:00"/>
    <x v="5"/>
    <x v="8"/>
    <x v="895"/>
    <x v="6"/>
    <n v="1084250"/>
    <n v="0.5714285714285714"/>
    <n v="0"/>
    <n v="0"/>
    <n v="0"/>
    <n v="0"/>
    <n v="0"/>
    <n v="0"/>
    <n v="0"/>
    <n v="0"/>
    <n v="3"/>
    <n v="867400"/>
    <n v="3"/>
    <n v="308010"/>
    <n v="7"/>
    <n v="1590970"/>
  </r>
  <r>
    <d v="2007-07-25T00:00:00"/>
    <x v="5"/>
    <d v="2007-07-01T00:00:00"/>
    <x v="5"/>
    <x v="5"/>
    <x v="994"/>
    <x v="3"/>
    <n v="766203"/>
    <n v="0.6"/>
    <n v="0"/>
    <n v="0"/>
    <n v="0"/>
    <n v="0"/>
    <n v="1"/>
    <n v="115653"/>
    <n v="0"/>
    <n v="0"/>
    <n v="1"/>
    <n v="216850"/>
    <n v="6"/>
    <n v="446180"/>
    <n v="6"/>
    <n v="1852875"/>
  </r>
  <r>
    <d v="2007-07-26T00:00:00"/>
    <x v="6"/>
    <d v="2007-07-01T00:00:00"/>
    <x v="5"/>
    <x v="7"/>
    <x v="967"/>
    <x v="5"/>
    <n v="1416753"/>
    <n v="0.66666666666666663"/>
    <n v="0"/>
    <n v="0"/>
    <n v="0"/>
    <n v="0"/>
    <n v="0"/>
    <n v="0"/>
    <n v="0"/>
    <n v="0"/>
    <n v="3"/>
    <n v="867400"/>
    <n v="4"/>
    <n v="462923"/>
    <n v="7"/>
    <n v="1868220"/>
  </r>
  <r>
    <d v="2007-07-27T00:00:00"/>
    <x v="0"/>
    <d v="2007-07-01T00:00:00"/>
    <x v="5"/>
    <x v="3"/>
    <x v="995"/>
    <x v="1"/>
    <n v="433700"/>
    <n v="1"/>
    <n v="0"/>
    <n v="0"/>
    <n v="0"/>
    <n v="0"/>
    <n v="0"/>
    <n v="0"/>
    <n v="0"/>
    <n v="0"/>
    <n v="0"/>
    <n v="0"/>
    <n v="1"/>
    <n v="204000"/>
    <n v="10"/>
    <n v="2349586"/>
  </r>
  <r>
    <d v="2007-07-28T00:00:00"/>
    <x v="1"/>
    <d v="2007-07-01T00:00:00"/>
    <x v="5"/>
    <x v="8"/>
    <x v="996"/>
    <x v="6"/>
    <n v="1301100"/>
    <n v="0.5714285714285714"/>
    <n v="0"/>
    <n v="0"/>
    <n v="0"/>
    <n v="0"/>
    <n v="1"/>
    <n v="216850"/>
    <n v="0"/>
    <n v="0"/>
    <n v="2"/>
    <n v="332503"/>
    <n v="0"/>
    <n v="0"/>
    <n v="0"/>
    <n v="0"/>
  </r>
  <r>
    <d v="2007-07-29T00:00:00"/>
    <x v="2"/>
    <d v="2007-07-01T00:00:00"/>
    <x v="5"/>
    <x v="14"/>
    <x v="976"/>
    <x v="2"/>
    <n v="650550"/>
    <n v="0.25"/>
    <n v="0"/>
    <n v="0"/>
    <n v="0"/>
    <n v="0"/>
    <n v="0"/>
    <n v="0"/>
    <n v="0"/>
    <n v="0"/>
    <n v="6"/>
    <n v="1951650"/>
    <n v="0"/>
    <n v="0"/>
    <n v="0"/>
    <n v="0"/>
  </r>
  <r>
    <d v="2007-07-30T00:00:00"/>
    <x v="3"/>
    <d v="2007-07-01T00:00:00"/>
    <x v="5"/>
    <x v="6"/>
    <x v="997"/>
    <x v="1"/>
    <n v="216850"/>
    <n v="0.25"/>
    <n v="0"/>
    <n v="0"/>
    <n v="0"/>
    <n v="0"/>
    <n v="1"/>
    <n v="216850"/>
    <n v="1"/>
    <n v="216850"/>
    <n v="1"/>
    <n v="216850"/>
    <n v="4"/>
    <n v="302200"/>
    <n v="4"/>
    <n v="845670"/>
  </r>
  <r>
    <d v="2007-07-31T00:00:00"/>
    <x v="4"/>
    <d v="2007-07-01T00:00:00"/>
    <x v="5"/>
    <x v="3"/>
    <x v="995"/>
    <x v="1"/>
    <n v="433700"/>
    <n v="1"/>
    <n v="0"/>
    <n v="0"/>
    <n v="0"/>
    <n v="0"/>
    <n v="0"/>
    <n v="0"/>
    <n v="0"/>
    <n v="0"/>
    <n v="0"/>
    <n v="0"/>
    <n v="3"/>
    <n v="1138636"/>
    <n v="8"/>
    <n v="1936650"/>
  </r>
  <r>
    <d v="2007-08-01T00:00:00"/>
    <x v="5"/>
    <d v="2007-08-01T00:00:00"/>
    <x v="5"/>
    <x v="1"/>
    <x v="892"/>
    <x v="3"/>
    <n v="867400"/>
    <n v="0.5"/>
    <n v="0"/>
    <n v="0"/>
    <n v="0"/>
    <n v="0"/>
    <n v="1"/>
    <n v="216850"/>
    <n v="0"/>
    <n v="0"/>
    <n v="2"/>
    <n v="650550"/>
    <n v="2"/>
    <n v="427171"/>
    <n v="7"/>
    <n v="1589593"/>
  </r>
  <r>
    <d v="2007-08-02T00:00:00"/>
    <x v="6"/>
    <d v="2007-08-01T00:00:00"/>
    <x v="5"/>
    <x v="10"/>
    <x v="998"/>
    <x v="11"/>
    <n v="2298609"/>
    <n v="0.5714285714285714"/>
    <n v="0"/>
    <n v="0"/>
    <n v="0"/>
    <n v="0"/>
    <n v="0"/>
    <n v="0"/>
    <n v="0"/>
    <n v="0"/>
    <n v="6"/>
    <n v="1532406"/>
    <n v="2"/>
    <n v="147900"/>
    <n v="12"/>
    <n v="2906584"/>
  </r>
  <r>
    <d v="2007-08-03T00:00:00"/>
    <x v="0"/>
    <d v="2007-08-01T00:00:00"/>
    <x v="5"/>
    <x v="11"/>
    <x v="999"/>
    <x v="6"/>
    <n v="983053"/>
    <n v="0.33333333333333331"/>
    <n v="0"/>
    <n v="0"/>
    <n v="0"/>
    <n v="0"/>
    <n v="3"/>
    <n v="766203"/>
    <n v="0"/>
    <n v="0"/>
    <n v="5"/>
    <n v="1199903"/>
    <n v="1"/>
    <n v="102000"/>
    <n v="5"/>
    <n v="1548275"/>
  </r>
  <r>
    <d v="2007-08-04T00:00:00"/>
    <x v="1"/>
    <d v="2007-08-01T00:00:00"/>
    <x v="5"/>
    <x v="8"/>
    <x v="976"/>
    <x v="2"/>
    <n v="650550"/>
    <n v="0.2857142857142857"/>
    <n v="0"/>
    <n v="0"/>
    <n v="0"/>
    <n v="0"/>
    <n v="0"/>
    <n v="0"/>
    <n v="0"/>
    <n v="0"/>
    <n v="5"/>
    <n v="1951650"/>
    <n v="0"/>
    <n v="0"/>
    <n v="0"/>
    <n v="0"/>
  </r>
  <r>
    <d v="2007-08-05T00:00:00"/>
    <x v="2"/>
    <d v="2007-08-01T00:00:00"/>
    <x v="5"/>
    <x v="5"/>
    <x v="896"/>
    <x v="2"/>
    <n v="433700"/>
    <n v="0.4"/>
    <n v="0"/>
    <n v="0"/>
    <n v="0"/>
    <n v="0"/>
    <n v="0"/>
    <n v="0"/>
    <n v="0"/>
    <n v="0"/>
    <n v="3"/>
    <n v="1084250"/>
    <n v="0"/>
    <n v="0"/>
    <n v="0"/>
    <n v="0"/>
  </r>
  <r>
    <d v="2007-08-06T00:00:00"/>
    <x v="3"/>
    <d v="2007-08-01T00:00:00"/>
    <x v="5"/>
    <x v="6"/>
    <x v="986"/>
    <x v="6"/>
    <n v="1301100"/>
    <n v="1"/>
    <n v="0"/>
    <n v="0"/>
    <n v="0"/>
    <n v="0"/>
    <n v="0"/>
    <n v="0"/>
    <n v="0"/>
    <n v="0"/>
    <n v="0"/>
    <n v="0"/>
    <n v="0"/>
    <n v="0"/>
    <n v="4"/>
    <n v="1014250"/>
  </r>
  <r>
    <d v="2007-08-07T00:00:00"/>
    <x v="4"/>
    <d v="2007-08-01T00:00:00"/>
    <x v="5"/>
    <x v="9"/>
    <x v="1000"/>
    <x v="3"/>
    <n v="549353"/>
    <n v="0.3"/>
    <n v="0"/>
    <n v="0"/>
    <n v="0"/>
    <n v="0"/>
    <n v="1"/>
    <n v="433700"/>
    <n v="0"/>
    <n v="0"/>
    <n v="6"/>
    <n v="1532406"/>
    <n v="0"/>
    <n v="0"/>
    <n v="0"/>
    <n v="0"/>
  </r>
  <r>
    <d v="2007-08-08T00:00:00"/>
    <x v="5"/>
    <d v="2007-08-01T00:00:00"/>
    <x v="5"/>
    <x v="1"/>
    <x v="895"/>
    <x v="1"/>
    <n v="216850"/>
    <n v="0.16666666666666666"/>
    <n v="0"/>
    <n v="0"/>
    <n v="0"/>
    <n v="0"/>
    <n v="0"/>
    <n v="0"/>
    <n v="0"/>
    <n v="0"/>
    <n v="5"/>
    <n v="1734800"/>
    <n v="2"/>
    <n v="269900"/>
    <n v="3"/>
    <n v="858300"/>
  </r>
  <r>
    <d v="2007-08-09T00:00:00"/>
    <x v="6"/>
    <d v="2007-08-01T00:00:00"/>
    <x v="5"/>
    <x v="11"/>
    <x v="1001"/>
    <x v="5"/>
    <n v="2168500"/>
    <n v="0.5"/>
    <n v="0"/>
    <n v="0"/>
    <n v="0"/>
    <n v="0"/>
    <n v="0"/>
    <n v="0"/>
    <n v="0"/>
    <n v="0"/>
    <n v="6"/>
    <n v="1734800"/>
    <n v="1"/>
    <n v="75900"/>
    <n v="0"/>
    <n v="0"/>
  </r>
  <r>
    <d v="2007-08-10T00:00:00"/>
    <x v="0"/>
    <d v="2007-08-01T00:00:00"/>
    <x v="5"/>
    <x v="23"/>
    <x v="1002"/>
    <x v="6"/>
    <n v="983053"/>
    <n v="0.26666666666666666"/>
    <n v="0"/>
    <n v="0"/>
    <n v="0"/>
    <n v="0"/>
    <n v="2"/>
    <n v="867400"/>
    <n v="0"/>
    <n v="0"/>
    <n v="9"/>
    <n v="3469600"/>
    <n v="2"/>
    <n v="301800"/>
    <n v="7"/>
    <n v="2048580"/>
  </r>
  <r>
    <d v="2007-08-11T00:00:00"/>
    <x v="1"/>
    <d v="2007-08-01T00:00:00"/>
    <x v="5"/>
    <x v="14"/>
    <x v="895"/>
    <x v="2"/>
    <n v="650550"/>
    <n v="0.25"/>
    <n v="0"/>
    <n v="0"/>
    <n v="0"/>
    <n v="0"/>
    <n v="1"/>
    <n v="216850"/>
    <n v="0"/>
    <n v="0"/>
    <n v="5"/>
    <n v="1084250"/>
    <n v="1"/>
    <n v="102000"/>
    <n v="0"/>
    <n v="0"/>
  </r>
  <r>
    <d v="2007-08-12T00:00:00"/>
    <x v="2"/>
    <d v="2007-08-01T00:00:00"/>
    <x v="5"/>
    <x v="22"/>
    <x v="952"/>
    <x v="8"/>
    <n v="2385350"/>
    <n v="0.45"/>
    <n v="1"/>
    <n v="433700"/>
    <n v="0"/>
    <n v="0"/>
    <n v="2"/>
    <n v="650550"/>
    <n v="0"/>
    <n v="0"/>
    <n v="8"/>
    <n v="2602200"/>
    <n v="0"/>
    <n v="0"/>
    <n v="0"/>
    <n v="0"/>
  </r>
  <r>
    <d v="2007-08-13T00:00:00"/>
    <x v="3"/>
    <d v="2007-08-01T00:00:00"/>
    <x v="5"/>
    <x v="9"/>
    <x v="1003"/>
    <x v="2"/>
    <n v="433700"/>
    <n v="0.2"/>
    <n v="0"/>
    <n v="0"/>
    <n v="0"/>
    <n v="0"/>
    <n v="2"/>
    <n v="332503"/>
    <n v="0"/>
    <n v="0"/>
    <n v="6"/>
    <n v="2168500"/>
    <n v="1"/>
    <n v="85900"/>
    <n v="11"/>
    <n v="2647089"/>
  </r>
  <r>
    <d v="2007-08-14T00:00:00"/>
    <x v="4"/>
    <d v="2007-08-01T00:00:00"/>
    <x v="5"/>
    <x v="10"/>
    <x v="848"/>
    <x v="7"/>
    <n v="1517950"/>
    <n v="0.35714285714285715"/>
    <n v="0"/>
    <n v="0"/>
    <n v="0"/>
    <n v="0"/>
    <n v="0"/>
    <n v="0"/>
    <n v="0"/>
    <n v="0"/>
    <n v="9"/>
    <n v="2067303"/>
    <n v="2"/>
    <n v="271800"/>
    <n v="6"/>
    <n v="1576355"/>
  </r>
  <r>
    <d v="2007-08-15T00:00:00"/>
    <x v="5"/>
    <d v="2007-08-01T00:00:00"/>
    <x v="5"/>
    <x v="1"/>
    <x v="977"/>
    <x v="3"/>
    <n v="1084250"/>
    <n v="0.5"/>
    <n v="0"/>
    <n v="0"/>
    <n v="0"/>
    <n v="0"/>
    <n v="1"/>
    <n v="433700"/>
    <n v="0"/>
    <n v="0"/>
    <n v="2"/>
    <n v="867400"/>
    <n v="2"/>
    <n v="223479"/>
    <n v="6"/>
    <n v="1678600"/>
  </r>
  <r>
    <d v="2007-08-16T00:00:00"/>
    <x v="6"/>
    <d v="2007-08-01T00:00:00"/>
    <x v="5"/>
    <x v="2"/>
    <x v="1004"/>
    <x v="3"/>
    <n v="650550"/>
    <n v="1"/>
    <n v="0"/>
    <n v="0"/>
    <n v="0"/>
    <n v="0"/>
    <n v="0"/>
    <n v="0"/>
    <n v="0"/>
    <n v="0"/>
    <n v="0"/>
    <n v="0"/>
    <n v="2"/>
    <n v="181275"/>
    <n v="7"/>
    <n v="1845323"/>
  </r>
  <r>
    <d v="2007-08-17T00:00:00"/>
    <x v="0"/>
    <d v="2007-08-01T00:00:00"/>
    <x v="5"/>
    <x v="4"/>
    <x v="995"/>
    <x v="1"/>
    <n v="216850"/>
    <n v="0.5"/>
    <n v="0"/>
    <n v="0"/>
    <n v="0"/>
    <n v="0"/>
    <n v="0"/>
    <n v="0"/>
    <n v="0"/>
    <n v="0"/>
    <n v="1"/>
    <n v="216850"/>
    <n v="1"/>
    <n v="68900"/>
    <n v="6"/>
    <n v="1378520"/>
  </r>
  <r>
    <d v="2007-08-18T00:00:00"/>
    <x v="1"/>
    <d v="2007-08-01T00:00:00"/>
    <x v="5"/>
    <x v="4"/>
    <x v="1004"/>
    <x v="2"/>
    <n v="650550"/>
    <n v="1"/>
    <n v="0"/>
    <n v="0"/>
    <n v="0"/>
    <n v="0"/>
    <n v="0"/>
    <n v="0"/>
    <n v="0"/>
    <n v="0"/>
    <n v="0"/>
    <n v="0"/>
    <n v="0"/>
    <n v="0"/>
    <n v="0"/>
    <n v="0"/>
  </r>
  <r>
    <d v="2007-08-19T00:00:00"/>
    <x v="2"/>
    <d v="2007-08-01T00:00:00"/>
    <x v="5"/>
    <x v="14"/>
    <x v="921"/>
    <x v="2"/>
    <n v="433700"/>
    <n v="0.25"/>
    <n v="0"/>
    <n v="0"/>
    <n v="0"/>
    <n v="0"/>
    <n v="0"/>
    <n v="0"/>
    <n v="0"/>
    <n v="0"/>
    <n v="6"/>
    <n v="2385350"/>
    <n v="0"/>
    <n v="0"/>
    <n v="0"/>
    <n v="0"/>
  </r>
  <r>
    <d v="2007-08-20T00:00:00"/>
    <x v="3"/>
    <d v="2007-08-01T00:00:00"/>
    <x v="5"/>
    <x v="14"/>
    <x v="977"/>
    <x v="2"/>
    <n v="433700"/>
    <n v="0.25"/>
    <n v="0"/>
    <n v="0"/>
    <n v="0"/>
    <n v="0"/>
    <n v="1"/>
    <n v="216850"/>
    <n v="1"/>
    <n v="433700"/>
    <n v="4"/>
    <n v="1301100"/>
    <n v="0"/>
    <n v="0"/>
    <n v="0"/>
    <n v="0"/>
  </r>
  <r>
    <d v="2007-08-21T00:00:00"/>
    <x v="4"/>
    <d v="2007-08-01T00:00:00"/>
    <x v="5"/>
    <x v="14"/>
    <x v="1005"/>
    <x v="2"/>
    <n v="332503"/>
    <n v="0.25"/>
    <n v="0"/>
    <n v="0"/>
    <n v="0"/>
    <n v="0"/>
    <n v="1"/>
    <n v="216850"/>
    <n v="0"/>
    <n v="0"/>
    <n v="5"/>
    <n v="1416753"/>
    <n v="2"/>
    <n v="246536"/>
    <n v="5"/>
    <n v="930607"/>
  </r>
  <r>
    <d v="2007-08-22T00:00:00"/>
    <x v="5"/>
    <d v="2007-08-01T00:00:00"/>
    <x v="5"/>
    <x v="12"/>
    <x v="980"/>
    <x v="6"/>
    <n v="766203"/>
    <n v="0.30769230769230771"/>
    <n v="0"/>
    <n v="0"/>
    <n v="0"/>
    <n v="0"/>
    <n v="0"/>
    <n v="0"/>
    <n v="0"/>
    <n v="0"/>
    <n v="9"/>
    <n v="2717853"/>
    <n v="1"/>
    <n v="115900"/>
    <n v="2"/>
    <n v="790970"/>
  </r>
  <r>
    <d v="2007-08-23T00:00:00"/>
    <x v="6"/>
    <d v="2007-08-01T00:00:00"/>
    <x v="5"/>
    <x v="23"/>
    <x v="1006"/>
    <x v="4"/>
    <n v="1807083"/>
    <n v="0.46666666666666667"/>
    <n v="0"/>
    <n v="0"/>
    <n v="0"/>
    <n v="0"/>
    <n v="0"/>
    <n v="0"/>
    <n v="0"/>
    <n v="0"/>
    <n v="8"/>
    <n v="1648060"/>
    <n v="8"/>
    <n v="671931"/>
    <n v="4"/>
    <n v="1001400"/>
  </r>
  <r>
    <d v="2007-08-24T00:00:00"/>
    <x v="0"/>
    <d v="2007-08-01T00:00:00"/>
    <x v="5"/>
    <x v="14"/>
    <x v="990"/>
    <x v="7"/>
    <n v="1633603"/>
    <n v="0.625"/>
    <n v="0"/>
    <n v="0"/>
    <n v="0"/>
    <n v="0"/>
    <n v="1"/>
    <n v="433700"/>
    <n v="0"/>
    <n v="0"/>
    <n v="2"/>
    <n v="650550"/>
    <n v="1"/>
    <n v="75900"/>
    <n v="4"/>
    <n v="946827"/>
  </r>
  <r>
    <d v="2007-08-25T00:00:00"/>
    <x v="1"/>
    <d v="2007-08-01T00:00:00"/>
    <x v="5"/>
    <x v="8"/>
    <x v="899"/>
    <x v="1"/>
    <n v="216850"/>
    <n v="0.14285714285714285"/>
    <n v="0"/>
    <n v="0"/>
    <n v="0"/>
    <n v="0"/>
    <n v="1"/>
    <n v="216850"/>
    <n v="0"/>
    <n v="0"/>
    <n v="5"/>
    <n v="1199903"/>
    <n v="0"/>
    <n v="0"/>
    <n v="0"/>
    <n v="0"/>
  </r>
  <r>
    <d v="2007-08-26T00:00:00"/>
    <x v="2"/>
    <d v="2007-08-01T00:00:00"/>
    <x v="5"/>
    <x v="12"/>
    <x v="1007"/>
    <x v="7"/>
    <n v="1315556"/>
    <n v="0.38461538461538464"/>
    <n v="0"/>
    <n v="0"/>
    <n v="0"/>
    <n v="0"/>
    <n v="1"/>
    <n v="115653"/>
    <n v="0"/>
    <n v="0"/>
    <n v="7"/>
    <n v="2168500"/>
    <n v="0"/>
    <n v="0"/>
    <n v="0"/>
    <n v="0"/>
  </r>
  <r>
    <d v="2007-08-27T00:00:00"/>
    <x v="3"/>
    <d v="2007-08-01T00:00:00"/>
    <x v="5"/>
    <x v="6"/>
    <x v="987"/>
    <x v="0"/>
    <n v="0"/>
    <n v="0"/>
    <n v="0"/>
    <n v="0"/>
    <n v="0"/>
    <n v="0"/>
    <n v="1"/>
    <n v="115653"/>
    <n v="0"/>
    <n v="0"/>
    <n v="3"/>
    <n v="867400"/>
    <n v="2"/>
    <n v="144255"/>
    <n v="7"/>
    <n v="1488300"/>
  </r>
  <r>
    <d v="2007-08-28T00:00:00"/>
    <x v="4"/>
    <d v="2007-08-01T00:00:00"/>
    <x v="5"/>
    <x v="14"/>
    <x v="976"/>
    <x v="3"/>
    <n v="867400"/>
    <n v="0.375"/>
    <n v="0"/>
    <n v="0"/>
    <n v="0"/>
    <n v="0"/>
    <n v="1"/>
    <n v="433700"/>
    <n v="0"/>
    <n v="0"/>
    <n v="4"/>
    <n v="1301100"/>
    <n v="3"/>
    <n v="242474"/>
    <n v="3"/>
    <n v="470753"/>
  </r>
  <r>
    <d v="2007-08-29T00:00:00"/>
    <x v="5"/>
    <d v="2007-08-01T00:00:00"/>
    <x v="5"/>
    <x v="15"/>
    <x v="848"/>
    <x v="4"/>
    <n v="2168500"/>
    <n v="0.63636363636363635"/>
    <n v="0"/>
    <n v="0"/>
    <n v="0"/>
    <n v="0"/>
    <n v="2"/>
    <n v="867400"/>
    <n v="0"/>
    <n v="0"/>
    <n v="2"/>
    <n v="549353"/>
    <n v="1"/>
    <n v="115900"/>
    <n v="9"/>
    <n v="2266525"/>
  </r>
  <r>
    <d v="2007-08-30T00:00:00"/>
    <x v="6"/>
    <d v="2007-08-01T00:00:00"/>
    <x v="5"/>
    <x v="12"/>
    <x v="1008"/>
    <x v="4"/>
    <n v="1633603"/>
    <n v="0.53846153846153844"/>
    <n v="0"/>
    <n v="0"/>
    <n v="0"/>
    <n v="0"/>
    <n v="1"/>
    <n v="216850"/>
    <n v="0"/>
    <n v="0"/>
    <n v="5"/>
    <n v="766204"/>
    <n v="0"/>
    <n v="0"/>
    <n v="9"/>
    <n v="2104235"/>
  </r>
  <r>
    <d v="2007-08-31T00:00:00"/>
    <x v="0"/>
    <d v="2007-08-01T00:00:00"/>
    <x v="5"/>
    <x v="5"/>
    <x v="994"/>
    <x v="2"/>
    <n v="433700"/>
    <n v="0.4"/>
    <n v="0"/>
    <n v="0"/>
    <n v="0"/>
    <n v="0"/>
    <n v="1"/>
    <n v="115653"/>
    <n v="0"/>
    <n v="0"/>
    <n v="2"/>
    <n v="549353"/>
    <n v="3"/>
    <n v="262700"/>
    <n v="4"/>
    <n v="834000"/>
  </r>
  <r>
    <d v="2007-09-01T00:00:00"/>
    <x v="1"/>
    <d v="2007-09-01T00:00:00"/>
    <x v="5"/>
    <x v="11"/>
    <x v="1003"/>
    <x v="4"/>
    <n v="1850453"/>
    <n v="0.58333333333333337"/>
    <n v="0"/>
    <n v="0"/>
    <n v="0"/>
    <n v="0"/>
    <n v="0"/>
    <n v="0"/>
    <n v="0"/>
    <n v="0"/>
    <n v="5"/>
    <n v="1084250"/>
    <n v="0"/>
    <n v="0"/>
    <n v="0"/>
    <n v="0"/>
  </r>
  <r>
    <d v="2007-09-02T00:00:00"/>
    <x v="2"/>
    <d v="2007-09-01T00:00:00"/>
    <x v="5"/>
    <x v="18"/>
    <x v="1009"/>
    <x v="4"/>
    <n v="1749256"/>
    <n v="0.3888888888888889"/>
    <n v="1"/>
    <n v="433700"/>
    <n v="0"/>
    <n v="0"/>
    <n v="3"/>
    <n v="448156"/>
    <n v="0"/>
    <n v="0"/>
    <n v="7"/>
    <n v="1633603"/>
    <n v="0"/>
    <n v="0"/>
    <n v="0"/>
    <n v="0"/>
  </r>
  <r>
    <d v="2007-09-03T00:00:00"/>
    <x v="3"/>
    <d v="2007-09-01T00:00:00"/>
    <x v="5"/>
    <x v="3"/>
    <x v="995"/>
    <x v="0"/>
    <n v="0"/>
    <n v="0"/>
    <n v="0"/>
    <n v="0"/>
    <n v="0"/>
    <n v="0"/>
    <n v="0"/>
    <n v="0"/>
    <n v="0"/>
    <n v="0"/>
    <n v="1"/>
    <n v="433700"/>
    <n v="8"/>
    <n v="562200"/>
    <n v="15"/>
    <n v="3344833"/>
  </r>
  <r>
    <d v="2007-09-04T00:00:00"/>
    <x v="4"/>
    <d v="2007-09-01T00:00:00"/>
    <x v="5"/>
    <x v="2"/>
    <x v="987"/>
    <x v="1"/>
    <n v="433700"/>
    <n v="0.33333333333333331"/>
    <n v="0"/>
    <n v="0"/>
    <n v="0"/>
    <n v="0"/>
    <n v="0"/>
    <n v="0"/>
    <n v="0"/>
    <n v="0"/>
    <n v="2"/>
    <n v="549353"/>
    <n v="2"/>
    <n v="204000"/>
    <n v="6"/>
    <n v="1523103"/>
  </r>
  <r>
    <d v="2007-09-05T00:00:00"/>
    <x v="5"/>
    <d v="2007-09-01T00:00:00"/>
    <x v="5"/>
    <x v="8"/>
    <x v="976"/>
    <x v="2"/>
    <n v="867400"/>
    <n v="0.2857142857142857"/>
    <n v="0"/>
    <n v="0"/>
    <n v="0"/>
    <n v="0"/>
    <n v="0"/>
    <n v="0"/>
    <n v="0"/>
    <n v="0"/>
    <n v="5"/>
    <n v="1734800"/>
    <n v="0"/>
    <n v="0"/>
    <n v="4"/>
    <n v="1229610"/>
  </r>
  <r>
    <d v="2007-09-06T00:00:00"/>
    <x v="6"/>
    <d v="2007-09-01T00:00:00"/>
    <x v="5"/>
    <x v="14"/>
    <x v="1010"/>
    <x v="6"/>
    <n v="867400"/>
    <n v="0.5"/>
    <n v="0"/>
    <n v="0"/>
    <n v="0"/>
    <n v="0"/>
    <n v="0"/>
    <n v="0"/>
    <n v="0"/>
    <n v="0"/>
    <n v="4"/>
    <n v="1301100"/>
    <n v="5"/>
    <n v="456955"/>
    <n v="4"/>
    <n v="1039250"/>
  </r>
  <r>
    <d v="2007-09-07T00:00:00"/>
    <x v="0"/>
    <d v="2007-09-01T00:00:00"/>
    <x v="5"/>
    <x v="14"/>
    <x v="976"/>
    <x v="7"/>
    <n v="1301100"/>
    <n v="0.625"/>
    <n v="0"/>
    <n v="0"/>
    <n v="0"/>
    <n v="0"/>
    <n v="0"/>
    <n v="0"/>
    <n v="0"/>
    <n v="0"/>
    <n v="3"/>
    <n v="1301100"/>
    <n v="1"/>
    <n v="138800"/>
    <n v="7"/>
    <n v="1608517"/>
  </r>
  <r>
    <d v="2007-09-08T00:00:00"/>
    <x v="1"/>
    <d v="2007-09-01T00:00:00"/>
    <x v="5"/>
    <x v="5"/>
    <x v="899"/>
    <x v="3"/>
    <n v="983053"/>
    <n v="0.6"/>
    <n v="0"/>
    <n v="0"/>
    <n v="0"/>
    <n v="0"/>
    <n v="0"/>
    <n v="0"/>
    <n v="0"/>
    <n v="0"/>
    <n v="2"/>
    <n v="650550"/>
    <n v="0"/>
    <n v="0"/>
    <n v="0"/>
    <n v="0"/>
  </r>
  <r>
    <d v="2007-09-09T00:00:00"/>
    <x v="2"/>
    <d v="2007-09-01T00:00:00"/>
    <x v="5"/>
    <x v="5"/>
    <x v="892"/>
    <x v="2"/>
    <n v="650550"/>
    <n v="0.4"/>
    <n v="0"/>
    <n v="0"/>
    <n v="0"/>
    <n v="0"/>
    <n v="0"/>
    <n v="0"/>
    <n v="0"/>
    <n v="0"/>
    <n v="3"/>
    <n v="1084250"/>
    <n v="0"/>
    <n v="0"/>
    <n v="0"/>
    <n v="0"/>
  </r>
  <r>
    <d v="2007-09-10T00:00:00"/>
    <x v="3"/>
    <d v="2007-09-01T00:00:00"/>
    <x v="5"/>
    <x v="7"/>
    <x v="921"/>
    <x v="6"/>
    <n v="1084250"/>
    <n v="0.44444444444444442"/>
    <n v="0"/>
    <n v="0"/>
    <n v="0"/>
    <n v="0"/>
    <n v="0"/>
    <n v="0"/>
    <n v="0"/>
    <n v="0"/>
    <n v="5"/>
    <n v="1734800"/>
    <n v="1"/>
    <n v="64425"/>
    <n v="8"/>
    <n v="1935296"/>
  </r>
  <r>
    <d v="2007-09-11T00:00:00"/>
    <x v="4"/>
    <d v="2007-09-01T00:00:00"/>
    <x v="5"/>
    <x v="8"/>
    <x v="991"/>
    <x v="2"/>
    <n v="549353"/>
    <n v="0.2857142857142857"/>
    <n v="0"/>
    <n v="0"/>
    <n v="0"/>
    <n v="0"/>
    <n v="1"/>
    <n v="115653"/>
    <n v="0"/>
    <n v="0"/>
    <n v="4"/>
    <n v="1084250"/>
    <n v="1"/>
    <n v="60900"/>
    <n v="4"/>
    <n v="1124323"/>
  </r>
  <r>
    <d v="2007-09-12T00:00:00"/>
    <x v="5"/>
    <d v="2007-09-01T00:00:00"/>
    <x v="5"/>
    <x v="0"/>
    <x v="0"/>
    <x v="0"/>
    <n v="0"/>
    <n v="0"/>
    <n v="0"/>
    <n v="0"/>
    <n v="0"/>
    <n v="0"/>
    <n v="0"/>
    <n v="0"/>
    <n v="0"/>
    <n v="0"/>
    <n v="0"/>
    <n v="0"/>
    <n v="5"/>
    <n v="466389"/>
    <n v="5"/>
    <n v="1115547"/>
  </r>
  <r>
    <d v="2007-09-13T00:00:00"/>
    <x v="6"/>
    <d v="2007-09-01T00:00:00"/>
    <x v="5"/>
    <x v="11"/>
    <x v="1000"/>
    <x v="2"/>
    <n v="650550"/>
    <n v="0.16666666666666666"/>
    <n v="1"/>
    <n v="216850"/>
    <n v="0"/>
    <n v="0"/>
    <n v="0"/>
    <n v="0"/>
    <n v="0"/>
    <n v="0"/>
    <n v="9"/>
    <n v="1648059"/>
    <n v="6"/>
    <n v="480400"/>
    <n v="9"/>
    <n v="2472505"/>
  </r>
  <r>
    <d v="2007-09-14T00:00:00"/>
    <x v="0"/>
    <d v="2007-09-01T00:00:00"/>
    <x v="5"/>
    <x v="5"/>
    <x v="987"/>
    <x v="3"/>
    <n v="549353"/>
    <n v="0.6"/>
    <n v="0"/>
    <n v="0"/>
    <n v="0"/>
    <n v="0"/>
    <n v="0"/>
    <n v="0"/>
    <n v="0"/>
    <n v="0"/>
    <n v="2"/>
    <n v="433700"/>
    <n v="1"/>
    <n v="60900"/>
    <n v="4"/>
    <n v="1188940"/>
  </r>
  <r>
    <d v="2007-09-15T00:00:00"/>
    <x v="1"/>
    <d v="2007-09-01T00:00:00"/>
    <x v="5"/>
    <x v="7"/>
    <x v="1000"/>
    <x v="3"/>
    <n v="983053"/>
    <n v="0.33333333333333331"/>
    <n v="0"/>
    <n v="0"/>
    <n v="0"/>
    <n v="0"/>
    <n v="1"/>
    <n v="433700"/>
    <n v="0"/>
    <n v="0"/>
    <n v="5"/>
    <n v="1098706"/>
    <n v="0"/>
    <n v="0"/>
    <n v="0"/>
    <n v="0"/>
  </r>
  <r>
    <d v="2007-09-16T00:00:00"/>
    <x v="2"/>
    <d v="2007-09-01T00:00:00"/>
    <x v="5"/>
    <x v="15"/>
    <x v="921"/>
    <x v="7"/>
    <n v="1301100"/>
    <n v="0.45454545454545453"/>
    <n v="0"/>
    <n v="0"/>
    <n v="0"/>
    <n v="0"/>
    <n v="0"/>
    <n v="0"/>
    <n v="0"/>
    <n v="0"/>
    <n v="6"/>
    <n v="1517950"/>
    <n v="0"/>
    <n v="0"/>
    <n v="0"/>
    <n v="0"/>
  </r>
  <r>
    <d v="2007-09-17T00:00:00"/>
    <x v="3"/>
    <d v="2007-09-01T00:00:00"/>
    <x v="5"/>
    <x v="1"/>
    <x v="905"/>
    <x v="3"/>
    <n v="766203"/>
    <n v="0.5"/>
    <n v="0"/>
    <n v="0"/>
    <n v="0"/>
    <n v="0"/>
    <n v="0"/>
    <n v="0"/>
    <n v="0"/>
    <n v="0"/>
    <n v="3"/>
    <n v="1301100"/>
    <n v="5"/>
    <n v="279500"/>
    <n v="5"/>
    <n v="1485255"/>
  </r>
  <r>
    <d v="2007-09-18T00:00:00"/>
    <x v="4"/>
    <d v="2007-09-01T00:00:00"/>
    <x v="5"/>
    <x v="5"/>
    <x v="892"/>
    <x v="2"/>
    <n v="867400"/>
    <n v="0.4"/>
    <n v="0"/>
    <n v="0"/>
    <n v="0"/>
    <n v="0"/>
    <n v="0"/>
    <n v="0"/>
    <n v="0"/>
    <n v="0"/>
    <n v="3"/>
    <n v="867400"/>
    <n v="3"/>
    <n v="257700"/>
    <n v="2"/>
    <n v="640200"/>
  </r>
  <r>
    <d v="2007-09-19T00:00:00"/>
    <x v="5"/>
    <d v="2007-09-01T00:00:00"/>
    <x v="5"/>
    <x v="9"/>
    <x v="962"/>
    <x v="4"/>
    <n v="3035900"/>
    <n v="0.7"/>
    <n v="0"/>
    <n v="0"/>
    <n v="0"/>
    <n v="0"/>
    <n v="1"/>
    <n v="57827"/>
    <n v="0"/>
    <n v="0"/>
    <n v="2"/>
    <n v="433700"/>
    <n v="8"/>
    <n v="809089"/>
    <n v="5"/>
    <n v="1076416"/>
  </r>
  <r>
    <d v="2007-09-20T00:00:00"/>
    <x v="6"/>
    <d v="2007-09-01T00:00:00"/>
    <x v="5"/>
    <x v="1"/>
    <x v="895"/>
    <x v="2"/>
    <n v="650550"/>
    <n v="0.33333333333333331"/>
    <n v="0"/>
    <n v="0"/>
    <n v="0"/>
    <n v="0"/>
    <n v="1"/>
    <n v="216850"/>
    <n v="0"/>
    <n v="0"/>
    <n v="3"/>
    <n v="1084250"/>
    <n v="2"/>
    <n v="191800"/>
    <n v="8"/>
    <n v="2099580"/>
  </r>
  <r>
    <d v="2007-09-21T00:00:00"/>
    <x v="0"/>
    <d v="2007-09-01T00:00:00"/>
    <x v="5"/>
    <x v="9"/>
    <x v="1011"/>
    <x v="7"/>
    <n v="1734800"/>
    <n v="0.5"/>
    <n v="0"/>
    <n v="0"/>
    <n v="0"/>
    <n v="0"/>
    <n v="1"/>
    <n v="216850"/>
    <n v="0"/>
    <n v="0"/>
    <n v="4"/>
    <n v="1084250"/>
    <n v="0"/>
    <n v="0"/>
    <n v="11"/>
    <n v="3049650"/>
  </r>
  <r>
    <d v="2007-09-22T00:00:00"/>
    <x v="1"/>
    <d v="2007-09-01T00:00:00"/>
    <x v="5"/>
    <x v="3"/>
    <x v="1012"/>
    <x v="0"/>
    <n v="0"/>
    <n v="0"/>
    <n v="0"/>
    <n v="0"/>
    <n v="0"/>
    <n v="0"/>
    <n v="0"/>
    <n v="0"/>
    <n v="0"/>
    <n v="0"/>
    <n v="1"/>
    <n v="115653"/>
    <n v="0"/>
    <n v="0"/>
    <n v="0"/>
    <n v="0"/>
  </r>
  <r>
    <d v="2007-09-23T00:00:00"/>
    <x v="2"/>
    <d v="2007-09-01T00:00:00"/>
    <x v="5"/>
    <x v="14"/>
    <x v="1005"/>
    <x v="0"/>
    <n v="0"/>
    <n v="0"/>
    <n v="0"/>
    <n v="0"/>
    <n v="0"/>
    <n v="0"/>
    <n v="1"/>
    <n v="216850"/>
    <n v="0"/>
    <n v="0"/>
    <n v="7"/>
    <n v="1749256"/>
    <n v="0"/>
    <n v="0"/>
    <n v="0"/>
    <n v="0"/>
  </r>
  <r>
    <d v="2007-09-24T00:00:00"/>
    <x v="3"/>
    <d v="2007-09-01T00:00:00"/>
    <x v="5"/>
    <x v="3"/>
    <x v="1012"/>
    <x v="1"/>
    <n v="115653"/>
    <n v="1"/>
    <n v="0"/>
    <n v="0"/>
    <n v="0"/>
    <n v="0"/>
    <n v="0"/>
    <n v="0"/>
    <n v="0"/>
    <n v="0"/>
    <n v="0"/>
    <n v="0"/>
    <n v="1"/>
    <n v="165900"/>
    <n v="2"/>
    <n v="347853"/>
  </r>
  <r>
    <d v="2007-09-25T00:00:00"/>
    <x v="4"/>
    <d v="2007-09-01T00:00:00"/>
    <x v="5"/>
    <x v="7"/>
    <x v="976"/>
    <x v="2"/>
    <n v="650550"/>
    <n v="0.22222222222222221"/>
    <n v="0"/>
    <n v="0"/>
    <n v="0"/>
    <n v="0"/>
    <n v="0"/>
    <n v="0"/>
    <n v="1"/>
    <n v="216850"/>
    <n v="6"/>
    <n v="1734800"/>
    <n v="2"/>
    <n v="156800"/>
    <n v="4"/>
    <n v="1131970"/>
  </r>
  <r>
    <d v="2007-09-26T00:00:00"/>
    <x v="5"/>
    <d v="2007-09-01T00:00:00"/>
    <x v="5"/>
    <x v="7"/>
    <x v="971"/>
    <x v="7"/>
    <n v="1517950"/>
    <n v="0.55555555555555558"/>
    <n v="0"/>
    <n v="0"/>
    <n v="0"/>
    <n v="0"/>
    <n v="0"/>
    <n v="0"/>
    <n v="0"/>
    <n v="0"/>
    <n v="4"/>
    <n v="1734800"/>
    <n v="2"/>
    <n v="131395"/>
    <n v="5"/>
    <n v="1205000"/>
  </r>
  <r>
    <d v="2007-09-27T00:00:00"/>
    <x v="6"/>
    <d v="2007-09-01T00:00:00"/>
    <x v="5"/>
    <x v="1"/>
    <x v="996"/>
    <x v="6"/>
    <n v="983053"/>
    <n v="0.66666666666666663"/>
    <n v="0"/>
    <n v="0"/>
    <n v="0"/>
    <n v="0"/>
    <n v="0"/>
    <n v="0"/>
    <n v="0"/>
    <n v="0"/>
    <n v="2"/>
    <n v="867400"/>
    <n v="1"/>
    <n v="65900"/>
    <n v="7"/>
    <n v="1512820"/>
  </r>
  <r>
    <d v="2007-09-28T00:00:00"/>
    <x v="0"/>
    <d v="2007-09-01T00:00:00"/>
    <x v="5"/>
    <x v="5"/>
    <x v="899"/>
    <x v="1"/>
    <n v="216850"/>
    <n v="0.2"/>
    <n v="0"/>
    <n v="0"/>
    <n v="0"/>
    <n v="0"/>
    <n v="0"/>
    <n v="0"/>
    <n v="0"/>
    <n v="0"/>
    <n v="4"/>
    <n v="1416753"/>
    <n v="3"/>
    <n v="182700"/>
    <n v="3"/>
    <n v="532517"/>
  </r>
  <r>
    <d v="2007-09-29T00:00:00"/>
    <x v="1"/>
    <d v="2007-09-01T00:00:00"/>
    <x v="5"/>
    <x v="7"/>
    <x v="971"/>
    <x v="3"/>
    <n v="1084250"/>
    <n v="0.33333333333333331"/>
    <n v="0"/>
    <n v="0"/>
    <n v="0"/>
    <n v="0"/>
    <n v="0"/>
    <n v="0"/>
    <n v="0"/>
    <n v="0"/>
    <n v="6"/>
    <n v="2168500"/>
    <n v="0"/>
    <n v="0"/>
    <n v="0"/>
    <n v="0"/>
  </r>
  <r>
    <d v="2007-09-30T00:00:00"/>
    <x v="2"/>
    <d v="2007-09-01T00:00:00"/>
    <x v="5"/>
    <x v="3"/>
    <x v="1013"/>
    <x v="1"/>
    <n v="216850"/>
    <n v="1"/>
    <n v="0"/>
    <n v="0"/>
    <n v="0"/>
    <n v="0"/>
    <n v="0"/>
    <n v="0"/>
    <n v="0"/>
    <n v="0"/>
    <n v="0"/>
    <n v="0"/>
    <n v="0"/>
    <n v="0"/>
    <n v="0"/>
    <n v="0"/>
  </r>
  <r>
    <d v="2007-10-01T00:00:00"/>
    <x v="3"/>
    <d v="2007-10-01T00:00:00"/>
    <x v="5"/>
    <x v="6"/>
    <x v="896"/>
    <x v="1"/>
    <n v="433700"/>
    <n v="0.25"/>
    <n v="0"/>
    <n v="0"/>
    <n v="0"/>
    <n v="0"/>
    <n v="0"/>
    <n v="0"/>
    <n v="0"/>
    <n v="0"/>
    <n v="3"/>
    <n v="1084250"/>
    <n v="6"/>
    <n v="434744"/>
    <n v="3"/>
    <n v="871150"/>
  </r>
  <r>
    <d v="2007-10-02T00:00:00"/>
    <x v="4"/>
    <d v="2007-10-01T00:00:00"/>
    <x v="5"/>
    <x v="2"/>
    <x v="997"/>
    <x v="0"/>
    <n v="0"/>
    <n v="0"/>
    <n v="0"/>
    <n v="0"/>
    <n v="0"/>
    <n v="0"/>
    <n v="1"/>
    <n v="433700"/>
    <n v="0"/>
    <n v="0"/>
    <n v="2"/>
    <n v="433700"/>
    <n v="4"/>
    <n v="316290"/>
    <n v="8"/>
    <n v="1744796"/>
  </r>
  <r>
    <d v="2007-10-03T00:00:00"/>
    <x v="5"/>
    <d v="2007-10-01T00:00:00"/>
    <x v="5"/>
    <x v="4"/>
    <x v="992"/>
    <x v="1"/>
    <n v="115653"/>
    <n v="0.5"/>
    <n v="0"/>
    <n v="0"/>
    <n v="0"/>
    <n v="0"/>
    <n v="0"/>
    <n v="0"/>
    <n v="0"/>
    <n v="0"/>
    <n v="1"/>
    <n v="433700"/>
    <n v="1"/>
    <n v="135900"/>
    <n v="7"/>
    <n v="1615445"/>
  </r>
  <r>
    <d v="2007-10-04T00:00:00"/>
    <x v="6"/>
    <d v="2007-10-01T00:00:00"/>
    <x v="5"/>
    <x v="14"/>
    <x v="976"/>
    <x v="7"/>
    <n v="1734800"/>
    <n v="0.625"/>
    <n v="0"/>
    <n v="0"/>
    <n v="0"/>
    <n v="0"/>
    <n v="1"/>
    <n v="216850"/>
    <n v="0"/>
    <n v="0"/>
    <n v="2"/>
    <n v="650550"/>
    <n v="9"/>
    <n v="789055"/>
    <n v="3"/>
    <n v="1008840"/>
  </r>
  <r>
    <d v="2007-10-05T00:00:00"/>
    <x v="0"/>
    <d v="2007-10-01T00:00:00"/>
    <x v="5"/>
    <x v="3"/>
    <x v="1013"/>
    <x v="0"/>
    <n v="0"/>
    <n v="0"/>
    <n v="0"/>
    <n v="0"/>
    <n v="0"/>
    <n v="0"/>
    <n v="0"/>
    <n v="0"/>
    <n v="0"/>
    <n v="0"/>
    <n v="1"/>
    <n v="216850"/>
    <n v="4"/>
    <n v="180906"/>
    <n v="5"/>
    <n v="1180135"/>
  </r>
  <r>
    <d v="2007-10-06T00:00:00"/>
    <x v="1"/>
    <d v="2007-10-01T00:00:00"/>
    <x v="5"/>
    <x v="9"/>
    <x v="990"/>
    <x v="5"/>
    <n v="1633603"/>
    <n v="0.6"/>
    <n v="0"/>
    <n v="0"/>
    <n v="0"/>
    <n v="0"/>
    <n v="0"/>
    <n v="0"/>
    <n v="0"/>
    <n v="0"/>
    <n v="4"/>
    <n v="1084250"/>
    <n v="0"/>
    <n v="0"/>
    <n v="0"/>
    <n v="0"/>
  </r>
  <r>
    <d v="2007-10-07T00:00:00"/>
    <x v="2"/>
    <d v="2007-10-01T00:00:00"/>
    <x v="5"/>
    <x v="6"/>
    <x v="1014"/>
    <x v="1"/>
    <n v="216850"/>
    <n v="0.25"/>
    <n v="0"/>
    <n v="0"/>
    <n v="0"/>
    <n v="0"/>
    <n v="0"/>
    <n v="0"/>
    <n v="0"/>
    <n v="0"/>
    <n v="3"/>
    <n v="549353"/>
    <n v="0"/>
    <n v="0"/>
    <n v="0"/>
    <n v="0"/>
  </r>
  <r>
    <d v="2007-10-08T00:00:00"/>
    <x v="3"/>
    <d v="2007-10-01T00:00:00"/>
    <x v="5"/>
    <x v="15"/>
    <x v="999"/>
    <x v="6"/>
    <n v="983053"/>
    <n v="0.36363636363636365"/>
    <n v="0"/>
    <n v="0"/>
    <n v="0"/>
    <n v="0"/>
    <n v="0"/>
    <n v="0"/>
    <n v="0"/>
    <n v="0"/>
    <n v="7"/>
    <n v="1966106"/>
    <n v="2"/>
    <n v="251800"/>
    <n v="9"/>
    <n v="1858060"/>
  </r>
  <r>
    <d v="2007-10-09T00:00:00"/>
    <x v="4"/>
    <d v="2007-10-01T00:00:00"/>
    <x v="5"/>
    <x v="2"/>
    <x v="997"/>
    <x v="2"/>
    <n v="650550"/>
    <n v="0.66666666666666663"/>
    <n v="0"/>
    <n v="0"/>
    <n v="0"/>
    <n v="0"/>
    <n v="0"/>
    <n v="0"/>
    <n v="0"/>
    <n v="0"/>
    <n v="1"/>
    <n v="216850"/>
    <n v="1"/>
    <n v="65900"/>
    <n v="5"/>
    <n v="1089985"/>
  </r>
  <r>
    <d v="2007-10-10T00:00:00"/>
    <x v="5"/>
    <d v="2007-10-01T00:00:00"/>
    <x v="5"/>
    <x v="4"/>
    <x v="1004"/>
    <x v="1"/>
    <n v="216850"/>
    <n v="0.5"/>
    <n v="0"/>
    <n v="0"/>
    <n v="0"/>
    <n v="0"/>
    <n v="0"/>
    <n v="0"/>
    <n v="0"/>
    <n v="0"/>
    <n v="1"/>
    <n v="433700"/>
    <n v="8"/>
    <n v="611220"/>
    <n v="2"/>
    <n v="397955"/>
  </r>
  <r>
    <d v="2007-10-11T00:00:00"/>
    <x v="6"/>
    <d v="2007-10-01T00:00:00"/>
    <x v="5"/>
    <x v="5"/>
    <x v="1015"/>
    <x v="3"/>
    <n v="665006"/>
    <n v="0.6"/>
    <n v="0"/>
    <n v="0"/>
    <n v="0"/>
    <n v="0"/>
    <n v="0"/>
    <n v="0"/>
    <n v="0"/>
    <n v="0"/>
    <n v="2"/>
    <n v="650550"/>
    <n v="7"/>
    <n v="1061858"/>
    <n v="9"/>
    <n v="2280805"/>
  </r>
  <r>
    <d v="2007-10-12T00:00:00"/>
    <x v="0"/>
    <d v="2007-10-01T00:00:00"/>
    <x v="5"/>
    <x v="9"/>
    <x v="971"/>
    <x v="7"/>
    <n v="1517950"/>
    <n v="0.5"/>
    <n v="0"/>
    <n v="0"/>
    <n v="0"/>
    <n v="0"/>
    <n v="0"/>
    <n v="0"/>
    <n v="0"/>
    <n v="0"/>
    <n v="5"/>
    <n v="1734800"/>
    <n v="0"/>
    <n v="0"/>
    <n v="1"/>
    <n v="204850"/>
  </r>
  <r>
    <d v="2007-10-13T00:00:00"/>
    <x v="1"/>
    <d v="2007-10-01T00:00:00"/>
    <x v="5"/>
    <x v="1"/>
    <x v="989"/>
    <x v="3"/>
    <n v="766203"/>
    <n v="0.5"/>
    <n v="0"/>
    <n v="0"/>
    <n v="0"/>
    <n v="0"/>
    <n v="1"/>
    <n v="216850"/>
    <n v="0"/>
    <n v="0"/>
    <n v="2"/>
    <n v="433700"/>
    <n v="0"/>
    <n v="0"/>
    <n v="0"/>
    <n v="0"/>
  </r>
  <r>
    <d v="2007-10-14T00:00:00"/>
    <x v="2"/>
    <d v="2007-10-01T00:00:00"/>
    <x v="5"/>
    <x v="2"/>
    <x v="992"/>
    <x v="1"/>
    <n v="216850"/>
    <n v="0.33333333333333331"/>
    <n v="0"/>
    <n v="0"/>
    <n v="0"/>
    <n v="0"/>
    <n v="0"/>
    <n v="0"/>
    <n v="0"/>
    <n v="0"/>
    <n v="2"/>
    <n v="332503"/>
    <n v="0"/>
    <n v="0"/>
    <n v="0"/>
    <n v="0"/>
  </r>
  <r>
    <d v="2007-10-15T00:00:00"/>
    <x v="3"/>
    <d v="2007-10-01T00:00:00"/>
    <x v="5"/>
    <x v="6"/>
    <x v="1016"/>
    <x v="0"/>
    <n v="0"/>
    <n v="0"/>
    <n v="0"/>
    <n v="0"/>
    <n v="0"/>
    <n v="0"/>
    <n v="0"/>
    <n v="0"/>
    <n v="0"/>
    <n v="0"/>
    <n v="4"/>
    <n v="1084250"/>
    <n v="0"/>
    <n v="0"/>
    <n v="0"/>
    <n v="0"/>
  </r>
  <r>
    <d v="2007-10-16T00:00:00"/>
    <x v="4"/>
    <d v="2007-10-01T00:00:00"/>
    <x v="5"/>
    <x v="10"/>
    <x v="980"/>
    <x v="4"/>
    <n v="1850453"/>
    <n v="0.5"/>
    <n v="0"/>
    <n v="0"/>
    <n v="0"/>
    <n v="0"/>
    <n v="2"/>
    <n v="332503"/>
    <n v="0"/>
    <n v="0"/>
    <n v="5"/>
    <n v="1301100"/>
    <n v="1"/>
    <n v="60900"/>
    <n v="4"/>
    <n v="1011300"/>
  </r>
  <r>
    <d v="2007-10-17T00:00:00"/>
    <x v="5"/>
    <d v="2007-10-01T00:00:00"/>
    <x v="5"/>
    <x v="9"/>
    <x v="1000"/>
    <x v="4"/>
    <n v="1431209"/>
    <n v="0.7"/>
    <n v="0"/>
    <n v="0"/>
    <n v="0"/>
    <n v="0"/>
    <n v="0"/>
    <n v="0"/>
    <n v="0"/>
    <n v="0"/>
    <n v="3"/>
    <n v="1084250"/>
    <n v="2"/>
    <n v="187900"/>
    <n v="5"/>
    <n v="975033"/>
  </r>
  <r>
    <d v="2007-10-18T00:00:00"/>
    <x v="6"/>
    <d v="2007-10-01T00:00:00"/>
    <x v="5"/>
    <x v="14"/>
    <x v="1017"/>
    <x v="6"/>
    <n v="881856"/>
    <n v="0.5"/>
    <n v="0"/>
    <n v="0"/>
    <n v="0"/>
    <n v="0"/>
    <n v="0"/>
    <n v="0"/>
    <n v="0"/>
    <n v="0"/>
    <n v="4"/>
    <n v="1199903"/>
    <n v="0"/>
    <n v="0"/>
    <n v="5"/>
    <n v="1159560"/>
  </r>
  <r>
    <d v="2007-10-19T00:00:00"/>
    <x v="0"/>
    <d v="2007-10-01T00:00:00"/>
    <x v="5"/>
    <x v="18"/>
    <x v="1018"/>
    <x v="2"/>
    <n v="433700"/>
    <n v="0.1111111111111111"/>
    <n v="0"/>
    <n v="0"/>
    <n v="0"/>
    <n v="0"/>
    <n v="4"/>
    <n v="766203"/>
    <n v="1"/>
    <n v="216850"/>
    <n v="11"/>
    <n v="3382859"/>
    <n v="2"/>
    <n v="146800"/>
    <n v="5"/>
    <n v="1658700"/>
  </r>
  <r>
    <d v="2007-10-20T00:00:00"/>
    <x v="1"/>
    <d v="2007-10-01T00:00:00"/>
    <x v="5"/>
    <x v="1"/>
    <x v="899"/>
    <x v="1"/>
    <n v="216850"/>
    <n v="0.16666666666666666"/>
    <n v="0"/>
    <n v="0"/>
    <n v="0"/>
    <n v="0"/>
    <n v="0"/>
    <n v="0"/>
    <n v="0"/>
    <n v="0"/>
    <n v="5"/>
    <n v="1416753"/>
    <n v="0"/>
    <n v="0"/>
    <n v="0"/>
    <n v="0"/>
  </r>
  <r>
    <d v="2007-10-21T00:00:00"/>
    <x v="2"/>
    <d v="2007-10-01T00:00:00"/>
    <x v="5"/>
    <x v="4"/>
    <x v="995"/>
    <x v="1"/>
    <n v="216850"/>
    <n v="0.5"/>
    <n v="0"/>
    <n v="0"/>
    <n v="0"/>
    <n v="0"/>
    <n v="0"/>
    <n v="0"/>
    <n v="0"/>
    <n v="0"/>
    <n v="1"/>
    <n v="216850"/>
    <n v="0"/>
    <n v="0"/>
    <n v="0"/>
    <n v="0"/>
  </r>
  <r>
    <d v="2007-10-22T00:00:00"/>
    <x v="3"/>
    <d v="2007-10-01T00:00:00"/>
    <x v="5"/>
    <x v="1"/>
    <x v="899"/>
    <x v="2"/>
    <n v="433700"/>
    <n v="0.33333333333333331"/>
    <n v="0"/>
    <n v="0"/>
    <n v="0"/>
    <n v="0"/>
    <n v="0"/>
    <n v="0"/>
    <n v="0"/>
    <n v="0"/>
    <n v="4"/>
    <n v="1199903"/>
    <n v="1"/>
    <n v="162531"/>
    <n v="2"/>
    <n v="626320"/>
  </r>
  <r>
    <d v="2007-10-23T00:00:00"/>
    <x v="4"/>
    <d v="2007-10-01T00:00:00"/>
    <x v="5"/>
    <x v="14"/>
    <x v="1005"/>
    <x v="2"/>
    <n v="332503"/>
    <n v="0.25"/>
    <n v="0"/>
    <n v="0"/>
    <n v="0"/>
    <n v="0"/>
    <n v="1"/>
    <n v="216850"/>
    <n v="0"/>
    <n v="0"/>
    <n v="5"/>
    <n v="1416753"/>
    <n v="0"/>
    <n v="0"/>
    <n v="21"/>
    <n v="4705338"/>
  </r>
  <r>
    <d v="2007-10-24T00:00:00"/>
    <x v="5"/>
    <d v="2007-10-01T00:00:00"/>
    <x v="5"/>
    <x v="7"/>
    <x v="976"/>
    <x v="4"/>
    <n v="1951650"/>
    <n v="0.77777777777777779"/>
    <n v="0"/>
    <n v="0"/>
    <n v="0"/>
    <n v="0"/>
    <n v="0"/>
    <n v="0"/>
    <n v="0"/>
    <n v="0"/>
    <n v="2"/>
    <n v="650550"/>
    <n v="1"/>
    <n v="45900"/>
    <n v="1"/>
    <n v="218100"/>
  </r>
  <r>
    <d v="2007-10-25T00:00:00"/>
    <x v="6"/>
    <d v="2007-10-01T00:00:00"/>
    <x v="5"/>
    <x v="8"/>
    <x v="922"/>
    <x v="3"/>
    <n v="983053"/>
    <n v="0.42857142857142855"/>
    <n v="0"/>
    <n v="0"/>
    <n v="0"/>
    <n v="0"/>
    <n v="0"/>
    <n v="0"/>
    <n v="0"/>
    <n v="0"/>
    <n v="4"/>
    <n v="1199903"/>
    <n v="7"/>
    <n v="490806"/>
    <n v="2"/>
    <n v="576955"/>
  </r>
  <r>
    <d v="2007-10-26T00:00:00"/>
    <x v="0"/>
    <d v="2007-10-01T00:00:00"/>
    <x v="5"/>
    <x v="8"/>
    <x v="1010"/>
    <x v="3"/>
    <n v="867400"/>
    <n v="0.42857142857142855"/>
    <n v="0"/>
    <n v="0"/>
    <n v="0"/>
    <n v="0"/>
    <n v="1"/>
    <n v="216850"/>
    <n v="0"/>
    <n v="0"/>
    <n v="3"/>
    <n v="1084250"/>
    <n v="2"/>
    <n v="127800"/>
    <n v="3"/>
    <n v="844935"/>
  </r>
  <r>
    <d v="2007-10-27T00:00:00"/>
    <x v="1"/>
    <d v="2007-10-01T00:00:00"/>
    <x v="5"/>
    <x v="15"/>
    <x v="953"/>
    <x v="6"/>
    <n v="1301100"/>
    <n v="0.36363636363636365"/>
    <n v="0"/>
    <n v="0"/>
    <n v="0"/>
    <n v="0"/>
    <n v="2"/>
    <n v="650550"/>
    <n v="0"/>
    <n v="0"/>
    <n v="5"/>
    <n v="1416753"/>
    <n v="0"/>
    <n v="0"/>
    <n v="0"/>
    <n v="0"/>
  </r>
  <r>
    <d v="2007-10-28T00:00:00"/>
    <x v="2"/>
    <d v="2007-10-01T00:00:00"/>
    <x v="5"/>
    <x v="5"/>
    <x v="989"/>
    <x v="2"/>
    <n v="650550"/>
    <n v="0.4"/>
    <n v="0"/>
    <n v="0"/>
    <n v="0"/>
    <n v="0"/>
    <n v="0"/>
    <n v="0"/>
    <n v="0"/>
    <n v="0"/>
    <n v="3"/>
    <n v="766203"/>
    <n v="0"/>
    <n v="0"/>
    <n v="0"/>
    <n v="0"/>
  </r>
  <r>
    <d v="2007-10-29T00:00:00"/>
    <x v="3"/>
    <d v="2007-10-01T00:00:00"/>
    <x v="5"/>
    <x v="5"/>
    <x v="899"/>
    <x v="2"/>
    <n v="650550"/>
    <n v="0.4"/>
    <n v="0"/>
    <n v="0"/>
    <n v="0"/>
    <n v="0"/>
    <n v="1"/>
    <n v="115653"/>
    <n v="0"/>
    <n v="0"/>
    <n v="2"/>
    <n v="867400"/>
    <n v="0"/>
    <n v="0"/>
    <n v="5"/>
    <n v="1295200"/>
  </r>
  <r>
    <d v="2007-10-30T00:00:00"/>
    <x v="4"/>
    <d v="2007-10-01T00:00:00"/>
    <x v="5"/>
    <x v="4"/>
    <x v="995"/>
    <x v="0"/>
    <n v="0"/>
    <n v="0"/>
    <n v="0"/>
    <n v="0"/>
    <n v="0"/>
    <n v="0"/>
    <n v="0"/>
    <n v="0"/>
    <n v="0"/>
    <n v="0"/>
    <n v="2"/>
    <n v="433700"/>
    <n v="5"/>
    <n v="311988"/>
    <n v="3"/>
    <n v="540953"/>
  </r>
  <r>
    <d v="2007-10-31T00:00:00"/>
    <x v="5"/>
    <d v="2007-10-01T00:00:00"/>
    <x v="5"/>
    <x v="9"/>
    <x v="1019"/>
    <x v="3"/>
    <n v="983053"/>
    <n v="0.3"/>
    <n v="0"/>
    <n v="0"/>
    <n v="0"/>
    <n v="0"/>
    <n v="1"/>
    <n v="216850"/>
    <n v="0"/>
    <n v="0"/>
    <n v="6"/>
    <n v="1850453"/>
    <n v="8"/>
    <n v="538507"/>
    <n v="2"/>
    <n v="613700"/>
  </r>
  <r>
    <d v="2007-11-01T00:00:00"/>
    <x v="6"/>
    <d v="2007-11-01T00:00:00"/>
    <x v="5"/>
    <x v="4"/>
    <x v="1020"/>
    <x v="1"/>
    <n v="115653"/>
    <n v="0.5"/>
    <n v="0"/>
    <n v="0"/>
    <n v="0"/>
    <n v="0"/>
    <n v="0"/>
    <n v="0"/>
    <n v="0"/>
    <n v="0"/>
    <n v="1"/>
    <n v="57827"/>
    <n v="1"/>
    <n v="60900"/>
    <n v="7"/>
    <n v="1867875"/>
  </r>
  <r>
    <d v="2007-11-02T00:00:00"/>
    <x v="0"/>
    <d v="2007-11-01T00:00:00"/>
    <x v="5"/>
    <x v="3"/>
    <x v="995"/>
    <x v="0"/>
    <n v="0"/>
    <n v="0"/>
    <n v="0"/>
    <n v="0"/>
    <n v="0"/>
    <n v="0"/>
    <n v="0"/>
    <n v="0"/>
    <n v="0"/>
    <n v="0"/>
    <n v="1"/>
    <n v="433700"/>
    <n v="3"/>
    <n v="198300"/>
    <n v="4"/>
    <n v="963053"/>
  </r>
  <r>
    <d v="2007-11-03T00:00:00"/>
    <x v="1"/>
    <d v="2007-11-01T00:00:00"/>
    <x v="5"/>
    <x v="2"/>
    <x v="986"/>
    <x v="2"/>
    <n v="867400"/>
    <n v="0.66666666666666663"/>
    <n v="0"/>
    <n v="0"/>
    <n v="0"/>
    <n v="0"/>
    <n v="0"/>
    <n v="0"/>
    <n v="1"/>
    <n v="433700"/>
    <n v="0"/>
    <n v="0"/>
    <n v="0"/>
    <n v="0"/>
    <n v="0"/>
    <n v="0"/>
  </r>
  <r>
    <d v="2007-11-04T00:00:00"/>
    <x v="2"/>
    <d v="2007-11-01T00:00:00"/>
    <x v="5"/>
    <x v="7"/>
    <x v="1021"/>
    <x v="1"/>
    <n v="216850"/>
    <n v="0.1111111111111111"/>
    <n v="0"/>
    <n v="0"/>
    <n v="0"/>
    <n v="0"/>
    <n v="2"/>
    <n v="650550"/>
    <n v="0"/>
    <n v="0"/>
    <n v="6"/>
    <n v="1358927"/>
    <n v="0"/>
    <n v="0"/>
    <n v="0"/>
    <n v="0"/>
  </r>
  <r>
    <d v="2007-11-05T00:00:00"/>
    <x v="3"/>
    <d v="2007-11-01T00:00:00"/>
    <x v="5"/>
    <x v="7"/>
    <x v="921"/>
    <x v="3"/>
    <n v="867400"/>
    <n v="0.33333333333333331"/>
    <n v="0"/>
    <n v="0"/>
    <n v="0"/>
    <n v="0"/>
    <n v="0"/>
    <n v="0"/>
    <n v="0"/>
    <n v="0"/>
    <n v="6"/>
    <n v="1951650"/>
    <n v="0"/>
    <n v="0"/>
    <n v="0"/>
    <n v="0"/>
  </r>
  <r>
    <d v="2007-11-06T00:00:00"/>
    <x v="4"/>
    <d v="2007-11-01T00:00:00"/>
    <x v="5"/>
    <x v="6"/>
    <x v="896"/>
    <x v="3"/>
    <n v="1301100"/>
    <n v="0.75"/>
    <n v="0"/>
    <n v="0"/>
    <n v="0"/>
    <n v="0"/>
    <n v="0"/>
    <n v="0"/>
    <n v="0"/>
    <n v="0"/>
    <n v="1"/>
    <n v="216850"/>
    <n v="4"/>
    <n v="202524"/>
    <n v="5"/>
    <n v="1268710"/>
  </r>
  <r>
    <d v="2007-11-07T00:00:00"/>
    <x v="5"/>
    <d v="2007-11-01T00:00:00"/>
    <x v="5"/>
    <x v="9"/>
    <x v="967"/>
    <x v="1"/>
    <n v="216850"/>
    <n v="0.1"/>
    <n v="0"/>
    <n v="0"/>
    <n v="0"/>
    <n v="0"/>
    <n v="2"/>
    <n v="332503"/>
    <n v="0"/>
    <n v="0"/>
    <n v="7"/>
    <n v="1734800"/>
    <n v="4"/>
    <n v="273600"/>
    <n v="2"/>
    <n v="640200"/>
  </r>
  <r>
    <d v="2007-11-08T00:00:00"/>
    <x v="6"/>
    <d v="2007-11-01T00:00:00"/>
    <x v="5"/>
    <x v="2"/>
    <x v="1004"/>
    <x v="1"/>
    <n v="216850"/>
    <n v="0.33333333333333331"/>
    <n v="0"/>
    <n v="0"/>
    <n v="0"/>
    <n v="0"/>
    <n v="0"/>
    <n v="0"/>
    <n v="0"/>
    <n v="0"/>
    <n v="2"/>
    <n v="433700"/>
    <n v="4"/>
    <n v="248600"/>
    <n v="4"/>
    <n v="872400"/>
  </r>
  <r>
    <d v="2007-11-09T00:00:00"/>
    <x v="0"/>
    <d v="2007-11-01T00:00:00"/>
    <x v="5"/>
    <x v="16"/>
    <x v="889"/>
    <x v="9"/>
    <n v="3151553"/>
    <n v="0.75"/>
    <n v="0"/>
    <n v="0"/>
    <n v="0"/>
    <n v="0"/>
    <n v="0"/>
    <n v="0"/>
    <n v="0"/>
    <n v="0"/>
    <n v="4"/>
    <n v="1517950"/>
    <n v="4"/>
    <n v="243600"/>
    <n v="5"/>
    <n v="1200000"/>
  </r>
  <r>
    <d v="2007-11-10T00:00:00"/>
    <x v="1"/>
    <d v="2007-11-01T00:00:00"/>
    <x v="5"/>
    <x v="14"/>
    <x v="983"/>
    <x v="6"/>
    <n v="881856"/>
    <n v="0.5"/>
    <n v="0"/>
    <n v="0"/>
    <n v="0"/>
    <n v="0"/>
    <n v="1"/>
    <n v="115653"/>
    <n v="0"/>
    <n v="0"/>
    <n v="3"/>
    <n v="867400"/>
    <n v="0"/>
    <n v="0"/>
    <n v="0"/>
    <n v="0"/>
  </r>
  <r>
    <d v="2007-11-11T00:00:00"/>
    <x v="2"/>
    <d v="2007-11-01T00:00:00"/>
    <x v="5"/>
    <x v="8"/>
    <x v="892"/>
    <x v="6"/>
    <n v="1084250"/>
    <n v="0.5714285714285714"/>
    <n v="0"/>
    <n v="0"/>
    <n v="0"/>
    <n v="0"/>
    <n v="0"/>
    <n v="0"/>
    <n v="0"/>
    <n v="0"/>
    <n v="3"/>
    <n v="650550"/>
    <n v="0"/>
    <n v="0"/>
    <n v="0"/>
    <n v="0"/>
  </r>
  <r>
    <d v="2007-11-12T00:00:00"/>
    <x v="3"/>
    <d v="2007-11-01T00:00:00"/>
    <x v="5"/>
    <x v="2"/>
    <x v="1014"/>
    <x v="1"/>
    <n v="216850"/>
    <n v="0.33333333333333331"/>
    <n v="0"/>
    <n v="0"/>
    <n v="0"/>
    <n v="0"/>
    <n v="0"/>
    <n v="0"/>
    <n v="0"/>
    <n v="0"/>
    <n v="2"/>
    <n v="549353"/>
    <n v="0"/>
    <n v="0"/>
    <n v="0"/>
    <n v="0"/>
  </r>
  <r>
    <d v="2007-11-13T00:00:00"/>
    <x v="4"/>
    <d v="2007-11-01T00:00:00"/>
    <x v="5"/>
    <x v="10"/>
    <x v="1022"/>
    <x v="7"/>
    <n v="1011967"/>
    <n v="0.35714285714285715"/>
    <n v="0"/>
    <n v="0"/>
    <n v="0"/>
    <n v="0"/>
    <n v="0"/>
    <n v="0"/>
    <n v="0"/>
    <n v="0"/>
    <n v="9"/>
    <n v="2443177"/>
    <n v="2"/>
    <n v="325137"/>
    <n v="4"/>
    <n v="954470"/>
  </r>
  <r>
    <d v="2007-11-14T00:00:00"/>
    <x v="5"/>
    <d v="2007-11-01T00:00:00"/>
    <x v="5"/>
    <x v="1"/>
    <x v="1023"/>
    <x v="3"/>
    <n v="448156"/>
    <n v="0.5"/>
    <n v="0"/>
    <n v="0"/>
    <n v="0"/>
    <n v="0"/>
    <n v="1"/>
    <n v="216850"/>
    <n v="0"/>
    <n v="0"/>
    <n v="2"/>
    <n v="549353"/>
    <n v="0"/>
    <n v="0"/>
    <n v="3"/>
    <n v="1047905"/>
  </r>
  <r>
    <d v="2007-11-15T00:00:00"/>
    <x v="6"/>
    <d v="2007-11-01T00:00:00"/>
    <x v="5"/>
    <x v="14"/>
    <x v="981"/>
    <x v="7"/>
    <n v="2168500"/>
    <n v="0.625"/>
    <n v="0"/>
    <n v="0"/>
    <n v="0"/>
    <n v="0"/>
    <n v="0"/>
    <n v="0"/>
    <n v="0"/>
    <n v="0"/>
    <n v="3"/>
    <n v="665006"/>
    <n v="1"/>
    <n v="17684"/>
    <n v="2"/>
    <n v="411200"/>
  </r>
  <r>
    <d v="2007-11-16T00:00:00"/>
    <x v="0"/>
    <d v="2007-11-01T00:00:00"/>
    <x v="5"/>
    <x v="14"/>
    <x v="976"/>
    <x v="7"/>
    <n v="1734800"/>
    <n v="0.625"/>
    <n v="0"/>
    <n v="0"/>
    <n v="0"/>
    <n v="0"/>
    <n v="1"/>
    <n v="216850"/>
    <n v="0"/>
    <n v="0"/>
    <n v="2"/>
    <n v="650550"/>
    <n v="11"/>
    <n v="858576"/>
    <n v="6"/>
    <n v="1245953"/>
  </r>
  <r>
    <d v="2007-11-17T00:00:00"/>
    <x v="1"/>
    <d v="2007-11-01T00:00:00"/>
    <x v="5"/>
    <x v="14"/>
    <x v="1011"/>
    <x v="2"/>
    <n v="867400"/>
    <n v="0.25"/>
    <n v="0"/>
    <n v="0"/>
    <n v="0"/>
    <n v="0"/>
    <n v="0"/>
    <n v="0"/>
    <n v="0"/>
    <n v="0"/>
    <n v="6"/>
    <n v="2168500"/>
    <n v="0"/>
    <n v="0"/>
    <n v="0"/>
    <n v="0"/>
  </r>
  <r>
    <d v="2007-11-18T00:00:00"/>
    <x v="2"/>
    <d v="2007-11-01T00:00:00"/>
    <x v="5"/>
    <x v="15"/>
    <x v="976"/>
    <x v="5"/>
    <n v="1517950"/>
    <n v="0.54545454545454541"/>
    <n v="0"/>
    <n v="0"/>
    <n v="0"/>
    <n v="0"/>
    <n v="2"/>
    <n v="433700"/>
    <n v="0"/>
    <n v="0"/>
    <n v="3"/>
    <n v="650550"/>
    <n v="0"/>
    <n v="0"/>
    <n v="0"/>
    <n v="0"/>
  </r>
  <r>
    <d v="2007-11-19T00:00:00"/>
    <x v="3"/>
    <d v="2007-11-01T00:00:00"/>
    <x v="5"/>
    <x v="0"/>
    <x v="0"/>
    <x v="0"/>
    <n v="0"/>
    <n v="0"/>
    <n v="0"/>
    <n v="0"/>
    <n v="0"/>
    <n v="0"/>
    <n v="0"/>
    <n v="0"/>
    <n v="0"/>
    <n v="0"/>
    <n v="0"/>
    <n v="0"/>
    <n v="0"/>
    <n v="0"/>
    <n v="3"/>
    <n v="896850"/>
  </r>
  <r>
    <d v="2007-11-20T00:00:00"/>
    <x v="4"/>
    <d v="2007-11-01T00:00:00"/>
    <x v="5"/>
    <x v="3"/>
    <x v="1013"/>
    <x v="1"/>
    <n v="216850"/>
    <n v="1"/>
    <n v="0"/>
    <n v="0"/>
    <n v="0"/>
    <n v="0"/>
    <n v="0"/>
    <n v="0"/>
    <n v="0"/>
    <n v="0"/>
    <n v="0"/>
    <n v="0"/>
    <n v="2"/>
    <n v="181800"/>
    <n v="3"/>
    <n v="641050"/>
  </r>
  <r>
    <d v="2007-11-21T00:00:00"/>
    <x v="5"/>
    <d v="2007-11-01T00:00:00"/>
    <x v="5"/>
    <x v="2"/>
    <x v="986"/>
    <x v="2"/>
    <n v="867400"/>
    <n v="0.66666666666666663"/>
    <n v="0"/>
    <n v="0"/>
    <n v="0"/>
    <n v="0"/>
    <n v="1"/>
    <n v="433700"/>
    <n v="0"/>
    <n v="0"/>
    <n v="0"/>
    <n v="0"/>
    <n v="1"/>
    <n v="70900"/>
    <n v="7"/>
    <n v="1463955"/>
  </r>
  <r>
    <d v="2007-11-22T00:00:00"/>
    <x v="6"/>
    <d v="2007-11-01T00:00:00"/>
    <x v="5"/>
    <x v="6"/>
    <x v="1024"/>
    <x v="1"/>
    <n v="115653"/>
    <n v="0.25"/>
    <n v="1"/>
    <n v="216850"/>
    <n v="0"/>
    <n v="0"/>
    <n v="0"/>
    <n v="0"/>
    <n v="0"/>
    <n v="0"/>
    <n v="2"/>
    <n v="332503"/>
    <n v="3"/>
    <n v="321910"/>
    <n v="3"/>
    <n v="538786"/>
  </r>
  <r>
    <d v="2007-11-23T00:00:00"/>
    <x v="0"/>
    <d v="2007-11-01T00:00:00"/>
    <x v="5"/>
    <x v="2"/>
    <x v="1025"/>
    <x v="1"/>
    <n v="216850"/>
    <n v="0.33333333333333331"/>
    <n v="0"/>
    <n v="0"/>
    <n v="0"/>
    <n v="0"/>
    <n v="0"/>
    <n v="0"/>
    <n v="0"/>
    <n v="0"/>
    <n v="2"/>
    <n v="231306"/>
    <n v="4"/>
    <n v="491900"/>
    <n v="0"/>
    <n v="0"/>
  </r>
  <r>
    <d v="2007-11-24T00:00:00"/>
    <x v="1"/>
    <d v="2007-11-01T00:00:00"/>
    <x v="5"/>
    <x v="1"/>
    <x v="892"/>
    <x v="0"/>
    <n v="0"/>
    <n v="0"/>
    <n v="1"/>
    <n v="216850"/>
    <n v="0"/>
    <n v="0"/>
    <n v="2"/>
    <n v="650550"/>
    <n v="0"/>
    <n v="0"/>
    <n v="3"/>
    <n v="867400"/>
    <n v="0"/>
    <n v="0"/>
    <n v="0"/>
    <n v="0"/>
  </r>
  <r>
    <d v="2007-11-25T00:00:00"/>
    <x v="2"/>
    <d v="2007-11-01T00:00:00"/>
    <x v="5"/>
    <x v="6"/>
    <x v="1014"/>
    <x v="0"/>
    <n v="0"/>
    <n v="0"/>
    <n v="0"/>
    <n v="0"/>
    <n v="0"/>
    <n v="0"/>
    <n v="2"/>
    <n v="433700"/>
    <n v="0"/>
    <n v="0"/>
    <n v="2"/>
    <n v="332503"/>
    <n v="0"/>
    <n v="0"/>
    <n v="0"/>
    <n v="0"/>
  </r>
  <r>
    <d v="2007-11-26T00:00:00"/>
    <x v="3"/>
    <d v="2007-11-01T00:00:00"/>
    <x v="5"/>
    <x v="5"/>
    <x v="985"/>
    <x v="2"/>
    <n v="433700"/>
    <n v="0.4"/>
    <n v="0"/>
    <n v="0"/>
    <n v="0"/>
    <n v="0"/>
    <n v="2"/>
    <n v="650550"/>
    <n v="0"/>
    <n v="0"/>
    <n v="1"/>
    <n v="115653"/>
    <n v="6"/>
    <n v="547904"/>
    <n v="6"/>
    <n v="1409306"/>
  </r>
  <r>
    <d v="2007-11-27T00:00:00"/>
    <x v="4"/>
    <d v="2007-11-01T00:00:00"/>
    <x v="5"/>
    <x v="1"/>
    <x v="1026"/>
    <x v="2"/>
    <n v="231306"/>
    <n v="0.33333333333333331"/>
    <n v="0"/>
    <n v="0"/>
    <n v="0"/>
    <n v="0"/>
    <n v="0"/>
    <n v="0"/>
    <n v="0"/>
    <n v="0"/>
    <n v="4"/>
    <n v="1199903"/>
    <n v="10"/>
    <n v="961008"/>
    <n v="1"/>
    <n v="204735"/>
  </r>
  <r>
    <d v="2007-11-28T00:00:00"/>
    <x v="5"/>
    <d v="2007-11-01T00:00:00"/>
    <x v="5"/>
    <x v="3"/>
    <x v="1013"/>
    <x v="1"/>
    <n v="216850"/>
    <n v="1"/>
    <n v="0"/>
    <n v="0"/>
    <n v="0"/>
    <n v="0"/>
    <n v="0"/>
    <n v="0"/>
    <n v="0"/>
    <n v="0"/>
    <n v="0"/>
    <n v="0"/>
    <n v="3"/>
    <n v="277700"/>
    <n v="6"/>
    <n v="1434505"/>
  </r>
  <r>
    <d v="2007-11-29T00:00:00"/>
    <x v="6"/>
    <d v="2007-11-01T00:00:00"/>
    <x v="5"/>
    <x v="1"/>
    <x v="895"/>
    <x v="3"/>
    <n v="1084250"/>
    <n v="0.5"/>
    <n v="0"/>
    <n v="0"/>
    <n v="0"/>
    <n v="0"/>
    <n v="0"/>
    <n v="0"/>
    <n v="0"/>
    <n v="0"/>
    <n v="3"/>
    <n v="867400"/>
    <n v="0"/>
    <n v="0"/>
    <n v="5"/>
    <n v="1103927"/>
  </r>
  <r>
    <d v="2007-11-30T00:00:00"/>
    <x v="0"/>
    <d v="2007-11-01T00:00:00"/>
    <x v="5"/>
    <x v="8"/>
    <x v="996"/>
    <x v="7"/>
    <n v="1301100"/>
    <n v="0.7142857142857143"/>
    <n v="0"/>
    <n v="0"/>
    <n v="0"/>
    <n v="0"/>
    <n v="0"/>
    <n v="0"/>
    <n v="0"/>
    <n v="0"/>
    <n v="2"/>
    <n v="549353"/>
    <n v="5"/>
    <n v="370485"/>
    <n v="9"/>
    <n v="1840375"/>
  </r>
  <r>
    <d v="2007-12-01T00:00:00"/>
    <x v="1"/>
    <d v="2007-12-01T00:00:00"/>
    <x v="5"/>
    <x v="22"/>
    <x v="854"/>
    <x v="12"/>
    <n v="3585253"/>
    <n v="0.65"/>
    <n v="0"/>
    <n v="0"/>
    <n v="0"/>
    <n v="0"/>
    <n v="0"/>
    <n v="0"/>
    <n v="0"/>
    <n v="0"/>
    <n v="7"/>
    <n v="2067303"/>
    <n v="0"/>
    <n v="0"/>
    <n v="0"/>
    <n v="0"/>
  </r>
  <r>
    <d v="2007-12-02T00:00:00"/>
    <x v="2"/>
    <d v="2007-12-01T00:00:00"/>
    <x v="5"/>
    <x v="5"/>
    <x v="985"/>
    <x v="1"/>
    <n v="433700"/>
    <n v="0.2"/>
    <n v="0"/>
    <n v="0"/>
    <n v="0"/>
    <n v="0"/>
    <n v="0"/>
    <n v="0"/>
    <n v="0"/>
    <n v="0"/>
    <n v="4"/>
    <n v="766203"/>
    <n v="0"/>
    <n v="0"/>
    <n v="0"/>
    <n v="0"/>
  </r>
  <r>
    <d v="2007-12-03T00:00:00"/>
    <x v="3"/>
    <d v="2007-12-01T00:00:00"/>
    <x v="5"/>
    <x v="1"/>
    <x v="896"/>
    <x v="2"/>
    <n v="650550"/>
    <n v="0.33333333333333331"/>
    <n v="0"/>
    <n v="0"/>
    <n v="0"/>
    <n v="0"/>
    <n v="0"/>
    <n v="0"/>
    <n v="0"/>
    <n v="0"/>
    <n v="4"/>
    <n v="867400"/>
    <n v="7"/>
    <n v="570255"/>
    <n v="9"/>
    <n v="1934484"/>
  </r>
  <r>
    <d v="2007-12-04T00:00:00"/>
    <x v="4"/>
    <d v="2007-12-01T00:00:00"/>
    <x v="5"/>
    <x v="2"/>
    <x v="997"/>
    <x v="2"/>
    <n v="650550"/>
    <n v="0.66666666666666663"/>
    <n v="0"/>
    <n v="0"/>
    <n v="0"/>
    <n v="0"/>
    <n v="0"/>
    <n v="0"/>
    <n v="0"/>
    <n v="0"/>
    <n v="1"/>
    <n v="216850"/>
    <n v="1"/>
    <n v="65900"/>
    <n v="2"/>
    <n v="817700"/>
  </r>
  <r>
    <d v="2007-12-05T00:00:00"/>
    <x v="5"/>
    <d v="2007-12-01T00:00:00"/>
    <x v="5"/>
    <x v="7"/>
    <x v="990"/>
    <x v="6"/>
    <n v="983053"/>
    <n v="0.44444444444444442"/>
    <n v="0"/>
    <n v="0"/>
    <n v="0"/>
    <n v="0"/>
    <n v="1"/>
    <n v="433700"/>
    <n v="0"/>
    <n v="0"/>
    <n v="4"/>
    <n v="1301100"/>
    <n v="1"/>
    <n v="135900"/>
    <n v="3"/>
    <n v="399239"/>
  </r>
  <r>
    <d v="2007-12-06T00:00:00"/>
    <x v="6"/>
    <d v="2007-12-01T00:00:00"/>
    <x v="5"/>
    <x v="14"/>
    <x v="976"/>
    <x v="7"/>
    <n v="1517950"/>
    <n v="0.625"/>
    <n v="0"/>
    <n v="0"/>
    <n v="0"/>
    <n v="0"/>
    <n v="0"/>
    <n v="0"/>
    <n v="0"/>
    <n v="0"/>
    <n v="3"/>
    <n v="1084250"/>
    <n v="1"/>
    <n v="125900"/>
    <n v="7"/>
    <n v="2137500"/>
  </r>
  <r>
    <d v="2007-12-07T00:00:00"/>
    <x v="0"/>
    <d v="2007-12-01T00:00:00"/>
    <x v="5"/>
    <x v="11"/>
    <x v="1027"/>
    <x v="8"/>
    <n v="2501003"/>
    <n v="0.75"/>
    <n v="0"/>
    <n v="0"/>
    <n v="0"/>
    <n v="0"/>
    <n v="1"/>
    <n v="216850"/>
    <n v="0"/>
    <n v="0"/>
    <n v="2"/>
    <n v="549353"/>
    <n v="1"/>
    <n v="155900"/>
    <n v="4"/>
    <n v="898553"/>
  </r>
  <r>
    <d v="2007-12-08T00:00:00"/>
    <x v="1"/>
    <d v="2007-12-01T00:00:00"/>
    <x v="5"/>
    <x v="8"/>
    <x v="895"/>
    <x v="7"/>
    <n v="1517950"/>
    <n v="0.7142857142857143"/>
    <n v="0"/>
    <n v="0"/>
    <n v="0"/>
    <n v="0"/>
    <n v="0"/>
    <n v="0"/>
    <n v="0"/>
    <n v="0"/>
    <n v="2"/>
    <n v="433700"/>
    <n v="0"/>
    <n v="0"/>
    <n v="0"/>
    <n v="0"/>
  </r>
  <r>
    <d v="2007-12-09T00:00:00"/>
    <x v="2"/>
    <d v="2007-12-01T00:00:00"/>
    <x v="5"/>
    <x v="1"/>
    <x v="892"/>
    <x v="2"/>
    <n v="650550"/>
    <n v="0.33333333333333331"/>
    <n v="0"/>
    <n v="0"/>
    <n v="0"/>
    <n v="0"/>
    <n v="0"/>
    <n v="0"/>
    <n v="0"/>
    <n v="0"/>
    <n v="4"/>
    <n v="1084250"/>
    <n v="0"/>
    <n v="0"/>
    <n v="0"/>
    <n v="0"/>
  </r>
  <r>
    <d v="2007-12-10T00:00:00"/>
    <x v="3"/>
    <d v="2007-12-01T00:00:00"/>
    <x v="5"/>
    <x v="4"/>
    <x v="995"/>
    <x v="2"/>
    <n v="433700"/>
    <n v="1"/>
    <n v="0"/>
    <n v="0"/>
    <n v="0"/>
    <n v="0"/>
    <n v="0"/>
    <n v="0"/>
    <n v="0"/>
    <n v="0"/>
    <n v="0"/>
    <n v="0"/>
    <n v="3"/>
    <n v="229750"/>
    <n v="2"/>
    <n v="590200"/>
  </r>
  <r>
    <d v="2007-12-11T00:00:00"/>
    <x v="4"/>
    <d v="2007-12-01T00:00:00"/>
    <x v="5"/>
    <x v="7"/>
    <x v="1028"/>
    <x v="5"/>
    <n v="1532406"/>
    <n v="0.66666666666666663"/>
    <n v="0"/>
    <n v="0"/>
    <n v="0"/>
    <n v="0"/>
    <n v="0"/>
    <n v="0"/>
    <n v="0"/>
    <n v="0"/>
    <n v="3"/>
    <n v="766203"/>
    <n v="0"/>
    <n v="0"/>
    <n v="4"/>
    <n v="949136"/>
  </r>
  <r>
    <d v="2007-12-12T00:00:00"/>
    <x v="5"/>
    <d v="2007-12-01T00:00:00"/>
    <x v="5"/>
    <x v="5"/>
    <x v="986"/>
    <x v="3"/>
    <n v="650550"/>
    <n v="0.6"/>
    <n v="0"/>
    <n v="0"/>
    <n v="0"/>
    <n v="0"/>
    <n v="0"/>
    <n v="0"/>
    <n v="0"/>
    <n v="0"/>
    <n v="2"/>
    <n v="650550"/>
    <n v="2"/>
    <n v="101800"/>
    <n v="3"/>
    <n v="896850"/>
  </r>
  <r>
    <d v="2007-12-13T00:00:00"/>
    <x v="6"/>
    <d v="2007-12-01T00:00:00"/>
    <x v="5"/>
    <x v="9"/>
    <x v="1019"/>
    <x v="3"/>
    <n v="766203"/>
    <n v="0.3"/>
    <n v="0"/>
    <n v="0"/>
    <n v="0"/>
    <n v="0"/>
    <n v="2"/>
    <n v="650550"/>
    <n v="0"/>
    <n v="0"/>
    <n v="5"/>
    <n v="1633603"/>
    <n v="1"/>
    <n v="57789"/>
    <n v="3"/>
    <n v="833295"/>
  </r>
  <r>
    <d v="2007-12-14T00:00:00"/>
    <x v="0"/>
    <d v="2007-12-01T00:00:00"/>
    <x v="5"/>
    <x v="1"/>
    <x v="899"/>
    <x v="2"/>
    <n v="549353"/>
    <n v="0.33333333333333331"/>
    <n v="0"/>
    <n v="0"/>
    <n v="0"/>
    <n v="0"/>
    <n v="0"/>
    <n v="0"/>
    <n v="0"/>
    <n v="0"/>
    <n v="4"/>
    <n v="1084250"/>
    <n v="0"/>
    <n v="0"/>
    <n v="5"/>
    <n v="1500172"/>
  </r>
  <r>
    <d v="2007-12-15T00:00:00"/>
    <x v="1"/>
    <d v="2007-12-01T00:00:00"/>
    <x v="5"/>
    <x v="4"/>
    <x v="1004"/>
    <x v="0"/>
    <n v="0"/>
    <n v="0"/>
    <n v="0"/>
    <n v="0"/>
    <n v="0"/>
    <n v="0"/>
    <n v="1"/>
    <n v="216850"/>
    <n v="0"/>
    <n v="0"/>
    <n v="1"/>
    <n v="433700"/>
    <n v="0"/>
    <n v="0"/>
    <n v="0"/>
    <n v="0"/>
  </r>
  <r>
    <d v="2007-12-16T00:00:00"/>
    <x v="2"/>
    <d v="2007-12-01T00:00:00"/>
    <x v="5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7-12-17T00:00:00"/>
    <x v="3"/>
    <d v="2007-12-01T00:00:00"/>
    <x v="5"/>
    <x v="3"/>
    <x v="995"/>
    <x v="1"/>
    <n v="433700"/>
    <n v="1"/>
    <n v="0"/>
    <n v="0"/>
    <n v="0"/>
    <n v="0"/>
    <n v="0"/>
    <n v="0"/>
    <n v="0"/>
    <n v="0"/>
    <n v="0"/>
    <n v="0"/>
    <n v="4"/>
    <n v="419500"/>
    <n v="2"/>
    <n v="531664"/>
  </r>
  <r>
    <d v="2007-12-18T00:00:00"/>
    <x v="4"/>
    <d v="2007-12-01T00:00:00"/>
    <x v="5"/>
    <x v="3"/>
    <x v="1013"/>
    <x v="0"/>
    <n v="0"/>
    <n v="0"/>
    <n v="0"/>
    <n v="0"/>
    <n v="0"/>
    <n v="0"/>
    <n v="0"/>
    <n v="0"/>
    <n v="0"/>
    <n v="0"/>
    <n v="1"/>
    <n v="216850"/>
    <n v="8"/>
    <n v="478267"/>
    <n v="3"/>
    <n v="514038"/>
  </r>
  <r>
    <d v="2007-12-19T00:00:00"/>
    <x v="5"/>
    <d v="2007-12-01T00:00:00"/>
    <x v="5"/>
    <x v="0"/>
    <x v="0"/>
    <x v="0"/>
    <n v="0"/>
    <n v="0"/>
    <n v="0"/>
    <n v="0"/>
    <n v="0"/>
    <n v="0"/>
    <n v="0"/>
    <n v="0"/>
    <n v="0"/>
    <n v="0"/>
    <n v="0"/>
    <n v="0"/>
    <n v="4"/>
    <n v="685218"/>
    <n v="3"/>
    <n v="1013000"/>
  </r>
  <r>
    <d v="2007-12-20T00:00:00"/>
    <x v="6"/>
    <d v="2007-12-01T00:00:00"/>
    <x v="5"/>
    <x v="3"/>
    <x v="1013"/>
    <x v="0"/>
    <n v="0"/>
    <n v="0"/>
    <n v="0"/>
    <n v="0"/>
    <n v="0"/>
    <n v="0"/>
    <n v="0"/>
    <n v="0"/>
    <n v="0"/>
    <n v="0"/>
    <n v="1"/>
    <n v="216850"/>
    <n v="5"/>
    <n v="500309"/>
    <n v="4"/>
    <n v="1431180"/>
  </r>
  <r>
    <d v="2007-12-21T00:00:00"/>
    <x v="0"/>
    <d v="2007-12-01T00:00:00"/>
    <x v="5"/>
    <x v="0"/>
    <x v="0"/>
    <x v="0"/>
    <n v="0"/>
    <n v="0"/>
    <n v="0"/>
    <n v="0"/>
    <n v="0"/>
    <n v="0"/>
    <n v="0"/>
    <n v="0"/>
    <n v="0"/>
    <n v="0"/>
    <n v="0"/>
    <n v="0"/>
    <n v="0"/>
    <n v="0"/>
    <n v="3"/>
    <n v="756940"/>
  </r>
  <r>
    <d v="2007-12-22T00:00:00"/>
    <x v="1"/>
    <d v="2007-12-01T00:00:00"/>
    <x v="5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7-12-23T00:00:00"/>
    <x v="2"/>
    <d v="2007-12-01T00:00:00"/>
    <x v="5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7-12-24T00:00:00"/>
    <x v="3"/>
    <d v="2007-12-01T00:00:00"/>
    <x v="5"/>
    <x v="0"/>
    <x v="0"/>
    <x v="0"/>
    <n v="0"/>
    <n v="0"/>
    <n v="0"/>
    <n v="0"/>
    <n v="0"/>
    <n v="0"/>
    <n v="0"/>
    <n v="0"/>
    <n v="0"/>
    <n v="0"/>
    <n v="0"/>
    <n v="0"/>
    <n v="0"/>
    <n v="0"/>
    <n v="1"/>
    <n v="218100"/>
  </r>
  <r>
    <d v="2007-12-25T00:00:00"/>
    <x v="4"/>
    <d v="2007-12-01T00:00:00"/>
    <x v="5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7-12-26T00:00:00"/>
    <x v="5"/>
    <d v="2007-12-01T00:00:00"/>
    <x v="5"/>
    <x v="0"/>
    <x v="0"/>
    <x v="0"/>
    <n v="0"/>
    <n v="0"/>
    <n v="0"/>
    <n v="0"/>
    <n v="0"/>
    <n v="0"/>
    <n v="0"/>
    <n v="0"/>
    <n v="0"/>
    <n v="0"/>
    <n v="0"/>
    <n v="0"/>
    <n v="1"/>
    <n v="75900"/>
    <n v="4"/>
    <n v="860250"/>
  </r>
  <r>
    <d v="2007-12-27T00:00:00"/>
    <x v="6"/>
    <d v="2007-12-01T00:00:00"/>
    <x v="5"/>
    <x v="0"/>
    <x v="0"/>
    <x v="0"/>
    <n v="0"/>
    <n v="0"/>
    <n v="0"/>
    <n v="0"/>
    <n v="0"/>
    <n v="0"/>
    <n v="0"/>
    <n v="0"/>
    <n v="0"/>
    <n v="0"/>
    <n v="0"/>
    <n v="0"/>
    <n v="1"/>
    <n v="75900"/>
    <n v="8"/>
    <n v="1681040"/>
  </r>
  <r>
    <d v="2007-12-28T00:00:00"/>
    <x v="0"/>
    <d v="2007-12-01T00:00:00"/>
    <x v="5"/>
    <x v="0"/>
    <x v="0"/>
    <x v="0"/>
    <n v="0"/>
    <n v="0"/>
    <n v="0"/>
    <n v="0"/>
    <n v="0"/>
    <n v="0"/>
    <n v="0"/>
    <n v="0"/>
    <n v="0"/>
    <n v="0"/>
    <n v="0"/>
    <n v="0"/>
    <n v="0"/>
    <n v="0"/>
    <n v="7"/>
    <n v="1907970"/>
  </r>
  <r>
    <d v="2007-12-29T00:00:00"/>
    <x v="1"/>
    <d v="2007-12-01T00:00:00"/>
    <x v="5"/>
    <x v="7"/>
    <x v="1010"/>
    <x v="6"/>
    <n v="1084250"/>
    <n v="0.44444444444444442"/>
    <n v="0"/>
    <n v="0"/>
    <n v="0"/>
    <n v="0"/>
    <n v="0"/>
    <n v="0"/>
    <n v="0"/>
    <n v="0"/>
    <n v="5"/>
    <n v="1084250"/>
    <n v="0"/>
    <n v="0"/>
    <n v="0"/>
    <n v="0"/>
  </r>
  <r>
    <d v="2007-12-30T00:00:00"/>
    <x v="2"/>
    <d v="2007-12-01T00:00:00"/>
    <x v="5"/>
    <x v="2"/>
    <x v="1004"/>
    <x v="1"/>
    <n v="216850"/>
    <n v="0.33333333333333331"/>
    <n v="0"/>
    <n v="0"/>
    <n v="0"/>
    <n v="0"/>
    <n v="0"/>
    <n v="0"/>
    <n v="0"/>
    <n v="0"/>
    <n v="2"/>
    <n v="433700"/>
    <n v="0"/>
    <n v="0"/>
    <n v="0"/>
    <n v="0"/>
  </r>
  <r>
    <d v="2007-12-31T00:00:00"/>
    <x v="3"/>
    <d v="2007-12-01T00:00:00"/>
    <x v="5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8-01-01T00:00:00"/>
    <x v="4"/>
    <d v="2008-01-01T00:00:00"/>
    <x v="6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8-01-02T00:00:00"/>
    <x v="5"/>
    <d v="2008-01-01T00:00:00"/>
    <x v="6"/>
    <x v="0"/>
    <x v="0"/>
    <x v="0"/>
    <n v="0"/>
    <n v="0"/>
    <n v="0"/>
    <n v="0"/>
    <n v="0"/>
    <n v="0"/>
    <n v="0"/>
    <n v="0"/>
    <n v="0"/>
    <n v="0"/>
    <n v="0"/>
    <n v="0"/>
    <n v="2"/>
    <n v="115735"/>
    <n v="1"/>
    <n v="422100"/>
  </r>
  <r>
    <d v="2008-01-03T00:00:00"/>
    <x v="6"/>
    <d v="2008-01-01T00:00:00"/>
    <x v="6"/>
    <x v="0"/>
    <x v="0"/>
    <x v="0"/>
    <n v="0"/>
    <n v="0"/>
    <n v="0"/>
    <n v="0"/>
    <n v="0"/>
    <n v="0"/>
    <n v="0"/>
    <n v="0"/>
    <n v="0"/>
    <n v="0"/>
    <n v="0"/>
    <n v="0"/>
    <n v="4"/>
    <n v="311070"/>
    <n v="3"/>
    <n v="526972"/>
  </r>
  <r>
    <d v="2008-01-04T00:00:00"/>
    <x v="0"/>
    <d v="2008-01-01T00:00:00"/>
    <x v="6"/>
    <x v="0"/>
    <x v="0"/>
    <x v="0"/>
    <n v="0"/>
    <n v="0"/>
    <n v="0"/>
    <n v="0"/>
    <n v="0"/>
    <n v="0"/>
    <n v="0"/>
    <n v="0"/>
    <n v="0"/>
    <n v="0"/>
    <n v="0"/>
    <n v="0"/>
    <n v="2"/>
    <n v="168300"/>
    <n v="4"/>
    <n v="1039453"/>
  </r>
  <r>
    <d v="2008-01-05T00:00:00"/>
    <x v="1"/>
    <d v="2008-01-01T00:00:00"/>
    <x v="6"/>
    <x v="3"/>
    <x v="1029"/>
    <x v="1"/>
    <n v="230750"/>
    <n v="1"/>
    <n v="0"/>
    <n v="0"/>
    <n v="0"/>
    <n v="0"/>
    <n v="0"/>
    <n v="0"/>
    <n v="0"/>
    <n v="0"/>
    <n v="0"/>
    <n v="0"/>
    <n v="0"/>
    <n v="0"/>
    <n v="0"/>
    <n v="0"/>
  </r>
  <r>
    <d v="2008-01-06T00:00:00"/>
    <x v="2"/>
    <d v="2008-01-01T00:00:00"/>
    <x v="6"/>
    <x v="6"/>
    <x v="1030"/>
    <x v="2"/>
    <n v="461500"/>
    <n v="0.5"/>
    <n v="1"/>
    <n v="230750"/>
    <n v="0"/>
    <n v="0"/>
    <n v="0"/>
    <n v="0"/>
    <n v="0"/>
    <n v="0"/>
    <n v="1"/>
    <n v="230750"/>
    <n v="0"/>
    <n v="0"/>
    <n v="0"/>
    <n v="0"/>
  </r>
  <r>
    <d v="2008-01-07T00:00:00"/>
    <x v="3"/>
    <d v="2008-01-01T00:00:00"/>
    <x v="6"/>
    <x v="1"/>
    <x v="1031"/>
    <x v="0"/>
    <n v="0"/>
    <n v="0"/>
    <n v="0"/>
    <n v="0"/>
    <n v="0"/>
    <n v="0"/>
    <n v="1"/>
    <n v="230750"/>
    <n v="0"/>
    <n v="0"/>
    <n v="5"/>
    <n v="1384500"/>
    <n v="0"/>
    <n v="0"/>
    <n v="0"/>
    <n v="0"/>
  </r>
  <r>
    <d v="2008-01-08T00:00:00"/>
    <x v="4"/>
    <d v="2008-01-01T00:00:00"/>
    <x v="6"/>
    <x v="3"/>
    <x v="1032"/>
    <x v="0"/>
    <n v="0"/>
    <n v="0"/>
    <n v="0"/>
    <n v="0"/>
    <n v="0"/>
    <n v="0"/>
    <n v="0"/>
    <n v="0"/>
    <n v="0"/>
    <n v="0"/>
    <n v="1"/>
    <n v="461500"/>
    <n v="0"/>
    <n v="0"/>
    <n v="5"/>
    <n v="1204525"/>
  </r>
  <r>
    <d v="2008-01-09T00:00:00"/>
    <x v="5"/>
    <d v="2008-01-01T00:00:00"/>
    <x v="6"/>
    <x v="0"/>
    <x v="0"/>
    <x v="0"/>
    <n v="0"/>
    <n v="0"/>
    <n v="0"/>
    <n v="0"/>
    <n v="0"/>
    <n v="0"/>
    <n v="0"/>
    <n v="0"/>
    <n v="0"/>
    <n v="0"/>
    <n v="0"/>
    <n v="0"/>
    <n v="1"/>
    <n v="224400"/>
    <n v="6"/>
    <n v="1588113"/>
  </r>
  <r>
    <d v="2008-01-10T00:00:00"/>
    <x v="6"/>
    <d v="2008-01-01T00:00:00"/>
    <x v="6"/>
    <x v="0"/>
    <x v="0"/>
    <x v="0"/>
    <n v="0"/>
    <n v="0"/>
    <n v="0"/>
    <n v="0"/>
    <n v="0"/>
    <n v="0"/>
    <n v="0"/>
    <n v="0"/>
    <n v="0"/>
    <n v="0"/>
    <n v="0"/>
    <n v="0"/>
    <n v="1"/>
    <n v="59635"/>
    <n v="4"/>
    <n v="769621"/>
  </r>
  <r>
    <d v="2008-01-11T00:00:00"/>
    <x v="0"/>
    <d v="2008-01-01T00:00:00"/>
    <x v="6"/>
    <x v="3"/>
    <x v="1029"/>
    <x v="0"/>
    <n v="0"/>
    <n v="0"/>
    <n v="0"/>
    <n v="0"/>
    <n v="0"/>
    <n v="0"/>
    <n v="0"/>
    <n v="0"/>
    <n v="0"/>
    <n v="0"/>
    <n v="1"/>
    <n v="230750"/>
    <n v="1"/>
    <n v="112200"/>
    <n v="7"/>
    <n v="1793492"/>
  </r>
  <r>
    <d v="2008-01-12T00:00:00"/>
    <x v="1"/>
    <d v="2008-01-01T00:00:00"/>
    <x v="6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8-01-13T00:00:00"/>
    <x v="2"/>
    <d v="2008-01-01T00:00:00"/>
    <x v="6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8-01-14T00:00:00"/>
    <x v="3"/>
    <d v="2008-01-01T00:00:00"/>
    <x v="6"/>
    <x v="2"/>
    <x v="1030"/>
    <x v="0"/>
    <n v="0"/>
    <n v="0"/>
    <n v="0"/>
    <n v="0"/>
    <n v="0"/>
    <n v="0"/>
    <n v="1"/>
    <n v="461500"/>
    <n v="0"/>
    <n v="0"/>
    <n v="2"/>
    <n v="461500"/>
    <n v="1"/>
    <n v="104915"/>
    <n v="6"/>
    <n v="1640800"/>
  </r>
  <r>
    <d v="2008-01-15T00:00:00"/>
    <x v="4"/>
    <d v="2008-01-01T00:00:00"/>
    <x v="6"/>
    <x v="4"/>
    <x v="1033"/>
    <x v="0"/>
    <n v="0"/>
    <n v="0"/>
    <n v="0"/>
    <n v="0"/>
    <n v="0"/>
    <n v="0"/>
    <n v="0"/>
    <n v="0"/>
    <n v="0"/>
    <n v="0"/>
    <n v="2"/>
    <n v="584567"/>
    <n v="0"/>
    <n v="0"/>
    <n v="5"/>
    <n v="1135572"/>
  </r>
  <r>
    <d v="2008-01-16T00:00:00"/>
    <x v="5"/>
    <d v="2008-01-01T00:00:00"/>
    <x v="6"/>
    <x v="5"/>
    <x v="1034"/>
    <x v="0"/>
    <n v="0"/>
    <n v="0"/>
    <n v="1"/>
    <n v="461500"/>
    <n v="0"/>
    <n v="0"/>
    <n v="0"/>
    <n v="0"/>
    <n v="0"/>
    <n v="0"/>
    <n v="4"/>
    <n v="1046067"/>
    <n v="0"/>
    <n v="0"/>
    <n v="8"/>
    <n v="1793868"/>
  </r>
  <r>
    <d v="2008-01-17T00:00:00"/>
    <x v="6"/>
    <d v="2008-01-01T00:00:00"/>
    <x v="6"/>
    <x v="10"/>
    <x v="1035"/>
    <x v="0"/>
    <n v="0"/>
    <n v="0"/>
    <n v="4"/>
    <n v="1153750"/>
    <n v="0"/>
    <n v="0"/>
    <n v="2"/>
    <n v="461500"/>
    <n v="0"/>
    <n v="0"/>
    <n v="8"/>
    <n v="2215201"/>
    <n v="0"/>
    <n v="0"/>
    <n v="2"/>
    <n v="640200"/>
  </r>
  <r>
    <d v="2008-01-18T00:00:00"/>
    <x v="0"/>
    <d v="2008-01-01T00:00:00"/>
    <x v="6"/>
    <x v="12"/>
    <x v="1036"/>
    <x v="1"/>
    <n v="230750"/>
    <n v="7.6923076923076927E-2"/>
    <n v="0"/>
    <n v="0"/>
    <n v="0"/>
    <n v="0"/>
    <n v="1"/>
    <n v="230750"/>
    <n v="0"/>
    <n v="0"/>
    <n v="11"/>
    <n v="3245884"/>
    <n v="3"/>
    <n v="740433"/>
    <n v="2"/>
    <n v="373200"/>
  </r>
  <r>
    <d v="2008-01-19T00:00:00"/>
    <x v="1"/>
    <d v="2008-01-01T00:00:00"/>
    <x v="6"/>
    <x v="15"/>
    <x v="1037"/>
    <x v="2"/>
    <n v="461500"/>
    <n v="0.18181818181818182"/>
    <n v="0"/>
    <n v="0"/>
    <n v="0"/>
    <n v="0"/>
    <n v="4"/>
    <n v="1046067"/>
    <n v="1"/>
    <n v="123067"/>
    <n v="4"/>
    <n v="1046067"/>
    <n v="0"/>
    <n v="0"/>
    <n v="0"/>
    <n v="0"/>
  </r>
  <r>
    <d v="2008-01-20T00:00:00"/>
    <x v="2"/>
    <d v="2008-01-01T00:00:00"/>
    <x v="6"/>
    <x v="8"/>
    <x v="1038"/>
    <x v="0"/>
    <n v="0"/>
    <n v="0"/>
    <n v="3"/>
    <n v="1046067"/>
    <n v="0"/>
    <n v="0"/>
    <n v="0"/>
    <n v="0"/>
    <n v="0"/>
    <n v="0"/>
    <n v="4"/>
    <n v="1046067"/>
    <n v="0"/>
    <n v="0"/>
    <n v="0"/>
    <n v="0"/>
  </r>
  <r>
    <d v="2008-01-21T00:00:00"/>
    <x v="3"/>
    <d v="2008-01-01T00:00:00"/>
    <x v="6"/>
    <x v="1"/>
    <x v="1039"/>
    <x v="0"/>
    <n v="0"/>
    <n v="0"/>
    <n v="3"/>
    <n v="1153750"/>
    <n v="0"/>
    <n v="0"/>
    <n v="0"/>
    <n v="0"/>
    <n v="0"/>
    <n v="0"/>
    <n v="3"/>
    <n v="923000"/>
    <n v="2"/>
    <n v="407605"/>
    <n v="3"/>
    <n v="1154350"/>
  </r>
  <r>
    <d v="2008-01-22T00:00:00"/>
    <x v="4"/>
    <d v="2008-01-01T00:00:00"/>
    <x v="6"/>
    <x v="7"/>
    <x v="1040"/>
    <x v="3"/>
    <n v="692250"/>
    <n v="0.33333333333333331"/>
    <n v="1"/>
    <n v="123067"/>
    <n v="0"/>
    <n v="0"/>
    <n v="0"/>
    <n v="0"/>
    <n v="0"/>
    <n v="0"/>
    <n v="5"/>
    <n v="1846000"/>
    <n v="1"/>
    <n v="325282"/>
    <n v="4"/>
    <n v="1049785"/>
  </r>
  <r>
    <d v="2008-01-23T00:00:00"/>
    <x v="5"/>
    <d v="2008-01-01T00:00:00"/>
    <x v="6"/>
    <x v="14"/>
    <x v="1041"/>
    <x v="3"/>
    <n v="692250"/>
    <n v="0.375"/>
    <n v="2"/>
    <n v="461500"/>
    <n v="0"/>
    <n v="0"/>
    <n v="1"/>
    <n v="461500"/>
    <n v="0"/>
    <n v="0"/>
    <n v="2"/>
    <n v="692250"/>
    <n v="0"/>
    <n v="0"/>
    <n v="7"/>
    <n v="1368135"/>
  </r>
  <r>
    <d v="2008-01-24T00:00:00"/>
    <x v="6"/>
    <d v="2008-01-01T00:00:00"/>
    <x v="6"/>
    <x v="15"/>
    <x v="1042"/>
    <x v="6"/>
    <n v="1153750"/>
    <n v="0.36363636363636365"/>
    <n v="3"/>
    <n v="923000"/>
    <n v="0"/>
    <n v="0"/>
    <n v="2"/>
    <n v="923000"/>
    <n v="0"/>
    <n v="0"/>
    <n v="2"/>
    <n v="461500"/>
    <n v="3"/>
    <n v="491538"/>
    <n v="7"/>
    <n v="1709910"/>
  </r>
  <r>
    <d v="2008-01-25T00:00:00"/>
    <x v="0"/>
    <d v="2008-01-01T00:00:00"/>
    <x v="6"/>
    <x v="8"/>
    <x v="1031"/>
    <x v="3"/>
    <n v="692250"/>
    <n v="0.42857142857142855"/>
    <n v="1"/>
    <n v="230750"/>
    <n v="0"/>
    <n v="0"/>
    <n v="0"/>
    <n v="0"/>
    <n v="1"/>
    <n v="230750"/>
    <n v="2"/>
    <n v="461500"/>
    <n v="3"/>
    <n v="493125"/>
    <n v="0"/>
    <n v="0"/>
  </r>
  <r>
    <d v="2008-01-26T00:00:00"/>
    <x v="1"/>
    <d v="2008-01-01T00:00:00"/>
    <x v="6"/>
    <x v="15"/>
    <x v="1043"/>
    <x v="6"/>
    <n v="1384500"/>
    <n v="0.36363636363636365"/>
    <n v="4"/>
    <n v="923000"/>
    <n v="0"/>
    <n v="0"/>
    <n v="0"/>
    <n v="0"/>
    <n v="0"/>
    <n v="0"/>
    <n v="3"/>
    <n v="584567"/>
    <n v="0"/>
    <n v="0"/>
    <n v="0"/>
    <n v="0"/>
  </r>
  <r>
    <d v="2008-01-27T00:00:00"/>
    <x v="2"/>
    <d v="2008-01-01T00:00:00"/>
    <x v="6"/>
    <x v="15"/>
    <x v="1044"/>
    <x v="2"/>
    <n v="692250"/>
    <n v="0.18181818181818182"/>
    <n v="1"/>
    <n v="123067"/>
    <n v="0"/>
    <n v="0"/>
    <n v="1"/>
    <n v="123067"/>
    <n v="1"/>
    <n v="230750"/>
    <n v="6"/>
    <n v="1399884"/>
    <n v="0"/>
    <n v="0"/>
    <n v="0"/>
    <n v="0"/>
  </r>
  <r>
    <d v="2008-01-28T00:00:00"/>
    <x v="3"/>
    <d v="2008-01-01T00:00:00"/>
    <x v="6"/>
    <x v="16"/>
    <x v="1035"/>
    <x v="6"/>
    <n v="1046067"/>
    <n v="0.25"/>
    <n v="3"/>
    <n v="923000"/>
    <n v="0"/>
    <n v="0"/>
    <n v="4"/>
    <n v="815317"/>
    <n v="0"/>
    <n v="0"/>
    <n v="5"/>
    <n v="1046067"/>
    <n v="1"/>
    <n v="216855"/>
    <n v="0"/>
    <n v="0"/>
  </r>
  <r>
    <d v="2008-01-29T00:00:00"/>
    <x v="4"/>
    <d v="2008-01-01T00:00:00"/>
    <x v="6"/>
    <x v="1"/>
    <x v="1045"/>
    <x v="0"/>
    <n v="0"/>
    <n v="0"/>
    <n v="4"/>
    <n v="1276817"/>
    <n v="0"/>
    <n v="0"/>
    <n v="0"/>
    <n v="0"/>
    <n v="0"/>
    <n v="0"/>
    <n v="2"/>
    <n v="461500"/>
    <n v="0"/>
    <n v="0"/>
    <n v="8"/>
    <n v="2163323"/>
  </r>
  <r>
    <d v="2008-01-30T00:00:00"/>
    <x v="5"/>
    <d v="2008-01-01T00:00:00"/>
    <x v="6"/>
    <x v="12"/>
    <x v="1046"/>
    <x v="1"/>
    <n v="230750"/>
    <n v="7.6923076923076927E-2"/>
    <n v="5"/>
    <n v="1153750"/>
    <n v="0"/>
    <n v="0"/>
    <n v="1"/>
    <n v="123067"/>
    <n v="0"/>
    <n v="0"/>
    <n v="6"/>
    <n v="2307500"/>
    <n v="6"/>
    <n v="867181"/>
    <n v="2"/>
    <n v="590190"/>
  </r>
  <r>
    <d v="2008-01-31T00:00:00"/>
    <x v="6"/>
    <d v="2008-01-01T00:00:00"/>
    <x v="6"/>
    <x v="1"/>
    <x v="1047"/>
    <x v="0"/>
    <n v="0"/>
    <n v="0"/>
    <n v="1"/>
    <n v="230750"/>
    <n v="0"/>
    <n v="0"/>
    <n v="1"/>
    <n v="230750"/>
    <n v="0"/>
    <n v="0"/>
    <n v="4"/>
    <n v="1384500"/>
    <n v="0"/>
    <n v="0"/>
    <n v="4"/>
    <n v="689755"/>
  </r>
  <r>
    <d v="2008-02-01T00:00:00"/>
    <x v="0"/>
    <d v="2008-02-01T00:00:00"/>
    <x v="6"/>
    <x v="8"/>
    <x v="1047"/>
    <x v="2"/>
    <n v="461500"/>
    <n v="0.2857142857142857"/>
    <n v="1"/>
    <n v="230750"/>
    <n v="0"/>
    <n v="0"/>
    <n v="1"/>
    <n v="230750"/>
    <n v="1"/>
    <n v="230750"/>
    <n v="2"/>
    <n v="692250"/>
    <n v="3"/>
    <n v="399169"/>
    <n v="2"/>
    <n v="409585"/>
  </r>
  <r>
    <d v="2008-02-02T00:00:00"/>
    <x v="1"/>
    <d v="2008-02-01T00:00:00"/>
    <x v="6"/>
    <x v="4"/>
    <x v="1048"/>
    <x v="1"/>
    <n v="461500"/>
    <n v="0.5"/>
    <n v="0"/>
    <n v="0"/>
    <n v="0"/>
    <n v="0"/>
    <n v="0"/>
    <n v="0"/>
    <n v="0"/>
    <n v="0"/>
    <n v="1"/>
    <n v="230750"/>
    <n v="0"/>
    <n v="0"/>
    <n v="0"/>
    <n v="0"/>
  </r>
  <r>
    <d v="2008-02-03T00:00:00"/>
    <x v="2"/>
    <d v="2008-02-01T00:00:00"/>
    <x v="6"/>
    <x v="2"/>
    <x v="1049"/>
    <x v="1"/>
    <n v="230750"/>
    <n v="0.33333333333333331"/>
    <n v="0"/>
    <n v="0"/>
    <n v="0"/>
    <n v="0"/>
    <n v="0"/>
    <n v="0"/>
    <n v="1"/>
    <n v="461500"/>
    <n v="1"/>
    <n v="461500"/>
    <n v="0"/>
    <n v="0"/>
    <n v="0"/>
    <n v="0"/>
  </r>
  <r>
    <d v="2008-02-04T00:00:00"/>
    <x v="3"/>
    <d v="2008-02-01T00:00:00"/>
    <x v="6"/>
    <x v="15"/>
    <x v="1050"/>
    <x v="2"/>
    <n v="461500"/>
    <n v="0.18181818181818182"/>
    <n v="2"/>
    <n v="461500"/>
    <n v="0"/>
    <n v="0"/>
    <n v="1"/>
    <n v="230750"/>
    <n v="0"/>
    <n v="0"/>
    <n v="6"/>
    <n v="1399884"/>
    <n v="0"/>
    <n v="0"/>
    <n v="2"/>
    <n v="640200"/>
  </r>
  <r>
    <d v="2008-02-05T00:00:00"/>
    <x v="4"/>
    <d v="2008-02-01T00:00:00"/>
    <x v="6"/>
    <x v="5"/>
    <x v="1051"/>
    <x v="1"/>
    <n v="230750"/>
    <n v="0.2"/>
    <n v="0"/>
    <n v="0"/>
    <n v="0"/>
    <n v="0"/>
    <n v="0"/>
    <n v="0"/>
    <n v="0"/>
    <n v="0"/>
    <n v="4"/>
    <n v="707634"/>
    <n v="0"/>
    <n v="0"/>
    <n v="2"/>
    <n v="565200"/>
  </r>
  <r>
    <d v="2008-02-06T00:00:00"/>
    <x v="5"/>
    <d v="2008-02-01T00:00:00"/>
    <x v="6"/>
    <x v="6"/>
    <x v="1049"/>
    <x v="1"/>
    <n v="230750"/>
    <n v="0.25"/>
    <n v="2"/>
    <n v="692250"/>
    <n v="0"/>
    <n v="0"/>
    <n v="0"/>
    <n v="0"/>
    <n v="0"/>
    <n v="0"/>
    <n v="1"/>
    <n v="230750"/>
    <n v="0"/>
    <n v="0"/>
    <n v="4"/>
    <n v="1228520"/>
  </r>
  <r>
    <d v="2008-02-07T00:00:00"/>
    <x v="6"/>
    <d v="2008-02-01T00:00:00"/>
    <x v="6"/>
    <x v="6"/>
    <x v="1049"/>
    <x v="1"/>
    <n v="230750"/>
    <n v="0.25"/>
    <n v="0"/>
    <n v="0"/>
    <n v="0"/>
    <n v="0"/>
    <n v="1"/>
    <n v="230750"/>
    <n v="0"/>
    <n v="0"/>
    <n v="2"/>
    <n v="692250"/>
    <n v="1"/>
    <n v="381270"/>
    <n v="6"/>
    <n v="1498835"/>
  </r>
  <r>
    <d v="2008-02-08T00:00:00"/>
    <x v="0"/>
    <d v="2008-02-01T00:00:00"/>
    <x v="6"/>
    <x v="6"/>
    <x v="1052"/>
    <x v="1"/>
    <n v="461500"/>
    <n v="0.25"/>
    <n v="0"/>
    <n v="0"/>
    <n v="0"/>
    <n v="0"/>
    <n v="0"/>
    <n v="0"/>
    <n v="0"/>
    <n v="0"/>
    <n v="3"/>
    <n v="923000"/>
    <n v="1"/>
    <n v="216855"/>
    <n v="5"/>
    <n v="943940"/>
  </r>
  <r>
    <d v="2008-02-09T00:00:00"/>
    <x v="1"/>
    <d v="2008-02-01T00:00:00"/>
    <x v="6"/>
    <x v="6"/>
    <x v="1052"/>
    <x v="1"/>
    <n v="461500"/>
    <n v="0.25"/>
    <n v="0"/>
    <n v="0"/>
    <n v="0"/>
    <n v="0"/>
    <n v="1"/>
    <n v="461500"/>
    <n v="1"/>
    <n v="230750"/>
    <n v="1"/>
    <n v="230750"/>
    <n v="0"/>
    <n v="0"/>
    <n v="0"/>
    <n v="0"/>
  </r>
  <r>
    <d v="2008-02-10T00:00:00"/>
    <x v="2"/>
    <d v="2008-02-01T00:00:00"/>
    <x v="6"/>
    <x v="23"/>
    <x v="1053"/>
    <x v="0"/>
    <n v="0"/>
    <n v="0"/>
    <n v="0"/>
    <n v="0"/>
    <n v="0"/>
    <n v="0"/>
    <n v="1"/>
    <n v="123067"/>
    <n v="2"/>
    <n v="461500"/>
    <n v="12"/>
    <n v="3061283"/>
    <n v="0"/>
    <n v="0"/>
    <n v="0"/>
    <n v="0"/>
  </r>
  <r>
    <d v="2008-02-11T00:00:00"/>
    <x v="3"/>
    <d v="2008-02-01T00:00:00"/>
    <x v="6"/>
    <x v="5"/>
    <x v="1054"/>
    <x v="1"/>
    <n v="230750"/>
    <n v="0.2"/>
    <n v="0"/>
    <n v="0"/>
    <n v="0"/>
    <n v="0"/>
    <n v="1"/>
    <n v="123067"/>
    <n v="0"/>
    <n v="0"/>
    <n v="3"/>
    <n v="476884"/>
    <n v="1"/>
    <n v="86742"/>
    <n v="6"/>
    <n v="1530055"/>
  </r>
  <r>
    <d v="2008-02-12T00:00:00"/>
    <x v="4"/>
    <d v="2008-02-01T00:00:00"/>
    <x v="6"/>
    <x v="4"/>
    <x v="1030"/>
    <x v="0"/>
    <n v="0"/>
    <n v="0"/>
    <n v="0"/>
    <n v="0"/>
    <n v="0"/>
    <n v="0"/>
    <n v="0"/>
    <n v="0"/>
    <n v="0"/>
    <n v="0"/>
    <n v="2"/>
    <n v="923000"/>
    <n v="2"/>
    <n v="294656"/>
    <n v="5"/>
    <n v="1445280"/>
  </r>
  <r>
    <d v="2008-02-13T00:00:00"/>
    <x v="5"/>
    <d v="2008-02-01T00:00:00"/>
    <x v="6"/>
    <x v="2"/>
    <x v="1030"/>
    <x v="0"/>
    <n v="0"/>
    <n v="0"/>
    <n v="0"/>
    <n v="0"/>
    <n v="0"/>
    <n v="0"/>
    <n v="2"/>
    <n v="461500"/>
    <n v="0"/>
    <n v="0"/>
    <n v="1"/>
    <n v="461500"/>
    <n v="4"/>
    <n v="817750"/>
    <n v="5"/>
    <n v="925083"/>
  </r>
  <r>
    <d v="2008-02-14T00:00:00"/>
    <x v="6"/>
    <d v="2008-02-01T00:00:00"/>
    <x v="6"/>
    <x v="15"/>
    <x v="1055"/>
    <x v="0"/>
    <n v="0"/>
    <n v="0"/>
    <n v="3"/>
    <n v="815317"/>
    <n v="0"/>
    <n v="0"/>
    <n v="0"/>
    <n v="0"/>
    <n v="0"/>
    <n v="0"/>
    <n v="8"/>
    <n v="2661317"/>
    <n v="1"/>
    <n v="185600"/>
    <n v="5"/>
    <n v="1638345"/>
  </r>
  <r>
    <d v="2008-02-15T00:00:00"/>
    <x v="0"/>
    <d v="2008-02-01T00:00:00"/>
    <x v="6"/>
    <x v="2"/>
    <x v="1030"/>
    <x v="1"/>
    <n v="461500"/>
    <n v="0.33333333333333331"/>
    <n v="1"/>
    <n v="230750"/>
    <n v="0"/>
    <n v="0"/>
    <n v="0"/>
    <n v="0"/>
    <n v="0"/>
    <n v="0"/>
    <n v="1"/>
    <n v="230750"/>
    <n v="1"/>
    <n v="108800"/>
    <n v="4"/>
    <n v="1076400"/>
  </r>
  <r>
    <d v="2008-02-16T00:00:00"/>
    <x v="1"/>
    <d v="2008-02-01T00:00:00"/>
    <x v="6"/>
    <x v="6"/>
    <x v="1049"/>
    <x v="0"/>
    <n v="0"/>
    <n v="0"/>
    <n v="1"/>
    <n v="461500"/>
    <n v="0"/>
    <n v="0"/>
    <n v="0"/>
    <n v="0"/>
    <n v="0"/>
    <n v="0"/>
    <n v="3"/>
    <n v="692250"/>
    <n v="0"/>
    <n v="0"/>
    <n v="0"/>
    <n v="0"/>
  </r>
  <r>
    <d v="2008-02-17T00:00:00"/>
    <x v="2"/>
    <d v="2008-02-01T00:00:00"/>
    <x v="6"/>
    <x v="4"/>
    <x v="1048"/>
    <x v="0"/>
    <n v="0"/>
    <n v="0"/>
    <n v="0"/>
    <n v="0"/>
    <n v="0"/>
    <n v="0"/>
    <n v="0"/>
    <n v="0"/>
    <n v="0"/>
    <n v="0"/>
    <n v="2"/>
    <n v="692250"/>
    <n v="0"/>
    <n v="0"/>
    <n v="0"/>
    <n v="0"/>
  </r>
  <r>
    <d v="2008-02-18T00:00:00"/>
    <x v="3"/>
    <d v="2008-02-01T00:00:00"/>
    <x v="6"/>
    <x v="8"/>
    <x v="1056"/>
    <x v="0"/>
    <n v="0"/>
    <n v="0"/>
    <n v="0"/>
    <n v="0"/>
    <n v="0"/>
    <n v="0"/>
    <n v="3"/>
    <n v="584567"/>
    <n v="0"/>
    <n v="0"/>
    <n v="4"/>
    <n v="1384500"/>
    <n v="3"/>
    <n v="428378"/>
    <n v="5"/>
    <n v="1635630"/>
  </r>
  <r>
    <d v="2008-02-19T00:00:00"/>
    <x v="4"/>
    <d v="2008-02-01T00:00:00"/>
    <x v="6"/>
    <x v="1"/>
    <x v="1045"/>
    <x v="0"/>
    <n v="0"/>
    <n v="0"/>
    <n v="1"/>
    <n v="123067"/>
    <n v="0"/>
    <n v="0"/>
    <n v="0"/>
    <n v="0"/>
    <n v="0"/>
    <n v="0"/>
    <n v="5"/>
    <n v="1615250"/>
    <n v="1"/>
    <n v="61532"/>
    <n v="3"/>
    <n v="604564"/>
  </r>
  <r>
    <d v="2008-02-20T00:00:00"/>
    <x v="5"/>
    <d v="2008-02-01T00:00:00"/>
    <x v="6"/>
    <x v="4"/>
    <x v="1048"/>
    <x v="1"/>
    <n v="230750"/>
    <n v="0.5"/>
    <n v="0"/>
    <n v="0"/>
    <n v="0"/>
    <n v="0"/>
    <n v="0"/>
    <n v="0"/>
    <n v="0"/>
    <n v="0"/>
    <n v="1"/>
    <n v="461500"/>
    <n v="0"/>
    <n v="0"/>
    <n v="2"/>
    <n v="640200"/>
  </r>
  <r>
    <d v="2008-02-21T00:00:00"/>
    <x v="6"/>
    <d v="2008-02-01T00:00:00"/>
    <x v="6"/>
    <x v="6"/>
    <x v="1057"/>
    <x v="0"/>
    <n v="0"/>
    <n v="0"/>
    <n v="0"/>
    <n v="0"/>
    <n v="0"/>
    <n v="0"/>
    <n v="0"/>
    <n v="0"/>
    <n v="0"/>
    <n v="0"/>
    <n v="4"/>
    <n v="1276817"/>
    <n v="0"/>
    <n v="0"/>
    <n v="3"/>
    <n v="796150"/>
  </r>
  <r>
    <d v="2008-02-22T00:00:00"/>
    <x v="0"/>
    <d v="2008-02-01T00:00:00"/>
    <x v="6"/>
    <x v="0"/>
    <x v="0"/>
    <x v="0"/>
    <n v="0"/>
    <n v="0"/>
    <n v="0"/>
    <n v="0"/>
    <n v="0"/>
    <n v="0"/>
    <n v="0"/>
    <n v="0"/>
    <n v="0"/>
    <n v="0"/>
    <n v="0"/>
    <n v="0"/>
    <n v="1"/>
    <n v="230744"/>
    <n v="5"/>
    <n v="1472010"/>
  </r>
  <r>
    <d v="2008-02-23T00:00:00"/>
    <x v="1"/>
    <d v="2008-02-01T00:00:00"/>
    <x v="6"/>
    <x v="2"/>
    <x v="1058"/>
    <x v="0"/>
    <n v="0"/>
    <n v="0"/>
    <n v="0"/>
    <n v="0"/>
    <n v="0"/>
    <n v="0"/>
    <n v="1"/>
    <n v="230750"/>
    <n v="0"/>
    <n v="0"/>
    <n v="2"/>
    <n v="292283"/>
    <n v="0"/>
    <n v="0"/>
    <n v="0"/>
    <n v="0"/>
  </r>
  <r>
    <d v="2008-02-24T00:00:00"/>
    <x v="2"/>
    <d v="2008-02-01T00:00:00"/>
    <x v="6"/>
    <x v="4"/>
    <x v="1032"/>
    <x v="1"/>
    <n v="230750"/>
    <n v="0.5"/>
    <n v="0"/>
    <n v="0"/>
    <n v="0"/>
    <n v="0"/>
    <n v="0"/>
    <n v="0"/>
    <n v="1"/>
    <n v="230750"/>
    <n v="0"/>
    <n v="0"/>
    <n v="0"/>
    <n v="0"/>
    <n v="0"/>
    <n v="0"/>
  </r>
  <r>
    <d v="2008-02-25T00:00:00"/>
    <x v="3"/>
    <d v="2008-02-01T00:00:00"/>
    <x v="6"/>
    <x v="31"/>
    <x v="1059"/>
    <x v="6"/>
    <n v="815317"/>
    <n v="0.15384615384615385"/>
    <n v="3"/>
    <n v="923000"/>
    <n v="0"/>
    <n v="0"/>
    <n v="9"/>
    <n v="2076750"/>
    <n v="1"/>
    <n v="230750"/>
    <n v="9"/>
    <n v="2199817"/>
    <n v="4"/>
    <n v="966660"/>
    <n v="10"/>
    <n v="2065995"/>
  </r>
  <r>
    <d v="2008-02-26T00:00:00"/>
    <x v="4"/>
    <d v="2008-02-01T00:00:00"/>
    <x v="6"/>
    <x v="22"/>
    <x v="1060"/>
    <x v="2"/>
    <n v="353817"/>
    <n v="0.1"/>
    <n v="7"/>
    <n v="2199817"/>
    <n v="0"/>
    <n v="0"/>
    <n v="4"/>
    <n v="923000"/>
    <n v="1"/>
    <n v="230750"/>
    <n v="6"/>
    <n v="1615250"/>
    <n v="0"/>
    <n v="0"/>
    <n v="4"/>
    <n v="1226665"/>
  </r>
  <r>
    <d v="2008-02-27T00:00:00"/>
    <x v="5"/>
    <d v="2008-02-01T00:00:00"/>
    <x v="6"/>
    <x v="23"/>
    <x v="1061"/>
    <x v="2"/>
    <n v="461500"/>
    <n v="0.13333333333333333"/>
    <n v="1"/>
    <n v="230750"/>
    <n v="0"/>
    <n v="0"/>
    <n v="3"/>
    <n v="584567"/>
    <n v="0"/>
    <n v="0"/>
    <n v="9"/>
    <n v="1861384"/>
    <n v="10"/>
    <n v="1934580"/>
    <n v="2"/>
    <n v="640200"/>
  </r>
  <r>
    <d v="2008-02-28T00:00:00"/>
    <x v="6"/>
    <d v="2008-02-01T00:00:00"/>
    <x v="6"/>
    <x v="4"/>
    <x v="1030"/>
    <x v="0"/>
    <n v="0"/>
    <n v="0"/>
    <n v="0"/>
    <n v="0"/>
    <n v="0"/>
    <n v="0"/>
    <n v="0"/>
    <n v="0"/>
    <n v="0"/>
    <n v="0"/>
    <n v="2"/>
    <n v="923000"/>
    <n v="1"/>
    <n v="190635"/>
    <n v="7"/>
    <n v="2124250"/>
  </r>
  <r>
    <d v="2008-02-29T00:00:00"/>
    <x v="0"/>
    <d v="2008-02-01T00:00:00"/>
    <x v="6"/>
    <x v="22"/>
    <x v="1062"/>
    <x v="0"/>
    <n v="0"/>
    <n v="0"/>
    <n v="4"/>
    <n v="707634"/>
    <n v="0"/>
    <n v="0"/>
    <n v="2"/>
    <n v="246134"/>
    <n v="0"/>
    <n v="0"/>
    <n v="14"/>
    <n v="3384335"/>
    <n v="2"/>
    <n v="217600"/>
    <n v="4"/>
    <n v="834400"/>
  </r>
  <r>
    <d v="2008-03-01T00:00:00"/>
    <x v="1"/>
    <d v="2008-03-01T00:00:00"/>
    <x v="6"/>
    <x v="2"/>
    <x v="1048"/>
    <x v="0"/>
    <n v="0"/>
    <n v="0"/>
    <n v="0"/>
    <n v="0"/>
    <n v="0"/>
    <n v="0"/>
    <n v="1"/>
    <n v="230750"/>
    <n v="0"/>
    <n v="0"/>
    <n v="2"/>
    <n v="461500"/>
    <n v="0"/>
    <n v="0"/>
    <n v="0"/>
    <n v="0"/>
  </r>
  <r>
    <d v="2008-03-02T00:00:00"/>
    <x v="2"/>
    <d v="2008-03-01T00:00:00"/>
    <x v="6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8-03-03T00:00:00"/>
    <x v="3"/>
    <d v="2008-03-01T00:00:00"/>
    <x v="6"/>
    <x v="4"/>
    <x v="1048"/>
    <x v="0"/>
    <n v="0"/>
    <n v="0"/>
    <n v="0"/>
    <n v="0"/>
    <n v="0"/>
    <n v="0"/>
    <n v="1"/>
    <n v="230750"/>
    <n v="0"/>
    <n v="0"/>
    <n v="1"/>
    <n v="461500"/>
    <n v="3"/>
    <n v="496101"/>
    <n v="7"/>
    <n v="1889442"/>
  </r>
  <r>
    <d v="2008-03-04T00:00:00"/>
    <x v="4"/>
    <d v="2008-03-01T00:00:00"/>
    <x v="6"/>
    <x v="2"/>
    <x v="1063"/>
    <x v="0"/>
    <n v="0"/>
    <n v="0"/>
    <n v="0"/>
    <n v="0"/>
    <n v="0"/>
    <n v="0"/>
    <n v="0"/>
    <n v="0"/>
    <n v="0"/>
    <n v="0"/>
    <n v="3"/>
    <n v="815317"/>
    <n v="0"/>
    <n v="0"/>
    <n v="5"/>
    <n v="1224485"/>
  </r>
  <r>
    <d v="2008-03-05T00:00:00"/>
    <x v="5"/>
    <d v="2008-03-01T00:00:00"/>
    <x v="6"/>
    <x v="12"/>
    <x v="1064"/>
    <x v="0"/>
    <n v="0"/>
    <n v="0"/>
    <n v="1"/>
    <n v="461500"/>
    <n v="0"/>
    <n v="0"/>
    <n v="1"/>
    <n v="230750"/>
    <n v="1"/>
    <n v="230750"/>
    <n v="10"/>
    <n v="2445951"/>
    <n v="2"/>
    <n v="312800"/>
    <n v="3"/>
    <n v="666635"/>
  </r>
  <r>
    <d v="2008-03-06T00:00:00"/>
    <x v="6"/>
    <d v="2008-03-01T00:00:00"/>
    <x v="6"/>
    <x v="8"/>
    <x v="1065"/>
    <x v="0"/>
    <n v="0"/>
    <n v="0"/>
    <n v="1"/>
    <n v="461500"/>
    <n v="0"/>
    <n v="0"/>
    <n v="0"/>
    <n v="0"/>
    <n v="0"/>
    <n v="0"/>
    <n v="6"/>
    <n v="1061451"/>
    <n v="1"/>
    <n v="230745"/>
    <n v="3"/>
    <n v="488972"/>
  </r>
  <r>
    <d v="2008-03-07T00:00:00"/>
    <x v="0"/>
    <d v="2008-03-01T00:00:00"/>
    <x v="6"/>
    <x v="7"/>
    <x v="1038"/>
    <x v="2"/>
    <n v="461500"/>
    <n v="0.22222222222222221"/>
    <n v="0"/>
    <n v="0"/>
    <n v="0"/>
    <n v="0"/>
    <n v="1"/>
    <n v="230750"/>
    <n v="0"/>
    <n v="0"/>
    <n v="6"/>
    <n v="1399884"/>
    <n v="0"/>
    <n v="0"/>
    <n v="3"/>
    <n v="763100"/>
  </r>
  <r>
    <d v="2008-03-08T00:00:00"/>
    <x v="1"/>
    <d v="2008-03-01T00:00:00"/>
    <x v="6"/>
    <x v="19"/>
    <x v="1066"/>
    <x v="2"/>
    <n v="353817"/>
    <n v="0.10526315789473684"/>
    <n v="0"/>
    <n v="0"/>
    <n v="0"/>
    <n v="0"/>
    <n v="2"/>
    <n v="461500"/>
    <n v="1"/>
    <n v="461500"/>
    <n v="14"/>
    <n v="3845835"/>
    <n v="0"/>
    <n v="0"/>
    <n v="0"/>
    <n v="0"/>
  </r>
  <r>
    <d v="2008-03-09T00:00:00"/>
    <x v="2"/>
    <d v="2008-03-01T00:00:00"/>
    <x v="6"/>
    <x v="7"/>
    <x v="1042"/>
    <x v="3"/>
    <n v="923000"/>
    <n v="0.33333333333333331"/>
    <n v="4"/>
    <n v="1846000"/>
    <n v="0"/>
    <n v="0"/>
    <n v="0"/>
    <n v="0"/>
    <n v="0"/>
    <n v="0"/>
    <n v="2"/>
    <n v="692250"/>
    <n v="0"/>
    <n v="0"/>
    <n v="0"/>
    <n v="0"/>
  </r>
  <r>
    <d v="2008-03-10T00:00:00"/>
    <x v="3"/>
    <d v="2008-03-01T00:00:00"/>
    <x v="6"/>
    <x v="5"/>
    <x v="1052"/>
    <x v="0"/>
    <n v="0"/>
    <n v="0"/>
    <n v="1"/>
    <n v="230750"/>
    <n v="0"/>
    <n v="0"/>
    <n v="1"/>
    <n v="230750"/>
    <n v="0"/>
    <n v="0"/>
    <n v="3"/>
    <n v="923000"/>
    <n v="1"/>
    <n v="204000"/>
    <n v="3"/>
    <n v="794935"/>
  </r>
  <r>
    <d v="2008-03-11T00:00:00"/>
    <x v="4"/>
    <d v="2008-03-01T00:00:00"/>
    <x v="6"/>
    <x v="5"/>
    <x v="1051"/>
    <x v="1"/>
    <n v="230750"/>
    <n v="0.2"/>
    <n v="2"/>
    <n v="353817"/>
    <n v="0"/>
    <n v="0"/>
    <n v="0"/>
    <n v="0"/>
    <n v="0"/>
    <n v="0"/>
    <n v="2"/>
    <n v="353817"/>
    <n v="0"/>
    <n v="0"/>
    <n v="4"/>
    <n v="1063150"/>
  </r>
  <r>
    <d v="2008-03-12T00:00:00"/>
    <x v="5"/>
    <d v="2008-03-01T00:00:00"/>
    <x v="6"/>
    <x v="6"/>
    <x v="1067"/>
    <x v="0"/>
    <n v="0"/>
    <n v="0"/>
    <n v="0"/>
    <n v="0"/>
    <n v="0"/>
    <n v="0"/>
    <n v="0"/>
    <n v="0"/>
    <n v="0"/>
    <n v="0"/>
    <n v="4"/>
    <n v="599951"/>
    <n v="0"/>
    <n v="0"/>
    <n v="4"/>
    <n v="1102100"/>
  </r>
  <r>
    <d v="2008-03-13T00:00:00"/>
    <x v="6"/>
    <d v="2008-03-01T00:00:00"/>
    <x v="6"/>
    <x v="5"/>
    <x v="1031"/>
    <x v="0"/>
    <n v="0"/>
    <n v="0"/>
    <n v="3"/>
    <n v="1153750"/>
    <n v="0"/>
    <n v="0"/>
    <n v="1"/>
    <n v="230750"/>
    <n v="0"/>
    <n v="0"/>
    <n v="1"/>
    <n v="230750"/>
    <n v="0"/>
    <n v="0"/>
    <n v="4"/>
    <n v="1076400"/>
  </r>
  <r>
    <d v="2008-03-14T00:00:00"/>
    <x v="0"/>
    <d v="2008-03-01T00:00:00"/>
    <x v="6"/>
    <x v="5"/>
    <x v="1057"/>
    <x v="0"/>
    <n v="0"/>
    <n v="0"/>
    <n v="0"/>
    <n v="0"/>
    <n v="0"/>
    <n v="0"/>
    <n v="0"/>
    <n v="0"/>
    <n v="0"/>
    <n v="0"/>
    <n v="5"/>
    <n v="1276817"/>
    <n v="2"/>
    <n v="176624"/>
    <n v="10"/>
    <n v="2119022"/>
  </r>
  <r>
    <d v="2008-03-15T00:00:00"/>
    <x v="1"/>
    <d v="2008-03-01T00:00:00"/>
    <x v="6"/>
    <x v="16"/>
    <x v="1068"/>
    <x v="3"/>
    <n v="692250"/>
    <n v="0.1875"/>
    <n v="0"/>
    <n v="0"/>
    <n v="0"/>
    <n v="0"/>
    <n v="4"/>
    <n v="923000"/>
    <n v="0"/>
    <n v="0"/>
    <n v="9"/>
    <n v="2769000"/>
    <n v="0"/>
    <n v="0"/>
    <n v="0"/>
    <n v="0"/>
  </r>
  <r>
    <d v="2008-03-16T00:00:00"/>
    <x v="2"/>
    <d v="2008-03-01T00:00:00"/>
    <x v="6"/>
    <x v="7"/>
    <x v="1038"/>
    <x v="0"/>
    <n v="0"/>
    <n v="0"/>
    <n v="0"/>
    <n v="0"/>
    <n v="0"/>
    <n v="0"/>
    <n v="2"/>
    <n v="461500"/>
    <n v="1"/>
    <n v="230750"/>
    <n v="6"/>
    <n v="1399884"/>
    <n v="0"/>
    <n v="0"/>
    <n v="0"/>
    <n v="0"/>
  </r>
  <r>
    <d v="2008-03-17T00:00:00"/>
    <x v="3"/>
    <d v="2008-03-01T00:00:00"/>
    <x v="6"/>
    <x v="13"/>
    <x v="1069"/>
    <x v="2"/>
    <n v="692250"/>
    <n v="0.11764705882352941"/>
    <n v="1"/>
    <n v="461500"/>
    <n v="0"/>
    <n v="0"/>
    <n v="2"/>
    <n v="246134"/>
    <n v="0"/>
    <n v="0"/>
    <n v="12"/>
    <n v="2476719"/>
    <n v="1"/>
    <n v="204000"/>
    <n v="5"/>
    <n v="1257055"/>
  </r>
  <r>
    <d v="2008-03-18T00:00:00"/>
    <x v="4"/>
    <d v="2008-03-01T00:00:00"/>
    <x v="6"/>
    <x v="7"/>
    <x v="1070"/>
    <x v="2"/>
    <n v="461500"/>
    <n v="0.22222222222222221"/>
    <n v="3"/>
    <n v="923000"/>
    <n v="0"/>
    <n v="0"/>
    <n v="1"/>
    <n v="461500"/>
    <n v="1"/>
    <n v="461500"/>
    <n v="2"/>
    <n v="692250"/>
    <n v="1"/>
    <n v="381500"/>
    <n v="3"/>
    <n v="818810"/>
  </r>
  <r>
    <d v="2008-03-19T00:00:00"/>
    <x v="5"/>
    <d v="2008-03-01T00:00:00"/>
    <x v="6"/>
    <x v="27"/>
    <x v="1071"/>
    <x v="3"/>
    <n v="692250"/>
    <n v="0.14285714285714285"/>
    <n v="1"/>
    <n v="230750"/>
    <n v="0"/>
    <n v="0"/>
    <n v="2"/>
    <n v="461500"/>
    <n v="1"/>
    <n v="230750"/>
    <n v="14"/>
    <n v="3122817"/>
    <n v="5"/>
    <n v="722819"/>
    <n v="1"/>
    <n v="422100"/>
  </r>
  <r>
    <d v="2008-03-20T00:00:00"/>
    <x v="6"/>
    <d v="2008-03-01T00:00:00"/>
    <x v="6"/>
    <x v="10"/>
    <x v="1046"/>
    <x v="1"/>
    <n v="230750"/>
    <n v="7.1428571428571425E-2"/>
    <n v="0"/>
    <n v="0"/>
    <n v="0"/>
    <n v="0"/>
    <n v="1"/>
    <n v="230750"/>
    <n v="0"/>
    <n v="0"/>
    <n v="12"/>
    <n v="3353567"/>
    <n v="0"/>
    <n v="0"/>
    <n v="0"/>
    <n v="0"/>
  </r>
  <r>
    <d v="2008-03-21T00:00:00"/>
    <x v="0"/>
    <d v="2008-03-01T00:00:00"/>
    <x v="6"/>
    <x v="6"/>
    <x v="1072"/>
    <x v="0"/>
    <n v="0"/>
    <n v="0"/>
    <n v="0"/>
    <n v="0"/>
    <n v="0"/>
    <n v="0"/>
    <n v="0"/>
    <n v="0"/>
    <n v="0"/>
    <n v="0"/>
    <n v="4"/>
    <n v="1046067"/>
    <n v="0"/>
    <n v="0"/>
    <n v="0"/>
    <n v="0"/>
  </r>
  <r>
    <d v="2008-03-22T00:00:00"/>
    <x v="1"/>
    <d v="2008-03-01T00:00:00"/>
    <x v="6"/>
    <x v="14"/>
    <x v="1073"/>
    <x v="2"/>
    <n v="353817"/>
    <n v="0.25"/>
    <n v="0"/>
    <n v="0"/>
    <n v="0"/>
    <n v="0"/>
    <n v="4"/>
    <n v="1046067"/>
    <n v="1"/>
    <n v="230750"/>
    <n v="1"/>
    <n v="230750"/>
    <n v="0"/>
    <n v="0"/>
    <n v="0"/>
    <n v="0"/>
  </r>
  <r>
    <d v="2008-03-23T00:00:00"/>
    <x v="2"/>
    <d v="2008-03-01T00:00:00"/>
    <x v="6"/>
    <x v="17"/>
    <x v="1074"/>
    <x v="6"/>
    <n v="1384500"/>
    <n v="0.17391304347826086"/>
    <n v="1"/>
    <n v="123067"/>
    <n v="0"/>
    <n v="0"/>
    <n v="4"/>
    <n v="815317"/>
    <n v="0"/>
    <n v="0"/>
    <n v="14"/>
    <n v="4061201"/>
    <n v="0"/>
    <n v="0"/>
    <n v="0"/>
    <n v="0"/>
  </r>
  <r>
    <d v="2008-03-24T00:00:00"/>
    <x v="3"/>
    <d v="2008-03-01T00:00:00"/>
    <x v="6"/>
    <x v="43"/>
    <x v="1075"/>
    <x v="1"/>
    <n v="230750"/>
    <n v="2.9411764705882353E-2"/>
    <n v="6"/>
    <n v="1738317"/>
    <n v="0"/>
    <n v="0"/>
    <n v="2"/>
    <n v="353817"/>
    <n v="2"/>
    <n v="461500"/>
    <n v="23"/>
    <n v="5122652"/>
    <n v="0"/>
    <n v="0"/>
    <n v="0"/>
    <n v="0"/>
  </r>
  <r>
    <d v="2008-03-25T00:00:00"/>
    <x v="4"/>
    <d v="2008-03-01T00:00:00"/>
    <x v="6"/>
    <x v="11"/>
    <x v="1076"/>
    <x v="1"/>
    <n v="230750"/>
    <n v="8.3333333333333329E-2"/>
    <n v="2"/>
    <n v="246134"/>
    <n v="0"/>
    <n v="0"/>
    <n v="3"/>
    <n v="707634"/>
    <n v="1"/>
    <n v="461500"/>
    <n v="5"/>
    <n v="1153750"/>
    <n v="1"/>
    <n v="381270"/>
    <n v="2"/>
    <n v="602200"/>
  </r>
  <r>
    <d v="2008-03-26T00:00:00"/>
    <x v="5"/>
    <d v="2008-03-01T00:00:00"/>
    <x v="6"/>
    <x v="1"/>
    <x v="1077"/>
    <x v="2"/>
    <n v="353817"/>
    <n v="0.33333333333333331"/>
    <n v="2"/>
    <n v="353817"/>
    <n v="0"/>
    <n v="0"/>
    <n v="0"/>
    <n v="0"/>
    <n v="0"/>
    <n v="0"/>
    <n v="2"/>
    <n v="353817"/>
    <n v="4"/>
    <n v="449952"/>
    <n v="4"/>
    <n v="821885"/>
  </r>
  <r>
    <d v="2008-03-27T00:00:00"/>
    <x v="6"/>
    <d v="2008-03-01T00:00:00"/>
    <x v="6"/>
    <x v="12"/>
    <x v="1078"/>
    <x v="2"/>
    <n v="692250"/>
    <n v="0.15384615384615385"/>
    <n v="1"/>
    <n v="123067"/>
    <n v="0"/>
    <n v="0"/>
    <n v="2"/>
    <n v="584567"/>
    <n v="0"/>
    <n v="0"/>
    <n v="8"/>
    <n v="1861384"/>
    <n v="3"/>
    <n v="669160"/>
    <n v="5"/>
    <n v="1161055"/>
  </r>
  <r>
    <d v="2008-03-28T00:00:00"/>
    <x v="0"/>
    <d v="2008-03-01T00:00:00"/>
    <x v="6"/>
    <x v="6"/>
    <x v="1072"/>
    <x v="1"/>
    <n v="461500"/>
    <n v="0.25"/>
    <n v="1"/>
    <n v="230750"/>
    <n v="0"/>
    <n v="0"/>
    <n v="1"/>
    <n v="123067"/>
    <n v="0"/>
    <n v="0"/>
    <n v="1"/>
    <n v="230750"/>
    <n v="5"/>
    <n v="1165796"/>
    <n v="2"/>
    <n v="360622"/>
  </r>
  <r>
    <d v="2008-03-29T00:00:00"/>
    <x v="1"/>
    <d v="2008-03-01T00:00:00"/>
    <x v="6"/>
    <x v="6"/>
    <x v="1052"/>
    <x v="0"/>
    <n v="0"/>
    <n v="0"/>
    <n v="1"/>
    <n v="461500"/>
    <n v="0"/>
    <n v="0"/>
    <n v="0"/>
    <n v="0"/>
    <n v="0"/>
    <n v="0"/>
    <n v="3"/>
    <n v="923000"/>
    <n v="0"/>
    <n v="0"/>
    <n v="0"/>
    <n v="0"/>
  </r>
  <r>
    <d v="2008-03-30T00:00:00"/>
    <x v="2"/>
    <d v="2008-03-01T00:00:00"/>
    <x v="6"/>
    <x v="9"/>
    <x v="1079"/>
    <x v="1"/>
    <n v="230750"/>
    <n v="0.1"/>
    <n v="1"/>
    <n v="123067"/>
    <n v="0"/>
    <n v="0"/>
    <n v="1"/>
    <n v="123067"/>
    <n v="0"/>
    <n v="0"/>
    <n v="7"/>
    <n v="2430567"/>
    <n v="0"/>
    <n v="0"/>
    <n v="0"/>
    <n v="0"/>
  </r>
  <r>
    <d v="2008-03-31T00:00:00"/>
    <x v="3"/>
    <d v="2008-03-01T00:00:00"/>
    <x v="6"/>
    <x v="2"/>
    <x v="1080"/>
    <x v="1"/>
    <n v="123067"/>
    <n v="0.33333333333333331"/>
    <n v="0"/>
    <n v="0"/>
    <n v="0"/>
    <n v="0"/>
    <n v="1"/>
    <n v="123067"/>
    <n v="0"/>
    <n v="0"/>
    <n v="1"/>
    <n v="230750"/>
    <n v="1"/>
    <n v="173058"/>
    <n v="6"/>
    <n v="1578595"/>
  </r>
  <r>
    <d v="2008-04-01T00:00:00"/>
    <x v="4"/>
    <d v="2008-04-01T00:00:00"/>
    <x v="6"/>
    <x v="2"/>
    <x v="1080"/>
    <x v="0"/>
    <n v="0"/>
    <n v="0"/>
    <n v="1"/>
    <n v="123067"/>
    <n v="0"/>
    <n v="0"/>
    <n v="0"/>
    <n v="0"/>
    <n v="0"/>
    <n v="0"/>
    <n v="2"/>
    <n v="353817"/>
    <n v="2"/>
    <n v="312800"/>
    <n v="4"/>
    <n v="667744"/>
  </r>
  <r>
    <d v="2008-04-02T00:00:00"/>
    <x v="5"/>
    <d v="2008-04-01T00:00:00"/>
    <x v="6"/>
    <x v="6"/>
    <x v="1049"/>
    <x v="0"/>
    <n v="0"/>
    <n v="0"/>
    <n v="1"/>
    <n v="230750"/>
    <n v="0"/>
    <n v="0"/>
    <n v="0"/>
    <n v="0"/>
    <n v="0"/>
    <n v="0"/>
    <n v="3"/>
    <n v="923000"/>
    <n v="3"/>
    <n v="598635"/>
    <n v="8"/>
    <n v="2056415"/>
  </r>
  <r>
    <d v="2008-04-03T00:00:00"/>
    <x v="6"/>
    <d v="2008-04-01T00:00:00"/>
    <x v="6"/>
    <x v="1"/>
    <x v="1081"/>
    <x v="0"/>
    <n v="0"/>
    <n v="0"/>
    <n v="1"/>
    <n v="230750"/>
    <n v="0"/>
    <n v="0"/>
    <n v="1"/>
    <n v="123067"/>
    <n v="0"/>
    <n v="0"/>
    <n v="4"/>
    <n v="1276817"/>
    <n v="0"/>
    <n v="0"/>
    <n v="2"/>
    <n v="436200"/>
  </r>
  <r>
    <d v="2008-04-04T00:00:00"/>
    <x v="0"/>
    <d v="2008-04-01T00:00:00"/>
    <x v="6"/>
    <x v="9"/>
    <x v="1040"/>
    <x v="0"/>
    <n v="0"/>
    <n v="0"/>
    <n v="6"/>
    <n v="1507567"/>
    <n v="0"/>
    <n v="0"/>
    <n v="2"/>
    <n v="461500"/>
    <n v="0"/>
    <n v="0"/>
    <n v="2"/>
    <n v="692250"/>
    <n v="7"/>
    <n v="1035893"/>
    <n v="4"/>
    <n v="885250"/>
  </r>
  <r>
    <d v="2008-04-05T00:00:00"/>
    <x v="1"/>
    <d v="2008-04-01T00:00:00"/>
    <x v="6"/>
    <x v="6"/>
    <x v="1049"/>
    <x v="0"/>
    <n v="0"/>
    <n v="0"/>
    <n v="0"/>
    <n v="0"/>
    <n v="0"/>
    <n v="0"/>
    <n v="1"/>
    <n v="230750"/>
    <n v="0"/>
    <n v="0"/>
    <n v="3"/>
    <n v="923000"/>
    <n v="0"/>
    <n v="0"/>
    <n v="0"/>
    <n v="0"/>
  </r>
  <r>
    <d v="2008-04-06T00:00:00"/>
    <x v="2"/>
    <d v="2008-04-01T00:00:00"/>
    <x v="6"/>
    <x v="1"/>
    <x v="1056"/>
    <x v="0"/>
    <n v="0"/>
    <n v="0"/>
    <n v="1"/>
    <n v="123067"/>
    <n v="0"/>
    <n v="0"/>
    <n v="0"/>
    <n v="0"/>
    <n v="0"/>
    <n v="0"/>
    <n v="5"/>
    <n v="1846000"/>
    <n v="0"/>
    <n v="0"/>
    <n v="0"/>
    <n v="0"/>
  </r>
  <r>
    <d v="2008-04-07T00:00:00"/>
    <x v="3"/>
    <d v="2008-04-01T00:00:00"/>
    <x v="6"/>
    <x v="2"/>
    <x v="1063"/>
    <x v="2"/>
    <n v="692250"/>
    <n v="0.66666666666666663"/>
    <n v="0"/>
    <n v="0"/>
    <n v="0"/>
    <n v="0"/>
    <n v="0"/>
    <n v="0"/>
    <n v="0"/>
    <n v="0"/>
    <n v="1"/>
    <n v="123067"/>
    <n v="2"/>
    <n v="201098"/>
    <n v="1"/>
    <n v="180100"/>
  </r>
  <r>
    <d v="2008-04-08T00:00:00"/>
    <x v="4"/>
    <d v="2008-04-01T00:00:00"/>
    <x v="6"/>
    <x v="2"/>
    <x v="1030"/>
    <x v="0"/>
    <n v="0"/>
    <n v="0"/>
    <n v="1"/>
    <n v="230750"/>
    <n v="0"/>
    <n v="0"/>
    <n v="0"/>
    <n v="0"/>
    <n v="0"/>
    <n v="0"/>
    <n v="2"/>
    <n v="692250"/>
    <n v="0"/>
    <n v="0"/>
    <n v="6"/>
    <n v="1294835"/>
  </r>
  <r>
    <d v="2008-04-09T00:00:00"/>
    <x v="5"/>
    <d v="2008-04-01T00:00:00"/>
    <x v="6"/>
    <x v="7"/>
    <x v="1082"/>
    <x v="0"/>
    <n v="0"/>
    <n v="0"/>
    <n v="2"/>
    <n v="353817"/>
    <n v="0"/>
    <n v="0"/>
    <n v="0"/>
    <n v="0"/>
    <n v="0"/>
    <n v="0"/>
    <n v="7"/>
    <n v="1846000"/>
    <n v="2"/>
    <n v="317282"/>
    <n v="4"/>
    <n v="1011425"/>
  </r>
  <r>
    <d v="2008-04-10T00:00:00"/>
    <x v="6"/>
    <d v="2008-04-01T00:00:00"/>
    <x v="6"/>
    <x v="23"/>
    <x v="1083"/>
    <x v="1"/>
    <n v="461500"/>
    <n v="6.6666666666666666E-2"/>
    <n v="2"/>
    <n v="692250"/>
    <n v="0"/>
    <n v="0"/>
    <n v="0"/>
    <n v="0"/>
    <n v="0"/>
    <n v="0"/>
    <n v="12"/>
    <n v="3922750"/>
    <n v="2"/>
    <n v="352058"/>
    <n v="4"/>
    <n v="1306100"/>
  </r>
  <r>
    <d v="2008-04-11T00:00:00"/>
    <x v="0"/>
    <d v="2008-04-01T00:00:00"/>
    <x v="6"/>
    <x v="2"/>
    <x v="1063"/>
    <x v="0"/>
    <n v="0"/>
    <n v="0"/>
    <n v="0"/>
    <n v="0"/>
    <n v="0"/>
    <n v="0"/>
    <n v="2"/>
    <n v="692250"/>
    <n v="0"/>
    <n v="0"/>
    <n v="1"/>
    <n v="123067"/>
    <n v="0"/>
    <n v="0"/>
    <n v="4"/>
    <n v="967835"/>
  </r>
  <r>
    <d v="2008-04-12T00:00:00"/>
    <x v="1"/>
    <d v="2008-04-01T00:00:00"/>
    <x v="6"/>
    <x v="5"/>
    <x v="1034"/>
    <x v="0"/>
    <n v="0"/>
    <n v="0"/>
    <n v="0"/>
    <n v="0"/>
    <n v="0"/>
    <n v="0"/>
    <n v="0"/>
    <n v="0"/>
    <n v="0"/>
    <n v="0"/>
    <n v="5"/>
    <n v="1507567"/>
    <n v="0"/>
    <n v="0"/>
    <n v="0"/>
    <n v="0"/>
  </r>
  <r>
    <d v="2008-04-13T00:00:00"/>
    <x v="2"/>
    <d v="2008-04-01T00:00:00"/>
    <x v="6"/>
    <x v="5"/>
    <x v="1051"/>
    <x v="0"/>
    <n v="0"/>
    <n v="0"/>
    <n v="0"/>
    <n v="0"/>
    <n v="0"/>
    <n v="0"/>
    <n v="0"/>
    <n v="0"/>
    <n v="0"/>
    <n v="0"/>
    <n v="5"/>
    <n v="938384"/>
    <n v="0"/>
    <n v="0"/>
    <n v="0"/>
    <n v="0"/>
  </r>
  <r>
    <d v="2008-04-14T00:00:00"/>
    <x v="3"/>
    <d v="2008-04-01T00:00:00"/>
    <x v="6"/>
    <x v="3"/>
    <x v="1032"/>
    <x v="1"/>
    <n v="461500"/>
    <n v="1"/>
    <n v="0"/>
    <n v="0"/>
    <n v="0"/>
    <n v="0"/>
    <n v="0"/>
    <n v="0"/>
    <n v="0"/>
    <n v="0"/>
    <n v="0"/>
    <n v="0"/>
    <n v="2"/>
    <n v="525117"/>
    <n v="6"/>
    <n v="1538300"/>
  </r>
  <r>
    <d v="2008-04-15T00:00:00"/>
    <x v="4"/>
    <d v="2008-04-01T00:00:00"/>
    <x v="6"/>
    <x v="6"/>
    <x v="1052"/>
    <x v="1"/>
    <n v="461500"/>
    <n v="0.25"/>
    <n v="1"/>
    <n v="461500"/>
    <n v="0"/>
    <n v="0"/>
    <n v="0"/>
    <n v="0"/>
    <n v="0"/>
    <n v="0"/>
    <n v="2"/>
    <n v="461500"/>
    <n v="1"/>
    <n v="190635"/>
    <n v="4"/>
    <n v="1380930"/>
  </r>
  <r>
    <d v="2008-04-16T00:00:00"/>
    <x v="5"/>
    <d v="2008-04-01T00:00:00"/>
    <x v="6"/>
    <x v="6"/>
    <x v="1057"/>
    <x v="0"/>
    <n v="0"/>
    <n v="0"/>
    <n v="0"/>
    <n v="0"/>
    <n v="0"/>
    <n v="0"/>
    <n v="0"/>
    <n v="0"/>
    <n v="0"/>
    <n v="0"/>
    <n v="4"/>
    <n v="1276817"/>
    <n v="0"/>
    <n v="0"/>
    <n v="7"/>
    <n v="1923900"/>
  </r>
  <r>
    <d v="2008-04-17T00:00:00"/>
    <x v="6"/>
    <d v="2008-04-01T00:00:00"/>
    <x v="6"/>
    <x v="8"/>
    <x v="1065"/>
    <x v="0"/>
    <n v="0"/>
    <n v="0"/>
    <n v="1"/>
    <n v="123067"/>
    <n v="0"/>
    <n v="0"/>
    <n v="1"/>
    <n v="230750"/>
    <n v="0"/>
    <n v="0"/>
    <n v="5"/>
    <n v="1169134"/>
    <n v="2"/>
    <n v="447155"/>
    <n v="1"/>
    <n v="230950"/>
  </r>
  <r>
    <d v="2008-04-18T00:00:00"/>
    <x v="0"/>
    <d v="2008-04-01T00:00:00"/>
    <x v="6"/>
    <x v="4"/>
    <x v="1048"/>
    <x v="0"/>
    <n v="0"/>
    <n v="0"/>
    <n v="0"/>
    <n v="0"/>
    <n v="0"/>
    <n v="0"/>
    <n v="0"/>
    <n v="0"/>
    <n v="0"/>
    <n v="0"/>
    <n v="2"/>
    <n v="692250"/>
    <n v="0"/>
    <n v="0"/>
    <n v="1"/>
    <n v="204850"/>
  </r>
  <r>
    <d v="2008-04-19T00:00:00"/>
    <x v="1"/>
    <d v="2008-04-01T00:00:00"/>
    <x v="6"/>
    <x v="7"/>
    <x v="1038"/>
    <x v="0"/>
    <n v="0"/>
    <n v="0"/>
    <n v="4"/>
    <n v="923000"/>
    <n v="0"/>
    <n v="0"/>
    <n v="0"/>
    <n v="0"/>
    <n v="0"/>
    <n v="0"/>
    <n v="5"/>
    <n v="1169134"/>
    <n v="0"/>
    <n v="0"/>
    <n v="0"/>
    <n v="0"/>
  </r>
  <r>
    <d v="2008-04-20T00:00:00"/>
    <x v="2"/>
    <d v="2008-04-01T00:00:00"/>
    <x v="6"/>
    <x v="6"/>
    <x v="1067"/>
    <x v="0"/>
    <n v="0"/>
    <n v="0"/>
    <n v="0"/>
    <n v="0"/>
    <n v="0"/>
    <n v="0"/>
    <n v="0"/>
    <n v="0"/>
    <n v="0"/>
    <n v="0"/>
    <n v="4"/>
    <n v="599951"/>
    <n v="0"/>
    <n v="0"/>
    <n v="0"/>
    <n v="0"/>
  </r>
  <r>
    <d v="2008-04-21T00:00:00"/>
    <x v="3"/>
    <d v="2008-04-01T00:00:00"/>
    <x v="6"/>
    <x v="0"/>
    <x v="0"/>
    <x v="0"/>
    <n v="0"/>
    <n v="0"/>
    <n v="0"/>
    <n v="0"/>
    <n v="0"/>
    <n v="0"/>
    <n v="0"/>
    <n v="0"/>
    <n v="0"/>
    <n v="0"/>
    <n v="0"/>
    <n v="0"/>
    <n v="1"/>
    <n v="216709"/>
    <n v="6"/>
    <n v="1254107"/>
  </r>
  <r>
    <d v="2008-04-22T00:00:00"/>
    <x v="4"/>
    <d v="2008-04-01T00:00:00"/>
    <x v="6"/>
    <x v="3"/>
    <x v="1084"/>
    <x v="0"/>
    <n v="0"/>
    <n v="0"/>
    <n v="0"/>
    <n v="0"/>
    <n v="0"/>
    <n v="0"/>
    <n v="0"/>
    <n v="0"/>
    <n v="0"/>
    <n v="0"/>
    <n v="1"/>
    <n v="123067"/>
    <n v="4"/>
    <n v="628181"/>
    <n v="5"/>
    <n v="1255737"/>
  </r>
  <r>
    <d v="2008-04-23T00:00:00"/>
    <x v="5"/>
    <d v="2008-04-01T00:00:00"/>
    <x v="6"/>
    <x v="3"/>
    <x v="1029"/>
    <x v="0"/>
    <n v="0"/>
    <n v="0"/>
    <n v="0"/>
    <n v="0"/>
    <n v="0"/>
    <n v="0"/>
    <n v="0"/>
    <n v="0"/>
    <n v="0"/>
    <n v="0"/>
    <n v="1"/>
    <n v="230750"/>
    <n v="0"/>
    <n v="0"/>
    <n v="2"/>
    <n v="665900"/>
  </r>
  <r>
    <d v="2008-04-24T00:00:00"/>
    <x v="6"/>
    <d v="2008-04-01T00:00:00"/>
    <x v="6"/>
    <x v="2"/>
    <x v="1072"/>
    <x v="0"/>
    <n v="0"/>
    <n v="0"/>
    <n v="1"/>
    <n v="123067"/>
    <n v="0"/>
    <n v="0"/>
    <n v="1"/>
    <n v="461500"/>
    <n v="0"/>
    <n v="0"/>
    <n v="1"/>
    <n v="461500"/>
    <n v="0"/>
    <n v="0"/>
    <n v="5"/>
    <n v="1254645"/>
  </r>
  <r>
    <d v="2008-04-25T00:00:00"/>
    <x v="0"/>
    <d v="2008-04-01T00:00:00"/>
    <x v="6"/>
    <x v="4"/>
    <x v="1030"/>
    <x v="2"/>
    <n v="923000"/>
    <n v="1"/>
    <n v="0"/>
    <n v="0"/>
    <n v="0"/>
    <n v="0"/>
    <n v="0"/>
    <n v="0"/>
    <n v="0"/>
    <n v="0"/>
    <n v="0"/>
    <n v="0"/>
    <n v="0"/>
    <n v="0"/>
    <n v="4"/>
    <n v="769786"/>
  </r>
  <r>
    <d v="2008-04-26T00:00:00"/>
    <x v="1"/>
    <d v="2008-04-01T00:00:00"/>
    <x v="6"/>
    <x v="5"/>
    <x v="1034"/>
    <x v="0"/>
    <n v="0"/>
    <n v="0"/>
    <n v="3"/>
    <n v="1046067"/>
    <n v="0"/>
    <n v="0"/>
    <n v="1"/>
    <n v="230750"/>
    <n v="0"/>
    <n v="0"/>
    <n v="1"/>
    <n v="230750"/>
    <n v="0"/>
    <n v="0"/>
    <n v="0"/>
    <n v="0"/>
  </r>
  <r>
    <d v="2008-04-27T00:00:00"/>
    <x v="2"/>
    <d v="2008-04-01T00:00:00"/>
    <x v="6"/>
    <x v="18"/>
    <x v="1085"/>
    <x v="3"/>
    <n v="923000"/>
    <n v="0.16666666666666666"/>
    <n v="10"/>
    <n v="3353567"/>
    <n v="0"/>
    <n v="0"/>
    <n v="2"/>
    <n v="461500"/>
    <n v="0"/>
    <n v="0"/>
    <n v="3"/>
    <n v="692250"/>
    <n v="0"/>
    <n v="0"/>
    <n v="0"/>
    <n v="0"/>
  </r>
  <r>
    <d v="2008-04-28T00:00:00"/>
    <x v="3"/>
    <d v="2008-04-01T00:00:00"/>
    <x v="6"/>
    <x v="1"/>
    <x v="1082"/>
    <x v="0"/>
    <n v="0"/>
    <n v="0"/>
    <n v="1"/>
    <n v="123067"/>
    <n v="0"/>
    <n v="0"/>
    <n v="0"/>
    <n v="0"/>
    <n v="0"/>
    <n v="0"/>
    <n v="5"/>
    <n v="2076750"/>
    <n v="0"/>
    <n v="0"/>
    <n v="5"/>
    <n v="1065520"/>
  </r>
  <r>
    <d v="2008-04-29T00:00:00"/>
    <x v="4"/>
    <d v="2008-04-01T00:00:00"/>
    <x v="6"/>
    <x v="4"/>
    <x v="1086"/>
    <x v="0"/>
    <n v="0"/>
    <n v="0"/>
    <n v="2"/>
    <n v="246134"/>
    <n v="0"/>
    <n v="0"/>
    <n v="0"/>
    <n v="0"/>
    <n v="0"/>
    <n v="0"/>
    <n v="0"/>
    <n v="0"/>
    <n v="0"/>
    <n v="0"/>
    <n v="9"/>
    <n v="1620557"/>
  </r>
  <r>
    <d v="2008-04-30T00:00:00"/>
    <x v="5"/>
    <d v="2008-04-01T00:00:00"/>
    <x v="6"/>
    <x v="4"/>
    <x v="1048"/>
    <x v="1"/>
    <n v="461500"/>
    <n v="0.5"/>
    <n v="0"/>
    <n v="0"/>
    <n v="0"/>
    <n v="0"/>
    <n v="1"/>
    <n v="230750"/>
    <n v="0"/>
    <n v="0"/>
    <n v="0"/>
    <n v="0"/>
    <n v="0"/>
    <n v="0"/>
    <n v="6"/>
    <n v="1978600"/>
  </r>
  <r>
    <d v="2008-05-01T00:00:00"/>
    <x v="6"/>
    <d v="2008-05-01T00:00:00"/>
    <x v="6"/>
    <x v="14"/>
    <x v="1087"/>
    <x v="0"/>
    <n v="0"/>
    <n v="0"/>
    <n v="2"/>
    <n v="246134"/>
    <n v="0"/>
    <n v="0"/>
    <n v="1"/>
    <n v="123067"/>
    <n v="0"/>
    <n v="0"/>
    <n v="5"/>
    <n v="1276817"/>
    <n v="0"/>
    <n v="0"/>
    <n v="0"/>
    <n v="0"/>
  </r>
  <r>
    <d v="2008-05-02T00:00:00"/>
    <x v="0"/>
    <d v="2008-05-01T00:00:00"/>
    <x v="6"/>
    <x v="3"/>
    <x v="1084"/>
    <x v="0"/>
    <n v="0"/>
    <n v="0"/>
    <n v="0"/>
    <n v="0"/>
    <n v="0"/>
    <n v="0"/>
    <n v="0"/>
    <n v="0"/>
    <n v="0"/>
    <n v="0"/>
    <n v="1"/>
    <n v="123067"/>
    <n v="0"/>
    <n v="0"/>
    <n v="7"/>
    <n v="1857545"/>
  </r>
  <r>
    <d v="2008-05-03T00:00:00"/>
    <x v="1"/>
    <d v="2008-05-01T00:00:00"/>
    <x v="6"/>
    <x v="3"/>
    <x v="1084"/>
    <x v="0"/>
    <n v="0"/>
    <n v="0"/>
    <n v="0"/>
    <n v="0"/>
    <n v="0"/>
    <n v="0"/>
    <n v="0"/>
    <n v="0"/>
    <n v="0"/>
    <n v="0"/>
    <n v="1"/>
    <n v="123067"/>
    <n v="0"/>
    <n v="0"/>
    <n v="0"/>
    <n v="0"/>
  </r>
  <r>
    <d v="2008-05-04T00:00:00"/>
    <x v="2"/>
    <d v="2008-05-01T00:00:00"/>
    <x v="6"/>
    <x v="1"/>
    <x v="1034"/>
    <x v="1"/>
    <n v="230750"/>
    <n v="0.16666666666666666"/>
    <n v="2"/>
    <n v="692250"/>
    <n v="0"/>
    <n v="0"/>
    <n v="1"/>
    <n v="230750"/>
    <n v="0"/>
    <n v="0"/>
    <n v="2"/>
    <n v="353817"/>
    <n v="0"/>
    <n v="0"/>
    <n v="0"/>
    <n v="0"/>
  </r>
  <r>
    <d v="2008-05-05T00:00:00"/>
    <x v="3"/>
    <d v="2008-05-01T00:00:00"/>
    <x v="6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8-05-06T00:00:00"/>
    <x v="4"/>
    <d v="2008-05-01T00:00:00"/>
    <x v="6"/>
    <x v="2"/>
    <x v="1088"/>
    <x v="0"/>
    <n v="0"/>
    <n v="0"/>
    <n v="0"/>
    <n v="0"/>
    <n v="0"/>
    <n v="0"/>
    <n v="0"/>
    <n v="0"/>
    <n v="0"/>
    <n v="0"/>
    <n v="3"/>
    <n v="369201"/>
    <n v="1"/>
    <n v="92298"/>
    <n v="3"/>
    <n v="463900"/>
  </r>
  <r>
    <d v="2008-05-07T00:00:00"/>
    <x v="5"/>
    <d v="2008-05-01T00:00:00"/>
    <x v="6"/>
    <x v="1"/>
    <x v="1057"/>
    <x v="0"/>
    <n v="0"/>
    <n v="0"/>
    <n v="1"/>
    <n v="230750"/>
    <n v="0"/>
    <n v="0"/>
    <n v="2"/>
    <n v="461500"/>
    <n v="0"/>
    <n v="0"/>
    <n v="3"/>
    <n v="584567"/>
    <n v="0"/>
    <n v="0"/>
    <n v="6"/>
    <n v="1581665"/>
  </r>
  <r>
    <d v="2008-05-08T00:00:00"/>
    <x v="6"/>
    <d v="2008-05-01T00:00:00"/>
    <x v="6"/>
    <x v="14"/>
    <x v="1056"/>
    <x v="1"/>
    <n v="461500"/>
    <n v="0.125"/>
    <n v="1"/>
    <n v="230750"/>
    <n v="0"/>
    <n v="0"/>
    <n v="2"/>
    <n v="353817"/>
    <n v="0"/>
    <n v="0"/>
    <n v="4"/>
    <n v="923000"/>
    <n v="0"/>
    <n v="0"/>
    <n v="3"/>
    <n v="674757"/>
  </r>
  <r>
    <d v="2008-05-09T00:00:00"/>
    <x v="0"/>
    <d v="2008-05-01T00:00:00"/>
    <x v="6"/>
    <x v="4"/>
    <x v="1048"/>
    <x v="1"/>
    <n v="461500"/>
    <n v="0.5"/>
    <n v="0"/>
    <n v="0"/>
    <n v="0"/>
    <n v="0"/>
    <n v="0"/>
    <n v="0"/>
    <n v="0"/>
    <n v="0"/>
    <n v="1"/>
    <n v="230750"/>
    <n v="0"/>
    <n v="0"/>
    <n v="3"/>
    <n v="578803"/>
  </r>
  <r>
    <d v="2008-05-10T00:00:00"/>
    <x v="1"/>
    <d v="2008-05-01T00:00:00"/>
    <x v="6"/>
    <x v="1"/>
    <x v="1031"/>
    <x v="0"/>
    <n v="0"/>
    <n v="0"/>
    <n v="2"/>
    <n v="461500"/>
    <n v="0"/>
    <n v="0"/>
    <n v="1"/>
    <n v="461500"/>
    <n v="0"/>
    <n v="0"/>
    <n v="3"/>
    <n v="692250"/>
    <n v="0"/>
    <n v="0"/>
    <n v="0"/>
    <n v="0"/>
  </r>
  <r>
    <d v="2008-05-11T00:00:00"/>
    <x v="2"/>
    <d v="2008-05-01T00:00:00"/>
    <x v="6"/>
    <x v="5"/>
    <x v="1072"/>
    <x v="0"/>
    <n v="0"/>
    <n v="0"/>
    <n v="1"/>
    <n v="230750"/>
    <n v="0"/>
    <n v="0"/>
    <n v="1"/>
    <n v="230750"/>
    <n v="1"/>
    <n v="123067"/>
    <n v="2"/>
    <n v="461500"/>
    <n v="0"/>
    <n v="0"/>
    <n v="0"/>
    <n v="0"/>
  </r>
  <r>
    <d v="2008-05-12T00:00:00"/>
    <x v="3"/>
    <d v="2008-05-01T00:00:00"/>
    <x v="6"/>
    <x v="2"/>
    <x v="1089"/>
    <x v="0"/>
    <n v="0"/>
    <n v="0"/>
    <n v="0"/>
    <n v="0"/>
    <n v="0"/>
    <n v="0"/>
    <n v="0"/>
    <n v="0"/>
    <n v="0"/>
    <n v="0"/>
    <n v="3"/>
    <n v="707634"/>
    <n v="2"/>
    <n v="438415"/>
    <n v="7"/>
    <n v="1654050"/>
  </r>
  <r>
    <d v="2008-05-13T00:00:00"/>
    <x v="4"/>
    <d v="2008-05-01T00:00:00"/>
    <x v="6"/>
    <x v="3"/>
    <x v="1029"/>
    <x v="0"/>
    <n v="0"/>
    <n v="0"/>
    <n v="0"/>
    <n v="0"/>
    <n v="0"/>
    <n v="0"/>
    <n v="0"/>
    <n v="0"/>
    <n v="0"/>
    <n v="0"/>
    <n v="1"/>
    <n v="230750"/>
    <n v="1"/>
    <n v="190635"/>
    <n v="3"/>
    <n v="500583"/>
  </r>
  <r>
    <d v="2008-05-14T00:00:00"/>
    <x v="5"/>
    <d v="2008-05-01T00:00:00"/>
    <x v="6"/>
    <x v="6"/>
    <x v="1031"/>
    <x v="1"/>
    <n v="461500"/>
    <n v="0.25"/>
    <n v="1"/>
    <n v="461500"/>
    <n v="0"/>
    <n v="0"/>
    <n v="0"/>
    <n v="0"/>
    <n v="0"/>
    <n v="0"/>
    <n v="2"/>
    <n v="692250"/>
    <n v="0"/>
    <n v="0"/>
    <n v="4"/>
    <n v="912556"/>
  </r>
  <r>
    <d v="2008-05-15T00:00:00"/>
    <x v="6"/>
    <d v="2008-05-01T00:00:00"/>
    <x v="6"/>
    <x v="2"/>
    <x v="1080"/>
    <x v="1"/>
    <n v="123067"/>
    <n v="0.33333333333333331"/>
    <n v="0"/>
    <n v="0"/>
    <n v="0"/>
    <n v="0"/>
    <n v="0"/>
    <n v="0"/>
    <n v="0"/>
    <n v="0"/>
    <n v="2"/>
    <n v="353817"/>
    <n v="2"/>
    <n v="623720"/>
    <n v="5"/>
    <n v="1294120"/>
  </r>
  <r>
    <d v="2008-05-16T00:00:00"/>
    <x v="0"/>
    <d v="2008-05-01T00:00:00"/>
    <x v="6"/>
    <x v="5"/>
    <x v="1077"/>
    <x v="0"/>
    <n v="0"/>
    <n v="0"/>
    <n v="1"/>
    <n v="123067"/>
    <n v="0"/>
    <n v="0"/>
    <n v="0"/>
    <n v="0"/>
    <n v="0"/>
    <n v="0"/>
    <n v="4"/>
    <n v="938384"/>
    <n v="1"/>
    <n v="101672"/>
    <n v="2"/>
    <n v="397835"/>
  </r>
  <r>
    <d v="2008-05-17T00:00:00"/>
    <x v="1"/>
    <d v="2008-05-01T00:00:00"/>
    <x v="6"/>
    <x v="2"/>
    <x v="1030"/>
    <x v="0"/>
    <n v="0"/>
    <n v="0"/>
    <n v="1"/>
    <n v="230750"/>
    <n v="0"/>
    <n v="0"/>
    <n v="0"/>
    <n v="0"/>
    <n v="0"/>
    <n v="0"/>
    <n v="2"/>
    <n v="692250"/>
    <n v="0"/>
    <n v="0"/>
    <n v="0"/>
    <n v="0"/>
  </r>
  <r>
    <d v="2008-05-18T00:00:00"/>
    <x v="2"/>
    <d v="2008-05-01T00:00:00"/>
    <x v="6"/>
    <x v="1"/>
    <x v="1038"/>
    <x v="0"/>
    <n v="0"/>
    <n v="0"/>
    <n v="2"/>
    <n v="923000"/>
    <n v="0"/>
    <n v="0"/>
    <n v="1"/>
    <n v="461500"/>
    <n v="0"/>
    <n v="0"/>
    <n v="3"/>
    <n v="707634"/>
    <n v="0"/>
    <n v="0"/>
    <n v="0"/>
    <n v="0"/>
  </r>
  <r>
    <d v="2008-05-19T00:00:00"/>
    <x v="3"/>
    <d v="2008-05-01T00:00:00"/>
    <x v="6"/>
    <x v="4"/>
    <x v="1090"/>
    <x v="0"/>
    <n v="0"/>
    <n v="0"/>
    <n v="0"/>
    <n v="0"/>
    <n v="0"/>
    <n v="0"/>
    <n v="1"/>
    <n v="230750"/>
    <n v="1"/>
    <n v="123067"/>
    <n v="0"/>
    <n v="0"/>
    <n v="0"/>
    <n v="0"/>
    <n v="4"/>
    <n v="946888"/>
  </r>
  <r>
    <d v="2008-05-20T00:00:00"/>
    <x v="4"/>
    <d v="2008-05-01T00:00:00"/>
    <x v="6"/>
    <x v="4"/>
    <x v="1086"/>
    <x v="0"/>
    <n v="0"/>
    <n v="0"/>
    <n v="0"/>
    <n v="0"/>
    <n v="0"/>
    <n v="0"/>
    <n v="0"/>
    <n v="0"/>
    <n v="0"/>
    <n v="0"/>
    <n v="2"/>
    <n v="246134"/>
    <n v="0"/>
    <n v="0"/>
    <n v="3"/>
    <n v="653900"/>
  </r>
  <r>
    <d v="2008-05-21T00:00:00"/>
    <x v="5"/>
    <d v="2008-05-01T00:00:00"/>
    <x v="6"/>
    <x v="2"/>
    <x v="1048"/>
    <x v="1"/>
    <n v="230750"/>
    <n v="0.33333333333333331"/>
    <n v="0"/>
    <n v="0"/>
    <n v="0"/>
    <n v="0"/>
    <n v="1"/>
    <n v="230750"/>
    <n v="0"/>
    <n v="0"/>
    <n v="1"/>
    <n v="230750"/>
    <n v="2"/>
    <n v="318771"/>
    <n v="5"/>
    <n v="1207218"/>
  </r>
  <r>
    <d v="2008-05-22T00:00:00"/>
    <x v="6"/>
    <d v="2008-05-01T00:00:00"/>
    <x v="6"/>
    <x v="0"/>
    <x v="0"/>
    <x v="0"/>
    <n v="0"/>
    <n v="0"/>
    <n v="0"/>
    <n v="0"/>
    <n v="0"/>
    <n v="0"/>
    <n v="0"/>
    <n v="0"/>
    <n v="0"/>
    <n v="0"/>
    <n v="0"/>
    <n v="0"/>
    <n v="1"/>
    <n v="173058"/>
    <n v="2"/>
    <n v="422835"/>
  </r>
  <r>
    <d v="2008-05-23T00:00:00"/>
    <x v="0"/>
    <d v="2008-05-01T00:00:00"/>
    <x v="6"/>
    <x v="4"/>
    <x v="1090"/>
    <x v="0"/>
    <n v="0"/>
    <n v="0"/>
    <n v="0"/>
    <n v="0"/>
    <n v="0"/>
    <n v="0"/>
    <n v="0"/>
    <n v="0"/>
    <n v="0"/>
    <n v="0"/>
    <n v="2"/>
    <n v="353817"/>
    <n v="0"/>
    <n v="0"/>
    <n v="2"/>
    <n v="314302"/>
  </r>
  <r>
    <d v="2008-05-24T00:00:00"/>
    <x v="1"/>
    <d v="2008-05-01T00:00:00"/>
    <x v="6"/>
    <x v="8"/>
    <x v="1087"/>
    <x v="2"/>
    <n v="353817"/>
    <n v="0.2857142857142857"/>
    <n v="3"/>
    <n v="707634"/>
    <n v="0"/>
    <n v="0"/>
    <n v="0"/>
    <n v="0"/>
    <n v="0"/>
    <n v="0"/>
    <n v="2"/>
    <n v="584567"/>
    <n v="0"/>
    <n v="0"/>
    <n v="0"/>
    <n v="0"/>
  </r>
  <r>
    <d v="2008-05-25T00:00:00"/>
    <x v="2"/>
    <d v="2008-05-01T00:00:00"/>
    <x v="6"/>
    <x v="9"/>
    <x v="1040"/>
    <x v="0"/>
    <n v="0"/>
    <n v="0"/>
    <n v="2"/>
    <n v="353817"/>
    <n v="0"/>
    <n v="0"/>
    <n v="0"/>
    <n v="0"/>
    <n v="1"/>
    <n v="230750"/>
    <n v="7"/>
    <n v="2076750"/>
    <n v="0"/>
    <n v="0"/>
    <n v="0"/>
    <n v="0"/>
  </r>
  <r>
    <d v="2008-05-26T00:00:00"/>
    <x v="3"/>
    <d v="2008-05-01T00:00:00"/>
    <x v="6"/>
    <x v="1"/>
    <x v="1034"/>
    <x v="1"/>
    <n v="230750"/>
    <n v="0.16666666666666666"/>
    <n v="1"/>
    <n v="230750"/>
    <n v="0"/>
    <n v="0"/>
    <n v="0"/>
    <n v="0"/>
    <n v="0"/>
    <n v="0"/>
    <n v="4"/>
    <n v="1046067"/>
    <n v="0"/>
    <n v="0"/>
    <n v="0"/>
    <n v="0"/>
  </r>
  <r>
    <d v="2008-05-27T00:00:00"/>
    <x v="4"/>
    <d v="2008-05-01T00:00:00"/>
    <x v="6"/>
    <x v="8"/>
    <x v="1091"/>
    <x v="3"/>
    <n v="584567"/>
    <n v="0.42857142857142855"/>
    <n v="2"/>
    <n v="353817"/>
    <n v="0"/>
    <n v="0"/>
    <n v="1"/>
    <n v="61533"/>
    <n v="0"/>
    <n v="0"/>
    <n v="1"/>
    <n v="230750"/>
    <n v="2"/>
    <n v="422410"/>
    <n v="4"/>
    <n v="1075485"/>
  </r>
  <r>
    <d v="2008-05-28T00:00:00"/>
    <x v="5"/>
    <d v="2008-05-01T00:00:00"/>
    <x v="6"/>
    <x v="14"/>
    <x v="1039"/>
    <x v="1"/>
    <n v="461500"/>
    <n v="0.125"/>
    <n v="1"/>
    <n v="230750"/>
    <n v="0"/>
    <n v="0"/>
    <n v="2"/>
    <n v="461500"/>
    <n v="0"/>
    <n v="0"/>
    <n v="4"/>
    <n v="923000"/>
    <n v="0"/>
    <n v="0"/>
    <n v="2"/>
    <n v="436200"/>
  </r>
  <r>
    <d v="2008-05-29T00:00:00"/>
    <x v="6"/>
    <d v="2008-05-01T00:00:00"/>
    <x v="6"/>
    <x v="5"/>
    <x v="1051"/>
    <x v="0"/>
    <n v="0"/>
    <n v="0"/>
    <n v="0"/>
    <n v="0"/>
    <n v="0"/>
    <n v="0"/>
    <n v="0"/>
    <n v="0"/>
    <n v="0"/>
    <n v="0"/>
    <n v="5"/>
    <n v="938384"/>
    <n v="2"/>
    <n v="282933"/>
    <n v="5"/>
    <n v="1228890"/>
  </r>
  <r>
    <d v="2008-05-30T00:00:00"/>
    <x v="0"/>
    <d v="2008-05-01T00:00:00"/>
    <x v="6"/>
    <x v="4"/>
    <x v="1086"/>
    <x v="0"/>
    <n v="0"/>
    <n v="0"/>
    <n v="0"/>
    <n v="0"/>
    <n v="0"/>
    <n v="0"/>
    <n v="1"/>
    <n v="123067"/>
    <n v="0"/>
    <n v="0"/>
    <n v="1"/>
    <n v="123067"/>
    <n v="0"/>
    <n v="0"/>
    <n v="1"/>
    <n v="204735"/>
  </r>
  <r>
    <d v="2008-05-31T00:00:00"/>
    <x v="1"/>
    <d v="2008-05-01T00:00:00"/>
    <x v="6"/>
    <x v="1"/>
    <x v="1065"/>
    <x v="0"/>
    <n v="0"/>
    <n v="0"/>
    <n v="4"/>
    <n v="1169134"/>
    <n v="0"/>
    <n v="0"/>
    <n v="0"/>
    <n v="0"/>
    <n v="0"/>
    <n v="0"/>
    <n v="2"/>
    <n v="353817"/>
    <n v="0"/>
    <n v="0"/>
    <n v="1"/>
    <n v="218100"/>
  </r>
  <r>
    <d v="2008-06-01T00:00:00"/>
    <x v="2"/>
    <d v="2008-06-01T00:00:00"/>
    <x v="6"/>
    <x v="9"/>
    <x v="1092"/>
    <x v="1"/>
    <n v="230750"/>
    <n v="0.1"/>
    <n v="5"/>
    <n v="1061451"/>
    <n v="0"/>
    <n v="0"/>
    <n v="1"/>
    <n v="230750"/>
    <n v="1"/>
    <n v="230750"/>
    <n v="2"/>
    <n v="692250"/>
    <n v="0"/>
    <n v="0"/>
    <n v="0"/>
    <n v="0"/>
  </r>
  <r>
    <d v="2008-06-02T00:00:00"/>
    <x v="3"/>
    <d v="2008-06-01T00:00:00"/>
    <x v="6"/>
    <x v="10"/>
    <x v="1093"/>
    <x v="0"/>
    <n v="0"/>
    <n v="0"/>
    <n v="4"/>
    <n v="815317"/>
    <n v="0"/>
    <n v="0"/>
    <n v="1"/>
    <n v="123067"/>
    <n v="0"/>
    <n v="0"/>
    <n v="9"/>
    <n v="1876768"/>
    <n v="0"/>
    <n v="0"/>
    <n v="0"/>
    <n v="0"/>
  </r>
  <r>
    <d v="2008-06-03T00:00:00"/>
    <x v="4"/>
    <d v="2008-06-01T00:00:00"/>
    <x v="6"/>
    <x v="2"/>
    <x v="1080"/>
    <x v="0"/>
    <n v="0"/>
    <n v="0"/>
    <n v="0"/>
    <n v="0"/>
    <n v="0"/>
    <n v="0"/>
    <n v="1"/>
    <n v="123067"/>
    <n v="0"/>
    <n v="0"/>
    <n v="2"/>
    <n v="353817"/>
    <n v="0"/>
    <n v="0"/>
    <n v="5"/>
    <n v="1319685"/>
  </r>
  <r>
    <d v="2008-06-04T00:00:00"/>
    <x v="5"/>
    <d v="2008-06-01T00:00:00"/>
    <x v="6"/>
    <x v="4"/>
    <x v="1086"/>
    <x v="0"/>
    <n v="0"/>
    <n v="0"/>
    <n v="2"/>
    <n v="246134"/>
    <n v="0"/>
    <n v="0"/>
    <n v="0"/>
    <n v="0"/>
    <n v="0"/>
    <n v="0"/>
    <n v="0"/>
    <n v="0"/>
    <n v="1"/>
    <n v="108800"/>
    <n v="2"/>
    <n v="475800"/>
  </r>
  <r>
    <d v="2008-06-05T00:00:00"/>
    <x v="6"/>
    <d v="2008-06-01T00:00:00"/>
    <x v="6"/>
    <x v="4"/>
    <x v="1090"/>
    <x v="0"/>
    <n v="0"/>
    <n v="0"/>
    <n v="0"/>
    <n v="0"/>
    <n v="0"/>
    <n v="0"/>
    <n v="1"/>
    <n v="230750"/>
    <n v="0"/>
    <n v="0"/>
    <n v="1"/>
    <n v="123067"/>
    <n v="1"/>
    <n v="179000"/>
    <n v="6"/>
    <n v="1409242"/>
  </r>
  <r>
    <d v="2008-06-06T00:00:00"/>
    <x v="0"/>
    <d v="2008-06-01T00:00:00"/>
    <x v="6"/>
    <x v="8"/>
    <x v="1082"/>
    <x v="0"/>
    <n v="0"/>
    <n v="0"/>
    <n v="6"/>
    <n v="1738317"/>
    <n v="0"/>
    <n v="0"/>
    <n v="0"/>
    <n v="0"/>
    <n v="0"/>
    <n v="0"/>
    <n v="1"/>
    <n v="461500"/>
    <n v="2"/>
    <n v="323043"/>
    <n v="3"/>
    <n v="820300"/>
  </r>
  <r>
    <d v="2008-06-07T00:00:00"/>
    <x v="1"/>
    <d v="2008-06-01T00:00:00"/>
    <x v="6"/>
    <x v="4"/>
    <x v="1032"/>
    <x v="0"/>
    <n v="0"/>
    <n v="0"/>
    <n v="1"/>
    <n v="230750"/>
    <n v="0"/>
    <n v="0"/>
    <n v="0"/>
    <n v="0"/>
    <n v="0"/>
    <n v="0"/>
    <n v="1"/>
    <n v="230750"/>
    <n v="0"/>
    <n v="0"/>
    <n v="1"/>
    <n v="395610"/>
  </r>
  <r>
    <d v="2008-06-08T00:00:00"/>
    <x v="2"/>
    <d v="2008-06-01T00:00:00"/>
    <x v="6"/>
    <x v="14"/>
    <x v="1094"/>
    <x v="0"/>
    <n v="0"/>
    <n v="0"/>
    <n v="7"/>
    <n v="1861384"/>
    <n v="0"/>
    <n v="0"/>
    <n v="0"/>
    <n v="0"/>
    <n v="0"/>
    <n v="0"/>
    <n v="1"/>
    <n v="461500"/>
    <n v="0"/>
    <n v="0"/>
    <n v="0"/>
    <n v="0"/>
  </r>
  <r>
    <d v="2008-06-09T00:00:00"/>
    <x v="3"/>
    <d v="2008-06-01T00:00:00"/>
    <x v="6"/>
    <x v="2"/>
    <x v="1030"/>
    <x v="1"/>
    <n v="230750"/>
    <n v="0.33333333333333331"/>
    <n v="1"/>
    <n v="230750"/>
    <n v="0"/>
    <n v="0"/>
    <n v="0"/>
    <n v="0"/>
    <n v="0"/>
    <n v="0"/>
    <n v="1"/>
    <n v="461500"/>
    <n v="0"/>
    <n v="0"/>
    <n v="11"/>
    <n v="3456010"/>
  </r>
  <r>
    <d v="2008-06-10T00:00:00"/>
    <x v="4"/>
    <d v="2008-06-01T00:00:00"/>
    <x v="6"/>
    <x v="3"/>
    <x v="1032"/>
    <x v="1"/>
    <n v="461500"/>
    <n v="1"/>
    <n v="0"/>
    <n v="0"/>
    <n v="0"/>
    <n v="0"/>
    <n v="0"/>
    <n v="0"/>
    <n v="0"/>
    <n v="0"/>
    <n v="0"/>
    <n v="0"/>
    <n v="0"/>
    <n v="0"/>
    <n v="3"/>
    <n v="654300"/>
  </r>
  <r>
    <d v="2008-06-11T00:00:00"/>
    <x v="5"/>
    <d v="2008-06-01T00:00:00"/>
    <x v="6"/>
    <x v="4"/>
    <x v="1048"/>
    <x v="1"/>
    <n v="230750"/>
    <n v="0.5"/>
    <n v="1"/>
    <n v="461500"/>
    <n v="0"/>
    <n v="0"/>
    <n v="0"/>
    <n v="0"/>
    <n v="0"/>
    <n v="0"/>
    <n v="0"/>
    <n v="0"/>
    <n v="0"/>
    <n v="0"/>
    <n v="1"/>
    <n v="218100"/>
  </r>
  <r>
    <d v="2008-06-12T00:00:00"/>
    <x v="6"/>
    <d v="2008-06-01T00:00:00"/>
    <x v="6"/>
    <x v="14"/>
    <x v="1095"/>
    <x v="0"/>
    <n v="0"/>
    <n v="0"/>
    <n v="2"/>
    <n v="523033"/>
    <n v="0"/>
    <n v="0"/>
    <n v="1"/>
    <n v="230750"/>
    <n v="0"/>
    <n v="0"/>
    <n v="5"/>
    <n v="1276817"/>
    <n v="1"/>
    <n v="461490"/>
    <n v="6"/>
    <n v="1500450"/>
  </r>
  <r>
    <d v="2008-06-13T00:00:00"/>
    <x v="0"/>
    <d v="2008-06-01T00:00:00"/>
    <x v="6"/>
    <x v="4"/>
    <x v="1032"/>
    <x v="1"/>
    <n v="230750"/>
    <n v="0.5"/>
    <n v="0"/>
    <n v="0"/>
    <n v="0"/>
    <n v="0"/>
    <n v="0"/>
    <n v="0"/>
    <n v="0"/>
    <n v="0"/>
    <n v="1"/>
    <n v="230750"/>
    <n v="1"/>
    <n v="126910"/>
    <n v="3"/>
    <n v="946325"/>
  </r>
  <r>
    <d v="2008-06-14T00:00:00"/>
    <x v="1"/>
    <d v="2008-06-01T00:00:00"/>
    <x v="6"/>
    <x v="3"/>
    <x v="1029"/>
    <x v="0"/>
    <n v="0"/>
    <n v="0"/>
    <n v="0"/>
    <n v="0"/>
    <n v="0"/>
    <n v="0"/>
    <n v="0"/>
    <n v="0"/>
    <n v="0"/>
    <n v="0"/>
    <n v="1"/>
    <n v="230750"/>
    <n v="0"/>
    <n v="0"/>
    <n v="0"/>
    <n v="0"/>
  </r>
  <r>
    <d v="2008-06-15T00:00:00"/>
    <x v="2"/>
    <d v="2008-06-01T00:00:00"/>
    <x v="6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8-06-16T00:00:00"/>
    <x v="3"/>
    <d v="2008-06-01T00:00:00"/>
    <x v="6"/>
    <x v="6"/>
    <x v="1096"/>
    <x v="0"/>
    <n v="0"/>
    <n v="0"/>
    <n v="2"/>
    <n v="523033"/>
    <n v="0"/>
    <n v="0"/>
    <n v="0"/>
    <n v="0"/>
    <n v="0"/>
    <n v="0"/>
    <n v="2"/>
    <n v="692250"/>
    <n v="0"/>
    <n v="0"/>
    <n v="2"/>
    <n v="613470"/>
  </r>
  <r>
    <d v="2008-06-17T00:00:00"/>
    <x v="4"/>
    <d v="2008-06-01T00:00:00"/>
    <x v="6"/>
    <x v="6"/>
    <x v="1072"/>
    <x v="0"/>
    <n v="0"/>
    <n v="0"/>
    <n v="0"/>
    <n v="0"/>
    <n v="0"/>
    <n v="0"/>
    <n v="0"/>
    <n v="0"/>
    <n v="1"/>
    <n v="230750"/>
    <n v="3"/>
    <n v="815317"/>
    <n v="2"/>
    <n v="395410"/>
    <n v="3"/>
    <n v="831570"/>
  </r>
  <r>
    <d v="2008-06-18T00:00:00"/>
    <x v="5"/>
    <d v="2008-06-01T00:00:00"/>
    <x v="6"/>
    <x v="3"/>
    <x v="1029"/>
    <x v="0"/>
    <n v="0"/>
    <n v="0"/>
    <n v="0"/>
    <n v="0"/>
    <n v="0"/>
    <n v="0"/>
    <n v="0"/>
    <n v="0"/>
    <n v="0"/>
    <n v="0"/>
    <n v="1"/>
    <n v="230750"/>
    <n v="1"/>
    <n v="215910"/>
    <n v="2"/>
    <n v="436200"/>
  </r>
  <r>
    <d v="2008-06-19T00:00:00"/>
    <x v="6"/>
    <d v="2008-06-01T00:00:00"/>
    <x v="6"/>
    <x v="3"/>
    <x v="1029"/>
    <x v="0"/>
    <n v="0"/>
    <n v="0"/>
    <n v="1"/>
    <n v="230750"/>
    <n v="0"/>
    <n v="0"/>
    <n v="0"/>
    <n v="0"/>
    <n v="0"/>
    <n v="0"/>
    <n v="0"/>
    <n v="0"/>
    <n v="2"/>
    <n v="381500"/>
    <n v="3"/>
    <n v="962290"/>
  </r>
  <r>
    <d v="2008-06-20T00:00:00"/>
    <x v="0"/>
    <d v="2008-06-01T00:00:00"/>
    <x v="6"/>
    <x v="4"/>
    <x v="1032"/>
    <x v="0"/>
    <n v="0"/>
    <n v="0"/>
    <n v="0"/>
    <n v="0"/>
    <n v="0"/>
    <n v="0"/>
    <n v="0"/>
    <n v="0"/>
    <n v="0"/>
    <n v="0"/>
    <n v="2"/>
    <n v="461500"/>
    <n v="0"/>
    <n v="0"/>
    <n v="6"/>
    <n v="1636640"/>
  </r>
  <r>
    <d v="2008-06-21T00:00:00"/>
    <x v="1"/>
    <d v="2008-06-01T00:00:00"/>
    <x v="6"/>
    <x v="3"/>
    <x v="1029"/>
    <x v="0"/>
    <n v="0"/>
    <n v="0"/>
    <n v="0"/>
    <n v="0"/>
    <n v="0"/>
    <n v="0"/>
    <n v="1"/>
    <n v="230750"/>
    <n v="0"/>
    <n v="0"/>
    <n v="0"/>
    <n v="0"/>
    <n v="0"/>
    <n v="0"/>
    <n v="0"/>
    <n v="0"/>
  </r>
  <r>
    <d v="2008-06-22T00:00:00"/>
    <x v="2"/>
    <d v="2008-06-01T00:00:00"/>
    <x v="6"/>
    <x v="3"/>
    <x v="1032"/>
    <x v="0"/>
    <n v="0"/>
    <n v="0"/>
    <n v="0"/>
    <n v="0"/>
    <n v="0"/>
    <n v="0"/>
    <n v="0"/>
    <n v="0"/>
    <n v="0"/>
    <n v="0"/>
    <n v="1"/>
    <n v="461500"/>
    <n v="0"/>
    <n v="0"/>
    <n v="0"/>
    <n v="0"/>
  </r>
  <r>
    <d v="2008-06-23T00:00:00"/>
    <x v="3"/>
    <d v="2008-06-01T00:00:00"/>
    <x v="6"/>
    <x v="6"/>
    <x v="1051"/>
    <x v="1"/>
    <n v="123067"/>
    <n v="0.25"/>
    <n v="1"/>
    <n v="230750"/>
    <n v="0"/>
    <n v="0"/>
    <n v="0"/>
    <n v="0"/>
    <n v="1"/>
    <n v="123067"/>
    <n v="1"/>
    <n v="461500"/>
    <n v="0"/>
    <n v="0"/>
    <n v="3"/>
    <n v="831570"/>
  </r>
  <r>
    <d v="2008-06-24T00:00:00"/>
    <x v="4"/>
    <d v="2008-06-01T00:00:00"/>
    <x v="6"/>
    <x v="5"/>
    <x v="1051"/>
    <x v="0"/>
    <n v="0"/>
    <n v="0"/>
    <n v="5"/>
    <n v="938384"/>
    <n v="0"/>
    <n v="0"/>
    <n v="0"/>
    <n v="0"/>
    <n v="0"/>
    <n v="0"/>
    <n v="0"/>
    <n v="0"/>
    <n v="0"/>
    <n v="0"/>
    <n v="9"/>
    <n v="2179235"/>
  </r>
  <r>
    <d v="2008-06-25T00:00:00"/>
    <x v="5"/>
    <d v="2008-06-01T00:00:00"/>
    <x v="6"/>
    <x v="4"/>
    <x v="1048"/>
    <x v="1"/>
    <n v="461500"/>
    <n v="0.5"/>
    <n v="0"/>
    <n v="0"/>
    <n v="0"/>
    <n v="0"/>
    <n v="1"/>
    <n v="230750"/>
    <n v="0"/>
    <n v="0"/>
    <n v="0"/>
    <n v="0"/>
    <n v="0"/>
    <n v="0"/>
    <n v="7"/>
    <n v="1832250"/>
  </r>
  <r>
    <d v="2008-06-26T00:00:00"/>
    <x v="6"/>
    <d v="2008-06-01T00:00:00"/>
    <x v="6"/>
    <x v="2"/>
    <x v="1048"/>
    <x v="1"/>
    <n v="230750"/>
    <n v="0.33333333333333331"/>
    <n v="2"/>
    <n v="461500"/>
    <n v="0"/>
    <n v="0"/>
    <n v="0"/>
    <n v="0"/>
    <n v="0"/>
    <n v="0"/>
    <n v="0"/>
    <n v="0"/>
    <n v="0"/>
    <n v="0"/>
    <n v="4"/>
    <n v="898100"/>
  </r>
  <r>
    <d v="2008-06-27T00:00:00"/>
    <x v="0"/>
    <d v="2008-06-01T00:00:00"/>
    <x v="6"/>
    <x v="8"/>
    <x v="1097"/>
    <x v="2"/>
    <n v="461500"/>
    <n v="0.2857142857142857"/>
    <n v="4"/>
    <n v="599951"/>
    <n v="0"/>
    <n v="0"/>
    <n v="1"/>
    <n v="123067"/>
    <n v="0"/>
    <n v="0"/>
    <n v="0"/>
    <n v="0"/>
    <n v="2"/>
    <n v="210472"/>
    <n v="3"/>
    <n v="654300"/>
  </r>
  <r>
    <d v="2008-06-28T00:00:00"/>
    <x v="1"/>
    <d v="2008-06-01T00:00:00"/>
    <x v="6"/>
    <x v="7"/>
    <x v="1098"/>
    <x v="3"/>
    <n v="1153750"/>
    <n v="0.33333333333333331"/>
    <n v="4"/>
    <n v="1384500"/>
    <n v="0"/>
    <n v="0"/>
    <n v="0"/>
    <n v="0"/>
    <n v="0"/>
    <n v="0"/>
    <n v="2"/>
    <n v="692250"/>
    <n v="0"/>
    <n v="0"/>
    <n v="0"/>
    <n v="0"/>
  </r>
  <r>
    <d v="2008-06-29T00:00:00"/>
    <x v="2"/>
    <d v="2008-06-01T00:00:00"/>
    <x v="6"/>
    <x v="14"/>
    <x v="1099"/>
    <x v="0"/>
    <n v="0"/>
    <n v="0"/>
    <n v="4"/>
    <n v="769167"/>
    <n v="0"/>
    <n v="0"/>
    <n v="0"/>
    <n v="0"/>
    <n v="0"/>
    <n v="0"/>
    <n v="4"/>
    <n v="938384"/>
    <n v="0"/>
    <n v="0"/>
    <n v="0"/>
    <n v="0"/>
  </r>
  <r>
    <d v="2008-06-30T00:00:00"/>
    <x v="3"/>
    <d v="2008-06-01T00:00:00"/>
    <x v="6"/>
    <x v="6"/>
    <x v="1051"/>
    <x v="3"/>
    <n v="815317"/>
    <n v="0.75"/>
    <n v="1"/>
    <n v="123067"/>
    <n v="0"/>
    <n v="0"/>
    <n v="0"/>
    <n v="0"/>
    <n v="0"/>
    <n v="0"/>
    <n v="0"/>
    <n v="0"/>
    <n v="0"/>
    <n v="0"/>
    <n v="0"/>
    <n v="0"/>
  </r>
  <r>
    <d v="2008-07-01T00:00:00"/>
    <x v="4"/>
    <d v="2008-07-01T00:00:00"/>
    <x v="6"/>
    <x v="6"/>
    <x v="1072"/>
    <x v="1"/>
    <n v="230750"/>
    <n v="0.25"/>
    <n v="3"/>
    <n v="815317"/>
    <n v="0"/>
    <n v="0"/>
    <n v="0"/>
    <n v="0"/>
    <n v="0"/>
    <n v="0"/>
    <n v="0"/>
    <n v="0"/>
    <n v="0"/>
    <n v="0"/>
    <n v="3"/>
    <n v="756703"/>
  </r>
  <r>
    <d v="2008-07-02T00:00:00"/>
    <x v="5"/>
    <d v="2008-07-01T00:00:00"/>
    <x v="6"/>
    <x v="3"/>
    <x v="1032"/>
    <x v="0"/>
    <n v="0"/>
    <n v="0"/>
    <n v="1"/>
    <n v="461500"/>
    <n v="0"/>
    <n v="0"/>
    <n v="0"/>
    <n v="0"/>
    <n v="0"/>
    <n v="0"/>
    <n v="0"/>
    <n v="0"/>
    <n v="3"/>
    <n v="664165"/>
    <n v="3"/>
    <n v="667150"/>
  </r>
  <r>
    <d v="2008-07-03T00:00:00"/>
    <x v="6"/>
    <d v="2008-07-01T00:00:00"/>
    <x v="6"/>
    <x v="4"/>
    <x v="1032"/>
    <x v="2"/>
    <n v="461500"/>
    <n v="1"/>
    <n v="0"/>
    <n v="0"/>
    <n v="0"/>
    <n v="0"/>
    <n v="0"/>
    <n v="0"/>
    <n v="0"/>
    <n v="0"/>
    <n v="0"/>
    <n v="0"/>
    <n v="1"/>
    <n v="204000"/>
    <n v="3"/>
    <n v="653785"/>
  </r>
  <r>
    <d v="2008-07-04T00:00:00"/>
    <x v="0"/>
    <d v="2008-07-01T00:00:00"/>
    <x v="6"/>
    <x v="2"/>
    <x v="1030"/>
    <x v="0"/>
    <n v="0"/>
    <n v="0"/>
    <n v="0"/>
    <n v="0"/>
    <n v="0"/>
    <n v="0"/>
    <n v="1"/>
    <n v="230750"/>
    <n v="0"/>
    <n v="0"/>
    <n v="2"/>
    <n v="692250"/>
    <n v="1"/>
    <n v="216410"/>
    <n v="2"/>
    <n v="353850"/>
  </r>
  <r>
    <d v="2008-07-05T00:00:00"/>
    <x v="1"/>
    <d v="2008-07-01T00:00:00"/>
    <x v="6"/>
    <x v="4"/>
    <x v="1030"/>
    <x v="0"/>
    <n v="0"/>
    <n v="0"/>
    <n v="1"/>
    <n v="461500"/>
    <n v="0"/>
    <n v="0"/>
    <n v="0"/>
    <n v="0"/>
    <n v="0"/>
    <n v="0"/>
    <n v="1"/>
    <n v="461500"/>
    <n v="0"/>
    <n v="0"/>
    <n v="0"/>
    <n v="0"/>
  </r>
  <r>
    <d v="2008-07-06T00:00:00"/>
    <x v="2"/>
    <d v="2008-07-01T00:00:00"/>
    <x v="6"/>
    <x v="2"/>
    <x v="1072"/>
    <x v="0"/>
    <n v="0"/>
    <n v="0"/>
    <n v="1"/>
    <n v="123067"/>
    <n v="0"/>
    <n v="0"/>
    <n v="0"/>
    <n v="0"/>
    <n v="1"/>
    <n v="461500"/>
    <n v="1"/>
    <n v="461500"/>
    <n v="0"/>
    <n v="0"/>
    <n v="0"/>
    <n v="0"/>
  </r>
  <r>
    <d v="2008-07-07T00:00:00"/>
    <x v="3"/>
    <d v="2008-07-01T00:00:00"/>
    <x v="6"/>
    <x v="3"/>
    <x v="1084"/>
    <x v="0"/>
    <n v="0"/>
    <n v="0"/>
    <n v="0"/>
    <n v="0"/>
    <n v="0"/>
    <n v="0"/>
    <n v="1"/>
    <n v="123067"/>
    <n v="0"/>
    <n v="0"/>
    <n v="0"/>
    <n v="0"/>
    <n v="1"/>
    <n v="87120"/>
    <n v="2"/>
    <n v="564210"/>
  </r>
  <r>
    <d v="2008-07-08T00:00:00"/>
    <x v="4"/>
    <d v="2008-07-01T00:00:00"/>
    <x v="6"/>
    <x v="3"/>
    <x v="1032"/>
    <x v="0"/>
    <n v="0"/>
    <n v="0"/>
    <n v="0"/>
    <n v="0"/>
    <n v="0"/>
    <n v="0"/>
    <n v="0"/>
    <n v="0"/>
    <n v="0"/>
    <n v="0"/>
    <n v="1"/>
    <n v="461500"/>
    <n v="1"/>
    <n v="166000"/>
    <n v="9"/>
    <n v="2031450"/>
  </r>
  <r>
    <d v="2008-07-09T00:00:00"/>
    <x v="5"/>
    <d v="2008-07-01T00:00:00"/>
    <x v="6"/>
    <x v="0"/>
    <x v="0"/>
    <x v="0"/>
    <n v="0"/>
    <n v="0"/>
    <n v="0"/>
    <n v="0"/>
    <n v="0"/>
    <n v="0"/>
    <n v="0"/>
    <n v="0"/>
    <n v="0"/>
    <n v="0"/>
    <n v="0"/>
    <n v="0"/>
    <n v="0"/>
    <n v="0"/>
    <n v="2"/>
    <n v="411200"/>
  </r>
  <r>
    <d v="2008-07-10T00:00:00"/>
    <x v="6"/>
    <d v="2008-07-01T00:00:00"/>
    <x v="6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8-07-11T00:00:00"/>
    <x v="0"/>
    <d v="2008-07-01T00:00:00"/>
    <x v="6"/>
    <x v="0"/>
    <x v="0"/>
    <x v="0"/>
    <n v="0"/>
    <n v="0"/>
    <n v="0"/>
    <n v="0"/>
    <n v="0"/>
    <n v="0"/>
    <n v="0"/>
    <n v="0"/>
    <n v="0"/>
    <n v="0"/>
    <n v="0"/>
    <n v="0"/>
    <n v="1"/>
    <n v="381270"/>
    <n v="1"/>
    <n v="218100"/>
  </r>
  <r>
    <d v="2008-07-12T00:00:00"/>
    <x v="1"/>
    <d v="2008-07-01T00:00:00"/>
    <x v="6"/>
    <x v="3"/>
    <x v="1032"/>
    <x v="0"/>
    <n v="0"/>
    <n v="0"/>
    <n v="1"/>
    <n v="461500"/>
    <n v="0"/>
    <n v="0"/>
    <n v="0"/>
    <n v="0"/>
    <n v="0"/>
    <n v="0"/>
    <n v="0"/>
    <n v="0"/>
    <n v="0"/>
    <n v="0"/>
    <n v="1"/>
    <n v="218100"/>
  </r>
  <r>
    <d v="2008-07-13T00:00:00"/>
    <x v="2"/>
    <d v="2008-07-01T00:00:00"/>
    <x v="6"/>
    <x v="1"/>
    <x v="1065"/>
    <x v="6"/>
    <n v="938384"/>
    <n v="0.66666666666666663"/>
    <n v="0"/>
    <n v="0"/>
    <n v="0"/>
    <n v="0"/>
    <n v="1"/>
    <n v="461500"/>
    <n v="0"/>
    <n v="0"/>
    <n v="1"/>
    <n v="123067"/>
    <n v="0"/>
    <n v="0"/>
    <n v="0"/>
    <n v="0"/>
  </r>
  <r>
    <d v="2008-07-14T00:00:00"/>
    <x v="3"/>
    <d v="2008-07-01T00:00:00"/>
    <x v="6"/>
    <x v="1"/>
    <x v="1100"/>
    <x v="2"/>
    <n v="461500"/>
    <n v="0.33333333333333331"/>
    <n v="4"/>
    <n v="938384"/>
    <n v="0"/>
    <n v="0"/>
    <n v="0"/>
    <n v="0"/>
    <n v="0"/>
    <n v="0"/>
    <n v="0"/>
    <n v="0"/>
    <n v="1"/>
    <n v="115585"/>
    <n v="6"/>
    <n v="1511690"/>
  </r>
  <r>
    <d v="2008-07-15T00:00:00"/>
    <x v="4"/>
    <d v="2008-07-01T00:00:00"/>
    <x v="6"/>
    <x v="1"/>
    <x v="1034"/>
    <x v="0"/>
    <n v="0"/>
    <n v="0"/>
    <n v="4"/>
    <n v="1046067"/>
    <n v="0"/>
    <n v="0"/>
    <n v="0"/>
    <n v="0"/>
    <n v="1"/>
    <n v="230750"/>
    <n v="1"/>
    <n v="230750"/>
    <n v="0"/>
    <n v="0"/>
    <n v="2"/>
    <n v="397955"/>
  </r>
  <r>
    <d v="2008-07-16T00:00:00"/>
    <x v="5"/>
    <d v="2008-07-01T00:00:00"/>
    <x v="6"/>
    <x v="5"/>
    <x v="1034"/>
    <x v="1"/>
    <n v="230750"/>
    <n v="0.2"/>
    <n v="1"/>
    <n v="230750"/>
    <n v="0"/>
    <n v="0"/>
    <n v="1"/>
    <n v="123067"/>
    <n v="1"/>
    <n v="461500"/>
    <n v="1"/>
    <n v="461500"/>
    <n v="1"/>
    <n v="216890"/>
    <n v="1"/>
    <n v="102633"/>
  </r>
  <r>
    <d v="2008-07-17T00:00:00"/>
    <x v="6"/>
    <d v="2008-07-01T00:00:00"/>
    <x v="6"/>
    <x v="4"/>
    <x v="1033"/>
    <x v="0"/>
    <n v="0"/>
    <n v="0"/>
    <n v="0"/>
    <n v="0"/>
    <n v="0"/>
    <n v="0"/>
    <n v="1"/>
    <n v="123067"/>
    <n v="0"/>
    <n v="0"/>
    <n v="1"/>
    <n v="461500"/>
    <n v="0"/>
    <n v="0"/>
    <n v="1"/>
    <n v="218100"/>
  </r>
  <r>
    <d v="2008-07-18T00:00:00"/>
    <x v="0"/>
    <d v="2008-07-01T00:00:00"/>
    <x v="6"/>
    <x v="15"/>
    <x v="1101"/>
    <x v="1"/>
    <n v="230750"/>
    <n v="9.0909090909090912E-2"/>
    <n v="5"/>
    <n v="830701"/>
    <n v="0"/>
    <n v="0"/>
    <n v="3"/>
    <n v="476884"/>
    <n v="0"/>
    <n v="0"/>
    <n v="2"/>
    <n v="353817"/>
    <n v="5"/>
    <n v="974269"/>
    <n v="4"/>
    <n v="859035"/>
  </r>
  <r>
    <d v="2008-07-19T00:00:00"/>
    <x v="1"/>
    <d v="2008-07-01T00:00:00"/>
    <x v="6"/>
    <x v="5"/>
    <x v="1045"/>
    <x v="0"/>
    <n v="0"/>
    <n v="0"/>
    <n v="2"/>
    <n v="584567"/>
    <n v="0"/>
    <n v="0"/>
    <n v="1"/>
    <n v="461500"/>
    <n v="0"/>
    <n v="0"/>
    <n v="2"/>
    <n v="692250"/>
    <n v="0"/>
    <n v="0"/>
    <n v="0"/>
    <n v="0"/>
  </r>
  <r>
    <d v="2008-07-20T00:00:00"/>
    <x v="2"/>
    <d v="2008-07-01T00:00:00"/>
    <x v="6"/>
    <x v="31"/>
    <x v="1102"/>
    <x v="7"/>
    <n v="1615250"/>
    <n v="0.19230769230769232"/>
    <n v="14"/>
    <n v="4399634"/>
    <n v="0"/>
    <n v="0"/>
    <n v="2"/>
    <n v="461500"/>
    <n v="0"/>
    <n v="0"/>
    <n v="5"/>
    <n v="1507567"/>
    <n v="0"/>
    <n v="0"/>
    <n v="0"/>
    <n v="0"/>
  </r>
  <r>
    <d v="2008-07-21T00:00:00"/>
    <x v="3"/>
    <d v="2008-07-01T00:00:00"/>
    <x v="6"/>
    <x v="14"/>
    <x v="1040"/>
    <x v="1"/>
    <n v="230750"/>
    <n v="0.125"/>
    <n v="5"/>
    <n v="1738317"/>
    <n v="0"/>
    <n v="0"/>
    <n v="0"/>
    <n v="0"/>
    <n v="2"/>
    <n v="692250"/>
    <n v="0"/>
    <n v="0"/>
    <n v="1"/>
    <n v="123064"/>
    <n v="3"/>
    <n v="1061270"/>
  </r>
  <r>
    <d v="2008-07-22T00:00:00"/>
    <x v="4"/>
    <d v="2008-07-01T00:00:00"/>
    <x v="6"/>
    <x v="6"/>
    <x v="1052"/>
    <x v="1"/>
    <n v="461500"/>
    <n v="0.25"/>
    <n v="3"/>
    <n v="923000"/>
    <n v="0"/>
    <n v="0"/>
    <n v="0"/>
    <n v="0"/>
    <n v="0"/>
    <n v="0"/>
    <n v="0"/>
    <n v="0"/>
    <n v="0"/>
    <n v="0"/>
    <n v="1"/>
    <n v="129753"/>
  </r>
  <r>
    <d v="2008-07-23T00:00:00"/>
    <x v="5"/>
    <d v="2008-07-01T00:00:00"/>
    <x v="6"/>
    <x v="10"/>
    <x v="1103"/>
    <x v="5"/>
    <n v="2076750"/>
    <n v="0.42857142857142855"/>
    <n v="5"/>
    <n v="2076750"/>
    <n v="0"/>
    <n v="0"/>
    <n v="1"/>
    <n v="230750"/>
    <n v="1"/>
    <n v="230750"/>
    <n v="1"/>
    <n v="230750"/>
    <n v="4"/>
    <n v="775189"/>
    <n v="7"/>
    <n v="1847053"/>
  </r>
  <r>
    <d v="2008-07-24T00:00:00"/>
    <x v="6"/>
    <d v="2008-07-01T00:00:00"/>
    <x v="6"/>
    <x v="14"/>
    <x v="1092"/>
    <x v="1"/>
    <n v="461500"/>
    <n v="0.125"/>
    <n v="7"/>
    <n v="1984451"/>
    <n v="0"/>
    <n v="0"/>
    <n v="0"/>
    <n v="0"/>
    <n v="0"/>
    <n v="0"/>
    <n v="0"/>
    <n v="0"/>
    <n v="1"/>
    <n v="230745"/>
    <n v="5"/>
    <n v="1293470"/>
  </r>
  <r>
    <d v="2008-07-25T00:00:00"/>
    <x v="0"/>
    <d v="2008-07-01T00:00:00"/>
    <x v="6"/>
    <x v="4"/>
    <x v="1048"/>
    <x v="0"/>
    <n v="0"/>
    <n v="0"/>
    <n v="0"/>
    <n v="0"/>
    <n v="0"/>
    <n v="0"/>
    <n v="0"/>
    <n v="0"/>
    <n v="0"/>
    <n v="0"/>
    <n v="2"/>
    <n v="692250"/>
    <n v="1"/>
    <n v="79801"/>
    <n v="3"/>
    <n v="667150"/>
  </r>
  <r>
    <d v="2008-07-26T00:00:00"/>
    <x v="1"/>
    <d v="2008-07-01T00:00:00"/>
    <x v="6"/>
    <x v="2"/>
    <x v="1048"/>
    <x v="1"/>
    <n v="230750"/>
    <n v="0.33333333333333331"/>
    <n v="2"/>
    <n v="461500"/>
    <n v="0"/>
    <n v="0"/>
    <n v="0"/>
    <n v="0"/>
    <n v="0"/>
    <n v="0"/>
    <n v="0"/>
    <n v="0"/>
    <n v="0"/>
    <n v="0"/>
    <n v="0"/>
    <n v="0"/>
  </r>
  <r>
    <d v="2008-07-27T00:00:00"/>
    <x v="2"/>
    <d v="2008-07-01T00:00:00"/>
    <x v="6"/>
    <x v="5"/>
    <x v="1034"/>
    <x v="0"/>
    <n v="0"/>
    <n v="0"/>
    <n v="5"/>
    <n v="1507567"/>
    <n v="0"/>
    <n v="0"/>
    <n v="0"/>
    <n v="0"/>
    <n v="0"/>
    <n v="0"/>
    <n v="0"/>
    <n v="0"/>
    <n v="0"/>
    <n v="0"/>
    <n v="0"/>
    <n v="0"/>
  </r>
  <r>
    <d v="2008-07-28T00:00:00"/>
    <x v="3"/>
    <d v="2008-07-01T00:00:00"/>
    <x v="6"/>
    <x v="9"/>
    <x v="1043"/>
    <x v="3"/>
    <n v="692250"/>
    <n v="0.3"/>
    <n v="4"/>
    <n v="1276817"/>
    <n v="0"/>
    <n v="0"/>
    <n v="0"/>
    <n v="0"/>
    <n v="1"/>
    <n v="230750"/>
    <n v="2"/>
    <n v="692250"/>
    <n v="0"/>
    <n v="0"/>
    <n v="5"/>
    <n v="1674970"/>
  </r>
  <r>
    <d v="2008-07-29T00:00:00"/>
    <x v="4"/>
    <d v="2008-07-01T00:00:00"/>
    <x v="6"/>
    <x v="0"/>
    <x v="0"/>
    <x v="0"/>
    <n v="0"/>
    <n v="0"/>
    <n v="0"/>
    <n v="0"/>
    <n v="0"/>
    <n v="0"/>
    <n v="0"/>
    <n v="0"/>
    <n v="0"/>
    <n v="0"/>
    <n v="0"/>
    <n v="0"/>
    <n v="0"/>
    <n v="0"/>
    <n v="4"/>
    <n v="809035"/>
  </r>
  <r>
    <d v="2008-07-30T00:00:00"/>
    <x v="5"/>
    <d v="2008-07-01T00:00:00"/>
    <x v="6"/>
    <x v="2"/>
    <x v="1048"/>
    <x v="1"/>
    <n v="230750"/>
    <n v="0.33333333333333331"/>
    <n v="0"/>
    <n v="0"/>
    <n v="0"/>
    <n v="0"/>
    <n v="1"/>
    <n v="230750"/>
    <n v="1"/>
    <n v="230750"/>
    <n v="0"/>
    <n v="0"/>
    <n v="3"/>
    <n v="531064"/>
    <n v="3"/>
    <n v="654300"/>
  </r>
  <r>
    <d v="2008-07-31T00:00:00"/>
    <x v="6"/>
    <d v="2008-07-01T00:00:00"/>
    <x v="6"/>
    <x v="15"/>
    <x v="1043"/>
    <x v="5"/>
    <n v="1846000"/>
    <n v="0.54545454545454541"/>
    <n v="3"/>
    <n v="692250"/>
    <n v="0"/>
    <n v="0"/>
    <n v="1"/>
    <n v="123067"/>
    <n v="0"/>
    <n v="0"/>
    <n v="1"/>
    <n v="230750"/>
    <n v="1"/>
    <n v="204000"/>
    <n v="4"/>
    <n v="770072"/>
  </r>
  <r>
    <d v="2008-08-01T00:00:00"/>
    <x v="0"/>
    <d v="2008-08-01T00:00:00"/>
    <x v="6"/>
    <x v="14"/>
    <x v="1094"/>
    <x v="0"/>
    <n v="0"/>
    <n v="0"/>
    <n v="4"/>
    <n v="1046067"/>
    <n v="0"/>
    <n v="0"/>
    <n v="1"/>
    <n v="461500"/>
    <n v="0"/>
    <n v="0"/>
    <n v="3"/>
    <n v="815317"/>
    <n v="0"/>
    <n v="0"/>
    <n v="7"/>
    <n v="1805487"/>
  </r>
  <r>
    <d v="2008-08-02T00:00:00"/>
    <x v="1"/>
    <d v="2008-08-01T00:00:00"/>
    <x v="6"/>
    <x v="6"/>
    <x v="1052"/>
    <x v="1"/>
    <n v="461500"/>
    <n v="0.25"/>
    <n v="3"/>
    <n v="923000"/>
    <n v="0"/>
    <n v="0"/>
    <n v="0"/>
    <n v="0"/>
    <n v="0"/>
    <n v="0"/>
    <n v="0"/>
    <n v="0"/>
    <n v="0"/>
    <n v="0"/>
    <n v="0"/>
    <n v="0"/>
  </r>
  <r>
    <d v="2008-08-03T00:00:00"/>
    <x v="2"/>
    <d v="2008-08-01T00:00:00"/>
    <x v="6"/>
    <x v="13"/>
    <x v="1085"/>
    <x v="1"/>
    <n v="230750"/>
    <n v="5.8823529411764705E-2"/>
    <n v="11"/>
    <n v="3692000"/>
    <n v="0"/>
    <n v="0"/>
    <n v="2"/>
    <n v="584567"/>
    <n v="1"/>
    <n v="230750"/>
    <n v="2"/>
    <n v="692250"/>
    <n v="0"/>
    <n v="0"/>
    <n v="0"/>
    <n v="0"/>
  </r>
  <r>
    <d v="2008-08-04T00:00:00"/>
    <x v="3"/>
    <d v="2008-08-01T00:00:00"/>
    <x v="6"/>
    <x v="7"/>
    <x v="1104"/>
    <x v="2"/>
    <n v="353817"/>
    <n v="0.22222222222222221"/>
    <n v="7"/>
    <n v="1876768"/>
    <n v="0"/>
    <n v="0"/>
    <n v="0"/>
    <n v="0"/>
    <n v="0"/>
    <n v="0"/>
    <n v="0"/>
    <n v="0"/>
    <n v="2"/>
    <n v="560270"/>
    <n v="0"/>
    <n v="0"/>
  </r>
  <r>
    <d v="2008-08-05T00:00:00"/>
    <x v="4"/>
    <d v="2008-08-01T00:00:00"/>
    <x v="6"/>
    <x v="12"/>
    <x v="1105"/>
    <x v="3"/>
    <n v="923000"/>
    <n v="0.23076923076923078"/>
    <n v="7"/>
    <n v="1507566"/>
    <n v="0"/>
    <n v="0"/>
    <n v="0"/>
    <n v="0"/>
    <n v="0"/>
    <n v="0"/>
    <n v="3"/>
    <n v="1046067"/>
    <n v="4"/>
    <n v="696819"/>
    <n v="2"/>
    <n v="409590"/>
  </r>
  <r>
    <d v="2008-08-06T00:00:00"/>
    <x v="5"/>
    <d v="2008-08-01T00:00:00"/>
    <x v="6"/>
    <x v="5"/>
    <x v="1106"/>
    <x v="0"/>
    <n v="0"/>
    <n v="0"/>
    <n v="4"/>
    <n v="938384"/>
    <n v="0"/>
    <n v="0"/>
    <n v="0"/>
    <n v="0"/>
    <n v="1"/>
    <n v="230750"/>
    <n v="0"/>
    <n v="0"/>
    <n v="0"/>
    <n v="0"/>
    <n v="3"/>
    <n v="553305"/>
  </r>
  <r>
    <d v="2008-08-07T00:00:00"/>
    <x v="6"/>
    <d v="2008-08-01T00:00:00"/>
    <x v="6"/>
    <x v="7"/>
    <x v="1092"/>
    <x v="2"/>
    <n v="923000"/>
    <n v="0.22222222222222221"/>
    <n v="6"/>
    <n v="1292201"/>
    <n v="0"/>
    <n v="0"/>
    <n v="0"/>
    <n v="0"/>
    <n v="0"/>
    <n v="0"/>
    <n v="1"/>
    <n v="230750"/>
    <n v="0"/>
    <n v="0"/>
    <n v="0"/>
    <n v="0"/>
  </r>
  <r>
    <d v="2008-08-08T00:00:00"/>
    <x v="0"/>
    <d v="2008-08-01T00:00:00"/>
    <x v="6"/>
    <x v="11"/>
    <x v="1079"/>
    <x v="3"/>
    <n v="584567"/>
    <n v="0.25"/>
    <n v="3"/>
    <n v="923000"/>
    <n v="0"/>
    <n v="0"/>
    <n v="1"/>
    <n v="230750"/>
    <n v="1"/>
    <n v="461500"/>
    <n v="4"/>
    <n v="707634"/>
    <n v="0"/>
    <n v="0"/>
    <n v="3"/>
    <n v="654300"/>
  </r>
  <r>
    <d v="2008-08-09T00:00:00"/>
    <x v="1"/>
    <d v="2008-08-01T00:00:00"/>
    <x v="6"/>
    <x v="1"/>
    <x v="1065"/>
    <x v="2"/>
    <n v="692250"/>
    <n v="0.33333333333333331"/>
    <n v="3"/>
    <n v="707634"/>
    <n v="0"/>
    <n v="0"/>
    <n v="1"/>
    <n v="230750"/>
    <n v="0"/>
    <n v="0"/>
    <n v="0"/>
    <n v="-107683"/>
    <n v="0"/>
    <n v="0"/>
    <n v="0"/>
    <n v="0"/>
  </r>
  <r>
    <d v="2008-08-10T00:00:00"/>
    <x v="2"/>
    <d v="2008-08-01T00:00:00"/>
    <x v="6"/>
    <x v="9"/>
    <x v="1107"/>
    <x v="2"/>
    <n v="353817"/>
    <n v="0.2"/>
    <n v="8"/>
    <n v="1415268"/>
    <n v="0"/>
    <n v="0"/>
    <n v="0"/>
    <n v="0"/>
    <n v="0"/>
    <n v="0"/>
    <n v="0"/>
    <n v="0"/>
    <n v="0"/>
    <n v="0"/>
    <n v="0"/>
    <n v="0"/>
  </r>
  <r>
    <d v="2008-08-11T00:00:00"/>
    <x v="3"/>
    <d v="2008-08-01T00:00:00"/>
    <x v="6"/>
    <x v="11"/>
    <x v="1064"/>
    <x v="6"/>
    <n v="1046067"/>
    <n v="0.33333333333333331"/>
    <n v="4"/>
    <n v="938384"/>
    <n v="0"/>
    <n v="0"/>
    <n v="1"/>
    <n v="230750"/>
    <n v="3"/>
    <n v="923000"/>
    <n v="0"/>
    <n v="230750"/>
    <n v="1"/>
    <n v="461490"/>
    <n v="3"/>
    <n v="667150"/>
  </r>
  <r>
    <d v="2008-08-12T00:00:00"/>
    <x v="4"/>
    <d v="2008-08-01T00:00:00"/>
    <x v="6"/>
    <x v="6"/>
    <x v="1047"/>
    <x v="1"/>
    <n v="461500"/>
    <n v="0.25"/>
    <n v="2"/>
    <n v="923000"/>
    <n v="0"/>
    <n v="0"/>
    <n v="0"/>
    <n v="0"/>
    <n v="0"/>
    <n v="0"/>
    <n v="1"/>
    <n v="461500"/>
    <n v="0"/>
    <n v="0"/>
    <n v="3"/>
    <n v="770050"/>
  </r>
  <r>
    <d v="2008-08-13T00:00:00"/>
    <x v="5"/>
    <d v="2008-08-01T00:00:00"/>
    <x v="6"/>
    <x v="3"/>
    <x v="1032"/>
    <x v="1"/>
    <n v="461500"/>
    <n v="1"/>
    <n v="0"/>
    <n v="0"/>
    <n v="0"/>
    <n v="0"/>
    <n v="0"/>
    <n v="0"/>
    <n v="0"/>
    <n v="0"/>
    <n v="0"/>
    <n v="0"/>
    <n v="0"/>
    <n v="0"/>
    <n v="2"/>
    <n v="436200"/>
  </r>
  <r>
    <d v="2008-08-14T00:00:00"/>
    <x v="6"/>
    <d v="2008-08-01T00:00:00"/>
    <x v="6"/>
    <x v="15"/>
    <x v="1044"/>
    <x v="3"/>
    <n v="584567"/>
    <n v="0.27272727272727271"/>
    <n v="4"/>
    <n v="1046067"/>
    <n v="0"/>
    <n v="0"/>
    <n v="2"/>
    <n v="353817"/>
    <n v="0"/>
    <n v="0"/>
    <n v="2"/>
    <n v="584567"/>
    <n v="0"/>
    <n v="0"/>
    <n v="3"/>
    <n v="870635"/>
  </r>
  <r>
    <d v="2008-08-15T00:00:00"/>
    <x v="0"/>
    <d v="2008-08-01T00:00:00"/>
    <x v="6"/>
    <x v="19"/>
    <x v="1108"/>
    <x v="7"/>
    <n v="1507567"/>
    <n v="0.26315789473684209"/>
    <n v="8"/>
    <n v="2676701"/>
    <n v="0"/>
    <n v="0"/>
    <n v="0"/>
    <n v="0"/>
    <n v="0"/>
    <n v="0"/>
    <n v="6"/>
    <n v="2092134"/>
    <n v="2"/>
    <n v="231864"/>
    <n v="5"/>
    <n v="1395142"/>
  </r>
  <r>
    <d v="2008-08-16T00:00:00"/>
    <x v="1"/>
    <d v="2008-08-01T00:00:00"/>
    <x v="6"/>
    <x v="7"/>
    <x v="1109"/>
    <x v="0"/>
    <n v="0"/>
    <n v="0"/>
    <n v="4"/>
    <n v="1046067"/>
    <n v="0"/>
    <n v="0"/>
    <n v="2"/>
    <n v="246134"/>
    <n v="0"/>
    <n v="0"/>
    <n v="3"/>
    <n v="923000"/>
    <n v="0"/>
    <n v="0"/>
    <n v="1"/>
    <n v="122900"/>
  </r>
  <r>
    <d v="2008-08-17T00:00:00"/>
    <x v="2"/>
    <d v="2008-08-01T00:00:00"/>
    <x v="6"/>
    <x v="7"/>
    <x v="1110"/>
    <x v="7"/>
    <n v="1507567"/>
    <n v="0.55555555555555558"/>
    <n v="4"/>
    <n v="830701"/>
    <n v="0"/>
    <n v="0"/>
    <n v="0"/>
    <n v="0"/>
    <n v="0"/>
    <n v="0"/>
    <n v="0"/>
    <n v="0"/>
    <n v="0"/>
    <n v="0"/>
    <n v="0"/>
    <n v="0"/>
  </r>
  <r>
    <d v="2008-08-18T00:00:00"/>
    <x v="3"/>
    <d v="2008-08-01T00:00:00"/>
    <x v="6"/>
    <x v="18"/>
    <x v="1111"/>
    <x v="2"/>
    <n v="246134"/>
    <n v="0.1111111111111111"/>
    <n v="11"/>
    <n v="3476634"/>
    <n v="0"/>
    <n v="0"/>
    <n v="0"/>
    <n v="0"/>
    <n v="0"/>
    <n v="0"/>
    <n v="5"/>
    <n v="2307500"/>
    <n v="0"/>
    <n v="0"/>
    <n v="0"/>
    <n v="0"/>
  </r>
  <r>
    <d v="2008-08-19T00:00:00"/>
    <x v="4"/>
    <d v="2008-08-01T00:00:00"/>
    <x v="6"/>
    <x v="5"/>
    <x v="1045"/>
    <x v="0"/>
    <n v="0"/>
    <n v="0"/>
    <n v="2"/>
    <n v="353817"/>
    <n v="0"/>
    <n v="0"/>
    <n v="0"/>
    <n v="0"/>
    <n v="0"/>
    <n v="0"/>
    <n v="3"/>
    <n v="1384500"/>
    <n v="0"/>
    <n v="0"/>
    <n v="3"/>
    <n v="884000"/>
  </r>
  <r>
    <d v="2008-08-20T00:00:00"/>
    <x v="5"/>
    <d v="2008-08-01T00:00:00"/>
    <x v="6"/>
    <x v="8"/>
    <x v="1082"/>
    <x v="0"/>
    <n v="0"/>
    <n v="0"/>
    <n v="6"/>
    <n v="1969067"/>
    <n v="0"/>
    <n v="0"/>
    <n v="0"/>
    <n v="0"/>
    <n v="1"/>
    <n v="230750"/>
    <n v="0"/>
    <n v="0"/>
    <n v="2"/>
    <n v="327064"/>
    <n v="5"/>
    <n v="1471495"/>
  </r>
  <r>
    <d v="2008-08-21T00:00:00"/>
    <x v="6"/>
    <d v="2008-08-01T00:00:00"/>
    <x v="6"/>
    <x v="3"/>
    <x v="1029"/>
    <x v="0"/>
    <n v="0"/>
    <n v="0"/>
    <n v="0"/>
    <n v="0"/>
    <n v="0"/>
    <n v="0"/>
    <n v="0"/>
    <n v="0"/>
    <n v="0"/>
    <n v="0"/>
    <n v="1"/>
    <n v="230750"/>
    <n v="1"/>
    <n v="123064"/>
    <n v="1"/>
    <n v="422100"/>
  </r>
  <r>
    <d v="2008-08-22T00:00:00"/>
    <x v="0"/>
    <d v="2008-08-01T00:00:00"/>
    <x v="6"/>
    <x v="7"/>
    <x v="1050"/>
    <x v="3"/>
    <n v="923000"/>
    <n v="0.33333333333333331"/>
    <n v="4"/>
    <n v="1169134"/>
    <n v="0"/>
    <n v="0"/>
    <n v="0"/>
    <n v="0"/>
    <n v="0"/>
    <n v="0"/>
    <n v="2"/>
    <n v="461500"/>
    <n v="0"/>
    <n v="0"/>
    <n v="9"/>
    <n v="2646517"/>
  </r>
  <r>
    <d v="2008-08-23T00:00:00"/>
    <x v="1"/>
    <d v="2008-08-01T00:00:00"/>
    <x v="6"/>
    <x v="0"/>
    <x v="0"/>
    <x v="0"/>
    <n v="0"/>
    <n v="0"/>
    <n v="0"/>
    <n v="0"/>
    <n v="0"/>
    <n v="0"/>
    <n v="0"/>
    <n v="0"/>
    <n v="0"/>
    <n v="0"/>
    <n v="0"/>
    <n v="0"/>
    <n v="0"/>
    <n v="0"/>
    <n v="1"/>
    <n v="218100"/>
  </r>
  <r>
    <d v="2008-08-24T00:00:00"/>
    <x v="2"/>
    <d v="2008-08-01T00:00:00"/>
    <x v="6"/>
    <x v="9"/>
    <x v="1104"/>
    <x v="1"/>
    <n v="123067"/>
    <n v="0.1"/>
    <n v="7"/>
    <n v="1522951"/>
    <n v="0"/>
    <n v="0"/>
    <n v="0"/>
    <n v="0"/>
    <n v="0"/>
    <n v="0"/>
    <n v="2"/>
    <n v="584567"/>
    <n v="0"/>
    <n v="0"/>
    <n v="0"/>
    <n v="0"/>
  </r>
  <r>
    <d v="2008-08-25T00:00:00"/>
    <x v="3"/>
    <d v="2008-08-01T00:00:00"/>
    <x v="6"/>
    <x v="2"/>
    <x v="1063"/>
    <x v="0"/>
    <n v="0"/>
    <n v="0"/>
    <n v="2"/>
    <n v="353817"/>
    <n v="0"/>
    <n v="0"/>
    <n v="0"/>
    <n v="0"/>
    <n v="0"/>
    <n v="0"/>
    <n v="1"/>
    <n v="461500"/>
    <n v="1"/>
    <n v="461490"/>
    <n v="5"/>
    <n v="1165218"/>
  </r>
  <r>
    <d v="2008-08-26T00:00:00"/>
    <x v="4"/>
    <d v="2008-08-01T00:00:00"/>
    <x v="6"/>
    <x v="6"/>
    <x v="1063"/>
    <x v="2"/>
    <n v="353817"/>
    <n v="0.5"/>
    <n v="0"/>
    <n v="0"/>
    <n v="0"/>
    <n v="0"/>
    <n v="0"/>
    <n v="0"/>
    <n v="0"/>
    <n v="0"/>
    <n v="2"/>
    <n v="461500"/>
    <n v="3"/>
    <n v="547414"/>
    <n v="3"/>
    <n v="653785"/>
  </r>
  <r>
    <d v="2008-08-27T00:00:00"/>
    <x v="5"/>
    <d v="2008-08-01T00:00:00"/>
    <x v="6"/>
    <x v="14"/>
    <x v="1112"/>
    <x v="2"/>
    <n v="923000"/>
    <n v="0.25"/>
    <n v="4"/>
    <n v="1153750"/>
    <n v="0"/>
    <n v="0"/>
    <n v="0"/>
    <n v="0"/>
    <n v="0"/>
    <n v="0"/>
    <n v="2"/>
    <n v="692250"/>
    <n v="0"/>
    <n v="0"/>
    <n v="2"/>
    <n v="422835"/>
  </r>
  <r>
    <d v="2008-08-28T00:00:00"/>
    <x v="6"/>
    <d v="2008-08-01T00:00:00"/>
    <x v="6"/>
    <x v="19"/>
    <x v="1113"/>
    <x v="7"/>
    <n v="1153750"/>
    <n v="0.26315789473684209"/>
    <n v="9"/>
    <n v="2107518"/>
    <n v="0"/>
    <n v="0"/>
    <n v="0"/>
    <n v="0"/>
    <n v="2"/>
    <n v="353817"/>
    <n v="3"/>
    <n v="692250"/>
    <n v="0"/>
    <n v="0"/>
    <n v="3"/>
    <n v="513972"/>
  </r>
  <r>
    <d v="2008-08-29T00:00:00"/>
    <x v="0"/>
    <d v="2008-08-01T00:00:00"/>
    <x v="6"/>
    <x v="19"/>
    <x v="1114"/>
    <x v="7"/>
    <n v="1384500"/>
    <n v="0.26315789473684209"/>
    <n v="9"/>
    <n v="1969067"/>
    <n v="0"/>
    <n v="0"/>
    <n v="1"/>
    <n v="230750"/>
    <n v="2"/>
    <n v="461500"/>
    <n v="2"/>
    <n v="353817"/>
    <n v="1"/>
    <n v="190750"/>
    <n v="2"/>
    <n v="422835"/>
  </r>
  <r>
    <d v="2008-08-30T00:00:00"/>
    <x v="1"/>
    <d v="2008-08-01T00:00:00"/>
    <x v="6"/>
    <x v="17"/>
    <x v="1115"/>
    <x v="3"/>
    <n v="707634"/>
    <n v="0.13043478260869565"/>
    <n v="16"/>
    <n v="3830451"/>
    <n v="0"/>
    <n v="0"/>
    <n v="0"/>
    <n v="0"/>
    <n v="0"/>
    <n v="0"/>
    <n v="4"/>
    <n v="1046067"/>
    <n v="0"/>
    <n v="0"/>
    <n v="0"/>
    <n v="0"/>
  </r>
  <r>
    <d v="2008-08-31T00:00:00"/>
    <x v="2"/>
    <d v="2008-08-01T00:00:00"/>
    <x v="6"/>
    <x v="23"/>
    <x v="1035"/>
    <x v="3"/>
    <n v="692250"/>
    <n v="0.2"/>
    <n v="10"/>
    <n v="2784384"/>
    <n v="0"/>
    <n v="0"/>
    <n v="0"/>
    <n v="0"/>
    <n v="1"/>
    <n v="230750"/>
    <n v="1"/>
    <n v="123067"/>
    <n v="0"/>
    <n v="0"/>
    <n v="0"/>
    <n v="0"/>
  </r>
  <r>
    <d v="2008-09-01T00:00:00"/>
    <x v="3"/>
    <d v="2008-09-01T00:00:00"/>
    <x v="6"/>
    <x v="8"/>
    <x v="1116"/>
    <x v="1"/>
    <n v="230750"/>
    <n v="0.14285714285714285"/>
    <n v="4"/>
    <n v="1846000"/>
    <n v="0"/>
    <n v="0"/>
    <n v="1"/>
    <n v="230750"/>
    <n v="0"/>
    <n v="0"/>
    <n v="1"/>
    <n v="230750"/>
    <n v="2"/>
    <n v="370005"/>
    <n v="5"/>
    <n v="1256835"/>
  </r>
  <r>
    <d v="2008-09-02T00:00:00"/>
    <x v="4"/>
    <d v="2008-09-01T00:00:00"/>
    <x v="6"/>
    <x v="9"/>
    <x v="1043"/>
    <x v="2"/>
    <n v="461500"/>
    <n v="0.2"/>
    <n v="8"/>
    <n v="2430567"/>
    <n v="0"/>
    <n v="0"/>
    <n v="0"/>
    <n v="0"/>
    <n v="0"/>
    <n v="0"/>
    <n v="0"/>
    <n v="0"/>
    <n v="1"/>
    <n v="85624"/>
    <n v="6"/>
    <n v="1614355"/>
  </r>
  <r>
    <d v="2008-09-03T00:00:00"/>
    <x v="5"/>
    <d v="2008-09-01T00:00:00"/>
    <x v="6"/>
    <x v="23"/>
    <x v="1117"/>
    <x v="6"/>
    <n v="707634"/>
    <n v="0.26666666666666666"/>
    <n v="7"/>
    <n v="1861384"/>
    <n v="0"/>
    <n v="0"/>
    <n v="1"/>
    <n v="230750"/>
    <n v="0"/>
    <n v="0"/>
    <n v="3"/>
    <n v="707634"/>
    <n v="1"/>
    <n v="108800"/>
    <n v="10"/>
    <n v="2881727"/>
  </r>
  <r>
    <d v="2008-09-04T00:00:00"/>
    <x v="6"/>
    <d v="2008-09-01T00:00:00"/>
    <x v="6"/>
    <x v="7"/>
    <x v="1118"/>
    <x v="1"/>
    <n v="230750"/>
    <n v="0.1111111111111111"/>
    <n v="6"/>
    <n v="1738317"/>
    <n v="0"/>
    <n v="0"/>
    <n v="0"/>
    <n v="0"/>
    <n v="0"/>
    <n v="0"/>
    <n v="2"/>
    <n v="461500"/>
    <n v="0"/>
    <n v="0"/>
    <n v="4"/>
    <n v="1178670"/>
  </r>
  <r>
    <d v="2008-09-05T00:00:00"/>
    <x v="0"/>
    <d v="2008-09-01T00:00:00"/>
    <x v="6"/>
    <x v="2"/>
    <x v="1048"/>
    <x v="2"/>
    <n v="461500"/>
    <n v="0.66666666666666663"/>
    <n v="0"/>
    <n v="0"/>
    <n v="0"/>
    <n v="0"/>
    <n v="1"/>
    <n v="230750"/>
    <n v="0"/>
    <n v="0"/>
    <n v="0"/>
    <n v="0"/>
    <n v="1"/>
    <n v="230745"/>
    <n v="4"/>
    <n v="1036425"/>
  </r>
  <r>
    <d v="2008-09-06T00:00:00"/>
    <x v="1"/>
    <d v="2008-09-01T00:00:00"/>
    <x v="6"/>
    <x v="5"/>
    <x v="1106"/>
    <x v="0"/>
    <n v="0"/>
    <n v="0"/>
    <n v="3"/>
    <n v="815317"/>
    <n v="0"/>
    <n v="0"/>
    <n v="0"/>
    <n v="0"/>
    <n v="0"/>
    <n v="0"/>
    <n v="2"/>
    <n v="353817"/>
    <n v="0"/>
    <n v="0"/>
    <n v="0"/>
    <n v="0"/>
  </r>
  <r>
    <d v="2008-09-07T00:00:00"/>
    <x v="2"/>
    <d v="2008-09-01T00:00:00"/>
    <x v="6"/>
    <x v="12"/>
    <x v="1119"/>
    <x v="2"/>
    <n v="461500"/>
    <n v="0.15384615384615385"/>
    <n v="5"/>
    <n v="953768"/>
    <n v="0"/>
    <n v="0"/>
    <n v="0"/>
    <n v="0"/>
    <n v="2"/>
    <n v="353817"/>
    <n v="4"/>
    <n v="1384500"/>
    <n v="0"/>
    <n v="0"/>
    <n v="0"/>
    <n v="0"/>
  </r>
  <r>
    <d v="2008-09-08T00:00:00"/>
    <x v="3"/>
    <d v="2008-09-01T00:00:00"/>
    <x v="6"/>
    <x v="4"/>
    <x v="1048"/>
    <x v="0"/>
    <n v="0"/>
    <n v="0"/>
    <n v="1"/>
    <n v="230750"/>
    <n v="0"/>
    <n v="0"/>
    <n v="0"/>
    <n v="0"/>
    <n v="0"/>
    <n v="0"/>
    <n v="1"/>
    <n v="461500"/>
    <n v="0"/>
    <n v="0"/>
    <n v="0"/>
    <n v="0"/>
  </r>
  <r>
    <d v="2008-09-09T00:00:00"/>
    <x v="4"/>
    <d v="2008-09-01T00:00:00"/>
    <x v="6"/>
    <x v="24"/>
    <x v="1120"/>
    <x v="6"/>
    <n v="1276817"/>
    <n v="0.16666666666666666"/>
    <n v="9"/>
    <n v="2784384"/>
    <n v="0"/>
    <n v="0"/>
    <n v="2"/>
    <n v="584567"/>
    <n v="0"/>
    <n v="0"/>
    <n v="9"/>
    <n v="3122817"/>
    <n v="5"/>
    <n v="964727"/>
    <n v="5"/>
    <n v="1254405"/>
  </r>
  <r>
    <d v="2008-09-10T00:00:00"/>
    <x v="5"/>
    <d v="2008-09-01T00:00:00"/>
    <x v="6"/>
    <x v="12"/>
    <x v="1121"/>
    <x v="6"/>
    <n v="1384500"/>
    <n v="0.30769230769230771"/>
    <n v="5"/>
    <n v="1738317"/>
    <n v="0"/>
    <n v="0"/>
    <n v="2"/>
    <n v="353817"/>
    <n v="0"/>
    <n v="0"/>
    <n v="2"/>
    <n v="461500"/>
    <n v="0"/>
    <n v="0"/>
    <n v="2"/>
    <n v="436200"/>
  </r>
  <r>
    <d v="2008-09-11T00:00:00"/>
    <x v="6"/>
    <d v="2008-09-01T00:00:00"/>
    <x v="6"/>
    <x v="11"/>
    <x v="1122"/>
    <x v="2"/>
    <n v="461500"/>
    <n v="0.16666666666666666"/>
    <n v="6"/>
    <n v="953768"/>
    <n v="0"/>
    <n v="0"/>
    <n v="1"/>
    <n v="123067"/>
    <n v="0"/>
    <n v="0"/>
    <n v="3"/>
    <n v="369201"/>
    <n v="0"/>
    <n v="0"/>
    <n v="3"/>
    <n v="758295"/>
  </r>
  <r>
    <d v="2008-09-12T00:00:00"/>
    <x v="0"/>
    <d v="2008-09-01T00:00:00"/>
    <x v="6"/>
    <x v="7"/>
    <x v="1116"/>
    <x v="7"/>
    <n v="1384500"/>
    <n v="0.55555555555555558"/>
    <n v="3"/>
    <n v="923000"/>
    <n v="0"/>
    <n v="0"/>
    <n v="0"/>
    <n v="0"/>
    <n v="0"/>
    <n v="0"/>
    <n v="1"/>
    <n v="230750"/>
    <n v="3"/>
    <n v="693354"/>
    <n v="1"/>
    <n v="218100"/>
  </r>
  <r>
    <d v="2008-09-13T00:00:00"/>
    <x v="1"/>
    <d v="2008-09-01T00:00:00"/>
    <x v="6"/>
    <x v="1"/>
    <x v="1077"/>
    <x v="2"/>
    <n v="353817"/>
    <n v="0.33333333333333331"/>
    <n v="2"/>
    <n v="353817"/>
    <n v="0"/>
    <n v="0"/>
    <n v="0"/>
    <n v="0"/>
    <n v="0"/>
    <n v="0"/>
    <n v="2"/>
    <n v="353817"/>
    <n v="0"/>
    <n v="0"/>
    <n v="0"/>
    <n v="0"/>
  </r>
  <r>
    <d v="2008-09-14T00:00:00"/>
    <x v="2"/>
    <d v="2008-09-01T00:00:00"/>
    <x v="6"/>
    <x v="12"/>
    <x v="1064"/>
    <x v="1"/>
    <n v="230750"/>
    <n v="7.6923076923076927E-2"/>
    <n v="10"/>
    <n v="2676701"/>
    <n v="0"/>
    <n v="0"/>
    <n v="0"/>
    <n v="0"/>
    <n v="0"/>
    <n v="0"/>
    <n v="2"/>
    <n v="461500"/>
    <n v="0"/>
    <n v="0"/>
    <n v="0"/>
    <n v="0"/>
  </r>
  <r>
    <d v="2008-09-15T00:00:00"/>
    <x v="3"/>
    <d v="2008-09-01T00:00:00"/>
    <x v="6"/>
    <x v="2"/>
    <x v="1030"/>
    <x v="2"/>
    <n v="692250"/>
    <n v="0.66666666666666663"/>
    <n v="1"/>
    <n v="230750"/>
    <n v="0"/>
    <n v="0"/>
    <n v="0"/>
    <n v="0"/>
    <n v="0"/>
    <n v="0"/>
    <n v="0"/>
    <n v="0"/>
    <n v="0"/>
    <n v="0"/>
    <n v="0"/>
    <n v="0"/>
  </r>
  <r>
    <d v="2008-09-16T00:00:00"/>
    <x v="4"/>
    <d v="2008-09-01T00:00:00"/>
    <x v="6"/>
    <x v="2"/>
    <x v="1033"/>
    <x v="0"/>
    <n v="0"/>
    <n v="0"/>
    <n v="2"/>
    <n v="353817"/>
    <n v="0"/>
    <n v="0"/>
    <n v="0"/>
    <n v="0"/>
    <n v="0"/>
    <n v="0"/>
    <n v="1"/>
    <n v="230750"/>
    <n v="4"/>
    <n v="667628"/>
    <n v="3"/>
    <n v="680535"/>
  </r>
  <r>
    <d v="2008-09-17T00:00:00"/>
    <x v="5"/>
    <d v="2008-09-01T00:00:00"/>
    <x v="6"/>
    <x v="12"/>
    <x v="1079"/>
    <x v="6"/>
    <n v="1153750"/>
    <n v="0.30769230769230771"/>
    <n v="7"/>
    <n v="1292201"/>
    <n v="0"/>
    <n v="0"/>
    <n v="0"/>
    <n v="0"/>
    <n v="0"/>
    <n v="0"/>
    <n v="2"/>
    <n v="461500"/>
    <n v="1"/>
    <n v="89214"/>
    <n v="2"/>
    <n v="563572"/>
  </r>
  <r>
    <d v="2008-09-18T00:00:00"/>
    <x v="6"/>
    <d v="2008-09-01T00:00:00"/>
    <x v="6"/>
    <x v="9"/>
    <x v="1092"/>
    <x v="2"/>
    <n v="353817"/>
    <n v="0.2"/>
    <n v="5"/>
    <n v="1276817"/>
    <n v="0"/>
    <n v="0"/>
    <n v="0"/>
    <n v="0"/>
    <n v="0"/>
    <n v="0"/>
    <n v="3"/>
    <n v="815317"/>
    <n v="0"/>
    <n v="0"/>
    <n v="6"/>
    <n v="1669050"/>
  </r>
  <r>
    <d v="2008-09-19T00:00:00"/>
    <x v="0"/>
    <d v="2008-09-01T00:00:00"/>
    <x v="6"/>
    <x v="2"/>
    <x v="1049"/>
    <x v="2"/>
    <n v="692250"/>
    <n v="0.66666666666666663"/>
    <n v="1"/>
    <n v="461500"/>
    <n v="0"/>
    <n v="0"/>
    <n v="0"/>
    <n v="0"/>
    <n v="0"/>
    <n v="0"/>
    <n v="0"/>
    <n v="0"/>
    <n v="1"/>
    <n v="190635"/>
    <n v="4"/>
    <n v="776717"/>
  </r>
  <r>
    <d v="2008-09-20T00:00:00"/>
    <x v="1"/>
    <d v="2008-09-01T00:00:00"/>
    <x v="6"/>
    <x v="15"/>
    <x v="1123"/>
    <x v="3"/>
    <n v="923000"/>
    <n v="0.27272727272727271"/>
    <n v="5"/>
    <n v="1846000"/>
    <n v="0"/>
    <n v="0"/>
    <n v="0"/>
    <n v="0"/>
    <n v="0"/>
    <n v="0"/>
    <n v="3"/>
    <n v="815317"/>
    <n v="0"/>
    <n v="0"/>
    <n v="1"/>
    <n v="447800"/>
  </r>
  <r>
    <d v="2008-09-21T00:00:00"/>
    <x v="2"/>
    <d v="2008-09-01T00:00:00"/>
    <x v="6"/>
    <x v="16"/>
    <x v="1124"/>
    <x v="3"/>
    <n v="923000"/>
    <n v="0.1875"/>
    <n v="10"/>
    <n v="2907451"/>
    <n v="0"/>
    <n v="0"/>
    <n v="1"/>
    <n v="230750"/>
    <n v="0"/>
    <n v="0"/>
    <n v="2"/>
    <n v="692250"/>
    <n v="0"/>
    <n v="0"/>
    <n v="0"/>
    <n v="0"/>
  </r>
  <r>
    <d v="2008-09-22T00:00:00"/>
    <x v="3"/>
    <d v="2008-09-01T00:00:00"/>
    <x v="6"/>
    <x v="14"/>
    <x v="1125"/>
    <x v="0"/>
    <n v="0"/>
    <n v="0"/>
    <n v="6"/>
    <n v="1399884"/>
    <n v="0"/>
    <n v="0"/>
    <n v="1"/>
    <n v="461500"/>
    <n v="0"/>
    <n v="0"/>
    <n v="1"/>
    <n v="123067"/>
    <n v="0"/>
    <n v="0"/>
    <n v="3"/>
    <n v="763100"/>
  </r>
  <r>
    <d v="2008-09-23T00:00:00"/>
    <x v="4"/>
    <d v="2008-09-01T00:00:00"/>
    <x v="6"/>
    <x v="9"/>
    <x v="1126"/>
    <x v="2"/>
    <n v="692250"/>
    <n v="0.2"/>
    <n v="5"/>
    <n v="938384"/>
    <n v="0"/>
    <n v="0"/>
    <n v="1"/>
    <n v="123067"/>
    <n v="0"/>
    <n v="0"/>
    <n v="2"/>
    <n v="246134"/>
    <n v="2"/>
    <n v="317854"/>
    <n v="5"/>
    <n v="1149317"/>
  </r>
  <r>
    <d v="2008-09-24T00:00:00"/>
    <x v="5"/>
    <d v="2008-09-01T00:00:00"/>
    <x v="6"/>
    <x v="14"/>
    <x v="1073"/>
    <x v="0"/>
    <n v="0"/>
    <n v="0"/>
    <n v="7"/>
    <n v="1399884"/>
    <n v="0"/>
    <n v="0"/>
    <n v="0"/>
    <n v="0"/>
    <n v="0"/>
    <n v="0"/>
    <n v="1"/>
    <n v="461500"/>
    <n v="1"/>
    <n v="216850"/>
    <n v="2"/>
    <n v="436200"/>
  </r>
  <r>
    <d v="2008-09-25T00:00:00"/>
    <x v="6"/>
    <d v="2008-09-01T00:00:00"/>
    <x v="6"/>
    <x v="7"/>
    <x v="1041"/>
    <x v="0"/>
    <n v="0"/>
    <n v="0"/>
    <n v="8"/>
    <n v="2076750"/>
    <n v="0"/>
    <n v="0"/>
    <n v="1"/>
    <n v="230750"/>
    <n v="0"/>
    <n v="0"/>
    <n v="0"/>
    <n v="0"/>
    <n v="2"/>
    <n v="203722"/>
    <n v="4"/>
    <n v="809155"/>
  </r>
  <r>
    <d v="2008-09-26T00:00:00"/>
    <x v="0"/>
    <d v="2008-09-01T00:00:00"/>
    <x v="6"/>
    <x v="5"/>
    <x v="1106"/>
    <x v="1"/>
    <n v="230750"/>
    <n v="0.2"/>
    <n v="4"/>
    <n v="938384"/>
    <n v="0"/>
    <n v="0"/>
    <n v="0"/>
    <n v="0"/>
    <n v="0"/>
    <n v="0"/>
    <n v="0"/>
    <n v="0"/>
    <n v="0"/>
    <n v="0"/>
    <n v="3"/>
    <n v="1035570"/>
  </r>
  <r>
    <d v="2008-09-27T00:00:00"/>
    <x v="1"/>
    <d v="2008-09-01T00:00:00"/>
    <x v="6"/>
    <x v="5"/>
    <x v="1045"/>
    <x v="1"/>
    <n v="461500"/>
    <n v="0.2"/>
    <n v="3"/>
    <n v="815317"/>
    <n v="0"/>
    <n v="0"/>
    <n v="0"/>
    <n v="0"/>
    <n v="0"/>
    <n v="0"/>
    <n v="1"/>
    <n v="461500"/>
    <n v="0"/>
    <n v="0"/>
    <n v="0"/>
    <n v="0"/>
  </r>
  <r>
    <d v="2008-09-28T00:00:00"/>
    <x v="2"/>
    <d v="2008-09-01T00:00:00"/>
    <x v="6"/>
    <x v="11"/>
    <x v="1079"/>
    <x v="3"/>
    <n v="584567"/>
    <n v="0.25"/>
    <n v="6"/>
    <n v="1738317"/>
    <n v="0"/>
    <n v="0"/>
    <n v="2"/>
    <n v="461500"/>
    <n v="0"/>
    <n v="0"/>
    <n v="1"/>
    <n v="123067"/>
    <n v="0"/>
    <n v="0"/>
    <n v="0"/>
    <n v="0"/>
  </r>
  <r>
    <d v="2008-09-29T00:00:00"/>
    <x v="3"/>
    <d v="2008-09-01T00:00:00"/>
    <x v="6"/>
    <x v="8"/>
    <x v="1082"/>
    <x v="1"/>
    <n v="461500"/>
    <n v="0.14285714285714285"/>
    <n v="5"/>
    <n v="1507567"/>
    <n v="0"/>
    <n v="0"/>
    <n v="0"/>
    <n v="0"/>
    <n v="0"/>
    <n v="0"/>
    <n v="1"/>
    <n v="230750"/>
    <n v="1"/>
    <n v="86110"/>
    <n v="2"/>
    <n v="355267"/>
  </r>
  <r>
    <d v="2008-09-30T00:00:00"/>
    <x v="4"/>
    <d v="2008-09-01T00:00:00"/>
    <x v="6"/>
    <x v="4"/>
    <x v="1090"/>
    <x v="0"/>
    <n v="0"/>
    <n v="0"/>
    <n v="1"/>
    <n v="230750"/>
    <n v="0"/>
    <n v="0"/>
    <n v="0"/>
    <n v="0"/>
    <n v="0"/>
    <n v="0"/>
    <n v="1"/>
    <n v="123067"/>
    <n v="0"/>
    <n v="0"/>
    <n v="4"/>
    <n v="756707"/>
  </r>
  <r>
    <d v="2008-10-01T00:00:00"/>
    <x v="5"/>
    <d v="2008-10-01T00:00:00"/>
    <x v="6"/>
    <x v="6"/>
    <x v="1030"/>
    <x v="0"/>
    <n v="0"/>
    <n v="0"/>
    <n v="0"/>
    <n v="0"/>
    <n v="0"/>
    <n v="0"/>
    <n v="1"/>
    <n v="230750"/>
    <n v="1"/>
    <n v="230750"/>
    <n v="2"/>
    <n v="461500"/>
    <n v="1"/>
    <n v="204000"/>
    <n v="4"/>
    <n v="1283900"/>
  </r>
  <r>
    <d v="2008-10-02T00:00:00"/>
    <x v="6"/>
    <d v="2008-10-01T00:00:00"/>
    <x v="6"/>
    <x v="11"/>
    <x v="1037"/>
    <x v="2"/>
    <n v="461500"/>
    <n v="0.16666666666666666"/>
    <n v="5"/>
    <n v="1276817"/>
    <n v="0"/>
    <n v="0"/>
    <n v="0"/>
    <n v="0"/>
    <n v="1"/>
    <n v="230750"/>
    <n v="4"/>
    <n v="707634"/>
    <n v="2"/>
    <n v="275968"/>
    <n v="3"/>
    <n v="806810"/>
  </r>
  <r>
    <d v="2008-10-03T00:00:00"/>
    <x v="0"/>
    <d v="2008-10-01T00:00:00"/>
    <x v="6"/>
    <x v="15"/>
    <x v="1050"/>
    <x v="6"/>
    <n v="1153750"/>
    <n v="0.36363636363636365"/>
    <n v="4"/>
    <n v="815317"/>
    <n v="0"/>
    <n v="0"/>
    <n v="1"/>
    <n v="230750"/>
    <n v="0"/>
    <n v="0"/>
    <n v="2"/>
    <n v="353817"/>
    <n v="2"/>
    <n v="194390"/>
    <n v="5"/>
    <n v="983150"/>
  </r>
  <r>
    <d v="2008-10-04T00:00:00"/>
    <x v="1"/>
    <d v="2008-10-01T00:00:00"/>
    <x v="6"/>
    <x v="7"/>
    <x v="1109"/>
    <x v="2"/>
    <n v="353817"/>
    <n v="0.22222222222222221"/>
    <n v="4"/>
    <n v="1276817"/>
    <n v="0"/>
    <n v="0"/>
    <n v="0"/>
    <n v="0"/>
    <n v="0"/>
    <n v="0"/>
    <n v="3"/>
    <n v="584567"/>
    <n v="0"/>
    <n v="0"/>
    <n v="0"/>
    <n v="0"/>
  </r>
  <r>
    <d v="2008-10-05T00:00:00"/>
    <x v="2"/>
    <d v="2008-10-01T00:00:00"/>
    <x v="6"/>
    <x v="5"/>
    <x v="1072"/>
    <x v="0"/>
    <n v="0"/>
    <n v="0"/>
    <n v="3"/>
    <n v="584567"/>
    <n v="0"/>
    <n v="0"/>
    <n v="1"/>
    <n v="230750"/>
    <n v="0"/>
    <n v="0"/>
    <n v="1"/>
    <n v="230750"/>
    <n v="0"/>
    <n v="0"/>
    <n v="0"/>
    <n v="0"/>
  </r>
  <r>
    <d v="2008-10-06T00:00:00"/>
    <x v="3"/>
    <d v="2008-10-01T00:00:00"/>
    <x v="6"/>
    <x v="5"/>
    <x v="1047"/>
    <x v="0"/>
    <n v="0"/>
    <n v="0"/>
    <n v="3"/>
    <n v="1153750"/>
    <n v="0"/>
    <n v="0"/>
    <n v="0"/>
    <n v="0"/>
    <n v="1"/>
    <n v="461500"/>
    <n v="1"/>
    <n v="230750"/>
    <n v="1"/>
    <n v="204000"/>
    <n v="4"/>
    <n v="776685"/>
  </r>
  <r>
    <d v="2008-10-07T00:00:00"/>
    <x v="4"/>
    <d v="2008-10-01T00:00:00"/>
    <x v="6"/>
    <x v="8"/>
    <x v="1034"/>
    <x v="2"/>
    <n v="461500"/>
    <n v="0.2857142857142857"/>
    <n v="3"/>
    <n v="584567"/>
    <n v="0"/>
    <n v="0"/>
    <n v="0"/>
    <n v="0"/>
    <n v="1"/>
    <n v="230750"/>
    <n v="1"/>
    <n v="230750"/>
    <n v="0"/>
    <n v="0"/>
    <n v="3"/>
    <n v="713100"/>
  </r>
  <r>
    <d v="2008-10-08T00:00:00"/>
    <x v="5"/>
    <d v="2008-10-01T00:00:00"/>
    <x v="6"/>
    <x v="14"/>
    <x v="1038"/>
    <x v="3"/>
    <n v="476884"/>
    <n v="0.375"/>
    <n v="3"/>
    <n v="1153750"/>
    <n v="0"/>
    <n v="0"/>
    <n v="0"/>
    <n v="0"/>
    <n v="0"/>
    <n v="0"/>
    <n v="2"/>
    <n v="461500"/>
    <n v="2"/>
    <n v="306122"/>
    <n v="2"/>
    <n v="436200"/>
  </r>
  <r>
    <d v="2008-10-09T00:00:00"/>
    <x v="6"/>
    <d v="2008-10-01T00:00:00"/>
    <x v="6"/>
    <x v="4"/>
    <x v="1048"/>
    <x v="1"/>
    <n v="230750"/>
    <n v="0.5"/>
    <n v="0"/>
    <n v="0"/>
    <n v="0"/>
    <n v="0"/>
    <n v="0"/>
    <n v="0"/>
    <n v="0"/>
    <n v="0"/>
    <n v="1"/>
    <n v="461500"/>
    <n v="1"/>
    <n v="216850"/>
    <n v="6"/>
    <n v="1144186"/>
  </r>
  <r>
    <d v="2008-10-10T00:00:00"/>
    <x v="0"/>
    <d v="2008-10-01T00:00:00"/>
    <x v="6"/>
    <x v="11"/>
    <x v="1050"/>
    <x v="5"/>
    <n v="1276817"/>
    <n v="0.5"/>
    <n v="5"/>
    <n v="1046067"/>
    <n v="0"/>
    <n v="0"/>
    <n v="0"/>
    <n v="0"/>
    <n v="0"/>
    <n v="0"/>
    <n v="1"/>
    <n v="230750"/>
    <n v="3"/>
    <n v="446644"/>
    <n v="4"/>
    <n v="732438"/>
  </r>
  <r>
    <d v="2008-10-11T00:00:00"/>
    <x v="1"/>
    <d v="2008-10-01T00:00:00"/>
    <x v="6"/>
    <x v="15"/>
    <x v="1050"/>
    <x v="1"/>
    <n v="230750"/>
    <n v="9.0909090909090912E-2"/>
    <n v="7"/>
    <n v="1399884"/>
    <n v="0"/>
    <n v="0"/>
    <n v="1"/>
    <n v="461500"/>
    <n v="1"/>
    <n v="230750"/>
    <n v="1"/>
    <n v="230750"/>
    <n v="0"/>
    <n v="0"/>
    <n v="0"/>
    <n v="0"/>
  </r>
  <r>
    <d v="2008-10-12T00:00:00"/>
    <x v="2"/>
    <d v="2008-10-01T00:00:00"/>
    <x v="6"/>
    <x v="7"/>
    <x v="1042"/>
    <x v="0"/>
    <n v="0"/>
    <n v="0"/>
    <n v="8"/>
    <n v="2999750"/>
    <n v="0"/>
    <n v="0"/>
    <n v="0"/>
    <n v="0"/>
    <n v="0"/>
    <n v="0"/>
    <n v="1"/>
    <n v="461500"/>
    <n v="0"/>
    <n v="0"/>
    <n v="0"/>
    <n v="0"/>
  </r>
  <r>
    <d v="2008-10-13T00:00:00"/>
    <x v="3"/>
    <d v="2008-10-01T00:00:00"/>
    <x v="6"/>
    <x v="6"/>
    <x v="1063"/>
    <x v="2"/>
    <n v="461500"/>
    <n v="0.5"/>
    <n v="1"/>
    <n v="123067"/>
    <n v="0"/>
    <n v="0"/>
    <n v="0"/>
    <n v="0"/>
    <n v="0"/>
    <n v="0"/>
    <n v="1"/>
    <n v="230750"/>
    <n v="0"/>
    <n v="0"/>
    <n v="0"/>
    <n v="0"/>
  </r>
  <r>
    <d v="2008-10-14T00:00:00"/>
    <x v="4"/>
    <d v="2008-10-01T00:00:00"/>
    <x v="6"/>
    <x v="5"/>
    <x v="1106"/>
    <x v="1"/>
    <n v="230750"/>
    <n v="0.2"/>
    <n v="3"/>
    <n v="815317"/>
    <n v="0"/>
    <n v="0"/>
    <n v="0"/>
    <n v="0"/>
    <n v="0"/>
    <n v="0"/>
    <n v="1"/>
    <n v="123067"/>
    <n v="2"/>
    <n v="692235"/>
    <n v="4"/>
    <n v="885785"/>
  </r>
  <r>
    <d v="2008-10-15T00:00:00"/>
    <x v="5"/>
    <d v="2008-10-01T00:00:00"/>
    <x v="6"/>
    <x v="4"/>
    <x v="1033"/>
    <x v="1"/>
    <n v="461500"/>
    <n v="0.5"/>
    <n v="0"/>
    <n v="0"/>
    <n v="0"/>
    <n v="0"/>
    <n v="1"/>
    <n v="123067"/>
    <n v="0"/>
    <n v="0"/>
    <n v="0"/>
    <n v="0"/>
    <n v="0"/>
    <n v="0"/>
    <n v="6"/>
    <n v="1817370"/>
  </r>
  <r>
    <d v="2008-10-16T00:00:00"/>
    <x v="6"/>
    <d v="2008-10-01T00:00:00"/>
    <x v="6"/>
    <x v="14"/>
    <x v="1047"/>
    <x v="2"/>
    <n v="461500"/>
    <n v="0.25"/>
    <n v="4"/>
    <n v="923000"/>
    <n v="0"/>
    <n v="0"/>
    <n v="1"/>
    <n v="230750"/>
    <n v="0"/>
    <n v="0"/>
    <n v="1"/>
    <n v="230750"/>
    <n v="0"/>
    <n v="0"/>
    <n v="3"/>
    <n v="604300"/>
  </r>
  <r>
    <d v="2008-10-17T00:00:00"/>
    <x v="0"/>
    <d v="2008-10-01T00:00:00"/>
    <x v="6"/>
    <x v="5"/>
    <x v="1057"/>
    <x v="0"/>
    <n v="0"/>
    <n v="0"/>
    <n v="3"/>
    <n v="815317"/>
    <n v="0"/>
    <n v="0"/>
    <n v="0"/>
    <n v="0"/>
    <n v="0"/>
    <n v="0"/>
    <n v="2"/>
    <n v="461500"/>
    <n v="3"/>
    <n v="412128"/>
    <n v="0"/>
    <n v="0"/>
  </r>
  <r>
    <d v="2008-10-18T00:00:00"/>
    <x v="1"/>
    <d v="2008-10-01T00:00:00"/>
    <x v="6"/>
    <x v="7"/>
    <x v="1127"/>
    <x v="3"/>
    <n v="923000"/>
    <n v="0.33333333333333331"/>
    <n v="4"/>
    <n v="938384"/>
    <n v="0"/>
    <n v="0"/>
    <n v="0"/>
    <n v="0"/>
    <n v="0"/>
    <n v="0"/>
    <n v="2"/>
    <n v="246134"/>
    <n v="0"/>
    <n v="0"/>
    <n v="0"/>
    <n v="0"/>
  </r>
  <r>
    <d v="2008-10-19T00:00:00"/>
    <x v="2"/>
    <d v="2008-10-01T00:00:00"/>
    <x v="6"/>
    <x v="3"/>
    <x v="1032"/>
    <x v="0"/>
    <n v="0"/>
    <n v="0"/>
    <n v="0"/>
    <n v="0"/>
    <n v="0"/>
    <n v="0"/>
    <n v="1"/>
    <n v="461500"/>
    <n v="0"/>
    <n v="0"/>
    <n v="0"/>
    <n v="0"/>
    <n v="0"/>
    <n v="0"/>
    <n v="0"/>
    <n v="0"/>
  </r>
  <r>
    <d v="2008-10-20T00:00:00"/>
    <x v="3"/>
    <d v="2008-10-01T00:00:00"/>
    <x v="6"/>
    <x v="1"/>
    <x v="1077"/>
    <x v="0"/>
    <n v="0"/>
    <n v="0"/>
    <n v="3"/>
    <n v="584567"/>
    <n v="0"/>
    <n v="0"/>
    <n v="0"/>
    <n v="0"/>
    <n v="1"/>
    <n v="230750"/>
    <n v="2"/>
    <n v="246134"/>
    <n v="0"/>
    <n v="0"/>
    <n v="3"/>
    <n v="584800"/>
  </r>
  <r>
    <d v="2008-10-21T00:00:00"/>
    <x v="4"/>
    <d v="2008-10-01T00:00:00"/>
    <x v="6"/>
    <x v="6"/>
    <x v="1057"/>
    <x v="2"/>
    <n v="692250"/>
    <n v="0.5"/>
    <n v="0"/>
    <n v="0"/>
    <n v="0"/>
    <n v="0"/>
    <n v="0"/>
    <n v="0"/>
    <n v="0"/>
    <n v="0"/>
    <n v="2"/>
    <n v="584567"/>
    <n v="1"/>
    <n v="210563"/>
    <n v="2"/>
    <n v="435685"/>
  </r>
  <r>
    <d v="2008-10-22T00:00:00"/>
    <x v="5"/>
    <d v="2008-10-01T00:00:00"/>
    <x v="6"/>
    <x v="0"/>
    <x v="0"/>
    <x v="0"/>
    <n v="0"/>
    <n v="0"/>
    <n v="0"/>
    <n v="0"/>
    <n v="0"/>
    <n v="0"/>
    <n v="0"/>
    <n v="0"/>
    <n v="0"/>
    <n v="0"/>
    <n v="0"/>
    <n v="0"/>
    <n v="1"/>
    <n v="104000"/>
    <n v="6"/>
    <n v="1252772"/>
  </r>
  <r>
    <d v="2008-10-23T00:00:00"/>
    <x v="6"/>
    <d v="2008-10-01T00:00:00"/>
    <x v="6"/>
    <x v="6"/>
    <x v="1057"/>
    <x v="0"/>
    <n v="0"/>
    <n v="0"/>
    <n v="1"/>
    <n v="461500"/>
    <n v="0"/>
    <n v="0"/>
    <n v="0"/>
    <n v="0"/>
    <n v="0"/>
    <n v="0"/>
    <n v="3"/>
    <n v="815317"/>
    <n v="0"/>
    <n v="0"/>
    <n v="5"/>
    <n v="933703"/>
  </r>
  <r>
    <d v="2008-10-24T00:00:00"/>
    <x v="0"/>
    <d v="2008-10-01T00:00:00"/>
    <x v="6"/>
    <x v="2"/>
    <x v="1033"/>
    <x v="1"/>
    <n v="230750"/>
    <n v="0.33333333333333331"/>
    <n v="1"/>
    <n v="230750"/>
    <n v="0"/>
    <n v="0"/>
    <n v="0"/>
    <n v="0"/>
    <n v="0"/>
    <n v="0"/>
    <n v="1"/>
    <n v="123067"/>
    <n v="0"/>
    <n v="0"/>
    <n v="2"/>
    <n v="585167"/>
  </r>
  <r>
    <d v="2008-10-25T00:00:00"/>
    <x v="1"/>
    <d v="2008-10-01T00:00:00"/>
    <x v="6"/>
    <x v="3"/>
    <x v="1032"/>
    <x v="0"/>
    <n v="0"/>
    <n v="0"/>
    <n v="1"/>
    <n v="461500"/>
    <n v="0"/>
    <n v="0"/>
    <n v="0"/>
    <n v="0"/>
    <n v="0"/>
    <n v="0"/>
    <n v="0"/>
    <n v="0"/>
    <n v="0"/>
    <n v="0"/>
    <n v="0"/>
    <n v="0"/>
  </r>
  <r>
    <d v="2008-10-26T00:00:00"/>
    <x v="2"/>
    <d v="2008-10-01T00:00:00"/>
    <x v="6"/>
    <x v="14"/>
    <x v="1118"/>
    <x v="0"/>
    <n v="0"/>
    <n v="0"/>
    <n v="4"/>
    <n v="1046067"/>
    <n v="0"/>
    <n v="0"/>
    <n v="0"/>
    <n v="0"/>
    <n v="1"/>
    <n v="230750"/>
    <n v="3"/>
    <n v="1153750"/>
    <n v="0"/>
    <n v="0"/>
    <n v="0"/>
    <n v="0"/>
  </r>
  <r>
    <d v="2008-10-27T00:00:00"/>
    <x v="3"/>
    <d v="2008-10-01T00:00:00"/>
    <x v="6"/>
    <x v="4"/>
    <x v="1030"/>
    <x v="1"/>
    <n v="461500"/>
    <n v="0.5"/>
    <n v="1"/>
    <n v="461500"/>
    <n v="0"/>
    <n v="0"/>
    <n v="0"/>
    <n v="0"/>
    <n v="0"/>
    <n v="0"/>
    <n v="0"/>
    <n v="0"/>
    <n v="1"/>
    <n v="190744"/>
    <n v="2"/>
    <n v="384835"/>
  </r>
  <r>
    <d v="2008-10-28T00:00:00"/>
    <x v="4"/>
    <d v="2008-10-01T00:00:00"/>
    <x v="6"/>
    <x v="0"/>
    <x v="0"/>
    <x v="0"/>
    <n v="0"/>
    <n v="0"/>
    <n v="0"/>
    <n v="0"/>
    <n v="0"/>
    <n v="0"/>
    <n v="0"/>
    <n v="0"/>
    <n v="0"/>
    <n v="0"/>
    <n v="0"/>
    <n v="0"/>
    <n v="0"/>
    <n v="0"/>
    <n v="9"/>
    <n v="2038293"/>
  </r>
  <r>
    <d v="2008-10-29T00:00:00"/>
    <x v="5"/>
    <d v="2008-10-01T00:00:00"/>
    <x v="6"/>
    <x v="3"/>
    <x v="1029"/>
    <x v="0"/>
    <n v="0"/>
    <n v="0"/>
    <n v="1"/>
    <n v="230750"/>
    <n v="0"/>
    <n v="0"/>
    <n v="0"/>
    <n v="0"/>
    <n v="0"/>
    <n v="0"/>
    <n v="0"/>
    <n v="0"/>
    <n v="1"/>
    <n v="195818"/>
    <n v="3"/>
    <n v="641050"/>
  </r>
  <r>
    <d v="2008-10-30T00:00:00"/>
    <x v="6"/>
    <d v="2008-10-01T00:00:00"/>
    <x v="6"/>
    <x v="4"/>
    <x v="1048"/>
    <x v="0"/>
    <n v="0"/>
    <n v="0"/>
    <n v="2"/>
    <n v="692250"/>
    <n v="0"/>
    <n v="0"/>
    <n v="0"/>
    <n v="0"/>
    <n v="0"/>
    <n v="0"/>
    <n v="0"/>
    <n v="0"/>
    <n v="0"/>
    <n v="0"/>
    <n v="5"/>
    <n v="1231520"/>
  </r>
  <r>
    <d v="2008-10-31T00:00:00"/>
    <x v="0"/>
    <d v="2008-10-01T00:00:00"/>
    <x v="6"/>
    <x v="5"/>
    <x v="1031"/>
    <x v="1"/>
    <n v="230750"/>
    <n v="0.2"/>
    <n v="3"/>
    <n v="1153750"/>
    <n v="0"/>
    <n v="0"/>
    <n v="0"/>
    <n v="0"/>
    <n v="0"/>
    <n v="0"/>
    <n v="1"/>
    <n v="230750"/>
    <n v="1"/>
    <n v="108425"/>
    <n v="3"/>
    <n v="565055"/>
  </r>
  <r>
    <d v="2008-11-01T00:00:00"/>
    <x v="1"/>
    <d v="2008-11-01T00:00:00"/>
    <x v="6"/>
    <x v="8"/>
    <x v="1125"/>
    <x v="0"/>
    <n v="0"/>
    <n v="0"/>
    <n v="5"/>
    <n v="1292201"/>
    <n v="0"/>
    <n v="0"/>
    <n v="0"/>
    <n v="0"/>
    <n v="0"/>
    <n v="0"/>
    <n v="2"/>
    <n v="692250"/>
    <n v="0"/>
    <n v="0"/>
    <n v="0"/>
    <n v="0"/>
  </r>
  <r>
    <d v="2008-11-02T00:00:00"/>
    <x v="2"/>
    <d v="2008-11-01T00:00:00"/>
    <x v="6"/>
    <x v="6"/>
    <x v="1049"/>
    <x v="0"/>
    <n v="0"/>
    <n v="0"/>
    <n v="3"/>
    <n v="923000"/>
    <n v="0"/>
    <n v="0"/>
    <n v="0"/>
    <n v="0"/>
    <n v="1"/>
    <n v="230750"/>
    <n v="0"/>
    <n v="0"/>
    <n v="0"/>
    <n v="0"/>
    <n v="0"/>
    <n v="0"/>
  </r>
  <r>
    <d v="2008-11-03T00:00:00"/>
    <x v="3"/>
    <d v="2008-11-01T00:00:00"/>
    <x v="6"/>
    <x v="7"/>
    <x v="1128"/>
    <x v="2"/>
    <n v="461500"/>
    <n v="0.22222222222222221"/>
    <n v="5"/>
    <n v="2307500"/>
    <n v="0"/>
    <n v="0"/>
    <n v="0"/>
    <n v="0"/>
    <n v="1"/>
    <n v="123067"/>
    <n v="1"/>
    <n v="461500"/>
    <n v="0"/>
    <n v="0"/>
    <n v="0"/>
    <n v="0"/>
  </r>
  <r>
    <d v="2008-11-04T00:00:00"/>
    <x v="4"/>
    <d v="2008-11-01T00:00:00"/>
    <x v="6"/>
    <x v="0"/>
    <x v="0"/>
    <x v="0"/>
    <n v="0"/>
    <n v="0"/>
    <n v="0"/>
    <n v="0"/>
    <n v="0"/>
    <n v="0"/>
    <n v="0"/>
    <n v="0"/>
    <n v="0"/>
    <n v="0"/>
    <n v="0"/>
    <n v="0"/>
    <n v="0"/>
    <n v="0"/>
    <n v="2"/>
    <n v="436200"/>
  </r>
  <r>
    <d v="2008-11-05T00:00:00"/>
    <x v="5"/>
    <d v="2008-11-01T00:00:00"/>
    <x v="6"/>
    <x v="14"/>
    <x v="1094"/>
    <x v="2"/>
    <n v="692250"/>
    <n v="0.25"/>
    <n v="3"/>
    <n v="476884"/>
    <n v="0"/>
    <n v="0"/>
    <n v="1"/>
    <n v="230750"/>
    <n v="0"/>
    <n v="0"/>
    <n v="2"/>
    <n v="923000"/>
    <n v="0"/>
    <n v="0"/>
    <n v="4"/>
    <n v="1180383"/>
  </r>
  <r>
    <d v="2008-11-06T00:00:00"/>
    <x v="6"/>
    <d v="2008-11-01T00:00:00"/>
    <x v="6"/>
    <x v="8"/>
    <x v="1073"/>
    <x v="2"/>
    <n v="461500"/>
    <n v="0.2857142857142857"/>
    <n v="3"/>
    <n v="815317"/>
    <n v="0"/>
    <n v="0"/>
    <n v="2"/>
    <n v="584567"/>
    <n v="0"/>
    <n v="0"/>
    <n v="0"/>
    <n v="0"/>
    <n v="0"/>
    <n v="0"/>
    <n v="0"/>
    <n v="0"/>
  </r>
  <r>
    <d v="2008-11-07T00:00:00"/>
    <x v="0"/>
    <d v="2008-11-01T00:00:00"/>
    <x v="6"/>
    <x v="0"/>
    <x v="0"/>
    <x v="0"/>
    <n v="0"/>
    <n v="0"/>
    <n v="0"/>
    <n v="0"/>
    <n v="0"/>
    <n v="0"/>
    <n v="0"/>
    <n v="0"/>
    <n v="0"/>
    <n v="0"/>
    <n v="0"/>
    <n v="0"/>
    <n v="0"/>
    <n v="0"/>
    <n v="1"/>
    <n v="218100"/>
  </r>
  <r>
    <d v="2008-11-08T00:00:00"/>
    <x v="1"/>
    <d v="2008-11-01T00:00:00"/>
    <x v="6"/>
    <x v="1"/>
    <x v="1077"/>
    <x v="0"/>
    <n v="0"/>
    <n v="0"/>
    <n v="2"/>
    <n v="246134"/>
    <n v="0"/>
    <n v="0"/>
    <n v="0"/>
    <n v="0"/>
    <n v="1"/>
    <n v="230750"/>
    <n v="3"/>
    <n v="584567"/>
    <n v="0"/>
    <n v="0"/>
    <n v="0"/>
    <n v="0"/>
  </r>
  <r>
    <d v="2008-11-09T00:00:00"/>
    <x v="2"/>
    <d v="2008-11-01T00:00:00"/>
    <x v="6"/>
    <x v="8"/>
    <x v="1040"/>
    <x v="0"/>
    <n v="0"/>
    <n v="0"/>
    <n v="5"/>
    <n v="2076750"/>
    <n v="0"/>
    <n v="0"/>
    <n v="0"/>
    <n v="0"/>
    <n v="0"/>
    <n v="0"/>
    <n v="2"/>
    <n v="584567"/>
    <n v="0"/>
    <n v="0"/>
    <n v="0"/>
    <n v="0"/>
  </r>
  <r>
    <d v="2008-11-10T00:00:00"/>
    <x v="3"/>
    <d v="2008-11-01T00:00:00"/>
    <x v="6"/>
    <x v="2"/>
    <x v="1088"/>
    <x v="0"/>
    <n v="0"/>
    <n v="0"/>
    <n v="3"/>
    <n v="369201"/>
    <n v="0"/>
    <n v="0"/>
    <n v="0"/>
    <n v="0"/>
    <n v="0"/>
    <n v="0"/>
    <n v="0"/>
    <n v="0"/>
    <n v="1"/>
    <n v="90300"/>
    <n v="3"/>
    <n v="844935"/>
  </r>
  <r>
    <d v="2008-11-11T00:00:00"/>
    <x v="4"/>
    <d v="2008-11-01T00:00:00"/>
    <x v="6"/>
    <x v="4"/>
    <x v="1048"/>
    <x v="1"/>
    <n v="230750"/>
    <n v="0.5"/>
    <n v="1"/>
    <n v="461500"/>
    <n v="0"/>
    <n v="0"/>
    <n v="0"/>
    <n v="0"/>
    <n v="0"/>
    <n v="0"/>
    <n v="0"/>
    <n v="0"/>
    <n v="0"/>
    <n v="0"/>
    <n v="1"/>
    <n v="115836"/>
  </r>
  <r>
    <d v="2008-11-12T00:00:00"/>
    <x v="5"/>
    <d v="2008-11-01T00:00:00"/>
    <x v="6"/>
    <x v="6"/>
    <x v="1072"/>
    <x v="1"/>
    <n v="461500"/>
    <n v="0.25"/>
    <n v="1"/>
    <n v="230750"/>
    <n v="0"/>
    <n v="0"/>
    <n v="1"/>
    <n v="123067"/>
    <n v="0"/>
    <n v="0"/>
    <n v="1"/>
    <n v="230750"/>
    <n v="0"/>
    <n v="0"/>
    <n v="1"/>
    <n v="180100"/>
  </r>
  <r>
    <d v="2008-11-13T00:00:00"/>
    <x v="6"/>
    <d v="2008-11-01T00:00:00"/>
    <x v="6"/>
    <x v="13"/>
    <x v="1129"/>
    <x v="11"/>
    <n v="1969067"/>
    <n v="0.47058823529411764"/>
    <n v="3"/>
    <n v="584567"/>
    <n v="0"/>
    <n v="0"/>
    <n v="2"/>
    <n v="461500"/>
    <n v="3"/>
    <n v="692250"/>
    <n v="1"/>
    <n v="461500"/>
    <n v="2"/>
    <n v="141688"/>
    <n v="1"/>
    <n v="447800"/>
  </r>
  <r>
    <d v="2008-11-14T00:00:00"/>
    <x v="0"/>
    <d v="2008-11-01T00:00:00"/>
    <x v="6"/>
    <x v="10"/>
    <x v="1123"/>
    <x v="7"/>
    <n v="1384500"/>
    <n v="0.35714285714285715"/>
    <n v="5"/>
    <n v="1276817"/>
    <n v="0"/>
    <n v="0"/>
    <n v="1"/>
    <n v="230750"/>
    <n v="0"/>
    <n v="0"/>
    <n v="3"/>
    <n v="692250"/>
    <n v="4"/>
    <n v="506171"/>
    <n v="5"/>
    <n v="1053350"/>
  </r>
  <r>
    <d v="2008-11-15T00:00:00"/>
    <x v="1"/>
    <d v="2008-11-01T00:00:00"/>
    <x v="6"/>
    <x v="6"/>
    <x v="1049"/>
    <x v="1"/>
    <n v="230750"/>
    <n v="0.25"/>
    <n v="1"/>
    <n v="461500"/>
    <n v="0"/>
    <n v="0"/>
    <n v="0"/>
    <n v="0"/>
    <n v="0"/>
    <n v="0"/>
    <n v="2"/>
    <n v="461500"/>
    <n v="0"/>
    <n v="0"/>
    <n v="0"/>
    <n v="0"/>
  </r>
  <r>
    <d v="2008-11-16T00:00:00"/>
    <x v="2"/>
    <d v="2008-11-01T00:00:00"/>
    <x v="6"/>
    <x v="9"/>
    <x v="1126"/>
    <x v="3"/>
    <n v="923000"/>
    <n v="0.3"/>
    <n v="4"/>
    <n v="599951"/>
    <n v="0"/>
    <n v="0"/>
    <n v="0"/>
    <n v="0"/>
    <n v="0"/>
    <n v="0"/>
    <n v="3"/>
    <n v="476884"/>
    <n v="0"/>
    <n v="0"/>
    <n v="0"/>
    <n v="0"/>
  </r>
  <r>
    <d v="2008-11-17T00:00:00"/>
    <x v="3"/>
    <d v="2008-11-01T00:00:00"/>
    <x v="6"/>
    <x v="8"/>
    <x v="1118"/>
    <x v="2"/>
    <n v="923000"/>
    <n v="0.2857142857142857"/>
    <n v="5"/>
    <n v="1507567"/>
    <n v="0"/>
    <n v="0"/>
    <n v="0"/>
    <n v="0"/>
    <n v="0"/>
    <n v="0"/>
    <n v="0"/>
    <n v="0"/>
    <n v="0"/>
    <n v="0"/>
    <n v="0"/>
    <n v="0"/>
  </r>
  <r>
    <d v="2008-11-18T00:00:00"/>
    <x v="4"/>
    <d v="2008-11-01T00:00:00"/>
    <x v="6"/>
    <x v="8"/>
    <x v="1100"/>
    <x v="2"/>
    <n v="353817"/>
    <n v="0.2857142857142857"/>
    <n v="4"/>
    <n v="923000"/>
    <n v="0"/>
    <n v="0"/>
    <n v="1"/>
    <n v="123067"/>
    <n v="0"/>
    <n v="0"/>
    <n v="0"/>
    <n v="0"/>
    <n v="0"/>
    <n v="0"/>
    <n v="2"/>
    <n v="367750"/>
  </r>
  <r>
    <d v="2008-11-19T00:00:00"/>
    <x v="5"/>
    <d v="2008-11-01T00:00:00"/>
    <x v="6"/>
    <x v="1"/>
    <x v="1081"/>
    <x v="1"/>
    <n v="230750"/>
    <n v="0.16666666666666666"/>
    <n v="2"/>
    <n v="353817"/>
    <n v="0"/>
    <n v="0"/>
    <n v="0"/>
    <n v="0"/>
    <n v="0"/>
    <n v="0"/>
    <n v="3"/>
    <n v="1046067"/>
    <n v="1"/>
    <n v="123064"/>
    <n v="3"/>
    <n v="629295"/>
  </r>
  <r>
    <d v="2008-11-20T00:00:00"/>
    <x v="6"/>
    <d v="2008-11-01T00:00:00"/>
    <x v="6"/>
    <x v="4"/>
    <x v="1090"/>
    <x v="0"/>
    <n v="0"/>
    <n v="0"/>
    <n v="0"/>
    <n v="0"/>
    <n v="0"/>
    <n v="0"/>
    <n v="0"/>
    <n v="0"/>
    <n v="0"/>
    <n v="0"/>
    <n v="2"/>
    <n v="353817"/>
    <n v="0"/>
    <n v="0"/>
    <n v="1"/>
    <n v="193095"/>
  </r>
  <r>
    <d v="2008-11-21T00:00:00"/>
    <x v="0"/>
    <d v="2008-11-01T00:00:00"/>
    <x v="6"/>
    <x v="4"/>
    <x v="1030"/>
    <x v="0"/>
    <n v="0"/>
    <n v="0"/>
    <n v="1"/>
    <n v="461500"/>
    <n v="0"/>
    <n v="0"/>
    <n v="0"/>
    <n v="0"/>
    <n v="0"/>
    <n v="0"/>
    <n v="1"/>
    <n v="461500"/>
    <n v="3"/>
    <n v="339716"/>
    <n v="4"/>
    <n v="1280400"/>
  </r>
  <r>
    <d v="2008-11-22T00:00:00"/>
    <x v="1"/>
    <d v="2008-11-01T00:00:00"/>
    <x v="6"/>
    <x v="4"/>
    <x v="1048"/>
    <x v="0"/>
    <n v="0"/>
    <n v="0"/>
    <n v="1"/>
    <n v="461500"/>
    <n v="0"/>
    <n v="0"/>
    <n v="1"/>
    <n v="230750"/>
    <n v="0"/>
    <n v="0"/>
    <n v="0"/>
    <n v="0"/>
    <n v="0"/>
    <n v="0"/>
    <n v="0"/>
    <n v="0"/>
  </r>
  <r>
    <d v="2008-11-23T00:00:00"/>
    <x v="2"/>
    <d v="2008-11-01T00:00:00"/>
    <x v="6"/>
    <x v="6"/>
    <x v="1106"/>
    <x v="0"/>
    <n v="0"/>
    <n v="0"/>
    <n v="4"/>
    <n v="1169134"/>
    <n v="0"/>
    <n v="0"/>
    <n v="0"/>
    <n v="0"/>
    <n v="0"/>
    <n v="0"/>
    <n v="0"/>
    <n v="0"/>
    <n v="0"/>
    <n v="0"/>
    <n v="0"/>
    <n v="0"/>
  </r>
  <r>
    <d v="2008-11-24T00:00:00"/>
    <x v="3"/>
    <d v="2008-11-01T00:00:00"/>
    <x v="6"/>
    <x v="1"/>
    <x v="1100"/>
    <x v="0"/>
    <n v="0"/>
    <n v="0"/>
    <n v="1"/>
    <n v="230750"/>
    <n v="0"/>
    <n v="0"/>
    <n v="0"/>
    <n v="0"/>
    <n v="1"/>
    <n v="123067"/>
    <n v="4"/>
    <n v="1046067"/>
    <n v="0"/>
    <n v="0"/>
    <n v="3"/>
    <n v="524627"/>
  </r>
  <r>
    <d v="2008-11-25T00:00:00"/>
    <x v="4"/>
    <d v="2008-11-01T00:00:00"/>
    <x v="6"/>
    <x v="5"/>
    <x v="1130"/>
    <x v="0"/>
    <n v="0"/>
    <n v="0"/>
    <n v="5"/>
    <n v="1292201"/>
    <n v="0"/>
    <n v="0"/>
    <n v="0"/>
    <n v="0"/>
    <n v="0"/>
    <n v="0"/>
    <n v="0"/>
    <n v="0"/>
    <n v="0"/>
    <n v="0"/>
    <n v="3"/>
    <n v="615935"/>
  </r>
  <r>
    <d v="2008-11-26T00:00:00"/>
    <x v="5"/>
    <d v="2008-11-01T00:00:00"/>
    <x v="6"/>
    <x v="8"/>
    <x v="1045"/>
    <x v="3"/>
    <n v="584567"/>
    <n v="0.42857142857142855"/>
    <n v="0"/>
    <n v="0"/>
    <n v="0"/>
    <n v="0"/>
    <n v="1"/>
    <n v="461500"/>
    <n v="0"/>
    <n v="0"/>
    <n v="3"/>
    <n v="692250"/>
    <n v="0"/>
    <n v="0"/>
    <n v="1"/>
    <n v="204855"/>
  </r>
  <r>
    <d v="2008-11-27T00:00:00"/>
    <x v="6"/>
    <d v="2008-11-01T00:00:00"/>
    <x v="6"/>
    <x v="3"/>
    <x v="1032"/>
    <x v="1"/>
    <n v="461500"/>
    <n v="1"/>
    <n v="0"/>
    <n v="0"/>
    <n v="0"/>
    <n v="0"/>
    <n v="0"/>
    <n v="0"/>
    <n v="0"/>
    <n v="0"/>
    <n v="0"/>
    <n v="0"/>
    <n v="1"/>
    <n v="86425"/>
    <n v="1"/>
    <n v="190755"/>
  </r>
  <r>
    <d v="2008-11-28T00:00:00"/>
    <x v="0"/>
    <d v="2008-11-01T00:00:00"/>
    <x v="6"/>
    <x v="5"/>
    <x v="1077"/>
    <x v="1"/>
    <n v="123067"/>
    <n v="0.2"/>
    <n v="2"/>
    <n v="692250"/>
    <n v="0"/>
    <n v="0"/>
    <n v="0"/>
    <n v="0"/>
    <n v="0"/>
    <n v="0"/>
    <n v="2"/>
    <n v="246134"/>
    <n v="0"/>
    <n v="0"/>
    <n v="2"/>
    <n v="505167"/>
  </r>
  <r>
    <d v="2008-11-29T00:00:00"/>
    <x v="1"/>
    <d v="2008-11-01T00:00:00"/>
    <x v="6"/>
    <x v="7"/>
    <x v="1040"/>
    <x v="3"/>
    <n v="923000"/>
    <n v="0.33333333333333331"/>
    <n v="3"/>
    <n v="815317"/>
    <n v="0"/>
    <n v="0"/>
    <n v="0"/>
    <n v="0"/>
    <n v="0"/>
    <n v="0"/>
    <n v="3"/>
    <n v="923000"/>
    <n v="0"/>
    <n v="0"/>
    <n v="0"/>
    <n v="0"/>
  </r>
  <r>
    <d v="2008-11-30T00:00:00"/>
    <x v="2"/>
    <d v="2008-11-01T00:00:00"/>
    <x v="6"/>
    <x v="6"/>
    <x v="1052"/>
    <x v="0"/>
    <n v="0"/>
    <n v="0"/>
    <n v="2"/>
    <n v="692250"/>
    <n v="0"/>
    <n v="0"/>
    <n v="0"/>
    <n v="0"/>
    <n v="0"/>
    <n v="0"/>
    <n v="2"/>
    <n v="692250"/>
    <n v="0"/>
    <n v="0"/>
    <n v="0"/>
    <n v="0"/>
  </r>
  <r>
    <d v="2008-12-01T00:00:00"/>
    <x v="3"/>
    <d v="2008-12-01T00:00:00"/>
    <x v="6"/>
    <x v="14"/>
    <x v="1038"/>
    <x v="1"/>
    <n v="461500"/>
    <n v="0.125"/>
    <n v="6"/>
    <n v="1399884"/>
    <n v="0"/>
    <n v="0"/>
    <n v="1"/>
    <n v="230750"/>
    <n v="0"/>
    <n v="0"/>
    <n v="0"/>
    <n v="0"/>
    <n v="0"/>
    <n v="0"/>
    <n v="1"/>
    <n v="218100"/>
  </r>
  <r>
    <d v="2008-12-02T00:00:00"/>
    <x v="4"/>
    <d v="2008-12-01T00:00:00"/>
    <x v="6"/>
    <x v="6"/>
    <x v="1049"/>
    <x v="2"/>
    <n v="692250"/>
    <n v="0.5"/>
    <n v="1"/>
    <n v="230750"/>
    <n v="0"/>
    <n v="0"/>
    <n v="0"/>
    <n v="0"/>
    <n v="0"/>
    <n v="0"/>
    <n v="1"/>
    <n v="230750"/>
    <n v="1"/>
    <n v="92714"/>
    <n v="0"/>
    <n v="0"/>
  </r>
  <r>
    <d v="2008-12-03T00:00:00"/>
    <x v="5"/>
    <d v="2008-12-01T00:00:00"/>
    <x v="6"/>
    <x v="11"/>
    <x v="1131"/>
    <x v="1"/>
    <n v="461500"/>
    <n v="8.3333333333333329E-2"/>
    <n v="6"/>
    <n v="1169134"/>
    <n v="0"/>
    <n v="0"/>
    <n v="2"/>
    <n v="692250"/>
    <n v="0"/>
    <n v="0"/>
    <n v="3"/>
    <n v="923000"/>
    <n v="0"/>
    <n v="0"/>
    <n v="5"/>
    <n v="1577300"/>
  </r>
  <r>
    <d v="2008-12-04T00:00:00"/>
    <x v="6"/>
    <d v="2008-12-01T00:00:00"/>
    <x v="6"/>
    <x v="3"/>
    <x v="1032"/>
    <x v="0"/>
    <n v="0"/>
    <n v="0"/>
    <n v="0"/>
    <n v="0"/>
    <n v="0"/>
    <n v="0"/>
    <n v="1"/>
    <n v="461500"/>
    <n v="0"/>
    <n v="0"/>
    <n v="0"/>
    <n v="0"/>
    <n v="0"/>
    <n v="0"/>
    <n v="4"/>
    <n v="1013277"/>
  </r>
  <r>
    <d v="2008-12-05T00:00:00"/>
    <x v="0"/>
    <d v="2008-12-01T00:00:00"/>
    <x v="6"/>
    <x v="0"/>
    <x v="0"/>
    <x v="0"/>
    <n v="0"/>
    <n v="0"/>
    <n v="0"/>
    <n v="0"/>
    <n v="0"/>
    <n v="0"/>
    <n v="0"/>
    <n v="0"/>
    <n v="0"/>
    <n v="0"/>
    <n v="0"/>
    <n v="0"/>
    <n v="0"/>
    <n v="0"/>
    <n v="3"/>
    <n v="534100"/>
  </r>
  <r>
    <d v="2008-12-06T00:00:00"/>
    <x v="1"/>
    <d v="2008-12-01T00:00:00"/>
    <x v="6"/>
    <x v="5"/>
    <x v="1049"/>
    <x v="2"/>
    <n v="461500"/>
    <n v="0.4"/>
    <n v="2"/>
    <n v="461500"/>
    <n v="0"/>
    <n v="0"/>
    <n v="0"/>
    <n v="0"/>
    <n v="1"/>
    <n v="230750"/>
    <n v="0"/>
    <n v="0"/>
    <n v="0"/>
    <n v="0"/>
    <n v="0"/>
    <n v="0"/>
  </r>
  <r>
    <d v="2008-12-07T00:00:00"/>
    <x v="2"/>
    <d v="2008-12-01T00:00:00"/>
    <x v="6"/>
    <x v="7"/>
    <x v="1050"/>
    <x v="1"/>
    <n v="230750"/>
    <n v="0.1111111111111111"/>
    <n v="7"/>
    <n v="2092134"/>
    <n v="0"/>
    <n v="0"/>
    <n v="1"/>
    <n v="230750"/>
    <n v="0"/>
    <n v="0"/>
    <n v="0"/>
    <n v="0"/>
    <n v="0"/>
    <n v="0"/>
    <n v="0"/>
    <n v="0"/>
  </r>
  <r>
    <d v="2008-12-08T00:00:00"/>
    <x v="3"/>
    <d v="2008-12-01T00:00:00"/>
    <x v="6"/>
    <x v="8"/>
    <x v="1100"/>
    <x v="2"/>
    <n v="461500"/>
    <n v="0.2857142857142857"/>
    <n v="4"/>
    <n v="815317"/>
    <n v="0"/>
    <n v="0"/>
    <n v="1"/>
    <n v="123067"/>
    <n v="0"/>
    <n v="0"/>
    <n v="0"/>
    <n v="0"/>
    <n v="0"/>
    <n v="0"/>
    <n v="0"/>
    <n v="0"/>
  </r>
  <r>
    <d v="2008-12-09T00:00:00"/>
    <x v="4"/>
    <d v="2008-12-01T00:00:00"/>
    <x v="6"/>
    <x v="8"/>
    <x v="1100"/>
    <x v="1"/>
    <n v="230750"/>
    <n v="0.14285714285714285"/>
    <n v="2"/>
    <n v="353817"/>
    <n v="0"/>
    <n v="0"/>
    <n v="0"/>
    <n v="0"/>
    <n v="1"/>
    <n v="230750"/>
    <n v="3"/>
    <n v="584567"/>
    <n v="0"/>
    <n v="0"/>
    <n v="1"/>
    <n v="475600"/>
  </r>
  <r>
    <d v="2008-12-10T00:00:00"/>
    <x v="5"/>
    <d v="2008-12-01T00:00:00"/>
    <x v="6"/>
    <x v="8"/>
    <x v="1034"/>
    <x v="2"/>
    <n v="461500"/>
    <n v="0.2857142857142857"/>
    <n v="2"/>
    <n v="353817"/>
    <n v="0"/>
    <n v="0"/>
    <n v="1"/>
    <n v="230750"/>
    <n v="1"/>
    <n v="230750"/>
    <n v="1"/>
    <n v="230750"/>
    <n v="0"/>
    <n v="0"/>
    <n v="2"/>
    <n v="449050"/>
  </r>
  <r>
    <d v="2008-12-11T00:00:00"/>
    <x v="6"/>
    <d v="2008-12-01T00:00:00"/>
    <x v="6"/>
    <x v="1"/>
    <x v="1081"/>
    <x v="2"/>
    <n v="353817"/>
    <n v="0.33333333333333331"/>
    <n v="3"/>
    <n v="815317"/>
    <n v="0"/>
    <n v="0"/>
    <n v="1"/>
    <n v="461500"/>
    <n v="0"/>
    <n v="0"/>
    <n v="0"/>
    <n v="0"/>
    <n v="0"/>
    <n v="0"/>
    <n v="1"/>
    <n v="218100"/>
  </r>
  <r>
    <d v="2008-12-12T00:00:00"/>
    <x v="0"/>
    <d v="2008-12-01T00:00:00"/>
    <x v="6"/>
    <x v="1"/>
    <x v="1034"/>
    <x v="3"/>
    <n v="692250"/>
    <n v="0.5"/>
    <n v="2"/>
    <n v="353817"/>
    <n v="0"/>
    <n v="0"/>
    <n v="0"/>
    <n v="0"/>
    <n v="1"/>
    <n v="461500"/>
    <n v="0"/>
    <n v="0"/>
    <n v="0"/>
    <n v="0"/>
    <n v="2"/>
    <n v="436200"/>
  </r>
  <r>
    <d v="2008-12-13T00:00:00"/>
    <x v="1"/>
    <d v="2008-12-01T00:00:00"/>
    <x v="6"/>
    <x v="24"/>
    <x v="1132"/>
    <x v="7"/>
    <n v="1384500"/>
    <n v="0.20833333333333334"/>
    <n v="10"/>
    <n v="2353652"/>
    <n v="0"/>
    <n v="0"/>
    <n v="6"/>
    <n v="2076750"/>
    <n v="0"/>
    <n v="0"/>
    <n v="3"/>
    <n v="815317"/>
    <n v="0"/>
    <n v="0"/>
    <n v="0"/>
    <n v="0"/>
  </r>
  <r>
    <d v="2008-12-14T00:00:00"/>
    <x v="2"/>
    <d v="2008-12-01T00:00:00"/>
    <x v="6"/>
    <x v="19"/>
    <x v="1133"/>
    <x v="5"/>
    <n v="2076750"/>
    <n v="0.31578947368421051"/>
    <n v="10"/>
    <n v="2569018"/>
    <n v="0"/>
    <n v="0"/>
    <n v="2"/>
    <n v="461500"/>
    <n v="0"/>
    <n v="0"/>
    <n v="1"/>
    <n v="461500"/>
    <n v="0"/>
    <n v="0"/>
    <n v="0"/>
    <n v="0"/>
  </r>
  <r>
    <d v="2008-12-15T00:00:00"/>
    <x v="3"/>
    <d v="2008-12-01T00:00:00"/>
    <x v="6"/>
    <x v="8"/>
    <x v="1073"/>
    <x v="6"/>
    <n v="1276817"/>
    <n v="0.5714285714285714"/>
    <n v="0"/>
    <n v="0"/>
    <n v="0"/>
    <n v="0"/>
    <n v="0"/>
    <n v="0"/>
    <n v="1"/>
    <n v="123067"/>
    <n v="2"/>
    <n v="461500"/>
    <n v="0"/>
    <n v="0"/>
    <n v="4"/>
    <n v="1103150"/>
  </r>
  <r>
    <d v="2008-12-16T00:00:00"/>
    <x v="4"/>
    <d v="2008-12-01T00:00:00"/>
    <x v="6"/>
    <x v="14"/>
    <x v="1056"/>
    <x v="2"/>
    <n v="461500"/>
    <n v="0.25"/>
    <n v="2"/>
    <n v="461500"/>
    <n v="0"/>
    <n v="0"/>
    <n v="1"/>
    <n v="230750"/>
    <n v="0"/>
    <n v="0"/>
    <n v="3"/>
    <n v="815317"/>
    <n v="0"/>
    <n v="0"/>
    <n v="2"/>
    <n v="386195"/>
  </r>
  <r>
    <d v="2008-12-17T00:00:00"/>
    <x v="5"/>
    <d v="2008-12-01T00:00:00"/>
    <x v="6"/>
    <x v="1"/>
    <x v="1039"/>
    <x v="6"/>
    <n v="1384500"/>
    <n v="0.66666666666666663"/>
    <n v="2"/>
    <n v="692250"/>
    <n v="0"/>
    <n v="0"/>
    <n v="0"/>
    <n v="0"/>
    <n v="0"/>
    <n v="0"/>
    <n v="0"/>
    <n v="0"/>
    <n v="1"/>
    <n v="85900"/>
    <n v="2"/>
    <n v="397835"/>
  </r>
  <r>
    <d v="2008-12-18T00:00:00"/>
    <x v="6"/>
    <d v="2008-12-01T00:00:00"/>
    <x v="6"/>
    <x v="2"/>
    <x v="1033"/>
    <x v="0"/>
    <n v="0"/>
    <n v="0"/>
    <n v="3"/>
    <n v="584567"/>
    <n v="0"/>
    <n v="0"/>
    <n v="0"/>
    <n v="0"/>
    <n v="0"/>
    <n v="0"/>
    <n v="0"/>
    <n v="0"/>
    <n v="2"/>
    <n v="228723"/>
    <n v="2"/>
    <n v="481667"/>
  </r>
  <r>
    <d v="2008-12-19T00:00:00"/>
    <x v="0"/>
    <d v="2008-12-01T00:00:00"/>
    <x v="6"/>
    <x v="7"/>
    <x v="1116"/>
    <x v="3"/>
    <n v="692250"/>
    <n v="0.33333333333333331"/>
    <n v="4"/>
    <n v="1384500"/>
    <n v="0"/>
    <n v="0"/>
    <n v="0"/>
    <n v="0"/>
    <n v="0"/>
    <n v="0"/>
    <n v="2"/>
    <n v="461500"/>
    <n v="0"/>
    <n v="0"/>
    <n v="0"/>
    <n v="0"/>
  </r>
  <r>
    <d v="2008-12-20T00:00:00"/>
    <x v="1"/>
    <d v="2008-12-01T00:00:00"/>
    <x v="6"/>
    <x v="8"/>
    <x v="1073"/>
    <x v="0"/>
    <n v="0"/>
    <n v="0"/>
    <n v="5"/>
    <n v="938384"/>
    <n v="0"/>
    <n v="0"/>
    <n v="0"/>
    <n v="0"/>
    <n v="0"/>
    <n v="0"/>
    <n v="2"/>
    <n v="923000"/>
    <n v="0"/>
    <n v="0"/>
    <n v="0"/>
    <n v="0"/>
  </r>
  <r>
    <d v="2008-12-21T00:00:00"/>
    <x v="2"/>
    <d v="2008-12-01T00:00:00"/>
    <x v="6"/>
    <x v="15"/>
    <x v="1042"/>
    <x v="0"/>
    <n v="0"/>
    <n v="0"/>
    <n v="8"/>
    <n v="2769000"/>
    <n v="0"/>
    <n v="0"/>
    <n v="0"/>
    <n v="0"/>
    <n v="0"/>
    <n v="0"/>
    <n v="3"/>
    <n v="692250"/>
    <n v="0"/>
    <n v="0"/>
    <n v="0"/>
    <n v="0"/>
  </r>
  <r>
    <d v="2008-12-22T00:00:00"/>
    <x v="3"/>
    <d v="2008-12-01T00:00:00"/>
    <x v="6"/>
    <x v="5"/>
    <x v="1057"/>
    <x v="0"/>
    <n v="0"/>
    <n v="0"/>
    <n v="3"/>
    <n v="815317"/>
    <n v="0"/>
    <n v="0"/>
    <n v="0"/>
    <n v="0"/>
    <n v="0"/>
    <n v="0"/>
    <n v="2"/>
    <n v="461500"/>
    <n v="1"/>
    <n v="85900"/>
    <n v="8"/>
    <n v="2241142"/>
  </r>
  <r>
    <d v="2008-12-23T00:00:00"/>
    <x v="4"/>
    <d v="2008-12-01T00:00:00"/>
    <x v="6"/>
    <x v="3"/>
    <x v="1029"/>
    <x v="0"/>
    <n v="0"/>
    <n v="0"/>
    <n v="0"/>
    <n v="0"/>
    <n v="0"/>
    <n v="0"/>
    <n v="0"/>
    <n v="0"/>
    <n v="0"/>
    <n v="0"/>
    <n v="1"/>
    <n v="230750"/>
    <n v="0"/>
    <n v="0"/>
    <n v="2"/>
    <n v="436200"/>
  </r>
  <r>
    <d v="2008-12-24T00:00:00"/>
    <x v="5"/>
    <d v="2008-12-01T00:00:00"/>
    <x v="6"/>
    <x v="0"/>
    <x v="0"/>
    <x v="0"/>
    <n v="0"/>
    <n v="0"/>
    <n v="0"/>
    <n v="0"/>
    <n v="0"/>
    <n v="0"/>
    <n v="0"/>
    <n v="0"/>
    <n v="0"/>
    <n v="0"/>
    <n v="0"/>
    <n v="0"/>
    <n v="1"/>
    <n v="85900"/>
    <n v="6"/>
    <n v="1271440"/>
  </r>
  <r>
    <d v="2008-12-25T00:00:00"/>
    <x v="6"/>
    <d v="2008-12-01T00:00:00"/>
    <x v="6"/>
    <x v="9"/>
    <x v="1128"/>
    <x v="1"/>
    <n v="230750"/>
    <n v="0.1"/>
    <n v="7"/>
    <n v="2199817"/>
    <n v="0"/>
    <n v="0"/>
    <n v="1"/>
    <n v="461500"/>
    <n v="0"/>
    <n v="0"/>
    <n v="1"/>
    <n v="461500"/>
    <n v="0"/>
    <n v="0"/>
    <n v="0"/>
    <n v="0"/>
  </r>
  <r>
    <d v="2008-12-26T00:00:00"/>
    <x v="0"/>
    <d v="2008-12-01T00:00:00"/>
    <x v="6"/>
    <x v="5"/>
    <x v="1052"/>
    <x v="0"/>
    <n v="0"/>
    <n v="0"/>
    <n v="2"/>
    <n v="461500"/>
    <n v="0"/>
    <n v="0"/>
    <n v="0"/>
    <n v="0"/>
    <n v="2"/>
    <n v="692250"/>
    <n v="1"/>
    <n v="230750"/>
    <n v="0"/>
    <n v="0"/>
    <n v="1"/>
    <n v="218100"/>
  </r>
  <r>
    <d v="2008-12-27T00:00:00"/>
    <x v="1"/>
    <d v="2008-12-01T00:00:00"/>
    <x v="6"/>
    <x v="2"/>
    <x v="1030"/>
    <x v="1"/>
    <n v="461500"/>
    <n v="0.33333333333333331"/>
    <n v="2"/>
    <n v="461500"/>
    <n v="0"/>
    <n v="0"/>
    <n v="0"/>
    <n v="0"/>
    <n v="0"/>
    <n v="0"/>
    <n v="0"/>
    <n v="0"/>
    <n v="0"/>
    <n v="0"/>
    <n v="0"/>
    <n v="0"/>
  </r>
  <r>
    <d v="2008-12-28T00:00:00"/>
    <x v="2"/>
    <d v="2008-12-01T00:00:00"/>
    <x v="6"/>
    <x v="5"/>
    <x v="1034"/>
    <x v="0"/>
    <n v="0"/>
    <n v="0"/>
    <n v="5"/>
    <n v="1507567"/>
    <n v="0"/>
    <n v="0"/>
    <n v="0"/>
    <n v="0"/>
    <n v="0"/>
    <n v="0"/>
    <n v="0"/>
    <n v="0"/>
    <n v="0"/>
    <n v="0"/>
    <n v="0"/>
    <n v="0"/>
  </r>
  <r>
    <d v="2008-12-29T00:00:00"/>
    <x v="3"/>
    <d v="2008-12-01T00:00:00"/>
    <x v="6"/>
    <x v="3"/>
    <x v="1032"/>
    <x v="0"/>
    <n v="0"/>
    <n v="0"/>
    <n v="1"/>
    <n v="461500"/>
    <n v="0"/>
    <n v="0"/>
    <n v="0"/>
    <n v="0"/>
    <n v="0"/>
    <n v="0"/>
    <n v="0"/>
    <n v="0"/>
    <n v="0"/>
    <n v="0"/>
    <n v="4"/>
    <n v="834035"/>
  </r>
  <r>
    <d v="2008-12-30T00:00:00"/>
    <x v="4"/>
    <d v="2008-12-01T00:00:00"/>
    <x v="6"/>
    <x v="15"/>
    <x v="1079"/>
    <x v="0"/>
    <n v="0"/>
    <n v="0"/>
    <n v="7"/>
    <n v="1630634"/>
    <n v="0"/>
    <n v="0"/>
    <n v="2"/>
    <n v="353817"/>
    <n v="0"/>
    <n v="0"/>
    <n v="2"/>
    <n v="923000"/>
    <n v="0"/>
    <n v="0"/>
    <n v="3"/>
    <n v="654300"/>
  </r>
  <r>
    <d v="2008-12-31T00:00:00"/>
    <x v="5"/>
    <d v="2008-12-01T00:00:00"/>
    <x v="6"/>
    <x v="2"/>
    <x v="1030"/>
    <x v="0"/>
    <n v="0"/>
    <n v="0"/>
    <n v="0"/>
    <n v="0"/>
    <n v="0"/>
    <n v="0"/>
    <n v="0"/>
    <n v="0"/>
    <n v="0"/>
    <n v="0"/>
    <n v="3"/>
    <n v="923000"/>
    <n v="0"/>
    <n v="0"/>
    <n v="0"/>
    <n v="0"/>
  </r>
  <r>
    <d v="2009-01-01T00:00:00"/>
    <x v="6"/>
    <d v="2009-01-01T00:00:00"/>
    <x v="7"/>
    <x v="5"/>
    <x v="1134"/>
    <x v="1"/>
    <n v="248450"/>
    <n v="0.2"/>
    <n v="4"/>
    <n v="1374752"/>
    <n v="0"/>
    <n v="0"/>
    <n v="0"/>
    <n v="0"/>
    <n v="0"/>
    <n v="0"/>
    <n v="0"/>
    <n v="0"/>
    <n v="0"/>
    <n v="0"/>
    <n v="0"/>
    <n v="0"/>
  </r>
  <r>
    <d v="2009-01-02T00:00:00"/>
    <x v="0"/>
    <d v="2009-01-01T00:00:00"/>
    <x v="7"/>
    <x v="11"/>
    <x v="1135"/>
    <x v="2"/>
    <n v="380957"/>
    <n v="0.16666666666666666"/>
    <n v="7"/>
    <n v="1755714"/>
    <n v="0"/>
    <n v="0"/>
    <n v="2"/>
    <n v="380957"/>
    <n v="0"/>
    <n v="0"/>
    <n v="1"/>
    <n v="248450"/>
    <n v="0"/>
    <n v="0"/>
    <n v="0"/>
    <n v="0"/>
  </r>
  <r>
    <d v="2009-01-03T00:00:00"/>
    <x v="1"/>
    <d v="2009-01-01T00:00:00"/>
    <x v="7"/>
    <x v="2"/>
    <x v="1136"/>
    <x v="1"/>
    <n v="248450"/>
    <n v="0.33333333333333331"/>
    <n v="2"/>
    <n v="496900"/>
    <n v="0"/>
    <n v="0"/>
    <n v="0"/>
    <n v="0"/>
    <n v="0"/>
    <n v="0"/>
    <n v="0"/>
    <n v="0"/>
    <n v="0"/>
    <n v="0"/>
    <n v="0"/>
    <n v="0"/>
  </r>
  <r>
    <d v="2009-01-04T00:00:00"/>
    <x v="2"/>
    <d v="2009-01-01T00:00:00"/>
    <x v="7"/>
    <x v="12"/>
    <x v="1137"/>
    <x v="1"/>
    <n v="132507"/>
    <n v="7.6923076923076927E-2"/>
    <n v="10"/>
    <n v="2368517"/>
    <n v="0"/>
    <n v="0"/>
    <n v="1"/>
    <n v="248450"/>
    <n v="0"/>
    <n v="0"/>
    <n v="1"/>
    <n v="248445"/>
    <n v="0"/>
    <n v="0"/>
    <n v="0"/>
    <n v="0"/>
  </r>
  <r>
    <d v="2009-01-05T00:00:00"/>
    <x v="3"/>
    <d v="2009-01-01T00:00:00"/>
    <x v="7"/>
    <x v="6"/>
    <x v="1138"/>
    <x v="1"/>
    <n v="248450"/>
    <n v="0.25"/>
    <n v="2"/>
    <n v="629407"/>
    <n v="0"/>
    <n v="0"/>
    <n v="0"/>
    <n v="0"/>
    <n v="0"/>
    <n v="0"/>
    <n v="1"/>
    <n v="496900"/>
    <n v="0"/>
    <n v="0"/>
    <n v="3"/>
    <n v="938550"/>
  </r>
  <r>
    <d v="2009-01-06T00:00:00"/>
    <x v="4"/>
    <d v="2009-01-01T00:00:00"/>
    <x v="7"/>
    <x v="9"/>
    <x v="1139"/>
    <x v="3"/>
    <n v="745350"/>
    <n v="0.3"/>
    <n v="5"/>
    <n v="1010359"/>
    <n v="0"/>
    <n v="0"/>
    <n v="0"/>
    <n v="0"/>
    <n v="0"/>
    <n v="0"/>
    <n v="2"/>
    <n v="265014"/>
    <n v="0"/>
    <n v="0"/>
    <n v="3"/>
    <n v="627570"/>
  </r>
  <r>
    <d v="2009-01-07T00:00:00"/>
    <x v="5"/>
    <d v="2009-01-01T00:00:00"/>
    <x v="7"/>
    <x v="2"/>
    <x v="1140"/>
    <x v="0"/>
    <n v="0"/>
    <n v="0"/>
    <n v="1"/>
    <n v="132507"/>
    <n v="0"/>
    <n v="0"/>
    <n v="0"/>
    <n v="0"/>
    <n v="0"/>
    <n v="0"/>
    <n v="2"/>
    <n v="496900"/>
    <n v="1"/>
    <n v="155900"/>
    <n v="2"/>
    <n v="613470"/>
  </r>
  <r>
    <d v="2009-01-08T00:00:00"/>
    <x v="6"/>
    <d v="2009-01-01T00:00:00"/>
    <x v="7"/>
    <x v="9"/>
    <x v="1141"/>
    <x v="3"/>
    <n v="1242240"/>
    <n v="0.3"/>
    <n v="6"/>
    <n v="1507264"/>
    <n v="0"/>
    <n v="0"/>
    <n v="0"/>
    <n v="0"/>
    <n v="0"/>
    <n v="0"/>
    <n v="1"/>
    <n v="248450"/>
    <n v="1"/>
    <n v="204000"/>
    <n v="5"/>
    <n v="1752255"/>
  </r>
  <r>
    <d v="2009-01-09T00:00:00"/>
    <x v="0"/>
    <d v="2009-01-01T00:00:00"/>
    <x v="7"/>
    <x v="9"/>
    <x v="1142"/>
    <x v="3"/>
    <n v="993800"/>
    <n v="0.3"/>
    <n v="5"/>
    <n v="1987590"/>
    <n v="0"/>
    <n v="0"/>
    <n v="1"/>
    <n v="248450"/>
    <n v="0"/>
    <n v="0"/>
    <n v="1"/>
    <n v="248450"/>
    <n v="0"/>
    <n v="0"/>
    <n v="0"/>
    <n v="0"/>
  </r>
  <r>
    <d v="2009-01-10T00:00:00"/>
    <x v="1"/>
    <d v="2009-01-01T00:00:00"/>
    <x v="7"/>
    <x v="23"/>
    <x v="1143"/>
    <x v="2"/>
    <n v="496900"/>
    <n v="0.13333333333333333"/>
    <n v="11"/>
    <n v="2501034"/>
    <n v="0"/>
    <n v="0"/>
    <n v="0"/>
    <n v="0"/>
    <n v="0"/>
    <n v="0"/>
    <n v="2"/>
    <n v="380952"/>
    <n v="0"/>
    <n v="0"/>
    <n v="0"/>
    <n v="0"/>
  </r>
  <r>
    <d v="2009-01-11T00:00:00"/>
    <x v="2"/>
    <d v="2009-01-01T00:00:00"/>
    <x v="7"/>
    <x v="17"/>
    <x v="1144"/>
    <x v="2"/>
    <n v="496890"/>
    <n v="8.6956521739130432E-2"/>
    <n v="17"/>
    <n v="3792986"/>
    <n v="0"/>
    <n v="0"/>
    <n v="1"/>
    <n v="132507"/>
    <n v="0"/>
    <n v="0"/>
    <n v="3"/>
    <n v="877857"/>
    <n v="0"/>
    <n v="0"/>
    <n v="0"/>
    <n v="0"/>
  </r>
  <r>
    <d v="2009-01-12T00:00:00"/>
    <x v="3"/>
    <d v="2009-01-01T00:00:00"/>
    <x v="7"/>
    <x v="9"/>
    <x v="1145"/>
    <x v="1"/>
    <n v="248450"/>
    <n v="0.1"/>
    <n v="5"/>
    <n v="1490670"/>
    <n v="0"/>
    <n v="0"/>
    <n v="0"/>
    <n v="0"/>
    <n v="1"/>
    <n v="248450"/>
    <n v="3"/>
    <n v="993785"/>
    <n v="0"/>
    <n v="0"/>
    <n v="0"/>
    <n v="0"/>
  </r>
  <r>
    <d v="2009-01-13T00:00:00"/>
    <x v="4"/>
    <d v="2009-01-01T00:00:00"/>
    <x v="7"/>
    <x v="87"/>
    <x v="1146"/>
    <x v="3"/>
    <n v="993790"/>
    <n v="0.13636363636363635"/>
    <n v="15"/>
    <n v="3494799"/>
    <n v="0"/>
    <n v="0"/>
    <n v="1"/>
    <n v="248445"/>
    <n v="1"/>
    <n v="248450"/>
    <n v="2"/>
    <n v="496895"/>
    <n v="0"/>
    <n v="0"/>
    <n v="0"/>
    <n v="0"/>
  </r>
  <r>
    <d v="2009-01-14T00:00:00"/>
    <x v="5"/>
    <d v="2009-01-01T00:00:00"/>
    <x v="7"/>
    <x v="16"/>
    <x v="1147"/>
    <x v="2"/>
    <n v="496900"/>
    <n v="0.125"/>
    <n v="9"/>
    <n v="2004141"/>
    <n v="0"/>
    <n v="0"/>
    <n v="2"/>
    <n v="380952"/>
    <n v="0"/>
    <n v="0"/>
    <n v="3"/>
    <n v="993790"/>
    <n v="0"/>
    <n v="0"/>
    <n v="4"/>
    <n v="1133700"/>
  </r>
  <r>
    <d v="2009-01-15T00:00:00"/>
    <x v="6"/>
    <d v="2009-01-01T00:00:00"/>
    <x v="7"/>
    <x v="19"/>
    <x v="1148"/>
    <x v="2"/>
    <n v="496900"/>
    <n v="0.10526315789473684"/>
    <n v="15"/>
    <n v="4604552"/>
    <n v="0"/>
    <n v="0"/>
    <n v="0"/>
    <n v="0"/>
    <n v="0"/>
    <n v="0"/>
    <n v="2"/>
    <n v="496890"/>
    <n v="3"/>
    <n v="332031"/>
    <n v="5"/>
    <n v="993492"/>
  </r>
  <r>
    <d v="2009-01-16T00:00:00"/>
    <x v="0"/>
    <d v="2009-01-01T00:00:00"/>
    <x v="7"/>
    <x v="46"/>
    <x v="1149"/>
    <x v="1"/>
    <n v="248450"/>
    <n v="3.125E-2"/>
    <n v="27"/>
    <n v="7254637"/>
    <n v="0"/>
    <n v="0"/>
    <n v="0"/>
    <n v="0"/>
    <n v="1"/>
    <n v="248450"/>
    <n v="3"/>
    <n v="745340"/>
    <n v="0"/>
    <n v="0"/>
    <n v="5"/>
    <n v="1850237"/>
  </r>
  <r>
    <d v="2009-01-17T00:00:00"/>
    <x v="1"/>
    <d v="2009-01-01T00:00:00"/>
    <x v="7"/>
    <x v="38"/>
    <x v="1150"/>
    <x v="3"/>
    <n v="745340"/>
    <n v="7.1428571428571425E-2"/>
    <n v="34"/>
    <n v="8462600"/>
    <n v="0"/>
    <n v="0"/>
    <n v="0"/>
    <n v="0"/>
    <n v="1"/>
    <n v="496900"/>
    <n v="4"/>
    <n v="993790"/>
    <n v="0"/>
    <n v="0"/>
    <n v="0"/>
    <n v="0"/>
  </r>
  <r>
    <d v="2009-01-18T00:00:00"/>
    <x v="2"/>
    <d v="2009-01-01T00:00:00"/>
    <x v="7"/>
    <x v="50"/>
    <x v="1151"/>
    <x v="4"/>
    <n v="1739120"/>
    <n v="0.18421052631578946"/>
    <n v="24"/>
    <n v="7089002"/>
    <n v="0"/>
    <n v="0"/>
    <n v="2"/>
    <n v="745350"/>
    <n v="1"/>
    <n v="248450"/>
    <n v="4"/>
    <n v="1242230"/>
    <n v="0"/>
    <n v="0"/>
    <n v="0"/>
    <n v="0"/>
  </r>
  <r>
    <d v="2009-01-19T00:00:00"/>
    <x v="3"/>
    <d v="2009-01-01T00:00:00"/>
    <x v="7"/>
    <x v="27"/>
    <x v="1152"/>
    <x v="4"/>
    <n v="2236020"/>
    <n v="0.33333333333333331"/>
    <n v="11"/>
    <n v="3478240"/>
    <n v="0"/>
    <n v="0"/>
    <n v="0"/>
    <n v="0"/>
    <n v="0"/>
    <n v="0"/>
    <n v="3"/>
    <n v="993800"/>
    <n v="0"/>
    <n v="0"/>
    <n v="1"/>
    <n v="204735"/>
  </r>
  <r>
    <d v="2009-01-20T00:00:00"/>
    <x v="4"/>
    <d v="2009-01-01T00:00:00"/>
    <x v="7"/>
    <x v="87"/>
    <x v="1153"/>
    <x v="5"/>
    <n v="1871657"/>
    <n v="0.27272727272727271"/>
    <n v="13"/>
    <n v="2997944"/>
    <n v="0"/>
    <n v="0"/>
    <n v="1"/>
    <n v="248450"/>
    <n v="0"/>
    <n v="0"/>
    <n v="2"/>
    <n v="496900"/>
    <n v="0"/>
    <n v="0"/>
    <n v="3"/>
    <n v="794935"/>
  </r>
  <r>
    <d v="2009-01-21T00:00:00"/>
    <x v="5"/>
    <d v="2009-01-01T00:00:00"/>
    <x v="7"/>
    <x v="27"/>
    <x v="1154"/>
    <x v="7"/>
    <n v="1739150"/>
    <n v="0.23809523809523808"/>
    <n v="6"/>
    <n v="1755714"/>
    <n v="0"/>
    <n v="0"/>
    <n v="3"/>
    <n v="745345"/>
    <n v="1"/>
    <n v="496900"/>
    <n v="6"/>
    <n v="1490700"/>
    <n v="1"/>
    <n v="157564"/>
    <n v="3"/>
    <n v="538788"/>
  </r>
  <r>
    <d v="2009-01-22T00:00:00"/>
    <x v="6"/>
    <d v="2009-01-01T00:00:00"/>
    <x v="7"/>
    <x v="17"/>
    <x v="1155"/>
    <x v="3"/>
    <n v="993790"/>
    <n v="0.13043478260869565"/>
    <n v="13"/>
    <n v="4107672"/>
    <n v="0"/>
    <n v="0"/>
    <n v="0"/>
    <n v="0"/>
    <n v="1"/>
    <n v="248450"/>
    <n v="6"/>
    <n v="1374752"/>
    <n v="3"/>
    <n v="297700"/>
    <n v="3"/>
    <n v="729306"/>
  </r>
  <r>
    <d v="2009-01-23T00:00:00"/>
    <x v="0"/>
    <d v="2009-01-01T00:00:00"/>
    <x v="7"/>
    <x v="19"/>
    <x v="1156"/>
    <x v="2"/>
    <n v="745350"/>
    <n v="0.10526315789473684"/>
    <n v="13"/>
    <n v="3229790"/>
    <n v="0"/>
    <n v="0"/>
    <n v="0"/>
    <n v="0"/>
    <n v="0"/>
    <n v="0"/>
    <n v="4"/>
    <n v="993795"/>
    <n v="1"/>
    <n v="85900"/>
    <n v="6"/>
    <n v="1485470"/>
  </r>
  <r>
    <d v="2009-01-24T00:00:00"/>
    <x v="1"/>
    <d v="2009-01-01T00:00:00"/>
    <x v="7"/>
    <x v="14"/>
    <x v="1157"/>
    <x v="2"/>
    <n v="380957"/>
    <n v="0.25"/>
    <n v="5"/>
    <n v="1374757"/>
    <n v="0"/>
    <n v="0"/>
    <n v="0"/>
    <n v="0"/>
    <n v="0"/>
    <n v="0"/>
    <n v="1"/>
    <n v="248450"/>
    <n v="0"/>
    <n v="0"/>
    <n v="0"/>
    <n v="0"/>
  </r>
  <r>
    <d v="2009-01-25T00:00:00"/>
    <x v="2"/>
    <d v="2009-01-01T00:00:00"/>
    <x v="7"/>
    <x v="11"/>
    <x v="1158"/>
    <x v="1"/>
    <n v="248445"/>
    <n v="8.3333333333333329E-2"/>
    <n v="7"/>
    <n v="1755699"/>
    <n v="0"/>
    <n v="0"/>
    <n v="0"/>
    <n v="0"/>
    <n v="1"/>
    <n v="248445"/>
    <n v="3"/>
    <n v="629407"/>
    <n v="0"/>
    <n v="0"/>
    <n v="0"/>
    <n v="0"/>
  </r>
  <r>
    <d v="2009-01-26T00:00:00"/>
    <x v="3"/>
    <d v="2009-01-01T00:00:00"/>
    <x v="7"/>
    <x v="8"/>
    <x v="1159"/>
    <x v="6"/>
    <n v="1242250"/>
    <n v="0.5714285714285714"/>
    <n v="2"/>
    <n v="496895"/>
    <n v="0"/>
    <n v="0"/>
    <n v="0"/>
    <n v="0"/>
    <n v="0"/>
    <n v="0"/>
    <n v="1"/>
    <n v="496900"/>
    <n v="0"/>
    <n v="0"/>
    <n v="3"/>
    <n v="729242"/>
  </r>
  <r>
    <d v="2009-01-27T00:00:00"/>
    <x v="4"/>
    <d v="2009-01-01T00:00:00"/>
    <x v="7"/>
    <x v="4"/>
    <x v="1136"/>
    <x v="0"/>
    <n v="0"/>
    <n v="0"/>
    <n v="2"/>
    <n v="745350"/>
    <n v="0"/>
    <n v="0"/>
    <n v="0"/>
    <n v="0"/>
    <n v="0"/>
    <n v="0"/>
    <n v="0"/>
    <n v="0"/>
    <n v="1"/>
    <n v="55900"/>
    <n v="4"/>
    <n v="1370760"/>
  </r>
  <r>
    <d v="2009-01-28T00:00:00"/>
    <x v="5"/>
    <d v="2009-01-01T00:00:00"/>
    <x v="7"/>
    <x v="2"/>
    <x v="1160"/>
    <x v="0"/>
    <n v="0"/>
    <n v="0"/>
    <n v="0"/>
    <n v="0"/>
    <n v="0"/>
    <n v="0"/>
    <n v="1"/>
    <n v="248450"/>
    <n v="1"/>
    <n v="496900"/>
    <n v="1"/>
    <n v="248450"/>
    <n v="0"/>
    <n v="0"/>
    <n v="5"/>
    <n v="1193038"/>
  </r>
  <r>
    <d v="2009-01-29T00:00:00"/>
    <x v="6"/>
    <d v="2009-01-01T00:00:00"/>
    <x v="7"/>
    <x v="13"/>
    <x v="1161"/>
    <x v="6"/>
    <n v="1242230"/>
    <n v="0.23529411764705882"/>
    <n v="11"/>
    <n v="2981350"/>
    <n v="0"/>
    <n v="0"/>
    <n v="0"/>
    <n v="0"/>
    <n v="1"/>
    <n v="248450"/>
    <n v="1"/>
    <n v="248450"/>
    <n v="0"/>
    <n v="0"/>
    <n v="2"/>
    <n v="706550"/>
  </r>
  <r>
    <d v="2009-01-30T00:00:00"/>
    <x v="0"/>
    <d v="2009-01-01T00:00:00"/>
    <x v="7"/>
    <x v="5"/>
    <x v="1162"/>
    <x v="1"/>
    <n v="248445"/>
    <n v="0.2"/>
    <n v="4"/>
    <n v="993780"/>
    <n v="0"/>
    <n v="0"/>
    <n v="0"/>
    <n v="0"/>
    <n v="0"/>
    <n v="0"/>
    <n v="0"/>
    <n v="0"/>
    <n v="1"/>
    <n v="108800"/>
    <n v="1"/>
    <n v="447800"/>
  </r>
  <r>
    <d v="2009-01-31T00:00:00"/>
    <x v="1"/>
    <d v="2009-01-01T00:00:00"/>
    <x v="7"/>
    <x v="7"/>
    <x v="1163"/>
    <x v="3"/>
    <n v="745350"/>
    <n v="0.33333333333333331"/>
    <n v="5"/>
    <n v="1258814"/>
    <n v="0"/>
    <n v="0"/>
    <n v="0"/>
    <n v="0"/>
    <n v="0"/>
    <n v="0"/>
    <n v="1"/>
    <n v="132507"/>
    <n v="0"/>
    <n v="0"/>
    <n v="0"/>
    <n v="0"/>
  </r>
  <r>
    <d v="2009-02-01T00:00:00"/>
    <x v="2"/>
    <d v="2009-02-01T00:00:00"/>
    <x v="7"/>
    <x v="8"/>
    <x v="1164"/>
    <x v="0"/>
    <n v="0"/>
    <n v="0"/>
    <n v="6"/>
    <n v="1258814"/>
    <n v="0"/>
    <n v="0"/>
    <n v="1"/>
    <n v="248450"/>
    <n v="0"/>
    <n v="0"/>
    <n v="0"/>
    <n v="0"/>
    <n v="0"/>
    <n v="0"/>
    <n v="0"/>
    <n v="0"/>
  </r>
  <r>
    <d v="2009-02-02T00:00:00"/>
    <x v="3"/>
    <d v="2009-02-01T00:00:00"/>
    <x v="7"/>
    <x v="24"/>
    <x v="1165"/>
    <x v="2"/>
    <n v="496900"/>
    <n v="8.3333333333333329E-2"/>
    <n v="18"/>
    <n v="5482369"/>
    <n v="0"/>
    <n v="0"/>
    <n v="3"/>
    <n v="745340"/>
    <n v="0"/>
    <n v="0"/>
    <n v="1"/>
    <n v="496890"/>
    <n v="0"/>
    <n v="0"/>
    <n v="4"/>
    <n v="832545"/>
  </r>
  <r>
    <d v="2009-02-03T00:00:00"/>
    <x v="4"/>
    <d v="2009-02-01T00:00:00"/>
    <x v="7"/>
    <x v="7"/>
    <x v="1166"/>
    <x v="0"/>
    <n v="0"/>
    <n v="0"/>
    <n v="7"/>
    <n v="1623187"/>
    <n v="0"/>
    <n v="0"/>
    <n v="0"/>
    <n v="0"/>
    <n v="0"/>
    <n v="0"/>
    <n v="2"/>
    <n v="496895"/>
    <n v="0"/>
    <n v="0"/>
    <n v="4"/>
    <n v="1063585"/>
  </r>
  <r>
    <d v="2009-02-04T00:00:00"/>
    <x v="5"/>
    <d v="2009-02-01T00:00:00"/>
    <x v="7"/>
    <x v="19"/>
    <x v="1167"/>
    <x v="2"/>
    <n v="745345"/>
    <n v="0.10526315789473684"/>
    <n v="13"/>
    <n v="3859182"/>
    <n v="0"/>
    <n v="0"/>
    <n v="2"/>
    <n v="496890"/>
    <n v="0"/>
    <n v="0"/>
    <n v="2"/>
    <n v="496890"/>
    <n v="0"/>
    <n v="0"/>
    <n v="1"/>
    <n v="180100"/>
  </r>
  <r>
    <d v="2009-02-05T00:00:00"/>
    <x v="6"/>
    <d v="2009-02-01T00:00:00"/>
    <x v="7"/>
    <x v="24"/>
    <x v="1168"/>
    <x v="6"/>
    <n v="993790"/>
    <n v="0.16666666666666666"/>
    <n v="16"/>
    <n v="3875766"/>
    <n v="0"/>
    <n v="0"/>
    <n v="0"/>
    <n v="0"/>
    <n v="0"/>
    <n v="0"/>
    <n v="4"/>
    <n v="1242235"/>
    <n v="0"/>
    <n v="0"/>
    <n v="4"/>
    <n v="871885"/>
  </r>
  <r>
    <d v="2009-02-06T00:00:00"/>
    <x v="0"/>
    <d v="2009-02-01T00:00:00"/>
    <x v="7"/>
    <x v="11"/>
    <x v="1169"/>
    <x v="1"/>
    <n v="248445"/>
    <n v="8.3333333333333329E-2"/>
    <n v="9"/>
    <n v="2981350"/>
    <n v="0"/>
    <n v="0"/>
    <n v="1"/>
    <n v="248445"/>
    <n v="0"/>
    <n v="0"/>
    <n v="1"/>
    <n v="496900"/>
    <n v="0"/>
    <n v="0"/>
    <n v="3"/>
    <n v="626955"/>
  </r>
  <r>
    <d v="2009-02-07T00:00:00"/>
    <x v="1"/>
    <d v="2009-02-01T00:00:00"/>
    <x v="7"/>
    <x v="87"/>
    <x v="1170"/>
    <x v="2"/>
    <n v="380957"/>
    <n v="9.0909090909090912E-2"/>
    <n v="9"/>
    <n v="2981345"/>
    <n v="0"/>
    <n v="0"/>
    <n v="0"/>
    <n v="0"/>
    <n v="0"/>
    <n v="0"/>
    <n v="11"/>
    <n v="2882006"/>
    <n v="0"/>
    <n v="0"/>
    <n v="0"/>
    <n v="0"/>
  </r>
  <r>
    <d v="2009-02-08T00:00:00"/>
    <x v="2"/>
    <d v="2009-02-01T00:00:00"/>
    <x v="7"/>
    <x v="18"/>
    <x v="1171"/>
    <x v="2"/>
    <n v="496890"/>
    <n v="0.1111111111111111"/>
    <n v="12"/>
    <n v="3362294"/>
    <n v="0"/>
    <n v="0"/>
    <n v="0"/>
    <n v="0"/>
    <n v="0"/>
    <n v="0"/>
    <n v="4"/>
    <n v="877852"/>
    <n v="0"/>
    <n v="0"/>
    <n v="0"/>
    <n v="0"/>
  </r>
  <r>
    <d v="2009-02-09T00:00:00"/>
    <x v="3"/>
    <d v="2009-02-01T00:00:00"/>
    <x v="7"/>
    <x v="9"/>
    <x v="1172"/>
    <x v="1"/>
    <n v="248450"/>
    <n v="0.1"/>
    <n v="7"/>
    <n v="1755689"/>
    <n v="0"/>
    <n v="0"/>
    <n v="0"/>
    <n v="0"/>
    <n v="0"/>
    <n v="0"/>
    <n v="2"/>
    <n v="496895"/>
    <n v="0"/>
    <n v="0"/>
    <n v="4"/>
    <n v="1036650"/>
  </r>
  <r>
    <d v="2009-02-10T00:00:00"/>
    <x v="4"/>
    <d v="2009-02-01T00:00:00"/>
    <x v="7"/>
    <x v="7"/>
    <x v="1173"/>
    <x v="2"/>
    <n v="496895"/>
    <n v="0.22222222222222221"/>
    <n v="6"/>
    <n v="1987580"/>
    <n v="0"/>
    <n v="0"/>
    <n v="0"/>
    <n v="0"/>
    <n v="0"/>
    <n v="0"/>
    <n v="1"/>
    <n v="248450"/>
    <n v="0"/>
    <n v="0"/>
    <n v="5"/>
    <n v="1281685"/>
  </r>
  <r>
    <d v="2009-02-11T00:00:00"/>
    <x v="5"/>
    <d v="2009-02-01T00:00:00"/>
    <x v="7"/>
    <x v="87"/>
    <x v="1174"/>
    <x v="6"/>
    <n v="1242230"/>
    <n v="0.18181818181818182"/>
    <n v="13"/>
    <n v="3246354"/>
    <n v="0"/>
    <n v="0"/>
    <n v="2"/>
    <n v="496895"/>
    <n v="0"/>
    <n v="0"/>
    <n v="3"/>
    <n v="1490705"/>
    <n v="0"/>
    <n v="0"/>
    <n v="1"/>
    <n v="230950"/>
  </r>
  <r>
    <d v="2009-02-12T00:00:00"/>
    <x v="6"/>
    <d v="2009-02-01T00:00:00"/>
    <x v="7"/>
    <x v="5"/>
    <x v="1175"/>
    <x v="0"/>
    <n v="0"/>
    <n v="0"/>
    <n v="4"/>
    <n v="877844"/>
    <n v="0"/>
    <n v="0"/>
    <n v="0"/>
    <n v="0"/>
    <n v="0"/>
    <n v="0"/>
    <n v="1"/>
    <n v="496900"/>
    <n v="2"/>
    <n v="539318"/>
    <n v="1"/>
    <n v="218100"/>
  </r>
  <r>
    <d v="2009-02-13T00:00:00"/>
    <x v="0"/>
    <d v="2009-02-01T00:00:00"/>
    <x v="7"/>
    <x v="4"/>
    <x v="1176"/>
    <x v="0"/>
    <n v="0"/>
    <n v="0"/>
    <n v="2"/>
    <n v="380952"/>
    <n v="0"/>
    <n v="0"/>
    <n v="0"/>
    <n v="0"/>
    <n v="0"/>
    <n v="0"/>
    <n v="0"/>
    <n v="0"/>
    <n v="0"/>
    <n v="0"/>
    <n v="1"/>
    <n v="71927"/>
  </r>
  <r>
    <d v="2009-02-14T00:00:00"/>
    <x v="1"/>
    <d v="2009-02-01T00:00:00"/>
    <x v="7"/>
    <x v="10"/>
    <x v="1177"/>
    <x v="3"/>
    <n v="1242245"/>
    <n v="0.21428571428571427"/>
    <n v="7"/>
    <n v="2236025"/>
    <n v="0"/>
    <n v="0"/>
    <n v="0"/>
    <n v="0"/>
    <n v="0"/>
    <n v="0"/>
    <n v="4"/>
    <n v="1010359"/>
    <n v="0"/>
    <n v="0"/>
    <n v="0"/>
    <n v="0"/>
  </r>
  <r>
    <d v="2009-02-15T00:00:00"/>
    <x v="2"/>
    <d v="2009-02-01T00:00:00"/>
    <x v="7"/>
    <x v="14"/>
    <x v="1178"/>
    <x v="3"/>
    <n v="745345"/>
    <n v="0.375"/>
    <n v="3"/>
    <n v="1242235"/>
    <n v="0"/>
    <n v="0"/>
    <n v="1"/>
    <n v="496900"/>
    <n v="0"/>
    <n v="0"/>
    <n v="1"/>
    <n v="248450"/>
    <n v="0"/>
    <n v="0"/>
    <n v="0"/>
    <n v="0"/>
  </r>
  <r>
    <d v="2009-02-16T00:00:00"/>
    <x v="3"/>
    <d v="2009-02-01T00:00:00"/>
    <x v="7"/>
    <x v="15"/>
    <x v="1179"/>
    <x v="2"/>
    <n v="496900"/>
    <n v="0.18181818181818182"/>
    <n v="8"/>
    <n v="2120107"/>
    <n v="0"/>
    <n v="0"/>
    <n v="0"/>
    <n v="0"/>
    <n v="0"/>
    <n v="0"/>
    <n v="1"/>
    <n v="248450"/>
    <n v="0"/>
    <n v="0"/>
    <n v="5"/>
    <n v="1368716"/>
  </r>
  <r>
    <d v="2009-02-17T00:00:00"/>
    <x v="4"/>
    <d v="2009-02-01T00:00:00"/>
    <x v="7"/>
    <x v="16"/>
    <x v="1180"/>
    <x v="5"/>
    <n v="1755714"/>
    <n v="0.375"/>
    <n v="8"/>
    <n v="2732950"/>
    <n v="0"/>
    <n v="0"/>
    <n v="0"/>
    <n v="0"/>
    <n v="0"/>
    <n v="0"/>
    <n v="2"/>
    <n v="745350"/>
    <n v="0"/>
    <n v="0"/>
    <n v="4"/>
    <n v="1062520"/>
  </r>
  <r>
    <d v="2009-02-18T00:00:00"/>
    <x v="5"/>
    <d v="2009-02-01T00:00:00"/>
    <x v="7"/>
    <x v="22"/>
    <x v="1181"/>
    <x v="3"/>
    <n v="745350"/>
    <n v="0.15"/>
    <n v="12"/>
    <n v="3312667"/>
    <n v="0"/>
    <n v="0"/>
    <n v="1"/>
    <n v="248450"/>
    <n v="2"/>
    <n v="745350"/>
    <n v="2"/>
    <n v="745350"/>
    <n v="1"/>
    <n v="91882"/>
    <n v="4"/>
    <n v="1134900"/>
  </r>
  <r>
    <d v="2009-02-19T00:00:00"/>
    <x v="6"/>
    <d v="2009-02-01T00:00:00"/>
    <x v="7"/>
    <x v="23"/>
    <x v="1182"/>
    <x v="6"/>
    <n v="1126307"/>
    <n v="0.26666666666666666"/>
    <n v="8"/>
    <n v="2004164"/>
    <n v="0"/>
    <n v="0"/>
    <n v="2"/>
    <n v="745350"/>
    <n v="0"/>
    <n v="0"/>
    <n v="1"/>
    <n v="248450"/>
    <n v="1"/>
    <n v="93882"/>
    <n v="3"/>
    <n v="595657"/>
  </r>
  <r>
    <d v="2009-02-20T00:00:00"/>
    <x v="0"/>
    <d v="2009-02-01T00:00:00"/>
    <x v="7"/>
    <x v="15"/>
    <x v="1183"/>
    <x v="2"/>
    <n v="496900"/>
    <n v="0.18181818181818182"/>
    <n v="6"/>
    <n v="1623207"/>
    <n v="0"/>
    <n v="0"/>
    <n v="0"/>
    <n v="0"/>
    <n v="1"/>
    <n v="248450"/>
    <n v="2"/>
    <n v="745350"/>
    <n v="1"/>
    <n v="85900"/>
    <n v="3"/>
    <n v="476475"/>
  </r>
  <r>
    <d v="2009-02-21T00:00:00"/>
    <x v="1"/>
    <d v="2009-02-01T00:00:00"/>
    <x v="7"/>
    <x v="12"/>
    <x v="1184"/>
    <x v="6"/>
    <n v="1126307"/>
    <n v="0.30769230769230771"/>
    <n v="6"/>
    <n v="1639771"/>
    <n v="0"/>
    <n v="0"/>
    <n v="1"/>
    <n v="496900"/>
    <n v="1"/>
    <n v="248450"/>
    <n v="1"/>
    <n v="248450"/>
    <n v="0"/>
    <n v="0"/>
    <n v="0"/>
    <n v="0"/>
  </r>
  <r>
    <d v="2009-02-22T00:00:00"/>
    <x v="2"/>
    <d v="2009-02-01T00:00:00"/>
    <x v="7"/>
    <x v="16"/>
    <x v="1185"/>
    <x v="2"/>
    <n v="629407"/>
    <n v="0.125"/>
    <n v="8"/>
    <n v="3726750"/>
    <n v="0"/>
    <n v="0"/>
    <n v="1"/>
    <n v="248450"/>
    <n v="1"/>
    <n v="248450"/>
    <n v="4"/>
    <n v="1010364"/>
    <n v="0"/>
    <n v="0"/>
    <n v="0"/>
    <n v="0"/>
  </r>
  <r>
    <d v="2009-02-23T00:00:00"/>
    <x v="3"/>
    <d v="2009-02-01T00:00:00"/>
    <x v="7"/>
    <x v="12"/>
    <x v="1186"/>
    <x v="3"/>
    <n v="993800"/>
    <n v="0.23076923076923078"/>
    <n v="9"/>
    <n v="3113907"/>
    <n v="0"/>
    <n v="0"/>
    <n v="0"/>
    <n v="0"/>
    <n v="0"/>
    <n v="0"/>
    <n v="1"/>
    <n v="248450"/>
    <n v="0"/>
    <n v="0"/>
    <n v="0"/>
    <n v="0"/>
  </r>
  <r>
    <d v="2009-02-24T00:00:00"/>
    <x v="4"/>
    <d v="2009-02-01T00:00:00"/>
    <x v="7"/>
    <x v="14"/>
    <x v="1163"/>
    <x v="2"/>
    <n v="380957"/>
    <n v="0.25"/>
    <n v="4"/>
    <n v="1490700"/>
    <n v="0"/>
    <n v="0"/>
    <n v="0"/>
    <n v="0"/>
    <n v="0"/>
    <n v="0"/>
    <n v="2"/>
    <n v="265014"/>
    <n v="0"/>
    <n v="0"/>
    <n v="2"/>
    <n v="844200"/>
  </r>
  <r>
    <d v="2009-02-25T00:00:00"/>
    <x v="5"/>
    <d v="2009-02-01T00:00:00"/>
    <x v="7"/>
    <x v="5"/>
    <x v="1187"/>
    <x v="2"/>
    <n v="745350"/>
    <n v="0.4"/>
    <n v="3"/>
    <n v="745350"/>
    <n v="0"/>
    <n v="0"/>
    <n v="0"/>
    <n v="0"/>
    <n v="0"/>
    <n v="0"/>
    <n v="0"/>
    <n v="0"/>
    <n v="1"/>
    <n v="85900"/>
    <n v="3"/>
    <n v="629300"/>
  </r>
  <r>
    <d v="2009-02-26T00:00:00"/>
    <x v="6"/>
    <d v="2009-02-01T00:00:00"/>
    <x v="7"/>
    <x v="5"/>
    <x v="1188"/>
    <x v="1"/>
    <n v="132507"/>
    <n v="0.2"/>
    <n v="1"/>
    <n v="132507"/>
    <n v="0"/>
    <n v="0"/>
    <n v="1"/>
    <n v="248450"/>
    <n v="1"/>
    <n v="248450"/>
    <n v="1"/>
    <n v="248450"/>
    <n v="1"/>
    <n v="104011"/>
    <n v="0"/>
    <n v="0"/>
  </r>
  <r>
    <d v="2009-02-27T00:00:00"/>
    <x v="0"/>
    <d v="2009-02-01T00:00:00"/>
    <x v="7"/>
    <x v="23"/>
    <x v="1189"/>
    <x v="6"/>
    <n v="993800"/>
    <n v="0.26666666666666666"/>
    <n v="8"/>
    <n v="2236050"/>
    <n v="0"/>
    <n v="0"/>
    <n v="0"/>
    <n v="0"/>
    <n v="0"/>
    <n v="0"/>
    <n v="3"/>
    <n v="629407"/>
    <n v="0"/>
    <n v="0"/>
    <n v="0"/>
    <n v="0"/>
  </r>
  <r>
    <d v="2009-02-28T00:00:00"/>
    <x v="1"/>
    <d v="2009-02-01T00:00:00"/>
    <x v="7"/>
    <x v="8"/>
    <x v="1190"/>
    <x v="1"/>
    <n v="248450"/>
    <n v="0.14285714285714285"/>
    <n v="3"/>
    <n v="629407"/>
    <n v="0"/>
    <n v="0"/>
    <n v="1"/>
    <n v="248450"/>
    <n v="0"/>
    <n v="0"/>
    <n v="2"/>
    <n v="496900"/>
    <n v="0"/>
    <n v="0"/>
    <n v="0"/>
    <n v="0"/>
  </r>
  <r>
    <d v="2009-03-01T00:00:00"/>
    <x v="2"/>
    <d v="2009-03-01T00:00:00"/>
    <x v="7"/>
    <x v="4"/>
    <x v="1160"/>
    <x v="0"/>
    <n v="0"/>
    <n v="0"/>
    <n v="2"/>
    <n v="993800"/>
    <n v="0"/>
    <n v="0"/>
    <n v="0"/>
    <n v="0"/>
    <n v="0"/>
    <n v="0"/>
    <n v="0"/>
    <n v="0"/>
    <n v="0"/>
    <n v="0"/>
    <n v="0"/>
    <n v="0"/>
  </r>
  <r>
    <d v="2009-03-02T00:00:00"/>
    <x v="3"/>
    <d v="2009-03-01T00:00:00"/>
    <x v="7"/>
    <x v="15"/>
    <x v="1135"/>
    <x v="1"/>
    <n v="248450"/>
    <n v="9.0909090909090912E-2"/>
    <n v="5"/>
    <n v="1142871"/>
    <n v="0"/>
    <n v="0"/>
    <n v="0"/>
    <n v="0"/>
    <n v="0"/>
    <n v="0"/>
    <n v="5"/>
    <n v="1374757"/>
    <n v="0"/>
    <n v="0"/>
    <n v="4"/>
    <n v="1062520"/>
  </r>
  <r>
    <d v="2009-03-03T00:00:00"/>
    <x v="4"/>
    <d v="2009-03-01T00:00:00"/>
    <x v="7"/>
    <x v="14"/>
    <x v="1157"/>
    <x v="1"/>
    <n v="248450"/>
    <n v="0.125"/>
    <n v="4"/>
    <n v="1242250"/>
    <n v="0"/>
    <n v="0"/>
    <n v="0"/>
    <n v="0"/>
    <n v="2"/>
    <n v="380957"/>
    <n v="1"/>
    <n v="132507"/>
    <n v="0"/>
    <n v="0"/>
    <n v="5"/>
    <n v="1431905"/>
  </r>
  <r>
    <d v="2009-03-04T00:00:00"/>
    <x v="5"/>
    <d v="2009-03-01T00:00:00"/>
    <x v="7"/>
    <x v="7"/>
    <x v="1191"/>
    <x v="2"/>
    <n v="496900"/>
    <n v="0.22222222222222221"/>
    <n v="6"/>
    <n v="1507264"/>
    <n v="0"/>
    <n v="0"/>
    <n v="0"/>
    <n v="0"/>
    <n v="0"/>
    <n v="0"/>
    <n v="1"/>
    <n v="248450"/>
    <n v="0"/>
    <n v="0"/>
    <n v="0"/>
    <n v="0"/>
  </r>
  <r>
    <d v="2009-03-05T00:00:00"/>
    <x v="6"/>
    <d v="2009-03-01T00:00:00"/>
    <x v="7"/>
    <x v="16"/>
    <x v="1192"/>
    <x v="3"/>
    <n v="745350"/>
    <n v="0.1875"/>
    <n v="10"/>
    <n v="2882021"/>
    <n v="0"/>
    <n v="0"/>
    <n v="0"/>
    <n v="0"/>
    <n v="0"/>
    <n v="0"/>
    <n v="3"/>
    <n v="877857"/>
    <n v="0"/>
    <n v="0"/>
    <n v="3"/>
    <n v="667150"/>
  </r>
  <r>
    <d v="2009-03-06T00:00:00"/>
    <x v="0"/>
    <d v="2009-03-01T00:00:00"/>
    <x v="7"/>
    <x v="8"/>
    <x v="1193"/>
    <x v="3"/>
    <n v="745350"/>
    <n v="0.42857142857142855"/>
    <n v="3"/>
    <n v="1242250"/>
    <n v="0"/>
    <n v="0"/>
    <n v="0"/>
    <n v="0"/>
    <n v="0"/>
    <n v="0"/>
    <n v="1"/>
    <n v="248450"/>
    <n v="0"/>
    <n v="0"/>
    <n v="5"/>
    <n v="1298855"/>
  </r>
  <r>
    <d v="2009-03-07T00:00:00"/>
    <x v="1"/>
    <d v="2009-03-01T00:00:00"/>
    <x v="7"/>
    <x v="10"/>
    <x v="1194"/>
    <x v="2"/>
    <n v="496900"/>
    <n v="0.14285714285714285"/>
    <n v="9"/>
    <n v="2269178"/>
    <n v="0"/>
    <n v="0"/>
    <n v="1"/>
    <n v="248450"/>
    <n v="0"/>
    <n v="0"/>
    <n v="2"/>
    <n v="496900"/>
    <n v="0"/>
    <n v="0"/>
    <n v="0"/>
    <n v="0"/>
  </r>
  <r>
    <d v="2009-03-08T00:00:00"/>
    <x v="2"/>
    <d v="2009-03-01T00:00:00"/>
    <x v="7"/>
    <x v="15"/>
    <x v="1195"/>
    <x v="2"/>
    <n v="380957"/>
    <n v="0.18181818181818182"/>
    <n v="8"/>
    <n v="3113907"/>
    <n v="0"/>
    <n v="0"/>
    <n v="1"/>
    <n v="132507"/>
    <n v="0"/>
    <n v="0"/>
    <n v="0"/>
    <n v="115943"/>
    <n v="0"/>
    <n v="0"/>
    <n v="0"/>
    <n v="0"/>
  </r>
  <r>
    <d v="2009-03-09T00:00:00"/>
    <x v="3"/>
    <d v="2009-03-01T00:00:00"/>
    <x v="7"/>
    <x v="5"/>
    <x v="1196"/>
    <x v="1"/>
    <n v="132507"/>
    <n v="0.2"/>
    <n v="2"/>
    <n v="380957"/>
    <n v="0"/>
    <n v="0"/>
    <n v="0"/>
    <n v="0"/>
    <n v="1"/>
    <n v="248450"/>
    <n v="1"/>
    <n v="132507"/>
    <n v="0"/>
    <n v="0"/>
    <n v="4"/>
    <n v="975388"/>
  </r>
  <r>
    <d v="2009-03-10T00:00:00"/>
    <x v="4"/>
    <d v="2009-03-01T00:00:00"/>
    <x v="7"/>
    <x v="11"/>
    <x v="1197"/>
    <x v="2"/>
    <n v="380957"/>
    <n v="0.16666666666666666"/>
    <n v="8"/>
    <n v="2252604"/>
    <n v="0"/>
    <n v="0"/>
    <n v="1"/>
    <n v="496900"/>
    <n v="0"/>
    <n v="0"/>
    <n v="1"/>
    <n v="132507"/>
    <n v="1"/>
    <n v="132504"/>
    <n v="2"/>
    <n v="600105"/>
  </r>
  <r>
    <d v="2009-03-11T00:00:00"/>
    <x v="5"/>
    <d v="2009-03-01T00:00:00"/>
    <x v="7"/>
    <x v="1"/>
    <x v="1157"/>
    <x v="2"/>
    <n v="745350"/>
    <n v="0.33333333333333331"/>
    <n v="3"/>
    <n v="761914"/>
    <n v="0"/>
    <n v="0"/>
    <n v="0"/>
    <n v="0"/>
    <n v="0"/>
    <n v="0"/>
    <n v="1"/>
    <n v="496900"/>
    <n v="0"/>
    <n v="0"/>
    <n v="2"/>
    <n v="436200"/>
  </r>
  <r>
    <d v="2009-03-12T00:00:00"/>
    <x v="6"/>
    <d v="2009-03-01T00:00:00"/>
    <x v="7"/>
    <x v="1"/>
    <x v="1198"/>
    <x v="2"/>
    <n v="496900"/>
    <n v="0.33333333333333331"/>
    <n v="3"/>
    <n v="513464"/>
    <n v="0"/>
    <n v="0"/>
    <n v="1"/>
    <n v="248450"/>
    <n v="0"/>
    <n v="0"/>
    <n v="0"/>
    <n v="0"/>
    <n v="1"/>
    <n v="216850"/>
    <n v="3"/>
    <n v="640935"/>
  </r>
  <r>
    <d v="2009-03-13T00:00:00"/>
    <x v="0"/>
    <d v="2009-03-01T00:00:00"/>
    <x v="7"/>
    <x v="14"/>
    <x v="1157"/>
    <x v="3"/>
    <n v="745350"/>
    <n v="0.375"/>
    <n v="2"/>
    <n v="380957"/>
    <n v="0"/>
    <n v="0"/>
    <n v="0"/>
    <n v="0"/>
    <n v="0"/>
    <n v="0"/>
    <n v="3"/>
    <n v="877857"/>
    <n v="0"/>
    <n v="0"/>
    <n v="1"/>
    <n v="193100"/>
  </r>
  <r>
    <d v="2009-03-14T00:00:00"/>
    <x v="1"/>
    <d v="2009-03-01T00:00:00"/>
    <x v="7"/>
    <x v="7"/>
    <x v="1163"/>
    <x v="3"/>
    <n v="629407"/>
    <n v="0.33333333333333331"/>
    <n v="4"/>
    <n v="1126307"/>
    <n v="0"/>
    <n v="0"/>
    <n v="2"/>
    <n v="380957"/>
    <n v="0"/>
    <n v="0"/>
    <n v="0"/>
    <n v="0"/>
    <n v="0"/>
    <n v="0"/>
    <n v="0"/>
    <n v="0"/>
  </r>
  <r>
    <d v="2009-03-15T00:00:00"/>
    <x v="2"/>
    <d v="2009-03-01T00:00:00"/>
    <x v="7"/>
    <x v="6"/>
    <x v="1199"/>
    <x v="0"/>
    <n v="0"/>
    <n v="0"/>
    <n v="1"/>
    <n v="496900"/>
    <n v="0"/>
    <n v="0"/>
    <n v="1"/>
    <n v="496900"/>
    <n v="0"/>
    <n v="0"/>
    <n v="2"/>
    <n v="745350"/>
    <n v="0"/>
    <n v="0"/>
    <n v="0"/>
    <n v="0"/>
  </r>
  <r>
    <d v="2009-03-16T00:00:00"/>
    <x v="3"/>
    <d v="2009-03-01T00:00:00"/>
    <x v="7"/>
    <x v="8"/>
    <x v="1200"/>
    <x v="2"/>
    <n v="496900"/>
    <n v="0.2857142857142857"/>
    <n v="3"/>
    <n v="397521"/>
    <n v="0"/>
    <n v="0"/>
    <n v="0"/>
    <n v="0"/>
    <n v="0"/>
    <n v="0"/>
    <n v="2"/>
    <n v="629407"/>
    <n v="1"/>
    <n v="108800"/>
    <n v="6"/>
    <n v="1232703"/>
  </r>
  <r>
    <d v="2009-03-17T00:00:00"/>
    <x v="4"/>
    <d v="2009-03-01T00:00:00"/>
    <x v="7"/>
    <x v="11"/>
    <x v="1201"/>
    <x v="1"/>
    <n v="248450"/>
    <n v="8.3333333333333329E-2"/>
    <n v="7"/>
    <n v="2004164"/>
    <n v="0"/>
    <n v="0"/>
    <n v="0"/>
    <n v="0"/>
    <n v="1"/>
    <n v="132507"/>
    <n v="3"/>
    <n v="993800"/>
    <n v="0"/>
    <n v="0"/>
    <n v="1"/>
    <n v="230950"/>
  </r>
  <r>
    <d v="2009-03-18T00:00:00"/>
    <x v="5"/>
    <d v="2009-03-01T00:00:00"/>
    <x v="7"/>
    <x v="3"/>
    <x v="1202"/>
    <x v="1"/>
    <n v="248450"/>
    <n v="1"/>
    <n v="0"/>
    <n v="0"/>
    <n v="0"/>
    <n v="0"/>
    <n v="0"/>
    <n v="0"/>
    <n v="0"/>
    <n v="0"/>
    <n v="0"/>
    <n v="0"/>
    <n v="0"/>
    <n v="0"/>
    <n v="4"/>
    <n v="884735"/>
  </r>
  <r>
    <d v="2009-03-19T00:00:00"/>
    <x v="6"/>
    <d v="2009-03-01T00:00:00"/>
    <x v="7"/>
    <x v="1"/>
    <x v="1193"/>
    <x v="0"/>
    <n v="0"/>
    <n v="0"/>
    <n v="3"/>
    <n v="993800"/>
    <n v="0"/>
    <n v="0"/>
    <n v="0"/>
    <n v="0"/>
    <n v="0"/>
    <n v="0"/>
    <n v="3"/>
    <n v="1242250"/>
    <n v="0"/>
    <n v="0"/>
    <n v="2"/>
    <n v="665900"/>
  </r>
  <r>
    <d v="2009-03-20T00:00:00"/>
    <x v="0"/>
    <d v="2009-03-01T00:00:00"/>
    <x v="7"/>
    <x v="43"/>
    <x v="1203"/>
    <x v="7"/>
    <n v="1490700"/>
    <n v="0.14705882352941177"/>
    <n v="24"/>
    <n v="6211250"/>
    <n v="0"/>
    <n v="0"/>
    <n v="1"/>
    <n v="248450"/>
    <n v="0"/>
    <n v="0"/>
    <n v="4"/>
    <n v="993800"/>
    <n v="0"/>
    <n v="0"/>
    <n v="2"/>
    <n v="449050"/>
  </r>
  <r>
    <d v="2009-03-21T00:00:00"/>
    <x v="1"/>
    <d v="2009-03-01T00:00:00"/>
    <x v="7"/>
    <x v="19"/>
    <x v="1204"/>
    <x v="2"/>
    <n v="496900"/>
    <n v="0.10526315789473684"/>
    <n v="6"/>
    <n v="1391321"/>
    <n v="0"/>
    <n v="0"/>
    <n v="0"/>
    <n v="0"/>
    <n v="2"/>
    <n v="745350"/>
    <n v="9"/>
    <n v="2484500"/>
    <n v="0"/>
    <n v="0"/>
    <n v="1"/>
    <n v="372100"/>
  </r>
  <r>
    <d v="2009-03-22T00:00:00"/>
    <x v="2"/>
    <d v="2009-03-01T00:00:00"/>
    <x v="7"/>
    <x v="38"/>
    <x v="1205"/>
    <x v="4"/>
    <n v="2865457"/>
    <n v="0.16666666666666666"/>
    <n v="26"/>
    <n v="9474228"/>
    <n v="0"/>
    <n v="0"/>
    <n v="4"/>
    <n v="645971"/>
    <n v="0"/>
    <n v="0"/>
    <n v="5"/>
    <n v="1623207"/>
    <n v="0"/>
    <n v="0"/>
    <n v="0"/>
    <n v="0"/>
  </r>
  <r>
    <d v="2009-03-23T00:00:00"/>
    <x v="3"/>
    <d v="2009-03-01T00:00:00"/>
    <x v="7"/>
    <x v="28"/>
    <x v="1206"/>
    <x v="7"/>
    <n v="1739150"/>
    <n v="0.1388888888888889"/>
    <n v="25"/>
    <n v="8347921"/>
    <n v="0"/>
    <n v="0"/>
    <n v="1"/>
    <n v="248450"/>
    <n v="0"/>
    <n v="0"/>
    <n v="5"/>
    <n v="1258814"/>
    <n v="0"/>
    <n v="0"/>
    <n v="0"/>
    <n v="0"/>
  </r>
  <r>
    <d v="2009-03-24T00:00:00"/>
    <x v="4"/>
    <d v="2009-03-01T00:00:00"/>
    <x v="7"/>
    <x v="1"/>
    <x v="1190"/>
    <x v="3"/>
    <n v="629407"/>
    <n v="0.5"/>
    <n v="3"/>
    <n v="993800"/>
    <n v="0"/>
    <n v="0"/>
    <n v="0"/>
    <n v="0"/>
    <n v="0"/>
    <n v="0"/>
    <n v="0"/>
    <n v="0"/>
    <n v="1"/>
    <n v="248445"/>
    <n v="5"/>
    <n v="950272"/>
  </r>
  <r>
    <d v="2009-03-25T00:00:00"/>
    <x v="5"/>
    <d v="2009-03-01T00:00:00"/>
    <x v="7"/>
    <x v="15"/>
    <x v="1207"/>
    <x v="2"/>
    <n v="496900"/>
    <n v="0.18181818181818182"/>
    <n v="5"/>
    <n v="894421"/>
    <n v="0"/>
    <n v="0"/>
    <n v="0"/>
    <n v="0"/>
    <n v="1"/>
    <n v="132507"/>
    <n v="3"/>
    <n v="761914"/>
    <n v="4"/>
    <n v="730162"/>
    <n v="6"/>
    <n v="1391600"/>
  </r>
  <r>
    <d v="2009-03-26T00:00:00"/>
    <x v="6"/>
    <d v="2009-03-01T00:00:00"/>
    <x v="7"/>
    <x v="6"/>
    <x v="1199"/>
    <x v="1"/>
    <n v="496900"/>
    <n v="0.25"/>
    <n v="1"/>
    <n v="248450"/>
    <n v="0"/>
    <n v="0"/>
    <n v="0"/>
    <n v="0"/>
    <n v="0"/>
    <n v="0"/>
    <n v="2"/>
    <n v="993800"/>
    <n v="1"/>
    <n v="216850"/>
    <n v="1"/>
    <n v="193100"/>
  </r>
  <r>
    <d v="2009-03-27T00:00:00"/>
    <x v="0"/>
    <d v="2009-03-01T00:00:00"/>
    <x v="7"/>
    <x v="9"/>
    <x v="1208"/>
    <x v="3"/>
    <n v="993800"/>
    <n v="0.3"/>
    <n v="5"/>
    <n v="1258814"/>
    <n v="0"/>
    <n v="0"/>
    <n v="0"/>
    <n v="0"/>
    <n v="0"/>
    <n v="0"/>
    <n v="2"/>
    <n v="993800"/>
    <n v="0"/>
    <n v="0"/>
    <n v="3"/>
    <n v="844420"/>
  </r>
  <r>
    <d v="2009-03-28T00:00:00"/>
    <x v="1"/>
    <d v="2009-03-01T00:00:00"/>
    <x v="7"/>
    <x v="87"/>
    <x v="1209"/>
    <x v="3"/>
    <n v="993800"/>
    <n v="0.13636363636363635"/>
    <n v="16"/>
    <n v="5863421"/>
    <n v="0"/>
    <n v="0"/>
    <n v="1"/>
    <n v="496900"/>
    <n v="0"/>
    <n v="0"/>
    <n v="2"/>
    <n v="380957"/>
    <n v="0"/>
    <n v="0"/>
    <n v="0"/>
    <n v="0"/>
  </r>
  <r>
    <d v="2009-03-29T00:00:00"/>
    <x v="2"/>
    <d v="2009-03-01T00:00:00"/>
    <x v="7"/>
    <x v="23"/>
    <x v="1210"/>
    <x v="1"/>
    <n v="496900"/>
    <n v="6.6666666666666666E-2"/>
    <n v="12"/>
    <n v="5101507"/>
    <n v="0"/>
    <n v="0"/>
    <n v="1"/>
    <n v="248450"/>
    <n v="0"/>
    <n v="0"/>
    <n v="1"/>
    <n v="248450"/>
    <n v="0"/>
    <n v="0"/>
    <n v="0"/>
    <n v="0"/>
  </r>
  <r>
    <d v="2009-03-30T00:00:00"/>
    <x v="3"/>
    <d v="2009-03-01T00:00:00"/>
    <x v="7"/>
    <x v="8"/>
    <x v="1211"/>
    <x v="1"/>
    <n v="496900"/>
    <n v="0.14285714285714285"/>
    <n v="5"/>
    <n v="1739150"/>
    <n v="0"/>
    <n v="0"/>
    <n v="0"/>
    <n v="0"/>
    <n v="0"/>
    <n v="0"/>
    <n v="1"/>
    <n v="132507"/>
    <n v="1"/>
    <n v="408000"/>
    <n v="3"/>
    <n v="629150"/>
  </r>
  <r>
    <d v="2009-03-31T00:00:00"/>
    <x v="4"/>
    <d v="2009-03-01T00:00:00"/>
    <x v="7"/>
    <x v="7"/>
    <x v="1212"/>
    <x v="3"/>
    <n v="993800"/>
    <n v="0.33333333333333331"/>
    <n v="2"/>
    <n v="380957"/>
    <n v="0"/>
    <n v="0"/>
    <n v="1"/>
    <n v="496900"/>
    <n v="0"/>
    <n v="0"/>
    <n v="3"/>
    <n v="1126307"/>
    <n v="1"/>
    <n v="132504"/>
    <n v="5"/>
    <n v="1244095"/>
  </r>
  <r>
    <d v="2009-04-01T00:00:00"/>
    <x v="5"/>
    <d v="2009-04-01T00:00:00"/>
    <x v="7"/>
    <x v="9"/>
    <x v="1213"/>
    <x v="3"/>
    <n v="1242250"/>
    <n v="0.3"/>
    <n v="3"/>
    <n v="1242250"/>
    <n v="0"/>
    <n v="0"/>
    <n v="1"/>
    <n v="132507"/>
    <n v="1"/>
    <n v="248450"/>
    <n v="2"/>
    <n v="496900"/>
    <n v="0"/>
    <n v="0"/>
    <n v="1"/>
    <n v="122900"/>
  </r>
  <r>
    <d v="2009-04-02T00:00:00"/>
    <x v="6"/>
    <d v="2009-04-01T00:00:00"/>
    <x v="7"/>
    <x v="12"/>
    <x v="1214"/>
    <x v="6"/>
    <n v="1242250"/>
    <n v="0.30769230769230771"/>
    <n v="2"/>
    <n v="745350"/>
    <n v="0"/>
    <n v="0"/>
    <n v="2"/>
    <n v="745350"/>
    <n v="0"/>
    <n v="0"/>
    <n v="5"/>
    <n v="1739150"/>
    <n v="3"/>
    <n v="775535"/>
    <n v="6"/>
    <n v="1614333"/>
  </r>
  <r>
    <d v="2009-04-03T00:00:00"/>
    <x v="0"/>
    <d v="2009-04-01T00:00:00"/>
    <x v="7"/>
    <x v="11"/>
    <x v="1215"/>
    <x v="3"/>
    <n v="993800"/>
    <n v="0.25"/>
    <n v="8"/>
    <n v="2981400"/>
    <n v="0"/>
    <n v="0"/>
    <n v="0"/>
    <n v="0"/>
    <n v="0"/>
    <n v="0"/>
    <n v="1"/>
    <n v="248450"/>
    <n v="0"/>
    <n v="0"/>
    <n v="4"/>
    <n v="756707"/>
  </r>
  <r>
    <d v="2009-04-04T00:00:00"/>
    <x v="1"/>
    <d v="2009-04-01T00:00:00"/>
    <x v="7"/>
    <x v="55"/>
    <x v="1216"/>
    <x v="10"/>
    <n v="2732950"/>
    <n v="0.23255813953488372"/>
    <n v="12"/>
    <n v="2749514"/>
    <n v="0"/>
    <n v="0"/>
    <n v="5"/>
    <n v="1242250"/>
    <n v="3"/>
    <n v="745350"/>
    <n v="13"/>
    <n v="3229850"/>
    <n v="0"/>
    <n v="0"/>
    <n v="0"/>
    <n v="0"/>
  </r>
  <r>
    <d v="2009-04-05T00:00:00"/>
    <x v="2"/>
    <d v="2009-04-01T00:00:00"/>
    <x v="7"/>
    <x v="10"/>
    <x v="1186"/>
    <x v="3"/>
    <n v="993800"/>
    <n v="0.21428571428571427"/>
    <n v="5"/>
    <n v="1871657"/>
    <n v="0"/>
    <n v="0"/>
    <n v="2"/>
    <n v="496900"/>
    <n v="0"/>
    <n v="0"/>
    <n v="4"/>
    <n v="993800"/>
    <n v="0"/>
    <n v="0"/>
    <n v="0"/>
    <n v="0"/>
  </r>
  <r>
    <d v="2009-04-06T00:00:00"/>
    <x v="3"/>
    <d v="2009-04-01T00:00:00"/>
    <x v="7"/>
    <x v="7"/>
    <x v="1217"/>
    <x v="1"/>
    <n v="496900"/>
    <n v="0.1111111111111111"/>
    <n v="7"/>
    <n v="2501064"/>
    <n v="0"/>
    <n v="0"/>
    <n v="0"/>
    <n v="0"/>
    <n v="0"/>
    <n v="0"/>
    <n v="1"/>
    <n v="496900"/>
    <n v="0"/>
    <n v="0"/>
    <n v="1"/>
    <n v="372100"/>
  </r>
  <r>
    <d v="2009-04-07T00:00:00"/>
    <x v="4"/>
    <d v="2009-04-01T00:00:00"/>
    <x v="7"/>
    <x v="8"/>
    <x v="1218"/>
    <x v="1"/>
    <n v="496900"/>
    <n v="0.14285714285714285"/>
    <n v="3"/>
    <n v="745350"/>
    <n v="0"/>
    <n v="0"/>
    <n v="0"/>
    <n v="0"/>
    <n v="0"/>
    <n v="0"/>
    <n v="3"/>
    <n v="745350"/>
    <n v="0"/>
    <n v="0"/>
    <n v="5"/>
    <n v="862100"/>
  </r>
  <r>
    <d v="2009-04-08T00:00:00"/>
    <x v="5"/>
    <d v="2009-04-01T00:00:00"/>
    <x v="7"/>
    <x v="19"/>
    <x v="1219"/>
    <x v="7"/>
    <n v="1242250"/>
    <n v="0.26315789473684209"/>
    <n v="6"/>
    <n v="1739150"/>
    <n v="0"/>
    <n v="0"/>
    <n v="0"/>
    <n v="0"/>
    <n v="7"/>
    <n v="2120107"/>
    <n v="1"/>
    <n v="248450"/>
    <n v="0"/>
    <n v="0"/>
    <n v="3"/>
    <n v="578783"/>
  </r>
  <r>
    <d v="2009-04-09T00:00:00"/>
    <x v="6"/>
    <d v="2009-04-01T00:00:00"/>
    <x v="7"/>
    <x v="24"/>
    <x v="1209"/>
    <x v="1"/>
    <n v="132507"/>
    <n v="4.1666666666666664E-2"/>
    <n v="17"/>
    <n v="5863421"/>
    <n v="0"/>
    <n v="0"/>
    <n v="2"/>
    <n v="745350"/>
    <n v="1"/>
    <n v="132507"/>
    <n v="3"/>
    <n v="861293"/>
    <n v="0"/>
    <n v="0"/>
    <n v="0"/>
    <n v="0"/>
  </r>
  <r>
    <d v="2009-04-10T00:00:00"/>
    <x v="0"/>
    <d v="2009-04-01T00:00:00"/>
    <x v="7"/>
    <x v="13"/>
    <x v="1220"/>
    <x v="2"/>
    <n v="993800"/>
    <n v="0.11764705882352941"/>
    <n v="6"/>
    <n v="1391321"/>
    <n v="0"/>
    <n v="0"/>
    <n v="1"/>
    <n v="496900"/>
    <n v="1"/>
    <n v="132507"/>
    <n v="7"/>
    <n v="2120107"/>
    <n v="0"/>
    <n v="0"/>
    <n v="0"/>
    <n v="0"/>
  </r>
  <r>
    <d v="2009-04-11T00:00:00"/>
    <x v="1"/>
    <d v="2009-04-01T00:00:00"/>
    <x v="7"/>
    <x v="19"/>
    <x v="1221"/>
    <x v="2"/>
    <n v="745350"/>
    <n v="0.10526315789473684"/>
    <n v="11"/>
    <n v="4223650"/>
    <n v="0"/>
    <n v="0"/>
    <n v="0"/>
    <n v="0"/>
    <n v="2"/>
    <n v="745350"/>
    <n v="4"/>
    <n v="1739150"/>
    <n v="0"/>
    <n v="0"/>
    <n v="0"/>
    <n v="0"/>
  </r>
  <r>
    <d v="2009-04-12T00:00:00"/>
    <x v="2"/>
    <d v="2009-04-01T00:00:00"/>
    <x v="7"/>
    <x v="23"/>
    <x v="1186"/>
    <x v="4"/>
    <n v="1871657"/>
    <n v="0.46666666666666667"/>
    <n v="4"/>
    <n v="1490700"/>
    <n v="0"/>
    <n v="0"/>
    <n v="1"/>
    <n v="248450"/>
    <n v="1"/>
    <n v="248450"/>
    <n v="2"/>
    <n v="496900"/>
    <n v="0"/>
    <n v="0"/>
    <n v="0"/>
    <n v="0"/>
  </r>
  <r>
    <d v="2009-04-13T00:00:00"/>
    <x v="3"/>
    <d v="2009-04-01T00:00:00"/>
    <x v="7"/>
    <x v="2"/>
    <x v="1222"/>
    <x v="1"/>
    <n v="248450"/>
    <n v="0.33333333333333331"/>
    <n v="1"/>
    <n v="132507"/>
    <n v="0"/>
    <n v="0"/>
    <n v="1"/>
    <n v="132507"/>
    <n v="0"/>
    <n v="0"/>
    <n v="0"/>
    <n v="0"/>
    <n v="0"/>
    <n v="0"/>
    <n v="3"/>
    <n v="1082450"/>
  </r>
  <r>
    <d v="2009-04-14T00:00:00"/>
    <x v="4"/>
    <d v="2009-04-01T00:00:00"/>
    <x v="7"/>
    <x v="15"/>
    <x v="1223"/>
    <x v="2"/>
    <n v="993800"/>
    <n v="0.18181818181818182"/>
    <n v="6"/>
    <n v="2732950"/>
    <n v="0"/>
    <n v="0"/>
    <n v="0"/>
    <n v="0"/>
    <n v="0"/>
    <n v="0"/>
    <n v="3"/>
    <n v="1490700"/>
    <n v="0"/>
    <n v="0"/>
    <n v="1"/>
    <n v="204735"/>
  </r>
  <r>
    <d v="2009-04-15T00:00:00"/>
    <x v="5"/>
    <d v="2009-04-01T00:00:00"/>
    <x v="7"/>
    <x v="10"/>
    <x v="1224"/>
    <x v="2"/>
    <n v="993800"/>
    <n v="0.14285714285714285"/>
    <n v="10"/>
    <n v="2501064"/>
    <n v="0"/>
    <n v="0"/>
    <n v="1"/>
    <n v="132507"/>
    <n v="1"/>
    <n v="248450"/>
    <n v="0"/>
    <n v="0"/>
    <n v="0"/>
    <n v="0"/>
    <n v="0"/>
    <n v="0"/>
  </r>
  <r>
    <d v="2009-04-16T00:00:00"/>
    <x v="6"/>
    <d v="2009-04-01T00:00:00"/>
    <x v="7"/>
    <x v="23"/>
    <x v="1225"/>
    <x v="5"/>
    <n v="2484500"/>
    <n v="0.4"/>
    <n v="3"/>
    <n v="745350"/>
    <n v="0"/>
    <n v="0"/>
    <n v="0"/>
    <n v="0"/>
    <n v="0"/>
    <n v="0"/>
    <n v="6"/>
    <n v="2732950"/>
    <n v="1"/>
    <n v="132504"/>
    <n v="1"/>
    <n v="396100"/>
  </r>
  <r>
    <d v="2009-04-17T00:00:00"/>
    <x v="0"/>
    <d v="2009-04-01T00:00:00"/>
    <x v="7"/>
    <x v="14"/>
    <x v="1226"/>
    <x v="7"/>
    <n v="2236050"/>
    <n v="0.625"/>
    <n v="0"/>
    <n v="0"/>
    <n v="0"/>
    <n v="0"/>
    <n v="0"/>
    <n v="0"/>
    <n v="0"/>
    <n v="0"/>
    <n v="3"/>
    <n v="1242250"/>
    <n v="0"/>
    <n v="0"/>
    <n v="1"/>
    <n v="372100"/>
  </r>
  <r>
    <d v="2009-04-18T00:00:00"/>
    <x v="1"/>
    <d v="2009-04-01T00:00:00"/>
    <x v="7"/>
    <x v="6"/>
    <x v="1190"/>
    <x v="3"/>
    <n v="1126307"/>
    <n v="0.75"/>
    <n v="0"/>
    <n v="0"/>
    <n v="0"/>
    <n v="0"/>
    <n v="0"/>
    <n v="0"/>
    <n v="0"/>
    <n v="0"/>
    <n v="1"/>
    <n v="496900"/>
    <n v="0"/>
    <n v="0"/>
    <n v="0"/>
    <n v="0"/>
  </r>
  <r>
    <d v="2009-04-19T00:00:00"/>
    <x v="2"/>
    <d v="2009-04-01T00:00:00"/>
    <x v="7"/>
    <x v="18"/>
    <x v="1227"/>
    <x v="3"/>
    <n v="1126307"/>
    <n v="0.16666666666666666"/>
    <n v="9"/>
    <n v="2501064"/>
    <n v="0"/>
    <n v="0"/>
    <n v="0"/>
    <n v="0"/>
    <n v="3"/>
    <n v="877857"/>
    <n v="3"/>
    <n v="761914"/>
    <n v="0"/>
    <n v="0"/>
    <n v="0"/>
    <n v="0"/>
  </r>
  <r>
    <d v="2009-04-20T00:00:00"/>
    <x v="3"/>
    <d v="2009-04-01T00:00:00"/>
    <x v="7"/>
    <x v="10"/>
    <x v="1228"/>
    <x v="6"/>
    <n v="1126307"/>
    <n v="0.2857142857142857"/>
    <n v="9"/>
    <n v="3246414"/>
    <n v="0"/>
    <n v="0"/>
    <n v="0"/>
    <n v="0"/>
    <n v="1"/>
    <n v="496900"/>
    <n v="0"/>
    <n v="0"/>
    <n v="1"/>
    <n v="230750"/>
    <n v="1"/>
    <n v="511000"/>
  </r>
  <r>
    <d v="2009-04-21T00:00:00"/>
    <x v="4"/>
    <d v="2009-04-01T00:00:00"/>
    <x v="7"/>
    <x v="11"/>
    <x v="1229"/>
    <x v="3"/>
    <n v="1490700"/>
    <n v="0.25"/>
    <n v="4"/>
    <n v="1739150"/>
    <n v="0"/>
    <n v="0"/>
    <n v="0"/>
    <n v="0"/>
    <n v="0"/>
    <n v="0"/>
    <n v="5"/>
    <n v="1507264"/>
    <n v="0"/>
    <n v="0"/>
    <n v="3"/>
    <n v="947200"/>
  </r>
  <r>
    <d v="2009-04-22T00:00:00"/>
    <x v="5"/>
    <d v="2009-04-01T00:00:00"/>
    <x v="7"/>
    <x v="9"/>
    <x v="1195"/>
    <x v="3"/>
    <n v="1242250"/>
    <n v="0.3"/>
    <n v="3"/>
    <n v="1126307"/>
    <n v="0"/>
    <n v="0"/>
    <n v="1"/>
    <n v="248450"/>
    <n v="1"/>
    <n v="248450"/>
    <n v="2"/>
    <n v="877857"/>
    <n v="1"/>
    <n v="230750"/>
    <n v="6"/>
    <n v="1386353"/>
  </r>
  <r>
    <d v="2009-04-23T00:00:00"/>
    <x v="6"/>
    <d v="2009-04-01T00:00:00"/>
    <x v="7"/>
    <x v="12"/>
    <x v="1204"/>
    <x v="3"/>
    <n v="1126307"/>
    <n v="0.23076923076923078"/>
    <n v="5"/>
    <n v="1755714"/>
    <n v="0"/>
    <n v="0"/>
    <n v="0"/>
    <n v="0"/>
    <n v="1"/>
    <n v="132507"/>
    <n v="4"/>
    <n v="2103543"/>
    <n v="1"/>
    <n v="190635"/>
    <n v="1"/>
    <n v="218100"/>
  </r>
  <r>
    <d v="2009-04-24T00:00:00"/>
    <x v="0"/>
    <d v="2009-04-01T00:00:00"/>
    <x v="7"/>
    <x v="5"/>
    <x v="1198"/>
    <x v="0"/>
    <n v="0"/>
    <n v="0"/>
    <n v="2"/>
    <n v="629407"/>
    <n v="0"/>
    <n v="0"/>
    <n v="0"/>
    <n v="0"/>
    <n v="0"/>
    <n v="0"/>
    <n v="3"/>
    <n v="629407"/>
    <n v="0"/>
    <n v="0"/>
    <n v="4"/>
    <n v="1317570"/>
  </r>
  <r>
    <d v="2009-04-25T00:00:00"/>
    <x v="1"/>
    <d v="2009-04-01T00:00:00"/>
    <x v="7"/>
    <x v="1"/>
    <x v="1190"/>
    <x v="1"/>
    <n v="496900"/>
    <n v="0.16666666666666666"/>
    <n v="3"/>
    <n v="745350"/>
    <n v="0"/>
    <n v="0"/>
    <n v="0"/>
    <n v="0"/>
    <n v="0"/>
    <n v="0"/>
    <n v="2"/>
    <n v="380957"/>
    <n v="0"/>
    <n v="0"/>
    <n v="0"/>
    <n v="0"/>
  </r>
  <r>
    <d v="2009-04-26T00:00:00"/>
    <x v="2"/>
    <d v="2009-04-01T00:00:00"/>
    <x v="7"/>
    <x v="5"/>
    <x v="1190"/>
    <x v="3"/>
    <n v="1242250"/>
    <n v="0.6"/>
    <n v="2"/>
    <n v="380957"/>
    <n v="0"/>
    <n v="0"/>
    <n v="0"/>
    <n v="0"/>
    <n v="0"/>
    <n v="0"/>
    <n v="0"/>
    <n v="0"/>
    <n v="0"/>
    <n v="0"/>
    <n v="0"/>
    <n v="0"/>
  </r>
  <r>
    <d v="2009-04-27T00:00:00"/>
    <x v="3"/>
    <d v="2009-04-01T00:00:00"/>
    <x v="7"/>
    <x v="2"/>
    <x v="1136"/>
    <x v="1"/>
    <n v="248450"/>
    <n v="0.33333333333333331"/>
    <n v="2"/>
    <n v="496900"/>
    <n v="0"/>
    <n v="0"/>
    <n v="0"/>
    <n v="0"/>
    <n v="0"/>
    <n v="0"/>
    <n v="0"/>
    <n v="0"/>
    <n v="0"/>
    <n v="0"/>
    <n v="2"/>
    <n v="364707"/>
  </r>
  <r>
    <d v="2009-04-28T00:00:00"/>
    <x v="4"/>
    <d v="2009-04-01T00:00:00"/>
    <x v="7"/>
    <x v="2"/>
    <x v="1230"/>
    <x v="2"/>
    <n v="745350"/>
    <n v="0.66666666666666663"/>
    <n v="0"/>
    <n v="0"/>
    <n v="0"/>
    <n v="0"/>
    <n v="1"/>
    <n v="496900"/>
    <n v="0"/>
    <n v="0"/>
    <n v="0"/>
    <n v="0"/>
    <n v="0"/>
    <n v="0"/>
    <n v="1"/>
    <n v="395610"/>
  </r>
  <r>
    <d v="2009-04-29T00:00:00"/>
    <x v="5"/>
    <d v="2009-04-01T00:00:00"/>
    <x v="7"/>
    <x v="1"/>
    <x v="1231"/>
    <x v="2"/>
    <n v="745350"/>
    <n v="0.33333333333333331"/>
    <n v="2"/>
    <n v="993800"/>
    <n v="0"/>
    <n v="0"/>
    <n v="0"/>
    <n v="0"/>
    <n v="1"/>
    <n v="496900"/>
    <n v="1"/>
    <n v="496900"/>
    <n v="1"/>
    <n v="70900"/>
    <n v="9"/>
    <n v="2534520"/>
  </r>
  <r>
    <d v="2009-04-30T00:00:00"/>
    <x v="6"/>
    <d v="2009-04-01T00:00:00"/>
    <x v="7"/>
    <x v="1"/>
    <x v="1199"/>
    <x v="2"/>
    <n v="496900"/>
    <n v="0.33333333333333331"/>
    <n v="2"/>
    <n v="745350"/>
    <n v="0"/>
    <n v="0"/>
    <n v="0"/>
    <n v="0"/>
    <n v="0"/>
    <n v="0"/>
    <n v="2"/>
    <n v="496900"/>
    <n v="0"/>
    <n v="0"/>
    <n v="3"/>
    <n v="667150"/>
  </r>
  <r>
    <d v="2009-05-01T00:00:00"/>
    <x v="0"/>
    <d v="2009-05-01T00:00:00"/>
    <x v="7"/>
    <x v="8"/>
    <x v="1232"/>
    <x v="0"/>
    <n v="0"/>
    <n v="0"/>
    <n v="4"/>
    <n v="1258814"/>
    <n v="0"/>
    <n v="0"/>
    <n v="2"/>
    <n v="745350"/>
    <n v="0"/>
    <n v="0"/>
    <n v="1"/>
    <n v="496900"/>
    <n v="0"/>
    <n v="0"/>
    <n v="0"/>
    <n v="0"/>
  </r>
  <r>
    <d v="2009-05-02T00:00:00"/>
    <x v="1"/>
    <d v="2009-05-01T00:00:00"/>
    <x v="7"/>
    <x v="1"/>
    <x v="1233"/>
    <x v="2"/>
    <n v="993800"/>
    <n v="0.33333333333333331"/>
    <n v="2"/>
    <n v="629407"/>
    <n v="0"/>
    <n v="0"/>
    <n v="0"/>
    <n v="0"/>
    <n v="0"/>
    <n v="0"/>
    <n v="2"/>
    <n v="496900"/>
    <n v="0"/>
    <n v="0"/>
    <n v="0"/>
    <n v="0"/>
  </r>
  <r>
    <d v="2009-05-03T00:00:00"/>
    <x v="2"/>
    <d v="2009-05-01T00:00:00"/>
    <x v="7"/>
    <x v="9"/>
    <x v="1186"/>
    <x v="1"/>
    <n v="496900"/>
    <n v="0.1"/>
    <n v="1"/>
    <n v="496900"/>
    <n v="0"/>
    <n v="0"/>
    <n v="0"/>
    <n v="0"/>
    <n v="3"/>
    <n v="1242250"/>
    <n v="5"/>
    <n v="2120107"/>
    <n v="0"/>
    <n v="0"/>
    <n v="0"/>
    <n v="0"/>
  </r>
  <r>
    <d v="2009-05-04T00:00:00"/>
    <x v="3"/>
    <d v="2009-05-01T00:00:00"/>
    <x v="7"/>
    <x v="5"/>
    <x v="1199"/>
    <x v="0"/>
    <n v="0"/>
    <n v="0"/>
    <n v="2"/>
    <n v="745350"/>
    <n v="0"/>
    <n v="0"/>
    <n v="1"/>
    <n v="248450"/>
    <n v="1"/>
    <n v="496900"/>
    <n v="1"/>
    <n v="248450"/>
    <n v="0"/>
    <n v="0"/>
    <n v="3"/>
    <n v="818205"/>
  </r>
  <r>
    <d v="2009-05-05T00:00:00"/>
    <x v="4"/>
    <d v="2009-05-01T00:00:00"/>
    <x v="7"/>
    <x v="3"/>
    <x v="1202"/>
    <x v="0"/>
    <n v="0"/>
    <n v="0"/>
    <n v="1"/>
    <n v="248450"/>
    <n v="0"/>
    <n v="0"/>
    <n v="0"/>
    <n v="0"/>
    <n v="0"/>
    <n v="0"/>
    <n v="0"/>
    <n v="0"/>
    <n v="0"/>
    <n v="0"/>
    <n v="0"/>
    <n v="0"/>
  </r>
  <r>
    <d v="2009-05-06T00:00:00"/>
    <x v="5"/>
    <d v="2009-05-01T00:00:00"/>
    <x v="7"/>
    <x v="4"/>
    <x v="1136"/>
    <x v="0"/>
    <n v="0"/>
    <n v="0"/>
    <n v="0"/>
    <n v="0"/>
    <n v="0"/>
    <n v="0"/>
    <n v="0"/>
    <n v="0"/>
    <n v="0"/>
    <n v="0"/>
    <n v="2"/>
    <n v="745350"/>
    <n v="1"/>
    <n v="115578"/>
    <n v="4"/>
    <n v="1225335"/>
  </r>
  <r>
    <d v="2009-05-07T00:00:00"/>
    <x v="6"/>
    <d v="2009-05-01T00:00:00"/>
    <x v="7"/>
    <x v="2"/>
    <x v="1230"/>
    <x v="0"/>
    <n v="0"/>
    <n v="0"/>
    <n v="1"/>
    <n v="496900"/>
    <n v="0"/>
    <n v="0"/>
    <n v="1"/>
    <n v="248450"/>
    <n v="0"/>
    <n v="0"/>
    <n v="1"/>
    <n v="496900"/>
    <n v="1"/>
    <n v="230750"/>
    <n v="2"/>
    <n v="590190"/>
  </r>
  <r>
    <d v="2009-05-08T00:00:00"/>
    <x v="0"/>
    <d v="2009-05-01T00:00:00"/>
    <x v="7"/>
    <x v="5"/>
    <x v="1234"/>
    <x v="0"/>
    <n v="0"/>
    <n v="0"/>
    <n v="2"/>
    <n v="380957"/>
    <n v="0"/>
    <n v="0"/>
    <n v="0"/>
    <n v="0"/>
    <n v="1"/>
    <n v="496900"/>
    <n v="2"/>
    <n v="265014"/>
    <n v="0"/>
    <n v="0"/>
    <n v="7"/>
    <n v="1665090"/>
  </r>
  <r>
    <d v="2009-05-09T00:00:00"/>
    <x v="1"/>
    <d v="2009-05-01T00:00:00"/>
    <x v="7"/>
    <x v="1"/>
    <x v="1235"/>
    <x v="0"/>
    <n v="0"/>
    <n v="0"/>
    <n v="2"/>
    <n v="993800"/>
    <n v="0"/>
    <n v="0"/>
    <n v="1"/>
    <n v="496900"/>
    <n v="0"/>
    <n v="0"/>
    <n v="3"/>
    <n v="1490700"/>
    <n v="0"/>
    <n v="0"/>
    <n v="0"/>
    <n v="0"/>
  </r>
  <r>
    <d v="2009-05-10T00:00:00"/>
    <x v="2"/>
    <d v="2009-05-01T00:00:00"/>
    <x v="7"/>
    <x v="5"/>
    <x v="1236"/>
    <x v="1"/>
    <n v="496900"/>
    <n v="0.2"/>
    <n v="3"/>
    <n v="1242250"/>
    <n v="0"/>
    <n v="0"/>
    <n v="0"/>
    <n v="0"/>
    <n v="0"/>
    <n v="0"/>
    <n v="1"/>
    <n v="132507"/>
    <n v="0"/>
    <n v="0"/>
    <n v="0"/>
    <n v="0"/>
  </r>
  <r>
    <d v="2009-05-11T00:00:00"/>
    <x v="3"/>
    <d v="2009-05-01T00:00:00"/>
    <x v="7"/>
    <x v="2"/>
    <x v="1140"/>
    <x v="1"/>
    <n v="248450"/>
    <n v="0.33333333333333331"/>
    <n v="2"/>
    <n v="380957"/>
    <n v="0"/>
    <n v="0"/>
    <n v="0"/>
    <n v="0"/>
    <n v="0"/>
    <n v="0"/>
    <n v="0"/>
    <n v="0"/>
    <n v="0"/>
    <n v="0"/>
    <n v="4"/>
    <n v="1226555"/>
  </r>
  <r>
    <d v="2009-05-12T00:00:00"/>
    <x v="4"/>
    <d v="2009-05-01T00:00:00"/>
    <x v="7"/>
    <x v="3"/>
    <x v="1237"/>
    <x v="0"/>
    <n v="0"/>
    <n v="0"/>
    <n v="1"/>
    <n v="496900"/>
    <n v="0"/>
    <n v="0"/>
    <n v="0"/>
    <n v="0"/>
    <n v="0"/>
    <n v="0"/>
    <n v="0"/>
    <n v="0"/>
    <n v="1"/>
    <n v="248445"/>
    <n v="4"/>
    <n v="746898"/>
  </r>
  <r>
    <d v="2009-05-13T00:00:00"/>
    <x v="5"/>
    <d v="2009-05-01T00:00:00"/>
    <x v="7"/>
    <x v="6"/>
    <x v="1187"/>
    <x v="0"/>
    <n v="0"/>
    <n v="0"/>
    <n v="1"/>
    <n v="496900"/>
    <n v="0"/>
    <n v="0"/>
    <n v="0"/>
    <n v="0"/>
    <n v="1"/>
    <n v="248450"/>
    <n v="2"/>
    <n v="745350"/>
    <n v="0"/>
    <n v="0"/>
    <n v="3"/>
    <n v="1053530"/>
  </r>
  <r>
    <d v="2009-05-14T00:00:00"/>
    <x v="6"/>
    <d v="2009-05-01T00:00:00"/>
    <x v="7"/>
    <x v="2"/>
    <x v="1160"/>
    <x v="0"/>
    <n v="0"/>
    <n v="0"/>
    <n v="0"/>
    <n v="0"/>
    <n v="0"/>
    <n v="0"/>
    <n v="0"/>
    <n v="0"/>
    <n v="0"/>
    <n v="0"/>
    <n v="3"/>
    <n v="993800"/>
    <n v="1"/>
    <n v="248445"/>
    <n v="0"/>
    <n v="0"/>
  </r>
  <r>
    <d v="2009-05-15T00:00:00"/>
    <x v="0"/>
    <d v="2009-05-01T00:00:00"/>
    <x v="7"/>
    <x v="9"/>
    <x v="1179"/>
    <x v="6"/>
    <n v="993800"/>
    <n v="0.4"/>
    <n v="2"/>
    <n v="745350"/>
    <n v="0"/>
    <n v="0"/>
    <n v="0"/>
    <n v="0"/>
    <n v="1"/>
    <n v="132507"/>
    <n v="3"/>
    <n v="993800"/>
    <n v="0"/>
    <n v="0"/>
    <n v="5"/>
    <n v="1027495"/>
  </r>
  <r>
    <d v="2009-05-16T00:00:00"/>
    <x v="1"/>
    <d v="2009-05-01T00:00:00"/>
    <x v="7"/>
    <x v="23"/>
    <x v="1238"/>
    <x v="0"/>
    <n v="0"/>
    <n v="0"/>
    <n v="6"/>
    <n v="2484500"/>
    <n v="0"/>
    <n v="0"/>
    <n v="1"/>
    <n v="248450"/>
    <n v="0"/>
    <n v="0"/>
    <n v="8"/>
    <n v="1871657"/>
    <n v="0"/>
    <n v="0"/>
    <n v="0"/>
    <n v="0"/>
  </r>
  <r>
    <d v="2009-05-17T00:00:00"/>
    <x v="2"/>
    <d v="2009-05-01T00:00:00"/>
    <x v="7"/>
    <x v="8"/>
    <x v="1232"/>
    <x v="0"/>
    <n v="0"/>
    <n v="0"/>
    <n v="5"/>
    <n v="1755714"/>
    <n v="0"/>
    <n v="0"/>
    <n v="0"/>
    <n v="0"/>
    <n v="1"/>
    <n v="496900"/>
    <n v="1"/>
    <n v="248450"/>
    <n v="0"/>
    <n v="0"/>
    <n v="0"/>
    <n v="0"/>
  </r>
  <r>
    <d v="2009-05-18T00:00:00"/>
    <x v="3"/>
    <d v="2009-05-01T00:00:00"/>
    <x v="7"/>
    <x v="6"/>
    <x v="1187"/>
    <x v="1"/>
    <n v="248450"/>
    <n v="0.25"/>
    <n v="2"/>
    <n v="745350"/>
    <n v="0"/>
    <n v="0"/>
    <n v="0"/>
    <n v="0"/>
    <n v="0"/>
    <n v="0"/>
    <n v="1"/>
    <n v="496900"/>
    <n v="0"/>
    <n v="0"/>
    <n v="1"/>
    <n v="262545"/>
  </r>
  <r>
    <d v="2009-05-19T00:00:00"/>
    <x v="4"/>
    <d v="2009-05-01T00:00:00"/>
    <x v="7"/>
    <x v="3"/>
    <x v="1239"/>
    <x v="0"/>
    <n v="0"/>
    <n v="0"/>
    <n v="1"/>
    <n v="132507"/>
    <n v="0"/>
    <n v="0"/>
    <n v="0"/>
    <n v="0"/>
    <n v="0"/>
    <n v="0"/>
    <n v="0"/>
    <n v="0"/>
    <n v="0"/>
    <n v="0"/>
    <n v="4"/>
    <n v="655653"/>
  </r>
  <r>
    <d v="2009-05-20T00:00:00"/>
    <x v="5"/>
    <d v="2009-05-01T00:00:00"/>
    <x v="7"/>
    <x v="4"/>
    <x v="1140"/>
    <x v="0"/>
    <n v="0"/>
    <n v="0"/>
    <n v="2"/>
    <n v="629407"/>
    <n v="0"/>
    <n v="0"/>
    <n v="0"/>
    <n v="0"/>
    <n v="0"/>
    <n v="0"/>
    <n v="0"/>
    <n v="0"/>
    <n v="1"/>
    <n v="204000"/>
    <n v="3"/>
    <n v="783155"/>
  </r>
  <r>
    <d v="2009-05-21T00:00:00"/>
    <x v="6"/>
    <d v="2009-05-01T00:00:00"/>
    <x v="7"/>
    <x v="19"/>
    <x v="1240"/>
    <x v="3"/>
    <n v="993800"/>
    <n v="0.15789473684210525"/>
    <n v="8"/>
    <n v="2252614"/>
    <n v="0"/>
    <n v="0"/>
    <n v="1"/>
    <n v="496900"/>
    <n v="3"/>
    <n v="877857"/>
    <n v="4"/>
    <n v="1374757"/>
    <n v="0"/>
    <n v="0"/>
    <n v="5"/>
    <n v="1194500"/>
  </r>
  <r>
    <d v="2009-05-22T00:00:00"/>
    <x v="0"/>
    <d v="2009-05-01T00:00:00"/>
    <x v="7"/>
    <x v="15"/>
    <x v="1214"/>
    <x v="1"/>
    <n v="496900"/>
    <n v="9.0909090909090912E-2"/>
    <n v="7"/>
    <n v="2732950"/>
    <n v="0"/>
    <n v="0"/>
    <n v="0"/>
    <n v="0"/>
    <n v="0"/>
    <n v="0"/>
    <n v="3"/>
    <n v="1242250"/>
    <n v="0"/>
    <n v="0"/>
    <n v="7"/>
    <n v="1744105"/>
  </r>
  <r>
    <d v="2009-05-23T00:00:00"/>
    <x v="1"/>
    <d v="2009-05-01T00:00:00"/>
    <x v="7"/>
    <x v="7"/>
    <x v="1241"/>
    <x v="1"/>
    <n v="496900"/>
    <n v="0.1111111111111111"/>
    <n v="2"/>
    <n v="993800"/>
    <n v="0"/>
    <n v="0"/>
    <n v="1"/>
    <n v="496900"/>
    <n v="0"/>
    <n v="0"/>
    <n v="5"/>
    <n v="1987600"/>
    <n v="0"/>
    <n v="0"/>
    <n v="0"/>
    <n v="0"/>
  </r>
  <r>
    <d v="2009-05-24T00:00:00"/>
    <x v="2"/>
    <d v="2009-05-01T00:00:00"/>
    <x v="7"/>
    <x v="10"/>
    <x v="1242"/>
    <x v="1"/>
    <n v="496900"/>
    <n v="7.1428571428571425E-2"/>
    <n v="11"/>
    <n v="4604607"/>
    <n v="0"/>
    <n v="0"/>
    <n v="0"/>
    <n v="0"/>
    <n v="0"/>
    <n v="0"/>
    <n v="2"/>
    <n v="629407"/>
    <n v="0"/>
    <n v="0"/>
    <n v="0"/>
    <n v="0"/>
  </r>
  <r>
    <d v="2009-05-25T00:00:00"/>
    <x v="3"/>
    <d v="2009-05-01T00:00:00"/>
    <x v="7"/>
    <x v="7"/>
    <x v="1232"/>
    <x v="0"/>
    <n v="0"/>
    <n v="0"/>
    <n v="6"/>
    <n v="1871657"/>
    <n v="0"/>
    <n v="0"/>
    <n v="1"/>
    <n v="132507"/>
    <n v="1"/>
    <n v="248450"/>
    <n v="1"/>
    <n v="248450"/>
    <n v="0"/>
    <n v="0"/>
    <n v="0"/>
    <n v="0"/>
  </r>
  <r>
    <d v="2009-05-26T00:00:00"/>
    <x v="4"/>
    <d v="2009-05-01T00:00:00"/>
    <x v="7"/>
    <x v="7"/>
    <x v="1231"/>
    <x v="1"/>
    <n v="248450"/>
    <n v="0.1111111111111111"/>
    <n v="6"/>
    <n v="1739150"/>
    <n v="0"/>
    <n v="0"/>
    <n v="1"/>
    <n v="248450"/>
    <n v="0"/>
    <n v="0"/>
    <n v="1"/>
    <n v="496900"/>
    <n v="0"/>
    <n v="0"/>
    <n v="2"/>
    <n v="449050"/>
  </r>
  <r>
    <d v="2009-05-27T00:00:00"/>
    <x v="5"/>
    <d v="2009-05-01T00:00:00"/>
    <x v="7"/>
    <x v="0"/>
    <x v="0"/>
    <x v="0"/>
    <n v="0"/>
    <n v="0"/>
    <n v="0"/>
    <n v="0"/>
    <n v="0"/>
    <n v="0"/>
    <n v="0"/>
    <n v="0"/>
    <n v="0"/>
    <n v="0"/>
    <n v="0"/>
    <n v="0"/>
    <n v="0"/>
    <n v="0"/>
    <n v="8"/>
    <n v="1858190"/>
  </r>
  <r>
    <d v="2009-05-28T00:00:00"/>
    <x v="6"/>
    <d v="2009-05-01T00:00:00"/>
    <x v="7"/>
    <x v="9"/>
    <x v="1179"/>
    <x v="0"/>
    <n v="0"/>
    <n v="0"/>
    <n v="9"/>
    <n v="2617007"/>
    <n v="0"/>
    <n v="0"/>
    <n v="0"/>
    <n v="0"/>
    <n v="0"/>
    <n v="0"/>
    <n v="1"/>
    <n v="248450"/>
    <n v="0"/>
    <n v="0"/>
    <n v="1"/>
    <n v="422100"/>
  </r>
  <r>
    <d v="2009-05-29T00:00:00"/>
    <x v="0"/>
    <d v="2009-05-01T00:00:00"/>
    <x v="7"/>
    <x v="19"/>
    <x v="1243"/>
    <x v="2"/>
    <n v="496900"/>
    <n v="0.10526315789473684"/>
    <n v="10"/>
    <n v="3478300"/>
    <n v="0"/>
    <n v="0"/>
    <n v="1"/>
    <n v="248450"/>
    <n v="2"/>
    <n v="745350"/>
    <n v="4"/>
    <n v="1490700"/>
    <n v="0"/>
    <n v="0"/>
    <n v="3"/>
    <n v="857785"/>
  </r>
  <r>
    <d v="2009-05-30T00:00:00"/>
    <x v="1"/>
    <d v="2009-05-01T00:00:00"/>
    <x v="7"/>
    <x v="15"/>
    <x v="1241"/>
    <x v="0"/>
    <n v="0"/>
    <n v="0"/>
    <n v="7"/>
    <n v="2981400"/>
    <n v="0"/>
    <n v="0"/>
    <n v="0"/>
    <n v="0"/>
    <n v="1"/>
    <n v="248450"/>
    <n v="3"/>
    <n v="745350"/>
    <n v="0"/>
    <n v="0"/>
    <n v="0"/>
    <n v="0"/>
  </r>
  <r>
    <d v="2009-05-31T00:00:00"/>
    <x v="2"/>
    <d v="2009-05-01T00:00:00"/>
    <x v="7"/>
    <x v="9"/>
    <x v="1211"/>
    <x v="1"/>
    <n v="248450"/>
    <n v="0.1"/>
    <n v="5"/>
    <n v="1242250"/>
    <n v="0"/>
    <n v="0"/>
    <n v="0"/>
    <n v="0"/>
    <n v="0"/>
    <n v="0"/>
    <n v="4"/>
    <n v="877857"/>
    <n v="0"/>
    <n v="0"/>
    <n v="0"/>
    <n v="0"/>
  </r>
  <r>
    <d v="2009-06-01T00:00:00"/>
    <x v="3"/>
    <d v="2009-06-01T00:00:00"/>
    <x v="7"/>
    <x v="6"/>
    <x v="1230"/>
    <x v="0"/>
    <n v="0"/>
    <n v="0"/>
    <n v="3"/>
    <n v="993800"/>
    <n v="0"/>
    <n v="0"/>
    <n v="0"/>
    <n v="0"/>
    <n v="0"/>
    <n v="0"/>
    <n v="1"/>
    <n v="248450"/>
    <n v="0"/>
    <n v="0"/>
    <n v="2"/>
    <n v="409157"/>
  </r>
  <r>
    <d v="2009-06-02T00:00:00"/>
    <x v="4"/>
    <d v="2009-06-01T00:00:00"/>
    <x v="7"/>
    <x v="8"/>
    <x v="1218"/>
    <x v="0"/>
    <n v="0"/>
    <n v="0"/>
    <n v="2"/>
    <n v="745350"/>
    <n v="0"/>
    <n v="0"/>
    <n v="1"/>
    <n v="248450"/>
    <n v="3"/>
    <n v="745350"/>
    <n v="1"/>
    <n v="248450"/>
    <n v="0"/>
    <n v="0"/>
    <n v="3"/>
    <n v="884000"/>
  </r>
  <r>
    <d v="2009-06-03T00:00:00"/>
    <x v="5"/>
    <d v="2009-06-01T00:00:00"/>
    <x v="7"/>
    <x v="12"/>
    <x v="1213"/>
    <x v="1"/>
    <n v="248450"/>
    <n v="7.6923076923076927E-2"/>
    <n v="3"/>
    <n v="993800"/>
    <n v="0"/>
    <n v="0"/>
    <n v="2"/>
    <n v="496900"/>
    <n v="0"/>
    <n v="0"/>
    <n v="7"/>
    <n v="1623207"/>
    <n v="1"/>
    <n v="204000"/>
    <n v="4"/>
    <n v="1178950"/>
  </r>
  <r>
    <d v="2009-06-04T00:00:00"/>
    <x v="6"/>
    <d v="2009-06-01T00:00:00"/>
    <x v="7"/>
    <x v="2"/>
    <x v="1187"/>
    <x v="0"/>
    <n v="0"/>
    <n v="0"/>
    <n v="3"/>
    <n v="1490700"/>
    <n v="0"/>
    <n v="0"/>
    <n v="0"/>
    <n v="0"/>
    <n v="0"/>
    <n v="0"/>
    <n v="0"/>
    <n v="0"/>
    <n v="0"/>
    <n v="0"/>
    <n v="1"/>
    <n v="244850"/>
  </r>
  <r>
    <d v="2009-06-05T00:00:00"/>
    <x v="0"/>
    <d v="2009-06-01T00:00:00"/>
    <x v="7"/>
    <x v="0"/>
    <x v="0"/>
    <x v="0"/>
    <n v="0"/>
    <n v="0"/>
    <n v="0"/>
    <n v="0"/>
    <n v="0"/>
    <n v="0"/>
    <n v="0"/>
    <n v="0"/>
    <n v="0"/>
    <n v="0"/>
    <n v="0"/>
    <n v="0"/>
    <n v="0"/>
    <n v="0"/>
    <n v="4"/>
    <n v="1094345"/>
  </r>
  <r>
    <d v="2009-06-06T00:00:00"/>
    <x v="1"/>
    <d v="2009-06-01T00:00:00"/>
    <x v="7"/>
    <x v="8"/>
    <x v="1218"/>
    <x v="1"/>
    <n v="248450"/>
    <n v="0.14285714285714285"/>
    <n v="4"/>
    <n v="1242250"/>
    <n v="0"/>
    <n v="0"/>
    <n v="0"/>
    <n v="0"/>
    <n v="0"/>
    <n v="0"/>
    <n v="2"/>
    <n v="496900"/>
    <n v="0"/>
    <n v="0"/>
    <n v="0"/>
    <n v="0"/>
  </r>
  <r>
    <d v="2009-06-07T00:00:00"/>
    <x v="2"/>
    <d v="2009-06-01T00:00:00"/>
    <x v="7"/>
    <x v="24"/>
    <x v="1244"/>
    <x v="2"/>
    <n v="496900"/>
    <n v="8.3333333333333329E-2"/>
    <n v="11"/>
    <n v="3875821"/>
    <n v="0"/>
    <n v="0"/>
    <n v="3"/>
    <n v="745350"/>
    <n v="0"/>
    <n v="0"/>
    <n v="8"/>
    <n v="2368557"/>
    <n v="0"/>
    <n v="0"/>
    <n v="0"/>
    <n v="0"/>
  </r>
  <r>
    <d v="2009-06-08T00:00:00"/>
    <x v="3"/>
    <d v="2009-06-01T00:00:00"/>
    <x v="7"/>
    <x v="4"/>
    <x v="1237"/>
    <x v="0"/>
    <n v="0"/>
    <n v="0"/>
    <n v="1"/>
    <n v="248450"/>
    <n v="0"/>
    <n v="0"/>
    <n v="0"/>
    <n v="0"/>
    <n v="1"/>
    <n v="248450"/>
    <n v="0"/>
    <n v="0"/>
    <n v="0"/>
    <n v="0"/>
    <n v="2"/>
    <n v="843170"/>
  </r>
  <r>
    <d v="2009-06-09T00:00:00"/>
    <x v="4"/>
    <d v="2009-06-01T00:00:00"/>
    <x v="7"/>
    <x v="9"/>
    <x v="1226"/>
    <x v="0"/>
    <n v="0"/>
    <n v="0"/>
    <n v="5"/>
    <n v="1739150"/>
    <n v="0"/>
    <n v="0"/>
    <n v="0"/>
    <n v="0"/>
    <n v="0"/>
    <n v="0"/>
    <n v="5"/>
    <n v="1739150"/>
    <n v="0"/>
    <n v="0"/>
    <n v="3"/>
    <n v="924650"/>
  </r>
  <r>
    <d v="2009-06-10T00:00:00"/>
    <x v="5"/>
    <d v="2009-06-01T00:00:00"/>
    <x v="7"/>
    <x v="8"/>
    <x v="1233"/>
    <x v="1"/>
    <n v="248450"/>
    <n v="0.14285714285714285"/>
    <n v="5"/>
    <n v="1374757"/>
    <n v="0"/>
    <n v="0"/>
    <n v="0"/>
    <n v="0"/>
    <n v="0"/>
    <n v="0"/>
    <n v="1"/>
    <n v="496900"/>
    <n v="0"/>
    <n v="0"/>
    <n v="4"/>
    <n v="1039250"/>
  </r>
  <r>
    <d v="2009-06-11T00:00:00"/>
    <x v="6"/>
    <d v="2009-06-01T00:00:00"/>
    <x v="7"/>
    <x v="5"/>
    <x v="1138"/>
    <x v="1"/>
    <n v="248450"/>
    <n v="0.2"/>
    <n v="2"/>
    <n v="629407"/>
    <n v="0"/>
    <n v="0"/>
    <n v="0"/>
    <n v="0"/>
    <n v="0"/>
    <n v="0"/>
    <n v="2"/>
    <n v="496900"/>
    <n v="0"/>
    <n v="0"/>
    <n v="2"/>
    <n v="253003"/>
  </r>
  <r>
    <d v="2009-06-12T00:00:00"/>
    <x v="0"/>
    <d v="2009-06-01T00:00:00"/>
    <x v="7"/>
    <x v="2"/>
    <x v="1160"/>
    <x v="0"/>
    <n v="0"/>
    <n v="0"/>
    <n v="3"/>
    <n v="993800"/>
    <n v="0"/>
    <n v="0"/>
    <n v="0"/>
    <n v="0"/>
    <n v="0"/>
    <n v="0"/>
    <n v="0"/>
    <n v="0"/>
    <n v="0"/>
    <n v="0"/>
    <n v="6"/>
    <n v="1186785"/>
  </r>
  <r>
    <d v="2009-06-13T00:00:00"/>
    <x v="1"/>
    <d v="2009-06-01T00:00:00"/>
    <x v="7"/>
    <x v="11"/>
    <x v="1245"/>
    <x v="1"/>
    <n v="496900"/>
    <n v="8.3333333333333329E-2"/>
    <n v="5"/>
    <n v="1126307"/>
    <n v="0"/>
    <n v="0"/>
    <n v="1"/>
    <n v="496900"/>
    <n v="0"/>
    <n v="0"/>
    <n v="5"/>
    <n v="1987600"/>
    <n v="0"/>
    <n v="0"/>
    <n v="0"/>
    <n v="0"/>
  </r>
  <r>
    <d v="2009-06-14T00:00:00"/>
    <x v="2"/>
    <d v="2009-06-01T00:00:00"/>
    <x v="7"/>
    <x v="16"/>
    <x v="1246"/>
    <x v="6"/>
    <n v="1739150"/>
    <n v="0.25"/>
    <n v="10"/>
    <n v="3610807"/>
    <n v="0"/>
    <n v="0"/>
    <n v="1"/>
    <n v="496900"/>
    <n v="0"/>
    <n v="0"/>
    <n v="1"/>
    <n v="496900"/>
    <n v="0"/>
    <n v="0"/>
    <n v="0"/>
    <n v="0"/>
  </r>
  <r>
    <d v="2009-06-15T00:00:00"/>
    <x v="3"/>
    <d v="2009-06-01T00:00:00"/>
    <x v="7"/>
    <x v="8"/>
    <x v="1218"/>
    <x v="0"/>
    <n v="0"/>
    <n v="0"/>
    <n v="6"/>
    <n v="1739150"/>
    <n v="0"/>
    <n v="0"/>
    <n v="0"/>
    <n v="0"/>
    <n v="0"/>
    <n v="0"/>
    <n v="1"/>
    <n v="248450"/>
    <n v="0"/>
    <n v="0"/>
    <n v="0"/>
    <n v="0"/>
  </r>
  <r>
    <d v="2009-06-16T00:00:00"/>
    <x v="4"/>
    <d v="2009-06-01T00:00:00"/>
    <x v="7"/>
    <x v="8"/>
    <x v="1231"/>
    <x v="2"/>
    <n v="745350"/>
    <n v="0.2857142857142857"/>
    <n v="3"/>
    <n v="1242250"/>
    <n v="0"/>
    <n v="0"/>
    <n v="1"/>
    <n v="496900"/>
    <n v="0"/>
    <n v="0"/>
    <n v="1"/>
    <n v="248450"/>
    <n v="0"/>
    <n v="0"/>
    <n v="2"/>
    <n v="590200"/>
  </r>
  <r>
    <d v="2009-06-17T00:00:00"/>
    <x v="5"/>
    <d v="2009-06-01T00:00:00"/>
    <x v="7"/>
    <x v="4"/>
    <x v="1237"/>
    <x v="0"/>
    <n v="0"/>
    <n v="0"/>
    <n v="1"/>
    <n v="248450"/>
    <n v="0"/>
    <n v="0"/>
    <n v="0"/>
    <n v="0"/>
    <n v="0"/>
    <n v="0"/>
    <n v="1"/>
    <n v="248450"/>
    <n v="1"/>
    <n v="216709"/>
    <n v="3"/>
    <n v="1012853"/>
  </r>
  <r>
    <d v="2009-06-18T00:00:00"/>
    <x v="6"/>
    <d v="2009-06-01T00:00:00"/>
    <x v="7"/>
    <x v="7"/>
    <x v="1247"/>
    <x v="0"/>
    <n v="0"/>
    <n v="0"/>
    <n v="8"/>
    <n v="3362357"/>
    <n v="0"/>
    <n v="0"/>
    <n v="0"/>
    <n v="0"/>
    <n v="0"/>
    <n v="0"/>
    <n v="1"/>
    <n v="248450"/>
    <n v="0"/>
    <n v="0"/>
    <n v="0"/>
    <n v="0"/>
  </r>
  <r>
    <d v="2009-06-19T00:00:00"/>
    <x v="0"/>
    <d v="2009-06-01T00:00:00"/>
    <x v="7"/>
    <x v="10"/>
    <x v="1248"/>
    <x v="2"/>
    <n v="745350"/>
    <n v="0.14285714285714285"/>
    <n v="9"/>
    <n v="3229850"/>
    <n v="0"/>
    <n v="0"/>
    <n v="0"/>
    <n v="0"/>
    <n v="1"/>
    <n v="496900"/>
    <n v="2"/>
    <n v="629407"/>
    <n v="1"/>
    <n v="124222"/>
    <n v="0"/>
    <n v="0"/>
  </r>
  <r>
    <d v="2009-06-20T00:00:00"/>
    <x v="1"/>
    <d v="2009-06-01T00:00:00"/>
    <x v="7"/>
    <x v="9"/>
    <x v="1247"/>
    <x v="0"/>
    <n v="0"/>
    <n v="0"/>
    <n v="6"/>
    <n v="2484500"/>
    <n v="0"/>
    <n v="0"/>
    <n v="0"/>
    <n v="0"/>
    <n v="1"/>
    <n v="248450"/>
    <n v="3"/>
    <n v="877857"/>
    <n v="0"/>
    <n v="0"/>
    <n v="1"/>
    <n v="115772"/>
  </r>
  <r>
    <d v="2009-06-21T00:00:00"/>
    <x v="2"/>
    <d v="2009-06-01T00:00:00"/>
    <x v="7"/>
    <x v="15"/>
    <x v="1189"/>
    <x v="1"/>
    <n v="496900"/>
    <n v="9.0909090909090912E-2"/>
    <n v="7"/>
    <n v="2732950"/>
    <n v="0"/>
    <n v="0"/>
    <n v="1"/>
    <n v="132507"/>
    <n v="0"/>
    <n v="0"/>
    <n v="2"/>
    <n v="496900"/>
    <n v="0"/>
    <n v="0"/>
    <n v="0"/>
    <n v="0"/>
  </r>
  <r>
    <d v="2009-06-22T00:00:00"/>
    <x v="3"/>
    <d v="2009-06-01T00:00:00"/>
    <x v="7"/>
    <x v="18"/>
    <x v="1249"/>
    <x v="7"/>
    <n v="2236050"/>
    <n v="0.27777777777777779"/>
    <n v="7"/>
    <n v="2981400"/>
    <n v="0"/>
    <n v="0"/>
    <n v="0"/>
    <n v="0"/>
    <n v="1"/>
    <n v="496900"/>
    <n v="5"/>
    <n v="2236050"/>
    <n v="0"/>
    <n v="0"/>
    <n v="0"/>
    <n v="0"/>
  </r>
  <r>
    <d v="2009-06-23T00:00:00"/>
    <x v="4"/>
    <d v="2009-06-01T00:00:00"/>
    <x v="7"/>
    <x v="9"/>
    <x v="1250"/>
    <x v="1"/>
    <n v="496900"/>
    <n v="0.1"/>
    <n v="5"/>
    <n v="1490700"/>
    <n v="0"/>
    <n v="0"/>
    <n v="2"/>
    <n v="745350"/>
    <n v="0"/>
    <n v="0"/>
    <n v="2"/>
    <n v="496900"/>
    <n v="0"/>
    <n v="0"/>
    <n v="4"/>
    <n v="668635"/>
  </r>
  <r>
    <d v="2009-06-24T00:00:00"/>
    <x v="5"/>
    <d v="2009-06-01T00:00:00"/>
    <x v="7"/>
    <x v="7"/>
    <x v="1226"/>
    <x v="2"/>
    <n v="745350"/>
    <n v="0.22222222222222221"/>
    <n v="4"/>
    <n v="1739150"/>
    <n v="0"/>
    <n v="0"/>
    <n v="1"/>
    <n v="248450"/>
    <n v="0"/>
    <n v="0"/>
    <n v="2"/>
    <n v="745350"/>
    <n v="0"/>
    <n v="0"/>
    <n v="1"/>
    <n v="262550"/>
  </r>
  <r>
    <d v="2009-06-25T00:00:00"/>
    <x v="6"/>
    <d v="2009-06-01T00:00:00"/>
    <x v="7"/>
    <x v="13"/>
    <x v="1225"/>
    <x v="2"/>
    <n v="745350"/>
    <n v="0.11764705882352941"/>
    <n v="11"/>
    <n v="3975200"/>
    <n v="0"/>
    <n v="0"/>
    <n v="1"/>
    <n v="496900"/>
    <n v="1"/>
    <n v="248450"/>
    <n v="2"/>
    <n v="496900"/>
    <n v="4"/>
    <n v="720863"/>
    <n v="5"/>
    <n v="1333050"/>
  </r>
  <r>
    <d v="2009-06-26T00:00:00"/>
    <x v="0"/>
    <d v="2009-06-01T00:00:00"/>
    <x v="7"/>
    <x v="23"/>
    <x v="1241"/>
    <x v="0"/>
    <n v="0"/>
    <n v="0"/>
    <n v="13"/>
    <n v="3478300"/>
    <n v="0"/>
    <n v="0"/>
    <n v="0"/>
    <n v="0"/>
    <n v="0"/>
    <n v="0"/>
    <n v="2"/>
    <n v="496900"/>
    <n v="0"/>
    <n v="0"/>
    <n v="3"/>
    <n v="667150"/>
  </r>
  <r>
    <d v="2009-06-27T00:00:00"/>
    <x v="1"/>
    <d v="2009-06-01T00:00:00"/>
    <x v="7"/>
    <x v="7"/>
    <x v="1251"/>
    <x v="1"/>
    <n v="496900"/>
    <n v="0.1111111111111111"/>
    <n v="6"/>
    <n v="1755714"/>
    <n v="0"/>
    <n v="0"/>
    <n v="0"/>
    <n v="0"/>
    <n v="0"/>
    <n v="0"/>
    <n v="2"/>
    <n v="496900"/>
    <n v="0"/>
    <n v="0"/>
    <n v="0"/>
    <n v="0"/>
  </r>
  <r>
    <d v="2009-06-28T00:00:00"/>
    <x v="2"/>
    <d v="2009-06-01T00:00:00"/>
    <x v="7"/>
    <x v="16"/>
    <x v="1210"/>
    <x v="1"/>
    <n v="496900"/>
    <n v="6.25E-2"/>
    <n v="7"/>
    <n v="2732950"/>
    <n v="0"/>
    <n v="0"/>
    <n v="2"/>
    <n v="629407"/>
    <n v="1"/>
    <n v="248450"/>
    <n v="5"/>
    <n v="1987600"/>
    <n v="0"/>
    <n v="0"/>
    <n v="0"/>
    <n v="0"/>
  </r>
  <r>
    <d v="2009-06-29T00:00:00"/>
    <x v="3"/>
    <d v="2009-06-01T00:00:00"/>
    <x v="7"/>
    <x v="23"/>
    <x v="1252"/>
    <x v="1"/>
    <n v="496900"/>
    <n v="6.6666666666666666E-2"/>
    <n v="10"/>
    <n v="3975200"/>
    <n v="0"/>
    <n v="0"/>
    <n v="0"/>
    <n v="0"/>
    <n v="1"/>
    <n v="496900"/>
    <n v="3"/>
    <n v="1242250"/>
    <n v="0"/>
    <n v="0"/>
    <n v="0"/>
    <n v="0"/>
  </r>
  <r>
    <d v="2009-06-30T00:00:00"/>
    <x v="4"/>
    <d v="2009-06-01T00:00:00"/>
    <x v="7"/>
    <x v="5"/>
    <x v="1253"/>
    <x v="1"/>
    <n v="248450"/>
    <n v="0.2"/>
    <n v="2"/>
    <n v="380957"/>
    <n v="0"/>
    <n v="0"/>
    <n v="0"/>
    <n v="0"/>
    <n v="0"/>
    <n v="0"/>
    <n v="2"/>
    <n v="496900"/>
    <n v="0"/>
    <n v="0"/>
    <n v="1"/>
    <n v="230950"/>
  </r>
  <r>
    <d v="2009-07-01T00:00:00"/>
    <x v="5"/>
    <d v="2009-07-01T00:00:00"/>
    <x v="7"/>
    <x v="14"/>
    <x v="1193"/>
    <x v="0"/>
    <n v="0"/>
    <n v="0"/>
    <n v="4"/>
    <n v="993800"/>
    <n v="0"/>
    <n v="0"/>
    <n v="0"/>
    <n v="0"/>
    <n v="0"/>
    <n v="0"/>
    <n v="4"/>
    <n v="1242250"/>
    <n v="0"/>
    <n v="0"/>
    <n v="6"/>
    <n v="1550750"/>
  </r>
  <r>
    <d v="2009-07-02T00:00:00"/>
    <x v="6"/>
    <d v="2009-07-01T00:00:00"/>
    <x v="7"/>
    <x v="9"/>
    <x v="1254"/>
    <x v="1"/>
    <n v="132507"/>
    <n v="0.1"/>
    <n v="6"/>
    <n v="1755714"/>
    <n v="0"/>
    <n v="0"/>
    <n v="0"/>
    <n v="0"/>
    <n v="0"/>
    <n v="0"/>
    <n v="3"/>
    <n v="629407"/>
    <n v="2"/>
    <n v="380949"/>
    <n v="8"/>
    <n v="2308200"/>
  </r>
  <r>
    <d v="2009-07-03T00:00:00"/>
    <x v="0"/>
    <d v="2009-07-01T00:00:00"/>
    <x v="7"/>
    <x v="12"/>
    <x v="1255"/>
    <x v="3"/>
    <n v="1242250"/>
    <n v="0.23076923076923078"/>
    <n v="7"/>
    <n v="2004164"/>
    <n v="0"/>
    <n v="0"/>
    <n v="0"/>
    <n v="0"/>
    <n v="0"/>
    <n v="0"/>
    <n v="3"/>
    <n v="745350"/>
    <n v="0"/>
    <n v="0"/>
    <n v="2"/>
    <n v="424950"/>
  </r>
  <r>
    <d v="2009-07-04T00:00:00"/>
    <x v="1"/>
    <d v="2009-07-01T00:00:00"/>
    <x v="7"/>
    <x v="23"/>
    <x v="1219"/>
    <x v="1"/>
    <n v="248450"/>
    <n v="6.6666666666666666E-2"/>
    <n v="6"/>
    <n v="1871657"/>
    <n v="0"/>
    <n v="0"/>
    <n v="0"/>
    <n v="0"/>
    <n v="0"/>
    <n v="0"/>
    <n v="8"/>
    <n v="3229850"/>
    <n v="0"/>
    <n v="0"/>
    <n v="0"/>
    <n v="0"/>
  </r>
  <r>
    <d v="2009-07-05T00:00:00"/>
    <x v="2"/>
    <d v="2009-07-01T00:00:00"/>
    <x v="7"/>
    <x v="11"/>
    <x v="1241"/>
    <x v="2"/>
    <n v="993800"/>
    <n v="0.16666666666666666"/>
    <n v="7"/>
    <n v="2236050"/>
    <n v="0"/>
    <n v="0"/>
    <n v="0"/>
    <n v="0"/>
    <n v="0"/>
    <n v="0"/>
    <n v="3"/>
    <n v="745350"/>
    <n v="0"/>
    <n v="0"/>
    <n v="0"/>
    <n v="0"/>
  </r>
  <r>
    <d v="2009-07-06T00:00:00"/>
    <x v="3"/>
    <d v="2009-07-01T00:00:00"/>
    <x v="7"/>
    <x v="4"/>
    <x v="1237"/>
    <x v="1"/>
    <n v="248450"/>
    <n v="0.5"/>
    <n v="0"/>
    <n v="0"/>
    <n v="0"/>
    <n v="0"/>
    <n v="0"/>
    <n v="0"/>
    <n v="0"/>
    <n v="0"/>
    <n v="1"/>
    <n v="248450"/>
    <n v="3"/>
    <n v="822540"/>
    <n v="3"/>
    <n v="718223"/>
  </r>
  <r>
    <d v="2009-07-07T00:00:00"/>
    <x v="4"/>
    <d v="2009-07-01T00:00:00"/>
    <x v="7"/>
    <x v="11"/>
    <x v="1256"/>
    <x v="1"/>
    <n v="248450"/>
    <n v="8.3333333333333329E-2"/>
    <n v="8"/>
    <n v="1888221"/>
    <n v="0"/>
    <n v="0"/>
    <n v="0"/>
    <n v="0"/>
    <n v="0"/>
    <n v="0"/>
    <n v="3"/>
    <n v="1490700"/>
    <n v="0"/>
    <n v="0"/>
    <n v="7"/>
    <n v="2097805"/>
  </r>
  <r>
    <d v="2009-07-08T00:00:00"/>
    <x v="5"/>
    <d v="2009-07-01T00:00:00"/>
    <x v="7"/>
    <x v="8"/>
    <x v="1218"/>
    <x v="2"/>
    <n v="745350"/>
    <n v="0.2857142857142857"/>
    <n v="1"/>
    <n v="248450"/>
    <n v="0"/>
    <n v="0"/>
    <n v="0"/>
    <n v="0"/>
    <n v="1"/>
    <n v="248450"/>
    <n v="3"/>
    <n v="745350"/>
    <n v="0"/>
    <n v="0"/>
    <n v="2"/>
    <n v="613700"/>
  </r>
  <r>
    <d v="2009-07-09T00:00:00"/>
    <x v="6"/>
    <d v="2009-07-01T00:00:00"/>
    <x v="7"/>
    <x v="4"/>
    <x v="1237"/>
    <x v="0"/>
    <n v="0"/>
    <n v="0"/>
    <n v="0"/>
    <n v="0"/>
    <n v="0"/>
    <n v="0"/>
    <n v="0"/>
    <n v="0"/>
    <n v="1"/>
    <n v="248450"/>
    <n v="1"/>
    <n v="248450"/>
    <n v="1"/>
    <n v="496890"/>
    <n v="0"/>
    <n v="0"/>
  </r>
  <r>
    <d v="2009-07-10T00:00:00"/>
    <x v="0"/>
    <d v="2009-07-01T00:00:00"/>
    <x v="7"/>
    <x v="5"/>
    <x v="1199"/>
    <x v="1"/>
    <n v="496900"/>
    <n v="0.2"/>
    <n v="2"/>
    <n v="496900"/>
    <n v="0"/>
    <n v="0"/>
    <n v="0"/>
    <n v="0"/>
    <n v="0"/>
    <n v="0"/>
    <n v="2"/>
    <n v="745350"/>
    <n v="0"/>
    <n v="0"/>
    <n v="3"/>
    <n v="698750"/>
  </r>
  <r>
    <d v="2009-07-11T00:00:00"/>
    <x v="1"/>
    <d v="2009-07-01T00:00:00"/>
    <x v="7"/>
    <x v="4"/>
    <x v="1257"/>
    <x v="0"/>
    <n v="0"/>
    <n v="0"/>
    <n v="1"/>
    <n v="248450"/>
    <n v="0"/>
    <n v="0"/>
    <n v="0"/>
    <n v="0"/>
    <n v="0"/>
    <n v="0"/>
    <n v="1"/>
    <n v="132507"/>
    <n v="0"/>
    <n v="0"/>
    <n v="0"/>
    <n v="0"/>
  </r>
  <r>
    <d v="2009-07-12T00:00:00"/>
    <x v="2"/>
    <d v="2009-07-01T00:00:00"/>
    <x v="7"/>
    <x v="7"/>
    <x v="1183"/>
    <x v="0"/>
    <n v="0"/>
    <n v="0"/>
    <n v="5"/>
    <n v="1871657"/>
    <n v="0"/>
    <n v="0"/>
    <n v="0"/>
    <n v="0"/>
    <n v="0"/>
    <n v="0"/>
    <n v="4"/>
    <n v="1242250"/>
    <n v="0"/>
    <n v="0"/>
    <n v="0"/>
    <n v="0"/>
  </r>
  <r>
    <d v="2009-07-13T00:00:00"/>
    <x v="3"/>
    <d v="2009-07-01T00:00:00"/>
    <x v="7"/>
    <x v="15"/>
    <x v="1247"/>
    <x v="1"/>
    <n v="496900"/>
    <n v="9.0909090909090912E-2"/>
    <n v="5"/>
    <n v="1490700"/>
    <n v="0"/>
    <n v="0"/>
    <n v="0"/>
    <n v="0"/>
    <n v="3"/>
    <n v="877857"/>
    <n v="2"/>
    <n v="745350"/>
    <n v="0"/>
    <n v="0"/>
    <n v="1"/>
    <n v="395610"/>
  </r>
  <r>
    <d v="2009-07-14T00:00:00"/>
    <x v="4"/>
    <d v="2009-07-01T00:00:00"/>
    <x v="7"/>
    <x v="6"/>
    <x v="1199"/>
    <x v="0"/>
    <n v="0"/>
    <n v="0"/>
    <n v="0"/>
    <n v="0"/>
    <n v="0"/>
    <n v="0"/>
    <n v="0"/>
    <n v="0"/>
    <n v="1"/>
    <n v="496900"/>
    <n v="3"/>
    <n v="1242250"/>
    <n v="0"/>
    <n v="0"/>
    <n v="3"/>
    <n v="569442"/>
  </r>
  <r>
    <d v="2009-07-15T00:00:00"/>
    <x v="5"/>
    <d v="2009-07-01T00:00:00"/>
    <x v="7"/>
    <x v="5"/>
    <x v="1199"/>
    <x v="1"/>
    <n v="248450"/>
    <n v="0.2"/>
    <n v="1"/>
    <n v="496900"/>
    <n v="0"/>
    <n v="0"/>
    <n v="0"/>
    <n v="0"/>
    <n v="0"/>
    <n v="0"/>
    <n v="3"/>
    <n v="993800"/>
    <n v="0"/>
    <n v="0"/>
    <n v="5"/>
    <n v="1790610"/>
  </r>
  <r>
    <d v="2009-07-16T00:00:00"/>
    <x v="6"/>
    <d v="2009-07-01T00:00:00"/>
    <x v="7"/>
    <x v="6"/>
    <x v="1230"/>
    <x v="0"/>
    <n v="0"/>
    <n v="0"/>
    <n v="4"/>
    <n v="1242250"/>
    <n v="0"/>
    <n v="0"/>
    <n v="0"/>
    <n v="0"/>
    <n v="0"/>
    <n v="0"/>
    <n v="0"/>
    <n v="0"/>
    <n v="0"/>
    <n v="0"/>
    <n v="3"/>
    <n v="640935"/>
  </r>
  <r>
    <d v="2009-07-17T00:00:00"/>
    <x v="0"/>
    <d v="2009-07-01T00:00:00"/>
    <x v="7"/>
    <x v="8"/>
    <x v="1179"/>
    <x v="0"/>
    <n v="0"/>
    <n v="0"/>
    <n v="7"/>
    <n v="2865457"/>
    <n v="0"/>
    <n v="0"/>
    <n v="0"/>
    <n v="0"/>
    <n v="0"/>
    <n v="0"/>
    <n v="0"/>
    <n v="0"/>
    <n v="0"/>
    <n v="0"/>
    <n v="3"/>
    <n v="985570"/>
  </r>
  <r>
    <d v="2009-07-18T00:00:00"/>
    <x v="1"/>
    <d v="2009-07-01T00:00:00"/>
    <x v="7"/>
    <x v="7"/>
    <x v="1235"/>
    <x v="0"/>
    <n v="0"/>
    <n v="0"/>
    <n v="7"/>
    <n v="2236050"/>
    <n v="0"/>
    <n v="0"/>
    <n v="0"/>
    <n v="0"/>
    <n v="1"/>
    <n v="496900"/>
    <n v="1"/>
    <n v="248450"/>
    <n v="0"/>
    <n v="0"/>
    <n v="0"/>
    <n v="0"/>
  </r>
  <r>
    <d v="2009-07-19T00:00:00"/>
    <x v="2"/>
    <d v="2009-07-01T00:00:00"/>
    <x v="7"/>
    <x v="10"/>
    <x v="1258"/>
    <x v="2"/>
    <n v="993800"/>
    <n v="0.14285714285714285"/>
    <n v="9"/>
    <n v="2617007"/>
    <n v="0"/>
    <n v="0"/>
    <n v="0"/>
    <n v="0"/>
    <n v="2"/>
    <n v="745350"/>
    <n v="1"/>
    <n v="496900"/>
    <n v="0"/>
    <n v="0"/>
    <n v="0"/>
    <n v="0"/>
  </r>
  <r>
    <d v="2009-07-20T00:00:00"/>
    <x v="3"/>
    <d v="2009-07-01T00:00:00"/>
    <x v="7"/>
    <x v="12"/>
    <x v="1259"/>
    <x v="1"/>
    <n v="248450"/>
    <n v="7.6923076923076927E-2"/>
    <n v="10"/>
    <n v="4107707"/>
    <n v="0"/>
    <n v="0"/>
    <n v="0"/>
    <n v="0"/>
    <n v="0"/>
    <n v="0"/>
    <n v="2"/>
    <n v="629407"/>
    <n v="0"/>
    <n v="0"/>
    <n v="0"/>
    <n v="0"/>
  </r>
  <r>
    <d v="2009-07-21T00:00:00"/>
    <x v="4"/>
    <d v="2009-07-01T00:00:00"/>
    <x v="7"/>
    <x v="1"/>
    <x v="1193"/>
    <x v="2"/>
    <n v="745350"/>
    <n v="0.33333333333333331"/>
    <n v="1"/>
    <n v="496900"/>
    <n v="0"/>
    <n v="0"/>
    <n v="0"/>
    <n v="0"/>
    <n v="0"/>
    <n v="0"/>
    <n v="3"/>
    <n v="993800"/>
    <n v="0"/>
    <n v="0"/>
    <n v="4"/>
    <n v="878480"/>
  </r>
  <r>
    <d v="2009-07-22T00:00:00"/>
    <x v="5"/>
    <d v="2009-07-01T00:00:00"/>
    <x v="7"/>
    <x v="1"/>
    <x v="1193"/>
    <x v="1"/>
    <n v="496900"/>
    <n v="0.16666666666666666"/>
    <n v="3"/>
    <n v="1242250"/>
    <n v="0"/>
    <n v="0"/>
    <n v="0"/>
    <n v="0"/>
    <n v="1"/>
    <n v="248450"/>
    <n v="1"/>
    <n v="248450"/>
    <n v="0"/>
    <n v="0"/>
    <n v="4"/>
    <n v="976400"/>
  </r>
  <r>
    <d v="2009-07-23T00:00:00"/>
    <x v="6"/>
    <d v="2009-07-01T00:00:00"/>
    <x v="7"/>
    <x v="6"/>
    <x v="1198"/>
    <x v="0"/>
    <n v="0"/>
    <n v="0"/>
    <n v="4"/>
    <n v="1258814"/>
    <n v="0"/>
    <n v="0"/>
    <n v="0"/>
    <n v="0"/>
    <n v="0"/>
    <n v="0"/>
    <n v="0"/>
    <n v="0"/>
    <n v="0"/>
    <n v="0"/>
    <n v="3"/>
    <n v="1128650"/>
  </r>
  <r>
    <d v="2009-07-24T00:00:00"/>
    <x v="0"/>
    <d v="2009-07-01T00:00:00"/>
    <x v="7"/>
    <x v="15"/>
    <x v="1251"/>
    <x v="1"/>
    <n v="248450"/>
    <n v="9.0909090909090912E-2"/>
    <n v="6"/>
    <n v="1507264"/>
    <n v="0"/>
    <n v="0"/>
    <n v="0"/>
    <n v="0"/>
    <n v="2"/>
    <n v="496900"/>
    <n v="2"/>
    <n v="496900"/>
    <n v="0"/>
    <n v="0"/>
    <n v="5"/>
    <n v="1333250"/>
  </r>
  <r>
    <d v="2009-07-25T00:00:00"/>
    <x v="1"/>
    <d v="2009-07-01T00:00:00"/>
    <x v="7"/>
    <x v="12"/>
    <x v="1184"/>
    <x v="0"/>
    <n v="0"/>
    <n v="0"/>
    <n v="9"/>
    <n v="2766078"/>
    <n v="0"/>
    <n v="0"/>
    <n v="1"/>
    <n v="248450"/>
    <n v="0"/>
    <n v="0"/>
    <n v="3"/>
    <n v="745350"/>
    <n v="0"/>
    <n v="0"/>
    <n v="0"/>
    <n v="0"/>
  </r>
  <r>
    <d v="2009-07-26T00:00:00"/>
    <x v="2"/>
    <d v="2009-07-01T00:00:00"/>
    <x v="7"/>
    <x v="26"/>
    <x v="1260"/>
    <x v="3"/>
    <n v="629407"/>
    <n v="0.1111111111111111"/>
    <n v="18"/>
    <n v="6542517"/>
    <n v="0"/>
    <n v="0"/>
    <n v="0"/>
    <n v="0"/>
    <n v="1"/>
    <n v="132507"/>
    <n v="5"/>
    <n v="1623207"/>
    <n v="0"/>
    <n v="0"/>
    <n v="0"/>
    <n v="0"/>
  </r>
  <r>
    <d v="2009-07-27T00:00:00"/>
    <x v="3"/>
    <d v="2009-07-01T00:00:00"/>
    <x v="7"/>
    <x v="7"/>
    <x v="1261"/>
    <x v="1"/>
    <n v="248450"/>
    <n v="0.1111111111111111"/>
    <n v="7"/>
    <n v="2120107"/>
    <n v="0"/>
    <n v="0"/>
    <n v="0"/>
    <n v="0"/>
    <n v="0"/>
    <n v="0"/>
    <n v="1"/>
    <n v="248450"/>
    <n v="0"/>
    <n v="0"/>
    <n v="1"/>
    <n v="511000"/>
  </r>
  <r>
    <d v="2009-07-28T00:00:00"/>
    <x v="4"/>
    <d v="2009-07-01T00:00:00"/>
    <x v="7"/>
    <x v="10"/>
    <x v="1262"/>
    <x v="1"/>
    <n v="496900"/>
    <n v="7.1428571428571425E-2"/>
    <n v="9"/>
    <n v="2567317"/>
    <n v="0"/>
    <n v="0"/>
    <n v="1"/>
    <n v="496900"/>
    <n v="1"/>
    <n v="248450"/>
    <n v="2"/>
    <n v="745350"/>
    <n v="2"/>
    <n v="380949"/>
    <n v="2"/>
    <n v="729100"/>
  </r>
  <r>
    <d v="2009-07-29T00:00:00"/>
    <x v="5"/>
    <d v="2009-07-01T00:00:00"/>
    <x v="7"/>
    <x v="13"/>
    <x v="1263"/>
    <x v="1"/>
    <n v="248450"/>
    <n v="5.8823529411764705E-2"/>
    <n v="11"/>
    <n v="2815767"/>
    <n v="0"/>
    <n v="0"/>
    <n v="1"/>
    <n v="496900"/>
    <n v="0"/>
    <n v="0"/>
    <n v="4"/>
    <n v="1126307"/>
    <n v="0"/>
    <n v="0"/>
    <n v="3"/>
    <n v="603055"/>
  </r>
  <r>
    <d v="2009-07-30T00:00:00"/>
    <x v="6"/>
    <d v="2009-07-01T00:00:00"/>
    <x v="7"/>
    <x v="8"/>
    <x v="1264"/>
    <x v="2"/>
    <n v="745350"/>
    <n v="0.2857142857142857"/>
    <n v="1"/>
    <n v="496900"/>
    <n v="0"/>
    <n v="0"/>
    <n v="0"/>
    <n v="0"/>
    <n v="2"/>
    <n v="496900"/>
    <n v="2"/>
    <n v="745350"/>
    <n v="1"/>
    <n v="132504"/>
    <n v="2"/>
    <n v="461900"/>
  </r>
  <r>
    <d v="2009-07-31T00:00:00"/>
    <x v="0"/>
    <d v="2009-07-01T00:00:00"/>
    <x v="7"/>
    <x v="7"/>
    <x v="1251"/>
    <x v="3"/>
    <n v="629407"/>
    <n v="0.33333333333333331"/>
    <n v="3"/>
    <n v="993800"/>
    <n v="0"/>
    <n v="0"/>
    <n v="0"/>
    <n v="0"/>
    <n v="1"/>
    <n v="132507"/>
    <n v="2"/>
    <n v="993800"/>
    <n v="0"/>
    <n v="0"/>
    <n v="4"/>
    <n v="834035"/>
  </r>
  <r>
    <d v="2009-08-01T00:00:00"/>
    <x v="1"/>
    <d v="2009-08-01T00:00:00"/>
    <x v="7"/>
    <x v="12"/>
    <x v="1228"/>
    <x v="2"/>
    <n v="993800"/>
    <n v="0.15384615384615385"/>
    <n v="1"/>
    <n v="132507"/>
    <n v="0"/>
    <n v="0"/>
    <n v="3"/>
    <n v="1126307"/>
    <n v="1"/>
    <n v="496900"/>
    <n v="6"/>
    <n v="2120107"/>
    <n v="0"/>
    <n v="0"/>
    <n v="0"/>
    <n v="0"/>
  </r>
  <r>
    <d v="2009-08-02T00:00:00"/>
    <x v="2"/>
    <d v="2009-08-01T00:00:00"/>
    <x v="7"/>
    <x v="7"/>
    <x v="1179"/>
    <x v="2"/>
    <n v="745350"/>
    <n v="0.22222222222222221"/>
    <n v="1"/>
    <n v="496900"/>
    <n v="0"/>
    <n v="0"/>
    <n v="1"/>
    <n v="248450"/>
    <n v="0"/>
    <n v="0"/>
    <n v="5"/>
    <n v="1374757"/>
    <n v="0"/>
    <n v="0"/>
    <n v="0"/>
    <n v="0"/>
  </r>
  <r>
    <d v="2009-08-03T00:00:00"/>
    <x v="3"/>
    <d v="2009-08-01T00:00:00"/>
    <x v="7"/>
    <x v="8"/>
    <x v="1211"/>
    <x v="2"/>
    <n v="993800"/>
    <n v="0.2857142857142857"/>
    <n v="2"/>
    <n v="380957"/>
    <n v="0"/>
    <n v="0"/>
    <n v="1"/>
    <n v="496900"/>
    <n v="1"/>
    <n v="248450"/>
    <n v="1"/>
    <n v="248450"/>
    <n v="0"/>
    <n v="0"/>
    <n v="5"/>
    <n v="1407050"/>
  </r>
  <r>
    <d v="2009-08-04T00:00:00"/>
    <x v="4"/>
    <d v="2009-08-01T00:00:00"/>
    <x v="7"/>
    <x v="2"/>
    <x v="1140"/>
    <x v="0"/>
    <n v="0"/>
    <n v="0"/>
    <n v="2"/>
    <n v="380957"/>
    <n v="0"/>
    <n v="0"/>
    <n v="0"/>
    <n v="0"/>
    <n v="0"/>
    <n v="0"/>
    <n v="1"/>
    <n v="248450"/>
    <n v="0"/>
    <n v="0"/>
    <n v="5"/>
    <n v="1089985"/>
  </r>
  <r>
    <d v="2009-08-05T00:00:00"/>
    <x v="5"/>
    <d v="2009-08-01T00:00:00"/>
    <x v="7"/>
    <x v="8"/>
    <x v="1265"/>
    <x v="0"/>
    <n v="0"/>
    <n v="0"/>
    <n v="4"/>
    <n v="645971"/>
    <n v="0"/>
    <n v="0"/>
    <n v="0"/>
    <n v="0"/>
    <n v="0"/>
    <n v="0"/>
    <n v="3"/>
    <n v="629407"/>
    <n v="1"/>
    <n v="132504"/>
    <n v="2"/>
    <n v="398200"/>
  </r>
  <r>
    <d v="2009-08-06T00:00:00"/>
    <x v="6"/>
    <d v="2009-08-01T00:00:00"/>
    <x v="7"/>
    <x v="7"/>
    <x v="1232"/>
    <x v="0"/>
    <n v="0"/>
    <n v="0"/>
    <n v="5"/>
    <n v="1623207"/>
    <n v="0"/>
    <n v="0"/>
    <n v="0"/>
    <n v="0"/>
    <n v="1"/>
    <n v="248450"/>
    <n v="3"/>
    <n v="629407"/>
    <n v="0"/>
    <n v="0"/>
    <n v="3"/>
    <n v="1111225"/>
  </r>
  <r>
    <d v="2009-08-07T00:00:00"/>
    <x v="0"/>
    <d v="2009-08-01T00:00:00"/>
    <x v="7"/>
    <x v="6"/>
    <x v="1266"/>
    <x v="0"/>
    <n v="0"/>
    <n v="0"/>
    <n v="2"/>
    <n v="380957"/>
    <n v="0"/>
    <n v="0"/>
    <n v="0"/>
    <n v="0"/>
    <n v="0"/>
    <n v="0"/>
    <n v="2"/>
    <n v="380957"/>
    <n v="0"/>
    <n v="0"/>
    <n v="0"/>
    <n v="0"/>
  </r>
  <r>
    <d v="2009-08-08T00:00:00"/>
    <x v="1"/>
    <d v="2009-08-01T00:00:00"/>
    <x v="7"/>
    <x v="8"/>
    <x v="1261"/>
    <x v="0"/>
    <n v="0"/>
    <n v="0"/>
    <n v="7"/>
    <n v="2617007"/>
    <n v="0"/>
    <n v="0"/>
    <n v="0"/>
    <n v="0"/>
    <n v="0"/>
    <n v="0"/>
    <n v="0"/>
    <n v="0"/>
    <n v="0"/>
    <n v="0"/>
    <n v="0"/>
    <n v="0"/>
  </r>
  <r>
    <d v="2009-08-09T00:00:00"/>
    <x v="2"/>
    <d v="2009-08-01T00:00:00"/>
    <x v="7"/>
    <x v="7"/>
    <x v="1235"/>
    <x v="0"/>
    <n v="0"/>
    <n v="0"/>
    <n v="3"/>
    <n v="993800"/>
    <n v="0"/>
    <n v="0"/>
    <n v="0"/>
    <n v="0"/>
    <n v="0"/>
    <n v="0"/>
    <n v="6"/>
    <n v="1987600"/>
    <n v="0"/>
    <n v="0"/>
    <n v="0"/>
    <n v="0"/>
  </r>
  <r>
    <d v="2009-08-10T00:00:00"/>
    <x v="3"/>
    <d v="2009-08-01T00:00:00"/>
    <x v="7"/>
    <x v="1"/>
    <x v="1190"/>
    <x v="1"/>
    <n v="248450"/>
    <n v="0.16666666666666666"/>
    <n v="1"/>
    <n v="132507"/>
    <n v="0"/>
    <n v="0"/>
    <n v="0"/>
    <n v="0"/>
    <n v="0"/>
    <n v="0"/>
    <n v="4"/>
    <n v="1242250"/>
    <n v="0"/>
    <n v="0"/>
    <n v="0"/>
    <n v="0"/>
  </r>
  <r>
    <d v="2009-08-11T00:00:00"/>
    <x v="4"/>
    <d v="2009-08-01T00:00:00"/>
    <x v="7"/>
    <x v="23"/>
    <x v="1248"/>
    <x v="2"/>
    <n v="496900"/>
    <n v="0.13333333333333333"/>
    <n v="1"/>
    <n v="132507"/>
    <n v="0"/>
    <n v="0"/>
    <n v="3"/>
    <n v="993800"/>
    <n v="0"/>
    <n v="0"/>
    <n v="9"/>
    <n v="3478300"/>
    <n v="2"/>
    <n v="339917"/>
    <n v="1"/>
    <n v="244850"/>
  </r>
  <r>
    <d v="2009-08-12T00:00:00"/>
    <x v="5"/>
    <d v="2009-08-01T00:00:00"/>
    <x v="7"/>
    <x v="5"/>
    <x v="1218"/>
    <x v="1"/>
    <n v="248450"/>
    <n v="0.2"/>
    <n v="2"/>
    <n v="993800"/>
    <n v="0"/>
    <n v="0"/>
    <n v="0"/>
    <n v="0"/>
    <n v="0"/>
    <n v="0"/>
    <n v="2"/>
    <n v="745350"/>
    <n v="0"/>
    <n v="0"/>
    <n v="5"/>
    <n v="1438090"/>
  </r>
  <r>
    <d v="2009-08-13T00:00:00"/>
    <x v="6"/>
    <d v="2009-08-01T00:00:00"/>
    <x v="7"/>
    <x v="4"/>
    <x v="1257"/>
    <x v="0"/>
    <n v="0"/>
    <n v="0"/>
    <n v="2"/>
    <n v="380957"/>
    <n v="0"/>
    <n v="0"/>
    <n v="0"/>
    <n v="0"/>
    <n v="0"/>
    <n v="0"/>
    <n v="0"/>
    <n v="0"/>
    <n v="0"/>
    <n v="0"/>
    <n v="1"/>
    <n v="146607"/>
  </r>
  <r>
    <d v="2009-08-14T00:00:00"/>
    <x v="0"/>
    <d v="2009-08-01T00:00:00"/>
    <x v="7"/>
    <x v="7"/>
    <x v="1267"/>
    <x v="1"/>
    <n v="248450"/>
    <n v="0.1111111111111111"/>
    <n v="5"/>
    <n v="2236050"/>
    <n v="0"/>
    <n v="0"/>
    <n v="0"/>
    <n v="0"/>
    <n v="1"/>
    <n v="496900"/>
    <n v="2"/>
    <n v="745350"/>
    <n v="0"/>
    <n v="0"/>
    <n v="0"/>
    <n v="0"/>
  </r>
  <r>
    <d v="2009-08-15T00:00:00"/>
    <x v="1"/>
    <d v="2009-08-01T00:00:00"/>
    <x v="7"/>
    <x v="14"/>
    <x v="1179"/>
    <x v="1"/>
    <n v="496900"/>
    <n v="0.125"/>
    <n v="7"/>
    <n v="2368557"/>
    <n v="0"/>
    <n v="0"/>
    <n v="1"/>
    <n v="248450"/>
    <n v="0"/>
    <n v="0"/>
    <n v="-1"/>
    <n v="-248450"/>
    <n v="0"/>
    <n v="0"/>
    <n v="0"/>
    <n v="0"/>
  </r>
  <r>
    <d v="2009-08-16T00:00:00"/>
    <x v="2"/>
    <d v="2009-08-01T00:00:00"/>
    <x v="7"/>
    <x v="23"/>
    <x v="1228"/>
    <x v="6"/>
    <n v="1490700"/>
    <n v="0.26666666666666666"/>
    <n v="8"/>
    <n v="2749514"/>
    <n v="0"/>
    <n v="0"/>
    <n v="1"/>
    <n v="248450"/>
    <n v="0"/>
    <n v="0"/>
    <n v="2"/>
    <n v="380957"/>
    <n v="0"/>
    <n v="0"/>
    <n v="0"/>
    <n v="0"/>
  </r>
  <r>
    <d v="2009-08-17T00:00:00"/>
    <x v="3"/>
    <d v="2009-08-01T00:00:00"/>
    <x v="7"/>
    <x v="10"/>
    <x v="1268"/>
    <x v="1"/>
    <n v="496900"/>
    <n v="7.1428571428571425E-2"/>
    <n v="9"/>
    <n v="3478300"/>
    <n v="0"/>
    <n v="0"/>
    <n v="0"/>
    <n v="0"/>
    <n v="0"/>
    <n v="0"/>
    <n v="4"/>
    <n v="1490700"/>
    <n v="0"/>
    <n v="0"/>
    <n v="0"/>
    <n v="0"/>
  </r>
  <r>
    <d v="2009-08-18T00:00:00"/>
    <x v="4"/>
    <d v="2009-08-01T00:00:00"/>
    <x v="7"/>
    <x v="1"/>
    <x v="1138"/>
    <x v="0"/>
    <n v="0"/>
    <n v="0"/>
    <n v="6"/>
    <n v="1374757"/>
    <n v="0"/>
    <n v="0"/>
    <n v="0"/>
    <n v="0"/>
    <n v="0"/>
    <n v="0"/>
    <n v="0"/>
    <n v="0"/>
    <n v="0"/>
    <n v="0"/>
    <n v="0"/>
    <n v="0"/>
  </r>
  <r>
    <d v="2009-08-19T00:00:00"/>
    <x v="5"/>
    <d v="2009-08-01T00:00:00"/>
    <x v="7"/>
    <x v="15"/>
    <x v="1195"/>
    <x v="1"/>
    <n v="496900"/>
    <n v="9.0909090909090912E-2"/>
    <n v="7"/>
    <n v="2252614"/>
    <n v="0"/>
    <n v="0"/>
    <n v="0"/>
    <n v="0"/>
    <n v="1"/>
    <n v="248450"/>
    <n v="2"/>
    <n v="745350"/>
    <n v="0"/>
    <n v="0"/>
    <n v="6"/>
    <n v="1128297"/>
  </r>
  <r>
    <d v="2009-08-20T00:00:00"/>
    <x v="6"/>
    <d v="2009-08-01T00:00:00"/>
    <x v="7"/>
    <x v="8"/>
    <x v="1211"/>
    <x v="1"/>
    <n v="496900"/>
    <n v="0.14285714285714285"/>
    <n v="3"/>
    <n v="1242250"/>
    <n v="0"/>
    <n v="0"/>
    <n v="1"/>
    <n v="248450"/>
    <n v="0"/>
    <n v="0"/>
    <n v="2"/>
    <n v="380957"/>
    <n v="0"/>
    <n v="0"/>
    <n v="4"/>
    <n v="1272637"/>
  </r>
  <r>
    <d v="2009-08-21T00:00:00"/>
    <x v="0"/>
    <d v="2009-08-01T00:00:00"/>
    <x v="7"/>
    <x v="9"/>
    <x v="1269"/>
    <x v="1"/>
    <n v="496900"/>
    <n v="0.1"/>
    <n v="6"/>
    <n v="1391321"/>
    <n v="0"/>
    <n v="0"/>
    <n v="2"/>
    <n v="745350"/>
    <n v="0"/>
    <n v="0"/>
    <n v="1"/>
    <n v="496900"/>
    <n v="0"/>
    <n v="0"/>
    <n v="5"/>
    <n v="1510900"/>
  </r>
  <r>
    <d v="2009-08-22T00:00:00"/>
    <x v="1"/>
    <d v="2009-08-01T00:00:00"/>
    <x v="7"/>
    <x v="7"/>
    <x v="1235"/>
    <x v="1"/>
    <n v="248450"/>
    <n v="0.1111111111111111"/>
    <n v="4"/>
    <n v="1490700"/>
    <n v="0"/>
    <n v="0"/>
    <n v="0"/>
    <n v="0"/>
    <n v="2"/>
    <n v="496900"/>
    <n v="2"/>
    <n v="745350"/>
    <n v="0"/>
    <n v="0"/>
    <n v="0"/>
    <n v="0"/>
  </r>
  <r>
    <d v="2009-08-23T00:00:00"/>
    <x v="2"/>
    <d v="2009-08-01T00:00:00"/>
    <x v="7"/>
    <x v="7"/>
    <x v="1251"/>
    <x v="1"/>
    <n v="248450"/>
    <n v="0.1111111111111111"/>
    <n v="6"/>
    <n v="2120107"/>
    <n v="0"/>
    <n v="0"/>
    <n v="1"/>
    <n v="132507"/>
    <n v="0"/>
    <n v="0"/>
    <n v="1"/>
    <n v="248450"/>
    <n v="0"/>
    <n v="0"/>
    <n v="0"/>
    <n v="0"/>
  </r>
  <r>
    <d v="2009-08-24T00:00:00"/>
    <x v="3"/>
    <d v="2009-08-01T00:00:00"/>
    <x v="7"/>
    <x v="6"/>
    <x v="1187"/>
    <x v="0"/>
    <n v="0"/>
    <n v="0"/>
    <n v="2"/>
    <n v="745350"/>
    <n v="0"/>
    <n v="0"/>
    <n v="0"/>
    <n v="0"/>
    <n v="0"/>
    <n v="0"/>
    <n v="2"/>
    <n v="745350"/>
    <n v="0"/>
    <n v="0"/>
    <n v="1"/>
    <n v="395370"/>
  </r>
  <r>
    <d v="2009-08-25T00:00:00"/>
    <x v="4"/>
    <d v="2009-08-01T00:00:00"/>
    <x v="7"/>
    <x v="2"/>
    <x v="1160"/>
    <x v="1"/>
    <n v="248450"/>
    <n v="0.33333333333333331"/>
    <n v="1"/>
    <n v="496900"/>
    <n v="0"/>
    <n v="0"/>
    <n v="0"/>
    <n v="0"/>
    <n v="0"/>
    <n v="0"/>
    <n v="1"/>
    <n v="248450"/>
    <n v="0"/>
    <n v="0"/>
    <n v="2"/>
    <n v="958800"/>
  </r>
  <r>
    <d v="2009-08-26T00:00:00"/>
    <x v="5"/>
    <d v="2009-08-01T00:00:00"/>
    <x v="7"/>
    <x v="14"/>
    <x v="1264"/>
    <x v="0"/>
    <n v="0"/>
    <n v="0"/>
    <n v="5"/>
    <n v="1739150"/>
    <n v="0"/>
    <n v="0"/>
    <n v="2"/>
    <n v="496900"/>
    <n v="0"/>
    <n v="0"/>
    <n v="1"/>
    <n v="248450"/>
    <n v="0"/>
    <n v="0"/>
    <n v="1"/>
    <n v="218100"/>
  </r>
  <r>
    <d v="2009-08-27T00:00:00"/>
    <x v="6"/>
    <d v="2009-08-01T00:00:00"/>
    <x v="7"/>
    <x v="0"/>
    <x v="0"/>
    <x v="0"/>
    <n v="0"/>
    <n v="0"/>
    <n v="0"/>
    <n v="0"/>
    <n v="0"/>
    <n v="0"/>
    <n v="0"/>
    <n v="0"/>
    <n v="0"/>
    <n v="0"/>
    <n v="0"/>
    <n v="0"/>
    <n v="0"/>
    <n v="0"/>
    <n v="3"/>
    <n v="552036"/>
  </r>
  <r>
    <d v="2009-08-28T00:00:00"/>
    <x v="0"/>
    <d v="2009-08-01T00:00:00"/>
    <x v="7"/>
    <x v="3"/>
    <x v="1202"/>
    <x v="0"/>
    <n v="0"/>
    <n v="0"/>
    <n v="1"/>
    <n v="248450"/>
    <n v="0"/>
    <n v="0"/>
    <n v="0"/>
    <n v="0"/>
    <n v="0"/>
    <n v="0"/>
    <n v="0"/>
    <n v="0"/>
    <n v="0"/>
    <n v="0"/>
    <n v="2"/>
    <n v="422955"/>
  </r>
  <r>
    <d v="2009-08-29T00:00:00"/>
    <x v="1"/>
    <d v="2009-08-01T00:00:00"/>
    <x v="7"/>
    <x v="7"/>
    <x v="1183"/>
    <x v="0"/>
    <n v="0"/>
    <n v="0"/>
    <n v="2"/>
    <n v="993800"/>
    <n v="0"/>
    <n v="0"/>
    <n v="1"/>
    <n v="132507"/>
    <n v="0"/>
    <n v="0"/>
    <n v="6"/>
    <n v="1987600"/>
    <n v="0"/>
    <n v="0"/>
    <n v="0"/>
    <n v="0"/>
  </r>
  <r>
    <d v="2009-08-30T00:00:00"/>
    <x v="2"/>
    <d v="2009-08-01T00:00:00"/>
    <x v="7"/>
    <x v="18"/>
    <x v="1270"/>
    <x v="2"/>
    <n v="745350"/>
    <n v="0.1111111111111111"/>
    <n v="5"/>
    <n v="1739150"/>
    <n v="0"/>
    <n v="0"/>
    <n v="6"/>
    <n v="1490700"/>
    <n v="0"/>
    <n v="0"/>
    <n v="5"/>
    <n v="1871657"/>
    <n v="0"/>
    <n v="0"/>
    <n v="0"/>
    <n v="0"/>
  </r>
  <r>
    <d v="2009-08-31T00:00:00"/>
    <x v="3"/>
    <d v="2009-08-01T00:00:00"/>
    <x v="7"/>
    <x v="1"/>
    <x v="1271"/>
    <x v="1"/>
    <n v="248450"/>
    <n v="0.16666666666666666"/>
    <n v="3"/>
    <n v="877857"/>
    <n v="0"/>
    <n v="0"/>
    <n v="1"/>
    <n v="132507"/>
    <n v="0"/>
    <n v="0"/>
    <n v="1"/>
    <n v="496900"/>
    <n v="0"/>
    <n v="0"/>
    <n v="2"/>
    <n v="704100"/>
  </r>
  <r>
    <d v="2009-09-01T00:00:00"/>
    <x v="4"/>
    <d v="2009-09-01T00:00:00"/>
    <x v="7"/>
    <x v="5"/>
    <x v="1218"/>
    <x v="2"/>
    <n v="745350"/>
    <n v="0.4"/>
    <n v="3"/>
    <n v="1242250"/>
    <n v="0"/>
    <n v="0"/>
    <n v="0"/>
    <n v="0"/>
    <n v="0"/>
    <n v="0"/>
    <n v="0"/>
    <n v="0"/>
    <n v="1"/>
    <n v="132504"/>
    <n v="3"/>
    <n v="654300"/>
  </r>
  <r>
    <d v="2009-09-02T00:00:00"/>
    <x v="5"/>
    <d v="2009-09-01T00:00:00"/>
    <x v="7"/>
    <x v="1"/>
    <x v="1231"/>
    <x v="1"/>
    <n v="496900"/>
    <n v="0.16666666666666666"/>
    <n v="3"/>
    <n v="1242250"/>
    <n v="0"/>
    <n v="0"/>
    <n v="0"/>
    <n v="0"/>
    <n v="0"/>
    <n v="0"/>
    <n v="2"/>
    <n v="993800"/>
    <n v="1"/>
    <n v="248445"/>
    <n v="3"/>
    <n v="478167"/>
  </r>
  <r>
    <d v="2009-09-03T00:00:00"/>
    <x v="6"/>
    <d v="2009-09-01T00:00:00"/>
    <x v="7"/>
    <x v="9"/>
    <x v="1189"/>
    <x v="0"/>
    <n v="0"/>
    <n v="0"/>
    <n v="7"/>
    <n v="2981400"/>
    <n v="0"/>
    <n v="0"/>
    <n v="1"/>
    <n v="248450"/>
    <n v="0"/>
    <n v="0"/>
    <n v="2"/>
    <n v="629407"/>
    <n v="0"/>
    <n v="0"/>
    <n v="2"/>
    <n v="489700"/>
  </r>
  <r>
    <d v="2009-09-04T00:00:00"/>
    <x v="0"/>
    <d v="2009-09-01T00:00:00"/>
    <x v="7"/>
    <x v="1"/>
    <x v="1264"/>
    <x v="2"/>
    <n v="496900"/>
    <n v="0.33333333333333331"/>
    <n v="4"/>
    <n v="1987600"/>
    <n v="0"/>
    <n v="0"/>
    <n v="0"/>
    <n v="0"/>
    <n v="0"/>
    <n v="0"/>
    <n v="0"/>
    <n v="0"/>
    <n v="0"/>
    <n v="0"/>
    <n v="0"/>
    <n v="0"/>
  </r>
  <r>
    <d v="2009-09-05T00:00:00"/>
    <x v="1"/>
    <d v="2009-09-01T00:00:00"/>
    <x v="7"/>
    <x v="7"/>
    <x v="1261"/>
    <x v="0"/>
    <n v="0"/>
    <n v="0"/>
    <n v="3"/>
    <n v="629407"/>
    <n v="0"/>
    <n v="0"/>
    <n v="0"/>
    <n v="0"/>
    <n v="1"/>
    <n v="248450"/>
    <n v="5"/>
    <n v="1739150"/>
    <n v="0"/>
    <n v="0"/>
    <n v="0"/>
    <n v="0"/>
  </r>
  <r>
    <d v="2009-09-06T00:00:00"/>
    <x v="2"/>
    <d v="2009-09-01T00:00:00"/>
    <x v="7"/>
    <x v="12"/>
    <x v="1186"/>
    <x v="1"/>
    <n v="248450"/>
    <n v="7.6923076923076927E-2"/>
    <n v="6"/>
    <n v="2368557"/>
    <n v="0"/>
    <n v="0"/>
    <n v="2"/>
    <n v="745350"/>
    <n v="0"/>
    <n v="0"/>
    <n v="4"/>
    <n v="993800"/>
    <n v="0"/>
    <n v="0"/>
    <n v="0"/>
    <n v="0"/>
  </r>
  <r>
    <d v="2009-09-07T00:00:00"/>
    <x v="3"/>
    <d v="2009-09-01T00:00:00"/>
    <x v="7"/>
    <x v="9"/>
    <x v="1264"/>
    <x v="1"/>
    <n v="248450"/>
    <n v="0.1"/>
    <n v="6"/>
    <n v="1490700"/>
    <n v="0"/>
    <n v="0"/>
    <n v="0"/>
    <n v="0"/>
    <n v="0"/>
    <n v="0"/>
    <n v="3"/>
    <n v="745350"/>
    <n v="0"/>
    <n v="0"/>
    <n v="6"/>
    <n v="1538300"/>
  </r>
  <r>
    <d v="2009-09-08T00:00:00"/>
    <x v="4"/>
    <d v="2009-09-01T00:00:00"/>
    <x v="7"/>
    <x v="1"/>
    <x v="1138"/>
    <x v="0"/>
    <n v="0"/>
    <n v="0"/>
    <n v="4"/>
    <n v="877857"/>
    <n v="0"/>
    <n v="0"/>
    <n v="0"/>
    <n v="0"/>
    <n v="0"/>
    <n v="0"/>
    <n v="2"/>
    <n v="496900"/>
    <n v="0"/>
    <n v="0"/>
    <n v="1"/>
    <n v="447800"/>
  </r>
  <r>
    <d v="2009-09-09T00:00:00"/>
    <x v="5"/>
    <d v="2009-09-01T00:00:00"/>
    <x v="7"/>
    <x v="8"/>
    <x v="1218"/>
    <x v="0"/>
    <n v="0"/>
    <n v="0"/>
    <n v="4"/>
    <n v="1242250"/>
    <n v="0"/>
    <n v="0"/>
    <n v="0"/>
    <n v="0"/>
    <n v="1"/>
    <n v="248450"/>
    <n v="2"/>
    <n v="496900"/>
    <n v="0"/>
    <n v="0"/>
    <n v="3"/>
    <n v="884000"/>
  </r>
  <r>
    <d v="2009-09-10T00:00:00"/>
    <x v="6"/>
    <d v="2009-09-01T00:00:00"/>
    <x v="7"/>
    <x v="7"/>
    <x v="1191"/>
    <x v="2"/>
    <n v="745350"/>
    <n v="0.22222222222222221"/>
    <n v="3"/>
    <n v="745350"/>
    <n v="0"/>
    <n v="0"/>
    <n v="0"/>
    <n v="0"/>
    <n v="0"/>
    <n v="0"/>
    <n v="4"/>
    <n v="761914"/>
    <n v="0"/>
    <n v="0"/>
    <n v="5"/>
    <n v="1674225"/>
  </r>
  <r>
    <d v="2009-09-11T00:00:00"/>
    <x v="0"/>
    <d v="2009-09-01T00:00:00"/>
    <x v="7"/>
    <x v="15"/>
    <x v="1215"/>
    <x v="3"/>
    <n v="745350"/>
    <n v="0.27272727272727271"/>
    <n v="5"/>
    <n v="2236050"/>
    <n v="0"/>
    <n v="0"/>
    <n v="0"/>
    <n v="0"/>
    <n v="0"/>
    <n v="0"/>
    <n v="3"/>
    <n v="1242250"/>
    <n v="0"/>
    <n v="0"/>
    <n v="2"/>
    <n v="436200"/>
  </r>
  <r>
    <d v="2009-09-12T00:00:00"/>
    <x v="1"/>
    <d v="2009-09-01T00:00:00"/>
    <x v="7"/>
    <x v="7"/>
    <x v="1211"/>
    <x v="1"/>
    <n v="248450"/>
    <n v="0.1111111111111111"/>
    <n v="5"/>
    <n v="1490700"/>
    <n v="0"/>
    <n v="0"/>
    <n v="0"/>
    <n v="0"/>
    <n v="1"/>
    <n v="248450"/>
    <n v="2"/>
    <n v="380957"/>
    <n v="0"/>
    <n v="0"/>
    <n v="0"/>
    <n v="0"/>
  </r>
  <r>
    <d v="2009-09-13T00:00:00"/>
    <x v="2"/>
    <d v="2009-09-01T00:00:00"/>
    <x v="7"/>
    <x v="7"/>
    <x v="1250"/>
    <x v="0"/>
    <n v="0"/>
    <n v="0"/>
    <n v="7"/>
    <n v="2484500"/>
    <n v="0"/>
    <n v="0"/>
    <n v="0"/>
    <n v="0"/>
    <n v="1"/>
    <n v="248450"/>
    <n v="1"/>
    <n v="496900"/>
    <n v="0"/>
    <n v="0"/>
    <n v="0"/>
    <n v="0"/>
  </r>
  <r>
    <d v="2009-09-14T00:00:00"/>
    <x v="3"/>
    <d v="2009-09-01T00:00:00"/>
    <x v="7"/>
    <x v="7"/>
    <x v="1232"/>
    <x v="2"/>
    <n v="496900"/>
    <n v="0.22222222222222221"/>
    <n v="6"/>
    <n v="1507264"/>
    <n v="0"/>
    <n v="0"/>
    <n v="0"/>
    <n v="0"/>
    <n v="0"/>
    <n v="0"/>
    <n v="1"/>
    <n v="496900"/>
    <n v="0"/>
    <n v="0"/>
    <n v="2"/>
    <n v="436200"/>
  </r>
  <r>
    <d v="2009-09-15T00:00:00"/>
    <x v="4"/>
    <d v="2009-09-01T00:00:00"/>
    <x v="7"/>
    <x v="1"/>
    <x v="1193"/>
    <x v="1"/>
    <n v="496900"/>
    <n v="0.16666666666666666"/>
    <n v="2"/>
    <n v="745350"/>
    <n v="0"/>
    <n v="0"/>
    <n v="0"/>
    <n v="0"/>
    <n v="0"/>
    <n v="0"/>
    <n v="3"/>
    <n v="993800"/>
    <n v="0"/>
    <n v="0"/>
    <n v="3"/>
    <n v="693900"/>
  </r>
  <r>
    <d v="2009-09-16T00:00:00"/>
    <x v="5"/>
    <d v="2009-09-01T00:00:00"/>
    <x v="7"/>
    <x v="9"/>
    <x v="1179"/>
    <x v="1"/>
    <n v="248450"/>
    <n v="0.1"/>
    <n v="4"/>
    <n v="1126307"/>
    <n v="0"/>
    <n v="0"/>
    <n v="1"/>
    <n v="248450"/>
    <n v="0"/>
    <n v="0"/>
    <n v="4"/>
    <n v="1242250"/>
    <n v="0"/>
    <n v="0"/>
    <n v="0"/>
    <n v="0"/>
  </r>
  <r>
    <d v="2009-09-17T00:00:00"/>
    <x v="6"/>
    <d v="2009-09-01T00:00:00"/>
    <x v="7"/>
    <x v="14"/>
    <x v="1264"/>
    <x v="0"/>
    <n v="0"/>
    <n v="0"/>
    <n v="4"/>
    <n v="1490700"/>
    <n v="0"/>
    <n v="0"/>
    <n v="0"/>
    <n v="0"/>
    <n v="1"/>
    <n v="248450"/>
    <n v="3"/>
    <n v="745350"/>
    <n v="0"/>
    <n v="0"/>
    <n v="1"/>
    <n v="122900"/>
  </r>
  <r>
    <d v="2009-09-18T00:00:00"/>
    <x v="0"/>
    <d v="2009-09-01T00:00:00"/>
    <x v="7"/>
    <x v="22"/>
    <x v="1272"/>
    <x v="7"/>
    <n v="1871657"/>
    <n v="0.25"/>
    <n v="8"/>
    <n v="2617007"/>
    <n v="0"/>
    <n v="0"/>
    <n v="2"/>
    <n v="496900"/>
    <n v="0"/>
    <n v="0"/>
    <n v="5"/>
    <n v="1739150"/>
    <n v="0"/>
    <n v="0"/>
    <n v="3"/>
    <n v="565583"/>
  </r>
  <r>
    <d v="2009-09-19T00:00:00"/>
    <x v="1"/>
    <d v="2009-09-01T00:00:00"/>
    <x v="7"/>
    <x v="24"/>
    <x v="1273"/>
    <x v="6"/>
    <n v="1987600"/>
    <n v="0.16666666666666666"/>
    <n v="11"/>
    <n v="3991764"/>
    <n v="0"/>
    <n v="0"/>
    <n v="0"/>
    <n v="0"/>
    <n v="1"/>
    <n v="496900"/>
    <n v="8"/>
    <n v="2368557"/>
    <n v="0"/>
    <n v="0"/>
    <n v="0"/>
    <n v="0"/>
  </r>
  <r>
    <d v="2009-09-20T00:00:00"/>
    <x v="2"/>
    <d v="2009-09-01T00:00:00"/>
    <x v="7"/>
    <x v="26"/>
    <x v="1274"/>
    <x v="2"/>
    <n v="745350"/>
    <n v="7.407407407407407E-2"/>
    <n v="20"/>
    <n v="7354121"/>
    <n v="0"/>
    <n v="0"/>
    <n v="0"/>
    <n v="0"/>
    <n v="2"/>
    <n v="629407"/>
    <n v="3"/>
    <n v="1242250"/>
    <n v="0"/>
    <n v="0"/>
    <n v="0"/>
    <n v="0"/>
  </r>
  <r>
    <d v="2009-09-21T00:00:00"/>
    <x v="3"/>
    <d v="2009-09-01T00:00:00"/>
    <x v="7"/>
    <x v="13"/>
    <x v="1223"/>
    <x v="0"/>
    <n v="0"/>
    <n v="0"/>
    <n v="11"/>
    <n v="2981400"/>
    <n v="0"/>
    <n v="0"/>
    <n v="0"/>
    <n v="0"/>
    <n v="0"/>
    <n v="0"/>
    <n v="6"/>
    <n v="2236050"/>
    <n v="0"/>
    <n v="0"/>
    <n v="3"/>
    <n v="781383"/>
  </r>
  <r>
    <d v="2009-09-22T00:00:00"/>
    <x v="4"/>
    <d v="2009-09-01T00:00:00"/>
    <x v="7"/>
    <x v="23"/>
    <x v="1252"/>
    <x v="1"/>
    <n v="496900"/>
    <n v="6.6666666666666666E-2"/>
    <n v="12"/>
    <n v="4720550"/>
    <n v="0"/>
    <n v="0"/>
    <n v="1"/>
    <n v="496900"/>
    <n v="0"/>
    <n v="0"/>
    <n v="1"/>
    <n v="496900"/>
    <n v="0"/>
    <n v="0"/>
    <n v="1"/>
    <n v="262550"/>
  </r>
  <r>
    <d v="2009-09-23T00:00:00"/>
    <x v="5"/>
    <d v="2009-09-01T00:00:00"/>
    <x v="7"/>
    <x v="23"/>
    <x v="1275"/>
    <x v="3"/>
    <n v="1242250"/>
    <n v="0.2"/>
    <n v="6"/>
    <n v="2236050"/>
    <n v="0"/>
    <n v="0"/>
    <n v="0"/>
    <n v="0"/>
    <n v="0"/>
    <n v="0"/>
    <n v="6"/>
    <n v="2236050"/>
    <n v="0"/>
    <n v="0"/>
    <n v="2"/>
    <n v="269507"/>
  </r>
  <r>
    <d v="2009-09-24T00:00:00"/>
    <x v="6"/>
    <d v="2009-09-01T00:00:00"/>
    <x v="7"/>
    <x v="12"/>
    <x v="1255"/>
    <x v="2"/>
    <n v="496900"/>
    <n v="0.15384615384615385"/>
    <n v="6"/>
    <n v="1871657"/>
    <n v="0"/>
    <n v="0"/>
    <n v="0"/>
    <n v="0"/>
    <n v="0"/>
    <n v="0"/>
    <n v="5"/>
    <n v="1623207"/>
    <n v="0"/>
    <n v="0"/>
    <n v="1"/>
    <n v="230950"/>
  </r>
  <r>
    <d v="2009-09-25T00:00:00"/>
    <x v="0"/>
    <d v="2009-09-01T00:00:00"/>
    <x v="7"/>
    <x v="12"/>
    <x v="1255"/>
    <x v="1"/>
    <n v="496900"/>
    <n v="7.6923076923076927E-2"/>
    <n v="11"/>
    <n v="3246414"/>
    <n v="0"/>
    <n v="0"/>
    <n v="0"/>
    <n v="0"/>
    <n v="0"/>
    <n v="0"/>
    <n v="1"/>
    <n v="248450"/>
    <n v="0"/>
    <n v="0"/>
    <n v="2"/>
    <n v="613470"/>
  </r>
  <r>
    <d v="2009-09-26T00:00:00"/>
    <x v="1"/>
    <d v="2009-09-01T00:00:00"/>
    <x v="7"/>
    <x v="22"/>
    <x v="1276"/>
    <x v="3"/>
    <n v="1490700"/>
    <n v="0.15"/>
    <n v="15"/>
    <n v="4853057"/>
    <n v="0"/>
    <n v="0"/>
    <n v="2"/>
    <n v="745350"/>
    <n v="0"/>
    <n v="0"/>
    <n v="0"/>
    <n v="-612843"/>
    <n v="0"/>
    <n v="0"/>
    <n v="0"/>
    <n v="0"/>
  </r>
  <r>
    <d v="2009-09-27T00:00:00"/>
    <x v="2"/>
    <d v="2009-09-01T00:00:00"/>
    <x v="7"/>
    <x v="14"/>
    <x v="1277"/>
    <x v="0"/>
    <n v="0"/>
    <n v="0"/>
    <n v="3"/>
    <n v="513464"/>
    <n v="0"/>
    <n v="0"/>
    <n v="0"/>
    <n v="0"/>
    <n v="0"/>
    <n v="0"/>
    <n v="5"/>
    <n v="1871657"/>
    <n v="0"/>
    <n v="0"/>
    <n v="0"/>
    <n v="0"/>
  </r>
  <r>
    <d v="2009-09-28T00:00:00"/>
    <x v="3"/>
    <d v="2009-09-01T00:00:00"/>
    <x v="7"/>
    <x v="9"/>
    <x v="1261"/>
    <x v="0"/>
    <n v="0"/>
    <n v="0"/>
    <n v="4"/>
    <n v="877857"/>
    <n v="0"/>
    <n v="0"/>
    <n v="0"/>
    <n v="0"/>
    <n v="0"/>
    <n v="0"/>
    <n v="6"/>
    <n v="1739150"/>
    <n v="0"/>
    <n v="0"/>
    <n v="4"/>
    <n v="1082850"/>
  </r>
  <r>
    <d v="2009-09-29T00:00:00"/>
    <x v="4"/>
    <d v="2009-09-01T00:00:00"/>
    <x v="7"/>
    <x v="9"/>
    <x v="1267"/>
    <x v="1"/>
    <n v="496900"/>
    <n v="0.1"/>
    <n v="6"/>
    <n v="1987600"/>
    <n v="0"/>
    <n v="0"/>
    <n v="0"/>
    <n v="0"/>
    <n v="1"/>
    <n v="496900"/>
    <n v="2"/>
    <n v="745350"/>
    <n v="0"/>
    <n v="0"/>
    <n v="2"/>
    <n v="422835"/>
  </r>
  <r>
    <d v="2009-09-30T00:00:00"/>
    <x v="5"/>
    <d v="2009-09-01T00:00:00"/>
    <x v="7"/>
    <x v="7"/>
    <x v="1211"/>
    <x v="0"/>
    <n v="0"/>
    <n v="0"/>
    <n v="8"/>
    <n v="2120107"/>
    <n v="0"/>
    <n v="0"/>
    <n v="1"/>
    <n v="248450"/>
    <n v="0"/>
    <n v="0"/>
    <n v="0"/>
    <n v="0"/>
    <n v="0"/>
    <n v="0"/>
    <n v="2"/>
    <n v="633900"/>
  </r>
  <r>
    <d v="2009-10-01T00:00:00"/>
    <x v="6"/>
    <d v="2009-10-01T00:00:00"/>
    <x v="7"/>
    <x v="9"/>
    <x v="1250"/>
    <x v="0"/>
    <n v="0"/>
    <n v="0"/>
    <n v="7"/>
    <n v="2236050"/>
    <n v="0"/>
    <n v="0"/>
    <n v="1"/>
    <n v="248450"/>
    <n v="1"/>
    <n v="248450"/>
    <n v="1"/>
    <n v="496900"/>
    <n v="0"/>
    <n v="0"/>
    <n v="2"/>
    <n v="501853"/>
  </r>
  <r>
    <d v="2009-10-02T00:00:00"/>
    <x v="0"/>
    <d v="2009-10-01T00:00:00"/>
    <x v="7"/>
    <x v="15"/>
    <x v="1247"/>
    <x v="1"/>
    <n v="248450"/>
    <n v="9.0909090909090912E-2"/>
    <n v="8"/>
    <n v="2865457"/>
    <n v="0"/>
    <n v="0"/>
    <n v="0"/>
    <n v="0"/>
    <n v="0"/>
    <n v="0"/>
    <n v="2"/>
    <n v="496900"/>
    <n v="1"/>
    <n v="216850"/>
    <n v="1"/>
    <n v="447800"/>
  </r>
  <r>
    <d v="2009-10-03T00:00:00"/>
    <x v="1"/>
    <d v="2009-10-01T00:00:00"/>
    <x v="7"/>
    <x v="87"/>
    <x v="1278"/>
    <x v="3"/>
    <n v="745350"/>
    <n v="0.13636363636363635"/>
    <n v="12"/>
    <n v="4240214"/>
    <n v="0"/>
    <n v="0"/>
    <n v="3"/>
    <n v="1242250"/>
    <n v="0"/>
    <n v="0"/>
    <n v="4"/>
    <n v="1126307"/>
    <n v="0"/>
    <n v="0"/>
    <n v="0"/>
    <n v="0"/>
  </r>
  <r>
    <d v="2009-10-04T00:00:00"/>
    <x v="2"/>
    <d v="2009-10-01T00:00:00"/>
    <x v="7"/>
    <x v="9"/>
    <x v="1241"/>
    <x v="1"/>
    <n v="248450"/>
    <n v="0.1"/>
    <n v="8"/>
    <n v="3229850"/>
    <n v="0"/>
    <n v="0"/>
    <n v="0"/>
    <n v="0"/>
    <n v="0"/>
    <n v="0"/>
    <n v="1"/>
    <n v="496900"/>
    <n v="0"/>
    <n v="0"/>
    <n v="0"/>
    <n v="0"/>
  </r>
  <r>
    <d v="2009-10-05T00:00:00"/>
    <x v="3"/>
    <d v="2009-10-01T00:00:00"/>
    <x v="7"/>
    <x v="27"/>
    <x v="1279"/>
    <x v="2"/>
    <n v="745350"/>
    <n v="9.5238095238095233E-2"/>
    <n v="12"/>
    <n v="4604607"/>
    <n v="0"/>
    <n v="0"/>
    <n v="0"/>
    <n v="0"/>
    <n v="1"/>
    <n v="248450"/>
    <n v="6"/>
    <n v="1871657"/>
    <n v="0"/>
    <n v="0"/>
    <n v="6"/>
    <n v="1703235"/>
  </r>
  <r>
    <d v="2009-10-06T00:00:00"/>
    <x v="4"/>
    <d v="2009-10-01T00:00:00"/>
    <x v="7"/>
    <x v="16"/>
    <x v="1280"/>
    <x v="1"/>
    <n v="132507"/>
    <n v="6.25E-2"/>
    <n v="9"/>
    <n v="2633571"/>
    <n v="0"/>
    <n v="0"/>
    <n v="2"/>
    <n v="380957"/>
    <n v="1"/>
    <n v="496900"/>
    <n v="3"/>
    <n v="1126307"/>
    <n v="0"/>
    <n v="0"/>
    <n v="4"/>
    <n v="1443865"/>
  </r>
  <r>
    <d v="2009-10-07T00:00:00"/>
    <x v="5"/>
    <d v="2009-10-01T00:00:00"/>
    <x v="7"/>
    <x v="8"/>
    <x v="1191"/>
    <x v="1"/>
    <n v="496900"/>
    <n v="0.14285714285714285"/>
    <n v="3"/>
    <n v="1126307"/>
    <n v="0"/>
    <n v="0"/>
    <n v="0"/>
    <n v="0"/>
    <n v="1"/>
    <n v="132507"/>
    <n v="2"/>
    <n v="496900"/>
    <n v="0"/>
    <n v="0"/>
    <n v="1"/>
    <n v="218100"/>
  </r>
  <r>
    <d v="2009-10-08T00:00:00"/>
    <x v="6"/>
    <d v="2009-10-01T00:00:00"/>
    <x v="7"/>
    <x v="6"/>
    <x v="1187"/>
    <x v="0"/>
    <n v="0"/>
    <n v="0"/>
    <n v="2"/>
    <n v="993800"/>
    <n v="0"/>
    <n v="0"/>
    <n v="0"/>
    <n v="0"/>
    <n v="0"/>
    <n v="0"/>
    <n v="2"/>
    <n v="496900"/>
    <n v="0"/>
    <n v="0"/>
    <n v="3"/>
    <n v="552033"/>
  </r>
  <r>
    <d v="2009-10-09T00:00:00"/>
    <x v="0"/>
    <d v="2009-10-01T00:00:00"/>
    <x v="7"/>
    <x v="13"/>
    <x v="1228"/>
    <x v="3"/>
    <n v="993800"/>
    <n v="0.17647058823529413"/>
    <n v="9"/>
    <n v="2385121"/>
    <n v="0"/>
    <n v="0"/>
    <n v="0"/>
    <n v="0"/>
    <n v="1"/>
    <n v="496900"/>
    <n v="4"/>
    <n v="993800"/>
    <n v="0"/>
    <n v="0"/>
    <n v="2"/>
    <n v="665900"/>
  </r>
  <r>
    <d v="2009-10-10T00:00:00"/>
    <x v="1"/>
    <d v="2009-10-01T00:00:00"/>
    <x v="7"/>
    <x v="27"/>
    <x v="1281"/>
    <x v="2"/>
    <n v="745350"/>
    <n v="9.5238095238095233E-2"/>
    <n v="11"/>
    <n v="4107707"/>
    <n v="0"/>
    <n v="0"/>
    <n v="1"/>
    <n v="496900"/>
    <n v="2"/>
    <n v="745350"/>
    <n v="5"/>
    <n v="1507264"/>
    <n v="0"/>
    <n v="0"/>
    <n v="0"/>
    <n v="0"/>
  </r>
  <r>
    <d v="2009-10-11T00:00:00"/>
    <x v="2"/>
    <d v="2009-10-01T00:00:00"/>
    <x v="7"/>
    <x v="17"/>
    <x v="1282"/>
    <x v="1"/>
    <n v="248450"/>
    <n v="4.3478260869565216E-2"/>
    <n v="15"/>
    <n v="5118071"/>
    <n v="0"/>
    <n v="0"/>
    <n v="1"/>
    <n v="496900"/>
    <n v="2"/>
    <n v="745350"/>
    <n v="4"/>
    <n v="894421"/>
    <n v="0"/>
    <n v="0"/>
    <n v="0"/>
    <n v="0"/>
  </r>
  <r>
    <d v="2009-10-12T00:00:00"/>
    <x v="3"/>
    <d v="2009-10-01T00:00:00"/>
    <x v="7"/>
    <x v="29"/>
    <x v="1274"/>
    <x v="1"/>
    <n v="496900"/>
    <n v="3.5714285714285712E-2"/>
    <n v="19"/>
    <n v="6608771"/>
    <n v="0"/>
    <n v="0"/>
    <n v="3"/>
    <n v="877857"/>
    <n v="0"/>
    <n v="0"/>
    <n v="5"/>
    <n v="1987600"/>
    <n v="0"/>
    <n v="0"/>
    <n v="0"/>
    <n v="0"/>
  </r>
  <r>
    <d v="2009-10-13T00:00:00"/>
    <x v="4"/>
    <d v="2009-10-01T00:00:00"/>
    <x v="7"/>
    <x v="10"/>
    <x v="1208"/>
    <x v="3"/>
    <n v="745350"/>
    <n v="0.21428571428571427"/>
    <n v="7"/>
    <n v="1507264"/>
    <n v="0"/>
    <n v="0"/>
    <n v="0"/>
    <n v="0"/>
    <n v="0"/>
    <n v="0"/>
    <n v="4"/>
    <n v="993800"/>
    <n v="0"/>
    <n v="0"/>
    <n v="5"/>
    <n v="1479070"/>
  </r>
  <r>
    <d v="2009-10-14T00:00:00"/>
    <x v="5"/>
    <d v="2009-10-01T00:00:00"/>
    <x v="7"/>
    <x v="8"/>
    <x v="1193"/>
    <x v="2"/>
    <n v="745350"/>
    <n v="0.2857142857142857"/>
    <n v="4"/>
    <n v="1242250"/>
    <n v="0"/>
    <n v="0"/>
    <n v="0"/>
    <n v="0"/>
    <n v="0"/>
    <n v="0"/>
    <n v="1"/>
    <n v="248450"/>
    <n v="2"/>
    <n v="993780"/>
    <n v="1"/>
    <n v="218100"/>
  </r>
  <r>
    <d v="2009-10-15T00:00:00"/>
    <x v="6"/>
    <d v="2009-10-01T00:00:00"/>
    <x v="7"/>
    <x v="9"/>
    <x v="1183"/>
    <x v="0"/>
    <n v="0"/>
    <n v="0"/>
    <n v="8"/>
    <n v="2368557"/>
    <n v="0"/>
    <n v="0"/>
    <n v="1"/>
    <n v="248450"/>
    <n v="0"/>
    <n v="0"/>
    <n v="1"/>
    <n v="496900"/>
    <n v="1"/>
    <n v="132504"/>
    <n v="1"/>
    <n v="230950"/>
  </r>
  <r>
    <d v="2009-10-16T00:00:00"/>
    <x v="0"/>
    <d v="2009-10-01T00:00:00"/>
    <x v="7"/>
    <x v="1"/>
    <x v="1234"/>
    <x v="0"/>
    <n v="0"/>
    <n v="0"/>
    <n v="2"/>
    <n v="380957"/>
    <n v="0"/>
    <n v="0"/>
    <n v="1"/>
    <n v="248450"/>
    <n v="2"/>
    <n v="380957"/>
    <n v="1"/>
    <n v="132507"/>
    <n v="0"/>
    <n v="0"/>
    <n v="4"/>
    <n v="1344650"/>
  </r>
  <r>
    <d v="2009-10-17T00:00:00"/>
    <x v="1"/>
    <d v="2009-10-01T00:00:00"/>
    <x v="7"/>
    <x v="9"/>
    <x v="1241"/>
    <x v="1"/>
    <n v="248450"/>
    <n v="0.1"/>
    <n v="6"/>
    <n v="2236050"/>
    <n v="0"/>
    <n v="0"/>
    <n v="0"/>
    <n v="0"/>
    <n v="1"/>
    <n v="496900"/>
    <n v="2"/>
    <n v="993800"/>
    <n v="0"/>
    <n v="0"/>
    <n v="0"/>
    <n v="0"/>
  </r>
  <r>
    <d v="2009-10-18T00:00:00"/>
    <x v="2"/>
    <d v="2009-10-01T00:00:00"/>
    <x v="7"/>
    <x v="31"/>
    <x v="1283"/>
    <x v="1"/>
    <n v="496900"/>
    <n v="3.8461538461538464E-2"/>
    <n v="23"/>
    <n v="9573607"/>
    <n v="0"/>
    <n v="0"/>
    <n v="1"/>
    <n v="496900"/>
    <n v="1"/>
    <n v="496900"/>
    <n v="0"/>
    <n v="0"/>
    <n v="0"/>
    <n v="0"/>
    <n v="0"/>
    <n v="0"/>
  </r>
  <r>
    <d v="2009-10-19T00:00:00"/>
    <x v="3"/>
    <d v="2009-10-01T00:00:00"/>
    <x v="7"/>
    <x v="8"/>
    <x v="1232"/>
    <x v="2"/>
    <n v="745350"/>
    <n v="0.2857142857142857"/>
    <n v="4"/>
    <n v="1623207"/>
    <n v="0"/>
    <n v="0"/>
    <n v="0"/>
    <n v="0"/>
    <n v="0"/>
    <n v="0"/>
    <n v="1"/>
    <n v="132507"/>
    <n v="0"/>
    <n v="0"/>
    <n v="3"/>
    <n v="585403"/>
  </r>
  <r>
    <d v="2009-10-20T00:00:00"/>
    <x v="4"/>
    <d v="2009-10-01T00:00:00"/>
    <x v="7"/>
    <x v="5"/>
    <x v="1138"/>
    <x v="1"/>
    <n v="248450"/>
    <n v="0.2"/>
    <n v="2"/>
    <n v="496900"/>
    <n v="0"/>
    <n v="0"/>
    <n v="1"/>
    <n v="496900"/>
    <n v="0"/>
    <n v="0"/>
    <n v="1"/>
    <n v="132507"/>
    <n v="0"/>
    <n v="0"/>
    <n v="1"/>
    <n v="230950"/>
  </r>
  <r>
    <d v="2009-10-21T00:00:00"/>
    <x v="5"/>
    <d v="2009-10-01T00:00:00"/>
    <x v="7"/>
    <x v="5"/>
    <x v="1199"/>
    <x v="1"/>
    <n v="248450"/>
    <n v="0.2"/>
    <n v="3"/>
    <n v="993800"/>
    <n v="0"/>
    <n v="0"/>
    <n v="0"/>
    <n v="0"/>
    <n v="0"/>
    <n v="0"/>
    <n v="1"/>
    <n v="496900"/>
    <n v="0"/>
    <n v="0"/>
    <n v="3"/>
    <n v="806570"/>
  </r>
  <r>
    <d v="2009-10-22T00:00:00"/>
    <x v="6"/>
    <d v="2009-10-01T00:00:00"/>
    <x v="7"/>
    <x v="8"/>
    <x v="1264"/>
    <x v="2"/>
    <n v="993800"/>
    <n v="0.2857142857142857"/>
    <n v="3"/>
    <n v="993800"/>
    <n v="0"/>
    <n v="0"/>
    <n v="0"/>
    <n v="0"/>
    <n v="0"/>
    <n v="0"/>
    <n v="2"/>
    <n v="496900"/>
    <n v="0"/>
    <n v="0"/>
    <n v="2"/>
    <n v="436200"/>
  </r>
  <r>
    <d v="2009-10-23T00:00:00"/>
    <x v="0"/>
    <d v="2009-10-01T00:00:00"/>
    <x v="7"/>
    <x v="8"/>
    <x v="1193"/>
    <x v="1"/>
    <n v="496900"/>
    <n v="0.14285714285714285"/>
    <n v="5"/>
    <n v="1490700"/>
    <n v="0"/>
    <n v="0"/>
    <n v="0"/>
    <n v="0"/>
    <n v="0"/>
    <n v="0"/>
    <n v="1"/>
    <n v="248450"/>
    <n v="0"/>
    <n v="0"/>
    <n v="0"/>
    <n v="0"/>
  </r>
  <r>
    <d v="2009-10-24T00:00:00"/>
    <x v="1"/>
    <d v="2009-10-01T00:00:00"/>
    <x v="7"/>
    <x v="27"/>
    <x v="1284"/>
    <x v="2"/>
    <n v="496900"/>
    <n v="9.5238095238095233E-2"/>
    <n v="14"/>
    <n v="3395485"/>
    <n v="0"/>
    <n v="0"/>
    <n v="2"/>
    <n v="629407"/>
    <n v="1"/>
    <n v="496900"/>
    <n v="2"/>
    <n v="380957"/>
    <n v="0"/>
    <n v="0"/>
    <n v="0"/>
    <n v="0"/>
  </r>
  <r>
    <d v="2009-10-25T00:00:00"/>
    <x v="2"/>
    <d v="2009-10-01T00:00:00"/>
    <x v="7"/>
    <x v="11"/>
    <x v="1189"/>
    <x v="3"/>
    <n v="745350"/>
    <n v="0.25"/>
    <n v="5"/>
    <n v="1623207"/>
    <n v="0"/>
    <n v="0"/>
    <n v="0"/>
    <n v="0"/>
    <n v="1"/>
    <n v="248450"/>
    <n v="3"/>
    <n v="1242250"/>
    <n v="0"/>
    <n v="0"/>
    <n v="0"/>
    <n v="0"/>
  </r>
  <r>
    <d v="2009-10-26T00:00:00"/>
    <x v="3"/>
    <d v="2009-10-01T00:00:00"/>
    <x v="7"/>
    <x v="5"/>
    <x v="1199"/>
    <x v="2"/>
    <n v="496900"/>
    <n v="0.4"/>
    <n v="2"/>
    <n v="993800"/>
    <n v="0"/>
    <n v="0"/>
    <n v="1"/>
    <n v="248450"/>
    <n v="0"/>
    <n v="0"/>
    <n v="0"/>
    <n v="0"/>
    <n v="0"/>
    <n v="0"/>
    <n v="1"/>
    <n v="218100"/>
  </r>
  <r>
    <d v="2009-10-27T00:00:00"/>
    <x v="4"/>
    <d v="2009-10-01T00:00:00"/>
    <x v="7"/>
    <x v="7"/>
    <x v="1250"/>
    <x v="0"/>
    <n v="0"/>
    <n v="0"/>
    <n v="8"/>
    <n v="2732950"/>
    <n v="0"/>
    <n v="0"/>
    <n v="0"/>
    <n v="0"/>
    <n v="0"/>
    <n v="0"/>
    <n v="1"/>
    <n v="496900"/>
    <n v="0"/>
    <n v="0"/>
    <n v="3"/>
    <n v="793810"/>
  </r>
  <r>
    <d v="2009-10-28T00:00:00"/>
    <x v="5"/>
    <d v="2009-10-01T00:00:00"/>
    <x v="7"/>
    <x v="11"/>
    <x v="1258"/>
    <x v="0"/>
    <n v="0"/>
    <n v="0"/>
    <n v="6"/>
    <n v="1871657"/>
    <n v="0"/>
    <n v="0"/>
    <n v="3"/>
    <n v="1490700"/>
    <n v="0"/>
    <n v="0"/>
    <n v="3"/>
    <n v="1490700"/>
    <n v="0"/>
    <n v="0"/>
    <n v="8"/>
    <n v="2521225"/>
  </r>
  <r>
    <d v="2009-10-29T00:00:00"/>
    <x v="6"/>
    <d v="2009-10-01T00:00:00"/>
    <x v="7"/>
    <x v="11"/>
    <x v="1186"/>
    <x v="0"/>
    <n v="0"/>
    <n v="0"/>
    <n v="8"/>
    <n v="3229850"/>
    <n v="0"/>
    <n v="0"/>
    <n v="1"/>
    <n v="248450"/>
    <n v="0"/>
    <n v="0"/>
    <n v="3"/>
    <n v="877857"/>
    <n v="0"/>
    <n v="0"/>
    <n v="0"/>
    <n v="0"/>
  </r>
  <r>
    <d v="2009-10-30T00:00:00"/>
    <x v="0"/>
    <d v="2009-10-01T00:00:00"/>
    <x v="7"/>
    <x v="9"/>
    <x v="1285"/>
    <x v="1"/>
    <n v="496900"/>
    <n v="0.1"/>
    <n v="5"/>
    <n v="1507264"/>
    <n v="0"/>
    <n v="0"/>
    <n v="1"/>
    <n v="132507"/>
    <n v="1"/>
    <n v="248450"/>
    <n v="2"/>
    <n v="629407"/>
    <n v="0"/>
    <n v="0"/>
    <n v="0"/>
    <n v="0"/>
  </r>
  <r>
    <d v="2009-10-31T00:00:00"/>
    <x v="1"/>
    <d v="2009-10-01T00:00:00"/>
    <x v="7"/>
    <x v="26"/>
    <x v="1286"/>
    <x v="1"/>
    <n v="248450"/>
    <n v="3.7037037037037035E-2"/>
    <n v="12"/>
    <n v="4356157"/>
    <n v="0"/>
    <n v="0"/>
    <n v="1"/>
    <n v="132507"/>
    <n v="2"/>
    <n v="496900"/>
    <n v="11"/>
    <n v="2285742"/>
    <n v="0"/>
    <n v="0"/>
    <n v="0"/>
    <n v="0"/>
  </r>
  <r>
    <d v="2009-11-01T00:00:00"/>
    <x v="2"/>
    <d v="2009-11-01T00:00:00"/>
    <x v="7"/>
    <x v="11"/>
    <x v="1258"/>
    <x v="2"/>
    <n v="993800"/>
    <n v="0.16666666666666666"/>
    <n v="8"/>
    <n v="2865457"/>
    <n v="0"/>
    <n v="0"/>
    <n v="0"/>
    <n v="0"/>
    <n v="1"/>
    <n v="496900"/>
    <n v="1"/>
    <n v="496900"/>
    <n v="0"/>
    <n v="0"/>
    <n v="0"/>
    <n v="0"/>
  </r>
  <r>
    <d v="2009-11-02T00:00:00"/>
    <x v="3"/>
    <d v="2009-11-01T00:00:00"/>
    <x v="7"/>
    <x v="31"/>
    <x v="1287"/>
    <x v="2"/>
    <n v="993800"/>
    <n v="7.6923076923076927E-2"/>
    <n v="12"/>
    <n v="4604607"/>
    <n v="0"/>
    <n v="0"/>
    <n v="0"/>
    <n v="0"/>
    <n v="1"/>
    <n v="248450"/>
    <n v="11"/>
    <n v="2766078"/>
    <n v="0"/>
    <n v="0"/>
    <n v="0"/>
    <n v="0"/>
  </r>
  <r>
    <d v="2009-11-03T00:00:00"/>
    <x v="4"/>
    <d v="2009-11-01T00:00:00"/>
    <x v="7"/>
    <x v="5"/>
    <x v="1198"/>
    <x v="0"/>
    <n v="0"/>
    <n v="0"/>
    <n v="1"/>
    <n v="132507"/>
    <n v="0"/>
    <n v="0"/>
    <n v="0"/>
    <n v="0"/>
    <n v="1"/>
    <n v="496900"/>
    <n v="3"/>
    <n v="629407"/>
    <n v="0"/>
    <n v="0"/>
    <n v="1"/>
    <n v="244850"/>
  </r>
  <r>
    <d v="2009-11-04T00:00:00"/>
    <x v="5"/>
    <d v="2009-11-01T00:00:00"/>
    <x v="7"/>
    <x v="5"/>
    <x v="1198"/>
    <x v="0"/>
    <n v="0"/>
    <n v="0"/>
    <n v="4"/>
    <n v="1126307"/>
    <n v="0"/>
    <n v="0"/>
    <n v="0"/>
    <n v="0"/>
    <n v="0"/>
    <n v="0"/>
    <n v="1"/>
    <n v="132507"/>
    <n v="0"/>
    <n v="0"/>
    <n v="7"/>
    <n v="1692285"/>
  </r>
  <r>
    <d v="2009-11-05T00:00:00"/>
    <x v="6"/>
    <d v="2009-11-01T00:00:00"/>
    <x v="7"/>
    <x v="5"/>
    <x v="1190"/>
    <x v="0"/>
    <n v="0"/>
    <n v="0"/>
    <n v="3"/>
    <n v="629407"/>
    <n v="0"/>
    <n v="0"/>
    <n v="0"/>
    <n v="0"/>
    <n v="1"/>
    <n v="496900"/>
    <n v="1"/>
    <n v="496900"/>
    <n v="0"/>
    <n v="0"/>
    <n v="3"/>
    <n v="481684"/>
  </r>
  <r>
    <d v="2009-11-06T00:00:00"/>
    <x v="0"/>
    <d v="2009-11-01T00:00:00"/>
    <x v="7"/>
    <x v="13"/>
    <x v="1288"/>
    <x v="2"/>
    <n v="380957"/>
    <n v="0.11764705882352941"/>
    <n v="10"/>
    <n v="2766078"/>
    <n v="0"/>
    <n v="0"/>
    <n v="0"/>
    <n v="0"/>
    <n v="2"/>
    <n v="496900"/>
    <n v="3"/>
    <n v="745350"/>
    <n v="0"/>
    <n v="0"/>
    <n v="0"/>
    <n v="0"/>
  </r>
  <r>
    <d v="2009-11-07T00:00:00"/>
    <x v="1"/>
    <d v="2009-11-01T00:00:00"/>
    <x v="7"/>
    <x v="9"/>
    <x v="1241"/>
    <x v="0"/>
    <n v="0"/>
    <n v="0"/>
    <n v="3"/>
    <n v="1242250"/>
    <n v="0"/>
    <n v="0"/>
    <n v="1"/>
    <n v="248450"/>
    <n v="1"/>
    <n v="248450"/>
    <n v="5"/>
    <n v="2236050"/>
    <n v="0"/>
    <n v="0"/>
    <n v="0"/>
    <n v="0"/>
  </r>
  <r>
    <d v="2009-11-08T00:00:00"/>
    <x v="2"/>
    <d v="2009-11-01T00:00:00"/>
    <x v="7"/>
    <x v="7"/>
    <x v="1179"/>
    <x v="1"/>
    <n v="496900"/>
    <n v="0.1111111111111111"/>
    <n v="4"/>
    <n v="877857"/>
    <n v="0"/>
    <n v="0"/>
    <n v="0"/>
    <n v="0"/>
    <n v="0"/>
    <n v="0"/>
    <n v="4"/>
    <n v="1490700"/>
    <n v="0"/>
    <n v="0"/>
    <n v="0"/>
    <n v="0"/>
  </r>
  <r>
    <d v="2009-11-09T00:00:00"/>
    <x v="3"/>
    <d v="2009-11-01T00:00:00"/>
    <x v="7"/>
    <x v="2"/>
    <x v="1136"/>
    <x v="0"/>
    <n v="0"/>
    <n v="0"/>
    <n v="1"/>
    <n v="248450"/>
    <n v="0"/>
    <n v="0"/>
    <n v="1"/>
    <n v="248450"/>
    <n v="0"/>
    <n v="0"/>
    <n v="1"/>
    <n v="248450"/>
    <n v="0"/>
    <n v="0"/>
    <n v="1"/>
    <n v="204735"/>
  </r>
  <r>
    <d v="2009-11-10T00:00:00"/>
    <x v="4"/>
    <d v="2009-11-01T00:00:00"/>
    <x v="7"/>
    <x v="5"/>
    <x v="1199"/>
    <x v="1"/>
    <n v="248450"/>
    <n v="0.2"/>
    <n v="2"/>
    <n v="745350"/>
    <n v="0"/>
    <n v="0"/>
    <n v="0"/>
    <n v="0"/>
    <n v="0"/>
    <n v="0"/>
    <n v="2"/>
    <n v="745350"/>
    <n v="0"/>
    <n v="0"/>
    <n v="2"/>
    <n v="455650"/>
  </r>
  <r>
    <d v="2009-11-11T00:00:00"/>
    <x v="5"/>
    <d v="2009-11-01T00:00:00"/>
    <x v="7"/>
    <x v="3"/>
    <x v="1237"/>
    <x v="0"/>
    <n v="0"/>
    <n v="0"/>
    <n v="0"/>
    <n v="0"/>
    <n v="0"/>
    <n v="0"/>
    <n v="0"/>
    <n v="0"/>
    <n v="0"/>
    <n v="0"/>
    <n v="1"/>
    <n v="496900"/>
    <n v="0"/>
    <n v="0"/>
    <n v="0"/>
    <n v="0"/>
  </r>
  <r>
    <d v="2009-11-12T00:00:00"/>
    <x v="6"/>
    <d v="2009-11-01T00:00:00"/>
    <x v="7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9-11-13T00:00:00"/>
    <x v="0"/>
    <d v="2009-11-01T00:00:00"/>
    <x v="7"/>
    <x v="4"/>
    <x v="1160"/>
    <x v="2"/>
    <n v="993800"/>
    <n v="1"/>
    <n v="0"/>
    <n v="0"/>
    <n v="0"/>
    <n v="0"/>
    <n v="0"/>
    <n v="0"/>
    <n v="0"/>
    <n v="0"/>
    <n v="0"/>
    <n v="0"/>
    <n v="0"/>
    <n v="0"/>
    <n v="1"/>
    <n v="395370"/>
  </r>
  <r>
    <d v="2009-11-14T00:00:00"/>
    <x v="1"/>
    <d v="2009-11-01T00:00:00"/>
    <x v="7"/>
    <x v="3"/>
    <x v="1239"/>
    <x v="0"/>
    <n v="0"/>
    <n v="0"/>
    <n v="1"/>
    <n v="132507"/>
    <n v="0"/>
    <n v="0"/>
    <n v="0"/>
    <n v="0"/>
    <n v="0"/>
    <n v="0"/>
    <n v="0"/>
    <n v="0"/>
    <n v="0"/>
    <n v="0"/>
    <n v="0"/>
    <n v="0"/>
  </r>
  <r>
    <d v="2009-11-15T00:00:00"/>
    <x v="2"/>
    <d v="2009-11-01T00:00:00"/>
    <x v="7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9-11-16T00:00:00"/>
    <x v="3"/>
    <d v="2009-11-01T00:00:00"/>
    <x v="7"/>
    <x v="4"/>
    <x v="1237"/>
    <x v="0"/>
    <n v="0"/>
    <n v="0"/>
    <n v="0"/>
    <n v="0"/>
    <n v="0"/>
    <n v="0"/>
    <n v="0"/>
    <n v="0"/>
    <n v="0"/>
    <n v="0"/>
    <n v="2"/>
    <n v="496900"/>
    <n v="0"/>
    <n v="0"/>
    <n v="0"/>
    <n v="0"/>
  </r>
  <r>
    <d v="2009-11-17T00:00:00"/>
    <x v="4"/>
    <d v="2009-11-01T00:00:00"/>
    <x v="7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9-11-18T00:00:00"/>
    <x v="5"/>
    <d v="2009-11-01T00:00:00"/>
    <x v="7"/>
    <x v="0"/>
    <x v="0"/>
    <x v="0"/>
    <n v="0"/>
    <n v="0"/>
    <n v="0"/>
    <n v="0"/>
    <n v="0"/>
    <n v="0"/>
    <n v="0"/>
    <n v="0"/>
    <n v="0"/>
    <n v="0"/>
    <n v="0"/>
    <n v="0"/>
    <n v="0"/>
    <n v="0"/>
    <n v="2"/>
    <n v="449050"/>
  </r>
  <r>
    <d v="2009-11-19T00:00:00"/>
    <x v="6"/>
    <d v="2009-11-01T00:00:00"/>
    <x v="7"/>
    <x v="0"/>
    <x v="0"/>
    <x v="0"/>
    <n v="0"/>
    <n v="0"/>
    <n v="0"/>
    <n v="0"/>
    <n v="0"/>
    <n v="0"/>
    <n v="0"/>
    <n v="0"/>
    <n v="0"/>
    <n v="0"/>
    <n v="0"/>
    <n v="0"/>
    <n v="0"/>
    <n v="0"/>
    <n v="1"/>
    <n v="395370"/>
  </r>
  <r>
    <d v="2009-11-20T00:00:00"/>
    <x v="0"/>
    <d v="2009-11-01T00:00:00"/>
    <x v="7"/>
    <x v="4"/>
    <x v="1160"/>
    <x v="0"/>
    <n v="0"/>
    <n v="0"/>
    <n v="1"/>
    <n v="496900"/>
    <n v="0"/>
    <n v="0"/>
    <n v="0"/>
    <n v="0"/>
    <n v="1"/>
    <n v="496900"/>
    <n v="0"/>
    <n v="0"/>
    <n v="0"/>
    <n v="0"/>
    <n v="7"/>
    <n v="1867287"/>
  </r>
  <r>
    <d v="2009-11-21T00:00:00"/>
    <x v="1"/>
    <d v="2009-11-01T00:00:00"/>
    <x v="7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9-11-22T00:00:00"/>
    <x v="2"/>
    <d v="2009-11-01T00:00:00"/>
    <x v="7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9-11-23T00:00:00"/>
    <x v="3"/>
    <d v="2009-11-01T00:00:00"/>
    <x v="7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9-11-24T00:00:00"/>
    <x v="4"/>
    <d v="2009-11-01T00:00:00"/>
    <x v="7"/>
    <x v="0"/>
    <x v="0"/>
    <x v="0"/>
    <n v="0"/>
    <n v="0"/>
    <n v="0"/>
    <n v="0"/>
    <n v="0"/>
    <n v="0"/>
    <n v="0"/>
    <n v="0"/>
    <n v="0"/>
    <n v="0"/>
    <n v="0"/>
    <n v="0"/>
    <n v="0"/>
    <n v="0"/>
    <n v="3"/>
    <n v="706588"/>
  </r>
  <r>
    <d v="2009-11-25T00:00:00"/>
    <x v="5"/>
    <d v="2009-11-01T00:00:00"/>
    <x v="7"/>
    <x v="0"/>
    <x v="0"/>
    <x v="0"/>
    <n v="0"/>
    <n v="0"/>
    <n v="0"/>
    <n v="0"/>
    <n v="0"/>
    <n v="0"/>
    <n v="0"/>
    <n v="0"/>
    <n v="0"/>
    <n v="0"/>
    <n v="0"/>
    <n v="0"/>
    <n v="0"/>
    <n v="0"/>
    <n v="1"/>
    <n v="193095"/>
  </r>
  <r>
    <d v="2009-11-26T00:00:00"/>
    <x v="6"/>
    <d v="2009-11-01T00:00:00"/>
    <x v="7"/>
    <x v="6"/>
    <x v="1230"/>
    <x v="1"/>
    <n v="248450"/>
    <n v="0.25"/>
    <n v="2"/>
    <n v="496900"/>
    <n v="0"/>
    <n v="0"/>
    <n v="0"/>
    <n v="0"/>
    <n v="0"/>
    <n v="0"/>
    <n v="1"/>
    <n v="496900"/>
    <n v="0"/>
    <n v="0"/>
    <n v="3"/>
    <n v="591295"/>
  </r>
  <r>
    <d v="2009-11-27T00:00:00"/>
    <x v="0"/>
    <d v="2009-11-01T00:00:00"/>
    <x v="7"/>
    <x v="3"/>
    <x v="1202"/>
    <x v="0"/>
    <n v="0"/>
    <n v="0"/>
    <n v="1"/>
    <n v="248450"/>
    <n v="0"/>
    <n v="0"/>
    <n v="0"/>
    <n v="0"/>
    <n v="0"/>
    <n v="0"/>
    <n v="0"/>
    <n v="0"/>
    <n v="1"/>
    <n v="248445"/>
    <n v="2"/>
    <n v="353850"/>
  </r>
  <r>
    <d v="2009-11-28T00:00:00"/>
    <x v="1"/>
    <d v="2009-11-01T00:00:00"/>
    <x v="7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9-11-29T00:00:00"/>
    <x v="2"/>
    <d v="2009-11-01T00:00:00"/>
    <x v="7"/>
    <x v="9"/>
    <x v="1289"/>
    <x v="2"/>
    <n v="380957"/>
    <n v="0.2"/>
    <n v="5"/>
    <n v="1126307"/>
    <n v="0"/>
    <n v="0"/>
    <n v="1"/>
    <n v="132507"/>
    <n v="0"/>
    <n v="0"/>
    <n v="2"/>
    <n v="380957"/>
    <n v="0"/>
    <n v="0"/>
    <n v="0"/>
    <n v="0"/>
  </r>
  <r>
    <d v="2009-11-30T00:00:00"/>
    <x v="3"/>
    <d v="2009-11-01T00:00:00"/>
    <x v="7"/>
    <x v="0"/>
    <x v="0"/>
    <x v="0"/>
    <n v="0"/>
    <n v="0"/>
    <n v="0"/>
    <n v="0"/>
    <n v="0"/>
    <n v="0"/>
    <n v="0"/>
    <n v="0"/>
    <n v="0"/>
    <n v="0"/>
    <n v="0"/>
    <n v="0"/>
    <n v="0"/>
    <n v="0"/>
    <n v="6"/>
    <n v="1582760"/>
  </r>
  <r>
    <d v="2009-12-01T00:00:00"/>
    <x v="4"/>
    <d v="2009-12-01T00:00:00"/>
    <x v="7"/>
    <x v="0"/>
    <x v="0"/>
    <x v="0"/>
    <n v="0"/>
    <n v="0"/>
    <n v="0"/>
    <n v="0"/>
    <n v="0"/>
    <n v="0"/>
    <n v="0"/>
    <n v="0"/>
    <n v="0"/>
    <n v="0"/>
    <n v="0"/>
    <n v="0"/>
    <n v="1"/>
    <n v="132504"/>
    <n v="1"/>
    <n v="115772"/>
  </r>
  <r>
    <d v="2009-12-02T00:00:00"/>
    <x v="5"/>
    <d v="2009-12-01T00:00:00"/>
    <x v="7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9-12-03T00:00:00"/>
    <x v="6"/>
    <d v="2009-12-01T00:00:00"/>
    <x v="7"/>
    <x v="0"/>
    <x v="0"/>
    <x v="0"/>
    <n v="0"/>
    <n v="0"/>
    <n v="0"/>
    <n v="0"/>
    <n v="0"/>
    <n v="0"/>
    <n v="0"/>
    <n v="0"/>
    <n v="0"/>
    <n v="0"/>
    <n v="0"/>
    <n v="0"/>
    <n v="0"/>
    <n v="0"/>
    <n v="2"/>
    <n v="755850"/>
  </r>
  <r>
    <d v="2009-12-04T00:00:00"/>
    <x v="0"/>
    <d v="2009-12-01T00:00:00"/>
    <x v="7"/>
    <x v="0"/>
    <x v="0"/>
    <x v="0"/>
    <n v="0"/>
    <n v="0"/>
    <n v="0"/>
    <n v="0"/>
    <n v="0"/>
    <n v="0"/>
    <n v="0"/>
    <n v="0"/>
    <n v="0"/>
    <n v="0"/>
    <n v="0"/>
    <n v="0"/>
    <n v="0"/>
    <n v="0"/>
    <n v="3"/>
    <n v="833990"/>
  </r>
  <r>
    <d v="2009-12-05T00:00:00"/>
    <x v="1"/>
    <d v="2009-12-01T00:00:00"/>
    <x v="7"/>
    <x v="5"/>
    <x v="1218"/>
    <x v="1"/>
    <n v="496900"/>
    <n v="0.2"/>
    <n v="1"/>
    <n v="496900"/>
    <n v="0"/>
    <n v="0"/>
    <n v="1"/>
    <n v="248450"/>
    <n v="0"/>
    <n v="0"/>
    <n v="2"/>
    <n v="745350"/>
    <n v="0"/>
    <n v="0"/>
    <n v="1"/>
    <n v="204855"/>
  </r>
  <r>
    <d v="2009-12-06T00:00:00"/>
    <x v="2"/>
    <d v="2009-12-01T00:00:00"/>
    <x v="7"/>
    <x v="3"/>
    <x v="1237"/>
    <x v="0"/>
    <n v="0"/>
    <n v="0"/>
    <n v="1"/>
    <n v="496900"/>
    <n v="0"/>
    <n v="0"/>
    <n v="0"/>
    <n v="0"/>
    <n v="0"/>
    <n v="0"/>
    <n v="0"/>
    <n v="0"/>
    <n v="0"/>
    <n v="0"/>
    <n v="0"/>
    <n v="0"/>
  </r>
  <r>
    <d v="2009-12-07T00:00:00"/>
    <x v="3"/>
    <d v="2009-12-01T00:00:00"/>
    <x v="7"/>
    <x v="11"/>
    <x v="1290"/>
    <x v="1"/>
    <n v="248450"/>
    <n v="8.3333333333333329E-2"/>
    <n v="7"/>
    <n v="3229850"/>
    <n v="0"/>
    <n v="0"/>
    <n v="0"/>
    <n v="0"/>
    <n v="0"/>
    <n v="0"/>
    <n v="4"/>
    <n v="1490700"/>
    <n v="0"/>
    <n v="0"/>
    <n v="6"/>
    <n v="1192392"/>
  </r>
  <r>
    <d v="2009-12-08T00:00:00"/>
    <x v="4"/>
    <d v="2009-12-01T00:00:00"/>
    <x v="7"/>
    <x v="9"/>
    <x v="1235"/>
    <x v="2"/>
    <n v="496900"/>
    <n v="0.2"/>
    <n v="4"/>
    <n v="1490700"/>
    <n v="0"/>
    <n v="0"/>
    <n v="1"/>
    <n v="248450"/>
    <n v="0"/>
    <n v="0"/>
    <n v="3"/>
    <n v="745350"/>
    <n v="0"/>
    <n v="0"/>
    <n v="0"/>
    <n v="0"/>
  </r>
  <r>
    <d v="2009-12-09T00:00:00"/>
    <x v="5"/>
    <d v="2009-12-01T00:00:00"/>
    <x v="7"/>
    <x v="4"/>
    <x v="1257"/>
    <x v="0"/>
    <n v="0"/>
    <n v="0"/>
    <n v="1"/>
    <n v="248450"/>
    <n v="0"/>
    <n v="0"/>
    <n v="0"/>
    <n v="0"/>
    <n v="0"/>
    <n v="0"/>
    <n v="1"/>
    <n v="132507"/>
    <n v="0"/>
    <n v="0"/>
    <n v="0"/>
    <n v="0"/>
  </r>
  <r>
    <d v="2009-12-10T00:00:00"/>
    <x v="6"/>
    <d v="2009-12-01T00:00:00"/>
    <x v="7"/>
    <x v="4"/>
    <x v="1237"/>
    <x v="1"/>
    <n v="248450"/>
    <n v="0.5"/>
    <n v="1"/>
    <n v="248450"/>
    <n v="0"/>
    <n v="0"/>
    <n v="0"/>
    <n v="0"/>
    <n v="0"/>
    <n v="0"/>
    <n v="0"/>
    <n v="0"/>
    <n v="0"/>
    <n v="0"/>
    <n v="4"/>
    <n v="1387020"/>
  </r>
  <r>
    <d v="2009-12-11T00:00:00"/>
    <x v="0"/>
    <d v="2009-12-01T00:00:00"/>
    <x v="7"/>
    <x v="3"/>
    <x v="1202"/>
    <x v="0"/>
    <n v="0"/>
    <n v="0"/>
    <n v="0"/>
    <n v="0"/>
    <n v="0"/>
    <n v="0"/>
    <n v="0"/>
    <n v="0"/>
    <n v="0"/>
    <n v="0"/>
    <n v="1"/>
    <n v="248450"/>
    <n v="0"/>
    <n v="0"/>
    <n v="1"/>
    <n v="395370"/>
  </r>
  <r>
    <d v="2009-12-12T00:00:00"/>
    <x v="1"/>
    <d v="2009-12-01T00:00:00"/>
    <x v="7"/>
    <x v="2"/>
    <x v="1160"/>
    <x v="0"/>
    <n v="0"/>
    <n v="0"/>
    <n v="2"/>
    <n v="496900"/>
    <n v="0"/>
    <n v="0"/>
    <n v="0"/>
    <n v="0"/>
    <n v="1"/>
    <n v="496900"/>
    <n v="0"/>
    <n v="0"/>
    <n v="0"/>
    <n v="0"/>
    <n v="0"/>
    <n v="0"/>
  </r>
  <r>
    <d v="2009-12-13T00:00:00"/>
    <x v="2"/>
    <d v="2009-12-01T00:00:00"/>
    <x v="7"/>
    <x v="4"/>
    <x v="1237"/>
    <x v="0"/>
    <n v="0"/>
    <n v="0"/>
    <n v="0"/>
    <n v="0"/>
    <n v="0"/>
    <n v="0"/>
    <n v="1"/>
    <n v="248450"/>
    <n v="0"/>
    <n v="0"/>
    <n v="1"/>
    <n v="248450"/>
    <n v="0"/>
    <n v="0"/>
    <n v="0"/>
    <n v="0"/>
  </r>
  <r>
    <d v="2009-12-14T00:00:00"/>
    <x v="3"/>
    <d v="2009-12-01T00:00:00"/>
    <x v="7"/>
    <x v="3"/>
    <x v="1202"/>
    <x v="0"/>
    <n v="0"/>
    <n v="0"/>
    <n v="1"/>
    <n v="248450"/>
    <n v="0"/>
    <n v="0"/>
    <n v="0"/>
    <n v="0"/>
    <n v="0"/>
    <n v="0"/>
    <n v="0"/>
    <n v="0"/>
    <n v="0"/>
    <n v="0"/>
    <n v="2"/>
    <n v="883090"/>
  </r>
  <r>
    <d v="2009-12-15T00:00:00"/>
    <x v="4"/>
    <d v="2009-12-01T00:00:00"/>
    <x v="7"/>
    <x v="0"/>
    <x v="0"/>
    <x v="0"/>
    <n v="0"/>
    <n v="0"/>
    <n v="0"/>
    <n v="0"/>
    <n v="0"/>
    <n v="0"/>
    <n v="0"/>
    <n v="0"/>
    <n v="0"/>
    <n v="0"/>
    <n v="0"/>
    <n v="0"/>
    <n v="0"/>
    <n v="0"/>
    <n v="3"/>
    <n v="862770"/>
  </r>
  <r>
    <d v="2009-12-16T00:00:00"/>
    <x v="5"/>
    <d v="2009-12-01T00:00:00"/>
    <x v="7"/>
    <x v="4"/>
    <x v="1237"/>
    <x v="0"/>
    <n v="0"/>
    <n v="0"/>
    <n v="1"/>
    <n v="248450"/>
    <n v="0"/>
    <n v="0"/>
    <n v="0"/>
    <n v="0"/>
    <n v="0"/>
    <n v="0"/>
    <n v="1"/>
    <n v="248450"/>
    <n v="0"/>
    <n v="0"/>
    <n v="5"/>
    <n v="1053880"/>
  </r>
  <r>
    <d v="2009-12-17T00:00:00"/>
    <x v="6"/>
    <d v="2009-12-01T00:00:00"/>
    <x v="7"/>
    <x v="14"/>
    <x v="1235"/>
    <x v="1"/>
    <n v="496900"/>
    <n v="0.125"/>
    <n v="4"/>
    <n v="993800"/>
    <n v="0"/>
    <n v="0"/>
    <n v="0"/>
    <n v="0"/>
    <n v="0"/>
    <n v="0"/>
    <n v="3"/>
    <n v="1490700"/>
    <n v="0"/>
    <n v="0"/>
    <n v="1"/>
    <n v="447800"/>
  </r>
  <r>
    <d v="2009-12-18T00:00:00"/>
    <x v="0"/>
    <d v="2009-12-01T00:00:00"/>
    <x v="7"/>
    <x v="2"/>
    <x v="1187"/>
    <x v="0"/>
    <n v="0"/>
    <n v="0"/>
    <n v="1"/>
    <n v="496900"/>
    <n v="0"/>
    <n v="0"/>
    <n v="0"/>
    <n v="0"/>
    <n v="0"/>
    <n v="0"/>
    <n v="2"/>
    <n v="993800"/>
    <n v="0"/>
    <n v="0"/>
    <n v="2"/>
    <n v="347853"/>
  </r>
  <r>
    <d v="2009-12-19T00:00:00"/>
    <x v="1"/>
    <d v="2009-12-01T00:00:00"/>
    <x v="7"/>
    <x v="5"/>
    <x v="1233"/>
    <x v="0"/>
    <n v="0"/>
    <n v="0"/>
    <n v="3"/>
    <n v="1490700"/>
    <n v="0"/>
    <n v="0"/>
    <n v="1"/>
    <n v="496900"/>
    <n v="0"/>
    <n v="0"/>
    <n v="1"/>
    <n v="132507"/>
    <n v="0"/>
    <n v="0"/>
    <n v="0"/>
    <n v="0"/>
  </r>
  <r>
    <d v="2009-12-20T00:00:00"/>
    <x v="2"/>
    <d v="2009-12-01T00:00:00"/>
    <x v="7"/>
    <x v="1"/>
    <x v="1193"/>
    <x v="1"/>
    <n v="248450"/>
    <n v="0.16666666666666666"/>
    <n v="3"/>
    <n v="1242250"/>
    <n v="0"/>
    <n v="0"/>
    <n v="0"/>
    <n v="0"/>
    <n v="0"/>
    <n v="0"/>
    <n v="2"/>
    <n v="745350"/>
    <n v="0"/>
    <n v="0"/>
    <n v="0"/>
    <n v="0"/>
  </r>
  <r>
    <d v="2009-12-21T00:00:00"/>
    <x v="3"/>
    <d v="2009-12-01T00:00:00"/>
    <x v="7"/>
    <x v="0"/>
    <x v="0"/>
    <x v="0"/>
    <n v="0"/>
    <n v="0"/>
    <n v="0"/>
    <n v="0"/>
    <n v="0"/>
    <n v="0"/>
    <n v="0"/>
    <n v="0"/>
    <n v="0"/>
    <n v="0"/>
    <n v="0"/>
    <n v="0"/>
    <n v="0"/>
    <n v="0"/>
    <n v="9"/>
    <n v="2173322"/>
  </r>
  <r>
    <d v="2009-12-22T00:00:00"/>
    <x v="4"/>
    <d v="2009-12-01T00:00:00"/>
    <x v="7"/>
    <x v="13"/>
    <x v="1221"/>
    <x v="5"/>
    <n v="2732950"/>
    <n v="0.35294117647058826"/>
    <n v="5"/>
    <n v="1987600"/>
    <n v="0"/>
    <n v="0"/>
    <n v="1"/>
    <n v="496900"/>
    <n v="1"/>
    <n v="496900"/>
    <n v="4"/>
    <n v="1739150"/>
    <n v="0"/>
    <n v="0"/>
    <n v="2"/>
    <n v="655700"/>
  </r>
  <r>
    <d v="2009-12-23T00:00:00"/>
    <x v="5"/>
    <d v="2009-12-01T00:00:00"/>
    <x v="7"/>
    <x v="7"/>
    <x v="1226"/>
    <x v="3"/>
    <n v="1490700"/>
    <n v="0.33333333333333331"/>
    <n v="1"/>
    <n v="248450"/>
    <n v="0"/>
    <n v="0"/>
    <n v="0"/>
    <n v="0"/>
    <n v="0"/>
    <n v="0"/>
    <n v="5"/>
    <n v="1739150"/>
    <n v="0"/>
    <n v="0"/>
    <n v="3"/>
    <n v="806420"/>
  </r>
  <r>
    <d v="2009-12-24T00:00:00"/>
    <x v="6"/>
    <d v="2009-12-01T00:00:00"/>
    <x v="7"/>
    <x v="9"/>
    <x v="1231"/>
    <x v="1"/>
    <n v="248450"/>
    <n v="0.1"/>
    <n v="1"/>
    <n v="496900"/>
    <n v="0"/>
    <n v="0"/>
    <n v="2"/>
    <n v="496900"/>
    <n v="2"/>
    <n v="496900"/>
    <n v="4"/>
    <n v="993800"/>
    <n v="0"/>
    <n v="0"/>
    <n v="2"/>
    <n v="588470"/>
  </r>
  <r>
    <d v="2009-12-25T00:00:00"/>
    <x v="0"/>
    <d v="2009-12-01T00:00:00"/>
    <x v="7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9-12-26T00:00:00"/>
    <x v="1"/>
    <d v="2009-12-01T00:00:00"/>
    <x v="7"/>
    <x v="6"/>
    <x v="1138"/>
    <x v="1"/>
    <n v="496900"/>
    <n v="0.25"/>
    <n v="0"/>
    <n v="0"/>
    <n v="0"/>
    <n v="0"/>
    <n v="0"/>
    <n v="0"/>
    <n v="0"/>
    <n v="0"/>
    <n v="3"/>
    <n v="877857"/>
    <n v="0"/>
    <n v="0"/>
    <n v="0"/>
    <n v="0"/>
  </r>
  <r>
    <d v="2009-12-27T00:00:00"/>
    <x v="2"/>
    <d v="2009-12-01T00:00:00"/>
    <x v="7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09-12-28T00:00:00"/>
    <x v="3"/>
    <d v="2009-12-01T00:00:00"/>
    <x v="7"/>
    <x v="2"/>
    <x v="1253"/>
    <x v="0"/>
    <n v="0"/>
    <n v="0"/>
    <n v="3"/>
    <n v="1126307"/>
    <n v="0"/>
    <n v="0"/>
    <n v="0"/>
    <n v="0"/>
    <n v="0"/>
    <n v="0"/>
    <n v="0"/>
    <n v="0"/>
    <n v="0"/>
    <n v="0"/>
    <n v="8"/>
    <n v="2361985"/>
  </r>
  <r>
    <d v="2009-12-29T00:00:00"/>
    <x v="4"/>
    <d v="2009-12-01T00:00:00"/>
    <x v="7"/>
    <x v="2"/>
    <x v="1136"/>
    <x v="0"/>
    <n v="0"/>
    <n v="0"/>
    <n v="1"/>
    <n v="248450"/>
    <n v="0"/>
    <n v="0"/>
    <n v="0"/>
    <n v="0"/>
    <n v="0"/>
    <n v="0"/>
    <n v="2"/>
    <n v="496900"/>
    <n v="0"/>
    <n v="0"/>
    <n v="5"/>
    <n v="1160707"/>
  </r>
  <r>
    <d v="2009-12-30T00:00:00"/>
    <x v="5"/>
    <d v="2009-12-01T00:00:00"/>
    <x v="7"/>
    <x v="4"/>
    <x v="1136"/>
    <x v="0"/>
    <n v="0"/>
    <n v="0"/>
    <n v="1"/>
    <n v="496900"/>
    <n v="0"/>
    <n v="0"/>
    <n v="0"/>
    <n v="0"/>
    <n v="0"/>
    <n v="0"/>
    <n v="1"/>
    <n v="248450"/>
    <n v="0"/>
    <n v="0"/>
    <n v="1"/>
    <n v="204855"/>
  </r>
  <r>
    <d v="2009-12-31T00:00:00"/>
    <x v="6"/>
    <d v="2009-12-01T00:00:00"/>
    <x v="7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10-01-01T00:00:00"/>
    <x v="0"/>
    <d v="2010-01-01T00:00:00"/>
    <x v="8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10-01-02T00:00:00"/>
    <x v="1"/>
    <d v="2010-01-01T00:00:00"/>
    <x v="8"/>
    <x v="8"/>
    <x v="1291"/>
    <x v="0"/>
    <n v="0"/>
    <n v="0"/>
    <n v="5"/>
    <n v="1424833"/>
    <n v="0"/>
    <n v="0"/>
    <n v="0"/>
    <n v="0"/>
    <n v="0"/>
    <n v="0"/>
    <n v="2"/>
    <n v="515000"/>
    <n v="0"/>
    <n v="0"/>
    <n v="0"/>
    <n v="0"/>
  </r>
  <r>
    <d v="2010-01-03T00:00:00"/>
    <x v="2"/>
    <d v="2010-01-01T00:00:00"/>
    <x v="8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10-01-04T00:00:00"/>
    <x v="3"/>
    <d v="2010-01-01T00:00:00"/>
    <x v="8"/>
    <x v="6"/>
    <x v="1292"/>
    <x v="0"/>
    <n v="0"/>
    <n v="0"/>
    <n v="1"/>
    <n v="515000"/>
    <n v="0"/>
    <n v="0"/>
    <n v="0"/>
    <n v="0"/>
    <n v="1"/>
    <n v="257500"/>
    <n v="2"/>
    <n v="772500"/>
    <n v="0"/>
    <n v="0"/>
    <n v="5"/>
    <n v="1362086"/>
  </r>
  <r>
    <d v="2010-01-05T00:00:00"/>
    <x v="4"/>
    <d v="2010-01-01T00:00:00"/>
    <x v="8"/>
    <x v="5"/>
    <x v="1293"/>
    <x v="0"/>
    <n v="0"/>
    <n v="0"/>
    <n v="2"/>
    <n v="772500"/>
    <n v="0"/>
    <n v="0"/>
    <n v="0"/>
    <n v="0"/>
    <n v="1"/>
    <n v="515000"/>
    <n v="2"/>
    <n v="1030000"/>
    <n v="0"/>
    <n v="0"/>
    <n v="6"/>
    <n v="1072557"/>
  </r>
  <r>
    <d v="2010-01-06T00:00:00"/>
    <x v="5"/>
    <d v="2010-01-01T00:00:00"/>
    <x v="8"/>
    <x v="8"/>
    <x v="1294"/>
    <x v="0"/>
    <n v="0"/>
    <n v="0"/>
    <n v="4"/>
    <n v="1167333"/>
    <n v="0"/>
    <n v="0"/>
    <n v="1"/>
    <n v="515000"/>
    <n v="0"/>
    <n v="0"/>
    <n v="2"/>
    <n v="772500"/>
    <n v="0"/>
    <n v="0"/>
    <n v="3"/>
    <n v="844872"/>
  </r>
  <r>
    <d v="2010-01-07T00:00:00"/>
    <x v="6"/>
    <d v="2010-01-01T00:00:00"/>
    <x v="8"/>
    <x v="23"/>
    <x v="1295"/>
    <x v="1"/>
    <n v="515000"/>
    <n v="6.6666666666666666E-2"/>
    <n v="6"/>
    <n v="1562166"/>
    <n v="0"/>
    <n v="0"/>
    <n v="3"/>
    <n v="1545000"/>
    <n v="0"/>
    <n v="0"/>
    <n v="5"/>
    <n v="2575000"/>
    <n v="0"/>
    <n v="0"/>
    <n v="3"/>
    <n v="779000"/>
  </r>
  <r>
    <d v="2010-01-08T00:00:00"/>
    <x v="0"/>
    <d v="2010-01-01T00:00:00"/>
    <x v="8"/>
    <x v="1"/>
    <x v="1296"/>
    <x v="0"/>
    <n v="0"/>
    <n v="0"/>
    <n v="4"/>
    <n v="1802500"/>
    <n v="0"/>
    <n v="0"/>
    <n v="0"/>
    <n v="0"/>
    <n v="0"/>
    <n v="0"/>
    <n v="2"/>
    <n v="1030000"/>
    <n v="0"/>
    <n v="0"/>
    <n v="3"/>
    <n v="1140450"/>
  </r>
  <r>
    <d v="2010-01-09T00:00:00"/>
    <x v="1"/>
    <d v="2010-01-01T00:00:00"/>
    <x v="8"/>
    <x v="11"/>
    <x v="1297"/>
    <x v="2"/>
    <n v="772500"/>
    <n v="0.16666666666666666"/>
    <n v="2"/>
    <n v="515000"/>
    <n v="0"/>
    <n v="0"/>
    <n v="1"/>
    <n v="257500"/>
    <n v="1"/>
    <n v="257500"/>
    <n v="6"/>
    <n v="2060000"/>
    <n v="0"/>
    <n v="0"/>
    <n v="0"/>
    <n v="0"/>
  </r>
  <r>
    <d v="2010-01-10T00:00:00"/>
    <x v="2"/>
    <d v="2010-01-01T00:00:00"/>
    <x v="8"/>
    <x v="1"/>
    <x v="1296"/>
    <x v="0"/>
    <n v="0"/>
    <n v="0"/>
    <n v="4"/>
    <n v="2060000"/>
    <n v="0"/>
    <n v="0"/>
    <n v="0"/>
    <n v="0"/>
    <n v="0"/>
    <n v="0"/>
    <n v="2"/>
    <n v="772500"/>
    <n v="0"/>
    <n v="0"/>
    <n v="0"/>
    <n v="0"/>
  </r>
  <r>
    <d v="2010-01-11T00:00:00"/>
    <x v="3"/>
    <d v="2010-01-01T00:00:00"/>
    <x v="8"/>
    <x v="3"/>
    <x v="1298"/>
    <x v="0"/>
    <n v="0"/>
    <n v="0"/>
    <n v="0"/>
    <n v="0"/>
    <n v="0"/>
    <n v="0"/>
    <n v="0"/>
    <n v="0"/>
    <n v="0"/>
    <n v="0"/>
    <n v="1"/>
    <n v="515000"/>
    <n v="0"/>
    <n v="0"/>
    <n v="0"/>
    <n v="0"/>
  </r>
  <r>
    <d v="2010-01-12T00:00:00"/>
    <x v="4"/>
    <d v="2010-01-01T00:00:00"/>
    <x v="8"/>
    <x v="4"/>
    <x v="1298"/>
    <x v="0"/>
    <n v="0"/>
    <n v="0"/>
    <n v="1"/>
    <n v="257500"/>
    <n v="0"/>
    <n v="0"/>
    <n v="0"/>
    <n v="0"/>
    <n v="0"/>
    <n v="0"/>
    <n v="1"/>
    <n v="257500"/>
    <n v="0"/>
    <n v="0"/>
    <n v="1"/>
    <n v="271600"/>
  </r>
  <r>
    <d v="2010-01-13T00:00:00"/>
    <x v="5"/>
    <d v="2010-01-01T00:00:00"/>
    <x v="8"/>
    <x v="14"/>
    <x v="1296"/>
    <x v="1"/>
    <n v="515000"/>
    <n v="0.125"/>
    <n v="3"/>
    <n v="1030000"/>
    <n v="0"/>
    <n v="0"/>
    <n v="0"/>
    <n v="0"/>
    <n v="0"/>
    <n v="0"/>
    <n v="4"/>
    <n v="1287500"/>
    <n v="0"/>
    <n v="0"/>
    <n v="4"/>
    <n v="1592350"/>
  </r>
  <r>
    <d v="2010-01-14T00:00:00"/>
    <x v="6"/>
    <d v="2010-01-01T00:00:00"/>
    <x v="8"/>
    <x v="11"/>
    <x v="1299"/>
    <x v="1"/>
    <n v="257500"/>
    <n v="8.3333333333333329E-2"/>
    <n v="7"/>
    <n v="2454833"/>
    <n v="0"/>
    <n v="0"/>
    <n v="0"/>
    <n v="0"/>
    <n v="1"/>
    <n v="515000"/>
    <n v="3"/>
    <n v="909833"/>
    <n v="0"/>
    <n v="0"/>
    <n v="6"/>
    <n v="1885750"/>
  </r>
  <r>
    <d v="2010-01-15T00:00:00"/>
    <x v="0"/>
    <d v="2010-01-01T00:00:00"/>
    <x v="8"/>
    <x v="3"/>
    <x v="1300"/>
    <x v="0"/>
    <n v="0"/>
    <n v="0"/>
    <n v="1"/>
    <n v="257500"/>
    <n v="0"/>
    <n v="0"/>
    <n v="0"/>
    <n v="0"/>
    <n v="0"/>
    <n v="0"/>
    <n v="0"/>
    <n v="0"/>
    <n v="1"/>
    <n v="115653"/>
    <n v="4"/>
    <n v="1258406"/>
  </r>
  <r>
    <d v="2010-01-16T00:00:00"/>
    <x v="1"/>
    <d v="2010-01-01T00:00:00"/>
    <x v="8"/>
    <x v="8"/>
    <x v="1301"/>
    <x v="0"/>
    <n v="0"/>
    <n v="0"/>
    <n v="4"/>
    <n v="1287500"/>
    <n v="0"/>
    <n v="0"/>
    <n v="0"/>
    <n v="0"/>
    <n v="0"/>
    <n v="0"/>
    <n v="3"/>
    <n v="772500"/>
    <n v="0"/>
    <n v="0"/>
    <n v="0"/>
    <n v="0"/>
  </r>
  <r>
    <d v="2010-01-17T00:00:00"/>
    <x v="2"/>
    <d v="2010-01-01T00:00:00"/>
    <x v="8"/>
    <x v="1"/>
    <x v="1302"/>
    <x v="0"/>
    <n v="0"/>
    <n v="0"/>
    <n v="3"/>
    <n v="909833"/>
    <n v="0"/>
    <n v="0"/>
    <n v="1"/>
    <n v="515000"/>
    <n v="2"/>
    <n v="394833"/>
    <n v="0"/>
    <n v="0"/>
    <n v="0"/>
    <n v="0"/>
    <n v="0"/>
    <n v="0"/>
  </r>
  <r>
    <d v="2010-01-18T00:00:00"/>
    <x v="3"/>
    <d v="2010-01-01T00:00:00"/>
    <x v="8"/>
    <x v="6"/>
    <x v="1303"/>
    <x v="1"/>
    <n v="257500"/>
    <n v="0.25"/>
    <n v="1"/>
    <n v="257500"/>
    <n v="0"/>
    <n v="0"/>
    <n v="0"/>
    <n v="0"/>
    <n v="0"/>
    <n v="0"/>
    <n v="2"/>
    <n v="772500"/>
    <n v="0"/>
    <n v="0"/>
    <n v="5"/>
    <n v="930575"/>
  </r>
  <r>
    <d v="2010-01-19T00:00:00"/>
    <x v="4"/>
    <d v="2010-01-01T00:00:00"/>
    <x v="8"/>
    <x v="3"/>
    <x v="1298"/>
    <x v="1"/>
    <n v="515000"/>
    <n v="1"/>
    <n v="0"/>
    <n v="0"/>
    <n v="0"/>
    <n v="0"/>
    <n v="0"/>
    <n v="0"/>
    <n v="0"/>
    <n v="0"/>
    <n v="0"/>
    <n v="0"/>
    <n v="0"/>
    <n v="0"/>
    <n v="5"/>
    <n v="880509"/>
  </r>
  <r>
    <d v="2010-01-20T00:00:00"/>
    <x v="5"/>
    <d v="2010-01-01T00:00:00"/>
    <x v="8"/>
    <x v="7"/>
    <x v="1304"/>
    <x v="1"/>
    <n v="515000"/>
    <n v="0.1111111111111111"/>
    <n v="8"/>
    <n v="2712333"/>
    <n v="0"/>
    <n v="0"/>
    <n v="0"/>
    <n v="0"/>
    <n v="0"/>
    <n v="0"/>
    <n v="0"/>
    <n v="0"/>
    <n v="0"/>
    <n v="0"/>
    <n v="2"/>
    <n v="316000"/>
  </r>
  <r>
    <d v="2010-01-21T00:00:00"/>
    <x v="6"/>
    <d v="2010-01-01T00:00:00"/>
    <x v="8"/>
    <x v="2"/>
    <x v="1305"/>
    <x v="0"/>
    <n v="0"/>
    <n v="0"/>
    <n v="2"/>
    <n v="772500"/>
    <n v="0"/>
    <n v="0"/>
    <n v="0"/>
    <n v="0"/>
    <n v="1"/>
    <n v="257500"/>
    <n v="0"/>
    <n v="0"/>
    <n v="0"/>
    <n v="0"/>
    <n v="4"/>
    <n v="1144820"/>
  </r>
  <r>
    <d v="2010-01-22T00:00:00"/>
    <x v="0"/>
    <d v="2010-01-01T00:00:00"/>
    <x v="8"/>
    <x v="7"/>
    <x v="1306"/>
    <x v="2"/>
    <n v="1030000"/>
    <n v="0.22222222222222221"/>
    <n v="2"/>
    <n v="772500"/>
    <n v="0"/>
    <n v="0"/>
    <n v="0"/>
    <n v="0"/>
    <n v="1"/>
    <n v="515000"/>
    <n v="4"/>
    <n v="2060000"/>
    <n v="0"/>
    <n v="0"/>
    <n v="3"/>
    <n v="627570"/>
  </r>
  <r>
    <d v="2010-01-23T00:00:00"/>
    <x v="1"/>
    <d v="2010-01-01T00:00:00"/>
    <x v="8"/>
    <x v="2"/>
    <x v="1303"/>
    <x v="0"/>
    <n v="0"/>
    <n v="0"/>
    <n v="2"/>
    <n v="772500"/>
    <n v="0"/>
    <n v="0"/>
    <n v="0"/>
    <n v="0"/>
    <n v="0"/>
    <n v="0"/>
    <n v="1"/>
    <n v="515000"/>
    <n v="0"/>
    <n v="0"/>
    <n v="0"/>
    <n v="0"/>
  </r>
  <r>
    <d v="2010-01-24T00:00:00"/>
    <x v="2"/>
    <d v="2010-01-01T00:00:00"/>
    <x v="8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10-01-25T00:00:00"/>
    <x v="3"/>
    <d v="2010-01-01T00:00:00"/>
    <x v="8"/>
    <x v="1"/>
    <x v="1307"/>
    <x v="1"/>
    <n v="257500"/>
    <n v="0.16666666666666666"/>
    <n v="3"/>
    <n v="772500"/>
    <n v="0"/>
    <n v="0"/>
    <n v="0"/>
    <n v="0"/>
    <n v="0"/>
    <n v="0"/>
    <n v="2"/>
    <n v="772500"/>
    <n v="0"/>
    <n v="0"/>
    <n v="1"/>
    <n v="218100"/>
  </r>
  <r>
    <d v="2010-01-26T00:00:00"/>
    <x v="4"/>
    <d v="2010-01-01T00:00:00"/>
    <x v="8"/>
    <x v="6"/>
    <x v="1307"/>
    <x v="0"/>
    <n v="0"/>
    <n v="0"/>
    <n v="2"/>
    <n v="772500"/>
    <n v="0"/>
    <n v="0"/>
    <n v="1"/>
    <n v="515000"/>
    <n v="0"/>
    <n v="0"/>
    <n v="1"/>
    <n v="515000"/>
    <n v="0"/>
    <n v="0"/>
    <n v="2"/>
    <n v="411055"/>
  </r>
  <r>
    <d v="2010-01-27T00:00:00"/>
    <x v="5"/>
    <d v="2010-01-01T00:00:00"/>
    <x v="8"/>
    <x v="9"/>
    <x v="1308"/>
    <x v="1"/>
    <n v="515000"/>
    <n v="0.1"/>
    <n v="5"/>
    <n v="1682333"/>
    <n v="0"/>
    <n v="0"/>
    <n v="0"/>
    <n v="0"/>
    <n v="0"/>
    <n v="0"/>
    <n v="4"/>
    <n v="1545000"/>
    <n v="1"/>
    <n v="515010"/>
    <n v="7"/>
    <n v="2147567"/>
  </r>
  <r>
    <d v="2010-01-28T00:00:00"/>
    <x v="6"/>
    <d v="2010-01-01T00:00:00"/>
    <x v="8"/>
    <x v="2"/>
    <x v="1309"/>
    <x v="1"/>
    <n v="515000"/>
    <n v="0.33333333333333331"/>
    <n v="1"/>
    <n v="137333"/>
    <n v="0"/>
    <n v="0"/>
    <n v="0"/>
    <n v="0"/>
    <n v="2"/>
    <n v="772500"/>
    <n v="-1"/>
    <n v="-515000"/>
    <n v="0"/>
    <n v="0"/>
    <n v="2"/>
    <n v="693700"/>
  </r>
  <r>
    <d v="2010-01-29T00:00:00"/>
    <x v="0"/>
    <d v="2010-01-01T00:00:00"/>
    <x v="8"/>
    <x v="2"/>
    <x v="1305"/>
    <x v="0"/>
    <n v="0"/>
    <n v="0"/>
    <n v="2"/>
    <n v="772500"/>
    <n v="0"/>
    <n v="0"/>
    <n v="0"/>
    <n v="0"/>
    <n v="0"/>
    <n v="0"/>
    <n v="1"/>
    <n v="257500"/>
    <n v="0"/>
    <n v="0"/>
    <n v="0"/>
    <n v="0"/>
  </r>
  <r>
    <d v="2010-01-30T00:00:00"/>
    <x v="1"/>
    <d v="2010-01-01T00:00:00"/>
    <x v="8"/>
    <x v="14"/>
    <x v="1310"/>
    <x v="1"/>
    <n v="515000"/>
    <n v="0.125"/>
    <n v="6"/>
    <n v="2317500"/>
    <n v="0"/>
    <n v="0"/>
    <n v="0"/>
    <n v="0"/>
    <n v="0"/>
    <n v="0"/>
    <n v="1"/>
    <n v="515000"/>
    <n v="0"/>
    <n v="0"/>
    <n v="0"/>
    <n v="0"/>
  </r>
  <r>
    <d v="2010-01-31T00:00:00"/>
    <x v="2"/>
    <d v="2010-01-01T00:00:00"/>
    <x v="8"/>
    <x v="19"/>
    <x v="1311"/>
    <x v="0"/>
    <n v="0"/>
    <n v="0"/>
    <n v="13"/>
    <n v="5287333"/>
    <n v="0"/>
    <n v="0"/>
    <n v="1"/>
    <n v="257500"/>
    <n v="1"/>
    <n v="515000"/>
    <n v="4"/>
    <n v="1287500"/>
    <n v="0"/>
    <n v="0"/>
    <n v="0"/>
    <n v="0"/>
  </r>
  <r>
    <d v="2010-02-01T00:00:00"/>
    <x v="3"/>
    <d v="2010-02-01T00:00:00"/>
    <x v="8"/>
    <x v="1"/>
    <x v="1291"/>
    <x v="1"/>
    <n v="515000"/>
    <n v="0.16666666666666666"/>
    <n v="4"/>
    <n v="1167333"/>
    <n v="0"/>
    <n v="0"/>
    <n v="1"/>
    <n v="257500"/>
    <n v="0"/>
    <n v="0"/>
    <n v="0"/>
    <n v="0"/>
    <n v="4"/>
    <n v="1077769"/>
    <n v="5"/>
    <n v="1171127"/>
  </r>
  <r>
    <d v="2010-02-02T00:00:00"/>
    <x v="4"/>
    <d v="2010-02-01T00:00:00"/>
    <x v="8"/>
    <x v="5"/>
    <x v="1301"/>
    <x v="0"/>
    <n v="0"/>
    <n v="0"/>
    <n v="4"/>
    <n v="1545000"/>
    <n v="0"/>
    <n v="0"/>
    <n v="0"/>
    <n v="0"/>
    <n v="0"/>
    <n v="0"/>
    <n v="1"/>
    <n v="515000"/>
    <n v="4"/>
    <n v="797156"/>
    <n v="1"/>
    <n v="395370"/>
  </r>
  <r>
    <d v="2010-02-03T00:00:00"/>
    <x v="5"/>
    <d v="2010-02-01T00:00:00"/>
    <x v="8"/>
    <x v="1"/>
    <x v="1301"/>
    <x v="0"/>
    <n v="0"/>
    <n v="0"/>
    <n v="4"/>
    <n v="1287500"/>
    <n v="0"/>
    <n v="0"/>
    <n v="0"/>
    <n v="0"/>
    <n v="0"/>
    <n v="0"/>
    <n v="2"/>
    <n v="772500"/>
    <n v="2"/>
    <n v="359549"/>
    <n v="2"/>
    <n v="678750"/>
  </r>
  <r>
    <d v="2010-02-04T00:00:00"/>
    <x v="6"/>
    <d v="2010-02-01T00:00:00"/>
    <x v="8"/>
    <x v="7"/>
    <x v="1310"/>
    <x v="0"/>
    <n v="0"/>
    <n v="0"/>
    <n v="5"/>
    <n v="1802500"/>
    <n v="0"/>
    <n v="0"/>
    <n v="2"/>
    <n v="1030000"/>
    <n v="0"/>
    <n v="0"/>
    <n v="2"/>
    <n v="515000"/>
    <n v="0"/>
    <n v="0"/>
    <n v="1"/>
    <n v="129753"/>
  </r>
  <r>
    <d v="2010-02-05T00:00:00"/>
    <x v="0"/>
    <d v="2010-02-01T00:00:00"/>
    <x v="8"/>
    <x v="0"/>
    <x v="0"/>
    <x v="0"/>
    <n v="0"/>
    <n v="0"/>
    <n v="0"/>
    <n v="0"/>
    <n v="0"/>
    <n v="0"/>
    <n v="0"/>
    <n v="0"/>
    <n v="0"/>
    <n v="0"/>
    <n v="0"/>
    <n v="0"/>
    <n v="0"/>
    <n v="0"/>
    <n v="3"/>
    <n v="1035570"/>
  </r>
  <r>
    <d v="2010-02-06T00:00:00"/>
    <x v="1"/>
    <d v="2010-02-01T00:00:00"/>
    <x v="8"/>
    <x v="12"/>
    <x v="1312"/>
    <x v="0"/>
    <n v="0"/>
    <n v="0"/>
    <n v="5"/>
    <n v="1047166"/>
    <n v="0"/>
    <n v="0"/>
    <n v="3"/>
    <n v="909833"/>
    <n v="1"/>
    <n v="257500"/>
    <n v="4"/>
    <n v="1424833"/>
    <n v="0"/>
    <n v="0"/>
    <n v="0"/>
    <n v="0"/>
  </r>
  <r>
    <d v="2010-02-07T00:00:00"/>
    <x v="2"/>
    <d v="2010-02-01T00:00:00"/>
    <x v="8"/>
    <x v="5"/>
    <x v="1313"/>
    <x v="0"/>
    <n v="0"/>
    <n v="0"/>
    <n v="4"/>
    <n v="1030000"/>
    <n v="0"/>
    <n v="0"/>
    <n v="0"/>
    <n v="0"/>
    <n v="0"/>
    <n v="0"/>
    <n v="1"/>
    <n v="137333"/>
    <n v="0"/>
    <n v="0"/>
    <n v="0"/>
    <n v="0"/>
  </r>
  <r>
    <d v="2010-02-08T00:00:00"/>
    <x v="3"/>
    <d v="2010-02-01T00:00:00"/>
    <x v="8"/>
    <x v="2"/>
    <x v="1305"/>
    <x v="0"/>
    <n v="0"/>
    <n v="0"/>
    <n v="2"/>
    <n v="515000"/>
    <n v="0"/>
    <n v="0"/>
    <n v="0"/>
    <n v="0"/>
    <n v="0"/>
    <n v="0"/>
    <n v="1"/>
    <n v="515000"/>
    <n v="0"/>
    <n v="0"/>
    <n v="3"/>
    <n v="964905"/>
  </r>
  <r>
    <d v="2010-02-09T00:00:00"/>
    <x v="4"/>
    <d v="2010-02-01T00:00:00"/>
    <x v="8"/>
    <x v="8"/>
    <x v="1314"/>
    <x v="0"/>
    <n v="0"/>
    <n v="0"/>
    <n v="4"/>
    <n v="1424833"/>
    <n v="0"/>
    <n v="0"/>
    <n v="1"/>
    <n v="515000"/>
    <n v="0"/>
    <n v="0"/>
    <n v="2"/>
    <n v="1030000"/>
    <n v="0"/>
    <n v="0"/>
    <n v="8"/>
    <n v="1363724"/>
  </r>
  <r>
    <d v="2010-02-10T00:00:00"/>
    <x v="5"/>
    <d v="2010-02-01T00:00:00"/>
    <x v="8"/>
    <x v="1"/>
    <x v="1315"/>
    <x v="0"/>
    <n v="0"/>
    <n v="0"/>
    <n v="4"/>
    <n v="669499"/>
    <n v="0"/>
    <n v="0"/>
    <n v="0"/>
    <n v="0"/>
    <n v="0"/>
    <n v="0"/>
    <n v="2"/>
    <n v="515000"/>
    <n v="7"/>
    <n v="1926942"/>
    <n v="4"/>
    <n v="898635"/>
  </r>
  <r>
    <d v="2010-02-11T00:00:00"/>
    <x v="6"/>
    <d v="2010-02-01T00:00:00"/>
    <x v="8"/>
    <x v="2"/>
    <x v="1305"/>
    <x v="1"/>
    <n v="257500"/>
    <n v="0.33333333333333331"/>
    <n v="1"/>
    <n v="257500"/>
    <n v="0"/>
    <n v="0"/>
    <n v="0"/>
    <n v="0"/>
    <n v="0"/>
    <n v="0"/>
    <n v="1"/>
    <n v="515000"/>
    <n v="0"/>
    <n v="0"/>
    <n v="4"/>
    <n v="1051400"/>
  </r>
  <r>
    <d v="2010-02-12T00:00:00"/>
    <x v="0"/>
    <d v="2010-02-01T00:00:00"/>
    <x v="8"/>
    <x v="2"/>
    <x v="1292"/>
    <x v="1"/>
    <n v="515000"/>
    <n v="0.33333333333333331"/>
    <n v="2"/>
    <n v="1030000"/>
    <n v="0"/>
    <n v="0"/>
    <n v="0"/>
    <n v="0"/>
    <n v="0"/>
    <n v="0"/>
    <n v="0"/>
    <n v="0"/>
    <n v="1"/>
    <n v="320900"/>
    <n v="3"/>
    <n v="591300"/>
  </r>
  <r>
    <d v="2010-02-13T00:00:00"/>
    <x v="1"/>
    <d v="2010-02-01T00:00:00"/>
    <x v="8"/>
    <x v="5"/>
    <x v="1292"/>
    <x v="0"/>
    <n v="0"/>
    <n v="0"/>
    <n v="1"/>
    <n v="257500"/>
    <n v="0"/>
    <n v="0"/>
    <n v="0"/>
    <n v="0"/>
    <n v="3"/>
    <n v="1030000"/>
    <n v="1"/>
    <n v="257500"/>
    <n v="0"/>
    <n v="0"/>
    <n v="1"/>
    <n v="475600"/>
  </r>
  <r>
    <d v="2010-02-14T00:00:00"/>
    <x v="2"/>
    <d v="2010-02-01T00:00:00"/>
    <x v="8"/>
    <x v="5"/>
    <x v="1301"/>
    <x v="1"/>
    <n v="515000"/>
    <n v="0.2"/>
    <n v="2"/>
    <n v="1030000"/>
    <n v="0"/>
    <n v="0"/>
    <n v="1"/>
    <n v="257500"/>
    <n v="0"/>
    <n v="0"/>
    <n v="1"/>
    <n v="257500"/>
    <n v="0"/>
    <n v="0"/>
    <n v="0"/>
    <n v="0"/>
  </r>
  <r>
    <d v="2010-02-15T00:00:00"/>
    <x v="3"/>
    <d v="2010-02-01T00:00:00"/>
    <x v="8"/>
    <x v="3"/>
    <x v="1316"/>
    <x v="0"/>
    <n v="0"/>
    <n v="0"/>
    <n v="0"/>
    <n v="0"/>
    <n v="0"/>
    <n v="0"/>
    <n v="0"/>
    <n v="0"/>
    <n v="0"/>
    <n v="0"/>
    <n v="1"/>
    <n v="137333"/>
    <n v="0"/>
    <n v="0"/>
    <n v="2"/>
    <n v="794200"/>
  </r>
  <r>
    <d v="2010-02-16T00:00:00"/>
    <x v="4"/>
    <d v="2010-02-01T00:00:00"/>
    <x v="8"/>
    <x v="8"/>
    <x v="1317"/>
    <x v="0"/>
    <n v="0"/>
    <n v="0"/>
    <n v="3"/>
    <n v="1167333"/>
    <n v="0"/>
    <n v="0"/>
    <n v="1"/>
    <n v="137333"/>
    <n v="1"/>
    <n v="515000"/>
    <n v="2"/>
    <n v="394833"/>
    <n v="0"/>
    <n v="0"/>
    <n v="0"/>
    <n v="0"/>
  </r>
  <r>
    <d v="2010-02-17T00:00:00"/>
    <x v="5"/>
    <d v="2010-02-01T00:00:00"/>
    <x v="8"/>
    <x v="2"/>
    <x v="1318"/>
    <x v="1"/>
    <n v="257500"/>
    <n v="0.33333333333333331"/>
    <n v="0"/>
    <n v="0"/>
    <n v="0"/>
    <n v="0"/>
    <n v="1"/>
    <n v="137333"/>
    <n v="0"/>
    <n v="0"/>
    <n v="1"/>
    <n v="137333"/>
    <n v="2"/>
    <n v="622121"/>
    <n v="2"/>
    <n v="747200"/>
  </r>
  <r>
    <d v="2010-02-18T00:00:00"/>
    <x v="6"/>
    <d v="2010-02-01T00:00:00"/>
    <x v="8"/>
    <x v="4"/>
    <x v="1319"/>
    <x v="0"/>
    <n v="0"/>
    <n v="0"/>
    <n v="1"/>
    <n v="257500"/>
    <n v="0"/>
    <n v="0"/>
    <n v="0"/>
    <n v="0"/>
    <n v="0"/>
    <n v="0"/>
    <n v="1"/>
    <n v="515000"/>
    <n v="0"/>
    <n v="0"/>
    <n v="1"/>
    <n v="395370"/>
  </r>
  <r>
    <d v="2010-02-19T00:00:00"/>
    <x v="0"/>
    <d v="2010-02-01T00:00:00"/>
    <x v="8"/>
    <x v="3"/>
    <x v="1300"/>
    <x v="0"/>
    <n v="0"/>
    <n v="0"/>
    <n v="1"/>
    <n v="257500"/>
    <n v="0"/>
    <n v="0"/>
    <n v="0"/>
    <n v="0"/>
    <n v="0"/>
    <n v="0"/>
    <n v="0"/>
    <n v="0"/>
    <n v="5"/>
    <n v="1231000"/>
    <n v="4"/>
    <n v="770072"/>
  </r>
  <r>
    <d v="2010-02-20T00:00:00"/>
    <x v="1"/>
    <d v="2010-02-01T00:00:00"/>
    <x v="8"/>
    <x v="1"/>
    <x v="1302"/>
    <x v="0"/>
    <n v="0"/>
    <n v="0"/>
    <n v="4"/>
    <n v="1047166"/>
    <n v="0"/>
    <n v="0"/>
    <n v="0"/>
    <n v="0"/>
    <n v="0"/>
    <n v="0"/>
    <n v="2"/>
    <n v="772500"/>
    <n v="0"/>
    <n v="0"/>
    <n v="0"/>
    <n v="0"/>
  </r>
  <r>
    <d v="2010-02-21T00:00:00"/>
    <x v="2"/>
    <d v="2010-02-01T00:00:00"/>
    <x v="8"/>
    <x v="7"/>
    <x v="1320"/>
    <x v="0"/>
    <n v="0"/>
    <n v="0"/>
    <n v="5"/>
    <n v="1115833"/>
    <n v="0"/>
    <n v="0"/>
    <n v="1"/>
    <n v="257500"/>
    <n v="1"/>
    <n v="257500"/>
    <n v="2"/>
    <n v="772500"/>
    <n v="0"/>
    <n v="0"/>
    <n v="0"/>
    <n v="0"/>
  </r>
  <r>
    <d v="2010-02-22T00:00:00"/>
    <x v="3"/>
    <d v="2010-02-01T00:00:00"/>
    <x v="8"/>
    <x v="5"/>
    <x v="1321"/>
    <x v="1"/>
    <n v="257500"/>
    <n v="0.2"/>
    <n v="2"/>
    <n v="394833"/>
    <n v="0"/>
    <n v="0"/>
    <n v="1"/>
    <n v="515000"/>
    <n v="0"/>
    <n v="0"/>
    <n v="1"/>
    <n v="257500"/>
    <n v="0"/>
    <n v="0"/>
    <n v="2"/>
    <n v="640200"/>
  </r>
  <r>
    <d v="2010-02-23T00:00:00"/>
    <x v="4"/>
    <d v="2010-02-01T00:00:00"/>
    <x v="8"/>
    <x v="2"/>
    <x v="1309"/>
    <x v="2"/>
    <n v="772500"/>
    <n v="0.66666666666666663"/>
    <n v="1"/>
    <n v="137333"/>
    <n v="0"/>
    <n v="0"/>
    <n v="0"/>
    <n v="0"/>
    <n v="0"/>
    <n v="0"/>
    <n v="0"/>
    <n v="0"/>
    <n v="1"/>
    <n v="177900"/>
    <n v="1"/>
    <n v="244850"/>
  </r>
  <r>
    <d v="2010-02-24T00:00:00"/>
    <x v="5"/>
    <d v="2010-02-01T00:00:00"/>
    <x v="8"/>
    <x v="3"/>
    <x v="1298"/>
    <x v="0"/>
    <n v="0"/>
    <n v="0"/>
    <n v="1"/>
    <n v="515000"/>
    <n v="0"/>
    <n v="0"/>
    <n v="0"/>
    <n v="0"/>
    <n v="0"/>
    <n v="0"/>
    <n v="0"/>
    <n v="0"/>
    <n v="1"/>
    <n v="216850"/>
    <n v="1"/>
    <n v="122900"/>
  </r>
  <r>
    <d v="2010-02-25T00:00:00"/>
    <x v="6"/>
    <d v="2010-02-01T00:00:00"/>
    <x v="8"/>
    <x v="2"/>
    <x v="1322"/>
    <x v="0"/>
    <n v="0"/>
    <n v="0"/>
    <n v="1"/>
    <n v="257500"/>
    <n v="0"/>
    <n v="0"/>
    <n v="1"/>
    <n v="257500"/>
    <n v="1"/>
    <n v="137333"/>
    <n v="0"/>
    <n v="0"/>
    <n v="2"/>
    <n v="370338"/>
    <n v="5"/>
    <n v="1650765"/>
  </r>
  <r>
    <d v="2010-02-26T00:00:00"/>
    <x v="0"/>
    <d v="2010-02-01T00:00:00"/>
    <x v="8"/>
    <x v="3"/>
    <x v="1316"/>
    <x v="0"/>
    <n v="0"/>
    <n v="0"/>
    <n v="0"/>
    <n v="0"/>
    <n v="0"/>
    <n v="0"/>
    <n v="0"/>
    <n v="0"/>
    <n v="0"/>
    <n v="0"/>
    <n v="1"/>
    <n v="137333"/>
    <n v="0"/>
    <n v="0"/>
    <n v="2"/>
    <n v="626320"/>
  </r>
  <r>
    <d v="2010-02-27T00:00:00"/>
    <x v="1"/>
    <d v="2010-02-01T00:00:00"/>
    <x v="8"/>
    <x v="4"/>
    <x v="1298"/>
    <x v="0"/>
    <n v="0"/>
    <n v="0"/>
    <n v="1"/>
    <n v="257500"/>
    <n v="0"/>
    <n v="0"/>
    <n v="0"/>
    <n v="0"/>
    <n v="0"/>
    <n v="0"/>
    <n v="1"/>
    <n v="257500"/>
    <n v="0"/>
    <n v="0"/>
    <n v="0"/>
    <n v="0"/>
  </r>
  <r>
    <d v="2010-02-28T00:00:00"/>
    <x v="2"/>
    <d v="2010-02-01T00:00:00"/>
    <x v="8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10-03-01T00:00:00"/>
    <x v="3"/>
    <d v="2010-03-01T00:00:00"/>
    <x v="8"/>
    <x v="0"/>
    <x v="0"/>
    <x v="0"/>
    <n v="0"/>
    <n v="0"/>
    <n v="0"/>
    <n v="0"/>
    <n v="0"/>
    <n v="0"/>
    <n v="0"/>
    <n v="0"/>
    <n v="0"/>
    <n v="0"/>
    <n v="0"/>
    <n v="0"/>
    <n v="1"/>
    <n v="335900"/>
    <n v="1"/>
    <n v="447800"/>
  </r>
  <r>
    <d v="2010-03-02T00:00:00"/>
    <x v="4"/>
    <d v="2010-03-01T00:00:00"/>
    <x v="8"/>
    <x v="4"/>
    <x v="1323"/>
    <x v="0"/>
    <n v="0"/>
    <n v="0"/>
    <n v="1"/>
    <n v="137333"/>
    <n v="0"/>
    <n v="0"/>
    <n v="0"/>
    <n v="0"/>
    <n v="0"/>
    <n v="0"/>
    <n v="1"/>
    <n v="257500"/>
    <n v="6"/>
    <n v="1575651"/>
    <n v="2"/>
    <n v="436200"/>
  </r>
  <r>
    <d v="2010-03-03T00:00:00"/>
    <x v="5"/>
    <d v="2010-03-01T00:00:00"/>
    <x v="8"/>
    <x v="4"/>
    <x v="1319"/>
    <x v="0"/>
    <n v="0"/>
    <n v="0"/>
    <n v="0"/>
    <n v="0"/>
    <n v="0"/>
    <n v="0"/>
    <n v="0"/>
    <n v="0"/>
    <n v="1"/>
    <n v="257500"/>
    <n v="1"/>
    <n v="515000"/>
    <n v="0"/>
    <n v="0"/>
    <n v="1"/>
    <n v="230950"/>
  </r>
  <r>
    <d v="2010-03-04T00:00:00"/>
    <x v="6"/>
    <d v="2010-03-01T00:00:00"/>
    <x v="8"/>
    <x v="4"/>
    <x v="1298"/>
    <x v="0"/>
    <n v="0"/>
    <n v="0"/>
    <n v="0"/>
    <n v="0"/>
    <n v="0"/>
    <n v="0"/>
    <n v="0"/>
    <n v="0"/>
    <n v="2"/>
    <n v="515000"/>
    <n v="0"/>
    <n v="0"/>
    <n v="0"/>
    <n v="0"/>
    <n v="1"/>
    <n v="204855"/>
  </r>
  <r>
    <d v="2010-03-05T00:00:00"/>
    <x v="0"/>
    <d v="2010-03-01T00:00:00"/>
    <x v="8"/>
    <x v="1"/>
    <x v="1291"/>
    <x v="1"/>
    <n v="515000"/>
    <n v="0.16666666666666666"/>
    <n v="3"/>
    <n v="772500"/>
    <n v="0"/>
    <n v="0"/>
    <n v="1"/>
    <n v="515000"/>
    <n v="1"/>
    <n v="137333"/>
    <n v="0"/>
    <n v="0"/>
    <n v="4"/>
    <n v="810488"/>
    <n v="7"/>
    <n v="1501135"/>
  </r>
  <r>
    <d v="2010-03-06T00:00:00"/>
    <x v="1"/>
    <d v="2010-03-01T00:00:00"/>
    <x v="8"/>
    <x v="5"/>
    <x v="1321"/>
    <x v="1"/>
    <n v="137333"/>
    <n v="0.2"/>
    <n v="3"/>
    <n v="1030000"/>
    <n v="0"/>
    <n v="0"/>
    <n v="0"/>
    <n v="0"/>
    <n v="1"/>
    <n v="137333"/>
    <n v="0"/>
    <n v="120167"/>
    <n v="0"/>
    <n v="0"/>
    <n v="0"/>
    <n v="0"/>
  </r>
  <r>
    <d v="2010-03-07T00:00:00"/>
    <x v="2"/>
    <d v="2010-03-01T00:00:00"/>
    <x v="8"/>
    <x v="3"/>
    <x v="1300"/>
    <x v="0"/>
    <n v="0"/>
    <n v="0"/>
    <n v="1"/>
    <n v="257500"/>
    <n v="0"/>
    <n v="0"/>
    <n v="0"/>
    <n v="0"/>
    <n v="0"/>
    <n v="0"/>
    <n v="0"/>
    <n v="0"/>
    <n v="0"/>
    <n v="0"/>
    <n v="0"/>
    <n v="0"/>
  </r>
  <r>
    <d v="2010-03-08T00:00:00"/>
    <x v="3"/>
    <d v="2010-03-01T00:00:00"/>
    <x v="8"/>
    <x v="4"/>
    <x v="1319"/>
    <x v="0"/>
    <n v="0"/>
    <n v="0"/>
    <n v="1"/>
    <n v="515000"/>
    <n v="0"/>
    <n v="0"/>
    <n v="0"/>
    <n v="0"/>
    <n v="0"/>
    <n v="0"/>
    <n v="1"/>
    <n v="257500"/>
    <n v="0"/>
    <n v="0"/>
    <n v="1"/>
    <n v="262545"/>
  </r>
  <r>
    <d v="2010-03-09T00:00:00"/>
    <x v="4"/>
    <d v="2010-03-01T00:00:00"/>
    <x v="8"/>
    <x v="4"/>
    <x v="1319"/>
    <x v="0"/>
    <n v="0"/>
    <n v="0"/>
    <n v="2"/>
    <n v="772500"/>
    <n v="0"/>
    <n v="0"/>
    <n v="0"/>
    <n v="0"/>
    <n v="0"/>
    <n v="0"/>
    <n v="0"/>
    <n v="0"/>
    <n v="3"/>
    <n v="729909"/>
    <n v="3"/>
    <n v="933950"/>
  </r>
  <r>
    <d v="2010-03-10T00:00:00"/>
    <x v="5"/>
    <d v="2010-03-01T00:00:00"/>
    <x v="8"/>
    <x v="2"/>
    <x v="1319"/>
    <x v="0"/>
    <n v="0"/>
    <n v="0"/>
    <n v="1"/>
    <n v="257500"/>
    <n v="0"/>
    <n v="0"/>
    <n v="0"/>
    <n v="0"/>
    <n v="0"/>
    <n v="0"/>
    <n v="2"/>
    <n v="515000"/>
    <n v="1"/>
    <n v="190635"/>
    <n v="1"/>
    <n v="511000"/>
  </r>
  <r>
    <d v="2010-03-11T00:00:00"/>
    <x v="6"/>
    <d v="2010-03-01T00:00:00"/>
    <x v="8"/>
    <x v="5"/>
    <x v="1321"/>
    <x v="0"/>
    <n v="0"/>
    <n v="0"/>
    <n v="3"/>
    <n v="772500"/>
    <n v="0"/>
    <n v="0"/>
    <n v="1"/>
    <n v="515000"/>
    <n v="0"/>
    <n v="0"/>
    <n v="1"/>
    <n v="137333"/>
    <n v="3"/>
    <n v="789683"/>
    <n v="0"/>
    <n v="0"/>
  </r>
  <r>
    <d v="2010-03-12T00:00:00"/>
    <x v="0"/>
    <d v="2010-03-01T00:00:00"/>
    <x v="8"/>
    <x v="8"/>
    <x v="1293"/>
    <x v="1"/>
    <n v="257500"/>
    <n v="0.14285714285714285"/>
    <n v="5"/>
    <n v="1545000"/>
    <n v="0"/>
    <n v="0"/>
    <n v="0"/>
    <n v="0"/>
    <n v="0"/>
    <n v="0"/>
    <n v="1"/>
    <n v="515000"/>
    <n v="0"/>
    <n v="0"/>
    <n v="8"/>
    <n v="1705920"/>
  </r>
  <r>
    <d v="2010-03-13T00:00:00"/>
    <x v="1"/>
    <d v="2010-03-01T00:00:00"/>
    <x v="8"/>
    <x v="15"/>
    <x v="1324"/>
    <x v="0"/>
    <n v="0"/>
    <n v="0"/>
    <n v="7"/>
    <n v="1682333"/>
    <n v="0"/>
    <n v="0"/>
    <n v="0"/>
    <n v="0"/>
    <n v="1"/>
    <n v="257500"/>
    <n v="3"/>
    <n v="772500"/>
    <n v="0"/>
    <n v="0"/>
    <n v="0"/>
    <n v="0"/>
  </r>
  <r>
    <d v="2010-03-14T00:00:00"/>
    <x v="2"/>
    <d v="2010-03-01T00:00:00"/>
    <x v="8"/>
    <x v="5"/>
    <x v="1325"/>
    <x v="0"/>
    <n v="0"/>
    <n v="0"/>
    <n v="3"/>
    <n v="909833"/>
    <n v="0"/>
    <n v="0"/>
    <n v="0"/>
    <n v="0"/>
    <n v="2"/>
    <n v="394833"/>
    <n v="0"/>
    <n v="0"/>
    <n v="0"/>
    <n v="0"/>
    <n v="0"/>
    <n v="0"/>
  </r>
  <r>
    <d v="2010-03-15T00:00:00"/>
    <x v="3"/>
    <d v="2010-03-01T00:00:00"/>
    <x v="8"/>
    <x v="14"/>
    <x v="1301"/>
    <x v="0"/>
    <n v="0"/>
    <n v="0"/>
    <n v="8"/>
    <n v="2060000"/>
    <n v="0"/>
    <n v="0"/>
    <n v="0"/>
    <n v="0"/>
    <n v="0"/>
    <n v="0"/>
    <n v="0"/>
    <n v="0"/>
    <n v="0"/>
    <n v="0"/>
    <n v="2"/>
    <n v="302664"/>
  </r>
  <r>
    <d v="2010-03-16T00:00:00"/>
    <x v="4"/>
    <d v="2010-03-01T00:00:00"/>
    <x v="8"/>
    <x v="6"/>
    <x v="1313"/>
    <x v="0"/>
    <n v="0"/>
    <n v="0"/>
    <n v="3"/>
    <n v="909833"/>
    <n v="0"/>
    <n v="0"/>
    <n v="0"/>
    <n v="0"/>
    <n v="0"/>
    <n v="0"/>
    <n v="1"/>
    <n v="257500"/>
    <n v="0"/>
    <n v="0"/>
    <n v="3"/>
    <n v="682795"/>
  </r>
  <r>
    <d v="2010-03-17T00:00:00"/>
    <x v="5"/>
    <d v="2010-03-01T00:00:00"/>
    <x v="8"/>
    <x v="1"/>
    <x v="1307"/>
    <x v="3"/>
    <n v="772500"/>
    <n v="0.5"/>
    <n v="3"/>
    <n v="1030000"/>
    <n v="0"/>
    <n v="0"/>
    <n v="0"/>
    <n v="0"/>
    <n v="0"/>
    <n v="0"/>
    <n v="0"/>
    <n v="0"/>
    <n v="2"/>
    <n v="368086"/>
    <n v="3"/>
    <n v="640540"/>
  </r>
  <r>
    <d v="2010-03-18T00:00:00"/>
    <x v="6"/>
    <d v="2010-03-01T00:00:00"/>
    <x v="8"/>
    <x v="11"/>
    <x v="1297"/>
    <x v="2"/>
    <n v="772500"/>
    <n v="0.16666666666666666"/>
    <n v="10"/>
    <n v="3090000"/>
    <n v="0"/>
    <n v="0"/>
    <n v="0"/>
    <n v="0"/>
    <n v="0"/>
    <n v="0"/>
    <n v="0"/>
    <n v="0"/>
    <n v="2"/>
    <n v="428700"/>
    <n v="3"/>
    <n v="643050"/>
  </r>
  <r>
    <d v="2010-03-19T00:00:00"/>
    <x v="0"/>
    <d v="2010-03-01T00:00:00"/>
    <x v="8"/>
    <x v="11"/>
    <x v="1308"/>
    <x v="0"/>
    <n v="0"/>
    <n v="0"/>
    <n v="11"/>
    <n v="3484833"/>
    <n v="0"/>
    <n v="0"/>
    <n v="0"/>
    <n v="0"/>
    <n v="0"/>
    <n v="0"/>
    <n v="1"/>
    <n v="257500"/>
    <n v="6"/>
    <n v="604702"/>
    <n v="4"/>
    <n v="929700"/>
  </r>
  <r>
    <d v="2010-03-20T00:00:00"/>
    <x v="1"/>
    <d v="2010-03-01T00:00:00"/>
    <x v="8"/>
    <x v="0"/>
    <x v="0"/>
    <x v="0"/>
    <n v="0"/>
    <n v="0"/>
    <n v="0"/>
    <n v="0"/>
    <n v="0"/>
    <n v="0"/>
    <n v="0"/>
    <n v="0"/>
    <n v="0"/>
    <n v="0"/>
    <n v="0"/>
    <n v="0"/>
    <n v="0"/>
    <n v="0"/>
    <n v="1"/>
    <n v="204855"/>
  </r>
  <r>
    <d v="2010-03-21T00:00:00"/>
    <x v="2"/>
    <d v="2010-03-01T00:00:00"/>
    <x v="8"/>
    <x v="5"/>
    <x v="1307"/>
    <x v="0"/>
    <n v="0"/>
    <n v="0"/>
    <n v="5"/>
    <n v="1802500"/>
    <n v="0"/>
    <n v="0"/>
    <n v="0"/>
    <n v="0"/>
    <n v="0"/>
    <n v="0"/>
    <n v="0"/>
    <n v="0"/>
    <n v="0"/>
    <n v="0"/>
    <n v="0"/>
    <n v="0"/>
  </r>
  <r>
    <d v="2010-03-22T00:00:00"/>
    <x v="3"/>
    <d v="2010-03-01T00:00:00"/>
    <x v="8"/>
    <x v="6"/>
    <x v="1305"/>
    <x v="0"/>
    <n v="0"/>
    <n v="0"/>
    <n v="2"/>
    <n v="515000"/>
    <n v="0"/>
    <n v="0"/>
    <n v="1"/>
    <n v="257500"/>
    <n v="0"/>
    <n v="0"/>
    <n v="1"/>
    <n v="257500"/>
    <n v="0"/>
    <n v="0"/>
    <n v="0"/>
    <n v="0"/>
  </r>
  <r>
    <d v="2010-03-23T00:00:00"/>
    <x v="4"/>
    <d v="2010-03-01T00:00:00"/>
    <x v="8"/>
    <x v="4"/>
    <x v="1319"/>
    <x v="1"/>
    <n v="257500"/>
    <n v="0.5"/>
    <n v="1"/>
    <n v="515000"/>
    <n v="0"/>
    <n v="0"/>
    <n v="0"/>
    <n v="0"/>
    <n v="0"/>
    <n v="0"/>
    <n v="0"/>
    <n v="0"/>
    <n v="3"/>
    <n v="312425"/>
    <n v="4"/>
    <n v="1051250"/>
  </r>
  <r>
    <d v="2010-03-24T00:00:00"/>
    <x v="5"/>
    <d v="2010-03-01T00:00:00"/>
    <x v="8"/>
    <x v="14"/>
    <x v="1326"/>
    <x v="1"/>
    <n v="515000"/>
    <n v="0.125"/>
    <n v="5"/>
    <n v="1545000"/>
    <n v="0"/>
    <n v="0"/>
    <n v="0"/>
    <n v="0"/>
    <n v="0"/>
    <n v="0"/>
    <n v="2"/>
    <n v="515000"/>
    <n v="0"/>
    <n v="0"/>
    <n v="4"/>
    <n v="1007802"/>
  </r>
  <r>
    <d v="2010-03-25T00:00:00"/>
    <x v="6"/>
    <d v="2010-03-01T00:00:00"/>
    <x v="8"/>
    <x v="2"/>
    <x v="1303"/>
    <x v="2"/>
    <n v="1030000"/>
    <n v="0.66666666666666663"/>
    <n v="1"/>
    <n v="257500"/>
    <n v="0"/>
    <n v="0"/>
    <n v="0"/>
    <n v="0"/>
    <n v="0"/>
    <n v="0"/>
    <n v="0"/>
    <n v="0"/>
    <n v="6"/>
    <n v="973334"/>
    <n v="1"/>
    <n v="395370"/>
  </r>
  <r>
    <d v="2010-03-26T00:00:00"/>
    <x v="0"/>
    <d v="2010-03-01T00:00:00"/>
    <x v="8"/>
    <x v="0"/>
    <x v="0"/>
    <x v="0"/>
    <n v="0"/>
    <n v="0"/>
    <n v="0"/>
    <n v="0"/>
    <n v="0"/>
    <n v="0"/>
    <n v="0"/>
    <n v="0"/>
    <n v="0"/>
    <n v="0"/>
    <n v="0"/>
    <n v="0"/>
    <n v="12"/>
    <n v="1711565"/>
    <n v="4"/>
    <n v="794545"/>
  </r>
  <r>
    <d v="2010-03-27T00:00:00"/>
    <x v="1"/>
    <d v="2010-03-01T00:00:00"/>
    <x v="8"/>
    <x v="3"/>
    <x v="1300"/>
    <x v="0"/>
    <n v="0"/>
    <n v="0"/>
    <n v="0"/>
    <n v="0"/>
    <n v="0"/>
    <n v="0"/>
    <n v="1"/>
    <n v="257500"/>
    <n v="0"/>
    <n v="0"/>
    <n v="0"/>
    <n v="0"/>
    <n v="0"/>
    <n v="0"/>
    <n v="0"/>
    <n v="0"/>
  </r>
  <r>
    <d v="2010-03-28T00:00:00"/>
    <x v="2"/>
    <d v="2010-03-01T00:00:00"/>
    <x v="8"/>
    <x v="2"/>
    <x v="1319"/>
    <x v="0"/>
    <n v="0"/>
    <n v="0"/>
    <n v="3"/>
    <n v="772500"/>
    <n v="0"/>
    <n v="0"/>
    <n v="0"/>
    <n v="0"/>
    <n v="0"/>
    <n v="0"/>
    <n v="0"/>
    <n v="0"/>
    <n v="0"/>
    <n v="0"/>
    <n v="0"/>
    <n v="0"/>
  </r>
  <r>
    <d v="2010-03-29T00:00:00"/>
    <x v="3"/>
    <d v="2010-03-01T00:00:00"/>
    <x v="8"/>
    <x v="0"/>
    <x v="0"/>
    <x v="0"/>
    <n v="0"/>
    <n v="0"/>
    <n v="0"/>
    <n v="0"/>
    <n v="0"/>
    <n v="0"/>
    <n v="0"/>
    <n v="0"/>
    <n v="0"/>
    <n v="0"/>
    <n v="0"/>
    <n v="0"/>
    <n v="6"/>
    <n v="784143"/>
    <n v="2"/>
    <n v="355267"/>
  </r>
  <r>
    <d v="2010-03-30T00:00:00"/>
    <x v="4"/>
    <d v="2010-03-01T00:00:00"/>
    <x v="8"/>
    <x v="6"/>
    <x v="1303"/>
    <x v="1"/>
    <n v="257500"/>
    <n v="0.25"/>
    <n v="1"/>
    <n v="515000"/>
    <n v="0"/>
    <n v="0"/>
    <n v="0"/>
    <n v="0"/>
    <n v="0"/>
    <n v="0"/>
    <n v="2"/>
    <n v="515000"/>
    <n v="6"/>
    <n v="937459"/>
    <n v="2"/>
    <n v="320736"/>
  </r>
  <r>
    <d v="2010-03-31T00:00:00"/>
    <x v="5"/>
    <d v="2010-03-01T00:00:00"/>
    <x v="8"/>
    <x v="7"/>
    <x v="1326"/>
    <x v="0"/>
    <n v="0"/>
    <n v="0"/>
    <n v="7"/>
    <n v="1802500"/>
    <n v="0"/>
    <n v="0"/>
    <n v="0"/>
    <n v="0"/>
    <n v="0"/>
    <n v="0"/>
    <n v="2"/>
    <n v="772500"/>
    <n v="12"/>
    <n v="1443393"/>
    <n v="1"/>
    <n v="180100"/>
  </r>
  <r>
    <d v="2010-04-01T00:00:00"/>
    <x v="6"/>
    <d v="2010-04-01T00:00:00"/>
    <x v="8"/>
    <x v="1"/>
    <x v="1301"/>
    <x v="1"/>
    <n v="257500"/>
    <n v="0.16666666666666666"/>
    <n v="4"/>
    <n v="1545000"/>
    <n v="0"/>
    <n v="0"/>
    <n v="0"/>
    <n v="0"/>
    <n v="0"/>
    <n v="0"/>
    <n v="1"/>
    <n v="257500"/>
    <n v="0"/>
    <n v="0"/>
    <n v="0"/>
    <n v="0"/>
  </r>
  <r>
    <d v="2010-04-02T00:00:00"/>
    <x v="0"/>
    <d v="2010-04-01T00:00:00"/>
    <x v="8"/>
    <x v="14"/>
    <x v="1302"/>
    <x v="0"/>
    <n v="0"/>
    <n v="0"/>
    <n v="5"/>
    <n v="1047166"/>
    <n v="0"/>
    <n v="0"/>
    <n v="0"/>
    <n v="0"/>
    <n v="0"/>
    <n v="0"/>
    <n v="3"/>
    <n v="772500"/>
    <n v="0"/>
    <n v="0"/>
    <n v="0"/>
    <n v="0"/>
  </r>
  <r>
    <d v="2010-04-03T00:00:00"/>
    <x v="1"/>
    <d v="2010-04-01T00:00:00"/>
    <x v="8"/>
    <x v="2"/>
    <x v="1319"/>
    <x v="0"/>
    <n v="0"/>
    <n v="0"/>
    <n v="2"/>
    <n v="515000"/>
    <n v="0"/>
    <n v="0"/>
    <n v="1"/>
    <n v="257500"/>
    <n v="0"/>
    <n v="0"/>
    <n v="0"/>
    <n v="0"/>
    <n v="0"/>
    <n v="0"/>
    <n v="0"/>
    <n v="0"/>
  </r>
  <r>
    <d v="2010-04-04T00:00:00"/>
    <x v="2"/>
    <d v="2010-04-01T00:00:00"/>
    <x v="8"/>
    <x v="1"/>
    <x v="1327"/>
    <x v="0"/>
    <n v="0"/>
    <n v="0"/>
    <n v="3"/>
    <n v="1030000"/>
    <n v="0"/>
    <n v="0"/>
    <n v="0"/>
    <n v="0"/>
    <n v="0"/>
    <n v="0"/>
    <n v="3"/>
    <n v="1167333"/>
    <n v="0"/>
    <n v="0"/>
    <n v="0"/>
    <n v="0"/>
  </r>
  <r>
    <d v="2010-04-05T00:00:00"/>
    <x v="3"/>
    <d v="2010-04-01T00:00:00"/>
    <x v="8"/>
    <x v="1"/>
    <x v="1328"/>
    <x v="1"/>
    <n v="515000"/>
    <n v="0.16666666666666666"/>
    <n v="5"/>
    <n v="2575000"/>
    <n v="0"/>
    <n v="0"/>
    <n v="1"/>
    <n v="515000"/>
    <n v="0"/>
    <n v="0"/>
    <n v="-1"/>
    <n v="-515000"/>
    <n v="1"/>
    <n v="95317"/>
    <n v="1"/>
    <n v="262550"/>
  </r>
  <r>
    <d v="2010-04-06T00:00:00"/>
    <x v="4"/>
    <d v="2010-04-01T00:00:00"/>
    <x v="8"/>
    <x v="2"/>
    <x v="1319"/>
    <x v="1"/>
    <n v="257500"/>
    <n v="0.33333333333333331"/>
    <n v="2"/>
    <n v="515000"/>
    <n v="0"/>
    <n v="0"/>
    <n v="0"/>
    <n v="0"/>
    <n v="0"/>
    <n v="0"/>
    <n v="0"/>
    <n v="0"/>
    <n v="5"/>
    <n v="626523"/>
    <n v="5"/>
    <n v="1143153"/>
  </r>
  <r>
    <d v="2010-04-07T00:00:00"/>
    <x v="5"/>
    <d v="2010-04-01T00:00:00"/>
    <x v="8"/>
    <x v="6"/>
    <x v="1292"/>
    <x v="1"/>
    <n v="515000"/>
    <n v="0.25"/>
    <n v="3"/>
    <n v="1030000"/>
    <n v="0"/>
    <n v="0"/>
    <n v="0"/>
    <n v="0"/>
    <n v="0"/>
    <n v="0"/>
    <n v="0"/>
    <n v="0"/>
    <n v="5"/>
    <n v="596650"/>
    <n v="0"/>
    <n v="0"/>
  </r>
  <r>
    <d v="2010-04-08T00:00:00"/>
    <x v="6"/>
    <d v="2010-04-01T00:00:00"/>
    <x v="8"/>
    <x v="3"/>
    <x v="1300"/>
    <x v="0"/>
    <n v="0"/>
    <n v="0"/>
    <n v="1"/>
    <n v="257500"/>
    <n v="0"/>
    <n v="0"/>
    <n v="0"/>
    <n v="0"/>
    <n v="0"/>
    <n v="0"/>
    <n v="0"/>
    <n v="0"/>
    <n v="10"/>
    <n v="1362691"/>
    <n v="4"/>
    <n v="1076400"/>
  </r>
  <r>
    <d v="2010-04-09T00:00:00"/>
    <x v="0"/>
    <d v="2010-04-01T00:00:00"/>
    <x v="8"/>
    <x v="3"/>
    <x v="1298"/>
    <x v="0"/>
    <n v="0"/>
    <n v="0"/>
    <n v="1"/>
    <n v="515000"/>
    <n v="0"/>
    <n v="0"/>
    <n v="0"/>
    <n v="0"/>
    <n v="0"/>
    <n v="0"/>
    <n v="0"/>
    <n v="0"/>
    <n v="12"/>
    <n v="1313354"/>
    <n v="3"/>
    <n v="527953"/>
  </r>
  <r>
    <d v="2010-04-10T00:00:00"/>
    <x v="1"/>
    <d v="2010-04-01T00:00:00"/>
    <x v="8"/>
    <x v="3"/>
    <x v="1300"/>
    <x v="0"/>
    <n v="0"/>
    <n v="0"/>
    <n v="0"/>
    <n v="0"/>
    <n v="0"/>
    <n v="0"/>
    <n v="0"/>
    <n v="0"/>
    <n v="0"/>
    <n v="0"/>
    <n v="1"/>
    <n v="257500"/>
    <n v="0"/>
    <n v="0"/>
    <n v="0"/>
    <n v="0"/>
  </r>
  <r>
    <d v="2010-04-11T00:00:00"/>
    <x v="2"/>
    <d v="2010-04-01T00:00:00"/>
    <x v="8"/>
    <x v="4"/>
    <x v="1319"/>
    <x v="0"/>
    <n v="0"/>
    <n v="0"/>
    <n v="1"/>
    <n v="515000"/>
    <n v="0"/>
    <n v="0"/>
    <n v="1"/>
    <n v="257500"/>
    <n v="0"/>
    <n v="0"/>
    <n v="0"/>
    <n v="0"/>
    <n v="0"/>
    <n v="0"/>
    <n v="0"/>
    <n v="0"/>
  </r>
  <r>
    <d v="2010-04-12T00:00:00"/>
    <x v="3"/>
    <d v="2010-04-01T00:00:00"/>
    <x v="8"/>
    <x v="4"/>
    <x v="1298"/>
    <x v="0"/>
    <n v="0"/>
    <n v="0"/>
    <n v="1"/>
    <n v="257500"/>
    <n v="0"/>
    <n v="0"/>
    <n v="0"/>
    <n v="0"/>
    <n v="0"/>
    <n v="0"/>
    <n v="1"/>
    <n v="257500"/>
    <n v="0"/>
    <n v="0"/>
    <n v="6"/>
    <n v="1182090"/>
  </r>
  <r>
    <d v="2010-04-13T00:00:00"/>
    <x v="4"/>
    <d v="2010-04-01T00:00:00"/>
    <x v="8"/>
    <x v="3"/>
    <x v="1300"/>
    <x v="0"/>
    <n v="0"/>
    <n v="0"/>
    <n v="0"/>
    <n v="0"/>
    <n v="0"/>
    <n v="0"/>
    <n v="0"/>
    <n v="0"/>
    <n v="0"/>
    <n v="0"/>
    <n v="1"/>
    <n v="257500"/>
    <n v="12"/>
    <n v="1940316"/>
    <n v="2"/>
    <n v="767710"/>
  </r>
  <r>
    <d v="2010-04-14T00:00:00"/>
    <x v="5"/>
    <d v="2010-04-01T00:00:00"/>
    <x v="8"/>
    <x v="19"/>
    <x v="1329"/>
    <x v="1"/>
    <n v="257500"/>
    <n v="5.2631578947368418E-2"/>
    <n v="16"/>
    <n v="4635000"/>
    <n v="0"/>
    <n v="0"/>
    <n v="0"/>
    <n v="0"/>
    <n v="0"/>
    <n v="0"/>
    <n v="2"/>
    <n v="772500"/>
    <n v="7"/>
    <n v="819625"/>
    <n v="1"/>
    <n v="395370"/>
  </r>
  <r>
    <d v="2010-04-15T00:00:00"/>
    <x v="6"/>
    <d v="2010-04-01T00:00:00"/>
    <x v="8"/>
    <x v="16"/>
    <x v="1330"/>
    <x v="3"/>
    <n v="1287500"/>
    <n v="0.1875"/>
    <n v="13"/>
    <n v="3999833"/>
    <n v="0"/>
    <n v="0"/>
    <n v="0"/>
    <n v="0"/>
    <n v="0"/>
    <n v="0"/>
    <n v="0"/>
    <n v="0"/>
    <n v="7"/>
    <n v="930584"/>
    <n v="2"/>
    <n v="386200"/>
  </r>
  <r>
    <d v="2010-04-16T00:00:00"/>
    <x v="0"/>
    <d v="2010-04-01T00:00:00"/>
    <x v="8"/>
    <x v="16"/>
    <x v="1331"/>
    <x v="1"/>
    <n v="257500"/>
    <n v="6.25E-2"/>
    <n v="15"/>
    <n v="4635000"/>
    <n v="0"/>
    <n v="0"/>
    <n v="0"/>
    <n v="0"/>
    <n v="0"/>
    <n v="0"/>
    <n v="0"/>
    <n v="0"/>
    <n v="11"/>
    <n v="1421067"/>
    <n v="1"/>
    <n v="475600"/>
  </r>
  <r>
    <d v="2010-04-17T00:00:00"/>
    <x v="1"/>
    <d v="2010-04-01T00:00:00"/>
    <x v="8"/>
    <x v="0"/>
    <x v="0"/>
    <x v="0"/>
    <n v="0"/>
    <n v="0"/>
    <n v="0"/>
    <n v="0"/>
    <n v="0"/>
    <n v="0"/>
    <n v="0"/>
    <n v="0"/>
    <n v="0"/>
    <n v="0"/>
    <n v="0"/>
    <n v="0"/>
    <n v="0"/>
    <n v="0"/>
    <n v="1"/>
    <n v="511000"/>
  </r>
  <r>
    <d v="2010-04-18T00:00:00"/>
    <x v="2"/>
    <d v="2010-04-01T00:00:00"/>
    <x v="8"/>
    <x v="7"/>
    <x v="1296"/>
    <x v="6"/>
    <n v="1545000"/>
    <n v="0.44444444444444442"/>
    <n v="4"/>
    <n v="1030000"/>
    <n v="0"/>
    <n v="0"/>
    <n v="0"/>
    <n v="0"/>
    <n v="1"/>
    <n v="257500"/>
    <n v="0"/>
    <n v="0"/>
    <n v="0"/>
    <n v="0"/>
    <n v="0"/>
    <n v="0"/>
  </r>
  <r>
    <d v="2010-04-19T00:00:00"/>
    <x v="3"/>
    <d v="2010-04-01T00:00:00"/>
    <x v="8"/>
    <x v="12"/>
    <x v="1310"/>
    <x v="1"/>
    <n v="257500"/>
    <n v="7.6923076923076927E-2"/>
    <n v="11"/>
    <n v="2832500"/>
    <n v="0"/>
    <n v="0"/>
    <n v="0"/>
    <n v="0"/>
    <n v="0"/>
    <n v="0"/>
    <n v="1"/>
    <n v="257500"/>
    <n v="2"/>
    <n v="252977"/>
    <n v="2"/>
    <n v="653050"/>
  </r>
  <r>
    <d v="2010-04-20T00:00:00"/>
    <x v="4"/>
    <d v="2010-04-01T00:00:00"/>
    <x v="8"/>
    <x v="3"/>
    <x v="1300"/>
    <x v="0"/>
    <n v="0"/>
    <n v="0"/>
    <n v="1"/>
    <n v="257500"/>
    <n v="0"/>
    <n v="0"/>
    <n v="0"/>
    <n v="0"/>
    <n v="0"/>
    <n v="0"/>
    <n v="0"/>
    <n v="0"/>
    <n v="5"/>
    <n v="707005"/>
    <n v="1"/>
    <n v="372100"/>
  </r>
  <r>
    <d v="2010-04-21T00:00:00"/>
    <x v="5"/>
    <d v="2010-04-01T00:00:00"/>
    <x v="8"/>
    <x v="15"/>
    <x v="1296"/>
    <x v="1"/>
    <n v="257500"/>
    <n v="9.0909090909090912E-2"/>
    <n v="6"/>
    <n v="1545000"/>
    <n v="0"/>
    <n v="0"/>
    <n v="0"/>
    <n v="0"/>
    <n v="0"/>
    <n v="0"/>
    <n v="4"/>
    <n v="1030000"/>
    <n v="1"/>
    <n v="102000"/>
    <n v="2"/>
    <n v="462950"/>
  </r>
  <r>
    <d v="2010-04-22T00:00:00"/>
    <x v="6"/>
    <d v="2010-04-01T00:00:00"/>
    <x v="8"/>
    <x v="23"/>
    <x v="1332"/>
    <x v="1"/>
    <n v="257500"/>
    <n v="6.6666666666666666E-2"/>
    <n v="10"/>
    <n v="3347500"/>
    <n v="0"/>
    <n v="0"/>
    <n v="0"/>
    <n v="0"/>
    <n v="1"/>
    <n v="257500"/>
    <n v="3"/>
    <n v="772500"/>
    <n v="0"/>
    <n v="0"/>
    <n v="1"/>
    <n v="230950"/>
  </r>
  <r>
    <d v="2010-04-23T00:00:00"/>
    <x v="0"/>
    <d v="2010-04-01T00:00:00"/>
    <x v="8"/>
    <x v="42"/>
    <x v="1333"/>
    <x v="3"/>
    <n v="1287500"/>
    <n v="0.10344827586206896"/>
    <n v="20"/>
    <n v="6180000"/>
    <n v="0"/>
    <n v="0"/>
    <n v="0"/>
    <n v="0"/>
    <n v="1"/>
    <n v="257500"/>
    <n v="5"/>
    <n v="1545000"/>
    <n v="10"/>
    <n v="995901"/>
    <n v="0"/>
    <n v="0"/>
  </r>
  <r>
    <d v="2010-04-24T00:00:00"/>
    <x v="1"/>
    <d v="2010-04-01T00:00:00"/>
    <x v="8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10-04-25T00:00:00"/>
    <x v="2"/>
    <d v="2010-04-01T00:00:00"/>
    <x v="8"/>
    <x v="2"/>
    <x v="1305"/>
    <x v="0"/>
    <n v="0"/>
    <n v="0"/>
    <n v="3"/>
    <n v="1030000"/>
    <n v="0"/>
    <n v="0"/>
    <n v="0"/>
    <n v="0"/>
    <n v="0"/>
    <n v="0"/>
    <n v="0"/>
    <n v="0"/>
    <n v="0"/>
    <n v="0"/>
    <n v="0"/>
    <n v="0"/>
  </r>
  <r>
    <d v="2010-04-26T00:00:00"/>
    <x v="3"/>
    <d v="2010-04-01T00:00:00"/>
    <x v="8"/>
    <x v="16"/>
    <x v="1334"/>
    <x v="2"/>
    <n v="515000"/>
    <n v="0.125"/>
    <n v="14"/>
    <n v="5407500"/>
    <n v="0"/>
    <n v="0"/>
    <n v="0"/>
    <n v="0"/>
    <n v="0"/>
    <n v="0"/>
    <n v="0"/>
    <n v="0"/>
    <n v="0"/>
    <n v="0"/>
    <n v="9"/>
    <n v="1238382"/>
  </r>
  <r>
    <d v="2010-04-27T00:00:00"/>
    <x v="4"/>
    <d v="2010-04-01T00:00:00"/>
    <x v="8"/>
    <x v="13"/>
    <x v="1335"/>
    <x v="0"/>
    <n v="0"/>
    <n v="0"/>
    <n v="17"/>
    <n v="4772333"/>
    <n v="0"/>
    <n v="0"/>
    <n v="0"/>
    <n v="0"/>
    <n v="0"/>
    <n v="0"/>
    <n v="0"/>
    <n v="0"/>
    <n v="13"/>
    <n v="1295292"/>
    <n v="6"/>
    <n v="979345"/>
  </r>
  <r>
    <d v="2010-04-28T00:00:00"/>
    <x v="5"/>
    <d v="2010-04-01T00:00:00"/>
    <x v="8"/>
    <x v="13"/>
    <x v="1336"/>
    <x v="0"/>
    <n v="0"/>
    <n v="0"/>
    <n v="15"/>
    <n v="4635000"/>
    <n v="0"/>
    <n v="0"/>
    <n v="0"/>
    <n v="0"/>
    <n v="1"/>
    <n v="257500"/>
    <n v="1"/>
    <n v="257500"/>
    <n v="0"/>
    <n v="0"/>
    <n v="6"/>
    <n v="913193"/>
  </r>
  <r>
    <d v="2010-04-29T00:00:00"/>
    <x v="6"/>
    <d v="2010-04-01T00:00:00"/>
    <x v="8"/>
    <x v="11"/>
    <x v="1310"/>
    <x v="3"/>
    <n v="1030000"/>
    <n v="0.25"/>
    <n v="9"/>
    <n v="2317500"/>
    <n v="0"/>
    <n v="0"/>
    <n v="0"/>
    <n v="0"/>
    <n v="0"/>
    <n v="0"/>
    <n v="0"/>
    <n v="0"/>
    <n v="6"/>
    <n v="775475"/>
    <n v="10"/>
    <n v="1395810"/>
  </r>
  <r>
    <d v="2010-04-30T00:00:00"/>
    <x v="0"/>
    <d v="2010-04-01T00:00:00"/>
    <x v="8"/>
    <x v="16"/>
    <x v="1337"/>
    <x v="2"/>
    <n v="515000"/>
    <n v="0.125"/>
    <n v="13"/>
    <n v="3227333"/>
    <n v="0"/>
    <n v="0"/>
    <n v="0"/>
    <n v="0"/>
    <n v="0"/>
    <n v="0"/>
    <n v="1"/>
    <n v="257500"/>
    <n v="0"/>
    <n v="0"/>
    <n v="3"/>
    <n v="481505"/>
  </r>
  <r>
    <d v="2010-05-01T00:00:00"/>
    <x v="1"/>
    <d v="2010-05-01T00:00:00"/>
    <x v="8"/>
    <x v="3"/>
    <x v="1319"/>
    <x v="0"/>
    <n v="0"/>
    <n v="0"/>
    <n v="1"/>
    <n v="772500"/>
    <n v="0"/>
    <n v="0"/>
    <n v="0"/>
    <n v="0"/>
    <n v="0"/>
    <n v="0"/>
    <n v="0"/>
    <n v="0"/>
    <n v="0"/>
    <n v="0"/>
    <n v="0"/>
    <n v="0"/>
  </r>
  <r>
    <d v="2010-05-02T00:00:00"/>
    <x v="2"/>
    <d v="2010-05-01T00:00:00"/>
    <x v="8"/>
    <x v="7"/>
    <x v="1337"/>
    <x v="2"/>
    <n v="772500"/>
    <n v="0.22222222222222221"/>
    <n v="7"/>
    <n v="3227333"/>
    <n v="0"/>
    <n v="0"/>
    <n v="0"/>
    <n v="0"/>
    <n v="0"/>
    <n v="0"/>
    <n v="0"/>
    <n v="0"/>
    <n v="0"/>
    <n v="0"/>
    <n v="0"/>
    <n v="0"/>
  </r>
  <r>
    <d v="2010-05-03T00:00:00"/>
    <x v="3"/>
    <d v="2010-05-01T00:00:00"/>
    <x v="8"/>
    <x v="2"/>
    <x v="1305"/>
    <x v="0"/>
    <n v="0"/>
    <n v="0"/>
    <n v="3"/>
    <n v="1030000"/>
    <n v="0"/>
    <n v="0"/>
    <n v="0"/>
    <n v="0"/>
    <n v="0"/>
    <n v="0"/>
    <n v="0"/>
    <n v="0"/>
    <n v="6"/>
    <n v="713286"/>
    <n v="4"/>
    <n v="397562"/>
  </r>
  <r>
    <d v="2010-05-04T00:00:00"/>
    <x v="4"/>
    <d v="2010-05-01T00:00:00"/>
    <x v="8"/>
    <x v="5"/>
    <x v="1292"/>
    <x v="0"/>
    <n v="0"/>
    <n v="0"/>
    <n v="4"/>
    <n v="1287500"/>
    <n v="0"/>
    <n v="0"/>
    <n v="0"/>
    <n v="0"/>
    <n v="0"/>
    <n v="0"/>
    <n v="1"/>
    <n v="257500"/>
    <n v="1"/>
    <n v="102000"/>
    <n v="8"/>
    <n v="1022018"/>
  </r>
  <r>
    <d v="2010-05-05T00:00:00"/>
    <x v="5"/>
    <d v="2010-05-01T00:00:00"/>
    <x v="8"/>
    <x v="5"/>
    <x v="1301"/>
    <x v="2"/>
    <n v="772500"/>
    <n v="0.4"/>
    <n v="3"/>
    <n v="1287500"/>
    <n v="0"/>
    <n v="0"/>
    <n v="0"/>
    <n v="0"/>
    <n v="0"/>
    <n v="0"/>
    <n v="0"/>
    <n v="0"/>
    <n v="1"/>
    <n v="128752"/>
    <n v="6"/>
    <n v="788883"/>
  </r>
  <r>
    <d v="2010-05-06T00:00:00"/>
    <x v="6"/>
    <d v="2010-05-01T00:00:00"/>
    <x v="8"/>
    <x v="14"/>
    <x v="1310"/>
    <x v="2"/>
    <n v="1030000"/>
    <n v="0.25"/>
    <n v="5"/>
    <n v="1802500"/>
    <n v="0"/>
    <n v="0"/>
    <n v="0"/>
    <n v="0"/>
    <n v="0"/>
    <n v="0"/>
    <n v="1"/>
    <n v="515000"/>
    <n v="0"/>
    <n v="0"/>
    <n v="7"/>
    <n v="1072286"/>
  </r>
  <r>
    <d v="2010-05-07T00:00:00"/>
    <x v="0"/>
    <d v="2010-05-01T00:00:00"/>
    <x v="8"/>
    <x v="1"/>
    <x v="1328"/>
    <x v="0"/>
    <n v="0"/>
    <n v="0"/>
    <n v="6"/>
    <n v="3090000"/>
    <n v="0"/>
    <n v="0"/>
    <n v="0"/>
    <n v="0"/>
    <n v="0"/>
    <n v="0"/>
    <n v="0"/>
    <n v="0"/>
    <n v="3"/>
    <n v="348025"/>
    <n v="6"/>
    <n v="983686"/>
  </r>
  <r>
    <d v="2010-05-08T00:00:00"/>
    <x v="1"/>
    <d v="2010-05-01T00:00:00"/>
    <x v="8"/>
    <x v="8"/>
    <x v="1293"/>
    <x v="0"/>
    <n v="0"/>
    <n v="0"/>
    <n v="5"/>
    <n v="1802500"/>
    <n v="0"/>
    <n v="0"/>
    <n v="0"/>
    <n v="0"/>
    <n v="0"/>
    <n v="0"/>
    <n v="2"/>
    <n v="515000"/>
    <n v="0"/>
    <n v="0"/>
    <n v="1"/>
    <n v="103600"/>
  </r>
  <r>
    <d v="2010-05-09T00:00:00"/>
    <x v="2"/>
    <d v="2010-05-01T00:00:00"/>
    <x v="8"/>
    <x v="11"/>
    <x v="1297"/>
    <x v="0"/>
    <n v="0"/>
    <n v="0"/>
    <n v="11"/>
    <n v="3605000"/>
    <n v="0"/>
    <n v="0"/>
    <n v="0"/>
    <n v="0"/>
    <n v="0"/>
    <n v="0"/>
    <n v="1"/>
    <n v="257500"/>
    <n v="0"/>
    <n v="0"/>
    <n v="0"/>
    <n v="0"/>
  </r>
  <r>
    <d v="2010-05-10T00:00:00"/>
    <x v="3"/>
    <d v="2010-05-01T00:00:00"/>
    <x v="8"/>
    <x v="2"/>
    <x v="1313"/>
    <x v="0"/>
    <n v="0"/>
    <n v="0"/>
    <n v="3"/>
    <n v="1167333"/>
    <n v="0"/>
    <n v="0"/>
    <n v="0"/>
    <n v="0"/>
    <n v="0"/>
    <n v="0"/>
    <n v="0"/>
    <n v="0"/>
    <n v="0"/>
    <n v="0"/>
    <n v="5"/>
    <n v="552175"/>
  </r>
  <r>
    <d v="2010-05-11T00:00:00"/>
    <x v="4"/>
    <d v="2010-05-01T00:00:00"/>
    <x v="8"/>
    <x v="5"/>
    <x v="1292"/>
    <x v="1"/>
    <n v="515000"/>
    <n v="0.2"/>
    <n v="4"/>
    <n v="1030000"/>
    <n v="0"/>
    <n v="0"/>
    <n v="0"/>
    <n v="0"/>
    <n v="0"/>
    <n v="0"/>
    <n v="0"/>
    <n v="0"/>
    <n v="1"/>
    <n v="124225"/>
    <n v="1"/>
    <n v="230950"/>
  </r>
  <r>
    <d v="2010-05-12T00:00:00"/>
    <x v="5"/>
    <d v="2010-05-01T00:00:00"/>
    <x v="8"/>
    <x v="12"/>
    <x v="1331"/>
    <x v="1"/>
    <n v="515000"/>
    <n v="7.6923076923076927E-2"/>
    <n v="12"/>
    <n v="4377500"/>
    <n v="0"/>
    <n v="0"/>
    <n v="0"/>
    <n v="0"/>
    <n v="0"/>
    <n v="0"/>
    <n v="0"/>
    <n v="0"/>
    <n v="4"/>
    <n v="385389"/>
    <n v="5"/>
    <n v="608447"/>
  </r>
  <r>
    <d v="2010-05-13T00:00:00"/>
    <x v="6"/>
    <d v="2010-05-01T00:00:00"/>
    <x v="8"/>
    <x v="9"/>
    <x v="1314"/>
    <x v="1"/>
    <n v="137333"/>
    <n v="0.1"/>
    <n v="4"/>
    <n v="1030000"/>
    <n v="0"/>
    <n v="0"/>
    <n v="0"/>
    <n v="0"/>
    <n v="0"/>
    <n v="0"/>
    <n v="5"/>
    <n v="1802500"/>
    <n v="0"/>
    <n v="0"/>
    <n v="7"/>
    <n v="937528"/>
  </r>
  <r>
    <d v="2010-05-14T00:00:00"/>
    <x v="0"/>
    <d v="2010-05-01T00:00:00"/>
    <x v="8"/>
    <x v="8"/>
    <x v="1326"/>
    <x v="3"/>
    <n v="1287500"/>
    <n v="0.42857142857142855"/>
    <n v="4"/>
    <n v="1287500"/>
    <n v="0"/>
    <n v="0"/>
    <n v="0"/>
    <n v="0"/>
    <n v="0"/>
    <n v="0"/>
    <n v="0"/>
    <n v="0"/>
    <n v="0"/>
    <n v="0"/>
    <n v="5"/>
    <n v="727073"/>
  </r>
  <r>
    <d v="2010-05-15T00:00:00"/>
    <x v="1"/>
    <d v="2010-05-01T00:00:00"/>
    <x v="8"/>
    <x v="2"/>
    <x v="1307"/>
    <x v="1"/>
    <n v="257500"/>
    <n v="0.33333333333333331"/>
    <n v="2"/>
    <n v="1545000"/>
    <n v="0"/>
    <n v="0"/>
    <n v="0"/>
    <n v="0"/>
    <n v="0"/>
    <n v="0"/>
    <n v="0"/>
    <n v="0"/>
    <n v="0"/>
    <n v="0"/>
    <n v="0"/>
    <n v="0"/>
  </r>
  <r>
    <d v="2010-05-16T00:00:00"/>
    <x v="2"/>
    <d v="2010-05-01T00:00:00"/>
    <x v="8"/>
    <x v="11"/>
    <x v="1338"/>
    <x v="3"/>
    <n v="1287500"/>
    <n v="0.25"/>
    <n v="5"/>
    <n v="1802500"/>
    <n v="0"/>
    <n v="0"/>
    <n v="0"/>
    <n v="0"/>
    <n v="0"/>
    <n v="0"/>
    <n v="4"/>
    <n v="1030000"/>
    <n v="0"/>
    <n v="0"/>
    <n v="0"/>
    <n v="0"/>
  </r>
  <r>
    <d v="2010-05-17T00:00:00"/>
    <x v="3"/>
    <d v="2010-05-01T00:00:00"/>
    <x v="8"/>
    <x v="15"/>
    <x v="1297"/>
    <x v="1"/>
    <n v="257500"/>
    <n v="9.0909090909090912E-2"/>
    <n v="6"/>
    <n v="2060000"/>
    <n v="0"/>
    <n v="0"/>
    <n v="0"/>
    <n v="0"/>
    <n v="0"/>
    <n v="0"/>
    <n v="4"/>
    <n v="1545000"/>
    <n v="0"/>
    <n v="0"/>
    <n v="0"/>
    <n v="0"/>
  </r>
  <r>
    <d v="2010-05-18T00:00:00"/>
    <x v="4"/>
    <d v="2010-05-01T00:00:00"/>
    <x v="8"/>
    <x v="14"/>
    <x v="1324"/>
    <x v="2"/>
    <n v="515000"/>
    <n v="0.25"/>
    <n v="5"/>
    <n v="1939833"/>
    <n v="0"/>
    <n v="0"/>
    <n v="0"/>
    <n v="0"/>
    <n v="0"/>
    <n v="0"/>
    <n v="1"/>
    <n v="257500"/>
    <n v="7"/>
    <n v="892902"/>
    <n v="9"/>
    <n v="1115431"/>
  </r>
  <r>
    <d v="2010-05-19T00:00:00"/>
    <x v="5"/>
    <d v="2010-05-01T00:00:00"/>
    <x v="8"/>
    <x v="1"/>
    <x v="1293"/>
    <x v="2"/>
    <n v="772500"/>
    <n v="0.33333333333333331"/>
    <n v="3"/>
    <n v="1287500"/>
    <n v="0"/>
    <n v="0"/>
    <n v="0"/>
    <n v="0"/>
    <n v="0"/>
    <n v="0"/>
    <n v="1"/>
    <n v="257500"/>
    <n v="0"/>
    <n v="0"/>
    <n v="3"/>
    <n v="483743"/>
  </r>
  <r>
    <d v="2010-05-20T00:00:00"/>
    <x v="6"/>
    <d v="2010-05-01T00:00:00"/>
    <x v="8"/>
    <x v="6"/>
    <x v="1339"/>
    <x v="0"/>
    <n v="0"/>
    <n v="0"/>
    <n v="4"/>
    <n v="789666"/>
    <n v="0"/>
    <n v="0"/>
    <n v="0"/>
    <n v="0"/>
    <n v="0"/>
    <n v="0"/>
    <n v="0"/>
    <n v="0"/>
    <n v="4"/>
    <n v="429967"/>
    <n v="2"/>
    <n v="394125"/>
  </r>
  <r>
    <d v="2010-05-21T00:00:00"/>
    <x v="0"/>
    <d v="2010-05-01T00:00:00"/>
    <x v="8"/>
    <x v="8"/>
    <x v="1307"/>
    <x v="0"/>
    <n v="0"/>
    <n v="0"/>
    <n v="6"/>
    <n v="1545000"/>
    <n v="0"/>
    <n v="0"/>
    <n v="0"/>
    <n v="0"/>
    <n v="0"/>
    <n v="0"/>
    <n v="1"/>
    <n v="257500"/>
    <n v="6"/>
    <n v="514601"/>
    <n v="7"/>
    <n v="934568"/>
  </r>
  <r>
    <d v="2010-05-22T00:00:00"/>
    <x v="1"/>
    <d v="2010-05-01T00:00:00"/>
    <x v="8"/>
    <x v="1"/>
    <x v="1326"/>
    <x v="1"/>
    <n v="257500"/>
    <n v="0.16666666666666666"/>
    <n v="5"/>
    <n v="2317500"/>
    <n v="0"/>
    <n v="0"/>
    <n v="0"/>
    <n v="0"/>
    <n v="0"/>
    <n v="0"/>
    <n v="0"/>
    <n v="0"/>
    <n v="0"/>
    <n v="0"/>
    <n v="0"/>
    <n v="0"/>
  </r>
  <r>
    <d v="2010-05-23T00:00:00"/>
    <x v="2"/>
    <d v="2010-05-01T00:00:00"/>
    <x v="8"/>
    <x v="2"/>
    <x v="1292"/>
    <x v="0"/>
    <n v="0"/>
    <n v="0"/>
    <n v="3"/>
    <n v="1545000"/>
    <n v="0"/>
    <n v="0"/>
    <n v="0"/>
    <n v="0"/>
    <n v="0"/>
    <n v="0"/>
    <n v="0"/>
    <n v="0"/>
    <n v="0"/>
    <n v="0"/>
    <n v="0"/>
    <n v="0"/>
  </r>
  <r>
    <d v="2010-05-24T00:00:00"/>
    <x v="3"/>
    <d v="2010-05-01T00:00:00"/>
    <x v="8"/>
    <x v="0"/>
    <x v="0"/>
    <x v="0"/>
    <n v="0"/>
    <n v="0"/>
    <n v="0"/>
    <n v="0"/>
    <n v="0"/>
    <n v="0"/>
    <n v="0"/>
    <n v="0"/>
    <n v="0"/>
    <n v="0"/>
    <n v="0"/>
    <n v="0"/>
    <n v="1"/>
    <n v="95317"/>
    <n v="4"/>
    <n v="756640"/>
  </r>
  <r>
    <d v="2010-05-25T00:00:00"/>
    <x v="4"/>
    <d v="2010-05-01T00:00:00"/>
    <x v="8"/>
    <x v="12"/>
    <x v="1331"/>
    <x v="2"/>
    <n v="515000"/>
    <n v="0.15384615384615385"/>
    <n v="9"/>
    <n v="3605000"/>
    <n v="0"/>
    <n v="0"/>
    <n v="1"/>
    <n v="515000"/>
    <n v="0"/>
    <n v="0"/>
    <n v="1"/>
    <n v="257500"/>
    <n v="1"/>
    <n v="115375"/>
    <n v="8"/>
    <n v="945797"/>
  </r>
  <r>
    <d v="2010-05-26T00:00:00"/>
    <x v="5"/>
    <d v="2010-05-01T00:00:00"/>
    <x v="8"/>
    <x v="12"/>
    <x v="1332"/>
    <x v="1"/>
    <n v="257500"/>
    <n v="7.6923076923076927E-2"/>
    <n v="11"/>
    <n v="3862500"/>
    <n v="0"/>
    <n v="0"/>
    <n v="0"/>
    <n v="0"/>
    <n v="0"/>
    <n v="0"/>
    <n v="1"/>
    <n v="515000"/>
    <n v="8"/>
    <n v="907086"/>
    <n v="6"/>
    <n v="948216"/>
  </r>
  <r>
    <d v="2010-05-27T00:00:00"/>
    <x v="6"/>
    <d v="2010-05-01T00:00:00"/>
    <x v="8"/>
    <x v="12"/>
    <x v="1306"/>
    <x v="1"/>
    <n v="515000"/>
    <n v="7.6923076923076927E-2"/>
    <n v="11"/>
    <n v="3605000"/>
    <n v="0"/>
    <n v="0"/>
    <n v="0"/>
    <n v="0"/>
    <n v="0"/>
    <n v="0"/>
    <n v="1"/>
    <n v="257500"/>
    <n v="1"/>
    <n v="95375"/>
    <n v="6"/>
    <n v="933413"/>
  </r>
  <r>
    <d v="2010-05-28T00:00:00"/>
    <x v="0"/>
    <d v="2010-05-01T00:00:00"/>
    <x v="8"/>
    <x v="12"/>
    <x v="1338"/>
    <x v="1"/>
    <n v="257500"/>
    <n v="7.6923076923076927E-2"/>
    <n v="12"/>
    <n v="3862500"/>
    <n v="0"/>
    <n v="0"/>
    <n v="0"/>
    <n v="0"/>
    <n v="0"/>
    <n v="0"/>
    <n v="0"/>
    <n v="0"/>
    <n v="1"/>
    <n v="204000"/>
    <n v="9"/>
    <n v="1395900"/>
  </r>
  <r>
    <d v="2010-05-29T00:00:00"/>
    <x v="1"/>
    <d v="2010-05-01T00:00:00"/>
    <x v="8"/>
    <x v="10"/>
    <x v="1338"/>
    <x v="0"/>
    <n v="0"/>
    <n v="0"/>
    <n v="8"/>
    <n v="2317500"/>
    <n v="0"/>
    <n v="0"/>
    <n v="4"/>
    <n v="1030000"/>
    <n v="0"/>
    <n v="0"/>
    <n v="2"/>
    <n v="772500"/>
    <n v="0"/>
    <n v="0"/>
    <n v="0"/>
    <n v="0"/>
  </r>
  <r>
    <d v="2010-05-30T00:00:00"/>
    <x v="2"/>
    <d v="2010-05-01T00:00:00"/>
    <x v="8"/>
    <x v="18"/>
    <x v="1340"/>
    <x v="2"/>
    <n v="1030000"/>
    <n v="0.1111111111111111"/>
    <n v="14"/>
    <n v="6317333"/>
    <n v="0"/>
    <n v="0"/>
    <n v="1"/>
    <n v="257500"/>
    <n v="0"/>
    <n v="0"/>
    <n v="1"/>
    <n v="515000"/>
    <n v="0"/>
    <n v="0"/>
    <n v="0"/>
    <n v="0"/>
  </r>
  <r>
    <d v="2010-05-31T00:00:00"/>
    <x v="3"/>
    <d v="2010-05-01T00:00:00"/>
    <x v="8"/>
    <x v="4"/>
    <x v="1298"/>
    <x v="0"/>
    <n v="0"/>
    <n v="0"/>
    <n v="2"/>
    <n v="515000"/>
    <n v="0"/>
    <n v="0"/>
    <n v="0"/>
    <n v="0"/>
    <n v="0"/>
    <n v="0"/>
    <n v="0"/>
    <n v="0"/>
    <n v="3"/>
    <n v="638077"/>
    <n v="8"/>
    <n v="788507"/>
  </r>
  <r>
    <d v="2010-06-01T00:00:00"/>
    <x v="4"/>
    <d v="2010-06-01T00:00:00"/>
    <x v="8"/>
    <x v="14"/>
    <x v="1341"/>
    <x v="2"/>
    <n v="772500"/>
    <n v="0.25"/>
    <n v="5"/>
    <n v="1939833"/>
    <n v="0"/>
    <n v="0"/>
    <n v="0"/>
    <n v="0"/>
    <n v="0"/>
    <n v="0"/>
    <n v="1"/>
    <n v="137333"/>
    <n v="0"/>
    <n v="0"/>
    <n v="4"/>
    <n v="458125"/>
  </r>
  <r>
    <d v="2010-06-02T00:00:00"/>
    <x v="5"/>
    <d v="2010-06-01T00:00:00"/>
    <x v="8"/>
    <x v="10"/>
    <x v="1297"/>
    <x v="3"/>
    <n v="1030000"/>
    <n v="0.21428571428571427"/>
    <n v="8"/>
    <n v="2060000"/>
    <n v="0"/>
    <n v="0"/>
    <n v="0"/>
    <n v="0"/>
    <n v="0"/>
    <n v="0"/>
    <n v="3"/>
    <n v="772500"/>
    <n v="2"/>
    <n v="257504"/>
    <n v="3"/>
    <n v="354725"/>
  </r>
  <r>
    <d v="2010-06-03T00:00:00"/>
    <x v="6"/>
    <d v="2010-06-01T00:00:00"/>
    <x v="8"/>
    <x v="16"/>
    <x v="1329"/>
    <x v="1"/>
    <n v="257500"/>
    <n v="6.25E-2"/>
    <n v="14"/>
    <n v="5150000"/>
    <n v="0"/>
    <n v="0"/>
    <n v="0"/>
    <n v="0"/>
    <n v="0"/>
    <n v="0"/>
    <n v="1"/>
    <n v="257500"/>
    <n v="4"/>
    <n v="759137"/>
    <n v="7"/>
    <n v="857793"/>
  </r>
  <r>
    <d v="2010-06-04T00:00:00"/>
    <x v="0"/>
    <d v="2010-06-01T00:00:00"/>
    <x v="8"/>
    <x v="22"/>
    <x v="1342"/>
    <x v="0"/>
    <n v="0"/>
    <n v="0"/>
    <n v="13"/>
    <n v="4635000"/>
    <n v="0"/>
    <n v="0"/>
    <n v="1"/>
    <n v="515000"/>
    <n v="0"/>
    <n v="0"/>
    <n v="6"/>
    <n v="2575000"/>
    <n v="7"/>
    <n v="802577"/>
    <n v="5"/>
    <n v="580204"/>
  </r>
  <r>
    <d v="2010-06-05T00:00:00"/>
    <x v="1"/>
    <d v="2010-06-01T00:00:00"/>
    <x v="8"/>
    <x v="42"/>
    <x v="1343"/>
    <x v="3"/>
    <n v="1030000"/>
    <n v="0.10344827586206896"/>
    <n v="15"/>
    <n v="4772333"/>
    <n v="0"/>
    <n v="0"/>
    <n v="2"/>
    <n v="1030000"/>
    <n v="1"/>
    <n v="515000"/>
    <n v="8"/>
    <n v="2575000"/>
    <n v="0"/>
    <n v="0"/>
    <n v="1"/>
    <n v="116100"/>
  </r>
  <r>
    <d v="2010-06-06T00:00:00"/>
    <x v="2"/>
    <d v="2010-06-01T00:00:00"/>
    <x v="8"/>
    <x v="5"/>
    <x v="1293"/>
    <x v="0"/>
    <n v="0"/>
    <n v="0"/>
    <n v="3"/>
    <n v="1287500"/>
    <n v="0"/>
    <n v="0"/>
    <n v="0"/>
    <n v="0"/>
    <n v="0"/>
    <n v="0"/>
    <n v="2"/>
    <n v="1030000"/>
    <n v="0"/>
    <n v="0"/>
    <n v="0"/>
    <n v="0"/>
  </r>
  <r>
    <d v="2010-06-07T00:00:00"/>
    <x v="3"/>
    <d v="2010-06-01T00:00:00"/>
    <x v="8"/>
    <x v="13"/>
    <x v="1344"/>
    <x v="2"/>
    <n v="772500"/>
    <n v="0.11764705882352941"/>
    <n v="12"/>
    <n v="4635000"/>
    <n v="0"/>
    <n v="0"/>
    <n v="1"/>
    <n v="515000"/>
    <n v="0"/>
    <n v="0"/>
    <n v="2"/>
    <n v="772500"/>
    <n v="0"/>
    <n v="0"/>
    <n v="0"/>
    <n v="0"/>
  </r>
  <r>
    <d v="2010-06-08T00:00:00"/>
    <x v="4"/>
    <d v="2010-06-01T00:00:00"/>
    <x v="8"/>
    <x v="12"/>
    <x v="1306"/>
    <x v="2"/>
    <n v="772500"/>
    <n v="0.15384615384615385"/>
    <n v="10"/>
    <n v="3347500"/>
    <n v="0"/>
    <n v="0"/>
    <n v="1"/>
    <n v="257500"/>
    <n v="0"/>
    <n v="0"/>
    <n v="0"/>
    <n v="0"/>
    <n v="3"/>
    <n v="560875"/>
    <n v="8"/>
    <n v="1275250"/>
  </r>
  <r>
    <d v="2010-06-09T00:00:00"/>
    <x v="5"/>
    <d v="2010-06-01T00:00:00"/>
    <x v="8"/>
    <x v="1"/>
    <x v="1326"/>
    <x v="1"/>
    <n v="515000"/>
    <n v="0.16666666666666666"/>
    <n v="5"/>
    <n v="2060000"/>
    <n v="0"/>
    <n v="0"/>
    <n v="0"/>
    <n v="0"/>
    <n v="0"/>
    <n v="0"/>
    <n v="0"/>
    <n v="0"/>
    <n v="0"/>
    <n v="0"/>
    <n v="6"/>
    <n v="997686"/>
  </r>
  <r>
    <d v="2010-06-10T00:00:00"/>
    <x v="6"/>
    <d v="2010-06-01T00:00:00"/>
    <x v="8"/>
    <x v="3"/>
    <x v="1316"/>
    <x v="1"/>
    <n v="137333"/>
    <n v="1"/>
    <n v="0"/>
    <n v="0"/>
    <n v="0"/>
    <n v="0"/>
    <n v="0"/>
    <n v="0"/>
    <n v="0"/>
    <n v="0"/>
    <n v="0"/>
    <n v="0"/>
    <n v="0"/>
    <n v="0"/>
    <n v="10"/>
    <n v="1526143"/>
  </r>
  <r>
    <d v="2010-06-11T00:00:00"/>
    <x v="0"/>
    <d v="2010-06-01T00:00:00"/>
    <x v="8"/>
    <x v="12"/>
    <x v="1334"/>
    <x v="0"/>
    <n v="0"/>
    <n v="0"/>
    <n v="5"/>
    <n v="2060000"/>
    <n v="0"/>
    <n v="0"/>
    <n v="1"/>
    <n v="515000"/>
    <n v="0"/>
    <n v="0"/>
    <n v="7"/>
    <n v="3347500"/>
    <n v="3"/>
    <n v="440509"/>
    <n v="5"/>
    <n v="638318"/>
  </r>
  <r>
    <d v="2010-06-12T00:00:00"/>
    <x v="1"/>
    <d v="2010-06-01T00:00:00"/>
    <x v="8"/>
    <x v="9"/>
    <x v="1328"/>
    <x v="3"/>
    <n v="772500"/>
    <n v="0.3"/>
    <n v="4"/>
    <n v="1545000"/>
    <n v="0"/>
    <n v="0"/>
    <n v="0"/>
    <n v="0"/>
    <n v="0"/>
    <n v="0"/>
    <n v="3"/>
    <n v="772500"/>
    <n v="0"/>
    <n v="0"/>
    <n v="0"/>
    <n v="0"/>
  </r>
  <r>
    <d v="2010-06-13T00:00:00"/>
    <x v="2"/>
    <d v="2010-06-01T00:00:00"/>
    <x v="8"/>
    <x v="12"/>
    <x v="1329"/>
    <x v="1"/>
    <n v="515000"/>
    <n v="7.6923076923076927E-2"/>
    <n v="10"/>
    <n v="4377500"/>
    <n v="0"/>
    <n v="0"/>
    <n v="0"/>
    <n v="0"/>
    <n v="0"/>
    <n v="0"/>
    <n v="2"/>
    <n v="772500"/>
    <n v="0"/>
    <n v="0"/>
    <n v="0"/>
    <n v="0"/>
  </r>
  <r>
    <d v="2010-06-14T00:00:00"/>
    <x v="3"/>
    <d v="2010-06-01T00:00:00"/>
    <x v="8"/>
    <x v="17"/>
    <x v="1345"/>
    <x v="2"/>
    <n v="1030000"/>
    <n v="8.6956521739130432E-2"/>
    <n v="19"/>
    <n v="6729332"/>
    <n v="0"/>
    <n v="0"/>
    <n v="0"/>
    <n v="0"/>
    <n v="0"/>
    <n v="0"/>
    <n v="2"/>
    <n v="394833"/>
    <n v="0"/>
    <n v="0"/>
    <n v="0"/>
    <n v="0"/>
  </r>
  <r>
    <d v="2010-06-15T00:00:00"/>
    <x v="4"/>
    <d v="2010-06-01T00:00:00"/>
    <x v="8"/>
    <x v="1"/>
    <x v="1301"/>
    <x v="0"/>
    <n v="0"/>
    <n v="0"/>
    <n v="6"/>
    <n v="2060000"/>
    <n v="0"/>
    <n v="0"/>
    <n v="0"/>
    <n v="0"/>
    <n v="0"/>
    <n v="0"/>
    <n v="0"/>
    <n v="0"/>
    <n v="0"/>
    <n v="0"/>
    <n v="5"/>
    <n v="792500"/>
  </r>
  <r>
    <d v="2010-06-16T00:00:00"/>
    <x v="5"/>
    <d v="2010-06-01T00:00:00"/>
    <x v="8"/>
    <x v="7"/>
    <x v="1328"/>
    <x v="0"/>
    <n v="0"/>
    <n v="0"/>
    <n v="8"/>
    <n v="2575000"/>
    <n v="0"/>
    <n v="0"/>
    <n v="0"/>
    <n v="0"/>
    <n v="0"/>
    <n v="0"/>
    <n v="1"/>
    <n v="515000"/>
    <n v="4"/>
    <n v="503965"/>
    <n v="8"/>
    <n v="1004262"/>
  </r>
  <r>
    <d v="2010-06-17T00:00:00"/>
    <x v="6"/>
    <d v="2010-06-01T00:00:00"/>
    <x v="8"/>
    <x v="5"/>
    <x v="1291"/>
    <x v="0"/>
    <n v="0"/>
    <n v="0"/>
    <n v="3"/>
    <n v="1167333"/>
    <n v="0"/>
    <n v="0"/>
    <n v="1"/>
    <n v="257500"/>
    <n v="0"/>
    <n v="0"/>
    <n v="1"/>
    <n v="515000"/>
    <n v="0"/>
    <n v="0"/>
    <n v="4"/>
    <n v="486625"/>
  </r>
  <r>
    <d v="2010-06-18T00:00:00"/>
    <x v="0"/>
    <d v="2010-06-01T00:00:00"/>
    <x v="8"/>
    <x v="16"/>
    <x v="1346"/>
    <x v="1"/>
    <n v="257500"/>
    <n v="6.25E-2"/>
    <n v="10"/>
    <n v="3605000"/>
    <n v="0"/>
    <n v="0"/>
    <n v="1"/>
    <n v="257500"/>
    <n v="1"/>
    <n v="257500"/>
    <n v="3"/>
    <n v="1030000"/>
    <n v="3"/>
    <n v="449500"/>
    <n v="11"/>
    <n v="1713571"/>
  </r>
  <r>
    <d v="2010-06-19T00:00:00"/>
    <x v="1"/>
    <d v="2010-06-01T00:00:00"/>
    <x v="8"/>
    <x v="14"/>
    <x v="1314"/>
    <x v="1"/>
    <n v="515000"/>
    <n v="0.125"/>
    <n v="4"/>
    <n v="1424833"/>
    <n v="0"/>
    <n v="0"/>
    <n v="0"/>
    <n v="0"/>
    <n v="1"/>
    <n v="257500"/>
    <n v="2"/>
    <n v="772500"/>
    <n v="0"/>
    <n v="0"/>
    <n v="0"/>
    <n v="0"/>
  </r>
  <r>
    <d v="2010-06-20T00:00:00"/>
    <x v="2"/>
    <d v="2010-06-01T00:00:00"/>
    <x v="8"/>
    <x v="23"/>
    <x v="1347"/>
    <x v="1"/>
    <n v="257500"/>
    <n v="6.6666666666666666E-2"/>
    <n v="8"/>
    <n v="3347500"/>
    <n v="0"/>
    <n v="0"/>
    <n v="1"/>
    <n v="515000"/>
    <n v="1"/>
    <n v="257500"/>
    <n v="4"/>
    <n v="1802500"/>
    <n v="0"/>
    <n v="0"/>
    <n v="0"/>
    <n v="0"/>
  </r>
  <r>
    <d v="2010-06-21T00:00:00"/>
    <x v="3"/>
    <d v="2010-06-01T00:00:00"/>
    <x v="8"/>
    <x v="4"/>
    <x v="1305"/>
    <x v="0"/>
    <n v="0"/>
    <n v="0"/>
    <n v="2"/>
    <n v="1030000"/>
    <n v="0"/>
    <n v="0"/>
    <n v="0"/>
    <n v="0"/>
    <n v="0"/>
    <n v="0"/>
    <n v="0"/>
    <n v="0"/>
    <n v="0"/>
    <n v="0"/>
    <n v="5"/>
    <n v="586925"/>
  </r>
  <r>
    <d v="2010-06-22T00:00:00"/>
    <x v="4"/>
    <d v="2010-06-01T00:00:00"/>
    <x v="8"/>
    <x v="6"/>
    <x v="1292"/>
    <x v="0"/>
    <n v="0"/>
    <n v="0"/>
    <n v="2"/>
    <n v="515000"/>
    <n v="0"/>
    <n v="0"/>
    <n v="0"/>
    <n v="0"/>
    <n v="0"/>
    <n v="0"/>
    <n v="2"/>
    <n v="1030000"/>
    <n v="0"/>
    <n v="0"/>
    <n v="4"/>
    <n v="598525"/>
  </r>
  <r>
    <d v="2010-06-23T00:00:00"/>
    <x v="5"/>
    <d v="2010-06-01T00:00:00"/>
    <x v="8"/>
    <x v="7"/>
    <x v="1348"/>
    <x v="2"/>
    <n v="772500"/>
    <n v="0.22222222222222221"/>
    <n v="6"/>
    <n v="2317500"/>
    <n v="0"/>
    <n v="0"/>
    <n v="0"/>
    <n v="0"/>
    <n v="0"/>
    <n v="0"/>
    <n v="1"/>
    <n v="515000"/>
    <n v="2"/>
    <n v="149775"/>
    <n v="4"/>
    <n v="461623"/>
  </r>
  <r>
    <d v="2010-06-24T00:00:00"/>
    <x v="6"/>
    <d v="2010-06-01T00:00:00"/>
    <x v="8"/>
    <x v="31"/>
    <x v="1349"/>
    <x v="2"/>
    <n v="1030000"/>
    <n v="7.6923076923076927E-2"/>
    <n v="15"/>
    <n v="5150000"/>
    <n v="0"/>
    <n v="0"/>
    <n v="2"/>
    <n v="1030000"/>
    <n v="0"/>
    <n v="0"/>
    <n v="7"/>
    <n v="3090000"/>
    <n v="0"/>
    <n v="0"/>
    <n v="11"/>
    <n v="2228056"/>
  </r>
  <r>
    <d v="2010-06-25T00:00:00"/>
    <x v="0"/>
    <d v="2010-06-01T00:00:00"/>
    <x v="8"/>
    <x v="87"/>
    <x v="1350"/>
    <x v="3"/>
    <n v="1030000"/>
    <n v="0.13636363636363635"/>
    <n v="11"/>
    <n v="3605000"/>
    <n v="0"/>
    <n v="0"/>
    <n v="3"/>
    <n v="1287500"/>
    <n v="0"/>
    <n v="0"/>
    <n v="5"/>
    <n v="2317500"/>
    <n v="0"/>
    <n v="0"/>
    <n v="10"/>
    <n v="1341835"/>
  </r>
  <r>
    <d v="2010-06-26T00:00:00"/>
    <x v="1"/>
    <d v="2010-06-01T00:00:00"/>
    <x v="8"/>
    <x v="16"/>
    <x v="1344"/>
    <x v="1"/>
    <n v="257500"/>
    <n v="6.25E-2"/>
    <n v="14"/>
    <n v="5665000"/>
    <n v="0"/>
    <n v="0"/>
    <n v="1"/>
    <n v="772500"/>
    <n v="0"/>
    <n v="0"/>
    <n v="0"/>
    <n v="0"/>
    <n v="0"/>
    <n v="0"/>
    <n v="0"/>
    <n v="0"/>
  </r>
  <r>
    <d v="2010-06-27T00:00:00"/>
    <x v="2"/>
    <d v="2010-06-01T00:00:00"/>
    <x v="8"/>
    <x v="8"/>
    <x v="1296"/>
    <x v="1"/>
    <n v="515000"/>
    <n v="0.14285714285714285"/>
    <n v="6"/>
    <n v="2317500"/>
    <n v="0"/>
    <n v="0"/>
    <n v="0"/>
    <n v="0"/>
    <n v="0"/>
    <n v="0"/>
    <n v="0"/>
    <n v="0"/>
    <n v="0"/>
    <n v="0"/>
    <n v="0"/>
    <n v="0"/>
  </r>
  <r>
    <d v="2010-06-28T00:00:00"/>
    <x v="3"/>
    <d v="2010-06-01T00:00:00"/>
    <x v="8"/>
    <x v="7"/>
    <x v="1296"/>
    <x v="1"/>
    <n v="257500"/>
    <n v="0.1111111111111111"/>
    <n v="6"/>
    <n v="1802500"/>
    <n v="0"/>
    <n v="0"/>
    <n v="0"/>
    <n v="0"/>
    <n v="0"/>
    <n v="0"/>
    <n v="2"/>
    <n v="772500"/>
    <n v="0"/>
    <n v="0"/>
    <n v="6"/>
    <n v="1054688"/>
  </r>
  <r>
    <d v="2010-06-29T00:00:00"/>
    <x v="4"/>
    <d v="2010-06-01T00:00:00"/>
    <x v="8"/>
    <x v="87"/>
    <x v="1351"/>
    <x v="3"/>
    <n v="1030000"/>
    <n v="0.13636363636363635"/>
    <n v="13"/>
    <n v="3484833"/>
    <n v="0"/>
    <n v="0"/>
    <n v="1"/>
    <n v="515000"/>
    <n v="0"/>
    <n v="0"/>
    <n v="5"/>
    <n v="1545000"/>
    <n v="3"/>
    <n v="239319"/>
    <n v="8"/>
    <n v="984889"/>
  </r>
  <r>
    <d v="2010-06-30T00:00:00"/>
    <x v="5"/>
    <d v="2010-06-01T00:00:00"/>
    <x v="8"/>
    <x v="23"/>
    <x v="1306"/>
    <x v="3"/>
    <n v="1030000"/>
    <n v="0.2"/>
    <n v="9"/>
    <n v="2317500"/>
    <n v="0"/>
    <n v="0"/>
    <n v="0"/>
    <n v="0"/>
    <n v="0"/>
    <n v="0"/>
    <n v="3"/>
    <n v="1030000"/>
    <n v="5"/>
    <n v="1158772"/>
    <n v="5"/>
    <n v="849028"/>
  </r>
  <r>
    <d v="2010-07-01T00:00:00"/>
    <x v="6"/>
    <d v="2010-07-01T00:00:00"/>
    <x v="8"/>
    <x v="2"/>
    <x v="1305"/>
    <x v="0"/>
    <n v="0"/>
    <n v="0"/>
    <n v="2"/>
    <n v="515000"/>
    <n v="0"/>
    <n v="0"/>
    <n v="0"/>
    <n v="0"/>
    <n v="0"/>
    <n v="0"/>
    <n v="1"/>
    <n v="515000"/>
    <n v="3"/>
    <n v="353680"/>
    <n v="8"/>
    <n v="1325643"/>
  </r>
  <r>
    <d v="2010-07-02T00:00:00"/>
    <x v="0"/>
    <d v="2010-07-01T00:00:00"/>
    <x v="8"/>
    <x v="16"/>
    <x v="1344"/>
    <x v="0"/>
    <n v="0"/>
    <n v="0"/>
    <n v="10"/>
    <n v="3862500"/>
    <n v="0"/>
    <n v="0"/>
    <n v="2"/>
    <n v="1030000"/>
    <n v="0"/>
    <n v="0"/>
    <n v="4"/>
    <n v="1802500"/>
    <n v="0"/>
    <n v="0"/>
    <n v="8"/>
    <n v="1095200"/>
  </r>
  <r>
    <d v="2010-07-03T00:00:00"/>
    <x v="1"/>
    <d v="2010-07-01T00:00:00"/>
    <x v="8"/>
    <x v="12"/>
    <x v="1346"/>
    <x v="1"/>
    <n v="515000"/>
    <n v="7.6923076923076927E-2"/>
    <n v="5"/>
    <n v="2060000"/>
    <n v="0"/>
    <n v="0"/>
    <n v="0"/>
    <n v="0"/>
    <n v="0"/>
    <n v="0"/>
    <n v="7"/>
    <n v="2832500"/>
    <n v="0"/>
    <n v="0"/>
    <n v="0"/>
    <n v="0"/>
  </r>
  <r>
    <d v="2010-07-04T00:00:00"/>
    <x v="2"/>
    <d v="2010-07-01T00:00:00"/>
    <x v="8"/>
    <x v="30"/>
    <x v="1352"/>
    <x v="2"/>
    <n v="772500"/>
    <n v="6.0606060606060608E-2"/>
    <n v="25"/>
    <n v="9785000"/>
    <n v="0"/>
    <n v="0"/>
    <n v="1"/>
    <n v="257500"/>
    <n v="0"/>
    <n v="0"/>
    <n v="5"/>
    <n v="2060000"/>
    <n v="0"/>
    <n v="0"/>
    <n v="0"/>
    <n v="0"/>
  </r>
  <r>
    <d v="2010-07-05T00:00:00"/>
    <x v="3"/>
    <d v="2010-07-01T00:00:00"/>
    <x v="8"/>
    <x v="19"/>
    <x v="1340"/>
    <x v="1"/>
    <n v="515000"/>
    <n v="5.2631578947368418E-2"/>
    <n v="10"/>
    <n v="3999833"/>
    <n v="0"/>
    <n v="0"/>
    <n v="2"/>
    <n v="1030000"/>
    <n v="1"/>
    <n v="257500"/>
    <n v="5"/>
    <n v="2317500"/>
    <n v="0"/>
    <n v="0"/>
    <n v="0"/>
    <n v="0"/>
  </r>
  <r>
    <d v="2010-07-06T00:00:00"/>
    <x v="4"/>
    <d v="2010-07-01T00:00:00"/>
    <x v="8"/>
    <x v="11"/>
    <x v="1348"/>
    <x v="1"/>
    <n v="257500"/>
    <n v="8.3333333333333329E-2"/>
    <n v="10"/>
    <n v="3090000"/>
    <n v="0"/>
    <n v="0"/>
    <n v="0"/>
    <n v="0"/>
    <n v="0"/>
    <n v="0"/>
    <n v="1"/>
    <n v="257500"/>
    <n v="0"/>
    <n v="0"/>
    <n v="2"/>
    <n v="213078"/>
  </r>
  <r>
    <d v="2010-07-07T00:00:00"/>
    <x v="5"/>
    <d v="2010-07-01T00:00:00"/>
    <x v="8"/>
    <x v="7"/>
    <x v="1296"/>
    <x v="2"/>
    <n v="515000"/>
    <n v="0.22222222222222221"/>
    <n v="5"/>
    <n v="1802500"/>
    <n v="0"/>
    <n v="0"/>
    <n v="0"/>
    <n v="0"/>
    <n v="0"/>
    <n v="0"/>
    <n v="2"/>
    <n v="515000"/>
    <n v="5"/>
    <n v="763325"/>
    <n v="6"/>
    <n v="824850"/>
  </r>
  <r>
    <d v="2010-07-08T00:00:00"/>
    <x v="6"/>
    <d v="2010-07-01T00:00:00"/>
    <x v="8"/>
    <x v="15"/>
    <x v="1306"/>
    <x v="1"/>
    <n v="515000"/>
    <n v="9.0909090909090912E-2"/>
    <n v="8"/>
    <n v="3090000"/>
    <n v="0"/>
    <n v="0"/>
    <n v="1"/>
    <n v="515000"/>
    <n v="0"/>
    <n v="0"/>
    <n v="1"/>
    <n v="257500"/>
    <n v="4"/>
    <n v="569930"/>
    <n v="4"/>
    <n v="574150"/>
  </r>
  <r>
    <d v="2010-07-09T00:00:00"/>
    <x v="0"/>
    <d v="2010-07-01T00:00:00"/>
    <x v="8"/>
    <x v="15"/>
    <x v="1331"/>
    <x v="2"/>
    <n v="772500"/>
    <n v="0.18181818181818182"/>
    <n v="3"/>
    <n v="1545000"/>
    <n v="0"/>
    <n v="0"/>
    <n v="1"/>
    <n v="515000"/>
    <n v="0"/>
    <n v="0"/>
    <n v="5"/>
    <n v="2060000"/>
    <n v="8"/>
    <n v="1357986"/>
    <n v="3"/>
    <n v="444150"/>
  </r>
  <r>
    <d v="2010-07-10T00:00:00"/>
    <x v="1"/>
    <d v="2010-07-01T00:00:00"/>
    <x v="8"/>
    <x v="8"/>
    <x v="1328"/>
    <x v="0"/>
    <n v="0"/>
    <n v="0"/>
    <n v="7"/>
    <n v="3090000"/>
    <n v="0"/>
    <n v="0"/>
    <n v="0"/>
    <n v="0"/>
    <n v="0"/>
    <n v="0"/>
    <n v="0"/>
    <n v="0"/>
    <n v="0"/>
    <n v="0"/>
    <n v="0"/>
    <n v="0"/>
  </r>
  <r>
    <d v="2010-07-11T00:00:00"/>
    <x v="2"/>
    <d v="2010-07-01T00:00:00"/>
    <x v="8"/>
    <x v="14"/>
    <x v="1296"/>
    <x v="2"/>
    <n v="772500"/>
    <n v="0.25"/>
    <n v="2"/>
    <n v="515000"/>
    <n v="0"/>
    <n v="0"/>
    <n v="0"/>
    <n v="0"/>
    <n v="0"/>
    <n v="0"/>
    <n v="4"/>
    <n v="1545000"/>
    <n v="0"/>
    <n v="0"/>
    <n v="0"/>
    <n v="0"/>
  </r>
  <r>
    <d v="2010-07-12T00:00:00"/>
    <x v="3"/>
    <d v="2010-07-01T00:00:00"/>
    <x v="8"/>
    <x v="5"/>
    <x v="1293"/>
    <x v="0"/>
    <n v="0"/>
    <n v="0"/>
    <n v="5"/>
    <n v="2317500"/>
    <n v="0"/>
    <n v="0"/>
    <n v="0"/>
    <n v="0"/>
    <n v="0"/>
    <n v="0"/>
    <n v="0"/>
    <n v="0"/>
    <n v="5"/>
    <n v="714480"/>
    <n v="6"/>
    <n v="664504"/>
  </r>
  <r>
    <d v="2010-07-13T00:00:00"/>
    <x v="4"/>
    <d v="2010-07-01T00:00:00"/>
    <x v="8"/>
    <x v="31"/>
    <x v="1343"/>
    <x v="3"/>
    <n v="1287500"/>
    <n v="0.11538461538461539"/>
    <n v="17"/>
    <n v="6317333"/>
    <n v="0"/>
    <n v="0"/>
    <n v="2"/>
    <n v="772500"/>
    <n v="1"/>
    <n v="257500"/>
    <n v="3"/>
    <n v="1287500"/>
    <n v="3"/>
    <n v="222989"/>
    <n v="2"/>
    <n v="525100"/>
  </r>
  <r>
    <d v="2010-07-14T00:00:00"/>
    <x v="5"/>
    <d v="2010-07-01T00:00:00"/>
    <x v="8"/>
    <x v="13"/>
    <x v="1353"/>
    <x v="2"/>
    <n v="515000"/>
    <n v="0.11764705882352941"/>
    <n v="10"/>
    <n v="3107166"/>
    <n v="0"/>
    <n v="0"/>
    <n v="1"/>
    <n v="257500"/>
    <n v="1"/>
    <n v="137333"/>
    <n v="3"/>
    <n v="1030000"/>
    <n v="0"/>
    <n v="0"/>
    <n v="4"/>
    <n v="617275"/>
  </r>
  <r>
    <d v="2010-07-15T00:00:00"/>
    <x v="6"/>
    <d v="2010-07-01T00:00:00"/>
    <x v="8"/>
    <x v="20"/>
    <x v="1354"/>
    <x v="5"/>
    <n v="2575000"/>
    <n v="0.2"/>
    <n v="22"/>
    <n v="8497500"/>
    <n v="0"/>
    <n v="0"/>
    <n v="1"/>
    <n v="515000"/>
    <n v="0"/>
    <n v="0"/>
    <n v="1"/>
    <n v="515000"/>
    <n v="6"/>
    <n v="865680"/>
    <n v="6"/>
    <n v="836191"/>
  </r>
  <r>
    <d v="2010-07-16T00:00:00"/>
    <x v="0"/>
    <d v="2010-07-01T00:00:00"/>
    <x v="8"/>
    <x v="42"/>
    <x v="1355"/>
    <x v="4"/>
    <n v="2575000"/>
    <n v="0.2413793103448276"/>
    <n v="12"/>
    <n v="4377500"/>
    <n v="0"/>
    <n v="0"/>
    <n v="3"/>
    <n v="1287500"/>
    <n v="2"/>
    <n v="772500"/>
    <n v="5"/>
    <n v="2575000"/>
    <n v="1"/>
    <n v="102000"/>
    <n v="5"/>
    <n v="802158"/>
  </r>
  <r>
    <d v="2010-07-17T00:00:00"/>
    <x v="1"/>
    <d v="2010-07-01T00:00:00"/>
    <x v="8"/>
    <x v="22"/>
    <x v="1356"/>
    <x v="6"/>
    <n v="1802500"/>
    <n v="0.2"/>
    <n v="15"/>
    <n v="5150000"/>
    <n v="0"/>
    <n v="0"/>
    <n v="0"/>
    <n v="0"/>
    <n v="0"/>
    <n v="0"/>
    <n v="1"/>
    <n v="515000"/>
    <n v="0"/>
    <n v="0"/>
    <n v="1"/>
    <n v="262550"/>
  </r>
  <r>
    <d v="2010-07-18T00:00:00"/>
    <x v="2"/>
    <d v="2010-07-01T00:00:00"/>
    <x v="8"/>
    <x v="47"/>
    <x v="1357"/>
    <x v="7"/>
    <n v="1802500"/>
    <n v="0.16129032258064516"/>
    <n v="21"/>
    <n v="8240000"/>
    <n v="0"/>
    <n v="0"/>
    <n v="2"/>
    <n v="394833"/>
    <n v="1"/>
    <n v="257500"/>
    <n v="2"/>
    <n v="515000"/>
    <n v="0"/>
    <n v="0"/>
    <n v="0"/>
    <n v="0"/>
  </r>
  <r>
    <d v="2010-07-19T00:00:00"/>
    <x v="3"/>
    <d v="2010-07-01T00:00:00"/>
    <x v="8"/>
    <x v="11"/>
    <x v="1332"/>
    <x v="3"/>
    <n v="1287500"/>
    <n v="0.25"/>
    <n v="7"/>
    <n v="2575000"/>
    <n v="0"/>
    <n v="0"/>
    <n v="0"/>
    <n v="0"/>
    <n v="0"/>
    <n v="0"/>
    <n v="2"/>
    <n v="772500"/>
    <n v="1"/>
    <n v="128750"/>
    <n v="6"/>
    <n v="677022"/>
  </r>
  <r>
    <d v="2010-07-20T00:00:00"/>
    <x v="4"/>
    <d v="2010-07-01T00:00:00"/>
    <x v="8"/>
    <x v="12"/>
    <x v="1358"/>
    <x v="1"/>
    <n v="257500"/>
    <n v="7.6923076923076927E-2"/>
    <n v="11"/>
    <n v="4120000"/>
    <n v="0"/>
    <n v="0"/>
    <n v="1"/>
    <n v="137333"/>
    <n v="0"/>
    <n v="0"/>
    <n v="0"/>
    <n v="0"/>
    <n v="0"/>
    <n v="0"/>
    <n v="0"/>
    <n v="0"/>
  </r>
  <r>
    <d v="2010-07-21T00:00:00"/>
    <x v="5"/>
    <d v="2010-07-01T00:00:00"/>
    <x v="8"/>
    <x v="1"/>
    <x v="1359"/>
    <x v="0"/>
    <n v="0"/>
    <n v="0"/>
    <n v="5"/>
    <n v="1167333"/>
    <n v="0"/>
    <n v="0"/>
    <n v="0"/>
    <n v="0"/>
    <n v="0"/>
    <n v="0"/>
    <n v="1"/>
    <n v="515000"/>
    <n v="4"/>
    <n v="745762"/>
    <n v="6"/>
    <n v="816113"/>
  </r>
  <r>
    <d v="2010-07-22T00:00:00"/>
    <x v="6"/>
    <d v="2010-07-01T00:00:00"/>
    <x v="8"/>
    <x v="10"/>
    <x v="1299"/>
    <x v="3"/>
    <n v="652333"/>
    <n v="0.21428571428571427"/>
    <n v="9"/>
    <n v="2712333"/>
    <n v="0"/>
    <n v="0"/>
    <n v="1"/>
    <n v="515000"/>
    <n v="0"/>
    <n v="0"/>
    <n v="1"/>
    <n v="257500"/>
    <n v="5"/>
    <n v="631022"/>
    <n v="8"/>
    <n v="900919"/>
  </r>
  <r>
    <d v="2010-07-23T00:00:00"/>
    <x v="0"/>
    <d v="2010-07-01T00:00:00"/>
    <x v="8"/>
    <x v="5"/>
    <x v="1307"/>
    <x v="0"/>
    <n v="0"/>
    <n v="0"/>
    <n v="3"/>
    <n v="1030000"/>
    <n v="0"/>
    <n v="0"/>
    <n v="0"/>
    <n v="0"/>
    <n v="0"/>
    <n v="0"/>
    <n v="2"/>
    <n v="772500"/>
    <n v="6"/>
    <n v="1060780"/>
    <n v="7"/>
    <n v="1270516"/>
  </r>
  <r>
    <d v="2010-07-24T00:00:00"/>
    <x v="1"/>
    <d v="2010-07-01T00:00:00"/>
    <x v="8"/>
    <x v="11"/>
    <x v="1360"/>
    <x v="1"/>
    <n v="137333"/>
    <n v="8.3333333333333329E-2"/>
    <n v="11"/>
    <n v="4514833"/>
    <n v="0"/>
    <n v="0"/>
    <n v="0"/>
    <n v="0"/>
    <n v="0"/>
    <n v="0"/>
    <n v="0"/>
    <n v="0"/>
    <n v="0"/>
    <n v="0"/>
    <n v="0"/>
    <n v="0"/>
  </r>
  <r>
    <d v="2010-07-25T00:00:00"/>
    <x v="2"/>
    <d v="2010-07-01T00:00:00"/>
    <x v="8"/>
    <x v="15"/>
    <x v="1361"/>
    <x v="1"/>
    <n v="515000"/>
    <n v="9.0909090909090912E-2"/>
    <n v="9"/>
    <n v="3227333"/>
    <n v="0"/>
    <n v="0"/>
    <n v="1"/>
    <n v="137333"/>
    <n v="0"/>
    <n v="0"/>
    <n v="0"/>
    <n v="0"/>
    <n v="0"/>
    <n v="0"/>
    <n v="0"/>
    <n v="0"/>
  </r>
  <r>
    <d v="2010-07-26T00:00:00"/>
    <x v="3"/>
    <d v="2010-07-01T00:00:00"/>
    <x v="8"/>
    <x v="1"/>
    <x v="1321"/>
    <x v="1"/>
    <n v="257500"/>
    <n v="0.16666666666666666"/>
    <n v="4"/>
    <n v="909833"/>
    <n v="0"/>
    <n v="0"/>
    <n v="0"/>
    <n v="0"/>
    <n v="0"/>
    <n v="0"/>
    <n v="1"/>
    <n v="257500"/>
    <n v="3"/>
    <n v="256947"/>
    <n v="1"/>
    <n v="116100"/>
  </r>
  <r>
    <d v="2010-07-27T00:00:00"/>
    <x v="4"/>
    <d v="2010-07-01T00:00:00"/>
    <x v="8"/>
    <x v="8"/>
    <x v="1296"/>
    <x v="0"/>
    <n v="0"/>
    <n v="0"/>
    <n v="6"/>
    <n v="2575000"/>
    <n v="0"/>
    <n v="0"/>
    <n v="0"/>
    <n v="0"/>
    <n v="0"/>
    <n v="0"/>
    <n v="1"/>
    <n v="257500"/>
    <n v="2"/>
    <n v="232647"/>
    <n v="5"/>
    <n v="532870"/>
  </r>
  <r>
    <d v="2010-07-28T00:00:00"/>
    <x v="5"/>
    <d v="2010-07-01T00:00:00"/>
    <x v="8"/>
    <x v="11"/>
    <x v="1297"/>
    <x v="1"/>
    <n v="257500"/>
    <n v="8.3333333333333329E-2"/>
    <n v="11"/>
    <n v="3605000"/>
    <n v="0"/>
    <n v="0"/>
    <n v="0"/>
    <n v="0"/>
    <n v="0"/>
    <n v="0"/>
    <n v="0"/>
    <n v="0"/>
    <n v="0"/>
    <n v="0"/>
    <n v="2"/>
    <n v="266689"/>
  </r>
  <r>
    <d v="2010-07-29T00:00:00"/>
    <x v="6"/>
    <d v="2010-07-01T00:00:00"/>
    <x v="8"/>
    <x v="8"/>
    <x v="1359"/>
    <x v="0"/>
    <n v="0"/>
    <n v="0"/>
    <n v="5"/>
    <n v="1287500"/>
    <n v="0"/>
    <n v="0"/>
    <n v="1"/>
    <n v="257500"/>
    <n v="0"/>
    <n v="0"/>
    <n v="1"/>
    <n v="137333"/>
    <n v="11"/>
    <n v="1524384"/>
    <n v="0"/>
    <n v="0"/>
  </r>
  <r>
    <d v="2010-07-30T00:00:00"/>
    <x v="0"/>
    <d v="2010-07-01T00:00:00"/>
    <x v="8"/>
    <x v="5"/>
    <x v="1359"/>
    <x v="0"/>
    <n v="0"/>
    <n v="0"/>
    <n v="4"/>
    <n v="909833"/>
    <n v="0"/>
    <n v="0"/>
    <n v="0"/>
    <n v="0"/>
    <n v="0"/>
    <n v="0"/>
    <n v="1"/>
    <n v="772500"/>
    <n v="1"/>
    <n v="248450"/>
    <n v="2"/>
    <n v="435685"/>
  </r>
  <r>
    <d v="2010-07-31T00:00:00"/>
    <x v="1"/>
    <d v="2010-07-01T00:00:00"/>
    <x v="8"/>
    <x v="7"/>
    <x v="1362"/>
    <x v="0"/>
    <n v="0"/>
    <n v="0"/>
    <n v="7"/>
    <n v="2969833"/>
    <n v="0"/>
    <n v="0"/>
    <n v="1"/>
    <n v="137333"/>
    <n v="0"/>
    <n v="0"/>
    <n v="1"/>
    <n v="515000"/>
    <n v="0"/>
    <n v="0"/>
    <n v="0"/>
    <n v="0"/>
  </r>
  <r>
    <d v="2010-08-01T00:00:00"/>
    <x v="2"/>
    <d v="2010-08-01T00:00:00"/>
    <x v="8"/>
    <x v="4"/>
    <x v="1303"/>
    <x v="1"/>
    <n v="515000"/>
    <n v="0.5"/>
    <n v="1"/>
    <n v="772500"/>
    <n v="0"/>
    <n v="0"/>
    <n v="0"/>
    <n v="0"/>
    <n v="0"/>
    <n v="0"/>
    <n v="0"/>
    <n v="0"/>
    <n v="0"/>
    <n v="0"/>
    <n v="0"/>
    <n v="0"/>
  </r>
  <r>
    <d v="2010-08-02T00:00:00"/>
    <x v="3"/>
    <d v="2010-08-01T00:00:00"/>
    <x v="8"/>
    <x v="8"/>
    <x v="1363"/>
    <x v="0"/>
    <n v="0"/>
    <n v="0"/>
    <n v="5"/>
    <n v="1184499"/>
    <n v="0"/>
    <n v="0"/>
    <n v="0"/>
    <n v="0"/>
    <n v="0"/>
    <n v="0"/>
    <n v="2"/>
    <n v="772500"/>
    <n v="1"/>
    <n v="124250"/>
    <n v="8"/>
    <n v="1191524"/>
  </r>
  <r>
    <d v="2010-08-03T00:00:00"/>
    <x v="4"/>
    <d v="2010-08-01T00:00:00"/>
    <x v="8"/>
    <x v="5"/>
    <x v="1359"/>
    <x v="0"/>
    <n v="0"/>
    <n v="0"/>
    <n v="4"/>
    <n v="1167333"/>
    <n v="0"/>
    <n v="0"/>
    <n v="0"/>
    <n v="0"/>
    <n v="0"/>
    <n v="0"/>
    <n v="1"/>
    <n v="515000"/>
    <n v="2"/>
    <n v="159261"/>
    <n v="7"/>
    <n v="972000"/>
  </r>
  <r>
    <d v="2010-08-04T00:00:00"/>
    <x v="5"/>
    <d v="2010-08-01T00:00:00"/>
    <x v="8"/>
    <x v="3"/>
    <x v="1300"/>
    <x v="0"/>
    <n v="0"/>
    <n v="0"/>
    <n v="1"/>
    <n v="257500"/>
    <n v="0"/>
    <n v="0"/>
    <n v="0"/>
    <n v="0"/>
    <n v="0"/>
    <n v="0"/>
    <n v="0"/>
    <n v="0"/>
    <n v="4"/>
    <n v="719124"/>
    <n v="5"/>
    <n v="644975"/>
  </r>
  <r>
    <d v="2010-08-05T00:00:00"/>
    <x v="6"/>
    <d v="2010-08-01T00:00:00"/>
    <x v="8"/>
    <x v="3"/>
    <x v="1300"/>
    <x v="0"/>
    <n v="0"/>
    <n v="0"/>
    <n v="1"/>
    <n v="257500"/>
    <n v="0"/>
    <n v="0"/>
    <n v="0"/>
    <n v="0"/>
    <n v="0"/>
    <n v="0"/>
    <n v="0"/>
    <n v="0"/>
    <n v="0"/>
    <n v="0"/>
    <n v="6"/>
    <n v="1071993"/>
  </r>
  <r>
    <d v="2010-08-06T00:00:00"/>
    <x v="0"/>
    <d v="2010-08-01T00:00:00"/>
    <x v="8"/>
    <x v="5"/>
    <x v="1325"/>
    <x v="0"/>
    <n v="0"/>
    <n v="0"/>
    <n v="4"/>
    <n v="789666"/>
    <n v="0"/>
    <n v="0"/>
    <n v="0"/>
    <n v="0"/>
    <n v="0"/>
    <n v="0"/>
    <n v="1"/>
    <n v="515000"/>
    <n v="2"/>
    <n v="230752"/>
    <n v="4"/>
    <n v="758168"/>
  </r>
  <r>
    <d v="2010-08-07T00:00:00"/>
    <x v="1"/>
    <d v="2010-08-01T00:00:00"/>
    <x v="8"/>
    <x v="14"/>
    <x v="1364"/>
    <x v="0"/>
    <n v="0"/>
    <n v="0"/>
    <n v="6"/>
    <n v="3227333"/>
    <n v="0"/>
    <n v="0"/>
    <n v="1"/>
    <n v="515000"/>
    <n v="0"/>
    <n v="0"/>
    <n v="1"/>
    <n v="515000"/>
    <n v="0"/>
    <n v="0"/>
    <n v="0"/>
    <n v="0"/>
  </r>
  <r>
    <d v="2010-08-08T00:00:00"/>
    <x v="2"/>
    <d v="2010-08-01T00:00:00"/>
    <x v="8"/>
    <x v="2"/>
    <x v="1305"/>
    <x v="0"/>
    <n v="0"/>
    <n v="0"/>
    <n v="3"/>
    <n v="1030000"/>
    <n v="0"/>
    <n v="0"/>
    <n v="0"/>
    <n v="0"/>
    <n v="0"/>
    <n v="0"/>
    <n v="0"/>
    <n v="0"/>
    <n v="0"/>
    <n v="0"/>
    <n v="0"/>
    <n v="0"/>
  </r>
  <r>
    <d v="2010-08-09T00:00:00"/>
    <x v="3"/>
    <d v="2010-08-01T00:00:00"/>
    <x v="8"/>
    <x v="3"/>
    <x v="1298"/>
    <x v="0"/>
    <n v="0"/>
    <n v="0"/>
    <n v="1"/>
    <n v="515000"/>
    <n v="0"/>
    <n v="0"/>
    <n v="0"/>
    <n v="0"/>
    <n v="0"/>
    <n v="0"/>
    <n v="0"/>
    <n v="0"/>
    <n v="0"/>
    <n v="0"/>
    <n v="2"/>
    <n v="233075"/>
  </r>
  <r>
    <d v="2010-08-10T00:00:00"/>
    <x v="4"/>
    <d v="2010-08-01T00:00:00"/>
    <x v="8"/>
    <x v="0"/>
    <x v="0"/>
    <x v="0"/>
    <n v="0"/>
    <n v="0"/>
    <n v="0"/>
    <n v="0"/>
    <n v="0"/>
    <n v="0"/>
    <n v="0"/>
    <n v="0"/>
    <n v="0"/>
    <n v="0"/>
    <n v="0"/>
    <n v="0"/>
    <n v="0"/>
    <n v="0"/>
    <n v="3"/>
    <n v="436935"/>
  </r>
  <r>
    <d v="2010-08-11T00:00:00"/>
    <x v="5"/>
    <d v="2010-08-01T00:00:00"/>
    <x v="8"/>
    <x v="0"/>
    <x v="0"/>
    <x v="0"/>
    <n v="0"/>
    <n v="0"/>
    <n v="0"/>
    <n v="0"/>
    <n v="0"/>
    <n v="0"/>
    <n v="0"/>
    <n v="0"/>
    <n v="0"/>
    <n v="0"/>
    <n v="0"/>
    <n v="0"/>
    <n v="2"/>
    <n v="448140"/>
    <n v="8"/>
    <n v="1260446"/>
  </r>
  <r>
    <d v="2010-08-12T00:00:00"/>
    <x v="6"/>
    <d v="2010-08-01T00:00:00"/>
    <x v="8"/>
    <x v="6"/>
    <x v="1365"/>
    <x v="0"/>
    <n v="0"/>
    <n v="0"/>
    <n v="2"/>
    <n v="274666"/>
    <n v="0"/>
    <n v="0"/>
    <n v="1"/>
    <n v="257500"/>
    <n v="0"/>
    <n v="0"/>
    <n v="1"/>
    <n v="515000"/>
    <n v="0"/>
    <n v="0"/>
    <n v="7"/>
    <n v="902003"/>
  </r>
  <r>
    <d v="2010-08-13T00:00:00"/>
    <x v="0"/>
    <d v="2010-08-01T00:00:00"/>
    <x v="8"/>
    <x v="4"/>
    <x v="1319"/>
    <x v="0"/>
    <n v="0"/>
    <n v="0"/>
    <n v="2"/>
    <n v="772500"/>
    <n v="0"/>
    <n v="0"/>
    <n v="0"/>
    <n v="0"/>
    <n v="0"/>
    <n v="0"/>
    <n v="0"/>
    <n v="0"/>
    <n v="1"/>
    <n v="262550"/>
    <n v="2"/>
    <n v="302575"/>
  </r>
  <r>
    <d v="2010-08-14T00:00:00"/>
    <x v="1"/>
    <d v="2010-08-01T00:00:00"/>
    <x v="8"/>
    <x v="14"/>
    <x v="1297"/>
    <x v="0"/>
    <n v="0"/>
    <n v="0"/>
    <n v="8"/>
    <n v="3862500"/>
    <n v="0"/>
    <n v="0"/>
    <n v="0"/>
    <n v="0"/>
    <n v="0"/>
    <n v="0"/>
    <n v="0"/>
    <n v="0"/>
    <n v="0"/>
    <n v="0"/>
    <n v="0"/>
    <n v="0"/>
  </r>
  <r>
    <d v="2010-08-15T00:00:00"/>
    <x v="2"/>
    <d v="2010-08-01T00:00:00"/>
    <x v="8"/>
    <x v="12"/>
    <x v="1366"/>
    <x v="0"/>
    <n v="0"/>
    <n v="0"/>
    <n v="10"/>
    <n v="3879666"/>
    <n v="0"/>
    <n v="0"/>
    <n v="2"/>
    <n v="909833"/>
    <n v="0"/>
    <n v="0"/>
    <n v="1"/>
    <n v="515000"/>
    <n v="0"/>
    <n v="0"/>
    <n v="0"/>
    <n v="0"/>
  </r>
  <r>
    <d v="2010-08-16T00:00:00"/>
    <x v="3"/>
    <d v="2010-08-01T00:00:00"/>
    <x v="8"/>
    <x v="5"/>
    <x v="1294"/>
    <x v="1"/>
    <n v="257500"/>
    <n v="0.2"/>
    <n v="2"/>
    <n v="909833"/>
    <n v="0"/>
    <n v="0"/>
    <n v="0"/>
    <n v="0"/>
    <n v="0"/>
    <n v="0"/>
    <n v="2"/>
    <n v="1287500"/>
    <n v="0"/>
    <n v="0"/>
    <n v="0"/>
    <n v="0"/>
  </r>
  <r>
    <d v="2010-08-17T00:00:00"/>
    <x v="4"/>
    <d v="2010-08-01T00:00:00"/>
    <x v="8"/>
    <x v="0"/>
    <x v="0"/>
    <x v="0"/>
    <n v="0"/>
    <n v="0"/>
    <n v="0"/>
    <n v="0"/>
    <n v="0"/>
    <n v="0"/>
    <n v="0"/>
    <n v="0"/>
    <n v="0"/>
    <n v="0"/>
    <n v="0"/>
    <n v="0"/>
    <n v="0"/>
    <n v="0"/>
    <n v="8"/>
    <n v="1113588"/>
  </r>
  <r>
    <d v="2010-08-18T00:00:00"/>
    <x v="5"/>
    <d v="2010-08-01T00:00:00"/>
    <x v="8"/>
    <x v="3"/>
    <x v="1298"/>
    <x v="0"/>
    <n v="0"/>
    <n v="0"/>
    <n v="0"/>
    <n v="0"/>
    <n v="0"/>
    <n v="0"/>
    <n v="0"/>
    <n v="0"/>
    <n v="0"/>
    <n v="0"/>
    <n v="1"/>
    <n v="515000"/>
    <n v="3"/>
    <n v="427280"/>
    <n v="4"/>
    <n v="543721"/>
  </r>
  <r>
    <d v="2010-08-19T00:00:00"/>
    <x v="6"/>
    <d v="2010-08-01T00:00:00"/>
    <x v="8"/>
    <x v="0"/>
    <x v="0"/>
    <x v="0"/>
    <n v="0"/>
    <n v="0"/>
    <n v="0"/>
    <n v="0"/>
    <n v="0"/>
    <n v="0"/>
    <n v="0"/>
    <n v="0"/>
    <n v="0"/>
    <n v="0"/>
    <n v="0"/>
    <n v="0"/>
    <n v="2"/>
    <n v="377202"/>
    <n v="5"/>
    <n v="702196"/>
  </r>
  <r>
    <d v="2010-08-20T00:00:00"/>
    <x v="0"/>
    <d v="2010-08-01T00:00:00"/>
    <x v="8"/>
    <x v="6"/>
    <x v="1365"/>
    <x v="0"/>
    <n v="0"/>
    <n v="0"/>
    <n v="4"/>
    <n v="1047166"/>
    <n v="0"/>
    <n v="0"/>
    <n v="0"/>
    <n v="0"/>
    <n v="0"/>
    <n v="0"/>
    <n v="0"/>
    <n v="0"/>
    <n v="0"/>
    <n v="0"/>
    <n v="2"/>
    <n v="235425"/>
  </r>
  <r>
    <d v="2010-08-21T00:00:00"/>
    <x v="1"/>
    <d v="2010-08-01T00:00:00"/>
    <x v="8"/>
    <x v="6"/>
    <x v="1292"/>
    <x v="0"/>
    <n v="0"/>
    <n v="0"/>
    <n v="4"/>
    <n v="1545000"/>
    <n v="0"/>
    <n v="0"/>
    <n v="0"/>
    <n v="0"/>
    <n v="0"/>
    <n v="0"/>
    <n v="0"/>
    <n v="0"/>
    <n v="0"/>
    <n v="0"/>
    <n v="0"/>
    <n v="0"/>
  </r>
  <r>
    <d v="2010-08-22T00:00:00"/>
    <x v="2"/>
    <d v="2010-08-01T00:00:00"/>
    <x v="8"/>
    <x v="1"/>
    <x v="1302"/>
    <x v="0"/>
    <n v="0"/>
    <n v="0"/>
    <n v="5"/>
    <n v="1562166"/>
    <n v="0"/>
    <n v="0"/>
    <n v="0"/>
    <n v="0"/>
    <n v="0"/>
    <n v="0"/>
    <n v="1"/>
    <n v="257500"/>
    <n v="0"/>
    <n v="0"/>
    <n v="0"/>
    <n v="0"/>
  </r>
  <r>
    <d v="2010-08-23T00:00:00"/>
    <x v="3"/>
    <d v="2010-08-01T00:00:00"/>
    <x v="8"/>
    <x v="0"/>
    <x v="0"/>
    <x v="0"/>
    <n v="0"/>
    <n v="0"/>
    <n v="0"/>
    <n v="0"/>
    <n v="0"/>
    <n v="0"/>
    <n v="0"/>
    <n v="0"/>
    <n v="0"/>
    <n v="0"/>
    <n v="0"/>
    <n v="0"/>
    <n v="2"/>
    <n v="170668"/>
    <n v="6"/>
    <n v="594080"/>
  </r>
  <r>
    <d v="2010-08-24T00:00:00"/>
    <x v="4"/>
    <d v="2010-08-01T00:00:00"/>
    <x v="8"/>
    <x v="4"/>
    <x v="1322"/>
    <x v="0"/>
    <n v="0"/>
    <n v="0"/>
    <n v="1"/>
    <n v="515000"/>
    <n v="0"/>
    <n v="0"/>
    <n v="0"/>
    <n v="0"/>
    <n v="0"/>
    <n v="0"/>
    <n v="1"/>
    <n v="137333"/>
    <n v="2"/>
    <n v="152836"/>
    <n v="2"/>
    <n v="267800"/>
  </r>
  <r>
    <d v="2010-08-25T00:00:00"/>
    <x v="5"/>
    <d v="2010-08-01T00:00:00"/>
    <x v="8"/>
    <x v="6"/>
    <x v="1339"/>
    <x v="2"/>
    <n v="394833"/>
    <n v="0.5"/>
    <n v="1"/>
    <n v="137333"/>
    <n v="0"/>
    <n v="0"/>
    <n v="0"/>
    <n v="0"/>
    <n v="1"/>
    <n v="257500"/>
    <n v="0"/>
    <n v="0"/>
    <n v="1"/>
    <n v="386250"/>
    <n v="4"/>
    <n v="562760"/>
  </r>
  <r>
    <d v="2010-08-26T00:00:00"/>
    <x v="6"/>
    <d v="2010-08-01T00:00:00"/>
    <x v="8"/>
    <x v="0"/>
    <x v="0"/>
    <x v="0"/>
    <n v="0"/>
    <n v="0"/>
    <n v="0"/>
    <n v="0"/>
    <n v="0"/>
    <n v="0"/>
    <n v="0"/>
    <n v="0"/>
    <n v="0"/>
    <n v="0"/>
    <n v="0"/>
    <n v="0"/>
    <n v="0"/>
    <n v="0"/>
    <n v="4"/>
    <n v="623528"/>
  </r>
  <r>
    <d v="2010-08-27T00:00:00"/>
    <x v="0"/>
    <d v="2010-08-01T00:00:00"/>
    <x v="8"/>
    <x v="8"/>
    <x v="1294"/>
    <x v="1"/>
    <n v="515000"/>
    <n v="0.14285714285714285"/>
    <n v="3"/>
    <n v="1030000"/>
    <n v="0"/>
    <n v="0"/>
    <n v="2"/>
    <n v="772500"/>
    <n v="0"/>
    <n v="0"/>
    <n v="1"/>
    <n v="137333"/>
    <n v="0"/>
    <n v="0"/>
    <n v="3"/>
    <n v="501175"/>
  </r>
  <r>
    <d v="2010-08-28T00:00:00"/>
    <x v="1"/>
    <d v="2010-08-01T00:00:00"/>
    <x v="8"/>
    <x v="6"/>
    <x v="1307"/>
    <x v="0"/>
    <n v="0"/>
    <n v="0"/>
    <n v="4"/>
    <n v="1802500"/>
    <n v="0"/>
    <n v="0"/>
    <n v="0"/>
    <n v="0"/>
    <n v="0"/>
    <n v="0"/>
    <n v="0"/>
    <n v="0"/>
    <n v="2"/>
    <n v="197317"/>
    <n v="1"/>
    <n v="129475"/>
  </r>
  <r>
    <d v="2010-08-29T00:00:00"/>
    <x v="2"/>
    <d v="2010-08-01T00:00:00"/>
    <x v="8"/>
    <x v="7"/>
    <x v="1308"/>
    <x v="1"/>
    <n v="515000"/>
    <n v="0.1111111111111111"/>
    <n v="7"/>
    <n v="2712333"/>
    <n v="0"/>
    <n v="0"/>
    <n v="0"/>
    <n v="0"/>
    <n v="0"/>
    <n v="0"/>
    <n v="1"/>
    <n v="515000"/>
    <n v="0"/>
    <n v="0"/>
    <n v="0"/>
    <n v="0"/>
  </r>
  <r>
    <d v="2010-08-30T00:00:00"/>
    <x v="3"/>
    <d v="2010-08-01T00:00:00"/>
    <x v="8"/>
    <x v="6"/>
    <x v="1339"/>
    <x v="0"/>
    <n v="0"/>
    <n v="0"/>
    <n v="1"/>
    <n v="257500"/>
    <n v="0"/>
    <n v="0"/>
    <n v="0"/>
    <n v="0"/>
    <n v="0"/>
    <n v="0"/>
    <n v="3"/>
    <n v="532166"/>
    <n v="0"/>
    <n v="0"/>
    <n v="3"/>
    <n v="449532"/>
  </r>
  <r>
    <d v="2010-08-31T00:00:00"/>
    <x v="4"/>
    <d v="2010-08-01T00:00:00"/>
    <x v="8"/>
    <x v="4"/>
    <x v="1319"/>
    <x v="0"/>
    <n v="0"/>
    <n v="0"/>
    <n v="2"/>
    <n v="772500"/>
    <n v="0"/>
    <n v="0"/>
    <n v="0"/>
    <n v="0"/>
    <n v="0"/>
    <n v="0"/>
    <n v="0"/>
    <n v="0"/>
    <n v="2"/>
    <n v="216850"/>
    <n v="4"/>
    <n v="426275"/>
  </r>
  <r>
    <d v="2010-09-01T00:00:00"/>
    <x v="5"/>
    <d v="2010-09-01T00:00:00"/>
    <x v="8"/>
    <x v="2"/>
    <x v="1367"/>
    <x v="0"/>
    <n v="0"/>
    <n v="0"/>
    <n v="2"/>
    <n v="1030000"/>
    <n v="0"/>
    <n v="0"/>
    <n v="1"/>
    <n v="228532"/>
    <n v="0"/>
    <n v="0"/>
    <n v="0"/>
    <n v="0"/>
    <n v="0"/>
    <n v="0"/>
    <n v="5"/>
    <n v="1228585"/>
  </r>
  <r>
    <d v="2010-09-02T00:00:00"/>
    <x v="6"/>
    <d v="2010-09-01T00:00:00"/>
    <x v="8"/>
    <x v="3"/>
    <x v="1300"/>
    <x v="0"/>
    <n v="0"/>
    <n v="0"/>
    <n v="0"/>
    <n v="0"/>
    <n v="0"/>
    <n v="0"/>
    <n v="0"/>
    <n v="0"/>
    <n v="1"/>
    <n v="257500"/>
    <n v="0"/>
    <n v="0"/>
    <n v="0"/>
    <n v="0"/>
    <n v="2"/>
    <n v="493550"/>
  </r>
  <r>
    <d v="2010-09-03T00:00:00"/>
    <x v="0"/>
    <d v="2010-09-01T00:00:00"/>
    <x v="8"/>
    <x v="1"/>
    <x v="1294"/>
    <x v="0"/>
    <n v="0"/>
    <n v="0"/>
    <n v="4"/>
    <n v="1939833"/>
    <n v="0"/>
    <n v="0"/>
    <n v="1"/>
    <n v="257500"/>
    <n v="0"/>
    <n v="0"/>
    <n v="1"/>
    <n v="257500"/>
    <n v="0"/>
    <n v="0"/>
    <n v="4"/>
    <n v="540463"/>
  </r>
  <r>
    <d v="2010-09-04T00:00:00"/>
    <x v="1"/>
    <d v="2010-09-01T00:00:00"/>
    <x v="8"/>
    <x v="6"/>
    <x v="1303"/>
    <x v="0"/>
    <n v="0"/>
    <n v="0"/>
    <n v="1"/>
    <n v="257500"/>
    <n v="0"/>
    <n v="0"/>
    <n v="2"/>
    <n v="515000"/>
    <n v="0"/>
    <n v="0"/>
    <n v="1"/>
    <n v="515000"/>
    <n v="0"/>
    <n v="0"/>
    <n v="0"/>
    <n v="0"/>
  </r>
  <r>
    <d v="2010-09-05T00:00:00"/>
    <x v="2"/>
    <d v="2010-09-01T00:00:00"/>
    <x v="8"/>
    <x v="15"/>
    <x v="1368"/>
    <x v="2"/>
    <n v="515000"/>
    <n v="0.18181818181818182"/>
    <n v="8"/>
    <n v="3244499"/>
    <n v="0"/>
    <n v="0"/>
    <n v="0"/>
    <n v="0"/>
    <n v="0"/>
    <n v="0"/>
    <n v="1"/>
    <n v="137333"/>
    <n v="0"/>
    <n v="0"/>
    <n v="0"/>
    <n v="0"/>
  </r>
  <r>
    <d v="2010-09-06T00:00:00"/>
    <x v="3"/>
    <d v="2010-09-01T00:00:00"/>
    <x v="8"/>
    <x v="2"/>
    <x v="1303"/>
    <x v="0"/>
    <n v="0"/>
    <n v="0"/>
    <n v="2"/>
    <n v="772500"/>
    <n v="0"/>
    <n v="0"/>
    <n v="1"/>
    <n v="515000"/>
    <n v="0"/>
    <n v="0"/>
    <n v="0"/>
    <n v="0"/>
    <n v="2"/>
    <n v="381730"/>
    <n v="12"/>
    <n v="1421318"/>
  </r>
  <r>
    <d v="2010-09-07T00:00:00"/>
    <x v="4"/>
    <d v="2010-09-01T00:00:00"/>
    <x v="8"/>
    <x v="2"/>
    <x v="1309"/>
    <x v="0"/>
    <n v="0"/>
    <n v="0"/>
    <n v="0"/>
    <n v="0"/>
    <n v="0"/>
    <n v="0"/>
    <n v="0"/>
    <n v="0"/>
    <n v="0"/>
    <n v="0"/>
    <n v="3"/>
    <n v="909833"/>
    <n v="3"/>
    <n v="301953"/>
    <n v="1"/>
    <n v="97100"/>
  </r>
  <r>
    <d v="2010-09-08T00:00:00"/>
    <x v="5"/>
    <d v="2010-09-01T00:00:00"/>
    <x v="8"/>
    <x v="0"/>
    <x v="0"/>
    <x v="0"/>
    <n v="0"/>
    <n v="0"/>
    <n v="0"/>
    <n v="0"/>
    <n v="0"/>
    <n v="0"/>
    <n v="0"/>
    <n v="0"/>
    <n v="0"/>
    <n v="0"/>
    <n v="0"/>
    <n v="0"/>
    <n v="2"/>
    <n v="515000"/>
    <n v="1"/>
    <n v="64936"/>
  </r>
  <r>
    <d v="2010-09-09T00:00:00"/>
    <x v="6"/>
    <d v="2010-09-01T00:00:00"/>
    <x v="8"/>
    <x v="0"/>
    <x v="0"/>
    <x v="0"/>
    <n v="0"/>
    <n v="0"/>
    <n v="0"/>
    <n v="0"/>
    <n v="0"/>
    <n v="0"/>
    <n v="0"/>
    <n v="0"/>
    <n v="0"/>
    <n v="0"/>
    <n v="0"/>
    <n v="0"/>
    <n v="1"/>
    <n v="248450"/>
    <n v="5"/>
    <n v="705075"/>
  </r>
  <r>
    <d v="2010-09-10T00:00:00"/>
    <x v="0"/>
    <d v="2010-09-01T00:00:00"/>
    <x v="8"/>
    <x v="2"/>
    <x v="1292"/>
    <x v="0"/>
    <n v="0"/>
    <n v="0"/>
    <n v="0"/>
    <n v="0"/>
    <n v="0"/>
    <n v="0"/>
    <n v="1"/>
    <n v="515000"/>
    <n v="0"/>
    <n v="0"/>
    <n v="2"/>
    <n v="1030000"/>
    <n v="0"/>
    <n v="0"/>
    <n v="3"/>
    <n v="361478"/>
  </r>
  <r>
    <d v="2010-09-11T00:00:00"/>
    <x v="1"/>
    <d v="2010-09-01T00:00:00"/>
    <x v="8"/>
    <x v="19"/>
    <x v="1369"/>
    <x v="0"/>
    <n v="0"/>
    <n v="0"/>
    <n v="15"/>
    <n v="5665000"/>
    <n v="0"/>
    <n v="0"/>
    <n v="2"/>
    <n v="515000"/>
    <n v="0"/>
    <n v="0"/>
    <n v="2"/>
    <n v="772500"/>
    <n v="0"/>
    <n v="0"/>
    <n v="1"/>
    <n v="116100"/>
  </r>
  <r>
    <d v="2010-09-12T00:00:00"/>
    <x v="2"/>
    <d v="2010-09-01T00:00:00"/>
    <x v="8"/>
    <x v="14"/>
    <x v="1308"/>
    <x v="1"/>
    <n v="515000"/>
    <n v="0.125"/>
    <n v="6"/>
    <n v="2454833"/>
    <n v="0"/>
    <n v="0"/>
    <n v="0"/>
    <n v="0"/>
    <n v="0"/>
    <n v="0"/>
    <n v="1"/>
    <n v="772500"/>
    <n v="2"/>
    <n v="239600"/>
    <n v="0"/>
    <n v="0"/>
  </r>
  <r>
    <d v="2010-09-13T00:00:00"/>
    <x v="3"/>
    <d v="2010-09-01T00:00:00"/>
    <x v="8"/>
    <x v="3"/>
    <x v="1300"/>
    <x v="0"/>
    <n v="0"/>
    <n v="0"/>
    <n v="0"/>
    <n v="0"/>
    <n v="0"/>
    <n v="0"/>
    <n v="1"/>
    <n v="257500"/>
    <n v="0"/>
    <n v="0"/>
    <n v="0"/>
    <n v="0"/>
    <n v="2"/>
    <n v="515010"/>
    <n v="11"/>
    <n v="2177049"/>
  </r>
  <r>
    <d v="2010-09-14T00:00:00"/>
    <x v="4"/>
    <d v="2010-09-01T00:00:00"/>
    <x v="8"/>
    <x v="4"/>
    <x v="1298"/>
    <x v="1"/>
    <n v="257500"/>
    <n v="0.5"/>
    <n v="1"/>
    <n v="257500"/>
    <n v="0"/>
    <n v="0"/>
    <n v="0"/>
    <n v="0"/>
    <n v="0"/>
    <n v="0"/>
    <n v="0"/>
    <n v="0"/>
    <n v="0"/>
    <n v="0"/>
    <n v="9"/>
    <n v="1124725"/>
  </r>
  <r>
    <d v="2010-09-15T00:00:00"/>
    <x v="5"/>
    <d v="2010-09-01T00:00:00"/>
    <x v="8"/>
    <x v="0"/>
    <x v="0"/>
    <x v="0"/>
    <n v="0"/>
    <n v="0"/>
    <n v="0"/>
    <n v="0"/>
    <n v="0"/>
    <n v="0"/>
    <n v="0"/>
    <n v="0"/>
    <n v="0"/>
    <n v="0"/>
    <n v="0"/>
    <n v="0"/>
    <n v="1"/>
    <n v="47733"/>
    <n v="5"/>
    <n v="815328"/>
  </r>
  <r>
    <d v="2010-09-16T00:00:00"/>
    <x v="6"/>
    <d v="2010-09-01T00:00:00"/>
    <x v="8"/>
    <x v="6"/>
    <x v="1303"/>
    <x v="0"/>
    <n v="0"/>
    <n v="0"/>
    <n v="3"/>
    <n v="772500"/>
    <n v="0"/>
    <n v="0"/>
    <n v="0"/>
    <n v="0"/>
    <n v="0"/>
    <n v="0"/>
    <n v="1"/>
    <n v="515000"/>
    <n v="3"/>
    <n v="501632"/>
    <n v="6"/>
    <n v="951600"/>
  </r>
  <r>
    <d v="2010-09-17T00:00:00"/>
    <x v="0"/>
    <d v="2010-09-01T00:00:00"/>
    <x v="8"/>
    <x v="5"/>
    <x v="1359"/>
    <x v="0"/>
    <n v="0"/>
    <n v="0"/>
    <n v="3"/>
    <n v="909833"/>
    <n v="0"/>
    <n v="0"/>
    <n v="0"/>
    <n v="0"/>
    <n v="0"/>
    <n v="0"/>
    <n v="2"/>
    <n v="772500"/>
    <n v="3"/>
    <n v="325275"/>
    <n v="7"/>
    <n v="1005968"/>
  </r>
  <r>
    <d v="2010-09-18T00:00:00"/>
    <x v="1"/>
    <d v="2010-09-01T00:00:00"/>
    <x v="8"/>
    <x v="3"/>
    <x v="1298"/>
    <x v="0"/>
    <n v="0"/>
    <n v="0"/>
    <n v="0"/>
    <n v="0"/>
    <n v="0"/>
    <n v="0"/>
    <n v="0"/>
    <n v="0"/>
    <n v="0"/>
    <n v="0"/>
    <n v="1"/>
    <n v="515000"/>
    <n v="0"/>
    <n v="0"/>
    <n v="0"/>
    <n v="0"/>
  </r>
  <r>
    <d v="2010-09-19T00:00:00"/>
    <x v="2"/>
    <d v="2010-09-01T00:00:00"/>
    <x v="8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10-09-20T00:00:00"/>
    <x v="3"/>
    <d v="2010-09-01T00:00:00"/>
    <x v="8"/>
    <x v="0"/>
    <x v="0"/>
    <x v="0"/>
    <n v="0"/>
    <n v="0"/>
    <n v="0"/>
    <n v="0"/>
    <n v="0"/>
    <n v="0"/>
    <n v="0"/>
    <n v="0"/>
    <n v="0"/>
    <n v="0"/>
    <n v="0"/>
    <n v="0"/>
    <n v="1"/>
    <n v="204000"/>
    <n v="4"/>
    <n v="593150"/>
  </r>
  <r>
    <d v="2010-09-21T00:00:00"/>
    <x v="4"/>
    <d v="2010-09-01T00:00:00"/>
    <x v="8"/>
    <x v="0"/>
    <x v="0"/>
    <x v="0"/>
    <n v="0"/>
    <n v="0"/>
    <n v="0"/>
    <n v="0"/>
    <n v="0"/>
    <n v="0"/>
    <n v="0"/>
    <n v="0"/>
    <n v="0"/>
    <n v="0"/>
    <n v="0"/>
    <n v="0"/>
    <n v="2"/>
    <n v="386257"/>
    <n v="1"/>
    <n v="138325"/>
  </r>
  <r>
    <d v="2010-09-22T00:00:00"/>
    <x v="5"/>
    <d v="2010-09-01T00:00:00"/>
    <x v="8"/>
    <x v="3"/>
    <x v="1298"/>
    <x v="1"/>
    <n v="515000"/>
    <n v="1"/>
    <n v="0"/>
    <n v="0"/>
    <n v="0"/>
    <n v="0"/>
    <n v="0"/>
    <n v="0"/>
    <n v="0"/>
    <n v="0"/>
    <n v="0"/>
    <n v="0"/>
    <n v="5"/>
    <n v="600446"/>
    <n v="6"/>
    <n v="753353"/>
  </r>
  <r>
    <d v="2010-09-23T00:00:00"/>
    <x v="6"/>
    <d v="2010-09-01T00:00:00"/>
    <x v="8"/>
    <x v="0"/>
    <x v="0"/>
    <x v="0"/>
    <n v="0"/>
    <n v="0"/>
    <n v="0"/>
    <n v="0"/>
    <n v="0"/>
    <n v="0"/>
    <n v="0"/>
    <n v="0"/>
    <n v="0"/>
    <n v="0"/>
    <n v="0"/>
    <n v="0"/>
    <n v="0"/>
    <n v="0"/>
    <n v="4"/>
    <n v="490602"/>
  </r>
  <r>
    <d v="2010-09-24T00:00:00"/>
    <x v="0"/>
    <d v="2010-09-01T00:00:00"/>
    <x v="8"/>
    <x v="3"/>
    <x v="1298"/>
    <x v="0"/>
    <n v="0"/>
    <n v="0"/>
    <n v="1"/>
    <n v="515000"/>
    <n v="0"/>
    <n v="0"/>
    <n v="0"/>
    <n v="0"/>
    <n v="0"/>
    <n v="0"/>
    <n v="0"/>
    <n v="0"/>
    <n v="3"/>
    <n v="490152"/>
    <n v="8"/>
    <n v="1083860"/>
  </r>
  <r>
    <d v="2010-09-25T00:00:00"/>
    <x v="1"/>
    <d v="2010-09-01T00:00:00"/>
    <x v="8"/>
    <x v="2"/>
    <x v="1301"/>
    <x v="1"/>
    <n v="772500"/>
    <n v="0.33333333333333331"/>
    <n v="0"/>
    <n v="0"/>
    <n v="0"/>
    <n v="0"/>
    <n v="2"/>
    <n v="1287500"/>
    <n v="0"/>
    <n v="0"/>
    <n v="0"/>
    <n v="0"/>
    <n v="0"/>
    <n v="0"/>
    <n v="0"/>
    <n v="0"/>
  </r>
  <r>
    <d v="2010-09-26T00:00:00"/>
    <x v="2"/>
    <d v="2010-09-01T00:00:00"/>
    <x v="8"/>
    <x v="7"/>
    <x v="1308"/>
    <x v="0"/>
    <n v="0"/>
    <n v="0"/>
    <n v="6"/>
    <n v="3090000"/>
    <n v="0"/>
    <n v="0"/>
    <n v="0"/>
    <n v="0"/>
    <n v="0"/>
    <n v="0"/>
    <n v="3"/>
    <n v="652333"/>
    <n v="0"/>
    <n v="0"/>
    <n v="0"/>
    <n v="0"/>
  </r>
  <r>
    <d v="2010-09-27T00:00:00"/>
    <x v="3"/>
    <d v="2010-09-01T00:00:00"/>
    <x v="8"/>
    <x v="0"/>
    <x v="0"/>
    <x v="0"/>
    <n v="0"/>
    <n v="0"/>
    <n v="0"/>
    <n v="0"/>
    <n v="0"/>
    <n v="0"/>
    <n v="0"/>
    <n v="0"/>
    <n v="0"/>
    <n v="0"/>
    <n v="0"/>
    <n v="0"/>
    <n v="0"/>
    <n v="0"/>
    <n v="4"/>
    <n v="636035"/>
  </r>
  <r>
    <d v="2010-09-28T00:00:00"/>
    <x v="4"/>
    <d v="2010-09-01T00:00:00"/>
    <x v="8"/>
    <x v="3"/>
    <x v="1300"/>
    <x v="1"/>
    <n v="257500"/>
    <n v="1"/>
    <n v="0"/>
    <n v="0"/>
    <n v="0"/>
    <n v="0"/>
    <n v="0"/>
    <n v="0"/>
    <n v="0"/>
    <n v="0"/>
    <n v="0"/>
    <n v="0"/>
    <n v="3"/>
    <n v="452510"/>
    <n v="7"/>
    <n v="1786060"/>
  </r>
  <r>
    <d v="2010-09-29T00:00:00"/>
    <x v="5"/>
    <d v="2010-09-01T00:00:00"/>
    <x v="8"/>
    <x v="2"/>
    <x v="1303"/>
    <x v="0"/>
    <n v="0"/>
    <n v="0"/>
    <n v="3"/>
    <n v="1287500"/>
    <n v="0"/>
    <n v="0"/>
    <n v="0"/>
    <n v="0"/>
    <n v="0"/>
    <n v="0"/>
    <n v="0"/>
    <n v="0"/>
    <n v="2"/>
    <n v="448255"/>
    <n v="11"/>
    <n v="2003377"/>
  </r>
  <r>
    <d v="2010-09-30T00:00:00"/>
    <x v="6"/>
    <d v="2010-09-01T00:00:00"/>
    <x v="8"/>
    <x v="6"/>
    <x v="1321"/>
    <x v="0"/>
    <n v="0"/>
    <n v="0"/>
    <n v="4"/>
    <n v="1424833"/>
    <n v="0"/>
    <n v="0"/>
    <n v="0"/>
    <n v="0"/>
    <n v="0"/>
    <n v="0"/>
    <n v="0"/>
    <n v="0"/>
    <n v="0"/>
    <n v="0"/>
    <n v="6"/>
    <n v="706020"/>
  </r>
  <r>
    <d v="2010-10-01T00:00:00"/>
    <x v="0"/>
    <d v="2010-10-01T00:00:00"/>
    <x v="8"/>
    <x v="3"/>
    <x v="1316"/>
    <x v="0"/>
    <n v="0"/>
    <n v="0"/>
    <n v="0"/>
    <n v="0"/>
    <n v="0"/>
    <n v="0"/>
    <n v="0"/>
    <n v="0"/>
    <n v="0"/>
    <n v="0"/>
    <n v="1"/>
    <n v="137333"/>
    <n v="0"/>
    <n v="0"/>
    <n v="5"/>
    <n v="810375"/>
  </r>
  <r>
    <d v="2010-10-02T00:00:00"/>
    <x v="1"/>
    <d v="2010-10-01T00:00:00"/>
    <x v="8"/>
    <x v="5"/>
    <x v="1370"/>
    <x v="0"/>
    <n v="0"/>
    <n v="0"/>
    <n v="4"/>
    <n v="1562166"/>
    <n v="0"/>
    <n v="0"/>
    <n v="0"/>
    <n v="0"/>
    <n v="0"/>
    <n v="0"/>
    <n v="1"/>
    <n v="515000"/>
    <n v="0"/>
    <n v="0"/>
    <n v="1"/>
    <n v="193100"/>
  </r>
  <r>
    <d v="2010-10-03T00:00:00"/>
    <x v="2"/>
    <d v="2010-10-01T00:00:00"/>
    <x v="8"/>
    <x v="15"/>
    <x v="1371"/>
    <x v="0"/>
    <n v="0"/>
    <n v="0"/>
    <n v="7"/>
    <n v="2849666"/>
    <n v="0"/>
    <n v="0"/>
    <n v="0"/>
    <n v="0"/>
    <n v="0"/>
    <n v="0"/>
    <n v="4"/>
    <n v="549332"/>
    <n v="0"/>
    <n v="0"/>
    <n v="0"/>
    <n v="0"/>
  </r>
  <r>
    <d v="2010-10-04T00:00:00"/>
    <x v="3"/>
    <d v="2010-10-01T00:00:00"/>
    <x v="8"/>
    <x v="2"/>
    <x v="1301"/>
    <x v="0"/>
    <n v="0"/>
    <n v="0"/>
    <n v="3"/>
    <n v="2060000"/>
    <n v="0"/>
    <n v="0"/>
    <n v="0"/>
    <n v="0"/>
    <n v="0"/>
    <n v="0"/>
    <n v="0"/>
    <n v="0"/>
    <n v="2"/>
    <n v="515000"/>
    <n v="3"/>
    <n v="526025"/>
  </r>
  <r>
    <d v="2010-10-05T00:00:00"/>
    <x v="4"/>
    <d v="2010-10-01T00:00:00"/>
    <x v="8"/>
    <x v="8"/>
    <x v="1310"/>
    <x v="0"/>
    <n v="0"/>
    <n v="0"/>
    <n v="7"/>
    <n v="3347500"/>
    <n v="0"/>
    <n v="0"/>
    <n v="0"/>
    <n v="0"/>
    <n v="0"/>
    <n v="0"/>
    <n v="0"/>
    <n v="0"/>
    <n v="0"/>
    <n v="0"/>
    <n v="11"/>
    <n v="1307834"/>
  </r>
  <r>
    <d v="2010-10-06T00:00:00"/>
    <x v="5"/>
    <d v="2010-10-01T00:00:00"/>
    <x v="8"/>
    <x v="7"/>
    <x v="1297"/>
    <x v="1"/>
    <n v="257500"/>
    <n v="0.1111111111111111"/>
    <n v="4"/>
    <n v="1802500"/>
    <n v="0"/>
    <n v="0"/>
    <n v="1"/>
    <n v="515000"/>
    <n v="0"/>
    <n v="0"/>
    <n v="3"/>
    <n v="1287500"/>
    <n v="3"/>
    <n v="306000"/>
    <n v="3"/>
    <n v="401087"/>
  </r>
  <r>
    <d v="2010-10-07T00:00:00"/>
    <x v="6"/>
    <d v="2010-10-01T00:00:00"/>
    <x v="8"/>
    <x v="5"/>
    <x v="1292"/>
    <x v="1"/>
    <n v="257500"/>
    <n v="0.2"/>
    <n v="3"/>
    <n v="1030000"/>
    <n v="0"/>
    <n v="0"/>
    <n v="0"/>
    <n v="0"/>
    <n v="0"/>
    <n v="0"/>
    <n v="1"/>
    <n v="257500"/>
    <n v="1"/>
    <n v="50836"/>
    <n v="0"/>
    <n v="0"/>
  </r>
  <r>
    <d v="2010-10-08T00:00:00"/>
    <x v="0"/>
    <d v="2010-10-01T00:00:00"/>
    <x v="8"/>
    <x v="1"/>
    <x v="1301"/>
    <x v="0"/>
    <n v="0"/>
    <n v="0"/>
    <n v="5"/>
    <n v="1802500"/>
    <n v="0"/>
    <n v="0"/>
    <n v="0"/>
    <n v="0"/>
    <n v="0"/>
    <n v="0"/>
    <n v="1"/>
    <n v="257500"/>
    <n v="0"/>
    <n v="0"/>
    <n v="1"/>
    <n v="529100"/>
  </r>
  <r>
    <d v="2010-10-09T00:00:00"/>
    <x v="1"/>
    <d v="2010-10-01T00:00:00"/>
    <x v="8"/>
    <x v="7"/>
    <x v="1297"/>
    <x v="0"/>
    <n v="0"/>
    <n v="0"/>
    <n v="6"/>
    <n v="2832500"/>
    <n v="0"/>
    <n v="0"/>
    <n v="1"/>
    <n v="515000"/>
    <n v="0"/>
    <n v="0"/>
    <n v="2"/>
    <n v="515000"/>
    <n v="0"/>
    <n v="0"/>
    <n v="0"/>
    <n v="0"/>
  </r>
  <r>
    <d v="2010-10-10T00:00:00"/>
    <x v="2"/>
    <d v="2010-10-01T00:00:00"/>
    <x v="8"/>
    <x v="4"/>
    <x v="1292"/>
    <x v="0"/>
    <n v="0"/>
    <n v="0"/>
    <n v="1"/>
    <n v="772500"/>
    <n v="0"/>
    <n v="0"/>
    <n v="0"/>
    <n v="0"/>
    <n v="0"/>
    <n v="0"/>
    <n v="1"/>
    <n v="772500"/>
    <n v="0"/>
    <n v="0"/>
    <n v="0"/>
    <n v="0"/>
  </r>
  <r>
    <d v="2010-10-11T00:00:00"/>
    <x v="3"/>
    <d v="2010-10-01T00:00:00"/>
    <x v="8"/>
    <x v="6"/>
    <x v="1359"/>
    <x v="1"/>
    <n v="137333"/>
    <n v="0.25"/>
    <n v="2"/>
    <n v="1030000"/>
    <n v="0"/>
    <n v="0"/>
    <n v="0"/>
    <n v="0"/>
    <n v="0"/>
    <n v="0"/>
    <n v="1"/>
    <n v="515000"/>
    <n v="4"/>
    <n v="1207526"/>
    <n v="1"/>
    <n v="218100"/>
  </r>
  <r>
    <d v="2010-10-12T00:00:00"/>
    <x v="4"/>
    <d v="2010-10-01T00:00:00"/>
    <x v="8"/>
    <x v="9"/>
    <x v="1328"/>
    <x v="0"/>
    <n v="0"/>
    <n v="0"/>
    <n v="7"/>
    <n v="2317500"/>
    <n v="0"/>
    <n v="0"/>
    <n v="0"/>
    <n v="0"/>
    <n v="0"/>
    <n v="0"/>
    <n v="3"/>
    <n v="772500"/>
    <n v="4"/>
    <n v="425568"/>
    <n v="1"/>
    <n v="395370"/>
  </r>
  <r>
    <d v="2010-10-13T00:00:00"/>
    <x v="5"/>
    <d v="2010-10-01T00:00:00"/>
    <x v="8"/>
    <x v="0"/>
    <x v="0"/>
    <x v="0"/>
    <n v="0"/>
    <n v="0"/>
    <n v="0"/>
    <n v="0"/>
    <n v="0"/>
    <n v="0"/>
    <n v="0"/>
    <n v="0"/>
    <n v="0"/>
    <n v="0"/>
    <n v="0"/>
    <n v="0"/>
    <n v="0"/>
    <n v="0"/>
    <n v="1"/>
    <n v="230950"/>
  </r>
  <r>
    <d v="2010-10-14T00:00:00"/>
    <x v="6"/>
    <d v="2010-10-01T00:00:00"/>
    <x v="8"/>
    <x v="1"/>
    <x v="1359"/>
    <x v="0"/>
    <n v="0"/>
    <n v="0"/>
    <n v="4"/>
    <n v="909833"/>
    <n v="0"/>
    <n v="0"/>
    <n v="0"/>
    <n v="0"/>
    <n v="0"/>
    <n v="0"/>
    <n v="2"/>
    <n v="772500"/>
    <n v="0"/>
    <n v="0"/>
    <n v="3"/>
    <n v="589383"/>
  </r>
  <r>
    <d v="2010-10-15T00:00:00"/>
    <x v="0"/>
    <d v="2010-10-01T00:00:00"/>
    <x v="8"/>
    <x v="4"/>
    <x v="1298"/>
    <x v="0"/>
    <n v="0"/>
    <n v="0"/>
    <n v="1"/>
    <n v="257500"/>
    <n v="0"/>
    <n v="0"/>
    <n v="0"/>
    <n v="0"/>
    <n v="0"/>
    <n v="0"/>
    <n v="1"/>
    <n v="257500"/>
    <n v="0"/>
    <n v="0"/>
    <n v="0"/>
    <n v="0"/>
  </r>
  <r>
    <d v="2010-10-16T00:00:00"/>
    <x v="1"/>
    <d v="2010-10-01T00:00:00"/>
    <x v="8"/>
    <x v="5"/>
    <x v="1315"/>
    <x v="0"/>
    <n v="0"/>
    <n v="0"/>
    <n v="4"/>
    <n v="1047166"/>
    <n v="0"/>
    <n v="0"/>
    <n v="0"/>
    <n v="0"/>
    <n v="0"/>
    <n v="0"/>
    <n v="1"/>
    <n v="137333"/>
    <n v="0"/>
    <n v="0"/>
    <n v="0"/>
    <n v="0"/>
  </r>
  <r>
    <d v="2010-10-17T00:00:00"/>
    <x v="2"/>
    <d v="2010-10-01T00:00:00"/>
    <x v="8"/>
    <x v="14"/>
    <x v="1296"/>
    <x v="1"/>
    <n v="515000"/>
    <n v="0.125"/>
    <n v="5"/>
    <n v="1545000"/>
    <n v="0"/>
    <n v="0"/>
    <n v="0"/>
    <n v="0"/>
    <n v="0"/>
    <n v="0"/>
    <n v="2"/>
    <n v="772500"/>
    <n v="0"/>
    <n v="0"/>
    <n v="0"/>
    <n v="0"/>
  </r>
  <r>
    <d v="2010-10-18T00:00:00"/>
    <x v="3"/>
    <d v="2010-10-01T00:00:00"/>
    <x v="8"/>
    <x v="6"/>
    <x v="1303"/>
    <x v="1"/>
    <n v="257500"/>
    <n v="0.25"/>
    <n v="2"/>
    <n v="772500"/>
    <n v="0"/>
    <n v="0"/>
    <n v="0"/>
    <n v="0"/>
    <n v="0"/>
    <n v="0"/>
    <n v="1"/>
    <n v="257500"/>
    <n v="1"/>
    <n v="248450"/>
    <n v="0"/>
    <n v="0"/>
  </r>
  <r>
    <d v="2010-10-19T00:00:00"/>
    <x v="4"/>
    <d v="2010-10-01T00:00:00"/>
    <x v="8"/>
    <x v="3"/>
    <x v="1300"/>
    <x v="1"/>
    <n v="257500"/>
    <n v="1"/>
    <n v="0"/>
    <n v="0"/>
    <n v="0"/>
    <n v="0"/>
    <n v="0"/>
    <n v="0"/>
    <n v="0"/>
    <n v="0"/>
    <n v="0"/>
    <n v="0"/>
    <n v="3"/>
    <n v="772515"/>
    <n v="1"/>
    <n v="204735"/>
  </r>
  <r>
    <d v="2010-10-20T00:00:00"/>
    <x v="5"/>
    <d v="2010-10-01T00:00:00"/>
    <x v="8"/>
    <x v="3"/>
    <x v="1300"/>
    <x v="0"/>
    <n v="0"/>
    <n v="0"/>
    <n v="1"/>
    <n v="257500"/>
    <n v="0"/>
    <n v="0"/>
    <n v="0"/>
    <n v="0"/>
    <n v="0"/>
    <n v="0"/>
    <n v="0"/>
    <n v="0"/>
    <n v="0"/>
    <n v="0"/>
    <n v="2"/>
    <n v="422950"/>
  </r>
  <r>
    <d v="2010-10-21T00:00:00"/>
    <x v="6"/>
    <d v="2010-10-01T00:00:00"/>
    <x v="8"/>
    <x v="2"/>
    <x v="1339"/>
    <x v="0"/>
    <n v="0"/>
    <n v="0"/>
    <n v="2"/>
    <n v="652333"/>
    <n v="0"/>
    <n v="0"/>
    <n v="0"/>
    <n v="0"/>
    <n v="0"/>
    <n v="0"/>
    <n v="1"/>
    <n v="137333"/>
    <n v="1"/>
    <n v="230750"/>
    <n v="1"/>
    <n v="122900"/>
  </r>
  <r>
    <d v="2010-10-22T00:00:00"/>
    <x v="0"/>
    <d v="2010-10-01T00:00:00"/>
    <x v="8"/>
    <x v="5"/>
    <x v="1321"/>
    <x v="0"/>
    <n v="0"/>
    <n v="0"/>
    <n v="1"/>
    <n v="257500"/>
    <n v="0"/>
    <n v="0"/>
    <n v="1"/>
    <n v="257500"/>
    <n v="0"/>
    <n v="0"/>
    <n v="3"/>
    <n v="909833"/>
    <n v="0"/>
    <n v="0"/>
    <n v="1"/>
    <n v="218100"/>
  </r>
  <r>
    <d v="2010-10-23T00:00:00"/>
    <x v="1"/>
    <d v="2010-10-01T00:00:00"/>
    <x v="8"/>
    <x v="10"/>
    <x v="1372"/>
    <x v="3"/>
    <n v="1287500"/>
    <n v="0.21428571428571427"/>
    <n v="5"/>
    <n v="1304666"/>
    <n v="0"/>
    <n v="0"/>
    <n v="0"/>
    <n v="0"/>
    <n v="0"/>
    <n v="0"/>
    <n v="6"/>
    <n v="2575000"/>
    <n v="0"/>
    <n v="0"/>
    <n v="0"/>
    <n v="0"/>
  </r>
  <r>
    <d v="2010-10-24T00:00:00"/>
    <x v="2"/>
    <d v="2010-10-01T00:00:00"/>
    <x v="8"/>
    <x v="7"/>
    <x v="1306"/>
    <x v="0"/>
    <n v="0"/>
    <n v="0"/>
    <n v="7"/>
    <n v="3605000"/>
    <n v="0"/>
    <n v="0"/>
    <n v="0"/>
    <n v="0"/>
    <n v="0"/>
    <n v="0"/>
    <n v="2"/>
    <n v="772500"/>
    <n v="0"/>
    <n v="0"/>
    <n v="0"/>
    <n v="0"/>
  </r>
  <r>
    <d v="2010-10-25T00:00:00"/>
    <x v="3"/>
    <d v="2010-10-01T00:00:00"/>
    <x v="8"/>
    <x v="4"/>
    <x v="1373"/>
    <x v="0"/>
    <n v="0"/>
    <n v="0"/>
    <n v="1"/>
    <n v="137333"/>
    <n v="0"/>
    <n v="0"/>
    <n v="0"/>
    <n v="0"/>
    <n v="0"/>
    <n v="0"/>
    <n v="1"/>
    <n v="137333"/>
    <n v="0"/>
    <n v="0"/>
    <n v="1"/>
    <n v="262550"/>
  </r>
  <r>
    <d v="2010-10-26T00:00:00"/>
    <x v="4"/>
    <d v="2010-10-01T00:00:00"/>
    <x v="8"/>
    <x v="7"/>
    <x v="1348"/>
    <x v="0"/>
    <n v="0"/>
    <n v="0"/>
    <n v="6"/>
    <n v="2575000"/>
    <n v="0"/>
    <n v="0"/>
    <n v="0"/>
    <n v="0"/>
    <n v="0"/>
    <n v="0"/>
    <n v="3"/>
    <n v="1030000"/>
    <n v="1"/>
    <n v="203344"/>
    <n v="6"/>
    <n v="1293684"/>
  </r>
  <r>
    <d v="2010-10-27T00:00:00"/>
    <x v="5"/>
    <d v="2010-10-01T00:00:00"/>
    <x v="8"/>
    <x v="14"/>
    <x v="1296"/>
    <x v="0"/>
    <n v="0"/>
    <n v="0"/>
    <n v="4"/>
    <n v="1545000"/>
    <n v="0"/>
    <n v="0"/>
    <n v="0"/>
    <n v="0"/>
    <n v="1"/>
    <n v="257500"/>
    <n v="3"/>
    <n v="1030000"/>
    <n v="0"/>
    <n v="0"/>
    <n v="2"/>
    <n v="590200"/>
  </r>
  <r>
    <d v="2010-10-28T00:00:00"/>
    <x v="6"/>
    <d v="2010-10-01T00:00:00"/>
    <x v="8"/>
    <x v="4"/>
    <x v="1298"/>
    <x v="0"/>
    <n v="0"/>
    <n v="0"/>
    <n v="0"/>
    <n v="0"/>
    <n v="0"/>
    <n v="0"/>
    <n v="0"/>
    <n v="0"/>
    <n v="0"/>
    <n v="0"/>
    <n v="2"/>
    <n v="515000"/>
    <n v="0"/>
    <n v="0"/>
    <n v="2"/>
    <n v="437950"/>
  </r>
  <r>
    <d v="2010-10-29T00:00:00"/>
    <x v="0"/>
    <d v="2010-10-01T00:00:00"/>
    <x v="8"/>
    <x v="2"/>
    <x v="1307"/>
    <x v="2"/>
    <n v="1287500"/>
    <n v="0.66666666666666663"/>
    <n v="0"/>
    <n v="0"/>
    <n v="0"/>
    <n v="0"/>
    <n v="0"/>
    <n v="0"/>
    <n v="0"/>
    <n v="0"/>
    <n v="1"/>
    <n v="515000"/>
    <n v="1"/>
    <n v="216850"/>
    <n v="1"/>
    <n v="230950"/>
  </r>
  <r>
    <d v="2010-10-30T00:00:00"/>
    <x v="1"/>
    <d v="2010-10-01T00:00:00"/>
    <x v="8"/>
    <x v="9"/>
    <x v="1374"/>
    <x v="3"/>
    <n v="1545000"/>
    <n v="0.3"/>
    <n v="2"/>
    <n v="772500"/>
    <n v="0"/>
    <n v="0"/>
    <n v="0"/>
    <n v="0"/>
    <n v="0"/>
    <n v="0"/>
    <n v="5"/>
    <n v="1167333"/>
    <n v="0"/>
    <n v="0"/>
    <n v="0"/>
    <n v="0"/>
  </r>
  <r>
    <d v="2010-10-31T00:00:00"/>
    <x v="2"/>
    <d v="2010-10-01T00:00:00"/>
    <x v="8"/>
    <x v="13"/>
    <x v="1375"/>
    <x v="2"/>
    <n v="1287500"/>
    <n v="0.11764705882352941"/>
    <n v="9"/>
    <n v="4514833"/>
    <n v="0"/>
    <n v="0"/>
    <n v="0"/>
    <n v="0"/>
    <n v="0"/>
    <n v="0"/>
    <n v="6"/>
    <n v="2077166"/>
    <n v="0"/>
    <n v="0"/>
    <n v="0"/>
    <n v="0"/>
  </r>
  <r>
    <d v="2010-11-01T00:00:00"/>
    <x v="3"/>
    <d v="2010-11-01T00:00:00"/>
    <x v="8"/>
    <x v="6"/>
    <x v="1301"/>
    <x v="1"/>
    <n v="515000"/>
    <n v="0.25"/>
    <n v="1"/>
    <n v="772500"/>
    <n v="0"/>
    <n v="0"/>
    <n v="0"/>
    <n v="0"/>
    <n v="0"/>
    <n v="0"/>
    <n v="2"/>
    <n v="772500"/>
    <n v="0"/>
    <n v="0"/>
    <n v="0"/>
    <n v="0"/>
  </r>
  <r>
    <d v="2010-11-02T00:00:00"/>
    <x v="4"/>
    <d v="2010-11-01T00:00:00"/>
    <x v="8"/>
    <x v="3"/>
    <x v="1300"/>
    <x v="0"/>
    <n v="0"/>
    <n v="0"/>
    <n v="1"/>
    <n v="257500"/>
    <n v="0"/>
    <n v="0"/>
    <n v="0"/>
    <n v="0"/>
    <n v="0"/>
    <n v="0"/>
    <n v="0"/>
    <n v="0"/>
    <n v="0"/>
    <n v="0"/>
    <n v="5"/>
    <n v="1152371"/>
  </r>
  <r>
    <d v="2010-11-03T00:00:00"/>
    <x v="5"/>
    <d v="2010-11-01T00:00:00"/>
    <x v="8"/>
    <x v="0"/>
    <x v="0"/>
    <x v="0"/>
    <n v="0"/>
    <n v="0"/>
    <n v="0"/>
    <n v="0"/>
    <n v="0"/>
    <n v="0"/>
    <n v="0"/>
    <n v="0"/>
    <n v="0"/>
    <n v="0"/>
    <n v="0"/>
    <n v="0"/>
    <n v="0"/>
    <n v="0"/>
    <n v="6"/>
    <n v="1518685"/>
  </r>
  <r>
    <d v="2010-11-04T00:00:00"/>
    <x v="6"/>
    <d v="2010-11-01T00:00:00"/>
    <x v="8"/>
    <x v="1"/>
    <x v="1292"/>
    <x v="0"/>
    <n v="0"/>
    <n v="0"/>
    <n v="2"/>
    <n v="515000"/>
    <n v="0"/>
    <n v="0"/>
    <n v="0"/>
    <n v="0"/>
    <n v="0"/>
    <n v="0"/>
    <n v="4"/>
    <n v="1030000"/>
    <n v="0"/>
    <n v="0"/>
    <n v="3"/>
    <n v="978150"/>
  </r>
  <r>
    <d v="2010-11-05T00:00:00"/>
    <x v="0"/>
    <d v="2010-11-01T00:00:00"/>
    <x v="8"/>
    <x v="5"/>
    <x v="1307"/>
    <x v="3"/>
    <n v="1030000"/>
    <n v="0.6"/>
    <n v="1"/>
    <n v="257500"/>
    <n v="0"/>
    <n v="0"/>
    <n v="0"/>
    <n v="0"/>
    <n v="0"/>
    <n v="0"/>
    <n v="1"/>
    <n v="515000"/>
    <n v="2"/>
    <n v="330532"/>
    <n v="1"/>
    <n v="529100"/>
  </r>
  <r>
    <d v="2010-11-06T00:00:00"/>
    <x v="1"/>
    <d v="2010-11-01T00:00:00"/>
    <x v="8"/>
    <x v="0"/>
    <x v="0"/>
    <x v="0"/>
    <n v="0"/>
    <n v="0"/>
    <n v="0"/>
    <n v="0"/>
    <n v="0"/>
    <n v="0"/>
    <n v="0"/>
    <n v="0"/>
    <n v="0"/>
    <n v="0"/>
    <n v="0"/>
    <n v="0"/>
    <n v="0"/>
    <n v="0"/>
    <n v="1"/>
    <n v="511000"/>
  </r>
  <r>
    <d v="2010-11-07T00:00:00"/>
    <x v="2"/>
    <d v="2010-11-01T00:00:00"/>
    <x v="8"/>
    <x v="9"/>
    <x v="1308"/>
    <x v="3"/>
    <n v="1167333"/>
    <n v="0.3"/>
    <n v="6"/>
    <n v="2060000"/>
    <n v="0"/>
    <n v="0"/>
    <n v="0"/>
    <n v="0"/>
    <n v="0"/>
    <n v="0"/>
    <n v="1"/>
    <n v="515000"/>
    <n v="0"/>
    <n v="0"/>
    <n v="0"/>
    <n v="0"/>
  </r>
  <r>
    <d v="2010-11-08T00:00:00"/>
    <x v="3"/>
    <d v="2010-11-01T00:00:00"/>
    <x v="8"/>
    <x v="6"/>
    <x v="1376"/>
    <x v="0"/>
    <n v="0"/>
    <n v="0"/>
    <n v="3"/>
    <n v="652333"/>
    <n v="0"/>
    <n v="0"/>
    <n v="1"/>
    <n v="193125"/>
    <n v="0"/>
    <n v="0"/>
    <n v="0"/>
    <n v="0"/>
    <n v="0"/>
    <n v="0"/>
    <n v="1"/>
    <n v="218100"/>
  </r>
  <r>
    <d v="2010-11-09T00:00:00"/>
    <x v="4"/>
    <d v="2010-11-01T00:00:00"/>
    <x v="8"/>
    <x v="4"/>
    <x v="1319"/>
    <x v="1"/>
    <n v="515000"/>
    <n v="0.5"/>
    <n v="0"/>
    <n v="0"/>
    <n v="0"/>
    <n v="0"/>
    <n v="0"/>
    <n v="0"/>
    <n v="0"/>
    <n v="0"/>
    <n v="1"/>
    <n v="257500"/>
    <n v="2"/>
    <n v="488255"/>
    <n v="1"/>
    <n v="422100"/>
  </r>
  <r>
    <d v="2010-11-10T00:00:00"/>
    <x v="5"/>
    <d v="2010-11-01T00:00:00"/>
    <x v="8"/>
    <x v="1"/>
    <x v="1377"/>
    <x v="0"/>
    <n v="0"/>
    <n v="0"/>
    <n v="4"/>
    <n v="789666"/>
    <n v="0"/>
    <n v="0"/>
    <n v="0"/>
    <n v="0"/>
    <n v="0"/>
    <n v="0"/>
    <n v="2"/>
    <n v="772500"/>
    <n v="14"/>
    <n v="2151450"/>
    <n v="3"/>
    <n v="857510"/>
  </r>
  <r>
    <d v="2010-11-11T00:00:00"/>
    <x v="6"/>
    <d v="2010-11-01T00:00:00"/>
    <x v="8"/>
    <x v="5"/>
    <x v="1321"/>
    <x v="1"/>
    <n v="515000"/>
    <n v="0.2"/>
    <n v="4"/>
    <n v="909833"/>
    <n v="0"/>
    <n v="0"/>
    <n v="0"/>
    <n v="0"/>
    <n v="0"/>
    <n v="0"/>
    <n v="0"/>
    <n v="0"/>
    <n v="1"/>
    <n v="66254"/>
    <n v="5"/>
    <n v="1028505"/>
  </r>
  <r>
    <d v="2010-11-12T00:00:00"/>
    <x v="0"/>
    <d v="2010-11-01T00:00:00"/>
    <x v="8"/>
    <x v="1"/>
    <x v="1378"/>
    <x v="1"/>
    <n v="515000"/>
    <n v="0.16666666666666666"/>
    <n v="2"/>
    <n v="772500"/>
    <n v="0"/>
    <n v="0"/>
    <n v="1"/>
    <n v="68667"/>
    <n v="0"/>
    <n v="0"/>
    <n v="2"/>
    <n v="274666"/>
    <n v="3"/>
    <n v="527941"/>
    <n v="1"/>
    <n v="218100"/>
  </r>
  <r>
    <d v="2010-11-13T00:00:00"/>
    <x v="1"/>
    <d v="2010-11-01T00:00:00"/>
    <x v="8"/>
    <x v="10"/>
    <x v="1379"/>
    <x v="2"/>
    <n v="274666"/>
    <n v="0.14285714285714285"/>
    <n v="8"/>
    <n v="3605000"/>
    <n v="0"/>
    <n v="0"/>
    <n v="0"/>
    <n v="0"/>
    <n v="0"/>
    <n v="0"/>
    <n v="4"/>
    <n v="1304666"/>
    <n v="0"/>
    <n v="0"/>
    <n v="0"/>
    <n v="0"/>
  </r>
  <r>
    <d v="2010-11-14T00:00:00"/>
    <x v="2"/>
    <d v="2010-11-01T00:00:00"/>
    <x v="8"/>
    <x v="87"/>
    <x v="1380"/>
    <x v="2"/>
    <n v="1030000"/>
    <n v="9.0909090909090912E-2"/>
    <n v="12"/>
    <n v="5424666"/>
    <n v="0"/>
    <n v="0"/>
    <n v="0"/>
    <n v="0"/>
    <n v="0"/>
    <n v="0"/>
    <n v="8"/>
    <n v="3999833"/>
    <n v="0"/>
    <n v="0"/>
    <n v="0"/>
    <n v="0"/>
  </r>
  <r>
    <d v="2010-11-15T00:00:00"/>
    <x v="3"/>
    <d v="2010-11-01T00:00:00"/>
    <x v="8"/>
    <x v="5"/>
    <x v="1291"/>
    <x v="0"/>
    <n v="0"/>
    <n v="0"/>
    <n v="4"/>
    <n v="1802500"/>
    <n v="0"/>
    <n v="0"/>
    <n v="0"/>
    <n v="0"/>
    <n v="0"/>
    <n v="0"/>
    <n v="1"/>
    <n v="137333"/>
    <n v="0"/>
    <n v="0"/>
    <n v="0"/>
    <n v="0"/>
  </r>
  <r>
    <d v="2010-11-16T00:00:00"/>
    <x v="4"/>
    <d v="2010-11-01T00:00:00"/>
    <x v="8"/>
    <x v="2"/>
    <x v="1303"/>
    <x v="0"/>
    <n v="0"/>
    <n v="0"/>
    <n v="3"/>
    <n v="1287500"/>
    <n v="0"/>
    <n v="0"/>
    <n v="0"/>
    <n v="0"/>
    <n v="0"/>
    <n v="0"/>
    <n v="0"/>
    <n v="0"/>
    <n v="0"/>
    <n v="0"/>
    <n v="6"/>
    <n v="1438105"/>
  </r>
  <r>
    <d v="2010-11-17T00:00:00"/>
    <x v="5"/>
    <d v="2010-11-01T00:00:00"/>
    <x v="8"/>
    <x v="4"/>
    <x v="1319"/>
    <x v="0"/>
    <n v="0"/>
    <n v="0"/>
    <n v="2"/>
    <n v="772500"/>
    <n v="0"/>
    <n v="0"/>
    <n v="0"/>
    <n v="0"/>
    <n v="0"/>
    <n v="0"/>
    <n v="0"/>
    <n v="0"/>
    <n v="0"/>
    <n v="0"/>
    <n v="0"/>
    <n v="0"/>
  </r>
  <r>
    <d v="2010-11-18T00:00:00"/>
    <x v="6"/>
    <d v="2010-11-01T00:00:00"/>
    <x v="8"/>
    <x v="8"/>
    <x v="1381"/>
    <x v="1"/>
    <n v="515000"/>
    <n v="0.14285714285714285"/>
    <n v="2"/>
    <n v="772500"/>
    <n v="0"/>
    <n v="0"/>
    <n v="1"/>
    <n v="68667"/>
    <n v="0"/>
    <n v="0"/>
    <n v="3"/>
    <n v="1030000"/>
    <n v="3"/>
    <n v="456450"/>
    <n v="3"/>
    <n v="1126200"/>
  </r>
  <r>
    <d v="2010-11-19T00:00:00"/>
    <x v="0"/>
    <d v="2010-11-01T00:00:00"/>
    <x v="8"/>
    <x v="5"/>
    <x v="1325"/>
    <x v="0"/>
    <n v="0"/>
    <n v="0"/>
    <n v="3"/>
    <n v="909833"/>
    <n v="0"/>
    <n v="0"/>
    <n v="0"/>
    <n v="0"/>
    <n v="0"/>
    <n v="0"/>
    <n v="2"/>
    <n v="394833"/>
    <n v="3"/>
    <n v="386017"/>
    <n v="4"/>
    <n v="1146550"/>
  </r>
  <r>
    <d v="2010-11-20T00:00:00"/>
    <x v="1"/>
    <d v="2010-11-01T00:00:00"/>
    <x v="8"/>
    <x v="15"/>
    <x v="1330"/>
    <x v="0"/>
    <n v="0"/>
    <n v="0"/>
    <n v="7"/>
    <n v="3090000"/>
    <n v="0"/>
    <n v="0"/>
    <n v="0"/>
    <n v="0"/>
    <n v="0"/>
    <n v="0"/>
    <n v="4"/>
    <n v="2197333"/>
    <n v="0"/>
    <n v="0"/>
    <n v="0"/>
    <n v="0"/>
  </r>
  <r>
    <d v="2010-11-21T00:00:00"/>
    <x v="2"/>
    <d v="2010-11-01T00:00:00"/>
    <x v="8"/>
    <x v="3"/>
    <x v="1298"/>
    <x v="0"/>
    <n v="0"/>
    <n v="0"/>
    <n v="1"/>
    <n v="515000"/>
    <n v="0"/>
    <n v="0"/>
    <n v="0"/>
    <n v="0"/>
    <n v="0"/>
    <n v="0"/>
    <n v="0"/>
    <n v="0"/>
    <n v="0"/>
    <n v="0"/>
    <n v="0"/>
    <n v="0"/>
  </r>
  <r>
    <d v="2010-11-22T00:00:00"/>
    <x v="3"/>
    <d v="2010-11-01T00:00:00"/>
    <x v="8"/>
    <x v="6"/>
    <x v="1313"/>
    <x v="0"/>
    <n v="0"/>
    <n v="0"/>
    <n v="4"/>
    <n v="1167333"/>
    <n v="0"/>
    <n v="0"/>
    <n v="0"/>
    <n v="0"/>
    <n v="0"/>
    <n v="0"/>
    <n v="0"/>
    <n v="0"/>
    <n v="2"/>
    <n v="372750"/>
    <n v="1"/>
    <n v="395370"/>
  </r>
  <r>
    <d v="2010-11-23T00:00:00"/>
    <x v="4"/>
    <d v="2010-11-01T00:00:00"/>
    <x v="8"/>
    <x v="4"/>
    <x v="1298"/>
    <x v="0"/>
    <n v="0"/>
    <n v="0"/>
    <n v="2"/>
    <n v="515000"/>
    <n v="0"/>
    <n v="0"/>
    <n v="0"/>
    <n v="0"/>
    <n v="0"/>
    <n v="0"/>
    <n v="0"/>
    <n v="0"/>
    <n v="3"/>
    <n v="464492"/>
    <n v="0"/>
    <n v="0"/>
  </r>
  <r>
    <d v="2010-11-24T00:00:00"/>
    <x v="5"/>
    <d v="2010-11-01T00:00:00"/>
    <x v="8"/>
    <x v="5"/>
    <x v="1359"/>
    <x v="0"/>
    <n v="0"/>
    <n v="0"/>
    <n v="4"/>
    <n v="1167333"/>
    <n v="0"/>
    <n v="0"/>
    <n v="0"/>
    <n v="0"/>
    <n v="0"/>
    <n v="0"/>
    <n v="1"/>
    <n v="515000"/>
    <n v="1"/>
    <n v="138350"/>
    <n v="2"/>
    <n v="722200"/>
  </r>
  <r>
    <d v="2010-11-25T00:00:00"/>
    <x v="6"/>
    <d v="2010-11-01T00:00:00"/>
    <x v="8"/>
    <x v="6"/>
    <x v="1303"/>
    <x v="1"/>
    <n v="515000"/>
    <n v="0.25"/>
    <n v="1"/>
    <n v="257500"/>
    <n v="0"/>
    <n v="0"/>
    <n v="0"/>
    <n v="0"/>
    <n v="0"/>
    <n v="0"/>
    <n v="2"/>
    <n v="515000"/>
    <n v="0"/>
    <n v="0"/>
    <n v="1"/>
    <n v="204855"/>
  </r>
  <r>
    <d v="2010-11-26T00:00:00"/>
    <x v="0"/>
    <d v="2010-11-01T00:00:00"/>
    <x v="8"/>
    <x v="4"/>
    <x v="1319"/>
    <x v="0"/>
    <n v="0"/>
    <n v="0"/>
    <n v="0"/>
    <n v="0"/>
    <n v="0"/>
    <n v="0"/>
    <n v="0"/>
    <n v="0"/>
    <n v="0"/>
    <n v="0"/>
    <n v="2"/>
    <n v="772500"/>
    <n v="2"/>
    <n v="231475"/>
    <n v="2"/>
    <n v="665900"/>
  </r>
  <r>
    <d v="2010-11-27T00:00:00"/>
    <x v="1"/>
    <d v="2010-11-01T00:00:00"/>
    <x v="8"/>
    <x v="7"/>
    <x v="1348"/>
    <x v="0"/>
    <n v="0"/>
    <n v="0"/>
    <n v="8"/>
    <n v="3090000"/>
    <n v="0"/>
    <n v="0"/>
    <n v="0"/>
    <n v="0"/>
    <n v="0"/>
    <n v="0"/>
    <n v="1"/>
    <n v="515000"/>
    <n v="0"/>
    <n v="0"/>
    <n v="0"/>
    <n v="0"/>
  </r>
  <r>
    <d v="2010-11-28T00:00:00"/>
    <x v="2"/>
    <d v="2010-11-01T00:00:00"/>
    <x v="8"/>
    <x v="7"/>
    <x v="1332"/>
    <x v="1"/>
    <n v="772500"/>
    <n v="0.1111111111111111"/>
    <n v="4"/>
    <n v="1545000"/>
    <n v="0"/>
    <n v="0"/>
    <n v="1"/>
    <n v="772500"/>
    <n v="0"/>
    <n v="0"/>
    <n v="3"/>
    <n v="1545000"/>
    <n v="0"/>
    <n v="0"/>
    <n v="0"/>
    <n v="0"/>
  </r>
  <r>
    <d v="2010-11-29T00:00:00"/>
    <x v="3"/>
    <d v="2010-11-01T00:00:00"/>
    <x v="8"/>
    <x v="3"/>
    <x v="1300"/>
    <x v="0"/>
    <n v="0"/>
    <n v="0"/>
    <n v="0"/>
    <n v="0"/>
    <n v="0"/>
    <n v="0"/>
    <n v="0"/>
    <n v="0"/>
    <n v="0"/>
    <n v="0"/>
    <n v="1"/>
    <n v="257500"/>
    <n v="2"/>
    <n v="360425"/>
    <n v="2"/>
    <n v="449705"/>
  </r>
  <r>
    <d v="2010-11-30T00:00:00"/>
    <x v="4"/>
    <d v="2010-11-01T00:00:00"/>
    <x v="8"/>
    <x v="3"/>
    <x v="1300"/>
    <x v="0"/>
    <n v="0"/>
    <n v="0"/>
    <n v="0"/>
    <n v="0"/>
    <n v="0"/>
    <n v="0"/>
    <n v="0"/>
    <n v="0"/>
    <n v="0"/>
    <n v="0"/>
    <n v="1"/>
    <n v="257500"/>
    <n v="1"/>
    <n v="138325"/>
    <n v="2"/>
    <n v="369533"/>
  </r>
  <r>
    <d v="2010-12-01T00:00:00"/>
    <x v="5"/>
    <d v="2010-12-01T00:00:00"/>
    <x v="8"/>
    <x v="3"/>
    <x v="1300"/>
    <x v="0"/>
    <n v="0"/>
    <n v="0"/>
    <n v="1"/>
    <n v="257500"/>
    <n v="0"/>
    <n v="0"/>
    <n v="0"/>
    <n v="0"/>
    <n v="0"/>
    <n v="0"/>
    <n v="0"/>
    <n v="0"/>
    <n v="2"/>
    <n v="367375"/>
    <n v="1"/>
    <n v="218100"/>
  </r>
  <r>
    <d v="2010-12-02T00:00:00"/>
    <x v="6"/>
    <d v="2010-12-01T00:00:00"/>
    <x v="8"/>
    <x v="4"/>
    <x v="1373"/>
    <x v="0"/>
    <n v="0"/>
    <n v="0"/>
    <n v="2"/>
    <n v="274666"/>
    <n v="0"/>
    <n v="0"/>
    <n v="0"/>
    <n v="0"/>
    <n v="0"/>
    <n v="0"/>
    <n v="0"/>
    <n v="0"/>
    <n v="7"/>
    <n v="1048566"/>
    <n v="1"/>
    <n v="193100"/>
  </r>
  <r>
    <d v="2010-12-03T00:00:00"/>
    <x v="0"/>
    <d v="2010-12-01T00:00:00"/>
    <x v="8"/>
    <x v="3"/>
    <x v="1298"/>
    <x v="0"/>
    <n v="0"/>
    <n v="0"/>
    <n v="1"/>
    <n v="515000"/>
    <n v="0"/>
    <n v="0"/>
    <n v="0"/>
    <n v="0"/>
    <n v="0"/>
    <n v="0"/>
    <n v="0"/>
    <n v="0"/>
    <n v="0"/>
    <n v="0"/>
    <n v="6"/>
    <n v="1384605"/>
  </r>
  <r>
    <d v="2010-12-04T00:00:00"/>
    <x v="1"/>
    <d v="2010-12-01T00:00:00"/>
    <x v="8"/>
    <x v="6"/>
    <x v="1313"/>
    <x v="0"/>
    <n v="0"/>
    <n v="0"/>
    <n v="3"/>
    <n v="909833"/>
    <n v="0"/>
    <n v="0"/>
    <n v="0"/>
    <n v="0"/>
    <n v="0"/>
    <n v="0"/>
    <n v="1"/>
    <n v="257500"/>
    <n v="0"/>
    <n v="0"/>
    <n v="0"/>
    <n v="0"/>
  </r>
  <r>
    <d v="2010-12-05T00:00:00"/>
    <x v="2"/>
    <d v="2010-12-01T00:00:00"/>
    <x v="8"/>
    <x v="2"/>
    <x v="1305"/>
    <x v="0"/>
    <n v="0"/>
    <n v="0"/>
    <n v="3"/>
    <n v="1030000"/>
    <n v="0"/>
    <n v="0"/>
    <n v="0"/>
    <n v="0"/>
    <n v="0"/>
    <n v="0"/>
    <n v="0"/>
    <n v="0"/>
    <n v="0"/>
    <n v="0"/>
    <n v="0"/>
    <n v="0"/>
  </r>
  <r>
    <d v="2010-12-06T00:00:00"/>
    <x v="3"/>
    <d v="2010-12-01T00:00:00"/>
    <x v="8"/>
    <x v="0"/>
    <x v="0"/>
    <x v="0"/>
    <n v="0"/>
    <n v="0"/>
    <n v="0"/>
    <n v="0"/>
    <n v="0"/>
    <n v="0"/>
    <n v="0"/>
    <n v="0"/>
    <n v="0"/>
    <n v="0"/>
    <n v="0"/>
    <n v="0"/>
    <n v="0"/>
    <n v="0"/>
    <n v="2"/>
    <n v="626550"/>
  </r>
  <r>
    <d v="2010-12-07T00:00:00"/>
    <x v="4"/>
    <d v="2010-12-01T00:00:00"/>
    <x v="8"/>
    <x v="4"/>
    <x v="1322"/>
    <x v="0"/>
    <n v="0"/>
    <n v="0"/>
    <n v="1"/>
    <n v="137333"/>
    <n v="0"/>
    <n v="0"/>
    <n v="1"/>
    <n v="515000"/>
    <n v="1"/>
    <n v="515000"/>
    <n v="-1"/>
    <n v="-515000"/>
    <n v="0"/>
    <n v="0"/>
    <n v="3"/>
    <n v="886800"/>
  </r>
  <r>
    <d v="2010-12-08T00:00:00"/>
    <x v="5"/>
    <d v="2010-12-01T00:00:00"/>
    <x v="8"/>
    <x v="7"/>
    <x v="1348"/>
    <x v="1"/>
    <n v="515000"/>
    <n v="0.1111111111111111"/>
    <n v="6"/>
    <n v="2575000"/>
    <n v="0"/>
    <n v="0"/>
    <n v="1"/>
    <n v="257500"/>
    <n v="0"/>
    <n v="0"/>
    <n v="1"/>
    <n v="257500"/>
    <n v="0"/>
    <n v="0"/>
    <n v="0"/>
    <n v="0"/>
  </r>
  <r>
    <d v="2010-12-09T00:00:00"/>
    <x v="6"/>
    <d v="2010-12-01T00:00:00"/>
    <x v="8"/>
    <x v="4"/>
    <x v="1298"/>
    <x v="1"/>
    <n v="257500"/>
    <n v="0.5"/>
    <n v="1"/>
    <n v="257500"/>
    <n v="0"/>
    <n v="0"/>
    <n v="0"/>
    <n v="0"/>
    <n v="0"/>
    <n v="0"/>
    <n v="0"/>
    <n v="0"/>
    <n v="0"/>
    <n v="0"/>
    <n v="4"/>
    <n v="1217753"/>
  </r>
  <r>
    <d v="2010-12-10T00:00:00"/>
    <x v="0"/>
    <d v="2010-12-01T00:00:00"/>
    <x v="8"/>
    <x v="5"/>
    <x v="1292"/>
    <x v="0"/>
    <n v="0"/>
    <n v="0"/>
    <n v="3"/>
    <n v="1030000"/>
    <n v="0"/>
    <n v="0"/>
    <n v="0"/>
    <n v="0"/>
    <n v="0"/>
    <n v="0"/>
    <n v="2"/>
    <n v="515000"/>
    <n v="5"/>
    <n v="669254"/>
    <n v="2"/>
    <n v="640200"/>
  </r>
  <r>
    <d v="2010-12-11T00:00:00"/>
    <x v="1"/>
    <d v="2010-12-01T00:00:00"/>
    <x v="8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10-12-12T00:00:00"/>
    <x v="2"/>
    <d v="2010-12-01T00:00:00"/>
    <x v="8"/>
    <x v="8"/>
    <x v="1382"/>
    <x v="1"/>
    <n v="772500"/>
    <n v="0.14285714285714285"/>
    <n v="2"/>
    <n v="1545000"/>
    <n v="0"/>
    <n v="0"/>
    <n v="1"/>
    <n v="386250"/>
    <n v="1"/>
    <n v="772500"/>
    <n v="2"/>
    <n v="1545000"/>
    <n v="0"/>
    <n v="0"/>
    <n v="0"/>
    <n v="0"/>
  </r>
  <r>
    <d v="2010-12-13T00:00:00"/>
    <x v="3"/>
    <d v="2010-12-01T00:00:00"/>
    <x v="8"/>
    <x v="6"/>
    <x v="1303"/>
    <x v="1"/>
    <n v="515000"/>
    <n v="0.25"/>
    <n v="2"/>
    <n v="515000"/>
    <n v="0"/>
    <n v="0"/>
    <n v="0"/>
    <n v="0"/>
    <n v="0"/>
    <n v="0"/>
    <n v="1"/>
    <n v="257500"/>
    <n v="2"/>
    <n v="1172850"/>
    <n v="2"/>
    <n v="386200"/>
  </r>
  <r>
    <d v="2010-12-14T00:00:00"/>
    <x v="4"/>
    <d v="2010-12-01T00:00:00"/>
    <x v="8"/>
    <x v="8"/>
    <x v="1296"/>
    <x v="1"/>
    <n v="515000"/>
    <n v="0.14285714285714285"/>
    <n v="5"/>
    <n v="1802500"/>
    <n v="0"/>
    <n v="0"/>
    <n v="1"/>
    <n v="515000"/>
    <n v="0"/>
    <n v="0"/>
    <n v="0"/>
    <n v="0"/>
    <n v="4"/>
    <n v="1039575"/>
    <n v="0"/>
    <n v="0"/>
  </r>
  <r>
    <d v="2010-12-15T00:00:00"/>
    <x v="5"/>
    <d v="2010-12-01T00:00:00"/>
    <x v="8"/>
    <x v="6"/>
    <x v="1292"/>
    <x v="0"/>
    <n v="0"/>
    <n v="0"/>
    <n v="4"/>
    <n v="1545000"/>
    <n v="0"/>
    <n v="0"/>
    <n v="0"/>
    <n v="0"/>
    <n v="0"/>
    <n v="0"/>
    <n v="0"/>
    <n v="0"/>
    <n v="0"/>
    <n v="0"/>
    <n v="5"/>
    <n v="1470477"/>
  </r>
  <r>
    <d v="2010-12-16T00:00:00"/>
    <x v="6"/>
    <d v="2010-12-01T00:00:00"/>
    <x v="8"/>
    <x v="4"/>
    <x v="1305"/>
    <x v="0"/>
    <n v="0"/>
    <n v="0"/>
    <n v="2"/>
    <n v="1030000"/>
    <n v="0"/>
    <n v="0"/>
    <n v="0"/>
    <n v="0"/>
    <n v="0"/>
    <n v="0"/>
    <n v="0"/>
    <n v="0"/>
    <n v="2"/>
    <n v="258950"/>
    <n v="0"/>
    <n v="0"/>
  </r>
  <r>
    <d v="2010-12-17T00:00:00"/>
    <x v="0"/>
    <d v="2010-12-01T00:00:00"/>
    <x v="8"/>
    <x v="5"/>
    <x v="1383"/>
    <x v="0"/>
    <n v="0"/>
    <n v="0"/>
    <n v="4"/>
    <n v="1184499"/>
    <n v="0"/>
    <n v="0"/>
    <n v="0"/>
    <n v="0"/>
    <n v="0"/>
    <n v="0"/>
    <n v="1"/>
    <n v="257500"/>
    <n v="0"/>
    <n v="0"/>
    <n v="1"/>
    <n v="422100"/>
  </r>
  <r>
    <d v="2010-12-18T00:00:00"/>
    <x v="1"/>
    <d v="2010-12-01T00:00:00"/>
    <x v="8"/>
    <x v="9"/>
    <x v="1336"/>
    <x v="1"/>
    <n v="772500"/>
    <n v="0.1"/>
    <n v="9"/>
    <n v="4377500"/>
    <n v="0"/>
    <n v="0"/>
    <n v="0"/>
    <n v="0"/>
    <n v="0"/>
    <n v="0"/>
    <n v="0"/>
    <n v="0"/>
    <n v="0"/>
    <n v="0"/>
    <n v="0"/>
    <n v="0"/>
  </r>
  <r>
    <d v="2010-12-19T00:00:00"/>
    <x v="2"/>
    <d v="2010-12-01T00:00:00"/>
    <x v="8"/>
    <x v="7"/>
    <x v="1329"/>
    <x v="0"/>
    <n v="0"/>
    <n v="0"/>
    <n v="8"/>
    <n v="4892500"/>
    <n v="0"/>
    <n v="0"/>
    <n v="0"/>
    <n v="0"/>
    <n v="0"/>
    <n v="0"/>
    <n v="1"/>
    <n v="772500"/>
    <n v="0"/>
    <n v="0"/>
    <n v="0"/>
    <n v="0"/>
  </r>
  <r>
    <d v="2010-12-20T00:00:00"/>
    <x v="3"/>
    <d v="2010-12-01T00:00:00"/>
    <x v="8"/>
    <x v="4"/>
    <x v="1305"/>
    <x v="0"/>
    <n v="0"/>
    <n v="0"/>
    <n v="2"/>
    <n v="1030000"/>
    <n v="0"/>
    <n v="0"/>
    <n v="0"/>
    <n v="0"/>
    <n v="0"/>
    <n v="0"/>
    <n v="0"/>
    <n v="0"/>
    <n v="7"/>
    <n v="1511341"/>
    <n v="4"/>
    <n v="834150"/>
  </r>
  <r>
    <d v="2010-12-21T00:00:00"/>
    <x v="4"/>
    <d v="2010-12-01T00:00:00"/>
    <x v="8"/>
    <x v="0"/>
    <x v="0"/>
    <x v="0"/>
    <n v="0"/>
    <n v="0"/>
    <n v="0"/>
    <n v="0"/>
    <n v="0"/>
    <n v="0"/>
    <n v="0"/>
    <n v="0"/>
    <n v="0"/>
    <n v="0"/>
    <n v="0"/>
    <n v="0"/>
    <n v="0"/>
    <n v="0"/>
    <n v="5"/>
    <n v="1306780"/>
  </r>
  <r>
    <d v="2010-12-22T00:00:00"/>
    <x v="5"/>
    <d v="2010-12-01T00:00:00"/>
    <x v="8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10-12-23T00:00:00"/>
    <x v="6"/>
    <d v="2010-12-01T00:00:00"/>
    <x v="8"/>
    <x v="6"/>
    <x v="1307"/>
    <x v="2"/>
    <n v="772500"/>
    <n v="0.5"/>
    <n v="1"/>
    <n v="515000"/>
    <n v="0"/>
    <n v="0"/>
    <n v="0"/>
    <n v="0"/>
    <n v="0"/>
    <n v="0"/>
    <n v="1"/>
    <n v="515000"/>
    <n v="2"/>
    <n v="267800"/>
    <n v="5"/>
    <n v="1660870"/>
  </r>
  <r>
    <d v="2010-12-24T00:00:00"/>
    <x v="0"/>
    <d v="2010-12-01T00:00:00"/>
    <x v="8"/>
    <x v="1"/>
    <x v="1292"/>
    <x v="0"/>
    <n v="0"/>
    <n v="0"/>
    <n v="3"/>
    <n v="772500"/>
    <n v="0"/>
    <n v="0"/>
    <n v="0"/>
    <n v="0"/>
    <n v="0"/>
    <n v="0"/>
    <n v="3"/>
    <n v="772500"/>
    <n v="0"/>
    <n v="0"/>
    <n v="1"/>
    <n v="218100"/>
  </r>
  <r>
    <d v="2010-12-25T00:00:00"/>
    <x v="1"/>
    <d v="2010-12-01T00:00:00"/>
    <x v="8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10-12-26T00:00:00"/>
    <x v="2"/>
    <d v="2010-12-01T00:00:00"/>
    <x v="8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10-12-27T00:00:00"/>
    <x v="3"/>
    <d v="2010-12-01T00:00:00"/>
    <x v="8"/>
    <x v="3"/>
    <x v="1298"/>
    <x v="0"/>
    <n v="0"/>
    <n v="0"/>
    <n v="1"/>
    <n v="515000"/>
    <n v="0"/>
    <n v="0"/>
    <n v="0"/>
    <n v="0"/>
    <n v="0"/>
    <n v="0"/>
    <n v="0"/>
    <n v="0"/>
    <n v="2"/>
    <n v="400872"/>
    <n v="2"/>
    <n v="279933"/>
  </r>
  <r>
    <d v="2010-12-28T00:00:00"/>
    <x v="4"/>
    <d v="2010-12-01T00:00:00"/>
    <x v="8"/>
    <x v="4"/>
    <x v="1305"/>
    <x v="0"/>
    <n v="0"/>
    <n v="0"/>
    <n v="2"/>
    <n v="1030000"/>
    <n v="0"/>
    <n v="0"/>
    <n v="0"/>
    <n v="0"/>
    <n v="0"/>
    <n v="0"/>
    <n v="0"/>
    <n v="0"/>
    <n v="4"/>
    <n v="614833"/>
    <n v="1"/>
    <n v="218100"/>
  </r>
  <r>
    <d v="2010-12-29T00:00:00"/>
    <x v="5"/>
    <d v="2010-12-01T00:00:00"/>
    <x v="8"/>
    <x v="0"/>
    <x v="0"/>
    <x v="0"/>
    <n v="0"/>
    <n v="0"/>
    <n v="0"/>
    <n v="0"/>
    <n v="0"/>
    <n v="0"/>
    <n v="0"/>
    <n v="0"/>
    <n v="0"/>
    <n v="0"/>
    <n v="0"/>
    <n v="0"/>
    <n v="0"/>
    <n v="0"/>
    <n v="10"/>
    <n v="2966613"/>
  </r>
  <r>
    <d v="2010-12-30T00:00:00"/>
    <x v="6"/>
    <d v="2010-12-01T00:00:00"/>
    <x v="8"/>
    <x v="0"/>
    <x v="0"/>
    <x v="0"/>
    <n v="0"/>
    <n v="0"/>
    <n v="0"/>
    <n v="0"/>
    <n v="0"/>
    <n v="0"/>
    <n v="0"/>
    <n v="0"/>
    <n v="0"/>
    <n v="0"/>
    <n v="0"/>
    <n v="0"/>
    <n v="1"/>
    <n v="262550"/>
    <n v="2"/>
    <n v="733835"/>
  </r>
  <r>
    <d v="2010-12-31T00:00:00"/>
    <x v="0"/>
    <d v="2010-12-01T00:00:00"/>
    <x v="8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11-01-01T00:00:00"/>
    <x v="1"/>
    <d v="2011-01-01T00:00:00"/>
    <x v="9"/>
    <x v="6"/>
    <x v="1384"/>
    <x v="0"/>
    <n v="0"/>
    <n v="0"/>
    <n v="4"/>
    <n v="2677970"/>
    <n v="0"/>
    <n v="0"/>
    <n v="0"/>
    <n v="0"/>
    <n v="0"/>
    <n v="0"/>
    <n v="0"/>
    <n v="0"/>
    <n v="0"/>
    <n v="0"/>
    <n v="0"/>
    <n v="0"/>
  </r>
  <r>
    <d v="2011-01-02T00:00:00"/>
    <x v="2"/>
    <d v="2011-01-01T00:00:00"/>
    <x v="9"/>
    <x v="6"/>
    <x v="1385"/>
    <x v="1"/>
    <n v="142824"/>
    <n v="0.25"/>
    <n v="2"/>
    <n v="678424"/>
    <n v="0"/>
    <n v="0"/>
    <n v="0"/>
    <n v="0"/>
    <n v="1"/>
    <n v="142824"/>
    <n v="0"/>
    <n v="0"/>
    <n v="0"/>
    <n v="0"/>
    <n v="0"/>
    <n v="0"/>
  </r>
  <r>
    <d v="2011-01-03T00:00:00"/>
    <x v="3"/>
    <d v="2011-01-01T00:00:00"/>
    <x v="9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11-01-04T00:00:00"/>
    <x v="4"/>
    <d v="2011-01-01T00:00:00"/>
    <x v="9"/>
    <x v="6"/>
    <x v="1386"/>
    <x v="0"/>
    <n v="0"/>
    <n v="0"/>
    <n v="2"/>
    <n v="410619"/>
    <n v="0"/>
    <n v="0"/>
    <n v="0"/>
    <n v="0"/>
    <n v="0"/>
    <n v="0"/>
    <n v="2"/>
    <n v="410619"/>
    <n v="4"/>
    <n v="810800"/>
    <n v="2"/>
    <n v="398200"/>
  </r>
  <r>
    <d v="2011-01-05T00:00:00"/>
    <x v="5"/>
    <d v="2011-01-01T00:00:00"/>
    <x v="9"/>
    <x v="6"/>
    <x v="1387"/>
    <x v="0"/>
    <n v="0"/>
    <n v="0"/>
    <n v="2"/>
    <n v="1071200"/>
    <n v="0"/>
    <n v="0"/>
    <n v="0"/>
    <n v="0"/>
    <n v="0"/>
    <n v="0"/>
    <n v="2"/>
    <n v="535590"/>
    <n v="2"/>
    <n v="386775"/>
    <n v="2"/>
    <n v="295733"/>
  </r>
  <r>
    <d v="2011-01-06T00:00:00"/>
    <x v="6"/>
    <d v="2011-01-01T00:00:00"/>
    <x v="9"/>
    <x v="1"/>
    <x v="1388"/>
    <x v="1"/>
    <n v="267795"/>
    <n v="0.16666666666666666"/>
    <n v="4"/>
    <n v="964072"/>
    <n v="0"/>
    <n v="0"/>
    <n v="0"/>
    <n v="0"/>
    <n v="0"/>
    <n v="0"/>
    <n v="1"/>
    <n v="267795"/>
    <n v="0"/>
    <n v="0"/>
    <n v="0"/>
    <n v="0"/>
  </r>
  <r>
    <d v="2011-01-07T00:00:00"/>
    <x v="0"/>
    <d v="2011-01-01T00:00:00"/>
    <x v="9"/>
    <x v="3"/>
    <x v="1389"/>
    <x v="0"/>
    <n v="0"/>
    <n v="0"/>
    <n v="1"/>
    <n v="535600"/>
    <n v="0"/>
    <n v="0"/>
    <n v="0"/>
    <n v="0"/>
    <n v="0"/>
    <n v="0"/>
    <n v="0"/>
    <n v="0"/>
    <n v="5"/>
    <n v="905133"/>
    <n v="1"/>
    <n v="218100"/>
  </r>
  <r>
    <d v="2011-01-08T00:00:00"/>
    <x v="1"/>
    <d v="2011-01-01T00:00:00"/>
    <x v="9"/>
    <x v="9"/>
    <x v="1390"/>
    <x v="1"/>
    <n v="267800"/>
    <n v="0.1"/>
    <n v="8"/>
    <n v="2410200"/>
    <n v="0"/>
    <n v="0"/>
    <n v="0"/>
    <n v="0"/>
    <n v="0"/>
    <n v="0"/>
    <n v="1"/>
    <n v="267800"/>
    <n v="0"/>
    <n v="0"/>
    <n v="0"/>
    <n v="0"/>
  </r>
  <r>
    <d v="2011-01-09T00:00:00"/>
    <x v="2"/>
    <d v="2011-01-01T00:00:00"/>
    <x v="9"/>
    <x v="5"/>
    <x v="1391"/>
    <x v="0"/>
    <n v="0"/>
    <n v="0"/>
    <n v="2"/>
    <n v="1339000"/>
    <n v="0"/>
    <n v="0"/>
    <n v="0"/>
    <n v="0"/>
    <n v="0"/>
    <n v="0"/>
    <n v="3"/>
    <n v="1339000"/>
    <n v="0"/>
    <n v="0"/>
    <n v="0"/>
    <n v="0"/>
  </r>
  <r>
    <d v="2011-01-10T00:00:00"/>
    <x v="3"/>
    <d v="2011-01-01T00:00:00"/>
    <x v="9"/>
    <x v="5"/>
    <x v="1392"/>
    <x v="0"/>
    <n v="0"/>
    <n v="0"/>
    <n v="4"/>
    <n v="1874600"/>
    <n v="0"/>
    <n v="0"/>
    <n v="0"/>
    <n v="0"/>
    <n v="0"/>
    <n v="0"/>
    <n v="1"/>
    <n v="267800"/>
    <n v="0"/>
    <n v="0"/>
    <n v="0"/>
    <n v="0"/>
  </r>
  <r>
    <d v="2011-01-11T00:00:00"/>
    <x v="4"/>
    <d v="2011-01-01T00:00:00"/>
    <x v="9"/>
    <x v="4"/>
    <x v="1393"/>
    <x v="2"/>
    <n v="1071200"/>
    <n v="1"/>
    <n v="0"/>
    <n v="0"/>
    <n v="0"/>
    <n v="0"/>
    <n v="1"/>
    <n v="803400"/>
    <n v="0"/>
    <n v="0"/>
    <n v="-1"/>
    <n v="-803400"/>
    <n v="7"/>
    <n v="1235300"/>
    <n v="1"/>
    <n v="529100"/>
  </r>
  <r>
    <d v="2011-01-12T00:00:00"/>
    <x v="5"/>
    <d v="2011-01-01T00:00:00"/>
    <x v="9"/>
    <x v="2"/>
    <x v="1394"/>
    <x v="0"/>
    <n v="0"/>
    <n v="0"/>
    <n v="2"/>
    <n v="410627"/>
    <n v="0"/>
    <n v="0"/>
    <n v="0"/>
    <n v="0"/>
    <n v="0"/>
    <n v="0"/>
    <n v="1"/>
    <n v="267800"/>
    <n v="1"/>
    <n v="110250"/>
    <n v="4"/>
    <n v="912535"/>
  </r>
  <r>
    <d v="2011-01-13T00:00:00"/>
    <x v="6"/>
    <d v="2011-01-01T00:00:00"/>
    <x v="9"/>
    <x v="0"/>
    <x v="0"/>
    <x v="0"/>
    <n v="0"/>
    <n v="0"/>
    <n v="0"/>
    <n v="0"/>
    <n v="0"/>
    <n v="0"/>
    <n v="0"/>
    <n v="0"/>
    <n v="0"/>
    <n v="0"/>
    <n v="0"/>
    <n v="0"/>
    <n v="4"/>
    <n v="526766"/>
    <n v="1"/>
    <n v="372100"/>
  </r>
  <r>
    <d v="2011-01-14T00:00:00"/>
    <x v="0"/>
    <d v="2011-01-01T00:00:00"/>
    <x v="9"/>
    <x v="5"/>
    <x v="1395"/>
    <x v="0"/>
    <n v="0"/>
    <n v="0"/>
    <n v="5"/>
    <n v="1499681"/>
    <n v="0"/>
    <n v="0"/>
    <n v="0"/>
    <n v="0"/>
    <n v="0"/>
    <n v="0"/>
    <n v="0"/>
    <n v="0"/>
    <n v="1"/>
    <n v="66254"/>
    <n v="0"/>
    <n v="0"/>
  </r>
  <r>
    <d v="2011-01-15T00:00:00"/>
    <x v="1"/>
    <d v="2011-01-01T00:00:00"/>
    <x v="9"/>
    <x v="10"/>
    <x v="1396"/>
    <x v="0"/>
    <n v="0"/>
    <n v="0"/>
    <n v="12"/>
    <n v="5909454"/>
    <n v="0"/>
    <n v="0"/>
    <n v="1"/>
    <n v="142827"/>
    <n v="0"/>
    <n v="0"/>
    <n v="1"/>
    <n v="267800"/>
    <n v="0"/>
    <n v="0"/>
    <n v="1"/>
    <n v="218100"/>
  </r>
  <r>
    <d v="2011-01-16T00:00:00"/>
    <x v="2"/>
    <d v="2011-01-01T00:00:00"/>
    <x v="9"/>
    <x v="7"/>
    <x v="1397"/>
    <x v="1"/>
    <n v="535600"/>
    <n v="0.1111111111111111"/>
    <n v="7"/>
    <n v="2553027"/>
    <n v="0"/>
    <n v="0"/>
    <n v="0"/>
    <n v="0"/>
    <n v="0"/>
    <n v="0"/>
    <n v="1"/>
    <n v="535600"/>
    <n v="0"/>
    <n v="0"/>
    <n v="0"/>
    <n v="0"/>
  </r>
  <r>
    <d v="2011-01-17T00:00:00"/>
    <x v="3"/>
    <d v="2011-01-01T00:00:00"/>
    <x v="9"/>
    <x v="2"/>
    <x v="1398"/>
    <x v="0"/>
    <n v="0"/>
    <n v="0"/>
    <n v="1"/>
    <n v="267800"/>
    <n v="0"/>
    <n v="0"/>
    <n v="1"/>
    <n v="267800"/>
    <n v="0"/>
    <n v="0"/>
    <n v="1"/>
    <n v="267800"/>
    <n v="7"/>
    <n v="1198110"/>
    <n v="4"/>
    <n v="983200"/>
  </r>
  <r>
    <d v="2011-01-18T00:00:00"/>
    <x v="4"/>
    <d v="2011-01-01T00:00:00"/>
    <x v="9"/>
    <x v="0"/>
    <x v="0"/>
    <x v="0"/>
    <n v="0"/>
    <n v="0"/>
    <n v="0"/>
    <n v="0"/>
    <n v="0"/>
    <n v="0"/>
    <n v="0"/>
    <n v="0"/>
    <n v="0"/>
    <n v="0"/>
    <n v="0"/>
    <n v="0"/>
    <n v="2"/>
    <n v="411375"/>
    <n v="2"/>
    <n v="411200"/>
  </r>
  <r>
    <d v="2011-01-19T00:00:00"/>
    <x v="5"/>
    <d v="2011-01-01T00:00:00"/>
    <x v="9"/>
    <x v="11"/>
    <x v="1399"/>
    <x v="3"/>
    <n v="1606800"/>
    <n v="0.25"/>
    <n v="6"/>
    <n v="1749627"/>
    <n v="0"/>
    <n v="0"/>
    <n v="2"/>
    <n v="1071200"/>
    <n v="0"/>
    <n v="0"/>
    <n v="1"/>
    <n v="535600"/>
    <n v="4"/>
    <n v="588308"/>
    <n v="0"/>
    <n v="0"/>
  </r>
  <r>
    <d v="2011-01-20T00:00:00"/>
    <x v="6"/>
    <d v="2011-01-01T00:00:00"/>
    <x v="9"/>
    <x v="7"/>
    <x v="1400"/>
    <x v="2"/>
    <n v="1071200"/>
    <n v="0.22222222222222221"/>
    <n v="7"/>
    <n v="2160254"/>
    <n v="0"/>
    <n v="0"/>
    <n v="1"/>
    <n v="142827"/>
    <n v="0"/>
    <n v="0"/>
    <n v="-1"/>
    <n v="-142827"/>
    <n v="2"/>
    <n v="420225"/>
    <n v="1"/>
    <n v="122900"/>
  </r>
  <r>
    <d v="2011-01-21T00:00:00"/>
    <x v="0"/>
    <d v="2011-01-01T00:00:00"/>
    <x v="9"/>
    <x v="0"/>
    <x v="0"/>
    <x v="0"/>
    <n v="0"/>
    <n v="0"/>
    <n v="0"/>
    <n v="0"/>
    <n v="0"/>
    <n v="0"/>
    <n v="0"/>
    <n v="0"/>
    <n v="0"/>
    <n v="0"/>
    <n v="0"/>
    <n v="0"/>
    <n v="0"/>
    <n v="0"/>
    <n v="5"/>
    <n v="1134950"/>
  </r>
  <r>
    <d v="2011-01-22T00:00:00"/>
    <x v="1"/>
    <d v="2011-01-01T00:00:00"/>
    <x v="9"/>
    <x v="3"/>
    <x v="1401"/>
    <x v="0"/>
    <n v="0"/>
    <n v="0"/>
    <n v="0"/>
    <n v="0"/>
    <n v="0"/>
    <n v="0"/>
    <n v="0"/>
    <n v="0"/>
    <n v="0"/>
    <n v="0"/>
    <n v="1"/>
    <n v="267800"/>
    <n v="0"/>
    <n v="0"/>
    <n v="0"/>
    <n v="0"/>
  </r>
  <r>
    <d v="2011-01-23T00:00:00"/>
    <x v="2"/>
    <d v="2011-01-01T00:00:00"/>
    <x v="9"/>
    <x v="19"/>
    <x v="1402"/>
    <x v="3"/>
    <n v="1606800"/>
    <n v="0.15789473684210525"/>
    <n v="14"/>
    <n v="6855681"/>
    <n v="0"/>
    <n v="0"/>
    <n v="2"/>
    <n v="678427"/>
    <n v="0"/>
    <n v="0"/>
    <n v="0"/>
    <n v="0"/>
    <n v="0"/>
    <n v="0"/>
    <n v="0"/>
    <n v="0"/>
  </r>
  <r>
    <d v="2011-01-24T00:00:00"/>
    <x v="3"/>
    <d v="2011-01-01T00:00:00"/>
    <x v="9"/>
    <x v="14"/>
    <x v="1403"/>
    <x v="0"/>
    <n v="0"/>
    <n v="0"/>
    <n v="6"/>
    <n v="2017427"/>
    <n v="0"/>
    <n v="0"/>
    <n v="0"/>
    <n v="0"/>
    <n v="0"/>
    <n v="0"/>
    <n v="2"/>
    <n v="535600"/>
    <n v="3"/>
    <n v="309351"/>
    <n v="3"/>
    <n v="1258200"/>
  </r>
  <r>
    <d v="2011-01-25T00:00:00"/>
    <x v="4"/>
    <d v="2011-01-01T00:00:00"/>
    <x v="9"/>
    <x v="9"/>
    <x v="1404"/>
    <x v="0"/>
    <n v="0"/>
    <n v="0"/>
    <n v="6"/>
    <n v="1892454"/>
    <n v="0"/>
    <n v="0"/>
    <n v="0"/>
    <n v="0"/>
    <n v="2"/>
    <n v="803400"/>
    <n v="2"/>
    <n v="803400"/>
    <n v="1"/>
    <n v="281900"/>
    <n v="4"/>
    <n v="1078170"/>
  </r>
  <r>
    <d v="2011-01-26T00:00:00"/>
    <x v="5"/>
    <d v="2011-01-01T00:00:00"/>
    <x v="9"/>
    <x v="8"/>
    <x v="1403"/>
    <x v="0"/>
    <n v="0"/>
    <n v="0"/>
    <n v="5"/>
    <n v="2017427"/>
    <n v="0"/>
    <n v="0"/>
    <n v="0"/>
    <n v="0"/>
    <n v="0"/>
    <n v="0"/>
    <n v="2"/>
    <n v="535600"/>
    <n v="6"/>
    <n v="1080150"/>
    <n v="0"/>
    <n v="0"/>
  </r>
  <r>
    <d v="2011-01-27T00:00:00"/>
    <x v="6"/>
    <d v="2011-01-01T00:00:00"/>
    <x v="9"/>
    <x v="3"/>
    <x v="1401"/>
    <x v="0"/>
    <n v="0"/>
    <n v="0"/>
    <n v="1"/>
    <n v="267800"/>
    <n v="0"/>
    <n v="0"/>
    <n v="0"/>
    <n v="0"/>
    <n v="0"/>
    <n v="0"/>
    <n v="0"/>
    <n v="0"/>
    <n v="3"/>
    <n v="654775"/>
    <n v="3"/>
    <n v="796150"/>
  </r>
  <r>
    <d v="2011-01-28T00:00:00"/>
    <x v="0"/>
    <d v="2011-01-01T00:00:00"/>
    <x v="9"/>
    <x v="4"/>
    <x v="1394"/>
    <x v="1"/>
    <n v="535600"/>
    <n v="0.5"/>
    <n v="1"/>
    <n v="142827"/>
    <n v="0"/>
    <n v="0"/>
    <n v="0"/>
    <n v="0"/>
    <n v="0"/>
    <n v="0"/>
    <n v="0"/>
    <n v="0"/>
    <n v="1"/>
    <n v="138325"/>
    <n v="4"/>
    <n v="821885"/>
  </r>
  <r>
    <d v="2011-01-29T00:00:00"/>
    <x v="1"/>
    <d v="2011-01-01T00:00:00"/>
    <x v="9"/>
    <x v="14"/>
    <x v="1405"/>
    <x v="1"/>
    <n v="267800"/>
    <n v="0.125"/>
    <n v="4"/>
    <n v="2142400"/>
    <n v="0"/>
    <n v="0"/>
    <n v="0"/>
    <n v="0"/>
    <n v="1"/>
    <n v="142827"/>
    <n v="2"/>
    <n v="410627"/>
    <n v="0"/>
    <n v="0"/>
    <n v="0"/>
    <n v="0"/>
  </r>
  <r>
    <d v="2011-01-30T00:00:00"/>
    <x v="2"/>
    <d v="2011-01-01T00:00:00"/>
    <x v="9"/>
    <x v="6"/>
    <x v="1406"/>
    <x v="0"/>
    <n v="0"/>
    <n v="0"/>
    <n v="4"/>
    <n v="1481827"/>
    <n v="0"/>
    <n v="0"/>
    <n v="0"/>
    <n v="0"/>
    <n v="0"/>
    <n v="0"/>
    <n v="0"/>
    <n v="0"/>
    <n v="0"/>
    <n v="0"/>
    <n v="0"/>
    <n v="0"/>
  </r>
  <r>
    <d v="2011-01-31T00:00:00"/>
    <x v="3"/>
    <d v="2011-01-01T00:00:00"/>
    <x v="9"/>
    <x v="1"/>
    <x v="1407"/>
    <x v="0"/>
    <n v="0"/>
    <n v="0"/>
    <n v="3"/>
    <n v="1339000"/>
    <n v="0"/>
    <n v="0"/>
    <n v="0"/>
    <n v="0"/>
    <n v="0"/>
    <n v="0"/>
    <n v="3"/>
    <n v="553454"/>
    <n v="5"/>
    <n v="758345"/>
    <n v="2"/>
    <n v="449050"/>
  </r>
  <r>
    <d v="2011-02-01T00:00:00"/>
    <x v="4"/>
    <d v="2011-02-01T00:00:00"/>
    <x v="9"/>
    <x v="6"/>
    <x v="1408"/>
    <x v="0"/>
    <n v="0"/>
    <n v="0"/>
    <n v="3"/>
    <n v="678427"/>
    <n v="0"/>
    <n v="0"/>
    <n v="1"/>
    <n v="142827"/>
    <n v="0"/>
    <n v="0"/>
    <n v="0"/>
    <n v="0"/>
    <n v="5"/>
    <n v="647855"/>
    <n v="2"/>
    <n v="575700"/>
  </r>
  <r>
    <d v="2011-02-02T00:00:00"/>
    <x v="5"/>
    <d v="2011-02-01T00:00:00"/>
    <x v="9"/>
    <x v="4"/>
    <x v="1393"/>
    <x v="0"/>
    <n v="0"/>
    <n v="0"/>
    <n v="1"/>
    <n v="535600"/>
    <n v="0"/>
    <n v="0"/>
    <n v="0"/>
    <n v="0"/>
    <n v="1"/>
    <n v="535600"/>
    <n v="0"/>
    <n v="0"/>
    <n v="2"/>
    <n v="276650"/>
    <n v="3"/>
    <n v="585850"/>
  </r>
  <r>
    <d v="2011-02-03T00:00:00"/>
    <x v="6"/>
    <d v="2011-02-01T00:00:00"/>
    <x v="9"/>
    <x v="2"/>
    <x v="1393"/>
    <x v="0"/>
    <n v="0"/>
    <n v="0"/>
    <n v="1"/>
    <n v="535600"/>
    <n v="0"/>
    <n v="0"/>
    <n v="0"/>
    <n v="0"/>
    <n v="0"/>
    <n v="0"/>
    <n v="2"/>
    <n v="535600"/>
    <n v="2"/>
    <n v="272325"/>
    <n v="1"/>
    <n v="511000"/>
  </r>
  <r>
    <d v="2011-02-04T00:00:00"/>
    <x v="0"/>
    <d v="2011-02-01T00:00:00"/>
    <x v="9"/>
    <x v="6"/>
    <x v="1409"/>
    <x v="0"/>
    <n v="0"/>
    <n v="0"/>
    <n v="1"/>
    <n v="535600"/>
    <n v="0"/>
    <n v="0"/>
    <n v="1"/>
    <n v="148000"/>
    <n v="1"/>
    <n v="535600"/>
    <n v="1"/>
    <n v="535600"/>
    <n v="0"/>
    <n v="0"/>
    <n v="2"/>
    <n v="588700"/>
  </r>
  <r>
    <d v="2011-02-05T00:00:00"/>
    <x v="1"/>
    <d v="2011-02-01T00:00:00"/>
    <x v="9"/>
    <x v="14"/>
    <x v="1410"/>
    <x v="1"/>
    <n v="535600"/>
    <n v="0.125"/>
    <n v="4"/>
    <n v="1089054"/>
    <n v="0"/>
    <n v="0"/>
    <n v="0"/>
    <n v="0"/>
    <n v="0"/>
    <n v="0"/>
    <n v="3"/>
    <n v="803400"/>
    <n v="0"/>
    <n v="0"/>
    <n v="0"/>
    <n v="0"/>
  </r>
  <r>
    <d v="2011-02-06T00:00:00"/>
    <x v="2"/>
    <d v="2011-02-01T00:00:00"/>
    <x v="9"/>
    <x v="5"/>
    <x v="1406"/>
    <x v="0"/>
    <n v="0"/>
    <n v="0"/>
    <n v="4"/>
    <n v="1214027"/>
    <n v="0"/>
    <n v="0"/>
    <n v="0"/>
    <n v="0"/>
    <n v="0"/>
    <n v="0"/>
    <n v="1"/>
    <n v="267800"/>
    <n v="0"/>
    <n v="0"/>
    <n v="0"/>
    <n v="0"/>
  </r>
  <r>
    <d v="2011-02-07T00:00:00"/>
    <x v="3"/>
    <d v="2011-02-01T00:00:00"/>
    <x v="9"/>
    <x v="6"/>
    <x v="1411"/>
    <x v="0"/>
    <n v="0"/>
    <n v="0"/>
    <n v="1"/>
    <n v="142827"/>
    <n v="0"/>
    <n v="0"/>
    <n v="0"/>
    <n v="0"/>
    <n v="0"/>
    <n v="0"/>
    <n v="3"/>
    <n v="821254"/>
    <n v="2"/>
    <n v="800700"/>
    <n v="2"/>
    <n v="489700"/>
  </r>
  <r>
    <d v="2011-02-08T00:00:00"/>
    <x v="4"/>
    <d v="2011-02-01T00:00:00"/>
    <x v="9"/>
    <x v="2"/>
    <x v="1412"/>
    <x v="1"/>
    <n v="142827"/>
    <n v="0.33333333333333331"/>
    <n v="1"/>
    <n v="142827"/>
    <n v="0"/>
    <n v="0"/>
    <n v="1"/>
    <n v="142827"/>
    <n v="0"/>
    <n v="0"/>
    <n v="0"/>
    <n v="0"/>
    <n v="1"/>
    <n v="138325"/>
    <n v="5"/>
    <n v="943717"/>
  </r>
  <r>
    <d v="2011-02-09T00:00:00"/>
    <x v="5"/>
    <d v="2011-02-01T00:00:00"/>
    <x v="9"/>
    <x v="0"/>
    <x v="0"/>
    <x v="0"/>
    <n v="0"/>
    <n v="0"/>
    <n v="0"/>
    <n v="0"/>
    <n v="0"/>
    <n v="0"/>
    <n v="0"/>
    <n v="0"/>
    <n v="0"/>
    <n v="0"/>
    <n v="0"/>
    <n v="0"/>
    <n v="7"/>
    <n v="1102375"/>
    <n v="1"/>
    <n v="242580"/>
  </r>
  <r>
    <d v="2011-02-10T00:00:00"/>
    <x v="6"/>
    <d v="2011-02-01T00:00:00"/>
    <x v="9"/>
    <x v="6"/>
    <x v="1413"/>
    <x v="0"/>
    <n v="0"/>
    <n v="0"/>
    <n v="3"/>
    <n v="1339000"/>
    <n v="0"/>
    <n v="0"/>
    <n v="0"/>
    <n v="0"/>
    <n v="0"/>
    <n v="0"/>
    <n v="1"/>
    <n v="535600"/>
    <n v="0"/>
    <n v="0"/>
    <n v="0"/>
    <n v="0"/>
  </r>
  <r>
    <d v="2011-02-11T00:00:00"/>
    <x v="0"/>
    <d v="2011-02-01T00:00:00"/>
    <x v="9"/>
    <x v="1"/>
    <x v="1414"/>
    <x v="0"/>
    <n v="0"/>
    <n v="0"/>
    <n v="4"/>
    <n v="946227"/>
    <n v="0"/>
    <n v="0"/>
    <n v="0"/>
    <n v="0"/>
    <n v="0"/>
    <n v="0"/>
    <n v="2"/>
    <n v="1071200"/>
    <n v="4"/>
    <n v="793095"/>
    <n v="0"/>
    <n v="0"/>
  </r>
  <r>
    <d v="2011-02-12T00:00:00"/>
    <x v="1"/>
    <d v="2011-02-01T00:00:00"/>
    <x v="9"/>
    <x v="1"/>
    <x v="1415"/>
    <x v="0"/>
    <n v="0"/>
    <n v="0"/>
    <n v="3"/>
    <n v="946227"/>
    <n v="0"/>
    <n v="0"/>
    <n v="0"/>
    <n v="0"/>
    <n v="0"/>
    <n v="0"/>
    <n v="3"/>
    <n v="1214027"/>
    <n v="0"/>
    <n v="0"/>
    <n v="0"/>
    <n v="0"/>
  </r>
  <r>
    <d v="2011-02-13T00:00:00"/>
    <x v="2"/>
    <d v="2011-02-01T00:00:00"/>
    <x v="9"/>
    <x v="2"/>
    <x v="1416"/>
    <x v="0"/>
    <n v="0"/>
    <n v="0"/>
    <n v="1"/>
    <n v="803400"/>
    <n v="0"/>
    <n v="0"/>
    <n v="0"/>
    <n v="0"/>
    <n v="0"/>
    <n v="0"/>
    <n v="2"/>
    <n v="803400"/>
    <n v="0"/>
    <n v="0"/>
    <n v="0"/>
    <n v="0"/>
  </r>
  <r>
    <d v="2011-02-14T00:00:00"/>
    <x v="3"/>
    <d v="2011-02-01T00:00:00"/>
    <x v="9"/>
    <x v="1"/>
    <x v="1417"/>
    <x v="0"/>
    <n v="0"/>
    <n v="0"/>
    <n v="3"/>
    <n v="821254"/>
    <n v="0"/>
    <n v="0"/>
    <n v="0"/>
    <n v="0"/>
    <n v="1"/>
    <n v="142827"/>
    <n v="2"/>
    <n v="410627"/>
    <n v="0"/>
    <n v="0"/>
    <n v="1"/>
    <n v="415060"/>
  </r>
  <r>
    <d v="2011-02-15T00:00:00"/>
    <x v="4"/>
    <d v="2011-02-01T00:00:00"/>
    <x v="9"/>
    <x v="3"/>
    <x v="1401"/>
    <x v="0"/>
    <n v="0"/>
    <n v="0"/>
    <n v="0"/>
    <n v="0"/>
    <n v="0"/>
    <n v="0"/>
    <n v="0"/>
    <n v="0"/>
    <n v="0"/>
    <n v="0"/>
    <n v="1"/>
    <n v="267800"/>
    <n v="4"/>
    <n v="756428"/>
    <n v="1"/>
    <n v="227740"/>
  </r>
  <r>
    <d v="2011-02-16T00:00:00"/>
    <x v="5"/>
    <d v="2011-02-01T00:00:00"/>
    <x v="9"/>
    <x v="0"/>
    <x v="0"/>
    <x v="0"/>
    <n v="0"/>
    <n v="0"/>
    <n v="0"/>
    <n v="0"/>
    <n v="0"/>
    <n v="0"/>
    <n v="0"/>
    <n v="0"/>
    <n v="0"/>
    <n v="0"/>
    <n v="0"/>
    <n v="0"/>
    <n v="2"/>
    <n v="372725"/>
    <n v="0"/>
    <n v="0"/>
  </r>
  <r>
    <d v="2011-02-17T00:00:00"/>
    <x v="6"/>
    <d v="2011-02-01T00:00:00"/>
    <x v="9"/>
    <x v="3"/>
    <x v="1401"/>
    <x v="0"/>
    <n v="0"/>
    <n v="0"/>
    <n v="1"/>
    <n v="267800"/>
    <n v="0"/>
    <n v="0"/>
    <n v="0"/>
    <n v="0"/>
    <n v="0"/>
    <n v="0"/>
    <n v="0"/>
    <n v="0"/>
    <n v="2"/>
    <n v="612550"/>
    <n v="0"/>
    <n v="0"/>
  </r>
  <r>
    <d v="2011-02-18T00:00:00"/>
    <x v="0"/>
    <d v="2011-02-01T00:00:00"/>
    <x v="9"/>
    <x v="4"/>
    <x v="1393"/>
    <x v="0"/>
    <n v="0"/>
    <n v="0"/>
    <n v="1"/>
    <n v="267800"/>
    <n v="0"/>
    <n v="0"/>
    <n v="0"/>
    <n v="0"/>
    <n v="0"/>
    <n v="0"/>
    <n v="1"/>
    <n v="803400"/>
    <n v="3"/>
    <n v="569092"/>
    <n v="2"/>
    <n v="340868"/>
  </r>
  <r>
    <d v="2011-02-19T00:00:00"/>
    <x v="1"/>
    <d v="2011-02-01T00:00:00"/>
    <x v="9"/>
    <x v="6"/>
    <x v="1413"/>
    <x v="0"/>
    <n v="0"/>
    <n v="0"/>
    <n v="2"/>
    <n v="1071200"/>
    <n v="0"/>
    <n v="0"/>
    <n v="0"/>
    <n v="0"/>
    <n v="0"/>
    <n v="0"/>
    <n v="2"/>
    <n v="803400"/>
    <n v="0"/>
    <n v="0"/>
    <n v="0"/>
    <n v="0"/>
  </r>
  <r>
    <d v="2011-02-20T00:00:00"/>
    <x v="2"/>
    <d v="2011-02-01T00:00:00"/>
    <x v="9"/>
    <x v="1"/>
    <x v="1418"/>
    <x v="0"/>
    <n v="0"/>
    <n v="0"/>
    <n v="3"/>
    <n v="1214027"/>
    <n v="0"/>
    <n v="0"/>
    <n v="0"/>
    <n v="0"/>
    <n v="2"/>
    <n v="678427"/>
    <n v="1"/>
    <n v="142827"/>
    <n v="1"/>
    <n v="142827"/>
    <n v="0"/>
    <n v="0"/>
  </r>
  <r>
    <d v="2011-02-21T00:00:00"/>
    <x v="3"/>
    <d v="2011-02-01T00:00:00"/>
    <x v="9"/>
    <x v="3"/>
    <x v="1419"/>
    <x v="0"/>
    <n v="0"/>
    <n v="0"/>
    <n v="1"/>
    <n v="142827"/>
    <n v="0"/>
    <n v="0"/>
    <n v="0"/>
    <n v="0"/>
    <n v="0"/>
    <n v="0"/>
    <n v="0"/>
    <n v="0"/>
    <n v="2"/>
    <n v="435970"/>
    <n v="1"/>
    <n v="242580"/>
  </r>
  <r>
    <d v="2011-02-22T00:00:00"/>
    <x v="4"/>
    <d v="2011-02-01T00:00:00"/>
    <x v="9"/>
    <x v="4"/>
    <x v="1420"/>
    <x v="0"/>
    <n v="0"/>
    <n v="0"/>
    <n v="1"/>
    <n v="142827"/>
    <n v="0"/>
    <n v="0"/>
    <n v="0"/>
    <n v="0"/>
    <n v="0"/>
    <n v="0"/>
    <n v="1"/>
    <n v="142827"/>
    <n v="3"/>
    <n v="310379"/>
    <n v="1"/>
    <n v="242580"/>
  </r>
  <r>
    <d v="2011-02-23T00:00:00"/>
    <x v="5"/>
    <d v="2011-02-01T00:00:00"/>
    <x v="9"/>
    <x v="3"/>
    <x v="1389"/>
    <x v="0"/>
    <n v="0"/>
    <n v="0"/>
    <n v="1"/>
    <n v="535600"/>
    <n v="0"/>
    <n v="0"/>
    <n v="0"/>
    <n v="0"/>
    <n v="0"/>
    <n v="0"/>
    <n v="0"/>
    <n v="0"/>
    <n v="4"/>
    <n v="905394"/>
    <n v="2"/>
    <n v="672032"/>
  </r>
  <r>
    <d v="2011-02-24T00:00:00"/>
    <x v="6"/>
    <d v="2011-02-01T00:00:00"/>
    <x v="9"/>
    <x v="3"/>
    <x v="1401"/>
    <x v="0"/>
    <n v="0"/>
    <n v="0"/>
    <n v="0"/>
    <n v="0"/>
    <n v="0"/>
    <n v="0"/>
    <n v="0"/>
    <n v="0"/>
    <n v="0"/>
    <n v="0"/>
    <n v="1"/>
    <n v="267800"/>
    <n v="2"/>
    <n v="381725"/>
    <n v="2"/>
    <n v="564698"/>
  </r>
  <r>
    <d v="2011-02-25T00:00:00"/>
    <x v="0"/>
    <d v="2011-02-01T00:00:00"/>
    <x v="9"/>
    <x v="4"/>
    <x v="1420"/>
    <x v="0"/>
    <n v="0"/>
    <n v="0"/>
    <n v="1"/>
    <n v="142827"/>
    <n v="0"/>
    <n v="0"/>
    <n v="0"/>
    <n v="0"/>
    <n v="0"/>
    <n v="0"/>
    <n v="1"/>
    <n v="142827"/>
    <n v="2"/>
    <n v="182077"/>
    <n v="1"/>
    <n v="319812"/>
  </r>
  <r>
    <d v="2011-02-26T00:00:00"/>
    <x v="1"/>
    <d v="2011-02-01T00:00:00"/>
    <x v="9"/>
    <x v="3"/>
    <x v="1401"/>
    <x v="0"/>
    <n v="0"/>
    <n v="0"/>
    <n v="1"/>
    <n v="267800"/>
    <n v="0"/>
    <n v="0"/>
    <n v="0"/>
    <n v="0"/>
    <n v="0"/>
    <n v="0"/>
    <n v="0"/>
    <n v="0"/>
    <n v="0"/>
    <n v="0"/>
    <n v="0"/>
    <n v="0"/>
  </r>
  <r>
    <d v="2011-02-27T00:00:00"/>
    <x v="2"/>
    <d v="2011-02-01T00:00:00"/>
    <x v="9"/>
    <x v="14"/>
    <x v="1421"/>
    <x v="1"/>
    <n v="267800"/>
    <n v="0.125"/>
    <n v="5"/>
    <n v="2410200"/>
    <n v="0"/>
    <n v="0"/>
    <n v="0"/>
    <n v="0"/>
    <n v="1"/>
    <n v="267800"/>
    <n v="1"/>
    <n v="267800"/>
    <n v="0"/>
    <n v="0"/>
    <n v="0"/>
    <n v="0"/>
  </r>
  <r>
    <d v="2011-02-28T00:00:00"/>
    <x v="3"/>
    <d v="2011-02-01T00:00:00"/>
    <x v="9"/>
    <x v="2"/>
    <x v="1408"/>
    <x v="0"/>
    <n v="0"/>
    <n v="0"/>
    <n v="2"/>
    <n v="678427"/>
    <n v="0"/>
    <n v="0"/>
    <n v="0"/>
    <n v="0"/>
    <n v="0"/>
    <n v="0"/>
    <n v="1"/>
    <n v="142827"/>
    <n v="5"/>
    <n v="883775"/>
    <n v="3"/>
    <n v="793596"/>
  </r>
  <r>
    <d v="2011-03-01T00:00:00"/>
    <x v="4"/>
    <d v="2011-03-01T00:00:00"/>
    <x v="9"/>
    <x v="1"/>
    <x v="1391"/>
    <x v="1"/>
    <n v="535600"/>
    <n v="0.16666666666666666"/>
    <n v="5"/>
    <n v="2142400"/>
    <n v="0"/>
    <n v="0"/>
    <n v="0"/>
    <n v="0"/>
    <n v="0"/>
    <n v="0"/>
    <n v="0"/>
    <n v="0"/>
    <n v="3"/>
    <n v="567484"/>
    <n v="1"/>
    <n v="128044"/>
  </r>
  <r>
    <d v="2011-03-02T00:00:00"/>
    <x v="5"/>
    <d v="2011-03-01T00:00:00"/>
    <x v="9"/>
    <x v="3"/>
    <x v="1419"/>
    <x v="0"/>
    <n v="0"/>
    <n v="0"/>
    <n v="1"/>
    <n v="142827"/>
    <n v="0"/>
    <n v="0"/>
    <n v="0"/>
    <n v="0"/>
    <n v="0"/>
    <n v="0"/>
    <n v="0"/>
    <n v="0"/>
    <n v="3"/>
    <n v="632432"/>
    <n v="1"/>
    <n v="256972"/>
  </r>
  <r>
    <d v="2011-03-03T00:00:00"/>
    <x v="6"/>
    <d v="2011-03-01T00:00:00"/>
    <x v="9"/>
    <x v="2"/>
    <x v="1422"/>
    <x v="0"/>
    <n v="0"/>
    <n v="0"/>
    <n v="3"/>
    <n v="946227"/>
    <n v="0"/>
    <n v="0"/>
    <n v="0"/>
    <n v="0"/>
    <n v="0"/>
    <n v="0"/>
    <n v="0"/>
    <n v="0"/>
    <n v="2"/>
    <n v="479200"/>
    <n v="5"/>
    <n v="1339220"/>
  </r>
  <r>
    <d v="2011-03-04T00:00:00"/>
    <x v="0"/>
    <d v="2011-03-01T00:00:00"/>
    <x v="9"/>
    <x v="2"/>
    <x v="1406"/>
    <x v="0"/>
    <n v="0"/>
    <n v="0"/>
    <n v="2"/>
    <n v="1339000"/>
    <n v="0"/>
    <n v="0"/>
    <n v="0"/>
    <n v="0"/>
    <n v="0"/>
    <n v="0"/>
    <n v="1"/>
    <n v="142827"/>
    <n v="5"/>
    <n v="612275"/>
    <n v="2"/>
    <n v="472560"/>
  </r>
  <r>
    <d v="2011-03-05T00:00:00"/>
    <x v="1"/>
    <d v="2011-03-01T00:00:00"/>
    <x v="9"/>
    <x v="4"/>
    <x v="1393"/>
    <x v="0"/>
    <n v="0"/>
    <n v="0"/>
    <n v="0"/>
    <n v="0"/>
    <n v="0"/>
    <n v="0"/>
    <n v="1"/>
    <n v="803400"/>
    <n v="0"/>
    <n v="0"/>
    <n v="1"/>
    <n v="267800"/>
    <n v="0"/>
    <n v="0"/>
    <n v="0"/>
    <n v="0"/>
  </r>
  <r>
    <d v="2011-03-06T00:00:00"/>
    <x v="2"/>
    <d v="2011-03-01T00:00:00"/>
    <x v="9"/>
    <x v="3"/>
    <x v="1401"/>
    <x v="0"/>
    <n v="0"/>
    <n v="0"/>
    <n v="1"/>
    <n v="267800"/>
    <n v="0"/>
    <n v="0"/>
    <n v="0"/>
    <n v="0"/>
    <n v="0"/>
    <n v="0"/>
    <n v="0"/>
    <n v="0"/>
    <n v="1"/>
    <n v="124225"/>
    <n v="0"/>
    <n v="0"/>
  </r>
  <r>
    <d v="2011-03-07T00:00:00"/>
    <x v="3"/>
    <d v="2011-03-01T00:00:00"/>
    <x v="9"/>
    <x v="5"/>
    <x v="1413"/>
    <x v="0"/>
    <n v="0"/>
    <n v="0"/>
    <n v="4"/>
    <n v="1606800"/>
    <n v="0"/>
    <n v="0"/>
    <n v="0"/>
    <n v="0"/>
    <n v="0"/>
    <n v="0"/>
    <n v="1"/>
    <n v="267800"/>
    <n v="0"/>
    <n v="0"/>
    <n v="1"/>
    <n v="143631"/>
  </r>
  <r>
    <d v="2011-03-08T00:00:00"/>
    <x v="4"/>
    <d v="2011-03-01T00:00:00"/>
    <x v="9"/>
    <x v="6"/>
    <x v="1414"/>
    <x v="0"/>
    <n v="0"/>
    <n v="0"/>
    <n v="2"/>
    <n v="1339000"/>
    <n v="0"/>
    <n v="0"/>
    <n v="1"/>
    <n v="142827"/>
    <n v="0"/>
    <n v="0"/>
    <n v="1"/>
    <n v="535600"/>
    <n v="0"/>
    <n v="0"/>
    <n v="0"/>
    <n v="0"/>
  </r>
  <r>
    <d v="2011-03-09T00:00:00"/>
    <x v="5"/>
    <d v="2011-03-01T00:00:00"/>
    <x v="9"/>
    <x v="0"/>
    <x v="0"/>
    <x v="0"/>
    <n v="0"/>
    <n v="0"/>
    <n v="0"/>
    <n v="0"/>
    <n v="0"/>
    <n v="0"/>
    <n v="0"/>
    <n v="0"/>
    <n v="0"/>
    <n v="0"/>
    <n v="0"/>
    <n v="0"/>
    <n v="11"/>
    <n v="2334050"/>
    <n v="1"/>
    <n v="629380"/>
  </r>
  <r>
    <d v="2011-03-10T00:00:00"/>
    <x v="6"/>
    <d v="2011-03-01T00:00:00"/>
    <x v="9"/>
    <x v="0"/>
    <x v="0"/>
    <x v="0"/>
    <n v="0"/>
    <n v="0"/>
    <n v="0"/>
    <n v="0"/>
    <n v="0"/>
    <n v="0"/>
    <n v="0"/>
    <n v="0"/>
    <n v="0"/>
    <n v="0"/>
    <n v="0"/>
    <n v="0"/>
    <n v="11"/>
    <n v="1837225"/>
    <n v="1"/>
    <n v="242580"/>
  </r>
  <r>
    <d v="2011-03-11T00:00:00"/>
    <x v="0"/>
    <d v="2011-03-01T00:00:00"/>
    <x v="9"/>
    <x v="6"/>
    <x v="1408"/>
    <x v="0"/>
    <n v="0"/>
    <n v="0"/>
    <n v="4"/>
    <n v="821254"/>
    <n v="0"/>
    <n v="0"/>
    <n v="0"/>
    <n v="0"/>
    <n v="0"/>
    <n v="0"/>
    <n v="0"/>
    <n v="0"/>
    <n v="5"/>
    <n v="701614"/>
    <n v="15"/>
    <n v="2093969"/>
  </r>
  <r>
    <d v="2011-03-12T00:00:00"/>
    <x v="1"/>
    <d v="2011-03-01T00:00:00"/>
    <x v="9"/>
    <x v="6"/>
    <x v="1423"/>
    <x v="0"/>
    <n v="0"/>
    <n v="0"/>
    <n v="2"/>
    <n v="285654"/>
    <n v="0"/>
    <n v="0"/>
    <n v="1"/>
    <n v="133900"/>
    <n v="0"/>
    <n v="0"/>
    <n v="1"/>
    <n v="267800"/>
    <n v="0"/>
    <n v="0"/>
    <n v="3"/>
    <n v="765391"/>
  </r>
  <r>
    <d v="2011-03-13T00:00:00"/>
    <x v="2"/>
    <d v="2011-03-01T00:00:00"/>
    <x v="9"/>
    <x v="7"/>
    <x v="1424"/>
    <x v="0"/>
    <n v="0"/>
    <n v="0"/>
    <n v="8"/>
    <n v="3892027"/>
    <n v="0"/>
    <n v="0"/>
    <n v="1"/>
    <n v="267800"/>
    <n v="0"/>
    <n v="0"/>
    <n v="0"/>
    <n v="0"/>
    <n v="0"/>
    <n v="0"/>
    <n v="0"/>
    <n v="0"/>
  </r>
  <r>
    <d v="2011-03-14T00:00:00"/>
    <x v="3"/>
    <d v="2011-03-01T00:00:00"/>
    <x v="9"/>
    <x v="4"/>
    <x v="1393"/>
    <x v="0"/>
    <n v="0"/>
    <n v="0"/>
    <n v="2"/>
    <n v="1071200"/>
    <n v="0"/>
    <n v="0"/>
    <n v="0"/>
    <n v="0"/>
    <n v="0"/>
    <n v="0"/>
    <n v="0"/>
    <n v="0"/>
    <n v="16"/>
    <n v="2142929"/>
    <n v="21"/>
    <n v="3120765"/>
  </r>
  <r>
    <d v="2011-03-15T00:00:00"/>
    <x v="4"/>
    <d v="2011-03-01T00:00:00"/>
    <x v="9"/>
    <x v="3"/>
    <x v="1419"/>
    <x v="0"/>
    <n v="0"/>
    <n v="0"/>
    <n v="1"/>
    <n v="142827"/>
    <n v="0"/>
    <n v="0"/>
    <n v="0"/>
    <n v="0"/>
    <n v="0"/>
    <n v="0"/>
    <n v="0"/>
    <n v="0"/>
    <n v="42"/>
    <n v="5837650"/>
    <n v="23"/>
    <n v="3776811"/>
  </r>
  <r>
    <d v="2011-03-16T00:00:00"/>
    <x v="5"/>
    <d v="2011-03-01T00:00:00"/>
    <x v="9"/>
    <x v="5"/>
    <x v="1416"/>
    <x v="0"/>
    <n v="0"/>
    <n v="0"/>
    <n v="3"/>
    <n v="1071200"/>
    <n v="0"/>
    <n v="0"/>
    <n v="0"/>
    <n v="0"/>
    <n v="0"/>
    <n v="0"/>
    <n v="2"/>
    <n v="535600"/>
    <n v="8"/>
    <n v="1232858"/>
    <n v="7"/>
    <n v="1136878"/>
  </r>
  <r>
    <d v="2011-03-17T00:00:00"/>
    <x v="6"/>
    <d v="2011-03-01T00:00:00"/>
    <x v="9"/>
    <x v="4"/>
    <x v="1398"/>
    <x v="0"/>
    <n v="0"/>
    <n v="0"/>
    <n v="2"/>
    <n v="803400"/>
    <n v="0"/>
    <n v="0"/>
    <n v="0"/>
    <n v="0"/>
    <n v="0"/>
    <n v="0"/>
    <n v="0"/>
    <n v="0"/>
    <n v="1"/>
    <n v="142827"/>
    <n v="3"/>
    <n v="662060"/>
  </r>
  <r>
    <d v="2011-03-18T00:00:00"/>
    <x v="0"/>
    <d v="2011-03-01T00:00:00"/>
    <x v="9"/>
    <x v="3"/>
    <x v="1401"/>
    <x v="0"/>
    <n v="0"/>
    <n v="0"/>
    <n v="1"/>
    <n v="267800"/>
    <n v="0"/>
    <n v="0"/>
    <n v="0"/>
    <n v="0"/>
    <n v="0"/>
    <n v="0"/>
    <n v="0"/>
    <n v="0"/>
    <n v="2"/>
    <n v="249275"/>
    <n v="1"/>
    <n v="256972"/>
  </r>
  <r>
    <d v="2011-03-19T00:00:00"/>
    <x v="1"/>
    <d v="2011-03-01T00:00:00"/>
    <x v="9"/>
    <x v="4"/>
    <x v="1425"/>
    <x v="0"/>
    <n v="0"/>
    <n v="0"/>
    <n v="2"/>
    <n v="1339000"/>
    <n v="0"/>
    <n v="0"/>
    <n v="0"/>
    <n v="0"/>
    <n v="0"/>
    <n v="0"/>
    <n v="0"/>
    <n v="0"/>
    <n v="0"/>
    <n v="0"/>
    <n v="0"/>
    <n v="0"/>
  </r>
  <r>
    <d v="2011-03-20T00:00:00"/>
    <x v="2"/>
    <d v="2011-03-01T00:00:00"/>
    <x v="9"/>
    <x v="11"/>
    <x v="1426"/>
    <x v="2"/>
    <n v="1218400"/>
    <n v="0.16666666666666666"/>
    <n v="8"/>
    <n v="3892027"/>
    <n v="0"/>
    <n v="0"/>
    <n v="3"/>
    <n v="1486200"/>
    <n v="0"/>
    <n v="0"/>
    <n v="-1"/>
    <n v="-682800"/>
    <n v="0"/>
    <n v="0"/>
    <n v="0"/>
    <n v="0"/>
  </r>
  <r>
    <d v="2011-03-21T00:00:00"/>
    <x v="3"/>
    <d v="2011-03-01T00:00:00"/>
    <x v="9"/>
    <x v="23"/>
    <x v="1427"/>
    <x v="2"/>
    <n v="1339000"/>
    <n v="0.13333333333333333"/>
    <n v="9"/>
    <n v="5623800"/>
    <n v="0"/>
    <n v="0"/>
    <n v="0"/>
    <n v="0"/>
    <n v="0"/>
    <n v="0"/>
    <n v="4"/>
    <n v="2410200"/>
    <n v="0"/>
    <n v="0"/>
    <n v="0"/>
    <n v="0"/>
  </r>
  <r>
    <d v="2011-03-22T00:00:00"/>
    <x v="4"/>
    <d v="2011-03-01T00:00:00"/>
    <x v="9"/>
    <x v="12"/>
    <x v="1428"/>
    <x v="2"/>
    <n v="1339000"/>
    <n v="0.15384615384615385"/>
    <n v="10"/>
    <n v="6159400"/>
    <n v="0"/>
    <n v="0"/>
    <n v="0"/>
    <n v="0"/>
    <n v="0"/>
    <n v="0"/>
    <n v="1"/>
    <n v="803400"/>
    <n v="4"/>
    <n v="1198233"/>
    <n v="0"/>
    <n v="0"/>
  </r>
  <r>
    <d v="2011-03-23T00:00:00"/>
    <x v="5"/>
    <d v="2011-03-01T00:00:00"/>
    <x v="9"/>
    <x v="4"/>
    <x v="1393"/>
    <x v="0"/>
    <n v="0"/>
    <n v="0"/>
    <n v="2"/>
    <n v="1071200"/>
    <n v="0"/>
    <n v="0"/>
    <n v="0"/>
    <n v="0"/>
    <n v="0"/>
    <n v="0"/>
    <n v="0"/>
    <n v="0"/>
    <n v="0"/>
    <n v="0"/>
    <n v="1"/>
    <n v="242580"/>
  </r>
  <r>
    <d v="2011-03-24T00:00:00"/>
    <x v="6"/>
    <d v="2011-03-01T00:00:00"/>
    <x v="9"/>
    <x v="6"/>
    <x v="1413"/>
    <x v="0"/>
    <n v="0"/>
    <n v="0"/>
    <n v="3"/>
    <n v="1606800"/>
    <n v="0"/>
    <n v="0"/>
    <n v="0"/>
    <n v="0"/>
    <n v="0"/>
    <n v="0"/>
    <n v="1"/>
    <n v="267800"/>
    <n v="2"/>
    <n v="801700"/>
    <n v="2"/>
    <n v="698094"/>
  </r>
  <r>
    <d v="2011-03-25T00:00:00"/>
    <x v="0"/>
    <d v="2011-03-01T00:00:00"/>
    <x v="9"/>
    <x v="14"/>
    <x v="1429"/>
    <x v="1"/>
    <n v="535600"/>
    <n v="0.125"/>
    <n v="6"/>
    <n v="2017427"/>
    <n v="0"/>
    <n v="0"/>
    <n v="1"/>
    <n v="535600"/>
    <n v="0"/>
    <n v="0"/>
    <n v="0"/>
    <n v="0"/>
    <n v="2"/>
    <n v="382350"/>
    <n v="1"/>
    <n v="415060"/>
  </r>
  <r>
    <d v="2011-03-26T00:00:00"/>
    <x v="1"/>
    <d v="2011-03-01T00:00:00"/>
    <x v="9"/>
    <x v="7"/>
    <x v="1430"/>
    <x v="0"/>
    <n v="0"/>
    <n v="0"/>
    <n v="7"/>
    <n v="3356427"/>
    <n v="0"/>
    <n v="0"/>
    <n v="0"/>
    <n v="0"/>
    <n v="0"/>
    <n v="0"/>
    <n v="2"/>
    <n v="535600"/>
    <n v="0"/>
    <n v="0"/>
    <n v="0"/>
    <n v="0"/>
  </r>
  <r>
    <d v="2011-03-27T00:00:00"/>
    <x v="2"/>
    <d v="2011-03-01T00:00:00"/>
    <x v="9"/>
    <x v="15"/>
    <x v="1431"/>
    <x v="0"/>
    <n v="0"/>
    <n v="0"/>
    <n v="10"/>
    <n v="5498827"/>
    <n v="0"/>
    <n v="0"/>
    <n v="1"/>
    <n v="401700"/>
    <n v="0"/>
    <n v="0"/>
    <n v="0"/>
    <n v="0"/>
    <n v="0"/>
    <n v="0"/>
    <n v="0"/>
    <n v="0"/>
  </r>
  <r>
    <d v="2011-03-28T00:00:00"/>
    <x v="3"/>
    <d v="2011-03-01T00:00:00"/>
    <x v="9"/>
    <x v="11"/>
    <x v="1432"/>
    <x v="1"/>
    <n v="803400"/>
    <n v="8.3333333333333329E-2"/>
    <n v="10"/>
    <n v="4177681"/>
    <n v="0"/>
    <n v="0"/>
    <n v="0"/>
    <n v="0"/>
    <n v="0"/>
    <n v="0"/>
    <n v="1"/>
    <n v="267800"/>
    <n v="1"/>
    <n v="267800"/>
    <n v="5"/>
    <n v="1161237"/>
  </r>
  <r>
    <d v="2011-03-29T00:00:00"/>
    <x v="4"/>
    <d v="2011-03-01T00:00:00"/>
    <x v="9"/>
    <x v="4"/>
    <x v="1389"/>
    <x v="0"/>
    <n v="0"/>
    <n v="0"/>
    <n v="1"/>
    <n v="267800"/>
    <n v="0"/>
    <n v="0"/>
    <n v="0"/>
    <n v="0"/>
    <n v="0"/>
    <n v="0"/>
    <n v="1"/>
    <n v="267800"/>
    <n v="2"/>
    <n v="1020950"/>
    <n v="1"/>
    <n v="570628"/>
  </r>
  <r>
    <d v="2011-03-30T00:00:00"/>
    <x v="5"/>
    <d v="2011-03-01T00:00:00"/>
    <x v="9"/>
    <x v="6"/>
    <x v="1433"/>
    <x v="0"/>
    <n v="0"/>
    <n v="0"/>
    <n v="2"/>
    <n v="410627"/>
    <n v="0"/>
    <n v="0"/>
    <n v="1"/>
    <n v="133900"/>
    <n v="0"/>
    <n v="0"/>
    <n v="1"/>
    <n v="267800"/>
    <n v="3"/>
    <n v="840600"/>
    <n v="1"/>
    <n v="471060"/>
  </r>
  <r>
    <d v="2011-03-31T00:00:00"/>
    <x v="6"/>
    <d v="2011-03-01T00:00:00"/>
    <x v="9"/>
    <x v="4"/>
    <x v="1434"/>
    <x v="0"/>
    <n v="0"/>
    <n v="0"/>
    <n v="2"/>
    <n v="410627"/>
    <n v="0"/>
    <n v="0"/>
    <n v="0"/>
    <n v="0"/>
    <n v="0"/>
    <n v="0"/>
    <n v="0"/>
    <n v="0"/>
    <n v="1"/>
    <n v="248450"/>
    <n v="2"/>
    <n v="428376"/>
  </r>
  <r>
    <d v="2011-04-01T00:00:00"/>
    <x v="0"/>
    <d v="2011-04-01T00:00:00"/>
    <x v="9"/>
    <x v="8"/>
    <x v="1435"/>
    <x v="1"/>
    <n v="535600"/>
    <n v="0.14285714285714285"/>
    <n v="3"/>
    <n v="1214027"/>
    <n v="0"/>
    <n v="0"/>
    <n v="1"/>
    <n v="535600"/>
    <n v="0"/>
    <n v="0"/>
    <n v="2"/>
    <n v="535600"/>
    <n v="0"/>
    <n v="0"/>
    <n v="2"/>
    <n v="880005"/>
  </r>
  <r>
    <d v="2011-04-02T00:00:00"/>
    <x v="1"/>
    <d v="2011-04-01T00:00:00"/>
    <x v="9"/>
    <x v="1"/>
    <x v="1391"/>
    <x v="0"/>
    <n v="0"/>
    <n v="0"/>
    <n v="5"/>
    <n v="2410200"/>
    <n v="0"/>
    <n v="0"/>
    <n v="1"/>
    <n v="267800"/>
    <n v="0"/>
    <n v="0"/>
    <n v="0"/>
    <n v="0"/>
    <n v="0"/>
    <n v="0"/>
    <n v="0"/>
    <n v="0"/>
  </r>
  <r>
    <d v="2011-04-03T00:00:00"/>
    <x v="2"/>
    <d v="2011-04-01T00:00:00"/>
    <x v="9"/>
    <x v="9"/>
    <x v="1436"/>
    <x v="1"/>
    <n v="803400"/>
    <n v="0.1"/>
    <n v="9"/>
    <n v="4570454"/>
    <n v="0"/>
    <n v="0"/>
    <n v="0"/>
    <n v="0"/>
    <n v="0"/>
    <n v="0"/>
    <n v="0"/>
    <n v="0"/>
    <n v="0"/>
    <n v="0"/>
    <n v="0"/>
    <n v="0"/>
  </r>
  <r>
    <d v="2011-04-04T00:00:00"/>
    <x v="3"/>
    <d v="2011-04-01T00:00:00"/>
    <x v="9"/>
    <x v="9"/>
    <x v="1437"/>
    <x v="0"/>
    <n v="0"/>
    <n v="0"/>
    <n v="6"/>
    <n v="2945800"/>
    <n v="0"/>
    <n v="0"/>
    <n v="2"/>
    <n v="267800"/>
    <n v="1"/>
    <n v="535600"/>
    <n v="1"/>
    <n v="535600"/>
    <n v="0"/>
    <n v="0"/>
    <n v="0"/>
    <n v="0"/>
  </r>
  <r>
    <d v="2011-04-05T00:00:00"/>
    <x v="4"/>
    <d v="2011-04-01T00:00:00"/>
    <x v="9"/>
    <x v="14"/>
    <x v="1438"/>
    <x v="0"/>
    <n v="0"/>
    <n v="0"/>
    <n v="6"/>
    <n v="2285227"/>
    <n v="0"/>
    <n v="0"/>
    <n v="2"/>
    <n v="339214"/>
    <n v="0"/>
    <n v="0"/>
    <n v="0"/>
    <n v="0"/>
    <n v="6"/>
    <n v="1057864"/>
    <n v="2"/>
    <n v="414600"/>
  </r>
  <r>
    <d v="2011-04-06T00:00:00"/>
    <x v="5"/>
    <d v="2011-04-01T00:00:00"/>
    <x v="9"/>
    <x v="1"/>
    <x v="1392"/>
    <x v="0"/>
    <n v="0"/>
    <n v="0"/>
    <n v="4"/>
    <n v="1606800"/>
    <n v="0"/>
    <n v="0"/>
    <n v="1"/>
    <n v="267800"/>
    <n v="0"/>
    <n v="0"/>
    <n v="1"/>
    <n v="267800"/>
    <n v="2"/>
    <n v="267800"/>
    <n v="2"/>
    <n v="533580"/>
  </r>
  <r>
    <d v="2011-04-07T00:00:00"/>
    <x v="6"/>
    <d v="2011-04-01T00:00:00"/>
    <x v="9"/>
    <x v="6"/>
    <x v="1406"/>
    <x v="1"/>
    <n v="535600"/>
    <n v="0.25"/>
    <n v="2"/>
    <n v="410627"/>
    <n v="0"/>
    <n v="0"/>
    <n v="0"/>
    <n v="0"/>
    <n v="0"/>
    <n v="0"/>
    <n v="1"/>
    <n v="535600"/>
    <n v="1"/>
    <n v="257500"/>
    <n v="1"/>
    <n v="256972"/>
  </r>
  <r>
    <d v="2011-04-08T00:00:00"/>
    <x v="0"/>
    <d v="2011-04-01T00:00:00"/>
    <x v="9"/>
    <x v="2"/>
    <x v="1398"/>
    <x v="0"/>
    <n v="0"/>
    <n v="0"/>
    <n v="3"/>
    <n v="803400"/>
    <n v="0"/>
    <n v="0"/>
    <n v="0"/>
    <n v="0"/>
    <n v="0"/>
    <n v="0"/>
    <n v="0"/>
    <n v="0"/>
    <n v="3"/>
    <n v="605600"/>
    <n v="1"/>
    <n v="256972"/>
  </r>
  <r>
    <d v="2011-04-09T00:00:00"/>
    <x v="1"/>
    <d v="2011-04-01T00:00:00"/>
    <x v="9"/>
    <x v="7"/>
    <x v="1439"/>
    <x v="1"/>
    <n v="535600"/>
    <n v="0.1111111111111111"/>
    <n v="6"/>
    <n v="1874600"/>
    <n v="0"/>
    <n v="0"/>
    <n v="0"/>
    <n v="0"/>
    <n v="2"/>
    <n v="1339000"/>
    <n v="0"/>
    <n v="0"/>
    <n v="0"/>
    <n v="0"/>
    <n v="0"/>
    <n v="0"/>
  </r>
  <r>
    <d v="2011-04-10T00:00:00"/>
    <x v="2"/>
    <d v="2011-04-01T00:00:00"/>
    <x v="9"/>
    <x v="6"/>
    <x v="1392"/>
    <x v="0"/>
    <n v="0"/>
    <n v="0"/>
    <n v="4"/>
    <n v="2142400"/>
    <n v="0"/>
    <n v="0"/>
    <n v="0"/>
    <n v="0"/>
    <n v="0"/>
    <n v="0"/>
    <n v="0"/>
    <n v="0"/>
    <n v="0"/>
    <n v="0"/>
    <n v="0"/>
    <n v="0"/>
  </r>
  <r>
    <d v="2011-04-11T00:00:00"/>
    <x v="3"/>
    <d v="2011-04-01T00:00:00"/>
    <x v="9"/>
    <x v="2"/>
    <x v="1416"/>
    <x v="1"/>
    <n v="267800"/>
    <n v="0.33333333333333331"/>
    <n v="2"/>
    <n v="1339000"/>
    <n v="0"/>
    <n v="0"/>
    <n v="0"/>
    <n v="0"/>
    <n v="0"/>
    <n v="0"/>
    <n v="0"/>
    <n v="0"/>
    <n v="3"/>
    <n v="927000"/>
    <n v="0"/>
    <n v="0"/>
  </r>
  <r>
    <d v="2011-04-12T00:00:00"/>
    <x v="4"/>
    <d v="2011-04-01T00:00:00"/>
    <x v="9"/>
    <x v="4"/>
    <x v="1393"/>
    <x v="2"/>
    <n v="1071200"/>
    <n v="1"/>
    <n v="0"/>
    <n v="0"/>
    <n v="0"/>
    <n v="0"/>
    <n v="0"/>
    <n v="0"/>
    <n v="0"/>
    <n v="0"/>
    <n v="0"/>
    <n v="0"/>
    <n v="0"/>
    <n v="0"/>
    <n v="2"/>
    <n v="512334"/>
  </r>
  <r>
    <d v="2011-04-13T00:00:00"/>
    <x v="5"/>
    <d v="2011-04-01T00:00:00"/>
    <x v="9"/>
    <x v="7"/>
    <x v="1397"/>
    <x v="0"/>
    <n v="0"/>
    <n v="0"/>
    <n v="7"/>
    <n v="2820827"/>
    <n v="0"/>
    <n v="0"/>
    <n v="0"/>
    <n v="0"/>
    <n v="0"/>
    <n v="0"/>
    <n v="2"/>
    <n v="803400"/>
    <n v="0"/>
    <n v="0"/>
    <n v="1"/>
    <n v="200026"/>
  </r>
  <r>
    <d v="2011-04-14T00:00:00"/>
    <x v="6"/>
    <d v="2011-04-01T00:00:00"/>
    <x v="9"/>
    <x v="7"/>
    <x v="1435"/>
    <x v="2"/>
    <n v="410627"/>
    <n v="0.22222222222222221"/>
    <n v="6"/>
    <n v="2142400"/>
    <n v="0"/>
    <n v="0"/>
    <n v="0"/>
    <n v="0"/>
    <n v="1"/>
    <n v="267800"/>
    <n v="0"/>
    <n v="0"/>
    <n v="2"/>
    <n v="263900"/>
    <n v="1"/>
    <n v="161780"/>
  </r>
  <r>
    <d v="2011-04-15T00:00:00"/>
    <x v="0"/>
    <d v="2011-04-01T00:00:00"/>
    <x v="9"/>
    <x v="2"/>
    <x v="1413"/>
    <x v="0"/>
    <n v="0"/>
    <n v="0"/>
    <n v="3"/>
    <n v="1874600"/>
    <n v="0"/>
    <n v="0"/>
    <n v="0"/>
    <n v="0"/>
    <n v="0"/>
    <n v="0"/>
    <n v="0"/>
    <n v="0"/>
    <n v="0"/>
    <n v="0"/>
    <n v="2"/>
    <n v="962381"/>
  </r>
  <r>
    <d v="2011-04-16T00:00:00"/>
    <x v="1"/>
    <d v="2011-04-01T00:00:00"/>
    <x v="9"/>
    <x v="27"/>
    <x v="1440"/>
    <x v="1"/>
    <n v="803400"/>
    <n v="4.7619047619047616E-2"/>
    <n v="9"/>
    <n v="5356000"/>
    <n v="0"/>
    <n v="0"/>
    <n v="1"/>
    <n v="133900"/>
    <n v="0"/>
    <n v="0"/>
    <n v="10"/>
    <n v="2686927"/>
    <n v="0"/>
    <n v="0"/>
    <n v="0"/>
    <n v="0"/>
  </r>
  <r>
    <d v="2011-04-17T00:00:00"/>
    <x v="2"/>
    <d v="2011-04-01T00:00:00"/>
    <x v="9"/>
    <x v="10"/>
    <x v="1441"/>
    <x v="2"/>
    <n v="1339000"/>
    <n v="0.14285714285714285"/>
    <n v="12"/>
    <n v="6427200"/>
    <n v="0"/>
    <n v="0"/>
    <n v="1"/>
    <n v="803400"/>
    <n v="0"/>
    <n v="0"/>
    <n v="-1"/>
    <n v="-803400"/>
    <n v="0"/>
    <n v="0"/>
    <n v="0"/>
    <n v="0"/>
  </r>
  <r>
    <d v="2011-04-18T00:00:00"/>
    <x v="3"/>
    <d v="2011-04-01T00:00:00"/>
    <x v="9"/>
    <x v="6"/>
    <x v="1442"/>
    <x v="0"/>
    <n v="0"/>
    <n v="0"/>
    <n v="2"/>
    <n v="285654"/>
    <n v="0"/>
    <n v="0"/>
    <n v="0"/>
    <n v="0"/>
    <n v="0"/>
    <n v="0"/>
    <n v="2"/>
    <n v="1339000"/>
    <n v="6"/>
    <n v="1630631"/>
    <n v="3"/>
    <n v="745872"/>
  </r>
  <r>
    <d v="2011-04-19T00:00:00"/>
    <x v="4"/>
    <d v="2011-04-01T00:00:00"/>
    <x v="9"/>
    <x v="12"/>
    <x v="1443"/>
    <x v="0"/>
    <n v="0"/>
    <n v="0"/>
    <n v="10"/>
    <n v="3624227"/>
    <n v="0"/>
    <n v="0"/>
    <n v="0"/>
    <n v="0"/>
    <n v="1"/>
    <n v="142827"/>
    <n v="2"/>
    <n v="1071200"/>
    <n v="2"/>
    <n v="803400"/>
    <n v="1"/>
    <n v="227611"/>
  </r>
  <r>
    <d v="2011-04-20T00:00:00"/>
    <x v="5"/>
    <d v="2011-04-01T00:00:00"/>
    <x v="9"/>
    <x v="7"/>
    <x v="1444"/>
    <x v="0"/>
    <n v="0"/>
    <n v="0"/>
    <n v="8"/>
    <n v="3088627"/>
    <n v="0"/>
    <n v="0"/>
    <n v="0"/>
    <n v="0"/>
    <n v="0"/>
    <n v="0"/>
    <n v="1"/>
    <n v="267800"/>
    <n v="0"/>
    <n v="0"/>
    <n v="2"/>
    <n v="484712"/>
  </r>
  <r>
    <d v="2011-04-21T00:00:00"/>
    <x v="6"/>
    <d v="2011-04-01T00:00:00"/>
    <x v="9"/>
    <x v="8"/>
    <x v="1403"/>
    <x v="0"/>
    <n v="0"/>
    <n v="0"/>
    <n v="3"/>
    <n v="1481827"/>
    <n v="0"/>
    <n v="0"/>
    <n v="0"/>
    <n v="0"/>
    <n v="1"/>
    <n v="267800"/>
    <n v="3"/>
    <n v="803400"/>
    <n v="0"/>
    <n v="0"/>
    <n v="0"/>
    <n v="0"/>
  </r>
  <r>
    <d v="2011-04-22T00:00:00"/>
    <x v="0"/>
    <d v="2011-04-01T00:00:00"/>
    <x v="9"/>
    <x v="18"/>
    <x v="1445"/>
    <x v="3"/>
    <n v="1874600"/>
    <n v="0.16666666666666666"/>
    <n v="10"/>
    <n v="5891600"/>
    <n v="0"/>
    <n v="0"/>
    <n v="1"/>
    <n v="133936"/>
    <n v="0"/>
    <n v="0"/>
    <n v="4"/>
    <n v="1606800"/>
    <n v="0"/>
    <n v="0"/>
    <n v="0"/>
    <n v="0"/>
  </r>
  <r>
    <d v="2011-04-23T00:00:00"/>
    <x v="1"/>
    <d v="2011-04-01T00:00:00"/>
    <x v="9"/>
    <x v="22"/>
    <x v="1446"/>
    <x v="0"/>
    <n v="0"/>
    <n v="0"/>
    <n v="12"/>
    <n v="5784481"/>
    <n v="0"/>
    <n v="0"/>
    <n v="2"/>
    <n v="401700"/>
    <n v="2"/>
    <n v="535600"/>
    <n v="4"/>
    <n v="1071200"/>
    <n v="0"/>
    <n v="0"/>
    <n v="0"/>
    <n v="0"/>
  </r>
  <r>
    <d v="2011-04-24T00:00:00"/>
    <x v="2"/>
    <d v="2011-04-01T00:00:00"/>
    <x v="9"/>
    <x v="8"/>
    <x v="1447"/>
    <x v="1"/>
    <n v="267800"/>
    <n v="0.14285714285714285"/>
    <n v="5"/>
    <n v="2945800"/>
    <n v="0"/>
    <n v="0"/>
    <n v="0"/>
    <n v="0"/>
    <n v="0"/>
    <n v="0"/>
    <n v="1"/>
    <n v="267800"/>
    <n v="0"/>
    <n v="0"/>
    <n v="0"/>
    <n v="0"/>
  </r>
  <r>
    <d v="2011-04-25T00:00:00"/>
    <x v="3"/>
    <d v="2011-04-01T00:00:00"/>
    <x v="9"/>
    <x v="5"/>
    <x v="1391"/>
    <x v="0"/>
    <n v="0"/>
    <n v="0"/>
    <n v="4"/>
    <n v="2410200"/>
    <n v="0"/>
    <n v="0"/>
    <n v="0"/>
    <n v="0"/>
    <n v="0"/>
    <n v="0"/>
    <n v="1"/>
    <n v="267800"/>
    <n v="3"/>
    <n v="535600"/>
    <n v="1"/>
    <n v="127973"/>
  </r>
  <r>
    <d v="2011-04-26T00:00:00"/>
    <x v="4"/>
    <d v="2011-04-01T00:00:00"/>
    <x v="9"/>
    <x v="3"/>
    <x v="1401"/>
    <x v="0"/>
    <n v="0"/>
    <n v="0"/>
    <n v="1"/>
    <n v="267800"/>
    <n v="0"/>
    <n v="0"/>
    <n v="0"/>
    <n v="0"/>
    <n v="0"/>
    <n v="0"/>
    <n v="0"/>
    <n v="0"/>
    <n v="1"/>
    <n v="133900"/>
    <n v="4"/>
    <n v="1392504"/>
  </r>
  <r>
    <d v="2011-04-27T00:00:00"/>
    <x v="5"/>
    <d v="2011-04-01T00:00:00"/>
    <x v="9"/>
    <x v="6"/>
    <x v="1425"/>
    <x v="0"/>
    <n v="0"/>
    <n v="0"/>
    <n v="2"/>
    <n v="803400"/>
    <n v="0"/>
    <n v="0"/>
    <n v="0"/>
    <n v="0"/>
    <n v="0"/>
    <n v="0"/>
    <n v="2"/>
    <n v="535600"/>
    <n v="2"/>
    <n v="171413"/>
    <n v="6"/>
    <n v="1477588"/>
  </r>
  <r>
    <d v="2011-04-28T00:00:00"/>
    <x v="6"/>
    <d v="2011-04-01T00:00:00"/>
    <x v="9"/>
    <x v="15"/>
    <x v="1448"/>
    <x v="1"/>
    <n v="267800"/>
    <n v="9.0909090909090912E-2"/>
    <n v="7"/>
    <n v="1517535"/>
    <n v="0"/>
    <n v="0"/>
    <n v="0"/>
    <n v="0"/>
    <n v="1"/>
    <n v="142827"/>
    <n v="2"/>
    <n v="678427"/>
    <n v="0"/>
    <n v="0"/>
    <n v="1"/>
    <n v="135956"/>
  </r>
  <r>
    <d v="2011-04-29T00:00:00"/>
    <x v="0"/>
    <d v="2011-04-01T00:00:00"/>
    <x v="9"/>
    <x v="5"/>
    <x v="1413"/>
    <x v="0"/>
    <n v="0"/>
    <n v="0"/>
    <n v="5"/>
    <n v="1874600"/>
    <n v="0"/>
    <n v="0"/>
    <n v="0"/>
    <n v="0"/>
    <n v="0"/>
    <n v="0"/>
    <n v="0"/>
    <n v="0"/>
    <n v="1"/>
    <n v="133900"/>
    <n v="1"/>
    <n v="242580"/>
  </r>
  <r>
    <d v="2011-04-30T00:00:00"/>
    <x v="1"/>
    <d v="2011-04-01T00:00:00"/>
    <x v="9"/>
    <x v="8"/>
    <x v="1449"/>
    <x v="0"/>
    <n v="0"/>
    <n v="0"/>
    <n v="5"/>
    <n v="1963867"/>
    <n v="0"/>
    <n v="0"/>
    <n v="1"/>
    <n v="267800"/>
    <n v="0"/>
    <n v="0"/>
    <n v="1"/>
    <n v="535600"/>
    <n v="0"/>
    <n v="0"/>
    <n v="0"/>
    <n v="0"/>
  </r>
  <r>
    <d v="2011-05-01T00:00:00"/>
    <x v="2"/>
    <d v="2011-05-01T00:00:00"/>
    <x v="9"/>
    <x v="13"/>
    <x v="1450"/>
    <x v="1"/>
    <n v="267800"/>
    <n v="5.8823529411764705E-2"/>
    <n v="14"/>
    <n v="8712427"/>
    <n v="0"/>
    <n v="0"/>
    <n v="0"/>
    <n v="0"/>
    <n v="0"/>
    <n v="0"/>
    <n v="2"/>
    <n v="1606800"/>
    <n v="0"/>
    <n v="0"/>
    <n v="0"/>
    <n v="0"/>
  </r>
  <r>
    <d v="2011-05-02T00:00:00"/>
    <x v="3"/>
    <d v="2011-05-01T00:00:00"/>
    <x v="9"/>
    <x v="2"/>
    <x v="1413"/>
    <x v="0"/>
    <n v="0"/>
    <n v="0"/>
    <n v="3"/>
    <n v="1874600"/>
    <n v="0"/>
    <n v="0"/>
    <n v="0"/>
    <n v="0"/>
    <n v="0"/>
    <n v="0"/>
    <n v="0"/>
    <n v="0"/>
    <n v="0"/>
    <n v="0"/>
    <n v="2"/>
    <n v="508579"/>
  </r>
  <r>
    <d v="2011-05-03T00:00:00"/>
    <x v="4"/>
    <d v="2011-05-01T00:00:00"/>
    <x v="9"/>
    <x v="15"/>
    <x v="1451"/>
    <x v="0"/>
    <n v="0"/>
    <n v="0"/>
    <n v="9"/>
    <n v="2678000"/>
    <n v="0"/>
    <n v="0"/>
    <n v="1"/>
    <n v="133900"/>
    <n v="0"/>
    <n v="0"/>
    <n v="1"/>
    <n v="267800"/>
    <n v="0"/>
    <n v="0"/>
    <n v="4"/>
    <n v="1362276"/>
  </r>
  <r>
    <d v="2011-05-04T00:00:00"/>
    <x v="5"/>
    <d v="2011-05-01T00:00:00"/>
    <x v="9"/>
    <x v="10"/>
    <x v="1452"/>
    <x v="2"/>
    <n v="803400"/>
    <n v="0.14285714285714285"/>
    <n v="10"/>
    <n v="3481400"/>
    <n v="0"/>
    <n v="0"/>
    <n v="0"/>
    <n v="0"/>
    <n v="0"/>
    <n v="0"/>
    <n v="2"/>
    <n v="535600"/>
    <n v="1"/>
    <n v="100000"/>
    <n v="3"/>
    <n v="1014320"/>
  </r>
  <r>
    <d v="2011-05-05T00:00:00"/>
    <x v="6"/>
    <d v="2011-05-01T00:00:00"/>
    <x v="9"/>
    <x v="23"/>
    <x v="1453"/>
    <x v="0"/>
    <n v="0"/>
    <n v="0"/>
    <n v="13"/>
    <n v="4159827"/>
    <n v="0"/>
    <n v="0"/>
    <n v="1"/>
    <n v="267800"/>
    <n v="0"/>
    <n v="0"/>
    <n v="1"/>
    <n v="267800"/>
    <n v="2"/>
    <n v="401700"/>
    <n v="1"/>
    <n v="242580"/>
  </r>
  <r>
    <d v="2011-05-06T00:00:00"/>
    <x v="0"/>
    <d v="2011-05-01T00:00:00"/>
    <x v="9"/>
    <x v="8"/>
    <x v="1391"/>
    <x v="0"/>
    <n v="0"/>
    <n v="0"/>
    <n v="5"/>
    <n v="1874600"/>
    <n v="0"/>
    <n v="0"/>
    <n v="0"/>
    <n v="0"/>
    <n v="0"/>
    <n v="0"/>
    <n v="2"/>
    <n v="803400"/>
    <n v="1"/>
    <n v="137333"/>
    <n v="7"/>
    <n v="2255936"/>
  </r>
  <r>
    <d v="2011-05-07T00:00:00"/>
    <x v="1"/>
    <d v="2011-05-01T00:00:00"/>
    <x v="9"/>
    <x v="18"/>
    <x v="1446"/>
    <x v="0"/>
    <n v="0"/>
    <n v="0"/>
    <n v="14"/>
    <n v="5909454"/>
    <n v="0"/>
    <n v="0"/>
    <n v="2"/>
    <n v="937300"/>
    <n v="0"/>
    <n v="0"/>
    <n v="2"/>
    <n v="946227"/>
    <n v="0"/>
    <n v="0"/>
    <n v="0"/>
    <n v="0"/>
  </r>
  <r>
    <d v="2011-05-08T00:00:00"/>
    <x v="2"/>
    <d v="2011-05-01T00:00:00"/>
    <x v="9"/>
    <x v="19"/>
    <x v="1454"/>
    <x v="1"/>
    <n v="401700"/>
    <n v="5.2631578947368418E-2"/>
    <n v="16"/>
    <n v="7909027"/>
    <n v="0"/>
    <n v="0"/>
    <n v="3"/>
    <n v="1205100"/>
    <n v="0"/>
    <n v="0"/>
    <n v="-1"/>
    <n v="-401700"/>
    <n v="0"/>
    <n v="0"/>
    <n v="0"/>
    <n v="0"/>
  </r>
  <r>
    <d v="2011-05-09T00:00:00"/>
    <x v="3"/>
    <d v="2011-05-01T00:00:00"/>
    <x v="9"/>
    <x v="23"/>
    <x v="1455"/>
    <x v="0"/>
    <n v="0"/>
    <n v="0"/>
    <n v="11"/>
    <n v="3374281"/>
    <n v="0"/>
    <n v="0"/>
    <n v="2"/>
    <n v="803400"/>
    <n v="0"/>
    <n v="0"/>
    <n v="2"/>
    <n v="803400"/>
    <n v="2"/>
    <n v="401700"/>
    <n v="0"/>
    <n v="0"/>
  </r>
  <r>
    <d v="2011-05-10T00:00:00"/>
    <x v="4"/>
    <d v="2011-05-01T00:00:00"/>
    <x v="9"/>
    <x v="15"/>
    <x v="1456"/>
    <x v="0"/>
    <n v="0"/>
    <n v="0"/>
    <n v="8"/>
    <n v="2820827"/>
    <n v="0"/>
    <n v="0"/>
    <n v="1"/>
    <n v="71413"/>
    <n v="0"/>
    <n v="0"/>
    <n v="2"/>
    <n v="803400"/>
    <n v="5"/>
    <n v="1544313"/>
    <n v="2"/>
    <n v="565320"/>
  </r>
  <r>
    <d v="2011-05-11T00:00:00"/>
    <x v="5"/>
    <d v="2011-05-01T00:00:00"/>
    <x v="9"/>
    <x v="15"/>
    <x v="1457"/>
    <x v="0"/>
    <n v="0"/>
    <n v="0"/>
    <n v="7"/>
    <n v="2285227"/>
    <n v="0"/>
    <n v="0"/>
    <n v="2"/>
    <n v="339213"/>
    <n v="0"/>
    <n v="0"/>
    <n v="2"/>
    <n v="803400"/>
    <n v="2"/>
    <n v="205313"/>
    <n v="5"/>
    <n v="1474966"/>
  </r>
  <r>
    <d v="2011-05-12T00:00:00"/>
    <x v="6"/>
    <d v="2011-05-01T00:00:00"/>
    <x v="9"/>
    <x v="15"/>
    <x v="1458"/>
    <x v="0"/>
    <n v="0"/>
    <n v="0"/>
    <n v="7"/>
    <n v="2428054"/>
    <n v="0"/>
    <n v="0"/>
    <n v="2"/>
    <n v="401700"/>
    <n v="0"/>
    <n v="0"/>
    <n v="2"/>
    <n v="410627"/>
    <n v="4"/>
    <n v="1103400"/>
    <n v="3"/>
    <n v="742132"/>
  </r>
  <r>
    <d v="2011-05-13T00:00:00"/>
    <x v="0"/>
    <d v="2011-05-01T00:00:00"/>
    <x v="9"/>
    <x v="14"/>
    <x v="1451"/>
    <x v="0"/>
    <n v="0"/>
    <n v="0"/>
    <n v="7"/>
    <n v="2945800"/>
    <n v="0"/>
    <n v="0"/>
    <n v="1"/>
    <n v="133900"/>
    <n v="0"/>
    <n v="0"/>
    <n v="0"/>
    <n v="0"/>
    <n v="0"/>
    <n v="0"/>
    <n v="0"/>
    <n v="0"/>
  </r>
  <r>
    <d v="2011-05-14T00:00:00"/>
    <x v="1"/>
    <d v="2011-05-01T00:00:00"/>
    <x v="9"/>
    <x v="25"/>
    <x v="1459"/>
    <x v="0"/>
    <n v="0"/>
    <n v="0"/>
    <n v="19"/>
    <n v="9105200"/>
    <n v="0"/>
    <n v="0"/>
    <n v="2"/>
    <n v="267800"/>
    <n v="1"/>
    <n v="535600"/>
    <n v="3"/>
    <n v="1214027"/>
    <n v="0"/>
    <n v="0"/>
    <n v="0"/>
    <n v="0"/>
  </r>
  <r>
    <d v="2011-05-15T00:00:00"/>
    <x v="2"/>
    <d v="2011-05-01T00:00:00"/>
    <x v="9"/>
    <x v="19"/>
    <x v="1460"/>
    <x v="1"/>
    <n v="267800"/>
    <n v="5.2631578947368418E-2"/>
    <n v="16"/>
    <n v="7230600"/>
    <n v="0"/>
    <n v="0"/>
    <n v="1"/>
    <n v="401700"/>
    <n v="0"/>
    <n v="0"/>
    <n v="1"/>
    <n v="803400"/>
    <n v="0"/>
    <n v="0"/>
    <n v="0"/>
    <n v="0"/>
  </r>
  <r>
    <d v="2011-05-16T00:00:00"/>
    <x v="3"/>
    <d v="2011-05-01T00:00:00"/>
    <x v="9"/>
    <x v="14"/>
    <x v="1413"/>
    <x v="1"/>
    <n v="267800"/>
    <n v="0.125"/>
    <n v="3"/>
    <n v="803400"/>
    <n v="0"/>
    <n v="0"/>
    <n v="2"/>
    <n v="267800"/>
    <n v="0"/>
    <n v="0"/>
    <n v="2"/>
    <n v="535600"/>
    <n v="5"/>
    <n v="1572900"/>
    <n v="5"/>
    <n v="1592431"/>
  </r>
  <r>
    <d v="2011-05-17T00:00:00"/>
    <x v="4"/>
    <d v="2011-05-01T00:00:00"/>
    <x v="9"/>
    <x v="15"/>
    <x v="1404"/>
    <x v="2"/>
    <n v="535600"/>
    <n v="0.18181818181818182"/>
    <n v="8"/>
    <n v="2820827"/>
    <n v="0"/>
    <n v="0"/>
    <n v="0"/>
    <n v="0"/>
    <n v="0"/>
    <n v="0"/>
    <n v="1"/>
    <n v="142827"/>
    <n v="2"/>
    <n v="267800"/>
    <n v="0"/>
    <n v="0"/>
  </r>
  <r>
    <d v="2011-05-18T00:00:00"/>
    <x v="5"/>
    <d v="2011-05-01T00:00:00"/>
    <x v="9"/>
    <x v="6"/>
    <x v="1393"/>
    <x v="0"/>
    <n v="0"/>
    <n v="0"/>
    <n v="1"/>
    <n v="535600"/>
    <n v="0"/>
    <n v="0"/>
    <n v="2"/>
    <n v="267800"/>
    <n v="0"/>
    <n v="0"/>
    <n v="1"/>
    <n v="267800"/>
    <n v="1"/>
    <n v="133900"/>
    <n v="3"/>
    <n v="714126"/>
  </r>
  <r>
    <d v="2011-05-19T00:00:00"/>
    <x v="6"/>
    <d v="2011-05-01T00:00:00"/>
    <x v="9"/>
    <x v="1"/>
    <x v="1416"/>
    <x v="0"/>
    <n v="0"/>
    <n v="0"/>
    <n v="5"/>
    <n v="1339000"/>
    <n v="0"/>
    <n v="0"/>
    <n v="1"/>
    <n v="267800"/>
    <n v="0"/>
    <n v="0"/>
    <n v="0"/>
    <n v="0"/>
    <n v="3"/>
    <n v="501700"/>
    <n v="5"/>
    <n v="1083215"/>
  </r>
  <r>
    <d v="2011-05-20T00:00:00"/>
    <x v="0"/>
    <d v="2011-05-01T00:00:00"/>
    <x v="9"/>
    <x v="9"/>
    <x v="1461"/>
    <x v="0"/>
    <n v="0"/>
    <n v="0"/>
    <n v="9"/>
    <n v="2945800"/>
    <n v="0"/>
    <n v="0"/>
    <n v="1"/>
    <n v="71413"/>
    <n v="0"/>
    <n v="0"/>
    <n v="0"/>
    <n v="0"/>
    <n v="2"/>
    <n v="205313"/>
    <n v="4"/>
    <n v="1019157"/>
  </r>
  <r>
    <d v="2011-05-21T00:00:00"/>
    <x v="1"/>
    <d v="2011-05-01T00:00:00"/>
    <x v="9"/>
    <x v="7"/>
    <x v="1462"/>
    <x v="0"/>
    <n v="0"/>
    <n v="0"/>
    <n v="6"/>
    <n v="2285227"/>
    <n v="0"/>
    <n v="0"/>
    <n v="1"/>
    <n v="401700"/>
    <n v="0"/>
    <n v="0"/>
    <n v="2"/>
    <n v="1339000"/>
    <n v="0"/>
    <n v="0"/>
    <n v="0"/>
    <n v="0"/>
  </r>
  <r>
    <d v="2011-05-22T00:00:00"/>
    <x v="2"/>
    <d v="2011-05-01T00:00:00"/>
    <x v="9"/>
    <x v="9"/>
    <x v="1463"/>
    <x v="2"/>
    <n v="946227"/>
    <n v="0.2"/>
    <n v="5"/>
    <n v="3213600"/>
    <n v="0"/>
    <n v="0"/>
    <n v="1"/>
    <n v="401700"/>
    <n v="1"/>
    <n v="803400"/>
    <n v="1"/>
    <n v="142827"/>
    <n v="0"/>
    <n v="0"/>
    <n v="0"/>
    <n v="0"/>
  </r>
  <r>
    <d v="2011-05-23T00:00:00"/>
    <x v="3"/>
    <d v="2011-05-01T00:00:00"/>
    <x v="9"/>
    <x v="7"/>
    <x v="1403"/>
    <x v="0"/>
    <n v="0"/>
    <n v="0"/>
    <n v="8"/>
    <n v="2285227"/>
    <n v="0"/>
    <n v="0"/>
    <n v="0"/>
    <n v="0"/>
    <n v="0"/>
    <n v="0"/>
    <n v="1"/>
    <n v="267800"/>
    <n v="1"/>
    <n v="150000"/>
    <n v="5"/>
    <n v="1309731"/>
  </r>
  <r>
    <d v="2011-05-24T00:00:00"/>
    <x v="4"/>
    <d v="2011-05-01T00:00:00"/>
    <x v="9"/>
    <x v="1"/>
    <x v="1410"/>
    <x v="1"/>
    <n v="535600"/>
    <n v="0.16666666666666666"/>
    <n v="2"/>
    <n v="678427"/>
    <n v="0"/>
    <n v="0"/>
    <n v="0"/>
    <n v="0"/>
    <n v="0"/>
    <n v="0"/>
    <n v="3"/>
    <n v="1214027"/>
    <n v="2"/>
    <n v="300000"/>
    <n v="4"/>
    <n v="936123"/>
  </r>
  <r>
    <d v="2011-05-25T00:00:00"/>
    <x v="5"/>
    <d v="2011-05-01T00:00:00"/>
    <x v="9"/>
    <x v="23"/>
    <x v="1452"/>
    <x v="0"/>
    <n v="0"/>
    <n v="0"/>
    <n v="11"/>
    <n v="3481400"/>
    <n v="0"/>
    <n v="0"/>
    <n v="0"/>
    <n v="0"/>
    <n v="0"/>
    <n v="0"/>
    <n v="4"/>
    <n v="1339000"/>
    <n v="3"/>
    <n v="669500"/>
    <n v="1"/>
    <n v="214580"/>
  </r>
  <r>
    <d v="2011-05-26T00:00:00"/>
    <x v="6"/>
    <d v="2011-05-01T00:00:00"/>
    <x v="9"/>
    <x v="2"/>
    <x v="1393"/>
    <x v="0"/>
    <n v="0"/>
    <n v="0"/>
    <n v="2"/>
    <n v="535600"/>
    <n v="0"/>
    <n v="0"/>
    <n v="0"/>
    <n v="0"/>
    <n v="0"/>
    <n v="0"/>
    <n v="1"/>
    <n v="535600"/>
    <n v="1"/>
    <n v="401700"/>
    <n v="2"/>
    <n v="378536"/>
  </r>
  <r>
    <d v="2011-05-27T00:00:00"/>
    <x v="0"/>
    <d v="2011-05-01T00:00:00"/>
    <x v="9"/>
    <x v="10"/>
    <x v="1464"/>
    <x v="0"/>
    <n v="0"/>
    <n v="0"/>
    <n v="10"/>
    <n v="4820400"/>
    <n v="0"/>
    <n v="0"/>
    <n v="1"/>
    <n v="267800"/>
    <n v="0"/>
    <n v="0"/>
    <n v="3"/>
    <n v="803400"/>
    <n v="3"/>
    <n v="270000"/>
    <n v="3"/>
    <n v="540503"/>
  </r>
  <r>
    <d v="2011-05-28T00:00:00"/>
    <x v="1"/>
    <d v="2011-05-01T00:00:00"/>
    <x v="9"/>
    <x v="23"/>
    <x v="1465"/>
    <x v="0"/>
    <n v="0"/>
    <n v="0"/>
    <n v="12"/>
    <n v="5891600"/>
    <n v="0"/>
    <n v="0"/>
    <n v="2"/>
    <n v="1205100"/>
    <n v="0"/>
    <n v="0"/>
    <n v="1"/>
    <n v="267800"/>
    <n v="0"/>
    <n v="0"/>
    <n v="0"/>
    <n v="0"/>
  </r>
  <r>
    <d v="2011-05-29T00:00:00"/>
    <x v="2"/>
    <d v="2011-05-01T00:00:00"/>
    <x v="9"/>
    <x v="16"/>
    <x v="1466"/>
    <x v="0"/>
    <n v="0"/>
    <n v="0"/>
    <n v="13"/>
    <n v="6570027"/>
    <n v="0"/>
    <n v="0"/>
    <n v="1"/>
    <n v="803400"/>
    <n v="0"/>
    <n v="0"/>
    <n v="2"/>
    <n v="1339000"/>
    <n v="0"/>
    <n v="0"/>
    <n v="0"/>
    <n v="0"/>
  </r>
  <r>
    <d v="2011-05-30T00:00:00"/>
    <x v="3"/>
    <d v="2011-05-01T00:00:00"/>
    <x v="9"/>
    <x v="10"/>
    <x v="1467"/>
    <x v="0"/>
    <n v="0"/>
    <n v="0"/>
    <n v="13"/>
    <n v="5498827"/>
    <n v="0"/>
    <n v="0"/>
    <n v="0"/>
    <n v="0"/>
    <n v="0"/>
    <n v="0"/>
    <n v="1"/>
    <n v="267800"/>
    <n v="2"/>
    <n v="669500"/>
    <n v="6"/>
    <n v="2528219"/>
  </r>
  <r>
    <d v="2011-05-31T00:00:00"/>
    <x v="4"/>
    <d v="2011-05-01T00:00:00"/>
    <x v="9"/>
    <x v="5"/>
    <x v="1425"/>
    <x v="0"/>
    <n v="0"/>
    <n v="0"/>
    <n v="3"/>
    <n v="803400"/>
    <n v="0"/>
    <n v="0"/>
    <n v="1"/>
    <n v="267800"/>
    <n v="0"/>
    <n v="0"/>
    <n v="1"/>
    <n v="267800"/>
    <n v="1"/>
    <n v="229650"/>
    <n v="5"/>
    <n v="1140122"/>
  </r>
  <r>
    <d v="2011-06-01T00:00:00"/>
    <x v="5"/>
    <d v="2011-06-01T00:00:00"/>
    <x v="9"/>
    <x v="1"/>
    <x v="1413"/>
    <x v="1"/>
    <n v="535600"/>
    <n v="0.16666666666666666"/>
    <n v="5"/>
    <n v="1339000"/>
    <n v="0"/>
    <n v="0"/>
    <n v="0"/>
    <n v="0"/>
    <n v="0"/>
    <n v="0"/>
    <n v="0"/>
    <n v="0"/>
    <n v="3"/>
    <n v="685600"/>
    <n v="1"/>
    <n v="292420"/>
  </r>
  <r>
    <d v="2011-06-02T00:00:00"/>
    <x v="6"/>
    <d v="2011-06-01T00:00:00"/>
    <x v="9"/>
    <x v="12"/>
    <x v="1447"/>
    <x v="1"/>
    <n v="267800"/>
    <n v="7.6923076923076927E-2"/>
    <n v="6"/>
    <n v="1606800"/>
    <n v="0"/>
    <n v="0"/>
    <n v="0"/>
    <n v="0"/>
    <n v="0"/>
    <n v="0"/>
    <n v="6"/>
    <n v="1606800"/>
    <n v="3"/>
    <n v="557500"/>
    <n v="1"/>
    <n v="227611"/>
  </r>
  <r>
    <d v="2011-06-03T00:00:00"/>
    <x v="0"/>
    <d v="2011-06-01T00:00:00"/>
    <x v="9"/>
    <x v="12"/>
    <x v="1468"/>
    <x v="0"/>
    <n v="0"/>
    <n v="0"/>
    <n v="13"/>
    <n v="3106481"/>
    <n v="0"/>
    <n v="0"/>
    <n v="0"/>
    <n v="0"/>
    <n v="0"/>
    <n v="0"/>
    <n v="0"/>
    <n v="0"/>
    <n v="1"/>
    <n v="401700"/>
    <n v="5"/>
    <n v="2038295"/>
  </r>
  <r>
    <d v="2011-06-04T00:00:00"/>
    <x v="1"/>
    <d v="2011-06-01T00:00:00"/>
    <x v="9"/>
    <x v="10"/>
    <x v="1436"/>
    <x v="1"/>
    <n v="267800"/>
    <n v="7.1428571428571425E-2"/>
    <n v="12"/>
    <n v="4302654"/>
    <n v="0"/>
    <n v="0"/>
    <n v="0"/>
    <n v="0"/>
    <n v="0"/>
    <n v="0"/>
    <n v="1"/>
    <n v="803400"/>
    <n v="0"/>
    <n v="0"/>
    <n v="0"/>
    <n v="0"/>
  </r>
  <r>
    <d v="2011-06-05T00:00:00"/>
    <x v="2"/>
    <d v="2011-06-01T00:00:00"/>
    <x v="9"/>
    <x v="81"/>
    <x v="1469"/>
    <x v="1"/>
    <n v="535600"/>
    <n v="2.7027027027027029E-2"/>
    <n v="24"/>
    <n v="12068854"/>
    <n v="0"/>
    <n v="0"/>
    <n v="4"/>
    <n v="1472900"/>
    <n v="0"/>
    <n v="0"/>
    <n v="8"/>
    <n v="3749200"/>
    <n v="0"/>
    <n v="0"/>
    <n v="0"/>
    <n v="0"/>
  </r>
  <r>
    <d v="2011-06-06T00:00:00"/>
    <x v="3"/>
    <d v="2011-06-01T00:00:00"/>
    <x v="9"/>
    <x v="26"/>
    <x v="1470"/>
    <x v="1"/>
    <n v="267800"/>
    <n v="3.7037037037037035E-2"/>
    <n v="20"/>
    <n v="8051854"/>
    <n v="0"/>
    <n v="0"/>
    <n v="3"/>
    <n v="535600"/>
    <n v="0"/>
    <n v="0"/>
    <n v="3"/>
    <n v="1071200"/>
    <n v="0"/>
    <n v="0"/>
    <n v="0"/>
    <n v="0"/>
  </r>
  <r>
    <d v="2011-06-07T00:00:00"/>
    <x v="4"/>
    <d v="2011-06-01T00:00:00"/>
    <x v="9"/>
    <x v="9"/>
    <x v="1391"/>
    <x v="1"/>
    <n v="267800"/>
    <n v="0.1"/>
    <n v="7"/>
    <n v="1874600"/>
    <n v="0"/>
    <n v="0"/>
    <n v="1"/>
    <n v="267800"/>
    <n v="0"/>
    <n v="0"/>
    <n v="1"/>
    <n v="267800"/>
    <n v="9"/>
    <n v="1789000"/>
    <n v="9"/>
    <n v="2514983"/>
  </r>
  <r>
    <d v="2011-06-08T00:00:00"/>
    <x v="5"/>
    <d v="2011-06-01T00:00:00"/>
    <x v="9"/>
    <x v="12"/>
    <x v="1468"/>
    <x v="3"/>
    <n v="678427"/>
    <n v="0.23076923076923078"/>
    <n v="10"/>
    <n v="2428054"/>
    <n v="0"/>
    <n v="0"/>
    <n v="0"/>
    <n v="0"/>
    <n v="0"/>
    <n v="0"/>
    <n v="0"/>
    <n v="0"/>
    <n v="1"/>
    <n v="75000"/>
    <n v="4"/>
    <n v="2092990"/>
  </r>
  <r>
    <d v="2011-06-09T00:00:00"/>
    <x v="6"/>
    <d v="2011-06-01T00:00:00"/>
    <x v="9"/>
    <x v="12"/>
    <x v="1404"/>
    <x v="1"/>
    <n v="267800"/>
    <n v="7.6923076923076927E-2"/>
    <n v="11"/>
    <n v="3088627"/>
    <n v="0"/>
    <n v="0"/>
    <n v="0"/>
    <n v="0"/>
    <n v="0"/>
    <n v="0"/>
    <n v="1"/>
    <n v="142827"/>
    <n v="1"/>
    <n v="100000"/>
    <n v="2"/>
    <n v="491020"/>
  </r>
  <r>
    <d v="2011-06-10T00:00:00"/>
    <x v="0"/>
    <d v="2011-06-01T00:00:00"/>
    <x v="9"/>
    <x v="23"/>
    <x v="1436"/>
    <x v="0"/>
    <n v="0"/>
    <n v="0"/>
    <n v="11"/>
    <n v="4552600"/>
    <n v="0"/>
    <n v="0"/>
    <n v="0"/>
    <n v="0"/>
    <n v="0"/>
    <n v="0"/>
    <n v="4"/>
    <n v="821254"/>
    <n v="2"/>
    <n v="371300"/>
    <n v="5"/>
    <n v="1153488"/>
  </r>
  <r>
    <d v="2011-06-11T00:00:00"/>
    <x v="1"/>
    <d v="2011-06-01T00:00:00"/>
    <x v="9"/>
    <x v="7"/>
    <x v="1471"/>
    <x v="1"/>
    <n v="267800"/>
    <n v="0.1111111111111111"/>
    <n v="8"/>
    <n v="4034854"/>
    <n v="0"/>
    <n v="0"/>
    <n v="0"/>
    <n v="0"/>
    <n v="0"/>
    <n v="0"/>
    <n v="0"/>
    <n v="0"/>
    <n v="0"/>
    <n v="0"/>
    <n v="2"/>
    <n v="642800"/>
  </r>
  <r>
    <d v="2011-06-12T00:00:00"/>
    <x v="2"/>
    <d v="2011-06-01T00:00:00"/>
    <x v="9"/>
    <x v="26"/>
    <x v="1472"/>
    <x v="2"/>
    <n v="1071200"/>
    <n v="7.407407407407407E-2"/>
    <n v="22"/>
    <n v="12497335"/>
    <n v="0"/>
    <n v="0"/>
    <n v="1"/>
    <n v="401700"/>
    <n v="0"/>
    <n v="0"/>
    <n v="2"/>
    <n v="535600"/>
    <n v="0"/>
    <n v="0"/>
    <n v="0"/>
    <n v="0"/>
  </r>
  <r>
    <d v="2011-06-13T00:00:00"/>
    <x v="3"/>
    <d v="2011-06-01T00:00:00"/>
    <x v="9"/>
    <x v="11"/>
    <x v="1473"/>
    <x v="1"/>
    <n v="535600"/>
    <n v="8.3333333333333329E-2"/>
    <n v="6"/>
    <n v="1892454"/>
    <n v="0"/>
    <n v="0"/>
    <n v="1"/>
    <n v="401700"/>
    <n v="0"/>
    <n v="0"/>
    <n v="4"/>
    <n v="1339000"/>
    <n v="6"/>
    <n v="1775732"/>
    <n v="1"/>
    <n v="214580"/>
  </r>
  <r>
    <d v="2011-06-14T00:00:00"/>
    <x v="4"/>
    <d v="2011-06-01T00:00:00"/>
    <x v="9"/>
    <x v="10"/>
    <x v="1430"/>
    <x v="1"/>
    <n v="267800"/>
    <n v="7.1428571428571425E-2"/>
    <n v="11"/>
    <n v="3088627"/>
    <n v="0"/>
    <n v="0"/>
    <n v="0"/>
    <n v="0"/>
    <n v="0"/>
    <n v="0"/>
    <n v="2"/>
    <n v="535600"/>
    <n v="1"/>
    <n v="106414"/>
    <n v="5"/>
    <n v="1452070"/>
  </r>
  <r>
    <d v="2011-06-15T00:00:00"/>
    <x v="5"/>
    <d v="2011-06-01T00:00:00"/>
    <x v="9"/>
    <x v="8"/>
    <x v="1474"/>
    <x v="0"/>
    <n v="0"/>
    <n v="0"/>
    <n v="6"/>
    <n v="2017427"/>
    <n v="0"/>
    <n v="0"/>
    <n v="1"/>
    <n v="133900"/>
    <n v="0"/>
    <n v="0"/>
    <n v="0"/>
    <n v="0"/>
    <n v="0"/>
    <n v="0"/>
    <n v="1"/>
    <n v="214580"/>
  </r>
  <r>
    <d v="2011-06-16T00:00:00"/>
    <x v="6"/>
    <d v="2011-06-01T00:00:00"/>
    <x v="9"/>
    <x v="7"/>
    <x v="1475"/>
    <x v="1"/>
    <n v="267800"/>
    <n v="0.1111111111111111"/>
    <n v="5"/>
    <n v="1339000"/>
    <n v="0"/>
    <n v="0"/>
    <n v="0"/>
    <n v="0"/>
    <n v="0"/>
    <n v="0"/>
    <n v="3"/>
    <n v="678427"/>
    <n v="2"/>
    <n v="473800"/>
    <n v="2"/>
    <n v="516900"/>
  </r>
  <r>
    <d v="2011-06-17T00:00:00"/>
    <x v="0"/>
    <d v="2011-06-01T00:00:00"/>
    <x v="9"/>
    <x v="19"/>
    <x v="1476"/>
    <x v="0"/>
    <n v="0"/>
    <n v="0"/>
    <n v="18"/>
    <n v="8319654"/>
    <n v="0"/>
    <n v="0"/>
    <n v="1"/>
    <n v="267800"/>
    <n v="0"/>
    <n v="0"/>
    <n v="0"/>
    <n v="0"/>
    <n v="1"/>
    <n v="133900"/>
    <n v="1"/>
    <n v="570628"/>
  </r>
  <r>
    <d v="2011-06-18T00:00:00"/>
    <x v="1"/>
    <d v="2011-06-01T00:00:00"/>
    <x v="9"/>
    <x v="13"/>
    <x v="1477"/>
    <x v="6"/>
    <n v="2142400"/>
    <n v="0.23529411764705882"/>
    <n v="10"/>
    <n v="3909881"/>
    <n v="0"/>
    <n v="0"/>
    <n v="0"/>
    <n v="0"/>
    <n v="0"/>
    <n v="0"/>
    <n v="3"/>
    <n v="1214027"/>
    <n v="0"/>
    <n v="0"/>
    <n v="0"/>
    <n v="0"/>
  </r>
  <r>
    <d v="2011-06-19T00:00:00"/>
    <x v="2"/>
    <d v="2011-06-01T00:00:00"/>
    <x v="9"/>
    <x v="87"/>
    <x v="1478"/>
    <x v="2"/>
    <n v="1071200"/>
    <n v="9.0909090909090912E-2"/>
    <n v="17"/>
    <n v="9533681"/>
    <n v="0"/>
    <n v="0"/>
    <n v="1"/>
    <n v="71413"/>
    <n v="0"/>
    <n v="0"/>
    <n v="2"/>
    <n v="285654"/>
    <n v="0"/>
    <n v="0"/>
    <n v="0"/>
    <n v="0"/>
  </r>
  <r>
    <d v="2011-06-20T00:00:00"/>
    <x v="3"/>
    <d v="2011-06-01T00:00:00"/>
    <x v="9"/>
    <x v="11"/>
    <x v="1479"/>
    <x v="3"/>
    <n v="1214027"/>
    <n v="0.25"/>
    <n v="8"/>
    <n v="2945800"/>
    <n v="0"/>
    <n v="0"/>
    <n v="1"/>
    <n v="267800"/>
    <n v="0"/>
    <n v="0"/>
    <n v="0"/>
    <n v="0"/>
    <n v="4"/>
    <n v="715438"/>
    <n v="4"/>
    <n v="990831"/>
  </r>
  <r>
    <d v="2011-06-21T00:00:00"/>
    <x v="4"/>
    <d v="2011-06-01T00:00:00"/>
    <x v="9"/>
    <x v="11"/>
    <x v="1480"/>
    <x v="0"/>
    <n v="0"/>
    <n v="0"/>
    <n v="8"/>
    <n v="2410200"/>
    <n v="0"/>
    <n v="0"/>
    <n v="1"/>
    <n v="133900"/>
    <n v="0"/>
    <n v="0"/>
    <n v="3"/>
    <n v="821254"/>
    <n v="1"/>
    <n v="248450"/>
    <n v="0"/>
    <n v="0"/>
  </r>
  <r>
    <d v="2011-06-22T00:00:00"/>
    <x v="5"/>
    <d v="2011-06-01T00:00:00"/>
    <x v="9"/>
    <x v="14"/>
    <x v="1475"/>
    <x v="0"/>
    <n v="0"/>
    <n v="0"/>
    <n v="7"/>
    <n v="2017427"/>
    <n v="0"/>
    <n v="0"/>
    <n v="0"/>
    <n v="0"/>
    <n v="0"/>
    <n v="0"/>
    <n v="1"/>
    <n v="267800"/>
    <n v="2"/>
    <n v="267800"/>
    <n v="1"/>
    <n v="614551"/>
  </r>
  <r>
    <d v="2011-06-23T00:00:00"/>
    <x v="6"/>
    <d v="2011-06-01T00:00:00"/>
    <x v="9"/>
    <x v="10"/>
    <x v="1481"/>
    <x v="0"/>
    <n v="0"/>
    <n v="0"/>
    <n v="9"/>
    <n v="2945800"/>
    <n v="0"/>
    <n v="0"/>
    <n v="2"/>
    <n v="205313"/>
    <n v="0"/>
    <n v="0"/>
    <n v="3"/>
    <n v="1071200"/>
    <n v="2"/>
    <n v="277200"/>
    <n v="1"/>
    <n v="214580"/>
  </r>
  <r>
    <d v="2011-06-24T00:00:00"/>
    <x v="0"/>
    <d v="2011-06-01T00:00:00"/>
    <x v="9"/>
    <x v="7"/>
    <x v="1482"/>
    <x v="0"/>
    <n v="0"/>
    <n v="0"/>
    <n v="8"/>
    <n v="2713708"/>
    <n v="0"/>
    <n v="0"/>
    <n v="0"/>
    <n v="0"/>
    <n v="0"/>
    <n v="0"/>
    <n v="1"/>
    <n v="535600"/>
    <n v="0"/>
    <n v="0"/>
    <n v="1"/>
    <n v="180749"/>
  </r>
  <r>
    <d v="2011-06-25T00:00:00"/>
    <x v="1"/>
    <d v="2011-06-01T00:00:00"/>
    <x v="9"/>
    <x v="17"/>
    <x v="1483"/>
    <x v="0"/>
    <n v="0"/>
    <n v="0"/>
    <n v="18"/>
    <n v="9248027"/>
    <n v="1"/>
    <n v="167375"/>
    <n v="1"/>
    <n v="401700"/>
    <n v="0"/>
    <n v="0"/>
    <n v="3"/>
    <n v="803400"/>
    <n v="1"/>
    <n v="401700"/>
    <n v="0"/>
    <n v="0"/>
  </r>
  <r>
    <d v="2011-06-26T00:00:00"/>
    <x v="2"/>
    <d v="2011-06-01T00:00:00"/>
    <x v="9"/>
    <x v="11"/>
    <x v="1484"/>
    <x v="1"/>
    <n v="401700"/>
    <n v="8.3333333333333329E-2"/>
    <n v="10"/>
    <n v="6302227"/>
    <n v="0"/>
    <n v="0"/>
    <n v="2"/>
    <n v="803400"/>
    <n v="0"/>
    <n v="0"/>
    <n v="-1"/>
    <n v="-401700"/>
    <n v="0"/>
    <n v="0"/>
    <n v="0"/>
    <n v="0"/>
  </r>
  <r>
    <d v="2011-06-27T00:00:00"/>
    <x v="3"/>
    <d v="2011-06-01T00:00:00"/>
    <x v="9"/>
    <x v="11"/>
    <x v="1344"/>
    <x v="0"/>
    <n v="0"/>
    <n v="0"/>
    <n v="11"/>
    <n v="6427200"/>
    <n v="0"/>
    <n v="0"/>
    <n v="0"/>
    <n v="0"/>
    <n v="0"/>
    <n v="0"/>
    <n v="1"/>
    <n v="267800"/>
    <n v="0"/>
    <n v="0"/>
    <n v="0"/>
    <n v="0"/>
  </r>
  <r>
    <d v="2011-06-28T00:00:00"/>
    <x v="4"/>
    <d v="2011-06-01T00:00:00"/>
    <x v="9"/>
    <x v="8"/>
    <x v="1442"/>
    <x v="1"/>
    <n v="267800"/>
    <n v="0.14285714285714285"/>
    <n v="6"/>
    <n v="1356854"/>
    <n v="0"/>
    <n v="0"/>
    <n v="0"/>
    <n v="0"/>
    <n v="0"/>
    <n v="0"/>
    <n v="0"/>
    <n v="0"/>
    <n v="5"/>
    <n v="1194676"/>
    <n v="2"/>
    <n v="417284"/>
  </r>
  <r>
    <d v="2011-06-29T00:00:00"/>
    <x v="5"/>
    <d v="2011-06-01T00:00:00"/>
    <x v="9"/>
    <x v="13"/>
    <x v="1485"/>
    <x v="0"/>
    <n v="0"/>
    <n v="0"/>
    <n v="13"/>
    <n v="3299113"/>
    <n v="0"/>
    <n v="0"/>
    <n v="1"/>
    <n v="133900"/>
    <n v="0"/>
    <n v="0"/>
    <n v="3"/>
    <n v="678427"/>
    <n v="3"/>
    <n v="342325"/>
    <n v="4"/>
    <n v="1016718"/>
  </r>
  <r>
    <d v="2011-06-30T00:00:00"/>
    <x v="6"/>
    <d v="2011-06-01T00:00:00"/>
    <x v="9"/>
    <x v="6"/>
    <x v="1486"/>
    <x v="1"/>
    <n v="267800"/>
    <n v="0.25"/>
    <n v="3"/>
    <n v="946227"/>
    <n v="0"/>
    <n v="0"/>
    <n v="0"/>
    <n v="0"/>
    <n v="0"/>
    <n v="0"/>
    <n v="0"/>
    <n v="0"/>
    <n v="5"/>
    <n v="838600"/>
    <n v="5"/>
    <n v="1612044"/>
  </r>
  <r>
    <d v="2011-07-01T00:00:00"/>
    <x v="0"/>
    <d v="2011-07-01T00:00:00"/>
    <x v="9"/>
    <x v="6"/>
    <x v="1393"/>
    <x v="0"/>
    <n v="0"/>
    <n v="0"/>
    <n v="4"/>
    <n v="1071200"/>
    <n v="0"/>
    <n v="0"/>
    <n v="0"/>
    <n v="0"/>
    <n v="0"/>
    <n v="0"/>
    <n v="0"/>
    <n v="0"/>
    <n v="2"/>
    <n v="355000"/>
    <n v="3"/>
    <n v="846916"/>
  </r>
  <r>
    <d v="2011-07-02T00:00:00"/>
    <x v="1"/>
    <d v="2011-07-01T00:00:00"/>
    <x v="9"/>
    <x v="1"/>
    <x v="1487"/>
    <x v="0"/>
    <n v="0"/>
    <n v="0"/>
    <n v="5"/>
    <n v="1624654"/>
    <n v="0"/>
    <n v="0"/>
    <n v="1"/>
    <n v="133900"/>
    <n v="0"/>
    <n v="0"/>
    <n v="0"/>
    <n v="0"/>
    <n v="0"/>
    <n v="0"/>
    <n v="0"/>
    <n v="0"/>
  </r>
  <r>
    <d v="2011-07-03T00:00:00"/>
    <x v="2"/>
    <d v="2011-07-01T00:00:00"/>
    <x v="9"/>
    <x v="3"/>
    <x v="1389"/>
    <x v="0"/>
    <n v="0"/>
    <n v="0"/>
    <n v="1"/>
    <n v="535600"/>
    <n v="0"/>
    <n v="0"/>
    <n v="0"/>
    <n v="0"/>
    <n v="0"/>
    <n v="0"/>
    <n v="0"/>
    <n v="0"/>
    <n v="0"/>
    <n v="0"/>
    <n v="0"/>
    <n v="0"/>
  </r>
  <r>
    <d v="2011-07-04T00:00:00"/>
    <x v="3"/>
    <d v="2011-07-01T00:00:00"/>
    <x v="9"/>
    <x v="6"/>
    <x v="1488"/>
    <x v="0"/>
    <n v="0"/>
    <n v="0"/>
    <n v="3"/>
    <n v="946227"/>
    <n v="0"/>
    <n v="0"/>
    <n v="1"/>
    <n v="803400"/>
    <n v="0"/>
    <n v="0"/>
    <n v="0"/>
    <n v="0"/>
    <n v="0"/>
    <n v="0"/>
    <n v="0"/>
    <n v="0"/>
  </r>
  <r>
    <d v="2011-07-05T00:00:00"/>
    <x v="4"/>
    <d v="2011-07-01T00:00:00"/>
    <x v="9"/>
    <x v="3"/>
    <x v="1419"/>
    <x v="0"/>
    <n v="0"/>
    <n v="0"/>
    <n v="1"/>
    <n v="142827"/>
    <n v="0"/>
    <n v="0"/>
    <n v="0"/>
    <n v="0"/>
    <n v="0"/>
    <n v="0"/>
    <n v="0"/>
    <n v="0"/>
    <n v="7"/>
    <n v="1452713"/>
    <n v="8"/>
    <n v="1949047"/>
  </r>
  <r>
    <d v="2011-07-06T00:00:00"/>
    <x v="5"/>
    <d v="2011-07-01T00:00:00"/>
    <x v="9"/>
    <x v="4"/>
    <x v="1398"/>
    <x v="0"/>
    <n v="0"/>
    <n v="0"/>
    <n v="2"/>
    <n v="803400"/>
    <n v="0"/>
    <n v="0"/>
    <n v="0"/>
    <n v="0"/>
    <n v="0"/>
    <n v="0"/>
    <n v="0"/>
    <n v="0"/>
    <n v="6"/>
    <n v="842550"/>
    <n v="5"/>
    <n v="1106200"/>
  </r>
  <r>
    <d v="2011-07-07T00:00:00"/>
    <x v="6"/>
    <d v="2011-07-01T00:00:00"/>
    <x v="9"/>
    <x v="0"/>
    <x v="0"/>
    <x v="0"/>
    <n v="0"/>
    <n v="0"/>
    <n v="0"/>
    <n v="0"/>
    <n v="0"/>
    <n v="0"/>
    <n v="0"/>
    <n v="0"/>
    <n v="0"/>
    <n v="0"/>
    <n v="0"/>
    <n v="0"/>
    <n v="2"/>
    <n v="173201"/>
    <n v="8"/>
    <n v="1551495"/>
  </r>
  <r>
    <d v="2011-07-08T00:00:00"/>
    <x v="0"/>
    <d v="2011-07-01T00:00:00"/>
    <x v="9"/>
    <x v="7"/>
    <x v="1447"/>
    <x v="0"/>
    <n v="0"/>
    <n v="0"/>
    <n v="7"/>
    <n v="2945800"/>
    <n v="0"/>
    <n v="0"/>
    <n v="0"/>
    <n v="0"/>
    <n v="0"/>
    <n v="0"/>
    <n v="2"/>
    <n v="535600"/>
    <n v="5"/>
    <n v="858375"/>
    <n v="4"/>
    <n v="997104"/>
  </r>
  <r>
    <d v="2011-07-09T00:00:00"/>
    <x v="1"/>
    <d v="2011-07-01T00:00:00"/>
    <x v="9"/>
    <x v="17"/>
    <x v="1489"/>
    <x v="0"/>
    <n v="0"/>
    <n v="0"/>
    <n v="19"/>
    <n v="11283308"/>
    <n v="0"/>
    <n v="0"/>
    <n v="0"/>
    <n v="0"/>
    <n v="0"/>
    <n v="0"/>
    <n v="4"/>
    <n v="1749627"/>
    <n v="0"/>
    <n v="0"/>
    <n v="1"/>
    <n v="274320"/>
  </r>
  <r>
    <d v="2011-07-10T00:00:00"/>
    <x v="2"/>
    <d v="2011-07-01T00:00:00"/>
    <x v="9"/>
    <x v="31"/>
    <x v="1490"/>
    <x v="0"/>
    <n v="0"/>
    <n v="0"/>
    <n v="23"/>
    <n v="12622308"/>
    <n v="0"/>
    <n v="0"/>
    <n v="0"/>
    <n v="0"/>
    <n v="0"/>
    <n v="0"/>
    <n v="3"/>
    <n v="1874600"/>
    <n v="0"/>
    <n v="0"/>
    <n v="0"/>
    <n v="0"/>
  </r>
  <r>
    <d v="2011-07-11T00:00:00"/>
    <x v="3"/>
    <d v="2011-07-01T00:00:00"/>
    <x v="9"/>
    <x v="5"/>
    <x v="1491"/>
    <x v="0"/>
    <n v="0"/>
    <n v="0"/>
    <n v="4"/>
    <n v="2285227"/>
    <n v="0"/>
    <n v="0"/>
    <n v="1"/>
    <n v="133900"/>
    <n v="0"/>
    <n v="0"/>
    <n v="0"/>
    <n v="0"/>
    <n v="4"/>
    <n v="803637"/>
    <n v="7"/>
    <n v="1347377"/>
  </r>
  <r>
    <d v="2011-07-12T00:00:00"/>
    <x v="4"/>
    <d v="2011-07-01T00:00:00"/>
    <x v="9"/>
    <x v="7"/>
    <x v="1492"/>
    <x v="0"/>
    <n v="0"/>
    <n v="0"/>
    <n v="7"/>
    <n v="1874600"/>
    <n v="0"/>
    <n v="0"/>
    <n v="1"/>
    <n v="133900"/>
    <n v="0"/>
    <n v="0"/>
    <n v="1"/>
    <n v="267800"/>
    <n v="4"/>
    <n v="635350"/>
    <n v="4"/>
    <n v="1023778"/>
  </r>
  <r>
    <d v="2011-07-13T00:00:00"/>
    <x v="5"/>
    <d v="2011-07-01T00:00:00"/>
    <x v="9"/>
    <x v="1"/>
    <x v="1392"/>
    <x v="1"/>
    <n v="535600"/>
    <n v="0.16666666666666666"/>
    <n v="3"/>
    <n v="803400"/>
    <n v="0"/>
    <n v="0"/>
    <n v="0"/>
    <n v="0"/>
    <n v="0"/>
    <n v="0"/>
    <n v="2"/>
    <n v="803400"/>
    <n v="2"/>
    <n v="258125"/>
    <n v="7"/>
    <n v="1017805"/>
  </r>
  <r>
    <d v="2011-07-14T00:00:00"/>
    <x v="6"/>
    <d v="2011-07-01T00:00:00"/>
    <x v="9"/>
    <x v="8"/>
    <x v="1392"/>
    <x v="1"/>
    <n v="267800"/>
    <n v="0.14285714285714285"/>
    <n v="5"/>
    <n v="1606800"/>
    <n v="0"/>
    <n v="0"/>
    <n v="0"/>
    <n v="0"/>
    <n v="0"/>
    <n v="0"/>
    <n v="1"/>
    <n v="267800"/>
    <n v="5"/>
    <n v="662728"/>
    <n v="4"/>
    <n v="747060"/>
  </r>
  <r>
    <d v="2011-07-15T00:00:00"/>
    <x v="0"/>
    <d v="2011-07-01T00:00:00"/>
    <x v="9"/>
    <x v="9"/>
    <x v="1493"/>
    <x v="0"/>
    <n v="0"/>
    <n v="0"/>
    <n v="9"/>
    <n v="4034854"/>
    <n v="0"/>
    <n v="0"/>
    <n v="0"/>
    <n v="0"/>
    <n v="0"/>
    <n v="0"/>
    <n v="1"/>
    <n v="535600"/>
    <n v="3"/>
    <n v="571825"/>
    <n v="4"/>
    <n v="1044919"/>
  </r>
  <r>
    <d v="2011-07-16T00:00:00"/>
    <x v="1"/>
    <d v="2011-07-01T00:00:00"/>
    <x v="9"/>
    <x v="30"/>
    <x v="1494"/>
    <x v="1"/>
    <n v="803400"/>
    <n v="3.0303030303030304E-2"/>
    <n v="25"/>
    <n v="11961735"/>
    <n v="0"/>
    <n v="0"/>
    <n v="5"/>
    <n v="1472900"/>
    <n v="0"/>
    <n v="0"/>
    <n v="2"/>
    <n v="0"/>
    <n v="0"/>
    <n v="0"/>
    <n v="4"/>
    <n v="460320"/>
  </r>
  <r>
    <d v="2011-07-17T00:00:00"/>
    <x v="2"/>
    <d v="2011-07-01T00:00:00"/>
    <x v="9"/>
    <x v="10"/>
    <x v="1484"/>
    <x v="0"/>
    <n v="0"/>
    <n v="0"/>
    <n v="9"/>
    <n v="5356000"/>
    <n v="0"/>
    <n v="0"/>
    <n v="0"/>
    <n v="0"/>
    <n v="0"/>
    <n v="0"/>
    <n v="5"/>
    <n v="1749627"/>
    <n v="0"/>
    <n v="0"/>
    <n v="0"/>
    <n v="0"/>
  </r>
  <r>
    <d v="2011-07-18T00:00:00"/>
    <x v="3"/>
    <d v="2011-07-01T00:00:00"/>
    <x v="9"/>
    <x v="1"/>
    <x v="1397"/>
    <x v="0"/>
    <n v="0"/>
    <n v="0"/>
    <n v="4"/>
    <n v="2285227"/>
    <n v="0"/>
    <n v="0"/>
    <n v="0"/>
    <n v="0"/>
    <n v="0"/>
    <n v="0"/>
    <n v="2"/>
    <n v="1339000"/>
    <n v="3"/>
    <n v="401700"/>
    <n v="9"/>
    <n v="1456383"/>
  </r>
  <r>
    <d v="2011-07-19T00:00:00"/>
    <x v="4"/>
    <d v="2011-07-01T00:00:00"/>
    <x v="9"/>
    <x v="22"/>
    <x v="1396"/>
    <x v="2"/>
    <n v="1606800"/>
    <n v="0.1"/>
    <n v="12"/>
    <n v="3374281"/>
    <n v="0"/>
    <n v="0"/>
    <n v="4"/>
    <n v="803400"/>
    <n v="0"/>
    <n v="0"/>
    <n v="2"/>
    <n v="535600"/>
    <n v="1"/>
    <n v="133900"/>
    <n v="1"/>
    <n v="281900"/>
  </r>
  <r>
    <d v="2011-07-20T00:00:00"/>
    <x v="5"/>
    <d v="2011-07-01T00:00:00"/>
    <x v="9"/>
    <x v="11"/>
    <x v="1495"/>
    <x v="2"/>
    <n v="535600"/>
    <n v="0.16666666666666666"/>
    <n v="7"/>
    <n v="1749627"/>
    <n v="0"/>
    <n v="0"/>
    <n v="3"/>
    <n v="669500"/>
    <n v="0"/>
    <n v="0"/>
    <n v="0"/>
    <n v="0"/>
    <n v="0"/>
    <n v="0"/>
    <n v="0"/>
    <n v="0"/>
  </r>
  <r>
    <d v="2011-07-21T00:00:00"/>
    <x v="6"/>
    <d v="2011-07-01T00:00:00"/>
    <x v="9"/>
    <x v="7"/>
    <x v="1444"/>
    <x v="0"/>
    <n v="0"/>
    <n v="0"/>
    <n v="8"/>
    <n v="3088627"/>
    <n v="0"/>
    <n v="0"/>
    <n v="0"/>
    <n v="0"/>
    <n v="0"/>
    <n v="0"/>
    <n v="1"/>
    <n v="267800"/>
    <n v="10"/>
    <n v="2452825"/>
    <n v="2"/>
    <n v="315106"/>
  </r>
  <r>
    <d v="2011-07-22T00:00:00"/>
    <x v="0"/>
    <d v="2011-07-01T00:00:00"/>
    <x v="9"/>
    <x v="15"/>
    <x v="1447"/>
    <x v="2"/>
    <n v="803400"/>
    <n v="0.18181818181818182"/>
    <n v="5"/>
    <n v="1606800"/>
    <n v="0"/>
    <n v="0"/>
    <n v="1"/>
    <n v="267800"/>
    <n v="0"/>
    <n v="0"/>
    <n v="3"/>
    <n v="803400"/>
    <n v="4"/>
    <n v="400975"/>
    <n v="3"/>
    <n v="708210"/>
  </r>
  <r>
    <d v="2011-07-23T00:00:00"/>
    <x v="1"/>
    <d v="2011-07-01T00:00:00"/>
    <x v="9"/>
    <x v="5"/>
    <x v="1435"/>
    <x v="1"/>
    <n v="803400"/>
    <n v="0.2"/>
    <n v="4"/>
    <n v="2017427"/>
    <n v="0"/>
    <n v="0"/>
    <n v="0"/>
    <n v="0"/>
    <n v="0"/>
    <n v="0"/>
    <n v="0"/>
    <n v="0"/>
    <n v="0"/>
    <n v="0"/>
    <n v="0"/>
    <n v="0"/>
  </r>
  <r>
    <d v="2011-07-24T00:00:00"/>
    <x v="2"/>
    <d v="2011-07-01T00:00:00"/>
    <x v="9"/>
    <x v="3"/>
    <x v="1401"/>
    <x v="0"/>
    <n v="0"/>
    <n v="0"/>
    <n v="1"/>
    <n v="267800"/>
    <n v="0"/>
    <n v="0"/>
    <n v="0"/>
    <n v="0"/>
    <n v="0"/>
    <n v="0"/>
    <n v="0"/>
    <n v="0"/>
    <n v="0"/>
    <n v="0"/>
    <n v="0"/>
    <n v="0"/>
  </r>
  <r>
    <d v="2011-07-25T00:00:00"/>
    <x v="3"/>
    <d v="2011-07-01T00:00:00"/>
    <x v="9"/>
    <x v="5"/>
    <x v="1392"/>
    <x v="0"/>
    <n v="0"/>
    <n v="0"/>
    <n v="3"/>
    <n v="1071200"/>
    <n v="0"/>
    <n v="0"/>
    <n v="0"/>
    <n v="0"/>
    <n v="0"/>
    <n v="0"/>
    <n v="2"/>
    <n v="1071200"/>
    <n v="3"/>
    <n v="659850"/>
    <n v="2"/>
    <n v="338748"/>
  </r>
  <r>
    <d v="2011-07-26T00:00:00"/>
    <x v="4"/>
    <d v="2011-07-01T00:00:00"/>
    <x v="9"/>
    <x v="9"/>
    <x v="1439"/>
    <x v="2"/>
    <n v="803400"/>
    <n v="0.2"/>
    <n v="5"/>
    <n v="2142400"/>
    <n v="0"/>
    <n v="0"/>
    <n v="0"/>
    <n v="0"/>
    <n v="0"/>
    <n v="0"/>
    <n v="3"/>
    <n v="803400"/>
    <n v="2"/>
    <n v="315750"/>
    <n v="2"/>
    <n v="447451"/>
  </r>
  <r>
    <d v="2011-07-27T00:00:00"/>
    <x v="5"/>
    <d v="2011-07-01T00:00:00"/>
    <x v="9"/>
    <x v="13"/>
    <x v="1496"/>
    <x v="1"/>
    <n v="267800"/>
    <n v="5.8823529411764705E-2"/>
    <n v="11"/>
    <n v="3892027"/>
    <n v="0"/>
    <n v="0"/>
    <n v="1"/>
    <n v="133900"/>
    <n v="0"/>
    <n v="0"/>
    <n v="4"/>
    <n v="1071200"/>
    <n v="2"/>
    <n v="239625"/>
    <n v="2"/>
    <n v="218480"/>
  </r>
  <r>
    <d v="2011-07-28T00:00:00"/>
    <x v="6"/>
    <d v="2011-07-01T00:00:00"/>
    <x v="9"/>
    <x v="4"/>
    <x v="1394"/>
    <x v="0"/>
    <n v="0"/>
    <n v="0"/>
    <n v="1"/>
    <n v="142827"/>
    <n v="0"/>
    <n v="0"/>
    <n v="1"/>
    <n v="535600"/>
    <n v="0"/>
    <n v="0"/>
    <n v="0"/>
    <n v="0"/>
    <n v="1"/>
    <n v="124250"/>
    <n v="6"/>
    <n v="837058"/>
  </r>
  <r>
    <d v="2011-07-29T00:00:00"/>
    <x v="0"/>
    <d v="2011-07-01T00:00:00"/>
    <x v="9"/>
    <x v="14"/>
    <x v="1497"/>
    <x v="2"/>
    <n v="535600"/>
    <n v="0.25"/>
    <n v="4"/>
    <n v="1339000"/>
    <n v="0"/>
    <n v="0"/>
    <n v="1"/>
    <n v="267800"/>
    <n v="0"/>
    <n v="0"/>
    <n v="1"/>
    <n v="267800"/>
    <n v="2"/>
    <n v="267800"/>
    <n v="3"/>
    <n v="554913"/>
  </r>
  <r>
    <d v="2011-07-30T00:00:00"/>
    <x v="1"/>
    <d v="2011-07-01T00:00:00"/>
    <x v="9"/>
    <x v="1"/>
    <x v="1416"/>
    <x v="0"/>
    <n v="0"/>
    <n v="0"/>
    <n v="3"/>
    <n v="803400"/>
    <n v="0"/>
    <n v="0"/>
    <n v="0"/>
    <n v="0"/>
    <n v="0"/>
    <n v="0"/>
    <n v="3"/>
    <n v="803400"/>
    <n v="0"/>
    <n v="0"/>
    <n v="1"/>
    <n v="137083"/>
  </r>
  <r>
    <d v="2011-07-31T00:00:00"/>
    <x v="2"/>
    <d v="2011-07-01T00:00:00"/>
    <x v="9"/>
    <x v="12"/>
    <x v="1498"/>
    <x v="1"/>
    <n v="267800"/>
    <n v="7.6923076923076927E-2"/>
    <n v="5"/>
    <n v="1874600"/>
    <n v="0"/>
    <n v="0"/>
    <n v="1"/>
    <n v="133900"/>
    <n v="0"/>
    <n v="0"/>
    <n v="6"/>
    <n v="1606800"/>
    <n v="0"/>
    <n v="0"/>
    <n v="0"/>
    <n v="0"/>
  </r>
  <r>
    <d v="2011-08-01T00:00:00"/>
    <x v="3"/>
    <d v="2011-08-01T00:00:00"/>
    <x v="9"/>
    <x v="6"/>
    <x v="1499"/>
    <x v="0"/>
    <n v="0"/>
    <n v="0"/>
    <n v="4"/>
    <n v="1089054"/>
    <n v="0"/>
    <n v="0"/>
    <n v="0"/>
    <n v="0"/>
    <n v="0"/>
    <n v="0"/>
    <n v="0"/>
    <n v="0"/>
    <n v="2"/>
    <n v="372675"/>
    <n v="6"/>
    <n v="1762088"/>
  </r>
  <r>
    <d v="2011-08-02T00:00:00"/>
    <x v="4"/>
    <d v="2011-08-01T00:00:00"/>
    <x v="9"/>
    <x v="2"/>
    <x v="1422"/>
    <x v="0"/>
    <n v="0"/>
    <n v="0"/>
    <n v="2"/>
    <n v="678427"/>
    <n v="0"/>
    <n v="0"/>
    <n v="1"/>
    <n v="267800"/>
    <n v="0"/>
    <n v="0"/>
    <n v="0"/>
    <n v="0"/>
    <n v="1"/>
    <n v="115375"/>
    <n v="5"/>
    <n v="956130"/>
  </r>
  <r>
    <d v="2011-08-03T00:00:00"/>
    <x v="5"/>
    <d v="2011-08-01T00:00:00"/>
    <x v="9"/>
    <x v="8"/>
    <x v="1475"/>
    <x v="0"/>
    <n v="0"/>
    <n v="0"/>
    <n v="4"/>
    <n v="1339000"/>
    <n v="0"/>
    <n v="0"/>
    <n v="1"/>
    <n v="267800"/>
    <n v="0"/>
    <n v="0"/>
    <n v="2"/>
    <n v="678427"/>
    <n v="6"/>
    <n v="849300"/>
    <n v="7"/>
    <n v="668995"/>
  </r>
  <r>
    <d v="2011-08-04T00:00:00"/>
    <x v="6"/>
    <d v="2011-08-01T00:00:00"/>
    <x v="9"/>
    <x v="5"/>
    <x v="1488"/>
    <x v="1"/>
    <n v="535600"/>
    <n v="0.2"/>
    <n v="4"/>
    <n v="1214027"/>
    <n v="0"/>
    <n v="0"/>
    <n v="0"/>
    <n v="0"/>
    <n v="0"/>
    <n v="0"/>
    <n v="0"/>
    <n v="0"/>
    <n v="2"/>
    <n v="249220"/>
    <n v="8"/>
    <n v="1115943"/>
  </r>
  <r>
    <d v="2011-08-05T00:00:00"/>
    <x v="0"/>
    <d v="2011-08-01T00:00:00"/>
    <x v="9"/>
    <x v="8"/>
    <x v="1500"/>
    <x v="1"/>
    <n v="803400"/>
    <n v="0.14285714285714285"/>
    <n v="2"/>
    <n v="1071200"/>
    <n v="0"/>
    <n v="0"/>
    <n v="1"/>
    <n v="803400"/>
    <n v="0"/>
    <n v="0"/>
    <n v="3"/>
    <n v="1339000"/>
    <n v="4"/>
    <n v="713775"/>
    <n v="8"/>
    <n v="1939906"/>
  </r>
  <r>
    <d v="2011-08-06T00:00:00"/>
    <x v="1"/>
    <d v="2011-08-01T00:00:00"/>
    <x v="9"/>
    <x v="9"/>
    <x v="1501"/>
    <x v="0"/>
    <n v="0"/>
    <n v="0"/>
    <n v="9"/>
    <n v="5641654"/>
    <n v="0"/>
    <n v="0"/>
    <n v="1"/>
    <n v="803400"/>
    <n v="0"/>
    <n v="0"/>
    <n v="0"/>
    <n v="0"/>
    <n v="0"/>
    <n v="0"/>
    <n v="1"/>
    <n v="441122"/>
  </r>
  <r>
    <d v="2011-08-07T00:00:00"/>
    <x v="2"/>
    <d v="2011-08-01T00:00:00"/>
    <x v="9"/>
    <x v="11"/>
    <x v="1502"/>
    <x v="2"/>
    <n v="535600"/>
    <n v="0.16666666666666666"/>
    <n v="9"/>
    <n v="6427200"/>
    <n v="0"/>
    <n v="0"/>
    <n v="0"/>
    <n v="0"/>
    <n v="0"/>
    <n v="0"/>
    <n v="1"/>
    <n v="267800"/>
    <n v="0"/>
    <n v="0"/>
    <n v="0"/>
    <n v="0"/>
  </r>
  <r>
    <d v="2011-08-08T00:00:00"/>
    <x v="3"/>
    <d v="2011-08-01T00:00:00"/>
    <x v="9"/>
    <x v="1"/>
    <x v="1500"/>
    <x v="0"/>
    <n v="0"/>
    <n v="0"/>
    <n v="4"/>
    <n v="2678000"/>
    <n v="0"/>
    <n v="0"/>
    <n v="0"/>
    <n v="0"/>
    <n v="0"/>
    <n v="0"/>
    <n v="2"/>
    <n v="1339000"/>
    <n v="8"/>
    <n v="1226025"/>
    <n v="3"/>
    <n v="453806"/>
  </r>
  <r>
    <d v="2011-08-09T00:00:00"/>
    <x v="4"/>
    <d v="2011-08-01T00:00:00"/>
    <x v="9"/>
    <x v="1"/>
    <x v="1503"/>
    <x v="1"/>
    <n v="267800"/>
    <n v="0.16666666666666666"/>
    <n v="4"/>
    <n v="946227"/>
    <n v="0"/>
    <n v="0"/>
    <n v="2"/>
    <n v="410627"/>
    <n v="0"/>
    <n v="0"/>
    <n v="-1"/>
    <n v="-267800"/>
    <n v="4"/>
    <n v="407353"/>
    <n v="3"/>
    <n v="743067"/>
  </r>
  <r>
    <d v="2011-08-10T00:00:00"/>
    <x v="5"/>
    <d v="2011-08-01T00:00:00"/>
    <x v="9"/>
    <x v="0"/>
    <x v="0"/>
    <x v="0"/>
    <n v="0"/>
    <n v="0"/>
    <n v="0"/>
    <n v="0"/>
    <n v="0"/>
    <n v="0"/>
    <n v="0"/>
    <n v="0"/>
    <n v="0"/>
    <n v="0"/>
    <n v="0"/>
    <n v="0"/>
    <n v="5"/>
    <n v="710188"/>
    <n v="6"/>
    <n v="1420305"/>
  </r>
  <r>
    <d v="2011-08-11T00:00:00"/>
    <x v="6"/>
    <d v="2011-08-01T00:00:00"/>
    <x v="9"/>
    <x v="3"/>
    <x v="1401"/>
    <x v="0"/>
    <n v="0"/>
    <n v="0"/>
    <n v="0"/>
    <n v="0"/>
    <n v="0"/>
    <n v="0"/>
    <n v="0"/>
    <n v="0"/>
    <n v="0"/>
    <n v="0"/>
    <n v="1"/>
    <n v="267800"/>
    <n v="1"/>
    <n v="248450"/>
    <n v="5"/>
    <n v="915970"/>
  </r>
  <r>
    <d v="2011-08-12T00:00:00"/>
    <x v="0"/>
    <d v="2011-08-01T00:00:00"/>
    <x v="9"/>
    <x v="6"/>
    <x v="1433"/>
    <x v="0"/>
    <n v="0"/>
    <n v="0"/>
    <n v="2"/>
    <n v="410627"/>
    <n v="0"/>
    <n v="0"/>
    <n v="2"/>
    <n v="401700"/>
    <n v="0"/>
    <n v="0"/>
    <n v="0"/>
    <n v="0"/>
    <n v="5"/>
    <n v="973525"/>
    <n v="2"/>
    <n v="282519"/>
  </r>
  <r>
    <d v="2011-08-13T00:00:00"/>
    <x v="1"/>
    <d v="2011-08-01T00:00:00"/>
    <x v="9"/>
    <x v="15"/>
    <x v="1504"/>
    <x v="0"/>
    <n v="0"/>
    <n v="0"/>
    <n v="10"/>
    <n v="6695000"/>
    <n v="0"/>
    <n v="0"/>
    <n v="0"/>
    <n v="0"/>
    <n v="0"/>
    <n v="0"/>
    <n v="1"/>
    <n v="803400"/>
    <n v="0"/>
    <n v="0"/>
    <n v="0"/>
    <n v="0"/>
  </r>
  <r>
    <d v="2011-08-14T00:00:00"/>
    <x v="2"/>
    <d v="2011-08-01T00:00:00"/>
    <x v="9"/>
    <x v="9"/>
    <x v="1505"/>
    <x v="0"/>
    <n v="0"/>
    <n v="0"/>
    <n v="8"/>
    <n v="4034854"/>
    <n v="0"/>
    <n v="0"/>
    <n v="1"/>
    <n v="401700"/>
    <n v="0"/>
    <n v="0"/>
    <n v="1"/>
    <n v="142827"/>
    <n v="0"/>
    <n v="0"/>
    <n v="0"/>
    <n v="0"/>
  </r>
  <r>
    <d v="2011-08-15T00:00:00"/>
    <x v="3"/>
    <d v="2011-08-01T00:00:00"/>
    <x v="9"/>
    <x v="7"/>
    <x v="1506"/>
    <x v="1"/>
    <n v="267800"/>
    <n v="0.1111111111111111"/>
    <n v="4"/>
    <n v="1339000"/>
    <n v="0"/>
    <n v="0"/>
    <n v="1"/>
    <n v="401700"/>
    <n v="0"/>
    <n v="0"/>
    <n v="3"/>
    <n v="1749627"/>
    <n v="0"/>
    <n v="0"/>
    <n v="0"/>
    <n v="0"/>
  </r>
  <r>
    <d v="2011-08-16T00:00:00"/>
    <x v="4"/>
    <d v="2011-08-01T00:00:00"/>
    <x v="9"/>
    <x v="4"/>
    <x v="1434"/>
    <x v="0"/>
    <n v="0"/>
    <n v="0"/>
    <n v="1"/>
    <n v="142827"/>
    <n v="0"/>
    <n v="0"/>
    <n v="0"/>
    <n v="0"/>
    <n v="0"/>
    <n v="0"/>
    <n v="1"/>
    <n v="267800"/>
    <n v="3"/>
    <n v="918775"/>
    <n v="4"/>
    <n v="1190802"/>
  </r>
  <r>
    <d v="2011-08-17T00:00:00"/>
    <x v="5"/>
    <d v="2011-08-01T00:00:00"/>
    <x v="9"/>
    <x v="14"/>
    <x v="1447"/>
    <x v="0"/>
    <n v="0"/>
    <n v="0"/>
    <n v="1"/>
    <n v="803400"/>
    <n v="0"/>
    <n v="0"/>
    <n v="1"/>
    <n v="267800"/>
    <n v="0"/>
    <n v="0"/>
    <n v="6"/>
    <n v="2410200"/>
    <n v="0"/>
    <n v="0"/>
    <n v="3"/>
    <n v="491308"/>
  </r>
  <r>
    <d v="2011-08-18T00:00:00"/>
    <x v="6"/>
    <d v="2011-08-01T00:00:00"/>
    <x v="9"/>
    <x v="1"/>
    <x v="1406"/>
    <x v="0"/>
    <n v="0"/>
    <n v="0"/>
    <n v="5"/>
    <n v="1214027"/>
    <n v="0"/>
    <n v="0"/>
    <n v="0"/>
    <n v="0"/>
    <n v="1"/>
    <n v="267800"/>
    <n v="0"/>
    <n v="0"/>
    <n v="4"/>
    <n v="510125"/>
    <n v="7"/>
    <n v="1239660"/>
  </r>
  <r>
    <d v="2011-08-19T00:00:00"/>
    <x v="0"/>
    <d v="2011-08-01T00:00:00"/>
    <x v="9"/>
    <x v="3"/>
    <x v="1419"/>
    <x v="0"/>
    <n v="0"/>
    <n v="0"/>
    <n v="0"/>
    <n v="0"/>
    <n v="0"/>
    <n v="0"/>
    <n v="0"/>
    <n v="0"/>
    <n v="0"/>
    <n v="0"/>
    <n v="1"/>
    <n v="142827"/>
    <n v="2"/>
    <n v="202566"/>
    <n v="5"/>
    <n v="1296653"/>
  </r>
  <r>
    <d v="2011-08-20T00:00:00"/>
    <x v="1"/>
    <d v="2011-08-01T00:00:00"/>
    <x v="9"/>
    <x v="14"/>
    <x v="1493"/>
    <x v="0"/>
    <n v="0"/>
    <n v="0"/>
    <n v="8"/>
    <n v="4570454"/>
    <n v="0"/>
    <n v="0"/>
    <n v="0"/>
    <n v="0"/>
    <n v="0"/>
    <n v="0"/>
    <n v="0"/>
    <n v="0"/>
    <n v="1"/>
    <n v="535600"/>
    <n v="0"/>
    <n v="0"/>
  </r>
  <r>
    <d v="2011-08-21T00:00:00"/>
    <x v="2"/>
    <d v="2011-08-01T00:00:00"/>
    <x v="9"/>
    <x v="22"/>
    <x v="1507"/>
    <x v="1"/>
    <n v="142827"/>
    <n v="0.05"/>
    <n v="11"/>
    <n v="6195108"/>
    <n v="0"/>
    <n v="0"/>
    <n v="3"/>
    <n v="1339000"/>
    <n v="0"/>
    <n v="0"/>
    <n v="5"/>
    <n v="2160254"/>
    <n v="0"/>
    <n v="0"/>
    <n v="0"/>
    <n v="0"/>
  </r>
  <r>
    <d v="2011-08-22T00:00:00"/>
    <x v="3"/>
    <d v="2011-08-01T00:00:00"/>
    <x v="9"/>
    <x v="14"/>
    <x v="1508"/>
    <x v="0"/>
    <n v="0"/>
    <n v="0"/>
    <n v="5"/>
    <n v="2160254"/>
    <n v="0"/>
    <n v="0"/>
    <n v="2"/>
    <n v="1071200"/>
    <n v="0"/>
    <n v="0"/>
    <n v="1"/>
    <n v="803400"/>
    <n v="5"/>
    <n v="1320475"/>
    <n v="1"/>
    <n v="115080"/>
  </r>
  <r>
    <d v="2011-08-23T00:00:00"/>
    <x v="4"/>
    <d v="2011-08-01T00:00:00"/>
    <x v="9"/>
    <x v="5"/>
    <x v="1413"/>
    <x v="0"/>
    <n v="0"/>
    <n v="0"/>
    <n v="3"/>
    <n v="1339000"/>
    <n v="0"/>
    <n v="0"/>
    <n v="1"/>
    <n v="267800"/>
    <n v="0"/>
    <n v="0"/>
    <n v="1"/>
    <n v="267800"/>
    <n v="0"/>
    <n v="0"/>
    <n v="0"/>
    <n v="0"/>
  </r>
  <r>
    <d v="2011-08-24T00:00:00"/>
    <x v="5"/>
    <d v="2011-08-01T00:00:00"/>
    <x v="9"/>
    <x v="1"/>
    <x v="1509"/>
    <x v="0"/>
    <n v="0"/>
    <n v="0"/>
    <n v="4"/>
    <n v="571308"/>
    <n v="0"/>
    <n v="0"/>
    <n v="0"/>
    <n v="0"/>
    <n v="0"/>
    <n v="0"/>
    <n v="2"/>
    <n v="535600"/>
    <n v="2"/>
    <n v="195433"/>
    <n v="6"/>
    <n v="1379271"/>
  </r>
  <r>
    <d v="2011-08-25T00:00:00"/>
    <x v="6"/>
    <d v="2011-08-01T00:00:00"/>
    <x v="9"/>
    <x v="0"/>
    <x v="0"/>
    <x v="0"/>
    <n v="0"/>
    <n v="0"/>
    <n v="0"/>
    <n v="0"/>
    <n v="0"/>
    <n v="0"/>
    <n v="0"/>
    <n v="0"/>
    <n v="0"/>
    <n v="0"/>
    <n v="0"/>
    <n v="0"/>
    <n v="1"/>
    <n v="133900"/>
    <n v="6"/>
    <n v="1004338"/>
  </r>
  <r>
    <d v="2011-08-26T00:00:00"/>
    <x v="0"/>
    <d v="2011-08-01T00:00:00"/>
    <x v="9"/>
    <x v="4"/>
    <x v="1389"/>
    <x v="0"/>
    <n v="0"/>
    <n v="0"/>
    <n v="2"/>
    <n v="535600"/>
    <n v="0"/>
    <n v="0"/>
    <n v="0"/>
    <n v="0"/>
    <n v="0"/>
    <n v="0"/>
    <n v="0"/>
    <n v="0"/>
    <n v="0"/>
    <n v="0"/>
    <n v="3"/>
    <n v="320490"/>
  </r>
  <r>
    <d v="2011-08-27T00:00:00"/>
    <x v="1"/>
    <d v="2011-08-01T00:00:00"/>
    <x v="9"/>
    <x v="18"/>
    <x v="1510"/>
    <x v="1"/>
    <n v="267800"/>
    <n v="5.5555555555555552E-2"/>
    <n v="15"/>
    <n v="8301800"/>
    <n v="0"/>
    <n v="0"/>
    <n v="0"/>
    <n v="0"/>
    <n v="1"/>
    <n v="267800"/>
    <n v="1"/>
    <n v="267800"/>
    <n v="0"/>
    <n v="0"/>
    <n v="0"/>
    <n v="0"/>
  </r>
  <r>
    <d v="2011-08-28T00:00:00"/>
    <x v="2"/>
    <d v="2011-08-01T00:00:00"/>
    <x v="9"/>
    <x v="23"/>
    <x v="1427"/>
    <x v="1"/>
    <n v="535600"/>
    <n v="6.6666666666666666E-2"/>
    <n v="11"/>
    <n v="6962800"/>
    <n v="0"/>
    <n v="0"/>
    <n v="1"/>
    <n v="803400"/>
    <n v="0"/>
    <n v="0"/>
    <n v="2"/>
    <n v="1071200"/>
    <n v="1"/>
    <n v="230750"/>
    <n v="0"/>
    <n v="0"/>
  </r>
  <r>
    <d v="2011-08-29T00:00:00"/>
    <x v="3"/>
    <d v="2011-08-01T00:00:00"/>
    <x v="9"/>
    <x v="14"/>
    <x v="1511"/>
    <x v="0"/>
    <n v="0"/>
    <n v="0"/>
    <n v="7"/>
    <n v="4017000"/>
    <n v="0"/>
    <n v="0"/>
    <n v="0"/>
    <n v="0"/>
    <n v="0"/>
    <n v="0"/>
    <n v="1"/>
    <n v="55792"/>
    <n v="3"/>
    <n v="578608"/>
    <n v="4"/>
    <n v="873050"/>
  </r>
  <r>
    <d v="2011-08-30T00:00:00"/>
    <x v="4"/>
    <d v="2011-08-01T00:00:00"/>
    <x v="9"/>
    <x v="3"/>
    <x v="1419"/>
    <x v="0"/>
    <n v="0"/>
    <n v="0"/>
    <n v="1"/>
    <n v="142827"/>
    <n v="0"/>
    <n v="0"/>
    <n v="0"/>
    <n v="0"/>
    <n v="0"/>
    <n v="0"/>
    <n v="0"/>
    <n v="0"/>
    <n v="1"/>
    <n v="216850"/>
    <n v="4"/>
    <n v="535767"/>
  </r>
  <r>
    <d v="2011-08-31T00:00:00"/>
    <x v="5"/>
    <d v="2011-08-01T00:00:00"/>
    <x v="9"/>
    <x v="2"/>
    <x v="1425"/>
    <x v="0"/>
    <n v="0"/>
    <n v="0"/>
    <n v="0"/>
    <n v="0"/>
    <n v="0"/>
    <n v="0"/>
    <n v="0"/>
    <n v="0"/>
    <n v="0"/>
    <n v="0"/>
    <n v="3"/>
    <n v="1339000"/>
    <n v="3"/>
    <n v="496925"/>
    <n v="0"/>
    <n v="0"/>
  </r>
  <r>
    <d v="2011-09-01T00:00:00"/>
    <x v="6"/>
    <d v="2011-09-01T00:00:00"/>
    <x v="9"/>
    <x v="6"/>
    <x v="1422"/>
    <x v="0"/>
    <n v="0"/>
    <n v="0"/>
    <n v="2"/>
    <n v="410627"/>
    <n v="0"/>
    <n v="0"/>
    <n v="0"/>
    <n v="0"/>
    <n v="0"/>
    <n v="0"/>
    <n v="2"/>
    <n v="535600"/>
    <n v="1"/>
    <n v="257500"/>
    <n v="6"/>
    <n v="1877212"/>
  </r>
  <r>
    <d v="2011-09-02T00:00:00"/>
    <x v="0"/>
    <d v="2011-09-01T00:00:00"/>
    <x v="9"/>
    <x v="8"/>
    <x v="1512"/>
    <x v="2"/>
    <n v="1606800"/>
    <n v="0.2857142857142857"/>
    <n v="5"/>
    <n v="3481400"/>
    <n v="0"/>
    <n v="0"/>
    <n v="1"/>
    <n v="803400"/>
    <n v="0"/>
    <n v="0"/>
    <n v="-1"/>
    <n v="-803400"/>
    <n v="0"/>
    <n v="0"/>
    <n v="5"/>
    <n v="1003313"/>
  </r>
  <r>
    <d v="2011-09-03T00:00:00"/>
    <x v="1"/>
    <d v="2011-09-01T00:00:00"/>
    <x v="9"/>
    <x v="2"/>
    <x v="1486"/>
    <x v="0"/>
    <n v="0"/>
    <n v="0"/>
    <n v="2"/>
    <n v="946227"/>
    <n v="0"/>
    <n v="0"/>
    <n v="0"/>
    <n v="0"/>
    <n v="0"/>
    <n v="0"/>
    <n v="1"/>
    <n v="267800"/>
    <n v="0"/>
    <n v="0"/>
    <n v="0"/>
    <n v="0"/>
  </r>
  <r>
    <d v="2011-09-04T00:00:00"/>
    <x v="2"/>
    <d v="2011-09-01T00:00:00"/>
    <x v="9"/>
    <x v="5"/>
    <x v="1421"/>
    <x v="0"/>
    <n v="0"/>
    <n v="0"/>
    <n v="5"/>
    <n v="3213600"/>
    <n v="0"/>
    <n v="0"/>
    <n v="0"/>
    <n v="0"/>
    <n v="0"/>
    <n v="0"/>
    <n v="0"/>
    <n v="0"/>
    <n v="0"/>
    <n v="0"/>
    <n v="0"/>
    <n v="0"/>
  </r>
  <r>
    <d v="2011-09-05T00:00:00"/>
    <x v="3"/>
    <d v="2011-09-01T00:00:00"/>
    <x v="9"/>
    <x v="2"/>
    <x v="1413"/>
    <x v="0"/>
    <n v="0"/>
    <n v="0"/>
    <n v="3"/>
    <n v="1874600"/>
    <n v="0"/>
    <n v="0"/>
    <n v="0"/>
    <n v="0"/>
    <n v="0"/>
    <n v="0"/>
    <n v="0"/>
    <n v="0"/>
    <n v="4"/>
    <n v="859219"/>
    <n v="4"/>
    <n v="361509"/>
  </r>
  <r>
    <d v="2011-09-06T00:00:00"/>
    <x v="4"/>
    <d v="2011-09-01T00:00:00"/>
    <x v="9"/>
    <x v="4"/>
    <x v="1389"/>
    <x v="0"/>
    <n v="0"/>
    <n v="0"/>
    <n v="2"/>
    <n v="535600"/>
    <n v="0"/>
    <n v="0"/>
    <n v="0"/>
    <n v="0"/>
    <n v="0"/>
    <n v="0"/>
    <n v="0"/>
    <n v="0"/>
    <n v="1"/>
    <n v="148450"/>
    <n v="4"/>
    <n v="590001"/>
  </r>
  <r>
    <d v="2011-09-07T00:00:00"/>
    <x v="5"/>
    <d v="2011-09-01T00:00:00"/>
    <x v="9"/>
    <x v="2"/>
    <x v="1394"/>
    <x v="0"/>
    <n v="0"/>
    <n v="0"/>
    <n v="2"/>
    <n v="410627"/>
    <n v="0"/>
    <n v="0"/>
    <n v="0"/>
    <n v="0"/>
    <n v="0"/>
    <n v="0"/>
    <n v="1"/>
    <n v="267800"/>
    <n v="1"/>
    <n v="108425"/>
    <n v="6"/>
    <n v="1307081"/>
  </r>
  <r>
    <d v="2011-09-08T00:00:00"/>
    <x v="6"/>
    <d v="2011-09-01T00:00:00"/>
    <x v="9"/>
    <x v="4"/>
    <x v="1393"/>
    <x v="0"/>
    <n v="0"/>
    <n v="0"/>
    <n v="1"/>
    <n v="535600"/>
    <n v="0"/>
    <n v="0"/>
    <n v="0"/>
    <n v="0"/>
    <n v="0"/>
    <n v="0"/>
    <n v="1"/>
    <n v="535600"/>
    <n v="1"/>
    <n v="108425"/>
    <n v="7"/>
    <n v="1117656"/>
  </r>
  <r>
    <d v="2011-09-09T00:00:00"/>
    <x v="0"/>
    <d v="2011-09-01T00:00:00"/>
    <x v="9"/>
    <x v="8"/>
    <x v="1513"/>
    <x v="0"/>
    <n v="0"/>
    <n v="0"/>
    <n v="3"/>
    <n v="946227"/>
    <n v="0"/>
    <n v="0"/>
    <n v="3"/>
    <n v="1481827"/>
    <n v="0"/>
    <n v="0"/>
    <n v="1"/>
    <n v="142827"/>
    <n v="0"/>
    <n v="0"/>
    <n v="5"/>
    <n v="720050"/>
  </r>
  <r>
    <d v="2011-09-10T00:00:00"/>
    <x v="1"/>
    <d v="2011-09-01T00:00:00"/>
    <x v="9"/>
    <x v="9"/>
    <x v="1514"/>
    <x v="0"/>
    <n v="0"/>
    <n v="0"/>
    <n v="5"/>
    <n v="2553027"/>
    <n v="0"/>
    <n v="0"/>
    <n v="1"/>
    <n v="803400"/>
    <n v="0"/>
    <n v="0"/>
    <n v="4"/>
    <n v="2678000"/>
    <n v="0"/>
    <n v="0"/>
    <n v="0"/>
    <n v="0"/>
  </r>
  <r>
    <d v="2011-09-11T00:00:00"/>
    <x v="2"/>
    <d v="2011-09-01T00:00:00"/>
    <x v="9"/>
    <x v="4"/>
    <x v="1416"/>
    <x v="0"/>
    <n v="0"/>
    <n v="0"/>
    <n v="1"/>
    <n v="803400"/>
    <n v="0"/>
    <n v="0"/>
    <n v="0"/>
    <n v="0"/>
    <n v="0"/>
    <n v="0"/>
    <n v="1"/>
    <n v="803400"/>
    <n v="0"/>
    <n v="0"/>
    <n v="0"/>
    <n v="0"/>
  </r>
  <r>
    <d v="2011-09-12T00:00:00"/>
    <x v="3"/>
    <d v="2011-09-01T00:00:00"/>
    <x v="9"/>
    <x v="9"/>
    <x v="1390"/>
    <x v="0"/>
    <n v="0"/>
    <n v="0"/>
    <n v="3"/>
    <n v="1071200"/>
    <n v="0"/>
    <n v="0"/>
    <n v="1"/>
    <n v="267800"/>
    <n v="0"/>
    <n v="0"/>
    <n v="6"/>
    <n v="1606800"/>
    <n v="1"/>
    <n v="267800"/>
    <n v="4"/>
    <n v="1422509"/>
  </r>
  <r>
    <d v="2011-09-13T00:00:00"/>
    <x v="4"/>
    <d v="2011-09-01T00:00:00"/>
    <x v="9"/>
    <x v="2"/>
    <x v="1393"/>
    <x v="0"/>
    <n v="0"/>
    <n v="0"/>
    <n v="2"/>
    <n v="535600"/>
    <n v="0"/>
    <n v="0"/>
    <n v="0"/>
    <n v="0"/>
    <n v="0"/>
    <n v="0"/>
    <n v="1"/>
    <n v="535600"/>
    <n v="2"/>
    <n v="601853"/>
    <n v="3"/>
    <n v="632068"/>
  </r>
  <r>
    <d v="2011-09-14T00:00:00"/>
    <x v="5"/>
    <d v="2011-09-01T00:00:00"/>
    <x v="9"/>
    <x v="6"/>
    <x v="1515"/>
    <x v="0"/>
    <n v="0"/>
    <n v="0"/>
    <n v="2"/>
    <n v="803400"/>
    <n v="0"/>
    <n v="0"/>
    <n v="0"/>
    <n v="0"/>
    <n v="0"/>
    <n v="0"/>
    <n v="2"/>
    <n v="310202"/>
    <n v="0"/>
    <n v="0"/>
    <n v="1"/>
    <n v="191310"/>
  </r>
  <r>
    <d v="2011-09-15T00:00:00"/>
    <x v="6"/>
    <d v="2011-09-01T00:00:00"/>
    <x v="9"/>
    <x v="2"/>
    <x v="1425"/>
    <x v="0"/>
    <n v="0"/>
    <n v="0"/>
    <n v="2"/>
    <n v="803400"/>
    <n v="0"/>
    <n v="0"/>
    <n v="0"/>
    <n v="0"/>
    <n v="0"/>
    <n v="0"/>
    <n v="1"/>
    <n v="535600"/>
    <n v="3"/>
    <n v="874813"/>
    <n v="7"/>
    <n v="1027334"/>
  </r>
  <r>
    <d v="2011-09-16T00:00:00"/>
    <x v="0"/>
    <d v="2011-09-01T00:00:00"/>
    <x v="9"/>
    <x v="5"/>
    <x v="1392"/>
    <x v="0"/>
    <n v="0"/>
    <n v="0"/>
    <n v="4"/>
    <n v="1606800"/>
    <n v="0"/>
    <n v="0"/>
    <n v="0"/>
    <n v="0"/>
    <n v="0"/>
    <n v="0"/>
    <n v="1"/>
    <n v="535600"/>
    <n v="2"/>
    <n v="225600"/>
    <n v="3"/>
    <n v="518913"/>
  </r>
  <r>
    <d v="2011-09-17T00:00:00"/>
    <x v="1"/>
    <d v="2011-09-01T00:00:00"/>
    <x v="9"/>
    <x v="8"/>
    <x v="1399"/>
    <x v="2"/>
    <n v="1606800"/>
    <n v="0.2857142857142857"/>
    <n v="3"/>
    <n v="1749627"/>
    <n v="0"/>
    <n v="0"/>
    <n v="0"/>
    <n v="0"/>
    <n v="0"/>
    <n v="0"/>
    <n v="2"/>
    <n v="1606800"/>
    <n v="0"/>
    <n v="0"/>
    <n v="0"/>
    <n v="0"/>
  </r>
  <r>
    <d v="2011-09-18T00:00:00"/>
    <x v="2"/>
    <d v="2011-09-01T00:00:00"/>
    <x v="9"/>
    <x v="7"/>
    <x v="1516"/>
    <x v="0"/>
    <n v="0"/>
    <n v="0"/>
    <n v="7"/>
    <n v="5356000"/>
    <n v="0"/>
    <n v="0"/>
    <n v="0"/>
    <n v="0"/>
    <n v="0"/>
    <n v="0"/>
    <n v="2"/>
    <n v="1606800"/>
    <n v="0"/>
    <n v="0"/>
    <n v="0"/>
    <n v="0"/>
  </r>
  <r>
    <d v="2011-09-19T00:00:00"/>
    <x v="3"/>
    <d v="2011-09-01T00:00:00"/>
    <x v="9"/>
    <x v="0"/>
    <x v="0"/>
    <x v="0"/>
    <n v="0"/>
    <n v="0"/>
    <n v="0"/>
    <n v="0"/>
    <n v="0"/>
    <n v="0"/>
    <n v="0"/>
    <n v="0"/>
    <n v="0"/>
    <n v="0"/>
    <n v="0"/>
    <n v="0"/>
    <n v="0"/>
    <n v="0"/>
    <n v="3"/>
    <n v="499854"/>
  </r>
  <r>
    <d v="2011-09-20T00:00:00"/>
    <x v="4"/>
    <d v="2011-09-01T00:00:00"/>
    <x v="9"/>
    <x v="2"/>
    <x v="1486"/>
    <x v="0"/>
    <n v="0"/>
    <n v="0"/>
    <n v="1"/>
    <n v="535600"/>
    <n v="0"/>
    <n v="0"/>
    <n v="1"/>
    <n v="535600"/>
    <n v="0"/>
    <n v="0"/>
    <n v="1"/>
    <n v="142827"/>
    <n v="3"/>
    <n v="937300"/>
    <n v="2"/>
    <n v="657640"/>
  </r>
  <r>
    <d v="2011-09-21T00:00:00"/>
    <x v="5"/>
    <d v="2011-09-01T00:00:00"/>
    <x v="9"/>
    <x v="3"/>
    <x v="1401"/>
    <x v="0"/>
    <n v="0"/>
    <n v="0"/>
    <n v="0"/>
    <n v="0"/>
    <n v="0"/>
    <n v="0"/>
    <n v="0"/>
    <n v="0"/>
    <n v="0"/>
    <n v="0"/>
    <n v="1"/>
    <n v="267800"/>
    <n v="4"/>
    <n v="678528"/>
    <n v="4"/>
    <n v="842243"/>
  </r>
  <r>
    <d v="2011-09-22T00:00:00"/>
    <x v="6"/>
    <d v="2011-09-01T00:00:00"/>
    <x v="9"/>
    <x v="6"/>
    <x v="1499"/>
    <x v="0"/>
    <n v="0"/>
    <n v="0"/>
    <n v="4"/>
    <n v="1089054"/>
    <n v="0"/>
    <n v="0"/>
    <n v="0"/>
    <n v="0"/>
    <n v="0"/>
    <n v="0"/>
    <n v="0"/>
    <n v="0"/>
    <n v="1"/>
    <n v="267800"/>
    <n v="6"/>
    <n v="911133"/>
  </r>
  <r>
    <d v="2011-09-23T00:00:00"/>
    <x v="0"/>
    <d v="2011-09-01T00:00:00"/>
    <x v="9"/>
    <x v="6"/>
    <x v="1414"/>
    <x v="0"/>
    <n v="0"/>
    <n v="0"/>
    <n v="3"/>
    <n v="1874600"/>
    <n v="0"/>
    <n v="0"/>
    <n v="0"/>
    <n v="0"/>
    <n v="0"/>
    <n v="0"/>
    <n v="1"/>
    <n v="142827"/>
    <n v="1"/>
    <n v="66253"/>
    <n v="0"/>
    <n v="0"/>
  </r>
  <r>
    <d v="2011-09-24T00:00:00"/>
    <x v="1"/>
    <d v="2011-09-01T00:00:00"/>
    <x v="9"/>
    <x v="11"/>
    <x v="1517"/>
    <x v="1"/>
    <n v="803400"/>
    <n v="8.3333333333333329E-2"/>
    <n v="10"/>
    <n v="6427200"/>
    <n v="0"/>
    <n v="0"/>
    <n v="0"/>
    <n v="0"/>
    <n v="0"/>
    <n v="0"/>
    <n v="1"/>
    <n v="803400"/>
    <n v="0"/>
    <n v="0"/>
    <n v="0"/>
    <n v="0"/>
  </r>
  <r>
    <d v="2011-09-25T00:00:00"/>
    <x v="2"/>
    <d v="2011-09-01T00:00:00"/>
    <x v="9"/>
    <x v="15"/>
    <x v="1428"/>
    <x v="1"/>
    <n v="803400"/>
    <n v="9.0909090909090912E-2"/>
    <n v="10"/>
    <n v="7498400"/>
    <n v="0"/>
    <n v="0"/>
    <n v="0"/>
    <n v="0"/>
    <n v="0"/>
    <n v="0"/>
    <n v="0"/>
    <n v="0"/>
    <n v="0"/>
    <n v="0"/>
    <n v="0"/>
    <n v="0"/>
  </r>
  <r>
    <d v="2011-09-26T00:00:00"/>
    <x v="3"/>
    <d v="2011-09-01T00:00:00"/>
    <x v="9"/>
    <x v="1"/>
    <x v="1416"/>
    <x v="0"/>
    <n v="0"/>
    <n v="0"/>
    <n v="0"/>
    <n v="0"/>
    <n v="0"/>
    <n v="0"/>
    <n v="2"/>
    <n v="535600"/>
    <n v="0"/>
    <n v="0"/>
    <n v="4"/>
    <n v="1071200"/>
    <n v="0"/>
    <n v="0"/>
    <n v="2"/>
    <n v="317908"/>
  </r>
  <r>
    <d v="2011-09-27T00:00:00"/>
    <x v="4"/>
    <d v="2011-09-01T00:00:00"/>
    <x v="9"/>
    <x v="0"/>
    <x v="0"/>
    <x v="0"/>
    <n v="0"/>
    <n v="0"/>
    <n v="0"/>
    <n v="0"/>
    <n v="0"/>
    <n v="0"/>
    <n v="0"/>
    <n v="0"/>
    <n v="0"/>
    <n v="0"/>
    <n v="0"/>
    <n v="0"/>
    <n v="5"/>
    <n v="484554"/>
    <n v="3"/>
    <n v="849522"/>
  </r>
  <r>
    <d v="2011-09-28T00:00:00"/>
    <x v="5"/>
    <d v="2011-09-01T00:00:00"/>
    <x v="9"/>
    <x v="3"/>
    <x v="1419"/>
    <x v="0"/>
    <n v="0"/>
    <n v="0"/>
    <n v="1"/>
    <n v="142827"/>
    <n v="0"/>
    <n v="0"/>
    <n v="0"/>
    <n v="0"/>
    <n v="0"/>
    <n v="0"/>
    <n v="0"/>
    <n v="0"/>
    <n v="4"/>
    <n v="502250"/>
    <n v="1"/>
    <n v="330650"/>
  </r>
  <r>
    <d v="2011-09-29T00:00:00"/>
    <x v="6"/>
    <d v="2011-09-01T00:00:00"/>
    <x v="9"/>
    <x v="6"/>
    <x v="1486"/>
    <x v="0"/>
    <n v="0"/>
    <n v="0"/>
    <n v="2"/>
    <n v="803400"/>
    <n v="0"/>
    <n v="0"/>
    <n v="0"/>
    <n v="0"/>
    <n v="0"/>
    <n v="0"/>
    <n v="2"/>
    <n v="410627"/>
    <n v="1"/>
    <n v="133900"/>
    <n v="6"/>
    <n v="1191131"/>
  </r>
  <r>
    <d v="2011-09-30T00:00:00"/>
    <x v="0"/>
    <d v="2011-09-01T00:00:00"/>
    <x v="9"/>
    <x v="4"/>
    <x v="1422"/>
    <x v="0"/>
    <n v="0"/>
    <n v="0"/>
    <n v="2"/>
    <n v="946227"/>
    <n v="0"/>
    <n v="0"/>
    <n v="0"/>
    <n v="0"/>
    <n v="0"/>
    <n v="0"/>
    <n v="0"/>
    <n v="0"/>
    <n v="0"/>
    <n v="0"/>
    <n v="3"/>
    <n v="466829"/>
  </r>
  <r>
    <d v="2011-10-01T00:00:00"/>
    <x v="1"/>
    <d v="2011-10-01T00:00:00"/>
    <x v="9"/>
    <x v="8"/>
    <x v="1518"/>
    <x v="0"/>
    <n v="0"/>
    <n v="0"/>
    <n v="6"/>
    <n v="3499254"/>
    <n v="0"/>
    <n v="0"/>
    <n v="0"/>
    <n v="0"/>
    <n v="0"/>
    <n v="0"/>
    <n v="1"/>
    <n v="167375"/>
    <n v="0"/>
    <n v="0"/>
    <n v="0"/>
    <n v="0"/>
  </r>
  <r>
    <d v="2011-10-02T00:00:00"/>
    <x v="2"/>
    <d v="2011-10-01T00:00:00"/>
    <x v="9"/>
    <x v="24"/>
    <x v="1489"/>
    <x v="0"/>
    <n v="0"/>
    <n v="0"/>
    <n v="22"/>
    <n v="12622308"/>
    <n v="0"/>
    <n v="0"/>
    <n v="2"/>
    <n v="410627"/>
    <n v="0"/>
    <n v="0"/>
    <n v="0"/>
    <n v="0"/>
    <n v="0"/>
    <n v="0"/>
    <n v="0"/>
    <n v="0"/>
  </r>
  <r>
    <d v="2011-10-03T00:00:00"/>
    <x v="3"/>
    <d v="2011-10-01T00:00:00"/>
    <x v="9"/>
    <x v="0"/>
    <x v="0"/>
    <x v="0"/>
    <n v="0"/>
    <n v="0"/>
    <n v="0"/>
    <n v="0"/>
    <n v="0"/>
    <n v="0"/>
    <n v="0"/>
    <n v="0"/>
    <n v="0"/>
    <n v="0"/>
    <n v="0"/>
    <n v="0"/>
    <n v="3"/>
    <n v="334943"/>
    <n v="4"/>
    <n v="989449"/>
  </r>
  <r>
    <d v="2011-10-04T00:00:00"/>
    <x v="4"/>
    <d v="2011-10-01T00:00:00"/>
    <x v="9"/>
    <x v="3"/>
    <x v="1389"/>
    <x v="0"/>
    <n v="0"/>
    <n v="0"/>
    <n v="0"/>
    <n v="0"/>
    <n v="0"/>
    <n v="0"/>
    <n v="0"/>
    <n v="0"/>
    <n v="0"/>
    <n v="0"/>
    <n v="1"/>
    <n v="535600"/>
    <n v="2"/>
    <n v="195638"/>
    <n v="2"/>
    <n v="306390"/>
  </r>
  <r>
    <d v="2011-10-05T00:00:00"/>
    <x v="5"/>
    <d v="2011-10-01T00:00:00"/>
    <x v="9"/>
    <x v="0"/>
    <x v="0"/>
    <x v="0"/>
    <n v="0"/>
    <n v="0"/>
    <n v="0"/>
    <n v="0"/>
    <n v="0"/>
    <n v="0"/>
    <n v="0"/>
    <n v="0"/>
    <n v="0"/>
    <n v="0"/>
    <n v="0"/>
    <n v="0"/>
    <n v="1"/>
    <n v="108425"/>
    <n v="5"/>
    <n v="1129148"/>
  </r>
  <r>
    <d v="2011-10-06T00:00:00"/>
    <x v="6"/>
    <d v="2011-10-01T00:00:00"/>
    <x v="9"/>
    <x v="0"/>
    <x v="0"/>
    <x v="0"/>
    <n v="0"/>
    <n v="0"/>
    <n v="0"/>
    <n v="0"/>
    <n v="0"/>
    <n v="0"/>
    <n v="0"/>
    <n v="0"/>
    <n v="0"/>
    <n v="0"/>
    <n v="0"/>
    <n v="0"/>
    <n v="0"/>
    <n v="0"/>
    <n v="7"/>
    <n v="2110073"/>
  </r>
  <r>
    <d v="2011-10-07T00:00:00"/>
    <x v="0"/>
    <d v="2011-10-01T00:00:00"/>
    <x v="9"/>
    <x v="1"/>
    <x v="1435"/>
    <x v="1"/>
    <n v="267800"/>
    <n v="0.16666666666666666"/>
    <n v="3"/>
    <n v="946227"/>
    <n v="0"/>
    <n v="0"/>
    <n v="1"/>
    <n v="803400"/>
    <n v="0"/>
    <n v="0"/>
    <n v="1"/>
    <n v="803400"/>
    <n v="1"/>
    <n v="257500"/>
    <n v="3"/>
    <n v="1003708"/>
  </r>
  <r>
    <d v="2011-10-08T00:00:00"/>
    <x v="1"/>
    <d v="2011-10-01T00:00:00"/>
    <x v="9"/>
    <x v="15"/>
    <x v="1519"/>
    <x v="0"/>
    <n v="0"/>
    <n v="0"/>
    <n v="9"/>
    <n v="5498827"/>
    <n v="0"/>
    <n v="0"/>
    <n v="1"/>
    <n v="142827"/>
    <n v="1"/>
    <n v="267800"/>
    <n v="0"/>
    <n v="0"/>
    <n v="0"/>
    <n v="0"/>
    <n v="0"/>
    <n v="0"/>
  </r>
  <r>
    <d v="2011-10-09T00:00:00"/>
    <x v="2"/>
    <d v="2011-10-01T00:00:00"/>
    <x v="9"/>
    <x v="13"/>
    <x v="1520"/>
    <x v="0"/>
    <n v="0"/>
    <n v="0"/>
    <n v="12"/>
    <n v="6445054"/>
    <n v="0"/>
    <n v="0"/>
    <n v="2"/>
    <n v="410627"/>
    <n v="0"/>
    <n v="0"/>
    <n v="3"/>
    <n v="669500"/>
    <n v="0"/>
    <n v="0"/>
    <n v="0"/>
    <n v="0"/>
  </r>
  <r>
    <d v="2011-10-10T00:00:00"/>
    <x v="3"/>
    <d v="2011-10-01T00:00:00"/>
    <x v="9"/>
    <x v="3"/>
    <x v="1401"/>
    <x v="0"/>
    <n v="0"/>
    <n v="0"/>
    <n v="1"/>
    <n v="267800"/>
    <n v="0"/>
    <n v="0"/>
    <n v="0"/>
    <n v="0"/>
    <n v="0"/>
    <n v="0"/>
    <n v="0"/>
    <n v="0"/>
    <n v="3"/>
    <n v="288263"/>
    <n v="0"/>
    <n v="0"/>
  </r>
  <r>
    <d v="2011-10-11T00:00:00"/>
    <x v="4"/>
    <d v="2011-10-01T00:00:00"/>
    <x v="9"/>
    <x v="0"/>
    <x v="0"/>
    <x v="0"/>
    <n v="0"/>
    <n v="0"/>
    <n v="0"/>
    <n v="0"/>
    <n v="0"/>
    <n v="0"/>
    <n v="0"/>
    <n v="0"/>
    <n v="0"/>
    <n v="0"/>
    <n v="0"/>
    <n v="0"/>
    <n v="1"/>
    <n v="124225"/>
    <n v="5"/>
    <n v="838241"/>
  </r>
  <r>
    <d v="2011-10-12T00:00:00"/>
    <x v="5"/>
    <d v="2011-10-01T00:00:00"/>
    <x v="9"/>
    <x v="0"/>
    <x v="0"/>
    <x v="0"/>
    <n v="0"/>
    <n v="0"/>
    <n v="0"/>
    <n v="0"/>
    <n v="0"/>
    <n v="0"/>
    <n v="0"/>
    <n v="0"/>
    <n v="0"/>
    <n v="0"/>
    <n v="0"/>
    <n v="0"/>
    <n v="2"/>
    <n v="278383"/>
    <n v="3"/>
    <n v="352794"/>
  </r>
  <r>
    <d v="2011-10-13T00:00:00"/>
    <x v="6"/>
    <d v="2011-10-01T00:00:00"/>
    <x v="9"/>
    <x v="1"/>
    <x v="1391"/>
    <x v="0"/>
    <n v="0"/>
    <n v="0"/>
    <n v="4"/>
    <n v="1606800"/>
    <n v="0"/>
    <n v="0"/>
    <n v="0"/>
    <n v="0"/>
    <n v="0"/>
    <n v="0"/>
    <n v="2"/>
    <n v="1071200"/>
    <n v="2"/>
    <n v="766350"/>
    <n v="7"/>
    <n v="1170621"/>
  </r>
  <r>
    <d v="2011-10-14T00:00:00"/>
    <x v="0"/>
    <d v="2011-10-01T00:00:00"/>
    <x v="9"/>
    <x v="1"/>
    <x v="1521"/>
    <x v="0"/>
    <n v="0"/>
    <n v="0"/>
    <n v="5"/>
    <n v="2553027"/>
    <n v="0"/>
    <n v="0"/>
    <n v="0"/>
    <n v="0"/>
    <n v="0"/>
    <n v="0"/>
    <n v="1"/>
    <n v="142827"/>
    <n v="5"/>
    <n v="865689"/>
    <n v="7"/>
    <n v="1023451"/>
  </r>
  <r>
    <d v="2011-10-15T00:00:00"/>
    <x v="1"/>
    <d v="2011-10-01T00:00:00"/>
    <x v="9"/>
    <x v="9"/>
    <x v="1405"/>
    <x v="1"/>
    <n v="267800"/>
    <n v="0.1"/>
    <n v="8"/>
    <n v="2160254"/>
    <n v="0"/>
    <n v="0"/>
    <n v="0"/>
    <n v="0"/>
    <n v="0"/>
    <n v="0"/>
    <n v="1"/>
    <n v="535600"/>
    <n v="0"/>
    <n v="0"/>
    <n v="0"/>
    <n v="0"/>
  </r>
  <r>
    <d v="2011-10-16T00:00:00"/>
    <x v="2"/>
    <d v="2011-10-01T00:00:00"/>
    <x v="9"/>
    <x v="24"/>
    <x v="1522"/>
    <x v="1"/>
    <n v="803400"/>
    <n v="4.1666666666666664E-2"/>
    <n v="18"/>
    <n v="7266308"/>
    <n v="0"/>
    <n v="0"/>
    <n v="2"/>
    <n v="1071200"/>
    <n v="0"/>
    <n v="0"/>
    <n v="3"/>
    <n v="803400"/>
    <n v="0"/>
    <n v="0"/>
    <n v="0"/>
    <n v="0"/>
  </r>
  <r>
    <d v="2011-10-17T00:00:00"/>
    <x v="3"/>
    <d v="2011-10-01T00:00:00"/>
    <x v="9"/>
    <x v="10"/>
    <x v="1516"/>
    <x v="1"/>
    <n v="267800"/>
    <n v="7.1428571428571425E-2"/>
    <n v="7"/>
    <n v="4017000"/>
    <n v="0"/>
    <n v="0"/>
    <n v="0"/>
    <n v="0"/>
    <n v="0"/>
    <n v="0"/>
    <n v="6"/>
    <n v="2678000"/>
    <n v="0"/>
    <n v="0"/>
    <n v="0"/>
    <n v="0"/>
  </r>
  <r>
    <d v="2011-10-18T00:00:00"/>
    <x v="4"/>
    <d v="2011-10-01T00:00:00"/>
    <x v="9"/>
    <x v="5"/>
    <x v="1435"/>
    <x v="0"/>
    <n v="0"/>
    <n v="0"/>
    <n v="5"/>
    <n v="2820827"/>
    <n v="0"/>
    <n v="0"/>
    <n v="0"/>
    <n v="0"/>
    <n v="0"/>
    <n v="0"/>
    <n v="0"/>
    <n v="0"/>
    <n v="2"/>
    <n v="386250"/>
    <n v="3"/>
    <n v="853844"/>
  </r>
  <r>
    <d v="2011-10-19T00:00:00"/>
    <x v="5"/>
    <d v="2011-10-01T00:00:00"/>
    <x v="9"/>
    <x v="3"/>
    <x v="1401"/>
    <x v="0"/>
    <n v="0"/>
    <n v="0"/>
    <n v="0"/>
    <n v="0"/>
    <n v="0"/>
    <n v="0"/>
    <n v="0"/>
    <n v="0"/>
    <n v="0"/>
    <n v="0"/>
    <n v="1"/>
    <n v="267800"/>
    <n v="1"/>
    <n v="401700"/>
    <n v="4"/>
    <n v="692422"/>
  </r>
  <r>
    <d v="2011-10-20T00:00:00"/>
    <x v="6"/>
    <d v="2011-10-01T00:00:00"/>
    <x v="9"/>
    <x v="8"/>
    <x v="1488"/>
    <x v="1"/>
    <n v="267800"/>
    <n v="0.14285714285714285"/>
    <n v="4"/>
    <n v="946227"/>
    <n v="0"/>
    <n v="0"/>
    <n v="0"/>
    <n v="0"/>
    <n v="0"/>
    <n v="0"/>
    <n v="2"/>
    <n v="535600"/>
    <n v="1"/>
    <n v="133900"/>
    <n v="2"/>
    <n v="379663"/>
  </r>
  <r>
    <d v="2011-10-21T00:00:00"/>
    <x v="0"/>
    <d v="2011-10-01T00:00:00"/>
    <x v="9"/>
    <x v="6"/>
    <x v="1488"/>
    <x v="0"/>
    <n v="0"/>
    <n v="0"/>
    <n v="1"/>
    <n v="142827"/>
    <n v="0"/>
    <n v="0"/>
    <n v="0"/>
    <n v="0"/>
    <n v="0"/>
    <n v="0"/>
    <n v="3"/>
    <n v="1606800"/>
    <n v="0"/>
    <n v="0"/>
    <n v="7"/>
    <n v="1276875"/>
  </r>
  <r>
    <d v="2011-10-22T00:00:00"/>
    <x v="1"/>
    <d v="2011-10-01T00:00:00"/>
    <x v="9"/>
    <x v="6"/>
    <x v="1416"/>
    <x v="1"/>
    <n v="535600"/>
    <n v="0.25"/>
    <n v="0"/>
    <n v="0"/>
    <n v="0"/>
    <n v="0"/>
    <n v="0"/>
    <n v="0"/>
    <n v="0"/>
    <n v="0"/>
    <n v="3"/>
    <n v="1071200"/>
    <n v="0"/>
    <n v="0"/>
    <n v="0"/>
    <n v="0"/>
  </r>
  <r>
    <d v="2011-10-23T00:00:00"/>
    <x v="2"/>
    <d v="2011-10-01T00:00:00"/>
    <x v="9"/>
    <x v="15"/>
    <x v="1523"/>
    <x v="0"/>
    <n v="0"/>
    <n v="0"/>
    <n v="10"/>
    <n v="5909454"/>
    <n v="0"/>
    <n v="0"/>
    <n v="0"/>
    <n v="0"/>
    <n v="0"/>
    <n v="0"/>
    <n v="1"/>
    <n v="267800"/>
    <n v="0"/>
    <n v="0"/>
    <n v="0"/>
    <n v="0"/>
  </r>
  <r>
    <d v="2011-10-24T00:00:00"/>
    <x v="3"/>
    <d v="2011-10-01T00:00:00"/>
    <x v="9"/>
    <x v="2"/>
    <x v="1413"/>
    <x v="0"/>
    <n v="0"/>
    <n v="0"/>
    <n v="3"/>
    <n v="1874600"/>
    <n v="0"/>
    <n v="0"/>
    <n v="0"/>
    <n v="0"/>
    <n v="0"/>
    <n v="0"/>
    <n v="0"/>
    <n v="0"/>
    <n v="2"/>
    <n v="356789"/>
    <n v="5"/>
    <n v="687667"/>
  </r>
  <r>
    <d v="2011-10-25T00:00:00"/>
    <x v="4"/>
    <d v="2011-10-01T00:00:00"/>
    <x v="9"/>
    <x v="4"/>
    <x v="1434"/>
    <x v="0"/>
    <n v="0"/>
    <n v="0"/>
    <n v="1"/>
    <n v="267800"/>
    <n v="0"/>
    <n v="0"/>
    <n v="0"/>
    <n v="0"/>
    <n v="0"/>
    <n v="0"/>
    <n v="1"/>
    <n v="142827"/>
    <n v="0"/>
    <n v="0"/>
    <n v="4"/>
    <n v="609588"/>
  </r>
  <r>
    <d v="2011-10-26T00:00:00"/>
    <x v="5"/>
    <d v="2011-10-01T00:00:00"/>
    <x v="9"/>
    <x v="2"/>
    <x v="1486"/>
    <x v="0"/>
    <n v="0"/>
    <n v="0"/>
    <n v="1"/>
    <n v="803400"/>
    <n v="0"/>
    <n v="0"/>
    <n v="0"/>
    <n v="0"/>
    <n v="0"/>
    <n v="0"/>
    <n v="2"/>
    <n v="410627"/>
    <n v="1"/>
    <n v="68666"/>
    <n v="1"/>
    <n v="379179"/>
  </r>
  <r>
    <d v="2011-10-27T00:00:00"/>
    <x v="6"/>
    <d v="2011-10-01T00:00:00"/>
    <x v="9"/>
    <x v="4"/>
    <x v="1434"/>
    <x v="0"/>
    <n v="0"/>
    <n v="0"/>
    <n v="0"/>
    <n v="0"/>
    <n v="0"/>
    <n v="0"/>
    <n v="0"/>
    <n v="0"/>
    <n v="0"/>
    <n v="0"/>
    <n v="2"/>
    <n v="410627"/>
    <n v="2"/>
    <n v="372700"/>
    <n v="3"/>
    <n v="326433"/>
  </r>
  <r>
    <d v="2011-10-28T00:00:00"/>
    <x v="0"/>
    <d v="2011-10-01T00:00:00"/>
    <x v="9"/>
    <x v="5"/>
    <x v="1524"/>
    <x v="0"/>
    <n v="0"/>
    <n v="0"/>
    <n v="2"/>
    <n v="410627"/>
    <n v="0"/>
    <n v="0"/>
    <n v="1"/>
    <n v="142827"/>
    <n v="0"/>
    <n v="0"/>
    <n v="2"/>
    <n v="678427"/>
    <n v="0"/>
    <n v="0"/>
    <n v="3"/>
    <n v="444740"/>
  </r>
  <r>
    <d v="2011-10-29T00:00:00"/>
    <x v="1"/>
    <d v="2011-10-01T00:00:00"/>
    <x v="9"/>
    <x v="5"/>
    <x v="1413"/>
    <x v="2"/>
    <n v="1071200"/>
    <n v="0.4"/>
    <n v="1"/>
    <n v="267800"/>
    <n v="0"/>
    <n v="0"/>
    <n v="2"/>
    <n v="1071200"/>
    <n v="0"/>
    <n v="0"/>
    <n v="0"/>
    <n v="-535600"/>
    <n v="0"/>
    <n v="0"/>
    <n v="0"/>
    <n v="0"/>
  </r>
  <r>
    <d v="2011-10-30T00:00:00"/>
    <x v="2"/>
    <d v="2011-10-01T00:00:00"/>
    <x v="9"/>
    <x v="18"/>
    <x v="1525"/>
    <x v="0"/>
    <n v="0"/>
    <n v="0"/>
    <n v="16"/>
    <n v="8176827"/>
    <n v="0"/>
    <n v="0"/>
    <n v="0"/>
    <n v="0"/>
    <n v="0"/>
    <n v="0"/>
    <n v="2"/>
    <n v="435175"/>
    <n v="0"/>
    <n v="0"/>
    <n v="0"/>
    <n v="0"/>
  </r>
  <r>
    <d v="2011-10-31T00:00:00"/>
    <x v="3"/>
    <d v="2011-10-01T00:00:00"/>
    <x v="9"/>
    <x v="0"/>
    <x v="0"/>
    <x v="0"/>
    <n v="0"/>
    <n v="0"/>
    <n v="0"/>
    <n v="0"/>
    <n v="0"/>
    <n v="0"/>
    <n v="0"/>
    <n v="0"/>
    <n v="0"/>
    <n v="0"/>
    <n v="0"/>
    <n v="0"/>
    <n v="0"/>
    <n v="0"/>
    <n v="4"/>
    <n v="809704"/>
  </r>
  <r>
    <d v="2011-11-01T00:00:00"/>
    <x v="4"/>
    <d v="2011-11-01T00:00:00"/>
    <x v="9"/>
    <x v="4"/>
    <x v="1394"/>
    <x v="0"/>
    <n v="0"/>
    <n v="0"/>
    <n v="1"/>
    <n v="535600"/>
    <n v="0"/>
    <n v="0"/>
    <n v="0"/>
    <n v="0"/>
    <n v="0"/>
    <n v="0"/>
    <n v="1"/>
    <n v="142827"/>
    <n v="7"/>
    <n v="969183"/>
    <n v="7"/>
    <n v="1339739"/>
  </r>
  <r>
    <d v="2011-11-02T00:00:00"/>
    <x v="5"/>
    <d v="2011-11-01T00:00:00"/>
    <x v="9"/>
    <x v="6"/>
    <x v="1416"/>
    <x v="0"/>
    <n v="0"/>
    <n v="0"/>
    <n v="4"/>
    <n v="1606800"/>
    <n v="0"/>
    <n v="0"/>
    <n v="0"/>
    <n v="0"/>
    <n v="0"/>
    <n v="0"/>
    <n v="0"/>
    <n v="0"/>
    <n v="1"/>
    <n v="124225"/>
    <n v="1"/>
    <n v="227611"/>
  </r>
  <r>
    <d v="2011-11-03T00:00:00"/>
    <x v="6"/>
    <d v="2011-11-01T00:00:00"/>
    <x v="9"/>
    <x v="8"/>
    <x v="1403"/>
    <x v="0"/>
    <n v="0"/>
    <n v="0"/>
    <n v="6"/>
    <n v="2017427"/>
    <n v="0"/>
    <n v="0"/>
    <n v="0"/>
    <n v="0"/>
    <n v="0"/>
    <n v="0"/>
    <n v="1"/>
    <n v="535600"/>
    <n v="3"/>
    <n v="447638"/>
    <n v="4"/>
    <n v="1066224"/>
  </r>
  <r>
    <d v="2011-11-04T00:00:00"/>
    <x v="0"/>
    <d v="2011-11-01T00:00:00"/>
    <x v="9"/>
    <x v="1"/>
    <x v="1405"/>
    <x v="0"/>
    <n v="0"/>
    <n v="0"/>
    <n v="6"/>
    <n v="2963654"/>
    <n v="0"/>
    <n v="0"/>
    <n v="0"/>
    <n v="0"/>
    <n v="0"/>
    <n v="0"/>
    <n v="0"/>
    <n v="0"/>
    <n v="3"/>
    <n v="456450"/>
    <n v="2"/>
    <n v="306390"/>
  </r>
  <r>
    <d v="2011-11-05T00:00:00"/>
    <x v="1"/>
    <d v="2011-11-01T00:00:00"/>
    <x v="9"/>
    <x v="6"/>
    <x v="1475"/>
    <x v="0"/>
    <n v="0"/>
    <n v="0"/>
    <n v="4"/>
    <n v="2285227"/>
    <n v="0"/>
    <n v="0"/>
    <n v="0"/>
    <n v="0"/>
    <n v="0"/>
    <n v="0"/>
    <n v="0"/>
    <n v="0"/>
    <n v="0"/>
    <n v="0"/>
    <n v="0"/>
    <n v="0"/>
  </r>
  <r>
    <d v="2011-11-06T00:00:00"/>
    <x v="2"/>
    <d v="2011-11-01T00:00:00"/>
    <x v="9"/>
    <x v="22"/>
    <x v="1526"/>
    <x v="1"/>
    <n v="267800"/>
    <n v="0.05"/>
    <n v="12"/>
    <n v="6337935"/>
    <n v="0"/>
    <n v="0"/>
    <n v="3"/>
    <n v="1339000"/>
    <n v="0"/>
    <n v="0"/>
    <n v="4"/>
    <n v="1749627"/>
    <n v="0"/>
    <n v="0"/>
    <n v="0"/>
    <n v="0"/>
  </r>
  <r>
    <d v="2011-11-07T00:00:00"/>
    <x v="3"/>
    <d v="2011-11-01T00:00:00"/>
    <x v="9"/>
    <x v="8"/>
    <x v="1429"/>
    <x v="0"/>
    <n v="0"/>
    <n v="0"/>
    <n v="3"/>
    <n v="1606800"/>
    <n v="0"/>
    <n v="0"/>
    <n v="2"/>
    <n v="535600"/>
    <n v="0"/>
    <n v="0"/>
    <n v="2"/>
    <n v="946227"/>
    <n v="0"/>
    <n v="0"/>
    <n v="0"/>
    <n v="0"/>
  </r>
  <r>
    <d v="2011-11-08T00:00:00"/>
    <x v="4"/>
    <d v="2011-11-01T00:00:00"/>
    <x v="9"/>
    <x v="2"/>
    <x v="1392"/>
    <x v="1"/>
    <n v="803400"/>
    <n v="0.33333333333333331"/>
    <n v="2"/>
    <n v="1339000"/>
    <n v="0"/>
    <n v="0"/>
    <n v="0"/>
    <n v="0"/>
    <n v="0"/>
    <n v="0"/>
    <n v="0"/>
    <n v="0"/>
    <n v="1"/>
    <n v="133900"/>
    <n v="4"/>
    <n v="1350885"/>
  </r>
  <r>
    <d v="2011-11-09T00:00:00"/>
    <x v="5"/>
    <d v="2011-11-01T00:00:00"/>
    <x v="9"/>
    <x v="3"/>
    <x v="1401"/>
    <x v="0"/>
    <n v="0"/>
    <n v="0"/>
    <n v="0"/>
    <n v="0"/>
    <n v="0"/>
    <n v="0"/>
    <n v="1"/>
    <n v="267800"/>
    <n v="0"/>
    <n v="0"/>
    <n v="0"/>
    <n v="0"/>
    <n v="4"/>
    <n v="860875"/>
    <n v="2"/>
    <n v="405775"/>
  </r>
  <r>
    <d v="2011-11-10T00:00:00"/>
    <x v="6"/>
    <d v="2011-11-01T00:00:00"/>
    <x v="9"/>
    <x v="3"/>
    <x v="1401"/>
    <x v="0"/>
    <n v="0"/>
    <n v="0"/>
    <n v="0"/>
    <n v="0"/>
    <n v="0"/>
    <n v="0"/>
    <n v="0"/>
    <n v="0"/>
    <n v="0"/>
    <n v="0"/>
    <n v="1"/>
    <n v="267800"/>
    <n v="0"/>
    <n v="0"/>
    <n v="6"/>
    <n v="1056417"/>
  </r>
  <r>
    <d v="2011-11-11T00:00:00"/>
    <x v="0"/>
    <d v="2011-11-01T00:00:00"/>
    <x v="9"/>
    <x v="0"/>
    <x v="0"/>
    <x v="0"/>
    <n v="0"/>
    <n v="0"/>
    <n v="0"/>
    <n v="0"/>
    <n v="0"/>
    <n v="0"/>
    <n v="0"/>
    <n v="0"/>
    <n v="0"/>
    <n v="0"/>
    <n v="0"/>
    <n v="0"/>
    <n v="0"/>
    <n v="0"/>
    <n v="6"/>
    <n v="1733018"/>
  </r>
  <r>
    <d v="2011-11-12T00:00:00"/>
    <x v="1"/>
    <d v="2011-11-01T00:00:00"/>
    <x v="9"/>
    <x v="3"/>
    <x v="1389"/>
    <x v="0"/>
    <n v="0"/>
    <n v="0"/>
    <n v="0"/>
    <n v="0"/>
    <n v="0"/>
    <n v="0"/>
    <n v="0"/>
    <n v="0"/>
    <n v="0"/>
    <n v="0"/>
    <n v="1"/>
    <n v="535600"/>
    <n v="0"/>
    <n v="0"/>
    <n v="0"/>
    <n v="0"/>
  </r>
  <r>
    <d v="2011-11-13T00:00:00"/>
    <x v="2"/>
    <d v="2011-11-01T00:00:00"/>
    <x v="9"/>
    <x v="4"/>
    <x v="1398"/>
    <x v="0"/>
    <n v="0"/>
    <n v="0"/>
    <n v="1"/>
    <n v="535600"/>
    <n v="0"/>
    <n v="0"/>
    <n v="0"/>
    <n v="0"/>
    <n v="0"/>
    <n v="0"/>
    <n v="1"/>
    <n v="267800"/>
    <n v="0"/>
    <n v="0"/>
    <n v="0"/>
    <n v="0"/>
  </r>
  <r>
    <d v="2011-11-14T00:00:00"/>
    <x v="3"/>
    <d v="2011-11-01T00:00:00"/>
    <x v="9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11-11-15T00:00:00"/>
    <x v="4"/>
    <d v="2011-11-01T00:00:00"/>
    <x v="9"/>
    <x v="6"/>
    <x v="1393"/>
    <x v="0"/>
    <n v="0"/>
    <n v="0"/>
    <n v="1"/>
    <n v="267800"/>
    <n v="0"/>
    <n v="0"/>
    <n v="0"/>
    <n v="0"/>
    <n v="0"/>
    <n v="0"/>
    <n v="3"/>
    <n v="803400"/>
    <n v="1"/>
    <n v="133900"/>
    <n v="2"/>
    <n v="323044"/>
  </r>
  <r>
    <d v="2011-11-16T00:00:00"/>
    <x v="5"/>
    <d v="2011-11-01T00:00:00"/>
    <x v="9"/>
    <x v="3"/>
    <x v="1401"/>
    <x v="0"/>
    <n v="0"/>
    <n v="0"/>
    <n v="0"/>
    <n v="0"/>
    <n v="0"/>
    <n v="0"/>
    <n v="0"/>
    <n v="0"/>
    <n v="0"/>
    <n v="0"/>
    <n v="1"/>
    <n v="267800"/>
    <n v="1"/>
    <n v="133900"/>
    <n v="3"/>
    <n v="536595"/>
  </r>
  <r>
    <d v="2011-11-17T00:00:00"/>
    <x v="6"/>
    <d v="2011-11-01T00:00:00"/>
    <x v="9"/>
    <x v="1"/>
    <x v="1416"/>
    <x v="0"/>
    <n v="0"/>
    <n v="0"/>
    <n v="0"/>
    <n v="0"/>
    <n v="0"/>
    <n v="0"/>
    <n v="1"/>
    <n v="267800"/>
    <n v="0"/>
    <n v="0"/>
    <n v="5"/>
    <n v="1339000"/>
    <n v="1"/>
    <n v="257500"/>
    <n v="3"/>
    <n v="886530"/>
  </r>
  <r>
    <d v="2011-11-18T00:00:00"/>
    <x v="0"/>
    <d v="2011-11-01T00:00:00"/>
    <x v="9"/>
    <x v="0"/>
    <x v="0"/>
    <x v="0"/>
    <n v="0"/>
    <n v="0"/>
    <n v="0"/>
    <n v="0"/>
    <n v="0"/>
    <n v="0"/>
    <n v="0"/>
    <n v="0"/>
    <n v="0"/>
    <n v="0"/>
    <n v="0"/>
    <n v="0"/>
    <n v="0"/>
    <n v="0"/>
    <n v="3"/>
    <n v="1010329"/>
  </r>
  <r>
    <d v="2011-11-19T00:00:00"/>
    <x v="1"/>
    <d v="2011-11-01T00:00:00"/>
    <x v="9"/>
    <x v="4"/>
    <x v="1425"/>
    <x v="0"/>
    <n v="0"/>
    <n v="0"/>
    <n v="2"/>
    <n v="1339000"/>
    <n v="0"/>
    <n v="0"/>
    <n v="0"/>
    <n v="0"/>
    <n v="0"/>
    <n v="0"/>
    <n v="0"/>
    <n v="0"/>
    <n v="0"/>
    <n v="0"/>
    <n v="1"/>
    <n v="216060"/>
  </r>
  <r>
    <d v="2011-11-20T00:00:00"/>
    <x v="2"/>
    <d v="2011-11-01T00:00:00"/>
    <x v="9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11-11-21T00:00:00"/>
    <x v="3"/>
    <d v="2011-11-01T00:00:00"/>
    <x v="9"/>
    <x v="0"/>
    <x v="0"/>
    <x v="0"/>
    <n v="0"/>
    <n v="0"/>
    <n v="0"/>
    <n v="0"/>
    <n v="0"/>
    <n v="0"/>
    <n v="0"/>
    <n v="0"/>
    <n v="0"/>
    <n v="0"/>
    <n v="0"/>
    <n v="0"/>
    <n v="7"/>
    <n v="822900"/>
    <n v="5"/>
    <n v="1505012"/>
  </r>
  <r>
    <d v="2011-11-22T00:00:00"/>
    <x v="4"/>
    <d v="2011-11-01T00:00:00"/>
    <x v="9"/>
    <x v="6"/>
    <x v="1406"/>
    <x v="0"/>
    <n v="0"/>
    <n v="0"/>
    <n v="4"/>
    <n v="1481827"/>
    <n v="0"/>
    <n v="0"/>
    <n v="0"/>
    <n v="0"/>
    <n v="0"/>
    <n v="0"/>
    <n v="0"/>
    <n v="0"/>
    <n v="4"/>
    <n v="615000"/>
    <n v="3"/>
    <n v="517479"/>
  </r>
  <r>
    <d v="2011-11-23T00:00:00"/>
    <x v="5"/>
    <d v="2011-11-01T00:00:00"/>
    <x v="9"/>
    <x v="3"/>
    <x v="1389"/>
    <x v="0"/>
    <n v="0"/>
    <n v="0"/>
    <n v="1"/>
    <n v="535600"/>
    <n v="0"/>
    <n v="0"/>
    <n v="0"/>
    <n v="0"/>
    <n v="0"/>
    <n v="0"/>
    <n v="0"/>
    <n v="0"/>
    <n v="0"/>
    <n v="0"/>
    <n v="2"/>
    <n v="541035"/>
  </r>
  <r>
    <d v="2011-11-24T00:00:00"/>
    <x v="6"/>
    <d v="2011-11-01T00:00:00"/>
    <x v="9"/>
    <x v="6"/>
    <x v="1416"/>
    <x v="0"/>
    <n v="0"/>
    <n v="0"/>
    <n v="2"/>
    <n v="803400"/>
    <n v="0"/>
    <n v="0"/>
    <n v="0"/>
    <n v="0"/>
    <n v="0"/>
    <n v="0"/>
    <n v="2"/>
    <n v="803400"/>
    <n v="2"/>
    <n v="242325"/>
    <n v="3"/>
    <n v="1031464"/>
  </r>
  <r>
    <d v="2011-11-25T00:00:00"/>
    <x v="0"/>
    <d v="2011-11-01T00:00:00"/>
    <x v="9"/>
    <x v="0"/>
    <x v="0"/>
    <x v="0"/>
    <n v="0"/>
    <n v="0"/>
    <n v="0"/>
    <n v="0"/>
    <n v="0"/>
    <n v="0"/>
    <n v="0"/>
    <n v="0"/>
    <n v="0"/>
    <n v="0"/>
    <n v="0"/>
    <n v="0"/>
    <n v="1"/>
    <n v="248450"/>
    <n v="5"/>
    <n v="751643"/>
  </r>
  <r>
    <d v="2011-11-26T00:00:00"/>
    <x v="1"/>
    <d v="2011-11-01T00:00:00"/>
    <x v="9"/>
    <x v="9"/>
    <x v="1527"/>
    <x v="0"/>
    <n v="0"/>
    <n v="0"/>
    <n v="8"/>
    <n v="4820400"/>
    <n v="0"/>
    <n v="0"/>
    <n v="1"/>
    <n v="803400"/>
    <n v="0"/>
    <n v="0"/>
    <n v="1"/>
    <n v="535600"/>
    <n v="1"/>
    <n v="401700"/>
    <n v="1"/>
    <n v="274320"/>
  </r>
  <r>
    <d v="2011-11-27T00:00:00"/>
    <x v="2"/>
    <d v="2011-11-01T00:00:00"/>
    <x v="9"/>
    <x v="17"/>
    <x v="1528"/>
    <x v="1"/>
    <n v="803400"/>
    <n v="4.3478260869565216E-2"/>
    <n v="13"/>
    <n v="7498400"/>
    <n v="0"/>
    <n v="0"/>
    <n v="1"/>
    <n v="142827"/>
    <n v="0"/>
    <n v="0"/>
    <n v="8"/>
    <n v="4017000"/>
    <n v="1"/>
    <n v="71413"/>
    <n v="0"/>
    <n v="0"/>
  </r>
  <r>
    <d v="2011-11-28T00:00:00"/>
    <x v="3"/>
    <d v="2011-11-01T00:00:00"/>
    <x v="9"/>
    <x v="4"/>
    <x v="1393"/>
    <x v="0"/>
    <n v="0"/>
    <n v="0"/>
    <n v="2"/>
    <n v="1071200"/>
    <n v="0"/>
    <n v="0"/>
    <n v="0"/>
    <n v="0"/>
    <n v="0"/>
    <n v="0"/>
    <n v="0"/>
    <n v="0"/>
    <n v="1"/>
    <n v="248450"/>
    <n v="2"/>
    <n v="235059"/>
  </r>
  <r>
    <d v="2011-11-29T00:00:00"/>
    <x v="4"/>
    <d v="2011-11-01T00:00:00"/>
    <x v="9"/>
    <x v="0"/>
    <x v="0"/>
    <x v="0"/>
    <n v="0"/>
    <n v="0"/>
    <n v="0"/>
    <n v="0"/>
    <n v="0"/>
    <n v="0"/>
    <n v="0"/>
    <n v="0"/>
    <n v="0"/>
    <n v="0"/>
    <n v="0"/>
    <n v="0"/>
    <n v="1"/>
    <n v="384497"/>
    <n v="5"/>
    <n v="664563"/>
  </r>
  <r>
    <d v="2011-11-30T00:00:00"/>
    <x v="5"/>
    <d v="2011-11-01T00:00:00"/>
    <x v="9"/>
    <x v="0"/>
    <x v="0"/>
    <x v="0"/>
    <n v="0"/>
    <n v="0"/>
    <n v="0"/>
    <n v="0"/>
    <n v="0"/>
    <n v="0"/>
    <n v="0"/>
    <n v="0"/>
    <n v="0"/>
    <n v="0"/>
    <n v="0"/>
    <n v="0"/>
    <n v="2"/>
    <n v="237175"/>
    <n v="6"/>
    <n v="1025156"/>
  </r>
  <r>
    <d v="2011-12-01T00:00:00"/>
    <x v="6"/>
    <d v="2011-12-01T00:00:00"/>
    <x v="9"/>
    <x v="4"/>
    <x v="1398"/>
    <x v="0"/>
    <n v="0"/>
    <n v="0"/>
    <n v="2"/>
    <n v="803400"/>
    <n v="0"/>
    <n v="0"/>
    <n v="0"/>
    <n v="0"/>
    <n v="0"/>
    <n v="0"/>
    <n v="0"/>
    <n v="0"/>
    <n v="1"/>
    <n v="267800"/>
    <n v="2"/>
    <n v="223725"/>
  </r>
  <r>
    <d v="2011-12-02T00:00:00"/>
    <x v="0"/>
    <d v="2011-12-01T00:00:00"/>
    <x v="9"/>
    <x v="5"/>
    <x v="1500"/>
    <x v="1"/>
    <n v="803400"/>
    <n v="0.2"/>
    <n v="3"/>
    <n v="2410200"/>
    <n v="0"/>
    <n v="0"/>
    <n v="0"/>
    <n v="0"/>
    <n v="0"/>
    <n v="0"/>
    <n v="1"/>
    <n v="803400"/>
    <n v="1"/>
    <n v="124225"/>
    <n v="8"/>
    <n v="1587045"/>
  </r>
  <r>
    <d v="2011-12-03T00:00:00"/>
    <x v="1"/>
    <d v="2011-12-01T00:00:00"/>
    <x v="9"/>
    <x v="14"/>
    <x v="1529"/>
    <x v="0"/>
    <n v="0"/>
    <n v="0"/>
    <n v="8"/>
    <n v="6427200"/>
    <n v="0"/>
    <n v="0"/>
    <n v="0"/>
    <n v="0"/>
    <n v="0"/>
    <n v="0"/>
    <n v="0"/>
    <n v="0"/>
    <n v="0"/>
    <n v="0"/>
    <n v="0"/>
    <n v="0"/>
  </r>
  <r>
    <d v="2011-12-04T00:00:00"/>
    <x v="2"/>
    <d v="2011-12-01T00:00:00"/>
    <x v="9"/>
    <x v="14"/>
    <x v="1464"/>
    <x v="1"/>
    <n v="803400"/>
    <n v="0.125"/>
    <n v="6"/>
    <n v="4284800"/>
    <n v="0"/>
    <n v="0"/>
    <n v="0"/>
    <n v="0"/>
    <n v="0"/>
    <n v="0"/>
    <n v="1"/>
    <n v="803400"/>
    <n v="0"/>
    <n v="0"/>
    <n v="0"/>
    <n v="0"/>
  </r>
  <r>
    <d v="2011-12-05T00:00:00"/>
    <x v="3"/>
    <d v="2011-12-01T00:00:00"/>
    <x v="9"/>
    <x v="3"/>
    <x v="1401"/>
    <x v="1"/>
    <n v="267800"/>
    <n v="1"/>
    <n v="0"/>
    <n v="0"/>
    <n v="0"/>
    <n v="0"/>
    <n v="0"/>
    <n v="0"/>
    <n v="0"/>
    <n v="0"/>
    <n v="0"/>
    <n v="0"/>
    <n v="1"/>
    <n v="535600"/>
    <n v="4"/>
    <n v="1191726"/>
  </r>
  <r>
    <d v="2011-12-06T00:00:00"/>
    <x v="4"/>
    <d v="2011-12-01T00:00:00"/>
    <x v="9"/>
    <x v="0"/>
    <x v="0"/>
    <x v="0"/>
    <n v="0"/>
    <n v="0"/>
    <n v="0"/>
    <n v="0"/>
    <n v="0"/>
    <n v="0"/>
    <n v="0"/>
    <n v="0"/>
    <n v="0"/>
    <n v="0"/>
    <n v="0"/>
    <n v="0"/>
    <n v="0"/>
    <n v="0"/>
    <n v="5"/>
    <n v="859679"/>
  </r>
  <r>
    <d v="2011-12-07T00:00:00"/>
    <x v="5"/>
    <d v="2011-12-01T00:00:00"/>
    <x v="9"/>
    <x v="4"/>
    <x v="1389"/>
    <x v="0"/>
    <n v="0"/>
    <n v="0"/>
    <n v="2"/>
    <n v="535600"/>
    <n v="0"/>
    <n v="0"/>
    <n v="0"/>
    <n v="0"/>
    <n v="0"/>
    <n v="0"/>
    <n v="0"/>
    <n v="0"/>
    <n v="0"/>
    <n v="0"/>
    <n v="6"/>
    <n v="1292053"/>
  </r>
  <r>
    <d v="2011-12-08T00:00:00"/>
    <x v="6"/>
    <d v="2011-12-01T00:00:00"/>
    <x v="9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11-12-09T00:00:00"/>
    <x v="0"/>
    <d v="2011-12-01T00:00:00"/>
    <x v="9"/>
    <x v="7"/>
    <x v="1530"/>
    <x v="0"/>
    <n v="0"/>
    <n v="0"/>
    <n v="8"/>
    <n v="3784908"/>
    <n v="0"/>
    <n v="0"/>
    <n v="0"/>
    <n v="0"/>
    <n v="0"/>
    <n v="0"/>
    <n v="1"/>
    <n v="803400"/>
    <n v="1"/>
    <n v="128750"/>
    <n v="6"/>
    <n v="953266"/>
  </r>
  <r>
    <d v="2011-12-10T00:00:00"/>
    <x v="1"/>
    <d v="2011-12-01T00:00:00"/>
    <x v="9"/>
    <x v="14"/>
    <x v="1493"/>
    <x v="0"/>
    <n v="0"/>
    <n v="0"/>
    <n v="8"/>
    <n v="4570454"/>
    <n v="0"/>
    <n v="0"/>
    <n v="0"/>
    <n v="0"/>
    <n v="0"/>
    <n v="0"/>
    <n v="0"/>
    <n v="0"/>
    <n v="0"/>
    <n v="0"/>
    <n v="0"/>
    <n v="0"/>
  </r>
  <r>
    <d v="2011-12-11T00:00:00"/>
    <x v="2"/>
    <d v="2011-12-01T00:00:00"/>
    <x v="9"/>
    <x v="23"/>
    <x v="1531"/>
    <x v="0"/>
    <n v="0"/>
    <n v="0"/>
    <n v="13"/>
    <n v="8712427"/>
    <n v="0"/>
    <n v="0"/>
    <n v="1"/>
    <n v="803400"/>
    <n v="0"/>
    <n v="0"/>
    <n v="1"/>
    <n v="142827"/>
    <n v="0"/>
    <n v="0"/>
    <n v="0"/>
    <n v="0"/>
  </r>
  <r>
    <d v="2011-12-12T00:00:00"/>
    <x v="3"/>
    <d v="2011-12-01T00:00:00"/>
    <x v="9"/>
    <x v="4"/>
    <x v="1398"/>
    <x v="0"/>
    <n v="0"/>
    <n v="0"/>
    <n v="1"/>
    <n v="535600"/>
    <n v="0"/>
    <n v="0"/>
    <n v="0"/>
    <n v="0"/>
    <n v="0"/>
    <n v="0"/>
    <n v="1"/>
    <n v="267800"/>
    <n v="1"/>
    <n v="401700"/>
    <n v="3"/>
    <n v="692476"/>
  </r>
  <r>
    <d v="2011-12-13T00:00:00"/>
    <x v="4"/>
    <d v="2011-12-01T00:00:00"/>
    <x v="9"/>
    <x v="3"/>
    <x v="1419"/>
    <x v="1"/>
    <n v="142827"/>
    <n v="1"/>
    <n v="0"/>
    <n v="0"/>
    <n v="0"/>
    <n v="0"/>
    <n v="0"/>
    <n v="0"/>
    <n v="0"/>
    <n v="0"/>
    <n v="0"/>
    <n v="0"/>
    <n v="0"/>
    <n v="0"/>
    <n v="1"/>
    <n v="108521"/>
  </r>
  <r>
    <d v="2011-12-14T00:00:00"/>
    <x v="5"/>
    <d v="2011-12-01T00:00:00"/>
    <x v="9"/>
    <x v="3"/>
    <x v="1401"/>
    <x v="1"/>
    <n v="267800"/>
    <n v="1"/>
    <n v="0"/>
    <n v="0"/>
    <n v="0"/>
    <n v="0"/>
    <n v="0"/>
    <n v="0"/>
    <n v="0"/>
    <n v="0"/>
    <n v="0"/>
    <n v="0"/>
    <n v="1"/>
    <n v="115375"/>
    <n v="5"/>
    <n v="1404582"/>
  </r>
  <r>
    <d v="2011-12-15T00:00:00"/>
    <x v="6"/>
    <d v="2011-12-01T00:00:00"/>
    <x v="9"/>
    <x v="0"/>
    <x v="0"/>
    <x v="0"/>
    <n v="0"/>
    <n v="0"/>
    <n v="0"/>
    <n v="0"/>
    <n v="0"/>
    <n v="0"/>
    <n v="0"/>
    <n v="0"/>
    <n v="0"/>
    <n v="0"/>
    <n v="0"/>
    <n v="0"/>
    <n v="1"/>
    <n v="803400"/>
    <n v="5"/>
    <n v="1076728"/>
  </r>
  <r>
    <d v="2011-12-16T00:00:00"/>
    <x v="0"/>
    <d v="2011-12-01T00:00:00"/>
    <x v="9"/>
    <x v="14"/>
    <x v="1532"/>
    <x v="0"/>
    <n v="0"/>
    <n v="0"/>
    <n v="8"/>
    <n v="5356000"/>
    <n v="0"/>
    <n v="0"/>
    <n v="0"/>
    <n v="0"/>
    <n v="0"/>
    <n v="0"/>
    <n v="0"/>
    <n v="0"/>
    <n v="1"/>
    <n v="108425"/>
    <n v="8"/>
    <n v="1191247"/>
  </r>
  <r>
    <d v="2011-12-17T00:00:00"/>
    <x v="1"/>
    <d v="2011-12-01T00:00:00"/>
    <x v="9"/>
    <x v="8"/>
    <x v="1479"/>
    <x v="0"/>
    <n v="0"/>
    <n v="0"/>
    <n v="5"/>
    <n v="3481400"/>
    <n v="0"/>
    <n v="0"/>
    <n v="0"/>
    <n v="0"/>
    <n v="0"/>
    <n v="0"/>
    <n v="2"/>
    <n v="946227"/>
    <n v="0"/>
    <n v="0"/>
    <n v="1"/>
    <n v="102705"/>
  </r>
  <r>
    <d v="2011-12-18T00:00:00"/>
    <x v="2"/>
    <d v="2011-12-01T00:00:00"/>
    <x v="9"/>
    <x v="8"/>
    <x v="1424"/>
    <x v="0"/>
    <n v="0"/>
    <n v="0"/>
    <n v="7"/>
    <n v="4159827"/>
    <n v="0"/>
    <n v="0"/>
    <n v="0"/>
    <n v="0"/>
    <n v="0"/>
    <n v="0"/>
    <n v="0"/>
    <n v="0"/>
    <n v="0"/>
    <n v="0"/>
    <n v="0"/>
    <n v="0"/>
  </r>
  <r>
    <d v="2011-12-19T00:00:00"/>
    <x v="3"/>
    <d v="2011-12-01T00:00:00"/>
    <x v="9"/>
    <x v="0"/>
    <x v="0"/>
    <x v="0"/>
    <n v="0"/>
    <n v="0"/>
    <n v="0"/>
    <n v="0"/>
    <n v="0"/>
    <n v="0"/>
    <n v="0"/>
    <n v="0"/>
    <n v="0"/>
    <n v="0"/>
    <n v="0"/>
    <n v="0"/>
    <n v="3"/>
    <n v="688201"/>
    <n v="2"/>
    <n v="534386"/>
  </r>
  <r>
    <d v="2011-12-20T00:00:00"/>
    <x v="4"/>
    <d v="2011-12-01T00:00:00"/>
    <x v="9"/>
    <x v="3"/>
    <x v="1419"/>
    <x v="0"/>
    <n v="0"/>
    <n v="0"/>
    <n v="0"/>
    <n v="0"/>
    <n v="0"/>
    <n v="0"/>
    <n v="0"/>
    <n v="0"/>
    <n v="0"/>
    <n v="0"/>
    <n v="1"/>
    <n v="142827"/>
    <n v="2"/>
    <n v="359677"/>
    <n v="3"/>
    <n v="427229"/>
  </r>
  <r>
    <d v="2011-12-21T00:00:00"/>
    <x v="5"/>
    <d v="2011-12-01T00:00:00"/>
    <x v="9"/>
    <x v="0"/>
    <x v="0"/>
    <x v="0"/>
    <n v="0"/>
    <n v="0"/>
    <n v="0"/>
    <n v="0"/>
    <n v="0"/>
    <n v="0"/>
    <n v="0"/>
    <n v="0"/>
    <n v="0"/>
    <n v="0"/>
    <n v="0"/>
    <n v="0"/>
    <n v="0"/>
    <n v="0"/>
    <n v="5"/>
    <n v="2010414"/>
  </r>
  <r>
    <d v="2011-12-22T00:00:00"/>
    <x v="6"/>
    <d v="2011-12-01T00:00:00"/>
    <x v="9"/>
    <x v="3"/>
    <x v="1419"/>
    <x v="0"/>
    <n v="0"/>
    <n v="0"/>
    <n v="0"/>
    <n v="0"/>
    <n v="0"/>
    <n v="0"/>
    <n v="0"/>
    <n v="0"/>
    <n v="0"/>
    <n v="0"/>
    <n v="1"/>
    <n v="142827"/>
    <n v="0"/>
    <n v="0"/>
    <n v="7"/>
    <n v="1910784"/>
  </r>
  <r>
    <d v="2011-12-23T00:00:00"/>
    <x v="0"/>
    <d v="2011-12-01T00:00:00"/>
    <x v="9"/>
    <x v="3"/>
    <x v="1401"/>
    <x v="0"/>
    <n v="0"/>
    <n v="0"/>
    <n v="1"/>
    <n v="267800"/>
    <n v="0"/>
    <n v="0"/>
    <n v="0"/>
    <n v="0"/>
    <n v="0"/>
    <n v="0"/>
    <n v="0"/>
    <n v="0"/>
    <n v="1"/>
    <n v="124225"/>
    <n v="3"/>
    <n v="408293"/>
  </r>
  <r>
    <d v="2011-12-24T00:00:00"/>
    <x v="1"/>
    <d v="2011-12-01T00:00:00"/>
    <x v="9"/>
    <x v="5"/>
    <x v="1435"/>
    <x v="0"/>
    <n v="0"/>
    <n v="0"/>
    <n v="4"/>
    <n v="2553027"/>
    <n v="0"/>
    <n v="0"/>
    <n v="0"/>
    <n v="0"/>
    <n v="0"/>
    <n v="0"/>
    <n v="1"/>
    <n v="267800"/>
    <n v="0"/>
    <n v="0"/>
    <n v="0"/>
    <n v="0"/>
  </r>
  <r>
    <d v="2011-12-25T00:00:00"/>
    <x v="2"/>
    <d v="2011-12-01T00:00:00"/>
    <x v="9"/>
    <x v="10"/>
    <x v="1533"/>
    <x v="2"/>
    <n v="1339000"/>
    <n v="0.14285714285714285"/>
    <n v="12"/>
    <n v="8301800"/>
    <n v="0"/>
    <n v="0"/>
    <n v="0"/>
    <n v="0"/>
    <n v="0"/>
    <n v="0"/>
    <n v="0"/>
    <n v="0"/>
    <n v="0"/>
    <n v="0"/>
    <n v="0"/>
    <n v="0"/>
  </r>
  <r>
    <d v="2011-12-26T00:00:00"/>
    <x v="3"/>
    <d v="2011-12-01T00:00:00"/>
    <x v="9"/>
    <x v="0"/>
    <x v="0"/>
    <x v="0"/>
    <n v="0"/>
    <n v="0"/>
    <n v="0"/>
    <n v="0"/>
    <n v="0"/>
    <n v="0"/>
    <n v="0"/>
    <n v="0"/>
    <n v="0"/>
    <n v="0"/>
    <n v="0"/>
    <n v="0"/>
    <n v="0"/>
    <n v="0"/>
    <n v="3"/>
    <n v="849416"/>
  </r>
  <r>
    <d v="2011-12-27T00:00:00"/>
    <x v="4"/>
    <d v="2011-12-01T00:00:00"/>
    <x v="9"/>
    <x v="0"/>
    <x v="0"/>
    <x v="0"/>
    <n v="0"/>
    <n v="0"/>
    <n v="0"/>
    <n v="0"/>
    <n v="0"/>
    <n v="0"/>
    <n v="0"/>
    <n v="0"/>
    <n v="0"/>
    <n v="0"/>
    <n v="0"/>
    <n v="0"/>
    <n v="0"/>
    <n v="0"/>
    <n v="4"/>
    <n v="1162242"/>
  </r>
  <r>
    <d v="2011-12-28T00:00:00"/>
    <x v="5"/>
    <d v="2011-12-01T00:00:00"/>
    <x v="9"/>
    <x v="3"/>
    <x v="1389"/>
    <x v="0"/>
    <n v="0"/>
    <n v="0"/>
    <n v="1"/>
    <n v="535600"/>
    <n v="0"/>
    <n v="0"/>
    <n v="0"/>
    <n v="0"/>
    <n v="0"/>
    <n v="0"/>
    <n v="0"/>
    <n v="0"/>
    <n v="1"/>
    <n v="216850"/>
    <n v="5"/>
    <n v="785070"/>
  </r>
  <r>
    <d v="2011-12-29T00:00:00"/>
    <x v="6"/>
    <d v="2011-12-01T00:00:00"/>
    <x v="9"/>
    <x v="3"/>
    <x v="1389"/>
    <x v="0"/>
    <n v="0"/>
    <n v="0"/>
    <n v="0"/>
    <n v="0"/>
    <n v="0"/>
    <n v="0"/>
    <n v="0"/>
    <n v="0"/>
    <n v="0"/>
    <n v="0"/>
    <n v="1"/>
    <n v="535600"/>
    <n v="0"/>
    <n v="0"/>
    <n v="3"/>
    <n v="1085475"/>
  </r>
  <r>
    <d v="2011-12-30T00:00:00"/>
    <x v="0"/>
    <d v="2011-12-01T00:00:00"/>
    <x v="9"/>
    <x v="0"/>
    <x v="0"/>
    <x v="0"/>
    <n v="0"/>
    <n v="0"/>
    <n v="0"/>
    <n v="0"/>
    <n v="0"/>
    <n v="0"/>
    <n v="0"/>
    <n v="0"/>
    <n v="0"/>
    <n v="0"/>
    <n v="0"/>
    <n v="0"/>
    <n v="1"/>
    <n v="257500"/>
    <n v="0"/>
    <n v="0"/>
  </r>
  <r>
    <d v="2011-12-31T00:00:00"/>
    <x v="1"/>
    <d v="2011-12-01T00:00:00"/>
    <x v="9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12-01-01T00:00:00"/>
    <x v="2"/>
    <d v="2012-01-01T00:00:00"/>
    <x v="1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12-01-02T00:00:00"/>
    <x v="3"/>
    <d v="2012-01-01T00:00:00"/>
    <x v="10"/>
    <x v="0"/>
    <x v="0"/>
    <x v="0"/>
    <n v="0"/>
    <n v="0"/>
    <n v="0"/>
    <n v="0"/>
    <n v="0"/>
    <n v="0"/>
    <n v="0"/>
    <n v="0"/>
    <n v="0"/>
    <n v="0"/>
    <n v="0"/>
    <n v="0"/>
    <n v="1"/>
    <n v="248450"/>
    <n v="0"/>
    <n v="0"/>
  </r>
  <r>
    <d v="2012-01-03T00:00:00"/>
    <x v="4"/>
    <d v="2012-01-01T00:00:00"/>
    <x v="10"/>
    <x v="2"/>
    <x v="1534"/>
    <x v="1"/>
    <n v="283350"/>
    <n v="0.33333333333333331"/>
    <n v="0"/>
    <n v="0"/>
    <n v="0"/>
    <n v="0"/>
    <n v="1"/>
    <n v="283350"/>
    <n v="0"/>
    <n v="0"/>
    <n v="1"/>
    <n v="123966"/>
    <n v="1"/>
    <n v="108425"/>
    <n v="3"/>
    <n v="512112"/>
  </r>
  <r>
    <d v="2012-01-04T00:00:00"/>
    <x v="5"/>
    <d v="2012-01-01T00:00:00"/>
    <x v="10"/>
    <x v="0"/>
    <x v="0"/>
    <x v="0"/>
    <n v="0"/>
    <n v="0"/>
    <n v="0"/>
    <n v="0"/>
    <n v="0"/>
    <n v="0"/>
    <n v="0"/>
    <n v="0"/>
    <n v="0"/>
    <n v="0"/>
    <n v="0"/>
    <n v="0"/>
    <n v="1"/>
    <n v="124225"/>
    <n v="5"/>
    <n v="697820"/>
  </r>
  <r>
    <d v="2012-01-05T00:00:00"/>
    <x v="6"/>
    <d v="2012-01-01T00:00:00"/>
    <x v="10"/>
    <x v="3"/>
    <x v="1535"/>
    <x v="0"/>
    <n v="0"/>
    <n v="0"/>
    <n v="1"/>
    <n v="283350"/>
    <n v="0"/>
    <n v="0"/>
    <n v="0"/>
    <n v="0"/>
    <n v="0"/>
    <n v="0"/>
    <n v="0"/>
    <n v="0"/>
    <n v="0"/>
    <n v="0"/>
    <n v="2"/>
    <n v="381369"/>
  </r>
  <r>
    <d v="2012-01-06T00:00:00"/>
    <x v="0"/>
    <d v="2012-01-01T00:00:00"/>
    <x v="10"/>
    <x v="4"/>
    <x v="1536"/>
    <x v="0"/>
    <n v="0"/>
    <n v="0"/>
    <n v="2"/>
    <n v="1416750"/>
    <n v="0"/>
    <n v="0"/>
    <n v="0"/>
    <n v="0"/>
    <n v="0"/>
    <n v="0"/>
    <n v="0"/>
    <n v="0"/>
    <n v="0"/>
    <n v="0"/>
    <n v="4"/>
    <n v="462652"/>
  </r>
  <r>
    <d v="2012-01-07T00:00:00"/>
    <x v="1"/>
    <d v="2012-01-01T00:00:00"/>
    <x v="10"/>
    <x v="10"/>
    <x v="1537"/>
    <x v="1"/>
    <n v="850050"/>
    <n v="7.1428571428571425E-2"/>
    <n v="9"/>
    <n v="5685890"/>
    <n v="0"/>
    <n v="0"/>
    <n v="1"/>
    <n v="850050"/>
    <n v="0"/>
    <n v="0"/>
    <n v="3"/>
    <n v="460444"/>
    <n v="0"/>
    <n v="0"/>
    <n v="2"/>
    <n v="378558"/>
  </r>
  <r>
    <d v="2012-01-08T00:00:00"/>
    <x v="2"/>
    <d v="2012-01-01T00:00:00"/>
    <x v="10"/>
    <x v="16"/>
    <x v="1538"/>
    <x v="2"/>
    <n v="1700100"/>
    <n v="0.125"/>
    <n v="13"/>
    <n v="8236040"/>
    <n v="0"/>
    <n v="0"/>
    <n v="0"/>
    <n v="0"/>
    <n v="0"/>
    <n v="0"/>
    <n v="1"/>
    <n v="283350"/>
    <n v="0"/>
    <n v="0"/>
    <n v="0"/>
    <n v="0"/>
  </r>
  <r>
    <d v="2012-01-09T00:00:00"/>
    <x v="3"/>
    <d v="2012-01-01T00:00:00"/>
    <x v="10"/>
    <x v="3"/>
    <x v="1539"/>
    <x v="1"/>
    <n v="850050"/>
    <n v="1"/>
    <n v="0"/>
    <n v="0"/>
    <n v="0"/>
    <n v="0"/>
    <n v="1"/>
    <n v="850050"/>
    <n v="0"/>
    <n v="0"/>
    <n v="-1"/>
    <n v="-850050"/>
    <n v="0"/>
    <n v="0"/>
    <n v="0"/>
    <n v="0"/>
  </r>
  <r>
    <d v="2012-01-10T00:00:00"/>
    <x v="4"/>
    <d v="2012-01-01T00:00:00"/>
    <x v="10"/>
    <x v="3"/>
    <x v="1535"/>
    <x v="0"/>
    <n v="0"/>
    <n v="0"/>
    <n v="1"/>
    <n v="283350"/>
    <n v="0"/>
    <n v="0"/>
    <n v="0"/>
    <n v="0"/>
    <n v="0"/>
    <n v="0"/>
    <n v="0"/>
    <n v="0"/>
    <n v="1"/>
    <n v="401700"/>
    <n v="6"/>
    <n v="854622"/>
  </r>
  <r>
    <d v="2012-01-11T00:00:00"/>
    <x v="5"/>
    <d v="2012-01-01T00:00:00"/>
    <x v="10"/>
    <x v="3"/>
    <x v="1535"/>
    <x v="0"/>
    <n v="0"/>
    <n v="0"/>
    <n v="1"/>
    <n v="283350"/>
    <n v="0"/>
    <n v="0"/>
    <n v="0"/>
    <n v="0"/>
    <n v="0"/>
    <n v="0"/>
    <n v="0"/>
    <n v="0"/>
    <n v="1"/>
    <n v="401700"/>
    <n v="2"/>
    <n v="1368993"/>
  </r>
  <r>
    <d v="2012-01-12T00:00:00"/>
    <x v="6"/>
    <d v="2012-01-01T00:00:00"/>
    <x v="10"/>
    <x v="0"/>
    <x v="0"/>
    <x v="0"/>
    <n v="0"/>
    <n v="0"/>
    <n v="0"/>
    <n v="0"/>
    <n v="0"/>
    <n v="0"/>
    <n v="0"/>
    <n v="0"/>
    <n v="0"/>
    <n v="0"/>
    <n v="0"/>
    <n v="0"/>
    <n v="2"/>
    <n v="525950"/>
    <n v="3"/>
    <n v="610198"/>
  </r>
  <r>
    <d v="2012-01-13T00:00:00"/>
    <x v="0"/>
    <d v="2012-01-01T00:00:00"/>
    <x v="10"/>
    <x v="0"/>
    <x v="0"/>
    <x v="0"/>
    <n v="0"/>
    <n v="0"/>
    <n v="0"/>
    <n v="0"/>
    <n v="0"/>
    <n v="0"/>
    <n v="0"/>
    <n v="0"/>
    <n v="0"/>
    <n v="0"/>
    <n v="0"/>
    <n v="0"/>
    <n v="1"/>
    <n v="267800"/>
    <n v="7"/>
    <n v="934454"/>
  </r>
  <r>
    <d v="2012-01-14T00:00:00"/>
    <x v="1"/>
    <d v="2012-01-01T00:00:00"/>
    <x v="1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12-01-15T00:00:00"/>
    <x v="2"/>
    <d v="2012-01-01T00:00:00"/>
    <x v="1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12-01-16T00:00:00"/>
    <x v="3"/>
    <d v="2012-01-01T00:00:00"/>
    <x v="10"/>
    <x v="0"/>
    <x v="0"/>
    <x v="0"/>
    <n v="0"/>
    <n v="0"/>
    <n v="0"/>
    <n v="0"/>
    <n v="0"/>
    <n v="0"/>
    <n v="0"/>
    <n v="0"/>
    <n v="0"/>
    <n v="0"/>
    <n v="0"/>
    <n v="0"/>
    <n v="0"/>
    <n v="0"/>
    <n v="5"/>
    <n v="724367"/>
  </r>
  <r>
    <d v="2012-01-17T00:00:00"/>
    <x v="4"/>
    <d v="2012-01-01T00:00:00"/>
    <x v="10"/>
    <x v="0"/>
    <x v="0"/>
    <x v="0"/>
    <n v="0"/>
    <n v="0"/>
    <n v="0"/>
    <n v="0"/>
    <n v="0"/>
    <n v="0"/>
    <n v="0"/>
    <n v="0"/>
    <n v="0"/>
    <n v="0"/>
    <n v="0"/>
    <n v="0"/>
    <n v="2"/>
    <n v="465300"/>
    <n v="4"/>
    <n v="491096"/>
  </r>
  <r>
    <d v="2012-01-18T00:00:00"/>
    <x v="5"/>
    <d v="2012-01-01T00:00:00"/>
    <x v="10"/>
    <x v="0"/>
    <x v="0"/>
    <x v="0"/>
    <n v="0"/>
    <n v="0"/>
    <n v="0"/>
    <n v="0"/>
    <n v="0"/>
    <n v="0"/>
    <n v="0"/>
    <n v="0"/>
    <n v="0"/>
    <n v="0"/>
    <n v="0"/>
    <n v="0"/>
    <n v="0"/>
    <n v="0"/>
    <n v="5"/>
    <n v="876370"/>
  </r>
  <r>
    <d v="2012-01-19T00:00:00"/>
    <x v="6"/>
    <d v="2012-01-01T00:00:00"/>
    <x v="10"/>
    <x v="0"/>
    <x v="0"/>
    <x v="0"/>
    <n v="0"/>
    <n v="0"/>
    <n v="0"/>
    <n v="0"/>
    <n v="0"/>
    <n v="0"/>
    <n v="0"/>
    <n v="0"/>
    <n v="0"/>
    <n v="0"/>
    <n v="0"/>
    <n v="0"/>
    <n v="0"/>
    <n v="0"/>
    <n v="6"/>
    <n v="1022964"/>
  </r>
  <r>
    <d v="2012-01-20T00:00:00"/>
    <x v="0"/>
    <d v="2012-01-01T00:00:00"/>
    <x v="10"/>
    <x v="4"/>
    <x v="1536"/>
    <x v="0"/>
    <n v="0"/>
    <n v="0"/>
    <n v="2"/>
    <n v="1416750"/>
    <n v="0"/>
    <n v="0"/>
    <n v="0"/>
    <n v="0"/>
    <n v="0"/>
    <n v="0"/>
    <n v="0"/>
    <n v="0"/>
    <n v="0"/>
    <n v="0"/>
    <n v="2"/>
    <n v="578205"/>
  </r>
  <r>
    <d v="2012-01-21T00:00:00"/>
    <x v="1"/>
    <d v="2012-01-01T00:00:00"/>
    <x v="10"/>
    <x v="15"/>
    <x v="1540"/>
    <x v="0"/>
    <n v="0"/>
    <n v="0"/>
    <n v="9"/>
    <n v="5837010"/>
    <n v="0"/>
    <n v="0"/>
    <n v="1"/>
    <n v="850050"/>
    <n v="0"/>
    <n v="0"/>
    <n v="1"/>
    <n v="850050"/>
    <n v="0"/>
    <n v="0"/>
    <n v="0"/>
    <n v="0"/>
  </r>
  <r>
    <d v="2012-01-22T00:00:00"/>
    <x v="2"/>
    <d v="2012-01-01T00:00:00"/>
    <x v="10"/>
    <x v="16"/>
    <x v="1541"/>
    <x v="0"/>
    <n v="0"/>
    <n v="0"/>
    <n v="15"/>
    <n v="10200600"/>
    <n v="0"/>
    <n v="0"/>
    <n v="0"/>
    <n v="0"/>
    <n v="0"/>
    <n v="0"/>
    <n v="1"/>
    <n v="283350"/>
    <n v="0"/>
    <n v="0"/>
    <n v="0"/>
    <n v="0"/>
  </r>
  <r>
    <d v="2012-01-23T00:00:00"/>
    <x v="3"/>
    <d v="2012-01-01T00:00:00"/>
    <x v="10"/>
    <x v="3"/>
    <x v="1542"/>
    <x v="0"/>
    <n v="0"/>
    <n v="0"/>
    <n v="0"/>
    <n v="0"/>
    <n v="0"/>
    <n v="0"/>
    <n v="0"/>
    <n v="0"/>
    <n v="0"/>
    <n v="0"/>
    <n v="1"/>
    <n v="566700"/>
    <n v="2"/>
    <n v="566699"/>
    <n v="8"/>
    <n v="1323783"/>
  </r>
  <r>
    <d v="2012-01-24T00:00:00"/>
    <x v="4"/>
    <d v="2012-01-01T00:00:00"/>
    <x v="10"/>
    <x v="12"/>
    <x v="1543"/>
    <x v="0"/>
    <n v="0"/>
    <n v="0"/>
    <n v="9"/>
    <n v="4684720"/>
    <n v="0"/>
    <n v="0"/>
    <n v="1"/>
    <n v="283350"/>
    <n v="0"/>
    <n v="0"/>
    <n v="3"/>
    <n v="1310494"/>
    <n v="2"/>
    <n v="673425"/>
    <n v="4"/>
    <n v="615968"/>
  </r>
  <r>
    <d v="2012-01-25T00:00:00"/>
    <x v="5"/>
    <d v="2012-01-01T00:00:00"/>
    <x v="10"/>
    <x v="2"/>
    <x v="1544"/>
    <x v="0"/>
    <n v="0"/>
    <n v="0"/>
    <n v="3"/>
    <n v="1133400"/>
    <n v="0"/>
    <n v="0"/>
    <n v="0"/>
    <n v="0"/>
    <n v="0"/>
    <n v="0"/>
    <n v="0"/>
    <n v="0"/>
    <n v="0"/>
    <n v="0"/>
    <n v="5"/>
    <n v="728174"/>
  </r>
  <r>
    <d v="2012-01-26T00:00:00"/>
    <x v="6"/>
    <d v="2012-01-01T00:00:00"/>
    <x v="10"/>
    <x v="2"/>
    <x v="1545"/>
    <x v="0"/>
    <n v="0"/>
    <n v="0"/>
    <n v="2"/>
    <n v="850050"/>
    <n v="0"/>
    <n v="0"/>
    <n v="0"/>
    <n v="0"/>
    <n v="0"/>
    <n v="0"/>
    <n v="1"/>
    <n v="247931"/>
    <n v="1"/>
    <n v="66253"/>
    <n v="4"/>
    <n v="595003"/>
  </r>
  <r>
    <d v="2012-01-27T00:00:00"/>
    <x v="0"/>
    <d v="2012-01-01T00:00:00"/>
    <x v="10"/>
    <x v="14"/>
    <x v="1546"/>
    <x v="1"/>
    <n v="283350"/>
    <n v="0.125"/>
    <n v="6"/>
    <n v="1435640"/>
    <n v="0"/>
    <n v="0"/>
    <n v="0"/>
    <n v="0"/>
    <n v="0"/>
    <n v="0"/>
    <n v="1"/>
    <n v="566700"/>
    <n v="4"/>
    <n v="414701"/>
    <n v="3"/>
    <n v="1114338"/>
  </r>
  <r>
    <d v="2012-01-28T00:00:00"/>
    <x v="1"/>
    <d v="2012-01-01T00:00:00"/>
    <x v="10"/>
    <x v="13"/>
    <x v="1547"/>
    <x v="1"/>
    <n v="566700"/>
    <n v="5.8823529411764705E-2"/>
    <n v="12"/>
    <n v="6668170"/>
    <n v="0"/>
    <n v="0"/>
    <n v="0"/>
    <n v="0"/>
    <n v="0"/>
    <n v="0"/>
    <n v="4"/>
    <n v="2337638"/>
    <n v="0"/>
    <n v="0"/>
    <n v="0"/>
    <n v="0"/>
  </r>
  <r>
    <d v="2012-01-29T00:00:00"/>
    <x v="2"/>
    <d v="2012-01-01T00:00:00"/>
    <x v="10"/>
    <x v="25"/>
    <x v="1548"/>
    <x v="1"/>
    <n v="566700"/>
    <n v="0.04"/>
    <n v="20"/>
    <n v="9274990"/>
    <n v="0"/>
    <n v="0"/>
    <n v="2"/>
    <n v="850050"/>
    <n v="0"/>
    <n v="0"/>
    <n v="2"/>
    <n v="717820"/>
    <n v="0"/>
    <n v="0"/>
    <n v="0"/>
    <n v="0"/>
  </r>
  <r>
    <d v="2012-01-30T00:00:00"/>
    <x v="3"/>
    <d v="2012-01-01T00:00:00"/>
    <x v="10"/>
    <x v="2"/>
    <x v="1549"/>
    <x v="0"/>
    <n v="0"/>
    <n v="0"/>
    <n v="2"/>
    <n v="302240"/>
    <n v="0"/>
    <n v="0"/>
    <n v="0"/>
    <n v="0"/>
    <n v="0"/>
    <n v="0"/>
    <n v="1"/>
    <n v="354188"/>
    <n v="4"/>
    <n v="613925"/>
    <n v="5"/>
    <n v="1455605"/>
  </r>
  <r>
    <d v="2012-01-31T00:00:00"/>
    <x v="4"/>
    <d v="2012-01-01T00:00:00"/>
    <x v="10"/>
    <x v="3"/>
    <x v="1542"/>
    <x v="0"/>
    <n v="0"/>
    <n v="0"/>
    <n v="1"/>
    <n v="566700"/>
    <n v="0"/>
    <n v="0"/>
    <n v="0"/>
    <n v="0"/>
    <n v="0"/>
    <n v="0"/>
    <n v="0"/>
    <n v="0"/>
    <n v="0"/>
    <n v="0"/>
    <n v="10"/>
    <n v="1888730"/>
  </r>
  <r>
    <d v="2012-02-01T00:00:00"/>
    <x v="5"/>
    <d v="2012-02-01T00:00:00"/>
    <x v="10"/>
    <x v="8"/>
    <x v="1550"/>
    <x v="0"/>
    <n v="0"/>
    <n v="0"/>
    <n v="7"/>
    <n v="3966900"/>
    <n v="0"/>
    <n v="0"/>
    <n v="0"/>
    <n v="0"/>
    <n v="0"/>
    <n v="0"/>
    <n v="0"/>
    <n v="0"/>
    <n v="0"/>
    <n v="0"/>
    <n v="3"/>
    <n v="444740"/>
  </r>
  <r>
    <d v="2012-02-02T00:00:00"/>
    <x v="6"/>
    <d v="2012-02-01T00:00:00"/>
    <x v="10"/>
    <x v="3"/>
    <x v="1542"/>
    <x v="1"/>
    <n v="566700"/>
    <n v="1"/>
    <n v="0"/>
    <n v="0"/>
    <n v="0"/>
    <n v="0"/>
    <n v="1"/>
    <n v="566700"/>
    <n v="0"/>
    <n v="0"/>
    <n v="-1"/>
    <n v="-566700"/>
    <n v="3"/>
    <n v="608875"/>
    <n v="9"/>
    <n v="1208648"/>
  </r>
  <r>
    <d v="2012-02-03T00:00:00"/>
    <x v="0"/>
    <d v="2012-02-01T00:00:00"/>
    <x v="10"/>
    <x v="0"/>
    <x v="0"/>
    <x v="0"/>
    <n v="0"/>
    <n v="0"/>
    <n v="0"/>
    <n v="0"/>
    <n v="0"/>
    <n v="0"/>
    <n v="0"/>
    <n v="0"/>
    <n v="0"/>
    <n v="0"/>
    <n v="0"/>
    <n v="0"/>
    <n v="3"/>
    <n v="708375"/>
    <n v="2"/>
    <n v="429559"/>
  </r>
  <r>
    <d v="2012-02-04T00:00:00"/>
    <x v="1"/>
    <d v="2012-02-01T00:00:00"/>
    <x v="10"/>
    <x v="3"/>
    <x v="1535"/>
    <x v="0"/>
    <n v="0"/>
    <n v="0"/>
    <n v="1"/>
    <n v="283350"/>
    <n v="0"/>
    <n v="0"/>
    <n v="0"/>
    <n v="0"/>
    <n v="0"/>
    <n v="0"/>
    <n v="0"/>
    <n v="0"/>
    <n v="0"/>
    <n v="0"/>
    <n v="0"/>
    <n v="0"/>
  </r>
  <r>
    <d v="2012-02-05T00:00:00"/>
    <x v="2"/>
    <d v="2012-02-01T00:00:00"/>
    <x v="10"/>
    <x v="5"/>
    <x v="1551"/>
    <x v="0"/>
    <n v="0"/>
    <n v="0"/>
    <n v="3"/>
    <n v="1700100"/>
    <n v="0"/>
    <n v="0"/>
    <n v="0"/>
    <n v="0"/>
    <n v="0"/>
    <n v="0"/>
    <n v="2"/>
    <n v="850050"/>
    <n v="0"/>
    <n v="0"/>
    <n v="0"/>
    <n v="0"/>
  </r>
  <r>
    <d v="2012-02-06T00:00:00"/>
    <x v="3"/>
    <d v="2012-02-01T00:00:00"/>
    <x v="10"/>
    <x v="4"/>
    <x v="1542"/>
    <x v="0"/>
    <n v="0"/>
    <n v="0"/>
    <n v="2"/>
    <n v="566700"/>
    <n v="0"/>
    <n v="0"/>
    <n v="0"/>
    <n v="0"/>
    <n v="0"/>
    <n v="0"/>
    <n v="0"/>
    <n v="0"/>
    <n v="0"/>
    <n v="0"/>
    <n v="1"/>
    <n v="138789"/>
  </r>
  <r>
    <d v="2012-02-07T00:00:00"/>
    <x v="4"/>
    <d v="2012-02-01T00:00:00"/>
    <x v="10"/>
    <x v="3"/>
    <x v="1542"/>
    <x v="0"/>
    <n v="0"/>
    <n v="0"/>
    <n v="1"/>
    <n v="566700"/>
    <n v="0"/>
    <n v="0"/>
    <n v="0"/>
    <n v="0"/>
    <n v="0"/>
    <n v="0"/>
    <n v="0"/>
    <n v="0"/>
    <n v="1"/>
    <n v="216850"/>
    <n v="4"/>
    <n v="886342"/>
  </r>
  <r>
    <d v="2012-02-08T00:00:00"/>
    <x v="5"/>
    <d v="2012-02-01T00:00:00"/>
    <x v="10"/>
    <x v="8"/>
    <x v="1551"/>
    <x v="0"/>
    <n v="0"/>
    <n v="0"/>
    <n v="4"/>
    <n v="1700100"/>
    <n v="0"/>
    <n v="0"/>
    <n v="1"/>
    <n v="283350"/>
    <n v="0"/>
    <n v="0"/>
    <n v="2"/>
    <n v="566700"/>
    <n v="0"/>
    <n v="0"/>
    <n v="6"/>
    <n v="1661457"/>
  </r>
  <r>
    <d v="2012-02-09T00:00:00"/>
    <x v="6"/>
    <d v="2012-02-01T00:00:00"/>
    <x v="10"/>
    <x v="2"/>
    <x v="1552"/>
    <x v="0"/>
    <n v="0"/>
    <n v="0"/>
    <n v="1"/>
    <n v="151120"/>
    <n v="0"/>
    <n v="0"/>
    <n v="0"/>
    <n v="0"/>
    <n v="0"/>
    <n v="0"/>
    <n v="2"/>
    <n v="302240"/>
    <n v="0"/>
    <n v="0"/>
    <n v="9"/>
    <n v="1941932"/>
  </r>
  <r>
    <d v="2012-02-10T00:00:00"/>
    <x v="0"/>
    <d v="2012-02-01T00:00:00"/>
    <x v="10"/>
    <x v="0"/>
    <x v="0"/>
    <x v="0"/>
    <n v="0"/>
    <n v="0"/>
    <n v="0"/>
    <n v="0"/>
    <n v="0"/>
    <n v="0"/>
    <n v="0"/>
    <n v="0"/>
    <n v="0"/>
    <n v="0"/>
    <n v="0"/>
    <n v="0"/>
    <n v="0"/>
    <n v="0"/>
    <n v="2"/>
    <n v="243051"/>
  </r>
  <r>
    <d v="2012-02-11T00:00:00"/>
    <x v="1"/>
    <d v="2012-02-01T00:00:00"/>
    <x v="10"/>
    <x v="5"/>
    <x v="1553"/>
    <x v="0"/>
    <n v="0"/>
    <n v="0"/>
    <n v="5"/>
    <n v="2266800"/>
    <n v="0"/>
    <n v="0"/>
    <n v="0"/>
    <n v="0"/>
    <n v="0"/>
    <n v="0"/>
    <n v="0"/>
    <n v="0"/>
    <n v="0"/>
    <n v="0"/>
    <n v="0"/>
    <n v="0"/>
  </r>
  <r>
    <d v="2012-02-12T00:00:00"/>
    <x v="2"/>
    <d v="2012-02-01T00:00:00"/>
    <x v="10"/>
    <x v="3"/>
    <x v="1542"/>
    <x v="0"/>
    <n v="0"/>
    <n v="0"/>
    <n v="1"/>
    <n v="566700"/>
    <n v="0"/>
    <n v="0"/>
    <n v="0"/>
    <n v="0"/>
    <n v="0"/>
    <n v="0"/>
    <n v="0"/>
    <n v="0"/>
    <n v="0"/>
    <n v="0"/>
    <n v="0"/>
    <n v="0"/>
  </r>
  <r>
    <d v="2012-02-13T00:00:00"/>
    <x v="3"/>
    <d v="2012-02-01T00:00:00"/>
    <x v="10"/>
    <x v="3"/>
    <x v="1542"/>
    <x v="0"/>
    <n v="0"/>
    <n v="0"/>
    <n v="1"/>
    <n v="566700"/>
    <n v="0"/>
    <n v="0"/>
    <n v="0"/>
    <n v="0"/>
    <n v="0"/>
    <n v="0"/>
    <n v="0"/>
    <n v="0"/>
    <n v="3"/>
    <n v="621125"/>
    <n v="4"/>
    <n v="846792"/>
  </r>
  <r>
    <d v="2012-02-14T00:00:00"/>
    <x v="4"/>
    <d v="2012-02-01T00:00:00"/>
    <x v="10"/>
    <x v="4"/>
    <x v="1542"/>
    <x v="1"/>
    <n v="283350"/>
    <n v="0.5"/>
    <n v="1"/>
    <n v="283350"/>
    <n v="0"/>
    <n v="0"/>
    <n v="0"/>
    <n v="0"/>
    <n v="1"/>
    <n v="283350"/>
    <n v="-1"/>
    <n v="-283350"/>
    <n v="0"/>
    <n v="0"/>
    <n v="6"/>
    <n v="697105"/>
  </r>
  <r>
    <d v="2012-02-15T00:00:00"/>
    <x v="5"/>
    <d v="2012-02-01T00:00:00"/>
    <x v="10"/>
    <x v="3"/>
    <x v="1542"/>
    <x v="0"/>
    <n v="0"/>
    <n v="0"/>
    <n v="1"/>
    <n v="566700"/>
    <n v="0"/>
    <n v="0"/>
    <n v="0"/>
    <n v="0"/>
    <n v="0"/>
    <n v="0"/>
    <n v="0"/>
    <n v="0"/>
    <n v="1"/>
    <n v="141675"/>
    <n v="2"/>
    <n v="417527"/>
  </r>
  <r>
    <d v="2012-02-16T00:00:00"/>
    <x v="6"/>
    <d v="2012-02-01T00:00:00"/>
    <x v="10"/>
    <x v="0"/>
    <x v="0"/>
    <x v="0"/>
    <n v="0"/>
    <n v="0"/>
    <n v="0"/>
    <n v="0"/>
    <n v="0"/>
    <n v="0"/>
    <n v="0"/>
    <n v="0"/>
    <n v="0"/>
    <n v="0"/>
    <n v="0"/>
    <n v="0"/>
    <n v="1"/>
    <n v="216850"/>
    <n v="6"/>
    <n v="1275333"/>
  </r>
  <r>
    <d v="2012-02-17T00:00:00"/>
    <x v="0"/>
    <d v="2012-02-01T00:00:00"/>
    <x v="10"/>
    <x v="14"/>
    <x v="1554"/>
    <x v="0"/>
    <n v="0"/>
    <n v="0"/>
    <n v="2"/>
    <n v="566700"/>
    <n v="0"/>
    <n v="0"/>
    <n v="0"/>
    <n v="0"/>
    <n v="0"/>
    <n v="0"/>
    <n v="6"/>
    <n v="1540716"/>
    <n v="0"/>
    <n v="0"/>
    <n v="4"/>
    <n v="796015"/>
  </r>
  <r>
    <d v="2012-02-18T00:00:00"/>
    <x v="1"/>
    <d v="2012-02-01T00:00:00"/>
    <x v="10"/>
    <x v="5"/>
    <x v="1536"/>
    <x v="0"/>
    <n v="0"/>
    <n v="0"/>
    <n v="3"/>
    <n v="850050"/>
    <n v="0"/>
    <n v="0"/>
    <n v="0"/>
    <n v="0"/>
    <n v="0"/>
    <n v="0"/>
    <n v="2"/>
    <n v="566700"/>
    <n v="0"/>
    <n v="0"/>
    <n v="0"/>
    <n v="0"/>
  </r>
  <r>
    <d v="2012-02-19T00:00:00"/>
    <x v="2"/>
    <d v="2012-02-01T00:00:00"/>
    <x v="10"/>
    <x v="14"/>
    <x v="1555"/>
    <x v="0"/>
    <n v="0"/>
    <n v="0"/>
    <n v="1"/>
    <n v="566700"/>
    <n v="0"/>
    <n v="0"/>
    <n v="1"/>
    <n v="283350"/>
    <n v="0"/>
    <n v="0"/>
    <n v="6"/>
    <n v="1983450"/>
    <n v="0"/>
    <n v="0"/>
    <n v="0"/>
    <n v="0"/>
  </r>
  <r>
    <d v="2012-02-20T00:00:00"/>
    <x v="3"/>
    <d v="2012-02-01T00:00:00"/>
    <x v="10"/>
    <x v="0"/>
    <x v="0"/>
    <x v="0"/>
    <n v="0"/>
    <n v="0"/>
    <n v="0"/>
    <n v="0"/>
    <n v="0"/>
    <n v="0"/>
    <n v="0"/>
    <n v="0"/>
    <n v="0"/>
    <n v="0"/>
    <n v="0"/>
    <n v="0"/>
    <n v="0"/>
    <n v="0"/>
    <n v="2"/>
    <n v="331140"/>
  </r>
  <r>
    <d v="2012-02-21T00:00:00"/>
    <x v="4"/>
    <d v="2012-02-01T00:00:00"/>
    <x v="10"/>
    <x v="1"/>
    <x v="1556"/>
    <x v="0"/>
    <n v="0"/>
    <n v="0"/>
    <n v="6"/>
    <n v="2417920"/>
    <n v="0"/>
    <n v="0"/>
    <n v="0"/>
    <n v="0"/>
    <n v="0"/>
    <n v="0"/>
    <n v="0"/>
    <n v="0"/>
    <n v="0"/>
    <n v="0"/>
    <n v="5"/>
    <n v="650821"/>
  </r>
  <r>
    <d v="2012-02-22T00:00:00"/>
    <x v="5"/>
    <d v="2012-02-01T00:00:00"/>
    <x v="10"/>
    <x v="0"/>
    <x v="0"/>
    <x v="0"/>
    <n v="0"/>
    <n v="0"/>
    <n v="0"/>
    <n v="0"/>
    <n v="0"/>
    <n v="0"/>
    <n v="0"/>
    <n v="0"/>
    <n v="0"/>
    <n v="0"/>
    <n v="0"/>
    <n v="0"/>
    <n v="2"/>
    <n v="174678"/>
    <n v="1"/>
    <n v="342448"/>
  </r>
  <r>
    <d v="2012-02-23T00:00:00"/>
    <x v="6"/>
    <d v="2012-02-01T00:00:00"/>
    <x v="10"/>
    <x v="0"/>
    <x v="0"/>
    <x v="0"/>
    <n v="0"/>
    <n v="0"/>
    <n v="0"/>
    <n v="0"/>
    <n v="0"/>
    <n v="0"/>
    <n v="0"/>
    <n v="0"/>
    <n v="0"/>
    <n v="0"/>
    <n v="0"/>
    <n v="0"/>
    <n v="0"/>
    <n v="0"/>
    <n v="6"/>
    <n v="756981"/>
  </r>
  <r>
    <d v="2012-02-24T00:00:00"/>
    <x v="0"/>
    <d v="2012-02-01T00:00:00"/>
    <x v="10"/>
    <x v="3"/>
    <x v="1535"/>
    <x v="0"/>
    <n v="0"/>
    <n v="0"/>
    <n v="0"/>
    <n v="0"/>
    <n v="0"/>
    <n v="0"/>
    <n v="1"/>
    <n v="283350"/>
    <n v="0"/>
    <n v="0"/>
    <n v="0"/>
    <n v="0"/>
    <n v="3"/>
    <n v="385800"/>
    <n v="12"/>
    <n v="2205452"/>
  </r>
  <r>
    <d v="2012-02-25T00:00:00"/>
    <x v="1"/>
    <d v="2012-02-01T00:00:00"/>
    <x v="10"/>
    <x v="4"/>
    <x v="1536"/>
    <x v="0"/>
    <n v="0"/>
    <n v="0"/>
    <n v="2"/>
    <n v="1416750"/>
    <n v="0"/>
    <n v="0"/>
    <n v="0"/>
    <n v="0"/>
    <n v="0"/>
    <n v="0"/>
    <n v="0"/>
    <n v="0"/>
    <n v="0"/>
    <n v="0"/>
    <n v="0"/>
    <n v="0"/>
  </r>
  <r>
    <d v="2012-02-26T00:00:00"/>
    <x v="2"/>
    <d v="2012-02-01T00:00:00"/>
    <x v="10"/>
    <x v="3"/>
    <x v="1535"/>
    <x v="0"/>
    <n v="0"/>
    <n v="0"/>
    <n v="1"/>
    <n v="283350"/>
    <n v="0"/>
    <n v="0"/>
    <n v="0"/>
    <n v="0"/>
    <n v="0"/>
    <n v="0"/>
    <n v="0"/>
    <n v="0"/>
    <n v="0"/>
    <n v="0"/>
    <n v="0"/>
    <n v="0"/>
  </r>
  <r>
    <d v="2012-02-27T00:00:00"/>
    <x v="3"/>
    <d v="2012-02-01T00:00:00"/>
    <x v="10"/>
    <x v="4"/>
    <x v="1557"/>
    <x v="0"/>
    <n v="0"/>
    <n v="0"/>
    <n v="1"/>
    <n v="566700"/>
    <n v="0"/>
    <n v="0"/>
    <n v="0"/>
    <n v="0"/>
    <n v="0"/>
    <n v="0"/>
    <n v="1"/>
    <n v="151120"/>
    <n v="0"/>
    <n v="0"/>
    <n v="10"/>
    <n v="1440518"/>
  </r>
  <r>
    <d v="2012-02-28T00:00:00"/>
    <x v="4"/>
    <d v="2012-02-01T00:00:00"/>
    <x v="10"/>
    <x v="0"/>
    <x v="0"/>
    <x v="0"/>
    <n v="0"/>
    <n v="0"/>
    <n v="0"/>
    <n v="0"/>
    <n v="0"/>
    <n v="0"/>
    <n v="0"/>
    <n v="0"/>
    <n v="0"/>
    <n v="0"/>
    <n v="0"/>
    <n v="0"/>
    <n v="0"/>
    <n v="0"/>
    <n v="5"/>
    <n v="1406490"/>
  </r>
  <r>
    <d v="2012-02-29T00:00:00"/>
    <x v="5"/>
    <d v="2012-02-01T00:00:00"/>
    <x v="10"/>
    <x v="2"/>
    <x v="1558"/>
    <x v="0"/>
    <n v="0"/>
    <n v="0"/>
    <n v="1"/>
    <n v="566700"/>
    <n v="0"/>
    <n v="0"/>
    <n v="0"/>
    <n v="0"/>
    <n v="0"/>
    <n v="0"/>
    <n v="2"/>
    <n v="434470"/>
    <n v="1"/>
    <n v="257500"/>
    <n v="5"/>
    <n v="559151"/>
  </r>
  <r>
    <d v="2012-03-01T00:00:00"/>
    <x v="6"/>
    <d v="2012-03-01T00:00:00"/>
    <x v="10"/>
    <x v="3"/>
    <x v="1535"/>
    <x v="0"/>
    <n v="0"/>
    <n v="0"/>
    <n v="1"/>
    <n v="283350"/>
    <n v="0"/>
    <n v="0"/>
    <n v="0"/>
    <n v="0"/>
    <n v="0"/>
    <n v="0"/>
    <n v="0"/>
    <n v="0"/>
    <n v="1"/>
    <n v="257500"/>
    <n v="7"/>
    <n v="1359836"/>
  </r>
  <r>
    <d v="2012-03-02T00:00:00"/>
    <x v="0"/>
    <d v="2012-03-01T00:00:00"/>
    <x v="10"/>
    <x v="1"/>
    <x v="1559"/>
    <x v="0"/>
    <n v="0"/>
    <n v="0"/>
    <n v="5"/>
    <n v="2852390"/>
    <n v="0"/>
    <n v="0"/>
    <n v="0"/>
    <n v="0"/>
    <n v="0"/>
    <n v="0"/>
    <n v="1"/>
    <n v="850050"/>
    <n v="1"/>
    <n v="141675"/>
    <n v="3"/>
    <n v="308112"/>
  </r>
  <r>
    <d v="2012-03-03T00:00:00"/>
    <x v="1"/>
    <d v="2012-03-01T00:00:00"/>
    <x v="10"/>
    <x v="14"/>
    <x v="1560"/>
    <x v="0"/>
    <n v="0"/>
    <n v="0"/>
    <n v="6"/>
    <n v="3683550"/>
    <n v="0"/>
    <n v="0"/>
    <n v="0"/>
    <n v="0"/>
    <n v="0"/>
    <n v="0"/>
    <n v="2"/>
    <n v="1416750"/>
    <n v="0"/>
    <n v="0"/>
    <n v="1"/>
    <n v="191310"/>
  </r>
  <r>
    <d v="2012-03-04T00:00:00"/>
    <x v="2"/>
    <d v="2012-03-01T00:00:00"/>
    <x v="10"/>
    <x v="7"/>
    <x v="1561"/>
    <x v="1"/>
    <n v="850050"/>
    <n v="0.1111111111111111"/>
    <n v="6"/>
    <n v="3702440"/>
    <n v="0"/>
    <n v="0"/>
    <n v="0"/>
    <n v="0"/>
    <n v="0"/>
    <n v="0"/>
    <n v="2"/>
    <n v="1001170"/>
    <n v="0"/>
    <n v="0"/>
    <n v="0"/>
    <n v="0"/>
  </r>
  <r>
    <d v="2012-03-05T00:00:00"/>
    <x v="3"/>
    <d v="2012-03-01T00:00:00"/>
    <x v="10"/>
    <x v="1"/>
    <x v="1562"/>
    <x v="0"/>
    <n v="0"/>
    <n v="0"/>
    <n v="3"/>
    <n v="1851220"/>
    <n v="0"/>
    <n v="0"/>
    <n v="2"/>
    <n v="850050"/>
    <n v="0"/>
    <n v="0"/>
    <n v="1"/>
    <n v="850050"/>
    <n v="1"/>
    <n v="57826"/>
    <n v="4"/>
    <n v="1081351"/>
  </r>
  <r>
    <d v="2012-03-06T00:00:00"/>
    <x v="4"/>
    <d v="2012-03-01T00:00:00"/>
    <x v="10"/>
    <x v="3"/>
    <x v="1563"/>
    <x v="0"/>
    <n v="0"/>
    <n v="0"/>
    <n v="1"/>
    <n v="151120"/>
    <n v="0"/>
    <n v="0"/>
    <n v="0"/>
    <n v="0"/>
    <n v="0"/>
    <n v="0"/>
    <n v="0"/>
    <n v="0"/>
    <n v="0"/>
    <n v="0"/>
    <n v="7"/>
    <n v="1860980"/>
  </r>
  <r>
    <d v="2012-03-07T00:00:00"/>
    <x v="5"/>
    <d v="2012-03-01T00:00:00"/>
    <x v="10"/>
    <x v="3"/>
    <x v="1563"/>
    <x v="0"/>
    <n v="0"/>
    <n v="0"/>
    <n v="0"/>
    <n v="0"/>
    <n v="0"/>
    <n v="0"/>
    <n v="0"/>
    <n v="0"/>
    <n v="0"/>
    <n v="0"/>
    <n v="1"/>
    <n v="151120"/>
    <n v="2"/>
    <n v="232650"/>
    <n v="5"/>
    <n v="667303"/>
  </r>
  <r>
    <d v="2012-03-08T00:00:00"/>
    <x v="6"/>
    <d v="2012-03-01T00:00:00"/>
    <x v="10"/>
    <x v="0"/>
    <x v="0"/>
    <x v="0"/>
    <n v="0"/>
    <n v="0"/>
    <n v="0"/>
    <n v="0"/>
    <n v="0"/>
    <n v="0"/>
    <n v="0"/>
    <n v="0"/>
    <n v="0"/>
    <n v="0"/>
    <n v="0"/>
    <n v="0"/>
    <n v="1"/>
    <n v="248500"/>
    <n v="3"/>
    <n v="413241"/>
  </r>
  <r>
    <d v="2012-03-09T00:00:00"/>
    <x v="0"/>
    <d v="2012-03-01T00:00:00"/>
    <x v="10"/>
    <x v="15"/>
    <x v="1564"/>
    <x v="2"/>
    <n v="1416750"/>
    <n v="0.18181818181818182"/>
    <n v="8"/>
    <n v="4401370"/>
    <n v="0"/>
    <n v="0"/>
    <n v="1"/>
    <n v="283350"/>
    <n v="0"/>
    <n v="0"/>
    <n v="0"/>
    <n v="0"/>
    <n v="0"/>
    <n v="0"/>
    <n v="3"/>
    <n v="373489"/>
  </r>
  <r>
    <d v="2012-03-10T00:00:00"/>
    <x v="1"/>
    <d v="2012-03-01T00:00:00"/>
    <x v="10"/>
    <x v="1"/>
    <x v="1565"/>
    <x v="0"/>
    <n v="0"/>
    <n v="0"/>
    <n v="6"/>
    <n v="4250250"/>
    <n v="0"/>
    <n v="0"/>
    <n v="0"/>
    <n v="0"/>
    <n v="0"/>
    <n v="0"/>
    <n v="0"/>
    <n v="0"/>
    <n v="0"/>
    <n v="0"/>
    <n v="0"/>
    <n v="0"/>
  </r>
  <r>
    <d v="2012-03-11T00:00:00"/>
    <x v="2"/>
    <d v="2012-03-01T00:00:00"/>
    <x v="10"/>
    <x v="14"/>
    <x v="1566"/>
    <x v="0"/>
    <n v="0"/>
    <n v="0"/>
    <n v="7"/>
    <n v="3551320"/>
    <n v="0"/>
    <n v="0"/>
    <n v="0"/>
    <n v="0"/>
    <n v="0"/>
    <n v="0"/>
    <n v="1"/>
    <n v="850050"/>
    <n v="0"/>
    <n v="0"/>
    <n v="0"/>
    <n v="0"/>
  </r>
  <r>
    <d v="2012-03-12T00:00:00"/>
    <x v="3"/>
    <d v="2012-03-01T00:00:00"/>
    <x v="10"/>
    <x v="0"/>
    <x v="0"/>
    <x v="0"/>
    <n v="0"/>
    <n v="0"/>
    <n v="0"/>
    <n v="0"/>
    <n v="0"/>
    <n v="0"/>
    <n v="0"/>
    <n v="0"/>
    <n v="0"/>
    <n v="0"/>
    <n v="0"/>
    <n v="0"/>
    <n v="2"/>
    <n v="425025"/>
    <n v="8"/>
    <n v="1138724"/>
  </r>
  <r>
    <d v="2012-03-13T00:00:00"/>
    <x v="4"/>
    <d v="2012-03-01T00:00:00"/>
    <x v="10"/>
    <x v="0"/>
    <x v="0"/>
    <x v="0"/>
    <n v="0"/>
    <n v="0"/>
    <n v="0"/>
    <n v="0"/>
    <n v="0"/>
    <n v="0"/>
    <n v="0"/>
    <n v="0"/>
    <n v="0"/>
    <n v="0"/>
    <n v="0"/>
    <n v="0"/>
    <n v="0"/>
    <n v="0"/>
    <n v="6"/>
    <n v="784548"/>
  </r>
  <r>
    <d v="2012-03-14T00:00:00"/>
    <x v="5"/>
    <d v="2012-03-01T00:00:00"/>
    <x v="1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12-03-15T00:00:00"/>
    <x v="6"/>
    <d v="2012-03-01T00:00:00"/>
    <x v="10"/>
    <x v="6"/>
    <x v="1567"/>
    <x v="0"/>
    <n v="0"/>
    <n v="0"/>
    <n v="3"/>
    <n v="1416750"/>
    <n v="0"/>
    <n v="0"/>
    <n v="0"/>
    <n v="0"/>
    <n v="0"/>
    <n v="0"/>
    <n v="1"/>
    <n v="151120"/>
    <n v="0"/>
    <n v="0"/>
    <n v="3"/>
    <n v="734684"/>
  </r>
  <r>
    <d v="2012-03-16T00:00:00"/>
    <x v="0"/>
    <d v="2012-03-01T00:00:00"/>
    <x v="10"/>
    <x v="0"/>
    <x v="0"/>
    <x v="0"/>
    <n v="0"/>
    <n v="0"/>
    <n v="0"/>
    <n v="0"/>
    <n v="0"/>
    <n v="0"/>
    <n v="0"/>
    <n v="0"/>
    <n v="0"/>
    <n v="0"/>
    <n v="0"/>
    <n v="0"/>
    <n v="3"/>
    <n v="265754"/>
    <n v="8"/>
    <n v="1647899"/>
  </r>
  <r>
    <d v="2012-03-17T00:00:00"/>
    <x v="1"/>
    <d v="2012-03-01T00:00:00"/>
    <x v="10"/>
    <x v="6"/>
    <x v="1568"/>
    <x v="0"/>
    <n v="0"/>
    <n v="0"/>
    <n v="1"/>
    <n v="151120"/>
    <n v="0"/>
    <n v="0"/>
    <n v="0"/>
    <n v="0"/>
    <n v="0"/>
    <n v="0"/>
    <n v="3"/>
    <n v="1133400"/>
    <n v="0"/>
    <n v="0"/>
    <n v="0"/>
    <n v="0"/>
  </r>
  <r>
    <d v="2012-03-18T00:00:00"/>
    <x v="2"/>
    <d v="2012-03-01T00:00:00"/>
    <x v="10"/>
    <x v="1"/>
    <x v="1569"/>
    <x v="1"/>
    <n v="283350"/>
    <n v="0.16666666666666666"/>
    <n v="5"/>
    <n v="1303410"/>
    <n v="0"/>
    <n v="0"/>
    <n v="0"/>
    <n v="0"/>
    <n v="0"/>
    <n v="0"/>
    <n v="0"/>
    <n v="0"/>
    <n v="0"/>
    <n v="0"/>
    <n v="0"/>
    <n v="0"/>
  </r>
  <r>
    <d v="2012-03-19T00:00:00"/>
    <x v="3"/>
    <d v="2012-03-01T00:00:00"/>
    <x v="10"/>
    <x v="11"/>
    <x v="1570"/>
    <x v="0"/>
    <n v="0"/>
    <n v="0"/>
    <n v="10"/>
    <n v="5969240"/>
    <n v="0"/>
    <n v="0"/>
    <n v="2"/>
    <n v="1133400"/>
    <n v="0"/>
    <n v="0"/>
    <n v="0"/>
    <n v="0"/>
    <n v="0"/>
    <n v="0"/>
    <n v="0"/>
    <n v="0"/>
  </r>
  <r>
    <d v="2012-03-20T00:00:00"/>
    <x v="4"/>
    <d v="2012-03-01T00:00:00"/>
    <x v="10"/>
    <x v="1"/>
    <x v="1571"/>
    <x v="0"/>
    <n v="0"/>
    <n v="0"/>
    <n v="5"/>
    <n v="2153460"/>
    <n v="0"/>
    <n v="0"/>
    <n v="0"/>
    <n v="0"/>
    <n v="0"/>
    <n v="0"/>
    <n v="1"/>
    <n v="283350"/>
    <n v="0"/>
    <n v="0"/>
    <n v="6"/>
    <n v="1875616"/>
  </r>
  <r>
    <d v="2012-03-21T00:00:00"/>
    <x v="5"/>
    <d v="2012-03-01T00:00:00"/>
    <x v="10"/>
    <x v="8"/>
    <x v="1572"/>
    <x v="0"/>
    <n v="0"/>
    <n v="0"/>
    <n v="4"/>
    <n v="736710"/>
    <n v="0"/>
    <n v="0"/>
    <n v="0"/>
    <n v="0"/>
    <n v="0"/>
    <n v="0"/>
    <n v="3"/>
    <n v="1133400"/>
    <n v="0"/>
    <n v="0"/>
    <n v="4"/>
    <n v="673652"/>
  </r>
  <r>
    <d v="2012-03-22T00:00:00"/>
    <x v="6"/>
    <d v="2012-03-01T00:00:00"/>
    <x v="10"/>
    <x v="9"/>
    <x v="1573"/>
    <x v="0"/>
    <n v="0"/>
    <n v="0"/>
    <n v="8"/>
    <n v="3135740"/>
    <n v="0"/>
    <n v="0"/>
    <n v="0"/>
    <n v="0"/>
    <n v="0"/>
    <n v="0"/>
    <n v="2"/>
    <n v="1133400"/>
    <n v="0"/>
    <n v="0"/>
    <n v="4"/>
    <n v="469945"/>
  </r>
  <r>
    <d v="2012-03-23T00:00:00"/>
    <x v="0"/>
    <d v="2012-03-01T00:00:00"/>
    <x v="10"/>
    <x v="11"/>
    <x v="1574"/>
    <x v="0"/>
    <n v="0"/>
    <n v="0"/>
    <n v="11"/>
    <n v="5402540"/>
    <n v="0"/>
    <n v="0"/>
    <n v="1"/>
    <n v="283350"/>
    <n v="0"/>
    <n v="0"/>
    <n v="0"/>
    <n v="0"/>
    <n v="1"/>
    <n v="141675"/>
    <n v="2"/>
    <n v="871356"/>
  </r>
  <r>
    <d v="2012-03-24T00:00:00"/>
    <x v="1"/>
    <d v="2012-03-01T00:00:00"/>
    <x v="10"/>
    <x v="12"/>
    <x v="1575"/>
    <x v="0"/>
    <n v="0"/>
    <n v="0"/>
    <n v="9"/>
    <n v="4420260"/>
    <n v="0"/>
    <n v="0"/>
    <n v="0"/>
    <n v="0"/>
    <n v="0"/>
    <n v="0"/>
    <n v="4"/>
    <n v="2266800"/>
    <n v="0"/>
    <n v="0"/>
    <n v="0"/>
    <n v="0"/>
  </r>
  <r>
    <d v="2012-03-25T00:00:00"/>
    <x v="2"/>
    <d v="2012-03-01T00:00:00"/>
    <x v="10"/>
    <x v="16"/>
    <x v="1576"/>
    <x v="0"/>
    <n v="0"/>
    <n v="0"/>
    <n v="8"/>
    <n v="3305750"/>
    <n v="0"/>
    <n v="0"/>
    <n v="3"/>
    <n v="1001170"/>
    <n v="0"/>
    <n v="0"/>
    <n v="5"/>
    <n v="2134570"/>
    <n v="0"/>
    <n v="0"/>
    <n v="0"/>
    <n v="0"/>
  </r>
  <r>
    <d v="2012-03-26T00:00:00"/>
    <x v="3"/>
    <d v="2012-03-01T00:00:00"/>
    <x v="10"/>
    <x v="0"/>
    <x v="0"/>
    <x v="0"/>
    <n v="0"/>
    <n v="0"/>
    <n v="0"/>
    <n v="0"/>
    <n v="0"/>
    <n v="0"/>
    <n v="0"/>
    <n v="0"/>
    <n v="0"/>
    <n v="0"/>
    <n v="0"/>
    <n v="0"/>
    <n v="3"/>
    <n v="642260"/>
    <n v="4"/>
    <n v="969790"/>
  </r>
  <r>
    <d v="2012-03-27T00:00:00"/>
    <x v="4"/>
    <d v="2012-03-01T00:00:00"/>
    <x v="10"/>
    <x v="1"/>
    <x v="1569"/>
    <x v="0"/>
    <n v="0"/>
    <n v="0"/>
    <n v="3"/>
    <n v="1001170"/>
    <n v="0"/>
    <n v="0"/>
    <n v="1"/>
    <n v="283350"/>
    <n v="0"/>
    <n v="0"/>
    <n v="2"/>
    <n v="302240"/>
    <n v="1"/>
    <n v="124225"/>
    <n v="4"/>
    <n v="715262"/>
  </r>
  <r>
    <d v="2012-03-28T00:00:00"/>
    <x v="5"/>
    <d v="2012-03-01T00:00:00"/>
    <x v="10"/>
    <x v="3"/>
    <x v="1542"/>
    <x v="0"/>
    <n v="0"/>
    <n v="0"/>
    <n v="1"/>
    <n v="566700"/>
    <n v="0"/>
    <n v="0"/>
    <n v="0"/>
    <n v="0"/>
    <n v="0"/>
    <n v="0"/>
    <n v="0"/>
    <n v="0"/>
    <n v="2"/>
    <n v="425025"/>
    <n v="4"/>
    <n v="829077"/>
  </r>
  <r>
    <d v="2012-03-29T00:00:00"/>
    <x v="6"/>
    <d v="2012-03-01T00:00:00"/>
    <x v="10"/>
    <x v="6"/>
    <x v="1577"/>
    <x v="0"/>
    <n v="0"/>
    <n v="0"/>
    <n v="4"/>
    <n v="1435640"/>
    <n v="0"/>
    <n v="0"/>
    <n v="0"/>
    <n v="0"/>
    <n v="0"/>
    <n v="0"/>
    <n v="0"/>
    <n v="0"/>
    <n v="2"/>
    <n v="232650"/>
    <n v="9"/>
    <n v="1177311"/>
  </r>
  <r>
    <d v="2012-03-30T00:00:00"/>
    <x v="0"/>
    <d v="2012-03-01T00:00:00"/>
    <x v="10"/>
    <x v="2"/>
    <x v="1553"/>
    <x v="0"/>
    <n v="0"/>
    <n v="0"/>
    <n v="3"/>
    <n v="2266800"/>
    <n v="0"/>
    <n v="0"/>
    <n v="0"/>
    <n v="0"/>
    <n v="0"/>
    <n v="0"/>
    <n v="0"/>
    <n v="0"/>
    <n v="0"/>
    <n v="0"/>
    <n v="6"/>
    <n v="631799"/>
  </r>
  <r>
    <d v="2012-03-31T00:00:00"/>
    <x v="1"/>
    <d v="2012-03-01T00:00:00"/>
    <x v="10"/>
    <x v="18"/>
    <x v="1578"/>
    <x v="2"/>
    <n v="1416750"/>
    <n v="0.1111111111111111"/>
    <n v="9"/>
    <n v="4703610"/>
    <n v="0"/>
    <n v="0"/>
    <n v="0"/>
    <n v="0"/>
    <n v="0"/>
    <n v="0"/>
    <n v="7"/>
    <n v="2134570"/>
    <n v="0"/>
    <n v="0"/>
    <n v="0"/>
    <n v="0"/>
  </r>
  <r>
    <d v="2012-04-01T00:00:00"/>
    <x v="2"/>
    <d v="2012-04-01T00:00:00"/>
    <x v="10"/>
    <x v="8"/>
    <x v="1579"/>
    <x v="1"/>
    <n v="850050"/>
    <n v="0.14285714285714285"/>
    <n v="6"/>
    <n v="4816950"/>
    <n v="0"/>
    <n v="0"/>
    <n v="0"/>
    <n v="0"/>
    <n v="0"/>
    <n v="0"/>
    <n v="0"/>
    <n v="0"/>
    <n v="0"/>
    <n v="0"/>
    <n v="0"/>
    <n v="0"/>
  </r>
  <r>
    <d v="2012-04-02T00:00:00"/>
    <x v="3"/>
    <d v="2012-04-01T00:00:00"/>
    <x v="10"/>
    <x v="0"/>
    <x v="0"/>
    <x v="0"/>
    <n v="0"/>
    <n v="0"/>
    <n v="0"/>
    <n v="0"/>
    <n v="0"/>
    <n v="0"/>
    <n v="0"/>
    <n v="0"/>
    <n v="0"/>
    <n v="0"/>
    <n v="0"/>
    <n v="0"/>
    <n v="3"/>
    <n v="523425"/>
    <n v="5"/>
    <n v="1596403"/>
  </r>
  <r>
    <d v="2012-04-03T00:00:00"/>
    <x v="4"/>
    <d v="2012-04-01T00:00:00"/>
    <x v="10"/>
    <x v="4"/>
    <x v="1580"/>
    <x v="0"/>
    <n v="0"/>
    <n v="0"/>
    <n v="2"/>
    <n v="434470"/>
    <n v="0"/>
    <n v="0"/>
    <n v="0"/>
    <n v="0"/>
    <n v="0"/>
    <n v="0"/>
    <n v="0"/>
    <n v="0"/>
    <n v="2"/>
    <n v="232650"/>
    <n v="3"/>
    <n v="337767"/>
  </r>
  <r>
    <d v="2012-04-04T00:00:00"/>
    <x v="5"/>
    <d v="2012-04-01T00:00:00"/>
    <x v="10"/>
    <x v="1"/>
    <x v="1581"/>
    <x v="1"/>
    <n v="283350"/>
    <n v="0.16666666666666666"/>
    <n v="1"/>
    <n v="566700"/>
    <n v="0"/>
    <n v="0"/>
    <n v="0"/>
    <n v="0"/>
    <n v="0"/>
    <n v="0"/>
    <n v="4"/>
    <n v="841786"/>
    <n v="0"/>
    <n v="0"/>
    <n v="4"/>
    <n v="713769"/>
  </r>
  <r>
    <d v="2012-04-05T00:00:00"/>
    <x v="6"/>
    <d v="2012-04-01T00:00:00"/>
    <x v="10"/>
    <x v="6"/>
    <x v="1582"/>
    <x v="0"/>
    <n v="0"/>
    <n v="0"/>
    <n v="1"/>
    <n v="283350"/>
    <n v="0"/>
    <n v="0"/>
    <n v="1"/>
    <n v="283350"/>
    <n v="0"/>
    <n v="0"/>
    <n v="2"/>
    <n v="460444"/>
    <n v="0"/>
    <n v="0"/>
    <n v="0"/>
    <n v="0"/>
  </r>
  <r>
    <d v="2012-04-06T00:00:00"/>
    <x v="0"/>
    <d v="2012-04-01T00:00:00"/>
    <x v="10"/>
    <x v="4"/>
    <x v="1539"/>
    <x v="0"/>
    <n v="0"/>
    <n v="0"/>
    <n v="2"/>
    <n v="850050"/>
    <n v="0"/>
    <n v="0"/>
    <n v="0"/>
    <n v="0"/>
    <n v="0"/>
    <n v="0"/>
    <n v="0"/>
    <n v="0"/>
    <n v="0"/>
    <n v="0"/>
    <n v="0"/>
    <n v="0"/>
  </r>
  <r>
    <d v="2012-04-07T00:00:00"/>
    <x v="1"/>
    <d v="2012-04-01T00:00:00"/>
    <x v="10"/>
    <x v="8"/>
    <x v="1555"/>
    <x v="0"/>
    <n v="0"/>
    <n v="0"/>
    <n v="2"/>
    <n v="1416750"/>
    <n v="0"/>
    <n v="0"/>
    <n v="1"/>
    <n v="283350"/>
    <n v="0"/>
    <n v="0"/>
    <n v="4"/>
    <n v="1133400"/>
    <n v="0"/>
    <n v="0"/>
    <n v="0"/>
    <n v="0"/>
  </r>
  <r>
    <d v="2012-04-08T00:00:00"/>
    <x v="2"/>
    <d v="2012-04-01T00:00:00"/>
    <x v="10"/>
    <x v="23"/>
    <x v="1583"/>
    <x v="1"/>
    <n v="566700"/>
    <n v="6.6666666666666666E-2"/>
    <n v="10"/>
    <n v="6101470"/>
    <n v="0"/>
    <n v="0"/>
    <n v="1"/>
    <n v="850050"/>
    <n v="0"/>
    <n v="0"/>
    <n v="3"/>
    <n v="717820"/>
    <n v="0"/>
    <n v="0"/>
    <n v="0"/>
    <n v="0"/>
  </r>
  <r>
    <d v="2012-04-09T00:00:00"/>
    <x v="3"/>
    <d v="2012-04-01T00:00:00"/>
    <x v="10"/>
    <x v="6"/>
    <x v="1553"/>
    <x v="0"/>
    <n v="0"/>
    <n v="0"/>
    <n v="4"/>
    <n v="2266800"/>
    <n v="0"/>
    <n v="0"/>
    <n v="0"/>
    <n v="0"/>
    <n v="0"/>
    <n v="0"/>
    <n v="0"/>
    <n v="0"/>
    <n v="0"/>
    <n v="0"/>
    <n v="3"/>
    <n v="633423"/>
  </r>
  <r>
    <d v="2012-04-10T00:00:00"/>
    <x v="4"/>
    <d v="2012-04-01T00:00:00"/>
    <x v="10"/>
    <x v="2"/>
    <x v="1584"/>
    <x v="0"/>
    <n v="0"/>
    <n v="0"/>
    <n v="2"/>
    <n v="1133400"/>
    <n v="0"/>
    <n v="0"/>
    <n v="0"/>
    <n v="0"/>
    <n v="0"/>
    <n v="0"/>
    <n v="1"/>
    <n v="566700"/>
    <n v="0"/>
    <n v="0"/>
    <n v="8"/>
    <n v="1439682"/>
  </r>
  <r>
    <d v="2012-04-11T00:00:00"/>
    <x v="5"/>
    <d v="2012-04-01T00:00:00"/>
    <x v="10"/>
    <x v="4"/>
    <x v="1539"/>
    <x v="0"/>
    <n v="0"/>
    <n v="0"/>
    <n v="2"/>
    <n v="850050"/>
    <n v="0"/>
    <n v="0"/>
    <n v="0"/>
    <n v="0"/>
    <n v="0"/>
    <n v="0"/>
    <n v="0"/>
    <n v="0"/>
    <n v="4"/>
    <n v="629750"/>
    <n v="13"/>
    <n v="2154303"/>
  </r>
  <r>
    <d v="2012-04-12T00:00:00"/>
    <x v="6"/>
    <d v="2012-04-01T00:00:00"/>
    <x v="10"/>
    <x v="4"/>
    <x v="1536"/>
    <x v="0"/>
    <n v="0"/>
    <n v="0"/>
    <n v="2"/>
    <n v="1416750"/>
    <n v="0"/>
    <n v="0"/>
    <n v="0"/>
    <n v="0"/>
    <n v="0"/>
    <n v="0"/>
    <n v="0"/>
    <n v="0"/>
    <n v="1"/>
    <n v="141675"/>
    <n v="3"/>
    <n v="522450"/>
  </r>
  <r>
    <d v="2012-04-13T00:00:00"/>
    <x v="0"/>
    <d v="2012-04-01T00:00:00"/>
    <x v="10"/>
    <x v="5"/>
    <x v="1585"/>
    <x v="1"/>
    <n v="566700"/>
    <n v="0.2"/>
    <n v="2"/>
    <n v="717820"/>
    <n v="0"/>
    <n v="0"/>
    <n v="0"/>
    <n v="0"/>
    <n v="0"/>
    <n v="0"/>
    <n v="2"/>
    <n v="850050"/>
    <n v="1"/>
    <n v="425025"/>
    <n v="4"/>
    <n v="406596"/>
  </r>
  <r>
    <d v="2012-04-14T00:00:00"/>
    <x v="1"/>
    <d v="2012-04-01T00:00:00"/>
    <x v="10"/>
    <x v="8"/>
    <x v="1586"/>
    <x v="0"/>
    <n v="0"/>
    <n v="0"/>
    <n v="6"/>
    <n v="2720160"/>
    <n v="0"/>
    <n v="0"/>
    <n v="0"/>
    <n v="0"/>
    <n v="0"/>
    <n v="0"/>
    <n v="1"/>
    <n v="283350"/>
    <n v="0"/>
    <n v="0"/>
    <n v="0"/>
    <n v="0"/>
  </r>
  <r>
    <d v="2012-04-15T00:00:00"/>
    <x v="2"/>
    <d v="2012-04-01T00:00:00"/>
    <x v="10"/>
    <x v="13"/>
    <x v="1587"/>
    <x v="0"/>
    <n v="0"/>
    <n v="0"/>
    <n v="16"/>
    <n v="8689400"/>
    <n v="0"/>
    <n v="0"/>
    <n v="0"/>
    <n v="0"/>
    <n v="0"/>
    <n v="0"/>
    <n v="1"/>
    <n v="850050"/>
    <n v="0"/>
    <n v="0"/>
    <n v="0"/>
    <n v="0"/>
  </r>
  <r>
    <d v="2012-04-16T00:00:00"/>
    <x v="3"/>
    <d v="2012-04-01T00:00:00"/>
    <x v="10"/>
    <x v="14"/>
    <x v="1565"/>
    <x v="0"/>
    <n v="0"/>
    <n v="0"/>
    <n v="6"/>
    <n v="3683550"/>
    <n v="0"/>
    <n v="0"/>
    <n v="1"/>
    <n v="283350"/>
    <n v="0"/>
    <n v="0"/>
    <n v="1"/>
    <n v="283350"/>
    <n v="0"/>
    <n v="0"/>
    <n v="3"/>
    <n v="493638"/>
  </r>
  <r>
    <d v="2012-04-17T00:00:00"/>
    <x v="4"/>
    <d v="2012-04-01T00:00:00"/>
    <x v="10"/>
    <x v="4"/>
    <x v="1544"/>
    <x v="0"/>
    <n v="0"/>
    <n v="0"/>
    <n v="0"/>
    <n v="0"/>
    <n v="0"/>
    <n v="0"/>
    <n v="0"/>
    <n v="0"/>
    <n v="0"/>
    <n v="0"/>
    <n v="2"/>
    <n v="1133400"/>
    <n v="1"/>
    <n v="141675"/>
    <n v="1"/>
    <n v="173484"/>
  </r>
  <r>
    <d v="2012-04-18T00:00:00"/>
    <x v="5"/>
    <d v="2012-04-01T00:00:00"/>
    <x v="10"/>
    <x v="5"/>
    <x v="1588"/>
    <x v="1"/>
    <n v="566700"/>
    <n v="0.2"/>
    <n v="2"/>
    <n v="302240"/>
    <n v="0"/>
    <n v="0"/>
    <n v="0"/>
    <n v="0"/>
    <n v="0"/>
    <n v="0"/>
    <n v="2"/>
    <n v="434470"/>
    <n v="2"/>
    <n v="365925"/>
    <n v="10"/>
    <n v="2023975"/>
  </r>
  <r>
    <d v="2012-04-19T00:00:00"/>
    <x v="6"/>
    <d v="2012-04-01T00:00:00"/>
    <x v="10"/>
    <x v="6"/>
    <x v="1589"/>
    <x v="0"/>
    <n v="0"/>
    <n v="0"/>
    <n v="2"/>
    <n v="302240"/>
    <n v="0"/>
    <n v="0"/>
    <n v="1"/>
    <n v="75560"/>
    <n v="0"/>
    <n v="0"/>
    <n v="1"/>
    <n v="354188"/>
    <n v="2"/>
    <n v="199810"/>
    <n v="7"/>
    <n v="950261"/>
  </r>
  <r>
    <d v="2012-04-20T00:00:00"/>
    <x v="0"/>
    <d v="2012-04-01T00:00:00"/>
    <x v="10"/>
    <x v="1"/>
    <x v="1550"/>
    <x v="1"/>
    <n v="850050"/>
    <n v="0.16666666666666666"/>
    <n v="5"/>
    <n v="3116850"/>
    <n v="0"/>
    <n v="0"/>
    <n v="0"/>
    <n v="0"/>
    <n v="0"/>
    <n v="0"/>
    <n v="0"/>
    <n v="0"/>
    <n v="0"/>
    <n v="0"/>
    <n v="1"/>
    <n v="228782"/>
  </r>
  <r>
    <d v="2012-04-21T00:00:00"/>
    <x v="1"/>
    <d v="2012-04-01T00:00:00"/>
    <x v="10"/>
    <x v="9"/>
    <x v="1590"/>
    <x v="0"/>
    <n v="0"/>
    <n v="0"/>
    <n v="10"/>
    <n v="7650450"/>
    <n v="0"/>
    <n v="0"/>
    <n v="0"/>
    <n v="0"/>
    <n v="0"/>
    <n v="0"/>
    <n v="0"/>
    <n v="0"/>
    <n v="0"/>
    <n v="0"/>
    <n v="1"/>
    <n v="242580"/>
  </r>
  <r>
    <d v="2012-04-22T00:00:00"/>
    <x v="2"/>
    <d v="2012-04-01T00:00:00"/>
    <x v="10"/>
    <x v="5"/>
    <x v="1550"/>
    <x v="1"/>
    <n v="850050"/>
    <n v="0.2"/>
    <n v="4"/>
    <n v="3116850"/>
    <n v="0"/>
    <n v="0"/>
    <n v="1"/>
    <n v="850050"/>
    <n v="0"/>
    <n v="0"/>
    <n v="-1"/>
    <n v="-850050"/>
    <n v="0"/>
    <n v="0"/>
    <n v="0"/>
    <n v="0"/>
  </r>
  <r>
    <d v="2012-04-23T00:00:00"/>
    <x v="3"/>
    <d v="2012-04-01T00:00:00"/>
    <x v="10"/>
    <x v="9"/>
    <x v="1591"/>
    <x v="1"/>
    <n v="283350"/>
    <n v="0.1"/>
    <n v="3"/>
    <n v="1133400"/>
    <n v="0"/>
    <n v="0"/>
    <n v="1"/>
    <n v="141675"/>
    <n v="0"/>
    <n v="0"/>
    <n v="5"/>
    <n v="1434460"/>
    <n v="1"/>
    <n v="425025"/>
    <n v="0"/>
    <n v="0"/>
  </r>
  <r>
    <d v="2012-04-24T00:00:00"/>
    <x v="4"/>
    <d v="2012-04-01T00:00:00"/>
    <x v="10"/>
    <x v="4"/>
    <x v="1539"/>
    <x v="0"/>
    <n v="0"/>
    <n v="0"/>
    <n v="1"/>
    <n v="283350"/>
    <n v="0"/>
    <n v="0"/>
    <n v="0"/>
    <n v="0"/>
    <n v="0"/>
    <n v="0"/>
    <n v="1"/>
    <n v="566700"/>
    <n v="0"/>
    <n v="0"/>
    <n v="7"/>
    <n v="885988"/>
  </r>
  <r>
    <d v="2012-04-25T00:00:00"/>
    <x v="5"/>
    <d v="2012-04-01T00:00:00"/>
    <x v="10"/>
    <x v="6"/>
    <x v="1553"/>
    <x v="1"/>
    <n v="566700"/>
    <n v="0.25"/>
    <n v="3"/>
    <n v="1700100"/>
    <n v="0"/>
    <n v="0"/>
    <n v="0"/>
    <n v="0"/>
    <n v="0"/>
    <n v="0"/>
    <n v="0"/>
    <n v="0"/>
    <n v="1"/>
    <n v="283350"/>
    <n v="5"/>
    <n v="1044868"/>
  </r>
  <r>
    <d v="2012-04-26T00:00:00"/>
    <x v="6"/>
    <d v="2012-04-01T00:00:00"/>
    <x v="10"/>
    <x v="10"/>
    <x v="1592"/>
    <x v="1"/>
    <n v="566700"/>
    <n v="7.1428571428571425E-2"/>
    <n v="10"/>
    <n v="5251420"/>
    <n v="0"/>
    <n v="0"/>
    <n v="0"/>
    <n v="0"/>
    <n v="0"/>
    <n v="0"/>
    <n v="3"/>
    <n v="1416750"/>
    <n v="0"/>
    <n v="0"/>
    <n v="6"/>
    <n v="1038372"/>
  </r>
  <r>
    <d v="2012-04-27T00:00:00"/>
    <x v="0"/>
    <d v="2012-04-01T00:00:00"/>
    <x v="10"/>
    <x v="22"/>
    <x v="1593"/>
    <x v="1"/>
    <n v="283350"/>
    <n v="0.05"/>
    <n v="13"/>
    <n v="5270310"/>
    <n v="0"/>
    <n v="0"/>
    <n v="1"/>
    <n v="141675"/>
    <n v="0"/>
    <n v="0"/>
    <n v="5"/>
    <n v="1983450"/>
    <n v="1"/>
    <n v="141675"/>
    <n v="13"/>
    <n v="1817399"/>
  </r>
  <r>
    <d v="2012-04-28T00:00:00"/>
    <x v="1"/>
    <d v="2012-04-01T00:00:00"/>
    <x v="10"/>
    <x v="11"/>
    <x v="1594"/>
    <x v="2"/>
    <n v="1416750"/>
    <n v="0.16666666666666666"/>
    <n v="5"/>
    <n v="2833500"/>
    <n v="0"/>
    <n v="0"/>
    <n v="2"/>
    <n v="358910"/>
    <n v="0"/>
    <n v="0"/>
    <n v="3"/>
    <n v="1700100"/>
    <n v="0"/>
    <n v="0"/>
    <n v="1"/>
    <n v="776987"/>
  </r>
  <r>
    <d v="2012-04-29T00:00:00"/>
    <x v="2"/>
    <d v="2012-04-01T00:00:00"/>
    <x v="10"/>
    <x v="19"/>
    <x v="1595"/>
    <x v="0"/>
    <n v="0"/>
    <n v="0"/>
    <n v="14"/>
    <n v="10068370"/>
    <n v="0"/>
    <n v="0"/>
    <n v="0"/>
    <n v="0"/>
    <n v="0"/>
    <n v="0"/>
    <n v="5"/>
    <n v="2002340"/>
    <n v="0"/>
    <n v="0"/>
    <n v="0"/>
    <n v="0"/>
  </r>
  <r>
    <d v="2012-04-30T00:00:00"/>
    <x v="3"/>
    <d v="2012-04-01T00:00:00"/>
    <x v="10"/>
    <x v="5"/>
    <x v="1596"/>
    <x v="0"/>
    <n v="0"/>
    <n v="0"/>
    <n v="4"/>
    <n v="1851220"/>
    <n v="0"/>
    <n v="0"/>
    <n v="0"/>
    <n v="0"/>
    <n v="0"/>
    <n v="0"/>
    <n v="1"/>
    <n v="151120"/>
    <n v="2"/>
    <n v="252975"/>
    <n v="1"/>
    <n v="102705"/>
  </r>
  <r>
    <d v="2012-05-01T00:00:00"/>
    <x v="4"/>
    <d v="2012-05-01T00:00:00"/>
    <x v="10"/>
    <x v="1"/>
    <x v="1597"/>
    <x v="0"/>
    <n v="0"/>
    <n v="0"/>
    <n v="5"/>
    <n v="2550150"/>
    <n v="0"/>
    <n v="0"/>
    <n v="0"/>
    <n v="0"/>
    <n v="0"/>
    <n v="0"/>
    <n v="1"/>
    <n v="566700"/>
    <n v="1"/>
    <n v="283350"/>
    <n v="0"/>
    <n v="0"/>
  </r>
  <r>
    <d v="2012-05-02T00:00:00"/>
    <x v="5"/>
    <d v="2012-05-01T00:00:00"/>
    <x v="10"/>
    <x v="2"/>
    <x v="1568"/>
    <x v="0"/>
    <n v="0"/>
    <n v="0"/>
    <n v="3"/>
    <n v="1284520"/>
    <n v="0"/>
    <n v="0"/>
    <n v="0"/>
    <n v="0"/>
    <n v="0"/>
    <n v="0"/>
    <n v="0"/>
    <n v="0"/>
    <n v="1"/>
    <n v="248450"/>
    <n v="4"/>
    <n v="465219"/>
  </r>
  <r>
    <d v="2012-05-03T00:00:00"/>
    <x v="6"/>
    <d v="2012-05-01T00:00:00"/>
    <x v="10"/>
    <x v="3"/>
    <x v="1535"/>
    <x v="0"/>
    <n v="0"/>
    <n v="0"/>
    <n v="1"/>
    <n v="283350"/>
    <n v="0"/>
    <n v="0"/>
    <n v="0"/>
    <n v="0"/>
    <n v="0"/>
    <n v="0"/>
    <n v="0"/>
    <n v="0"/>
    <n v="2"/>
    <n v="425025"/>
    <n v="3"/>
    <n v="384650"/>
  </r>
  <r>
    <d v="2012-05-04T00:00:00"/>
    <x v="0"/>
    <d v="2012-05-01T00:00:00"/>
    <x v="10"/>
    <x v="2"/>
    <x v="1598"/>
    <x v="1"/>
    <n v="850050"/>
    <n v="0.33333333333333331"/>
    <n v="2"/>
    <n v="1001170"/>
    <n v="0"/>
    <n v="0"/>
    <n v="0"/>
    <n v="0"/>
    <n v="0"/>
    <n v="0"/>
    <n v="0"/>
    <n v="0"/>
    <n v="0"/>
    <n v="0"/>
    <n v="5"/>
    <n v="1131132"/>
  </r>
  <r>
    <d v="2012-05-05T00:00:00"/>
    <x v="1"/>
    <d v="2012-05-01T00:00:00"/>
    <x v="10"/>
    <x v="15"/>
    <x v="1599"/>
    <x v="0"/>
    <n v="0"/>
    <n v="0"/>
    <n v="10"/>
    <n v="7367100"/>
    <n v="0"/>
    <n v="0"/>
    <n v="0"/>
    <n v="0"/>
    <n v="0"/>
    <n v="0"/>
    <n v="1"/>
    <n v="850050"/>
    <n v="0"/>
    <n v="0"/>
    <n v="0"/>
    <n v="0"/>
  </r>
  <r>
    <d v="2012-05-06T00:00:00"/>
    <x v="2"/>
    <d v="2012-05-01T00:00:00"/>
    <x v="10"/>
    <x v="6"/>
    <x v="1600"/>
    <x v="0"/>
    <n v="0"/>
    <n v="0"/>
    <n v="3"/>
    <n v="1851220"/>
    <n v="0"/>
    <n v="0"/>
    <n v="1"/>
    <n v="141675"/>
    <n v="0"/>
    <n v="0"/>
    <n v="0"/>
    <n v="0"/>
    <n v="0"/>
    <n v="0"/>
    <n v="0"/>
    <n v="0"/>
  </r>
  <r>
    <d v="2012-05-07T00:00:00"/>
    <x v="3"/>
    <d v="2012-05-01T00:00:00"/>
    <x v="10"/>
    <x v="4"/>
    <x v="1584"/>
    <x v="0"/>
    <n v="0"/>
    <n v="0"/>
    <n v="2"/>
    <n v="1700100"/>
    <n v="0"/>
    <n v="0"/>
    <n v="0"/>
    <n v="0"/>
    <n v="0"/>
    <n v="0"/>
    <n v="0"/>
    <n v="0"/>
    <n v="1"/>
    <n v="75560"/>
    <n v="8"/>
    <n v="1352538"/>
  </r>
  <r>
    <d v="2012-05-08T00:00:00"/>
    <x v="4"/>
    <d v="2012-05-01T00:00:00"/>
    <x v="10"/>
    <x v="14"/>
    <x v="1596"/>
    <x v="1"/>
    <n v="283350"/>
    <n v="0.125"/>
    <n v="4"/>
    <n v="868940"/>
    <n v="0"/>
    <n v="0"/>
    <n v="0"/>
    <n v="0"/>
    <n v="0"/>
    <n v="0"/>
    <n v="3"/>
    <n v="850050"/>
    <n v="0"/>
    <n v="0"/>
    <n v="2"/>
    <n v="530140"/>
  </r>
  <r>
    <d v="2012-05-09T00:00:00"/>
    <x v="5"/>
    <d v="2012-05-01T00:00:00"/>
    <x v="10"/>
    <x v="8"/>
    <x v="1601"/>
    <x v="0"/>
    <n v="0"/>
    <n v="0"/>
    <n v="6"/>
    <n v="2002340"/>
    <n v="0"/>
    <n v="0"/>
    <n v="0"/>
    <n v="0"/>
    <n v="0"/>
    <n v="0"/>
    <n v="1"/>
    <n v="566700"/>
    <n v="2"/>
    <n v="257050"/>
    <n v="0"/>
    <n v="0"/>
  </r>
  <r>
    <d v="2012-05-10T00:00:00"/>
    <x v="6"/>
    <d v="2012-05-01T00:00:00"/>
    <x v="10"/>
    <x v="2"/>
    <x v="1544"/>
    <x v="0"/>
    <n v="0"/>
    <n v="0"/>
    <n v="1"/>
    <n v="283350"/>
    <n v="0"/>
    <n v="0"/>
    <n v="0"/>
    <n v="0"/>
    <n v="0"/>
    <n v="0"/>
    <n v="2"/>
    <n v="850050"/>
    <n v="0"/>
    <n v="0"/>
    <n v="2"/>
    <n v="253869"/>
  </r>
  <r>
    <d v="2012-05-11T00:00:00"/>
    <x v="0"/>
    <d v="2012-05-01T00:00:00"/>
    <x v="10"/>
    <x v="12"/>
    <x v="1602"/>
    <x v="1"/>
    <n v="566700"/>
    <n v="7.6923076923076927E-2"/>
    <n v="10"/>
    <n v="4703610"/>
    <n v="0"/>
    <n v="0"/>
    <n v="1"/>
    <n v="141675"/>
    <n v="0"/>
    <n v="0"/>
    <n v="1"/>
    <n v="283350"/>
    <n v="2"/>
    <n v="257050"/>
    <n v="1"/>
    <n v="216060"/>
  </r>
  <r>
    <d v="2012-05-12T00:00:00"/>
    <x v="1"/>
    <d v="2012-05-01T00:00:00"/>
    <x v="10"/>
    <x v="1"/>
    <x v="1603"/>
    <x v="0"/>
    <n v="0"/>
    <n v="0"/>
    <n v="4"/>
    <n v="2266800"/>
    <n v="0"/>
    <n v="0"/>
    <n v="0"/>
    <n v="0"/>
    <n v="1"/>
    <n v="151120"/>
    <n v="1"/>
    <n v="283350"/>
    <n v="0"/>
    <n v="0"/>
    <n v="0"/>
    <n v="0"/>
  </r>
  <r>
    <d v="2012-05-13T00:00:00"/>
    <x v="2"/>
    <d v="2012-05-01T00:00:00"/>
    <x v="10"/>
    <x v="13"/>
    <x v="1604"/>
    <x v="0"/>
    <n v="0"/>
    <n v="0"/>
    <n v="16"/>
    <n v="11069540"/>
    <n v="0"/>
    <n v="0"/>
    <n v="0"/>
    <n v="0"/>
    <n v="0"/>
    <n v="0"/>
    <n v="1"/>
    <n v="566700"/>
    <n v="0"/>
    <n v="0"/>
    <n v="0"/>
    <n v="0"/>
  </r>
  <r>
    <d v="2012-05-14T00:00:00"/>
    <x v="3"/>
    <d v="2012-05-01T00:00:00"/>
    <x v="10"/>
    <x v="2"/>
    <x v="1567"/>
    <x v="1"/>
    <n v="566700"/>
    <n v="0.33333333333333331"/>
    <n v="2"/>
    <n v="1001170"/>
    <n v="0"/>
    <n v="0"/>
    <n v="0"/>
    <n v="0"/>
    <n v="0"/>
    <n v="0"/>
    <n v="0"/>
    <n v="0"/>
    <n v="1"/>
    <n v="346125"/>
    <n v="3"/>
    <n v="243999"/>
  </r>
  <r>
    <d v="2012-05-15T00:00:00"/>
    <x v="4"/>
    <d v="2012-05-01T00:00:00"/>
    <x v="10"/>
    <x v="2"/>
    <x v="1605"/>
    <x v="0"/>
    <n v="0"/>
    <n v="0"/>
    <n v="1"/>
    <n v="151120"/>
    <n v="0"/>
    <n v="0"/>
    <n v="0"/>
    <n v="0"/>
    <n v="0"/>
    <n v="0"/>
    <n v="2"/>
    <n v="717820"/>
    <n v="0"/>
    <n v="0"/>
    <n v="3"/>
    <n v="435762"/>
  </r>
  <r>
    <d v="2012-05-16T00:00:00"/>
    <x v="5"/>
    <d v="2012-05-01T00:00:00"/>
    <x v="10"/>
    <x v="2"/>
    <x v="1544"/>
    <x v="0"/>
    <n v="0"/>
    <n v="0"/>
    <n v="2"/>
    <n v="850050"/>
    <n v="0"/>
    <n v="0"/>
    <n v="0"/>
    <n v="0"/>
    <n v="0"/>
    <n v="0"/>
    <n v="1"/>
    <n v="283350"/>
    <n v="0"/>
    <n v="0"/>
    <n v="8"/>
    <n v="961866"/>
  </r>
  <r>
    <d v="2012-05-17T00:00:00"/>
    <x v="6"/>
    <d v="2012-05-01T00:00:00"/>
    <x v="10"/>
    <x v="0"/>
    <x v="0"/>
    <x v="0"/>
    <n v="0"/>
    <n v="0"/>
    <n v="0"/>
    <n v="0"/>
    <n v="0"/>
    <n v="0"/>
    <n v="0"/>
    <n v="0"/>
    <n v="0"/>
    <n v="0"/>
    <n v="0"/>
    <n v="0"/>
    <n v="2"/>
    <n v="381750"/>
    <n v="3"/>
    <n v="1131553"/>
  </r>
  <r>
    <d v="2012-05-18T00:00:00"/>
    <x v="0"/>
    <d v="2012-05-01T00:00:00"/>
    <x v="10"/>
    <x v="5"/>
    <x v="1550"/>
    <x v="0"/>
    <n v="0"/>
    <n v="0"/>
    <n v="4"/>
    <n v="3400200"/>
    <n v="0"/>
    <n v="0"/>
    <n v="0"/>
    <n v="0"/>
    <n v="0"/>
    <n v="0"/>
    <n v="1"/>
    <n v="566700"/>
    <n v="0"/>
    <n v="0"/>
    <n v="3"/>
    <n v="613223"/>
  </r>
  <r>
    <d v="2012-05-19T00:00:00"/>
    <x v="1"/>
    <d v="2012-05-01T00:00:00"/>
    <x v="10"/>
    <x v="7"/>
    <x v="1606"/>
    <x v="0"/>
    <n v="0"/>
    <n v="0"/>
    <n v="8"/>
    <n v="6800400"/>
    <n v="0"/>
    <n v="0"/>
    <n v="0"/>
    <n v="0"/>
    <n v="0"/>
    <n v="0"/>
    <n v="1"/>
    <n v="566700"/>
    <n v="0"/>
    <n v="0"/>
    <n v="0"/>
    <n v="0"/>
  </r>
  <r>
    <d v="2012-05-20T00:00:00"/>
    <x v="2"/>
    <d v="2012-05-01T00:00:00"/>
    <x v="10"/>
    <x v="9"/>
    <x v="1607"/>
    <x v="1"/>
    <n v="850050"/>
    <n v="0.1"/>
    <n v="8"/>
    <n v="4703610"/>
    <n v="0"/>
    <n v="0"/>
    <n v="0"/>
    <n v="0"/>
    <n v="0"/>
    <n v="0"/>
    <n v="1"/>
    <n v="151120"/>
    <n v="0"/>
    <n v="0"/>
    <n v="0"/>
    <n v="0"/>
  </r>
  <r>
    <d v="2012-05-21T00:00:00"/>
    <x v="3"/>
    <d v="2012-05-01T00:00:00"/>
    <x v="10"/>
    <x v="14"/>
    <x v="1608"/>
    <x v="1"/>
    <n v="283350"/>
    <n v="0.125"/>
    <n v="7"/>
    <n v="4552490"/>
    <n v="0"/>
    <n v="0"/>
    <n v="0"/>
    <n v="0"/>
    <n v="0"/>
    <n v="0"/>
    <n v="0"/>
    <n v="0"/>
    <n v="0"/>
    <n v="0"/>
    <n v="0"/>
    <n v="0"/>
  </r>
  <r>
    <d v="2012-05-22T00:00:00"/>
    <x v="4"/>
    <d v="2012-05-01T00:00:00"/>
    <x v="10"/>
    <x v="2"/>
    <x v="1544"/>
    <x v="0"/>
    <n v="0"/>
    <n v="0"/>
    <n v="2"/>
    <n v="850050"/>
    <n v="0"/>
    <n v="0"/>
    <n v="0"/>
    <n v="0"/>
    <n v="0"/>
    <n v="0"/>
    <n v="1"/>
    <n v="283350"/>
    <n v="0"/>
    <n v="0"/>
    <n v="4"/>
    <n v="692125"/>
  </r>
  <r>
    <d v="2012-05-23T00:00:00"/>
    <x v="5"/>
    <d v="2012-05-01T00:00:00"/>
    <x v="10"/>
    <x v="0"/>
    <x v="0"/>
    <x v="0"/>
    <n v="0"/>
    <n v="0"/>
    <n v="0"/>
    <n v="0"/>
    <n v="0"/>
    <n v="0"/>
    <n v="0"/>
    <n v="0"/>
    <n v="0"/>
    <n v="0"/>
    <n v="0"/>
    <n v="0"/>
    <n v="1"/>
    <n v="124000"/>
    <n v="3"/>
    <n v="413340"/>
  </r>
  <r>
    <d v="2012-05-24T00:00:00"/>
    <x v="6"/>
    <d v="2012-05-01T00:00:00"/>
    <x v="10"/>
    <x v="3"/>
    <x v="1535"/>
    <x v="0"/>
    <n v="0"/>
    <n v="0"/>
    <n v="0"/>
    <n v="0"/>
    <n v="0"/>
    <n v="0"/>
    <n v="1"/>
    <n v="283350"/>
    <n v="0"/>
    <n v="0"/>
    <n v="0"/>
    <n v="0"/>
    <n v="0"/>
    <n v="0"/>
    <n v="3"/>
    <n v="865587"/>
  </r>
  <r>
    <d v="2012-05-25T00:00:00"/>
    <x v="0"/>
    <d v="2012-05-01T00:00:00"/>
    <x v="10"/>
    <x v="3"/>
    <x v="1542"/>
    <x v="0"/>
    <n v="0"/>
    <n v="0"/>
    <n v="1"/>
    <n v="566700"/>
    <n v="0"/>
    <n v="0"/>
    <n v="0"/>
    <n v="0"/>
    <n v="0"/>
    <n v="0"/>
    <n v="0"/>
    <n v="0"/>
    <n v="1"/>
    <n v="283350"/>
    <n v="4"/>
    <n v="583273"/>
  </r>
  <r>
    <d v="2012-05-26T00:00:00"/>
    <x v="1"/>
    <d v="2012-05-01T00:00:00"/>
    <x v="10"/>
    <x v="5"/>
    <x v="1601"/>
    <x v="0"/>
    <n v="0"/>
    <n v="0"/>
    <n v="5"/>
    <n v="2569040"/>
    <n v="0"/>
    <n v="0"/>
    <n v="0"/>
    <n v="0"/>
    <n v="0"/>
    <n v="0"/>
    <n v="0"/>
    <n v="0"/>
    <n v="0"/>
    <n v="0"/>
    <n v="0"/>
    <n v="0"/>
  </r>
  <r>
    <d v="2012-05-27T00:00:00"/>
    <x v="2"/>
    <d v="2012-05-01T00:00:00"/>
    <x v="10"/>
    <x v="16"/>
    <x v="1609"/>
    <x v="1"/>
    <n v="566700"/>
    <n v="6.25E-2"/>
    <n v="10"/>
    <n v="6384820"/>
    <n v="0"/>
    <n v="0"/>
    <n v="1"/>
    <n v="425025"/>
    <n v="0"/>
    <n v="0"/>
    <n v="4"/>
    <n v="2550150"/>
    <n v="0"/>
    <n v="0"/>
    <n v="0"/>
    <n v="0"/>
  </r>
  <r>
    <d v="2012-05-28T00:00:00"/>
    <x v="3"/>
    <d v="2012-05-01T00:00:00"/>
    <x v="10"/>
    <x v="5"/>
    <x v="1597"/>
    <x v="0"/>
    <n v="0"/>
    <n v="0"/>
    <n v="4"/>
    <n v="2550150"/>
    <n v="0"/>
    <n v="0"/>
    <n v="0"/>
    <n v="0"/>
    <n v="0"/>
    <n v="0"/>
    <n v="1"/>
    <n v="566700"/>
    <n v="3"/>
    <n v="673475"/>
    <n v="6"/>
    <n v="973131"/>
  </r>
  <r>
    <d v="2012-05-29T00:00:00"/>
    <x v="4"/>
    <d v="2012-05-01T00:00:00"/>
    <x v="10"/>
    <x v="6"/>
    <x v="1567"/>
    <x v="0"/>
    <n v="0"/>
    <n v="0"/>
    <n v="4"/>
    <n v="1567870"/>
    <n v="0"/>
    <n v="0"/>
    <n v="0"/>
    <n v="0"/>
    <n v="0"/>
    <n v="0"/>
    <n v="0"/>
    <n v="0"/>
    <n v="0"/>
    <n v="0"/>
    <n v="9"/>
    <n v="1987887"/>
  </r>
  <r>
    <d v="2012-05-30T00:00:00"/>
    <x v="5"/>
    <d v="2012-05-01T00:00:00"/>
    <x v="10"/>
    <x v="4"/>
    <x v="1557"/>
    <x v="1"/>
    <n v="566700"/>
    <n v="0.5"/>
    <n v="0"/>
    <n v="0"/>
    <n v="0"/>
    <n v="0"/>
    <n v="0"/>
    <n v="0"/>
    <n v="0"/>
    <n v="0"/>
    <n v="1"/>
    <n v="151120"/>
    <n v="1"/>
    <n v="124250"/>
    <n v="6"/>
    <n v="630502"/>
  </r>
  <r>
    <d v="2012-05-31T00:00:00"/>
    <x v="6"/>
    <d v="2012-05-01T00:00:00"/>
    <x v="10"/>
    <x v="0"/>
    <x v="0"/>
    <x v="0"/>
    <n v="0"/>
    <n v="0"/>
    <n v="0"/>
    <n v="0"/>
    <n v="0"/>
    <n v="0"/>
    <n v="0"/>
    <n v="0"/>
    <n v="0"/>
    <n v="0"/>
    <n v="0"/>
    <n v="0"/>
    <n v="1"/>
    <n v="267800"/>
    <n v="9"/>
    <n v="2898724"/>
  </r>
  <r>
    <d v="2012-06-01T00:00:00"/>
    <x v="0"/>
    <d v="2012-06-01T00:00:00"/>
    <x v="10"/>
    <x v="1"/>
    <x v="1610"/>
    <x v="1"/>
    <n v="850050"/>
    <n v="0.16666666666666666"/>
    <n v="3"/>
    <n v="2266800"/>
    <n v="0"/>
    <n v="0"/>
    <n v="0"/>
    <n v="0"/>
    <n v="0"/>
    <n v="0"/>
    <n v="2"/>
    <n v="1416750"/>
    <n v="0"/>
    <n v="0"/>
    <n v="12"/>
    <n v="4227561"/>
  </r>
  <r>
    <d v="2012-06-02T00:00:00"/>
    <x v="1"/>
    <d v="2012-06-01T00:00:00"/>
    <x v="10"/>
    <x v="13"/>
    <x v="1611"/>
    <x v="6"/>
    <n v="3116850"/>
    <n v="0.23529411764705882"/>
    <n v="11"/>
    <n v="6687060"/>
    <n v="0"/>
    <n v="0"/>
    <n v="0"/>
    <n v="0"/>
    <n v="0"/>
    <n v="0"/>
    <n v="2"/>
    <n v="717820"/>
    <n v="0"/>
    <n v="0"/>
    <n v="0"/>
    <n v="0"/>
  </r>
  <r>
    <d v="2012-06-03T00:00:00"/>
    <x v="2"/>
    <d v="2012-06-01T00:00:00"/>
    <x v="10"/>
    <x v="15"/>
    <x v="1607"/>
    <x v="0"/>
    <n v="0"/>
    <n v="0"/>
    <n v="11"/>
    <n v="5704780"/>
    <n v="0"/>
    <n v="0"/>
    <n v="0"/>
    <n v="0"/>
    <n v="0"/>
    <n v="0"/>
    <n v="0"/>
    <n v="0"/>
    <n v="0"/>
    <n v="0"/>
    <n v="0"/>
    <n v="0"/>
  </r>
  <r>
    <d v="2012-06-04T00:00:00"/>
    <x v="3"/>
    <d v="2012-06-01T00:00:00"/>
    <x v="10"/>
    <x v="2"/>
    <x v="1598"/>
    <x v="0"/>
    <n v="0"/>
    <n v="0"/>
    <n v="3"/>
    <n v="1851220"/>
    <n v="0"/>
    <n v="0"/>
    <n v="0"/>
    <n v="0"/>
    <n v="0"/>
    <n v="0"/>
    <n v="0"/>
    <n v="0"/>
    <n v="0"/>
    <n v="0"/>
    <n v="8"/>
    <n v="1646725"/>
  </r>
  <r>
    <d v="2012-06-05T00:00:00"/>
    <x v="4"/>
    <d v="2012-06-01T00:00:00"/>
    <x v="10"/>
    <x v="4"/>
    <x v="1544"/>
    <x v="0"/>
    <n v="0"/>
    <n v="0"/>
    <n v="2"/>
    <n v="1133400"/>
    <n v="0"/>
    <n v="0"/>
    <n v="0"/>
    <n v="0"/>
    <n v="0"/>
    <n v="0"/>
    <n v="0"/>
    <n v="0"/>
    <n v="0"/>
    <n v="0"/>
    <n v="9"/>
    <n v="1703847"/>
  </r>
  <r>
    <d v="2012-06-06T00:00:00"/>
    <x v="5"/>
    <d v="2012-06-01T00:00:00"/>
    <x v="10"/>
    <x v="3"/>
    <x v="1542"/>
    <x v="0"/>
    <n v="0"/>
    <n v="0"/>
    <n v="0"/>
    <n v="0"/>
    <n v="0"/>
    <n v="0"/>
    <n v="0"/>
    <n v="0"/>
    <n v="0"/>
    <n v="0"/>
    <n v="1"/>
    <n v="566700"/>
    <n v="0"/>
    <n v="0"/>
    <n v="3"/>
    <n v="428038"/>
  </r>
  <r>
    <d v="2012-06-07T00:00:00"/>
    <x v="6"/>
    <d v="2012-06-01T00:00:00"/>
    <x v="10"/>
    <x v="4"/>
    <x v="1539"/>
    <x v="1"/>
    <n v="566700"/>
    <n v="0.5"/>
    <n v="0"/>
    <n v="0"/>
    <n v="0"/>
    <n v="0"/>
    <n v="0"/>
    <n v="0"/>
    <n v="0"/>
    <n v="0"/>
    <n v="1"/>
    <n v="283350"/>
    <n v="0"/>
    <n v="0"/>
    <n v="2"/>
    <n v="343609"/>
  </r>
  <r>
    <d v="2012-06-08T00:00:00"/>
    <x v="0"/>
    <d v="2012-06-01T00:00:00"/>
    <x v="10"/>
    <x v="12"/>
    <x v="1612"/>
    <x v="0"/>
    <n v="0"/>
    <n v="0"/>
    <n v="9"/>
    <n v="4968070"/>
    <n v="0"/>
    <n v="0"/>
    <n v="1"/>
    <n v="141675"/>
    <n v="0"/>
    <n v="0"/>
    <n v="3"/>
    <n v="1416750"/>
    <n v="0"/>
    <n v="0"/>
    <n v="2"/>
    <n v="524478"/>
  </r>
  <r>
    <d v="2012-06-09T00:00:00"/>
    <x v="1"/>
    <d v="2012-06-01T00:00:00"/>
    <x v="10"/>
    <x v="8"/>
    <x v="1613"/>
    <x v="0"/>
    <n v="0"/>
    <n v="0"/>
    <n v="7"/>
    <n v="3985790"/>
    <n v="0"/>
    <n v="0"/>
    <n v="0"/>
    <n v="0"/>
    <n v="0"/>
    <n v="0"/>
    <n v="0"/>
    <n v="0"/>
    <n v="0"/>
    <n v="0"/>
    <n v="0"/>
    <n v="0"/>
  </r>
  <r>
    <d v="2012-06-10T00:00:00"/>
    <x v="2"/>
    <d v="2012-06-01T00:00:00"/>
    <x v="10"/>
    <x v="2"/>
    <x v="1614"/>
    <x v="1"/>
    <n v="425025"/>
    <n v="0.33333333333333331"/>
    <n v="1"/>
    <n v="850050"/>
    <n v="0"/>
    <n v="0"/>
    <n v="1"/>
    <n v="425025"/>
    <n v="0"/>
    <n v="0"/>
    <n v="0"/>
    <n v="141675"/>
    <n v="0"/>
    <n v="0"/>
    <n v="0"/>
    <n v="0"/>
  </r>
  <r>
    <d v="2012-06-11T00:00:00"/>
    <x v="3"/>
    <d v="2012-06-01T00:00:00"/>
    <x v="10"/>
    <x v="8"/>
    <x v="1615"/>
    <x v="0"/>
    <n v="0"/>
    <n v="0"/>
    <n v="6"/>
    <n v="3135740"/>
    <n v="0"/>
    <n v="0"/>
    <n v="0"/>
    <n v="0"/>
    <n v="0"/>
    <n v="0"/>
    <n v="1"/>
    <n v="283350"/>
    <n v="0"/>
    <n v="0"/>
    <n v="0"/>
    <n v="0"/>
  </r>
  <r>
    <d v="2012-06-12T00:00:00"/>
    <x v="4"/>
    <d v="2012-06-01T00:00:00"/>
    <x v="10"/>
    <x v="0"/>
    <x v="0"/>
    <x v="0"/>
    <n v="0"/>
    <n v="0"/>
    <n v="0"/>
    <n v="0"/>
    <n v="0"/>
    <n v="0"/>
    <n v="0"/>
    <n v="0"/>
    <n v="0"/>
    <n v="0"/>
    <n v="0"/>
    <n v="0"/>
    <n v="1"/>
    <n v="425025"/>
    <n v="0"/>
    <n v="0"/>
  </r>
  <r>
    <d v="2012-06-13T00:00:00"/>
    <x v="5"/>
    <d v="2012-06-01T00:00:00"/>
    <x v="10"/>
    <x v="6"/>
    <x v="1568"/>
    <x v="0"/>
    <n v="0"/>
    <n v="0"/>
    <n v="4"/>
    <n v="1284520"/>
    <n v="0"/>
    <n v="0"/>
    <n v="0"/>
    <n v="0"/>
    <n v="0"/>
    <n v="0"/>
    <n v="0"/>
    <n v="0"/>
    <n v="0"/>
    <n v="0"/>
    <n v="9"/>
    <n v="1909959"/>
  </r>
  <r>
    <d v="2012-06-14T00:00:00"/>
    <x v="6"/>
    <d v="2012-06-01T00:00:00"/>
    <x v="10"/>
    <x v="3"/>
    <x v="1535"/>
    <x v="0"/>
    <n v="0"/>
    <n v="0"/>
    <n v="0"/>
    <n v="0"/>
    <n v="0"/>
    <n v="0"/>
    <n v="0"/>
    <n v="0"/>
    <n v="0"/>
    <n v="0"/>
    <n v="1"/>
    <n v="283350"/>
    <n v="0"/>
    <n v="0"/>
    <n v="3"/>
    <n v="629878"/>
  </r>
  <r>
    <d v="2012-06-15T00:00:00"/>
    <x v="0"/>
    <d v="2012-06-01T00:00:00"/>
    <x v="10"/>
    <x v="8"/>
    <x v="1588"/>
    <x v="0"/>
    <n v="0"/>
    <n v="0"/>
    <n v="3"/>
    <n v="585590"/>
    <n v="0"/>
    <n v="0"/>
    <n v="2"/>
    <n v="283350"/>
    <n v="0"/>
    <n v="0"/>
    <n v="2"/>
    <n v="434470"/>
    <n v="2"/>
    <n v="283350"/>
    <n v="3"/>
    <n v="1271617"/>
  </r>
  <r>
    <d v="2012-06-16T00:00:00"/>
    <x v="1"/>
    <d v="2012-06-01T00:00:00"/>
    <x v="1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12-06-17T00:00:00"/>
    <x v="2"/>
    <d v="2012-06-01T00:00:00"/>
    <x v="10"/>
    <x v="16"/>
    <x v="1616"/>
    <x v="3"/>
    <n v="2266800"/>
    <n v="0.1875"/>
    <n v="10"/>
    <n v="5704780"/>
    <n v="0"/>
    <n v="0"/>
    <n v="3"/>
    <n v="651705"/>
    <n v="0"/>
    <n v="0"/>
    <n v="0"/>
    <n v="0"/>
    <n v="0"/>
    <n v="0"/>
    <n v="0"/>
    <n v="0"/>
  </r>
  <r>
    <d v="2012-06-18T00:00:00"/>
    <x v="3"/>
    <d v="2012-06-01T00:00:00"/>
    <x v="10"/>
    <x v="8"/>
    <x v="1617"/>
    <x v="0"/>
    <n v="0"/>
    <n v="0"/>
    <n v="3"/>
    <n v="1567870"/>
    <n v="0"/>
    <n v="0"/>
    <n v="1"/>
    <n v="141675"/>
    <n v="0"/>
    <n v="0"/>
    <n v="3"/>
    <n v="1284520"/>
    <n v="1"/>
    <n v="864150"/>
    <n v="0"/>
    <n v="0"/>
  </r>
  <r>
    <d v="2012-06-19T00:00:00"/>
    <x v="4"/>
    <d v="2012-06-01T00:00:00"/>
    <x v="10"/>
    <x v="1"/>
    <x v="1598"/>
    <x v="1"/>
    <n v="566700"/>
    <n v="0.16666666666666666"/>
    <n v="3"/>
    <n v="717820"/>
    <n v="0"/>
    <n v="0"/>
    <n v="0"/>
    <n v="0"/>
    <n v="0"/>
    <n v="0"/>
    <n v="2"/>
    <n v="566700"/>
    <n v="2"/>
    <n v="217235"/>
    <n v="7"/>
    <n v="1232963"/>
  </r>
  <r>
    <d v="2012-06-20T00:00:00"/>
    <x v="5"/>
    <d v="2012-06-01T00:00:00"/>
    <x v="10"/>
    <x v="4"/>
    <x v="1580"/>
    <x v="0"/>
    <n v="0"/>
    <n v="0"/>
    <n v="1"/>
    <n v="283350"/>
    <n v="0"/>
    <n v="0"/>
    <n v="0"/>
    <n v="0"/>
    <n v="0"/>
    <n v="0"/>
    <n v="1"/>
    <n v="151120"/>
    <n v="3"/>
    <n v="797700"/>
    <n v="0"/>
    <n v="0"/>
  </r>
  <r>
    <d v="2012-06-21T00:00:00"/>
    <x v="6"/>
    <d v="2012-06-01T00:00:00"/>
    <x v="10"/>
    <x v="7"/>
    <x v="1610"/>
    <x v="1"/>
    <n v="566700"/>
    <n v="0.1111111111111111"/>
    <n v="7"/>
    <n v="3400200"/>
    <n v="0"/>
    <n v="0"/>
    <n v="0"/>
    <n v="0"/>
    <n v="0"/>
    <n v="0"/>
    <n v="1"/>
    <n v="566700"/>
    <n v="2"/>
    <n v="365925"/>
    <n v="7"/>
    <n v="954908"/>
  </r>
  <r>
    <d v="2012-06-22T00:00:00"/>
    <x v="0"/>
    <d v="2012-06-01T00:00:00"/>
    <x v="10"/>
    <x v="12"/>
    <x v="1618"/>
    <x v="1"/>
    <n v="566700"/>
    <n v="7.6923076923076927E-2"/>
    <n v="11"/>
    <n v="5119190"/>
    <n v="0"/>
    <n v="0"/>
    <n v="0"/>
    <n v="0"/>
    <n v="0"/>
    <n v="0"/>
    <n v="1"/>
    <n v="566700"/>
    <n v="1"/>
    <n v="141675"/>
    <n v="6"/>
    <n v="1447424"/>
  </r>
  <r>
    <d v="2012-06-23T00:00:00"/>
    <x v="1"/>
    <d v="2012-06-01T00:00:00"/>
    <x v="10"/>
    <x v="11"/>
    <x v="1619"/>
    <x v="2"/>
    <n v="1001170"/>
    <n v="0.16666666666666666"/>
    <n v="9"/>
    <n v="4118020"/>
    <n v="0"/>
    <n v="0"/>
    <n v="0"/>
    <n v="0"/>
    <n v="0"/>
    <n v="0"/>
    <n v="1"/>
    <n v="283350"/>
    <n v="0"/>
    <n v="0"/>
    <n v="0"/>
    <n v="0"/>
  </r>
  <r>
    <d v="2012-06-24T00:00:00"/>
    <x v="2"/>
    <d v="2012-06-01T00:00:00"/>
    <x v="10"/>
    <x v="17"/>
    <x v="1620"/>
    <x v="3"/>
    <n v="1700100"/>
    <n v="0.13043478260869565"/>
    <n v="19"/>
    <n v="9350550"/>
    <n v="0"/>
    <n v="0"/>
    <n v="0"/>
    <n v="0"/>
    <n v="0"/>
    <n v="0"/>
    <n v="1"/>
    <n v="283350"/>
    <n v="1"/>
    <n v="141675"/>
    <n v="0"/>
    <n v="0"/>
  </r>
  <r>
    <d v="2012-06-25T00:00:00"/>
    <x v="3"/>
    <d v="2012-06-01T00:00:00"/>
    <x v="10"/>
    <x v="5"/>
    <x v="1597"/>
    <x v="1"/>
    <n v="850050"/>
    <n v="0.2"/>
    <n v="2"/>
    <n v="1133400"/>
    <n v="0"/>
    <n v="0"/>
    <n v="1"/>
    <n v="850050"/>
    <n v="0"/>
    <n v="0"/>
    <n v="1"/>
    <n v="283350"/>
    <n v="0"/>
    <n v="0"/>
    <n v="3"/>
    <n v="387119"/>
  </r>
  <r>
    <d v="2012-06-26T00:00:00"/>
    <x v="4"/>
    <d v="2012-06-01T00:00:00"/>
    <x v="10"/>
    <x v="9"/>
    <x v="1573"/>
    <x v="2"/>
    <n v="850050"/>
    <n v="0.2"/>
    <n v="7"/>
    <n v="3135740"/>
    <n v="0"/>
    <n v="0"/>
    <n v="2"/>
    <n v="850050"/>
    <n v="0"/>
    <n v="0"/>
    <n v="-1"/>
    <n v="-566700"/>
    <n v="2"/>
    <n v="722475"/>
    <n v="5"/>
    <n v="924154"/>
  </r>
  <r>
    <d v="2012-06-27T00:00:00"/>
    <x v="5"/>
    <d v="2012-06-01T00:00:00"/>
    <x v="10"/>
    <x v="3"/>
    <x v="1542"/>
    <x v="0"/>
    <n v="0"/>
    <n v="0"/>
    <n v="1"/>
    <n v="566700"/>
    <n v="0"/>
    <n v="0"/>
    <n v="0"/>
    <n v="0"/>
    <n v="0"/>
    <n v="0"/>
    <n v="0"/>
    <n v="0"/>
    <n v="1"/>
    <n v="425025"/>
    <n v="8"/>
    <n v="738814"/>
  </r>
  <r>
    <d v="2012-06-28T00:00:00"/>
    <x v="6"/>
    <d v="2012-06-01T00:00:00"/>
    <x v="10"/>
    <x v="0"/>
    <x v="0"/>
    <x v="0"/>
    <n v="0"/>
    <n v="0"/>
    <n v="0"/>
    <n v="0"/>
    <n v="0"/>
    <n v="0"/>
    <n v="0"/>
    <n v="0"/>
    <n v="0"/>
    <n v="0"/>
    <n v="0"/>
    <n v="0"/>
    <n v="1"/>
    <n v="141675"/>
    <n v="10"/>
    <n v="1609296"/>
  </r>
  <r>
    <d v="2012-06-29T00:00:00"/>
    <x v="0"/>
    <d v="2012-06-01T00:00:00"/>
    <x v="10"/>
    <x v="0"/>
    <x v="0"/>
    <x v="0"/>
    <n v="0"/>
    <n v="0"/>
    <n v="0"/>
    <n v="0"/>
    <n v="0"/>
    <n v="0"/>
    <n v="0"/>
    <n v="0"/>
    <n v="0"/>
    <n v="0"/>
    <n v="0"/>
    <n v="0"/>
    <n v="0"/>
    <n v="0"/>
    <n v="4"/>
    <n v="815316"/>
  </r>
  <r>
    <d v="2012-06-30T00:00:00"/>
    <x v="1"/>
    <d v="2012-06-01T00:00:00"/>
    <x v="10"/>
    <x v="1"/>
    <x v="1621"/>
    <x v="0"/>
    <n v="0"/>
    <n v="0"/>
    <n v="5"/>
    <n v="3267970"/>
    <n v="0"/>
    <n v="0"/>
    <n v="0"/>
    <n v="0"/>
    <n v="0"/>
    <n v="0"/>
    <n v="1"/>
    <n v="566700"/>
    <n v="0"/>
    <n v="0"/>
    <n v="0"/>
    <n v="0"/>
  </r>
  <r>
    <d v="2012-07-01T00:00:00"/>
    <x v="2"/>
    <d v="2012-07-01T00:00:00"/>
    <x v="10"/>
    <x v="5"/>
    <x v="1622"/>
    <x v="0"/>
    <n v="0"/>
    <n v="0"/>
    <n v="5"/>
    <n v="2852390"/>
    <n v="0"/>
    <n v="0"/>
    <n v="0"/>
    <n v="0"/>
    <n v="0"/>
    <n v="0"/>
    <n v="0"/>
    <n v="0"/>
    <n v="0"/>
    <n v="0"/>
    <n v="0"/>
    <n v="0"/>
  </r>
  <r>
    <d v="2012-07-02T00:00:00"/>
    <x v="3"/>
    <d v="2012-07-01T00:00:00"/>
    <x v="10"/>
    <x v="1"/>
    <x v="1623"/>
    <x v="1"/>
    <n v="850050"/>
    <n v="0.16666666666666666"/>
    <n v="1"/>
    <n v="283350"/>
    <n v="0"/>
    <n v="0"/>
    <n v="0"/>
    <n v="0"/>
    <n v="0"/>
    <n v="0"/>
    <n v="4"/>
    <n v="1027144"/>
    <n v="0"/>
    <n v="0"/>
    <n v="0"/>
    <n v="0"/>
  </r>
  <r>
    <d v="2012-07-03T00:00:00"/>
    <x v="4"/>
    <d v="2012-07-01T00:00:00"/>
    <x v="10"/>
    <x v="0"/>
    <x v="0"/>
    <x v="0"/>
    <n v="0"/>
    <n v="0"/>
    <n v="0"/>
    <n v="0"/>
    <n v="0"/>
    <n v="0"/>
    <n v="0"/>
    <n v="0"/>
    <n v="0"/>
    <n v="0"/>
    <n v="0"/>
    <n v="0"/>
    <n v="1"/>
    <n v="230750"/>
    <n v="9"/>
    <n v="1584716"/>
  </r>
  <r>
    <d v="2012-07-04T00:00:00"/>
    <x v="5"/>
    <d v="2012-07-01T00:00:00"/>
    <x v="10"/>
    <x v="5"/>
    <x v="1551"/>
    <x v="0"/>
    <n v="0"/>
    <n v="0"/>
    <n v="3"/>
    <n v="1700100"/>
    <n v="0"/>
    <n v="0"/>
    <n v="0"/>
    <n v="0"/>
    <n v="0"/>
    <n v="0"/>
    <n v="2"/>
    <n v="850050"/>
    <n v="1"/>
    <n v="61533"/>
    <n v="4"/>
    <n v="596343"/>
  </r>
  <r>
    <d v="2012-07-05T00:00:00"/>
    <x v="6"/>
    <d v="2012-07-01T00:00:00"/>
    <x v="10"/>
    <x v="1"/>
    <x v="1624"/>
    <x v="0"/>
    <n v="0"/>
    <n v="0"/>
    <n v="4"/>
    <n v="1020060"/>
    <n v="0"/>
    <n v="0"/>
    <n v="0"/>
    <n v="0"/>
    <n v="0"/>
    <n v="0"/>
    <n v="2"/>
    <n v="717820"/>
    <n v="0"/>
    <n v="0"/>
    <n v="8"/>
    <n v="1752101"/>
  </r>
  <r>
    <d v="2012-07-06T00:00:00"/>
    <x v="0"/>
    <d v="2012-07-01T00:00:00"/>
    <x v="10"/>
    <x v="16"/>
    <x v="1599"/>
    <x v="0"/>
    <n v="0"/>
    <n v="0"/>
    <n v="13"/>
    <n v="6800400"/>
    <n v="0"/>
    <n v="0"/>
    <n v="0"/>
    <n v="0"/>
    <n v="0"/>
    <n v="0"/>
    <n v="3"/>
    <n v="1416750"/>
    <n v="0"/>
    <n v="0"/>
    <n v="9"/>
    <n v="1634356"/>
  </r>
  <r>
    <d v="2012-07-07T00:00:00"/>
    <x v="1"/>
    <d v="2012-07-01T00:00:00"/>
    <x v="10"/>
    <x v="23"/>
    <x v="1540"/>
    <x v="0"/>
    <n v="0"/>
    <n v="0"/>
    <n v="12"/>
    <n v="6252590"/>
    <n v="0"/>
    <n v="0"/>
    <n v="0"/>
    <n v="0"/>
    <n v="0"/>
    <n v="0"/>
    <n v="3"/>
    <n v="1284520"/>
    <n v="0"/>
    <n v="0"/>
    <n v="1"/>
    <n v="115080"/>
  </r>
  <r>
    <d v="2012-07-08T00:00:00"/>
    <x v="2"/>
    <d v="2012-07-01T00:00:00"/>
    <x v="10"/>
    <x v="13"/>
    <x v="1625"/>
    <x v="1"/>
    <n v="151120"/>
    <n v="5.8823529411764705E-2"/>
    <n v="11"/>
    <n v="6668170"/>
    <n v="0"/>
    <n v="0"/>
    <n v="0"/>
    <n v="0"/>
    <n v="0"/>
    <n v="0"/>
    <n v="5"/>
    <n v="2833500"/>
    <n v="0"/>
    <n v="0"/>
    <n v="0"/>
    <n v="0"/>
  </r>
  <r>
    <d v="2012-07-09T00:00:00"/>
    <x v="3"/>
    <d v="2012-07-01T00:00:00"/>
    <x v="10"/>
    <x v="6"/>
    <x v="1536"/>
    <x v="0"/>
    <n v="0"/>
    <n v="0"/>
    <n v="3"/>
    <n v="850050"/>
    <n v="0"/>
    <n v="0"/>
    <n v="0"/>
    <n v="0"/>
    <n v="0"/>
    <n v="0"/>
    <n v="1"/>
    <n v="566700"/>
    <n v="0"/>
    <n v="0"/>
    <n v="4"/>
    <n v="847507"/>
  </r>
  <r>
    <d v="2012-07-10T00:00:00"/>
    <x v="4"/>
    <d v="2012-07-01T00:00:00"/>
    <x v="10"/>
    <x v="1"/>
    <x v="1584"/>
    <x v="0"/>
    <n v="0"/>
    <n v="0"/>
    <n v="4"/>
    <n v="1133400"/>
    <n v="0"/>
    <n v="0"/>
    <n v="0"/>
    <n v="0"/>
    <n v="0"/>
    <n v="0"/>
    <n v="2"/>
    <n v="566700"/>
    <n v="0"/>
    <n v="0"/>
    <n v="4"/>
    <n v="447945"/>
  </r>
  <r>
    <d v="2012-07-11T00:00:00"/>
    <x v="5"/>
    <d v="2012-07-01T00:00:00"/>
    <x v="10"/>
    <x v="6"/>
    <x v="1568"/>
    <x v="0"/>
    <n v="0"/>
    <n v="0"/>
    <n v="3"/>
    <n v="1001170"/>
    <n v="0"/>
    <n v="0"/>
    <n v="0"/>
    <n v="0"/>
    <n v="0"/>
    <n v="0"/>
    <n v="1"/>
    <n v="283350"/>
    <n v="0"/>
    <n v="0"/>
    <n v="2"/>
    <n v="713013"/>
  </r>
  <r>
    <d v="2012-07-12T00:00:00"/>
    <x v="6"/>
    <d v="2012-07-01T00:00:00"/>
    <x v="10"/>
    <x v="8"/>
    <x v="1626"/>
    <x v="1"/>
    <n v="283350"/>
    <n v="0.14285714285714285"/>
    <n v="6"/>
    <n v="2701270"/>
    <n v="0"/>
    <n v="0"/>
    <n v="1"/>
    <n v="283350"/>
    <n v="0"/>
    <n v="0"/>
    <n v="-1"/>
    <n v="-283350"/>
    <n v="1"/>
    <n v="257500"/>
    <n v="5"/>
    <n v="724567"/>
  </r>
  <r>
    <d v="2012-07-13T00:00:00"/>
    <x v="0"/>
    <d v="2012-07-01T00:00:00"/>
    <x v="10"/>
    <x v="8"/>
    <x v="1627"/>
    <x v="0"/>
    <n v="0"/>
    <n v="0"/>
    <n v="5"/>
    <n v="1020060"/>
    <n v="0"/>
    <n v="0"/>
    <n v="0"/>
    <n v="0"/>
    <n v="0"/>
    <n v="0"/>
    <n v="2"/>
    <n v="1133400"/>
    <n v="3"/>
    <n v="505950"/>
    <n v="2"/>
    <n v="216985"/>
  </r>
  <r>
    <d v="2012-07-14T00:00:00"/>
    <x v="1"/>
    <d v="2012-07-01T00:00:00"/>
    <x v="10"/>
    <x v="18"/>
    <x v="1628"/>
    <x v="0"/>
    <n v="0"/>
    <n v="0"/>
    <n v="12"/>
    <n v="5950350"/>
    <n v="0"/>
    <n v="0"/>
    <n v="1"/>
    <n v="141675"/>
    <n v="0"/>
    <n v="0"/>
    <n v="5"/>
    <n v="2701270"/>
    <n v="0"/>
    <n v="0"/>
    <n v="0"/>
    <n v="0"/>
  </r>
  <r>
    <d v="2012-07-15T00:00:00"/>
    <x v="2"/>
    <d v="2012-07-01T00:00:00"/>
    <x v="10"/>
    <x v="12"/>
    <x v="1570"/>
    <x v="0"/>
    <n v="0"/>
    <n v="0"/>
    <n v="12"/>
    <n v="6819290"/>
    <n v="0"/>
    <n v="0"/>
    <n v="0"/>
    <n v="0"/>
    <n v="0"/>
    <n v="0"/>
    <n v="1"/>
    <n v="283350"/>
    <n v="0"/>
    <n v="0"/>
    <n v="0"/>
    <n v="0"/>
  </r>
  <r>
    <d v="2012-07-16T00:00:00"/>
    <x v="3"/>
    <d v="2012-07-01T00:00:00"/>
    <x v="10"/>
    <x v="11"/>
    <x v="1629"/>
    <x v="0"/>
    <n v="0"/>
    <n v="0"/>
    <n v="11"/>
    <n v="3135740"/>
    <n v="0"/>
    <n v="0"/>
    <n v="0"/>
    <n v="0"/>
    <n v="0"/>
    <n v="0"/>
    <n v="1"/>
    <n v="151120"/>
    <n v="3"/>
    <n v="528450"/>
    <n v="1"/>
    <n v="115080"/>
  </r>
  <r>
    <d v="2012-07-17T00:00:00"/>
    <x v="4"/>
    <d v="2012-07-01T00:00:00"/>
    <x v="10"/>
    <x v="14"/>
    <x v="1622"/>
    <x v="0"/>
    <n v="0"/>
    <n v="0"/>
    <n v="8"/>
    <n v="2852390"/>
    <n v="0"/>
    <n v="0"/>
    <n v="0"/>
    <n v="0"/>
    <n v="0"/>
    <n v="0"/>
    <n v="0"/>
    <n v="0"/>
    <n v="1"/>
    <n v="115375"/>
    <n v="6"/>
    <n v="1009565"/>
  </r>
  <r>
    <d v="2012-07-18T00:00:00"/>
    <x v="5"/>
    <d v="2012-07-01T00:00:00"/>
    <x v="10"/>
    <x v="12"/>
    <x v="1613"/>
    <x v="1"/>
    <n v="283350"/>
    <n v="7.6923076923076927E-2"/>
    <n v="12"/>
    <n v="3702440"/>
    <n v="0"/>
    <n v="0"/>
    <n v="0"/>
    <n v="0"/>
    <n v="0"/>
    <n v="0"/>
    <n v="0"/>
    <n v="0"/>
    <n v="0"/>
    <n v="0"/>
    <n v="5"/>
    <n v="1153247"/>
  </r>
  <r>
    <d v="2012-07-19T00:00:00"/>
    <x v="6"/>
    <d v="2012-07-01T00:00:00"/>
    <x v="10"/>
    <x v="4"/>
    <x v="1580"/>
    <x v="0"/>
    <n v="0"/>
    <n v="0"/>
    <n v="1"/>
    <n v="151120"/>
    <n v="0"/>
    <n v="0"/>
    <n v="0"/>
    <n v="0"/>
    <n v="0"/>
    <n v="0"/>
    <n v="1"/>
    <n v="283350"/>
    <n v="0"/>
    <n v="0"/>
    <n v="5"/>
    <n v="826550"/>
  </r>
  <r>
    <d v="2012-07-20T00:00:00"/>
    <x v="0"/>
    <d v="2012-07-01T00:00:00"/>
    <x v="10"/>
    <x v="13"/>
    <x v="1630"/>
    <x v="0"/>
    <n v="0"/>
    <n v="0"/>
    <n v="16"/>
    <n v="5855900"/>
    <n v="0"/>
    <n v="0"/>
    <n v="0"/>
    <n v="0"/>
    <n v="0"/>
    <n v="0"/>
    <n v="1"/>
    <n v="151120"/>
    <n v="0"/>
    <n v="0"/>
    <n v="0"/>
    <n v="0"/>
  </r>
  <r>
    <d v="2012-07-21T00:00:00"/>
    <x v="1"/>
    <d v="2012-07-01T00:00:00"/>
    <x v="10"/>
    <x v="8"/>
    <x v="1586"/>
    <x v="0"/>
    <n v="0"/>
    <n v="0"/>
    <n v="7"/>
    <n v="3003510"/>
    <n v="0"/>
    <n v="0"/>
    <n v="0"/>
    <n v="0"/>
    <n v="0"/>
    <n v="0"/>
    <n v="0"/>
    <n v="0"/>
    <n v="0"/>
    <n v="0"/>
    <n v="0"/>
    <n v="0"/>
  </r>
  <r>
    <d v="2012-07-22T00:00:00"/>
    <x v="2"/>
    <d v="2012-07-01T00:00:00"/>
    <x v="10"/>
    <x v="16"/>
    <x v="1631"/>
    <x v="1"/>
    <n v="566700"/>
    <n v="6.25E-2"/>
    <n v="14"/>
    <n v="9350550"/>
    <n v="0"/>
    <n v="0"/>
    <n v="0"/>
    <n v="0"/>
    <n v="0"/>
    <n v="0"/>
    <n v="1"/>
    <n v="850050"/>
    <n v="0"/>
    <n v="0"/>
    <n v="0"/>
    <n v="0"/>
  </r>
  <r>
    <d v="2012-07-23T00:00:00"/>
    <x v="3"/>
    <d v="2012-07-01T00:00:00"/>
    <x v="10"/>
    <x v="9"/>
    <x v="1632"/>
    <x v="0"/>
    <n v="0"/>
    <n v="0"/>
    <n v="10"/>
    <n v="3400200"/>
    <n v="0"/>
    <n v="0"/>
    <n v="0"/>
    <n v="0"/>
    <n v="0"/>
    <n v="0"/>
    <n v="0"/>
    <n v="0"/>
    <n v="1"/>
    <n v="141675"/>
    <n v="3"/>
    <n v="374744"/>
  </r>
  <r>
    <d v="2012-07-24T00:00:00"/>
    <x v="4"/>
    <d v="2012-07-01T00:00:00"/>
    <x v="10"/>
    <x v="6"/>
    <x v="1633"/>
    <x v="0"/>
    <n v="0"/>
    <n v="0"/>
    <n v="3"/>
    <n v="585590"/>
    <n v="0"/>
    <n v="0"/>
    <n v="0"/>
    <n v="0"/>
    <n v="0"/>
    <n v="0"/>
    <n v="1"/>
    <n v="566700"/>
    <n v="0"/>
    <n v="0"/>
    <n v="8"/>
    <n v="2369989"/>
  </r>
  <r>
    <d v="2012-07-25T00:00:00"/>
    <x v="5"/>
    <d v="2012-07-01T00:00:00"/>
    <x v="10"/>
    <x v="0"/>
    <x v="0"/>
    <x v="0"/>
    <n v="0"/>
    <n v="0"/>
    <n v="0"/>
    <n v="0"/>
    <n v="0"/>
    <n v="0"/>
    <n v="0"/>
    <n v="0"/>
    <n v="0"/>
    <n v="0"/>
    <n v="0"/>
    <n v="0"/>
    <n v="2"/>
    <n v="248450"/>
    <n v="5"/>
    <n v="676308"/>
  </r>
  <r>
    <d v="2012-07-26T00:00:00"/>
    <x v="6"/>
    <d v="2012-07-01T00:00:00"/>
    <x v="10"/>
    <x v="2"/>
    <x v="1536"/>
    <x v="0"/>
    <n v="0"/>
    <n v="0"/>
    <n v="3"/>
    <n v="1416750"/>
    <n v="0"/>
    <n v="0"/>
    <n v="0"/>
    <n v="0"/>
    <n v="0"/>
    <n v="0"/>
    <n v="0"/>
    <n v="0"/>
    <n v="3"/>
    <n v="309983"/>
    <n v="5"/>
    <n v="1022282"/>
  </r>
  <r>
    <d v="2012-07-27T00:00:00"/>
    <x v="0"/>
    <d v="2012-07-01T00:00:00"/>
    <x v="10"/>
    <x v="6"/>
    <x v="1567"/>
    <x v="0"/>
    <n v="0"/>
    <n v="0"/>
    <n v="4"/>
    <n v="1567870"/>
    <n v="0"/>
    <n v="0"/>
    <n v="0"/>
    <n v="0"/>
    <n v="0"/>
    <n v="0"/>
    <n v="0"/>
    <n v="0"/>
    <n v="0"/>
    <n v="0"/>
    <n v="0"/>
    <n v="0"/>
  </r>
  <r>
    <d v="2012-07-28T00:00:00"/>
    <x v="1"/>
    <d v="2012-07-01T00:00:00"/>
    <x v="10"/>
    <x v="6"/>
    <x v="1584"/>
    <x v="0"/>
    <n v="0"/>
    <n v="0"/>
    <n v="2"/>
    <n v="1133400"/>
    <n v="0"/>
    <n v="0"/>
    <n v="0"/>
    <n v="0"/>
    <n v="0"/>
    <n v="0"/>
    <n v="2"/>
    <n v="566700"/>
    <n v="0"/>
    <n v="0"/>
    <n v="0"/>
    <n v="0"/>
  </r>
  <r>
    <d v="2012-07-29T00:00:00"/>
    <x v="2"/>
    <d v="2012-07-01T00:00:00"/>
    <x v="10"/>
    <x v="6"/>
    <x v="1577"/>
    <x v="0"/>
    <n v="0"/>
    <n v="0"/>
    <n v="4"/>
    <n v="1435640"/>
    <n v="0"/>
    <n v="0"/>
    <n v="0"/>
    <n v="0"/>
    <n v="0"/>
    <n v="0"/>
    <n v="0"/>
    <n v="0"/>
    <n v="0"/>
    <n v="0"/>
    <n v="0"/>
    <n v="0"/>
  </r>
  <r>
    <d v="2012-07-30T00:00:00"/>
    <x v="3"/>
    <d v="2012-07-01T00:00:00"/>
    <x v="10"/>
    <x v="3"/>
    <x v="1535"/>
    <x v="0"/>
    <n v="0"/>
    <n v="0"/>
    <n v="0"/>
    <n v="0"/>
    <n v="0"/>
    <n v="0"/>
    <n v="0"/>
    <n v="0"/>
    <n v="0"/>
    <n v="0"/>
    <n v="1"/>
    <n v="283350"/>
    <n v="1"/>
    <n v="124225"/>
    <n v="5"/>
    <n v="729741"/>
  </r>
  <r>
    <d v="2012-07-31T00:00:00"/>
    <x v="4"/>
    <d v="2012-07-01T00:00:00"/>
    <x v="10"/>
    <x v="0"/>
    <x v="0"/>
    <x v="0"/>
    <n v="0"/>
    <n v="0"/>
    <n v="0"/>
    <n v="0"/>
    <n v="0"/>
    <n v="0"/>
    <n v="0"/>
    <n v="0"/>
    <n v="0"/>
    <n v="0"/>
    <n v="0"/>
    <n v="0"/>
    <n v="0"/>
    <n v="0"/>
    <n v="5"/>
    <n v="741918"/>
  </r>
  <r>
    <d v="2012-08-01T00:00:00"/>
    <x v="5"/>
    <d v="2012-08-01T00:00:00"/>
    <x v="10"/>
    <x v="0"/>
    <x v="0"/>
    <x v="0"/>
    <n v="0"/>
    <n v="0"/>
    <n v="0"/>
    <n v="0"/>
    <n v="0"/>
    <n v="0"/>
    <n v="0"/>
    <n v="0"/>
    <n v="0"/>
    <n v="0"/>
    <n v="0"/>
    <n v="0"/>
    <n v="0"/>
    <n v="0"/>
    <n v="2"/>
    <n v="366180"/>
  </r>
  <r>
    <d v="2012-08-02T00:00:00"/>
    <x v="6"/>
    <d v="2012-08-01T00:00:00"/>
    <x v="10"/>
    <x v="0"/>
    <x v="0"/>
    <x v="0"/>
    <n v="0"/>
    <n v="0"/>
    <n v="0"/>
    <n v="0"/>
    <n v="0"/>
    <n v="0"/>
    <n v="0"/>
    <n v="0"/>
    <n v="0"/>
    <n v="0"/>
    <n v="0"/>
    <n v="0"/>
    <n v="0"/>
    <n v="0"/>
    <n v="4"/>
    <n v="695850"/>
  </r>
  <r>
    <d v="2012-08-03T00:00:00"/>
    <x v="0"/>
    <d v="2012-08-01T00:00:00"/>
    <x v="10"/>
    <x v="4"/>
    <x v="1580"/>
    <x v="1"/>
    <n v="151120"/>
    <n v="0.5"/>
    <n v="1"/>
    <n v="283350"/>
    <n v="0"/>
    <n v="0"/>
    <n v="1"/>
    <n v="151120"/>
    <n v="0"/>
    <n v="0"/>
    <n v="-1"/>
    <n v="-151120"/>
    <n v="2"/>
    <n v="183985"/>
    <n v="8"/>
    <n v="1270048"/>
  </r>
  <r>
    <d v="2012-08-04T00:00:00"/>
    <x v="1"/>
    <d v="2012-08-01T00:00:00"/>
    <x v="1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12-08-05T00:00:00"/>
    <x v="2"/>
    <d v="2012-08-01T00:00:00"/>
    <x v="10"/>
    <x v="4"/>
    <x v="1558"/>
    <x v="0"/>
    <n v="0"/>
    <n v="0"/>
    <n v="2"/>
    <n v="1001170"/>
    <n v="0"/>
    <n v="0"/>
    <n v="0"/>
    <n v="0"/>
    <n v="0"/>
    <n v="0"/>
    <n v="0"/>
    <n v="0"/>
    <n v="0"/>
    <n v="0"/>
    <n v="0"/>
    <n v="0"/>
  </r>
  <r>
    <d v="2012-08-06T00:00:00"/>
    <x v="3"/>
    <d v="2012-08-01T00:00:00"/>
    <x v="10"/>
    <x v="0"/>
    <x v="0"/>
    <x v="0"/>
    <n v="0"/>
    <n v="0"/>
    <n v="0"/>
    <n v="0"/>
    <n v="0"/>
    <n v="0"/>
    <n v="0"/>
    <n v="0"/>
    <n v="0"/>
    <n v="0"/>
    <n v="0"/>
    <n v="0"/>
    <n v="0"/>
    <n v="0"/>
    <n v="5"/>
    <n v="1193423"/>
  </r>
  <r>
    <d v="2012-08-07T00:00:00"/>
    <x v="4"/>
    <d v="2012-08-01T00:00:00"/>
    <x v="1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12-08-08T00:00:00"/>
    <x v="5"/>
    <d v="2012-08-01T00:00:00"/>
    <x v="10"/>
    <x v="3"/>
    <x v="1542"/>
    <x v="0"/>
    <n v="0"/>
    <n v="0"/>
    <n v="0"/>
    <n v="0"/>
    <n v="0"/>
    <n v="0"/>
    <n v="0"/>
    <n v="0"/>
    <n v="0"/>
    <n v="0"/>
    <n v="1"/>
    <n v="566700"/>
    <n v="0"/>
    <n v="0"/>
    <n v="7"/>
    <n v="1987766"/>
  </r>
  <r>
    <d v="2012-08-09T00:00:00"/>
    <x v="6"/>
    <d v="2012-08-01T00:00:00"/>
    <x v="10"/>
    <x v="2"/>
    <x v="1634"/>
    <x v="0"/>
    <n v="0"/>
    <n v="0"/>
    <n v="1"/>
    <n v="283350"/>
    <n v="1"/>
    <n v="354188"/>
    <n v="0"/>
    <n v="0"/>
    <n v="0"/>
    <n v="0"/>
    <n v="1"/>
    <n v="283350"/>
    <n v="0"/>
    <n v="0"/>
    <n v="6"/>
    <n v="1054137"/>
  </r>
  <r>
    <d v="2012-08-10T00:00:00"/>
    <x v="0"/>
    <d v="2012-08-01T00:00:00"/>
    <x v="10"/>
    <x v="0"/>
    <x v="0"/>
    <x v="0"/>
    <n v="0"/>
    <n v="0"/>
    <n v="0"/>
    <n v="0"/>
    <n v="0"/>
    <n v="0"/>
    <n v="0"/>
    <n v="0"/>
    <n v="0"/>
    <n v="0"/>
    <n v="0"/>
    <n v="0"/>
    <n v="5"/>
    <n v="609850"/>
    <n v="4"/>
    <n v="645058"/>
  </r>
  <r>
    <d v="2012-08-11T00:00:00"/>
    <x v="1"/>
    <d v="2012-08-01T00:00:00"/>
    <x v="1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12-08-12T00:00:00"/>
    <x v="2"/>
    <d v="2012-08-01T00:00:00"/>
    <x v="1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12-08-13T00:00:00"/>
    <x v="3"/>
    <d v="2012-08-01T00:00:00"/>
    <x v="10"/>
    <x v="6"/>
    <x v="1635"/>
    <x v="0"/>
    <n v="0"/>
    <n v="0"/>
    <n v="4"/>
    <n v="736710"/>
    <n v="0"/>
    <n v="0"/>
    <n v="0"/>
    <n v="0"/>
    <n v="0"/>
    <n v="0"/>
    <n v="0"/>
    <n v="0"/>
    <n v="3"/>
    <n v="1027741"/>
    <n v="4"/>
    <n v="598411"/>
  </r>
  <r>
    <d v="2012-08-14T00:00:00"/>
    <x v="4"/>
    <d v="2012-08-01T00:00:00"/>
    <x v="10"/>
    <x v="3"/>
    <x v="1542"/>
    <x v="0"/>
    <n v="0"/>
    <n v="0"/>
    <n v="0"/>
    <n v="0"/>
    <n v="0"/>
    <n v="0"/>
    <n v="0"/>
    <n v="0"/>
    <n v="0"/>
    <n v="0"/>
    <n v="1"/>
    <n v="566700"/>
    <n v="0"/>
    <n v="0"/>
    <n v="2"/>
    <n v="305652"/>
  </r>
  <r>
    <d v="2012-08-15T00:00:00"/>
    <x v="5"/>
    <d v="2012-08-01T00:00:00"/>
    <x v="10"/>
    <x v="0"/>
    <x v="0"/>
    <x v="0"/>
    <n v="0"/>
    <n v="0"/>
    <n v="0"/>
    <n v="0"/>
    <n v="0"/>
    <n v="0"/>
    <n v="0"/>
    <n v="0"/>
    <n v="0"/>
    <n v="0"/>
    <n v="0"/>
    <n v="0"/>
    <n v="0"/>
    <n v="0"/>
    <n v="2"/>
    <n v="466578"/>
  </r>
  <r>
    <d v="2012-08-16T00:00:00"/>
    <x v="6"/>
    <d v="2012-08-01T00:00:00"/>
    <x v="10"/>
    <x v="0"/>
    <x v="0"/>
    <x v="0"/>
    <n v="0"/>
    <n v="0"/>
    <n v="0"/>
    <n v="0"/>
    <n v="0"/>
    <n v="0"/>
    <n v="0"/>
    <n v="0"/>
    <n v="0"/>
    <n v="0"/>
    <n v="0"/>
    <n v="0"/>
    <n v="0"/>
    <n v="0"/>
    <n v="7"/>
    <n v="1562412"/>
  </r>
  <r>
    <d v="2012-08-17T00:00:00"/>
    <x v="0"/>
    <d v="2012-08-01T00:00:00"/>
    <x v="10"/>
    <x v="3"/>
    <x v="1636"/>
    <x v="0"/>
    <n v="0"/>
    <n v="0"/>
    <n v="0"/>
    <n v="0"/>
    <n v="0"/>
    <n v="0"/>
    <n v="0"/>
    <n v="0"/>
    <n v="0"/>
    <n v="0"/>
    <n v="1"/>
    <n v="354188"/>
    <n v="1"/>
    <n v="124225"/>
    <n v="2"/>
    <n v="211353"/>
  </r>
  <r>
    <d v="2012-08-18T00:00:00"/>
    <x v="1"/>
    <d v="2012-08-01T00:00:00"/>
    <x v="1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12-08-19T00:00:00"/>
    <x v="2"/>
    <d v="2012-08-01T00:00:00"/>
    <x v="10"/>
    <x v="3"/>
    <x v="1535"/>
    <x v="0"/>
    <n v="0"/>
    <n v="0"/>
    <n v="1"/>
    <n v="283350"/>
    <n v="0"/>
    <n v="0"/>
    <n v="0"/>
    <n v="0"/>
    <n v="0"/>
    <n v="0"/>
    <n v="0"/>
    <n v="0"/>
    <n v="0"/>
    <n v="0"/>
    <n v="0"/>
    <n v="0"/>
  </r>
  <r>
    <d v="2012-08-20T00:00:00"/>
    <x v="3"/>
    <d v="2012-08-01T00:00:00"/>
    <x v="10"/>
    <x v="3"/>
    <x v="1542"/>
    <x v="0"/>
    <n v="0"/>
    <n v="0"/>
    <n v="1"/>
    <n v="566700"/>
    <n v="0"/>
    <n v="0"/>
    <n v="0"/>
    <n v="0"/>
    <n v="0"/>
    <n v="0"/>
    <n v="0"/>
    <n v="0"/>
    <n v="0"/>
    <n v="0"/>
    <n v="0"/>
    <n v="0"/>
  </r>
  <r>
    <d v="2012-08-21T00:00:00"/>
    <x v="4"/>
    <d v="2012-08-01T00:00:00"/>
    <x v="10"/>
    <x v="8"/>
    <x v="1637"/>
    <x v="2"/>
    <n v="434470"/>
    <n v="0.2857142857142857"/>
    <n v="5"/>
    <n v="887830"/>
    <n v="0"/>
    <n v="0"/>
    <n v="1"/>
    <n v="151120"/>
    <n v="0"/>
    <n v="0"/>
    <n v="-1"/>
    <n v="-151120"/>
    <n v="2"/>
    <n v="320410"/>
    <n v="7"/>
    <n v="988136"/>
  </r>
  <r>
    <d v="2012-08-22T00:00:00"/>
    <x v="5"/>
    <d v="2012-08-01T00:00:00"/>
    <x v="10"/>
    <x v="2"/>
    <x v="1558"/>
    <x v="0"/>
    <n v="0"/>
    <n v="0"/>
    <n v="1"/>
    <n v="151120"/>
    <n v="0"/>
    <n v="0"/>
    <n v="0"/>
    <n v="0"/>
    <n v="0"/>
    <n v="0"/>
    <n v="2"/>
    <n v="850050"/>
    <n v="0"/>
    <n v="0"/>
    <n v="5"/>
    <n v="810079"/>
  </r>
  <r>
    <d v="2012-08-23T00:00:00"/>
    <x v="6"/>
    <d v="2012-08-01T00:00:00"/>
    <x v="10"/>
    <x v="2"/>
    <x v="1558"/>
    <x v="0"/>
    <n v="0"/>
    <n v="0"/>
    <n v="3"/>
    <n v="1001170"/>
    <n v="0"/>
    <n v="0"/>
    <n v="0"/>
    <n v="0"/>
    <n v="0"/>
    <n v="0"/>
    <n v="0"/>
    <n v="0"/>
    <n v="2"/>
    <n v="185758"/>
    <n v="10"/>
    <n v="2713488"/>
  </r>
  <r>
    <d v="2012-08-24T00:00:00"/>
    <x v="0"/>
    <d v="2012-08-01T00:00:00"/>
    <x v="10"/>
    <x v="1"/>
    <x v="1596"/>
    <x v="0"/>
    <n v="0"/>
    <n v="0"/>
    <n v="5"/>
    <n v="1851220"/>
    <n v="0"/>
    <n v="0"/>
    <n v="0"/>
    <n v="0"/>
    <n v="0"/>
    <n v="0"/>
    <n v="1"/>
    <n v="151120"/>
    <n v="0"/>
    <n v="0"/>
    <n v="8"/>
    <n v="1483076"/>
  </r>
  <r>
    <d v="2012-08-25T00:00:00"/>
    <x v="1"/>
    <d v="2012-08-01T00:00:00"/>
    <x v="10"/>
    <x v="3"/>
    <x v="1542"/>
    <x v="0"/>
    <n v="0"/>
    <n v="0"/>
    <n v="1"/>
    <n v="566700"/>
    <n v="0"/>
    <n v="0"/>
    <n v="0"/>
    <n v="0"/>
    <n v="0"/>
    <n v="0"/>
    <n v="0"/>
    <n v="0"/>
    <n v="0"/>
    <n v="0"/>
    <n v="1"/>
    <n v="115080"/>
  </r>
  <r>
    <d v="2012-08-26T00:00:00"/>
    <x v="2"/>
    <d v="2012-08-01T00:00:00"/>
    <x v="10"/>
    <x v="3"/>
    <x v="1542"/>
    <x v="0"/>
    <n v="0"/>
    <n v="0"/>
    <n v="1"/>
    <n v="566700"/>
    <n v="0"/>
    <n v="0"/>
    <n v="0"/>
    <n v="0"/>
    <n v="0"/>
    <n v="0"/>
    <n v="0"/>
    <n v="0"/>
    <n v="0"/>
    <n v="0"/>
    <n v="0"/>
    <n v="0"/>
  </r>
  <r>
    <d v="2012-08-27T00:00:00"/>
    <x v="3"/>
    <d v="2012-08-01T00:00:00"/>
    <x v="10"/>
    <x v="3"/>
    <x v="1563"/>
    <x v="0"/>
    <n v="0"/>
    <n v="0"/>
    <n v="0"/>
    <n v="0"/>
    <n v="0"/>
    <n v="0"/>
    <n v="0"/>
    <n v="0"/>
    <n v="1"/>
    <n v="151120"/>
    <n v="0"/>
    <n v="0"/>
    <n v="0"/>
    <n v="0"/>
    <n v="10"/>
    <n v="2133943"/>
  </r>
  <r>
    <d v="2012-08-28T00:00:00"/>
    <x v="4"/>
    <d v="2012-08-01T00:00:00"/>
    <x v="10"/>
    <x v="8"/>
    <x v="1626"/>
    <x v="0"/>
    <n v="0"/>
    <n v="0"/>
    <n v="5"/>
    <n v="1851220"/>
    <n v="0"/>
    <n v="0"/>
    <n v="0"/>
    <n v="0"/>
    <n v="0"/>
    <n v="0"/>
    <n v="2"/>
    <n v="1133400"/>
    <n v="0"/>
    <n v="0"/>
    <n v="2"/>
    <n v="829421"/>
  </r>
  <r>
    <d v="2012-08-29T00:00:00"/>
    <x v="5"/>
    <d v="2012-08-01T00:00:00"/>
    <x v="10"/>
    <x v="2"/>
    <x v="1568"/>
    <x v="0"/>
    <n v="0"/>
    <n v="0"/>
    <n v="3"/>
    <n v="1284520"/>
    <n v="0"/>
    <n v="0"/>
    <n v="0"/>
    <n v="0"/>
    <n v="0"/>
    <n v="0"/>
    <n v="0"/>
    <n v="0"/>
    <n v="0"/>
    <n v="0"/>
    <n v="7"/>
    <n v="1957458"/>
  </r>
  <r>
    <d v="2012-08-30T00:00:00"/>
    <x v="6"/>
    <d v="2012-08-01T00:00:00"/>
    <x v="10"/>
    <x v="2"/>
    <x v="1558"/>
    <x v="0"/>
    <n v="0"/>
    <n v="0"/>
    <n v="2"/>
    <n v="434470"/>
    <n v="0"/>
    <n v="0"/>
    <n v="0"/>
    <n v="0"/>
    <n v="0"/>
    <n v="0"/>
    <n v="1"/>
    <n v="566700"/>
    <n v="0"/>
    <n v="0"/>
    <n v="9"/>
    <n v="3134602"/>
  </r>
  <r>
    <d v="2012-08-31T00:00:00"/>
    <x v="0"/>
    <d v="2012-08-01T00:00:00"/>
    <x v="10"/>
    <x v="3"/>
    <x v="1535"/>
    <x v="0"/>
    <n v="0"/>
    <n v="0"/>
    <n v="1"/>
    <n v="283350"/>
    <n v="0"/>
    <n v="0"/>
    <n v="0"/>
    <n v="0"/>
    <n v="0"/>
    <n v="0"/>
    <n v="0"/>
    <n v="0"/>
    <n v="0"/>
    <n v="0"/>
    <n v="10"/>
    <n v="1462848"/>
  </r>
  <r>
    <d v="2012-09-01T00:00:00"/>
    <x v="1"/>
    <d v="2012-09-01T00:00:00"/>
    <x v="1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12-09-02T00:00:00"/>
    <x v="2"/>
    <d v="2012-09-01T00:00:00"/>
    <x v="1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12-09-03T00:00:00"/>
    <x v="3"/>
    <d v="2012-09-01T00:00:00"/>
    <x v="10"/>
    <x v="3"/>
    <x v="1535"/>
    <x v="1"/>
    <n v="283350"/>
    <n v="1"/>
    <n v="0"/>
    <n v="0"/>
    <n v="0"/>
    <n v="0"/>
    <n v="0"/>
    <n v="0"/>
    <n v="0"/>
    <n v="0"/>
    <n v="0"/>
    <n v="0"/>
    <n v="0"/>
    <n v="0"/>
    <n v="6"/>
    <n v="673224"/>
  </r>
  <r>
    <d v="2012-09-04T00:00:00"/>
    <x v="4"/>
    <d v="2012-09-01T00:00:00"/>
    <x v="10"/>
    <x v="3"/>
    <x v="1542"/>
    <x v="1"/>
    <n v="566700"/>
    <n v="1"/>
    <n v="0"/>
    <n v="0"/>
    <n v="0"/>
    <n v="0"/>
    <n v="0"/>
    <n v="0"/>
    <n v="0"/>
    <n v="0"/>
    <n v="0"/>
    <n v="0"/>
    <n v="1"/>
    <n v="128750"/>
    <n v="8"/>
    <n v="1428568"/>
  </r>
  <r>
    <d v="2012-09-05T00:00:00"/>
    <x v="5"/>
    <d v="2012-09-01T00:00:00"/>
    <x v="10"/>
    <x v="3"/>
    <x v="1535"/>
    <x v="0"/>
    <n v="0"/>
    <n v="0"/>
    <n v="0"/>
    <n v="0"/>
    <n v="0"/>
    <n v="0"/>
    <n v="0"/>
    <n v="0"/>
    <n v="0"/>
    <n v="0"/>
    <n v="1"/>
    <n v="283350"/>
    <n v="3"/>
    <n v="363825"/>
    <n v="0"/>
    <n v="0"/>
  </r>
  <r>
    <d v="2012-09-06T00:00:00"/>
    <x v="6"/>
    <d v="2012-09-01T00:00:00"/>
    <x v="10"/>
    <x v="2"/>
    <x v="1638"/>
    <x v="0"/>
    <n v="0"/>
    <n v="0"/>
    <n v="3"/>
    <n v="585590"/>
    <n v="0"/>
    <n v="0"/>
    <n v="0"/>
    <n v="0"/>
    <n v="0"/>
    <n v="0"/>
    <n v="0"/>
    <n v="0"/>
    <n v="0"/>
    <n v="0"/>
    <n v="11"/>
    <n v="1407255"/>
  </r>
  <r>
    <d v="2012-09-07T00:00:00"/>
    <x v="0"/>
    <d v="2012-09-01T00:00:00"/>
    <x v="10"/>
    <x v="6"/>
    <x v="1639"/>
    <x v="0"/>
    <n v="0"/>
    <n v="0"/>
    <n v="1"/>
    <n v="566700"/>
    <n v="0"/>
    <n v="0"/>
    <n v="0"/>
    <n v="0"/>
    <n v="0"/>
    <n v="0"/>
    <n v="3"/>
    <n v="1416750"/>
    <n v="1"/>
    <n v="124225"/>
    <n v="7"/>
    <n v="1294300"/>
  </r>
  <r>
    <d v="2012-09-08T00:00:00"/>
    <x v="1"/>
    <d v="2012-09-01T00:00:00"/>
    <x v="10"/>
    <x v="1"/>
    <x v="1626"/>
    <x v="1"/>
    <n v="566700"/>
    <n v="0.16666666666666666"/>
    <n v="5"/>
    <n v="2417920"/>
    <n v="0"/>
    <n v="0"/>
    <n v="0"/>
    <n v="0"/>
    <n v="0"/>
    <n v="0"/>
    <n v="0"/>
    <n v="0"/>
    <n v="0"/>
    <n v="0"/>
    <n v="0"/>
    <n v="0"/>
  </r>
  <r>
    <d v="2012-09-09T00:00:00"/>
    <x v="2"/>
    <d v="2012-09-01T00:00:00"/>
    <x v="1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12-09-10T00:00:00"/>
    <x v="3"/>
    <d v="2012-09-01T00:00:00"/>
    <x v="10"/>
    <x v="3"/>
    <x v="1542"/>
    <x v="1"/>
    <n v="566700"/>
    <n v="1"/>
    <n v="0"/>
    <n v="0"/>
    <n v="0"/>
    <n v="0"/>
    <n v="0"/>
    <n v="0"/>
    <n v="0"/>
    <n v="0"/>
    <n v="0"/>
    <n v="0"/>
    <n v="1"/>
    <n v="66253"/>
    <n v="7"/>
    <n v="1162827"/>
  </r>
  <r>
    <d v="2012-09-11T00:00:00"/>
    <x v="4"/>
    <d v="2012-09-01T00:00:00"/>
    <x v="10"/>
    <x v="0"/>
    <x v="0"/>
    <x v="0"/>
    <n v="0"/>
    <n v="0"/>
    <n v="0"/>
    <n v="0"/>
    <n v="0"/>
    <n v="0"/>
    <n v="0"/>
    <n v="0"/>
    <n v="0"/>
    <n v="0"/>
    <n v="0"/>
    <n v="0"/>
    <n v="1"/>
    <n v="115375"/>
    <n v="4"/>
    <n v="927202"/>
  </r>
  <r>
    <d v="2012-09-12T00:00:00"/>
    <x v="5"/>
    <d v="2012-09-01T00:00:00"/>
    <x v="10"/>
    <x v="4"/>
    <x v="1544"/>
    <x v="1"/>
    <n v="850050"/>
    <n v="0.5"/>
    <n v="1"/>
    <n v="283350"/>
    <n v="0"/>
    <n v="0"/>
    <n v="0"/>
    <n v="0"/>
    <n v="0"/>
    <n v="0"/>
    <n v="0"/>
    <n v="0"/>
    <n v="0"/>
    <n v="0"/>
    <n v="2"/>
    <n v="376051"/>
  </r>
  <r>
    <d v="2012-09-13T00:00:00"/>
    <x v="6"/>
    <d v="2012-09-01T00:00:00"/>
    <x v="10"/>
    <x v="0"/>
    <x v="0"/>
    <x v="0"/>
    <n v="0"/>
    <n v="0"/>
    <n v="0"/>
    <n v="0"/>
    <n v="0"/>
    <n v="0"/>
    <n v="0"/>
    <n v="0"/>
    <n v="0"/>
    <n v="0"/>
    <n v="0"/>
    <n v="0"/>
    <n v="0"/>
    <n v="0"/>
    <n v="4"/>
    <n v="702945"/>
  </r>
  <r>
    <d v="2012-09-14T00:00:00"/>
    <x v="0"/>
    <d v="2012-09-01T00:00:00"/>
    <x v="10"/>
    <x v="2"/>
    <x v="1584"/>
    <x v="0"/>
    <n v="0"/>
    <n v="0"/>
    <n v="2"/>
    <n v="1133400"/>
    <n v="0"/>
    <n v="0"/>
    <n v="0"/>
    <n v="0"/>
    <n v="0"/>
    <n v="0"/>
    <n v="1"/>
    <n v="566700"/>
    <n v="0"/>
    <n v="0"/>
    <n v="4"/>
    <n v="529843"/>
  </r>
  <r>
    <d v="2012-09-15T00:00:00"/>
    <x v="1"/>
    <d v="2012-09-01T00:00:00"/>
    <x v="1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12-09-16T00:00:00"/>
    <x v="2"/>
    <d v="2012-09-01T00:00:00"/>
    <x v="10"/>
    <x v="1"/>
    <x v="1565"/>
    <x v="0"/>
    <n v="0"/>
    <n v="0"/>
    <n v="6"/>
    <n v="4250250"/>
    <n v="0"/>
    <n v="0"/>
    <n v="0"/>
    <n v="0"/>
    <n v="0"/>
    <n v="0"/>
    <n v="0"/>
    <n v="0"/>
    <n v="0"/>
    <n v="0"/>
    <n v="0"/>
    <n v="0"/>
  </r>
  <r>
    <d v="2012-09-17T00:00:00"/>
    <x v="3"/>
    <d v="2012-09-01T00:00:00"/>
    <x v="10"/>
    <x v="5"/>
    <x v="1553"/>
    <x v="0"/>
    <n v="0"/>
    <n v="0"/>
    <n v="1"/>
    <n v="566700"/>
    <n v="0"/>
    <n v="0"/>
    <n v="0"/>
    <n v="0"/>
    <n v="0"/>
    <n v="0"/>
    <n v="4"/>
    <n v="1700100"/>
    <n v="0"/>
    <n v="0"/>
    <n v="5"/>
    <n v="1516485"/>
  </r>
  <r>
    <d v="2012-09-18T00:00:00"/>
    <x v="4"/>
    <d v="2012-09-01T00:00:00"/>
    <x v="10"/>
    <x v="4"/>
    <x v="1557"/>
    <x v="0"/>
    <n v="0"/>
    <n v="0"/>
    <n v="1"/>
    <n v="151120"/>
    <n v="0"/>
    <n v="0"/>
    <n v="0"/>
    <n v="0"/>
    <n v="0"/>
    <n v="0"/>
    <n v="1"/>
    <n v="566700"/>
    <n v="3"/>
    <n v="454550"/>
    <n v="0"/>
    <n v="0"/>
  </r>
  <r>
    <d v="2012-09-19T00:00:00"/>
    <x v="5"/>
    <d v="2012-09-01T00:00:00"/>
    <x v="10"/>
    <x v="6"/>
    <x v="1584"/>
    <x v="0"/>
    <n v="0"/>
    <n v="0"/>
    <n v="3"/>
    <n v="1133400"/>
    <n v="0"/>
    <n v="0"/>
    <n v="0"/>
    <n v="0"/>
    <n v="0"/>
    <n v="0"/>
    <n v="1"/>
    <n v="566700"/>
    <n v="0"/>
    <n v="0"/>
    <n v="4"/>
    <n v="506895"/>
  </r>
  <r>
    <d v="2012-09-20T00:00:00"/>
    <x v="6"/>
    <d v="2012-09-01T00:00:00"/>
    <x v="10"/>
    <x v="3"/>
    <x v="1542"/>
    <x v="0"/>
    <n v="0"/>
    <n v="0"/>
    <n v="1"/>
    <n v="566700"/>
    <n v="0"/>
    <n v="0"/>
    <n v="0"/>
    <n v="0"/>
    <n v="0"/>
    <n v="0"/>
    <n v="0"/>
    <n v="0"/>
    <n v="2"/>
    <n v="253000"/>
    <n v="7"/>
    <n v="729958"/>
  </r>
  <r>
    <d v="2012-09-21T00:00:00"/>
    <x v="0"/>
    <d v="2012-09-01T00:00:00"/>
    <x v="1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12-09-22T00:00:00"/>
    <x v="1"/>
    <d v="2012-09-01T00:00:00"/>
    <x v="10"/>
    <x v="14"/>
    <x v="1640"/>
    <x v="0"/>
    <n v="0"/>
    <n v="0"/>
    <n v="6"/>
    <n v="3834670"/>
    <n v="0"/>
    <n v="0"/>
    <n v="0"/>
    <n v="0"/>
    <n v="0"/>
    <n v="0"/>
    <n v="2"/>
    <n v="1700100"/>
    <n v="0"/>
    <n v="0"/>
    <n v="0"/>
    <n v="0"/>
  </r>
  <r>
    <d v="2012-09-23T00:00:00"/>
    <x v="2"/>
    <d v="2012-09-01T00:00:00"/>
    <x v="10"/>
    <x v="3"/>
    <x v="1542"/>
    <x v="0"/>
    <n v="0"/>
    <n v="0"/>
    <n v="0"/>
    <n v="0"/>
    <n v="0"/>
    <n v="0"/>
    <n v="0"/>
    <n v="0"/>
    <n v="0"/>
    <n v="0"/>
    <n v="1"/>
    <n v="566700"/>
    <n v="0"/>
    <n v="0"/>
    <n v="0"/>
    <n v="0"/>
  </r>
  <r>
    <d v="2012-09-24T00:00:00"/>
    <x v="3"/>
    <d v="2012-09-01T00:00:00"/>
    <x v="10"/>
    <x v="0"/>
    <x v="0"/>
    <x v="0"/>
    <n v="0"/>
    <n v="0"/>
    <n v="0"/>
    <n v="0"/>
    <n v="0"/>
    <n v="0"/>
    <n v="0"/>
    <n v="0"/>
    <n v="0"/>
    <n v="0"/>
    <n v="0"/>
    <n v="0"/>
    <n v="0"/>
    <n v="0"/>
    <n v="4"/>
    <n v="1601833"/>
  </r>
  <r>
    <d v="2012-09-25T00:00:00"/>
    <x v="4"/>
    <d v="2012-09-01T00:00:00"/>
    <x v="10"/>
    <x v="0"/>
    <x v="0"/>
    <x v="0"/>
    <n v="0"/>
    <n v="0"/>
    <n v="0"/>
    <n v="0"/>
    <n v="0"/>
    <n v="0"/>
    <n v="0"/>
    <n v="0"/>
    <n v="0"/>
    <n v="0"/>
    <n v="0"/>
    <n v="0"/>
    <n v="1"/>
    <n v="128750"/>
    <n v="3"/>
    <n v="469929"/>
  </r>
  <r>
    <d v="2012-09-26T00:00:00"/>
    <x v="5"/>
    <d v="2012-09-01T00:00:00"/>
    <x v="10"/>
    <x v="0"/>
    <x v="0"/>
    <x v="0"/>
    <n v="0"/>
    <n v="0"/>
    <n v="0"/>
    <n v="0"/>
    <n v="0"/>
    <n v="0"/>
    <n v="0"/>
    <n v="0"/>
    <n v="0"/>
    <n v="0"/>
    <n v="0"/>
    <n v="0"/>
    <n v="1"/>
    <n v="124225"/>
    <n v="3"/>
    <n v="984053"/>
  </r>
  <r>
    <d v="2012-09-27T00:00:00"/>
    <x v="6"/>
    <d v="2012-09-01T00:00:00"/>
    <x v="10"/>
    <x v="0"/>
    <x v="0"/>
    <x v="0"/>
    <n v="0"/>
    <n v="0"/>
    <n v="0"/>
    <n v="0"/>
    <n v="0"/>
    <n v="0"/>
    <n v="0"/>
    <n v="0"/>
    <n v="0"/>
    <n v="0"/>
    <n v="0"/>
    <n v="0"/>
    <n v="1"/>
    <n v="128750"/>
    <n v="2"/>
    <n v="330172"/>
  </r>
  <r>
    <d v="2012-09-28T00:00:00"/>
    <x v="0"/>
    <d v="2012-09-01T00:00:00"/>
    <x v="10"/>
    <x v="4"/>
    <x v="1544"/>
    <x v="1"/>
    <n v="566700"/>
    <n v="0.5"/>
    <n v="1"/>
    <n v="566700"/>
    <n v="0"/>
    <n v="0"/>
    <n v="0"/>
    <n v="0"/>
    <n v="0"/>
    <n v="0"/>
    <n v="0"/>
    <n v="0"/>
    <n v="0"/>
    <n v="0"/>
    <n v="8"/>
    <n v="1969552"/>
  </r>
  <r>
    <d v="2012-09-29T00:00:00"/>
    <x v="1"/>
    <d v="2012-09-01T00:00:00"/>
    <x v="10"/>
    <x v="3"/>
    <x v="1563"/>
    <x v="0"/>
    <n v="0"/>
    <n v="0"/>
    <n v="1"/>
    <n v="151120"/>
    <n v="0"/>
    <n v="0"/>
    <n v="0"/>
    <n v="0"/>
    <n v="0"/>
    <n v="0"/>
    <n v="0"/>
    <n v="0"/>
    <n v="0"/>
    <n v="0"/>
    <n v="0"/>
    <n v="0"/>
  </r>
  <r>
    <d v="2012-09-30T00:00:00"/>
    <x v="2"/>
    <d v="2012-09-01T00:00:00"/>
    <x v="10"/>
    <x v="4"/>
    <x v="1558"/>
    <x v="0"/>
    <n v="0"/>
    <n v="0"/>
    <n v="2"/>
    <n v="1001170"/>
    <n v="0"/>
    <n v="0"/>
    <n v="0"/>
    <n v="0"/>
    <n v="0"/>
    <n v="0"/>
    <n v="0"/>
    <n v="0"/>
    <n v="0"/>
    <n v="0"/>
    <n v="1"/>
    <n v="191310"/>
  </r>
  <r>
    <d v="2012-10-01T00:00:00"/>
    <x v="3"/>
    <d v="2012-10-01T00:00:00"/>
    <x v="10"/>
    <x v="0"/>
    <x v="0"/>
    <x v="0"/>
    <n v="0"/>
    <n v="0"/>
    <n v="0"/>
    <n v="0"/>
    <n v="0"/>
    <n v="0"/>
    <n v="0"/>
    <n v="0"/>
    <n v="0"/>
    <n v="0"/>
    <n v="0"/>
    <n v="0"/>
    <n v="0"/>
    <n v="0"/>
    <n v="3"/>
    <n v="731938"/>
  </r>
  <r>
    <d v="2012-10-02T00:00:00"/>
    <x v="4"/>
    <d v="2012-10-01T00:00:00"/>
    <x v="10"/>
    <x v="0"/>
    <x v="0"/>
    <x v="0"/>
    <n v="0"/>
    <n v="0"/>
    <n v="0"/>
    <n v="0"/>
    <n v="0"/>
    <n v="0"/>
    <n v="0"/>
    <n v="0"/>
    <n v="0"/>
    <n v="0"/>
    <n v="0"/>
    <n v="0"/>
    <n v="0"/>
    <n v="0"/>
    <n v="7"/>
    <n v="1415201"/>
  </r>
  <r>
    <d v="2012-10-03T00:00:00"/>
    <x v="5"/>
    <d v="2012-10-01T00:00:00"/>
    <x v="10"/>
    <x v="4"/>
    <x v="1544"/>
    <x v="0"/>
    <n v="0"/>
    <n v="0"/>
    <n v="2"/>
    <n v="1133400"/>
    <n v="0"/>
    <n v="0"/>
    <n v="0"/>
    <n v="0"/>
    <n v="0"/>
    <n v="0"/>
    <n v="0"/>
    <n v="0"/>
    <n v="0"/>
    <n v="0"/>
    <n v="5"/>
    <n v="1018460"/>
  </r>
  <r>
    <d v="2012-10-04T00:00:00"/>
    <x v="6"/>
    <d v="2012-10-01T00:00:00"/>
    <x v="10"/>
    <x v="2"/>
    <x v="1536"/>
    <x v="2"/>
    <n v="1133400"/>
    <n v="0.66666666666666663"/>
    <n v="0"/>
    <n v="0"/>
    <n v="0"/>
    <n v="0"/>
    <n v="1"/>
    <n v="566700"/>
    <n v="0"/>
    <n v="0"/>
    <n v="0"/>
    <n v="-283350"/>
    <n v="0"/>
    <n v="0"/>
    <n v="4"/>
    <n v="1065691"/>
  </r>
  <r>
    <d v="2012-10-05T00:00:00"/>
    <x v="0"/>
    <d v="2012-10-01T00:00:00"/>
    <x v="10"/>
    <x v="0"/>
    <x v="0"/>
    <x v="0"/>
    <n v="0"/>
    <n v="0"/>
    <n v="0"/>
    <n v="0"/>
    <n v="0"/>
    <n v="0"/>
    <n v="0"/>
    <n v="0"/>
    <n v="0"/>
    <n v="0"/>
    <n v="0"/>
    <n v="0"/>
    <n v="1"/>
    <n v="124250"/>
    <n v="5"/>
    <n v="1240425"/>
  </r>
  <r>
    <d v="2012-10-06T00:00:00"/>
    <x v="1"/>
    <d v="2012-10-01T00:00:00"/>
    <x v="10"/>
    <x v="2"/>
    <x v="1558"/>
    <x v="1"/>
    <n v="566700"/>
    <n v="0.33333333333333331"/>
    <n v="2"/>
    <n v="434470"/>
    <n v="0"/>
    <n v="0"/>
    <n v="0"/>
    <n v="0"/>
    <n v="0"/>
    <n v="0"/>
    <n v="0"/>
    <n v="0"/>
    <n v="0"/>
    <n v="0"/>
    <n v="0"/>
    <n v="0"/>
  </r>
  <r>
    <d v="2012-10-07T00:00:00"/>
    <x v="2"/>
    <d v="2012-10-01T00:00:00"/>
    <x v="10"/>
    <x v="6"/>
    <x v="1641"/>
    <x v="0"/>
    <n v="0"/>
    <n v="0"/>
    <n v="0"/>
    <n v="0"/>
    <n v="0"/>
    <n v="0"/>
    <n v="1"/>
    <n v="141675"/>
    <n v="0"/>
    <n v="0"/>
    <n v="3"/>
    <n v="1284520"/>
    <n v="0"/>
    <n v="0"/>
    <n v="0"/>
    <n v="0"/>
  </r>
  <r>
    <d v="2012-10-08T00:00:00"/>
    <x v="3"/>
    <d v="2012-10-01T00:00:00"/>
    <x v="10"/>
    <x v="0"/>
    <x v="0"/>
    <x v="0"/>
    <n v="0"/>
    <n v="0"/>
    <n v="0"/>
    <n v="0"/>
    <n v="0"/>
    <n v="0"/>
    <n v="0"/>
    <n v="0"/>
    <n v="0"/>
    <n v="0"/>
    <n v="0"/>
    <n v="0"/>
    <n v="1"/>
    <n v="283350"/>
    <n v="4"/>
    <n v="559402"/>
  </r>
  <r>
    <d v="2012-10-09T00:00:00"/>
    <x v="4"/>
    <d v="2012-10-01T00:00:00"/>
    <x v="10"/>
    <x v="0"/>
    <x v="0"/>
    <x v="0"/>
    <n v="0"/>
    <n v="0"/>
    <n v="0"/>
    <n v="0"/>
    <n v="0"/>
    <n v="0"/>
    <n v="0"/>
    <n v="0"/>
    <n v="0"/>
    <n v="0"/>
    <n v="0"/>
    <n v="0"/>
    <n v="0"/>
    <n v="0"/>
    <n v="7"/>
    <n v="1240701"/>
  </r>
  <r>
    <d v="2012-10-10T00:00:00"/>
    <x v="5"/>
    <d v="2012-10-01T00:00:00"/>
    <x v="10"/>
    <x v="0"/>
    <x v="0"/>
    <x v="0"/>
    <n v="0"/>
    <n v="0"/>
    <n v="0"/>
    <n v="0"/>
    <n v="0"/>
    <n v="0"/>
    <n v="0"/>
    <n v="0"/>
    <n v="0"/>
    <n v="0"/>
    <n v="0"/>
    <n v="0"/>
    <n v="3"/>
    <n v="390125"/>
    <n v="5"/>
    <n v="622483"/>
  </r>
  <r>
    <d v="2012-10-11T00:00:00"/>
    <x v="6"/>
    <d v="2012-10-01T00:00:00"/>
    <x v="10"/>
    <x v="0"/>
    <x v="0"/>
    <x v="0"/>
    <n v="0"/>
    <n v="0"/>
    <n v="0"/>
    <n v="0"/>
    <n v="0"/>
    <n v="0"/>
    <n v="0"/>
    <n v="0"/>
    <n v="0"/>
    <n v="0"/>
    <n v="0"/>
    <n v="0"/>
    <n v="1"/>
    <n v="124250"/>
    <n v="3"/>
    <n v="702085"/>
  </r>
  <r>
    <d v="2012-10-12T00:00:00"/>
    <x v="0"/>
    <d v="2012-10-01T00:00:00"/>
    <x v="10"/>
    <x v="3"/>
    <x v="1535"/>
    <x v="0"/>
    <n v="0"/>
    <n v="0"/>
    <n v="0"/>
    <n v="0"/>
    <n v="0"/>
    <n v="0"/>
    <n v="0"/>
    <n v="0"/>
    <n v="0"/>
    <n v="0"/>
    <n v="1"/>
    <n v="283350"/>
    <n v="0"/>
    <n v="0"/>
    <n v="7"/>
    <n v="1671226"/>
  </r>
  <r>
    <d v="2012-10-13T00:00:00"/>
    <x v="1"/>
    <d v="2012-10-01T00:00:00"/>
    <x v="1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12-10-14T00:00:00"/>
    <x v="2"/>
    <d v="2012-10-01T00:00:00"/>
    <x v="1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12-10-15T00:00:00"/>
    <x v="3"/>
    <d v="2012-10-01T00:00:00"/>
    <x v="1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12-10-16T00:00:00"/>
    <x v="4"/>
    <d v="2012-10-01T00:00:00"/>
    <x v="10"/>
    <x v="3"/>
    <x v="1535"/>
    <x v="0"/>
    <n v="0"/>
    <n v="0"/>
    <n v="1"/>
    <n v="283350"/>
    <n v="0"/>
    <n v="0"/>
    <n v="0"/>
    <n v="0"/>
    <n v="0"/>
    <n v="0"/>
    <n v="0"/>
    <n v="0"/>
    <n v="1"/>
    <n v="275225"/>
    <n v="4"/>
    <n v="387770"/>
  </r>
  <r>
    <d v="2012-10-17T00:00:00"/>
    <x v="5"/>
    <d v="2012-10-01T00:00:00"/>
    <x v="10"/>
    <x v="4"/>
    <x v="1580"/>
    <x v="0"/>
    <n v="0"/>
    <n v="0"/>
    <n v="2"/>
    <n v="434470"/>
    <n v="0"/>
    <n v="0"/>
    <n v="0"/>
    <n v="0"/>
    <n v="0"/>
    <n v="0"/>
    <n v="0"/>
    <n v="0"/>
    <n v="1"/>
    <n v="124225"/>
    <n v="3"/>
    <n v="563209"/>
  </r>
  <r>
    <d v="2012-10-18T00:00:00"/>
    <x v="6"/>
    <d v="2012-10-01T00:00:00"/>
    <x v="10"/>
    <x v="3"/>
    <x v="1542"/>
    <x v="0"/>
    <n v="0"/>
    <n v="0"/>
    <n v="1"/>
    <n v="566700"/>
    <n v="0"/>
    <n v="0"/>
    <n v="0"/>
    <n v="0"/>
    <n v="0"/>
    <n v="0"/>
    <n v="0"/>
    <n v="0"/>
    <n v="0"/>
    <n v="0"/>
    <n v="11"/>
    <n v="2006392"/>
  </r>
  <r>
    <d v="2012-10-19T00:00:00"/>
    <x v="0"/>
    <d v="2012-10-01T00:00:00"/>
    <x v="10"/>
    <x v="3"/>
    <x v="1542"/>
    <x v="0"/>
    <n v="0"/>
    <n v="0"/>
    <n v="1"/>
    <n v="566700"/>
    <n v="0"/>
    <n v="0"/>
    <n v="0"/>
    <n v="0"/>
    <n v="0"/>
    <n v="0"/>
    <n v="0"/>
    <n v="0"/>
    <n v="0"/>
    <n v="0"/>
    <n v="3"/>
    <n v="392018"/>
  </r>
  <r>
    <d v="2012-10-20T00:00:00"/>
    <x v="1"/>
    <d v="2012-10-01T00:00:00"/>
    <x v="10"/>
    <x v="6"/>
    <x v="1584"/>
    <x v="0"/>
    <n v="0"/>
    <n v="0"/>
    <n v="3"/>
    <n v="1416750"/>
    <n v="0"/>
    <n v="0"/>
    <n v="0"/>
    <n v="0"/>
    <n v="0"/>
    <n v="0"/>
    <n v="1"/>
    <n v="283350"/>
    <n v="0"/>
    <n v="0"/>
    <n v="0"/>
    <n v="0"/>
  </r>
  <r>
    <d v="2012-10-21T00:00:00"/>
    <x v="2"/>
    <d v="2012-10-01T00:00:00"/>
    <x v="10"/>
    <x v="3"/>
    <x v="1542"/>
    <x v="0"/>
    <n v="0"/>
    <n v="0"/>
    <n v="1"/>
    <n v="566700"/>
    <n v="0"/>
    <n v="0"/>
    <n v="0"/>
    <n v="0"/>
    <n v="0"/>
    <n v="0"/>
    <n v="0"/>
    <n v="0"/>
    <n v="0"/>
    <n v="0"/>
    <n v="0"/>
    <n v="0"/>
  </r>
  <r>
    <d v="2012-10-22T00:00:00"/>
    <x v="3"/>
    <d v="2012-10-01T00:00:00"/>
    <x v="10"/>
    <x v="0"/>
    <x v="0"/>
    <x v="0"/>
    <n v="0"/>
    <n v="0"/>
    <n v="0"/>
    <n v="0"/>
    <n v="0"/>
    <n v="0"/>
    <n v="0"/>
    <n v="0"/>
    <n v="0"/>
    <n v="0"/>
    <n v="0"/>
    <n v="0"/>
    <n v="1"/>
    <n v="230750"/>
    <n v="10"/>
    <n v="3497362"/>
  </r>
  <r>
    <d v="2012-10-23T00:00:00"/>
    <x v="4"/>
    <d v="2012-10-01T00:00:00"/>
    <x v="10"/>
    <x v="0"/>
    <x v="0"/>
    <x v="0"/>
    <n v="0"/>
    <n v="0"/>
    <n v="0"/>
    <n v="0"/>
    <n v="0"/>
    <n v="0"/>
    <n v="0"/>
    <n v="0"/>
    <n v="0"/>
    <n v="0"/>
    <n v="0"/>
    <n v="0"/>
    <n v="0"/>
    <n v="0"/>
    <n v="7"/>
    <n v="1202484"/>
  </r>
  <r>
    <d v="2012-10-24T00:00:00"/>
    <x v="5"/>
    <d v="2012-10-01T00:00:00"/>
    <x v="10"/>
    <x v="4"/>
    <x v="1539"/>
    <x v="1"/>
    <n v="566700"/>
    <n v="0.5"/>
    <n v="1"/>
    <n v="283350"/>
    <n v="0"/>
    <n v="0"/>
    <n v="0"/>
    <n v="0"/>
    <n v="0"/>
    <n v="0"/>
    <n v="0"/>
    <n v="0"/>
    <n v="0"/>
    <n v="0"/>
    <n v="7"/>
    <n v="1406050"/>
  </r>
  <r>
    <d v="2012-10-25T00:00:00"/>
    <x v="6"/>
    <d v="2012-10-01T00:00:00"/>
    <x v="10"/>
    <x v="4"/>
    <x v="1544"/>
    <x v="0"/>
    <n v="0"/>
    <n v="0"/>
    <n v="1"/>
    <n v="566700"/>
    <n v="0"/>
    <n v="0"/>
    <n v="0"/>
    <n v="0"/>
    <n v="0"/>
    <n v="0"/>
    <n v="1"/>
    <n v="566700"/>
    <n v="3"/>
    <n v="428278"/>
    <n v="3"/>
    <n v="1103330"/>
  </r>
  <r>
    <d v="2012-10-26T00:00:00"/>
    <x v="0"/>
    <d v="2012-10-01T00:00:00"/>
    <x v="10"/>
    <x v="4"/>
    <x v="1544"/>
    <x v="0"/>
    <n v="0"/>
    <n v="0"/>
    <n v="2"/>
    <n v="1133400"/>
    <n v="0"/>
    <n v="0"/>
    <n v="0"/>
    <n v="0"/>
    <n v="0"/>
    <n v="0"/>
    <n v="0"/>
    <n v="0"/>
    <n v="0"/>
    <n v="0"/>
    <n v="0"/>
    <n v="0"/>
  </r>
  <r>
    <d v="2012-10-27T00:00:00"/>
    <x v="1"/>
    <d v="2012-10-01T00:00:00"/>
    <x v="10"/>
    <x v="2"/>
    <x v="1536"/>
    <x v="0"/>
    <n v="0"/>
    <n v="0"/>
    <n v="3"/>
    <n v="1416750"/>
    <n v="0"/>
    <n v="0"/>
    <n v="0"/>
    <n v="0"/>
    <n v="0"/>
    <n v="0"/>
    <n v="0"/>
    <n v="0"/>
    <n v="0"/>
    <n v="0"/>
    <n v="2"/>
    <n v="563296"/>
  </r>
  <r>
    <d v="2012-10-28T00:00:00"/>
    <x v="2"/>
    <d v="2012-10-01T00:00:00"/>
    <x v="1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12-10-29T00:00:00"/>
    <x v="3"/>
    <d v="2012-10-01T00:00:00"/>
    <x v="10"/>
    <x v="3"/>
    <x v="1542"/>
    <x v="0"/>
    <n v="0"/>
    <n v="0"/>
    <n v="1"/>
    <n v="566700"/>
    <n v="0"/>
    <n v="0"/>
    <n v="0"/>
    <n v="0"/>
    <n v="0"/>
    <n v="0"/>
    <n v="0"/>
    <n v="0"/>
    <n v="2"/>
    <n v="325275"/>
    <n v="6"/>
    <n v="880178"/>
  </r>
  <r>
    <d v="2012-10-30T00:00:00"/>
    <x v="4"/>
    <d v="2012-10-01T00:00:00"/>
    <x v="10"/>
    <x v="3"/>
    <x v="1535"/>
    <x v="0"/>
    <n v="0"/>
    <n v="0"/>
    <n v="1"/>
    <n v="283350"/>
    <n v="0"/>
    <n v="0"/>
    <n v="0"/>
    <n v="0"/>
    <n v="0"/>
    <n v="0"/>
    <n v="0"/>
    <n v="0"/>
    <n v="1"/>
    <n v="124225"/>
    <n v="10"/>
    <n v="2165143"/>
  </r>
  <r>
    <d v="2012-10-31T00:00:00"/>
    <x v="5"/>
    <d v="2012-10-01T00:00:00"/>
    <x v="10"/>
    <x v="0"/>
    <x v="0"/>
    <x v="0"/>
    <n v="0"/>
    <n v="0"/>
    <n v="0"/>
    <n v="0"/>
    <n v="0"/>
    <n v="0"/>
    <n v="0"/>
    <n v="0"/>
    <n v="0"/>
    <n v="0"/>
    <n v="0"/>
    <n v="0"/>
    <n v="0"/>
    <n v="0"/>
    <n v="6"/>
    <n v="932638"/>
  </r>
  <r>
    <d v="2012-11-01T00:00:00"/>
    <x v="6"/>
    <d v="2012-11-01T00:00:00"/>
    <x v="10"/>
    <x v="4"/>
    <x v="1544"/>
    <x v="0"/>
    <n v="0"/>
    <n v="0"/>
    <n v="0"/>
    <n v="0"/>
    <n v="0"/>
    <n v="0"/>
    <n v="0"/>
    <n v="0"/>
    <n v="0"/>
    <n v="0"/>
    <n v="2"/>
    <n v="1133400"/>
    <n v="0"/>
    <n v="0"/>
    <n v="9"/>
    <n v="1698957"/>
  </r>
  <r>
    <d v="2012-11-02T00:00:00"/>
    <x v="0"/>
    <d v="2012-11-01T00:00:00"/>
    <x v="10"/>
    <x v="16"/>
    <x v="1642"/>
    <x v="0"/>
    <n v="0"/>
    <n v="0"/>
    <n v="11"/>
    <n v="2493480"/>
    <n v="0"/>
    <n v="0"/>
    <n v="5"/>
    <n v="377800"/>
    <n v="0"/>
    <n v="0"/>
    <n v="0"/>
    <n v="0"/>
    <n v="1"/>
    <n v="75560"/>
    <n v="8"/>
    <n v="1853416"/>
  </r>
  <r>
    <d v="2012-11-03T00:00:00"/>
    <x v="1"/>
    <d v="2012-11-01T00:00:00"/>
    <x v="10"/>
    <x v="3"/>
    <x v="1636"/>
    <x v="0"/>
    <n v="0"/>
    <n v="0"/>
    <n v="0"/>
    <n v="0"/>
    <n v="0"/>
    <n v="0"/>
    <n v="0"/>
    <n v="0"/>
    <n v="0"/>
    <n v="0"/>
    <n v="1"/>
    <n v="354188"/>
    <n v="0"/>
    <n v="0"/>
    <n v="0"/>
    <n v="0"/>
  </r>
  <r>
    <d v="2012-11-04T00:00:00"/>
    <x v="2"/>
    <d v="2012-11-01T00:00:00"/>
    <x v="10"/>
    <x v="15"/>
    <x v="1606"/>
    <x v="0"/>
    <n v="0"/>
    <n v="0"/>
    <n v="11"/>
    <n v="7367100"/>
    <n v="0"/>
    <n v="0"/>
    <n v="0"/>
    <n v="0"/>
    <n v="0"/>
    <n v="0"/>
    <n v="0"/>
    <n v="0"/>
    <n v="0"/>
    <n v="0"/>
    <n v="0"/>
    <n v="0"/>
  </r>
  <r>
    <d v="2012-11-05T00:00:00"/>
    <x v="3"/>
    <d v="2012-11-01T00:00:00"/>
    <x v="10"/>
    <x v="4"/>
    <x v="1539"/>
    <x v="0"/>
    <n v="0"/>
    <n v="0"/>
    <n v="0"/>
    <n v="0"/>
    <n v="0"/>
    <n v="0"/>
    <n v="0"/>
    <n v="0"/>
    <n v="0"/>
    <n v="0"/>
    <n v="2"/>
    <n v="850050"/>
    <n v="0"/>
    <n v="0"/>
    <n v="0"/>
    <n v="0"/>
  </r>
  <r>
    <d v="2012-11-06T00:00:00"/>
    <x v="4"/>
    <d v="2012-11-01T00:00:00"/>
    <x v="10"/>
    <x v="9"/>
    <x v="1643"/>
    <x v="0"/>
    <n v="0"/>
    <n v="0"/>
    <n v="3"/>
    <n v="453360"/>
    <n v="0"/>
    <n v="0"/>
    <n v="6"/>
    <n v="519475"/>
    <n v="0"/>
    <n v="0"/>
    <n v="1"/>
    <n v="566700"/>
    <n v="10"/>
    <n v="821715"/>
    <n v="6"/>
    <n v="901358"/>
  </r>
  <r>
    <d v="2012-11-07T00:00:00"/>
    <x v="5"/>
    <d v="2012-11-01T00:00:00"/>
    <x v="10"/>
    <x v="3"/>
    <x v="1542"/>
    <x v="0"/>
    <n v="0"/>
    <n v="0"/>
    <n v="1"/>
    <n v="566700"/>
    <n v="0"/>
    <n v="0"/>
    <n v="0"/>
    <n v="0"/>
    <n v="0"/>
    <n v="0"/>
    <n v="0"/>
    <n v="0"/>
    <n v="0"/>
    <n v="0"/>
    <n v="7"/>
    <n v="1418105"/>
  </r>
  <r>
    <d v="2012-11-08T00:00:00"/>
    <x v="6"/>
    <d v="2012-11-01T00:00:00"/>
    <x v="10"/>
    <x v="0"/>
    <x v="0"/>
    <x v="0"/>
    <n v="0"/>
    <n v="0"/>
    <n v="0"/>
    <n v="0"/>
    <n v="0"/>
    <n v="0"/>
    <n v="0"/>
    <n v="0"/>
    <n v="0"/>
    <n v="0"/>
    <n v="0"/>
    <n v="0"/>
    <n v="0"/>
    <n v="0"/>
    <n v="6"/>
    <n v="1201083"/>
  </r>
  <r>
    <d v="2012-11-09T00:00:00"/>
    <x v="0"/>
    <d v="2012-11-01T00:00:00"/>
    <x v="10"/>
    <x v="2"/>
    <x v="1539"/>
    <x v="0"/>
    <n v="0"/>
    <n v="0"/>
    <n v="0"/>
    <n v="0"/>
    <n v="0"/>
    <n v="0"/>
    <n v="0"/>
    <n v="0"/>
    <n v="0"/>
    <n v="0"/>
    <n v="3"/>
    <n v="850050"/>
    <n v="0"/>
    <n v="0"/>
    <n v="3"/>
    <n v="591603"/>
  </r>
  <r>
    <d v="2012-11-10T00:00:00"/>
    <x v="1"/>
    <d v="2012-11-01T00:00:00"/>
    <x v="10"/>
    <x v="4"/>
    <x v="1542"/>
    <x v="1"/>
    <n v="283350"/>
    <n v="0.5"/>
    <n v="0"/>
    <n v="0"/>
    <n v="0"/>
    <n v="0"/>
    <n v="1"/>
    <n v="283350"/>
    <n v="0"/>
    <n v="0"/>
    <n v="0"/>
    <n v="0"/>
    <n v="0"/>
    <n v="0"/>
    <n v="1"/>
    <n v="115080"/>
  </r>
  <r>
    <d v="2012-11-11T00:00:00"/>
    <x v="2"/>
    <d v="2012-11-01T00:00:00"/>
    <x v="10"/>
    <x v="14"/>
    <x v="1621"/>
    <x v="0"/>
    <n v="0"/>
    <n v="0"/>
    <n v="7"/>
    <n v="3267970"/>
    <n v="0"/>
    <n v="0"/>
    <n v="0"/>
    <n v="0"/>
    <n v="0"/>
    <n v="0"/>
    <n v="1"/>
    <n v="566700"/>
    <n v="0"/>
    <n v="0"/>
    <n v="0"/>
    <n v="0"/>
  </r>
  <r>
    <d v="2012-11-12T00:00:00"/>
    <x v="3"/>
    <d v="2012-11-01T00:00:00"/>
    <x v="10"/>
    <x v="15"/>
    <x v="1644"/>
    <x v="0"/>
    <n v="0"/>
    <n v="0"/>
    <n v="11"/>
    <n v="6517050"/>
    <n v="0"/>
    <n v="0"/>
    <n v="0"/>
    <n v="0"/>
    <n v="0"/>
    <n v="0"/>
    <n v="0"/>
    <n v="0"/>
    <n v="0"/>
    <n v="0"/>
    <n v="0"/>
    <n v="0"/>
  </r>
  <r>
    <d v="2012-11-13T00:00:00"/>
    <x v="4"/>
    <d v="2012-11-01T00:00:00"/>
    <x v="10"/>
    <x v="0"/>
    <x v="0"/>
    <x v="0"/>
    <n v="0"/>
    <n v="0"/>
    <n v="0"/>
    <n v="0"/>
    <n v="0"/>
    <n v="0"/>
    <n v="0"/>
    <n v="0"/>
    <n v="0"/>
    <n v="0"/>
    <n v="0"/>
    <n v="0"/>
    <n v="1"/>
    <n v="155775"/>
    <n v="3"/>
    <n v="821406"/>
  </r>
  <r>
    <d v="2012-11-14T00:00:00"/>
    <x v="5"/>
    <d v="2012-11-01T00:00:00"/>
    <x v="10"/>
    <x v="2"/>
    <x v="1539"/>
    <x v="0"/>
    <n v="0"/>
    <n v="0"/>
    <n v="2"/>
    <n v="566700"/>
    <n v="0"/>
    <n v="0"/>
    <n v="0"/>
    <n v="0"/>
    <n v="0"/>
    <n v="0"/>
    <n v="1"/>
    <n v="283350"/>
    <n v="5"/>
    <n v="760603"/>
    <n v="5"/>
    <n v="639866"/>
  </r>
  <r>
    <d v="2012-11-15T00:00:00"/>
    <x v="6"/>
    <d v="2012-11-01T00:00:00"/>
    <x v="10"/>
    <x v="0"/>
    <x v="0"/>
    <x v="0"/>
    <n v="0"/>
    <n v="0"/>
    <n v="0"/>
    <n v="0"/>
    <n v="0"/>
    <n v="0"/>
    <n v="0"/>
    <n v="0"/>
    <n v="0"/>
    <n v="0"/>
    <n v="0"/>
    <n v="0"/>
    <n v="2"/>
    <n v="465300"/>
    <n v="2"/>
    <n v="203248"/>
  </r>
  <r>
    <d v="2012-11-16T00:00:00"/>
    <x v="0"/>
    <d v="2012-11-01T00:00:00"/>
    <x v="10"/>
    <x v="0"/>
    <x v="0"/>
    <x v="0"/>
    <n v="0"/>
    <n v="0"/>
    <n v="0"/>
    <n v="0"/>
    <n v="0"/>
    <n v="0"/>
    <n v="0"/>
    <n v="0"/>
    <n v="0"/>
    <n v="0"/>
    <n v="0"/>
    <n v="0"/>
    <n v="0"/>
    <n v="0"/>
    <n v="8"/>
    <n v="1464771"/>
  </r>
  <r>
    <d v="2012-11-17T00:00:00"/>
    <x v="1"/>
    <d v="2012-11-01T00:00:00"/>
    <x v="10"/>
    <x v="4"/>
    <x v="1544"/>
    <x v="0"/>
    <n v="0"/>
    <n v="0"/>
    <n v="2"/>
    <n v="1133400"/>
    <n v="0"/>
    <n v="0"/>
    <n v="0"/>
    <n v="0"/>
    <n v="0"/>
    <n v="0"/>
    <n v="0"/>
    <n v="0"/>
    <n v="0"/>
    <n v="0"/>
    <n v="0"/>
    <n v="0"/>
  </r>
  <r>
    <d v="2012-11-18T00:00:00"/>
    <x v="2"/>
    <d v="2012-11-01T00:00:00"/>
    <x v="10"/>
    <x v="5"/>
    <x v="1601"/>
    <x v="0"/>
    <n v="0"/>
    <n v="0"/>
    <n v="4"/>
    <n v="868940"/>
    <n v="0"/>
    <n v="0"/>
    <n v="0"/>
    <n v="0"/>
    <n v="0"/>
    <n v="0"/>
    <n v="1"/>
    <n v="1700100"/>
    <n v="0"/>
    <n v="0"/>
    <n v="0"/>
    <n v="0"/>
  </r>
  <r>
    <d v="2012-11-19T00:00:00"/>
    <x v="3"/>
    <d v="2012-11-01T00:00:00"/>
    <x v="10"/>
    <x v="0"/>
    <x v="0"/>
    <x v="0"/>
    <n v="0"/>
    <n v="0"/>
    <n v="0"/>
    <n v="0"/>
    <n v="0"/>
    <n v="0"/>
    <n v="0"/>
    <n v="0"/>
    <n v="0"/>
    <n v="0"/>
    <n v="0"/>
    <n v="0"/>
    <n v="1"/>
    <n v="115375"/>
    <n v="10"/>
    <n v="2184369"/>
  </r>
  <r>
    <d v="2012-11-20T00:00:00"/>
    <x v="4"/>
    <d v="2012-11-01T00:00:00"/>
    <x v="10"/>
    <x v="0"/>
    <x v="0"/>
    <x v="0"/>
    <n v="0"/>
    <n v="0"/>
    <n v="0"/>
    <n v="0"/>
    <n v="0"/>
    <n v="0"/>
    <n v="0"/>
    <n v="0"/>
    <n v="0"/>
    <n v="0"/>
    <n v="0"/>
    <n v="0"/>
    <n v="2"/>
    <n v="285516"/>
    <n v="10"/>
    <n v="1284398"/>
  </r>
  <r>
    <d v="2012-11-21T00:00:00"/>
    <x v="5"/>
    <d v="2012-11-01T00:00:00"/>
    <x v="10"/>
    <x v="3"/>
    <x v="1645"/>
    <x v="0"/>
    <n v="0"/>
    <n v="0"/>
    <n v="0"/>
    <n v="0"/>
    <n v="0"/>
    <n v="0"/>
    <n v="0"/>
    <n v="0"/>
    <n v="0"/>
    <n v="0"/>
    <n v="1"/>
    <n v="123966"/>
    <n v="1"/>
    <n v="108425"/>
    <n v="3"/>
    <n v="433298"/>
  </r>
  <r>
    <d v="2012-11-22T00:00:00"/>
    <x v="6"/>
    <d v="2012-11-01T00:00:00"/>
    <x v="10"/>
    <x v="0"/>
    <x v="0"/>
    <x v="0"/>
    <n v="0"/>
    <n v="0"/>
    <n v="0"/>
    <n v="0"/>
    <n v="0"/>
    <n v="0"/>
    <n v="0"/>
    <n v="0"/>
    <n v="0"/>
    <n v="0"/>
    <n v="0"/>
    <n v="0"/>
    <n v="1"/>
    <n v="124250"/>
    <n v="6"/>
    <n v="1179147"/>
  </r>
  <r>
    <d v="2012-11-23T00:00:00"/>
    <x v="0"/>
    <d v="2012-11-01T00:00:00"/>
    <x v="10"/>
    <x v="3"/>
    <x v="1542"/>
    <x v="0"/>
    <n v="0"/>
    <n v="0"/>
    <n v="1"/>
    <n v="566700"/>
    <n v="0"/>
    <n v="0"/>
    <n v="0"/>
    <n v="0"/>
    <n v="0"/>
    <n v="0"/>
    <n v="0"/>
    <n v="0"/>
    <n v="1"/>
    <n v="108425"/>
    <n v="4"/>
    <n v="912851"/>
  </r>
  <r>
    <d v="2012-11-24T00:00:00"/>
    <x v="1"/>
    <d v="2012-11-01T00:00:00"/>
    <x v="10"/>
    <x v="2"/>
    <x v="1646"/>
    <x v="0"/>
    <n v="0"/>
    <n v="0"/>
    <n v="1"/>
    <n v="850050"/>
    <n v="1"/>
    <n v="354188"/>
    <n v="0"/>
    <n v="0"/>
    <n v="0"/>
    <n v="0"/>
    <n v="1"/>
    <n v="566700"/>
    <n v="0"/>
    <n v="0"/>
    <n v="0"/>
    <n v="0"/>
  </r>
  <r>
    <d v="2012-11-25T00:00:00"/>
    <x v="2"/>
    <d v="2012-11-01T00:00:00"/>
    <x v="1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12-11-26T00:00:00"/>
    <x v="3"/>
    <d v="2012-11-01T00:00:00"/>
    <x v="10"/>
    <x v="0"/>
    <x v="0"/>
    <x v="0"/>
    <n v="0"/>
    <n v="0"/>
    <n v="0"/>
    <n v="0"/>
    <n v="0"/>
    <n v="0"/>
    <n v="0"/>
    <n v="0"/>
    <n v="0"/>
    <n v="0"/>
    <n v="0"/>
    <n v="0"/>
    <n v="0"/>
    <n v="0"/>
    <n v="6"/>
    <n v="1027133"/>
  </r>
  <r>
    <d v="2012-11-27T00:00:00"/>
    <x v="4"/>
    <d v="2012-11-01T00:00:00"/>
    <x v="10"/>
    <x v="3"/>
    <x v="1535"/>
    <x v="0"/>
    <n v="0"/>
    <n v="0"/>
    <n v="1"/>
    <n v="283350"/>
    <n v="0"/>
    <n v="0"/>
    <n v="0"/>
    <n v="0"/>
    <n v="0"/>
    <n v="0"/>
    <n v="0"/>
    <n v="0"/>
    <n v="0"/>
    <n v="0"/>
    <n v="4"/>
    <n v="651753"/>
  </r>
  <r>
    <d v="2012-11-28T00:00:00"/>
    <x v="5"/>
    <d v="2012-11-01T00:00:00"/>
    <x v="10"/>
    <x v="0"/>
    <x v="0"/>
    <x v="0"/>
    <n v="0"/>
    <n v="0"/>
    <n v="0"/>
    <n v="0"/>
    <n v="0"/>
    <n v="0"/>
    <n v="0"/>
    <n v="0"/>
    <n v="0"/>
    <n v="0"/>
    <n v="0"/>
    <n v="0"/>
    <n v="0"/>
    <n v="0"/>
    <n v="7"/>
    <n v="1240132"/>
  </r>
  <r>
    <d v="2012-11-29T00:00:00"/>
    <x v="6"/>
    <d v="2012-11-01T00:00:00"/>
    <x v="10"/>
    <x v="0"/>
    <x v="0"/>
    <x v="0"/>
    <n v="0"/>
    <n v="0"/>
    <n v="0"/>
    <n v="0"/>
    <n v="0"/>
    <n v="0"/>
    <n v="0"/>
    <n v="0"/>
    <n v="0"/>
    <n v="0"/>
    <n v="0"/>
    <n v="0"/>
    <n v="2"/>
    <n v="643750"/>
    <n v="8"/>
    <n v="1129721"/>
  </r>
  <r>
    <d v="2012-11-30T00:00:00"/>
    <x v="0"/>
    <d v="2012-11-01T00:00:00"/>
    <x v="10"/>
    <x v="3"/>
    <x v="1563"/>
    <x v="0"/>
    <n v="0"/>
    <n v="0"/>
    <n v="0"/>
    <n v="0"/>
    <n v="0"/>
    <n v="0"/>
    <n v="0"/>
    <n v="0"/>
    <n v="0"/>
    <n v="0"/>
    <n v="1"/>
    <n v="151120"/>
    <n v="0"/>
    <n v="0"/>
    <n v="5"/>
    <n v="761386"/>
  </r>
  <r>
    <d v="2012-12-01T00:00:00"/>
    <x v="1"/>
    <d v="2012-12-01T00:00:00"/>
    <x v="1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12-12-02T00:00:00"/>
    <x v="2"/>
    <d v="2012-12-01T00:00:00"/>
    <x v="1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12-12-03T00:00:00"/>
    <x v="3"/>
    <d v="2012-12-01T00:00:00"/>
    <x v="10"/>
    <x v="3"/>
    <x v="1563"/>
    <x v="0"/>
    <n v="0"/>
    <n v="0"/>
    <n v="0"/>
    <n v="0"/>
    <n v="0"/>
    <n v="0"/>
    <n v="0"/>
    <n v="0"/>
    <n v="0"/>
    <n v="0"/>
    <n v="1"/>
    <n v="151120"/>
    <n v="2"/>
    <n v="248450"/>
    <n v="13"/>
    <n v="2501322"/>
  </r>
  <r>
    <d v="2012-12-04T00:00:00"/>
    <x v="4"/>
    <d v="2012-12-01T00:00:00"/>
    <x v="10"/>
    <x v="0"/>
    <x v="0"/>
    <x v="0"/>
    <n v="0"/>
    <n v="0"/>
    <n v="0"/>
    <n v="0"/>
    <n v="0"/>
    <n v="0"/>
    <n v="0"/>
    <n v="0"/>
    <n v="0"/>
    <n v="0"/>
    <n v="0"/>
    <n v="0"/>
    <n v="0"/>
    <n v="0"/>
    <n v="9"/>
    <n v="1418354"/>
  </r>
  <r>
    <d v="2012-12-05T00:00:00"/>
    <x v="5"/>
    <d v="2012-12-01T00:00:00"/>
    <x v="10"/>
    <x v="0"/>
    <x v="0"/>
    <x v="0"/>
    <n v="0"/>
    <n v="0"/>
    <n v="0"/>
    <n v="0"/>
    <n v="0"/>
    <n v="0"/>
    <n v="0"/>
    <n v="0"/>
    <n v="0"/>
    <n v="0"/>
    <n v="0"/>
    <n v="0"/>
    <n v="4"/>
    <n v="1465685"/>
    <n v="5"/>
    <n v="744340"/>
  </r>
  <r>
    <d v="2012-12-06T00:00:00"/>
    <x v="6"/>
    <d v="2012-12-01T00:00:00"/>
    <x v="10"/>
    <x v="0"/>
    <x v="0"/>
    <x v="0"/>
    <n v="0"/>
    <n v="0"/>
    <n v="0"/>
    <n v="0"/>
    <n v="0"/>
    <n v="0"/>
    <n v="0"/>
    <n v="0"/>
    <n v="0"/>
    <n v="0"/>
    <n v="0"/>
    <n v="0"/>
    <n v="0"/>
    <n v="0"/>
    <n v="7"/>
    <n v="911669"/>
  </r>
  <r>
    <d v="2012-12-07T00:00:00"/>
    <x v="0"/>
    <d v="2012-12-01T00:00:00"/>
    <x v="10"/>
    <x v="3"/>
    <x v="1647"/>
    <x v="0"/>
    <n v="0"/>
    <n v="0"/>
    <n v="0"/>
    <n v="0"/>
    <n v="0"/>
    <n v="0"/>
    <n v="0"/>
    <n v="0"/>
    <n v="0"/>
    <n v="0"/>
    <n v="1"/>
    <n v="177094"/>
    <n v="0"/>
    <n v="0"/>
    <n v="5"/>
    <n v="1330707"/>
  </r>
  <r>
    <d v="2012-12-08T00:00:00"/>
    <x v="1"/>
    <d v="2012-12-01T00:00:00"/>
    <x v="10"/>
    <x v="3"/>
    <x v="1539"/>
    <x v="0"/>
    <n v="0"/>
    <n v="0"/>
    <n v="1"/>
    <n v="850050"/>
    <n v="0"/>
    <n v="0"/>
    <n v="0"/>
    <n v="0"/>
    <n v="0"/>
    <n v="0"/>
    <n v="0"/>
    <n v="0"/>
    <n v="0"/>
    <n v="0"/>
    <n v="0"/>
    <n v="0"/>
  </r>
  <r>
    <d v="2012-12-09T00:00:00"/>
    <x v="2"/>
    <d v="2012-12-01T00:00:00"/>
    <x v="10"/>
    <x v="1"/>
    <x v="1648"/>
    <x v="0"/>
    <n v="0"/>
    <n v="0"/>
    <n v="6"/>
    <n v="3683550"/>
    <n v="0"/>
    <n v="0"/>
    <n v="0"/>
    <n v="0"/>
    <n v="0"/>
    <n v="0"/>
    <n v="0"/>
    <n v="0"/>
    <n v="0"/>
    <n v="0"/>
    <n v="0"/>
    <n v="0"/>
  </r>
  <r>
    <d v="2012-12-10T00:00:00"/>
    <x v="3"/>
    <d v="2012-12-01T00:00:00"/>
    <x v="10"/>
    <x v="4"/>
    <x v="1536"/>
    <x v="0"/>
    <n v="0"/>
    <n v="0"/>
    <n v="1"/>
    <n v="850050"/>
    <n v="0"/>
    <n v="0"/>
    <n v="0"/>
    <n v="0"/>
    <n v="0"/>
    <n v="0"/>
    <n v="1"/>
    <n v="566700"/>
    <n v="2"/>
    <n v="279870"/>
    <n v="3"/>
    <n v="700783"/>
  </r>
  <r>
    <d v="2012-12-11T00:00:00"/>
    <x v="4"/>
    <d v="2012-12-01T00:00:00"/>
    <x v="10"/>
    <x v="0"/>
    <x v="0"/>
    <x v="0"/>
    <n v="0"/>
    <n v="0"/>
    <n v="0"/>
    <n v="0"/>
    <n v="0"/>
    <n v="0"/>
    <n v="0"/>
    <n v="0"/>
    <n v="0"/>
    <n v="0"/>
    <n v="0"/>
    <n v="0"/>
    <n v="0"/>
    <n v="0"/>
    <n v="14"/>
    <n v="1924424"/>
  </r>
  <r>
    <d v="2012-12-12T00:00:00"/>
    <x v="5"/>
    <d v="2012-12-01T00:00:00"/>
    <x v="10"/>
    <x v="3"/>
    <x v="1542"/>
    <x v="0"/>
    <n v="0"/>
    <n v="0"/>
    <n v="0"/>
    <n v="0"/>
    <n v="0"/>
    <n v="0"/>
    <n v="0"/>
    <n v="0"/>
    <n v="0"/>
    <n v="0"/>
    <n v="1"/>
    <n v="566700"/>
    <n v="4"/>
    <n v="750195"/>
    <n v="21"/>
    <n v="3398473"/>
  </r>
  <r>
    <d v="2012-12-13T00:00:00"/>
    <x v="6"/>
    <d v="2012-12-01T00:00:00"/>
    <x v="10"/>
    <x v="0"/>
    <x v="0"/>
    <x v="0"/>
    <n v="0"/>
    <n v="0"/>
    <n v="0"/>
    <n v="0"/>
    <n v="0"/>
    <n v="0"/>
    <n v="0"/>
    <n v="0"/>
    <n v="0"/>
    <n v="0"/>
    <n v="0"/>
    <n v="0"/>
    <n v="3"/>
    <n v="892200"/>
    <n v="27"/>
    <n v="3889314"/>
  </r>
  <r>
    <d v="2012-12-14T00:00:00"/>
    <x v="0"/>
    <d v="2012-12-01T00:00:00"/>
    <x v="10"/>
    <x v="3"/>
    <x v="1535"/>
    <x v="0"/>
    <n v="0"/>
    <n v="0"/>
    <n v="1"/>
    <n v="283350"/>
    <n v="0"/>
    <n v="0"/>
    <n v="0"/>
    <n v="0"/>
    <n v="0"/>
    <n v="0"/>
    <n v="0"/>
    <n v="0"/>
    <n v="5"/>
    <n v="978200"/>
    <n v="23"/>
    <n v="2835334"/>
  </r>
  <r>
    <d v="2012-12-15T00:00:00"/>
    <x v="1"/>
    <d v="2012-12-01T00:00:00"/>
    <x v="10"/>
    <x v="3"/>
    <x v="1539"/>
    <x v="0"/>
    <n v="0"/>
    <n v="0"/>
    <n v="1"/>
    <n v="850050"/>
    <n v="0"/>
    <n v="0"/>
    <n v="0"/>
    <n v="0"/>
    <n v="0"/>
    <n v="0"/>
    <n v="0"/>
    <n v="0"/>
    <n v="2"/>
    <n v="372700"/>
    <n v="12"/>
    <n v="1988731"/>
  </r>
  <r>
    <d v="2012-12-16T00:00:00"/>
    <x v="2"/>
    <d v="2012-12-01T00:00:00"/>
    <x v="1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12-12-17T00:00:00"/>
    <x v="3"/>
    <d v="2012-12-01T00:00:00"/>
    <x v="10"/>
    <x v="0"/>
    <x v="0"/>
    <x v="0"/>
    <n v="0"/>
    <n v="0"/>
    <n v="0"/>
    <n v="0"/>
    <n v="0"/>
    <n v="0"/>
    <n v="0"/>
    <n v="0"/>
    <n v="0"/>
    <n v="0"/>
    <n v="0"/>
    <n v="0"/>
    <n v="1"/>
    <n v="124222"/>
    <n v="13"/>
    <n v="2001366"/>
  </r>
  <r>
    <d v="2012-12-18T00:00:00"/>
    <x v="4"/>
    <d v="2012-12-01T00:00:00"/>
    <x v="10"/>
    <x v="2"/>
    <x v="1544"/>
    <x v="1"/>
    <n v="283350"/>
    <n v="0.33333333333333331"/>
    <n v="2"/>
    <n v="850050"/>
    <n v="0"/>
    <n v="0"/>
    <n v="1"/>
    <n v="283350"/>
    <n v="0"/>
    <n v="0"/>
    <n v="-1"/>
    <n v="-283350"/>
    <n v="1"/>
    <n v="151120"/>
    <n v="2"/>
    <n v="563342"/>
  </r>
  <r>
    <d v="2012-12-19T00:00:00"/>
    <x v="5"/>
    <d v="2012-12-01T00:00:00"/>
    <x v="10"/>
    <x v="3"/>
    <x v="1535"/>
    <x v="0"/>
    <n v="0"/>
    <n v="0"/>
    <n v="1"/>
    <n v="283350"/>
    <n v="0"/>
    <n v="0"/>
    <n v="0"/>
    <n v="0"/>
    <n v="0"/>
    <n v="0"/>
    <n v="0"/>
    <n v="0"/>
    <n v="3"/>
    <n v="515502"/>
    <n v="2"/>
    <n v="301081"/>
  </r>
  <r>
    <d v="2012-12-20T00:00:00"/>
    <x v="6"/>
    <d v="2012-12-01T00:00:00"/>
    <x v="10"/>
    <x v="4"/>
    <x v="1539"/>
    <x v="0"/>
    <n v="0"/>
    <n v="0"/>
    <n v="2"/>
    <n v="850050"/>
    <n v="0"/>
    <n v="0"/>
    <n v="0"/>
    <n v="0"/>
    <n v="0"/>
    <n v="0"/>
    <n v="0"/>
    <n v="0"/>
    <n v="1"/>
    <n v="141675"/>
    <n v="4"/>
    <n v="1075112"/>
  </r>
  <r>
    <d v="2012-12-21T00:00:00"/>
    <x v="0"/>
    <d v="2012-12-01T00:00:00"/>
    <x v="10"/>
    <x v="0"/>
    <x v="0"/>
    <x v="0"/>
    <n v="0"/>
    <n v="0"/>
    <n v="0"/>
    <n v="0"/>
    <n v="0"/>
    <n v="0"/>
    <n v="0"/>
    <n v="0"/>
    <n v="0"/>
    <n v="0"/>
    <n v="0"/>
    <n v="0"/>
    <n v="0"/>
    <n v="0"/>
    <n v="3"/>
    <n v="1468420"/>
  </r>
  <r>
    <d v="2012-12-22T00:00:00"/>
    <x v="1"/>
    <d v="2012-12-01T00:00:00"/>
    <x v="10"/>
    <x v="6"/>
    <x v="1551"/>
    <x v="0"/>
    <n v="0"/>
    <n v="0"/>
    <n v="3"/>
    <n v="1983450"/>
    <n v="0"/>
    <n v="0"/>
    <n v="0"/>
    <n v="0"/>
    <n v="0"/>
    <n v="0"/>
    <n v="1"/>
    <n v="566700"/>
    <n v="0"/>
    <n v="0"/>
    <n v="0"/>
    <n v="0"/>
  </r>
  <r>
    <d v="2012-12-23T00:00:00"/>
    <x v="2"/>
    <d v="2012-12-01T00:00:00"/>
    <x v="1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12-12-24T00:00:00"/>
    <x v="3"/>
    <d v="2012-12-01T00:00:00"/>
    <x v="10"/>
    <x v="4"/>
    <x v="1539"/>
    <x v="0"/>
    <n v="0"/>
    <n v="0"/>
    <n v="2"/>
    <n v="850050"/>
    <n v="0"/>
    <n v="0"/>
    <n v="0"/>
    <n v="0"/>
    <n v="0"/>
    <n v="0"/>
    <n v="0"/>
    <n v="0"/>
    <n v="0"/>
    <n v="0"/>
    <n v="0"/>
    <n v="0"/>
  </r>
  <r>
    <d v="2012-12-25T00:00:00"/>
    <x v="4"/>
    <d v="2012-12-01T00:00:00"/>
    <x v="1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12-12-26T00:00:00"/>
    <x v="5"/>
    <d v="2012-12-01T00:00:00"/>
    <x v="10"/>
    <x v="0"/>
    <x v="0"/>
    <x v="0"/>
    <n v="0"/>
    <n v="0"/>
    <n v="0"/>
    <n v="0"/>
    <n v="0"/>
    <n v="0"/>
    <n v="0"/>
    <n v="0"/>
    <n v="0"/>
    <n v="0"/>
    <n v="0"/>
    <n v="0"/>
    <n v="2"/>
    <n v="410627"/>
    <n v="1"/>
    <n v="378204"/>
  </r>
  <r>
    <d v="2012-12-27T00:00:00"/>
    <x v="6"/>
    <d v="2012-12-01T00:00:00"/>
    <x v="10"/>
    <x v="4"/>
    <x v="1539"/>
    <x v="0"/>
    <n v="0"/>
    <n v="0"/>
    <n v="1"/>
    <n v="566700"/>
    <n v="0"/>
    <n v="0"/>
    <n v="0"/>
    <n v="0"/>
    <n v="0"/>
    <n v="0"/>
    <n v="1"/>
    <n v="283350"/>
    <n v="0"/>
    <n v="0"/>
    <n v="3"/>
    <n v="720154"/>
  </r>
  <r>
    <d v="2012-12-28T00:00:00"/>
    <x v="0"/>
    <d v="2012-12-01T00:00:00"/>
    <x v="10"/>
    <x v="0"/>
    <x v="0"/>
    <x v="0"/>
    <n v="0"/>
    <n v="0"/>
    <n v="0"/>
    <n v="0"/>
    <n v="0"/>
    <n v="0"/>
    <n v="0"/>
    <n v="0"/>
    <n v="0"/>
    <n v="0"/>
    <n v="0"/>
    <n v="0"/>
    <n v="1"/>
    <n v="267800"/>
    <n v="4"/>
    <n v="1648523"/>
  </r>
  <r>
    <d v="2012-12-29T00:00:00"/>
    <x v="1"/>
    <d v="2012-12-01T00:00:00"/>
    <x v="1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12-12-30T00:00:00"/>
    <x v="2"/>
    <d v="2012-12-01T00:00:00"/>
    <x v="1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12-12-31T00:00:00"/>
    <x v="3"/>
    <d v="2012-12-01T00:00:00"/>
    <x v="1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13-01-01T00:00:00"/>
    <x v="4"/>
    <d v="2013-01-01T00:00:00"/>
    <x v="11"/>
    <x v="2"/>
    <x v="1649"/>
    <x v="0"/>
    <n v="0"/>
    <n v="0"/>
    <n v="2"/>
    <n v="451950"/>
    <n v="0"/>
    <n v="0"/>
    <n v="0"/>
    <n v="0"/>
    <n v="0"/>
    <n v="0"/>
    <n v="1"/>
    <n v="294750"/>
    <n v="0"/>
    <n v="0"/>
    <n v="0"/>
    <n v="0"/>
  </r>
  <r>
    <d v="2013-01-02T00:00:00"/>
    <x v="5"/>
    <d v="2013-01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2"/>
    <n v="442191"/>
  </r>
  <r>
    <d v="2013-01-03T00:00:00"/>
    <x v="6"/>
    <d v="2013-01-01T00:00:00"/>
    <x v="11"/>
    <x v="3"/>
    <x v="1650"/>
    <x v="0"/>
    <n v="0"/>
    <n v="0"/>
    <n v="0"/>
    <n v="0"/>
    <n v="0"/>
    <n v="0"/>
    <n v="0"/>
    <n v="0"/>
    <n v="0"/>
    <n v="0"/>
    <n v="1"/>
    <n v="589500"/>
    <n v="0"/>
    <n v="0"/>
    <n v="2"/>
    <n v="898825"/>
  </r>
  <r>
    <d v="2013-01-04T00:00:00"/>
    <x v="0"/>
    <d v="2013-01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1"/>
    <n v="152884"/>
  </r>
  <r>
    <d v="2013-01-05T00:00:00"/>
    <x v="1"/>
    <d v="2013-01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13-01-06T00:00:00"/>
    <x v="2"/>
    <d v="2013-01-01T00:00:00"/>
    <x v="11"/>
    <x v="3"/>
    <x v="1651"/>
    <x v="0"/>
    <n v="0"/>
    <n v="0"/>
    <n v="0"/>
    <n v="0"/>
    <n v="0"/>
    <n v="0"/>
    <n v="0"/>
    <n v="0"/>
    <n v="0"/>
    <n v="0"/>
    <n v="1"/>
    <n v="884250"/>
    <n v="0"/>
    <n v="0"/>
    <n v="0"/>
    <n v="0"/>
  </r>
  <r>
    <d v="2013-01-07T00:00:00"/>
    <x v="3"/>
    <d v="2013-01-01T00:00:00"/>
    <x v="11"/>
    <x v="3"/>
    <x v="1650"/>
    <x v="0"/>
    <n v="0"/>
    <n v="0"/>
    <n v="1"/>
    <n v="589500"/>
    <n v="0"/>
    <n v="0"/>
    <n v="0"/>
    <n v="0"/>
    <n v="0"/>
    <n v="0"/>
    <n v="0"/>
    <n v="0"/>
    <n v="0"/>
    <n v="0"/>
    <n v="0"/>
    <n v="0"/>
  </r>
  <r>
    <d v="2013-01-08T00:00:00"/>
    <x v="4"/>
    <d v="2013-01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3"/>
    <n v="1006442"/>
  </r>
  <r>
    <d v="2013-01-09T00:00:00"/>
    <x v="5"/>
    <d v="2013-01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13-01-10T00:00:00"/>
    <x v="6"/>
    <d v="2013-01-01T00:00:00"/>
    <x v="11"/>
    <x v="3"/>
    <x v="1650"/>
    <x v="0"/>
    <n v="0"/>
    <n v="0"/>
    <n v="1"/>
    <n v="589500"/>
    <n v="0"/>
    <n v="0"/>
    <n v="0"/>
    <n v="0"/>
    <n v="0"/>
    <n v="0"/>
    <n v="0"/>
    <n v="0"/>
    <n v="0"/>
    <n v="0"/>
    <n v="1"/>
    <n v="242580"/>
  </r>
  <r>
    <d v="2013-01-11T00:00:00"/>
    <x v="0"/>
    <d v="2013-01-01T00:00:00"/>
    <x v="11"/>
    <x v="3"/>
    <x v="1650"/>
    <x v="0"/>
    <n v="0"/>
    <n v="0"/>
    <n v="1"/>
    <n v="589500"/>
    <n v="0"/>
    <n v="0"/>
    <n v="0"/>
    <n v="0"/>
    <n v="0"/>
    <n v="0"/>
    <n v="0"/>
    <n v="0"/>
    <n v="0"/>
    <n v="0"/>
    <n v="2"/>
    <n v="646200"/>
  </r>
  <r>
    <d v="2013-01-12T00:00:00"/>
    <x v="1"/>
    <d v="2013-01-01T00:00:00"/>
    <x v="11"/>
    <x v="6"/>
    <x v="1652"/>
    <x v="0"/>
    <n v="0"/>
    <n v="0"/>
    <n v="4"/>
    <n v="2515200"/>
    <n v="0"/>
    <n v="0"/>
    <n v="0"/>
    <n v="0"/>
    <n v="0"/>
    <n v="0"/>
    <n v="0"/>
    <n v="0"/>
    <n v="0"/>
    <n v="0"/>
    <n v="2"/>
    <n v="1041904"/>
  </r>
  <r>
    <d v="2013-01-13T00:00:00"/>
    <x v="2"/>
    <d v="2013-01-01T00:00:00"/>
    <x v="11"/>
    <x v="3"/>
    <x v="1653"/>
    <x v="0"/>
    <n v="0"/>
    <n v="0"/>
    <n v="1"/>
    <n v="157200"/>
    <n v="0"/>
    <n v="0"/>
    <n v="0"/>
    <n v="0"/>
    <n v="0"/>
    <n v="0"/>
    <n v="0"/>
    <n v="0"/>
    <n v="0"/>
    <n v="0"/>
    <n v="0"/>
    <n v="0"/>
  </r>
  <r>
    <d v="2013-01-14T00:00:00"/>
    <x v="3"/>
    <d v="2013-01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2"/>
    <n v="429720"/>
  </r>
  <r>
    <d v="2013-01-15T00:00:00"/>
    <x v="4"/>
    <d v="2013-01-01T00:00:00"/>
    <x v="11"/>
    <x v="4"/>
    <x v="1649"/>
    <x v="0"/>
    <n v="0"/>
    <n v="0"/>
    <n v="1"/>
    <n v="589500"/>
    <n v="0"/>
    <n v="0"/>
    <n v="0"/>
    <n v="0"/>
    <n v="0"/>
    <n v="0"/>
    <n v="1"/>
    <n v="157200"/>
    <n v="0"/>
    <n v="0"/>
    <n v="2"/>
    <n v="480584"/>
  </r>
  <r>
    <d v="2013-01-16T00:00:00"/>
    <x v="5"/>
    <d v="2013-01-01T00:00:00"/>
    <x v="11"/>
    <x v="4"/>
    <x v="1654"/>
    <x v="0"/>
    <n v="0"/>
    <n v="0"/>
    <n v="1"/>
    <n v="589500"/>
    <n v="0"/>
    <n v="0"/>
    <n v="0"/>
    <n v="0"/>
    <n v="0"/>
    <n v="0"/>
    <n v="1"/>
    <n v="589500"/>
    <n v="0"/>
    <n v="0"/>
    <n v="0"/>
    <n v="0"/>
  </r>
  <r>
    <d v="2013-01-17T00:00:00"/>
    <x v="6"/>
    <d v="2013-01-01T00:00:00"/>
    <x v="11"/>
    <x v="14"/>
    <x v="1655"/>
    <x v="0"/>
    <n v="0"/>
    <n v="0"/>
    <n v="8"/>
    <n v="3831750"/>
    <n v="0"/>
    <n v="0"/>
    <n v="0"/>
    <n v="0"/>
    <n v="0"/>
    <n v="0"/>
    <n v="0"/>
    <n v="0"/>
    <n v="0"/>
    <n v="0"/>
    <n v="4"/>
    <n v="1347430"/>
  </r>
  <r>
    <d v="2013-01-18T00:00:00"/>
    <x v="0"/>
    <d v="2013-01-01T00:00:00"/>
    <x v="11"/>
    <x v="3"/>
    <x v="1653"/>
    <x v="0"/>
    <n v="0"/>
    <n v="0"/>
    <n v="1"/>
    <n v="157200"/>
    <n v="0"/>
    <n v="0"/>
    <n v="0"/>
    <n v="0"/>
    <n v="0"/>
    <n v="0"/>
    <n v="0"/>
    <n v="0"/>
    <n v="0"/>
    <n v="0"/>
    <n v="1"/>
    <n v="242580"/>
  </r>
  <r>
    <d v="2013-01-19T00:00:00"/>
    <x v="1"/>
    <d v="2013-01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3"/>
    <n v="689355"/>
  </r>
  <r>
    <d v="2013-01-20T00:00:00"/>
    <x v="2"/>
    <d v="2013-01-01T00:00:00"/>
    <x v="11"/>
    <x v="1"/>
    <x v="1656"/>
    <x v="0"/>
    <n v="0"/>
    <n v="0"/>
    <n v="6"/>
    <n v="3694200"/>
    <n v="0"/>
    <n v="0"/>
    <n v="0"/>
    <n v="0"/>
    <n v="0"/>
    <n v="0"/>
    <n v="0"/>
    <n v="0"/>
    <n v="0"/>
    <n v="0"/>
    <n v="0"/>
    <n v="0"/>
  </r>
  <r>
    <d v="2013-01-21T00:00:00"/>
    <x v="3"/>
    <d v="2013-01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13-01-22T00:00:00"/>
    <x v="4"/>
    <d v="2013-01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2"/>
    <n v="852960"/>
  </r>
  <r>
    <d v="2013-01-23T00:00:00"/>
    <x v="5"/>
    <d v="2013-01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4"/>
    <n v="1143705"/>
  </r>
  <r>
    <d v="2013-01-24T00:00:00"/>
    <x v="6"/>
    <d v="2013-01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13-01-25T00:00:00"/>
    <x v="0"/>
    <d v="2013-01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5"/>
    <n v="1768159"/>
  </r>
  <r>
    <d v="2013-01-26T00:00:00"/>
    <x v="1"/>
    <d v="2013-01-01T00:00:00"/>
    <x v="11"/>
    <x v="4"/>
    <x v="1654"/>
    <x v="1"/>
    <n v="589500"/>
    <n v="0.5"/>
    <n v="0"/>
    <n v="0"/>
    <n v="0"/>
    <n v="0"/>
    <n v="0"/>
    <n v="0"/>
    <n v="0"/>
    <n v="0"/>
    <n v="1"/>
    <n v="589500"/>
    <n v="0"/>
    <n v="0"/>
    <n v="0"/>
    <n v="0"/>
  </r>
  <r>
    <d v="2013-01-27T00:00:00"/>
    <x v="2"/>
    <d v="2013-01-01T00:00:00"/>
    <x v="11"/>
    <x v="6"/>
    <x v="1657"/>
    <x v="0"/>
    <n v="0"/>
    <n v="0"/>
    <n v="4"/>
    <n v="1061100"/>
    <n v="0"/>
    <n v="0"/>
    <n v="0"/>
    <n v="0"/>
    <n v="0"/>
    <n v="0"/>
    <n v="0"/>
    <n v="0"/>
    <n v="0"/>
    <n v="0"/>
    <n v="0"/>
    <n v="0"/>
  </r>
  <r>
    <d v="2013-01-28T00:00:00"/>
    <x v="3"/>
    <d v="2013-01-01T00:00:00"/>
    <x v="11"/>
    <x v="4"/>
    <x v="1649"/>
    <x v="0"/>
    <n v="0"/>
    <n v="0"/>
    <n v="1"/>
    <n v="589500"/>
    <n v="0"/>
    <n v="0"/>
    <n v="0"/>
    <n v="0"/>
    <n v="0"/>
    <n v="0"/>
    <n v="1"/>
    <n v="157200"/>
    <n v="0"/>
    <n v="0"/>
    <n v="7"/>
    <n v="2933563"/>
  </r>
  <r>
    <d v="2013-01-29T00:00:00"/>
    <x v="4"/>
    <d v="2013-01-01T00:00:00"/>
    <x v="11"/>
    <x v="4"/>
    <x v="1654"/>
    <x v="0"/>
    <n v="0"/>
    <n v="0"/>
    <n v="1"/>
    <n v="589500"/>
    <n v="0"/>
    <n v="0"/>
    <n v="0"/>
    <n v="0"/>
    <n v="0"/>
    <n v="0"/>
    <n v="1"/>
    <n v="589500"/>
    <n v="1"/>
    <n v="248450"/>
    <n v="4"/>
    <n v="1165770"/>
  </r>
  <r>
    <d v="2013-01-30T00:00:00"/>
    <x v="5"/>
    <d v="2013-01-01T00:00:00"/>
    <x v="11"/>
    <x v="4"/>
    <x v="1658"/>
    <x v="0"/>
    <n v="0"/>
    <n v="0"/>
    <n v="1"/>
    <n v="294750"/>
    <n v="0"/>
    <n v="0"/>
    <n v="0"/>
    <n v="0"/>
    <n v="0"/>
    <n v="0"/>
    <n v="1"/>
    <n v="368438"/>
    <n v="0"/>
    <n v="0"/>
    <n v="4"/>
    <n v="1280108"/>
  </r>
  <r>
    <d v="2013-01-31T00:00:00"/>
    <x v="6"/>
    <d v="2013-01-01T00:00:00"/>
    <x v="11"/>
    <x v="19"/>
    <x v="1659"/>
    <x v="1"/>
    <n v="294750"/>
    <n v="5.2631578947368418E-2"/>
    <n v="16"/>
    <n v="5325150"/>
    <n v="0"/>
    <n v="0"/>
    <n v="0"/>
    <n v="0"/>
    <n v="0"/>
    <n v="0"/>
    <n v="2"/>
    <n v="589500"/>
    <n v="0"/>
    <n v="0"/>
    <n v="2"/>
    <n v="613405"/>
  </r>
  <r>
    <d v="2013-02-01T00:00:00"/>
    <x v="0"/>
    <d v="2013-02-01T00:00:00"/>
    <x v="11"/>
    <x v="19"/>
    <x v="1660"/>
    <x v="2"/>
    <n v="451950"/>
    <n v="0.10526315789473684"/>
    <n v="17"/>
    <n v="6523800"/>
    <n v="0"/>
    <n v="0"/>
    <n v="0"/>
    <n v="0"/>
    <n v="0"/>
    <n v="0"/>
    <n v="0"/>
    <n v="0"/>
    <n v="0"/>
    <n v="0"/>
    <n v="1"/>
    <n v="415049"/>
  </r>
  <r>
    <d v="2013-02-02T00:00:00"/>
    <x v="1"/>
    <d v="2013-02-01T00:00:00"/>
    <x v="11"/>
    <x v="10"/>
    <x v="1661"/>
    <x v="0"/>
    <n v="0"/>
    <n v="0"/>
    <n v="9"/>
    <n v="2692050"/>
    <n v="0"/>
    <n v="0"/>
    <n v="0"/>
    <n v="0"/>
    <n v="0"/>
    <n v="0"/>
    <n v="5"/>
    <n v="2377650"/>
    <n v="0"/>
    <n v="0"/>
    <n v="1"/>
    <n v="242580"/>
  </r>
  <r>
    <d v="2013-02-03T00:00:00"/>
    <x v="2"/>
    <d v="2013-02-01T00:00:00"/>
    <x v="11"/>
    <x v="18"/>
    <x v="1662"/>
    <x v="1"/>
    <n v="294750"/>
    <n v="5.5555555555555552E-2"/>
    <n v="15"/>
    <n v="4440900"/>
    <n v="0"/>
    <n v="0"/>
    <n v="0"/>
    <n v="0"/>
    <n v="0"/>
    <n v="0"/>
    <n v="2"/>
    <n v="589500"/>
    <n v="0"/>
    <n v="0"/>
    <n v="0"/>
    <n v="0"/>
  </r>
  <r>
    <d v="2013-02-04T00:00:00"/>
    <x v="3"/>
    <d v="2013-02-01T00:00:00"/>
    <x v="11"/>
    <x v="14"/>
    <x v="1663"/>
    <x v="1"/>
    <n v="294750"/>
    <n v="0.125"/>
    <n v="6"/>
    <n v="1630950"/>
    <n v="0"/>
    <n v="0"/>
    <n v="1"/>
    <n v="294750"/>
    <n v="0"/>
    <n v="0"/>
    <n v="0"/>
    <n v="0"/>
    <n v="0"/>
    <n v="0"/>
    <n v="4"/>
    <n v="1133205"/>
  </r>
  <r>
    <d v="2013-02-05T00:00:00"/>
    <x v="4"/>
    <d v="2013-02-01T00:00:00"/>
    <x v="11"/>
    <x v="6"/>
    <x v="1664"/>
    <x v="0"/>
    <n v="0"/>
    <n v="0"/>
    <n v="3"/>
    <n v="1768500"/>
    <n v="0"/>
    <n v="0"/>
    <n v="0"/>
    <n v="0"/>
    <n v="0"/>
    <n v="0"/>
    <n v="1"/>
    <n v="589500"/>
    <n v="0"/>
    <n v="0"/>
    <n v="2"/>
    <n v="449742"/>
  </r>
  <r>
    <d v="2013-02-06T00:00:00"/>
    <x v="5"/>
    <d v="2013-02-01T00:00:00"/>
    <x v="11"/>
    <x v="11"/>
    <x v="1665"/>
    <x v="0"/>
    <n v="0"/>
    <n v="0"/>
    <n v="12"/>
    <n v="3144000"/>
    <n v="0"/>
    <n v="0"/>
    <n v="0"/>
    <n v="0"/>
    <n v="0"/>
    <n v="0"/>
    <n v="0"/>
    <n v="0"/>
    <n v="0"/>
    <n v="0"/>
    <n v="0"/>
    <n v="0"/>
  </r>
  <r>
    <d v="2013-02-07T00:00:00"/>
    <x v="6"/>
    <d v="2013-02-01T00:00:00"/>
    <x v="11"/>
    <x v="27"/>
    <x v="1666"/>
    <x v="1"/>
    <n v="157200"/>
    <n v="4.7619047619047616E-2"/>
    <n v="17"/>
    <n v="4067550"/>
    <n v="0"/>
    <n v="0"/>
    <n v="0"/>
    <n v="0"/>
    <n v="0"/>
    <n v="0"/>
    <n v="3"/>
    <n v="1179000"/>
    <n v="0"/>
    <n v="0"/>
    <n v="5"/>
    <n v="1597360"/>
  </r>
  <r>
    <d v="2013-02-08T00:00:00"/>
    <x v="0"/>
    <d v="2013-02-01T00:00:00"/>
    <x v="11"/>
    <x v="22"/>
    <x v="1667"/>
    <x v="2"/>
    <n v="589500"/>
    <n v="0.1"/>
    <n v="16"/>
    <n v="3772800"/>
    <n v="0"/>
    <n v="0"/>
    <n v="2"/>
    <n v="589500"/>
    <n v="0"/>
    <n v="0"/>
    <n v="0"/>
    <n v="294750"/>
    <n v="1"/>
    <n v="92700"/>
    <n v="0"/>
    <n v="0"/>
  </r>
  <r>
    <d v="2013-02-09T00:00:00"/>
    <x v="1"/>
    <d v="2013-02-01T00:00:00"/>
    <x v="11"/>
    <x v="11"/>
    <x v="1668"/>
    <x v="1"/>
    <n v="294750"/>
    <n v="8.3333333333333329E-2"/>
    <n v="8"/>
    <n v="1945350"/>
    <n v="0"/>
    <n v="0"/>
    <n v="0"/>
    <n v="0"/>
    <n v="0"/>
    <n v="0"/>
    <n v="3"/>
    <n v="746700"/>
    <n v="0"/>
    <n v="0"/>
    <n v="0"/>
    <n v="0"/>
  </r>
  <r>
    <d v="2013-02-10T00:00:00"/>
    <x v="2"/>
    <d v="2013-02-01T00:00:00"/>
    <x v="11"/>
    <x v="3"/>
    <x v="1669"/>
    <x v="0"/>
    <n v="0"/>
    <n v="0"/>
    <n v="0"/>
    <n v="0"/>
    <n v="0"/>
    <n v="0"/>
    <n v="0"/>
    <n v="0"/>
    <n v="0"/>
    <n v="0"/>
    <n v="1"/>
    <n v="294750"/>
    <n v="0"/>
    <n v="0"/>
    <n v="0"/>
    <n v="0"/>
  </r>
  <r>
    <d v="2013-02-11T00:00:00"/>
    <x v="3"/>
    <d v="2013-02-01T00:00:00"/>
    <x v="11"/>
    <x v="25"/>
    <x v="1670"/>
    <x v="1"/>
    <n v="294750"/>
    <n v="0.04"/>
    <n v="23"/>
    <n v="6779250"/>
    <n v="0"/>
    <n v="0"/>
    <n v="0"/>
    <n v="0"/>
    <n v="0"/>
    <n v="0"/>
    <n v="1"/>
    <n v="294750"/>
    <n v="0"/>
    <n v="0"/>
    <n v="1"/>
    <n v="373100"/>
  </r>
  <r>
    <d v="2013-02-12T00:00:00"/>
    <x v="4"/>
    <d v="2013-02-01T00:00:00"/>
    <x v="11"/>
    <x v="10"/>
    <x v="1671"/>
    <x v="0"/>
    <n v="0"/>
    <n v="0"/>
    <n v="11"/>
    <n v="2829600"/>
    <n v="0"/>
    <n v="0"/>
    <n v="0"/>
    <n v="0"/>
    <n v="0"/>
    <n v="0"/>
    <n v="3"/>
    <n v="1179000"/>
    <n v="0"/>
    <n v="0"/>
    <n v="0"/>
    <n v="0"/>
  </r>
  <r>
    <d v="2013-02-13T00:00:00"/>
    <x v="5"/>
    <d v="2013-02-01T00:00:00"/>
    <x v="11"/>
    <x v="5"/>
    <x v="1672"/>
    <x v="0"/>
    <n v="0"/>
    <n v="0"/>
    <n v="4"/>
    <n v="1493400"/>
    <n v="0"/>
    <n v="0"/>
    <n v="0"/>
    <n v="0"/>
    <n v="0"/>
    <n v="0"/>
    <n v="1"/>
    <n v="294750"/>
    <n v="0"/>
    <n v="0"/>
    <n v="3"/>
    <n v="621116"/>
  </r>
  <r>
    <d v="2013-02-14T00:00:00"/>
    <x v="6"/>
    <d v="2013-02-01T00:00:00"/>
    <x v="11"/>
    <x v="3"/>
    <x v="1653"/>
    <x v="0"/>
    <n v="0"/>
    <n v="0"/>
    <n v="1"/>
    <n v="157200"/>
    <n v="0"/>
    <n v="0"/>
    <n v="0"/>
    <n v="0"/>
    <n v="0"/>
    <n v="0"/>
    <n v="0"/>
    <n v="0"/>
    <n v="1"/>
    <n v="161500"/>
    <n v="0"/>
    <n v="0"/>
  </r>
  <r>
    <d v="2013-02-15T00:00:00"/>
    <x v="0"/>
    <d v="2013-02-01T00:00:00"/>
    <x v="11"/>
    <x v="3"/>
    <x v="1669"/>
    <x v="0"/>
    <n v="0"/>
    <n v="0"/>
    <n v="1"/>
    <n v="294750"/>
    <n v="0"/>
    <n v="0"/>
    <n v="0"/>
    <n v="0"/>
    <n v="0"/>
    <n v="0"/>
    <n v="0"/>
    <n v="0"/>
    <n v="0"/>
    <n v="0"/>
    <n v="3"/>
    <n v="1113731"/>
  </r>
  <r>
    <d v="2013-02-16T00:00:00"/>
    <x v="1"/>
    <d v="2013-02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1"/>
    <n v="227611"/>
  </r>
  <r>
    <d v="2013-02-17T00:00:00"/>
    <x v="2"/>
    <d v="2013-02-01T00:00:00"/>
    <x v="11"/>
    <x v="3"/>
    <x v="1653"/>
    <x v="0"/>
    <n v="0"/>
    <n v="0"/>
    <n v="1"/>
    <n v="157200"/>
    <n v="0"/>
    <n v="0"/>
    <n v="0"/>
    <n v="0"/>
    <n v="0"/>
    <n v="0"/>
    <n v="0"/>
    <n v="0"/>
    <n v="0"/>
    <n v="0"/>
    <n v="0"/>
    <n v="0"/>
  </r>
  <r>
    <d v="2013-02-18T00:00:00"/>
    <x v="3"/>
    <d v="2013-02-01T00:00:00"/>
    <x v="11"/>
    <x v="11"/>
    <x v="1673"/>
    <x v="0"/>
    <n v="0"/>
    <n v="0"/>
    <n v="10"/>
    <n v="3851400"/>
    <n v="0"/>
    <n v="0"/>
    <n v="0"/>
    <n v="0"/>
    <n v="0"/>
    <n v="0"/>
    <n v="2"/>
    <n v="314400"/>
    <n v="0"/>
    <n v="0"/>
    <n v="1"/>
    <n v="152884"/>
  </r>
  <r>
    <d v="2013-02-19T00:00:00"/>
    <x v="4"/>
    <d v="2013-02-01T00:00:00"/>
    <x v="11"/>
    <x v="60"/>
    <x v="1674"/>
    <x v="1"/>
    <n v="157200"/>
    <n v="2.4390243902439025E-2"/>
    <n v="36"/>
    <n v="8056500"/>
    <n v="0"/>
    <n v="0"/>
    <n v="0"/>
    <n v="0"/>
    <n v="0"/>
    <n v="0"/>
    <n v="4"/>
    <n v="766350"/>
    <n v="0"/>
    <n v="0"/>
    <n v="2"/>
    <n v="1125719"/>
  </r>
  <r>
    <d v="2013-02-20T00:00:00"/>
    <x v="5"/>
    <d v="2013-02-01T00:00:00"/>
    <x v="11"/>
    <x v="4"/>
    <x v="1651"/>
    <x v="0"/>
    <n v="0"/>
    <n v="0"/>
    <n v="2"/>
    <n v="884250"/>
    <n v="0"/>
    <n v="0"/>
    <n v="0"/>
    <n v="0"/>
    <n v="0"/>
    <n v="0"/>
    <n v="0"/>
    <n v="0"/>
    <n v="0"/>
    <n v="0"/>
    <n v="0"/>
    <n v="0"/>
  </r>
  <r>
    <d v="2013-02-21T00:00:00"/>
    <x v="6"/>
    <d v="2013-02-01T00:00:00"/>
    <x v="11"/>
    <x v="10"/>
    <x v="1675"/>
    <x v="0"/>
    <n v="0"/>
    <n v="0"/>
    <n v="13"/>
    <n v="3301200"/>
    <n v="0"/>
    <n v="0"/>
    <n v="0"/>
    <n v="0"/>
    <n v="0"/>
    <n v="0"/>
    <n v="1"/>
    <n v="157200"/>
    <n v="0"/>
    <n v="0"/>
    <n v="2"/>
    <n v="1039955"/>
  </r>
  <r>
    <d v="2013-02-22T00:00:00"/>
    <x v="0"/>
    <d v="2013-02-01T00:00:00"/>
    <x v="11"/>
    <x v="2"/>
    <x v="1676"/>
    <x v="0"/>
    <n v="0"/>
    <n v="0"/>
    <n v="3"/>
    <n v="1041450"/>
    <n v="0"/>
    <n v="0"/>
    <n v="0"/>
    <n v="0"/>
    <n v="0"/>
    <n v="0"/>
    <n v="0"/>
    <n v="0"/>
    <n v="0"/>
    <n v="0"/>
    <n v="1"/>
    <n v="375230"/>
  </r>
  <r>
    <d v="2013-02-23T00:00:00"/>
    <x v="1"/>
    <d v="2013-02-01T00:00:00"/>
    <x v="11"/>
    <x v="8"/>
    <x v="1663"/>
    <x v="0"/>
    <n v="0"/>
    <n v="0"/>
    <n v="5"/>
    <n v="1336200"/>
    <n v="0"/>
    <n v="0"/>
    <n v="0"/>
    <n v="0"/>
    <n v="0"/>
    <n v="0"/>
    <n v="2"/>
    <n v="884250"/>
    <n v="0"/>
    <n v="0"/>
    <n v="1"/>
    <n v="242580"/>
  </r>
  <r>
    <d v="2013-02-24T00:00:00"/>
    <x v="2"/>
    <d v="2013-02-01T00:00:00"/>
    <x v="11"/>
    <x v="4"/>
    <x v="1654"/>
    <x v="0"/>
    <n v="0"/>
    <n v="0"/>
    <n v="2"/>
    <n v="1179000"/>
    <n v="0"/>
    <n v="0"/>
    <n v="0"/>
    <n v="0"/>
    <n v="0"/>
    <n v="0"/>
    <n v="0"/>
    <n v="0"/>
    <n v="0"/>
    <n v="0"/>
    <n v="0"/>
    <n v="0"/>
  </r>
  <r>
    <d v="2013-02-25T00:00:00"/>
    <x v="3"/>
    <d v="2013-02-01T00:00:00"/>
    <x v="11"/>
    <x v="14"/>
    <x v="1677"/>
    <x v="0"/>
    <n v="0"/>
    <n v="0"/>
    <n v="8"/>
    <n v="1945350"/>
    <n v="0"/>
    <n v="0"/>
    <n v="0"/>
    <n v="0"/>
    <n v="0"/>
    <n v="0"/>
    <n v="0"/>
    <n v="0"/>
    <n v="0"/>
    <n v="0"/>
    <n v="1"/>
    <n v="274320"/>
  </r>
  <r>
    <d v="2013-02-26T00:00:00"/>
    <x v="4"/>
    <d v="2013-02-01T00:00:00"/>
    <x v="11"/>
    <x v="4"/>
    <x v="1650"/>
    <x v="0"/>
    <n v="0"/>
    <n v="0"/>
    <n v="1"/>
    <n v="294750"/>
    <n v="0"/>
    <n v="0"/>
    <n v="0"/>
    <n v="0"/>
    <n v="0"/>
    <n v="0"/>
    <n v="1"/>
    <n v="294750"/>
    <n v="0"/>
    <n v="0"/>
    <n v="1"/>
    <n v="390879"/>
  </r>
  <r>
    <d v="2013-02-27T00:00:00"/>
    <x v="5"/>
    <d v="2013-02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4"/>
    <n v="1739663"/>
  </r>
  <r>
    <d v="2013-02-28T00:00:00"/>
    <x v="6"/>
    <d v="2013-02-01T00:00:00"/>
    <x v="11"/>
    <x v="4"/>
    <x v="1651"/>
    <x v="0"/>
    <n v="0"/>
    <n v="0"/>
    <n v="2"/>
    <n v="884250"/>
    <n v="0"/>
    <n v="0"/>
    <n v="0"/>
    <n v="0"/>
    <n v="0"/>
    <n v="0"/>
    <n v="0"/>
    <n v="0"/>
    <n v="0"/>
    <n v="0"/>
    <n v="1"/>
    <n v="471060"/>
  </r>
  <r>
    <d v="2013-03-01T00:00:00"/>
    <x v="0"/>
    <d v="2013-03-01T00:00:00"/>
    <x v="11"/>
    <x v="18"/>
    <x v="1678"/>
    <x v="2"/>
    <n v="589500"/>
    <n v="0.1111111111111111"/>
    <n v="15"/>
    <n v="3890700"/>
    <n v="0"/>
    <n v="0"/>
    <n v="0"/>
    <n v="0"/>
    <n v="0"/>
    <n v="0"/>
    <n v="1"/>
    <n v="294750"/>
    <n v="0"/>
    <n v="0"/>
    <n v="3"/>
    <n v="877920"/>
  </r>
  <r>
    <d v="2013-03-02T00:00:00"/>
    <x v="1"/>
    <d v="2013-03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13-03-03T00:00:00"/>
    <x v="2"/>
    <d v="2013-03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13-03-04T00:00:00"/>
    <x v="3"/>
    <d v="2013-03-01T00:00:00"/>
    <x v="11"/>
    <x v="2"/>
    <x v="1679"/>
    <x v="1"/>
    <n v="157200"/>
    <n v="0.33333333333333331"/>
    <n v="2"/>
    <n v="1041450"/>
    <n v="0"/>
    <n v="0"/>
    <n v="0"/>
    <n v="0"/>
    <n v="0"/>
    <n v="0"/>
    <n v="0"/>
    <n v="0"/>
    <n v="1"/>
    <n v="147375"/>
    <n v="0"/>
    <n v="0"/>
  </r>
  <r>
    <d v="2013-03-05T00:00:00"/>
    <x v="4"/>
    <d v="2013-03-01T00:00:00"/>
    <x v="11"/>
    <x v="2"/>
    <x v="1680"/>
    <x v="0"/>
    <n v="0"/>
    <n v="0"/>
    <n v="2"/>
    <n v="884250"/>
    <n v="0"/>
    <n v="0"/>
    <n v="0"/>
    <n v="0"/>
    <n v="0"/>
    <n v="0"/>
    <n v="1"/>
    <n v="589500"/>
    <n v="0"/>
    <n v="0"/>
    <n v="3"/>
    <n v="840220"/>
  </r>
  <r>
    <d v="2013-03-06T00:00:00"/>
    <x v="5"/>
    <d v="2013-03-01T00:00:00"/>
    <x v="11"/>
    <x v="18"/>
    <x v="1681"/>
    <x v="1"/>
    <n v="157200"/>
    <n v="5.5555555555555552E-2"/>
    <n v="16"/>
    <n v="2927850"/>
    <n v="0"/>
    <n v="0"/>
    <n v="0"/>
    <n v="0"/>
    <n v="0"/>
    <n v="0"/>
    <n v="1"/>
    <n v="294750"/>
    <n v="0"/>
    <n v="0"/>
    <n v="2"/>
    <n v="1501627"/>
  </r>
  <r>
    <d v="2013-03-07T00:00:00"/>
    <x v="6"/>
    <d v="2013-03-01T00:00:00"/>
    <x v="11"/>
    <x v="27"/>
    <x v="1682"/>
    <x v="0"/>
    <n v="0"/>
    <n v="0"/>
    <n v="18"/>
    <n v="3969300"/>
    <n v="0"/>
    <n v="0"/>
    <n v="0"/>
    <n v="0"/>
    <n v="0"/>
    <n v="0"/>
    <n v="3"/>
    <n v="471600"/>
    <n v="0"/>
    <n v="0"/>
    <n v="4"/>
    <n v="1808035"/>
  </r>
  <r>
    <d v="2013-03-08T00:00:00"/>
    <x v="0"/>
    <d v="2013-03-01T00:00:00"/>
    <x v="11"/>
    <x v="15"/>
    <x v="1683"/>
    <x v="0"/>
    <n v="0"/>
    <n v="0"/>
    <n v="9"/>
    <n v="1965000"/>
    <n v="0"/>
    <n v="0"/>
    <n v="0"/>
    <n v="0"/>
    <n v="0"/>
    <n v="0"/>
    <n v="2"/>
    <n v="589500"/>
    <n v="0"/>
    <n v="0"/>
    <n v="4"/>
    <n v="941275"/>
  </r>
  <r>
    <d v="2013-03-09T00:00:00"/>
    <x v="1"/>
    <d v="2013-03-01T00:00:00"/>
    <x v="11"/>
    <x v="23"/>
    <x v="1684"/>
    <x v="0"/>
    <n v="0"/>
    <n v="0"/>
    <n v="13"/>
    <n v="3183300"/>
    <n v="0"/>
    <n v="0"/>
    <n v="0"/>
    <n v="0"/>
    <n v="0"/>
    <n v="0"/>
    <n v="2"/>
    <n v="451950"/>
    <n v="0"/>
    <n v="0"/>
    <n v="1"/>
    <n v="242580"/>
  </r>
  <r>
    <d v="2013-03-10T00:00:00"/>
    <x v="2"/>
    <d v="2013-03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13-03-11T00:00:00"/>
    <x v="3"/>
    <d v="2013-03-01T00:00:00"/>
    <x v="11"/>
    <x v="3"/>
    <x v="1669"/>
    <x v="0"/>
    <n v="0"/>
    <n v="0"/>
    <n v="0"/>
    <n v="0"/>
    <n v="0"/>
    <n v="0"/>
    <n v="1"/>
    <n v="294750"/>
    <n v="0"/>
    <n v="0"/>
    <n v="0"/>
    <n v="0"/>
    <n v="0"/>
    <n v="0"/>
    <n v="5"/>
    <n v="2091951"/>
  </r>
  <r>
    <d v="2013-03-12T00:00:00"/>
    <x v="4"/>
    <d v="2013-03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2"/>
    <n v="957886"/>
  </r>
  <r>
    <d v="2013-03-13T00:00:00"/>
    <x v="5"/>
    <d v="2013-03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13-03-14T00:00:00"/>
    <x v="6"/>
    <d v="2013-03-01T00:00:00"/>
    <x v="11"/>
    <x v="3"/>
    <x v="1653"/>
    <x v="0"/>
    <n v="0"/>
    <n v="0"/>
    <n v="1"/>
    <n v="157200"/>
    <n v="0"/>
    <n v="0"/>
    <n v="0"/>
    <n v="0"/>
    <n v="0"/>
    <n v="0"/>
    <n v="0"/>
    <n v="0"/>
    <n v="0"/>
    <n v="0"/>
    <n v="2"/>
    <n v="516900"/>
  </r>
  <r>
    <d v="2013-03-15T00:00:00"/>
    <x v="0"/>
    <d v="2013-03-01T00:00:00"/>
    <x v="11"/>
    <x v="12"/>
    <x v="1685"/>
    <x v="0"/>
    <n v="0"/>
    <n v="0"/>
    <n v="11"/>
    <n v="2299050"/>
    <n v="0"/>
    <n v="0"/>
    <n v="0"/>
    <n v="0"/>
    <n v="0"/>
    <n v="0"/>
    <n v="2"/>
    <n v="314400"/>
    <n v="0"/>
    <n v="0"/>
    <n v="2"/>
    <n v="516900"/>
  </r>
  <r>
    <d v="2013-03-16T00:00:00"/>
    <x v="1"/>
    <d v="2013-03-01T00:00:00"/>
    <x v="11"/>
    <x v="8"/>
    <x v="1686"/>
    <x v="0"/>
    <n v="0"/>
    <n v="0"/>
    <n v="6"/>
    <n v="1375500"/>
    <n v="0"/>
    <n v="0"/>
    <n v="0"/>
    <n v="0"/>
    <n v="0"/>
    <n v="0"/>
    <n v="1"/>
    <n v="184219"/>
    <n v="0"/>
    <n v="0"/>
    <n v="1"/>
    <n v="297450"/>
  </r>
  <r>
    <d v="2013-03-17T00:00:00"/>
    <x v="2"/>
    <d v="2013-03-01T00:00:00"/>
    <x v="11"/>
    <x v="6"/>
    <x v="1687"/>
    <x v="0"/>
    <n v="0"/>
    <n v="0"/>
    <n v="4"/>
    <n v="1630950"/>
    <n v="0"/>
    <n v="0"/>
    <n v="0"/>
    <n v="0"/>
    <n v="0"/>
    <n v="0"/>
    <n v="0"/>
    <n v="0"/>
    <n v="0"/>
    <n v="0"/>
    <n v="0"/>
    <n v="0"/>
  </r>
  <r>
    <d v="2013-03-18T00:00:00"/>
    <x v="3"/>
    <d v="2013-03-01T00:00:00"/>
    <x v="11"/>
    <x v="9"/>
    <x v="1688"/>
    <x v="2"/>
    <n v="589500"/>
    <n v="0.2"/>
    <n v="8"/>
    <n v="1395150"/>
    <n v="0"/>
    <n v="0"/>
    <n v="0"/>
    <n v="0"/>
    <n v="0"/>
    <n v="0"/>
    <n v="0"/>
    <n v="0"/>
    <n v="0"/>
    <n v="0"/>
    <n v="2"/>
    <n v="442320"/>
  </r>
  <r>
    <d v="2013-03-19T00:00:00"/>
    <x v="4"/>
    <d v="2013-03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5"/>
    <n v="1782971"/>
  </r>
  <r>
    <d v="2013-03-20T00:00:00"/>
    <x v="5"/>
    <d v="2013-03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5"/>
    <n v="1522056"/>
  </r>
  <r>
    <d v="2013-03-21T00:00:00"/>
    <x v="6"/>
    <d v="2013-03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8"/>
    <n v="2303639"/>
  </r>
  <r>
    <d v="2013-03-22T00:00:00"/>
    <x v="0"/>
    <d v="2013-03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5"/>
    <n v="1693499"/>
  </r>
  <r>
    <d v="2013-03-23T00:00:00"/>
    <x v="1"/>
    <d v="2013-03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13-03-24T00:00:00"/>
    <x v="2"/>
    <d v="2013-03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13-03-25T00:00:00"/>
    <x v="3"/>
    <d v="2013-03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13-03-26T00:00:00"/>
    <x v="4"/>
    <d v="2013-03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2"/>
    <n v="554880"/>
  </r>
  <r>
    <d v="2013-03-27T00:00:00"/>
    <x v="5"/>
    <d v="2013-03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13-03-28T00:00:00"/>
    <x v="6"/>
    <d v="2013-03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13-03-29T00:00:00"/>
    <x v="0"/>
    <d v="2013-03-01T00:00:00"/>
    <x v="11"/>
    <x v="4"/>
    <x v="1689"/>
    <x v="0"/>
    <n v="0"/>
    <n v="0"/>
    <n v="1"/>
    <n v="157200"/>
    <n v="0"/>
    <n v="0"/>
    <n v="0"/>
    <n v="0"/>
    <n v="0"/>
    <n v="0"/>
    <n v="1"/>
    <n v="368438"/>
    <n v="0"/>
    <n v="0"/>
    <n v="0"/>
    <n v="0"/>
  </r>
  <r>
    <d v="2013-03-30T00:00:00"/>
    <x v="1"/>
    <d v="2013-03-01T00:00:00"/>
    <x v="11"/>
    <x v="2"/>
    <x v="1654"/>
    <x v="0"/>
    <n v="0"/>
    <n v="0"/>
    <n v="2"/>
    <n v="589500"/>
    <n v="0"/>
    <n v="0"/>
    <n v="0"/>
    <n v="0"/>
    <n v="0"/>
    <n v="0"/>
    <n v="1"/>
    <n v="589500"/>
    <n v="0"/>
    <n v="0"/>
    <n v="0"/>
    <n v="0"/>
  </r>
  <r>
    <d v="2013-03-31T00:00:00"/>
    <x v="2"/>
    <d v="2013-03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13-04-01T00:00:00"/>
    <x v="3"/>
    <d v="2013-04-01T00:00:00"/>
    <x v="11"/>
    <x v="24"/>
    <x v="1690"/>
    <x v="2"/>
    <n v="314400"/>
    <n v="8.3333333333333329E-2"/>
    <n v="19"/>
    <n v="4244400"/>
    <n v="0"/>
    <n v="0"/>
    <n v="0"/>
    <n v="0"/>
    <n v="0"/>
    <n v="0"/>
    <n v="3"/>
    <n v="471600"/>
    <n v="0"/>
    <n v="0"/>
    <n v="3"/>
    <n v="1318400"/>
  </r>
  <r>
    <d v="2013-04-02T00:00:00"/>
    <x v="4"/>
    <d v="2013-04-01T00:00:00"/>
    <x v="11"/>
    <x v="4"/>
    <x v="1651"/>
    <x v="0"/>
    <n v="0"/>
    <n v="0"/>
    <n v="2"/>
    <n v="884250"/>
    <n v="0"/>
    <n v="0"/>
    <n v="0"/>
    <n v="0"/>
    <n v="0"/>
    <n v="0"/>
    <n v="0"/>
    <n v="0"/>
    <n v="0"/>
    <n v="0"/>
    <n v="6"/>
    <n v="2461881"/>
  </r>
  <r>
    <d v="2013-04-03T00:00:00"/>
    <x v="5"/>
    <d v="2013-04-01T00:00:00"/>
    <x v="11"/>
    <x v="10"/>
    <x v="1691"/>
    <x v="0"/>
    <n v="0"/>
    <n v="0"/>
    <n v="13"/>
    <n v="2613450"/>
    <n v="0"/>
    <n v="0"/>
    <n v="0"/>
    <n v="0"/>
    <n v="0"/>
    <n v="0"/>
    <n v="1"/>
    <n v="294750"/>
    <n v="0"/>
    <n v="0"/>
    <n v="4"/>
    <n v="890651"/>
  </r>
  <r>
    <d v="2013-04-04T00:00:00"/>
    <x v="6"/>
    <d v="2013-04-01T00:00:00"/>
    <x v="11"/>
    <x v="18"/>
    <x v="1692"/>
    <x v="0"/>
    <n v="0"/>
    <n v="0"/>
    <n v="17"/>
    <n v="4637400"/>
    <n v="0"/>
    <n v="0"/>
    <n v="0"/>
    <n v="0"/>
    <n v="0"/>
    <n v="0"/>
    <n v="1"/>
    <n v="368438"/>
    <n v="0"/>
    <n v="0"/>
    <n v="3"/>
    <n v="2036057"/>
  </r>
  <r>
    <d v="2013-04-05T00:00:00"/>
    <x v="0"/>
    <d v="2013-04-01T00:00:00"/>
    <x v="11"/>
    <x v="1"/>
    <x v="1693"/>
    <x v="0"/>
    <n v="0"/>
    <n v="0"/>
    <n v="5"/>
    <n v="1218300"/>
    <n v="0"/>
    <n v="0"/>
    <n v="0"/>
    <n v="0"/>
    <n v="0"/>
    <n v="0"/>
    <n v="1"/>
    <n v="294750"/>
    <n v="0"/>
    <n v="0"/>
    <n v="3"/>
    <n v="1212100"/>
  </r>
  <r>
    <d v="2013-04-06T00:00:00"/>
    <x v="1"/>
    <d v="2013-04-01T00:00:00"/>
    <x v="11"/>
    <x v="1"/>
    <x v="1672"/>
    <x v="1"/>
    <n v="157200"/>
    <n v="0.16666666666666666"/>
    <n v="4"/>
    <n v="1336200"/>
    <n v="0"/>
    <n v="0"/>
    <n v="0"/>
    <n v="0"/>
    <n v="0"/>
    <n v="0"/>
    <n v="1"/>
    <n v="294750"/>
    <n v="0"/>
    <n v="0"/>
    <n v="1"/>
    <n v="292364"/>
  </r>
  <r>
    <d v="2013-04-07T00:00:00"/>
    <x v="2"/>
    <d v="2013-04-01T00:00:00"/>
    <x v="11"/>
    <x v="4"/>
    <x v="1650"/>
    <x v="0"/>
    <n v="0"/>
    <n v="0"/>
    <n v="2"/>
    <n v="589500"/>
    <n v="0"/>
    <n v="0"/>
    <n v="0"/>
    <n v="0"/>
    <n v="0"/>
    <n v="0"/>
    <n v="0"/>
    <n v="0"/>
    <n v="0"/>
    <n v="0"/>
    <n v="0"/>
    <n v="0"/>
  </r>
  <r>
    <d v="2013-04-08T00:00:00"/>
    <x v="3"/>
    <d v="2013-04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9"/>
    <n v="3093056"/>
  </r>
  <r>
    <d v="2013-04-09T00:00:00"/>
    <x v="4"/>
    <d v="2013-04-01T00:00:00"/>
    <x v="11"/>
    <x v="4"/>
    <x v="1694"/>
    <x v="0"/>
    <n v="0"/>
    <n v="0"/>
    <n v="1"/>
    <n v="157200"/>
    <n v="0"/>
    <n v="0"/>
    <n v="0"/>
    <n v="0"/>
    <n v="0"/>
    <n v="0"/>
    <n v="1"/>
    <n v="184219"/>
    <n v="0"/>
    <n v="0"/>
    <n v="3"/>
    <n v="967983"/>
  </r>
  <r>
    <d v="2013-04-10T00:00:00"/>
    <x v="5"/>
    <d v="2013-04-01T00:00:00"/>
    <x v="11"/>
    <x v="3"/>
    <x v="1669"/>
    <x v="0"/>
    <n v="0"/>
    <n v="0"/>
    <n v="1"/>
    <n v="294750"/>
    <n v="0"/>
    <n v="0"/>
    <n v="0"/>
    <n v="0"/>
    <n v="0"/>
    <n v="0"/>
    <n v="0"/>
    <n v="0"/>
    <n v="0"/>
    <n v="0"/>
    <n v="5"/>
    <n v="1600782"/>
  </r>
  <r>
    <d v="2013-04-11T00:00:00"/>
    <x v="6"/>
    <d v="2013-04-01T00:00:00"/>
    <x v="11"/>
    <x v="2"/>
    <x v="1680"/>
    <x v="0"/>
    <n v="0"/>
    <n v="0"/>
    <n v="3"/>
    <n v="1473750"/>
    <n v="0"/>
    <n v="0"/>
    <n v="0"/>
    <n v="0"/>
    <n v="0"/>
    <n v="0"/>
    <n v="0"/>
    <n v="0"/>
    <n v="0"/>
    <n v="0"/>
    <n v="4"/>
    <n v="1668027"/>
  </r>
  <r>
    <d v="2013-04-12T00:00:00"/>
    <x v="0"/>
    <d v="2013-04-01T00:00:00"/>
    <x v="11"/>
    <x v="3"/>
    <x v="1650"/>
    <x v="0"/>
    <n v="0"/>
    <n v="0"/>
    <n v="1"/>
    <n v="589500"/>
    <n v="0"/>
    <n v="0"/>
    <n v="0"/>
    <n v="0"/>
    <n v="0"/>
    <n v="0"/>
    <n v="0"/>
    <n v="0"/>
    <n v="0"/>
    <n v="0"/>
    <n v="5"/>
    <n v="1693009"/>
  </r>
  <r>
    <d v="2013-04-13T00:00:00"/>
    <x v="1"/>
    <d v="2013-04-01T00:00:00"/>
    <x v="11"/>
    <x v="2"/>
    <x v="1695"/>
    <x v="1"/>
    <n v="884250"/>
    <n v="0.33333333333333331"/>
    <n v="1"/>
    <n v="589500"/>
    <n v="0"/>
    <n v="0"/>
    <n v="1"/>
    <n v="78600"/>
    <n v="0"/>
    <n v="0"/>
    <n v="0"/>
    <n v="0"/>
    <n v="0"/>
    <n v="0"/>
    <n v="0"/>
    <n v="0"/>
  </r>
  <r>
    <d v="2013-04-14T00:00:00"/>
    <x v="2"/>
    <d v="2013-04-01T00:00:00"/>
    <x v="11"/>
    <x v="7"/>
    <x v="1696"/>
    <x v="0"/>
    <n v="0"/>
    <n v="0"/>
    <n v="7"/>
    <n v="2377650"/>
    <n v="0"/>
    <n v="0"/>
    <n v="0"/>
    <n v="0"/>
    <n v="0"/>
    <n v="0"/>
    <n v="2"/>
    <n v="589500"/>
    <n v="0"/>
    <n v="0"/>
    <n v="0"/>
    <n v="0"/>
  </r>
  <r>
    <d v="2013-04-15T00:00:00"/>
    <x v="3"/>
    <d v="2013-04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4"/>
    <n v="608327"/>
  </r>
  <r>
    <d v="2013-04-16T00:00:00"/>
    <x v="4"/>
    <d v="2013-04-01T00:00:00"/>
    <x v="11"/>
    <x v="2"/>
    <x v="1697"/>
    <x v="0"/>
    <n v="0"/>
    <n v="0"/>
    <n v="1"/>
    <n v="589500"/>
    <n v="0"/>
    <n v="0"/>
    <n v="0"/>
    <n v="0"/>
    <n v="0"/>
    <n v="0"/>
    <n v="2"/>
    <n v="525638"/>
    <n v="0"/>
    <n v="0"/>
    <n v="4"/>
    <n v="2214702"/>
  </r>
  <r>
    <d v="2013-04-17T00:00:00"/>
    <x v="5"/>
    <d v="2013-04-01T00:00:00"/>
    <x v="11"/>
    <x v="0"/>
    <x v="0"/>
    <x v="0"/>
    <n v="0"/>
    <n v="0"/>
    <n v="0"/>
    <n v="0"/>
    <n v="0"/>
    <n v="0"/>
    <n v="0"/>
    <n v="0"/>
    <n v="0"/>
    <n v="0"/>
    <n v="0"/>
    <n v="0"/>
    <n v="1"/>
    <n v="78600"/>
    <n v="4"/>
    <n v="1398618"/>
  </r>
  <r>
    <d v="2013-04-18T00:00:00"/>
    <x v="6"/>
    <d v="2013-04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2"/>
    <n v="509482"/>
  </r>
  <r>
    <d v="2013-04-19T00:00:00"/>
    <x v="0"/>
    <d v="2013-04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1"/>
    <n v="1175815"/>
  </r>
  <r>
    <d v="2013-04-20T00:00:00"/>
    <x v="1"/>
    <d v="2013-04-01T00:00:00"/>
    <x v="11"/>
    <x v="2"/>
    <x v="1698"/>
    <x v="0"/>
    <n v="0"/>
    <n v="0"/>
    <n v="3"/>
    <n v="2063250"/>
    <n v="0"/>
    <n v="0"/>
    <n v="0"/>
    <n v="0"/>
    <n v="0"/>
    <n v="0"/>
    <n v="0"/>
    <n v="0"/>
    <n v="0"/>
    <n v="0"/>
    <n v="0"/>
    <n v="0"/>
  </r>
  <r>
    <d v="2013-04-21T00:00:00"/>
    <x v="2"/>
    <d v="2013-04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13-04-22T00:00:00"/>
    <x v="3"/>
    <d v="2013-04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8"/>
    <n v="2994114"/>
  </r>
  <r>
    <d v="2013-04-23T00:00:00"/>
    <x v="4"/>
    <d v="2013-04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2"/>
    <n v="644361"/>
  </r>
  <r>
    <d v="2013-04-24T00:00:00"/>
    <x v="5"/>
    <d v="2013-04-01T00:00:00"/>
    <x v="11"/>
    <x v="3"/>
    <x v="1653"/>
    <x v="0"/>
    <n v="0"/>
    <n v="0"/>
    <n v="1"/>
    <n v="157200"/>
    <n v="0"/>
    <n v="0"/>
    <n v="0"/>
    <n v="0"/>
    <n v="0"/>
    <n v="0"/>
    <n v="0"/>
    <n v="0"/>
    <n v="0"/>
    <n v="0"/>
    <n v="6"/>
    <n v="1420543"/>
  </r>
  <r>
    <d v="2013-04-25T00:00:00"/>
    <x v="6"/>
    <d v="2013-04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5"/>
    <n v="2379421"/>
  </r>
  <r>
    <d v="2013-04-26T00:00:00"/>
    <x v="0"/>
    <d v="2013-04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3"/>
    <n v="781264"/>
  </r>
  <r>
    <d v="2013-04-27T00:00:00"/>
    <x v="1"/>
    <d v="2013-04-01T00:00:00"/>
    <x v="11"/>
    <x v="3"/>
    <x v="1699"/>
    <x v="0"/>
    <n v="0"/>
    <n v="0"/>
    <n v="0"/>
    <n v="0"/>
    <n v="1"/>
    <n v="98250"/>
    <n v="0"/>
    <n v="0"/>
    <n v="0"/>
    <n v="0"/>
    <n v="0"/>
    <n v="0"/>
    <n v="0"/>
    <n v="0"/>
    <n v="1"/>
    <n v="383523"/>
  </r>
  <r>
    <d v="2013-04-28T00:00:00"/>
    <x v="2"/>
    <d v="2013-04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13-04-29T00:00:00"/>
    <x v="3"/>
    <d v="2013-04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2"/>
    <n v="1074176"/>
  </r>
  <r>
    <d v="2013-04-30T00:00:00"/>
    <x v="4"/>
    <d v="2013-04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1"/>
    <n v="632100"/>
  </r>
  <r>
    <d v="2013-05-01T00:00:00"/>
    <x v="5"/>
    <d v="2013-05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13-05-02T00:00:00"/>
    <x v="6"/>
    <d v="2013-05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3"/>
    <n v="734555"/>
  </r>
  <r>
    <d v="2013-05-03T00:00:00"/>
    <x v="0"/>
    <d v="2013-05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1"/>
    <n v="312240"/>
  </r>
  <r>
    <d v="2013-05-04T00:00:00"/>
    <x v="1"/>
    <d v="2013-05-01T00:00:00"/>
    <x v="11"/>
    <x v="3"/>
    <x v="1650"/>
    <x v="0"/>
    <n v="0"/>
    <n v="0"/>
    <n v="1"/>
    <n v="589500"/>
    <n v="0"/>
    <n v="0"/>
    <n v="0"/>
    <n v="0"/>
    <n v="0"/>
    <n v="0"/>
    <n v="0"/>
    <n v="0"/>
    <n v="0"/>
    <n v="0"/>
    <n v="2"/>
    <n v="836916"/>
  </r>
  <r>
    <d v="2013-05-05T00:00:00"/>
    <x v="2"/>
    <d v="2013-05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13-05-06T00:00:00"/>
    <x v="3"/>
    <d v="2013-05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13-05-07T00:00:00"/>
    <x v="4"/>
    <d v="2013-05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6"/>
    <n v="2858313"/>
  </r>
  <r>
    <d v="2013-05-08T00:00:00"/>
    <x v="5"/>
    <d v="2013-05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1"/>
    <n v="214580"/>
  </r>
  <r>
    <d v="2013-05-09T00:00:00"/>
    <x v="6"/>
    <d v="2013-05-01T00:00:00"/>
    <x v="11"/>
    <x v="14"/>
    <x v="1700"/>
    <x v="0"/>
    <n v="0"/>
    <n v="0"/>
    <n v="0"/>
    <n v="0"/>
    <n v="0"/>
    <n v="0"/>
    <n v="0"/>
    <n v="0"/>
    <n v="0"/>
    <n v="0"/>
    <n v="8"/>
    <n v="2026407"/>
    <n v="0"/>
    <n v="0"/>
    <n v="3"/>
    <n v="800718"/>
  </r>
  <r>
    <d v="2013-05-10T00:00:00"/>
    <x v="0"/>
    <d v="2013-05-01T00:00:00"/>
    <x v="11"/>
    <x v="3"/>
    <x v="1650"/>
    <x v="0"/>
    <n v="0"/>
    <n v="0"/>
    <n v="1"/>
    <n v="589500"/>
    <n v="0"/>
    <n v="0"/>
    <n v="0"/>
    <n v="0"/>
    <n v="0"/>
    <n v="0"/>
    <n v="0"/>
    <n v="0"/>
    <n v="0"/>
    <n v="0"/>
    <n v="2"/>
    <n v="287139"/>
  </r>
  <r>
    <d v="2013-05-11T00:00:00"/>
    <x v="1"/>
    <d v="2013-05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13-05-12T00:00:00"/>
    <x v="2"/>
    <d v="2013-05-01T00:00:00"/>
    <x v="11"/>
    <x v="3"/>
    <x v="1669"/>
    <x v="0"/>
    <n v="0"/>
    <n v="0"/>
    <n v="1"/>
    <n v="294750"/>
    <n v="0"/>
    <n v="0"/>
    <n v="0"/>
    <n v="0"/>
    <n v="0"/>
    <n v="0"/>
    <n v="0"/>
    <n v="0"/>
    <n v="0"/>
    <n v="0"/>
    <n v="0"/>
    <n v="0"/>
  </r>
  <r>
    <d v="2013-05-13T00:00:00"/>
    <x v="3"/>
    <d v="2013-05-01T00:00:00"/>
    <x v="11"/>
    <x v="4"/>
    <x v="1650"/>
    <x v="0"/>
    <n v="0"/>
    <n v="0"/>
    <n v="0"/>
    <n v="0"/>
    <n v="0"/>
    <n v="0"/>
    <n v="0"/>
    <n v="0"/>
    <n v="0"/>
    <n v="0"/>
    <n v="2"/>
    <n v="589500"/>
    <n v="0"/>
    <n v="0"/>
    <n v="0"/>
    <n v="0"/>
  </r>
  <r>
    <d v="2013-05-14T00:00:00"/>
    <x v="4"/>
    <d v="2013-05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5"/>
    <n v="1516841"/>
  </r>
  <r>
    <d v="2013-05-15T00:00:00"/>
    <x v="5"/>
    <d v="2013-05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4"/>
    <n v="1197491"/>
  </r>
  <r>
    <d v="2013-05-16T00:00:00"/>
    <x v="6"/>
    <d v="2013-05-01T00:00:00"/>
    <x v="11"/>
    <x v="8"/>
    <x v="1701"/>
    <x v="1"/>
    <n v="589500"/>
    <n v="0.14285714285714285"/>
    <n v="3"/>
    <n v="884250"/>
    <n v="0"/>
    <n v="0"/>
    <n v="0"/>
    <n v="0"/>
    <n v="0"/>
    <n v="0"/>
    <n v="3"/>
    <n v="1115138"/>
    <n v="0"/>
    <n v="0"/>
    <n v="1"/>
    <n v="152884"/>
  </r>
  <r>
    <d v="2013-05-17T00:00:00"/>
    <x v="0"/>
    <d v="2013-05-01T00:00:00"/>
    <x v="11"/>
    <x v="3"/>
    <x v="1650"/>
    <x v="0"/>
    <n v="0"/>
    <n v="0"/>
    <n v="0"/>
    <n v="0"/>
    <n v="0"/>
    <n v="0"/>
    <n v="0"/>
    <n v="0"/>
    <n v="0"/>
    <n v="0"/>
    <n v="1"/>
    <n v="589500"/>
    <n v="0"/>
    <n v="0"/>
    <n v="6"/>
    <n v="1418767"/>
  </r>
  <r>
    <d v="2013-05-18T00:00:00"/>
    <x v="1"/>
    <d v="2013-05-01T00:00:00"/>
    <x v="11"/>
    <x v="4"/>
    <x v="1654"/>
    <x v="0"/>
    <n v="0"/>
    <n v="0"/>
    <n v="2"/>
    <n v="1179000"/>
    <n v="0"/>
    <n v="0"/>
    <n v="0"/>
    <n v="0"/>
    <n v="0"/>
    <n v="0"/>
    <n v="0"/>
    <n v="0"/>
    <n v="0"/>
    <n v="0"/>
    <n v="0"/>
    <n v="0"/>
  </r>
  <r>
    <d v="2013-05-19T00:00:00"/>
    <x v="2"/>
    <d v="2013-05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13-05-20T00:00:00"/>
    <x v="3"/>
    <d v="2013-05-01T00:00:00"/>
    <x v="11"/>
    <x v="2"/>
    <x v="1702"/>
    <x v="0"/>
    <n v="0"/>
    <n v="0"/>
    <n v="1"/>
    <n v="589500"/>
    <n v="0"/>
    <n v="0"/>
    <n v="0"/>
    <n v="0"/>
    <n v="0"/>
    <n v="0"/>
    <n v="2"/>
    <n v="663188"/>
    <n v="0"/>
    <n v="0"/>
    <n v="6"/>
    <n v="1907162"/>
  </r>
  <r>
    <d v="2013-05-21T00:00:00"/>
    <x v="4"/>
    <d v="2013-05-01T00:00:00"/>
    <x v="11"/>
    <x v="2"/>
    <x v="1649"/>
    <x v="0"/>
    <n v="0"/>
    <n v="0"/>
    <n v="0"/>
    <n v="0"/>
    <n v="0"/>
    <n v="0"/>
    <n v="0"/>
    <n v="0"/>
    <n v="0"/>
    <n v="0"/>
    <n v="3"/>
    <n v="746700"/>
    <n v="0"/>
    <n v="0"/>
    <n v="4"/>
    <n v="899793"/>
  </r>
  <r>
    <d v="2013-05-22T00:00:00"/>
    <x v="5"/>
    <d v="2013-05-01T00:00:00"/>
    <x v="11"/>
    <x v="3"/>
    <x v="1669"/>
    <x v="0"/>
    <n v="0"/>
    <n v="0"/>
    <n v="0"/>
    <n v="0"/>
    <n v="0"/>
    <n v="0"/>
    <n v="0"/>
    <n v="0"/>
    <n v="0"/>
    <n v="0"/>
    <n v="1"/>
    <n v="294750"/>
    <n v="0"/>
    <n v="0"/>
    <n v="5"/>
    <n v="2118035"/>
  </r>
  <r>
    <d v="2013-05-23T00:00:00"/>
    <x v="6"/>
    <d v="2013-05-01T00:00:00"/>
    <x v="11"/>
    <x v="2"/>
    <x v="1654"/>
    <x v="0"/>
    <n v="0"/>
    <n v="0"/>
    <n v="3"/>
    <n v="1179000"/>
    <n v="0"/>
    <n v="0"/>
    <n v="0"/>
    <n v="0"/>
    <n v="0"/>
    <n v="0"/>
    <n v="0"/>
    <n v="0"/>
    <n v="0"/>
    <n v="0"/>
    <n v="5"/>
    <n v="2961732"/>
  </r>
  <r>
    <d v="2013-05-24T00:00:00"/>
    <x v="0"/>
    <d v="2013-05-01T00:00:00"/>
    <x v="11"/>
    <x v="4"/>
    <x v="1703"/>
    <x v="0"/>
    <n v="0"/>
    <n v="0"/>
    <n v="1"/>
    <n v="589500"/>
    <n v="0"/>
    <n v="0"/>
    <n v="0"/>
    <n v="0"/>
    <n v="0"/>
    <n v="0"/>
    <n v="1"/>
    <n v="257906"/>
    <n v="0"/>
    <n v="0"/>
    <n v="4"/>
    <n v="1233239"/>
  </r>
  <r>
    <d v="2013-05-25T00:00:00"/>
    <x v="1"/>
    <d v="2013-05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13-05-26T00:00:00"/>
    <x v="2"/>
    <d v="2013-05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13-05-27T00:00:00"/>
    <x v="3"/>
    <d v="2013-05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3"/>
    <n v="1018002"/>
  </r>
  <r>
    <d v="2013-05-28T00:00:00"/>
    <x v="4"/>
    <d v="2013-05-01T00:00:00"/>
    <x v="11"/>
    <x v="2"/>
    <x v="1704"/>
    <x v="0"/>
    <n v="0"/>
    <n v="0"/>
    <n v="2"/>
    <n v="589500"/>
    <n v="0"/>
    <n v="0"/>
    <n v="0"/>
    <n v="0"/>
    <n v="0"/>
    <n v="0"/>
    <n v="1"/>
    <n v="128953"/>
    <n v="0"/>
    <n v="0"/>
    <n v="2"/>
    <n v="993926"/>
  </r>
  <r>
    <d v="2013-05-29T00:00:00"/>
    <x v="5"/>
    <d v="2013-05-01T00:00:00"/>
    <x v="11"/>
    <x v="2"/>
    <x v="1705"/>
    <x v="0"/>
    <n v="0"/>
    <n v="0"/>
    <n v="1"/>
    <n v="589500"/>
    <n v="1"/>
    <n v="98250"/>
    <n v="0"/>
    <n v="0"/>
    <n v="0"/>
    <n v="0"/>
    <n v="1"/>
    <n v="157200"/>
    <n v="0"/>
    <n v="0"/>
    <n v="1"/>
    <n v="409422"/>
  </r>
  <r>
    <d v="2013-05-30T00:00:00"/>
    <x v="6"/>
    <d v="2013-05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3"/>
    <n v="1852885"/>
  </r>
  <r>
    <d v="2013-05-31T00:00:00"/>
    <x v="0"/>
    <d v="2013-05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2"/>
    <n v="1300681"/>
  </r>
  <r>
    <d v="2013-06-01T00:00:00"/>
    <x v="1"/>
    <d v="2013-06-01T00:00:00"/>
    <x v="11"/>
    <x v="4"/>
    <x v="1706"/>
    <x v="0"/>
    <n v="0"/>
    <n v="0"/>
    <n v="0"/>
    <n v="0"/>
    <n v="0"/>
    <n v="0"/>
    <n v="0"/>
    <n v="0"/>
    <n v="0"/>
    <n v="0"/>
    <n v="2"/>
    <n v="393000"/>
    <n v="0"/>
    <n v="0"/>
    <n v="1"/>
    <n v="274320"/>
  </r>
  <r>
    <d v="2013-06-02T00:00:00"/>
    <x v="2"/>
    <d v="2013-06-01T00:00:00"/>
    <x v="11"/>
    <x v="4"/>
    <x v="1707"/>
    <x v="0"/>
    <n v="0"/>
    <n v="0"/>
    <n v="0"/>
    <n v="0"/>
    <n v="0"/>
    <n v="0"/>
    <n v="0"/>
    <n v="0"/>
    <n v="0"/>
    <n v="0"/>
    <n v="2"/>
    <n v="423703"/>
    <n v="0"/>
    <n v="0"/>
    <n v="0"/>
    <n v="0"/>
  </r>
  <r>
    <d v="2013-06-03T00:00:00"/>
    <x v="3"/>
    <d v="2013-06-01T00:00:00"/>
    <x v="11"/>
    <x v="1"/>
    <x v="1708"/>
    <x v="0"/>
    <n v="0"/>
    <n v="0"/>
    <n v="2"/>
    <n v="746700"/>
    <n v="0"/>
    <n v="0"/>
    <n v="1"/>
    <n v="294750"/>
    <n v="0"/>
    <n v="0"/>
    <n v="3"/>
    <n v="1336200"/>
    <n v="0"/>
    <n v="0"/>
    <n v="0"/>
    <n v="0"/>
  </r>
  <r>
    <d v="2013-06-04T00:00:00"/>
    <x v="4"/>
    <d v="2013-06-01T00:00:00"/>
    <x v="11"/>
    <x v="2"/>
    <x v="1709"/>
    <x v="0"/>
    <n v="0"/>
    <n v="0"/>
    <n v="3"/>
    <n v="1768500"/>
    <n v="0"/>
    <n v="0"/>
    <n v="0"/>
    <n v="0"/>
    <n v="0"/>
    <n v="0"/>
    <n v="0"/>
    <n v="0"/>
    <n v="2"/>
    <n v="300000"/>
    <n v="5"/>
    <n v="1192374"/>
  </r>
  <r>
    <d v="2013-06-05T00:00:00"/>
    <x v="5"/>
    <d v="2013-06-01T00:00:00"/>
    <x v="11"/>
    <x v="3"/>
    <x v="1650"/>
    <x v="0"/>
    <n v="0"/>
    <n v="0"/>
    <n v="1"/>
    <n v="589500"/>
    <n v="0"/>
    <n v="0"/>
    <n v="0"/>
    <n v="0"/>
    <n v="0"/>
    <n v="0"/>
    <n v="0"/>
    <n v="0"/>
    <n v="1"/>
    <n v="180000"/>
    <n v="8"/>
    <n v="2094983"/>
  </r>
  <r>
    <d v="2013-06-06T00:00:00"/>
    <x v="6"/>
    <d v="2013-06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5"/>
    <n v="1854352"/>
  </r>
  <r>
    <d v="2013-06-07T00:00:00"/>
    <x v="0"/>
    <d v="2013-06-01T00:00:00"/>
    <x v="11"/>
    <x v="0"/>
    <x v="0"/>
    <x v="0"/>
    <n v="0"/>
    <n v="0"/>
    <n v="0"/>
    <n v="0"/>
    <n v="0"/>
    <n v="0"/>
    <n v="0"/>
    <n v="0"/>
    <n v="0"/>
    <n v="0"/>
    <n v="0"/>
    <n v="0"/>
    <n v="1"/>
    <n v="403980"/>
    <n v="1"/>
    <n v="73050"/>
  </r>
  <r>
    <d v="2013-06-08T00:00:00"/>
    <x v="1"/>
    <d v="2013-06-01T00:00:00"/>
    <x v="11"/>
    <x v="3"/>
    <x v="1710"/>
    <x v="0"/>
    <n v="0"/>
    <n v="0"/>
    <n v="0"/>
    <n v="0"/>
    <n v="1"/>
    <n v="128953"/>
    <n v="0"/>
    <n v="0"/>
    <n v="0"/>
    <n v="0"/>
    <n v="0"/>
    <n v="0"/>
    <n v="0"/>
    <n v="0"/>
    <n v="1"/>
    <n v="242580"/>
  </r>
  <r>
    <d v="2013-06-09T00:00:00"/>
    <x v="2"/>
    <d v="2013-06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13-06-10T00:00:00"/>
    <x v="3"/>
    <d v="2013-06-01T00:00:00"/>
    <x v="11"/>
    <x v="3"/>
    <x v="1650"/>
    <x v="0"/>
    <n v="0"/>
    <n v="0"/>
    <n v="1"/>
    <n v="589500"/>
    <n v="0"/>
    <n v="0"/>
    <n v="0"/>
    <n v="0"/>
    <n v="0"/>
    <n v="0"/>
    <n v="0"/>
    <n v="0"/>
    <n v="0"/>
    <n v="0"/>
    <n v="0"/>
    <n v="0"/>
  </r>
  <r>
    <d v="2013-06-11T00:00:00"/>
    <x v="4"/>
    <d v="2013-06-01T00:00:00"/>
    <x v="11"/>
    <x v="0"/>
    <x v="0"/>
    <x v="0"/>
    <n v="0"/>
    <n v="0"/>
    <n v="0"/>
    <n v="0"/>
    <n v="0"/>
    <n v="0"/>
    <n v="0"/>
    <n v="0"/>
    <n v="0"/>
    <n v="0"/>
    <n v="0"/>
    <n v="0"/>
    <n v="1"/>
    <n v="294750"/>
    <n v="1"/>
    <n v="291000"/>
  </r>
  <r>
    <d v="2013-06-12T00:00:00"/>
    <x v="5"/>
    <d v="2013-06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4"/>
    <n v="1243377"/>
  </r>
  <r>
    <d v="2013-06-13T00:00:00"/>
    <x v="6"/>
    <d v="2013-06-01T00:00:00"/>
    <x v="11"/>
    <x v="3"/>
    <x v="1650"/>
    <x v="0"/>
    <n v="0"/>
    <n v="0"/>
    <n v="1"/>
    <n v="589500"/>
    <n v="0"/>
    <n v="0"/>
    <n v="0"/>
    <n v="0"/>
    <n v="0"/>
    <n v="0"/>
    <n v="0"/>
    <n v="0"/>
    <n v="0"/>
    <n v="0"/>
    <n v="7"/>
    <n v="1975780"/>
  </r>
  <r>
    <d v="2013-06-14T00:00:00"/>
    <x v="0"/>
    <d v="2013-06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3"/>
    <n v="947446"/>
  </r>
  <r>
    <d v="2013-06-15T00:00:00"/>
    <x v="1"/>
    <d v="2013-06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13-06-16T00:00:00"/>
    <x v="2"/>
    <d v="2013-06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1"/>
    <n v="567900"/>
  </r>
  <r>
    <d v="2013-06-17T00:00:00"/>
    <x v="3"/>
    <d v="2013-06-01T00:00:00"/>
    <x v="11"/>
    <x v="3"/>
    <x v="1650"/>
    <x v="1"/>
    <n v="589500"/>
    <n v="1"/>
    <n v="0"/>
    <n v="0"/>
    <n v="0"/>
    <n v="0"/>
    <n v="1"/>
    <n v="589500"/>
    <n v="0"/>
    <n v="0"/>
    <n v="-1"/>
    <n v="-589500"/>
    <n v="0"/>
    <n v="0"/>
    <n v="1"/>
    <n v="162508"/>
  </r>
  <r>
    <d v="2013-06-18T00:00:00"/>
    <x v="4"/>
    <d v="2013-06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6"/>
    <n v="2260132"/>
  </r>
  <r>
    <d v="2013-06-19T00:00:00"/>
    <x v="5"/>
    <d v="2013-06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3"/>
    <n v="900514"/>
  </r>
  <r>
    <d v="2013-06-20T00:00:00"/>
    <x v="6"/>
    <d v="2013-06-01T00:00:00"/>
    <x v="11"/>
    <x v="3"/>
    <x v="1650"/>
    <x v="0"/>
    <n v="0"/>
    <n v="0"/>
    <n v="0"/>
    <n v="0"/>
    <n v="0"/>
    <n v="0"/>
    <n v="0"/>
    <n v="0"/>
    <n v="0"/>
    <n v="0"/>
    <n v="1"/>
    <n v="589500"/>
    <n v="0"/>
    <n v="0"/>
    <n v="3"/>
    <n v="836885"/>
  </r>
  <r>
    <d v="2013-06-21T00:00:00"/>
    <x v="0"/>
    <d v="2013-06-01T00:00:00"/>
    <x v="11"/>
    <x v="0"/>
    <x v="0"/>
    <x v="0"/>
    <n v="0"/>
    <n v="0"/>
    <n v="0"/>
    <n v="0"/>
    <n v="0"/>
    <n v="0"/>
    <n v="0"/>
    <n v="0"/>
    <n v="0"/>
    <n v="0"/>
    <n v="0"/>
    <n v="0"/>
    <n v="1"/>
    <n v="308850"/>
    <n v="3"/>
    <n v="729906"/>
  </r>
  <r>
    <d v="2013-06-22T00:00:00"/>
    <x v="1"/>
    <d v="2013-06-01T00:00:00"/>
    <x v="11"/>
    <x v="3"/>
    <x v="0"/>
    <x v="0"/>
    <n v="0"/>
    <n v="0"/>
    <n v="1"/>
    <n v="0"/>
    <n v="0"/>
    <n v="0"/>
    <n v="0"/>
    <n v="0"/>
    <n v="0"/>
    <n v="0"/>
    <n v="0"/>
    <n v="0"/>
    <n v="0"/>
    <n v="0"/>
    <n v="0"/>
    <n v="0"/>
  </r>
  <r>
    <d v="2013-06-23T00:00:00"/>
    <x v="2"/>
    <d v="2013-06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13-06-24T00:00:00"/>
    <x v="3"/>
    <d v="2013-06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3"/>
    <n v="508603"/>
  </r>
  <r>
    <d v="2013-06-25T00:00:00"/>
    <x v="4"/>
    <d v="2013-06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3"/>
    <n v="849596"/>
  </r>
  <r>
    <d v="2013-06-26T00:00:00"/>
    <x v="5"/>
    <d v="2013-06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3"/>
    <n v="1224707"/>
  </r>
  <r>
    <d v="2013-06-27T00:00:00"/>
    <x v="6"/>
    <d v="2013-06-01T00:00:00"/>
    <x v="11"/>
    <x v="2"/>
    <x v="1654"/>
    <x v="0"/>
    <n v="0"/>
    <n v="0"/>
    <n v="2"/>
    <n v="884250"/>
    <n v="0"/>
    <n v="0"/>
    <n v="0"/>
    <n v="0"/>
    <n v="0"/>
    <n v="0"/>
    <n v="1"/>
    <n v="294750"/>
    <n v="2"/>
    <n v="465525"/>
    <n v="6"/>
    <n v="1456485"/>
  </r>
  <r>
    <d v="2013-06-28T00:00:00"/>
    <x v="0"/>
    <d v="2013-06-01T00:00:00"/>
    <x v="11"/>
    <x v="3"/>
    <x v="1651"/>
    <x v="0"/>
    <n v="0"/>
    <n v="0"/>
    <n v="1"/>
    <n v="884250"/>
    <n v="0"/>
    <n v="0"/>
    <n v="0"/>
    <n v="0"/>
    <n v="0"/>
    <n v="0"/>
    <n v="0"/>
    <n v="0"/>
    <n v="1"/>
    <n v="400000"/>
    <n v="7"/>
    <n v="2073510"/>
  </r>
  <r>
    <d v="2013-06-29T00:00:00"/>
    <x v="1"/>
    <d v="2013-06-01T00:00:00"/>
    <x v="11"/>
    <x v="2"/>
    <x v="1711"/>
    <x v="0"/>
    <n v="0"/>
    <n v="0"/>
    <n v="3"/>
    <n v="2652750"/>
    <n v="0"/>
    <n v="0"/>
    <n v="0"/>
    <n v="0"/>
    <n v="0"/>
    <n v="0"/>
    <n v="0"/>
    <n v="0"/>
    <n v="0"/>
    <n v="0"/>
    <n v="0"/>
    <n v="0"/>
  </r>
  <r>
    <d v="2013-06-30T00:00:00"/>
    <x v="2"/>
    <d v="2013-06-01T00:00:00"/>
    <x v="11"/>
    <x v="5"/>
    <x v="1655"/>
    <x v="0"/>
    <n v="0"/>
    <n v="0"/>
    <n v="4"/>
    <n v="3242250"/>
    <n v="0"/>
    <n v="0"/>
    <n v="0"/>
    <n v="0"/>
    <n v="0"/>
    <n v="0"/>
    <n v="1"/>
    <n v="589500"/>
    <n v="0"/>
    <n v="0"/>
    <n v="0"/>
    <n v="0"/>
  </r>
  <r>
    <d v="2013-07-01T00:00:00"/>
    <x v="3"/>
    <d v="2013-07-01T00:00:00"/>
    <x v="11"/>
    <x v="14"/>
    <x v="1712"/>
    <x v="0"/>
    <n v="0"/>
    <n v="0"/>
    <n v="4"/>
    <n v="1768500"/>
    <n v="0"/>
    <n v="0"/>
    <n v="0"/>
    <n v="0"/>
    <n v="0"/>
    <n v="0"/>
    <n v="4"/>
    <n v="957938"/>
    <n v="0"/>
    <n v="0"/>
    <n v="0"/>
    <n v="0"/>
  </r>
  <r>
    <d v="2013-07-02T00:00:00"/>
    <x v="4"/>
    <d v="2013-07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6"/>
    <n v="2325851"/>
  </r>
  <r>
    <d v="2013-07-03T00:00:00"/>
    <x v="5"/>
    <d v="2013-07-01T00:00:00"/>
    <x v="11"/>
    <x v="3"/>
    <x v="1650"/>
    <x v="0"/>
    <n v="0"/>
    <n v="0"/>
    <n v="1"/>
    <n v="589500"/>
    <n v="0"/>
    <n v="0"/>
    <n v="0"/>
    <n v="0"/>
    <n v="0"/>
    <n v="0"/>
    <n v="0"/>
    <n v="0"/>
    <n v="1"/>
    <n v="129300"/>
    <n v="3"/>
    <n v="1559969"/>
  </r>
  <r>
    <d v="2013-07-04T00:00:00"/>
    <x v="6"/>
    <d v="2013-07-01T00:00:00"/>
    <x v="11"/>
    <x v="3"/>
    <x v="1669"/>
    <x v="0"/>
    <n v="0"/>
    <n v="0"/>
    <n v="0"/>
    <n v="0"/>
    <n v="0"/>
    <n v="0"/>
    <n v="0"/>
    <n v="0"/>
    <n v="0"/>
    <n v="0"/>
    <n v="1"/>
    <n v="294750"/>
    <n v="0"/>
    <n v="0"/>
    <n v="6"/>
    <n v="1707917"/>
  </r>
  <r>
    <d v="2013-07-05T00:00:00"/>
    <x v="0"/>
    <d v="2013-07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3"/>
    <n v="1769371"/>
  </r>
  <r>
    <d v="2013-07-06T00:00:00"/>
    <x v="1"/>
    <d v="2013-07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1"/>
    <n v="214580"/>
  </r>
  <r>
    <d v="2013-07-07T00:00:00"/>
    <x v="2"/>
    <d v="2013-07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1"/>
    <n v="534540"/>
  </r>
  <r>
    <d v="2013-07-08T00:00:00"/>
    <x v="3"/>
    <d v="2013-07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6"/>
    <n v="2204849"/>
  </r>
  <r>
    <d v="2013-07-09T00:00:00"/>
    <x v="4"/>
    <d v="2013-07-01T00:00:00"/>
    <x v="11"/>
    <x v="0"/>
    <x v="0"/>
    <x v="0"/>
    <n v="0"/>
    <n v="0"/>
    <n v="0"/>
    <n v="0"/>
    <n v="0"/>
    <n v="0"/>
    <n v="0"/>
    <n v="0"/>
    <n v="0"/>
    <n v="0"/>
    <n v="0"/>
    <n v="0"/>
    <n v="2"/>
    <n v="382379"/>
    <n v="5"/>
    <n v="1325518"/>
  </r>
  <r>
    <d v="2013-07-10T00:00:00"/>
    <x v="5"/>
    <d v="2013-07-01T00:00:00"/>
    <x v="11"/>
    <x v="3"/>
    <x v="1669"/>
    <x v="0"/>
    <n v="0"/>
    <n v="0"/>
    <n v="1"/>
    <n v="294750"/>
    <n v="0"/>
    <n v="0"/>
    <n v="0"/>
    <n v="0"/>
    <n v="0"/>
    <n v="0"/>
    <n v="0"/>
    <n v="0"/>
    <n v="0"/>
    <n v="0"/>
    <n v="1"/>
    <n v="417648"/>
  </r>
  <r>
    <d v="2013-07-11T00:00:00"/>
    <x v="6"/>
    <d v="2013-07-01T00:00:00"/>
    <x v="11"/>
    <x v="0"/>
    <x v="0"/>
    <x v="0"/>
    <n v="0"/>
    <n v="0"/>
    <n v="0"/>
    <n v="0"/>
    <n v="0"/>
    <n v="0"/>
    <n v="0"/>
    <n v="0"/>
    <n v="0"/>
    <n v="0"/>
    <n v="0"/>
    <n v="0"/>
    <n v="2"/>
    <n v="550000"/>
    <n v="2"/>
    <n v="429160"/>
  </r>
  <r>
    <d v="2013-07-12T00:00:00"/>
    <x v="0"/>
    <d v="2013-07-01T00:00:00"/>
    <x v="11"/>
    <x v="3"/>
    <x v="1669"/>
    <x v="0"/>
    <n v="0"/>
    <n v="0"/>
    <n v="1"/>
    <n v="294750"/>
    <n v="0"/>
    <n v="0"/>
    <n v="0"/>
    <n v="0"/>
    <n v="0"/>
    <n v="0"/>
    <n v="0"/>
    <n v="0"/>
    <n v="1"/>
    <n v="158400"/>
    <n v="5"/>
    <n v="1625351"/>
  </r>
  <r>
    <d v="2013-07-13T00:00:00"/>
    <x v="1"/>
    <d v="2013-07-01T00:00:00"/>
    <x v="11"/>
    <x v="3"/>
    <x v="1669"/>
    <x v="0"/>
    <n v="0"/>
    <n v="0"/>
    <n v="1"/>
    <n v="294750"/>
    <n v="0"/>
    <n v="0"/>
    <n v="0"/>
    <n v="0"/>
    <n v="0"/>
    <n v="0"/>
    <n v="0"/>
    <n v="0"/>
    <n v="0"/>
    <n v="0"/>
    <n v="0"/>
    <n v="0"/>
  </r>
  <r>
    <d v="2013-07-14T00:00:00"/>
    <x v="2"/>
    <d v="2013-07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13-07-15T00:00:00"/>
    <x v="3"/>
    <d v="2013-07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1"/>
    <n v="308850"/>
  </r>
  <r>
    <d v="2013-07-16T00:00:00"/>
    <x v="4"/>
    <d v="2013-07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5"/>
    <n v="2338810"/>
  </r>
  <r>
    <d v="2013-07-17T00:00:00"/>
    <x v="5"/>
    <d v="2013-07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6"/>
    <n v="1548230"/>
  </r>
  <r>
    <d v="2013-07-18T00:00:00"/>
    <x v="6"/>
    <d v="2013-07-01T00:00:00"/>
    <x v="11"/>
    <x v="4"/>
    <x v="1651"/>
    <x v="0"/>
    <n v="0"/>
    <n v="0"/>
    <n v="1"/>
    <n v="294750"/>
    <n v="0"/>
    <n v="0"/>
    <n v="0"/>
    <n v="0"/>
    <n v="0"/>
    <n v="0"/>
    <n v="1"/>
    <n v="589500"/>
    <n v="0"/>
    <n v="0"/>
    <n v="8"/>
    <n v="2748963"/>
  </r>
  <r>
    <d v="2013-07-19T00:00:00"/>
    <x v="0"/>
    <d v="2013-07-01T00:00:00"/>
    <x v="11"/>
    <x v="6"/>
    <x v="1713"/>
    <x v="1"/>
    <n v="589500"/>
    <n v="0.25"/>
    <n v="0"/>
    <n v="0"/>
    <n v="0"/>
    <n v="0"/>
    <n v="0"/>
    <n v="0"/>
    <n v="0"/>
    <n v="0"/>
    <n v="3"/>
    <n v="1326376"/>
    <n v="0"/>
    <n v="0"/>
    <n v="7"/>
    <n v="2081329"/>
  </r>
  <r>
    <d v="2013-07-20T00:00:00"/>
    <x v="1"/>
    <d v="2013-07-01T00:00:00"/>
    <x v="11"/>
    <x v="4"/>
    <x v="1649"/>
    <x v="0"/>
    <n v="0"/>
    <n v="0"/>
    <n v="2"/>
    <n v="746700"/>
    <n v="0"/>
    <n v="0"/>
    <n v="0"/>
    <n v="0"/>
    <n v="0"/>
    <n v="0"/>
    <n v="0"/>
    <n v="0"/>
    <n v="0"/>
    <n v="0"/>
    <n v="0"/>
    <n v="0"/>
  </r>
  <r>
    <d v="2013-07-21T00:00:00"/>
    <x v="2"/>
    <d v="2013-07-01T00:00:00"/>
    <x v="11"/>
    <x v="4"/>
    <x v="1680"/>
    <x v="0"/>
    <n v="0"/>
    <n v="0"/>
    <n v="2"/>
    <n v="1473750"/>
    <n v="0"/>
    <n v="0"/>
    <n v="0"/>
    <n v="0"/>
    <n v="0"/>
    <n v="0"/>
    <n v="0"/>
    <n v="0"/>
    <n v="0"/>
    <n v="0"/>
    <n v="0"/>
    <n v="0"/>
  </r>
  <r>
    <d v="2013-07-22T00:00:00"/>
    <x v="3"/>
    <d v="2013-07-01T00:00:00"/>
    <x v="11"/>
    <x v="0"/>
    <x v="0"/>
    <x v="0"/>
    <n v="0"/>
    <n v="0"/>
    <n v="0"/>
    <n v="0"/>
    <n v="0"/>
    <n v="0"/>
    <n v="0"/>
    <n v="0"/>
    <n v="0"/>
    <n v="0"/>
    <n v="0"/>
    <n v="0"/>
    <n v="2"/>
    <n v="895234"/>
    <n v="4"/>
    <n v="1076877"/>
  </r>
  <r>
    <d v="2013-07-23T00:00:00"/>
    <x v="4"/>
    <d v="2013-07-01T00:00:00"/>
    <x v="11"/>
    <x v="4"/>
    <x v="1651"/>
    <x v="0"/>
    <n v="0"/>
    <n v="0"/>
    <n v="2"/>
    <n v="884250"/>
    <n v="0"/>
    <n v="0"/>
    <n v="0"/>
    <n v="0"/>
    <n v="0"/>
    <n v="0"/>
    <n v="0"/>
    <n v="0"/>
    <n v="0"/>
    <n v="0"/>
    <n v="6"/>
    <n v="1500986"/>
  </r>
  <r>
    <d v="2013-07-24T00:00:00"/>
    <x v="5"/>
    <d v="2013-07-01T00:00:00"/>
    <x v="11"/>
    <x v="2"/>
    <x v="1697"/>
    <x v="0"/>
    <n v="0"/>
    <n v="0"/>
    <n v="2"/>
    <n v="746700"/>
    <n v="0"/>
    <n v="0"/>
    <n v="0"/>
    <n v="0"/>
    <n v="0"/>
    <n v="0"/>
    <n v="1"/>
    <n v="368438"/>
    <n v="1"/>
    <n v="476830"/>
    <n v="1"/>
    <n v="214354"/>
  </r>
  <r>
    <d v="2013-07-25T00:00:00"/>
    <x v="6"/>
    <d v="2013-07-01T00:00:00"/>
    <x v="11"/>
    <x v="5"/>
    <x v="1714"/>
    <x v="0"/>
    <n v="0"/>
    <n v="0"/>
    <n v="2"/>
    <n v="451950"/>
    <n v="2"/>
    <n v="552657"/>
    <n v="0"/>
    <n v="0"/>
    <n v="0"/>
    <n v="0"/>
    <n v="1"/>
    <n v="589500"/>
    <n v="6"/>
    <n v="1995255"/>
    <n v="8"/>
    <n v="2192440"/>
  </r>
  <r>
    <d v="2013-07-26T00:00:00"/>
    <x v="0"/>
    <d v="2013-07-01T00:00:00"/>
    <x v="11"/>
    <x v="4"/>
    <x v="1651"/>
    <x v="0"/>
    <n v="0"/>
    <n v="0"/>
    <n v="0"/>
    <n v="0"/>
    <n v="0"/>
    <n v="0"/>
    <n v="0"/>
    <n v="0"/>
    <n v="0"/>
    <n v="0"/>
    <n v="2"/>
    <n v="884250"/>
    <n v="0"/>
    <n v="0"/>
    <n v="5"/>
    <n v="1383188"/>
  </r>
  <r>
    <d v="2013-07-27T00:00:00"/>
    <x v="1"/>
    <d v="2013-07-01T00:00:00"/>
    <x v="11"/>
    <x v="2"/>
    <x v="1715"/>
    <x v="0"/>
    <n v="0"/>
    <n v="0"/>
    <n v="3"/>
    <n v="903900"/>
    <n v="0"/>
    <n v="0"/>
    <n v="0"/>
    <n v="0"/>
    <n v="0"/>
    <n v="0"/>
    <n v="0"/>
    <n v="0"/>
    <n v="0"/>
    <n v="0"/>
    <n v="0"/>
    <n v="0"/>
  </r>
  <r>
    <d v="2013-07-28T00:00:00"/>
    <x v="2"/>
    <d v="2013-07-01T00:00:00"/>
    <x v="11"/>
    <x v="3"/>
    <x v="1650"/>
    <x v="0"/>
    <n v="0"/>
    <n v="0"/>
    <n v="1"/>
    <n v="589500"/>
    <n v="0"/>
    <n v="0"/>
    <n v="0"/>
    <n v="0"/>
    <n v="0"/>
    <n v="0"/>
    <n v="0"/>
    <n v="0"/>
    <n v="0"/>
    <n v="0"/>
    <n v="0"/>
    <n v="0"/>
  </r>
  <r>
    <d v="2013-07-29T00:00:00"/>
    <x v="3"/>
    <d v="2013-07-01T00:00:00"/>
    <x v="11"/>
    <x v="3"/>
    <x v="1653"/>
    <x v="0"/>
    <n v="0"/>
    <n v="0"/>
    <n v="1"/>
    <n v="157200"/>
    <n v="0"/>
    <n v="0"/>
    <n v="0"/>
    <n v="0"/>
    <n v="0"/>
    <n v="0"/>
    <n v="0"/>
    <n v="0"/>
    <n v="0"/>
    <n v="0"/>
    <n v="0"/>
    <n v="0"/>
  </r>
  <r>
    <d v="2013-07-30T00:00:00"/>
    <x v="4"/>
    <d v="2013-07-01T00:00:00"/>
    <x v="11"/>
    <x v="3"/>
    <x v="1716"/>
    <x v="0"/>
    <n v="0"/>
    <n v="0"/>
    <n v="0"/>
    <n v="0"/>
    <n v="1"/>
    <n v="368438"/>
    <n v="0"/>
    <n v="0"/>
    <n v="0"/>
    <n v="0"/>
    <n v="0"/>
    <n v="0"/>
    <n v="0"/>
    <n v="0"/>
    <n v="5"/>
    <n v="2346486"/>
  </r>
  <r>
    <d v="2013-07-31T00:00:00"/>
    <x v="5"/>
    <d v="2013-07-01T00:00:00"/>
    <x v="11"/>
    <x v="5"/>
    <x v="1717"/>
    <x v="0"/>
    <n v="0"/>
    <n v="0"/>
    <n v="4"/>
    <n v="1630950"/>
    <n v="0"/>
    <n v="0"/>
    <n v="0"/>
    <n v="0"/>
    <n v="0"/>
    <n v="0"/>
    <n v="1"/>
    <n v="368438"/>
    <n v="5"/>
    <n v="863395"/>
    <n v="7"/>
    <n v="2031716"/>
  </r>
  <r>
    <d v="2013-08-01T00:00:00"/>
    <x v="6"/>
    <d v="2013-08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5"/>
    <n v="2300717"/>
  </r>
  <r>
    <d v="2013-08-02T00:00:00"/>
    <x v="0"/>
    <d v="2013-08-01T00:00:00"/>
    <x v="11"/>
    <x v="4"/>
    <x v="1718"/>
    <x v="0"/>
    <n v="0"/>
    <n v="0"/>
    <n v="1"/>
    <n v="589500"/>
    <n v="0"/>
    <n v="0"/>
    <n v="0"/>
    <n v="0"/>
    <n v="0"/>
    <n v="0"/>
    <n v="1"/>
    <n v="68775"/>
    <n v="0"/>
    <n v="0"/>
    <n v="6"/>
    <n v="2110913"/>
  </r>
  <r>
    <d v="2013-08-03T00:00:00"/>
    <x v="1"/>
    <d v="2013-08-01T00:00:00"/>
    <x v="11"/>
    <x v="2"/>
    <x v="1711"/>
    <x v="0"/>
    <n v="0"/>
    <n v="0"/>
    <n v="3"/>
    <n v="2652750"/>
    <n v="0"/>
    <n v="0"/>
    <n v="0"/>
    <n v="0"/>
    <n v="0"/>
    <n v="0"/>
    <n v="0"/>
    <n v="0"/>
    <n v="0"/>
    <n v="0"/>
    <n v="0"/>
    <n v="0"/>
  </r>
  <r>
    <d v="2013-08-04T00:00:00"/>
    <x v="2"/>
    <d v="2013-08-01T00:00:00"/>
    <x v="11"/>
    <x v="3"/>
    <x v="1651"/>
    <x v="0"/>
    <n v="0"/>
    <n v="0"/>
    <n v="1"/>
    <n v="884250"/>
    <n v="0"/>
    <n v="0"/>
    <n v="0"/>
    <n v="0"/>
    <n v="0"/>
    <n v="0"/>
    <n v="0"/>
    <n v="0"/>
    <n v="0"/>
    <n v="0"/>
    <n v="0"/>
    <n v="0"/>
  </r>
  <r>
    <d v="2013-08-05T00:00:00"/>
    <x v="3"/>
    <d v="2013-08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3"/>
    <n v="687386"/>
  </r>
  <r>
    <d v="2013-08-06T00:00:00"/>
    <x v="4"/>
    <d v="2013-08-01T00:00:00"/>
    <x v="11"/>
    <x v="4"/>
    <x v="1694"/>
    <x v="0"/>
    <n v="0"/>
    <n v="0"/>
    <n v="0"/>
    <n v="0"/>
    <n v="0"/>
    <n v="0"/>
    <n v="0"/>
    <n v="0"/>
    <n v="0"/>
    <n v="0"/>
    <n v="2"/>
    <n v="341419"/>
    <n v="3"/>
    <n v="410300"/>
    <n v="5"/>
    <n v="1451351"/>
  </r>
  <r>
    <d v="2013-08-07T00:00:00"/>
    <x v="5"/>
    <d v="2013-08-01T00:00:00"/>
    <x v="11"/>
    <x v="4"/>
    <x v="1650"/>
    <x v="0"/>
    <n v="0"/>
    <n v="0"/>
    <n v="2"/>
    <n v="589500"/>
    <n v="0"/>
    <n v="0"/>
    <n v="0"/>
    <n v="0"/>
    <n v="0"/>
    <n v="0"/>
    <n v="0"/>
    <n v="0"/>
    <n v="0"/>
    <n v="0"/>
    <n v="1"/>
    <n v="242580"/>
  </r>
  <r>
    <d v="2013-08-08T00:00:00"/>
    <x v="6"/>
    <d v="2013-08-01T00:00:00"/>
    <x v="11"/>
    <x v="0"/>
    <x v="0"/>
    <x v="0"/>
    <n v="0"/>
    <n v="0"/>
    <n v="0"/>
    <n v="0"/>
    <n v="0"/>
    <n v="0"/>
    <n v="0"/>
    <n v="0"/>
    <n v="0"/>
    <n v="0"/>
    <n v="0"/>
    <n v="0"/>
    <n v="1"/>
    <n v="82100"/>
    <n v="2"/>
    <n v="685640"/>
  </r>
  <r>
    <d v="2013-08-09T00:00:00"/>
    <x v="0"/>
    <d v="2013-08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1"/>
    <n v="242580"/>
  </r>
  <r>
    <d v="2013-08-10T00:00:00"/>
    <x v="1"/>
    <d v="2013-08-01T00:00:00"/>
    <x v="11"/>
    <x v="2"/>
    <x v="1719"/>
    <x v="0"/>
    <n v="0"/>
    <n v="0"/>
    <n v="2"/>
    <n v="451950"/>
    <n v="0"/>
    <n v="0"/>
    <n v="0"/>
    <n v="0"/>
    <n v="0"/>
    <n v="0"/>
    <n v="1"/>
    <n v="157200"/>
    <n v="0"/>
    <n v="0"/>
    <n v="0"/>
    <n v="0"/>
  </r>
  <r>
    <d v="2013-08-11T00:00:00"/>
    <x v="2"/>
    <d v="2013-08-01T00:00:00"/>
    <x v="11"/>
    <x v="3"/>
    <x v="1669"/>
    <x v="0"/>
    <n v="0"/>
    <n v="0"/>
    <n v="1"/>
    <n v="294750"/>
    <n v="0"/>
    <n v="0"/>
    <n v="0"/>
    <n v="0"/>
    <n v="0"/>
    <n v="0"/>
    <n v="0"/>
    <n v="0"/>
    <n v="0"/>
    <n v="0"/>
    <n v="0"/>
    <n v="0"/>
  </r>
  <r>
    <d v="2013-08-12T00:00:00"/>
    <x v="3"/>
    <d v="2013-08-01T00:00:00"/>
    <x v="11"/>
    <x v="3"/>
    <x v="1669"/>
    <x v="0"/>
    <n v="0"/>
    <n v="0"/>
    <n v="0"/>
    <n v="0"/>
    <n v="0"/>
    <n v="0"/>
    <n v="0"/>
    <n v="0"/>
    <n v="0"/>
    <n v="0"/>
    <n v="1"/>
    <n v="294750"/>
    <n v="0"/>
    <n v="0"/>
    <n v="2"/>
    <n v="595691"/>
  </r>
  <r>
    <d v="2013-08-13T00:00:00"/>
    <x v="4"/>
    <d v="2013-08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2"/>
    <n v="690766"/>
  </r>
  <r>
    <d v="2013-08-14T00:00:00"/>
    <x v="5"/>
    <d v="2013-08-01T00:00:00"/>
    <x v="11"/>
    <x v="0"/>
    <x v="0"/>
    <x v="0"/>
    <n v="0"/>
    <n v="0"/>
    <n v="0"/>
    <n v="0"/>
    <n v="0"/>
    <n v="0"/>
    <n v="0"/>
    <n v="0"/>
    <n v="0"/>
    <n v="0"/>
    <n v="0"/>
    <n v="0"/>
    <n v="2"/>
    <n v="419775"/>
    <n v="1"/>
    <n v="474681"/>
  </r>
  <r>
    <d v="2013-08-15T00:00:00"/>
    <x v="6"/>
    <d v="2013-08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4"/>
    <n v="853472"/>
  </r>
  <r>
    <d v="2013-08-16T00:00:00"/>
    <x v="0"/>
    <d v="2013-08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1"/>
    <n v="610380"/>
  </r>
  <r>
    <d v="2013-08-17T00:00:00"/>
    <x v="1"/>
    <d v="2013-08-01T00:00:00"/>
    <x v="11"/>
    <x v="3"/>
    <x v="1650"/>
    <x v="0"/>
    <n v="0"/>
    <n v="0"/>
    <n v="0"/>
    <n v="0"/>
    <n v="0"/>
    <n v="0"/>
    <n v="0"/>
    <n v="0"/>
    <n v="0"/>
    <n v="0"/>
    <n v="1"/>
    <n v="589500"/>
    <n v="0"/>
    <n v="0"/>
    <n v="0"/>
    <n v="0"/>
  </r>
  <r>
    <d v="2013-08-18T00:00:00"/>
    <x v="2"/>
    <d v="2013-08-01T00:00:00"/>
    <x v="11"/>
    <x v="4"/>
    <x v="1654"/>
    <x v="0"/>
    <n v="0"/>
    <n v="0"/>
    <n v="2"/>
    <n v="1179000"/>
    <n v="0"/>
    <n v="0"/>
    <n v="0"/>
    <n v="0"/>
    <n v="0"/>
    <n v="0"/>
    <n v="0"/>
    <n v="0"/>
    <n v="0"/>
    <n v="0"/>
    <n v="0"/>
    <n v="0"/>
  </r>
  <r>
    <d v="2013-08-19T00:00:00"/>
    <x v="3"/>
    <d v="2013-08-01T00:00:00"/>
    <x v="11"/>
    <x v="1"/>
    <x v="1720"/>
    <x v="0"/>
    <n v="0"/>
    <n v="0"/>
    <n v="6"/>
    <n v="3556650"/>
    <n v="0"/>
    <n v="0"/>
    <n v="0"/>
    <n v="0"/>
    <n v="0"/>
    <n v="0"/>
    <n v="0"/>
    <n v="0"/>
    <n v="0"/>
    <n v="0"/>
    <n v="0"/>
    <n v="0"/>
  </r>
  <r>
    <d v="2013-08-20T00:00:00"/>
    <x v="4"/>
    <d v="2013-08-01T00:00:00"/>
    <x v="11"/>
    <x v="4"/>
    <x v="1654"/>
    <x v="0"/>
    <n v="0"/>
    <n v="0"/>
    <n v="2"/>
    <n v="1179000"/>
    <n v="0"/>
    <n v="0"/>
    <n v="0"/>
    <n v="0"/>
    <n v="0"/>
    <n v="0"/>
    <n v="0"/>
    <n v="0"/>
    <n v="4"/>
    <n v="623826"/>
    <n v="1"/>
    <n v="418097"/>
  </r>
  <r>
    <d v="2013-08-21T00:00:00"/>
    <x v="5"/>
    <d v="2013-08-01T00:00:00"/>
    <x v="11"/>
    <x v="2"/>
    <x v="1704"/>
    <x v="0"/>
    <n v="0"/>
    <n v="0"/>
    <n v="0"/>
    <n v="0"/>
    <n v="0"/>
    <n v="0"/>
    <n v="0"/>
    <n v="0"/>
    <n v="0"/>
    <n v="0"/>
    <n v="3"/>
    <n v="718453"/>
    <n v="1"/>
    <n v="266201"/>
    <n v="0"/>
    <n v="0"/>
  </r>
  <r>
    <d v="2013-08-22T00:00:00"/>
    <x v="6"/>
    <d v="2013-08-01T00:00:00"/>
    <x v="11"/>
    <x v="5"/>
    <x v="1721"/>
    <x v="0"/>
    <n v="0"/>
    <n v="0"/>
    <n v="3"/>
    <n v="2358000"/>
    <n v="0"/>
    <n v="0"/>
    <n v="0"/>
    <n v="0"/>
    <n v="0"/>
    <n v="0"/>
    <n v="2"/>
    <n v="884250"/>
    <n v="0"/>
    <n v="0"/>
    <n v="3"/>
    <n v="1019700"/>
  </r>
  <r>
    <d v="2013-08-23T00:00:00"/>
    <x v="0"/>
    <d v="2013-08-01T00:00:00"/>
    <x v="11"/>
    <x v="4"/>
    <x v="1654"/>
    <x v="0"/>
    <n v="0"/>
    <n v="0"/>
    <n v="2"/>
    <n v="1179000"/>
    <n v="0"/>
    <n v="0"/>
    <n v="0"/>
    <n v="0"/>
    <n v="0"/>
    <n v="0"/>
    <n v="0"/>
    <n v="0"/>
    <n v="0"/>
    <n v="0"/>
    <n v="3"/>
    <n v="1175820"/>
  </r>
  <r>
    <d v="2013-08-24T00:00:00"/>
    <x v="1"/>
    <d v="2013-08-01T00:00:00"/>
    <x v="11"/>
    <x v="3"/>
    <x v="1669"/>
    <x v="0"/>
    <n v="0"/>
    <n v="0"/>
    <n v="0"/>
    <n v="0"/>
    <n v="0"/>
    <n v="0"/>
    <n v="0"/>
    <n v="0"/>
    <n v="0"/>
    <n v="0"/>
    <n v="1"/>
    <n v="294750"/>
    <n v="0"/>
    <n v="0"/>
    <n v="0"/>
    <n v="0"/>
  </r>
  <r>
    <d v="2013-08-25T00:00:00"/>
    <x v="2"/>
    <d v="2013-08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13-08-26T00:00:00"/>
    <x v="3"/>
    <d v="2013-08-01T00:00:00"/>
    <x v="11"/>
    <x v="4"/>
    <x v="1654"/>
    <x v="0"/>
    <n v="0"/>
    <n v="0"/>
    <n v="1"/>
    <n v="589500"/>
    <n v="0"/>
    <n v="0"/>
    <n v="0"/>
    <n v="0"/>
    <n v="0"/>
    <n v="0"/>
    <n v="1"/>
    <n v="589500"/>
    <n v="2"/>
    <n v="369801"/>
    <n v="0"/>
    <n v="0"/>
  </r>
  <r>
    <d v="2013-08-27T00:00:00"/>
    <x v="4"/>
    <d v="2013-08-01T00:00:00"/>
    <x v="11"/>
    <x v="3"/>
    <x v="1650"/>
    <x v="0"/>
    <n v="0"/>
    <n v="0"/>
    <n v="1"/>
    <n v="589500"/>
    <n v="0"/>
    <n v="0"/>
    <n v="0"/>
    <n v="0"/>
    <n v="0"/>
    <n v="0"/>
    <n v="0"/>
    <n v="0"/>
    <n v="0"/>
    <n v="0"/>
    <n v="4"/>
    <n v="1397596"/>
  </r>
  <r>
    <d v="2013-08-28T00:00:00"/>
    <x v="5"/>
    <d v="2013-08-01T00:00:00"/>
    <x v="11"/>
    <x v="9"/>
    <x v="1722"/>
    <x v="0"/>
    <n v="0"/>
    <n v="0"/>
    <n v="8"/>
    <n v="4126500"/>
    <n v="0"/>
    <n v="0"/>
    <n v="0"/>
    <n v="0"/>
    <n v="0"/>
    <n v="0"/>
    <n v="2"/>
    <n v="773719"/>
    <n v="0"/>
    <n v="0"/>
    <n v="1"/>
    <n v="152884"/>
  </r>
  <r>
    <d v="2013-08-29T00:00:00"/>
    <x v="6"/>
    <d v="2013-08-01T00:00:00"/>
    <x v="11"/>
    <x v="3"/>
    <x v="1650"/>
    <x v="1"/>
    <n v="589500"/>
    <n v="1"/>
    <n v="0"/>
    <n v="0"/>
    <n v="0"/>
    <n v="0"/>
    <n v="0"/>
    <n v="0"/>
    <n v="0"/>
    <n v="0"/>
    <n v="0"/>
    <n v="0"/>
    <n v="0"/>
    <n v="0"/>
    <n v="6"/>
    <n v="2074638"/>
  </r>
  <r>
    <d v="2013-08-30T00:00:00"/>
    <x v="0"/>
    <d v="2013-08-01T00:00:00"/>
    <x v="11"/>
    <x v="2"/>
    <x v="1723"/>
    <x v="0"/>
    <n v="0"/>
    <n v="0"/>
    <n v="2"/>
    <n v="884250"/>
    <n v="0"/>
    <n v="0"/>
    <n v="0"/>
    <n v="0"/>
    <n v="0"/>
    <n v="0"/>
    <n v="1"/>
    <n v="184219"/>
    <n v="0"/>
    <n v="0"/>
    <n v="3"/>
    <n v="1098252"/>
  </r>
  <r>
    <d v="2013-08-31T00:00:00"/>
    <x v="1"/>
    <d v="2013-08-01T00:00:00"/>
    <x v="11"/>
    <x v="4"/>
    <x v="1654"/>
    <x v="1"/>
    <n v="589500"/>
    <n v="0.5"/>
    <n v="0"/>
    <n v="0"/>
    <n v="0"/>
    <n v="0"/>
    <n v="0"/>
    <n v="0"/>
    <n v="0"/>
    <n v="0"/>
    <n v="1"/>
    <n v="589500"/>
    <n v="0"/>
    <n v="0"/>
    <n v="0"/>
    <n v="0"/>
  </r>
  <r>
    <d v="2013-09-01T00:00:00"/>
    <x v="2"/>
    <d v="2013-09-01T00:00:00"/>
    <x v="11"/>
    <x v="6"/>
    <x v="1724"/>
    <x v="0"/>
    <n v="0"/>
    <n v="0"/>
    <n v="3"/>
    <n v="2063250"/>
    <n v="0"/>
    <n v="0"/>
    <n v="0"/>
    <n v="0"/>
    <n v="0"/>
    <n v="0"/>
    <n v="1"/>
    <n v="884250"/>
    <n v="0"/>
    <n v="0"/>
    <n v="0"/>
    <n v="0"/>
  </r>
  <r>
    <d v="2013-09-02T00:00:00"/>
    <x v="3"/>
    <d v="2013-09-01T00:00:00"/>
    <x v="11"/>
    <x v="4"/>
    <x v="1654"/>
    <x v="0"/>
    <n v="0"/>
    <n v="0"/>
    <n v="2"/>
    <n v="1179000"/>
    <n v="0"/>
    <n v="0"/>
    <n v="0"/>
    <n v="0"/>
    <n v="0"/>
    <n v="0"/>
    <n v="0"/>
    <n v="0"/>
    <n v="5"/>
    <n v="607600"/>
    <n v="3"/>
    <n v="1198099"/>
  </r>
  <r>
    <d v="2013-09-03T00:00:00"/>
    <x v="4"/>
    <d v="2013-09-01T00:00:00"/>
    <x v="11"/>
    <x v="5"/>
    <x v="1725"/>
    <x v="0"/>
    <n v="0"/>
    <n v="0"/>
    <n v="3"/>
    <n v="1473750"/>
    <n v="0"/>
    <n v="0"/>
    <n v="0"/>
    <n v="0"/>
    <n v="0"/>
    <n v="0"/>
    <n v="2"/>
    <n v="687750"/>
    <n v="2"/>
    <n v="429300"/>
    <n v="3"/>
    <n v="1952496"/>
  </r>
  <r>
    <d v="2013-09-04T00:00:00"/>
    <x v="5"/>
    <d v="2013-09-01T00:00:00"/>
    <x v="11"/>
    <x v="0"/>
    <x v="0"/>
    <x v="0"/>
    <n v="0"/>
    <n v="0"/>
    <n v="0"/>
    <n v="0"/>
    <n v="0"/>
    <n v="0"/>
    <n v="0"/>
    <n v="0"/>
    <n v="0"/>
    <n v="0"/>
    <n v="0"/>
    <n v="0"/>
    <n v="1"/>
    <n v="187000"/>
    <n v="4"/>
    <n v="1202789"/>
  </r>
  <r>
    <d v="2013-09-05T00:00:00"/>
    <x v="6"/>
    <d v="2013-09-01T00:00:00"/>
    <x v="11"/>
    <x v="3"/>
    <x v="1669"/>
    <x v="0"/>
    <n v="0"/>
    <n v="0"/>
    <n v="1"/>
    <n v="294750"/>
    <n v="0"/>
    <n v="0"/>
    <n v="0"/>
    <n v="0"/>
    <n v="0"/>
    <n v="0"/>
    <n v="0"/>
    <n v="0"/>
    <n v="2"/>
    <n v="213436"/>
    <n v="2"/>
    <n v="471620"/>
  </r>
  <r>
    <d v="2013-09-06T00:00:00"/>
    <x v="0"/>
    <d v="2013-09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1"/>
    <n v="124631"/>
  </r>
  <r>
    <d v="2013-09-07T00:00:00"/>
    <x v="1"/>
    <d v="2013-09-01T00:00:00"/>
    <x v="11"/>
    <x v="3"/>
    <x v="1650"/>
    <x v="0"/>
    <n v="0"/>
    <n v="0"/>
    <n v="1"/>
    <n v="589500"/>
    <n v="0"/>
    <n v="0"/>
    <n v="0"/>
    <n v="0"/>
    <n v="0"/>
    <n v="0"/>
    <n v="0"/>
    <n v="0"/>
    <n v="0"/>
    <n v="0"/>
    <n v="0"/>
    <n v="0"/>
  </r>
  <r>
    <d v="2013-09-08T00:00:00"/>
    <x v="2"/>
    <d v="2013-09-01T00:00:00"/>
    <x v="11"/>
    <x v="8"/>
    <x v="1726"/>
    <x v="0"/>
    <n v="0"/>
    <n v="0"/>
    <n v="4"/>
    <n v="3242250"/>
    <n v="0"/>
    <n v="0"/>
    <n v="0"/>
    <n v="0"/>
    <n v="0"/>
    <n v="0"/>
    <n v="3"/>
    <n v="773719"/>
    <n v="0"/>
    <n v="0"/>
    <n v="0"/>
    <n v="0"/>
  </r>
  <r>
    <d v="2013-09-09T00:00:00"/>
    <x v="3"/>
    <d v="2013-09-01T00:00:00"/>
    <x v="11"/>
    <x v="0"/>
    <x v="0"/>
    <x v="0"/>
    <n v="0"/>
    <n v="0"/>
    <n v="0"/>
    <n v="0"/>
    <n v="0"/>
    <n v="0"/>
    <n v="0"/>
    <n v="0"/>
    <n v="0"/>
    <n v="0"/>
    <n v="0"/>
    <n v="0"/>
    <n v="2"/>
    <n v="350000"/>
    <n v="4"/>
    <n v="1314976"/>
  </r>
  <r>
    <d v="2013-09-10T00:00:00"/>
    <x v="4"/>
    <d v="2013-09-01T00:00:00"/>
    <x v="11"/>
    <x v="8"/>
    <x v="1656"/>
    <x v="1"/>
    <n v="589500"/>
    <n v="0.14285714285714285"/>
    <n v="5"/>
    <n v="2947500"/>
    <n v="0"/>
    <n v="0"/>
    <n v="0"/>
    <n v="0"/>
    <n v="0"/>
    <n v="0"/>
    <n v="1"/>
    <n v="157200"/>
    <n v="0"/>
    <n v="0"/>
    <n v="6"/>
    <n v="2765901"/>
  </r>
  <r>
    <d v="2013-09-11T00:00:00"/>
    <x v="5"/>
    <d v="2013-09-01T00:00:00"/>
    <x v="11"/>
    <x v="0"/>
    <x v="0"/>
    <x v="0"/>
    <n v="0"/>
    <n v="0"/>
    <n v="0"/>
    <n v="0"/>
    <n v="0"/>
    <n v="0"/>
    <n v="0"/>
    <n v="0"/>
    <n v="0"/>
    <n v="0"/>
    <n v="0"/>
    <n v="0"/>
    <n v="1"/>
    <n v="200000"/>
    <n v="2"/>
    <n v="1183113"/>
  </r>
  <r>
    <d v="2013-09-12T00:00:00"/>
    <x v="6"/>
    <d v="2013-09-01T00:00:00"/>
    <x v="11"/>
    <x v="0"/>
    <x v="0"/>
    <x v="0"/>
    <n v="0"/>
    <n v="0"/>
    <n v="0"/>
    <n v="0"/>
    <n v="0"/>
    <n v="0"/>
    <n v="0"/>
    <n v="0"/>
    <n v="0"/>
    <n v="0"/>
    <n v="0"/>
    <n v="0"/>
    <n v="1"/>
    <n v="150000"/>
    <n v="2"/>
    <n v="433481"/>
  </r>
  <r>
    <d v="2013-09-13T00:00:00"/>
    <x v="0"/>
    <d v="2013-09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5"/>
    <n v="2439540"/>
  </r>
  <r>
    <d v="2013-09-14T00:00:00"/>
    <x v="1"/>
    <d v="2013-09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13-09-15T00:00:00"/>
    <x v="2"/>
    <d v="2013-09-01T00:00:00"/>
    <x v="11"/>
    <x v="3"/>
    <x v="1651"/>
    <x v="1"/>
    <n v="884250"/>
    <n v="1"/>
    <n v="0"/>
    <n v="0"/>
    <n v="0"/>
    <n v="0"/>
    <n v="0"/>
    <n v="0"/>
    <n v="0"/>
    <n v="0"/>
    <n v="0"/>
    <n v="0"/>
    <n v="0"/>
    <n v="0"/>
    <n v="0"/>
    <n v="0"/>
  </r>
  <r>
    <d v="2013-09-16T00:00:00"/>
    <x v="3"/>
    <d v="2013-09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13-09-17T00:00:00"/>
    <x v="4"/>
    <d v="2013-09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1"/>
    <n v="433880"/>
  </r>
  <r>
    <d v="2013-09-18T00:00:00"/>
    <x v="5"/>
    <d v="2013-09-01T00:00:00"/>
    <x v="11"/>
    <x v="2"/>
    <x v="1676"/>
    <x v="0"/>
    <n v="0"/>
    <n v="0"/>
    <n v="1"/>
    <n v="589500"/>
    <n v="0"/>
    <n v="0"/>
    <n v="0"/>
    <n v="0"/>
    <n v="0"/>
    <n v="0"/>
    <n v="2"/>
    <n v="451950"/>
    <n v="0"/>
    <n v="0"/>
    <n v="1"/>
    <n v="732553"/>
  </r>
  <r>
    <d v="2013-09-19T00:00:00"/>
    <x v="6"/>
    <d v="2013-09-01T00:00:00"/>
    <x v="11"/>
    <x v="4"/>
    <x v="1658"/>
    <x v="0"/>
    <n v="0"/>
    <n v="0"/>
    <n v="1"/>
    <n v="294750"/>
    <n v="0"/>
    <n v="0"/>
    <n v="0"/>
    <n v="0"/>
    <n v="0"/>
    <n v="0"/>
    <n v="1"/>
    <n v="368438"/>
    <n v="1"/>
    <n v="114712"/>
    <n v="2"/>
    <n v="603172"/>
  </r>
  <r>
    <d v="2013-09-20T00:00:00"/>
    <x v="0"/>
    <d v="2013-09-01T00:00:00"/>
    <x v="11"/>
    <x v="3"/>
    <x v="1650"/>
    <x v="0"/>
    <n v="0"/>
    <n v="0"/>
    <n v="1"/>
    <n v="589500"/>
    <n v="0"/>
    <n v="0"/>
    <n v="0"/>
    <n v="0"/>
    <n v="0"/>
    <n v="0"/>
    <n v="0"/>
    <n v="0"/>
    <n v="3"/>
    <n v="750000"/>
    <n v="3"/>
    <n v="2046339"/>
  </r>
  <r>
    <d v="2013-09-21T00:00:00"/>
    <x v="1"/>
    <d v="2013-09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13-09-22T00:00:00"/>
    <x v="2"/>
    <d v="2013-09-01T00:00:00"/>
    <x v="11"/>
    <x v="2"/>
    <x v="1727"/>
    <x v="0"/>
    <n v="0"/>
    <n v="0"/>
    <n v="2"/>
    <n v="1041450"/>
    <n v="0"/>
    <n v="0"/>
    <n v="0"/>
    <n v="0"/>
    <n v="0"/>
    <n v="0"/>
    <n v="1"/>
    <n v="884250"/>
    <n v="0"/>
    <n v="0"/>
    <n v="0"/>
    <n v="0"/>
  </r>
  <r>
    <d v="2013-09-23T00:00:00"/>
    <x v="3"/>
    <d v="2013-09-01T00:00:00"/>
    <x v="11"/>
    <x v="3"/>
    <x v="1650"/>
    <x v="0"/>
    <n v="0"/>
    <n v="0"/>
    <n v="1"/>
    <n v="589500"/>
    <n v="0"/>
    <n v="0"/>
    <n v="0"/>
    <n v="0"/>
    <n v="0"/>
    <n v="0"/>
    <n v="0"/>
    <n v="0"/>
    <n v="1"/>
    <n v="300000"/>
    <n v="4"/>
    <n v="1335251"/>
  </r>
  <r>
    <d v="2013-09-24T00:00:00"/>
    <x v="4"/>
    <d v="2013-09-01T00:00:00"/>
    <x v="11"/>
    <x v="0"/>
    <x v="0"/>
    <x v="0"/>
    <n v="0"/>
    <n v="0"/>
    <n v="0"/>
    <n v="0"/>
    <n v="0"/>
    <n v="0"/>
    <n v="0"/>
    <n v="0"/>
    <n v="0"/>
    <n v="0"/>
    <n v="0"/>
    <n v="0"/>
    <n v="2"/>
    <n v="371250"/>
    <n v="3"/>
    <n v="854392"/>
  </r>
  <r>
    <d v="2013-09-25T00:00:00"/>
    <x v="5"/>
    <d v="2013-09-01T00:00:00"/>
    <x v="11"/>
    <x v="3"/>
    <x v="1669"/>
    <x v="0"/>
    <n v="0"/>
    <n v="0"/>
    <n v="1"/>
    <n v="294750"/>
    <n v="0"/>
    <n v="0"/>
    <n v="0"/>
    <n v="0"/>
    <n v="0"/>
    <n v="0"/>
    <n v="0"/>
    <n v="0"/>
    <n v="0"/>
    <n v="0"/>
    <n v="1"/>
    <n v="135956"/>
  </r>
  <r>
    <d v="2013-09-26T00:00:00"/>
    <x v="6"/>
    <d v="2013-09-01T00:00:00"/>
    <x v="11"/>
    <x v="8"/>
    <x v="1728"/>
    <x v="0"/>
    <n v="0"/>
    <n v="0"/>
    <n v="5"/>
    <n v="1630950"/>
    <n v="0"/>
    <n v="0"/>
    <n v="0"/>
    <n v="0"/>
    <n v="0"/>
    <n v="0"/>
    <n v="2"/>
    <n v="313172"/>
    <n v="0"/>
    <n v="0"/>
    <n v="4"/>
    <n v="1046960"/>
  </r>
  <r>
    <d v="2013-09-27T00:00:00"/>
    <x v="0"/>
    <d v="2013-09-01T00:00:00"/>
    <x v="11"/>
    <x v="6"/>
    <x v="1687"/>
    <x v="0"/>
    <n v="0"/>
    <n v="0"/>
    <n v="2"/>
    <n v="884250"/>
    <n v="0"/>
    <n v="0"/>
    <n v="0"/>
    <n v="0"/>
    <n v="0"/>
    <n v="0"/>
    <n v="2"/>
    <n v="746700"/>
    <n v="2"/>
    <n v="250550"/>
    <n v="6"/>
    <n v="1741403"/>
  </r>
  <r>
    <d v="2013-09-28T00:00:00"/>
    <x v="1"/>
    <d v="2013-09-01T00:00:00"/>
    <x v="11"/>
    <x v="2"/>
    <x v="1729"/>
    <x v="0"/>
    <n v="0"/>
    <n v="0"/>
    <n v="1"/>
    <n v="157200"/>
    <n v="0"/>
    <n v="0"/>
    <n v="0"/>
    <n v="0"/>
    <n v="0"/>
    <n v="0"/>
    <n v="2"/>
    <n v="1179000"/>
    <n v="0"/>
    <n v="0"/>
    <n v="0"/>
    <n v="0"/>
  </r>
  <r>
    <d v="2013-09-29T00:00:00"/>
    <x v="2"/>
    <d v="2013-09-01T00:00:00"/>
    <x v="11"/>
    <x v="24"/>
    <x v="1730"/>
    <x v="0"/>
    <n v="0"/>
    <n v="0"/>
    <n v="20"/>
    <n v="10905750"/>
    <n v="0"/>
    <n v="0"/>
    <n v="0"/>
    <n v="0"/>
    <n v="0"/>
    <n v="0"/>
    <n v="4"/>
    <n v="1336200"/>
    <n v="0"/>
    <n v="0"/>
    <n v="0"/>
    <n v="0"/>
  </r>
  <r>
    <d v="2013-09-30T00:00:00"/>
    <x v="3"/>
    <d v="2013-09-01T00:00:00"/>
    <x v="11"/>
    <x v="6"/>
    <x v="1731"/>
    <x v="0"/>
    <n v="0"/>
    <n v="0"/>
    <n v="0"/>
    <n v="0"/>
    <n v="0"/>
    <n v="0"/>
    <n v="0"/>
    <n v="0"/>
    <n v="0"/>
    <n v="0"/>
    <n v="4"/>
    <n v="902672"/>
    <n v="1"/>
    <n v="123900"/>
    <n v="1"/>
    <n v="292364"/>
  </r>
  <r>
    <d v="2013-10-01T00:00:00"/>
    <x v="4"/>
    <d v="2013-10-01T00:00:00"/>
    <x v="11"/>
    <x v="3"/>
    <x v="1669"/>
    <x v="0"/>
    <n v="0"/>
    <n v="0"/>
    <n v="0"/>
    <n v="0"/>
    <n v="0"/>
    <n v="0"/>
    <n v="0"/>
    <n v="0"/>
    <n v="0"/>
    <n v="0"/>
    <n v="1"/>
    <n v="294750"/>
    <n v="0"/>
    <n v="0"/>
    <n v="2"/>
    <n v="565680"/>
  </r>
  <r>
    <d v="2013-10-02T00:00:00"/>
    <x v="5"/>
    <d v="2013-10-01T00:00:00"/>
    <x v="11"/>
    <x v="4"/>
    <x v="1649"/>
    <x v="0"/>
    <n v="0"/>
    <n v="0"/>
    <n v="2"/>
    <n v="746700"/>
    <n v="0"/>
    <n v="0"/>
    <n v="0"/>
    <n v="0"/>
    <n v="0"/>
    <n v="0"/>
    <n v="0"/>
    <n v="0"/>
    <n v="0"/>
    <n v="0"/>
    <n v="4"/>
    <n v="1112591"/>
  </r>
  <r>
    <d v="2013-10-03T00:00:00"/>
    <x v="6"/>
    <d v="2013-10-01T00:00:00"/>
    <x v="11"/>
    <x v="4"/>
    <x v="1650"/>
    <x v="0"/>
    <n v="0"/>
    <n v="0"/>
    <n v="1"/>
    <n v="294750"/>
    <n v="0"/>
    <n v="0"/>
    <n v="0"/>
    <n v="0"/>
    <n v="0"/>
    <n v="0"/>
    <n v="1"/>
    <n v="294750"/>
    <n v="2"/>
    <n v="166500"/>
    <n v="2"/>
    <n v="516900"/>
  </r>
  <r>
    <d v="2013-10-04T00:00:00"/>
    <x v="0"/>
    <d v="2013-10-01T00:00:00"/>
    <x v="11"/>
    <x v="4"/>
    <x v="1680"/>
    <x v="0"/>
    <n v="0"/>
    <n v="0"/>
    <n v="2"/>
    <n v="1473750"/>
    <n v="0"/>
    <n v="0"/>
    <n v="0"/>
    <n v="0"/>
    <n v="0"/>
    <n v="0"/>
    <n v="0"/>
    <n v="0"/>
    <n v="1"/>
    <n v="232436"/>
    <n v="3"/>
    <n v="803898"/>
  </r>
  <r>
    <d v="2013-10-05T00:00:00"/>
    <x v="1"/>
    <d v="2013-10-01T00:00:00"/>
    <x v="11"/>
    <x v="6"/>
    <x v="1654"/>
    <x v="0"/>
    <n v="0"/>
    <n v="0"/>
    <n v="2"/>
    <n v="589500"/>
    <n v="0"/>
    <n v="0"/>
    <n v="0"/>
    <n v="0"/>
    <n v="0"/>
    <n v="0"/>
    <n v="2"/>
    <n v="589500"/>
    <n v="0"/>
    <n v="0"/>
    <n v="0"/>
    <n v="0"/>
  </r>
  <r>
    <d v="2013-10-06T00:00:00"/>
    <x v="2"/>
    <d v="2013-10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13-10-07T00:00:00"/>
    <x v="3"/>
    <d v="2013-10-01T00:00:00"/>
    <x v="11"/>
    <x v="0"/>
    <x v="0"/>
    <x v="0"/>
    <n v="0"/>
    <n v="0"/>
    <n v="0"/>
    <n v="0"/>
    <n v="0"/>
    <n v="0"/>
    <n v="0"/>
    <n v="0"/>
    <n v="0"/>
    <n v="0"/>
    <n v="0"/>
    <n v="0"/>
    <n v="1"/>
    <n v="82100"/>
    <n v="3"/>
    <n v="665057"/>
  </r>
  <r>
    <d v="2013-10-08T00:00:00"/>
    <x v="4"/>
    <d v="2013-10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4"/>
    <n v="801013"/>
  </r>
  <r>
    <d v="2013-10-09T00:00:00"/>
    <x v="5"/>
    <d v="2013-10-01T00:00:00"/>
    <x v="11"/>
    <x v="0"/>
    <x v="0"/>
    <x v="0"/>
    <n v="0"/>
    <n v="0"/>
    <n v="0"/>
    <n v="0"/>
    <n v="0"/>
    <n v="0"/>
    <n v="0"/>
    <n v="0"/>
    <n v="0"/>
    <n v="0"/>
    <n v="0"/>
    <n v="0"/>
    <n v="1"/>
    <n v="315000"/>
    <n v="2"/>
    <n v="394515"/>
  </r>
  <r>
    <d v="2013-10-10T00:00:00"/>
    <x v="6"/>
    <d v="2013-10-01T00:00:00"/>
    <x v="11"/>
    <x v="0"/>
    <x v="0"/>
    <x v="0"/>
    <n v="0"/>
    <n v="0"/>
    <n v="0"/>
    <n v="0"/>
    <n v="0"/>
    <n v="0"/>
    <n v="0"/>
    <n v="0"/>
    <n v="0"/>
    <n v="0"/>
    <n v="0"/>
    <n v="0"/>
    <n v="1"/>
    <n v="88000"/>
    <n v="0"/>
    <n v="0"/>
  </r>
  <r>
    <d v="2013-10-11T00:00:00"/>
    <x v="0"/>
    <d v="2013-10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1"/>
    <n v="274320"/>
  </r>
  <r>
    <d v="2013-10-12T00:00:00"/>
    <x v="1"/>
    <d v="2013-10-01T00:00:00"/>
    <x v="11"/>
    <x v="5"/>
    <x v="1732"/>
    <x v="0"/>
    <n v="0"/>
    <n v="0"/>
    <n v="1"/>
    <n v="294750"/>
    <n v="1"/>
    <n v="128953"/>
    <n v="0"/>
    <n v="0"/>
    <n v="0"/>
    <n v="0"/>
    <n v="3"/>
    <n v="497391"/>
    <n v="0"/>
    <n v="0"/>
    <n v="1"/>
    <n v="864006"/>
  </r>
  <r>
    <d v="2013-10-13T00:00:00"/>
    <x v="2"/>
    <d v="2013-10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13-10-14T00:00:00"/>
    <x v="3"/>
    <d v="2013-10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13-10-15T00:00:00"/>
    <x v="4"/>
    <d v="2013-10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13-10-16T00:00:00"/>
    <x v="5"/>
    <d v="2013-10-01T00:00:00"/>
    <x v="11"/>
    <x v="4"/>
    <x v="1650"/>
    <x v="0"/>
    <n v="0"/>
    <n v="0"/>
    <n v="2"/>
    <n v="589500"/>
    <n v="0"/>
    <n v="0"/>
    <n v="0"/>
    <n v="0"/>
    <n v="0"/>
    <n v="0"/>
    <n v="0"/>
    <n v="0"/>
    <n v="0"/>
    <n v="0"/>
    <n v="1"/>
    <n v="785481"/>
  </r>
  <r>
    <d v="2013-10-17T00:00:00"/>
    <x v="6"/>
    <d v="2013-10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1"/>
    <n v="274320"/>
  </r>
  <r>
    <d v="2013-10-18T00:00:00"/>
    <x v="0"/>
    <d v="2013-10-01T00:00:00"/>
    <x v="11"/>
    <x v="0"/>
    <x v="0"/>
    <x v="0"/>
    <n v="0"/>
    <n v="0"/>
    <n v="0"/>
    <n v="0"/>
    <n v="0"/>
    <n v="0"/>
    <n v="0"/>
    <n v="0"/>
    <n v="0"/>
    <n v="0"/>
    <n v="0"/>
    <n v="0"/>
    <n v="3"/>
    <n v="360000"/>
    <n v="3"/>
    <n v="874396"/>
  </r>
  <r>
    <d v="2013-10-19T00:00:00"/>
    <x v="1"/>
    <d v="2013-10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13-10-20T00:00:00"/>
    <x v="2"/>
    <d v="2013-10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13-10-21T00:00:00"/>
    <x v="3"/>
    <d v="2013-10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1"/>
    <n v="124631"/>
  </r>
  <r>
    <d v="2013-10-22T00:00:00"/>
    <x v="4"/>
    <d v="2013-10-01T00:00:00"/>
    <x v="11"/>
    <x v="3"/>
    <x v="1653"/>
    <x v="0"/>
    <n v="0"/>
    <n v="0"/>
    <n v="1"/>
    <n v="157200"/>
    <n v="0"/>
    <n v="0"/>
    <n v="0"/>
    <n v="0"/>
    <n v="0"/>
    <n v="0"/>
    <n v="0"/>
    <n v="0"/>
    <n v="2"/>
    <n v="220600"/>
    <n v="1"/>
    <n v="179897"/>
  </r>
  <r>
    <d v="2013-10-23T00:00:00"/>
    <x v="5"/>
    <d v="2013-10-01T00:00:00"/>
    <x v="11"/>
    <x v="3"/>
    <x v="1669"/>
    <x v="0"/>
    <n v="0"/>
    <n v="0"/>
    <n v="0"/>
    <n v="0"/>
    <n v="0"/>
    <n v="0"/>
    <n v="0"/>
    <n v="0"/>
    <n v="0"/>
    <n v="0"/>
    <n v="1"/>
    <n v="294750"/>
    <n v="2"/>
    <n v="400000"/>
    <n v="2"/>
    <n v="864000"/>
  </r>
  <r>
    <d v="2013-10-24T00:00:00"/>
    <x v="6"/>
    <d v="2013-10-01T00:00:00"/>
    <x v="11"/>
    <x v="3"/>
    <x v="1669"/>
    <x v="0"/>
    <n v="0"/>
    <n v="0"/>
    <n v="0"/>
    <n v="0"/>
    <n v="0"/>
    <n v="0"/>
    <n v="0"/>
    <n v="0"/>
    <n v="0"/>
    <n v="0"/>
    <n v="1"/>
    <n v="294750"/>
    <n v="2"/>
    <n v="300000"/>
    <n v="5"/>
    <n v="1871345"/>
  </r>
  <r>
    <d v="2013-10-25T00:00:00"/>
    <x v="0"/>
    <d v="2013-10-01T00:00:00"/>
    <x v="11"/>
    <x v="0"/>
    <x v="0"/>
    <x v="0"/>
    <n v="0"/>
    <n v="0"/>
    <n v="0"/>
    <n v="0"/>
    <n v="0"/>
    <n v="0"/>
    <n v="0"/>
    <n v="0"/>
    <n v="0"/>
    <n v="0"/>
    <n v="0"/>
    <n v="0"/>
    <n v="1"/>
    <n v="131336"/>
    <n v="2"/>
    <n v="906420"/>
  </r>
  <r>
    <d v="2013-10-26T00:00:00"/>
    <x v="1"/>
    <d v="2013-10-01T00:00:00"/>
    <x v="11"/>
    <x v="6"/>
    <x v="1698"/>
    <x v="0"/>
    <n v="0"/>
    <n v="0"/>
    <n v="4"/>
    <n v="2063250"/>
    <n v="0"/>
    <n v="0"/>
    <n v="0"/>
    <n v="0"/>
    <n v="0"/>
    <n v="0"/>
    <n v="0"/>
    <n v="0"/>
    <n v="1"/>
    <n v="79200"/>
    <n v="0"/>
    <n v="0"/>
  </r>
  <r>
    <d v="2013-10-27T00:00:00"/>
    <x v="2"/>
    <d v="2013-10-01T00:00:00"/>
    <x v="11"/>
    <x v="0"/>
    <x v="0"/>
    <x v="0"/>
    <n v="0"/>
    <n v="0"/>
    <n v="0"/>
    <n v="0"/>
    <n v="0"/>
    <n v="0"/>
    <n v="0"/>
    <n v="0"/>
    <n v="0"/>
    <n v="0"/>
    <n v="0"/>
    <n v="0"/>
    <n v="1"/>
    <n v="100000"/>
    <n v="0"/>
    <n v="0"/>
  </r>
  <r>
    <d v="2013-10-28T00:00:00"/>
    <x v="3"/>
    <d v="2013-10-01T00:00:00"/>
    <x v="11"/>
    <x v="0"/>
    <x v="0"/>
    <x v="0"/>
    <n v="0"/>
    <n v="0"/>
    <n v="0"/>
    <n v="0"/>
    <n v="0"/>
    <n v="0"/>
    <n v="0"/>
    <n v="0"/>
    <n v="0"/>
    <n v="0"/>
    <n v="0"/>
    <n v="0"/>
    <n v="4"/>
    <n v="890500"/>
    <n v="2"/>
    <n v="1010097"/>
  </r>
  <r>
    <d v="2013-10-29T00:00:00"/>
    <x v="4"/>
    <d v="2013-10-01T00:00:00"/>
    <x v="11"/>
    <x v="0"/>
    <x v="0"/>
    <x v="0"/>
    <n v="0"/>
    <n v="0"/>
    <n v="0"/>
    <n v="0"/>
    <n v="0"/>
    <n v="0"/>
    <n v="0"/>
    <n v="0"/>
    <n v="0"/>
    <n v="0"/>
    <n v="0"/>
    <n v="0"/>
    <n v="4"/>
    <n v="753200"/>
    <n v="0"/>
    <n v="0"/>
  </r>
  <r>
    <d v="2013-10-30T00:00:00"/>
    <x v="5"/>
    <d v="2013-10-01T00:00:00"/>
    <x v="11"/>
    <x v="3"/>
    <x v="1653"/>
    <x v="0"/>
    <n v="0"/>
    <n v="0"/>
    <n v="1"/>
    <n v="157200"/>
    <n v="0"/>
    <n v="0"/>
    <n v="0"/>
    <n v="0"/>
    <n v="0"/>
    <n v="0"/>
    <n v="0"/>
    <n v="0"/>
    <n v="3"/>
    <n v="450000"/>
    <n v="4"/>
    <n v="1071780"/>
  </r>
  <r>
    <d v="2013-10-31T00:00:00"/>
    <x v="6"/>
    <d v="2013-10-01T00:00:00"/>
    <x v="11"/>
    <x v="3"/>
    <x v="1669"/>
    <x v="0"/>
    <n v="0"/>
    <n v="0"/>
    <n v="0"/>
    <n v="0"/>
    <n v="0"/>
    <n v="0"/>
    <n v="0"/>
    <n v="0"/>
    <n v="0"/>
    <n v="0"/>
    <n v="1"/>
    <n v="294750"/>
    <n v="2"/>
    <n v="330000"/>
    <n v="3"/>
    <n v="669784"/>
  </r>
  <r>
    <d v="2013-11-01T00:00:00"/>
    <x v="0"/>
    <d v="2013-11-01T00:00:00"/>
    <x v="11"/>
    <x v="4"/>
    <x v="1651"/>
    <x v="0"/>
    <n v="0"/>
    <n v="0"/>
    <n v="0"/>
    <n v="0"/>
    <n v="0"/>
    <n v="0"/>
    <n v="0"/>
    <n v="0"/>
    <n v="0"/>
    <n v="0"/>
    <n v="2"/>
    <n v="884250"/>
    <n v="1"/>
    <n v="135000"/>
    <n v="1"/>
    <n v="152884"/>
  </r>
  <r>
    <d v="2013-11-02T00:00:00"/>
    <x v="1"/>
    <d v="2013-11-01T00:00:00"/>
    <x v="11"/>
    <x v="2"/>
    <x v="1651"/>
    <x v="0"/>
    <n v="0"/>
    <n v="0"/>
    <n v="2"/>
    <n v="589500"/>
    <n v="0"/>
    <n v="0"/>
    <n v="0"/>
    <n v="0"/>
    <n v="0"/>
    <n v="0"/>
    <n v="1"/>
    <n v="294750"/>
    <n v="0"/>
    <n v="0"/>
    <n v="0"/>
    <n v="0"/>
  </r>
  <r>
    <d v="2013-11-03T00:00:00"/>
    <x v="2"/>
    <d v="2013-11-01T00:00:00"/>
    <x v="11"/>
    <x v="6"/>
    <x v="1709"/>
    <x v="0"/>
    <n v="0"/>
    <n v="0"/>
    <n v="4"/>
    <n v="1768500"/>
    <n v="0"/>
    <n v="0"/>
    <n v="0"/>
    <n v="0"/>
    <n v="0"/>
    <n v="0"/>
    <n v="0"/>
    <n v="0"/>
    <n v="0"/>
    <n v="0"/>
    <n v="0"/>
    <n v="0"/>
  </r>
  <r>
    <d v="2013-11-04T00:00:00"/>
    <x v="3"/>
    <d v="2013-11-01T00:00:00"/>
    <x v="11"/>
    <x v="3"/>
    <x v="1669"/>
    <x v="0"/>
    <n v="0"/>
    <n v="0"/>
    <n v="0"/>
    <n v="0"/>
    <n v="0"/>
    <n v="0"/>
    <n v="0"/>
    <n v="0"/>
    <n v="0"/>
    <n v="0"/>
    <n v="1"/>
    <n v="294750"/>
    <n v="0"/>
    <n v="0"/>
    <n v="1"/>
    <n v="200020"/>
  </r>
  <r>
    <d v="2013-11-05T00:00:00"/>
    <x v="4"/>
    <d v="2013-11-01T00:00:00"/>
    <x v="11"/>
    <x v="0"/>
    <x v="0"/>
    <x v="0"/>
    <n v="0"/>
    <n v="0"/>
    <n v="0"/>
    <n v="0"/>
    <n v="0"/>
    <n v="0"/>
    <n v="0"/>
    <n v="0"/>
    <n v="0"/>
    <n v="0"/>
    <n v="0"/>
    <n v="0"/>
    <n v="5"/>
    <n v="1269737"/>
    <n v="2"/>
    <n v="485160"/>
  </r>
  <r>
    <d v="2013-11-06T00:00:00"/>
    <x v="5"/>
    <d v="2013-11-01T00:00:00"/>
    <x v="11"/>
    <x v="0"/>
    <x v="0"/>
    <x v="0"/>
    <n v="0"/>
    <n v="0"/>
    <n v="0"/>
    <n v="0"/>
    <n v="0"/>
    <n v="0"/>
    <n v="0"/>
    <n v="0"/>
    <n v="0"/>
    <n v="0"/>
    <n v="0"/>
    <n v="0"/>
    <n v="2"/>
    <n v="687348"/>
    <n v="0"/>
    <n v="0"/>
  </r>
  <r>
    <d v="2013-11-07T00:00:00"/>
    <x v="6"/>
    <d v="2013-11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13-11-08T00:00:00"/>
    <x v="0"/>
    <d v="2013-11-01T00:00:00"/>
    <x v="11"/>
    <x v="0"/>
    <x v="0"/>
    <x v="0"/>
    <n v="0"/>
    <n v="0"/>
    <n v="0"/>
    <n v="0"/>
    <n v="0"/>
    <n v="0"/>
    <n v="0"/>
    <n v="0"/>
    <n v="0"/>
    <n v="0"/>
    <n v="0"/>
    <n v="0"/>
    <n v="1"/>
    <n v="82000"/>
    <n v="0"/>
    <n v="0"/>
  </r>
  <r>
    <d v="2013-11-09T00:00:00"/>
    <x v="1"/>
    <d v="2013-11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13-11-10T00:00:00"/>
    <x v="2"/>
    <d v="2013-11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13-11-11T00:00:00"/>
    <x v="3"/>
    <d v="2013-11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13-11-12T00:00:00"/>
    <x v="4"/>
    <d v="2013-11-01T00:00:00"/>
    <x v="11"/>
    <x v="0"/>
    <x v="0"/>
    <x v="0"/>
    <n v="0"/>
    <n v="0"/>
    <n v="0"/>
    <n v="0"/>
    <n v="0"/>
    <n v="0"/>
    <n v="0"/>
    <n v="0"/>
    <n v="0"/>
    <n v="0"/>
    <n v="0"/>
    <n v="0"/>
    <n v="1"/>
    <n v="200000"/>
    <n v="1"/>
    <n v="435251"/>
  </r>
  <r>
    <d v="2013-11-13T00:00:00"/>
    <x v="5"/>
    <d v="2013-11-01T00:00:00"/>
    <x v="11"/>
    <x v="0"/>
    <x v="0"/>
    <x v="0"/>
    <n v="0"/>
    <n v="0"/>
    <n v="0"/>
    <n v="0"/>
    <n v="0"/>
    <n v="0"/>
    <n v="0"/>
    <n v="0"/>
    <n v="0"/>
    <n v="0"/>
    <n v="0"/>
    <n v="0"/>
    <n v="2"/>
    <n v="382500"/>
    <n v="0"/>
    <n v="0"/>
  </r>
  <r>
    <d v="2013-11-14T00:00:00"/>
    <x v="6"/>
    <d v="2013-11-01T00:00:00"/>
    <x v="11"/>
    <x v="0"/>
    <x v="0"/>
    <x v="0"/>
    <n v="0"/>
    <n v="0"/>
    <n v="0"/>
    <n v="0"/>
    <n v="0"/>
    <n v="0"/>
    <n v="0"/>
    <n v="0"/>
    <n v="0"/>
    <n v="0"/>
    <n v="0"/>
    <n v="0"/>
    <n v="3"/>
    <n v="573244"/>
    <n v="1"/>
    <n v="274320"/>
  </r>
  <r>
    <d v="2013-11-15T00:00:00"/>
    <x v="0"/>
    <d v="2013-11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1"/>
    <n v="450657"/>
  </r>
  <r>
    <d v="2013-11-16T00:00:00"/>
    <x v="1"/>
    <d v="2013-11-01T00:00:00"/>
    <x v="11"/>
    <x v="3"/>
    <x v="1650"/>
    <x v="0"/>
    <n v="0"/>
    <n v="0"/>
    <n v="1"/>
    <n v="589500"/>
    <n v="0"/>
    <n v="0"/>
    <n v="0"/>
    <n v="0"/>
    <n v="0"/>
    <n v="0"/>
    <n v="0"/>
    <n v="0"/>
    <n v="0"/>
    <n v="0"/>
    <n v="0"/>
    <n v="0"/>
  </r>
  <r>
    <d v="2013-11-17T00:00:00"/>
    <x v="2"/>
    <d v="2013-11-01T00:00:00"/>
    <x v="11"/>
    <x v="3"/>
    <x v="1653"/>
    <x v="0"/>
    <n v="0"/>
    <n v="0"/>
    <n v="1"/>
    <n v="157200"/>
    <n v="0"/>
    <n v="0"/>
    <n v="0"/>
    <n v="0"/>
    <n v="0"/>
    <n v="0"/>
    <n v="0"/>
    <n v="0"/>
    <n v="0"/>
    <n v="0"/>
    <n v="0"/>
    <n v="0"/>
  </r>
  <r>
    <d v="2013-11-18T00:00:00"/>
    <x v="3"/>
    <d v="2013-11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5"/>
    <n v="2717198"/>
  </r>
  <r>
    <d v="2013-11-19T00:00:00"/>
    <x v="4"/>
    <d v="2013-11-01T00:00:00"/>
    <x v="11"/>
    <x v="3"/>
    <x v="1669"/>
    <x v="0"/>
    <n v="0"/>
    <n v="0"/>
    <n v="1"/>
    <n v="294750"/>
    <n v="0"/>
    <n v="0"/>
    <n v="0"/>
    <n v="0"/>
    <n v="0"/>
    <n v="0"/>
    <n v="0"/>
    <n v="0"/>
    <n v="1"/>
    <n v="281000"/>
    <n v="0"/>
    <n v="0"/>
  </r>
  <r>
    <d v="2013-11-20T00:00:00"/>
    <x v="5"/>
    <d v="2013-11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13-11-21T00:00:00"/>
    <x v="6"/>
    <d v="2013-11-01T00:00:00"/>
    <x v="11"/>
    <x v="4"/>
    <x v="1651"/>
    <x v="0"/>
    <n v="0"/>
    <n v="0"/>
    <n v="1"/>
    <n v="589500"/>
    <n v="0"/>
    <n v="0"/>
    <n v="0"/>
    <n v="0"/>
    <n v="0"/>
    <n v="0"/>
    <n v="1"/>
    <n v="294750"/>
    <n v="0"/>
    <n v="0"/>
    <n v="3"/>
    <n v="858852"/>
  </r>
  <r>
    <d v="2013-11-22T00:00:00"/>
    <x v="0"/>
    <d v="2013-11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2"/>
    <n v="548640"/>
  </r>
  <r>
    <d v="2013-11-23T00:00:00"/>
    <x v="1"/>
    <d v="2013-11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13-11-24T00:00:00"/>
    <x v="2"/>
    <d v="2013-11-01T00:00:00"/>
    <x v="11"/>
    <x v="3"/>
    <x v="1669"/>
    <x v="0"/>
    <n v="0"/>
    <n v="0"/>
    <n v="1"/>
    <n v="294750"/>
    <n v="0"/>
    <n v="0"/>
    <n v="0"/>
    <n v="0"/>
    <n v="0"/>
    <n v="0"/>
    <n v="0"/>
    <n v="0"/>
    <n v="0"/>
    <n v="0"/>
    <n v="0"/>
    <n v="0"/>
  </r>
  <r>
    <d v="2013-11-25T00:00:00"/>
    <x v="3"/>
    <d v="2013-11-01T00:00:00"/>
    <x v="11"/>
    <x v="0"/>
    <x v="0"/>
    <x v="0"/>
    <n v="0"/>
    <n v="0"/>
    <n v="0"/>
    <n v="0"/>
    <n v="0"/>
    <n v="0"/>
    <n v="0"/>
    <n v="0"/>
    <n v="0"/>
    <n v="0"/>
    <n v="0"/>
    <n v="0"/>
    <n v="2"/>
    <n v="401734"/>
    <n v="1"/>
    <n v="274320"/>
  </r>
  <r>
    <d v="2013-11-26T00:00:00"/>
    <x v="4"/>
    <d v="2013-11-01T00:00:00"/>
    <x v="11"/>
    <x v="0"/>
    <x v="0"/>
    <x v="0"/>
    <n v="0"/>
    <n v="0"/>
    <n v="0"/>
    <n v="0"/>
    <n v="0"/>
    <n v="0"/>
    <n v="0"/>
    <n v="0"/>
    <n v="0"/>
    <n v="0"/>
    <n v="0"/>
    <n v="0"/>
    <n v="2"/>
    <n v="526107"/>
    <n v="1"/>
    <n v="243953"/>
  </r>
  <r>
    <d v="2013-11-27T00:00:00"/>
    <x v="5"/>
    <d v="2013-11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4"/>
    <n v="1650062"/>
  </r>
  <r>
    <d v="2013-11-28T00:00:00"/>
    <x v="6"/>
    <d v="2013-11-01T00:00:00"/>
    <x v="11"/>
    <x v="0"/>
    <x v="0"/>
    <x v="0"/>
    <n v="0"/>
    <n v="0"/>
    <n v="0"/>
    <n v="0"/>
    <n v="0"/>
    <n v="0"/>
    <n v="0"/>
    <n v="0"/>
    <n v="0"/>
    <n v="0"/>
    <n v="0"/>
    <n v="0"/>
    <n v="5"/>
    <n v="516000"/>
    <n v="0"/>
    <n v="0"/>
  </r>
  <r>
    <d v="2013-11-29T00:00:00"/>
    <x v="0"/>
    <d v="2013-11-01T00:00:00"/>
    <x v="11"/>
    <x v="0"/>
    <x v="0"/>
    <x v="0"/>
    <n v="0"/>
    <n v="0"/>
    <n v="0"/>
    <n v="0"/>
    <n v="0"/>
    <n v="0"/>
    <n v="0"/>
    <n v="0"/>
    <n v="0"/>
    <n v="0"/>
    <n v="0"/>
    <n v="0"/>
    <n v="2"/>
    <n v="949000"/>
    <n v="1"/>
    <n v="231800"/>
  </r>
  <r>
    <d v="2013-11-30T00:00:00"/>
    <x v="1"/>
    <d v="2013-11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13-12-01T00:00:00"/>
    <x v="2"/>
    <d v="2013-12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13-12-02T00:00:00"/>
    <x v="3"/>
    <d v="2013-12-01T00:00:00"/>
    <x v="11"/>
    <x v="3"/>
    <x v="1669"/>
    <x v="0"/>
    <n v="0"/>
    <n v="0"/>
    <n v="1"/>
    <n v="294750"/>
    <n v="0"/>
    <n v="0"/>
    <n v="0"/>
    <n v="0"/>
    <n v="0"/>
    <n v="0"/>
    <n v="0"/>
    <n v="0"/>
    <n v="1"/>
    <n v="131336"/>
    <n v="1"/>
    <n v="274320"/>
  </r>
  <r>
    <d v="2013-12-03T00:00:00"/>
    <x v="4"/>
    <d v="2013-12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1"/>
    <n v="152884"/>
  </r>
  <r>
    <d v="2013-12-04T00:00:00"/>
    <x v="5"/>
    <d v="2013-12-01T00:00:00"/>
    <x v="11"/>
    <x v="0"/>
    <x v="0"/>
    <x v="0"/>
    <n v="0"/>
    <n v="0"/>
    <n v="0"/>
    <n v="0"/>
    <n v="0"/>
    <n v="0"/>
    <n v="0"/>
    <n v="0"/>
    <n v="0"/>
    <n v="0"/>
    <n v="0"/>
    <n v="0"/>
    <n v="1"/>
    <n v="133100"/>
    <n v="0"/>
    <n v="0"/>
  </r>
  <r>
    <d v="2013-12-05T00:00:00"/>
    <x v="6"/>
    <d v="2013-12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4"/>
    <n v="2648766"/>
  </r>
  <r>
    <d v="2013-12-06T00:00:00"/>
    <x v="0"/>
    <d v="2013-12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1"/>
    <n v="312240"/>
  </r>
  <r>
    <d v="2013-12-07T00:00:00"/>
    <x v="1"/>
    <d v="2013-12-01T00:00:00"/>
    <x v="11"/>
    <x v="2"/>
    <x v="1658"/>
    <x v="0"/>
    <n v="0"/>
    <n v="0"/>
    <n v="0"/>
    <n v="0"/>
    <n v="1"/>
    <n v="184219"/>
    <n v="0"/>
    <n v="0"/>
    <n v="0"/>
    <n v="0"/>
    <n v="2"/>
    <n v="478969"/>
    <n v="0"/>
    <n v="0"/>
    <n v="0"/>
    <n v="0"/>
  </r>
  <r>
    <d v="2013-12-08T00:00:00"/>
    <x v="2"/>
    <d v="2013-12-01T00:00:00"/>
    <x v="11"/>
    <x v="2"/>
    <x v="1654"/>
    <x v="0"/>
    <n v="0"/>
    <n v="0"/>
    <n v="1"/>
    <n v="589500"/>
    <n v="0"/>
    <n v="0"/>
    <n v="0"/>
    <n v="0"/>
    <n v="0"/>
    <n v="0"/>
    <n v="2"/>
    <n v="589500"/>
    <n v="0"/>
    <n v="0"/>
    <n v="0"/>
    <n v="0"/>
  </r>
  <r>
    <d v="2013-12-09T00:00:00"/>
    <x v="3"/>
    <d v="2013-12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3"/>
    <n v="1666162"/>
  </r>
  <r>
    <d v="2013-12-10T00:00:00"/>
    <x v="4"/>
    <d v="2013-12-01T00:00:00"/>
    <x v="11"/>
    <x v="0"/>
    <x v="0"/>
    <x v="0"/>
    <n v="0"/>
    <n v="0"/>
    <n v="0"/>
    <n v="0"/>
    <n v="0"/>
    <n v="0"/>
    <n v="0"/>
    <n v="0"/>
    <n v="0"/>
    <n v="0"/>
    <n v="0"/>
    <n v="0"/>
    <n v="7"/>
    <n v="816166"/>
    <n v="2"/>
    <n v="850039"/>
  </r>
  <r>
    <d v="2013-12-11T00:00:00"/>
    <x v="5"/>
    <d v="2013-12-01T00:00:00"/>
    <x v="11"/>
    <x v="0"/>
    <x v="0"/>
    <x v="0"/>
    <n v="0"/>
    <n v="0"/>
    <n v="0"/>
    <n v="0"/>
    <n v="0"/>
    <n v="0"/>
    <n v="0"/>
    <n v="0"/>
    <n v="0"/>
    <n v="0"/>
    <n v="0"/>
    <n v="0"/>
    <n v="2"/>
    <n v="173000"/>
    <n v="3"/>
    <n v="638990"/>
  </r>
  <r>
    <d v="2013-12-12T00:00:00"/>
    <x v="6"/>
    <d v="2013-12-01T00:00:00"/>
    <x v="11"/>
    <x v="0"/>
    <x v="0"/>
    <x v="0"/>
    <n v="0"/>
    <n v="0"/>
    <n v="0"/>
    <n v="0"/>
    <n v="0"/>
    <n v="0"/>
    <n v="0"/>
    <n v="0"/>
    <n v="0"/>
    <n v="0"/>
    <n v="0"/>
    <n v="0"/>
    <n v="3"/>
    <n v="323500"/>
    <n v="1"/>
    <n v="151935"/>
  </r>
  <r>
    <d v="2013-12-13T00:00:00"/>
    <x v="0"/>
    <d v="2013-12-01T00:00:00"/>
    <x v="11"/>
    <x v="0"/>
    <x v="0"/>
    <x v="0"/>
    <n v="0"/>
    <n v="0"/>
    <n v="0"/>
    <n v="0"/>
    <n v="0"/>
    <n v="0"/>
    <n v="0"/>
    <n v="0"/>
    <n v="0"/>
    <n v="0"/>
    <n v="0"/>
    <n v="0"/>
    <n v="3"/>
    <n v="600000"/>
    <n v="1"/>
    <n v="882605"/>
  </r>
  <r>
    <d v="2013-12-14T00:00:00"/>
    <x v="1"/>
    <d v="2013-12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13-12-15T00:00:00"/>
    <x v="2"/>
    <d v="2013-12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13-12-16T00:00:00"/>
    <x v="3"/>
    <d v="2013-12-01T00:00:00"/>
    <x v="11"/>
    <x v="0"/>
    <x v="0"/>
    <x v="0"/>
    <n v="0"/>
    <n v="0"/>
    <n v="0"/>
    <n v="0"/>
    <n v="0"/>
    <n v="0"/>
    <n v="0"/>
    <n v="0"/>
    <n v="0"/>
    <n v="0"/>
    <n v="0"/>
    <n v="0"/>
    <n v="1"/>
    <n v="100000"/>
    <n v="1"/>
    <n v="256972"/>
  </r>
  <r>
    <d v="2013-12-17T00:00:00"/>
    <x v="4"/>
    <d v="2013-12-01T00:00:00"/>
    <x v="11"/>
    <x v="4"/>
    <x v="1733"/>
    <x v="0"/>
    <n v="0"/>
    <n v="0"/>
    <n v="0"/>
    <n v="0"/>
    <n v="0"/>
    <n v="0"/>
    <n v="0"/>
    <n v="0"/>
    <n v="0"/>
    <n v="0"/>
    <n v="2"/>
    <n v="478969"/>
    <n v="10"/>
    <n v="1300865"/>
    <n v="2"/>
    <n v="755114"/>
  </r>
  <r>
    <d v="2013-12-18T00:00:00"/>
    <x v="5"/>
    <d v="2013-12-01T00:00:00"/>
    <x v="11"/>
    <x v="0"/>
    <x v="0"/>
    <x v="0"/>
    <n v="0"/>
    <n v="0"/>
    <n v="0"/>
    <n v="0"/>
    <n v="0"/>
    <n v="0"/>
    <n v="0"/>
    <n v="0"/>
    <n v="0"/>
    <n v="0"/>
    <n v="0"/>
    <n v="0"/>
    <n v="1"/>
    <n v="150000"/>
    <n v="4"/>
    <n v="1653044"/>
  </r>
  <r>
    <d v="2013-12-19T00:00:00"/>
    <x v="6"/>
    <d v="2013-12-01T00:00:00"/>
    <x v="11"/>
    <x v="0"/>
    <x v="0"/>
    <x v="0"/>
    <n v="0"/>
    <n v="0"/>
    <n v="0"/>
    <n v="0"/>
    <n v="0"/>
    <n v="0"/>
    <n v="0"/>
    <n v="0"/>
    <n v="0"/>
    <n v="0"/>
    <n v="0"/>
    <n v="0"/>
    <n v="5"/>
    <n v="1468283"/>
    <n v="1"/>
    <n v="610380"/>
  </r>
  <r>
    <d v="2013-12-20T00:00:00"/>
    <x v="0"/>
    <d v="2013-12-01T00:00:00"/>
    <x v="11"/>
    <x v="0"/>
    <x v="0"/>
    <x v="0"/>
    <n v="0"/>
    <n v="0"/>
    <n v="0"/>
    <n v="0"/>
    <n v="0"/>
    <n v="0"/>
    <n v="0"/>
    <n v="0"/>
    <n v="0"/>
    <n v="0"/>
    <n v="0"/>
    <n v="0"/>
    <n v="2"/>
    <n v="937289"/>
    <n v="1"/>
    <n v="312240"/>
  </r>
  <r>
    <d v="2013-12-21T00:00:00"/>
    <x v="1"/>
    <d v="2013-12-01T00:00:00"/>
    <x v="11"/>
    <x v="4"/>
    <x v="1654"/>
    <x v="0"/>
    <n v="0"/>
    <n v="0"/>
    <n v="2"/>
    <n v="1179000"/>
    <n v="0"/>
    <n v="0"/>
    <n v="0"/>
    <n v="0"/>
    <n v="0"/>
    <n v="0"/>
    <n v="0"/>
    <n v="0"/>
    <n v="0"/>
    <n v="0"/>
    <n v="1"/>
    <n v="124631"/>
  </r>
  <r>
    <d v="2013-12-22T00:00:00"/>
    <x v="2"/>
    <d v="2013-12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13-12-23T00:00:00"/>
    <x v="3"/>
    <d v="2013-12-01T00:00:00"/>
    <x v="11"/>
    <x v="0"/>
    <x v="0"/>
    <x v="0"/>
    <n v="0"/>
    <n v="0"/>
    <n v="0"/>
    <n v="0"/>
    <n v="0"/>
    <n v="0"/>
    <n v="0"/>
    <n v="0"/>
    <n v="0"/>
    <n v="0"/>
    <n v="0"/>
    <n v="0"/>
    <n v="1"/>
    <n v="200000"/>
    <n v="1"/>
    <n v="450092"/>
  </r>
  <r>
    <d v="2013-12-24T00:00:00"/>
    <x v="4"/>
    <d v="2013-12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13-12-25T00:00:00"/>
    <x v="5"/>
    <d v="2013-12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13-12-26T00:00:00"/>
    <x v="6"/>
    <d v="2013-12-01T00:00:00"/>
    <x v="11"/>
    <x v="0"/>
    <x v="0"/>
    <x v="0"/>
    <n v="0"/>
    <n v="0"/>
    <n v="0"/>
    <n v="0"/>
    <n v="0"/>
    <n v="0"/>
    <n v="0"/>
    <n v="0"/>
    <n v="0"/>
    <n v="0"/>
    <n v="0"/>
    <n v="0"/>
    <n v="1"/>
    <n v="200000"/>
    <n v="4"/>
    <n v="1291680"/>
  </r>
  <r>
    <d v="2013-12-27T00:00:00"/>
    <x v="0"/>
    <d v="2013-12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3"/>
    <n v="533100"/>
  </r>
  <r>
    <d v="2013-12-28T00:00:00"/>
    <x v="1"/>
    <d v="2013-12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13-12-29T00:00:00"/>
    <x v="2"/>
    <d v="2013-12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13-12-30T00:00:00"/>
    <x v="3"/>
    <d v="2013-12-01T00:00:00"/>
    <x v="11"/>
    <x v="0"/>
    <x v="0"/>
    <x v="0"/>
    <n v="0"/>
    <n v="0"/>
    <n v="0"/>
    <n v="0"/>
    <n v="0"/>
    <n v="0"/>
    <n v="0"/>
    <n v="0"/>
    <n v="0"/>
    <n v="0"/>
    <n v="0"/>
    <n v="0"/>
    <n v="4"/>
    <n v="982768"/>
    <n v="0"/>
    <n v="0"/>
  </r>
  <r>
    <d v="2013-12-31T00:00:00"/>
    <x v="4"/>
    <d v="2013-12-01T00:00:00"/>
    <x v="1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14-01-01T00:00:00"/>
    <x v="5"/>
    <d v="2014-01-01T00:00:00"/>
    <x v="12"/>
    <x v="6"/>
    <x v="1734"/>
    <x v="0"/>
    <n v="0"/>
    <n v="0"/>
    <n v="1"/>
    <n v="14783760"/>
    <n v="3"/>
    <n v="12935790"/>
    <n v="0"/>
    <n v="0"/>
    <n v="0"/>
    <n v="0"/>
    <n v="0"/>
    <n v="0"/>
    <n v="0"/>
    <n v="0"/>
    <n v="0"/>
    <n v="0"/>
  </r>
  <r>
    <d v="2014-01-02T00:00:00"/>
    <x v="6"/>
    <d v="2014-01-01T00:00:00"/>
    <x v="12"/>
    <x v="0"/>
    <x v="0"/>
    <x v="0"/>
    <n v="0"/>
    <n v="0"/>
    <n v="0"/>
    <n v="0"/>
    <n v="0"/>
    <n v="0"/>
    <n v="0"/>
    <n v="0"/>
    <n v="0"/>
    <n v="0"/>
    <n v="0"/>
    <n v="0"/>
    <n v="1"/>
    <n v="120650"/>
    <n v="1"/>
    <n v="274320"/>
  </r>
  <r>
    <d v="2014-01-03T00:00:00"/>
    <x v="0"/>
    <d v="2014-01-01T00:00:00"/>
    <x v="12"/>
    <x v="3"/>
    <x v="1735"/>
    <x v="0"/>
    <n v="0"/>
    <n v="0"/>
    <n v="1"/>
    <n v="308000"/>
    <n v="0"/>
    <n v="0"/>
    <n v="0"/>
    <n v="0"/>
    <n v="0"/>
    <n v="0"/>
    <n v="0"/>
    <n v="0"/>
    <n v="5"/>
    <n v="958300"/>
    <n v="1"/>
    <n v="610380"/>
  </r>
  <r>
    <d v="2014-01-04T00:00:00"/>
    <x v="1"/>
    <d v="2014-01-01T00:00:00"/>
    <x v="12"/>
    <x v="4"/>
    <x v="1736"/>
    <x v="1"/>
    <n v="616000"/>
    <n v="0.5"/>
    <n v="1"/>
    <n v="616000"/>
    <n v="0"/>
    <n v="0"/>
    <n v="0"/>
    <n v="0"/>
    <n v="0"/>
    <n v="0"/>
    <n v="0"/>
    <n v="0"/>
    <n v="0"/>
    <n v="0"/>
    <n v="0"/>
    <n v="0"/>
  </r>
  <r>
    <d v="2014-01-05T00:00:00"/>
    <x v="2"/>
    <d v="2014-01-01T00:00:00"/>
    <x v="12"/>
    <x v="2"/>
    <x v="1737"/>
    <x v="1"/>
    <n v="3696000"/>
    <n v="0.33333333333333331"/>
    <n v="1"/>
    <n v="616000"/>
    <n v="0"/>
    <n v="0"/>
    <n v="0"/>
    <n v="0"/>
    <n v="0"/>
    <n v="0"/>
    <n v="1"/>
    <n v="308000"/>
    <n v="0"/>
    <n v="0"/>
    <n v="0"/>
    <n v="0"/>
  </r>
  <r>
    <d v="2014-01-06T00:00:00"/>
    <x v="3"/>
    <d v="2014-01-01T00:00:00"/>
    <x v="12"/>
    <x v="6"/>
    <x v="1738"/>
    <x v="0"/>
    <n v="0"/>
    <n v="0"/>
    <n v="1"/>
    <n v="164267"/>
    <n v="0"/>
    <n v="0"/>
    <n v="0"/>
    <n v="0"/>
    <n v="0"/>
    <n v="0"/>
    <n v="3"/>
    <n v="1232000"/>
    <n v="0"/>
    <n v="0"/>
    <n v="0"/>
    <n v="0"/>
  </r>
  <r>
    <d v="2014-01-07T00:00:00"/>
    <x v="4"/>
    <d v="2014-01-01T00:00:00"/>
    <x v="12"/>
    <x v="0"/>
    <x v="0"/>
    <x v="0"/>
    <n v="0"/>
    <n v="0"/>
    <n v="0"/>
    <n v="0"/>
    <n v="0"/>
    <n v="0"/>
    <n v="0"/>
    <n v="0"/>
    <n v="0"/>
    <n v="0"/>
    <n v="0"/>
    <n v="0"/>
    <n v="5"/>
    <n v="1143365"/>
    <n v="4"/>
    <n v="2220929"/>
  </r>
  <r>
    <d v="2014-01-08T00:00:00"/>
    <x v="5"/>
    <d v="2014-01-01T00:00:00"/>
    <x v="12"/>
    <x v="0"/>
    <x v="0"/>
    <x v="0"/>
    <n v="0"/>
    <n v="0"/>
    <n v="0"/>
    <n v="0"/>
    <n v="0"/>
    <n v="0"/>
    <n v="0"/>
    <n v="0"/>
    <n v="0"/>
    <n v="0"/>
    <n v="0"/>
    <n v="0"/>
    <n v="3"/>
    <n v="460000"/>
    <n v="5"/>
    <n v="2063534"/>
  </r>
  <r>
    <d v="2014-01-09T00:00:00"/>
    <x v="6"/>
    <d v="2014-01-01T00:00:00"/>
    <x v="12"/>
    <x v="0"/>
    <x v="0"/>
    <x v="0"/>
    <n v="0"/>
    <n v="0"/>
    <n v="0"/>
    <n v="0"/>
    <n v="0"/>
    <n v="0"/>
    <n v="0"/>
    <n v="0"/>
    <n v="0"/>
    <n v="0"/>
    <n v="0"/>
    <n v="0"/>
    <n v="6"/>
    <n v="524266"/>
    <n v="2"/>
    <n v="1503402"/>
  </r>
  <r>
    <d v="2014-01-10T00:00:00"/>
    <x v="0"/>
    <d v="2014-01-01T00:00:00"/>
    <x v="12"/>
    <x v="0"/>
    <x v="0"/>
    <x v="0"/>
    <n v="0"/>
    <n v="0"/>
    <n v="0"/>
    <n v="0"/>
    <n v="0"/>
    <n v="0"/>
    <n v="0"/>
    <n v="0"/>
    <n v="0"/>
    <n v="0"/>
    <n v="0"/>
    <n v="0"/>
    <n v="3"/>
    <n v="180800"/>
    <n v="0"/>
    <n v="0"/>
  </r>
  <r>
    <d v="2014-01-11T00:00:00"/>
    <x v="1"/>
    <d v="2014-01-01T00:00:00"/>
    <x v="12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14-01-12T00:00:00"/>
    <x v="2"/>
    <d v="2014-01-01T00:00:00"/>
    <x v="12"/>
    <x v="3"/>
    <x v="1739"/>
    <x v="0"/>
    <n v="0"/>
    <n v="0"/>
    <n v="1"/>
    <n v="14784000"/>
    <n v="0"/>
    <n v="0"/>
    <n v="0"/>
    <n v="0"/>
    <n v="0"/>
    <n v="0"/>
    <n v="0"/>
    <n v="0"/>
    <n v="0"/>
    <n v="0"/>
    <n v="0"/>
    <n v="0"/>
  </r>
  <r>
    <d v="2014-01-13T00:00:00"/>
    <x v="3"/>
    <d v="2014-01-01T00:00:00"/>
    <x v="12"/>
    <x v="0"/>
    <x v="0"/>
    <x v="0"/>
    <n v="0"/>
    <n v="0"/>
    <n v="0"/>
    <n v="0"/>
    <n v="0"/>
    <n v="0"/>
    <n v="0"/>
    <n v="0"/>
    <n v="0"/>
    <n v="0"/>
    <n v="0"/>
    <n v="0"/>
    <n v="0"/>
    <n v="0"/>
    <n v="2"/>
    <n v="549336"/>
  </r>
  <r>
    <d v="2014-01-14T00:00:00"/>
    <x v="4"/>
    <d v="2014-01-01T00:00:00"/>
    <x v="12"/>
    <x v="3"/>
    <x v="1740"/>
    <x v="0"/>
    <n v="0"/>
    <n v="0"/>
    <n v="1"/>
    <n v="616000"/>
    <n v="0"/>
    <n v="0"/>
    <n v="0"/>
    <n v="0"/>
    <n v="0"/>
    <n v="0"/>
    <n v="0"/>
    <n v="0"/>
    <n v="2"/>
    <n v="397855"/>
    <n v="1"/>
    <n v="274320"/>
  </r>
  <r>
    <d v="2014-01-15T00:00:00"/>
    <x v="5"/>
    <d v="2014-01-01T00:00:00"/>
    <x v="12"/>
    <x v="3"/>
    <x v="1741"/>
    <x v="0"/>
    <n v="0"/>
    <n v="0"/>
    <n v="1"/>
    <n v="164267"/>
    <n v="0"/>
    <n v="0"/>
    <n v="0"/>
    <n v="0"/>
    <n v="0"/>
    <n v="0"/>
    <n v="0"/>
    <n v="0"/>
    <n v="2"/>
    <n v="251400"/>
    <n v="2"/>
    <n v="616488"/>
  </r>
  <r>
    <d v="2014-01-16T00:00:00"/>
    <x v="6"/>
    <d v="2014-01-01T00:00:00"/>
    <x v="12"/>
    <x v="0"/>
    <x v="0"/>
    <x v="0"/>
    <n v="0"/>
    <n v="0"/>
    <n v="0"/>
    <n v="0"/>
    <n v="0"/>
    <n v="0"/>
    <n v="0"/>
    <n v="0"/>
    <n v="0"/>
    <n v="0"/>
    <n v="0"/>
    <n v="0"/>
    <n v="1"/>
    <n v="156120"/>
    <n v="2"/>
    <n v="315392"/>
  </r>
  <r>
    <d v="2014-01-17T00:00:00"/>
    <x v="0"/>
    <d v="2014-01-01T00:00:00"/>
    <x v="12"/>
    <x v="21"/>
    <x v="1742"/>
    <x v="6"/>
    <n v="410668"/>
    <n v="0.1"/>
    <n v="31"/>
    <n v="3182677"/>
    <n v="0"/>
    <n v="0"/>
    <n v="2"/>
    <n v="205334"/>
    <n v="0"/>
    <n v="0"/>
    <n v="3"/>
    <n v="308001"/>
    <n v="4"/>
    <n v="1069064"/>
    <n v="2"/>
    <n v="1446637"/>
  </r>
  <r>
    <d v="2014-01-18T00:00:00"/>
    <x v="1"/>
    <d v="2014-01-01T00:00:00"/>
    <x v="12"/>
    <x v="79"/>
    <x v="1743"/>
    <x v="1"/>
    <n v="102667"/>
    <n v="1.9230769230769232E-2"/>
    <n v="45"/>
    <n v="19814681"/>
    <n v="0"/>
    <n v="0"/>
    <n v="0"/>
    <n v="0"/>
    <n v="0"/>
    <n v="0"/>
    <n v="6"/>
    <n v="616002"/>
    <n v="0"/>
    <n v="0"/>
    <n v="0"/>
    <n v="0"/>
  </r>
  <r>
    <d v="2014-01-19T00:00:00"/>
    <x v="2"/>
    <d v="2014-01-01T00:00:00"/>
    <x v="12"/>
    <x v="18"/>
    <x v="1744"/>
    <x v="2"/>
    <n v="205334"/>
    <n v="0.1111111111111111"/>
    <n v="15"/>
    <n v="1540005"/>
    <n v="0"/>
    <n v="0"/>
    <n v="0"/>
    <n v="0"/>
    <n v="0"/>
    <n v="0"/>
    <n v="1"/>
    <n v="102667"/>
    <n v="0"/>
    <n v="0"/>
    <n v="0"/>
    <n v="0"/>
  </r>
  <r>
    <d v="2014-01-20T00:00:00"/>
    <x v="3"/>
    <d v="2014-01-01T00:00:00"/>
    <x v="12"/>
    <x v="9"/>
    <x v="1745"/>
    <x v="1"/>
    <n v="102667"/>
    <n v="0.1"/>
    <n v="9"/>
    <n v="924003"/>
    <n v="0"/>
    <n v="0"/>
    <n v="0"/>
    <n v="0"/>
    <n v="0"/>
    <n v="0"/>
    <n v="0"/>
    <n v="0"/>
    <n v="1"/>
    <n v="116767"/>
    <n v="1"/>
    <n v="897235"/>
  </r>
  <r>
    <d v="2014-01-21T00:00:00"/>
    <x v="4"/>
    <d v="2014-01-01T00:00:00"/>
    <x v="12"/>
    <x v="6"/>
    <x v="1746"/>
    <x v="0"/>
    <n v="0"/>
    <n v="0"/>
    <n v="3"/>
    <n v="513334"/>
    <n v="0"/>
    <n v="0"/>
    <n v="0"/>
    <n v="0"/>
    <n v="0"/>
    <n v="0"/>
    <n v="1"/>
    <n v="192500"/>
    <n v="1"/>
    <n v="70583"/>
    <n v="1"/>
    <n v="274320"/>
  </r>
  <r>
    <d v="2014-01-22T00:00:00"/>
    <x v="5"/>
    <d v="2014-01-01T00:00:00"/>
    <x v="12"/>
    <x v="5"/>
    <x v="1747"/>
    <x v="0"/>
    <n v="0"/>
    <n v="0"/>
    <n v="5"/>
    <n v="2628267"/>
    <n v="0"/>
    <n v="0"/>
    <n v="0"/>
    <n v="0"/>
    <n v="0"/>
    <n v="0"/>
    <n v="0"/>
    <n v="0"/>
    <n v="6"/>
    <n v="725100"/>
    <n v="2"/>
    <n v="380708"/>
  </r>
  <r>
    <d v="2014-01-23T00:00:00"/>
    <x v="6"/>
    <d v="2014-01-01T00:00:00"/>
    <x v="12"/>
    <x v="0"/>
    <x v="0"/>
    <x v="0"/>
    <n v="0"/>
    <n v="0"/>
    <n v="0"/>
    <n v="0"/>
    <n v="0"/>
    <n v="0"/>
    <n v="0"/>
    <n v="0"/>
    <n v="0"/>
    <n v="0"/>
    <n v="0"/>
    <n v="0"/>
    <n v="8"/>
    <n v="1234307"/>
    <n v="5"/>
    <n v="1242716"/>
  </r>
  <r>
    <d v="2014-01-24T00:00:00"/>
    <x v="0"/>
    <d v="2014-01-01T00:00:00"/>
    <x v="12"/>
    <x v="9"/>
    <x v="1748"/>
    <x v="0"/>
    <n v="0"/>
    <n v="0"/>
    <n v="8"/>
    <n v="4620000"/>
    <n v="0"/>
    <n v="0"/>
    <n v="0"/>
    <n v="0"/>
    <n v="0"/>
    <n v="0"/>
    <n v="2"/>
    <n v="1232000"/>
    <n v="8"/>
    <n v="1766320"/>
    <n v="3"/>
    <n v="978794"/>
  </r>
  <r>
    <d v="2014-01-25T00:00:00"/>
    <x v="1"/>
    <d v="2014-01-01T00:00:00"/>
    <x v="12"/>
    <x v="3"/>
    <x v="1740"/>
    <x v="0"/>
    <n v="0"/>
    <n v="0"/>
    <n v="0"/>
    <n v="0"/>
    <n v="0"/>
    <n v="0"/>
    <n v="0"/>
    <n v="0"/>
    <n v="0"/>
    <n v="0"/>
    <n v="1"/>
    <n v="616000"/>
    <n v="0"/>
    <n v="0"/>
    <n v="0"/>
    <n v="0"/>
  </r>
  <r>
    <d v="2014-01-26T00:00:00"/>
    <x v="2"/>
    <d v="2014-01-01T00:00:00"/>
    <x v="12"/>
    <x v="3"/>
    <x v="1741"/>
    <x v="0"/>
    <n v="0"/>
    <n v="0"/>
    <n v="1"/>
    <n v="164267"/>
    <n v="0"/>
    <n v="0"/>
    <n v="0"/>
    <n v="0"/>
    <n v="0"/>
    <n v="0"/>
    <n v="0"/>
    <n v="0"/>
    <n v="0"/>
    <n v="0"/>
    <n v="0"/>
    <n v="0"/>
  </r>
  <r>
    <d v="2014-01-27T00:00:00"/>
    <x v="3"/>
    <d v="2014-01-01T00:00:00"/>
    <x v="12"/>
    <x v="3"/>
    <x v="1740"/>
    <x v="0"/>
    <n v="0"/>
    <n v="0"/>
    <n v="1"/>
    <n v="616000"/>
    <n v="0"/>
    <n v="0"/>
    <n v="0"/>
    <n v="0"/>
    <n v="0"/>
    <n v="0"/>
    <n v="0"/>
    <n v="0"/>
    <n v="4"/>
    <n v="663000"/>
    <n v="3"/>
    <n v="596331"/>
  </r>
  <r>
    <d v="2014-01-28T00:00:00"/>
    <x v="4"/>
    <d v="2014-01-01T00:00:00"/>
    <x v="12"/>
    <x v="0"/>
    <x v="0"/>
    <x v="0"/>
    <n v="0"/>
    <n v="0"/>
    <n v="0"/>
    <n v="0"/>
    <n v="0"/>
    <n v="0"/>
    <n v="0"/>
    <n v="0"/>
    <n v="0"/>
    <n v="0"/>
    <n v="0"/>
    <n v="0"/>
    <n v="2"/>
    <n v="194200"/>
    <n v="0"/>
    <n v="0"/>
  </r>
  <r>
    <d v="2014-01-29T00:00:00"/>
    <x v="5"/>
    <d v="2014-01-01T00:00:00"/>
    <x v="12"/>
    <x v="4"/>
    <x v="1749"/>
    <x v="0"/>
    <n v="0"/>
    <n v="0"/>
    <n v="1"/>
    <n v="616000"/>
    <n v="0"/>
    <n v="0"/>
    <n v="0"/>
    <n v="0"/>
    <n v="0"/>
    <n v="0"/>
    <n v="1"/>
    <n v="192500"/>
    <n v="2"/>
    <n v="500000"/>
    <n v="2"/>
    <n v="1175027"/>
  </r>
  <r>
    <d v="2014-01-30T00:00:00"/>
    <x v="6"/>
    <d v="2014-01-01T00:00:00"/>
    <x v="12"/>
    <x v="0"/>
    <x v="0"/>
    <x v="0"/>
    <n v="0"/>
    <n v="0"/>
    <n v="0"/>
    <n v="0"/>
    <n v="0"/>
    <n v="0"/>
    <n v="0"/>
    <n v="0"/>
    <n v="0"/>
    <n v="0"/>
    <n v="0"/>
    <n v="0"/>
    <n v="1"/>
    <n v="82768"/>
    <n v="2"/>
    <n v="808860"/>
  </r>
  <r>
    <d v="2014-01-31T00:00:00"/>
    <x v="0"/>
    <d v="2014-01-01T00:00:00"/>
    <x v="12"/>
    <x v="6"/>
    <x v="1750"/>
    <x v="0"/>
    <n v="0"/>
    <n v="0"/>
    <n v="2"/>
    <n v="472267"/>
    <n v="0"/>
    <n v="0"/>
    <n v="0"/>
    <n v="0"/>
    <n v="0"/>
    <n v="0"/>
    <n v="2"/>
    <n v="385000"/>
    <n v="1"/>
    <n v="200000"/>
    <n v="1"/>
    <n v="274320"/>
  </r>
  <r>
    <d v="2014-02-01T00:00:00"/>
    <x v="1"/>
    <d v="2014-02-01T00:00:00"/>
    <x v="12"/>
    <x v="8"/>
    <x v="1751"/>
    <x v="0"/>
    <n v="0"/>
    <n v="0"/>
    <n v="4"/>
    <n v="4784267"/>
    <n v="0"/>
    <n v="0"/>
    <n v="0"/>
    <n v="0"/>
    <n v="0"/>
    <n v="0"/>
    <n v="3"/>
    <n v="30261000"/>
    <n v="0"/>
    <n v="0"/>
    <n v="0"/>
    <n v="0"/>
  </r>
  <r>
    <d v="2014-02-02T00:00:00"/>
    <x v="2"/>
    <d v="2014-02-01T00:00:00"/>
    <x v="12"/>
    <x v="4"/>
    <x v="1752"/>
    <x v="0"/>
    <n v="0"/>
    <n v="0"/>
    <n v="2"/>
    <n v="924000"/>
    <n v="0"/>
    <n v="0"/>
    <n v="0"/>
    <n v="0"/>
    <n v="0"/>
    <n v="0"/>
    <n v="0"/>
    <n v="0"/>
    <n v="0"/>
    <n v="0"/>
    <n v="0"/>
    <n v="0"/>
  </r>
  <r>
    <d v="2014-02-03T00:00:00"/>
    <x v="3"/>
    <d v="2014-02-01T00:00:00"/>
    <x v="12"/>
    <x v="6"/>
    <x v="1753"/>
    <x v="0"/>
    <n v="0"/>
    <n v="0"/>
    <n v="3"/>
    <n v="1540000"/>
    <n v="0"/>
    <n v="0"/>
    <n v="0"/>
    <n v="0"/>
    <n v="0"/>
    <n v="0"/>
    <n v="1"/>
    <n v="308000"/>
    <n v="6"/>
    <n v="661700"/>
    <n v="2"/>
    <n v="613547"/>
  </r>
  <r>
    <d v="2014-02-04T00:00:00"/>
    <x v="4"/>
    <d v="2014-02-01T00:00:00"/>
    <x v="12"/>
    <x v="0"/>
    <x v="0"/>
    <x v="0"/>
    <n v="0"/>
    <n v="0"/>
    <n v="0"/>
    <n v="0"/>
    <n v="0"/>
    <n v="0"/>
    <n v="0"/>
    <n v="0"/>
    <n v="0"/>
    <n v="0"/>
    <n v="0"/>
    <n v="0"/>
    <n v="4"/>
    <n v="436000"/>
    <n v="4"/>
    <n v="1162076"/>
  </r>
  <r>
    <d v="2014-02-05T00:00:00"/>
    <x v="5"/>
    <d v="2014-02-01T00:00:00"/>
    <x v="12"/>
    <x v="6"/>
    <x v="1753"/>
    <x v="0"/>
    <n v="0"/>
    <n v="0"/>
    <n v="3"/>
    <n v="1540000"/>
    <n v="0"/>
    <n v="0"/>
    <n v="0"/>
    <n v="0"/>
    <n v="0"/>
    <n v="0"/>
    <n v="1"/>
    <n v="308000"/>
    <n v="2"/>
    <n v="180575"/>
    <n v="1"/>
    <n v="312240"/>
  </r>
  <r>
    <d v="2014-02-06T00:00:00"/>
    <x v="6"/>
    <d v="2014-02-01T00:00:00"/>
    <x v="12"/>
    <x v="6"/>
    <x v="1754"/>
    <x v="0"/>
    <n v="0"/>
    <n v="0"/>
    <n v="3"/>
    <n v="1396267"/>
    <n v="0"/>
    <n v="0"/>
    <n v="0"/>
    <n v="0"/>
    <n v="0"/>
    <n v="0"/>
    <n v="1"/>
    <n v="616000"/>
    <n v="3"/>
    <n v="405045"/>
    <n v="2"/>
    <n v="292108"/>
  </r>
  <r>
    <d v="2014-02-07T00:00:00"/>
    <x v="0"/>
    <d v="2014-02-01T00:00:00"/>
    <x v="12"/>
    <x v="2"/>
    <x v="1755"/>
    <x v="0"/>
    <n v="0"/>
    <n v="0"/>
    <n v="1"/>
    <n v="616000"/>
    <n v="0"/>
    <n v="0"/>
    <n v="0"/>
    <n v="0"/>
    <n v="0"/>
    <n v="0"/>
    <n v="2"/>
    <n v="385000"/>
    <n v="6"/>
    <n v="604100"/>
    <n v="2"/>
    <n v="420600"/>
  </r>
  <r>
    <d v="2014-02-08T00:00:00"/>
    <x v="1"/>
    <d v="2014-02-01T00:00:00"/>
    <x v="12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14-02-09T00:00:00"/>
    <x v="2"/>
    <d v="2014-02-01T00:00:00"/>
    <x v="12"/>
    <x v="8"/>
    <x v="1756"/>
    <x v="0"/>
    <n v="0"/>
    <n v="0"/>
    <n v="7"/>
    <n v="4312000"/>
    <n v="0"/>
    <n v="0"/>
    <n v="0"/>
    <n v="0"/>
    <n v="0"/>
    <n v="0"/>
    <n v="0"/>
    <n v="0"/>
    <n v="0"/>
    <n v="0"/>
    <n v="0"/>
    <n v="0"/>
  </r>
  <r>
    <d v="2014-02-10T00:00:00"/>
    <x v="3"/>
    <d v="2014-02-01T00:00:00"/>
    <x v="12"/>
    <x v="1"/>
    <x v="1757"/>
    <x v="0"/>
    <n v="0"/>
    <n v="0"/>
    <n v="6"/>
    <n v="2464000"/>
    <n v="0"/>
    <n v="0"/>
    <n v="0"/>
    <n v="0"/>
    <n v="0"/>
    <n v="0"/>
    <n v="0"/>
    <n v="0"/>
    <n v="4"/>
    <n v="742170"/>
    <n v="2"/>
    <n v="581173"/>
  </r>
  <r>
    <d v="2014-02-11T00:00:00"/>
    <x v="4"/>
    <d v="2014-02-01T00:00:00"/>
    <x v="12"/>
    <x v="3"/>
    <x v="1740"/>
    <x v="0"/>
    <n v="0"/>
    <n v="0"/>
    <n v="0"/>
    <n v="0"/>
    <n v="0"/>
    <n v="0"/>
    <n v="0"/>
    <n v="0"/>
    <n v="1"/>
    <n v="616000"/>
    <n v="0"/>
    <n v="0"/>
    <n v="7"/>
    <n v="1232920"/>
    <n v="1"/>
    <n v="468585"/>
  </r>
  <r>
    <d v="2014-02-12T00:00:00"/>
    <x v="5"/>
    <d v="2014-02-01T00:00:00"/>
    <x v="12"/>
    <x v="1"/>
    <x v="1758"/>
    <x v="0"/>
    <n v="0"/>
    <n v="0"/>
    <n v="4"/>
    <n v="1560534"/>
    <n v="0"/>
    <n v="0"/>
    <n v="0"/>
    <n v="0"/>
    <n v="0"/>
    <n v="0"/>
    <n v="2"/>
    <n v="718667"/>
    <n v="10"/>
    <n v="1148500"/>
    <n v="2"/>
    <n v="381553"/>
  </r>
  <r>
    <d v="2014-02-13T00:00:00"/>
    <x v="6"/>
    <d v="2014-02-01T00:00:00"/>
    <x v="12"/>
    <x v="6"/>
    <x v="1759"/>
    <x v="0"/>
    <n v="0"/>
    <n v="0"/>
    <n v="4"/>
    <n v="1252534"/>
    <n v="0"/>
    <n v="0"/>
    <n v="0"/>
    <n v="0"/>
    <n v="0"/>
    <n v="0"/>
    <n v="0"/>
    <n v="0"/>
    <n v="1"/>
    <n v="160000"/>
    <n v="2"/>
    <n v="1275134"/>
  </r>
  <r>
    <d v="2014-02-14T00:00:00"/>
    <x v="0"/>
    <d v="2014-02-01T00:00:00"/>
    <x v="12"/>
    <x v="6"/>
    <x v="1755"/>
    <x v="0"/>
    <n v="0"/>
    <n v="0"/>
    <n v="2"/>
    <n v="616000"/>
    <n v="1"/>
    <n v="192500"/>
    <n v="0"/>
    <n v="0"/>
    <n v="0"/>
    <n v="0"/>
    <n v="1"/>
    <n v="192500"/>
    <n v="0"/>
    <n v="0"/>
    <n v="1"/>
    <n v="129600"/>
  </r>
  <r>
    <d v="2014-02-15T00:00:00"/>
    <x v="1"/>
    <d v="2014-02-01T00:00:00"/>
    <x v="12"/>
    <x v="2"/>
    <x v="1760"/>
    <x v="0"/>
    <n v="0"/>
    <n v="0"/>
    <n v="3"/>
    <n v="636534"/>
    <n v="0"/>
    <n v="0"/>
    <n v="0"/>
    <n v="0"/>
    <n v="0"/>
    <n v="0"/>
    <n v="0"/>
    <n v="0"/>
    <n v="0"/>
    <n v="0"/>
    <n v="0"/>
    <n v="0"/>
  </r>
  <r>
    <d v="2014-02-16T00:00:00"/>
    <x v="2"/>
    <d v="2014-02-01T00:00:00"/>
    <x v="12"/>
    <x v="14"/>
    <x v="1761"/>
    <x v="0"/>
    <n v="0"/>
    <n v="0"/>
    <n v="8"/>
    <n v="3244267"/>
    <n v="0"/>
    <n v="0"/>
    <n v="0"/>
    <n v="0"/>
    <n v="0"/>
    <n v="0"/>
    <n v="0"/>
    <n v="0"/>
    <n v="0"/>
    <n v="0"/>
    <n v="0"/>
    <n v="0"/>
  </r>
  <r>
    <d v="2014-02-17T00:00:00"/>
    <x v="3"/>
    <d v="2014-02-01T00:00:00"/>
    <x v="12"/>
    <x v="0"/>
    <x v="0"/>
    <x v="0"/>
    <n v="0"/>
    <n v="0"/>
    <n v="0"/>
    <n v="0"/>
    <n v="0"/>
    <n v="0"/>
    <n v="0"/>
    <n v="0"/>
    <n v="0"/>
    <n v="0"/>
    <n v="0"/>
    <n v="0"/>
    <n v="0"/>
    <n v="0"/>
    <n v="2"/>
    <n v="403920"/>
  </r>
  <r>
    <d v="2014-02-18T00:00:00"/>
    <x v="4"/>
    <d v="2014-02-01T00:00:00"/>
    <x v="12"/>
    <x v="3"/>
    <x v="1735"/>
    <x v="0"/>
    <n v="0"/>
    <n v="0"/>
    <n v="0"/>
    <n v="0"/>
    <n v="0"/>
    <n v="0"/>
    <n v="0"/>
    <n v="0"/>
    <n v="0"/>
    <n v="0"/>
    <n v="1"/>
    <n v="308000"/>
    <n v="2"/>
    <n v="159491"/>
    <n v="2"/>
    <n v="403920"/>
  </r>
  <r>
    <d v="2014-02-19T00:00:00"/>
    <x v="5"/>
    <d v="2014-02-01T00:00:00"/>
    <x v="12"/>
    <x v="6"/>
    <x v="1762"/>
    <x v="0"/>
    <n v="0"/>
    <n v="0"/>
    <n v="3"/>
    <n v="944534"/>
    <n v="0"/>
    <n v="0"/>
    <n v="0"/>
    <n v="0"/>
    <n v="0"/>
    <n v="0"/>
    <n v="1"/>
    <n v="164267"/>
    <n v="1"/>
    <n v="51400"/>
    <n v="5"/>
    <n v="1706503"/>
  </r>
  <r>
    <d v="2014-02-20T00:00:00"/>
    <x v="6"/>
    <d v="2014-02-01T00:00:00"/>
    <x v="12"/>
    <x v="6"/>
    <x v="1738"/>
    <x v="0"/>
    <n v="0"/>
    <n v="0"/>
    <n v="3"/>
    <n v="1088267"/>
    <n v="0"/>
    <n v="0"/>
    <n v="0"/>
    <n v="0"/>
    <n v="0"/>
    <n v="0"/>
    <n v="1"/>
    <n v="308000"/>
    <n v="2"/>
    <n v="121400"/>
    <n v="0"/>
    <n v="0"/>
  </r>
  <r>
    <d v="2014-02-21T00:00:00"/>
    <x v="0"/>
    <d v="2014-02-01T00:00:00"/>
    <x v="12"/>
    <x v="14"/>
    <x v="1763"/>
    <x v="0"/>
    <n v="0"/>
    <n v="0"/>
    <n v="5"/>
    <n v="5708267"/>
    <n v="0"/>
    <n v="0"/>
    <n v="0"/>
    <n v="0"/>
    <n v="0"/>
    <n v="0"/>
    <n v="3"/>
    <n v="1001000"/>
    <n v="0"/>
    <n v="0"/>
    <n v="2"/>
    <n v="453220"/>
  </r>
  <r>
    <d v="2014-02-22T00:00:00"/>
    <x v="1"/>
    <d v="2014-02-01T00:00:00"/>
    <x v="12"/>
    <x v="7"/>
    <x v="1764"/>
    <x v="0"/>
    <n v="0"/>
    <n v="0"/>
    <n v="7"/>
    <n v="4004000"/>
    <n v="0"/>
    <n v="0"/>
    <n v="0"/>
    <n v="0"/>
    <n v="0"/>
    <n v="0"/>
    <n v="2"/>
    <n v="318267"/>
    <n v="0"/>
    <n v="0"/>
    <n v="0"/>
    <n v="0"/>
  </r>
  <r>
    <d v="2014-02-23T00:00:00"/>
    <x v="2"/>
    <d v="2014-02-01T00:00:00"/>
    <x v="12"/>
    <x v="4"/>
    <x v="1752"/>
    <x v="0"/>
    <n v="0"/>
    <n v="0"/>
    <n v="2"/>
    <n v="924000"/>
    <n v="0"/>
    <n v="0"/>
    <n v="0"/>
    <n v="0"/>
    <n v="0"/>
    <n v="0"/>
    <n v="0"/>
    <n v="0"/>
    <n v="0"/>
    <n v="0"/>
    <n v="0"/>
    <n v="0"/>
  </r>
  <r>
    <d v="2014-02-24T00:00:00"/>
    <x v="3"/>
    <d v="2014-02-01T00:00:00"/>
    <x v="12"/>
    <x v="8"/>
    <x v="1765"/>
    <x v="0"/>
    <n v="0"/>
    <n v="0"/>
    <n v="3"/>
    <n v="1232000"/>
    <n v="1"/>
    <n v="192500"/>
    <n v="0"/>
    <n v="0"/>
    <n v="0"/>
    <n v="0"/>
    <n v="3"/>
    <n v="1617000"/>
    <n v="5"/>
    <n v="1738638"/>
    <n v="2"/>
    <n v="548640"/>
  </r>
  <r>
    <d v="2014-02-25T00:00:00"/>
    <x v="4"/>
    <d v="2014-02-01T00:00:00"/>
    <x v="12"/>
    <x v="2"/>
    <x v="1766"/>
    <x v="0"/>
    <n v="0"/>
    <n v="0"/>
    <n v="2"/>
    <n v="924000"/>
    <n v="0"/>
    <n v="0"/>
    <n v="0"/>
    <n v="0"/>
    <n v="0"/>
    <n v="0"/>
    <n v="1"/>
    <n v="134750"/>
    <n v="0"/>
    <n v="0"/>
    <n v="1"/>
    <n v="462572"/>
  </r>
  <r>
    <d v="2014-02-26T00:00:00"/>
    <x v="5"/>
    <d v="2014-02-01T00:00:00"/>
    <x v="12"/>
    <x v="8"/>
    <x v="1761"/>
    <x v="0"/>
    <n v="0"/>
    <n v="0"/>
    <n v="4"/>
    <n v="2464000"/>
    <n v="0"/>
    <n v="0"/>
    <n v="0"/>
    <n v="0"/>
    <n v="0"/>
    <n v="0"/>
    <n v="3"/>
    <n v="780267"/>
    <n v="3"/>
    <n v="450000"/>
    <n v="4"/>
    <n v="1095441"/>
  </r>
  <r>
    <d v="2014-02-27T00:00:00"/>
    <x v="6"/>
    <d v="2014-02-01T00:00:00"/>
    <x v="12"/>
    <x v="6"/>
    <x v="1757"/>
    <x v="0"/>
    <n v="0"/>
    <n v="0"/>
    <n v="4"/>
    <n v="2464000"/>
    <n v="0"/>
    <n v="0"/>
    <n v="0"/>
    <n v="0"/>
    <n v="0"/>
    <n v="0"/>
    <n v="0"/>
    <n v="0"/>
    <n v="6"/>
    <n v="1055000"/>
    <n v="5"/>
    <n v="1512728"/>
  </r>
  <r>
    <d v="2014-02-28T00:00:00"/>
    <x v="0"/>
    <d v="2014-02-01T00:00:00"/>
    <x v="12"/>
    <x v="5"/>
    <x v="1767"/>
    <x v="0"/>
    <n v="0"/>
    <n v="0"/>
    <n v="4"/>
    <n v="1560534"/>
    <n v="0"/>
    <n v="0"/>
    <n v="0"/>
    <n v="0"/>
    <n v="0"/>
    <n v="0"/>
    <n v="1"/>
    <n v="308000"/>
    <n v="2"/>
    <n v="200000"/>
    <n v="3"/>
    <n v="1022700"/>
  </r>
  <r>
    <d v="2014-03-01T00:00:00"/>
    <x v="1"/>
    <d v="2014-03-01T00:00:00"/>
    <x v="12"/>
    <x v="2"/>
    <x v="1768"/>
    <x v="0"/>
    <n v="0"/>
    <n v="0"/>
    <n v="1"/>
    <n v="616000"/>
    <n v="2"/>
    <n v="539000"/>
    <n v="0"/>
    <n v="0"/>
    <n v="0"/>
    <n v="0"/>
    <n v="0"/>
    <n v="0"/>
    <n v="0"/>
    <n v="0"/>
    <n v="0"/>
    <n v="0"/>
  </r>
  <r>
    <d v="2014-03-02T00:00:00"/>
    <x v="2"/>
    <d v="2014-03-01T00:00:00"/>
    <x v="12"/>
    <x v="6"/>
    <x v="1769"/>
    <x v="0"/>
    <n v="0"/>
    <n v="0"/>
    <n v="1"/>
    <n v="616000"/>
    <n v="0"/>
    <n v="0"/>
    <n v="0"/>
    <n v="0"/>
    <n v="0"/>
    <n v="0"/>
    <n v="3"/>
    <n v="500500"/>
    <n v="0"/>
    <n v="0"/>
    <n v="0"/>
    <n v="0"/>
  </r>
  <r>
    <d v="2014-03-03T00:00:00"/>
    <x v="3"/>
    <d v="2014-03-01T00:00:00"/>
    <x v="12"/>
    <x v="5"/>
    <x v="1770"/>
    <x v="0"/>
    <n v="0"/>
    <n v="0"/>
    <n v="3"/>
    <n v="1848000"/>
    <n v="0"/>
    <n v="0"/>
    <n v="0"/>
    <n v="0"/>
    <n v="0"/>
    <n v="0"/>
    <n v="2"/>
    <n v="924000"/>
    <n v="0"/>
    <n v="0"/>
    <n v="2"/>
    <n v="596420"/>
  </r>
  <r>
    <d v="2014-03-04T00:00:00"/>
    <x v="4"/>
    <d v="2014-03-01T00:00:00"/>
    <x v="12"/>
    <x v="6"/>
    <x v="1771"/>
    <x v="0"/>
    <n v="0"/>
    <n v="0"/>
    <n v="3"/>
    <n v="944534"/>
    <n v="0"/>
    <n v="0"/>
    <n v="0"/>
    <n v="0"/>
    <n v="0"/>
    <n v="0"/>
    <n v="1"/>
    <n v="385000"/>
    <n v="0"/>
    <n v="0"/>
    <n v="0"/>
    <n v="0"/>
  </r>
  <r>
    <d v="2014-03-05T00:00:00"/>
    <x v="5"/>
    <d v="2014-03-01T00:00:00"/>
    <x v="12"/>
    <x v="9"/>
    <x v="1772"/>
    <x v="0"/>
    <n v="0"/>
    <n v="0"/>
    <n v="5"/>
    <n v="2012267"/>
    <n v="1"/>
    <n v="14784000"/>
    <n v="0"/>
    <n v="0"/>
    <n v="0"/>
    <n v="0"/>
    <n v="4"/>
    <n v="1357767"/>
    <n v="0"/>
    <n v="0"/>
    <n v="1"/>
    <n v="292364"/>
  </r>
  <r>
    <d v="2014-03-06T00:00:00"/>
    <x v="6"/>
    <d v="2014-03-01T00:00:00"/>
    <x v="12"/>
    <x v="5"/>
    <x v="1773"/>
    <x v="1"/>
    <n v="308000"/>
    <n v="0.2"/>
    <n v="2"/>
    <n v="1232000"/>
    <n v="0"/>
    <n v="0"/>
    <n v="0"/>
    <n v="0"/>
    <n v="0"/>
    <n v="0"/>
    <n v="2"/>
    <n v="718667"/>
    <n v="1"/>
    <n v="190000"/>
    <n v="4"/>
    <n v="1658563"/>
  </r>
  <r>
    <d v="2014-03-07T00:00:00"/>
    <x v="0"/>
    <d v="2014-03-01T00:00:00"/>
    <x v="12"/>
    <x v="8"/>
    <x v="1774"/>
    <x v="1"/>
    <n v="616000"/>
    <n v="0.14285714285714285"/>
    <n v="5"/>
    <n v="1560534"/>
    <n v="0"/>
    <n v="0"/>
    <n v="0"/>
    <n v="0"/>
    <n v="0"/>
    <n v="0"/>
    <n v="1"/>
    <n v="164267"/>
    <n v="0"/>
    <n v="0"/>
    <n v="2"/>
    <n v="624468"/>
  </r>
  <r>
    <d v="2014-03-08T00:00:00"/>
    <x v="1"/>
    <d v="2014-03-01T00:00:00"/>
    <x v="12"/>
    <x v="4"/>
    <x v="1752"/>
    <x v="0"/>
    <n v="0"/>
    <n v="0"/>
    <n v="2"/>
    <n v="924000"/>
    <n v="0"/>
    <n v="0"/>
    <n v="0"/>
    <n v="0"/>
    <n v="0"/>
    <n v="0"/>
    <n v="0"/>
    <n v="0"/>
    <n v="0"/>
    <n v="0"/>
    <n v="1"/>
    <n v="245100"/>
  </r>
  <r>
    <d v="2014-03-09T00:00:00"/>
    <x v="2"/>
    <d v="2014-03-01T00:00:00"/>
    <x v="12"/>
    <x v="2"/>
    <x v="1752"/>
    <x v="0"/>
    <n v="0"/>
    <n v="0"/>
    <n v="2"/>
    <n v="924000"/>
    <n v="1"/>
    <n v="0"/>
    <n v="0"/>
    <n v="0"/>
    <n v="0"/>
    <n v="0"/>
    <n v="0"/>
    <n v="0"/>
    <n v="0"/>
    <n v="0"/>
    <n v="0"/>
    <n v="0"/>
  </r>
  <r>
    <d v="2014-03-10T00:00:00"/>
    <x v="3"/>
    <d v="2014-03-01T00:00:00"/>
    <x v="12"/>
    <x v="0"/>
    <x v="0"/>
    <x v="0"/>
    <n v="0"/>
    <n v="0"/>
    <n v="0"/>
    <n v="0"/>
    <n v="0"/>
    <n v="0"/>
    <n v="0"/>
    <n v="0"/>
    <n v="0"/>
    <n v="0"/>
    <n v="0"/>
    <n v="0"/>
    <n v="0"/>
    <n v="0"/>
    <n v="5"/>
    <n v="1387624"/>
  </r>
  <r>
    <d v="2014-03-11T00:00:00"/>
    <x v="4"/>
    <d v="2014-03-01T00:00:00"/>
    <x v="12"/>
    <x v="3"/>
    <x v="1740"/>
    <x v="0"/>
    <n v="0"/>
    <n v="0"/>
    <n v="1"/>
    <n v="616000"/>
    <n v="0"/>
    <n v="0"/>
    <n v="0"/>
    <n v="0"/>
    <n v="0"/>
    <n v="0"/>
    <n v="0"/>
    <n v="0"/>
    <n v="0"/>
    <n v="0"/>
    <n v="1"/>
    <n v="400974"/>
  </r>
  <r>
    <d v="2014-03-12T00:00:00"/>
    <x v="5"/>
    <d v="2014-03-01T00:00:00"/>
    <x v="12"/>
    <x v="3"/>
    <x v="1740"/>
    <x v="0"/>
    <n v="0"/>
    <n v="0"/>
    <n v="1"/>
    <n v="616000"/>
    <n v="0"/>
    <n v="0"/>
    <n v="0"/>
    <n v="0"/>
    <n v="0"/>
    <n v="0"/>
    <n v="0"/>
    <n v="0"/>
    <n v="2"/>
    <n v="271000"/>
    <n v="1"/>
    <n v="200020"/>
  </r>
  <r>
    <d v="2014-03-13T00:00:00"/>
    <x v="6"/>
    <d v="2014-03-01T00:00:00"/>
    <x v="12"/>
    <x v="4"/>
    <x v="1752"/>
    <x v="0"/>
    <n v="0"/>
    <n v="0"/>
    <n v="2"/>
    <n v="924000"/>
    <n v="0"/>
    <n v="0"/>
    <n v="0"/>
    <n v="0"/>
    <n v="0"/>
    <n v="0"/>
    <n v="0"/>
    <n v="0"/>
    <n v="4"/>
    <n v="840000"/>
    <n v="3"/>
    <n v="1106765"/>
  </r>
  <r>
    <d v="2014-03-14T00:00:00"/>
    <x v="0"/>
    <d v="2014-03-01T00:00:00"/>
    <x v="12"/>
    <x v="4"/>
    <x v="1755"/>
    <x v="0"/>
    <n v="0"/>
    <n v="0"/>
    <n v="1"/>
    <n v="616000"/>
    <n v="0"/>
    <n v="0"/>
    <n v="0"/>
    <n v="0"/>
    <n v="0"/>
    <n v="0"/>
    <n v="1"/>
    <n v="385000"/>
    <n v="4"/>
    <n v="800000"/>
    <n v="0"/>
    <n v="0"/>
  </r>
  <r>
    <d v="2014-03-15T00:00:00"/>
    <x v="1"/>
    <d v="2014-03-01T00:00:00"/>
    <x v="12"/>
    <x v="7"/>
    <x v="1775"/>
    <x v="0"/>
    <n v="0"/>
    <n v="0"/>
    <n v="5"/>
    <n v="31416000"/>
    <n v="0"/>
    <n v="0"/>
    <n v="0"/>
    <n v="0"/>
    <n v="0"/>
    <n v="0"/>
    <n v="4"/>
    <n v="1498934"/>
    <n v="0"/>
    <n v="0"/>
    <n v="1"/>
    <n v="882398"/>
  </r>
  <r>
    <d v="2014-03-16T00:00:00"/>
    <x v="2"/>
    <d v="2014-03-01T00:00:00"/>
    <x v="12"/>
    <x v="2"/>
    <x v="1776"/>
    <x v="0"/>
    <n v="0"/>
    <n v="0"/>
    <n v="3"/>
    <n v="944534"/>
    <n v="0"/>
    <n v="0"/>
    <n v="0"/>
    <n v="0"/>
    <n v="0"/>
    <n v="0"/>
    <n v="0"/>
    <n v="0"/>
    <n v="0"/>
    <n v="0"/>
    <n v="0"/>
    <n v="0"/>
  </r>
  <r>
    <d v="2014-03-17T00:00:00"/>
    <x v="3"/>
    <d v="2014-03-01T00:00:00"/>
    <x v="12"/>
    <x v="7"/>
    <x v="1761"/>
    <x v="0"/>
    <n v="0"/>
    <n v="0"/>
    <n v="5"/>
    <n v="2012267"/>
    <n v="0"/>
    <n v="0"/>
    <n v="0"/>
    <n v="0"/>
    <n v="0"/>
    <n v="0"/>
    <n v="4"/>
    <n v="1232000"/>
    <n v="0"/>
    <n v="0"/>
    <n v="2"/>
    <n v="1481617"/>
  </r>
  <r>
    <d v="2014-03-18T00:00:00"/>
    <x v="4"/>
    <d v="2014-03-01T00:00:00"/>
    <x v="12"/>
    <x v="1"/>
    <x v="1777"/>
    <x v="0"/>
    <n v="0"/>
    <n v="0"/>
    <n v="5"/>
    <n v="821335"/>
    <n v="0"/>
    <n v="0"/>
    <n v="0"/>
    <n v="0"/>
    <n v="0"/>
    <n v="0"/>
    <n v="1"/>
    <n v="102667"/>
    <n v="2"/>
    <n v="350000"/>
    <n v="5"/>
    <n v="1596929"/>
  </r>
  <r>
    <d v="2014-03-19T00:00:00"/>
    <x v="5"/>
    <d v="2014-03-01T00:00:00"/>
    <x v="12"/>
    <x v="8"/>
    <x v="1778"/>
    <x v="0"/>
    <n v="0"/>
    <n v="0"/>
    <n v="4"/>
    <n v="1108801"/>
    <n v="1"/>
    <n v="385000"/>
    <n v="0"/>
    <n v="0"/>
    <n v="0"/>
    <n v="0"/>
    <n v="2"/>
    <n v="487667"/>
    <n v="4"/>
    <n v="1362300"/>
    <n v="5"/>
    <n v="1832220"/>
  </r>
  <r>
    <d v="2014-03-20T00:00:00"/>
    <x v="6"/>
    <d v="2014-03-01T00:00:00"/>
    <x v="12"/>
    <x v="3"/>
    <x v="1741"/>
    <x v="0"/>
    <n v="0"/>
    <n v="0"/>
    <n v="1"/>
    <n v="164267"/>
    <n v="0"/>
    <n v="0"/>
    <n v="0"/>
    <n v="0"/>
    <n v="0"/>
    <n v="0"/>
    <n v="0"/>
    <n v="0"/>
    <n v="3"/>
    <n v="928820"/>
    <n v="2"/>
    <n v="586554"/>
  </r>
  <r>
    <d v="2014-03-21T00:00:00"/>
    <x v="0"/>
    <d v="2014-03-01T00:00:00"/>
    <x v="12"/>
    <x v="4"/>
    <x v="1779"/>
    <x v="0"/>
    <n v="0"/>
    <n v="0"/>
    <n v="2"/>
    <n v="7556267"/>
    <n v="0"/>
    <n v="0"/>
    <n v="0"/>
    <n v="0"/>
    <n v="0"/>
    <n v="0"/>
    <n v="0"/>
    <n v="0"/>
    <n v="4"/>
    <n v="612321"/>
    <n v="2"/>
    <n v="542862"/>
  </r>
  <r>
    <d v="2014-03-22T00:00:00"/>
    <x v="1"/>
    <d v="2014-03-01T00:00:00"/>
    <x v="12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14-03-23T00:00:00"/>
    <x v="2"/>
    <d v="2014-03-01T00:00:00"/>
    <x v="12"/>
    <x v="4"/>
    <x v="1756"/>
    <x v="0"/>
    <n v="0"/>
    <n v="0"/>
    <n v="1"/>
    <n v="616000"/>
    <n v="1"/>
    <n v="3696000"/>
    <n v="0"/>
    <n v="0"/>
    <n v="0"/>
    <n v="0"/>
    <n v="0"/>
    <n v="0"/>
    <n v="0"/>
    <n v="0"/>
    <n v="0"/>
    <n v="0"/>
  </r>
  <r>
    <d v="2014-03-24T00:00:00"/>
    <x v="3"/>
    <d v="2014-03-01T00:00:00"/>
    <x v="12"/>
    <x v="2"/>
    <x v="1780"/>
    <x v="1"/>
    <n v="3696000"/>
    <n v="0.33333333333333331"/>
    <n v="0"/>
    <n v="0"/>
    <n v="0"/>
    <n v="0"/>
    <n v="0"/>
    <n v="0"/>
    <n v="0"/>
    <n v="0"/>
    <n v="2"/>
    <n v="295167"/>
    <n v="0"/>
    <n v="0"/>
    <n v="0"/>
    <n v="0"/>
  </r>
  <r>
    <d v="2014-03-25T00:00:00"/>
    <x v="4"/>
    <d v="2014-03-01T00:00:00"/>
    <x v="12"/>
    <x v="3"/>
    <x v="1740"/>
    <x v="0"/>
    <n v="0"/>
    <n v="0"/>
    <n v="1"/>
    <n v="616000"/>
    <n v="0"/>
    <n v="0"/>
    <n v="0"/>
    <n v="0"/>
    <n v="0"/>
    <n v="0"/>
    <n v="0"/>
    <n v="0"/>
    <n v="0"/>
    <n v="0"/>
    <n v="4"/>
    <n v="936264"/>
  </r>
  <r>
    <d v="2014-03-26T00:00:00"/>
    <x v="5"/>
    <d v="2014-03-01T00:00:00"/>
    <x v="12"/>
    <x v="2"/>
    <x v="1769"/>
    <x v="0"/>
    <n v="0"/>
    <n v="0"/>
    <n v="2"/>
    <n v="924000"/>
    <n v="0"/>
    <n v="0"/>
    <n v="0"/>
    <n v="0"/>
    <n v="0"/>
    <n v="0"/>
    <n v="1"/>
    <n v="192500"/>
    <n v="0"/>
    <n v="0"/>
    <n v="2"/>
    <n v="1078319"/>
  </r>
  <r>
    <d v="2014-03-27T00:00:00"/>
    <x v="6"/>
    <d v="2014-03-01T00:00:00"/>
    <x v="12"/>
    <x v="8"/>
    <x v="1770"/>
    <x v="0"/>
    <n v="0"/>
    <n v="0"/>
    <n v="7"/>
    <n v="2772000"/>
    <n v="0"/>
    <n v="0"/>
    <n v="0"/>
    <n v="0"/>
    <n v="0"/>
    <n v="0"/>
    <n v="0"/>
    <n v="0"/>
    <n v="3"/>
    <n v="968000"/>
    <n v="2"/>
    <n v="779640"/>
  </r>
  <r>
    <d v="2014-03-28T00:00:00"/>
    <x v="0"/>
    <d v="2014-03-01T00:00:00"/>
    <x v="12"/>
    <x v="3"/>
    <x v="1741"/>
    <x v="0"/>
    <n v="0"/>
    <n v="0"/>
    <n v="1"/>
    <n v="164267"/>
    <n v="0"/>
    <n v="0"/>
    <n v="0"/>
    <n v="0"/>
    <n v="0"/>
    <n v="0"/>
    <n v="0"/>
    <n v="0"/>
    <n v="0"/>
    <n v="0"/>
    <n v="3"/>
    <n v="517540"/>
  </r>
  <r>
    <d v="2014-03-29T00:00:00"/>
    <x v="1"/>
    <d v="2014-03-01T00:00:00"/>
    <x v="12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14-03-30T00:00:00"/>
    <x v="2"/>
    <d v="2014-03-01T00:00:00"/>
    <x v="12"/>
    <x v="1"/>
    <x v="1781"/>
    <x v="0"/>
    <n v="0"/>
    <n v="0"/>
    <n v="5"/>
    <n v="2772000"/>
    <n v="0"/>
    <n v="0"/>
    <n v="0"/>
    <n v="0"/>
    <n v="0"/>
    <n v="0"/>
    <n v="1"/>
    <n v="192500"/>
    <n v="0"/>
    <n v="0"/>
    <n v="0"/>
    <n v="0"/>
  </r>
  <r>
    <d v="2014-03-31T00:00:00"/>
    <x v="3"/>
    <d v="2014-03-01T00:00:00"/>
    <x v="12"/>
    <x v="2"/>
    <x v="1782"/>
    <x v="0"/>
    <n v="0"/>
    <n v="0"/>
    <n v="2"/>
    <n v="1232000"/>
    <n v="1"/>
    <n v="154000"/>
    <n v="0"/>
    <n v="0"/>
    <n v="0"/>
    <n v="0"/>
    <n v="0"/>
    <n v="0"/>
    <n v="6"/>
    <n v="1282000"/>
    <n v="2"/>
    <n v="441840"/>
  </r>
  <r>
    <d v="2014-04-01T00:00:00"/>
    <x v="4"/>
    <d v="2014-04-01T00:00:00"/>
    <x v="12"/>
    <x v="3"/>
    <x v="1741"/>
    <x v="0"/>
    <n v="0"/>
    <n v="0"/>
    <n v="1"/>
    <n v="164267"/>
    <n v="0"/>
    <n v="0"/>
    <n v="0"/>
    <n v="0"/>
    <n v="0"/>
    <n v="0"/>
    <n v="0"/>
    <n v="0"/>
    <n v="5"/>
    <n v="1020000"/>
    <n v="3"/>
    <n v="1168270"/>
  </r>
  <r>
    <d v="2014-04-02T00:00:00"/>
    <x v="5"/>
    <d v="2014-04-01T00:00:00"/>
    <x v="12"/>
    <x v="5"/>
    <x v="1754"/>
    <x v="0"/>
    <n v="0"/>
    <n v="0"/>
    <n v="4"/>
    <n v="2012267"/>
    <n v="1"/>
    <n v="0"/>
    <n v="0"/>
    <n v="0"/>
    <n v="0"/>
    <n v="0"/>
    <n v="0"/>
    <n v="0"/>
    <n v="2"/>
    <n v="300000"/>
    <n v="0"/>
    <n v="0"/>
  </r>
  <r>
    <d v="2014-04-03T00:00:00"/>
    <x v="6"/>
    <d v="2014-04-01T00:00:00"/>
    <x v="12"/>
    <x v="2"/>
    <x v="1738"/>
    <x v="0"/>
    <n v="0"/>
    <n v="0"/>
    <n v="3"/>
    <n v="1396267"/>
    <n v="0"/>
    <n v="0"/>
    <n v="0"/>
    <n v="0"/>
    <n v="0"/>
    <n v="0"/>
    <n v="0"/>
    <n v="0"/>
    <n v="7"/>
    <n v="2161396"/>
    <n v="1"/>
    <n v="454095"/>
  </r>
  <r>
    <d v="2014-04-04T00:00:00"/>
    <x v="0"/>
    <d v="2014-04-01T00:00:00"/>
    <x v="12"/>
    <x v="2"/>
    <x v="1783"/>
    <x v="0"/>
    <n v="0"/>
    <n v="0"/>
    <n v="2"/>
    <n v="924000"/>
    <n v="0"/>
    <n v="0"/>
    <n v="1"/>
    <n v="164267"/>
    <n v="0"/>
    <n v="0"/>
    <n v="0"/>
    <n v="0"/>
    <n v="0"/>
    <n v="0"/>
    <n v="3"/>
    <n v="1751900"/>
  </r>
  <r>
    <d v="2014-04-05T00:00:00"/>
    <x v="1"/>
    <d v="2014-04-01T00:00:00"/>
    <x v="12"/>
    <x v="3"/>
    <x v="1741"/>
    <x v="0"/>
    <n v="0"/>
    <n v="0"/>
    <n v="1"/>
    <n v="164267"/>
    <n v="0"/>
    <n v="0"/>
    <n v="0"/>
    <n v="0"/>
    <n v="0"/>
    <n v="0"/>
    <n v="0"/>
    <n v="0"/>
    <n v="0"/>
    <n v="0"/>
    <n v="0"/>
    <n v="0"/>
  </r>
  <r>
    <d v="2014-04-06T00:00:00"/>
    <x v="2"/>
    <d v="2014-04-01T00:00:00"/>
    <x v="12"/>
    <x v="3"/>
    <x v="1740"/>
    <x v="0"/>
    <n v="0"/>
    <n v="0"/>
    <n v="1"/>
    <n v="616000"/>
    <n v="0"/>
    <n v="0"/>
    <n v="0"/>
    <n v="0"/>
    <n v="0"/>
    <n v="0"/>
    <n v="0"/>
    <n v="0"/>
    <n v="0"/>
    <n v="0"/>
    <n v="0"/>
    <n v="0"/>
  </r>
  <r>
    <d v="2014-04-07T00:00:00"/>
    <x v="3"/>
    <d v="2014-04-01T00:00:00"/>
    <x v="12"/>
    <x v="2"/>
    <x v="1776"/>
    <x v="0"/>
    <n v="0"/>
    <n v="0"/>
    <n v="3"/>
    <n v="944534"/>
    <n v="0"/>
    <n v="0"/>
    <n v="0"/>
    <n v="0"/>
    <n v="0"/>
    <n v="0"/>
    <n v="0"/>
    <n v="0"/>
    <n v="6"/>
    <n v="900000"/>
    <n v="3"/>
    <n v="740323"/>
  </r>
  <r>
    <d v="2014-04-08T00:00:00"/>
    <x v="4"/>
    <d v="2014-04-01T00:00:00"/>
    <x v="12"/>
    <x v="2"/>
    <x v="1738"/>
    <x v="0"/>
    <n v="0"/>
    <n v="0"/>
    <n v="2"/>
    <n v="780267"/>
    <n v="0"/>
    <n v="0"/>
    <n v="0"/>
    <n v="0"/>
    <n v="0"/>
    <n v="0"/>
    <n v="1"/>
    <n v="616000"/>
    <n v="4"/>
    <n v="1135000"/>
    <n v="1"/>
    <n v="312240"/>
  </r>
  <r>
    <d v="2014-04-09T00:00:00"/>
    <x v="5"/>
    <d v="2014-04-01T00:00:00"/>
    <x v="12"/>
    <x v="3"/>
    <x v="1741"/>
    <x v="0"/>
    <n v="0"/>
    <n v="0"/>
    <n v="1"/>
    <n v="164267"/>
    <n v="0"/>
    <n v="0"/>
    <n v="0"/>
    <n v="0"/>
    <n v="0"/>
    <n v="0"/>
    <n v="0"/>
    <n v="0"/>
    <n v="0"/>
    <n v="0"/>
    <n v="2"/>
    <n v="1106200"/>
  </r>
  <r>
    <d v="2014-04-10T00:00:00"/>
    <x v="6"/>
    <d v="2014-04-01T00:00:00"/>
    <x v="12"/>
    <x v="3"/>
    <x v="1735"/>
    <x v="0"/>
    <n v="0"/>
    <n v="0"/>
    <n v="1"/>
    <n v="308000"/>
    <n v="0"/>
    <n v="0"/>
    <n v="0"/>
    <n v="0"/>
    <n v="0"/>
    <n v="0"/>
    <n v="0"/>
    <n v="0"/>
    <n v="1"/>
    <n v="364391"/>
    <n v="3"/>
    <n v="1533243"/>
  </r>
  <r>
    <d v="2014-04-11T00:00:00"/>
    <x v="0"/>
    <d v="2014-04-01T00:00:00"/>
    <x v="12"/>
    <x v="4"/>
    <x v="1736"/>
    <x v="1"/>
    <n v="616000"/>
    <n v="0.5"/>
    <n v="0"/>
    <n v="0"/>
    <n v="0"/>
    <n v="0"/>
    <n v="0"/>
    <n v="0"/>
    <n v="0"/>
    <n v="0"/>
    <n v="1"/>
    <n v="616000"/>
    <n v="3"/>
    <n v="500000"/>
    <n v="0"/>
    <n v="0"/>
  </r>
  <r>
    <d v="2014-04-12T00:00:00"/>
    <x v="1"/>
    <d v="2014-04-01T00:00:00"/>
    <x v="12"/>
    <x v="3"/>
    <x v="1735"/>
    <x v="0"/>
    <n v="0"/>
    <n v="0"/>
    <n v="1"/>
    <n v="308000"/>
    <n v="0"/>
    <n v="0"/>
    <n v="0"/>
    <n v="0"/>
    <n v="0"/>
    <n v="0"/>
    <n v="0"/>
    <n v="0"/>
    <n v="0"/>
    <n v="0"/>
    <n v="1"/>
    <n v="274320"/>
  </r>
  <r>
    <d v="2014-04-13T00:00:00"/>
    <x v="2"/>
    <d v="2014-04-01T00:00:00"/>
    <x v="12"/>
    <x v="5"/>
    <x v="1784"/>
    <x v="0"/>
    <n v="0"/>
    <n v="0"/>
    <n v="2"/>
    <n v="616000"/>
    <n v="0"/>
    <n v="0"/>
    <n v="0"/>
    <n v="0"/>
    <n v="0"/>
    <n v="0"/>
    <n v="3"/>
    <n v="924000"/>
    <n v="0"/>
    <n v="0"/>
    <n v="0"/>
    <n v="0"/>
  </r>
  <r>
    <d v="2014-04-14T00:00:00"/>
    <x v="3"/>
    <d v="2014-04-01T00:00:00"/>
    <x v="12"/>
    <x v="2"/>
    <x v="1783"/>
    <x v="0"/>
    <n v="0"/>
    <n v="0"/>
    <n v="3"/>
    <n v="1088267"/>
    <n v="0"/>
    <n v="0"/>
    <n v="0"/>
    <n v="0"/>
    <n v="0"/>
    <n v="0"/>
    <n v="0"/>
    <n v="0"/>
    <n v="0"/>
    <n v="0"/>
    <n v="1"/>
    <n v="610380"/>
  </r>
  <r>
    <d v="2014-04-15T00:00:00"/>
    <x v="4"/>
    <d v="2014-04-01T00:00:00"/>
    <x v="12"/>
    <x v="6"/>
    <x v="1784"/>
    <x v="0"/>
    <n v="0"/>
    <n v="0"/>
    <n v="3"/>
    <n v="1540000"/>
    <n v="1"/>
    <n v="0"/>
    <n v="0"/>
    <n v="0"/>
    <n v="0"/>
    <n v="0"/>
    <n v="0"/>
    <n v="0"/>
    <n v="0"/>
    <n v="0"/>
    <n v="2"/>
    <n v="969120"/>
  </r>
  <r>
    <d v="2014-04-16T00:00:00"/>
    <x v="5"/>
    <d v="2014-04-01T00:00:00"/>
    <x v="12"/>
    <x v="9"/>
    <x v="1785"/>
    <x v="0"/>
    <n v="0"/>
    <n v="0"/>
    <n v="3"/>
    <n v="924000"/>
    <n v="0"/>
    <n v="0"/>
    <n v="0"/>
    <n v="0"/>
    <n v="0"/>
    <n v="0"/>
    <n v="7"/>
    <n v="1867250"/>
    <n v="0"/>
    <n v="0"/>
    <n v="2"/>
    <n v="1350490"/>
  </r>
  <r>
    <d v="2014-04-17T00:00:00"/>
    <x v="6"/>
    <d v="2014-04-01T00:00:00"/>
    <x v="12"/>
    <x v="6"/>
    <x v="1786"/>
    <x v="0"/>
    <n v="0"/>
    <n v="0"/>
    <n v="4"/>
    <n v="2156000"/>
    <n v="0"/>
    <n v="0"/>
    <n v="0"/>
    <n v="0"/>
    <n v="0"/>
    <n v="0"/>
    <n v="0"/>
    <n v="0"/>
    <n v="0"/>
    <n v="0"/>
    <n v="0"/>
    <n v="0"/>
  </r>
  <r>
    <d v="2014-04-18T00:00:00"/>
    <x v="0"/>
    <d v="2014-04-01T00:00:00"/>
    <x v="12"/>
    <x v="4"/>
    <x v="1736"/>
    <x v="0"/>
    <n v="0"/>
    <n v="0"/>
    <n v="2"/>
    <n v="1232000"/>
    <n v="0"/>
    <n v="0"/>
    <n v="0"/>
    <n v="0"/>
    <n v="0"/>
    <n v="0"/>
    <n v="0"/>
    <n v="0"/>
    <n v="0"/>
    <n v="0"/>
    <n v="0"/>
    <n v="0"/>
  </r>
  <r>
    <d v="2014-04-19T00:00:00"/>
    <x v="1"/>
    <d v="2014-04-01T00:00:00"/>
    <x v="12"/>
    <x v="2"/>
    <x v="1784"/>
    <x v="0"/>
    <n v="0"/>
    <n v="0"/>
    <n v="3"/>
    <n v="1540000"/>
    <n v="0"/>
    <n v="0"/>
    <n v="0"/>
    <n v="0"/>
    <n v="0"/>
    <n v="0"/>
    <n v="0"/>
    <n v="0"/>
    <n v="0"/>
    <n v="0"/>
    <n v="0"/>
    <n v="0"/>
  </r>
  <r>
    <d v="2014-04-20T00:00:00"/>
    <x v="2"/>
    <d v="2014-04-01T00:00:00"/>
    <x v="12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14-04-21T00:00:00"/>
    <x v="3"/>
    <d v="2014-04-01T00:00:00"/>
    <x v="12"/>
    <x v="4"/>
    <x v="1787"/>
    <x v="0"/>
    <n v="0"/>
    <n v="0"/>
    <n v="2"/>
    <n v="780267"/>
    <n v="0"/>
    <n v="0"/>
    <n v="0"/>
    <n v="0"/>
    <n v="0"/>
    <n v="0"/>
    <n v="0"/>
    <n v="0"/>
    <n v="6"/>
    <n v="1215401"/>
    <n v="4"/>
    <n v="2123141"/>
  </r>
  <r>
    <d v="2014-04-22T00:00:00"/>
    <x v="4"/>
    <d v="2014-04-01T00:00:00"/>
    <x v="12"/>
    <x v="1"/>
    <x v="1770"/>
    <x v="0"/>
    <n v="0"/>
    <n v="0"/>
    <n v="5"/>
    <n v="2772000"/>
    <n v="1"/>
    <n v="0"/>
    <n v="0"/>
    <n v="0"/>
    <n v="0"/>
    <n v="0"/>
    <n v="0"/>
    <n v="0"/>
    <n v="2"/>
    <n v="450000"/>
    <n v="2"/>
    <n v="403920"/>
  </r>
  <r>
    <d v="2014-04-23T00:00:00"/>
    <x v="5"/>
    <d v="2014-04-01T00:00:00"/>
    <x v="12"/>
    <x v="4"/>
    <x v="1788"/>
    <x v="0"/>
    <n v="0"/>
    <n v="0"/>
    <n v="2"/>
    <n v="472267"/>
    <n v="0"/>
    <n v="0"/>
    <n v="0"/>
    <n v="0"/>
    <n v="0"/>
    <n v="0"/>
    <n v="0"/>
    <n v="0"/>
    <n v="3"/>
    <n v="585672"/>
    <n v="1"/>
    <n v="178367"/>
  </r>
  <r>
    <d v="2014-04-24T00:00:00"/>
    <x v="6"/>
    <d v="2014-04-01T00:00:00"/>
    <x v="12"/>
    <x v="8"/>
    <x v="1789"/>
    <x v="0"/>
    <n v="0"/>
    <n v="0"/>
    <n v="6"/>
    <n v="2340801"/>
    <n v="0"/>
    <n v="0"/>
    <n v="0"/>
    <n v="0"/>
    <n v="0"/>
    <n v="0"/>
    <n v="1"/>
    <n v="616000"/>
    <n v="2"/>
    <n v="350000"/>
    <n v="4"/>
    <n v="1407644"/>
  </r>
  <r>
    <d v="2014-04-25T00:00:00"/>
    <x v="0"/>
    <d v="2014-04-01T00:00:00"/>
    <x v="12"/>
    <x v="6"/>
    <x v="1790"/>
    <x v="0"/>
    <n v="0"/>
    <n v="0"/>
    <n v="3"/>
    <n v="944534"/>
    <n v="0"/>
    <n v="0"/>
    <n v="0"/>
    <n v="0"/>
    <n v="0"/>
    <n v="0"/>
    <n v="1"/>
    <n v="102667"/>
    <n v="2"/>
    <n v="333300"/>
    <n v="1"/>
    <n v="274320"/>
  </r>
  <r>
    <d v="2014-04-26T00:00:00"/>
    <x v="1"/>
    <d v="2014-04-01T00:00:00"/>
    <x v="12"/>
    <x v="3"/>
    <x v="0"/>
    <x v="0"/>
    <n v="0"/>
    <n v="0"/>
    <n v="0"/>
    <n v="0"/>
    <n v="1"/>
    <n v="0"/>
    <n v="0"/>
    <n v="0"/>
    <n v="0"/>
    <n v="0"/>
    <n v="0"/>
    <n v="0"/>
    <n v="0"/>
    <n v="0"/>
    <n v="0"/>
    <n v="0"/>
  </r>
  <r>
    <d v="2014-04-27T00:00:00"/>
    <x v="2"/>
    <d v="2014-04-01T00:00:00"/>
    <x v="12"/>
    <x v="4"/>
    <x v="1787"/>
    <x v="0"/>
    <n v="0"/>
    <n v="0"/>
    <n v="2"/>
    <n v="780267"/>
    <n v="0"/>
    <n v="0"/>
    <n v="0"/>
    <n v="0"/>
    <n v="0"/>
    <n v="0"/>
    <n v="0"/>
    <n v="0"/>
    <n v="0"/>
    <n v="0"/>
    <n v="0"/>
    <n v="0"/>
  </r>
  <r>
    <d v="2014-04-28T00:00:00"/>
    <x v="3"/>
    <d v="2014-04-01T00:00:00"/>
    <x v="12"/>
    <x v="2"/>
    <x v="1760"/>
    <x v="0"/>
    <n v="0"/>
    <n v="0"/>
    <n v="3"/>
    <n v="636534"/>
    <n v="0"/>
    <n v="0"/>
    <n v="0"/>
    <n v="0"/>
    <n v="0"/>
    <n v="0"/>
    <n v="0"/>
    <n v="0"/>
    <n v="6"/>
    <n v="1402000"/>
    <n v="4"/>
    <n v="1634898"/>
  </r>
  <r>
    <d v="2014-04-29T00:00:00"/>
    <x v="4"/>
    <d v="2014-04-01T00:00:00"/>
    <x v="12"/>
    <x v="2"/>
    <x v="1738"/>
    <x v="0"/>
    <n v="0"/>
    <n v="0"/>
    <n v="3"/>
    <n v="1396267"/>
    <n v="0"/>
    <n v="0"/>
    <n v="0"/>
    <n v="0"/>
    <n v="0"/>
    <n v="0"/>
    <n v="0"/>
    <n v="0"/>
    <n v="0"/>
    <n v="0"/>
    <n v="2"/>
    <n v="496208"/>
  </r>
  <r>
    <d v="2014-04-30T00:00:00"/>
    <x v="5"/>
    <d v="2014-04-01T00:00:00"/>
    <x v="12"/>
    <x v="4"/>
    <x v="1787"/>
    <x v="0"/>
    <n v="0"/>
    <n v="0"/>
    <n v="1"/>
    <n v="164267"/>
    <n v="0"/>
    <n v="0"/>
    <n v="0"/>
    <n v="0"/>
    <n v="0"/>
    <n v="0"/>
    <n v="1"/>
    <n v="616000"/>
    <n v="3"/>
    <n v="300000"/>
    <n v="1"/>
    <n v="274320"/>
  </r>
  <r>
    <d v="2014-05-01T00:00:00"/>
    <x v="6"/>
    <d v="2014-05-01T00:00:00"/>
    <x v="12"/>
    <x v="7"/>
    <x v="1791"/>
    <x v="0"/>
    <n v="0"/>
    <n v="0"/>
    <n v="8"/>
    <n v="4928000"/>
    <n v="1"/>
    <n v="0"/>
    <n v="0"/>
    <n v="0"/>
    <n v="0"/>
    <n v="0"/>
    <n v="0"/>
    <n v="0"/>
    <n v="0"/>
    <n v="0"/>
    <n v="0"/>
    <n v="0"/>
  </r>
  <r>
    <d v="2014-05-02T00:00:00"/>
    <x v="0"/>
    <d v="2014-05-01T00:00:00"/>
    <x v="12"/>
    <x v="5"/>
    <x v="1792"/>
    <x v="0"/>
    <n v="0"/>
    <n v="0"/>
    <n v="4"/>
    <n v="1704267"/>
    <n v="0"/>
    <n v="0"/>
    <n v="0"/>
    <n v="0"/>
    <n v="0"/>
    <n v="0"/>
    <n v="1"/>
    <n v="616000"/>
    <n v="2"/>
    <n v="195024"/>
    <n v="1"/>
    <n v="75700"/>
  </r>
  <r>
    <d v="2014-05-03T00:00:00"/>
    <x v="1"/>
    <d v="2014-05-01T00:00:00"/>
    <x v="12"/>
    <x v="1"/>
    <x v="1793"/>
    <x v="0"/>
    <n v="0"/>
    <n v="0"/>
    <n v="4"/>
    <n v="2012267"/>
    <n v="0"/>
    <n v="0"/>
    <n v="0"/>
    <n v="0"/>
    <n v="0"/>
    <n v="0"/>
    <n v="2"/>
    <n v="356767"/>
    <n v="0"/>
    <n v="0"/>
    <n v="0"/>
    <n v="0"/>
  </r>
  <r>
    <d v="2014-05-04T00:00:00"/>
    <x v="2"/>
    <d v="2014-05-01T00:00:00"/>
    <x v="12"/>
    <x v="4"/>
    <x v="1736"/>
    <x v="0"/>
    <n v="0"/>
    <n v="0"/>
    <n v="2"/>
    <n v="1232000"/>
    <n v="0"/>
    <n v="0"/>
    <n v="0"/>
    <n v="0"/>
    <n v="0"/>
    <n v="0"/>
    <n v="0"/>
    <n v="0"/>
    <n v="0"/>
    <n v="0"/>
    <n v="0"/>
    <n v="0"/>
  </r>
  <r>
    <d v="2014-05-05T00:00:00"/>
    <x v="3"/>
    <d v="2014-05-01T00:00:00"/>
    <x v="12"/>
    <x v="24"/>
    <x v="1794"/>
    <x v="0"/>
    <n v="0"/>
    <n v="0"/>
    <n v="16"/>
    <n v="6981335"/>
    <n v="4"/>
    <n v="164267"/>
    <n v="0"/>
    <n v="0"/>
    <n v="0"/>
    <n v="0"/>
    <n v="4"/>
    <n v="767434"/>
    <n v="8"/>
    <n v="1618000"/>
    <n v="3"/>
    <n v="933696"/>
  </r>
  <r>
    <d v="2014-05-06T00:00:00"/>
    <x v="4"/>
    <d v="2014-05-01T00:00:00"/>
    <x v="12"/>
    <x v="4"/>
    <x v="1787"/>
    <x v="0"/>
    <n v="0"/>
    <n v="0"/>
    <n v="1"/>
    <n v="164267"/>
    <n v="0"/>
    <n v="0"/>
    <n v="0"/>
    <n v="0"/>
    <n v="0"/>
    <n v="0"/>
    <n v="1"/>
    <n v="616000"/>
    <n v="4"/>
    <n v="553801"/>
    <n v="3"/>
    <n v="1160057"/>
  </r>
  <r>
    <d v="2014-05-07T00:00:00"/>
    <x v="5"/>
    <d v="2014-05-01T00:00:00"/>
    <x v="12"/>
    <x v="6"/>
    <x v="1795"/>
    <x v="0"/>
    <n v="0"/>
    <n v="0"/>
    <n v="2"/>
    <n v="780267"/>
    <n v="0"/>
    <n v="0"/>
    <n v="0"/>
    <n v="0"/>
    <n v="0"/>
    <n v="0"/>
    <n v="2"/>
    <n v="519750"/>
    <n v="4"/>
    <n v="732402"/>
    <n v="2"/>
    <n v="586560"/>
  </r>
  <r>
    <d v="2014-05-08T00:00:00"/>
    <x v="6"/>
    <d v="2014-05-01T00:00:00"/>
    <x v="12"/>
    <x v="6"/>
    <x v="1796"/>
    <x v="0"/>
    <n v="0"/>
    <n v="0"/>
    <n v="4"/>
    <n v="800801"/>
    <n v="0"/>
    <n v="0"/>
    <n v="0"/>
    <n v="0"/>
    <n v="0"/>
    <n v="0"/>
    <n v="0"/>
    <n v="0"/>
    <n v="7"/>
    <n v="1354120"/>
    <n v="6"/>
    <n v="2879464"/>
  </r>
  <r>
    <d v="2014-05-09T00:00:00"/>
    <x v="0"/>
    <d v="2014-05-01T00:00:00"/>
    <x v="12"/>
    <x v="5"/>
    <x v="1797"/>
    <x v="0"/>
    <n v="0"/>
    <n v="0"/>
    <n v="3"/>
    <n v="8172267"/>
    <n v="1"/>
    <n v="0"/>
    <n v="0"/>
    <n v="0"/>
    <n v="0"/>
    <n v="0"/>
    <n v="1"/>
    <n v="192500"/>
    <n v="0"/>
    <n v="0"/>
    <n v="3"/>
    <n v="479620"/>
  </r>
  <r>
    <d v="2014-05-10T00:00:00"/>
    <x v="1"/>
    <d v="2014-05-01T00:00:00"/>
    <x v="12"/>
    <x v="5"/>
    <x v="1748"/>
    <x v="0"/>
    <n v="0"/>
    <n v="0"/>
    <n v="5"/>
    <n v="5852000"/>
    <n v="0"/>
    <n v="0"/>
    <n v="0"/>
    <n v="0"/>
    <n v="0"/>
    <n v="0"/>
    <n v="0"/>
    <n v="0"/>
    <n v="0"/>
    <n v="0"/>
    <n v="0"/>
    <n v="0"/>
  </r>
  <r>
    <d v="2014-05-11T00:00:00"/>
    <x v="2"/>
    <d v="2014-05-01T00:00:00"/>
    <x v="12"/>
    <x v="14"/>
    <x v="1798"/>
    <x v="0"/>
    <n v="0"/>
    <n v="0"/>
    <n v="5"/>
    <n v="12176267"/>
    <n v="1"/>
    <n v="0"/>
    <n v="0"/>
    <n v="0"/>
    <n v="0"/>
    <n v="0"/>
    <n v="2"/>
    <n v="205334"/>
    <n v="0"/>
    <n v="0"/>
    <n v="0"/>
    <n v="0"/>
  </r>
  <r>
    <d v="2014-05-12T00:00:00"/>
    <x v="3"/>
    <d v="2014-05-01T00:00:00"/>
    <x v="12"/>
    <x v="2"/>
    <x v="1799"/>
    <x v="0"/>
    <n v="0"/>
    <n v="0"/>
    <n v="0"/>
    <n v="0"/>
    <n v="0"/>
    <n v="0"/>
    <n v="0"/>
    <n v="0"/>
    <n v="0"/>
    <n v="0"/>
    <n v="3"/>
    <n v="621134"/>
    <n v="1"/>
    <n v="250000"/>
    <n v="1"/>
    <n v="132236"/>
  </r>
  <r>
    <d v="2014-05-13T00:00:00"/>
    <x v="4"/>
    <d v="2014-05-01T00:00:00"/>
    <x v="12"/>
    <x v="3"/>
    <x v="1741"/>
    <x v="0"/>
    <n v="0"/>
    <n v="0"/>
    <n v="0"/>
    <n v="0"/>
    <n v="0"/>
    <n v="0"/>
    <n v="0"/>
    <n v="0"/>
    <n v="0"/>
    <n v="0"/>
    <n v="1"/>
    <n v="164267"/>
    <n v="1"/>
    <n v="250000"/>
    <n v="2"/>
    <n v="650184"/>
  </r>
  <r>
    <d v="2014-05-14T00:00:00"/>
    <x v="5"/>
    <d v="2014-05-01T00:00:00"/>
    <x v="12"/>
    <x v="14"/>
    <x v="1800"/>
    <x v="1"/>
    <n v="616000"/>
    <n v="0.125"/>
    <n v="4"/>
    <n v="2012267"/>
    <n v="1"/>
    <n v="192500"/>
    <n v="0"/>
    <n v="0"/>
    <n v="0"/>
    <n v="0"/>
    <n v="2"/>
    <n v="266934"/>
    <n v="2"/>
    <n v="188219"/>
    <n v="4"/>
    <n v="1404820"/>
  </r>
  <r>
    <d v="2014-05-15T00:00:00"/>
    <x v="6"/>
    <d v="2014-05-01T00:00:00"/>
    <x v="12"/>
    <x v="3"/>
    <x v="1741"/>
    <x v="0"/>
    <n v="0"/>
    <n v="0"/>
    <n v="1"/>
    <n v="164267"/>
    <n v="0"/>
    <n v="0"/>
    <n v="0"/>
    <n v="0"/>
    <n v="0"/>
    <n v="0"/>
    <n v="0"/>
    <n v="0"/>
    <n v="1"/>
    <n v="200000"/>
    <n v="3"/>
    <n v="1554720"/>
  </r>
  <r>
    <d v="2014-05-16T00:00:00"/>
    <x v="0"/>
    <d v="2014-05-01T00:00:00"/>
    <x v="12"/>
    <x v="3"/>
    <x v="1741"/>
    <x v="0"/>
    <n v="0"/>
    <n v="0"/>
    <n v="1"/>
    <n v="164267"/>
    <n v="0"/>
    <n v="0"/>
    <n v="0"/>
    <n v="0"/>
    <n v="0"/>
    <n v="0"/>
    <n v="0"/>
    <n v="0"/>
    <n v="1"/>
    <n v="150000"/>
    <n v="3"/>
    <n v="540824"/>
  </r>
  <r>
    <d v="2014-05-17T00:00:00"/>
    <x v="1"/>
    <d v="2014-05-01T00:00:00"/>
    <x v="12"/>
    <x v="3"/>
    <x v="1740"/>
    <x v="0"/>
    <n v="0"/>
    <n v="0"/>
    <n v="1"/>
    <n v="616000"/>
    <n v="0"/>
    <n v="0"/>
    <n v="0"/>
    <n v="0"/>
    <n v="0"/>
    <n v="0"/>
    <n v="0"/>
    <n v="0"/>
    <n v="0"/>
    <n v="0"/>
    <n v="0"/>
    <n v="0"/>
  </r>
  <r>
    <d v="2014-05-18T00:00:00"/>
    <x v="2"/>
    <d v="2014-05-01T00:00:00"/>
    <x v="12"/>
    <x v="3"/>
    <x v="1740"/>
    <x v="0"/>
    <n v="0"/>
    <n v="0"/>
    <n v="1"/>
    <n v="616000"/>
    <n v="0"/>
    <n v="0"/>
    <n v="0"/>
    <n v="0"/>
    <n v="0"/>
    <n v="0"/>
    <n v="0"/>
    <n v="0"/>
    <n v="0"/>
    <n v="0"/>
    <n v="0"/>
    <n v="0"/>
  </r>
  <r>
    <d v="2014-05-19T00:00:00"/>
    <x v="3"/>
    <d v="2014-05-01T00:00:00"/>
    <x v="12"/>
    <x v="4"/>
    <x v="1752"/>
    <x v="0"/>
    <n v="0"/>
    <n v="0"/>
    <n v="1"/>
    <n v="308000"/>
    <n v="0"/>
    <n v="0"/>
    <n v="0"/>
    <n v="0"/>
    <n v="0"/>
    <n v="0"/>
    <n v="1"/>
    <n v="616000"/>
    <n v="0"/>
    <n v="0"/>
    <n v="4"/>
    <n v="2187033"/>
  </r>
  <r>
    <d v="2014-05-20T00:00:00"/>
    <x v="4"/>
    <d v="2014-05-01T00:00:00"/>
    <x v="12"/>
    <x v="3"/>
    <x v="1740"/>
    <x v="0"/>
    <n v="0"/>
    <n v="0"/>
    <n v="1"/>
    <n v="616000"/>
    <n v="0"/>
    <n v="0"/>
    <n v="0"/>
    <n v="0"/>
    <n v="0"/>
    <n v="0"/>
    <n v="0"/>
    <n v="0"/>
    <n v="3"/>
    <n v="530251"/>
    <n v="3"/>
    <n v="754055"/>
  </r>
  <r>
    <d v="2014-05-21T00:00:00"/>
    <x v="5"/>
    <d v="2014-05-01T00:00:00"/>
    <x v="12"/>
    <x v="8"/>
    <x v="1801"/>
    <x v="0"/>
    <n v="0"/>
    <n v="0"/>
    <n v="4"/>
    <n v="2156000"/>
    <n v="1"/>
    <n v="134750"/>
    <n v="0"/>
    <n v="0"/>
    <n v="0"/>
    <n v="0"/>
    <n v="2"/>
    <n v="924000"/>
    <n v="1"/>
    <n v="150000"/>
    <n v="4"/>
    <n v="896837"/>
  </r>
  <r>
    <d v="2014-05-22T00:00:00"/>
    <x v="6"/>
    <d v="2014-05-01T00:00:00"/>
    <x v="12"/>
    <x v="7"/>
    <x v="1802"/>
    <x v="0"/>
    <n v="0"/>
    <n v="0"/>
    <n v="6"/>
    <n v="2628267"/>
    <n v="2"/>
    <n v="205334"/>
    <n v="0"/>
    <n v="0"/>
    <n v="0"/>
    <n v="0"/>
    <n v="1"/>
    <n v="308000"/>
    <n v="4"/>
    <n v="807000"/>
    <n v="2"/>
    <n v="182200"/>
  </r>
  <r>
    <d v="2014-05-23T00:00:00"/>
    <x v="0"/>
    <d v="2014-05-01T00:00:00"/>
    <x v="12"/>
    <x v="1"/>
    <x v="1803"/>
    <x v="0"/>
    <n v="0"/>
    <n v="0"/>
    <n v="3"/>
    <n v="1396267"/>
    <n v="1"/>
    <n v="71867"/>
    <n v="0"/>
    <n v="0"/>
    <n v="0"/>
    <n v="0"/>
    <n v="2"/>
    <n v="442750"/>
    <n v="1"/>
    <n v="65401"/>
    <n v="1"/>
    <n v="291000"/>
  </r>
  <r>
    <d v="2014-05-24T00:00:00"/>
    <x v="1"/>
    <d v="2014-05-01T00:00:00"/>
    <x v="12"/>
    <x v="15"/>
    <x v="1804"/>
    <x v="0"/>
    <n v="0"/>
    <n v="0"/>
    <n v="6"/>
    <n v="2628267"/>
    <n v="2"/>
    <n v="500500"/>
    <n v="0"/>
    <n v="0"/>
    <n v="0"/>
    <n v="0"/>
    <n v="3"/>
    <n v="857267"/>
    <n v="0"/>
    <n v="0"/>
    <n v="0"/>
    <n v="0"/>
  </r>
  <r>
    <d v="2014-05-25T00:00:00"/>
    <x v="2"/>
    <d v="2014-05-01T00:00:00"/>
    <x v="12"/>
    <x v="4"/>
    <x v="1805"/>
    <x v="0"/>
    <n v="0"/>
    <n v="0"/>
    <n v="1"/>
    <n v="164267"/>
    <n v="1"/>
    <n v="192500"/>
    <n v="0"/>
    <n v="0"/>
    <n v="0"/>
    <n v="0"/>
    <n v="0"/>
    <n v="0"/>
    <n v="1"/>
    <n v="200000"/>
    <n v="0"/>
    <n v="0"/>
  </r>
  <r>
    <d v="2014-05-26T00:00:00"/>
    <x v="3"/>
    <d v="2014-05-01T00:00:00"/>
    <x v="12"/>
    <x v="2"/>
    <x v="1806"/>
    <x v="0"/>
    <n v="0"/>
    <n v="0"/>
    <n v="2"/>
    <n v="780267"/>
    <n v="0"/>
    <n v="0"/>
    <n v="0"/>
    <n v="0"/>
    <n v="0"/>
    <n v="0"/>
    <n v="1"/>
    <n v="192500"/>
    <n v="0"/>
    <n v="0"/>
    <n v="0"/>
    <n v="0"/>
  </r>
  <r>
    <d v="2014-05-27T00:00:00"/>
    <x v="4"/>
    <d v="2014-05-01T00:00:00"/>
    <x v="12"/>
    <x v="7"/>
    <x v="1807"/>
    <x v="0"/>
    <n v="0"/>
    <n v="0"/>
    <n v="5"/>
    <n v="2320267"/>
    <n v="1"/>
    <n v="102667"/>
    <n v="0"/>
    <n v="0"/>
    <n v="0"/>
    <n v="0"/>
    <n v="3"/>
    <n v="944534"/>
    <n v="10"/>
    <n v="2019850"/>
    <n v="3"/>
    <n v="860880"/>
  </r>
  <r>
    <d v="2014-05-28T00:00:00"/>
    <x v="5"/>
    <d v="2014-05-01T00:00:00"/>
    <x v="12"/>
    <x v="1"/>
    <x v="1808"/>
    <x v="0"/>
    <n v="0"/>
    <n v="0"/>
    <n v="4"/>
    <n v="1396267"/>
    <n v="1"/>
    <n v="192500"/>
    <n v="0"/>
    <n v="0"/>
    <n v="0"/>
    <n v="0"/>
    <n v="1"/>
    <n v="308000"/>
    <n v="3"/>
    <n v="440000"/>
    <n v="0"/>
    <n v="0"/>
  </r>
  <r>
    <d v="2014-05-29T00:00:00"/>
    <x v="6"/>
    <d v="2014-05-01T00:00:00"/>
    <x v="12"/>
    <x v="5"/>
    <x v="1809"/>
    <x v="0"/>
    <n v="0"/>
    <n v="0"/>
    <n v="3"/>
    <n v="492801"/>
    <n v="1"/>
    <n v="71867"/>
    <n v="0"/>
    <n v="0"/>
    <n v="0"/>
    <n v="0"/>
    <n v="1"/>
    <n v="308000"/>
    <n v="3"/>
    <n v="287050"/>
    <n v="2"/>
    <n v="205300"/>
  </r>
  <r>
    <d v="2014-05-30T00:00:00"/>
    <x v="0"/>
    <d v="2014-05-01T00:00:00"/>
    <x v="12"/>
    <x v="5"/>
    <x v="1770"/>
    <x v="0"/>
    <n v="0"/>
    <n v="0"/>
    <n v="5"/>
    <n v="2772000"/>
    <n v="0"/>
    <n v="0"/>
    <n v="0"/>
    <n v="0"/>
    <n v="0"/>
    <n v="0"/>
    <n v="0"/>
    <n v="0"/>
    <n v="3"/>
    <n v="453210"/>
    <n v="4"/>
    <n v="987670"/>
  </r>
  <r>
    <d v="2014-05-31T00:00:00"/>
    <x v="1"/>
    <d v="2014-05-01T00:00:00"/>
    <x v="12"/>
    <x v="2"/>
    <x v="1752"/>
    <x v="0"/>
    <n v="0"/>
    <n v="0"/>
    <n v="3"/>
    <n v="924000"/>
    <n v="0"/>
    <n v="0"/>
    <n v="0"/>
    <n v="0"/>
    <n v="0"/>
    <n v="0"/>
    <n v="0"/>
    <n v="0"/>
    <n v="0"/>
    <n v="0"/>
    <n v="0"/>
    <n v="0"/>
  </r>
  <r>
    <d v="2014-06-01T00:00:00"/>
    <x v="2"/>
    <d v="2014-06-01T00:00:00"/>
    <x v="12"/>
    <x v="6"/>
    <x v="1786"/>
    <x v="0"/>
    <n v="0"/>
    <n v="0"/>
    <n v="4"/>
    <n v="2156000"/>
    <n v="0"/>
    <n v="0"/>
    <n v="0"/>
    <n v="0"/>
    <n v="0"/>
    <n v="0"/>
    <n v="0"/>
    <n v="0"/>
    <n v="0"/>
    <n v="0"/>
    <n v="0"/>
    <n v="0"/>
  </r>
  <r>
    <d v="2014-06-02T00:00:00"/>
    <x v="3"/>
    <d v="2014-06-01T00:00:00"/>
    <x v="12"/>
    <x v="14"/>
    <x v="1810"/>
    <x v="0"/>
    <n v="0"/>
    <n v="0"/>
    <n v="7"/>
    <n v="2869534"/>
    <n v="1"/>
    <n v="14784000"/>
    <n v="0"/>
    <n v="0"/>
    <n v="0"/>
    <n v="0"/>
    <n v="0"/>
    <n v="0"/>
    <n v="0"/>
    <n v="0"/>
    <n v="0"/>
    <n v="0"/>
  </r>
  <r>
    <d v="2014-06-03T00:00:00"/>
    <x v="4"/>
    <d v="2014-06-01T00:00:00"/>
    <x v="12"/>
    <x v="12"/>
    <x v="1811"/>
    <x v="0"/>
    <n v="0"/>
    <n v="0"/>
    <n v="12"/>
    <n v="3880801"/>
    <n v="0"/>
    <n v="0"/>
    <n v="0"/>
    <n v="0"/>
    <n v="0"/>
    <n v="0"/>
    <n v="1"/>
    <n v="308000"/>
    <n v="6"/>
    <n v="1035150"/>
    <n v="2"/>
    <n v="316950"/>
  </r>
  <r>
    <d v="2014-06-04T00:00:00"/>
    <x v="5"/>
    <d v="2014-06-01T00:00:00"/>
    <x v="12"/>
    <x v="8"/>
    <x v="1812"/>
    <x v="0"/>
    <n v="0"/>
    <n v="0"/>
    <n v="7"/>
    <n v="2705267"/>
    <n v="0"/>
    <n v="0"/>
    <n v="0"/>
    <n v="0"/>
    <n v="0"/>
    <n v="0"/>
    <n v="0"/>
    <n v="0"/>
    <n v="2"/>
    <n v="291100"/>
    <n v="4"/>
    <n v="652728"/>
  </r>
  <r>
    <d v="2014-06-05T00:00:00"/>
    <x v="6"/>
    <d v="2014-06-01T00:00:00"/>
    <x v="12"/>
    <x v="3"/>
    <x v="1813"/>
    <x v="0"/>
    <n v="0"/>
    <n v="0"/>
    <n v="0"/>
    <n v="0"/>
    <n v="0"/>
    <n v="0"/>
    <n v="0"/>
    <n v="0"/>
    <n v="0"/>
    <n v="0"/>
    <n v="1"/>
    <n v="192500"/>
    <n v="5"/>
    <n v="860300"/>
    <n v="7"/>
    <n v="1740436"/>
  </r>
  <r>
    <d v="2014-06-06T00:00:00"/>
    <x v="0"/>
    <d v="2014-06-01T00:00:00"/>
    <x v="12"/>
    <x v="2"/>
    <x v="1814"/>
    <x v="0"/>
    <n v="0"/>
    <n v="0"/>
    <n v="1"/>
    <n v="164267"/>
    <n v="0"/>
    <n v="0"/>
    <n v="0"/>
    <n v="0"/>
    <n v="0"/>
    <n v="0"/>
    <n v="2"/>
    <n v="885500"/>
    <n v="3"/>
    <n v="576200"/>
    <n v="1"/>
    <n v="323100"/>
  </r>
  <r>
    <d v="2014-06-07T00:00:00"/>
    <x v="1"/>
    <d v="2014-06-01T00:00:00"/>
    <x v="12"/>
    <x v="2"/>
    <x v="1753"/>
    <x v="1"/>
    <n v="616000"/>
    <n v="0.33333333333333331"/>
    <n v="2"/>
    <n v="1232000"/>
    <n v="0"/>
    <n v="0"/>
    <n v="0"/>
    <n v="0"/>
    <n v="0"/>
    <n v="0"/>
    <n v="0"/>
    <n v="0"/>
    <n v="0"/>
    <n v="0"/>
    <n v="0"/>
    <n v="0"/>
  </r>
  <r>
    <d v="2014-06-08T00:00:00"/>
    <x v="2"/>
    <d v="2014-06-01T00:00:00"/>
    <x v="12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14-06-09T00:00:00"/>
    <x v="3"/>
    <d v="2014-06-01T00:00:00"/>
    <x v="12"/>
    <x v="1"/>
    <x v="1815"/>
    <x v="0"/>
    <n v="0"/>
    <n v="0"/>
    <n v="5"/>
    <n v="1560534"/>
    <n v="0"/>
    <n v="0"/>
    <n v="0"/>
    <n v="0"/>
    <n v="0"/>
    <n v="0"/>
    <n v="1"/>
    <n v="192500"/>
    <n v="6"/>
    <n v="700000"/>
    <n v="5"/>
    <n v="1460626"/>
  </r>
  <r>
    <d v="2014-06-10T00:00:00"/>
    <x v="4"/>
    <d v="2014-06-01T00:00:00"/>
    <x v="12"/>
    <x v="14"/>
    <x v="1816"/>
    <x v="1"/>
    <n v="385000"/>
    <n v="0.125"/>
    <n v="3"/>
    <n v="1232000"/>
    <n v="0"/>
    <n v="0"/>
    <n v="0"/>
    <n v="0"/>
    <n v="0"/>
    <n v="0"/>
    <n v="4"/>
    <n v="726367"/>
    <n v="3"/>
    <n v="518240"/>
    <n v="3"/>
    <n v="725146"/>
  </r>
  <r>
    <d v="2014-06-11T00:00:00"/>
    <x v="5"/>
    <d v="2014-06-01T00:00:00"/>
    <x v="12"/>
    <x v="2"/>
    <x v="1806"/>
    <x v="0"/>
    <n v="0"/>
    <n v="0"/>
    <n v="3"/>
    <n v="972767"/>
    <n v="0"/>
    <n v="0"/>
    <n v="0"/>
    <n v="0"/>
    <n v="0"/>
    <n v="0"/>
    <n v="0"/>
    <n v="0"/>
    <n v="1"/>
    <n v="150000"/>
    <n v="1"/>
    <n v="942538"/>
  </r>
  <r>
    <d v="2014-06-12T00:00:00"/>
    <x v="6"/>
    <d v="2014-06-01T00:00:00"/>
    <x v="12"/>
    <x v="7"/>
    <x v="1817"/>
    <x v="0"/>
    <n v="0"/>
    <n v="0"/>
    <n v="8"/>
    <n v="3264801"/>
    <n v="0"/>
    <n v="0"/>
    <n v="0"/>
    <n v="0"/>
    <n v="0"/>
    <n v="0"/>
    <n v="1"/>
    <n v="308000"/>
    <n v="1"/>
    <n v="200000"/>
    <n v="7"/>
    <n v="3638336"/>
  </r>
  <r>
    <d v="2014-06-13T00:00:00"/>
    <x v="0"/>
    <d v="2014-06-01T00:00:00"/>
    <x v="12"/>
    <x v="5"/>
    <x v="1818"/>
    <x v="0"/>
    <n v="0"/>
    <n v="0"/>
    <n v="3"/>
    <n v="8624000"/>
    <n v="0"/>
    <n v="0"/>
    <n v="0"/>
    <n v="0"/>
    <n v="0"/>
    <n v="0"/>
    <n v="2"/>
    <n v="487667"/>
    <n v="0"/>
    <n v="0"/>
    <n v="3"/>
    <n v="603940"/>
  </r>
  <r>
    <d v="2014-06-14T00:00:00"/>
    <x v="1"/>
    <d v="2014-06-01T00:00:00"/>
    <x v="12"/>
    <x v="4"/>
    <x v="1819"/>
    <x v="0"/>
    <n v="0"/>
    <n v="0"/>
    <n v="1"/>
    <n v="308000"/>
    <n v="0"/>
    <n v="0"/>
    <n v="0"/>
    <n v="0"/>
    <n v="0"/>
    <n v="0"/>
    <n v="1"/>
    <n v="102667"/>
    <n v="0"/>
    <n v="0"/>
    <n v="0"/>
    <n v="0"/>
  </r>
  <r>
    <d v="2014-06-15T00:00:00"/>
    <x v="2"/>
    <d v="2014-06-01T00:00:00"/>
    <x v="12"/>
    <x v="6"/>
    <x v="1820"/>
    <x v="0"/>
    <n v="0"/>
    <n v="0"/>
    <n v="2"/>
    <n v="1232000"/>
    <n v="0"/>
    <n v="0"/>
    <n v="0"/>
    <n v="0"/>
    <n v="0"/>
    <n v="0"/>
    <n v="2"/>
    <n v="174534"/>
    <n v="0"/>
    <n v="0"/>
    <n v="0"/>
    <n v="0"/>
  </r>
  <r>
    <d v="2014-06-16T00:00:00"/>
    <x v="3"/>
    <d v="2014-06-01T00:00:00"/>
    <x v="12"/>
    <x v="2"/>
    <x v="1821"/>
    <x v="0"/>
    <n v="0"/>
    <n v="0"/>
    <n v="2"/>
    <n v="1232000"/>
    <n v="0"/>
    <n v="0"/>
    <n v="0"/>
    <n v="0"/>
    <n v="0"/>
    <n v="0"/>
    <n v="1"/>
    <n v="102667"/>
    <n v="0"/>
    <n v="0"/>
    <n v="4"/>
    <n v="1398308"/>
  </r>
  <r>
    <d v="2014-06-17T00:00:00"/>
    <x v="4"/>
    <d v="2014-06-01T00:00:00"/>
    <x v="12"/>
    <x v="4"/>
    <x v="1752"/>
    <x v="0"/>
    <n v="0"/>
    <n v="0"/>
    <n v="1"/>
    <n v="616000"/>
    <n v="0"/>
    <n v="0"/>
    <n v="0"/>
    <n v="0"/>
    <n v="0"/>
    <n v="0"/>
    <n v="1"/>
    <n v="308000"/>
    <n v="0"/>
    <n v="0"/>
    <n v="10"/>
    <n v="2903208"/>
  </r>
  <r>
    <d v="2014-06-18T00:00:00"/>
    <x v="5"/>
    <d v="2014-06-01T00:00:00"/>
    <x v="12"/>
    <x v="3"/>
    <x v="1740"/>
    <x v="0"/>
    <n v="0"/>
    <n v="0"/>
    <n v="1"/>
    <n v="616000"/>
    <n v="0"/>
    <n v="0"/>
    <n v="0"/>
    <n v="0"/>
    <n v="0"/>
    <n v="0"/>
    <n v="0"/>
    <n v="0"/>
    <n v="0"/>
    <n v="0"/>
    <n v="2"/>
    <n v="436300"/>
  </r>
  <r>
    <d v="2014-06-19T00:00:00"/>
    <x v="6"/>
    <d v="2014-06-01T00:00:00"/>
    <x v="12"/>
    <x v="2"/>
    <x v="1822"/>
    <x v="0"/>
    <n v="0"/>
    <n v="0"/>
    <n v="3"/>
    <n v="664767"/>
    <n v="0"/>
    <n v="0"/>
    <n v="0"/>
    <n v="0"/>
    <n v="0"/>
    <n v="0"/>
    <n v="0"/>
    <n v="0"/>
    <n v="0"/>
    <n v="0"/>
    <n v="1"/>
    <n v="312240"/>
  </r>
  <r>
    <d v="2014-06-20T00:00:00"/>
    <x v="0"/>
    <d v="2014-06-01T00:00:00"/>
    <x v="12"/>
    <x v="4"/>
    <x v="1788"/>
    <x v="0"/>
    <n v="0"/>
    <n v="0"/>
    <n v="1"/>
    <n v="164267"/>
    <n v="0"/>
    <n v="0"/>
    <n v="0"/>
    <n v="0"/>
    <n v="0"/>
    <n v="0"/>
    <n v="1"/>
    <n v="308000"/>
    <n v="0"/>
    <n v="0"/>
    <n v="5"/>
    <n v="983060"/>
  </r>
  <r>
    <d v="2014-06-21T00:00:00"/>
    <x v="1"/>
    <d v="2014-06-01T00:00:00"/>
    <x v="12"/>
    <x v="4"/>
    <x v="1788"/>
    <x v="0"/>
    <n v="0"/>
    <n v="0"/>
    <n v="1"/>
    <n v="164267"/>
    <n v="0"/>
    <n v="0"/>
    <n v="0"/>
    <n v="0"/>
    <n v="1"/>
    <n v="308000"/>
    <n v="0"/>
    <n v="0"/>
    <n v="0"/>
    <n v="0"/>
    <n v="0"/>
    <n v="0"/>
  </r>
  <r>
    <d v="2014-06-22T00:00:00"/>
    <x v="2"/>
    <d v="2014-06-01T00:00:00"/>
    <x v="12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14-06-23T00:00:00"/>
    <x v="3"/>
    <d v="2014-06-01T00:00:00"/>
    <x v="12"/>
    <x v="2"/>
    <x v="1823"/>
    <x v="0"/>
    <n v="0"/>
    <n v="0"/>
    <n v="0"/>
    <n v="0"/>
    <n v="0"/>
    <n v="0"/>
    <n v="0"/>
    <n v="0"/>
    <n v="0"/>
    <n v="0"/>
    <n v="3"/>
    <n v="491517"/>
    <n v="0"/>
    <n v="0"/>
    <n v="0"/>
    <n v="0"/>
  </r>
  <r>
    <d v="2014-06-24T00:00:00"/>
    <x v="4"/>
    <d v="2014-06-01T00:00:00"/>
    <x v="12"/>
    <x v="0"/>
    <x v="0"/>
    <x v="0"/>
    <n v="0"/>
    <n v="0"/>
    <n v="0"/>
    <n v="0"/>
    <n v="0"/>
    <n v="0"/>
    <n v="0"/>
    <n v="0"/>
    <n v="0"/>
    <n v="0"/>
    <n v="0"/>
    <n v="0"/>
    <n v="0"/>
    <n v="0"/>
    <n v="1"/>
    <n v="534540"/>
  </r>
  <r>
    <d v="2014-06-25T00:00:00"/>
    <x v="5"/>
    <d v="2014-06-01T00:00:00"/>
    <x v="12"/>
    <x v="5"/>
    <x v="1792"/>
    <x v="0"/>
    <n v="0"/>
    <n v="0"/>
    <n v="5"/>
    <n v="2320267"/>
    <n v="0"/>
    <n v="0"/>
    <n v="0"/>
    <n v="0"/>
    <n v="0"/>
    <n v="0"/>
    <n v="0"/>
    <n v="0"/>
    <n v="0"/>
    <n v="0"/>
    <n v="4"/>
    <n v="981475"/>
  </r>
  <r>
    <d v="2014-06-26T00:00:00"/>
    <x v="6"/>
    <d v="2014-06-01T00:00:00"/>
    <x v="12"/>
    <x v="3"/>
    <x v="1824"/>
    <x v="0"/>
    <n v="0"/>
    <n v="0"/>
    <n v="0"/>
    <n v="0"/>
    <n v="0"/>
    <n v="0"/>
    <n v="0"/>
    <n v="0"/>
    <n v="0"/>
    <n v="0"/>
    <n v="1"/>
    <n v="102667"/>
    <n v="0"/>
    <n v="0"/>
    <n v="4"/>
    <n v="1665500"/>
  </r>
  <r>
    <d v="2014-06-27T00:00:00"/>
    <x v="0"/>
    <d v="2014-06-01T00:00:00"/>
    <x v="12"/>
    <x v="6"/>
    <x v="1825"/>
    <x v="0"/>
    <n v="0"/>
    <n v="0"/>
    <n v="3"/>
    <n v="1088267"/>
    <n v="0"/>
    <n v="0"/>
    <n v="0"/>
    <n v="0"/>
    <n v="0"/>
    <n v="0"/>
    <n v="1"/>
    <n v="192500"/>
    <n v="17"/>
    <n v="2569206"/>
    <n v="5"/>
    <n v="1188782"/>
  </r>
  <r>
    <d v="2014-06-28T00:00:00"/>
    <x v="1"/>
    <d v="2014-06-01T00:00:00"/>
    <x v="12"/>
    <x v="4"/>
    <x v="1788"/>
    <x v="0"/>
    <n v="0"/>
    <n v="0"/>
    <n v="2"/>
    <n v="472267"/>
    <n v="0"/>
    <n v="0"/>
    <n v="0"/>
    <n v="0"/>
    <n v="0"/>
    <n v="0"/>
    <n v="0"/>
    <n v="0"/>
    <n v="0"/>
    <n v="0"/>
    <n v="0"/>
    <n v="0"/>
  </r>
  <r>
    <d v="2014-06-29T00:00:00"/>
    <x v="2"/>
    <d v="2014-06-01T00:00:00"/>
    <x v="12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14-06-30T00:00:00"/>
    <x v="3"/>
    <d v="2014-06-01T00:00:00"/>
    <x v="12"/>
    <x v="9"/>
    <x v="1826"/>
    <x v="0"/>
    <n v="0"/>
    <n v="0"/>
    <n v="4"/>
    <n v="1925000"/>
    <n v="0"/>
    <n v="0"/>
    <n v="0"/>
    <n v="0"/>
    <n v="0"/>
    <n v="0"/>
    <n v="6"/>
    <n v="2166267"/>
    <n v="0"/>
    <n v="0"/>
    <n v="0"/>
    <n v="0"/>
  </r>
  <r>
    <d v="2014-07-01T00:00:00"/>
    <x v="4"/>
    <d v="2014-07-01T00:00:00"/>
    <x v="12"/>
    <x v="2"/>
    <x v="1784"/>
    <x v="0"/>
    <n v="0"/>
    <n v="0"/>
    <n v="3"/>
    <n v="1540000"/>
    <n v="0"/>
    <n v="0"/>
    <n v="0"/>
    <n v="0"/>
    <n v="0"/>
    <n v="0"/>
    <n v="0"/>
    <n v="0"/>
    <n v="6"/>
    <n v="821120"/>
    <n v="1"/>
    <n v="106500"/>
  </r>
  <r>
    <d v="2014-07-02T00:00:00"/>
    <x v="5"/>
    <d v="2014-07-01T00:00:00"/>
    <x v="12"/>
    <x v="7"/>
    <x v="1827"/>
    <x v="0"/>
    <n v="0"/>
    <n v="0"/>
    <n v="7"/>
    <n v="2369034"/>
    <n v="0"/>
    <n v="0"/>
    <n v="0"/>
    <n v="0"/>
    <n v="0"/>
    <n v="0"/>
    <n v="2"/>
    <n v="356767"/>
    <n v="11"/>
    <n v="1928931"/>
    <n v="1"/>
    <n v="75700"/>
  </r>
  <r>
    <d v="2014-07-03T00:00:00"/>
    <x v="6"/>
    <d v="2014-07-01T00:00:00"/>
    <x v="12"/>
    <x v="23"/>
    <x v="1828"/>
    <x v="0"/>
    <n v="0"/>
    <n v="0"/>
    <n v="8"/>
    <n v="2628267"/>
    <n v="0"/>
    <n v="0"/>
    <n v="1"/>
    <n v="154000"/>
    <n v="0"/>
    <n v="0"/>
    <n v="6"/>
    <n v="1180667"/>
    <n v="4"/>
    <n v="949515"/>
    <n v="6"/>
    <n v="1335850"/>
  </r>
  <r>
    <d v="2014-07-04T00:00:00"/>
    <x v="0"/>
    <d v="2014-07-01T00:00:00"/>
    <x v="12"/>
    <x v="1"/>
    <x v="1808"/>
    <x v="0"/>
    <n v="0"/>
    <n v="0"/>
    <n v="5"/>
    <n v="1704267"/>
    <n v="0"/>
    <n v="0"/>
    <n v="0"/>
    <n v="0"/>
    <n v="0"/>
    <n v="0"/>
    <n v="1"/>
    <n v="192500"/>
    <n v="8"/>
    <n v="1936313"/>
    <n v="4"/>
    <n v="1027750"/>
  </r>
  <r>
    <d v="2014-07-05T00:00:00"/>
    <x v="1"/>
    <d v="2014-07-01T00:00:00"/>
    <x v="12"/>
    <x v="14"/>
    <x v="1829"/>
    <x v="0"/>
    <n v="0"/>
    <n v="0"/>
    <n v="7"/>
    <n v="1581068"/>
    <n v="0"/>
    <n v="0"/>
    <n v="0"/>
    <n v="0"/>
    <n v="0"/>
    <n v="0"/>
    <n v="1"/>
    <n v="192500"/>
    <n v="0"/>
    <n v="0"/>
    <n v="0"/>
    <n v="0"/>
  </r>
  <r>
    <d v="2014-07-06T00:00:00"/>
    <x v="2"/>
    <d v="2014-07-01T00:00:00"/>
    <x v="12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14-07-07T00:00:00"/>
    <x v="3"/>
    <d v="2014-07-01T00:00:00"/>
    <x v="12"/>
    <x v="3"/>
    <x v="1740"/>
    <x v="0"/>
    <n v="0"/>
    <n v="0"/>
    <n v="1"/>
    <n v="616000"/>
    <n v="0"/>
    <n v="0"/>
    <n v="0"/>
    <n v="0"/>
    <n v="0"/>
    <n v="0"/>
    <n v="0"/>
    <n v="0"/>
    <n v="7"/>
    <n v="1250551"/>
    <n v="3"/>
    <n v="867580"/>
  </r>
  <r>
    <d v="2014-07-08T00:00:00"/>
    <x v="4"/>
    <d v="2014-07-01T00:00:00"/>
    <x v="12"/>
    <x v="0"/>
    <x v="0"/>
    <x v="0"/>
    <n v="0"/>
    <n v="0"/>
    <n v="0"/>
    <n v="0"/>
    <n v="0"/>
    <n v="0"/>
    <n v="0"/>
    <n v="0"/>
    <n v="0"/>
    <n v="0"/>
    <n v="0"/>
    <n v="0"/>
    <n v="6"/>
    <n v="1134850"/>
    <n v="3"/>
    <n v="754200"/>
  </r>
  <r>
    <d v="2014-07-09T00:00:00"/>
    <x v="5"/>
    <d v="2014-07-01T00:00:00"/>
    <x v="12"/>
    <x v="4"/>
    <x v="1805"/>
    <x v="0"/>
    <n v="0"/>
    <n v="0"/>
    <n v="2"/>
    <n v="356767"/>
    <n v="0"/>
    <n v="0"/>
    <n v="0"/>
    <n v="0"/>
    <n v="0"/>
    <n v="0"/>
    <n v="0"/>
    <n v="0"/>
    <n v="2"/>
    <n v="300000"/>
    <n v="4"/>
    <n v="609220"/>
  </r>
  <r>
    <d v="2014-07-10T00:00:00"/>
    <x v="6"/>
    <d v="2014-07-01T00:00:00"/>
    <x v="12"/>
    <x v="2"/>
    <x v="1830"/>
    <x v="0"/>
    <n v="0"/>
    <n v="0"/>
    <n v="1"/>
    <n v="616000"/>
    <n v="0"/>
    <n v="0"/>
    <n v="0"/>
    <n v="0"/>
    <n v="0"/>
    <n v="0"/>
    <n v="2"/>
    <n v="295167"/>
    <n v="5"/>
    <n v="995388"/>
    <n v="3"/>
    <n v="974964"/>
  </r>
  <r>
    <d v="2014-07-11T00:00:00"/>
    <x v="0"/>
    <d v="2014-07-01T00:00:00"/>
    <x v="12"/>
    <x v="3"/>
    <x v="1735"/>
    <x v="0"/>
    <n v="0"/>
    <n v="0"/>
    <n v="1"/>
    <n v="308000"/>
    <n v="0"/>
    <n v="0"/>
    <n v="0"/>
    <n v="0"/>
    <n v="0"/>
    <n v="0"/>
    <n v="0"/>
    <n v="0"/>
    <n v="5"/>
    <n v="564151"/>
    <n v="3"/>
    <n v="688454"/>
  </r>
  <r>
    <d v="2014-07-12T00:00:00"/>
    <x v="1"/>
    <d v="2014-07-01T00:00:00"/>
    <x v="12"/>
    <x v="2"/>
    <x v="1753"/>
    <x v="0"/>
    <n v="0"/>
    <n v="0"/>
    <n v="1"/>
    <n v="616000"/>
    <n v="0"/>
    <n v="0"/>
    <n v="0"/>
    <n v="0"/>
    <n v="0"/>
    <n v="0"/>
    <n v="2"/>
    <n v="1232000"/>
    <n v="0"/>
    <n v="0"/>
    <n v="0"/>
    <n v="0"/>
  </r>
  <r>
    <d v="2014-07-13T00:00:00"/>
    <x v="2"/>
    <d v="2014-07-01T00:00:00"/>
    <x v="12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14-07-14T00:00:00"/>
    <x v="3"/>
    <d v="2014-07-01T00:00:00"/>
    <x v="12"/>
    <x v="4"/>
    <x v="1831"/>
    <x v="0"/>
    <n v="0"/>
    <n v="0"/>
    <n v="0"/>
    <n v="0"/>
    <n v="0"/>
    <n v="0"/>
    <n v="0"/>
    <n v="0"/>
    <n v="0"/>
    <n v="0"/>
    <n v="2"/>
    <n v="328534"/>
    <n v="2"/>
    <n v="250000"/>
    <n v="2"/>
    <n v="665891"/>
  </r>
  <r>
    <d v="2014-07-15T00:00:00"/>
    <x v="4"/>
    <d v="2014-07-01T00:00:00"/>
    <x v="12"/>
    <x v="0"/>
    <x v="0"/>
    <x v="0"/>
    <n v="0"/>
    <n v="0"/>
    <n v="0"/>
    <n v="0"/>
    <n v="0"/>
    <n v="0"/>
    <n v="0"/>
    <n v="0"/>
    <n v="0"/>
    <n v="0"/>
    <n v="0"/>
    <n v="0"/>
    <n v="7"/>
    <n v="1067196"/>
    <n v="2"/>
    <n v="850815"/>
  </r>
  <r>
    <d v="2014-07-16T00:00:00"/>
    <x v="5"/>
    <d v="2014-07-01T00:00:00"/>
    <x v="12"/>
    <x v="6"/>
    <x v="1832"/>
    <x v="0"/>
    <n v="0"/>
    <n v="0"/>
    <n v="3"/>
    <n v="1026667"/>
    <n v="0"/>
    <n v="0"/>
    <n v="0"/>
    <n v="0"/>
    <n v="0"/>
    <n v="0"/>
    <n v="1"/>
    <n v="192500"/>
    <n v="5"/>
    <n v="1222100"/>
    <n v="3"/>
    <n v="819771"/>
  </r>
  <r>
    <d v="2014-07-17T00:00:00"/>
    <x v="6"/>
    <d v="2014-07-01T00:00:00"/>
    <x v="12"/>
    <x v="4"/>
    <x v="1833"/>
    <x v="0"/>
    <n v="0"/>
    <n v="0"/>
    <n v="1"/>
    <n v="616000"/>
    <n v="0"/>
    <n v="0"/>
    <n v="0"/>
    <n v="0"/>
    <n v="0"/>
    <n v="0"/>
    <n v="1"/>
    <n v="71867"/>
    <n v="3"/>
    <n v="614566"/>
    <n v="1"/>
    <n v="298069"/>
  </r>
  <r>
    <d v="2014-07-18T00:00:00"/>
    <x v="0"/>
    <d v="2014-07-01T00:00:00"/>
    <x v="12"/>
    <x v="2"/>
    <x v="1753"/>
    <x v="0"/>
    <n v="0"/>
    <n v="0"/>
    <n v="3"/>
    <n v="1848000"/>
    <n v="0"/>
    <n v="0"/>
    <n v="0"/>
    <n v="0"/>
    <n v="0"/>
    <n v="0"/>
    <n v="0"/>
    <n v="0"/>
    <n v="1"/>
    <n v="100000"/>
    <n v="1"/>
    <n v="75700"/>
  </r>
  <r>
    <d v="2014-07-19T00:00:00"/>
    <x v="1"/>
    <d v="2014-07-01T00:00:00"/>
    <x v="12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14-07-20T00:00:00"/>
    <x v="2"/>
    <d v="2014-07-01T00:00:00"/>
    <x v="12"/>
    <x v="5"/>
    <x v="1834"/>
    <x v="0"/>
    <n v="0"/>
    <n v="0"/>
    <n v="5"/>
    <n v="19712000"/>
    <n v="0"/>
    <n v="0"/>
    <n v="0"/>
    <n v="0"/>
    <n v="0"/>
    <n v="0"/>
    <n v="0"/>
    <n v="0"/>
    <n v="0"/>
    <n v="0"/>
    <n v="0"/>
    <n v="0"/>
  </r>
  <r>
    <d v="2014-07-21T00:00:00"/>
    <x v="3"/>
    <d v="2014-07-01T00:00:00"/>
    <x v="12"/>
    <x v="0"/>
    <x v="0"/>
    <x v="0"/>
    <n v="0"/>
    <n v="0"/>
    <n v="0"/>
    <n v="0"/>
    <n v="0"/>
    <n v="0"/>
    <n v="0"/>
    <n v="0"/>
    <n v="0"/>
    <n v="0"/>
    <n v="0"/>
    <n v="0"/>
    <n v="2"/>
    <n v="409200"/>
    <n v="2"/>
    <n v="562482"/>
  </r>
  <r>
    <d v="2014-07-22T00:00:00"/>
    <x v="4"/>
    <d v="2014-07-01T00:00:00"/>
    <x v="12"/>
    <x v="0"/>
    <x v="0"/>
    <x v="0"/>
    <n v="0"/>
    <n v="0"/>
    <n v="0"/>
    <n v="0"/>
    <n v="0"/>
    <n v="0"/>
    <n v="0"/>
    <n v="0"/>
    <n v="0"/>
    <n v="0"/>
    <n v="0"/>
    <n v="0"/>
    <n v="2"/>
    <n v="257300"/>
    <n v="4"/>
    <n v="1258901"/>
  </r>
  <r>
    <d v="2014-07-23T00:00:00"/>
    <x v="5"/>
    <d v="2014-07-01T00:00:00"/>
    <x v="12"/>
    <x v="0"/>
    <x v="0"/>
    <x v="0"/>
    <n v="0"/>
    <n v="0"/>
    <n v="0"/>
    <n v="0"/>
    <n v="0"/>
    <n v="0"/>
    <n v="0"/>
    <n v="0"/>
    <n v="0"/>
    <n v="0"/>
    <n v="0"/>
    <n v="0"/>
    <n v="1"/>
    <n v="150000"/>
    <n v="3"/>
    <n v="1046629"/>
  </r>
  <r>
    <d v="2014-07-24T00:00:00"/>
    <x v="6"/>
    <d v="2014-07-01T00:00:00"/>
    <x v="12"/>
    <x v="4"/>
    <x v="1736"/>
    <x v="0"/>
    <n v="0"/>
    <n v="0"/>
    <n v="2"/>
    <n v="1232000"/>
    <n v="0"/>
    <n v="0"/>
    <n v="0"/>
    <n v="0"/>
    <n v="0"/>
    <n v="0"/>
    <n v="0"/>
    <n v="0"/>
    <n v="3"/>
    <n v="500000"/>
    <n v="0"/>
    <n v="0"/>
  </r>
  <r>
    <d v="2014-07-25T00:00:00"/>
    <x v="0"/>
    <d v="2014-07-01T00:00:00"/>
    <x v="12"/>
    <x v="0"/>
    <x v="0"/>
    <x v="0"/>
    <n v="0"/>
    <n v="0"/>
    <n v="0"/>
    <n v="0"/>
    <n v="0"/>
    <n v="0"/>
    <n v="0"/>
    <n v="0"/>
    <n v="0"/>
    <n v="0"/>
    <n v="0"/>
    <n v="0"/>
    <n v="0"/>
    <n v="0"/>
    <n v="1"/>
    <n v="274320"/>
  </r>
  <r>
    <d v="2014-07-26T00:00:00"/>
    <x v="1"/>
    <d v="2014-07-01T00:00:00"/>
    <x v="12"/>
    <x v="3"/>
    <x v="1739"/>
    <x v="0"/>
    <n v="0"/>
    <n v="0"/>
    <n v="0"/>
    <n v="0"/>
    <n v="1"/>
    <n v="14784000"/>
    <n v="0"/>
    <n v="0"/>
    <n v="0"/>
    <n v="0"/>
    <n v="0"/>
    <n v="0"/>
    <n v="0"/>
    <n v="0"/>
    <n v="0"/>
    <n v="0"/>
  </r>
  <r>
    <d v="2014-07-27T00:00:00"/>
    <x v="2"/>
    <d v="2014-07-01T00:00:00"/>
    <x v="12"/>
    <x v="23"/>
    <x v="1835"/>
    <x v="1"/>
    <n v="14784000"/>
    <n v="6.6666666666666666E-2"/>
    <n v="13"/>
    <n v="48376534"/>
    <n v="0"/>
    <n v="0"/>
    <n v="0"/>
    <n v="0"/>
    <n v="0"/>
    <n v="0"/>
    <n v="1"/>
    <n v="616000"/>
    <n v="0"/>
    <n v="0"/>
    <n v="0"/>
    <n v="0"/>
  </r>
  <r>
    <d v="2014-07-28T00:00:00"/>
    <x v="3"/>
    <d v="2014-07-01T00:00:00"/>
    <x v="12"/>
    <x v="8"/>
    <x v="1812"/>
    <x v="0"/>
    <n v="0"/>
    <n v="0"/>
    <n v="5"/>
    <n v="2320267"/>
    <n v="0"/>
    <n v="0"/>
    <n v="0"/>
    <n v="0"/>
    <n v="0"/>
    <n v="0"/>
    <n v="2"/>
    <n v="385000"/>
    <n v="3"/>
    <n v="587590"/>
    <n v="1"/>
    <n v="274320"/>
  </r>
  <r>
    <d v="2014-07-29T00:00:00"/>
    <x v="4"/>
    <d v="2014-07-01T00:00:00"/>
    <x v="12"/>
    <x v="14"/>
    <x v="1836"/>
    <x v="0"/>
    <n v="0"/>
    <n v="0"/>
    <n v="8"/>
    <n v="3408534"/>
    <n v="0"/>
    <n v="0"/>
    <n v="0"/>
    <n v="0"/>
    <n v="0"/>
    <n v="0"/>
    <n v="0"/>
    <n v="0"/>
    <n v="5"/>
    <n v="685509"/>
    <n v="0"/>
    <n v="0"/>
  </r>
  <r>
    <d v="2014-07-30T00:00:00"/>
    <x v="5"/>
    <d v="2014-07-01T00:00:00"/>
    <x v="12"/>
    <x v="4"/>
    <x v="1736"/>
    <x v="0"/>
    <n v="0"/>
    <n v="0"/>
    <n v="2"/>
    <n v="1232000"/>
    <n v="0"/>
    <n v="0"/>
    <n v="0"/>
    <n v="0"/>
    <n v="0"/>
    <n v="0"/>
    <n v="0"/>
    <n v="0"/>
    <n v="3"/>
    <n v="425240"/>
    <n v="1"/>
    <n v="129600"/>
  </r>
  <r>
    <d v="2014-07-31T00:00:00"/>
    <x v="6"/>
    <d v="2014-07-01T00:00:00"/>
    <x v="12"/>
    <x v="14"/>
    <x v="1837"/>
    <x v="0"/>
    <n v="0"/>
    <n v="0"/>
    <n v="6"/>
    <n v="3013270"/>
    <n v="2"/>
    <n v="328540"/>
    <n v="0"/>
    <n v="0"/>
    <n v="0"/>
    <n v="0"/>
    <n v="0"/>
    <n v="0"/>
    <n v="0"/>
    <n v="0"/>
    <n v="3"/>
    <n v="711104"/>
  </r>
  <r>
    <d v="2014-08-01T00:00:00"/>
    <x v="0"/>
    <d v="2014-08-01T00:00:00"/>
    <x v="12"/>
    <x v="0"/>
    <x v="0"/>
    <x v="0"/>
    <n v="0"/>
    <n v="0"/>
    <n v="0"/>
    <n v="0"/>
    <n v="0"/>
    <n v="0"/>
    <n v="0"/>
    <n v="0"/>
    <n v="0"/>
    <n v="0"/>
    <n v="0"/>
    <n v="0"/>
    <n v="4"/>
    <n v="1250000"/>
    <n v="3"/>
    <n v="975804"/>
  </r>
  <r>
    <d v="2014-08-02T00:00:00"/>
    <x v="1"/>
    <d v="2014-08-01T00:00:00"/>
    <x v="12"/>
    <x v="3"/>
    <x v="1838"/>
    <x v="0"/>
    <n v="0"/>
    <n v="0"/>
    <n v="0"/>
    <n v="0"/>
    <n v="0"/>
    <n v="0"/>
    <n v="0"/>
    <n v="0"/>
    <n v="0"/>
    <n v="0"/>
    <n v="1"/>
    <n v="385000"/>
    <n v="0"/>
    <n v="0"/>
    <n v="0"/>
    <n v="0"/>
  </r>
  <r>
    <d v="2014-08-03T00:00:00"/>
    <x v="2"/>
    <d v="2014-08-01T00:00:00"/>
    <x v="12"/>
    <x v="14"/>
    <x v="1839"/>
    <x v="0"/>
    <n v="0"/>
    <n v="0"/>
    <n v="6"/>
    <n v="3214750"/>
    <n v="0"/>
    <n v="0"/>
    <n v="0"/>
    <n v="0"/>
    <n v="0"/>
    <n v="0"/>
    <n v="2"/>
    <n v="1232000"/>
    <n v="0"/>
    <n v="0"/>
    <n v="0"/>
    <n v="0"/>
  </r>
  <r>
    <d v="2014-08-04T00:00:00"/>
    <x v="3"/>
    <d v="2014-08-01T00:00:00"/>
    <x v="12"/>
    <x v="4"/>
    <x v="1831"/>
    <x v="0"/>
    <n v="0"/>
    <n v="0"/>
    <n v="2"/>
    <n v="328534"/>
    <n v="0"/>
    <n v="0"/>
    <n v="0"/>
    <n v="0"/>
    <n v="0"/>
    <n v="0"/>
    <n v="0"/>
    <n v="0"/>
    <n v="9"/>
    <n v="2390637"/>
    <n v="5"/>
    <n v="1864440"/>
  </r>
  <r>
    <d v="2014-08-05T00:00:00"/>
    <x v="4"/>
    <d v="2014-08-01T00:00:00"/>
    <x v="12"/>
    <x v="4"/>
    <x v="1831"/>
    <x v="0"/>
    <n v="0"/>
    <n v="0"/>
    <n v="2"/>
    <n v="328534"/>
    <n v="0"/>
    <n v="0"/>
    <n v="0"/>
    <n v="0"/>
    <n v="0"/>
    <n v="0"/>
    <n v="0"/>
    <n v="0"/>
    <n v="9"/>
    <n v="2157411"/>
    <n v="3"/>
    <n v="876104"/>
  </r>
  <r>
    <d v="2014-08-06T00:00:00"/>
    <x v="5"/>
    <d v="2014-08-01T00:00:00"/>
    <x v="12"/>
    <x v="3"/>
    <x v="1741"/>
    <x v="0"/>
    <n v="0"/>
    <n v="0"/>
    <n v="1"/>
    <n v="164267"/>
    <n v="0"/>
    <n v="0"/>
    <n v="0"/>
    <n v="0"/>
    <n v="0"/>
    <n v="0"/>
    <n v="0"/>
    <n v="0"/>
    <n v="1"/>
    <n v="150000"/>
    <n v="3"/>
    <n v="1218961"/>
  </r>
  <r>
    <d v="2014-08-07T00:00:00"/>
    <x v="6"/>
    <d v="2014-08-01T00:00:00"/>
    <x v="12"/>
    <x v="2"/>
    <x v="1840"/>
    <x v="0"/>
    <n v="0"/>
    <n v="0"/>
    <n v="2"/>
    <n v="1232000"/>
    <n v="0"/>
    <n v="0"/>
    <n v="0"/>
    <n v="0"/>
    <n v="0"/>
    <n v="0"/>
    <n v="1"/>
    <n v="192500"/>
    <n v="0"/>
    <n v="0"/>
    <n v="0"/>
    <n v="0"/>
  </r>
  <r>
    <d v="2014-08-08T00:00:00"/>
    <x v="0"/>
    <d v="2014-08-01T00:00:00"/>
    <x v="12"/>
    <x v="4"/>
    <x v="1841"/>
    <x v="0"/>
    <n v="0"/>
    <n v="0"/>
    <n v="0"/>
    <n v="0"/>
    <n v="0"/>
    <n v="0"/>
    <n v="0"/>
    <n v="0"/>
    <n v="0"/>
    <n v="0"/>
    <n v="2"/>
    <n v="549267"/>
    <n v="4"/>
    <n v="423300"/>
    <n v="2"/>
    <n v="418208"/>
  </r>
  <r>
    <d v="2014-08-09T00:00:00"/>
    <x v="1"/>
    <d v="2014-08-01T00:00:00"/>
    <x v="12"/>
    <x v="4"/>
    <x v="1740"/>
    <x v="0"/>
    <n v="0"/>
    <n v="0"/>
    <n v="1"/>
    <n v="308000"/>
    <n v="0"/>
    <n v="0"/>
    <n v="0"/>
    <n v="0"/>
    <n v="0"/>
    <n v="0"/>
    <n v="1"/>
    <n v="308000"/>
    <n v="0"/>
    <n v="0"/>
    <n v="0"/>
    <n v="0"/>
  </r>
  <r>
    <d v="2014-08-10T00:00:00"/>
    <x v="2"/>
    <d v="2014-08-01T00:00:00"/>
    <x v="12"/>
    <x v="3"/>
    <x v="1741"/>
    <x v="0"/>
    <n v="0"/>
    <n v="0"/>
    <n v="1"/>
    <n v="164267"/>
    <n v="0"/>
    <n v="0"/>
    <n v="0"/>
    <n v="0"/>
    <n v="0"/>
    <n v="0"/>
    <n v="0"/>
    <n v="0"/>
    <n v="0"/>
    <n v="0"/>
    <n v="0"/>
    <n v="0"/>
  </r>
  <r>
    <d v="2014-08-11T00:00:00"/>
    <x v="3"/>
    <d v="2014-08-01T00:00:00"/>
    <x v="12"/>
    <x v="3"/>
    <x v="1740"/>
    <x v="0"/>
    <n v="0"/>
    <n v="0"/>
    <n v="1"/>
    <n v="616000"/>
    <n v="0"/>
    <n v="0"/>
    <n v="0"/>
    <n v="0"/>
    <n v="0"/>
    <n v="0"/>
    <n v="0"/>
    <n v="0"/>
    <n v="8"/>
    <n v="1198390"/>
    <n v="3"/>
    <n v="716364"/>
  </r>
  <r>
    <d v="2014-08-12T00:00:00"/>
    <x v="4"/>
    <d v="2014-08-01T00:00:00"/>
    <x v="12"/>
    <x v="3"/>
    <x v="1824"/>
    <x v="0"/>
    <n v="0"/>
    <n v="0"/>
    <n v="0"/>
    <n v="0"/>
    <n v="0"/>
    <n v="0"/>
    <n v="0"/>
    <n v="0"/>
    <n v="0"/>
    <n v="0"/>
    <n v="1"/>
    <n v="102667"/>
    <n v="3"/>
    <n v="520100"/>
    <n v="4"/>
    <n v="1232070"/>
  </r>
  <r>
    <d v="2014-08-13T00:00:00"/>
    <x v="5"/>
    <d v="2014-08-01T00:00:00"/>
    <x v="12"/>
    <x v="4"/>
    <x v="1842"/>
    <x v="0"/>
    <n v="0"/>
    <n v="0"/>
    <n v="1"/>
    <n v="102667"/>
    <n v="0"/>
    <n v="0"/>
    <n v="0"/>
    <n v="0"/>
    <n v="0"/>
    <n v="0"/>
    <n v="1"/>
    <n v="616000"/>
    <n v="2"/>
    <n v="501240"/>
    <n v="9"/>
    <n v="2654609"/>
  </r>
  <r>
    <d v="2014-08-14T00:00:00"/>
    <x v="6"/>
    <d v="2014-08-01T00:00:00"/>
    <x v="12"/>
    <x v="2"/>
    <x v="1738"/>
    <x v="0"/>
    <n v="0"/>
    <n v="0"/>
    <n v="2"/>
    <n v="1232000"/>
    <n v="0"/>
    <n v="0"/>
    <n v="0"/>
    <n v="0"/>
    <n v="0"/>
    <n v="0"/>
    <n v="1"/>
    <n v="164267"/>
    <n v="2"/>
    <n v="651577"/>
    <n v="2"/>
    <n v="1280456"/>
  </r>
  <r>
    <d v="2014-08-15T00:00:00"/>
    <x v="0"/>
    <d v="2014-08-01T00:00:00"/>
    <x v="12"/>
    <x v="3"/>
    <x v="1741"/>
    <x v="0"/>
    <n v="0"/>
    <n v="0"/>
    <n v="1"/>
    <n v="164267"/>
    <n v="0"/>
    <n v="0"/>
    <n v="0"/>
    <n v="0"/>
    <n v="0"/>
    <n v="0"/>
    <n v="0"/>
    <n v="0"/>
    <n v="0"/>
    <n v="0"/>
    <n v="1"/>
    <n v="322100"/>
  </r>
  <r>
    <d v="2014-08-16T00:00:00"/>
    <x v="1"/>
    <d v="2014-08-01T00:00:00"/>
    <x v="12"/>
    <x v="9"/>
    <x v="1843"/>
    <x v="0"/>
    <n v="0"/>
    <n v="0"/>
    <n v="4"/>
    <n v="3388000"/>
    <n v="1"/>
    <n v="14784000"/>
    <n v="0"/>
    <n v="0"/>
    <n v="0"/>
    <n v="0"/>
    <n v="5"/>
    <n v="1137034"/>
    <n v="0"/>
    <n v="0"/>
    <n v="0"/>
    <n v="0"/>
  </r>
  <r>
    <d v="2014-08-17T00:00:00"/>
    <x v="2"/>
    <d v="2014-08-01T00:00:00"/>
    <x v="12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14-08-18T00:00:00"/>
    <x v="3"/>
    <d v="2014-08-01T00:00:00"/>
    <x v="12"/>
    <x v="5"/>
    <x v="1738"/>
    <x v="0"/>
    <n v="0"/>
    <n v="0"/>
    <n v="3"/>
    <n v="780267"/>
    <n v="0"/>
    <n v="0"/>
    <n v="0"/>
    <n v="0"/>
    <n v="0"/>
    <n v="0"/>
    <n v="2"/>
    <n v="616000"/>
    <n v="0"/>
    <n v="0"/>
    <n v="0"/>
    <n v="0"/>
  </r>
  <r>
    <d v="2014-08-19T00:00:00"/>
    <x v="4"/>
    <d v="2014-08-01T00:00:00"/>
    <x v="12"/>
    <x v="9"/>
    <x v="1844"/>
    <x v="1"/>
    <n v="308000"/>
    <n v="0.1"/>
    <n v="7"/>
    <n v="3244267"/>
    <n v="0"/>
    <n v="0"/>
    <n v="0"/>
    <n v="0"/>
    <n v="0"/>
    <n v="0"/>
    <n v="2"/>
    <n v="61601"/>
    <n v="2"/>
    <n v="245600"/>
    <n v="6"/>
    <n v="2164645"/>
  </r>
  <r>
    <d v="2014-08-20T00:00:00"/>
    <x v="5"/>
    <d v="2014-08-01T00:00:00"/>
    <x v="12"/>
    <x v="4"/>
    <x v="1736"/>
    <x v="0"/>
    <n v="0"/>
    <n v="0"/>
    <n v="2"/>
    <n v="1232000"/>
    <n v="0"/>
    <n v="0"/>
    <n v="0"/>
    <n v="0"/>
    <n v="0"/>
    <n v="0"/>
    <n v="0"/>
    <n v="0"/>
    <n v="2"/>
    <n v="176000"/>
    <n v="2"/>
    <n v="317892"/>
  </r>
  <r>
    <d v="2014-08-21T00:00:00"/>
    <x v="6"/>
    <d v="2014-08-01T00:00:00"/>
    <x v="12"/>
    <x v="0"/>
    <x v="0"/>
    <x v="0"/>
    <n v="0"/>
    <n v="0"/>
    <n v="0"/>
    <n v="0"/>
    <n v="0"/>
    <n v="0"/>
    <n v="0"/>
    <n v="0"/>
    <n v="0"/>
    <n v="0"/>
    <n v="0"/>
    <n v="0"/>
    <n v="3"/>
    <n v="318201"/>
    <n v="3"/>
    <n v="425720"/>
  </r>
  <r>
    <d v="2014-08-22T00:00:00"/>
    <x v="0"/>
    <d v="2014-08-01T00:00:00"/>
    <x v="12"/>
    <x v="6"/>
    <x v="1761"/>
    <x v="0"/>
    <n v="0"/>
    <n v="0"/>
    <n v="2"/>
    <n v="780267"/>
    <n v="1"/>
    <n v="1848000"/>
    <n v="0"/>
    <n v="0"/>
    <n v="0"/>
    <n v="0"/>
    <n v="1"/>
    <n v="616000"/>
    <n v="4"/>
    <n v="454300"/>
    <n v="0"/>
    <n v="0"/>
  </r>
  <r>
    <d v="2014-08-23T00:00:00"/>
    <x v="1"/>
    <d v="2014-08-01T00:00:00"/>
    <x v="12"/>
    <x v="0"/>
    <x v="0"/>
    <x v="0"/>
    <n v="0"/>
    <n v="0"/>
    <n v="0"/>
    <n v="0"/>
    <n v="0"/>
    <n v="0"/>
    <n v="0"/>
    <n v="0"/>
    <n v="0"/>
    <n v="0"/>
    <n v="0"/>
    <n v="0"/>
    <n v="0"/>
    <n v="0"/>
    <n v="1"/>
    <n v="274320"/>
  </r>
  <r>
    <d v="2014-08-24T00:00:00"/>
    <x v="2"/>
    <d v="2014-08-01T00:00:00"/>
    <x v="12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14-08-25T00:00:00"/>
    <x v="3"/>
    <d v="2014-08-01T00:00:00"/>
    <x v="12"/>
    <x v="5"/>
    <x v="1845"/>
    <x v="0"/>
    <n v="0"/>
    <n v="0"/>
    <n v="4"/>
    <n v="2012267"/>
    <n v="0"/>
    <n v="0"/>
    <n v="0"/>
    <n v="0"/>
    <n v="0"/>
    <n v="0"/>
    <n v="1"/>
    <n v="192500"/>
    <n v="8"/>
    <n v="1382776"/>
    <n v="3"/>
    <n v="870826"/>
  </r>
  <r>
    <d v="2014-08-26T00:00:00"/>
    <x v="4"/>
    <d v="2014-08-01T00:00:00"/>
    <x v="12"/>
    <x v="3"/>
    <x v="1740"/>
    <x v="0"/>
    <n v="0"/>
    <n v="0"/>
    <n v="0"/>
    <n v="0"/>
    <n v="0"/>
    <n v="0"/>
    <n v="0"/>
    <n v="0"/>
    <n v="0"/>
    <n v="0"/>
    <n v="1"/>
    <n v="616000"/>
    <n v="5"/>
    <n v="765210"/>
    <n v="2"/>
    <n v="1102440"/>
  </r>
  <r>
    <d v="2014-08-27T00:00:00"/>
    <x v="5"/>
    <d v="2014-08-01T00:00:00"/>
    <x v="12"/>
    <x v="8"/>
    <x v="1846"/>
    <x v="0"/>
    <n v="0"/>
    <n v="0"/>
    <n v="4"/>
    <n v="1560534"/>
    <n v="0"/>
    <n v="0"/>
    <n v="0"/>
    <n v="0"/>
    <n v="0"/>
    <n v="0"/>
    <n v="3"/>
    <n v="400401"/>
    <n v="3"/>
    <n v="979743"/>
    <n v="1"/>
    <n v="312240"/>
  </r>
  <r>
    <d v="2014-08-28T00:00:00"/>
    <x v="6"/>
    <d v="2014-08-01T00:00:00"/>
    <x v="12"/>
    <x v="8"/>
    <x v="1847"/>
    <x v="0"/>
    <n v="0"/>
    <n v="0"/>
    <n v="4"/>
    <n v="1925000"/>
    <n v="0"/>
    <n v="0"/>
    <n v="0"/>
    <n v="0"/>
    <n v="0"/>
    <n v="0"/>
    <n v="3"/>
    <n v="818767"/>
    <n v="9"/>
    <n v="1065952"/>
    <n v="1"/>
    <n v="274320"/>
  </r>
  <r>
    <d v="2014-08-29T00:00:00"/>
    <x v="0"/>
    <d v="2014-08-01T00:00:00"/>
    <x v="12"/>
    <x v="4"/>
    <x v="1736"/>
    <x v="0"/>
    <n v="0"/>
    <n v="0"/>
    <n v="2"/>
    <n v="1232000"/>
    <n v="0"/>
    <n v="0"/>
    <n v="0"/>
    <n v="0"/>
    <n v="0"/>
    <n v="0"/>
    <n v="0"/>
    <n v="0"/>
    <n v="6"/>
    <n v="914000"/>
    <n v="1"/>
    <n v="173108"/>
  </r>
  <r>
    <d v="2014-08-30T00:00:00"/>
    <x v="1"/>
    <d v="2014-08-01T00:00:00"/>
    <x v="12"/>
    <x v="6"/>
    <x v="1738"/>
    <x v="1"/>
    <n v="308000"/>
    <n v="0.25"/>
    <n v="2"/>
    <n v="924000"/>
    <n v="0"/>
    <n v="0"/>
    <n v="0"/>
    <n v="0"/>
    <n v="0"/>
    <n v="0"/>
    <n v="1"/>
    <n v="164267"/>
    <n v="0"/>
    <n v="0"/>
    <n v="0"/>
    <n v="0"/>
  </r>
  <r>
    <d v="2014-08-31T00:00:00"/>
    <x v="2"/>
    <d v="2014-08-01T00:00:00"/>
    <x v="12"/>
    <x v="3"/>
    <x v="1741"/>
    <x v="0"/>
    <n v="0"/>
    <n v="0"/>
    <n v="1"/>
    <n v="164267"/>
    <n v="0"/>
    <n v="0"/>
    <n v="0"/>
    <n v="0"/>
    <n v="0"/>
    <n v="0"/>
    <n v="0"/>
    <n v="0"/>
    <n v="0"/>
    <n v="0"/>
    <n v="0"/>
    <n v="0"/>
  </r>
  <r>
    <d v="2014-09-01T00:00:00"/>
    <x v="3"/>
    <d v="2014-09-01T00:00:00"/>
    <x v="12"/>
    <x v="4"/>
    <x v="1848"/>
    <x v="0"/>
    <n v="0"/>
    <n v="0"/>
    <n v="0"/>
    <n v="0"/>
    <n v="0"/>
    <n v="0"/>
    <n v="0"/>
    <n v="0"/>
    <n v="0"/>
    <n v="0"/>
    <n v="2"/>
    <n v="500500"/>
    <n v="9"/>
    <n v="1273462"/>
    <n v="2"/>
    <n v="403920"/>
  </r>
  <r>
    <d v="2014-09-02T00:00:00"/>
    <x v="4"/>
    <d v="2014-09-01T00:00:00"/>
    <x v="12"/>
    <x v="6"/>
    <x v="1849"/>
    <x v="0"/>
    <n v="0"/>
    <n v="0"/>
    <n v="3"/>
    <n v="944534"/>
    <n v="0"/>
    <n v="0"/>
    <n v="0"/>
    <n v="0"/>
    <n v="0"/>
    <n v="0"/>
    <n v="1"/>
    <n v="616000"/>
    <n v="3"/>
    <n v="450000"/>
    <n v="4"/>
    <n v="1303140"/>
  </r>
  <r>
    <d v="2014-09-03T00:00:00"/>
    <x v="5"/>
    <d v="2014-09-01T00:00:00"/>
    <x v="12"/>
    <x v="3"/>
    <x v="1824"/>
    <x v="0"/>
    <n v="0"/>
    <n v="0"/>
    <n v="0"/>
    <n v="0"/>
    <n v="0"/>
    <n v="0"/>
    <n v="0"/>
    <n v="0"/>
    <n v="0"/>
    <n v="0"/>
    <n v="1"/>
    <n v="102667"/>
    <n v="3"/>
    <n v="323287"/>
    <n v="1"/>
    <n v="274320"/>
  </r>
  <r>
    <d v="2014-09-04T00:00:00"/>
    <x v="6"/>
    <d v="2014-09-01T00:00:00"/>
    <x v="12"/>
    <x v="5"/>
    <x v="1850"/>
    <x v="0"/>
    <n v="0"/>
    <n v="0"/>
    <n v="5"/>
    <n v="2089267"/>
    <n v="0"/>
    <n v="0"/>
    <n v="0"/>
    <n v="0"/>
    <n v="0"/>
    <n v="0"/>
    <n v="0"/>
    <n v="0"/>
    <n v="7"/>
    <n v="820301"/>
    <n v="8"/>
    <n v="3525946"/>
  </r>
  <r>
    <d v="2014-09-05T00:00:00"/>
    <x v="0"/>
    <d v="2014-09-01T00:00:00"/>
    <x v="12"/>
    <x v="3"/>
    <x v="1740"/>
    <x v="0"/>
    <n v="0"/>
    <n v="0"/>
    <n v="0"/>
    <n v="0"/>
    <n v="0"/>
    <n v="0"/>
    <n v="0"/>
    <n v="0"/>
    <n v="0"/>
    <n v="0"/>
    <n v="1"/>
    <n v="616000"/>
    <n v="5"/>
    <n v="750000"/>
    <n v="2"/>
    <n v="739980"/>
  </r>
  <r>
    <d v="2014-09-06T00:00:00"/>
    <x v="1"/>
    <d v="2014-09-01T00:00:00"/>
    <x v="12"/>
    <x v="4"/>
    <x v="1749"/>
    <x v="0"/>
    <n v="0"/>
    <n v="0"/>
    <n v="1"/>
    <n v="616000"/>
    <n v="0"/>
    <n v="0"/>
    <n v="0"/>
    <n v="0"/>
    <n v="0"/>
    <n v="0"/>
    <n v="1"/>
    <n v="192500"/>
    <n v="0"/>
    <n v="0"/>
    <n v="0"/>
    <n v="0"/>
  </r>
  <r>
    <d v="2014-09-07T00:00:00"/>
    <x v="2"/>
    <d v="2014-09-01T00:00:00"/>
    <x v="12"/>
    <x v="6"/>
    <x v="1786"/>
    <x v="0"/>
    <n v="0"/>
    <n v="0"/>
    <n v="4"/>
    <n v="2156000"/>
    <n v="0"/>
    <n v="0"/>
    <n v="0"/>
    <n v="0"/>
    <n v="0"/>
    <n v="0"/>
    <n v="0"/>
    <n v="0"/>
    <n v="0"/>
    <n v="0"/>
    <n v="0"/>
    <n v="0"/>
  </r>
  <r>
    <d v="2014-09-08T00:00:00"/>
    <x v="3"/>
    <d v="2014-09-01T00:00:00"/>
    <x v="12"/>
    <x v="6"/>
    <x v="1754"/>
    <x v="0"/>
    <n v="0"/>
    <n v="0"/>
    <n v="4"/>
    <n v="2012267"/>
    <n v="0"/>
    <n v="0"/>
    <n v="0"/>
    <n v="0"/>
    <n v="0"/>
    <n v="0"/>
    <n v="0"/>
    <n v="0"/>
    <n v="3"/>
    <n v="370800"/>
    <n v="1"/>
    <n v="360600"/>
  </r>
  <r>
    <d v="2014-09-09T00:00:00"/>
    <x v="4"/>
    <d v="2014-09-01T00:00:00"/>
    <x v="12"/>
    <x v="6"/>
    <x v="1757"/>
    <x v="0"/>
    <n v="0"/>
    <n v="0"/>
    <n v="4"/>
    <n v="2464000"/>
    <n v="0"/>
    <n v="0"/>
    <n v="0"/>
    <n v="0"/>
    <n v="0"/>
    <n v="0"/>
    <n v="0"/>
    <n v="0"/>
    <n v="5"/>
    <n v="994519"/>
    <n v="2"/>
    <n v="608196"/>
  </r>
  <r>
    <d v="2014-09-10T00:00:00"/>
    <x v="5"/>
    <d v="2014-09-01T00:00:00"/>
    <x v="12"/>
    <x v="2"/>
    <x v="1738"/>
    <x v="0"/>
    <n v="0"/>
    <n v="0"/>
    <n v="3"/>
    <n v="1396267"/>
    <n v="0"/>
    <n v="0"/>
    <n v="0"/>
    <n v="0"/>
    <n v="0"/>
    <n v="0"/>
    <n v="0"/>
    <n v="0"/>
    <n v="6"/>
    <n v="1850282"/>
    <n v="5"/>
    <n v="928359"/>
  </r>
  <r>
    <d v="2014-09-11T00:00:00"/>
    <x v="6"/>
    <d v="2014-09-01T00:00:00"/>
    <x v="12"/>
    <x v="3"/>
    <x v="1741"/>
    <x v="0"/>
    <n v="0"/>
    <n v="0"/>
    <n v="1"/>
    <n v="164267"/>
    <n v="0"/>
    <n v="0"/>
    <n v="0"/>
    <n v="0"/>
    <n v="0"/>
    <n v="0"/>
    <n v="0"/>
    <n v="0"/>
    <n v="2"/>
    <n v="450000"/>
    <n v="1"/>
    <n v="534540"/>
  </r>
  <r>
    <d v="2014-09-12T00:00:00"/>
    <x v="0"/>
    <d v="2014-09-01T00:00:00"/>
    <x v="12"/>
    <x v="14"/>
    <x v="1851"/>
    <x v="0"/>
    <n v="0"/>
    <n v="0"/>
    <n v="8"/>
    <n v="3388000"/>
    <n v="0"/>
    <n v="0"/>
    <n v="0"/>
    <n v="0"/>
    <n v="0"/>
    <n v="0"/>
    <n v="0"/>
    <n v="0"/>
    <n v="0"/>
    <n v="0"/>
    <n v="2"/>
    <n v="403920"/>
  </r>
  <r>
    <d v="2014-09-13T00:00:00"/>
    <x v="1"/>
    <d v="2014-09-01T00:00:00"/>
    <x v="12"/>
    <x v="6"/>
    <x v="1762"/>
    <x v="0"/>
    <n v="0"/>
    <n v="0"/>
    <n v="2"/>
    <n v="780267"/>
    <n v="0"/>
    <n v="0"/>
    <n v="0"/>
    <n v="0"/>
    <n v="0"/>
    <n v="0"/>
    <n v="2"/>
    <n v="328534"/>
    <n v="0"/>
    <n v="0"/>
    <n v="0"/>
    <n v="0"/>
  </r>
  <r>
    <d v="2014-09-14T00:00:00"/>
    <x v="2"/>
    <d v="2014-09-01T00:00:00"/>
    <x v="12"/>
    <x v="3"/>
    <x v="0"/>
    <x v="0"/>
    <n v="0"/>
    <n v="0"/>
    <n v="0"/>
    <n v="0"/>
    <n v="1"/>
    <n v="0"/>
    <n v="0"/>
    <n v="0"/>
    <n v="0"/>
    <n v="0"/>
    <n v="0"/>
    <n v="0"/>
    <n v="0"/>
    <n v="0"/>
    <n v="0"/>
    <n v="0"/>
  </r>
  <r>
    <d v="2014-09-15T00:00:00"/>
    <x v="3"/>
    <d v="2014-09-01T00:00:00"/>
    <x v="12"/>
    <x v="3"/>
    <x v="1735"/>
    <x v="0"/>
    <n v="0"/>
    <n v="0"/>
    <n v="1"/>
    <n v="308000"/>
    <n v="0"/>
    <n v="0"/>
    <n v="0"/>
    <n v="0"/>
    <n v="0"/>
    <n v="0"/>
    <n v="0"/>
    <n v="0"/>
    <n v="3"/>
    <n v="419997"/>
    <n v="0"/>
    <n v="0"/>
  </r>
  <r>
    <d v="2014-09-16T00:00:00"/>
    <x v="4"/>
    <d v="2014-09-01T00:00:00"/>
    <x v="12"/>
    <x v="2"/>
    <x v="1760"/>
    <x v="0"/>
    <n v="0"/>
    <n v="0"/>
    <n v="3"/>
    <n v="636534"/>
    <n v="0"/>
    <n v="0"/>
    <n v="0"/>
    <n v="0"/>
    <n v="0"/>
    <n v="0"/>
    <n v="0"/>
    <n v="0"/>
    <n v="3"/>
    <n v="450000"/>
    <n v="0"/>
    <n v="0"/>
  </r>
  <r>
    <d v="2014-09-17T00:00:00"/>
    <x v="5"/>
    <d v="2014-09-01T00:00:00"/>
    <x v="12"/>
    <x v="3"/>
    <x v="1838"/>
    <x v="0"/>
    <n v="0"/>
    <n v="0"/>
    <n v="0"/>
    <n v="0"/>
    <n v="0"/>
    <n v="0"/>
    <n v="0"/>
    <n v="0"/>
    <n v="0"/>
    <n v="0"/>
    <n v="1"/>
    <n v="385000"/>
    <n v="6"/>
    <n v="1300795"/>
    <n v="1"/>
    <n v="548567"/>
  </r>
  <r>
    <d v="2014-09-18T00:00:00"/>
    <x v="6"/>
    <d v="2014-09-01T00:00:00"/>
    <x v="12"/>
    <x v="6"/>
    <x v="1849"/>
    <x v="0"/>
    <n v="0"/>
    <n v="0"/>
    <n v="2"/>
    <n v="1232000"/>
    <n v="1"/>
    <n v="164267"/>
    <n v="0"/>
    <n v="0"/>
    <n v="0"/>
    <n v="0"/>
    <n v="1"/>
    <n v="164267"/>
    <n v="1"/>
    <n v="112500"/>
    <n v="3"/>
    <n v="1338270"/>
  </r>
  <r>
    <d v="2014-09-19T00:00:00"/>
    <x v="0"/>
    <d v="2014-09-01T00:00:00"/>
    <x v="12"/>
    <x v="2"/>
    <x v="1753"/>
    <x v="0"/>
    <n v="0"/>
    <n v="0"/>
    <n v="3"/>
    <n v="1848000"/>
    <n v="0"/>
    <n v="0"/>
    <n v="0"/>
    <n v="0"/>
    <n v="0"/>
    <n v="0"/>
    <n v="0"/>
    <n v="0"/>
    <n v="0"/>
    <n v="0"/>
    <n v="2"/>
    <n v="284867"/>
  </r>
  <r>
    <d v="2014-09-20T00:00:00"/>
    <x v="1"/>
    <d v="2014-09-01T00:00:00"/>
    <x v="12"/>
    <x v="3"/>
    <x v="1740"/>
    <x v="0"/>
    <n v="0"/>
    <n v="0"/>
    <n v="1"/>
    <n v="616000"/>
    <n v="0"/>
    <n v="0"/>
    <n v="0"/>
    <n v="0"/>
    <n v="0"/>
    <n v="0"/>
    <n v="0"/>
    <n v="0"/>
    <n v="0"/>
    <n v="0"/>
    <n v="0"/>
    <n v="0"/>
  </r>
  <r>
    <d v="2014-09-21T00:00:00"/>
    <x v="2"/>
    <d v="2014-09-01T00:00:00"/>
    <x v="12"/>
    <x v="2"/>
    <x v="1738"/>
    <x v="0"/>
    <n v="0"/>
    <n v="0"/>
    <n v="3"/>
    <n v="1396267"/>
    <n v="0"/>
    <n v="0"/>
    <n v="0"/>
    <n v="0"/>
    <n v="0"/>
    <n v="0"/>
    <n v="0"/>
    <n v="0"/>
    <n v="0"/>
    <n v="0"/>
    <n v="0"/>
    <n v="0"/>
  </r>
  <r>
    <d v="2014-09-22T00:00:00"/>
    <x v="3"/>
    <d v="2014-09-01T00:00:00"/>
    <x v="12"/>
    <x v="4"/>
    <x v="1736"/>
    <x v="0"/>
    <n v="0"/>
    <n v="0"/>
    <n v="2"/>
    <n v="1232000"/>
    <n v="0"/>
    <n v="0"/>
    <n v="0"/>
    <n v="0"/>
    <n v="0"/>
    <n v="0"/>
    <n v="0"/>
    <n v="0"/>
    <n v="2"/>
    <n v="600000"/>
    <n v="2"/>
    <n v="904420"/>
  </r>
  <r>
    <d v="2014-09-23T00:00:00"/>
    <x v="4"/>
    <d v="2014-09-01T00:00:00"/>
    <x v="12"/>
    <x v="6"/>
    <x v="1852"/>
    <x v="0"/>
    <n v="0"/>
    <n v="0"/>
    <n v="3"/>
    <n v="1540000"/>
    <n v="0"/>
    <n v="0"/>
    <n v="0"/>
    <n v="0"/>
    <n v="0"/>
    <n v="0"/>
    <n v="1"/>
    <n v="269500"/>
    <n v="5"/>
    <n v="660122"/>
    <n v="3"/>
    <n v="1151718"/>
  </r>
  <r>
    <d v="2014-09-24T00:00:00"/>
    <x v="5"/>
    <d v="2014-09-01T00:00:00"/>
    <x v="12"/>
    <x v="3"/>
    <x v="1741"/>
    <x v="0"/>
    <n v="0"/>
    <n v="0"/>
    <n v="1"/>
    <n v="164267"/>
    <n v="0"/>
    <n v="0"/>
    <n v="0"/>
    <n v="0"/>
    <n v="0"/>
    <n v="0"/>
    <n v="0"/>
    <n v="0"/>
    <n v="4"/>
    <n v="628850"/>
    <n v="0"/>
    <n v="0"/>
  </r>
  <r>
    <d v="2014-09-25T00:00:00"/>
    <x v="6"/>
    <d v="2014-09-01T00:00:00"/>
    <x v="12"/>
    <x v="0"/>
    <x v="0"/>
    <x v="0"/>
    <n v="0"/>
    <n v="0"/>
    <n v="0"/>
    <n v="0"/>
    <n v="0"/>
    <n v="0"/>
    <n v="0"/>
    <n v="0"/>
    <n v="0"/>
    <n v="0"/>
    <n v="0"/>
    <n v="0"/>
    <n v="5"/>
    <n v="701651"/>
    <n v="1"/>
    <n v="1083636"/>
  </r>
  <r>
    <d v="2014-09-26T00:00:00"/>
    <x v="0"/>
    <d v="2014-09-01T00:00:00"/>
    <x v="12"/>
    <x v="4"/>
    <x v="1853"/>
    <x v="0"/>
    <n v="0"/>
    <n v="0"/>
    <n v="1"/>
    <n v="616000"/>
    <n v="1"/>
    <n v="29568000"/>
    <n v="0"/>
    <n v="0"/>
    <n v="0"/>
    <n v="0"/>
    <n v="0"/>
    <n v="0"/>
    <n v="0"/>
    <n v="0"/>
    <n v="1"/>
    <n v="534540"/>
  </r>
  <r>
    <d v="2014-09-27T00:00:00"/>
    <x v="1"/>
    <d v="2014-09-01T00:00:00"/>
    <x v="12"/>
    <x v="5"/>
    <x v="1854"/>
    <x v="0"/>
    <n v="0"/>
    <n v="0"/>
    <n v="3"/>
    <n v="1848000"/>
    <n v="0"/>
    <n v="0"/>
    <n v="0"/>
    <n v="0"/>
    <n v="0"/>
    <n v="0"/>
    <n v="2"/>
    <n v="885500"/>
    <n v="0"/>
    <n v="0"/>
    <n v="0"/>
    <n v="0"/>
  </r>
  <r>
    <d v="2014-09-28T00:00:00"/>
    <x v="2"/>
    <d v="2014-09-01T00:00:00"/>
    <x v="12"/>
    <x v="5"/>
    <x v="1855"/>
    <x v="0"/>
    <n v="0"/>
    <n v="0"/>
    <n v="3"/>
    <n v="944534"/>
    <n v="1"/>
    <n v="14784000"/>
    <n v="0"/>
    <n v="0"/>
    <n v="0"/>
    <n v="0"/>
    <n v="1"/>
    <n v="164267"/>
    <n v="0"/>
    <n v="0"/>
    <n v="0"/>
    <n v="0"/>
  </r>
  <r>
    <d v="2014-09-29T00:00:00"/>
    <x v="3"/>
    <d v="2014-09-01T00:00:00"/>
    <x v="12"/>
    <x v="6"/>
    <x v="1849"/>
    <x v="0"/>
    <n v="0"/>
    <n v="0"/>
    <n v="3"/>
    <n v="1396267"/>
    <n v="0"/>
    <n v="0"/>
    <n v="0"/>
    <n v="0"/>
    <n v="0"/>
    <n v="0"/>
    <n v="1"/>
    <n v="164267"/>
    <n v="7"/>
    <n v="894402"/>
    <n v="0"/>
    <n v="0"/>
  </r>
  <r>
    <d v="2014-09-30T00:00:00"/>
    <x v="4"/>
    <d v="2014-09-01T00:00:00"/>
    <x v="12"/>
    <x v="7"/>
    <x v="1856"/>
    <x v="0"/>
    <n v="0"/>
    <n v="0"/>
    <n v="8"/>
    <n v="4620000"/>
    <n v="1"/>
    <n v="616000"/>
    <n v="0"/>
    <n v="0"/>
    <n v="0"/>
    <n v="0"/>
    <n v="0"/>
    <n v="0"/>
    <n v="0"/>
    <n v="0"/>
    <n v="1"/>
    <n v="178367"/>
  </r>
  <r>
    <d v="2014-10-01T00:00:00"/>
    <x v="5"/>
    <d v="2014-10-01T00:00:00"/>
    <x v="12"/>
    <x v="0"/>
    <x v="0"/>
    <x v="0"/>
    <n v="0"/>
    <n v="0"/>
    <n v="0"/>
    <n v="0"/>
    <n v="0"/>
    <n v="0"/>
    <n v="0"/>
    <n v="0"/>
    <n v="0"/>
    <n v="0"/>
    <n v="0"/>
    <n v="0"/>
    <n v="10"/>
    <n v="1353277"/>
    <n v="1"/>
    <n v="280272"/>
  </r>
  <r>
    <d v="2014-10-02T00:00:00"/>
    <x v="6"/>
    <d v="2014-10-01T00:00:00"/>
    <x v="12"/>
    <x v="3"/>
    <x v="1740"/>
    <x v="0"/>
    <n v="0"/>
    <n v="0"/>
    <n v="1"/>
    <n v="616000"/>
    <n v="0"/>
    <n v="0"/>
    <n v="0"/>
    <n v="0"/>
    <n v="0"/>
    <n v="0"/>
    <n v="0"/>
    <n v="0"/>
    <n v="2"/>
    <n v="300000"/>
    <n v="1"/>
    <n v="312240"/>
  </r>
  <r>
    <d v="2014-10-03T00:00:00"/>
    <x v="0"/>
    <d v="2014-10-01T00:00:00"/>
    <x v="12"/>
    <x v="0"/>
    <x v="0"/>
    <x v="0"/>
    <n v="0"/>
    <n v="0"/>
    <n v="0"/>
    <n v="0"/>
    <n v="0"/>
    <n v="0"/>
    <n v="0"/>
    <n v="0"/>
    <n v="0"/>
    <n v="0"/>
    <n v="0"/>
    <n v="0"/>
    <n v="2"/>
    <n v="145400"/>
    <n v="2"/>
    <n v="942340"/>
  </r>
  <r>
    <d v="2014-10-04T00:00:00"/>
    <x v="1"/>
    <d v="2014-10-01T00:00:00"/>
    <x v="12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14-10-05T00:00:00"/>
    <x v="2"/>
    <d v="2014-10-01T00:00:00"/>
    <x v="12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14-10-06T00:00:00"/>
    <x v="3"/>
    <d v="2014-10-01T00:00:00"/>
    <x v="12"/>
    <x v="9"/>
    <x v="1857"/>
    <x v="0"/>
    <n v="0"/>
    <n v="0"/>
    <n v="5"/>
    <n v="1252534"/>
    <n v="0"/>
    <n v="0"/>
    <n v="0"/>
    <n v="0"/>
    <n v="0"/>
    <n v="0"/>
    <n v="5"/>
    <n v="988167"/>
    <n v="3"/>
    <n v="256159"/>
    <n v="3"/>
    <n v="1470644"/>
  </r>
  <r>
    <d v="2014-10-07T00:00:00"/>
    <x v="4"/>
    <d v="2014-10-01T00:00:00"/>
    <x v="12"/>
    <x v="15"/>
    <x v="1858"/>
    <x v="1"/>
    <n v="308000"/>
    <n v="9.0909090909090912E-2"/>
    <n v="6"/>
    <n v="2156000"/>
    <n v="0"/>
    <n v="0"/>
    <n v="0"/>
    <n v="0"/>
    <n v="0"/>
    <n v="0"/>
    <n v="4"/>
    <n v="536434"/>
    <n v="2"/>
    <n v="255000"/>
    <n v="1"/>
    <n v="857182"/>
  </r>
  <r>
    <d v="2014-10-08T00:00:00"/>
    <x v="5"/>
    <d v="2014-10-01T00:00:00"/>
    <x v="12"/>
    <x v="11"/>
    <x v="1859"/>
    <x v="0"/>
    <n v="0"/>
    <n v="0"/>
    <n v="8"/>
    <n v="3860267"/>
    <n v="2"/>
    <n v="308000"/>
    <n v="0"/>
    <n v="0"/>
    <n v="0"/>
    <n v="0"/>
    <n v="2"/>
    <n v="385000"/>
    <n v="0"/>
    <n v="0"/>
    <n v="4"/>
    <n v="1713754"/>
  </r>
  <r>
    <d v="2014-10-09T00:00:00"/>
    <x v="6"/>
    <d v="2014-10-01T00:00:00"/>
    <x v="12"/>
    <x v="6"/>
    <x v="1759"/>
    <x v="0"/>
    <n v="0"/>
    <n v="0"/>
    <n v="2"/>
    <n v="924000"/>
    <n v="0"/>
    <n v="0"/>
    <n v="0"/>
    <n v="0"/>
    <n v="0"/>
    <n v="0"/>
    <n v="2"/>
    <n v="328534"/>
    <n v="2"/>
    <n v="382500"/>
    <n v="4"/>
    <n v="1115063"/>
  </r>
  <r>
    <d v="2014-10-10T00:00:00"/>
    <x v="0"/>
    <d v="2014-10-01T00:00:00"/>
    <x v="12"/>
    <x v="5"/>
    <x v="1860"/>
    <x v="0"/>
    <n v="0"/>
    <n v="0"/>
    <n v="5"/>
    <n v="1724801"/>
    <n v="0"/>
    <n v="0"/>
    <n v="0"/>
    <n v="0"/>
    <n v="0"/>
    <n v="0"/>
    <n v="0"/>
    <n v="0"/>
    <n v="6"/>
    <n v="642789"/>
    <n v="2"/>
    <n v="259200"/>
  </r>
  <r>
    <d v="2014-10-11T00:00:00"/>
    <x v="1"/>
    <d v="2014-10-01T00:00:00"/>
    <x v="12"/>
    <x v="6"/>
    <x v="1861"/>
    <x v="0"/>
    <n v="0"/>
    <n v="0"/>
    <n v="3"/>
    <n v="780267"/>
    <n v="0"/>
    <n v="0"/>
    <n v="0"/>
    <n v="0"/>
    <n v="0"/>
    <n v="0"/>
    <n v="1"/>
    <n v="134750"/>
    <n v="0"/>
    <n v="0"/>
    <n v="0"/>
    <n v="0"/>
  </r>
  <r>
    <d v="2014-10-12T00:00:00"/>
    <x v="2"/>
    <d v="2014-10-01T00:00:00"/>
    <x v="12"/>
    <x v="2"/>
    <x v="1753"/>
    <x v="0"/>
    <n v="0"/>
    <n v="0"/>
    <n v="3"/>
    <n v="1848000"/>
    <n v="0"/>
    <n v="0"/>
    <n v="0"/>
    <n v="0"/>
    <n v="0"/>
    <n v="0"/>
    <n v="0"/>
    <n v="0"/>
    <n v="0"/>
    <n v="0"/>
    <n v="0"/>
    <n v="0"/>
  </r>
  <r>
    <d v="2014-10-13T00:00:00"/>
    <x v="3"/>
    <d v="2014-10-01T00:00:00"/>
    <x v="12"/>
    <x v="1"/>
    <x v="1771"/>
    <x v="1"/>
    <n v="308000"/>
    <n v="0.16666666666666666"/>
    <n v="2"/>
    <n v="328534"/>
    <n v="0"/>
    <n v="0"/>
    <n v="0"/>
    <n v="0"/>
    <n v="0"/>
    <n v="0"/>
    <n v="3"/>
    <n v="693000"/>
    <n v="0"/>
    <n v="0"/>
    <n v="0"/>
    <n v="0"/>
  </r>
  <r>
    <d v="2014-10-14T00:00:00"/>
    <x v="4"/>
    <d v="2014-10-01T00:00:00"/>
    <x v="12"/>
    <x v="15"/>
    <x v="1862"/>
    <x v="0"/>
    <n v="0"/>
    <n v="0"/>
    <n v="6"/>
    <n v="1560534"/>
    <n v="1"/>
    <n v="164267"/>
    <n v="0"/>
    <n v="0"/>
    <n v="0"/>
    <n v="0"/>
    <n v="4"/>
    <n v="857267"/>
    <n v="5"/>
    <n v="1050000"/>
    <n v="6"/>
    <n v="863300"/>
  </r>
  <r>
    <d v="2014-10-15T00:00:00"/>
    <x v="5"/>
    <d v="2014-10-01T00:00:00"/>
    <x v="12"/>
    <x v="3"/>
    <x v="1735"/>
    <x v="0"/>
    <n v="0"/>
    <n v="0"/>
    <n v="1"/>
    <n v="308000"/>
    <n v="0"/>
    <n v="0"/>
    <n v="0"/>
    <n v="0"/>
    <n v="0"/>
    <n v="0"/>
    <n v="0"/>
    <n v="0"/>
    <n v="1"/>
    <n v="63720"/>
    <n v="2"/>
    <n v="259200"/>
  </r>
  <r>
    <d v="2014-10-16T00:00:00"/>
    <x v="6"/>
    <d v="2014-10-01T00:00:00"/>
    <x v="12"/>
    <x v="5"/>
    <x v="1863"/>
    <x v="0"/>
    <n v="0"/>
    <n v="0"/>
    <n v="3"/>
    <n v="492801"/>
    <n v="0"/>
    <n v="0"/>
    <n v="0"/>
    <n v="0"/>
    <n v="0"/>
    <n v="0"/>
    <n v="2"/>
    <n v="410667"/>
    <n v="2"/>
    <n v="174400"/>
    <n v="3"/>
    <n v="582287"/>
  </r>
  <r>
    <d v="2014-10-17T00:00:00"/>
    <x v="0"/>
    <d v="2014-10-01T00:00:00"/>
    <x v="12"/>
    <x v="6"/>
    <x v="1864"/>
    <x v="0"/>
    <n v="0"/>
    <n v="0"/>
    <n v="3"/>
    <n v="431201"/>
    <n v="1"/>
    <n v="0"/>
    <n v="0"/>
    <n v="0"/>
    <n v="0"/>
    <n v="0"/>
    <n v="0"/>
    <n v="0"/>
    <n v="7"/>
    <n v="904605"/>
    <n v="2"/>
    <n v="282484"/>
  </r>
  <r>
    <d v="2014-10-18T00:00:00"/>
    <x v="1"/>
    <d v="2014-10-01T00:00:00"/>
    <x v="12"/>
    <x v="6"/>
    <x v="1865"/>
    <x v="0"/>
    <n v="0"/>
    <n v="0"/>
    <n v="1"/>
    <n v="616000"/>
    <n v="0"/>
    <n v="0"/>
    <n v="0"/>
    <n v="0"/>
    <n v="0"/>
    <n v="0"/>
    <n v="3"/>
    <n v="1116500"/>
    <n v="0"/>
    <n v="0"/>
    <n v="1"/>
    <n v="129600"/>
  </r>
  <r>
    <d v="2014-10-19T00:00:00"/>
    <x v="2"/>
    <d v="2014-10-01T00:00:00"/>
    <x v="12"/>
    <x v="4"/>
    <x v="1787"/>
    <x v="0"/>
    <n v="0"/>
    <n v="0"/>
    <n v="2"/>
    <n v="780267"/>
    <n v="0"/>
    <n v="0"/>
    <n v="0"/>
    <n v="0"/>
    <n v="0"/>
    <n v="0"/>
    <n v="0"/>
    <n v="0"/>
    <n v="0"/>
    <n v="0"/>
    <n v="0"/>
    <n v="0"/>
  </r>
  <r>
    <d v="2014-10-20T00:00:00"/>
    <x v="3"/>
    <d v="2014-10-01T00:00:00"/>
    <x v="12"/>
    <x v="7"/>
    <x v="1866"/>
    <x v="0"/>
    <n v="0"/>
    <n v="0"/>
    <n v="6"/>
    <n v="2936267"/>
    <n v="0"/>
    <n v="0"/>
    <n v="0"/>
    <n v="0"/>
    <n v="0"/>
    <n v="0"/>
    <n v="3"/>
    <n v="972767"/>
    <n v="2"/>
    <n v="420000"/>
    <n v="1"/>
    <n v="274320"/>
  </r>
  <r>
    <d v="2014-10-21T00:00:00"/>
    <x v="4"/>
    <d v="2014-10-01T00:00:00"/>
    <x v="12"/>
    <x v="6"/>
    <x v="1867"/>
    <x v="0"/>
    <n v="0"/>
    <n v="0"/>
    <n v="4"/>
    <n v="657068"/>
    <n v="0"/>
    <n v="0"/>
    <n v="0"/>
    <n v="0"/>
    <n v="0"/>
    <n v="0"/>
    <n v="0"/>
    <n v="0"/>
    <n v="2"/>
    <n v="292679"/>
    <n v="2"/>
    <n v="490200"/>
  </r>
  <r>
    <d v="2014-10-22T00:00:00"/>
    <x v="5"/>
    <d v="2014-10-01T00:00:00"/>
    <x v="12"/>
    <x v="15"/>
    <x v="1868"/>
    <x v="0"/>
    <n v="0"/>
    <n v="0"/>
    <n v="10"/>
    <n v="4188801"/>
    <n v="0"/>
    <n v="0"/>
    <n v="0"/>
    <n v="0"/>
    <n v="0"/>
    <n v="0"/>
    <n v="1"/>
    <n v="308000"/>
    <n v="0"/>
    <n v="0"/>
    <n v="1"/>
    <n v="274320"/>
  </r>
  <r>
    <d v="2014-10-23T00:00:00"/>
    <x v="6"/>
    <d v="2014-10-01T00:00:00"/>
    <x v="12"/>
    <x v="47"/>
    <x v="1869"/>
    <x v="0"/>
    <n v="0"/>
    <n v="0"/>
    <n v="31"/>
    <n v="17556000"/>
    <n v="0"/>
    <n v="0"/>
    <n v="0"/>
    <n v="0"/>
    <n v="0"/>
    <n v="0"/>
    <n v="0"/>
    <n v="0"/>
    <n v="5"/>
    <n v="1000000"/>
    <n v="2"/>
    <n v="205300"/>
  </r>
  <r>
    <d v="2014-10-24T00:00:00"/>
    <x v="0"/>
    <d v="2014-10-01T00:00:00"/>
    <x v="12"/>
    <x v="9"/>
    <x v="1870"/>
    <x v="0"/>
    <n v="0"/>
    <n v="0"/>
    <n v="9"/>
    <n v="2710402"/>
    <n v="0"/>
    <n v="0"/>
    <n v="0"/>
    <n v="0"/>
    <n v="0"/>
    <n v="0"/>
    <n v="1"/>
    <n v="616000"/>
    <n v="4"/>
    <n v="545964"/>
    <n v="2"/>
    <n v="387940"/>
  </r>
  <r>
    <d v="2014-10-25T00:00:00"/>
    <x v="1"/>
    <d v="2014-10-01T00:00:00"/>
    <x v="12"/>
    <x v="2"/>
    <x v="1738"/>
    <x v="0"/>
    <n v="0"/>
    <n v="0"/>
    <n v="3"/>
    <n v="1396267"/>
    <n v="0"/>
    <n v="0"/>
    <n v="0"/>
    <n v="0"/>
    <n v="0"/>
    <n v="0"/>
    <n v="0"/>
    <n v="0"/>
    <n v="0"/>
    <n v="0"/>
    <n v="1"/>
    <n v="274320"/>
  </r>
  <r>
    <d v="2014-10-26T00:00:00"/>
    <x v="2"/>
    <d v="2014-10-01T00:00:00"/>
    <x v="12"/>
    <x v="3"/>
    <x v="1741"/>
    <x v="0"/>
    <n v="0"/>
    <n v="0"/>
    <n v="0"/>
    <n v="0"/>
    <n v="0"/>
    <n v="0"/>
    <n v="0"/>
    <n v="0"/>
    <n v="0"/>
    <n v="0"/>
    <n v="1"/>
    <n v="164267"/>
    <n v="0"/>
    <n v="0"/>
    <n v="0"/>
    <n v="0"/>
  </r>
  <r>
    <d v="2014-10-27T00:00:00"/>
    <x v="3"/>
    <d v="2014-10-01T00:00:00"/>
    <x v="12"/>
    <x v="5"/>
    <x v="1860"/>
    <x v="0"/>
    <n v="0"/>
    <n v="0"/>
    <n v="2"/>
    <n v="1232000"/>
    <n v="0"/>
    <n v="0"/>
    <n v="0"/>
    <n v="0"/>
    <n v="0"/>
    <n v="0"/>
    <n v="3"/>
    <n v="492801"/>
    <n v="3"/>
    <n v="367812"/>
    <n v="0"/>
    <n v="0"/>
  </r>
  <r>
    <d v="2014-10-28T00:00:00"/>
    <x v="4"/>
    <d v="2014-10-01T00:00:00"/>
    <x v="12"/>
    <x v="6"/>
    <x v="1759"/>
    <x v="0"/>
    <n v="0"/>
    <n v="0"/>
    <n v="4"/>
    <n v="1252534"/>
    <n v="0"/>
    <n v="0"/>
    <n v="0"/>
    <n v="0"/>
    <n v="0"/>
    <n v="0"/>
    <n v="0"/>
    <n v="0"/>
    <n v="3"/>
    <n v="450000"/>
    <n v="2"/>
    <n v="461670"/>
  </r>
  <r>
    <d v="2014-10-29T00:00:00"/>
    <x v="5"/>
    <d v="2014-10-01T00:00:00"/>
    <x v="12"/>
    <x v="4"/>
    <x v="1741"/>
    <x v="0"/>
    <n v="0"/>
    <n v="0"/>
    <n v="1"/>
    <n v="164267"/>
    <n v="0"/>
    <n v="0"/>
    <n v="0"/>
    <n v="0"/>
    <n v="0"/>
    <n v="0"/>
    <n v="1"/>
    <n v="0"/>
    <n v="7"/>
    <n v="1227500"/>
    <n v="2"/>
    <n v="1157276"/>
  </r>
  <r>
    <d v="2014-10-30T00:00:00"/>
    <x v="6"/>
    <d v="2014-10-01T00:00:00"/>
    <x v="12"/>
    <x v="14"/>
    <x v="1871"/>
    <x v="0"/>
    <n v="0"/>
    <n v="0"/>
    <n v="7"/>
    <n v="3100534"/>
    <n v="0"/>
    <n v="0"/>
    <n v="0"/>
    <n v="0"/>
    <n v="0"/>
    <n v="0"/>
    <n v="1"/>
    <n v="164267"/>
    <n v="1"/>
    <n v="500000"/>
    <n v="1"/>
    <n v="1023748"/>
  </r>
  <r>
    <d v="2014-10-31T00:00:00"/>
    <x v="0"/>
    <d v="2014-10-01T00:00:00"/>
    <x v="12"/>
    <x v="4"/>
    <x v="1872"/>
    <x v="0"/>
    <n v="0"/>
    <n v="0"/>
    <n v="1"/>
    <n v="616000"/>
    <n v="0"/>
    <n v="0"/>
    <n v="0"/>
    <n v="0"/>
    <n v="0"/>
    <n v="0"/>
    <n v="1"/>
    <n v="41067"/>
    <n v="1"/>
    <n v="150000"/>
    <n v="3"/>
    <n v="1552720"/>
  </r>
  <r>
    <d v="2014-11-01T00:00:00"/>
    <x v="1"/>
    <d v="2014-11-01T00:00:00"/>
    <x v="12"/>
    <x v="6"/>
    <x v="1786"/>
    <x v="0"/>
    <n v="0"/>
    <n v="0"/>
    <n v="3"/>
    <n v="1848000"/>
    <n v="0"/>
    <n v="0"/>
    <n v="0"/>
    <n v="0"/>
    <n v="0"/>
    <n v="0"/>
    <n v="1"/>
    <n v="308000"/>
    <n v="0"/>
    <n v="0"/>
    <n v="0"/>
    <n v="0"/>
  </r>
  <r>
    <d v="2014-11-02T00:00:00"/>
    <x v="2"/>
    <d v="2014-11-01T00:00:00"/>
    <x v="12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14-11-03T00:00:00"/>
    <x v="3"/>
    <d v="2014-11-01T00:00:00"/>
    <x v="12"/>
    <x v="5"/>
    <x v="1873"/>
    <x v="1"/>
    <n v="164267"/>
    <n v="0.2"/>
    <n v="5"/>
    <n v="1704267"/>
    <n v="0"/>
    <n v="0"/>
    <n v="0"/>
    <n v="0"/>
    <n v="0"/>
    <n v="0"/>
    <n v="-1"/>
    <n v="-164267"/>
    <n v="0"/>
    <n v="0"/>
    <n v="0"/>
    <n v="0"/>
  </r>
  <r>
    <d v="2014-11-04T00:00:00"/>
    <x v="4"/>
    <d v="2014-11-01T00:00:00"/>
    <x v="12"/>
    <x v="1"/>
    <x v="1874"/>
    <x v="0"/>
    <n v="0"/>
    <n v="0"/>
    <n v="3"/>
    <n v="1540000"/>
    <n v="0"/>
    <n v="0"/>
    <n v="0"/>
    <n v="0"/>
    <n v="0"/>
    <n v="0"/>
    <n v="3"/>
    <n v="491517"/>
    <n v="1"/>
    <n v="150000"/>
    <n v="2"/>
    <n v="483880"/>
  </r>
  <r>
    <d v="2014-11-05T00:00:00"/>
    <x v="5"/>
    <d v="2014-11-01T00:00:00"/>
    <x v="12"/>
    <x v="1"/>
    <x v="1875"/>
    <x v="1"/>
    <n v="192500"/>
    <n v="0.16666666666666666"/>
    <n v="4"/>
    <n v="1560534"/>
    <n v="0"/>
    <n v="0"/>
    <n v="0"/>
    <n v="0"/>
    <n v="0"/>
    <n v="0"/>
    <n v="1"/>
    <n v="308000"/>
    <n v="4"/>
    <n v="750000"/>
    <n v="0"/>
    <n v="0"/>
  </r>
  <r>
    <d v="2014-11-06T00:00:00"/>
    <x v="6"/>
    <d v="2014-11-01T00:00:00"/>
    <x v="12"/>
    <x v="7"/>
    <x v="1761"/>
    <x v="0"/>
    <n v="0"/>
    <n v="0"/>
    <n v="8"/>
    <n v="3244267"/>
    <n v="1"/>
    <n v="0"/>
    <n v="0"/>
    <n v="0"/>
    <n v="0"/>
    <n v="0"/>
    <n v="0"/>
    <n v="0"/>
    <n v="15"/>
    <n v="1859651"/>
    <n v="3"/>
    <n v="960749"/>
  </r>
  <r>
    <d v="2014-11-07T00:00:00"/>
    <x v="0"/>
    <d v="2014-11-01T00:00:00"/>
    <x v="12"/>
    <x v="7"/>
    <x v="1876"/>
    <x v="0"/>
    <n v="0"/>
    <n v="0"/>
    <n v="5"/>
    <n v="1560534"/>
    <n v="0"/>
    <n v="0"/>
    <n v="0"/>
    <n v="0"/>
    <n v="0"/>
    <n v="0"/>
    <n v="4"/>
    <n v="623701"/>
    <n v="3"/>
    <n v="384251"/>
    <n v="2"/>
    <n v="872433"/>
  </r>
  <r>
    <d v="2014-11-08T00:00:00"/>
    <x v="1"/>
    <d v="2014-11-01T00:00:00"/>
    <x v="12"/>
    <x v="7"/>
    <x v="1877"/>
    <x v="0"/>
    <n v="0"/>
    <n v="0"/>
    <n v="7"/>
    <n v="3552267"/>
    <n v="0"/>
    <n v="0"/>
    <n v="0"/>
    <n v="0"/>
    <n v="0"/>
    <n v="0"/>
    <n v="2"/>
    <n v="442750"/>
    <n v="0"/>
    <n v="0"/>
    <n v="0"/>
    <n v="0"/>
  </r>
  <r>
    <d v="2014-11-09T00:00:00"/>
    <x v="2"/>
    <d v="2014-11-01T00:00:00"/>
    <x v="12"/>
    <x v="3"/>
    <x v="1741"/>
    <x v="0"/>
    <n v="0"/>
    <n v="0"/>
    <n v="1"/>
    <n v="164267"/>
    <n v="0"/>
    <n v="0"/>
    <n v="0"/>
    <n v="0"/>
    <n v="0"/>
    <n v="0"/>
    <n v="0"/>
    <n v="0"/>
    <n v="0"/>
    <n v="0"/>
    <n v="0"/>
    <n v="0"/>
  </r>
  <r>
    <d v="2014-11-10T00:00:00"/>
    <x v="3"/>
    <d v="2014-11-01T00:00:00"/>
    <x v="12"/>
    <x v="2"/>
    <x v="1878"/>
    <x v="0"/>
    <n v="0"/>
    <n v="0"/>
    <n v="2"/>
    <n v="924000"/>
    <n v="0"/>
    <n v="0"/>
    <n v="0"/>
    <n v="0"/>
    <n v="0"/>
    <n v="0"/>
    <n v="1"/>
    <n v="102667"/>
    <n v="5"/>
    <n v="873559"/>
    <n v="4"/>
    <n v="1804248"/>
  </r>
  <r>
    <d v="2014-11-11T00:00:00"/>
    <x v="4"/>
    <d v="2014-11-01T00:00:00"/>
    <x v="12"/>
    <x v="3"/>
    <x v="1813"/>
    <x v="0"/>
    <n v="0"/>
    <n v="0"/>
    <n v="0"/>
    <n v="0"/>
    <n v="0"/>
    <n v="0"/>
    <n v="0"/>
    <n v="0"/>
    <n v="0"/>
    <n v="0"/>
    <n v="1"/>
    <n v="192500"/>
    <n v="3"/>
    <n v="625888"/>
    <n v="6"/>
    <n v="1225187"/>
  </r>
  <r>
    <d v="2014-11-12T00:00:00"/>
    <x v="5"/>
    <d v="2014-11-01T00:00:00"/>
    <x v="12"/>
    <x v="0"/>
    <x v="0"/>
    <x v="0"/>
    <n v="0"/>
    <n v="0"/>
    <n v="0"/>
    <n v="0"/>
    <n v="0"/>
    <n v="0"/>
    <n v="0"/>
    <n v="0"/>
    <n v="0"/>
    <n v="0"/>
    <n v="0"/>
    <n v="0"/>
    <n v="11"/>
    <n v="1450000"/>
    <n v="0"/>
    <n v="0"/>
  </r>
  <r>
    <d v="2014-11-13T00:00:00"/>
    <x v="6"/>
    <d v="2014-11-01T00:00:00"/>
    <x v="12"/>
    <x v="11"/>
    <x v="1879"/>
    <x v="0"/>
    <n v="0"/>
    <n v="0"/>
    <n v="12"/>
    <n v="6324267"/>
    <n v="0"/>
    <n v="0"/>
    <n v="0"/>
    <n v="0"/>
    <n v="0"/>
    <n v="0"/>
    <n v="0"/>
    <n v="0"/>
    <n v="2"/>
    <n v="399000"/>
    <n v="3"/>
    <n v="537160"/>
  </r>
  <r>
    <d v="2014-11-14T00:00:00"/>
    <x v="0"/>
    <d v="2014-11-01T00:00:00"/>
    <x v="12"/>
    <x v="6"/>
    <x v="1786"/>
    <x v="0"/>
    <n v="0"/>
    <n v="0"/>
    <n v="4"/>
    <n v="2156000"/>
    <n v="0"/>
    <n v="0"/>
    <n v="0"/>
    <n v="0"/>
    <n v="0"/>
    <n v="0"/>
    <n v="0"/>
    <n v="0"/>
    <n v="3"/>
    <n v="473701"/>
    <n v="2"/>
    <n v="747507"/>
  </r>
  <r>
    <d v="2014-11-15T00:00:00"/>
    <x v="1"/>
    <d v="2014-11-01T00:00:00"/>
    <x v="12"/>
    <x v="6"/>
    <x v="1880"/>
    <x v="0"/>
    <n v="0"/>
    <n v="0"/>
    <n v="0"/>
    <n v="0"/>
    <n v="1"/>
    <n v="14784000"/>
    <n v="0"/>
    <n v="0"/>
    <n v="0"/>
    <n v="0"/>
    <n v="3"/>
    <n v="607017"/>
    <n v="0"/>
    <n v="0"/>
    <n v="0"/>
    <n v="0"/>
  </r>
  <r>
    <d v="2014-11-16T00:00:00"/>
    <x v="2"/>
    <d v="2014-11-01T00:00:00"/>
    <x v="12"/>
    <x v="2"/>
    <x v="1881"/>
    <x v="0"/>
    <n v="0"/>
    <n v="0"/>
    <n v="0"/>
    <n v="0"/>
    <n v="0"/>
    <n v="0"/>
    <n v="0"/>
    <n v="0"/>
    <n v="0"/>
    <n v="0"/>
    <n v="3"/>
    <n v="750750"/>
    <n v="0"/>
    <n v="0"/>
    <n v="0"/>
    <n v="0"/>
  </r>
  <r>
    <d v="2014-11-17T00:00:00"/>
    <x v="3"/>
    <d v="2014-11-01T00:00:00"/>
    <x v="12"/>
    <x v="9"/>
    <x v="1882"/>
    <x v="0"/>
    <n v="0"/>
    <n v="0"/>
    <n v="9"/>
    <n v="3937267"/>
    <n v="0"/>
    <n v="0"/>
    <n v="0"/>
    <n v="0"/>
    <n v="0"/>
    <n v="0"/>
    <n v="1"/>
    <n v="308000"/>
    <n v="0"/>
    <n v="0"/>
    <n v="0"/>
    <n v="0"/>
  </r>
  <r>
    <d v="2014-11-18T00:00:00"/>
    <x v="4"/>
    <d v="2014-11-01T00:00:00"/>
    <x v="12"/>
    <x v="4"/>
    <x v="1883"/>
    <x v="0"/>
    <n v="0"/>
    <n v="0"/>
    <n v="1"/>
    <n v="29568000"/>
    <n v="0"/>
    <n v="0"/>
    <n v="0"/>
    <n v="0"/>
    <n v="0"/>
    <n v="0"/>
    <n v="1"/>
    <n v="102667"/>
    <n v="4"/>
    <n v="747284"/>
    <n v="1"/>
    <n v="129600"/>
  </r>
  <r>
    <d v="2014-11-19T00:00:00"/>
    <x v="5"/>
    <d v="2014-11-01T00:00:00"/>
    <x v="12"/>
    <x v="1"/>
    <x v="1884"/>
    <x v="0"/>
    <n v="0"/>
    <n v="0"/>
    <n v="5"/>
    <n v="1868534"/>
    <n v="0"/>
    <n v="0"/>
    <n v="0"/>
    <n v="0"/>
    <n v="0"/>
    <n v="0"/>
    <n v="1"/>
    <n v="385000"/>
    <n v="3"/>
    <n v="604050"/>
    <n v="2"/>
    <n v="1100820"/>
  </r>
  <r>
    <d v="2014-11-20T00:00:00"/>
    <x v="6"/>
    <d v="2014-11-01T00:00:00"/>
    <x v="12"/>
    <x v="6"/>
    <x v="1784"/>
    <x v="0"/>
    <n v="0"/>
    <n v="0"/>
    <n v="3"/>
    <n v="1232000"/>
    <n v="0"/>
    <n v="0"/>
    <n v="0"/>
    <n v="0"/>
    <n v="0"/>
    <n v="0"/>
    <n v="1"/>
    <n v="308000"/>
    <n v="0"/>
    <n v="0"/>
    <n v="1"/>
    <n v="992268"/>
  </r>
  <r>
    <d v="2014-11-21T00:00:00"/>
    <x v="0"/>
    <d v="2014-11-01T00:00:00"/>
    <x v="12"/>
    <x v="1"/>
    <x v="1885"/>
    <x v="0"/>
    <n v="0"/>
    <n v="0"/>
    <n v="4"/>
    <n v="1704267"/>
    <n v="0"/>
    <n v="0"/>
    <n v="0"/>
    <n v="0"/>
    <n v="0"/>
    <n v="0"/>
    <n v="2"/>
    <n v="462000"/>
    <n v="4"/>
    <n v="829124"/>
    <n v="4"/>
    <n v="794020"/>
  </r>
  <r>
    <d v="2014-11-22T00:00:00"/>
    <x v="1"/>
    <d v="2014-11-01T00:00:00"/>
    <x v="12"/>
    <x v="14"/>
    <x v="1886"/>
    <x v="0"/>
    <n v="0"/>
    <n v="0"/>
    <n v="8"/>
    <n v="2890068"/>
    <n v="0"/>
    <n v="0"/>
    <n v="0"/>
    <n v="0"/>
    <n v="0"/>
    <n v="0"/>
    <n v="0"/>
    <n v="0"/>
    <n v="1"/>
    <n v="300000"/>
    <n v="0"/>
    <n v="0"/>
  </r>
  <r>
    <d v="2014-11-23T00:00:00"/>
    <x v="2"/>
    <d v="2014-11-01T00:00:00"/>
    <x v="12"/>
    <x v="15"/>
    <x v="1887"/>
    <x v="0"/>
    <n v="0"/>
    <n v="0"/>
    <n v="9"/>
    <n v="4332534"/>
    <n v="0"/>
    <n v="0"/>
    <n v="0"/>
    <n v="0"/>
    <n v="0"/>
    <n v="0"/>
    <n v="2"/>
    <n v="1232000"/>
    <n v="0"/>
    <n v="0"/>
    <n v="0"/>
    <n v="0"/>
  </r>
  <r>
    <d v="2014-11-24T00:00:00"/>
    <x v="3"/>
    <d v="2014-11-01T00:00:00"/>
    <x v="12"/>
    <x v="14"/>
    <x v="1851"/>
    <x v="0"/>
    <n v="0"/>
    <n v="0"/>
    <n v="6"/>
    <n v="2464000"/>
    <n v="0"/>
    <n v="0"/>
    <n v="0"/>
    <n v="0"/>
    <n v="0"/>
    <n v="0"/>
    <n v="2"/>
    <n v="924000"/>
    <n v="1"/>
    <n v="300000"/>
    <n v="3"/>
    <n v="2183635"/>
  </r>
  <r>
    <d v="2014-11-25T00:00:00"/>
    <x v="4"/>
    <d v="2014-11-01T00:00:00"/>
    <x v="12"/>
    <x v="14"/>
    <x v="1888"/>
    <x v="0"/>
    <n v="0"/>
    <n v="0"/>
    <n v="6"/>
    <n v="1868534"/>
    <n v="0"/>
    <n v="0"/>
    <n v="0"/>
    <n v="0"/>
    <n v="0"/>
    <n v="0"/>
    <n v="2"/>
    <n v="808500"/>
    <n v="1"/>
    <n v="200000"/>
    <n v="2"/>
    <n v="717008"/>
  </r>
  <r>
    <d v="2014-11-26T00:00:00"/>
    <x v="5"/>
    <d v="2014-11-01T00:00:00"/>
    <x v="12"/>
    <x v="1"/>
    <x v="1889"/>
    <x v="0"/>
    <n v="0"/>
    <n v="0"/>
    <n v="5"/>
    <n v="2320267"/>
    <n v="0"/>
    <n v="0"/>
    <n v="0"/>
    <n v="0"/>
    <n v="0"/>
    <n v="0"/>
    <n v="1"/>
    <n v="164267"/>
    <n v="4"/>
    <n v="960020"/>
    <n v="5"/>
    <n v="956190"/>
  </r>
  <r>
    <d v="2014-11-27T00:00:00"/>
    <x v="6"/>
    <d v="2014-11-01T00:00:00"/>
    <x v="12"/>
    <x v="14"/>
    <x v="1756"/>
    <x v="0"/>
    <n v="0"/>
    <n v="0"/>
    <n v="8"/>
    <n v="4312000"/>
    <n v="0"/>
    <n v="0"/>
    <n v="0"/>
    <n v="0"/>
    <n v="0"/>
    <n v="0"/>
    <n v="0"/>
    <n v="0"/>
    <n v="6"/>
    <n v="1077668"/>
    <n v="5"/>
    <n v="1642018"/>
  </r>
  <r>
    <d v="2014-11-28T00:00:00"/>
    <x v="0"/>
    <d v="2014-11-01T00:00:00"/>
    <x v="12"/>
    <x v="8"/>
    <x v="1890"/>
    <x v="0"/>
    <n v="0"/>
    <n v="0"/>
    <n v="4"/>
    <n v="1232000"/>
    <n v="0"/>
    <n v="0"/>
    <n v="0"/>
    <n v="0"/>
    <n v="0"/>
    <n v="0"/>
    <n v="3"/>
    <n v="459434"/>
    <n v="5"/>
    <n v="671964"/>
    <n v="2"/>
    <n v="751382"/>
  </r>
  <r>
    <d v="2014-11-29T00:00:00"/>
    <x v="1"/>
    <d v="2014-11-01T00:00:00"/>
    <x v="12"/>
    <x v="0"/>
    <x v="0"/>
    <x v="0"/>
    <n v="0"/>
    <n v="0"/>
    <n v="0"/>
    <n v="0"/>
    <n v="0"/>
    <n v="0"/>
    <n v="0"/>
    <n v="0"/>
    <n v="0"/>
    <n v="0"/>
    <n v="0"/>
    <n v="0"/>
    <n v="0"/>
    <n v="0"/>
    <n v="1"/>
    <n v="312240"/>
  </r>
  <r>
    <d v="2014-11-30T00:00:00"/>
    <x v="2"/>
    <d v="2014-11-01T00:00:00"/>
    <x v="12"/>
    <x v="2"/>
    <x v="1822"/>
    <x v="0"/>
    <n v="0"/>
    <n v="0"/>
    <n v="2"/>
    <n v="472267"/>
    <n v="0"/>
    <n v="0"/>
    <n v="0"/>
    <n v="0"/>
    <n v="0"/>
    <n v="0"/>
    <n v="1"/>
    <n v="192500"/>
    <n v="0"/>
    <n v="0"/>
    <n v="0"/>
    <n v="0"/>
  </r>
  <r>
    <d v="2014-12-01T00:00:00"/>
    <x v="3"/>
    <d v="2014-12-01T00:00:00"/>
    <x v="12"/>
    <x v="2"/>
    <x v="1891"/>
    <x v="0"/>
    <n v="0"/>
    <n v="0"/>
    <n v="2"/>
    <n v="472267"/>
    <n v="0"/>
    <n v="0"/>
    <n v="0"/>
    <n v="0"/>
    <n v="0"/>
    <n v="0"/>
    <n v="1"/>
    <n v="102667"/>
    <n v="3"/>
    <n v="570991"/>
    <n v="2"/>
    <n v="807080"/>
  </r>
  <r>
    <d v="2014-12-02T00:00:00"/>
    <x v="4"/>
    <d v="2014-12-01T00:00:00"/>
    <x v="12"/>
    <x v="5"/>
    <x v="1873"/>
    <x v="0"/>
    <n v="0"/>
    <n v="0"/>
    <n v="5"/>
    <n v="1704267"/>
    <n v="0"/>
    <n v="0"/>
    <n v="0"/>
    <n v="0"/>
    <n v="0"/>
    <n v="0"/>
    <n v="0"/>
    <n v="0"/>
    <n v="5"/>
    <n v="709800"/>
    <n v="4"/>
    <n v="715737"/>
  </r>
  <r>
    <d v="2014-12-03T00:00:00"/>
    <x v="5"/>
    <d v="2014-12-01T00:00:00"/>
    <x v="12"/>
    <x v="0"/>
    <x v="0"/>
    <x v="0"/>
    <n v="0"/>
    <n v="0"/>
    <n v="0"/>
    <n v="0"/>
    <n v="0"/>
    <n v="0"/>
    <n v="0"/>
    <n v="0"/>
    <n v="0"/>
    <n v="0"/>
    <n v="0"/>
    <n v="0"/>
    <n v="2"/>
    <n v="604264"/>
    <n v="5"/>
    <n v="2032797"/>
  </r>
  <r>
    <d v="2014-12-04T00:00:00"/>
    <x v="6"/>
    <d v="2014-12-01T00:00:00"/>
    <x v="12"/>
    <x v="4"/>
    <x v="1752"/>
    <x v="0"/>
    <n v="0"/>
    <n v="0"/>
    <n v="1"/>
    <n v="616000"/>
    <n v="0"/>
    <n v="0"/>
    <n v="0"/>
    <n v="0"/>
    <n v="0"/>
    <n v="0"/>
    <n v="1"/>
    <n v="308000"/>
    <n v="1"/>
    <n v="290000"/>
    <n v="2"/>
    <n v="637732"/>
  </r>
  <r>
    <d v="2014-12-05T00:00:00"/>
    <x v="0"/>
    <d v="2014-12-01T00:00:00"/>
    <x v="12"/>
    <x v="3"/>
    <x v="1741"/>
    <x v="0"/>
    <n v="0"/>
    <n v="0"/>
    <n v="1"/>
    <n v="164267"/>
    <n v="0"/>
    <n v="0"/>
    <n v="0"/>
    <n v="0"/>
    <n v="0"/>
    <n v="0"/>
    <n v="0"/>
    <n v="0"/>
    <n v="2"/>
    <n v="400000"/>
    <n v="3"/>
    <n v="784771"/>
  </r>
  <r>
    <d v="2014-12-06T00:00:00"/>
    <x v="1"/>
    <d v="2014-12-01T00:00:00"/>
    <x v="12"/>
    <x v="14"/>
    <x v="1781"/>
    <x v="0"/>
    <n v="0"/>
    <n v="0"/>
    <n v="6"/>
    <n v="2656500"/>
    <n v="1"/>
    <n v="0"/>
    <n v="0"/>
    <n v="0"/>
    <n v="0"/>
    <n v="0"/>
    <n v="1"/>
    <n v="308000"/>
    <n v="0"/>
    <n v="0"/>
    <n v="0"/>
    <n v="0"/>
  </r>
  <r>
    <d v="2014-12-07T00:00:00"/>
    <x v="2"/>
    <d v="2014-12-01T00:00:00"/>
    <x v="12"/>
    <x v="17"/>
    <x v="1892"/>
    <x v="0"/>
    <n v="0"/>
    <n v="0"/>
    <n v="17"/>
    <n v="23428534"/>
    <n v="6"/>
    <n v="53592000"/>
    <n v="0"/>
    <n v="0"/>
    <n v="0"/>
    <n v="0"/>
    <n v="0"/>
    <n v="0"/>
    <n v="0"/>
    <n v="0"/>
    <n v="0"/>
    <n v="0"/>
  </r>
  <r>
    <d v="2014-12-08T00:00:00"/>
    <x v="3"/>
    <d v="2014-12-01T00:00:00"/>
    <x v="12"/>
    <x v="5"/>
    <x v="1893"/>
    <x v="0"/>
    <n v="0"/>
    <n v="0"/>
    <n v="4"/>
    <n v="2233000"/>
    <n v="0"/>
    <n v="0"/>
    <n v="0"/>
    <n v="0"/>
    <n v="0"/>
    <n v="0"/>
    <n v="1"/>
    <n v="385000"/>
    <n v="0"/>
    <n v="0"/>
    <n v="0"/>
    <n v="0"/>
  </r>
  <r>
    <d v="2014-12-09T00:00:00"/>
    <x v="4"/>
    <d v="2014-12-01T00:00:00"/>
    <x v="12"/>
    <x v="6"/>
    <x v="1894"/>
    <x v="0"/>
    <n v="0"/>
    <n v="0"/>
    <n v="4"/>
    <n v="1473267"/>
    <n v="0"/>
    <n v="0"/>
    <n v="0"/>
    <n v="0"/>
    <n v="0"/>
    <n v="0"/>
    <n v="0"/>
    <n v="0"/>
    <n v="3"/>
    <n v="403125"/>
    <n v="5"/>
    <n v="2526029"/>
  </r>
  <r>
    <d v="2014-12-10T00:00:00"/>
    <x v="5"/>
    <d v="2014-12-01T00:00:00"/>
    <x v="12"/>
    <x v="2"/>
    <x v="1895"/>
    <x v="0"/>
    <n v="0"/>
    <n v="0"/>
    <n v="3"/>
    <n v="1165267"/>
    <n v="0"/>
    <n v="0"/>
    <n v="0"/>
    <n v="0"/>
    <n v="0"/>
    <n v="0"/>
    <n v="0"/>
    <n v="0"/>
    <n v="2"/>
    <n v="240024"/>
    <n v="3"/>
    <n v="577028"/>
  </r>
  <r>
    <d v="2014-12-11T00:00:00"/>
    <x v="6"/>
    <d v="2014-12-01T00:00:00"/>
    <x v="12"/>
    <x v="2"/>
    <x v="1752"/>
    <x v="0"/>
    <n v="0"/>
    <n v="0"/>
    <n v="1"/>
    <n v="308000"/>
    <n v="0"/>
    <n v="0"/>
    <n v="0"/>
    <n v="0"/>
    <n v="0"/>
    <n v="0"/>
    <n v="2"/>
    <n v="616000"/>
    <n v="0"/>
    <n v="0"/>
    <n v="3"/>
    <n v="1380160"/>
  </r>
  <r>
    <d v="2014-12-12T00:00:00"/>
    <x v="0"/>
    <d v="2014-12-01T00:00:00"/>
    <x v="12"/>
    <x v="4"/>
    <x v="1848"/>
    <x v="0"/>
    <n v="0"/>
    <n v="0"/>
    <n v="1"/>
    <n v="308000"/>
    <n v="0"/>
    <n v="0"/>
    <n v="0"/>
    <n v="0"/>
    <n v="0"/>
    <n v="0"/>
    <n v="1"/>
    <n v="192500"/>
    <n v="1"/>
    <n v="200000"/>
    <n v="2"/>
    <n v="557340"/>
  </r>
  <r>
    <d v="2014-12-13T00:00:00"/>
    <x v="1"/>
    <d v="2014-12-01T00:00:00"/>
    <x v="12"/>
    <x v="3"/>
    <x v="1813"/>
    <x v="0"/>
    <n v="0"/>
    <n v="0"/>
    <n v="0"/>
    <n v="0"/>
    <n v="0"/>
    <n v="0"/>
    <n v="0"/>
    <n v="0"/>
    <n v="0"/>
    <n v="0"/>
    <n v="1"/>
    <n v="192500"/>
    <n v="0"/>
    <n v="0"/>
    <n v="1"/>
    <n v="274320"/>
  </r>
  <r>
    <d v="2014-12-14T00:00:00"/>
    <x v="2"/>
    <d v="2014-12-01T00:00:00"/>
    <x v="12"/>
    <x v="9"/>
    <x v="1896"/>
    <x v="0"/>
    <n v="0"/>
    <n v="0"/>
    <n v="9"/>
    <n v="8028534"/>
    <n v="1"/>
    <n v="0"/>
    <n v="0"/>
    <n v="0"/>
    <n v="0"/>
    <n v="0"/>
    <n v="0"/>
    <n v="0"/>
    <n v="0"/>
    <n v="0"/>
    <n v="0"/>
    <n v="0"/>
  </r>
  <r>
    <d v="2014-12-15T00:00:00"/>
    <x v="3"/>
    <d v="2014-12-01T00:00:00"/>
    <x v="12"/>
    <x v="7"/>
    <x v="1888"/>
    <x v="0"/>
    <n v="0"/>
    <n v="0"/>
    <n v="8"/>
    <n v="2484534"/>
    <n v="0"/>
    <n v="0"/>
    <n v="0"/>
    <n v="0"/>
    <n v="0"/>
    <n v="0"/>
    <n v="1"/>
    <n v="192500"/>
    <n v="3"/>
    <n v="421779"/>
    <n v="0"/>
    <n v="0"/>
  </r>
  <r>
    <d v="2014-12-16T00:00:00"/>
    <x v="4"/>
    <d v="2014-12-01T00:00:00"/>
    <x v="12"/>
    <x v="15"/>
    <x v="1897"/>
    <x v="0"/>
    <n v="0"/>
    <n v="0"/>
    <n v="5"/>
    <n v="1396267"/>
    <n v="0"/>
    <n v="0"/>
    <n v="0"/>
    <n v="0"/>
    <n v="0"/>
    <n v="0"/>
    <n v="6"/>
    <n v="1617000"/>
    <n v="2"/>
    <n v="370000"/>
    <n v="2"/>
    <n v="433971"/>
  </r>
  <r>
    <d v="2014-12-17T00:00:00"/>
    <x v="5"/>
    <d v="2014-12-01T00:00:00"/>
    <x v="12"/>
    <x v="23"/>
    <x v="1764"/>
    <x v="0"/>
    <n v="0"/>
    <n v="0"/>
    <n v="10"/>
    <n v="3773000"/>
    <n v="2"/>
    <n v="0"/>
    <n v="0"/>
    <n v="0"/>
    <n v="0"/>
    <n v="0"/>
    <n v="3"/>
    <n v="549267"/>
    <n v="3"/>
    <n v="479859"/>
    <n v="12"/>
    <n v="2996474"/>
  </r>
  <r>
    <d v="2014-12-18T00:00:00"/>
    <x v="6"/>
    <d v="2014-12-01T00:00:00"/>
    <x v="12"/>
    <x v="14"/>
    <x v="1898"/>
    <x v="0"/>
    <n v="0"/>
    <n v="0"/>
    <n v="3"/>
    <n v="636534"/>
    <n v="0"/>
    <n v="0"/>
    <n v="0"/>
    <n v="0"/>
    <n v="0"/>
    <n v="0"/>
    <n v="5"/>
    <n v="1501500"/>
    <n v="3"/>
    <n v="450526"/>
    <n v="2"/>
    <n v="403920"/>
  </r>
  <r>
    <d v="2014-12-19T00:00:00"/>
    <x v="0"/>
    <d v="2014-12-01T00:00:00"/>
    <x v="12"/>
    <x v="8"/>
    <x v="1767"/>
    <x v="0"/>
    <n v="0"/>
    <n v="0"/>
    <n v="5"/>
    <n v="1252534"/>
    <n v="0"/>
    <n v="0"/>
    <n v="0"/>
    <n v="0"/>
    <n v="0"/>
    <n v="0"/>
    <n v="2"/>
    <n v="616000"/>
    <n v="0"/>
    <n v="0"/>
    <n v="6"/>
    <n v="940364"/>
  </r>
  <r>
    <d v="2014-12-20T00:00:00"/>
    <x v="1"/>
    <d v="2014-12-01T00:00:00"/>
    <x v="12"/>
    <x v="5"/>
    <x v="1825"/>
    <x v="0"/>
    <n v="0"/>
    <n v="0"/>
    <n v="5"/>
    <n v="1280767"/>
    <n v="0"/>
    <n v="0"/>
    <n v="0"/>
    <n v="0"/>
    <n v="0"/>
    <n v="0"/>
    <n v="0"/>
    <n v="0"/>
    <n v="0"/>
    <n v="0"/>
    <n v="1"/>
    <n v="630100"/>
  </r>
  <r>
    <d v="2014-12-21T00:00:00"/>
    <x v="2"/>
    <d v="2014-12-01T00:00:00"/>
    <x v="12"/>
    <x v="12"/>
    <x v="1899"/>
    <x v="2"/>
    <n v="500500"/>
    <n v="0.15384615384615385"/>
    <n v="5"/>
    <n v="2012267"/>
    <n v="0"/>
    <n v="0"/>
    <n v="0"/>
    <n v="0"/>
    <n v="0"/>
    <n v="0"/>
    <n v="6"/>
    <n v="1501500"/>
    <n v="0"/>
    <n v="0"/>
    <n v="0"/>
    <n v="0"/>
  </r>
  <r>
    <d v="2014-12-22T00:00:00"/>
    <x v="3"/>
    <d v="2014-12-01T00:00:00"/>
    <x v="12"/>
    <x v="8"/>
    <x v="1845"/>
    <x v="0"/>
    <n v="0"/>
    <n v="0"/>
    <n v="5"/>
    <n v="1588767"/>
    <n v="1"/>
    <n v="308000"/>
    <n v="1"/>
    <n v="308000"/>
    <n v="0"/>
    <n v="0"/>
    <n v="0"/>
    <n v="0"/>
    <n v="0"/>
    <n v="0"/>
    <n v="5"/>
    <n v="838780"/>
  </r>
  <r>
    <d v="2014-12-23T00:00:00"/>
    <x v="4"/>
    <d v="2014-12-01T00:00:00"/>
    <x v="12"/>
    <x v="9"/>
    <x v="1900"/>
    <x v="1"/>
    <n v="192500"/>
    <n v="0.1"/>
    <n v="6"/>
    <n v="1588767"/>
    <n v="0"/>
    <n v="0"/>
    <n v="0"/>
    <n v="0"/>
    <n v="0"/>
    <n v="0"/>
    <n v="3"/>
    <n v="808500"/>
    <n v="1"/>
    <n v="129600"/>
    <n v="3"/>
    <n v="533520"/>
  </r>
  <r>
    <d v="2014-12-24T00:00:00"/>
    <x v="5"/>
    <d v="2014-12-01T00:00:00"/>
    <x v="12"/>
    <x v="6"/>
    <x v="1769"/>
    <x v="0"/>
    <n v="0"/>
    <n v="0"/>
    <n v="3"/>
    <n v="924000"/>
    <n v="0"/>
    <n v="0"/>
    <n v="0"/>
    <n v="0"/>
    <n v="0"/>
    <n v="0"/>
    <n v="1"/>
    <n v="192500"/>
    <n v="0"/>
    <n v="0"/>
    <n v="2"/>
    <n v="259200"/>
  </r>
  <r>
    <d v="2014-12-25T00:00:00"/>
    <x v="6"/>
    <d v="2014-12-01T00:00:00"/>
    <x v="12"/>
    <x v="7"/>
    <x v="1901"/>
    <x v="1"/>
    <n v="308000"/>
    <n v="0.1111111111111111"/>
    <n v="6"/>
    <n v="2628267"/>
    <n v="2"/>
    <n v="3696000"/>
    <n v="1"/>
    <n v="308000"/>
    <n v="0"/>
    <n v="0"/>
    <n v="-1"/>
    <n v="-308000"/>
    <n v="0"/>
    <n v="0"/>
    <n v="0"/>
    <n v="0"/>
  </r>
  <r>
    <d v="2014-12-26T00:00:00"/>
    <x v="0"/>
    <d v="2014-12-01T00:00:00"/>
    <x v="12"/>
    <x v="1"/>
    <x v="1902"/>
    <x v="1"/>
    <n v="616000"/>
    <n v="0.16666666666666666"/>
    <n v="2"/>
    <n v="616000"/>
    <n v="0"/>
    <n v="0"/>
    <n v="0"/>
    <n v="0"/>
    <n v="0"/>
    <n v="0"/>
    <n v="3"/>
    <n v="808500"/>
    <n v="0"/>
    <n v="0"/>
    <n v="2"/>
    <n v="924704"/>
  </r>
  <r>
    <d v="2014-12-27T00:00:00"/>
    <x v="1"/>
    <d v="2014-12-01T00:00:00"/>
    <x v="12"/>
    <x v="6"/>
    <x v="1903"/>
    <x v="0"/>
    <n v="0"/>
    <n v="0"/>
    <n v="3"/>
    <n v="808500"/>
    <n v="0"/>
    <n v="0"/>
    <n v="0"/>
    <n v="0"/>
    <n v="0"/>
    <n v="0"/>
    <n v="1"/>
    <n v="134750"/>
    <n v="0"/>
    <n v="0"/>
    <n v="0"/>
    <n v="0"/>
  </r>
  <r>
    <d v="2014-12-28T00:00:00"/>
    <x v="2"/>
    <d v="2014-12-01T00:00:00"/>
    <x v="12"/>
    <x v="7"/>
    <x v="1904"/>
    <x v="0"/>
    <n v="0"/>
    <n v="0"/>
    <n v="8"/>
    <n v="3244267"/>
    <n v="0"/>
    <n v="0"/>
    <n v="0"/>
    <n v="0"/>
    <n v="0"/>
    <n v="0"/>
    <n v="1"/>
    <n v="192500"/>
    <n v="0"/>
    <n v="0"/>
    <n v="0"/>
    <n v="0"/>
  </r>
  <r>
    <d v="2014-12-29T00:00:00"/>
    <x v="3"/>
    <d v="2014-12-01T00:00:00"/>
    <x v="12"/>
    <x v="11"/>
    <x v="1899"/>
    <x v="0"/>
    <n v="0"/>
    <n v="0"/>
    <n v="8"/>
    <n v="3128767"/>
    <n v="0"/>
    <n v="0"/>
    <n v="1"/>
    <n v="308000"/>
    <n v="0"/>
    <n v="0"/>
    <n v="3"/>
    <n v="577500"/>
    <n v="6"/>
    <n v="1432141"/>
    <n v="5"/>
    <n v="937440"/>
  </r>
  <r>
    <d v="2014-12-30T00:00:00"/>
    <x v="4"/>
    <d v="2014-12-01T00:00:00"/>
    <x v="12"/>
    <x v="2"/>
    <x v="1752"/>
    <x v="0"/>
    <n v="0"/>
    <n v="0"/>
    <n v="1"/>
    <n v="308000"/>
    <n v="0"/>
    <n v="0"/>
    <n v="0"/>
    <n v="0"/>
    <n v="0"/>
    <n v="0"/>
    <n v="2"/>
    <n v="616000"/>
    <n v="9"/>
    <n v="2668625"/>
    <n v="9"/>
    <n v="2227940"/>
  </r>
  <r>
    <d v="2014-12-31T00:00:00"/>
    <x v="5"/>
    <d v="2014-12-01T00:00:00"/>
    <x v="12"/>
    <x v="3"/>
    <x v="1735"/>
    <x v="0"/>
    <n v="0"/>
    <n v="0"/>
    <n v="0"/>
    <n v="0"/>
    <n v="0"/>
    <n v="0"/>
    <n v="0"/>
    <n v="0"/>
    <n v="0"/>
    <n v="0"/>
    <n v="1"/>
    <n v="308000"/>
    <n v="0"/>
    <n v="0"/>
    <n v="0"/>
    <n v="0"/>
  </r>
  <r>
    <d v="2015-01-01T00:00:00"/>
    <x v="6"/>
    <d v="2015-01-01T00:00:00"/>
    <x v="13"/>
    <x v="1"/>
    <x v="1905"/>
    <x v="0"/>
    <n v="0"/>
    <n v="0"/>
    <n v="0"/>
    <n v="0"/>
    <n v="6"/>
    <n v="2061921"/>
    <n v="0"/>
    <n v="0"/>
    <n v="0"/>
    <n v="0"/>
    <n v="0"/>
    <n v="0"/>
    <n v="0"/>
    <n v="0"/>
    <n v="0"/>
    <n v="0"/>
  </r>
  <r>
    <d v="2015-01-02T00:00:00"/>
    <x v="0"/>
    <d v="2015-01-01T00:00:00"/>
    <x v="13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15-01-03T00:00:00"/>
    <x v="1"/>
    <d v="2015-01-01T00:00:00"/>
    <x v="13"/>
    <x v="14"/>
    <x v="1906"/>
    <x v="0"/>
    <n v="0"/>
    <n v="0"/>
    <n v="0"/>
    <n v="0"/>
    <n v="6"/>
    <n v="1661886"/>
    <n v="0"/>
    <n v="0"/>
    <n v="0"/>
    <n v="0"/>
    <n v="2"/>
    <n v="604078"/>
    <n v="0"/>
    <n v="0"/>
    <n v="0"/>
    <n v="0"/>
  </r>
  <r>
    <d v="2015-01-04T00:00:00"/>
    <x v="2"/>
    <d v="2015-01-01T00:00:00"/>
    <x v="13"/>
    <x v="15"/>
    <x v="1907"/>
    <x v="1"/>
    <n v="322175"/>
    <n v="9.0909090909090912E-2"/>
    <n v="0"/>
    <n v="0"/>
    <n v="7"/>
    <n v="2134409"/>
    <n v="0"/>
    <n v="0"/>
    <n v="0"/>
    <n v="0"/>
    <n v="3"/>
    <n v="845709"/>
    <n v="0"/>
    <n v="0"/>
    <n v="0"/>
    <n v="0"/>
  </r>
  <r>
    <d v="2015-01-05T00:00:00"/>
    <x v="3"/>
    <d v="2015-01-01T00:00:00"/>
    <x v="13"/>
    <x v="11"/>
    <x v="1908"/>
    <x v="0"/>
    <n v="0"/>
    <n v="0"/>
    <n v="0"/>
    <n v="0"/>
    <n v="9"/>
    <n v="2507595"/>
    <n v="0"/>
    <n v="0"/>
    <n v="0"/>
    <n v="0"/>
    <n v="3"/>
    <n v="724893"/>
    <n v="1"/>
    <n v="250000"/>
    <n v="4"/>
    <n v="1092463"/>
  </r>
  <r>
    <d v="2015-01-06T00:00:00"/>
    <x v="4"/>
    <d v="2015-01-01T00:00:00"/>
    <x v="13"/>
    <x v="11"/>
    <x v="1909"/>
    <x v="0"/>
    <n v="0"/>
    <n v="0"/>
    <n v="0"/>
    <n v="0"/>
    <n v="8"/>
    <n v="2899575"/>
    <n v="0"/>
    <n v="0"/>
    <n v="0"/>
    <n v="0"/>
    <n v="4"/>
    <n v="1610875"/>
    <n v="1"/>
    <n v="184152"/>
    <n v="7"/>
    <n v="1977756"/>
  </r>
  <r>
    <d v="2015-01-07T00:00:00"/>
    <x v="5"/>
    <d v="2015-01-01T00:00:00"/>
    <x v="13"/>
    <x v="9"/>
    <x v="1910"/>
    <x v="0"/>
    <n v="0"/>
    <n v="0"/>
    <n v="0"/>
    <n v="0"/>
    <n v="8"/>
    <n v="3393577"/>
    <n v="0"/>
    <n v="0"/>
    <n v="0"/>
    <n v="0"/>
    <n v="2"/>
    <n v="402718"/>
    <n v="6"/>
    <n v="652829"/>
    <n v="5"/>
    <n v="1283281"/>
  </r>
  <r>
    <d v="2015-01-08T00:00:00"/>
    <x v="6"/>
    <d v="2015-01-01T00:00:00"/>
    <x v="13"/>
    <x v="19"/>
    <x v="1911"/>
    <x v="0"/>
    <n v="0"/>
    <n v="0"/>
    <n v="0"/>
    <n v="0"/>
    <n v="15"/>
    <n v="8457094"/>
    <n v="0"/>
    <n v="0"/>
    <n v="0"/>
    <n v="0"/>
    <n v="4"/>
    <n v="805436"/>
    <n v="0"/>
    <n v="0"/>
    <n v="2"/>
    <n v="530051"/>
  </r>
  <r>
    <d v="2015-01-09T00:00:00"/>
    <x v="0"/>
    <d v="2015-01-01T00:00:00"/>
    <x v="13"/>
    <x v="9"/>
    <x v="1912"/>
    <x v="0"/>
    <n v="0"/>
    <n v="0"/>
    <n v="0"/>
    <n v="0"/>
    <n v="7"/>
    <n v="3543925"/>
    <n v="0"/>
    <n v="0"/>
    <n v="0"/>
    <n v="0"/>
    <n v="3"/>
    <n v="510110"/>
    <n v="9"/>
    <n v="1784588"/>
    <n v="8"/>
    <n v="1196196"/>
  </r>
  <r>
    <d v="2015-01-10T00:00:00"/>
    <x v="1"/>
    <d v="2015-01-01T00:00:00"/>
    <x v="13"/>
    <x v="15"/>
    <x v="1913"/>
    <x v="0"/>
    <n v="0"/>
    <n v="0"/>
    <n v="0"/>
    <n v="0"/>
    <n v="7"/>
    <n v="2013593"/>
    <n v="0"/>
    <n v="0"/>
    <n v="0"/>
    <n v="0"/>
    <n v="4"/>
    <n v="1047068"/>
    <n v="0"/>
    <n v="0"/>
    <n v="0"/>
    <n v="0"/>
  </r>
  <r>
    <d v="2015-01-11T00:00:00"/>
    <x v="2"/>
    <d v="2015-01-01T00:00:00"/>
    <x v="13"/>
    <x v="12"/>
    <x v="1914"/>
    <x v="0"/>
    <n v="0"/>
    <n v="0"/>
    <n v="0"/>
    <n v="0"/>
    <n v="9"/>
    <n v="3715752"/>
    <n v="0"/>
    <n v="0"/>
    <n v="0"/>
    <n v="0"/>
    <n v="4"/>
    <n v="865845"/>
    <n v="0"/>
    <n v="0"/>
    <n v="0"/>
    <n v="0"/>
  </r>
  <r>
    <d v="2015-01-12T00:00:00"/>
    <x v="3"/>
    <d v="2015-01-01T00:00:00"/>
    <x v="13"/>
    <x v="14"/>
    <x v="1915"/>
    <x v="0"/>
    <n v="0"/>
    <n v="0"/>
    <n v="0"/>
    <n v="0"/>
    <n v="4"/>
    <n v="1167884"/>
    <n v="0"/>
    <n v="0"/>
    <n v="0"/>
    <n v="0"/>
    <n v="4"/>
    <n v="1248428"/>
    <n v="0"/>
    <n v="0"/>
    <n v="0"/>
    <n v="0"/>
  </r>
  <r>
    <d v="2015-01-13T00:00:00"/>
    <x v="4"/>
    <d v="2015-01-01T00:00:00"/>
    <x v="13"/>
    <x v="1"/>
    <x v="1916"/>
    <x v="0"/>
    <n v="0"/>
    <n v="0"/>
    <n v="0"/>
    <n v="0"/>
    <n v="4"/>
    <n v="988004"/>
    <n v="0"/>
    <n v="0"/>
    <n v="0"/>
    <n v="0"/>
    <n v="2"/>
    <n v="402718"/>
    <n v="5"/>
    <n v="778839"/>
    <n v="6"/>
    <n v="809496"/>
  </r>
  <r>
    <d v="2015-01-14T00:00:00"/>
    <x v="5"/>
    <d v="2015-01-01T00:00:00"/>
    <x v="13"/>
    <x v="1"/>
    <x v="1917"/>
    <x v="1"/>
    <n v="322175"/>
    <n v="0.16666666666666666"/>
    <n v="0"/>
    <n v="0"/>
    <n v="4"/>
    <n v="1610875"/>
    <n v="0"/>
    <n v="0"/>
    <n v="0"/>
    <n v="0"/>
    <n v="1"/>
    <n v="322175"/>
    <n v="4"/>
    <n v="466144"/>
    <n v="4"/>
    <n v="1224032"/>
  </r>
  <r>
    <d v="2015-01-15T00:00:00"/>
    <x v="6"/>
    <d v="2015-01-01T00:00:00"/>
    <x v="13"/>
    <x v="5"/>
    <x v="1918"/>
    <x v="0"/>
    <n v="0"/>
    <n v="0"/>
    <n v="0"/>
    <n v="0"/>
    <n v="4"/>
    <n v="1017536"/>
    <n v="0"/>
    <n v="0"/>
    <n v="0"/>
    <n v="0"/>
    <n v="1"/>
    <n v="322175"/>
    <n v="5"/>
    <n v="671800"/>
    <n v="4"/>
    <n v="1024987"/>
  </r>
  <r>
    <d v="2015-01-16T00:00:00"/>
    <x v="0"/>
    <d v="2015-01-01T00:00:00"/>
    <x v="13"/>
    <x v="5"/>
    <x v="1919"/>
    <x v="0"/>
    <n v="0"/>
    <n v="0"/>
    <n v="0"/>
    <n v="0"/>
    <n v="3"/>
    <n v="1288700"/>
    <n v="1"/>
    <n v="322175"/>
    <n v="0"/>
    <n v="0"/>
    <n v="1"/>
    <n v="322175"/>
    <n v="9"/>
    <n v="1180315"/>
    <n v="7"/>
    <n v="1076810"/>
  </r>
  <r>
    <d v="2015-01-17T00:00:00"/>
    <x v="1"/>
    <d v="2015-01-01T00:00:00"/>
    <x v="13"/>
    <x v="4"/>
    <x v="1920"/>
    <x v="0"/>
    <n v="0"/>
    <n v="0"/>
    <n v="0"/>
    <n v="0"/>
    <n v="1"/>
    <n v="644350"/>
    <n v="0"/>
    <n v="0"/>
    <n v="0"/>
    <n v="0"/>
    <n v="1"/>
    <n v="201359"/>
    <n v="0"/>
    <n v="0"/>
    <n v="0"/>
    <n v="0"/>
  </r>
  <r>
    <d v="2015-01-18T00:00:00"/>
    <x v="2"/>
    <d v="2015-01-01T00:00:00"/>
    <x v="13"/>
    <x v="3"/>
    <x v="1921"/>
    <x v="0"/>
    <n v="0"/>
    <n v="0"/>
    <n v="0"/>
    <n v="0"/>
    <n v="0"/>
    <n v="0"/>
    <n v="0"/>
    <n v="0"/>
    <n v="0"/>
    <n v="0"/>
    <n v="1"/>
    <n v="201359"/>
    <n v="0"/>
    <n v="0"/>
    <n v="0"/>
    <n v="0"/>
  </r>
  <r>
    <d v="2015-01-19T00:00:00"/>
    <x v="3"/>
    <d v="2015-01-01T00:00:00"/>
    <x v="13"/>
    <x v="17"/>
    <x v="1922"/>
    <x v="0"/>
    <n v="0"/>
    <n v="0"/>
    <n v="0"/>
    <n v="0"/>
    <n v="21"/>
    <n v="14218658"/>
    <n v="0"/>
    <n v="0"/>
    <n v="0"/>
    <n v="0"/>
    <n v="2"/>
    <n v="523534"/>
    <n v="0"/>
    <n v="0"/>
    <n v="4"/>
    <n v="727848"/>
  </r>
  <r>
    <d v="2015-01-20T00:00:00"/>
    <x v="4"/>
    <d v="2015-01-01T00:00:00"/>
    <x v="13"/>
    <x v="14"/>
    <x v="1923"/>
    <x v="0"/>
    <n v="0"/>
    <n v="0"/>
    <n v="0"/>
    <n v="0"/>
    <n v="7"/>
    <n v="10008904"/>
    <n v="0"/>
    <n v="0"/>
    <n v="0"/>
    <n v="0"/>
    <n v="1"/>
    <n v="107392"/>
    <n v="0"/>
    <n v="0"/>
    <n v="2"/>
    <n v="330239"/>
  </r>
  <r>
    <d v="2015-01-21T00:00:00"/>
    <x v="5"/>
    <d v="2015-01-01T00:00:00"/>
    <x v="13"/>
    <x v="6"/>
    <x v="1924"/>
    <x v="0"/>
    <n v="0"/>
    <n v="0"/>
    <n v="0"/>
    <n v="0"/>
    <n v="4"/>
    <n v="716840"/>
    <n v="0"/>
    <n v="0"/>
    <n v="0"/>
    <n v="0"/>
    <n v="0"/>
    <n v="0"/>
    <n v="5"/>
    <n v="837209"/>
    <n v="0"/>
    <n v="0"/>
  </r>
  <r>
    <d v="2015-01-22T00:00:00"/>
    <x v="6"/>
    <d v="2015-01-01T00:00:00"/>
    <x v="13"/>
    <x v="2"/>
    <x v="1925"/>
    <x v="0"/>
    <n v="0"/>
    <n v="0"/>
    <n v="0"/>
    <n v="0"/>
    <n v="3"/>
    <n v="515481"/>
    <n v="0"/>
    <n v="0"/>
    <n v="0"/>
    <n v="0"/>
    <n v="0"/>
    <n v="0"/>
    <n v="1"/>
    <n v="240000"/>
    <n v="2"/>
    <n v="352855"/>
  </r>
  <r>
    <d v="2015-01-23T00:00:00"/>
    <x v="0"/>
    <d v="2015-01-01T00:00:00"/>
    <x v="13"/>
    <x v="6"/>
    <x v="1926"/>
    <x v="0"/>
    <n v="0"/>
    <n v="0"/>
    <n v="0"/>
    <n v="0"/>
    <n v="1"/>
    <n v="322175"/>
    <n v="0"/>
    <n v="0"/>
    <n v="0"/>
    <n v="0"/>
    <n v="3"/>
    <n v="604077"/>
    <n v="4"/>
    <n v="1328324"/>
    <n v="3"/>
    <n v="782762"/>
  </r>
  <r>
    <d v="2015-01-24T00:00:00"/>
    <x v="1"/>
    <d v="2015-01-01T00:00:00"/>
    <x v="13"/>
    <x v="11"/>
    <x v="1927"/>
    <x v="0"/>
    <n v="0"/>
    <n v="0"/>
    <n v="0"/>
    <n v="0"/>
    <n v="9"/>
    <n v="2950586"/>
    <n v="0"/>
    <n v="0"/>
    <n v="0"/>
    <n v="0"/>
    <n v="3"/>
    <n v="604077"/>
    <n v="0"/>
    <n v="0"/>
    <n v="0"/>
    <n v="0"/>
  </r>
  <r>
    <d v="2015-01-25T00:00:00"/>
    <x v="2"/>
    <d v="2015-01-01T00:00:00"/>
    <x v="13"/>
    <x v="14"/>
    <x v="1928"/>
    <x v="0"/>
    <n v="0"/>
    <n v="0"/>
    <n v="0"/>
    <n v="0"/>
    <n v="3"/>
    <n v="966525"/>
    <n v="0"/>
    <n v="0"/>
    <n v="0"/>
    <n v="0"/>
    <n v="5"/>
    <n v="1248427"/>
    <n v="0"/>
    <n v="0"/>
    <n v="0"/>
    <n v="0"/>
  </r>
  <r>
    <d v="2015-01-26T00:00:00"/>
    <x v="3"/>
    <d v="2015-01-01T00:00:00"/>
    <x v="13"/>
    <x v="11"/>
    <x v="1929"/>
    <x v="0"/>
    <n v="0"/>
    <n v="0"/>
    <n v="0"/>
    <n v="0"/>
    <n v="8"/>
    <n v="3272761"/>
    <n v="0"/>
    <n v="0"/>
    <n v="0"/>
    <n v="0"/>
    <n v="4"/>
    <n v="885980"/>
    <n v="4"/>
    <n v="599995"/>
    <n v="10"/>
    <n v="2075979"/>
  </r>
  <r>
    <d v="2015-01-27T00:00:00"/>
    <x v="4"/>
    <d v="2015-01-01T00:00:00"/>
    <x v="13"/>
    <x v="5"/>
    <x v="1930"/>
    <x v="0"/>
    <n v="0"/>
    <n v="0"/>
    <n v="0"/>
    <n v="0"/>
    <n v="4"/>
    <n v="1369243"/>
    <n v="0"/>
    <n v="0"/>
    <n v="0"/>
    <n v="0"/>
    <n v="1"/>
    <n v="201359"/>
    <n v="3"/>
    <n v="522931"/>
    <n v="5"/>
    <n v="674580"/>
  </r>
  <r>
    <d v="2015-01-28T00:00:00"/>
    <x v="5"/>
    <d v="2015-01-01T00:00:00"/>
    <x v="13"/>
    <x v="7"/>
    <x v="1931"/>
    <x v="0"/>
    <n v="0"/>
    <n v="0"/>
    <n v="0"/>
    <n v="0"/>
    <n v="6"/>
    <n v="1449786"/>
    <n v="0"/>
    <n v="0"/>
    <n v="0"/>
    <n v="0"/>
    <n v="3"/>
    <n v="845709"/>
    <n v="4"/>
    <n v="534651"/>
    <n v="5"/>
    <n v="830192"/>
  </r>
  <r>
    <d v="2015-01-29T00:00:00"/>
    <x v="6"/>
    <d v="2015-01-01T00:00:00"/>
    <x v="13"/>
    <x v="5"/>
    <x v="1932"/>
    <x v="0"/>
    <n v="0"/>
    <n v="0"/>
    <n v="0"/>
    <n v="0"/>
    <n v="4"/>
    <n v="896720"/>
    <n v="0"/>
    <n v="0"/>
    <n v="0"/>
    <n v="0"/>
    <n v="1"/>
    <n v="201359"/>
    <n v="1"/>
    <n v="106151"/>
    <n v="5"/>
    <n v="674580"/>
  </r>
  <r>
    <d v="2015-01-30T00:00:00"/>
    <x v="0"/>
    <d v="2015-01-01T00:00:00"/>
    <x v="13"/>
    <x v="8"/>
    <x v="1933"/>
    <x v="0"/>
    <n v="0"/>
    <n v="0"/>
    <n v="0"/>
    <n v="0"/>
    <n v="5"/>
    <n v="1782702"/>
    <n v="0"/>
    <n v="0"/>
    <n v="0"/>
    <n v="0"/>
    <n v="2"/>
    <n v="281903"/>
    <n v="6"/>
    <n v="770529"/>
    <n v="6"/>
    <n v="809496"/>
  </r>
  <r>
    <d v="2015-01-31T00:00:00"/>
    <x v="1"/>
    <d v="2015-01-01T00:00:00"/>
    <x v="13"/>
    <x v="1"/>
    <x v="1930"/>
    <x v="0"/>
    <n v="0"/>
    <n v="0"/>
    <n v="0"/>
    <n v="0"/>
    <n v="3"/>
    <n v="966525"/>
    <n v="0"/>
    <n v="0"/>
    <n v="0"/>
    <n v="0"/>
    <n v="3"/>
    <n v="604077"/>
    <n v="0"/>
    <n v="0"/>
    <n v="0"/>
    <n v="0"/>
  </r>
  <r>
    <d v="2015-02-01T00:00:00"/>
    <x v="2"/>
    <d v="2015-02-01T00:00:00"/>
    <x v="13"/>
    <x v="1"/>
    <x v="1934"/>
    <x v="0"/>
    <n v="0"/>
    <n v="0"/>
    <n v="0"/>
    <n v="0"/>
    <n v="2"/>
    <n v="644350"/>
    <n v="0"/>
    <n v="0"/>
    <n v="0"/>
    <n v="0"/>
    <n v="4"/>
    <n v="865845"/>
    <n v="0"/>
    <n v="0"/>
    <n v="0"/>
    <n v="0"/>
  </r>
  <r>
    <d v="2015-02-02T00:00:00"/>
    <x v="3"/>
    <d v="2015-02-01T00:00:00"/>
    <x v="13"/>
    <x v="3"/>
    <x v="1921"/>
    <x v="0"/>
    <n v="0"/>
    <n v="0"/>
    <n v="0"/>
    <n v="0"/>
    <n v="0"/>
    <n v="0"/>
    <n v="0"/>
    <n v="0"/>
    <n v="0"/>
    <n v="0"/>
    <n v="1"/>
    <n v="201359"/>
    <n v="6"/>
    <n v="1045488"/>
    <n v="6"/>
    <n v="1124058"/>
  </r>
  <r>
    <d v="2015-02-03T00:00:00"/>
    <x v="4"/>
    <d v="2015-02-01T00:00:00"/>
    <x v="13"/>
    <x v="0"/>
    <x v="0"/>
    <x v="0"/>
    <n v="0"/>
    <n v="0"/>
    <n v="0"/>
    <n v="0"/>
    <n v="0"/>
    <n v="0"/>
    <n v="0"/>
    <n v="0"/>
    <n v="0"/>
    <n v="0"/>
    <n v="0"/>
    <n v="0"/>
    <n v="4"/>
    <n v="702208"/>
    <n v="4"/>
    <n v="1132532"/>
  </r>
  <r>
    <d v="2015-02-04T00:00:00"/>
    <x v="5"/>
    <d v="2015-02-01T00:00:00"/>
    <x v="13"/>
    <x v="5"/>
    <x v="1935"/>
    <x v="0"/>
    <n v="0"/>
    <n v="0"/>
    <n v="0"/>
    <n v="0"/>
    <n v="5"/>
    <n v="2749227"/>
    <n v="0"/>
    <n v="0"/>
    <n v="0"/>
    <n v="0"/>
    <n v="0"/>
    <n v="0"/>
    <n v="4"/>
    <n v="1187500"/>
    <n v="2"/>
    <n v="313283"/>
  </r>
  <r>
    <d v="2015-02-05T00:00:00"/>
    <x v="6"/>
    <d v="2015-02-01T00:00:00"/>
    <x v="13"/>
    <x v="8"/>
    <x v="1936"/>
    <x v="0"/>
    <n v="0"/>
    <n v="0"/>
    <n v="0"/>
    <n v="0"/>
    <n v="4"/>
    <n v="2255225"/>
    <n v="0"/>
    <n v="0"/>
    <n v="0"/>
    <n v="0"/>
    <n v="3"/>
    <n v="604077"/>
    <n v="3"/>
    <n v="672769"/>
    <n v="2"/>
    <n v="715975"/>
  </r>
  <r>
    <d v="2015-02-06T00:00:00"/>
    <x v="0"/>
    <d v="2015-02-01T00:00:00"/>
    <x v="13"/>
    <x v="5"/>
    <x v="1937"/>
    <x v="0"/>
    <n v="0"/>
    <n v="0"/>
    <n v="0"/>
    <n v="0"/>
    <n v="4"/>
    <n v="1490059"/>
    <n v="0"/>
    <n v="0"/>
    <n v="0"/>
    <n v="0"/>
    <n v="1"/>
    <n v="322175"/>
    <n v="2"/>
    <n v="450000"/>
    <n v="4"/>
    <n v="2162967"/>
  </r>
  <r>
    <d v="2015-02-07T00:00:00"/>
    <x v="1"/>
    <d v="2015-02-01T00:00:00"/>
    <x v="13"/>
    <x v="97"/>
    <x v="1938"/>
    <x v="9"/>
    <n v="7732200"/>
    <n v="0.12121212121212122"/>
    <n v="31"/>
    <n v="19974850"/>
    <n v="12"/>
    <n v="6000509"/>
    <n v="0"/>
    <n v="0"/>
    <n v="0"/>
    <n v="0"/>
    <n v="44"/>
    <n v="26519028"/>
    <n v="0"/>
    <n v="0"/>
    <n v="0"/>
    <n v="0"/>
  </r>
  <r>
    <d v="2015-02-08T00:00:00"/>
    <x v="2"/>
    <d v="2015-02-01T00:00:00"/>
    <x v="13"/>
    <x v="98"/>
    <x v="1939"/>
    <x v="9"/>
    <n v="7732200"/>
    <n v="0.12"/>
    <n v="39"/>
    <n v="25129650"/>
    <n v="4"/>
    <n v="1138352"/>
    <n v="0"/>
    <n v="0"/>
    <n v="0"/>
    <n v="0"/>
    <n v="45"/>
    <n v="27525824"/>
    <n v="0"/>
    <n v="0"/>
    <n v="0"/>
    <n v="0"/>
  </r>
  <r>
    <d v="2015-02-09T00:00:00"/>
    <x v="3"/>
    <d v="2015-02-01T00:00:00"/>
    <x v="13"/>
    <x v="99"/>
    <x v="1940"/>
    <x v="12"/>
    <n v="8376550"/>
    <n v="0.1368421052631579"/>
    <n v="36"/>
    <n v="23196600"/>
    <n v="5"/>
    <n v="1812234"/>
    <n v="0"/>
    <n v="0"/>
    <n v="0"/>
    <n v="0"/>
    <n v="41"/>
    <n v="25089376"/>
    <n v="6"/>
    <n v="1352377"/>
    <n v="2"/>
    <n v="269832"/>
  </r>
  <r>
    <d v="2015-02-10T00:00:00"/>
    <x v="4"/>
    <d v="2015-02-01T00:00:00"/>
    <x v="13"/>
    <x v="85"/>
    <x v="1941"/>
    <x v="11"/>
    <n v="5154800"/>
    <n v="9.7560975609756101E-2"/>
    <n v="25"/>
    <n v="16108750"/>
    <n v="5"/>
    <n v="1782702"/>
    <n v="0"/>
    <n v="0"/>
    <n v="0"/>
    <n v="0"/>
    <n v="44"/>
    <n v="26539162"/>
    <n v="0"/>
    <n v="0"/>
    <n v="4"/>
    <n v="577856"/>
  </r>
  <r>
    <d v="2015-02-11T00:00:00"/>
    <x v="5"/>
    <d v="2015-02-01T00:00:00"/>
    <x v="13"/>
    <x v="67"/>
    <x v="1942"/>
    <x v="11"/>
    <n v="5154800"/>
    <n v="0.11594202898550725"/>
    <n v="29"/>
    <n v="18686150"/>
    <n v="1"/>
    <n v="523534"/>
    <n v="0"/>
    <n v="0"/>
    <n v="0"/>
    <n v="0"/>
    <n v="31"/>
    <n v="18947917"/>
    <n v="1"/>
    <n v="150000"/>
    <n v="2"/>
    <n v="287045"/>
  </r>
  <r>
    <d v="2015-02-12T00:00:00"/>
    <x v="6"/>
    <d v="2015-02-01T00:00:00"/>
    <x v="13"/>
    <x v="35"/>
    <x v="1943"/>
    <x v="4"/>
    <n v="4510450"/>
    <n v="0.12962962962962962"/>
    <n v="21"/>
    <n v="13531350"/>
    <n v="4"/>
    <n v="1933050"/>
    <n v="0"/>
    <n v="0"/>
    <n v="0"/>
    <n v="0"/>
    <n v="22"/>
    <n v="13450806"/>
    <n v="2"/>
    <n v="552415"/>
    <n v="0"/>
    <n v="0"/>
  </r>
  <r>
    <d v="2015-02-13T00:00:00"/>
    <x v="0"/>
    <d v="2015-02-01T00:00:00"/>
    <x v="13"/>
    <x v="100"/>
    <x v="1944"/>
    <x v="22"/>
    <n v="9020900"/>
    <n v="0.15306122448979592"/>
    <n v="50"/>
    <n v="32217500"/>
    <n v="0"/>
    <n v="0"/>
    <n v="0"/>
    <n v="0"/>
    <n v="0"/>
    <n v="0"/>
    <n v="33"/>
    <n v="20236615"/>
    <n v="1"/>
    <n v="150000"/>
    <n v="3"/>
    <n v="620200"/>
  </r>
  <r>
    <d v="2015-02-14T00:00:00"/>
    <x v="1"/>
    <d v="2015-02-01T00:00:00"/>
    <x v="13"/>
    <x v="101"/>
    <x v="1945"/>
    <x v="20"/>
    <n v="10953950"/>
    <n v="0.14655172413793102"/>
    <n v="45"/>
    <n v="28995750"/>
    <n v="1"/>
    <n v="322175"/>
    <n v="0"/>
    <n v="0"/>
    <n v="0"/>
    <n v="0"/>
    <n v="53"/>
    <n v="31190563"/>
    <n v="0"/>
    <n v="0"/>
    <n v="0"/>
    <n v="0"/>
  </r>
  <r>
    <d v="2015-02-15T00:00:00"/>
    <x v="2"/>
    <d v="2015-02-01T00:00:00"/>
    <x v="13"/>
    <x v="102"/>
    <x v="1946"/>
    <x v="17"/>
    <n v="19471452"/>
    <n v="0.14622641509433962"/>
    <n v="87"/>
    <n v="56058450"/>
    <n v="1"/>
    <n v="322175"/>
    <n v="0"/>
    <n v="0"/>
    <n v="0"/>
    <n v="0"/>
    <n v="93"/>
    <n v="55716133"/>
    <n v="0"/>
    <n v="0"/>
    <n v="0"/>
    <n v="0"/>
  </r>
  <r>
    <d v="2015-02-16T00:00:00"/>
    <x v="3"/>
    <d v="2015-02-01T00:00:00"/>
    <x v="13"/>
    <x v="103"/>
    <x v="1947"/>
    <x v="40"/>
    <n v="15464400"/>
    <n v="0.18320610687022901"/>
    <n v="44"/>
    <n v="28351400"/>
    <n v="2"/>
    <n v="1288700"/>
    <n v="0"/>
    <n v="0"/>
    <n v="0"/>
    <n v="0"/>
    <n v="61"/>
    <n v="36768219"/>
    <n v="0"/>
    <n v="0"/>
    <n v="0"/>
    <n v="0"/>
  </r>
  <r>
    <d v="2015-02-17T00:00:00"/>
    <x v="4"/>
    <d v="2015-02-01T00:00:00"/>
    <x v="13"/>
    <x v="104"/>
    <x v="1948"/>
    <x v="14"/>
    <n v="7087850"/>
    <n v="0.10784313725490197"/>
    <n v="36"/>
    <n v="23196600"/>
    <n v="3"/>
    <n v="1047068"/>
    <n v="0"/>
    <n v="0"/>
    <n v="0"/>
    <n v="0"/>
    <n v="52"/>
    <n v="30566348"/>
    <n v="0"/>
    <n v="0"/>
    <n v="0"/>
    <n v="0"/>
  </r>
  <r>
    <d v="2015-02-18T00:00:00"/>
    <x v="5"/>
    <d v="2015-02-01T00:00:00"/>
    <x v="13"/>
    <x v="75"/>
    <x v="1949"/>
    <x v="12"/>
    <n v="8376550"/>
    <n v="0.13978494623655913"/>
    <n v="41"/>
    <n v="26418350"/>
    <n v="3"/>
    <n v="1138352"/>
    <n v="0"/>
    <n v="0"/>
    <n v="0"/>
    <n v="0"/>
    <n v="36"/>
    <n v="21847490"/>
    <n v="6"/>
    <n v="633550"/>
    <n v="1"/>
    <n v="195323"/>
  </r>
  <r>
    <d v="2015-02-19T00:00:00"/>
    <x v="6"/>
    <d v="2015-02-01T00:00:00"/>
    <x v="13"/>
    <x v="105"/>
    <x v="1950"/>
    <x v="47"/>
    <n v="18686150"/>
    <n v="0.20279720279720279"/>
    <n v="51"/>
    <n v="32217500"/>
    <n v="2"/>
    <n v="644350"/>
    <n v="1"/>
    <n v="644350"/>
    <n v="0"/>
    <n v="0"/>
    <n v="60"/>
    <n v="35982916"/>
    <n v="0"/>
    <n v="0"/>
    <n v="2"/>
    <n v="885831"/>
  </r>
  <r>
    <d v="2015-02-20T00:00:00"/>
    <x v="0"/>
    <d v="2015-02-01T00:00:00"/>
    <x v="13"/>
    <x v="106"/>
    <x v="1951"/>
    <x v="21"/>
    <n v="16108750"/>
    <n v="0.11737089201877934"/>
    <n v="90"/>
    <n v="57991500"/>
    <n v="6"/>
    <n v="3100934"/>
    <n v="0"/>
    <n v="0"/>
    <n v="0"/>
    <n v="0"/>
    <n v="92"/>
    <n v="55897354"/>
    <n v="2"/>
    <n v="156589"/>
    <n v="0"/>
    <n v="0"/>
  </r>
  <r>
    <d v="2015-02-21T00:00:00"/>
    <x v="1"/>
    <d v="2015-02-01T00:00:00"/>
    <x v="13"/>
    <x v="107"/>
    <x v="1952"/>
    <x v="40"/>
    <n v="15464400"/>
    <n v="0.13559322033898305"/>
    <n v="72"/>
    <n v="45748850"/>
    <n v="7"/>
    <n v="2899575"/>
    <n v="0"/>
    <n v="0"/>
    <n v="0"/>
    <n v="0"/>
    <n v="74"/>
    <n v="45023955"/>
    <n v="0"/>
    <n v="0"/>
    <n v="0"/>
    <n v="0"/>
  </r>
  <r>
    <d v="2015-02-22T00:00:00"/>
    <x v="2"/>
    <d v="2015-02-01T00:00:00"/>
    <x v="13"/>
    <x v="108"/>
    <x v="1953"/>
    <x v="37"/>
    <n v="16108750"/>
    <n v="0.14525139664804471"/>
    <n v="66"/>
    <n v="42527100"/>
    <n v="3"/>
    <n v="966525"/>
    <n v="0"/>
    <n v="0"/>
    <n v="0"/>
    <n v="0"/>
    <n v="84"/>
    <n v="50581470"/>
    <n v="0"/>
    <n v="0"/>
    <n v="0"/>
    <n v="0"/>
  </r>
  <r>
    <d v="2015-02-23T00:00:00"/>
    <x v="3"/>
    <d v="2015-02-01T00:00:00"/>
    <x v="13"/>
    <x v="109"/>
    <x v="1954"/>
    <x v="16"/>
    <n v="14578418"/>
    <n v="0.15753424657534246"/>
    <n v="64"/>
    <n v="41238400"/>
    <n v="4"/>
    <n v="1812234"/>
    <n v="0"/>
    <n v="0"/>
    <n v="0"/>
    <n v="0"/>
    <n v="55"/>
    <n v="33324975"/>
    <n v="2"/>
    <n v="237040"/>
    <n v="1"/>
    <n v="1128401"/>
  </r>
  <r>
    <d v="2015-02-24T00:00:00"/>
    <x v="4"/>
    <d v="2015-02-01T00:00:00"/>
    <x v="13"/>
    <x v="110"/>
    <x v="1955"/>
    <x v="16"/>
    <n v="14820050"/>
    <n v="0.13450292397660818"/>
    <n v="77"/>
    <n v="49614950"/>
    <n v="5"/>
    <n v="1984061"/>
    <n v="1"/>
    <n v="644350"/>
    <n v="0"/>
    <n v="0"/>
    <n v="65"/>
    <n v="38358959"/>
    <n v="1"/>
    <n v="160488"/>
    <n v="1"/>
    <n v="134916"/>
  </r>
  <r>
    <d v="2015-02-25T00:00:00"/>
    <x v="5"/>
    <d v="2015-02-01T00:00:00"/>
    <x v="13"/>
    <x v="111"/>
    <x v="1956"/>
    <x v="18"/>
    <n v="12564825"/>
    <n v="0.12903225806451613"/>
    <n v="48"/>
    <n v="30928800"/>
    <n v="2"/>
    <n v="644350"/>
    <n v="0"/>
    <n v="0"/>
    <n v="0"/>
    <n v="0"/>
    <n v="85"/>
    <n v="50427096"/>
    <n v="4"/>
    <n v="588612"/>
    <n v="1"/>
    <n v="534540"/>
  </r>
  <r>
    <d v="2015-02-26T00:00:00"/>
    <x v="6"/>
    <d v="2015-02-01T00:00:00"/>
    <x v="13"/>
    <x v="112"/>
    <x v="1957"/>
    <x v="24"/>
    <n v="13853525"/>
    <n v="0.13333333333333333"/>
    <n v="58"/>
    <n v="37372300"/>
    <n v="7"/>
    <n v="3001597"/>
    <n v="0"/>
    <n v="0"/>
    <n v="0"/>
    <n v="0"/>
    <n v="78"/>
    <n v="46017322"/>
    <n v="2"/>
    <n v="529582"/>
    <n v="2"/>
    <n v="376686"/>
  </r>
  <r>
    <d v="2015-02-27T00:00:00"/>
    <x v="0"/>
    <d v="2015-02-01T00:00:00"/>
    <x v="13"/>
    <x v="102"/>
    <x v="1958"/>
    <x v="25"/>
    <n v="19008325"/>
    <n v="0.14150943396226415"/>
    <n v="85"/>
    <n v="54769750"/>
    <n v="5"/>
    <n v="1661886"/>
    <n v="0"/>
    <n v="0"/>
    <n v="0"/>
    <n v="0"/>
    <n v="92"/>
    <n v="56441031"/>
    <n v="0"/>
    <n v="0"/>
    <n v="2"/>
    <n v="577831"/>
  </r>
  <r>
    <d v="2015-02-28T00:00:00"/>
    <x v="1"/>
    <d v="2015-02-01T00:00:00"/>
    <x v="13"/>
    <x v="113"/>
    <x v="1959"/>
    <x v="37"/>
    <n v="16753100"/>
    <n v="0.11304347826086956"/>
    <n v="101"/>
    <n v="65079350"/>
    <n v="6"/>
    <n v="3100934"/>
    <n v="0"/>
    <n v="0"/>
    <n v="0"/>
    <n v="0"/>
    <n v="97"/>
    <n v="57568637"/>
    <n v="0"/>
    <n v="0"/>
    <n v="0"/>
    <n v="0"/>
  </r>
  <r>
    <d v="2015-03-01T00:00:00"/>
    <x v="2"/>
    <d v="2015-03-01T00:00:00"/>
    <x v="13"/>
    <x v="114"/>
    <x v="1960"/>
    <x v="47"/>
    <n v="18686150"/>
    <n v="0.13122171945701358"/>
    <n v="89"/>
    <n v="57347150"/>
    <n v="9"/>
    <n v="3917111"/>
    <n v="0"/>
    <n v="0"/>
    <n v="0"/>
    <n v="0"/>
    <n v="94"/>
    <n v="54850285"/>
    <n v="0"/>
    <n v="0"/>
    <n v="0"/>
    <n v="0"/>
  </r>
  <r>
    <d v="2015-03-02T00:00:00"/>
    <x v="3"/>
    <d v="2015-03-01T00:00:00"/>
    <x v="13"/>
    <x v="115"/>
    <x v="1961"/>
    <x v="21"/>
    <n v="16108750"/>
    <n v="0.18382352941176472"/>
    <n v="43"/>
    <n v="27707050"/>
    <n v="3"/>
    <n v="1167884"/>
    <n v="0"/>
    <n v="0"/>
    <n v="0"/>
    <n v="0"/>
    <n v="65"/>
    <n v="39365753"/>
    <n v="3"/>
    <n v="303005"/>
    <n v="1"/>
    <n v="134916"/>
  </r>
  <r>
    <d v="2015-03-03T00:00:00"/>
    <x v="4"/>
    <d v="2015-03-01T00:00:00"/>
    <x v="13"/>
    <x v="116"/>
    <x v="1962"/>
    <x v="26"/>
    <n v="18041800"/>
    <n v="0.1761006289308176"/>
    <n v="57"/>
    <n v="36727950"/>
    <n v="7"/>
    <n v="2628411"/>
    <n v="0"/>
    <n v="0"/>
    <n v="0"/>
    <n v="0"/>
    <n v="67"/>
    <n v="41117582"/>
    <n v="6"/>
    <n v="1045960"/>
    <n v="1"/>
    <n v="161780"/>
  </r>
  <r>
    <d v="2015-03-04T00:00:00"/>
    <x v="5"/>
    <d v="2015-03-01T00:00:00"/>
    <x v="13"/>
    <x v="111"/>
    <x v="1963"/>
    <x v="21"/>
    <n v="16108750"/>
    <n v="0.16129032258064516"/>
    <n v="70"/>
    <n v="44782325"/>
    <n v="5"/>
    <n v="2134409"/>
    <n v="0"/>
    <n v="0"/>
    <n v="0"/>
    <n v="0"/>
    <n v="55"/>
    <n v="32378582"/>
    <n v="6"/>
    <n v="757893"/>
    <n v="5"/>
    <n v="1223825"/>
  </r>
  <r>
    <d v="2015-03-05T00:00:00"/>
    <x v="6"/>
    <d v="2015-03-01T00:00:00"/>
    <x v="13"/>
    <x v="117"/>
    <x v="1964"/>
    <x v="29"/>
    <n v="13209175"/>
    <n v="0.11052631578947368"/>
    <n v="82"/>
    <n v="52514525"/>
    <n v="10"/>
    <n v="4109074"/>
    <n v="3"/>
    <n v="1933050"/>
    <n v="0"/>
    <n v="0"/>
    <n v="74"/>
    <n v="44701781"/>
    <n v="3"/>
    <n v="438910"/>
    <n v="3"/>
    <n v="524612"/>
  </r>
  <r>
    <d v="2015-03-06T00:00:00"/>
    <x v="0"/>
    <d v="2015-03-01T00:00:00"/>
    <x v="13"/>
    <x v="118"/>
    <x v="1965"/>
    <x v="19"/>
    <n v="11598300"/>
    <n v="9.8360655737704916E-2"/>
    <n v="81"/>
    <n v="52071534"/>
    <n v="5"/>
    <n v="1601479"/>
    <n v="1"/>
    <n v="644350"/>
    <n v="0"/>
    <n v="0"/>
    <n v="78"/>
    <n v="46675097"/>
    <n v="1"/>
    <n v="92076"/>
    <n v="2"/>
    <n v="472974"/>
  </r>
  <r>
    <d v="2015-03-07T00:00:00"/>
    <x v="1"/>
    <d v="2015-03-01T00:00:00"/>
    <x v="13"/>
    <x v="119"/>
    <x v="1966"/>
    <x v="16"/>
    <n v="18041800"/>
    <n v="0.12777777777777777"/>
    <n v="71"/>
    <n v="45748850"/>
    <n v="3"/>
    <n v="1288700"/>
    <n v="0"/>
    <n v="0"/>
    <n v="0"/>
    <n v="0"/>
    <n v="83"/>
    <n v="50078070"/>
    <n v="0"/>
    <n v="0"/>
    <n v="0"/>
    <n v="0"/>
  </r>
  <r>
    <d v="2015-03-08T00:00:00"/>
    <x v="2"/>
    <d v="2015-03-01T00:00:00"/>
    <x v="13"/>
    <x v="120"/>
    <x v="1967"/>
    <x v="16"/>
    <n v="14820050"/>
    <n v="8.9494163424124515E-2"/>
    <n v="125"/>
    <n v="80543750"/>
    <n v="5"/>
    <n v="2013593"/>
    <n v="1"/>
    <n v="523533"/>
    <n v="0"/>
    <n v="0"/>
    <n v="103"/>
    <n v="61052156"/>
    <n v="0"/>
    <n v="0"/>
    <n v="0"/>
    <n v="0"/>
  </r>
  <r>
    <d v="2015-03-09T00:00:00"/>
    <x v="3"/>
    <d v="2015-03-01T00:00:00"/>
    <x v="13"/>
    <x v="121"/>
    <x v="1968"/>
    <x v="46"/>
    <n v="20619200"/>
    <n v="0.19753086419753085"/>
    <n v="62"/>
    <n v="39949700"/>
    <n v="5"/>
    <n v="1712897"/>
    <n v="0"/>
    <n v="0"/>
    <n v="0"/>
    <n v="0"/>
    <n v="63"/>
    <n v="37734747"/>
    <n v="1"/>
    <n v="96020"/>
    <n v="2"/>
    <n v="447156"/>
  </r>
  <r>
    <d v="2015-03-10T00:00:00"/>
    <x v="4"/>
    <d v="2015-03-01T00:00:00"/>
    <x v="13"/>
    <x v="96"/>
    <x v="1969"/>
    <x v="3"/>
    <n v="1933050"/>
    <n v="4.8387096774193547E-2"/>
    <n v="24"/>
    <n v="15464400"/>
    <n v="1"/>
    <n v="523534"/>
    <n v="0"/>
    <n v="0"/>
    <n v="0"/>
    <n v="0"/>
    <n v="34"/>
    <n v="20679606"/>
    <n v="2"/>
    <n v="262500"/>
    <n v="0"/>
    <n v="0"/>
  </r>
  <r>
    <d v="2015-03-11T00:00:00"/>
    <x v="5"/>
    <d v="2015-03-01T00:00:00"/>
    <x v="13"/>
    <x v="96"/>
    <x v="1970"/>
    <x v="4"/>
    <n v="4510450"/>
    <n v="0.11290322580645161"/>
    <n v="22"/>
    <n v="14175700"/>
    <n v="2"/>
    <n v="494002"/>
    <n v="0"/>
    <n v="0"/>
    <n v="0"/>
    <n v="0"/>
    <n v="31"/>
    <n v="18686147"/>
    <n v="1"/>
    <n v="400000"/>
    <n v="0"/>
    <n v="0"/>
  </r>
  <r>
    <d v="2015-03-12T00:00:00"/>
    <x v="6"/>
    <d v="2015-03-01T00:00:00"/>
    <x v="13"/>
    <x v="59"/>
    <x v="1971"/>
    <x v="12"/>
    <n v="8376550"/>
    <n v="0.203125"/>
    <n v="18"/>
    <n v="11598300"/>
    <n v="3"/>
    <n v="1017536"/>
    <n v="0"/>
    <n v="0"/>
    <n v="0"/>
    <n v="0"/>
    <n v="30"/>
    <n v="18182749"/>
    <n v="0"/>
    <n v="0"/>
    <n v="1"/>
    <n v="336275"/>
  </r>
  <r>
    <d v="2015-03-13T00:00:00"/>
    <x v="0"/>
    <d v="2015-03-01T00:00:00"/>
    <x v="13"/>
    <x v="34"/>
    <x v="1972"/>
    <x v="4"/>
    <n v="4510450"/>
    <n v="0.14285714285714285"/>
    <n v="18"/>
    <n v="11598300"/>
    <n v="1"/>
    <n v="523534"/>
    <n v="0"/>
    <n v="0"/>
    <n v="0"/>
    <n v="0"/>
    <n v="23"/>
    <n v="13430669"/>
    <n v="1"/>
    <n v="801043"/>
    <n v="1"/>
    <n v="178367"/>
  </r>
  <r>
    <d v="2015-03-14T00:00:00"/>
    <x v="1"/>
    <d v="2015-03-01T00:00:00"/>
    <x v="13"/>
    <x v="77"/>
    <x v="1973"/>
    <x v="4"/>
    <n v="4510450"/>
    <n v="0.1"/>
    <n v="28"/>
    <n v="18041800"/>
    <n v="4"/>
    <n v="2074002"/>
    <n v="0"/>
    <n v="0"/>
    <n v="0"/>
    <n v="0"/>
    <n v="31"/>
    <n v="18343835"/>
    <n v="0"/>
    <n v="0"/>
    <n v="0"/>
    <n v="0"/>
  </r>
  <r>
    <d v="2015-03-15T00:00:00"/>
    <x v="2"/>
    <d v="2015-03-01T00:00:00"/>
    <x v="13"/>
    <x v="61"/>
    <x v="1974"/>
    <x v="1"/>
    <n v="644350"/>
    <n v="1.7857142857142856E-2"/>
    <n v="30"/>
    <n v="19330500"/>
    <n v="1"/>
    <n v="322175"/>
    <n v="0"/>
    <n v="0"/>
    <n v="0"/>
    <n v="0"/>
    <n v="24"/>
    <n v="13934066"/>
    <n v="1"/>
    <n v="218648"/>
    <n v="0"/>
    <n v="0"/>
  </r>
  <r>
    <d v="2015-03-16T00:00:00"/>
    <x v="3"/>
    <d v="2015-03-01T00:00:00"/>
    <x v="13"/>
    <x v="88"/>
    <x v="1975"/>
    <x v="14"/>
    <n v="7087850"/>
    <n v="0.17460317460317459"/>
    <n v="18"/>
    <n v="11598300"/>
    <n v="3"/>
    <n v="966525"/>
    <n v="1"/>
    <n v="644350"/>
    <n v="0"/>
    <n v="0"/>
    <n v="30"/>
    <n v="18061933"/>
    <n v="3"/>
    <n v="423520"/>
    <n v="1"/>
    <n v="322100"/>
  </r>
  <r>
    <d v="2015-03-17T00:00:00"/>
    <x v="4"/>
    <d v="2015-03-01T00:00:00"/>
    <x v="13"/>
    <x v="65"/>
    <x v="1976"/>
    <x v="4"/>
    <n v="4510450"/>
    <n v="7.7777777777777779E-2"/>
    <n v="36"/>
    <n v="23196600"/>
    <n v="1"/>
    <n v="171827"/>
    <n v="1"/>
    <n v="644350"/>
    <n v="0"/>
    <n v="0"/>
    <n v="45"/>
    <n v="26498891"/>
    <n v="4"/>
    <n v="244400"/>
    <n v="0"/>
    <n v="0"/>
  </r>
  <r>
    <d v="2015-03-18T00:00:00"/>
    <x v="5"/>
    <d v="2015-03-01T00:00:00"/>
    <x v="13"/>
    <x v="57"/>
    <x v="1977"/>
    <x v="9"/>
    <n v="7732200"/>
    <n v="0.13186813186813187"/>
    <n v="35"/>
    <n v="22552250"/>
    <n v="3"/>
    <n v="1339711"/>
    <n v="0"/>
    <n v="0"/>
    <n v="0"/>
    <n v="0"/>
    <n v="41"/>
    <n v="24424888"/>
    <n v="0"/>
    <n v="0"/>
    <n v="0"/>
    <n v="0"/>
  </r>
  <r>
    <d v="2015-03-19T00:00:00"/>
    <x v="6"/>
    <d v="2015-03-01T00:00:00"/>
    <x v="13"/>
    <x v="122"/>
    <x v="1978"/>
    <x v="22"/>
    <n v="9665250"/>
    <n v="0.1"/>
    <n v="60"/>
    <n v="38661000"/>
    <n v="8"/>
    <n v="2980118"/>
    <n v="0"/>
    <n v="0"/>
    <n v="0"/>
    <n v="0"/>
    <n v="67"/>
    <n v="39184531"/>
    <n v="1"/>
    <n v="76730"/>
    <n v="1"/>
    <n v="274320"/>
  </r>
  <r>
    <d v="2015-03-20T00:00:00"/>
    <x v="0"/>
    <d v="2015-03-01T00:00:00"/>
    <x v="13"/>
    <x v="123"/>
    <x v="1979"/>
    <x v="16"/>
    <n v="14820050"/>
    <n v="9.9567099567099568E-2"/>
    <n v="84"/>
    <n v="54125400"/>
    <n v="5"/>
    <n v="1812234"/>
    <n v="5"/>
    <n v="3221750"/>
    <n v="0"/>
    <n v="0"/>
    <n v="114"/>
    <n v="68482320"/>
    <n v="2"/>
    <n v="875283"/>
    <n v="2"/>
    <n v="862589"/>
  </r>
  <r>
    <d v="2015-03-21T00:00:00"/>
    <x v="1"/>
    <d v="2015-03-01T00:00:00"/>
    <x v="13"/>
    <x v="124"/>
    <x v="1980"/>
    <x v="18"/>
    <n v="12887000"/>
    <n v="8.3682008368200833E-2"/>
    <n v="94"/>
    <n v="60568900"/>
    <n v="11"/>
    <n v="5436702"/>
    <n v="2"/>
    <n v="1288700"/>
    <n v="0"/>
    <n v="0"/>
    <n v="112"/>
    <n v="65804236"/>
    <n v="0"/>
    <n v="0"/>
    <n v="0"/>
    <n v="0"/>
  </r>
  <r>
    <d v="2015-03-22T00:00:00"/>
    <x v="2"/>
    <d v="2015-03-01T00:00:00"/>
    <x v="13"/>
    <x v="125"/>
    <x v="1981"/>
    <x v="32"/>
    <n v="21263550"/>
    <n v="0.13924050632911392"/>
    <n v="100"/>
    <n v="64253777"/>
    <n v="6"/>
    <n v="2326372"/>
    <n v="1"/>
    <n v="644350"/>
    <n v="0"/>
    <n v="0"/>
    <n v="97"/>
    <n v="58394210"/>
    <n v="0"/>
    <n v="0"/>
    <n v="0"/>
    <n v="0"/>
  </r>
  <r>
    <d v="2015-03-23T00:00:00"/>
    <x v="3"/>
    <d v="2015-03-01T00:00:00"/>
    <x v="13"/>
    <x v="126"/>
    <x v="1982"/>
    <x v="24"/>
    <n v="14175700"/>
    <n v="7.9710144927536225E-2"/>
    <n v="118"/>
    <n v="75388950"/>
    <n v="4"/>
    <n v="1490059"/>
    <n v="3"/>
    <n v="1933050"/>
    <n v="0"/>
    <n v="0"/>
    <n v="129"/>
    <n v="76295055"/>
    <n v="0"/>
    <n v="0"/>
    <n v="0"/>
    <n v="0"/>
  </r>
  <r>
    <d v="2015-03-24T00:00:00"/>
    <x v="4"/>
    <d v="2015-03-01T00:00:00"/>
    <x v="13"/>
    <x v="127"/>
    <x v="1983"/>
    <x v="23"/>
    <n v="12242650"/>
    <n v="0.10326086956521739"/>
    <n v="89"/>
    <n v="57226334"/>
    <n v="6"/>
    <n v="2749227"/>
    <n v="2"/>
    <n v="1288700"/>
    <n v="0"/>
    <n v="0"/>
    <n v="68"/>
    <n v="40674591"/>
    <n v="2"/>
    <n v="246853"/>
    <n v="3"/>
    <n v="507854"/>
  </r>
  <r>
    <d v="2015-03-25T00:00:00"/>
    <x v="5"/>
    <d v="2015-03-01T00:00:00"/>
    <x v="13"/>
    <x v="107"/>
    <x v="1984"/>
    <x v="21"/>
    <n v="15786575"/>
    <n v="0.14124293785310735"/>
    <n v="62"/>
    <n v="39627525"/>
    <n v="8"/>
    <n v="3543925"/>
    <n v="3"/>
    <n v="1933050"/>
    <n v="0"/>
    <n v="0"/>
    <n v="79"/>
    <n v="47440263"/>
    <n v="1"/>
    <n v="400000"/>
    <n v="1"/>
    <n v="309559"/>
  </r>
  <r>
    <d v="2015-03-26T00:00:00"/>
    <x v="6"/>
    <d v="2015-03-01T00:00:00"/>
    <x v="13"/>
    <x v="128"/>
    <x v="1985"/>
    <x v="26"/>
    <n v="17920984"/>
    <n v="0.12727272727272726"/>
    <n v="77"/>
    <n v="49614950"/>
    <n v="8"/>
    <n v="3423109"/>
    <n v="1"/>
    <n v="644350"/>
    <n v="0"/>
    <n v="0"/>
    <n v="106"/>
    <n v="64978666"/>
    <n v="1"/>
    <n v="100000"/>
    <n v="2"/>
    <n v="632278"/>
  </r>
  <r>
    <d v="2015-03-27T00:00:00"/>
    <x v="0"/>
    <d v="2015-03-01T00:00:00"/>
    <x v="13"/>
    <x v="129"/>
    <x v="1986"/>
    <x v="75"/>
    <n v="47037550"/>
    <n v="0.17016317016317017"/>
    <n v="163"/>
    <n v="104787418"/>
    <n v="22"/>
    <n v="8548377"/>
    <n v="2"/>
    <n v="1288700"/>
    <n v="0"/>
    <n v="0"/>
    <n v="169"/>
    <n v="96914243"/>
    <n v="0"/>
    <n v="0"/>
    <n v="1"/>
    <n v="255731"/>
  </r>
  <r>
    <d v="2015-03-28T00:00:00"/>
    <x v="1"/>
    <d v="2015-03-01T00:00:00"/>
    <x v="13"/>
    <x v="130"/>
    <x v="1987"/>
    <x v="26"/>
    <n v="17920984"/>
    <n v="8.5365853658536592E-2"/>
    <n v="126"/>
    <n v="81188100"/>
    <n v="17"/>
    <n v="6716006"/>
    <n v="2"/>
    <n v="1288700"/>
    <n v="0"/>
    <n v="0"/>
    <n v="155"/>
    <n v="86987237"/>
    <n v="0"/>
    <n v="0"/>
    <n v="0"/>
    <n v="0"/>
  </r>
  <r>
    <d v="2015-03-29T00:00:00"/>
    <x v="2"/>
    <d v="2015-03-01T00:00:00"/>
    <x v="13"/>
    <x v="131"/>
    <x v="1988"/>
    <x v="48"/>
    <n v="27062700"/>
    <n v="0.10071942446043165"/>
    <n v="149"/>
    <n v="96008150"/>
    <n v="14"/>
    <n v="6644859"/>
    <n v="4"/>
    <n v="2577400"/>
    <n v="0"/>
    <n v="0"/>
    <n v="208"/>
    <n v="122527163"/>
    <n v="0"/>
    <n v="0"/>
    <n v="0"/>
    <n v="0"/>
  </r>
  <r>
    <d v="2015-03-30T00:00:00"/>
    <x v="3"/>
    <d v="2015-03-01T00:00:00"/>
    <x v="13"/>
    <x v="132"/>
    <x v="1989"/>
    <x v="76"/>
    <n v="72167200"/>
    <n v="0.16666666666666666"/>
    <n v="248"/>
    <n v="158832275"/>
    <n v="26"/>
    <n v="10148513"/>
    <n v="8"/>
    <n v="5154800"/>
    <n v="0"/>
    <n v="0"/>
    <n v="288"/>
    <n v="164329357"/>
    <n v="0"/>
    <n v="0"/>
    <n v="1"/>
    <n v="134916"/>
  </r>
  <r>
    <d v="2015-03-31T00:00:00"/>
    <x v="4"/>
    <d v="2015-03-01T00:00:00"/>
    <x v="13"/>
    <x v="133"/>
    <x v="1990"/>
    <x v="77"/>
    <n v="72489375"/>
    <n v="0.14732724902216426"/>
    <n v="295"/>
    <n v="189761075"/>
    <n v="24"/>
    <n v="9041036"/>
    <n v="8"/>
    <n v="5154800"/>
    <n v="0"/>
    <n v="0"/>
    <n v="327"/>
    <n v="189479147"/>
    <n v="0"/>
    <n v="0"/>
    <n v="3"/>
    <n v="1674101"/>
  </r>
  <r>
    <d v="2015-04-01T00:00:00"/>
    <x v="5"/>
    <d v="2015-04-01T00:00:00"/>
    <x v="13"/>
    <x v="134"/>
    <x v="1991"/>
    <x v="78"/>
    <n v="88920300"/>
    <n v="0.11710193765796124"/>
    <n v="468"/>
    <n v="301555800"/>
    <n v="38"/>
    <n v="15625486"/>
    <n v="5"/>
    <n v="3221750"/>
    <n v="0"/>
    <n v="0"/>
    <n v="537"/>
    <n v="306670272"/>
    <n v="1"/>
    <n v="150000"/>
    <n v="0"/>
    <n v="0"/>
  </r>
  <r>
    <d v="2015-04-02T00:00:00"/>
    <x v="6"/>
    <d v="2015-04-01T00:00:00"/>
    <x v="13"/>
    <x v="135"/>
    <x v="1992"/>
    <x v="48"/>
    <n v="26740525"/>
    <n v="8.1871345029239762E-2"/>
    <n v="220"/>
    <n v="141757000"/>
    <n v="13"/>
    <n v="8940356"/>
    <n v="4"/>
    <n v="2577400"/>
    <n v="0"/>
    <n v="0"/>
    <n v="234"/>
    <n v="138817138"/>
    <n v="0"/>
    <n v="0"/>
    <n v="0"/>
    <n v="0"/>
  </r>
  <r>
    <d v="2015-04-03T00:00:00"/>
    <x v="0"/>
    <d v="2015-04-01T00:00:00"/>
    <x v="13"/>
    <x v="136"/>
    <x v="1993"/>
    <x v="31"/>
    <n v="21585725"/>
    <n v="6.2962962962962957E-2"/>
    <n v="239"/>
    <n v="153999650"/>
    <n v="15"/>
    <n v="7481172"/>
    <n v="2"/>
    <n v="1288700"/>
    <n v="0"/>
    <n v="0"/>
    <n v="250"/>
    <n v="150616799"/>
    <n v="0"/>
    <n v="0"/>
    <n v="0"/>
    <n v="0"/>
  </r>
  <r>
    <d v="2015-04-04T00:00:00"/>
    <x v="1"/>
    <d v="2015-04-01T00:00:00"/>
    <x v="13"/>
    <x v="137"/>
    <x v="1994"/>
    <x v="79"/>
    <n v="63790650"/>
    <n v="6.9669247009148491E-2"/>
    <n v="624"/>
    <n v="402074400"/>
    <n v="23"/>
    <n v="8900083"/>
    <n v="5"/>
    <n v="3221750"/>
    <n v="0"/>
    <n v="0"/>
    <n v="670"/>
    <n v="390113590"/>
    <n v="1"/>
    <n v="322175"/>
    <n v="0"/>
    <n v="0"/>
  </r>
  <r>
    <d v="2015-04-05T00:00:00"/>
    <x v="2"/>
    <d v="2015-04-01T00:00:00"/>
    <x v="13"/>
    <x v="138"/>
    <x v="1995"/>
    <x v="50"/>
    <n v="37372300"/>
    <n v="6.1636556854410204E-2"/>
    <n v="402"/>
    <n v="259028700"/>
    <n v="21"/>
    <n v="8881290"/>
    <n v="9"/>
    <n v="5799150"/>
    <n v="0"/>
    <n v="0"/>
    <n v="451"/>
    <n v="260418032"/>
    <n v="1"/>
    <n v="100262"/>
    <n v="0"/>
    <n v="0"/>
  </r>
  <r>
    <d v="2015-04-06T00:00:00"/>
    <x v="3"/>
    <d v="2015-04-01T00:00:00"/>
    <x v="13"/>
    <x v="139"/>
    <x v="1996"/>
    <x v="80"/>
    <n v="70234150"/>
    <n v="0.21956087824351297"/>
    <n v="171"/>
    <n v="109539500"/>
    <n v="16"/>
    <n v="6222004"/>
    <n v="2"/>
    <n v="1288700"/>
    <n v="0"/>
    <n v="0"/>
    <n v="202"/>
    <n v="116848819"/>
    <n v="6"/>
    <n v="950378"/>
    <n v="6"/>
    <n v="881180"/>
  </r>
  <r>
    <d v="2015-04-07T00:00:00"/>
    <x v="4"/>
    <d v="2015-04-01T00:00:00"/>
    <x v="13"/>
    <x v="140"/>
    <x v="1997"/>
    <x v="81"/>
    <n v="102773825"/>
    <n v="0.2134387351778656"/>
    <n v="261"/>
    <n v="168175350"/>
    <n v="29"/>
    <n v="11195579"/>
    <n v="4"/>
    <n v="2456583"/>
    <n v="0"/>
    <n v="0"/>
    <n v="303"/>
    <n v="173148889"/>
    <n v="1"/>
    <n v="81120"/>
    <n v="9"/>
    <n v="1491143"/>
  </r>
  <r>
    <d v="2015-04-08T00:00:00"/>
    <x v="5"/>
    <d v="2015-04-01T00:00:00"/>
    <x v="13"/>
    <x v="141"/>
    <x v="1998"/>
    <x v="82"/>
    <n v="70234150"/>
    <n v="0.19190140845070422"/>
    <n v="203"/>
    <n v="130803050"/>
    <n v="19"/>
    <n v="6987170"/>
    <n v="4"/>
    <n v="2456583"/>
    <n v="0"/>
    <n v="0"/>
    <n v="233"/>
    <n v="136018236"/>
    <n v="4"/>
    <n v="425234"/>
    <n v="4"/>
    <n v="847663"/>
  </r>
  <r>
    <d v="2015-04-09T00:00:00"/>
    <x v="6"/>
    <d v="2015-04-01T00:00:00"/>
    <x v="13"/>
    <x v="142"/>
    <x v="1999"/>
    <x v="18"/>
    <n v="12887000"/>
    <n v="9.8522167487684734E-2"/>
    <n v="73"/>
    <n v="47037550"/>
    <n v="5"/>
    <n v="1933050"/>
    <n v="4"/>
    <n v="2577400"/>
    <n v="0"/>
    <n v="0"/>
    <n v="101"/>
    <n v="59179513"/>
    <n v="4"/>
    <n v="609656"/>
    <n v="6"/>
    <n v="809496"/>
  </r>
  <r>
    <d v="2015-04-10T00:00:00"/>
    <x v="0"/>
    <d v="2015-04-01T00:00:00"/>
    <x v="13"/>
    <x v="143"/>
    <x v="2000"/>
    <x v="20"/>
    <n v="10953950"/>
    <n v="8.45771144278607E-2"/>
    <n v="72"/>
    <n v="46393200"/>
    <n v="8"/>
    <n v="2679422"/>
    <n v="1"/>
    <n v="644350"/>
    <n v="0"/>
    <n v="0"/>
    <n v="103"/>
    <n v="60589027"/>
    <n v="1"/>
    <n v="86051"/>
    <n v="6"/>
    <n v="930310"/>
  </r>
  <r>
    <d v="2015-04-11T00:00:00"/>
    <x v="1"/>
    <d v="2015-04-01T00:00:00"/>
    <x v="13"/>
    <x v="144"/>
    <x v="2001"/>
    <x v="83"/>
    <n v="53481050"/>
    <n v="0.16600000000000001"/>
    <n v="182"/>
    <n v="117271700"/>
    <n v="11"/>
    <n v="3745284"/>
    <n v="3"/>
    <n v="1933050"/>
    <n v="0"/>
    <n v="0"/>
    <n v="221"/>
    <n v="127632288"/>
    <n v="0"/>
    <n v="0"/>
    <n v="0"/>
    <n v="0"/>
  </r>
  <r>
    <d v="2015-04-12T00:00:00"/>
    <x v="2"/>
    <d v="2015-04-01T00:00:00"/>
    <x v="13"/>
    <x v="145"/>
    <x v="2002"/>
    <x v="24"/>
    <n v="14175700"/>
    <n v="8.1784386617100371E-2"/>
    <n v="108"/>
    <n v="69589800"/>
    <n v="4"/>
    <n v="1138352"/>
    <n v="3"/>
    <n v="1933050"/>
    <n v="0"/>
    <n v="0"/>
    <n v="132"/>
    <n v="77724709"/>
    <n v="0"/>
    <n v="0"/>
    <n v="0"/>
    <n v="0"/>
  </r>
  <r>
    <d v="2015-04-13T00:00:00"/>
    <x v="3"/>
    <d v="2015-04-01T00:00:00"/>
    <x v="13"/>
    <x v="146"/>
    <x v="2003"/>
    <x v="84"/>
    <n v="85698550"/>
    <n v="0.20336391437308868"/>
    <n v="253"/>
    <n v="163020550"/>
    <n v="32"/>
    <n v="11678843"/>
    <n v="3"/>
    <n v="1812233"/>
    <n v="0"/>
    <n v="0"/>
    <n v="233"/>
    <n v="134930886"/>
    <n v="3"/>
    <n v="757006"/>
    <n v="2"/>
    <n v="269832"/>
  </r>
  <r>
    <d v="2015-04-14T00:00:00"/>
    <x v="4"/>
    <d v="2015-04-01T00:00:00"/>
    <x v="13"/>
    <x v="147"/>
    <x v="2004"/>
    <x v="85"/>
    <n v="64435000"/>
    <n v="0.21231422505307856"/>
    <n v="169"/>
    <n v="108774334"/>
    <n v="14"/>
    <n v="5235343"/>
    <n v="0"/>
    <n v="0"/>
    <n v="0"/>
    <n v="0"/>
    <n v="188"/>
    <n v="108713899"/>
    <n v="2"/>
    <n v="453043"/>
    <n v="2"/>
    <n v="297424"/>
  </r>
  <r>
    <d v="2015-04-15T00:00:00"/>
    <x v="5"/>
    <d v="2015-04-01T00:00:00"/>
    <x v="13"/>
    <x v="148"/>
    <x v="2005"/>
    <x v="34"/>
    <n v="24807475"/>
    <n v="0.12703583061889251"/>
    <n v="119"/>
    <n v="76677650"/>
    <n v="13"/>
    <n v="6081052"/>
    <n v="3"/>
    <n v="1933050"/>
    <n v="0"/>
    <n v="0"/>
    <n v="133"/>
    <n v="75932607"/>
    <n v="0"/>
    <n v="0"/>
    <n v="2"/>
    <n v="313283"/>
  </r>
  <r>
    <d v="2015-04-16T00:00:00"/>
    <x v="6"/>
    <d v="2015-04-01T00:00:00"/>
    <x v="13"/>
    <x v="149"/>
    <x v="2006"/>
    <x v="70"/>
    <n v="49614950"/>
    <n v="0.1828978622327791"/>
    <n v="185"/>
    <n v="119083934"/>
    <n v="12"/>
    <n v="4268818"/>
    <n v="1"/>
    <n v="644350"/>
    <n v="0"/>
    <n v="0"/>
    <n v="146"/>
    <n v="84389697"/>
    <n v="1"/>
    <n v="100000"/>
    <n v="1"/>
    <n v="134916"/>
  </r>
  <r>
    <d v="2015-04-17T00:00:00"/>
    <x v="0"/>
    <d v="2015-04-01T00:00:00"/>
    <x v="13"/>
    <x v="150"/>
    <x v="2007"/>
    <x v="86"/>
    <n v="87631600"/>
    <n v="0.18026315789473685"/>
    <n v="279"/>
    <n v="179451475"/>
    <n v="24"/>
    <n v="8980627"/>
    <n v="1"/>
    <n v="644350"/>
    <n v="0"/>
    <n v="0"/>
    <n v="319"/>
    <n v="186767491"/>
    <n v="0"/>
    <n v="0"/>
    <n v="3"/>
    <n v="706785"/>
  </r>
  <r>
    <d v="2015-04-18T00:00:00"/>
    <x v="1"/>
    <d v="2015-04-01T00:00:00"/>
    <x v="13"/>
    <x v="151"/>
    <x v="2008"/>
    <x v="63"/>
    <n v="44137975"/>
    <n v="0.14680851063829786"/>
    <n v="191"/>
    <n v="123070850"/>
    <n v="16"/>
    <n v="6575054"/>
    <n v="1"/>
    <n v="644350"/>
    <n v="0"/>
    <n v="0"/>
    <n v="193"/>
    <n v="114593603"/>
    <n v="0"/>
    <n v="0"/>
    <n v="0"/>
    <n v="0"/>
  </r>
  <r>
    <d v="2015-04-19T00:00:00"/>
    <x v="2"/>
    <d v="2015-04-01T00:00:00"/>
    <x v="13"/>
    <x v="152"/>
    <x v="2009"/>
    <x v="24"/>
    <n v="13853525"/>
    <n v="0.10784313725490197"/>
    <n v="82"/>
    <n v="52836700"/>
    <n v="12"/>
    <n v="19674154"/>
    <n v="2"/>
    <n v="1288700"/>
    <n v="0"/>
    <n v="0"/>
    <n v="86"/>
    <n v="50339832"/>
    <n v="0"/>
    <n v="0"/>
    <n v="0"/>
    <n v="0"/>
  </r>
  <r>
    <d v="2015-04-20T00:00:00"/>
    <x v="3"/>
    <d v="2015-04-01T00:00:00"/>
    <x v="13"/>
    <x v="153"/>
    <x v="2010"/>
    <x v="87"/>
    <n v="80745109"/>
    <n v="0.20554649265905384"/>
    <n v="230"/>
    <n v="148200500"/>
    <n v="24"/>
    <n v="9544434"/>
    <n v="1"/>
    <n v="644350"/>
    <n v="0"/>
    <n v="0"/>
    <n v="232"/>
    <n v="138011691"/>
    <n v="5"/>
    <n v="1377575"/>
    <n v="3"/>
    <n v="535243"/>
  </r>
  <r>
    <d v="2015-04-21T00:00:00"/>
    <x v="4"/>
    <d v="2015-04-01T00:00:00"/>
    <x v="13"/>
    <x v="154"/>
    <x v="2011"/>
    <x v="73"/>
    <n v="40151059"/>
    <n v="0.15880893300248139"/>
    <n v="143"/>
    <n v="92142050"/>
    <n v="16"/>
    <n v="5901172"/>
    <n v="2"/>
    <n v="1288700"/>
    <n v="0"/>
    <n v="0"/>
    <n v="178"/>
    <n v="103720188"/>
    <n v="2"/>
    <n v="644350"/>
    <n v="3"/>
    <n v="564956"/>
  </r>
  <r>
    <d v="2015-04-22T00:00:00"/>
    <x v="5"/>
    <d v="2015-04-01T00:00:00"/>
    <x v="13"/>
    <x v="155"/>
    <x v="2012"/>
    <x v="88"/>
    <n v="67012400"/>
    <n v="0.19082568807339451"/>
    <n v="183"/>
    <n v="117916050"/>
    <n v="26"/>
    <n v="9816940"/>
    <n v="1"/>
    <n v="644350"/>
    <n v="0"/>
    <n v="0"/>
    <n v="231"/>
    <n v="135353745"/>
    <n v="8"/>
    <n v="1533100"/>
    <n v="0"/>
    <n v="0"/>
  </r>
  <r>
    <d v="2015-04-23T00:00:00"/>
    <x v="6"/>
    <d v="2015-04-01T00:00:00"/>
    <x v="13"/>
    <x v="156"/>
    <x v="2013"/>
    <x v="20"/>
    <n v="10953950"/>
    <n v="0.12142857142857143"/>
    <n v="42"/>
    <n v="27062700"/>
    <n v="5"/>
    <n v="2185420"/>
    <n v="0"/>
    <n v="0"/>
    <n v="0"/>
    <n v="0"/>
    <n v="76"/>
    <n v="45748843"/>
    <n v="4"/>
    <n v="1063378"/>
    <n v="1"/>
    <n v="134916"/>
  </r>
  <r>
    <d v="2015-04-24T00:00:00"/>
    <x v="0"/>
    <d v="2015-04-01T00:00:00"/>
    <x v="13"/>
    <x v="157"/>
    <x v="2014"/>
    <x v="13"/>
    <n v="9020900"/>
    <n v="8.5889570552147243E-2"/>
    <n v="52"/>
    <n v="33506200"/>
    <n v="11"/>
    <n v="6051520"/>
    <n v="0"/>
    <n v="0"/>
    <n v="0"/>
    <n v="0"/>
    <n v="86"/>
    <n v="49997521"/>
    <n v="8"/>
    <n v="2066820"/>
    <n v="1"/>
    <n v="195323"/>
  </r>
  <r>
    <d v="2015-04-25T00:00:00"/>
    <x v="1"/>
    <d v="2015-04-01T00:00:00"/>
    <x v="13"/>
    <x v="158"/>
    <x v="2015"/>
    <x v="20"/>
    <n v="10953950"/>
    <n v="9.3406593406593408E-2"/>
    <n v="71"/>
    <n v="45426675"/>
    <n v="5"/>
    <n v="2657943"/>
    <n v="0"/>
    <n v="0"/>
    <n v="0"/>
    <n v="0"/>
    <n v="89"/>
    <n v="52917233"/>
    <n v="0"/>
    <n v="0"/>
    <n v="0"/>
    <n v="0"/>
  </r>
  <r>
    <d v="2015-04-26T00:00:00"/>
    <x v="2"/>
    <d v="2015-04-01T00:00:00"/>
    <x v="13"/>
    <x v="102"/>
    <x v="2016"/>
    <x v="29"/>
    <n v="13531350"/>
    <n v="9.9056603773584911E-2"/>
    <n v="88"/>
    <n v="56702800"/>
    <n v="8"/>
    <n v="3272761"/>
    <n v="0"/>
    <n v="0"/>
    <n v="0"/>
    <n v="0"/>
    <n v="95"/>
    <n v="55212727"/>
    <n v="0"/>
    <n v="0"/>
    <n v="0"/>
    <n v="0"/>
  </r>
  <r>
    <d v="2015-04-27T00:00:00"/>
    <x v="3"/>
    <d v="2015-04-01T00:00:00"/>
    <x v="13"/>
    <x v="159"/>
    <x v="2017"/>
    <x v="9"/>
    <n v="7732200"/>
    <n v="6.8571428571428575E-2"/>
    <n v="74"/>
    <n v="47681900"/>
    <n v="5"/>
    <n v="2456584"/>
    <n v="0"/>
    <n v="0"/>
    <n v="0"/>
    <n v="0"/>
    <n v="84"/>
    <n v="49171948"/>
    <n v="8"/>
    <n v="1656714"/>
    <n v="1"/>
    <n v="312240"/>
  </r>
  <r>
    <d v="2015-04-28T00:00:00"/>
    <x v="4"/>
    <d v="2015-04-01T00:00:00"/>
    <x v="13"/>
    <x v="160"/>
    <x v="2018"/>
    <x v="14"/>
    <n v="7087850"/>
    <n v="9.166666666666666E-2"/>
    <n v="46"/>
    <n v="29640100"/>
    <n v="6"/>
    <n v="3221750"/>
    <n v="0"/>
    <n v="0"/>
    <n v="0"/>
    <n v="0"/>
    <n v="57"/>
    <n v="33486059"/>
    <n v="8"/>
    <n v="2383050"/>
    <n v="56"/>
    <n v="12657364"/>
  </r>
  <r>
    <d v="2015-04-29T00:00:00"/>
    <x v="5"/>
    <d v="2015-04-01T00:00:00"/>
    <x v="13"/>
    <x v="161"/>
    <x v="2019"/>
    <x v="89"/>
    <n v="57548509"/>
    <n v="0.16885553470919323"/>
    <n v="220"/>
    <n v="141757000"/>
    <n v="23"/>
    <n v="7933559"/>
    <n v="0"/>
    <n v="0"/>
    <n v="0"/>
    <n v="0"/>
    <n v="200"/>
    <n v="116889090"/>
    <n v="6"/>
    <n v="1609517"/>
    <n v="145"/>
    <n v="25885461"/>
  </r>
  <r>
    <d v="2015-04-30T00:00:00"/>
    <x v="6"/>
    <d v="2015-04-01T00:00:00"/>
    <x v="13"/>
    <x v="162"/>
    <x v="2020"/>
    <x v="29"/>
    <n v="13209175"/>
    <n v="0.13043478260869565"/>
    <n v="67"/>
    <n v="42406284"/>
    <n v="10"/>
    <n v="4148002"/>
    <n v="0"/>
    <n v="0"/>
    <n v="0"/>
    <n v="0"/>
    <n v="63"/>
    <n v="36883663"/>
    <n v="6"/>
    <n v="1687605"/>
    <n v="283"/>
    <n v="49713146"/>
  </r>
  <r>
    <d v="2015-05-01T00:00:00"/>
    <x v="0"/>
    <d v="2015-05-01T00:00:00"/>
    <x v="13"/>
    <x v="163"/>
    <x v="2021"/>
    <x v="38"/>
    <n v="22230075"/>
    <n v="0.13553113553113552"/>
    <n v="104"/>
    <n v="62179775"/>
    <n v="12"/>
    <n v="4711809"/>
    <n v="1"/>
    <n v="644350"/>
    <n v="0"/>
    <n v="0"/>
    <n v="119"/>
    <n v="69046126"/>
    <n v="0"/>
    <n v="0"/>
    <n v="0"/>
    <n v="0"/>
  </r>
  <r>
    <d v="2015-05-02T00:00:00"/>
    <x v="1"/>
    <d v="2015-05-01T00:00:00"/>
    <x v="13"/>
    <x v="164"/>
    <x v="2022"/>
    <x v="44"/>
    <n v="17075275"/>
    <n v="0.11587982832618025"/>
    <n v="84"/>
    <n v="53158875"/>
    <n v="4"/>
    <n v="1610875"/>
    <n v="0"/>
    <n v="0"/>
    <n v="0"/>
    <n v="0"/>
    <n v="118"/>
    <n v="70683848"/>
    <n v="0"/>
    <n v="0"/>
    <n v="23"/>
    <n v="3948773"/>
  </r>
  <r>
    <d v="2015-05-03T00:00:00"/>
    <x v="2"/>
    <d v="2015-05-01T00:00:00"/>
    <x v="13"/>
    <x v="165"/>
    <x v="2023"/>
    <x v="18"/>
    <n v="12564825"/>
    <n v="7.2202166064981949E-2"/>
    <n v="142"/>
    <n v="91376884"/>
    <n v="4"/>
    <n v="1832370"/>
    <n v="1"/>
    <n v="644350"/>
    <n v="0"/>
    <n v="0"/>
    <n v="110"/>
    <n v="67052663"/>
    <n v="0"/>
    <n v="0"/>
    <n v="0"/>
    <n v="0"/>
  </r>
  <r>
    <d v="2015-05-04T00:00:00"/>
    <x v="3"/>
    <d v="2015-05-01T00:00:00"/>
    <x v="13"/>
    <x v="166"/>
    <x v="2024"/>
    <x v="29"/>
    <n v="13531350"/>
    <n v="0.10047846889952153"/>
    <n v="73"/>
    <n v="46916734"/>
    <n v="8"/>
    <n v="3675479"/>
    <n v="1"/>
    <n v="644350"/>
    <n v="0"/>
    <n v="0"/>
    <n v="106"/>
    <n v="63971867"/>
    <n v="15"/>
    <n v="3602024"/>
    <n v="323"/>
    <n v="51310033"/>
  </r>
  <r>
    <d v="2015-05-05T00:00:00"/>
    <x v="4"/>
    <d v="2015-05-01T00:00:00"/>
    <x v="13"/>
    <x v="167"/>
    <x v="2025"/>
    <x v="29"/>
    <n v="13209175"/>
    <n v="0.11351351351351352"/>
    <n v="62"/>
    <n v="39949700"/>
    <n v="14"/>
    <n v="5557518"/>
    <n v="0"/>
    <n v="0"/>
    <n v="0"/>
    <n v="0"/>
    <n v="88"/>
    <n v="51749349"/>
    <n v="12"/>
    <n v="3920009"/>
    <n v="356"/>
    <n v="57619501"/>
  </r>
  <r>
    <d v="2015-05-06T00:00:00"/>
    <x v="5"/>
    <d v="2015-05-01T00:00:00"/>
    <x v="13"/>
    <x v="168"/>
    <x v="2026"/>
    <x v="15"/>
    <n v="9987425"/>
    <n v="9.4674556213017749E-2"/>
    <n v="61"/>
    <n v="39305350"/>
    <n v="8"/>
    <n v="2919711"/>
    <n v="0"/>
    <n v="0"/>
    <n v="0"/>
    <n v="0"/>
    <n v="84"/>
    <n v="48285971"/>
    <n v="4"/>
    <n v="998700"/>
    <n v="315"/>
    <n v="52707414"/>
  </r>
  <r>
    <d v="2015-05-07T00:00:00"/>
    <x v="6"/>
    <d v="2015-05-01T00:00:00"/>
    <x v="13"/>
    <x v="169"/>
    <x v="2027"/>
    <x v="19"/>
    <n v="11417077"/>
    <n v="0.10112359550561797"/>
    <n v="66"/>
    <n v="42527100"/>
    <n v="7"/>
    <n v="3040527"/>
    <n v="0"/>
    <n v="0"/>
    <n v="0"/>
    <n v="0"/>
    <n v="87"/>
    <n v="50762687"/>
    <n v="5"/>
    <n v="1590093"/>
    <n v="240"/>
    <n v="40137569"/>
  </r>
  <r>
    <d v="2015-05-08T00:00:00"/>
    <x v="0"/>
    <d v="2015-05-01T00:00:00"/>
    <x v="13"/>
    <x v="105"/>
    <x v="2028"/>
    <x v="10"/>
    <n v="6443500"/>
    <n v="6.9930069930069935E-2"/>
    <n v="65"/>
    <n v="41882750"/>
    <n v="9"/>
    <n v="2738486"/>
    <n v="1"/>
    <n v="644350"/>
    <n v="0"/>
    <n v="0"/>
    <n v="58"/>
    <n v="34070002"/>
    <n v="7"/>
    <n v="2045550"/>
    <n v="244"/>
    <n v="40252976"/>
  </r>
  <r>
    <d v="2015-05-09T00:00:00"/>
    <x v="1"/>
    <d v="2015-05-01T00:00:00"/>
    <x v="13"/>
    <x v="119"/>
    <x v="2029"/>
    <x v="22"/>
    <n v="9665250"/>
    <n v="8.3333333333333329E-2"/>
    <n v="75"/>
    <n v="48326250"/>
    <n v="3"/>
    <n v="1107477"/>
    <n v="0"/>
    <n v="0"/>
    <n v="0"/>
    <n v="0"/>
    <n v="87"/>
    <n v="50742550"/>
    <n v="0"/>
    <n v="0"/>
    <n v="33"/>
    <n v="4891190"/>
  </r>
  <r>
    <d v="2015-05-10T00:00:00"/>
    <x v="2"/>
    <d v="2015-05-01T00:00:00"/>
    <x v="13"/>
    <x v="170"/>
    <x v="2030"/>
    <x v="12"/>
    <n v="8376550"/>
    <n v="6.6326530612244902E-2"/>
    <n v="77"/>
    <n v="49614950"/>
    <n v="12"/>
    <n v="23569786"/>
    <n v="0"/>
    <n v="0"/>
    <n v="0"/>
    <n v="0"/>
    <n v="94"/>
    <n v="55615450"/>
    <n v="0"/>
    <n v="0"/>
    <n v="0"/>
    <n v="0"/>
  </r>
  <r>
    <d v="2015-05-11T00:00:00"/>
    <x v="3"/>
    <d v="2015-05-01T00:00:00"/>
    <x v="13"/>
    <x v="171"/>
    <x v="2031"/>
    <x v="10"/>
    <n v="6443500"/>
    <n v="6.9444444444444448E-2"/>
    <n v="52"/>
    <n v="33506200"/>
    <n v="20"/>
    <n v="15244247"/>
    <n v="0"/>
    <n v="0"/>
    <n v="0"/>
    <n v="0"/>
    <n v="62"/>
    <n v="38177733"/>
    <n v="10"/>
    <n v="2716966"/>
    <n v="278"/>
    <n v="45609494"/>
  </r>
  <r>
    <d v="2015-05-12T00:00:00"/>
    <x v="4"/>
    <d v="2015-05-01T00:00:00"/>
    <x v="13"/>
    <x v="172"/>
    <x v="2032"/>
    <x v="14"/>
    <n v="7087850"/>
    <n v="8.1481481481481488E-2"/>
    <n v="64"/>
    <n v="41238400"/>
    <n v="5"/>
    <n v="1751827"/>
    <n v="0"/>
    <n v="0"/>
    <n v="0"/>
    <n v="0"/>
    <n v="55"/>
    <n v="32358446"/>
    <n v="8"/>
    <n v="2577401"/>
    <n v="242"/>
    <n v="40704009"/>
  </r>
  <r>
    <d v="2015-05-13T00:00:00"/>
    <x v="5"/>
    <d v="2015-05-01T00:00:00"/>
    <x v="13"/>
    <x v="173"/>
    <x v="2033"/>
    <x v="14"/>
    <n v="7087850"/>
    <n v="9.2436974789915971E-2"/>
    <n v="50"/>
    <n v="32217500"/>
    <n v="11"/>
    <n v="4148002"/>
    <n v="0"/>
    <n v="0"/>
    <n v="0"/>
    <n v="0"/>
    <n v="47"/>
    <n v="26740516"/>
    <n v="4"/>
    <n v="1384425"/>
    <n v="198"/>
    <n v="34744241"/>
  </r>
  <r>
    <d v="2015-05-14T00:00:00"/>
    <x v="6"/>
    <d v="2015-05-01T00:00:00"/>
    <x v="13"/>
    <x v="174"/>
    <x v="2034"/>
    <x v="4"/>
    <n v="4510450"/>
    <n v="6.9306930693069313E-2"/>
    <n v="41"/>
    <n v="26418350"/>
    <n v="1"/>
    <n v="322175"/>
    <n v="1"/>
    <n v="644350"/>
    <n v="0"/>
    <n v="0"/>
    <n v="51"/>
    <n v="28975611"/>
    <n v="13"/>
    <n v="2693605"/>
    <n v="205"/>
    <n v="35386042"/>
  </r>
  <r>
    <d v="2015-05-15T00:00:00"/>
    <x v="0"/>
    <d v="2015-05-01T00:00:00"/>
    <x v="13"/>
    <x v="82"/>
    <x v="2035"/>
    <x v="7"/>
    <n v="3221750"/>
    <n v="5.3191489361702128E-2"/>
    <n v="40"/>
    <n v="25774000"/>
    <n v="6"/>
    <n v="3503652"/>
    <n v="0"/>
    <n v="0"/>
    <n v="0"/>
    <n v="0"/>
    <n v="43"/>
    <n v="24384616"/>
    <n v="10"/>
    <n v="2931750"/>
    <n v="160"/>
    <n v="31283823"/>
  </r>
  <r>
    <d v="2015-05-16T00:00:00"/>
    <x v="1"/>
    <d v="2015-05-01T00:00:00"/>
    <x v="13"/>
    <x v="166"/>
    <x v="2036"/>
    <x v="15"/>
    <n v="9987425"/>
    <n v="7.6555023923444973E-2"/>
    <n v="91"/>
    <n v="58635850"/>
    <n v="5"/>
    <n v="17075275"/>
    <n v="0"/>
    <n v="0"/>
    <n v="0"/>
    <n v="0"/>
    <n v="97"/>
    <n v="55635583"/>
    <n v="0"/>
    <n v="0"/>
    <n v="6"/>
    <n v="930310"/>
  </r>
  <r>
    <d v="2015-05-17T00:00:00"/>
    <x v="2"/>
    <d v="2015-05-01T00:00:00"/>
    <x v="13"/>
    <x v="105"/>
    <x v="2037"/>
    <x v="7"/>
    <n v="3221750"/>
    <n v="3.4965034965034968E-2"/>
    <n v="72"/>
    <n v="46393200"/>
    <n v="3"/>
    <n v="1339711"/>
    <n v="0"/>
    <n v="0"/>
    <n v="0"/>
    <n v="0"/>
    <n v="63"/>
    <n v="37101132"/>
    <n v="0"/>
    <n v="0"/>
    <n v="0"/>
    <n v="0"/>
  </r>
  <r>
    <d v="2015-05-18T00:00:00"/>
    <x v="3"/>
    <d v="2015-05-01T00:00:00"/>
    <x v="13"/>
    <x v="107"/>
    <x v="2038"/>
    <x v="8"/>
    <n v="5799150"/>
    <n v="5.0847457627118647E-2"/>
    <n v="95"/>
    <n v="61213250"/>
    <n v="8"/>
    <n v="18737161"/>
    <n v="0"/>
    <n v="0"/>
    <n v="0"/>
    <n v="0"/>
    <n v="65"/>
    <n v="38419363"/>
    <n v="0"/>
    <n v="0"/>
    <n v="1"/>
    <n v="336275"/>
  </r>
  <r>
    <d v="2015-05-19T00:00:00"/>
    <x v="4"/>
    <d v="2015-05-01T00:00:00"/>
    <x v="13"/>
    <x v="109"/>
    <x v="2039"/>
    <x v="14"/>
    <n v="7087850"/>
    <n v="7.5342465753424653E-2"/>
    <n v="59"/>
    <n v="38016650"/>
    <n v="1"/>
    <n v="322175"/>
    <n v="0"/>
    <n v="0"/>
    <n v="0"/>
    <n v="0"/>
    <n v="75"/>
    <n v="42466688"/>
    <n v="8"/>
    <n v="2256750"/>
    <n v="133"/>
    <n v="25172600"/>
  </r>
  <r>
    <d v="2015-05-20T00:00:00"/>
    <x v="5"/>
    <d v="2015-05-01T00:00:00"/>
    <x v="13"/>
    <x v="175"/>
    <x v="2040"/>
    <x v="8"/>
    <n v="20619200"/>
    <n v="7.8947368421052627E-2"/>
    <n v="42"/>
    <n v="27062700"/>
    <n v="4"/>
    <n v="1953186"/>
    <n v="2"/>
    <n v="1288700"/>
    <n v="0"/>
    <n v="0"/>
    <n v="57"/>
    <n v="33707554"/>
    <n v="2"/>
    <n v="496129"/>
    <n v="152"/>
    <n v="30112030"/>
  </r>
  <r>
    <d v="2015-05-21T00:00:00"/>
    <x v="6"/>
    <d v="2015-05-01T00:00:00"/>
    <x v="13"/>
    <x v="75"/>
    <x v="2041"/>
    <x v="10"/>
    <n v="6443500"/>
    <n v="0.10752688172043011"/>
    <n v="31"/>
    <n v="19974850"/>
    <n v="6"/>
    <n v="2778759"/>
    <n v="0"/>
    <n v="0"/>
    <n v="0"/>
    <n v="0"/>
    <n v="46"/>
    <n v="26941878"/>
    <n v="4"/>
    <n v="1322175"/>
    <n v="123"/>
    <n v="24998282"/>
  </r>
  <r>
    <d v="2015-05-22T00:00:00"/>
    <x v="0"/>
    <d v="2015-05-01T00:00:00"/>
    <x v="13"/>
    <x v="84"/>
    <x v="2042"/>
    <x v="3"/>
    <n v="1933050"/>
    <n v="4.1666666666666664E-2"/>
    <n v="31"/>
    <n v="19974850"/>
    <n v="3"/>
    <n v="1218895"/>
    <n v="1"/>
    <n v="644350"/>
    <n v="0"/>
    <n v="0"/>
    <n v="34"/>
    <n v="20162784"/>
    <n v="4"/>
    <n v="1402382"/>
    <n v="131"/>
    <n v="23012643"/>
  </r>
  <r>
    <d v="2015-05-23T00:00:00"/>
    <x v="1"/>
    <d v="2015-05-01T00:00:00"/>
    <x v="13"/>
    <x v="176"/>
    <x v="2043"/>
    <x v="5"/>
    <n v="3866100"/>
    <n v="4.9586776859504134E-2"/>
    <n v="61"/>
    <n v="39305350"/>
    <n v="3"/>
    <n v="665829"/>
    <n v="0"/>
    <n v="0"/>
    <n v="0"/>
    <n v="0"/>
    <n v="51"/>
    <n v="30385123"/>
    <n v="0"/>
    <n v="0"/>
    <n v="10"/>
    <n v="2074051"/>
  </r>
  <r>
    <d v="2015-05-24T00:00:00"/>
    <x v="2"/>
    <d v="2015-05-01T00:00:00"/>
    <x v="13"/>
    <x v="177"/>
    <x v="2044"/>
    <x v="4"/>
    <n v="4510450"/>
    <n v="4.72972972972973E-2"/>
    <n v="72"/>
    <n v="46393200"/>
    <n v="4"/>
    <n v="5326627"/>
    <n v="0"/>
    <n v="0"/>
    <n v="0"/>
    <n v="0"/>
    <n v="65"/>
    <n v="38721400"/>
    <n v="0"/>
    <n v="0"/>
    <n v="0"/>
    <n v="0"/>
  </r>
  <r>
    <d v="2015-05-25T00:00:00"/>
    <x v="3"/>
    <d v="2015-05-01T00:00:00"/>
    <x v="13"/>
    <x v="82"/>
    <x v="2045"/>
    <x v="6"/>
    <n v="2577400"/>
    <n v="4.2553191489361701E-2"/>
    <n v="33"/>
    <n v="21263550"/>
    <n v="4"/>
    <n v="1310179"/>
    <n v="0"/>
    <n v="0"/>
    <n v="0"/>
    <n v="0"/>
    <n v="53"/>
    <n v="31975864"/>
    <n v="4"/>
    <n v="1349563"/>
    <n v="148"/>
    <n v="25903107"/>
  </r>
  <r>
    <d v="2015-05-26T00:00:00"/>
    <x v="4"/>
    <d v="2015-05-01T00:00:00"/>
    <x v="13"/>
    <x v="104"/>
    <x v="2046"/>
    <x v="8"/>
    <n v="5799150"/>
    <n v="8.8235294117647065E-2"/>
    <n v="42"/>
    <n v="27062700"/>
    <n v="4"/>
    <n v="1691418"/>
    <n v="0"/>
    <n v="0"/>
    <n v="0"/>
    <n v="0"/>
    <n v="47"/>
    <n v="28351396"/>
    <n v="5"/>
    <n v="1385553"/>
    <n v="166"/>
    <n v="33533053"/>
  </r>
  <r>
    <d v="2015-05-27T00:00:00"/>
    <x v="5"/>
    <d v="2015-05-01T00:00:00"/>
    <x v="13"/>
    <x v="174"/>
    <x v="2047"/>
    <x v="8"/>
    <n v="5799150"/>
    <n v="8.9108910891089105E-2"/>
    <n v="39"/>
    <n v="25129650"/>
    <n v="9"/>
    <n v="3525131"/>
    <n v="0"/>
    <n v="0"/>
    <n v="0"/>
    <n v="0"/>
    <n v="44"/>
    <n v="26398210"/>
    <n v="3"/>
    <n v="966525"/>
    <n v="133"/>
    <n v="26359088"/>
  </r>
  <r>
    <d v="2015-05-28T00:00:00"/>
    <x v="6"/>
    <d v="2015-05-01T00:00:00"/>
    <x v="13"/>
    <x v="95"/>
    <x v="2048"/>
    <x v="7"/>
    <n v="3221750"/>
    <n v="6.8493150684931503E-2"/>
    <n v="32"/>
    <n v="20619200"/>
    <n v="3"/>
    <n v="1460527"/>
    <n v="0"/>
    <n v="0"/>
    <n v="0"/>
    <n v="0"/>
    <n v="33"/>
    <n v="19015034"/>
    <n v="3"/>
    <n v="620000"/>
    <n v="129"/>
    <n v="26445160"/>
  </r>
  <r>
    <d v="2015-05-29T00:00:00"/>
    <x v="0"/>
    <d v="2015-05-01T00:00:00"/>
    <x v="13"/>
    <x v="17"/>
    <x v="2049"/>
    <x v="2"/>
    <n v="1288700"/>
    <n v="8.6956521739130432E-2"/>
    <n v="9"/>
    <n v="5799150"/>
    <n v="1"/>
    <n v="644350"/>
    <n v="0"/>
    <n v="0"/>
    <n v="0"/>
    <n v="0"/>
    <n v="11"/>
    <n v="6000508"/>
    <n v="1"/>
    <n v="322175"/>
    <n v="123"/>
    <n v="24854406"/>
  </r>
  <r>
    <d v="2015-05-30T00:00:00"/>
    <x v="1"/>
    <d v="2015-05-01T00:00:00"/>
    <x v="13"/>
    <x v="51"/>
    <x v="2050"/>
    <x v="6"/>
    <n v="2577400"/>
    <n v="6.8965517241379309E-2"/>
    <n v="22"/>
    <n v="14175700"/>
    <n v="0"/>
    <n v="0"/>
    <n v="0"/>
    <n v="0"/>
    <n v="0"/>
    <n v="0"/>
    <n v="32"/>
    <n v="19109001"/>
    <n v="0"/>
    <n v="0"/>
    <n v="7"/>
    <n v="1467944"/>
  </r>
  <r>
    <d v="2015-05-31T00:00:00"/>
    <x v="2"/>
    <d v="2015-05-01T00:00:00"/>
    <x v="13"/>
    <x v="84"/>
    <x v="2051"/>
    <x v="5"/>
    <n v="3866100"/>
    <n v="8.3333333333333329E-2"/>
    <n v="32"/>
    <n v="20619200"/>
    <n v="4"/>
    <n v="1490059"/>
    <n v="1"/>
    <n v="644350"/>
    <n v="0"/>
    <n v="0"/>
    <n v="29"/>
    <n v="17780031"/>
    <n v="0"/>
    <n v="0"/>
    <n v="6"/>
    <n v="1071262"/>
  </r>
  <r>
    <d v="2015-06-01T00:00:00"/>
    <x v="3"/>
    <d v="2015-06-01T00:00:00"/>
    <x v="13"/>
    <x v="35"/>
    <x v="2052"/>
    <x v="7"/>
    <n v="3221750"/>
    <n v="9.2592592592592587E-2"/>
    <n v="20"/>
    <n v="12887000"/>
    <n v="7"/>
    <n v="3221750"/>
    <n v="0"/>
    <n v="0"/>
    <n v="0"/>
    <n v="0"/>
    <n v="22"/>
    <n v="12947406"/>
    <n v="2"/>
    <n v="398905"/>
    <n v="84"/>
    <n v="17085241"/>
  </r>
  <r>
    <d v="2015-06-02T00:00:00"/>
    <x v="4"/>
    <d v="2015-06-01T00:00:00"/>
    <x v="13"/>
    <x v="51"/>
    <x v="2053"/>
    <x v="7"/>
    <n v="3221750"/>
    <n v="8.6206896551724144E-2"/>
    <n v="23"/>
    <n v="14820050"/>
    <n v="3"/>
    <n v="816177"/>
    <n v="0"/>
    <n v="0"/>
    <n v="0"/>
    <n v="0"/>
    <n v="27"/>
    <n v="16068476"/>
    <n v="1"/>
    <n v="322175"/>
    <n v="105"/>
    <n v="22700714"/>
  </r>
  <r>
    <d v="2015-06-03T00:00:00"/>
    <x v="5"/>
    <d v="2015-06-01T00:00:00"/>
    <x v="13"/>
    <x v="44"/>
    <x v="2054"/>
    <x v="6"/>
    <n v="2577400"/>
    <n v="5.1948051948051951E-2"/>
    <n v="28"/>
    <n v="18041800"/>
    <n v="1"/>
    <n v="644350"/>
    <n v="0"/>
    <n v="0"/>
    <n v="0"/>
    <n v="0"/>
    <n v="44"/>
    <n v="27002290"/>
    <n v="0"/>
    <n v="0"/>
    <n v="92"/>
    <n v="22008035"/>
  </r>
  <r>
    <d v="2015-06-04T00:00:00"/>
    <x v="6"/>
    <d v="2015-06-01T00:00:00"/>
    <x v="13"/>
    <x v="178"/>
    <x v="2055"/>
    <x v="11"/>
    <n v="5154800"/>
    <n v="7.5471698113207544E-2"/>
    <n v="39"/>
    <n v="25129650"/>
    <n v="13"/>
    <n v="5326627"/>
    <n v="0"/>
    <n v="0"/>
    <n v="0"/>
    <n v="0"/>
    <n v="46"/>
    <n v="27163379"/>
    <n v="4"/>
    <n v="380185"/>
    <n v="93"/>
    <n v="19843541"/>
  </r>
  <r>
    <d v="2015-06-05T00:00:00"/>
    <x v="0"/>
    <d v="2015-06-01T00:00:00"/>
    <x v="13"/>
    <x v="92"/>
    <x v="2056"/>
    <x v="4"/>
    <n v="4510450"/>
    <n v="8.2352941176470587E-2"/>
    <n v="35"/>
    <n v="22552250"/>
    <n v="5"/>
    <n v="2255225"/>
    <n v="0"/>
    <n v="0"/>
    <n v="0"/>
    <n v="0"/>
    <n v="38"/>
    <n v="22733471"/>
    <n v="2"/>
    <n v="434675"/>
    <n v="76"/>
    <n v="15730576"/>
  </r>
  <r>
    <d v="2015-06-06T00:00:00"/>
    <x v="1"/>
    <d v="2015-06-01T00:00:00"/>
    <x v="13"/>
    <x v="179"/>
    <x v="2057"/>
    <x v="7"/>
    <n v="3221750"/>
    <n v="3.937007874015748E-2"/>
    <n v="59"/>
    <n v="38016650"/>
    <n v="15"/>
    <n v="5084995"/>
    <n v="0"/>
    <n v="0"/>
    <n v="0"/>
    <n v="0"/>
    <n v="48"/>
    <n v="28049355"/>
    <n v="0"/>
    <n v="0"/>
    <n v="6"/>
    <n v="809496"/>
  </r>
  <r>
    <d v="2015-06-07T00:00:00"/>
    <x v="2"/>
    <d v="2015-06-01T00:00:00"/>
    <x v="13"/>
    <x v="98"/>
    <x v="2058"/>
    <x v="5"/>
    <n v="3866100"/>
    <n v="0.06"/>
    <n v="43"/>
    <n v="27707050"/>
    <n v="4"/>
    <n v="1691418"/>
    <n v="1"/>
    <n v="644350"/>
    <n v="0"/>
    <n v="0"/>
    <n v="46"/>
    <n v="27284192"/>
    <n v="0"/>
    <n v="0"/>
    <n v="0"/>
    <n v="0"/>
  </r>
  <r>
    <d v="2015-06-08T00:00:00"/>
    <x v="3"/>
    <d v="2015-06-01T00:00:00"/>
    <x v="13"/>
    <x v="83"/>
    <x v="2059"/>
    <x v="11"/>
    <n v="5154800"/>
    <n v="0.1"/>
    <n v="38"/>
    <n v="24485300"/>
    <n v="2"/>
    <n v="966525"/>
    <n v="0"/>
    <n v="0"/>
    <n v="0"/>
    <n v="0"/>
    <n v="32"/>
    <n v="18323700"/>
    <n v="0"/>
    <n v="0"/>
    <n v="1"/>
    <n v="336275"/>
  </r>
  <r>
    <d v="2015-06-09T00:00:00"/>
    <x v="4"/>
    <d v="2015-06-01T00:00:00"/>
    <x v="13"/>
    <x v="89"/>
    <x v="2060"/>
    <x v="2"/>
    <n v="1288700"/>
    <n v="2.3255813953488372E-2"/>
    <n v="42"/>
    <n v="27062700"/>
    <n v="0"/>
    <n v="0"/>
    <n v="1"/>
    <n v="644350"/>
    <n v="0"/>
    <n v="0"/>
    <n v="41"/>
    <n v="25149783"/>
    <n v="4"/>
    <n v="612708"/>
    <n v="78"/>
    <n v="19659805"/>
  </r>
  <r>
    <d v="2015-06-10T00:00:00"/>
    <x v="5"/>
    <d v="2015-06-01T00:00:00"/>
    <x v="13"/>
    <x v="100"/>
    <x v="2061"/>
    <x v="10"/>
    <n v="6443500"/>
    <n v="0.10204081632653061"/>
    <n v="46"/>
    <n v="29640100"/>
    <n v="3"/>
    <n v="1288700"/>
    <n v="0"/>
    <n v="0"/>
    <n v="0"/>
    <n v="0"/>
    <n v="39"/>
    <n v="23800678"/>
    <n v="3"/>
    <n v="404572"/>
    <n v="66"/>
    <n v="15373424"/>
  </r>
  <r>
    <d v="2015-06-11T00:00:00"/>
    <x v="6"/>
    <d v="2015-06-01T00:00:00"/>
    <x v="13"/>
    <x v="171"/>
    <x v="2062"/>
    <x v="4"/>
    <n v="4389634"/>
    <n v="4.8611111111111112E-2"/>
    <n v="60"/>
    <n v="38661000"/>
    <n v="10"/>
    <n v="6322684"/>
    <n v="1"/>
    <n v="644350"/>
    <n v="0"/>
    <n v="0"/>
    <n v="66"/>
    <n v="37711924"/>
    <n v="7"/>
    <n v="828980"/>
    <n v="98"/>
    <n v="24583874"/>
  </r>
  <r>
    <d v="2015-06-12T00:00:00"/>
    <x v="0"/>
    <d v="2015-06-01T00:00:00"/>
    <x v="13"/>
    <x v="180"/>
    <x v="2063"/>
    <x v="6"/>
    <n v="2577400"/>
    <n v="3.4782608695652174E-2"/>
    <n v="57"/>
    <n v="36727950"/>
    <n v="4"/>
    <n v="1782702"/>
    <n v="0"/>
    <n v="0"/>
    <n v="0"/>
    <n v="0"/>
    <n v="50"/>
    <n v="29680366"/>
    <n v="0"/>
    <n v="0"/>
    <n v="81"/>
    <n v="21111749"/>
  </r>
  <r>
    <d v="2015-06-13T00:00:00"/>
    <x v="1"/>
    <d v="2015-06-01T00:00:00"/>
    <x v="13"/>
    <x v="169"/>
    <x v="2064"/>
    <x v="4"/>
    <n v="4510450"/>
    <n v="3.9325842696629212E-2"/>
    <n v="95"/>
    <n v="61213250"/>
    <n v="10"/>
    <n v="4711809"/>
    <n v="1"/>
    <n v="644350"/>
    <n v="0"/>
    <n v="0"/>
    <n v="65"/>
    <n v="36889032"/>
    <n v="0"/>
    <n v="0"/>
    <n v="13"/>
    <n v="3163421"/>
  </r>
  <r>
    <d v="2015-06-14T00:00:00"/>
    <x v="2"/>
    <d v="2015-06-01T00:00:00"/>
    <x v="13"/>
    <x v="181"/>
    <x v="2065"/>
    <x v="11"/>
    <n v="5154800"/>
    <n v="5.7971014492753624E-2"/>
    <n v="66"/>
    <n v="42527100"/>
    <n v="12"/>
    <n v="5527986"/>
    <n v="2"/>
    <n v="1288700"/>
    <n v="0"/>
    <n v="0"/>
    <n v="50"/>
    <n v="28170172"/>
    <n v="0"/>
    <n v="0"/>
    <n v="0"/>
    <n v="0"/>
  </r>
  <r>
    <d v="2015-06-15T00:00:00"/>
    <x v="3"/>
    <d v="2015-06-01T00:00:00"/>
    <x v="13"/>
    <x v="182"/>
    <x v="2066"/>
    <x v="10"/>
    <n v="6443500"/>
    <n v="5.9523809523809521E-2"/>
    <n v="76"/>
    <n v="48970600"/>
    <n v="15"/>
    <n v="7581852"/>
    <n v="2"/>
    <n v="1288700"/>
    <n v="0"/>
    <n v="0"/>
    <n v="65"/>
    <n v="36184274"/>
    <n v="0"/>
    <n v="0"/>
    <n v="0"/>
    <n v="0"/>
  </r>
  <r>
    <d v="2015-06-16T00:00:00"/>
    <x v="4"/>
    <d v="2015-06-01T00:00:00"/>
    <x v="13"/>
    <x v="183"/>
    <x v="2067"/>
    <x v="7"/>
    <n v="3221750"/>
    <n v="5.434782608695652E-2"/>
    <n v="42"/>
    <n v="27062700"/>
    <n v="8"/>
    <n v="4561461"/>
    <n v="2"/>
    <n v="1288700"/>
    <n v="0"/>
    <n v="0"/>
    <n v="35"/>
    <n v="19954709"/>
    <n v="3"/>
    <n v="610497"/>
    <n v="58"/>
    <n v="13515788"/>
  </r>
  <r>
    <d v="2015-06-17T00:00:00"/>
    <x v="5"/>
    <d v="2015-06-01T00:00:00"/>
    <x v="13"/>
    <x v="184"/>
    <x v="2068"/>
    <x v="4"/>
    <n v="4510450"/>
    <n v="6.3063063063063057E-2"/>
    <n v="42"/>
    <n v="27062700"/>
    <n v="7"/>
    <n v="3543925"/>
    <n v="1"/>
    <n v="644350"/>
    <n v="0"/>
    <n v="0"/>
    <n v="54"/>
    <n v="29983751"/>
    <n v="1"/>
    <n v="200000"/>
    <n v="48"/>
    <n v="11886738"/>
  </r>
  <r>
    <d v="2015-06-18T00:00:00"/>
    <x v="6"/>
    <d v="2015-06-01T00:00:00"/>
    <x v="13"/>
    <x v="173"/>
    <x v="2069"/>
    <x v="9"/>
    <n v="7732200"/>
    <n v="0.10084033613445378"/>
    <n v="42"/>
    <n v="27062700"/>
    <n v="9"/>
    <n v="4329227"/>
    <n v="0"/>
    <n v="0"/>
    <n v="0"/>
    <n v="0"/>
    <n v="56"/>
    <n v="30923422"/>
    <n v="1"/>
    <n v="322175"/>
    <n v="66"/>
    <n v="16096049"/>
  </r>
  <r>
    <d v="2015-06-19T00:00:00"/>
    <x v="0"/>
    <d v="2015-06-01T00:00:00"/>
    <x v="13"/>
    <x v="185"/>
    <x v="2070"/>
    <x v="5"/>
    <n v="3866100"/>
    <n v="4.6511627906976744E-2"/>
    <n v="59"/>
    <n v="37694475"/>
    <n v="12"/>
    <n v="6765675"/>
    <n v="1"/>
    <n v="644350"/>
    <n v="0"/>
    <n v="0"/>
    <n v="51"/>
    <n v="28995743"/>
    <n v="0"/>
    <n v="0"/>
    <n v="73"/>
    <n v="18346215"/>
  </r>
  <r>
    <d v="2015-06-20T00:00:00"/>
    <x v="1"/>
    <d v="2015-06-01T00:00:00"/>
    <x v="13"/>
    <x v="186"/>
    <x v="2071"/>
    <x v="8"/>
    <n v="5799150"/>
    <n v="5.4216867469879519E-2"/>
    <n v="77"/>
    <n v="49614950"/>
    <n v="12"/>
    <n v="7732200"/>
    <n v="0"/>
    <n v="0"/>
    <n v="0"/>
    <n v="0"/>
    <n v="68"/>
    <n v="39889287"/>
    <n v="0"/>
    <n v="0"/>
    <n v="9"/>
    <n v="2080087"/>
  </r>
  <r>
    <d v="2015-06-21T00:00:00"/>
    <x v="2"/>
    <d v="2015-06-01T00:00:00"/>
    <x v="13"/>
    <x v="116"/>
    <x v="2072"/>
    <x v="4"/>
    <n v="4510450"/>
    <n v="4.40251572327044E-2"/>
    <n v="74"/>
    <n v="47681900"/>
    <n v="9"/>
    <n v="4973577"/>
    <n v="0"/>
    <n v="0"/>
    <n v="0"/>
    <n v="0"/>
    <n v="69"/>
    <n v="39969832"/>
    <n v="0"/>
    <n v="0"/>
    <n v="0"/>
    <n v="0"/>
  </r>
  <r>
    <d v="2015-06-22T00:00:00"/>
    <x v="3"/>
    <d v="2015-06-01T00:00:00"/>
    <x v="13"/>
    <x v="111"/>
    <x v="2073"/>
    <x v="10"/>
    <n v="6443500"/>
    <n v="6.4516129032258063E-2"/>
    <n v="75"/>
    <n v="48326250"/>
    <n v="7"/>
    <n v="3071402"/>
    <n v="0"/>
    <n v="0"/>
    <n v="0"/>
    <n v="0"/>
    <n v="63"/>
    <n v="37090390"/>
    <n v="0"/>
    <n v="0"/>
    <n v="68"/>
    <n v="17754161"/>
  </r>
  <r>
    <d v="2015-06-23T00:00:00"/>
    <x v="4"/>
    <d v="2015-06-01T00:00:00"/>
    <x v="13"/>
    <x v="82"/>
    <x v="2074"/>
    <x v="1"/>
    <n v="644350"/>
    <n v="1.0638297872340425E-2"/>
    <n v="38"/>
    <n v="24485300"/>
    <n v="8"/>
    <n v="4711809"/>
    <n v="0"/>
    <n v="0"/>
    <n v="0"/>
    <n v="0"/>
    <n v="47"/>
    <n v="27284189"/>
    <n v="1"/>
    <n v="172557"/>
    <n v="65"/>
    <n v="16582265"/>
  </r>
  <r>
    <d v="2015-06-24T00:00:00"/>
    <x v="5"/>
    <d v="2015-06-01T00:00:00"/>
    <x v="13"/>
    <x v="75"/>
    <x v="2075"/>
    <x v="7"/>
    <n v="3221750"/>
    <n v="5.3763440860215055E-2"/>
    <n v="36"/>
    <n v="23196600"/>
    <n v="6"/>
    <n v="2899575"/>
    <n v="1"/>
    <n v="644350"/>
    <n v="0"/>
    <n v="0"/>
    <n v="45"/>
    <n v="25955218"/>
    <n v="0"/>
    <n v="0"/>
    <n v="51"/>
    <n v="11471697"/>
  </r>
  <r>
    <d v="2015-06-25T00:00:00"/>
    <x v="6"/>
    <d v="2015-06-01T00:00:00"/>
    <x v="13"/>
    <x v="187"/>
    <x v="2076"/>
    <x v="11"/>
    <n v="5033984"/>
    <n v="6.7796610169491525E-2"/>
    <n v="58"/>
    <n v="37372300"/>
    <n v="6"/>
    <n v="2899575"/>
    <n v="1"/>
    <n v="644350"/>
    <n v="0"/>
    <n v="0"/>
    <n v="45"/>
    <n v="24968556"/>
    <n v="1"/>
    <n v="96853"/>
    <n v="75"/>
    <n v="17057783"/>
  </r>
  <r>
    <d v="2015-06-26T00:00:00"/>
    <x v="0"/>
    <d v="2015-06-01T00:00:00"/>
    <x v="13"/>
    <x v="176"/>
    <x v="2077"/>
    <x v="6"/>
    <n v="2255225"/>
    <n v="3.3057851239669422E-2"/>
    <n v="39"/>
    <n v="25129650"/>
    <n v="8"/>
    <n v="4510450"/>
    <n v="0"/>
    <n v="0"/>
    <n v="0"/>
    <n v="0"/>
    <n v="70"/>
    <n v="28150034"/>
    <n v="0"/>
    <n v="0"/>
    <n v="55"/>
    <n v="13074538"/>
  </r>
  <r>
    <d v="2015-06-27T00:00:00"/>
    <x v="1"/>
    <d v="2015-06-01T00:00:00"/>
    <x v="13"/>
    <x v="188"/>
    <x v="2078"/>
    <x v="2"/>
    <n v="1288700"/>
    <n v="9.1324200913242004E-3"/>
    <n v="10"/>
    <n v="6443500"/>
    <n v="4"/>
    <n v="1610875"/>
    <n v="0"/>
    <n v="0"/>
    <n v="0"/>
    <n v="0"/>
    <n v="203"/>
    <n v="64918261"/>
    <n v="0"/>
    <n v="0"/>
    <n v="1"/>
    <n v="336275"/>
  </r>
  <r>
    <d v="2015-06-28T00:00:00"/>
    <x v="2"/>
    <d v="2015-06-01T00:00:00"/>
    <x v="13"/>
    <x v="174"/>
    <x v="2079"/>
    <x v="1"/>
    <n v="644350"/>
    <n v="9.9009900990099011E-3"/>
    <n v="29"/>
    <n v="18686150"/>
    <n v="6"/>
    <n v="3221750"/>
    <n v="1"/>
    <n v="644350"/>
    <n v="0"/>
    <n v="0"/>
    <n v="64"/>
    <n v="30606620"/>
    <n v="0"/>
    <n v="0"/>
    <n v="1"/>
    <n v="336275"/>
  </r>
  <r>
    <d v="2015-06-29T00:00:00"/>
    <x v="3"/>
    <d v="2015-06-01T00:00:00"/>
    <x v="13"/>
    <x v="184"/>
    <x v="2080"/>
    <x v="3"/>
    <n v="1933050"/>
    <n v="2.7027027027027029E-2"/>
    <n v="37"/>
    <n v="23840950"/>
    <n v="11"/>
    <n v="5970977"/>
    <n v="0"/>
    <n v="0"/>
    <n v="0"/>
    <n v="0"/>
    <n v="60"/>
    <n v="25955221"/>
    <n v="0"/>
    <n v="0"/>
    <n v="0"/>
    <n v="0"/>
  </r>
  <r>
    <d v="2015-06-30T00:00:00"/>
    <x v="4"/>
    <d v="2015-06-01T00:00:00"/>
    <x v="13"/>
    <x v="101"/>
    <x v="2081"/>
    <x v="0"/>
    <n v="0"/>
    <n v="0"/>
    <n v="29"/>
    <n v="18686150"/>
    <n v="5"/>
    <n v="2427052"/>
    <n v="0"/>
    <n v="0"/>
    <n v="0"/>
    <n v="0"/>
    <n v="82"/>
    <n v="34955984"/>
    <n v="1"/>
    <n v="117593"/>
    <n v="70"/>
    <n v="14558289"/>
  </r>
  <r>
    <d v="2015-07-01T00:00:00"/>
    <x v="5"/>
    <d v="2015-07-01T00:00:00"/>
    <x v="13"/>
    <x v="122"/>
    <x v="2082"/>
    <x v="5"/>
    <n v="3543925"/>
    <n v="0.04"/>
    <n v="26"/>
    <n v="16753100"/>
    <n v="10"/>
    <n v="5678334"/>
    <n v="0"/>
    <n v="0"/>
    <n v="0"/>
    <n v="0"/>
    <n v="108"/>
    <n v="40936357"/>
    <n v="1"/>
    <n v="300000"/>
    <n v="77"/>
    <n v="18627834"/>
  </r>
  <r>
    <d v="2015-07-02T00:00:00"/>
    <x v="6"/>
    <d v="2015-07-01T00:00:00"/>
    <x v="13"/>
    <x v="122"/>
    <x v="2083"/>
    <x v="2"/>
    <n v="1288700"/>
    <n v="1.3333333333333334E-2"/>
    <n v="57"/>
    <n v="36727950"/>
    <n v="14"/>
    <n v="8779268"/>
    <n v="0"/>
    <n v="0"/>
    <n v="0"/>
    <n v="0"/>
    <n v="77"/>
    <n v="40432957"/>
    <n v="5"/>
    <n v="916922"/>
    <n v="49"/>
    <n v="10331997"/>
  </r>
  <r>
    <d v="2015-07-03T00:00:00"/>
    <x v="0"/>
    <d v="2015-07-01T00:00:00"/>
    <x v="13"/>
    <x v="189"/>
    <x v="2084"/>
    <x v="6"/>
    <n v="2577400"/>
    <n v="3.7383177570093455E-2"/>
    <n v="42"/>
    <n v="27062700"/>
    <n v="7"/>
    <n v="3856704"/>
    <n v="0"/>
    <n v="0"/>
    <n v="0"/>
    <n v="0"/>
    <n v="54"/>
    <n v="30787840"/>
    <n v="3"/>
    <n v="714914"/>
    <n v="75"/>
    <n v="17344327"/>
  </r>
  <r>
    <d v="2015-07-04T00:00:00"/>
    <x v="1"/>
    <d v="2015-07-01T00:00:00"/>
    <x v="13"/>
    <x v="179"/>
    <x v="2085"/>
    <x v="1"/>
    <n v="644350"/>
    <n v="7.874015748031496E-3"/>
    <n v="62"/>
    <n v="39949700"/>
    <n v="13"/>
    <n v="7662395"/>
    <n v="0"/>
    <n v="0"/>
    <n v="0"/>
    <n v="0"/>
    <n v="51"/>
    <n v="29176965"/>
    <n v="0"/>
    <n v="0"/>
    <n v="3"/>
    <n v="404748"/>
  </r>
  <r>
    <d v="2015-07-05T00:00:00"/>
    <x v="2"/>
    <d v="2015-07-01T00:00:00"/>
    <x v="13"/>
    <x v="56"/>
    <x v="2086"/>
    <x v="1"/>
    <n v="644350"/>
    <n v="1.4084507042253521E-2"/>
    <n v="33"/>
    <n v="21263550"/>
    <n v="7"/>
    <n v="4148002"/>
    <n v="0"/>
    <n v="0"/>
    <n v="0"/>
    <n v="0"/>
    <n v="30"/>
    <n v="16914184"/>
    <n v="0"/>
    <n v="0"/>
    <n v="1"/>
    <n v="336275"/>
  </r>
  <r>
    <d v="2015-07-06T00:00:00"/>
    <x v="3"/>
    <d v="2015-07-01T00:00:00"/>
    <x v="13"/>
    <x v="100"/>
    <x v="2087"/>
    <x v="2"/>
    <n v="1288700"/>
    <n v="2.0408163265306121E-2"/>
    <n v="44"/>
    <n v="28351400"/>
    <n v="3"/>
    <n v="1933050"/>
    <n v="0"/>
    <n v="0"/>
    <n v="0"/>
    <n v="0"/>
    <n v="49"/>
    <n v="28552752"/>
    <n v="2"/>
    <n v="182326"/>
    <n v="69"/>
    <n v="15692278"/>
  </r>
  <r>
    <d v="2015-07-07T00:00:00"/>
    <x v="4"/>
    <d v="2015-07-01T00:00:00"/>
    <x v="13"/>
    <x v="92"/>
    <x v="2088"/>
    <x v="7"/>
    <n v="3221750"/>
    <n v="5.8823529411764705E-2"/>
    <n v="39"/>
    <n v="25129650"/>
    <n v="7"/>
    <n v="3866100"/>
    <n v="0"/>
    <n v="0"/>
    <n v="0"/>
    <n v="0"/>
    <n v="34"/>
    <n v="19612398"/>
    <n v="5"/>
    <n v="1331801"/>
    <n v="90"/>
    <n v="19543542"/>
  </r>
  <r>
    <d v="2015-07-08T00:00:00"/>
    <x v="5"/>
    <d v="2015-07-01T00:00:00"/>
    <x v="13"/>
    <x v="45"/>
    <x v="2089"/>
    <x v="6"/>
    <n v="2577400"/>
    <n v="0.08"/>
    <n v="18"/>
    <n v="11598300"/>
    <n v="8"/>
    <n v="4510450"/>
    <n v="0"/>
    <n v="0"/>
    <n v="0"/>
    <n v="0"/>
    <n v="20"/>
    <n v="11980881"/>
    <n v="4"/>
    <n v="1024209"/>
    <n v="72"/>
    <n v="16519882"/>
  </r>
  <r>
    <d v="2015-07-09T00:00:00"/>
    <x v="6"/>
    <d v="2015-07-01T00:00:00"/>
    <x v="13"/>
    <x v="68"/>
    <x v="2090"/>
    <x v="0"/>
    <n v="0"/>
    <n v="0"/>
    <n v="38"/>
    <n v="24485300"/>
    <n v="7"/>
    <n v="4510450"/>
    <n v="0"/>
    <n v="0"/>
    <n v="0"/>
    <n v="0"/>
    <n v="39"/>
    <n v="22250207"/>
    <n v="2"/>
    <n v="522175"/>
    <n v="93"/>
    <n v="20679067"/>
  </r>
  <r>
    <d v="2015-07-10T00:00:00"/>
    <x v="0"/>
    <d v="2015-07-01T00:00:00"/>
    <x v="13"/>
    <x v="44"/>
    <x v="2091"/>
    <x v="5"/>
    <n v="3866100"/>
    <n v="7.792207792207792E-2"/>
    <n v="33"/>
    <n v="21263550"/>
    <n v="9"/>
    <n v="5154800"/>
    <n v="0"/>
    <n v="0"/>
    <n v="0"/>
    <n v="0"/>
    <n v="29"/>
    <n v="16390648"/>
    <n v="0"/>
    <n v="0"/>
    <n v="67"/>
    <n v="14959321"/>
  </r>
  <r>
    <d v="2015-07-11T00:00:00"/>
    <x v="1"/>
    <d v="2015-07-01T00:00:00"/>
    <x v="13"/>
    <x v="82"/>
    <x v="2092"/>
    <x v="6"/>
    <n v="2577400"/>
    <n v="4.2553191489361701E-2"/>
    <n v="39"/>
    <n v="25129650"/>
    <n v="13"/>
    <n v="6937502"/>
    <n v="0"/>
    <n v="0"/>
    <n v="0"/>
    <n v="0"/>
    <n v="38"/>
    <n v="22491840"/>
    <n v="0"/>
    <n v="0"/>
    <n v="12"/>
    <n v="2223069"/>
  </r>
  <r>
    <d v="2015-07-12T00:00:00"/>
    <x v="2"/>
    <d v="2015-07-01T00:00:00"/>
    <x v="13"/>
    <x v="68"/>
    <x v="2093"/>
    <x v="5"/>
    <n v="3866100"/>
    <n v="7.1428571428571425E-2"/>
    <n v="37"/>
    <n v="23840950"/>
    <n v="7"/>
    <n v="4510450"/>
    <n v="0"/>
    <n v="0"/>
    <n v="0"/>
    <n v="0"/>
    <n v="34"/>
    <n v="19974844"/>
    <n v="0"/>
    <n v="0"/>
    <n v="7"/>
    <n v="1407537"/>
  </r>
  <r>
    <d v="2015-07-13T00:00:00"/>
    <x v="3"/>
    <d v="2015-07-01T00:00:00"/>
    <x v="13"/>
    <x v="54"/>
    <x v="2094"/>
    <x v="6"/>
    <n v="2577400"/>
    <n v="9.0909090909090912E-2"/>
    <n v="12"/>
    <n v="7732200"/>
    <n v="7"/>
    <n v="4389634"/>
    <n v="0"/>
    <n v="0"/>
    <n v="0"/>
    <n v="0"/>
    <n v="21"/>
    <n v="12081558"/>
    <n v="1"/>
    <n v="322175"/>
    <n v="86"/>
    <n v="16436247"/>
  </r>
  <r>
    <d v="2015-07-14T00:00:00"/>
    <x v="4"/>
    <d v="2015-07-01T00:00:00"/>
    <x v="13"/>
    <x v="59"/>
    <x v="2095"/>
    <x v="1"/>
    <n v="644350"/>
    <n v="1.5625E-2"/>
    <n v="24"/>
    <n v="15464400"/>
    <n v="17"/>
    <n v="9686729"/>
    <n v="0"/>
    <n v="0"/>
    <n v="0"/>
    <n v="0"/>
    <n v="22"/>
    <n v="11633200"/>
    <n v="2"/>
    <n v="411674"/>
    <n v="163"/>
    <n v="43899162"/>
  </r>
  <r>
    <d v="2015-07-15T00:00:00"/>
    <x v="5"/>
    <d v="2015-07-01T00:00:00"/>
    <x v="13"/>
    <x v="104"/>
    <x v="2096"/>
    <x v="7"/>
    <n v="3221750"/>
    <n v="4.9019607843137254E-2"/>
    <n v="44"/>
    <n v="28351400"/>
    <n v="17"/>
    <n v="9987425"/>
    <n v="0"/>
    <n v="0"/>
    <n v="0"/>
    <n v="0"/>
    <n v="36"/>
    <n v="21545449"/>
    <n v="4"/>
    <n v="702364"/>
    <n v="70"/>
    <n v="14075370"/>
  </r>
  <r>
    <d v="2015-07-16T00:00:00"/>
    <x v="6"/>
    <d v="2015-07-01T00:00:00"/>
    <x v="13"/>
    <x v="80"/>
    <x v="2097"/>
    <x v="7"/>
    <n v="3221750"/>
    <n v="7.575757575757576E-2"/>
    <n v="39"/>
    <n v="25129650"/>
    <n v="11"/>
    <n v="6765675"/>
    <n v="0"/>
    <n v="0"/>
    <n v="0"/>
    <n v="0"/>
    <n v="11"/>
    <n v="6604586"/>
    <n v="1"/>
    <n v="322175"/>
    <n v="67"/>
    <n v="12954954"/>
  </r>
  <r>
    <d v="2015-07-17T00:00:00"/>
    <x v="0"/>
    <d v="2015-07-01T00:00:00"/>
    <x v="13"/>
    <x v="68"/>
    <x v="2098"/>
    <x v="6"/>
    <n v="2577400"/>
    <n v="4.7619047619047616E-2"/>
    <n v="36"/>
    <n v="23196600"/>
    <n v="15"/>
    <n v="8749736"/>
    <n v="1"/>
    <n v="644350"/>
    <n v="0"/>
    <n v="0"/>
    <n v="28"/>
    <n v="15987930"/>
    <n v="2"/>
    <n v="464854"/>
    <n v="69"/>
    <n v="15047932"/>
  </r>
  <r>
    <d v="2015-07-18T00:00:00"/>
    <x v="1"/>
    <d v="2015-07-01T00:00:00"/>
    <x v="13"/>
    <x v="185"/>
    <x v="2099"/>
    <x v="4"/>
    <n v="4510450"/>
    <n v="5.4263565891472867E-2"/>
    <n v="72"/>
    <n v="46393200"/>
    <n v="4"/>
    <n v="2255225"/>
    <n v="0"/>
    <n v="0"/>
    <n v="0"/>
    <n v="0"/>
    <n v="46"/>
    <n v="26619705"/>
    <n v="0"/>
    <n v="0"/>
    <n v="10"/>
    <n v="1812285"/>
  </r>
  <r>
    <d v="2015-07-19T00:00:00"/>
    <x v="2"/>
    <d v="2015-07-01T00:00:00"/>
    <x v="13"/>
    <x v="92"/>
    <x v="2100"/>
    <x v="3"/>
    <n v="1933050"/>
    <n v="3.5294117647058823E-2"/>
    <n v="52"/>
    <n v="33506200"/>
    <n v="5"/>
    <n v="3100934"/>
    <n v="0"/>
    <n v="0"/>
    <n v="0"/>
    <n v="0"/>
    <n v="25"/>
    <n v="15504670"/>
    <n v="0"/>
    <n v="0"/>
    <n v="0"/>
    <n v="0"/>
  </r>
  <r>
    <d v="2015-07-20T00:00:00"/>
    <x v="3"/>
    <d v="2015-07-01T00:00:00"/>
    <x v="13"/>
    <x v="37"/>
    <x v="2101"/>
    <x v="2"/>
    <n v="1288700"/>
    <n v="3.3898305084745763E-2"/>
    <n v="30"/>
    <n v="19330500"/>
    <n v="7"/>
    <n v="3393577"/>
    <n v="0"/>
    <n v="0"/>
    <n v="0"/>
    <n v="0"/>
    <n v="20"/>
    <n v="11980881"/>
    <n v="0"/>
    <n v="0"/>
    <n v="3"/>
    <n v="867873"/>
  </r>
  <r>
    <d v="2015-07-21T00:00:00"/>
    <x v="4"/>
    <d v="2015-07-01T00:00:00"/>
    <x v="13"/>
    <x v="73"/>
    <x v="2102"/>
    <x v="3"/>
    <n v="1933050"/>
    <n v="3.614457831325301E-2"/>
    <n v="37"/>
    <n v="23840950"/>
    <n v="9"/>
    <n v="5799150"/>
    <n v="0"/>
    <n v="0"/>
    <n v="0"/>
    <n v="0"/>
    <n v="34"/>
    <n v="20276886"/>
    <n v="3"/>
    <n v="451714"/>
    <n v="58"/>
    <n v="12992122"/>
  </r>
  <r>
    <d v="2015-07-22T00:00:00"/>
    <x v="5"/>
    <d v="2015-07-01T00:00:00"/>
    <x v="13"/>
    <x v="53"/>
    <x v="2103"/>
    <x v="3"/>
    <n v="1933050"/>
    <n v="3.7037037037037035E-2"/>
    <n v="31"/>
    <n v="19974850"/>
    <n v="11"/>
    <n v="7087850"/>
    <n v="0"/>
    <n v="0"/>
    <n v="0"/>
    <n v="0"/>
    <n v="36"/>
    <n v="21323953"/>
    <n v="2"/>
    <n v="644350"/>
    <n v="82"/>
    <n v="20358175"/>
  </r>
  <r>
    <d v="2015-07-23T00:00:00"/>
    <x v="6"/>
    <d v="2015-07-01T00:00:00"/>
    <x v="13"/>
    <x v="58"/>
    <x v="2104"/>
    <x v="7"/>
    <n v="3221750"/>
    <n v="6.7567567567567571E-2"/>
    <n v="29"/>
    <n v="18686150"/>
    <n v="9"/>
    <n v="4913168"/>
    <n v="0"/>
    <n v="0"/>
    <n v="0"/>
    <n v="0"/>
    <n v="31"/>
    <n v="16853777"/>
    <n v="14"/>
    <n v="2091183"/>
    <n v="86"/>
    <n v="20718122"/>
  </r>
  <r>
    <d v="2015-07-24T00:00:00"/>
    <x v="0"/>
    <d v="2015-07-01T00:00:00"/>
    <x v="13"/>
    <x v="173"/>
    <x v="2105"/>
    <x v="6"/>
    <n v="2577400"/>
    <n v="3.3613445378151259E-2"/>
    <n v="51"/>
    <n v="32861850"/>
    <n v="10"/>
    <n v="6201868"/>
    <n v="0"/>
    <n v="0"/>
    <n v="0"/>
    <n v="0"/>
    <n v="54"/>
    <n v="31593281"/>
    <n v="6"/>
    <n v="1310574"/>
    <n v="102"/>
    <n v="24795016"/>
  </r>
  <r>
    <d v="2015-07-25T00:00:00"/>
    <x v="1"/>
    <d v="2015-07-01T00:00:00"/>
    <x v="13"/>
    <x v="190"/>
    <x v="2106"/>
    <x v="4"/>
    <n v="4389634"/>
    <n v="5.2631578947368418E-2"/>
    <n v="55"/>
    <n v="35439250"/>
    <n v="11"/>
    <n v="6172336"/>
    <n v="0"/>
    <n v="0"/>
    <n v="0"/>
    <n v="0"/>
    <n v="60"/>
    <n v="34049862"/>
    <n v="0"/>
    <n v="0"/>
    <n v="15"/>
    <n v="3090942"/>
  </r>
  <r>
    <d v="2015-07-26T00:00:00"/>
    <x v="2"/>
    <d v="2015-07-01T00:00:00"/>
    <x v="13"/>
    <x v="116"/>
    <x v="2107"/>
    <x v="5"/>
    <n v="3866100"/>
    <n v="3.7735849056603772E-2"/>
    <n v="74"/>
    <n v="47681900"/>
    <n v="12"/>
    <n v="6362954"/>
    <n v="0"/>
    <n v="0"/>
    <n v="0"/>
    <n v="0"/>
    <n v="67"/>
    <n v="38560312"/>
    <n v="0"/>
    <n v="0"/>
    <n v="0"/>
    <n v="0"/>
  </r>
  <r>
    <d v="2015-07-27T00:00:00"/>
    <x v="3"/>
    <d v="2015-07-01T00:00:00"/>
    <x v="13"/>
    <x v="179"/>
    <x v="2108"/>
    <x v="2"/>
    <n v="1288700"/>
    <n v="1.5748031496062992E-2"/>
    <n v="53"/>
    <n v="33828375"/>
    <n v="11"/>
    <n v="6725404"/>
    <n v="0"/>
    <n v="0"/>
    <n v="0"/>
    <n v="0"/>
    <n v="61"/>
    <n v="35539922"/>
    <n v="2"/>
    <n v="644350"/>
    <n v="63"/>
    <n v="13501988"/>
  </r>
  <r>
    <d v="2015-07-28T00:00:00"/>
    <x v="4"/>
    <d v="2015-07-01T00:00:00"/>
    <x v="13"/>
    <x v="183"/>
    <x v="2109"/>
    <x v="2"/>
    <n v="1167884"/>
    <n v="2.1739130434782608E-2"/>
    <n v="40"/>
    <n v="25774000"/>
    <n v="13"/>
    <n v="6666338"/>
    <n v="0"/>
    <n v="0"/>
    <n v="0"/>
    <n v="0"/>
    <n v="37"/>
    <n v="21364223"/>
    <n v="1"/>
    <n v="200000"/>
    <n v="75"/>
    <n v="16119194"/>
  </r>
  <r>
    <d v="2015-07-29T00:00:00"/>
    <x v="5"/>
    <d v="2015-07-01T00:00:00"/>
    <x v="13"/>
    <x v="94"/>
    <x v="2110"/>
    <x v="2"/>
    <n v="1288700"/>
    <n v="2.0618556701030927E-2"/>
    <n v="30"/>
    <n v="19330500"/>
    <n v="13"/>
    <n v="6485115"/>
    <n v="0"/>
    <n v="0"/>
    <n v="0"/>
    <n v="0"/>
    <n v="52"/>
    <n v="30908659"/>
    <n v="0"/>
    <n v="0"/>
    <n v="75"/>
    <n v="22632504"/>
  </r>
  <r>
    <d v="2015-07-30T00:00:00"/>
    <x v="6"/>
    <d v="2015-07-01T00:00:00"/>
    <x v="13"/>
    <x v="84"/>
    <x v="2111"/>
    <x v="3"/>
    <n v="1933050"/>
    <n v="4.1666666666666664E-2"/>
    <n v="28"/>
    <n v="18041800"/>
    <n v="9"/>
    <n v="5033984"/>
    <n v="1"/>
    <n v="644350"/>
    <n v="0"/>
    <n v="0"/>
    <n v="31"/>
    <n v="18585467"/>
    <n v="3"/>
    <n v="816907"/>
    <n v="100"/>
    <n v="29792314"/>
  </r>
  <r>
    <d v="2015-07-31T00:00:00"/>
    <x v="0"/>
    <d v="2015-07-01T00:00:00"/>
    <x v="13"/>
    <x v="51"/>
    <x v="2112"/>
    <x v="2"/>
    <n v="1288700"/>
    <n v="3.4482758620689655E-2"/>
    <n v="28"/>
    <n v="18041800"/>
    <n v="1"/>
    <n v="644350"/>
    <n v="0"/>
    <n v="0"/>
    <n v="0"/>
    <n v="0"/>
    <n v="27"/>
    <n v="15947660"/>
    <n v="0"/>
    <n v="0"/>
    <n v="65"/>
    <n v="19715003"/>
  </r>
  <r>
    <d v="2015-08-01T00:00:00"/>
    <x v="1"/>
    <d v="2015-08-01T00:00:00"/>
    <x v="13"/>
    <x v="174"/>
    <x v="2113"/>
    <x v="2"/>
    <n v="1288700"/>
    <n v="1.9801980198019802E-2"/>
    <n v="34"/>
    <n v="21907900"/>
    <n v="6"/>
    <n v="3302293"/>
    <n v="0"/>
    <n v="0"/>
    <n v="0"/>
    <n v="0"/>
    <n v="59"/>
    <n v="35479518"/>
    <n v="0"/>
    <n v="0"/>
    <n v="4"/>
    <n v="1256450"/>
  </r>
  <r>
    <d v="2015-08-02T00:00:00"/>
    <x v="2"/>
    <d v="2015-08-01T00:00:00"/>
    <x v="13"/>
    <x v="96"/>
    <x v="2114"/>
    <x v="1"/>
    <n v="644350"/>
    <n v="1.6129032258064516E-2"/>
    <n v="29"/>
    <n v="18686150"/>
    <n v="8"/>
    <n v="4470177"/>
    <n v="1"/>
    <n v="644350"/>
    <n v="0"/>
    <n v="0"/>
    <n v="23"/>
    <n v="12584959"/>
    <n v="0"/>
    <n v="0"/>
    <n v="0"/>
    <n v="0"/>
  </r>
  <r>
    <d v="2015-08-03T00:00:00"/>
    <x v="3"/>
    <d v="2015-08-01T00:00:00"/>
    <x v="13"/>
    <x v="76"/>
    <x v="2115"/>
    <x v="7"/>
    <n v="2899575"/>
    <n v="6.5789473684210523E-2"/>
    <n v="30"/>
    <n v="19330500"/>
    <n v="8"/>
    <n v="4510450"/>
    <n v="0"/>
    <n v="0"/>
    <n v="0"/>
    <n v="0"/>
    <n v="33"/>
    <n v="18786823"/>
    <n v="1"/>
    <n v="72289"/>
    <n v="81"/>
    <n v="24051601"/>
  </r>
  <r>
    <d v="2015-08-04T00:00:00"/>
    <x v="4"/>
    <d v="2015-08-01T00:00:00"/>
    <x v="13"/>
    <x v="96"/>
    <x v="2116"/>
    <x v="2"/>
    <n v="1167884"/>
    <n v="3.2258064516129031E-2"/>
    <n v="23"/>
    <n v="14820050"/>
    <n v="3"/>
    <n v="1933050"/>
    <n v="0"/>
    <n v="0"/>
    <n v="0"/>
    <n v="0"/>
    <n v="34"/>
    <n v="20035255"/>
    <n v="3"/>
    <n v="440185"/>
    <n v="97"/>
    <n v="25593915"/>
  </r>
  <r>
    <d v="2015-08-05T00:00:00"/>
    <x v="5"/>
    <d v="2015-08-01T00:00:00"/>
    <x v="13"/>
    <x v="59"/>
    <x v="2117"/>
    <x v="2"/>
    <n v="1288700"/>
    <n v="3.125E-2"/>
    <n v="24"/>
    <n v="15464400"/>
    <n v="6"/>
    <n v="3866100"/>
    <n v="0"/>
    <n v="0"/>
    <n v="0"/>
    <n v="0"/>
    <n v="32"/>
    <n v="19249954"/>
    <n v="3"/>
    <n v="751291"/>
    <n v="102"/>
    <n v="29108622"/>
  </r>
  <r>
    <d v="2015-08-06T00:00:00"/>
    <x v="6"/>
    <d v="2015-08-01T00:00:00"/>
    <x v="13"/>
    <x v="70"/>
    <x v="2118"/>
    <x v="6"/>
    <n v="2577400"/>
    <n v="5.0632911392405063E-2"/>
    <n v="29"/>
    <n v="18686150"/>
    <n v="5"/>
    <n v="2778759"/>
    <n v="0"/>
    <n v="0"/>
    <n v="0"/>
    <n v="0"/>
    <n v="41"/>
    <n v="24002033"/>
    <n v="3"/>
    <n v="850000"/>
    <n v="86"/>
    <n v="25599817"/>
  </r>
  <r>
    <d v="2015-08-07T00:00:00"/>
    <x v="0"/>
    <d v="2015-08-01T00:00:00"/>
    <x v="13"/>
    <x v="158"/>
    <x v="2119"/>
    <x v="8"/>
    <n v="5799150"/>
    <n v="4.9450549450549448E-2"/>
    <n v="84"/>
    <n v="54125400"/>
    <n v="11"/>
    <n v="6201868"/>
    <n v="0"/>
    <n v="0"/>
    <n v="0"/>
    <n v="0"/>
    <n v="78"/>
    <n v="44802446"/>
    <n v="0"/>
    <n v="0"/>
    <n v="0"/>
    <n v="0"/>
  </r>
  <r>
    <d v="2015-08-08T00:00:00"/>
    <x v="1"/>
    <d v="2015-08-01T00:00:00"/>
    <x v="13"/>
    <x v="97"/>
    <x v="2120"/>
    <x v="7"/>
    <n v="3221750"/>
    <n v="5.0505050505050504E-2"/>
    <n v="43"/>
    <n v="27707050"/>
    <n v="5"/>
    <n v="2617671"/>
    <n v="0"/>
    <n v="0"/>
    <n v="0"/>
    <n v="0"/>
    <n v="46"/>
    <n v="25693450"/>
    <n v="0"/>
    <n v="0"/>
    <n v="10"/>
    <n v="3449908"/>
  </r>
  <r>
    <d v="2015-08-09T00:00:00"/>
    <x v="2"/>
    <d v="2015-08-01T00:00:00"/>
    <x v="13"/>
    <x v="103"/>
    <x v="2121"/>
    <x v="11"/>
    <n v="5154800"/>
    <n v="6.1068702290076333E-2"/>
    <n v="57"/>
    <n v="36727950"/>
    <n v="11"/>
    <n v="5557518"/>
    <n v="0"/>
    <n v="0"/>
    <n v="0"/>
    <n v="0"/>
    <n v="55"/>
    <n v="30103219"/>
    <n v="0"/>
    <n v="0"/>
    <n v="0"/>
    <n v="0"/>
  </r>
  <r>
    <d v="2015-08-10T00:00:00"/>
    <x v="3"/>
    <d v="2015-08-01T00:00:00"/>
    <x v="13"/>
    <x v="82"/>
    <x v="2122"/>
    <x v="11"/>
    <n v="5154800"/>
    <n v="8.5106382978723402E-2"/>
    <n v="37"/>
    <n v="23840950"/>
    <n v="4"/>
    <n v="2255225"/>
    <n v="1"/>
    <n v="644350"/>
    <n v="0"/>
    <n v="0"/>
    <n v="44"/>
    <n v="25693450"/>
    <n v="3"/>
    <n v="484951"/>
    <n v="92"/>
    <n v="23137471"/>
  </r>
  <r>
    <d v="2015-08-11T00:00:00"/>
    <x v="4"/>
    <d v="2015-08-01T00:00:00"/>
    <x v="13"/>
    <x v="65"/>
    <x v="2123"/>
    <x v="7"/>
    <n v="3221750"/>
    <n v="5.5555555555555552E-2"/>
    <n v="30"/>
    <n v="19330500"/>
    <n v="9"/>
    <n v="4832625"/>
    <n v="0"/>
    <n v="0"/>
    <n v="0"/>
    <n v="0"/>
    <n v="46"/>
    <n v="28129903"/>
    <n v="0"/>
    <n v="0"/>
    <n v="91"/>
    <n v="26874117"/>
  </r>
  <r>
    <d v="2015-08-12T00:00:00"/>
    <x v="5"/>
    <d v="2015-08-01T00:00:00"/>
    <x v="13"/>
    <x v="191"/>
    <x v="2124"/>
    <x v="7"/>
    <n v="3221750"/>
    <n v="4.5871559633027525E-2"/>
    <n v="35"/>
    <n v="22552250"/>
    <n v="7"/>
    <n v="4510450"/>
    <n v="0"/>
    <n v="0"/>
    <n v="0"/>
    <n v="0"/>
    <n v="62"/>
    <n v="35284869"/>
    <n v="6"/>
    <n v="1152907"/>
    <n v="86"/>
    <n v="24839943"/>
  </r>
  <r>
    <d v="2015-08-13T00:00:00"/>
    <x v="6"/>
    <d v="2015-08-01T00:00:00"/>
    <x v="13"/>
    <x v="70"/>
    <x v="2125"/>
    <x v="2"/>
    <n v="1288700"/>
    <n v="2.5316455696202531E-2"/>
    <n v="23"/>
    <n v="14820050"/>
    <n v="21"/>
    <n v="12967543"/>
    <n v="0"/>
    <n v="0"/>
    <n v="0"/>
    <n v="0"/>
    <n v="33"/>
    <n v="19753351"/>
    <n v="0"/>
    <n v="0"/>
    <n v="96"/>
    <n v="30581349"/>
  </r>
  <r>
    <d v="2015-08-14T00:00:00"/>
    <x v="0"/>
    <d v="2015-08-01T00:00:00"/>
    <x v="13"/>
    <x v="192"/>
    <x v="2126"/>
    <x v="3"/>
    <n v="1933050"/>
    <n v="3.8461538461538464E-2"/>
    <n v="14"/>
    <n v="9020900"/>
    <n v="25"/>
    <n v="15142225"/>
    <n v="0"/>
    <n v="0"/>
    <n v="0"/>
    <n v="0"/>
    <n v="36"/>
    <n v="20639334"/>
    <n v="0"/>
    <n v="0"/>
    <n v="80"/>
    <n v="22589110"/>
  </r>
  <r>
    <d v="2015-08-15T00:00:00"/>
    <x v="1"/>
    <d v="2015-08-01T00:00:00"/>
    <x v="13"/>
    <x v="93"/>
    <x v="2127"/>
    <x v="2"/>
    <n v="1288700"/>
    <n v="2.0833333333333332E-2"/>
    <n v="47"/>
    <n v="30284450"/>
    <n v="9"/>
    <n v="12001018"/>
    <n v="1"/>
    <n v="644350"/>
    <n v="0"/>
    <n v="0"/>
    <n v="37"/>
    <n v="20760147"/>
    <n v="0"/>
    <n v="0"/>
    <n v="18"/>
    <n v="3404257"/>
  </r>
  <r>
    <d v="2015-08-16T00:00:00"/>
    <x v="2"/>
    <d v="2015-08-01T00:00:00"/>
    <x v="13"/>
    <x v="49"/>
    <x v="2128"/>
    <x v="0"/>
    <n v="0"/>
    <n v="0"/>
    <n v="28"/>
    <n v="18041800"/>
    <n v="2"/>
    <n v="1288700"/>
    <n v="0"/>
    <n v="0"/>
    <n v="0"/>
    <n v="0"/>
    <n v="30"/>
    <n v="17457855"/>
    <n v="0"/>
    <n v="0"/>
    <n v="0"/>
    <n v="0"/>
  </r>
  <r>
    <d v="2015-08-17T00:00:00"/>
    <x v="3"/>
    <d v="2015-08-01T00:00:00"/>
    <x v="13"/>
    <x v="44"/>
    <x v="2129"/>
    <x v="7"/>
    <n v="3221750"/>
    <n v="6.4935064935064929E-2"/>
    <n v="36"/>
    <n v="23196600"/>
    <n v="7"/>
    <n v="3040527"/>
    <n v="0"/>
    <n v="0"/>
    <n v="0"/>
    <n v="0"/>
    <n v="29"/>
    <n v="16511464"/>
    <n v="0"/>
    <n v="0"/>
    <n v="0"/>
    <n v="0"/>
  </r>
  <r>
    <d v="2015-08-18T00:00:00"/>
    <x v="4"/>
    <d v="2015-08-01T00:00:00"/>
    <x v="13"/>
    <x v="100"/>
    <x v="2130"/>
    <x v="3"/>
    <n v="1933050"/>
    <n v="3.0612244897959183E-2"/>
    <n v="35"/>
    <n v="22552250"/>
    <n v="14"/>
    <n v="8698725"/>
    <n v="0"/>
    <n v="0"/>
    <n v="0"/>
    <n v="0"/>
    <n v="46"/>
    <n v="27767453"/>
    <n v="1"/>
    <n v="169082"/>
    <n v="66"/>
    <n v="21091360"/>
  </r>
  <r>
    <d v="2015-08-19T00:00:00"/>
    <x v="5"/>
    <d v="2015-08-01T00:00:00"/>
    <x v="13"/>
    <x v="172"/>
    <x v="2131"/>
    <x v="7"/>
    <n v="3221750"/>
    <n v="3.7037037037037035E-2"/>
    <n v="41"/>
    <n v="26418350"/>
    <n v="15"/>
    <n v="9192727"/>
    <n v="0"/>
    <n v="0"/>
    <n v="0"/>
    <n v="0"/>
    <n v="74"/>
    <n v="43795658"/>
    <n v="2"/>
    <n v="750000"/>
    <n v="90"/>
    <n v="24312169"/>
  </r>
  <r>
    <d v="2015-08-20T00:00:00"/>
    <x v="6"/>
    <d v="2015-08-01T00:00:00"/>
    <x v="13"/>
    <x v="190"/>
    <x v="2132"/>
    <x v="5"/>
    <n v="3866100"/>
    <n v="4.5112781954887216E-2"/>
    <n v="46"/>
    <n v="29640100"/>
    <n v="24"/>
    <n v="13230654"/>
    <n v="1"/>
    <n v="644350"/>
    <n v="0"/>
    <n v="0"/>
    <n v="56"/>
    <n v="32586657"/>
    <n v="4"/>
    <n v="1166525"/>
    <n v="77"/>
    <n v="21318781"/>
  </r>
  <r>
    <d v="2015-08-21T00:00:00"/>
    <x v="0"/>
    <d v="2015-08-01T00:00:00"/>
    <x v="13"/>
    <x v="192"/>
    <x v="2133"/>
    <x v="4"/>
    <n v="4510450"/>
    <n v="8.9743589743589744E-2"/>
    <n v="33"/>
    <n v="21263550"/>
    <n v="6"/>
    <n v="3866100"/>
    <n v="2"/>
    <n v="1288700"/>
    <n v="0"/>
    <n v="0"/>
    <n v="30"/>
    <n v="18001524"/>
    <n v="2"/>
    <n v="204857"/>
    <n v="82"/>
    <n v="22102597"/>
  </r>
  <r>
    <d v="2015-08-22T00:00:00"/>
    <x v="1"/>
    <d v="2015-08-01T00:00:00"/>
    <x v="13"/>
    <x v="97"/>
    <x v="2134"/>
    <x v="2"/>
    <n v="1288700"/>
    <n v="2.0202020202020204E-2"/>
    <n v="46"/>
    <n v="29640100"/>
    <n v="12"/>
    <n v="7410025"/>
    <n v="0"/>
    <n v="0"/>
    <n v="0"/>
    <n v="0"/>
    <n v="39"/>
    <n v="22532109"/>
    <n v="0"/>
    <n v="0"/>
    <n v="20"/>
    <n v="4725964"/>
  </r>
  <r>
    <d v="2015-08-23T00:00:00"/>
    <x v="2"/>
    <d v="2015-08-01T00:00:00"/>
    <x v="13"/>
    <x v="189"/>
    <x v="2135"/>
    <x v="6"/>
    <n v="2577400"/>
    <n v="3.7383177570093455E-2"/>
    <n v="42"/>
    <n v="27062700"/>
    <n v="6"/>
    <n v="3866100"/>
    <n v="0"/>
    <n v="0"/>
    <n v="0"/>
    <n v="0"/>
    <n v="55"/>
    <n v="32056324"/>
    <n v="0"/>
    <n v="0"/>
    <n v="0"/>
    <n v="0"/>
  </r>
  <r>
    <d v="2015-08-24T00:00:00"/>
    <x v="3"/>
    <d v="2015-08-01T00:00:00"/>
    <x v="13"/>
    <x v="104"/>
    <x v="2136"/>
    <x v="7"/>
    <n v="3221750"/>
    <n v="4.9019607843137254E-2"/>
    <n v="33"/>
    <n v="21263550"/>
    <n v="16"/>
    <n v="9343075"/>
    <n v="0"/>
    <n v="0"/>
    <n v="0"/>
    <n v="0"/>
    <n v="48"/>
    <n v="28311123"/>
    <n v="0"/>
    <n v="0"/>
    <n v="77"/>
    <n v="23202544"/>
  </r>
  <r>
    <d v="2015-08-25T00:00:00"/>
    <x v="4"/>
    <d v="2015-08-01T00:00:00"/>
    <x v="13"/>
    <x v="56"/>
    <x v="2137"/>
    <x v="1"/>
    <n v="644350"/>
    <n v="1.4084507042253521E-2"/>
    <n v="21"/>
    <n v="13531350"/>
    <n v="15"/>
    <n v="7933559"/>
    <n v="0"/>
    <n v="0"/>
    <n v="0"/>
    <n v="0"/>
    <n v="34"/>
    <n v="18833810"/>
    <n v="2"/>
    <n v="200000"/>
    <n v="98"/>
    <n v="27069346"/>
  </r>
  <r>
    <d v="2015-08-26T00:00:00"/>
    <x v="5"/>
    <d v="2015-08-01T00:00:00"/>
    <x v="13"/>
    <x v="74"/>
    <x v="2138"/>
    <x v="3"/>
    <n v="1933050"/>
    <n v="4.4776119402985072E-2"/>
    <n v="14"/>
    <n v="9020900"/>
    <n v="16"/>
    <n v="9343075"/>
    <n v="0"/>
    <n v="0"/>
    <n v="0"/>
    <n v="0"/>
    <n v="34"/>
    <n v="20337292"/>
    <n v="3"/>
    <n v="665700"/>
    <n v="89"/>
    <n v="27955209"/>
  </r>
  <r>
    <d v="2015-08-27T00:00:00"/>
    <x v="6"/>
    <d v="2015-08-01T00:00:00"/>
    <x v="13"/>
    <x v="43"/>
    <x v="2139"/>
    <x v="0"/>
    <n v="0"/>
    <n v="0"/>
    <n v="14"/>
    <n v="9020900"/>
    <n v="7"/>
    <n v="4510450"/>
    <n v="0"/>
    <n v="0"/>
    <n v="0"/>
    <n v="0"/>
    <n v="13"/>
    <n v="7470431"/>
    <n v="1"/>
    <n v="142679"/>
    <n v="86"/>
    <n v="25310073"/>
  </r>
  <r>
    <d v="2015-08-28T00:00:00"/>
    <x v="0"/>
    <d v="2015-08-01T00:00:00"/>
    <x v="13"/>
    <x v="79"/>
    <x v="2140"/>
    <x v="0"/>
    <n v="0"/>
    <n v="0"/>
    <n v="14"/>
    <n v="9020900"/>
    <n v="10"/>
    <n v="21142734"/>
    <n v="0"/>
    <n v="0"/>
    <n v="0"/>
    <n v="0"/>
    <n v="28"/>
    <n v="16511465"/>
    <n v="2"/>
    <n v="686275"/>
    <n v="82"/>
    <n v="23211315"/>
  </r>
  <r>
    <d v="2015-08-29T00:00:00"/>
    <x v="1"/>
    <d v="2015-08-01T00:00:00"/>
    <x v="13"/>
    <x v="25"/>
    <x v="2141"/>
    <x v="0"/>
    <n v="0"/>
    <n v="0"/>
    <n v="8"/>
    <n v="5154800"/>
    <n v="6"/>
    <n v="3543925"/>
    <n v="0"/>
    <n v="0"/>
    <n v="0"/>
    <n v="0"/>
    <n v="11"/>
    <n v="6060915"/>
    <n v="0"/>
    <n v="0"/>
    <n v="12"/>
    <n v="3714609"/>
  </r>
  <r>
    <d v="2015-08-30T00:00:00"/>
    <x v="2"/>
    <d v="2015-08-01T00:00:00"/>
    <x v="13"/>
    <x v="54"/>
    <x v="2142"/>
    <x v="3"/>
    <n v="1933050"/>
    <n v="6.8181818181818177E-2"/>
    <n v="15"/>
    <n v="9665250"/>
    <n v="9"/>
    <n v="4682277"/>
    <n v="0"/>
    <n v="0"/>
    <n v="0"/>
    <n v="0"/>
    <n v="17"/>
    <n v="10047831"/>
    <n v="0"/>
    <n v="0"/>
    <n v="0"/>
    <n v="0"/>
  </r>
  <r>
    <d v="2015-08-31T00:00:00"/>
    <x v="3"/>
    <d v="2015-08-01T00:00:00"/>
    <x v="13"/>
    <x v="66"/>
    <x v="2143"/>
    <x v="2"/>
    <n v="1288700"/>
    <n v="3.2786885245901641E-2"/>
    <n v="24"/>
    <n v="15464400"/>
    <n v="5"/>
    <n v="2456584"/>
    <n v="0"/>
    <n v="0"/>
    <n v="0"/>
    <n v="0"/>
    <n v="30"/>
    <n v="18001524"/>
    <n v="0"/>
    <n v="0"/>
    <n v="81"/>
    <n v="23559442"/>
  </r>
  <r>
    <d v="2015-09-01T00:00:00"/>
    <x v="4"/>
    <d v="2015-09-01T00:00:00"/>
    <x v="13"/>
    <x v="28"/>
    <x v="2144"/>
    <x v="2"/>
    <n v="1288700"/>
    <n v="5.5555555555555552E-2"/>
    <n v="14"/>
    <n v="9020900"/>
    <n v="2"/>
    <n v="816177"/>
    <n v="1"/>
    <n v="644350"/>
    <n v="0"/>
    <n v="0"/>
    <n v="17"/>
    <n v="9933728"/>
    <n v="1"/>
    <n v="172557"/>
    <n v="87"/>
    <n v="26182701"/>
  </r>
  <r>
    <d v="2015-09-02T00:00:00"/>
    <x v="5"/>
    <d v="2015-09-01T00:00:00"/>
    <x v="13"/>
    <x v="178"/>
    <x v="2145"/>
    <x v="6"/>
    <n v="2577400"/>
    <n v="3.7735849056603772E-2"/>
    <n v="34"/>
    <n v="21907900"/>
    <n v="20"/>
    <n v="11799659"/>
    <n v="0"/>
    <n v="0"/>
    <n v="0"/>
    <n v="0"/>
    <n v="48"/>
    <n v="28572889"/>
    <n v="1"/>
    <n v="80223"/>
    <n v="77"/>
    <n v="24543874"/>
  </r>
  <r>
    <d v="2015-09-03T00:00:00"/>
    <x v="6"/>
    <d v="2015-09-01T00:00:00"/>
    <x v="13"/>
    <x v="82"/>
    <x v="2146"/>
    <x v="5"/>
    <n v="3866100"/>
    <n v="6.3829787234042548E-2"/>
    <n v="29"/>
    <n v="18686150"/>
    <n v="15"/>
    <n v="8054375"/>
    <n v="0"/>
    <n v="0"/>
    <n v="0"/>
    <n v="0"/>
    <n v="44"/>
    <n v="24686654"/>
    <n v="2"/>
    <n v="394526"/>
    <n v="90"/>
    <n v="24697597"/>
  </r>
  <r>
    <d v="2015-09-04T00:00:00"/>
    <x v="0"/>
    <d v="2015-09-01T00:00:00"/>
    <x v="13"/>
    <x v="193"/>
    <x v="2147"/>
    <x v="12"/>
    <n v="8255734"/>
    <n v="0.10317460317460317"/>
    <n v="38"/>
    <n v="24485300"/>
    <n v="17"/>
    <n v="9222259"/>
    <n v="0"/>
    <n v="0"/>
    <n v="0"/>
    <n v="0"/>
    <n v="58"/>
    <n v="33304835"/>
    <n v="5"/>
    <n v="780569"/>
    <n v="60"/>
    <n v="19500052"/>
  </r>
  <r>
    <d v="2015-09-05T00:00:00"/>
    <x v="1"/>
    <d v="2015-09-01T00:00:00"/>
    <x v="13"/>
    <x v="190"/>
    <x v="2148"/>
    <x v="11"/>
    <n v="5154800"/>
    <n v="6.0150375939849621E-2"/>
    <n v="55"/>
    <n v="35439250"/>
    <n v="10"/>
    <n v="5407170"/>
    <n v="0"/>
    <n v="0"/>
    <n v="0"/>
    <n v="0"/>
    <n v="60"/>
    <n v="33412225"/>
    <n v="0"/>
    <n v="0"/>
    <n v="8"/>
    <n v="1759874"/>
  </r>
  <r>
    <d v="2015-09-06T00:00:00"/>
    <x v="2"/>
    <d v="2015-09-01T00:00:00"/>
    <x v="13"/>
    <x v="194"/>
    <x v="2149"/>
    <x v="9"/>
    <n v="7732200"/>
    <n v="7.0588235294117646E-2"/>
    <n v="70"/>
    <n v="45104500"/>
    <n v="18"/>
    <n v="24294679"/>
    <n v="0"/>
    <n v="0"/>
    <n v="0"/>
    <n v="0"/>
    <n v="70"/>
    <n v="39969823"/>
    <n v="0"/>
    <n v="0"/>
    <n v="0"/>
    <n v="0"/>
  </r>
  <r>
    <d v="2015-09-07T00:00:00"/>
    <x v="3"/>
    <d v="2015-09-01T00:00:00"/>
    <x v="13"/>
    <x v="172"/>
    <x v="2150"/>
    <x v="8"/>
    <n v="5799150"/>
    <n v="6.6666666666666666E-2"/>
    <n v="47"/>
    <n v="30284450"/>
    <n v="16"/>
    <n v="10833134"/>
    <n v="0"/>
    <n v="0"/>
    <n v="0"/>
    <n v="0"/>
    <n v="63"/>
    <n v="37634059"/>
    <n v="1"/>
    <n v="250000"/>
    <n v="79"/>
    <n v="22315886"/>
  </r>
  <r>
    <d v="2015-09-08T00:00:00"/>
    <x v="4"/>
    <d v="2015-09-01T00:00:00"/>
    <x v="13"/>
    <x v="195"/>
    <x v="2151"/>
    <x v="10"/>
    <n v="6443500"/>
    <n v="6.25E-2"/>
    <n v="42"/>
    <n v="27062700"/>
    <n v="19"/>
    <n v="10833134"/>
    <n v="0"/>
    <n v="0"/>
    <n v="0"/>
    <n v="0"/>
    <n v="89"/>
    <n v="51829893"/>
    <n v="5"/>
    <n v="1184577"/>
    <n v="70"/>
    <n v="20798004"/>
  </r>
  <r>
    <d v="2015-09-09T00:00:00"/>
    <x v="5"/>
    <d v="2015-09-01T00:00:00"/>
    <x v="13"/>
    <x v="196"/>
    <x v="2152"/>
    <x v="13"/>
    <n v="9020900"/>
    <n v="5.3030303030303032E-2"/>
    <n v="104"/>
    <n v="66891584"/>
    <n v="29"/>
    <n v="15222768"/>
    <n v="0"/>
    <n v="0"/>
    <n v="0"/>
    <n v="0"/>
    <n v="117"/>
    <n v="66770754"/>
    <n v="4"/>
    <n v="1017325"/>
    <n v="89"/>
    <n v="26809054"/>
  </r>
  <r>
    <d v="2015-09-10T00:00:00"/>
    <x v="6"/>
    <d v="2015-09-01T00:00:00"/>
    <x v="13"/>
    <x v="189"/>
    <x v="2153"/>
    <x v="7"/>
    <n v="3221750"/>
    <n v="4.6728971962616821E-2"/>
    <n v="35"/>
    <n v="22552250"/>
    <n v="9"/>
    <n v="3994971"/>
    <n v="1"/>
    <n v="644350"/>
    <n v="0"/>
    <n v="0"/>
    <n v="57"/>
    <n v="32036265"/>
    <n v="0"/>
    <n v="0"/>
    <n v="69"/>
    <n v="21681302"/>
  </r>
  <r>
    <d v="2015-09-11T00:00:00"/>
    <x v="0"/>
    <d v="2015-09-01T00:00:00"/>
    <x v="13"/>
    <x v="174"/>
    <x v="2154"/>
    <x v="8"/>
    <n v="5799150"/>
    <n v="8.9108910891089105E-2"/>
    <n v="37"/>
    <n v="23840950"/>
    <n v="15"/>
    <n v="7722804"/>
    <n v="0"/>
    <n v="0"/>
    <n v="0"/>
    <n v="0"/>
    <n v="40"/>
    <n v="23478498"/>
    <n v="2"/>
    <n v="229644"/>
    <n v="79"/>
    <n v="21919888"/>
  </r>
  <r>
    <d v="2015-09-12T00:00:00"/>
    <x v="1"/>
    <d v="2015-09-01T00:00:00"/>
    <x v="13"/>
    <x v="10"/>
    <x v="2155"/>
    <x v="0"/>
    <n v="0"/>
    <n v="0"/>
    <n v="3"/>
    <n v="1933050"/>
    <n v="3"/>
    <n v="1610875"/>
    <n v="0"/>
    <n v="0"/>
    <n v="0"/>
    <n v="0"/>
    <n v="8"/>
    <n v="4349362"/>
    <n v="0"/>
    <n v="0"/>
    <n v="4"/>
    <n v="1208681"/>
  </r>
  <r>
    <d v="2015-09-13T00:00:00"/>
    <x v="2"/>
    <d v="2015-09-01T00:00:00"/>
    <x v="13"/>
    <x v="0"/>
    <x v="0"/>
    <x v="0"/>
    <n v="0"/>
    <n v="0"/>
    <n v="0"/>
    <n v="0"/>
    <n v="0"/>
    <n v="0"/>
    <n v="0"/>
    <n v="0"/>
    <n v="0"/>
    <n v="0"/>
    <n v="0"/>
    <n v="0"/>
    <n v="0"/>
    <n v="0"/>
    <n v="1"/>
    <n v="401895"/>
  </r>
  <r>
    <d v="2015-09-14T00:00:00"/>
    <x v="3"/>
    <d v="2015-09-01T00:00:00"/>
    <x v="13"/>
    <x v="5"/>
    <x v="2156"/>
    <x v="0"/>
    <n v="0"/>
    <n v="0"/>
    <n v="1"/>
    <n v="644350"/>
    <n v="3"/>
    <n v="1460527"/>
    <n v="0"/>
    <n v="0"/>
    <n v="0"/>
    <n v="0"/>
    <n v="1"/>
    <n v="463127"/>
    <n v="1"/>
    <n v="322175"/>
    <n v="73"/>
    <n v="20107335"/>
  </r>
  <r>
    <d v="2015-09-15T00:00:00"/>
    <x v="4"/>
    <d v="2015-09-01T00:00:00"/>
    <x v="13"/>
    <x v="99"/>
    <x v="2157"/>
    <x v="4"/>
    <n v="4510450"/>
    <n v="7.3684210526315783E-2"/>
    <n v="32"/>
    <n v="20619200"/>
    <n v="17"/>
    <n v="8870552"/>
    <n v="0"/>
    <n v="0"/>
    <n v="0"/>
    <n v="0"/>
    <n v="39"/>
    <n v="22753605"/>
    <n v="5"/>
    <n v="622175"/>
    <n v="74"/>
    <n v="22011974"/>
  </r>
  <r>
    <d v="2015-09-16T00:00:00"/>
    <x v="5"/>
    <d v="2015-09-01T00:00:00"/>
    <x v="13"/>
    <x v="61"/>
    <x v="2158"/>
    <x v="2"/>
    <n v="1288700"/>
    <n v="3.5714285714285712E-2"/>
    <n v="23"/>
    <n v="14820050"/>
    <n v="9"/>
    <n v="5154800"/>
    <n v="0"/>
    <n v="0"/>
    <n v="0"/>
    <n v="0"/>
    <n v="22"/>
    <n v="12846724"/>
    <n v="1"/>
    <n v="200000"/>
    <n v="86"/>
    <n v="22410194"/>
  </r>
  <r>
    <d v="2015-09-17T00:00:00"/>
    <x v="6"/>
    <d v="2015-09-01T00:00:00"/>
    <x v="13"/>
    <x v="197"/>
    <x v="2159"/>
    <x v="10"/>
    <n v="6443500"/>
    <n v="7.2992700729927001E-2"/>
    <n v="29"/>
    <n v="18686150"/>
    <n v="28"/>
    <n v="17719625"/>
    <n v="0"/>
    <n v="0"/>
    <n v="0"/>
    <n v="0"/>
    <n v="70"/>
    <n v="41218256"/>
    <n v="4"/>
    <n v="793129"/>
    <n v="64"/>
    <n v="18678894"/>
  </r>
  <r>
    <d v="2015-09-18T00:00:00"/>
    <x v="0"/>
    <d v="2015-09-01T00:00:00"/>
    <x v="13"/>
    <x v="91"/>
    <x v="2160"/>
    <x v="2"/>
    <n v="1288700"/>
    <n v="2.9411764705882353E-2"/>
    <n v="34"/>
    <n v="21907900"/>
    <n v="4"/>
    <n v="2577400"/>
    <n v="0"/>
    <n v="0"/>
    <n v="0"/>
    <n v="0"/>
    <n v="28"/>
    <n v="16712826"/>
    <n v="1"/>
    <n v="350000"/>
    <n v="70"/>
    <n v="20691723"/>
  </r>
  <r>
    <d v="2015-09-19T00:00:00"/>
    <x v="1"/>
    <d v="2015-09-01T00:00:00"/>
    <x v="13"/>
    <x v="6"/>
    <x v="2161"/>
    <x v="1"/>
    <n v="322175"/>
    <n v="0.25"/>
    <n v="0"/>
    <n v="0"/>
    <n v="2"/>
    <n v="494002"/>
    <n v="0"/>
    <n v="0"/>
    <n v="0"/>
    <n v="0"/>
    <n v="1"/>
    <n v="107392"/>
    <n v="0"/>
    <n v="0"/>
    <n v="5"/>
    <n v="1204886"/>
  </r>
  <r>
    <d v="2015-09-20T00:00:00"/>
    <x v="2"/>
    <d v="2015-09-01T00:00:00"/>
    <x v="13"/>
    <x v="2"/>
    <x v="2162"/>
    <x v="0"/>
    <n v="0"/>
    <n v="0"/>
    <n v="0"/>
    <n v="0"/>
    <n v="3"/>
    <n v="1288700"/>
    <n v="0"/>
    <n v="0"/>
    <n v="0"/>
    <n v="0"/>
    <n v="0"/>
    <n v="0"/>
    <n v="0"/>
    <n v="0"/>
    <n v="1"/>
    <n v="336275"/>
  </r>
  <r>
    <d v="2015-09-21T00:00:00"/>
    <x v="3"/>
    <d v="2015-09-01T00:00:00"/>
    <x v="13"/>
    <x v="5"/>
    <x v="2163"/>
    <x v="0"/>
    <n v="0"/>
    <n v="0"/>
    <n v="0"/>
    <n v="0"/>
    <n v="3"/>
    <n v="1460527"/>
    <n v="0"/>
    <n v="0"/>
    <n v="0"/>
    <n v="0"/>
    <n v="2"/>
    <n v="845709"/>
    <n v="1"/>
    <n v="300000"/>
    <n v="79"/>
    <n v="19462584"/>
  </r>
  <r>
    <d v="2015-09-22T00:00:00"/>
    <x v="4"/>
    <d v="2015-09-01T00:00:00"/>
    <x v="13"/>
    <x v="4"/>
    <x v="2164"/>
    <x v="0"/>
    <n v="0"/>
    <n v="0"/>
    <n v="0"/>
    <n v="0"/>
    <n v="1"/>
    <n v="171827"/>
    <n v="0"/>
    <n v="0"/>
    <n v="0"/>
    <n v="0"/>
    <n v="1"/>
    <n v="201359"/>
    <n v="3"/>
    <n v="1044350"/>
    <n v="72"/>
    <n v="21626177"/>
  </r>
  <r>
    <d v="2015-09-23T00:00:00"/>
    <x v="5"/>
    <d v="2015-09-01T00:00:00"/>
    <x v="13"/>
    <x v="3"/>
    <x v="2165"/>
    <x v="0"/>
    <n v="0"/>
    <n v="0"/>
    <n v="0"/>
    <n v="0"/>
    <n v="1"/>
    <n v="322175"/>
    <n v="0"/>
    <n v="0"/>
    <n v="0"/>
    <n v="0"/>
    <n v="0"/>
    <n v="0"/>
    <n v="3"/>
    <n v="522175"/>
    <n v="68"/>
    <n v="19667702"/>
  </r>
  <r>
    <d v="2015-09-24T00:00:00"/>
    <x v="6"/>
    <d v="2015-09-01T00:00:00"/>
    <x v="13"/>
    <x v="6"/>
    <x v="2166"/>
    <x v="0"/>
    <n v="0"/>
    <n v="0"/>
    <n v="0"/>
    <n v="0"/>
    <n v="4"/>
    <n v="1138352"/>
    <n v="0"/>
    <n v="0"/>
    <n v="0"/>
    <n v="0"/>
    <n v="0"/>
    <n v="0"/>
    <n v="3"/>
    <n v="794350"/>
    <n v="61"/>
    <n v="16089545"/>
  </r>
  <r>
    <d v="2015-09-25T00:00:00"/>
    <x v="0"/>
    <d v="2015-09-01T00:00:00"/>
    <x v="13"/>
    <x v="49"/>
    <x v="2167"/>
    <x v="6"/>
    <n v="2577400"/>
    <n v="6.6666666666666666E-2"/>
    <n v="23"/>
    <n v="14820050"/>
    <n v="9"/>
    <n v="5799150"/>
    <n v="0"/>
    <n v="0"/>
    <n v="0"/>
    <n v="0"/>
    <n v="24"/>
    <n v="13813251"/>
    <n v="1"/>
    <n v="322175"/>
    <n v="90"/>
    <n v="26133883"/>
  </r>
  <r>
    <d v="2015-09-26T00:00:00"/>
    <x v="1"/>
    <d v="2015-09-01T00:00:00"/>
    <x v="13"/>
    <x v="9"/>
    <x v="2168"/>
    <x v="0"/>
    <n v="0"/>
    <n v="0"/>
    <n v="3"/>
    <n v="1933050"/>
    <n v="4"/>
    <n v="1812234"/>
    <n v="0"/>
    <n v="0"/>
    <n v="0"/>
    <n v="0"/>
    <n v="3"/>
    <n v="1631011"/>
    <n v="0"/>
    <n v="0"/>
    <n v="2"/>
    <n v="750690"/>
  </r>
  <r>
    <d v="2015-09-27T00:00:00"/>
    <x v="2"/>
    <d v="2015-09-01T00:00:00"/>
    <x v="13"/>
    <x v="27"/>
    <x v="2169"/>
    <x v="0"/>
    <n v="0"/>
    <n v="0"/>
    <n v="11"/>
    <n v="7087850"/>
    <n v="2"/>
    <n v="1288700"/>
    <n v="0"/>
    <n v="0"/>
    <n v="0"/>
    <n v="0"/>
    <n v="8"/>
    <n v="4852761"/>
    <n v="0"/>
    <n v="0"/>
    <n v="0"/>
    <n v="0"/>
  </r>
  <r>
    <d v="2015-09-28T00:00:00"/>
    <x v="3"/>
    <d v="2015-09-01T00:00:00"/>
    <x v="13"/>
    <x v="38"/>
    <x v="2170"/>
    <x v="6"/>
    <n v="2577400"/>
    <n v="9.5238095238095233E-2"/>
    <n v="17"/>
    <n v="10953950"/>
    <n v="8"/>
    <n v="4682277"/>
    <n v="0"/>
    <n v="0"/>
    <n v="0"/>
    <n v="0"/>
    <n v="13"/>
    <n v="7329480"/>
    <n v="0"/>
    <n v="0"/>
    <n v="67"/>
    <n v="20547258"/>
  </r>
  <r>
    <d v="2015-09-29T00:00:00"/>
    <x v="4"/>
    <d v="2015-09-01T00:00:00"/>
    <x v="13"/>
    <x v="32"/>
    <x v="2171"/>
    <x v="2"/>
    <n v="1288700"/>
    <n v="5.128205128205128E-2"/>
    <n v="17"/>
    <n v="10953950"/>
    <n v="6"/>
    <n v="2921054"/>
    <n v="0"/>
    <n v="0"/>
    <n v="0"/>
    <n v="0"/>
    <n v="14"/>
    <n v="8477229"/>
    <n v="1"/>
    <n v="322175"/>
    <n v="82"/>
    <n v="26505138"/>
  </r>
  <r>
    <d v="2015-09-30T00:00:00"/>
    <x v="5"/>
    <d v="2015-09-01T00:00:00"/>
    <x v="13"/>
    <x v="2"/>
    <x v="2172"/>
    <x v="0"/>
    <n v="0"/>
    <n v="0"/>
    <n v="0"/>
    <n v="0"/>
    <n v="2"/>
    <n v="926253"/>
    <n v="0"/>
    <n v="0"/>
    <n v="0"/>
    <n v="0"/>
    <n v="1"/>
    <n v="201359"/>
    <n v="4"/>
    <n v="663458"/>
    <n v="72"/>
    <n v="20848562"/>
  </r>
  <r>
    <d v="2015-10-01T00:00:00"/>
    <x v="6"/>
    <d v="2015-10-01T00:00:00"/>
    <x v="13"/>
    <x v="0"/>
    <x v="0"/>
    <x v="0"/>
    <n v="0"/>
    <n v="0"/>
    <n v="0"/>
    <n v="0"/>
    <n v="0"/>
    <n v="0"/>
    <n v="0"/>
    <n v="0"/>
    <n v="0"/>
    <n v="0"/>
    <n v="0"/>
    <n v="0"/>
    <n v="2"/>
    <n v="127464"/>
    <n v="53"/>
    <n v="16297507"/>
  </r>
  <r>
    <d v="2015-10-02T00:00:00"/>
    <x v="0"/>
    <d v="2015-10-01T00:00:00"/>
    <x v="13"/>
    <x v="4"/>
    <x v="2173"/>
    <x v="0"/>
    <n v="0"/>
    <n v="0"/>
    <n v="0"/>
    <n v="0"/>
    <n v="2"/>
    <n v="816177"/>
    <n v="0"/>
    <n v="0"/>
    <n v="0"/>
    <n v="0"/>
    <n v="0"/>
    <n v="0"/>
    <n v="4"/>
    <n v="1141528"/>
    <n v="66"/>
    <n v="20315149"/>
  </r>
  <r>
    <d v="2015-10-03T00:00:00"/>
    <x v="1"/>
    <d v="2015-10-01T00:00:00"/>
    <x v="13"/>
    <x v="9"/>
    <x v="2174"/>
    <x v="1"/>
    <n v="644350"/>
    <n v="0.1"/>
    <n v="2"/>
    <n v="1288700"/>
    <n v="4"/>
    <n v="1782702"/>
    <n v="0"/>
    <n v="0"/>
    <n v="0"/>
    <n v="0"/>
    <n v="3"/>
    <n v="1691418"/>
    <n v="0"/>
    <n v="0"/>
    <n v="7"/>
    <n v="2568072"/>
  </r>
  <r>
    <d v="2015-10-04T00:00:00"/>
    <x v="2"/>
    <d v="2015-10-01T00:00:00"/>
    <x v="13"/>
    <x v="60"/>
    <x v="2175"/>
    <x v="1"/>
    <n v="644350"/>
    <n v="2.4390243902439025E-2"/>
    <n v="13"/>
    <n v="8376550"/>
    <n v="12"/>
    <n v="5498454"/>
    <n v="0"/>
    <n v="0"/>
    <n v="0"/>
    <n v="0"/>
    <n v="15"/>
    <n v="8980627"/>
    <n v="0"/>
    <n v="0"/>
    <n v="0"/>
    <n v="0"/>
  </r>
  <r>
    <d v="2015-10-05T00:00:00"/>
    <x v="3"/>
    <d v="2015-10-01T00:00:00"/>
    <x v="13"/>
    <x v="197"/>
    <x v="2176"/>
    <x v="5"/>
    <n v="3866100"/>
    <n v="4.3795620437956206E-2"/>
    <n v="54"/>
    <n v="34794900"/>
    <n v="14"/>
    <n v="7904027"/>
    <n v="0"/>
    <n v="0"/>
    <n v="0"/>
    <n v="0"/>
    <n v="63"/>
    <n v="36667535"/>
    <n v="3"/>
    <n v="332410"/>
    <n v="81"/>
    <n v="24556258"/>
  </r>
  <r>
    <d v="2015-10-06T00:00:00"/>
    <x v="4"/>
    <d v="2015-10-01T00:00:00"/>
    <x v="13"/>
    <x v="97"/>
    <x v="2177"/>
    <x v="2"/>
    <n v="1288700"/>
    <n v="2.0202020202020204E-2"/>
    <n v="40"/>
    <n v="25774000"/>
    <n v="11"/>
    <n v="6765675"/>
    <n v="0"/>
    <n v="0"/>
    <n v="0"/>
    <n v="0"/>
    <n v="46"/>
    <n v="27102968"/>
    <n v="2"/>
    <n v="315323"/>
    <n v="45"/>
    <n v="14861020"/>
  </r>
  <r>
    <d v="2015-10-07T00:00:00"/>
    <x v="5"/>
    <d v="2015-10-01T00:00:00"/>
    <x v="13"/>
    <x v="198"/>
    <x v="2178"/>
    <x v="3"/>
    <n v="1933050"/>
    <n v="2.2727272727272728E-2"/>
    <n v="61"/>
    <n v="39305350"/>
    <n v="10"/>
    <n v="6121325"/>
    <n v="0"/>
    <n v="0"/>
    <n v="0"/>
    <n v="0"/>
    <n v="58"/>
    <n v="32539663"/>
    <n v="0"/>
    <n v="0"/>
    <n v="67"/>
    <n v="23431711"/>
  </r>
  <r>
    <d v="2015-10-08T00:00:00"/>
    <x v="6"/>
    <d v="2015-10-01T00:00:00"/>
    <x v="13"/>
    <x v="199"/>
    <x v="2179"/>
    <x v="1"/>
    <n v="644350"/>
    <n v="6.369426751592357E-3"/>
    <n v="83"/>
    <n v="53481050"/>
    <n v="11"/>
    <n v="6293152"/>
    <n v="0"/>
    <n v="0"/>
    <n v="0"/>
    <n v="0"/>
    <n v="62"/>
    <n v="34398885"/>
    <n v="0"/>
    <n v="0"/>
    <n v="57"/>
    <n v="17911781"/>
  </r>
  <r>
    <d v="2015-10-09T00:00:00"/>
    <x v="0"/>
    <d v="2015-10-01T00:00:00"/>
    <x v="13"/>
    <x v="200"/>
    <x v="2180"/>
    <x v="11"/>
    <n v="5154800"/>
    <n v="4.790419161676647E-2"/>
    <n v="67"/>
    <n v="43171450"/>
    <n v="14"/>
    <n v="8537636"/>
    <n v="0"/>
    <n v="0"/>
    <n v="0"/>
    <n v="0"/>
    <n v="78"/>
    <n v="44943398"/>
    <n v="1"/>
    <n v="150000"/>
    <n v="48"/>
    <n v="16255953"/>
  </r>
  <r>
    <d v="2015-10-10T00:00:00"/>
    <x v="1"/>
    <d v="2015-10-01T00:00:00"/>
    <x v="13"/>
    <x v="21"/>
    <x v="2181"/>
    <x v="1"/>
    <n v="644350"/>
    <n v="2.5000000000000001E-2"/>
    <n v="17"/>
    <n v="10953950"/>
    <n v="7"/>
    <n v="2798895"/>
    <n v="0"/>
    <n v="0"/>
    <n v="0"/>
    <n v="0"/>
    <n v="15"/>
    <n v="7550974"/>
    <n v="0"/>
    <n v="0"/>
    <n v="4"/>
    <n v="1548720"/>
  </r>
  <r>
    <d v="2015-10-11T00:00:00"/>
    <x v="2"/>
    <d v="2015-10-01T00:00:00"/>
    <x v="13"/>
    <x v="29"/>
    <x v="2182"/>
    <x v="0"/>
    <n v="0"/>
    <n v="0"/>
    <n v="12"/>
    <n v="7732200"/>
    <n v="2"/>
    <n v="816177"/>
    <n v="0"/>
    <n v="0"/>
    <n v="0"/>
    <n v="0"/>
    <n v="14"/>
    <n v="8054372"/>
    <n v="0"/>
    <n v="0"/>
    <n v="0"/>
    <n v="0"/>
  </r>
  <r>
    <d v="2015-10-12T00:00:00"/>
    <x v="3"/>
    <d v="2015-10-01T00:00:00"/>
    <x v="13"/>
    <x v="43"/>
    <x v="2183"/>
    <x v="0"/>
    <n v="0"/>
    <n v="0"/>
    <n v="12"/>
    <n v="7732200"/>
    <n v="11"/>
    <n v="5819286"/>
    <n v="0"/>
    <n v="0"/>
    <n v="0"/>
    <n v="0"/>
    <n v="11"/>
    <n v="5919963"/>
    <n v="0"/>
    <n v="0"/>
    <n v="0"/>
    <n v="0"/>
  </r>
  <r>
    <d v="2015-10-13T00:00:00"/>
    <x v="4"/>
    <d v="2015-10-01T00:00:00"/>
    <x v="13"/>
    <x v="40"/>
    <x v="2184"/>
    <x v="3"/>
    <n v="1933050"/>
    <n v="5.6603773584905662E-2"/>
    <n v="23"/>
    <n v="14820050"/>
    <n v="6"/>
    <n v="3866100"/>
    <n v="0"/>
    <n v="0"/>
    <n v="0"/>
    <n v="0"/>
    <n v="21"/>
    <n v="11779519"/>
    <n v="1"/>
    <n v="145400"/>
    <n v="45"/>
    <n v="13207279"/>
  </r>
  <r>
    <d v="2015-10-14T00:00:00"/>
    <x v="5"/>
    <d v="2015-10-01T00:00:00"/>
    <x v="13"/>
    <x v="49"/>
    <x v="2185"/>
    <x v="3"/>
    <n v="1933050"/>
    <n v="0.05"/>
    <n v="27"/>
    <n v="17397450"/>
    <n v="6"/>
    <n v="3543925"/>
    <n v="0"/>
    <n v="0"/>
    <n v="0"/>
    <n v="0"/>
    <n v="24"/>
    <n v="14135424"/>
    <n v="1"/>
    <n v="160000"/>
    <n v="58"/>
    <n v="16410928"/>
  </r>
  <r>
    <d v="2015-10-15T00:00:00"/>
    <x v="6"/>
    <d v="2015-10-01T00:00:00"/>
    <x v="13"/>
    <x v="62"/>
    <x v="2186"/>
    <x v="1"/>
    <n v="644350"/>
    <n v="1.8181818181818181E-2"/>
    <n v="25"/>
    <n v="16108750"/>
    <n v="7"/>
    <n v="4510450"/>
    <n v="0"/>
    <n v="0"/>
    <n v="0"/>
    <n v="0"/>
    <n v="22"/>
    <n v="12886997"/>
    <n v="1"/>
    <n v="153100"/>
    <n v="88"/>
    <n v="28246055"/>
  </r>
  <r>
    <d v="2015-10-16T00:00:00"/>
    <x v="0"/>
    <d v="2015-10-01T00:00:00"/>
    <x v="13"/>
    <x v="84"/>
    <x v="2187"/>
    <x v="6"/>
    <n v="2577400"/>
    <n v="5.5555555555555552E-2"/>
    <n v="37"/>
    <n v="23840950"/>
    <n v="7"/>
    <n v="4067459"/>
    <n v="0"/>
    <n v="0"/>
    <n v="0"/>
    <n v="0"/>
    <n v="24"/>
    <n v="14316651"/>
    <n v="0"/>
    <n v="0"/>
    <n v="68"/>
    <n v="19927278"/>
  </r>
  <r>
    <d v="2015-10-17T00:00:00"/>
    <x v="1"/>
    <d v="2015-10-01T00:00:00"/>
    <x v="13"/>
    <x v="8"/>
    <x v="2188"/>
    <x v="0"/>
    <n v="0"/>
    <n v="0"/>
    <n v="4"/>
    <n v="2577400"/>
    <n v="0"/>
    <n v="0"/>
    <n v="0"/>
    <n v="0"/>
    <n v="0"/>
    <n v="0"/>
    <n v="3"/>
    <n v="1691418"/>
    <n v="0"/>
    <n v="0"/>
    <n v="1"/>
    <n v="134916"/>
  </r>
  <r>
    <d v="2015-10-18T00:00:00"/>
    <x v="2"/>
    <d v="2015-10-01T00:00:00"/>
    <x v="13"/>
    <x v="17"/>
    <x v="2189"/>
    <x v="0"/>
    <n v="0"/>
    <n v="0"/>
    <n v="10"/>
    <n v="6443500"/>
    <n v="6"/>
    <n v="3543925"/>
    <n v="0"/>
    <n v="0"/>
    <n v="0"/>
    <n v="0"/>
    <n v="7"/>
    <n v="4208411"/>
    <n v="0"/>
    <n v="0"/>
    <n v="0"/>
    <n v="0"/>
  </r>
  <r>
    <d v="2015-10-19T00:00:00"/>
    <x v="3"/>
    <d v="2015-10-01T00:00:00"/>
    <x v="13"/>
    <x v="96"/>
    <x v="2190"/>
    <x v="5"/>
    <n v="3866100"/>
    <n v="9.6774193548387094E-2"/>
    <n v="24"/>
    <n v="15464400"/>
    <n v="7"/>
    <n v="3221750"/>
    <n v="0"/>
    <n v="0"/>
    <n v="0"/>
    <n v="0"/>
    <n v="25"/>
    <n v="14840185"/>
    <n v="0"/>
    <n v="0"/>
    <n v="82"/>
    <n v="21655194"/>
  </r>
  <r>
    <d v="2015-10-20T00:00:00"/>
    <x v="4"/>
    <d v="2015-10-01T00:00:00"/>
    <x v="13"/>
    <x v="66"/>
    <x v="2191"/>
    <x v="2"/>
    <n v="1288700"/>
    <n v="3.2786885245901641E-2"/>
    <n v="28"/>
    <n v="18041800"/>
    <n v="13"/>
    <n v="7259677"/>
    <n v="1"/>
    <n v="644350"/>
    <n v="0"/>
    <n v="0"/>
    <n v="17"/>
    <n v="9901510"/>
    <n v="4"/>
    <n v="366064"/>
    <n v="68"/>
    <n v="19910556"/>
  </r>
  <r>
    <d v="2015-10-21T00:00:00"/>
    <x v="5"/>
    <d v="2015-10-01T00:00:00"/>
    <x v="13"/>
    <x v="96"/>
    <x v="2192"/>
    <x v="3"/>
    <n v="1933050"/>
    <n v="4.8387096774193547E-2"/>
    <n v="36"/>
    <n v="23196600"/>
    <n v="7"/>
    <n v="4510450"/>
    <n v="0"/>
    <n v="0"/>
    <n v="0"/>
    <n v="0"/>
    <n v="16"/>
    <n v="9161849"/>
    <n v="1"/>
    <n v="161518"/>
    <n v="72"/>
    <n v="18533521"/>
  </r>
  <r>
    <d v="2015-10-22T00:00:00"/>
    <x v="6"/>
    <d v="2015-10-01T00:00:00"/>
    <x v="13"/>
    <x v="55"/>
    <x v="2193"/>
    <x v="3"/>
    <n v="1933050"/>
    <n v="6.9767441860465115E-2"/>
    <n v="21"/>
    <n v="13531350"/>
    <n v="3"/>
    <n v="1288700"/>
    <n v="0"/>
    <n v="0"/>
    <n v="0"/>
    <n v="0"/>
    <n v="16"/>
    <n v="8920219"/>
    <n v="0"/>
    <n v="0"/>
    <n v="75"/>
    <n v="21186442"/>
  </r>
  <r>
    <d v="2015-10-23T00:00:00"/>
    <x v="0"/>
    <d v="2015-10-01T00:00:00"/>
    <x v="13"/>
    <x v="35"/>
    <x v="2194"/>
    <x v="3"/>
    <n v="1933050"/>
    <n v="5.5555555555555552E-2"/>
    <n v="21"/>
    <n v="13531350"/>
    <n v="8"/>
    <n v="5154800"/>
    <n v="0"/>
    <n v="0"/>
    <n v="0"/>
    <n v="0"/>
    <n v="22"/>
    <n v="12846726"/>
    <n v="0"/>
    <n v="0"/>
    <n v="66"/>
    <n v="14692180"/>
  </r>
  <r>
    <d v="2015-10-24T00:00:00"/>
    <x v="1"/>
    <d v="2015-10-01T00:00:00"/>
    <x v="13"/>
    <x v="15"/>
    <x v="2195"/>
    <x v="0"/>
    <n v="0"/>
    <n v="0"/>
    <n v="5"/>
    <n v="3221750"/>
    <n v="3"/>
    <n v="1610875"/>
    <n v="0"/>
    <n v="0"/>
    <n v="0"/>
    <n v="0"/>
    <n v="3"/>
    <n v="1812234"/>
    <n v="0"/>
    <n v="0"/>
    <n v="4"/>
    <n v="1580358"/>
  </r>
  <r>
    <d v="2015-10-25T00:00:00"/>
    <x v="2"/>
    <d v="2015-10-01T00:00:00"/>
    <x v="13"/>
    <x v="15"/>
    <x v="2196"/>
    <x v="1"/>
    <n v="644350"/>
    <n v="9.0909090909090912E-2"/>
    <n v="6"/>
    <n v="3866100"/>
    <n v="3"/>
    <n v="1933050"/>
    <n v="0"/>
    <n v="0"/>
    <n v="0"/>
    <n v="0"/>
    <n v="1"/>
    <n v="523534"/>
    <n v="0"/>
    <n v="0"/>
    <n v="1"/>
    <n v="336275"/>
  </r>
  <r>
    <d v="2015-10-26T00:00:00"/>
    <x v="3"/>
    <d v="2015-10-01T00:00:00"/>
    <x v="13"/>
    <x v="28"/>
    <x v="2197"/>
    <x v="2"/>
    <n v="1288700"/>
    <n v="5.5555555555555552E-2"/>
    <n v="18"/>
    <n v="11598300"/>
    <n v="3"/>
    <n v="1610875"/>
    <n v="0"/>
    <n v="0"/>
    <n v="0"/>
    <n v="0"/>
    <n v="13"/>
    <n v="7893286"/>
    <n v="1"/>
    <n v="150000"/>
    <n v="61"/>
    <n v="18173294"/>
  </r>
  <r>
    <d v="2015-10-27T00:00:00"/>
    <x v="4"/>
    <d v="2015-10-01T00:00:00"/>
    <x v="13"/>
    <x v="38"/>
    <x v="2198"/>
    <x v="1"/>
    <n v="644350"/>
    <n v="2.3809523809523808E-2"/>
    <n v="25"/>
    <n v="16108750"/>
    <n v="5"/>
    <n v="2899575"/>
    <n v="0"/>
    <n v="0"/>
    <n v="0"/>
    <n v="0"/>
    <n v="11"/>
    <n v="6604586"/>
    <n v="1"/>
    <n v="56000"/>
    <n v="61"/>
    <n v="16363670"/>
  </r>
  <r>
    <d v="2015-10-28T00:00:00"/>
    <x v="5"/>
    <d v="2015-10-01T00:00:00"/>
    <x v="13"/>
    <x v="34"/>
    <x v="2199"/>
    <x v="2"/>
    <n v="1288700"/>
    <n v="4.0816326530612242E-2"/>
    <n v="26"/>
    <n v="16753100"/>
    <n v="7"/>
    <n v="4188275"/>
    <n v="0"/>
    <n v="0"/>
    <n v="0"/>
    <n v="0"/>
    <n v="14"/>
    <n v="8235597"/>
    <n v="4"/>
    <n v="890202"/>
    <n v="38"/>
    <n v="12538751"/>
  </r>
  <r>
    <d v="2015-10-29T00:00:00"/>
    <x v="6"/>
    <d v="2015-10-01T00:00:00"/>
    <x v="13"/>
    <x v="39"/>
    <x v="2200"/>
    <x v="6"/>
    <n v="2577400"/>
    <n v="8.5106382978723402E-2"/>
    <n v="17"/>
    <n v="10953950"/>
    <n v="2"/>
    <n v="845709"/>
    <n v="0"/>
    <n v="0"/>
    <n v="0"/>
    <n v="0"/>
    <n v="24"/>
    <n v="13108492"/>
    <n v="5"/>
    <n v="1179351"/>
    <n v="42"/>
    <n v="13154389"/>
  </r>
  <r>
    <d v="2015-10-30T00:00:00"/>
    <x v="0"/>
    <d v="2015-10-01T00:00:00"/>
    <x v="13"/>
    <x v="79"/>
    <x v="2201"/>
    <x v="2"/>
    <n v="1288700"/>
    <n v="3.8461538461538464E-2"/>
    <n v="31"/>
    <n v="19974850"/>
    <n v="4"/>
    <n v="2134409"/>
    <n v="0"/>
    <n v="0"/>
    <n v="0"/>
    <n v="0"/>
    <n v="15"/>
    <n v="8819540"/>
    <n v="0"/>
    <n v="0"/>
    <n v="54"/>
    <n v="17367887"/>
  </r>
  <r>
    <d v="2015-10-31T00:00:00"/>
    <x v="1"/>
    <d v="2015-10-01T00:00:00"/>
    <x v="13"/>
    <x v="4"/>
    <x v="2202"/>
    <x v="0"/>
    <n v="0"/>
    <n v="0"/>
    <n v="1"/>
    <n v="644350"/>
    <n v="1"/>
    <n v="322175"/>
    <n v="0"/>
    <n v="0"/>
    <n v="0"/>
    <n v="0"/>
    <n v="0"/>
    <n v="0"/>
    <n v="0"/>
    <n v="0"/>
    <n v="3"/>
    <n v="885591"/>
  </r>
  <r>
    <d v="2015-11-01T00:00:00"/>
    <x v="2"/>
    <d v="2015-11-01T00:00:00"/>
    <x v="13"/>
    <x v="0"/>
    <x v="0"/>
    <x v="0"/>
    <n v="0"/>
    <n v="0"/>
    <n v="0"/>
    <n v="0"/>
    <n v="0"/>
    <n v="0"/>
    <n v="0"/>
    <n v="0"/>
    <n v="0"/>
    <n v="0"/>
    <n v="0"/>
    <n v="0"/>
    <n v="0"/>
    <n v="0"/>
    <n v="1"/>
    <n v="336275"/>
  </r>
  <r>
    <d v="2015-11-02T00:00:00"/>
    <x v="3"/>
    <d v="2015-11-01T00:00:00"/>
    <x v="13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15-11-03T00:00:00"/>
    <x v="4"/>
    <d v="2015-11-01T00:00:00"/>
    <x v="13"/>
    <x v="3"/>
    <x v="2165"/>
    <x v="0"/>
    <n v="0"/>
    <n v="0"/>
    <n v="0"/>
    <n v="0"/>
    <n v="1"/>
    <n v="322175"/>
    <n v="0"/>
    <n v="0"/>
    <n v="0"/>
    <n v="0"/>
    <n v="0"/>
    <n v="0"/>
    <n v="0"/>
    <n v="0"/>
    <n v="41"/>
    <n v="14247177"/>
  </r>
  <r>
    <d v="2015-11-04T00:00:00"/>
    <x v="5"/>
    <d v="2015-11-01T00:00:00"/>
    <x v="13"/>
    <x v="0"/>
    <x v="0"/>
    <x v="0"/>
    <n v="0"/>
    <n v="0"/>
    <n v="0"/>
    <n v="0"/>
    <n v="0"/>
    <n v="0"/>
    <n v="0"/>
    <n v="0"/>
    <n v="0"/>
    <n v="0"/>
    <n v="0"/>
    <n v="0"/>
    <n v="0"/>
    <n v="0"/>
    <n v="38"/>
    <n v="11151571"/>
  </r>
  <r>
    <d v="2015-11-05T00:00:00"/>
    <x v="6"/>
    <d v="2015-11-01T00:00:00"/>
    <x v="13"/>
    <x v="4"/>
    <x v="2203"/>
    <x v="0"/>
    <n v="0"/>
    <n v="0"/>
    <n v="0"/>
    <n v="0"/>
    <n v="2"/>
    <n v="644350"/>
    <n v="0"/>
    <n v="0"/>
    <n v="0"/>
    <n v="0"/>
    <n v="0"/>
    <n v="0"/>
    <n v="2"/>
    <n v="278644"/>
    <n v="61"/>
    <n v="19646751"/>
  </r>
  <r>
    <d v="2015-11-06T00:00:00"/>
    <x v="0"/>
    <d v="2015-11-01T00:00:00"/>
    <x v="13"/>
    <x v="0"/>
    <x v="0"/>
    <x v="0"/>
    <n v="0"/>
    <n v="0"/>
    <n v="0"/>
    <n v="0"/>
    <n v="0"/>
    <n v="0"/>
    <n v="0"/>
    <n v="0"/>
    <n v="0"/>
    <n v="0"/>
    <n v="0"/>
    <n v="0"/>
    <n v="0"/>
    <n v="0"/>
    <n v="47"/>
    <n v="15619416"/>
  </r>
  <r>
    <d v="2015-11-07T00:00:00"/>
    <x v="1"/>
    <d v="2015-11-01T00:00:00"/>
    <x v="13"/>
    <x v="6"/>
    <x v="2204"/>
    <x v="0"/>
    <n v="0"/>
    <n v="0"/>
    <n v="0"/>
    <n v="0"/>
    <n v="4"/>
    <n v="1167884"/>
    <n v="0"/>
    <n v="0"/>
    <n v="0"/>
    <n v="0"/>
    <n v="0"/>
    <n v="0"/>
    <n v="0"/>
    <n v="0"/>
    <n v="5"/>
    <n v="1424637"/>
  </r>
  <r>
    <d v="2015-11-08T00:00:00"/>
    <x v="2"/>
    <d v="2015-11-01T00:00:00"/>
    <x v="13"/>
    <x v="1"/>
    <x v="2205"/>
    <x v="0"/>
    <n v="0"/>
    <n v="0"/>
    <n v="0"/>
    <n v="0"/>
    <n v="4"/>
    <n v="1610875"/>
    <n v="0"/>
    <n v="0"/>
    <n v="0"/>
    <n v="0"/>
    <n v="2"/>
    <n v="342311"/>
    <n v="0"/>
    <n v="0"/>
    <n v="0"/>
    <n v="0"/>
  </r>
  <r>
    <d v="2015-11-09T00:00:00"/>
    <x v="3"/>
    <d v="2015-11-01T00:00:00"/>
    <x v="13"/>
    <x v="27"/>
    <x v="2196"/>
    <x v="1"/>
    <n v="322175"/>
    <n v="4.7619047619047616E-2"/>
    <n v="0"/>
    <n v="0"/>
    <n v="15"/>
    <n v="5154800"/>
    <n v="0"/>
    <n v="0"/>
    <n v="0"/>
    <n v="0"/>
    <n v="5"/>
    <n v="1490059"/>
    <n v="0"/>
    <n v="0"/>
    <n v="43"/>
    <n v="13975125"/>
  </r>
  <r>
    <d v="2015-11-10T00:00:00"/>
    <x v="4"/>
    <d v="2015-11-01T00:00:00"/>
    <x v="13"/>
    <x v="87"/>
    <x v="2206"/>
    <x v="1"/>
    <n v="322175"/>
    <n v="4.5454545454545456E-2"/>
    <n v="0"/>
    <n v="0"/>
    <n v="16"/>
    <n v="5970977"/>
    <n v="0"/>
    <n v="0"/>
    <n v="0"/>
    <n v="0"/>
    <n v="5"/>
    <n v="1490059"/>
    <n v="3"/>
    <n v="480254"/>
    <n v="61"/>
    <n v="19356442"/>
  </r>
  <r>
    <d v="2015-11-11T00:00:00"/>
    <x v="5"/>
    <d v="2015-11-01T00:00:00"/>
    <x v="13"/>
    <x v="18"/>
    <x v="2207"/>
    <x v="1"/>
    <n v="322175"/>
    <n v="5.5555555555555552E-2"/>
    <n v="0"/>
    <n v="0"/>
    <n v="9"/>
    <n v="2598879"/>
    <n v="0"/>
    <n v="0"/>
    <n v="0"/>
    <n v="0"/>
    <n v="8"/>
    <n v="1726321"/>
    <n v="2"/>
    <n v="373000"/>
    <n v="38"/>
    <n v="11484753"/>
  </r>
  <r>
    <d v="2015-11-12T00:00:00"/>
    <x v="6"/>
    <d v="2015-11-01T00:00:00"/>
    <x v="13"/>
    <x v="28"/>
    <x v="2208"/>
    <x v="2"/>
    <n v="644350"/>
    <n v="5.5555555555555552E-2"/>
    <n v="0"/>
    <n v="0"/>
    <n v="23"/>
    <n v="7281156"/>
    <n v="0"/>
    <n v="0"/>
    <n v="0"/>
    <n v="0"/>
    <n v="11"/>
    <n v="3423109"/>
    <n v="2"/>
    <n v="269405"/>
    <n v="38"/>
    <n v="11480530"/>
  </r>
  <r>
    <d v="2015-11-13T00:00:00"/>
    <x v="0"/>
    <d v="2015-11-01T00:00:00"/>
    <x v="13"/>
    <x v="42"/>
    <x v="2209"/>
    <x v="1"/>
    <n v="322175"/>
    <n v="3.4482758620689655E-2"/>
    <n v="0"/>
    <n v="0"/>
    <n v="16"/>
    <n v="5033984"/>
    <n v="0"/>
    <n v="0"/>
    <n v="0"/>
    <n v="0"/>
    <n v="12"/>
    <n v="3020390"/>
    <n v="0"/>
    <n v="0"/>
    <n v="44"/>
    <n v="12210777"/>
  </r>
  <r>
    <d v="2015-11-14T00:00:00"/>
    <x v="1"/>
    <d v="2015-11-01T00:00:00"/>
    <x v="13"/>
    <x v="17"/>
    <x v="2210"/>
    <x v="0"/>
    <n v="0"/>
    <n v="0"/>
    <n v="0"/>
    <n v="0"/>
    <n v="17"/>
    <n v="5476975"/>
    <n v="0"/>
    <n v="0"/>
    <n v="0"/>
    <n v="0"/>
    <n v="6"/>
    <n v="1510195"/>
    <n v="0"/>
    <n v="0"/>
    <n v="6"/>
    <n v="1404758"/>
  </r>
  <r>
    <d v="2015-11-15T00:00:00"/>
    <x v="2"/>
    <d v="2015-11-01T00:00:00"/>
    <x v="13"/>
    <x v="16"/>
    <x v="2211"/>
    <x v="1"/>
    <n v="322175"/>
    <n v="6.25E-2"/>
    <n v="0"/>
    <n v="0"/>
    <n v="8"/>
    <n v="2749227"/>
    <n v="0"/>
    <n v="0"/>
    <n v="0"/>
    <n v="0"/>
    <n v="7"/>
    <n v="1832370"/>
    <n v="0"/>
    <n v="0"/>
    <n v="2"/>
    <n v="672550"/>
  </r>
  <r>
    <d v="2015-11-16T00:00:00"/>
    <x v="3"/>
    <d v="2015-11-01T00:00:00"/>
    <x v="13"/>
    <x v="9"/>
    <x v="2212"/>
    <x v="0"/>
    <n v="0"/>
    <n v="0"/>
    <n v="0"/>
    <n v="0"/>
    <n v="5"/>
    <n v="1610875"/>
    <n v="0"/>
    <n v="0"/>
    <n v="0"/>
    <n v="0"/>
    <n v="5"/>
    <n v="1308836"/>
    <n v="0"/>
    <n v="0"/>
    <n v="0"/>
    <n v="0"/>
  </r>
  <r>
    <d v="2015-11-17T00:00:00"/>
    <x v="4"/>
    <d v="2015-11-01T00:00:00"/>
    <x v="13"/>
    <x v="30"/>
    <x v="2213"/>
    <x v="3"/>
    <n v="966525"/>
    <n v="9.0909090909090912E-2"/>
    <n v="0"/>
    <n v="0"/>
    <n v="21"/>
    <n v="6765675"/>
    <n v="0"/>
    <n v="0"/>
    <n v="0"/>
    <n v="0"/>
    <n v="9"/>
    <n v="2295497"/>
    <n v="2"/>
    <n v="583862"/>
    <n v="37"/>
    <n v="9410177"/>
  </r>
  <r>
    <d v="2015-11-18T00:00:00"/>
    <x v="5"/>
    <d v="2015-11-01T00:00:00"/>
    <x v="13"/>
    <x v="48"/>
    <x v="2214"/>
    <x v="0"/>
    <n v="0"/>
    <n v="0"/>
    <n v="0"/>
    <n v="0"/>
    <n v="34"/>
    <n v="12564825"/>
    <n v="0"/>
    <n v="0"/>
    <n v="0"/>
    <n v="0"/>
    <n v="12"/>
    <n v="3172081"/>
    <n v="2"/>
    <n v="323954"/>
    <n v="49"/>
    <n v="15877561"/>
  </r>
  <r>
    <d v="2015-11-19T00:00:00"/>
    <x v="6"/>
    <d v="2015-11-01T00:00:00"/>
    <x v="13"/>
    <x v="55"/>
    <x v="2215"/>
    <x v="1"/>
    <n v="322175"/>
    <n v="2.3255813953488372E-2"/>
    <n v="0"/>
    <n v="0"/>
    <n v="32"/>
    <n v="12564825"/>
    <n v="0"/>
    <n v="0"/>
    <n v="0"/>
    <n v="0"/>
    <n v="10"/>
    <n v="2496854"/>
    <n v="4"/>
    <n v="554930"/>
    <n v="77"/>
    <n v="25098900"/>
  </r>
  <r>
    <d v="2015-11-20T00:00:00"/>
    <x v="0"/>
    <d v="2015-11-01T00:00:00"/>
    <x v="13"/>
    <x v="20"/>
    <x v="2216"/>
    <x v="0"/>
    <n v="0"/>
    <n v="0"/>
    <n v="0"/>
    <n v="0"/>
    <n v="23"/>
    <n v="7410025"/>
    <n v="0"/>
    <n v="0"/>
    <n v="0"/>
    <n v="0"/>
    <n v="7"/>
    <n v="1651145"/>
    <n v="2"/>
    <n v="500000"/>
    <n v="106"/>
    <n v="34899717"/>
  </r>
  <r>
    <d v="2015-11-21T00:00:00"/>
    <x v="1"/>
    <d v="2015-11-01T00:00:00"/>
    <x v="13"/>
    <x v="14"/>
    <x v="2217"/>
    <x v="0"/>
    <n v="0"/>
    <n v="0"/>
    <n v="0"/>
    <n v="0"/>
    <n v="6"/>
    <n v="3393577"/>
    <n v="0"/>
    <n v="0"/>
    <n v="0"/>
    <n v="0"/>
    <n v="2"/>
    <n v="604078"/>
    <n v="0"/>
    <n v="0"/>
    <n v="6"/>
    <n v="1956395"/>
  </r>
  <r>
    <d v="2015-11-22T00:00:00"/>
    <x v="2"/>
    <d v="2015-11-01T00:00:00"/>
    <x v="13"/>
    <x v="4"/>
    <x v="2162"/>
    <x v="0"/>
    <n v="0"/>
    <n v="0"/>
    <n v="0"/>
    <n v="0"/>
    <n v="2"/>
    <n v="1288700"/>
    <n v="0"/>
    <n v="0"/>
    <n v="0"/>
    <n v="0"/>
    <n v="0"/>
    <n v="0"/>
    <n v="0"/>
    <n v="0"/>
    <n v="1"/>
    <n v="412557"/>
  </r>
  <r>
    <d v="2015-11-23T00:00:00"/>
    <x v="3"/>
    <d v="2015-11-01T00:00:00"/>
    <x v="13"/>
    <x v="5"/>
    <x v="2218"/>
    <x v="0"/>
    <n v="0"/>
    <n v="0"/>
    <n v="0"/>
    <n v="0"/>
    <n v="4"/>
    <n v="1933050"/>
    <n v="0"/>
    <n v="0"/>
    <n v="0"/>
    <n v="0"/>
    <n v="1"/>
    <n v="402719"/>
    <n v="2"/>
    <n v="400000"/>
    <n v="63"/>
    <n v="17414885"/>
  </r>
  <r>
    <d v="2015-11-24T00:00:00"/>
    <x v="4"/>
    <d v="2015-11-01T00:00:00"/>
    <x v="13"/>
    <x v="2"/>
    <x v="2219"/>
    <x v="0"/>
    <n v="0"/>
    <n v="0"/>
    <n v="0"/>
    <n v="0"/>
    <n v="3"/>
    <n v="1610875"/>
    <n v="0"/>
    <n v="0"/>
    <n v="0"/>
    <n v="0"/>
    <n v="0"/>
    <n v="0"/>
    <n v="0"/>
    <n v="0"/>
    <n v="53"/>
    <n v="16756248"/>
  </r>
  <r>
    <d v="2015-11-25T00:00:00"/>
    <x v="5"/>
    <d v="2015-11-01T00:00:00"/>
    <x v="13"/>
    <x v="3"/>
    <x v="2165"/>
    <x v="0"/>
    <n v="0"/>
    <n v="0"/>
    <n v="0"/>
    <n v="0"/>
    <n v="1"/>
    <n v="322175"/>
    <n v="0"/>
    <n v="0"/>
    <n v="0"/>
    <n v="0"/>
    <n v="0"/>
    <n v="0"/>
    <n v="0"/>
    <n v="0"/>
    <n v="59"/>
    <n v="19213459"/>
  </r>
  <r>
    <d v="2015-11-26T00:00:00"/>
    <x v="6"/>
    <d v="2015-11-01T00:00:00"/>
    <x v="13"/>
    <x v="0"/>
    <x v="0"/>
    <x v="0"/>
    <n v="0"/>
    <n v="0"/>
    <n v="0"/>
    <n v="0"/>
    <n v="0"/>
    <n v="0"/>
    <n v="0"/>
    <n v="0"/>
    <n v="0"/>
    <n v="0"/>
    <n v="0"/>
    <n v="0"/>
    <n v="0"/>
    <n v="0"/>
    <n v="61"/>
    <n v="20529331"/>
  </r>
  <r>
    <d v="2015-11-27T00:00:00"/>
    <x v="0"/>
    <d v="2015-11-01T00:00:00"/>
    <x v="13"/>
    <x v="4"/>
    <x v="2220"/>
    <x v="0"/>
    <n v="0"/>
    <n v="0"/>
    <n v="0"/>
    <n v="0"/>
    <n v="1"/>
    <n v="322175"/>
    <n v="0"/>
    <n v="0"/>
    <n v="0"/>
    <n v="0"/>
    <n v="1"/>
    <n v="107392"/>
    <n v="0"/>
    <n v="0"/>
    <n v="38"/>
    <n v="11846223"/>
  </r>
  <r>
    <d v="2015-11-28T00:00:00"/>
    <x v="1"/>
    <d v="2015-11-01T00:00:00"/>
    <x v="13"/>
    <x v="3"/>
    <x v="2203"/>
    <x v="0"/>
    <n v="0"/>
    <n v="0"/>
    <n v="0"/>
    <n v="0"/>
    <n v="1"/>
    <n v="644350"/>
    <n v="0"/>
    <n v="0"/>
    <n v="0"/>
    <n v="0"/>
    <n v="0"/>
    <n v="0"/>
    <n v="0"/>
    <n v="0"/>
    <n v="4"/>
    <n v="1303175"/>
  </r>
  <r>
    <d v="2015-11-29T00:00:00"/>
    <x v="2"/>
    <d v="2015-11-01T00:00:00"/>
    <x v="13"/>
    <x v="4"/>
    <x v="2202"/>
    <x v="1"/>
    <n v="644350"/>
    <n v="0.5"/>
    <n v="0"/>
    <n v="0"/>
    <n v="0"/>
    <n v="0"/>
    <n v="0"/>
    <n v="0"/>
    <n v="0"/>
    <n v="0"/>
    <n v="1"/>
    <n v="322175"/>
    <n v="0"/>
    <n v="0"/>
    <n v="1"/>
    <n v="422588"/>
  </r>
  <r>
    <d v="2015-11-30T00:00:00"/>
    <x v="3"/>
    <d v="2015-11-01T00:00:00"/>
    <x v="13"/>
    <x v="17"/>
    <x v="2221"/>
    <x v="1"/>
    <n v="322175"/>
    <n v="4.3478260869565216E-2"/>
    <n v="0"/>
    <n v="0"/>
    <n v="12"/>
    <n v="4389634"/>
    <n v="0"/>
    <n v="0"/>
    <n v="0"/>
    <n v="0"/>
    <n v="10"/>
    <n v="2516993"/>
    <n v="2"/>
    <n v="291000"/>
    <n v="50"/>
    <n v="17157212"/>
  </r>
  <r>
    <d v="2015-12-01T00:00:00"/>
    <x v="4"/>
    <d v="2015-12-01T00:00:00"/>
    <x v="13"/>
    <x v="27"/>
    <x v="2222"/>
    <x v="0"/>
    <n v="0"/>
    <n v="0"/>
    <n v="0"/>
    <n v="0"/>
    <n v="15"/>
    <n v="4682277"/>
    <n v="0"/>
    <n v="0"/>
    <n v="0"/>
    <n v="0"/>
    <n v="6"/>
    <n v="1239033"/>
    <n v="0"/>
    <n v="0"/>
    <n v="46"/>
    <n v="16548944"/>
  </r>
  <r>
    <d v="2015-12-02T00:00:00"/>
    <x v="5"/>
    <d v="2015-12-01T00:00:00"/>
    <x v="13"/>
    <x v="2"/>
    <x v="2162"/>
    <x v="0"/>
    <n v="0"/>
    <n v="0"/>
    <n v="0"/>
    <n v="0"/>
    <n v="3"/>
    <n v="1288700"/>
    <n v="0"/>
    <n v="0"/>
    <n v="0"/>
    <n v="0"/>
    <n v="0"/>
    <n v="0"/>
    <n v="0"/>
    <n v="0"/>
    <n v="53"/>
    <n v="17054756"/>
  </r>
  <r>
    <d v="2015-12-03T00:00:00"/>
    <x v="6"/>
    <d v="2015-12-01T00:00:00"/>
    <x v="13"/>
    <x v="1"/>
    <x v="2223"/>
    <x v="0"/>
    <n v="0"/>
    <n v="0"/>
    <n v="0"/>
    <n v="0"/>
    <n v="5"/>
    <n v="1933050"/>
    <n v="0"/>
    <n v="0"/>
    <n v="0"/>
    <n v="0"/>
    <n v="1"/>
    <n v="140952"/>
    <n v="2"/>
    <n v="462175"/>
    <n v="53"/>
    <n v="16135708"/>
  </r>
  <r>
    <d v="2015-12-04T00:00:00"/>
    <x v="0"/>
    <d v="2015-12-01T00:00:00"/>
    <x v="13"/>
    <x v="5"/>
    <x v="1937"/>
    <x v="0"/>
    <n v="0"/>
    <n v="0"/>
    <n v="0"/>
    <n v="0"/>
    <n v="3"/>
    <n v="1288700"/>
    <n v="0"/>
    <n v="0"/>
    <n v="0"/>
    <n v="0"/>
    <n v="2"/>
    <n v="523534"/>
    <n v="0"/>
    <n v="0"/>
    <n v="56"/>
    <n v="16457748"/>
  </r>
  <r>
    <d v="2015-12-05T00:00:00"/>
    <x v="1"/>
    <d v="2015-12-01T00:00:00"/>
    <x v="13"/>
    <x v="8"/>
    <x v="2224"/>
    <x v="0"/>
    <n v="0"/>
    <n v="0"/>
    <n v="0"/>
    <n v="0"/>
    <n v="6"/>
    <n v="2255225"/>
    <n v="0"/>
    <n v="0"/>
    <n v="0"/>
    <n v="0"/>
    <n v="1"/>
    <n v="140952"/>
    <n v="0"/>
    <n v="0"/>
    <n v="6"/>
    <n v="1963289"/>
  </r>
  <r>
    <d v="2015-12-06T00:00:00"/>
    <x v="2"/>
    <d v="2015-12-01T00:00:00"/>
    <x v="13"/>
    <x v="4"/>
    <x v="2225"/>
    <x v="0"/>
    <n v="0"/>
    <n v="0"/>
    <n v="0"/>
    <n v="0"/>
    <n v="1"/>
    <n v="322175"/>
    <n v="0"/>
    <n v="0"/>
    <n v="0"/>
    <n v="0"/>
    <n v="1"/>
    <n v="201359"/>
    <n v="0"/>
    <n v="0"/>
    <n v="1"/>
    <n v="422566"/>
  </r>
  <r>
    <d v="2015-12-07T00:00:00"/>
    <x v="3"/>
    <d v="2015-12-01T00:00:00"/>
    <x v="13"/>
    <x v="6"/>
    <x v="2204"/>
    <x v="0"/>
    <n v="0"/>
    <n v="0"/>
    <n v="0"/>
    <n v="0"/>
    <n v="3"/>
    <n v="966525"/>
    <n v="0"/>
    <n v="0"/>
    <n v="0"/>
    <n v="0"/>
    <n v="1"/>
    <n v="201359"/>
    <n v="0"/>
    <n v="0"/>
    <n v="53"/>
    <n v="17541192"/>
  </r>
  <r>
    <d v="2015-12-08T00:00:00"/>
    <x v="4"/>
    <d v="2015-12-01T00:00:00"/>
    <x v="13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15-12-09T00:00:00"/>
    <x v="5"/>
    <d v="2015-12-01T00:00:00"/>
    <x v="13"/>
    <x v="2"/>
    <x v="2226"/>
    <x v="0"/>
    <n v="0"/>
    <n v="0"/>
    <n v="0"/>
    <n v="0"/>
    <n v="1"/>
    <n v="322175"/>
    <n v="0"/>
    <n v="0"/>
    <n v="0"/>
    <n v="0"/>
    <n v="2"/>
    <n v="402718"/>
    <n v="0"/>
    <n v="0"/>
    <n v="38"/>
    <n v="14294416"/>
  </r>
  <r>
    <d v="2015-12-10T00:00:00"/>
    <x v="6"/>
    <d v="2015-12-01T00:00:00"/>
    <x v="13"/>
    <x v="0"/>
    <x v="0"/>
    <x v="0"/>
    <n v="0"/>
    <n v="0"/>
    <n v="0"/>
    <n v="0"/>
    <n v="0"/>
    <n v="0"/>
    <n v="0"/>
    <n v="0"/>
    <n v="0"/>
    <n v="0"/>
    <n v="0"/>
    <n v="0"/>
    <n v="2"/>
    <n v="256664"/>
    <n v="39"/>
    <n v="13085514"/>
  </r>
  <r>
    <d v="2015-12-11T00:00:00"/>
    <x v="0"/>
    <d v="2015-12-01T00:00:00"/>
    <x v="13"/>
    <x v="0"/>
    <x v="0"/>
    <x v="0"/>
    <n v="0"/>
    <n v="0"/>
    <n v="0"/>
    <n v="0"/>
    <n v="0"/>
    <n v="0"/>
    <n v="0"/>
    <n v="0"/>
    <n v="0"/>
    <n v="0"/>
    <n v="0"/>
    <n v="0"/>
    <n v="0"/>
    <n v="0"/>
    <n v="48"/>
    <n v="14568552"/>
  </r>
  <r>
    <d v="2015-12-12T00:00:00"/>
    <x v="1"/>
    <d v="2015-12-01T00:00:00"/>
    <x v="13"/>
    <x v="4"/>
    <x v="2227"/>
    <x v="0"/>
    <n v="0"/>
    <n v="0"/>
    <n v="0"/>
    <n v="0"/>
    <n v="2"/>
    <n v="8376550"/>
    <n v="0"/>
    <n v="0"/>
    <n v="0"/>
    <n v="0"/>
    <n v="0"/>
    <n v="0"/>
    <n v="0"/>
    <n v="0"/>
    <n v="8"/>
    <n v="2591366"/>
  </r>
  <r>
    <d v="2015-12-13T00:00:00"/>
    <x v="2"/>
    <d v="2015-12-01T00:00:00"/>
    <x v="13"/>
    <x v="4"/>
    <x v="2228"/>
    <x v="0"/>
    <n v="0"/>
    <n v="0"/>
    <n v="0"/>
    <n v="0"/>
    <n v="2"/>
    <n v="31573150"/>
    <n v="0"/>
    <n v="0"/>
    <n v="0"/>
    <n v="0"/>
    <n v="0"/>
    <n v="0"/>
    <n v="0"/>
    <n v="0"/>
    <n v="0"/>
    <n v="0"/>
  </r>
  <r>
    <d v="2015-12-14T00:00:00"/>
    <x v="3"/>
    <d v="2015-12-01T00:00:00"/>
    <x v="13"/>
    <x v="3"/>
    <x v="1921"/>
    <x v="0"/>
    <n v="0"/>
    <n v="0"/>
    <n v="0"/>
    <n v="0"/>
    <n v="0"/>
    <n v="0"/>
    <n v="0"/>
    <n v="0"/>
    <n v="0"/>
    <n v="0"/>
    <n v="1"/>
    <n v="201359"/>
    <n v="1"/>
    <n v="300000"/>
    <n v="39"/>
    <n v="12635099"/>
  </r>
  <r>
    <d v="2015-12-15T00:00:00"/>
    <x v="4"/>
    <d v="2015-12-01T00:00:00"/>
    <x v="13"/>
    <x v="4"/>
    <x v="2162"/>
    <x v="0"/>
    <n v="0"/>
    <n v="0"/>
    <n v="0"/>
    <n v="0"/>
    <n v="2"/>
    <n v="1288700"/>
    <n v="0"/>
    <n v="0"/>
    <n v="0"/>
    <n v="0"/>
    <n v="0"/>
    <n v="0"/>
    <n v="1"/>
    <n v="200000"/>
    <n v="45"/>
    <n v="15516224"/>
  </r>
  <r>
    <d v="2015-12-16T00:00:00"/>
    <x v="5"/>
    <d v="2015-12-01T00:00:00"/>
    <x v="13"/>
    <x v="3"/>
    <x v="2203"/>
    <x v="0"/>
    <n v="0"/>
    <n v="0"/>
    <n v="0"/>
    <n v="0"/>
    <n v="1"/>
    <n v="644350"/>
    <n v="0"/>
    <n v="0"/>
    <n v="0"/>
    <n v="0"/>
    <n v="0"/>
    <n v="0"/>
    <n v="1"/>
    <n v="172557"/>
    <n v="58"/>
    <n v="16813097"/>
  </r>
  <r>
    <d v="2015-12-17T00:00:00"/>
    <x v="6"/>
    <d v="2015-12-01T00:00:00"/>
    <x v="13"/>
    <x v="0"/>
    <x v="0"/>
    <x v="0"/>
    <n v="0"/>
    <n v="0"/>
    <n v="0"/>
    <n v="0"/>
    <n v="0"/>
    <n v="0"/>
    <n v="0"/>
    <n v="0"/>
    <n v="0"/>
    <n v="0"/>
    <n v="0"/>
    <n v="0"/>
    <n v="0"/>
    <n v="0"/>
    <n v="42"/>
    <n v="16212283"/>
  </r>
  <r>
    <d v="2015-12-18T00:00:00"/>
    <x v="0"/>
    <d v="2015-12-01T00:00:00"/>
    <x v="13"/>
    <x v="0"/>
    <x v="0"/>
    <x v="0"/>
    <n v="0"/>
    <n v="0"/>
    <n v="0"/>
    <n v="0"/>
    <n v="0"/>
    <n v="0"/>
    <n v="0"/>
    <n v="0"/>
    <n v="0"/>
    <n v="0"/>
    <n v="0"/>
    <n v="0"/>
    <n v="1"/>
    <n v="102130"/>
    <n v="41"/>
    <n v="14268052"/>
  </r>
  <r>
    <d v="2015-12-19T00:00:00"/>
    <x v="1"/>
    <d v="2015-12-01T00:00:00"/>
    <x v="13"/>
    <x v="0"/>
    <x v="0"/>
    <x v="0"/>
    <n v="0"/>
    <n v="0"/>
    <n v="0"/>
    <n v="0"/>
    <n v="0"/>
    <n v="0"/>
    <n v="0"/>
    <n v="0"/>
    <n v="0"/>
    <n v="0"/>
    <n v="0"/>
    <n v="0"/>
    <n v="0"/>
    <n v="0"/>
    <n v="2"/>
    <n v="616073"/>
  </r>
  <r>
    <d v="2015-12-20T00:00:00"/>
    <x v="2"/>
    <d v="2015-12-01T00:00:00"/>
    <x v="13"/>
    <x v="0"/>
    <x v="0"/>
    <x v="0"/>
    <n v="0"/>
    <n v="0"/>
    <n v="0"/>
    <n v="0"/>
    <n v="0"/>
    <n v="0"/>
    <n v="0"/>
    <n v="0"/>
    <n v="0"/>
    <n v="0"/>
    <n v="0"/>
    <n v="0"/>
    <n v="0"/>
    <n v="0"/>
    <n v="2"/>
    <n v="672550"/>
  </r>
  <r>
    <d v="2015-12-21T00:00:00"/>
    <x v="3"/>
    <d v="2015-12-01T00:00:00"/>
    <x v="13"/>
    <x v="0"/>
    <x v="0"/>
    <x v="0"/>
    <n v="0"/>
    <n v="0"/>
    <n v="0"/>
    <n v="0"/>
    <n v="0"/>
    <n v="0"/>
    <n v="0"/>
    <n v="0"/>
    <n v="0"/>
    <n v="0"/>
    <n v="0"/>
    <n v="0"/>
    <n v="0"/>
    <n v="0"/>
    <n v="50"/>
    <n v="15682426"/>
  </r>
  <r>
    <d v="2015-12-22T00:00:00"/>
    <x v="4"/>
    <d v="2015-12-01T00:00:00"/>
    <x v="13"/>
    <x v="0"/>
    <x v="0"/>
    <x v="0"/>
    <n v="0"/>
    <n v="0"/>
    <n v="0"/>
    <n v="0"/>
    <n v="0"/>
    <n v="0"/>
    <n v="0"/>
    <n v="0"/>
    <n v="0"/>
    <n v="0"/>
    <n v="0"/>
    <n v="0"/>
    <n v="0"/>
    <n v="0"/>
    <n v="52"/>
    <n v="16853401"/>
  </r>
  <r>
    <d v="2015-12-23T00:00:00"/>
    <x v="5"/>
    <d v="2015-12-01T00:00:00"/>
    <x v="13"/>
    <x v="0"/>
    <x v="0"/>
    <x v="0"/>
    <n v="0"/>
    <n v="0"/>
    <n v="0"/>
    <n v="0"/>
    <n v="0"/>
    <n v="0"/>
    <n v="0"/>
    <n v="0"/>
    <n v="0"/>
    <n v="0"/>
    <n v="0"/>
    <n v="0"/>
    <n v="2"/>
    <n v="419950"/>
    <n v="35"/>
    <n v="12979533"/>
  </r>
  <r>
    <d v="2015-12-24T00:00:00"/>
    <x v="6"/>
    <d v="2015-12-01T00:00:00"/>
    <x v="13"/>
    <x v="4"/>
    <x v="2225"/>
    <x v="0"/>
    <n v="0"/>
    <n v="0"/>
    <n v="0"/>
    <n v="0"/>
    <n v="1"/>
    <n v="322175"/>
    <n v="0"/>
    <n v="0"/>
    <n v="0"/>
    <n v="0"/>
    <n v="1"/>
    <n v="201359"/>
    <n v="0"/>
    <n v="0"/>
    <n v="18"/>
    <n v="6562095"/>
  </r>
  <r>
    <d v="2015-12-25T00:00:00"/>
    <x v="0"/>
    <d v="2015-12-01T00:00:00"/>
    <x v="13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15-12-26T00:00:00"/>
    <x v="1"/>
    <d v="2015-12-01T00:00:00"/>
    <x v="13"/>
    <x v="0"/>
    <x v="0"/>
    <x v="0"/>
    <n v="0"/>
    <n v="0"/>
    <n v="0"/>
    <n v="0"/>
    <n v="0"/>
    <n v="0"/>
    <n v="0"/>
    <n v="0"/>
    <n v="0"/>
    <n v="0"/>
    <n v="0"/>
    <n v="0"/>
    <n v="0"/>
    <n v="0"/>
    <n v="2"/>
    <n v="756331"/>
  </r>
  <r>
    <d v="2015-12-27T00:00:00"/>
    <x v="2"/>
    <d v="2015-12-01T00:00:00"/>
    <x v="13"/>
    <x v="0"/>
    <x v="0"/>
    <x v="0"/>
    <n v="0"/>
    <n v="0"/>
    <n v="0"/>
    <n v="0"/>
    <n v="0"/>
    <n v="0"/>
    <n v="0"/>
    <n v="0"/>
    <n v="0"/>
    <n v="0"/>
    <n v="0"/>
    <n v="0"/>
    <n v="0"/>
    <n v="0"/>
    <n v="1"/>
    <n v="336275"/>
  </r>
  <r>
    <d v="2015-12-28T00:00:00"/>
    <x v="3"/>
    <d v="2015-12-01T00:00:00"/>
    <x v="13"/>
    <x v="5"/>
    <x v="1919"/>
    <x v="0"/>
    <n v="0"/>
    <n v="0"/>
    <n v="0"/>
    <n v="0"/>
    <n v="5"/>
    <n v="1933050"/>
    <n v="0"/>
    <n v="0"/>
    <n v="0"/>
    <n v="0"/>
    <n v="0"/>
    <n v="0"/>
    <n v="2"/>
    <n v="400000"/>
    <n v="40"/>
    <n v="14244862"/>
  </r>
  <r>
    <d v="2015-12-29T00:00:00"/>
    <x v="4"/>
    <d v="2015-12-01T00:00:00"/>
    <x v="13"/>
    <x v="0"/>
    <x v="0"/>
    <x v="0"/>
    <n v="0"/>
    <n v="0"/>
    <n v="0"/>
    <n v="0"/>
    <n v="0"/>
    <n v="0"/>
    <n v="0"/>
    <n v="0"/>
    <n v="0"/>
    <n v="0"/>
    <n v="0"/>
    <n v="0"/>
    <n v="1"/>
    <n v="91000"/>
    <n v="41"/>
    <n v="15504171"/>
  </r>
  <r>
    <d v="2015-12-30T00:00:00"/>
    <x v="5"/>
    <d v="2015-12-01T00:00:00"/>
    <x v="13"/>
    <x v="3"/>
    <x v="2165"/>
    <x v="0"/>
    <n v="0"/>
    <n v="0"/>
    <n v="0"/>
    <n v="0"/>
    <n v="1"/>
    <n v="322175"/>
    <n v="0"/>
    <n v="0"/>
    <n v="0"/>
    <n v="0"/>
    <n v="0"/>
    <n v="0"/>
    <n v="1"/>
    <n v="322175"/>
    <n v="19"/>
    <n v="7255320"/>
  </r>
  <r>
    <d v="2015-12-31T00:00:00"/>
    <x v="6"/>
    <d v="2015-12-01T00:00:00"/>
    <x v="13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16-01-01T00:00:00"/>
    <x v="0"/>
    <d v="2016-01-01T00:00:00"/>
    <x v="14"/>
    <x v="2"/>
    <x v="2229"/>
    <x v="0"/>
    <n v="0"/>
    <n v="0"/>
    <n v="0"/>
    <n v="0"/>
    <n v="2"/>
    <n v="1034183"/>
    <n v="0"/>
    <n v="0"/>
    <n v="0"/>
    <n v="0"/>
    <n v="1"/>
    <n v="183855"/>
    <n v="0"/>
    <n v="0"/>
    <n v="1"/>
    <n v="428486"/>
  </r>
  <r>
    <d v="2016-01-02T00:00:00"/>
    <x v="1"/>
    <d v="2016-01-01T00:00:00"/>
    <x v="14"/>
    <x v="9"/>
    <x v="2230"/>
    <x v="0"/>
    <n v="0"/>
    <n v="0"/>
    <n v="0"/>
    <n v="0"/>
    <n v="8"/>
    <n v="4320586"/>
    <n v="0"/>
    <n v="0"/>
    <n v="0"/>
    <n v="0"/>
    <n v="2"/>
    <n v="861818"/>
    <n v="0"/>
    <n v="0"/>
    <n v="0"/>
    <n v="0"/>
  </r>
  <r>
    <d v="2016-01-03T00:00:00"/>
    <x v="2"/>
    <d v="2016-01-01T00:00:00"/>
    <x v="14"/>
    <x v="11"/>
    <x v="2231"/>
    <x v="0"/>
    <n v="0"/>
    <n v="0"/>
    <n v="0"/>
    <n v="0"/>
    <n v="11"/>
    <n v="38793336"/>
    <n v="0"/>
    <n v="0"/>
    <n v="0"/>
    <n v="0"/>
    <n v="1"/>
    <n v="430909"/>
    <n v="0"/>
    <n v="0"/>
    <n v="0"/>
    <n v="0"/>
  </r>
  <r>
    <d v="2016-01-04T00:00:00"/>
    <x v="3"/>
    <d v="2016-01-01T00:00:00"/>
    <x v="14"/>
    <x v="4"/>
    <x v="2232"/>
    <x v="0"/>
    <n v="0"/>
    <n v="0"/>
    <n v="0"/>
    <n v="0"/>
    <n v="2"/>
    <n v="1378910"/>
    <n v="0"/>
    <n v="0"/>
    <n v="0"/>
    <n v="0"/>
    <n v="0"/>
    <n v="0"/>
    <n v="0"/>
    <n v="0"/>
    <n v="18"/>
    <n v="6973652"/>
  </r>
  <r>
    <d v="2016-01-05T00:00:00"/>
    <x v="4"/>
    <d v="2016-01-01T00:00:00"/>
    <x v="14"/>
    <x v="0"/>
    <x v="0"/>
    <x v="0"/>
    <n v="0"/>
    <n v="0"/>
    <n v="0"/>
    <n v="0"/>
    <n v="0"/>
    <n v="0"/>
    <n v="0"/>
    <n v="0"/>
    <n v="0"/>
    <n v="0"/>
    <n v="0"/>
    <n v="0"/>
    <n v="0"/>
    <n v="0"/>
    <n v="14"/>
    <n v="4602398"/>
  </r>
  <r>
    <d v="2016-01-06T00:00:00"/>
    <x v="5"/>
    <d v="2016-01-01T00:00:00"/>
    <x v="14"/>
    <x v="3"/>
    <x v="2233"/>
    <x v="0"/>
    <n v="0"/>
    <n v="0"/>
    <n v="0"/>
    <n v="0"/>
    <n v="0"/>
    <n v="0"/>
    <n v="0"/>
    <n v="0"/>
    <n v="0"/>
    <n v="0"/>
    <n v="1"/>
    <n v="183855"/>
    <n v="4"/>
    <n v="544496"/>
    <n v="38"/>
    <n v="12022144"/>
  </r>
  <r>
    <d v="2016-01-07T00:00:00"/>
    <x v="6"/>
    <d v="2016-01-01T00:00:00"/>
    <x v="14"/>
    <x v="2"/>
    <x v="2234"/>
    <x v="0"/>
    <n v="0"/>
    <n v="0"/>
    <n v="0"/>
    <n v="0"/>
    <n v="2"/>
    <n v="367710"/>
    <n v="0"/>
    <n v="0"/>
    <n v="0"/>
    <n v="0"/>
    <n v="1"/>
    <n v="215455"/>
    <n v="0"/>
    <n v="0"/>
    <n v="32"/>
    <n v="10261136"/>
  </r>
  <r>
    <d v="2016-01-08T00:00:00"/>
    <x v="0"/>
    <d v="2016-01-01T00:00:00"/>
    <x v="14"/>
    <x v="0"/>
    <x v="0"/>
    <x v="0"/>
    <n v="0"/>
    <n v="0"/>
    <n v="0"/>
    <n v="0"/>
    <n v="0"/>
    <n v="0"/>
    <n v="0"/>
    <n v="0"/>
    <n v="0"/>
    <n v="0"/>
    <n v="0"/>
    <n v="0"/>
    <n v="0"/>
    <n v="0"/>
    <n v="38"/>
    <n v="13160474"/>
  </r>
  <r>
    <d v="2016-01-09T00:00:00"/>
    <x v="1"/>
    <d v="2016-01-01T00:00:00"/>
    <x v="14"/>
    <x v="2"/>
    <x v="2235"/>
    <x v="0"/>
    <n v="0"/>
    <n v="0"/>
    <n v="0"/>
    <n v="0"/>
    <n v="3"/>
    <n v="904911"/>
    <n v="0"/>
    <n v="0"/>
    <n v="0"/>
    <n v="0"/>
    <n v="0"/>
    <n v="0"/>
    <n v="0"/>
    <n v="0"/>
    <n v="3"/>
    <n v="1104243"/>
  </r>
  <r>
    <d v="2016-01-10T00:00:00"/>
    <x v="2"/>
    <d v="2016-01-01T00:00:00"/>
    <x v="14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16-01-11T00:00:00"/>
    <x v="3"/>
    <d v="2016-01-01T00:00:00"/>
    <x v="14"/>
    <x v="3"/>
    <x v="2236"/>
    <x v="0"/>
    <n v="0"/>
    <n v="0"/>
    <n v="0"/>
    <n v="0"/>
    <n v="1"/>
    <n v="689455"/>
    <n v="0"/>
    <n v="0"/>
    <n v="0"/>
    <n v="0"/>
    <n v="0"/>
    <n v="0"/>
    <n v="0"/>
    <n v="0"/>
    <n v="1"/>
    <n v="429184"/>
  </r>
  <r>
    <d v="2016-01-12T00:00:00"/>
    <x v="4"/>
    <d v="2016-01-01T00:00:00"/>
    <x v="14"/>
    <x v="6"/>
    <x v="2237"/>
    <x v="0"/>
    <n v="0"/>
    <n v="0"/>
    <n v="0"/>
    <n v="0"/>
    <n v="4"/>
    <n v="1907493"/>
    <n v="0"/>
    <n v="0"/>
    <n v="0"/>
    <n v="0"/>
    <n v="0"/>
    <n v="0"/>
    <n v="0"/>
    <n v="0"/>
    <n v="31"/>
    <n v="11073079"/>
  </r>
  <r>
    <d v="2016-01-13T00:00:00"/>
    <x v="5"/>
    <d v="2016-01-01T00:00:00"/>
    <x v="14"/>
    <x v="0"/>
    <x v="0"/>
    <x v="0"/>
    <n v="0"/>
    <n v="0"/>
    <n v="0"/>
    <n v="0"/>
    <n v="0"/>
    <n v="0"/>
    <n v="0"/>
    <n v="0"/>
    <n v="0"/>
    <n v="0"/>
    <n v="0"/>
    <n v="0"/>
    <n v="0"/>
    <n v="0"/>
    <n v="26"/>
    <n v="8076027"/>
  </r>
  <r>
    <d v="2016-01-14T00:00:00"/>
    <x v="6"/>
    <d v="2016-01-01T00:00:00"/>
    <x v="14"/>
    <x v="0"/>
    <x v="0"/>
    <x v="0"/>
    <n v="0"/>
    <n v="0"/>
    <n v="0"/>
    <n v="0"/>
    <n v="0"/>
    <n v="0"/>
    <n v="0"/>
    <n v="0"/>
    <n v="0"/>
    <n v="0"/>
    <n v="0"/>
    <n v="0"/>
    <n v="1"/>
    <n v="201426"/>
    <n v="24"/>
    <n v="8935821"/>
  </r>
  <r>
    <d v="2016-01-15T00:00:00"/>
    <x v="0"/>
    <d v="2016-01-01T00:00:00"/>
    <x v="14"/>
    <x v="0"/>
    <x v="0"/>
    <x v="0"/>
    <n v="0"/>
    <n v="0"/>
    <n v="0"/>
    <n v="0"/>
    <n v="0"/>
    <n v="0"/>
    <n v="0"/>
    <n v="0"/>
    <n v="0"/>
    <n v="0"/>
    <n v="0"/>
    <n v="0"/>
    <n v="2"/>
    <n v="235561"/>
    <n v="33"/>
    <n v="11252155"/>
  </r>
  <r>
    <d v="2016-01-16T00:00:00"/>
    <x v="1"/>
    <d v="2016-01-01T00:00:00"/>
    <x v="14"/>
    <x v="23"/>
    <x v="2238"/>
    <x v="0"/>
    <n v="0"/>
    <n v="0"/>
    <n v="0"/>
    <n v="0"/>
    <n v="14"/>
    <n v="7132989"/>
    <n v="0"/>
    <n v="0"/>
    <n v="0"/>
    <n v="0"/>
    <n v="1"/>
    <n v="215455"/>
    <n v="0"/>
    <n v="0"/>
    <n v="2"/>
    <n v="776179"/>
  </r>
  <r>
    <d v="2016-01-17T00:00:00"/>
    <x v="2"/>
    <d v="2016-01-01T00:00:00"/>
    <x v="14"/>
    <x v="23"/>
    <x v="2239"/>
    <x v="0"/>
    <n v="0"/>
    <n v="0"/>
    <n v="0"/>
    <n v="0"/>
    <n v="14"/>
    <n v="9330641"/>
    <n v="0"/>
    <n v="0"/>
    <n v="0"/>
    <n v="0"/>
    <n v="1"/>
    <n v="0"/>
    <n v="0"/>
    <n v="0"/>
    <n v="0"/>
    <n v="0"/>
  </r>
  <r>
    <d v="2016-01-18T00:00:00"/>
    <x v="3"/>
    <d v="2016-01-01T00:00:00"/>
    <x v="14"/>
    <x v="5"/>
    <x v="2240"/>
    <x v="0"/>
    <n v="0"/>
    <n v="0"/>
    <n v="0"/>
    <n v="0"/>
    <n v="5"/>
    <n v="2596948"/>
    <n v="0"/>
    <n v="0"/>
    <n v="0"/>
    <n v="0"/>
    <n v="0"/>
    <n v="0"/>
    <n v="2"/>
    <n v="1000000"/>
    <n v="32"/>
    <n v="12444591"/>
  </r>
  <r>
    <d v="2016-01-19T00:00:00"/>
    <x v="4"/>
    <d v="2016-01-01T00:00:00"/>
    <x v="14"/>
    <x v="0"/>
    <x v="0"/>
    <x v="0"/>
    <n v="0"/>
    <n v="0"/>
    <n v="0"/>
    <n v="0"/>
    <n v="0"/>
    <n v="0"/>
    <n v="0"/>
    <n v="0"/>
    <n v="0"/>
    <n v="0"/>
    <n v="0"/>
    <n v="0"/>
    <n v="1"/>
    <n v="704020"/>
    <n v="41"/>
    <n v="15564667"/>
  </r>
  <r>
    <d v="2016-01-20T00:00:00"/>
    <x v="5"/>
    <d v="2016-01-01T00:00:00"/>
    <x v="14"/>
    <x v="1"/>
    <x v="2241"/>
    <x v="0"/>
    <n v="0"/>
    <n v="0"/>
    <n v="0"/>
    <n v="0"/>
    <n v="3"/>
    <n v="2068365"/>
    <n v="0"/>
    <n v="0"/>
    <n v="0"/>
    <n v="0"/>
    <n v="3"/>
    <n v="330364"/>
    <n v="0"/>
    <n v="0"/>
    <n v="42"/>
    <n v="15975800"/>
  </r>
  <r>
    <d v="2016-01-21T00:00:00"/>
    <x v="6"/>
    <d v="2016-01-01T00:00:00"/>
    <x v="14"/>
    <x v="4"/>
    <x v="2242"/>
    <x v="0"/>
    <n v="0"/>
    <n v="0"/>
    <n v="0"/>
    <n v="0"/>
    <n v="2"/>
    <n v="689456"/>
    <n v="0"/>
    <n v="0"/>
    <n v="0"/>
    <n v="0"/>
    <n v="0"/>
    <n v="0"/>
    <n v="0"/>
    <n v="0"/>
    <n v="33"/>
    <n v="12355447"/>
  </r>
  <r>
    <d v="2016-01-22T00:00:00"/>
    <x v="0"/>
    <d v="2016-01-01T00:00:00"/>
    <x v="14"/>
    <x v="8"/>
    <x v="2243"/>
    <x v="0"/>
    <n v="0"/>
    <n v="0"/>
    <n v="0"/>
    <n v="0"/>
    <n v="6"/>
    <n v="2941676"/>
    <n v="0"/>
    <n v="0"/>
    <n v="0"/>
    <n v="0"/>
    <n v="1"/>
    <n v="215455"/>
    <n v="0"/>
    <n v="0"/>
    <n v="41"/>
    <n v="14732491"/>
  </r>
  <r>
    <d v="2016-01-23T00:00:00"/>
    <x v="1"/>
    <d v="2016-01-01T00:00:00"/>
    <x v="14"/>
    <x v="6"/>
    <x v="2244"/>
    <x v="0"/>
    <n v="0"/>
    <n v="0"/>
    <n v="0"/>
    <n v="0"/>
    <n v="3"/>
    <n v="1218038"/>
    <n v="0"/>
    <n v="0"/>
    <n v="0"/>
    <n v="0"/>
    <n v="1"/>
    <n v="215455"/>
    <n v="0"/>
    <n v="0"/>
    <n v="2"/>
    <n v="874397"/>
  </r>
  <r>
    <d v="2016-01-24T00:00:00"/>
    <x v="2"/>
    <d v="2016-01-01T00:00:00"/>
    <x v="14"/>
    <x v="8"/>
    <x v="2245"/>
    <x v="0"/>
    <n v="0"/>
    <n v="0"/>
    <n v="0"/>
    <n v="0"/>
    <n v="7"/>
    <n v="7698930"/>
    <n v="0"/>
    <n v="0"/>
    <n v="0"/>
    <n v="0"/>
    <n v="0"/>
    <n v="0"/>
    <n v="0"/>
    <n v="0"/>
    <n v="0"/>
    <n v="0"/>
  </r>
  <r>
    <d v="2016-01-25T00:00:00"/>
    <x v="3"/>
    <d v="2016-01-01T00:00:00"/>
    <x v="14"/>
    <x v="0"/>
    <x v="0"/>
    <x v="0"/>
    <n v="0"/>
    <n v="0"/>
    <n v="0"/>
    <n v="0"/>
    <n v="0"/>
    <n v="0"/>
    <n v="0"/>
    <n v="0"/>
    <n v="0"/>
    <n v="0"/>
    <n v="0"/>
    <n v="0"/>
    <n v="2"/>
    <n v="372557"/>
    <n v="29"/>
    <n v="10998160"/>
  </r>
  <r>
    <d v="2016-01-26T00:00:00"/>
    <x v="4"/>
    <d v="2016-01-01T00:00:00"/>
    <x v="14"/>
    <x v="4"/>
    <x v="2246"/>
    <x v="0"/>
    <n v="0"/>
    <n v="0"/>
    <n v="0"/>
    <n v="0"/>
    <n v="2"/>
    <n v="367710"/>
    <n v="0"/>
    <n v="0"/>
    <n v="0"/>
    <n v="0"/>
    <n v="0"/>
    <n v="0"/>
    <n v="1"/>
    <n v="240000"/>
    <n v="34"/>
    <n v="14337404"/>
  </r>
  <r>
    <d v="2016-01-27T00:00:00"/>
    <x v="5"/>
    <d v="2016-01-01T00:00:00"/>
    <x v="14"/>
    <x v="2"/>
    <x v="2247"/>
    <x v="0"/>
    <n v="0"/>
    <n v="0"/>
    <n v="0"/>
    <n v="0"/>
    <n v="3"/>
    <n v="712438"/>
    <n v="0"/>
    <n v="0"/>
    <n v="0"/>
    <n v="0"/>
    <n v="0"/>
    <n v="0"/>
    <n v="3"/>
    <n v="1567400"/>
    <n v="31"/>
    <n v="11590957"/>
  </r>
  <r>
    <d v="2016-01-28T00:00:00"/>
    <x v="6"/>
    <d v="2016-01-01T00:00:00"/>
    <x v="14"/>
    <x v="8"/>
    <x v="2248"/>
    <x v="0"/>
    <n v="0"/>
    <n v="0"/>
    <n v="0"/>
    <n v="0"/>
    <n v="7"/>
    <n v="3631131"/>
    <n v="0"/>
    <n v="0"/>
    <n v="0"/>
    <n v="0"/>
    <n v="0"/>
    <n v="0"/>
    <n v="4"/>
    <n v="950100"/>
    <n v="27"/>
    <n v="9720234"/>
  </r>
  <r>
    <d v="2016-01-29T00:00:00"/>
    <x v="0"/>
    <d v="2016-01-01T00:00:00"/>
    <x v="14"/>
    <x v="20"/>
    <x v="2249"/>
    <x v="0"/>
    <n v="0"/>
    <n v="0"/>
    <n v="0"/>
    <n v="0"/>
    <n v="24"/>
    <n v="8618243"/>
    <n v="1"/>
    <n v="229556"/>
    <n v="0"/>
    <n v="0"/>
    <n v="5"/>
    <n v="1465101"/>
    <n v="0"/>
    <n v="0"/>
    <n v="38"/>
    <n v="14547458"/>
  </r>
  <r>
    <d v="2016-01-30T00:00:00"/>
    <x v="1"/>
    <d v="2016-01-01T00:00:00"/>
    <x v="14"/>
    <x v="6"/>
    <x v="2250"/>
    <x v="0"/>
    <n v="0"/>
    <n v="0"/>
    <n v="0"/>
    <n v="0"/>
    <n v="4"/>
    <n v="9330625"/>
    <n v="0"/>
    <n v="0"/>
    <n v="0"/>
    <n v="0"/>
    <n v="0"/>
    <n v="0"/>
    <n v="0"/>
    <n v="0"/>
    <n v="5"/>
    <n v="1887616"/>
  </r>
  <r>
    <d v="2016-01-31T00:00:00"/>
    <x v="2"/>
    <d v="2016-01-01T00:00:00"/>
    <x v="14"/>
    <x v="11"/>
    <x v="2251"/>
    <x v="0"/>
    <n v="0"/>
    <n v="0"/>
    <n v="0"/>
    <n v="0"/>
    <n v="11"/>
    <n v="25693690"/>
    <n v="0"/>
    <n v="0"/>
    <n v="0"/>
    <n v="0"/>
    <n v="1"/>
    <n v="344728"/>
    <n v="0"/>
    <n v="0"/>
    <n v="0"/>
    <n v="0"/>
  </r>
  <r>
    <d v="2016-02-01T00:00:00"/>
    <x v="3"/>
    <d v="2016-02-01T00:00:00"/>
    <x v="14"/>
    <x v="26"/>
    <x v="2252"/>
    <x v="0"/>
    <n v="0"/>
    <n v="0"/>
    <n v="0"/>
    <n v="0"/>
    <n v="24"/>
    <n v="9307689"/>
    <n v="1"/>
    <n v="215456"/>
    <n v="0"/>
    <n v="0"/>
    <n v="2"/>
    <n v="689460"/>
    <n v="0"/>
    <n v="0"/>
    <n v="38"/>
    <n v="13701729"/>
  </r>
  <r>
    <d v="2016-02-02T00:00:00"/>
    <x v="4"/>
    <d v="2016-02-01T00:00:00"/>
    <x v="14"/>
    <x v="4"/>
    <x v="2253"/>
    <x v="0"/>
    <n v="0"/>
    <n v="0"/>
    <n v="0"/>
    <n v="0"/>
    <n v="1"/>
    <n v="344728"/>
    <n v="0"/>
    <n v="0"/>
    <n v="0"/>
    <n v="0"/>
    <n v="1"/>
    <n v="150818"/>
    <n v="0"/>
    <n v="0"/>
    <n v="25"/>
    <n v="8998870"/>
  </r>
  <r>
    <d v="2016-02-03T00:00:00"/>
    <x v="5"/>
    <d v="2016-02-01T00:00:00"/>
    <x v="14"/>
    <x v="0"/>
    <x v="0"/>
    <x v="0"/>
    <n v="0"/>
    <n v="0"/>
    <n v="0"/>
    <n v="0"/>
    <n v="0"/>
    <n v="0"/>
    <n v="0"/>
    <n v="0"/>
    <n v="0"/>
    <n v="0"/>
    <n v="0"/>
    <n v="0"/>
    <n v="0"/>
    <n v="0"/>
    <n v="23"/>
    <n v="9116662"/>
  </r>
  <r>
    <d v="2016-02-04T00:00:00"/>
    <x v="6"/>
    <d v="2016-02-01T00:00:00"/>
    <x v="14"/>
    <x v="3"/>
    <x v="2254"/>
    <x v="0"/>
    <n v="0"/>
    <n v="0"/>
    <n v="0"/>
    <n v="0"/>
    <n v="0"/>
    <n v="0"/>
    <n v="0"/>
    <n v="0"/>
    <n v="0"/>
    <n v="0"/>
    <n v="1"/>
    <n v="430909"/>
    <n v="0"/>
    <n v="0"/>
    <n v="360"/>
    <n v="134259904"/>
  </r>
  <r>
    <d v="2016-02-05T00:00:00"/>
    <x v="0"/>
    <d v="2016-02-01T00:00:00"/>
    <x v="14"/>
    <x v="39"/>
    <x v="2255"/>
    <x v="0"/>
    <n v="0"/>
    <n v="0"/>
    <n v="0"/>
    <n v="0"/>
    <n v="42"/>
    <n v="14317783"/>
    <n v="2"/>
    <n v="430912"/>
    <n v="0"/>
    <n v="0"/>
    <n v="3"/>
    <n v="1034190"/>
    <n v="0"/>
    <n v="0"/>
    <n v="110"/>
    <n v="39146023"/>
  </r>
  <r>
    <d v="2016-02-06T00:00:00"/>
    <x v="1"/>
    <d v="2016-02-01T00:00:00"/>
    <x v="14"/>
    <x v="11"/>
    <x v="2256"/>
    <x v="0"/>
    <n v="0"/>
    <n v="0"/>
    <n v="0"/>
    <n v="0"/>
    <n v="12"/>
    <n v="12754940"/>
    <n v="0"/>
    <n v="0"/>
    <n v="0"/>
    <n v="0"/>
    <n v="0"/>
    <n v="0"/>
    <n v="0"/>
    <n v="0"/>
    <n v="0"/>
    <n v="0"/>
  </r>
  <r>
    <d v="2016-02-07T00:00:00"/>
    <x v="2"/>
    <d v="2016-02-01T00:00:00"/>
    <x v="14"/>
    <x v="11"/>
    <x v="2257"/>
    <x v="0"/>
    <n v="0"/>
    <n v="0"/>
    <n v="0"/>
    <n v="0"/>
    <n v="11"/>
    <n v="20338945"/>
    <n v="0"/>
    <n v="0"/>
    <n v="0"/>
    <n v="0"/>
    <n v="1"/>
    <n v="344730"/>
    <n v="0"/>
    <n v="0"/>
    <n v="1"/>
    <n v="437016"/>
  </r>
  <r>
    <d v="2016-02-08T00:00:00"/>
    <x v="3"/>
    <d v="2016-02-01T00:00:00"/>
    <x v="14"/>
    <x v="2"/>
    <x v="2258"/>
    <x v="0"/>
    <n v="0"/>
    <n v="0"/>
    <n v="0"/>
    <n v="0"/>
    <n v="3"/>
    <n v="1378911"/>
    <n v="0"/>
    <n v="0"/>
    <n v="0"/>
    <n v="0"/>
    <n v="0"/>
    <n v="0"/>
    <n v="0"/>
    <n v="0"/>
    <n v="193"/>
    <n v="72435038"/>
  </r>
  <r>
    <d v="2016-02-09T00:00:00"/>
    <x v="4"/>
    <d v="2016-02-01T00:00:00"/>
    <x v="14"/>
    <x v="36"/>
    <x v="2259"/>
    <x v="0"/>
    <n v="0"/>
    <n v="0"/>
    <n v="0"/>
    <n v="0"/>
    <n v="39"/>
    <n v="13444470"/>
    <n v="0"/>
    <n v="0"/>
    <n v="0"/>
    <n v="0"/>
    <n v="6"/>
    <n v="1637463"/>
    <n v="0"/>
    <n v="0"/>
    <n v="195"/>
    <n v="74325492"/>
  </r>
  <r>
    <d v="2016-02-10T00:00:00"/>
    <x v="5"/>
    <d v="2016-02-01T00:00:00"/>
    <x v="14"/>
    <x v="8"/>
    <x v="2260"/>
    <x v="0"/>
    <n v="0"/>
    <n v="0"/>
    <n v="0"/>
    <n v="0"/>
    <n v="7"/>
    <n v="3631130"/>
    <n v="0"/>
    <n v="0"/>
    <n v="0"/>
    <n v="0"/>
    <n v="0"/>
    <n v="0"/>
    <n v="0"/>
    <n v="0"/>
    <n v="52"/>
    <n v="20296933"/>
  </r>
  <r>
    <d v="2016-02-11T00:00:00"/>
    <x v="6"/>
    <d v="2016-02-01T00:00:00"/>
    <x v="14"/>
    <x v="5"/>
    <x v="2261"/>
    <x v="0"/>
    <n v="0"/>
    <n v="0"/>
    <n v="0"/>
    <n v="0"/>
    <n v="3"/>
    <n v="2068365"/>
    <n v="0"/>
    <n v="0"/>
    <n v="0"/>
    <n v="0"/>
    <n v="2"/>
    <n v="689460"/>
    <n v="0"/>
    <n v="0"/>
    <n v="48"/>
    <n v="19510007"/>
  </r>
  <r>
    <d v="2016-02-12T00:00:00"/>
    <x v="0"/>
    <d v="2016-02-01T00:00:00"/>
    <x v="14"/>
    <x v="5"/>
    <x v="2262"/>
    <x v="0"/>
    <n v="0"/>
    <n v="0"/>
    <n v="0"/>
    <n v="0"/>
    <n v="4"/>
    <n v="1378920"/>
    <n v="0"/>
    <n v="0"/>
    <n v="0"/>
    <n v="0"/>
    <n v="1"/>
    <n v="344730"/>
    <n v="0"/>
    <n v="0"/>
    <n v="66"/>
    <n v="27484720"/>
  </r>
  <r>
    <d v="2016-02-13T00:00:00"/>
    <x v="1"/>
    <d v="2016-02-01T00:00:00"/>
    <x v="14"/>
    <x v="0"/>
    <x v="0"/>
    <x v="0"/>
    <n v="0"/>
    <n v="0"/>
    <n v="0"/>
    <n v="0"/>
    <n v="0"/>
    <n v="0"/>
    <n v="0"/>
    <n v="0"/>
    <n v="0"/>
    <n v="0"/>
    <n v="0"/>
    <n v="0"/>
    <n v="0"/>
    <n v="0"/>
    <n v="9"/>
    <n v="4067241"/>
  </r>
  <r>
    <d v="2016-02-14T00:00:00"/>
    <x v="2"/>
    <d v="2016-02-01T00:00:00"/>
    <x v="14"/>
    <x v="6"/>
    <x v="2263"/>
    <x v="0"/>
    <n v="0"/>
    <n v="0"/>
    <n v="0"/>
    <n v="0"/>
    <n v="4"/>
    <n v="34817478"/>
    <n v="0"/>
    <n v="0"/>
    <n v="0"/>
    <n v="0"/>
    <n v="0"/>
    <n v="0"/>
    <n v="0"/>
    <n v="0"/>
    <n v="0"/>
    <n v="0"/>
  </r>
  <r>
    <d v="2016-02-15T00:00:00"/>
    <x v="3"/>
    <d v="2016-02-01T00:00:00"/>
    <x v="14"/>
    <x v="3"/>
    <x v="2264"/>
    <x v="0"/>
    <n v="0"/>
    <n v="0"/>
    <n v="0"/>
    <n v="0"/>
    <n v="1"/>
    <n v="344730"/>
    <n v="0"/>
    <n v="0"/>
    <n v="0"/>
    <n v="0"/>
    <n v="0"/>
    <n v="0"/>
    <n v="1"/>
    <n v="291000"/>
    <n v="42"/>
    <n v="17476637"/>
  </r>
  <r>
    <d v="2016-02-16T00:00:00"/>
    <x v="4"/>
    <d v="2016-02-01T00:00:00"/>
    <x v="14"/>
    <x v="0"/>
    <x v="0"/>
    <x v="0"/>
    <n v="0"/>
    <n v="0"/>
    <n v="0"/>
    <n v="0"/>
    <n v="0"/>
    <n v="0"/>
    <n v="0"/>
    <n v="0"/>
    <n v="0"/>
    <n v="0"/>
    <n v="0"/>
    <n v="0"/>
    <n v="0"/>
    <n v="0"/>
    <n v="56"/>
    <n v="23118511"/>
  </r>
  <r>
    <d v="2016-02-17T00:00:00"/>
    <x v="5"/>
    <d v="2016-02-01T00:00:00"/>
    <x v="14"/>
    <x v="39"/>
    <x v="2265"/>
    <x v="1"/>
    <n v="344730"/>
    <n v="2.1276595744680851E-2"/>
    <n v="0"/>
    <n v="0"/>
    <n v="38"/>
    <n v="13315191"/>
    <n v="3"/>
    <n v="646368"/>
    <n v="0"/>
    <n v="0"/>
    <n v="5"/>
    <n v="1529739"/>
    <n v="0"/>
    <n v="0"/>
    <n v="55"/>
    <n v="23593471"/>
  </r>
  <r>
    <d v="2016-02-18T00:00:00"/>
    <x v="6"/>
    <d v="2016-02-01T00:00:00"/>
    <x v="14"/>
    <x v="4"/>
    <x v="2266"/>
    <x v="0"/>
    <n v="0"/>
    <n v="0"/>
    <n v="0"/>
    <n v="0"/>
    <n v="2"/>
    <n v="689460"/>
    <n v="0"/>
    <n v="0"/>
    <n v="0"/>
    <n v="0"/>
    <n v="0"/>
    <n v="0"/>
    <n v="1"/>
    <n v="231700"/>
    <n v="49"/>
    <n v="19074560"/>
  </r>
  <r>
    <d v="2016-02-19T00:00:00"/>
    <x v="0"/>
    <d v="2016-02-01T00:00:00"/>
    <x v="14"/>
    <x v="6"/>
    <x v="2267"/>
    <x v="0"/>
    <n v="0"/>
    <n v="0"/>
    <n v="0"/>
    <n v="0"/>
    <n v="2"/>
    <n v="689460"/>
    <n v="0"/>
    <n v="0"/>
    <n v="0"/>
    <n v="0"/>
    <n v="2"/>
    <n v="560185"/>
    <n v="1"/>
    <n v="182885"/>
    <n v="63"/>
    <n v="24804579"/>
  </r>
  <r>
    <d v="2016-02-20T00:00:00"/>
    <x v="1"/>
    <d v="2016-02-01T00:00:00"/>
    <x v="14"/>
    <x v="6"/>
    <x v="2268"/>
    <x v="0"/>
    <n v="0"/>
    <n v="0"/>
    <n v="0"/>
    <n v="0"/>
    <n v="4"/>
    <n v="25348965"/>
    <n v="0"/>
    <n v="0"/>
    <n v="0"/>
    <n v="0"/>
    <n v="0"/>
    <n v="0"/>
    <n v="0"/>
    <n v="0"/>
    <n v="1"/>
    <n v="460934"/>
  </r>
  <r>
    <d v="2016-02-21T00:00:00"/>
    <x v="2"/>
    <d v="2016-02-01T00:00:00"/>
    <x v="14"/>
    <x v="23"/>
    <x v="2269"/>
    <x v="0"/>
    <n v="0"/>
    <n v="0"/>
    <n v="0"/>
    <n v="0"/>
    <n v="11"/>
    <n v="7584028"/>
    <n v="0"/>
    <n v="0"/>
    <n v="0"/>
    <n v="0"/>
    <n v="4"/>
    <n v="991096"/>
    <n v="0"/>
    <n v="0"/>
    <n v="1"/>
    <n v="374751"/>
  </r>
  <r>
    <d v="2016-02-22T00:00:00"/>
    <x v="3"/>
    <d v="2016-02-01T00:00:00"/>
    <x v="14"/>
    <x v="2"/>
    <x v="2270"/>
    <x v="0"/>
    <n v="0"/>
    <n v="0"/>
    <n v="0"/>
    <n v="0"/>
    <n v="3"/>
    <n v="1034190"/>
    <n v="0"/>
    <n v="0"/>
    <n v="0"/>
    <n v="0"/>
    <n v="0"/>
    <n v="0"/>
    <n v="0"/>
    <n v="0"/>
    <n v="64"/>
    <n v="26116449"/>
  </r>
  <r>
    <d v="2016-02-23T00:00:00"/>
    <x v="4"/>
    <d v="2016-02-01T00:00:00"/>
    <x v="14"/>
    <x v="12"/>
    <x v="2271"/>
    <x v="0"/>
    <n v="0"/>
    <n v="0"/>
    <n v="0"/>
    <n v="0"/>
    <n v="11"/>
    <n v="4136753"/>
    <n v="0"/>
    <n v="0"/>
    <n v="0"/>
    <n v="0"/>
    <n v="2"/>
    <n v="560186"/>
    <n v="0"/>
    <n v="0"/>
    <n v="52"/>
    <n v="21571092"/>
  </r>
  <r>
    <d v="2016-02-24T00:00:00"/>
    <x v="5"/>
    <d v="2016-02-01T00:00:00"/>
    <x v="14"/>
    <x v="15"/>
    <x v="2272"/>
    <x v="0"/>
    <n v="0"/>
    <n v="0"/>
    <n v="0"/>
    <n v="0"/>
    <n v="9"/>
    <n v="3631145"/>
    <n v="0"/>
    <n v="0"/>
    <n v="0"/>
    <n v="0"/>
    <n v="2"/>
    <n v="775639"/>
    <n v="1"/>
    <n v="257500"/>
    <n v="51"/>
    <n v="20274871"/>
  </r>
  <r>
    <d v="2016-02-25T00:00:00"/>
    <x v="6"/>
    <d v="2016-02-01T00:00:00"/>
    <x v="14"/>
    <x v="26"/>
    <x v="2273"/>
    <x v="2"/>
    <n v="689460"/>
    <n v="7.407407407407407E-2"/>
    <n v="0"/>
    <n v="0"/>
    <n v="21"/>
    <n v="6917580"/>
    <n v="1"/>
    <n v="215456"/>
    <n v="0"/>
    <n v="0"/>
    <n v="3"/>
    <n v="904915"/>
    <n v="1"/>
    <n v="397303"/>
    <n v="52"/>
    <n v="20678274"/>
  </r>
  <r>
    <d v="2016-02-26T00:00:00"/>
    <x v="0"/>
    <d v="2016-02-01T00:00:00"/>
    <x v="14"/>
    <x v="39"/>
    <x v="2274"/>
    <x v="1"/>
    <n v="344730"/>
    <n v="2.1276595744680851E-2"/>
    <n v="0"/>
    <n v="0"/>
    <n v="38"/>
    <n v="13099740"/>
    <n v="3"/>
    <n v="646368"/>
    <n v="0"/>
    <n v="0"/>
    <n v="5"/>
    <n v="1594376"/>
    <n v="1"/>
    <n v="322679"/>
    <n v="37"/>
    <n v="14398140"/>
  </r>
  <r>
    <d v="2016-02-27T00:00:00"/>
    <x v="1"/>
    <d v="2016-02-01T00:00:00"/>
    <x v="14"/>
    <x v="9"/>
    <x v="2275"/>
    <x v="0"/>
    <n v="0"/>
    <n v="0"/>
    <n v="0"/>
    <n v="0"/>
    <n v="9"/>
    <n v="10686570"/>
    <n v="0"/>
    <n v="0"/>
    <n v="0"/>
    <n v="0"/>
    <n v="1"/>
    <n v="215455"/>
    <n v="0"/>
    <n v="0"/>
    <n v="9"/>
    <n v="3489903"/>
  </r>
  <r>
    <d v="2016-02-28T00:00:00"/>
    <x v="2"/>
    <d v="2016-02-01T00:00:00"/>
    <x v="14"/>
    <x v="6"/>
    <x v="2276"/>
    <x v="0"/>
    <n v="0"/>
    <n v="0"/>
    <n v="0"/>
    <n v="0"/>
    <n v="4"/>
    <n v="9652370"/>
    <n v="0"/>
    <n v="0"/>
    <n v="0"/>
    <n v="0"/>
    <n v="0"/>
    <n v="0"/>
    <n v="1"/>
    <n v="92668"/>
    <n v="0"/>
    <n v="0"/>
  </r>
  <r>
    <d v="2016-02-29T00:00:00"/>
    <x v="3"/>
    <d v="2016-02-01T00:00:00"/>
    <x v="14"/>
    <x v="32"/>
    <x v="2277"/>
    <x v="0"/>
    <n v="0"/>
    <n v="0"/>
    <n v="0"/>
    <n v="0"/>
    <n v="32"/>
    <n v="11031360"/>
    <n v="0"/>
    <n v="0"/>
    <n v="0"/>
    <n v="0"/>
    <n v="7"/>
    <n v="1831377"/>
    <n v="2"/>
    <n v="365773"/>
    <n v="50"/>
    <n v="20636022"/>
  </r>
  <r>
    <d v="2016-03-01T00:00:00"/>
    <x v="4"/>
    <d v="2016-03-01T00:00:00"/>
    <x v="14"/>
    <x v="40"/>
    <x v="2278"/>
    <x v="1"/>
    <n v="344730"/>
    <n v="1.8867924528301886E-2"/>
    <n v="0"/>
    <n v="0"/>
    <n v="39"/>
    <n v="13789195"/>
    <n v="1"/>
    <n v="215456"/>
    <n v="0"/>
    <n v="0"/>
    <n v="12"/>
    <n v="3260568"/>
    <n v="0"/>
    <n v="0"/>
    <n v="49"/>
    <n v="17578294"/>
  </r>
  <r>
    <d v="2016-03-02T00:00:00"/>
    <x v="5"/>
    <d v="2016-03-01T00:00:00"/>
    <x v="14"/>
    <x v="37"/>
    <x v="2279"/>
    <x v="0"/>
    <n v="0"/>
    <n v="0"/>
    <n v="0"/>
    <n v="0"/>
    <n v="49"/>
    <n v="16891770"/>
    <n v="0"/>
    <n v="0"/>
    <n v="0"/>
    <n v="0"/>
    <n v="10"/>
    <n v="3188751"/>
    <n v="0"/>
    <n v="0"/>
    <n v="33"/>
    <n v="12776714"/>
  </r>
  <r>
    <d v="2016-03-03T00:00:00"/>
    <x v="6"/>
    <d v="2016-03-01T00:00:00"/>
    <x v="14"/>
    <x v="46"/>
    <x v="2280"/>
    <x v="0"/>
    <n v="0"/>
    <n v="0"/>
    <n v="0"/>
    <n v="0"/>
    <n v="28"/>
    <n v="9652440"/>
    <n v="1"/>
    <n v="215456"/>
    <n v="0"/>
    <n v="0"/>
    <n v="3"/>
    <n v="904915"/>
    <n v="2"/>
    <n v="618224"/>
    <n v="38"/>
    <n v="15830095"/>
  </r>
  <r>
    <d v="2016-03-04T00:00:00"/>
    <x v="0"/>
    <d v="2016-03-01T00:00:00"/>
    <x v="14"/>
    <x v="5"/>
    <x v="2281"/>
    <x v="0"/>
    <n v="0"/>
    <n v="0"/>
    <n v="0"/>
    <n v="0"/>
    <n v="0"/>
    <n v="0"/>
    <n v="0"/>
    <n v="0"/>
    <n v="0"/>
    <n v="0"/>
    <n v="5"/>
    <n v="1206550"/>
    <n v="1"/>
    <n v="367600"/>
    <n v="31"/>
    <n v="12377194"/>
  </r>
  <r>
    <d v="2016-03-05T00:00:00"/>
    <x v="1"/>
    <d v="2016-03-01T00:00:00"/>
    <x v="14"/>
    <x v="7"/>
    <x v="2282"/>
    <x v="0"/>
    <n v="0"/>
    <n v="0"/>
    <n v="0"/>
    <n v="0"/>
    <n v="7"/>
    <n v="2413110"/>
    <n v="0"/>
    <n v="0"/>
    <n v="0"/>
    <n v="0"/>
    <n v="2"/>
    <n v="430910"/>
    <n v="1"/>
    <n v="803400"/>
    <n v="0"/>
    <n v="0"/>
  </r>
  <r>
    <d v="2016-03-06T00:00:00"/>
    <x v="2"/>
    <d v="2016-03-01T00:00:00"/>
    <x v="14"/>
    <x v="8"/>
    <x v="2283"/>
    <x v="0"/>
    <n v="0"/>
    <n v="0"/>
    <n v="0"/>
    <n v="0"/>
    <n v="7"/>
    <n v="6205110"/>
    <n v="0"/>
    <n v="0"/>
    <n v="0"/>
    <n v="0"/>
    <n v="0"/>
    <n v="0"/>
    <n v="0"/>
    <n v="0"/>
    <n v="1"/>
    <n v="465087"/>
  </r>
  <r>
    <d v="2016-03-07T00:00:00"/>
    <x v="3"/>
    <d v="2016-03-01T00:00:00"/>
    <x v="14"/>
    <x v="53"/>
    <x v="2284"/>
    <x v="2"/>
    <n v="689460"/>
    <n v="2.4691358024691357E-2"/>
    <n v="0"/>
    <n v="0"/>
    <n v="63"/>
    <n v="55156548"/>
    <n v="2"/>
    <n v="430912"/>
    <n v="0"/>
    <n v="0"/>
    <n v="14"/>
    <n v="4244486"/>
    <n v="2"/>
    <n v="108640"/>
    <n v="49"/>
    <n v="16431948"/>
  </r>
  <r>
    <d v="2016-03-08T00:00:00"/>
    <x v="4"/>
    <d v="2016-03-01T00:00:00"/>
    <x v="14"/>
    <x v="36"/>
    <x v="2285"/>
    <x v="2"/>
    <n v="689460"/>
    <n v="4.4444444444444446E-2"/>
    <n v="0"/>
    <n v="0"/>
    <n v="35"/>
    <n v="11904671"/>
    <n v="2"/>
    <n v="430912"/>
    <n v="0"/>
    <n v="0"/>
    <n v="6"/>
    <n v="1228099"/>
    <n v="0"/>
    <n v="0"/>
    <n v="38"/>
    <n v="14496859"/>
  </r>
  <r>
    <d v="2016-03-09T00:00:00"/>
    <x v="5"/>
    <d v="2016-03-01T00:00:00"/>
    <x v="14"/>
    <x v="10"/>
    <x v="2286"/>
    <x v="0"/>
    <n v="0"/>
    <n v="0"/>
    <n v="0"/>
    <n v="0"/>
    <n v="7"/>
    <n v="2757835"/>
    <n v="0"/>
    <n v="0"/>
    <n v="0"/>
    <n v="0"/>
    <n v="7"/>
    <n v="1378916"/>
    <n v="0"/>
    <n v="0"/>
    <n v="30"/>
    <n v="10092073"/>
  </r>
  <r>
    <d v="2016-03-10T00:00:00"/>
    <x v="6"/>
    <d v="2016-03-01T00:00:00"/>
    <x v="14"/>
    <x v="22"/>
    <x v="2287"/>
    <x v="0"/>
    <n v="0"/>
    <n v="0"/>
    <n v="0"/>
    <n v="0"/>
    <n v="13"/>
    <n v="4481490"/>
    <n v="1"/>
    <n v="344730"/>
    <n v="0"/>
    <n v="0"/>
    <n v="6"/>
    <n v="1357372"/>
    <n v="0"/>
    <n v="0"/>
    <n v="39"/>
    <n v="15386530"/>
  </r>
  <r>
    <d v="2016-03-11T00:00:00"/>
    <x v="0"/>
    <d v="2016-03-01T00:00:00"/>
    <x v="14"/>
    <x v="16"/>
    <x v="2288"/>
    <x v="1"/>
    <n v="344730"/>
    <n v="6.25E-2"/>
    <n v="0"/>
    <n v="0"/>
    <n v="12"/>
    <n v="4136758"/>
    <n v="0"/>
    <n v="0"/>
    <n v="0"/>
    <n v="0"/>
    <n v="3"/>
    <n v="926458"/>
    <n v="5"/>
    <n v="1336259"/>
    <n v="38"/>
    <n v="15914514"/>
  </r>
  <r>
    <d v="2016-03-12T00:00:00"/>
    <x v="1"/>
    <d v="2016-03-01T00:00:00"/>
    <x v="14"/>
    <x v="87"/>
    <x v="2289"/>
    <x v="0"/>
    <n v="0"/>
    <n v="0"/>
    <n v="0"/>
    <n v="0"/>
    <n v="21"/>
    <n v="24130968"/>
    <n v="1"/>
    <n v="344730"/>
    <n v="0"/>
    <n v="0"/>
    <n v="0"/>
    <n v="0"/>
    <n v="0"/>
    <n v="0"/>
    <n v="1"/>
    <n v="375507"/>
  </r>
  <r>
    <d v="2016-03-13T00:00:00"/>
    <x v="2"/>
    <d v="2016-03-01T00:00:00"/>
    <x v="14"/>
    <x v="29"/>
    <x v="2290"/>
    <x v="0"/>
    <n v="0"/>
    <n v="0"/>
    <n v="0"/>
    <n v="0"/>
    <n v="23"/>
    <n v="8457365"/>
    <n v="0"/>
    <n v="0"/>
    <n v="0"/>
    <n v="0"/>
    <n v="5"/>
    <n v="1680554"/>
    <n v="0"/>
    <n v="0"/>
    <n v="0"/>
    <n v="0"/>
  </r>
  <r>
    <d v="2016-03-14T00:00:00"/>
    <x v="3"/>
    <d v="2016-03-01T00:00:00"/>
    <x v="14"/>
    <x v="82"/>
    <x v="2291"/>
    <x v="0"/>
    <n v="0"/>
    <n v="0"/>
    <n v="0"/>
    <n v="0"/>
    <n v="76"/>
    <n v="26199478"/>
    <n v="6"/>
    <n v="1292736"/>
    <n v="0"/>
    <n v="0"/>
    <n v="12"/>
    <n v="3296478"/>
    <n v="0"/>
    <n v="0"/>
    <n v="35"/>
    <n v="12391589"/>
  </r>
  <r>
    <d v="2016-03-15T00:00:00"/>
    <x v="4"/>
    <d v="2016-03-01T00:00:00"/>
    <x v="14"/>
    <x v="10"/>
    <x v="2292"/>
    <x v="0"/>
    <n v="0"/>
    <n v="0"/>
    <n v="0"/>
    <n v="0"/>
    <n v="12"/>
    <n v="3975883"/>
    <n v="0"/>
    <n v="0"/>
    <n v="0"/>
    <n v="0"/>
    <n v="2"/>
    <n v="495549"/>
    <n v="0"/>
    <n v="0"/>
    <n v="41"/>
    <n v="13490265"/>
  </r>
  <r>
    <d v="2016-03-16T00:00:00"/>
    <x v="5"/>
    <d v="2016-03-01T00:00:00"/>
    <x v="14"/>
    <x v="11"/>
    <x v="2293"/>
    <x v="0"/>
    <n v="0"/>
    <n v="0"/>
    <n v="0"/>
    <n v="0"/>
    <n v="9"/>
    <n v="3286420"/>
    <n v="2"/>
    <n v="904911"/>
    <n v="0"/>
    <n v="0"/>
    <n v="1"/>
    <n v="5"/>
    <n v="1"/>
    <n v="300000"/>
    <n v="35"/>
    <n v="11932665"/>
  </r>
  <r>
    <d v="2016-03-17T00:00:00"/>
    <x v="6"/>
    <d v="2016-03-01T00:00:00"/>
    <x v="14"/>
    <x v="59"/>
    <x v="2294"/>
    <x v="0"/>
    <n v="0"/>
    <n v="0"/>
    <n v="0"/>
    <n v="0"/>
    <n v="55"/>
    <n v="18799275"/>
    <n v="3"/>
    <n v="789742"/>
    <n v="0"/>
    <n v="0"/>
    <n v="6"/>
    <n v="1028443"/>
    <n v="2"/>
    <n v="771380"/>
    <n v="45"/>
    <n v="17555807"/>
  </r>
  <r>
    <d v="2016-03-18T00:00:00"/>
    <x v="0"/>
    <d v="2016-03-01T00:00:00"/>
    <x v="14"/>
    <x v="41"/>
    <x v="2295"/>
    <x v="0"/>
    <n v="0"/>
    <n v="0"/>
    <n v="0"/>
    <n v="0"/>
    <n v="40"/>
    <n v="13789200"/>
    <n v="1"/>
    <n v="215456"/>
    <n v="0"/>
    <n v="0"/>
    <n v="7"/>
    <n v="2283835"/>
    <n v="0"/>
    <n v="0"/>
    <n v="37"/>
    <n v="12475630"/>
  </r>
  <r>
    <d v="2016-03-19T00:00:00"/>
    <x v="1"/>
    <d v="2016-03-01T00:00:00"/>
    <x v="14"/>
    <x v="5"/>
    <x v="2296"/>
    <x v="0"/>
    <n v="0"/>
    <n v="0"/>
    <n v="0"/>
    <n v="0"/>
    <n v="5"/>
    <n v="2283820"/>
    <n v="1"/>
    <n v="215454"/>
    <n v="0"/>
    <n v="0"/>
    <n v="-1"/>
    <n v="-215454"/>
    <n v="0"/>
    <n v="0"/>
    <n v="0"/>
    <n v="0"/>
  </r>
  <r>
    <d v="2016-03-20T00:00:00"/>
    <x v="2"/>
    <d v="2016-03-01T00:00:00"/>
    <x v="14"/>
    <x v="16"/>
    <x v="2297"/>
    <x v="0"/>
    <n v="0"/>
    <n v="0"/>
    <n v="0"/>
    <n v="0"/>
    <n v="15"/>
    <n v="4622240"/>
    <n v="2"/>
    <n v="430908"/>
    <n v="0"/>
    <n v="0"/>
    <n v="-1"/>
    <n v="-215453"/>
    <n v="0"/>
    <n v="0"/>
    <n v="0"/>
    <n v="0"/>
  </r>
  <r>
    <d v="2016-03-21T00:00:00"/>
    <x v="3"/>
    <d v="2016-03-01T00:00:00"/>
    <x v="14"/>
    <x v="30"/>
    <x v="2298"/>
    <x v="0"/>
    <n v="0"/>
    <n v="0"/>
    <n v="0"/>
    <n v="0"/>
    <n v="25"/>
    <n v="10442137"/>
    <n v="3"/>
    <n v="674562"/>
    <n v="0"/>
    <n v="0"/>
    <n v="5"/>
    <n v="1321731"/>
    <n v="0"/>
    <n v="0"/>
    <n v="0"/>
    <n v="0"/>
  </r>
  <r>
    <d v="2016-03-22T00:00:00"/>
    <x v="4"/>
    <d v="2016-03-01T00:00:00"/>
    <x v="14"/>
    <x v="64"/>
    <x v="2299"/>
    <x v="0"/>
    <n v="0"/>
    <n v="0"/>
    <n v="0"/>
    <n v="0"/>
    <n v="51"/>
    <n v="28009116"/>
    <n v="3"/>
    <n v="646364"/>
    <n v="0"/>
    <n v="0"/>
    <n v="3"/>
    <n v="904920"/>
    <n v="0"/>
    <n v="0"/>
    <n v="34"/>
    <n v="11114792"/>
  </r>
  <r>
    <d v="2016-03-23T00:00:00"/>
    <x v="5"/>
    <d v="2016-03-01T00:00:00"/>
    <x v="14"/>
    <x v="170"/>
    <x v="2300"/>
    <x v="1"/>
    <n v="344730"/>
    <n v="5.1020408163265302E-3"/>
    <n v="0"/>
    <n v="0"/>
    <n v="165"/>
    <n v="81571288"/>
    <n v="2"/>
    <n v="574286"/>
    <n v="0"/>
    <n v="0"/>
    <n v="28"/>
    <n v="11074379"/>
    <n v="0"/>
    <n v="0"/>
    <n v="18"/>
    <n v="7238777"/>
  </r>
  <r>
    <d v="2016-03-24T00:00:00"/>
    <x v="6"/>
    <d v="2016-03-01T00:00:00"/>
    <x v="14"/>
    <x v="35"/>
    <x v="2301"/>
    <x v="0"/>
    <n v="0"/>
    <n v="0"/>
    <n v="0"/>
    <n v="0"/>
    <n v="49"/>
    <n v="22752081"/>
    <n v="0"/>
    <n v="0"/>
    <n v="0"/>
    <n v="0"/>
    <n v="5"/>
    <n v="1529739"/>
    <n v="0"/>
    <n v="0"/>
    <n v="0"/>
    <n v="0"/>
  </r>
  <r>
    <d v="2016-03-25T00:00:00"/>
    <x v="0"/>
    <d v="2016-03-01T00:00:00"/>
    <x v="14"/>
    <x v="12"/>
    <x v="2302"/>
    <x v="0"/>
    <n v="0"/>
    <n v="0"/>
    <n v="0"/>
    <n v="0"/>
    <n v="12"/>
    <n v="7239276"/>
    <n v="0"/>
    <n v="0"/>
    <n v="0"/>
    <n v="0"/>
    <n v="1"/>
    <n v="215456"/>
    <n v="0"/>
    <n v="0"/>
    <n v="0"/>
    <n v="0"/>
  </r>
  <r>
    <d v="2016-03-26T00:00:00"/>
    <x v="1"/>
    <d v="2016-03-01T00:00:00"/>
    <x v="14"/>
    <x v="21"/>
    <x v="2303"/>
    <x v="0"/>
    <n v="0"/>
    <n v="0"/>
    <n v="0"/>
    <n v="0"/>
    <n v="34"/>
    <n v="22751985"/>
    <n v="0"/>
    <n v="0"/>
    <n v="0"/>
    <n v="0"/>
    <n v="6"/>
    <n v="3662726"/>
    <n v="0"/>
    <n v="0"/>
    <n v="0"/>
    <n v="0"/>
  </r>
  <r>
    <d v="2016-03-27T00:00:00"/>
    <x v="2"/>
    <d v="2016-03-01T00:00:00"/>
    <x v="14"/>
    <x v="26"/>
    <x v="2304"/>
    <x v="0"/>
    <n v="0"/>
    <n v="0"/>
    <n v="0"/>
    <n v="0"/>
    <n v="25"/>
    <n v="13843675"/>
    <n v="0"/>
    <n v="0"/>
    <n v="0"/>
    <n v="0"/>
    <n v="2"/>
    <n v="330364"/>
    <n v="0"/>
    <n v="0"/>
    <n v="0"/>
    <n v="0"/>
  </r>
  <r>
    <d v="2016-03-28T00:00:00"/>
    <x v="3"/>
    <d v="2016-03-01T00:00:00"/>
    <x v="14"/>
    <x v="201"/>
    <x v="2305"/>
    <x v="0"/>
    <n v="0"/>
    <n v="0"/>
    <n v="0"/>
    <n v="0"/>
    <n v="125"/>
    <n v="79116325"/>
    <n v="0"/>
    <n v="0"/>
    <n v="0"/>
    <n v="0"/>
    <n v="16"/>
    <n v="7153092"/>
    <n v="0"/>
    <n v="0"/>
    <n v="21"/>
    <n v="8536430"/>
  </r>
  <r>
    <d v="2016-03-29T00:00:00"/>
    <x v="4"/>
    <d v="2016-03-01T00:00:00"/>
    <x v="14"/>
    <x v="35"/>
    <x v="2306"/>
    <x v="0"/>
    <n v="0"/>
    <n v="0"/>
    <n v="0"/>
    <n v="0"/>
    <n v="47"/>
    <n v="30680710"/>
    <n v="1"/>
    <n v="150817"/>
    <n v="0"/>
    <n v="0"/>
    <n v="6"/>
    <n v="2714728"/>
    <n v="4"/>
    <n v="1279703"/>
    <n v="62"/>
    <n v="22563302"/>
  </r>
  <r>
    <d v="2016-03-30T00:00:00"/>
    <x v="5"/>
    <d v="2016-03-01T00:00:00"/>
    <x v="14"/>
    <x v="92"/>
    <x v="2307"/>
    <x v="0"/>
    <n v="0"/>
    <n v="0"/>
    <n v="0"/>
    <n v="0"/>
    <n v="77"/>
    <n v="52743233"/>
    <n v="1"/>
    <n v="344727"/>
    <n v="0"/>
    <n v="0"/>
    <n v="7"/>
    <n v="3899727"/>
    <n v="1"/>
    <n v="111050"/>
    <n v="29"/>
    <n v="11004205"/>
  </r>
  <r>
    <d v="2016-03-31T00:00:00"/>
    <x v="6"/>
    <d v="2016-03-01T00:00:00"/>
    <x v="14"/>
    <x v="28"/>
    <x v="2308"/>
    <x v="0"/>
    <n v="0"/>
    <n v="0"/>
    <n v="0"/>
    <n v="0"/>
    <n v="32"/>
    <n v="21717802"/>
    <n v="0"/>
    <n v="0"/>
    <n v="0"/>
    <n v="0"/>
    <n v="4"/>
    <n v="1271182"/>
    <n v="1"/>
    <n v="142827"/>
    <n v="28"/>
    <n v="10714014"/>
  </r>
  <r>
    <d v="2016-04-01T00:00:00"/>
    <x v="0"/>
    <d v="2016-04-01T00:00:00"/>
    <x v="14"/>
    <x v="173"/>
    <x v="2309"/>
    <x v="0"/>
    <n v="0"/>
    <n v="0"/>
    <n v="0"/>
    <n v="0"/>
    <n v="110"/>
    <n v="74805762"/>
    <n v="1"/>
    <n v="689455"/>
    <n v="0"/>
    <n v="0"/>
    <n v="8"/>
    <n v="3835090"/>
    <n v="1"/>
    <n v="230980"/>
    <n v="42"/>
    <n v="13947942"/>
  </r>
  <r>
    <d v="2016-04-02T00:00:00"/>
    <x v="1"/>
    <d v="2016-04-01T00:00:00"/>
    <x v="14"/>
    <x v="2"/>
    <x v="2276"/>
    <x v="0"/>
    <n v="0"/>
    <n v="0"/>
    <n v="0"/>
    <n v="0"/>
    <n v="3"/>
    <n v="9652370"/>
    <n v="0"/>
    <n v="0"/>
    <n v="0"/>
    <n v="0"/>
    <n v="0"/>
    <n v="0"/>
    <n v="0"/>
    <n v="0"/>
    <n v="0"/>
    <n v="0"/>
  </r>
  <r>
    <d v="2016-04-03T00:00:00"/>
    <x v="2"/>
    <d v="2016-04-01T00:00:00"/>
    <x v="14"/>
    <x v="2"/>
    <x v="2310"/>
    <x v="0"/>
    <n v="0"/>
    <n v="0"/>
    <n v="0"/>
    <n v="0"/>
    <n v="3"/>
    <n v="8641170"/>
    <n v="0"/>
    <n v="0"/>
    <n v="0"/>
    <n v="0"/>
    <n v="0"/>
    <n v="0"/>
    <n v="0"/>
    <n v="0"/>
    <n v="0"/>
    <n v="0"/>
  </r>
  <r>
    <d v="2016-04-04T00:00:00"/>
    <x v="3"/>
    <d v="2016-04-01T00:00:00"/>
    <x v="14"/>
    <x v="81"/>
    <x v="2311"/>
    <x v="0"/>
    <n v="0"/>
    <n v="0"/>
    <n v="0"/>
    <n v="0"/>
    <n v="34"/>
    <n v="22591111"/>
    <n v="0"/>
    <n v="0"/>
    <n v="0"/>
    <n v="0"/>
    <n v="3"/>
    <n v="1615909"/>
    <n v="2"/>
    <n v="481774"/>
    <n v="36"/>
    <n v="11157126"/>
  </r>
  <r>
    <d v="2016-04-05T00:00:00"/>
    <x v="4"/>
    <d v="2016-04-01T00:00:00"/>
    <x v="14"/>
    <x v="28"/>
    <x v="2312"/>
    <x v="0"/>
    <n v="0"/>
    <n v="0"/>
    <n v="0"/>
    <n v="0"/>
    <n v="34"/>
    <n v="23441437"/>
    <n v="0"/>
    <n v="0"/>
    <n v="0"/>
    <n v="0"/>
    <n v="2"/>
    <n v="1249637"/>
    <n v="1"/>
    <n v="174882"/>
    <n v="45"/>
    <n v="17034642"/>
  </r>
  <r>
    <d v="2016-04-06T00:00:00"/>
    <x v="5"/>
    <d v="2016-04-01T00:00:00"/>
    <x v="14"/>
    <x v="64"/>
    <x v="2313"/>
    <x v="0"/>
    <n v="0"/>
    <n v="0"/>
    <n v="0"/>
    <n v="0"/>
    <n v="56"/>
    <n v="38609424"/>
    <n v="0"/>
    <n v="0"/>
    <n v="0"/>
    <n v="0"/>
    <n v="1"/>
    <n v="495545"/>
    <n v="11"/>
    <n v="2971365"/>
    <n v="34"/>
    <n v="13534709"/>
  </r>
  <r>
    <d v="2016-04-07T00:00:00"/>
    <x v="6"/>
    <d v="2016-04-01T00:00:00"/>
    <x v="14"/>
    <x v="92"/>
    <x v="2314"/>
    <x v="0"/>
    <n v="0"/>
    <n v="0"/>
    <n v="0"/>
    <n v="0"/>
    <n v="72"/>
    <n v="48790367"/>
    <n v="0"/>
    <n v="0"/>
    <n v="0"/>
    <n v="0"/>
    <n v="13"/>
    <n v="7260818"/>
    <n v="2"/>
    <n v="437161"/>
    <n v="39"/>
    <n v="13862769"/>
  </r>
  <r>
    <d v="2016-04-08T00:00:00"/>
    <x v="0"/>
    <d v="2016-04-01T00:00:00"/>
    <x v="14"/>
    <x v="85"/>
    <x v="2315"/>
    <x v="0"/>
    <n v="0"/>
    <n v="0"/>
    <n v="0"/>
    <n v="0"/>
    <n v="75"/>
    <n v="51364323"/>
    <n v="0"/>
    <n v="0"/>
    <n v="0"/>
    <n v="0"/>
    <n v="7"/>
    <n v="4373726"/>
    <n v="4"/>
    <n v="959993"/>
    <n v="41"/>
    <n v="15174837"/>
  </r>
  <r>
    <d v="2016-04-09T00:00:00"/>
    <x v="1"/>
    <d v="2016-04-01T00:00:00"/>
    <x v="14"/>
    <x v="15"/>
    <x v="2316"/>
    <x v="0"/>
    <n v="0"/>
    <n v="0"/>
    <n v="0"/>
    <n v="0"/>
    <n v="11"/>
    <n v="7583994"/>
    <n v="0"/>
    <n v="0"/>
    <n v="0"/>
    <n v="0"/>
    <n v="0"/>
    <n v="0"/>
    <n v="0"/>
    <n v="0"/>
    <n v="1"/>
    <n v="362110"/>
  </r>
  <r>
    <d v="2016-04-10T00:00:00"/>
    <x v="2"/>
    <d v="2016-04-01T00:00:00"/>
    <x v="14"/>
    <x v="12"/>
    <x v="2317"/>
    <x v="0"/>
    <n v="0"/>
    <n v="0"/>
    <n v="0"/>
    <n v="0"/>
    <n v="13"/>
    <n v="8618175"/>
    <n v="0"/>
    <n v="0"/>
    <n v="0"/>
    <n v="0"/>
    <n v="0"/>
    <n v="0"/>
    <n v="0"/>
    <n v="0"/>
    <n v="0"/>
    <n v="0"/>
  </r>
  <r>
    <d v="2016-04-11T00:00:00"/>
    <x v="3"/>
    <d v="2016-04-01T00:00:00"/>
    <x v="14"/>
    <x v="67"/>
    <x v="2318"/>
    <x v="0"/>
    <n v="0"/>
    <n v="0"/>
    <n v="0"/>
    <n v="0"/>
    <n v="68"/>
    <n v="35506882"/>
    <n v="0"/>
    <n v="0"/>
    <n v="0"/>
    <n v="0"/>
    <n v="1"/>
    <n v="344728"/>
    <n v="3"/>
    <n v="563210"/>
    <n v="37"/>
    <n v="11797163"/>
  </r>
  <r>
    <d v="2016-04-12T00:00:00"/>
    <x v="4"/>
    <d v="2016-04-01T00:00:00"/>
    <x v="14"/>
    <x v="202"/>
    <x v="2319"/>
    <x v="0"/>
    <n v="0"/>
    <n v="0"/>
    <n v="0"/>
    <n v="0"/>
    <n v="114"/>
    <n v="78253032"/>
    <n v="0"/>
    <n v="0"/>
    <n v="0"/>
    <n v="0"/>
    <n v="10"/>
    <n v="5774182"/>
    <n v="3"/>
    <n v="640943"/>
    <n v="34"/>
    <n v="11544144"/>
  </r>
  <r>
    <d v="2016-04-13T00:00:00"/>
    <x v="5"/>
    <d v="2016-04-01T00:00:00"/>
    <x v="14"/>
    <x v="2"/>
    <x v="2320"/>
    <x v="0"/>
    <n v="0"/>
    <n v="0"/>
    <n v="0"/>
    <n v="0"/>
    <n v="3"/>
    <n v="2252220"/>
    <n v="0"/>
    <n v="0"/>
    <n v="0"/>
    <n v="0"/>
    <n v="0"/>
    <n v="0"/>
    <n v="8"/>
    <n v="1905886"/>
    <n v="42"/>
    <n v="14711825"/>
  </r>
  <r>
    <d v="2016-04-14T00:00:00"/>
    <x v="6"/>
    <d v="2016-04-01T00:00:00"/>
    <x v="14"/>
    <x v="8"/>
    <x v="2321"/>
    <x v="0"/>
    <n v="0"/>
    <n v="0"/>
    <n v="0"/>
    <n v="0"/>
    <n v="3"/>
    <n v="840274"/>
    <n v="1"/>
    <n v="215454"/>
    <n v="0"/>
    <n v="0"/>
    <n v="3"/>
    <n v="581728"/>
    <n v="0"/>
    <n v="0"/>
    <n v="31"/>
    <n v="10397166"/>
  </r>
  <r>
    <d v="2016-04-15T00:00:00"/>
    <x v="0"/>
    <d v="2016-04-01T00:00:00"/>
    <x v="14"/>
    <x v="32"/>
    <x v="2322"/>
    <x v="0"/>
    <n v="0"/>
    <n v="0"/>
    <n v="0"/>
    <n v="0"/>
    <n v="36"/>
    <n v="24475619"/>
    <n v="2"/>
    <n v="445008"/>
    <n v="0"/>
    <n v="0"/>
    <n v="1"/>
    <n v="495545"/>
    <n v="6"/>
    <n v="1997081"/>
    <n v="32"/>
    <n v="12990170"/>
  </r>
  <r>
    <d v="2016-04-16T00:00:00"/>
    <x v="1"/>
    <d v="2016-04-01T00:00:00"/>
    <x v="14"/>
    <x v="15"/>
    <x v="2323"/>
    <x v="0"/>
    <n v="0"/>
    <n v="0"/>
    <n v="0"/>
    <n v="0"/>
    <n v="11"/>
    <n v="7239269"/>
    <n v="0"/>
    <n v="0"/>
    <n v="0"/>
    <n v="0"/>
    <n v="0"/>
    <n v="0"/>
    <n v="0"/>
    <n v="0"/>
    <n v="0"/>
    <n v="0"/>
  </r>
  <r>
    <d v="2016-04-17T00:00:00"/>
    <x v="2"/>
    <d v="2016-04-01T00:00:00"/>
    <x v="14"/>
    <x v="1"/>
    <x v="2324"/>
    <x v="0"/>
    <n v="0"/>
    <n v="0"/>
    <n v="0"/>
    <n v="0"/>
    <n v="5"/>
    <n v="3447270"/>
    <n v="0"/>
    <n v="0"/>
    <n v="0"/>
    <n v="0"/>
    <n v="1"/>
    <n v="495545"/>
    <n v="0"/>
    <n v="0"/>
    <n v="1"/>
    <n v="479233"/>
  </r>
  <r>
    <d v="2016-04-18T00:00:00"/>
    <x v="3"/>
    <d v="2016-04-01T00:00:00"/>
    <x v="14"/>
    <x v="64"/>
    <x v="2325"/>
    <x v="0"/>
    <n v="0"/>
    <n v="0"/>
    <n v="0"/>
    <n v="0"/>
    <n v="46"/>
    <n v="30680707"/>
    <n v="1"/>
    <n v="215454"/>
    <n v="0"/>
    <n v="0"/>
    <n v="10"/>
    <n v="4976996"/>
    <n v="10"/>
    <n v="2425331"/>
    <n v="51"/>
    <n v="18380694"/>
  </r>
  <r>
    <d v="2016-04-19T00:00:00"/>
    <x v="4"/>
    <d v="2016-04-01T00:00:00"/>
    <x v="14"/>
    <x v="44"/>
    <x v="2326"/>
    <x v="0"/>
    <n v="0"/>
    <n v="0"/>
    <n v="0"/>
    <n v="0"/>
    <n v="65"/>
    <n v="42746154"/>
    <n v="6"/>
    <n v="1292724"/>
    <n v="0"/>
    <n v="0"/>
    <n v="6"/>
    <n v="2456182"/>
    <n v="11"/>
    <n v="1422014"/>
    <n v="33"/>
    <n v="11961442"/>
  </r>
  <r>
    <d v="2016-04-20T00:00:00"/>
    <x v="5"/>
    <d v="2016-04-01T00:00:00"/>
    <x v="14"/>
    <x v="184"/>
    <x v="2327"/>
    <x v="0"/>
    <n v="0"/>
    <n v="0"/>
    <n v="0"/>
    <n v="0"/>
    <n v="99"/>
    <n v="63989955"/>
    <n v="7"/>
    <n v="1508178"/>
    <n v="0"/>
    <n v="0"/>
    <n v="5"/>
    <n v="2930181"/>
    <n v="13"/>
    <n v="1745199"/>
    <n v="37"/>
    <n v="12512601"/>
  </r>
  <r>
    <d v="2016-04-21T00:00:00"/>
    <x v="6"/>
    <d v="2016-04-01T00:00:00"/>
    <x v="14"/>
    <x v="38"/>
    <x v="2328"/>
    <x v="0"/>
    <n v="0"/>
    <n v="0"/>
    <n v="0"/>
    <n v="0"/>
    <n v="41"/>
    <n v="27922887"/>
    <n v="0"/>
    <n v="0"/>
    <n v="0"/>
    <n v="0"/>
    <n v="1"/>
    <n v="344727"/>
    <n v="4"/>
    <n v="517096"/>
    <n v="41"/>
    <n v="14927973"/>
  </r>
  <r>
    <d v="2016-04-22T00:00:00"/>
    <x v="0"/>
    <d v="2016-04-01T00:00:00"/>
    <x v="14"/>
    <x v="47"/>
    <x v="2329"/>
    <x v="0"/>
    <n v="0"/>
    <n v="0"/>
    <n v="0"/>
    <n v="0"/>
    <n v="31"/>
    <n v="21373074"/>
    <n v="0"/>
    <n v="0"/>
    <n v="0"/>
    <n v="0"/>
    <n v="0"/>
    <n v="0"/>
    <n v="1"/>
    <n v="129274"/>
    <n v="37"/>
    <n v="12990054"/>
  </r>
  <r>
    <d v="2016-04-23T00:00:00"/>
    <x v="1"/>
    <d v="2016-04-01T00:00:00"/>
    <x v="14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</r>
  <r>
    <d v="2016-04-24T00:00:00"/>
    <x v="2"/>
    <d v="2016-04-01T00:00:00"/>
    <x v="14"/>
    <x v="2"/>
    <x v="2330"/>
    <x v="0"/>
    <n v="0"/>
    <n v="0"/>
    <n v="0"/>
    <n v="0"/>
    <n v="3"/>
    <n v="2068362"/>
    <n v="0"/>
    <n v="0"/>
    <n v="0"/>
    <n v="0"/>
    <n v="0"/>
    <n v="0"/>
    <n v="0"/>
    <n v="0"/>
    <n v="0"/>
    <n v="0"/>
  </r>
  <r>
    <d v="2016-04-25T00:00:00"/>
    <x v="3"/>
    <d v="2016-04-01T00:00:00"/>
    <x v="14"/>
    <x v="39"/>
    <x v="2331"/>
    <x v="0"/>
    <n v="0"/>
    <n v="0"/>
    <n v="0"/>
    <n v="0"/>
    <n v="47"/>
    <n v="17925804"/>
    <n v="0"/>
    <n v="0"/>
    <n v="0"/>
    <n v="0"/>
    <n v="0"/>
    <n v="0"/>
    <n v="2"/>
    <n v="258548"/>
    <n v="45"/>
    <n v="17054611"/>
  </r>
  <r>
    <d v="2016-04-26T00:00:00"/>
    <x v="4"/>
    <d v="2016-04-01T00:00:00"/>
    <x v="14"/>
    <x v="77"/>
    <x v="2312"/>
    <x v="0"/>
    <n v="0"/>
    <n v="0"/>
    <n v="0"/>
    <n v="0"/>
    <n v="69"/>
    <n v="24475619"/>
    <n v="0"/>
    <n v="0"/>
    <n v="0"/>
    <n v="0"/>
    <n v="1"/>
    <n v="215455"/>
    <n v="2"/>
    <n v="385759"/>
    <n v="45"/>
    <n v="17843663"/>
  </r>
  <r>
    <d v="2016-04-27T00:00:00"/>
    <x v="5"/>
    <d v="2016-04-01T00:00:00"/>
    <x v="14"/>
    <x v="77"/>
    <x v="2332"/>
    <x v="0"/>
    <n v="0"/>
    <n v="0"/>
    <n v="0"/>
    <n v="0"/>
    <n v="70"/>
    <n v="27578160"/>
    <n v="0"/>
    <n v="0"/>
    <n v="0"/>
    <n v="0"/>
    <n v="0"/>
    <n v="0"/>
    <n v="2"/>
    <n v="286746"/>
    <n v="47"/>
    <n v="17376629"/>
  </r>
  <r>
    <d v="2016-04-28T00:00:00"/>
    <x v="6"/>
    <d v="2016-04-01T00:00:00"/>
    <x v="14"/>
    <x v="58"/>
    <x v="2333"/>
    <x v="0"/>
    <n v="0"/>
    <n v="0"/>
    <n v="0"/>
    <n v="0"/>
    <n v="68"/>
    <n v="36035463"/>
    <n v="0"/>
    <n v="0"/>
    <n v="0"/>
    <n v="0"/>
    <n v="6"/>
    <n v="3317997"/>
    <n v="0"/>
    <n v="0"/>
    <n v="67"/>
    <n v="26208836"/>
  </r>
  <r>
    <d v="2016-04-29T00:00:00"/>
    <x v="0"/>
    <d v="2016-04-01T00:00:00"/>
    <x v="14"/>
    <x v="19"/>
    <x v="2334"/>
    <x v="0"/>
    <n v="0"/>
    <n v="0"/>
    <n v="0"/>
    <n v="0"/>
    <n v="19"/>
    <n v="16202181"/>
    <n v="0"/>
    <n v="0"/>
    <n v="0"/>
    <n v="0"/>
    <n v="0"/>
    <n v="0"/>
    <n v="0"/>
    <n v="0"/>
    <n v="50"/>
    <n v="16009341"/>
  </r>
  <r>
    <d v="2016-04-30T00:00:00"/>
    <x v="1"/>
    <d v="2016-04-01T00:00:00"/>
    <x v="14"/>
    <x v="7"/>
    <x v="2335"/>
    <x v="0"/>
    <n v="0"/>
    <n v="0"/>
    <n v="0"/>
    <n v="0"/>
    <n v="9"/>
    <n v="44125356"/>
    <n v="0"/>
    <n v="0"/>
    <n v="0"/>
    <n v="0"/>
    <n v="0"/>
    <n v="0"/>
    <n v="0"/>
    <n v="0"/>
    <n v="0"/>
    <n v="0"/>
  </r>
  <r>
    <d v="2016-05-01T00:00:00"/>
    <x v="2"/>
    <d v="2016-05-01T00:00:00"/>
    <x v="14"/>
    <x v="14"/>
    <x v="2336"/>
    <x v="0"/>
    <n v="0"/>
    <n v="0"/>
    <n v="0"/>
    <n v="0"/>
    <n v="8"/>
    <n v="3102543"/>
    <n v="0"/>
    <n v="0"/>
    <n v="0"/>
    <n v="0"/>
    <n v="0"/>
    <n v="0"/>
    <n v="0"/>
    <n v="0"/>
    <n v="0"/>
    <n v="0"/>
  </r>
  <r>
    <d v="2016-05-02T00:00:00"/>
    <x v="3"/>
    <d v="2016-05-01T00:00:00"/>
    <x v="14"/>
    <x v="8"/>
    <x v="2337"/>
    <x v="0"/>
    <n v="0"/>
    <n v="0"/>
    <n v="0"/>
    <n v="0"/>
    <n v="7"/>
    <n v="2413089"/>
    <n v="0"/>
    <n v="0"/>
    <n v="0"/>
    <n v="0"/>
    <n v="0"/>
    <n v="0"/>
    <n v="0"/>
    <n v="0"/>
    <n v="56"/>
    <n v="19881574"/>
  </r>
  <r>
    <d v="2016-05-03T00:00:00"/>
    <x v="4"/>
    <d v="2016-05-01T00:00:00"/>
    <x v="14"/>
    <x v="0"/>
    <x v="0"/>
    <x v="0"/>
    <n v="0"/>
    <n v="0"/>
    <n v="0"/>
    <n v="0"/>
    <n v="0"/>
    <n v="0"/>
    <n v="0"/>
    <n v="0"/>
    <n v="0"/>
    <n v="0"/>
    <n v="0"/>
    <n v="0"/>
    <n v="3"/>
    <n v="748842"/>
    <n v="38"/>
    <n v="13760574"/>
  </r>
  <r>
    <d v="2016-05-04T00:00:00"/>
    <x v="5"/>
    <d v="2016-05-01T00:00:00"/>
    <x v="14"/>
    <x v="3"/>
    <x v="0"/>
    <x v="0"/>
    <n v="0"/>
    <n v="0"/>
    <n v="0"/>
    <n v="0"/>
    <n v="1"/>
    <n v="0"/>
    <n v="0"/>
    <n v="0"/>
    <n v="0"/>
    <n v="0"/>
    <n v="0"/>
    <n v="0"/>
    <n v="1"/>
    <n v="230023"/>
    <n v="33"/>
    <n v="10816225"/>
  </r>
  <r>
    <d v="2016-05-05T00:00:00"/>
    <x v="6"/>
    <d v="2016-05-01T00:00:00"/>
    <x v="14"/>
    <x v="12"/>
    <x v="2338"/>
    <x v="0"/>
    <n v="0"/>
    <n v="0"/>
    <n v="0"/>
    <n v="0"/>
    <n v="13"/>
    <n v="4481451"/>
    <n v="0"/>
    <n v="0"/>
    <n v="0"/>
    <n v="0"/>
    <n v="0"/>
    <n v="0"/>
    <n v="0"/>
    <n v="0"/>
    <n v="75"/>
    <n v="25723231"/>
  </r>
  <r>
    <d v="2016-05-06T00:00:00"/>
    <x v="0"/>
    <d v="2016-05-01T00:00:00"/>
    <x v="14"/>
    <x v="11"/>
    <x v="2339"/>
    <x v="0"/>
    <n v="0"/>
    <n v="0"/>
    <n v="0"/>
    <n v="0"/>
    <n v="12"/>
    <n v="4320580"/>
    <n v="0"/>
    <n v="0"/>
    <n v="0"/>
    <n v="0"/>
    <n v="0"/>
    <n v="0"/>
    <n v="0"/>
    <n v="0"/>
    <n v="37"/>
    <n v="10503060"/>
  </r>
  <r>
    <d v="2016-05-07T00:00:00"/>
    <x v="1"/>
    <d v="2016-05-01T00:00:00"/>
    <x v="14"/>
    <x v="2"/>
    <x v="2340"/>
    <x v="0"/>
    <n v="0"/>
    <n v="0"/>
    <n v="0"/>
    <n v="0"/>
    <n v="3"/>
    <n v="8962915"/>
    <n v="0"/>
    <n v="0"/>
    <n v="0"/>
    <n v="0"/>
    <n v="0"/>
    <n v="0"/>
    <n v="0"/>
    <n v="0"/>
    <n v="0"/>
    <n v="0"/>
  </r>
  <r>
    <d v="2016-05-08T00:00:00"/>
    <x v="2"/>
    <d v="2016-05-01T00:00:00"/>
    <x v="14"/>
    <x v="12"/>
    <x v="2338"/>
    <x v="0"/>
    <n v="0"/>
    <n v="0"/>
    <n v="0"/>
    <n v="0"/>
    <n v="13"/>
    <n v="4481451"/>
    <n v="0"/>
    <n v="0"/>
    <n v="0"/>
    <n v="0"/>
    <n v="0"/>
    <n v="0"/>
    <n v="0"/>
    <n v="0"/>
    <n v="0"/>
    <n v="0"/>
  </r>
  <r>
    <d v="2016-05-09T00:00:00"/>
    <x v="3"/>
    <d v="2016-05-01T00:00:00"/>
    <x v="14"/>
    <x v="14"/>
    <x v="2341"/>
    <x v="0"/>
    <n v="0"/>
    <n v="0"/>
    <n v="0"/>
    <n v="0"/>
    <n v="8"/>
    <n v="2757816"/>
    <n v="0"/>
    <n v="0"/>
    <n v="0"/>
    <n v="0"/>
    <n v="0"/>
    <n v="0"/>
    <n v="0"/>
    <n v="0"/>
    <n v="0"/>
    <n v="0"/>
  </r>
  <r>
    <d v="2016-05-10T00:00:00"/>
    <x v="4"/>
    <d v="2016-05-01T00:00:00"/>
    <x v="14"/>
    <x v="16"/>
    <x v="2342"/>
    <x v="0"/>
    <n v="0"/>
    <n v="0"/>
    <n v="0"/>
    <n v="0"/>
    <n v="16"/>
    <n v="5515632"/>
    <n v="0"/>
    <n v="0"/>
    <n v="0"/>
    <n v="0"/>
    <n v="0"/>
    <n v="0"/>
    <n v="0"/>
    <n v="0"/>
    <n v="37"/>
    <n v="116662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Dinámica4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4" indent="0" outline="1" outlineData="1" multipleFieldFilters="0">
  <location ref="A75:D91" firstHeaderRow="0" firstDataRow="1" firstDataCol="1"/>
  <pivotFields count="23">
    <pivotField numFmtId="14" showAll="0"/>
    <pivotField dataField="1" showAll="0">
      <items count="8">
        <item x="3"/>
        <item x="4"/>
        <item x="5"/>
        <item x="6"/>
        <item x="0"/>
        <item x="1"/>
        <item x="2"/>
        <item t="default"/>
      </items>
    </pivotField>
    <pivotField numFmtId="17" showAll="0"/>
    <pivotField axis="axisRow" numFmtId="1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umFmtId="1" showAll="0">
      <items count="204">
        <item x="0"/>
        <item x="3"/>
        <item x="4"/>
        <item x="2"/>
        <item x="6"/>
        <item x="5"/>
        <item x="1"/>
        <item x="8"/>
        <item x="14"/>
        <item x="7"/>
        <item x="9"/>
        <item x="15"/>
        <item x="11"/>
        <item x="12"/>
        <item x="10"/>
        <item x="23"/>
        <item x="16"/>
        <item x="13"/>
        <item x="18"/>
        <item x="19"/>
        <item x="22"/>
        <item x="27"/>
        <item x="87"/>
        <item x="17"/>
        <item x="24"/>
        <item x="25"/>
        <item x="31"/>
        <item x="26"/>
        <item x="29"/>
        <item x="42"/>
        <item x="20"/>
        <item x="47"/>
        <item x="46"/>
        <item x="30"/>
        <item x="43"/>
        <item x="33"/>
        <item x="28"/>
        <item x="81"/>
        <item x="50"/>
        <item x="32"/>
        <item x="21"/>
        <item x="60"/>
        <item x="38"/>
        <item x="55"/>
        <item x="54"/>
        <item x="36"/>
        <item x="48"/>
        <item x="39"/>
        <item x="41"/>
        <item x="34"/>
        <item x="45"/>
        <item x="63"/>
        <item x="79"/>
        <item x="40"/>
        <item x="35"/>
        <item x="62"/>
        <item x="61"/>
        <item x="64"/>
        <item x="51"/>
        <item x="37"/>
        <item x="49"/>
        <item x="66"/>
        <item x="96"/>
        <item x="88"/>
        <item x="59"/>
        <item x="72"/>
        <item x="80"/>
        <item x="74"/>
        <item x="91"/>
        <item x="67"/>
        <item x="77"/>
        <item x="56"/>
        <item x="84"/>
        <item x="95"/>
        <item x="58"/>
        <item x="78"/>
        <item x="76"/>
        <item x="44"/>
        <item x="192"/>
        <item x="70"/>
        <item x="83"/>
        <item x="53"/>
        <item x="85"/>
        <item x="73"/>
        <item x="68"/>
        <item x="92"/>
        <item x="89"/>
        <item x="86"/>
        <item x="69"/>
        <item x="65"/>
        <item x="57"/>
        <item x="183"/>
        <item x="75"/>
        <item x="82"/>
        <item x="99"/>
        <item x="93"/>
        <item x="94"/>
        <item x="100"/>
        <item x="97"/>
        <item x="98"/>
        <item x="174"/>
        <item x="104"/>
        <item x="71"/>
        <item x="178"/>
        <item x="189"/>
        <item x="191"/>
        <item x="184"/>
        <item x="175"/>
        <item x="180"/>
        <item x="101"/>
        <item x="90"/>
        <item x="187"/>
        <item x="173"/>
        <item x="160"/>
        <item x="176"/>
        <item x="202"/>
        <item x="193"/>
        <item x="179"/>
        <item x="185"/>
        <item x="103"/>
        <item x="198"/>
        <item x="190"/>
        <item x="172"/>
        <item x="115"/>
        <item x="197"/>
        <item x="181"/>
        <item x="156"/>
        <item x="201"/>
        <item x="105"/>
        <item x="171"/>
        <item x="109"/>
        <item x="177"/>
        <item x="122"/>
        <item x="111"/>
        <item x="52"/>
        <item x="199"/>
        <item x="116"/>
        <item x="195"/>
        <item x="162"/>
        <item x="121"/>
        <item x="157"/>
        <item x="112"/>
        <item x="186"/>
        <item x="200"/>
        <item x="182"/>
        <item x="168"/>
        <item x="194"/>
        <item x="110"/>
        <item x="159"/>
        <item x="107"/>
        <item x="169"/>
        <item x="108"/>
        <item x="119"/>
        <item x="158"/>
        <item x="118"/>
        <item x="127"/>
        <item x="167"/>
        <item x="117"/>
        <item x="170"/>
        <item x="143"/>
        <item x="142"/>
        <item x="152"/>
        <item x="166"/>
        <item x="102"/>
        <item x="106"/>
        <item x="188"/>
        <item x="128"/>
        <item x="114"/>
        <item x="113"/>
        <item x="123"/>
        <item x="164"/>
        <item x="125"/>
        <item x="124"/>
        <item x="120"/>
        <item x="196"/>
        <item x="145"/>
        <item x="163"/>
        <item x="126"/>
        <item x="165"/>
        <item x="148"/>
        <item x="130"/>
        <item x="154"/>
        <item x="131"/>
        <item x="149"/>
        <item x="129"/>
        <item x="151"/>
        <item x="147"/>
        <item x="144"/>
        <item x="139"/>
        <item x="135"/>
        <item x="161"/>
        <item x="136"/>
        <item x="155"/>
        <item x="141"/>
        <item x="153"/>
        <item x="146"/>
        <item x="132"/>
        <item x="140"/>
        <item x="150"/>
        <item x="133"/>
        <item x="138"/>
        <item x="134"/>
        <item x="137"/>
        <item t="default"/>
      </items>
    </pivotField>
    <pivotField numFmtId="44" showAll="0">
      <items count="2344">
        <item x="0"/>
        <item x="9"/>
        <item x="12"/>
        <item x="46"/>
        <item x="142"/>
        <item x="1699"/>
        <item x="1824"/>
        <item x="1012"/>
        <item x="1084"/>
        <item x="1645"/>
        <item x="1710"/>
        <item x="1239"/>
        <item x="1316"/>
        <item x="1419"/>
        <item x="1563"/>
        <item x="4"/>
        <item x="1653"/>
        <item x="1741"/>
        <item x="19"/>
        <item x="13"/>
        <item x="1020"/>
        <item x="17"/>
        <item x="1647"/>
        <item x="120"/>
        <item x="161"/>
        <item x="2233"/>
        <item x="1813"/>
        <item x="1921"/>
        <item x="681"/>
        <item x="1013"/>
        <item x="1029"/>
        <item x="11"/>
        <item x="1086"/>
        <item x="1202"/>
        <item x="14"/>
        <item x="1300"/>
        <item x="1401"/>
        <item x="80"/>
        <item x="1373"/>
        <item x="1535"/>
        <item x="1420"/>
        <item x="1669"/>
        <item x="1735"/>
        <item x="6"/>
        <item x="682"/>
        <item x="5"/>
        <item x="2165"/>
        <item x="1831"/>
        <item x="16"/>
        <item x="1694"/>
        <item x="18"/>
        <item x="2264"/>
        <item x="1090"/>
        <item x="1636"/>
        <item x="1805"/>
        <item x="139"/>
        <item x="169"/>
        <item x="2246"/>
        <item x="1716"/>
        <item x="1088"/>
        <item x="144"/>
        <item x="2164"/>
        <item x="52"/>
        <item x="1176"/>
        <item x="1257"/>
        <item x="563"/>
        <item x="1838"/>
        <item x="1706"/>
        <item x="1323"/>
        <item x="147"/>
        <item x="1434"/>
        <item x="1819"/>
        <item x="45"/>
        <item x="1707"/>
        <item x="1412"/>
        <item x="2220"/>
        <item x="2254"/>
        <item x="1864"/>
        <item x="995"/>
        <item x="1580"/>
        <item x="1025"/>
        <item x="1552"/>
        <item x="157"/>
        <item x="1032"/>
        <item x="8"/>
        <item x="1788"/>
        <item x="3"/>
        <item x="1080"/>
        <item x="1733"/>
        <item x="1823"/>
        <item x="2253"/>
        <item x="1237"/>
        <item x="25"/>
        <item x="1848"/>
        <item x="49"/>
        <item x="1222"/>
        <item x="1298"/>
        <item x="1925"/>
        <item x="1058"/>
        <item x="2225"/>
        <item x="1689"/>
        <item x="1318"/>
        <item x="1389"/>
        <item x="133"/>
        <item x="160"/>
        <item x="1841"/>
        <item x="992"/>
        <item x="181"/>
        <item x="1542"/>
        <item x="561"/>
        <item x="1891"/>
        <item x="2234"/>
        <item x="1033"/>
        <item x="145"/>
        <item x="1638"/>
        <item x="21"/>
        <item x="1650"/>
        <item x="1067"/>
        <item x="1719"/>
        <item x="683"/>
        <item x="1740"/>
        <item x="10"/>
        <item x="1799"/>
        <item x="1140"/>
        <item x="115"/>
        <item x="1760"/>
        <item x="2203"/>
        <item x="1004"/>
        <item x="1322"/>
        <item x="1549"/>
        <item x="1872"/>
        <item x="1867"/>
        <item x="1718"/>
        <item x="1658"/>
        <item x="15"/>
        <item x="1822"/>
        <item x="1024"/>
        <item x="1394"/>
        <item x="85"/>
        <item x="1423"/>
        <item x="1833"/>
        <item x="2236"/>
        <item x="2242"/>
        <item x="2266"/>
        <item x="1534"/>
        <item x="1048"/>
        <item x="1746"/>
        <item x="1089"/>
        <item x="2247"/>
        <item x="79"/>
        <item x="83"/>
        <item x="1924"/>
        <item x="1557"/>
        <item x="1704"/>
        <item x="1842"/>
        <item x="2226"/>
        <item x="191"/>
        <item x="162"/>
        <item x="1589"/>
        <item x="1635"/>
        <item x="1136"/>
        <item x="1649"/>
        <item x="1881"/>
        <item x="22"/>
        <item x="1266"/>
        <item x="1014"/>
        <item x="1319"/>
        <item x="1787"/>
        <item x="1339"/>
        <item x="55"/>
        <item x="1796"/>
        <item x="1398"/>
        <item x="1749"/>
        <item x="187"/>
        <item x="1433"/>
        <item x="1063"/>
        <item x="2173"/>
        <item x="1386"/>
        <item x="1408"/>
        <item x="34"/>
        <item x="1054"/>
        <item x="54"/>
        <item x="1705"/>
        <item x="1376"/>
        <item x="1920"/>
        <item x="1703"/>
        <item x="1539"/>
        <item x="1750"/>
        <item x="997"/>
        <item x="1605"/>
        <item x="1809"/>
        <item x="1651"/>
        <item x="1196"/>
        <item x="117"/>
        <item x="86"/>
        <item x="1731"/>
        <item x="1863"/>
        <item x="1715"/>
        <item x="2235"/>
        <item x="138"/>
        <item x="1309"/>
        <item x="1830"/>
        <item x="1861"/>
        <item x="29"/>
        <item x="1634"/>
        <item x="1732"/>
        <item x="1030"/>
        <item x="2161"/>
        <item x="1752"/>
        <item x="1777"/>
        <item x="1926"/>
        <item x="2"/>
        <item x="1051"/>
        <item x="1903"/>
        <item x="1776"/>
        <item x="1422"/>
        <item x="1385"/>
        <item x="1411"/>
        <item x="2202"/>
        <item x="1806"/>
        <item x="345"/>
        <item x="987"/>
        <item x="57"/>
        <item x="150"/>
        <item x="159"/>
        <item x="1160"/>
        <item x="44"/>
        <item x="1755"/>
        <item x="1558"/>
        <item x="23"/>
        <item x="1188"/>
        <item x="53"/>
        <item x="1878"/>
        <item x="1745"/>
        <item x="1582"/>
        <item x="1305"/>
        <item x="2270"/>
        <item x="1676"/>
        <item x="1072"/>
        <item x="1365"/>
        <item x="1790"/>
        <item x="1814"/>
        <item x="1766"/>
        <item x="1657"/>
        <item x="1077"/>
        <item x="1723"/>
        <item x="1393"/>
        <item x="119"/>
        <item x="149"/>
        <item x="1016"/>
        <item x="42"/>
        <item x="143"/>
        <item x="1783"/>
        <item x="1499"/>
        <item x="1"/>
        <item x="1545"/>
        <item x="1932"/>
        <item x="994"/>
        <item x="1509"/>
        <item x="1762"/>
        <item x="1515"/>
        <item x="1697"/>
        <item x="1769"/>
        <item x="1253"/>
        <item x="2172"/>
        <item x="1544"/>
        <item x="2166"/>
        <item x="1234"/>
        <item x="381"/>
        <item x="382"/>
        <item x="1633"/>
        <item x="1049"/>
        <item x="1768"/>
        <item x="964"/>
        <item x="28"/>
        <item x="1895"/>
        <item x="1313"/>
        <item x="2204"/>
        <item x="1106"/>
        <item x="136"/>
        <item x="47"/>
        <item x="1654"/>
        <item x="217"/>
        <item x="1315"/>
        <item x="1097"/>
        <item x="1679"/>
        <item x="985"/>
        <item x="2281"/>
        <item x="1486"/>
        <item x="1023"/>
        <item x="1096"/>
        <item x="2229"/>
        <item x="1832"/>
        <item x="685"/>
        <item x="1091"/>
        <item x="1524"/>
        <item x="1736"/>
        <item x="7"/>
        <item x="1162"/>
        <item x="1230"/>
        <item x="2267"/>
        <item x="24"/>
        <item x="1759"/>
        <item x="1702"/>
        <item x="134"/>
        <item x="175"/>
        <item x="146"/>
        <item x="1367"/>
        <item x="1198"/>
        <item x="554"/>
        <item x="26"/>
        <item x="172"/>
        <item x="1265"/>
        <item x="1057"/>
        <item x="189"/>
        <item x="1825"/>
        <item x="1568"/>
        <item x="1303"/>
        <item x="2162"/>
        <item x="1130"/>
        <item x="113"/>
        <item x="1795"/>
        <item x="986"/>
        <item x="1588"/>
        <item x="1325"/>
        <item x="1015"/>
        <item x="1637"/>
        <item x="40"/>
        <item x="1771"/>
        <item x="1821"/>
        <item x="532"/>
        <item x="349"/>
        <item x="1729"/>
        <item x="1425"/>
        <item x="38"/>
        <item x="1918"/>
        <item x="140"/>
        <item x="20"/>
        <item x="1503"/>
        <item x="167"/>
        <item x="1417"/>
        <item x="1175"/>
        <item x="1138"/>
        <item x="2232"/>
        <item x="2258"/>
        <item x="1052"/>
        <item x="1782"/>
        <item x="1916"/>
        <item x="1738"/>
        <item x="1100"/>
        <item x="1820"/>
        <item x="39"/>
        <item x="1536"/>
        <item x="989"/>
        <item x="1840"/>
        <item x="1321"/>
        <item x="1641"/>
        <item x="684"/>
        <item x="1026"/>
        <item x="81"/>
        <item x="2244"/>
        <item x="1577"/>
        <item x="564"/>
        <item x="1383"/>
        <item x="135"/>
        <item x="176"/>
        <item x="122"/>
        <item x="1894"/>
        <item x="1680"/>
        <item x="1406"/>
        <item x="1187"/>
        <item x="31"/>
        <item x="1388"/>
        <item x="1395"/>
        <item x="48"/>
        <item x="1164"/>
        <item x="1034"/>
        <item x="1934"/>
        <item x="1693"/>
        <item x="896"/>
        <item x="1065"/>
        <item x="1200"/>
        <item x="499"/>
        <item x="194"/>
        <item x="148"/>
        <item x="1643"/>
        <item x="1784"/>
        <item x="1292"/>
        <item x="1695"/>
        <item x="1686"/>
        <item x="1849"/>
        <item x="1377"/>
        <item x="1567"/>
        <item x="1930"/>
        <item x="37"/>
        <item x="1569"/>
        <item x="1714"/>
        <item x="1387"/>
        <item x="1416"/>
        <item x="2219"/>
        <item x="186"/>
        <item x="1031"/>
        <item x="155"/>
        <item x="1134"/>
        <item x="1190"/>
        <item x="1442"/>
        <item x="562"/>
        <item x="1081"/>
        <item x="1378"/>
        <item x="1687"/>
        <item x="680"/>
        <item x="899"/>
        <item x="982"/>
        <item x="2321"/>
        <item x="1087"/>
        <item x="27"/>
        <item x="56"/>
        <item x="1359"/>
        <item x="1890"/>
        <item x="1581"/>
        <item x="1584"/>
        <item x="1873"/>
        <item x="121"/>
        <item x="153"/>
        <item x="1099"/>
        <item x="123"/>
        <item x="2262"/>
        <item x="1860"/>
        <item x="1865"/>
        <item x="892"/>
        <item x="1624"/>
        <item x="1045"/>
        <item x="1199"/>
        <item x="50"/>
        <item x="991"/>
        <item x="1488"/>
        <item x="1815"/>
        <item x="1409"/>
        <item x="1271"/>
        <item x="1487"/>
        <item x="43"/>
        <item x="1709"/>
        <item x="1107"/>
        <item x="1646"/>
        <item x="1829"/>
        <item x="1672"/>
        <item x="125"/>
        <item x="59"/>
        <item x="58"/>
        <item x="129"/>
        <item x="94"/>
        <item x="1307"/>
        <item x="1852"/>
        <item x="1937"/>
        <item x="555"/>
        <item x="389"/>
        <item x="1302"/>
        <item x="51"/>
        <item x="656"/>
        <item x="1614"/>
        <item x="1047"/>
        <item x="1753"/>
        <item x="1744"/>
        <item x="996"/>
        <item x="1598"/>
        <item x="1073"/>
        <item x="983"/>
        <item x="1767"/>
        <item x="1572"/>
        <item x="1236"/>
        <item x="1413"/>
        <item x="180"/>
        <item x="87"/>
        <item x="1101"/>
        <item x="1407"/>
        <item x="1808"/>
        <item x="2237"/>
        <item x="558"/>
        <item x="1122"/>
        <item x="1803"/>
        <item x="1713"/>
        <item x="546"/>
        <item x="1727"/>
        <item x="1919"/>
        <item x="1291"/>
        <item x="1728"/>
        <item x="1677"/>
        <item x="895"/>
        <item x="2205"/>
        <item x="1363"/>
        <item x="840"/>
        <item x="1846"/>
        <item x="1005"/>
        <item x="128"/>
        <item x="78"/>
        <item x="1056"/>
        <item x="1778"/>
        <item x="1639"/>
        <item x="1125"/>
        <item x="1688"/>
        <item x="1218"/>
        <item x="66"/>
        <item x="1600"/>
        <item x="1717"/>
        <item x="1126"/>
        <item x="1596"/>
        <item x="33"/>
        <item x="1157"/>
        <item x="557"/>
        <item x="1754"/>
        <item x="30"/>
        <item x="1414"/>
        <item x="1139"/>
        <item x="1289"/>
        <item x="545"/>
        <item x="1700"/>
        <item x="1095"/>
        <item x="1874"/>
        <item x="565"/>
        <item x="1418"/>
        <item x="1902"/>
        <item x="1301"/>
        <item x="1875"/>
        <item x="1905"/>
        <item x="1698"/>
        <item x="131"/>
        <item x="152"/>
        <item x="1933"/>
        <item x="905"/>
        <item x="2330"/>
        <item x="2223"/>
        <item x="173"/>
        <item x="1039"/>
        <item x="1370"/>
        <item x="32"/>
        <item x="1017"/>
        <item x="1850"/>
        <item x="36"/>
        <item x="1038"/>
        <item x="536"/>
        <item x="1554"/>
        <item x="1127"/>
        <item x="522"/>
        <item x="1166"/>
        <item x="1233"/>
        <item x="1585"/>
        <item x="1163"/>
        <item x="1898"/>
        <item x="1392"/>
        <item x="92"/>
        <item x="1474"/>
        <item x="1627"/>
        <item x="1786"/>
        <item x="60"/>
        <item x="1415"/>
        <item x="1623"/>
        <item x="1725"/>
        <item x="1885"/>
        <item x="1010"/>
        <item x="41"/>
        <item x="922"/>
        <item x="1876"/>
        <item x="1327"/>
        <item x="988"/>
        <item x="1082"/>
        <item x="1845"/>
        <item x="873"/>
        <item x="1317"/>
        <item x="1928"/>
        <item x="1109"/>
        <item x="1663"/>
        <item x="1021"/>
        <item x="1104"/>
        <item x="1159"/>
        <item x="1193"/>
        <item x="1857"/>
        <item x="137"/>
        <item x="690"/>
        <item x="2320"/>
        <item x="1191"/>
        <item x="1884"/>
        <item x="1917"/>
        <item x="141"/>
        <item x="1773"/>
        <item x="1906"/>
        <item x="1553"/>
        <item x="1492"/>
        <item x="1758"/>
        <item x="2296"/>
        <item x="967"/>
        <item x="1475"/>
        <item x="1546"/>
        <item x="1207"/>
        <item x="537"/>
        <item x="1931"/>
        <item x="1028"/>
        <item x="530"/>
        <item x="2163"/>
        <item x="1041"/>
        <item x="1293"/>
        <item x="1792"/>
        <item x="1094"/>
        <item x="116"/>
        <item x="75"/>
        <item x="2218"/>
        <item x="1110"/>
        <item x="193"/>
        <item x="1774"/>
        <item x="1816"/>
        <item x="130"/>
        <item x="785"/>
        <item x="1664"/>
        <item x="1211"/>
        <item x="1793"/>
        <item x="1708"/>
        <item x="1277"/>
        <item x="977"/>
        <item x="1381"/>
        <item x="534"/>
        <item x="2224"/>
        <item x="2241"/>
        <item x="969"/>
        <item x="1320"/>
        <item x="559"/>
        <item x="1497"/>
        <item x="2337"/>
        <item x="1915"/>
        <item x="1556"/>
        <item x="1491"/>
        <item x="67"/>
        <item x="1410"/>
        <item x="1118"/>
        <item x="1571"/>
        <item x="1092"/>
        <item x="1294"/>
        <item x="1757"/>
        <item x="527"/>
        <item x="380"/>
        <item x="1264"/>
        <item x="1889"/>
        <item x="1172"/>
        <item x="1232"/>
        <item x="544"/>
        <item x="454"/>
        <item x="177"/>
        <item x="179"/>
        <item x="1652"/>
        <item x="1000"/>
        <item x="1254"/>
        <item x="170"/>
        <item x="62"/>
        <item x="190"/>
        <item x="1116"/>
        <item x="1551"/>
        <item x="1403"/>
        <item x="1050"/>
        <item x="1683"/>
        <item x="665"/>
        <item x="2156"/>
        <item x="1044"/>
        <item x="1601"/>
        <item x="1513"/>
        <item x="1326"/>
        <item x="346"/>
        <item x="1862"/>
        <item x="1701"/>
        <item x="1900"/>
        <item x="2240"/>
        <item x="100"/>
        <item x="61"/>
        <item x="976"/>
        <item x="1448"/>
        <item x="64"/>
        <item x="1685"/>
        <item x="1008"/>
        <item x="1261"/>
        <item x="1893"/>
        <item x="1438"/>
        <item x="1747"/>
        <item x="82"/>
        <item x="1711"/>
        <item x="1040"/>
        <item x="496"/>
        <item x="1037"/>
        <item x="1888"/>
        <item x="1384"/>
        <item x="1391"/>
        <item x="547"/>
        <item x="151"/>
        <item x="124"/>
        <item x="1521"/>
        <item x="63"/>
        <item x="166"/>
        <item x="1603"/>
        <item x="1812"/>
        <item x="174"/>
        <item x="1324"/>
        <item x="990"/>
        <item x="1827"/>
        <item x="1712"/>
        <item x="978"/>
        <item x="1173"/>
        <item x="1178"/>
        <item x="1231"/>
        <item x="1854"/>
        <item x="1847"/>
        <item x="1935"/>
        <item x="1251"/>
        <item x="2341"/>
        <item x="2261"/>
        <item x="1135"/>
        <item x="1449"/>
        <item x="1112"/>
        <item x="1770"/>
        <item x="531"/>
        <item x="171"/>
        <item x="103"/>
        <item x="479"/>
        <item x="1785"/>
        <item x="126"/>
        <item x="1076"/>
        <item x="154"/>
        <item x="1093"/>
        <item x="921"/>
        <item x="1435"/>
        <item x="1296"/>
        <item x="1555"/>
        <item x="981"/>
        <item x="2282"/>
        <item x="1341"/>
        <item x="1622"/>
        <item x="1936"/>
        <item x="560"/>
        <item x="185"/>
        <item x="110"/>
        <item x="1179"/>
        <item x="824"/>
        <item x="1642"/>
        <item x="543"/>
        <item x="266"/>
        <item x="65"/>
        <item x="1158"/>
        <item x="168"/>
        <item x="1886"/>
        <item x="1043"/>
        <item x="1079"/>
        <item x="1691"/>
        <item x="2212"/>
        <item x="35"/>
        <item x="1003"/>
        <item x="1390"/>
        <item x="1724"/>
        <item x="999"/>
        <item x="1495"/>
        <item x="1789"/>
        <item x="118"/>
        <item x="497"/>
        <item x="387"/>
        <item x="1405"/>
        <item x="1781"/>
        <item x="1696"/>
        <item x="1314"/>
        <item x="102"/>
        <item x="525"/>
        <item x="383"/>
        <item x="1145"/>
        <item x="1235"/>
        <item x="1626"/>
        <item x="1668"/>
        <item x="1591"/>
        <item x="1617"/>
        <item x="1137"/>
        <item x="1141"/>
        <item x="1212"/>
        <item x="1070"/>
        <item x="1858"/>
        <item x="1586"/>
        <item x="1897"/>
        <item x="1285"/>
        <item x="1461"/>
        <item x="1011"/>
        <item x="1765"/>
        <item x="84"/>
        <item x="1019"/>
        <item x="1913"/>
        <item x="1451"/>
        <item x="1800"/>
        <item x="1429"/>
        <item x="1328"/>
        <item x="2336"/>
        <item x="1468"/>
        <item x="1183"/>
        <item x="1597"/>
        <item x="1269"/>
        <item x="1061"/>
        <item x="132"/>
        <item x="1802"/>
        <item x="1665"/>
        <item x="968"/>
        <item x="1119"/>
        <item x="556"/>
        <item x="2243"/>
        <item x="182"/>
        <item x="908"/>
        <item x="842"/>
        <item x="1421"/>
        <item x="1801"/>
        <item x="93"/>
        <item x="1304"/>
        <item x="1250"/>
        <item x="1098"/>
        <item x="1400"/>
        <item x="1908"/>
        <item x="1458"/>
        <item x="1721"/>
        <item x="1761"/>
        <item x="156"/>
        <item x="1131"/>
        <item x="1208"/>
        <item x="1482"/>
        <item x="971"/>
        <item x="566"/>
        <item x="1078"/>
        <item x="1197"/>
        <item x="776"/>
        <item x="1871"/>
        <item x="1027"/>
        <item x="521"/>
        <item x="1629"/>
        <item x="1907"/>
        <item x="112"/>
        <item x="1870"/>
        <item x="1837"/>
        <item x="529"/>
        <item x="1310"/>
        <item x="1128"/>
        <item x="1444"/>
        <item x="1213"/>
        <item x="1480"/>
        <item x="1807"/>
        <item x="953"/>
        <item x="1064"/>
        <item x="609"/>
        <item x="1143"/>
        <item x="1201"/>
        <item x="1681"/>
        <item x="1851"/>
        <item x="1371"/>
        <item x="1632"/>
        <item x="229"/>
        <item x="1836"/>
        <item x="196"/>
        <item x="1615"/>
        <item x="1457"/>
        <item x="548"/>
        <item x="1904"/>
        <item x="1006"/>
        <item x="1022"/>
        <item x="1675"/>
        <item x="1042"/>
        <item x="974"/>
        <item x="1105"/>
        <item x="1055"/>
        <item x="1142"/>
        <item x="1226"/>
        <item x="1447"/>
        <item x="980"/>
        <item x="1374"/>
        <item x="1217"/>
        <item x="800"/>
        <item x="1404"/>
        <item x="1117"/>
        <item x="1194"/>
        <item x="195"/>
        <item x="962"/>
        <item x="1562"/>
        <item x="1927"/>
        <item x="1720"/>
        <item x="1817"/>
        <item x="614"/>
        <item x="192"/>
        <item x="1123"/>
        <item x="848"/>
        <item x="1007"/>
        <item x="1348"/>
        <item x="99"/>
        <item x="1247"/>
        <item x="1844"/>
        <item x="227"/>
        <item x="1362"/>
        <item x="1397"/>
        <item x="509"/>
        <item x="1256"/>
        <item x="2260"/>
        <item x="2248"/>
        <item x="1684"/>
        <item x="528"/>
        <item x="1312"/>
        <item x="1053"/>
        <item x="350"/>
        <item x="1518"/>
        <item x="1648"/>
        <item x="970"/>
        <item x="1656"/>
        <item x="1456"/>
        <item x="975"/>
        <item x="1559"/>
        <item x="1036"/>
        <item x="553"/>
        <item x="1267"/>
        <item x="463"/>
        <item x="1308"/>
        <item x="1195"/>
        <item x="1439"/>
        <item x="1506"/>
        <item x="1184"/>
        <item x="77"/>
        <item x="825"/>
        <item x="1910"/>
        <item x="960"/>
        <item x="538"/>
        <item x="1046"/>
        <item x="920"/>
        <item x="1035"/>
        <item x="998"/>
        <item x="1655"/>
        <item x="1621"/>
        <item x="363"/>
        <item x="1189"/>
        <item x="1297"/>
        <item x="165"/>
        <item x="1147"/>
        <item x="1224"/>
        <item x="686"/>
        <item x="1069"/>
        <item x="1361"/>
        <item x="1498"/>
        <item x="672"/>
        <item x="1430"/>
        <item x="178"/>
        <item x="1368"/>
        <item x="782"/>
        <item x="1001"/>
        <item x="1866"/>
        <item x="620"/>
        <item x="586"/>
        <item x="951"/>
        <item x="98"/>
        <item x="1121"/>
        <item x="2324"/>
        <item x="1828"/>
        <item x="1550"/>
        <item x="1169"/>
        <item x="1241"/>
        <item x="604"/>
        <item x="1613"/>
        <item x="1804"/>
        <item x="1780"/>
        <item x="1255"/>
        <item x="1877"/>
        <item x="70"/>
        <item x="2217"/>
        <item x="1337"/>
        <item x="495"/>
        <item x="1671"/>
        <item x="1899"/>
        <item x="1726"/>
        <item x="1500"/>
        <item x="550"/>
        <item x="898"/>
        <item x="1462"/>
        <item x="993"/>
        <item x="1508"/>
        <item x="158"/>
        <item x="1912"/>
        <item x="520"/>
        <item x="1511"/>
        <item x="1826"/>
        <item x="799"/>
        <item x="1742"/>
        <item x="526"/>
        <item x="1245"/>
        <item x="1485"/>
        <item x="1338"/>
        <item x="524"/>
        <item x="1182"/>
        <item x="947"/>
        <item x="2286"/>
        <item x="1299"/>
        <item x="1929"/>
        <item x="1424"/>
        <item x="1673"/>
        <item x="1473"/>
        <item x="1129"/>
        <item x="516"/>
        <item x="823"/>
        <item x="1811"/>
        <item x="2293"/>
        <item x="535"/>
        <item x="841"/>
        <item x="351"/>
        <item x="197"/>
        <item x="694"/>
        <item x="1481"/>
        <item x="1215"/>
        <item x="76"/>
        <item x="891"/>
        <item x="897"/>
        <item x="1882"/>
        <item x="1565"/>
        <item x="1364"/>
        <item x="1009"/>
        <item x="2188"/>
        <item x="1573"/>
        <item x="1437"/>
        <item x="105"/>
        <item x="523"/>
        <item x="1471"/>
        <item x="1113"/>
        <item x="519"/>
        <item x="348"/>
        <item x="802"/>
        <item x="1756"/>
        <item x="183"/>
        <item x="2339"/>
        <item x="1764"/>
        <item x="900"/>
        <item x="1062"/>
        <item x="846"/>
        <item x="127"/>
        <item x="1186"/>
        <item x="965"/>
        <item x="1306"/>
        <item x="1068"/>
        <item x="567"/>
        <item x="1288"/>
        <item x="68"/>
        <item x="791"/>
        <item x="1114"/>
        <item x="385"/>
        <item x="1566"/>
        <item x="228"/>
        <item x="669"/>
        <item x="2272"/>
        <item x="1479"/>
        <item x="1682"/>
        <item x="1839"/>
        <item x="934"/>
        <item x="918"/>
        <item x="2292"/>
        <item x="1214"/>
        <item x="259"/>
        <item x="69"/>
        <item x="2338"/>
        <item x="1177"/>
        <item x="1868"/>
        <item x="827"/>
        <item x="1192"/>
        <item x="1909"/>
        <item x="549"/>
        <item x="1358"/>
        <item x="1610"/>
        <item x="1859"/>
        <item x="1262"/>
        <item x="911"/>
        <item x="114"/>
        <item x="1493"/>
        <item x="1505"/>
        <item x="1914"/>
        <item x="1530"/>
        <item x="396"/>
        <item x="1238"/>
        <item x="797"/>
        <item x="1737"/>
        <item x="1332"/>
        <item x="539"/>
        <item x="2207"/>
        <item x="1360"/>
        <item x="889"/>
        <item x="518"/>
        <item x="1263"/>
        <item x="1453"/>
        <item x="2271"/>
        <item x="878"/>
        <item x="674"/>
        <item x="607"/>
        <item x="1161"/>
        <item x="831"/>
        <item x="1171"/>
        <item x="1229"/>
        <item x="1071"/>
        <item x="1124"/>
        <item x="1280"/>
        <item x="888"/>
        <item x="1335"/>
        <item x="1678"/>
        <item x="533"/>
        <item x="513"/>
        <item x="498"/>
        <item x="1018"/>
        <item x="71"/>
        <item x="707"/>
        <item x="388"/>
        <item x="1452"/>
        <item x="723"/>
        <item x="74"/>
        <item x="1608"/>
        <item x="2297"/>
        <item x="1443"/>
        <item x="109"/>
        <item x="1103"/>
        <item x="1258"/>
        <item x="397"/>
        <item x="1228"/>
        <item x="270"/>
        <item x="979"/>
        <item x="1331"/>
        <item x="1722"/>
        <item x="2211"/>
        <item x="368"/>
        <item x="617"/>
        <item x="611"/>
        <item x="1791"/>
        <item x="184"/>
        <item x="97"/>
        <item x="96"/>
        <item x="1399"/>
        <item x="1156"/>
        <item x="1290"/>
        <item x="267"/>
        <item x="1455"/>
        <item x="1259"/>
        <item x="917"/>
        <item x="1692"/>
        <item x="667"/>
        <item x="1382"/>
        <item x="188"/>
        <item x="1690"/>
        <item x="1353"/>
        <item x="540"/>
        <item x="1661"/>
        <item x="505"/>
        <item x="1083"/>
        <item x="1512"/>
        <item x="1560"/>
        <item x="1248"/>
        <item x="928"/>
        <item x="671"/>
        <item x="1204"/>
        <item x="210"/>
        <item x="1066"/>
        <item x="829"/>
        <item x="1220"/>
        <item x="1336"/>
        <item x="274"/>
        <item x="512"/>
        <item x="1372"/>
        <item x="506"/>
        <item x="2230"/>
        <item x="1379"/>
        <item x="450"/>
        <item x="88"/>
        <item x="894"/>
        <item x="795"/>
        <item x="1223"/>
        <item x="961"/>
        <item x="834"/>
        <item x="935"/>
        <item x="1180"/>
        <item x="1856"/>
        <item x="1667"/>
        <item x="1432"/>
        <item x="515"/>
        <item x="386"/>
        <item x="1227"/>
        <item x="1330"/>
        <item x="1144"/>
        <item x="673"/>
        <item x="1366"/>
        <item x="1002"/>
        <item x="1060"/>
        <item x="1662"/>
        <item x="668"/>
        <item x="884"/>
        <item x="514"/>
        <item x="352"/>
        <item x="616"/>
        <item x="1219"/>
        <item x="370"/>
        <item x="1532"/>
        <item x="1496"/>
        <item x="1436"/>
        <item x="2168"/>
        <item x="209"/>
        <item x="1284"/>
        <item x="1619"/>
        <item x="1666"/>
        <item x="2174"/>
        <item x="1346"/>
        <item x="2288"/>
        <item x="612"/>
        <item x="818"/>
        <item x="1085"/>
        <item x="503"/>
        <item x="904"/>
        <item x="466"/>
        <item x="1268"/>
        <item x="234"/>
        <item x="1146"/>
        <item x="1463"/>
        <item x="610"/>
        <item x="2342"/>
        <item x="592"/>
        <item x="163"/>
        <item x="271"/>
        <item x="1640"/>
        <item x="893"/>
        <item x="480"/>
        <item x="1561"/>
        <item x="469"/>
        <item x="1887"/>
        <item x="937"/>
        <item x="1133"/>
        <item x="959"/>
        <item x="1115"/>
        <item x="218"/>
        <item x="1167"/>
        <item x="1148"/>
        <item x="1153"/>
        <item x="844"/>
        <item x="762"/>
        <item x="372"/>
        <item x="856"/>
        <item x="801"/>
        <item x="571"/>
        <item x="854"/>
        <item x="473"/>
        <item x="1329"/>
        <item x="1579"/>
        <item x="1574"/>
        <item x="1602"/>
        <item x="202"/>
        <item x="1607"/>
        <item x="615"/>
        <item x="1275"/>
        <item x="826"/>
        <item x="1242"/>
        <item x="572"/>
        <item x="101"/>
        <item x="880"/>
        <item x="1467"/>
        <item x="1181"/>
        <item x="792"/>
        <item x="263"/>
        <item x="767"/>
        <item x="219"/>
        <item x="1270"/>
        <item x="1748"/>
        <item x="973"/>
        <item x="815"/>
        <item x="1185"/>
        <item x="910"/>
        <item x="882"/>
        <item x="1464"/>
        <item x="1431"/>
        <item x="1519"/>
        <item x="517"/>
        <item x="1426"/>
        <item x="90"/>
        <item x="2222"/>
        <item x="1334"/>
        <item x="542"/>
        <item x="347"/>
        <item x="765"/>
        <item x="814"/>
        <item x="378"/>
        <item x="1225"/>
        <item x="902"/>
        <item x="907"/>
        <item x="1240"/>
        <item x="95"/>
        <item x="108"/>
        <item x="1630"/>
        <item x="231"/>
        <item x="482"/>
        <item x="784"/>
        <item x="1111"/>
        <item x="490"/>
        <item x="1514"/>
        <item x="199"/>
        <item x="688"/>
        <item x="500"/>
        <item x="952"/>
        <item x="886"/>
        <item x="1210"/>
        <item x="919"/>
        <item x="1564"/>
        <item x="1168"/>
        <item x="467"/>
        <item x="605"/>
        <item x="613"/>
        <item x="1527"/>
        <item x="1523"/>
        <item x="1347"/>
        <item x="2287"/>
        <item x="924"/>
        <item x="216"/>
        <item x="1295"/>
        <item x="903"/>
        <item x="2283"/>
        <item x="1659"/>
        <item x="1252"/>
        <item x="957"/>
        <item x="478"/>
        <item x="1154"/>
        <item x="843"/>
        <item x="661"/>
        <item x="1170"/>
        <item x="1059"/>
        <item x="1618"/>
        <item x="775"/>
        <item x="451"/>
        <item x="1108"/>
        <item x="1543"/>
        <item x="232"/>
        <item x="1594"/>
        <item x="847"/>
        <item x="1396"/>
        <item x="606"/>
        <item x="1879"/>
        <item x="632"/>
        <item x="1246"/>
        <item x="624"/>
        <item x="104"/>
        <item x="648"/>
        <item x="1074"/>
        <item x="915"/>
        <item x="465"/>
        <item x="936"/>
        <item x="468"/>
        <item x="1529"/>
        <item x="601"/>
        <item x="946"/>
        <item x="1576"/>
        <item x="1501"/>
        <item x="1243"/>
        <item x="783"/>
        <item x="1174"/>
        <item x="1276"/>
        <item x="223"/>
        <item x="398"/>
        <item x="1644"/>
        <item x="1612"/>
        <item x="619"/>
        <item x="198"/>
        <item x="663"/>
        <item x="774"/>
        <item x="1351"/>
        <item x="89"/>
        <item x="353"/>
        <item x="379"/>
        <item x="933"/>
        <item x="1132"/>
        <item x="1901"/>
        <item x="687"/>
        <item x="2195"/>
        <item x="803"/>
        <item x="1575"/>
        <item x="477"/>
        <item x="268"/>
        <item x="1344"/>
        <item x="1152"/>
        <item x="1763"/>
        <item x="885"/>
        <item x="1155"/>
        <item x="1272"/>
        <item x="881"/>
        <item x="445"/>
        <item x="916"/>
        <item x="679"/>
        <item x="375"/>
        <item x="376"/>
        <item x="262"/>
        <item x="764"/>
        <item x="757"/>
        <item x="692"/>
        <item x="476"/>
        <item x="494"/>
        <item x="369"/>
        <item x="475"/>
        <item x="689"/>
        <item x="1369"/>
        <item x="938"/>
        <item x="1516"/>
        <item x="2196"/>
        <item x="901"/>
        <item x="462"/>
        <item x="364"/>
        <item x="1660"/>
        <item x="91"/>
        <item x="2210"/>
        <item x="573"/>
        <item x="906"/>
        <item x="623"/>
        <item x="890"/>
        <item x="212"/>
        <item x="481"/>
        <item x="406"/>
        <item x="879"/>
        <item x="750"/>
        <item x="233"/>
        <item x="1570"/>
        <item x="1484"/>
        <item x="798"/>
        <item x="111"/>
        <item x="832"/>
        <item x="923"/>
        <item x="72"/>
        <item x="569"/>
        <item x="1165"/>
        <item x="2221"/>
        <item x="1502"/>
        <item x="1592"/>
        <item x="2323"/>
        <item x="603"/>
        <item x="639"/>
        <item x="1477"/>
        <item x="942"/>
        <item x="552"/>
        <item x="1311"/>
        <item x="2238"/>
        <item x="1278"/>
        <item x="772"/>
        <item x="590"/>
        <item x="1465"/>
        <item x="1606"/>
        <item x="1670"/>
        <item x="838"/>
        <item x="449"/>
        <item x="813"/>
        <item x="945"/>
        <item x="213"/>
        <item x="344"/>
        <item x="702"/>
        <item x="1221"/>
        <item x="2302"/>
        <item x="205"/>
        <item x="541"/>
        <item x="794"/>
        <item x="1356"/>
        <item x="1279"/>
        <item x="1244"/>
        <item x="927"/>
        <item x="743"/>
        <item x="1504"/>
        <item x="930"/>
        <item x="958"/>
        <item x="1282"/>
        <item x="1286"/>
        <item x="1520"/>
        <item x="1540"/>
        <item x="474"/>
        <item x="1779"/>
        <item x="602"/>
        <item x="781"/>
        <item x="2316"/>
        <item x="621"/>
        <item x="1281"/>
        <item x="260"/>
        <item x="230"/>
        <item x="1590"/>
        <item x="440"/>
        <item x="371"/>
        <item x="675"/>
        <item x="1593"/>
        <item x="822"/>
        <item x="433"/>
        <item x="727"/>
        <item x="2245"/>
        <item x="932"/>
        <item x="1342"/>
        <item x="1209"/>
        <item x="362"/>
        <item x="608"/>
        <item x="1441"/>
        <item x="1120"/>
        <item x="2206"/>
        <item x="106"/>
        <item x="1446"/>
        <item x="570"/>
        <item x="678"/>
        <item x="307"/>
        <item x="849"/>
        <item x="1537"/>
        <item x="806"/>
        <item x="618"/>
        <item x="1375"/>
        <item x="761"/>
        <item x="2155"/>
        <item x="412"/>
        <item x="1075"/>
        <item x="1794"/>
        <item x="929"/>
        <item x="1249"/>
        <item x="875"/>
        <item x="753"/>
        <item x="1102"/>
        <item x="963"/>
        <item x="403"/>
        <item x="1896"/>
        <item x="1517"/>
        <item x="470"/>
        <item x="395"/>
        <item x="793"/>
        <item x="876"/>
        <item x="666"/>
        <item x="1340"/>
        <item x="504"/>
        <item x="374"/>
        <item x="511"/>
        <item x="444"/>
        <item x="1345"/>
        <item x="622"/>
        <item x="222"/>
        <item x="728"/>
        <item x="704"/>
        <item x="337"/>
        <item x="1599"/>
        <item x="1583"/>
        <item x="1350"/>
        <item x="926"/>
        <item x="1578"/>
        <item x="833"/>
        <item x="939"/>
        <item x="659"/>
        <item x="796"/>
        <item x="442"/>
        <item x="1428"/>
        <item x="755"/>
        <item x="507"/>
        <item x="367"/>
        <item x="956"/>
        <item x="264"/>
        <item x="327"/>
        <item x="206"/>
        <item x="862"/>
        <item x="1797"/>
        <item x="2209"/>
        <item x="2227"/>
        <item x="664"/>
        <item x="766"/>
        <item x="373"/>
        <item x="591"/>
        <item x="107"/>
        <item x="226"/>
        <item x="203"/>
        <item x="768"/>
        <item x="1149"/>
        <item x="657"/>
        <item x="471"/>
        <item x="811"/>
        <item x="377"/>
        <item x="860"/>
        <item x="2269"/>
        <item x="780"/>
        <item x="1476"/>
        <item x="786"/>
        <item x="777"/>
        <item x="1525"/>
        <item x="1287"/>
        <item x="2317"/>
        <item x="448"/>
        <item x="1616"/>
        <item x="207"/>
        <item x="2310"/>
        <item x="472"/>
        <item x="950"/>
        <item x="1460"/>
        <item x="225"/>
        <item x="1466"/>
        <item x="2273"/>
        <item x="735"/>
        <item x="261"/>
        <item x="779"/>
        <item x="502"/>
        <item x="645"/>
        <item x="864"/>
        <item x="1628"/>
        <item x="751"/>
        <item x="941"/>
        <item x="1273"/>
        <item x="807"/>
        <item x="1260"/>
        <item x="1203"/>
        <item x="701"/>
        <item x="703"/>
        <item x="2340"/>
        <item x="365"/>
        <item x="1674"/>
        <item x="1440"/>
        <item x="164"/>
        <item x="441"/>
        <item x="754"/>
        <item x="712"/>
        <item x="948"/>
        <item x="2216"/>
        <item x="366"/>
        <item x="580"/>
        <item x="1510"/>
        <item x="1818"/>
        <item x="741"/>
        <item x="1454"/>
        <item x="887"/>
        <item x="931"/>
        <item x="925"/>
        <item x="1402"/>
        <item x="295"/>
        <item x="660"/>
        <item x="358"/>
        <item x="789"/>
        <item x="401"/>
        <item x="769"/>
        <item x="670"/>
        <item x="877"/>
        <item x="820"/>
        <item x="1911"/>
        <item x="1333"/>
        <item x="361"/>
        <item x="651"/>
        <item x="649"/>
        <item x="407"/>
        <item x="759"/>
        <item x="914"/>
        <item x="2250"/>
        <item x="2239"/>
        <item x="1427"/>
        <item x="763"/>
        <item x="646"/>
        <item x="805"/>
        <item x="944"/>
        <item x="863"/>
        <item x="839"/>
        <item x="1445"/>
        <item x="1587"/>
        <item x="866"/>
        <item x="972"/>
        <item x="201"/>
        <item x="452"/>
        <item x="1547"/>
        <item x="574"/>
        <item x="662"/>
        <item x="636"/>
        <item x="1533"/>
        <item x="2276"/>
        <item x="1625"/>
        <item x="1531"/>
        <item x="220"/>
        <item x="1526"/>
        <item x="700"/>
        <item x="756"/>
        <item x="758"/>
        <item x="693"/>
        <item x="943"/>
        <item x="265"/>
        <item x="288"/>
        <item x="486"/>
        <item x="949"/>
        <item x="446"/>
        <item x="730"/>
        <item x="1507"/>
        <item x="676"/>
        <item x="296"/>
        <item x="870"/>
        <item x="1343"/>
        <item x="1470"/>
        <item x="1609"/>
        <item x="725"/>
        <item x="415"/>
        <item x="787"/>
        <item x="1522"/>
        <item x="426"/>
        <item x="1274"/>
        <item x="773"/>
        <item x="2213"/>
        <item x="464"/>
        <item x="393"/>
        <item x="286"/>
        <item x="420"/>
        <item x="453"/>
        <item x="215"/>
        <item x="778"/>
        <item x="275"/>
        <item x="1923"/>
        <item x="770"/>
        <item x="390"/>
        <item x="283"/>
        <item x="273"/>
        <item x="579"/>
        <item x="2290"/>
        <item x="384"/>
        <item x="460"/>
        <item x="208"/>
        <item x="2252"/>
        <item x="708"/>
        <item x="1538"/>
        <item x="718"/>
        <item x="455"/>
        <item x="810"/>
        <item x="1349"/>
        <item x="872"/>
        <item x="2249"/>
        <item x="355"/>
        <item x="658"/>
        <item x="740"/>
        <item x="510"/>
        <item x="211"/>
        <item x="691"/>
        <item x="912"/>
        <item x="1380"/>
        <item x="642"/>
        <item x="1541"/>
        <item x="568"/>
        <item x="359"/>
        <item x="1611"/>
        <item x="640"/>
        <item x="853"/>
        <item x="771"/>
        <item x="868"/>
        <item x="242"/>
        <item x="1450"/>
        <item x="200"/>
        <item x="434"/>
        <item x="1483"/>
        <item x="816"/>
        <item x="858"/>
        <item x="1150"/>
        <item x="1216"/>
        <item x="828"/>
        <item x="940"/>
        <item x="1631"/>
        <item x="984"/>
        <item x="2280"/>
        <item x="697"/>
        <item x="254"/>
        <item x="647"/>
        <item x="583"/>
        <item x="852"/>
        <item x="2275"/>
        <item x="821"/>
        <item x="1478"/>
        <item x="677"/>
        <item x="909"/>
        <item x="456"/>
        <item x="747"/>
        <item x="1151"/>
        <item x="1283"/>
        <item x="788"/>
        <item x="705"/>
        <item x="235"/>
        <item x="859"/>
        <item x="328"/>
        <item x="731"/>
        <item x="1459"/>
        <item x="722"/>
        <item x="221"/>
        <item x="695"/>
        <item x="317"/>
        <item x="706"/>
        <item x="501"/>
        <item x="435"/>
        <item x="258"/>
        <item x="966"/>
        <item x="1357"/>
        <item x="281"/>
        <item x="655"/>
        <item x="240"/>
        <item x="1620"/>
        <item x="459"/>
        <item x="2208"/>
        <item x="400"/>
        <item x="739"/>
        <item x="955"/>
        <item x="1548"/>
        <item x="724"/>
        <item x="576"/>
        <item x="310"/>
        <item x="720"/>
        <item x="817"/>
        <item x="324"/>
        <item x="710"/>
        <item x="1355"/>
        <item x="1206"/>
        <item x="404"/>
        <item x="857"/>
        <item x="1604"/>
        <item x="715"/>
        <item x="241"/>
        <item x="869"/>
        <item x="749"/>
        <item x="417"/>
        <item x="204"/>
        <item x="913"/>
        <item x="239"/>
        <item x="461"/>
        <item x="575"/>
        <item x="493"/>
        <item x="836"/>
        <item x="855"/>
        <item x="746"/>
        <item x="653"/>
        <item x="809"/>
        <item x="709"/>
        <item x="737"/>
        <item x="508"/>
        <item x="835"/>
        <item x="865"/>
        <item x="808"/>
        <item x="1595"/>
        <item x="748"/>
        <item x="257"/>
        <item x="585"/>
        <item x="1354"/>
        <item x="294"/>
        <item x="333"/>
        <item x="594"/>
        <item x="323"/>
        <item x="1730"/>
        <item x="224"/>
        <item x="637"/>
        <item x="73"/>
        <item x="326"/>
        <item x="424"/>
        <item x="713"/>
        <item x="742"/>
        <item x="1798"/>
        <item x="760"/>
        <item x="2298"/>
        <item x="1528"/>
        <item x="830"/>
        <item x="845"/>
        <item x="883"/>
        <item x="551"/>
        <item x="334"/>
        <item x="447"/>
        <item x="954"/>
        <item x="246"/>
        <item x="357"/>
        <item x="736"/>
        <item x="408"/>
        <item x="593"/>
        <item x="293"/>
        <item x="2256"/>
        <item x="721"/>
        <item x="588"/>
        <item x="2277"/>
        <item x="1352"/>
        <item x="726"/>
        <item x="409"/>
        <item x="719"/>
        <item x="744"/>
        <item x="430"/>
        <item x="413"/>
        <item x="309"/>
        <item x="419"/>
        <item x="1489"/>
        <item x="638"/>
        <item x="439"/>
        <item x="641"/>
        <item x="716"/>
        <item x="2169"/>
        <item x="421"/>
        <item x="253"/>
        <item x="251"/>
        <item x="587"/>
        <item x="329"/>
        <item x="321"/>
        <item x="738"/>
        <item x="628"/>
        <item x="405"/>
        <item x="745"/>
        <item x="306"/>
        <item x="582"/>
        <item x="635"/>
        <item x="729"/>
        <item x="874"/>
        <item x="458"/>
        <item x="627"/>
        <item x="431"/>
        <item x="331"/>
        <item x="867"/>
        <item x="644"/>
        <item x="650"/>
        <item x="2049"/>
        <item x="699"/>
        <item x="625"/>
        <item x="596"/>
        <item x="399"/>
        <item x="819"/>
        <item x="595"/>
        <item x="414"/>
        <item x="733"/>
        <item x="2304"/>
        <item x="2189"/>
        <item x="698"/>
        <item x="1494"/>
        <item x="717"/>
        <item x="2285"/>
        <item x="244"/>
        <item x="654"/>
        <item x="1490"/>
        <item x="1472"/>
        <item x="429"/>
        <item x="1205"/>
        <item x="714"/>
        <item x="272"/>
        <item x="577"/>
        <item x="457"/>
        <item x="1922"/>
        <item x="2141"/>
        <item x="732"/>
        <item x="1739"/>
        <item x="394"/>
        <item x="316"/>
        <item x="311"/>
        <item x="277"/>
        <item x="861"/>
        <item x="871"/>
        <item x="584"/>
        <item x="2259"/>
        <item x="427"/>
        <item x="308"/>
        <item x="790"/>
        <item x="276"/>
        <item x="280"/>
        <item x="630"/>
        <item x="339"/>
        <item x="248"/>
        <item x="2215"/>
        <item x="1880"/>
        <item x="255"/>
        <item x="643"/>
        <item x="256"/>
        <item x="436"/>
        <item x="600"/>
        <item x="2274"/>
        <item x="290"/>
        <item x="418"/>
        <item x="2214"/>
        <item x="752"/>
        <item x="250"/>
        <item x="269"/>
        <item x="2255"/>
        <item x="2265"/>
        <item x="1855"/>
        <item x="634"/>
        <item x="238"/>
        <item x="330"/>
        <item x="2334"/>
        <item x="214"/>
        <item x="2295"/>
        <item x="287"/>
        <item x="850"/>
        <item x="402"/>
        <item x="2182"/>
        <item x="578"/>
        <item x="297"/>
        <item x="804"/>
        <item x="320"/>
        <item x="304"/>
        <item x="652"/>
        <item x="711"/>
        <item x="812"/>
        <item x="360"/>
        <item x="325"/>
        <item x="291"/>
        <item x="282"/>
        <item x="343"/>
        <item x="302"/>
        <item x="1869"/>
        <item x="392"/>
        <item x="2278"/>
        <item x="1810"/>
        <item x="589"/>
        <item x="1469"/>
        <item x="2331"/>
        <item x="696"/>
        <item x="633"/>
        <item x="391"/>
        <item x="598"/>
        <item x="438"/>
        <item x="837"/>
        <item x="278"/>
        <item x="1772"/>
        <item x="301"/>
        <item x="581"/>
        <item x="626"/>
        <item x="322"/>
        <item x="314"/>
        <item x="411"/>
        <item x="851"/>
        <item x="245"/>
        <item x="285"/>
        <item x="315"/>
        <item x="341"/>
        <item x="305"/>
        <item x="734"/>
        <item x="342"/>
        <item x="416"/>
        <item x="631"/>
        <item x="1843"/>
        <item x="313"/>
        <item x="338"/>
        <item x="2183"/>
        <item x="354"/>
        <item x="483"/>
        <item x="428"/>
        <item x="1834"/>
        <item x="443"/>
        <item x="252"/>
        <item x="410"/>
        <item x="2279"/>
        <item x="356"/>
        <item x="243"/>
        <item x="437"/>
        <item x="1743"/>
        <item x="2294"/>
        <item x="2257"/>
        <item x="292"/>
        <item x="2139"/>
        <item x="332"/>
        <item x="597"/>
        <item x="319"/>
        <item x="2329"/>
        <item x="279"/>
        <item x="489"/>
        <item x="629"/>
        <item x="2144"/>
        <item x="487"/>
        <item x="2181"/>
        <item x="312"/>
        <item x="425"/>
        <item x="599"/>
        <item x="2197"/>
        <item x="422"/>
        <item x="299"/>
        <item x="336"/>
        <item x="2308"/>
        <item x="303"/>
        <item x="318"/>
        <item x="2175"/>
        <item x="249"/>
        <item x="2171"/>
        <item x="340"/>
        <item x="289"/>
        <item x="2311"/>
        <item x="2301"/>
        <item x="284"/>
        <item x="2289"/>
        <item x="2312"/>
        <item x="432"/>
        <item x="298"/>
        <item x="2268"/>
        <item x="2322"/>
        <item x="2170"/>
        <item x="2193"/>
        <item x="2251"/>
        <item x="2198"/>
        <item x="2142"/>
        <item x="2303"/>
        <item x="300"/>
        <item x="2094"/>
        <item x="423"/>
        <item x="247"/>
        <item x="237"/>
        <item x="2200"/>
        <item x="2332"/>
        <item x="1734"/>
        <item x="2328"/>
        <item x="335"/>
        <item x="484"/>
        <item x="2299"/>
        <item x="1883"/>
        <item x="1972"/>
        <item x="1853"/>
        <item x="2199"/>
        <item x="2089"/>
        <item x="2291"/>
        <item x="2228"/>
        <item x="2201"/>
        <item x="2052"/>
        <item x="2184"/>
        <item x="1775"/>
        <item x="1943"/>
        <item x="2194"/>
        <item x="2306"/>
        <item x="2158"/>
        <item x="2186"/>
        <item x="1974"/>
        <item x="2263"/>
        <item x="2053"/>
        <item x="1751"/>
        <item x="2318"/>
        <item x="2050"/>
        <item x="2325"/>
        <item x="2112"/>
        <item x="2101"/>
        <item x="2128"/>
        <item x="2185"/>
        <item x="2167"/>
        <item x="2114"/>
        <item x="2191"/>
        <item x="2143"/>
        <item x="2190"/>
        <item x="2095"/>
        <item x="492"/>
        <item x="1970"/>
        <item x="2116"/>
        <item x="1975"/>
        <item x="1969"/>
        <item x="2192"/>
        <item x="2313"/>
        <item x="1971"/>
        <item x="2231"/>
        <item x="2333"/>
        <item x="2117"/>
        <item x="2138"/>
        <item x="2137"/>
        <item x="2097"/>
        <item x="491"/>
        <item x="2160"/>
        <item x="2086"/>
        <item x="1973"/>
        <item x="1942"/>
        <item x="2104"/>
        <item x="2042"/>
        <item x="2335"/>
        <item x="2111"/>
        <item x="2048"/>
        <item x="2051"/>
        <item x="2187"/>
        <item x="2115"/>
        <item x="2129"/>
        <item x="2326"/>
        <item x="2091"/>
        <item x="2140"/>
        <item x="2126"/>
        <item x="2118"/>
        <item x="2054"/>
        <item x="2125"/>
        <item x="2133"/>
        <item x="2059"/>
        <item x="1941"/>
        <item x="2103"/>
        <item x="2098"/>
        <item x="2090"/>
        <item x="2088"/>
        <item x="2102"/>
        <item x="2056"/>
        <item x="2093"/>
        <item x="236"/>
        <item x="2079"/>
        <item x="2100"/>
        <item x="2060"/>
        <item x="2109"/>
        <item x="1976"/>
        <item x="2146"/>
        <item x="2123"/>
        <item x="2315"/>
        <item x="2075"/>
        <item x="1977"/>
        <item x="2314"/>
        <item x="2081"/>
        <item x="2067"/>
        <item x="2041"/>
        <item x="2157"/>
        <item x="2035"/>
        <item x="2307"/>
        <item x="2074"/>
        <item x="2045"/>
        <item x="2092"/>
        <item x="2122"/>
        <item x="2080"/>
        <item x="1949"/>
        <item x="2110"/>
        <item x="1940"/>
        <item x="2120"/>
        <item x="2077"/>
        <item x="2087"/>
        <item x="1938"/>
        <item x="2284"/>
        <item x="2154"/>
        <item x="2047"/>
        <item x="2134"/>
        <item x="2034"/>
        <item x="2177"/>
        <item x="2130"/>
        <item x="2061"/>
        <item x="2058"/>
        <item x="1944"/>
        <item x="1939"/>
        <item x="485"/>
        <item x="1948"/>
        <item x="2113"/>
        <item x="2136"/>
        <item x="2153"/>
        <item x="2055"/>
        <item x="2046"/>
        <item x="2096"/>
        <item x="1835"/>
        <item x="2084"/>
        <item x="2145"/>
        <item x="2127"/>
        <item x="2135"/>
        <item x="2124"/>
        <item x="2068"/>
        <item x="2082"/>
        <item x="488"/>
        <item x="2327"/>
        <item x="2069"/>
        <item x="2033"/>
        <item x="2063"/>
        <item x="2076"/>
        <item x="1945"/>
        <item x="2105"/>
        <item x="2018"/>
        <item x="2043"/>
        <item x="2078"/>
        <item x="2057"/>
        <item x="2147"/>
        <item x="1892"/>
        <item x="2108"/>
        <item x="2085"/>
        <item x="2121"/>
        <item x="2070"/>
        <item x="2309"/>
        <item x="2148"/>
        <item x="2099"/>
        <item x="2178"/>
        <item x="2132"/>
        <item x="2106"/>
        <item x="1947"/>
        <item x="2032"/>
        <item x="2131"/>
        <item x="2065"/>
        <item x="2176"/>
        <item x="2319"/>
        <item x="2159"/>
        <item x="1961"/>
        <item x="2150"/>
        <item x="2040"/>
        <item x="2028"/>
        <item x="2013"/>
        <item x="2305"/>
        <item x="2083"/>
        <item x="2062"/>
        <item x="2039"/>
        <item x="2037"/>
        <item x="1950"/>
        <item x="1978"/>
        <item x="1954"/>
        <item x="2031"/>
        <item x="2300"/>
        <item x="1956"/>
        <item x="2179"/>
        <item x="2073"/>
        <item x="2044"/>
        <item x="1963"/>
        <item x="2151"/>
        <item x="2107"/>
        <item x="2020"/>
        <item x="2072"/>
        <item x="1962"/>
        <item x="2014"/>
        <item x="1968"/>
        <item x="1957"/>
        <item x="2066"/>
        <item x="2026"/>
        <item x="2180"/>
        <item x="2071"/>
        <item x="1955"/>
        <item x="2017"/>
        <item x="2027"/>
        <item x="2064"/>
        <item x="1984"/>
        <item x="1952"/>
        <item x="2029"/>
        <item x="1953"/>
        <item x="2025"/>
        <item x="2119"/>
        <item x="2015"/>
        <item x="1965"/>
        <item x="1983"/>
        <item x="1966"/>
        <item x="1964"/>
        <item x="2149"/>
        <item x="2000"/>
        <item x="1999"/>
        <item x="2038"/>
        <item x="2016"/>
        <item x="2024"/>
        <item x="1946"/>
        <item x="1958"/>
        <item x="1951"/>
        <item x="1960"/>
        <item x="1985"/>
        <item x="2030"/>
        <item x="2009"/>
        <item x="2036"/>
        <item x="1979"/>
        <item x="1959"/>
        <item x="2022"/>
        <item x="1980"/>
        <item x="1981"/>
        <item x="2152"/>
        <item x="2021"/>
        <item x="1967"/>
        <item x="2002"/>
        <item x="1982"/>
        <item x="2023"/>
        <item x="2005"/>
        <item x="1987"/>
        <item x="2011"/>
        <item x="1988"/>
        <item x="2006"/>
        <item x="1986"/>
        <item x="2004"/>
        <item x="2008"/>
        <item x="2001"/>
        <item x="1996"/>
        <item x="1992"/>
        <item x="2019"/>
        <item x="2012"/>
        <item x="1993"/>
        <item x="1998"/>
        <item x="2010"/>
        <item x="2003"/>
        <item x="1989"/>
        <item x="1997"/>
        <item x="2007"/>
        <item x="1990"/>
        <item x="1995"/>
        <item x="1991"/>
        <item x="1994"/>
        <item t="default"/>
      </items>
    </pivotField>
    <pivotField numFmtId="1" showAll="0">
      <items count="91">
        <item x="0"/>
        <item x="1"/>
        <item x="2"/>
        <item x="3"/>
        <item x="6"/>
        <item x="7"/>
        <item x="5"/>
        <item x="4"/>
        <item x="11"/>
        <item x="8"/>
        <item x="10"/>
        <item x="14"/>
        <item x="9"/>
        <item x="12"/>
        <item x="13"/>
        <item x="22"/>
        <item x="15"/>
        <item x="20"/>
        <item x="19"/>
        <item x="23"/>
        <item x="18"/>
        <item x="29"/>
        <item x="24"/>
        <item x="16"/>
        <item x="40"/>
        <item x="21"/>
        <item x="37"/>
        <item x="44"/>
        <item x="26"/>
        <item x="47"/>
        <item x="25"/>
        <item x="17"/>
        <item x="46"/>
        <item x="32"/>
        <item x="31"/>
        <item x="43"/>
        <item x="33"/>
        <item x="38"/>
        <item x="27"/>
        <item x="34"/>
        <item x="39"/>
        <item x="58"/>
        <item x="48"/>
        <item x="35"/>
        <item x="28"/>
        <item x="56"/>
        <item x="68"/>
        <item x="30"/>
        <item x="72"/>
        <item x="53"/>
        <item x="54"/>
        <item x="42"/>
        <item x="36"/>
        <item x="45"/>
        <item x="51"/>
        <item x="61"/>
        <item x="49"/>
        <item x="59"/>
        <item x="50"/>
        <item x="57"/>
        <item x="71"/>
        <item x="64"/>
        <item x="62"/>
        <item x="73"/>
        <item x="66"/>
        <item x="65"/>
        <item x="55"/>
        <item x="63"/>
        <item x="60"/>
        <item x="74"/>
        <item x="75"/>
        <item x="69"/>
        <item x="52"/>
        <item x="70"/>
        <item x="83"/>
        <item x="89"/>
        <item x="67"/>
        <item x="79"/>
        <item x="85"/>
        <item x="41"/>
        <item x="88"/>
        <item x="82"/>
        <item x="80"/>
        <item x="77"/>
        <item x="76"/>
        <item x="87"/>
        <item x="84"/>
        <item x="86"/>
        <item x="78"/>
        <item x="81"/>
        <item t="default"/>
      </items>
    </pivotField>
    <pivotField numFmtId="44" showAll="0"/>
    <pivotField numFmtId="9" showAll="0"/>
    <pivotField numFmtId="1" showAll="0"/>
    <pivotField numFmtId="44" showAll="0"/>
    <pivotField showAll="0"/>
    <pivotField numFmtId="44" showAll="0"/>
    <pivotField numFmtId="1" showAll="0"/>
    <pivotField numFmtId="44" showAll="0"/>
    <pivotField numFmtId="1" showAll="0"/>
    <pivotField numFmtId="44" showAll="0"/>
    <pivotField numFmtId="164" showAll="0"/>
    <pivotField numFmtId="44" showAll="0"/>
    <pivotField numFmtId="1" showAll="0"/>
    <pivotField dataField="1" numFmtId="44" showAll="0"/>
    <pivotField numFmtId="1" showAll="0"/>
    <pivotField dataField="1" numFmtId="44" showAll="0"/>
  </pivotFields>
  <rowFields count="1">
    <field x="3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a de V. RECAUDOS LOCALES" fld="20" baseField="0" baseItem="0"/>
    <dataField name="Suma de V. RECAUDOS EXTERNOS" fld="22" baseField="0" baseItem="0"/>
    <dataField name="Cuenta de DIA" fld="1" subtotal="count" baseField="0" baseItem="0" numFmtId="41"/>
  </dataFields>
  <formats count="4">
    <format dxfId="8">
      <pivotArea collapsedLevelsAreSubtotals="1" fieldPosition="0">
        <references count="1">
          <reference field="3" count="0"/>
        </references>
      </pivotArea>
    </format>
    <format dxfId="9">
      <pivotArea grandRow="1" outline="0" collapsedLevelsAreSubtotals="1" fieldPosition="0"/>
    </format>
    <format dxfId="10">
      <pivotArea outline="0" collapsedLevelsAreSubtotals="1" fieldPosition="0"/>
    </format>
    <format dxfId="4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aDinámica3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4" indent="0" outline="1" outlineData="1" multipleFieldFilters="0">
  <location ref="A57:B73" firstHeaderRow="1" firstDataRow="1" firstDataCol="1"/>
  <pivotFields count="23">
    <pivotField numFmtId="14" showAll="0"/>
    <pivotField showAll="0">
      <items count="8">
        <item x="3"/>
        <item x="4"/>
        <item x="5"/>
        <item x="6"/>
        <item x="0"/>
        <item x="1"/>
        <item x="2"/>
        <item t="default"/>
      </items>
    </pivotField>
    <pivotField numFmtId="17" showAll="0"/>
    <pivotField axis="axisRow" numFmtId="1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umFmtId="1" showAll="0">
      <items count="204">
        <item x="0"/>
        <item x="3"/>
        <item x="4"/>
        <item x="2"/>
        <item x="6"/>
        <item x="5"/>
        <item x="1"/>
        <item x="8"/>
        <item x="14"/>
        <item x="7"/>
        <item x="9"/>
        <item x="15"/>
        <item x="11"/>
        <item x="12"/>
        <item x="10"/>
        <item x="23"/>
        <item x="16"/>
        <item x="13"/>
        <item x="18"/>
        <item x="19"/>
        <item x="22"/>
        <item x="27"/>
        <item x="87"/>
        <item x="17"/>
        <item x="24"/>
        <item x="25"/>
        <item x="31"/>
        <item x="26"/>
        <item x="29"/>
        <item x="42"/>
        <item x="20"/>
        <item x="47"/>
        <item x="46"/>
        <item x="30"/>
        <item x="43"/>
        <item x="33"/>
        <item x="28"/>
        <item x="81"/>
        <item x="50"/>
        <item x="32"/>
        <item x="21"/>
        <item x="60"/>
        <item x="38"/>
        <item x="55"/>
        <item x="54"/>
        <item x="36"/>
        <item x="48"/>
        <item x="39"/>
        <item x="41"/>
        <item x="34"/>
        <item x="45"/>
        <item x="63"/>
        <item x="79"/>
        <item x="40"/>
        <item x="35"/>
        <item x="62"/>
        <item x="61"/>
        <item x="64"/>
        <item x="51"/>
        <item x="37"/>
        <item x="49"/>
        <item x="66"/>
        <item x="96"/>
        <item x="88"/>
        <item x="59"/>
        <item x="72"/>
        <item x="80"/>
        <item x="74"/>
        <item x="91"/>
        <item x="67"/>
        <item x="77"/>
        <item x="56"/>
        <item x="84"/>
        <item x="95"/>
        <item x="58"/>
        <item x="78"/>
        <item x="76"/>
        <item x="44"/>
        <item x="192"/>
        <item x="70"/>
        <item x="83"/>
        <item x="53"/>
        <item x="85"/>
        <item x="73"/>
        <item x="68"/>
        <item x="92"/>
        <item x="89"/>
        <item x="86"/>
        <item x="69"/>
        <item x="65"/>
        <item x="57"/>
        <item x="183"/>
        <item x="75"/>
        <item x="82"/>
        <item x="99"/>
        <item x="93"/>
        <item x="94"/>
        <item x="100"/>
        <item x="97"/>
        <item x="98"/>
        <item x="174"/>
        <item x="104"/>
        <item x="71"/>
        <item x="178"/>
        <item x="189"/>
        <item x="191"/>
        <item x="184"/>
        <item x="175"/>
        <item x="180"/>
        <item x="101"/>
        <item x="90"/>
        <item x="187"/>
        <item x="173"/>
        <item x="160"/>
        <item x="176"/>
        <item x="202"/>
        <item x="193"/>
        <item x="179"/>
        <item x="185"/>
        <item x="103"/>
        <item x="198"/>
        <item x="190"/>
        <item x="172"/>
        <item x="115"/>
        <item x="197"/>
        <item x="181"/>
        <item x="156"/>
        <item x="201"/>
        <item x="105"/>
        <item x="171"/>
        <item x="109"/>
        <item x="177"/>
        <item x="122"/>
        <item x="111"/>
        <item x="52"/>
        <item x="199"/>
        <item x="116"/>
        <item x="195"/>
        <item x="162"/>
        <item x="121"/>
        <item x="157"/>
        <item x="112"/>
        <item x="186"/>
        <item x="200"/>
        <item x="182"/>
        <item x="168"/>
        <item x="194"/>
        <item x="110"/>
        <item x="159"/>
        <item x="107"/>
        <item x="169"/>
        <item x="108"/>
        <item x="119"/>
        <item x="158"/>
        <item x="118"/>
        <item x="127"/>
        <item x="167"/>
        <item x="117"/>
        <item x="170"/>
        <item x="143"/>
        <item x="142"/>
        <item x="152"/>
        <item x="166"/>
        <item x="102"/>
        <item x="106"/>
        <item x="188"/>
        <item x="128"/>
        <item x="114"/>
        <item x="113"/>
        <item x="123"/>
        <item x="164"/>
        <item x="125"/>
        <item x="124"/>
        <item x="120"/>
        <item x="196"/>
        <item x="145"/>
        <item x="163"/>
        <item x="126"/>
        <item x="165"/>
        <item x="148"/>
        <item x="130"/>
        <item x="154"/>
        <item x="131"/>
        <item x="149"/>
        <item x="129"/>
        <item x="151"/>
        <item x="147"/>
        <item x="144"/>
        <item x="139"/>
        <item x="135"/>
        <item x="161"/>
        <item x="136"/>
        <item x="155"/>
        <item x="141"/>
        <item x="153"/>
        <item x="146"/>
        <item x="132"/>
        <item x="140"/>
        <item x="150"/>
        <item x="133"/>
        <item x="138"/>
        <item x="134"/>
        <item x="137"/>
        <item t="default"/>
      </items>
    </pivotField>
    <pivotField numFmtId="44" showAll="0">
      <items count="2344">
        <item x="0"/>
        <item x="9"/>
        <item x="12"/>
        <item x="46"/>
        <item x="142"/>
        <item x="1699"/>
        <item x="1824"/>
        <item x="1012"/>
        <item x="1084"/>
        <item x="1645"/>
        <item x="1710"/>
        <item x="1239"/>
        <item x="1316"/>
        <item x="1419"/>
        <item x="1563"/>
        <item x="4"/>
        <item x="1653"/>
        <item x="1741"/>
        <item x="19"/>
        <item x="13"/>
        <item x="1020"/>
        <item x="17"/>
        <item x="1647"/>
        <item x="120"/>
        <item x="161"/>
        <item x="2233"/>
        <item x="1813"/>
        <item x="1921"/>
        <item x="681"/>
        <item x="1013"/>
        <item x="1029"/>
        <item x="11"/>
        <item x="1086"/>
        <item x="1202"/>
        <item x="14"/>
        <item x="1300"/>
        <item x="1401"/>
        <item x="80"/>
        <item x="1373"/>
        <item x="1535"/>
        <item x="1420"/>
        <item x="1669"/>
        <item x="1735"/>
        <item x="6"/>
        <item x="682"/>
        <item x="5"/>
        <item x="2165"/>
        <item x="1831"/>
        <item x="16"/>
        <item x="1694"/>
        <item x="18"/>
        <item x="2264"/>
        <item x="1090"/>
        <item x="1636"/>
        <item x="1805"/>
        <item x="139"/>
        <item x="169"/>
        <item x="2246"/>
        <item x="1716"/>
        <item x="1088"/>
        <item x="144"/>
        <item x="2164"/>
        <item x="52"/>
        <item x="1176"/>
        <item x="1257"/>
        <item x="563"/>
        <item x="1838"/>
        <item x="1706"/>
        <item x="1323"/>
        <item x="147"/>
        <item x="1434"/>
        <item x="1819"/>
        <item x="45"/>
        <item x="1707"/>
        <item x="1412"/>
        <item x="2220"/>
        <item x="2254"/>
        <item x="1864"/>
        <item x="995"/>
        <item x="1580"/>
        <item x="1025"/>
        <item x="1552"/>
        <item x="157"/>
        <item x="1032"/>
        <item x="8"/>
        <item x="1788"/>
        <item x="3"/>
        <item x="1080"/>
        <item x="1733"/>
        <item x="1823"/>
        <item x="2253"/>
        <item x="1237"/>
        <item x="25"/>
        <item x="1848"/>
        <item x="49"/>
        <item x="1222"/>
        <item x="1298"/>
        <item x="1925"/>
        <item x="1058"/>
        <item x="2225"/>
        <item x="1689"/>
        <item x="1318"/>
        <item x="1389"/>
        <item x="133"/>
        <item x="160"/>
        <item x="1841"/>
        <item x="992"/>
        <item x="181"/>
        <item x="1542"/>
        <item x="561"/>
        <item x="1891"/>
        <item x="2234"/>
        <item x="1033"/>
        <item x="145"/>
        <item x="1638"/>
        <item x="21"/>
        <item x="1650"/>
        <item x="1067"/>
        <item x="1719"/>
        <item x="683"/>
        <item x="1740"/>
        <item x="10"/>
        <item x="1799"/>
        <item x="1140"/>
        <item x="115"/>
        <item x="1760"/>
        <item x="2203"/>
        <item x="1004"/>
        <item x="1322"/>
        <item x="1549"/>
        <item x="1872"/>
        <item x="1867"/>
        <item x="1718"/>
        <item x="1658"/>
        <item x="15"/>
        <item x="1822"/>
        <item x="1024"/>
        <item x="1394"/>
        <item x="85"/>
        <item x="1423"/>
        <item x="1833"/>
        <item x="2236"/>
        <item x="2242"/>
        <item x="2266"/>
        <item x="1534"/>
        <item x="1048"/>
        <item x="1746"/>
        <item x="1089"/>
        <item x="2247"/>
        <item x="79"/>
        <item x="83"/>
        <item x="1924"/>
        <item x="1557"/>
        <item x="1704"/>
        <item x="1842"/>
        <item x="2226"/>
        <item x="191"/>
        <item x="162"/>
        <item x="1589"/>
        <item x="1635"/>
        <item x="1136"/>
        <item x="1649"/>
        <item x="1881"/>
        <item x="22"/>
        <item x="1266"/>
        <item x="1014"/>
        <item x="1319"/>
        <item x="1787"/>
        <item x="1339"/>
        <item x="55"/>
        <item x="1796"/>
        <item x="1398"/>
        <item x="1749"/>
        <item x="187"/>
        <item x="1433"/>
        <item x="1063"/>
        <item x="2173"/>
        <item x="1386"/>
        <item x="1408"/>
        <item x="34"/>
        <item x="1054"/>
        <item x="54"/>
        <item x="1705"/>
        <item x="1376"/>
        <item x="1920"/>
        <item x="1703"/>
        <item x="1539"/>
        <item x="1750"/>
        <item x="997"/>
        <item x="1605"/>
        <item x="1809"/>
        <item x="1651"/>
        <item x="1196"/>
        <item x="117"/>
        <item x="86"/>
        <item x="1731"/>
        <item x="1863"/>
        <item x="1715"/>
        <item x="2235"/>
        <item x="138"/>
        <item x="1309"/>
        <item x="1830"/>
        <item x="1861"/>
        <item x="29"/>
        <item x="1634"/>
        <item x="1732"/>
        <item x="1030"/>
        <item x="2161"/>
        <item x="1752"/>
        <item x="1777"/>
        <item x="1926"/>
        <item x="2"/>
        <item x="1051"/>
        <item x="1903"/>
        <item x="1776"/>
        <item x="1422"/>
        <item x="1385"/>
        <item x="1411"/>
        <item x="2202"/>
        <item x="1806"/>
        <item x="345"/>
        <item x="987"/>
        <item x="57"/>
        <item x="150"/>
        <item x="159"/>
        <item x="1160"/>
        <item x="44"/>
        <item x="1755"/>
        <item x="1558"/>
        <item x="23"/>
        <item x="1188"/>
        <item x="53"/>
        <item x="1878"/>
        <item x="1745"/>
        <item x="1582"/>
        <item x="1305"/>
        <item x="2270"/>
        <item x="1676"/>
        <item x="1072"/>
        <item x="1365"/>
        <item x="1790"/>
        <item x="1814"/>
        <item x="1766"/>
        <item x="1657"/>
        <item x="1077"/>
        <item x="1723"/>
        <item x="1393"/>
        <item x="119"/>
        <item x="149"/>
        <item x="1016"/>
        <item x="42"/>
        <item x="143"/>
        <item x="1783"/>
        <item x="1499"/>
        <item x="1"/>
        <item x="1545"/>
        <item x="1932"/>
        <item x="994"/>
        <item x="1509"/>
        <item x="1762"/>
        <item x="1515"/>
        <item x="1697"/>
        <item x="1769"/>
        <item x="1253"/>
        <item x="2172"/>
        <item x="1544"/>
        <item x="2166"/>
        <item x="1234"/>
        <item x="381"/>
        <item x="382"/>
        <item x="1633"/>
        <item x="1049"/>
        <item x="1768"/>
        <item x="964"/>
        <item x="28"/>
        <item x="1895"/>
        <item x="1313"/>
        <item x="2204"/>
        <item x="1106"/>
        <item x="136"/>
        <item x="47"/>
        <item x="1654"/>
        <item x="217"/>
        <item x="1315"/>
        <item x="1097"/>
        <item x="1679"/>
        <item x="985"/>
        <item x="2281"/>
        <item x="1486"/>
        <item x="1023"/>
        <item x="1096"/>
        <item x="2229"/>
        <item x="1832"/>
        <item x="685"/>
        <item x="1091"/>
        <item x="1524"/>
        <item x="1736"/>
        <item x="7"/>
        <item x="1162"/>
        <item x="1230"/>
        <item x="2267"/>
        <item x="24"/>
        <item x="1759"/>
        <item x="1702"/>
        <item x="134"/>
        <item x="175"/>
        <item x="146"/>
        <item x="1367"/>
        <item x="1198"/>
        <item x="554"/>
        <item x="26"/>
        <item x="172"/>
        <item x="1265"/>
        <item x="1057"/>
        <item x="189"/>
        <item x="1825"/>
        <item x="1568"/>
        <item x="1303"/>
        <item x="2162"/>
        <item x="1130"/>
        <item x="113"/>
        <item x="1795"/>
        <item x="986"/>
        <item x="1588"/>
        <item x="1325"/>
        <item x="1015"/>
        <item x="1637"/>
        <item x="40"/>
        <item x="1771"/>
        <item x="1821"/>
        <item x="532"/>
        <item x="349"/>
        <item x="1729"/>
        <item x="1425"/>
        <item x="38"/>
        <item x="1918"/>
        <item x="140"/>
        <item x="20"/>
        <item x="1503"/>
        <item x="167"/>
        <item x="1417"/>
        <item x="1175"/>
        <item x="1138"/>
        <item x="2232"/>
        <item x="2258"/>
        <item x="1052"/>
        <item x="1782"/>
        <item x="1916"/>
        <item x="1738"/>
        <item x="1100"/>
        <item x="1820"/>
        <item x="39"/>
        <item x="1536"/>
        <item x="989"/>
        <item x="1840"/>
        <item x="1321"/>
        <item x="1641"/>
        <item x="684"/>
        <item x="1026"/>
        <item x="81"/>
        <item x="2244"/>
        <item x="1577"/>
        <item x="564"/>
        <item x="1383"/>
        <item x="135"/>
        <item x="176"/>
        <item x="122"/>
        <item x="1894"/>
        <item x="1680"/>
        <item x="1406"/>
        <item x="1187"/>
        <item x="31"/>
        <item x="1388"/>
        <item x="1395"/>
        <item x="48"/>
        <item x="1164"/>
        <item x="1034"/>
        <item x="1934"/>
        <item x="1693"/>
        <item x="896"/>
        <item x="1065"/>
        <item x="1200"/>
        <item x="499"/>
        <item x="194"/>
        <item x="148"/>
        <item x="1643"/>
        <item x="1784"/>
        <item x="1292"/>
        <item x="1695"/>
        <item x="1686"/>
        <item x="1849"/>
        <item x="1377"/>
        <item x="1567"/>
        <item x="1930"/>
        <item x="37"/>
        <item x="1569"/>
        <item x="1714"/>
        <item x="1387"/>
        <item x="1416"/>
        <item x="2219"/>
        <item x="186"/>
        <item x="1031"/>
        <item x="155"/>
        <item x="1134"/>
        <item x="1190"/>
        <item x="1442"/>
        <item x="562"/>
        <item x="1081"/>
        <item x="1378"/>
        <item x="1687"/>
        <item x="680"/>
        <item x="899"/>
        <item x="982"/>
        <item x="2321"/>
        <item x="1087"/>
        <item x="27"/>
        <item x="56"/>
        <item x="1359"/>
        <item x="1890"/>
        <item x="1581"/>
        <item x="1584"/>
        <item x="1873"/>
        <item x="121"/>
        <item x="153"/>
        <item x="1099"/>
        <item x="123"/>
        <item x="2262"/>
        <item x="1860"/>
        <item x="1865"/>
        <item x="892"/>
        <item x="1624"/>
        <item x="1045"/>
        <item x="1199"/>
        <item x="50"/>
        <item x="991"/>
        <item x="1488"/>
        <item x="1815"/>
        <item x="1409"/>
        <item x="1271"/>
        <item x="1487"/>
        <item x="43"/>
        <item x="1709"/>
        <item x="1107"/>
        <item x="1646"/>
        <item x="1829"/>
        <item x="1672"/>
        <item x="125"/>
        <item x="59"/>
        <item x="58"/>
        <item x="129"/>
        <item x="94"/>
        <item x="1307"/>
        <item x="1852"/>
        <item x="1937"/>
        <item x="555"/>
        <item x="389"/>
        <item x="1302"/>
        <item x="51"/>
        <item x="656"/>
        <item x="1614"/>
        <item x="1047"/>
        <item x="1753"/>
        <item x="1744"/>
        <item x="996"/>
        <item x="1598"/>
        <item x="1073"/>
        <item x="983"/>
        <item x="1767"/>
        <item x="1572"/>
        <item x="1236"/>
        <item x="1413"/>
        <item x="180"/>
        <item x="87"/>
        <item x="1101"/>
        <item x="1407"/>
        <item x="1808"/>
        <item x="2237"/>
        <item x="558"/>
        <item x="1122"/>
        <item x="1803"/>
        <item x="1713"/>
        <item x="546"/>
        <item x="1727"/>
        <item x="1919"/>
        <item x="1291"/>
        <item x="1728"/>
        <item x="1677"/>
        <item x="895"/>
        <item x="2205"/>
        <item x="1363"/>
        <item x="840"/>
        <item x="1846"/>
        <item x="1005"/>
        <item x="128"/>
        <item x="78"/>
        <item x="1056"/>
        <item x="1778"/>
        <item x="1639"/>
        <item x="1125"/>
        <item x="1688"/>
        <item x="1218"/>
        <item x="66"/>
        <item x="1600"/>
        <item x="1717"/>
        <item x="1126"/>
        <item x="1596"/>
        <item x="33"/>
        <item x="1157"/>
        <item x="557"/>
        <item x="1754"/>
        <item x="30"/>
        <item x="1414"/>
        <item x="1139"/>
        <item x="1289"/>
        <item x="545"/>
        <item x="1700"/>
        <item x="1095"/>
        <item x="1874"/>
        <item x="565"/>
        <item x="1418"/>
        <item x="1902"/>
        <item x="1301"/>
        <item x="1875"/>
        <item x="1905"/>
        <item x="1698"/>
        <item x="131"/>
        <item x="152"/>
        <item x="1933"/>
        <item x="905"/>
        <item x="2330"/>
        <item x="2223"/>
        <item x="173"/>
        <item x="1039"/>
        <item x="1370"/>
        <item x="32"/>
        <item x="1017"/>
        <item x="1850"/>
        <item x="36"/>
        <item x="1038"/>
        <item x="536"/>
        <item x="1554"/>
        <item x="1127"/>
        <item x="522"/>
        <item x="1166"/>
        <item x="1233"/>
        <item x="1585"/>
        <item x="1163"/>
        <item x="1898"/>
        <item x="1392"/>
        <item x="92"/>
        <item x="1474"/>
        <item x="1627"/>
        <item x="1786"/>
        <item x="60"/>
        <item x="1415"/>
        <item x="1623"/>
        <item x="1725"/>
        <item x="1885"/>
        <item x="1010"/>
        <item x="41"/>
        <item x="922"/>
        <item x="1876"/>
        <item x="1327"/>
        <item x="988"/>
        <item x="1082"/>
        <item x="1845"/>
        <item x="873"/>
        <item x="1317"/>
        <item x="1928"/>
        <item x="1109"/>
        <item x="1663"/>
        <item x="1021"/>
        <item x="1104"/>
        <item x="1159"/>
        <item x="1193"/>
        <item x="1857"/>
        <item x="137"/>
        <item x="690"/>
        <item x="2320"/>
        <item x="1191"/>
        <item x="1884"/>
        <item x="1917"/>
        <item x="141"/>
        <item x="1773"/>
        <item x="1906"/>
        <item x="1553"/>
        <item x="1492"/>
        <item x="1758"/>
        <item x="2296"/>
        <item x="967"/>
        <item x="1475"/>
        <item x="1546"/>
        <item x="1207"/>
        <item x="537"/>
        <item x="1931"/>
        <item x="1028"/>
        <item x="530"/>
        <item x="2163"/>
        <item x="1041"/>
        <item x="1293"/>
        <item x="1792"/>
        <item x="1094"/>
        <item x="116"/>
        <item x="75"/>
        <item x="2218"/>
        <item x="1110"/>
        <item x="193"/>
        <item x="1774"/>
        <item x="1816"/>
        <item x="130"/>
        <item x="785"/>
        <item x="1664"/>
        <item x="1211"/>
        <item x="1793"/>
        <item x="1708"/>
        <item x="1277"/>
        <item x="977"/>
        <item x="1381"/>
        <item x="534"/>
        <item x="2224"/>
        <item x="2241"/>
        <item x="969"/>
        <item x="1320"/>
        <item x="559"/>
        <item x="1497"/>
        <item x="2337"/>
        <item x="1915"/>
        <item x="1556"/>
        <item x="1491"/>
        <item x="67"/>
        <item x="1410"/>
        <item x="1118"/>
        <item x="1571"/>
        <item x="1092"/>
        <item x="1294"/>
        <item x="1757"/>
        <item x="527"/>
        <item x="380"/>
        <item x="1264"/>
        <item x="1889"/>
        <item x="1172"/>
        <item x="1232"/>
        <item x="544"/>
        <item x="454"/>
        <item x="177"/>
        <item x="179"/>
        <item x="1652"/>
        <item x="1000"/>
        <item x="1254"/>
        <item x="170"/>
        <item x="62"/>
        <item x="190"/>
        <item x="1116"/>
        <item x="1551"/>
        <item x="1403"/>
        <item x="1050"/>
        <item x="1683"/>
        <item x="665"/>
        <item x="2156"/>
        <item x="1044"/>
        <item x="1601"/>
        <item x="1513"/>
        <item x="1326"/>
        <item x="346"/>
        <item x="1862"/>
        <item x="1701"/>
        <item x="1900"/>
        <item x="2240"/>
        <item x="100"/>
        <item x="61"/>
        <item x="976"/>
        <item x="1448"/>
        <item x="64"/>
        <item x="1685"/>
        <item x="1008"/>
        <item x="1261"/>
        <item x="1893"/>
        <item x="1438"/>
        <item x="1747"/>
        <item x="82"/>
        <item x="1711"/>
        <item x="1040"/>
        <item x="496"/>
        <item x="1037"/>
        <item x="1888"/>
        <item x="1384"/>
        <item x="1391"/>
        <item x="547"/>
        <item x="151"/>
        <item x="124"/>
        <item x="1521"/>
        <item x="63"/>
        <item x="166"/>
        <item x="1603"/>
        <item x="1812"/>
        <item x="174"/>
        <item x="1324"/>
        <item x="990"/>
        <item x="1827"/>
        <item x="1712"/>
        <item x="978"/>
        <item x="1173"/>
        <item x="1178"/>
        <item x="1231"/>
        <item x="1854"/>
        <item x="1847"/>
        <item x="1935"/>
        <item x="1251"/>
        <item x="2341"/>
        <item x="2261"/>
        <item x="1135"/>
        <item x="1449"/>
        <item x="1112"/>
        <item x="1770"/>
        <item x="531"/>
        <item x="171"/>
        <item x="103"/>
        <item x="479"/>
        <item x="1785"/>
        <item x="126"/>
        <item x="1076"/>
        <item x="154"/>
        <item x="1093"/>
        <item x="921"/>
        <item x="1435"/>
        <item x="1296"/>
        <item x="1555"/>
        <item x="981"/>
        <item x="2282"/>
        <item x="1341"/>
        <item x="1622"/>
        <item x="1936"/>
        <item x="560"/>
        <item x="185"/>
        <item x="110"/>
        <item x="1179"/>
        <item x="824"/>
        <item x="1642"/>
        <item x="543"/>
        <item x="266"/>
        <item x="65"/>
        <item x="1158"/>
        <item x="168"/>
        <item x="1886"/>
        <item x="1043"/>
        <item x="1079"/>
        <item x="1691"/>
        <item x="2212"/>
        <item x="35"/>
        <item x="1003"/>
        <item x="1390"/>
        <item x="1724"/>
        <item x="999"/>
        <item x="1495"/>
        <item x="1789"/>
        <item x="118"/>
        <item x="497"/>
        <item x="387"/>
        <item x="1405"/>
        <item x="1781"/>
        <item x="1696"/>
        <item x="1314"/>
        <item x="102"/>
        <item x="525"/>
        <item x="383"/>
        <item x="1145"/>
        <item x="1235"/>
        <item x="1626"/>
        <item x="1668"/>
        <item x="1591"/>
        <item x="1617"/>
        <item x="1137"/>
        <item x="1141"/>
        <item x="1212"/>
        <item x="1070"/>
        <item x="1858"/>
        <item x="1586"/>
        <item x="1897"/>
        <item x="1285"/>
        <item x="1461"/>
        <item x="1011"/>
        <item x="1765"/>
        <item x="84"/>
        <item x="1019"/>
        <item x="1913"/>
        <item x="1451"/>
        <item x="1800"/>
        <item x="1429"/>
        <item x="1328"/>
        <item x="2336"/>
        <item x="1468"/>
        <item x="1183"/>
        <item x="1597"/>
        <item x="1269"/>
        <item x="1061"/>
        <item x="132"/>
        <item x="1802"/>
        <item x="1665"/>
        <item x="968"/>
        <item x="1119"/>
        <item x="556"/>
        <item x="2243"/>
        <item x="182"/>
        <item x="908"/>
        <item x="842"/>
        <item x="1421"/>
        <item x="1801"/>
        <item x="93"/>
        <item x="1304"/>
        <item x="1250"/>
        <item x="1098"/>
        <item x="1400"/>
        <item x="1908"/>
        <item x="1458"/>
        <item x="1721"/>
        <item x="1761"/>
        <item x="156"/>
        <item x="1131"/>
        <item x="1208"/>
        <item x="1482"/>
        <item x="971"/>
        <item x="566"/>
        <item x="1078"/>
        <item x="1197"/>
        <item x="776"/>
        <item x="1871"/>
        <item x="1027"/>
        <item x="521"/>
        <item x="1629"/>
        <item x="1907"/>
        <item x="112"/>
        <item x="1870"/>
        <item x="1837"/>
        <item x="529"/>
        <item x="1310"/>
        <item x="1128"/>
        <item x="1444"/>
        <item x="1213"/>
        <item x="1480"/>
        <item x="1807"/>
        <item x="953"/>
        <item x="1064"/>
        <item x="609"/>
        <item x="1143"/>
        <item x="1201"/>
        <item x="1681"/>
        <item x="1851"/>
        <item x="1371"/>
        <item x="1632"/>
        <item x="229"/>
        <item x="1836"/>
        <item x="196"/>
        <item x="1615"/>
        <item x="1457"/>
        <item x="548"/>
        <item x="1904"/>
        <item x="1006"/>
        <item x="1022"/>
        <item x="1675"/>
        <item x="1042"/>
        <item x="974"/>
        <item x="1105"/>
        <item x="1055"/>
        <item x="1142"/>
        <item x="1226"/>
        <item x="1447"/>
        <item x="980"/>
        <item x="1374"/>
        <item x="1217"/>
        <item x="800"/>
        <item x="1404"/>
        <item x="1117"/>
        <item x="1194"/>
        <item x="195"/>
        <item x="962"/>
        <item x="1562"/>
        <item x="1927"/>
        <item x="1720"/>
        <item x="1817"/>
        <item x="614"/>
        <item x="192"/>
        <item x="1123"/>
        <item x="848"/>
        <item x="1007"/>
        <item x="1348"/>
        <item x="99"/>
        <item x="1247"/>
        <item x="1844"/>
        <item x="227"/>
        <item x="1362"/>
        <item x="1397"/>
        <item x="509"/>
        <item x="1256"/>
        <item x="2260"/>
        <item x="2248"/>
        <item x="1684"/>
        <item x="528"/>
        <item x="1312"/>
        <item x="1053"/>
        <item x="350"/>
        <item x="1518"/>
        <item x="1648"/>
        <item x="970"/>
        <item x="1656"/>
        <item x="1456"/>
        <item x="975"/>
        <item x="1559"/>
        <item x="1036"/>
        <item x="553"/>
        <item x="1267"/>
        <item x="463"/>
        <item x="1308"/>
        <item x="1195"/>
        <item x="1439"/>
        <item x="1506"/>
        <item x="1184"/>
        <item x="77"/>
        <item x="825"/>
        <item x="1910"/>
        <item x="960"/>
        <item x="538"/>
        <item x="1046"/>
        <item x="920"/>
        <item x="1035"/>
        <item x="998"/>
        <item x="1655"/>
        <item x="1621"/>
        <item x="363"/>
        <item x="1189"/>
        <item x="1297"/>
        <item x="165"/>
        <item x="1147"/>
        <item x="1224"/>
        <item x="686"/>
        <item x="1069"/>
        <item x="1361"/>
        <item x="1498"/>
        <item x="672"/>
        <item x="1430"/>
        <item x="178"/>
        <item x="1368"/>
        <item x="782"/>
        <item x="1001"/>
        <item x="1866"/>
        <item x="620"/>
        <item x="586"/>
        <item x="951"/>
        <item x="98"/>
        <item x="1121"/>
        <item x="2324"/>
        <item x="1828"/>
        <item x="1550"/>
        <item x="1169"/>
        <item x="1241"/>
        <item x="604"/>
        <item x="1613"/>
        <item x="1804"/>
        <item x="1780"/>
        <item x="1255"/>
        <item x="1877"/>
        <item x="70"/>
        <item x="2217"/>
        <item x="1337"/>
        <item x="495"/>
        <item x="1671"/>
        <item x="1899"/>
        <item x="1726"/>
        <item x="1500"/>
        <item x="550"/>
        <item x="898"/>
        <item x="1462"/>
        <item x="993"/>
        <item x="1508"/>
        <item x="158"/>
        <item x="1912"/>
        <item x="520"/>
        <item x="1511"/>
        <item x="1826"/>
        <item x="799"/>
        <item x="1742"/>
        <item x="526"/>
        <item x="1245"/>
        <item x="1485"/>
        <item x="1338"/>
        <item x="524"/>
        <item x="1182"/>
        <item x="947"/>
        <item x="2286"/>
        <item x="1299"/>
        <item x="1929"/>
        <item x="1424"/>
        <item x="1673"/>
        <item x="1473"/>
        <item x="1129"/>
        <item x="516"/>
        <item x="823"/>
        <item x="1811"/>
        <item x="2293"/>
        <item x="535"/>
        <item x="841"/>
        <item x="351"/>
        <item x="197"/>
        <item x="694"/>
        <item x="1481"/>
        <item x="1215"/>
        <item x="76"/>
        <item x="891"/>
        <item x="897"/>
        <item x="1882"/>
        <item x="1565"/>
        <item x="1364"/>
        <item x="1009"/>
        <item x="2188"/>
        <item x="1573"/>
        <item x="1437"/>
        <item x="105"/>
        <item x="523"/>
        <item x="1471"/>
        <item x="1113"/>
        <item x="519"/>
        <item x="348"/>
        <item x="802"/>
        <item x="1756"/>
        <item x="183"/>
        <item x="2339"/>
        <item x="1764"/>
        <item x="900"/>
        <item x="1062"/>
        <item x="846"/>
        <item x="127"/>
        <item x="1186"/>
        <item x="965"/>
        <item x="1306"/>
        <item x="1068"/>
        <item x="567"/>
        <item x="1288"/>
        <item x="68"/>
        <item x="791"/>
        <item x="1114"/>
        <item x="385"/>
        <item x="1566"/>
        <item x="228"/>
        <item x="669"/>
        <item x="2272"/>
        <item x="1479"/>
        <item x="1682"/>
        <item x="1839"/>
        <item x="934"/>
        <item x="918"/>
        <item x="2292"/>
        <item x="1214"/>
        <item x="259"/>
        <item x="69"/>
        <item x="2338"/>
        <item x="1177"/>
        <item x="1868"/>
        <item x="827"/>
        <item x="1192"/>
        <item x="1909"/>
        <item x="549"/>
        <item x="1358"/>
        <item x="1610"/>
        <item x="1859"/>
        <item x="1262"/>
        <item x="911"/>
        <item x="114"/>
        <item x="1493"/>
        <item x="1505"/>
        <item x="1914"/>
        <item x="1530"/>
        <item x="396"/>
        <item x="1238"/>
        <item x="797"/>
        <item x="1737"/>
        <item x="1332"/>
        <item x="539"/>
        <item x="2207"/>
        <item x="1360"/>
        <item x="889"/>
        <item x="518"/>
        <item x="1263"/>
        <item x="1453"/>
        <item x="2271"/>
        <item x="878"/>
        <item x="674"/>
        <item x="607"/>
        <item x="1161"/>
        <item x="831"/>
        <item x="1171"/>
        <item x="1229"/>
        <item x="1071"/>
        <item x="1124"/>
        <item x="1280"/>
        <item x="888"/>
        <item x="1335"/>
        <item x="1678"/>
        <item x="533"/>
        <item x="513"/>
        <item x="498"/>
        <item x="1018"/>
        <item x="71"/>
        <item x="707"/>
        <item x="388"/>
        <item x="1452"/>
        <item x="723"/>
        <item x="74"/>
        <item x="1608"/>
        <item x="2297"/>
        <item x="1443"/>
        <item x="109"/>
        <item x="1103"/>
        <item x="1258"/>
        <item x="397"/>
        <item x="1228"/>
        <item x="270"/>
        <item x="979"/>
        <item x="1331"/>
        <item x="1722"/>
        <item x="2211"/>
        <item x="368"/>
        <item x="617"/>
        <item x="611"/>
        <item x="1791"/>
        <item x="184"/>
        <item x="97"/>
        <item x="96"/>
        <item x="1399"/>
        <item x="1156"/>
        <item x="1290"/>
        <item x="267"/>
        <item x="1455"/>
        <item x="1259"/>
        <item x="917"/>
        <item x="1692"/>
        <item x="667"/>
        <item x="1382"/>
        <item x="188"/>
        <item x="1690"/>
        <item x="1353"/>
        <item x="540"/>
        <item x="1661"/>
        <item x="505"/>
        <item x="1083"/>
        <item x="1512"/>
        <item x="1560"/>
        <item x="1248"/>
        <item x="928"/>
        <item x="671"/>
        <item x="1204"/>
        <item x="210"/>
        <item x="1066"/>
        <item x="829"/>
        <item x="1220"/>
        <item x="1336"/>
        <item x="274"/>
        <item x="512"/>
        <item x="1372"/>
        <item x="506"/>
        <item x="2230"/>
        <item x="1379"/>
        <item x="450"/>
        <item x="88"/>
        <item x="894"/>
        <item x="795"/>
        <item x="1223"/>
        <item x="961"/>
        <item x="834"/>
        <item x="935"/>
        <item x="1180"/>
        <item x="1856"/>
        <item x="1667"/>
        <item x="1432"/>
        <item x="515"/>
        <item x="386"/>
        <item x="1227"/>
        <item x="1330"/>
        <item x="1144"/>
        <item x="673"/>
        <item x="1366"/>
        <item x="1002"/>
        <item x="1060"/>
        <item x="1662"/>
        <item x="668"/>
        <item x="884"/>
        <item x="514"/>
        <item x="352"/>
        <item x="616"/>
        <item x="1219"/>
        <item x="370"/>
        <item x="1532"/>
        <item x="1496"/>
        <item x="1436"/>
        <item x="2168"/>
        <item x="209"/>
        <item x="1284"/>
        <item x="1619"/>
        <item x="1666"/>
        <item x="2174"/>
        <item x="1346"/>
        <item x="2288"/>
        <item x="612"/>
        <item x="818"/>
        <item x="1085"/>
        <item x="503"/>
        <item x="904"/>
        <item x="466"/>
        <item x="1268"/>
        <item x="234"/>
        <item x="1146"/>
        <item x="1463"/>
        <item x="610"/>
        <item x="2342"/>
        <item x="592"/>
        <item x="163"/>
        <item x="271"/>
        <item x="1640"/>
        <item x="893"/>
        <item x="480"/>
        <item x="1561"/>
        <item x="469"/>
        <item x="1887"/>
        <item x="937"/>
        <item x="1133"/>
        <item x="959"/>
        <item x="1115"/>
        <item x="218"/>
        <item x="1167"/>
        <item x="1148"/>
        <item x="1153"/>
        <item x="844"/>
        <item x="762"/>
        <item x="372"/>
        <item x="856"/>
        <item x="801"/>
        <item x="571"/>
        <item x="854"/>
        <item x="473"/>
        <item x="1329"/>
        <item x="1579"/>
        <item x="1574"/>
        <item x="1602"/>
        <item x="202"/>
        <item x="1607"/>
        <item x="615"/>
        <item x="1275"/>
        <item x="826"/>
        <item x="1242"/>
        <item x="572"/>
        <item x="101"/>
        <item x="880"/>
        <item x="1467"/>
        <item x="1181"/>
        <item x="792"/>
        <item x="263"/>
        <item x="767"/>
        <item x="219"/>
        <item x="1270"/>
        <item x="1748"/>
        <item x="973"/>
        <item x="815"/>
        <item x="1185"/>
        <item x="910"/>
        <item x="882"/>
        <item x="1464"/>
        <item x="1431"/>
        <item x="1519"/>
        <item x="517"/>
        <item x="1426"/>
        <item x="90"/>
        <item x="2222"/>
        <item x="1334"/>
        <item x="542"/>
        <item x="347"/>
        <item x="765"/>
        <item x="814"/>
        <item x="378"/>
        <item x="1225"/>
        <item x="902"/>
        <item x="907"/>
        <item x="1240"/>
        <item x="95"/>
        <item x="108"/>
        <item x="1630"/>
        <item x="231"/>
        <item x="482"/>
        <item x="784"/>
        <item x="1111"/>
        <item x="490"/>
        <item x="1514"/>
        <item x="199"/>
        <item x="688"/>
        <item x="500"/>
        <item x="952"/>
        <item x="886"/>
        <item x="1210"/>
        <item x="919"/>
        <item x="1564"/>
        <item x="1168"/>
        <item x="467"/>
        <item x="605"/>
        <item x="613"/>
        <item x="1527"/>
        <item x="1523"/>
        <item x="1347"/>
        <item x="2287"/>
        <item x="924"/>
        <item x="216"/>
        <item x="1295"/>
        <item x="903"/>
        <item x="2283"/>
        <item x="1659"/>
        <item x="1252"/>
        <item x="957"/>
        <item x="478"/>
        <item x="1154"/>
        <item x="843"/>
        <item x="661"/>
        <item x="1170"/>
        <item x="1059"/>
        <item x="1618"/>
        <item x="775"/>
        <item x="451"/>
        <item x="1108"/>
        <item x="1543"/>
        <item x="232"/>
        <item x="1594"/>
        <item x="847"/>
        <item x="1396"/>
        <item x="606"/>
        <item x="1879"/>
        <item x="632"/>
        <item x="1246"/>
        <item x="624"/>
        <item x="104"/>
        <item x="648"/>
        <item x="1074"/>
        <item x="915"/>
        <item x="465"/>
        <item x="936"/>
        <item x="468"/>
        <item x="1529"/>
        <item x="601"/>
        <item x="946"/>
        <item x="1576"/>
        <item x="1501"/>
        <item x="1243"/>
        <item x="783"/>
        <item x="1174"/>
        <item x="1276"/>
        <item x="223"/>
        <item x="398"/>
        <item x="1644"/>
        <item x="1612"/>
        <item x="619"/>
        <item x="198"/>
        <item x="663"/>
        <item x="774"/>
        <item x="1351"/>
        <item x="89"/>
        <item x="353"/>
        <item x="379"/>
        <item x="933"/>
        <item x="1132"/>
        <item x="1901"/>
        <item x="687"/>
        <item x="2195"/>
        <item x="803"/>
        <item x="1575"/>
        <item x="477"/>
        <item x="268"/>
        <item x="1344"/>
        <item x="1152"/>
        <item x="1763"/>
        <item x="885"/>
        <item x="1155"/>
        <item x="1272"/>
        <item x="881"/>
        <item x="445"/>
        <item x="916"/>
        <item x="679"/>
        <item x="375"/>
        <item x="376"/>
        <item x="262"/>
        <item x="764"/>
        <item x="757"/>
        <item x="692"/>
        <item x="476"/>
        <item x="494"/>
        <item x="369"/>
        <item x="475"/>
        <item x="689"/>
        <item x="1369"/>
        <item x="938"/>
        <item x="1516"/>
        <item x="2196"/>
        <item x="901"/>
        <item x="462"/>
        <item x="364"/>
        <item x="1660"/>
        <item x="91"/>
        <item x="2210"/>
        <item x="573"/>
        <item x="906"/>
        <item x="623"/>
        <item x="890"/>
        <item x="212"/>
        <item x="481"/>
        <item x="406"/>
        <item x="879"/>
        <item x="750"/>
        <item x="233"/>
        <item x="1570"/>
        <item x="1484"/>
        <item x="798"/>
        <item x="111"/>
        <item x="832"/>
        <item x="923"/>
        <item x="72"/>
        <item x="569"/>
        <item x="1165"/>
        <item x="2221"/>
        <item x="1502"/>
        <item x="1592"/>
        <item x="2323"/>
        <item x="603"/>
        <item x="639"/>
        <item x="1477"/>
        <item x="942"/>
        <item x="552"/>
        <item x="1311"/>
        <item x="2238"/>
        <item x="1278"/>
        <item x="772"/>
        <item x="590"/>
        <item x="1465"/>
        <item x="1606"/>
        <item x="1670"/>
        <item x="838"/>
        <item x="449"/>
        <item x="813"/>
        <item x="945"/>
        <item x="213"/>
        <item x="344"/>
        <item x="702"/>
        <item x="1221"/>
        <item x="2302"/>
        <item x="205"/>
        <item x="541"/>
        <item x="794"/>
        <item x="1356"/>
        <item x="1279"/>
        <item x="1244"/>
        <item x="927"/>
        <item x="743"/>
        <item x="1504"/>
        <item x="930"/>
        <item x="958"/>
        <item x="1282"/>
        <item x="1286"/>
        <item x="1520"/>
        <item x="1540"/>
        <item x="474"/>
        <item x="1779"/>
        <item x="602"/>
        <item x="781"/>
        <item x="2316"/>
        <item x="621"/>
        <item x="1281"/>
        <item x="260"/>
        <item x="230"/>
        <item x="1590"/>
        <item x="440"/>
        <item x="371"/>
        <item x="675"/>
        <item x="1593"/>
        <item x="822"/>
        <item x="433"/>
        <item x="727"/>
        <item x="2245"/>
        <item x="932"/>
        <item x="1342"/>
        <item x="1209"/>
        <item x="362"/>
        <item x="608"/>
        <item x="1441"/>
        <item x="1120"/>
        <item x="2206"/>
        <item x="106"/>
        <item x="1446"/>
        <item x="570"/>
        <item x="678"/>
        <item x="307"/>
        <item x="849"/>
        <item x="1537"/>
        <item x="806"/>
        <item x="618"/>
        <item x="1375"/>
        <item x="761"/>
        <item x="2155"/>
        <item x="412"/>
        <item x="1075"/>
        <item x="1794"/>
        <item x="929"/>
        <item x="1249"/>
        <item x="875"/>
        <item x="753"/>
        <item x="1102"/>
        <item x="963"/>
        <item x="403"/>
        <item x="1896"/>
        <item x="1517"/>
        <item x="470"/>
        <item x="395"/>
        <item x="793"/>
        <item x="876"/>
        <item x="666"/>
        <item x="1340"/>
        <item x="504"/>
        <item x="374"/>
        <item x="511"/>
        <item x="444"/>
        <item x="1345"/>
        <item x="622"/>
        <item x="222"/>
        <item x="728"/>
        <item x="704"/>
        <item x="337"/>
        <item x="1599"/>
        <item x="1583"/>
        <item x="1350"/>
        <item x="926"/>
        <item x="1578"/>
        <item x="833"/>
        <item x="939"/>
        <item x="659"/>
        <item x="796"/>
        <item x="442"/>
        <item x="1428"/>
        <item x="755"/>
        <item x="507"/>
        <item x="367"/>
        <item x="956"/>
        <item x="264"/>
        <item x="327"/>
        <item x="206"/>
        <item x="862"/>
        <item x="1797"/>
        <item x="2209"/>
        <item x="2227"/>
        <item x="664"/>
        <item x="766"/>
        <item x="373"/>
        <item x="591"/>
        <item x="107"/>
        <item x="226"/>
        <item x="203"/>
        <item x="768"/>
        <item x="1149"/>
        <item x="657"/>
        <item x="471"/>
        <item x="811"/>
        <item x="377"/>
        <item x="860"/>
        <item x="2269"/>
        <item x="780"/>
        <item x="1476"/>
        <item x="786"/>
        <item x="777"/>
        <item x="1525"/>
        <item x="1287"/>
        <item x="2317"/>
        <item x="448"/>
        <item x="1616"/>
        <item x="207"/>
        <item x="2310"/>
        <item x="472"/>
        <item x="950"/>
        <item x="1460"/>
        <item x="225"/>
        <item x="1466"/>
        <item x="2273"/>
        <item x="735"/>
        <item x="261"/>
        <item x="779"/>
        <item x="502"/>
        <item x="645"/>
        <item x="864"/>
        <item x="1628"/>
        <item x="751"/>
        <item x="941"/>
        <item x="1273"/>
        <item x="807"/>
        <item x="1260"/>
        <item x="1203"/>
        <item x="701"/>
        <item x="703"/>
        <item x="2340"/>
        <item x="365"/>
        <item x="1674"/>
        <item x="1440"/>
        <item x="164"/>
        <item x="441"/>
        <item x="754"/>
        <item x="712"/>
        <item x="948"/>
        <item x="2216"/>
        <item x="366"/>
        <item x="580"/>
        <item x="1510"/>
        <item x="1818"/>
        <item x="741"/>
        <item x="1454"/>
        <item x="887"/>
        <item x="931"/>
        <item x="925"/>
        <item x="1402"/>
        <item x="295"/>
        <item x="660"/>
        <item x="358"/>
        <item x="789"/>
        <item x="401"/>
        <item x="769"/>
        <item x="670"/>
        <item x="877"/>
        <item x="820"/>
        <item x="1911"/>
        <item x="1333"/>
        <item x="361"/>
        <item x="651"/>
        <item x="649"/>
        <item x="407"/>
        <item x="759"/>
        <item x="914"/>
        <item x="2250"/>
        <item x="2239"/>
        <item x="1427"/>
        <item x="763"/>
        <item x="646"/>
        <item x="805"/>
        <item x="944"/>
        <item x="863"/>
        <item x="839"/>
        <item x="1445"/>
        <item x="1587"/>
        <item x="866"/>
        <item x="972"/>
        <item x="201"/>
        <item x="452"/>
        <item x="1547"/>
        <item x="574"/>
        <item x="662"/>
        <item x="636"/>
        <item x="1533"/>
        <item x="2276"/>
        <item x="1625"/>
        <item x="1531"/>
        <item x="220"/>
        <item x="1526"/>
        <item x="700"/>
        <item x="756"/>
        <item x="758"/>
        <item x="693"/>
        <item x="943"/>
        <item x="265"/>
        <item x="288"/>
        <item x="486"/>
        <item x="949"/>
        <item x="446"/>
        <item x="730"/>
        <item x="1507"/>
        <item x="676"/>
        <item x="296"/>
        <item x="870"/>
        <item x="1343"/>
        <item x="1470"/>
        <item x="1609"/>
        <item x="725"/>
        <item x="415"/>
        <item x="787"/>
        <item x="1522"/>
        <item x="426"/>
        <item x="1274"/>
        <item x="773"/>
        <item x="2213"/>
        <item x="464"/>
        <item x="393"/>
        <item x="286"/>
        <item x="420"/>
        <item x="453"/>
        <item x="215"/>
        <item x="778"/>
        <item x="275"/>
        <item x="1923"/>
        <item x="770"/>
        <item x="390"/>
        <item x="283"/>
        <item x="273"/>
        <item x="579"/>
        <item x="2290"/>
        <item x="384"/>
        <item x="460"/>
        <item x="208"/>
        <item x="2252"/>
        <item x="708"/>
        <item x="1538"/>
        <item x="718"/>
        <item x="455"/>
        <item x="810"/>
        <item x="1349"/>
        <item x="872"/>
        <item x="2249"/>
        <item x="355"/>
        <item x="658"/>
        <item x="740"/>
        <item x="510"/>
        <item x="211"/>
        <item x="691"/>
        <item x="912"/>
        <item x="1380"/>
        <item x="642"/>
        <item x="1541"/>
        <item x="568"/>
        <item x="359"/>
        <item x="1611"/>
        <item x="640"/>
        <item x="853"/>
        <item x="771"/>
        <item x="868"/>
        <item x="242"/>
        <item x="1450"/>
        <item x="200"/>
        <item x="434"/>
        <item x="1483"/>
        <item x="816"/>
        <item x="858"/>
        <item x="1150"/>
        <item x="1216"/>
        <item x="828"/>
        <item x="940"/>
        <item x="1631"/>
        <item x="984"/>
        <item x="2280"/>
        <item x="697"/>
        <item x="254"/>
        <item x="647"/>
        <item x="583"/>
        <item x="852"/>
        <item x="2275"/>
        <item x="821"/>
        <item x="1478"/>
        <item x="677"/>
        <item x="909"/>
        <item x="456"/>
        <item x="747"/>
        <item x="1151"/>
        <item x="1283"/>
        <item x="788"/>
        <item x="705"/>
        <item x="235"/>
        <item x="859"/>
        <item x="328"/>
        <item x="731"/>
        <item x="1459"/>
        <item x="722"/>
        <item x="221"/>
        <item x="695"/>
        <item x="317"/>
        <item x="706"/>
        <item x="501"/>
        <item x="435"/>
        <item x="258"/>
        <item x="966"/>
        <item x="1357"/>
        <item x="281"/>
        <item x="655"/>
        <item x="240"/>
        <item x="1620"/>
        <item x="459"/>
        <item x="2208"/>
        <item x="400"/>
        <item x="739"/>
        <item x="955"/>
        <item x="1548"/>
        <item x="724"/>
        <item x="576"/>
        <item x="310"/>
        <item x="720"/>
        <item x="817"/>
        <item x="324"/>
        <item x="710"/>
        <item x="1355"/>
        <item x="1206"/>
        <item x="404"/>
        <item x="857"/>
        <item x="1604"/>
        <item x="715"/>
        <item x="241"/>
        <item x="869"/>
        <item x="749"/>
        <item x="417"/>
        <item x="204"/>
        <item x="913"/>
        <item x="239"/>
        <item x="461"/>
        <item x="575"/>
        <item x="493"/>
        <item x="836"/>
        <item x="855"/>
        <item x="746"/>
        <item x="653"/>
        <item x="809"/>
        <item x="709"/>
        <item x="737"/>
        <item x="508"/>
        <item x="835"/>
        <item x="865"/>
        <item x="808"/>
        <item x="1595"/>
        <item x="748"/>
        <item x="257"/>
        <item x="585"/>
        <item x="1354"/>
        <item x="294"/>
        <item x="333"/>
        <item x="594"/>
        <item x="323"/>
        <item x="1730"/>
        <item x="224"/>
        <item x="637"/>
        <item x="73"/>
        <item x="326"/>
        <item x="424"/>
        <item x="713"/>
        <item x="742"/>
        <item x="1798"/>
        <item x="760"/>
        <item x="2298"/>
        <item x="1528"/>
        <item x="830"/>
        <item x="845"/>
        <item x="883"/>
        <item x="551"/>
        <item x="334"/>
        <item x="447"/>
        <item x="954"/>
        <item x="246"/>
        <item x="357"/>
        <item x="736"/>
        <item x="408"/>
        <item x="593"/>
        <item x="293"/>
        <item x="2256"/>
        <item x="721"/>
        <item x="588"/>
        <item x="2277"/>
        <item x="1352"/>
        <item x="726"/>
        <item x="409"/>
        <item x="719"/>
        <item x="744"/>
        <item x="430"/>
        <item x="413"/>
        <item x="309"/>
        <item x="419"/>
        <item x="1489"/>
        <item x="638"/>
        <item x="439"/>
        <item x="641"/>
        <item x="716"/>
        <item x="2169"/>
        <item x="421"/>
        <item x="253"/>
        <item x="251"/>
        <item x="587"/>
        <item x="329"/>
        <item x="321"/>
        <item x="738"/>
        <item x="628"/>
        <item x="405"/>
        <item x="745"/>
        <item x="306"/>
        <item x="582"/>
        <item x="635"/>
        <item x="729"/>
        <item x="874"/>
        <item x="458"/>
        <item x="627"/>
        <item x="431"/>
        <item x="331"/>
        <item x="867"/>
        <item x="644"/>
        <item x="650"/>
        <item x="2049"/>
        <item x="699"/>
        <item x="625"/>
        <item x="596"/>
        <item x="399"/>
        <item x="819"/>
        <item x="595"/>
        <item x="414"/>
        <item x="733"/>
        <item x="2304"/>
        <item x="2189"/>
        <item x="698"/>
        <item x="1494"/>
        <item x="717"/>
        <item x="2285"/>
        <item x="244"/>
        <item x="654"/>
        <item x="1490"/>
        <item x="1472"/>
        <item x="429"/>
        <item x="1205"/>
        <item x="714"/>
        <item x="272"/>
        <item x="577"/>
        <item x="457"/>
        <item x="1922"/>
        <item x="2141"/>
        <item x="732"/>
        <item x="1739"/>
        <item x="394"/>
        <item x="316"/>
        <item x="311"/>
        <item x="277"/>
        <item x="861"/>
        <item x="871"/>
        <item x="584"/>
        <item x="2259"/>
        <item x="427"/>
        <item x="308"/>
        <item x="790"/>
        <item x="276"/>
        <item x="280"/>
        <item x="630"/>
        <item x="339"/>
        <item x="248"/>
        <item x="2215"/>
        <item x="1880"/>
        <item x="255"/>
        <item x="643"/>
        <item x="256"/>
        <item x="436"/>
        <item x="600"/>
        <item x="2274"/>
        <item x="290"/>
        <item x="418"/>
        <item x="2214"/>
        <item x="752"/>
        <item x="250"/>
        <item x="269"/>
        <item x="2255"/>
        <item x="2265"/>
        <item x="1855"/>
        <item x="634"/>
        <item x="238"/>
        <item x="330"/>
        <item x="2334"/>
        <item x="214"/>
        <item x="2295"/>
        <item x="287"/>
        <item x="850"/>
        <item x="402"/>
        <item x="2182"/>
        <item x="578"/>
        <item x="297"/>
        <item x="804"/>
        <item x="320"/>
        <item x="304"/>
        <item x="652"/>
        <item x="711"/>
        <item x="812"/>
        <item x="360"/>
        <item x="325"/>
        <item x="291"/>
        <item x="282"/>
        <item x="343"/>
        <item x="302"/>
        <item x="1869"/>
        <item x="392"/>
        <item x="2278"/>
        <item x="1810"/>
        <item x="589"/>
        <item x="1469"/>
        <item x="2331"/>
        <item x="696"/>
        <item x="633"/>
        <item x="391"/>
        <item x="598"/>
        <item x="438"/>
        <item x="837"/>
        <item x="278"/>
        <item x="1772"/>
        <item x="301"/>
        <item x="581"/>
        <item x="626"/>
        <item x="322"/>
        <item x="314"/>
        <item x="411"/>
        <item x="851"/>
        <item x="245"/>
        <item x="285"/>
        <item x="315"/>
        <item x="341"/>
        <item x="305"/>
        <item x="734"/>
        <item x="342"/>
        <item x="416"/>
        <item x="631"/>
        <item x="1843"/>
        <item x="313"/>
        <item x="338"/>
        <item x="2183"/>
        <item x="354"/>
        <item x="483"/>
        <item x="428"/>
        <item x="1834"/>
        <item x="443"/>
        <item x="252"/>
        <item x="410"/>
        <item x="2279"/>
        <item x="356"/>
        <item x="243"/>
        <item x="437"/>
        <item x="1743"/>
        <item x="2294"/>
        <item x="2257"/>
        <item x="292"/>
        <item x="2139"/>
        <item x="332"/>
        <item x="597"/>
        <item x="319"/>
        <item x="2329"/>
        <item x="279"/>
        <item x="489"/>
        <item x="629"/>
        <item x="2144"/>
        <item x="487"/>
        <item x="2181"/>
        <item x="312"/>
        <item x="425"/>
        <item x="599"/>
        <item x="2197"/>
        <item x="422"/>
        <item x="299"/>
        <item x="336"/>
        <item x="2308"/>
        <item x="303"/>
        <item x="318"/>
        <item x="2175"/>
        <item x="249"/>
        <item x="2171"/>
        <item x="340"/>
        <item x="289"/>
        <item x="2311"/>
        <item x="2301"/>
        <item x="284"/>
        <item x="2289"/>
        <item x="2312"/>
        <item x="432"/>
        <item x="298"/>
        <item x="2268"/>
        <item x="2322"/>
        <item x="2170"/>
        <item x="2193"/>
        <item x="2251"/>
        <item x="2198"/>
        <item x="2142"/>
        <item x="2303"/>
        <item x="300"/>
        <item x="2094"/>
        <item x="423"/>
        <item x="247"/>
        <item x="237"/>
        <item x="2200"/>
        <item x="2332"/>
        <item x="1734"/>
        <item x="2328"/>
        <item x="335"/>
        <item x="484"/>
        <item x="2299"/>
        <item x="1883"/>
        <item x="1972"/>
        <item x="1853"/>
        <item x="2199"/>
        <item x="2089"/>
        <item x="2291"/>
        <item x="2228"/>
        <item x="2201"/>
        <item x="2052"/>
        <item x="2184"/>
        <item x="1775"/>
        <item x="1943"/>
        <item x="2194"/>
        <item x="2306"/>
        <item x="2158"/>
        <item x="2186"/>
        <item x="1974"/>
        <item x="2263"/>
        <item x="2053"/>
        <item x="1751"/>
        <item x="2318"/>
        <item x="2050"/>
        <item x="2325"/>
        <item x="2112"/>
        <item x="2101"/>
        <item x="2128"/>
        <item x="2185"/>
        <item x="2167"/>
        <item x="2114"/>
        <item x="2191"/>
        <item x="2143"/>
        <item x="2190"/>
        <item x="2095"/>
        <item x="492"/>
        <item x="1970"/>
        <item x="2116"/>
        <item x="1975"/>
        <item x="1969"/>
        <item x="2192"/>
        <item x="2313"/>
        <item x="1971"/>
        <item x="2231"/>
        <item x="2333"/>
        <item x="2117"/>
        <item x="2138"/>
        <item x="2137"/>
        <item x="2097"/>
        <item x="491"/>
        <item x="2160"/>
        <item x="2086"/>
        <item x="1973"/>
        <item x="1942"/>
        <item x="2104"/>
        <item x="2042"/>
        <item x="2335"/>
        <item x="2111"/>
        <item x="2048"/>
        <item x="2051"/>
        <item x="2187"/>
        <item x="2115"/>
        <item x="2129"/>
        <item x="2326"/>
        <item x="2091"/>
        <item x="2140"/>
        <item x="2126"/>
        <item x="2118"/>
        <item x="2054"/>
        <item x="2125"/>
        <item x="2133"/>
        <item x="2059"/>
        <item x="1941"/>
        <item x="2103"/>
        <item x="2098"/>
        <item x="2090"/>
        <item x="2088"/>
        <item x="2102"/>
        <item x="2056"/>
        <item x="2093"/>
        <item x="236"/>
        <item x="2079"/>
        <item x="2100"/>
        <item x="2060"/>
        <item x="2109"/>
        <item x="1976"/>
        <item x="2146"/>
        <item x="2123"/>
        <item x="2315"/>
        <item x="2075"/>
        <item x="1977"/>
        <item x="2314"/>
        <item x="2081"/>
        <item x="2067"/>
        <item x="2041"/>
        <item x="2157"/>
        <item x="2035"/>
        <item x="2307"/>
        <item x="2074"/>
        <item x="2045"/>
        <item x="2092"/>
        <item x="2122"/>
        <item x="2080"/>
        <item x="1949"/>
        <item x="2110"/>
        <item x="1940"/>
        <item x="2120"/>
        <item x="2077"/>
        <item x="2087"/>
        <item x="1938"/>
        <item x="2284"/>
        <item x="2154"/>
        <item x="2047"/>
        <item x="2134"/>
        <item x="2034"/>
        <item x="2177"/>
        <item x="2130"/>
        <item x="2061"/>
        <item x="2058"/>
        <item x="1944"/>
        <item x="1939"/>
        <item x="485"/>
        <item x="1948"/>
        <item x="2113"/>
        <item x="2136"/>
        <item x="2153"/>
        <item x="2055"/>
        <item x="2046"/>
        <item x="2096"/>
        <item x="1835"/>
        <item x="2084"/>
        <item x="2145"/>
        <item x="2127"/>
        <item x="2135"/>
        <item x="2124"/>
        <item x="2068"/>
        <item x="2082"/>
        <item x="488"/>
        <item x="2327"/>
        <item x="2069"/>
        <item x="2033"/>
        <item x="2063"/>
        <item x="2076"/>
        <item x="1945"/>
        <item x="2105"/>
        <item x="2018"/>
        <item x="2043"/>
        <item x="2078"/>
        <item x="2057"/>
        <item x="2147"/>
        <item x="1892"/>
        <item x="2108"/>
        <item x="2085"/>
        <item x="2121"/>
        <item x="2070"/>
        <item x="2309"/>
        <item x="2148"/>
        <item x="2099"/>
        <item x="2178"/>
        <item x="2132"/>
        <item x="2106"/>
        <item x="1947"/>
        <item x="2032"/>
        <item x="2131"/>
        <item x="2065"/>
        <item x="2176"/>
        <item x="2319"/>
        <item x="2159"/>
        <item x="1961"/>
        <item x="2150"/>
        <item x="2040"/>
        <item x="2028"/>
        <item x="2013"/>
        <item x="2305"/>
        <item x="2083"/>
        <item x="2062"/>
        <item x="2039"/>
        <item x="2037"/>
        <item x="1950"/>
        <item x="1978"/>
        <item x="1954"/>
        <item x="2031"/>
        <item x="2300"/>
        <item x="1956"/>
        <item x="2179"/>
        <item x="2073"/>
        <item x="2044"/>
        <item x="1963"/>
        <item x="2151"/>
        <item x="2107"/>
        <item x="2020"/>
        <item x="2072"/>
        <item x="1962"/>
        <item x="2014"/>
        <item x="1968"/>
        <item x="1957"/>
        <item x="2066"/>
        <item x="2026"/>
        <item x="2180"/>
        <item x="2071"/>
        <item x="1955"/>
        <item x="2017"/>
        <item x="2027"/>
        <item x="2064"/>
        <item x="1984"/>
        <item x="1952"/>
        <item x="2029"/>
        <item x="1953"/>
        <item x="2025"/>
        <item x="2119"/>
        <item x="2015"/>
        <item x="1965"/>
        <item x="1983"/>
        <item x="1966"/>
        <item x="1964"/>
        <item x="2149"/>
        <item x="2000"/>
        <item x="1999"/>
        <item x="2038"/>
        <item x="2016"/>
        <item x="2024"/>
        <item x="1946"/>
        <item x="1958"/>
        <item x="1951"/>
        <item x="1960"/>
        <item x="1985"/>
        <item x="2030"/>
        <item x="2009"/>
        <item x="2036"/>
        <item x="1979"/>
        <item x="1959"/>
        <item x="2022"/>
        <item x="1980"/>
        <item x="1981"/>
        <item x="2152"/>
        <item x="2021"/>
        <item x="1967"/>
        <item x="2002"/>
        <item x="1982"/>
        <item x="2023"/>
        <item x="2005"/>
        <item x="1987"/>
        <item x="2011"/>
        <item x="1988"/>
        <item x="2006"/>
        <item x="1986"/>
        <item x="2004"/>
        <item x="2008"/>
        <item x="2001"/>
        <item x="1996"/>
        <item x="1992"/>
        <item x="2019"/>
        <item x="2012"/>
        <item x="1993"/>
        <item x="1998"/>
        <item x="2010"/>
        <item x="2003"/>
        <item x="1989"/>
        <item x="1997"/>
        <item x="2007"/>
        <item x="1990"/>
        <item x="1995"/>
        <item x="1991"/>
        <item x="1994"/>
        <item t="default"/>
      </items>
    </pivotField>
    <pivotField numFmtId="1" showAll="0">
      <items count="91">
        <item x="0"/>
        <item x="1"/>
        <item x="2"/>
        <item x="3"/>
        <item x="6"/>
        <item x="7"/>
        <item x="5"/>
        <item x="4"/>
        <item x="11"/>
        <item x="8"/>
        <item x="10"/>
        <item x="14"/>
        <item x="9"/>
        <item x="12"/>
        <item x="13"/>
        <item x="22"/>
        <item x="15"/>
        <item x="20"/>
        <item x="19"/>
        <item x="23"/>
        <item x="18"/>
        <item x="29"/>
        <item x="24"/>
        <item x="16"/>
        <item x="40"/>
        <item x="21"/>
        <item x="37"/>
        <item x="44"/>
        <item x="26"/>
        <item x="47"/>
        <item x="25"/>
        <item x="17"/>
        <item x="46"/>
        <item x="32"/>
        <item x="31"/>
        <item x="43"/>
        <item x="33"/>
        <item x="38"/>
        <item x="27"/>
        <item x="34"/>
        <item x="39"/>
        <item x="58"/>
        <item x="48"/>
        <item x="35"/>
        <item x="28"/>
        <item x="56"/>
        <item x="68"/>
        <item x="30"/>
        <item x="72"/>
        <item x="53"/>
        <item x="54"/>
        <item x="42"/>
        <item x="36"/>
        <item x="45"/>
        <item x="51"/>
        <item x="61"/>
        <item x="49"/>
        <item x="59"/>
        <item x="50"/>
        <item x="57"/>
        <item x="71"/>
        <item x="64"/>
        <item x="62"/>
        <item x="73"/>
        <item x="66"/>
        <item x="65"/>
        <item x="55"/>
        <item x="63"/>
        <item x="60"/>
        <item x="74"/>
        <item x="75"/>
        <item x="69"/>
        <item x="52"/>
        <item x="70"/>
        <item x="83"/>
        <item x="89"/>
        <item x="67"/>
        <item x="79"/>
        <item x="85"/>
        <item x="41"/>
        <item x="88"/>
        <item x="82"/>
        <item x="80"/>
        <item x="77"/>
        <item x="76"/>
        <item x="87"/>
        <item x="84"/>
        <item x="86"/>
        <item x="78"/>
        <item x="81"/>
        <item t="default"/>
      </items>
    </pivotField>
    <pivotField dataField="1" numFmtId="44" showAll="0"/>
    <pivotField numFmtId="9" showAll="0"/>
    <pivotField numFmtId="1" showAll="0"/>
    <pivotField numFmtId="44" showAll="0"/>
    <pivotField showAll="0"/>
    <pivotField numFmtId="44" showAll="0"/>
    <pivotField numFmtId="1" showAll="0"/>
    <pivotField numFmtId="44" showAll="0"/>
    <pivotField numFmtId="1" showAll="0"/>
    <pivotField numFmtId="44" showAll="0"/>
    <pivotField numFmtId="164" showAll="0"/>
    <pivotField numFmtId="44" showAll="0"/>
    <pivotField numFmtId="1" showAll="0"/>
    <pivotField numFmtId="44" showAll="0"/>
    <pivotField numFmtId="1" showAll="0"/>
    <pivotField numFmtId="44" showAll="0"/>
  </pivotFields>
  <rowFields count="1">
    <field x="3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Suma de V. EXONERACIONES" fld="7" baseField="0" baseItem="0" numFmtId="42"/>
  </dataFields>
  <formats count="3">
    <format dxfId="14">
      <pivotArea collapsedLevelsAreSubtotals="1" fieldPosition="0">
        <references count="1">
          <reference field="3" count="0"/>
        </references>
      </pivotArea>
    </format>
    <format dxfId="15">
      <pivotArea grandRow="1" outline="0" collapsedLevelsAreSubtotals="1" fieldPosition="0"/>
    </format>
    <format dxfId="1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la dinámica18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4" indent="0" outline="1" outlineData="1" multipleFieldFilters="0">
  <location ref="A38:D54" firstHeaderRow="0" firstDataRow="1" firstDataCol="1"/>
  <pivotFields count="23">
    <pivotField numFmtId="14" showAll="0"/>
    <pivotField showAll="0">
      <items count="8">
        <item x="3"/>
        <item x="4"/>
        <item x="5"/>
        <item x="6"/>
        <item x="0"/>
        <item x="1"/>
        <item x="2"/>
        <item t="default"/>
      </items>
    </pivotField>
    <pivotField numFmtId="17" showAll="0"/>
    <pivotField axis="axisRow" numFmtId="1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dataField="1" numFmtId="1" showAll="0">
      <items count="204">
        <item x="0"/>
        <item x="3"/>
        <item x="4"/>
        <item x="2"/>
        <item x="6"/>
        <item x="5"/>
        <item x="1"/>
        <item x="8"/>
        <item x="14"/>
        <item x="7"/>
        <item x="9"/>
        <item x="15"/>
        <item x="11"/>
        <item x="12"/>
        <item x="10"/>
        <item x="23"/>
        <item x="16"/>
        <item x="13"/>
        <item x="18"/>
        <item x="19"/>
        <item x="22"/>
        <item x="27"/>
        <item x="87"/>
        <item x="17"/>
        <item x="24"/>
        <item x="25"/>
        <item x="31"/>
        <item x="26"/>
        <item x="29"/>
        <item x="42"/>
        <item x="20"/>
        <item x="47"/>
        <item x="46"/>
        <item x="30"/>
        <item x="43"/>
        <item x="33"/>
        <item x="28"/>
        <item x="81"/>
        <item x="50"/>
        <item x="32"/>
        <item x="21"/>
        <item x="60"/>
        <item x="38"/>
        <item x="55"/>
        <item x="54"/>
        <item x="36"/>
        <item x="48"/>
        <item x="39"/>
        <item x="41"/>
        <item x="34"/>
        <item x="45"/>
        <item x="63"/>
        <item x="79"/>
        <item x="40"/>
        <item x="35"/>
        <item x="62"/>
        <item x="61"/>
        <item x="64"/>
        <item x="51"/>
        <item x="37"/>
        <item x="49"/>
        <item x="66"/>
        <item x="96"/>
        <item x="88"/>
        <item x="59"/>
        <item x="72"/>
        <item x="80"/>
        <item x="74"/>
        <item x="91"/>
        <item x="67"/>
        <item x="77"/>
        <item x="56"/>
        <item x="84"/>
        <item x="95"/>
        <item x="58"/>
        <item x="78"/>
        <item x="76"/>
        <item x="44"/>
        <item x="192"/>
        <item x="70"/>
        <item x="83"/>
        <item x="53"/>
        <item x="85"/>
        <item x="73"/>
        <item x="68"/>
        <item x="92"/>
        <item x="89"/>
        <item x="86"/>
        <item x="69"/>
        <item x="65"/>
        <item x="57"/>
        <item x="183"/>
        <item x="75"/>
        <item x="82"/>
        <item x="99"/>
        <item x="93"/>
        <item x="94"/>
        <item x="100"/>
        <item x="97"/>
        <item x="98"/>
        <item x="174"/>
        <item x="104"/>
        <item x="71"/>
        <item x="178"/>
        <item x="189"/>
        <item x="191"/>
        <item x="184"/>
        <item x="175"/>
        <item x="180"/>
        <item x="101"/>
        <item x="90"/>
        <item x="187"/>
        <item x="173"/>
        <item x="160"/>
        <item x="176"/>
        <item x="202"/>
        <item x="193"/>
        <item x="179"/>
        <item x="185"/>
        <item x="103"/>
        <item x="198"/>
        <item x="190"/>
        <item x="172"/>
        <item x="115"/>
        <item x="197"/>
        <item x="181"/>
        <item x="156"/>
        <item x="201"/>
        <item x="105"/>
        <item x="171"/>
        <item x="109"/>
        <item x="177"/>
        <item x="122"/>
        <item x="111"/>
        <item x="52"/>
        <item x="199"/>
        <item x="116"/>
        <item x="195"/>
        <item x="162"/>
        <item x="121"/>
        <item x="157"/>
        <item x="112"/>
        <item x="186"/>
        <item x="200"/>
        <item x="182"/>
        <item x="168"/>
        <item x="194"/>
        <item x="110"/>
        <item x="159"/>
        <item x="107"/>
        <item x="169"/>
        <item x="108"/>
        <item x="119"/>
        <item x="158"/>
        <item x="118"/>
        <item x="127"/>
        <item x="167"/>
        <item x="117"/>
        <item x="170"/>
        <item x="143"/>
        <item x="142"/>
        <item x="152"/>
        <item x="166"/>
        <item x="102"/>
        <item x="106"/>
        <item x="188"/>
        <item x="128"/>
        <item x="114"/>
        <item x="113"/>
        <item x="123"/>
        <item x="164"/>
        <item x="125"/>
        <item x="124"/>
        <item x="120"/>
        <item x="196"/>
        <item x="145"/>
        <item x="163"/>
        <item x="126"/>
        <item x="165"/>
        <item x="148"/>
        <item x="130"/>
        <item x="154"/>
        <item x="131"/>
        <item x="149"/>
        <item x="129"/>
        <item x="151"/>
        <item x="147"/>
        <item x="144"/>
        <item x="139"/>
        <item x="135"/>
        <item x="161"/>
        <item x="136"/>
        <item x="155"/>
        <item x="141"/>
        <item x="153"/>
        <item x="146"/>
        <item x="132"/>
        <item x="140"/>
        <item x="150"/>
        <item x="133"/>
        <item x="138"/>
        <item x="134"/>
        <item x="137"/>
        <item t="default"/>
      </items>
    </pivotField>
    <pivotField numFmtId="44" showAll="0">
      <items count="2344">
        <item x="0"/>
        <item x="9"/>
        <item x="12"/>
        <item x="46"/>
        <item x="142"/>
        <item x="1699"/>
        <item x="1824"/>
        <item x="1012"/>
        <item x="1084"/>
        <item x="1645"/>
        <item x="1710"/>
        <item x="1239"/>
        <item x="1316"/>
        <item x="1419"/>
        <item x="1563"/>
        <item x="4"/>
        <item x="1653"/>
        <item x="1741"/>
        <item x="19"/>
        <item x="13"/>
        <item x="1020"/>
        <item x="17"/>
        <item x="1647"/>
        <item x="120"/>
        <item x="161"/>
        <item x="2233"/>
        <item x="1813"/>
        <item x="1921"/>
        <item x="681"/>
        <item x="1013"/>
        <item x="1029"/>
        <item x="11"/>
        <item x="1086"/>
        <item x="1202"/>
        <item x="14"/>
        <item x="1300"/>
        <item x="1401"/>
        <item x="80"/>
        <item x="1373"/>
        <item x="1535"/>
        <item x="1420"/>
        <item x="1669"/>
        <item x="1735"/>
        <item x="6"/>
        <item x="682"/>
        <item x="5"/>
        <item x="2165"/>
        <item x="1831"/>
        <item x="16"/>
        <item x="1694"/>
        <item x="18"/>
        <item x="2264"/>
        <item x="1090"/>
        <item x="1636"/>
        <item x="1805"/>
        <item x="139"/>
        <item x="169"/>
        <item x="2246"/>
        <item x="1716"/>
        <item x="1088"/>
        <item x="144"/>
        <item x="2164"/>
        <item x="52"/>
        <item x="1176"/>
        <item x="1257"/>
        <item x="563"/>
        <item x="1838"/>
        <item x="1706"/>
        <item x="1323"/>
        <item x="147"/>
        <item x="1434"/>
        <item x="1819"/>
        <item x="45"/>
        <item x="1707"/>
        <item x="1412"/>
        <item x="2220"/>
        <item x="2254"/>
        <item x="1864"/>
        <item x="995"/>
        <item x="1580"/>
        <item x="1025"/>
        <item x="1552"/>
        <item x="157"/>
        <item x="1032"/>
        <item x="8"/>
        <item x="1788"/>
        <item x="3"/>
        <item x="1080"/>
        <item x="1733"/>
        <item x="1823"/>
        <item x="2253"/>
        <item x="1237"/>
        <item x="25"/>
        <item x="1848"/>
        <item x="49"/>
        <item x="1222"/>
        <item x="1298"/>
        <item x="1925"/>
        <item x="1058"/>
        <item x="2225"/>
        <item x="1689"/>
        <item x="1318"/>
        <item x="1389"/>
        <item x="133"/>
        <item x="160"/>
        <item x="1841"/>
        <item x="992"/>
        <item x="181"/>
        <item x="1542"/>
        <item x="561"/>
        <item x="1891"/>
        <item x="2234"/>
        <item x="1033"/>
        <item x="145"/>
        <item x="1638"/>
        <item x="21"/>
        <item x="1650"/>
        <item x="1067"/>
        <item x="1719"/>
        <item x="683"/>
        <item x="1740"/>
        <item x="10"/>
        <item x="1799"/>
        <item x="1140"/>
        <item x="115"/>
        <item x="1760"/>
        <item x="2203"/>
        <item x="1004"/>
        <item x="1322"/>
        <item x="1549"/>
        <item x="1872"/>
        <item x="1867"/>
        <item x="1718"/>
        <item x="1658"/>
        <item x="15"/>
        <item x="1822"/>
        <item x="1024"/>
        <item x="1394"/>
        <item x="85"/>
        <item x="1423"/>
        <item x="1833"/>
        <item x="2236"/>
        <item x="2242"/>
        <item x="2266"/>
        <item x="1534"/>
        <item x="1048"/>
        <item x="1746"/>
        <item x="1089"/>
        <item x="2247"/>
        <item x="79"/>
        <item x="83"/>
        <item x="1924"/>
        <item x="1557"/>
        <item x="1704"/>
        <item x="1842"/>
        <item x="2226"/>
        <item x="191"/>
        <item x="162"/>
        <item x="1589"/>
        <item x="1635"/>
        <item x="1136"/>
        <item x="1649"/>
        <item x="1881"/>
        <item x="22"/>
        <item x="1266"/>
        <item x="1014"/>
        <item x="1319"/>
        <item x="1787"/>
        <item x="1339"/>
        <item x="55"/>
        <item x="1796"/>
        <item x="1398"/>
        <item x="1749"/>
        <item x="187"/>
        <item x="1433"/>
        <item x="1063"/>
        <item x="2173"/>
        <item x="1386"/>
        <item x="1408"/>
        <item x="34"/>
        <item x="1054"/>
        <item x="54"/>
        <item x="1705"/>
        <item x="1376"/>
        <item x="1920"/>
        <item x="1703"/>
        <item x="1539"/>
        <item x="1750"/>
        <item x="997"/>
        <item x="1605"/>
        <item x="1809"/>
        <item x="1651"/>
        <item x="1196"/>
        <item x="117"/>
        <item x="86"/>
        <item x="1731"/>
        <item x="1863"/>
        <item x="1715"/>
        <item x="2235"/>
        <item x="138"/>
        <item x="1309"/>
        <item x="1830"/>
        <item x="1861"/>
        <item x="29"/>
        <item x="1634"/>
        <item x="1732"/>
        <item x="1030"/>
        <item x="2161"/>
        <item x="1752"/>
        <item x="1777"/>
        <item x="1926"/>
        <item x="2"/>
        <item x="1051"/>
        <item x="1903"/>
        <item x="1776"/>
        <item x="1422"/>
        <item x="1385"/>
        <item x="1411"/>
        <item x="2202"/>
        <item x="1806"/>
        <item x="345"/>
        <item x="987"/>
        <item x="57"/>
        <item x="150"/>
        <item x="159"/>
        <item x="1160"/>
        <item x="44"/>
        <item x="1755"/>
        <item x="1558"/>
        <item x="23"/>
        <item x="1188"/>
        <item x="53"/>
        <item x="1878"/>
        <item x="1745"/>
        <item x="1582"/>
        <item x="1305"/>
        <item x="2270"/>
        <item x="1676"/>
        <item x="1072"/>
        <item x="1365"/>
        <item x="1790"/>
        <item x="1814"/>
        <item x="1766"/>
        <item x="1657"/>
        <item x="1077"/>
        <item x="1723"/>
        <item x="1393"/>
        <item x="119"/>
        <item x="149"/>
        <item x="1016"/>
        <item x="42"/>
        <item x="143"/>
        <item x="1783"/>
        <item x="1499"/>
        <item x="1"/>
        <item x="1545"/>
        <item x="1932"/>
        <item x="994"/>
        <item x="1509"/>
        <item x="1762"/>
        <item x="1515"/>
        <item x="1697"/>
        <item x="1769"/>
        <item x="1253"/>
        <item x="2172"/>
        <item x="1544"/>
        <item x="2166"/>
        <item x="1234"/>
        <item x="381"/>
        <item x="382"/>
        <item x="1633"/>
        <item x="1049"/>
        <item x="1768"/>
        <item x="964"/>
        <item x="28"/>
        <item x="1895"/>
        <item x="1313"/>
        <item x="2204"/>
        <item x="1106"/>
        <item x="136"/>
        <item x="47"/>
        <item x="1654"/>
        <item x="217"/>
        <item x="1315"/>
        <item x="1097"/>
        <item x="1679"/>
        <item x="985"/>
        <item x="2281"/>
        <item x="1486"/>
        <item x="1023"/>
        <item x="1096"/>
        <item x="2229"/>
        <item x="1832"/>
        <item x="685"/>
        <item x="1091"/>
        <item x="1524"/>
        <item x="1736"/>
        <item x="7"/>
        <item x="1162"/>
        <item x="1230"/>
        <item x="2267"/>
        <item x="24"/>
        <item x="1759"/>
        <item x="1702"/>
        <item x="134"/>
        <item x="175"/>
        <item x="146"/>
        <item x="1367"/>
        <item x="1198"/>
        <item x="554"/>
        <item x="26"/>
        <item x="172"/>
        <item x="1265"/>
        <item x="1057"/>
        <item x="189"/>
        <item x="1825"/>
        <item x="1568"/>
        <item x="1303"/>
        <item x="2162"/>
        <item x="1130"/>
        <item x="113"/>
        <item x="1795"/>
        <item x="986"/>
        <item x="1588"/>
        <item x="1325"/>
        <item x="1015"/>
        <item x="1637"/>
        <item x="40"/>
        <item x="1771"/>
        <item x="1821"/>
        <item x="532"/>
        <item x="349"/>
        <item x="1729"/>
        <item x="1425"/>
        <item x="38"/>
        <item x="1918"/>
        <item x="140"/>
        <item x="20"/>
        <item x="1503"/>
        <item x="167"/>
        <item x="1417"/>
        <item x="1175"/>
        <item x="1138"/>
        <item x="2232"/>
        <item x="2258"/>
        <item x="1052"/>
        <item x="1782"/>
        <item x="1916"/>
        <item x="1738"/>
        <item x="1100"/>
        <item x="1820"/>
        <item x="39"/>
        <item x="1536"/>
        <item x="989"/>
        <item x="1840"/>
        <item x="1321"/>
        <item x="1641"/>
        <item x="684"/>
        <item x="1026"/>
        <item x="81"/>
        <item x="2244"/>
        <item x="1577"/>
        <item x="564"/>
        <item x="1383"/>
        <item x="135"/>
        <item x="176"/>
        <item x="122"/>
        <item x="1894"/>
        <item x="1680"/>
        <item x="1406"/>
        <item x="1187"/>
        <item x="31"/>
        <item x="1388"/>
        <item x="1395"/>
        <item x="48"/>
        <item x="1164"/>
        <item x="1034"/>
        <item x="1934"/>
        <item x="1693"/>
        <item x="896"/>
        <item x="1065"/>
        <item x="1200"/>
        <item x="499"/>
        <item x="194"/>
        <item x="148"/>
        <item x="1643"/>
        <item x="1784"/>
        <item x="1292"/>
        <item x="1695"/>
        <item x="1686"/>
        <item x="1849"/>
        <item x="1377"/>
        <item x="1567"/>
        <item x="1930"/>
        <item x="37"/>
        <item x="1569"/>
        <item x="1714"/>
        <item x="1387"/>
        <item x="1416"/>
        <item x="2219"/>
        <item x="186"/>
        <item x="1031"/>
        <item x="155"/>
        <item x="1134"/>
        <item x="1190"/>
        <item x="1442"/>
        <item x="562"/>
        <item x="1081"/>
        <item x="1378"/>
        <item x="1687"/>
        <item x="680"/>
        <item x="899"/>
        <item x="982"/>
        <item x="2321"/>
        <item x="1087"/>
        <item x="27"/>
        <item x="56"/>
        <item x="1359"/>
        <item x="1890"/>
        <item x="1581"/>
        <item x="1584"/>
        <item x="1873"/>
        <item x="121"/>
        <item x="153"/>
        <item x="1099"/>
        <item x="123"/>
        <item x="2262"/>
        <item x="1860"/>
        <item x="1865"/>
        <item x="892"/>
        <item x="1624"/>
        <item x="1045"/>
        <item x="1199"/>
        <item x="50"/>
        <item x="991"/>
        <item x="1488"/>
        <item x="1815"/>
        <item x="1409"/>
        <item x="1271"/>
        <item x="1487"/>
        <item x="43"/>
        <item x="1709"/>
        <item x="1107"/>
        <item x="1646"/>
        <item x="1829"/>
        <item x="1672"/>
        <item x="125"/>
        <item x="59"/>
        <item x="58"/>
        <item x="129"/>
        <item x="94"/>
        <item x="1307"/>
        <item x="1852"/>
        <item x="1937"/>
        <item x="555"/>
        <item x="389"/>
        <item x="1302"/>
        <item x="51"/>
        <item x="656"/>
        <item x="1614"/>
        <item x="1047"/>
        <item x="1753"/>
        <item x="1744"/>
        <item x="996"/>
        <item x="1598"/>
        <item x="1073"/>
        <item x="983"/>
        <item x="1767"/>
        <item x="1572"/>
        <item x="1236"/>
        <item x="1413"/>
        <item x="180"/>
        <item x="87"/>
        <item x="1101"/>
        <item x="1407"/>
        <item x="1808"/>
        <item x="2237"/>
        <item x="558"/>
        <item x="1122"/>
        <item x="1803"/>
        <item x="1713"/>
        <item x="546"/>
        <item x="1727"/>
        <item x="1919"/>
        <item x="1291"/>
        <item x="1728"/>
        <item x="1677"/>
        <item x="895"/>
        <item x="2205"/>
        <item x="1363"/>
        <item x="840"/>
        <item x="1846"/>
        <item x="1005"/>
        <item x="128"/>
        <item x="78"/>
        <item x="1056"/>
        <item x="1778"/>
        <item x="1639"/>
        <item x="1125"/>
        <item x="1688"/>
        <item x="1218"/>
        <item x="66"/>
        <item x="1600"/>
        <item x="1717"/>
        <item x="1126"/>
        <item x="1596"/>
        <item x="33"/>
        <item x="1157"/>
        <item x="557"/>
        <item x="1754"/>
        <item x="30"/>
        <item x="1414"/>
        <item x="1139"/>
        <item x="1289"/>
        <item x="545"/>
        <item x="1700"/>
        <item x="1095"/>
        <item x="1874"/>
        <item x="565"/>
        <item x="1418"/>
        <item x="1902"/>
        <item x="1301"/>
        <item x="1875"/>
        <item x="1905"/>
        <item x="1698"/>
        <item x="131"/>
        <item x="152"/>
        <item x="1933"/>
        <item x="905"/>
        <item x="2330"/>
        <item x="2223"/>
        <item x="173"/>
        <item x="1039"/>
        <item x="1370"/>
        <item x="32"/>
        <item x="1017"/>
        <item x="1850"/>
        <item x="36"/>
        <item x="1038"/>
        <item x="536"/>
        <item x="1554"/>
        <item x="1127"/>
        <item x="522"/>
        <item x="1166"/>
        <item x="1233"/>
        <item x="1585"/>
        <item x="1163"/>
        <item x="1898"/>
        <item x="1392"/>
        <item x="92"/>
        <item x="1474"/>
        <item x="1627"/>
        <item x="1786"/>
        <item x="60"/>
        <item x="1415"/>
        <item x="1623"/>
        <item x="1725"/>
        <item x="1885"/>
        <item x="1010"/>
        <item x="41"/>
        <item x="922"/>
        <item x="1876"/>
        <item x="1327"/>
        <item x="988"/>
        <item x="1082"/>
        <item x="1845"/>
        <item x="873"/>
        <item x="1317"/>
        <item x="1928"/>
        <item x="1109"/>
        <item x="1663"/>
        <item x="1021"/>
        <item x="1104"/>
        <item x="1159"/>
        <item x="1193"/>
        <item x="1857"/>
        <item x="137"/>
        <item x="690"/>
        <item x="2320"/>
        <item x="1191"/>
        <item x="1884"/>
        <item x="1917"/>
        <item x="141"/>
        <item x="1773"/>
        <item x="1906"/>
        <item x="1553"/>
        <item x="1492"/>
        <item x="1758"/>
        <item x="2296"/>
        <item x="967"/>
        <item x="1475"/>
        <item x="1546"/>
        <item x="1207"/>
        <item x="537"/>
        <item x="1931"/>
        <item x="1028"/>
        <item x="530"/>
        <item x="2163"/>
        <item x="1041"/>
        <item x="1293"/>
        <item x="1792"/>
        <item x="1094"/>
        <item x="116"/>
        <item x="75"/>
        <item x="2218"/>
        <item x="1110"/>
        <item x="193"/>
        <item x="1774"/>
        <item x="1816"/>
        <item x="130"/>
        <item x="785"/>
        <item x="1664"/>
        <item x="1211"/>
        <item x="1793"/>
        <item x="1708"/>
        <item x="1277"/>
        <item x="977"/>
        <item x="1381"/>
        <item x="534"/>
        <item x="2224"/>
        <item x="2241"/>
        <item x="969"/>
        <item x="1320"/>
        <item x="559"/>
        <item x="1497"/>
        <item x="2337"/>
        <item x="1915"/>
        <item x="1556"/>
        <item x="1491"/>
        <item x="67"/>
        <item x="1410"/>
        <item x="1118"/>
        <item x="1571"/>
        <item x="1092"/>
        <item x="1294"/>
        <item x="1757"/>
        <item x="527"/>
        <item x="380"/>
        <item x="1264"/>
        <item x="1889"/>
        <item x="1172"/>
        <item x="1232"/>
        <item x="544"/>
        <item x="454"/>
        <item x="177"/>
        <item x="179"/>
        <item x="1652"/>
        <item x="1000"/>
        <item x="1254"/>
        <item x="170"/>
        <item x="62"/>
        <item x="190"/>
        <item x="1116"/>
        <item x="1551"/>
        <item x="1403"/>
        <item x="1050"/>
        <item x="1683"/>
        <item x="665"/>
        <item x="2156"/>
        <item x="1044"/>
        <item x="1601"/>
        <item x="1513"/>
        <item x="1326"/>
        <item x="346"/>
        <item x="1862"/>
        <item x="1701"/>
        <item x="1900"/>
        <item x="2240"/>
        <item x="100"/>
        <item x="61"/>
        <item x="976"/>
        <item x="1448"/>
        <item x="64"/>
        <item x="1685"/>
        <item x="1008"/>
        <item x="1261"/>
        <item x="1893"/>
        <item x="1438"/>
        <item x="1747"/>
        <item x="82"/>
        <item x="1711"/>
        <item x="1040"/>
        <item x="496"/>
        <item x="1037"/>
        <item x="1888"/>
        <item x="1384"/>
        <item x="1391"/>
        <item x="547"/>
        <item x="151"/>
        <item x="124"/>
        <item x="1521"/>
        <item x="63"/>
        <item x="166"/>
        <item x="1603"/>
        <item x="1812"/>
        <item x="174"/>
        <item x="1324"/>
        <item x="990"/>
        <item x="1827"/>
        <item x="1712"/>
        <item x="978"/>
        <item x="1173"/>
        <item x="1178"/>
        <item x="1231"/>
        <item x="1854"/>
        <item x="1847"/>
        <item x="1935"/>
        <item x="1251"/>
        <item x="2341"/>
        <item x="2261"/>
        <item x="1135"/>
        <item x="1449"/>
        <item x="1112"/>
        <item x="1770"/>
        <item x="531"/>
        <item x="171"/>
        <item x="103"/>
        <item x="479"/>
        <item x="1785"/>
        <item x="126"/>
        <item x="1076"/>
        <item x="154"/>
        <item x="1093"/>
        <item x="921"/>
        <item x="1435"/>
        <item x="1296"/>
        <item x="1555"/>
        <item x="981"/>
        <item x="2282"/>
        <item x="1341"/>
        <item x="1622"/>
        <item x="1936"/>
        <item x="560"/>
        <item x="185"/>
        <item x="110"/>
        <item x="1179"/>
        <item x="824"/>
        <item x="1642"/>
        <item x="543"/>
        <item x="266"/>
        <item x="65"/>
        <item x="1158"/>
        <item x="168"/>
        <item x="1886"/>
        <item x="1043"/>
        <item x="1079"/>
        <item x="1691"/>
        <item x="2212"/>
        <item x="35"/>
        <item x="1003"/>
        <item x="1390"/>
        <item x="1724"/>
        <item x="999"/>
        <item x="1495"/>
        <item x="1789"/>
        <item x="118"/>
        <item x="497"/>
        <item x="387"/>
        <item x="1405"/>
        <item x="1781"/>
        <item x="1696"/>
        <item x="1314"/>
        <item x="102"/>
        <item x="525"/>
        <item x="383"/>
        <item x="1145"/>
        <item x="1235"/>
        <item x="1626"/>
        <item x="1668"/>
        <item x="1591"/>
        <item x="1617"/>
        <item x="1137"/>
        <item x="1141"/>
        <item x="1212"/>
        <item x="1070"/>
        <item x="1858"/>
        <item x="1586"/>
        <item x="1897"/>
        <item x="1285"/>
        <item x="1461"/>
        <item x="1011"/>
        <item x="1765"/>
        <item x="84"/>
        <item x="1019"/>
        <item x="1913"/>
        <item x="1451"/>
        <item x="1800"/>
        <item x="1429"/>
        <item x="1328"/>
        <item x="2336"/>
        <item x="1468"/>
        <item x="1183"/>
        <item x="1597"/>
        <item x="1269"/>
        <item x="1061"/>
        <item x="132"/>
        <item x="1802"/>
        <item x="1665"/>
        <item x="968"/>
        <item x="1119"/>
        <item x="556"/>
        <item x="2243"/>
        <item x="182"/>
        <item x="908"/>
        <item x="842"/>
        <item x="1421"/>
        <item x="1801"/>
        <item x="93"/>
        <item x="1304"/>
        <item x="1250"/>
        <item x="1098"/>
        <item x="1400"/>
        <item x="1908"/>
        <item x="1458"/>
        <item x="1721"/>
        <item x="1761"/>
        <item x="156"/>
        <item x="1131"/>
        <item x="1208"/>
        <item x="1482"/>
        <item x="971"/>
        <item x="566"/>
        <item x="1078"/>
        <item x="1197"/>
        <item x="776"/>
        <item x="1871"/>
        <item x="1027"/>
        <item x="521"/>
        <item x="1629"/>
        <item x="1907"/>
        <item x="112"/>
        <item x="1870"/>
        <item x="1837"/>
        <item x="529"/>
        <item x="1310"/>
        <item x="1128"/>
        <item x="1444"/>
        <item x="1213"/>
        <item x="1480"/>
        <item x="1807"/>
        <item x="953"/>
        <item x="1064"/>
        <item x="609"/>
        <item x="1143"/>
        <item x="1201"/>
        <item x="1681"/>
        <item x="1851"/>
        <item x="1371"/>
        <item x="1632"/>
        <item x="229"/>
        <item x="1836"/>
        <item x="196"/>
        <item x="1615"/>
        <item x="1457"/>
        <item x="548"/>
        <item x="1904"/>
        <item x="1006"/>
        <item x="1022"/>
        <item x="1675"/>
        <item x="1042"/>
        <item x="974"/>
        <item x="1105"/>
        <item x="1055"/>
        <item x="1142"/>
        <item x="1226"/>
        <item x="1447"/>
        <item x="980"/>
        <item x="1374"/>
        <item x="1217"/>
        <item x="800"/>
        <item x="1404"/>
        <item x="1117"/>
        <item x="1194"/>
        <item x="195"/>
        <item x="962"/>
        <item x="1562"/>
        <item x="1927"/>
        <item x="1720"/>
        <item x="1817"/>
        <item x="614"/>
        <item x="192"/>
        <item x="1123"/>
        <item x="848"/>
        <item x="1007"/>
        <item x="1348"/>
        <item x="99"/>
        <item x="1247"/>
        <item x="1844"/>
        <item x="227"/>
        <item x="1362"/>
        <item x="1397"/>
        <item x="509"/>
        <item x="1256"/>
        <item x="2260"/>
        <item x="2248"/>
        <item x="1684"/>
        <item x="528"/>
        <item x="1312"/>
        <item x="1053"/>
        <item x="350"/>
        <item x="1518"/>
        <item x="1648"/>
        <item x="970"/>
        <item x="1656"/>
        <item x="1456"/>
        <item x="975"/>
        <item x="1559"/>
        <item x="1036"/>
        <item x="553"/>
        <item x="1267"/>
        <item x="463"/>
        <item x="1308"/>
        <item x="1195"/>
        <item x="1439"/>
        <item x="1506"/>
        <item x="1184"/>
        <item x="77"/>
        <item x="825"/>
        <item x="1910"/>
        <item x="960"/>
        <item x="538"/>
        <item x="1046"/>
        <item x="920"/>
        <item x="1035"/>
        <item x="998"/>
        <item x="1655"/>
        <item x="1621"/>
        <item x="363"/>
        <item x="1189"/>
        <item x="1297"/>
        <item x="165"/>
        <item x="1147"/>
        <item x="1224"/>
        <item x="686"/>
        <item x="1069"/>
        <item x="1361"/>
        <item x="1498"/>
        <item x="672"/>
        <item x="1430"/>
        <item x="178"/>
        <item x="1368"/>
        <item x="782"/>
        <item x="1001"/>
        <item x="1866"/>
        <item x="620"/>
        <item x="586"/>
        <item x="951"/>
        <item x="98"/>
        <item x="1121"/>
        <item x="2324"/>
        <item x="1828"/>
        <item x="1550"/>
        <item x="1169"/>
        <item x="1241"/>
        <item x="604"/>
        <item x="1613"/>
        <item x="1804"/>
        <item x="1780"/>
        <item x="1255"/>
        <item x="1877"/>
        <item x="70"/>
        <item x="2217"/>
        <item x="1337"/>
        <item x="495"/>
        <item x="1671"/>
        <item x="1899"/>
        <item x="1726"/>
        <item x="1500"/>
        <item x="550"/>
        <item x="898"/>
        <item x="1462"/>
        <item x="993"/>
        <item x="1508"/>
        <item x="158"/>
        <item x="1912"/>
        <item x="520"/>
        <item x="1511"/>
        <item x="1826"/>
        <item x="799"/>
        <item x="1742"/>
        <item x="526"/>
        <item x="1245"/>
        <item x="1485"/>
        <item x="1338"/>
        <item x="524"/>
        <item x="1182"/>
        <item x="947"/>
        <item x="2286"/>
        <item x="1299"/>
        <item x="1929"/>
        <item x="1424"/>
        <item x="1673"/>
        <item x="1473"/>
        <item x="1129"/>
        <item x="516"/>
        <item x="823"/>
        <item x="1811"/>
        <item x="2293"/>
        <item x="535"/>
        <item x="841"/>
        <item x="351"/>
        <item x="197"/>
        <item x="694"/>
        <item x="1481"/>
        <item x="1215"/>
        <item x="76"/>
        <item x="891"/>
        <item x="897"/>
        <item x="1882"/>
        <item x="1565"/>
        <item x="1364"/>
        <item x="1009"/>
        <item x="2188"/>
        <item x="1573"/>
        <item x="1437"/>
        <item x="105"/>
        <item x="523"/>
        <item x="1471"/>
        <item x="1113"/>
        <item x="519"/>
        <item x="348"/>
        <item x="802"/>
        <item x="1756"/>
        <item x="183"/>
        <item x="2339"/>
        <item x="1764"/>
        <item x="900"/>
        <item x="1062"/>
        <item x="846"/>
        <item x="127"/>
        <item x="1186"/>
        <item x="965"/>
        <item x="1306"/>
        <item x="1068"/>
        <item x="567"/>
        <item x="1288"/>
        <item x="68"/>
        <item x="791"/>
        <item x="1114"/>
        <item x="385"/>
        <item x="1566"/>
        <item x="228"/>
        <item x="669"/>
        <item x="2272"/>
        <item x="1479"/>
        <item x="1682"/>
        <item x="1839"/>
        <item x="934"/>
        <item x="918"/>
        <item x="2292"/>
        <item x="1214"/>
        <item x="259"/>
        <item x="69"/>
        <item x="2338"/>
        <item x="1177"/>
        <item x="1868"/>
        <item x="827"/>
        <item x="1192"/>
        <item x="1909"/>
        <item x="549"/>
        <item x="1358"/>
        <item x="1610"/>
        <item x="1859"/>
        <item x="1262"/>
        <item x="911"/>
        <item x="114"/>
        <item x="1493"/>
        <item x="1505"/>
        <item x="1914"/>
        <item x="1530"/>
        <item x="396"/>
        <item x="1238"/>
        <item x="797"/>
        <item x="1737"/>
        <item x="1332"/>
        <item x="539"/>
        <item x="2207"/>
        <item x="1360"/>
        <item x="889"/>
        <item x="518"/>
        <item x="1263"/>
        <item x="1453"/>
        <item x="2271"/>
        <item x="878"/>
        <item x="674"/>
        <item x="607"/>
        <item x="1161"/>
        <item x="831"/>
        <item x="1171"/>
        <item x="1229"/>
        <item x="1071"/>
        <item x="1124"/>
        <item x="1280"/>
        <item x="888"/>
        <item x="1335"/>
        <item x="1678"/>
        <item x="533"/>
        <item x="513"/>
        <item x="498"/>
        <item x="1018"/>
        <item x="71"/>
        <item x="707"/>
        <item x="388"/>
        <item x="1452"/>
        <item x="723"/>
        <item x="74"/>
        <item x="1608"/>
        <item x="2297"/>
        <item x="1443"/>
        <item x="109"/>
        <item x="1103"/>
        <item x="1258"/>
        <item x="397"/>
        <item x="1228"/>
        <item x="270"/>
        <item x="979"/>
        <item x="1331"/>
        <item x="1722"/>
        <item x="2211"/>
        <item x="368"/>
        <item x="617"/>
        <item x="611"/>
        <item x="1791"/>
        <item x="184"/>
        <item x="97"/>
        <item x="96"/>
        <item x="1399"/>
        <item x="1156"/>
        <item x="1290"/>
        <item x="267"/>
        <item x="1455"/>
        <item x="1259"/>
        <item x="917"/>
        <item x="1692"/>
        <item x="667"/>
        <item x="1382"/>
        <item x="188"/>
        <item x="1690"/>
        <item x="1353"/>
        <item x="540"/>
        <item x="1661"/>
        <item x="505"/>
        <item x="1083"/>
        <item x="1512"/>
        <item x="1560"/>
        <item x="1248"/>
        <item x="928"/>
        <item x="671"/>
        <item x="1204"/>
        <item x="210"/>
        <item x="1066"/>
        <item x="829"/>
        <item x="1220"/>
        <item x="1336"/>
        <item x="274"/>
        <item x="512"/>
        <item x="1372"/>
        <item x="506"/>
        <item x="2230"/>
        <item x="1379"/>
        <item x="450"/>
        <item x="88"/>
        <item x="894"/>
        <item x="795"/>
        <item x="1223"/>
        <item x="961"/>
        <item x="834"/>
        <item x="935"/>
        <item x="1180"/>
        <item x="1856"/>
        <item x="1667"/>
        <item x="1432"/>
        <item x="515"/>
        <item x="386"/>
        <item x="1227"/>
        <item x="1330"/>
        <item x="1144"/>
        <item x="673"/>
        <item x="1366"/>
        <item x="1002"/>
        <item x="1060"/>
        <item x="1662"/>
        <item x="668"/>
        <item x="884"/>
        <item x="514"/>
        <item x="352"/>
        <item x="616"/>
        <item x="1219"/>
        <item x="370"/>
        <item x="1532"/>
        <item x="1496"/>
        <item x="1436"/>
        <item x="2168"/>
        <item x="209"/>
        <item x="1284"/>
        <item x="1619"/>
        <item x="1666"/>
        <item x="2174"/>
        <item x="1346"/>
        <item x="2288"/>
        <item x="612"/>
        <item x="818"/>
        <item x="1085"/>
        <item x="503"/>
        <item x="904"/>
        <item x="466"/>
        <item x="1268"/>
        <item x="234"/>
        <item x="1146"/>
        <item x="1463"/>
        <item x="610"/>
        <item x="2342"/>
        <item x="592"/>
        <item x="163"/>
        <item x="271"/>
        <item x="1640"/>
        <item x="893"/>
        <item x="480"/>
        <item x="1561"/>
        <item x="469"/>
        <item x="1887"/>
        <item x="937"/>
        <item x="1133"/>
        <item x="959"/>
        <item x="1115"/>
        <item x="218"/>
        <item x="1167"/>
        <item x="1148"/>
        <item x="1153"/>
        <item x="844"/>
        <item x="762"/>
        <item x="372"/>
        <item x="856"/>
        <item x="801"/>
        <item x="571"/>
        <item x="854"/>
        <item x="473"/>
        <item x="1329"/>
        <item x="1579"/>
        <item x="1574"/>
        <item x="1602"/>
        <item x="202"/>
        <item x="1607"/>
        <item x="615"/>
        <item x="1275"/>
        <item x="826"/>
        <item x="1242"/>
        <item x="572"/>
        <item x="101"/>
        <item x="880"/>
        <item x="1467"/>
        <item x="1181"/>
        <item x="792"/>
        <item x="263"/>
        <item x="767"/>
        <item x="219"/>
        <item x="1270"/>
        <item x="1748"/>
        <item x="973"/>
        <item x="815"/>
        <item x="1185"/>
        <item x="910"/>
        <item x="882"/>
        <item x="1464"/>
        <item x="1431"/>
        <item x="1519"/>
        <item x="517"/>
        <item x="1426"/>
        <item x="90"/>
        <item x="2222"/>
        <item x="1334"/>
        <item x="542"/>
        <item x="347"/>
        <item x="765"/>
        <item x="814"/>
        <item x="378"/>
        <item x="1225"/>
        <item x="902"/>
        <item x="907"/>
        <item x="1240"/>
        <item x="95"/>
        <item x="108"/>
        <item x="1630"/>
        <item x="231"/>
        <item x="482"/>
        <item x="784"/>
        <item x="1111"/>
        <item x="490"/>
        <item x="1514"/>
        <item x="199"/>
        <item x="688"/>
        <item x="500"/>
        <item x="952"/>
        <item x="886"/>
        <item x="1210"/>
        <item x="919"/>
        <item x="1564"/>
        <item x="1168"/>
        <item x="467"/>
        <item x="605"/>
        <item x="613"/>
        <item x="1527"/>
        <item x="1523"/>
        <item x="1347"/>
        <item x="2287"/>
        <item x="924"/>
        <item x="216"/>
        <item x="1295"/>
        <item x="903"/>
        <item x="2283"/>
        <item x="1659"/>
        <item x="1252"/>
        <item x="957"/>
        <item x="478"/>
        <item x="1154"/>
        <item x="843"/>
        <item x="661"/>
        <item x="1170"/>
        <item x="1059"/>
        <item x="1618"/>
        <item x="775"/>
        <item x="451"/>
        <item x="1108"/>
        <item x="1543"/>
        <item x="232"/>
        <item x="1594"/>
        <item x="847"/>
        <item x="1396"/>
        <item x="606"/>
        <item x="1879"/>
        <item x="632"/>
        <item x="1246"/>
        <item x="624"/>
        <item x="104"/>
        <item x="648"/>
        <item x="1074"/>
        <item x="915"/>
        <item x="465"/>
        <item x="936"/>
        <item x="468"/>
        <item x="1529"/>
        <item x="601"/>
        <item x="946"/>
        <item x="1576"/>
        <item x="1501"/>
        <item x="1243"/>
        <item x="783"/>
        <item x="1174"/>
        <item x="1276"/>
        <item x="223"/>
        <item x="398"/>
        <item x="1644"/>
        <item x="1612"/>
        <item x="619"/>
        <item x="198"/>
        <item x="663"/>
        <item x="774"/>
        <item x="1351"/>
        <item x="89"/>
        <item x="353"/>
        <item x="379"/>
        <item x="933"/>
        <item x="1132"/>
        <item x="1901"/>
        <item x="687"/>
        <item x="2195"/>
        <item x="803"/>
        <item x="1575"/>
        <item x="477"/>
        <item x="268"/>
        <item x="1344"/>
        <item x="1152"/>
        <item x="1763"/>
        <item x="885"/>
        <item x="1155"/>
        <item x="1272"/>
        <item x="881"/>
        <item x="445"/>
        <item x="916"/>
        <item x="679"/>
        <item x="375"/>
        <item x="376"/>
        <item x="262"/>
        <item x="764"/>
        <item x="757"/>
        <item x="692"/>
        <item x="476"/>
        <item x="494"/>
        <item x="369"/>
        <item x="475"/>
        <item x="689"/>
        <item x="1369"/>
        <item x="938"/>
        <item x="1516"/>
        <item x="2196"/>
        <item x="901"/>
        <item x="462"/>
        <item x="364"/>
        <item x="1660"/>
        <item x="91"/>
        <item x="2210"/>
        <item x="573"/>
        <item x="906"/>
        <item x="623"/>
        <item x="890"/>
        <item x="212"/>
        <item x="481"/>
        <item x="406"/>
        <item x="879"/>
        <item x="750"/>
        <item x="233"/>
        <item x="1570"/>
        <item x="1484"/>
        <item x="798"/>
        <item x="111"/>
        <item x="832"/>
        <item x="923"/>
        <item x="72"/>
        <item x="569"/>
        <item x="1165"/>
        <item x="2221"/>
        <item x="1502"/>
        <item x="1592"/>
        <item x="2323"/>
        <item x="603"/>
        <item x="639"/>
        <item x="1477"/>
        <item x="942"/>
        <item x="552"/>
        <item x="1311"/>
        <item x="2238"/>
        <item x="1278"/>
        <item x="772"/>
        <item x="590"/>
        <item x="1465"/>
        <item x="1606"/>
        <item x="1670"/>
        <item x="838"/>
        <item x="449"/>
        <item x="813"/>
        <item x="945"/>
        <item x="213"/>
        <item x="344"/>
        <item x="702"/>
        <item x="1221"/>
        <item x="2302"/>
        <item x="205"/>
        <item x="541"/>
        <item x="794"/>
        <item x="1356"/>
        <item x="1279"/>
        <item x="1244"/>
        <item x="927"/>
        <item x="743"/>
        <item x="1504"/>
        <item x="930"/>
        <item x="958"/>
        <item x="1282"/>
        <item x="1286"/>
        <item x="1520"/>
        <item x="1540"/>
        <item x="474"/>
        <item x="1779"/>
        <item x="602"/>
        <item x="781"/>
        <item x="2316"/>
        <item x="621"/>
        <item x="1281"/>
        <item x="260"/>
        <item x="230"/>
        <item x="1590"/>
        <item x="440"/>
        <item x="371"/>
        <item x="675"/>
        <item x="1593"/>
        <item x="822"/>
        <item x="433"/>
        <item x="727"/>
        <item x="2245"/>
        <item x="932"/>
        <item x="1342"/>
        <item x="1209"/>
        <item x="362"/>
        <item x="608"/>
        <item x="1441"/>
        <item x="1120"/>
        <item x="2206"/>
        <item x="106"/>
        <item x="1446"/>
        <item x="570"/>
        <item x="678"/>
        <item x="307"/>
        <item x="849"/>
        <item x="1537"/>
        <item x="806"/>
        <item x="618"/>
        <item x="1375"/>
        <item x="761"/>
        <item x="2155"/>
        <item x="412"/>
        <item x="1075"/>
        <item x="1794"/>
        <item x="929"/>
        <item x="1249"/>
        <item x="875"/>
        <item x="753"/>
        <item x="1102"/>
        <item x="963"/>
        <item x="403"/>
        <item x="1896"/>
        <item x="1517"/>
        <item x="470"/>
        <item x="395"/>
        <item x="793"/>
        <item x="876"/>
        <item x="666"/>
        <item x="1340"/>
        <item x="504"/>
        <item x="374"/>
        <item x="511"/>
        <item x="444"/>
        <item x="1345"/>
        <item x="622"/>
        <item x="222"/>
        <item x="728"/>
        <item x="704"/>
        <item x="337"/>
        <item x="1599"/>
        <item x="1583"/>
        <item x="1350"/>
        <item x="926"/>
        <item x="1578"/>
        <item x="833"/>
        <item x="939"/>
        <item x="659"/>
        <item x="796"/>
        <item x="442"/>
        <item x="1428"/>
        <item x="755"/>
        <item x="507"/>
        <item x="367"/>
        <item x="956"/>
        <item x="264"/>
        <item x="327"/>
        <item x="206"/>
        <item x="862"/>
        <item x="1797"/>
        <item x="2209"/>
        <item x="2227"/>
        <item x="664"/>
        <item x="766"/>
        <item x="373"/>
        <item x="591"/>
        <item x="107"/>
        <item x="226"/>
        <item x="203"/>
        <item x="768"/>
        <item x="1149"/>
        <item x="657"/>
        <item x="471"/>
        <item x="811"/>
        <item x="377"/>
        <item x="860"/>
        <item x="2269"/>
        <item x="780"/>
        <item x="1476"/>
        <item x="786"/>
        <item x="777"/>
        <item x="1525"/>
        <item x="1287"/>
        <item x="2317"/>
        <item x="448"/>
        <item x="1616"/>
        <item x="207"/>
        <item x="2310"/>
        <item x="472"/>
        <item x="950"/>
        <item x="1460"/>
        <item x="225"/>
        <item x="1466"/>
        <item x="2273"/>
        <item x="735"/>
        <item x="261"/>
        <item x="779"/>
        <item x="502"/>
        <item x="645"/>
        <item x="864"/>
        <item x="1628"/>
        <item x="751"/>
        <item x="941"/>
        <item x="1273"/>
        <item x="807"/>
        <item x="1260"/>
        <item x="1203"/>
        <item x="701"/>
        <item x="703"/>
        <item x="2340"/>
        <item x="365"/>
        <item x="1674"/>
        <item x="1440"/>
        <item x="164"/>
        <item x="441"/>
        <item x="754"/>
        <item x="712"/>
        <item x="948"/>
        <item x="2216"/>
        <item x="366"/>
        <item x="580"/>
        <item x="1510"/>
        <item x="1818"/>
        <item x="741"/>
        <item x="1454"/>
        <item x="887"/>
        <item x="931"/>
        <item x="925"/>
        <item x="1402"/>
        <item x="295"/>
        <item x="660"/>
        <item x="358"/>
        <item x="789"/>
        <item x="401"/>
        <item x="769"/>
        <item x="670"/>
        <item x="877"/>
        <item x="820"/>
        <item x="1911"/>
        <item x="1333"/>
        <item x="361"/>
        <item x="651"/>
        <item x="649"/>
        <item x="407"/>
        <item x="759"/>
        <item x="914"/>
        <item x="2250"/>
        <item x="2239"/>
        <item x="1427"/>
        <item x="763"/>
        <item x="646"/>
        <item x="805"/>
        <item x="944"/>
        <item x="863"/>
        <item x="839"/>
        <item x="1445"/>
        <item x="1587"/>
        <item x="866"/>
        <item x="972"/>
        <item x="201"/>
        <item x="452"/>
        <item x="1547"/>
        <item x="574"/>
        <item x="662"/>
        <item x="636"/>
        <item x="1533"/>
        <item x="2276"/>
        <item x="1625"/>
        <item x="1531"/>
        <item x="220"/>
        <item x="1526"/>
        <item x="700"/>
        <item x="756"/>
        <item x="758"/>
        <item x="693"/>
        <item x="943"/>
        <item x="265"/>
        <item x="288"/>
        <item x="486"/>
        <item x="949"/>
        <item x="446"/>
        <item x="730"/>
        <item x="1507"/>
        <item x="676"/>
        <item x="296"/>
        <item x="870"/>
        <item x="1343"/>
        <item x="1470"/>
        <item x="1609"/>
        <item x="725"/>
        <item x="415"/>
        <item x="787"/>
        <item x="1522"/>
        <item x="426"/>
        <item x="1274"/>
        <item x="773"/>
        <item x="2213"/>
        <item x="464"/>
        <item x="393"/>
        <item x="286"/>
        <item x="420"/>
        <item x="453"/>
        <item x="215"/>
        <item x="778"/>
        <item x="275"/>
        <item x="1923"/>
        <item x="770"/>
        <item x="390"/>
        <item x="283"/>
        <item x="273"/>
        <item x="579"/>
        <item x="2290"/>
        <item x="384"/>
        <item x="460"/>
        <item x="208"/>
        <item x="2252"/>
        <item x="708"/>
        <item x="1538"/>
        <item x="718"/>
        <item x="455"/>
        <item x="810"/>
        <item x="1349"/>
        <item x="872"/>
        <item x="2249"/>
        <item x="355"/>
        <item x="658"/>
        <item x="740"/>
        <item x="510"/>
        <item x="211"/>
        <item x="691"/>
        <item x="912"/>
        <item x="1380"/>
        <item x="642"/>
        <item x="1541"/>
        <item x="568"/>
        <item x="359"/>
        <item x="1611"/>
        <item x="640"/>
        <item x="853"/>
        <item x="771"/>
        <item x="868"/>
        <item x="242"/>
        <item x="1450"/>
        <item x="200"/>
        <item x="434"/>
        <item x="1483"/>
        <item x="816"/>
        <item x="858"/>
        <item x="1150"/>
        <item x="1216"/>
        <item x="828"/>
        <item x="940"/>
        <item x="1631"/>
        <item x="984"/>
        <item x="2280"/>
        <item x="697"/>
        <item x="254"/>
        <item x="647"/>
        <item x="583"/>
        <item x="852"/>
        <item x="2275"/>
        <item x="821"/>
        <item x="1478"/>
        <item x="677"/>
        <item x="909"/>
        <item x="456"/>
        <item x="747"/>
        <item x="1151"/>
        <item x="1283"/>
        <item x="788"/>
        <item x="705"/>
        <item x="235"/>
        <item x="859"/>
        <item x="328"/>
        <item x="731"/>
        <item x="1459"/>
        <item x="722"/>
        <item x="221"/>
        <item x="695"/>
        <item x="317"/>
        <item x="706"/>
        <item x="501"/>
        <item x="435"/>
        <item x="258"/>
        <item x="966"/>
        <item x="1357"/>
        <item x="281"/>
        <item x="655"/>
        <item x="240"/>
        <item x="1620"/>
        <item x="459"/>
        <item x="2208"/>
        <item x="400"/>
        <item x="739"/>
        <item x="955"/>
        <item x="1548"/>
        <item x="724"/>
        <item x="576"/>
        <item x="310"/>
        <item x="720"/>
        <item x="817"/>
        <item x="324"/>
        <item x="710"/>
        <item x="1355"/>
        <item x="1206"/>
        <item x="404"/>
        <item x="857"/>
        <item x="1604"/>
        <item x="715"/>
        <item x="241"/>
        <item x="869"/>
        <item x="749"/>
        <item x="417"/>
        <item x="204"/>
        <item x="913"/>
        <item x="239"/>
        <item x="461"/>
        <item x="575"/>
        <item x="493"/>
        <item x="836"/>
        <item x="855"/>
        <item x="746"/>
        <item x="653"/>
        <item x="809"/>
        <item x="709"/>
        <item x="737"/>
        <item x="508"/>
        <item x="835"/>
        <item x="865"/>
        <item x="808"/>
        <item x="1595"/>
        <item x="748"/>
        <item x="257"/>
        <item x="585"/>
        <item x="1354"/>
        <item x="294"/>
        <item x="333"/>
        <item x="594"/>
        <item x="323"/>
        <item x="1730"/>
        <item x="224"/>
        <item x="637"/>
        <item x="73"/>
        <item x="326"/>
        <item x="424"/>
        <item x="713"/>
        <item x="742"/>
        <item x="1798"/>
        <item x="760"/>
        <item x="2298"/>
        <item x="1528"/>
        <item x="830"/>
        <item x="845"/>
        <item x="883"/>
        <item x="551"/>
        <item x="334"/>
        <item x="447"/>
        <item x="954"/>
        <item x="246"/>
        <item x="357"/>
        <item x="736"/>
        <item x="408"/>
        <item x="593"/>
        <item x="293"/>
        <item x="2256"/>
        <item x="721"/>
        <item x="588"/>
        <item x="2277"/>
        <item x="1352"/>
        <item x="726"/>
        <item x="409"/>
        <item x="719"/>
        <item x="744"/>
        <item x="430"/>
        <item x="413"/>
        <item x="309"/>
        <item x="419"/>
        <item x="1489"/>
        <item x="638"/>
        <item x="439"/>
        <item x="641"/>
        <item x="716"/>
        <item x="2169"/>
        <item x="421"/>
        <item x="253"/>
        <item x="251"/>
        <item x="587"/>
        <item x="329"/>
        <item x="321"/>
        <item x="738"/>
        <item x="628"/>
        <item x="405"/>
        <item x="745"/>
        <item x="306"/>
        <item x="582"/>
        <item x="635"/>
        <item x="729"/>
        <item x="874"/>
        <item x="458"/>
        <item x="627"/>
        <item x="431"/>
        <item x="331"/>
        <item x="867"/>
        <item x="644"/>
        <item x="650"/>
        <item x="2049"/>
        <item x="699"/>
        <item x="625"/>
        <item x="596"/>
        <item x="399"/>
        <item x="819"/>
        <item x="595"/>
        <item x="414"/>
        <item x="733"/>
        <item x="2304"/>
        <item x="2189"/>
        <item x="698"/>
        <item x="1494"/>
        <item x="717"/>
        <item x="2285"/>
        <item x="244"/>
        <item x="654"/>
        <item x="1490"/>
        <item x="1472"/>
        <item x="429"/>
        <item x="1205"/>
        <item x="714"/>
        <item x="272"/>
        <item x="577"/>
        <item x="457"/>
        <item x="1922"/>
        <item x="2141"/>
        <item x="732"/>
        <item x="1739"/>
        <item x="394"/>
        <item x="316"/>
        <item x="311"/>
        <item x="277"/>
        <item x="861"/>
        <item x="871"/>
        <item x="584"/>
        <item x="2259"/>
        <item x="427"/>
        <item x="308"/>
        <item x="790"/>
        <item x="276"/>
        <item x="280"/>
        <item x="630"/>
        <item x="339"/>
        <item x="248"/>
        <item x="2215"/>
        <item x="1880"/>
        <item x="255"/>
        <item x="643"/>
        <item x="256"/>
        <item x="436"/>
        <item x="600"/>
        <item x="2274"/>
        <item x="290"/>
        <item x="418"/>
        <item x="2214"/>
        <item x="752"/>
        <item x="250"/>
        <item x="269"/>
        <item x="2255"/>
        <item x="2265"/>
        <item x="1855"/>
        <item x="634"/>
        <item x="238"/>
        <item x="330"/>
        <item x="2334"/>
        <item x="214"/>
        <item x="2295"/>
        <item x="287"/>
        <item x="850"/>
        <item x="402"/>
        <item x="2182"/>
        <item x="578"/>
        <item x="297"/>
        <item x="804"/>
        <item x="320"/>
        <item x="304"/>
        <item x="652"/>
        <item x="711"/>
        <item x="812"/>
        <item x="360"/>
        <item x="325"/>
        <item x="291"/>
        <item x="282"/>
        <item x="343"/>
        <item x="302"/>
        <item x="1869"/>
        <item x="392"/>
        <item x="2278"/>
        <item x="1810"/>
        <item x="589"/>
        <item x="1469"/>
        <item x="2331"/>
        <item x="696"/>
        <item x="633"/>
        <item x="391"/>
        <item x="598"/>
        <item x="438"/>
        <item x="837"/>
        <item x="278"/>
        <item x="1772"/>
        <item x="301"/>
        <item x="581"/>
        <item x="626"/>
        <item x="322"/>
        <item x="314"/>
        <item x="411"/>
        <item x="851"/>
        <item x="245"/>
        <item x="285"/>
        <item x="315"/>
        <item x="341"/>
        <item x="305"/>
        <item x="734"/>
        <item x="342"/>
        <item x="416"/>
        <item x="631"/>
        <item x="1843"/>
        <item x="313"/>
        <item x="338"/>
        <item x="2183"/>
        <item x="354"/>
        <item x="483"/>
        <item x="428"/>
        <item x="1834"/>
        <item x="443"/>
        <item x="252"/>
        <item x="410"/>
        <item x="2279"/>
        <item x="356"/>
        <item x="243"/>
        <item x="437"/>
        <item x="1743"/>
        <item x="2294"/>
        <item x="2257"/>
        <item x="292"/>
        <item x="2139"/>
        <item x="332"/>
        <item x="597"/>
        <item x="319"/>
        <item x="2329"/>
        <item x="279"/>
        <item x="489"/>
        <item x="629"/>
        <item x="2144"/>
        <item x="487"/>
        <item x="2181"/>
        <item x="312"/>
        <item x="425"/>
        <item x="599"/>
        <item x="2197"/>
        <item x="422"/>
        <item x="299"/>
        <item x="336"/>
        <item x="2308"/>
        <item x="303"/>
        <item x="318"/>
        <item x="2175"/>
        <item x="249"/>
        <item x="2171"/>
        <item x="340"/>
        <item x="289"/>
        <item x="2311"/>
        <item x="2301"/>
        <item x="284"/>
        <item x="2289"/>
        <item x="2312"/>
        <item x="432"/>
        <item x="298"/>
        <item x="2268"/>
        <item x="2322"/>
        <item x="2170"/>
        <item x="2193"/>
        <item x="2251"/>
        <item x="2198"/>
        <item x="2142"/>
        <item x="2303"/>
        <item x="300"/>
        <item x="2094"/>
        <item x="423"/>
        <item x="247"/>
        <item x="237"/>
        <item x="2200"/>
        <item x="2332"/>
        <item x="1734"/>
        <item x="2328"/>
        <item x="335"/>
        <item x="484"/>
        <item x="2299"/>
        <item x="1883"/>
        <item x="1972"/>
        <item x="1853"/>
        <item x="2199"/>
        <item x="2089"/>
        <item x="2291"/>
        <item x="2228"/>
        <item x="2201"/>
        <item x="2052"/>
        <item x="2184"/>
        <item x="1775"/>
        <item x="1943"/>
        <item x="2194"/>
        <item x="2306"/>
        <item x="2158"/>
        <item x="2186"/>
        <item x="1974"/>
        <item x="2263"/>
        <item x="2053"/>
        <item x="1751"/>
        <item x="2318"/>
        <item x="2050"/>
        <item x="2325"/>
        <item x="2112"/>
        <item x="2101"/>
        <item x="2128"/>
        <item x="2185"/>
        <item x="2167"/>
        <item x="2114"/>
        <item x="2191"/>
        <item x="2143"/>
        <item x="2190"/>
        <item x="2095"/>
        <item x="492"/>
        <item x="1970"/>
        <item x="2116"/>
        <item x="1975"/>
        <item x="1969"/>
        <item x="2192"/>
        <item x="2313"/>
        <item x="1971"/>
        <item x="2231"/>
        <item x="2333"/>
        <item x="2117"/>
        <item x="2138"/>
        <item x="2137"/>
        <item x="2097"/>
        <item x="491"/>
        <item x="2160"/>
        <item x="2086"/>
        <item x="1973"/>
        <item x="1942"/>
        <item x="2104"/>
        <item x="2042"/>
        <item x="2335"/>
        <item x="2111"/>
        <item x="2048"/>
        <item x="2051"/>
        <item x="2187"/>
        <item x="2115"/>
        <item x="2129"/>
        <item x="2326"/>
        <item x="2091"/>
        <item x="2140"/>
        <item x="2126"/>
        <item x="2118"/>
        <item x="2054"/>
        <item x="2125"/>
        <item x="2133"/>
        <item x="2059"/>
        <item x="1941"/>
        <item x="2103"/>
        <item x="2098"/>
        <item x="2090"/>
        <item x="2088"/>
        <item x="2102"/>
        <item x="2056"/>
        <item x="2093"/>
        <item x="236"/>
        <item x="2079"/>
        <item x="2100"/>
        <item x="2060"/>
        <item x="2109"/>
        <item x="1976"/>
        <item x="2146"/>
        <item x="2123"/>
        <item x="2315"/>
        <item x="2075"/>
        <item x="1977"/>
        <item x="2314"/>
        <item x="2081"/>
        <item x="2067"/>
        <item x="2041"/>
        <item x="2157"/>
        <item x="2035"/>
        <item x="2307"/>
        <item x="2074"/>
        <item x="2045"/>
        <item x="2092"/>
        <item x="2122"/>
        <item x="2080"/>
        <item x="1949"/>
        <item x="2110"/>
        <item x="1940"/>
        <item x="2120"/>
        <item x="2077"/>
        <item x="2087"/>
        <item x="1938"/>
        <item x="2284"/>
        <item x="2154"/>
        <item x="2047"/>
        <item x="2134"/>
        <item x="2034"/>
        <item x="2177"/>
        <item x="2130"/>
        <item x="2061"/>
        <item x="2058"/>
        <item x="1944"/>
        <item x="1939"/>
        <item x="485"/>
        <item x="1948"/>
        <item x="2113"/>
        <item x="2136"/>
        <item x="2153"/>
        <item x="2055"/>
        <item x="2046"/>
        <item x="2096"/>
        <item x="1835"/>
        <item x="2084"/>
        <item x="2145"/>
        <item x="2127"/>
        <item x="2135"/>
        <item x="2124"/>
        <item x="2068"/>
        <item x="2082"/>
        <item x="488"/>
        <item x="2327"/>
        <item x="2069"/>
        <item x="2033"/>
        <item x="2063"/>
        <item x="2076"/>
        <item x="1945"/>
        <item x="2105"/>
        <item x="2018"/>
        <item x="2043"/>
        <item x="2078"/>
        <item x="2057"/>
        <item x="2147"/>
        <item x="1892"/>
        <item x="2108"/>
        <item x="2085"/>
        <item x="2121"/>
        <item x="2070"/>
        <item x="2309"/>
        <item x="2148"/>
        <item x="2099"/>
        <item x="2178"/>
        <item x="2132"/>
        <item x="2106"/>
        <item x="1947"/>
        <item x="2032"/>
        <item x="2131"/>
        <item x="2065"/>
        <item x="2176"/>
        <item x="2319"/>
        <item x="2159"/>
        <item x="1961"/>
        <item x="2150"/>
        <item x="2040"/>
        <item x="2028"/>
        <item x="2013"/>
        <item x="2305"/>
        <item x="2083"/>
        <item x="2062"/>
        <item x="2039"/>
        <item x="2037"/>
        <item x="1950"/>
        <item x="1978"/>
        <item x="1954"/>
        <item x="2031"/>
        <item x="2300"/>
        <item x="1956"/>
        <item x="2179"/>
        <item x="2073"/>
        <item x="2044"/>
        <item x="1963"/>
        <item x="2151"/>
        <item x="2107"/>
        <item x="2020"/>
        <item x="2072"/>
        <item x="1962"/>
        <item x="2014"/>
        <item x="1968"/>
        <item x="1957"/>
        <item x="2066"/>
        <item x="2026"/>
        <item x="2180"/>
        <item x="2071"/>
        <item x="1955"/>
        <item x="2017"/>
        <item x="2027"/>
        <item x="2064"/>
        <item x="1984"/>
        <item x="1952"/>
        <item x="2029"/>
        <item x="1953"/>
        <item x="2025"/>
        <item x="2119"/>
        <item x="2015"/>
        <item x="1965"/>
        <item x="1983"/>
        <item x="1966"/>
        <item x="1964"/>
        <item x="2149"/>
        <item x="2000"/>
        <item x="1999"/>
        <item x="2038"/>
        <item x="2016"/>
        <item x="2024"/>
        <item x="1946"/>
        <item x="1958"/>
        <item x="1951"/>
        <item x="1960"/>
        <item x="1985"/>
        <item x="2030"/>
        <item x="2009"/>
        <item x="2036"/>
        <item x="1979"/>
        <item x="1959"/>
        <item x="2022"/>
        <item x="1980"/>
        <item x="1981"/>
        <item x="2152"/>
        <item x="2021"/>
        <item x="1967"/>
        <item x="2002"/>
        <item x="1982"/>
        <item x="2023"/>
        <item x="2005"/>
        <item x="1987"/>
        <item x="2011"/>
        <item x="1988"/>
        <item x="2006"/>
        <item x="1986"/>
        <item x="2004"/>
        <item x="2008"/>
        <item x="2001"/>
        <item x="1996"/>
        <item x="1992"/>
        <item x="2019"/>
        <item x="2012"/>
        <item x="1993"/>
        <item x="1998"/>
        <item x="2010"/>
        <item x="2003"/>
        <item x="1989"/>
        <item x="1997"/>
        <item x="2007"/>
        <item x="1990"/>
        <item x="1995"/>
        <item x="1991"/>
        <item x="1994"/>
        <item t="default"/>
      </items>
    </pivotField>
    <pivotField numFmtId="1" showAll="0">
      <items count="91">
        <item x="0"/>
        <item x="1"/>
        <item x="2"/>
        <item x="3"/>
        <item x="6"/>
        <item x="7"/>
        <item x="5"/>
        <item x="4"/>
        <item x="11"/>
        <item x="8"/>
        <item x="10"/>
        <item x="14"/>
        <item x="9"/>
        <item x="12"/>
        <item x="13"/>
        <item x="22"/>
        <item x="15"/>
        <item x="20"/>
        <item x="19"/>
        <item x="23"/>
        <item x="18"/>
        <item x="29"/>
        <item x="24"/>
        <item x="16"/>
        <item x="40"/>
        <item x="21"/>
        <item x="37"/>
        <item x="44"/>
        <item x="26"/>
        <item x="47"/>
        <item x="25"/>
        <item x="17"/>
        <item x="46"/>
        <item x="32"/>
        <item x="31"/>
        <item x="43"/>
        <item x="33"/>
        <item x="38"/>
        <item x="27"/>
        <item x="34"/>
        <item x="39"/>
        <item x="58"/>
        <item x="48"/>
        <item x="35"/>
        <item x="28"/>
        <item x="56"/>
        <item x="68"/>
        <item x="30"/>
        <item x="72"/>
        <item x="53"/>
        <item x="54"/>
        <item x="42"/>
        <item x="36"/>
        <item x="45"/>
        <item x="51"/>
        <item x="61"/>
        <item x="49"/>
        <item x="59"/>
        <item x="50"/>
        <item x="57"/>
        <item x="71"/>
        <item x="64"/>
        <item x="62"/>
        <item x="73"/>
        <item x="66"/>
        <item x="65"/>
        <item x="55"/>
        <item x="63"/>
        <item x="60"/>
        <item x="74"/>
        <item x="75"/>
        <item x="69"/>
        <item x="52"/>
        <item x="70"/>
        <item x="83"/>
        <item x="89"/>
        <item x="67"/>
        <item x="79"/>
        <item x="85"/>
        <item x="41"/>
        <item x="88"/>
        <item x="82"/>
        <item x="80"/>
        <item x="77"/>
        <item x="76"/>
        <item x="87"/>
        <item x="84"/>
        <item x="86"/>
        <item x="78"/>
        <item x="81"/>
        <item t="default"/>
      </items>
    </pivotField>
    <pivotField numFmtId="44" showAll="0"/>
    <pivotField numFmtId="9" showAll="0"/>
    <pivotField dataField="1" numFmtId="1" showAll="0"/>
    <pivotField numFmtId="44" showAll="0"/>
    <pivotField dataField="1" showAll="0"/>
    <pivotField numFmtId="44" showAll="0"/>
    <pivotField numFmtId="1" showAll="0"/>
    <pivotField numFmtId="44" showAll="0"/>
    <pivotField numFmtId="1" showAll="0"/>
    <pivotField numFmtId="44" showAll="0"/>
    <pivotField numFmtId="164" showAll="0"/>
    <pivotField numFmtId="44" showAll="0"/>
    <pivotField numFmtId="1" showAll="0"/>
    <pivotField numFmtId="44" showAll="0"/>
    <pivotField numFmtId="1" showAll="0"/>
    <pivotField numFmtId="44" showAll="0"/>
  </pivotFields>
  <rowFields count="1">
    <field x="3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a de COMPARENDOS" fld="4" baseField="0" baseItem="0" numFmtId="165"/>
    <dataField name="Suma de SIMIT CON RESOLUCION" fld="9" baseField="0" baseItem="0" numFmtId="41"/>
    <dataField name="Suma de SIMIT SIN RESOLUCION" fld="11" baseField="0" baseItem="0" numFmtId="41"/>
  </dataFields>
  <formats count="7">
    <format dxfId="60">
      <pivotArea collapsedLevelsAreSubtotals="1" fieldPosition="0">
        <references count="1">
          <reference field="3" count="0"/>
        </references>
      </pivotArea>
    </format>
    <format dxfId="59">
      <pivotArea grandRow="1" outline="0" collapsedLevelsAreSubtotals="1" fieldPosition="0"/>
    </format>
    <format dxfId="58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57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1">
      <pivotArea outline="0" collapsedLevelsAreSubtotals="1" fieldPosition="0">
        <references count="1">
          <reference field="4294967294" count="2" selected="0">
            <x v="1"/>
            <x v="2"/>
          </reference>
        </references>
      </pivotArea>
    </format>
    <format dxfId="20">
      <pivotArea outline="0" collapsedLevelsAreSubtotals="1" fieldPosition="0">
        <references count="1">
          <reference field="4294967294" count="2" selected="0">
            <x v="1"/>
            <x v="2"/>
          </reference>
        </references>
      </pivotArea>
    </format>
    <format dxfId="19">
      <pivotArea outline="0" collapsedLevelsAreSubtotals="1" fieldPosition="0">
        <references count="1">
          <reference field="4294967294" count="2" selected="0">
            <x v="1"/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abla dinámica17" cacheId="0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A20:C36" firstHeaderRow="0" firstDataRow="1" firstDataCol="1"/>
  <pivotFields count="23">
    <pivotField numFmtId="14" showAll="0"/>
    <pivotField showAll="0">
      <items count="8">
        <item x="3"/>
        <item x="4"/>
        <item x="5"/>
        <item x="6"/>
        <item x="0"/>
        <item x="1"/>
        <item x="2"/>
        <item t="default"/>
      </items>
    </pivotField>
    <pivotField numFmtId="17" showAll="0"/>
    <pivotField axis="axisRow" numFmtId="1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dataField="1" numFmtId="1" showAll="0">
      <items count="204">
        <item x="0"/>
        <item x="3"/>
        <item x="4"/>
        <item x="2"/>
        <item x="6"/>
        <item x="5"/>
        <item x="1"/>
        <item x="8"/>
        <item x="14"/>
        <item x="7"/>
        <item x="9"/>
        <item x="15"/>
        <item x="11"/>
        <item x="12"/>
        <item x="10"/>
        <item x="23"/>
        <item x="16"/>
        <item x="13"/>
        <item x="18"/>
        <item x="19"/>
        <item x="22"/>
        <item x="27"/>
        <item x="87"/>
        <item x="17"/>
        <item x="24"/>
        <item x="25"/>
        <item x="31"/>
        <item x="26"/>
        <item x="29"/>
        <item x="42"/>
        <item x="20"/>
        <item x="47"/>
        <item x="46"/>
        <item x="30"/>
        <item x="43"/>
        <item x="33"/>
        <item x="28"/>
        <item x="81"/>
        <item x="50"/>
        <item x="32"/>
        <item x="21"/>
        <item x="60"/>
        <item x="38"/>
        <item x="55"/>
        <item x="54"/>
        <item x="36"/>
        <item x="48"/>
        <item x="39"/>
        <item x="41"/>
        <item x="34"/>
        <item x="45"/>
        <item x="63"/>
        <item x="79"/>
        <item x="40"/>
        <item x="35"/>
        <item x="62"/>
        <item x="61"/>
        <item x="64"/>
        <item x="51"/>
        <item x="37"/>
        <item x="49"/>
        <item x="66"/>
        <item x="96"/>
        <item x="88"/>
        <item x="59"/>
        <item x="72"/>
        <item x="80"/>
        <item x="74"/>
        <item x="91"/>
        <item x="67"/>
        <item x="77"/>
        <item x="56"/>
        <item x="84"/>
        <item x="95"/>
        <item x="58"/>
        <item x="78"/>
        <item x="76"/>
        <item x="44"/>
        <item x="192"/>
        <item x="70"/>
        <item x="83"/>
        <item x="53"/>
        <item x="85"/>
        <item x="73"/>
        <item x="68"/>
        <item x="92"/>
        <item x="89"/>
        <item x="86"/>
        <item x="69"/>
        <item x="65"/>
        <item x="57"/>
        <item x="183"/>
        <item x="75"/>
        <item x="82"/>
        <item x="99"/>
        <item x="93"/>
        <item x="94"/>
        <item x="100"/>
        <item x="97"/>
        <item x="98"/>
        <item x="174"/>
        <item x="104"/>
        <item x="71"/>
        <item x="178"/>
        <item x="189"/>
        <item x="191"/>
        <item x="184"/>
        <item x="175"/>
        <item x="180"/>
        <item x="101"/>
        <item x="90"/>
        <item x="187"/>
        <item x="173"/>
        <item x="160"/>
        <item x="176"/>
        <item x="202"/>
        <item x="193"/>
        <item x="179"/>
        <item x="185"/>
        <item x="103"/>
        <item x="198"/>
        <item x="190"/>
        <item x="172"/>
        <item x="115"/>
        <item x="197"/>
        <item x="181"/>
        <item x="156"/>
        <item x="201"/>
        <item x="105"/>
        <item x="171"/>
        <item x="109"/>
        <item x="177"/>
        <item x="122"/>
        <item x="111"/>
        <item x="52"/>
        <item x="199"/>
        <item x="116"/>
        <item x="195"/>
        <item x="162"/>
        <item x="121"/>
        <item x="157"/>
        <item x="112"/>
        <item x="186"/>
        <item x="200"/>
        <item x="182"/>
        <item x="168"/>
        <item x="194"/>
        <item x="110"/>
        <item x="159"/>
        <item x="107"/>
        <item x="169"/>
        <item x="108"/>
        <item x="119"/>
        <item x="158"/>
        <item x="118"/>
        <item x="127"/>
        <item x="167"/>
        <item x="117"/>
        <item x="170"/>
        <item x="143"/>
        <item x="142"/>
        <item x="152"/>
        <item x="166"/>
        <item x="102"/>
        <item x="106"/>
        <item x="188"/>
        <item x="128"/>
        <item x="114"/>
        <item x="113"/>
        <item x="123"/>
        <item x="164"/>
        <item x="125"/>
        <item x="124"/>
        <item x="120"/>
        <item x="196"/>
        <item x="145"/>
        <item x="163"/>
        <item x="126"/>
        <item x="165"/>
        <item x="148"/>
        <item x="130"/>
        <item x="154"/>
        <item x="131"/>
        <item x="149"/>
        <item x="129"/>
        <item x="151"/>
        <item x="147"/>
        <item x="144"/>
        <item x="139"/>
        <item x="135"/>
        <item x="161"/>
        <item x="136"/>
        <item x="155"/>
        <item x="141"/>
        <item x="153"/>
        <item x="146"/>
        <item x="132"/>
        <item x="140"/>
        <item x="150"/>
        <item x="133"/>
        <item x="138"/>
        <item x="134"/>
        <item x="137"/>
        <item t="default"/>
      </items>
    </pivotField>
    <pivotField numFmtId="44" showAll="0">
      <items count="2344">
        <item x="0"/>
        <item x="9"/>
        <item x="12"/>
        <item x="46"/>
        <item x="142"/>
        <item x="1699"/>
        <item x="1824"/>
        <item x="1012"/>
        <item x="1084"/>
        <item x="1645"/>
        <item x="1710"/>
        <item x="1239"/>
        <item x="1316"/>
        <item x="1419"/>
        <item x="1563"/>
        <item x="4"/>
        <item x="1653"/>
        <item x="1741"/>
        <item x="19"/>
        <item x="13"/>
        <item x="1020"/>
        <item x="17"/>
        <item x="1647"/>
        <item x="120"/>
        <item x="161"/>
        <item x="2233"/>
        <item x="1813"/>
        <item x="1921"/>
        <item x="681"/>
        <item x="1013"/>
        <item x="1029"/>
        <item x="11"/>
        <item x="1086"/>
        <item x="1202"/>
        <item x="14"/>
        <item x="1300"/>
        <item x="1401"/>
        <item x="80"/>
        <item x="1373"/>
        <item x="1535"/>
        <item x="1420"/>
        <item x="1669"/>
        <item x="1735"/>
        <item x="6"/>
        <item x="682"/>
        <item x="5"/>
        <item x="2165"/>
        <item x="1831"/>
        <item x="16"/>
        <item x="1694"/>
        <item x="18"/>
        <item x="2264"/>
        <item x="1090"/>
        <item x="1636"/>
        <item x="1805"/>
        <item x="139"/>
        <item x="169"/>
        <item x="2246"/>
        <item x="1716"/>
        <item x="1088"/>
        <item x="144"/>
        <item x="2164"/>
        <item x="52"/>
        <item x="1176"/>
        <item x="1257"/>
        <item x="563"/>
        <item x="1838"/>
        <item x="1706"/>
        <item x="1323"/>
        <item x="147"/>
        <item x="1434"/>
        <item x="1819"/>
        <item x="45"/>
        <item x="1707"/>
        <item x="1412"/>
        <item x="2220"/>
        <item x="2254"/>
        <item x="1864"/>
        <item x="995"/>
        <item x="1580"/>
        <item x="1025"/>
        <item x="1552"/>
        <item x="157"/>
        <item x="1032"/>
        <item x="8"/>
        <item x="1788"/>
        <item x="3"/>
        <item x="1080"/>
        <item x="1733"/>
        <item x="1823"/>
        <item x="2253"/>
        <item x="1237"/>
        <item x="25"/>
        <item x="1848"/>
        <item x="49"/>
        <item x="1222"/>
        <item x="1298"/>
        <item x="1925"/>
        <item x="1058"/>
        <item x="2225"/>
        <item x="1689"/>
        <item x="1318"/>
        <item x="1389"/>
        <item x="133"/>
        <item x="160"/>
        <item x="1841"/>
        <item x="992"/>
        <item x="181"/>
        <item x="1542"/>
        <item x="561"/>
        <item x="1891"/>
        <item x="2234"/>
        <item x="1033"/>
        <item x="145"/>
        <item x="1638"/>
        <item x="21"/>
        <item x="1650"/>
        <item x="1067"/>
        <item x="1719"/>
        <item x="683"/>
        <item x="1740"/>
        <item x="10"/>
        <item x="1799"/>
        <item x="1140"/>
        <item x="115"/>
        <item x="1760"/>
        <item x="2203"/>
        <item x="1004"/>
        <item x="1322"/>
        <item x="1549"/>
        <item x="1872"/>
        <item x="1867"/>
        <item x="1718"/>
        <item x="1658"/>
        <item x="15"/>
        <item x="1822"/>
        <item x="1024"/>
        <item x="1394"/>
        <item x="85"/>
        <item x="1423"/>
        <item x="1833"/>
        <item x="2236"/>
        <item x="2242"/>
        <item x="2266"/>
        <item x="1534"/>
        <item x="1048"/>
        <item x="1746"/>
        <item x="1089"/>
        <item x="2247"/>
        <item x="79"/>
        <item x="83"/>
        <item x="1924"/>
        <item x="1557"/>
        <item x="1704"/>
        <item x="1842"/>
        <item x="2226"/>
        <item x="191"/>
        <item x="162"/>
        <item x="1589"/>
        <item x="1635"/>
        <item x="1136"/>
        <item x="1649"/>
        <item x="1881"/>
        <item x="22"/>
        <item x="1266"/>
        <item x="1014"/>
        <item x="1319"/>
        <item x="1787"/>
        <item x="1339"/>
        <item x="55"/>
        <item x="1796"/>
        <item x="1398"/>
        <item x="1749"/>
        <item x="187"/>
        <item x="1433"/>
        <item x="1063"/>
        <item x="2173"/>
        <item x="1386"/>
        <item x="1408"/>
        <item x="34"/>
        <item x="1054"/>
        <item x="54"/>
        <item x="1705"/>
        <item x="1376"/>
        <item x="1920"/>
        <item x="1703"/>
        <item x="1539"/>
        <item x="1750"/>
        <item x="997"/>
        <item x="1605"/>
        <item x="1809"/>
        <item x="1651"/>
        <item x="1196"/>
        <item x="117"/>
        <item x="86"/>
        <item x="1731"/>
        <item x="1863"/>
        <item x="1715"/>
        <item x="2235"/>
        <item x="138"/>
        <item x="1309"/>
        <item x="1830"/>
        <item x="1861"/>
        <item x="29"/>
        <item x="1634"/>
        <item x="1732"/>
        <item x="1030"/>
        <item x="2161"/>
        <item x="1752"/>
        <item x="1777"/>
        <item x="1926"/>
        <item x="2"/>
        <item x="1051"/>
        <item x="1903"/>
        <item x="1776"/>
        <item x="1422"/>
        <item x="1385"/>
        <item x="1411"/>
        <item x="2202"/>
        <item x="1806"/>
        <item x="345"/>
        <item x="987"/>
        <item x="57"/>
        <item x="150"/>
        <item x="159"/>
        <item x="1160"/>
        <item x="44"/>
        <item x="1755"/>
        <item x="1558"/>
        <item x="23"/>
        <item x="1188"/>
        <item x="53"/>
        <item x="1878"/>
        <item x="1745"/>
        <item x="1582"/>
        <item x="1305"/>
        <item x="2270"/>
        <item x="1676"/>
        <item x="1072"/>
        <item x="1365"/>
        <item x="1790"/>
        <item x="1814"/>
        <item x="1766"/>
        <item x="1657"/>
        <item x="1077"/>
        <item x="1723"/>
        <item x="1393"/>
        <item x="119"/>
        <item x="149"/>
        <item x="1016"/>
        <item x="42"/>
        <item x="143"/>
        <item x="1783"/>
        <item x="1499"/>
        <item x="1"/>
        <item x="1545"/>
        <item x="1932"/>
        <item x="994"/>
        <item x="1509"/>
        <item x="1762"/>
        <item x="1515"/>
        <item x="1697"/>
        <item x="1769"/>
        <item x="1253"/>
        <item x="2172"/>
        <item x="1544"/>
        <item x="2166"/>
        <item x="1234"/>
        <item x="381"/>
        <item x="382"/>
        <item x="1633"/>
        <item x="1049"/>
        <item x="1768"/>
        <item x="964"/>
        <item x="28"/>
        <item x="1895"/>
        <item x="1313"/>
        <item x="2204"/>
        <item x="1106"/>
        <item x="136"/>
        <item x="47"/>
        <item x="1654"/>
        <item x="217"/>
        <item x="1315"/>
        <item x="1097"/>
        <item x="1679"/>
        <item x="985"/>
        <item x="2281"/>
        <item x="1486"/>
        <item x="1023"/>
        <item x="1096"/>
        <item x="2229"/>
        <item x="1832"/>
        <item x="685"/>
        <item x="1091"/>
        <item x="1524"/>
        <item x="1736"/>
        <item x="7"/>
        <item x="1162"/>
        <item x="1230"/>
        <item x="2267"/>
        <item x="24"/>
        <item x="1759"/>
        <item x="1702"/>
        <item x="134"/>
        <item x="175"/>
        <item x="146"/>
        <item x="1367"/>
        <item x="1198"/>
        <item x="554"/>
        <item x="26"/>
        <item x="172"/>
        <item x="1265"/>
        <item x="1057"/>
        <item x="189"/>
        <item x="1825"/>
        <item x="1568"/>
        <item x="1303"/>
        <item x="2162"/>
        <item x="1130"/>
        <item x="113"/>
        <item x="1795"/>
        <item x="986"/>
        <item x="1588"/>
        <item x="1325"/>
        <item x="1015"/>
        <item x="1637"/>
        <item x="40"/>
        <item x="1771"/>
        <item x="1821"/>
        <item x="532"/>
        <item x="349"/>
        <item x="1729"/>
        <item x="1425"/>
        <item x="38"/>
        <item x="1918"/>
        <item x="140"/>
        <item x="20"/>
        <item x="1503"/>
        <item x="167"/>
        <item x="1417"/>
        <item x="1175"/>
        <item x="1138"/>
        <item x="2232"/>
        <item x="2258"/>
        <item x="1052"/>
        <item x="1782"/>
        <item x="1916"/>
        <item x="1738"/>
        <item x="1100"/>
        <item x="1820"/>
        <item x="39"/>
        <item x="1536"/>
        <item x="989"/>
        <item x="1840"/>
        <item x="1321"/>
        <item x="1641"/>
        <item x="684"/>
        <item x="1026"/>
        <item x="81"/>
        <item x="2244"/>
        <item x="1577"/>
        <item x="564"/>
        <item x="1383"/>
        <item x="135"/>
        <item x="176"/>
        <item x="122"/>
        <item x="1894"/>
        <item x="1680"/>
        <item x="1406"/>
        <item x="1187"/>
        <item x="31"/>
        <item x="1388"/>
        <item x="1395"/>
        <item x="48"/>
        <item x="1164"/>
        <item x="1034"/>
        <item x="1934"/>
        <item x="1693"/>
        <item x="896"/>
        <item x="1065"/>
        <item x="1200"/>
        <item x="499"/>
        <item x="194"/>
        <item x="148"/>
        <item x="1643"/>
        <item x="1784"/>
        <item x="1292"/>
        <item x="1695"/>
        <item x="1686"/>
        <item x="1849"/>
        <item x="1377"/>
        <item x="1567"/>
        <item x="1930"/>
        <item x="37"/>
        <item x="1569"/>
        <item x="1714"/>
        <item x="1387"/>
        <item x="1416"/>
        <item x="2219"/>
        <item x="186"/>
        <item x="1031"/>
        <item x="155"/>
        <item x="1134"/>
        <item x="1190"/>
        <item x="1442"/>
        <item x="562"/>
        <item x="1081"/>
        <item x="1378"/>
        <item x="1687"/>
        <item x="680"/>
        <item x="899"/>
        <item x="982"/>
        <item x="2321"/>
        <item x="1087"/>
        <item x="27"/>
        <item x="56"/>
        <item x="1359"/>
        <item x="1890"/>
        <item x="1581"/>
        <item x="1584"/>
        <item x="1873"/>
        <item x="121"/>
        <item x="153"/>
        <item x="1099"/>
        <item x="123"/>
        <item x="2262"/>
        <item x="1860"/>
        <item x="1865"/>
        <item x="892"/>
        <item x="1624"/>
        <item x="1045"/>
        <item x="1199"/>
        <item x="50"/>
        <item x="991"/>
        <item x="1488"/>
        <item x="1815"/>
        <item x="1409"/>
        <item x="1271"/>
        <item x="1487"/>
        <item x="43"/>
        <item x="1709"/>
        <item x="1107"/>
        <item x="1646"/>
        <item x="1829"/>
        <item x="1672"/>
        <item x="125"/>
        <item x="59"/>
        <item x="58"/>
        <item x="129"/>
        <item x="94"/>
        <item x="1307"/>
        <item x="1852"/>
        <item x="1937"/>
        <item x="555"/>
        <item x="389"/>
        <item x="1302"/>
        <item x="51"/>
        <item x="656"/>
        <item x="1614"/>
        <item x="1047"/>
        <item x="1753"/>
        <item x="1744"/>
        <item x="996"/>
        <item x="1598"/>
        <item x="1073"/>
        <item x="983"/>
        <item x="1767"/>
        <item x="1572"/>
        <item x="1236"/>
        <item x="1413"/>
        <item x="180"/>
        <item x="87"/>
        <item x="1101"/>
        <item x="1407"/>
        <item x="1808"/>
        <item x="2237"/>
        <item x="558"/>
        <item x="1122"/>
        <item x="1803"/>
        <item x="1713"/>
        <item x="546"/>
        <item x="1727"/>
        <item x="1919"/>
        <item x="1291"/>
        <item x="1728"/>
        <item x="1677"/>
        <item x="895"/>
        <item x="2205"/>
        <item x="1363"/>
        <item x="840"/>
        <item x="1846"/>
        <item x="1005"/>
        <item x="128"/>
        <item x="78"/>
        <item x="1056"/>
        <item x="1778"/>
        <item x="1639"/>
        <item x="1125"/>
        <item x="1688"/>
        <item x="1218"/>
        <item x="66"/>
        <item x="1600"/>
        <item x="1717"/>
        <item x="1126"/>
        <item x="1596"/>
        <item x="33"/>
        <item x="1157"/>
        <item x="557"/>
        <item x="1754"/>
        <item x="30"/>
        <item x="1414"/>
        <item x="1139"/>
        <item x="1289"/>
        <item x="545"/>
        <item x="1700"/>
        <item x="1095"/>
        <item x="1874"/>
        <item x="565"/>
        <item x="1418"/>
        <item x="1902"/>
        <item x="1301"/>
        <item x="1875"/>
        <item x="1905"/>
        <item x="1698"/>
        <item x="131"/>
        <item x="152"/>
        <item x="1933"/>
        <item x="905"/>
        <item x="2330"/>
        <item x="2223"/>
        <item x="173"/>
        <item x="1039"/>
        <item x="1370"/>
        <item x="32"/>
        <item x="1017"/>
        <item x="1850"/>
        <item x="36"/>
        <item x="1038"/>
        <item x="536"/>
        <item x="1554"/>
        <item x="1127"/>
        <item x="522"/>
        <item x="1166"/>
        <item x="1233"/>
        <item x="1585"/>
        <item x="1163"/>
        <item x="1898"/>
        <item x="1392"/>
        <item x="92"/>
        <item x="1474"/>
        <item x="1627"/>
        <item x="1786"/>
        <item x="60"/>
        <item x="1415"/>
        <item x="1623"/>
        <item x="1725"/>
        <item x="1885"/>
        <item x="1010"/>
        <item x="41"/>
        <item x="922"/>
        <item x="1876"/>
        <item x="1327"/>
        <item x="988"/>
        <item x="1082"/>
        <item x="1845"/>
        <item x="873"/>
        <item x="1317"/>
        <item x="1928"/>
        <item x="1109"/>
        <item x="1663"/>
        <item x="1021"/>
        <item x="1104"/>
        <item x="1159"/>
        <item x="1193"/>
        <item x="1857"/>
        <item x="137"/>
        <item x="690"/>
        <item x="2320"/>
        <item x="1191"/>
        <item x="1884"/>
        <item x="1917"/>
        <item x="141"/>
        <item x="1773"/>
        <item x="1906"/>
        <item x="1553"/>
        <item x="1492"/>
        <item x="1758"/>
        <item x="2296"/>
        <item x="967"/>
        <item x="1475"/>
        <item x="1546"/>
        <item x="1207"/>
        <item x="537"/>
        <item x="1931"/>
        <item x="1028"/>
        <item x="530"/>
        <item x="2163"/>
        <item x="1041"/>
        <item x="1293"/>
        <item x="1792"/>
        <item x="1094"/>
        <item x="116"/>
        <item x="75"/>
        <item x="2218"/>
        <item x="1110"/>
        <item x="193"/>
        <item x="1774"/>
        <item x="1816"/>
        <item x="130"/>
        <item x="785"/>
        <item x="1664"/>
        <item x="1211"/>
        <item x="1793"/>
        <item x="1708"/>
        <item x="1277"/>
        <item x="977"/>
        <item x="1381"/>
        <item x="534"/>
        <item x="2224"/>
        <item x="2241"/>
        <item x="969"/>
        <item x="1320"/>
        <item x="559"/>
        <item x="1497"/>
        <item x="2337"/>
        <item x="1915"/>
        <item x="1556"/>
        <item x="1491"/>
        <item x="67"/>
        <item x="1410"/>
        <item x="1118"/>
        <item x="1571"/>
        <item x="1092"/>
        <item x="1294"/>
        <item x="1757"/>
        <item x="527"/>
        <item x="380"/>
        <item x="1264"/>
        <item x="1889"/>
        <item x="1172"/>
        <item x="1232"/>
        <item x="544"/>
        <item x="454"/>
        <item x="177"/>
        <item x="179"/>
        <item x="1652"/>
        <item x="1000"/>
        <item x="1254"/>
        <item x="170"/>
        <item x="62"/>
        <item x="190"/>
        <item x="1116"/>
        <item x="1551"/>
        <item x="1403"/>
        <item x="1050"/>
        <item x="1683"/>
        <item x="665"/>
        <item x="2156"/>
        <item x="1044"/>
        <item x="1601"/>
        <item x="1513"/>
        <item x="1326"/>
        <item x="346"/>
        <item x="1862"/>
        <item x="1701"/>
        <item x="1900"/>
        <item x="2240"/>
        <item x="100"/>
        <item x="61"/>
        <item x="976"/>
        <item x="1448"/>
        <item x="64"/>
        <item x="1685"/>
        <item x="1008"/>
        <item x="1261"/>
        <item x="1893"/>
        <item x="1438"/>
        <item x="1747"/>
        <item x="82"/>
        <item x="1711"/>
        <item x="1040"/>
        <item x="496"/>
        <item x="1037"/>
        <item x="1888"/>
        <item x="1384"/>
        <item x="1391"/>
        <item x="547"/>
        <item x="151"/>
        <item x="124"/>
        <item x="1521"/>
        <item x="63"/>
        <item x="166"/>
        <item x="1603"/>
        <item x="1812"/>
        <item x="174"/>
        <item x="1324"/>
        <item x="990"/>
        <item x="1827"/>
        <item x="1712"/>
        <item x="978"/>
        <item x="1173"/>
        <item x="1178"/>
        <item x="1231"/>
        <item x="1854"/>
        <item x="1847"/>
        <item x="1935"/>
        <item x="1251"/>
        <item x="2341"/>
        <item x="2261"/>
        <item x="1135"/>
        <item x="1449"/>
        <item x="1112"/>
        <item x="1770"/>
        <item x="531"/>
        <item x="171"/>
        <item x="103"/>
        <item x="479"/>
        <item x="1785"/>
        <item x="126"/>
        <item x="1076"/>
        <item x="154"/>
        <item x="1093"/>
        <item x="921"/>
        <item x="1435"/>
        <item x="1296"/>
        <item x="1555"/>
        <item x="981"/>
        <item x="2282"/>
        <item x="1341"/>
        <item x="1622"/>
        <item x="1936"/>
        <item x="560"/>
        <item x="185"/>
        <item x="110"/>
        <item x="1179"/>
        <item x="824"/>
        <item x="1642"/>
        <item x="543"/>
        <item x="266"/>
        <item x="65"/>
        <item x="1158"/>
        <item x="168"/>
        <item x="1886"/>
        <item x="1043"/>
        <item x="1079"/>
        <item x="1691"/>
        <item x="2212"/>
        <item x="35"/>
        <item x="1003"/>
        <item x="1390"/>
        <item x="1724"/>
        <item x="999"/>
        <item x="1495"/>
        <item x="1789"/>
        <item x="118"/>
        <item x="497"/>
        <item x="387"/>
        <item x="1405"/>
        <item x="1781"/>
        <item x="1696"/>
        <item x="1314"/>
        <item x="102"/>
        <item x="525"/>
        <item x="383"/>
        <item x="1145"/>
        <item x="1235"/>
        <item x="1626"/>
        <item x="1668"/>
        <item x="1591"/>
        <item x="1617"/>
        <item x="1137"/>
        <item x="1141"/>
        <item x="1212"/>
        <item x="1070"/>
        <item x="1858"/>
        <item x="1586"/>
        <item x="1897"/>
        <item x="1285"/>
        <item x="1461"/>
        <item x="1011"/>
        <item x="1765"/>
        <item x="84"/>
        <item x="1019"/>
        <item x="1913"/>
        <item x="1451"/>
        <item x="1800"/>
        <item x="1429"/>
        <item x="1328"/>
        <item x="2336"/>
        <item x="1468"/>
        <item x="1183"/>
        <item x="1597"/>
        <item x="1269"/>
        <item x="1061"/>
        <item x="132"/>
        <item x="1802"/>
        <item x="1665"/>
        <item x="968"/>
        <item x="1119"/>
        <item x="556"/>
        <item x="2243"/>
        <item x="182"/>
        <item x="908"/>
        <item x="842"/>
        <item x="1421"/>
        <item x="1801"/>
        <item x="93"/>
        <item x="1304"/>
        <item x="1250"/>
        <item x="1098"/>
        <item x="1400"/>
        <item x="1908"/>
        <item x="1458"/>
        <item x="1721"/>
        <item x="1761"/>
        <item x="156"/>
        <item x="1131"/>
        <item x="1208"/>
        <item x="1482"/>
        <item x="971"/>
        <item x="566"/>
        <item x="1078"/>
        <item x="1197"/>
        <item x="776"/>
        <item x="1871"/>
        <item x="1027"/>
        <item x="521"/>
        <item x="1629"/>
        <item x="1907"/>
        <item x="112"/>
        <item x="1870"/>
        <item x="1837"/>
        <item x="529"/>
        <item x="1310"/>
        <item x="1128"/>
        <item x="1444"/>
        <item x="1213"/>
        <item x="1480"/>
        <item x="1807"/>
        <item x="953"/>
        <item x="1064"/>
        <item x="609"/>
        <item x="1143"/>
        <item x="1201"/>
        <item x="1681"/>
        <item x="1851"/>
        <item x="1371"/>
        <item x="1632"/>
        <item x="229"/>
        <item x="1836"/>
        <item x="196"/>
        <item x="1615"/>
        <item x="1457"/>
        <item x="548"/>
        <item x="1904"/>
        <item x="1006"/>
        <item x="1022"/>
        <item x="1675"/>
        <item x="1042"/>
        <item x="974"/>
        <item x="1105"/>
        <item x="1055"/>
        <item x="1142"/>
        <item x="1226"/>
        <item x="1447"/>
        <item x="980"/>
        <item x="1374"/>
        <item x="1217"/>
        <item x="800"/>
        <item x="1404"/>
        <item x="1117"/>
        <item x="1194"/>
        <item x="195"/>
        <item x="962"/>
        <item x="1562"/>
        <item x="1927"/>
        <item x="1720"/>
        <item x="1817"/>
        <item x="614"/>
        <item x="192"/>
        <item x="1123"/>
        <item x="848"/>
        <item x="1007"/>
        <item x="1348"/>
        <item x="99"/>
        <item x="1247"/>
        <item x="1844"/>
        <item x="227"/>
        <item x="1362"/>
        <item x="1397"/>
        <item x="509"/>
        <item x="1256"/>
        <item x="2260"/>
        <item x="2248"/>
        <item x="1684"/>
        <item x="528"/>
        <item x="1312"/>
        <item x="1053"/>
        <item x="350"/>
        <item x="1518"/>
        <item x="1648"/>
        <item x="970"/>
        <item x="1656"/>
        <item x="1456"/>
        <item x="975"/>
        <item x="1559"/>
        <item x="1036"/>
        <item x="553"/>
        <item x="1267"/>
        <item x="463"/>
        <item x="1308"/>
        <item x="1195"/>
        <item x="1439"/>
        <item x="1506"/>
        <item x="1184"/>
        <item x="77"/>
        <item x="825"/>
        <item x="1910"/>
        <item x="960"/>
        <item x="538"/>
        <item x="1046"/>
        <item x="920"/>
        <item x="1035"/>
        <item x="998"/>
        <item x="1655"/>
        <item x="1621"/>
        <item x="363"/>
        <item x="1189"/>
        <item x="1297"/>
        <item x="165"/>
        <item x="1147"/>
        <item x="1224"/>
        <item x="686"/>
        <item x="1069"/>
        <item x="1361"/>
        <item x="1498"/>
        <item x="672"/>
        <item x="1430"/>
        <item x="178"/>
        <item x="1368"/>
        <item x="782"/>
        <item x="1001"/>
        <item x="1866"/>
        <item x="620"/>
        <item x="586"/>
        <item x="951"/>
        <item x="98"/>
        <item x="1121"/>
        <item x="2324"/>
        <item x="1828"/>
        <item x="1550"/>
        <item x="1169"/>
        <item x="1241"/>
        <item x="604"/>
        <item x="1613"/>
        <item x="1804"/>
        <item x="1780"/>
        <item x="1255"/>
        <item x="1877"/>
        <item x="70"/>
        <item x="2217"/>
        <item x="1337"/>
        <item x="495"/>
        <item x="1671"/>
        <item x="1899"/>
        <item x="1726"/>
        <item x="1500"/>
        <item x="550"/>
        <item x="898"/>
        <item x="1462"/>
        <item x="993"/>
        <item x="1508"/>
        <item x="158"/>
        <item x="1912"/>
        <item x="520"/>
        <item x="1511"/>
        <item x="1826"/>
        <item x="799"/>
        <item x="1742"/>
        <item x="526"/>
        <item x="1245"/>
        <item x="1485"/>
        <item x="1338"/>
        <item x="524"/>
        <item x="1182"/>
        <item x="947"/>
        <item x="2286"/>
        <item x="1299"/>
        <item x="1929"/>
        <item x="1424"/>
        <item x="1673"/>
        <item x="1473"/>
        <item x="1129"/>
        <item x="516"/>
        <item x="823"/>
        <item x="1811"/>
        <item x="2293"/>
        <item x="535"/>
        <item x="841"/>
        <item x="351"/>
        <item x="197"/>
        <item x="694"/>
        <item x="1481"/>
        <item x="1215"/>
        <item x="76"/>
        <item x="891"/>
        <item x="897"/>
        <item x="1882"/>
        <item x="1565"/>
        <item x="1364"/>
        <item x="1009"/>
        <item x="2188"/>
        <item x="1573"/>
        <item x="1437"/>
        <item x="105"/>
        <item x="523"/>
        <item x="1471"/>
        <item x="1113"/>
        <item x="519"/>
        <item x="348"/>
        <item x="802"/>
        <item x="1756"/>
        <item x="183"/>
        <item x="2339"/>
        <item x="1764"/>
        <item x="900"/>
        <item x="1062"/>
        <item x="846"/>
        <item x="127"/>
        <item x="1186"/>
        <item x="965"/>
        <item x="1306"/>
        <item x="1068"/>
        <item x="567"/>
        <item x="1288"/>
        <item x="68"/>
        <item x="791"/>
        <item x="1114"/>
        <item x="385"/>
        <item x="1566"/>
        <item x="228"/>
        <item x="669"/>
        <item x="2272"/>
        <item x="1479"/>
        <item x="1682"/>
        <item x="1839"/>
        <item x="934"/>
        <item x="918"/>
        <item x="2292"/>
        <item x="1214"/>
        <item x="259"/>
        <item x="69"/>
        <item x="2338"/>
        <item x="1177"/>
        <item x="1868"/>
        <item x="827"/>
        <item x="1192"/>
        <item x="1909"/>
        <item x="549"/>
        <item x="1358"/>
        <item x="1610"/>
        <item x="1859"/>
        <item x="1262"/>
        <item x="911"/>
        <item x="114"/>
        <item x="1493"/>
        <item x="1505"/>
        <item x="1914"/>
        <item x="1530"/>
        <item x="396"/>
        <item x="1238"/>
        <item x="797"/>
        <item x="1737"/>
        <item x="1332"/>
        <item x="539"/>
        <item x="2207"/>
        <item x="1360"/>
        <item x="889"/>
        <item x="518"/>
        <item x="1263"/>
        <item x="1453"/>
        <item x="2271"/>
        <item x="878"/>
        <item x="674"/>
        <item x="607"/>
        <item x="1161"/>
        <item x="831"/>
        <item x="1171"/>
        <item x="1229"/>
        <item x="1071"/>
        <item x="1124"/>
        <item x="1280"/>
        <item x="888"/>
        <item x="1335"/>
        <item x="1678"/>
        <item x="533"/>
        <item x="513"/>
        <item x="498"/>
        <item x="1018"/>
        <item x="71"/>
        <item x="707"/>
        <item x="388"/>
        <item x="1452"/>
        <item x="723"/>
        <item x="74"/>
        <item x="1608"/>
        <item x="2297"/>
        <item x="1443"/>
        <item x="109"/>
        <item x="1103"/>
        <item x="1258"/>
        <item x="397"/>
        <item x="1228"/>
        <item x="270"/>
        <item x="979"/>
        <item x="1331"/>
        <item x="1722"/>
        <item x="2211"/>
        <item x="368"/>
        <item x="617"/>
        <item x="611"/>
        <item x="1791"/>
        <item x="184"/>
        <item x="97"/>
        <item x="96"/>
        <item x="1399"/>
        <item x="1156"/>
        <item x="1290"/>
        <item x="267"/>
        <item x="1455"/>
        <item x="1259"/>
        <item x="917"/>
        <item x="1692"/>
        <item x="667"/>
        <item x="1382"/>
        <item x="188"/>
        <item x="1690"/>
        <item x="1353"/>
        <item x="540"/>
        <item x="1661"/>
        <item x="505"/>
        <item x="1083"/>
        <item x="1512"/>
        <item x="1560"/>
        <item x="1248"/>
        <item x="928"/>
        <item x="671"/>
        <item x="1204"/>
        <item x="210"/>
        <item x="1066"/>
        <item x="829"/>
        <item x="1220"/>
        <item x="1336"/>
        <item x="274"/>
        <item x="512"/>
        <item x="1372"/>
        <item x="506"/>
        <item x="2230"/>
        <item x="1379"/>
        <item x="450"/>
        <item x="88"/>
        <item x="894"/>
        <item x="795"/>
        <item x="1223"/>
        <item x="961"/>
        <item x="834"/>
        <item x="935"/>
        <item x="1180"/>
        <item x="1856"/>
        <item x="1667"/>
        <item x="1432"/>
        <item x="515"/>
        <item x="386"/>
        <item x="1227"/>
        <item x="1330"/>
        <item x="1144"/>
        <item x="673"/>
        <item x="1366"/>
        <item x="1002"/>
        <item x="1060"/>
        <item x="1662"/>
        <item x="668"/>
        <item x="884"/>
        <item x="514"/>
        <item x="352"/>
        <item x="616"/>
        <item x="1219"/>
        <item x="370"/>
        <item x="1532"/>
        <item x="1496"/>
        <item x="1436"/>
        <item x="2168"/>
        <item x="209"/>
        <item x="1284"/>
        <item x="1619"/>
        <item x="1666"/>
        <item x="2174"/>
        <item x="1346"/>
        <item x="2288"/>
        <item x="612"/>
        <item x="818"/>
        <item x="1085"/>
        <item x="503"/>
        <item x="904"/>
        <item x="466"/>
        <item x="1268"/>
        <item x="234"/>
        <item x="1146"/>
        <item x="1463"/>
        <item x="610"/>
        <item x="2342"/>
        <item x="592"/>
        <item x="163"/>
        <item x="271"/>
        <item x="1640"/>
        <item x="893"/>
        <item x="480"/>
        <item x="1561"/>
        <item x="469"/>
        <item x="1887"/>
        <item x="937"/>
        <item x="1133"/>
        <item x="959"/>
        <item x="1115"/>
        <item x="218"/>
        <item x="1167"/>
        <item x="1148"/>
        <item x="1153"/>
        <item x="844"/>
        <item x="762"/>
        <item x="372"/>
        <item x="856"/>
        <item x="801"/>
        <item x="571"/>
        <item x="854"/>
        <item x="473"/>
        <item x="1329"/>
        <item x="1579"/>
        <item x="1574"/>
        <item x="1602"/>
        <item x="202"/>
        <item x="1607"/>
        <item x="615"/>
        <item x="1275"/>
        <item x="826"/>
        <item x="1242"/>
        <item x="572"/>
        <item x="101"/>
        <item x="880"/>
        <item x="1467"/>
        <item x="1181"/>
        <item x="792"/>
        <item x="263"/>
        <item x="767"/>
        <item x="219"/>
        <item x="1270"/>
        <item x="1748"/>
        <item x="973"/>
        <item x="815"/>
        <item x="1185"/>
        <item x="910"/>
        <item x="882"/>
        <item x="1464"/>
        <item x="1431"/>
        <item x="1519"/>
        <item x="517"/>
        <item x="1426"/>
        <item x="90"/>
        <item x="2222"/>
        <item x="1334"/>
        <item x="542"/>
        <item x="347"/>
        <item x="765"/>
        <item x="814"/>
        <item x="378"/>
        <item x="1225"/>
        <item x="902"/>
        <item x="907"/>
        <item x="1240"/>
        <item x="95"/>
        <item x="108"/>
        <item x="1630"/>
        <item x="231"/>
        <item x="482"/>
        <item x="784"/>
        <item x="1111"/>
        <item x="490"/>
        <item x="1514"/>
        <item x="199"/>
        <item x="688"/>
        <item x="500"/>
        <item x="952"/>
        <item x="886"/>
        <item x="1210"/>
        <item x="919"/>
        <item x="1564"/>
        <item x="1168"/>
        <item x="467"/>
        <item x="605"/>
        <item x="613"/>
        <item x="1527"/>
        <item x="1523"/>
        <item x="1347"/>
        <item x="2287"/>
        <item x="924"/>
        <item x="216"/>
        <item x="1295"/>
        <item x="903"/>
        <item x="2283"/>
        <item x="1659"/>
        <item x="1252"/>
        <item x="957"/>
        <item x="478"/>
        <item x="1154"/>
        <item x="843"/>
        <item x="661"/>
        <item x="1170"/>
        <item x="1059"/>
        <item x="1618"/>
        <item x="775"/>
        <item x="451"/>
        <item x="1108"/>
        <item x="1543"/>
        <item x="232"/>
        <item x="1594"/>
        <item x="847"/>
        <item x="1396"/>
        <item x="606"/>
        <item x="1879"/>
        <item x="632"/>
        <item x="1246"/>
        <item x="624"/>
        <item x="104"/>
        <item x="648"/>
        <item x="1074"/>
        <item x="915"/>
        <item x="465"/>
        <item x="936"/>
        <item x="468"/>
        <item x="1529"/>
        <item x="601"/>
        <item x="946"/>
        <item x="1576"/>
        <item x="1501"/>
        <item x="1243"/>
        <item x="783"/>
        <item x="1174"/>
        <item x="1276"/>
        <item x="223"/>
        <item x="398"/>
        <item x="1644"/>
        <item x="1612"/>
        <item x="619"/>
        <item x="198"/>
        <item x="663"/>
        <item x="774"/>
        <item x="1351"/>
        <item x="89"/>
        <item x="353"/>
        <item x="379"/>
        <item x="933"/>
        <item x="1132"/>
        <item x="1901"/>
        <item x="687"/>
        <item x="2195"/>
        <item x="803"/>
        <item x="1575"/>
        <item x="477"/>
        <item x="268"/>
        <item x="1344"/>
        <item x="1152"/>
        <item x="1763"/>
        <item x="885"/>
        <item x="1155"/>
        <item x="1272"/>
        <item x="881"/>
        <item x="445"/>
        <item x="916"/>
        <item x="679"/>
        <item x="375"/>
        <item x="376"/>
        <item x="262"/>
        <item x="764"/>
        <item x="757"/>
        <item x="692"/>
        <item x="476"/>
        <item x="494"/>
        <item x="369"/>
        <item x="475"/>
        <item x="689"/>
        <item x="1369"/>
        <item x="938"/>
        <item x="1516"/>
        <item x="2196"/>
        <item x="901"/>
        <item x="462"/>
        <item x="364"/>
        <item x="1660"/>
        <item x="91"/>
        <item x="2210"/>
        <item x="573"/>
        <item x="906"/>
        <item x="623"/>
        <item x="890"/>
        <item x="212"/>
        <item x="481"/>
        <item x="406"/>
        <item x="879"/>
        <item x="750"/>
        <item x="233"/>
        <item x="1570"/>
        <item x="1484"/>
        <item x="798"/>
        <item x="111"/>
        <item x="832"/>
        <item x="923"/>
        <item x="72"/>
        <item x="569"/>
        <item x="1165"/>
        <item x="2221"/>
        <item x="1502"/>
        <item x="1592"/>
        <item x="2323"/>
        <item x="603"/>
        <item x="639"/>
        <item x="1477"/>
        <item x="942"/>
        <item x="552"/>
        <item x="1311"/>
        <item x="2238"/>
        <item x="1278"/>
        <item x="772"/>
        <item x="590"/>
        <item x="1465"/>
        <item x="1606"/>
        <item x="1670"/>
        <item x="838"/>
        <item x="449"/>
        <item x="813"/>
        <item x="945"/>
        <item x="213"/>
        <item x="344"/>
        <item x="702"/>
        <item x="1221"/>
        <item x="2302"/>
        <item x="205"/>
        <item x="541"/>
        <item x="794"/>
        <item x="1356"/>
        <item x="1279"/>
        <item x="1244"/>
        <item x="927"/>
        <item x="743"/>
        <item x="1504"/>
        <item x="930"/>
        <item x="958"/>
        <item x="1282"/>
        <item x="1286"/>
        <item x="1520"/>
        <item x="1540"/>
        <item x="474"/>
        <item x="1779"/>
        <item x="602"/>
        <item x="781"/>
        <item x="2316"/>
        <item x="621"/>
        <item x="1281"/>
        <item x="260"/>
        <item x="230"/>
        <item x="1590"/>
        <item x="440"/>
        <item x="371"/>
        <item x="675"/>
        <item x="1593"/>
        <item x="822"/>
        <item x="433"/>
        <item x="727"/>
        <item x="2245"/>
        <item x="932"/>
        <item x="1342"/>
        <item x="1209"/>
        <item x="362"/>
        <item x="608"/>
        <item x="1441"/>
        <item x="1120"/>
        <item x="2206"/>
        <item x="106"/>
        <item x="1446"/>
        <item x="570"/>
        <item x="678"/>
        <item x="307"/>
        <item x="849"/>
        <item x="1537"/>
        <item x="806"/>
        <item x="618"/>
        <item x="1375"/>
        <item x="761"/>
        <item x="2155"/>
        <item x="412"/>
        <item x="1075"/>
        <item x="1794"/>
        <item x="929"/>
        <item x="1249"/>
        <item x="875"/>
        <item x="753"/>
        <item x="1102"/>
        <item x="963"/>
        <item x="403"/>
        <item x="1896"/>
        <item x="1517"/>
        <item x="470"/>
        <item x="395"/>
        <item x="793"/>
        <item x="876"/>
        <item x="666"/>
        <item x="1340"/>
        <item x="504"/>
        <item x="374"/>
        <item x="511"/>
        <item x="444"/>
        <item x="1345"/>
        <item x="622"/>
        <item x="222"/>
        <item x="728"/>
        <item x="704"/>
        <item x="337"/>
        <item x="1599"/>
        <item x="1583"/>
        <item x="1350"/>
        <item x="926"/>
        <item x="1578"/>
        <item x="833"/>
        <item x="939"/>
        <item x="659"/>
        <item x="796"/>
        <item x="442"/>
        <item x="1428"/>
        <item x="755"/>
        <item x="507"/>
        <item x="367"/>
        <item x="956"/>
        <item x="264"/>
        <item x="327"/>
        <item x="206"/>
        <item x="862"/>
        <item x="1797"/>
        <item x="2209"/>
        <item x="2227"/>
        <item x="664"/>
        <item x="766"/>
        <item x="373"/>
        <item x="591"/>
        <item x="107"/>
        <item x="226"/>
        <item x="203"/>
        <item x="768"/>
        <item x="1149"/>
        <item x="657"/>
        <item x="471"/>
        <item x="811"/>
        <item x="377"/>
        <item x="860"/>
        <item x="2269"/>
        <item x="780"/>
        <item x="1476"/>
        <item x="786"/>
        <item x="777"/>
        <item x="1525"/>
        <item x="1287"/>
        <item x="2317"/>
        <item x="448"/>
        <item x="1616"/>
        <item x="207"/>
        <item x="2310"/>
        <item x="472"/>
        <item x="950"/>
        <item x="1460"/>
        <item x="225"/>
        <item x="1466"/>
        <item x="2273"/>
        <item x="735"/>
        <item x="261"/>
        <item x="779"/>
        <item x="502"/>
        <item x="645"/>
        <item x="864"/>
        <item x="1628"/>
        <item x="751"/>
        <item x="941"/>
        <item x="1273"/>
        <item x="807"/>
        <item x="1260"/>
        <item x="1203"/>
        <item x="701"/>
        <item x="703"/>
        <item x="2340"/>
        <item x="365"/>
        <item x="1674"/>
        <item x="1440"/>
        <item x="164"/>
        <item x="441"/>
        <item x="754"/>
        <item x="712"/>
        <item x="948"/>
        <item x="2216"/>
        <item x="366"/>
        <item x="580"/>
        <item x="1510"/>
        <item x="1818"/>
        <item x="741"/>
        <item x="1454"/>
        <item x="887"/>
        <item x="931"/>
        <item x="925"/>
        <item x="1402"/>
        <item x="295"/>
        <item x="660"/>
        <item x="358"/>
        <item x="789"/>
        <item x="401"/>
        <item x="769"/>
        <item x="670"/>
        <item x="877"/>
        <item x="820"/>
        <item x="1911"/>
        <item x="1333"/>
        <item x="361"/>
        <item x="651"/>
        <item x="649"/>
        <item x="407"/>
        <item x="759"/>
        <item x="914"/>
        <item x="2250"/>
        <item x="2239"/>
        <item x="1427"/>
        <item x="763"/>
        <item x="646"/>
        <item x="805"/>
        <item x="944"/>
        <item x="863"/>
        <item x="839"/>
        <item x="1445"/>
        <item x="1587"/>
        <item x="866"/>
        <item x="972"/>
        <item x="201"/>
        <item x="452"/>
        <item x="1547"/>
        <item x="574"/>
        <item x="662"/>
        <item x="636"/>
        <item x="1533"/>
        <item x="2276"/>
        <item x="1625"/>
        <item x="1531"/>
        <item x="220"/>
        <item x="1526"/>
        <item x="700"/>
        <item x="756"/>
        <item x="758"/>
        <item x="693"/>
        <item x="943"/>
        <item x="265"/>
        <item x="288"/>
        <item x="486"/>
        <item x="949"/>
        <item x="446"/>
        <item x="730"/>
        <item x="1507"/>
        <item x="676"/>
        <item x="296"/>
        <item x="870"/>
        <item x="1343"/>
        <item x="1470"/>
        <item x="1609"/>
        <item x="725"/>
        <item x="415"/>
        <item x="787"/>
        <item x="1522"/>
        <item x="426"/>
        <item x="1274"/>
        <item x="773"/>
        <item x="2213"/>
        <item x="464"/>
        <item x="393"/>
        <item x="286"/>
        <item x="420"/>
        <item x="453"/>
        <item x="215"/>
        <item x="778"/>
        <item x="275"/>
        <item x="1923"/>
        <item x="770"/>
        <item x="390"/>
        <item x="283"/>
        <item x="273"/>
        <item x="579"/>
        <item x="2290"/>
        <item x="384"/>
        <item x="460"/>
        <item x="208"/>
        <item x="2252"/>
        <item x="708"/>
        <item x="1538"/>
        <item x="718"/>
        <item x="455"/>
        <item x="810"/>
        <item x="1349"/>
        <item x="872"/>
        <item x="2249"/>
        <item x="355"/>
        <item x="658"/>
        <item x="740"/>
        <item x="510"/>
        <item x="211"/>
        <item x="691"/>
        <item x="912"/>
        <item x="1380"/>
        <item x="642"/>
        <item x="1541"/>
        <item x="568"/>
        <item x="359"/>
        <item x="1611"/>
        <item x="640"/>
        <item x="853"/>
        <item x="771"/>
        <item x="868"/>
        <item x="242"/>
        <item x="1450"/>
        <item x="200"/>
        <item x="434"/>
        <item x="1483"/>
        <item x="816"/>
        <item x="858"/>
        <item x="1150"/>
        <item x="1216"/>
        <item x="828"/>
        <item x="940"/>
        <item x="1631"/>
        <item x="984"/>
        <item x="2280"/>
        <item x="697"/>
        <item x="254"/>
        <item x="647"/>
        <item x="583"/>
        <item x="852"/>
        <item x="2275"/>
        <item x="821"/>
        <item x="1478"/>
        <item x="677"/>
        <item x="909"/>
        <item x="456"/>
        <item x="747"/>
        <item x="1151"/>
        <item x="1283"/>
        <item x="788"/>
        <item x="705"/>
        <item x="235"/>
        <item x="859"/>
        <item x="328"/>
        <item x="731"/>
        <item x="1459"/>
        <item x="722"/>
        <item x="221"/>
        <item x="695"/>
        <item x="317"/>
        <item x="706"/>
        <item x="501"/>
        <item x="435"/>
        <item x="258"/>
        <item x="966"/>
        <item x="1357"/>
        <item x="281"/>
        <item x="655"/>
        <item x="240"/>
        <item x="1620"/>
        <item x="459"/>
        <item x="2208"/>
        <item x="400"/>
        <item x="739"/>
        <item x="955"/>
        <item x="1548"/>
        <item x="724"/>
        <item x="576"/>
        <item x="310"/>
        <item x="720"/>
        <item x="817"/>
        <item x="324"/>
        <item x="710"/>
        <item x="1355"/>
        <item x="1206"/>
        <item x="404"/>
        <item x="857"/>
        <item x="1604"/>
        <item x="715"/>
        <item x="241"/>
        <item x="869"/>
        <item x="749"/>
        <item x="417"/>
        <item x="204"/>
        <item x="913"/>
        <item x="239"/>
        <item x="461"/>
        <item x="575"/>
        <item x="493"/>
        <item x="836"/>
        <item x="855"/>
        <item x="746"/>
        <item x="653"/>
        <item x="809"/>
        <item x="709"/>
        <item x="737"/>
        <item x="508"/>
        <item x="835"/>
        <item x="865"/>
        <item x="808"/>
        <item x="1595"/>
        <item x="748"/>
        <item x="257"/>
        <item x="585"/>
        <item x="1354"/>
        <item x="294"/>
        <item x="333"/>
        <item x="594"/>
        <item x="323"/>
        <item x="1730"/>
        <item x="224"/>
        <item x="637"/>
        <item x="73"/>
        <item x="326"/>
        <item x="424"/>
        <item x="713"/>
        <item x="742"/>
        <item x="1798"/>
        <item x="760"/>
        <item x="2298"/>
        <item x="1528"/>
        <item x="830"/>
        <item x="845"/>
        <item x="883"/>
        <item x="551"/>
        <item x="334"/>
        <item x="447"/>
        <item x="954"/>
        <item x="246"/>
        <item x="357"/>
        <item x="736"/>
        <item x="408"/>
        <item x="593"/>
        <item x="293"/>
        <item x="2256"/>
        <item x="721"/>
        <item x="588"/>
        <item x="2277"/>
        <item x="1352"/>
        <item x="726"/>
        <item x="409"/>
        <item x="719"/>
        <item x="744"/>
        <item x="430"/>
        <item x="413"/>
        <item x="309"/>
        <item x="419"/>
        <item x="1489"/>
        <item x="638"/>
        <item x="439"/>
        <item x="641"/>
        <item x="716"/>
        <item x="2169"/>
        <item x="421"/>
        <item x="253"/>
        <item x="251"/>
        <item x="587"/>
        <item x="329"/>
        <item x="321"/>
        <item x="738"/>
        <item x="628"/>
        <item x="405"/>
        <item x="745"/>
        <item x="306"/>
        <item x="582"/>
        <item x="635"/>
        <item x="729"/>
        <item x="874"/>
        <item x="458"/>
        <item x="627"/>
        <item x="431"/>
        <item x="331"/>
        <item x="867"/>
        <item x="644"/>
        <item x="650"/>
        <item x="2049"/>
        <item x="699"/>
        <item x="625"/>
        <item x="596"/>
        <item x="399"/>
        <item x="819"/>
        <item x="595"/>
        <item x="414"/>
        <item x="733"/>
        <item x="2304"/>
        <item x="2189"/>
        <item x="698"/>
        <item x="1494"/>
        <item x="717"/>
        <item x="2285"/>
        <item x="244"/>
        <item x="654"/>
        <item x="1490"/>
        <item x="1472"/>
        <item x="429"/>
        <item x="1205"/>
        <item x="714"/>
        <item x="272"/>
        <item x="577"/>
        <item x="457"/>
        <item x="1922"/>
        <item x="2141"/>
        <item x="732"/>
        <item x="1739"/>
        <item x="394"/>
        <item x="316"/>
        <item x="311"/>
        <item x="277"/>
        <item x="861"/>
        <item x="871"/>
        <item x="584"/>
        <item x="2259"/>
        <item x="427"/>
        <item x="308"/>
        <item x="790"/>
        <item x="276"/>
        <item x="280"/>
        <item x="630"/>
        <item x="339"/>
        <item x="248"/>
        <item x="2215"/>
        <item x="1880"/>
        <item x="255"/>
        <item x="643"/>
        <item x="256"/>
        <item x="436"/>
        <item x="600"/>
        <item x="2274"/>
        <item x="290"/>
        <item x="418"/>
        <item x="2214"/>
        <item x="752"/>
        <item x="250"/>
        <item x="269"/>
        <item x="2255"/>
        <item x="2265"/>
        <item x="1855"/>
        <item x="634"/>
        <item x="238"/>
        <item x="330"/>
        <item x="2334"/>
        <item x="214"/>
        <item x="2295"/>
        <item x="287"/>
        <item x="850"/>
        <item x="402"/>
        <item x="2182"/>
        <item x="578"/>
        <item x="297"/>
        <item x="804"/>
        <item x="320"/>
        <item x="304"/>
        <item x="652"/>
        <item x="711"/>
        <item x="812"/>
        <item x="360"/>
        <item x="325"/>
        <item x="291"/>
        <item x="282"/>
        <item x="343"/>
        <item x="302"/>
        <item x="1869"/>
        <item x="392"/>
        <item x="2278"/>
        <item x="1810"/>
        <item x="589"/>
        <item x="1469"/>
        <item x="2331"/>
        <item x="696"/>
        <item x="633"/>
        <item x="391"/>
        <item x="598"/>
        <item x="438"/>
        <item x="837"/>
        <item x="278"/>
        <item x="1772"/>
        <item x="301"/>
        <item x="581"/>
        <item x="626"/>
        <item x="322"/>
        <item x="314"/>
        <item x="411"/>
        <item x="851"/>
        <item x="245"/>
        <item x="285"/>
        <item x="315"/>
        <item x="341"/>
        <item x="305"/>
        <item x="734"/>
        <item x="342"/>
        <item x="416"/>
        <item x="631"/>
        <item x="1843"/>
        <item x="313"/>
        <item x="338"/>
        <item x="2183"/>
        <item x="354"/>
        <item x="483"/>
        <item x="428"/>
        <item x="1834"/>
        <item x="443"/>
        <item x="252"/>
        <item x="410"/>
        <item x="2279"/>
        <item x="356"/>
        <item x="243"/>
        <item x="437"/>
        <item x="1743"/>
        <item x="2294"/>
        <item x="2257"/>
        <item x="292"/>
        <item x="2139"/>
        <item x="332"/>
        <item x="597"/>
        <item x="319"/>
        <item x="2329"/>
        <item x="279"/>
        <item x="489"/>
        <item x="629"/>
        <item x="2144"/>
        <item x="487"/>
        <item x="2181"/>
        <item x="312"/>
        <item x="425"/>
        <item x="599"/>
        <item x="2197"/>
        <item x="422"/>
        <item x="299"/>
        <item x="336"/>
        <item x="2308"/>
        <item x="303"/>
        <item x="318"/>
        <item x="2175"/>
        <item x="249"/>
        <item x="2171"/>
        <item x="340"/>
        <item x="289"/>
        <item x="2311"/>
        <item x="2301"/>
        <item x="284"/>
        <item x="2289"/>
        <item x="2312"/>
        <item x="432"/>
        <item x="298"/>
        <item x="2268"/>
        <item x="2322"/>
        <item x="2170"/>
        <item x="2193"/>
        <item x="2251"/>
        <item x="2198"/>
        <item x="2142"/>
        <item x="2303"/>
        <item x="300"/>
        <item x="2094"/>
        <item x="423"/>
        <item x="247"/>
        <item x="237"/>
        <item x="2200"/>
        <item x="2332"/>
        <item x="1734"/>
        <item x="2328"/>
        <item x="335"/>
        <item x="484"/>
        <item x="2299"/>
        <item x="1883"/>
        <item x="1972"/>
        <item x="1853"/>
        <item x="2199"/>
        <item x="2089"/>
        <item x="2291"/>
        <item x="2228"/>
        <item x="2201"/>
        <item x="2052"/>
        <item x="2184"/>
        <item x="1775"/>
        <item x="1943"/>
        <item x="2194"/>
        <item x="2306"/>
        <item x="2158"/>
        <item x="2186"/>
        <item x="1974"/>
        <item x="2263"/>
        <item x="2053"/>
        <item x="1751"/>
        <item x="2318"/>
        <item x="2050"/>
        <item x="2325"/>
        <item x="2112"/>
        <item x="2101"/>
        <item x="2128"/>
        <item x="2185"/>
        <item x="2167"/>
        <item x="2114"/>
        <item x="2191"/>
        <item x="2143"/>
        <item x="2190"/>
        <item x="2095"/>
        <item x="492"/>
        <item x="1970"/>
        <item x="2116"/>
        <item x="1975"/>
        <item x="1969"/>
        <item x="2192"/>
        <item x="2313"/>
        <item x="1971"/>
        <item x="2231"/>
        <item x="2333"/>
        <item x="2117"/>
        <item x="2138"/>
        <item x="2137"/>
        <item x="2097"/>
        <item x="491"/>
        <item x="2160"/>
        <item x="2086"/>
        <item x="1973"/>
        <item x="1942"/>
        <item x="2104"/>
        <item x="2042"/>
        <item x="2335"/>
        <item x="2111"/>
        <item x="2048"/>
        <item x="2051"/>
        <item x="2187"/>
        <item x="2115"/>
        <item x="2129"/>
        <item x="2326"/>
        <item x="2091"/>
        <item x="2140"/>
        <item x="2126"/>
        <item x="2118"/>
        <item x="2054"/>
        <item x="2125"/>
        <item x="2133"/>
        <item x="2059"/>
        <item x="1941"/>
        <item x="2103"/>
        <item x="2098"/>
        <item x="2090"/>
        <item x="2088"/>
        <item x="2102"/>
        <item x="2056"/>
        <item x="2093"/>
        <item x="236"/>
        <item x="2079"/>
        <item x="2100"/>
        <item x="2060"/>
        <item x="2109"/>
        <item x="1976"/>
        <item x="2146"/>
        <item x="2123"/>
        <item x="2315"/>
        <item x="2075"/>
        <item x="1977"/>
        <item x="2314"/>
        <item x="2081"/>
        <item x="2067"/>
        <item x="2041"/>
        <item x="2157"/>
        <item x="2035"/>
        <item x="2307"/>
        <item x="2074"/>
        <item x="2045"/>
        <item x="2092"/>
        <item x="2122"/>
        <item x="2080"/>
        <item x="1949"/>
        <item x="2110"/>
        <item x="1940"/>
        <item x="2120"/>
        <item x="2077"/>
        <item x="2087"/>
        <item x="1938"/>
        <item x="2284"/>
        <item x="2154"/>
        <item x="2047"/>
        <item x="2134"/>
        <item x="2034"/>
        <item x="2177"/>
        <item x="2130"/>
        <item x="2061"/>
        <item x="2058"/>
        <item x="1944"/>
        <item x="1939"/>
        <item x="485"/>
        <item x="1948"/>
        <item x="2113"/>
        <item x="2136"/>
        <item x="2153"/>
        <item x="2055"/>
        <item x="2046"/>
        <item x="2096"/>
        <item x="1835"/>
        <item x="2084"/>
        <item x="2145"/>
        <item x="2127"/>
        <item x="2135"/>
        <item x="2124"/>
        <item x="2068"/>
        <item x="2082"/>
        <item x="488"/>
        <item x="2327"/>
        <item x="2069"/>
        <item x="2033"/>
        <item x="2063"/>
        <item x="2076"/>
        <item x="1945"/>
        <item x="2105"/>
        <item x="2018"/>
        <item x="2043"/>
        <item x="2078"/>
        <item x="2057"/>
        <item x="2147"/>
        <item x="1892"/>
        <item x="2108"/>
        <item x="2085"/>
        <item x="2121"/>
        <item x="2070"/>
        <item x="2309"/>
        <item x="2148"/>
        <item x="2099"/>
        <item x="2178"/>
        <item x="2132"/>
        <item x="2106"/>
        <item x="1947"/>
        <item x="2032"/>
        <item x="2131"/>
        <item x="2065"/>
        <item x="2176"/>
        <item x="2319"/>
        <item x="2159"/>
        <item x="1961"/>
        <item x="2150"/>
        <item x="2040"/>
        <item x="2028"/>
        <item x="2013"/>
        <item x="2305"/>
        <item x="2083"/>
        <item x="2062"/>
        <item x="2039"/>
        <item x="2037"/>
        <item x="1950"/>
        <item x="1978"/>
        <item x="1954"/>
        <item x="2031"/>
        <item x="2300"/>
        <item x="1956"/>
        <item x="2179"/>
        <item x="2073"/>
        <item x="2044"/>
        <item x="1963"/>
        <item x="2151"/>
        <item x="2107"/>
        <item x="2020"/>
        <item x="2072"/>
        <item x="1962"/>
        <item x="2014"/>
        <item x="1968"/>
        <item x="1957"/>
        <item x="2066"/>
        <item x="2026"/>
        <item x="2180"/>
        <item x="2071"/>
        <item x="1955"/>
        <item x="2017"/>
        <item x="2027"/>
        <item x="2064"/>
        <item x="1984"/>
        <item x="1952"/>
        <item x="2029"/>
        <item x="1953"/>
        <item x="2025"/>
        <item x="2119"/>
        <item x="2015"/>
        <item x="1965"/>
        <item x="1983"/>
        <item x="1966"/>
        <item x="1964"/>
        <item x="2149"/>
        <item x="2000"/>
        <item x="1999"/>
        <item x="2038"/>
        <item x="2016"/>
        <item x="2024"/>
        <item x="1946"/>
        <item x="1958"/>
        <item x="1951"/>
        <item x="1960"/>
        <item x="1985"/>
        <item x="2030"/>
        <item x="2009"/>
        <item x="2036"/>
        <item x="1979"/>
        <item x="1959"/>
        <item x="2022"/>
        <item x="1980"/>
        <item x="1981"/>
        <item x="2152"/>
        <item x="2021"/>
        <item x="1967"/>
        <item x="2002"/>
        <item x="1982"/>
        <item x="2023"/>
        <item x="2005"/>
        <item x="1987"/>
        <item x="2011"/>
        <item x="1988"/>
        <item x="2006"/>
        <item x="1986"/>
        <item x="2004"/>
        <item x="2008"/>
        <item x="2001"/>
        <item x="1996"/>
        <item x="1992"/>
        <item x="2019"/>
        <item x="2012"/>
        <item x="1993"/>
        <item x="1998"/>
        <item x="2010"/>
        <item x="2003"/>
        <item x="1989"/>
        <item x="1997"/>
        <item x="2007"/>
        <item x="1990"/>
        <item x="1995"/>
        <item x="1991"/>
        <item x="1994"/>
        <item t="default"/>
      </items>
    </pivotField>
    <pivotField numFmtId="1" showAll="0">
      <items count="91">
        <item x="0"/>
        <item x="1"/>
        <item x="2"/>
        <item x="3"/>
        <item x="6"/>
        <item x="7"/>
        <item x="5"/>
        <item x="4"/>
        <item x="11"/>
        <item x="8"/>
        <item x="10"/>
        <item x="14"/>
        <item x="9"/>
        <item x="12"/>
        <item x="13"/>
        <item x="22"/>
        <item x="15"/>
        <item x="20"/>
        <item x="19"/>
        <item x="23"/>
        <item x="18"/>
        <item x="29"/>
        <item x="24"/>
        <item x="16"/>
        <item x="40"/>
        <item x="21"/>
        <item x="37"/>
        <item x="44"/>
        <item x="26"/>
        <item x="47"/>
        <item x="25"/>
        <item x="17"/>
        <item x="46"/>
        <item x="32"/>
        <item x="31"/>
        <item x="43"/>
        <item x="33"/>
        <item x="38"/>
        <item x="27"/>
        <item x="34"/>
        <item x="39"/>
        <item x="58"/>
        <item x="48"/>
        <item x="35"/>
        <item x="28"/>
        <item x="56"/>
        <item x="68"/>
        <item x="30"/>
        <item x="72"/>
        <item x="53"/>
        <item x="54"/>
        <item x="42"/>
        <item x="36"/>
        <item x="45"/>
        <item x="51"/>
        <item x="61"/>
        <item x="49"/>
        <item x="59"/>
        <item x="50"/>
        <item x="57"/>
        <item x="71"/>
        <item x="64"/>
        <item x="62"/>
        <item x="73"/>
        <item x="66"/>
        <item x="65"/>
        <item x="55"/>
        <item x="63"/>
        <item x="60"/>
        <item x="74"/>
        <item x="75"/>
        <item x="69"/>
        <item x="52"/>
        <item x="70"/>
        <item x="83"/>
        <item x="89"/>
        <item x="67"/>
        <item x="79"/>
        <item x="85"/>
        <item x="41"/>
        <item x="88"/>
        <item x="82"/>
        <item x="80"/>
        <item x="77"/>
        <item x="76"/>
        <item x="87"/>
        <item x="84"/>
        <item x="86"/>
        <item x="78"/>
        <item x="81"/>
        <item t="default"/>
      </items>
    </pivotField>
    <pivotField numFmtId="44" showAll="0"/>
    <pivotField numFmtId="9" showAll="0"/>
    <pivotField numFmtId="1" showAll="0"/>
    <pivotField numFmtId="44" showAll="0"/>
    <pivotField showAll="0"/>
    <pivotField numFmtId="44" showAll="0"/>
    <pivotField numFmtId="1" showAll="0"/>
    <pivotField numFmtId="44" showAll="0"/>
    <pivotField numFmtId="1" showAll="0"/>
    <pivotField numFmtId="44" showAll="0"/>
    <pivotField numFmtId="164" showAll="0"/>
    <pivotField numFmtId="44" showAll="0"/>
    <pivotField numFmtId="1" showAll="0"/>
    <pivotField numFmtId="44" showAll="0"/>
    <pivotField numFmtId="1" showAll="0"/>
    <pivotField numFmtId="44" showAll="0"/>
  </pivotFields>
  <rowFields count="1">
    <field x="3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COMPARENDOS" fld="4" baseField="0" baseItem="0"/>
    <dataField name="Promedio de COMPARENDOS2" fld="4" subtotal="average" baseField="3" baseItem="0"/>
  </dataFields>
  <formats count="4">
    <format dxfId="64">
      <pivotArea grandRow="1" outline="0" collapsedLevelsAreSubtotals="1" fieldPosition="0"/>
    </format>
    <format dxfId="63">
      <pivotArea collapsedLevelsAreSubtotals="1" fieldPosition="0">
        <references count="1">
          <reference field="3" count="0"/>
        </references>
      </pivotArea>
    </format>
    <format dxfId="62">
      <pivotArea field="3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61">
      <pivotArea field="3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Tabla dinámica16" cacheId="0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A2:C18" firstHeaderRow="0" firstDataRow="1" firstDataCol="1"/>
  <pivotFields count="23">
    <pivotField numFmtId="14" showAll="0"/>
    <pivotField showAll="0">
      <items count="8">
        <item x="3"/>
        <item x="4"/>
        <item x="5"/>
        <item x="6"/>
        <item x="0"/>
        <item x="1"/>
        <item x="2"/>
        <item t="default"/>
      </items>
    </pivotField>
    <pivotField numFmtId="17" showAll="0"/>
    <pivotField axis="axisRow" numFmtId="1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dataField="1" numFmtId="1" showAll="0">
      <items count="204">
        <item x="0"/>
        <item x="3"/>
        <item x="4"/>
        <item x="2"/>
        <item x="6"/>
        <item x="5"/>
        <item x="1"/>
        <item x="8"/>
        <item x="14"/>
        <item x="7"/>
        <item x="9"/>
        <item x="15"/>
        <item x="11"/>
        <item x="12"/>
        <item x="10"/>
        <item x="23"/>
        <item x="16"/>
        <item x="13"/>
        <item x="18"/>
        <item x="19"/>
        <item x="22"/>
        <item x="27"/>
        <item x="87"/>
        <item x="17"/>
        <item x="24"/>
        <item x="25"/>
        <item x="31"/>
        <item x="26"/>
        <item x="29"/>
        <item x="42"/>
        <item x="20"/>
        <item x="47"/>
        <item x="46"/>
        <item x="30"/>
        <item x="43"/>
        <item x="33"/>
        <item x="28"/>
        <item x="81"/>
        <item x="50"/>
        <item x="32"/>
        <item x="21"/>
        <item x="60"/>
        <item x="38"/>
        <item x="55"/>
        <item x="54"/>
        <item x="36"/>
        <item x="48"/>
        <item x="39"/>
        <item x="41"/>
        <item x="34"/>
        <item x="45"/>
        <item x="63"/>
        <item x="79"/>
        <item x="40"/>
        <item x="35"/>
        <item x="62"/>
        <item x="61"/>
        <item x="64"/>
        <item x="51"/>
        <item x="37"/>
        <item x="49"/>
        <item x="66"/>
        <item x="96"/>
        <item x="88"/>
        <item x="59"/>
        <item x="72"/>
        <item x="80"/>
        <item x="74"/>
        <item x="91"/>
        <item x="67"/>
        <item x="77"/>
        <item x="56"/>
        <item x="84"/>
        <item x="95"/>
        <item x="58"/>
        <item x="78"/>
        <item x="76"/>
        <item x="44"/>
        <item x="192"/>
        <item x="70"/>
        <item x="83"/>
        <item x="53"/>
        <item x="85"/>
        <item x="73"/>
        <item x="68"/>
        <item x="92"/>
        <item x="89"/>
        <item x="86"/>
        <item x="69"/>
        <item x="65"/>
        <item x="57"/>
        <item x="183"/>
        <item x="75"/>
        <item x="82"/>
        <item x="99"/>
        <item x="93"/>
        <item x="94"/>
        <item x="100"/>
        <item x="97"/>
        <item x="98"/>
        <item x="174"/>
        <item x="104"/>
        <item x="71"/>
        <item x="178"/>
        <item x="189"/>
        <item x="191"/>
        <item x="184"/>
        <item x="175"/>
        <item x="180"/>
        <item x="101"/>
        <item x="90"/>
        <item x="187"/>
        <item x="173"/>
        <item x="160"/>
        <item x="176"/>
        <item x="202"/>
        <item x="193"/>
        <item x="179"/>
        <item x="185"/>
        <item x="103"/>
        <item x="198"/>
        <item x="190"/>
        <item x="172"/>
        <item x="115"/>
        <item x="197"/>
        <item x="181"/>
        <item x="156"/>
        <item x="201"/>
        <item x="105"/>
        <item x="171"/>
        <item x="109"/>
        <item x="177"/>
        <item x="122"/>
        <item x="111"/>
        <item x="52"/>
        <item x="199"/>
        <item x="116"/>
        <item x="195"/>
        <item x="162"/>
        <item x="121"/>
        <item x="157"/>
        <item x="112"/>
        <item x="186"/>
        <item x="200"/>
        <item x="182"/>
        <item x="168"/>
        <item x="194"/>
        <item x="110"/>
        <item x="159"/>
        <item x="107"/>
        <item x="169"/>
        <item x="108"/>
        <item x="119"/>
        <item x="158"/>
        <item x="118"/>
        <item x="127"/>
        <item x="167"/>
        <item x="117"/>
        <item x="170"/>
        <item x="143"/>
        <item x="142"/>
        <item x="152"/>
        <item x="166"/>
        <item x="102"/>
        <item x="106"/>
        <item x="188"/>
        <item x="128"/>
        <item x="114"/>
        <item x="113"/>
        <item x="123"/>
        <item x="164"/>
        <item x="125"/>
        <item x="124"/>
        <item x="120"/>
        <item x="196"/>
        <item x="145"/>
        <item x="163"/>
        <item x="126"/>
        <item x="165"/>
        <item x="148"/>
        <item x="130"/>
        <item x="154"/>
        <item x="131"/>
        <item x="149"/>
        <item x="129"/>
        <item x="151"/>
        <item x="147"/>
        <item x="144"/>
        <item x="139"/>
        <item x="135"/>
        <item x="161"/>
        <item x="136"/>
        <item x="155"/>
        <item x="141"/>
        <item x="153"/>
        <item x="146"/>
        <item x="132"/>
        <item x="140"/>
        <item x="150"/>
        <item x="133"/>
        <item x="138"/>
        <item x="134"/>
        <item x="137"/>
        <item t="default"/>
      </items>
    </pivotField>
    <pivotField numFmtId="44" showAll="0">
      <items count="2344">
        <item x="0"/>
        <item x="9"/>
        <item x="12"/>
        <item x="46"/>
        <item x="142"/>
        <item x="1699"/>
        <item x="1824"/>
        <item x="1012"/>
        <item x="1084"/>
        <item x="1645"/>
        <item x="1710"/>
        <item x="1239"/>
        <item x="1316"/>
        <item x="1419"/>
        <item x="1563"/>
        <item x="4"/>
        <item x="1653"/>
        <item x="1741"/>
        <item x="19"/>
        <item x="13"/>
        <item x="1020"/>
        <item x="17"/>
        <item x="1647"/>
        <item x="120"/>
        <item x="161"/>
        <item x="2233"/>
        <item x="1813"/>
        <item x="1921"/>
        <item x="681"/>
        <item x="1013"/>
        <item x="1029"/>
        <item x="11"/>
        <item x="1086"/>
        <item x="1202"/>
        <item x="14"/>
        <item x="1300"/>
        <item x="1401"/>
        <item x="80"/>
        <item x="1373"/>
        <item x="1535"/>
        <item x="1420"/>
        <item x="1669"/>
        <item x="1735"/>
        <item x="6"/>
        <item x="682"/>
        <item x="5"/>
        <item x="2165"/>
        <item x="1831"/>
        <item x="16"/>
        <item x="1694"/>
        <item x="18"/>
        <item x="2264"/>
        <item x="1090"/>
        <item x="1636"/>
        <item x="1805"/>
        <item x="139"/>
        <item x="169"/>
        <item x="2246"/>
        <item x="1716"/>
        <item x="1088"/>
        <item x="144"/>
        <item x="2164"/>
        <item x="52"/>
        <item x="1176"/>
        <item x="1257"/>
        <item x="563"/>
        <item x="1838"/>
        <item x="1706"/>
        <item x="1323"/>
        <item x="147"/>
        <item x="1434"/>
        <item x="1819"/>
        <item x="45"/>
        <item x="1707"/>
        <item x="1412"/>
        <item x="2220"/>
        <item x="2254"/>
        <item x="1864"/>
        <item x="995"/>
        <item x="1580"/>
        <item x="1025"/>
        <item x="1552"/>
        <item x="157"/>
        <item x="1032"/>
        <item x="8"/>
        <item x="1788"/>
        <item x="3"/>
        <item x="1080"/>
        <item x="1733"/>
        <item x="1823"/>
        <item x="2253"/>
        <item x="1237"/>
        <item x="25"/>
        <item x="1848"/>
        <item x="49"/>
        <item x="1222"/>
        <item x="1298"/>
        <item x="1925"/>
        <item x="1058"/>
        <item x="2225"/>
        <item x="1689"/>
        <item x="1318"/>
        <item x="1389"/>
        <item x="133"/>
        <item x="160"/>
        <item x="1841"/>
        <item x="992"/>
        <item x="181"/>
        <item x="1542"/>
        <item x="561"/>
        <item x="1891"/>
        <item x="2234"/>
        <item x="1033"/>
        <item x="145"/>
        <item x="1638"/>
        <item x="21"/>
        <item x="1650"/>
        <item x="1067"/>
        <item x="1719"/>
        <item x="683"/>
        <item x="1740"/>
        <item x="10"/>
        <item x="1799"/>
        <item x="1140"/>
        <item x="115"/>
        <item x="1760"/>
        <item x="2203"/>
        <item x="1004"/>
        <item x="1322"/>
        <item x="1549"/>
        <item x="1872"/>
        <item x="1867"/>
        <item x="1718"/>
        <item x="1658"/>
        <item x="15"/>
        <item x="1822"/>
        <item x="1024"/>
        <item x="1394"/>
        <item x="85"/>
        <item x="1423"/>
        <item x="1833"/>
        <item x="2236"/>
        <item x="2242"/>
        <item x="2266"/>
        <item x="1534"/>
        <item x="1048"/>
        <item x="1746"/>
        <item x="1089"/>
        <item x="2247"/>
        <item x="79"/>
        <item x="83"/>
        <item x="1924"/>
        <item x="1557"/>
        <item x="1704"/>
        <item x="1842"/>
        <item x="2226"/>
        <item x="191"/>
        <item x="162"/>
        <item x="1589"/>
        <item x="1635"/>
        <item x="1136"/>
        <item x="1649"/>
        <item x="1881"/>
        <item x="22"/>
        <item x="1266"/>
        <item x="1014"/>
        <item x="1319"/>
        <item x="1787"/>
        <item x="1339"/>
        <item x="55"/>
        <item x="1796"/>
        <item x="1398"/>
        <item x="1749"/>
        <item x="187"/>
        <item x="1433"/>
        <item x="1063"/>
        <item x="2173"/>
        <item x="1386"/>
        <item x="1408"/>
        <item x="34"/>
        <item x="1054"/>
        <item x="54"/>
        <item x="1705"/>
        <item x="1376"/>
        <item x="1920"/>
        <item x="1703"/>
        <item x="1539"/>
        <item x="1750"/>
        <item x="997"/>
        <item x="1605"/>
        <item x="1809"/>
        <item x="1651"/>
        <item x="1196"/>
        <item x="117"/>
        <item x="86"/>
        <item x="1731"/>
        <item x="1863"/>
        <item x="1715"/>
        <item x="2235"/>
        <item x="138"/>
        <item x="1309"/>
        <item x="1830"/>
        <item x="1861"/>
        <item x="29"/>
        <item x="1634"/>
        <item x="1732"/>
        <item x="1030"/>
        <item x="2161"/>
        <item x="1752"/>
        <item x="1777"/>
        <item x="1926"/>
        <item x="2"/>
        <item x="1051"/>
        <item x="1903"/>
        <item x="1776"/>
        <item x="1422"/>
        <item x="1385"/>
        <item x="1411"/>
        <item x="2202"/>
        <item x="1806"/>
        <item x="345"/>
        <item x="987"/>
        <item x="57"/>
        <item x="150"/>
        <item x="159"/>
        <item x="1160"/>
        <item x="44"/>
        <item x="1755"/>
        <item x="1558"/>
        <item x="23"/>
        <item x="1188"/>
        <item x="53"/>
        <item x="1878"/>
        <item x="1745"/>
        <item x="1582"/>
        <item x="1305"/>
        <item x="2270"/>
        <item x="1676"/>
        <item x="1072"/>
        <item x="1365"/>
        <item x="1790"/>
        <item x="1814"/>
        <item x="1766"/>
        <item x="1657"/>
        <item x="1077"/>
        <item x="1723"/>
        <item x="1393"/>
        <item x="119"/>
        <item x="149"/>
        <item x="1016"/>
        <item x="42"/>
        <item x="143"/>
        <item x="1783"/>
        <item x="1499"/>
        <item x="1"/>
        <item x="1545"/>
        <item x="1932"/>
        <item x="994"/>
        <item x="1509"/>
        <item x="1762"/>
        <item x="1515"/>
        <item x="1697"/>
        <item x="1769"/>
        <item x="1253"/>
        <item x="2172"/>
        <item x="1544"/>
        <item x="2166"/>
        <item x="1234"/>
        <item x="381"/>
        <item x="382"/>
        <item x="1633"/>
        <item x="1049"/>
        <item x="1768"/>
        <item x="964"/>
        <item x="28"/>
        <item x="1895"/>
        <item x="1313"/>
        <item x="2204"/>
        <item x="1106"/>
        <item x="136"/>
        <item x="47"/>
        <item x="1654"/>
        <item x="217"/>
        <item x="1315"/>
        <item x="1097"/>
        <item x="1679"/>
        <item x="985"/>
        <item x="2281"/>
        <item x="1486"/>
        <item x="1023"/>
        <item x="1096"/>
        <item x="2229"/>
        <item x="1832"/>
        <item x="685"/>
        <item x="1091"/>
        <item x="1524"/>
        <item x="1736"/>
        <item x="7"/>
        <item x="1162"/>
        <item x="1230"/>
        <item x="2267"/>
        <item x="24"/>
        <item x="1759"/>
        <item x="1702"/>
        <item x="134"/>
        <item x="175"/>
        <item x="146"/>
        <item x="1367"/>
        <item x="1198"/>
        <item x="554"/>
        <item x="26"/>
        <item x="172"/>
        <item x="1265"/>
        <item x="1057"/>
        <item x="189"/>
        <item x="1825"/>
        <item x="1568"/>
        <item x="1303"/>
        <item x="2162"/>
        <item x="1130"/>
        <item x="113"/>
        <item x="1795"/>
        <item x="986"/>
        <item x="1588"/>
        <item x="1325"/>
        <item x="1015"/>
        <item x="1637"/>
        <item x="40"/>
        <item x="1771"/>
        <item x="1821"/>
        <item x="532"/>
        <item x="349"/>
        <item x="1729"/>
        <item x="1425"/>
        <item x="38"/>
        <item x="1918"/>
        <item x="140"/>
        <item x="20"/>
        <item x="1503"/>
        <item x="167"/>
        <item x="1417"/>
        <item x="1175"/>
        <item x="1138"/>
        <item x="2232"/>
        <item x="2258"/>
        <item x="1052"/>
        <item x="1782"/>
        <item x="1916"/>
        <item x="1738"/>
        <item x="1100"/>
        <item x="1820"/>
        <item x="39"/>
        <item x="1536"/>
        <item x="989"/>
        <item x="1840"/>
        <item x="1321"/>
        <item x="1641"/>
        <item x="684"/>
        <item x="1026"/>
        <item x="81"/>
        <item x="2244"/>
        <item x="1577"/>
        <item x="564"/>
        <item x="1383"/>
        <item x="135"/>
        <item x="176"/>
        <item x="122"/>
        <item x="1894"/>
        <item x="1680"/>
        <item x="1406"/>
        <item x="1187"/>
        <item x="31"/>
        <item x="1388"/>
        <item x="1395"/>
        <item x="48"/>
        <item x="1164"/>
        <item x="1034"/>
        <item x="1934"/>
        <item x="1693"/>
        <item x="896"/>
        <item x="1065"/>
        <item x="1200"/>
        <item x="499"/>
        <item x="194"/>
        <item x="148"/>
        <item x="1643"/>
        <item x="1784"/>
        <item x="1292"/>
        <item x="1695"/>
        <item x="1686"/>
        <item x="1849"/>
        <item x="1377"/>
        <item x="1567"/>
        <item x="1930"/>
        <item x="37"/>
        <item x="1569"/>
        <item x="1714"/>
        <item x="1387"/>
        <item x="1416"/>
        <item x="2219"/>
        <item x="186"/>
        <item x="1031"/>
        <item x="155"/>
        <item x="1134"/>
        <item x="1190"/>
        <item x="1442"/>
        <item x="562"/>
        <item x="1081"/>
        <item x="1378"/>
        <item x="1687"/>
        <item x="680"/>
        <item x="899"/>
        <item x="982"/>
        <item x="2321"/>
        <item x="1087"/>
        <item x="27"/>
        <item x="56"/>
        <item x="1359"/>
        <item x="1890"/>
        <item x="1581"/>
        <item x="1584"/>
        <item x="1873"/>
        <item x="121"/>
        <item x="153"/>
        <item x="1099"/>
        <item x="123"/>
        <item x="2262"/>
        <item x="1860"/>
        <item x="1865"/>
        <item x="892"/>
        <item x="1624"/>
        <item x="1045"/>
        <item x="1199"/>
        <item x="50"/>
        <item x="991"/>
        <item x="1488"/>
        <item x="1815"/>
        <item x="1409"/>
        <item x="1271"/>
        <item x="1487"/>
        <item x="43"/>
        <item x="1709"/>
        <item x="1107"/>
        <item x="1646"/>
        <item x="1829"/>
        <item x="1672"/>
        <item x="125"/>
        <item x="59"/>
        <item x="58"/>
        <item x="129"/>
        <item x="94"/>
        <item x="1307"/>
        <item x="1852"/>
        <item x="1937"/>
        <item x="555"/>
        <item x="389"/>
        <item x="1302"/>
        <item x="51"/>
        <item x="656"/>
        <item x="1614"/>
        <item x="1047"/>
        <item x="1753"/>
        <item x="1744"/>
        <item x="996"/>
        <item x="1598"/>
        <item x="1073"/>
        <item x="983"/>
        <item x="1767"/>
        <item x="1572"/>
        <item x="1236"/>
        <item x="1413"/>
        <item x="180"/>
        <item x="87"/>
        <item x="1101"/>
        <item x="1407"/>
        <item x="1808"/>
        <item x="2237"/>
        <item x="558"/>
        <item x="1122"/>
        <item x="1803"/>
        <item x="1713"/>
        <item x="546"/>
        <item x="1727"/>
        <item x="1919"/>
        <item x="1291"/>
        <item x="1728"/>
        <item x="1677"/>
        <item x="895"/>
        <item x="2205"/>
        <item x="1363"/>
        <item x="840"/>
        <item x="1846"/>
        <item x="1005"/>
        <item x="128"/>
        <item x="78"/>
        <item x="1056"/>
        <item x="1778"/>
        <item x="1639"/>
        <item x="1125"/>
        <item x="1688"/>
        <item x="1218"/>
        <item x="66"/>
        <item x="1600"/>
        <item x="1717"/>
        <item x="1126"/>
        <item x="1596"/>
        <item x="33"/>
        <item x="1157"/>
        <item x="557"/>
        <item x="1754"/>
        <item x="30"/>
        <item x="1414"/>
        <item x="1139"/>
        <item x="1289"/>
        <item x="545"/>
        <item x="1700"/>
        <item x="1095"/>
        <item x="1874"/>
        <item x="565"/>
        <item x="1418"/>
        <item x="1902"/>
        <item x="1301"/>
        <item x="1875"/>
        <item x="1905"/>
        <item x="1698"/>
        <item x="131"/>
        <item x="152"/>
        <item x="1933"/>
        <item x="905"/>
        <item x="2330"/>
        <item x="2223"/>
        <item x="173"/>
        <item x="1039"/>
        <item x="1370"/>
        <item x="32"/>
        <item x="1017"/>
        <item x="1850"/>
        <item x="36"/>
        <item x="1038"/>
        <item x="536"/>
        <item x="1554"/>
        <item x="1127"/>
        <item x="522"/>
        <item x="1166"/>
        <item x="1233"/>
        <item x="1585"/>
        <item x="1163"/>
        <item x="1898"/>
        <item x="1392"/>
        <item x="92"/>
        <item x="1474"/>
        <item x="1627"/>
        <item x="1786"/>
        <item x="60"/>
        <item x="1415"/>
        <item x="1623"/>
        <item x="1725"/>
        <item x="1885"/>
        <item x="1010"/>
        <item x="41"/>
        <item x="922"/>
        <item x="1876"/>
        <item x="1327"/>
        <item x="988"/>
        <item x="1082"/>
        <item x="1845"/>
        <item x="873"/>
        <item x="1317"/>
        <item x="1928"/>
        <item x="1109"/>
        <item x="1663"/>
        <item x="1021"/>
        <item x="1104"/>
        <item x="1159"/>
        <item x="1193"/>
        <item x="1857"/>
        <item x="137"/>
        <item x="690"/>
        <item x="2320"/>
        <item x="1191"/>
        <item x="1884"/>
        <item x="1917"/>
        <item x="141"/>
        <item x="1773"/>
        <item x="1906"/>
        <item x="1553"/>
        <item x="1492"/>
        <item x="1758"/>
        <item x="2296"/>
        <item x="967"/>
        <item x="1475"/>
        <item x="1546"/>
        <item x="1207"/>
        <item x="537"/>
        <item x="1931"/>
        <item x="1028"/>
        <item x="530"/>
        <item x="2163"/>
        <item x="1041"/>
        <item x="1293"/>
        <item x="1792"/>
        <item x="1094"/>
        <item x="116"/>
        <item x="75"/>
        <item x="2218"/>
        <item x="1110"/>
        <item x="193"/>
        <item x="1774"/>
        <item x="1816"/>
        <item x="130"/>
        <item x="785"/>
        <item x="1664"/>
        <item x="1211"/>
        <item x="1793"/>
        <item x="1708"/>
        <item x="1277"/>
        <item x="977"/>
        <item x="1381"/>
        <item x="534"/>
        <item x="2224"/>
        <item x="2241"/>
        <item x="969"/>
        <item x="1320"/>
        <item x="559"/>
        <item x="1497"/>
        <item x="2337"/>
        <item x="1915"/>
        <item x="1556"/>
        <item x="1491"/>
        <item x="67"/>
        <item x="1410"/>
        <item x="1118"/>
        <item x="1571"/>
        <item x="1092"/>
        <item x="1294"/>
        <item x="1757"/>
        <item x="527"/>
        <item x="380"/>
        <item x="1264"/>
        <item x="1889"/>
        <item x="1172"/>
        <item x="1232"/>
        <item x="544"/>
        <item x="454"/>
        <item x="177"/>
        <item x="179"/>
        <item x="1652"/>
        <item x="1000"/>
        <item x="1254"/>
        <item x="170"/>
        <item x="62"/>
        <item x="190"/>
        <item x="1116"/>
        <item x="1551"/>
        <item x="1403"/>
        <item x="1050"/>
        <item x="1683"/>
        <item x="665"/>
        <item x="2156"/>
        <item x="1044"/>
        <item x="1601"/>
        <item x="1513"/>
        <item x="1326"/>
        <item x="346"/>
        <item x="1862"/>
        <item x="1701"/>
        <item x="1900"/>
        <item x="2240"/>
        <item x="100"/>
        <item x="61"/>
        <item x="976"/>
        <item x="1448"/>
        <item x="64"/>
        <item x="1685"/>
        <item x="1008"/>
        <item x="1261"/>
        <item x="1893"/>
        <item x="1438"/>
        <item x="1747"/>
        <item x="82"/>
        <item x="1711"/>
        <item x="1040"/>
        <item x="496"/>
        <item x="1037"/>
        <item x="1888"/>
        <item x="1384"/>
        <item x="1391"/>
        <item x="547"/>
        <item x="151"/>
        <item x="124"/>
        <item x="1521"/>
        <item x="63"/>
        <item x="166"/>
        <item x="1603"/>
        <item x="1812"/>
        <item x="174"/>
        <item x="1324"/>
        <item x="990"/>
        <item x="1827"/>
        <item x="1712"/>
        <item x="978"/>
        <item x="1173"/>
        <item x="1178"/>
        <item x="1231"/>
        <item x="1854"/>
        <item x="1847"/>
        <item x="1935"/>
        <item x="1251"/>
        <item x="2341"/>
        <item x="2261"/>
        <item x="1135"/>
        <item x="1449"/>
        <item x="1112"/>
        <item x="1770"/>
        <item x="531"/>
        <item x="171"/>
        <item x="103"/>
        <item x="479"/>
        <item x="1785"/>
        <item x="126"/>
        <item x="1076"/>
        <item x="154"/>
        <item x="1093"/>
        <item x="921"/>
        <item x="1435"/>
        <item x="1296"/>
        <item x="1555"/>
        <item x="981"/>
        <item x="2282"/>
        <item x="1341"/>
        <item x="1622"/>
        <item x="1936"/>
        <item x="560"/>
        <item x="185"/>
        <item x="110"/>
        <item x="1179"/>
        <item x="824"/>
        <item x="1642"/>
        <item x="543"/>
        <item x="266"/>
        <item x="65"/>
        <item x="1158"/>
        <item x="168"/>
        <item x="1886"/>
        <item x="1043"/>
        <item x="1079"/>
        <item x="1691"/>
        <item x="2212"/>
        <item x="35"/>
        <item x="1003"/>
        <item x="1390"/>
        <item x="1724"/>
        <item x="999"/>
        <item x="1495"/>
        <item x="1789"/>
        <item x="118"/>
        <item x="497"/>
        <item x="387"/>
        <item x="1405"/>
        <item x="1781"/>
        <item x="1696"/>
        <item x="1314"/>
        <item x="102"/>
        <item x="525"/>
        <item x="383"/>
        <item x="1145"/>
        <item x="1235"/>
        <item x="1626"/>
        <item x="1668"/>
        <item x="1591"/>
        <item x="1617"/>
        <item x="1137"/>
        <item x="1141"/>
        <item x="1212"/>
        <item x="1070"/>
        <item x="1858"/>
        <item x="1586"/>
        <item x="1897"/>
        <item x="1285"/>
        <item x="1461"/>
        <item x="1011"/>
        <item x="1765"/>
        <item x="84"/>
        <item x="1019"/>
        <item x="1913"/>
        <item x="1451"/>
        <item x="1800"/>
        <item x="1429"/>
        <item x="1328"/>
        <item x="2336"/>
        <item x="1468"/>
        <item x="1183"/>
        <item x="1597"/>
        <item x="1269"/>
        <item x="1061"/>
        <item x="132"/>
        <item x="1802"/>
        <item x="1665"/>
        <item x="968"/>
        <item x="1119"/>
        <item x="556"/>
        <item x="2243"/>
        <item x="182"/>
        <item x="908"/>
        <item x="842"/>
        <item x="1421"/>
        <item x="1801"/>
        <item x="93"/>
        <item x="1304"/>
        <item x="1250"/>
        <item x="1098"/>
        <item x="1400"/>
        <item x="1908"/>
        <item x="1458"/>
        <item x="1721"/>
        <item x="1761"/>
        <item x="156"/>
        <item x="1131"/>
        <item x="1208"/>
        <item x="1482"/>
        <item x="971"/>
        <item x="566"/>
        <item x="1078"/>
        <item x="1197"/>
        <item x="776"/>
        <item x="1871"/>
        <item x="1027"/>
        <item x="521"/>
        <item x="1629"/>
        <item x="1907"/>
        <item x="112"/>
        <item x="1870"/>
        <item x="1837"/>
        <item x="529"/>
        <item x="1310"/>
        <item x="1128"/>
        <item x="1444"/>
        <item x="1213"/>
        <item x="1480"/>
        <item x="1807"/>
        <item x="953"/>
        <item x="1064"/>
        <item x="609"/>
        <item x="1143"/>
        <item x="1201"/>
        <item x="1681"/>
        <item x="1851"/>
        <item x="1371"/>
        <item x="1632"/>
        <item x="229"/>
        <item x="1836"/>
        <item x="196"/>
        <item x="1615"/>
        <item x="1457"/>
        <item x="548"/>
        <item x="1904"/>
        <item x="1006"/>
        <item x="1022"/>
        <item x="1675"/>
        <item x="1042"/>
        <item x="974"/>
        <item x="1105"/>
        <item x="1055"/>
        <item x="1142"/>
        <item x="1226"/>
        <item x="1447"/>
        <item x="980"/>
        <item x="1374"/>
        <item x="1217"/>
        <item x="800"/>
        <item x="1404"/>
        <item x="1117"/>
        <item x="1194"/>
        <item x="195"/>
        <item x="962"/>
        <item x="1562"/>
        <item x="1927"/>
        <item x="1720"/>
        <item x="1817"/>
        <item x="614"/>
        <item x="192"/>
        <item x="1123"/>
        <item x="848"/>
        <item x="1007"/>
        <item x="1348"/>
        <item x="99"/>
        <item x="1247"/>
        <item x="1844"/>
        <item x="227"/>
        <item x="1362"/>
        <item x="1397"/>
        <item x="509"/>
        <item x="1256"/>
        <item x="2260"/>
        <item x="2248"/>
        <item x="1684"/>
        <item x="528"/>
        <item x="1312"/>
        <item x="1053"/>
        <item x="350"/>
        <item x="1518"/>
        <item x="1648"/>
        <item x="970"/>
        <item x="1656"/>
        <item x="1456"/>
        <item x="975"/>
        <item x="1559"/>
        <item x="1036"/>
        <item x="553"/>
        <item x="1267"/>
        <item x="463"/>
        <item x="1308"/>
        <item x="1195"/>
        <item x="1439"/>
        <item x="1506"/>
        <item x="1184"/>
        <item x="77"/>
        <item x="825"/>
        <item x="1910"/>
        <item x="960"/>
        <item x="538"/>
        <item x="1046"/>
        <item x="920"/>
        <item x="1035"/>
        <item x="998"/>
        <item x="1655"/>
        <item x="1621"/>
        <item x="363"/>
        <item x="1189"/>
        <item x="1297"/>
        <item x="165"/>
        <item x="1147"/>
        <item x="1224"/>
        <item x="686"/>
        <item x="1069"/>
        <item x="1361"/>
        <item x="1498"/>
        <item x="672"/>
        <item x="1430"/>
        <item x="178"/>
        <item x="1368"/>
        <item x="782"/>
        <item x="1001"/>
        <item x="1866"/>
        <item x="620"/>
        <item x="586"/>
        <item x="951"/>
        <item x="98"/>
        <item x="1121"/>
        <item x="2324"/>
        <item x="1828"/>
        <item x="1550"/>
        <item x="1169"/>
        <item x="1241"/>
        <item x="604"/>
        <item x="1613"/>
        <item x="1804"/>
        <item x="1780"/>
        <item x="1255"/>
        <item x="1877"/>
        <item x="70"/>
        <item x="2217"/>
        <item x="1337"/>
        <item x="495"/>
        <item x="1671"/>
        <item x="1899"/>
        <item x="1726"/>
        <item x="1500"/>
        <item x="550"/>
        <item x="898"/>
        <item x="1462"/>
        <item x="993"/>
        <item x="1508"/>
        <item x="158"/>
        <item x="1912"/>
        <item x="520"/>
        <item x="1511"/>
        <item x="1826"/>
        <item x="799"/>
        <item x="1742"/>
        <item x="526"/>
        <item x="1245"/>
        <item x="1485"/>
        <item x="1338"/>
        <item x="524"/>
        <item x="1182"/>
        <item x="947"/>
        <item x="2286"/>
        <item x="1299"/>
        <item x="1929"/>
        <item x="1424"/>
        <item x="1673"/>
        <item x="1473"/>
        <item x="1129"/>
        <item x="516"/>
        <item x="823"/>
        <item x="1811"/>
        <item x="2293"/>
        <item x="535"/>
        <item x="841"/>
        <item x="351"/>
        <item x="197"/>
        <item x="694"/>
        <item x="1481"/>
        <item x="1215"/>
        <item x="76"/>
        <item x="891"/>
        <item x="897"/>
        <item x="1882"/>
        <item x="1565"/>
        <item x="1364"/>
        <item x="1009"/>
        <item x="2188"/>
        <item x="1573"/>
        <item x="1437"/>
        <item x="105"/>
        <item x="523"/>
        <item x="1471"/>
        <item x="1113"/>
        <item x="519"/>
        <item x="348"/>
        <item x="802"/>
        <item x="1756"/>
        <item x="183"/>
        <item x="2339"/>
        <item x="1764"/>
        <item x="900"/>
        <item x="1062"/>
        <item x="846"/>
        <item x="127"/>
        <item x="1186"/>
        <item x="965"/>
        <item x="1306"/>
        <item x="1068"/>
        <item x="567"/>
        <item x="1288"/>
        <item x="68"/>
        <item x="791"/>
        <item x="1114"/>
        <item x="385"/>
        <item x="1566"/>
        <item x="228"/>
        <item x="669"/>
        <item x="2272"/>
        <item x="1479"/>
        <item x="1682"/>
        <item x="1839"/>
        <item x="934"/>
        <item x="918"/>
        <item x="2292"/>
        <item x="1214"/>
        <item x="259"/>
        <item x="69"/>
        <item x="2338"/>
        <item x="1177"/>
        <item x="1868"/>
        <item x="827"/>
        <item x="1192"/>
        <item x="1909"/>
        <item x="549"/>
        <item x="1358"/>
        <item x="1610"/>
        <item x="1859"/>
        <item x="1262"/>
        <item x="911"/>
        <item x="114"/>
        <item x="1493"/>
        <item x="1505"/>
        <item x="1914"/>
        <item x="1530"/>
        <item x="396"/>
        <item x="1238"/>
        <item x="797"/>
        <item x="1737"/>
        <item x="1332"/>
        <item x="539"/>
        <item x="2207"/>
        <item x="1360"/>
        <item x="889"/>
        <item x="518"/>
        <item x="1263"/>
        <item x="1453"/>
        <item x="2271"/>
        <item x="878"/>
        <item x="674"/>
        <item x="607"/>
        <item x="1161"/>
        <item x="831"/>
        <item x="1171"/>
        <item x="1229"/>
        <item x="1071"/>
        <item x="1124"/>
        <item x="1280"/>
        <item x="888"/>
        <item x="1335"/>
        <item x="1678"/>
        <item x="533"/>
        <item x="513"/>
        <item x="498"/>
        <item x="1018"/>
        <item x="71"/>
        <item x="707"/>
        <item x="388"/>
        <item x="1452"/>
        <item x="723"/>
        <item x="74"/>
        <item x="1608"/>
        <item x="2297"/>
        <item x="1443"/>
        <item x="109"/>
        <item x="1103"/>
        <item x="1258"/>
        <item x="397"/>
        <item x="1228"/>
        <item x="270"/>
        <item x="979"/>
        <item x="1331"/>
        <item x="1722"/>
        <item x="2211"/>
        <item x="368"/>
        <item x="617"/>
        <item x="611"/>
        <item x="1791"/>
        <item x="184"/>
        <item x="97"/>
        <item x="96"/>
        <item x="1399"/>
        <item x="1156"/>
        <item x="1290"/>
        <item x="267"/>
        <item x="1455"/>
        <item x="1259"/>
        <item x="917"/>
        <item x="1692"/>
        <item x="667"/>
        <item x="1382"/>
        <item x="188"/>
        <item x="1690"/>
        <item x="1353"/>
        <item x="540"/>
        <item x="1661"/>
        <item x="505"/>
        <item x="1083"/>
        <item x="1512"/>
        <item x="1560"/>
        <item x="1248"/>
        <item x="928"/>
        <item x="671"/>
        <item x="1204"/>
        <item x="210"/>
        <item x="1066"/>
        <item x="829"/>
        <item x="1220"/>
        <item x="1336"/>
        <item x="274"/>
        <item x="512"/>
        <item x="1372"/>
        <item x="506"/>
        <item x="2230"/>
        <item x="1379"/>
        <item x="450"/>
        <item x="88"/>
        <item x="894"/>
        <item x="795"/>
        <item x="1223"/>
        <item x="961"/>
        <item x="834"/>
        <item x="935"/>
        <item x="1180"/>
        <item x="1856"/>
        <item x="1667"/>
        <item x="1432"/>
        <item x="515"/>
        <item x="386"/>
        <item x="1227"/>
        <item x="1330"/>
        <item x="1144"/>
        <item x="673"/>
        <item x="1366"/>
        <item x="1002"/>
        <item x="1060"/>
        <item x="1662"/>
        <item x="668"/>
        <item x="884"/>
        <item x="514"/>
        <item x="352"/>
        <item x="616"/>
        <item x="1219"/>
        <item x="370"/>
        <item x="1532"/>
        <item x="1496"/>
        <item x="1436"/>
        <item x="2168"/>
        <item x="209"/>
        <item x="1284"/>
        <item x="1619"/>
        <item x="1666"/>
        <item x="2174"/>
        <item x="1346"/>
        <item x="2288"/>
        <item x="612"/>
        <item x="818"/>
        <item x="1085"/>
        <item x="503"/>
        <item x="904"/>
        <item x="466"/>
        <item x="1268"/>
        <item x="234"/>
        <item x="1146"/>
        <item x="1463"/>
        <item x="610"/>
        <item x="2342"/>
        <item x="592"/>
        <item x="163"/>
        <item x="271"/>
        <item x="1640"/>
        <item x="893"/>
        <item x="480"/>
        <item x="1561"/>
        <item x="469"/>
        <item x="1887"/>
        <item x="937"/>
        <item x="1133"/>
        <item x="959"/>
        <item x="1115"/>
        <item x="218"/>
        <item x="1167"/>
        <item x="1148"/>
        <item x="1153"/>
        <item x="844"/>
        <item x="762"/>
        <item x="372"/>
        <item x="856"/>
        <item x="801"/>
        <item x="571"/>
        <item x="854"/>
        <item x="473"/>
        <item x="1329"/>
        <item x="1579"/>
        <item x="1574"/>
        <item x="1602"/>
        <item x="202"/>
        <item x="1607"/>
        <item x="615"/>
        <item x="1275"/>
        <item x="826"/>
        <item x="1242"/>
        <item x="572"/>
        <item x="101"/>
        <item x="880"/>
        <item x="1467"/>
        <item x="1181"/>
        <item x="792"/>
        <item x="263"/>
        <item x="767"/>
        <item x="219"/>
        <item x="1270"/>
        <item x="1748"/>
        <item x="973"/>
        <item x="815"/>
        <item x="1185"/>
        <item x="910"/>
        <item x="882"/>
        <item x="1464"/>
        <item x="1431"/>
        <item x="1519"/>
        <item x="517"/>
        <item x="1426"/>
        <item x="90"/>
        <item x="2222"/>
        <item x="1334"/>
        <item x="542"/>
        <item x="347"/>
        <item x="765"/>
        <item x="814"/>
        <item x="378"/>
        <item x="1225"/>
        <item x="902"/>
        <item x="907"/>
        <item x="1240"/>
        <item x="95"/>
        <item x="108"/>
        <item x="1630"/>
        <item x="231"/>
        <item x="482"/>
        <item x="784"/>
        <item x="1111"/>
        <item x="490"/>
        <item x="1514"/>
        <item x="199"/>
        <item x="688"/>
        <item x="500"/>
        <item x="952"/>
        <item x="886"/>
        <item x="1210"/>
        <item x="919"/>
        <item x="1564"/>
        <item x="1168"/>
        <item x="467"/>
        <item x="605"/>
        <item x="613"/>
        <item x="1527"/>
        <item x="1523"/>
        <item x="1347"/>
        <item x="2287"/>
        <item x="924"/>
        <item x="216"/>
        <item x="1295"/>
        <item x="903"/>
        <item x="2283"/>
        <item x="1659"/>
        <item x="1252"/>
        <item x="957"/>
        <item x="478"/>
        <item x="1154"/>
        <item x="843"/>
        <item x="661"/>
        <item x="1170"/>
        <item x="1059"/>
        <item x="1618"/>
        <item x="775"/>
        <item x="451"/>
        <item x="1108"/>
        <item x="1543"/>
        <item x="232"/>
        <item x="1594"/>
        <item x="847"/>
        <item x="1396"/>
        <item x="606"/>
        <item x="1879"/>
        <item x="632"/>
        <item x="1246"/>
        <item x="624"/>
        <item x="104"/>
        <item x="648"/>
        <item x="1074"/>
        <item x="915"/>
        <item x="465"/>
        <item x="936"/>
        <item x="468"/>
        <item x="1529"/>
        <item x="601"/>
        <item x="946"/>
        <item x="1576"/>
        <item x="1501"/>
        <item x="1243"/>
        <item x="783"/>
        <item x="1174"/>
        <item x="1276"/>
        <item x="223"/>
        <item x="398"/>
        <item x="1644"/>
        <item x="1612"/>
        <item x="619"/>
        <item x="198"/>
        <item x="663"/>
        <item x="774"/>
        <item x="1351"/>
        <item x="89"/>
        <item x="353"/>
        <item x="379"/>
        <item x="933"/>
        <item x="1132"/>
        <item x="1901"/>
        <item x="687"/>
        <item x="2195"/>
        <item x="803"/>
        <item x="1575"/>
        <item x="477"/>
        <item x="268"/>
        <item x="1344"/>
        <item x="1152"/>
        <item x="1763"/>
        <item x="885"/>
        <item x="1155"/>
        <item x="1272"/>
        <item x="881"/>
        <item x="445"/>
        <item x="916"/>
        <item x="679"/>
        <item x="375"/>
        <item x="376"/>
        <item x="262"/>
        <item x="764"/>
        <item x="757"/>
        <item x="692"/>
        <item x="476"/>
        <item x="494"/>
        <item x="369"/>
        <item x="475"/>
        <item x="689"/>
        <item x="1369"/>
        <item x="938"/>
        <item x="1516"/>
        <item x="2196"/>
        <item x="901"/>
        <item x="462"/>
        <item x="364"/>
        <item x="1660"/>
        <item x="91"/>
        <item x="2210"/>
        <item x="573"/>
        <item x="906"/>
        <item x="623"/>
        <item x="890"/>
        <item x="212"/>
        <item x="481"/>
        <item x="406"/>
        <item x="879"/>
        <item x="750"/>
        <item x="233"/>
        <item x="1570"/>
        <item x="1484"/>
        <item x="798"/>
        <item x="111"/>
        <item x="832"/>
        <item x="923"/>
        <item x="72"/>
        <item x="569"/>
        <item x="1165"/>
        <item x="2221"/>
        <item x="1502"/>
        <item x="1592"/>
        <item x="2323"/>
        <item x="603"/>
        <item x="639"/>
        <item x="1477"/>
        <item x="942"/>
        <item x="552"/>
        <item x="1311"/>
        <item x="2238"/>
        <item x="1278"/>
        <item x="772"/>
        <item x="590"/>
        <item x="1465"/>
        <item x="1606"/>
        <item x="1670"/>
        <item x="838"/>
        <item x="449"/>
        <item x="813"/>
        <item x="945"/>
        <item x="213"/>
        <item x="344"/>
        <item x="702"/>
        <item x="1221"/>
        <item x="2302"/>
        <item x="205"/>
        <item x="541"/>
        <item x="794"/>
        <item x="1356"/>
        <item x="1279"/>
        <item x="1244"/>
        <item x="927"/>
        <item x="743"/>
        <item x="1504"/>
        <item x="930"/>
        <item x="958"/>
        <item x="1282"/>
        <item x="1286"/>
        <item x="1520"/>
        <item x="1540"/>
        <item x="474"/>
        <item x="1779"/>
        <item x="602"/>
        <item x="781"/>
        <item x="2316"/>
        <item x="621"/>
        <item x="1281"/>
        <item x="260"/>
        <item x="230"/>
        <item x="1590"/>
        <item x="440"/>
        <item x="371"/>
        <item x="675"/>
        <item x="1593"/>
        <item x="822"/>
        <item x="433"/>
        <item x="727"/>
        <item x="2245"/>
        <item x="932"/>
        <item x="1342"/>
        <item x="1209"/>
        <item x="362"/>
        <item x="608"/>
        <item x="1441"/>
        <item x="1120"/>
        <item x="2206"/>
        <item x="106"/>
        <item x="1446"/>
        <item x="570"/>
        <item x="678"/>
        <item x="307"/>
        <item x="849"/>
        <item x="1537"/>
        <item x="806"/>
        <item x="618"/>
        <item x="1375"/>
        <item x="761"/>
        <item x="2155"/>
        <item x="412"/>
        <item x="1075"/>
        <item x="1794"/>
        <item x="929"/>
        <item x="1249"/>
        <item x="875"/>
        <item x="753"/>
        <item x="1102"/>
        <item x="963"/>
        <item x="403"/>
        <item x="1896"/>
        <item x="1517"/>
        <item x="470"/>
        <item x="395"/>
        <item x="793"/>
        <item x="876"/>
        <item x="666"/>
        <item x="1340"/>
        <item x="504"/>
        <item x="374"/>
        <item x="511"/>
        <item x="444"/>
        <item x="1345"/>
        <item x="622"/>
        <item x="222"/>
        <item x="728"/>
        <item x="704"/>
        <item x="337"/>
        <item x="1599"/>
        <item x="1583"/>
        <item x="1350"/>
        <item x="926"/>
        <item x="1578"/>
        <item x="833"/>
        <item x="939"/>
        <item x="659"/>
        <item x="796"/>
        <item x="442"/>
        <item x="1428"/>
        <item x="755"/>
        <item x="507"/>
        <item x="367"/>
        <item x="956"/>
        <item x="264"/>
        <item x="327"/>
        <item x="206"/>
        <item x="862"/>
        <item x="1797"/>
        <item x="2209"/>
        <item x="2227"/>
        <item x="664"/>
        <item x="766"/>
        <item x="373"/>
        <item x="591"/>
        <item x="107"/>
        <item x="226"/>
        <item x="203"/>
        <item x="768"/>
        <item x="1149"/>
        <item x="657"/>
        <item x="471"/>
        <item x="811"/>
        <item x="377"/>
        <item x="860"/>
        <item x="2269"/>
        <item x="780"/>
        <item x="1476"/>
        <item x="786"/>
        <item x="777"/>
        <item x="1525"/>
        <item x="1287"/>
        <item x="2317"/>
        <item x="448"/>
        <item x="1616"/>
        <item x="207"/>
        <item x="2310"/>
        <item x="472"/>
        <item x="950"/>
        <item x="1460"/>
        <item x="225"/>
        <item x="1466"/>
        <item x="2273"/>
        <item x="735"/>
        <item x="261"/>
        <item x="779"/>
        <item x="502"/>
        <item x="645"/>
        <item x="864"/>
        <item x="1628"/>
        <item x="751"/>
        <item x="941"/>
        <item x="1273"/>
        <item x="807"/>
        <item x="1260"/>
        <item x="1203"/>
        <item x="701"/>
        <item x="703"/>
        <item x="2340"/>
        <item x="365"/>
        <item x="1674"/>
        <item x="1440"/>
        <item x="164"/>
        <item x="441"/>
        <item x="754"/>
        <item x="712"/>
        <item x="948"/>
        <item x="2216"/>
        <item x="366"/>
        <item x="580"/>
        <item x="1510"/>
        <item x="1818"/>
        <item x="741"/>
        <item x="1454"/>
        <item x="887"/>
        <item x="931"/>
        <item x="925"/>
        <item x="1402"/>
        <item x="295"/>
        <item x="660"/>
        <item x="358"/>
        <item x="789"/>
        <item x="401"/>
        <item x="769"/>
        <item x="670"/>
        <item x="877"/>
        <item x="820"/>
        <item x="1911"/>
        <item x="1333"/>
        <item x="361"/>
        <item x="651"/>
        <item x="649"/>
        <item x="407"/>
        <item x="759"/>
        <item x="914"/>
        <item x="2250"/>
        <item x="2239"/>
        <item x="1427"/>
        <item x="763"/>
        <item x="646"/>
        <item x="805"/>
        <item x="944"/>
        <item x="863"/>
        <item x="839"/>
        <item x="1445"/>
        <item x="1587"/>
        <item x="866"/>
        <item x="972"/>
        <item x="201"/>
        <item x="452"/>
        <item x="1547"/>
        <item x="574"/>
        <item x="662"/>
        <item x="636"/>
        <item x="1533"/>
        <item x="2276"/>
        <item x="1625"/>
        <item x="1531"/>
        <item x="220"/>
        <item x="1526"/>
        <item x="700"/>
        <item x="756"/>
        <item x="758"/>
        <item x="693"/>
        <item x="943"/>
        <item x="265"/>
        <item x="288"/>
        <item x="486"/>
        <item x="949"/>
        <item x="446"/>
        <item x="730"/>
        <item x="1507"/>
        <item x="676"/>
        <item x="296"/>
        <item x="870"/>
        <item x="1343"/>
        <item x="1470"/>
        <item x="1609"/>
        <item x="725"/>
        <item x="415"/>
        <item x="787"/>
        <item x="1522"/>
        <item x="426"/>
        <item x="1274"/>
        <item x="773"/>
        <item x="2213"/>
        <item x="464"/>
        <item x="393"/>
        <item x="286"/>
        <item x="420"/>
        <item x="453"/>
        <item x="215"/>
        <item x="778"/>
        <item x="275"/>
        <item x="1923"/>
        <item x="770"/>
        <item x="390"/>
        <item x="283"/>
        <item x="273"/>
        <item x="579"/>
        <item x="2290"/>
        <item x="384"/>
        <item x="460"/>
        <item x="208"/>
        <item x="2252"/>
        <item x="708"/>
        <item x="1538"/>
        <item x="718"/>
        <item x="455"/>
        <item x="810"/>
        <item x="1349"/>
        <item x="872"/>
        <item x="2249"/>
        <item x="355"/>
        <item x="658"/>
        <item x="740"/>
        <item x="510"/>
        <item x="211"/>
        <item x="691"/>
        <item x="912"/>
        <item x="1380"/>
        <item x="642"/>
        <item x="1541"/>
        <item x="568"/>
        <item x="359"/>
        <item x="1611"/>
        <item x="640"/>
        <item x="853"/>
        <item x="771"/>
        <item x="868"/>
        <item x="242"/>
        <item x="1450"/>
        <item x="200"/>
        <item x="434"/>
        <item x="1483"/>
        <item x="816"/>
        <item x="858"/>
        <item x="1150"/>
        <item x="1216"/>
        <item x="828"/>
        <item x="940"/>
        <item x="1631"/>
        <item x="984"/>
        <item x="2280"/>
        <item x="697"/>
        <item x="254"/>
        <item x="647"/>
        <item x="583"/>
        <item x="852"/>
        <item x="2275"/>
        <item x="821"/>
        <item x="1478"/>
        <item x="677"/>
        <item x="909"/>
        <item x="456"/>
        <item x="747"/>
        <item x="1151"/>
        <item x="1283"/>
        <item x="788"/>
        <item x="705"/>
        <item x="235"/>
        <item x="859"/>
        <item x="328"/>
        <item x="731"/>
        <item x="1459"/>
        <item x="722"/>
        <item x="221"/>
        <item x="695"/>
        <item x="317"/>
        <item x="706"/>
        <item x="501"/>
        <item x="435"/>
        <item x="258"/>
        <item x="966"/>
        <item x="1357"/>
        <item x="281"/>
        <item x="655"/>
        <item x="240"/>
        <item x="1620"/>
        <item x="459"/>
        <item x="2208"/>
        <item x="400"/>
        <item x="739"/>
        <item x="955"/>
        <item x="1548"/>
        <item x="724"/>
        <item x="576"/>
        <item x="310"/>
        <item x="720"/>
        <item x="817"/>
        <item x="324"/>
        <item x="710"/>
        <item x="1355"/>
        <item x="1206"/>
        <item x="404"/>
        <item x="857"/>
        <item x="1604"/>
        <item x="715"/>
        <item x="241"/>
        <item x="869"/>
        <item x="749"/>
        <item x="417"/>
        <item x="204"/>
        <item x="913"/>
        <item x="239"/>
        <item x="461"/>
        <item x="575"/>
        <item x="493"/>
        <item x="836"/>
        <item x="855"/>
        <item x="746"/>
        <item x="653"/>
        <item x="809"/>
        <item x="709"/>
        <item x="737"/>
        <item x="508"/>
        <item x="835"/>
        <item x="865"/>
        <item x="808"/>
        <item x="1595"/>
        <item x="748"/>
        <item x="257"/>
        <item x="585"/>
        <item x="1354"/>
        <item x="294"/>
        <item x="333"/>
        <item x="594"/>
        <item x="323"/>
        <item x="1730"/>
        <item x="224"/>
        <item x="637"/>
        <item x="73"/>
        <item x="326"/>
        <item x="424"/>
        <item x="713"/>
        <item x="742"/>
        <item x="1798"/>
        <item x="760"/>
        <item x="2298"/>
        <item x="1528"/>
        <item x="830"/>
        <item x="845"/>
        <item x="883"/>
        <item x="551"/>
        <item x="334"/>
        <item x="447"/>
        <item x="954"/>
        <item x="246"/>
        <item x="357"/>
        <item x="736"/>
        <item x="408"/>
        <item x="593"/>
        <item x="293"/>
        <item x="2256"/>
        <item x="721"/>
        <item x="588"/>
        <item x="2277"/>
        <item x="1352"/>
        <item x="726"/>
        <item x="409"/>
        <item x="719"/>
        <item x="744"/>
        <item x="430"/>
        <item x="413"/>
        <item x="309"/>
        <item x="419"/>
        <item x="1489"/>
        <item x="638"/>
        <item x="439"/>
        <item x="641"/>
        <item x="716"/>
        <item x="2169"/>
        <item x="421"/>
        <item x="253"/>
        <item x="251"/>
        <item x="587"/>
        <item x="329"/>
        <item x="321"/>
        <item x="738"/>
        <item x="628"/>
        <item x="405"/>
        <item x="745"/>
        <item x="306"/>
        <item x="582"/>
        <item x="635"/>
        <item x="729"/>
        <item x="874"/>
        <item x="458"/>
        <item x="627"/>
        <item x="431"/>
        <item x="331"/>
        <item x="867"/>
        <item x="644"/>
        <item x="650"/>
        <item x="2049"/>
        <item x="699"/>
        <item x="625"/>
        <item x="596"/>
        <item x="399"/>
        <item x="819"/>
        <item x="595"/>
        <item x="414"/>
        <item x="733"/>
        <item x="2304"/>
        <item x="2189"/>
        <item x="698"/>
        <item x="1494"/>
        <item x="717"/>
        <item x="2285"/>
        <item x="244"/>
        <item x="654"/>
        <item x="1490"/>
        <item x="1472"/>
        <item x="429"/>
        <item x="1205"/>
        <item x="714"/>
        <item x="272"/>
        <item x="577"/>
        <item x="457"/>
        <item x="1922"/>
        <item x="2141"/>
        <item x="732"/>
        <item x="1739"/>
        <item x="394"/>
        <item x="316"/>
        <item x="311"/>
        <item x="277"/>
        <item x="861"/>
        <item x="871"/>
        <item x="584"/>
        <item x="2259"/>
        <item x="427"/>
        <item x="308"/>
        <item x="790"/>
        <item x="276"/>
        <item x="280"/>
        <item x="630"/>
        <item x="339"/>
        <item x="248"/>
        <item x="2215"/>
        <item x="1880"/>
        <item x="255"/>
        <item x="643"/>
        <item x="256"/>
        <item x="436"/>
        <item x="600"/>
        <item x="2274"/>
        <item x="290"/>
        <item x="418"/>
        <item x="2214"/>
        <item x="752"/>
        <item x="250"/>
        <item x="269"/>
        <item x="2255"/>
        <item x="2265"/>
        <item x="1855"/>
        <item x="634"/>
        <item x="238"/>
        <item x="330"/>
        <item x="2334"/>
        <item x="214"/>
        <item x="2295"/>
        <item x="287"/>
        <item x="850"/>
        <item x="402"/>
        <item x="2182"/>
        <item x="578"/>
        <item x="297"/>
        <item x="804"/>
        <item x="320"/>
        <item x="304"/>
        <item x="652"/>
        <item x="711"/>
        <item x="812"/>
        <item x="360"/>
        <item x="325"/>
        <item x="291"/>
        <item x="282"/>
        <item x="343"/>
        <item x="302"/>
        <item x="1869"/>
        <item x="392"/>
        <item x="2278"/>
        <item x="1810"/>
        <item x="589"/>
        <item x="1469"/>
        <item x="2331"/>
        <item x="696"/>
        <item x="633"/>
        <item x="391"/>
        <item x="598"/>
        <item x="438"/>
        <item x="837"/>
        <item x="278"/>
        <item x="1772"/>
        <item x="301"/>
        <item x="581"/>
        <item x="626"/>
        <item x="322"/>
        <item x="314"/>
        <item x="411"/>
        <item x="851"/>
        <item x="245"/>
        <item x="285"/>
        <item x="315"/>
        <item x="341"/>
        <item x="305"/>
        <item x="734"/>
        <item x="342"/>
        <item x="416"/>
        <item x="631"/>
        <item x="1843"/>
        <item x="313"/>
        <item x="338"/>
        <item x="2183"/>
        <item x="354"/>
        <item x="483"/>
        <item x="428"/>
        <item x="1834"/>
        <item x="443"/>
        <item x="252"/>
        <item x="410"/>
        <item x="2279"/>
        <item x="356"/>
        <item x="243"/>
        <item x="437"/>
        <item x="1743"/>
        <item x="2294"/>
        <item x="2257"/>
        <item x="292"/>
        <item x="2139"/>
        <item x="332"/>
        <item x="597"/>
        <item x="319"/>
        <item x="2329"/>
        <item x="279"/>
        <item x="489"/>
        <item x="629"/>
        <item x="2144"/>
        <item x="487"/>
        <item x="2181"/>
        <item x="312"/>
        <item x="425"/>
        <item x="599"/>
        <item x="2197"/>
        <item x="422"/>
        <item x="299"/>
        <item x="336"/>
        <item x="2308"/>
        <item x="303"/>
        <item x="318"/>
        <item x="2175"/>
        <item x="249"/>
        <item x="2171"/>
        <item x="340"/>
        <item x="289"/>
        <item x="2311"/>
        <item x="2301"/>
        <item x="284"/>
        <item x="2289"/>
        <item x="2312"/>
        <item x="432"/>
        <item x="298"/>
        <item x="2268"/>
        <item x="2322"/>
        <item x="2170"/>
        <item x="2193"/>
        <item x="2251"/>
        <item x="2198"/>
        <item x="2142"/>
        <item x="2303"/>
        <item x="300"/>
        <item x="2094"/>
        <item x="423"/>
        <item x="247"/>
        <item x="237"/>
        <item x="2200"/>
        <item x="2332"/>
        <item x="1734"/>
        <item x="2328"/>
        <item x="335"/>
        <item x="484"/>
        <item x="2299"/>
        <item x="1883"/>
        <item x="1972"/>
        <item x="1853"/>
        <item x="2199"/>
        <item x="2089"/>
        <item x="2291"/>
        <item x="2228"/>
        <item x="2201"/>
        <item x="2052"/>
        <item x="2184"/>
        <item x="1775"/>
        <item x="1943"/>
        <item x="2194"/>
        <item x="2306"/>
        <item x="2158"/>
        <item x="2186"/>
        <item x="1974"/>
        <item x="2263"/>
        <item x="2053"/>
        <item x="1751"/>
        <item x="2318"/>
        <item x="2050"/>
        <item x="2325"/>
        <item x="2112"/>
        <item x="2101"/>
        <item x="2128"/>
        <item x="2185"/>
        <item x="2167"/>
        <item x="2114"/>
        <item x="2191"/>
        <item x="2143"/>
        <item x="2190"/>
        <item x="2095"/>
        <item x="492"/>
        <item x="1970"/>
        <item x="2116"/>
        <item x="1975"/>
        <item x="1969"/>
        <item x="2192"/>
        <item x="2313"/>
        <item x="1971"/>
        <item x="2231"/>
        <item x="2333"/>
        <item x="2117"/>
        <item x="2138"/>
        <item x="2137"/>
        <item x="2097"/>
        <item x="491"/>
        <item x="2160"/>
        <item x="2086"/>
        <item x="1973"/>
        <item x="1942"/>
        <item x="2104"/>
        <item x="2042"/>
        <item x="2335"/>
        <item x="2111"/>
        <item x="2048"/>
        <item x="2051"/>
        <item x="2187"/>
        <item x="2115"/>
        <item x="2129"/>
        <item x="2326"/>
        <item x="2091"/>
        <item x="2140"/>
        <item x="2126"/>
        <item x="2118"/>
        <item x="2054"/>
        <item x="2125"/>
        <item x="2133"/>
        <item x="2059"/>
        <item x="1941"/>
        <item x="2103"/>
        <item x="2098"/>
        <item x="2090"/>
        <item x="2088"/>
        <item x="2102"/>
        <item x="2056"/>
        <item x="2093"/>
        <item x="236"/>
        <item x="2079"/>
        <item x="2100"/>
        <item x="2060"/>
        <item x="2109"/>
        <item x="1976"/>
        <item x="2146"/>
        <item x="2123"/>
        <item x="2315"/>
        <item x="2075"/>
        <item x="1977"/>
        <item x="2314"/>
        <item x="2081"/>
        <item x="2067"/>
        <item x="2041"/>
        <item x="2157"/>
        <item x="2035"/>
        <item x="2307"/>
        <item x="2074"/>
        <item x="2045"/>
        <item x="2092"/>
        <item x="2122"/>
        <item x="2080"/>
        <item x="1949"/>
        <item x="2110"/>
        <item x="1940"/>
        <item x="2120"/>
        <item x="2077"/>
        <item x="2087"/>
        <item x="1938"/>
        <item x="2284"/>
        <item x="2154"/>
        <item x="2047"/>
        <item x="2134"/>
        <item x="2034"/>
        <item x="2177"/>
        <item x="2130"/>
        <item x="2061"/>
        <item x="2058"/>
        <item x="1944"/>
        <item x="1939"/>
        <item x="485"/>
        <item x="1948"/>
        <item x="2113"/>
        <item x="2136"/>
        <item x="2153"/>
        <item x="2055"/>
        <item x="2046"/>
        <item x="2096"/>
        <item x="1835"/>
        <item x="2084"/>
        <item x="2145"/>
        <item x="2127"/>
        <item x="2135"/>
        <item x="2124"/>
        <item x="2068"/>
        <item x="2082"/>
        <item x="488"/>
        <item x="2327"/>
        <item x="2069"/>
        <item x="2033"/>
        <item x="2063"/>
        <item x="2076"/>
        <item x="1945"/>
        <item x="2105"/>
        <item x="2018"/>
        <item x="2043"/>
        <item x="2078"/>
        <item x="2057"/>
        <item x="2147"/>
        <item x="1892"/>
        <item x="2108"/>
        <item x="2085"/>
        <item x="2121"/>
        <item x="2070"/>
        <item x="2309"/>
        <item x="2148"/>
        <item x="2099"/>
        <item x="2178"/>
        <item x="2132"/>
        <item x="2106"/>
        <item x="1947"/>
        <item x="2032"/>
        <item x="2131"/>
        <item x="2065"/>
        <item x="2176"/>
        <item x="2319"/>
        <item x="2159"/>
        <item x="1961"/>
        <item x="2150"/>
        <item x="2040"/>
        <item x="2028"/>
        <item x="2013"/>
        <item x="2305"/>
        <item x="2083"/>
        <item x="2062"/>
        <item x="2039"/>
        <item x="2037"/>
        <item x="1950"/>
        <item x="1978"/>
        <item x="1954"/>
        <item x="2031"/>
        <item x="2300"/>
        <item x="1956"/>
        <item x="2179"/>
        <item x="2073"/>
        <item x="2044"/>
        <item x="1963"/>
        <item x="2151"/>
        <item x="2107"/>
        <item x="2020"/>
        <item x="2072"/>
        <item x="1962"/>
        <item x="2014"/>
        <item x="1968"/>
        <item x="1957"/>
        <item x="2066"/>
        <item x="2026"/>
        <item x="2180"/>
        <item x="2071"/>
        <item x="1955"/>
        <item x="2017"/>
        <item x="2027"/>
        <item x="2064"/>
        <item x="1984"/>
        <item x="1952"/>
        <item x="2029"/>
        <item x="1953"/>
        <item x="2025"/>
        <item x="2119"/>
        <item x="2015"/>
        <item x="1965"/>
        <item x="1983"/>
        <item x="1966"/>
        <item x="1964"/>
        <item x="2149"/>
        <item x="2000"/>
        <item x="1999"/>
        <item x="2038"/>
        <item x="2016"/>
        <item x="2024"/>
        <item x="1946"/>
        <item x="1958"/>
        <item x="1951"/>
        <item x="1960"/>
        <item x="1985"/>
        <item x="2030"/>
        <item x="2009"/>
        <item x="2036"/>
        <item x="1979"/>
        <item x="1959"/>
        <item x="2022"/>
        <item x="1980"/>
        <item x="1981"/>
        <item x="2152"/>
        <item x="2021"/>
        <item x="1967"/>
        <item x="2002"/>
        <item x="1982"/>
        <item x="2023"/>
        <item x="2005"/>
        <item x="1987"/>
        <item x="2011"/>
        <item x="1988"/>
        <item x="2006"/>
        <item x="1986"/>
        <item x="2004"/>
        <item x="2008"/>
        <item x="2001"/>
        <item x="1996"/>
        <item x="1992"/>
        <item x="2019"/>
        <item x="2012"/>
        <item x="1993"/>
        <item x="1998"/>
        <item x="2010"/>
        <item x="2003"/>
        <item x="1989"/>
        <item x="1997"/>
        <item x="2007"/>
        <item x="1990"/>
        <item x="1995"/>
        <item x="1991"/>
        <item x="1994"/>
        <item t="default"/>
      </items>
    </pivotField>
    <pivotField dataField="1" numFmtId="1" showAll="0">
      <items count="91">
        <item x="0"/>
        <item x="1"/>
        <item x="2"/>
        <item x="3"/>
        <item x="6"/>
        <item x="7"/>
        <item x="5"/>
        <item x="4"/>
        <item x="11"/>
        <item x="8"/>
        <item x="10"/>
        <item x="14"/>
        <item x="9"/>
        <item x="12"/>
        <item x="13"/>
        <item x="22"/>
        <item x="15"/>
        <item x="20"/>
        <item x="19"/>
        <item x="23"/>
        <item x="18"/>
        <item x="29"/>
        <item x="24"/>
        <item x="16"/>
        <item x="40"/>
        <item x="21"/>
        <item x="37"/>
        <item x="44"/>
        <item x="26"/>
        <item x="47"/>
        <item x="25"/>
        <item x="17"/>
        <item x="46"/>
        <item x="32"/>
        <item x="31"/>
        <item x="43"/>
        <item x="33"/>
        <item x="38"/>
        <item x="27"/>
        <item x="34"/>
        <item x="39"/>
        <item x="58"/>
        <item x="48"/>
        <item x="35"/>
        <item x="28"/>
        <item x="56"/>
        <item x="68"/>
        <item x="30"/>
        <item x="72"/>
        <item x="53"/>
        <item x="54"/>
        <item x="42"/>
        <item x="36"/>
        <item x="45"/>
        <item x="51"/>
        <item x="61"/>
        <item x="49"/>
        <item x="59"/>
        <item x="50"/>
        <item x="57"/>
        <item x="71"/>
        <item x="64"/>
        <item x="62"/>
        <item x="73"/>
        <item x="66"/>
        <item x="65"/>
        <item x="55"/>
        <item x="63"/>
        <item x="60"/>
        <item x="74"/>
        <item x="75"/>
        <item x="69"/>
        <item x="52"/>
        <item x="70"/>
        <item x="83"/>
        <item x="89"/>
        <item x="67"/>
        <item x="79"/>
        <item x="85"/>
        <item x="41"/>
        <item x="88"/>
        <item x="82"/>
        <item x="80"/>
        <item x="77"/>
        <item x="76"/>
        <item x="87"/>
        <item x="84"/>
        <item x="86"/>
        <item x="78"/>
        <item x="81"/>
        <item t="default"/>
      </items>
    </pivotField>
    <pivotField numFmtId="44" showAll="0"/>
    <pivotField numFmtId="9" showAll="0"/>
    <pivotField numFmtId="1" showAll="0"/>
    <pivotField numFmtId="44" showAll="0"/>
    <pivotField showAll="0"/>
    <pivotField numFmtId="44" showAll="0"/>
    <pivotField numFmtId="1" showAll="0"/>
    <pivotField numFmtId="44" showAll="0"/>
    <pivotField numFmtId="1" showAll="0"/>
    <pivotField numFmtId="44" showAll="0"/>
    <pivotField numFmtId="164" showAll="0"/>
    <pivotField numFmtId="44" showAll="0"/>
    <pivotField numFmtId="1" showAll="0"/>
    <pivotField numFmtId="44" showAll="0"/>
    <pivotField numFmtId="1" showAll="0"/>
    <pivotField numFmtId="44" showAll="0"/>
  </pivotFields>
  <rowFields count="1">
    <field x="3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COMPARENDOS" fld="4" baseField="0" baseItem="0" numFmtId="165"/>
    <dataField name="Suma de EXONERACIONES" fld="6" baseField="0" baseItem="0" numFmtId="165"/>
  </dataFields>
  <formats count="6">
    <format dxfId="70">
      <pivotArea collapsedLevelsAreSubtotals="1" fieldPosition="0">
        <references count="1">
          <reference field="3" count="0"/>
        </references>
      </pivotArea>
    </format>
    <format dxfId="69">
      <pivotArea grandRow="1" outline="0" collapsedLevelsAreSubtotals="1" fieldPosition="0"/>
    </format>
    <format dxfId="68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67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66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65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20" name="Tabla20" displayName="Tabla20" ref="A1:B16" totalsRowShown="0">
  <autoFilter ref="A1:B16"/>
  <tableColumns count="2">
    <tableColumn id="1" name="AÑO" dataDxfId="56">
      <calculatedColumnFormula>'ANALISIS ANUAL'!A3</calculatedColumnFormula>
    </tableColumn>
    <tableColumn id="2" name="EXONERADOS" dataDxfId="55" dataCellStyle="Porcentaje">
      <calculatedColumnFormula>GETPIVOTDATA("Suma de EXONERACIONES",'ANALISIS ANUAL'!C3,"AÑO",A2)/GETPIVOTDATA("Suma de COMPARENDOS",'ANALISIS ANUAL'!B3,"AÑO",A2)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3" name="Tabla23" displayName="Tabla23" ref="A18:B33" totalsRowShown="0">
  <autoFilter ref="A18:B33"/>
  <tableColumns count="2">
    <tableColumn id="1" name="AÑO" dataDxfId="54">
      <calculatedColumnFormula>'ANALISIS ANUAL'!A21</calculatedColumnFormula>
    </tableColumn>
    <tableColumn id="2" name="PROMEDIO DIARIO" dataDxfId="53">
      <calculatedColumnFormula>GETPIVOTDATA("Promedio de COMPARENDOS2",'ANALISIS ANUAL'!C21,"AÑO",'ANALISIS ANUAL'!A21)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2" name="Tabla2" displayName="Tabla2" ref="A36:C51" totalsRowShown="0">
  <autoFilter ref="A36:C51"/>
  <tableColumns count="3">
    <tableColumn id="1" name="AÑO" dataDxfId="18">
      <calculatedColumnFormula>'ANALISIS ANUAL'!A39</calculatedColumnFormula>
    </tableColumn>
    <tableColumn id="2" name="CON RESOLUCION" dataDxfId="17" dataCellStyle="Porcentaje">
      <calculatedColumnFormula>GETPIVOTDATA("Suma de SIMIT CON RESOLUCION",'ANALISIS ANUAL'!C39,"AÑO",'ANALISIS ANUAL'!A39)/GETPIVOTDATA("Suma de COMPARENDOS",'ANALISIS ANUAL'!B39,"AÑO",'ANALISIS ANUAL'!A39)</calculatedColumnFormula>
    </tableColumn>
    <tableColumn id="3" name="SIN RESOLUCION" dataDxfId="16" dataCellStyle="Porcentaje">
      <calculatedColumnFormula>GETPIVOTDATA("Suma de SIMIT SIN RESOLUCION",'ANALISIS ANUAL'!D39,"AÑO",'ANALISIS ANUAL'!A39)/GETPIVOTDATA("Suma de COMPARENDOS",'ANALISIS ANUAL'!B39,"AÑO",'ANALISIS ANUAL'!A39)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Tabla205" displayName="Tabla205" ref="A54:B69" totalsRowShown="0">
  <autoFilter ref="A54:B69"/>
  <tableColumns count="2">
    <tableColumn id="1" name="AÑO" dataDxfId="12">
      <calculatedColumnFormula>'ANALISIS ANUAL'!A58</calculatedColumnFormula>
    </tableColumn>
    <tableColumn id="2" name="EXONERADOS" dataDxfId="11" dataCellStyle="Moneda [0]">
      <calculatedColumnFormula>GETPIVOTDATA("V. EXONERACIONES",'ANALISIS ANUAL'!B58,"AÑO",'ANALISIS ANUAL'!A58)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Tabla5" displayName="Tabla5" ref="A72:C87" totalsRowShown="0">
  <autoFilter ref="A72:C87"/>
  <tableColumns count="3">
    <tableColumn id="1" name="AÑO" dataDxfId="7">
      <calculatedColumnFormula>'ANALISIS ANUAL'!A76</calculatedColumnFormula>
    </tableColumn>
    <tableColumn id="2" name="RECAUDOS LOCALES" dataDxfId="6" dataCellStyle="Moneda [0]">
      <calculatedColumnFormula>'ANALISIS ANUAL'!B76</calculatedColumnFormula>
    </tableColumn>
    <tableColumn id="3" name="RECAUDOS EXTERNOS" dataDxfId="5" dataCellStyle="Moneda [0]">
      <calculatedColumnFormula>'ANALISIS ANUAL'!C76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8" name="Tabla59" displayName="Tabla59" ref="A90:D105" totalsRowShown="0">
  <autoFilter ref="A90:D105"/>
  <tableColumns count="4">
    <tableColumn id="1" name="AÑO" dataDxfId="3">
      <calculatedColumnFormula>'ANALISIS ANUAL'!A76</calculatedColumnFormula>
    </tableColumn>
    <tableColumn id="2" name="RECAUDOS LOCALES" dataDxfId="2" dataCellStyle="Moneda [0]">
      <calculatedColumnFormula>'ANALISIS ANUAL'!B76</calculatedColumnFormula>
    </tableColumn>
    <tableColumn id="3" name="RECAUDOS EXTERNOS" dataDxfId="1" dataCellStyle="Moneda [0]">
      <calculatedColumnFormula>'ANALISIS ANUAL'!C76</calculatedColumnFormula>
    </tableColumn>
    <tableColumn id="4" name="DIAS" dataDxfId="0" dataCellStyle="Moneda [0]">
      <calculatedColumnFormula>(Tabla59[[#This Row],[RECAUDOS LOCALES]]+Tabla59[[#This Row],[RECAUDOS EXTERNOS]])/'ANALISIS ANUAL'!D76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1" name="Tabla1" displayName="Tabla1" ref="A1:V4941" totalsRowShown="0">
  <autoFilter ref="A1:V4941"/>
  <tableColumns count="22">
    <tableColumn id="1" name="FECHA" dataDxfId="52"/>
    <tableColumn id="2" name="DIA" dataDxfId="51"/>
    <tableColumn id="3" name="MES" dataDxfId="50"/>
    <tableColumn id="28" name="AÑO" dataDxfId="49">
      <calculatedColumnFormula>YEAR(Tabla1[[#This Row],[FECHA]])</calculatedColumnFormula>
    </tableColumn>
    <tableColumn id="12" name="COMPARENDOS" dataDxfId="48">
      <calculatedColumnFormula>IFERROR(VLOOKUP(Tabla1[[#This Row],[FECHA]],'COMPARENDOS TOTALES'!A:D,4,FALSE),0)</calculatedColumnFormula>
    </tableColumn>
    <tableColumn id="16" name="V. COMPARENDOS" dataCellStyle="Moneda">
      <calculatedColumnFormula>IFERROR(VLOOKUP(Tabla1[[#This Row],[FECHA]],'COMPARENDOS TOTALES'!A:D,3,FALSE),0)</calculatedColumnFormula>
    </tableColumn>
    <tableColumn id="14" name="EXONERACIONES" dataDxfId="47">
      <calculatedColumnFormula>IFERROR(VLOOKUP(Tabla1[[#This Row],[FECHA]],EXONERACIONES!A:D,4,FALSE),0)</calculatedColumnFormula>
    </tableColumn>
    <tableColumn id="17" name="V. EXONERACIONES" dataCellStyle="Moneda">
      <calculatedColumnFormula>IFERROR(VLOOKUP(Tabla1[[#This Row],[FECHA]],EXONERACIONES!A:D,3,FALSE),0)</calculatedColumnFormula>
    </tableColumn>
    <tableColumn id="13" name="SIMIT CON RESOLUCION" dataDxfId="46">
      <calculatedColumnFormula>IFERROR(VLOOKUP(Tabla1[[#This Row],[FECHA]],'SIMIT CON RES'!A:D,4,FALSE),0)</calculatedColumnFormula>
    </tableColumn>
    <tableColumn id="18" name="V. SIMIT CON RESOLUCION" dataCellStyle="Moneda">
      <calculatedColumnFormula>IFERROR(VLOOKUP(Tabla1[[#This Row],[FECHA]],'SIMIT CON RES'!A:D,3,FALSE),0)</calculatedColumnFormula>
    </tableColumn>
    <tableColumn id="11" name="SIMIT SIN RESOLUCION" dataDxfId="45">
      <calculatedColumnFormula>IFERROR(VLOOKUP(Tabla1[[#This Row],[FECHA]],'SIMIT SIN RES'!A:D,4,FALSE),0)</calculatedColumnFormula>
    </tableColumn>
    <tableColumn id="19" name="V. SIMIT SIN RESOLUCION" dataCellStyle="Moneda">
      <calculatedColumnFormula>IFERROR(VLOOKUP(Tabla1[[#This Row],[FECHA]],'SIMIT SIN RES'!A:D,3,FALSE),0)</calculatedColumnFormula>
    </tableColumn>
    <tableColumn id="15" name="RECAUDOS COMPARENDOS" dataDxfId="44">
      <calculatedColumnFormula>IFERROR(VLOOKUP(Tabla1[[#This Row],[FECHA]],'RECAUDOS DE COMPARENDOS'!A:D,4,FALSE),0)</calculatedColumnFormula>
    </tableColumn>
    <tableColumn id="20" name="V. RECAUDOS COMPARENDOS" dataCellStyle="Moneda">
      <calculatedColumnFormula>IFERROR(VLOOKUP(Tabla1[[#This Row],[FECHA]],'RECAUDOS DE COMPARENDOS'!A:D,3,FALSE),0)</calculatedColumnFormula>
    </tableColumn>
    <tableColumn id="21" name="RECAUDOS RESOLUCIONES" dataDxfId="43">
      <calculatedColumnFormula>IFERROR(VLOOKUP(Tabla1[[#This Row],[FECHA]],'RECAUDOS DE RESOLUCIONES'!A:D,4,FALSE),0)</calculatedColumnFormula>
    </tableColumn>
    <tableColumn id="22" name="V. RECAUDOS RESOLUCIONES" dataCellStyle="Moneda">
      <calculatedColumnFormula>IFERROR(VLOOKUP(Tabla1[[#This Row],[FECHA]],'RECAUDOS DE RESOLUCIONES'!A:D,3,FALSE),0)</calculatedColumnFormula>
    </tableColumn>
    <tableColumn id="29" name="DIFERENCIA COMPARENDOS" dataDxfId="42" dataCellStyle="Moneda">
      <calculatedColumnFormula>Tabla1[[#This Row],[COMPARENDOS]]-(Tabla1[[#This Row],[EXONERACIONES]]+Tabla1[[#This Row],[SIMIT CON RESOLUCION]]+Tabla1[[#This Row],[SIMIT SIN RESOLUCION]]+Tabla1[[#This Row],[RECAUDOS COMPARENDOS]]+Tabla1[[#This Row],[RECAUDOS RESOLUCIONES]])</calculatedColumnFormula>
    </tableColumn>
    <tableColumn id="30" name="V. DIFERENCIA COMPARENDOS" dataDxfId="41" dataCellStyle="Moneda">
      <calculatedColumnFormula>Tabla1[V. COMPARENDOS]-(Tabla1[V. EXONERACIONES]+Tabla1[[#This Row],[V. SIMIT CON RESOLUCION]]+Tabla1[[#This Row],[V. SIMIT SIN RESOLUCION]]+Tabla1[[#This Row],[V. RECAUDOS COMPARENDOS]]+Tabla1[[#This Row],[V. RECAUDOS RESOLUCIONES]])</calculatedColumnFormula>
    </tableColumn>
    <tableColumn id="23" name="RECAUDOS LOCALES" dataDxfId="40" dataCellStyle="Moneda">
      <calculatedColumnFormula>IFERROR(VLOOKUP(Tabla1[[#This Row],[FECHA]],'RECAUDOS LOCALES'!A:D,4,FALSE),0)</calculatedColumnFormula>
    </tableColumn>
    <tableColumn id="24" name="V. RECAUDOS LOCALES" dataCellStyle="Moneda">
      <calculatedColumnFormula>IFERROR(VLOOKUP(Tabla1[[#This Row],[FECHA]],'RECAUDOS LOCALES'!A:D,3,FALSE),0)</calculatedColumnFormula>
    </tableColumn>
    <tableColumn id="25" name="RECAUDOS EXTERNOS" dataDxfId="39" dataCellStyle="Moneda">
      <calculatedColumnFormula>IFERROR(VLOOKUP(Tabla1[[#This Row],[FECHA]],'RECAUDOS EXTERNOS'!A:D,4,FALSE),0)</calculatedColumnFormula>
    </tableColumn>
    <tableColumn id="26" name="V. RECAUDOS EXTERNOS" dataCellStyle="Moneda">
      <calculatedColumnFormula>IFERROR(VLOOKUP(Tabla1[[#This Row],[FECHA]],'RECAUDOS EXTERNOS'!A:D,3,FALSE),0)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3" name="Tabla3" displayName="Tabla3" ref="A1:D510" totalsRowShown="0">
  <autoFilter ref="A1:D510"/>
  <tableColumns count="4">
    <tableColumn id="1" name="fecha" dataDxfId="38"/>
    <tableColumn id="2" name="dia"/>
    <tableColumn id="3" name="cartera"/>
    <tableColumn id="4" name="cantidad_comparendos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id="10" name="Tabla411" displayName="Tabla411" ref="A1:D2194" totalsRowShown="0">
  <autoFilter ref="A1:D2194"/>
  <tableColumns count="4">
    <tableColumn id="1" name="fecha" dataDxfId="37"/>
    <tableColumn id="2" name="dia"/>
    <tableColumn id="3" name="cartera"/>
    <tableColumn id="4" name="cantidad_comparendos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id="11" name="Tabla512" displayName="Tabla512" ref="A1:D2617" totalsRowShown="0">
  <autoFilter ref="A1:D2617"/>
  <tableColumns count="4">
    <tableColumn id="1" name="fecha" dataDxfId="36"/>
    <tableColumn id="2" name="dia"/>
    <tableColumn id="3" name="cartera"/>
    <tableColumn id="4" name="cantidad_comparendos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id="12" name="Tabla613" displayName="Tabla613" ref="A1:D4200" totalsRowShown="0">
  <autoFilter ref="A1:D4200"/>
  <tableColumns count="4">
    <tableColumn id="1" name="fecha" dataDxfId="35"/>
    <tableColumn id="2" name="dia"/>
    <tableColumn id="3" name="cartera"/>
    <tableColumn id="4" name="cantidad_comparendos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id="7" name="Tabla7" displayName="Tabla7" ref="A1:D1693" totalsRowShown="0">
  <autoFilter ref="A1:D1693"/>
  <tableColumns count="4">
    <tableColumn id="1" name="fecha" dataDxfId="34"/>
    <tableColumn id="2" name="dia"/>
    <tableColumn id="3" name="cartera"/>
    <tableColumn id="4" name="cantidad_comparendos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id="13" name="Tabla13" displayName="Tabla13" ref="A1:D250" totalsRowShown="0" headerRowDxfId="33" headerRowBorderDxfId="32" tableBorderDxfId="31">
  <autoFilter ref="A1:D250"/>
  <tableColumns count="4">
    <tableColumn id="1" name="fecha" dataDxfId="30"/>
    <tableColumn id="2" name="dia"/>
    <tableColumn id="3" name="cartera"/>
    <tableColumn id="4" name="cantidad_comparendos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id="16" name="Tabla16" displayName="Tabla16" ref="A1:D2075" totalsRowShown="0" headerRowDxfId="29" headerRowBorderDxfId="28" tableBorderDxfId="27">
  <autoFilter ref="A1:D2075"/>
  <tableColumns count="4">
    <tableColumn id="1" name="fecha" dataDxfId="26"/>
    <tableColumn id="2" name="dia"/>
    <tableColumn id="3" name="cartera"/>
    <tableColumn id="4" name="cantidad_comparendos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id="15" name="Tabla15" displayName="Tabla15" ref="A1:D2763" totalsRowShown="0" headerRowDxfId="25" headerRowBorderDxfId="24" tableBorderDxfId="23">
  <autoFilter ref="A1:D2763"/>
  <tableColumns count="4">
    <tableColumn id="1" name="fecha" dataDxfId="22"/>
    <tableColumn id="2" name="dia"/>
    <tableColumn id="3" name="cartera"/>
    <tableColumn id="4" name="cantidad_comparendo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7" Type="http://schemas.openxmlformats.org/officeDocument/2006/relationships/table" Target="../tables/table6.xml"/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Relationship Id="rId6" Type="http://schemas.openxmlformats.org/officeDocument/2006/relationships/table" Target="../tables/table5.xml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6"/>
  <sheetViews>
    <sheetView tabSelected="1" workbookViewId="0">
      <selection activeCell="E89" sqref="E89"/>
    </sheetView>
  </sheetViews>
  <sheetFormatPr baseColWidth="10" defaultRowHeight="15" x14ac:dyDescent="0.25"/>
  <cols>
    <col min="1" max="1" width="7.42578125" bestFit="1" customWidth="1"/>
    <col min="2" max="2" width="20.85546875" customWidth="1"/>
    <col min="3" max="3" width="22.42578125" customWidth="1"/>
    <col min="4" max="4" width="14.5703125" customWidth="1"/>
  </cols>
  <sheetData>
    <row r="1" spans="1:2" x14ac:dyDescent="0.25">
      <c r="A1" s="5" t="s">
        <v>41</v>
      </c>
      <c r="B1" s="13" t="s">
        <v>11</v>
      </c>
    </row>
    <row r="2" spans="1:2" x14ac:dyDescent="0.25">
      <c r="A2" s="5">
        <f>'ANALISIS ANUAL'!A3</f>
        <v>2002</v>
      </c>
      <c r="B2" s="13">
        <f>GETPIVOTDATA("Suma de EXONERACIONES",'ANALISIS ANUAL'!C3,"AÑO",A2)/GETPIVOTDATA("Suma de COMPARENDOS",'ANALISIS ANUAL'!B3,"AÑO",A2)</f>
        <v>0.40816326530612246</v>
      </c>
    </row>
    <row r="3" spans="1:2" x14ac:dyDescent="0.25">
      <c r="A3" s="5">
        <f>'ANALISIS ANUAL'!A4</f>
        <v>2003</v>
      </c>
      <c r="B3" s="13">
        <f>GETPIVOTDATA("Suma de EXONERACIONES",'ANALISIS ANUAL'!C4,"AÑO",A3)/GETPIVOTDATA("Suma de COMPARENDOS",'ANALISIS ANUAL'!B4,"AÑO",A3)</f>
        <v>0.70039421813403413</v>
      </c>
    </row>
    <row r="4" spans="1:2" x14ac:dyDescent="0.25">
      <c r="A4" s="5">
        <f>'ANALISIS ANUAL'!A5</f>
        <v>2004</v>
      </c>
      <c r="B4" s="13">
        <f>GETPIVOTDATA("Suma de EXONERACIONES",'ANALISIS ANUAL'!C5,"AÑO",A4)/GETPIVOTDATA("Suma de COMPARENDOS",'ANALISIS ANUAL'!B5,"AÑO",A4)</f>
        <v>0.70529506150829024</v>
      </c>
    </row>
    <row r="5" spans="1:2" x14ac:dyDescent="0.25">
      <c r="A5" s="5">
        <f>'ANALISIS ANUAL'!A6</f>
        <v>2005</v>
      </c>
      <c r="B5" s="13">
        <f>GETPIVOTDATA("Suma de EXONERACIONES",'ANALISIS ANUAL'!C6,"AÑO",A5)/GETPIVOTDATA("Suma de COMPARENDOS",'ANALISIS ANUAL'!B6,"AÑO",A5)</f>
        <v>0.70476798637718174</v>
      </c>
    </row>
    <row r="6" spans="1:2" x14ac:dyDescent="0.25">
      <c r="A6" s="5">
        <f>'ANALISIS ANUAL'!A7</f>
        <v>2006</v>
      </c>
      <c r="B6" s="13">
        <f>GETPIVOTDATA("Suma de EXONERACIONES",'ANALISIS ANUAL'!C7,"AÑO",A6)/GETPIVOTDATA("Suma de COMPARENDOS",'ANALISIS ANUAL'!B7,"AÑO",A6)</f>
        <v>0.6924161263039188</v>
      </c>
    </row>
    <row r="7" spans="1:2" x14ac:dyDescent="0.25">
      <c r="A7" s="5">
        <f>'ANALISIS ANUAL'!A8</f>
        <v>2007</v>
      </c>
      <c r="B7" s="13">
        <f>GETPIVOTDATA("Suma de EXONERACIONES",'ANALISIS ANUAL'!C8,"AÑO",A7)/GETPIVOTDATA("Suma de COMPARENDOS",'ANALISIS ANUAL'!B8,"AÑO",A7)</f>
        <v>0.465564738292011</v>
      </c>
    </row>
    <row r="8" spans="1:2" x14ac:dyDescent="0.25">
      <c r="A8" s="5">
        <f>'ANALISIS ANUAL'!A9</f>
        <v>2008</v>
      </c>
      <c r="B8" s="13">
        <f>GETPIVOTDATA("Suma de EXONERACIONES",'ANALISIS ANUAL'!C9,"AÑO",A8)/GETPIVOTDATA("Suma de COMPARENDOS",'ANALISIS ANUAL'!B9,"AÑO",A8)</f>
        <v>0.16946236559139785</v>
      </c>
    </row>
    <row r="9" spans="1:2" x14ac:dyDescent="0.25">
      <c r="A9" s="5">
        <f>'ANALISIS ANUAL'!A10</f>
        <v>2009</v>
      </c>
      <c r="B9" s="13">
        <f>GETPIVOTDATA("Suma de EXONERACIONES",'ANALISIS ANUAL'!C10,"AÑO",A9)/GETPIVOTDATA("Suma de COMPARENDOS",'ANALISIS ANUAL'!B10,"AÑO",A9)</f>
        <v>0.14333895446880271</v>
      </c>
    </row>
    <row r="10" spans="1:2" x14ac:dyDescent="0.25">
      <c r="A10" s="5">
        <f>'ANALISIS ANUAL'!A11</f>
        <v>2010</v>
      </c>
      <c r="B10" s="13">
        <f>GETPIVOTDATA("Suma de EXONERACIONES",'ANALISIS ANUAL'!C11,"AÑO",A10)/GETPIVOTDATA("Suma de COMPARENDOS",'ANALISIS ANUAL'!B11,"AÑO",A10)</f>
        <v>9.8984771573604066E-2</v>
      </c>
    </row>
    <row r="11" spans="1:2" x14ac:dyDescent="0.25">
      <c r="A11" s="5">
        <f>'ANALISIS ANUAL'!A12</f>
        <v>2011</v>
      </c>
      <c r="B11" s="13">
        <f>GETPIVOTDATA("Suma de EXONERACIONES",'ANALISIS ANUAL'!C12,"AÑO",A11)/GETPIVOTDATA("Suma de COMPARENDOS",'ANALISIS ANUAL'!B12,"AÑO",A11)</f>
        <v>5.3650665590964097E-2</v>
      </c>
    </row>
    <row r="12" spans="1:2" x14ac:dyDescent="0.25">
      <c r="A12" s="5">
        <f>'ANALISIS ANUAL'!A13</f>
        <v>2012</v>
      </c>
      <c r="B12" s="13">
        <f>GETPIVOTDATA("Suma de EXONERACIONES",'ANALISIS ANUAL'!C13,"AÑO",A12)/GETPIVOTDATA("Suma de COMPARENDOS",'ANALISIS ANUAL'!B13,"AÑO",A12)</f>
        <v>5.3979238754325261E-2</v>
      </c>
    </row>
    <row r="13" spans="1:2" x14ac:dyDescent="0.25">
      <c r="A13" s="5">
        <f>'ANALISIS ANUAL'!A14</f>
        <v>2013</v>
      </c>
      <c r="B13" s="13">
        <f>GETPIVOTDATA("Suma de EXONERACIONES",'ANALISIS ANUAL'!C14,"AÑO",A13)/GETPIVOTDATA("Suma de COMPARENDOS",'ANALISIS ANUAL'!B14,"AÑO",A13)</f>
        <v>3.3295063145809413E-2</v>
      </c>
    </row>
    <row r="14" spans="1:2" x14ac:dyDescent="0.25">
      <c r="A14" s="5">
        <f>'ANALISIS ANUAL'!A15</f>
        <v>2014</v>
      </c>
      <c r="B14" s="13">
        <f>GETPIVOTDATA("Suma de EXONERACIONES",'ANALISIS ANUAL'!C15,"AÑO",A14)/GETPIVOTDATA("Suma de COMPARENDOS",'ANALISIS ANUAL'!B15,"AÑO",A14)</f>
        <v>1.8308080808080808E-2</v>
      </c>
    </row>
    <row r="15" spans="1:2" x14ac:dyDescent="0.25">
      <c r="A15" s="5">
        <f>'ANALISIS ANUAL'!A16</f>
        <v>2015</v>
      </c>
      <c r="B15" s="13">
        <f>GETPIVOTDATA("Suma de EXONERACIONES",'ANALISIS ANUAL'!C16,"AÑO",A15)/GETPIVOTDATA("Suma de COMPARENDOS",'ANALISIS ANUAL'!B16,"AÑO",A15)</f>
        <v>0.10072841791475347</v>
      </c>
    </row>
    <row r="16" spans="1:2" x14ac:dyDescent="0.25">
      <c r="A16" s="5">
        <f>'ANALISIS ANUAL'!A17</f>
        <v>2016</v>
      </c>
      <c r="B16" s="13">
        <f>GETPIVOTDATA("Suma de EXONERACIONES",'ANALISIS ANUAL'!C17,"AÑO",A16)/GETPIVOTDATA("Suma de COMPARENDOS",'ANALISIS ANUAL'!B17,"AÑO",A16)</f>
        <v>3.3023116181326931E-3</v>
      </c>
    </row>
    <row r="18" spans="1:2" x14ac:dyDescent="0.25">
      <c r="A18" t="s">
        <v>41</v>
      </c>
      <c r="B18" t="s">
        <v>46</v>
      </c>
    </row>
    <row r="19" spans="1:2" x14ac:dyDescent="0.25">
      <c r="A19" s="5">
        <f>'ANALISIS ANUAL'!A21</f>
        <v>2002</v>
      </c>
      <c r="B19" s="10">
        <f>GETPIVOTDATA("Promedio de COMPARENDOS2",'ANALISIS ANUAL'!C21,"AÑO",'ANALISIS ANUAL'!A21)</f>
        <v>0.80327868852459017</v>
      </c>
    </row>
    <row r="20" spans="1:2" x14ac:dyDescent="0.25">
      <c r="A20" s="5">
        <f>'ANALISIS ANUAL'!A22</f>
        <v>2003</v>
      </c>
      <c r="B20" s="10">
        <f>GETPIVOTDATA("Promedio de COMPARENDOS2",'ANALISIS ANUAL'!C22,"AÑO",'ANALISIS ANUAL'!A22)</f>
        <v>2.0849315068493151</v>
      </c>
    </row>
    <row r="21" spans="1:2" x14ac:dyDescent="0.25">
      <c r="A21" s="5">
        <f>'ANALISIS ANUAL'!A23</f>
        <v>2004</v>
      </c>
      <c r="B21" s="10">
        <f>GETPIVOTDATA("Promedio de COMPARENDOS2",'ANALISIS ANUAL'!C23,"AÑO",'ANALISIS ANUAL'!A23)</f>
        <v>15.325136612021858</v>
      </c>
    </row>
    <row r="22" spans="1:2" x14ac:dyDescent="0.25">
      <c r="A22" s="5">
        <f>'ANALISIS ANUAL'!A24</f>
        <v>2005</v>
      </c>
      <c r="B22" s="10">
        <f>GETPIVOTDATA("Promedio de COMPARENDOS2",'ANALISIS ANUAL'!C24,"AÑO",'ANALISIS ANUAL'!A24)</f>
        <v>38.613698630136987</v>
      </c>
    </row>
    <row r="23" spans="1:2" x14ac:dyDescent="0.25">
      <c r="A23" s="5">
        <f>'ANALISIS ANUAL'!A25</f>
        <v>2006</v>
      </c>
      <c r="B23" s="10">
        <f>GETPIVOTDATA("Promedio de COMPARENDOS2",'ANALISIS ANUAL'!C25,"AÑO",'ANALISIS ANUAL'!A25)</f>
        <v>38.871232876712327</v>
      </c>
    </row>
    <row r="24" spans="1:2" x14ac:dyDescent="0.25">
      <c r="A24" s="5">
        <f>'ANALISIS ANUAL'!A26</f>
        <v>2007</v>
      </c>
      <c r="B24" s="10">
        <f>GETPIVOTDATA("Promedio de COMPARENDOS2",'ANALISIS ANUAL'!C26,"AÑO",'ANALISIS ANUAL'!A26)</f>
        <v>15.912328767123288</v>
      </c>
    </row>
    <row r="25" spans="1:2" x14ac:dyDescent="0.25">
      <c r="A25" s="5">
        <f>'ANALISIS ANUAL'!A27</f>
        <v>2008</v>
      </c>
      <c r="B25" s="10">
        <f>GETPIVOTDATA("Promedio de COMPARENDOS2",'ANALISIS ANUAL'!C27,"AÑO",'ANALISIS ANUAL'!A27)</f>
        <v>6.3524590163934427</v>
      </c>
    </row>
    <row r="26" spans="1:2" x14ac:dyDescent="0.25">
      <c r="A26" s="5">
        <f>'ANALISIS ANUAL'!A28</f>
        <v>2009</v>
      </c>
      <c r="B26" s="10">
        <f>GETPIVOTDATA("Promedio de COMPARENDOS2",'ANALISIS ANUAL'!C28,"AÑO",'ANALISIS ANUAL'!A28)</f>
        <v>9.7479452054794518</v>
      </c>
    </row>
    <row r="27" spans="1:2" x14ac:dyDescent="0.25">
      <c r="A27" s="5">
        <f>'ANALISIS ANUAL'!A29</f>
        <v>2010</v>
      </c>
      <c r="B27" s="10">
        <f>GETPIVOTDATA("Promedio de COMPARENDOS2",'ANALISIS ANUAL'!C29,"AÑO",'ANALISIS ANUAL'!A29)</f>
        <v>6.4767123287671229</v>
      </c>
    </row>
    <row r="28" spans="1:2" x14ac:dyDescent="0.25">
      <c r="A28" s="5">
        <f>'ANALISIS ANUAL'!A30</f>
        <v>2011</v>
      </c>
      <c r="B28" s="10">
        <f>GETPIVOTDATA("Promedio de COMPARENDOS2",'ANALISIS ANUAL'!C30,"AÑO",'ANALISIS ANUAL'!A30)</f>
        <v>6.7917808219178086</v>
      </c>
    </row>
    <row r="29" spans="1:2" x14ac:dyDescent="0.25">
      <c r="A29" s="5">
        <f>'ANALISIS ANUAL'!A31</f>
        <v>2012</v>
      </c>
      <c r="B29" s="10">
        <f>GETPIVOTDATA("Promedio de COMPARENDOS2",'ANALISIS ANUAL'!C31,"AÑO",'ANALISIS ANUAL'!A31)</f>
        <v>3.9480874316939891</v>
      </c>
    </row>
    <row r="30" spans="1:2" x14ac:dyDescent="0.25">
      <c r="A30" s="5">
        <f>'ANALISIS ANUAL'!A32</f>
        <v>2013</v>
      </c>
      <c r="B30" s="10">
        <f>GETPIVOTDATA("Promedio de COMPARENDOS2",'ANALISIS ANUAL'!C32,"AÑO",'ANALISIS ANUAL'!A32)</f>
        <v>2.3863013698630136</v>
      </c>
    </row>
    <row r="31" spans="1:2" x14ac:dyDescent="0.25">
      <c r="A31" s="5">
        <f>'ANALISIS ANUAL'!A33</f>
        <v>2014</v>
      </c>
      <c r="B31" s="10">
        <f>GETPIVOTDATA("Promedio de COMPARENDOS2",'ANALISIS ANUAL'!C33,"AÑO",'ANALISIS ANUAL'!A33)</f>
        <v>4.3397260273972602</v>
      </c>
    </row>
    <row r="32" spans="1:2" x14ac:dyDescent="0.25">
      <c r="A32" s="5">
        <f>'ANALISIS ANUAL'!A34</f>
        <v>2015</v>
      </c>
      <c r="B32" s="10">
        <f>GETPIVOTDATA("Promedio de COMPARENDOS2",'ANALISIS ANUAL'!C34,"AÑO",'ANALISIS ANUAL'!A34)</f>
        <v>113.96438356164384</v>
      </c>
    </row>
    <row r="33" spans="1:3" x14ac:dyDescent="0.25">
      <c r="A33" s="5">
        <f>'ANALISIS ANUAL'!A35</f>
        <v>2016</v>
      </c>
      <c r="B33" s="10">
        <f>GETPIVOTDATA("Promedio de COMPARENDOS2",'ANALISIS ANUAL'!C35,"AÑO",'ANALISIS ANUAL'!A35)</f>
        <v>25.427480916030536</v>
      </c>
    </row>
    <row r="36" spans="1:3" x14ac:dyDescent="0.25">
      <c r="A36" t="s">
        <v>41</v>
      </c>
      <c r="B36" t="s">
        <v>49</v>
      </c>
      <c r="C36" t="s">
        <v>50</v>
      </c>
    </row>
    <row r="37" spans="1:3" x14ac:dyDescent="0.25">
      <c r="A37" s="5">
        <f>'ANALISIS ANUAL'!A39</f>
        <v>2002</v>
      </c>
      <c r="B37" s="20">
        <f>GETPIVOTDATA("Suma de SIMIT CON RESOLUCION",'ANALISIS ANUAL'!C39,"AÑO",'ANALISIS ANUAL'!A39)/GETPIVOTDATA("Suma de COMPARENDOS",'ANALISIS ANUAL'!B39,"AÑO",'ANALISIS ANUAL'!A39)</f>
        <v>0.32653061224489793</v>
      </c>
      <c r="C37" s="19">
        <f>GETPIVOTDATA("Suma de SIMIT SIN RESOLUCION",'ANALISIS ANUAL'!D39,"AÑO",'ANALISIS ANUAL'!A39)/GETPIVOTDATA("Suma de COMPARENDOS",'ANALISIS ANUAL'!B39,"AÑO",'ANALISIS ANUAL'!A39)</f>
        <v>0</v>
      </c>
    </row>
    <row r="38" spans="1:3" x14ac:dyDescent="0.25">
      <c r="A38" s="5">
        <f>'ANALISIS ANUAL'!A40</f>
        <v>2003</v>
      </c>
      <c r="B38" s="20">
        <f>GETPIVOTDATA("Suma de SIMIT CON RESOLUCION",'ANALISIS ANUAL'!C40,"AÑO",'ANALISIS ANUAL'!A40)/GETPIVOTDATA("Suma de COMPARENDOS",'ANALISIS ANUAL'!B40,"AÑO",'ANALISIS ANUAL'!A40)</f>
        <v>1.3140604467805519E-3</v>
      </c>
      <c r="C38" s="19">
        <f>GETPIVOTDATA("Suma de SIMIT SIN RESOLUCION",'ANALISIS ANUAL'!D40,"AÑO",'ANALISIS ANUAL'!A40)/GETPIVOTDATA("Suma de COMPARENDOS",'ANALISIS ANUAL'!B40,"AÑO",'ANALISIS ANUAL'!A40)</f>
        <v>0</v>
      </c>
    </row>
    <row r="39" spans="1:3" x14ac:dyDescent="0.25">
      <c r="A39" s="5">
        <f>'ANALISIS ANUAL'!A41</f>
        <v>2004</v>
      </c>
      <c r="B39" s="20">
        <f>GETPIVOTDATA("Suma de SIMIT CON RESOLUCION",'ANALISIS ANUAL'!C41,"AÑO",'ANALISIS ANUAL'!A41)/GETPIVOTDATA("Suma de COMPARENDOS",'ANALISIS ANUAL'!B41,"AÑO",'ANALISIS ANUAL'!A41)</f>
        <v>1.9611338919593509E-3</v>
      </c>
      <c r="C39" s="19">
        <f>GETPIVOTDATA("Suma de SIMIT SIN RESOLUCION",'ANALISIS ANUAL'!D41,"AÑO",'ANALISIS ANUAL'!A41)/GETPIVOTDATA("Suma de COMPARENDOS",'ANALISIS ANUAL'!B41,"AÑO",'ANALISIS ANUAL'!A41)</f>
        <v>0</v>
      </c>
    </row>
    <row r="40" spans="1:3" x14ac:dyDescent="0.25">
      <c r="A40" s="5">
        <f>'ANALISIS ANUAL'!A42</f>
        <v>2005</v>
      </c>
      <c r="B40" s="20">
        <f>GETPIVOTDATA("Suma de SIMIT CON RESOLUCION",'ANALISIS ANUAL'!C42,"AÑO",'ANALISIS ANUAL'!A42)/GETPIVOTDATA("Suma de COMPARENDOS",'ANALISIS ANUAL'!B42,"AÑO",'ANALISIS ANUAL'!A42)</f>
        <v>1.7028522775649213E-3</v>
      </c>
      <c r="C40" s="19">
        <f>GETPIVOTDATA("Suma de SIMIT SIN RESOLUCION",'ANALISIS ANUAL'!D42,"AÑO",'ANALISIS ANUAL'!A42)/GETPIVOTDATA("Suma de COMPARENDOS",'ANALISIS ANUAL'!B42,"AÑO",'ANALISIS ANUAL'!A42)</f>
        <v>0</v>
      </c>
    </row>
    <row r="41" spans="1:3" x14ac:dyDescent="0.25">
      <c r="A41" s="5">
        <f>'ANALISIS ANUAL'!A43</f>
        <v>2006</v>
      </c>
      <c r="B41" s="20">
        <f>GETPIVOTDATA("Suma de SIMIT CON RESOLUCION",'ANALISIS ANUAL'!C43,"AÑO",'ANALISIS ANUAL'!A43)/GETPIVOTDATA("Suma de COMPARENDOS",'ANALISIS ANUAL'!B43,"AÑO",'ANALISIS ANUAL'!A43)</f>
        <v>1.621088243586129E-3</v>
      </c>
      <c r="C41" s="19">
        <f>GETPIVOTDATA("Suma de SIMIT SIN RESOLUCION",'ANALISIS ANUAL'!D43,"AÑO",'ANALISIS ANUAL'!A43)/GETPIVOTDATA("Suma de COMPARENDOS",'ANALISIS ANUAL'!B43,"AÑO",'ANALISIS ANUAL'!A43)</f>
        <v>0</v>
      </c>
    </row>
    <row r="42" spans="1:3" x14ac:dyDescent="0.25">
      <c r="A42" s="5">
        <f>'ANALISIS ANUAL'!A44</f>
        <v>2007</v>
      </c>
      <c r="B42" s="20">
        <f>GETPIVOTDATA("Suma de SIMIT CON RESOLUCION",'ANALISIS ANUAL'!C44,"AÑO",'ANALISIS ANUAL'!A44)/GETPIVOTDATA("Suma de COMPARENDOS",'ANALISIS ANUAL'!B44,"AÑO",'ANALISIS ANUAL'!A44)</f>
        <v>4.6487603305785125E-3</v>
      </c>
      <c r="C42" s="19">
        <f>GETPIVOTDATA("Suma de SIMIT SIN RESOLUCION",'ANALISIS ANUAL'!D44,"AÑO",'ANALISIS ANUAL'!A44)/GETPIVOTDATA("Suma de COMPARENDOS",'ANALISIS ANUAL'!B44,"AÑO",'ANALISIS ANUAL'!A44)</f>
        <v>1.7217630853994491E-4</v>
      </c>
    </row>
    <row r="43" spans="1:3" x14ac:dyDescent="0.25">
      <c r="A43" s="5">
        <f>'ANALISIS ANUAL'!A45</f>
        <v>2008</v>
      </c>
      <c r="B43" s="20">
        <f>GETPIVOTDATA("Suma de SIMIT CON RESOLUCION",'ANALISIS ANUAL'!C45,"AÑO",'ANALISIS ANUAL'!A45)/GETPIVOTDATA("Suma de COMPARENDOS",'ANALISIS ANUAL'!B45,"AÑO",'ANALISIS ANUAL'!A45)</f>
        <v>0.36473118279569894</v>
      </c>
      <c r="C43" s="19">
        <f>GETPIVOTDATA("Suma de SIMIT SIN RESOLUCION",'ANALISIS ANUAL'!D45,"AÑO",'ANALISIS ANUAL'!A45)/GETPIVOTDATA("Suma de COMPARENDOS",'ANALISIS ANUAL'!B45,"AÑO",'ANALISIS ANUAL'!A45)</f>
        <v>0</v>
      </c>
    </row>
    <row r="44" spans="1:3" x14ac:dyDescent="0.25">
      <c r="A44" s="5">
        <f>'ANALISIS ANUAL'!A46</f>
        <v>2009</v>
      </c>
      <c r="B44" s="20">
        <f>GETPIVOTDATA("Suma de SIMIT CON RESOLUCION",'ANALISIS ANUAL'!C46,"AÑO",'ANALISIS ANUAL'!A46)/GETPIVOTDATA("Suma de COMPARENDOS",'ANALISIS ANUAL'!B46,"AÑO",'ANALISIS ANUAL'!A46)</f>
        <v>0.54918493535694213</v>
      </c>
      <c r="C44" s="19">
        <f>GETPIVOTDATA("Suma de SIMIT SIN RESOLUCION",'ANALISIS ANUAL'!D46,"AÑO",'ANALISIS ANUAL'!A46)/GETPIVOTDATA("Suma de COMPARENDOS",'ANALISIS ANUAL'!B46,"AÑO",'ANALISIS ANUAL'!A46)</f>
        <v>0</v>
      </c>
    </row>
    <row r="45" spans="1:3" x14ac:dyDescent="0.25">
      <c r="A45" s="5">
        <f>'ANALISIS ANUAL'!A47</f>
        <v>2010</v>
      </c>
      <c r="B45" s="20">
        <f>GETPIVOTDATA("Suma de SIMIT CON RESOLUCION",'ANALISIS ANUAL'!C47,"AÑO",'ANALISIS ANUAL'!A47)/GETPIVOTDATA("Suma de COMPARENDOS",'ANALISIS ANUAL'!B47,"AÑO",'ANALISIS ANUAL'!A47)</f>
        <v>0.65355329949238583</v>
      </c>
      <c r="C45" s="19">
        <f>GETPIVOTDATA("Suma de SIMIT SIN RESOLUCION",'ANALISIS ANUAL'!D47,"AÑO",'ANALISIS ANUAL'!A47)/GETPIVOTDATA("Suma de COMPARENDOS",'ANALISIS ANUAL'!B47,"AÑO",'ANALISIS ANUAL'!A47)</f>
        <v>0</v>
      </c>
    </row>
    <row r="46" spans="1:3" x14ac:dyDescent="0.25">
      <c r="A46" s="5">
        <f>'ANALISIS ANUAL'!A48</f>
        <v>2011</v>
      </c>
      <c r="B46" s="20">
        <f>GETPIVOTDATA("Suma de SIMIT CON RESOLUCION",'ANALISIS ANUAL'!C48,"AÑO",'ANALISIS ANUAL'!A48)/GETPIVOTDATA("Suma de COMPARENDOS",'ANALISIS ANUAL'!B48,"AÑO",'ANALISIS ANUAL'!A48)</f>
        <v>0.70835014118596207</v>
      </c>
      <c r="C46" s="19">
        <f>GETPIVOTDATA("Suma de SIMIT SIN RESOLUCION",'ANALISIS ANUAL'!D48,"AÑO",'ANALISIS ANUAL'!A48)/GETPIVOTDATA("Suma de COMPARENDOS",'ANALISIS ANUAL'!B48,"AÑO",'ANALISIS ANUAL'!A48)</f>
        <v>4.0338846308995562E-4</v>
      </c>
    </row>
    <row r="47" spans="1:3" x14ac:dyDescent="0.25">
      <c r="A47" s="5">
        <f>'ANALISIS ANUAL'!A49</f>
        <v>2012</v>
      </c>
      <c r="B47" s="20">
        <f>GETPIVOTDATA("Suma de SIMIT CON RESOLUCION",'ANALISIS ANUAL'!C49,"AÑO",'ANALISIS ANUAL'!A49)/GETPIVOTDATA("Suma de COMPARENDOS",'ANALISIS ANUAL'!B49,"AÑO",'ANALISIS ANUAL'!A49)</f>
        <v>0.72041522491349486</v>
      </c>
      <c r="C47" s="19">
        <f>GETPIVOTDATA("Suma de SIMIT SIN RESOLUCION",'ANALISIS ANUAL'!D49,"AÑO",'ANALISIS ANUAL'!A49)/GETPIVOTDATA("Suma de COMPARENDOS",'ANALISIS ANUAL'!B49,"AÑO",'ANALISIS ANUAL'!A49)</f>
        <v>1.3840830449826989E-3</v>
      </c>
    </row>
    <row r="48" spans="1:3" x14ac:dyDescent="0.25">
      <c r="A48" s="5">
        <f>'ANALISIS ANUAL'!A50</f>
        <v>2013</v>
      </c>
      <c r="B48" s="20">
        <f>GETPIVOTDATA("Suma de SIMIT CON RESOLUCION",'ANALISIS ANUAL'!C50,"AÑO",'ANALISIS ANUAL'!A50)/GETPIVOTDATA("Suma de COMPARENDOS",'ANALISIS ANUAL'!B50,"AÑO",'ANALISIS ANUAL'!A50)</f>
        <v>0.74626865671641796</v>
      </c>
      <c r="C48" s="19">
        <f>GETPIVOTDATA("Suma de SIMIT SIN RESOLUCION",'ANALISIS ANUAL'!D50,"AÑO",'ANALISIS ANUAL'!A50)/GETPIVOTDATA("Suma de COMPARENDOS",'ANALISIS ANUAL'!B50,"AÑO",'ANALISIS ANUAL'!A50)</f>
        <v>9.1848450057405284E-3</v>
      </c>
    </row>
    <row r="49" spans="1:3" x14ac:dyDescent="0.25">
      <c r="A49" s="5">
        <f>'ANALISIS ANUAL'!A51</f>
        <v>2014</v>
      </c>
      <c r="B49" s="20">
        <f>GETPIVOTDATA("Suma de SIMIT CON RESOLUCION",'ANALISIS ANUAL'!C51,"AÑO",'ANALISIS ANUAL'!A51)/GETPIVOTDATA("Suma de COMPARENDOS",'ANALISIS ANUAL'!B51,"AÑO",'ANALISIS ANUAL'!A51)</f>
        <v>0.72222222222222221</v>
      </c>
      <c r="C49" s="19">
        <f>GETPIVOTDATA("Suma de SIMIT SIN RESOLUCION",'ANALISIS ANUAL'!D51,"AÑO",'ANALISIS ANUAL'!A51)/GETPIVOTDATA("Suma de COMPARENDOS",'ANALISIS ANUAL'!B51,"AÑO",'ANALISIS ANUAL'!A51)</f>
        <v>4.0404040404040407E-2</v>
      </c>
    </row>
    <row r="50" spans="1:3" x14ac:dyDescent="0.25">
      <c r="A50" s="5">
        <f>'ANALISIS ANUAL'!A52</f>
        <v>2015</v>
      </c>
      <c r="B50" s="20">
        <f>GETPIVOTDATA("Suma de SIMIT CON RESOLUCION",'ANALISIS ANUAL'!C52,"AÑO",'ANALISIS ANUAL'!A52)/GETPIVOTDATA("Suma de COMPARENDOS",'ANALISIS ANUAL'!B52,"AÑO",'ANALISIS ANUAL'!A52)</f>
        <v>0.38911459961054884</v>
      </c>
      <c r="C50" s="19">
        <f>GETPIVOTDATA("Suma de SIMIT SIN RESOLUCION",'ANALISIS ANUAL'!D52,"AÑO",'ANALISIS ANUAL'!A52)/GETPIVOTDATA("Suma de COMPARENDOS",'ANALISIS ANUAL'!B52,"AÑO",'ANALISIS ANUAL'!A52)</f>
        <v>6.6735581892924972E-2</v>
      </c>
    </row>
    <row r="51" spans="1:3" x14ac:dyDescent="0.25">
      <c r="A51" s="5">
        <f>'ANALISIS ANUAL'!A53</f>
        <v>2016</v>
      </c>
      <c r="B51" s="20">
        <f>GETPIVOTDATA("Suma de SIMIT CON RESOLUCION",'ANALISIS ANUAL'!C53,"AÑO",'ANALISIS ANUAL'!A53)/GETPIVOTDATA("Suma de COMPARENDOS",'ANALISIS ANUAL'!B53,"AÑO",'ANALISIS ANUAL'!A53)</f>
        <v>0</v>
      </c>
      <c r="C51" s="19">
        <f>GETPIVOTDATA("Suma de SIMIT SIN RESOLUCION",'ANALISIS ANUAL'!D53,"AÑO",'ANALISIS ANUAL'!A53)/GETPIVOTDATA("Suma de COMPARENDOS",'ANALISIS ANUAL'!B53,"AÑO",'ANALISIS ANUAL'!A53)</f>
        <v>0.8796157310117082</v>
      </c>
    </row>
    <row r="54" spans="1:3" x14ac:dyDescent="0.25">
      <c r="A54" s="5" t="s">
        <v>41</v>
      </c>
      <c r="B54" s="13" t="s">
        <v>11</v>
      </c>
    </row>
    <row r="55" spans="1:3" x14ac:dyDescent="0.25">
      <c r="A55" s="5">
        <f>'ANALISIS ANUAL'!A58</f>
        <v>2002</v>
      </c>
      <c r="B55" s="22">
        <f>GETPIVOTDATA("V. EXONERACIONES",'ANALISIS ANUAL'!B58,"AÑO",'ANALISIS ANUAL'!A58)</f>
        <v>3635900</v>
      </c>
    </row>
    <row r="56" spans="1:3" x14ac:dyDescent="0.25">
      <c r="A56" s="5">
        <f>'ANALISIS ANUAL'!A59</f>
        <v>2003</v>
      </c>
      <c r="B56" s="22">
        <f>GETPIVOTDATA("V. EXONERACIONES",'ANALISIS ANUAL'!B59,"AÑO",'ANALISIS ANUAL'!A59)</f>
        <v>89288546</v>
      </c>
    </row>
    <row r="57" spans="1:3" x14ac:dyDescent="0.25">
      <c r="A57" s="5">
        <f>'ANALISIS ANUAL'!A60</f>
        <v>2004</v>
      </c>
      <c r="B57" s="22">
        <f>GETPIVOTDATA("V. EXONERACIONES",'ANALISIS ANUAL'!B60,"AÑO",'ANALISIS ANUAL'!A60)</f>
        <v>917947719</v>
      </c>
    </row>
    <row r="58" spans="1:3" x14ac:dyDescent="0.25">
      <c r="A58" s="5">
        <f>'ANALISIS ANUAL'!A61</f>
        <v>2005</v>
      </c>
      <c r="B58" s="22">
        <f>GETPIVOTDATA("V. EXONERACIONES",'ANALISIS ANUAL'!B61,"AÑO",'ANALISIS ANUAL'!A61)</f>
        <v>2531820707</v>
      </c>
    </row>
    <row r="59" spans="1:3" x14ac:dyDescent="0.25">
      <c r="A59" s="5">
        <f>'ANALISIS ANUAL'!A62</f>
        <v>2006</v>
      </c>
      <c r="B59" s="22">
        <f>GETPIVOTDATA("V. EXONERACIONES",'ANALISIS ANUAL'!B62,"AÑO",'ANALISIS ANUAL'!A62)</f>
        <v>2185329600</v>
      </c>
    </row>
    <row r="60" spans="1:3" x14ac:dyDescent="0.25">
      <c r="A60" s="5">
        <f>'ANALISIS ANUAL'!A63</f>
        <v>2007</v>
      </c>
      <c r="B60" s="22">
        <f>GETPIVOTDATA("V. EXONERACIONES",'ANALISIS ANUAL'!B63,"AÑO",'ANALISIS ANUAL'!A63)</f>
        <v>713407502</v>
      </c>
    </row>
    <row r="61" spans="1:3" x14ac:dyDescent="0.25">
      <c r="A61" s="5">
        <f>'ANALISIS ANUAL'!A64</f>
        <v>2008</v>
      </c>
      <c r="B61" s="22">
        <f>GETPIVOTDATA("V. EXONERACIONES",'ANALISIS ANUAL'!B64,"AÑO",'ANALISIS ANUAL'!A64)</f>
        <v>108898631</v>
      </c>
    </row>
    <row r="62" spans="1:3" x14ac:dyDescent="0.25">
      <c r="A62" s="5">
        <f>'ANALISIS ANUAL'!A65</f>
        <v>2009</v>
      </c>
      <c r="B62" s="22">
        <f>GETPIVOTDATA("V. EXONERACIONES",'ANALISIS ANUAL'!B65,"AÑO",'ANALISIS ANUAL'!A65)</f>
        <v>168332962</v>
      </c>
    </row>
    <row r="63" spans="1:3" x14ac:dyDescent="0.25">
      <c r="A63" s="5">
        <f>'ANALISIS ANUAL'!A66</f>
        <v>2010</v>
      </c>
      <c r="B63" s="22">
        <f>GETPIVOTDATA("V. EXONERACIONES",'ANALISIS ANUAL'!B66,"AÑO",'ANALISIS ANUAL'!A66)</f>
        <v>90468330</v>
      </c>
    </row>
    <row r="64" spans="1:3" x14ac:dyDescent="0.25">
      <c r="A64" s="5">
        <f>'ANALISIS ANUAL'!A67</f>
        <v>2011</v>
      </c>
      <c r="B64" s="22">
        <f>GETPIVOTDATA("V. EXONERACIONES",'ANALISIS ANUAL'!B67,"AÑO",'ANALISIS ANUAL'!A67)</f>
        <v>62080408</v>
      </c>
    </row>
    <row r="65" spans="1:3" x14ac:dyDescent="0.25">
      <c r="A65" s="5">
        <f>'ANALISIS ANUAL'!A68</f>
        <v>2012</v>
      </c>
      <c r="B65" s="22">
        <f>GETPIVOTDATA("V. EXONERACIONES",'ANALISIS ANUAL'!B68,"AÑO",'ANALISIS ANUAL'!A68)</f>
        <v>44382055</v>
      </c>
    </row>
    <row r="66" spans="1:3" x14ac:dyDescent="0.25">
      <c r="A66" s="5">
        <f>'ANALISIS ANUAL'!A69</f>
        <v>2013</v>
      </c>
      <c r="B66" s="22">
        <f>GETPIVOTDATA("V. EXONERACIONES",'ANALISIS ANUAL'!B69,"AÑO",'ANALISIS ANUAL'!A69)</f>
        <v>10689600</v>
      </c>
    </row>
    <row r="67" spans="1:3" x14ac:dyDescent="0.25">
      <c r="A67" s="5">
        <f>'ANALISIS ANUAL'!A70</f>
        <v>2014</v>
      </c>
      <c r="B67" s="22">
        <f>GETPIVOTDATA("V. EXONERACIONES",'ANALISIS ANUAL'!B70,"AÑO",'ANALISIS ANUAL'!A70)</f>
        <v>29976103</v>
      </c>
    </row>
    <row r="68" spans="1:3" x14ac:dyDescent="0.25">
      <c r="A68" s="5">
        <f>'ANALISIS ANUAL'!A71</f>
        <v>2015</v>
      </c>
      <c r="B68" s="22">
        <f>GETPIVOTDATA("V. EXONERACIONES",'ANALISIS ANUAL'!B71,"AÑO",'ANALISIS ANUAL'!A71)</f>
        <v>2694993871</v>
      </c>
    </row>
    <row r="69" spans="1:3" x14ac:dyDescent="0.25">
      <c r="A69" s="5">
        <f>'ANALISIS ANUAL'!A72</f>
        <v>2016</v>
      </c>
      <c r="B69" s="22">
        <f>GETPIVOTDATA("V. EXONERACIONES",'ANALISIS ANUAL'!B72,"AÑO",'ANALISIS ANUAL'!A72)</f>
        <v>3792030</v>
      </c>
    </row>
    <row r="72" spans="1:3" x14ac:dyDescent="0.25">
      <c r="A72" t="s">
        <v>41</v>
      </c>
      <c r="B72" t="s">
        <v>37</v>
      </c>
      <c r="C72" t="s">
        <v>39</v>
      </c>
    </row>
    <row r="73" spans="1:3" x14ac:dyDescent="0.25">
      <c r="A73" s="5">
        <f>'ANALISIS ANUAL'!A76</f>
        <v>2002</v>
      </c>
      <c r="B73" s="22">
        <f>'ANALISIS ANUAL'!B76</f>
        <v>0</v>
      </c>
      <c r="C73" s="22">
        <f>'ANALISIS ANUAL'!C76</f>
        <v>0</v>
      </c>
    </row>
    <row r="74" spans="1:3" x14ac:dyDescent="0.25">
      <c r="A74" s="5">
        <f>'ANALISIS ANUAL'!A77</f>
        <v>2003</v>
      </c>
      <c r="B74" s="22">
        <f>'ANALISIS ANUAL'!B77</f>
        <v>4708864</v>
      </c>
      <c r="C74" s="22">
        <f>'ANALISIS ANUAL'!C77</f>
        <v>0</v>
      </c>
    </row>
    <row r="75" spans="1:3" x14ac:dyDescent="0.25">
      <c r="A75" s="5">
        <f>'ANALISIS ANUAL'!A78</f>
        <v>2004</v>
      </c>
      <c r="B75" s="22">
        <f>'ANALISIS ANUAL'!B78</f>
        <v>82467726</v>
      </c>
      <c r="C75" s="22">
        <f>'ANALISIS ANUAL'!C78</f>
        <v>7350638</v>
      </c>
    </row>
    <row r="76" spans="1:3" x14ac:dyDescent="0.25">
      <c r="A76" s="5">
        <f>'ANALISIS ANUAL'!A79</f>
        <v>2005</v>
      </c>
      <c r="B76" s="22">
        <f>'ANALISIS ANUAL'!B79</f>
        <v>185863914</v>
      </c>
      <c r="C76" s="22">
        <f>'ANALISIS ANUAL'!C79</f>
        <v>218738127</v>
      </c>
    </row>
    <row r="77" spans="1:3" x14ac:dyDescent="0.25">
      <c r="A77" s="5">
        <f>'ANALISIS ANUAL'!A80</f>
        <v>2006</v>
      </c>
      <c r="B77" s="22">
        <f>'ANALISIS ANUAL'!B80</f>
        <v>167311827</v>
      </c>
      <c r="C77" s="22">
        <f>'ANALISIS ANUAL'!C80</f>
        <v>393450252</v>
      </c>
    </row>
    <row r="78" spans="1:3" x14ac:dyDescent="0.25">
      <c r="A78" s="5">
        <f>'ANALISIS ANUAL'!A81</f>
        <v>2007</v>
      </c>
      <c r="B78" s="22">
        <f>'ANALISIS ANUAL'!B81</f>
        <v>125787120</v>
      </c>
      <c r="C78" s="22">
        <f>'ANALISIS ANUAL'!C81</f>
        <v>356263653</v>
      </c>
    </row>
    <row r="79" spans="1:3" x14ac:dyDescent="0.25">
      <c r="A79" s="5">
        <f>'ANALISIS ANUAL'!A82</f>
        <v>2008</v>
      </c>
      <c r="B79" s="22">
        <f>'ANALISIS ANUAL'!B82</f>
        <v>45022533</v>
      </c>
      <c r="C79" s="22">
        <f>'ANALISIS ANUAL'!C82</f>
        <v>221676764</v>
      </c>
    </row>
    <row r="80" spans="1:3" x14ac:dyDescent="0.25">
      <c r="A80" s="5">
        <f>'ANALISIS ANUAL'!A83</f>
        <v>2009</v>
      </c>
      <c r="B80" s="22">
        <f>'ANALISIS ANUAL'!B83</f>
        <v>13328174</v>
      </c>
      <c r="C80" s="22">
        <f>'ANALISIS ANUAL'!C83</f>
        <v>175666621</v>
      </c>
    </row>
    <row r="81" spans="1:4" x14ac:dyDescent="0.25">
      <c r="A81" s="5">
        <f>'ANALISIS ANUAL'!A84</f>
        <v>2010</v>
      </c>
      <c r="B81" s="22">
        <f>'ANALISIS ANUAL'!B84</f>
        <v>81191164</v>
      </c>
      <c r="C81" s="22">
        <f>'ANALISIS ANUAL'!C84</f>
        <v>179570454</v>
      </c>
    </row>
    <row r="82" spans="1:4" x14ac:dyDescent="0.25">
      <c r="A82" s="5">
        <f>'ANALISIS ANUAL'!A85</f>
        <v>2011</v>
      </c>
      <c r="B82" s="22">
        <f>'ANALISIS ANUAL'!B85</f>
        <v>113130273</v>
      </c>
      <c r="C82" s="22">
        <f>'ANALISIS ANUAL'!C85</f>
        <v>188762683</v>
      </c>
    </row>
    <row r="83" spans="1:4" x14ac:dyDescent="0.25">
      <c r="A83" s="5">
        <f>'ANALISIS ANUAL'!A86</f>
        <v>2012</v>
      </c>
      <c r="B83" s="22">
        <f>'ANALISIS ANUAL'!B86</f>
        <v>42997607</v>
      </c>
      <c r="C83" s="22">
        <f>'ANALISIS ANUAL'!C86</f>
        <v>247534329</v>
      </c>
    </row>
    <row r="84" spans="1:4" x14ac:dyDescent="0.25">
      <c r="A84" s="5">
        <f>'ANALISIS ANUAL'!A87</f>
        <v>2013</v>
      </c>
      <c r="B84" s="22">
        <f>'ANALISIS ANUAL'!B87</f>
        <v>33171123</v>
      </c>
      <c r="C84" s="22">
        <f>'ANALISIS ANUAL'!C87</f>
        <v>239689828</v>
      </c>
    </row>
    <row r="85" spans="1:4" x14ac:dyDescent="0.25">
      <c r="A85" s="5">
        <f>'ANALISIS ANUAL'!A88</f>
        <v>2014</v>
      </c>
      <c r="B85" s="22">
        <f>'ANALISIS ANUAL'!B88</f>
        <v>133381553</v>
      </c>
      <c r="C85" s="22">
        <f>'ANALISIS ANUAL'!C88</f>
        <v>200360143</v>
      </c>
    </row>
    <row r="86" spans="1:4" x14ac:dyDescent="0.25">
      <c r="A86" s="5">
        <f>'ANALISIS ANUAL'!A89</f>
        <v>2015</v>
      </c>
      <c r="B86" s="22">
        <f>'ANALISIS ANUAL'!B89</f>
        <v>127387651</v>
      </c>
      <c r="C86" s="22">
        <f>'ANALISIS ANUAL'!C89</f>
        <v>3572774945</v>
      </c>
    </row>
    <row r="87" spans="1:4" x14ac:dyDescent="0.25">
      <c r="A87" s="5">
        <f>'ANALISIS ANUAL'!A90</f>
        <v>2016</v>
      </c>
      <c r="B87" s="22">
        <f>'ANALISIS ANUAL'!B90</f>
        <v>32308258</v>
      </c>
      <c r="C87" s="22">
        <f>'ANALISIS ANUAL'!C90</f>
        <v>1559324917</v>
      </c>
    </row>
    <row r="90" spans="1:4" x14ac:dyDescent="0.25">
      <c r="A90" t="s">
        <v>41</v>
      </c>
      <c r="B90" t="s">
        <v>37</v>
      </c>
      <c r="C90" t="s">
        <v>39</v>
      </c>
      <c r="D90" t="s">
        <v>55</v>
      </c>
    </row>
    <row r="91" spans="1:4" x14ac:dyDescent="0.25">
      <c r="A91" s="5">
        <f>'ANALISIS ANUAL'!A76</f>
        <v>2002</v>
      </c>
      <c r="B91" s="22">
        <f>'ANALISIS ANUAL'!B76</f>
        <v>0</v>
      </c>
      <c r="C91" s="22">
        <f>'ANALISIS ANUAL'!C76</f>
        <v>0</v>
      </c>
      <c r="D91" s="22">
        <f>(Tabla59[[#This Row],[RECAUDOS LOCALES]]+Tabla59[[#This Row],[RECAUDOS EXTERNOS]])/'ANALISIS ANUAL'!D76</f>
        <v>0</v>
      </c>
    </row>
    <row r="92" spans="1:4" x14ac:dyDescent="0.25">
      <c r="A92" s="5">
        <f>'ANALISIS ANUAL'!A77</f>
        <v>2003</v>
      </c>
      <c r="B92" s="22">
        <f>'ANALISIS ANUAL'!B77</f>
        <v>4708864</v>
      </c>
      <c r="C92" s="22">
        <f>'ANALISIS ANUAL'!C77</f>
        <v>0</v>
      </c>
      <c r="D92" s="22">
        <f>(Tabla59[[#This Row],[RECAUDOS LOCALES]]+Tabla59[[#This Row],[RECAUDOS EXTERNOS]])/'ANALISIS ANUAL'!D77</f>
        <v>12900.997260273973</v>
      </c>
    </row>
    <row r="93" spans="1:4" x14ac:dyDescent="0.25">
      <c r="A93" s="5">
        <f>'ANALISIS ANUAL'!A78</f>
        <v>2004</v>
      </c>
      <c r="B93" s="22">
        <f>'ANALISIS ANUAL'!B78</f>
        <v>82467726</v>
      </c>
      <c r="C93" s="22">
        <f>'ANALISIS ANUAL'!C78</f>
        <v>7350638</v>
      </c>
      <c r="D93" s="22">
        <f>(Tabla59[[#This Row],[RECAUDOS LOCALES]]+Tabla59[[#This Row],[RECAUDOS EXTERNOS]])/'ANALISIS ANUAL'!D78</f>
        <v>245405.36612021859</v>
      </c>
    </row>
    <row r="94" spans="1:4" x14ac:dyDescent="0.25">
      <c r="A94" s="5">
        <f>'ANALISIS ANUAL'!A79</f>
        <v>2005</v>
      </c>
      <c r="B94" s="22">
        <f>'ANALISIS ANUAL'!B79</f>
        <v>185863914</v>
      </c>
      <c r="C94" s="22">
        <f>'ANALISIS ANUAL'!C79</f>
        <v>218738127</v>
      </c>
      <c r="D94" s="22">
        <f>(Tabla59[[#This Row],[RECAUDOS LOCALES]]+Tabla59[[#This Row],[RECAUDOS EXTERNOS]])/'ANALISIS ANUAL'!D79</f>
        <v>1108498.7424657533</v>
      </c>
    </row>
    <row r="95" spans="1:4" x14ac:dyDescent="0.25">
      <c r="A95" s="5">
        <f>'ANALISIS ANUAL'!A80</f>
        <v>2006</v>
      </c>
      <c r="B95" s="22">
        <f>'ANALISIS ANUAL'!B80</f>
        <v>167311827</v>
      </c>
      <c r="C95" s="22">
        <f>'ANALISIS ANUAL'!C80</f>
        <v>393450252</v>
      </c>
      <c r="D95" s="22">
        <f>(Tabla59[[#This Row],[RECAUDOS LOCALES]]+Tabla59[[#This Row],[RECAUDOS EXTERNOS]])/'ANALISIS ANUAL'!D80</f>
        <v>1536334.4630136986</v>
      </c>
    </row>
    <row r="96" spans="1:4" x14ac:dyDescent="0.25">
      <c r="A96" s="5">
        <f>'ANALISIS ANUAL'!A81</f>
        <v>2007</v>
      </c>
      <c r="B96" s="22">
        <f>'ANALISIS ANUAL'!B81</f>
        <v>125787120</v>
      </c>
      <c r="C96" s="22">
        <f>'ANALISIS ANUAL'!C81</f>
        <v>356263653</v>
      </c>
      <c r="D96" s="22">
        <f>(Tabla59[[#This Row],[RECAUDOS LOCALES]]+Tabla59[[#This Row],[RECAUDOS EXTERNOS]])/'ANALISIS ANUAL'!D81</f>
        <v>1320687.0493150684</v>
      </c>
    </row>
    <row r="97" spans="1:4" x14ac:dyDescent="0.25">
      <c r="A97" s="5">
        <f>'ANALISIS ANUAL'!A82</f>
        <v>2008</v>
      </c>
      <c r="B97" s="22">
        <f>'ANALISIS ANUAL'!B82</f>
        <v>45022533</v>
      </c>
      <c r="C97" s="22">
        <f>'ANALISIS ANUAL'!C82</f>
        <v>221676764</v>
      </c>
      <c r="D97" s="22">
        <f>(Tabla59[[#This Row],[RECAUDOS LOCALES]]+Tabla59[[#This Row],[RECAUDOS EXTERNOS]])/'ANALISIS ANUAL'!D82</f>
        <v>728686.60382513667</v>
      </c>
    </row>
    <row r="98" spans="1:4" x14ac:dyDescent="0.25">
      <c r="A98" s="5">
        <f>'ANALISIS ANUAL'!A83</f>
        <v>2009</v>
      </c>
      <c r="B98" s="22">
        <f>'ANALISIS ANUAL'!B83</f>
        <v>13328174</v>
      </c>
      <c r="C98" s="22">
        <f>'ANALISIS ANUAL'!C83</f>
        <v>175666621</v>
      </c>
      <c r="D98" s="22">
        <f>(Tabla59[[#This Row],[RECAUDOS LOCALES]]+Tabla59[[#This Row],[RECAUDOS EXTERNOS]])/'ANALISIS ANUAL'!D83</f>
        <v>517793.9589041096</v>
      </c>
    </row>
    <row r="99" spans="1:4" x14ac:dyDescent="0.25">
      <c r="A99" s="5">
        <f>'ANALISIS ANUAL'!A84</f>
        <v>2010</v>
      </c>
      <c r="B99" s="22">
        <f>'ANALISIS ANUAL'!B84</f>
        <v>81191164</v>
      </c>
      <c r="C99" s="22">
        <f>'ANALISIS ANUAL'!C84</f>
        <v>179570454</v>
      </c>
      <c r="D99" s="22">
        <f>(Tabla59[[#This Row],[RECAUDOS LOCALES]]+Tabla59[[#This Row],[RECAUDOS EXTERNOS]])/'ANALISIS ANUAL'!D84</f>
        <v>714415.39178082196</v>
      </c>
    </row>
    <row r="100" spans="1:4" x14ac:dyDescent="0.25">
      <c r="A100" s="5">
        <f>'ANALISIS ANUAL'!A85</f>
        <v>2011</v>
      </c>
      <c r="B100" s="22">
        <f>'ANALISIS ANUAL'!B85</f>
        <v>113130273</v>
      </c>
      <c r="C100" s="22">
        <f>'ANALISIS ANUAL'!C85</f>
        <v>188762683</v>
      </c>
      <c r="D100" s="22">
        <f>(Tabla59[[#This Row],[RECAUDOS LOCALES]]+Tabla59[[#This Row],[RECAUDOS EXTERNOS]])/'ANALISIS ANUAL'!D85</f>
        <v>827103.98904109583</v>
      </c>
    </row>
    <row r="101" spans="1:4" x14ac:dyDescent="0.25">
      <c r="A101" s="5">
        <f>'ANALISIS ANUAL'!A86</f>
        <v>2012</v>
      </c>
      <c r="B101" s="22">
        <f>'ANALISIS ANUAL'!B86</f>
        <v>42997607</v>
      </c>
      <c r="C101" s="22">
        <f>'ANALISIS ANUAL'!C86</f>
        <v>247534329</v>
      </c>
      <c r="D101" s="22">
        <f>(Tabla59[[#This Row],[RECAUDOS LOCALES]]+Tabla59[[#This Row],[RECAUDOS EXTERNOS]])/'ANALISIS ANUAL'!D86</f>
        <v>793803.10382513667</v>
      </c>
    </row>
    <row r="102" spans="1:4" x14ac:dyDescent="0.25">
      <c r="A102" s="5">
        <f>'ANALISIS ANUAL'!A87</f>
        <v>2013</v>
      </c>
      <c r="B102" s="22">
        <f>'ANALISIS ANUAL'!B87</f>
        <v>33171123</v>
      </c>
      <c r="C102" s="22">
        <f>'ANALISIS ANUAL'!C87</f>
        <v>239689828</v>
      </c>
      <c r="D102" s="22">
        <f>(Tabla59[[#This Row],[RECAUDOS LOCALES]]+Tabla59[[#This Row],[RECAUDOS EXTERNOS]])/'ANALISIS ANUAL'!D87</f>
        <v>747564.24931506847</v>
      </c>
    </row>
    <row r="103" spans="1:4" x14ac:dyDescent="0.25">
      <c r="A103" s="5">
        <f>'ANALISIS ANUAL'!A88</f>
        <v>2014</v>
      </c>
      <c r="B103" s="22">
        <f>'ANALISIS ANUAL'!B88</f>
        <v>133381553</v>
      </c>
      <c r="C103" s="22">
        <f>'ANALISIS ANUAL'!C88</f>
        <v>200360143</v>
      </c>
      <c r="D103" s="22">
        <f>(Tabla59[[#This Row],[RECAUDOS LOCALES]]+Tabla59[[#This Row],[RECAUDOS EXTERNOS]])/'ANALISIS ANUAL'!D88</f>
        <v>914360.8109589041</v>
      </c>
    </row>
    <row r="104" spans="1:4" x14ac:dyDescent="0.25">
      <c r="A104" s="5">
        <f>'ANALISIS ANUAL'!A89</f>
        <v>2015</v>
      </c>
      <c r="B104" s="22">
        <f>'ANALISIS ANUAL'!B89</f>
        <v>127387651</v>
      </c>
      <c r="C104" s="22">
        <f>'ANALISIS ANUAL'!C89</f>
        <v>3572774945</v>
      </c>
      <c r="D104" s="22">
        <f>(Tabla59[[#This Row],[RECAUDOS LOCALES]]+Tabla59[[#This Row],[RECAUDOS EXTERNOS]])/'ANALISIS ANUAL'!D89</f>
        <v>10137431.769863013</v>
      </c>
    </row>
    <row r="105" spans="1:4" x14ac:dyDescent="0.25">
      <c r="A105" s="5">
        <f>'ANALISIS ANUAL'!A90</f>
        <v>2016</v>
      </c>
      <c r="B105" s="22">
        <f>'ANALISIS ANUAL'!B90</f>
        <v>32308258</v>
      </c>
      <c r="C105" s="22">
        <f>'ANALISIS ANUAL'!C90</f>
        <v>1559324917</v>
      </c>
      <c r="D105" s="22">
        <f>(Tabla59[[#This Row],[RECAUDOS LOCALES]]+Tabla59[[#This Row],[RECAUDOS EXTERNOS]])/'ANALISIS ANUAL'!D90</f>
        <v>12149871.564885497</v>
      </c>
    </row>
    <row r="106" spans="1:4" x14ac:dyDescent="0.25">
      <c r="D106" s="22"/>
    </row>
  </sheetData>
  <pageMargins left="0.7" right="0.7" top="0.75" bottom="0.75" header="0.3" footer="0.3"/>
  <drawing r:id="rId1"/>
  <tableParts count="6">
    <tablePart r:id="rId2"/>
    <tablePart r:id="rId3"/>
    <tablePart r:id="rId4"/>
    <tablePart r:id="rId5"/>
    <tablePart r:id="rId6"/>
    <tablePart r:id="rId7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941"/>
  <sheetViews>
    <sheetView workbookViewId="0">
      <selection activeCell="A4" sqref="A4"/>
    </sheetView>
  </sheetViews>
  <sheetFormatPr baseColWidth="10" defaultRowHeight="15" x14ac:dyDescent="0.25"/>
  <cols>
    <col min="1" max="1" width="10.7109375" bestFit="1" customWidth="1"/>
    <col min="2" max="2" width="9.7109375" bestFit="1" customWidth="1"/>
    <col min="3" max="3" width="7.42578125" bestFit="1" customWidth="1"/>
    <col min="4" max="4" width="7.42578125" style="5" customWidth="1"/>
    <col min="5" max="5" width="17.42578125" style="5" bestFit="1" customWidth="1"/>
    <col min="6" max="6" width="21.28515625" style="9" bestFit="1" customWidth="1"/>
    <col min="7" max="7" width="18.42578125" style="5" bestFit="1" customWidth="1"/>
    <col min="8" max="8" width="22.140625" style="9" bestFit="1" customWidth="1"/>
    <col min="9" max="9" width="28.7109375" style="9" bestFit="1" customWidth="1"/>
    <col min="10" max="10" width="28.7109375" bestFit="1" customWidth="1"/>
    <col min="11" max="11" width="27.5703125" style="9" bestFit="1" customWidth="1"/>
    <col min="12" max="12" width="27.85546875" bestFit="1" customWidth="1"/>
    <col min="13" max="13" width="31.7109375" bestFit="1" customWidth="1"/>
    <col min="14" max="14" width="27.140625" bestFit="1" customWidth="1"/>
    <col min="15" max="15" width="31" style="9" bestFit="1" customWidth="1"/>
    <col min="16" max="16" width="30.140625" bestFit="1" customWidth="1"/>
    <col min="17" max="17" width="32.42578125" style="9" bestFit="1" customWidth="1"/>
    <col min="18" max="18" width="21.140625" style="9" bestFit="1" customWidth="1"/>
    <col min="19" max="19" width="23.5703125" style="9" bestFit="1" customWidth="1"/>
    <col min="20" max="20" width="22.7109375" style="5" bestFit="1" customWidth="1"/>
    <col min="21" max="21" width="25.140625" style="9" bestFit="1" customWidth="1"/>
    <col min="22" max="22" width="22.7109375" style="5" bestFit="1" customWidth="1"/>
    <col min="23" max="23" width="25.140625" bestFit="1" customWidth="1"/>
    <col min="24" max="24" width="14.140625" bestFit="1" customWidth="1"/>
  </cols>
  <sheetData>
    <row r="1" spans="1:22" x14ac:dyDescent="0.25">
      <c r="A1" t="s">
        <v>9</v>
      </c>
      <c r="B1" t="s">
        <v>8</v>
      </c>
      <c r="C1" t="s">
        <v>7</v>
      </c>
      <c r="D1" s="5" t="s">
        <v>41</v>
      </c>
      <c r="E1" s="5" t="s">
        <v>10</v>
      </c>
      <c r="F1" s="9" t="s">
        <v>30</v>
      </c>
      <c r="G1" s="5" t="s">
        <v>28</v>
      </c>
      <c r="H1" s="9" t="s">
        <v>32</v>
      </c>
      <c r="I1" s="5" t="s">
        <v>27</v>
      </c>
      <c r="J1" s="9" t="s">
        <v>33</v>
      </c>
      <c r="K1" t="s">
        <v>26</v>
      </c>
      <c r="L1" s="9" t="s">
        <v>34</v>
      </c>
      <c r="M1" t="s">
        <v>29</v>
      </c>
      <c r="N1" s="9" t="s">
        <v>31</v>
      </c>
      <c r="O1" t="s">
        <v>35</v>
      </c>
      <c r="P1" s="9" t="s">
        <v>36</v>
      </c>
      <c r="Q1" s="9" t="s">
        <v>43</v>
      </c>
      <c r="R1" s="9" t="s">
        <v>44</v>
      </c>
      <c r="S1" s="5" t="s">
        <v>37</v>
      </c>
      <c r="T1" s="9" t="s">
        <v>38</v>
      </c>
      <c r="U1" s="5" t="s">
        <v>39</v>
      </c>
      <c r="V1" s="9" t="s">
        <v>40</v>
      </c>
    </row>
    <row r="2" spans="1:22" x14ac:dyDescent="0.25">
      <c r="A2" s="1">
        <v>37561</v>
      </c>
      <c r="B2" s="3" t="s">
        <v>0</v>
      </c>
      <c r="C2" s="2">
        <v>37561</v>
      </c>
      <c r="D2" s="5">
        <f>YEAR(Tabla1[[#This Row],[FECHA]])</f>
        <v>2002</v>
      </c>
      <c r="E2" s="5">
        <f>IFERROR(VLOOKUP(Tabla1[[#This Row],[FECHA]],'COMPARENDOS TOTALES'!A:D,4,FALSE),0)</f>
        <v>0</v>
      </c>
      <c r="F2" s="9">
        <f>IFERROR(VLOOKUP(Tabla1[[#This Row],[FECHA]],'COMPARENDOS TOTALES'!A:D,3,FALSE),0)</f>
        <v>0</v>
      </c>
      <c r="G2" s="5">
        <f>IFERROR(VLOOKUP(Tabla1[[#This Row],[FECHA]],EXONERACIONES!A:D,4,FALSE),0)</f>
        <v>0</v>
      </c>
      <c r="H2" s="9">
        <f>IFERROR(VLOOKUP(Tabla1[[#This Row],[FECHA]],EXONERACIONES!A:D,3,FALSE),0)</f>
        <v>0</v>
      </c>
      <c r="I2" s="5">
        <f>IFERROR(VLOOKUP(Tabla1[[#This Row],[FECHA]],'SIMIT CON RES'!A:D,4,FALSE),0)</f>
        <v>0</v>
      </c>
      <c r="J2" s="9">
        <f>IFERROR(VLOOKUP(Tabla1[[#This Row],[FECHA]],'SIMIT CON RES'!A:D,3,FALSE),0)</f>
        <v>0</v>
      </c>
      <c r="K2">
        <f>IFERROR(VLOOKUP(Tabla1[[#This Row],[FECHA]],'SIMIT SIN RES'!A:D,4,FALSE),0)</f>
        <v>0</v>
      </c>
      <c r="L2" s="9">
        <f>IFERROR(VLOOKUP(Tabla1[[#This Row],[FECHA]],'SIMIT SIN RES'!A:D,3,FALSE),0)</f>
        <v>0</v>
      </c>
      <c r="M2" s="5">
        <f>IFERROR(VLOOKUP(Tabla1[[#This Row],[FECHA]],'RECAUDOS DE COMPARENDOS'!A:D,4,FALSE),0)</f>
        <v>0</v>
      </c>
      <c r="N2" s="9">
        <f>IFERROR(VLOOKUP(Tabla1[[#This Row],[FECHA]],'RECAUDOS DE COMPARENDOS'!A:D,3,FALSE),0)</f>
        <v>0</v>
      </c>
      <c r="O2" s="5">
        <f>IFERROR(VLOOKUP(Tabla1[[#This Row],[FECHA]],'RECAUDOS DE RESOLUCIONES'!A:D,4,FALSE),0)</f>
        <v>0</v>
      </c>
      <c r="P2" s="9">
        <f>IFERROR(VLOOKUP(Tabla1[[#This Row],[FECHA]],'RECAUDOS DE RESOLUCIONES'!A:D,3,FALSE),0)</f>
        <v>0</v>
      </c>
      <c r="Q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" s="11">
        <f>IFERROR(VLOOKUP(Tabla1[[#This Row],[FECHA]],'RECAUDOS LOCALES'!A:D,4,FALSE),0)</f>
        <v>0</v>
      </c>
      <c r="T2" s="9">
        <f>IFERROR(VLOOKUP(Tabla1[[#This Row],[FECHA]],'RECAUDOS LOCALES'!A:D,3,FALSE),0)</f>
        <v>0</v>
      </c>
      <c r="U2" s="11">
        <f>IFERROR(VLOOKUP(Tabla1[[#This Row],[FECHA]],'RECAUDOS EXTERNOS'!A:D,4,FALSE),0)</f>
        <v>0</v>
      </c>
      <c r="V2" s="9">
        <f>IFERROR(VLOOKUP(Tabla1[[#This Row],[FECHA]],'RECAUDOS EXTERNOS'!A:D,3,FALSE),0)</f>
        <v>0</v>
      </c>
    </row>
    <row r="3" spans="1:22" x14ac:dyDescent="0.25">
      <c r="A3" s="1">
        <v>37562</v>
      </c>
      <c r="B3" s="3" t="s">
        <v>5</v>
      </c>
      <c r="C3" s="2">
        <v>37561</v>
      </c>
      <c r="D3" s="5">
        <f>YEAR(Tabla1[[#This Row],[FECHA]])</f>
        <v>2002</v>
      </c>
      <c r="E3" s="5">
        <f>IFERROR(VLOOKUP(Tabla1[[#This Row],[FECHA]],'COMPARENDOS TOTALES'!A:D,4,FALSE),0)</f>
        <v>0</v>
      </c>
      <c r="F3" s="9">
        <f>IFERROR(VLOOKUP(Tabla1[[#This Row],[FECHA]],'COMPARENDOS TOTALES'!A:D,3,FALSE),0)</f>
        <v>0</v>
      </c>
      <c r="G3" s="5">
        <f>IFERROR(VLOOKUP(Tabla1[[#This Row],[FECHA]],EXONERACIONES!A:D,4,FALSE),0)</f>
        <v>0</v>
      </c>
      <c r="H3" s="9">
        <f>IFERROR(VLOOKUP(Tabla1[[#This Row],[FECHA]],EXONERACIONES!A:D,3,FALSE),0)</f>
        <v>0</v>
      </c>
      <c r="I3" s="5">
        <f>IFERROR(VLOOKUP(Tabla1[[#This Row],[FECHA]],'SIMIT CON RES'!A:D,4,FALSE),0)</f>
        <v>0</v>
      </c>
      <c r="J3" s="9">
        <f>IFERROR(VLOOKUP(Tabla1[[#This Row],[FECHA]],'SIMIT CON RES'!A:D,3,FALSE),0)</f>
        <v>0</v>
      </c>
      <c r="K3">
        <f>IFERROR(VLOOKUP(Tabla1[[#This Row],[FECHA]],'SIMIT SIN RES'!A:D,4,FALSE),0)</f>
        <v>0</v>
      </c>
      <c r="L3" s="9">
        <f>IFERROR(VLOOKUP(Tabla1[[#This Row],[FECHA]],'SIMIT SIN RES'!A:D,3,FALSE),0)</f>
        <v>0</v>
      </c>
      <c r="M3" s="5">
        <f>IFERROR(VLOOKUP(Tabla1[[#This Row],[FECHA]],'RECAUDOS DE COMPARENDOS'!A:D,4,FALSE),0)</f>
        <v>0</v>
      </c>
      <c r="N3" s="9">
        <f>IFERROR(VLOOKUP(Tabla1[[#This Row],[FECHA]],'RECAUDOS DE COMPARENDOS'!A:D,3,FALSE),0)</f>
        <v>0</v>
      </c>
      <c r="O3" s="5">
        <f>IFERROR(VLOOKUP(Tabla1[[#This Row],[FECHA]],'RECAUDOS DE RESOLUCIONES'!A:D,4,FALSE),0)</f>
        <v>0</v>
      </c>
      <c r="P3" s="9">
        <f>IFERROR(VLOOKUP(Tabla1[[#This Row],[FECHA]],'RECAUDOS DE RESOLUCIONES'!A:D,3,FALSE),0)</f>
        <v>0</v>
      </c>
      <c r="Q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" s="11">
        <f>IFERROR(VLOOKUP(Tabla1[[#This Row],[FECHA]],'RECAUDOS LOCALES'!A:D,4,FALSE),0)</f>
        <v>0</v>
      </c>
      <c r="T3" s="9">
        <f>IFERROR(VLOOKUP(Tabla1[[#This Row],[FECHA]],'RECAUDOS LOCALES'!A:D,3,FALSE),0)</f>
        <v>0</v>
      </c>
      <c r="U3" s="11">
        <f>IFERROR(VLOOKUP(Tabla1[[#This Row],[FECHA]],'RECAUDOS EXTERNOS'!A:D,4,FALSE),0)</f>
        <v>0</v>
      </c>
      <c r="V3" s="9">
        <f>IFERROR(VLOOKUP(Tabla1[[#This Row],[FECHA]],'RECAUDOS EXTERNOS'!A:D,3,FALSE),0)</f>
        <v>0</v>
      </c>
    </row>
    <row r="4" spans="1:22" x14ac:dyDescent="0.25">
      <c r="A4" s="1">
        <v>37563</v>
      </c>
      <c r="B4" s="3" t="s">
        <v>4</v>
      </c>
      <c r="C4" s="2">
        <v>37561</v>
      </c>
      <c r="D4" s="5">
        <f>YEAR(Tabla1[[#This Row],[FECHA]])</f>
        <v>2002</v>
      </c>
      <c r="E4" s="5">
        <f>IFERROR(VLOOKUP(Tabla1[[#This Row],[FECHA]],'COMPARENDOS TOTALES'!A:D,4,FALSE),0)</f>
        <v>0</v>
      </c>
      <c r="F4" s="9">
        <f>IFERROR(VLOOKUP(Tabla1[[#This Row],[FECHA]],'COMPARENDOS TOTALES'!A:D,3,FALSE),0)</f>
        <v>0</v>
      </c>
      <c r="G4" s="5">
        <f>IFERROR(VLOOKUP(Tabla1[[#This Row],[FECHA]],EXONERACIONES!A:D,4,FALSE),0)</f>
        <v>0</v>
      </c>
      <c r="H4" s="9">
        <f>IFERROR(VLOOKUP(Tabla1[[#This Row],[FECHA]],EXONERACIONES!A:D,3,FALSE),0)</f>
        <v>0</v>
      </c>
      <c r="I4" s="5">
        <f>IFERROR(VLOOKUP(Tabla1[[#This Row],[FECHA]],'SIMIT CON RES'!A:D,4,FALSE),0)</f>
        <v>0</v>
      </c>
      <c r="J4" s="9">
        <f>IFERROR(VLOOKUP(Tabla1[[#This Row],[FECHA]],'SIMIT CON RES'!A:D,3,FALSE),0)</f>
        <v>0</v>
      </c>
      <c r="K4">
        <f>IFERROR(VLOOKUP(Tabla1[[#This Row],[FECHA]],'SIMIT SIN RES'!A:D,4,FALSE),0)</f>
        <v>0</v>
      </c>
      <c r="L4" s="9">
        <f>IFERROR(VLOOKUP(Tabla1[[#This Row],[FECHA]],'SIMIT SIN RES'!A:D,3,FALSE),0)</f>
        <v>0</v>
      </c>
      <c r="M4" s="5">
        <f>IFERROR(VLOOKUP(Tabla1[[#This Row],[FECHA]],'RECAUDOS DE COMPARENDOS'!A:D,4,FALSE),0)</f>
        <v>0</v>
      </c>
      <c r="N4" s="9">
        <f>IFERROR(VLOOKUP(Tabla1[[#This Row],[FECHA]],'RECAUDOS DE COMPARENDOS'!A:D,3,FALSE),0)</f>
        <v>0</v>
      </c>
      <c r="O4" s="5">
        <f>IFERROR(VLOOKUP(Tabla1[[#This Row],[FECHA]],'RECAUDOS DE RESOLUCIONES'!A:D,4,FALSE),0)</f>
        <v>0</v>
      </c>
      <c r="P4" s="9">
        <f>IFERROR(VLOOKUP(Tabla1[[#This Row],[FECHA]],'RECAUDOS DE RESOLUCIONES'!A:D,3,FALSE),0)</f>
        <v>0</v>
      </c>
      <c r="Q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" s="11">
        <f>IFERROR(VLOOKUP(Tabla1[[#This Row],[FECHA]],'RECAUDOS LOCALES'!A:D,4,FALSE),0)</f>
        <v>0</v>
      </c>
      <c r="T4" s="9">
        <f>IFERROR(VLOOKUP(Tabla1[[#This Row],[FECHA]],'RECAUDOS LOCALES'!A:D,3,FALSE),0)</f>
        <v>0</v>
      </c>
      <c r="U4" s="11">
        <f>IFERROR(VLOOKUP(Tabla1[[#This Row],[FECHA]],'RECAUDOS EXTERNOS'!A:D,4,FALSE),0)</f>
        <v>0</v>
      </c>
      <c r="V4" s="9">
        <f>IFERROR(VLOOKUP(Tabla1[[#This Row],[FECHA]],'RECAUDOS EXTERNOS'!A:D,3,FALSE),0)</f>
        <v>0</v>
      </c>
    </row>
    <row r="5" spans="1:22" x14ac:dyDescent="0.25">
      <c r="A5" s="1">
        <v>37564</v>
      </c>
      <c r="B5" s="3" t="s">
        <v>1</v>
      </c>
      <c r="C5" s="2">
        <v>37561</v>
      </c>
      <c r="D5" s="5">
        <f>YEAR(Tabla1[[#This Row],[FECHA]])</f>
        <v>2002</v>
      </c>
      <c r="E5" s="5">
        <f>IFERROR(VLOOKUP(Tabla1[[#This Row],[FECHA]],'COMPARENDOS TOTALES'!A:D,4,FALSE),0)</f>
        <v>0</v>
      </c>
      <c r="F5" s="9">
        <f>IFERROR(VLOOKUP(Tabla1[[#This Row],[FECHA]],'COMPARENDOS TOTALES'!A:D,3,FALSE),0)</f>
        <v>0</v>
      </c>
      <c r="G5" s="5">
        <f>IFERROR(VLOOKUP(Tabla1[[#This Row],[FECHA]],EXONERACIONES!A:D,4,FALSE),0)</f>
        <v>0</v>
      </c>
      <c r="H5" s="9">
        <f>IFERROR(VLOOKUP(Tabla1[[#This Row],[FECHA]],EXONERACIONES!A:D,3,FALSE),0)</f>
        <v>0</v>
      </c>
      <c r="I5" s="5">
        <f>IFERROR(VLOOKUP(Tabla1[[#This Row],[FECHA]],'SIMIT CON RES'!A:D,4,FALSE),0)</f>
        <v>0</v>
      </c>
      <c r="J5" s="9">
        <f>IFERROR(VLOOKUP(Tabla1[[#This Row],[FECHA]],'SIMIT CON RES'!A:D,3,FALSE),0)</f>
        <v>0</v>
      </c>
      <c r="K5">
        <f>IFERROR(VLOOKUP(Tabla1[[#This Row],[FECHA]],'SIMIT SIN RES'!A:D,4,FALSE),0)</f>
        <v>0</v>
      </c>
      <c r="L5" s="9">
        <f>IFERROR(VLOOKUP(Tabla1[[#This Row],[FECHA]],'SIMIT SIN RES'!A:D,3,FALSE),0)</f>
        <v>0</v>
      </c>
      <c r="M5" s="5">
        <f>IFERROR(VLOOKUP(Tabla1[[#This Row],[FECHA]],'RECAUDOS DE COMPARENDOS'!A:D,4,FALSE),0)</f>
        <v>0</v>
      </c>
      <c r="N5" s="9">
        <f>IFERROR(VLOOKUP(Tabla1[[#This Row],[FECHA]],'RECAUDOS DE COMPARENDOS'!A:D,3,FALSE),0)</f>
        <v>0</v>
      </c>
      <c r="O5" s="5">
        <f>IFERROR(VLOOKUP(Tabla1[[#This Row],[FECHA]],'RECAUDOS DE RESOLUCIONES'!A:D,4,FALSE),0)</f>
        <v>0</v>
      </c>
      <c r="P5" s="9">
        <f>IFERROR(VLOOKUP(Tabla1[[#This Row],[FECHA]],'RECAUDOS DE RESOLUCIONES'!A:D,3,FALSE),0)</f>
        <v>0</v>
      </c>
      <c r="Q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5" s="11">
        <f>IFERROR(VLOOKUP(Tabla1[[#This Row],[FECHA]],'RECAUDOS LOCALES'!A:D,4,FALSE),0)</f>
        <v>0</v>
      </c>
      <c r="T5" s="9">
        <f>IFERROR(VLOOKUP(Tabla1[[#This Row],[FECHA]],'RECAUDOS LOCALES'!A:D,3,FALSE),0)</f>
        <v>0</v>
      </c>
      <c r="U5" s="11">
        <f>IFERROR(VLOOKUP(Tabla1[[#This Row],[FECHA]],'RECAUDOS EXTERNOS'!A:D,4,FALSE),0)</f>
        <v>0</v>
      </c>
      <c r="V5" s="9">
        <f>IFERROR(VLOOKUP(Tabla1[[#This Row],[FECHA]],'RECAUDOS EXTERNOS'!A:D,3,FALSE),0)</f>
        <v>0</v>
      </c>
    </row>
    <row r="6" spans="1:22" x14ac:dyDescent="0.25">
      <c r="A6" s="1">
        <v>37565</v>
      </c>
      <c r="B6" s="3" t="s">
        <v>2</v>
      </c>
      <c r="C6" s="2">
        <v>37561</v>
      </c>
      <c r="D6" s="5">
        <f>YEAR(Tabla1[[#This Row],[FECHA]])</f>
        <v>2002</v>
      </c>
      <c r="E6" s="5">
        <f>IFERROR(VLOOKUP(Tabla1[[#This Row],[FECHA]],'COMPARENDOS TOTALES'!A:D,4,FALSE),0)</f>
        <v>0</v>
      </c>
      <c r="F6" s="9">
        <f>IFERROR(VLOOKUP(Tabla1[[#This Row],[FECHA]],'COMPARENDOS TOTALES'!A:D,3,FALSE),0)</f>
        <v>0</v>
      </c>
      <c r="G6" s="5">
        <f>IFERROR(VLOOKUP(Tabla1[[#This Row],[FECHA]],EXONERACIONES!A:D,4,FALSE),0)</f>
        <v>0</v>
      </c>
      <c r="H6" s="9">
        <f>IFERROR(VLOOKUP(Tabla1[[#This Row],[FECHA]],EXONERACIONES!A:D,3,FALSE),0)</f>
        <v>0</v>
      </c>
      <c r="I6" s="5">
        <f>IFERROR(VLOOKUP(Tabla1[[#This Row],[FECHA]],'SIMIT CON RES'!A:D,4,FALSE),0)</f>
        <v>0</v>
      </c>
      <c r="J6" s="9">
        <f>IFERROR(VLOOKUP(Tabla1[[#This Row],[FECHA]],'SIMIT CON RES'!A:D,3,FALSE),0)</f>
        <v>0</v>
      </c>
      <c r="K6">
        <f>IFERROR(VLOOKUP(Tabla1[[#This Row],[FECHA]],'SIMIT SIN RES'!A:D,4,FALSE),0)</f>
        <v>0</v>
      </c>
      <c r="L6" s="9">
        <f>IFERROR(VLOOKUP(Tabla1[[#This Row],[FECHA]],'SIMIT SIN RES'!A:D,3,FALSE),0)</f>
        <v>0</v>
      </c>
      <c r="M6" s="5">
        <f>IFERROR(VLOOKUP(Tabla1[[#This Row],[FECHA]],'RECAUDOS DE COMPARENDOS'!A:D,4,FALSE),0)</f>
        <v>0</v>
      </c>
      <c r="N6" s="9">
        <f>IFERROR(VLOOKUP(Tabla1[[#This Row],[FECHA]],'RECAUDOS DE COMPARENDOS'!A:D,3,FALSE),0)</f>
        <v>0</v>
      </c>
      <c r="O6" s="5">
        <f>IFERROR(VLOOKUP(Tabla1[[#This Row],[FECHA]],'RECAUDOS DE RESOLUCIONES'!A:D,4,FALSE),0)</f>
        <v>0</v>
      </c>
      <c r="P6" s="9">
        <f>IFERROR(VLOOKUP(Tabla1[[#This Row],[FECHA]],'RECAUDOS DE RESOLUCIONES'!A:D,3,FALSE),0)</f>
        <v>0</v>
      </c>
      <c r="Q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6" s="11">
        <f>IFERROR(VLOOKUP(Tabla1[[#This Row],[FECHA]],'RECAUDOS LOCALES'!A:D,4,FALSE),0)</f>
        <v>0</v>
      </c>
      <c r="T6" s="9">
        <f>IFERROR(VLOOKUP(Tabla1[[#This Row],[FECHA]],'RECAUDOS LOCALES'!A:D,3,FALSE),0)</f>
        <v>0</v>
      </c>
      <c r="U6" s="11">
        <f>IFERROR(VLOOKUP(Tabla1[[#This Row],[FECHA]],'RECAUDOS EXTERNOS'!A:D,4,FALSE),0)</f>
        <v>0</v>
      </c>
      <c r="V6" s="9">
        <f>IFERROR(VLOOKUP(Tabla1[[#This Row],[FECHA]],'RECAUDOS EXTERNOS'!A:D,3,FALSE),0)</f>
        <v>0</v>
      </c>
    </row>
    <row r="7" spans="1:22" x14ac:dyDescent="0.25">
      <c r="A7" s="1">
        <v>37566</v>
      </c>
      <c r="B7" s="3" t="s">
        <v>3</v>
      </c>
      <c r="C7" s="2">
        <v>37561</v>
      </c>
      <c r="D7" s="5">
        <f>YEAR(Tabla1[[#This Row],[FECHA]])</f>
        <v>2002</v>
      </c>
      <c r="E7" s="5">
        <f>IFERROR(VLOOKUP(Tabla1[[#This Row],[FECHA]],'COMPARENDOS TOTALES'!A:D,4,FALSE),0)</f>
        <v>0</v>
      </c>
      <c r="F7" s="9">
        <f>IFERROR(VLOOKUP(Tabla1[[#This Row],[FECHA]],'COMPARENDOS TOTALES'!A:D,3,FALSE),0)</f>
        <v>0</v>
      </c>
      <c r="G7" s="5">
        <f>IFERROR(VLOOKUP(Tabla1[[#This Row],[FECHA]],EXONERACIONES!A:D,4,FALSE),0)</f>
        <v>0</v>
      </c>
      <c r="H7" s="9">
        <f>IFERROR(VLOOKUP(Tabla1[[#This Row],[FECHA]],EXONERACIONES!A:D,3,FALSE),0)</f>
        <v>0</v>
      </c>
      <c r="I7" s="5">
        <f>IFERROR(VLOOKUP(Tabla1[[#This Row],[FECHA]],'SIMIT CON RES'!A:D,4,FALSE),0)</f>
        <v>0</v>
      </c>
      <c r="J7" s="9">
        <f>IFERROR(VLOOKUP(Tabla1[[#This Row],[FECHA]],'SIMIT CON RES'!A:D,3,FALSE),0)</f>
        <v>0</v>
      </c>
      <c r="K7">
        <f>IFERROR(VLOOKUP(Tabla1[[#This Row],[FECHA]],'SIMIT SIN RES'!A:D,4,FALSE),0)</f>
        <v>0</v>
      </c>
      <c r="L7" s="9">
        <f>IFERROR(VLOOKUP(Tabla1[[#This Row],[FECHA]],'SIMIT SIN RES'!A:D,3,FALSE),0)</f>
        <v>0</v>
      </c>
      <c r="M7" s="5">
        <f>IFERROR(VLOOKUP(Tabla1[[#This Row],[FECHA]],'RECAUDOS DE COMPARENDOS'!A:D,4,FALSE),0)</f>
        <v>0</v>
      </c>
      <c r="N7" s="9">
        <f>IFERROR(VLOOKUP(Tabla1[[#This Row],[FECHA]],'RECAUDOS DE COMPARENDOS'!A:D,3,FALSE),0)</f>
        <v>0</v>
      </c>
      <c r="O7" s="5">
        <f>IFERROR(VLOOKUP(Tabla1[[#This Row],[FECHA]],'RECAUDOS DE RESOLUCIONES'!A:D,4,FALSE),0)</f>
        <v>0</v>
      </c>
      <c r="P7" s="9">
        <f>IFERROR(VLOOKUP(Tabla1[[#This Row],[FECHA]],'RECAUDOS DE RESOLUCIONES'!A:D,3,FALSE),0)</f>
        <v>0</v>
      </c>
      <c r="Q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7" s="11">
        <f>IFERROR(VLOOKUP(Tabla1[[#This Row],[FECHA]],'RECAUDOS LOCALES'!A:D,4,FALSE),0)</f>
        <v>0</v>
      </c>
      <c r="T7" s="9">
        <f>IFERROR(VLOOKUP(Tabla1[[#This Row],[FECHA]],'RECAUDOS LOCALES'!A:D,3,FALSE),0)</f>
        <v>0</v>
      </c>
      <c r="U7" s="11">
        <f>IFERROR(VLOOKUP(Tabla1[[#This Row],[FECHA]],'RECAUDOS EXTERNOS'!A:D,4,FALSE),0)</f>
        <v>0</v>
      </c>
      <c r="V7" s="9">
        <f>IFERROR(VLOOKUP(Tabla1[[#This Row],[FECHA]],'RECAUDOS EXTERNOS'!A:D,3,FALSE),0)</f>
        <v>0</v>
      </c>
    </row>
    <row r="8" spans="1:22" x14ac:dyDescent="0.25">
      <c r="A8" s="1">
        <v>37567</v>
      </c>
      <c r="B8" s="3" t="s">
        <v>6</v>
      </c>
      <c r="C8" s="2">
        <v>37561</v>
      </c>
      <c r="D8" s="5">
        <f>YEAR(Tabla1[[#This Row],[FECHA]])</f>
        <v>2002</v>
      </c>
      <c r="E8" s="5">
        <f>IFERROR(VLOOKUP(Tabla1[[#This Row],[FECHA]],'COMPARENDOS TOTALES'!A:D,4,FALSE),0)</f>
        <v>0</v>
      </c>
      <c r="F8" s="9">
        <f>IFERROR(VLOOKUP(Tabla1[[#This Row],[FECHA]],'COMPARENDOS TOTALES'!A:D,3,FALSE),0)</f>
        <v>0</v>
      </c>
      <c r="G8" s="5">
        <f>IFERROR(VLOOKUP(Tabla1[[#This Row],[FECHA]],EXONERACIONES!A:D,4,FALSE),0)</f>
        <v>0</v>
      </c>
      <c r="H8" s="9">
        <f>IFERROR(VLOOKUP(Tabla1[[#This Row],[FECHA]],EXONERACIONES!A:D,3,FALSE),0)</f>
        <v>0</v>
      </c>
      <c r="I8" s="5">
        <f>IFERROR(VLOOKUP(Tabla1[[#This Row],[FECHA]],'SIMIT CON RES'!A:D,4,FALSE),0)</f>
        <v>0</v>
      </c>
      <c r="J8" s="9">
        <f>IFERROR(VLOOKUP(Tabla1[[#This Row],[FECHA]],'SIMIT CON RES'!A:D,3,FALSE),0)</f>
        <v>0</v>
      </c>
      <c r="K8">
        <f>IFERROR(VLOOKUP(Tabla1[[#This Row],[FECHA]],'SIMIT SIN RES'!A:D,4,FALSE),0)</f>
        <v>0</v>
      </c>
      <c r="L8" s="9">
        <f>IFERROR(VLOOKUP(Tabla1[[#This Row],[FECHA]],'SIMIT SIN RES'!A:D,3,FALSE),0)</f>
        <v>0</v>
      </c>
      <c r="M8" s="5">
        <f>IFERROR(VLOOKUP(Tabla1[[#This Row],[FECHA]],'RECAUDOS DE COMPARENDOS'!A:D,4,FALSE),0)</f>
        <v>0</v>
      </c>
      <c r="N8" s="9">
        <f>IFERROR(VLOOKUP(Tabla1[[#This Row],[FECHA]],'RECAUDOS DE COMPARENDOS'!A:D,3,FALSE),0)</f>
        <v>0</v>
      </c>
      <c r="O8" s="5">
        <f>IFERROR(VLOOKUP(Tabla1[[#This Row],[FECHA]],'RECAUDOS DE RESOLUCIONES'!A:D,4,FALSE),0)</f>
        <v>0</v>
      </c>
      <c r="P8" s="9">
        <f>IFERROR(VLOOKUP(Tabla1[[#This Row],[FECHA]],'RECAUDOS DE RESOLUCIONES'!A:D,3,FALSE),0)</f>
        <v>0</v>
      </c>
      <c r="Q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8" s="11">
        <f>IFERROR(VLOOKUP(Tabla1[[#This Row],[FECHA]],'RECAUDOS LOCALES'!A:D,4,FALSE),0)</f>
        <v>0</v>
      </c>
      <c r="T8" s="9">
        <f>IFERROR(VLOOKUP(Tabla1[[#This Row],[FECHA]],'RECAUDOS LOCALES'!A:D,3,FALSE),0)</f>
        <v>0</v>
      </c>
      <c r="U8" s="11">
        <f>IFERROR(VLOOKUP(Tabla1[[#This Row],[FECHA]],'RECAUDOS EXTERNOS'!A:D,4,FALSE),0)</f>
        <v>0</v>
      </c>
      <c r="V8" s="9">
        <f>IFERROR(VLOOKUP(Tabla1[[#This Row],[FECHA]],'RECAUDOS EXTERNOS'!A:D,3,FALSE),0)</f>
        <v>0</v>
      </c>
    </row>
    <row r="9" spans="1:22" x14ac:dyDescent="0.25">
      <c r="A9" s="1">
        <v>37568</v>
      </c>
      <c r="B9" s="3" t="s">
        <v>0</v>
      </c>
      <c r="C9" s="2">
        <v>37561</v>
      </c>
      <c r="D9" s="5">
        <f>YEAR(Tabla1[[#This Row],[FECHA]])</f>
        <v>2002</v>
      </c>
      <c r="E9" s="5">
        <f>IFERROR(VLOOKUP(Tabla1[[#This Row],[FECHA]],'COMPARENDOS TOTALES'!A:D,4,FALSE),0)</f>
        <v>0</v>
      </c>
      <c r="F9" s="9">
        <f>IFERROR(VLOOKUP(Tabla1[[#This Row],[FECHA]],'COMPARENDOS TOTALES'!A:D,3,FALSE),0)</f>
        <v>0</v>
      </c>
      <c r="G9" s="5">
        <f>IFERROR(VLOOKUP(Tabla1[[#This Row],[FECHA]],EXONERACIONES!A:D,4,FALSE),0)</f>
        <v>0</v>
      </c>
      <c r="H9" s="9">
        <f>IFERROR(VLOOKUP(Tabla1[[#This Row],[FECHA]],EXONERACIONES!A:D,3,FALSE),0)</f>
        <v>0</v>
      </c>
      <c r="I9" s="5">
        <f>IFERROR(VLOOKUP(Tabla1[[#This Row],[FECHA]],'SIMIT CON RES'!A:D,4,FALSE),0)</f>
        <v>0</v>
      </c>
      <c r="J9" s="9">
        <f>IFERROR(VLOOKUP(Tabla1[[#This Row],[FECHA]],'SIMIT CON RES'!A:D,3,FALSE),0)</f>
        <v>0</v>
      </c>
      <c r="K9">
        <f>IFERROR(VLOOKUP(Tabla1[[#This Row],[FECHA]],'SIMIT SIN RES'!A:D,4,FALSE),0)</f>
        <v>0</v>
      </c>
      <c r="L9" s="9">
        <f>IFERROR(VLOOKUP(Tabla1[[#This Row],[FECHA]],'SIMIT SIN RES'!A:D,3,FALSE),0)</f>
        <v>0</v>
      </c>
      <c r="M9" s="5">
        <f>IFERROR(VLOOKUP(Tabla1[[#This Row],[FECHA]],'RECAUDOS DE COMPARENDOS'!A:D,4,FALSE),0)</f>
        <v>0</v>
      </c>
      <c r="N9" s="9">
        <f>IFERROR(VLOOKUP(Tabla1[[#This Row],[FECHA]],'RECAUDOS DE COMPARENDOS'!A:D,3,FALSE),0)</f>
        <v>0</v>
      </c>
      <c r="O9" s="5">
        <f>IFERROR(VLOOKUP(Tabla1[[#This Row],[FECHA]],'RECAUDOS DE RESOLUCIONES'!A:D,4,FALSE),0)</f>
        <v>0</v>
      </c>
      <c r="P9" s="9">
        <f>IFERROR(VLOOKUP(Tabla1[[#This Row],[FECHA]],'RECAUDOS DE RESOLUCIONES'!A:D,3,FALSE),0)</f>
        <v>0</v>
      </c>
      <c r="Q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9" s="11">
        <f>IFERROR(VLOOKUP(Tabla1[[#This Row],[FECHA]],'RECAUDOS LOCALES'!A:D,4,FALSE),0)</f>
        <v>0</v>
      </c>
      <c r="T9" s="9">
        <f>IFERROR(VLOOKUP(Tabla1[[#This Row],[FECHA]],'RECAUDOS LOCALES'!A:D,3,FALSE),0)</f>
        <v>0</v>
      </c>
      <c r="U9" s="11">
        <f>IFERROR(VLOOKUP(Tabla1[[#This Row],[FECHA]],'RECAUDOS EXTERNOS'!A:D,4,FALSE),0)</f>
        <v>0</v>
      </c>
      <c r="V9" s="9">
        <f>IFERROR(VLOOKUP(Tabla1[[#This Row],[FECHA]],'RECAUDOS EXTERNOS'!A:D,3,FALSE),0)</f>
        <v>0</v>
      </c>
    </row>
    <row r="10" spans="1:22" x14ac:dyDescent="0.25">
      <c r="A10" s="1">
        <v>37569</v>
      </c>
      <c r="B10" s="3" t="s">
        <v>5</v>
      </c>
      <c r="C10" s="2">
        <v>37561</v>
      </c>
      <c r="D10" s="5">
        <f>YEAR(Tabla1[[#This Row],[FECHA]])</f>
        <v>2002</v>
      </c>
      <c r="E10" s="5">
        <f>IFERROR(VLOOKUP(Tabla1[[#This Row],[FECHA]],'COMPARENDOS TOTALES'!A:D,4,FALSE),0)</f>
        <v>6</v>
      </c>
      <c r="F10" s="9">
        <f>IFERROR(VLOOKUP(Tabla1[[#This Row],[FECHA]],'COMPARENDOS TOTALES'!A:D,3,FALSE),0)</f>
        <v>1091800</v>
      </c>
      <c r="G10" s="5">
        <f>IFERROR(VLOOKUP(Tabla1[[#This Row],[FECHA]],EXONERACIONES!A:D,4,FALSE),0)</f>
        <v>1</v>
      </c>
      <c r="H10" s="9">
        <f>IFERROR(VLOOKUP(Tabla1[[#This Row],[FECHA]],EXONERACIONES!A:D,3,FALSE),0)</f>
        <v>309000</v>
      </c>
      <c r="I10" s="5">
        <f>IFERROR(VLOOKUP(Tabla1[[#This Row],[FECHA]],'SIMIT CON RES'!A:D,4,FALSE),0)</f>
        <v>2</v>
      </c>
      <c r="J10" s="9">
        <f>IFERROR(VLOOKUP(Tabla1[[#This Row],[FECHA]],'SIMIT CON RES'!A:D,3,FALSE),0)</f>
        <v>463500</v>
      </c>
      <c r="K10">
        <f>IFERROR(VLOOKUP(Tabla1[[#This Row],[FECHA]],'SIMIT SIN RES'!A:D,4,FALSE),0)</f>
        <v>0</v>
      </c>
      <c r="L10" s="9">
        <f>IFERROR(VLOOKUP(Tabla1[[#This Row],[FECHA]],'SIMIT SIN RES'!A:D,3,FALSE),0)</f>
        <v>0</v>
      </c>
      <c r="M10" s="5">
        <f>IFERROR(VLOOKUP(Tabla1[[#This Row],[FECHA]],'RECAUDOS DE COMPARENDOS'!A:D,4,FALSE),0)</f>
        <v>1</v>
      </c>
      <c r="N10" s="9">
        <f>IFERROR(VLOOKUP(Tabla1[[#This Row],[FECHA]],'RECAUDOS DE COMPARENDOS'!A:D,3,FALSE),0)</f>
        <v>82400</v>
      </c>
      <c r="O10" s="5">
        <f>IFERROR(VLOOKUP(Tabla1[[#This Row],[FECHA]],'RECAUDOS DE RESOLUCIONES'!A:D,4,FALSE),0)</f>
        <v>0</v>
      </c>
      <c r="P10" s="9">
        <f>IFERROR(VLOOKUP(Tabla1[[#This Row],[FECHA]],'RECAUDOS DE RESOLUCIONES'!A:D,3,FALSE),0)</f>
        <v>0</v>
      </c>
      <c r="Q1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10" s="9">
        <f>Tabla1[V. COMPARENDOS]-(Tabla1[V. EXONERACIONES]+Tabla1[[#This Row],[V. SIMIT CON RESOLUCION]]+Tabla1[[#This Row],[V. SIMIT SIN RESOLUCION]]+Tabla1[[#This Row],[V. RECAUDOS COMPARENDOS]]+Tabla1[[#This Row],[V. RECAUDOS RESOLUCIONES]])</f>
        <v>236900</v>
      </c>
      <c r="S10" s="11">
        <f>IFERROR(VLOOKUP(Tabla1[[#This Row],[FECHA]],'RECAUDOS LOCALES'!A:D,4,FALSE),0)</f>
        <v>0</v>
      </c>
      <c r="T10" s="9">
        <f>IFERROR(VLOOKUP(Tabla1[[#This Row],[FECHA]],'RECAUDOS LOCALES'!A:D,3,FALSE),0)</f>
        <v>0</v>
      </c>
      <c r="U10" s="11">
        <f>IFERROR(VLOOKUP(Tabla1[[#This Row],[FECHA]],'RECAUDOS EXTERNOS'!A:D,4,FALSE),0)</f>
        <v>0</v>
      </c>
      <c r="V10" s="9">
        <f>IFERROR(VLOOKUP(Tabla1[[#This Row],[FECHA]],'RECAUDOS EXTERNOS'!A:D,3,FALSE),0)</f>
        <v>0</v>
      </c>
    </row>
    <row r="11" spans="1:22" x14ac:dyDescent="0.25">
      <c r="A11" s="1">
        <v>37570</v>
      </c>
      <c r="B11" s="3" t="s">
        <v>4</v>
      </c>
      <c r="C11" s="2">
        <v>37561</v>
      </c>
      <c r="D11" s="5">
        <f>YEAR(Tabla1[[#This Row],[FECHA]])</f>
        <v>2002</v>
      </c>
      <c r="E11" s="5">
        <f>IFERROR(VLOOKUP(Tabla1[[#This Row],[FECHA]],'COMPARENDOS TOTALES'!A:D,4,FALSE),0)</f>
        <v>6</v>
      </c>
      <c r="F11" s="9">
        <f>IFERROR(VLOOKUP(Tabla1[[#This Row],[FECHA]],'COMPARENDOS TOTALES'!A:D,3,FALSE),0)</f>
        <v>927000</v>
      </c>
      <c r="G11" s="5">
        <f>IFERROR(VLOOKUP(Tabla1[[#This Row],[FECHA]],EXONERACIONES!A:D,4,FALSE),0)</f>
        <v>1</v>
      </c>
      <c r="H11" s="9">
        <f>IFERROR(VLOOKUP(Tabla1[[#This Row],[FECHA]],EXONERACIONES!A:D,3,FALSE),0)</f>
        <v>154500</v>
      </c>
      <c r="I11" s="5">
        <f>IFERROR(VLOOKUP(Tabla1[[#This Row],[FECHA]],'SIMIT CON RES'!A:D,4,FALSE),0)</f>
        <v>4</v>
      </c>
      <c r="J11" s="9">
        <f>IFERROR(VLOOKUP(Tabla1[[#This Row],[FECHA]],'SIMIT CON RES'!A:D,3,FALSE),0)</f>
        <v>618000</v>
      </c>
      <c r="K11">
        <f>IFERROR(VLOOKUP(Tabla1[[#This Row],[FECHA]],'SIMIT SIN RES'!A:D,4,FALSE),0)</f>
        <v>0</v>
      </c>
      <c r="L11" s="9">
        <f>IFERROR(VLOOKUP(Tabla1[[#This Row],[FECHA]],'SIMIT SIN RES'!A:D,3,FALSE),0)</f>
        <v>0</v>
      </c>
      <c r="M11" s="5">
        <f>IFERROR(VLOOKUP(Tabla1[[#This Row],[FECHA]],'RECAUDOS DE COMPARENDOS'!A:D,4,FALSE),0)</f>
        <v>0</v>
      </c>
      <c r="N11" s="9">
        <f>IFERROR(VLOOKUP(Tabla1[[#This Row],[FECHA]],'RECAUDOS DE COMPARENDOS'!A:D,3,FALSE),0)</f>
        <v>0</v>
      </c>
      <c r="O11" s="5">
        <f>IFERROR(VLOOKUP(Tabla1[[#This Row],[FECHA]],'RECAUDOS DE RESOLUCIONES'!A:D,4,FALSE),0)</f>
        <v>0</v>
      </c>
      <c r="P11" s="9">
        <f>IFERROR(VLOOKUP(Tabla1[[#This Row],[FECHA]],'RECAUDOS DE RESOLUCIONES'!A:D,3,FALSE),0)</f>
        <v>0</v>
      </c>
      <c r="Q1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11" s="9">
        <f>Tabla1[V. COMPARENDOS]-(Tabla1[V. EXONERACIONES]+Tabla1[[#This Row],[V. SIMIT CON RESOLUCION]]+Tabla1[[#This Row],[V. SIMIT SIN RESOLUCION]]+Tabla1[[#This Row],[V. RECAUDOS COMPARENDOS]]+Tabla1[[#This Row],[V. RECAUDOS RESOLUCIONES]])</f>
        <v>154500</v>
      </c>
      <c r="S11" s="11">
        <f>IFERROR(VLOOKUP(Tabla1[[#This Row],[FECHA]],'RECAUDOS LOCALES'!A:D,4,FALSE),0)</f>
        <v>0</v>
      </c>
      <c r="T11" s="9">
        <f>IFERROR(VLOOKUP(Tabla1[[#This Row],[FECHA]],'RECAUDOS LOCALES'!A:D,3,FALSE),0)</f>
        <v>0</v>
      </c>
      <c r="U11" s="11">
        <f>IFERROR(VLOOKUP(Tabla1[[#This Row],[FECHA]],'RECAUDOS EXTERNOS'!A:D,4,FALSE),0)</f>
        <v>0</v>
      </c>
      <c r="V11" s="9">
        <f>IFERROR(VLOOKUP(Tabla1[[#This Row],[FECHA]],'RECAUDOS EXTERNOS'!A:D,3,FALSE),0)</f>
        <v>0</v>
      </c>
    </row>
    <row r="12" spans="1:22" x14ac:dyDescent="0.25">
      <c r="A12" s="1">
        <v>37571</v>
      </c>
      <c r="B12" s="3" t="s">
        <v>1</v>
      </c>
      <c r="C12" s="2">
        <v>37561</v>
      </c>
      <c r="D12" s="5">
        <f>YEAR(Tabla1[[#This Row],[FECHA]])</f>
        <v>2002</v>
      </c>
      <c r="E12" s="5">
        <f>IFERROR(VLOOKUP(Tabla1[[#This Row],[FECHA]],'COMPARENDOS TOTALES'!A:D,4,FALSE),0)</f>
        <v>3</v>
      </c>
      <c r="F12" s="9">
        <f>IFERROR(VLOOKUP(Tabla1[[#This Row],[FECHA]],'COMPARENDOS TOTALES'!A:D,3,FALSE),0)</f>
        <v>473800</v>
      </c>
      <c r="G12" s="5">
        <f>IFERROR(VLOOKUP(Tabla1[[#This Row],[FECHA]],EXONERACIONES!A:D,4,FALSE),0)</f>
        <v>1</v>
      </c>
      <c r="H12" s="9">
        <f>IFERROR(VLOOKUP(Tabla1[[#This Row],[FECHA]],EXONERACIONES!A:D,3,FALSE),0)</f>
        <v>309000</v>
      </c>
      <c r="I12" s="5">
        <f>IFERROR(VLOOKUP(Tabla1[[#This Row],[FECHA]],'SIMIT CON RES'!A:D,4,FALSE),0)</f>
        <v>1</v>
      </c>
      <c r="J12" s="9">
        <f>IFERROR(VLOOKUP(Tabla1[[#This Row],[FECHA]],'SIMIT CON RES'!A:D,3,FALSE),0)</f>
        <v>82400</v>
      </c>
      <c r="K12">
        <f>IFERROR(VLOOKUP(Tabla1[[#This Row],[FECHA]],'SIMIT SIN RES'!A:D,4,FALSE),0)</f>
        <v>0</v>
      </c>
      <c r="L12" s="9">
        <f>IFERROR(VLOOKUP(Tabla1[[#This Row],[FECHA]],'SIMIT SIN RES'!A:D,3,FALSE),0)</f>
        <v>0</v>
      </c>
      <c r="M12" s="5">
        <f>IFERROR(VLOOKUP(Tabla1[[#This Row],[FECHA]],'RECAUDOS DE COMPARENDOS'!A:D,4,FALSE),0)</f>
        <v>0</v>
      </c>
      <c r="N12" s="9">
        <f>IFERROR(VLOOKUP(Tabla1[[#This Row],[FECHA]],'RECAUDOS DE COMPARENDOS'!A:D,3,FALSE),0)</f>
        <v>0</v>
      </c>
      <c r="O12" s="5">
        <f>IFERROR(VLOOKUP(Tabla1[[#This Row],[FECHA]],'RECAUDOS DE RESOLUCIONES'!A:D,4,FALSE),0)</f>
        <v>0</v>
      </c>
      <c r="P12" s="9">
        <f>IFERROR(VLOOKUP(Tabla1[[#This Row],[FECHA]],'RECAUDOS DE RESOLUCIONES'!A:D,3,FALSE),0)</f>
        <v>0</v>
      </c>
      <c r="Q1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12" s="9">
        <f>Tabla1[V. COMPARENDOS]-(Tabla1[V. EXONERACIONES]+Tabla1[[#This Row],[V. SIMIT CON RESOLUCION]]+Tabla1[[#This Row],[V. SIMIT SIN RESOLUCION]]+Tabla1[[#This Row],[V. RECAUDOS COMPARENDOS]]+Tabla1[[#This Row],[V. RECAUDOS RESOLUCIONES]])</f>
        <v>82400</v>
      </c>
      <c r="S12" s="11">
        <f>IFERROR(VLOOKUP(Tabla1[[#This Row],[FECHA]],'RECAUDOS LOCALES'!A:D,4,FALSE),0)</f>
        <v>0</v>
      </c>
      <c r="T12" s="9">
        <f>IFERROR(VLOOKUP(Tabla1[[#This Row],[FECHA]],'RECAUDOS LOCALES'!A:D,3,FALSE),0)</f>
        <v>0</v>
      </c>
      <c r="U12" s="11">
        <f>IFERROR(VLOOKUP(Tabla1[[#This Row],[FECHA]],'RECAUDOS EXTERNOS'!A:D,4,FALSE),0)</f>
        <v>0</v>
      </c>
      <c r="V12" s="9">
        <f>IFERROR(VLOOKUP(Tabla1[[#This Row],[FECHA]],'RECAUDOS EXTERNOS'!A:D,3,FALSE),0)</f>
        <v>0</v>
      </c>
    </row>
    <row r="13" spans="1:22" x14ac:dyDescent="0.25">
      <c r="A13" s="1">
        <v>37572</v>
      </c>
      <c r="B13" s="3" t="s">
        <v>2</v>
      </c>
      <c r="C13" s="2">
        <v>37561</v>
      </c>
      <c r="D13" s="5">
        <f>YEAR(Tabla1[[#This Row],[FECHA]])</f>
        <v>2002</v>
      </c>
      <c r="E13" s="5">
        <f>IFERROR(VLOOKUP(Tabla1[[#This Row],[FECHA]],'COMPARENDOS TOTALES'!A:D,4,FALSE),0)</f>
        <v>0</v>
      </c>
      <c r="F13" s="9">
        <f>IFERROR(VLOOKUP(Tabla1[[#This Row],[FECHA]],'COMPARENDOS TOTALES'!A:D,3,FALSE),0)</f>
        <v>0</v>
      </c>
      <c r="G13" s="5">
        <f>IFERROR(VLOOKUP(Tabla1[[#This Row],[FECHA]],EXONERACIONES!A:D,4,FALSE),0)</f>
        <v>0</v>
      </c>
      <c r="H13" s="9">
        <f>IFERROR(VLOOKUP(Tabla1[[#This Row],[FECHA]],EXONERACIONES!A:D,3,FALSE),0)</f>
        <v>0</v>
      </c>
      <c r="I13" s="5">
        <f>IFERROR(VLOOKUP(Tabla1[[#This Row],[FECHA]],'SIMIT CON RES'!A:D,4,FALSE),0)</f>
        <v>0</v>
      </c>
      <c r="J13" s="9">
        <f>IFERROR(VLOOKUP(Tabla1[[#This Row],[FECHA]],'SIMIT CON RES'!A:D,3,FALSE),0)</f>
        <v>0</v>
      </c>
      <c r="K13">
        <f>IFERROR(VLOOKUP(Tabla1[[#This Row],[FECHA]],'SIMIT SIN RES'!A:D,4,FALSE),0)</f>
        <v>0</v>
      </c>
      <c r="L13" s="9">
        <f>IFERROR(VLOOKUP(Tabla1[[#This Row],[FECHA]],'SIMIT SIN RES'!A:D,3,FALSE),0)</f>
        <v>0</v>
      </c>
      <c r="M13" s="5">
        <f>IFERROR(VLOOKUP(Tabla1[[#This Row],[FECHA]],'RECAUDOS DE COMPARENDOS'!A:D,4,FALSE),0)</f>
        <v>0</v>
      </c>
      <c r="N13" s="9">
        <f>IFERROR(VLOOKUP(Tabla1[[#This Row],[FECHA]],'RECAUDOS DE COMPARENDOS'!A:D,3,FALSE),0)</f>
        <v>0</v>
      </c>
      <c r="O13" s="5">
        <f>IFERROR(VLOOKUP(Tabla1[[#This Row],[FECHA]],'RECAUDOS DE RESOLUCIONES'!A:D,4,FALSE),0)</f>
        <v>0</v>
      </c>
      <c r="P13" s="9">
        <f>IFERROR(VLOOKUP(Tabla1[[#This Row],[FECHA]],'RECAUDOS DE RESOLUCIONES'!A:D,3,FALSE),0)</f>
        <v>0</v>
      </c>
      <c r="Q1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3" s="11">
        <f>IFERROR(VLOOKUP(Tabla1[[#This Row],[FECHA]],'RECAUDOS LOCALES'!A:D,4,FALSE),0)</f>
        <v>0</v>
      </c>
      <c r="T13" s="9">
        <f>IFERROR(VLOOKUP(Tabla1[[#This Row],[FECHA]],'RECAUDOS LOCALES'!A:D,3,FALSE),0)</f>
        <v>0</v>
      </c>
      <c r="U13" s="11">
        <f>IFERROR(VLOOKUP(Tabla1[[#This Row],[FECHA]],'RECAUDOS EXTERNOS'!A:D,4,FALSE),0)</f>
        <v>0</v>
      </c>
      <c r="V13" s="9">
        <f>IFERROR(VLOOKUP(Tabla1[[#This Row],[FECHA]],'RECAUDOS EXTERNOS'!A:D,3,FALSE),0)</f>
        <v>0</v>
      </c>
    </row>
    <row r="14" spans="1:22" x14ac:dyDescent="0.25">
      <c r="A14" s="1">
        <v>37573</v>
      </c>
      <c r="B14" s="3" t="s">
        <v>3</v>
      </c>
      <c r="C14" s="2">
        <v>37561</v>
      </c>
      <c r="D14" s="5">
        <f>YEAR(Tabla1[[#This Row],[FECHA]])</f>
        <v>2002</v>
      </c>
      <c r="E14" s="5">
        <f>IFERROR(VLOOKUP(Tabla1[[#This Row],[FECHA]],'COMPARENDOS TOTALES'!A:D,4,FALSE),0)</f>
        <v>0</v>
      </c>
      <c r="F14" s="9">
        <f>IFERROR(VLOOKUP(Tabla1[[#This Row],[FECHA]],'COMPARENDOS TOTALES'!A:D,3,FALSE),0)</f>
        <v>0</v>
      </c>
      <c r="G14" s="5">
        <f>IFERROR(VLOOKUP(Tabla1[[#This Row],[FECHA]],EXONERACIONES!A:D,4,FALSE),0)</f>
        <v>0</v>
      </c>
      <c r="H14" s="9">
        <f>IFERROR(VLOOKUP(Tabla1[[#This Row],[FECHA]],EXONERACIONES!A:D,3,FALSE),0)</f>
        <v>0</v>
      </c>
      <c r="I14" s="5">
        <f>IFERROR(VLOOKUP(Tabla1[[#This Row],[FECHA]],'SIMIT CON RES'!A:D,4,FALSE),0)</f>
        <v>0</v>
      </c>
      <c r="J14" s="9">
        <f>IFERROR(VLOOKUP(Tabla1[[#This Row],[FECHA]],'SIMIT CON RES'!A:D,3,FALSE),0)</f>
        <v>0</v>
      </c>
      <c r="K14">
        <f>IFERROR(VLOOKUP(Tabla1[[#This Row],[FECHA]],'SIMIT SIN RES'!A:D,4,FALSE),0)</f>
        <v>0</v>
      </c>
      <c r="L14" s="9">
        <f>IFERROR(VLOOKUP(Tabla1[[#This Row],[FECHA]],'SIMIT SIN RES'!A:D,3,FALSE),0)</f>
        <v>0</v>
      </c>
      <c r="M14" s="5">
        <f>IFERROR(VLOOKUP(Tabla1[[#This Row],[FECHA]],'RECAUDOS DE COMPARENDOS'!A:D,4,FALSE),0)</f>
        <v>0</v>
      </c>
      <c r="N14" s="9">
        <f>IFERROR(VLOOKUP(Tabla1[[#This Row],[FECHA]],'RECAUDOS DE COMPARENDOS'!A:D,3,FALSE),0)</f>
        <v>0</v>
      </c>
      <c r="O14" s="5">
        <f>IFERROR(VLOOKUP(Tabla1[[#This Row],[FECHA]],'RECAUDOS DE RESOLUCIONES'!A:D,4,FALSE),0)</f>
        <v>0</v>
      </c>
      <c r="P14" s="9">
        <f>IFERROR(VLOOKUP(Tabla1[[#This Row],[FECHA]],'RECAUDOS DE RESOLUCIONES'!A:D,3,FALSE),0)</f>
        <v>0</v>
      </c>
      <c r="Q1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4" s="11">
        <f>IFERROR(VLOOKUP(Tabla1[[#This Row],[FECHA]],'RECAUDOS LOCALES'!A:D,4,FALSE),0)</f>
        <v>0</v>
      </c>
      <c r="T14" s="9">
        <f>IFERROR(VLOOKUP(Tabla1[[#This Row],[FECHA]],'RECAUDOS LOCALES'!A:D,3,FALSE),0)</f>
        <v>0</v>
      </c>
      <c r="U14" s="11">
        <f>IFERROR(VLOOKUP(Tabla1[[#This Row],[FECHA]],'RECAUDOS EXTERNOS'!A:D,4,FALSE),0)</f>
        <v>0</v>
      </c>
      <c r="V14" s="9">
        <f>IFERROR(VLOOKUP(Tabla1[[#This Row],[FECHA]],'RECAUDOS EXTERNOS'!A:D,3,FALSE),0)</f>
        <v>0</v>
      </c>
    </row>
    <row r="15" spans="1:22" x14ac:dyDescent="0.25">
      <c r="A15" s="1">
        <v>37574</v>
      </c>
      <c r="B15" s="3" t="s">
        <v>6</v>
      </c>
      <c r="C15" s="2">
        <v>37561</v>
      </c>
      <c r="D15" s="5">
        <f>YEAR(Tabla1[[#This Row],[FECHA]])</f>
        <v>2002</v>
      </c>
      <c r="E15" s="5">
        <f>IFERROR(VLOOKUP(Tabla1[[#This Row],[FECHA]],'COMPARENDOS TOTALES'!A:D,4,FALSE),0)</f>
        <v>1</v>
      </c>
      <c r="F15" s="9">
        <f>IFERROR(VLOOKUP(Tabla1[[#This Row],[FECHA]],'COMPARENDOS TOTALES'!A:D,3,FALSE),0)</f>
        <v>154500</v>
      </c>
      <c r="G15" s="5">
        <f>IFERROR(VLOOKUP(Tabla1[[#This Row],[FECHA]],EXONERACIONES!A:D,4,FALSE),0)</f>
        <v>0</v>
      </c>
      <c r="H15" s="9">
        <f>IFERROR(VLOOKUP(Tabla1[[#This Row],[FECHA]],EXONERACIONES!A:D,3,FALSE),0)</f>
        <v>0</v>
      </c>
      <c r="I15" s="5">
        <f>IFERROR(VLOOKUP(Tabla1[[#This Row],[FECHA]],'SIMIT CON RES'!A:D,4,FALSE),0)</f>
        <v>0</v>
      </c>
      <c r="J15" s="9">
        <f>IFERROR(VLOOKUP(Tabla1[[#This Row],[FECHA]],'SIMIT CON RES'!A:D,3,FALSE),0)</f>
        <v>0</v>
      </c>
      <c r="K15">
        <f>IFERROR(VLOOKUP(Tabla1[[#This Row],[FECHA]],'SIMIT SIN RES'!A:D,4,FALSE),0)</f>
        <v>0</v>
      </c>
      <c r="L15" s="9">
        <f>IFERROR(VLOOKUP(Tabla1[[#This Row],[FECHA]],'SIMIT SIN RES'!A:D,3,FALSE),0)</f>
        <v>0</v>
      </c>
      <c r="M15" s="5">
        <f>IFERROR(VLOOKUP(Tabla1[[#This Row],[FECHA]],'RECAUDOS DE COMPARENDOS'!A:D,4,FALSE),0)</f>
        <v>1</v>
      </c>
      <c r="N15" s="9">
        <f>IFERROR(VLOOKUP(Tabla1[[#This Row],[FECHA]],'RECAUDOS DE COMPARENDOS'!A:D,3,FALSE),0)</f>
        <v>154500</v>
      </c>
      <c r="O15" s="5">
        <f>IFERROR(VLOOKUP(Tabla1[[#This Row],[FECHA]],'RECAUDOS DE RESOLUCIONES'!A:D,4,FALSE),0)</f>
        <v>0</v>
      </c>
      <c r="P15" s="9">
        <f>IFERROR(VLOOKUP(Tabla1[[#This Row],[FECHA]],'RECAUDOS DE RESOLUCIONES'!A:D,3,FALSE),0)</f>
        <v>0</v>
      </c>
      <c r="Q1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5" s="11">
        <f>IFERROR(VLOOKUP(Tabla1[[#This Row],[FECHA]],'RECAUDOS LOCALES'!A:D,4,FALSE),0)</f>
        <v>0</v>
      </c>
      <c r="T15" s="9">
        <f>IFERROR(VLOOKUP(Tabla1[[#This Row],[FECHA]],'RECAUDOS LOCALES'!A:D,3,FALSE),0)</f>
        <v>0</v>
      </c>
      <c r="U15" s="11">
        <f>IFERROR(VLOOKUP(Tabla1[[#This Row],[FECHA]],'RECAUDOS EXTERNOS'!A:D,4,FALSE),0)</f>
        <v>0</v>
      </c>
      <c r="V15" s="9">
        <f>IFERROR(VLOOKUP(Tabla1[[#This Row],[FECHA]],'RECAUDOS EXTERNOS'!A:D,3,FALSE),0)</f>
        <v>0</v>
      </c>
    </row>
    <row r="16" spans="1:22" x14ac:dyDescent="0.25">
      <c r="A16" s="1">
        <v>37575</v>
      </c>
      <c r="B16" s="3" t="s">
        <v>0</v>
      </c>
      <c r="C16" s="2">
        <v>37561</v>
      </c>
      <c r="D16" s="5">
        <f>YEAR(Tabla1[[#This Row],[FECHA]])</f>
        <v>2002</v>
      </c>
      <c r="E16" s="5">
        <f>IFERROR(VLOOKUP(Tabla1[[#This Row],[FECHA]],'COMPARENDOS TOTALES'!A:D,4,FALSE),0)</f>
        <v>3</v>
      </c>
      <c r="F16" s="9">
        <f>IFERROR(VLOOKUP(Tabla1[[#This Row],[FECHA]],'COMPARENDOS TOTALES'!A:D,3,FALSE),0)</f>
        <v>319300</v>
      </c>
      <c r="G16" s="5">
        <f>IFERROR(VLOOKUP(Tabla1[[#This Row],[FECHA]],EXONERACIONES!A:D,4,FALSE),0)</f>
        <v>1</v>
      </c>
      <c r="H16" s="9">
        <f>IFERROR(VLOOKUP(Tabla1[[#This Row],[FECHA]],EXONERACIONES!A:D,3,FALSE),0)</f>
        <v>154500</v>
      </c>
      <c r="I16" s="5">
        <f>IFERROR(VLOOKUP(Tabla1[[#This Row],[FECHA]],'SIMIT CON RES'!A:D,4,FALSE),0)</f>
        <v>2</v>
      </c>
      <c r="J16" s="9">
        <f>IFERROR(VLOOKUP(Tabla1[[#This Row],[FECHA]],'SIMIT CON RES'!A:D,3,FALSE),0)</f>
        <v>164800</v>
      </c>
      <c r="K16">
        <f>IFERROR(VLOOKUP(Tabla1[[#This Row],[FECHA]],'SIMIT SIN RES'!A:D,4,FALSE),0)</f>
        <v>0</v>
      </c>
      <c r="L16" s="9">
        <f>IFERROR(VLOOKUP(Tabla1[[#This Row],[FECHA]],'SIMIT SIN RES'!A:D,3,FALSE),0)</f>
        <v>0</v>
      </c>
      <c r="M16" s="5">
        <f>IFERROR(VLOOKUP(Tabla1[[#This Row],[FECHA]],'RECAUDOS DE COMPARENDOS'!A:D,4,FALSE),0)</f>
        <v>0</v>
      </c>
      <c r="N16" s="9">
        <f>IFERROR(VLOOKUP(Tabla1[[#This Row],[FECHA]],'RECAUDOS DE COMPARENDOS'!A:D,3,FALSE),0)</f>
        <v>0</v>
      </c>
      <c r="O16" s="5">
        <f>IFERROR(VLOOKUP(Tabla1[[#This Row],[FECHA]],'RECAUDOS DE RESOLUCIONES'!A:D,4,FALSE),0)</f>
        <v>0</v>
      </c>
      <c r="P16" s="9">
        <f>IFERROR(VLOOKUP(Tabla1[[#This Row],[FECHA]],'RECAUDOS DE RESOLUCIONES'!A:D,3,FALSE),0)</f>
        <v>0</v>
      </c>
      <c r="Q1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6" s="11">
        <f>IFERROR(VLOOKUP(Tabla1[[#This Row],[FECHA]],'RECAUDOS LOCALES'!A:D,4,FALSE),0)</f>
        <v>0</v>
      </c>
      <c r="T16" s="9">
        <f>IFERROR(VLOOKUP(Tabla1[[#This Row],[FECHA]],'RECAUDOS LOCALES'!A:D,3,FALSE),0)</f>
        <v>0</v>
      </c>
      <c r="U16" s="11">
        <f>IFERROR(VLOOKUP(Tabla1[[#This Row],[FECHA]],'RECAUDOS EXTERNOS'!A:D,4,FALSE),0)</f>
        <v>0</v>
      </c>
      <c r="V16" s="9">
        <f>IFERROR(VLOOKUP(Tabla1[[#This Row],[FECHA]],'RECAUDOS EXTERNOS'!A:D,3,FALSE),0)</f>
        <v>0</v>
      </c>
    </row>
    <row r="17" spans="1:22" x14ac:dyDescent="0.25">
      <c r="A17" s="1">
        <v>37576</v>
      </c>
      <c r="B17" s="3" t="s">
        <v>5</v>
      </c>
      <c r="C17" s="2">
        <v>37561</v>
      </c>
      <c r="D17" s="5">
        <f>YEAR(Tabla1[[#This Row],[FECHA]])</f>
        <v>2002</v>
      </c>
      <c r="E17" s="5">
        <f>IFERROR(VLOOKUP(Tabla1[[#This Row],[FECHA]],'COMPARENDOS TOTALES'!A:D,4,FALSE),0)</f>
        <v>0</v>
      </c>
      <c r="F17" s="9">
        <f>IFERROR(VLOOKUP(Tabla1[[#This Row],[FECHA]],'COMPARENDOS TOTALES'!A:D,3,FALSE),0)</f>
        <v>0</v>
      </c>
      <c r="G17" s="5">
        <f>IFERROR(VLOOKUP(Tabla1[[#This Row],[FECHA]],EXONERACIONES!A:D,4,FALSE),0)</f>
        <v>0</v>
      </c>
      <c r="H17" s="9">
        <f>IFERROR(VLOOKUP(Tabla1[[#This Row],[FECHA]],EXONERACIONES!A:D,3,FALSE),0)</f>
        <v>0</v>
      </c>
      <c r="I17" s="5">
        <f>IFERROR(VLOOKUP(Tabla1[[#This Row],[FECHA]],'SIMIT CON RES'!A:D,4,FALSE),0)</f>
        <v>0</v>
      </c>
      <c r="J17" s="9">
        <f>IFERROR(VLOOKUP(Tabla1[[#This Row],[FECHA]],'SIMIT CON RES'!A:D,3,FALSE),0)</f>
        <v>0</v>
      </c>
      <c r="K17">
        <f>IFERROR(VLOOKUP(Tabla1[[#This Row],[FECHA]],'SIMIT SIN RES'!A:D,4,FALSE),0)</f>
        <v>0</v>
      </c>
      <c r="L17" s="9">
        <f>IFERROR(VLOOKUP(Tabla1[[#This Row],[FECHA]],'SIMIT SIN RES'!A:D,3,FALSE),0)</f>
        <v>0</v>
      </c>
      <c r="M17" s="5">
        <f>IFERROR(VLOOKUP(Tabla1[[#This Row],[FECHA]],'RECAUDOS DE COMPARENDOS'!A:D,4,FALSE),0)</f>
        <v>0</v>
      </c>
      <c r="N17" s="9">
        <f>IFERROR(VLOOKUP(Tabla1[[#This Row],[FECHA]],'RECAUDOS DE COMPARENDOS'!A:D,3,FALSE),0)</f>
        <v>0</v>
      </c>
      <c r="O17" s="5">
        <f>IFERROR(VLOOKUP(Tabla1[[#This Row],[FECHA]],'RECAUDOS DE RESOLUCIONES'!A:D,4,FALSE),0)</f>
        <v>0</v>
      </c>
      <c r="P17" s="9">
        <f>IFERROR(VLOOKUP(Tabla1[[#This Row],[FECHA]],'RECAUDOS DE RESOLUCIONES'!A:D,3,FALSE),0)</f>
        <v>0</v>
      </c>
      <c r="Q1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7" s="11">
        <f>IFERROR(VLOOKUP(Tabla1[[#This Row],[FECHA]],'RECAUDOS LOCALES'!A:D,4,FALSE),0)</f>
        <v>0</v>
      </c>
      <c r="T17" s="9">
        <f>IFERROR(VLOOKUP(Tabla1[[#This Row],[FECHA]],'RECAUDOS LOCALES'!A:D,3,FALSE),0)</f>
        <v>0</v>
      </c>
      <c r="U17" s="11">
        <f>IFERROR(VLOOKUP(Tabla1[[#This Row],[FECHA]],'RECAUDOS EXTERNOS'!A:D,4,FALSE),0)</f>
        <v>0</v>
      </c>
      <c r="V17" s="9">
        <f>IFERROR(VLOOKUP(Tabla1[[#This Row],[FECHA]],'RECAUDOS EXTERNOS'!A:D,3,FALSE),0)</f>
        <v>0</v>
      </c>
    </row>
    <row r="18" spans="1:22" x14ac:dyDescent="0.25">
      <c r="A18" s="1">
        <v>37577</v>
      </c>
      <c r="B18" s="3" t="s">
        <v>4</v>
      </c>
      <c r="C18" s="2">
        <v>37561</v>
      </c>
      <c r="D18" s="5">
        <f>YEAR(Tabla1[[#This Row],[FECHA]])</f>
        <v>2002</v>
      </c>
      <c r="E18" s="5">
        <f>IFERROR(VLOOKUP(Tabla1[[#This Row],[FECHA]],'COMPARENDOS TOTALES'!A:D,4,FALSE),0)</f>
        <v>0</v>
      </c>
      <c r="F18" s="9">
        <f>IFERROR(VLOOKUP(Tabla1[[#This Row],[FECHA]],'COMPARENDOS TOTALES'!A:D,3,FALSE),0)</f>
        <v>0</v>
      </c>
      <c r="G18" s="5">
        <f>IFERROR(VLOOKUP(Tabla1[[#This Row],[FECHA]],EXONERACIONES!A:D,4,FALSE),0)</f>
        <v>0</v>
      </c>
      <c r="H18" s="9">
        <f>IFERROR(VLOOKUP(Tabla1[[#This Row],[FECHA]],EXONERACIONES!A:D,3,FALSE),0)</f>
        <v>0</v>
      </c>
      <c r="I18" s="5">
        <f>IFERROR(VLOOKUP(Tabla1[[#This Row],[FECHA]],'SIMIT CON RES'!A:D,4,FALSE),0)</f>
        <v>0</v>
      </c>
      <c r="J18" s="9">
        <f>IFERROR(VLOOKUP(Tabla1[[#This Row],[FECHA]],'SIMIT CON RES'!A:D,3,FALSE),0)</f>
        <v>0</v>
      </c>
      <c r="K18">
        <f>IFERROR(VLOOKUP(Tabla1[[#This Row],[FECHA]],'SIMIT SIN RES'!A:D,4,FALSE),0)</f>
        <v>0</v>
      </c>
      <c r="L18" s="9">
        <f>IFERROR(VLOOKUP(Tabla1[[#This Row],[FECHA]],'SIMIT SIN RES'!A:D,3,FALSE),0)</f>
        <v>0</v>
      </c>
      <c r="M18" s="5">
        <f>IFERROR(VLOOKUP(Tabla1[[#This Row],[FECHA]],'RECAUDOS DE COMPARENDOS'!A:D,4,FALSE),0)</f>
        <v>0</v>
      </c>
      <c r="N18" s="9">
        <f>IFERROR(VLOOKUP(Tabla1[[#This Row],[FECHA]],'RECAUDOS DE COMPARENDOS'!A:D,3,FALSE),0)</f>
        <v>0</v>
      </c>
      <c r="O18" s="5">
        <f>IFERROR(VLOOKUP(Tabla1[[#This Row],[FECHA]],'RECAUDOS DE RESOLUCIONES'!A:D,4,FALSE),0)</f>
        <v>0</v>
      </c>
      <c r="P18" s="9">
        <f>IFERROR(VLOOKUP(Tabla1[[#This Row],[FECHA]],'RECAUDOS DE RESOLUCIONES'!A:D,3,FALSE),0)</f>
        <v>0</v>
      </c>
      <c r="Q1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8" s="11">
        <f>IFERROR(VLOOKUP(Tabla1[[#This Row],[FECHA]],'RECAUDOS LOCALES'!A:D,4,FALSE),0)</f>
        <v>0</v>
      </c>
      <c r="T18" s="9">
        <f>IFERROR(VLOOKUP(Tabla1[[#This Row],[FECHA]],'RECAUDOS LOCALES'!A:D,3,FALSE),0)</f>
        <v>0</v>
      </c>
      <c r="U18" s="11">
        <f>IFERROR(VLOOKUP(Tabla1[[#This Row],[FECHA]],'RECAUDOS EXTERNOS'!A:D,4,FALSE),0)</f>
        <v>0</v>
      </c>
      <c r="V18" s="9">
        <f>IFERROR(VLOOKUP(Tabla1[[#This Row],[FECHA]],'RECAUDOS EXTERNOS'!A:D,3,FALSE),0)</f>
        <v>0</v>
      </c>
    </row>
    <row r="19" spans="1:22" x14ac:dyDescent="0.25">
      <c r="A19" s="1">
        <v>37578</v>
      </c>
      <c r="B19" s="3" t="s">
        <v>1</v>
      </c>
      <c r="C19" s="2">
        <v>37561</v>
      </c>
      <c r="D19" s="5">
        <f>YEAR(Tabla1[[#This Row],[FECHA]])</f>
        <v>2002</v>
      </c>
      <c r="E19" s="5">
        <f>IFERROR(VLOOKUP(Tabla1[[#This Row],[FECHA]],'COMPARENDOS TOTALES'!A:D,4,FALSE),0)</f>
        <v>0</v>
      </c>
      <c r="F19" s="9">
        <f>IFERROR(VLOOKUP(Tabla1[[#This Row],[FECHA]],'COMPARENDOS TOTALES'!A:D,3,FALSE),0)</f>
        <v>0</v>
      </c>
      <c r="G19" s="5">
        <f>IFERROR(VLOOKUP(Tabla1[[#This Row],[FECHA]],EXONERACIONES!A:D,4,FALSE),0)</f>
        <v>0</v>
      </c>
      <c r="H19" s="9">
        <f>IFERROR(VLOOKUP(Tabla1[[#This Row],[FECHA]],EXONERACIONES!A:D,3,FALSE),0)</f>
        <v>0</v>
      </c>
      <c r="I19" s="5">
        <f>IFERROR(VLOOKUP(Tabla1[[#This Row],[FECHA]],'SIMIT CON RES'!A:D,4,FALSE),0)</f>
        <v>0</v>
      </c>
      <c r="J19" s="9">
        <f>IFERROR(VLOOKUP(Tabla1[[#This Row],[FECHA]],'SIMIT CON RES'!A:D,3,FALSE),0)</f>
        <v>0</v>
      </c>
      <c r="K19">
        <f>IFERROR(VLOOKUP(Tabla1[[#This Row],[FECHA]],'SIMIT SIN RES'!A:D,4,FALSE),0)</f>
        <v>0</v>
      </c>
      <c r="L19" s="9">
        <f>IFERROR(VLOOKUP(Tabla1[[#This Row],[FECHA]],'SIMIT SIN RES'!A:D,3,FALSE),0)</f>
        <v>0</v>
      </c>
      <c r="M19" s="5">
        <f>IFERROR(VLOOKUP(Tabla1[[#This Row],[FECHA]],'RECAUDOS DE COMPARENDOS'!A:D,4,FALSE),0)</f>
        <v>0</v>
      </c>
      <c r="N19" s="9">
        <f>IFERROR(VLOOKUP(Tabla1[[#This Row],[FECHA]],'RECAUDOS DE COMPARENDOS'!A:D,3,FALSE),0)</f>
        <v>0</v>
      </c>
      <c r="O19" s="5">
        <f>IFERROR(VLOOKUP(Tabla1[[#This Row],[FECHA]],'RECAUDOS DE RESOLUCIONES'!A:D,4,FALSE),0)</f>
        <v>0</v>
      </c>
      <c r="P19" s="9">
        <f>IFERROR(VLOOKUP(Tabla1[[#This Row],[FECHA]],'RECAUDOS DE RESOLUCIONES'!A:D,3,FALSE),0)</f>
        <v>0</v>
      </c>
      <c r="Q1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9" s="11">
        <f>IFERROR(VLOOKUP(Tabla1[[#This Row],[FECHA]],'RECAUDOS LOCALES'!A:D,4,FALSE),0)</f>
        <v>0</v>
      </c>
      <c r="T19" s="9">
        <f>IFERROR(VLOOKUP(Tabla1[[#This Row],[FECHA]],'RECAUDOS LOCALES'!A:D,3,FALSE),0)</f>
        <v>0</v>
      </c>
      <c r="U19" s="11">
        <f>IFERROR(VLOOKUP(Tabla1[[#This Row],[FECHA]],'RECAUDOS EXTERNOS'!A:D,4,FALSE),0)</f>
        <v>0</v>
      </c>
      <c r="V19" s="9">
        <f>IFERROR(VLOOKUP(Tabla1[[#This Row],[FECHA]],'RECAUDOS EXTERNOS'!A:D,3,FALSE),0)</f>
        <v>0</v>
      </c>
    </row>
    <row r="20" spans="1:22" x14ac:dyDescent="0.25">
      <c r="A20" s="1">
        <v>37579</v>
      </c>
      <c r="B20" s="3" t="s">
        <v>2</v>
      </c>
      <c r="C20" s="2">
        <v>37561</v>
      </c>
      <c r="D20" s="5">
        <f>YEAR(Tabla1[[#This Row],[FECHA]])</f>
        <v>2002</v>
      </c>
      <c r="E20" s="5">
        <f>IFERROR(VLOOKUP(Tabla1[[#This Row],[FECHA]],'COMPARENDOS TOTALES'!A:D,4,FALSE),0)</f>
        <v>0</v>
      </c>
      <c r="F20" s="9">
        <f>IFERROR(VLOOKUP(Tabla1[[#This Row],[FECHA]],'COMPARENDOS TOTALES'!A:D,3,FALSE),0)</f>
        <v>0</v>
      </c>
      <c r="G20" s="5">
        <f>IFERROR(VLOOKUP(Tabla1[[#This Row],[FECHA]],EXONERACIONES!A:D,4,FALSE),0)</f>
        <v>0</v>
      </c>
      <c r="H20" s="9">
        <f>IFERROR(VLOOKUP(Tabla1[[#This Row],[FECHA]],EXONERACIONES!A:D,3,FALSE),0)</f>
        <v>0</v>
      </c>
      <c r="I20" s="5">
        <f>IFERROR(VLOOKUP(Tabla1[[#This Row],[FECHA]],'SIMIT CON RES'!A:D,4,FALSE),0)</f>
        <v>0</v>
      </c>
      <c r="J20" s="9">
        <f>IFERROR(VLOOKUP(Tabla1[[#This Row],[FECHA]],'SIMIT CON RES'!A:D,3,FALSE),0)</f>
        <v>0</v>
      </c>
      <c r="K20">
        <f>IFERROR(VLOOKUP(Tabla1[[#This Row],[FECHA]],'SIMIT SIN RES'!A:D,4,FALSE),0)</f>
        <v>0</v>
      </c>
      <c r="L20" s="9">
        <f>IFERROR(VLOOKUP(Tabla1[[#This Row],[FECHA]],'SIMIT SIN RES'!A:D,3,FALSE),0)</f>
        <v>0</v>
      </c>
      <c r="M20" s="5">
        <f>IFERROR(VLOOKUP(Tabla1[[#This Row],[FECHA]],'RECAUDOS DE COMPARENDOS'!A:D,4,FALSE),0)</f>
        <v>0</v>
      </c>
      <c r="N20" s="9">
        <f>IFERROR(VLOOKUP(Tabla1[[#This Row],[FECHA]],'RECAUDOS DE COMPARENDOS'!A:D,3,FALSE),0)</f>
        <v>0</v>
      </c>
      <c r="O20" s="5">
        <f>IFERROR(VLOOKUP(Tabla1[[#This Row],[FECHA]],'RECAUDOS DE RESOLUCIONES'!A:D,4,FALSE),0)</f>
        <v>0</v>
      </c>
      <c r="P20" s="9">
        <f>IFERROR(VLOOKUP(Tabla1[[#This Row],[FECHA]],'RECAUDOS DE RESOLUCIONES'!A:D,3,FALSE),0)</f>
        <v>0</v>
      </c>
      <c r="Q2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0" s="11">
        <f>IFERROR(VLOOKUP(Tabla1[[#This Row],[FECHA]],'RECAUDOS LOCALES'!A:D,4,FALSE),0)</f>
        <v>0</v>
      </c>
      <c r="T20" s="9">
        <f>IFERROR(VLOOKUP(Tabla1[[#This Row],[FECHA]],'RECAUDOS LOCALES'!A:D,3,FALSE),0)</f>
        <v>0</v>
      </c>
      <c r="U20" s="11">
        <f>IFERROR(VLOOKUP(Tabla1[[#This Row],[FECHA]],'RECAUDOS EXTERNOS'!A:D,4,FALSE),0)</f>
        <v>0</v>
      </c>
      <c r="V20" s="9">
        <f>IFERROR(VLOOKUP(Tabla1[[#This Row],[FECHA]],'RECAUDOS EXTERNOS'!A:D,3,FALSE),0)</f>
        <v>0</v>
      </c>
    </row>
    <row r="21" spans="1:22" x14ac:dyDescent="0.25">
      <c r="A21" s="1">
        <v>37580</v>
      </c>
      <c r="B21" s="3" t="s">
        <v>3</v>
      </c>
      <c r="C21" s="2">
        <v>37561</v>
      </c>
      <c r="D21" s="5">
        <f>YEAR(Tabla1[[#This Row],[FECHA]])</f>
        <v>2002</v>
      </c>
      <c r="E21" s="5">
        <f>IFERROR(VLOOKUP(Tabla1[[#This Row],[FECHA]],'COMPARENDOS TOTALES'!A:D,4,FALSE),0)</f>
        <v>0</v>
      </c>
      <c r="F21" s="9">
        <f>IFERROR(VLOOKUP(Tabla1[[#This Row],[FECHA]],'COMPARENDOS TOTALES'!A:D,3,FALSE),0)</f>
        <v>0</v>
      </c>
      <c r="G21" s="5">
        <f>IFERROR(VLOOKUP(Tabla1[[#This Row],[FECHA]],EXONERACIONES!A:D,4,FALSE),0)</f>
        <v>0</v>
      </c>
      <c r="H21" s="9">
        <f>IFERROR(VLOOKUP(Tabla1[[#This Row],[FECHA]],EXONERACIONES!A:D,3,FALSE),0)</f>
        <v>0</v>
      </c>
      <c r="I21" s="5">
        <f>IFERROR(VLOOKUP(Tabla1[[#This Row],[FECHA]],'SIMIT CON RES'!A:D,4,FALSE),0)</f>
        <v>0</v>
      </c>
      <c r="J21" s="9">
        <f>IFERROR(VLOOKUP(Tabla1[[#This Row],[FECHA]],'SIMIT CON RES'!A:D,3,FALSE),0)</f>
        <v>0</v>
      </c>
      <c r="K21">
        <f>IFERROR(VLOOKUP(Tabla1[[#This Row],[FECHA]],'SIMIT SIN RES'!A:D,4,FALSE),0)</f>
        <v>0</v>
      </c>
      <c r="L21" s="9">
        <f>IFERROR(VLOOKUP(Tabla1[[#This Row],[FECHA]],'SIMIT SIN RES'!A:D,3,FALSE),0)</f>
        <v>0</v>
      </c>
      <c r="M21" s="5">
        <f>IFERROR(VLOOKUP(Tabla1[[#This Row],[FECHA]],'RECAUDOS DE COMPARENDOS'!A:D,4,FALSE),0)</f>
        <v>0</v>
      </c>
      <c r="N21" s="9">
        <f>IFERROR(VLOOKUP(Tabla1[[#This Row],[FECHA]],'RECAUDOS DE COMPARENDOS'!A:D,3,FALSE),0)</f>
        <v>0</v>
      </c>
      <c r="O21" s="5">
        <f>IFERROR(VLOOKUP(Tabla1[[#This Row],[FECHA]],'RECAUDOS DE RESOLUCIONES'!A:D,4,FALSE),0)</f>
        <v>0</v>
      </c>
      <c r="P21" s="9">
        <f>IFERROR(VLOOKUP(Tabla1[[#This Row],[FECHA]],'RECAUDOS DE RESOLUCIONES'!A:D,3,FALSE),0)</f>
        <v>0</v>
      </c>
      <c r="Q2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1" s="11">
        <f>IFERROR(VLOOKUP(Tabla1[[#This Row],[FECHA]],'RECAUDOS LOCALES'!A:D,4,FALSE),0)</f>
        <v>0</v>
      </c>
      <c r="T21" s="9">
        <f>IFERROR(VLOOKUP(Tabla1[[#This Row],[FECHA]],'RECAUDOS LOCALES'!A:D,3,FALSE),0)</f>
        <v>0</v>
      </c>
      <c r="U21" s="11">
        <f>IFERROR(VLOOKUP(Tabla1[[#This Row],[FECHA]],'RECAUDOS EXTERNOS'!A:D,4,FALSE),0)</f>
        <v>0</v>
      </c>
      <c r="V21" s="9">
        <f>IFERROR(VLOOKUP(Tabla1[[#This Row],[FECHA]],'RECAUDOS EXTERNOS'!A:D,3,FALSE),0)</f>
        <v>0</v>
      </c>
    </row>
    <row r="22" spans="1:22" x14ac:dyDescent="0.25">
      <c r="A22" s="1">
        <v>37581</v>
      </c>
      <c r="B22" s="3" t="s">
        <v>6</v>
      </c>
      <c r="C22" s="2">
        <v>37561</v>
      </c>
      <c r="D22" s="5">
        <f>YEAR(Tabla1[[#This Row],[FECHA]])</f>
        <v>2002</v>
      </c>
      <c r="E22" s="5">
        <f>IFERROR(VLOOKUP(Tabla1[[#This Row],[FECHA]],'COMPARENDOS TOTALES'!A:D,4,FALSE),0)</f>
        <v>0</v>
      </c>
      <c r="F22" s="9">
        <f>IFERROR(VLOOKUP(Tabla1[[#This Row],[FECHA]],'COMPARENDOS TOTALES'!A:D,3,FALSE),0)</f>
        <v>0</v>
      </c>
      <c r="G22" s="5">
        <f>IFERROR(VLOOKUP(Tabla1[[#This Row],[FECHA]],EXONERACIONES!A:D,4,FALSE),0)</f>
        <v>0</v>
      </c>
      <c r="H22" s="9">
        <f>IFERROR(VLOOKUP(Tabla1[[#This Row],[FECHA]],EXONERACIONES!A:D,3,FALSE),0)</f>
        <v>0</v>
      </c>
      <c r="I22" s="5">
        <f>IFERROR(VLOOKUP(Tabla1[[#This Row],[FECHA]],'SIMIT CON RES'!A:D,4,FALSE),0)</f>
        <v>0</v>
      </c>
      <c r="J22" s="9">
        <f>IFERROR(VLOOKUP(Tabla1[[#This Row],[FECHA]],'SIMIT CON RES'!A:D,3,FALSE),0)</f>
        <v>0</v>
      </c>
      <c r="K22">
        <f>IFERROR(VLOOKUP(Tabla1[[#This Row],[FECHA]],'SIMIT SIN RES'!A:D,4,FALSE),0)</f>
        <v>0</v>
      </c>
      <c r="L22" s="9">
        <f>IFERROR(VLOOKUP(Tabla1[[#This Row],[FECHA]],'SIMIT SIN RES'!A:D,3,FALSE),0)</f>
        <v>0</v>
      </c>
      <c r="M22" s="5">
        <f>IFERROR(VLOOKUP(Tabla1[[#This Row],[FECHA]],'RECAUDOS DE COMPARENDOS'!A:D,4,FALSE),0)</f>
        <v>0</v>
      </c>
      <c r="N22" s="9">
        <f>IFERROR(VLOOKUP(Tabla1[[#This Row],[FECHA]],'RECAUDOS DE COMPARENDOS'!A:D,3,FALSE),0)</f>
        <v>0</v>
      </c>
      <c r="O22" s="5">
        <f>IFERROR(VLOOKUP(Tabla1[[#This Row],[FECHA]],'RECAUDOS DE RESOLUCIONES'!A:D,4,FALSE),0)</f>
        <v>0</v>
      </c>
      <c r="P22" s="9">
        <f>IFERROR(VLOOKUP(Tabla1[[#This Row],[FECHA]],'RECAUDOS DE RESOLUCIONES'!A:D,3,FALSE),0)</f>
        <v>0</v>
      </c>
      <c r="Q2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2" s="11">
        <f>IFERROR(VLOOKUP(Tabla1[[#This Row],[FECHA]],'RECAUDOS LOCALES'!A:D,4,FALSE),0)</f>
        <v>0</v>
      </c>
      <c r="T22" s="9">
        <f>IFERROR(VLOOKUP(Tabla1[[#This Row],[FECHA]],'RECAUDOS LOCALES'!A:D,3,FALSE),0)</f>
        <v>0</v>
      </c>
      <c r="U22" s="11">
        <f>IFERROR(VLOOKUP(Tabla1[[#This Row],[FECHA]],'RECAUDOS EXTERNOS'!A:D,4,FALSE),0)</f>
        <v>0</v>
      </c>
      <c r="V22" s="9">
        <f>IFERROR(VLOOKUP(Tabla1[[#This Row],[FECHA]],'RECAUDOS EXTERNOS'!A:D,3,FALSE),0)</f>
        <v>0</v>
      </c>
    </row>
    <row r="23" spans="1:22" x14ac:dyDescent="0.25">
      <c r="A23" s="1">
        <v>37582</v>
      </c>
      <c r="B23" s="3" t="s">
        <v>0</v>
      </c>
      <c r="C23" s="2">
        <v>37561</v>
      </c>
      <c r="D23" s="5">
        <f>YEAR(Tabla1[[#This Row],[FECHA]])</f>
        <v>2002</v>
      </c>
      <c r="E23" s="5">
        <f>IFERROR(VLOOKUP(Tabla1[[#This Row],[FECHA]],'COMPARENDOS TOTALES'!A:D,4,FALSE),0)</f>
        <v>0</v>
      </c>
      <c r="F23" s="9">
        <f>IFERROR(VLOOKUP(Tabla1[[#This Row],[FECHA]],'COMPARENDOS TOTALES'!A:D,3,FALSE),0)</f>
        <v>0</v>
      </c>
      <c r="G23" s="5">
        <f>IFERROR(VLOOKUP(Tabla1[[#This Row],[FECHA]],EXONERACIONES!A:D,4,FALSE),0)</f>
        <v>0</v>
      </c>
      <c r="H23" s="9">
        <f>IFERROR(VLOOKUP(Tabla1[[#This Row],[FECHA]],EXONERACIONES!A:D,3,FALSE),0)</f>
        <v>0</v>
      </c>
      <c r="I23" s="5">
        <f>IFERROR(VLOOKUP(Tabla1[[#This Row],[FECHA]],'SIMIT CON RES'!A:D,4,FALSE),0)</f>
        <v>0</v>
      </c>
      <c r="J23" s="9">
        <f>IFERROR(VLOOKUP(Tabla1[[#This Row],[FECHA]],'SIMIT CON RES'!A:D,3,FALSE),0)</f>
        <v>0</v>
      </c>
      <c r="K23">
        <f>IFERROR(VLOOKUP(Tabla1[[#This Row],[FECHA]],'SIMIT SIN RES'!A:D,4,FALSE),0)</f>
        <v>0</v>
      </c>
      <c r="L23" s="9">
        <f>IFERROR(VLOOKUP(Tabla1[[#This Row],[FECHA]],'SIMIT SIN RES'!A:D,3,FALSE),0)</f>
        <v>0</v>
      </c>
      <c r="M23" s="5">
        <f>IFERROR(VLOOKUP(Tabla1[[#This Row],[FECHA]],'RECAUDOS DE COMPARENDOS'!A:D,4,FALSE),0)</f>
        <v>0</v>
      </c>
      <c r="N23" s="9">
        <f>IFERROR(VLOOKUP(Tabla1[[#This Row],[FECHA]],'RECAUDOS DE COMPARENDOS'!A:D,3,FALSE),0)</f>
        <v>0</v>
      </c>
      <c r="O23" s="5">
        <f>IFERROR(VLOOKUP(Tabla1[[#This Row],[FECHA]],'RECAUDOS DE RESOLUCIONES'!A:D,4,FALSE),0)</f>
        <v>0</v>
      </c>
      <c r="P23" s="9">
        <f>IFERROR(VLOOKUP(Tabla1[[#This Row],[FECHA]],'RECAUDOS DE RESOLUCIONES'!A:D,3,FALSE),0)</f>
        <v>0</v>
      </c>
      <c r="Q2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3" s="11">
        <f>IFERROR(VLOOKUP(Tabla1[[#This Row],[FECHA]],'RECAUDOS LOCALES'!A:D,4,FALSE),0)</f>
        <v>0</v>
      </c>
      <c r="T23" s="9">
        <f>IFERROR(VLOOKUP(Tabla1[[#This Row],[FECHA]],'RECAUDOS LOCALES'!A:D,3,FALSE),0)</f>
        <v>0</v>
      </c>
      <c r="U23" s="11">
        <f>IFERROR(VLOOKUP(Tabla1[[#This Row],[FECHA]],'RECAUDOS EXTERNOS'!A:D,4,FALSE),0)</f>
        <v>0</v>
      </c>
      <c r="V23" s="9">
        <f>IFERROR(VLOOKUP(Tabla1[[#This Row],[FECHA]],'RECAUDOS EXTERNOS'!A:D,3,FALSE),0)</f>
        <v>0</v>
      </c>
    </row>
    <row r="24" spans="1:22" x14ac:dyDescent="0.25">
      <c r="A24" s="1">
        <v>37583</v>
      </c>
      <c r="B24" s="3" t="s">
        <v>5</v>
      </c>
      <c r="C24" s="2">
        <v>37561</v>
      </c>
      <c r="D24" s="5">
        <f>YEAR(Tabla1[[#This Row],[FECHA]])</f>
        <v>2002</v>
      </c>
      <c r="E24" s="5">
        <f>IFERROR(VLOOKUP(Tabla1[[#This Row],[FECHA]],'COMPARENDOS TOTALES'!A:D,4,FALSE),0)</f>
        <v>0</v>
      </c>
      <c r="F24" s="9">
        <f>IFERROR(VLOOKUP(Tabla1[[#This Row],[FECHA]],'COMPARENDOS TOTALES'!A:D,3,FALSE),0)</f>
        <v>0</v>
      </c>
      <c r="G24" s="5">
        <f>IFERROR(VLOOKUP(Tabla1[[#This Row],[FECHA]],EXONERACIONES!A:D,4,FALSE),0)</f>
        <v>0</v>
      </c>
      <c r="H24" s="9">
        <f>IFERROR(VLOOKUP(Tabla1[[#This Row],[FECHA]],EXONERACIONES!A:D,3,FALSE),0)</f>
        <v>0</v>
      </c>
      <c r="I24" s="5">
        <f>IFERROR(VLOOKUP(Tabla1[[#This Row],[FECHA]],'SIMIT CON RES'!A:D,4,FALSE),0)</f>
        <v>0</v>
      </c>
      <c r="J24" s="9">
        <f>IFERROR(VLOOKUP(Tabla1[[#This Row],[FECHA]],'SIMIT CON RES'!A:D,3,FALSE),0)</f>
        <v>0</v>
      </c>
      <c r="K24">
        <f>IFERROR(VLOOKUP(Tabla1[[#This Row],[FECHA]],'SIMIT SIN RES'!A:D,4,FALSE),0)</f>
        <v>0</v>
      </c>
      <c r="L24" s="9">
        <f>IFERROR(VLOOKUP(Tabla1[[#This Row],[FECHA]],'SIMIT SIN RES'!A:D,3,FALSE),0)</f>
        <v>0</v>
      </c>
      <c r="M24" s="5">
        <f>IFERROR(VLOOKUP(Tabla1[[#This Row],[FECHA]],'RECAUDOS DE COMPARENDOS'!A:D,4,FALSE),0)</f>
        <v>0</v>
      </c>
      <c r="N24" s="9">
        <f>IFERROR(VLOOKUP(Tabla1[[#This Row],[FECHA]],'RECAUDOS DE COMPARENDOS'!A:D,3,FALSE),0)</f>
        <v>0</v>
      </c>
      <c r="O24" s="5">
        <f>IFERROR(VLOOKUP(Tabla1[[#This Row],[FECHA]],'RECAUDOS DE RESOLUCIONES'!A:D,4,FALSE),0)</f>
        <v>0</v>
      </c>
      <c r="P24" s="9">
        <f>IFERROR(VLOOKUP(Tabla1[[#This Row],[FECHA]],'RECAUDOS DE RESOLUCIONES'!A:D,3,FALSE),0)</f>
        <v>0</v>
      </c>
      <c r="Q2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4" s="11">
        <f>IFERROR(VLOOKUP(Tabla1[[#This Row],[FECHA]],'RECAUDOS LOCALES'!A:D,4,FALSE),0)</f>
        <v>0</v>
      </c>
      <c r="T24" s="9">
        <f>IFERROR(VLOOKUP(Tabla1[[#This Row],[FECHA]],'RECAUDOS LOCALES'!A:D,3,FALSE),0)</f>
        <v>0</v>
      </c>
      <c r="U24" s="11">
        <f>IFERROR(VLOOKUP(Tabla1[[#This Row],[FECHA]],'RECAUDOS EXTERNOS'!A:D,4,FALSE),0)</f>
        <v>0</v>
      </c>
      <c r="V24" s="9">
        <f>IFERROR(VLOOKUP(Tabla1[[#This Row],[FECHA]],'RECAUDOS EXTERNOS'!A:D,3,FALSE),0)</f>
        <v>0</v>
      </c>
    </row>
    <row r="25" spans="1:22" x14ac:dyDescent="0.25">
      <c r="A25" s="1">
        <v>37584</v>
      </c>
      <c r="B25" s="3" t="s">
        <v>4</v>
      </c>
      <c r="C25" s="2">
        <v>37561</v>
      </c>
      <c r="D25" s="5">
        <f>YEAR(Tabla1[[#This Row],[FECHA]])</f>
        <v>2002</v>
      </c>
      <c r="E25" s="5">
        <f>IFERROR(VLOOKUP(Tabla1[[#This Row],[FECHA]],'COMPARENDOS TOTALES'!A:D,4,FALSE),0)</f>
        <v>0</v>
      </c>
      <c r="F25" s="9">
        <f>IFERROR(VLOOKUP(Tabla1[[#This Row],[FECHA]],'COMPARENDOS TOTALES'!A:D,3,FALSE),0)</f>
        <v>0</v>
      </c>
      <c r="G25" s="5">
        <f>IFERROR(VLOOKUP(Tabla1[[#This Row],[FECHA]],EXONERACIONES!A:D,4,FALSE),0)</f>
        <v>0</v>
      </c>
      <c r="H25" s="9">
        <f>IFERROR(VLOOKUP(Tabla1[[#This Row],[FECHA]],EXONERACIONES!A:D,3,FALSE),0)</f>
        <v>0</v>
      </c>
      <c r="I25" s="5">
        <f>IFERROR(VLOOKUP(Tabla1[[#This Row],[FECHA]],'SIMIT CON RES'!A:D,4,FALSE),0)</f>
        <v>0</v>
      </c>
      <c r="J25" s="9">
        <f>IFERROR(VLOOKUP(Tabla1[[#This Row],[FECHA]],'SIMIT CON RES'!A:D,3,FALSE),0)</f>
        <v>0</v>
      </c>
      <c r="K25">
        <f>IFERROR(VLOOKUP(Tabla1[[#This Row],[FECHA]],'SIMIT SIN RES'!A:D,4,FALSE),0)</f>
        <v>0</v>
      </c>
      <c r="L25" s="9">
        <f>IFERROR(VLOOKUP(Tabla1[[#This Row],[FECHA]],'SIMIT SIN RES'!A:D,3,FALSE),0)</f>
        <v>0</v>
      </c>
      <c r="M25" s="5">
        <f>IFERROR(VLOOKUP(Tabla1[[#This Row],[FECHA]],'RECAUDOS DE COMPARENDOS'!A:D,4,FALSE),0)</f>
        <v>0</v>
      </c>
      <c r="N25" s="9">
        <f>IFERROR(VLOOKUP(Tabla1[[#This Row],[FECHA]],'RECAUDOS DE COMPARENDOS'!A:D,3,FALSE),0)</f>
        <v>0</v>
      </c>
      <c r="O25" s="5">
        <f>IFERROR(VLOOKUP(Tabla1[[#This Row],[FECHA]],'RECAUDOS DE RESOLUCIONES'!A:D,4,FALSE),0)</f>
        <v>0</v>
      </c>
      <c r="P25" s="9">
        <f>IFERROR(VLOOKUP(Tabla1[[#This Row],[FECHA]],'RECAUDOS DE RESOLUCIONES'!A:D,3,FALSE),0)</f>
        <v>0</v>
      </c>
      <c r="Q2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5" s="11">
        <f>IFERROR(VLOOKUP(Tabla1[[#This Row],[FECHA]],'RECAUDOS LOCALES'!A:D,4,FALSE),0)</f>
        <v>0</v>
      </c>
      <c r="T25" s="9">
        <f>IFERROR(VLOOKUP(Tabla1[[#This Row],[FECHA]],'RECAUDOS LOCALES'!A:D,3,FALSE),0)</f>
        <v>0</v>
      </c>
      <c r="U25" s="11">
        <f>IFERROR(VLOOKUP(Tabla1[[#This Row],[FECHA]],'RECAUDOS EXTERNOS'!A:D,4,FALSE),0)</f>
        <v>0</v>
      </c>
      <c r="V25" s="9">
        <f>IFERROR(VLOOKUP(Tabla1[[#This Row],[FECHA]],'RECAUDOS EXTERNOS'!A:D,3,FALSE),0)</f>
        <v>0</v>
      </c>
    </row>
    <row r="26" spans="1:22" x14ac:dyDescent="0.25">
      <c r="A26" s="1">
        <v>37585</v>
      </c>
      <c r="B26" s="3" t="s">
        <v>1</v>
      </c>
      <c r="C26" s="2">
        <v>37561</v>
      </c>
      <c r="D26" s="5">
        <f>YEAR(Tabla1[[#This Row],[FECHA]])</f>
        <v>2002</v>
      </c>
      <c r="E26" s="5">
        <f>IFERROR(VLOOKUP(Tabla1[[#This Row],[FECHA]],'COMPARENDOS TOTALES'!A:D,4,FALSE),0)</f>
        <v>0</v>
      </c>
      <c r="F26" s="9">
        <f>IFERROR(VLOOKUP(Tabla1[[#This Row],[FECHA]],'COMPARENDOS TOTALES'!A:D,3,FALSE),0)</f>
        <v>0</v>
      </c>
      <c r="G26" s="5">
        <f>IFERROR(VLOOKUP(Tabla1[[#This Row],[FECHA]],EXONERACIONES!A:D,4,FALSE),0)</f>
        <v>0</v>
      </c>
      <c r="H26" s="9">
        <f>IFERROR(VLOOKUP(Tabla1[[#This Row],[FECHA]],EXONERACIONES!A:D,3,FALSE),0)</f>
        <v>0</v>
      </c>
      <c r="I26" s="5">
        <f>IFERROR(VLOOKUP(Tabla1[[#This Row],[FECHA]],'SIMIT CON RES'!A:D,4,FALSE),0)</f>
        <v>0</v>
      </c>
      <c r="J26" s="9">
        <f>IFERROR(VLOOKUP(Tabla1[[#This Row],[FECHA]],'SIMIT CON RES'!A:D,3,FALSE),0)</f>
        <v>0</v>
      </c>
      <c r="K26">
        <f>IFERROR(VLOOKUP(Tabla1[[#This Row],[FECHA]],'SIMIT SIN RES'!A:D,4,FALSE),0)</f>
        <v>0</v>
      </c>
      <c r="L26" s="9">
        <f>IFERROR(VLOOKUP(Tabla1[[#This Row],[FECHA]],'SIMIT SIN RES'!A:D,3,FALSE),0)</f>
        <v>0</v>
      </c>
      <c r="M26" s="5">
        <f>IFERROR(VLOOKUP(Tabla1[[#This Row],[FECHA]],'RECAUDOS DE COMPARENDOS'!A:D,4,FALSE),0)</f>
        <v>0</v>
      </c>
      <c r="N26" s="9">
        <f>IFERROR(VLOOKUP(Tabla1[[#This Row],[FECHA]],'RECAUDOS DE COMPARENDOS'!A:D,3,FALSE),0)</f>
        <v>0</v>
      </c>
      <c r="O26" s="5">
        <f>IFERROR(VLOOKUP(Tabla1[[#This Row],[FECHA]],'RECAUDOS DE RESOLUCIONES'!A:D,4,FALSE),0)</f>
        <v>0</v>
      </c>
      <c r="P26" s="9">
        <f>IFERROR(VLOOKUP(Tabla1[[#This Row],[FECHA]],'RECAUDOS DE RESOLUCIONES'!A:D,3,FALSE),0)</f>
        <v>0</v>
      </c>
      <c r="Q2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6" s="11">
        <f>IFERROR(VLOOKUP(Tabla1[[#This Row],[FECHA]],'RECAUDOS LOCALES'!A:D,4,FALSE),0)</f>
        <v>0</v>
      </c>
      <c r="T26" s="9">
        <f>IFERROR(VLOOKUP(Tabla1[[#This Row],[FECHA]],'RECAUDOS LOCALES'!A:D,3,FALSE),0)</f>
        <v>0</v>
      </c>
      <c r="U26" s="11">
        <f>IFERROR(VLOOKUP(Tabla1[[#This Row],[FECHA]],'RECAUDOS EXTERNOS'!A:D,4,FALSE),0)</f>
        <v>0</v>
      </c>
      <c r="V26" s="9">
        <f>IFERROR(VLOOKUP(Tabla1[[#This Row],[FECHA]],'RECAUDOS EXTERNOS'!A:D,3,FALSE),0)</f>
        <v>0</v>
      </c>
    </row>
    <row r="27" spans="1:22" x14ac:dyDescent="0.25">
      <c r="A27" s="1">
        <v>37586</v>
      </c>
      <c r="B27" s="3" t="s">
        <v>2</v>
      </c>
      <c r="C27" s="2">
        <v>37561</v>
      </c>
      <c r="D27" s="5">
        <f>YEAR(Tabla1[[#This Row],[FECHA]])</f>
        <v>2002</v>
      </c>
      <c r="E27" s="5">
        <f>IFERROR(VLOOKUP(Tabla1[[#This Row],[FECHA]],'COMPARENDOS TOTALES'!A:D,4,FALSE),0)</f>
        <v>0</v>
      </c>
      <c r="F27" s="9">
        <f>IFERROR(VLOOKUP(Tabla1[[#This Row],[FECHA]],'COMPARENDOS TOTALES'!A:D,3,FALSE),0)</f>
        <v>0</v>
      </c>
      <c r="G27" s="5">
        <f>IFERROR(VLOOKUP(Tabla1[[#This Row],[FECHA]],EXONERACIONES!A:D,4,FALSE),0)</f>
        <v>0</v>
      </c>
      <c r="H27" s="9">
        <f>IFERROR(VLOOKUP(Tabla1[[#This Row],[FECHA]],EXONERACIONES!A:D,3,FALSE),0)</f>
        <v>0</v>
      </c>
      <c r="I27" s="5">
        <f>IFERROR(VLOOKUP(Tabla1[[#This Row],[FECHA]],'SIMIT CON RES'!A:D,4,FALSE),0)</f>
        <v>0</v>
      </c>
      <c r="J27" s="9">
        <f>IFERROR(VLOOKUP(Tabla1[[#This Row],[FECHA]],'SIMIT CON RES'!A:D,3,FALSE),0)</f>
        <v>0</v>
      </c>
      <c r="K27">
        <f>IFERROR(VLOOKUP(Tabla1[[#This Row],[FECHA]],'SIMIT SIN RES'!A:D,4,FALSE),0)</f>
        <v>0</v>
      </c>
      <c r="L27" s="9">
        <f>IFERROR(VLOOKUP(Tabla1[[#This Row],[FECHA]],'SIMIT SIN RES'!A:D,3,FALSE),0)</f>
        <v>0</v>
      </c>
      <c r="M27" s="5">
        <f>IFERROR(VLOOKUP(Tabla1[[#This Row],[FECHA]],'RECAUDOS DE COMPARENDOS'!A:D,4,FALSE),0)</f>
        <v>0</v>
      </c>
      <c r="N27" s="9">
        <f>IFERROR(VLOOKUP(Tabla1[[#This Row],[FECHA]],'RECAUDOS DE COMPARENDOS'!A:D,3,FALSE),0)</f>
        <v>0</v>
      </c>
      <c r="O27" s="5">
        <f>IFERROR(VLOOKUP(Tabla1[[#This Row],[FECHA]],'RECAUDOS DE RESOLUCIONES'!A:D,4,FALSE),0)</f>
        <v>0</v>
      </c>
      <c r="P27" s="9">
        <f>IFERROR(VLOOKUP(Tabla1[[#This Row],[FECHA]],'RECAUDOS DE RESOLUCIONES'!A:D,3,FALSE),0)</f>
        <v>0</v>
      </c>
      <c r="Q2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7" s="11">
        <f>IFERROR(VLOOKUP(Tabla1[[#This Row],[FECHA]],'RECAUDOS LOCALES'!A:D,4,FALSE),0)</f>
        <v>0</v>
      </c>
      <c r="T27" s="9">
        <f>IFERROR(VLOOKUP(Tabla1[[#This Row],[FECHA]],'RECAUDOS LOCALES'!A:D,3,FALSE),0)</f>
        <v>0</v>
      </c>
      <c r="U27" s="11">
        <f>IFERROR(VLOOKUP(Tabla1[[#This Row],[FECHA]],'RECAUDOS EXTERNOS'!A:D,4,FALSE),0)</f>
        <v>0</v>
      </c>
      <c r="V27" s="9">
        <f>IFERROR(VLOOKUP(Tabla1[[#This Row],[FECHA]],'RECAUDOS EXTERNOS'!A:D,3,FALSE),0)</f>
        <v>0</v>
      </c>
    </row>
    <row r="28" spans="1:22" x14ac:dyDescent="0.25">
      <c r="A28" s="1">
        <v>37587</v>
      </c>
      <c r="B28" s="3" t="s">
        <v>3</v>
      </c>
      <c r="C28" s="2">
        <v>37561</v>
      </c>
      <c r="D28" s="5">
        <f>YEAR(Tabla1[[#This Row],[FECHA]])</f>
        <v>2002</v>
      </c>
      <c r="E28" s="5">
        <f>IFERROR(VLOOKUP(Tabla1[[#This Row],[FECHA]],'COMPARENDOS TOTALES'!A:D,4,FALSE),0)</f>
        <v>0</v>
      </c>
      <c r="F28" s="9">
        <f>IFERROR(VLOOKUP(Tabla1[[#This Row],[FECHA]],'COMPARENDOS TOTALES'!A:D,3,FALSE),0)</f>
        <v>0</v>
      </c>
      <c r="G28" s="5">
        <f>IFERROR(VLOOKUP(Tabla1[[#This Row],[FECHA]],EXONERACIONES!A:D,4,FALSE),0)</f>
        <v>0</v>
      </c>
      <c r="H28" s="9">
        <f>IFERROR(VLOOKUP(Tabla1[[#This Row],[FECHA]],EXONERACIONES!A:D,3,FALSE),0)</f>
        <v>0</v>
      </c>
      <c r="I28" s="5">
        <f>IFERROR(VLOOKUP(Tabla1[[#This Row],[FECHA]],'SIMIT CON RES'!A:D,4,FALSE),0)</f>
        <v>0</v>
      </c>
      <c r="J28" s="9">
        <f>IFERROR(VLOOKUP(Tabla1[[#This Row],[FECHA]],'SIMIT CON RES'!A:D,3,FALSE),0)</f>
        <v>0</v>
      </c>
      <c r="K28">
        <f>IFERROR(VLOOKUP(Tabla1[[#This Row],[FECHA]],'SIMIT SIN RES'!A:D,4,FALSE),0)</f>
        <v>0</v>
      </c>
      <c r="L28" s="9">
        <f>IFERROR(VLOOKUP(Tabla1[[#This Row],[FECHA]],'SIMIT SIN RES'!A:D,3,FALSE),0)</f>
        <v>0</v>
      </c>
      <c r="M28" s="5">
        <f>IFERROR(VLOOKUP(Tabla1[[#This Row],[FECHA]],'RECAUDOS DE COMPARENDOS'!A:D,4,FALSE),0)</f>
        <v>0</v>
      </c>
      <c r="N28" s="9">
        <f>IFERROR(VLOOKUP(Tabla1[[#This Row],[FECHA]],'RECAUDOS DE COMPARENDOS'!A:D,3,FALSE),0)</f>
        <v>0</v>
      </c>
      <c r="O28" s="5">
        <f>IFERROR(VLOOKUP(Tabla1[[#This Row],[FECHA]],'RECAUDOS DE RESOLUCIONES'!A:D,4,FALSE),0)</f>
        <v>0</v>
      </c>
      <c r="P28" s="9">
        <f>IFERROR(VLOOKUP(Tabla1[[#This Row],[FECHA]],'RECAUDOS DE RESOLUCIONES'!A:D,3,FALSE),0)</f>
        <v>0</v>
      </c>
      <c r="Q2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8" s="11">
        <f>IFERROR(VLOOKUP(Tabla1[[#This Row],[FECHA]],'RECAUDOS LOCALES'!A:D,4,FALSE),0)</f>
        <v>0</v>
      </c>
      <c r="T28" s="9">
        <f>IFERROR(VLOOKUP(Tabla1[[#This Row],[FECHA]],'RECAUDOS LOCALES'!A:D,3,FALSE),0)</f>
        <v>0</v>
      </c>
      <c r="U28" s="11">
        <f>IFERROR(VLOOKUP(Tabla1[[#This Row],[FECHA]],'RECAUDOS EXTERNOS'!A:D,4,FALSE),0)</f>
        <v>0</v>
      </c>
      <c r="V28" s="9">
        <f>IFERROR(VLOOKUP(Tabla1[[#This Row],[FECHA]],'RECAUDOS EXTERNOS'!A:D,3,FALSE),0)</f>
        <v>0</v>
      </c>
    </row>
    <row r="29" spans="1:22" x14ac:dyDescent="0.25">
      <c r="A29" s="1">
        <v>37588</v>
      </c>
      <c r="B29" s="3" t="s">
        <v>6</v>
      </c>
      <c r="C29" s="2">
        <v>37561</v>
      </c>
      <c r="D29" s="5">
        <f>YEAR(Tabla1[[#This Row],[FECHA]])</f>
        <v>2002</v>
      </c>
      <c r="E29" s="5">
        <f>IFERROR(VLOOKUP(Tabla1[[#This Row],[FECHA]],'COMPARENDOS TOTALES'!A:D,4,FALSE),0)</f>
        <v>0</v>
      </c>
      <c r="F29" s="9">
        <f>IFERROR(VLOOKUP(Tabla1[[#This Row],[FECHA]],'COMPARENDOS TOTALES'!A:D,3,FALSE),0)</f>
        <v>0</v>
      </c>
      <c r="G29" s="5">
        <f>IFERROR(VLOOKUP(Tabla1[[#This Row],[FECHA]],EXONERACIONES!A:D,4,FALSE),0)</f>
        <v>0</v>
      </c>
      <c r="H29" s="9">
        <f>IFERROR(VLOOKUP(Tabla1[[#This Row],[FECHA]],EXONERACIONES!A:D,3,FALSE),0)</f>
        <v>0</v>
      </c>
      <c r="I29" s="5">
        <f>IFERROR(VLOOKUP(Tabla1[[#This Row],[FECHA]],'SIMIT CON RES'!A:D,4,FALSE),0)</f>
        <v>0</v>
      </c>
      <c r="J29" s="9">
        <f>IFERROR(VLOOKUP(Tabla1[[#This Row],[FECHA]],'SIMIT CON RES'!A:D,3,FALSE),0)</f>
        <v>0</v>
      </c>
      <c r="K29">
        <f>IFERROR(VLOOKUP(Tabla1[[#This Row],[FECHA]],'SIMIT SIN RES'!A:D,4,FALSE),0)</f>
        <v>0</v>
      </c>
      <c r="L29" s="9">
        <f>IFERROR(VLOOKUP(Tabla1[[#This Row],[FECHA]],'SIMIT SIN RES'!A:D,3,FALSE),0)</f>
        <v>0</v>
      </c>
      <c r="M29" s="5">
        <f>IFERROR(VLOOKUP(Tabla1[[#This Row],[FECHA]],'RECAUDOS DE COMPARENDOS'!A:D,4,FALSE),0)</f>
        <v>0</v>
      </c>
      <c r="N29" s="9">
        <f>IFERROR(VLOOKUP(Tabla1[[#This Row],[FECHA]],'RECAUDOS DE COMPARENDOS'!A:D,3,FALSE),0)</f>
        <v>0</v>
      </c>
      <c r="O29" s="5">
        <f>IFERROR(VLOOKUP(Tabla1[[#This Row],[FECHA]],'RECAUDOS DE RESOLUCIONES'!A:D,4,FALSE),0)</f>
        <v>0</v>
      </c>
      <c r="P29" s="9">
        <f>IFERROR(VLOOKUP(Tabla1[[#This Row],[FECHA]],'RECAUDOS DE RESOLUCIONES'!A:D,3,FALSE),0)</f>
        <v>0</v>
      </c>
      <c r="Q2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9" s="11">
        <f>IFERROR(VLOOKUP(Tabla1[[#This Row],[FECHA]],'RECAUDOS LOCALES'!A:D,4,FALSE),0)</f>
        <v>0</v>
      </c>
      <c r="T29" s="9">
        <f>IFERROR(VLOOKUP(Tabla1[[#This Row],[FECHA]],'RECAUDOS LOCALES'!A:D,3,FALSE),0)</f>
        <v>0</v>
      </c>
      <c r="U29" s="11">
        <f>IFERROR(VLOOKUP(Tabla1[[#This Row],[FECHA]],'RECAUDOS EXTERNOS'!A:D,4,FALSE),0)</f>
        <v>0</v>
      </c>
      <c r="V29" s="9">
        <f>IFERROR(VLOOKUP(Tabla1[[#This Row],[FECHA]],'RECAUDOS EXTERNOS'!A:D,3,FALSE),0)</f>
        <v>0</v>
      </c>
    </row>
    <row r="30" spans="1:22" x14ac:dyDescent="0.25">
      <c r="A30" s="1">
        <v>37589</v>
      </c>
      <c r="B30" s="3" t="s">
        <v>0</v>
      </c>
      <c r="C30" s="2">
        <v>37561</v>
      </c>
      <c r="D30" s="5">
        <f>YEAR(Tabla1[[#This Row],[FECHA]])</f>
        <v>2002</v>
      </c>
      <c r="E30" s="5">
        <f>IFERROR(VLOOKUP(Tabla1[[#This Row],[FECHA]],'COMPARENDOS TOTALES'!A:D,4,FALSE),0)</f>
        <v>0</v>
      </c>
      <c r="F30" s="9">
        <f>IFERROR(VLOOKUP(Tabla1[[#This Row],[FECHA]],'COMPARENDOS TOTALES'!A:D,3,FALSE),0)</f>
        <v>0</v>
      </c>
      <c r="G30" s="5">
        <f>IFERROR(VLOOKUP(Tabla1[[#This Row],[FECHA]],EXONERACIONES!A:D,4,FALSE),0)</f>
        <v>0</v>
      </c>
      <c r="H30" s="9">
        <f>IFERROR(VLOOKUP(Tabla1[[#This Row],[FECHA]],EXONERACIONES!A:D,3,FALSE),0)</f>
        <v>0</v>
      </c>
      <c r="I30" s="5">
        <f>IFERROR(VLOOKUP(Tabla1[[#This Row],[FECHA]],'SIMIT CON RES'!A:D,4,FALSE),0)</f>
        <v>0</v>
      </c>
      <c r="J30" s="9">
        <f>IFERROR(VLOOKUP(Tabla1[[#This Row],[FECHA]],'SIMIT CON RES'!A:D,3,FALSE),0)</f>
        <v>0</v>
      </c>
      <c r="K30">
        <f>IFERROR(VLOOKUP(Tabla1[[#This Row],[FECHA]],'SIMIT SIN RES'!A:D,4,FALSE),0)</f>
        <v>0</v>
      </c>
      <c r="L30" s="9">
        <f>IFERROR(VLOOKUP(Tabla1[[#This Row],[FECHA]],'SIMIT SIN RES'!A:D,3,FALSE),0)</f>
        <v>0</v>
      </c>
      <c r="M30" s="5">
        <f>IFERROR(VLOOKUP(Tabla1[[#This Row],[FECHA]],'RECAUDOS DE COMPARENDOS'!A:D,4,FALSE),0)</f>
        <v>0</v>
      </c>
      <c r="N30" s="9">
        <f>IFERROR(VLOOKUP(Tabla1[[#This Row],[FECHA]],'RECAUDOS DE COMPARENDOS'!A:D,3,FALSE),0)</f>
        <v>0</v>
      </c>
      <c r="O30" s="5">
        <f>IFERROR(VLOOKUP(Tabla1[[#This Row],[FECHA]],'RECAUDOS DE RESOLUCIONES'!A:D,4,FALSE),0)</f>
        <v>0</v>
      </c>
      <c r="P30" s="9">
        <f>IFERROR(VLOOKUP(Tabla1[[#This Row],[FECHA]],'RECAUDOS DE RESOLUCIONES'!A:D,3,FALSE),0)</f>
        <v>0</v>
      </c>
      <c r="Q3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0" s="11">
        <f>IFERROR(VLOOKUP(Tabla1[[#This Row],[FECHA]],'RECAUDOS LOCALES'!A:D,4,FALSE),0)</f>
        <v>0</v>
      </c>
      <c r="T30" s="9">
        <f>IFERROR(VLOOKUP(Tabla1[[#This Row],[FECHA]],'RECAUDOS LOCALES'!A:D,3,FALSE),0)</f>
        <v>0</v>
      </c>
      <c r="U30" s="11">
        <f>IFERROR(VLOOKUP(Tabla1[[#This Row],[FECHA]],'RECAUDOS EXTERNOS'!A:D,4,FALSE),0)</f>
        <v>0</v>
      </c>
      <c r="V30" s="9">
        <f>IFERROR(VLOOKUP(Tabla1[[#This Row],[FECHA]],'RECAUDOS EXTERNOS'!A:D,3,FALSE),0)</f>
        <v>0</v>
      </c>
    </row>
    <row r="31" spans="1:22" x14ac:dyDescent="0.25">
      <c r="A31" s="1">
        <v>37590</v>
      </c>
      <c r="B31" s="3" t="s">
        <v>5</v>
      </c>
      <c r="C31" s="2">
        <v>37561</v>
      </c>
      <c r="D31" s="5">
        <f>YEAR(Tabla1[[#This Row],[FECHA]])</f>
        <v>2002</v>
      </c>
      <c r="E31" s="5">
        <f>IFERROR(VLOOKUP(Tabla1[[#This Row],[FECHA]],'COMPARENDOS TOTALES'!A:D,4,FALSE),0)</f>
        <v>0</v>
      </c>
      <c r="F31" s="9">
        <f>IFERROR(VLOOKUP(Tabla1[[#This Row],[FECHA]],'COMPARENDOS TOTALES'!A:D,3,FALSE),0)</f>
        <v>0</v>
      </c>
      <c r="G31" s="5">
        <f>IFERROR(VLOOKUP(Tabla1[[#This Row],[FECHA]],EXONERACIONES!A:D,4,FALSE),0)</f>
        <v>0</v>
      </c>
      <c r="H31" s="9">
        <f>IFERROR(VLOOKUP(Tabla1[[#This Row],[FECHA]],EXONERACIONES!A:D,3,FALSE),0)</f>
        <v>0</v>
      </c>
      <c r="I31" s="5">
        <f>IFERROR(VLOOKUP(Tabla1[[#This Row],[FECHA]],'SIMIT CON RES'!A:D,4,FALSE),0)</f>
        <v>0</v>
      </c>
      <c r="J31" s="9">
        <f>IFERROR(VLOOKUP(Tabla1[[#This Row],[FECHA]],'SIMIT CON RES'!A:D,3,FALSE),0)</f>
        <v>0</v>
      </c>
      <c r="K31">
        <f>IFERROR(VLOOKUP(Tabla1[[#This Row],[FECHA]],'SIMIT SIN RES'!A:D,4,FALSE),0)</f>
        <v>0</v>
      </c>
      <c r="L31" s="9">
        <f>IFERROR(VLOOKUP(Tabla1[[#This Row],[FECHA]],'SIMIT SIN RES'!A:D,3,FALSE),0)</f>
        <v>0</v>
      </c>
      <c r="M31" s="5">
        <f>IFERROR(VLOOKUP(Tabla1[[#This Row],[FECHA]],'RECAUDOS DE COMPARENDOS'!A:D,4,FALSE),0)</f>
        <v>0</v>
      </c>
      <c r="N31" s="9">
        <f>IFERROR(VLOOKUP(Tabla1[[#This Row],[FECHA]],'RECAUDOS DE COMPARENDOS'!A:D,3,FALSE),0)</f>
        <v>0</v>
      </c>
      <c r="O31" s="5">
        <f>IFERROR(VLOOKUP(Tabla1[[#This Row],[FECHA]],'RECAUDOS DE RESOLUCIONES'!A:D,4,FALSE),0)</f>
        <v>0</v>
      </c>
      <c r="P31" s="9">
        <f>IFERROR(VLOOKUP(Tabla1[[#This Row],[FECHA]],'RECAUDOS DE RESOLUCIONES'!A:D,3,FALSE),0)</f>
        <v>0</v>
      </c>
      <c r="Q3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1" s="11">
        <f>IFERROR(VLOOKUP(Tabla1[[#This Row],[FECHA]],'RECAUDOS LOCALES'!A:D,4,FALSE),0)</f>
        <v>0</v>
      </c>
      <c r="T31" s="9">
        <f>IFERROR(VLOOKUP(Tabla1[[#This Row],[FECHA]],'RECAUDOS LOCALES'!A:D,3,FALSE),0)</f>
        <v>0</v>
      </c>
      <c r="U31" s="11">
        <f>IFERROR(VLOOKUP(Tabla1[[#This Row],[FECHA]],'RECAUDOS EXTERNOS'!A:D,4,FALSE),0)</f>
        <v>0</v>
      </c>
      <c r="V31" s="9">
        <f>IFERROR(VLOOKUP(Tabla1[[#This Row],[FECHA]],'RECAUDOS EXTERNOS'!A:D,3,FALSE),0)</f>
        <v>0</v>
      </c>
    </row>
    <row r="32" spans="1:22" x14ac:dyDescent="0.25">
      <c r="A32" s="1">
        <v>37591</v>
      </c>
      <c r="B32" s="3" t="s">
        <v>4</v>
      </c>
      <c r="C32" s="2">
        <v>37591</v>
      </c>
      <c r="D32" s="5">
        <f>YEAR(Tabla1[[#This Row],[FECHA]])</f>
        <v>2002</v>
      </c>
      <c r="E32" s="5">
        <f>IFERROR(VLOOKUP(Tabla1[[#This Row],[FECHA]],'COMPARENDOS TOTALES'!A:D,4,FALSE),0)</f>
        <v>0</v>
      </c>
      <c r="F32" s="9">
        <f>IFERROR(VLOOKUP(Tabla1[[#This Row],[FECHA]],'COMPARENDOS TOTALES'!A:D,3,FALSE),0)</f>
        <v>0</v>
      </c>
      <c r="G32" s="5">
        <f>IFERROR(VLOOKUP(Tabla1[[#This Row],[FECHA]],EXONERACIONES!A:D,4,FALSE),0)</f>
        <v>0</v>
      </c>
      <c r="H32" s="9">
        <f>IFERROR(VLOOKUP(Tabla1[[#This Row],[FECHA]],EXONERACIONES!A:D,3,FALSE),0)</f>
        <v>0</v>
      </c>
      <c r="I32" s="5">
        <f>IFERROR(VLOOKUP(Tabla1[[#This Row],[FECHA]],'SIMIT CON RES'!A:D,4,FALSE),0)</f>
        <v>0</v>
      </c>
      <c r="J32" s="9">
        <f>IFERROR(VLOOKUP(Tabla1[[#This Row],[FECHA]],'SIMIT CON RES'!A:D,3,FALSE),0)</f>
        <v>0</v>
      </c>
      <c r="K32">
        <f>IFERROR(VLOOKUP(Tabla1[[#This Row],[FECHA]],'SIMIT SIN RES'!A:D,4,FALSE),0)</f>
        <v>0</v>
      </c>
      <c r="L32" s="9">
        <f>IFERROR(VLOOKUP(Tabla1[[#This Row],[FECHA]],'SIMIT SIN RES'!A:D,3,FALSE),0)</f>
        <v>0</v>
      </c>
      <c r="M32" s="5">
        <f>IFERROR(VLOOKUP(Tabla1[[#This Row],[FECHA]],'RECAUDOS DE COMPARENDOS'!A:D,4,FALSE),0)</f>
        <v>0</v>
      </c>
      <c r="N32" s="9">
        <f>IFERROR(VLOOKUP(Tabla1[[#This Row],[FECHA]],'RECAUDOS DE COMPARENDOS'!A:D,3,FALSE),0)</f>
        <v>0</v>
      </c>
      <c r="O32" s="5">
        <f>IFERROR(VLOOKUP(Tabla1[[#This Row],[FECHA]],'RECAUDOS DE RESOLUCIONES'!A:D,4,FALSE),0)</f>
        <v>0</v>
      </c>
      <c r="P32" s="9">
        <f>IFERROR(VLOOKUP(Tabla1[[#This Row],[FECHA]],'RECAUDOS DE RESOLUCIONES'!A:D,3,FALSE),0)</f>
        <v>0</v>
      </c>
      <c r="Q3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2" s="11">
        <f>IFERROR(VLOOKUP(Tabla1[[#This Row],[FECHA]],'RECAUDOS LOCALES'!A:D,4,FALSE),0)</f>
        <v>0</v>
      </c>
      <c r="T32" s="9">
        <f>IFERROR(VLOOKUP(Tabla1[[#This Row],[FECHA]],'RECAUDOS LOCALES'!A:D,3,FALSE),0)</f>
        <v>0</v>
      </c>
      <c r="U32" s="11">
        <f>IFERROR(VLOOKUP(Tabla1[[#This Row],[FECHA]],'RECAUDOS EXTERNOS'!A:D,4,FALSE),0)</f>
        <v>0</v>
      </c>
      <c r="V32" s="9">
        <f>IFERROR(VLOOKUP(Tabla1[[#This Row],[FECHA]],'RECAUDOS EXTERNOS'!A:D,3,FALSE),0)</f>
        <v>0</v>
      </c>
    </row>
    <row r="33" spans="1:22" x14ac:dyDescent="0.25">
      <c r="A33" s="1">
        <v>37592</v>
      </c>
      <c r="B33" s="3" t="s">
        <v>1</v>
      </c>
      <c r="C33" s="2">
        <v>37591</v>
      </c>
      <c r="D33" s="5">
        <f>YEAR(Tabla1[[#This Row],[FECHA]])</f>
        <v>2002</v>
      </c>
      <c r="E33" s="5">
        <f>IFERROR(VLOOKUP(Tabla1[[#This Row],[FECHA]],'COMPARENDOS TOTALES'!A:D,4,FALSE),0)</f>
        <v>0</v>
      </c>
      <c r="F33" s="9">
        <f>IFERROR(VLOOKUP(Tabla1[[#This Row],[FECHA]],'COMPARENDOS TOTALES'!A:D,3,FALSE),0)</f>
        <v>0</v>
      </c>
      <c r="G33" s="5">
        <f>IFERROR(VLOOKUP(Tabla1[[#This Row],[FECHA]],EXONERACIONES!A:D,4,FALSE),0)</f>
        <v>0</v>
      </c>
      <c r="H33" s="9">
        <f>IFERROR(VLOOKUP(Tabla1[[#This Row],[FECHA]],EXONERACIONES!A:D,3,FALSE),0)</f>
        <v>0</v>
      </c>
      <c r="I33" s="5">
        <f>IFERROR(VLOOKUP(Tabla1[[#This Row],[FECHA]],'SIMIT CON RES'!A:D,4,FALSE),0)</f>
        <v>0</v>
      </c>
      <c r="J33" s="9">
        <f>IFERROR(VLOOKUP(Tabla1[[#This Row],[FECHA]],'SIMIT CON RES'!A:D,3,FALSE),0)</f>
        <v>0</v>
      </c>
      <c r="K33">
        <f>IFERROR(VLOOKUP(Tabla1[[#This Row],[FECHA]],'SIMIT SIN RES'!A:D,4,FALSE),0)</f>
        <v>0</v>
      </c>
      <c r="L33" s="9">
        <f>IFERROR(VLOOKUP(Tabla1[[#This Row],[FECHA]],'SIMIT SIN RES'!A:D,3,FALSE),0)</f>
        <v>0</v>
      </c>
      <c r="M33" s="5">
        <f>IFERROR(VLOOKUP(Tabla1[[#This Row],[FECHA]],'RECAUDOS DE COMPARENDOS'!A:D,4,FALSE),0)</f>
        <v>0</v>
      </c>
      <c r="N33" s="9">
        <f>IFERROR(VLOOKUP(Tabla1[[#This Row],[FECHA]],'RECAUDOS DE COMPARENDOS'!A:D,3,FALSE),0)</f>
        <v>0</v>
      </c>
      <c r="O33" s="5">
        <f>IFERROR(VLOOKUP(Tabla1[[#This Row],[FECHA]],'RECAUDOS DE RESOLUCIONES'!A:D,4,FALSE),0)</f>
        <v>0</v>
      </c>
      <c r="P33" s="9">
        <f>IFERROR(VLOOKUP(Tabla1[[#This Row],[FECHA]],'RECAUDOS DE RESOLUCIONES'!A:D,3,FALSE),0)</f>
        <v>0</v>
      </c>
      <c r="Q3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3" s="11">
        <f>IFERROR(VLOOKUP(Tabla1[[#This Row],[FECHA]],'RECAUDOS LOCALES'!A:D,4,FALSE),0)</f>
        <v>0</v>
      </c>
      <c r="T33" s="9">
        <f>IFERROR(VLOOKUP(Tabla1[[#This Row],[FECHA]],'RECAUDOS LOCALES'!A:D,3,FALSE),0)</f>
        <v>0</v>
      </c>
      <c r="U33" s="11">
        <f>IFERROR(VLOOKUP(Tabla1[[#This Row],[FECHA]],'RECAUDOS EXTERNOS'!A:D,4,FALSE),0)</f>
        <v>0</v>
      </c>
      <c r="V33" s="9">
        <f>IFERROR(VLOOKUP(Tabla1[[#This Row],[FECHA]],'RECAUDOS EXTERNOS'!A:D,3,FALSE),0)</f>
        <v>0</v>
      </c>
    </row>
    <row r="34" spans="1:22" x14ac:dyDescent="0.25">
      <c r="A34" s="1">
        <v>37593</v>
      </c>
      <c r="B34" s="3" t="s">
        <v>2</v>
      </c>
      <c r="C34" s="2">
        <v>37591</v>
      </c>
      <c r="D34" s="5">
        <f>YEAR(Tabla1[[#This Row],[FECHA]])</f>
        <v>2002</v>
      </c>
      <c r="E34" s="5">
        <f>IFERROR(VLOOKUP(Tabla1[[#This Row],[FECHA]],'COMPARENDOS TOTALES'!A:D,4,FALSE),0)</f>
        <v>1</v>
      </c>
      <c r="F34" s="9">
        <f>IFERROR(VLOOKUP(Tabla1[[#This Row],[FECHA]],'COMPARENDOS TOTALES'!A:D,3,FALSE),0)</f>
        <v>154500</v>
      </c>
      <c r="G34" s="5">
        <f>IFERROR(VLOOKUP(Tabla1[[#This Row],[FECHA]],EXONERACIONES!A:D,4,FALSE),0)</f>
        <v>1</v>
      </c>
      <c r="H34" s="9">
        <f>IFERROR(VLOOKUP(Tabla1[[#This Row],[FECHA]],EXONERACIONES!A:D,3,FALSE),0)</f>
        <v>154500</v>
      </c>
      <c r="I34" s="5">
        <f>IFERROR(VLOOKUP(Tabla1[[#This Row],[FECHA]],'SIMIT CON RES'!A:D,4,FALSE),0)</f>
        <v>0</v>
      </c>
      <c r="J34" s="9">
        <f>IFERROR(VLOOKUP(Tabla1[[#This Row],[FECHA]],'SIMIT CON RES'!A:D,3,FALSE),0)</f>
        <v>0</v>
      </c>
      <c r="K34">
        <f>IFERROR(VLOOKUP(Tabla1[[#This Row],[FECHA]],'SIMIT SIN RES'!A:D,4,FALSE),0)</f>
        <v>0</v>
      </c>
      <c r="L34" s="9">
        <f>IFERROR(VLOOKUP(Tabla1[[#This Row],[FECHA]],'SIMIT SIN RES'!A:D,3,FALSE),0)</f>
        <v>0</v>
      </c>
      <c r="M34" s="5">
        <f>IFERROR(VLOOKUP(Tabla1[[#This Row],[FECHA]],'RECAUDOS DE COMPARENDOS'!A:D,4,FALSE),0)</f>
        <v>0</v>
      </c>
      <c r="N34" s="9">
        <f>IFERROR(VLOOKUP(Tabla1[[#This Row],[FECHA]],'RECAUDOS DE COMPARENDOS'!A:D,3,FALSE),0)</f>
        <v>0</v>
      </c>
      <c r="O34" s="5">
        <f>IFERROR(VLOOKUP(Tabla1[[#This Row],[FECHA]],'RECAUDOS DE RESOLUCIONES'!A:D,4,FALSE),0)</f>
        <v>0</v>
      </c>
      <c r="P34" s="9">
        <f>IFERROR(VLOOKUP(Tabla1[[#This Row],[FECHA]],'RECAUDOS DE RESOLUCIONES'!A:D,3,FALSE),0)</f>
        <v>0</v>
      </c>
      <c r="Q3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4" s="11">
        <f>IFERROR(VLOOKUP(Tabla1[[#This Row],[FECHA]],'RECAUDOS LOCALES'!A:D,4,FALSE),0)</f>
        <v>0</v>
      </c>
      <c r="T34" s="9">
        <f>IFERROR(VLOOKUP(Tabla1[[#This Row],[FECHA]],'RECAUDOS LOCALES'!A:D,3,FALSE),0)</f>
        <v>0</v>
      </c>
      <c r="U34" s="11">
        <f>IFERROR(VLOOKUP(Tabla1[[#This Row],[FECHA]],'RECAUDOS EXTERNOS'!A:D,4,FALSE),0)</f>
        <v>0</v>
      </c>
      <c r="V34" s="9">
        <f>IFERROR(VLOOKUP(Tabla1[[#This Row],[FECHA]],'RECAUDOS EXTERNOS'!A:D,3,FALSE),0)</f>
        <v>0</v>
      </c>
    </row>
    <row r="35" spans="1:22" x14ac:dyDescent="0.25">
      <c r="A35" s="1">
        <v>37594</v>
      </c>
      <c r="B35" s="3" t="s">
        <v>3</v>
      </c>
      <c r="C35" s="2">
        <v>37591</v>
      </c>
      <c r="D35" s="5">
        <f>YEAR(Tabla1[[#This Row],[FECHA]])</f>
        <v>2002</v>
      </c>
      <c r="E35" s="5">
        <f>IFERROR(VLOOKUP(Tabla1[[#This Row],[FECHA]],'COMPARENDOS TOTALES'!A:D,4,FALSE),0)</f>
        <v>0</v>
      </c>
      <c r="F35" s="9">
        <f>IFERROR(VLOOKUP(Tabla1[[#This Row],[FECHA]],'COMPARENDOS TOTALES'!A:D,3,FALSE),0)</f>
        <v>0</v>
      </c>
      <c r="G35" s="5">
        <f>IFERROR(VLOOKUP(Tabla1[[#This Row],[FECHA]],EXONERACIONES!A:D,4,FALSE),0)</f>
        <v>0</v>
      </c>
      <c r="H35" s="9">
        <f>IFERROR(VLOOKUP(Tabla1[[#This Row],[FECHA]],EXONERACIONES!A:D,3,FALSE),0)</f>
        <v>0</v>
      </c>
      <c r="I35" s="5">
        <f>IFERROR(VLOOKUP(Tabla1[[#This Row],[FECHA]],'SIMIT CON RES'!A:D,4,FALSE),0)</f>
        <v>0</v>
      </c>
      <c r="J35" s="9">
        <f>IFERROR(VLOOKUP(Tabla1[[#This Row],[FECHA]],'SIMIT CON RES'!A:D,3,FALSE),0)</f>
        <v>0</v>
      </c>
      <c r="K35">
        <f>IFERROR(VLOOKUP(Tabla1[[#This Row],[FECHA]],'SIMIT SIN RES'!A:D,4,FALSE),0)</f>
        <v>0</v>
      </c>
      <c r="L35" s="9">
        <f>IFERROR(VLOOKUP(Tabla1[[#This Row],[FECHA]],'SIMIT SIN RES'!A:D,3,FALSE),0)</f>
        <v>0</v>
      </c>
      <c r="M35" s="5">
        <f>IFERROR(VLOOKUP(Tabla1[[#This Row],[FECHA]],'RECAUDOS DE COMPARENDOS'!A:D,4,FALSE),0)</f>
        <v>0</v>
      </c>
      <c r="N35" s="9">
        <f>IFERROR(VLOOKUP(Tabla1[[#This Row],[FECHA]],'RECAUDOS DE COMPARENDOS'!A:D,3,FALSE),0)</f>
        <v>0</v>
      </c>
      <c r="O35" s="5">
        <f>IFERROR(VLOOKUP(Tabla1[[#This Row],[FECHA]],'RECAUDOS DE RESOLUCIONES'!A:D,4,FALSE),0)</f>
        <v>0</v>
      </c>
      <c r="P35" s="9">
        <f>IFERROR(VLOOKUP(Tabla1[[#This Row],[FECHA]],'RECAUDOS DE RESOLUCIONES'!A:D,3,FALSE),0)</f>
        <v>0</v>
      </c>
      <c r="Q3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5" s="11">
        <f>IFERROR(VLOOKUP(Tabla1[[#This Row],[FECHA]],'RECAUDOS LOCALES'!A:D,4,FALSE),0)</f>
        <v>0</v>
      </c>
      <c r="T35" s="9">
        <f>IFERROR(VLOOKUP(Tabla1[[#This Row],[FECHA]],'RECAUDOS LOCALES'!A:D,3,FALSE),0)</f>
        <v>0</v>
      </c>
      <c r="U35" s="11">
        <f>IFERROR(VLOOKUP(Tabla1[[#This Row],[FECHA]],'RECAUDOS EXTERNOS'!A:D,4,FALSE),0)</f>
        <v>0</v>
      </c>
      <c r="V35" s="9">
        <f>IFERROR(VLOOKUP(Tabla1[[#This Row],[FECHA]],'RECAUDOS EXTERNOS'!A:D,3,FALSE),0)</f>
        <v>0</v>
      </c>
    </row>
    <row r="36" spans="1:22" x14ac:dyDescent="0.25">
      <c r="A36" s="1">
        <v>37595</v>
      </c>
      <c r="B36" s="3" t="s">
        <v>6</v>
      </c>
      <c r="C36" s="2">
        <v>37591</v>
      </c>
      <c r="D36" s="5">
        <f>YEAR(Tabla1[[#This Row],[FECHA]])</f>
        <v>2002</v>
      </c>
      <c r="E36" s="5">
        <f>IFERROR(VLOOKUP(Tabla1[[#This Row],[FECHA]],'COMPARENDOS TOTALES'!A:D,4,FALSE),0)</f>
        <v>0</v>
      </c>
      <c r="F36" s="9">
        <f>IFERROR(VLOOKUP(Tabla1[[#This Row],[FECHA]],'COMPARENDOS TOTALES'!A:D,3,FALSE),0)</f>
        <v>0</v>
      </c>
      <c r="G36" s="5">
        <f>IFERROR(VLOOKUP(Tabla1[[#This Row],[FECHA]],EXONERACIONES!A:D,4,FALSE),0)</f>
        <v>0</v>
      </c>
      <c r="H36" s="9">
        <f>IFERROR(VLOOKUP(Tabla1[[#This Row],[FECHA]],EXONERACIONES!A:D,3,FALSE),0)</f>
        <v>0</v>
      </c>
      <c r="I36" s="5">
        <f>IFERROR(VLOOKUP(Tabla1[[#This Row],[FECHA]],'SIMIT CON RES'!A:D,4,FALSE),0)</f>
        <v>0</v>
      </c>
      <c r="J36" s="9">
        <f>IFERROR(VLOOKUP(Tabla1[[#This Row],[FECHA]],'SIMIT CON RES'!A:D,3,FALSE),0)</f>
        <v>0</v>
      </c>
      <c r="K36">
        <f>IFERROR(VLOOKUP(Tabla1[[#This Row],[FECHA]],'SIMIT SIN RES'!A:D,4,FALSE),0)</f>
        <v>0</v>
      </c>
      <c r="L36" s="9">
        <f>IFERROR(VLOOKUP(Tabla1[[#This Row],[FECHA]],'SIMIT SIN RES'!A:D,3,FALSE),0)</f>
        <v>0</v>
      </c>
      <c r="M36" s="5">
        <f>IFERROR(VLOOKUP(Tabla1[[#This Row],[FECHA]],'RECAUDOS DE COMPARENDOS'!A:D,4,FALSE),0)</f>
        <v>0</v>
      </c>
      <c r="N36" s="9">
        <f>IFERROR(VLOOKUP(Tabla1[[#This Row],[FECHA]],'RECAUDOS DE COMPARENDOS'!A:D,3,FALSE),0)</f>
        <v>0</v>
      </c>
      <c r="O36" s="5">
        <f>IFERROR(VLOOKUP(Tabla1[[#This Row],[FECHA]],'RECAUDOS DE RESOLUCIONES'!A:D,4,FALSE),0)</f>
        <v>0</v>
      </c>
      <c r="P36" s="9">
        <f>IFERROR(VLOOKUP(Tabla1[[#This Row],[FECHA]],'RECAUDOS DE RESOLUCIONES'!A:D,3,FALSE),0)</f>
        <v>0</v>
      </c>
      <c r="Q3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6" s="11">
        <f>IFERROR(VLOOKUP(Tabla1[[#This Row],[FECHA]],'RECAUDOS LOCALES'!A:D,4,FALSE),0)</f>
        <v>0</v>
      </c>
      <c r="T36" s="9">
        <f>IFERROR(VLOOKUP(Tabla1[[#This Row],[FECHA]],'RECAUDOS LOCALES'!A:D,3,FALSE),0)</f>
        <v>0</v>
      </c>
      <c r="U36" s="11">
        <f>IFERROR(VLOOKUP(Tabla1[[#This Row],[FECHA]],'RECAUDOS EXTERNOS'!A:D,4,FALSE),0)</f>
        <v>0</v>
      </c>
      <c r="V36" s="9">
        <f>IFERROR(VLOOKUP(Tabla1[[#This Row],[FECHA]],'RECAUDOS EXTERNOS'!A:D,3,FALSE),0)</f>
        <v>0</v>
      </c>
    </row>
    <row r="37" spans="1:22" x14ac:dyDescent="0.25">
      <c r="A37" s="1">
        <v>37596</v>
      </c>
      <c r="B37" s="3" t="s">
        <v>0</v>
      </c>
      <c r="C37" s="2">
        <v>37591</v>
      </c>
      <c r="D37" s="5">
        <f>YEAR(Tabla1[[#This Row],[FECHA]])</f>
        <v>2002</v>
      </c>
      <c r="E37" s="5">
        <f>IFERROR(VLOOKUP(Tabla1[[#This Row],[FECHA]],'COMPARENDOS TOTALES'!A:D,4,FALSE),0)</f>
        <v>2</v>
      </c>
      <c r="F37" s="9">
        <f>IFERROR(VLOOKUP(Tabla1[[#This Row],[FECHA]],'COMPARENDOS TOTALES'!A:D,3,FALSE),0)</f>
        <v>309000</v>
      </c>
      <c r="G37" s="5">
        <f>IFERROR(VLOOKUP(Tabla1[[#This Row],[FECHA]],EXONERACIONES!A:D,4,FALSE),0)</f>
        <v>2</v>
      </c>
      <c r="H37" s="9">
        <f>IFERROR(VLOOKUP(Tabla1[[#This Row],[FECHA]],EXONERACIONES!A:D,3,FALSE),0)</f>
        <v>309000</v>
      </c>
      <c r="I37" s="5">
        <f>IFERROR(VLOOKUP(Tabla1[[#This Row],[FECHA]],'SIMIT CON RES'!A:D,4,FALSE),0)</f>
        <v>0</v>
      </c>
      <c r="J37" s="9">
        <f>IFERROR(VLOOKUP(Tabla1[[#This Row],[FECHA]],'SIMIT CON RES'!A:D,3,FALSE),0)</f>
        <v>0</v>
      </c>
      <c r="K37">
        <f>IFERROR(VLOOKUP(Tabla1[[#This Row],[FECHA]],'SIMIT SIN RES'!A:D,4,FALSE),0)</f>
        <v>0</v>
      </c>
      <c r="L37" s="9">
        <f>IFERROR(VLOOKUP(Tabla1[[#This Row],[FECHA]],'SIMIT SIN RES'!A:D,3,FALSE),0)</f>
        <v>0</v>
      </c>
      <c r="M37" s="5">
        <f>IFERROR(VLOOKUP(Tabla1[[#This Row],[FECHA]],'RECAUDOS DE COMPARENDOS'!A:D,4,FALSE),0)</f>
        <v>0</v>
      </c>
      <c r="N37" s="9">
        <f>IFERROR(VLOOKUP(Tabla1[[#This Row],[FECHA]],'RECAUDOS DE COMPARENDOS'!A:D,3,FALSE),0)</f>
        <v>0</v>
      </c>
      <c r="O37" s="5">
        <f>IFERROR(VLOOKUP(Tabla1[[#This Row],[FECHA]],'RECAUDOS DE RESOLUCIONES'!A:D,4,FALSE),0)</f>
        <v>0</v>
      </c>
      <c r="P37" s="9">
        <f>IFERROR(VLOOKUP(Tabla1[[#This Row],[FECHA]],'RECAUDOS DE RESOLUCIONES'!A:D,3,FALSE),0)</f>
        <v>0</v>
      </c>
      <c r="Q3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7" s="11">
        <f>IFERROR(VLOOKUP(Tabla1[[#This Row],[FECHA]],'RECAUDOS LOCALES'!A:D,4,FALSE),0)</f>
        <v>0</v>
      </c>
      <c r="T37" s="9">
        <f>IFERROR(VLOOKUP(Tabla1[[#This Row],[FECHA]],'RECAUDOS LOCALES'!A:D,3,FALSE),0)</f>
        <v>0</v>
      </c>
      <c r="U37" s="11">
        <f>IFERROR(VLOOKUP(Tabla1[[#This Row],[FECHA]],'RECAUDOS EXTERNOS'!A:D,4,FALSE),0)</f>
        <v>0</v>
      </c>
      <c r="V37" s="9">
        <f>IFERROR(VLOOKUP(Tabla1[[#This Row],[FECHA]],'RECAUDOS EXTERNOS'!A:D,3,FALSE),0)</f>
        <v>0</v>
      </c>
    </row>
    <row r="38" spans="1:22" x14ac:dyDescent="0.25">
      <c r="A38" s="1">
        <v>37597</v>
      </c>
      <c r="B38" s="3" t="s">
        <v>5</v>
      </c>
      <c r="C38" s="2">
        <v>37591</v>
      </c>
      <c r="D38" s="5">
        <f>YEAR(Tabla1[[#This Row],[FECHA]])</f>
        <v>2002</v>
      </c>
      <c r="E38" s="5">
        <f>IFERROR(VLOOKUP(Tabla1[[#This Row],[FECHA]],'COMPARENDOS TOTALES'!A:D,4,FALSE),0)</f>
        <v>1</v>
      </c>
      <c r="F38" s="9">
        <f>IFERROR(VLOOKUP(Tabla1[[#This Row],[FECHA]],'COMPARENDOS TOTALES'!A:D,3,FALSE),0)</f>
        <v>154500</v>
      </c>
      <c r="G38" s="5">
        <f>IFERROR(VLOOKUP(Tabla1[[#This Row],[FECHA]],EXONERACIONES!A:D,4,FALSE),0)</f>
        <v>1</v>
      </c>
      <c r="H38" s="9">
        <f>IFERROR(VLOOKUP(Tabla1[[#This Row],[FECHA]],EXONERACIONES!A:D,3,FALSE),0)</f>
        <v>154500</v>
      </c>
      <c r="I38" s="5">
        <f>IFERROR(VLOOKUP(Tabla1[[#This Row],[FECHA]],'SIMIT CON RES'!A:D,4,FALSE),0)</f>
        <v>0</v>
      </c>
      <c r="J38" s="9">
        <f>IFERROR(VLOOKUP(Tabla1[[#This Row],[FECHA]],'SIMIT CON RES'!A:D,3,FALSE),0)</f>
        <v>0</v>
      </c>
      <c r="K38">
        <f>IFERROR(VLOOKUP(Tabla1[[#This Row],[FECHA]],'SIMIT SIN RES'!A:D,4,FALSE),0)</f>
        <v>0</v>
      </c>
      <c r="L38" s="9">
        <f>IFERROR(VLOOKUP(Tabla1[[#This Row],[FECHA]],'SIMIT SIN RES'!A:D,3,FALSE),0)</f>
        <v>0</v>
      </c>
      <c r="M38" s="5">
        <f>IFERROR(VLOOKUP(Tabla1[[#This Row],[FECHA]],'RECAUDOS DE COMPARENDOS'!A:D,4,FALSE),0)</f>
        <v>0</v>
      </c>
      <c r="N38" s="9">
        <f>IFERROR(VLOOKUP(Tabla1[[#This Row],[FECHA]],'RECAUDOS DE COMPARENDOS'!A:D,3,FALSE),0)</f>
        <v>0</v>
      </c>
      <c r="O38" s="5">
        <f>IFERROR(VLOOKUP(Tabla1[[#This Row],[FECHA]],'RECAUDOS DE RESOLUCIONES'!A:D,4,FALSE),0)</f>
        <v>0</v>
      </c>
      <c r="P38" s="9">
        <f>IFERROR(VLOOKUP(Tabla1[[#This Row],[FECHA]],'RECAUDOS DE RESOLUCIONES'!A:D,3,FALSE),0)</f>
        <v>0</v>
      </c>
      <c r="Q3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8" s="11">
        <f>IFERROR(VLOOKUP(Tabla1[[#This Row],[FECHA]],'RECAUDOS LOCALES'!A:D,4,FALSE),0)</f>
        <v>0</v>
      </c>
      <c r="T38" s="9">
        <f>IFERROR(VLOOKUP(Tabla1[[#This Row],[FECHA]],'RECAUDOS LOCALES'!A:D,3,FALSE),0)</f>
        <v>0</v>
      </c>
      <c r="U38" s="11">
        <f>IFERROR(VLOOKUP(Tabla1[[#This Row],[FECHA]],'RECAUDOS EXTERNOS'!A:D,4,FALSE),0)</f>
        <v>0</v>
      </c>
      <c r="V38" s="9">
        <f>IFERROR(VLOOKUP(Tabla1[[#This Row],[FECHA]],'RECAUDOS EXTERNOS'!A:D,3,FALSE),0)</f>
        <v>0</v>
      </c>
    </row>
    <row r="39" spans="1:22" x14ac:dyDescent="0.25">
      <c r="A39" s="1">
        <v>37598</v>
      </c>
      <c r="B39" s="3" t="s">
        <v>4</v>
      </c>
      <c r="C39" s="2">
        <v>37591</v>
      </c>
      <c r="D39" s="5">
        <f>YEAR(Tabla1[[#This Row],[FECHA]])</f>
        <v>2002</v>
      </c>
      <c r="E39" s="5">
        <f>IFERROR(VLOOKUP(Tabla1[[#This Row],[FECHA]],'COMPARENDOS TOTALES'!A:D,4,FALSE),0)</f>
        <v>0</v>
      </c>
      <c r="F39" s="9">
        <f>IFERROR(VLOOKUP(Tabla1[[#This Row],[FECHA]],'COMPARENDOS TOTALES'!A:D,3,FALSE),0)</f>
        <v>0</v>
      </c>
      <c r="G39" s="5">
        <f>IFERROR(VLOOKUP(Tabla1[[#This Row],[FECHA]],EXONERACIONES!A:D,4,FALSE),0)</f>
        <v>0</v>
      </c>
      <c r="H39" s="9">
        <f>IFERROR(VLOOKUP(Tabla1[[#This Row],[FECHA]],EXONERACIONES!A:D,3,FALSE),0)</f>
        <v>0</v>
      </c>
      <c r="I39" s="5">
        <f>IFERROR(VLOOKUP(Tabla1[[#This Row],[FECHA]],'SIMIT CON RES'!A:D,4,FALSE),0)</f>
        <v>0</v>
      </c>
      <c r="J39" s="9">
        <f>IFERROR(VLOOKUP(Tabla1[[#This Row],[FECHA]],'SIMIT CON RES'!A:D,3,FALSE),0)</f>
        <v>0</v>
      </c>
      <c r="K39">
        <f>IFERROR(VLOOKUP(Tabla1[[#This Row],[FECHA]],'SIMIT SIN RES'!A:D,4,FALSE),0)</f>
        <v>0</v>
      </c>
      <c r="L39" s="9">
        <f>IFERROR(VLOOKUP(Tabla1[[#This Row],[FECHA]],'SIMIT SIN RES'!A:D,3,FALSE),0)</f>
        <v>0</v>
      </c>
      <c r="M39" s="5">
        <f>IFERROR(VLOOKUP(Tabla1[[#This Row],[FECHA]],'RECAUDOS DE COMPARENDOS'!A:D,4,FALSE),0)</f>
        <v>0</v>
      </c>
      <c r="N39" s="9">
        <f>IFERROR(VLOOKUP(Tabla1[[#This Row],[FECHA]],'RECAUDOS DE COMPARENDOS'!A:D,3,FALSE),0)</f>
        <v>0</v>
      </c>
      <c r="O39" s="5">
        <f>IFERROR(VLOOKUP(Tabla1[[#This Row],[FECHA]],'RECAUDOS DE RESOLUCIONES'!A:D,4,FALSE),0)</f>
        <v>0</v>
      </c>
      <c r="P39" s="9">
        <f>IFERROR(VLOOKUP(Tabla1[[#This Row],[FECHA]],'RECAUDOS DE RESOLUCIONES'!A:D,3,FALSE),0)</f>
        <v>0</v>
      </c>
      <c r="Q3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9" s="11">
        <f>IFERROR(VLOOKUP(Tabla1[[#This Row],[FECHA]],'RECAUDOS LOCALES'!A:D,4,FALSE),0)</f>
        <v>0</v>
      </c>
      <c r="T39" s="9">
        <f>IFERROR(VLOOKUP(Tabla1[[#This Row],[FECHA]],'RECAUDOS LOCALES'!A:D,3,FALSE),0)</f>
        <v>0</v>
      </c>
      <c r="U39" s="11">
        <f>IFERROR(VLOOKUP(Tabla1[[#This Row],[FECHA]],'RECAUDOS EXTERNOS'!A:D,4,FALSE),0)</f>
        <v>0</v>
      </c>
      <c r="V39" s="9">
        <f>IFERROR(VLOOKUP(Tabla1[[#This Row],[FECHA]],'RECAUDOS EXTERNOS'!A:D,3,FALSE),0)</f>
        <v>0</v>
      </c>
    </row>
    <row r="40" spans="1:22" x14ac:dyDescent="0.25">
      <c r="A40" s="1">
        <v>37599</v>
      </c>
      <c r="B40" s="3" t="s">
        <v>1</v>
      </c>
      <c r="C40" s="2">
        <v>37591</v>
      </c>
      <c r="D40" s="5">
        <f>YEAR(Tabla1[[#This Row],[FECHA]])</f>
        <v>2002</v>
      </c>
      <c r="E40" s="5">
        <f>IFERROR(VLOOKUP(Tabla1[[#This Row],[FECHA]],'COMPARENDOS TOTALES'!A:D,4,FALSE),0)</f>
        <v>0</v>
      </c>
      <c r="F40" s="9">
        <f>IFERROR(VLOOKUP(Tabla1[[#This Row],[FECHA]],'COMPARENDOS TOTALES'!A:D,3,FALSE),0)</f>
        <v>0</v>
      </c>
      <c r="G40" s="5">
        <f>IFERROR(VLOOKUP(Tabla1[[#This Row],[FECHA]],EXONERACIONES!A:D,4,FALSE),0)</f>
        <v>0</v>
      </c>
      <c r="H40" s="9">
        <f>IFERROR(VLOOKUP(Tabla1[[#This Row],[FECHA]],EXONERACIONES!A:D,3,FALSE),0)</f>
        <v>0</v>
      </c>
      <c r="I40" s="5">
        <f>IFERROR(VLOOKUP(Tabla1[[#This Row],[FECHA]],'SIMIT CON RES'!A:D,4,FALSE),0)</f>
        <v>0</v>
      </c>
      <c r="J40" s="9">
        <f>IFERROR(VLOOKUP(Tabla1[[#This Row],[FECHA]],'SIMIT CON RES'!A:D,3,FALSE),0)</f>
        <v>0</v>
      </c>
      <c r="K40">
        <f>IFERROR(VLOOKUP(Tabla1[[#This Row],[FECHA]],'SIMIT SIN RES'!A:D,4,FALSE),0)</f>
        <v>0</v>
      </c>
      <c r="L40" s="9">
        <f>IFERROR(VLOOKUP(Tabla1[[#This Row],[FECHA]],'SIMIT SIN RES'!A:D,3,FALSE),0)</f>
        <v>0</v>
      </c>
      <c r="M40" s="5">
        <f>IFERROR(VLOOKUP(Tabla1[[#This Row],[FECHA]],'RECAUDOS DE COMPARENDOS'!A:D,4,FALSE),0)</f>
        <v>0</v>
      </c>
      <c r="N40" s="9">
        <f>IFERROR(VLOOKUP(Tabla1[[#This Row],[FECHA]],'RECAUDOS DE COMPARENDOS'!A:D,3,FALSE),0)</f>
        <v>0</v>
      </c>
      <c r="O40" s="5">
        <f>IFERROR(VLOOKUP(Tabla1[[#This Row],[FECHA]],'RECAUDOS DE RESOLUCIONES'!A:D,4,FALSE),0)</f>
        <v>0</v>
      </c>
      <c r="P40" s="9">
        <f>IFERROR(VLOOKUP(Tabla1[[#This Row],[FECHA]],'RECAUDOS DE RESOLUCIONES'!A:D,3,FALSE),0)</f>
        <v>0</v>
      </c>
      <c r="Q4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0" s="11">
        <f>IFERROR(VLOOKUP(Tabla1[[#This Row],[FECHA]],'RECAUDOS LOCALES'!A:D,4,FALSE),0)</f>
        <v>0</v>
      </c>
      <c r="T40" s="9">
        <f>IFERROR(VLOOKUP(Tabla1[[#This Row],[FECHA]],'RECAUDOS LOCALES'!A:D,3,FALSE),0)</f>
        <v>0</v>
      </c>
      <c r="U40" s="11">
        <f>IFERROR(VLOOKUP(Tabla1[[#This Row],[FECHA]],'RECAUDOS EXTERNOS'!A:D,4,FALSE),0)</f>
        <v>0</v>
      </c>
      <c r="V40" s="9">
        <f>IFERROR(VLOOKUP(Tabla1[[#This Row],[FECHA]],'RECAUDOS EXTERNOS'!A:D,3,FALSE),0)</f>
        <v>0</v>
      </c>
    </row>
    <row r="41" spans="1:22" x14ac:dyDescent="0.25">
      <c r="A41" s="1">
        <v>37600</v>
      </c>
      <c r="B41" s="3" t="s">
        <v>2</v>
      </c>
      <c r="C41" s="2">
        <v>37591</v>
      </c>
      <c r="D41" s="5">
        <f>YEAR(Tabla1[[#This Row],[FECHA]])</f>
        <v>2002</v>
      </c>
      <c r="E41" s="5">
        <f>IFERROR(VLOOKUP(Tabla1[[#This Row],[FECHA]],'COMPARENDOS TOTALES'!A:D,4,FALSE),0)</f>
        <v>0</v>
      </c>
      <c r="F41" s="9">
        <f>IFERROR(VLOOKUP(Tabla1[[#This Row],[FECHA]],'COMPARENDOS TOTALES'!A:D,3,FALSE),0)</f>
        <v>0</v>
      </c>
      <c r="G41" s="5">
        <f>IFERROR(VLOOKUP(Tabla1[[#This Row],[FECHA]],EXONERACIONES!A:D,4,FALSE),0)</f>
        <v>0</v>
      </c>
      <c r="H41" s="9">
        <f>IFERROR(VLOOKUP(Tabla1[[#This Row],[FECHA]],EXONERACIONES!A:D,3,FALSE),0)</f>
        <v>0</v>
      </c>
      <c r="I41" s="5">
        <f>IFERROR(VLOOKUP(Tabla1[[#This Row],[FECHA]],'SIMIT CON RES'!A:D,4,FALSE),0)</f>
        <v>0</v>
      </c>
      <c r="J41" s="9">
        <f>IFERROR(VLOOKUP(Tabla1[[#This Row],[FECHA]],'SIMIT CON RES'!A:D,3,FALSE),0)</f>
        <v>0</v>
      </c>
      <c r="K41">
        <f>IFERROR(VLOOKUP(Tabla1[[#This Row],[FECHA]],'SIMIT SIN RES'!A:D,4,FALSE),0)</f>
        <v>0</v>
      </c>
      <c r="L41" s="9">
        <f>IFERROR(VLOOKUP(Tabla1[[#This Row],[FECHA]],'SIMIT SIN RES'!A:D,3,FALSE),0)</f>
        <v>0</v>
      </c>
      <c r="M41" s="5">
        <f>IFERROR(VLOOKUP(Tabla1[[#This Row],[FECHA]],'RECAUDOS DE COMPARENDOS'!A:D,4,FALSE),0)</f>
        <v>0</v>
      </c>
      <c r="N41" s="9">
        <f>IFERROR(VLOOKUP(Tabla1[[#This Row],[FECHA]],'RECAUDOS DE COMPARENDOS'!A:D,3,FALSE),0)</f>
        <v>0</v>
      </c>
      <c r="O41" s="5">
        <f>IFERROR(VLOOKUP(Tabla1[[#This Row],[FECHA]],'RECAUDOS DE RESOLUCIONES'!A:D,4,FALSE),0)</f>
        <v>0</v>
      </c>
      <c r="P41" s="9">
        <f>IFERROR(VLOOKUP(Tabla1[[#This Row],[FECHA]],'RECAUDOS DE RESOLUCIONES'!A:D,3,FALSE),0)</f>
        <v>0</v>
      </c>
      <c r="Q4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1" s="11">
        <f>IFERROR(VLOOKUP(Tabla1[[#This Row],[FECHA]],'RECAUDOS LOCALES'!A:D,4,FALSE),0)</f>
        <v>0</v>
      </c>
      <c r="T41" s="9">
        <f>IFERROR(VLOOKUP(Tabla1[[#This Row],[FECHA]],'RECAUDOS LOCALES'!A:D,3,FALSE),0)</f>
        <v>0</v>
      </c>
      <c r="U41" s="11">
        <f>IFERROR(VLOOKUP(Tabla1[[#This Row],[FECHA]],'RECAUDOS EXTERNOS'!A:D,4,FALSE),0)</f>
        <v>0</v>
      </c>
      <c r="V41" s="9">
        <f>IFERROR(VLOOKUP(Tabla1[[#This Row],[FECHA]],'RECAUDOS EXTERNOS'!A:D,3,FALSE),0)</f>
        <v>0</v>
      </c>
    </row>
    <row r="42" spans="1:22" x14ac:dyDescent="0.25">
      <c r="A42" s="1">
        <v>37601</v>
      </c>
      <c r="B42" s="3" t="s">
        <v>3</v>
      </c>
      <c r="C42" s="2">
        <v>37591</v>
      </c>
      <c r="D42" s="5">
        <f>YEAR(Tabla1[[#This Row],[FECHA]])</f>
        <v>2002</v>
      </c>
      <c r="E42" s="5">
        <f>IFERROR(VLOOKUP(Tabla1[[#This Row],[FECHA]],'COMPARENDOS TOTALES'!A:D,4,FALSE),0)</f>
        <v>1</v>
      </c>
      <c r="F42" s="9">
        <f>IFERROR(VLOOKUP(Tabla1[[#This Row],[FECHA]],'COMPARENDOS TOTALES'!A:D,3,FALSE),0)</f>
        <v>154500</v>
      </c>
      <c r="G42" s="5">
        <f>IFERROR(VLOOKUP(Tabla1[[#This Row],[FECHA]],EXONERACIONES!A:D,4,FALSE),0)</f>
        <v>0</v>
      </c>
      <c r="H42" s="9">
        <f>IFERROR(VLOOKUP(Tabla1[[#This Row],[FECHA]],EXONERACIONES!A:D,3,FALSE),0)</f>
        <v>0</v>
      </c>
      <c r="I42" s="5">
        <f>IFERROR(VLOOKUP(Tabla1[[#This Row],[FECHA]],'SIMIT CON RES'!A:D,4,FALSE),0)</f>
        <v>1</v>
      </c>
      <c r="J42" s="9">
        <f>IFERROR(VLOOKUP(Tabla1[[#This Row],[FECHA]],'SIMIT CON RES'!A:D,3,FALSE),0)</f>
        <v>154500</v>
      </c>
      <c r="K42">
        <f>IFERROR(VLOOKUP(Tabla1[[#This Row],[FECHA]],'SIMIT SIN RES'!A:D,4,FALSE),0)</f>
        <v>0</v>
      </c>
      <c r="L42" s="9">
        <f>IFERROR(VLOOKUP(Tabla1[[#This Row],[FECHA]],'SIMIT SIN RES'!A:D,3,FALSE),0)</f>
        <v>0</v>
      </c>
      <c r="M42" s="5">
        <f>IFERROR(VLOOKUP(Tabla1[[#This Row],[FECHA]],'RECAUDOS DE COMPARENDOS'!A:D,4,FALSE),0)</f>
        <v>0</v>
      </c>
      <c r="N42" s="9">
        <f>IFERROR(VLOOKUP(Tabla1[[#This Row],[FECHA]],'RECAUDOS DE COMPARENDOS'!A:D,3,FALSE),0)</f>
        <v>0</v>
      </c>
      <c r="O42" s="5">
        <f>IFERROR(VLOOKUP(Tabla1[[#This Row],[FECHA]],'RECAUDOS DE RESOLUCIONES'!A:D,4,FALSE),0)</f>
        <v>0</v>
      </c>
      <c r="P42" s="9">
        <f>IFERROR(VLOOKUP(Tabla1[[#This Row],[FECHA]],'RECAUDOS DE RESOLUCIONES'!A:D,3,FALSE),0)</f>
        <v>0</v>
      </c>
      <c r="Q4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2" s="11">
        <f>IFERROR(VLOOKUP(Tabla1[[#This Row],[FECHA]],'RECAUDOS LOCALES'!A:D,4,FALSE),0)</f>
        <v>0</v>
      </c>
      <c r="T42" s="9">
        <f>IFERROR(VLOOKUP(Tabla1[[#This Row],[FECHA]],'RECAUDOS LOCALES'!A:D,3,FALSE),0)</f>
        <v>0</v>
      </c>
      <c r="U42" s="11">
        <f>IFERROR(VLOOKUP(Tabla1[[#This Row],[FECHA]],'RECAUDOS EXTERNOS'!A:D,4,FALSE),0)</f>
        <v>0</v>
      </c>
      <c r="V42" s="9">
        <f>IFERROR(VLOOKUP(Tabla1[[#This Row],[FECHA]],'RECAUDOS EXTERNOS'!A:D,3,FALSE),0)</f>
        <v>0</v>
      </c>
    </row>
    <row r="43" spans="1:22" x14ac:dyDescent="0.25">
      <c r="A43" s="1">
        <v>37602</v>
      </c>
      <c r="B43" s="3" t="s">
        <v>6</v>
      </c>
      <c r="C43" s="2">
        <v>37591</v>
      </c>
      <c r="D43" s="5">
        <f>YEAR(Tabla1[[#This Row],[FECHA]])</f>
        <v>2002</v>
      </c>
      <c r="E43" s="5">
        <f>IFERROR(VLOOKUP(Tabla1[[#This Row],[FECHA]],'COMPARENDOS TOTALES'!A:D,4,FALSE),0)</f>
        <v>5</v>
      </c>
      <c r="F43" s="9">
        <f>IFERROR(VLOOKUP(Tabla1[[#This Row],[FECHA]],'COMPARENDOS TOTALES'!A:D,3,FALSE),0)</f>
        <v>1236000</v>
      </c>
      <c r="G43" s="5">
        <f>IFERROR(VLOOKUP(Tabla1[[#This Row],[FECHA]],EXONERACIONES!A:D,4,FALSE),0)</f>
        <v>2</v>
      </c>
      <c r="H43" s="9">
        <f>IFERROR(VLOOKUP(Tabla1[[#This Row],[FECHA]],EXONERACIONES!A:D,3,FALSE),0)</f>
        <v>618000</v>
      </c>
      <c r="I43" s="5">
        <f>IFERROR(VLOOKUP(Tabla1[[#This Row],[FECHA]],'SIMIT CON RES'!A:D,4,FALSE),0)</f>
        <v>1</v>
      </c>
      <c r="J43" s="9">
        <f>IFERROR(VLOOKUP(Tabla1[[#This Row],[FECHA]],'SIMIT CON RES'!A:D,3,FALSE),0)</f>
        <v>154500</v>
      </c>
      <c r="K43">
        <f>IFERROR(VLOOKUP(Tabla1[[#This Row],[FECHA]],'SIMIT SIN RES'!A:D,4,FALSE),0)</f>
        <v>0</v>
      </c>
      <c r="L43" s="9">
        <f>IFERROR(VLOOKUP(Tabla1[[#This Row],[FECHA]],'SIMIT SIN RES'!A:D,3,FALSE),0)</f>
        <v>0</v>
      </c>
      <c r="M43" s="5">
        <f>IFERROR(VLOOKUP(Tabla1[[#This Row],[FECHA]],'RECAUDOS DE COMPARENDOS'!A:D,4,FALSE),0)</f>
        <v>0</v>
      </c>
      <c r="N43" s="9">
        <f>IFERROR(VLOOKUP(Tabla1[[#This Row],[FECHA]],'RECAUDOS DE COMPARENDOS'!A:D,3,FALSE),0)</f>
        <v>0</v>
      </c>
      <c r="O43" s="5">
        <f>IFERROR(VLOOKUP(Tabla1[[#This Row],[FECHA]],'RECAUDOS DE RESOLUCIONES'!A:D,4,FALSE),0)</f>
        <v>0</v>
      </c>
      <c r="P43" s="9">
        <f>IFERROR(VLOOKUP(Tabla1[[#This Row],[FECHA]],'RECAUDOS DE RESOLUCIONES'!A:D,3,FALSE),0)</f>
        <v>0</v>
      </c>
      <c r="Q4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43" s="9">
        <f>Tabla1[V. COMPARENDOS]-(Tabla1[V. EXONERACIONES]+Tabla1[[#This Row],[V. SIMIT CON RESOLUCION]]+Tabla1[[#This Row],[V. SIMIT SIN RESOLUCION]]+Tabla1[[#This Row],[V. RECAUDOS COMPARENDOS]]+Tabla1[[#This Row],[V. RECAUDOS RESOLUCIONES]])</f>
        <v>463500</v>
      </c>
      <c r="S43" s="11">
        <f>IFERROR(VLOOKUP(Tabla1[[#This Row],[FECHA]],'RECAUDOS LOCALES'!A:D,4,FALSE),0)</f>
        <v>0</v>
      </c>
      <c r="T43" s="9">
        <f>IFERROR(VLOOKUP(Tabla1[[#This Row],[FECHA]],'RECAUDOS LOCALES'!A:D,3,FALSE),0)</f>
        <v>0</v>
      </c>
      <c r="U43" s="11">
        <f>IFERROR(VLOOKUP(Tabla1[[#This Row],[FECHA]],'RECAUDOS EXTERNOS'!A:D,4,FALSE),0)</f>
        <v>0</v>
      </c>
      <c r="V43" s="9">
        <f>IFERROR(VLOOKUP(Tabla1[[#This Row],[FECHA]],'RECAUDOS EXTERNOS'!A:D,3,FALSE),0)</f>
        <v>0</v>
      </c>
    </row>
    <row r="44" spans="1:22" x14ac:dyDescent="0.25">
      <c r="A44" s="1">
        <v>37603</v>
      </c>
      <c r="B44" s="3" t="s">
        <v>0</v>
      </c>
      <c r="C44" s="2">
        <v>37591</v>
      </c>
      <c r="D44" s="5">
        <f>YEAR(Tabla1[[#This Row],[FECHA]])</f>
        <v>2002</v>
      </c>
      <c r="E44" s="5">
        <f>IFERROR(VLOOKUP(Tabla1[[#This Row],[FECHA]],'COMPARENDOS TOTALES'!A:D,4,FALSE),0)</f>
        <v>2</v>
      </c>
      <c r="F44" s="9">
        <f>IFERROR(VLOOKUP(Tabla1[[#This Row],[FECHA]],'COMPARENDOS TOTALES'!A:D,3,FALSE),0)</f>
        <v>309000</v>
      </c>
      <c r="G44" s="5">
        <f>IFERROR(VLOOKUP(Tabla1[[#This Row],[FECHA]],EXONERACIONES!A:D,4,FALSE),0)</f>
        <v>1</v>
      </c>
      <c r="H44" s="9">
        <f>IFERROR(VLOOKUP(Tabla1[[#This Row],[FECHA]],EXONERACIONES!A:D,3,FALSE),0)</f>
        <v>154500</v>
      </c>
      <c r="I44" s="5">
        <f>IFERROR(VLOOKUP(Tabla1[[#This Row],[FECHA]],'SIMIT CON RES'!A:D,4,FALSE),0)</f>
        <v>0</v>
      </c>
      <c r="J44" s="9">
        <f>IFERROR(VLOOKUP(Tabla1[[#This Row],[FECHA]],'SIMIT CON RES'!A:D,3,FALSE),0)</f>
        <v>0</v>
      </c>
      <c r="K44">
        <f>IFERROR(VLOOKUP(Tabla1[[#This Row],[FECHA]],'SIMIT SIN RES'!A:D,4,FALSE),0)</f>
        <v>0</v>
      </c>
      <c r="L44" s="9">
        <f>IFERROR(VLOOKUP(Tabla1[[#This Row],[FECHA]],'SIMIT SIN RES'!A:D,3,FALSE),0)</f>
        <v>0</v>
      </c>
      <c r="M44" s="5">
        <f>IFERROR(VLOOKUP(Tabla1[[#This Row],[FECHA]],'RECAUDOS DE COMPARENDOS'!A:D,4,FALSE),0)</f>
        <v>0</v>
      </c>
      <c r="N44" s="9">
        <f>IFERROR(VLOOKUP(Tabla1[[#This Row],[FECHA]],'RECAUDOS DE COMPARENDOS'!A:D,3,FALSE),0)</f>
        <v>0</v>
      </c>
      <c r="O44" s="5">
        <f>IFERROR(VLOOKUP(Tabla1[[#This Row],[FECHA]],'RECAUDOS DE RESOLUCIONES'!A:D,4,FALSE),0)</f>
        <v>0</v>
      </c>
      <c r="P44" s="9">
        <f>IFERROR(VLOOKUP(Tabla1[[#This Row],[FECHA]],'RECAUDOS DE RESOLUCIONES'!A:D,3,FALSE),0)</f>
        <v>0</v>
      </c>
      <c r="Q4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4" s="9">
        <f>Tabla1[V. COMPARENDOS]-(Tabla1[V. EXONERACIONES]+Tabla1[[#This Row],[V. SIMIT CON RESOLUCION]]+Tabla1[[#This Row],[V. SIMIT SIN RESOLUCION]]+Tabla1[[#This Row],[V. RECAUDOS COMPARENDOS]]+Tabla1[[#This Row],[V. RECAUDOS RESOLUCIONES]])</f>
        <v>154500</v>
      </c>
      <c r="S44" s="11">
        <f>IFERROR(VLOOKUP(Tabla1[[#This Row],[FECHA]],'RECAUDOS LOCALES'!A:D,4,FALSE),0)</f>
        <v>0</v>
      </c>
      <c r="T44" s="9">
        <f>IFERROR(VLOOKUP(Tabla1[[#This Row],[FECHA]],'RECAUDOS LOCALES'!A:D,3,FALSE),0)</f>
        <v>0</v>
      </c>
      <c r="U44" s="11">
        <f>IFERROR(VLOOKUP(Tabla1[[#This Row],[FECHA]],'RECAUDOS EXTERNOS'!A:D,4,FALSE),0)</f>
        <v>0</v>
      </c>
      <c r="V44" s="9">
        <f>IFERROR(VLOOKUP(Tabla1[[#This Row],[FECHA]],'RECAUDOS EXTERNOS'!A:D,3,FALSE),0)</f>
        <v>0</v>
      </c>
    </row>
    <row r="45" spans="1:22" x14ac:dyDescent="0.25">
      <c r="A45" s="1">
        <v>37604</v>
      </c>
      <c r="B45" s="3" t="s">
        <v>5</v>
      </c>
      <c r="C45" s="2">
        <v>37591</v>
      </c>
      <c r="D45" s="5">
        <f>YEAR(Tabla1[[#This Row],[FECHA]])</f>
        <v>2002</v>
      </c>
      <c r="E45" s="5">
        <f>IFERROR(VLOOKUP(Tabla1[[#This Row],[FECHA]],'COMPARENDOS TOTALES'!A:D,4,FALSE),0)</f>
        <v>0</v>
      </c>
      <c r="F45" s="9">
        <f>IFERROR(VLOOKUP(Tabla1[[#This Row],[FECHA]],'COMPARENDOS TOTALES'!A:D,3,FALSE),0)</f>
        <v>0</v>
      </c>
      <c r="G45" s="5">
        <f>IFERROR(VLOOKUP(Tabla1[[#This Row],[FECHA]],EXONERACIONES!A:D,4,FALSE),0)</f>
        <v>0</v>
      </c>
      <c r="H45" s="9">
        <f>IFERROR(VLOOKUP(Tabla1[[#This Row],[FECHA]],EXONERACIONES!A:D,3,FALSE),0)</f>
        <v>0</v>
      </c>
      <c r="I45" s="5">
        <f>IFERROR(VLOOKUP(Tabla1[[#This Row],[FECHA]],'SIMIT CON RES'!A:D,4,FALSE),0)</f>
        <v>0</v>
      </c>
      <c r="J45" s="9">
        <f>IFERROR(VLOOKUP(Tabla1[[#This Row],[FECHA]],'SIMIT CON RES'!A:D,3,FALSE),0)</f>
        <v>0</v>
      </c>
      <c r="K45">
        <f>IFERROR(VLOOKUP(Tabla1[[#This Row],[FECHA]],'SIMIT SIN RES'!A:D,4,FALSE),0)</f>
        <v>0</v>
      </c>
      <c r="L45" s="9">
        <f>IFERROR(VLOOKUP(Tabla1[[#This Row],[FECHA]],'SIMIT SIN RES'!A:D,3,FALSE),0)</f>
        <v>0</v>
      </c>
      <c r="M45" s="5">
        <f>IFERROR(VLOOKUP(Tabla1[[#This Row],[FECHA]],'RECAUDOS DE COMPARENDOS'!A:D,4,FALSE),0)</f>
        <v>0</v>
      </c>
      <c r="N45" s="9">
        <f>IFERROR(VLOOKUP(Tabla1[[#This Row],[FECHA]],'RECAUDOS DE COMPARENDOS'!A:D,3,FALSE),0)</f>
        <v>0</v>
      </c>
      <c r="O45" s="5">
        <f>IFERROR(VLOOKUP(Tabla1[[#This Row],[FECHA]],'RECAUDOS DE RESOLUCIONES'!A:D,4,FALSE),0)</f>
        <v>0</v>
      </c>
      <c r="P45" s="9">
        <f>IFERROR(VLOOKUP(Tabla1[[#This Row],[FECHA]],'RECAUDOS DE RESOLUCIONES'!A:D,3,FALSE),0)</f>
        <v>0</v>
      </c>
      <c r="Q4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5" s="11">
        <f>IFERROR(VLOOKUP(Tabla1[[#This Row],[FECHA]],'RECAUDOS LOCALES'!A:D,4,FALSE),0)</f>
        <v>0</v>
      </c>
      <c r="T45" s="9">
        <f>IFERROR(VLOOKUP(Tabla1[[#This Row],[FECHA]],'RECAUDOS LOCALES'!A:D,3,FALSE),0)</f>
        <v>0</v>
      </c>
      <c r="U45" s="11">
        <f>IFERROR(VLOOKUP(Tabla1[[#This Row],[FECHA]],'RECAUDOS EXTERNOS'!A:D,4,FALSE),0)</f>
        <v>0</v>
      </c>
      <c r="V45" s="9">
        <f>IFERROR(VLOOKUP(Tabla1[[#This Row],[FECHA]],'RECAUDOS EXTERNOS'!A:D,3,FALSE),0)</f>
        <v>0</v>
      </c>
    </row>
    <row r="46" spans="1:22" x14ac:dyDescent="0.25">
      <c r="A46" s="1">
        <v>37605</v>
      </c>
      <c r="B46" s="3" t="s">
        <v>4</v>
      </c>
      <c r="C46" s="2">
        <v>37591</v>
      </c>
      <c r="D46" s="5">
        <f>YEAR(Tabla1[[#This Row],[FECHA]])</f>
        <v>2002</v>
      </c>
      <c r="E46" s="5">
        <f>IFERROR(VLOOKUP(Tabla1[[#This Row],[FECHA]],'COMPARENDOS TOTALES'!A:D,4,FALSE),0)</f>
        <v>0</v>
      </c>
      <c r="F46" s="9">
        <f>IFERROR(VLOOKUP(Tabla1[[#This Row],[FECHA]],'COMPARENDOS TOTALES'!A:D,3,FALSE),0)</f>
        <v>0</v>
      </c>
      <c r="G46" s="5">
        <f>IFERROR(VLOOKUP(Tabla1[[#This Row],[FECHA]],EXONERACIONES!A:D,4,FALSE),0)</f>
        <v>0</v>
      </c>
      <c r="H46" s="9">
        <f>IFERROR(VLOOKUP(Tabla1[[#This Row],[FECHA]],EXONERACIONES!A:D,3,FALSE),0)</f>
        <v>0</v>
      </c>
      <c r="I46" s="5">
        <f>IFERROR(VLOOKUP(Tabla1[[#This Row],[FECHA]],'SIMIT CON RES'!A:D,4,FALSE),0)</f>
        <v>0</v>
      </c>
      <c r="J46" s="9">
        <f>IFERROR(VLOOKUP(Tabla1[[#This Row],[FECHA]],'SIMIT CON RES'!A:D,3,FALSE),0)</f>
        <v>0</v>
      </c>
      <c r="K46">
        <f>IFERROR(VLOOKUP(Tabla1[[#This Row],[FECHA]],'SIMIT SIN RES'!A:D,4,FALSE),0)</f>
        <v>0</v>
      </c>
      <c r="L46" s="9">
        <f>IFERROR(VLOOKUP(Tabla1[[#This Row],[FECHA]],'SIMIT SIN RES'!A:D,3,FALSE),0)</f>
        <v>0</v>
      </c>
      <c r="M46" s="5">
        <f>IFERROR(VLOOKUP(Tabla1[[#This Row],[FECHA]],'RECAUDOS DE COMPARENDOS'!A:D,4,FALSE),0)</f>
        <v>0</v>
      </c>
      <c r="N46" s="9">
        <f>IFERROR(VLOOKUP(Tabla1[[#This Row],[FECHA]],'RECAUDOS DE COMPARENDOS'!A:D,3,FALSE),0)</f>
        <v>0</v>
      </c>
      <c r="O46" s="5">
        <f>IFERROR(VLOOKUP(Tabla1[[#This Row],[FECHA]],'RECAUDOS DE RESOLUCIONES'!A:D,4,FALSE),0)</f>
        <v>0</v>
      </c>
      <c r="P46" s="9">
        <f>IFERROR(VLOOKUP(Tabla1[[#This Row],[FECHA]],'RECAUDOS DE RESOLUCIONES'!A:D,3,FALSE),0)</f>
        <v>0</v>
      </c>
      <c r="Q4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6" s="11">
        <f>IFERROR(VLOOKUP(Tabla1[[#This Row],[FECHA]],'RECAUDOS LOCALES'!A:D,4,FALSE),0)</f>
        <v>0</v>
      </c>
      <c r="T46" s="9">
        <f>IFERROR(VLOOKUP(Tabla1[[#This Row],[FECHA]],'RECAUDOS LOCALES'!A:D,3,FALSE),0)</f>
        <v>0</v>
      </c>
      <c r="U46" s="11">
        <f>IFERROR(VLOOKUP(Tabla1[[#This Row],[FECHA]],'RECAUDOS EXTERNOS'!A:D,4,FALSE),0)</f>
        <v>0</v>
      </c>
      <c r="V46" s="9">
        <f>IFERROR(VLOOKUP(Tabla1[[#This Row],[FECHA]],'RECAUDOS EXTERNOS'!A:D,3,FALSE),0)</f>
        <v>0</v>
      </c>
    </row>
    <row r="47" spans="1:22" x14ac:dyDescent="0.25">
      <c r="A47" s="1">
        <v>37606</v>
      </c>
      <c r="B47" s="3" t="s">
        <v>1</v>
      </c>
      <c r="C47" s="2">
        <v>37591</v>
      </c>
      <c r="D47" s="5">
        <f>YEAR(Tabla1[[#This Row],[FECHA]])</f>
        <v>2002</v>
      </c>
      <c r="E47" s="5">
        <f>IFERROR(VLOOKUP(Tabla1[[#This Row],[FECHA]],'COMPARENDOS TOTALES'!A:D,4,FALSE),0)</f>
        <v>3</v>
      </c>
      <c r="F47" s="9">
        <f>IFERROR(VLOOKUP(Tabla1[[#This Row],[FECHA]],'COMPARENDOS TOTALES'!A:D,3,FALSE),0)</f>
        <v>463500</v>
      </c>
      <c r="G47" s="5">
        <f>IFERROR(VLOOKUP(Tabla1[[#This Row],[FECHA]],EXONERACIONES!A:D,4,FALSE),0)</f>
        <v>1</v>
      </c>
      <c r="H47" s="9">
        <f>IFERROR(VLOOKUP(Tabla1[[#This Row],[FECHA]],EXONERACIONES!A:D,3,FALSE),0)</f>
        <v>154500</v>
      </c>
      <c r="I47" s="5">
        <f>IFERROR(VLOOKUP(Tabla1[[#This Row],[FECHA]],'SIMIT CON RES'!A:D,4,FALSE),0)</f>
        <v>1</v>
      </c>
      <c r="J47" s="9">
        <f>IFERROR(VLOOKUP(Tabla1[[#This Row],[FECHA]],'SIMIT CON RES'!A:D,3,FALSE),0)</f>
        <v>154500</v>
      </c>
      <c r="K47">
        <f>IFERROR(VLOOKUP(Tabla1[[#This Row],[FECHA]],'SIMIT SIN RES'!A:D,4,FALSE),0)</f>
        <v>0</v>
      </c>
      <c r="L47" s="9">
        <f>IFERROR(VLOOKUP(Tabla1[[#This Row],[FECHA]],'SIMIT SIN RES'!A:D,3,FALSE),0)</f>
        <v>0</v>
      </c>
      <c r="M47" s="5">
        <f>IFERROR(VLOOKUP(Tabla1[[#This Row],[FECHA]],'RECAUDOS DE COMPARENDOS'!A:D,4,FALSE),0)</f>
        <v>0</v>
      </c>
      <c r="N47" s="9">
        <f>IFERROR(VLOOKUP(Tabla1[[#This Row],[FECHA]],'RECAUDOS DE COMPARENDOS'!A:D,3,FALSE),0)</f>
        <v>0</v>
      </c>
      <c r="O47" s="5">
        <f>IFERROR(VLOOKUP(Tabla1[[#This Row],[FECHA]],'RECAUDOS DE RESOLUCIONES'!A:D,4,FALSE),0)</f>
        <v>0</v>
      </c>
      <c r="P47" s="9">
        <f>IFERROR(VLOOKUP(Tabla1[[#This Row],[FECHA]],'RECAUDOS DE RESOLUCIONES'!A:D,3,FALSE),0)</f>
        <v>0</v>
      </c>
      <c r="Q4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7" s="9">
        <f>Tabla1[V. COMPARENDOS]-(Tabla1[V. EXONERACIONES]+Tabla1[[#This Row],[V. SIMIT CON RESOLUCION]]+Tabla1[[#This Row],[V. SIMIT SIN RESOLUCION]]+Tabla1[[#This Row],[V. RECAUDOS COMPARENDOS]]+Tabla1[[#This Row],[V. RECAUDOS RESOLUCIONES]])</f>
        <v>154500</v>
      </c>
      <c r="S47" s="11">
        <f>IFERROR(VLOOKUP(Tabla1[[#This Row],[FECHA]],'RECAUDOS LOCALES'!A:D,4,FALSE),0)</f>
        <v>0</v>
      </c>
      <c r="T47" s="9">
        <f>IFERROR(VLOOKUP(Tabla1[[#This Row],[FECHA]],'RECAUDOS LOCALES'!A:D,3,FALSE),0)</f>
        <v>0</v>
      </c>
      <c r="U47" s="11">
        <f>IFERROR(VLOOKUP(Tabla1[[#This Row],[FECHA]],'RECAUDOS EXTERNOS'!A:D,4,FALSE),0)</f>
        <v>0</v>
      </c>
      <c r="V47" s="9">
        <f>IFERROR(VLOOKUP(Tabla1[[#This Row],[FECHA]],'RECAUDOS EXTERNOS'!A:D,3,FALSE),0)</f>
        <v>0</v>
      </c>
    </row>
    <row r="48" spans="1:22" x14ac:dyDescent="0.25">
      <c r="A48" s="1">
        <v>37607</v>
      </c>
      <c r="B48" s="3" t="s">
        <v>2</v>
      </c>
      <c r="C48" s="2">
        <v>37591</v>
      </c>
      <c r="D48" s="5">
        <f>YEAR(Tabla1[[#This Row],[FECHA]])</f>
        <v>2002</v>
      </c>
      <c r="E48" s="5">
        <f>IFERROR(VLOOKUP(Tabla1[[#This Row],[FECHA]],'COMPARENDOS TOTALES'!A:D,4,FALSE),0)</f>
        <v>3</v>
      </c>
      <c r="F48" s="9">
        <f>IFERROR(VLOOKUP(Tabla1[[#This Row],[FECHA]],'COMPARENDOS TOTALES'!A:D,3,FALSE),0)</f>
        <v>463500</v>
      </c>
      <c r="G48" s="5">
        <f>IFERROR(VLOOKUP(Tabla1[[#This Row],[FECHA]],EXONERACIONES!A:D,4,FALSE),0)</f>
        <v>1</v>
      </c>
      <c r="H48" s="9">
        <f>IFERROR(VLOOKUP(Tabla1[[#This Row],[FECHA]],EXONERACIONES!A:D,3,FALSE),0)</f>
        <v>154500</v>
      </c>
      <c r="I48" s="5">
        <f>IFERROR(VLOOKUP(Tabla1[[#This Row],[FECHA]],'SIMIT CON RES'!A:D,4,FALSE),0)</f>
        <v>1</v>
      </c>
      <c r="J48" s="9">
        <f>IFERROR(VLOOKUP(Tabla1[[#This Row],[FECHA]],'SIMIT CON RES'!A:D,3,FALSE),0)</f>
        <v>154500</v>
      </c>
      <c r="K48">
        <f>IFERROR(VLOOKUP(Tabla1[[#This Row],[FECHA]],'SIMIT SIN RES'!A:D,4,FALSE),0)</f>
        <v>0</v>
      </c>
      <c r="L48" s="9">
        <f>IFERROR(VLOOKUP(Tabla1[[#This Row],[FECHA]],'SIMIT SIN RES'!A:D,3,FALSE),0)</f>
        <v>0</v>
      </c>
      <c r="M48" s="5">
        <f>IFERROR(VLOOKUP(Tabla1[[#This Row],[FECHA]],'RECAUDOS DE COMPARENDOS'!A:D,4,FALSE),0)</f>
        <v>0</v>
      </c>
      <c r="N48" s="9">
        <f>IFERROR(VLOOKUP(Tabla1[[#This Row],[FECHA]],'RECAUDOS DE COMPARENDOS'!A:D,3,FALSE),0)</f>
        <v>0</v>
      </c>
      <c r="O48" s="5">
        <f>IFERROR(VLOOKUP(Tabla1[[#This Row],[FECHA]],'RECAUDOS DE RESOLUCIONES'!A:D,4,FALSE),0)</f>
        <v>0</v>
      </c>
      <c r="P48" s="9">
        <f>IFERROR(VLOOKUP(Tabla1[[#This Row],[FECHA]],'RECAUDOS DE RESOLUCIONES'!A:D,3,FALSE),0)</f>
        <v>0</v>
      </c>
      <c r="Q4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8" s="9">
        <f>Tabla1[V. COMPARENDOS]-(Tabla1[V. EXONERACIONES]+Tabla1[[#This Row],[V. SIMIT CON RESOLUCION]]+Tabla1[[#This Row],[V. SIMIT SIN RESOLUCION]]+Tabla1[[#This Row],[V. RECAUDOS COMPARENDOS]]+Tabla1[[#This Row],[V. RECAUDOS RESOLUCIONES]])</f>
        <v>154500</v>
      </c>
      <c r="S48" s="11">
        <f>IFERROR(VLOOKUP(Tabla1[[#This Row],[FECHA]],'RECAUDOS LOCALES'!A:D,4,FALSE),0)</f>
        <v>0</v>
      </c>
      <c r="T48" s="9">
        <f>IFERROR(VLOOKUP(Tabla1[[#This Row],[FECHA]],'RECAUDOS LOCALES'!A:D,3,FALSE),0)</f>
        <v>0</v>
      </c>
      <c r="U48" s="11">
        <f>IFERROR(VLOOKUP(Tabla1[[#This Row],[FECHA]],'RECAUDOS EXTERNOS'!A:D,4,FALSE),0)</f>
        <v>0</v>
      </c>
      <c r="V48" s="9">
        <f>IFERROR(VLOOKUP(Tabla1[[#This Row],[FECHA]],'RECAUDOS EXTERNOS'!A:D,3,FALSE),0)</f>
        <v>0</v>
      </c>
    </row>
    <row r="49" spans="1:22" x14ac:dyDescent="0.25">
      <c r="A49" s="1">
        <v>37608</v>
      </c>
      <c r="B49" s="3" t="s">
        <v>3</v>
      </c>
      <c r="C49" s="2">
        <v>37591</v>
      </c>
      <c r="D49" s="5">
        <f>YEAR(Tabla1[[#This Row],[FECHA]])</f>
        <v>2002</v>
      </c>
      <c r="E49" s="5">
        <f>IFERROR(VLOOKUP(Tabla1[[#This Row],[FECHA]],'COMPARENDOS TOTALES'!A:D,4,FALSE),0)</f>
        <v>0</v>
      </c>
      <c r="F49" s="9">
        <f>IFERROR(VLOOKUP(Tabla1[[#This Row],[FECHA]],'COMPARENDOS TOTALES'!A:D,3,FALSE),0)</f>
        <v>0</v>
      </c>
      <c r="G49" s="5">
        <f>IFERROR(VLOOKUP(Tabla1[[#This Row],[FECHA]],EXONERACIONES!A:D,4,FALSE),0)</f>
        <v>0</v>
      </c>
      <c r="H49" s="9">
        <f>IFERROR(VLOOKUP(Tabla1[[#This Row],[FECHA]],EXONERACIONES!A:D,3,FALSE),0)</f>
        <v>0</v>
      </c>
      <c r="I49" s="5">
        <f>IFERROR(VLOOKUP(Tabla1[[#This Row],[FECHA]],'SIMIT CON RES'!A:D,4,FALSE),0)</f>
        <v>0</v>
      </c>
      <c r="J49" s="9">
        <f>IFERROR(VLOOKUP(Tabla1[[#This Row],[FECHA]],'SIMIT CON RES'!A:D,3,FALSE),0)</f>
        <v>0</v>
      </c>
      <c r="K49">
        <f>IFERROR(VLOOKUP(Tabla1[[#This Row],[FECHA]],'SIMIT SIN RES'!A:D,4,FALSE),0)</f>
        <v>0</v>
      </c>
      <c r="L49" s="9">
        <f>IFERROR(VLOOKUP(Tabla1[[#This Row],[FECHA]],'SIMIT SIN RES'!A:D,3,FALSE),0)</f>
        <v>0</v>
      </c>
      <c r="M49" s="5">
        <f>IFERROR(VLOOKUP(Tabla1[[#This Row],[FECHA]],'RECAUDOS DE COMPARENDOS'!A:D,4,FALSE),0)</f>
        <v>0</v>
      </c>
      <c r="N49" s="9">
        <f>IFERROR(VLOOKUP(Tabla1[[#This Row],[FECHA]],'RECAUDOS DE COMPARENDOS'!A:D,3,FALSE),0)</f>
        <v>0</v>
      </c>
      <c r="O49" s="5">
        <f>IFERROR(VLOOKUP(Tabla1[[#This Row],[FECHA]],'RECAUDOS DE RESOLUCIONES'!A:D,4,FALSE),0)</f>
        <v>0</v>
      </c>
      <c r="P49" s="9">
        <f>IFERROR(VLOOKUP(Tabla1[[#This Row],[FECHA]],'RECAUDOS DE RESOLUCIONES'!A:D,3,FALSE),0)</f>
        <v>0</v>
      </c>
      <c r="Q4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9" s="11">
        <f>IFERROR(VLOOKUP(Tabla1[[#This Row],[FECHA]],'RECAUDOS LOCALES'!A:D,4,FALSE),0)</f>
        <v>0</v>
      </c>
      <c r="T49" s="9">
        <f>IFERROR(VLOOKUP(Tabla1[[#This Row],[FECHA]],'RECAUDOS LOCALES'!A:D,3,FALSE),0)</f>
        <v>0</v>
      </c>
      <c r="U49" s="11">
        <f>IFERROR(VLOOKUP(Tabla1[[#This Row],[FECHA]],'RECAUDOS EXTERNOS'!A:D,4,FALSE),0)</f>
        <v>0</v>
      </c>
      <c r="V49" s="9">
        <f>IFERROR(VLOOKUP(Tabla1[[#This Row],[FECHA]],'RECAUDOS EXTERNOS'!A:D,3,FALSE),0)</f>
        <v>0</v>
      </c>
    </row>
    <row r="50" spans="1:22" x14ac:dyDescent="0.25">
      <c r="A50" s="1">
        <v>37609</v>
      </c>
      <c r="B50" s="3" t="s">
        <v>6</v>
      </c>
      <c r="C50" s="2">
        <v>37591</v>
      </c>
      <c r="D50" s="5">
        <f>YEAR(Tabla1[[#This Row],[FECHA]])</f>
        <v>2002</v>
      </c>
      <c r="E50" s="5">
        <f>IFERROR(VLOOKUP(Tabla1[[#This Row],[FECHA]],'COMPARENDOS TOTALES'!A:D,4,FALSE),0)</f>
        <v>1</v>
      </c>
      <c r="F50" s="9">
        <f>IFERROR(VLOOKUP(Tabla1[[#This Row],[FECHA]],'COMPARENDOS TOTALES'!A:D,3,FALSE),0)</f>
        <v>154500</v>
      </c>
      <c r="G50" s="5">
        <f>IFERROR(VLOOKUP(Tabla1[[#This Row],[FECHA]],EXONERACIONES!A:D,4,FALSE),0)</f>
        <v>1</v>
      </c>
      <c r="H50" s="9">
        <f>IFERROR(VLOOKUP(Tabla1[[#This Row],[FECHA]],EXONERACIONES!A:D,3,FALSE),0)</f>
        <v>154500</v>
      </c>
      <c r="I50" s="5">
        <f>IFERROR(VLOOKUP(Tabla1[[#This Row],[FECHA]],'SIMIT CON RES'!A:D,4,FALSE),0)</f>
        <v>0</v>
      </c>
      <c r="J50" s="9">
        <f>IFERROR(VLOOKUP(Tabla1[[#This Row],[FECHA]],'SIMIT CON RES'!A:D,3,FALSE),0)</f>
        <v>0</v>
      </c>
      <c r="K50">
        <f>IFERROR(VLOOKUP(Tabla1[[#This Row],[FECHA]],'SIMIT SIN RES'!A:D,4,FALSE),0)</f>
        <v>0</v>
      </c>
      <c r="L50" s="9">
        <f>IFERROR(VLOOKUP(Tabla1[[#This Row],[FECHA]],'SIMIT SIN RES'!A:D,3,FALSE),0)</f>
        <v>0</v>
      </c>
      <c r="M50" s="5">
        <f>IFERROR(VLOOKUP(Tabla1[[#This Row],[FECHA]],'RECAUDOS DE COMPARENDOS'!A:D,4,FALSE),0)</f>
        <v>0</v>
      </c>
      <c r="N50" s="9">
        <f>IFERROR(VLOOKUP(Tabla1[[#This Row],[FECHA]],'RECAUDOS DE COMPARENDOS'!A:D,3,FALSE),0)</f>
        <v>0</v>
      </c>
      <c r="O50" s="5">
        <f>IFERROR(VLOOKUP(Tabla1[[#This Row],[FECHA]],'RECAUDOS DE RESOLUCIONES'!A:D,4,FALSE),0)</f>
        <v>0</v>
      </c>
      <c r="P50" s="9">
        <f>IFERROR(VLOOKUP(Tabla1[[#This Row],[FECHA]],'RECAUDOS DE RESOLUCIONES'!A:D,3,FALSE),0)</f>
        <v>0</v>
      </c>
      <c r="Q5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5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50" s="11">
        <f>IFERROR(VLOOKUP(Tabla1[[#This Row],[FECHA]],'RECAUDOS LOCALES'!A:D,4,FALSE),0)</f>
        <v>0</v>
      </c>
      <c r="T50" s="9">
        <f>IFERROR(VLOOKUP(Tabla1[[#This Row],[FECHA]],'RECAUDOS LOCALES'!A:D,3,FALSE),0)</f>
        <v>0</v>
      </c>
      <c r="U50" s="11">
        <f>IFERROR(VLOOKUP(Tabla1[[#This Row],[FECHA]],'RECAUDOS EXTERNOS'!A:D,4,FALSE),0)</f>
        <v>0</v>
      </c>
      <c r="V50" s="9">
        <f>IFERROR(VLOOKUP(Tabla1[[#This Row],[FECHA]],'RECAUDOS EXTERNOS'!A:D,3,FALSE),0)</f>
        <v>0</v>
      </c>
    </row>
    <row r="51" spans="1:22" x14ac:dyDescent="0.25">
      <c r="A51" s="1">
        <v>37610</v>
      </c>
      <c r="B51" s="3" t="s">
        <v>0</v>
      </c>
      <c r="C51" s="2">
        <v>37591</v>
      </c>
      <c r="D51" s="5">
        <f>YEAR(Tabla1[[#This Row],[FECHA]])</f>
        <v>2002</v>
      </c>
      <c r="E51" s="5">
        <f>IFERROR(VLOOKUP(Tabla1[[#This Row],[FECHA]],'COMPARENDOS TOTALES'!A:D,4,FALSE),0)</f>
        <v>2</v>
      </c>
      <c r="F51" s="9">
        <f>IFERROR(VLOOKUP(Tabla1[[#This Row],[FECHA]],'COMPARENDOS TOTALES'!A:D,3,FALSE),0)</f>
        <v>309000</v>
      </c>
      <c r="G51" s="5">
        <f>IFERROR(VLOOKUP(Tabla1[[#This Row],[FECHA]],EXONERACIONES!A:D,4,FALSE),0)</f>
        <v>1</v>
      </c>
      <c r="H51" s="9">
        <f>IFERROR(VLOOKUP(Tabla1[[#This Row],[FECHA]],EXONERACIONES!A:D,3,FALSE),0)</f>
        <v>154500</v>
      </c>
      <c r="I51" s="5">
        <f>IFERROR(VLOOKUP(Tabla1[[#This Row],[FECHA]],'SIMIT CON RES'!A:D,4,FALSE),0)</f>
        <v>1</v>
      </c>
      <c r="J51" s="9">
        <f>IFERROR(VLOOKUP(Tabla1[[#This Row],[FECHA]],'SIMIT CON RES'!A:D,3,FALSE),0)</f>
        <v>154500</v>
      </c>
      <c r="K51">
        <f>IFERROR(VLOOKUP(Tabla1[[#This Row],[FECHA]],'SIMIT SIN RES'!A:D,4,FALSE),0)</f>
        <v>0</v>
      </c>
      <c r="L51" s="9">
        <f>IFERROR(VLOOKUP(Tabla1[[#This Row],[FECHA]],'SIMIT SIN RES'!A:D,3,FALSE),0)</f>
        <v>0</v>
      </c>
      <c r="M51" s="5">
        <f>IFERROR(VLOOKUP(Tabla1[[#This Row],[FECHA]],'RECAUDOS DE COMPARENDOS'!A:D,4,FALSE),0)</f>
        <v>0</v>
      </c>
      <c r="N51" s="9">
        <f>IFERROR(VLOOKUP(Tabla1[[#This Row],[FECHA]],'RECAUDOS DE COMPARENDOS'!A:D,3,FALSE),0)</f>
        <v>0</v>
      </c>
      <c r="O51" s="5">
        <f>IFERROR(VLOOKUP(Tabla1[[#This Row],[FECHA]],'RECAUDOS DE RESOLUCIONES'!A:D,4,FALSE),0)</f>
        <v>0</v>
      </c>
      <c r="P51" s="9">
        <f>IFERROR(VLOOKUP(Tabla1[[#This Row],[FECHA]],'RECAUDOS DE RESOLUCIONES'!A:D,3,FALSE),0)</f>
        <v>0</v>
      </c>
      <c r="Q5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5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51" s="11">
        <f>IFERROR(VLOOKUP(Tabla1[[#This Row],[FECHA]],'RECAUDOS LOCALES'!A:D,4,FALSE),0)</f>
        <v>0</v>
      </c>
      <c r="T51" s="9">
        <f>IFERROR(VLOOKUP(Tabla1[[#This Row],[FECHA]],'RECAUDOS LOCALES'!A:D,3,FALSE),0)</f>
        <v>0</v>
      </c>
      <c r="U51" s="11">
        <f>IFERROR(VLOOKUP(Tabla1[[#This Row],[FECHA]],'RECAUDOS EXTERNOS'!A:D,4,FALSE),0)</f>
        <v>0</v>
      </c>
      <c r="V51" s="9">
        <f>IFERROR(VLOOKUP(Tabla1[[#This Row],[FECHA]],'RECAUDOS EXTERNOS'!A:D,3,FALSE),0)</f>
        <v>0</v>
      </c>
    </row>
    <row r="52" spans="1:22" x14ac:dyDescent="0.25">
      <c r="A52" s="1">
        <v>37611</v>
      </c>
      <c r="B52" s="3" t="s">
        <v>5</v>
      </c>
      <c r="C52" s="2">
        <v>37591</v>
      </c>
      <c r="D52" s="5">
        <f>YEAR(Tabla1[[#This Row],[FECHA]])</f>
        <v>2002</v>
      </c>
      <c r="E52" s="5">
        <f>IFERROR(VLOOKUP(Tabla1[[#This Row],[FECHA]],'COMPARENDOS TOTALES'!A:D,4,FALSE),0)</f>
        <v>1</v>
      </c>
      <c r="F52" s="9">
        <f>IFERROR(VLOOKUP(Tabla1[[#This Row],[FECHA]],'COMPARENDOS TOTALES'!A:D,3,FALSE),0)</f>
        <v>41200</v>
      </c>
      <c r="G52" s="5">
        <f>IFERROR(VLOOKUP(Tabla1[[#This Row],[FECHA]],EXONERACIONES!A:D,4,FALSE),0)</f>
        <v>0</v>
      </c>
      <c r="H52" s="9">
        <f>IFERROR(VLOOKUP(Tabla1[[#This Row],[FECHA]],EXONERACIONES!A:D,3,FALSE),0)</f>
        <v>0</v>
      </c>
      <c r="I52" s="5">
        <f>IFERROR(VLOOKUP(Tabla1[[#This Row],[FECHA]],'SIMIT CON RES'!A:D,4,FALSE),0)</f>
        <v>0</v>
      </c>
      <c r="J52" s="9">
        <f>IFERROR(VLOOKUP(Tabla1[[#This Row],[FECHA]],'SIMIT CON RES'!A:D,3,FALSE),0)</f>
        <v>0</v>
      </c>
      <c r="K52">
        <f>IFERROR(VLOOKUP(Tabla1[[#This Row],[FECHA]],'SIMIT SIN RES'!A:D,4,FALSE),0)</f>
        <v>0</v>
      </c>
      <c r="L52" s="9">
        <f>IFERROR(VLOOKUP(Tabla1[[#This Row],[FECHA]],'SIMIT SIN RES'!A:D,3,FALSE),0)</f>
        <v>0</v>
      </c>
      <c r="M52" s="5">
        <f>IFERROR(VLOOKUP(Tabla1[[#This Row],[FECHA]],'RECAUDOS DE COMPARENDOS'!A:D,4,FALSE),0)</f>
        <v>0</v>
      </c>
      <c r="N52" s="9">
        <f>IFERROR(VLOOKUP(Tabla1[[#This Row],[FECHA]],'RECAUDOS DE COMPARENDOS'!A:D,3,FALSE),0)</f>
        <v>0</v>
      </c>
      <c r="O52" s="5">
        <f>IFERROR(VLOOKUP(Tabla1[[#This Row],[FECHA]],'RECAUDOS DE RESOLUCIONES'!A:D,4,FALSE),0)</f>
        <v>0</v>
      </c>
      <c r="P52" s="9">
        <f>IFERROR(VLOOKUP(Tabla1[[#This Row],[FECHA]],'RECAUDOS DE RESOLUCIONES'!A:D,3,FALSE),0)</f>
        <v>0</v>
      </c>
      <c r="Q5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52" s="9">
        <f>Tabla1[V. COMPARENDOS]-(Tabla1[V. EXONERACIONES]+Tabla1[[#This Row],[V. SIMIT CON RESOLUCION]]+Tabla1[[#This Row],[V. SIMIT SIN RESOLUCION]]+Tabla1[[#This Row],[V. RECAUDOS COMPARENDOS]]+Tabla1[[#This Row],[V. RECAUDOS RESOLUCIONES]])</f>
        <v>41200</v>
      </c>
      <c r="S52" s="11">
        <f>IFERROR(VLOOKUP(Tabla1[[#This Row],[FECHA]],'RECAUDOS LOCALES'!A:D,4,FALSE),0)</f>
        <v>0</v>
      </c>
      <c r="T52" s="9">
        <f>IFERROR(VLOOKUP(Tabla1[[#This Row],[FECHA]],'RECAUDOS LOCALES'!A:D,3,FALSE),0)</f>
        <v>0</v>
      </c>
      <c r="U52" s="11">
        <f>IFERROR(VLOOKUP(Tabla1[[#This Row],[FECHA]],'RECAUDOS EXTERNOS'!A:D,4,FALSE),0)</f>
        <v>0</v>
      </c>
      <c r="V52" s="9">
        <f>IFERROR(VLOOKUP(Tabla1[[#This Row],[FECHA]],'RECAUDOS EXTERNOS'!A:D,3,FALSE),0)</f>
        <v>0</v>
      </c>
    </row>
    <row r="53" spans="1:22" x14ac:dyDescent="0.25">
      <c r="A53" s="1">
        <v>37612</v>
      </c>
      <c r="B53" s="3" t="s">
        <v>4</v>
      </c>
      <c r="C53" s="2">
        <v>37591</v>
      </c>
      <c r="D53" s="5">
        <f>YEAR(Tabla1[[#This Row],[FECHA]])</f>
        <v>2002</v>
      </c>
      <c r="E53" s="5">
        <f>IFERROR(VLOOKUP(Tabla1[[#This Row],[FECHA]],'COMPARENDOS TOTALES'!A:D,4,FALSE),0)</f>
        <v>4</v>
      </c>
      <c r="F53" s="9">
        <f>IFERROR(VLOOKUP(Tabla1[[#This Row],[FECHA]],'COMPARENDOS TOTALES'!A:D,3,FALSE),0)</f>
        <v>618000</v>
      </c>
      <c r="G53" s="5">
        <f>IFERROR(VLOOKUP(Tabla1[[#This Row],[FECHA]],EXONERACIONES!A:D,4,FALSE),0)</f>
        <v>3</v>
      </c>
      <c r="H53" s="9">
        <f>IFERROR(VLOOKUP(Tabla1[[#This Row],[FECHA]],EXONERACIONES!A:D,3,FALSE),0)</f>
        <v>463500</v>
      </c>
      <c r="I53" s="5">
        <f>IFERROR(VLOOKUP(Tabla1[[#This Row],[FECHA]],'SIMIT CON RES'!A:D,4,FALSE),0)</f>
        <v>1</v>
      </c>
      <c r="J53" s="9">
        <f>IFERROR(VLOOKUP(Tabla1[[#This Row],[FECHA]],'SIMIT CON RES'!A:D,3,FALSE),0)</f>
        <v>154500</v>
      </c>
      <c r="K53">
        <f>IFERROR(VLOOKUP(Tabla1[[#This Row],[FECHA]],'SIMIT SIN RES'!A:D,4,FALSE),0)</f>
        <v>0</v>
      </c>
      <c r="L53" s="9">
        <f>IFERROR(VLOOKUP(Tabla1[[#This Row],[FECHA]],'SIMIT SIN RES'!A:D,3,FALSE),0)</f>
        <v>0</v>
      </c>
      <c r="M53" s="5">
        <f>IFERROR(VLOOKUP(Tabla1[[#This Row],[FECHA]],'RECAUDOS DE COMPARENDOS'!A:D,4,FALSE),0)</f>
        <v>0</v>
      </c>
      <c r="N53" s="9">
        <f>IFERROR(VLOOKUP(Tabla1[[#This Row],[FECHA]],'RECAUDOS DE COMPARENDOS'!A:D,3,FALSE),0)</f>
        <v>0</v>
      </c>
      <c r="O53" s="5">
        <f>IFERROR(VLOOKUP(Tabla1[[#This Row],[FECHA]],'RECAUDOS DE RESOLUCIONES'!A:D,4,FALSE),0)</f>
        <v>0</v>
      </c>
      <c r="P53" s="9">
        <f>IFERROR(VLOOKUP(Tabla1[[#This Row],[FECHA]],'RECAUDOS DE RESOLUCIONES'!A:D,3,FALSE),0)</f>
        <v>0</v>
      </c>
      <c r="Q5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5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53" s="11">
        <f>IFERROR(VLOOKUP(Tabla1[[#This Row],[FECHA]],'RECAUDOS LOCALES'!A:D,4,FALSE),0)</f>
        <v>0</v>
      </c>
      <c r="T53" s="9">
        <f>IFERROR(VLOOKUP(Tabla1[[#This Row],[FECHA]],'RECAUDOS LOCALES'!A:D,3,FALSE),0)</f>
        <v>0</v>
      </c>
      <c r="U53" s="11">
        <f>IFERROR(VLOOKUP(Tabla1[[#This Row],[FECHA]],'RECAUDOS EXTERNOS'!A:D,4,FALSE),0)</f>
        <v>0</v>
      </c>
      <c r="V53" s="9">
        <f>IFERROR(VLOOKUP(Tabla1[[#This Row],[FECHA]],'RECAUDOS EXTERNOS'!A:D,3,FALSE),0)</f>
        <v>0</v>
      </c>
    </row>
    <row r="54" spans="1:22" x14ac:dyDescent="0.25">
      <c r="A54" s="1">
        <v>37613</v>
      </c>
      <c r="B54" s="3" t="s">
        <v>1</v>
      </c>
      <c r="C54" s="2">
        <v>37591</v>
      </c>
      <c r="D54" s="5">
        <f>YEAR(Tabla1[[#This Row],[FECHA]])</f>
        <v>2002</v>
      </c>
      <c r="E54" s="5">
        <f>IFERROR(VLOOKUP(Tabla1[[#This Row],[FECHA]],'COMPARENDOS TOTALES'!A:D,4,FALSE),0)</f>
        <v>2</v>
      </c>
      <c r="F54" s="9">
        <f>IFERROR(VLOOKUP(Tabla1[[#This Row],[FECHA]],'COMPARENDOS TOTALES'!A:D,3,FALSE),0)</f>
        <v>236900</v>
      </c>
      <c r="G54" s="5">
        <f>IFERROR(VLOOKUP(Tabla1[[#This Row],[FECHA]],EXONERACIONES!A:D,4,FALSE),0)</f>
        <v>1</v>
      </c>
      <c r="H54" s="9">
        <f>IFERROR(VLOOKUP(Tabla1[[#This Row],[FECHA]],EXONERACIONES!A:D,3,FALSE),0)</f>
        <v>154500</v>
      </c>
      <c r="I54" s="5">
        <f>IFERROR(VLOOKUP(Tabla1[[#This Row],[FECHA]],'SIMIT CON RES'!A:D,4,FALSE),0)</f>
        <v>1</v>
      </c>
      <c r="J54" s="9">
        <f>IFERROR(VLOOKUP(Tabla1[[#This Row],[FECHA]],'SIMIT CON RES'!A:D,3,FALSE),0)</f>
        <v>82400</v>
      </c>
      <c r="K54">
        <f>IFERROR(VLOOKUP(Tabla1[[#This Row],[FECHA]],'SIMIT SIN RES'!A:D,4,FALSE),0)</f>
        <v>0</v>
      </c>
      <c r="L54" s="9">
        <f>IFERROR(VLOOKUP(Tabla1[[#This Row],[FECHA]],'SIMIT SIN RES'!A:D,3,FALSE),0)</f>
        <v>0</v>
      </c>
      <c r="M54" s="5">
        <f>IFERROR(VLOOKUP(Tabla1[[#This Row],[FECHA]],'RECAUDOS DE COMPARENDOS'!A:D,4,FALSE),0)</f>
        <v>0</v>
      </c>
      <c r="N54" s="9">
        <f>IFERROR(VLOOKUP(Tabla1[[#This Row],[FECHA]],'RECAUDOS DE COMPARENDOS'!A:D,3,FALSE),0)</f>
        <v>0</v>
      </c>
      <c r="O54" s="5">
        <f>IFERROR(VLOOKUP(Tabla1[[#This Row],[FECHA]],'RECAUDOS DE RESOLUCIONES'!A:D,4,FALSE),0)</f>
        <v>0</v>
      </c>
      <c r="P54" s="9">
        <f>IFERROR(VLOOKUP(Tabla1[[#This Row],[FECHA]],'RECAUDOS DE RESOLUCIONES'!A:D,3,FALSE),0)</f>
        <v>0</v>
      </c>
      <c r="Q5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5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54" s="11">
        <f>IFERROR(VLOOKUP(Tabla1[[#This Row],[FECHA]],'RECAUDOS LOCALES'!A:D,4,FALSE),0)</f>
        <v>0</v>
      </c>
      <c r="T54" s="9">
        <f>IFERROR(VLOOKUP(Tabla1[[#This Row],[FECHA]],'RECAUDOS LOCALES'!A:D,3,FALSE),0)</f>
        <v>0</v>
      </c>
      <c r="U54" s="11">
        <f>IFERROR(VLOOKUP(Tabla1[[#This Row],[FECHA]],'RECAUDOS EXTERNOS'!A:D,4,FALSE),0)</f>
        <v>0</v>
      </c>
      <c r="V54" s="9">
        <f>IFERROR(VLOOKUP(Tabla1[[#This Row],[FECHA]],'RECAUDOS EXTERNOS'!A:D,3,FALSE),0)</f>
        <v>0</v>
      </c>
    </row>
    <row r="55" spans="1:22" x14ac:dyDescent="0.25">
      <c r="A55" s="1">
        <v>37614</v>
      </c>
      <c r="B55" s="3" t="s">
        <v>2</v>
      </c>
      <c r="C55" s="2">
        <v>37591</v>
      </c>
      <c r="D55" s="5">
        <f>YEAR(Tabla1[[#This Row],[FECHA]])</f>
        <v>2002</v>
      </c>
      <c r="E55" s="5">
        <f>IFERROR(VLOOKUP(Tabla1[[#This Row],[FECHA]],'COMPARENDOS TOTALES'!A:D,4,FALSE),0)</f>
        <v>0</v>
      </c>
      <c r="F55" s="9">
        <f>IFERROR(VLOOKUP(Tabla1[[#This Row],[FECHA]],'COMPARENDOS TOTALES'!A:D,3,FALSE),0)</f>
        <v>0</v>
      </c>
      <c r="G55" s="5">
        <f>IFERROR(VLOOKUP(Tabla1[[#This Row],[FECHA]],EXONERACIONES!A:D,4,FALSE),0)</f>
        <v>0</v>
      </c>
      <c r="H55" s="9">
        <f>IFERROR(VLOOKUP(Tabla1[[#This Row],[FECHA]],EXONERACIONES!A:D,3,FALSE),0)</f>
        <v>0</v>
      </c>
      <c r="I55" s="5">
        <f>IFERROR(VLOOKUP(Tabla1[[#This Row],[FECHA]],'SIMIT CON RES'!A:D,4,FALSE),0)</f>
        <v>0</v>
      </c>
      <c r="J55" s="9">
        <f>IFERROR(VLOOKUP(Tabla1[[#This Row],[FECHA]],'SIMIT CON RES'!A:D,3,FALSE),0)</f>
        <v>0</v>
      </c>
      <c r="K55">
        <f>IFERROR(VLOOKUP(Tabla1[[#This Row],[FECHA]],'SIMIT SIN RES'!A:D,4,FALSE),0)</f>
        <v>0</v>
      </c>
      <c r="L55" s="9">
        <f>IFERROR(VLOOKUP(Tabla1[[#This Row],[FECHA]],'SIMIT SIN RES'!A:D,3,FALSE),0)</f>
        <v>0</v>
      </c>
      <c r="M55" s="5">
        <f>IFERROR(VLOOKUP(Tabla1[[#This Row],[FECHA]],'RECAUDOS DE COMPARENDOS'!A:D,4,FALSE),0)</f>
        <v>0</v>
      </c>
      <c r="N55" s="9">
        <f>IFERROR(VLOOKUP(Tabla1[[#This Row],[FECHA]],'RECAUDOS DE COMPARENDOS'!A:D,3,FALSE),0)</f>
        <v>0</v>
      </c>
      <c r="O55" s="5">
        <f>IFERROR(VLOOKUP(Tabla1[[#This Row],[FECHA]],'RECAUDOS DE RESOLUCIONES'!A:D,4,FALSE),0)</f>
        <v>0</v>
      </c>
      <c r="P55" s="9">
        <f>IFERROR(VLOOKUP(Tabla1[[#This Row],[FECHA]],'RECAUDOS DE RESOLUCIONES'!A:D,3,FALSE),0)</f>
        <v>0</v>
      </c>
      <c r="Q5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5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55" s="11">
        <f>IFERROR(VLOOKUP(Tabla1[[#This Row],[FECHA]],'RECAUDOS LOCALES'!A:D,4,FALSE),0)</f>
        <v>0</v>
      </c>
      <c r="T55" s="9">
        <f>IFERROR(VLOOKUP(Tabla1[[#This Row],[FECHA]],'RECAUDOS LOCALES'!A:D,3,FALSE),0)</f>
        <v>0</v>
      </c>
      <c r="U55" s="11">
        <f>IFERROR(VLOOKUP(Tabla1[[#This Row],[FECHA]],'RECAUDOS EXTERNOS'!A:D,4,FALSE),0)</f>
        <v>0</v>
      </c>
      <c r="V55" s="9">
        <f>IFERROR(VLOOKUP(Tabla1[[#This Row],[FECHA]],'RECAUDOS EXTERNOS'!A:D,3,FALSE),0)</f>
        <v>0</v>
      </c>
    </row>
    <row r="56" spans="1:22" x14ac:dyDescent="0.25">
      <c r="A56" s="1">
        <v>37615</v>
      </c>
      <c r="B56" s="3" t="s">
        <v>3</v>
      </c>
      <c r="C56" s="2">
        <v>37591</v>
      </c>
      <c r="D56" s="5">
        <f>YEAR(Tabla1[[#This Row],[FECHA]])</f>
        <v>2002</v>
      </c>
      <c r="E56" s="5">
        <f>IFERROR(VLOOKUP(Tabla1[[#This Row],[FECHA]],'COMPARENDOS TOTALES'!A:D,4,FALSE),0)</f>
        <v>1</v>
      </c>
      <c r="F56" s="9">
        <f>IFERROR(VLOOKUP(Tabla1[[#This Row],[FECHA]],'COMPARENDOS TOTALES'!A:D,3,FALSE),0)</f>
        <v>82400</v>
      </c>
      <c r="G56" s="5">
        <f>IFERROR(VLOOKUP(Tabla1[[#This Row],[FECHA]],EXONERACIONES!A:D,4,FALSE),0)</f>
        <v>1</v>
      </c>
      <c r="H56" s="9">
        <f>IFERROR(VLOOKUP(Tabla1[[#This Row],[FECHA]],EXONERACIONES!A:D,3,FALSE),0)</f>
        <v>82400</v>
      </c>
      <c r="I56" s="5">
        <f>IFERROR(VLOOKUP(Tabla1[[#This Row],[FECHA]],'SIMIT CON RES'!A:D,4,FALSE),0)</f>
        <v>0</v>
      </c>
      <c r="J56" s="9">
        <f>IFERROR(VLOOKUP(Tabla1[[#This Row],[FECHA]],'SIMIT CON RES'!A:D,3,FALSE),0)</f>
        <v>0</v>
      </c>
      <c r="K56">
        <f>IFERROR(VLOOKUP(Tabla1[[#This Row],[FECHA]],'SIMIT SIN RES'!A:D,4,FALSE),0)</f>
        <v>0</v>
      </c>
      <c r="L56" s="9">
        <f>IFERROR(VLOOKUP(Tabla1[[#This Row],[FECHA]],'SIMIT SIN RES'!A:D,3,FALSE),0)</f>
        <v>0</v>
      </c>
      <c r="M56" s="5">
        <f>IFERROR(VLOOKUP(Tabla1[[#This Row],[FECHA]],'RECAUDOS DE COMPARENDOS'!A:D,4,FALSE),0)</f>
        <v>0</v>
      </c>
      <c r="N56" s="9">
        <f>IFERROR(VLOOKUP(Tabla1[[#This Row],[FECHA]],'RECAUDOS DE COMPARENDOS'!A:D,3,FALSE),0)</f>
        <v>0</v>
      </c>
      <c r="O56" s="5">
        <f>IFERROR(VLOOKUP(Tabla1[[#This Row],[FECHA]],'RECAUDOS DE RESOLUCIONES'!A:D,4,FALSE),0)</f>
        <v>0</v>
      </c>
      <c r="P56" s="9">
        <f>IFERROR(VLOOKUP(Tabla1[[#This Row],[FECHA]],'RECAUDOS DE RESOLUCIONES'!A:D,3,FALSE),0)</f>
        <v>0</v>
      </c>
      <c r="Q5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5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56" s="11">
        <f>IFERROR(VLOOKUP(Tabla1[[#This Row],[FECHA]],'RECAUDOS LOCALES'!A:D,4,FALSE),0)</f>
        <v>0</v>
      </c>
      <c r="T56" s="9">
        <f>IFERROR(VLOOKUP(Tabla1[[#This Row],[FECHA]],'RECAUDOS LOCALES'!A:D,3,FALSE),0)</f>
        <v>0</v>
      </c>
      <c r="U56" s="11">
        <f>IFERROR(VLOOKUP(Tabla1[[#This Row],[FECHA]],'RECAUDOS EXTERNOS'!A:D,4,FALSE),0)</f>
        <v>0</v>
      </c>
      <c r="V56" s="9">
        <f>IFERROR(VLOOKUP(Tabla1[[#This Row],[FECHA]],'RECAUDOS EXTERNOS'!A:D,3,FALSE),0)</f>
        <v>0</v>
      </c>
    </row>
    <row r="57" spans="1:22" x14ac:dyDescent="0.25">
      <c r="A57" s="1">
        <v>37616</v>
      </c>
      <c r="B57" s="3" t="s">
        <v>6</v>
      </c>
      <c r="C57" s="2">
        <v>37591</v>
      </c>
      <c r="D57" s="5">
        <f>YEAR(Tabla1[[#This Row],[FECHA]])</f>
        <v>2002</v>
      </c>
      <c r="E57" s="5">
        <f>IFERROR(VLOOKUP(Tabla1[[#This Row],[FECHA]],'COMPARENDOS TOTALES'!A:D,4,FALSE),0)</f>
        <v>0</v>
      </c>
      <c r="F57" s="9">
        <f>IFERROR(VLOOKUP(Tabla1[[#This Row],[FECHA]],'COMPARENDOS TOTALES'!A:D,3,FALSE),0)</f>
        <v>0</v>
      </c>
      <c r="G57" s="5">
        <f>IFERROR(VLOOKUP(Tabla1[[#This Row],[FECHA]],EXONERACIONES!A:D,4,FALSE),0)</f>
        <v>0</v>
      </c>
      <c r="H57" s="9">
        <f>IFERROR(VLOOKUP(Tabla1[[#This Row],[FECHA]],EXONERACIONES!A:D,3,FALSE),0)</f>
        <v>0</v>
      </c>
      <c r="I57" s="5">
        <f>IFERROR(VLOOKUP(Tabla1[[#This Row],[FECHA]],'SIMIT CON RES'!A:D,4,FALSE),0)</f>
        <v>0</v>
      </c>
      <c r="J57" s="9">
        <f>IFERROR(VLOOKUP(Tabla1[[#This Row],[FECHA]],'SIMIT CON RES'!A:D,3,FALSE),0)</f>
        <v>0</v>
      </c>
      <c r="K57">
        <f>IFERROR(VLOOKUP(Tabla1[[#This Row],[FECHA]],'SIMIT SIN RES'!A:D,4,FALSE),0)</f>
        <v>0</v>
      </c>
      <c r="L57" s="9">
        <f>IFERROR(VLOOKUP(Tabla1[[#This Row],[FECHA]],'SIMIT SIN RES'!A:D,3,FALSE),0)</f>
        <v>0</v>
      </c>
      <c r="M57" s="5">
        <f>IFERROR(VLOOKUP(Tabla1[[#This Row],[FECHA]],'RECAUDOS DE COMPARENDOS'!A:D,4,FALSE),0)</f>
        <v>0</v>
      </c>
      <c r="N57" s="9">
        <f>IFERROR(VLOOKUP(Tabla1[[#This Row],[FECHA]],'RECAUDOS DE COMPARENDOS'!A:D,3,FALSE),0)</f>
        <v>0</v>
      </c>
      <c r="O57" s="5">
        <f>IFERROR(VLOOKUP(Tabla1[[#This Row],[FECHA]],'RECAUDOS DE RESOLUCIONES'!A:D,4,FALSE),0)</f>
        <v>0</v>
      </c>
      <c r="P57" s="9">
        <f>IFERROR(VLOOKUP(Tabla1[[#This Row],[FECHA]],'RECAUDOS DE RESOLUCIONES'!A:D,3,FALSE),0)</f>
        <v>0</v>
      </c>
      <c r="Q5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5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57" s="11">
        <f>IFERROR(VLOOKUP(Tabla1[[#This Row],[FECHA]],'RECAUDOS LOCALES'!A:D,4,FALSE),0)</f>
        <v>0</v>
      </c>
      <c r="T57" s="9">
        <f>IFERROR(VLOOKUP(Tabla1[[#This Row],[FECHA]],'RECAUDOS LOCALES'!A:D,3,FALSE),0)</f>
        <v>0</v>
      </c>
      <c r="U57" s="11">
        <f>IFERROR(VLOOKUP(Tabla1[[#This Row],[FECHA]],'RECAUDOS EXTERNOS'!A:D,4,FALSE),0)</f>
        <v>0</v>
      </c>
      <c r="V57" s="9">
        <f>IFERROR(VLOOKUP(Tabla1[[#This Row],[FECHA]],'RECAUDOS EXTERNOS'!A:D,3,FALSE),0)</f>
        <v>0</v>
      </c>
    </row>
    <row r="58" spans="1:22" x14ac:dyDescent="0.25">
      <c r="A58" s="1">
        <v>37617</v>
      </c>
      <c r="B58" s="3" t="s">
        <v>0</v>
      </c>
      <c r="C58" s="2">
        <v>37591</v>
      </c>
      <c r="D58" s="5">
        <f>YEAR(Tabla1[[#This Row],[FECHA]])</f>
        <v>2002</v>
      </c>
      <c r="E58" s="5">
        <f>IFERROR(VLOOKUP(Tabla1[[#This Row],[FECHA]],'COMPARENDOS TOTALES'!A:D,4,FALSE),0)</f>
        <v>1</v>
      </c>
      <c r="F58" s="9">
        <f>IFERROR(VLOOKUP(Tabla1[[#This Row],[FECHA]],'COMPARENDOS TOTALES'!A:D,3,FALSE),0)</f>
        <v>154500</v>
      </c>
      <c r="G58" s="5">
        <f>IFERROR(VLOOKUP(Tabla1[[#This Row],[FECHA]],EXONERACIONES!A:D,4,FALSE),0)</f>
        <v>0</v>
      </c>
      <c r="H58" s="9">
        <f>IFERROR(VLOOKUP(Tabla1[[#This Row],[FECHA]],EXONERACIONES!A:D,3,FALSE),0)</f>
        <v>0</v>
      </c>
      <c r="I58" s="5">
        <f>IFERROR(VLOOKUP(Tabla1[[#This Row],[FECHA]],'SIMIT CON RES'!A:D,4,FALSE),0)</f>
        <v>0</v>
      </c>
      <c r="J58" s="9">
        <f>IFERROR(VLOOKUP(Tabla1[[#This Row],[FECHA]],'SIMIT CON RES'!A:D,3,FALSE),0)</f>
        <v>0</v>
      </c>
      <c r="K58">
        <f>IFERROR(VLOOKUP(Tabla1[[#This Row],[FECHA]],'SIMIT SIN RES'!A:D,4,FALSE),0)</f>
        <v>0</v>
      </c>
      <c r="L58" s="9">
        <f>IFERROR(VLOOKUP(Tabla1[[#This Row],[FECHA]],'SIMIT SIN RES'!A:D,3,FALSE),0)</f>
        <v>0</v>
      </c>
      <c r="M58" s="5">
        <f>IFERROR(VLOOKUP(Tabla1[[#This Row],[FECHA]],'RECAUDOS DE COMPARENDOS'!A:D,4,FALSE),0)</f>
        <v>0</v>
      </c>
      <c r="N58" s="9">
        <f>IFERROR(VLOOKUP(Tabla1[[#This Row],[FECHA]],'RECAUDOS DE COMPARENDOS'!A:D,3,FALSE),0)</f>
        <v>0</v>
      </c>
      <c r="O58" s="5">
        <f>IFERROR(VLOOKUP(Tabla1[[#This Row],[FECHA]],'RECAUDOS DE RESOLUCIONES'!A:D,4,FALSE),0)</f>
        <v>0</v>
      </c>
      <c r="P58" s="9">
        <f>IFERROR(VLOOKUP(Tabla1[[#This Row],[FECHA]],'RECAUDOS DE RESOLUCIONES'!A:D,3,FALSE),0)</f>
        <v>0</v>
      </c>
      <c r="Q5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58" s="9">
        <f>Tabla1[V. COMPARENDOS]-(Tabla1[V. EXONERACIONES]+Tabla1[[#This Row],[V. SIMIT CON RESOLUCION]]+Tabla1[[#This Row],[V. SIMIT SIN RESOLUCION]]+Tabla1[[#This Row],[V. RECAUDOS COMPARENDOS]]+Tabla1[[#This Row],[V. RECAUDOS RESOLUCIONES]])</f>
        <v>154500</v>
      </c>
      <c r="S58" s="11">
        <f>IFERROR(VLOOKUP(Tabla1[[#This Row],[FECHA]],'RECAUDOS LOCALES'!A:D,4,FALSE),0)</f>
        <v>0</v>
      </c>
      <c r="T58" s="9">
        <f>IFERROR(VLOOKUP(Tabla1[[#This Row],[FECHA]],'RECAUDOS LOCALES'!A:D,3,FALSE),0)</f>
        <v>0</v>
      </c>
      <c r="U58" s="11">
        <f>IFERROR(VLOOKUP(Tabla1[[#This Row],[FECHA]],'RECAUDOS EXTERNOS'!A:D,4,FALSE),0)</f>
        <v>0</v>
      </c>
      <c r="V58" s="9">
        <f>IFERROR(VLOOKUP(Tabla1[[#This Row],[FECHA]],'RECAUDOS EXTERNOS'!A:D,3,FALSE),0)</f>
        <v>0</v>
      </c>
    </row>
    <row r="59" spans="1:22" x14ac:dyDescent="0.25">
      <c r="A59" s="1">
        <v>37618</v>
      </c>
      <c r="B59" s="3" t="s">
        <v>5</v>
      </c>
      <c r="C59" s="2">
        <v>37591</v>
      </c>
      <c r="D59" s="5">
        <f>YEAR(Tabla1[[#This Row],[FECHA]])</f>
        <v>2002</v>
      </c>
      <c r="E59" s="5">
        <f>IFERROR(VLOOKUP(Tabla1[[#This Row],[FECHA]],'COMPARENDOS TOTALES'!A:D,4,FALSE),0)</f>
        <v>0</v>
      </c>
      <c r="F59" s="9">
        <f>IFERROR(VLOOKUP(Tabla1[[#This Row],[FECHA]],'COMPARENDOS TOTALES'!A:D,3,FALSE),0)</f>
        <v>0</v>
      </c>
      <c r="G59" s="5">
        <f>IFERROR(VLOOKUP(Tabla1[[#This Row],[FECHA]],EXONERACIONES!A:D,4,FALSE),0)</f>
        <v>0</v>
      </c>
      <c r="H59" s="9">
        <f>IFERROR(VLOOKUP(Tabla1[[#This Row],[FECHA]],EXONERACIONES!A:D,3,FALSE),0)</f>
        <v>0</v>
      </c>
      <c r="I59" s="5">
        <f>IFERROR(VLOOKUP(Tabla1[[#This Row],[FECHA]],'SIMIT CON RES'!A:D,4,FALSE),0)</f>
        <v>0</v>
      </c>
      <c r="J59" s="9">
        <f>IFERROR(VLOOKUP(Tabla1[[#This Row],[FECHA]],'SIMIT CON RES'!A:D,3,FALSE),0)</f>
        <v>0</v>
      </c>
      <c r="K59">
        <f>IFERROR(VLOOKUP(Tabla1[[#This Row],[FECHA]],'SIMIT SIN RES'!A:D,4,FALSE),0)</f>
        <v>0</v>
      </c>
      <c r="L59" s="9">
        <f>IFERROR(VLOOKUP(Tabla1[[#This Row],[FECHA]],'SIMIT SIN RES'!A:D,3,FALSE),0)</f>
        <v>0</v>
      </c>
      <c r="M59" s="5">
        <f>IFERROR(VLOOKUP(Tabla1[[#This Row],[FECHA]],'RECAUDOS DE COMPARENDOS'!A:D,4,FALSE),0)</f>
        <v>0</v>
      </c>
      <c r="N59" s="9">
        <f>IFERROR(VLOOKUP(Tabla1[[#This Row],[FECHA]],'RECAUDOS DE COMPARENDOS'!A:D,3,FALSE),0)</f>
        <v>0</v>
      </c>
      <c r="O59" s="5">
        <f>IFERROR(VLOOKUP(Tabla1[[#This Row],[FECHA]],'RECAUDOS DE RESOLUCIONES'!A:D,4,FALSE),0)</f>
        <v>0</v>
      </c>
      <c r="P59" s="9">
        <f>IFERROR(VLOOKUP(Tabla1[[#This Row],[FECHA]],'RECAUDOS DE RESOLUCIONES'!A:D,3,FALSE),0)</f>
        <v>0</v>
      </c>
      <c r="Q5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5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59" s="11">
        <f>IFERROR(VLOOKUP(Tabla1[[#This Row],[FECHA]],'RECAUDOS LOCALES'!A:D,4,FALSE),0)</f>
        <v>0</v>
      </c>
      <c r="T59" s="9">
        <f>IFERROR(VLOOKUP(Tabla1[[#This Row],[FECHA]],'RECAUDOS LOCALES'!A:D,3,FALSE),0)</f>
        <v>0</v>
      </c>
      <c r="U59" s="11">
        <f>IFERROR(VLOOKUP(Tabla1[[#This Row],[FECHA]],'RECAUDOS EXTERNOS'!A:D,4,FALSE),0)</f>
        <v>0</v>
      </c>
      <c r="V59" s="9">
        <f>IFERROR(VLOOKUP(Tabla1[[#This Row],[FECHA]],'RECAUDOS EXTERNOS'!A:D,3,FALSE),0)</f>
        <v>0</v>
      </c>
    </row>
    <row r="60" spans="1:22" x14ac:dyDescent="0.25">
      <c r="A60" s="1">
        <v>37619</v>
      </c>
      <c r="B60" s="3" t="s">
        <v>4</v>
      </c>
      <c r="C60" s="2">
        <v>37591</v>
      </c>
      <c r="D60" s="5">
        <f>YEAR(Tabla1[[#This Row],[FECHA]])</f>
        <v>2002</v>
      </c>
      <c r="E60" s="5">
        <f>IFERROR(VLOOKUP(Tabla1[[#This Row],[FECHA]],'COMPARENDOS TOTALES'!A:D,4,FALSE),0)</f>
        <v>0</v>
      </c>
      <c r="F60" s="9">
        <f>IFERROR(VLOOKUP(Tabla1[[#This Row],[FECHA]],'COMPARENDOS TOTALES'!A:D,3,FALSE),0)</f>
        <v>0</v>
      </c>
      <c r="G60" s="5">
        <f>IFERROR(VLOOKUP(Tabla1[[#This Row],[FECHA]],EXONERACIONES!A:D,4,FALSE),0)</f>
        <v>0</v>
      </c>
      <c r="H60" s="9">
        <f>IFERROR(VLOOKUP(Tabla1[[#This Row],[FECHA]],EXONERACIONES!A:D,3,FALSE),0)</f>
        <v>0</v>
      </c>
      <c r="I60" s="5">
        <f>IFERROR(VLOOKUP(Tabla1[[#This Row],[FECHA]],'SIMIT CON RES'!A:D,4,FALSE),0)</f>
        <v>0</v>
      </c>
      <c r="J60" s="9">
        <f>IFERROR(VLOOKUP(Tabla1[[#This Row],[FECHA]],'SIMIT CON RES'!A:D,3,FALSE),0)</f>
        <v>0</v>
      </c>
      <c r="K60">
        <f>IFERROR(VLOOKUP(Tabla1[[#This Row],[FECHA]],'SIMIT SIN RES'!A:D,4,FALSE),0)</f>
        <v>0</v>
      </c>
      <c r="L60" s="9">
        <f>IFERROR(VLOOKUP(Tabla1[[#This Row],[FECHA]],'SIMIT SIN RES'!A:D,3,FALSE),0)</f>
        <v>0</v>
      </c>
      <c r="M60" s="5">
        <f>IFERROR(VLOOKUP(Tabla1[[#This Row],[FECHA]],'RECAUDOS DE COMPARENDOS'!A:D,4,FALSE),0)</f>
        <v>0</v>
      </c>
      <c r="N60" s="9">
        <f>IFERROR(VLOOKUP(Tabla1[[#This Row],[FECHA]],'RECAUDOS DE COMPARENDOS'!A:D,3,FALSE),0)</f>
        <v>0</v>
      </c>
      <c r="O60" s="5">
        <f>IFERROR(VLOOKUP(Tabla1[[#This Row],[FECHA]],'RECAUDOS DE RESOLUCIONES'!A:D,4,FALSE),0)</f>
        <v>0</v>
      </c>
      <c r="P60" s="9">
        <f>IFERROR(VLOOKUP(Tabla1[[#This Row],[FECHA]],'RECAUDOS DE RESOLUCIONES'!A:D,3,FALSE),0)</f>
        <v>0</v>
      </c>
      <c r="Q6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6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60" s="11">
        <f>IFERROR(VLOOKUP(Tabla1[[#This Row],[FECHA]],'RECAUDOS LOCALES'!A:D,4,FALSE),0)</f>
        <v>0</v>
      </c>
      <c r="T60" s="9">
        <f>IFERROR(VLOOKUP(Tabla1[[#This Row],[FECHA]],'RECAUDOS LOCALES'!A:D,3,FALSE),0)</f>
        <v>0</v>
      </c>
      <c r="U60" s="11">
        <f>IFERROR(VLOOKUP(Tabla1[[#This Row],[FECHA]],'RECAUDOS EXTERNOS'!A:D,4,FALSE),0)</f>
        <v>0</v>
      </c>
      <c r="V60" s="9">
        <f>IFERROR(VLOOKUP(Tabla1[[#This Row],[FECHA]],'RECAUDOS EXTERNOS'!A:D,3,FALSE),0)</f>
        <v>0</v>
      </c>
    </row>
    <row r="61" spans="1:22" x14ac:dyDescent="0.25">
      <c r="A61" s="1">
        <v>37620</v>
      </c>
      <c r="B61" s="3" t="s">
        <v>1</v>
      </c>
      <c r="C61" s="2">
        <v>37591</v>
      </c>
      <c r="D61" s="5">
        <f>YEAR(Tabla1[[#This Row],[FECHA]])</f>
        <v>2002</v>
      </c>
      <c r="E61" s="5">
        <f>IFERROR(VLOOKUP(Tabla1[[#This Row],[FECHA]],'COMPARENDOS TOTALES'!A:D,4,FALSE),0)</f>
        <v>0</v>
      </c>
      <c r="F61" s="9">
        <f>IFERROR(VLOOKUP(Tabla1[[#This Row],[FECHA]],'COMPARENDOS TOTALES'!A:D,3,FALSE),0)</f>
        <v>0</v>
      </c>
      <c r="G61" s="5">
        <f>IFERROR(VLOOKUP(Tabla1[[#This Row],[FECHA]],EXONERACIONES!A:D,4,FALSE),0)</f>
        <v>0</v>
      </c>
      <c r="H61" s="9">
        <f>IFERROR(VLOOKUP(Tabla1[[#This Row],[FECHA]],EXONERACIONES!A:D,3,FALSE),0)</f>
        <v>0</v>
      </c>
      <c r="I61" s="5">
        <f>IFERROR(VLOOKUP(Tabla1[[#This Row],[FECHA]],'SIMIT CON RES'!A:D,4,FALSE),0)</f>
        <v>0</v>
      </c>
      <c r="J61" s="9">
        <f>IFERROR(VLOOKUP(Tabla1[[#This Row],[FECHA]],'SIMIT CON RES'!A:D,3,FALSE),0)</f>
        <v>0</v>
      </c>
      <c r="K61">
        <f>IFERROR(VLOOKUP(Tabla1[[#This Row],[FECHA]],'SIMIT SIN RES'!A:D,4,FALSE),0)</f>
        <v>0</v>
      </c>
      <c r="L61" s="9">
        <f>IFERROR(VLOOKUP(Tabla1[[#This Row],[FECHA]],'SIMIT SIN RES'!A:D,3,FALSE),0)</f>
        <v>0</v>
      </c>
      <c r="M61" s="5">
        <f>IFERROR(VLOOKUP(Tabla1[[#This Row],[FECHA]],'RECAUDOS DE COMPARENDOS'!A:D,4,FALSE),0)</f>
        <v>0</v>
      </c>
      <c r="N61" s="9">
        <f>IFERROR(VLOOKUP(Tabla1[[#This Row],[FECHA]],'RECAUDOS DE COMPARENDOS'!A:D,3,FALSE),0)</f>
        <v>0</v>
      </c>
      <c r="O61" s="5">
        <f>IFERROR(VLOOKUP(Tabla1[[#This Row],[FECHA]],'RECAUDOS DE RESOLUCIONES'!A:D,4,FALSE),0)</f>
        <v>0</v>
      </c>
      <c r="P61" s="9">
        <f>IFERROR(VLOOKUP(Tabla1[[#This Row],[FECHA]],'RECAUDOS DE RESOLUCIONES'!A:D,3,FALSE),0)</f>
        <v>0</v>
      </c>
      <c r="Q6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6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61" s="11">
        <f>IFERROR(VLOOKUP(Tabla1[[#This Row],[FECHA]],'RECAUDOS LOCALES'!A:D,4,FALSE),0)</f>
        <v>0</v>
      </c>
      <c r="T61" s="9">
        <f>IFERROR(VLOOKUP(Tabla1[[#This Row],[FECHA]],'RECAUDOS LOCALES'!A:D,3,FALSE),0)</f>
        <v>0</v>
      </c>
      <c r="U61" s="11">
        <f>IFERROR(VLOOKUP(Tabla1[[#This Row],[FECHA]],'RECAUDOS EXTERNOS'!A:D,4,FALSE),0)</f>
        <v>0</v>
      </c>
      <c r="V61" s="9">
        <f>IFERROR(VLOOKUP(Tabla1[[#This Row],[FECHA]],'RECAUDOS EXTERNOS'!A:D,3,FALSE),0)</f>
        <v>0</v>
      </c>
    </row>
    <row r="62" spans="1:22" x14ac:dyDescent="0.25">
      <c r="A62" s="1">
        <v>37621</v>
      </c>
      <c r="B62" s="3" t="s">
        <v>2</v>
      </c>
      <c r="C62" s="2">
        <v>37591</v>
      </c>
      <c r="D62" s="5">
        <f>YEAR(Tabla1[[#This Row],[FECHA]])</f>
        <v>2002</v>
      </c>
      <c r="E62" s="5">
        <f>IFERROR(VLOOKUP(Tabla1[[#This Row],[FECHA]],'COMPARENDOS TOTALES'!A:D,4,FALSE),0)</f>
        <v>0</v>
      </c>
      <c r="F62" s="9">
        <f>IFERROR(VLOOKUP(Tabla1[[#This Row],[FECHA]],'COMPARENDOS TOTALES'!A:D,3,FALSE),0)</f>
        <v>0</v>
      </c>
      <c r="G62" s="5">
        <f>IFERROR(VLOOKUP(Tabla1[[#This Row],[FECHA]],EXONERACIONES!A:D,4,FALSE),0)</f>
        <v>0</v>
      </c>
      <c r="H62" s="9">
        <f>IFERROR(VLOOKUP(Tabla1[[#This Row],[FECHA]],EXONERACIONES!A:D,3,FALSE),0)</f>
        <v>0</v>
      </c>
      <c r="I62" s="5">
        <f>IFERROR(VLOOKUP(Tabla1[[#This Row],[FECHA]],'SIMIT CON RES'!A:D,4,FALSE),0)</f>
        <v>0</v>
      </c>
      <c r="J62" s="9">
        <f>IFERROR(VLOOKUP(Tabla1[[#This Row],[FECHA]],'SIMIT CON RES'!A:D,3,FALSE),0)</f>
        <v>0</v>
      </c>
      <c r="K62">
        <f>IFERROR(VLOOKUP(Tabla1[[#This Row],[FECHA]],'SIMIT SIN RES'!A:D,4,FALSE),0)</f>
        <v>0</v>
      </c>
      <c r="L62" s="9">
        <f>IFERROR(VLOOKUP(Tabla1[[#This Row],[FECHA]],'SIMIT SIN RES'!A:D,3,FALSE),0)</f>
        <v>0</v>
      </c>
      <c r="M62" s="5">
        <f>IFERROR(VLOOKUP(Tabla1[[#This Row],[FECHA]],'RECAUDOS DE COMPARENDOS'!A:D,4,FALSE),0)</f>
        <v>0</v>
      </c>
      <c r="N62" s="9">
        <f>IFERROR(VLOOKUP(Tabla1[[#This Row],[FECHA]],'RECAUDOS DE COMPARENDOS'!A:D,3,FALSE),0)</f>
        <v>0</v>
      </c>
      <c r="O62" s="5">
        <f>IFERROR(VLOOKUP(Tabla1[[#This Row],[FECHA]],'RECAUDOS DE RESOLUCIONES'!A:D,4,FALSE),0)</f>
        <v>0</v>
      </c>
      <c r="P62" s="9">
        <f>IFERROR(VLOOKUP(Tabla1[[#This Row],[FECHA]],'RECAUDOS DE RESOLUCIONES'!A:D,3,FALSE),0)</f>
        <v>0</v>
      </c>
      <c r="Q6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6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62" s="11">
        <f>IFERROR(VLOOKUP(Tabla1[[#This Row],[FECHA]],'RECAUDOS LOCALES'!A:D,4,FALSE),0)</f>
        <v>0</v>
      </c>
      <c r="T62" s="9">
        <f>IFERROR(VLOOKUP(Tabla1[[#This Row],[FECHA]],'RECAUDOS LOCALES'!A:D,3,FALSE),0)</f>
        <v>0</v>
      </c>
      <c r="U62" s="11">
        <f>IFERROR(VLOOKUP(Tabla1[[#This Row],[FECHA]],'RECAUDOS EXTERNOS'!A:D,4,FALSE),0)</f>
        <v>0</v>
      </c>
      <c r="V62" s="9">
        <f>IFERROR(VLOOKUP(Tabla1[[#This Row],[FECHA]],'RECAUDOS EXTERNOS'!A:D,3,FALSE),0)</f>
        <v>0</v>
      </c>
    </row>
    <row r="63" spans="1:22" x14ac:dyDescent="0.25">
      <c r="A63" s="1">
        <v>37622</v>
      </c>
      <c r="B63" s="3" t="s">
        <v>3</v>
      </c>
      <c r="C63" s="2">
        <v>37622</v>
      </c>
      <c r="D63" s="5">
        <f>YEAR(Tabla1[[#This Row],[FECHA]])</f>
        <v>2003</v>
      </c>
      <c r="E63" s="5">
        <f>IFERROR(VLOOKUP(Tabla1[[#This Row],[FECHA]],'COMPARENDOS TOTALES'!A:D,4,FALSE),0)</f>
        <v>0</v>
      </c>
      <c r="F63" s="9">
        <f>IFERROR(VLOOKUP(Tabla1[[#This Row],[FECHA]],'COMPARENDOS TOTALES'!A:D,3,FALSE),0)</f>
        <v>0</v>
      </c>
      <c r="G63" s="5">
        <f>IFERROR(VLOOKUP(Tabla1[[#This Row],[FECHA]],EXONERACIONES!A:D,4,FALSE),0)</f>
        <v>0</v>
      </c>
      <c r="H63" s="9">
        <f>IFERROR(VLOOKUP(Tabla1[[#This Row],[FECHA]],EXONERACIONES!A:D,3,FALSE),0)</f>
        <v>0</v>
      </c>
      <c r="I63" s="5">
        <f>IFERROR(VLOOKUP(Tabla1[[#This Row],[FECHA]],'SIMIT CON RES'!A:D,4,FALSE),0)</f>
        <v>0</v>
      </c>
      <c r="J63" s="9">
        <f>IFERROR(VLOOKUP(Tabla1[[#This Row],[FECHA]],'SIMIT CON RES'!A:D,3,FALSE),0)</f>
        <v>0</v>
      </c>
      <c r="K63">
        <f>IFERROR(VLOOKUP(Tabla1[[#This Row],[FECHA]],'SIMIT SIN RES'!A:D,4,FALSE),0)</f>
        <v>0</v>
      </c>
      <c r="L63" s="9">
        <f>IFERROR(VLOOKUP(Tabla1[[#This Row],[FECHA]],'SIMIT SIN RES'!A:D,3,FALSE),0)</f>
        <v>0</v>
      </c>
      <c r="M63" s="5">
        <f>IFERROR(VLOOKUP(Tabla1[[#This Row],[FECHA]],'RECAUDOS DE COMPARENDOS'!A:D,4,FALSE),0)</f>
        <v>0</v>
      </c>
      <c r="N63" s="9">
        <f>IFERROR(VLOOKUP(Tabla1[[#This Row],[FECHA]],'RECAUDOS DE COMPARENDOS'!A:D,3,FALSE),0)</f>
        <v>0</v>
      </c>
      <c r="O63" s="5">
        <f>IFERROR(VLOOKUP(Tabla1[[#This Row],[FECHA]],'RECAUDOS DE RESOLUCIONES'!A:D,4,FALSE),0)</f>
        <v>0</v>
      </c>
      <c r="P63" s="9">
        <f>IFERROR(VLOOKUP(Tabla1[[#This Row],[FECHA]],'RECAUDOS DE RESOLUCIONES'!A:D,3,FALSE),0)</f>
        <v>0</v>
      </c>
      <c r="Q6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6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63" s="11">
        <f>IFERROR(VLOOKUP(Tabla1[[#This Row],[FECHA]],'RECAUDOS LOCALES'!A:D,4,FALSE),0)</f>
        <v>0</v>
      </c>
      <c r="T63" s="9">
        <f>IFERROR(VLOOKUP(Tabla1[[#This Row],[FECHA]],'RECAUDOS LOCALES'!A:D,3,FALSE),0)</f>
        <v>0</v>
      </c>
      <c r="U63" s="11">
        <f>IFERROR(VLOOKUP(Tabla1[[#This Row],[FECHA]],'RECAUDOS EXTERNOS'!A:D,4,FALSE),0)</f>
        <v>0</v>
      </c>
      <c r="V63" s="9">
        <f>IFERROR(VLOOKUP(Tabla1[[#This Row],[FECHA]],'RECAUDOS EXTERNOS'!A:D,3,FALSE),0)</f>
        <v>0</v>
      </c>
    </row>
    <row r="64" spans="1:22" x14ac:dyDescent="0.25">
      <c r="A64" s="1">
        <v>37623</v>
      </c>
      <c r="B64" s="3" t="s">
        <v>6</v>
      </c>
      <c r="C64" s="2">
        <v>37622</v>
      </c>
      <c r="D64" s="5">
        <f>YEAR(Tabla1[[#This Row],[FECHA]])</f>
        <v>2003</v>
      </c>
      <c r="E64" s="5">
        <f>IFERROR(VLOOKUP(Tabla1[[#This Row],[FECHA]],'COMPARENDOS TOTALES'!A:D,4,FALSE),0)</f>
        <v>0</v>
      </c>
      <c r="F64" s="9">
        <f>IFERROR(VLOOKUP(Tabla1[[#This Row],[FECHA]],'COMPARENDOS TOTALES'!A:D,3,FALSE),0)</f>
        <v>0</v>
      </c>
      <c r="G64" s="5">
        <f>IFERROR(VLOOKUP(Tabla1[[#This Row],[FECHA]],EXONERACIONES!A:D,4,FALSE),0)</f>
        <v>0</v>
      </c>
      <c r="H64" s="9">
        <f>IFERROR(VLOOKUP(Tabla1[[#This Row],[FECHA]],EXONERACIONES!A:D,3,FALSE),0)</f>
        <v>0</v>
      </c>
      <c r="I64" s="5">
        <f>IFERROR(VLOOKUP(Tabla1[[#This Row],[FECHA]],'SIMIT CON RES'!A:D,4,FALSE),0)</f>
        <v>0</v>
      </c>
      <c r="J64" s="9">
        <f>IFERROR(VLOOKUP(Tabla1[[#This Row],[FECHA]],'SIMIT CON RES'!A:D,3,FALSE),0)</f>
        <v>0</v>
      </c>
      <c r="K64">
        <f>IFERROR(VLOOKUP(Tabla1[[#This Row],[FECHA]],'SIMIT SIN RES'!A:D,4,FALSE),0)</f>
        <v>0</v>
      </c>
      <c r="L64" s="9">
        <f>IFERROR(VLOOKUP(Tabla1[[#This Row],[FECHA]],'SIMIT SIN RES'!A:D,3,FALSE),0)</f>
        <v>0</v>
      </c>
      <c r="M64" s="5">
        <f>IFERROR(VLOOKUP(Tabla1[[#This Row],[FECHA]],'RECAUDOS DE COMPARENDOS'!A:D,4,FALSE),0)</f>
        <v>0</v>
      </c>
      <c r="N64" s="9">
        <f>IFERROR(VLOOKUP(Tabla1[[#This Row],[FECHA]],'RECAUDOS DE COMPARENDOS'!A:D,3,FALSE),0)</f>
        <v>0</v>
      </c>
      <c r="O64" s="5">
        <f>IFERROR(VLOOKUP(Tabla1[[#This Row],[FECHA]],'RECAUDOS DE RESOLUCIONES'!A:D,4,FALSE),0)</f>
        <v>0</v>
      </c>
      <c r="P64" s="9">
        <f>IFERROR(VLOOKUP(Tabla1[[#This Row],[FECHA]],'RECAUDOS DE RESOLUCIONES'!A:D,3,FALSE),0)</f>
        <v>0</v>
      </c>
      <c r="Q6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6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64" s="11">
        <f>IFERROR(VLOOKUP(Tabla1[[#This Row],[FECHA]],'RECAUDOS LOCALES'!A:D,4,FALSE),0)</f>
        <v>0</v>
      </c>
      <c r="T64" s="9">
        <f>IFERROR(VLOOKUP(Tabla1[[#This Row],[FECHA]],'RECAUDOS LOCALES'!A:D,3,FALSE),0)</f>
        <v>0</v>
      </c>
      <c r="U64" s="11">
        <f>IFERROR(VLOOKUP(Tabla1[[#This Row],[FECHA]],'RECAUDOS EXTERNOS'!A:D,4,FALSE),0)</f>
        <v>0</v>
      </c>
      <c r="V64" s="9">
        <f>IFERROR(VLOOKUP(Tabla1[[#This Row],[FECHA]],'RECAUDOS EXTERNOS'!A:D,3,FALSE),0)</f>
        <v>0</v>
      </c>
    </row>
    <row r="65" spans="1:22" x14ac:dyDescent="0.25">
      <c r="A65" s="1">
        <v>37624</v>
      </c>
      <c r="B65" s="3" t="s">
        <v>0</v>
      </c>
      <c r="C65" s="2">
        <v>37622</v>
      </c>
      <c r="D65" s="5">
        <f>YEAR(Tabla1[[#This Row],[FECHA]])</f>
        <v>2003</v>
      </c>
      <c r="E65" s="5">
        <f>IFERROR(VLOOKUP(Tabla1[[#This Row],[FECHA]],'COMPARENDOS TOTALES'!A:D,4,FALSE),0)</f>
        <v>0</v>
      </c>
      <c r="F65" s="9">
        <f>IFERROR(VLOOKUP(Tabla1[[#This Row],[FECHA]],'COMPARENDOS TOTALES'!A:D,3,FALSE),0)</f>
        <v>0</v>
      </c>
      <c r="G65" s="5">
        <f>IFERROR(VLOOKUP(Tabla1[[#This Row],[FECHA]],EXONERACIONES!A:D,4,FALSE),0)</f>
        <v>0</v>
      </c>
      <c r="H65" s="9">
        <f>IFERROR(VLOOKUP(Tabla1[[#This Row],[FECHA]],EXONERACIONES!A:D,3,FALSE),0)</f>
        <v>0</v>
      </c>
      <c r="I65" s="5">
        <f>IFERROR(VLOOKUP(Tabla1[[#This Row],[FECHA]],'SIMIT CON RES'!A:D,4,FALSE),0)</f>
        <v>0</v>
      </c>
      <c r="J65" s="9">
        <f>IFERROR(VLOOKUP(Tabla1[[#This Row],[FECHA]],'SIMIT CON RES'!A:D,3,FALSE),0)</f>
        <v>0</v>
      </c>
      <c r="K65">
        <f>IFERROR(VLOOKUP(Tabla1[[#This Row],[FECHA]],'SIMIT SIN RES'!A:D,4,FALSE),0)</f>
        <v>0</v>
      </c>
      <c r="L65" s="9">
        <f>IFERROR(VLOOKUP(Tabla1[[#This Row],[FECHA]],'SIMIT SIN RES'!A:D,3,FALSE),0)</f>
        <v>0</v>
      </c>
      <c r="M65" s="5">
        <f>IFERROR(VLOOKUP(Tabla1[[#This Row],[FECHA]],'RECAUDOS DE COMPARENDOS'!A:D,4,FALSE),0)</f>
        <v>0</v>
      </c>
      <c r="N65" s="9">
        <f>IFERROR(VLOOKUP(Tabla1[[#This Row],[FECHA]],'RECAUDOS DE COMPARENDOS'!A:D,3,FALSE),0)</f>
        <v>0</v>
      </c>
      <c r="O65" s="5">
        <f>IFERROR(VLOOKUP(Tabla1[[#This Row],[FECHA]],'RECAUDOS DE RESOLUCIONES'!A:D,4,FALSE),0)</f>
        <v>0</v>
      </c>
      <c r="P65" s="9">
        <f>IFERROR(VLOOKUP(Tabla1[[#This Row],[FECHA]],'RECAUDOS DE RESOLUCIONES'!A:D,3,FALSE),0)</f>
        <v>0</v>
      </c>
      <c r="Q6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6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65" s="11">
        <f>IFERROR(VLOOKUP(Tabla1[[#This Row],[FECHA]],'RECAUDOS LOCALES'!A:D,4,FALSE),0)</f>
        <v>0</v>
      </c>
      <c r="T65" s="9">
        <f>IFERROR(VLOOKUP(Tabla1[[#This Row],[FECHA]],'RECAUDOS LOCALES'!A:D,3,FALSE),0)</f>
        <v>0</v>
      </c>
      <c r="U65" s="11">
        <f>IFERROR(VLOOKUP(Tabla1[[#This Row],[FECHA]],'RECAUDOS EXTERNOS'!A:D,4,FALSE),0)</f>
        <v>0</v>
      </c>
      <c r="V65" s="9">
        <f>IFERROR(VLOOKUP(Tabla1[[#This Row],[FECHA]],'RECAUDOS EXTERNOS'!A:D,3,FALSE),0)</f>
        <v>0</v>
      </c>
    </row>
    <row r="66" spans="1:22" x14ac:dyDescent="0.25">
      <c r="A66" s="1">
        <v>37625</v>
      </c>
      <c r="B66" s="3" t="s">
        <v>5</v>
      </c>
      <c r="C66" s="2">
        <v>37622</v>
      </c>
      <c r="D66" s="5">
        <f>YEAR(Tabla1[[#This Row],[FECHA]])</f>
        <v>2003</v>
      </c>
      <c r="E66" s="5">
        <f>IFERROR(VLOOKUP(Tabla1[[#This Row],[FECHA]],'COMPARENDOS TOTALES'!A:D,4,FALSE),0)</f>
        <v>0</v>
      </c>
      <c r="F66" s="9">
        <f>IFERROR(VLOOKUP(Tabla1[[#This Row],[FECHA]],'COMPARENDOS TOTALES'!A:D,3,FALSE),0)</f>
        <v>0</v>
      </c>
      <c r="G66" s="5">
        <f>IFERROR(VLOOKUP(Tabla1[[#This Row],[FECHA]],EXONERACIONES!A:D,4,FALSE),0)</f>
        <v>0</v>
      </c>
      <c r="H66" s="9">
        <f>IFERROR(VLOOKUP(Tabla1[[#This Row],[FECHA]],EXONERACIONES!A:D,3,FALSE),0)</f>
        <v>0</v>
      </c>
      <c r="I66" s="5">
        <f>IFERROR(VLOOKUP(Tabla1[[#This Row],[FECHA]],'SIMIT CON RES'!A:D,4,FALSE),0)</f>
        <v>0</v>
      </c>
      <c r="J66" s="9">
        <f>IFERROR(VLOOKUP(Tabla1[[#This Row],[FECHA]],'SIMIT CON RES'!A:D,3,FALSE),0)</f>
        <v>0</v>
      </c>
      <c r="K66">
        <f>IFERROR(VLOOKUP(Tabla1[[#This Row],[FECHA]],'SIMIT SIN RES'!A:D,4,FALSE),0)</f>
        <v>0</v>
      </c>
      <c r="L66" s="9">
        <f>IFERROR(VLOOKUP(Tabla1[[#This Row],[FECHA]],'SIMIT SIN RES'!A:D,3,FALSE),0)</f>
        <v>0</v>
      </c>
      <c r="M66" s="5">
        <f>IFERROR(VLOOKUP(Tabla1[[#This Row],[FECHA]],'RECAUDOS DE COMPARENDOS'!A:D,4,FALSE),0)</f>
        <v>0</v>
      </c>
      <c r="N66" s="9">
        <f>IFERROR(VLOOKUP(Tabla1[[#This Row],[FECHA]],'RECAUDOS DE COMPARENDOS'!A:D,3,FALSE),0)</f>
        <v>0</v>
      </c>
      <c r="O66" s="5">
        <f>IFERROR(VLOOKUP(Tabla1[[#This Row],[FECHA]],'RECAUDOS DE RESOLUCIONES'!A:D,4,FALSE),0)</f>
        <v>0</v>
      </c>
      <c r="P66" s="9">
        <f>IFERROR(VLOOKUP(Tabla1[[#This Row],[FECHA]],'RECAUDOS DE RESOLUCIONES'!A:D,3,FALSE),0)</f>
        <v>0</v>
      </c>
      <c r="Q6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6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66" s="11">
        <f>IFERROR(VLOOKUP(Tabla1[[#This Row],[FECHA]],'RECAUDOS LOCALES'!A:D,4,FALSE),0)</f>
        <v>0</v>
      </c>
      <c r="T66" s="9">
        <f>IFERROR(VLOOKUP(Tabla1[[#This Row],[FECHA]],'RECAUDOS LOCALES'!A:D,3,FALSE),0)</f>
        <v>0</v>
      </c>
      <c r="U66" s="11">
        <f>IFERROR(VLOOKUP(Tabla1[[#This Row],[FECHA]],'RECAUDOS EXTERNOS'!A:D,4,FALSE),0)</f>
        <v>0</v>
      </c>
      <c r="V66" s="9">
        <f>IFERROR(VLOOKUP(Tabla1[[#This Row],[FECHA]],'RECAUDOS EXTERNOS'!A:D,3,FALSE),0)</f>
        <v>0</v>
      </c>
    </row>
    <row r="67" spans="1:22" x14ac:dyDescent="0.25">
      <c r="A67" s="1">
        <v>37626</v>
      </c>
      <c r="B67" s="3" t="s">
        <v>4</v>
      </c>
      <c r="C67" s="2">
        <v>37622</v>
      </c>
      <c r="D67" s="5">
        <f>YEAR(Tabla1[[#This Row],[FECHA]])</f>
        <v>2003</v>
      </c>
      <c r="E67" s="5">
        <f>IFERROR(VLOOKUP(Tabla1[[#This Row],[FECHA]],'COMPARENDOS TOTALES'!A:D,4,FALSE),0)</f>
        <v>0</v>
      </c>
      <c r="F67" s="9">
        <f>IFERROR(VLOOKUP(Tabla1[[#This Row],[FECHA]],'COMPARENDOS TOTALES'!A:D,3,FALSE),0)</f>
        <v>0</v>
      </c>
      <c r="G67" s="5">
        <f>IFERROR(VLOOKUP(Tabla1[[#This Row],[FECHA]],EXONERACIONES!A:D,4,FALSE),0)</f>
        <v>0</v>
      </c>
      <c r="H67" s="9">
        <f>IFERROR(VLOOKUP(Tabla1[[#This Row],[FECHA]],EXONERACIONES!A:D,3,FALSE),0)</f>
        <v>0</v>
      </c>
      <c r="I67" s="5">
        <f>IFERROR(VLOOKUP(Tabla1[[#This Row],[FECHA]],'SIMIT CON RES'!A:D,4,FALSE),0)</f>
        <v>0</v>
      </c>
      <c r="J67" s="9">
        <f>IFERROR(VLOOKUP(Tabla1[[#This Row],[FECHA]],'SIMIT CON RES'!A:D,3,FALSE),0)</f>
        <v>0</v>
      </c>
      <c r="K67">
        <f>IFERROR(VLOOKUP(Tabla1[[#This Row],[FECHA]],'SIMIT SIN RES'!A:D,4,FALSE),0)</f>
        <v>0</v>
      </c>
      <c r="L67" s="9">
        <f>IFERROR(VLOOKUP(Tabla1[[#This Row],[FECHA]],'SIMIT SIN RES'!A:D,3,FALSE),0)</f>
        <v>0</v>
      </c>
      <c r="M67" s="5">
        <f>IFERROR(VLOOKUP(Tabla1[[#This Row],[FECHA]],'RECAUDOS DE COMPARENDOS'!A:D,4,FALSE),0)</f>
        <v>0</v>
      </c>
      <c r="N67" s="9">
        <f>IFERROR(VLOOKUP(Tabla1[[#This Row],[FECHA]],'RECAUDOS DE COMPARENDOS'!A:D,3,FALSE),0)</f>
        <v>0</v>
      </c>
      <c r="O67" s="5">
        <f>IFERROR(VLOOKUP(Tabla1[[#This Row],[FECHA]],'RECAUDOS DE RESOLUCIONES'!A:D,4,FALSE),0)</f>
        <v>0</v>
      </c>
      <c r="P67" s="9">
        <f>IFERROR(VLOOKUP(Tabla1[[#This Row],[FECHA]],'RECAUDOS DE RESOLUCIONES'!A:D,3,FALSE),0)</f>
        <v>0</v>
      </c>
      <c r="Q6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6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67" s="11">
        <f>IFERROR(VLOOKUP(Tabla1[[#This Row],[FECHA]],'RECAUDOS LOCALES'!A:D,4,FALSE),0)</f>
        <v>0</v>
      </c>
      <c r="T67" s="9">
        <f>IFERROR(VLOOKUP(Tabla1[[#This Row],[FECHA]],'RECAUDOS LOCALES'!A:D,3,FALSE),0)</f>
        <v>0</v>
      </c>
      <c r="U67" s="11">
        <f>IFERROR(VLOOKUP(Tabla1[[#This Row],[FECHA]],'RECAUDOS EXTERNOS'!A:D,4,FALSE),0)</f>
        <v>0</v>
      </c>
      <c r="V67" s="9">
        <f>IFERROR(VLOOKUP(Tabla1[[#This Row],[FECHA]],'RECAUDOS EXTERNOS'!A:D,3,FALSE),0)</f>
        <v>0</v>
      </c>
    </row>
    <row r="68" spans="1:22" x14ac:dyDescent="0.25">
      <c r="A68" s="1">
        <v>37627</v>
      </c>
      <c r="B68" s="3" t="s">
        <v>1</v>
      </c>
      <c r="C68" s="2">
        <v>37622</v>
      </c>
      <c r="D68" s="5">
        <f>YEAR(Tabla1[[#This Row],[FECHA]])</f>
        <v>2003</v>
      </c>
      <c r="E68" s="5">
        <f>IFERROR(VLOOKUP(Tabla1[[#This Row],[FECHA]],'COMPARENDOS TOTALES'!A:D,4,FALSE),0)</f>
        <v>0</v>
      </c>
      <c r="F68" s="9">
        <f>IFERROR(VLOOKUP(Tabla1[[#This Row],[FECHA]],'COMPARENDOS TOTALES'!A:D,3,FALSE),0)</f>
        <v>0</v>
      </c>
      <c r="G68" s="5">
        <f>IFERROR(VLOOKUP(Tabla1[[#This Row],[FECHA]],EXONERACIONES!A:D,4,FALSE),0)</f>
        <v>0</v>
      </c>
      <c r="H68" s="9">
        <f>IFERROR(VLOOKUP(Tabla1[[#This Row],[FECHA]],EXONERACIONES!A:D,3,FALSE),0)</f>
        <v>0</v>
      </c>
      <c r="I68" s="5">
        <f>IFERROR(VLOOKUP(Tabla1[[#This Row],[FECHA]],'SIMIT CON RES'!A:D,4,FALSE),0)</f>
        <v>0</v>
      </c>
      <c r="J68" s="9">
        <f>IFERROR(VLOOKUP(Tabla1[[#This Row],[FECHA]],'SIMIT CON RES'!A:D,3,FALSE),0)</f>
        <v>0</v>
      </c>
      <c r="K68">
        <f>IFERROR(VLOOKUP(Tabla1[[#This Row],[FECHA]],'SIMIT SIN RES'!A:D,4,FALSE),0)</f>
        <v>0</v>
      </c>
      <c r="L68" s="9">
        <f>IFERROR(VLOOKUP(Tabla1[[#This Row],[FECHA]],'SIMIT SIN RES'!A:D,3,FALSE),0)</f>
        <v>0</v>
      </c>
      <c r="M68" s="5">
        <f>IFERROR(VLOOKUP(Tabla1[[#This Row],[FECHA]],'RECAUDOS DE COMPARENDOS'!A:D,4,FALSE),0)</f>
        <v>0</v>
      </c>
      <c r="N68" s="9">
        <f>IFERROR(VLOOKUP(Tabla1[[#This Row],[FECHA]],'RECAUDOS DE COMPARENDOS'!A:D,3,FALSE),0)</f>
        <v>0</v>
      </c>
      <c r="O68" s="5">
        <f>IFERROR(VLOOKUP(Tabla1[[#This Row],[FECHA]],'RECAUDOS DE RESOLUCIONES'!A:D,4,FALSE),0)</f>
        <v>0</v>
      </c>
      <c r="P68" s="9">
        <f>IFERROR(VLOOKUP(Tabla1[[#This Row],[FECHA]],'RECAUDOS DE RESOLUCIONES'!A:D,3,FALSE),0)</f>
        <v>0</v>
      </c>
      <c r="Q6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6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68" s="11">
        <f>IFERROR(VLOOKUP(Tabla1[[#This Row],[FECHA]],'RECAUDOS LOCALES'!A:D,4,FALSE),0)</f>
        <v>0</v>
      </c>
      <c r="T68" s="9">
        <f>IFERROR(VLOOKUP(Tabla1[[#This Row],[FECHA]],'RECAUDOS LOCALES'!A:D,3,FALSE),0)</f>
        <v>0</v>
      </c>
      <c r="U68" s="11">
        <f>IFERROR(VLOOKUP(Tabla1[[#This Row],[FECHA]],'RECAUDOS EXTERNOS'!A:D,4,FALSE),0)</f>
        <v>0</v>
      </c>
      <c r="V68" s="9">
        <f>IFERROR(VLOOKUP(Tabla1[[#This Row],[FECHA]],'RECAUDOS EXTERNOS'!A:D,3,FALSE),0)</f>
        <v>0</v>
      </c>
    </row>
    <row r="69" spans="1:22" x14ac:dyDescent="0.25">
      <c r="A69" s="1">
        <v>37628</v>
      </c>
      <c r="B69" s="3" t="s">
        <v>2</v>
      </c>
      <c r="C69" s="2">
        <v>37622</v>
      </c>
      <c r="D69" s="5">
        <f>YEAR(Tabla1[[#This Row],[FECHA]])</f>
        <v>2003</v>
      </c>
      <c r="E69" s="5">
        <f>IFERROR(VLOOKUP(Tabla1[[#This Row],[FECHA]],'COMPARENDOS TOTALES'!A:D,4,FALSE),0)</f>
        <v>0</v>
      </c>
      <c r="F69" s="9">
        <f>IFERROR(VLOOKUP(Tabla1[[#This Row],[FECHA]],'COMPARENDOS TOTALES'!A:D,3,FALSE),0)</f>
        <v>0</v>
      </c>
      <c r="G69" s="5">
        <f>IFERROR(VLOOKUP(Tabla1[[#This Row],[FECHA]],EXONERACIONES!A:D,4,FALSE),0)</f>
        <v>0</v>
      </c>
      <c r="H69" s="9">
        <f>IFERROR(VLOOKUP(Tabla1[[#This Row],[FECHA]],EXONERACIONES!A:D,3,FALSE),0)</f>
        <v>0</v>
      </c>
      <c r="I69" s="5">
        <f>IFERROR(VLOOKUP(Tabla1[[#This Row],[FECHA]],'SIMIT CON RES'!A:D,4,FALSE),0)</f>
        <v>0</v>
      </c>
      <c r="J69" s="9">
        <f>IFERROR(VLOOKUP(Tabla1[[#This Row],[FECHA]],'SIMIT CON RES'!A:D,3,FALSE),0)</f>
        <v>0</v>
      </c>
      <c r="K69">
        <f>IFERROR(VLOOKUP(Tabla1[[#This Row],[FECHA]],'SIMIT SIN RES'!A:D,4,FALSE),0)</f>
        <v>0</v>
      </c>
      <c r="L69" s="9">
        <f>IFERROR(VLOOKUP(Tabla1[[#This Row],[FECHA]],'SIMIT SIN RES'!A:D,3,FALSE),0)</f>
        <v>0</v>
      </c>
      <c r="M69" s="5">
        <f>IFERROR(VLOOKUP(Tabla1[[#This Row],[FECHA]],'RECAUDOS DE COMPARENDOS'!A:D,4,FALSE),0)</f>
        <v>0</v>
      </c>
      <c r="N69" s="9">
        <f>IFERROR(VLOOKUP(Tabla1[[#This Row],[FECHA]],'RECAUDOS DE COMPARENDOS'!A:D,3,FALSE),0)</f>
        <v>0</v>
      </c>
      <c r="O69" s="5">
        <f>IFERROR(VLOOKUP(Tabla1[[#This Row],[FECHA]],'RECAUDOS DE RESOLUCIONES'!A:D,4,FALSE),0)</f>
        <v>0</v>
      </c>
      <c r="P69" s="9">
        <f>IFERROR(VLOOKUP(Tabla1[[#This Row],[FECHA]],'RECAUDOS DE RESOLUCIONES'!A:D,3,FALSE),0)</f>
        <v>0</v>
      </c>
      <c r="Q6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6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69" s="11">
        <f>IFERROR(VLOOKUP(Tabla1[[#This Row],[FECHA]],'RECAUDOS LOCALES'!A:D,4,FALSE),0)</f>
        <v>1</v>
      </c>
      <c r="T69" s="9">
        <f>IFERROR(VLOOKUP(Tabla1[[#This Row],[FECHA]],'RECAUDOS LOCALES'!A:D,3,FALSE),0)</f>
        <v>165000</v>
      </c>
      <c r="U69" s="11">
        <f>IFERROR(VLOOKUP(Tabla1[[#This Row],[FECHA]],'RECAUDOS EXTERNOS'!A:D,4,FALSE),0)</f>
        <v>0</v>
      </c>
      <c r="V69" s="9">
        <f>IFERROR(VLOOKUP(Tabla1[[#This Row],[FECHA]],'RECAUDOS EXTERNOS'!A:D,3,FALSE),0)</f>
        <v>0</v>
      </c>
    </row>
    <row r="70" spans="1:22" x14ac:dyDescent="0.25">
      <c r="A70" s="1">
        <v>37629</v>
      </c>
      <c r="B70" s="3" t="s">
        <v>3</v>
      </c>
      <c r="C70" s="2">
        <v>37622</v>
      </c>
      <c r="D70" s="5">
        <f>YEAR(Tabla1[[#This Row],[FECHA]])</f>
        <v>2003</v>
      </c>
      <c r="E70" s="5">
        <f>IFERROR(VLOOKUP(Tabla1[[#This Row],[FECHA]],'COMPARENDOS TOTALES'!A:D,4,FALSE),0)</f>
        <v>1</v>
      </c>
      <c r="F70" s="9">
        <f>IFERROR(VLOOKUP(Tabla1[[#This Row],[FECHA]],'COMPARENDOS TOTALES'!A:D,3,FALSE),0)</f>
        <v>166005</v>
      </c>
      <c r="G70" s="5">
        <f>IFERROR(VLOOKUP(Tabla1[[#This Row],[FECHA]],EXONERACIONES!A:D,4,FALSE),0)</f>
        <v>0</v>
      </c>
      <c r="H70" s="9">
        <f>IFERROR(VLOOKUP(Tabla1[[#This Row],[FECHA]],EXONERACIONES!A:D,3,FALSE),0)</f>
        <v>0</v>
      </c>
      <c r="I70" s="5">
        <f>IFERROR(VLOOKUP(Tabla1[[#This Row],[FECHA]],'SIMIT CON RES'!A:D,4,FALSE),0)</f>
        <v>0</v>
      </c>
      <c r="J70" s="9">
        <f>IFERROR(VLOOKUP(Tabla1[[#This Row],[FECHA]],'SIMIT CON RES'!A:D,3,FALSE),0)</f>
        <v>0</v>
      </c>
      <c r="K70">
        <f>IFERROR(VLOOKUP(Tabla1[[#This Row],[FECHA]],'SIMIT SIN RES'!A:D,4,FALSE),0)</f>
        <v>0</v>
      </c>
      <c r="L70" s="9">
        <f>IFERROR(VLOOKUP(Tabla1[[#This Row],[FECHA]],'SIMIT SIN RES'!A:D,3,FALSE),0)</f>
        <v>0</v>
      </c>
      <c r="M70" s="5">
        <f>IFERROR(VLOOKUP(Tabla1[[#This Row],[FECHA]],'RECAUDOS DE COMPARENDOS'!A:D,4,FALSE),0)</f>
        <v>0</v>
      </c>
      <c r="N70" s="9">
        <f>IFERROR(VLOOKUP(Tabla1[[#This Row],[FECHA]],'RECAUDOS DE COMPARENDOS'!A:D,3,FALSE),0)</f>
        <v>0</v>
      </c>
      <c r="O70" s="5">
        <f>IFERROR(VLOOKUP(Tabla1[[#This Row],[FECHA]],'RECAUDOS DE RESOLUCIONES'!A:D,4,FALSE),0)</f>
        <v>0</v>
      </c>
      <c r="P70" s="9">
        <f>IFERROR(VLOOKUP(Tabla1[[#This Row],[FECHA]],'RECAUDOS DE RESOLUCIONES'!A:D,3,FALSE),0)</f>
        <v>0</v>
      </c>
      <c r="Q7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70" s="9">
        <f>Tabla1[V. COMPARENDOS]-(Tabla1[V. EXONERACIONES]+Tabla1[[#This Row],[V. SIMIT CON RESOLUCION]]+Tabla1[[#This Row],[V. SIMIT SIN RESOLUCION]]+Tabla1[[#This Row],[V. RECAUDOS COMPARENDOS]]+Tabla1[[#This Row],[V. RECAUDOS RESOLUCIONES]])</f>
        <v>166005</v>
      </c>
      <c r="S70" s="11">
        <f>IFERROR(VLOOKUP(Tabla1[[#This Row],[FECHA]],'RECAUDOS LOCALES'!A:D,4,FALSE),0)</f>
        <v>0</v>
      </c>
      <c r="T70" s="9">
        <f>IFERROR(VLOOKUP(Tabla1[[#This Row],[FECHA]],'RECAUDOS LOCALES'!A:D,3,FALSE),0)</f>
        <v>0</v>
      </c>
      <c r="U70" s="11">
        <f>IFERROR(VLOOKUP(Tabla1[[#This Row],[FECHA]],'RECAUDOS EXTERNOS'!A:D,4,FALSE),0)</f>
        <v>0</v>
      </c>
      <c r="V70" s="9">
        <f>IFERROR(VLOOKUP(Tabla1[[#This Row],[FECHA]],'RECAUDOS EXTERNOS'!A:D,3,FALSE),0)</f>
        <v>0</v>
      </c>
    </row>
    <row r="71" spans="1:22" x14ac:dyDescent="0.25">
      <c r="A71" s="1">
        <v>37630</v>
      </c>
      <c r="B71" s="3" t="s">
        <v>6</v>
      </c>
      <c r="C71" s="2">
        <v>37622</v>
      </c>
      <c r="D71" s="5">
        <f>YEAR(Tabla1[[#This Row],[FECHA]])</f>
        <v>2003</v>
      </c>
      <c r="E71" s="5">
        <f>IFERROR(VLOOKUP(Tabla1[[#This Row],[FECHA]],'COMPARENDOS TOTALES'!A:D,4,FALSE),0)</f>
        <v>0</v>
      </c>
      <c r="F71" s="9">
        <f>IFERROR(VLOOKUP(Tabla1[[#This Row],[FECHA]],'COMPARENDOS TOTALES'!A:D,3,FALSE),0)</f>
        <v>0</v>
      </c>
      <c r="G71" s="5">
        <f>IFERROR(VLOOKUP(Tabla1[[#This Row],[FECHA]],EXONERACIONES!A:D,4,FALSE),0)</f>
        <v>0</v>
      </c>
      <c r="H71" s="9">
        <f>IFERROR(VLOOKUP(Tabla1[[#This Row],[FECHA]],EXONERACIONES!A:D,3,FALSE),0)</f>
        <v>0</v>
      </c>
      <c r="I71" s="5">
        <f>IFERROR(VLOOKUP(Tabla1[[#This Row],[FECHA]],'SIMIT CON RES'!A:D,4,FALSE),0)</f>
        <v>0</v>
      </c>
      <c r="J71" s="9">
        <f>IFERROR(VLOOKUP(Tabla1[[#This Row],[FECHA]],'SIMIT CON RES'!A:D,3,FALSE),0)</f>
        <v>0</v>
      </c>
      <c r="K71">
        <f>IFERROR(VLOOKUP(Tabla1[[#This Row],[FECHA]],'SIMIT SIN RES'!A:D,4,FALSE),0)</f>
        <v>0</v>
      </c>
      <c r="L71" s="9">
        <f>IFERROR(VLOOKUP(Tabla1[[#This Row],[FECHA]],'SIMIT SIN RES'!A:D,3,FALSE),0)</f>
        <v>0</v>
      </c>
      <c r="M71" s="5">
        <f>IFERROR(VLOOKUP(Tabla1[[#This Row],[FECHA]],'RECAUDOS DE COMPARENDOS'!A:D,4,FALSE),0)</f>
        <v>0</v>
      </c>
      <c r="N71" s="9">
        <f>IFERROR(VLOOKUP(Tabla1[[#This Row],[FECHA]],'RECAUDOS DE COMPARENDOS'!A:D,3,FALSE),0)</f>
        <v>0</v>
      </c>
      <c r="O71" s="5">
        <f>IFERROR(VLOOKUP(Tabla1[[#This Row],[FECHA]],'RECAUDOS DE RESOLUCIONES'!A:D,4,FALSE),0)</f>
        <v>0</v>
      </c>
      <c r="P71" s="9">
        <f>IFERROR(VLOOKUP(Tabla1[[#This Row],[FECHA]],'RECAUDOS DE RESOLUCIONES'!A:D,3,FALSE),0)</f>
        <v>0</v>
      </c>
      <c r="Q7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7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71" s="11">
        <f>IFERROR(VLOOKUP(Tabla1[[#This Row],[FECHA]],'RECAUDOS LOCALES'!A:D,4,FALSE),0)</f>
        <v>0</v>
      </c>
      <c r="T71" s="9">
        <f>IFERROR(VLOOKUP(Tabla1[[#This Row],[FECHA]],'RECAUDOS LOCALES'!A:D,3,FALSE),0)</f>
        <v>0</v>
      </c>
      <c r="U71" s="11">
        <f>IFERROR(VLOOKUP(Tabla1[[#This Row],[FECHA]],'RECAUDOS EXTERNOS'!A:D,4,FALSE),0)</f>
        <v>0</v>
      </c>
      <c r="V71" s="9">
        <f>IFERROR(VLOOKUP(Tabla1[[#This Row],[FECHA]],'RECAUDOS EXTERNOS'!A:D,3,FALSE),0)</f>
        <v>0</v>
      </c>
    </row>
    <row r="72" spans="1:22" x14ac:dyDescent="0.25">
      <c r="A72" s="1">
        <v>37631</v>
      </c>
      <c r="B72" s="3" t="s">
        <v>0</v>
      </c>
      <c r="C72" s="2">
        <v>37622</v>
      </c>
      <c r="D72" s="5">
        <f>YEAR(Tabla1[[#This Row],[FECHA]])</f>
        <v>2003</v>
      </c>
      <c r="E72" s="5">
        <f>IFERROR(VLOOKUP(Tabla1[[#This Row],[FECHA]],'COMPARENDOS TOTALES'!A:D,4,FALSE),0)</f>
        <v>2</v>
      </c>
      <c r="F72" s="9">
        <f>IFERROR(VLOOKUP(Tabla1[[#This Row],[FECHA]],'COMPARENDOS TOTALES'!A:D,3,FALSE),0)</f>
        <v>254541</v>
      </c>
      <c r="G72" s="5">
        <f>IFERROR(VLOOKUP(Tabla1[[#This Row],[FECHA]],EXONERACIONES!A:D,4,FALSE),0)</f>
        <v>1</v>
      </c>
      <c r="H72" s="9">
        <f>IFERROR(VLOOKUP(Tabla1[[#This Row],[FECHA]],EXONERACIONES!A:D,3,FALSE),0)</f>
        <v>166005</v>
      </c>
      <c r="I72" s="5">
        <f>IFERROR(VLOOKUP(Tabla1[[#This Row],[FECHA]],'SIMIT CON RES'!A:D,4,FALSE),0)</f>
        <v>0</v>
      </c>
      <c r="J72" s="9">
        <f>IFERROR(VLOOKUP(Tabla1[[#This Row],[FECHA]],'SIMIT CON RES'!A:D,3,FALSE),0)</f>
        <v>0</v>
      </c>
      <c r="K72">
        <f>IFERROR(VLOOKUP(Tabla1[[#This Row],[FECHA]],'SIMIT SIN RES'!A:D,4,FALSE),0)</f>
        <v>0</v>
      </c>
      <c r="L72" s="9">
        <f>IFERROR(VLOOKUP(Tabla1[[#This Row],[FECHA]],'SIMIT SIN RES'!A:D,3,FALSE),0)</f>
        <v>0</v>
      </c>
      <c r="M72" s="5">
        <f>IFERROR(VLOOKUP(Tabla1[[#This Row],[FECHA]],'RECAUDOS DE COMPARENDOS'!A:D,4,FALSE),0)</f>
        <v>1</v>
      </c>
      <c r="N72" s="9">
        <f>IFERROR(VLOOKUP(Tabla1[[#This Row],[FECHA]],'RECAUDOS DE COMPARENDOS'!A:D,3,FALSE),0)</f>
        <v>88536</v>
      </c>
      <c r="O72" s="5">
        <f>IFERROR(VLOOKUP(Tabla1[[#This Row],[FECHA]],'RECAUDOS DE RESOLUCIONES'!A:D,4,FALSE),0)</f>
        <v>0</v>
      </c>
      <c r="P72" s="9">
        <f>IFERROR(VLOOKUP(Tabla1[[#This Row],[FECHA]],'RECAUDOS DE RESOLUCIONES'!A:D,3,FALSE),0)</f>
        <v>0</v>
      </c>
      <c r="Q7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7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72" s="11">
        <f>IFERROR(VLOOKUP(Tabla1[[#This Row],[FECHA]],'RECAUDOS LOCALES'!A:D,4,FALSE),0)</f>
        <v>0</v>
      </c>
      <c r="T72" s="9">
        <f>IFERROR(VLOOKUP(Tabla1[[#This Row],[FECHA]],'RECAUDOS LOCALES'!A:D,3,FALSE),0)</f>
        <v>0</v>
      </c>
      <c r="U72" s="11">
        <f>IFERROR(VLOOKUP(Tabla1[[#This Row],[FECHA]],'RECAUDOS EXTERNOS'!A:D,4,FALSE),0)</f>
        <v>0</v>
      </c>
      <c r="V72" s="9">
        <f>IFERROR(VLOOKUP(Tabla1[[#This Row],[FECHA]],'RECAUDOS EXTERNOS'!A:D,3,FALSE),0)</f>
        <v>0</v>
      </c>
    </row>
    <row r="73" spans="1:22" x14ac:dyDescent="0.25">
      <c r="A73" s="1">
        <v>37632</v>
      </c>
      <c r="B73" s="3" t="s">
        <v>5</v>
      </c>
      <c r="C73" s="2">
        <v>37622</v>
      </c>
      <c r="D73" s="5">
        <f>YEAR(Tabla1[[#This Row],[FECHA]])</f>
        <v>2003</v>
      </c>
      <c r="E73" s="5">
        <f>IFERROR(VLOOKUP(Tabla1[[#This Row],[FECHA]],'COMPARENDOS TOTALES'!A:D,4,FALSE),0)</f>
        <v>3</v>
      </c>
      <c r="F73" s="9">
        <f>IFERROR(VLOOKUP(Tabla1[[#This Row],[FECHA]],'COMPARENDOS TOTALES'!A:D,3,FALSE),0)</f>
        <v>664020</v>
      </c>
      <c r="G73" s="5">
        <f>IFERROR(VLOOKUP(Tabla1[[#This Row],[FECHA]],EXONERACIONES!A:D,4,FALSE),0)</f>
        <v>2</v>
      </c>
      <c r="H73" s="9">
        <f>IFERROR(VLOOKUP(Tabla1[[#This Row],[FECHA]],EXONERACIONES!A:D,3,FALSE),0)</f>
        <v>498015</v>
      </c>
      <c r="I73" s="5">
        <f>IFERROR(VLOOKUP(Tabla1[[#This Row],[FECHA]],'SIMIT CON RES'!A:D,4,FALSE),0)</f>
        <v>0</v>
      </c>
      <c r="J73" s="9">
        <f>IFERROR(VLOOKUP(Tabla1[[#This Row],[FECHA]],'SIMIT CON RES'!A:D,3,FALSE),0)</f>
        <v>0</v>
      </c>
      <c r="K73">
        <f>IFERROR(VLOOKUP(Tabla1[[#This Row],[FECHA]],'SIMIT SIN RES'!A:D,4,FALSE),0)</f>
        <v>0</v>
      </c>
      <c r="L73" s="9">
        <f>IFERROR(VLOOKUP(Tabla1[[#This Row],[FECHA]],'SIMIT SIN RES'!A:D,3,FALSE),0)</f>
        <v>0</v>
      </c>
      <c r="M73" s="5">
        <f>IFERROR(VLOOKUP(Tabla1[[#This Row],[FECHA]],'RECAUDOS DE COMPARENDOS'!A:D,4,FALSE),0)</f>
        <v>0</v>
      </c>
      <c r="N73" s="9">
        <f>IFERROR(VLOOKUP(Tabla1[[#This Row],[FECHA]],'RECAUDOS DE COMPARENDOS'!A:D,3,FALSE),0)</f>
        <v>0</v>
      </c>
      <c r="O73" s="5">
        <f>IFERROR(VLOOKUP(Tabla1[[#This Row],[FECHA]],'RECAUDOS DE RESOLUCIONES'!A:D,4,FALSE),0)</f>
        <v>0</v>
      </c>
      <c r="P73" s="9">
        <f>IFERROR(VLOOKUP(Tabla1[[#This Row],[FECHA]],'RECAUDOS DE RESOLUCIONES'!A:D,3,FALSE),0)</f>
        <v>0</v>
      </c>
      <c r="Q7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73" s="9">
        <f>Tabla1[V. COMPARENDOS]-(Tabla1[V. EXONERACIONES]+Tabla1[[#This Row],[V. SIMIT CON RESOLUCION]]+Tabla1[[#This Row],[V. SIMIT SIN RESOLUCION]]+Tabla1[[#This Row],[V. RECAUDOS COMPARENDOS]]+Tabla1[[#This Row],[V. RECAUDOS RESOLUCIONES]])</f>
        <v>166005</v>
      </c>
      <c r="S73" s="11">
        <f>IFERROR(VLOOKUP(Tabla1[[#This Row],[FECHA]],'RECAUDOS LOCALES'!A:D,4,FALSE),0)</f>
        <v>0</v>
      </c>
      <c r="T73" s="9">
        <f>IFERROR(VLOOKUP(Tabla1[[#This Row],[FECHA]],'RECAUDOS LOCALES'!A:D,3,FALSE),0)</f>
        <v>0</v>
      </c>
      <c r="U73" s="11">
        <f>IFERROR(VLOOKUP(Tabla1[[#This Row],[FECHA]],'RECAUDOS EXTERNOS'!A:D,4,FALSE),0)</f>
        <v>0</v>
      </c>
      <c r="V73" s="9">
        <f>IFERROR(VLOOKUP(Tabla1[[#This Row],[FECHA]],'RECAUDOS EXTERNOS'!A:D,3,FALSE),0)</f>
        <v>0</v>
      </c>
    </row>
    <row r="74" spans="1:22" x14ac:dyDescent="0.25">
      <c r="A74" s="1">
        <v>37633</v>
      </c>
      <c r="B74" s="3" t="s">
        <v>4</v>
      </c>
      <c r="C74" s="2">
        <v>37622</v>
      </c>
      <c r="D74" s="5">
        <f>YEAR(Tabla1[[#This Row],[FECHA]])</f>
        <v>2003</v>
      </c>
      <c r="E74" s="5">
        <f>IFERROR(VLOOKUP(Tabla1[[#This Row],[FECHA]],'COMPARENDOS TOTALES'!A:D,4,FALSE),0)</f>
        <v>2</v>
      </c>
      <c r="F74" s="9">
        <f>IFERROR(VLOOKUP(Tabla1[[#This Row],[FECHA]],'COMPARENDOS TOTALES'!A:D,3,FALSE),0)</f>
        <v>332010</v>
      </c>
      <c r="G74" s="5">
        <f>IFERROR(VLOOKUP(Tabla1[[#This Row],[FECHA]],EXONERACIONES!A:D,4,FALSE),0)</f>
        <v>2</v>
      </c>
      <c r="H74" s="9">
        <f>IFERROR(VLOOKUP(Tabla1[[#This Row],[FECHA]],EXONERACIONES!A:D,3,FALSE),0)</f>
        <v>332010</v>
      </c>
      <c r="I74" s="5">
        <f>IFERROR(VLOOKUP(Tabla1[[#This Row],[FECHA]],'SIMIT CON RES'!A:D,4,FALSE),0)</f>
        <v>0</v>
      </c>
      <c r="J74" s="9">
        <f>IFERROR(VLOOKUP(Tabla1[[#This Row],[FECHA]],'SIMIT CON RES'!A:D,3,FALSE),0)</f>
        <v>0</v>
      </c>
      <c r="K74">
        <f>IFERROR(VLOOKUP(Tabla1[[#This Row],[FECHA]],'SIMIT SIN RES'!A:D,4,FALSE),0)</f>
        <v>0</v>
      </c>
      <c r="L74" s="9">
        <f>IFERROR(VLOOKUP(Tabla1[[#This Row],[FECHA]],'SIMIT SIN RES'!A:D,3,FALSE),0)</f>
        <v>0</v>
      </c>
      <c r="M74" s="5">
        <f>IFERROR(VLOOKUP(Tabla1[[#This Row],[FECHA]],'RECAUDOS DE COMPARENDOS'!A:D,4,FALSE),0)</f>
        <v>0</v>
      </c>
      <c r="N74" s="9">
        <f>IFERROR(VLOOKUP(Tabla1[[#This Row],[FECHA]],'RECAUDOS DE COMPARENDOS'!A:D,3,FALSE),0)</f>
        <v>0</v>
      </c>
      <c r="O74" s="5">
        <f>IFERROR(VLOOKUP(Tabla1[[#This Row],[FECHA]],'RECAUDOS DE RESOLUCIONES'!A:D,4,FALSE),0)</f>
        <v>0</v>
      </c>
      <c r="P74" s="9">
        <f>IFERROR(VLOOKUP(Tabla1[[#This Row],[FECHA]],'RECAUDOS DE RESOLUCIONES'!A:D,3,FALSE),0)</f>
        <v>0</v>
      </c>
      <c r="Q7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7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74" s="11">
        <f>IFERROR(VLOOKUP(Tabla1[[#This Row],[FECHA]],'RECAUDOS LOCALES'!A:D,4,FALSE),0)</f>
        <v>0</v>
      </c>
      <c r="T74" s="9">
        <f>IFERROR(VLOOKUP(Tabla1[[#This Row],[FECHA]],'RECAUDOS LOCALES'!A:D,3,FALSE),0)</f>
        <v>0</v>
      </c>
      <c r="U74" s="11">
        <f>IFERROR(VLOOKUP(Tabla1[[#This Row],[FECHA]],'RECAUDOS EXTERNOS'!A:D,4,FALSE),0)</f>
        <v>0</v>
      </c>
      <c r="V74" s="9">
        <f>IFERROR(VLOOKUP(Tabla1[[#This Row],[FECHA]],'RECAUDOS EXTERNOS'!A:D,3,FALSE),0)</f>
        <v>0</v>
      </c>
    </row>
    <row r="75" spans="1:22" x14ac:dyDescent="0.25">
      <c r="A75" s="1">
        <v>37634</v>
      </c>
      <c r="B75" s="3" t="s">
        <v>1</v>
      </c>
      <c r="C75" s="2">
        <v>37622</v>
      </c>
      <c r="D75" s="5">
        <f>YEAR(Tabla1[[#This Row],[FECHA]])</f>
        <v>2003</v>
      </c>
      <c r="E75" s="5">
        <f>IFERROR(VLOOKUP(Tabla1[[#This Row],[FECHA]],'COMPARENDOS TOTALES'!A:D,4,FALSE),0)</f>
        <v>2</v>
      </c>
      <c r="F75" s="9">
        <f>IFERROR(VLOOKUP(Tabla1[[#This Row],[FECHA]],'COMPARENDOS TOTALES'!A:D,3,FALSE),0)</f>
        <v>177072</v>
      </c>
      <c r="G75" s="5">
        <f>IFERROR(VLOOKUP(Tabla1[[#This Row],[FECHA]],EXONERACIONES!A:D,4,FALSE),0)</f>
        <v>2</v>
      </c>
      <c r="H75" s="9">
        <f>IFERROR(VLOOKUP(Tabla1[[#This Row],[FECHA]],EXONERACIONES!A:D,3,FALSE),0)</f>
        <v>177072</v>
      </c>
      <c r="I75" s="5">
        <f>IFERROR(VLOOKUP(Tabla1[[#This Row],[FECHA]],'SIMIT CON RES'!A:D,4,FALSE),0)</f>
        <v>0</v>
      </c>
      <c r="J75" s="9">
        <f>IFERROR(VLOOKUP(Tabla1[[#This Row],[FECHA]],'SIMIT CON RES'!A:D,3,FALSE),0)</f>
        <v>0</v>
      </c>
      <c r="K75">
        <f>IFERROR(VLOOKUP(Tabla1[[#This Row],[FECHA]],'SIMIT SIN RES'!A:D,4,FALSE),0)</f>
        <v>0</v>
      </c>
      <c r="L75" s="9">
        <f>IFERROR(VLOOKUP(Tabla1[[#This Row],[FECHA]],'SIMIT SIN RES'!A:D,3,FALSE),0)</f>
        <v>0</v>
      </c>
      <c r="M75" s="5">
        <f>IFERROR(VLOOKUP(Tabla1[[#This Row],[FECHA]],'RECAUDOS DE COMPARENDOS'!A:D,4,FALSE),0)</f>
        <v>0</v>
      </c>
      <c r="N75" s="9">
        <f>IFERROR(VLOOKUP(Tabla1[[#This Row],[FECHA]],'RECAUDOS DE COMPARENDOS'!A:D,3,FALSE),0)</f>
        <v>0</v>
      </c>
      <c r="O75" s="5">
        <f>IFERROR(VLOOKUP(Tabla1[[#This Row],[FECHA]],'RECAUDOS DE RESOLUCIONES'!A:D,4,FALSE),0)</f>
        <v>0</v>
      </c>
      <c r="P75" s="9">
        <f>IFERROR(VLOOKUP(Tabla1[[#This Row],[FECHA]],'RECAUDOS DE RESOLUCIONES'!A:D,3,FALSE),0)</f>
        <v>0</v>
      </c>
      <c r="Q7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7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75" s="11">
        <f>IFERROR(VLOOKUP(Tabla1[[#This Row],[FECHA]],'RECAUDOS LOCALES'!A:D,4,FALSE),0)</f>
        <v>0</v>
      </c>
      <c r="T75" s="9">
        <f>IFERROR(VLOOKUP(Tabla1[[#This Row],[FECHA]],'RECAUDOS LOCALES'!A:D,3,FALSE),0)</f>
        <v>0</v>
      </c>
      <c r="U75" s="11">
        <f>IFERROR(VLOOKUP(Tabla1[[#This Row],[FECHA]],'RECAUDOS EXTERNOS'!A:D,4,FALSE),0)</f>
        <v>0</v>
      </c>
      <c r="V75" s="9">
        <f>IFERROR(VLOOKUP(Tabla1[[#This Row],[FECHA]],'RECAUDOS EXTERNOS'!A:D,3,FALSE),0)</f>
        <v>0</v>
      </c>
    </row>
    <row r="76" spans="1:22" x14ac:dyDescent="0.25">
      <c r="A76" s="1">
        <v>37635</v>
      </c>
      <c r="B76" s="3" t="s">
        <v>2</v>
      </c>
      <c r="C76" s="2">
        <v>37622</v>
      </c>
      <c r="D76" s="5">
        <f>YEAR(Tabla1[[#This Row],[FECHA]])</f>
        <v>2003</v>
      </c>
      <c r="E76" s="5">
        <f>IFERROR(VLOOKUP(Tabla1[[#This Row],[FECHA]],'COMPARENDOS TOTALES'!A:D,4,FALSE),0)</f>
        <v>3</v>
      </c>
      <c r="F76" s="9">
        <f>IFERROR(VLOOKUP(Tabla1[[#This Row],[FECHA]],'COMPARENDOS TOTALES'!A:D,3,FALSE),0)</f>
        <v>343077</v>
      </c>
      <c r="G76" s="5">
        <f>IFERROR(VLOOKUP(Tabla1[[#This Row],[FECHA]],EXONERACIONES!A:D,4,FALSE),0)</f>
        <v>2</v>
      </c>
      <c r="H76" s="9">
        <f>IFERROR(VLOOKUP(Tabla1[[#This Row],[FECHA]],EXONERACIONES!A:D,3,FALSE),0)</f>
        <v>177072</v>
      </c>
      <c r="I76" s="5">
        <f>IFERROR(VLOOKUP(Tabla1[[#This Row],[FECHA]],'SIMIT CON RES'!A:D,4,FALSE),0)</f>
        <v>0</v>
      </c>
      <c r="J76" s="9">
        <f>IFERROR(VLOOKUP(Tabla1[[#This Row],[FECHA]],'SIMIT CON RES'!A:D,3,FALSE),0)</f>
        <v>0</v>
      </c>
      <c r="K76">
        <f>IFERROR(VLOOKUP(Tabla1[[#This Row],[FECHA]],'SIMIT SIN RES'!A:D,4,FALSE),0)</f>
        <v>0</v>
      </c>
      <c r="L76" s="9">
        <f>IFERROR(VLOOKUP(Tabla1[[#This Row],[FECHA]],'SIMIT SIN RES'!A:D,3,FALSE),0)</f>
        <v>0</v>
      </c>
      <c r="M76" s="5">
        <f>IFERROR(VLOOKUP(Tabla1[[#This Row],[FECHA]],'RECAUDOS DE COMPARENDOS'!A:D,4,FALSE),0)</f>
        <v>0</v>
      </c>
      <c r="N76" s="9">
        <f>IFERROR(VLOOKUP(Tabla1[[#This Row],[FECHA]],'RECAUDOS DE COMPARENDOS'!A:D,3,FALSE),0)</f>
        <v>0</v>
      </c>
      <c r="O76" s="5">
        <f>IFERROR(VLOOKUP(Tabla1[[#This Row],[FECHA]],'RECAUDOS DE RESOLUCIONES'!A:D,4,FALSE),0)</f>
        <v>0</v>
      </c>
      <c r="P76" s="9">
        <f>IFERROR(VLOOKUP(Tabla1[[#This Row],[FECHA]],'RECAUDOS DE RESOLUCIONES'!A:D,3,FALSE),0)</f>
        <v>0</v>
      </c>
      <c r="Q7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76" s="9">
        <f>Tabla1[V. COMPARENDOS]-(Tabla1[V. EXONERACIONES]+Tabla1[[#This Row],[V. SIMIT CON RESOLUCION]]+Tabla1[[#This Row],[V. SIMIT SIN RESOLUCION]]+Tabla1[[#This Row],[V. RECAUDOS COMPARENDOS]]+Tabla1[[#This Row],[V. RECAUDOS RESOLUCIONES]])</f>
        <v>166005</v>
      </c>
      <c r="S76" s="11">
        <f>IFERROR(VLOOKUP(Tabla1[[#This Row],[FECHA]],'RECAUDOS LOCALES'!A:D,4,FALSE),0)</f>
        <v>0</v>
      </c>
      <c r="T76" s="9">
        <f>IFERROR(VLOOKUP(Tabla1[[#This Row],[FECHA]],'RECAUDOS LOCALES'!A:D,3,FALSE),0)</f>
        <v>0</v>
      </c>
      <c r="U76" s="11">
        <f>IFERROR(VLOOKUP(Tabla1[[#This Row],[FECHA]],'RECAUDOS EXTERNOS'!A:D,4,FALSE),0)</f>
        <v>0</v>
      </c>
      <c r="V76" s="9">
        <f>IFERROR(VLOOKUP(Tabla1[[#This Row],[FECHA]],'RECAUDOS EXTERNOS'!A:D,3,FALSE),0)</f>
        <v>0</v>
      </c>
    </row>
    <row r="77" spans="1:22" x14ac:dyDescent="0.25">
      <c r="A77" s="1">
        <v>37636</v>
      </c>
      <c r="B77" s="3" t="s">
        <v>3</v>
      </c>
      <c r="C77" s="2">
        <v>37622</v>
      </c>
      <c r="D77" s="5">
        <f>YEAR(Tabla1[[#This Row],[FECHA]])</f>
        <v>2003</v>
      </c>
      <c r="E77" s="5">
        <f>IFERROR(VLOOKUP(Tabla1[[#This Row],[FECHA]],'COMPARENDOS TOTALES'!A:D,4,FALSE),0)</f>
        <v>0</v>
      </c>
      <c r="F77" s="9">
        <f>IFERROR(VLOOKUP(Tabla1[[#This Row],[FECHA]],'COMPARENDOS TOTALES'!A:D,3,FALSE),0)</f>
        <v>0</v>
      </c>
      <c r="G77" s="5">
        <f>IFERROR(VLOOKUP(Tabla1[[#This Row],[FECHA]],EXONERACIONES!A:D,4,FALSE),0)</f>
        <v>0</v>
      </c>
      <c r="H77" s="9">
        <f>IFERROR(VLOOKUP(Tabla1[[#This Row],[FECHA]],EXONERACIONES!A:D,3,FALSE),0)</f>
        <v>0</v>
      </c>
      <c r="I77" s="5">
        <f>IFERROR(VLOOKUP(Tabla1[[#This Row],[FECHA]],'SIMIT CON RES'!A:D,4,FALSE),0)</f>
        <v>0</v>
      </c>
      <c r="J77" s="9">
        <f>IFERROR(VLOOKUP(Tabla1[[#This Row],[FECHA]],'SIMIT CON RES'!A:D,3,FALSE),0)</f>
        <v>0</v>
      </c>
      <c r="K77">
        <f>IFERROR(VLOOKUP(Tabla1[[#This Row],[FECHA]],'SIMIT SIN RES'!A:D,4,FALSE),0)</f>
        <v>0</v>
      </c>
      <c r="L77" s="9">
        <f>IFERROR(VLOOKUP(Tabla1[[#This Row],[FECHA]],'SIMIT SIN RES'!A:D,3,FALSE),0)</f>
        <v>0</v>
      </c>
      <c r="M77" s="5">
        <f>IFERROR(VLOOKUP(Tabla1[[#This Row],[FECHA]],'RECAUDOS DE COMPARENDOS'!A:D,4,FALSE),0)</f>
        <v>0</v>
      </c>
      <c r="N77" s="9">
        <f>IFERROR(VLOOKUP(Tabla1[[#This Row],[FECHA]],'RECAUDOS DE COMPARENDOS'!A:D,3,FALSE),0)</f>
        <v>0</v>
      </c>
      <c r="O77" s="5">
        <f>IFERROR(VLOOKUP(Tabla1[[#This Row],[FECHA]],'RECAUDOS DE RESOLUCIONES'!A:D,4,FALSE),0)</f>
        <v>0</v>
      </c>
      <c r="P77" s="9">
        <f>IFERROR(VLOOKUP(Tabla1[[#This Row],[FECHA]],'RECAUDOS DE RESOLUCIONES'!A:D,3,FALSE),0)</f>
        <v>0</v>
      </c>
      <c r="Q7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7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77" s="11">
        <f>IFERROR(VLOOKUP(Tabla1[[#This Row],[FECHA]],'RECAUDOS LOCALES'!A:D,4,FALSE),0)</f>
        <v>0</v>
      </c>
      <c r="T77" s="9">
        <f>IFERROR(VLOOKUP(Tabla1[[#This Row],[FECHA]],'RECAUDOS LOCALES'!A:D,3,FALSE),0)</f>
        <v>0</v>
      </c>
      <c r="U77" s="11">
        <f>IFERROR(VLOOKUP(Tabla1[[#This Row],[FECHA]],'RECAUDOS EXTERNOS'!A:D,4,FALSE),0)</f>
        <v>0</v>
      </c>
      <c r="V77" s="9">
        <f>IFERROR(VLOOKUP(Tabla1[[#This Row],[FECHA]],'RECAUDOS EXTERNOS'!A:D,3,FALSE),0)</f>
        <v>0</v>
      </c>
    </row>
    <row r="78" spans="1:22" x14ac:dyDescent="0.25">
      <c r="A78" s="1">
        <v>37637</v>
      </c>
      <c r="B78" s="3" t="s">
        <v>6</v>
      </c>
      <c r="C78" s="2">
        <v>37622</v>
      </c>
      <c r="D78" s="5">
        <f>YEAR(Tabla1[[#This Row],[FECHA]])</f>
        <v>2003</v>
      </c>
      <c r="E78" s="5">
        <f>IFERROR(VLOOKUP(Tabla1[[#This Row],[FECHA]],'COMPARENDOS TOTALES'!A:D,4,FALSE),0)</f>
        <v>0</v>
      </c>
      <c r="F78" s="9">
        <f>IFERROR(VLOOKUP(Tabla1[[#This Row],[FECHA]],'COMPARENDOS TOTALES'!A:D,3,FALSE),0)</f>
        <v>0</v>
      </c>
      <c r="G78" s="5">
        <f>IFERROR(VLOOKUP(Tabla1[[#This Row],[FECHA]],EXONERACIONES!A:D,4,FALSE),0)</f>
        <v>0</v>
      </c>
      <c r="H78" s="9">
        <f>IFERROR(VLOOKUP(Tabla1[[#This Row],[FECHA]],EXONERACIONES!A:D,3,FALSE),0)</f>
        <v>0</v>
      </c>
      <c r="I78" s="5">
        <f>IFERROR(VLOOKUP(Tabla1[[#This Row],[FECHA]],'SIMIT CON RES'!A:D,4,FALSE),0)</f>
        <v>0</v>
      </c>
      <c r="J78" s="9">
        <f>IFERROR(VLOOKUP(Tabla1[[#This Row],[FECHA]],'SIMIT CON RES'!A:D,3,FALSE),0)</f>
        <v>0</v>
      </c>
      <c r="K78">
        <f>IFERROR(VLOOKUP(Tabla1[[#This Row],[FECHA]],'SIMIT SIN RES'!A:D,4,FALSE),0)</f>
        <v>0</v>
      </c>
      <c r="L78" s="9">
        <f>IFERROR(VLOOKUP(Tabla1[[#This Row],[FECHA]],'SIMIT SIN RES'!A:D,3,FALSE),0)</f>
        <v>0</v>
      </c>
      <c r="M78" s="5">
        <f>IFERROR(VLOOKUP(Tabla1[[#This Row],[FECHA]],'RECAUDOS DE COMPARENDOS'!A:D,4,FALSE),0)</f>
        <v>0</v>
      </c>
      <c r="N78" s="9">
        <f>IFERROR(VLOOKUP(Tabla1[[#This Row],[FECHA]],'RECAUDOS DE COMPARENDOS'!A:D,3,FALSE),0)</f>
        <v>0</v>
      </c>
      <c r="O78" s="5">
        <f>IFERROR(VLOOKUP(Tabla1[[#This Row],[FECHA]],'RECAUDOS DE RESOLUCIONES'!A:D,4,FALSE),0)</f>
        <v>0</v>
      </c>
      <c r="P78" s="9">
        <f>IFERROR(VLOOKUP(Tabla1[[#This Row],[FECHA]],'RECAUDOS DE RESOLUCIONES'!A:D,3,FALSE),0)</f>
        <v>0</v>
      </c>
      <c r="Q7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7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78" s="11">
        <f>IFERROR(VLOOKUP(Tabla1[[#This Row],[FECHA]],'RECAUDOS LOCALES'!A:D,4,FALSE),0)</f>
        <v>0</v>
      </c>
      <c r="T78" s="9">
        <f>IFERROR(VLOOKUP(Tabla1[[#This Row],[FECHA]],'RECAUDOS LOCALES'!A:D,3,FALSE),0)</f>
        <v>0</v>
      </c>
      <c r="U78" s="11">
        <f>IFERROR(VLOOKUP(Tabla1[[#This Row],[FECHA]],'RECAUDOS EXTERNOS'!A:D,4,FALSE),0)</f>
        <v>0</v>
      </c>
      <c r="V78" s="9">
        <f>IFERROR(VLOOKUP(Tabla1[[#This Row],[FECHA]],'RECAUDOS EXTERNOS'!A:D,3,FALSE),0)</f>
        <v>0</v>
      </c>
    </row>
    <row r="79" spans="1:22" x14ac:dyDescent="0.25">
      <c r="A79" s="1">
        <v>37638</v>
      </c>
      <c r="B79" s="3" t="s">
        <v>0</v>
      </c>
      <c r="C79" s="2">
        <v>37622</v>
      </c>
      <c r="D79" s="5">
        <f>YEAR(Tabla1[[#This Row],[FECHA]])</f>
        <v>2003</v>
      </c>
      <c r="E79" s="5">
        <f>IFERROR(VLOOKUP(Tabla1[[#This Row],[FECHA]],'COMPARENDOS TOTALES'!A:D,4,FALSE),0)</f>
        <v>0</v>
      </c>
      <c r="F79" s="9">
        <f>IFERROR(VLOOKUP(Tabla1[[#This Row],[FECHA]],'COMPARENDOS TOTALES'!A:D,3,FALSE),0)</f>
        <v>0</v>
      </c>
      <c r="G79" s="5">
        <f>IFERROR(VLOOKUP(Tabla1[[#This Row],[FECHA]],EXONERACIONES!A:D,4,FALSE),0)</f>
        <v>0</v>
      </c>
      <c r="H79" s="9">
        <f>IFERROR(VLOOKUP(Tabla1[[#This Row],[FECHA]],EXONERACIONES!A:D,3,FALSE),0)</f>
        <v>0</v>
      </c>
      <c r="I79" s="5">
        <f>IFERROR(VLOOKUP(Tabla1[[#This Row],[FECHA]],'SIMIT CON RES'!A:D,4,FALSE),0)</f>
        <v>0</v>
      </c>
      <c r="J79" s="9">
        <f>IFERROR(VLOOKUP(Tabla1[[#This Row],[FECHA]],'SIMIT CON RES'!A:D,3,FALSE),0)</f>
        <v>0</v>
      </c>
      <c r="K79">
        <f>IFERROR(VLOOKUP(Tabla1[[#This Row],[FECHA]],'SIMIT SIN RES'!A:D,4,FALSE),0)</f>
        <v>0</v>
      </c>
      <c r="L79" s="9">
        <f>IFERROR(VLOOKUP(Tabla1[[#This Row],[FECHA]],'SIMIT SIN RES'!A:D,3,FALSE),0)</f>
        <v>0</v>
      </c>
      <c r="M79" s="5">
        <f>IFERROR(VLOOKUP(Tabla1[[#This Row],[FECHA]],'RECAUDOS DE COMPARENDOS'!A:D,4,FALSE),0)</f>
        <v>0</v>
      </c>
      <c r="N79" s="9">
        <f>IFERROR(VLOOKUP(Tabla1[[#This Row],[FECHA]],'RECAUDOS DE COMPARENDOS'!A:D,3,FALSE),0)</f>
        <v>0</v>
      </c>
      <c r="O79" s="5">
        <f>IFERROR(VLOOKUP(Tabla1[[#This Row],[FECHA]],'RECAUDOS DE RESOLUCIONES'!A:D,4,FALSE),0)</f>
        <v>0</v>
      </c>
      <c r="P79" s="9">
        <f>IFERROR(VLOOKUP(Tabla1[[#This Row],[FECHA]],'RECAUDOS DE RESOLUCIONES'!A:D,3,FALSE),0)</f>
        <v>0</v>
      </c>
      <c r="Q7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7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79" s="11">
        <f>IFERROR(VLOOKUP(Tabla1[[#This Row],[FECHA]],'RECAUDOS LOCALES'!A:D,4,FALSE),0)</f>
        <v>0</v>
      </c>
      <c r="T79" s="9">
        <f>IFERROR(VLOOKUP(Tabla1[[#This Row],[FECHA]],'RECAUDOS LOCALES'!A:D,3,FALSE),0)</f>
        <v>0</v>
      </c>
      <c r="U79" s="11">
        <f>IFERROR(VLOOKUP(Tabla1[[#This Row],[FECHA]],'RECAUDOS EXTERNOS'!A:D,4,FALSE),0)</f>
        <v>0</v>
      </c>
      <c r="V79" s="9">
        <f>IFERROR(VLOOKUP(Tabla1[[#This Row],[FECHA]],'RECAUDOS EXTERNOS'!A:D,3,FALSE),0)</f>
        <v>0</v>
      </c>
    </row>
    <row r="80" spans="1:22" x14ac:dyDescent="0.25">
      <c r="A80" s="1">
        <v>37639</v>
      </c>
      <c r="B80" s="3" t="s">
        <v>5</v>
      </c>
      <c r="C80" s="2">
        <v>37622</v>
      </c>
      <c r="D80" s="5">
        <f>YEAR(Tabla1[[#This Row],[FECHA]])</f>
        <v>2003</v>
      </c>
      <c r="E80" s="5">
        <f>IFERROR(VLOOKUP(Tabla1[[#This Row],[FECHA]],'COMPARENDOS TOTALES'!A:D,4,FALSE),0)</f>
        <v>0</v>
      </c>
      <c r="F80" s="9">
        <f>IFERROR(VLOOKUP(Tabla1[[#This Row],[FECHA]],'COMPARENDOS TOTALES'!A:D,3,FALSE),0)</f>
        <v>0</v>
      </c>
      <c r="G80" s="5">
        <f>IFERROR(VLOOKUP(Tabla1[[#This Row],[FECHA]],EXONERACIONES!A:D,4,FALSE),0)</f>
        <v>0</v>
      </c>
      <c r="H80" s="9">
        <f>IFERROR(VLOOKUP(Tabla1[[#This Row],[FECHA]],EXONERACIONES!A:D,3,FALSE),0)</f>
        <v>0</v>
      </c>
      <c r="I80" s="5">
        <f>IFERROR(VLOOKUP(Tabla1[[#This Row],[FECHA]],'SIMIT CON RES'!A:D,4,FALSE),0)</f>
        <v>0</v>
      </c>
      <c r="J80" s="9">
        <f>IFERROR(VLOOKUP(Tabla1[[#This Row],[FECHA]],'SIMIT CON RES'!A:D,3,FALSE),0)</f>
        <v>0</v>
      </c>
      <c r="K80">
        <f>IFERROR(VLOOKUP(Tabla1[[#This Row],[FECHA]],'SIMIT SIN RES'!A:D,4,FALSE),0)</f>
        <v>0</v>
      </c>
      <c r="L80" s="9">
        <f>IFERROR(VLOOKUP(Tabla1[[#This Row],[FECHA]],'SIMIT SIN RES'!A:D,3,FALSE),0)</f>
        <v>0</v>
      </c>
      <c r="M80" s="5">
        <f>IFERROR(VLOOKUP(Tabla1[[#This Row],[FECHA]],'RECAUDOS DE COMPARENDOS'!A:D,4,FALSE),0)</f>
        <v>0</v>
      </c>
      <c r="N80" s="9">
        <f>IFERROR(VLOOKUP(Tabla1[[#This Row],[FECHA]],'RECAUDOS DE COMPARENDOS'!A:D,3,FALSE),0)</f>
        <v>0</v>
      </c>
      <c r="O80" s="5">
        <f>IFERROR(VLOOKUP(Tabla1[[#This Row],[FECHA]],'RECAUDOS DE RESOLUCIONES'!A:D,4,FALSE),0)</f>
        <v>0</v>
      </c>
      <c r="P80" s="9">
        <f>IFERROR(VLOOKUP(Tabla1[[#This Row],[FECHA]],'RECAUDOS DE RESOLUCIONES'!A:D,3,FALSE),0)</f>
        <v>0</v>
      </c>
      <c r="Q8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8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80" s="11">
        <f>IFERROR(VLOOKUP(Tabla1[[#This Row],[FECHA]],'RECAUDOS LOCALES'!A:D,4,FALSE),0)</f>
        <v>0</v>
      </c>
      <c r="T80" s="9">
        <f>IFERROR(VLOOKUP(Tabla1[[#This Row],[FECHA]],'RECAUDOS LOCALES'!A:D,3,FALSE),0)</f>
        <v>0</v>
      </c>
      <c r="U80" s="11">
        <f>IFERROR(VLOOKUP(Tabla1[[#This Row],[FECHA]],'RECAUDOS EXTERNOS'!A:D,4,FALSE),0)</f>
        <v>0</v>
      </c>
      <c r="V80" s="9">
        <f>IFERROR(VLOOKUP(Tabla1[[#This Row],[FECHA]],'RECAUDOS EXTERNOS'!A:D,3,FALSE),0)</f>
        <v>0</v>
      </c>
    </row>
    <row r="81" spans="1:22" x14ac:dyDescent="0.25">
      <c r="A81" s="1">
        <v>37640</v>
      </c>
      <c r="B81" s="3" t="s">
        <v>4</v>
      </c>
      <c r="C81" s="2">
        <v>37622</v>
      </c>
      <c r="D81" s="5">
        <f>YEAR(Tabla1[[#This Row],[FECHA]])</f>
        <v>2003</v>
      </c>
      <c r="E81" s="5">
        <f>IFERROR(VLOOKUP(Tabla1[[#This Row],[FECHA]],'COMPARENDOS TOTALES'!A:D,4,FALSE),0)</f>
        <v>2</v>
      </c>
      <c r="F81" s="9">
        <f>IFERROR(VLOOKUP(Tabla1[[#This Row],[FECHA]],'COMPARENDOS TOTALES'!A:D,3,FALSE),0)</f>
        <v>332010</v>
      </c>
      <c r="G81" s="5">
        <f>IFERROR(VLOOKUP(Tabla1[[#This Row],[FECHA]],EXONERACIONES!A:D,4,FALSE),0)</f>
        <v>2</v>
      </c>
      <c r="H81" s="9">
        <f>IFERROR(VLOOKUP(Tabla1[[#This Row],[FECHA]],EXONERACIONES!A:D,3,FALSE),0)</f>
        <v>332010</v>
      </c>
      <c r="I81" s="5">
        <f>IFERROR(VLOOKUP(Tabla1[[#This Row],[FECHA]],'SIMIT CON RES'!A:D,4,FALSE),0)</f>
        <v>0</v>
      </c>
      <c r="J81" s="9">
        <f>IFERROR(VLOOKUP(Tabla1[[#This Row],[FECHA]],'SIMIT CON RES'!A:D,3,FALSE),0)</f>
        <v>0</v>
      </c>
      <c r="K81">
        <f>IFERROR(VLOOKUP(Tabla1[[#This Row],[FECHA]],'SIMIT SIN RES'!A:D,4,FALSE),0)</f>
        <v>0</v>
      </c>
      <c r="L81" s="9">
        <f>IFERROR(VLOOKUP(Tabla1[[#This Row],[FECHA]],'SIMIT SIN RES'!A:D,3,FALSE),0)</f>
        <v>0</v>
      </c>
      <c r="M81" s="5">
        <f>IFERROR(VLOOKUP(Tabla1[[#This Row],[FECHA]],'RECAUDOS DE COMPARENDOS'!A:D,4,FALSE),0)</f>
        <v>0</v>
      </c>
      <c r="N81" s="9">
        <f>IFERROR(VLOOKUP(Tabla1[[#This Row],[FECHA]],'RECAUDOS DE COMPARENDOS'!A:D,3,FALSE),0)</f>
        <v>0</v>
      </c>
      <c r="O81" s="5">
        <f>IFERROR(VLOOKUP(Tabla1[[#This Row],[FECHA]],'RECAUDOS DE RESOLUCIONES'!A:D,4,FALSE),0)</f>
        <v>0</v>
      </c>
      <c r="P81" s="9">
        <f>IFERROR(VLOOKUP(Tabla1[[#This Row],[FECHA]],'RECAUDOS DE RESOLUCIONES'!A:D,3,FALSE),0)</f>
        <v>0</v>
      </c>
      <c r="Q8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8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81" s="11">
        <f>IFERROR(VLOOKUP(Tabla1[[#This Row],[FECHA]],'RECAUDOS LOCALES'!A:D,4,FALSE),0)</f>
        <v>0</v>
      </c>
      <c r="T81" s="9">
        <f>IFERROR(VLOOKUP(Tabla1[[#This Row],[FECHA]],'RECAUDOS LOCALES'!A:D,3,FALSE),0)</f>
        <v>0</v>
      </c>
      <c r="U81" s="11">
        <f>IFERROR(VLOOKUP(Tabla1[[#This Row],[FECHA]],'RECAUDOS EXTERNOS'!A:D,4,FALSE),0)</f>
        <v>0</v>
      </c>
      <c r="V81" s="9">
        <f>IFERROR(VLOOKUP(Tabla1[[#This Row],[FECHA]],'RECAUDOS EXTERNOS'!A:D,3,FALSE),0)</f>
        <v>0</v>
      </c>
    </row>
    <row r="82" spans="1:22" x14ac:dyDescent="0.25">
      <c r="A82" s="1">
        <v>37641</v>
      </c>
      <c r="B82" s="3" t="s">
        <v>1</v>
      </c>
      <c r="C82" s="2">
        <v>37622</v>
      </c>
      <c r="D82" s="5">
        <f>YEAR(Tabla1[[#This Row],[FECHA]])</f>
        <v>2003</v>
      </c>
      <c r="E82" s="5">
        <f>IFERROR(VLOOKUP(Tabla1[[#This Row],[FECHA]],'COMPARENDOS TOTALES'!A:D,4,FALSE),0)</f>
        <v>0</v>
      </c>
      <c r="F82" s="9">
        <f>IFERROR(VLOOKUP(Tabla1[[#This Row],[FECHA]],'COMPARENDOS TOTALES'!A:D,3,FALSE),0)</f>
        <v>0</v>
      </c>
      <c r="G82" s="5">
        <f>IFERROR(VLOOKUP(Tabla1[[#This Row],[FECHA]],EXONERACIONES!A:D,4,FALSE),0)</f>
        <v>0</v>
      </c>
      <c r="H82" s="9">
        <f>IFERROR(VLOOKUP(Tabla1[[#This Row],[FECHA]],EXONERACIONES!A:D,3,FALSE),0)</f>
        <v>0</v>
      </c>
      <c r="I82" s="5">
        <f>IFERROR(VLOOKUP(Tabla1[[#This Row],[FECHA]],'SIMIT CON RES'!A:D,4,FALSE),0)</f>
        <v>0</v>
      </c>
      <c r="J82" s="9">
        <f>IFERROR(VLOOKUP(Tabla1[[#This Row],[FECHA]],'SIMIT CON RES'!A:D,3,FALSE),0)</f>
        <v>0</v>
      </c>
      <c r="K82">
        <f>IFERROR(VLOOKUP(Tabla1[[#This Row],[FECHA]],'SIMIT SIN RES'!A:D,4,FALSE),0)</f>
        <v>0</v>
      </c>
      <c r="L82" s="9">
        <f>IFERROR(VLOOKUP(Tabla1[[#This Row],[FECHA]],'SIMIT SIN RES'!A:D,3,FALSE),0)</f>
        <v>0</v>
      </c>
      <c r="M82" s="5">
        <f>IFERROR(VLOOKUP(Tabla1[[#This Row],[FECHA]],'RECAUDOS DE COMPARENDOS'!A:D,4,FALSE),0)</f>
        <v>0</v>
      </c>
      <c r="N82" s="9">
        <f>IFERROR(VLOOKUP(Tabla1[[#This Row],[FECHA]],'RECAUDOS DE COMPARENDOS'!A:D,3,FALSE),0)</f>
        <v>0</v>
      </c>
      <c r="O82" s="5">
        <f>IFERROR(VLOOKUP(Tabla1[[#This Row],[FECHA]],'RECAUDOS DE RESOLUCIONES'!A:D,4,FALSE),0)</f>
        <v>0</v>
      </c>
      <c r="P82" s="9">
        <f>IFERROR(VLOOKUP(Tabla1[[#This Row],[FECHA]],'RECAUDOS DE RESOLUCIONES'!A:D,3,FALSE),0)</f>
        <v>0</v>
      </c>
      <c r="Q8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8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82" s="11">
        <f>IFERROR(VLOOKUP(Tabla1[[#This Row],[FECHA]],'RECAUDOS LOCALES'!A:D,4,FALSE),0)</f>
        <v>0</v>
      </c>
      <c r="T82" s="9">
        <f>IFERROR(VLOOKUP(Tabla1[[#This Row],[FECHA]],'RECAUDOS LOCALES'!A:D,3,FALSE),0)</f>
        <v>0</v>
      </c>
      <c r="U82" s="11">
        <f>IFERROR(VLOOKUP(Tabla1[[#This Row],[FECHA]],'RECAUDOS EXTERNOS'!A:D,4,FALSE),0)</f>
        <v>0</v>
      </c>
      <c r="V82" s="9">
        <f>IFERROR(VLOOKUP(Tabla1[[#This Row],[FECHA]],'RECAUDOS EXTERNOS'!A:D,3,FALSE),0)</f>
        <v>0</v>
      </c>
    </row>
    <row r="83" spans="1:22" x14ac:dyDescent="0.25">
      <c r="A83" s="1">
        <v>37642</v>
      </c>
      <c r="B83" s="3" t="s">
        <v>2</v>
      </c>
      <c r="C83" s="2">
        <v>37622</v>
      </c>
      <c r="D83" s="5">
        <f>YEAR(Tabla1[[#This Row],[FECHA]])</f>
        <v>2003</v>
      </c>
      <c r="E83" s="5">
        <f>IFERROR(VLOOKUP(Tabla1[[#This Row],[FECHA]],'COMPARENDOS TOTALES'!A:D,4,FALSE),0)</f>
        <v>0</v>
      </c>
      <c r="F83" s="9">
        <f>IFERROR(VLOOKUP(Tabla1[[#This Row],[FECHA]],'COMPARENDOS TOTALES'!A:D,3,FALSE),0)</f>
        <v>0</v>
      </c>
      <c r="G83" s="5">
        <f>IFERROR(VLOOKUP(Tabla1[[#This Row],[FECHA]],EXONERACIONES!A:D,4,FALSE),0)</f>
        <v>0</v>
      </c>
      <c r="H83" s="9">
        <f>IFERROR(VLOOKUP(Tabla1[[#This Row],[FECHA]],EXONERACIONES!A:D,3,FALSE),0)</f>
        <v>0</v>
      </c>
      <c r="I83" s="5">
        <f>IFERROR(VLOOKUP(Tabla1[[#This Row],[FECHA]],'SIMIT CON RES'!A:D,4,FALSE),0)</f>
        <v>0</v>
      </c>
      <c r="J83" s="9">
        <f>IFERROR(VLOOKUP(Tabla1[[#This Row],[FECHA]],'SIMIT CON RES'!A:D,3,FALSE),0)</f>
        <v>0</v>
      </c>
      <c r="K83">
        <f>IFERROR(VLOOKUP(Tabla1[[#This Row],[FECHA]],'SIMIT SIN RES'!A:D,4,FALSE),0)</f>
        <v>0</v>
      </c>
      <c r="L83" s="9">
        <f>IFERROR(VLOOKUP(Tabla1[[#This Row],[FECHA]],'SIMIT SIN RES'!A:D,3,FALSE),0)</f>
        <v>0</v>
      </c>
      <c r="M83" s="5">
        <f>IFERROR(VLOOKUP(Tabla1[[#This Row],[FECHA]],'RECAUDOS DE COMPARENDOS'!A:D,4,FALSE),0)</f>
        <v>0</v>
      </c>
      <c r="N83" s="9">
        <f>IFERROR(VLOOKUP(Tabla1[[#This Row],[FECHA]],'RECAUDOS DE COMPARENDOS'!A:D,3,FALSE),0)</f>
        <v>0</v>
      </c>
      <c r="O83" s="5">
        <f>IFERROR(VLOOKUP(Tabla1[[#This Row],[FECHA]],'RECAUDOS DE RESOLUCIONES'!A:D,4,FALSE),0)</f>
        <v>0</v>
      </c>
      <c r="P83" s="9">
        <f>IFERROR(VLOOKUP(Tabla1[[#This Row],[FECHA]],'RECAUDOS DE RESOLUCIONES'!A:D,3,FALSE),0)</f>
        <v>0</v>
      </c>
      <c r="Q8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8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83" s="11">
        <f>IFERROR(VLOOKUP(Tabla1[[#This Row],[FECHA]],'RECAUDOS LOCALES'!A:D,4,FALSE),0)</f>
        <v>0</v>
      </c>
      <c r="T83" s="9">
        <f>IFERROR(VLOOKUP(Tabla1[[#This Row],[FECHA]],'RECAUDOS LOCALES'!A:D,3,FALSE),0)</f>
        <v>0</v>
      </c>
      <c r="U83" s="11">
        <f>IFERROR(VLOOKUP(Tabla1[[#This Row],[FECHA]],'RECAUDOS EXTERNOS'!A:D,4,FALSE),0)</f>
        <v>0</v>
      </c>
      <c r="V83" s="9">
        <f>IFERROR(VLOOKUP(Tabla1[[#This Row],[FECHA]],'RECAUDOS EXTERNOS'!A:D,3,FALSE),0)</f>
        <v>0</v>
      </c>
    </row>
    <row r="84" spans="1:22" x14ac:dyDescent="0.25">
      <c r="A84" s="1">
        <v>37643</v>
      </c>
      <c r="B84" s="3" t="s">
        <v>3</v>
      </c>
      <c r="C84" s="2">
        <v>37622</v>
      </c>
      <c r="D84" s="5">
        <f>YEAR(Tabla1[[#This Row],[FECHA]])</f>
        <v>2003</v>
      </c>
      <c r="E84" s="5">
        <f>IFERROR(VLOOKUP(Tabla1[[#This Row],[FECHA]],'COMPARENDOS TOTALES'!A:D,4,FALSE),0)</f>
        <v>0</v>
      </c>
      <c r="F84" s="9">
        <f>IFERROR(VLOOKUP(Tabla1[[#This Row],[FECHA]],'COMPARENDOS TOTALES'!A:D,3,FALSE),0)</f>
        <v>0</v>
      </c>
      <c r="G84" s="5">
        <f>IFERROR(VLOOKUP(Tabla1[[#This Row],[FECHA]],EXONERACIONES!A:D,4,FALSE),0)</f>
        <v>0</v>
      </c>
      <c r="H84" s="9">
        <f>IFERROR(VLOOKUP(Tabla1[[#This Row],[FECHA]],EXONERACIONES!A:D,3,FALSE),0)</f>
        <v>0</v>
      </c>
      <c r="I84" s="5">
        <f>IFERROR(VLOOKUP(Tabla1[[#This Row],[FECHA]],'SIMIT CON RES'!A:D,4,FALSE),0)</f>
        <v>0</v>
      </c>
      <c r="J84" s="9">
        <f>IFERROR(VLOOKUP(Tabla1[[#This Row],[FECHA]],'SIMIT CON RES'!A:D,3,FALSE),0)</f>
        <v>0</v>
      </c>
      <c r="K84">
        <f>IFERROR(VLOOKUP(Tabla1[[#This Row],[FECHA]],'SIMIT SIN RES'!A:D,4,FALSE),0)</f>
        <v>0</v>
      </c>
      <c r="L84" s="9">
        <f>IFERROR(VLOOKUP(Tabla1[[#This Row],[FECHA]],'SIMIT SIN RES'!A:D,3,FALSE),0)</f>
        <v>0</v>
      </c>
      <c r="M84" s="5">
        <f>IFERROR(VLOOKUP(Tabla1[[#This Row],[FECHA]],'RECAUDOS DE COMPARENDOS'!A:D,4,FALSE),0)</f>
        <v>0</v>
      </c>
      <c r="N84" s="9">
        <f>IFERROR(VLOOKUP(Tabla1[[#This Row],[FECHA]],'RECAUDOS DE COMPARENDOS'!A:D,3,FALSE),0)</f>
        <v>0</v>
      </c>
      <c r="O84" s="5">
        <f>IFERROR(VLOOKUP(Tabla1[[#This Row],[FECHA]],'RECAUDOS DE RESOLUCIONES'!A:D,4,FALSE),0)</f>
        <v>0</v>
      </c>
      <c r="P84" s="9">
        <f>IFERROR(VLOOKUP(Tabla1[[#This Row],[FECHA]],'RECAUDOS DE RESOLUCIONES'!A:D,3,FALSE),0)</f>
        <v>0</v>
      </c>
      <c r="Q8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8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84" s="11">
        <f>IFERROR(VLOOKUP(Tabla1[[#This Row],[FECHA]],'RECAUDOS LOCALES'!A:D,4,FALSE),0)</f>
        <v>0</v>
      </c>
      <c r="T84" s="9">
        <f>IFERROR(VLOOKUP(Tabla1[[#This Row],[FECHA]],'RECAUDOS LOCALES'!A:D,3,FALSE),0)</f>
        <v>0</v>
      </c>
      <c r="U84" s="11">
        <f>IFERROR(VLOOKUP(Tabla1[[#This Row],[FECHA]],'RECAUDOS EXTERNOS'!A:D,4,FALSE),0)</f>
        <v>0</v>
      </c>
      <c r="V84" s="9">
        <f>IFERROR(VLOOKUP(Tabla1[[#This Row],[FECHA]],'RECAUDOS EXTERNOS'!A:D,3,FALSE),0)</f>
        <v>0</v>
      </c>
    </row>
    <row r="85" spans="1:22" x14ac:dyDescent="0.25">
      <c r="A85" s="1">
        <v>37644</v>
      </c>
      <c r="B85" s="3" t="s">
        <v>6</v>
      </c>
      <c r="C85" s="2">
        <v>37622</v>
      </c>
      <c r="D85" s="5">
        <f>YEAR(Tabla1[[#This Row],[FECHA]])</f>
        <v>2003</v>
      </c>
      <c r="E85" s="5">
        <f>IFERROR(VLOOKUP(Tabla1[[#This Row],[FECHA]],'COMPARENDOS TOTALES'!A:D,4,FALSE),0)</f>
        <v>0</v>
      </c>
      <c r="F85" s="9">
        <f>IFERROR(VLOOKUP(Tabla1[[#This Row],[FECHA]],'COMPARENDOS TOTALES'!A:D,3,FALSE),0)</f>
        <v>0</v>
      </c>
      <c r="G85" s="5">
        <f>IFERROR(VLOOKUP(Tabla1[[#This Row],[FECHA]],EXONERACIONES!A:D,4,FALSE),0)</f>
        <v>0</v>
      </c>
      <c r="H85" s="9">
        <f>IFERROR(VLOOKUP(Tabla1[[#This Row],[FECHA]],EXONERACIONES!A:D,3,FALSE),0)</f>
        <v>0</v>
      </c>
      <c r="I85" s="5">
        <f>IFERROR(VLOOKUP(Tabla1[[#This Row],[FECHA]],'SIMIT CON RES'!A:D,4,FALSE),0)</f>
        <v>0</v>
      </c>
      <c r="J85" s="9">
        <f>IFERROR(VLOOKUP(Tabla1[[#This Row],[FECHA]],'SIMIT CON RES'!A:D,3,FALSE),0)</f>
        <v>0</v>
      </c>
      <c r="K85">
        <f>IFERROR(VLOOKUP(Tabla1[[#This Row],[FECHA]],'SIMIT SIN RES'!A:D,4,FALSE),0)</f>
        <v>0</v>
      </c>
      <c r="L85" s="9">
        <f>IFERROR(VLOOKUP(Tabla1[[#This Row],[FECHA]],'SIMIT SIN RES'!A:D,3,FALSE),0)</f>
        <v>0</v>
      </c>
      <c r="M85" s="5">
        <f>IFERROR(VLOOKUP(Tabla1[[#This Row],[FECHA]],'RECAUDOS DE COMPARENDOS'!A:D,4,FALSE),0)</f>
        <v>0</v>
      </c>
      <c r="N85" s="9">
        <f>IFERROR(VLOOKUP(Tabla1[[#This Row],[FECHA]],'RECAUDOS DE COMPARENDOS'!A:D,3,FALSE),0)</f>
        <v>0</v>
      </c>
      <c r="O85" s="5">
        <f>IFERROR(VLOOKUP(Tabla1[[#This Row],[FECHA]],'RECAUDOS DE RESOLUCIONES'!A:D,4,FALSE),0)</f>
        <v>0</v>
      </c>
      <c r="P85" s="9">
        <f>IFERROR(VLOOKUP(Tabla1[[#This Row],[FECHA]],'RECAUDOS DE RESOLUCIONES'!A:D,3,FALSE),0)</f>
        <v>0</v>
      </c>
      <c r="Q8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8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85" s="11">
        <f>IFERROR(VLOOKUP(Tabla1[[#This Row],[FECHA]],'RECAUDOS LOCALES'!A:D,4,FALSE),0)</f>
        <v>0</v>
      </c>
      <c r="T85" s="9">
        <f>IFERROR(VLOOKUP(Tabla1[[#This Row],[FECHA]],'RECAUDOS LOCALES'!A:D,3,FALSE),0)</f>
        <v>0</v>
      </c>
      <c r="U85" s="11">
        <f>IFERROR(VLOOKUP(Tabla1[[#This Row],[FECHA]],'RECAUDOS EXTERNOS'!A:D,4,FALSE),0)</f>
        <v>0</v>
      </c>
      <c r="V85" s="9">
        <f>IFERROR(VLOOKUP(Tabla1[[#This Row],[FECHA]],'RECAUDOS EXTERNOS'!A:D,3,FALSE),0)</f>
        <v>0</v>
      </c>
    </row>
    <row r="86" spans="1:22" x14ac:dyDescent="0.25">
      <c r="A86" s="1">
        <v>37645</v>
      </c>
      <c r="B86" s="3" t="s">
        <v>0</v>
      </c>
      <c r="C86" s="2">
        <v>37622</v>
      </c>
      <c r="D86" s="5">
        <f>YEAR(Tabla1[[#This Row],[FECHA]])</f>
        <v>2003</v>
      </c>
      <c r="E86" s="5">
        <f>IFERROR(VLOOKUP(Tabla1[[#This Row],[FECHA]],'COMPARENDOS TOTALES'!A:D,4,FALSE),0)</f>
        <v>0</v>
      </c>
      <c r="F86" s="9">
        <f>IFERROR(VLOOKUP(Tabla1[[#This Row],[FECHA]],'COMPARENDOS TOTALES'!A:D,3,FALSE),0)</f>
        <v>0</v>
      </c>
      <c r="G86" s="5">
        <f>IFERROR(VLOOKUP(Tabla1[[#This Row],[FECHA]],EXONERACIONES!A:D,4,FALSE),0)</f>
        <v>0</v>
      </c>
      <c r="H86" s="9">
        <f>IFERROR(VLOOKUP(Tabla1[[#This Row],[FECHA]],EXONERACIONES!A:D,3,FALSE),0)</f>
        <v>0</v>
      </c>
      <c r="I86" s="5">
        <f>IFERROR(VLOOKUP(Tabla1[[#This Row],[FECHA]],'SIMIT CON RES'!A:D,4,FALSE),0)</f>
        <v>0</v>
      </c>
      <c r="J86" s="9">
        <f>IFERROR(VLOOKUP(Tabla1[[#This Row],[FECHA]],'SIMIT CON RES'!A:D,3,FALSE),0)</f>
        <v>0</v>
      </c>
      <c r="K86">
        <f>IFERROR(VLOOKUP(Tabla1[[#This Row],[FECHA]],'SIMIT SIN RES'!A:D,4,FALSE),0)</f>
        <v>0</v>
      </c>
      <c r="L86" s="9">
        <f>IFERROR(VLOOKUP(Tabla1[[#This Row],[FECHA]],'SIMIT SIN RES'!A:D,3,FALSE),0)</f>
        <v>0</v>
      </c>
      <c r="M86" s="5">
        <f>IFERROR(VLOOKUP(Tabla1[[#This Row],[FECHA]],'RECAUDOS DE COMPARENDOS'!A:D,4,FALSE),0)</f>
        <v>0</v>
      </c>
      <c r="N86" s="9">
        <f>IFERROR(VLOOKUP(Tabla1[[#This Row],[FECHA]],'RECAUDOS DE COMPARENDOS'!A:D,3,FALSE),0)</f>
        <v>0</v>
      </c>
      <c r="O86" s="5">
        <f>IFERROR(VLOOKUP(Tabla1[[#This Row],[FECHA]],'RECAUDOS DE RESOLUCIONES'!A:D,4,FALSE),0)</f>
        <v>0</v>
      </c>
      <c r="P86" s="9">
        <f>IFERROR(VLOOKUP(Tabla1[[#This Row],[FECHA]],'RECAUDOS DE RESOLUCIONES'!A:D,3,FALSE),0)</f>
        <v>0</v>
      </c>
      <c r="Q8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8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86" s="11">
        <f>IFERROR(VLOOKUP(Tabla1[[#This Row],[FECHA]],'RECAUDOS LOCALES'!A:D,4,FALSE),0)</f>
        <v>0</v>
      </c>
      <c r="T86" s="9">
        <f>IFERROR(VLOOKUP(Tabla1[[#This Row],[FECHA]],'RECAUDOS LOCALES'!A:D,3,FALSE),0)</f>
        <v>0</v>
      </c>
      <c r="U86" s="11">
        <f>IFERROR(VLOOKUP(Tabla1[[#This Row],[FECHA]],'RECAUDOS EXTERNOS'!A:D,4,FALSE),0)</f>
        <v>0</v>
      </c>
      <c r="V86" s="9">
        <f>IFERROR(VLOOKUP(Tabla1[[#This Row],[FECHA]],'RECAUDOS EXTERNOS'!A:D,3,FALSE),0)</f>
        <v>0</v>
      </c>
    </row>
    <row r="87" spans="1:22" x14ac:dyDescent="0.25">
      <c r="A87" s="1">
        <v>37646</v>
      </c>
      <c r="B87" s="3" t="s">
        <v>5</v>
      </c>
      <c r="C87" s="2">
        <v>37622</v>
      </c>
      <c r="D87" s="5">
        <f>YEAR(Tabla1[[#This Row],[FECHA]])</f>
        <v>2003</v>
      </c>
      <c r="E87" s="5">
        <f>IFERROR(VLOOKUP(Tabla1[[#This Row],[FECHA]],'COMPARENDOS TOTALES'!A:D,4,FALSE),0)</f>
        <v>0</v>
      </c>
      <c r="F87" s="9">
        <f>IFERROR(VLOOKUP(Tabla1[[#This Row],[FECHA]],'COMPARENDOS TOTALES'!A:D,3,FALSE),0)</f>
        <v>0</v>
      </c>
      <c r="G87" s="5">
        <f>IFERROR(VLOOKUP(Tabla1[[#This Row],[FECHA]],EXONERACIONES!A:D,4,FALSE),0)</f>
        <v>0</v>
      </c>
      <c r="H87" s="9">
        <f>IFERROR(VLOOKUP(Tabla1[[#This Row],[FECHA]],EXONERACIONES!A:D,3,FALSE),0)</f>
        <v>0</v>
      </c>
      <c r="I87" s="5">
        <f>IFERROR(VLOOKUP(Tabla1[[#This Row],[FECHA]],'SIMIT CON RES'!A:D,4,FALSE),0)</f>
        <v>0</v>
      </c>
      <c r="J87" s="9">
        <f>IFERROR(VLOOKUP(Tabla1[[#This Row],[FECHA]],'SIMIT CON RES'!A:D,3,FALSE),0)</f>
        <v>0</v>
      </c>
      <c r="K87">
        <f>IFERROR(VLOOKUP(Tabla1[[#This Row],[FECHA]],'SIMIT SIN RES'!A:D,4,FALSE),0)</f>
        <v>0</v>
      </c>
      <c r="L87" s="9">
        <f>IFERROR(VLOOKUP(Tabla1[[#This Row],[FECHA]],'SIMIT SIN RES'!A:D,3,FALSE),0)</f>
        <v>0</v>
      </c>
      <c r="M87" s="5">
        <f>IFERROR(VLOOKUP(Tabla1[[#This Row],[FECHA]],'RECAUDOS DE COMPARENDOS'!A:D,4,FALSE),0)</f>
        <v>0</v>
      </c>
      <c r="N87" s="9">
        <f>IFERROR(VLOOKUP(Tabla1[[#This Row],[FECHA]],'RECAUDOS DE COMPARENDOS'!A:D,3,FALSE),0)</f>
        <v>0</v>
      </c>
      <c r="O87" s="5">
        <f>IFERROR(VLOOKUP(Tabla1[[#This Row],[FECHA]],'RECAUDOS DE RESOLUCIONES'!A:D,4,FALSE),0)</f>
        <v>0</v>
      </c>
      <c r="P87" s="9">
        <f>IFERROR(VLOOKUP(Tabla1[[#This Row],[FECHA]],'RECAUDOS DE RESOLUCIONES'!A:D,3,FALSE),0)</f>
        <v>0</v>
      </c>
      <c r="Q8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8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87" s="11">
        <f>IFERROR(VLOOKUP(Tabla1[[#This Row],[FECHA]],'RECAUDOS LOCALES'!A:D,4,FALSE),0)</f>
        <v>0</v>
      </c>
      <c r="T87" s="9">
        <f>IFERROR(VLOOKUP(Tabla1[[#This Row],[FECHA]],'RECAUDOS LOCALES'!A:D,3,FALSE),0)</f>
        <v>0</v>
      </c>
      <c r="U87" s="11">
        <f>IFERROR(VLOOKUP(Tabla1[[#This Row],[FECHA]],'RECAUDOS EXTERNOS'!A:D,4,FALSE),0)</f>
        <v>0</v>
      </c>
      <c r="V87" s="9">
        <f>IFERROR(VLOOKUP(Tabla1[[#This Row],[FECHA]],'RECAUDOS EXTERNOS'!A:D,3,FALSE),0)</f>
        <v>0</v>
      </c>
    </row>
    <row r="88" spans="1:22" x14ac:dyDescent="0.25">
      <c r="A88" s="1">
        <v>37647</v>
      </c>
      <c r="B88" s="3" t="s">
        <v>4</v>
      </c>
      <c r="C88" s="2">
        <v>37622</v>
      </c>
      <c r="D88" s="5">
        <f>YEAR(Tabla1[[#This Row],[FECHA]])</f>
        <v>2003</v>
      </c>
      <c r="E88" s="5">
        <f>IFERROR(VLOOKUP(Tabla1[[#This Row],[FECHA]],'COMPARENDOS TOTALES'!A:D,4,FALSE),0)</f>
        <v>0</v>
      </c>
      <c r="F88" s="9">
        <f>IFERROR(VLOOKUP(Tabla1[[#This Row],[FECHA]],'COMPARENDOS TOTALES'!A:D,3,FALSE),0)</f>
        <v>0</v>
      </c>
      <c r="G88" s="5">
        <f>IFERROR(VLOOKUP(Tabla1[[#This Row],[FECHA]],EXONERACIONES!A:D,4,FALSE),0)</f>
        <v>0</v>
      </c>
      <c r="H88" s="9">
        <f>IFERROR(VLOOKUP(Tabla1[[#This Row],[FECHA]],EXONERACIONES!A:D,3,FALSE),0)</f>
        <v>0</v>
      </c>
      <c r="I88" s="5">
        <f>IFERROR(VLOOKUP(Tabla1[[#This Row],[FECHA]],'SIMIT CON RES'!A:D,4,FALSE),0)</f>
        <v>0</v>
      </c>
      <c r="J88" s="9">
        <f>IFERROR(VLOOKUP(Tabla1[[#This Row],[FECHA]],'SIMIT CON RES'!A:D,3,FALSE),0)</f>
        <v>0</v>
      </c>
      <c r="K88">
        <f>IFERROR(VLOOKUP(Tabla1[[#This Row],[FECHA]],'SIMIT SIN RES'!A:D,4,FALSE),0)</f>
        <v>0</v>
      </c>
      <c r="L88" s="9">
        <f>IFERROR(VLOOKUP(Tabla1[[#This Row],[FECHA]],'SIMIT SIN RES'!A:D,3,FALSE),0)</f>
        <v>0</v>
      </c>
      <c r="M88" s="5">
        <f>IFERROR(VLOOKUP(Tabla1[[#This Row],[FECHA]],'RECAUDOS DE COMPARENDOS'!A:D,4,FALSE),0)</f>
        <v>0</v>
      </c>
      <c r="N88" s="9">
        <f>IFERROR(VLOOKUP(Tabla1[[#This Row],[FECHA]],'RECAUDOS DE COMPARENDOS'!A:D,3,FALSE),0)</f>
        <v>0</v>
      </c>
      <c r="O88" s="5">
        <f>IFERROR(VLOOKUP(Tabla1[[#This Row],[FECHA]],'RECAUDOS DE RESOLUCIONES'!A:D,4,FALSE),0)</f>
        <v>0</v>
      </c>
      <c r="P88" s="9">
        <f>IFERROR(VLOOKUP(Tabla1[[#This Row],[FECHA]],'RECAUDOS DE RESOLUCIONES'!A:D,3,FALSE),0)</f>
        <v>0</v>
      </c>
      <c r="Q8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8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88" s="11">
        <f>IFERROR(VLOOKUP(Tabla1[[#This Row],[FECHA]],'RECAUDOS LOCALES'!A:D,4,FALSE),0)</f>
        <v>0</v>
      </c>
      <c r="T88" s="9">
        <f>IFERROR(VLOOKUP(Tabla1[[#This Row],[FECHA]],'RECAUDOS LOCALES'!A:D,3,FALSE),0)</f>
        <v>0</v>
      </c>
      <c r="U88" s="11">
        <f>IFERROR(VLOOKUP(Tabla1[[#This Row],[FECHA]],'RECAUDOS EXTERNOS'!A:D,4,FALSE),0)</f>
        <v>0</v>
      </c>
      <c r="V88" s="9">
        <f>IFERROR(VLOOKUP(Tabla1[[#This Row],[FECHA]],'RECAUDOS EXTERNOS'!A:D,3,FALSE),0)</f>
        <v>0</v>
      </c>
    </row>
    <row r="89" spans="1:22" x14ac:dyDescent="0.25">
      <c r="A89" s="1">
        <v>37648</v>
      </c>
      <c r="B89" s="3" t="s">
        <v>1</v>
      </c>
      <c r="C89" s="2">
        <v>37622</v>
      </c>
      <c r="D89" s="5">
        <f>YEAR(Tabla1[[#This Row],[FECHA]])</f>
        <v>2003</v>
      </c>
      <c r="E89" s="5">
        <f>IFERROR(VLOOKUP(Tabla1[[#This Row],[FECHA]],'COMPARENDOS TOTALES'!A:D,4,FALSE),0)</f>
        <v>0</v>
      </c>
      <c r="F89" s="9">
        <f>IFERROR(VLOOKUP(Tabla1[[#This Row],[FECHA]],'COMPARENDOS TOTALES'!A:D,3,FALSE),0)</f>
        <v>0</v>
      </c>
      <c r="G89" s="5">
        <f>IFERROR(VLOOKUP(Tabla1[[#This Row],[FECHA]],EXONERACIONES!A:D,4,FALSE),0)</f>
        <v>0</v>
      </c>
      <c r="H89" s="9">
        <f>IFERROR(VLOOKUP(Tabla1[[#This Row],[FECHA]],EXONERACIONES!A:D,3,FALSE),0)</f>
        <v>0</v>
      </c>
      <c r="I89" s="5">
        <f>IFERROR(VLOOKUP(Tabla1[[#This Row],[FECHA]],'SIMIT CON RES'!A:D,4,FALSE),0)</f>
        <v>0</v>
      </c>
      <c r="J89" s="9">
        <f>IFERROR(VLOOKUP(Tabla1[[#This Row],[FECHA]],'SIMIT CON RES'!A:D,3,FALSE),0)</f>
        <v>0</v>
      </c>
      <c r="K89">
        <f>IFERROR(VLOOKUP(Tabla1[[#This Row],[FECHA]],'SIMIT SIN RES'!A:D,4,FALSE),0)</f>
        <v>0</v>
      </c>
      <c r="L89" s="9">
        <f>IFERROR(VLOOKUP(Tabla1[[#This Row],[FECHA]],'SIMIT SIN RES'!A:D,3,FALSE),0)</f>
        <v>0</v>
      </c>
      <c r="M89" s="5">
        <f>IFERROR(VLOOKUP(Tabla1[[#This Row],[FECHA]],'RECAUDOS DE COMPARENDOS'!A:D,4,FALSE),0)</f>
        <v>0</v>
      </c>
      <c r="N89" s="9">
        <f>IFERROR(VLOOKUP(Tabla1[[#This Row],[FECHA]],'RECAUDOS DE COMPARENDOS'!A:D,3,FALSE),0)</f>
        <v>0</v>
      </c>
      <c r="O89" s="5">
        <f>IFERROR(VLOOKUP(Tabla1[[#This Row],[FECHA]],'RECAUDOS DE RESOLUCIONES'!A:D,4,FALSE),0)</f>
        <v>0</v>
      </c>
      <c r="P89" s="9">
        <f>IFERROR(VLOOKUP(Tabla1[[#This Row],[FECHA]],'RECAUDOS DE RESOLUCIONES'!A:D,3,FALSE),0)</f>
        <v>0</v>
      </c>
      <c r="Q8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8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89" s="11">
        <f>IFERROR(VLOOKUP(Tabla1[[#This Row],[FECHA]],'RECAUDOS LOCALES'!A:D,4,FALSE),0)</f>
        <v>1</v>
      </c>
      <c r="T89" s="9">
        <f>IFERROR(VLOOKUP(Tabla1[[#This Row],[FECHA]],'RECAUDOS LOCALES'!A:D,3,FALSE),0)</f>
        <v>44267</v>
      </c>
      <c r="U89" s="11">
        <f>IFERROR(VLOOKUP(Tabla1[[#This Row],[FECHA]],'RECAUDOS EXTERNOS'!A:D,4,FALSE),0)</f>
        <v>0</v>
      </c>
      <c r="V89" s="9">
        <f>IFERROR(VLOOKUP(Tabla1[[#This Row],[FECHA]],'RECAUDOS EXTERNOS'!A:D,3,FALSE),0)</f>
        <v>0</v>
      </c>
    </row>
    <row r="90" spans="1:22" x14ac:dyDescent="0.25">
      <c r="A90" s="1">
        <v>37649</v>
      </c>
      <c r="B90" s="3" t="s">
        <v>2</v>
      </c>
      <c r="C90" s="2">
        <v>37622</v>
      </c>
      <c r="D90" s="5">
        <f>YEAR(Tabla1[[#This Row],[FECHA]])</f>
        <v>2003</v>
      </c>
      <c r="E90" s="5">
        <f>IFERROR(VLOOKUP(Tabla1[[#This Row],[FECHA]],'COMPARENDOS TOTALES'!A:D,4,FALSE),0)</f>
        <v>0</v>
      </c>
      <c r="F90" s="9">
        <f>IFERROR(VLOOKUP(Tabla1[[#This Row],[FECHA]],'COMPARENDOS TOTALES'!A:D,3,FALSE),0)</f>
        <v>0</v>
      </c>
      <c r="G90" s="5">
        <f>IFERROR(VLOOKUP(Tabla1[[#This Row],[FECHA]],EXONERACIONES!A:D,4,FALSE),0)</f>
        <v>0</v>
      </c>
      <c r="H90" s="9">
        <f>IFERROR(VLOOKUP(Tabla1[[#This Row],[FECHA]],EXONERACIONES!A:D,3,FALSE),0)</f>
        <v>0</v>
      </c>
      <c r="I90" s="5">
        <f>IFERROR(VLOOKUP(Tabla1[[#This Row],[FECHA]],'SIMIT CON RES'!A:D,4,FALSE),0)</f>
        <v>0</v>
      </c>
      <c r="J90" s="9">
        <f>IFERROR(VLOOKUP(Tabla1[[#This Row],[FECHA]],'SIMIT CON RES'!A:D,3,FALSE),0)</f>
        <v>0</v>
      </c>
      <c r="K90">
        <f>IFERROR(VLOOKUP(Tabla1[[#This Row],[FECHA]],'SIMIT SIN RES'!A:D,4,FALSE),0)</f>
        <v>0</v>
      </c>
      <c r="L90" s="9">
        <f>IFERROR(VLOOKUP(Tabla1[[#This Row],[FECHA]],'SIMIT SIN RES'!A:D,3,FALSE),0)</f>
        <v>0</v>
      </c>
      <c r="M90" s="5">
        <f>IFERROR(VLOOKUP(Tabla1[[#This Row],[FECHA]],'RECAUDOS DE COMPARENDOS'!A:D,4,FALSE),0)</f>
        <v>0</v>
      </c>
      <c r="N90" s="9">
        <f>IFERROR(VLOOKUP(Tabla1[[#This Row],[FECHA]],'RECAUDOS DE COMPARENDOS'!A:D,3,FALSE),0)</f>
        <v>0</v>
      </c>
      <c r="O90" s="5">
        <f>IFERROR(VLOOKUP(Tabla1[[#This Row],[FECHA]],'RECAUDOS DE RESOLUCIONES'!A:D,4,FALSE),0)</f>
        <v>0</v>
      </c>
      <c r="P90" s="9">
        <f>IFERROR(VLOOKUP(Tabla1[[#This Row],[FECHA]],'RECAUDOS DE RESOLUCIONES'!A:D,3,FALSE),0)</f>
        <v>0</v>
      </c>
      <c r="Q9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9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90" s="11">
        <f>IFERROR(VLOOKUP(Tabla1[[#This Row],[FECHA]],'RECAUDOS LOCALES'!A:D,4,FALSE),0)</f>
        <v>1</v>
      </c>
      <c r="T90" s="9">
        <f>IFERROR(VLOOKUP(Tabla1[[#This Row],[FECHA]],'RECAUDOS LOCALES'!A:D,3,FALSE),0)</f>
        <v>139000</v>
      </c>
      <c r="U90" s="11">
        <f>IFERROR(VLOOKUP(Tabla1[[#This Row],[FECHA]],'RECAUDOS EXTERNOS'!A:D,4,FALSE),0)</f>
        <v>0</v>
      </c>
      <c r="V90" s="9">
        <f>IFERROR(VLOOKUP(Tabla1[[#This Row],[FECHA]],'RECAUDOS EXTERNOS'!A:D,3,FALSE),0)</f>
        <v>0</v>
      </c>
    </row>
    <row r="91" spans="1:22" x14ac:dyDescent="0.25">
      <c r="A91" s="1">
        <v>37650</v>
      </c>
      <c r="B91" s="3" t="s">
        <v>3</v>
      </c>
      <c r="C91" s="2">
        <v>37622</v>
      </c>
      <c r="D91" s="5">
        <f>YEAR(Tabla1[[#This Row],[FECHA]])</f>
        <v>2003</v>
      </c>
      <c r="E91" s="5">
        <f>IFERROR(VLOOKUP(Tabla1[[#This Row],[FECHA]],'COMPARENDOS TOTALES'!A:D,4,FALSE),0)</f>
        <v>0</v>
      </c>
      <c r="F91" s="9">
        <f>IFERROR(VLOOKUP(Tabla1[[#This Row],[FECHA]],'COMPARENDOS TOTALES'!A:D,3,FALSE),0)</f>
        <v>0</v>
      </c>
      <c r="G91" s="5">
        <f>IFERROR(VLOOKUP(Tabla1[[#This Row],[FECHA]],EXONERACIONES!A:D,4,FALSE),0)</f>
        <v>0</v>
      </c>
      <c r="H91" s="9">
        <f>IFERROR(VLOOKUP(Tabla1[[#This Row],[FECHA]],EXONERACIONES!A:D,3,FALSE),0)</f>
        <v>0</v>
      </c>
      <c r="I91" s="5">
        <f>IFERROR(VLOOKUP(Tabla1[[#This Row],[FECHA]],'SIMIT CON RES'!A:D,4,FALSE),0)</f>
        <v>0</v>
      </c>
      <c r="J91" s="9">
        <f>IFERROR(VLOOKUP(Tabla1[[#This Row],[FECHA]],'SIMIT CON RES'!A:D,3,FALSE),0)</f>
        <v>0</v>
      </c>
      <c r="K91">
        <f>IFERROR(VLOOKUP(Tabla1[[#This Row],[FECHA]],'SIMIT SIN RES'!A:D,4,FALSE),0)</f>
        <v>0</v>
      </c>
      <c r="L91" s="9">
        <f>IFERROR(VLOOKUP(Tabla1[[#This Row],[FECHA]],'SIMIT SIN RES'!A:D,3,FALSE),0)</f>
        <v>0</v>
      </c>
      <c r="M91" s="5">
        <f>IFERROR(VLOOKUP(Tabla1[[#This Row],[FECHA]],'RECAUDOS DE COMPARENDOS'!A:D,4,FALSE),0)</f>
        <v>0</v>
      </c>
      <c r="N91" s="9">
        <f>IFERROR(VLOOKUP(Tabla1[[#This Row],[FECHA]],'RECAUDOS DE COMPARENDOS'!A:D,3,FALSE),0)</f>
        <v>0</v>
      </c>
      <c r="O91" s="5">
        <f>IFERROR(VLOOKUP(Tabla1[[#This Row],[FECHA]],'RECAUDOS DE RESOLUCIONES'!A:D,4,FALSE),0)</f>
        <v>0</v>
      </c>
      <c r="P91" s="9">
        <f>IFERROR(VLOOKUP(Tabla1[[#This Row],[FECHA]],'RECAUDOS DE RESOLUCIONES'!A:D,3,FALSE),0)</f>
        <v>0</v>
      </c>
      <c r="Q9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9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91" s="11">
        <f>IFERROR(VLOOKUP(Tabla1[[#This Row],[FECHA]],'RECAUDOS LOCALES'!A:D,4,FALSE),0)</f>
        <v>0</v>
      </c>
      <c r="T91" s="9">
        <f>IFERROR(VLOOKUP(Tabla1[[#This Row],[FECHA]],'RECAUDOS LOCALES'!A:D,3,FALSE),0)</f>
        <v>0</v>
      </c>
      <c r="U91" s="11">
        <f>IFERROR(VLOOKUP(Tabla1[[#This Row],[FECHA]],'RECAUDOS EXTERNOS'!A:D,4,FALSE),0)</f>
        <v>0</v>
      </c>
      <c r="V91" s="9">
        <f>IFERROR(VLOOKUP(Tabla1[[#This Row],[FECHA]],'RECAUDOS EXTERNOS'!A:D,3,FALSE),0)</f>
        <v>0</v>
      </c>
    </row>
    <row r="92" spans="1:22" x14ac:dyDescent="0.25">
      <c r="A92" s="1">
        <v>37651</v>
      </c>
      <c r="B92" s="3" t="s">
        <v>6</v>
      </c>
      <c r="C92" s="2">
        <v>37622</v>
      </c>
      <c r="D92" s="5">
        <f>YEAR(Tabla1[[#This Row],[FECHA]])</f>
        <v>2003</v>
      </c>
      <c r="E92" s="5">
        <f>IFERROR(VLOOKUP(Tabla1[[#This Row],[FECHA]],'COMPARENDOS TOTALES'!A:D,4,FALSE),0)</f>
        <v>0</v>
      </c>
      <c r="F92" s="9">
        <f>IFERROR(VLOOKUP(Tabla1[[#This Row],[FECHA]],'COMPARENDOS TOTALES'!A:D,3,FALSE),0)</f>
        <v>0</v>
      </c>
      <c r="G92" s="5">
        <f>IFERROR(VLOOKUP(Tabla1[[#This Row],[FECHA]],EXONERACIONES!A:D,4,FALSE),0)</f>
        <v>0</v>
      </c>
      <c r="H92" s="9">
        <f>IFERROR(VLOOKUP(Tabla1[[#This Row],[FECHA]],EXONERACIONES!A:D,3,FALSE),0)</f>
        <v>0</v>
      </c>
      <c r="I92" s="5">
        <f>IFERROR(VLOOKUP(Tabla1[[#This Row],[FECHA]],'SIMIT CON RES'!A:D,4,FALSE),0)</f>
        <v>0</v>
      </c>
      <c r="J92" s="9">
        <f>IFERROR(VLOOKUP(Tabla1[[#This Row],[FECHA]],'SIMIT CON RES'!A:D,3,FALSE),0)</f>
        <v>0</v>
      </c>
      <c r="K92">
        <f>IFERROR(VLOOKUP(Tabla1[[#This Row],[FECHA]],'SIMIT SIN RES'!A:D,4,FALSE),0)</f>
        <v>0</v>
      </c>
      <c r="L92" s="9">
        <f>IFERROR(VLOOKUP(Tabla1[[#This Row],[FECHA]],'SIMIT SIN RES'!A:D,3,FALSE),0)</f>
        <v>0</v>
      </c>
      <c r="M92" s="5">
        <f>IFERROR(VLOOKUP(Tabla1[[#This Row],[FECHA]],'RECAUDOS DE COMPARENDOS'!A:D,4,FALSE),0)</f>
        <v>0</v>
      </c>
      <c r="N92" s="9">
        <f>IFERROR(VLOOKUP(Tabla1[[#This Row],[FECHA]],'RECAUDOS DE COMPARENDOS'!A:D,3,FALSE),0)</f>
        <v>0</v>
      </c>
      <c r="O92" s="5">
        <f>IFERROR(VLOOKUP(Tabla1[[#This Row],[FECHA]],'RECAUDOS DE RESOLUCIONES'!A:D,4,FALSE),0)</f>
        <v>0</v>
      </c>
      <c r="P92" s="9">
        <f>IFERROR(VLOOKUP(Tabla1[[#This Row],[FECHA]],'RECAUDOS DE RESOLUCIONES'!A:D,3,FALSE),0)</f>
        <v>0</v>
      </c>
      <c r="Q9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9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92" s="11">
        <f>IFERROR(VLOOKUP(Tabla1[[#This Row],[FECHA]],'RECAUDOS LOCALES'!A:D,4,FALSE),0)</f>
        <v>0</v>
      </c>
      <c r="T92" s="9">
        <f>IFERROR(VLOOKUP(Tabla1[[#This Row],[FECHA]],'RECAUDOS LOCALES'!A:D,3,FALSE),0)</f>
        <v>0</v>
      </c>
      <c r="U92" s="11">
        <f>IFERROR(VLOOKUP(Tabla1[[#This Row],[FECHA]],'RECAUDOS EXTERNOS'!A:D,4,FALSE),0)</f>
        <v>0</v>
      </c>
      <c r="V92" s="9">
        <f>IFERROR(VLOOKUP(Tabla1[[#This Row],[FECHA]],'RECAUDOS EXTERNOS'!A:D,3,FALSE),0)</f>
        <v>0</v>
      </c>
    </row>
    <row r="93" spans="1:22" x14ac:dyDescent="0.25">
      <c r="A93" s="1">
        <v>37652</v>
      </c>
      <c r="B93" s="3" t="s">
        <v>0</v>
      </c>
      <c r="C93" s="2">
        <v>37622</v>
      </c>
      <c r="D93" s="5">
        <f>YEAR(Tabla1[[#This Row],[FECHA]])</f>
        <v>2003</v>
      </c>
      <c r="E93" s="5">
        <f>IFERROR(VLOOKUP(Tabla1[[#This Row],[FECHA]],'COMPARENDOS TOTALES'!A:D,4,FALSE),0)</f>
        <v>0</v>
      </c>
      <c r="F93" s="9">
        <f>IFERROR(VLOOKUP(Tabla1[[#This Row],[FECHA]],'COMPARENDOS TOTALES'!A:D,3,FALSE),0)</f>
        <v>0</v>
      </c>
      <c r="G93" s="5">
        <f>IFERROR(VLOOKUP(Tabla1[[#This Row],[FECHA]],EXONERACIONES!A:D,4,FALSE),0)</f>
        <v>0</v>
      </c>
      <c r="H93" s="9">
        <f>IFERROR(VLOOKUP(Tabla1[[#This Row],[FECHA]],EXONERACIONES!A:D,3,FALSE),0)</f>
        <v>0</v>
      </c>
      <c r="I93" s="5">
        <f>IFERROR(VLOOKUP(Tabla1[[#This Row],[FECHA]],'SIMIT CON RES'!A:D,4,FALSE),0)</f>
        <v>0</v>
      </c>
      <c r="J93" s="9">
        <f>IFERROR(VLOOKUP(Tabla1[[#This Row],[FECHA]],'SIMIT CON RES'!A:D,3,FALSE),0)</f>
        <v>0</v>
      </c>
      <c r="K93">
        <f>IFERROR(VLOOKUP(Tabla1[[#This Row],[FECHA]],'SIMIT SIN RES'!A:D,4,FALSE),0)</f>
        <v>0</v>
      </c>
      <c r="L93" s="9">
        <f>IFERROR(VLOOKUP(Tabla1[[#This Row],[FECHA]],'SIMIT SIN RES'!A:D,3,FALSE),0)</f>
        <v>0</v>
      </c>
      <c r="M93" s="5">
        <f>IFERROR(VLOOKUP(Tabla1[[#This Row],[FECHA]],'RECAUDOS DE COMPARENDOS'!A:D,4,FALSE),0)</f>
        <v>0</v>
      </c>
      <c r="N93" s="9">
        <f>IFERROR(VLOOKUP(Tabla1[[#This Row],[FECHA]],'RECAUDOS DE COMPARENDOS'!A:D,3,FALSE),0)</f>
        <v>0</v>
      </c>
      <c r="O93" s="5">
        <f>IFERROR(VLOOKUP(Tabla1[[#This Row],[FECHA]],'RECAUDOS DE RESOLUCIONES'!A:D,4,FALSE),0)</f>
        <v>0</v>
      </c>
      <c r="P93" s="9">
        <f>IFERROR(VLOOKUP(Tabla1[[#This Row],[FECHA]],'RECAUDOS DE RESOLUCIONES'!A:D,3,FALSE),0)</f>
        <v>0</v>
      </c>
      <c r="Q9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9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93" s="11">
        <f>IFERROR(VLOOKUP(Tabla1[[#This Row],[FECHA]],'RECAUDOS LOCALES'!A:D,4,FALSE),0)</f>
        <v>0</v>
      </c>
      <c r="T93" s="9">
        <f>IFERROR(VLOOKUP(Tabla1[[#This Row],[FECHA]],'RECAUDOS LOCALES'!A:D,3,FALSE),0)</f>
        <v>0</v>
      </c>
      <c r="U93" s="11">
        <f>IFERROR(VLOOKUP(Tabla1[[#This Row],[FECHA]],'RECAUDOS EXTERNOS'!A:D,4,FALSE),0)</f>
        <v>0</v>
      </c>
      <c r="V93" s="9">
        <f>IFERROR(VLOOKUP(Tabla1[[#This Row],[FECHA]],'RECAUDOS EXTERNOS'!A:D,3,FALSE),0)</f>
        <v>0</v>
      </c>
    </row>
    <row r="94" spans="1:22" x14ac:dyDescent="0.25">
      <c r="A94" s="1">
        <v>37653</v>
      </c>
      <c r="B94" s="3" t="s">
        <v>5</v>
      </c>
      <c r="C94" s="2">
        <v>37653</v>
      </c>
      <c r="D94" s="5">
        <f>YEAR(Tabla1[[#This Row],[FECHA]])</f>
        <v>2003</v>
      </c>
      <c r="E94" s="5">
        <f>IFERROR(VLOOKUP(Tabla1[[#This Row],[FECHA]],'COMPARENDOS TOTALES'!A:D,4,FALSE),0)</f>
        <v>0</v>
      </c>
      <c r="F94" s="9">
        <f>IFERROR(VLOOKUP(Tabla1[[#This Row],[FECHA]],'COMPARENDOS TOTALES'!A:D,3,FALSE),0)</f>
        <v>0</v>
      </c>
      <c r="G94" s="5">
        <f>IFERROR(VLOOKUP(Tabla1[[#This Row],[FECHA]],EXONERACIONES!A:D,4,FALSE),0)</f>
        <v>0</v>
      </c>
      <c r="H94" s="9">
        <f>IFERROR(VLOOKUP(Tabla1[[#This Row],[FECHA]],EXONERACIONES!A:D,3,FALSE),0)</f>
        <v>0</v>
      </c>
      <c r="I94" s="5">
        <f>IFERROR(VLOOKUP(Tabla1[[#This Row],[FECHA]],'SIMIT CON RES'!A:D,4,FALSE),0)</f>
        <v>0</v>
      </c>
      <c r="J94" s="9">
        <f>IFERROR(VLOOKUP(Tabla1[[#This Row],[FECHA]],'SIMIT CON RES'!A:D,3,FALSE),0)</f>
        <v>0</v>
      </c>
      <c r="K94">
        <f>IFERROR(VLOOKUP(Tabla1[[#This Row],[FECHA]],'SIMIT SIN RES'!A:D,4,FALSE),0)</f>
        <v>0</v>
      </c>
      <c r="L94" s="9">
        <f>IFERROR(VLOOKUP(Tabla1[[#This Row],[FECHA]],'SIMIT SIN RES'!A:D,3,FALSE),0)</f>
        <v>0</v>
      </c>
      <c r="M94" s="5">
        <f>IFERROR(VLOOKUP(Tabla1[[#This Row],[FECHA]],'RECAUDOS DE COMPARENDOS'!A:D,4,FALSE),0)</f>
        <v>0</v>
      </c>
      <c r="N94" s="9">
        <f>IFERROR(VLOOKUP(Tabla1[[#This Row],[FECHA]],'RECAUDOS DE COMPARENDOS'!A:D,3,FALSE),0)</f>
        <v>0</v>
      </c>
      <c r="O94" s="5">
        <f>IFERROR(VLOOKUP(Tabla1[[#This Row],[FECHA]],'RECAUDOS DE RESOLUCIONES'!A:D,4,FALSE),0)</f>
        <v>0</v>
      </c>
      <c r="P94" s="9">
        <f>IFERROR(VLOOKUP(Tabla1[[#This Row],[FECHA]],'RECAUDOS DE RESOLUCIONES'!A:D,3,FALSE),0)</f>
        <v>0</v>
      </c>
      <c r="Q9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9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94" s="11">
        <f>IFERROR(VLOOKUP(Tabla1[[#This Row],[FECHA]],'RECAUDOS LOCALES'!A:D,4,FALSE),0)</f>
        <v>0</v>
      </c>
      <c r="T94" s="9">
        <f>IFERROR(VLOOKUP(Tabla1[[#This Row],[FECHA]],'RECAUDOS LOCALES'!A:D,3,FALSE),0)</f>
        <v>0</v>
      </c>
      <c r="U94" s="11">
        <f>IFERROR(VLOOKUP(Tabla1[[#This Row],[FECHA]],'RECAUDOS EXTERNOS'!A:D,4,FALSE),0)</f>
        <v>0</v>
      </c>
      <c r="V94" s="9">
        <f>IFERROR(VLOOKUP(Tabla1[[#This Row],[FECHA]],'RECAUDOS EXTERNOS'!A:D,3,FALSE),0)</f>
        <v>0</v>
      </c>
    </row>
    <row r="95" spans="1:22" x14ac:dyDescent="0.25">
      <c r="A95" s="1">
        <v>37654</v>
      </c>
      <c r="B95" s="3" t="s">
        <v>4</v>
      </c>
      <c r="C95" s="2">
        <v>37653</v>
      </c>
      <c r="D95" s="5">
        <f>YEAR(Tabla1[[#This Row],[FECHA]])</f>
        <v>2003</v>
      </c>
      <c r="E95" s="5">
        <f>IFERROR(VLOOKUP(Tabla1[[#This Row],[FECHA]],'COMPARENDOS TOTALES'!A:D,4,FALSE),0)</f>
        <v>0</v>
      </c>
      <c r="F95" s="9">
        <f>IFERROR(VLOOKUP(Tabla1[[#This Row],[FECHA]],'COMPARENDOS TOTALES'!A:D,3,FALSE),0)</f>
        <v>0</v>
      </c>
      <c r="G95" s="5">
        <f>IFERROR(VLOOKUP(Tabla1[[#This Row],[FECHA]],EXONERACIONES!A:D,4,FALSE),0)</f>
        <v>0</v>
      </c>
      <c r="H95" s="9">
        <f>IFERROR(VLOOKUP(Tabla1[[#This Row],[FECHA]],EXONERACIONES!A:D,3,FALSE),0)</f>
        <v>0</v>
      </c>
      <c r="I95" s="5">
        <f>IFERROR(VLOOKUP(Tabla1[[#This Row],[FECHA]],'SIMIT CON RES'!A:D,4,FALSE),0)</f>
        <v>0</v>
      </c>
      <c r="J95" s="9">
        <f>IFERROR(VLOOKUP(Tabla1[[#This Row],[FECHA]],'SIMIT CON RES'!A:D,3,FALSE),0)</f>
        <v>0</v>
      </c>
      <c r="K95">
        <f>IFERROR(VLOOKUP(Tabla1[[#This Row],[FECHA]],'SIMIT SIN RES'!A:D,4,FALSE),0)</f>
        <v>0</v>
      </c>
      <c r="L95" s="9">
        <f>IFERROR(VLOOKUP(Tabla1[[#This Row],[FECHA]],'SIMIT SIN RES'!A:D,3,FALSE),0)</f>
        <v>0</v>
      </c>
      <c r="M95" s="5">
        <f>IFERROR(VLOOKUP(Tabla1[[#This Row],[FECHA]],'RECAUDOS DE COMPARENDOS'!A:D,4,FALSE),0)</f>
        <v>0</v>
      </c>
      <c r="N95" s="9">
        <f>IFERROR(VLOOKUP(Tabla1[[#This Row],[FECHA]],'RECAUDOS DE COMPARENDOS'!A:D,3,FALSE),0)</f>
        <v>0</v>
      </c>
      <c r="O95" s="5">
        <f>IFERROR(VLOOKUP(Tabla1[[#This Row],[FECHA]],'RECAUDOS DE RESOLUCIONES'!A:D,4,FALSE),0)</f>
        <v>0</v>
      </c>
      <c r="P95" s="9">
        <f>IFERROR(VLOOKUP(Tabla1[[#This Row],[FECHA]],'RECAUDOS DE RESOLUCIONES'!A:D,3,FALSE),0)</f>
        <v>0</v>
      </c>
      <c r="Q9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9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95" s="11">
        <f>IFERROR(VLOOKUP(Tabla1[[#This Row],[FECHA]],'RECAUDOS LOCALES'!A:D,4,FALSE),0)</f>
        <v>0</v>
      </c>
      <c r="T95" s="9">
        <f>IFERROR(VLOOKUP(Tabla1[[#This Row],[FECHA]],'RECAUDOS LOCALES'!A:D,3,FALSE),0)</f>
        <v>0</v>
      </c>
      <c r="U95" s="11">
        <f>IFERROR(VLOOKUP(Tabla1[[#This Row],[FECHA]],'RECAUDOS EXTERNOS'!A:D,4,FALSE),0)</f>
        <v>0</v>
      </c>
      <c r="V95" s="9">
        <f>IFERROR(VLOOKUP(Tabla1[[#This Row],[FECHA]],'RECAUDOS EXTERNOS'!A:D,3,FALSE),0)</f>
        <v>0</v>
      </c>
    </row>
    <row r="96" spans="1:22" x14ac:dyDescent="0.25">
      <c r="A96" s="1">
        <v>37655</v>
      </c>
      <c r="B96" s="3" t="s">
        <v>1</v>
      </c>
      <c r="C96" s="2">
        <v>37653</v>
      </c>
      <c r="D96" s="5">
        <f>YEAR(Tabla1[[#This Row],[FECHA]])</f>
        <v>2003</v>
      </c>
      <c r="E96" s="5">
        <f>IFERROR(VLOOKUP(Tabla1[[#This Row],[FECHA]],'COMPARENDOS TOTALES'!A:D,4,FALSE),0)</f>
        <v>0</v>
      </c>
      <c r="F96" s="9">
        <f>IFERROR(VLOOKUP(Tabla1[[#This Row],[FECHA]],'COMPARENDOS TOTALES'!A:D,3,FALSE),0)</f>
        <v>0</v>
      </c>
      <c r="G96" s="5">
        <f>IFERROR(VLOOKUP(Tabla1[[#This Row],[FECHA]],EXONERACIONES!A:D,4,FALSE),0)</f>
        <v>0</v>
      </c>
      <c r="H96" s="9">
        <f>IFERROR(VLOOKUP(Tabla1[[#This Row],[FECHA]],EXONERACIONES!A:D,3,FALSE),0)</f>
        <v>0</v>
      </c>
      <c r="I96" s="5">
        <f>IFERROR(VLOOKUP(Tabla1[[#This Row],[FECHA]],'SIMIT CON RES'!A:D,4,FALSE),0)</f>
        <v>0</v>
      </c>
      <c r="J96" s="9">
        <f>IFERROR(VLOOKUP(Tabla1[[#This Row],[FECHA]],'SIMIT CON RES'!A:D,3,FALSE),0)</f>
        <v>0</v>
      </c>
      <c r="K96">
        <f>IFERROR(VLOOKUP(Tabla1[[#This Row],[FECHA]],'SIMIT SIN RES'!A:D,4,FALSE),0)</f>
        <v>0</v>
      </c>
      <c r="L96" s="9">
        <f>IFERROR(VLOOKUP(Tabla1[[#This Row],[FECHA]],'SIMIT SIN RES'!A:D,3,FALSE),0)</f>
        <v>0</v>
      </c>
      <c r="M96" s="5">
        <f>IFERROR(VLOOKUP(Tabla1[[#This Row],[FECHA]],'RECAUDOS DE COMPARENDOS'!A:D,4,FALSE),0)</f>
        <v>0</v>
      </c>
      <c r="N96" s="9">
        <f>IFERROR(VLOOKUP(Tabla1[[#This Row],[FECHA]],'RECAUDOS DE COMPARENDOS'!A:D,3,FALSE),0)</f>
        <v>0</v>
      </c>
      <c r="O96" s="5">
        <f>IFERROR(VLOOKUP(Tabla1[[#This Row],[FECHA]],'RECAUDOS DE RESOLUCIONES'!A:D,4,FALSE),0)</f>
        <v>0</v>
      </c>
      <c r="P96" s="9">
        <f>IFERROR(VLOOKUP(Tabla1[[#This Row],[FECHA]],'RECAUDOS DE RESOLUCIONES'!A:D,3,FALSE),0)</f>
        <v>0</v>
      </c>
      <c r="Q9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9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96" s="11">
        <f>IFERROR(VLOOKUP(Tabla1[[#This Row],[FECHA]],'RECAUDOS LOCALES'!A:D,4,FALSE),0)</f>
        <v>0</v>
      </c>
      <c r="T96" s="9">
        <f>IFERROR(VLOOKUP(Tabla1[[#This Row],[FECHA]],'RECAUDOS LOCALES'!A:D,3,FALSE),0)</f>
        <v>0</v>
      </c>
      <c r="U96" s="11">
        <f>IFERROR(VLOOKUP(Tabla1[[#This Row],[FECHA]],'RECAUDOS EXTERNOS'!A:D,4,FALSE),0)</f>
        <v>0</v>
      </c>
      <c r="V96" s="9">
        <f>IFERROR(VLOOKUP(Tabla1[[#This Row],[FECHA]],'RECAUDOS EXTERNOS'!A:D,3,FALSE),0)</f>
        <v>0</v>
      </c>
    </row>
    <row r="97" spans="1:22" x14ac:dyDescent="0.25">
      <c r="A97" s="1">
        <v>37656</v>
      </c>
      <c r="B97" s="3" t="s">
        <v>2</v>
      </c>
      <c r="C97" s="2">
        <v>37653</v>
      </c>
      <c r="D97" s="5">
        <f>YEAR(Tabla1[[#This Row],[FECHA]])</f>
        <v>2003</v>
      </c>
      <c r="E97" s="5">
        <f>IFERROR(VLOOKUP(Tabla1[[#This Row],[FECHA]],'COMPARENDOS TOTALES'!A:D,4,FALSE),0)</f>
        <v>0</v>
      </c>
      <c r="F97" s="9">
        <f>IFERROR(VLOOKUP(Tabla1[[#This Row],[FECHA]],'COMPARENDOS TOTALES'!A:D,3,FALSE),0)</f>
        <v>0</v>
      </c>
      <c r="G97" s="5">
        <f>IFERROR(VLOOKUP(Tabla1[[#This Row],[FECHA]],EXONERACIONES!A:D,4,FALSE),0)</f>
        <v>0</v>
      </c>
      <c r="H97" s="9">
        <f>IFERROR(VLOOKUP(Tabla1[[#This Row],[FECHA]],EXONERACIONES!A:D,3,FALSE),0)</f>
        <v>0</v>
      </c>
      <c r="I97" s="5">
        <f>IFERROR(VLOOKUP(Tabla1[[#This Row],[FECHA]],'SIMIT CON RES'!A:D,4,FALSE),0)</f>
        <v>0</v>
      </c>
      <c r="J97" s="9">
        <f>IFERROR(VLOOKUP(Tabla1[[#This Row],[FECHA]],'SIMIT CON RES'!A:D,3,FALSE),0)</f>
        <v>0</v>
      </c>
      <c r="K97">
        <f>IFERROR(VLOOKUP(Tabla1[[#This Row],[FECHA]],'SIMIT SIN RES'!A:D,4,FALSE),0)</f>
        <v>0</v>
      </c>
      <c r="L97" s="9">
        <f>IFERROR(VLOOKUP(Tabla1[[#This Row],[FECHA]],'SIMIT SIN RES'!A:D,3,FALSE),0)</f>
        <v>0</v>
      </c>
      <c r="M97" s="5">
        <f>IFERROR(VLOOKUP(Tabla1[[#This Row],[FECHA]],'RECAUDOS DE COMPARENDOS'!A:D,4,FALSE),0)</f>
        <v>0</v>
      </c>
      <c r="N97" s="9">
        <f>IFERROR(VLOOKUP(Tabla1[[#This Row],[FECHA]],'RECAUDOS DE COMPARENDOS'!A:D,3,FALSE),0)</f>
        <v>0</v>
      </c>
      <c r="O97" s="5">
        <f>IFERROR(VLOOKUP(Tabla1[[#This Row],[FECHA]],'RECAUDOS DE RESOLUCIONES'!A:D,4,FALSE),0)</f>
        <v>0</v>
      </c>
      <c r="P97" s="9">
        <f>IFERROR(VLOOKUP(Tabla1[[#This Row],[FECHA]],'RECAUDOS DE RESOLUCIONES'!A:D,3,FALSE),0)</f>
        <v>0</v>
      </c>
      <c r="Q9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9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97" s="11">
        <f>IFERROR(VLOOKUP(Tabla1[[#This Row],[FECHA]],'RECAUDOS LOCALES'!A:D,4,FALSE),0)</f>
        <v>0</v>
      </c>
      <c r="T97" s="9">
        <f>IFERROR(VLOOKUP(Tabla1[[#This Row],[FECHA]],'RECAUDOS LOCALES'!A:D,3,FALSE),0)</f>
        <v>0</v>
      </c>
      <c r="U97" s="11">
        <f>IFERROR(VLOOKUP(Tabla1[[#This Row],[FECHA]],'RECAUDOS EXTERNOS'!A:D,4,FALSE),0)</f>
        <v>0</v>
      </c>
      <c r="V97" s="9">
        <f>IFERROR(VLOOKUP(Tabla1[[#This Row],[FECHA]],'RECAUDOS EXTERNOS'!A:D,3,FALSE),0)</f>
        <v>0</v>
      </c>
    </row>
    <row r="98" spans="1:22" x14ac:dyDescent="0.25">
      <c r="A98" s="1">
        <v>37657</v>
      </c>
      <c r="B98" s="3" t="s">
        <v>3</v>
      </c>
      <c r="C98" s="2">
        <v>37653</v>
      </c>
      <c r="D98" s="5">
        <f>YEAR(Tabla1[[#This Row],[FECHA]])</f>
        <v>2003</v>
      </c>
      <c r="E98" s="5">
        <f>IFERROR(VLOOKUP(Tabla1[[#This Row],[FECHA]],'COMPARENDOS TOTALES'!A:D,4,FALSE),0)</f>
        <v>0</v>
      </c>
      <c r="F98" s="9">
        <f>IFERROR(VLOOKUP(Tabla1[[#This Row],[FECHA]],'COMPARENDOS TOTALES'!A:D,3,FALSE),0)</f>
        <v>0</v>
      </c>
      <c r="G98" s="5">
        <f>IFERROR(VLOOKUP(Tabla1[[#This Row],[FECHA]],EXONERACIONES!A:D,4,FALSE),0)</f>
        <v>0</v>
      </c>
      <c r="H98" s="9">
        <f>IFERROR(VLOOKUP(Tabla1[[#This Row],[FECHA]],EXONERACIONES!A:D,3,FALSE),0)</f>
        <v>0</v>
      </c>
      <c r="I98" s="5">
        <f>IFERROR(VLOOKUP(Tabla1[[#This Row],[FECHA]],'SIMIT CON RES'!A:D,4,FALSE),0)</f>
        <v>0</v>
      </c>
      <c r="J98" s="9">
        <f>IFERROR(VLOOKUP(Tabla1[[#This Row],[FECHA]],'SIMIT CON RES'!A:D,3,FALSE),0)</f>
        <v>0</v>
      </c>
      <c r="K98">
        <f>IFERROR(VLOOKUP(Tabla1[[#This Row],[FECHA]],'SIMIT SIN RES'!A:D,4,FALSE),0)</f>
        <v>0</v>
      </c>
      <c r="L98" s="9">
        <f>IFERROR(VLOOKUP(Tabla1[[#This Row],[FECHA]],'SIMIT SIN RES'!A:D,3,FALSE),0)</f>
        <v>0</v>
      </c>
      <c r="M98" s="5">
        <f>IFERROR(VLOOKUP(Tabla1[[#This Row],[FECHA]],'RECAUDOS DE COMPARENDOS'!A:D,4,FALSE),0)</f>
        <v>0</v>
      </c>
      <c r="N98" s="9">
        <f>IFERROR(VLOOKUP(Tabla1[[#This Row],[FECHA]],'RECAUDOS DE COMPARENDOS'!A:D,3,FALSE),0)</f>
        <v>0</v>
      </c>
      <c r="O98" s="5">
        <f>IFERROR(VLOOKUP(Tabla1[[#This Row],[FECHA]],'RECAUDOS DE RESOLUCIONES'!A:D,4,FALSE),0)</f>
        <v>0</v>
      </c>
      <c r="P98" s="9">
        <f>IFERROR(VLOOKUP(Tabla1[[#This Row],[FECHA]],'RECAUDOS DE RESOLUCIONES'!A:D,3,FALSE),0)</f>
        <v>0</v>
      </c>
      <c r="Q9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9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98" s="11">
        <f>IFERROR(VLOOKUP(Tabla1[[#This Row],[FECHA]],'RECAUDOS LOCALES'!A:D,4,FALSE),0)</f>
        <v>0</v>
      </c>
      <c r="T98" s="9">
        <f>IFERROR(VLOOKUP(Tabla1[[#This Row],[FECHA]],'RECAUDOS LOCALES'!A:D,3,FALSE),0)</f>
        <v>0</v>
      </c>
      <c r="U98" s="11">
        <f>IFERROR(VLOOKUP(Tabla1[[#This Row],[FECHA]],'RECAUDOS EXTERNOS'!A:D,4,FALSE),0)</f>
        <v>0</v>
      </c>
      <c r="V98" s="9">
        <f>IFERROR(VLOOKUP(Tabla1[[#This Row],[FECHA]],'RECAUDOS EXTERNOS'!A:D,3,FALSE),0)</f>
        <v>0</v>
      </c>
    </row>
    <row r="99" spans="1:22" x14ac:dyDescent="0.25">
      <c r="A99" s="1">
        <v>37658</v>
      </c>
      <c r="B99" s="3" t="s">
        <v>6</v>
      </c>
      <c r="C99" s="2">
        <v>37653</v>
      </c>
      <c r="D99" s="5">
        <f>YEAR(Tabla1[[#This Row],[FECHA]])</f>
        <v>2003</v>
      </c>
      <c r="E99" s="5">
        <f>IFERROR(VLOOKUP(Tabla1[[#This Row],[FECHA]],'COMPARENDOS TOTALES'!A:D,4,FALSE),0)</f>
        <v>0</v>
      </c>
      <c r="F99" s="9">
        <f>IFERROR(VLOOKUP(Tabla1[[#This Row],[FECHA]],'COMPARENDOS TOTALES'!A:D,3,FALSE),0)</f>
        <v>0</v>
      </c>
      <c r="G99" s="5">
        <f>IFERROR(VLOOKUP(Tabla1[[#This Row],[FECHA]],EXONERACIONES!A:D,4,FALSE),0)</f>
        <v>0</v>
      </c>
      <c r="H99" s="9">
        <f>IFERROR(VLOOKUP(Tabla1[[#This Row],[FECHA]],EXONERACIONES!A:D,3,FALSE),0)</f>
        <v>0</v>
      </c>
      <c r="I99" s="5">
        <f>IFERROR(VLOOKUP(Tabla1[[#This Row],[FECHA]],'SIMIT CON RES'!A:D,4,FALSE),0)</f>
        <v>0</v>
      </c>
      <c r="J99" s="9">
        <f>IFERROR(VLOOKUP(Tabla1[[#This Row],[FECHA]],'SIMIT CON RES'!A:D,3,FALSE),0)</f>
        <v>0</v>
      </c>
      <c r="K99">
        <f>IFERROR(VLOOKUP(Tabla1[[#This Row],[FECHA]],'SIMIT SIN RES'!A:D,4,FALSE),0)</f>
        <v>0</v>
      </c>
      <c r="L99" s="9">
        <f>IFERROR(VLOOKUP(Tabla1[[#This Row],[FECHA]],'SIMIT SIN RES'!A:D,3,FALSE),0)</f>
        <v>0</v>
      </c>
      <c r="M99" s="5">
        <f>IFERROR(VLOOKUP(Tabla1[[#This Row],[FECHA]],'RECAUDOS DE COMPARENDOS'!A:D,4,FALSE),0)</f>
        <v>0</v>
      </c>
      <c r="N99" s="9">
        <f>IFERROR(VLOOKUP(Tabla1[[#This Row],[FECHA]],'RECAUDOS DE COMPARENDOS'!A:D,3,FALSE),0)</f>
        <v>0</v>
      </c>
      <c r="O99" s="5">
        <f>IFERROR(VLOOKUP(Tabla1[[#This Row],[FECHA]],'RECAUDOS DE RESOLUCIONES'!A:D,4,FALSE),0)</f>
        <v>0</v>
      </c>
      <c r="P99" s="9">
        <f>IFERROR(VLOOKUP(Tabla1[[#This Row],[FECHA]],'RECAUDOS DE RESOLUCIONES'!A:D,3,FALSE),0)</f>
        <v>0</v>
      </c>
      <c r="Q9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9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99" s="11">
        <f>IFERROR(VLOOKUP(Tabla1[[#This Row],[FECHA]],'RECAUDOS LOCALES'!A:D,4,FALSE),0)</f>
        <v>0</v>
      </c>
      <c r="T99" s="9">
        <f>IFERROR(VLOOKUP(Tabla1[[#This Row],[FECHA]],'RECAUDOS LOCALES'!A:D,3,FALSE),0)</f>
        <v>0</v>
      </c>
      <c r="U99" s="11">
        <f>IFERROR(VLOOKUP(Tabla1[[#This Row],[FECHA]],'RECAUDOS EXTERNOS'!A:D,4,FALSE),0)</f>
        <v>0</v>
      </c>
      <c r="V99" s="9">
        <f>IFERROR(VLOOKUP(Tabla1[[#This Row],[FECHA]],'RECAUDOS EXTERNOS'!A:D,3,FALSE),0)</f>
        <v>0</v>
      </c>
    </row>
    <row r="100" spans="1:22" x14ac:dyDescent="0.25">
      <c r="A100" s="1">
        <v>37659</v>
      </c>
      <c r="B100" s="3" t="s">
        <v>0</v>
      </c>
      <c r="C100" s="2">
        <v>37653</v>
      </c>
      <c r="D100" s="5">
        <f>YEAR(Tabla1[[#This Row],[FECHA]])</f>
        <v>2003</v>
      </c>
      <c r="E100" s="5">
        <f>IFERROR(VLOOKUP(Tabla1[[#This Row],[FECHA]],'COMPARENDOS TOTALES'!A:D,4,FALSE),0)</f>
        <v>0</v>
      </c>
      <c r="F100" s="9">
        <f>IFERROR(VLOOKUP(Tabla1[[#This Row],[FECHA]],'COMPARENDOS TOTALES'!A:D,3,FALSE),0)</f>
        <v>0</v>
      </c>
      <c r="G100" s="5">
        <f>IFERROR(VLOOKUP(Tabla1[[#This Row],[FECHA]],EXONERACIONES!A:D,4,FALSE),0)</f>
        <v>0</v>
      </c>
      <c r="H100" s="9">
        <f>IFERROR(VLOOKUP(Tabla1[[#This Row],[FECHA]],EXONERACIONES!A:D,3,FALSE),0)</f>
        <v>0</v>
      </c>
      <c r="I100" s="5">
        <f>IFERROR(VLOOKUP(Tabla1[[#This Row],[FECHA]],'SIMIT CON RES'!A:D,4,FALSE),0)</f>
        <v>0</v>
      </c>
      <c r="J100" s="9">
        <f>IFERROR(VLOOKUP(Tabla1[[#This Row],[FECHA]],'SIMIT CON RES'!A:D,3,FALSE),0)</f>
        <v>0</v>
      </c>
      <c r="K100">
        <f>IFERROR(VLOOKUP(Tabla1[[#This Row],[FECHA]],'SIMIT SIN RES'!A:D,4,FALSE),0)</f>
        <v>0</v>
      </c>
      <c r="L100" s="9">
        <f>IFERROR(VLOOKUP(Tabla1[[#This Row],[FECHA]],'SIMIT SIN RES'!A:D,3,FALSE),0)</f>
        <v>0</v>
      </c>
      <c r="M100" s="5">
        <f>IFERROR(VLOOKUP(Tabla1[[#This Row],[FECHA]],'RECAUDOS DE COMPARENDOS'!A:D,4,FALSE),0)</f>
        <v>0</v>
      </c>
      <c r="N100" s="9">
        <f>IFERROR(VLOOKUP(Tabla1[[#This Row],[FECHA]],'RECAUDOS DE COMPARENDOS'!A:D,3,FALSE),0)</f>
        <v>0</v>
      </c>
      <c r="O100" s="5">
        <f>IFERROR(VLOOKUP(Tabla1[[#This Row],[FECHA]],'RECAUDOS DE RESOLUCIONES'!A:D,4,FALSE),0)</f>
        <v>0</v>
      </c>
      <c r="P100" s="9">
        <f>IFERROR(VLOOKUP(Tabla1[[#This Row],[FECHA]],'RECAUDOS DE RESOLUCIONES'!A:D,3,FALSE),0)</f>
        <v>0</v>
      </c>
      <c r="Q10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0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00" s="11">
        <f>IFERROR(VLOOKUP(Tabla1[[#This Row],[FECHA]],'RECAUDOS LOCALES'!A:D,4,FALSE),0)</f>
        <v>0</v>
      </c>
      <c r="T100" s="9">
        <f>IFERROR(VLOOKUP(Tabla1[[#This Row],[FECHA]],'RECAUDOS LOCALES'!A:D,3,FALSE),0)</f>
        <v>0</v>
      </c>
      <c r="U100" s="11">
        <f>IFERROR(VLOOKUP(Tabla1[[#This Row],[FECHA]],'RECAUDOS EXTERNOS'!A:D,4,FALSE),0)</f>
        <v>0</v>
      </c>
      <c r="V100" s="9">
        <f>IFERROR(VLOOKUP(Tabla1[[#This Row],[FECHA]],'RECAUDOS EXTERNOS'!A:D,3,FALSE),0)</f>
        <v>0</v>
      </c>
    </row>
    <row r="101" spans="1:22" x14ac:dyDescent="0.25">
      <c r="A101" s="1">
        <v>37660</v>
      </c>
      <c r="B101" s="3" t="s">
        <v>5</v>
      </c>
      <c r="C101" s="2">
        <v>37653</v>
      </c>
      <c r="D101" s="5">
        <f>YEAR(Tabla1[[#This Row],[FECHA]])</f>
        <v>2003</v>
      </c>
      <c r="E101" s="5">
        <f>IFERROR(VLOOKUP(Tabla1[[#This Row],[FECHA]],'COMPARENDOS TOTALES'!A:D,4,FALSE),0)</f>
        <v>0</v>
      </c>
      <c r="F101" s="9">
        <f>IFERROR(VLOOKUP(Tabla1[[#This Row],[FECHA]],'COMPARENDOS TOTALES'!A:D,3,FALSE),0)</f>
        <v>0</v>
      </c>
      <c r="G101" s="5">
        <f>IFERROR(VLOOKUP(Tabla1[[#This Row],[FECHA]],EXONERACIONES!A:D,4,FALSE),0)</f>
        <v>0</v>
      </c>
      <c r="H101" s="9">
        <f>IFERROR(VLOOKUP(Tabla1[[#This Row],[FECHA]],EXONERACIONES!A:D,3,FALSE),0)</f>
        <v>0</v>
      </c>
      <c r="I101" s="5">
        <f>IFERROR(VLOOKUP(Tabla1[[#This Row],[FECHA]],'SIMIT CON RES'!A:D,4,FALSE),0)</f>
        <v>0</v>
      </c>
      <c r="J101" s="9">
        <f>IFERROR(VLOOKUP(Tabla1[[#This Row],[FECHA]],'SIMIT CON RES'!A:D,3,FALSE),0)</f>
        <v>0</v>
      </c>
      <c r="K101">
        <f>IFERROR(VLOOKUP(Tabla1[[#This Row],[FECHA]],'SIMIT SIN RES'!A:D,4,FALSE),0)</f>
        <v>0</v>
      </c>
      <c r="L101" s="9">
        <f>IFERROR(VLOOKUP(Tabla1[[#This Row],[FECHA]],'SIMIT SIN RES'!A:D,3,FALSE),0)</f>
        <v>0</v>
      </c>
      <c r="M101" s="5">
        <f>IFERROR(VLOOKUP(Tabla1[[#This Row],[FECHA]],'RECAUDOS DE COMPARENDOS'!A:D,4,FALSE),0)</f>
        <v>0</v>
      </c>
      <c r="N101" s="9">
        <f>IFERROR(VLOOKUP(Tabla1[[#This Row],[FECHA]],'RECAUDOS DE COMPARENDOS'!A:D,3,FALSE),0)</f>
        <v>0</v>
      </c>
      <c r="O101" s="5">
        <f>IFERROR(VLOOKUP(Tabla1[[#This Row],[FECHA]],'RECAUDOS DE RESOLUCIONES'!A:D,4,FALSE),0)</f>
        <v>0</v>
      </c>
      <c r="P101" s="9">
        <f>IFERROR(VLOOKUP(Tabla1[[#This Row],[FECHA]],'RECAUDOS DE RESOLUCIONES'!A:D,3,FALSE),0)</f>
        <v>0</v>
      </c>
      <c r="Q10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0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01" s="11">
        <f>IFERROR(VLOOKUP(Tabla1[[#This Row],[FECHA]],'RECAUDOS LOCALES'!A:D,4,FALSE),0)</f>
        <v>0</v>
      </c>
      <c r="T101" s="9">
        <f>IFERROR(VLOOKUP(Tabla1[[#This Row],[FECHA]],'RECAUDOS LOCALES'!A:D,3,FALSE),0)</f>
        <v>0</v>
      </c>
      <c r="U101" s="11">
        <f>IFERROR(VLOOKUP(Tabla1[[#This Row],[FECHA]],'RECAUDOS EXTERNOS'!A:D,4,FALSE),0)</f>
        <v>0</v>
      </c>
      <c r="V101" s="9">
        <f>IFERROR(VLOOKUP(Tabla1[[#This Row],[FECHA]],'RECAUDOS EXTERNOS'!A:D,3,FALSE),0)</f>
        <v>0</v>
      </c>
    </row>
    <row r="102" spans="1:22" x14ac:dyDescent="0.25">
      <c r="A102" s="1">
        <v>37661</v>
      </c>
      <c r="B102" s="3" t="s">
        <v>4</v>
      </c>
      <c r="C102" s="2">
        <v>37653</v>
      </c>
      <c r="D102" s="5">
        <f>YEAR(Tabla1[[#This Row],[FECHA]])</f>
        <v>2003</v>
      </c>
      <c r="E102" s="5">
        <f>IFERROR(VLOOKUP(Tabla1[[#This Row],[FECHA]],'COMPARENDOS TOTALES'!A:D,4,FALSE),0)</f>
        <v>0</v>
      </c>
      <c r="F102" s="9">
        <f>IFERROR(VLOOKUP(Tabla1[[#This Row],[FECHA]],'COMPARENDOS TOTALES'!A:D,3,FALSE),0)</f>
        <v>0</v>
      </c>
      <c r="G102" s="5">
        <f>IFERROR(VLOOKUP(Tabla1[[#This Row],[FECHA]],EXONERACIONES!A:D,4,FALSE),0)</f>
        <v>0</v>
      </c>
      <c r="H102" s="9">
        <f>IFERROR(VLOOKUP(Tabla1[[#This Row],[FECHA]],EXONERACIONES!A:D,3,FALSE),0)</f>
        <v>0</v>
      </c>
      <c r="I102" s="5">
        <f>IFERROR(VLOOKUP(Tabla1[[#This Row],[FECHA]],'SIMIT CON RES'!A:D,4,FALSE),0)</f>
        <v>0</v>
      </c>
      <c r="J102" s="9">
        <f>IFERROR(VLOOKUP(Tabla1[[#This Row],[FECHA]],'SIMIT CON RES'!A:D,3,FALSE),0)</f>
        <v>0</v>
      </c>
      <c r="K102">
        <f>IFERROR(VLOOKUP(Tabla1[[#This Row],[FECHA]],'SIMIT SIN RES'!A:D,4,FALSE),0)</f>
        <v>0</v>
      </c>
      <c r="L102" s="9">
        <f>IFERROR(VLOOKUP(Tabla1[[#This Row],[FECHA]],'SIMIT SIN RES'!A:D,3,FALSE),0)</f>
        <v>0</v>
      </c>
      <c r="M102" s="5">
        <f>IFERROR(VLOOKUP(Tabla1[[#This Row],[FECHA]],'RECAUDOS DE COMPARENDOS'!A:D,4,FALSE),0)</f>
        <v>0</v>
      </c>
      <c r="N102" s="9">
        <f>IFERROR(VLOOKUP(Tabla1[[#This Row],[FECHA]],'RECAUDOS DE COMPARENDOS'!A:D,3,FALSE),0)</f>
        <v>0</v>
      </c>
      <c r="O102" s="5">
        <f>IFERROR(VLOOKUP(Tabla1[[#This Row],[FECHA]],'RECAUDOS DE RESOLUCIONES'!A:D,4,FALSE),0)</f>
        <v>0</v>
      </c>
      <c r="P102" s="9">
        <f>IFERROR(VLOOKUP(Tabla1[[#This Row],[FECHA]],'RECAUDOS DE RESOLUCIONES'!A:D,3,FALSE),0)</f>
        <v>0</v>
      </c>
      <c r="Q10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0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02" s="11">
        <f>IFERROR(VLOOKUP(Tabla1[[#This Row],[FECHA]],'RECAUDOS LOCALES'!A:D,4,FALSE),0)</f>
        <v>1</v>
      </c>
      <c r="T102" s="9">
        <f>IFERROR(VLOOKUP(Tabla1[[#This Row],[FECHA]],'RECAUDOS LOCALES'!A:D,3,FALSE),0)</f>
        <v>168200</v>
      </c>
      <c r="U102" s="11">
        <f>IFERROR(VLOOKUP(Tabla1[[#This Row],[FECHA]],'RECAUDOS EXTERNOS'!A:D,4,FALSE),0)</f>
        <v>0</v>
      </c>
      <c r="V102" s="9">
        <f>IFERROR(VLOOKUP(Tabla1[[#This Row],[FECHA]],'RECAUDOS EXTERNOS'!A:D,3,FALSE),0)</f>
        <v>0</v>
      </c>
    </row>
    <row r="103" spans="1:22" x14ac:dyDescent="0.25">
      <c r="A103" s="1">
        <v>37662</v>
      </c>
      <c r="B103" s="3" t="s">
        <v>1</v>
      </c>
      <c r="C103" s="2">
        <v>37653</v>
      </c>
      <c r="D103" s="5">
        <f>YEAR(Tabla1[[#This Row],[FECHA]])</f>
        <v>2003</v>
      </c>
      <c r="E103" s="5">
        <f>IFERROR(VLOOKUP(Tabla1[[#This Row],[FECHA]],'COMPARENDOS TOTALES'!A:D,4,FALSE),0)</f>
        <v>0</v>
      </c>
      <c r="F103" s="9">
        <f>IFERROR(VLOOKUP(Tabla1[[#This Row],[FECHA]],'COMPARENDOS TOTALES'!A:D,3,FALSE),0)</f>
        <v>0</v>
      </c>
      <c r="G103" s="5">
        <f>IFERROR(VLOOKUP(Tabla1[[#This Row],[FECHA]],EXONERACIONES!A:D,4,FALSE),0)</f>
        <v>0</v>
      </c>
      <c r="H103" s="9">
        <f>IFERROR(VLOOKUP(Tabla1[[#This Row],[FECHA]],EXONERACIONES!A:D,3,FALSE),0)</f>
        <v>0</v>
      </c>
      <c r="I103" s="5">
        <f>IFERROR(VLOOKUP(Tabla1[[#This Row],[FECHA]],'SIMIT CON RES'!A:D,4,FALSE),0)</f>
        <v>0</v>
      </c>
      <c r="J103" s="9">
        <f>IFERROR(VLOOKUP(Tabla1[[#This Row],[FECHA]],'SIMIT CON RES'!A:D,3,FALSE),0)</f>
        <v>0</v>
      </c>
      <c r="K103">
        <f>IFERROR(VLOOKUP(Tabla1[[#This Row],[FECHA]],'SIMIT SIN RES'!A:D,4,FALSE),0)</f>
        <v>0</v>
      </c>
      <c r="L103" s="9">
        <f>IFERROR(VLOOKUP(Tabla1[[#This Row],[FECHA]],'SIMIT SIN RES'!A:D,3,FALSE),0)</f>
        <v>0</v>
      </c>
      <c r="M103" s="5">
        <f>IFERROR(VLOOKUP(Tabla1[[#This Row],[FECHA]],'RECAUDOS DE COMPARENDOS'!A:D,4,FALSE),0)</f>
        <v>0</v>
      </c>
      <c r="N103" s="9">
        <f>IFERROR(VLOOKUP(Tabla1[[#This Row],[FECHA]],'RECAUDOS DE COMPARENDOS'!A:D,3,FALSE),0)</f>
        <v>0</v>
      </c>
      <c r="O103" s="5">
        <f>IFERROR(VLOOKUP(Tabla1[[#This Row],[FECHA]],'RECAUDOS DE RESOLUCIONES'!A:D,4,FALSE),0)</f>
        <v>0</v>
      </c>
      <c r="P103" s="9">
        <f>IFERROR(VLOOKUP(Tabla1[[#This Row],[FECHA]],'RECAUDOS DE RESOLUCIONES'!A:D,3,FALSE),0)</f>
        <v>0</v>
      </c>
      <c r="Q10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0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03" s="11">
        <f>IFERROR(VLOOKUP(Tabla1[[#This Row],[FECHA]],'RECAUDOS LOCALES'!A:D,4,FALSE),0)</f>
        <v>0</v>
      </c>
      <c r="T103" s="9">
        <f>IFERROR(VLOOKUP(Tabla1[[#This Row],[FECHA]],'RECAUDOS LOCALES'!A:D,3,FALSE),0)</f>
        <v>0</v>
      </c>
      <c r="U103" s="11">
        <f>IFERROR(VLOOKUP(Tabla1[[#This Row],[FECHA]],'RECAUDOS EXTERNOS'!A:D,4,FALSE),0)</f>
        <v>0</v>
      </c>
      <c r="V103" s="9">
        <f>IFERROR(VLOOKUP(Tabla1[[#This Row],[FECHA]],'RECAUDOS EXTERNOS'!A:D,3,FALSE),0)</f>
        <v>0</v>
      </c>
    </row>
    <row r="104" spans="1:22" x14ac:dyDescent="0.25">
      <c r="A104" s="1">
        <v>37663</v>
      </c>
      <c r="B104" s="3" t="s">
        <v>2</v>
      </c>
      <c r="C104" s="2">
        <v>37653</v>
      </c>
      <c r="D104" s="5">
        <f>YEAR(Tabla1[[#This Row],[FECHA]])</f>
        <v>2003</v>
      </c>
      <c r="E104" s="5">
        <f>IFERROR(VLOOKUP(Tabla1[[#This Row],[FECHA]],'COMPARENDOS TOTALES'!A:D,4,FALSE),0)</f>
        <v>0</v>
      </c>
      <c r="F104" s="9">
        <f>IFERROR(VLOOKUP(Tabla1[[#This Row],[FECHA]],'COMPARENDOS TOTALES'!A:D,3,FALSE),0)</f>
        <v>0</v>
      </c>
      <c r="G104" s="5">
        <f>IFERROR(VLOOKUP(Tabla1[[#This Row],[FECHA]],EXONERACIONES!A:D,4,FALSE),0)</f>
        <v>0</v>
      </c>
      <c r="H104" s="9">
        <f>IFERROR(VLOOKUP(Tabla1[[#This Row],[FECHA]],EXONERACIONES!A:D,3,FALSE),0)</f>
        <v>0</v>
      </c>
      <c r="I104" s="5">
        <f>IFERROR(VLOOKUP(Tabla1[[#This Row],[FECHA]],'SIMIT CON RES'!A:D,4,FALSE),0)</f>
        <v>0</v>
      </c>
      <c r="J104" s="9">
        <f>IFERROR(VLOOKUP(Tabla1[[#This Row],[FECHA]],'SIMIT CON RES'!A:D,3,FALSE),0)</f>
        <v>0</v>
      </c>
      <c r="K104">
        <f>IFERROR(VLOOKUP(Tabla1[[#This Row],[FECHA]],'SIMIT SIN RES'!A:D,4,FALSE),0)</f>
        <v>0</v>
      </c>
      <c r="L104" s="9">
        <f>IFERROR(VLOOKUP(Tabla1[[#This Row],[FECHA]],'SIMIT SIN RES'!A:D,3,FALSE),0)</f>
        <v>0</v>
      </c>
      <c r="M104" s="5">
        <f>IFERROR(VLOOKUP(Tabla1[[#This Row],[FECHA]],'RECAUDOS DE COMPARENDOS'!A:D,4,FALSE),0)</f>
        <v>0</v>
      </c>
      <c r="N104" s="9">
        <f>IFERROR(VLOOKUP(Tabla1[[#This Row],[FECHA]],'RECAUDOS DE COMPARENDOS'!A:D,3,FALSE),0)</f>
        <v>0</v>
      </c>
      <c r="O104" s="5">
        <f>IFERROR(VLOOKUP(Tabla1[[#This Row],[FECHA]],'RECAUDOS DE RESOLUCIONES'!A:D,4,FALSE),0)</f>
        <v>0</v>
      </c>
      <c r="P104" s="9">
        <f>IFERROR(VLOOKUP(Tabla1[[#This Row],[FECHA]],'RECAUDOS DE RESOLUCIONES'!A:D,3,FALSE),0)</f>
        <v>0</v>
      </c>
      <c r="Q10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0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04" s="11">
        <f>IFERROR(VLOOKUP(Tabla1[[#This Row],[FECHA]],'RECAUDOS LOCALES'!A:D,4,FALSE),0)</f>
        <v>0</v>
      </c>
      <c r="T104" s="9">
        <f>IFERROR(VLOOKUP(Tabla1[[#This Row],[FECHA]],'RECAUDOS LOCALES'!A:D,3,FALSE),0)</f>
        <v>0</v>
      </c>
      <c r="U104" s="11">
        <f>IFERROR(VLOOKUP(Tabla1[[#This Row],[FECHA]],'RECAUDOS EXTERNOS'!A:D,4,FALSE),0)</f>
        <v>0</v>
      </c>
      <c r="V104" s="9">
        <f>IFERROR(VLOOKUP(Tabla1[[#This Row],[FECHA]],'RECAUDOS EXTERNOS'!A:D,3,FALSE),0)</f>
        <v>0</v>
      </c>
    </row>
    <row r="105" spans="1:22" x14ac:dyDescent="0.25">
      <c r="A105" s="1">
        <v>37664</v>
      </c>
      <c r="B105" s="3" t="s">
        <v>3</v>
      </c>
      <c r="C105" s="2">
        <v>37653</v>
      </c>
      <c r="D105" s="5">
        <f>YEAR(Tabla1[[#This Row],[FECHA]])</f>
        <v>2003</v>
      </c>
      <c r="E105" s="5">
        <f>IFERROR(VLOOKUP(Tabla1[[#This Row],[FECHA]],'COMPARENDOS TOTALES'!A:D,4,FALSE),0)</f>
        <v>0</v>
      </c>
      <c r="F105" s="9">
        <f>IFERROR(VLOOKUP(Tabla1[[#This Row],[FECHA]],'COMPARENDOS TOTALES'!A:D,3,FALSE),0)</f>
        <v>0</v>
      </c>
      <c r="G105" s="5">
        <f>IFERROR(VLOOKUP(Tabla1[[#This Row],[FECHA]],EXONERACIONES!A:D,4,FALSE),0)</f>
        <v>0</v>
      </c>
      <c r="H105" s="9">
        <f>IFERROR(VLOOKUP(Tabla1[[#This Row],[FECHA]],EXONERACIONES!A:D,3,FALSE),0)</f>
        <v>0</v>
      </c>
      <c r="I105" s="5">
        <f>IFERROR(VLOOKUP(Tabla1[[#This Row],[FECHA]],'SIMIT CON RES'!A:D,4,FALSE),0)</f>
        <v>0</v>
      </c>
      <c r="J105" s="9">
        <f>IFERROR(VLOOKUP(Tabla1[[#This Row],[FECHA]],'SIMIT CON RES'!A:D,3,FALSE),0)</f>
        <v>0</v>
      </c>
      <c r="K105">
        <f>IFERROR(VLOOKUP(Tabla1[[#This Row],[FECHA]],'SIMIT SIN RES'!A:D,4,FALSE),0)</f>
        <v>0</v>
      </c>
      <c r="L105" s="9">
        <f>IFERROR(VLOOKUP(Tabla1[[#This Row],[FECHA]],'SIMIT SIN RES'!A:D,3,FALSE),0)</f>
        <v>0</v>
      </c>
      <c r="M105" s="5">
        <f>IFERROR(VLOOKUP(Tabla1[[#This Row],[FECHA]],'RECAUDOS DE COMPARENDOS'!A:D,4,FALSE),0)</f>
        <v>0</v>
      </c>
      <c r="N105" s="9">
        <f>IFERROR(VLOOKUP(Tabla1[[#This Row],[FECHA]],'RECAUDOS DE COMPARENDOS'!A:D,3,FALSE),0)</f>
        <v>0</v>
      </c>
      <c r="O105" s="5">
        <f>IFERROR(VLOOKUP(Tabla1[[#This Row],[FECHA]],'RECAUDOS DE RESOLUCIONES'!A:D,4,FALSE),0)</f>
        <v>0</v>
      </c>
      <c r="P105" s="9">
        <f>IFERROR(VLOOKUP(Tabla1[[#This Row],[FECHA]],'RECAUDOS DE RESOLUCIONES'!A:D,3,FALSE),0)</f>
        <v>0</v>
      </c>
      <c r="Q10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0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05" s="11">
        <f>IFERROR(VLOOKUP(Tabla1[[#This Row],[FECHA]],'RECAUDOS LOCALES'!A:D,4,FALSE),0)</f>
        <v>0</v>
      </c>
      <c r="T105" s="9">
        <f>IFERROR(VLOOKUP(Tabla1[[#This Row],[FECHA]],'RECAUDOS LOCALES'!A:D,3,FALSE),0)</f>
        <v>0</v>
      </c>
      <c r="U105" s="11">
        <f>IFERROR(VLOOKUP(Tabla1[[#This Row],[FECHA]],'RECAUDOS EXTERNOS'!A:D,4,FALSE),0)</f>
        <v>0</v>
      </c>
      <c r="V105" s="9">
        <f>IFERROR(VLOOKUP(Tabla1[[#This Row],[FECHA]],'RECAUDOS EXTERNOS'!A:D,3,FALSE),0)</f>
        <v>0</v>
      </c>
    </row>
    <row r="106" spans="1:22" x14ac:dyDescent="0.25">
      <c r="A106" s="1">
        <v>37665</v>
      </c>
      <c r="B106" s="3" t="s">
        <v>6</v>
      </c>
      <c r="C106" s="2">
        <v>37653</v>
      </c>
      <c r="D106" s="5">
        <f>YEAR(Tabla1[[#This Row],[FECHA]])</f>
        <v>2003</v>
      </c>
      <c r="E106" s="5">
        <f>IFERROR(VLOOKUP(Tabla1[[#This Row],[FECHA]],'COMPARENDOS TOTALES'!A:D,4,FALSE),0)</f>
        <v>0</v>
      </c>
      <c r="F106" s="9">
        <f>IFERROR(VLOOKUP(Tabla1[[#This Row],[FECHA]],'COMPARENDOS TOTALES'!A:D,3,FALSE),0)</f>
        <v>0</v>
      </c>
      <c r="G106" s="5">
        <f>IFERROR(VLOOKUP(Tabla1[[#This Row],[FECHA]],EXONERACIONES!A:D,4,FALSE),0)</f>
        <v>0</v>
      </c>
      <c r="H106" s="9">
        <f>IFERROR(VLOOKUP(Tabla1[[#This Row],[FECHA]],EXONERACIONES!A:D,3,FALSE),0)</f>
        <v>0</v>
      </c>
      <c r="I106" s="5">
        <f>IFERROR(VLOOKUP(Tabla1[[#This Row],[FECHA]],'SIMIT CON RES'!A:D,4,FALSE),0)</f>
        <v>0</v>
      </c>
      <c r="J106" s="9">
        <f>IFERROR(VLOOKUP(Tabla1[[#This Row],[FECHA]],'SIMIT CON RES'!A:D,3,FALSE),0)</f>
        <v>0</v>
      </c>
      <c r="K106">
        <f>IFERROR(VLOOKUP(Tabla1[[#This Row],[FECHA]],'SIMIT SIN RES'!A:D,4,FALSE),0)</f>
        <v>0</v>
      </c>
      <c r="L106" s="9">
        <f>IFERROR(VLOOKUP(Tabla1[[#This Row],[FECHA]],'SIMIT SIN RES'!A:D,3,FALSE),0)</f>
        <v>0</v>
      </c>
      <c r="M106" s="5">
        <f>IFERROR(VLOOKUP(Tabla1[[#This Row],[FECHA]],'RECAUDOS DE COMPARENDOS'!A:D,4,FALSE),0)</f>
        <v>0</v>
      </c>
      <c r="N106" s="9">
        <f>IFERROR(VLOOKUP(Tabla1[[#This Row],[FECHA]],'RECAUDOS DE COMPARENDOS'!A:D,3,FALSE),0)</f>
        <v>0</v>
      </c>
      <c r="O106" s="5">
        <f>IFERROR(VLOOKUP(Tabla1[[#This Row],[FECHA]],'RECAUDOS DE RESOLUCIONES'!A:D,4,FALSE),0)</f>
        <v>0</v>
      </c>
      <c r="P106" s="9">
        <f>IFERROR(VLOOKUP(Tabla1[[#This Row],[FECHA]],'RECAUDOS DE RESOLUCIONES'!A:D,3,FALSE),0)</f>
        <v>0</v>
      </c>
      <c r="Q10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0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06" s="11">
        <f>IFERROR(VLOOKUP(Tabla1[[#This Row],[FECHA]],'RECAUDOS LOCALES'!A:D,4,FALSE),0)</f>
        <v>0</v>
      </c>
      <c r="T106" s="9">
        <f>IFERROR(VLOOKUP(Tabla1[[#This Row],[FECHA]],'RECAUDOS LOCALES'!A:D,3,FALSE),0)</f>
        <v>0</v>
      </c>
      <c r="U106" s="11">
        <f>IFERROR(VLOOKUP(Tabla1[[#This Row],[FECHA]],'RECAUDOS EXTERNOS'!A:D,4,FALSE),0)</f>
        <v>0</v>
      </c>
      <c r="V106" s="9">
        <f>IFERROR(VLOOKUP(Tabla1[[#This Row],[FECHA]],'RECAUDOS EXTERNOS'!A:D,3,FALSE),0)</f>
        <v>0</v>
      </c>
    </row>
    <row r="107" spans="1:22" x14ac:dyDescent="0.25">
      <c r="A107" s="1">
        <v>37666</v>
      </c>
      <c r="B107" s="3" t="s">
        <v>0</v>
      </c>
      <c r="C107" s="2">
        <v>37653</v>
      </c>
      <c r="D107" s="5">
        <f>YEAR(Tabla1[[#This Row],[FECHA]])</f>
        <v>2003</v>
      </c>
      <c r="E107" s="5">
        <f>IFERROR(VLOOKUP(Tabla1[[#This Row],[FECHA]],'COMPARENDOS TOTALES'!A:D,4,FALSE),0)</f>
        <v>0</v>
      </c>
      <c r="F107" s="9">
        <f>IFERROR(VLOOKUP(Tabla1[[#This Row],[FECHA]],'COMPARENDOS TOTALES'!A:D,3,FALSE),0)</f>
        <v>0</v>
      </c>
      <c r="G107" s="5">
        <f>IFERROR(VLOOKUP(Tabla1[[#This Row],[FECHA]],EXONERACIONES!A:D,4,FALSE),0)</f>
        <v>0</v>
      </c>
      <c r="H107" s="9">
        <f>IFERROR(VLOOKUP(Tabla1[[#This Row],[FECHA]],EXONERACIONES!A:D,3,FALSE),0)</f>
        <v>0</v>
      </c>
      <c r="I107" s="5">
        <f>IFERROR(VLOOKUP(Tabla1[[#This Row],[FECHA]],'SIMIT CON RES'!A:D,4,FALSE),0)</f>
        <v>0</v>
      </c>
      <c r="J107" s="9">
        <f>IFERROR(VLOOKUP(Tabla1[[#This Row],[FECHA]],'SIMIT CON RES'!A:D,3,FALSE),0)</f>
        <v>0</v>
      </c>
      <c r="K107">
        <f>IFERROR(VLOOKUP(Tabla1[[#This Row],[FECHA]],'SIMIT SIN RES'!A:D,4,FALSE),0)</f>
        <v>0</v>
      </c>
      <c r="L107" s="9">
        <f>IFERROR(VLOOKUP(Tabla1[[#This Row],[FECHA]],'SIMIT SIN RES'!A:D,3,FALSE),0)</f>
        <v>0</v>
      </c>
      <c r="M107" s="5">
        <f>IFERROR(VLOOKUP(Tabla1[[#This Row],[FECHA]],'RECAUDOS DE COMPARENDOS'!A:D,4,FALSE),0)</f>
        <v>0</v>
      </c>
      <c r="N107" s="9">
        <f>IFERROR(VLOOKUP(Tabla1[[#This Row],[FECHA]],'RECAUDOS DE COMPARENDOS'!A:D,3,FALSE),0)</f>
        <v>0</v>
      </c>
      <c r="O107" s="5">
        <f>IFERROR(VLOOKUP(Tabla1[[#This Row],[FECHA]],'RECAUDOS DE RESOLUCIONES'!A:D,4,FALSE),0)</f>
        <v>0</v>
      </c>
      <c r="P107" s="9">
        <f>IFERROR(VLOOKUP(Tabla1[[#This Row],[FECHA]],'RECAUDOS DE RESOLUCIONES'!A:D,3,FALSE),0)</f>
        <v>0</v>
      </c>
      <c r="Q10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0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07" s="11">
        <f>IFERROR(VLOOKUP(Tabla1[[#This Row],[FECHA]],'RECAUDOS LOCALES'!A:D,4,FALSE),0)</f>
        <v>0</v>
      </c>
      <c r="T107" s="9">
        <f>IFERROR(VLOOKUP(Tabla1[[#This Row],[FECHA]],'RECAUDOS LOCALES'!A:D,3,FALSE),0)</f>
        <v>0</v>
      </c>
      <c r="U107" s="11">
        <f>IFERROR(VLOOKUP(Tabla1[[#This Row],[FECHA]],'RECAUDOS EXTERNOS'!A:D,4,FALSE),0)</f>
        <v>0</v>
      </c>
      <c r="V107" s="9">
        <f>IFERROR(VLOOKUP(Tabla1[[#This Row],[FECHA]],'RECAUDOS EXTERNOS'!A:D,3,FALSE),0)</f>
        <v>0</v>
      </c>
    </row>
    <row r="108" spans="1:22" x14ac:dyDescent="0.25">
      <c r="A108" s="1">
        <v>37667</v>
      </c>
      <c r="B108" s="3" t="s">
        <v>5</v>
      </c>
      <c r="C108" s="2">
        <v>37653</v>
      </c>
      <c r="D108" s="5">
        <f>YEAR(Tabla1[[#This Row],[FECHA]])</f>
        <v>2003</v>
      </c>
      <c r="E108" s="5">
        <f>IFERROR(VLOOKUP(Tabla1[[#This Row],[FECHA]],'COMPARENDOS TOTALES'!A:D,4,FALSE),0)</f>
        <v>0</v>
      </c>
      <c r="F108" s="9">
        <f>IFERROR(VLOOKUP(Tabla1[[#This Row],[FECHA]],'COMPARENDOS TOTALES'!A:D,3,FALSE),0)</f>
        <v>0</v>
      </c>
      <c r="G108" s="5">
        <f>IFERROR(VLOOKUP(Tabla1[[#This Row],[FECHA]],EXONERACIONES!A:D,4,FALSE),0)</f>
        <v>0</v>
      </c>
      <c r="H108" s="9">
        <f>IFERROR(VLOOKUP(Tabla1[[#This Row],[FECHA]],EXONERACIONES!A:D,3,FALSE),0)</f>
        <v>0</v>
      </c>
      <c r="I108" s="5">
        <f>IFERROR(VLOOKUP(Tabla1[[#This Row],[FECHA]],'SIMIT CON RES'!A:D,4,FALSE),0)</f>
        <v>0</v>
      </c>
      <c r="J108" s="9">
        <f>IFERROR(VLOOKUP(Tabla1[[#This Row],[FECHA]],'SIMIT CON RES'!A:D,3,FALSE),0)</f>
        <v>0</v>
      </c>
      <c r="K108">
        <f>IFERROR(VLOOKUP(Tabla1[[#This Row],[FECHA]],'SIMIT SIN RES'!A:D,4,FALSE),0)</f>
        <v>0</v>
      </c>
      <c r="L108" s="9">
        <f>IFERROR(VLOOKUP(Tabla1[[#This Row],[FECHA]],'SIMIT SIN RES'!A:D,3,FALSE),0)</f>
        <v>0</v>
      </c>
      <c r="M108" s="5">
        <f>IFERROR(VLOOKUP(Tabla1[[#This Row],[FECHA]],'RECAUDOS DE COMPARENDOS'!A:D,4,FALSE),0)</f>
        <v>0</v>
      </c>
      <c r="N108" s="9">
        <f>IFERROR(VLOOKUP(Tabla1[[#This Row],[FECHA]],'RECAUDOS DE COMPARENDOS'!A:D,3,FALSE),0)</f>
        <v>0</v>
      </c>
      <c r="O108" s="5">
        <f>IFERROR(VLOOKUP(Tabla1[[#This Row],[FECHA]],'RECAUDOS DE RESOLUCIONES'!A:D,4,FALSE),0)</f>
        <v>0</v>
      </c>
      <c r="P108" s="9">
        <f>IFERROR(VLOOKUP(Tabla1[[#This Row],[FECHA]],'RECAUDOS DE RESOLUCIONES'!A:D,3,FALSE),0)</f>
        <v>0</v>
      </c>
      <c r="Q10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0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08" s="11">
        <f>IFERROR(VLOOKUP(Tabla1[[#This Row],[FECHA]],'RECAUDOS LOCALES'!A:D,4,FALSE),0)</f>
        <v>0</v>
      </c>
      <c r="T108" s="9">
        <f>IFERROR(VLOOKUP(Tabla1[[#This Row],[FECHA]],'RECAUDOS LOCALES'!A:D,3,FALSE),0)</f>
        <v>0</v>
      </c>
      <c r="U108" s="11">
        <f>IFERROR(VLOOKUP(Tabla1[[#This Row],[FECHA]],'RECAUDOS EXTERNOS'!A:D,4,FALSE),0)</f>
        <v>0</v>
      </c>
      <c r="V108" s="9">
        <f>IFERROR(VLOOKUP(Tabla1[[#This Row],[FECHA]],'RECAUDOS EXTERNOS'!A:D,3,FALSE),0)</f>
        <v>0</v>
      </c>
    </row>
    <row r="109" spans="1:22" x14ac:dyDescent="0.25">
      <c r="A109" s="1">
        <v>37668</v>
      </c>
      <c r="B109" s="3" t="s">
        <v>4</v>
      </c>
      <c r="C109" s="2">
        <v>37653</v>
      </c>
      <c r="D109" s="5">
        <f>YEAR(Tabla1[[#This Row],[FECHA]])</f>
        <v>2003</v>
      </c>
      <c r="E109" s="5">
        <f>IFERROR(VLOOKUP(Tabla1[[#This Row],[FECHA]],'COMPARENDOS TOTALES'!A:D,4,FALSE),0)</f>
        <v>0</v>
      </c>
      <c r="F109" s="9">
        <f>IFERROR(VLOOKUP(Tabla1[[#This Row],[FECHA]],'COMPARENDOS TOTALES'!A:D,3,FALSE),0)</f>
        <v>0</v>
      </c>
      <c r="G109" s="5">
        <f>IFERROR(VLOOKUP(Tabla1[[#This Row],[FECHA]],EXONERACIONES!A:D,4,FALSE),0)</f>
        <v>0</v>
      </c>
      <c r="H109" s="9">
        <f>IFERROR(VLOOKUP(Tabla1[[#This Row],[FECHA]],EXONERACIONES!A:D,3,FALSE),0)</f>
        <v>0</v>
      </c>
      <c r="I109" s="5">
        <f>IFERROR(VLOOKUP(Tabla1[[#This Row],[FECHA]],'SIMIT CON RES'!A:D,4,FALSE),0)</f>
        <v>0</v>
      </c>
      <c r="J109" s="9">
        <f>IFERROR(VLOOKUP(Tabla1[[#This Row],[FECHA]],'SIMIT CON RES'!A:D,3,FALSE),0)</f>
        <v>0</v>
      </c>
      <c r="K109">
        <f>IFERROR(VLOOKUP(Tabla1[[#This Row],[FECHA]],'SIMIT SIN RES'!A:D,4,FALSE),0)</f>
        <v>0</v>
      </c>
      <c r="L109" s="9">
        <f>IFERROR(VLOOKUP(Tabla1[[#This Row],[FECHA]],'SIMIT SIN RES'!A:D,3,FALSE),0)</f>
        <v>0</v>
      </c>
      <c r="M109" s="5">
        <f>IFERROR(VLOOKUP(Tabla1[[#This Row],[FECHA]],'RECAUDOS DE COMPARENDOS'!A:D,4,FALSE),0)</f>
        <v>0</v>
      </c>
      <c r="N109" s="9">
        <f>IFERROR(VLOOKUP(Tabla1[[#This Row],[FECHA]],'RECAUDOS DE COMPARENDOS'!A:D,3,FALSE),0)</f>
        <v>0</v>
      </c>
      <c r="O109" s="5">
        <f>IFERROR(VLOOKUP(Tabla1[[#This Row],[FECHA]],'RECAUDOS DE RESOLUCIONES'!A:D,4,FALSE),0)</f>
        <v>0</v>
      </c>
      <c r="P109" s="9">
        <f>IFERROR(VLOOKUP(Tabla1[[#This Row],[FECHA]],'RECAUDOS DE RESOLUCIONES'!A:D,3,FALSE),0)</f>
        <v>0</v>
      </c>
      <c r="Q10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0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09" s="11">
        <f>IFERROR(VLOOKUP(Tabla1[[#This Row],[FECHA]],'RECAUDOS LOCALES'!A:D,4,FALSE),0)</f>
        <v>0</v>
      </c>
      <c r="T109" s="9">
        <f>IFERROR(VLOOKUP(Tabla1[[#This Row],[FECHA]],'RECAUDOS LOCALES'!A:D,3,FALSE),0)</f>
        <v>0</v>
      </c>
      <c r="U109" s="11">
        <f>IFERROR(VLOOKUP(Tabla1[[#This Row],[FECHA]],'RECAUDOS EXTERNOS'!A:D,4,FALSE),0)</f>
        <v>0</v>
      </c>
      <c r="V109" s="9">
        <f>IFERROR(VLOOKUP(Tabla1[[#This Row],[FECHA]],'RECAUDOS EXTERNOS'!A:D,3,FALSE),0)</f>
        <v>0</v>
      </c>
    </row>
    <row r="110" spans="1:22" x14ac:dyDescent="0.25">
      <c r="A110" s="1">
        <v>37669</v>
      </c>
      <c r="B110" s="3" t="s">
        <v>1</v>
      </c>
      <c r="C110" s="2">
        <v>37653</v>
      </c>
      <c r="D110" s="5">
        <f>YEAR(Tabla1[[#This Row],[FECHA]])</f>
        <v>2003</v>
      </c>
      <c r="E110" s="5">
        <f>IFERROR(VLOOKUP(Tabla1[[#This Row],[FECHA]],'COMPARENDOS TOTALES'!A:D,4,FALSE),0)</f>
        <v>0</v>
      </c>
      <c r="F110" s="9">
        <f>IFERROR(VLOOKUP(Tabla1[[#This Row],[FECHA]],'COMPARENDOS TOTALES'!A:D,3,FALSE),0)</f>
        <v>0</v>
      </c>
      <c r="G110" s="5">
        <f>IFERROR(VLOOKUP(Tabla1[[#This Row],[FECHA]],EXONERACIONES!A:D,4,FALSE),0)</f>
        <v>0</v>
      </c>
      <c r="H110" s="9">
        <f>IFERROR(VLOOKUP(Tabla1[[#This Row],[FECHA]],EXONERACIONES!A:D,3,FALSE),0)</f>
        <v>0</v>
      </c>
      <c r="I110" s="5">
        <f>IFERROR(VLOOKUP(Tabla1[[#This Row],[FECHA]],'SIMIT CON RES'!A:D,4,FALSE),0)</f>
        <v>0</v>
      </c>
      <c r="J110" s="9">
        <f>IFERROR(VLOOKUP(Tabla1[[#This Row],[FECHA]],'SIMIT CON RES'!A:D,3,FALSE),0)</f>
        <v>0</v>
      </c>
      <c r="K110">
        <f>IFERROR(VLOOKUP(Tabla1[[#This Row],[FECHA]],'SIMIT SIN RES'!A:D,4,FALSE),0)</f>
        <v>0</v>
      </c>
      <c r="L110" s="9">
        <f>IFERROR(VLOOKUP(Tabla1[[#This Row],[FECHA]],'SIMIT SIN RES'!A:D,3,FALSE),0)</f>
        <v>0</v>
      </c>
      <c r="M110" s="5">
        <f>IFERROR(VLOOKUP(Tabla1[[#This Row],[FECHA]],'RECAUDOS DE COMPARENDOS'!A:D,4,FALSE),0)</f>
        <v>0</v>
      </c>
      <c r="N110" s="9">
        <f>IFERROR(VLOOKUP(Tabla1[[#This Row],[FECHA]],'RECAUDOS DE COMPARENDOS'!A:D,3,FALSE),0)</f>
        <v>0</v>
      </c>
      <c r="O110" s="5">
        <f>IFERROR(VLOOKUP(Tabla1[[#This Row],[FECHA]],'RECAUDOS DE RESOLUCIONES'!A:D,4,FALSE),0)</f>
        <v>0</v>
      </c>
      <c r="P110" s="9">
        <f>IFERROR(VLOOKUP(Tabla1[[#This Row],[FECHA]],'RECAUDOS DE RESOLUCIONES'!A:D,3,FALSE),0)</f>
        <v>0</v>
      </c>
      <c r="Q11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1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10" s="11">
        <f>IFERROR(VLOOKUP(Tabla1[[#This Row],[FECHA]],'RECAUDOS LOCALES'!A:D,4,FALSE),0)</f>
        <v>0</v>
      </c>
      <c r="T110" s="9">
        <f>IFERROR(VLOOKUP(Tabla1[[#This Row],[FECHA]],'RECAUDOS LOCALES'!A:D,3,FALSE),0)</f>
        <v>0</v>
      </c>
      <c r="U110" s="11">
        <f>IFERROR(VLOOKUP(Tabla1[[#This Row],[FECHA]],'RECAUDOS EXTERNOS'!A:D,4,FALSE),0)</f>
        <v>0</v>
      </c>
      <c r="V110" s="9">
        <f>IFERROR(VLOOKUP(Tabla1[[#This Row],[FECHA]],'RECAUDOS EXTERNOS'!A:D,3,FALSE),0)</f>
        <v>0</v>
      </c>
    </row>
    <row r="111" spans="1:22" x14ac:dyDescent="0.25">
      <c r="A111" s="1">
        <v>37670</v>
      </c>
      <c r="B111" s="3" t="s">
        <v>2</v>
      </c>
      <c r="C111" s="2">
        <v>37653</v>
      </c>
      <c r="D111" s="5">
        <f>YEAR(Tabla1[[#This Row],[FECHA]])</f>
        <v>2003</v>
      </c>
      <c r="E111" s="5">
        <f>IFERROR(VLOOKUP(Tabla1[[#This Row],[FECHA]],'COMPARENDOS TOTALES'!A:D,4,FALSE),0)</f>
        <v>0</v>
      </c>
      <c r="F111" s="9">
        <f>IFERROR(VLOOKUP(Tabla1[[#This Row],[FECHA]],'COMPARENDOS TOTALES'!A:D,3,FALSE),0)</f>
        <v>0</v>
      </c>
      <c r="G111" s="5">
        <f>IFERROR(VLOOKUP(Tabla1[[#This Row],[FECHA]],EXONERACIONES!A:D,4,FALSE),0)</f>
        <v>0</v>
      </c>
      <c r="H111" s="9">
        <f>IFERROR(VLOOKUP(Tabla1[[#This Row],[FECHA]],EXONERACIONES!A:D,3,FALSE),0)</f>
        <v>0</v>
      </c>
      <c r="I111" s="5">
        <f>IFERROR(VLOOKUP(Tabla1[[#This Row],[FECHA]],'SIMIT CON RES'!A:D,4,FALSE),0)</f>
        <v>0</v>
      </c>
      <c r="J111" s="9">
        <f>IFERROR(VLOOKUP(Tabla1[[#This Row],[FECHA]],'SIMIT CON RES'!A:D,3,FALSE),0)</f>
        <v>0</v>
      </c>
      <c r="K111">
        <f>IFERROR(VLOOKUP(Tabla1[[#This Row],[FECHA]],'SIMIT SIN RES'!A:D,4,FALSE),0)</f>
        <v>0</v>
      </c>
      <c r="L111" s="9">
        <f>IFERROR(VLOOKUP(Tabla1[[#This Row],[FECHA]],'SIMIT SIN RES'!A:D,3,FALSE),0)</f>
        <v>0</v>
      </c>
      <c r="M111" s="5">
        <f>IFERROR(VLOOKUP(Tabla1[[#This Row],[FECHA]],'RECAUDOS DE COMPARENDOS'!A:D,4,FALSE),0)</f>
        <v>0</v>
      </c>
      <c r="N111" s="9">
        <f>IFERROR(VLOOKUP(Tabla1[[#This Row],[FECHA]],'RECAUDOS DE COMPARENDOS'!A:D,3,FALSE),0)</f>
        <v>0</v>
      </c>
      <c r="O111" s="5">
        <f>IFERROR(VLOOKUP(Tabla1[[#This Row],[FECHA]],'RECAUDOS DE RESOLUCIONES'!A:D,4,FALSE),0)</f>
        <v>0</v>
      </c>
      <c r="P111" s="9">
        <f>IFERROR(VLOOKUP(Tabla1[[#This Row],[FECHA]],'RECAUDOS DE RESOLUCIONES'!A:D,3,FALSE),0)</f>
        <v>0</v>
      </c>
      <c r="Q11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1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11" s="11">
        <f>IFERROR(VLOOKUP(Tabla1[[#This Row],[FECHA]],'RECAUDOS LOCALES'!A:D,4,FALSE),0)</f>
        <v>0</v>
      </c>
      <c r="T111" s="9">
        <f>IFERROR(VLOOKUP(Tabla1[[#This Row],[FECHA]],'RECAUDOS LOCALES'!A:D,3,FALSE),0)</f>
        <v>0</v>
      </c>
      <c r="U111" s="11">
        <f>IFERROR(VLOOKUP(Tabla1[[#This Row],[FECHA]],'RECAUDOS EXTERNOS'!A:D,4,FALSE),0)</f>
        <v>0</v>
      </c>
      <c r="V111" s="9">
        <f>IFERROR(VLOOKUP(Tabla1[[#This Row],[FECHA]],'RECAUDOS EXTERNOS'!A:D,3,FALSE),0)</f>
        <v>0</v>
      </c>
    </row>
    <row r="112" spans="1:22" x14ac:dyDescent="0.25">
      <c r="A112" s="1">
        <v>37671</v>
      </c>
      <c r="B112" s="3" t="s">
        <v>3</v>
      </c>
      <c r="C112" s="2">
        <v>37653</v>
      </c>
      <c r="D112" s="5">
        <f>YEAR(Tabla1[[#This Row],[FECHA]])</f>
        <v>2003</v>
      </c>
      <c r="E112" s="5">
        <f>IFERROR(VLOOKUP(Tabla1[[#This Row],[FECHA]],'COMPARENDOS TOTALES'!A:D,4,FALSE),0)</f>
        <v>0</v>
      </c>
      <c r="F112" s="9">
        <f>IFERROR(VLOOKUP(Tabla1[[#This Row],[FECHA]],'COMPARENDOS TOTALES'!A:D,3,FALSE),0)</f>
        <v>0</v>
      </c>
      <c r="G112" s="5">
        <f>IFERROR(VLOOKUP(Tabla1[[#This Row],[FECHA]],EXONERACIONES!A:D,4,FALSE),0)</f>
        <v>0</v>
      </c>
      <c r="H112" s="9">
        <f>IFERROR(VLOOKUP(Tabla1[[#This Row],[FECHA]],EXONERACIONES!A:D,3,FALSE),0)</f>
        <v>0</v>
      </c>
      <c r="I112" s="5">
        <f>IFERROR(VLOOKUP(Tabla1[[#This Row],[FECHA]],'SIMIT CON RES'!A:D,4,FALSE),0)</f>
        <v>0</v>
      </c>
      <c r="J112" s="9">
        <f>IFERROR(VLOOKUP(Tabla1[[#This Row],[FECHA]],'SIMIT CON RES'!A:D,3,FALSE),0)</f>
        <v>0</v>
      </c>
      <c r="K112">
        <f>IFERROR(VLOOKUP(Tabla1[[#This Row],[FECHA]],'SIMIT SIN RES'!A:D,4,FALSE),0)</f>
        <v>0</v>
      </c>
      <c r="L112" s="9">
        <f>IFERROR(VLOOKUP(Tabla1[[#This Row],[FECHA]],'SIMIT SIN RES'!A:D,3,FALSE),0)</f>
        <v>0</v>
      </c>
      <c r="M112" s="5">
        <f>IFERROR(VLOOKUP(Tabla1[[#This Row],[FECHA]],'RECAUDOS DE COMPARENDOS'!A:D,4,FALSE),0)</f>
        <v>0</v>
      </c>
      <c r="N112" s="9">
        <f>IFERROR(VLOOKUP(Tabla1[[#This Row],[FECHA]],'RECAUDOS DE COMPARENDOS'!A:D,3,FALSE),0)</f>
        <v>0</v>
      </c>
      <c r="O112" s="5">
        <f>IFERROR(VLOOKUP(Tabla1[[#This Row],[FECHA]],'RECAUDOS DE RESOLUCIONES'!A:D,4,FALSE),0)</f>
        <v>0</v>
      </c>
      <c r="P112" s="9">
        <f>IFERROR(VLOOKUP(Tabla1[[#This Row],[FECHA]],'RECAUDOS DE RESOLUCIONES'!A:D,3,FALSE),0)</f>
        <v>0</v>
      </c>
      <c r="Q11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1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12" s="11">
        <f>IFERROR(VLOOKUP(Tabla1[[#This Row],[FECHA]],'RECAUDOS LOCALES'!A:D,4,FALSE),0)</f>
        <v>0</v>
      </c>
      <c r="T112" s="9">
        <f>IFERROR(VLOOKUP(Tabla1[[#This Row],[FECHA]],'RECAUDOS LOCALES'!A:D,3,FALSE),0)</f>
        <v>0</v>
      </c>
      <c r="U112" s="11">
        <f>IFERROR(VLOOKUP(Tabla1[[#This Row],[FECHA]],'RECAUDOS EXTERNOS'!A:D,4,FALSE),0)</f>
        <v>0</v>
      </c>
      <c r="V112" s="9">
        <f>IFERROR(VLOOKUP(Tabla1[[#This Row],[FECHA]],'RECAUDOS EXTERNOS'!A:D,3,FALSE),0)</f>
        <v>0</v>
      </c>
    </row>
    <row r="113" spans="1:22" x14ac:dyDescent="0.25">
      <c r="A113" s="1">
        <v>37672</v>
      </c>
      <c r="B113" s="3" t="s">
        <v>6</v>
      </c>
      <c r="C113" s="2">
        <v>37653</v>
      </c>
      <c r="D113" s="5">
        <f>YEAR(Tabla1[[#This Row],[FECHA]])</f>
        <v>2003</v>
      </c>
      <c r="E113" s="5">
        <f>IFERROR(VLOOKUP(Tabla1[[#This Row],[FECHA]],'COMPARENDOS TOTALES'!A:D,4,FALSE),0)</f>
        <v>0</v>
      </c>
      <c r="F113" s="9">
        <f>IFERROR(VLOOKUP(Tabla1[[#This Row],[FECHA]],'COMPARENDOS TOTALES'!A:D,3,FALSE),0)</f>
        <v>0</v>
      </c>
      <c r="G113" s="5">
        <f>IFERROR(VLOOKUP(Tabla1[[#This Row],[FECHA]],EXONERACIONES!A:D,4,FALSE),0)</f>
        <v>0</v>
      </c>
      <c r="H113" s="9">
        <f>IFERROR(VLOOKUP(Tabla1[[#This Row],[FECHA]],EXONERACIONES!A:D,3,FALSE),0)</f>
        <v>0</v>
      </c>
      <c r="I113" s="5">
        <f>IFERROR(VLOOKUP(Tabla1[[#This Row],[FECHA]],'SIMIT CON RES'!A:D,4,FALSE),0)</f>
        <v>0</v>
      </c>
      <c r="J113" s="9">
        <f>IFERROR(VLOOKUP(Tabla1[[#This Row],[FECHA]],'SIMIT CON RES'!A:D,3,FALSE),0)</f>
        <v>0</v>
      </c>
      <c r="K113">
        <f>IFERROR(VLOOKUP(Tabla1[[#This Row],[FECHA]],'SIMIT SIN RES'!A:D,4,FALSE),0)</f>
        <v>0</v>
      </c>
      <c r="L113" s="9">
        <f>IFERROR(VLOOKUP(Tabla1[[#This Row],[FECHA]],'SIMIT SIN RES'!A:D,3,FALSE),0)</f>
        <v>0</v>
      </c>
      <c r="M113" s="5">
        <f>IFERROR(VLOOKUP(Tabla1[[#This Row],[FECHA]],'RECAUDOS DE COMPARENDOS'!A:D,4,FALSE),0)</f>
        <v>0</v>
      </c>
      <c r="N113" s="9">
        <f>IFERROR(VLOOKUP(Tabla1[[#This Row],[FECHA]],'RECAUDOS DE COMPARENDOS'!A:D,3,FALSE),0)</f>
        <v>0</v>
      </c>
      <c r="O113" s="5">
        <f>IFERROR(VLOOKUP(Tabla1[[#This Row],[FECHA]],'RECAUDOS DE RESOLUCIONES'!A:D,4,FALSE),0)</f>
        <v>0</v>
      </c>
      <c r="P113" s="9">
        <f>IFERROR(VLOOKUP(Tabla1[[#This Row],[FECHA]],'RECAUDOS DE RESOLUCIONES'!A:D,3,FALSE),0)</f>
        <v>0</v>
      </c>
      <c r="Q11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1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13" s="11">
        <f>IFERROR(VLOOKUP(Tabla1[[#This Row],[FECHA]],'RECAUDOS LOCALES'!A:D,4,FALSE),0)</f>
        <v>0</v>
      </c>
      <c r="T113" s="9">
        <f>IFERROR(VLOOKUP(Tabla1[[#This Row],[FECHA]],'RECAUDOS LOCALES'!A:D,3,FALSE),0)</f>
        <v>0</v>
      </c>
      <c r="U113" s="11">
        <f>IFERROR(VLOOKUP(Tabla1[[#This Row],[FECHA]],'RECAUDOS EXTERNOS'!A:D,4,FALSE),0)</f>
        <v>0</v>
      </c>
      <c r="V113" s="9">
        <f>IFERROR(VLOOKUP(Tabla1[[#This Row],[FECHA]],'RECAUDOS EXTERNOS'!A:D,3,FALSE),0)</f>
        <v>0</v>
      </c>
    </row>
    <row r="114" spans="1:22" x14ac:dyDescent="0.25">
      <c r="A114" s="1">
        <v>37673</v>
      </c>
      <c r="B114" s="3" t="s">
        <v>0</v>
      </c>
      <c r="C114" s="2">
        <v>37653</v>
      </c>
      <c r="D114" s="5">
        <f>YEAR(Tabla1[[#This Row],[FECHA]])</f>
        <v>2003</v>
      </c>
      <c r="E114" s="5">
        <f>IFERROR(VLOOKUP(Tabla1[[#This Row],[FECHA]],'COMPARENDOS TOTALES'!A:D,4,FALSE),0)</f>
        <v>0</v>
      </c>
      <c r="F114" s="9">
        <f>IFERROR(VLOOKUP(Tabla1[[#This Row],[FECHA]],'COMPARENDOS TOTALES'!A:D,3,FALSE),0)</f>
        <v>0</v>
      </c>
      <c r="G114" s="5">
        <f>IFERROR(VLOOKUP(Tabla1[[#This Row],[FECHA]],EXONERACIONES!A:D,4,FALSE),0)</f>
        <v>0</v>
      </c>
      <c r="H114" s="9">
        <f>IFERROR(VLOOKUP(Tabla1[[#This Row],[FECHA]],EXONERACIONES!A:D,3,FALSE),0)</f>
        <v>0</v>
      </c>
      <c r="I114" s="5">
        <f>IFERROR(VLOOKUP(Tabla1[[#This Row],[FECHA]],'SIMIT CON RES'!A:D,4,FALSE),0)</f>
        <v>0</v>
      </c>
      <c r="J114" s="9">
        <f>IFERROR(VLOOKUP(Tabla1[[#This Row],[FECHA]],'SIMIT CON RES'!A:D,3,FALSE),0)</f>
        <v>0</v>
      </c>
      <c r="K114">
        <f>IFERROR(VLOOKUP(Tabla1[[#This Row],[FECHA]],'SIMIT SIN RES'!A:D,4,FALSE),0)</f>
        <v>0</v>
      </c>
      <c r="L114" s="9">
        <f>IFERROR(VLOOKUP(Tabla1[[#This Row],[FECHA]],'SIMIT SIN RES'!A:D,3,FALSE),0)</f>
        <v>0</v>
      </c>
      <c r="M114" s="5">
        <f>IFERROR(VLOOKUP(Tabla1[[#This Row],[FECHA]],'RECAUDOS DE COMPARENDOS'!A:D,4,FALSE),0)</f>
        <v>0</v>
      </c>
      <c r="N114" s="9">
        <f>IFERROR(VLOOKUP(Tabla1[[#This Row],[FECHA]],'RECAUDOS DE COMPARENDOS'!A:D,3,FALSE),0)</f>
        <v>0</v>
      </c>
      <c r="O114" s="5">
        <f>IFERROR(VLOOKUP(Tabla1[[#This Row],[FECHA]],'RECAUDOS DE RESOLUCIONES'!A:D,4,FALSE),0)</f>
        <v>0</v>
      </c>
      <c r="P114" s="9">
        <f>IFERROR(VLOOKUP(Tabla1[[#This Row],[FECHA]],'RECAUDOS DE RESOLUCIONES'!A:D,3,FALSE),0)</f>
        <v>0</v>
      </c>
      <c r="Q11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1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14" s="11">
        <f>IFERROR(VLOOKUP(Tabla1[[#This Row],[FECHA]],'RECAUDOS LOCALES'!A:D,4,FALSE),0)</f>
        <v>0</v>
      </c>
      <c r="T114" s="9">
        <f>IFERROR(VLOOKUP(Tabla1[[#This Row],[FECHA]],'RECAUDOS LOCALES'!A:D,3,FALSE),0)</f>
        <v>0</v>
      </c>
      <c r="U114" s="11">
        <f>IFERROR(VLOOKUP(Tabla1[[#This Row],[FECHA]],'RECAUDOS EXTERNOS'!A:D,4,FALSE),0)</f>
        <v>0</v>
      </c>
      <c r="V114" s="9">
        <f>IFERROR(VLOOKUP(Tabla1[[#This Row],[FECHA]],'RECAUDOS EXTERNOS'!A:D,3,FALSE),0)</f>
        <v>0</v>
      </c>
    </row>
    <row r="115" spans="1:22" x14ac:dyDescent="0.25">
      <c r="A115" s="1">
        <v>37674</v>
      </c>
      <c r="B115" s="3" t="s">
        <v>5</v>
      </c>
      <c r="C115" s="2">
        <v>37653</v>
      </c>
      <c r="D115" s="5">
        <f>YEAR(Tabla1[[#This Row],[FECHA]])</f>
        <v>2003</v>
      </c>
      <c r="E115" s="5">
        <f>IFERROR(VLOOKUP(Tabla1[[#This Row],[FECHA]],'COMPARENDOS TOTALES'!A:D,4,FALSE),0)</f>
        <v>0</v>
      </c>
      <c r="F115" s="9">
        <f>IFERROR(VLOOKUP(Tabla1[[#This Row],[FECHA]],'COMPARENDOS TOTALES'!A:D,3,FALSE),0)</f>
        <v>0</v>
      </c>
      <c r="G115" s="5">
        <f>IFERROR(VLOOKUP(Tabla1[[#This Row],[FECHA]],EXONERACIONES!A:D,4,FALSE),0)</f>
        <v>0</v>
      </c>
      <c r="H115" s="9">
        <f>IFERROR(VLOOKUP(Tabla1[[#This Row],[FECHA]],EXONERACIONES!A:D,3,FALSE),0)</f>
        <v>0</v>
      </c>
      <c r="I115" s="5">
        <f>IFERROR(VLOOKUP(Tabla1[[#This Row],[FECHA]],'SIMIT CON RES'!A:D,4,FALSE),0)</f>
        <v>0</v>
      </c>
      <c r="J115" s="9">
        <f>IFERROR(VLOOKUP(Tabla1[[#This Row],[FECHA]],'SIMIT CON RES'!A:D,3,FALSE),0)</f>
        <v>0</v>
      </c>
      <c r="K115">
        <f>IFERROR(VLOOKUP(Tabla1[[#This Row],[FECHA]],'SIMIT SIN RES'!A:D,4,FALSE),0)</f>
        <v>0</v>
      </c>
      <c r="L115" s="9">
        <f>IFERROR(VLOOKUP(Tabla1[[#This Row],[FECHA]],'SIMIT SIN RES'!A:D,3,FALSE),0)</f>
        <v>0</v>
      </c>
      <c r="M115" s="5">
        <f>IFERROR(VLOOKUP(Tabla1[[#This Row],[FECHA]],'RECAUDOS DE COMPARENDOS'!A:D,4,FALSE),0)</f>
        <v>0</v>
      </c>
      <c r="N115" s="9">
        <f>IFERROR(VLOOKUP(Tabla1[[#This Row],[FECHA]],'RECAUDOS DE COMPARENDOS'!A:D,3,FALSE),0)</f>
        <v>0</v>
      </c>
      <c r="O115" s="5">
        <f>IFERROR(VLOOKUP(Tabla1[[#This Row],[FECHA]],'RECAUDOS DE RESOLUCIONES'!A:D,4,FALSE),0)</f>
        <v>0</v>
      </c>
      <c r="P115" s="9">
        <f>IFERROR(VLOOKUP(Tabla1[[#This Row],[FECHA]],'RECAUDOS DE RESOLUCIONES'!A:D,3,FALSE),0)</f>
        <v>0</v>
      </c>
      <c r="Q11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1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15" s="11">
        <f>IFERROR(VLOOKUP(Tabla1[[#This Row],[FECHA]],'RECAUDOS LOCALES'!A:D,4,FALSE),0)</f>
        <v>0</v>
      </c>
      <c r="T115" s="9">
        <f>IFERROR(VLOOKUP(Tabla1[[#This Row],[FECHA]],'RECAUDOS LOCALES'!A:D,3,FALSE),0)</f>
        <v>0</v>
      </c>
      <c r="U115" s="11">
        <f>IFERROR(VLOOKUP(Tabla1[[#This Row],[FECHA]],'RECAUDOS EXTERNOS'!A:D,4,FALSE),0)</f>
        <v>0</v>
      </c>
      <c r="V115" s="9">
        <f>IFERROR(VLOOKUP(Tabla1[[#This Row],[FECHA]],'RECAUDOS EXTERNOS'!A:D,3,FALSE),0)</f>
        <v>0</v>
      </c>
    </row>
    <row r="116" spans="1:22" x14ac:dyDescent="0.25">
      <c r="A116" s="1">
        <v>37675</v>
      </c>
      <c r="B116" s="3" t="s">
        <v>4</v>
      </c>
      <c r="C116" s="2">
        <v>37653</v>
      </c>
      <c r="D116" s="5">
        <f>YEAR(Tabla1[[#This Row],[FECHA]])</f>
        <v>2003</v>
      </c>
      <c r="E116" s="5">
        <f>IFERROR(VLOOKUP(Tabla1[[#This Row],[FECHA]],'COMPARENDOS TOTALES'!A:D,4,FALSE),0)</f>
        <v>1</v>
      </c>
      <c r="F116" s="9">
        <f>IFERROR(VLOOKUP(Tabla1[[#This Row],[FECHA]],'COMPARENDOS TOTALES'!A:D,3,FALSE),0)</f>
        <v>166005</v>
      </c>
      <c r="G116" s="5">
        <f>IFERROR(VLOOKUP(Tabla1[[#This Row],[FECHA]],EXONERACIONES!A:D,4,FALSE),0)</f>
        <v>1</v>
      </c>
      <c r="H116" s="9">
        <f>IFERROR(VLOOKUP(Tabla1[[#This Row],[FECHA]],EXONERACIONES!A:D,3,FALSE),0)</f>
        <v>166005</v>
      </c>
      <c r="I116" s="5">
        <f>IFERROR(VLOOKUP(Tabla1[[#This Row],[FECHA]],'SIMIT CON RES'!A:D,4,FALSE),0)</f>
        <v>0</v>
      </c>
      <c r="J116" s="9">
        <f>IFERROR(VLOOKUP(Tabla1[[#This Row],[FECHA]],'SIMIT CON RES'!A:D,3,FALSE),0)</f>
        <v>0</v>
      </c>
      <c r="K116">
        <f>IFERROR(VLOOKUP(Tabla1[[#This Row],[FECHA]],'SIMIT SIN RES'!A:D,4,FALSE),0)</f>
        <v>0</v>
      </c>
      <c r="L116" s="9">
        <f>IFERROR(VLOOKUP(Tabla1[[#This Row],[FECHA]],'SIMIT SIN RES'!A:D,3,FALSE),0)</f>
        <v>0</v>
      </c>
      <c r="M116" s="5">
        <f>IFERROR(VLOOKUP(Tabla1[[#This Row],[FECHA]],'RECAUDOS DE COMPARENDOS'!A:D,4,FALSE),0)</f>
        <v>0</v>
      </c>
      <c r="N116" s="9">
        <f>IFERROR(VLOOKUP(Tabla1[[#This Row],[FECHA]],'RECAUDOS DE COMPARENDOS'!A:D,3,FALSE),0)</f>
        <v>0</v>
      </c>
      <c r="O116" s="5">
        <f>IFERROR(VLOOKUP(Tabla1[[#This Row],[FECHA]],'RECAUDOS DE RESOLUCIONES'!A:D,4,FALSE),0)</f>
        <v>0</v>
      </c>
      <c r="P116" s="9">
        <f>IFERROR(VLOOKUP(Tabla1[[#This Row],[FECHA]],'RECAUDOS DE RESOLUCIONES'!A:D,3,FALSE),0)</f>
        <v>0</v>
      </c>
      <c r="Q11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1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16" s="11">
        <f>IFERROR(VLOOKUP(Tabla1[[#This Row],[FECHA]],'RECAUDOS LOCALES'!A:D,4,FALSE),0)</f>
        <v>0</v>
      </c>
      <c r="T116" s="9">
        <f>IFERROR(VLOOKUP(Tabla1[[#This Row],[FECHA]],'RECAUDOS LOCALES'!A:D,3,FALSE),0)</f>
        <v>0</v>
      </c>
      <c r="U116" s="11">
        <f>IFERROR(VLOOKUP(Tabla1[[#This Row],[FECHA]],'RECAUDOS EXTERNOS'!A:D,4,FALSE),0)</f>
        <v>0</v>
      </c>
      <c r="V116" s="9">
        <f>IFERROR(VLOOKUP(Tabla1[[#This Row],[FECHA]],'RECAUDOS EXTERNOS'!A:D,3,FALSE),0)</f>
        <v>0</v>
      </c>
    </row>
    <row r="117" spans="1:22" x14ac:dyDescent="0.25">
      <c r="A117" s="1">
        <v>37676</v>
      </c>
      <c r="B117" s="3" t="s">
        <v>1</v>
      </c>
      <c r="C117" s="2">
        <v>37653</v>
      </c>
      <c r="D117" s="5">
        <f>YEAR(Tabla1[[#This Row],[FECHA]])</f>
        <v>2003</v>
      </c>
      <c r="E117" s="5">
        <f>IFERROR(VLOOKUP(Tabla1[[#This Row],[FECHA]],'COMPARENDOS TOTALES'!A:D,4,FALSE),0)</f>
        <v>0</v>
      </c>
      <c r="F117" s="9">
        <f>IFERROR(VLOOKUP(Tabla1[[#This Row],[FECHA]],'COMPARENDOS TOTALES'!A:D,3,FALSE),0)</f>
        <v>0</v>
      </c>
      <c r="G117" s="5">
        <f>IFERROR(VLOOKUP(Tabla1[[#This Row],[FECHA]],EXONERACIONES!A:D,4,FALSE),0)</f>
        <v>0</v>
      </c>
      <c r="H117" s="9">
        <f>IFERROR(VLOOKUP(Tabla1[[#This Row],[FECHA]],EXONERACIONES!A:D,3,FALSE),0)</f>
        <v>0</v>
      </c>
      <c r="I117" s="5">
        <f>IFERROR(VLOOKUP(Tabla1[[#This Row],[FECHA]],'SIMIT CON RES'!A:D,4,FALSE),0)</f>
        <v>0</v>
      </c>
      <c r="J117" s="9">
        <f>IFERROR(VLOOKUP(Tabla1[[#This Row],[FECHA]],'SIMIT CON RES'!A:D,3,FALSE),0)</f>
        <v>0</v>
      </c>
      <c r="K117">
        <f>IFERROR(VLOOKUP(Tabla1[[#This Row],[FECHA]],'SIMIT SIN RES'!A:D,4,FALSE),0)</f>
        <v>0</v>
      </c>
      <c r="L117" s="9">
        <f>IFERROR(VLOOKUP(Tabla1[[#This Row],[FECHA]],'SIMIT SIN RES'!A:D,3,FALSE),0)</f>
        <v>0</v>
      </c>
      <c r="M117" s="5">
        <f>IFERROR(VLOOKUP(Tabla1[[#This Row],[FECHA]],'RECAUDOS DE COMPARENDOS'!A:D,4,FALSE),0)</f>
        <v>0</v>
      </c>
      <c r="N117" s="9">
        <f>IFERROR(VLOOKUP(Tabla1[[#This Row],[FECHA]],'RECAUDOS DE COMPARENDOS'!A:D,3,FALSE),0)</f>
        <v>0</v>
      </c>
      <c r="O117" s="5">
        <f>IFERROR(VLOOKUP(Tabla1[[#This Row],[FECHA]],'RECAUDOS DE RESOLUCIONES'!A:D,4,FALSE),0)</f>
        <v>0</v>
      </c>
      <c r="P117" s="9">
        <f>IFERROR(VLOOKUP(Tabla1[[#This Row],[FECHA]],'RECAUDOS DE RESOLUCIONES'!A:D,3,FALSE),0)</f>
        <v>0</v>
      </c>
      <c r="Q11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1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17" s="11">
        <f>IFERROR(VLOOKUP(Tabla1[[#This Row],[FECHA]],'RECAUDOS LOCALES'!A:D,4,FALSE),0)</f>
        <v>0</v>
      </c>
      <c r="T117" s="9">
        <f>IFERROR(VLOOKUP(Tabla1[[#This Row],[FECHA]],'RECAUDOS LOCALES'!A:D,3,FALSE),0)</f>
        <v>0</v>
      </c>
      <c r="U117" s="11">
        <f>IFERROR(VLOOKUP(Tabla1[[#This Row],[FECHA]],'RECAUDOS EXTERNOS'!A:D,4,FALSE),0)</f>
        <v>0</v>
      </c>
      <c r="V117" s="9">
        <f>IFERROR(VLOOKUP(Tabla1[[#This Row],[FECHA]],'RECAUDOS EXTERNOS'!A:D,3,FALSE),0)</f>
        <v>0</v>
      </c>
    </row>
    <row r="118" spans="1:22" x14ac:dyDescent="0.25">
      <c r="A118" s="1">
        <v>37677</v>
      </c>
      <c r="B118" s="3" t="s">
        <v>2</v>
      </c>
      <c r="C118" s="2">
        <v>37653</v>
      </c>
      <c r="D118" s="5">
        <f>YEAR(Tabla1[[#This Row],[FECHA]])</f>
        <v>2003</v>
      </c>
      <c r="E118" s="5">
        <f>IFERROR(VLOOKUP(Tabla1[[#This Row],[FECHA]],'COMPARENDOS TOTALES'!A:D,4,FALSE),0)</f>
        <v>0</v>
      </c>
      <c r="F118" s="9">
        <f>IFERROR(VLOOKUP(Tabla1[[#This Row],[FECHA]],'COMPARENDOS TOTALES'!A:D,3,FALSE),0)</f>
        <v>0</v>
      </c>
      <c r="G118" s="5">
        <f>IFERROR(VLOOKUP(Tabla1[[#This Row],[FECHA]],EXONERACIONES!A:D,4,FALSE),0)</f>
        <v>0</v>
      </c>
      <c r="H118" s="9">
        <f>IFERROR(VLOOKUP(Tabla1[[#This Row],[FECHA]],EXONERACIONES!A:D,3,FALSE),0)</f>
        <v>0</v>
      </c>
      <c r="I118" s="5">
        <f>IFERROR(VLOOKUP(Tabla1[[#This Row],[FECHA]],'SIMIT CON RES'!A:D,4,FALSE),0)</f>
        <v>0</v>
      </c>
      <c r="J118" s="9">
        <f>IFERROR(VLOOKUP(Tabla1[[#This Row],[FECHA]],'SIMIT CON RES'!A:D,3,FALSE),0)</f>
        <v>0</v>
      </c>
      <c r="K118">
        <f>IFERROR(VLOOKUP(Tabla1[[#This Row],[FECHA]],'SIMIT SIN RES'!A:D,4,FALSE),0)</f>
        <v>0</v>
      </c>
      <c r="L118" s="9">
        <f>IFERROR(VLOOKUP(Tabla1[[#This Row],[FECHA]],'SIMIT SIN RES'!A:D,3,FALSE),0)</f>
        <v>0</v>
      </c>
      <c r="M118" s="5">
        <f>IFERROR(VLOOKUP(Tabla1[[#This Row],[FECHA]],'RECAUDOS DE COMPARENDOS'!A:D,4,FALSE),0)</f>
        <v>0</v>
      </c>
      <c r="N118" s="9">
        <f>IFERROR(VLOOKUP(Tabla1[[#This Row],[FECHA]],'RECAUDOS DE COMPARENDOS'!A:D,3,FALSE),0)</f>
        <v>0</v>
      </c>
      <c r="O118" s="5">
        <f>IFERROR(VLOOKUP(Tabla1[[#This Row],[FECHA]],'RECAUDOS DE RESOLUCIONES'!A:D,4,FALSE),0)</f>
        <v>0</v>
      </c>
      <c r="P118" s="9">
        <f>IFERROR(VLOOKUP(Tabla1[[#This Row],[FECHA]],'RECAUDOS DE RESOLUCIONES'!A:D,3,FALSE),0)</f>
        <v>0</v>
      </c>
      <c r="Q11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1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18" s="11">
        <f>IFERROR(VLOOKUP(Tabla1[[#This Row],[FECHA]],'RECAUDOS LOCALES'!A:D,4,FALSE),0)</f>
        <v>0</v>
      </c>
      <c r="T118" s="9">
        <f>IFERROR(VLOOKUP(Tabla1[[#This Row],[FECHA]],'RECAUDOS LOCALES'!A:D,3,FALSE),0)</f>
        <v>0</v>
      </c>
      <c r="U118" s="11">
        <f>IFERROR(VLOOKUP(Tabla1[[#This Row],[FECHA]],'RECAUDOS EXTERNOS'!A:D,4,FALSE),0)</f>
        <v>0</v>
      </c>
      <c r="V118" s="9">
        <f>IFERROR(VLOOKUP(Tabla1[[#This Row],[FECHA]],'RECAUDOS EXTERNOS'!A:D,3,FALSE),0)</f>
        <v>0</v>
      </c>
    </row>
    <row r="119" spans="1:22" x14ac:dyDescent="0.25">
      <c r="A119" s="1">
        <v>37678</v>
      </c>
      <c r="B119" s="3" t="s">
        <v>3</v>
      </c>
      <c r="C119" s="2">
        <v>37653</v>
      </c>
      <c r="D119" s="5">
        <f>YEAR(Tabla1[[#This Row],[FECHA]])</f>
        <v>2003</v>
      </c>
      <c r="E119" s="5">
        <f>IFERROR(VLOOKUP(Tabla1[[#This Row],[FECHA]],'COMPARENDOS TOTALES'!A:D,4,FALSE),0)</f>
        <v>0</v>
      </c>
      <c r="F119" s="9">
        <f>IFERROR(VLOOKUP(Tabla1[[#This Row],[FECHA]],'COMPARENDOS TOTALES'!A:D,3,FALSE),0)</f>
        <v>0</v>
      </c>
      <c r="G119" s="5">
        <f>IFERROR(VLOOKUP(Tabla1[[#This Row],[FECHA]],EXONERACIONES!A:D,4,FALSE),0)</f>
        <v>0</v>
      </c>
      <c r="H119" s="9">
        <f>IFERROR(VLOOKUP(Tabla1[[#This Row],[FECHA]],EXONERACIONES!A:D,3,FALSE),0)</f>
        <v>0</v>
      </c>
      <c r="I119" s="5">
        <f>IFERROR(VLOOKUP(Tabla1[[#This Row],[FECHA]],'SIMIT CON RES'!A:D,4,FALSE),0)</f>
        <v>0</v>
      </c>
      <c r="J119" s="9">
        <f>IFERROR(VLOOKUP(Tabla1[[#This Row],[FECHA]],'SIMIT CON RES'!A:D,3,FALSE),0)</f>
        <v>0</v>
      </c>
      <c r="K119">
        <f>IFERROR(VLOOKUP(Tabla1[[#This Row],[FECHA]],'SIMIT SIN RES'!A:D,4,FALSE),0)</f>
        <v>0</v>
      </c>
      <c r="L119" s="9">
        <f>IFERROR(VLOOKUP(Tabla1[[#This Row],[FECHA]],'SIMIT SIN RES'!A:D,3,FALSE),0)</f>
        <v>0</v>
      </c>
      <c r="M119" s="5">
        <f>IFERROR(VLOOKUP(Tabla1[[#This Row],[FECHA]],'RECAUDOS DE COMPARENDOS'!A:D,4,FALSE),0)</f>
        <v>0</v>
      </c>
      <c r="N119" s="9">
        <f>IFERROR(VLOOKUP(Tabla1[[#This Row],[FECHA]],'RECAUDOS DE COMPARENDOS'!A:D,3,FALSE),0)</f>
        <v>0</v>
      </c>
      <c r="O119" s="5">
        <f>IFERROR(VLOOKUP(Tabla1[[#This Row],[FECHA]],'RECAUDOS DE RESOLUCIONES'!A:D,4,FALSE),0)</f>
        <v>0</v>
      </c>
      <c r="P119" s="9">
        <f>IFERROR(VLOOKUP(Tabla1[[#This Row],[FECHA]],'RECAUDOS DE RESOLUCIONES'!A:D,3,FALSE),0)</f>
        <v>0</v>
      </c>
      <c r="Q11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1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19" s="11">
        <f>IFERROR(VLOOKUP(Tabla1[[#This Row],[FECHA]],'RECAUDOS LOCALES'!A:D,4,FALSE),0)</f>
        <v>0</v>
      </c>
      <c r="T119" s="9">
        <f>IFERROR(VLOOKUP(Tabla1[[#This Row],[FECHA]],'RECAUDOS LOCALES'!A:D,3,FALSE),0)</f>
        <v>0</v>
      </c>
      <c r="U119" s="11">
        <f>IFERROR(VLOOKUP(Tabla1[[#This Row],[FECHA]],'RECAUDOS EXTERNOS'!A:D,4,FALSE),0)</f>
        <v>0</v>
      </c>
      <c r="V119" s="9">
        <f>IFERROR(VLOOKUP(Tabla1[[#This Row],[FECHA]],'RECAUDOS EXTERNOS'!A:D,3,FALSE),0)</f>
        <v>0</v>
      </c>
    </row>
    <row r="120" spans="1:22" x14ac:dyDescent="0.25">
      <c r="A120" s="1">
        <v>37679</v>
      </c>
      <c r="B120" s="3" t="s">
        <v>6</v>
      </c>
      <c r="C120" s="2">
        <v>37653</v>
      </c>
      <c r="D120" s="5">
        <f>YEAR(Tabla1[[#This Row],[FECHA]])</f>
        <v>2003</v>
      </c>
      <c r="E120" s="5">
        <f>IFERROR(VLOOKUP(Tabla1[[#This Row],[FECHA]],'COMPARENDOS TOTALES'!A:D,4,FALSE),0)</f>
        <v>0</v>
      </c>
      <c r="F120" s="9">
        <f>IFERROR(VLOOKUP(Tabla1[[#This Row],[FECHA]],'COMPARENDOS TOTALES'!A:D,3,FALSE),0)</f>
        <v>0</v>
      </c>
      <c r="G120" s="5">
        <f>IFERROR(VLOOKUP(Tabla1[[#This Row],[FECHA]],EXONERACIONES!A:D,4,FALSE),0)</f>
        <v>0</v>
      </c>
      <c r="H120" s="9">
        <f>IFERROR(VLOOKUP(Tabla1[[#This Row],[FECHA]],EXONERACIONES!A:D,3,FALSE),0)</f>
        <v>0</v>
      </c>
      <c r="I120" s="5">
        <f>IFERROR(VLOOKUP(Tabla1[[#This Row],[FECHA]],'SIMIT CON RES'!A:D,4,FALSE),0)</f>
        <v>0</v>
      </c>
      <c r="J120" s="9">
        <f>IFERROR(VLOOKUP(Tabla1[[#This Row],[FECHA]],'SIMIT CON RES'!A:D,3,FALSE),0)</f>
        <v>0</v>
      </c>
      <c r="K120">
        <f>IFERROR(VLOOKUP(Tabla1[[#This Row],[FECHA]],'SIMIT SIN RES'!A:D,4,FALSE),0)</f>
        <v>0</v>
      </c>
      <c r="L120" s="9">
        <f>IFERROR(VLOOKUP(Tabla1[[#This Row],[FECHA]],'SIMIT SIN RES'!A:D,3,FALSE),0)</f>
        <v>0</v>
      </c>
      <c r="M120" s="5">
        <f>IFERROR(VLOOKUP(Tabla1[[#This Row],[FECHA]],'RECAUDOS DE COMPARENDOS'!A:D,4,FALSE),0)</f>
        <v>0</v>
      </c>
      <c r="N120" s="9">
        <f>IFERROR(VLOOKUP(Tabla1[[#This Row],[FECHA]],'RECAUDOS DE COMPARENDOS'!A:D,3,FALSE),0)</f>
        <v>0</v>
      </c>
      <c r="O120" s="5">
        <f>IFERROR(VLOOKUP(Tabla1[[#This Row],[FECHA]],'RECAUDOS DE RESOLUCIONES'!A:D,4,FALSE),0)</f>
        <v>0</v>
      </c>
      <c r="P120" s="9">
        <f>IFERROR(VLOOKUP(Tabla1[[#This Row],[FECHA]],'RECAUDOS DE RESOLUCIONES'!A:D,3,FALSE),0)</f>
        <v>0</v>
      </c>
      <c r="Q12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2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20" s="11">
        <f>IFERROR(VLOOKUP(Tabla1[[#This Row],[FECHA]],'RECAUDOS LOCALES'!A:D,4,FALSE),0)</f>
        <v>0</v>
      </c>
      <c r="T120" s="9">
        <f>IFERROR(VLOOKUP(Tabla1[[#This Row],[FECHA]],'RECAUDOS LOCALES'!A:D,3,FALSE),0)</f>
        <v>0</v>
      </c>
      <c r="U120" s="11">
        <f>IFERROR(VLOOKUP(Tabla1[[#This Row],[FECHA]],'RECAUDOS EXTERNOS'!A:D,4,FALSE),0)</f>
        <v>0</v>
      </c>
      <c r="V120" s="9">
        <f>IFERROR(VLOOKUP(Tabla1[[#This Row],[FECHA]],'RECAUDOS EXTERNOS'!A:D,3,FALSE),0)</f>
        <v>0</v>
      </c>
    </row>
    <row r="121" spans="1:22" x14ac:dyDescent="0.25">
      <c r="A121" s="1">
        <v>37680</v>
      </c>
      <c r="B121" s="3" t="s">
        <v>0</v>
      </c>
      <c r="C121" s="2">
        <v>37653</v>
      </c>
      <c r="D121" s="5">
        <f>YEAR(Tabla1[[#This Row],[FECHA]])</f>
        <v>2003</v>
      </c>
      <c r="E121" s="5">
        <f>IFERROR(VLOOKUP(Tabla1[[#This Row],[FECHA]],'COMPARENDOS TOTALES'!A:D,4,FALSE),0)</f>
        <v>0</v>
      </c>
      <c r="F121" s="9">
        <f>IFERROR(VLOOKUP(Tabla1[[#This Row],[FECHA]],'COMPARENDOS TOTALES'!A:D,3,FALSE),0)</f>
        <v>0</v>
      </c>
      <c r="G121" s="5">
        <f>IFERROR(VLOOKUP(Tabla1[[#This Row],[FECHA]],EXONERACIONES!A:D,4,FALSE),0)</f>
        <v>0</v>
      </c>
      <c r="H121" s="9">
        <f>IFERROR(VLOOKUP(Tabla1[[#This Row],[FECHA]],EXONERACIONES!A:D,3,FALSE),0)</f>
        <v>0</v>
      </c>
      <c r="I121" s="5">
        <f>IFERROR(VLOOKUP(Tabla1[[#This Row],[FECHA]],'SIMIT CON RES'!A:D,4,FALSE),0)</f>
        <v>0</v>
      </c>
      <c r="J121" s="9">
        <f>IFERROR(VLOOKUP(Tabla1[[#This Row],[FECHA]],'SIMIT CON RES'!A:D,3,FALSE),0)</f>
        <v>0</v>
      </c>
      <c r="K121">
        <f>IFERROR(VLOOKUP(Tabla1[[#This Row],[FECHA]],'SIMIT SIN RES'!A:D,4,FALSE),0)</f>
        <v>0</v>
      </c>
      <c r="L121" s="9">
        <f>IFERROR(VLOOKUP(Tabla1[[#This Row],[FECHA]],'SIMIT SIN RES'!A:D,3,FALSE),0)</f>
        <v>0</v>
      </c>
      <c r="M121" s="5">
        <f>IFERROR(VLOOKUP(Tabla1[[#This Row],[FECHA]],'RECAUDOS DE COMPARENDOS'!A:D,4,FALSE),0)</f>
        <v>0</v>
      </c>
      <c r="N121" s="9">
        <f>IFERROR(VLOOKUP(Tabla1[[#This Row],[FECHA]],'RECAUDOS DE COMPARENDOS'!A:D,3,FALSE),0)</f>
        <v>0</v>
      </c>
      <c r="O121" s="5">
        <f>IFERROR(VLOOKUP(Tabla1[[#This Row],[FECHA]],'RECAUDOS DE RESOLUCIONES'!A:D,4,FALSE),0)</f>
        <v>0</v>
      </c>
      <c r="P121" s="9">
        <f>IFERROR(VLOOKUP(Tabla1[[#This Row],[FECHA]],'RECAUDOS DE RESOLUCIONES'!A:D,3,FALSE),0)</f>
        <v>0</v>
      </c>
      <c r="Q12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2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21" s="11">
        <f>IFERROR(VLOOKUP(Tabla1[[#This Row],[FECHA]],'RECAUDOS LOCALES'!A:D,4,FALSE),0)</f>
        <v>0</v>
      </c>
      <c r="T121" s="9">
        <f>IFERROR(VLOOKUP(Tabla1[[#This Row],[FECHA]],'RECAUDOS LOCALES'!A:D,3,FALSE),0)</f>
        <v>0</v>
      </c>
      <c r="U121" s="11">
        <f>IFERROR(VLOOKUP(Tabla1[[#This Row],[FECHA]],'RECAUDOS EXTERNOS'!A:D,4,FALSE),0)</f>
        <v>0</v>
      </c>
      <c r="V121" s="9">
        <f>IFERROR(VLOOKUP(Tabla1[[#This Row],[FECHA]],'RECAUDOS EXTERNOS'!A:D,3,FALSE),0)</f>
        <v>0</v>
      </c>
    </row>
    <row r="122" spans="1:22" x14ac:dyDescent="0.25">
      <c r="A122" s="1">
        <v>37681</v>
      </c>
      <c r="B122" s="3" t="s">
        <v>5</v>
      </c>
      <c r="C122" s="2">
        <v>37681</v>
      </c>
      <c r="D122" s="5">
        <f>YEAR(Tabla1[[#This Row],[FECHA]])</f>
        <v>2003</v>
      </c>
      <c r="E122" s="5">
        <f>IFERROR(VLOOKUP(Tabla1[[#This Row],[FECHA]],'COMPARENDOS TOTALES'!A:D,4,FALSE),0)</f>
        <v>0</v>
      </c>
      <c r="F122" s="9">
        <f>IFERROR(VLOOKUP(Tabla1[[#This Row],[FECHA]],'COMPARENDOS TOTALES'!A:D,3,FALSE),0)</f>
        <v>0</v>
      </c>
      <c r="G122" s="5">
        <f>IFERROR(VLOOKUP(Tabla1[[#This Row],[FECHA]],EXONERACIONES!A:D,4,FALSE),0)</f>
        <v>0</v>
      </c>
      <c r="H122" s="9">
        <f>IFERROR(VLOOKUP(Tabla1[[#This Row],[FECHA]],EXONERACIONES!A:D,3,FALSE),0)</f>
        <v>0</v>
      </c>
      <c r="I122" s="5">
        <f>IFERROR(VLOOKUP(Tabla1[[#This Row],[FECHA]],'SIMIT CON RES'!A:D,4,FALSE),0)</f>
        <v>0</v>
      </c>
      <c r="J122" s="9">
        <f>IFERROR(VLOOKUP(Tabla1[[#This Row],[FECHA]],'SIMIT CON RES'!A:D,3,FALSE),0)</f>
        <v>0</v>
      </c>
      <c r="K122">
        <f>IFERROR(VLOOKUP(Tabla1[[#This Row],[FECHA]],'SIMIT SIN RES'!A:D,4,FALSE),0)</f>
        <v>0</v>
      </c>
      <c r="L122" s="9">
        <f>IFERROR(VLOOKUP(Tabla1[[#This Row],[FECHA]],'SIMIT SIN RES'!A:D,3,FALSE),0)</f>
        <v>0</v>
      </c>
      <c r="M122" s="5">
        <f>IFERROR(VLOOKUP(Tabla1[[#This Row],[FECHA]],'RECAUDOS DE COMPARENDOS'!A:D,4,FALSE),0)</f>
        <v>0</v>
      </c>
      <c r="N122" s="9">
        <f>IFERROR(VLOOKUP(Tabla1[[#This Row],[FECHA]],'RECAUDOS DE COMPARENDOS'!A:D,3,FALSE),0)</f>
        <v>0</v>
      </c>
      <c r="O122" s="5">
        <f>IFERROR(VLOOKUP(Tabla1[[#This Row],[FECHA]],'RECAUDOS DE RESOLUCIONES'!A:D,4,FALSE),0)</f>
        <v>0</v>
      </c>
      <c r="P122" s="9">
        <f>IFERROR(VLOOKUP(Tabla1[[#This Row],[FECHA]],'RECAUDOS DE RESOLUCIONES'!A:D,3,FALSE),0)</f>
        <v>0</v>
      </c>
      <c r="Q12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2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22" s="11">
        <f>IFERROR(VLOOKUP(Tabla1[[#This Row],[FECHA]],'RECAUDOS LOCALES'!A:D,4,FALSE),0)</f>
        <v>0</v>
      </c>
      <c r="T122" s="9">
        <f>IFERROR(VLOOKUP(Tabla1[[#This Row],[FECHA]],'RECAUDOS LOCALES'!A:D,3,FALSE),0)</f>
        <v>0</v>
      </c>
      <c r="U122" s="11">
        <f>IFERROR(VLOOKUP(Tabla1[[#This Row],[FECHA]],'RECAUDOS EXTERNOS'!A:D,4,FALSE),0)</f>
        <v>0</v>
      </c>
      <c r="V122" s="9">
        <f>IFERROR(VLOOKUP(Tabla1[[#This Row],[FECHA]],'RECAUDOS EXTERNOS'!A:D,3,FALSE),0)</f>
        <v>0</v>
      </c>
    </row>
    <row r="123" spans="1:22" x14ac:dyDescent="0.25">
      <c r="A123" s="1">
        <v>37682</v>
      </c>
      <c r="B123" s="3" t="s">
        <v>4</v>
      </c>
      <c r="C123" s="2">
        <v>37681</v>
      </c>
      <c r="D123" s="5">
        <f>YEAR(Tabla1[[#This Row],[FECHA]])</f>
        <v>2003</v>
      </c>
      <c r="E123" s="5">
        <f>IFERROR(VLOOKUP(Tabla1[[#This Row],[FECHA]],'COMPARENDOS TOTALES'!A:D,4,FALSE),0)</f>
        <v>0</v>
      </c>
      <c r="F123" s="9">
        <f>IFERROR(VLOOKUP(Tabla1[[#This Row],[FECHA]],'COMPARENDOS TOTALES'!A:D,3,FALSE),0)</f>
        <v>0</v>
      </c>
      <c r="G123" s="5">
        <f>IFERROR(VLOOKUP(Tabla1[[#This Row],[FECHA]],EXONERACIONES!A:D,4,FALSE),0)</f>
        <v>0</v>
      </c>
      <c r="H123" s="9">
        <f>IFERROR(VLOOKUP(Tabla1[[#This Row],[FECHA]],EXONERACIONES!A:D,3,FALSE),0)</f>
        <v>0</v>
      </c>
      <c r="I123" s="5">
        <f>IFERROR(VLOOKUP(Tabla1[[#This Row],[FECHA]],'SIMIT CON RES'!A:D,4,FALSE),0)</f>
        <v>0</v>
      </c>
      <c r="J123" s="9">
        <f>IFERROR(VLOOKUP(Tabla1[[#This Row],[FECHA]],'SIMIT CON RES'!A:D,3,FALSE),0)</f>
        <v>0</v>
      </c>
      <c r="K123">
        <f>IFERROR(VLOOKUP(Tabla1[[#This Row],[FECHA]],'SIMIT SIN RES'!A:D,4,FALSE),0)</f>
        <v>0</v>
      </c>
      <c r="L123" s="9">
        <f>IFERROR(VLOOKUP(Tabla1[[#This Row],[FECHA]],'SIMIT SIN RES'!A:D,3,FALSE),0)</f>
        <v>0</v>
      </c>
      <c r="M123" s="5">
        <f>IFERROR(VLOOKUP(Tabla1[[#This Row],[FECHA]],'RECAUDOS DE COMPARENDOS'!A:D,4,FALSE),0)</f>
        <v>0</v>
      </c>
      <c r="N123" s="9">
        <f>IFERROR(VLOOKUP(Tabla1[[#This Row],[FECHA]],'RECAUDOS DE COMPARENDOS'!A:D,3,FALSE),0)</f>
        <v>0</v>
      </c>
      <c r="O123" s="5">
        <f>IFERROR(VLOOKUP(Tabla1[[#This Row],[FECHA]],'RECAUDOS DE RESOLUCIONES'!A:D,4,FALSE),0)</f>
        <v>0</v>
      </c>
      <c r="P123" s="9">
        <f>IFERROR(VLOOKUP(Tabla1[[#This Row],[FECHA]],'RECAUDOS DE RESOLUCIONES'!A:D,3,FALSE),0)</f>
        <v>0</v>
      </c>
      <c r="Q12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2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23" s="11">
        <f>IFERROR(VLOOKUP(Tabla1[[#This Row],[FECHA]],'RECAUDOS LOCALES'!A:D,4,FALSE),0)</f>
        <v>0</v>
      </c>
      <c r="T123" s="9">
        <f>IFERROR(VLOOKUP(Tabla1[[#This Row],[FECHA]],'RECAUDOS LOCALES'!A:D,3,FALSE),0)</f>
        <v>0</v>
      </c>
      <c r="U123" s="11">
        <f>IFERROR(VLOOKUP(Tabla1[[#This Row],[FECHA]],'RECAUDOS EXTERNOS'!A:D,4,FALSE),0)</f>
        <v>0</v>
      </c>
      <c r="V123" s="9">
        <f>IFERROR(VLOOKUP(Tabla1[[#This Row],[FECHA]],'RECAUDOS EXTERNOS'!A:D,3,FALSE),0)</f>
        <v>0</v>
      </c>
    </row>
    <row r="124" spans="1:22" x14ac:dyDescent="0.25">
      <c r="A124" s="1">
        <v>37683</v>
      </c>
      <c r="B124" s="3" t="s">
        <v>1</v>
      </c>
      <c r="C124" s="2">
        <v>37681</v>
      </c>
      <c r="D124" s="5">
        <f>YEAR(Tabla1[[#This Row],[FECHA]])</f>
        <v>2003</v>
      </c>
      <c r="E124" s="5">
        <f>IFERROR(VLOOKUP(Tabla1[[#This Row],[FECHA]],'COMPARENDOS TOTALES'!A:D,4,FALSE),0)</f>
        <v>0</v>
      </c>
      <c r="F124" s="9">
        <f>IFERROR(VLOOKUP(Tabla1[[#This Row],[FECHA]],'COMPARENDOS TOTALES'!A:D,3,FALSE),0)</f>
        <v>0</v>
      </c>
      <c r="G124" s="5">
        <f>IFERROR(VLOOKUP(Tabla1[[#This Row],[FECHA]],EXONERACIONES!A:D,4,FALSE),0)</f>
        <v>0</v>
      </c>
      <c r="H124" s="9">
        <f>IFERROR(VLOOKUP(Tabla1[[#This Row],[FECHA]],EXONERACIONES!A:D,3,FALSE),0)</f>
        <v>0</v>
      </c>
      <c r="I124" s="5">
        <f>IFERROR(VLOOKUP(Tabla1[[#This Row],[FECHA]],'SIMIT CON RES'!A:D,4,FALSE),0)</f>
        <v>0</v>
      </c>
      <c r="J124" s="9">
        <f>IFERROR(VLOOKUP(Tabla1[[#This Row],[FECHA]],'SIMIT CON RES'!A:D,3,FALSE),0)</f>
        <v>0</v>
      </c>
      <c r="K124">
        <f>IFERROR(VLOOKUP(Tabla1[[#This Row],[FECHA]],'SIMIT SIN RES'!A:D,4,FALSE),0)</f>
        <v>0</v>
      </c>
      <c r="L124" s="9">
        <f>IFERROR(VLOOKUP(Tabla1[[#This Row],[FECHA]],'SIMIT SIN RES'!A:D,3,FALSE),0)</f>
        <v>0</v>
      </c>
      <c r="M124" s="5">
        <f>IFERROR(VLOOKUP(Tabla1[[#This Row],[FECHA]],'RECAUDOS DE COMPARENDOS'!A:D,4,FALSE),0)</f>
        <v>0</v>
      </c>
      <c r="N124" s="9">
        <f>IFERROR(VLOOKUP(Tabla1[[#This Row],[FECHA]],'RECAUDOS DE COMPARENDOS'!A:D,3,FALSE),0)</f>
        <v>0</v>
      </c>
      <c r="O124" s="5">
        <f>IFERROR(VLOOKUP(Tabla1[[#This Row],[FECHA]],'RECAUDOS DE RESOLUCIONES'!A:D,4,FALSE),0)</f>
        <v>0</v>
      </c>
      <c r="P124" s="9">
        <f>IFERROR(VLOOKUP(Tabla1[[#This Row],[FECHA]],'RECAUDOS DE RESOLUCIONES'!A:D,3,FALSE),0)</f>
        <v>0</v>
      </c>
      <c r="Q12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2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24" s="11">
        <f>IFERROR(VLOOKUP(Tabla1[[#This Row],[FECHA]],'RECAUDOS LOCALES'!A:D,4,FALSE),0)</f>
        <v>0</v>
      </c>
      <c r="T124" s="9">
        <f>IFERROR(VLOOKUP(Tabla1[[#This Row],[FECHA]],'RECAUDOS LOCALES'!A:D,3,FALSE),0)</f>
        <v>0</v>
      </c>
      <c r="U124" s="11">
        <f>IFERROR(VLOOKUP(Tabla1[[#This Row],[FECHA]],'RECAUDOS EXTERNOS'!A:D,4,FALSE),0)</f>
        <v>0</v>
      </c>
      <c r="V124" s="9">
        <f>IFERROR(VLOOKUP(Tabla1[[#This Row],[FECHA]],'RECAUDOS EXTERNOS'!A:D,3,FALSE),0)</f>
        <v>0</v>
      </c>
    </row>
    <row r="125" spans="1:22" x14ac:dyDescent="0.25">
      <c r="A125" s="1">
        <v>37684</v>
      </c>
      <c r="B125" s="3" t="s">
        <v>2</v>
      </c>
      <c r="C125" s="2">
        <v>37681</v>
      </c>
      <c r="D125" s="5">
        <f>YEAR(Tabla1[[#This Row],[FECHA]])</f>
        <v>2003</v>
      </c>
      <c r="E125" s="5">
        <f>IFERROR(VLOOKUP(Tabla1[[#This Row],[FECHA]],'COMPARENDOS TOTALES'!A:D,4,FALSE),0)</f>
        <v>0</v>
      </c>
      <c r="F125" s="9">
        <f>IFERROR(VLOOKUP(Tabla1[[#This Row],[FECHA]],'COMPARENDOS TOTALES'!A:D,3,FALSE),0)</f>
        <v>0</v>
      </c>
      <c r="G125" s="5">
        <f>IFERROR(VLOOKUP(Tabla1[[#This Row],[FECHA]],EXONERACIONES!A:D,4,FALSE),0)</f>
        <v>0</v>
      </c>
      <c r="H125" s="9">
        <f>IFERROR(VLOOKUP(Tabla1[[#This Row],[FECHA]],EXONERACIONES!A:D,3,FALSE),0)</f>
        <v>0</v>
      </c>
      <c r="I125" s="5">
        <f>IFERROR(VLOOKUP(Tabla1[[#This Row],[FECHA]],'SIMIT CON RES'!A:D,4,FALSE),0)</f>
        <v>0</v>
      </c>
      <c r="J125" s="9">
        <f>IFERROR(VLOOKUP(Tabla1[[#This Row],[FECHA]],'SIMIT CON RES'!A:D,3,FALSE),0)</f>
        <v>0</v>
      </c>
      <c r="K125">
        <f>IFERROR(VLOOKUP(Tabla1[[#This Row],[FECHA]],'SIMIT SIN RES'!A:D,4,FALSE),0)</f>
        <v>0</v>
      </c>
      <c r="L125" s="9">
        <f>IFERROR(VLOOKUP(Tabla1[[#This Row],[FECHA]],'SIMIT SIN RES'!A:D,3,FALSE),0)</f>
        <v>0</v>
      </c>
      <c r="M125" s="5">
        <f>IFERROR(VLOOKUP(Tabla1[[#This Row],[FECHA]],'RECAUDOS DE COMPARENDOS'!A:D,4,FALSE),0)</f>
        <v>0</v>
      </c>
      <c r="N125" s="9">
        <f>IFERROR(VLOOKUP(Tabla1[[#This Row],[FECHA]],'RECAUDOS DE COMPARENDOS'!A:D,3,FALSE),0)</f>
        <v>0</v>
      </c>
      <c r="O125" s="5">
        <f>IFERROR(VLOOKUP(Tabla1[[#This Row],[FECHA]],'RECAUDOS DE RESOLUCIONES'!A:D,4,FALSE),0)</f>
        <v>0</v>
      </c>
      <c r="P125" s="9">
        <f>IFERROR(VLOOKUP(Tabla1[[#This Row],[FECHA]],'RECAUDOS DE RESOLUCIONES'!A:D,3,FALSE),0)</f>
        <v>0</v>
      </c>
      <c r="Q12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2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25" s="11">
        <f>IFERROR(VLOOKUP(Tabla1[[#This Row],[FECHA]],'RECAUDOS LOCALES'!A:D,4,FALSE),0)</f>
        <v>0</v>
      </c>
      <c r="T125" s="9">
        <f>IFERROR(VLOOKUP(Tabla1[[#This Row],[FECHA]],'RECAUDOS LOCALES'!A:D,3,FALSE),0)</f>
        <v>0</v>
      </c>
      <c r="U125" s="11">
        <f>IFERROR(VLOOKUP(Tabla1[[#This Row],[FECHA]],'RECAUDOS EXTERNOS'!A:D,4,FALSE),0)</f>
        <v>0</v>
      </c>
      <c r="V125" s="9">
        <f>IFERROR(VLOOKUP(Tabla1[[#This Row],[FECHA]],'RECAUDOS EXTERNOS'!A:D,3,FALSE),0)</f>
        <v>0</v>
      </c>
    </row>
    <row r="126" spans="1:22" x14ac:dyDescent="0.25">
      <c r="A126" s="1">
        <v>37685</v>
      </c>
      <c r="B126" s="3" t="s">
        <v>3</v>
      </c>
      <c r="C126" s="2">
        <v>37681</v>
      </c>
      <c r="D126" s="5">
        <f>YEAR(Tabla1[[#This Row],[FECHA]])</f>
        <v>2003</v>
      </c>
      <c r="E126" s="5">
        <f>IFERROR(VLOOKUP(Tabla1[[#This Row],[FECHA]],'COMPARENDOS TOTALES'!A:D,4,FALSE),0)</f>
        <v>0</v>
      </c>
      <c r="F126" s="9">
        <f>IFERROR(VLOOKUP(Tabla1[[#This Row],[FECHA]],'COMPARENDOS TOTALES'!A:D,3,FALSE),0)</f>
        <v>0</v>
      </c>
      <c r="G126" s="5">
        <f>IFERROR(VLOOKUP(Tabla1[[#This Row],[FECHA]],EXONERACIONES!A:D,4,FALSE),0)</f>
        <v>0</v>
      </c>
      <c r="H126" s="9">
        <f>IFERROR(VLOOKUP(Tabla1[[#This Row],[FECHA]],EXONERACIONES!A:D,3,FALSE),0)</f>
        <v>0</v>
      </c>
      <c r="I126" s="5">
        <f>IFERROR(VLOOKUP(Tabla1[[#This Row],[FECHA]],'SIMIT CON RES'!A:D,4,FALSE),0)</f>
        <v>0</v>
      </c>
      <c r="J126" s="9">
        <f>IFERROR(VLOOKUP(Tabla1[[#This Row],[FECHA]],'SIMIT CON RES'!A:D,3,FALSE),0)</f>
        <v>0</v>
      </c>
      <c r="K126">
        <f>IFERROR(VLOOKUP(Tabla1[[#This Row],[FECHA]],'SIMIT SIN RES'!A:D,4,FALSE),0)</f>
        <v>0</v>
      </c>
      <c r="L126" s="9">
        <f>IFERROR(VLOOKUP(Tabla1[[#This Row],[FECHA]],'SIMIT SIN RES'!A:D,3,FALSE),0)</f>
        <v>0</v>
      </c>
      <c r="M126" s="5">
        <f>IFERROR(VLOOKUP(Tabla1[[#This Row],[FECHA]],'RECAUDOS DE COMPARENDOS'!A:D,4,FALSE),0)</f>
        <v>0</v>
      </c>
      <c r="N126" s="9">
        <f>IFERROR(VLOOKUP(Tabla1[[#This Row],[FECHA]],'RECAUDOS DE COMPARENDOS'!A:D,3,FALSE),0)</f>
        <v>0</v>
      </c>
      <c r="O126" s="5">
        <f>IFERROR(VLOOKUP(Tabla1[[#This Row],[FECHA]],'RECAUDOS DE RESOLUCIONES'!A:D,4,FALSE),0)</f>
        <v>0</v>
      </c>
      <c r="P126" s="9">
        <f>IFERROR(VLOOKUP(Tabla1[[#This Row],[FECHA]],'RECAUDOS DE RESOLUCIONES'!A:D,3,FALSE),0)</f>
        <v>0</v>
      </c>
      <c r="Q12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2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26" s="11">
        <f>IFERROR(VLOOKUP(Tabla1[[#This Row],[FECHA]],'RECAUDOS LOCALES'!A:D,4,FALSE),0)</f>
        <v>3</v>
      </c>
      <c r="T126" s="9">
        <f>IFERROR(VLOOKUP(Tabla1[[#This Row],[FECHA]],'RECAUDOS LOCALES'!A:D,3,FALSE),0)</f>
        <v>293261</v>
      </c>
      <c r="U126" s="11">
        <f>IFERROR(VLOOKUP(Tabla1[[#This Row],[FECHA]],'RECAUDOS EXTERNOS'!A:D,4,FALSE),0)</f>
        <v>0</v>
      </c>
      <c r="V126" s="9">
        <f>IFERROR(VLOOKUP(Tabla1[[#This Row],[FECHA]],'RECAUDOS EXTERNOS'!A:D,3,FALSE),0)</f>
        <v>0</v>
      </c>
    </row>
    <row r="127" spans="1:22" x14ac:dyDescent="0.25">
      <c r="A127" s="1">
        <v>37686</v>
      </c>
      <c r="B127" s="3" t="s">
        <v>6</v>
      </c>
      <c r="C127" s="2">
        <v>37681</v>
      </c>
      <c r="D127" s="5">
        <f>YEAR(Tabla1[[#This Row],[FECHA]])</f>
        <v>2003</v>
      </c>
      <c r="E127" s="5">
        <f>IFERROR(VLOOKUP(Tabla1[[#This Row],[FECHA]],'COMPARENDOS TOTALES'!A:D,4,FALSE),0)</f>
        <v>0</v>
      </c>
      <c r="F127" s="9">
        <f>IFERROR(VLOOKUP(Tabla1[[#This Row],[FECHA]],'COMPARENDOS TOTALES'!A:D,3,FALSE),0)</f>
        <v>0</v>
      </c>
      <c r="G127" s="5">
        <f>IFERROR(VLOOKUP(Tabla1[[#This Row],[FECHA]],EXONERACIONES!A:D,4,FALSE),0)</f>
        <v>0</v>
      </c>
      <c r="H127" s="9">
        <f>IFERROR(VLOOKUP(Tabla1[[#This Row],[FECHA]],EXONERACIONES!A:D,3,FALSE),0)</f>
        <v>0</v>
      </c>
      <c r="I127" s="5">
        <f>IFERROR(VLOOKUP(Tabla1[[#This Row],[FECHA]],'SIMIT CON RES'!A:D,4,FALSE),0)</f>
        <v>0</v>
      </c>
      <c r="J127" s="9">
        <f>IFERROR(VLOOKUP(Tabla1[[#This Row],[FECHA]],'SIMIT CON RES'!A:D,3,FALSE),0)</f>
        <v>0</v>
      </c>
      <c r="K127">
        <f>IFERROR(VLOOKUP(Tabla1[[#This Row],[FECHA]],'SIMIT SIN RES'!A:D,4,FALSE),0)</f>
        <v>0</v>
      </c>
      <c r="L127" s="9">
        <f>IFERROR(VLOOKUP(Tabla1[[#This Row],[FECHA]],'SIMIT SIN RES'!A:D,3,FALSE),0)</f>
        <v>0</v>
      </c>
      <c r="M127" s="5">
        <f>IFERROR(VLOOKUP(Tabla1[[#This Row],[FECHA]],'RECAUDOS DE COMPARENDOS'!A:D,4,FALSE),0)</f>
        <v>0</v>
      </c>
      <c r="N127" s="9">
        <f>IFERROR(VLOOKUP(Tabla1[[#This Row],[FECHA]],'RECAUDOS DE COMPARENDOS'!A:D,3,FALSE),0)</f>
        <v>0</v>
      </c>
      <c r="O127" s="5">
        <f>IFERROR(VLOOKUP(Tabla1[[#This Row],[FECHA]],'RECAUDOS DE RESOLUCIONES'!A:D,4,FALSE),0)</f>
        <v>0</v>
      </c>
      <c r="P127" s="9">
        <f>IFERROR(VLOOKUP(Tabla1[[#This Row],[FECHA]],'RECAUDOS DE RESOLUCIONES'!A:D,3,FALSE),0)</f>
        <v>0</v>
      </c>
      <c r="Q12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2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27" s="11">
        <f>IFERROR(VLOOKUP(Tabla1[[#This Row],[FECHA]],'RECAUDOS LOCALES'!A:D,4,FALSE),0)</f>
        <v>0</v>
      </c>
      <c r="T127" s="9">
        <f>IFERROR(VLOOKUP(Tabla1[[#This Row],[FECHA]],'RECAUDOS LOCALES'!A:D,3,FALSE),0)</f>
        <v>0</v>
      </c>
      <c r="U127" s="11">
        <f>IFERROR(VLOOKUP(Tabla1[[#This Row],[FECHA]],'RECAUDOS EXTERNOS'!A:D,4,FALSE),0)</f>
        <v>0</v>
      </c>
      <c r="V127" s="9">
        <f>IFERROR(VLOOKUP(Tabla1[[#This Row],[FECHA]],'RECAUDOS EXTERNOS'!A:D,3,FALSE),0)</f>
        <v>0</v>
      </c>
    </row>
    <row r="128" spans="1:22" x14ac:dyDescent="0.25">
      <c r="A128" s="1">
        <v>37687</v>
      </c>
      <c r="B128" s="3" t="s">
        <v>0</v>
      </c>
      <c r="C128" s="2">
        <v>37681</v>
      </c>
      <c r="D128" s="5">
        <f>YEAR(Tabla1[[#This Row],[FECHA]])</f>
        <v>2003</v>
      </c>
      <c r="E128" s="5">
        <f>IFERROR(VLOOKUP(Tabla1[[#This Row],[FECHA]],'COMPARENDOS TOTALES'!A:D,4,FALSE),0)</f>
        <v>0</v>
      </c>
      <c r="F128" s="9">
        <f>IFERROR(VLOOKUP(Tabla1[[#This Row],[FECHA]],'COMPARENDOS TOTALES'!A:D,3,FALSE),0)</f>
        <v>0</v>
      </c>
      <c r="G128" s="5">
        <f>IFERROR(VLOOKUP(Tabla1[[#This Row],[FECHA]],EXONERACIONES!A:D,4,FALSE),0)</f>
        <v>0</v>
      </c>
      <c r="H128" s="9">
        <f>IFERROR(VLOOKUP(Tabla1[[#This Row],[FECHA]],EXONERACIONES!A:D,3,FALSE),0)</f>
        <v>0</v>
      </c>
      <c r="I128" s="5">
        <f>IFERROR(VLOOKUP(Tabla1[[#This Row],[FECHA]],'SIMIT CON RES'!A:D,4,FALSE),0)</f>
        <v>0</v>
      </c>
      <c r="J128" s="9">
        <f>IFERROR(VLOOKUP(Tabla1[[#This Row],[FECHA]],'SIMIT CON RES'!A:D,3,FALSE),0)</f>
        <v>0</v>
      </c>
      <c r="K128">
        <f>IFERROR(VLOOKUP(Tabla1[[#This Row],[FECHA]],'SIMIT SIN RES'!A:D,4,FALSE),0)</f>
        <v>0</v>
      </c>
      <c r="L128" s="9">
        <f>IFERROR(VLOOKUP(Tabla1[[#This Row],[FECHA]],'SIMIT SIN RES'!A:D,3,FALSE),0)</f>
        <v>0</v>
      </c>
      <c r="M128" s="5">
        <f>IFERROR(VLOOKUP(Tabla1[[#This Row],[FECHA]],'RECAUDOS DE COMPARENDOS'!A:D,4,FALSE),0)</f>
        <v>0</v>
      </c>
      <c r="N128" s="9">
        <f>IFERROR(VLOOKUP(Tabla1[[#This Row],[FECHA]],'RECAUDOS DE COMPARENDOS'!A:D,3,FALSE),0)</f>
        <v>0</v>
      </c>
      <c r="O128" s="5">
        <f>IFERROR(VLOOKUP(Tabla1[[#This Row],[FECHA]],'RECAUDOS DE RESOLUCIONES'!A:D,4,FALSE),0)</f>
        <v>0</v>
      </c>
      <c r="P128" s="9">
        <f>IFERROR(VLOOKUP(Tabla1[[#This Row],[FECHA]],'RECAUDOS DE RESOLUCIONES'!A:D,3,FALSE),0)</f>
        <v>0</v>
      </c>
      <c r="Q12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2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28" s="11">
        <f>IFERROR(VLOOKUP(Tabla1[[#This Row],[FECHA]],'RECAUDOS LOCALES'!A:D,4,FALSE),0)</f>
        <v>0</v>
      </c>
      <c r="T128" s="9">
        <f>IFERROR(VLOOKUP(Tabla1[[#This Row],[FECHA]],'RECAUDOS LOCALES'!A:D,3,FALSE),0)</f>
        <v>0</v>
      </c>
      <c r="U128" s="11">
        <f>IFERROR(VLOOKUP(Tabla1[[#This Row],[FECHA]],'RECAUDOS EXTERNOS'!A:D,4,FALSE),0)</f>
        <v>0</v>
      </c>
      <c r="V128" s="9">
        <f>IFERROR(VLOOKUP(Tabla1[[#This Row],[FECHA]],'RECAUDOS EXTERNOS'!A:D,3,FALSE),0)</f>
        <v>0</v>
      </c>
    </row>
    <row r="129" spans="1:22" x14ac:dyDescent="0.25">
      <c r="A129" s="1">
        <v>37688</v>
      </c>
      <c r="B129" s="3" t="s">
        <v>5</v>
      </c>
      <c r="C129" s="2">
        <v>37681</v>
      </c>
      <c r="D129" s="5">
        <f>YEAR(Tabla1[[#This Row],[FECHA]])</f>
        <v>2003</v>
      </c>
      <c r="E129" s="5">
        <f>IFERROR(VLOOKUP(Tabla1[[#This Row],[FECHA]],'COMPARENDOS TOTALES'!A:D,4,FALSE),0)</f>
        <v>0</v>
      </c>
      <c r="F129" s="9">
        <f>IFERROR(VLOOKUP(Tabla1[[#This Row],[FECHA]],'COMPARENDOS TOTALES'!A:D,3,FALSE),0)</f>
        <v>0</v>
      </c>
      <c r="G129" s="5">
        <f>IFERROR(VLOOKUP(Tabla1[[#This Row],[FECHA]],EXONERACIONES!A:D,4,FALSE),0)</f>
        <v>0</v>
      </c>
      <c r="H129" s="9">
        <f>IFERROR(VLOOKUP(Tabla1[[#This Row],[FECHA]],EXONERACIONES!A:D,3,FALSE),0)</f>
        <v>0</v>
      </c>
      <c r="I129" s="5">
        <f>IFERROR(VLOOKUP(Tabla1[[#This Row],[FECHA]],'SIMIT CON RES'!A:D,4,FALSE),0)</f>
        <v>0</v>
      </c>
      <c r="J129" s="9">
        <f>IFERROR(VLOOKUP(Tabla1[[#This Row],[FECHA]],'SIMIT CON RES'!A:D,3,FALSE),0)</f>
        <v>0</v>
      </c>
      <c r="K129">
        <f>IFERROR(VLOOKUP(Tabla1[[#This Row],[FECHA]],'SIMIT SIN RES'!A:D,4,FALSE),0)</f>
        <v>0</v>
      </c>
      <c r="L129" s="9">
        <f>IFERROR(VLOOKUP(Tabla1[[#This Row],[FECHA]],'SIMIT SIN RES'!A:D,3,FALSE),0)</f>
        <v>0</v>
      </c>
      <c r="M129" s="5">
        <f>IFERROR(VLOOKUP(Tabla1[[#This Row],[FECHA]],'RECAUDOS DE COMPARENDOS'!A:D,4,FALSE),0)</f>
        <v>0</v>
      </c>
      <c r="N129" s="9">
        <f>IFERROR(VLOOKUP(Tabla1[[#This Row],[FECHA]],'RECAUDOS DE COMPARENDOS'!A:D,3,FALSE),0)</f>
        <v>0</v>
      </c>
      <c r="O129" s="5">
        <f>IFERROR(VLOOKUP(Tabla1[[#This Row],[FECHA]],'RECAUDOS DE RESOLUCIONES'!A:D,4,FALSE),0)</f>
        <v>0</v>
      </c>
      <c r="P129" s="9">
        <f>IFERROR(VLOOKUP(Tabla1[[#This Row],[FECHA]],'RECAUDOS DE RESOLUCIONES'!A:D,3,FALSE),0)</f>
        <v>0</v>
      </c>
      <c r="Q12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2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29" s="11">
        <f>IFERROR(VLOOKUP(Tabla1[[#This Row],[FECHA]],'RECAUDOS LOCALES'!A:D,4,FALSE),0)</f>
        <v>0</v>
      </c>
      <c r="T129" s="9">
        <f>IFERROR(VLOOKUP(Tabla1[[#This Row],[FECHA]],'RECAUDOS LOCALES'!A:D,3,FALSE),0)</f>
        <v>0</v>
      </c>
      <c r="U129" s="11">
        <f>IFERROR(VLOOKUP(Tabla1[[#This Row],[FECHA]],'RECAUDOS EXTERNOS'!A:D,4,FALSE),0)</f>
        <v>0</v>
      </c>
      <c r="V129" s="9">
        <f>IFERROR(VLOOKUP(Tabla1[[#This Row],[FECHA]],'RECAUDOS EXTERNOS'!A:D,3,FALSE),0)</f>
        <v>0</v>
      </c>
    </row>
    <row r="130" spans="1:22" x14ac:dyDescent="0.25">
      <c r="A130" s="1">
        <v>37689</v>
      </c>
      <c r="B130" s="3" t="s">
        <v>4</v>
      </c>
      <c r="C130" s="2">
        <v>37681</v>
      </c>
      <c r="D130" s="5">
        <f>YEAR(Tabla1[[#This Row],[FECHA]])</f>
        <v>2003</v>
      </c>
      <c r="E130" s="5">
        <f>IFERROR(VLOOKUP(Tabla1[[#This Row],[FECHA]],'COMPARENDOS TOTALES'!A:D,4,FALSE),0)</f>
        <v>0</v>
      </c>
      <c r="F130" s="9">
        <f>IFERROR(VLOOKUP(Tabla1[[#This Row],[FECHA]],'COMPARENDOS TOTALES'!A:D,3,FALSE),0)</f>
        <v>0</v>
      </c>
      <c r="G130" s="5">
        <f>IFERROR(VLOOKUP(Tabla1[[#This Row],[FECHA]],EXONERACIONES!A:D,4,FALSE),0)</f>
        <v>0</v>
      </c>
      <c r="H130" s="9">
        <f>IFERROR(VLOOKUP(Tabla1[[#This Row],[FECHA]],EXONERACIONES!A:D,3,FALSE),0)</f>
        <v>0</v>
      </c>
      <c r="I130" s="5">
        <f>IFERROR(VLOOKUP(Tabla1[[#This Row],[FECHA]],'SIMIT CON RES'!A:D,4,FALSE),0)</f>
        <v>0</v>
      </c>
      <c r="J130" s="9">
        <f>IFERROR(VLOOKUP(Tabla1[[#This Row],[FECHA]],'SIMIT CON RES'!A:D,3,FALSE),0)</f>
        <v>0</v>
      </c>
      <c r="K130">
        <f>IFERROR(VLOOKUP(Tabla1[[#This Row],[FECHA]],'SIMIT SIN RES'!A:D,4,FALSE),0)</f>
        <v>0</v>
      </c>
      <c r="L130" s="9">
        <f>IFERROR(VLOOKUP(Tabla1[[#This Row],[FECHA]],'SIMIT SIN RES'!A:D,3,FALSE),0)</f>
        <v>0</v>
      </c>
      <c r="M130" s="5">
        <f>IFERROR(VLOOKUP(Tabla1[[#This Row],[FECHA]],'RECAUDOS DE COMPARENDOS'!A:D,4,FALSE),0)</f>
        <v>0</v>
      </c>
      <c r="N130" s="9">
        <f>IFERROR(VLOOKUP(Tabla1[[#This Row],[FECHA]],'RECAUDOS DE COMPARENDOS'!A:D,3,FALSE),0)</f>
        <v>0</v>
      </c>
      <c r="O130" s="5">
        <f>IFERROR(VLOOKUP(Tabla1[[#This Row],[FECHA]],'RECAUDOS DE RESOLUCIONES'!A:D,4,FALSE),0)</f>
        <v>0</v>
      </c>
      <c r="P130" s="9">
        <f>IFERROR(VLOOKUP(Tabla1[[#This Row],[FECHA]],'RECAUDOS DE RESOLUCIONES'!A:D,3,FALSE),0)</f>
        <v>0</v>
      </c>
      <c r="Q13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3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30" s="11">
        <f>IFERROR(VLOOKUP(Tabla1[[#This Row],[FECHA]],'RECAUDOS LOCALES'!A:D,4,FALSE),0)</f>
        <v>0</v>
      </c>
      <c r="T130" s="9">
        <f>IFERROR(VLOOKUP(Tabla1[[#This Row],[FECHA]],'RECAUDOS LOCALES'!A:D,3,FALSE),0)</f>
        <v>0</v>
      </c>
      <c r="U130" s="11">
        <f>IFERROR(VLOOKUP(Tabla1[[#This Row],[FECHA]],'RECAUDOS EXTERNOS'!A:D,4,FALSE),0)</f>
        <v>0</v>
      </c>
      <c r="V130" s="9">
        <f>IFERROR(VLOOKUP(Tabla1[[#This Row],[FECHA]],'RECAUDOS EXTERNOS'!A:D,3,FALSE),0)</f>
        <v>0</v>
      </c>
    </row>
    <row r="131" spans="1:22" x14ac:dyDescent="0.25">
      <c r="A131" s="1">
        <v>37690</v>
      </c>
      <c r="B131" s="3" t="s">
        <v>1</v>
      </c>
      <c r="C131" s="2">
        <v>37681</v>
      </c>
      <c r="D131" s="5">
        <f>YEAR(Tabla1[[#This Row],[FECHA]])</f>
        <v>2003</v>
      </c>
      <c r="E131" s="5">
        <f>IFERROR(VLOOKUP(Tabla1[[#This Row],[FECHA]],'COMPARENDOS TOTALES'!A:D,4,FALSE),0)</f>
        <v>0</v>
      </c>
      <c r="F131" s="9">
        <f>IFERROR(VLOOKUP(Tabla1[[#This Row],[FECHA]],'COMPARENDOS TOTALES'!A:D,3,FALSE),0)</f>
        <v>0</v>
      </c>
      <c r="G131" s="5">
        <f>IFERROR(VLOOKUP(Tabla1[[#This Row],[FECHA]],EXONERACIONES!A:D,4,FALSE),0)</f>
        <v>0</v>
      </c>
      <c r="H131" s="9">
        <f>IFERROR(VLOOKUP(Tabla1[[#This Row],[FECHA]],EXONERACIONES!A:D,3,FALSE),0)</f>
        <v>0</v>
      </c>
      <c r="I131" s="5">
        <f>IFERROR(VLOOKUP(Tabla1[[#This Row],[FECHA]],'SIMIT CON RES'!A:D,4,FALSE),0)</f>
        <v>0</v>
      </c>
      <c r="J131" s="9">
        <f>IFERROR(VLOOKUP(Tabla1[[#This Row],[FECHA]],'SIMIT CON RES'!A:D,3,FALSE),0)</f>
        <v>0</v>
      </c>
      <c r="K131">
        <f>IFERROR(VLOOKUP(Tabla1[[#This Row],[FECHA]],'SIMIT SIN RES'!A:D,4,FALSE),0)</f>
        <v>0</v>
      </c>
      <c r="L131" s="9">
        <f>IFERROR(VLOOKUP(Tabla1[[#This Row],[FECHA]],'SIMIT SIN RES'!A:D,3,FALSE),0)</f>
        <v>0</v>
      </c>
      <c r="M131" s="5">
        <f>IFERROR(VLOOKUP(Tabla1[[#This Row],[FECHA]],'RECAUDOS DE COMPARENDOS'!A:D,4,FALSE),0)</f>
        <v>0</v>
      </c>
      <c r="N131" s="9">
        <f>IFERROR(VLOOKUP(Tabla1[[#This Row],[FECHA]],'RECAUDOS DE COMPARENDOS'!A:D,3,FALSE),0)</f>
        <v>0</v>
      </c>
      <c r="O131" s="5">
        <f>IFERROR(VLOOKUP(Tabla1[[#This Row],[FECHA]],'RECAUDOS DE RESOLUCIONES'!A:D,4,FALSE),0)</f>
        <v>0</v>
      </c>
      <c r="P131" s="9">
        <f>IFERROR(VLOOKUP(Tabla1[[#This Row],[FECHA]],'RECAUDOS DE RESOLUCIONES'!A:D,3,FALSE),0)</f>
        <v>0</v>
      </c>
      <c r="Q13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3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31" s="11">
        <f>IFERROR(VLOOKUP(Tabla1[[#This Row],[FECHA]],'RECAUDOS LOCALES'!A:D,4,FALSE),0)</f>
        <v>3</v>
      </c>
      <c r="T131" s="9">
        <f>IFERROR(VLOOKUP(Tabla1[[#This Row],[FECHA]],'RECAUDOS LOCALES'!A:D,3,FALSE),0)</f>
        <v>128000</v>
      </c>
      <c r="U131" s="11">
        <f>IFERROR(VLOOKUP(Tabla1[[#This Row],[FECHA]],'RECAUDOS EXTERNOS'!A:D,4,FALSE),0)</f>
        <v>0</v>
      </c>
      <c r="V131" s="9">
        <f>IFERROR(VLOOKUP(Tabla1[[#This Row],[FECHA]],'RECAUDOS EXTERNOS'!A:D,3,FALSE),0)</f>
        <v>0</v>
      </c>
    </row>
    <row r="132" spans="1:22" x14ac:dyDescent="0.25">
      <c r="A132" s="1">
        <v>37691</v>
      </c>
      <c r="B132" s="3" t="s">
        <v>2</v>
      </c>
      <c r="C132" s="2">
        <v>37681</v>
      </c>
      <c r="D132" s="5">
        <f>YEAR(Tabla1[[#This Row],[FECHA]])</f>
        <v>2003</v>
      </c>
      <c r="E132" s="5">
        <f>IFERROR(VLOOKUP(Tabla1[[#This Row],[FECHA]],'COMPARENDOS TOTALES'!A:D,4,FALSE),0)</f>
        <v>0</v>
      </c>
      <c r="F132" s="9">
        <f>IFERROR(VLOOKUP(Tabla1[[#This Row],[FECHA]],'COMPARENDOS TOTALES'!A:D,3,FALSE),0)</f>
        <v>0</v>
      </c>
      <c r="G132" s="5">
        <f>IFERROR(VLOOKUP(Tabla1[[#This Row],[FECHA]],EXONERACIONES!A:D,4,FALSE),0)</f>
        <v>0</v>
      </c>
      <c r="H132" s="9">
        <f>IFERROR(VLOOKUP(Tabla1[[#This Row],[FECHA]],EXONERACIONES!A:D,3,FALSE),0)</f>
        <v>0</v>
      </c>
      <c r="I132" s="5">
        <f>IFERROR(VLOOKUP(Tabla1[[#This Row],[FECHA]],'SIMIT CON RES'!A:D,4,FALSE),0)</f>
        <v>0</v>
      </c>
      <c r="J132" s="9">
        <f>IFERROR(VLOOKUP(Tabla1[[#This Row],[FECHA]],'SIMIT CON RES'!A:D,3,FALSE),0)</f>
        <v>0</v>
      </c>
      <c r="K132">
        <f>IFERROR(VLOOKUP(Tabla1[[#This Row],[FECHA]],'SIMIT SIN RES'!A:D,4,FALSE),0)</f>
        <v>0</v>
      </c>
      <c r="L132" s="9">
        <f>IFERROR(VLOOKUP(Tabla1[[#This Row],[FECHA]],'SIMIT SIN RES'!A:D,3,FALSE),0)</f>
        <v>0</v>
      </c>
      <c r="M132" s="5">
        <f>IFERROR(VLOOKUP(Tabla1[[#This Row],[FECHA]],'RECAUDOS DE COMPARENDOS'!A:D,4,FALSE),0)</f>
        <v>0</v>
      </c>
      <c r="N132" s="9">
        <f>IFERROR(VLOOKUP(Tabla1[[#This Row],[FECHA]],'RECAUDOS DE COMPARENDOS'!A:D,3,FALSE),0)</f>
        <v>0</v>
      </c>
      <c r="O132" s="5">
        <f>IFERROR(VLOOKUP(Tabla1[[#This Row],[FECHA]],'RECAUDOS DE RESOLUCIONES'!A:D,4,FALSE),0)</f>
        <v>0</v>
      </c>
      <c r="P132" s="9">
        <f>IFERROR(VLOOKUP(Tabla1[[#This Row],[FECHA]],'RECAUDOS DE RESOLUCIONES'!A:D,3,FALSE),0)</f>
        <v>0</v>
      </c>
      <c r="Q13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3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32" s="11">
        <f>IFERROR(VLOOKUP(Tabla1[[#This Row],[FECHA]],'RECAUDOS LOCALES'!A:D,4,FALSE),0)</f>
        <v>1</v>
      </c>
      <c r="T132" s="9">
        <f>IFERROR(VLOOKUP(Tabla1[[#This Row],[FECHA]],'RECAUDOS LOCALES'!A:D,3,FALSE),0)</f>
        <v>44000</v>
      </c>
      <c r="U132" s="11">
        <f>IFERROR(VLOOKUP(Tabla1[[#This Row],[FECHA]],'RECAUDOS EXTERNOS'!A:D,4,FALSE),0)</f>
        <v>0</v>
      </c>
      <c r="V132" s="9">
        <f>IFERROR(VLOOKUP(Tabla1[[#This Row],[FECHA]],'RECAUDOS EXTERNOS'!A:D,3,FALSE),0)</f>
        <v>0</v>
      </c>
    </row>
    <row r="133" spans="1:22" x14ac:dyDescent="0.25">
      <c r="A133" s="1">
        <v>37692</v>
      </c>
      <c r="B133" s="3" t="s">
        <v>3</v>
      </c>
      <c r="C133" s="2">
        <v>37681</v>
      </c>
      <c r="D133" s="5">
        <f>YEAR(Tabla1[[#This Row],[FECHA]])</f>
        <v>2003</v>
      </c>
      <c r="E133" s="5">
        <f>IFERROR(VLOOKUP(Tabla1[[#This Row],[FECHA]],'COMPARENDOS TOTALES'!A:D,4,FALSE),0)</f>
        <v>0</v>
      </c>
      <c r="F133" s="9">
        <f>IFERROR(VLOOKUP(Tabla1[[#This Row],[FECHA]],'COMPARENDOS TOTALES'!A:D,3,FALSE),0)</f>
        <v>0</v>
      </c>
      <c r="G133" s="5">
        <f>IFERROR(VLOOKUP(Tabla1[[#This Row],[FECHA]],EXONERACIONES!A:D,4,FALSE),0)</f>
        <v>0</v>
      </c>
      <c r="H133" s="9">
        <f>IFERROR(VLOOKUP(Tabla1[[#This Row],[FECHA]],EXONERACIONES!A:D,3,FALSE),0)</f>
        <v>0</v>
      </c>
      <c r="I133" s="5">
        <f>IFERROR(VLOOKUP(Tabla1[[#This Row],[FECHA]],'SIMIT CON RES'!A:D,4,FALSE),0)</f>
        <v>0</v>
      </c>
      <c r="J133" s="9">
        <f>IFERROR(VLOOKUP(Tabla1[[#This Row],[FECHA]],'SIMIT CON RES'!A:D,3,FALSE),0)</f>
        <v>0</v>
      </c>
      <c r="K133">
        <f>IFERROR(VLOOKUP(Tabla1[[#This Row],[FECHA]],'SIMIT SIN RES'!A:D,4,FALSE),0)</f>
        <v>0</v>
      </c>
      <c r="L133" s="9">
        <f>IFERROR(VLOOKUP(Tabla1[[#This Row],[FECHA]],'SIMIT SIN RES'!A:D,3,FALSE),0)</f>
        <v>0</v>
      </c>
      <c r="M133" s="5">
        <f>IFERROR(VLOOKUP(Tabla1[[#This Row],[FECHA]],'RECAUDOS DE COMPARENDOS'!A:D,4,FALSE),0)</f>
        <v>0</v>
      </c>
      <c r="N133" s="9">
        <f>IFERROR(VLOOKUP(Tabla1[[#This Row],[FECHA]],'RECAUDOS DE COMPARENDOS'!A:D,3,FALSE),0)</f>
        <v>0</v>
      </c>
      <c r="O133" s="5">
        <f>IFERROR(VLOOKUP(Tabla1[[#This Row],[FECHA]],'RECAUDOS DE RESOLUCIONES'!A:D,4,FALSE),0)</f>
        <v>0</v>
      </c>
      <c r="P133" s="9">
        <f>IFERROR(VLOOKUP(Tabla1[[#This Row],[FECHA]],'RECAUDOS DE RESOLUCIONES'!A:D,3,FALSE),0)</f>
        <v>0</v>
      </c>
      <c r="Q13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3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33" s="11">
        <f>IFERROR(VLOOKUP(Tabla1[[#This Row],[FECHA]],'RECAUDOS LOCALES'!A:D,4,FALSE),0)</f>
        <v>1</v>
      </c>
      <c r="T133" s="9">
        <f>IFERROR(VLOOKUP(Tabla1[[#This Row],[FECHA]],'RECAUDOS LOCALES'!A:D,3,FALSE),0)</f>
        <v>109000</v>
      </c>
      <c r="U133" s="11">
        <f>IFERROR(VLOOKUP(Tabla1[[#This Row],[FECHA]],'RECAUDOS EXTERNOS'!A:D,4,FALSE),0)</f>
        <v>0</v>
      </c>
      <c r="V133" s="9">
        <f>IFERROR(VLOOKUP(Tabla1[[#This Row],[FECHA]],'RECAUDOS EXTERNOS'!A:D,3,FALSE),0)</f>
        <v>0</v>
      </c>
    </row>
    <row r="134" spans="1:22" x14ac:dyDescent="0.25">
      <c r="A134" s="1">
        <v>37693</v>
      </c>
      <c r="B134" s="3" t="s">
        <v>6</v>
      </c>
      <c r="C134" s="2">
        <v>37681</v>
      </c>
      <c r="D134" s="5">
        <f>YEAR(Tabla1[[#This Row],[FECHA]])</f>
        <v>2003</v>
      </c>
      <c r="E134" s="5">
        <f>IFERROR(VLOOKUP(Tabla1[[#This Row],[FECHA]],'COMPARENDOS TOTALES'!A:D,4,FALSE),0)</f>
        <v>0</v>
      </c>
      <c r="F134" s="9">
        <f>IFERROR(VLOOKUP(Tabla1[[#This Row],[FECHA]],'COMPARENDOS TOTALES'!A:D,3,FALSE),0)</f>
        <v>0</v>
      </c>
      <c r="G134" s="5">
        <f>IFERROR(VLOOKUP(Tabla1[[#This Row],[FECHA]],EXONERACIONES!A:D,4,FALSE),0)</f>
        <v>0</v>
      </c>
      <c r="H134" s="9">
        <f>IFERROR(VLOOKUP(Tabla1[[#This Row],[FECHA]],EXONERACIONES!A:D,3,FALSE),0)</f>
        <v>0</v>
      </c>
      <c r="I134" s="5">
        <f>IFERROR(VLOOKUP(Tabla1[[#This Row],[FECHA]],'SIMIT CON RES'!A:D,4,FALSE),0)</f>
        <v>0</v>
      </c>
      <c r="J134" s="9">
        <f>IFERROR(VLOOKUP(Tabla1[[#This Row],[FECHA]],'SIMIT CON RES'!A:D,3,FALSE),0)</f>
        <v>0</v>
      </c>
      <c r="K134">
        <f>IFERROR(VLOOKUP(Tabla1[[#This Row],[FECHA]],'SIMIT SIN RES'!A:D,4,FALSE),0)</f>
        <v>0</v>
      </c>
      <c r="L134" s="9">
        <f>IFERROR(VLOOKUP(Tabla1[[#This Row],[FECHA]],'SIMIT SIN RES'!A:D,3,FALSE),0)</f>
        <v>0</v>
      </c>
      <c r="M134" s="5">
        <f>IFERROR(VLOOKUP(Tabla1[[#This Row],[FECHA]],'RECAUDOS DE COMPARENDOS'!A:D,4,FALSE),0)</f>
        <v>0</v>
      </c>
      <c r="N134" s="9">
        <f>IFERROR(VLOOKUP(Tabla1[[#This Row],[FECHA]],'RECAUDOS DE COMPARENDOS'!A:D,3,FALSE),0)</f>
        <v>0</v>
      </c>
      <c r="O134" s="5">
        <f>IFERROR(VLOOKUP(Tabla1[[#This Row],[FECHA]],'RECAUDOS DE RESOLUCIONES'!A:D,4,FALSE),0)</f>
        <v>0</v>
      </c>
      <c r="P134" s="9">
        <f>IFERROR(VLOOKUP(Tabla1[[#This Row],[FECHA]],'RECAUDOS DE RESOLUCIONES'!A:D,3,FALSE),0)</f>
        <v>0</v>
      </c>
      <c r="Q13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3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34" s="11">
        <f>IFERROR(VLOOKUP(Tabla1[[#This Row],[FECHA]],'RECAUDOS LOCALES'!A:D,4,FALSE),0)</f>
        <v>0</v>
      </c>
      <c r="T134" s="9">
        <f>IFERROR(VLOOKUP(Tabla1[[#This Row],[FECHA]],'RECAUDOS LOCALES'!A:D,3,FALSE),0)</f>
        <v>0</v>
      </c>
      <c r="U134" s="11">
        <f>IFERROR(VLOOKUP(Tabla1[[#This Row],[FECHA]],'RECAUDOS EXTERNOS'!A:D,4,FALSE),0)</f>
        <v>0</v>
      </c>
      <c r="V134" s="9">
        <f>IFERROR(VLOOKUP(Tabla1[[#This Row],[FECHA]],'RECAUDOS EXTERNOS'!A:D,3,FALSE),0)</f>
        <v>0</v>
      </c>
    </row>
    <row r="135" spans="1:22" x14ac:dyDescent="0.25">
      <c r="A135" s="1">
        <v>37694</v>
      </c>
      <c r="B135" s="3" t="s">
        <v>0</v>
      </c>
      <c r="C135" s="2">
        <v>37681</v>
      </c>
      <c r="D135" s="5">
        <f>YEAR(Tabla1[[#This Row],[FECHA]])</f>
        <v>2003</v>
      </c>
      <c r="E135" s="5">
        <f>IFERROR(VLOOKUP(Tabla1[[#This Row],[FECHA]],'COMPARENDOS TOTALES'!A:D,4,FALSE),0)</f>
        <v>1</v>
      </c>
      <c r="F135" s="9">
        <f>IFERROR(VLOOKUP(Tabla1[[#This Row],[FECHA]],'COMPARENDOS TOTALES'!A:D,3,FALSE),0)</f>
        <v>166000</v>
      </c>
      <c r="G135" s="5">
        <f>IFERROR(VLOOKUP(Tabla1[[#This Row],[FECHA]],EXONERACIONES!A:D,4,FALSE),0)</f>
        <v>1</v>
      </c>
      <c r="H135" s="9">
        <f>IFERROR(VLOOKUP(Tabla1[[#This Row],[FECHA]],EXONERACIONES!A:D,3,FALSE),0)</f>
        <v>166000</v>
      </c>
      <c r="I135" s="5">
        <f>IFERROR(VLOOKUP(Tabla1[[#This Row],[FECHA]],'SIMIT CON RES'!A:D,4,FALSE),0)</f>
        <v>0</v>
      </c>
      <c r="J135" s="9">
        <f>IFERROR(VLOOKUP(Tabla1[[#This Row],[FECHA]],'SIMIT CON RES'!A:D,3,FALSE),0)</f>
        <v>0</v>
      </c>
      <c r="K135">
        <f>IFERROR(VLOOKUP(Tabla1[[#This Row],[FECHA]],'SIMIT SIN RES'!A:D,4,FALSE),0)</f>
        <v>0</v>
      </c>
      <c r="L135" s="9">
        <f>IFERROR(VLOOKUP(Tabla1[[#This Row],[FECHA]],'SIMIT SIN RES'!A:D,3,FALSE),0)</f>
        <v>0</v>
      </c>
      <c r="M135" s="5">
        <f>IFERROR(VLOOKUP(Tabla1[[#This Row],[FECHA]],'RECAUDOS DE COMPARENDOS'!A:D,4,FALSE),0)</f>
        <v>0</v>
      </c>
      <c r="N135" s="9">
        <f>IFERROR(VLOOKUP(Tabla1[[#This Row],[FECHA]],'RECAUDOS DE COMPARENDOS'!A:D,3,FALSE),0)</f>
        <v>0</v>
      </c>
      <c r="O135" s="5">
        <f>IFERROR(VLOOKUP(Tabla1[[#This Row],[FECHA]],'RECAUDOS DE RESOLUCIONES'!A:D,4,FALSE),0)</f>
        <v>0</v>
      </c>
      <c r="P135" s="9">
        <f>IFERROR(VLOOKUP(Tabla1[[#This Row],[FECHA]],'RECAUDOS DE RESOLUCIONES'!A:D,3,FALSE),0)</f>
        <v>0</v>
      </c>
      <c r="Q13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3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35" s="11">
        <f>IFERROR(VLOOKUP(Tabla1[[#This Row],[FECHA]],'RECAUDOS LOCALES'!A:D,4,FALSE),0)</f>
        <v>0</v>
      </c>
      <c r="T135" s="9">
        <f>IFERROR(VLOOKUP(Tabla1[[#This Row],[FECHA]],'RECAUDOS LOCALES'!A:D,3,FALSE),0)</f>
        <v>0</v>
      </c>
      <c r="U135" s="11">
        <f>IFERROR(VLOOKUP(Tabla1[[#This Row],[FECHA]],'RECAUDOS EXTERNOS'!A:D,4,FALSE),0)</f>
        <v>0</v>
      </c>
      <c r="V135" s="9">
        <f>IFERROR(VLOOKUP(Tabla1[[#This Row],[FECHA]],'RECAUDOS EXTERNOS'!A:D,3,FALSE),0)</f>
        <v>0</v>
      </c>
    </row>
    <row r="136" spans="1:22" x14ac:dyDescent="0.25">
      <c r="A136" s="1">
        <v>37695</v>
      </c>
      <c r="B136" s="3" t="s">
        <v>5</v>
      </c>
      <c r="C136" s="2">
        <v>37681</v>
      </c>
      <c r="D136" s="5">
        <f>YEAR(Tabla1[[#This Row],[FECHA]])</f>
        <v>2003</v>
      </c>
      <c r="E136" s="5">
        <f>IFERROR(VLOOKUP(Tabla1[[#This Row],[FECHA]],'COMPARENDOS TOTALES'!A:D,4,FALSE),0)</f>
        <v>0</v>
      </c>
      <c r="F136" s="9">
        <f>IFERROR(VLOOKUP(Tabla1[[#This Row],[FECHA]],'COMPARENDOS TOTALES'!A:D,3,FALSE),0)</f>
        <v>0</v>
      </c>
      <c r="G136" s="5">
        <f>IFERROR(VLOOKUP(Tabla1[[#This Row],[FECHA]],EXONERACIONES!A:D,4,FALSE),0)</f>
        <v>0</v>
      </c>
      <c r="H136" s="9">
        <f>IFERROR(VLOOKUP(Tabla1[[#This Row],[FECHA]],EXONERACIONES!A:D,3,FALSE),0)</f>
        <v>0</v>
      </c>
      <c r="I136" s="5">
        <f>IFERROR(VLOOKUP(Tabla1[[#This Row],[FECHA]],'SIMIT CON RES'!A:D,4,FALSE),0)</f>
        <v>0</v>
      </c>
      <c r="J136" s="9">
        <f>IFERROR(VLOOKUP(Tabla1[[#This Row],[FECHA]],'SIMIT CON RES'!A:D,3,FALSE),0)</f>
        <v>0</v>
      </c>
      <c r="K136">
        <f>IFERROR(VLOOKUP(Tabla1[[#This Row],[FECHA]],'SIMIT SIN RES'!A:D,4,FALSE),0)</f>
        <v>0</v>
      </c>
      <c r="L136" s="9">
        <f>IFERROR(VLOOKUP(Tabla1[[#This Row],[FECHA]],'SIMIT SIN RES'!A:D,3,FALSE),0)</f>
        <v>0</v>
      </c>
      <c r="M136" s="5">
        <f>IFERROR(VLOOKUP(Tabla1[[#This Row],[FECHA]],'RECAUDOS DE COMPARENDOS'!A:D,4,FALSE),0)</f>
        <v>0</v>
      </c>
      <c r="N136" s="9">
        <f>IFERROR(VLOOKUP(Tabla1[[#This Row],[FECHA]],'RECAUDOS DE COMPARENDOS'!A:D,3,FALSE),0)</f>
        <v>0</v>
      </c>
      <c r="O136" s="5">
        <f>IFERROR(VLOOKUP(Tabla1[[#This Row],[FECHA]],'RECAUDOS DE RESOLUCIONES'!A:D,4,FALSE),0)</f>
        <v>0</v>
      </c>
      <c r="P136" s="9">
        <f>IFERROR(VLOOKUP(Tabla1[[#This Row],[FECHA]],'RECAUDOS DE RESOLUCIONES'!A:D,3,FALSE),0)</f>
        <v>0</v>
      </c>
      <c r="Q13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3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36" s="11">
        <f>IFERROR(VLOOKUP(Tabla1[[#This Row],[FECHA]],'RECAUDOS LOCALES'!A:D,4,FALSE),0)</f>
        <v>0</v>
      </c>
      <c r="T136" s="9">
        <f>IFERROR(VLOOKUP(Tabla1[[#This Row],[FECHA]],'RECAUDOS LOCALES'!A:D,3,FALSE),0)</f>
        <v>0</v>
      </c>
      <c r="U136" s="11">
        <f>IFERROR(VLOOKUP(Tabla1[[#This Row],[FECHA]],'RECAUDOS EXTERNOS'!A:D,4,FALSE),0)</f>
        <v>0</v>
      </c>
      <c r="V136" s="9">
        <f>IFERROR(VLOOKUP(Tabla1[[#This Row],[FECHA]],'RECAUDOS EXTERNOS'!A:D,3,FALSE),0)</f>
        <v>0</v>
      </c>
    </row>
    <row r="137" spans="1:22" x14ac:dyDescent="0.25">
      <c r="A137" s="1">
        <v>37696</v>
      </c>
      <c r="B137" s="3" t="s">
        <v>4</v>
      </c>
      <c r="C137" s="2">
        <v>37681</v>
      </c>
      <c r="D137" s="5">
        <f>YEAR(Tabla1[[#This Row],[FECHA]])</f>
        <v>2003</v>
      </c>
      <c r="E137" s="5">
        <f>IFERROR(VLOOKUP(Tabla1[[#This Row],[FECHA]],'COMPARENDOS TOTALES'!A:D,4,FALSE),0)</f>
        <v>0</v>
      </c>
      <c r="F137" s="9">
        <f>IFERROR(VLOOKUP(Tabla1[[#This Row],[FECHA]],'COMPARENDOS TOTALES'!A:D,3,FALSE),0)</f>
        <v>0</v>
      </c>
      <c r="G137" s="5">
        <f>IFERROR(VLOOKUP(Tabla1[[#This Row],[FECHA]],EXONERACIONES!A:D,4,FALSE),0)</f>
        <v>0</v>
      </c>
      <c r="H137" s="9">
        <f>IFERROR(VLOOKUP(Tabla1[[#This Row],[FECHA]],EXONERACIONES!A:D,3,FALSE),0)</f>
        <v>0</v>
      </c>
      <c r="I137" s="5">
        <f>IFERROR(VLOOKUP(Tabla1[[#This Row],[FECHA]],'SIMIT CON RES'!A:D,4,FALSE),0)</f>
        <v>0</v>
      </c>
      <c r="J137" s="9">
        <f>IFERROR(VLOOKUP(Tabla1[[#This Row],[FECHA]],'SIMIT CON RES'!A:D,3,FALSE),0)</f>
        <v>0</v>
      </c>
      <c r="K137">
        <f>IFERROR(VLOOKUP(Tabla1[[#This Row],[FECHA]],'SIMIT SIN RES'!A:D,4,FALSE),0)</f>
        <v>0</v>
      </c>
      <c r="L137" s="9">
        <f>IFERROR(VLOOKUP(Tabla1[[#This Row],[FECHA]],'SIMIT SIN RES'!A:D,3,FALSE),0)</f>
        <v>0</v>
      </c>
      <c r="M137" s="5">
        <f>IFERROR(VLOOKUP(Tabla1[[#This Row],[FECHA]],'RECAUDOS DE COMPARENDOS'!A:D,4,FALSE),0)</f>
        <v>0</v>
      </c>
      <c r="N137" s="9">
        <f>IFERROR(VLOOKUP(Tabla1[[#This Row],[FECHA]],'RECAUDOS DE COMPARENDOS'!A:D,3,FALSE),0)</f>
        <v>0</v>
      </c>
      <c r="O137" s="5">
        <f>IFERROR(VLOOKUP(Tabla1[[#This Row],[FECHA]],'RECAUDOS DE RESOLUCIONES'!A:D,4,FALSE),0)</f>
        <v>0</v>
      </c>
      <c r="P137" s="9">
        <f>IFERROR(VLOOKUP(Tabla1[[#This Row],[FECHA]],'RECAUDOS DE RESOLUCIONES'!A:D,3,FALSE),0)</f>
        <v>0</v>
      </c>
      <c r="Q13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3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37" s="11">
        <f>IFERROR(VLOOKUP(Tabla1[[#This Row],[FECHA]],'RECAUDOS LOCALES'!A:D,4,FALSE),0)</f>
        <v>0</v>
      </c>
      <c r="T137" s="9">
        <f>IFERROR(VLOOKUP(Tabla1[[#This Row],[FECHA]],'RECAUDOS LOCALES'!A:D,3,FALSE),0)</f>
        <v>0</v>
      </c>
      <c r="U137" s="11">
        <f>IFERROR(VLOOKUP(Tabla1[[#This Row],[FECHA]],'RECAUDOS EXTERNOS'!A:D,4,FALSE),0)</f>
        <v>0</v>
      </c>
      <c r="V137" s="9">
        <f>IFERROR(VLOOKUP(Tabla1[[#This Row],[FECHA]],'RECAUDOS EXTERNOS'!A:D,3,FALSE),0)</f>
        <v>0</v>
      </c>
    </row>
    <row r="138" spans="1:22" x14ac:dyDescent="0.25">
      <c r="A138" s="1">
        <v>37697</v>
      </c>
      <c r="B138" s="3" t="s">
        <v>1</v>
      </c>
      <c r="C138" s="2">
        <v>37681</v>
      </c>
      <c r="D138" s="5">
        <f>YEAR(Tabla1[[#This Row],[FECHA]])</f>
        <v>2003</v>
      </c>
      <c r="E138" s="5">
        <f>IFERROR(VLOOKUP(Tabla1[[#This Row],[FECHA]],'COMPARENDOS TOTALES'!A:D,4,FALSE),0)</f>
        <v>0</v>
      </c>
      <c r="F138" s="9">
        <f>IFERROR(VLOOKUP(Tabla1[[#This Row],[FECHA]],'COMPARENDOS TOTALES'!A:D,3,FALSE),0)</f>
        <v>0</v>
      </c>
      <c r="G138" s="5">
        <f>IFERROR(VLOOKUP(Tabla1[[#This Row],[FECHA]],EXONERACIONES!A:D,4,FALSE),0)</f>
        <v>0</v>
      </c>
      <c r="H138" s="9">
        <f>IFERROR(VLOOKUP(Tabla1[[#This Row],[FECHA]],EXONERACIONES!A:D,3,FALSE),0)</f>
        <v>0</v>
      </c>
      <c r="I138" s="5">
        <f>IFERROR(VLOOKUP(Tabla1[[#This Row],[FECHA]],'SIMIT CON RES'!A:D,4,FALSE),0)</f>
        <v>0</v>
      </c>
      <c r="J138" s="9">
        <f>IFERROR(VLOOKUP(Tabla1[[#This Row],[FECHA]],'SIMIT CON RES'!A:D,3,FALSE),0)</f>
        <v>0</v>
      </c>
      <c r="K138">
        <f>IFERROR(VLOOKUP(Tabla1[[#This Row],[FECHA]],'SIMIT SIN RES'!A:D,4,FALSE),0)</f>
        <v>0</v>
      </c>
      <c r="L138" s="9">
        <f>IFERROR(VLOOKUP(Tabla1[[#This Row],[FECHA]],'SIMIT SIN RES'!A:D,3,FALSE),0)</f>
        <v>0</v>
      </c>
      <c r="M138" s="5">
        <f>IFERROR(VLOOKUP(Tabla1[[#This Row],[FECHA]],'RECAUDOS DE COMPARENDOS'!A:D,4,FALSE),0)</f>
        <v>0</v>
      </c>
      <c r="N138" s="9">
        <f>IFERROR(VLOOKUP(Tabla1[[#This Row],[FECHA]],'RECAUDOS DE COMPARENDOS'!A:D,3,FALSE),0)</f>
        <v>0</v>
      </c>
      <c r="O138" s="5">
        <f>IFERROR(VLOOKUP(Tabla1[[#This Row],[FECHA]],'RECAUDOS DE RESOLUCIONES'!A:D,4,FALSE),0)</f>
        <v>0</v>
      </c>
      <c r="P138" s="9">
        <f>IFERROR(VLOOKUP(Tabla1[[#This Row],[FECHA]],'RECAUDOS DE RESOLUCIONES'!A:D,3,FALSE),0)</f>
        <v>0</v>
      </c>
      <c r="Q13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3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38" s="11">
        <f>IFERROR(VLOOKUP(Tabla1[[#This Row],[FECHA]],'RECAUDOS LOCALES'!A:D,4,FALSE),0)</f>
        <v>1</v>
      </c>
      <c r="T138" s="9">
        <f>IFERROR(VLOOKUP(Tabla1[[#This Row],[FECHA]],'RECAUDOS LOCALES'!A:D,3,FALSE),0)</f>
        <v>166000</v>
      </c>
      <c r="U138" s="11">
        <f>IFERROR(VLOOKUP(Tabla1[[#This Row],[FECHA]],'RECAUDOS EXTERNOS'!A:D,4,FALSE),0)</f>
        <v>0</v>
      </c>
      <c r="V138" s="9">
        <f>IFERROR(VLOOKUP(Tabla1[[#This Row],[FECHA]],'RECAUDOS EXTERNOS'!A:D,3,FALSE),0)</f>
        <v>0</v>
      </c>
    </row>
    <row r="139" spans="1:22" x14ac:dyDescent="0.25">
      <c r="A139" s="1">
        <v>37698</v>
      </c>
      <c r="B139" s="3" t="s">
        <v>2</v>
      </c>
      <c r="C139" s="2">
        <v>37681</v>
      </c>
      <c r="D139" s="5">
        <f>YEAR(Tabla1[[#This Row],[FECHA]])</f>
        <v>2003</v>
      </c>
      <c r="E139" s="5">
        <f>IFERROR(VLOOKUP(Tabla1[[#This Row],[FECHA]],'COMPARENDOS TOTALES'!A:D,4,FALSE),0)</f>
        <v>0</v>
      </c>
      <c r="F139" s="9">
        <f>IFERROR(VLOOKUP(Tabla1[[#This Row],[FECHA]],'COMPARENDOS TOTALES'!A:D,3,FALSE),0)</f>
        <v>0</v>
      </c>
      <c r="G139" s="5">
        <f>IFERROR(VLOOKUP(Tabla1[[#This Row],[FECHA]],EXONERACIONES!A:D,4,FALSE),0)</f>
        <v>0</v>
      </c>
      <c r="H139" s="9">
        <f>IFERROR(VLOOKUP(Tabla1[[#This Row],[FECHA]],EXONERACIONES!A:D,3,FALSE),0)</f>
        <v>0</v>
      </c>
      <c r="I139" s="5">
        <f>IFERROR(VLOOKUP(Tabla1[[#This Row],[FECHA]],'SIMIT CON RES'!A:D,4,FALSE),0)</f>
        <v>0</v>
      </c>
      <c r="J139" s="9">
        <f>IFERROR(VLOOKUP(Tabla1[[#This Row],[FECHA]],'SIMIT CON RES'!A:D,3,FALSE),0)</f>
        <v>0</v>
      </c>
      <c r="K139">
        <f>IFERROR(VLOOKUP(Tabla1[[#This Row],[FECHA]],'SIMIT SIN RES'!A:D,4,FALSE),0)</f>
        <v>0</v>
      </c>
      <c r="L139" s="9">
        <f>IFERROR(VLOOKUP(Tabla1[[#This Row],[FECHA]],'SIMIT SIN RES'!A:D,3,FALSE),0)</f>
        <v>0</v>
      </c>
      <c r="M139" s="5">
        <f>IFERROR(VLOOKUP(Tabla1[[#This Row],[FECHA]],'RECAUDOS DE COMPARENDOS'!A:D,4,FALSE),0)</f>
        <v>0</v>
      </c>
      <c r="N139" s="9">
        <f>IFERROR(VLOOKUP(Tabla1[[#This Row],[FECHA]],'RECAUDOS DE COMPARENDOS'!A:D,3,FALSE),0)</f>
        <v>0</v>
      </c>
      <c r="O139" s="5">
        <f>IFERROR(VLOOKUP(Tabla1[[#This Row],[FECHA]],'RECAUDOS DE RESOLUCIONES'!A:D,4,FALSE),0)</f>
        <v>0</v>
      </c>
      <c r="P139" s="9">
        <f>IFERROR(VLOOKUP(Tabla1[[#This Row],[FECHA]],'RECAUDOS DE RESOLUCIONES'!A:D,3,FALSE),0)</f>
        <v>0</v>
      </c>
      <c r="Q13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3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39" s="11">
        <f>IFERROR(VLOOKUP(Tabla1[[#This Row],[FECHA]],'RECAUDOS LOCALES'!A:D,4,FALSE),0)</f>
        <v>1</v>
      </c>
      <c r="T139" s="9">
        <f>IFERROR(VLOOKUP(Tabla1[[#This Row],[FECHA]],'RECAUDOS LOCALES'!A:D,3,FALSE),0)</f>
        <v>20000</v>
      </c>
      <c r="U139" s="11">
        <f>IFERROR(VLOOKUP(Tabla1[[#This Row],[FECHA]],'RECAUDOS EXTERNOS'!A:D,4,FALSE),0)</f>
        <v>0</v>
      </c>
      <c r="V139" s="9">
        <f>IFERROR(VLOOKUP(Tabla1[[#This Row],[FECHA]],'RECAUDOS EXTERNOS'!A:D,3,FALSE),0)</f>
        <v>0</v>
      </c>
    </row>
    <row r="140" spans="1:22" x14ac:dyDescent="0.25">
      <c r="A140" s="1">
        <v>37699</v>
      </c>
      <c r="B140" s="3" t="s">
        <v>3</v>
      </c>
      <c r="C140" s="2">
        <v>37681</v>
      </c>
      <c r="D140" s="5">
        <f>YEAR(Tabla1[[#This Row],[FECHA]])</f>
        <v>2003</v>
      </c>
      <c r="E140" s="5">
        <f>IFERROR(VLOOKUP(Tabla1[[#This Row],[FECHA]],'COMPARENDOS TOTALES'!A:D,4,FALSE),0)</f>
        <v>0</v>
      </c>
      <c r="F140" s="9">
        <f>IFERROR(VLOOKUP(Tabla1[[#This Row],[FECHA]],'COMPARENDOS TOTALES'!A:D,3,FALSE),0)</f>
        <v>0</v>
      </c>
      <c r="G140" s="5">
        <f>IFERROR(VLOOKUP(Tabla1[[#This Row],[FECHA]],EXONERACIONES!A:D,4,FALSE),0)</f>
        <v>0</v>
      </c>
      <c r="H140" s="9">
        <f>IFERROR(VLOOKUP(Tabla1[[#This Row],[FECHA]],EXONERACIONES!A:D,3,FALSE),0)</f>
        <v>0</v>
      </c>
      <c r="I140" s="5">
        <f>IFERROR(VLOOKUP(Tabla1[[#This Row],[FECHA]],'SIMIT CON RES'!A:D,4,FALSE),0)</f>
        <v>0</v>
      </c>
      <c r="J140" s="9">
        <f>IFERROR(VLOOKUP(Tabla1[[#This Row],[FECHA]],'SIMIT CON RES'!A:D,3,FALSE),0)</f>
        <v>0</v>
      </c>
      <c r="K140">
        <f>IFERROR(VLOOKUP(Tabla1[[#This Row],[FECHA]],'SIMIT SIN RES'!A:D,4,FALSE),0)</f>
        <v>0</v>
      </c>
      <c r="L140" s="9">
        <f>IFERROR(VLOOKUP(Tabla1[[#This Row],[FECHA]],'SIMIT SIN RES'!A:D,3,FALSE),0)</f>
        <v>0</v>
      </c>
      <c r="M140" s="5">
        <f>IFERROR(VLOOKUP(Tabla1[[#This Row],[FECHA]],'RECAUDOS DE COMPARENDOS'!A:D,4,FALSE),0)</f>
        <v>0</v>
      </c>
      <c r="N140" s="9">
        <f>IFERROR(VLOOKUP(Tabla1[[#This Row],[FECHA]],'RECAUDOS DE COMPARENDOS'!A:D,3,FALSE),0)</f>
        <v>0</v>
      </c>
      <c r="O140" s="5">
        <f>IFERROR(VLOOKUP(Tabla1[[#This Row],[FECHA]],'RECAUDOS DE RESOLUCIONES'!A:D,4,FALSE),0)</f>
        <v>0</v>
      </c>
      <c r="P140" s="9">
        <f>IFERROR(VLOOKUP(Tabla1[[#This Row],[FECHA]],'RECAUDOS DE RESOLUCIONES'!A:D,3,FALSE),0)</f>
        <v>0</v>
      </c>
      <c r="Q14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4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40" s="11">
        <f>IFERROR(VLOOKUP(Tabla1[[#This Row],[FECHA]],'RECAUDOS LOCALES'!A:D,4,FALSE),0)</f>
        <v>0</v>
      </c>
      <c r="T140" s="9">
        <f>IFERROR(VLOOKUP(Tabla1[[#This Row],[FECHA]],'RECAUDOS LOCALES'!A:D,3,FALSE),0)</f>
        <v>0</v>
      </c>
      <c r="U140" s="11">
        <f>IFERROR(VLOOKUP(Tabla1[[#This Row],[FECHA]],'RECAUDOS EXTERNOS'!A:D,4,FALSE),0)</f>
        <v>0</v>
      </c>
      <c r="V140" s="9">
        <f>IFERROR(VLOOKUP(Tabla1[[#This Row],[FECHA]],'RECAUDOS EXTERNOS'!A:D,3,FALSE),0)</f>
        <v>0</v>
      </c>
    </row>
    <row r="141" spans="1:22" x14ac:dyDescent="0.25">
      <c r="A141" s="1">
        <v>37700</v>
      </c>
      <c r="B141" s="3" t="s">
        <v>6</v>
      </c>
      <c r="C141" s="2">
        <v>37681</v>
      </c>
      <c r="D141" s="5">
        <f>YEAR(Tabla1[[#This Row],[FECHA]])</f>
        <v>2003</v>
      </c>
      <c r="E141" s="5">
        <f>IFERROR(VLOOKUP(Tabla1[[#This Row],[FECHA]],'COMPARENDOS TOTALES'!A:D,4,FALSE),0)</f>
        <v>1</v>
      </c>
      <c r="F141" s="9">
        <f>IFERROR(VLOOKUP(Tabla1[[#This Row],[FECHA]],'COMPARENDOS TOTALES'!A:D,3,FALSE),0)</f>
        <v>166005</v>
      </c>
      <c r="G141" s="5">
        <f>IFERROR(VLOOKUP(Tabla1[[#This Row],[FECHA]],EXONERACIONES!A:D,4,FALSE),0)</f>
        <v>0</v>
      </c>
      <c r="H141" s="9">
        <f>IFERROR(VLOOKUP(Tabla1[[#This Row],[FECHA]],EXONERACIONES!A:D,3,FALSE),0)</f>
        <v>0</v>
      </c>
      <c r="I141" s="5">
        <f>IFERROR(VLOOKUP(Tabla1[[#This Row],[FECHA]],'SIMIT CON RES'!A:D,4,FALSE),0)</f>
        <v>0</v>
      </c>
      <c r="J141" s="9">
        <f>IFERROR(VLOOKUP(Tabla1[[#This Row],[FECHA]],'SIMIT CON RES'!A:D,3,FALSE),0)</f>
        <v>0</v>
      </c>
      <c r="K141">
        <f>IFERROR(VLOOKUP(Tabla1[[#This Row],[FECHA]],'SIMIT SIN RES'!A:D,4,FALSE),0)</f>
        <v>0</v>
      </c>
      <c r="L141" s="9">
        <f>IFERROR(VLOOKUP(Tabla1[[#This Row],[FECHA]],'SIMIT SIN RES'!A:D,3,FALSE),0)</f>
        <v>0</v>
      </c>
      <c r="M141" s="5">
        <f>IFERROR(VLOOKUP(Tabla1[[#This Row],[FECHA]],'RECAUDOS DE COMPARENDOS'!A:D,4,FALSE),0)</f>
        <v>0</v>
      </c>
      <c r="N141" s="9">
        <f>IFERROR(VLOOKUP(Tabla1[[#This Row],[FECHA]],'RECAUDOS DE COMPARENDOS'!A:D,3,FALSE),0)</f>
        <v>0</v>
      </c>
      <c r="O141" s="5">
        <f>IFERROR(VLOOKUP(Tabla1[[#This Row],[FECHA]],'RECAUDOS DE RESOLUCIONES'!A:D,4,FALSE),0)</f>
        <v>0</v>
      </c>
      <c r="P141" s="9">
        <f>IFERROR(VLOOKUP(Tabla1[[#This Row],[FECHA]],'RECAUDOS DE RESOLUCIONES'!A:D,3,FALSE),0)</f>
        <v>0</v>
      </c>
      <c r="Q14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141" s="9">
        <f>Tabla1[V. COMPARENDOS]-(Tabla1[V. EXONERACIONES]+Tabla1[[#This Row],[V. SIMIT CON RESOLUCION]]+Tabla1[[#This Row],[V. SIMIT SIN RESOLUCION]]+Tabla1[[#This Row],[V. RECAUDOS COMPARENDOS]]+Tabla1[[#This Row],[V. RECAUDOS RESOLUCIONES]])</f>
        <v>166005</v>
      </c>
      <c r="S141" s="11">
        <f>IFERROR(VLOOKUP(Tabla1[[#This Row],[FECHA]],'RECAUDOS LOCALES'!A:D,4,FALSE),0)</f>
        <v>0</v>
      </c>
      <c r="T141" s="9">
        <f>IFERROR(VLOOKUP(Tabla1[[#This Row],[FECHA]],'RECAUDOS LOCALES'!A:D,3,FALSE),0)</f>
        <v>0</v>
      </c>
      <c r="U141" s="11">
        <f>IFERROR(VLOOKUP(Tabla1[[#This Row],[FECHA]],'RECAUDOS EXTERNOS'!A:D,4,FALSE),0)</f>
        <v>0</v>
      </c>
      <c r="V141" s="9">
        <f>IFERROR(VLOOKUP(Tabla1[[#This Row],[FECHA]],'RECAUDOS EXTERNOS'!A:D,3,FALSE),0)</f>
        <v>0</v>
      </c>
    </row>
    <row r="142" spans="1:22" x14ac:dyDescent="0.25">
      <c r="A142" s="1">
        <v>37701</v>
      </c>
      <c r="B142" s="3" t="s">
        <v>0</v>
      </c>
      <c r="C142" s="2">
        <v>37681</v>
      </c>
      <c r="D142" s="5">
        <f>YEAR(Tabla1[[#This Row],[FECHA]])</f>
        <v>2003</v>
      </c>
      <c r="E142" s="5">
        <f>IFERROR(VLOOKUP(Tabla1[[#This Row],[FECHA]],'COMPARENDOS TOTALES'!A:D,4,FALSE),0)</f>
        <v>0</v>
      </c>
      <c r="F142" s="9">
        <f>IFERROR(VLOOKUP(Tabla1[[#This Row],[FECHA]],'COMPARENDOS TOTALES'!A:D,3,FALSE),0)</f>
        <v>0</v>
      </c>
      <c r="G142" s="5">
        <f>IFERROR(VLOOKUP(Tabla1[[#This Row],[FECHA]],EXONERACIONES!A:D,4,FALSE),0)</f>
        <v>0</v>
      </c>
      <c r="H142" s="9">
        <f>IFERROR(VLOOKUP(Tabla1[[#This Row],[FECHA]],EXONERACIONES!A:D,3,FALSE),0)</f>
        <v>0</v>
      </c>
      <c r="I142" s="5">
        <f>IFERROR(VLOOKUP(Tabla1[[#This Row],[FECHA]],'SIMIT CON RES'!A:D,4,FALSE),0)</f>
        <v>0</v>
      </c>
      <c r="J142" s="9">
        <f>IFERROR(VLOOKUP(Tabla1[[#This Row],[FECHA]],'SIMIT CON RES'!A:D,3,FALSE),0)</f>
        <v>0</v>
      </c>
      <c r="K142">
        <f>IFERROR(VLOOKUP(Tabla1[[#This Row],[FECHA]],'SIMIT SIN RES'!A:D,4,FALSE),0)</f>
        <v>0</v>
      </c>
      <c r="L142" s="9">
        <f>IFERROR(VLOOKUP(Tabla1[[#This Row],[FECHA]],'SIMIT SIN RES'!A:D,3,FALSE),0)</f>
        <v>0</v>
      </c>
      <c r="M142" s="5">
        <f>IFERROR(VLOOKUP(Tabla1[[#This Row],[FECHA]],'RECAUDOS DE COMPARENDOS'!A:D,4,FALSE),0)</f>
        <v>0</v>
      </c>
      <c r="N142" s="9">
        <f>IFERROR(VLOOKUP(Tabla1[[#This Row],[FECHA]],'RECAUDOS DE COMPARENDOS'!A:D,3,FALSE),0)</f>
        <v>0</v>
      </c>
      <c r="O142" s="5">
        <f>IFERROR(VLOOKUP(Tabla1[[#This Row],[FECHA]],'RECAUDOS DE RESOLUCIONES'!A:D,4,FALSE),0)</f>
        <v>0</v>
      </c>
      <c r="P142" s="9">
        <f>IFERROR(VLOOKUP(Tabla1[[#This Row],[FECHA]],'RECAUDOS DE RESOLUCIONES'!A:D,3,FALSE),0)</f>
        <v>0</v>
      </c>
      <c r="Q14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4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42" s="11">
        <f>IFERROR(VLOOKUP(Tabla1[[#This Row],[FECHA]],'RECAUDOS LOCALES'!A:D,4,FALSE),0)</f>
        <v>0</v>
      </c>
      <c r="T142" s="9">
        <f>IFERROR(VLOOKUP(Tabla1[[#This Row],[FECHA]],'RECAUDOS LOCALES'!A:D,3,FALSE),0)</f>
        <v>0</v>
      </c>
      <c r="U142" s="11">
        <f>IFERROR(VLOOKUP(Tabla1[[#This Row],[FECHA]],'RECAUDOS EXTERNOS'!A:D,4,FALSE),0)</f>
        <v>0</v>
      </c>
      <c r="V142" s="9">
        <f>IFERROR(VLOOKUP(Tabla1[[#This Row],[FECHA]],'RECAUDOS EXTERNOS'!A:D,3,FALSE),0)</f>
        <v>0</v>
      </c>
    </row>
    <row r="143" spans="1:22" x14ac:dyDescent="0.25">
      <c r="A143" s="1">
        <v>37702</v>
      </c>
      <c r="B143" s="3" t="s">
        <v>5</v>
      </c>
      <c r="C143" s="2">
        <v>37681</v>
      </c>
      <c r="D143" s="5">
        <f>YEAR(Tabla1[[#This Row],[FECHA]])</f>
        <v>2003</v>
      </c>
      <c r="E143" s="5">
        <f>IFERROR(VLOOKUP(Tabla1[[#This Row],[FECHA]],'COMPARENDOS TOTALES'!A:D,4,FALSE),0)</f>
        <v>0</v>
      </c>
      <c r="F143" s="9">
        <f>IFERROR(VLOOKUP(Tabla1[[#This Row],[FECHA]],'COMPARENDOS TOTALES'!A:D,3,FALSE),0)</f>
        <v>0</v>
      </c>
      <c r="G143" s="5">
        <f>IFERROR(VLOOKUP(Tabla1[[#This Row],[FECHA]],EXONERACIONES!A:D,4,FALSE),0)</f>
        <v>0</v>
      </c>
      <c r="H143" s="9">
        <f>IFERROR(VLOOKUP(Tabla1[[#This Row],[FECHA]],EXONERACIONES!A:D,3,FALSE),0)</f>
        <v>0</v>
      </c>
      <c r="I143" s="5">
        <f>IFERROR(VLOOKUP(Tabla1[[#This Row],[FECHA]],'SIMIT CON RES'!A:D,4,FALSE),0)</f>
        <v>0</v>
      </c>
      <c r="J143" s="9">
        <f>IFERROR(VLOOKUP(Tabla1[[#This Row],[FECHA]],'SIMIT CON RES'!A:D,3,FALSE),0)</f>
        <v>0</v>
      </c>
      <c r="K143">
        <f>IFERROR(VLOOKUP(Tabla1[[#This Row],[FECHA]],'SIMIT SIN RES'!A:D,4,FALSE),0)</f>
        <v>0</v>
      </c>
      <c r="L143" s="9">
        <f>IFERROR(VLOOKUP(Tabla1[[#This Row],[FECHA]],'SIMIT SIN RES'!A:D,3,FALSE),0)</f>
        <v>0</v>
      </c>
      <c r="M143" s="5">
        <f>IFERROR(VLOOKUP(Tabla1[[#This Row],[FECHA]],'RECAUDOS DE COMPARENDOS'!A:D,4,FALSE),0)</f>
        <v>0</v>
      </c>
      <c r="N143" s="9">
        <f>IFERROR(VLOOKUP(Tabla1[[#This Row],[FECHA]],'RECAUDOS DE COMPARENDOS'!A:D,3,FALSE),0)</f>
        <v>0</v>
      </c>
      <c r="O143" s="5">
        <f>IFERROR(VLOOKUP(Tabla1[[#This Row],[FECHA]],'RECAUDOS DE RESOLUCIONES'!A:D,4,FALSE),0)</f>
        <v>0</v>
      </c>
      <c r="P143" s="9">
        <f>IFERROR(VLOOKUP(Tabla1[[#This Row],[FECHA]],'RECAUDOS DE RESOLUCIONES'!A:D,3,FALSE),0)</f>
        <v>0</v>
      </c>
      <c r="Q14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4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43" s="11">
        <f>IFERROR(VLOOKUP(Tabla1[[#This Row],[FECHA]],'RECAUDOS LOCALES'!A:D,4,FALSE),0)</f>
        <v>0</v>
      </c>
      <c r="T143" s="9">
        <f>IFERROR(VLOOKUP(Tabla1[[#This Row],[FECHA]],'RECAUDOS LOCALES'!A:D,3,FALSE),0)</f>
        <v>0</v>
      </c>
      <c r="U143" s="11">
        <f>IFERROR(VLOOKUP(Tabla1[[#This Row],[FECHA]],'RECAUDOS EXTERNOS'!A:D,4,FALSE),0)</f>
        <v>0</v>
      </c>
      <c r="V143" s="9">
        <f>IFERROR(VLOOKUP(Tabla1[[#This Row],[FECHA]],'RECAUDOS EXTERNOS'!A:D,3,FALSE),0)</f>
        <v>0</v>
      </c>
    </row>
    <row r="144" spans="1:22" x14ac:dyDescent="0.25">
      <c r="A144" s="1">
        <v>37703</v>
      </c>
      <c r="B144" s="3" t="s">
        <v>4</v>
      </c>
      <c r="C144" s="2">
        <v>37681</v>
      </c>
      <c r="D144" s="5">
        <f>YEAR(Tabla1[[#This Row],[FECHA]])</f>
        <v>2003</v>
      </c>
      <c r="E144" s="5">
        <f>IFERROR(VLOOKUP(Tabla1[[#This Row],[FECHA]],'COMPARENDOS TOTALES'!A:D,4,FALSE),0)</f>
        <v>0</v>
      </c>
      <c r="F144" s="9">
        <f>IFERROR(VLOOKUP(Tabla1[[#This Row],[FECHA]],'COMPARENDOS TOTALES'!A:D,3,FALSE),0)</f>
        <v>0</v>
      </c>
      <c r="G144" s="5">
        <f>IFERROR(VLOOKUP(Tabla1[[#This Row],[FECHA]],EXONERACIONES!A:D,4,FALSE),0)</f>
        <v>0</v>
      </c>
      <c r="H144" s="9">
        <f>IFERROR(VLOOKUP(Tabla1[[#This Row],[FECHA]],EXONERACIONES!A:D,3,FALSE),0)</f>
        <v>0</v>
      </c>
      <c r="I144" s="5">
        <f>IFERROR(VLOOKUP(Tabla1[[#This Row],[FECHA]],'SIMIT CON RES'!A:D,4,FALSE),0)</f>
        <v>0</v>
      </c>
      <c r="J144" s="9">
        <f>IFERROR(VLOOKUP(Tabla1[[#This Row],[FECHA]],'SIMIT CON RES'!A:D,3,FALSE),0)</f>
        <v>0</v>
      </c>
      <c r="K144">
        <f>IFERROR(VLOOKUP(Tabla1[[#This Row],[FECHA]],'SIMIT SIN RES'!A:D,4,FALSE),0)</f>
        <v>0</v>
      </c>
      <c r="L144" s="9">
        <f>IFERROR(VLOOKUP(Tabla1[[#This Row],[FECHA]],'SIMIT SIN RES'!A:D,3,FALSE),0)</f>
        <v>0</v>
      </c>
      <c r="M144" s="5">
        <f>IFERROR(VLOOKUP(Tabla1[[#This Row],[FECHA]],'RECAUDOS DE COMPARENDOS'!A:D,4,FALSE),0)</f>
        <v>0</v>
      </c>
      <c r="N144" s="9">
        <f>IFERROR(VLOOKUP(Tabla1[[#This Row],[FECHA]],'RECAUDOS DE COMPARENDOS'!A:D,3,FALSE),0)</f>
        <v>0</v>
      </c>
      <c r="O144" s="5">
        <f>IFERROR(VLOOKUP(Tabla1[[#This Row],[FECHA]],'RECAUDOS DE RESOLUCIONES'!A:D,4,FALSE),0)</f>
        <v>0</v>
      </c>
      <c r="P144" s="9">
        <f>IFERROR(VLOOKUP(Tabla1[[#This Row],[FECHA]],'RECAUDOS DE RESOLUCIONES'!A:D,3,FALSE),0)</f>
        <v>0</v>
      </c>
      <c r="Q14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4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44" s="11">
        <f>IFERROR(VLOOKUP(Tabla1[[#This Row],[FECHA]],'RECAUDOS LOCALES'!A:D,4,FALSE),0)</f>
        <v>0</v>
      </c>
      <c r="T144" s="9">
        <f>IFERROR(VLOOKUP(Tabla1[[#This Row],[FECHA]],'RECAUDOS LOCALES'!A:D,3,FALSE),0)</f>
        <v>0</v>
      </c>
      <c r="U144" s="11">
        <f>IFERROR(VLOOKUP(Tabla1[[#This Row],[FECHA]],'RECAUDOS EXTERNOS'!A:D,4,FALSE),0)</f>
        <v>0</v>
      </c>
      <c r="V144" s="9">
        <f>IFERROR(VLOOKUP(Tabla1[[#This Row],[FECHA]],'RECAUDOS EXTERNOS'!A:D,3,FALSE),0)</f>
        <v>0</v>
      </c>
    </row>
    <row r="145" spans="1:22" x14ac:dyDescent="0.25">
      <c r="A145" s="1">
        <v>37704</v>
      </c>
      <c r="B145" s="3" t="s">
        <v>1</v>
      </c>
      <c r="C145" s="2">
        <v>37681</v>
      </c>
      <c r="D145" s="5">
        <f>YEAR(Tabla1[[#This Row],[FECHA]])</f>
        <v>2003</v>
      </c>
      <c r="E145" s="5">
        <f>IFERROR(VLOOKUP(Tabla1[[#This Row],[FECHA]],'COMPARENDOS TOTALES'!A:D,4,FALSE),0)</f>
        <v>0</v>
      </c>
      <c r="F145" s="9">
        <f>IFERROR(VLOOKUP(Tabla1[[#This Row],[FECHA]],'COMPARENDOS TOTALES'!A:D,3,FALSE),0)</f>
        <v>0</v>
      </c>
      <c r="G145" s="5">
        <f>IFERROR(VLOOKUP(Tabla1[[#This Row],[FECHA]],EXONERACIONES!A:D,4,FALSE),0)</f>
        <v>0</v>
      </c>
      <c r="H145" s="9">
        <f>IFERROR(VLOOKUP(Tabla1[[#This Row],[FECHA]],EXONERACIONES!A:D,3,FALSE),0)</f>
        <v>0</v>
      </c>
      <c r="I145" s="5">
        <f>IFERROR(VLOOKUP(Tabla1[[#This Row],[FECHA]],'SIMIT CON RES'!A:D,4,FALSE),0)</f>
        <v>0</v>
      </c>
      <c r="J145" s="9">
        <f>IFERROR(VLOOKUP(Tabla1[[#This Row],[FECHA]],'SIMIT CON RES'!A:D,3,FALSE),0)</f>
        <v>0</v>
      </c>
      <c r="K145">
        <f>IFERROR(VLOOKUP(Tabla1[[#This Row],[FECHA]],'SIMIT SIN RES'!A:D,4,FALSE),0)</f>
        <v>0</v>
      </c>
      <c r="L145" s="9">
        <f>IFERROR(VLOOKUP(Tabla1[[#This Row],[FECHA]],'SIMIT SIN RES'!A:D,3,FALSE),0)</f>
        <v>0</v>
      </c>
      <c r="M145" s="5">
        <f>IFERROR(VLOOKUP(Tabla1[[#This Row],[FECHA]],'RECAUDOS DE COMPARENDOS'!A:D,4,FALSE),0)</f>
        <v>0</v>
      </c>
      <c r="N145" s="9">
        <f>IFERROR(VLOOKUP(Tabla1[[#This Row],[FECHA]],'RECAUDOS DE COMPARENDOS'!A:D,3,FALSE),0)</f>
        <v>0</v>
      </c>
      <c r="O145" s="5">
        <f>IFERROR(VLOOKUP(Tabla1[[#This Row],[FECHA]],'RECAUDOS DE RESOLUCIONES'!A:D,4,FALSE),0)</f>
        <v>0</v>
      </c>
      <c r="P145" s="9">
        <f>IFERROR(VLOOKUP(Tabla1[[#This Row],[FECHA]],'RECAUDOS DE RESOLUCIONES'!A:D,3,FALSE),0)</f>
        <v>0</v>
      </c>
      <c r="Q14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4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45" s="11">
        <f>IFERROR(VLOOKUP(Tabla1[[#This Row],[FECHA]],'RECAUDOS LOCALES'!A:D,4,FALSE),0)</f>
        <v>0</v>
      </c>
      <c r="T145" s="9">
        <f>IFERROR(VLOOKUP(Tabla1[[#This Row],[FECHA]],'RECAUDOS LOCALES'!A:D,3,FALSE),0)</f>
        <v>0</v>
      </c>
      <c r="U145" s="11">
        <f>IFERROR(VLOOKUP(Tabla1[[#This Row],[FECHA]],'RECAUDOS EXTERNOS'!A:D,4,FALSE),0)</f>
        <v>0</v>
      </c>
      <c r="V145" s="9">
        <f>IFERROR(VLOOKUP(Tabla1[[#This Row],[FECHA]],'RECAUDOS EXTERNOS'!A:D,3,FALSE),0)</f>
        <v>0</v>
      </c>
    </row>
    <row r="146" spans="1:22" x14ac:dyDescent="0.25">
      <c r="A146" s="1">
        <v>37705</v>
      </c>
      <c r="B146" s="3" t="s">
        <v>2</v>
      </c>
      <c r="C146" s="2">
        <v>37681</v>
      </c>
      <c r="D146" s="5">
        <f>YEAR(Tabla1[[#This Row],[FECHA]])</f>
        <v>2003</v>
      </c>
      <c r="E146" s="5">
        <f>IFERROR(VLOOKUP(Tabla1[[#This Row],[FECHA]],'COMPARENDOS TOTALES'!A:D,4,FALSE),0)</f>
        <v>0</v>
      </c>
      <c r="F146" s="9">
        <f>IFERROR(VLOOKUP(Tabla1[[#This Row],[FECHA]],'COMPARENDOS TOTALES'!A:D,3,FALSE),0)</f>
        <v>0</v>
      </c>
      <c r="G146" s="5">
        <f>IFERROR(VLOOKUP(Tabla1[[#This Row],[FECHA]],EXONERACIONES!A:D,4,FALSE),0)</f>
        <v>0</v>
      </c>
      <c r="H146" s="9">
        <f>IFERROR(VLOOKUP(Tabla1[[#This Row],[FECHA]],EXONERACIONES!A:D,3,FALSE),0)</f>
        <v>0</v>
      </c>
      <c r="I146" s="5">
        <f>IFERROR(VLOOKUP(Tabla1[[#This Row],[FECHA]],'SIMIT CON RES'!A:D,4,FALSE),0)</f>
        <v>0</v>
      </c>
      <c r="J146" s="9">
        <f>IFERROR(VLOOKUP(Tabla1[[#This Row],[FECHA]],'SIMIT CON RES'!A:D,3,FALSE),0)</f>
        <v>0</v>
      </c>
      <c r="K146">
        <f>IFERROR(VLOOKUP(Tabla1[[#This Row],[FECHA]],'SIMIT SIN RES'!A:D,4,FALSE),0)</f>
        <v>0</v>
      </c>
      <c r="L146" s="9">
        <f>IFERROR(VLOOKUP(Tabla1[[#This Row],[FECHA]],'SIMIT SIN RES'!A:D,3,FALSE),0)</f>
        <v>0</v>
      </c>
      <c r="M146" s="5">
        <f>IFERROR(VLOOKUP(Tabla1[[#This Row],[FECHA]],'RECAUDOS DE COMPARENDOS'!A:D,4,FALSE),0)</f>
        <v>0</v>
      </c>
      <c r="N146" s="9">
        <f>IFERROR(VLOOKUP(Tabla1[[#This Row],[FECHA]],'RECAUDOS DE COMPARENDOS'!A:D,3,FALSE),0)</f>
        <v>0</v>
      </c>
      <c r="O146" s="5">
        <f>IFERROR(VLOOKUP(Tabla1[[#This Row],[FECHA]],'RECAUDOS DE RESOLUCIONES'!A:D,4,FALSE),0)</f>
        <v>0</v>
      </c>
      <c r="P146" s="9">
        <f>IFERROR(VLOOKUP(Tabla1[[#This Row],[FECHA]],'RECAUDOS DE RESOLUCIONES'!A:D,3,FALSE),0)</f>
        <v>0</v>
      </c>
      <c r="Q14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4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46" s="11">
        <f>IFERROR(VLOOKUP(Tabla1[[#This Row],[FECHA]],'RECAUDOS LOCALES'!A:D,4,FALSE),0)</f>
        <v>1</v>
      </c>
      <c r="T146" s="9">
        <f>IFERROR(VLOOKUP(Tabla1[[#This Row],[FECHA]],'RECAUDOS LOCALES'!A:D,3,FALSE),0)</f>
        <v>109000</v>
      </c>
      <c r="U146" s="11">
        <f>IFERROR(VLOOKUP(Tabla1[[#This Row],[FECHA]],'RECAUDOS EXTERNOS'!A:D,4,FALSE),0)</f>
        <v>0</v>
      </c>
      <c r="V146" s="9">
        <f>IFERROR(VLOOKUP(Tabla1[[#This Row],[FECHA]],'RECAUDOS EXTERNOS'!A:D,3,FALSE),0)</f>
        <v>0</v>
      </c>
    </row>
    <row r="147" spans="1:22" x14ac:dyDescent="0.25">
      <c r="A147" s="1">
        <v>37706</v>
      </c>
      <c r="B147" s="3" t="s">
        <v>3</v>
      </c>
      <c r="C147" s="2">
        <v>37681</v>
      </c>
      <c r="D147" s="5">
        <f>YEAR(Tabla1[[#This Row],[FECHA]])</f>
        <v>2003</v>
      </c>
      <c r="E147" s="5">
        <f>IFERROR(VLOOKUP(Tabla1[[#This Row],[FECHA]],'COMPARENDOS TOTALES'!A:D,4,FALSE),0)</f>
        <v>0</v>
      </c>
      <c r="F147" s="9">
        <f>IFERROR(VLOOKUP(Tabla1[[#This Row],[FECHA]],'COMPARENDOS TOTALES'!A:D,3,FALSE),0)</f>
        <v>0</v>
      </c>
      <c r="G147" s="5">
        <f>IFERROR(VLOOKUP(Tabla1[[#This Row],[FECHA]],EXONERACIONES!A:D,4,FALSE),0)</f>
        <v>0</v>
      </c>
      <c r="H147" s="9">
        <f>IFERROR(VLOOKUP(Tabla1[[#This Row],[FECHA]],EXONERACIONES!A:D,3,FALSE),0)</f>
        <v>0</v>
      </c>
      <c r="I147" s="5">
        <f>IFERROR(VLOOKUP(Tabla1[[#This Row],[FECHA]],'SIMIT CON RES'!A:D,4,FALSE),0)</f>
        <v>0</v>
      </c>
      <c r="J147" s="9">
        <f>IFERROR(VLOOKUP(Tabla1[[#This Row],[FECHA]],'SIMIT CON RES'!A:D,3,FALSE),0)</f>
        <v>0</v>
      </c>
      <c r="K147">
        <f>IFERROR(VLOOKUP(Tabla1[[#This Row],[FECHA]],'SIMIT SIN RES'!A:D,4,FALSE),0)</f>
        <v>0</v>
      </c>
      <c r="L147" s="9">
        <f>IFERROR(VLOOKUP(Tabla1[[#This Row],[FECHA]],'SIMIT SIN RES'!A:D,3,FALSE),0)</f>
        <v>0</v>
      </c>
      <c r="M147" s="5">
        <f>IFERROR(VLOOKUP(Tabla1[[#This Row],[FECHA]],'RECAUDOS DE COMPARENDOS'!A:D,4,FALSE),0)</f>
        <v>0</v>
      </c>
      <c r="N147" s="9">
        <f>IFERROR(VLOOKUP(Tabla1[[#This Row],[FECHA]],'RECAUDOS DE COMPARENDOS'!A:D,3,FALSE),0)</f>
        <v>0</v>
      </c>
      <c r="O147" s="5">
        <f>IFERROR(VLOOKUP(Tabla1[[#This Row],[FECHA]],'RECAUDOS DE RESOLUCIONES'!A:D,4,FALSE),0)</f>
        <v>0</v>
      </c>
      <c r="P147" s="9">
        <f>IFERROR(VLOOKUP(Tabla1[[#This Row],[FECHA]],'RECAUDOS DE RESOLUCIONES'!A:D,3,FALSE),0)</f>
        <v>0</v>
      </c>
      <c r="Q14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4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47" s="11">
        <f>IFERROR(VLOOKUP(Tabla1[[#This Row],[FECHA]],'RECAUDOS LOCALES'!A:D,4,FALSE),0)</f>
        <v>0</v>
      </c>
      <c r="T147" s="9">
        <f>IFERROR(VLOOKUP(Tabla1[[#This Row],[FECHA]],'RECAUDOS LOCALES'!A:D,3,FALSE),0)</f>
        <v>0</v>
      </c>
      <c r="U147" s="11">
        <f>IFERROR(VLOOKUP(Tabla1[[#This Row],[FECHA]],'RECAUDOS EXTERNOS'!A:D,4,FALSE),0)</f>
        <v>0</v>
      </c>
      <c r="V147" s="9">
        <f>IFERROR(VLOOKUP(Tabla1[[#This Row],[FECHA]],'RECAUDOS EXTERNOS'!A:D,3,FALSE),0)</f>
        <v>0</v>
      </c>
    </row>
    <row r="148" spans="1:22" x14ac:dyDescent="0.25">
      <c r="A148" s="1">
        <v>37707</v>
      </c>
      <c r="B148" s="3" t="s">
        <v>6</v>
      </c>
      <c r="C148" s="2">
        <v>37681</v>
      </c>
      <c r="D148" s="5">
        <f>YEAR(Tabla1[[#This Row],[FECHA]])</f>
        <v>2003</v>
      </c>
      <c r="E148" s="5">
        <f>IFERROR(VLOOKUP(Tabla1[[#This Row],[FECHA]],'COMPARENDOS TOTALES'!A:D,4,FALSE),0)</f>
        <v>0</v>
      </c>
      <c r="F148" s="9">
        <f>IFERROR(VLOOKUP(Tabla1[[#This Row],[FECHA]],'COMPARENDOS TOTALES'!A:D,3,FALSE),0)</f>
        <v>0</v>
      </c>
      <c r="G148" s="5">
        <f>IFERROR(VLOOKUP(Tabla1[[#This Row],[FECHA]],EXONERACIONES!A:D,4,FALSE),0)</f>
        <v>0</v>
      </c>
      <c r="H148" s="9">
        <f>IFERROR(VLOOKUP(Tabla1[[#This Row],[FECHA]],EXONERACIONES!A:D,3,FALSE),0)</f>
        <v>0</v>
      </c>
      <c r="I148" s="5">
        <f>IFERROR(VLOOKUP(Tabla1[[#This Row],[FECHA]],'SIMIT CON RES'!A:D,4,FALSE),0)</f>
        <v>0</v>
      </c>
      <c r="J148" s="9">
        <f>IFERROR(VLOOKUP(Tabla1[[#This Row],[FECHA]],'SIMIT CON RES'!A:D,3,FALSE),0)</f>
        <v>0</v>
      </c>
      <c r="K148">
        <f>IFERROR(VLOOKUP(Tabla1[[#This Row],[FECHA]],'SIMIT SIN RES'!A:D,4,FALSE),0)</f>
        <v>0</v>
      </c>
      <c r="L148" s="9">
        <f>IFERROR(VLOOKUP(Tabla1[[#This Row],[FECHA]],'SIMIT SIN RES'!A:D,3,FALSE),0)</f>
        <v>0</v>
      </c>
      <c r="M148" s="5">
        <f>IFERROR(VLOOKUP(Tabla1[[#This Row],[FECHA]],'RECAUDOS DE COMPARENDOS'!A:D,4,FALSE),0)</f>
        <v>0</v>
      </c>
      <c r="N148" s="9">
        <f>IFERROR(VLOOKUP(Tabla1[[#This Row],[FECHA]],'RECAUDOS DE COMPARENDOS'!A:D,3,FALSE),0)</f>
        <v>0</v>
      </c>
      <c r="O148" s="5">
        <f>IFERROR(VLOOKUP(Tabla1[[#This Row],[FECHA]],'RECAUDOS DE RESOLUCIONES'!A:D,4,FALSE),0)</f>
        <v>0</v>
      </c>
      <c r="P148" s="9">
        <f>IFERROR(VLOOKUP(Tabla1[[#This Row],[FECHA]],'RECAUDOS DE RESOLUCIONES'!A:D,3,FALSE),0)</f>
        <v>0</v>
      </c>
      <c r="Q14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4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48" s="11">
        <f>IFERROR(VLOOKUP(Tabla1[[#This Row],[FECHA]],'RECAUDOS LOCALES'!A:D,4,FALSE),0)</f>
        <v>0</v>
      </c>
      <c r="T148" s="9">
        <f>IFERROR(VLOOKUP(Tabla1[[#This Row],[FECHA]],'RECAUDOS LOCALES'!A:D,3,FALSE),0)</f>
        <v>0</v>
      </c>
      <c r="U148" s="11">
        <f>IFERROR(VLOOKUP(Tabla1[[#This Row],[FECHA]],'RECAUDOS EXTERNOS'!A:D,4,FALSE),0)</f>
        <v>0</v>
      </c>
      <c r="V148" s="9">
        <f>IFERROR(VLOOKUP(Tabla1[[#This Row],[FECHA]],'RECAUDOS EXTERNOS'!A:D,3,FALSE),0)</f>
        <v>0</v>
      </c>
    </row>
    <row r="149" spans="1:22" x14ac:dyDescent="0.25">
      <c r="A149" s="1">
        <v>37708</v>
      </c>
      <c r="B149" s="3" t="s">
        <v>0</v>
      </c>
      <c r="C149" s="2">
        <v>37681</v>
      </c>
      <c r="D149" s="5">
        <f>YEAR(Tabla1[[#This Row],[FECHA]])</f>
        <v>2003</v>
      </c>
      <c r="E149" s="5">
        <f>IFERROR(VLOOKUP(Tabla1[[#This Row],[FECHA]],'COMPARENDOS TOTALES'!A:D,4,FALSE),0)</f>
        <v>0</v>
      </c>
      <c r="F149" s="9">
        <f>IFERROR(VLOOKUP(Tabla1[[#This Row],[FECHA]],'COMPARENDOS TOTALES'!A:D,3,FALSE),0)</f>
        <v>0</v>
      </c>
      <c r="G149" s="5">
        <f>IFERROR(VLOOKUP(Tabla1[[#This Row],[FECHA]],EXONERACIONES!A:D,4,FALSE),0)</f>
        <v>0</v>
      </c>
      <c r="H149" s="9">
        <f>IFERROR(VLOOKUP(Tabla1[[#This Row],[FECHA]],EXONERACIONES!A:D,3,FALSE),0)</f>
        <v>0</v>
      </c>
      <c r="I149" s="5">
        <f>IFERROR(VLOOKUP(Tabla1[[#This Row],[FECHA]],'SIMIT CON RES'!A:D,4,FALSE),0)</f>
        <v>0</v>
      </c>
      <c r="J149" s="9">
        <f>IFERROR(VLOOKUP(Tabla1[[#This Row],[FECHA]],'SIMIT CON RES'!A:D,3,FALSE),0)</f>
        <v>0</v>
      </c>
      <c r="K149">
        <f>IFERROR(VLOOKUP(Tabla1[[#This Row],[FECHA]],'SIMIT SIN RES'!A:D,4,FALSE),0)</f>
        <v>0</v>
      </c>
      <c r="L149" s="9">
        <f>IFERROR(VLOOKUP(Tabla1[[#This Row],[FECHA]],'SIMIT SIN RES'!A:D,3,FALSE),0)</f>
        <v>0</v>
      </c>
      <c r="M149" s="5">
        <f>IFERROR(VLOOKUP(Tabla1[[#This Row],[FECHA]],'RECAUDOS DE COMPARENDOS'!A:D,4,FALSE),0)</f>
        <v>0</v>
      </c>
      <c r="N149" s="9">
        <f>IFERROR(VLOOKUP(Tabla1[[#This Row],[FECHA]],'RECAUDOS DE COMPARENDOS'!A:D,3,FALSE),0)</f>
        <v>0</v>
      </c>
      <c r="O149" s="5">
        <f>IFERROR(VLOOKUP(Tabla1[[#This Row],[FECHA]],'RECAUDOS DE RESOLUCIONES'!A:D,4,FALSE),0)</f>
        <v>0</v>
      </c>
      <c r="P149" s="9">
        <f>IFERROR(VLOOKUP(Tabla1[[#This Row],[FECHA]],'RECAUDOS DE RESOLUCIONES'!A:D,3,FALSE),0)</f>
        <v>0</v>
      </c>
      <c r="Q14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4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49" s="11">
        <f>IFERROR(VLOOKUP(Tabla1[[#This Row],[FECHA]],'RECAUDOS LOCALES'!A:D,4,FALSE),0)</f>
        <v>0</v>
      </c>
      <c r="T149" s="9">
        <f>IFERROR(VLOOKUP(Tabla1[[#This Row],[FECHA]],'RECAUDOS LOCALES'!A:D,3,FALSE),0)</f>
        <v>0</v>
      </c>
      <c r="U149" s="11">
        <f>IFERROR(VLOOKUP(Tabla1[[#This Row],[FECHA]],'RECAUDOS EXTERNOS'!A:D,4,FALSE),0)</f>
        <v>0</v>
      </c>
      <c r="V149" s="9">
        <f>IFERROR(VLOOKUP(Tabla1[[#This Row],[FECHA]],'RECAUDOS EXTERNOS'!A:D,3,FALSE),0)</f>
        <v>0</v>
      </c>
    </row>
    <row r="150" spans="1:22" x14ac:dyDescent="0.25">
      <c r="A150" s="1">
        <v>37709</v>
      </c>
      <c r="B150" s="3" t="s">
        <v>5</v>
      </c>
      <c r="C150" s="2">
        <v>37681</v>
      </c>
      <c r="D150" s="5">
        <f>YEAR(Tabla1[[#This Row],[FECHA]])</f>
        <v>2003</v>
      </c>
      <c r="E150" s="5">
        <f>IFERROR(VLOOKUP(Tabla1[[#This Row],[FECHA]],'COMPARENDOS TOTALES'!A:D,4,FALSE),0)</f>
        <v>0</v>
      </c>
      <c r="F150" s="9">
        <f>IFERROR(VLOOKUP(Tabla1[[#This Row],[FECHA]],'COMPARENDOS TOTALES'!A:D,3,FALSE),0)</f>
        <v>0</v>
      </c>
      <c r="G150" s="5">
        <f>IFERROR(VLOOKUP(Tabla1[[#This Row],[FECHA]],EXONERACIONES!A:D,4,FALSE),0)</f>
        <v>0</v>
      </c>
      <c r="H150" s="9">
        <f>IFERROR(VLOOKUP(Tabla1[[#This Row],[FECHA]],EXONERACIONES!A:D,3,FALSE),0)</f>
        <v>0</v>
      </c>
      <c r="I150" s="5">
        <f>IFERROR(VLOOKUP(Tabla1[[#This Row],[FECHA]],'SIMIT CON RES'!A:D,4,FALSE),0)</f>
        <v>0</v>
      </c>
      <c r="J150" s="9">
        <f>IFERROR(VLOOKUP(Tabla1[[#This Row],[FECHA]],'SIMIT CON RES'!A:D,3,FALSE),0)</f>
        <v>0</v>
      </c>
      <c r="K150">
        <f>IFERROR(VLOOKUP(Tabla1[[#This Row],[FECHA]],'SIMIT SIN RES'!A:D,4,FALSE),0)</f>
        <v>0</v>
      </c>
      <c r="L150" s="9">
        <f>IFERROR(VLOOKUP(Tabla1[[#This Row],[FECHA]],'SIMIT SIN RES'!A:D,3,FALSE),0)</f>
        <v>0</v>
      </c>
      <c r="M150" s="5">
        <f>IFERROR(VLOOKUP(Tabla1[[#This Row],[FECHA]],'RECAUDOS DE COMPARENDOS'!A:D,4,FALSE),0)</f>
        <v>0</v>
      </c>
      <c r="N150" s="9">
        <f>IFERROR(VLOOKUP(Tabla1[[#This Row],[FECHA]],'RECAUDOS DE COMPARENDOS'!A:D,3,FALSE),0)</f>
        <v>0</v>
      </c>
      <c r="O150" s="5">
        <f>IFERROR(VLOOKUP(Tabla1[[#This Row],[FECHA]],'RECAUDOS DE RESOLUCIONES'!A:D,4,FALSE),0)</f>
        <v>0</v>
      </c>
      <c r="P150" s="9">
        <f>IFERROR(VLOOKUP(Tabla1[[#This Row],[FECHA]],'RECAUDOS DE RESOLUCIONES'!A:D,3,FALSE),0)</f>
        <v>0</v>
      </c>
      <c r="Q15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5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50" s="11">
        <f>IFERROR(VLOOKUP(Tabla1[[#This Row],[FECHA]],'RECAUDOS LOCALES'!A:D,4,FALSE),0)</f>
        <v>0</v>
      </c>
      <c r="T150" s="9">
        <f>IFERROR(VLOOKUP(Tabla1[[#This Row],[FECHA]],'RECAUDOS LOCALES'!A:D,3,FALSE),0)</f>
        <v>0</v>
      </c>
      <c r="U150" s="11">
        <f>IFERROR(VLOOKUP(Tabla1[[#This Row],[FECHA]],'RECAUDOS EXTERNOS'!A:D,4,FALSE),0)</f>
        <v>0</v>
      </c>
      <c r="V150" s="9">
        <f>IFERROR(VLOOKUP(Tabla1[[#This Row],[FECHA]],'RECAUDOS EXTERNOS'!A:D,3,FALSE),0)</f>
        <v>0</v>
      </c>
    </row>
    <row r="151" spans="1:22" x14ac:dyDescent="0.25">
      <c r="A151" s="1">
        <v>37710</v>
      </c>
      <c r="B151" s="3" t="s">
        <v>4</v>
      </c>
      <c r="C151" s="2">
        <v>37681</v>
      </c>
      <c r="D151" s="5">
        <f>YEAR(Tabla1[[#This Row],[FECHA]])</f>
        <v>2003</v>
      </c>
      <c r="E151" s="5">
        <f>IFERROR(VLOOKUP(Tabla1[[#This Row],[FECHA]],'COMPARENDOS TOTALES'!A:D,4,FALSE),0)</f>
        <v>0</v>
      </c>
      <c r="F151" s="9">
        <f>IFERROR(VLOOKUP(Tabla1[[#This Row],[FECHA]],'COMPARENDOS TOTALES'!A:D,3,FALSE),0)</f>
        <v>0</v>
      </c>
      <c r="G151" s="5">
        <f>IFERROR(VLOOKUP(Tabla1[[#This Row],[FECHA]],EXONERACIONES!A:D,4,FALSE),0)</f>
        <v>0</v>
      </c>
      <c r="H151" s="9">
        <f>IFERROR(VLOOKUP(Tabla1[[#This Row],[FECHA]],EXONERACIONES!A:D,3,FALSE),0)</f>
        <v>0</v>
      </c>
      <c r="I151" s="5">
        <f>IFERROR(VLOOKUP(Tabla1[[#This Row],[FECHA]],'SIMIT CON RES'!A:D,4,FALSE),0)</f>
        <v>0</v>
      </c>
      <c r="J151" s="9">
        <f>IFERROR(VLOOKUP(Tabla1[[#This Row],[FECHA]],'SIMIT CON RES'!A:D,3,FALSE),0)</f>
        <v>0</v>
      </c>
      <c r="K151">
        <f>IFERROR(VLOOKUP(Tabla1[[#This Row],[FECHA]],'SIMIT SIN RES'!A:D,4,FALSE),0)</f>
        <v>0</v>
      </c>
      <c r="L151" s="9">
        <f>IFERROR(VLOOKUP(Tabla1[[#This Row],[FECHA]],'SIMIT SIN RES'!A:D,3,FALSE),0)</f>
        <v>0</v>
      </c>
      <c r="M151" s="5">
        <f>IFERROR(VLOOKUP(Tabla1[[#This Row],[FECHA]],'RECAUDOS DE COMPARENDOS'!A:D,4,FALSE),0)</f>
        <v>0</v>
      </c>
      <c r="N151" s="9">
        <f>IFERROR(VLOOKUP(Tabla1[[#This Row],[FECHA]],'RECAUDOS DE COMPARENDOS'!A:D,3,FALSE),0)</f>
        <v>0</v>
      </c>
      <c r="O151" s="5">
        <f>IFERROR(VLOOKUP(Tabla1[[#This Row],[FECHA]],'RECAUDOS DE RESOLUCIONES'!A:D,4,FALSE),0)</f>
        <v>0</v>
      </c>
      <c r="P151" s="9">
        <f>IFERROR(VLOOKUP(Tabla1[[#This Row],[FECHA]],'RECAUDOS DE RESOLUCIONES'!A:D,3,FALSE),0)</f>
        <v>0</v>
      </c>
      <c r="Q15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5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51" s="11">
        <f>IFERROR(VLOOKUP(Tabla1[[#This Row],[FECHA]],'RECAUDOS LOCALES'!A:D,4,FALSE),0)</f>
        <v>0</v>
      </c>
      <c r="T151" s="9">
        <f>IFERROR(VLOOKUP(Tabla1[[#This Row],[FECHA]],'RECAUDOS LOCALES'!A:D,3,FALSE),0)</f>
        <v>0</v>
      </c>
      <c r="U151" s="11">
        <f>IFERROR(VLOOKUP(Tabla1[[#This Row],[FECHA]],'RECAUDOS EXTERNOS'!A:D,4,FALSE),0)</f>
        <v>0</v>
      </c>
      <c r="V151" s="9">
        <f>IFERROR(VLOOKUP(Tabla1[[#This Row],[FECHA]],'RECAUDOS EXTERNOS'!A:D,3,FALSE),0)</f>
        <v>0</v>
      </c>
    </row>
    <row r="152" spans="1:22" x14ac:dyDescent="0.25">
      <c r="A152" s="1">
        <v>37711</v>
      </c>
      <c r="B152" s="3" t="s">
        <v>1</v>
      </c>
      <c r="C152" s="2">
        <v>37681</v>
      </c>
      <c r="D152" s="5">
        <f>YEAR(Tabla1[[#This Row],[FECHA]])</f>
        <v>2003</v>
      </c>
      <c r="E152" s="5">
        <f>IFERROR(VLOOKUP(Tabla1[[#This Row],[FECHA]],'COMPARENDOS TOTALES'!A:D,4,FALSE),0)</f>
        <v>0</v>
      </c>
      <c r="F152" s="9">
        <f>IFERROR(VLOOKUP(Tabla1[[#This Row],[FECHA]],'COMPARENDOS TOTALES'!A:D,3,FALSE),0)</f>
        <v>0</v>
      </c>
      <c r="G152" s="5">
        <f>IFERROR(VLOOKUP(Tabla1[[#This Row],[FECHA]],EXONERACIONES!A:D,4,FALSE),0)</f>
        <v>0</v>
      </c>
      <c r="H152" s="9">
        <f>IFERROR(VLOOKUP(Tabla1[[#This Row],[FECHA]],EXONERACIONES!A:D,3,FALSE),0)</f>
        <v>0</v>
      </c>
      <c r="I152" s="5">
        <f>IFERROR(VLOOKUP(Tabla1[[#This Row],[FECHA]],'SIMIT CON RES'!A:D,4,FALSE),0)</f>
        <v>0</v>
      </c>
      <c r="J152" s="9">
        <f>IFERROR(VLOOKUP(Tabla1[[#This Row],[FECHA]],'SIMIT CON RES'!A:D,3,FALSE),0)</f>
        <v>0</v>
      </c>
      <c r="K152">
        <f>IFERROR(VLOOKUP(Tabla1[[#This Row],[FECHA]],'SIMIT SIN RES'!A:D,4,FALSE),0)</f>
        <v>0</v>
      </c>
      <c r="L152" s="9">
        <f>IFERROR(VLOOKUP(Tabla1[[#This Row],[FECHA]],'SIMIT SIN RES'!A:D,3,FALSE),0)</f>
        <v>0</v>
      </c>
      <c r="M152" s="5">
        <f>IFERROR(VLOOKUP(Tabla1[[#This Row],[FECHA]],'RECAUDOS DE COMPARENDOS'!A:D,4,FALSE),0)</f>
        <v>0</v>
      </c>
      <c r="N152" s="9">
        <f>IFERROR(VLOOKUP(Tabla1[[#This Row],[FECHA]],'RECAUDOS DE COMPARENDOS'!A:D,3,FALSE),0)</f>
        <v>0</v>
      </c>
      <c r="O152" s="5">
        <f>IFERROR(VLOOKUP(Tabla1[[#This Row],[FECHA]],'RECAUDOS DE RESOLUCIONES'!A:D,4,FALSE),0)</f>
        <v>0</v>
      </c>
      <c r="P152" s="9">
        <f>IFERROR(VLOOKUP(Tabla1[[#This Row],[FECHA]],'RECAUDOS DE RESOLUCIONES'!A:D,3,FALSE),0)</f>
        <v>0</v>
      </c>
      <c r="Q15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5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52" s="11">
        <f>IFERROR(VLOOKUP(Tabla1[[#This Row],[FECHA]],'RECAUDOS LOCALES'!A:D,4,FALSE),0)</f>
        <v>0</v>
      </c>
      <c r="T152" s="9">
        <f>IFERROR(VLOOKUP(Tabla1[[#This Row],[FECHA]],'RECAUDOS LOCALES'!A:D,3,FALSE),0)</f>
        <v>0</v>
      </c>
      <c r="U152" s="11">
        <f>IFERROR(VLOOKUP(Tabla1[[#This Row],[FECHA]],'RECAUDOS EXTERNOS'!A:D,4,FALSE),0)</f>
        <v>0</v>
      </c>
      <c r="V152" s="9">
        <f>IFERROR(VLOOKUP(Tabla1[[#This Row],[FECHA]],'RECAUDOS EXTERNOS'!A:D,3,FALSE),0)</f>
        <v>0</v>
      </c>
    </row>
    <row r="153" spans="1:22" x14ac:dyDescent="0.25">
      <c r="A153" s="1">
        <v>37712</v>
      </c>
      <c r="B153" s="3" t="s">
        <v>2</v>
      </c>
      <c r="C153" s="2">
        <v>37712</v>
      </c>
      <c r="D153" s="5">
        <f>YEAR(Tabla1[[#This Row],[FECHA]])</f>
        <v>2003</v>
      </c>
      <c r="E153" s="5">
        <f>IFERROR(VLOOKUP(Tabla1[[#This Row],[FECHA]],'COMPARENDOS TOTALES'!A:D,4,FALSE),0)</f>
        <v>0</v>
      </c>
      <c r="F153" s="9">
        <f>IFERROR(VLOOKUP(Tabla1[[#This Row],[FECHA]],'COMPARENDOS TOTALES'!A:D,3,FALSE),0)</f>
        <v>0</v>
      </c>
      <c r="G153" s="5">
        <f>IFERROR(VLOOKUP(Tabla1[[#This Row],[FECHA]],EXONERACIONES!A:D,4,FALSE),0)</f>
        <v>0</v>
      </c>
      <c r="H153" s="9">
        <f>IFERROR(VLOOKUP(Tabla1[[#This Row],[FECHA]],EXONERACIONES!A:D,3,FALSE),0)</f>
        <v>0</v>
      </c>
      <c r="I153" s="5">
        <f>IFERROR(VLOOKUP(Tabla1[[#This Row],[FECHA]],'SIMIT CON RES'!A:D,4,FALSE),0)</f>
        <v>0</v>
      </c>
      <c r="J153" s="9">
        <f>IFERROR(VLOOKUP(Tabla1[[#This Row],[FECHA]],'SIMIT CON RES'!A:D,3,FALSE),0)</f>
        <v>0</v>
      </c>
      <c r="K153">
        <f>IFERROR(VLOOKUP(Tabla1[[#This Row],[FECHA]],'SIMIT SIN RES'!A:D,4,FALSE),0)</f>
        <v>0</v>
      </c>
      <c r="L153" s="9">
        <f>IFERROR(VLOOKUP(Tabla1[[#This Row],[FECHA]],'SIMIT SIN RES'!A:D,3,FALSE),0)</f>
        <v>0</v>
      </c>
      <c r="M153" s="5">
        <f>IFERROR(VLOOKUP(Tabla1[[#This Row],[FECHA]],'RECAUDOS DE COMPARENDOS'!A:D,4,FALSE),0)</f>
        <v>0</v>
      </c>
      <c r="N153" s="9">
        <f>IFERROR(VLOOKUP(Tabla1[[#This Row],[FECHA]],'RECAUDOS DE COMPARENDOS'!A:D,3,FALSE),0)</f>
        <v>0</v>
      </c>
      <c r="O153" s="5">
        <f>IFERROR(VLOOKUP(Tabla1[[#This Row],[FECHA]],'RECAUDOS DE RESOLUCIONES'!A:D,4,FALSE),0)</f>
        <v>0</v>
      </c>
      <c r="P153" s="9">
        <f>IFERROR(VLOOKUP(Tabla1[[#This Row],[FECHA]],'RECAUDOS DE RESOLUCIONES'!A:D,3,FALSE),0)</f>
        <v>0</v>
      </c>
      <c r="Q15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5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53" s="11">
        <f>IFERROR(VLOOKUP(Tabla1[[#This Row],[FECHA]],'RECAUDOS LOCALES'!A:D,4,FALSE),0)</f>
        <v>0</v>
      </c>
      <c r="T153" s="9">
        <f>IFERROR(VLOOKUP(Tabla1[[#This Row],[FECHA]],'RECAUDOS LOCALES'!A:D,3,FALSE),0)</f>
        <v>0</v>
      </c>
      <c r="U153" s="11">
        <f>IFERROR(VLOOKUP(Tabla1[[#This Row],[FECHA]],'RECAUDOS EXTERNOS'!A:D,4,FALSE),0)</f>
        <v>0</v>
      </c>
      <c r="V153" s="9">
        <f>IFERROR(VLOOKUP(Tabla1[[#This Row],[FECHA]],'RECAUDOS EXTERNOS'!A:D,3,FALSE),0)</f>
        <v>0</v>
      </c>
    </row>
    <row r="154" spans="1:22" x14ac:dyDescent="0.25">
      <c r="A154" s="1">
        <v>37713</v>
      </c>
      <c r="B154" s="3" t="s">
        <v>3</v>
      </c>
      <c r="C154" s="2">
        <v>37712</v>
      </c>
      <c r="D154" s="5">
        <f>YEAR(Tabla1[[#This Row],[FECHA]])</f>
        <v>2003</v>
      </c>
      <c r="E154" s="5">
        <f>IFERROR(VLOOKUP(Tabla1[[#This Row],[FECHA]],'COMPARENDOS TOTALES'!A:D,4,FALSE),0)</f>
        <v>0</v>
      </c>
      <c r="F154" s="9">
        <f>IFERROR(VLOOKUP(Tabla1[[#This Row],[FECHA]],'COMPARENDOS TOTALES'!A:D,3,FALSE),0)</f>
        <v>0</v>
      </c>
      <c r="G154" s="5">
        <f>IFERROR(VLOOKUP(Tabla1[[#This Row],[FECHA]],EXONERACIONES!A:D,4,FALSE),0)</f>
        <v>0</v>
      </c>
      <c r="H154" s="9">
        <f>IFERROR(VLOOKUP(Tabla1[[#This Row],[FECHA]],EXONERACIONES!A:D,3,FALSE),0)</f>
        <v>0</v>
      </c>
      <c r="I154" s="5">
        <f>IFERROR(VLOOKUP(Tabla1[[#This Row],[FECHA]],'SIMIT CON RES'!A:D,4,FALSE),0)</f>
        <v>0</v>
      </c>
      <c r="J154" s="9">
        <f>IFERROR(VLOOKUP(Tabla1[[#This Row],[FECHA]],'SIMIT CON RES'!A:D,3,FALSE),0)</f>
        <v>0</v>
      </c>
      <c r="K154">
        <f>IFERROR(VLOOKUP(Tabla1[[#This Row],[FECHA]],'SIMIT SIN RES'!A:D,4,FALSE),0)</f>
        <v>0</v>
      </c>
      <c r="L154" s="9">
        <f>IFERROR(VLOOKUP(Tabla1[[#This Row],[FECHA]],'SIMIT SIN RES'!A:D,3,FALSE),0)</f>
        <v>0</v>
      </c>
      <c r="M154" s="5">
        <f>IFERROR(VLOOKUP(Tabla1[[#This Row],[FECHA]],'RECAUDOS DE COMPARENDOS'!A:D,4,FALSE),0)</f>
        <v>0</v>
      </c>
      <c r="N154" s="9">
        <f>IFERROR(VLOOKUP(Tabla1[[#This Row],[FECHA]],'RECAUDOS DE COMPARENDOS'!A:D,3,FALSE),0)</f>
        <v>0</v>
      </c>
      <c r="O154" s="5">
        <f>IFERROR(VLOOKUP(Tabla1[[#This Row],[FECHA]],'RECAUDOS DE RESOLUCIONES'!A:D,4,FALSE),0)</f>
        <v>0</v>
      </c>
      <c r="P154" s="9">
        <f>IFERROR(VLOOKUP(Tabla1[[#This Row],[FECHA]],'RECAUDOS DE RESOLUCIONES'!A:D,3,FALSE),0)</f>
        <v>0</v>
      </c>
      <c r="Q15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5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54" s="11">
        <f>IFERROR(VLOOKUP(Tabla1[[#This Row],[FECHA]],'RECAUDOS LOCALES'!A:D,4,FALSE),0)</f>
        <v>1</v>
      </c>
      <c r="T154" s="9">
        <f>IFERROR(VLOOKUP(Tabla1[[#This Row],[FECHA]],'RECAUDOS LOCALES'!A:D,3,FALSE),0)</f>
        <v>167000</v>
      </c>
      <c r="U154" s="11">
        <f>IFERROR(VLOOKUP(Tabla1[[#This Row],[FECHA]],'RECAUDOS EXTERNOS'!A:D,4,FALSE),0)</f>
        <v>0</v>
      </c>
      <c r="V154" s="9">
        <f>IFERROR(VLOOKUP(Tabla1[[#This Row],[FECHA]],'RECAUDOS EXTERNOS'!A:D,3,FALSE),0)</f>
        <v>0</v>
      </c>
    </row>
    <row r="155" spans="1:22" x14ac:dyDescent="0.25">
      <c r="A155" s="1">
        <v>37714</v>
      </c>
      <c r="B155" s="3" t="s">
        <v>6</v>
      </c>
      <c r="C155" s="2">
        <v>37712</v>
      </c>
      <c r="D155" s="5">
        <f>YEAR(Tabla1[[#This Row],[FECHA]])</f>
        <v>2003</v>
      </c>
      <c r="E155" s="5">
        <f>IFERROR(VLOOKUP(Tabla1[[#This Row],[FECHA]],'COMPARENDOS TOTALES'!A:D,4,FALSE),0)</f>
        <v>0</v>
      </c>
      <c r="F155" s="9">
        <f>IFERROR(VLOOKUP(Tabla1[[#This Row],[FECHA]],'COMPARENDOS TOTALES'!A:D,3,FALSE),0)</f>
        <v>0</v>
      </c>
      <c r="G155" s="5">
        <f>IFERROR(VLOOKUP(Tabla1[[#This Row],[FECHA]],EXONERACIONES!A:D,4,FALSE),0)</f>
        <v>0</v>
      </c>
      <c r="H155" s="9">
        <f>IFERROR(VLOOKUP(Tabla1[[#This Row],[FECHA]],EXONERACIONES!A:D,3,FALSE),0)</f>
        <v>0</v>
      </c>
      <c r="I155" s="5">
        <f>IFERROR(VLOOKUP(Tabla1[[#This Row],[FECHA]],'SIMIT CON RES'!A:D,4,FALSE),0)</f>
        <v>0</v>
      </c>
      <c r="J155" s="9">
        <f>IFERROR(VLOOKUP(Tabla1[[#This Row],[FECHA]],'SIMIT CON RES'!A:D,3,FALSE),0)</f>
        <v>0</v>
      </c>
      <c r="K155">
        <f>IFERROR(VLOOKUP(Tabla1[[#This Row],[FECHA]],'SIMIT SIN RES'!A:D,4,FALSE),0)</f>
        <v>0</v>
      </c>
      <c r="L155" s="9">
        <f>IFERROR(VLOOKUP(Tabla1[[#This Row],[FECHA]],'SIMIT SIN RES'!A:D,3,FALSE),0)</f>
        <v>0</v>
      </c>
      <c r="M155" s="5">
        <f>IFERROR(VLOOKUP(Tabla1[[#This Row],[FECHA]],'RECAUDOS DE COMPARENDOS'!A:D,4,FALSE),0)</f>
        <v>0</v>
      </c>
      <c r="N155" s="9">
        <f>IFERROR(VLOOKUP(Tabla1[[#This Row],[FECHA]],'RECAUDOS DE COMPARENDOS'!A:D,3,FALSE),0)</f>
        <v>0</v>
      </c>
      <c r="O155" s="5">
        <f>IFERROR(VLOOKUP(Tabla1[[#This Row],[FECHA]],'RECAUDOS DE RESOLUCIONES'!A:D,4,FALSE),0)</f>
        <v>0</v>
      </c>
      <c r="P155" s="9">
        <f>IFERROR(VLOOKUP(Tabla1[[#This Row],[FECHA]],'RECAUDOS DE RESOLUCIONES'!A:D,3,FALSE),0)</f>
        <v>0</v>
      </c>
      <c r="Q15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5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55" s="11">
        <f>IFERROR(VLOOKUP(Tabla1[[#This Row],[FECHA]],'RECAUDOS LOCALES'!A:D,4,FALSE),0)</f>
        <v>0</v>
      </c>
      <c r="T155" s="9">
        <f>IFERROR(VLOOKUP(Tabla1[[#This Row],[FECHA]],'RECAUDOS LOCALES'!A:D,3,FALSE),0)</f>
        <v>0</v>
      </c>
      <c r="U155" s="11">
        <f>IFERROR(VLOOKUP(Tabla1[[#This Row],[FECHA]],'RECAUDOS EXTERNOS'!A:D,4,FALSE),0)</f>
        <v>0</v>
      </c>
      <c r="V155" s="9">
        <f>IFERROR(VLOOKUP(Tabla1[[#This Row],[FECHA]],'RECAUDOS EXTERNOS'!A:D,3,FALSE),0)</f>
        <v>0</v>
      </c>
    </row>
    <row r="156" spans="1:22" x14ac:dyDescent="0.25">
      <c r="A156" s="1">
        <v>37715</v>
      </c>
      <c r="B156" s="3" t="s">
        <v>0</v>
      </c>
      <c r="C156" s="2">
        <v>37712</v>
      </c>
      <c r="D156" s="5">
        <f>YEAR(Tabla1[[#This Row],[FECHA]])</f>
        <v>2003</v>
      </c>
      <c r="E156" s="5">
        <f>IFERROR(VLOOKUP(Tabla1[[#This Row],[FECHA]],'COMPARENDOS TOTALES'!A:D,4,FALSE),0)</f>
        <v>0</v>
      </c>
      <c r="F156" s="9">
        <f>IFERROR(VLOOKUP(Tabla1[[#This Row],[FECHA]],'COMPARENDOS TOTALES'!A:D,3,FALSE),0)</f>
        <v>0</v>
      </c>
      <c r="G156" s="5">
        <f>IFERROR(VLOOKUP(Tabla1[[#This Row],[FECHA]],EXONERACIONES!A:D,4,FALSE),0)</f>
        <v>0</v>
      </c>
      <c r="H156" s="9">
        <f>IFERROR(VLOOKUP(Tabla1[[#This Row],[FECHA]],EXONERACIONES!A:D,3,FALSE),0)</f>
        <v>0</v>
      </c>
      <c r="I156" s="5">
        <f>IFERROR(VLOOKUP(Tabla1[[#This Row],[FECHA]],'SIMIT CON RES'!A:D,4,FALSE),0)</f>
        <v>0</v>
      </c>
      <c r="J156" s="9">
        <f>IFERROR(VLOOKUP(Tabla1[[#This Row],[FECHA]],'SIMIT CON RES'!A:D,3,FALSE),0)</f>
        <v>0</v>
      </c>
      <c r="K156">
        <f>IFERROR(VLOOKUP(Tabla1[[#This Row],[FECHA]],'SIMIT SIN RES'!A:D,4,FALSE),0)</f>
        <v>0</v>
      </c>
      <c r="L156" s="9">
        <f>IFERROR(VLOOKUP(Tabla1[[#This Row],[FECHA]],'SIMIT SIN RES'!A:D,3,FALSE),0)</f>
        <v>0</v>
      </c>
      <c r="M156" s="5">
        <f>IFERROR(VLOOKUP(Tabla1[[#This Row],[FECHA]],'RECAUDOS DE COMPARENDOS'!A:D,4,FALSE),0)</f>
        <v>0</v>
      </c>
      <c r="N156" s="9">
        <f>IFERROR(VLOOKUP(Tabla1[[#This Row],[FECHA]],'RECAUDOS DE COMPARENDOS'!A:D,3,FALSE),0)</f>
        <v>0</v>
      </c>
      <c r="O156" s="5">
        <f>IFERROR(VLOOKUP(Tabla1[[#This Row],[FECHA]],'RECAUDOS DE RESOLUCIONES'!A:D,4,FALSE),0)</f>
        <v>0</v>
      </c>
      <c r="P156" s="9">
        <f>IFERROR(VLOOKUP(Tabla1[[#This Row],[FECHA]],'RECAUDOS DE RESOLUCIONES'!A:D,3,FALSE),0)</f>
        <v>0</v>
      </c>
      <c r="Q15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5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56" s="11">
        <f>IFERROR(VLOOKUP(Tabla1[[#This Row],[FECHA]],'RECAUDOS LOCALES'!A:D,4,FALSE),0)</f>
        <v>0</v>
      </c>
      <c r="T156" s="9">
        <f>IFERROR(VLOOKUP(Tabla1[[#This Row],[FECHA]],'RECAUDOS LOCALES'!A:D,3,FALSE),0)</f>
        <v>0</v>
      </c>
      <c r="U156" s="11">
        <f>IFERROR(VLOOKUP(Tabla1[[#This Row],[FECHA]],'RECAUDOS EXTERNOS'!A:D,4,FALSE),0)</f>
        <v>0</v>
      </c>
      <c r="V156" s="9">
        <f>IFERROR(VLOOKUP(Tabla1[[#This Row],[FECHA]],'RECAUDOS EXTERNOS'!A:D,3,FALSE),0)</f>
        <v>0</v>
      </c>
    </row>
    <row r="157" spans="1:22" x14ac:dyDescent="0.25">
      <c r="A157" s="1">
        <v>37716</v>
      </c>
      <c r="B157" s="3" t="s">
        <v>5</v>
      </c>
      <c r="C157" s="2">
        <v>37712</v>
      </c>
      <c r="D157" s="5">
        <f>YEAR(Tabla1[[#This Row],[FECHA]])</f>
        <v>2003</v>
      </c>
      <c r="E157" s="5">
        <f>IFERROR(VLOOKUP(Tabla1[[#This Row],[FECHA]],'COMPARENDOS TOTALES'!A:D,4,FALSE),0)</f>
        <v>0</v>
      </c>
      <c r="F157" s="9">
        <f>IFERROR(VLOOKUP(Tabla1[[#This Row],[FECHA]],'COMPARENDOS TOTALES'!A:D,3,FALSE),0)</f>
        <v>0</v>
      </c>
      <c r="G157" s="5">
        <f>IFERROR(VLOOKUP(Tabla1[[#This Row],[FECHA]],EXONERACIONES!A:D,4,FALSE),0)</f>
        <v>0</v>
      </c>
      <c r="H157" s="9">
        <f>IFERROR(VLOOKUP(Tabla1[[#This Row],[FECHA]],EXONERACIONES!A:D,3,FALSE),0)</f>
        <v>0</v>
      </c>
      <c r="I157" s="5">
        <f>IFERROR(VLOOKUP(Tabla1[[#This Row],[FECHA]],'SIMIT CON RES'!A:D,4,FALSE),0)</f>
        <v>0</v>
      </c>
      <c r="J157" s="9">
        <f>IFERROR(VLOOKUP(Tabla1[[#This Row],[FECHA]],'SIMIT CON RES'!A:D,3,FALSE),0)</f>
        <v>0</v>
      </c>
      <c r="K157">
        <f>IFERROR(VLOOKUP(Tabla1[[#This Row],[FECHA]],'SIMIT SIN RES'!A:D,4,FALSE),0)</f>
        <v>0</v>
      </c>
      <c r="L157" s="9">
        <f>IFERROR(VLOOKUP(Tabla1[[#This Row],[FECHA]],'SIMIT SIN RES'!A:D,3,FALSE),0)</f>
        <v>0</v>
      </c>
      <c r="M157" s="5">
        <f>IFERROR(VLOOKUP(Tabla1[[#This Row],[FECHA]],'RECAUDOS DE COMPARENDOS'!A:D,4,FALSE),0)</f>
        <v>0</v>
      </c>
      <c r="N157" s="9">
        <f>IFERROR(VLOOKUP(Tabla1[[#This Row],[FECHA]],'RECAUDOS DE COMPARENDOS'!A:D,3,FALSE),0)</f>
        <v>0</v>
      </c>
      <c r="O157" s="5">
        <f>IFERROR(VLOOKUP(Tabla1[[#This Row],[FECHA]],'RECAUDOS DE RESOLUCIONES'!A:D,4,FALSE),0)</f>
        <v>0</v>
      </c>
      <c r="P157" s="9">
        <f>IFERROR(VLOOKUP(Tabla1[[#This Row],[FECHA]],'RECAUDOS DE RESOLUCIONES'!A:D,3,FALSE),0)</f>
        <v>0</v>
      </c>
      <c r="Q15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5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57" s="11">
        <f>IFERROR(VLOOKUP(Tabla1[[#This Row],[FECHA]],'RECAUDOS LOCALES'!A:D,4,FALSE),0)</f>
        <v>0</v>
      </c>
      <c r="T157" s="9">
        <f>IFERROR(VLOOKUP(Tabla1[[#This Row],[FECHA]],'RECAUDOS LOCALES'!A:D,3,FALSE),0)</f>
        <v>0</v>
      </c>
      <c r="U157" s="11">
        <f>IFERROR(VLOOKUP(Tabla1[[#This Row],[FECHA]],'RECAUDOS EXTERNOS'!A:D,4,FALSE),0)</f>
        <v>0</v>
      </c>
      <c r="V157" s="9">
        <f>IFERROR(VLOOKUP(Tabla1[[#This Row],[FECHA]],'RECAUDOS EXTERNOS'!A:D,3,FALSE),0)</f>
        <v>0</v>
      </c>
    </row>
    <row r="158" spans="1:22" x14ac:dyDescent="0.25">
      <c r="A158" s="1">
        <v>37717</v>
      </c>
      <c r="B158" s="3" t="s">
        <v>4</v>
      </c>
      <c r="C158" s="2">
        <v>37712</v>
      </c>
      <c r="D158" s="5">
        <f>YEAR(Tabla1[[#This Row],[FECHA]])</f>
        <v>2003</v>
      </c>
      <c r="E158" s="5">
        <f>IFERROR(VLOOKUP(Tabla1[[#This Row],[FECHA]],'COMPARENDOS TOTALES'!A:D,4,FALSE),0)</f>
        <v>0</v>
      </c>
      <c r="F158" s="9">
        <f>IFERROR(VLOOKUP(Tabla1[[#This Row],[FECHA]],'COMPARENDOS TOTALES'!A:D,3,FALSE),0)</f>
        <v>0</v>
      </c>
      <c r="G158" s="5">
        <f>IFERROR(VLOOKUP(Tabla1[[#This Row],[FECHA]],EXONERACIONES!A:D,4,FALSE),0)</f>
        <v>0</v>
      </c>
      <c r="H158" s="9">
        <f>IFERROR(VLOOKUP(Tabla1[[#This Row],[FECHA]],EXONERACIONES!A:D,3,FALSE),0)</f>
        <v>0</v>
      </c>
      <c r="I158" s="5">
        <f>IFERROR(VLOOKUP(Tabla1[[#This Row],[FECHA]],'SIMIT CON RES'!A:D,4,FALSE),0)</f>
        <v>0</v>
      </c>
      <c r="J158" s="9">
        <f>IFERROR(VLOOKUP(Tabla1[[#This Row],[FECHA]],'SIMIT CON RES'!A:D,3,FALSE),0)</f>
        <v>0</v>
      </c>
      <c r="K158">
        <f>IFERROR(VLOOKUP(Tabla1[[#This Row],[FECHA]],'SIMIT SIN RES'!A:D,4,FALSE),0)</f>
        <v>0</v>
      </c>
      <c r="L158" s="9">
        <f>IFERROR(VLOOKUP(Tabla1[[#This Row],[FECHA]],'SIMIT SIN RES'!A:D,3,FALSE),0)</f>
        <v>0</v>
      </c>
      <c r="M158" s="5">
        <f>IFERROR(VLOOKUP(Tabla1[[#This Row],[FECHA]],'RECAUDOS DE COMPARENDOS'!A:D,4,FALSE),0)</f>
        <v>0</v>
      </c>
      <c r="N158" s="9">
        <f>IFERROR(VLOOKUP(Tabla1[[#This Row],[FECHA]],'RECAUDOS DE COMPARENDOS'!A:D,3,FALSE),0)</f>
        <v>0</v>
      </c>
      <c r="O158" s="5">
        <f>IFERROR(VLOOKUP(Tabla1[[#This Row],[FECHA]],'RECAUDOS DE RESOLUCIONES'!A:D,4,FALSE),0)</f>
        <v>0</v>
      </c>
      <c r="P158" s="9">
        <f>IFERROR(VLOOKUP(Tabla1[[#This Row],[FECHA]],'RECAUDOS DE RESOLUCIONES'!A:D,3,FALSE),0)</f>
        <v>0</v>
      </c>
      <c r="Q15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5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58" s="11">
        <f>IFERROR(VLOOKUP(Tabla1[[#This Row],[FECHA]],'RECAUDOS LOCALES'!A:D,4,FALSE),0)</f>
        <v>0</v>
      </c>
      <c r="T158" s="9">
        <f>IFERROR(VLOOKUP(Tabla1[[#This Row],[FECHA]],'RECAUDOS LOCALES'!A:D,3,FALSE),0)</f>
        <v>0</v>
      </c>
      <c r="U158" s="11">
        <f>IFERROR(VLOOKUP(Tabla1[[#This Row],[FECHA]],'RECAUDOS EXTERNOS'!A:D,4,FALSE),0)</f>
        <v>0</v>
      </c>
      <c r="V158" s="9">
        <f>IFERROR(VLOOKUP(Tabla1[[#This Row],[FECHA]],'RECAUDOS EXTERNOS'!A:D,3,FALSE),0)</f>
        <v>0</v>
      </c>
    </row>
    <row r="159" spans="1:22" x14ac:dyDescent="0.25">
      <c r="A159" s="1">
        <v>37718</v>
      </c>
      <c r="B159" s="3" t="s">
        <v>1</v>
      </c>
      <c r="C159" s="2">
        <v>37712</v>
      </c>
      <c r="D159" s="5">
        <f>YEAR(Tabla1[[#This Row],[FECHA]])</f>
        <v>2003</v>
      </c>
      <c r="E159" s="5">
        <f>IFERROR(VLOOKUP(Tabla1[[#This Row],[FECHA]],'COMPARENDOS TOTALES'!A:D,4,FALSE),0)</f>
        <v>0</v>
      </c>
      <c r="F159" s="9">
        <f>IFERROR(VLOOKUP(Tabla1[[#This Row],[FECHA]],'COMPARENDOS TOTALES'!A:D,3,FALSE),0)</f>
        <v>0</v>
      </c>
      <c r="G159" s="5">
        <f>IFERROR(VLOOKUP(Tabla1[[#This Row],[FECHA]],EXONERACIONES!A:D,4,FALSE),0)</f>
        <v>0</v>
      </c>
      <c r="H159" s="9">
        <f>IFERROR(VLOOKUP(Tabla1[[#This Row],[FECHA]],EXONERACIONES!A:D,3,FALSE),0)</f>
        <v>0</v>
      </c>
      <c r="I159" s="5">
        <f>IFERROR(VLOOKUP(Tabla1[[#This Row],[FECHA]],'SIMIT CON RES'!A:D,4,FALSE),0)</f>
        <v>0</v>
      </c>
      <c r="J159" s="9">
        <f>IFERROR(VLOOKUP(Tabla1[[#This Row],[FECHA]],'SIMIT CON RES'!A:D,3,FALSE),0)</f>
        <v>0</v>
      </c>
      <c r="K159">
        <f>IFERROR(VLOOKUP(Tabla1[[#This Row],[FECHA]],'SIMIT SIN RES'!A:D,4,FALSE),0)</f>
        <v>0</v>
      </c>
      <c r="L159" s="9">
        <f>IFERROR(VLOOKUP(Tabla1[[#This Row],[FECHA]],'SIMIT SIN RES'!A:D,3,FALSE),0)</f>
        <v>0</v>
      </c>
      <c r="M159" s="5">
        <f>IFERROR(VLOOKUP(Tabla1[[#This Row],[FECHA]],'RECAUDOS DE COMPARENDOS'!A:D,4,FALSE),0)</f>
        <v>0</v>
      </c>
      <c r="N159" s="9">
        <f>IFERROR(VLOOKUP(Tabla1[[#This Row],[FECHA]],'RECAUDOS DE COMPARENDOS'!A:D,3,FALSE),0)</f>
        <v>0</v>
      </c>
      <c r="O159" s="5">
        <f>IFERROR(VLOOKUP(Tabla1[[#This Row],[FECHA]],'RECAUDOS DE RESOLUCIONES'!A:D,4,FALSE),0)</f>
        <v>0</v>
      </c>
      <c r="P159" s="9">
        <f>IFERROR(VLOOKUP(Tabla1[[#This Row],[FECHA]],'RECAUDOS DE RESOLUCIONES'!A:D,3,FALSE),0)</f>
        <v>0</v>
      </c>
      <c r="Q15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5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59" s="11">
        <f>IFERROR(VLOOKUP(Tabla1[[#This Row],[FECHA]],'RECAUDOS LOCALES'!A:D,4,FALSE),0)</f>
        <v>0</v>
      </c>
      <c r="T159" s="9">
        <f>IFERROR(VLOOKUP(Tabla1[[#This Row],[FECHA]],'RECAUDOS LOCALES'!A:D,3,FALSE),0)</f>
        <v>0</v>
      </c>
      <c r="U159" s="11">
        <f>IFERROR(VLOOKUP(Tabla1[[#This Row],[FECHA]],'RECAUDOS EXTERNOS'!A:D,4,FALSE),0)</f>
        <v>0</v>
      </c>
      <c r="V159" s="9">
        <f>IFERROR(VLOOKUP(Tabla1[[#This Row],[FECHA]],'RECAUDOS EXTERNOS'!A:D,3,FALSE),0)</f>
        <v>0</v>
      </c>
    </row>
    <row r="160" spans="1:22" x14ac:dyDescent="0.25">
      <c r="A160" s="1">
        <v>37719</v>
      </c>
      <c r="B160" s="3" t="s">
        <v>2</v>
      </c>
      <c r="C160" s="2">
        <v>37712</v>
      </c>
      <c r="D160" s="5">
        <f>YEAR(Tabla1[[#This Row],[FECHA]])</f>
        <v>2003</v>
      </c>
      <c r="E160" s="5">
        <f>IFERROR(VLOOKUP(Tabla1[[#This Row],[FECHA]],'COMPARENDOS TOTALES'!A:D,4,FALSE),0)</f>
        <v>0</v>
      </c>
      <c r="F160" s="9">
        <f>IFERROR(VLOOKUP(Tabla1[[#This Row],[FECHA]],'COMPARENDOS TOTALES'!A:D,3,FALSE),0)</f>
        <v>0</v>
      </c>
      <c r="G160" s="5">
        <f>IFERROR(VLOOKUP(Tabla1[[#This Row],[FECHA]],EXONERACIONES!A:D,4,FALSE),0)</f>
        <v>0</v>
      </c>
      <c r="H160" s="9">
        <f>IFERROR(VLOOKUP(Tabla1[[#This Row],[FECHA]],EXONERACIONES!A:D,3,FALSE),0)</f>
        <v>0</v>
      </c>
      <c r="I160" s="5">
        <f>IFERROR(VLOOKUP(Tabla1[[#This Row],[FECHA]],'SIMIT CON RES'!A:D,4,FALSE),0)</f>
        <v>0</v>
      </c>
      <c r="J160" s="9">
        <f>IFERROR(VLOOKUP(Tabla1[[#This Row],[FECHA]],'SIMIT CON RES'!A:D,3,FALSE),0)</f>
        <v>0</v>
      </c>
      <c r="K160">
        <f>IFERROR(VLOOKUP(Tabla1[[#This Row],[FECHA]],'SIMIT SIN RES'!A:D,4,FALSE),0)</f>
        <v>0</v>
      </c>
      <c r="L160" s="9">
        <f>IFERROR(VLOOKUP(Tabla1[[#This Row],[FECHA]],'SIMIT SIN RES'!A:D,3,FALSE),0)</f>
        <v>0</v>
      </c>
      <c r="M160" s="5">
        <f>IFERROR(VLOOKUP(Tabla1[[#This Row],[FECHA]],'RECAUDOS DE COMPARENDOS'!A:D,4,FALSE),0)</f>
        <v>0</v>
      </c>
      <c r="N160" s="9">
        <f>IFERROR(VLOOKUP(Tabla1[[#This Row],[FECHA]],'RECAUDOS DE COMPARENDOS'!A:D,3,FALSE),0)</f>
        <v>0</v>
      </c>
      <c r="O160" s="5">
        <f>IFERROR(VLOOKUP(Tabla1[[#This Row],[FECHA]],'RECAUDOS DE RESOLUCIONES'!A:D,4,FALSE),0)</f>
        <v>0</v>
      </c>
      <c r="P160" s="9">
        <f>IFERROR(VLOOKUP(Tabla1[[#This Row],[FECHA]],'RECAUDOS DE RESOLUCIONES'!A:D,3,FALSE),0)</f>
        <v>0</v>
      </c>
      <c r="Q16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6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60" s="11">
        <f>IFERROR(VLOOKUP(Tabla1[[#This Row],[FECHA]],'RECAUDOS LOCALES'!A:D,4,FALSE),0)</f>
        <v>0</v>
      </c>
      <c r="T160" s="9">
        <f>IFERROR(VLOOKUP(Tabla1[[#This Row],[FECHA]],'RECAUDOS LOCALES'!A:D,3,FALSE),0)</f>
        <v>0</v>
      </c>
      <c r="U160" s="11">
        <f>IFERROR(VLOOKUP(Tabla1[[#This Row],[FECHA]],'RECAUDOS EXTERNOS'!A:D,4,FALSE),0)</f>
        <v>0</v>
      </c>
      <c r="V160" s="9">
        <f>IFERROR(VLOOKUP(Tabla1[[#This Row],[FECHA]],'RECAUDOS EXTERNOS'!A:D,3,FALSE),0)</f>
        <v>0</v>
      </c>
    </row>
    <row r="161" spans="1:22" x14ac:dyDescent="0.25">
      <c r="A161" s="1">
        <v>37720</v>
      </c>
      <c r="B161" s="3" t="s">
        <v>3</v>
      </c>
      <c r="C161" s="2">
        <v>37712</v>
      </c>
      <c r="D161" s="5">
        <f>YEAR(Tabla1[[#This Row],[FECHA]])</f>
        <v>2003</v>
      </c>
      <c r="E161" s="5">
        <f>IFERROR(VLOOKUP(Tabla1[[#This Row],[FECHA]],'COMPARENDOS TOTALES'!A:D,4,FALSE),0)</f>
        <v>0</v>
      </c>
      <c r="F161" s="9">
        <f>IFERROR(VLOOKUP(Tabla1[[#This Row],[FECHA]],'COMPARENDOS TOTALES'!A:D,3,FALSE),0)</f>
        <v>0</v>
      </c>
      <c r="G161" s="5">
        <f>IFERROR(VLOOKUP(Tabla1[[#This Row],[FECHA]],EXONERACIONES!A:D,4,FALSE),0)</f>
        <v>0</v>
      </c>
      <c r="H161" s="9">
        <f>IFERROR(VLOOKUP(Tabla1[[#This Row],[FECHA]],EXONERACIONES!A:D,3,FALSE),0)</f>
        <v>0</v>
      </c>
      <c r="I161" s="5">
        <f>IFERROR(VLOOKUP(Tabla1[[#This Row],[FECHA]],'SIMIT CON RES'!A:D,4,FALSE),0)</f>
        <v>0</v>
      </c>
      <c r="J161" s="9">
        <f>IFERROR(VLOOKUP(Tabla1[[#This Row],[FECHA]],'SIMIT CON RES'!A:D,3,FALSE),0)</f>
        <v>0</v>
      </c>
      <c r="K161">
        <f>IFERROR(VLOOKUP(Tabla1[[#This Row],[FECHA]],'SIMIT SIN RES'!A:D,4,FALSE),0)</f>
        <v>0</v>
      </c>
      <c r="L161" s="9">
        <f>IFERROR(VLOOKUP(Tabla1[[#This Row],[FECHA]],'SIMIT SIN RES'!A:D,3,FALSE),0)</f>
        <v>0</v>
      </c>
      <c r="M161" s="5">
        <f>IFERROR(VLOOKUP(Tabla1[[#This Row],[FECHA]],'RECAUDOS DE COMPARENDOS'!A:D,4,FALSE),0)</f>
        <v>0</v>
      </c>
      <c r="N161" s="9">
        <f>IFERROR(VLOOKUP(Tabla1[[#This Row],[FECHA]],'RECAUDOS DE COMPARENDOS'!A:D,3,FALSE),0)</f>
        <v>0</v>
      </c>
      <c r="O161" s="5">
        <f>IFERROR(VLOOKUP(Tabla1[[#This Row],[FECHA]],'RECAUDOS DE RESOLUCIONES'!A:D,4,FALSE),0)</f>
        <v>0</v>
      </c>
      <c r="P161" s="9">
        <f>IFERROR(VLOOKUP(Tabla1[[#This Row],[FECHA]],'RECAUDOS DE RESOLUCIONES'!A:D,3,FALSE),0)</f>
        <v>0</v>
      </c>
      <c r="Q16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6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61" s="11">
        <f>IFERROR(VLOOKUP(Tabla1[[#This Row],[FECHA]],'RECAUDOS LOCALES'!A:D,4,FALSE),0)</f>
        <v>0</v>
      </c>
      <c r="T161" s="9">
        <f>IFERROR(VLOOKUP(Tabla1[[#This Row],[FECHA]],'RECAUDOS LOCALES'!A:D,3,FALSE),0)</f>
        <v>0</v>
      </c>
      <c r="U161" s="11">
        <f>IFERROR(VLOOKUP(Tabla1[[#This Row],[FECHA]],'RECAUDOS EXTERNOS'!A:D,4,FALSE),0)</f>
        <v>0</v>
      </c>
      <c r="V161" s="9">
        <f>IFERROR(VLOOKUP(Tabla1[[#This Row],[FECHA]],'RECAUDOS EXTERNOS'!A:D,3,FALSE),0)</f>
        <v>0</v>
      </c>
    </row>
    <row r="162" spans="1:22" x14ac:dyDescent="0.25">
      <c r="A162" s="1">
        <v>37721</v>
      </c>
      <c r="B162" s="3" t="s">
        <v>6</v>
      </c>
      <c r="C162" s="2">
        <v>37712</v>
      </c>
      <c r="D162" s="5">
        <f>YEAR(Tabla1[[#This Row],[FECHA]])</f>
        <v>2003</v>
      </c>
      <c r="E162" s="5">
        <f>IFERROR(VLOOKUP(Tabla1[[#This Row],[FECHA]],'COMPARENDOS TOTALES'!A:D,4,FALSE),0)</f>
        <v>0</v>
      </c>
      <c r="F162" s="9">
        <f>IFERROR(VLOOKUP(Tabla1[[#This Row],[FECHA]],'COMPARENDOS TOTALES'!A:D,3,FALSE),0)</f>
        <v>0</v>
      </c>
      <c r="G162" s="5">
        <f>IFERROR(VLOOKUP(Tabla1[[#This Row],[FECHA]],EXONERACIONES!A:D,4,FALSE),0)</f>
        <v>0</v>
      </c>
      <c r="H162" s="9">
        <f>IFERROR(VLOOKUP(Tabla1[[#This Row],[FECHA]],EXONERACIONES!A:D,3,FALSE),0)</f>
        <v>0</v>
      </c>
      <c r="I162" s="5">
        <f>IFERROR(VLOOKUP(Tabla1[[#This Row],[FECHA]],'SIMIT CON RES'!A:D,4,FALSE),0)</f>
        <v>0</v>
      </c>
      <c r="J162" s="9">
        <f>IFERROR(VLOOKUP(Tabla1[[#This Row],[FECHA]],'SIMIT CON RES'!A:D,3,FALSE),0)</f>
        <v>0</v>
      </c>
      <c r="K162">
        <f>IFERROR(VLOOKUP(Tabla1[[#This Row],[FECHA]],'SIMIT SIN RES'!A:D,4,FALSE),0)</f>
        <v>0</v>
      </c>
      <c r="L162" s="9">
        <f>IFERROR(VLOOKUP(Tabla1[[#This Row],[FECHA]],'SIMIT SIN RES'!A:D,3,FALSE),0)</f>
        <v>0</v>
      </c>
      <c r="M162" s="5">
        <f>IFERROR(VLOOKUP(Tabla1[[#This Row],[FECHA]],'RECAUDOS DE COMPARENDOS'!A:D,4,FALSE),0)</f>
        <v>0</v>
      </c>
      <c r="N162" s="9">
        <f>IFERROR(VLOOKUP(Tabla1[[#This Row],[FECHA]],'RECAUDOS DE COMPARENDOS'!A:D,3,FALSE),0)</f>
        <v>0</v>
      </c>
      <c r="O162" s="5">
        <f>IFERROR(VLOOKUP(Tabla1[[#This Row],[FECHA]],'RECAUDOS DE RESOLUCIONES'!A:D,4,FALSE),0)</f>
        <v>0</v>
      </c>
      <c r="P162" s="9">
        <f>IFERROR(VLOOKUP(Tabla1[[#This Row],[FECHA]],'RECAUDOS DE RESOLUCIONES'!A:D,3,FALSE),0)</f>
        <v>0</v>
      </c>
      <c r="Q16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6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62" s="11">
        <f>IFERROR(VLOOKUP(Tabla1[[#This Row],[FECHA]],'RECAUDOS LOCALES'!A:D,4,FALSE),0)</f>
        <v>0</v>
      </c>
      <c r="T162" s="9">
        <f>IFERROR(VLOOKUP(Tabla1[[#This Row],[FECHA]],'RECAUDOS LOCALES'!A:D,3,FALSE),0)</f>
        <v>0</v>
      </c>
      <c r="U162" s="11">
        <f>IFERROR(VLOOKUP(Tabla1[[#This Row],[FECHA]],'RECAUDOS EXTERNOS'!A:D,4,FALSE),0)</f>
        <v>0</v>
      </c>
      <c r="V162" s="9">
        <f>IFERROR(VLOOKUP(Tabla1[[#This Row],[FECHA]],'RECAUDOS EXTERNOS'!A:D,3,FALSE),0)</f>
        <v>0</v>
      </c>
    </row>
    <row r="163" spans="1:22" x14ac:dyDescent="0.25">
      <c r="A163" s="1">
        <v>37722</v>
      </c>
      <c r="B163" s="3" t="s">
        <v>0</v>
      </c>
      <c r="C163" s="2">
        <v>37712</v>
      </c>
      <c r="D163" s="5">
        <f>YEAR(Tabla1[[#This Row],[FECHA]])</f>
        <v>2003</v>
      </c>
      <c r="E163" s="5">
        <f>IFERROR(VLOOKUP(Tabla1[[#This Row],[FECHA]],'COMPARENDOS TOTALES'!A:D,4,FALSE),0)</f>
        <v>0</v>
      </c>
      <c r="F163" s="9">
        <f>IFERROR(VLOOKUP(Tabla1[[#This Row],[FECHA]],'COMPARENDOS TOTALES'!A:D,3,FALSE),0)</f>
        <v>0</v>
      </c>
      <c r="G163" s="5">
        <f>IFERROR(VLOOKUP(Tabla1[[#This Row],[FECHA]],EXONERACIONES!A:D,4,FALSE),0)</f>
        <v>0</v>
      </c>
      <c r="H163" s="9">
        <f>IFERROR(VLOOKUP(Tabla1[[#This Row],[FECHA]],EXONERACIONES!A:D,3,FALSE),0)</f>
        <v>0</v>
      </c>
      <c r="I163" s="5">
        <f>IFERROR(VLOOKUP(Tabla1[[#This Row],[FECHA]],'SIMIT CON RES'!A:D,4,FALSE),0)</f>
        <v>0</v>
      </c>
      <c r="J163" s="9">
        <f>IFERROR(VLOOKUP(Tabla1[[#This Row],[FECHA]],'SIMIT CON RES'!A:D,3,FALSE),0)</f>
        <v>0</v>
      </c>
      <c r="K163">
        <f>IFERROR(VLOOKUP(Tabla1[[#This Row],[FECHA]],'SIMIT SIN RES'!A:D,4,FALSE),0)</f>
        <v>0</v>
      </c>
      <c r="L163" s="9">
        <f>IFERROR(VLOOKUP(Tabla1[[#This Row],[FECHA]],'SIMIT SIN RES'!A:D,3,FALSE),0)</f>
        <v>0</v>
      </c>
      <c r="M163" s="5">
        <f>IFERROR(VLOOKUP(Tabla1[[#This Row],[FECHA]],'RECAUDOS DE COMPARENDOS'!A:D,4,FALSE),0)</f>
        <v>0</v>
      </c>
      <c r="N163" s="9">
        <f>IFERROR(VLOOKUP(Tabla1[[#This Row],[FECHA]],'RECAUDOS DE COMPARENDOS'!A:D,3,FALSE),0)</f>
        <v>0</v>
      </c>
      <c r="O163" s="5">
        <f>IFERROR(VLOOKUP(Tabla1[[#This Row],[FECHA]],'RECAUDOS DE RESOLUCIONES'!A:D,4,FALSE),0)</f>
        <v>0</v>
      </c>
      <c r="P163" s="9">
        <f>IFERROR(VLOOKUP(Tabla1[[#This Row],[FECHA]],'RECAUDOS DE RESOLUCIONES'!A:D,3,FALSE),0)</f>
        <v>0</v>
      </c>
      <c r="Q16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6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63" s="11">
        <f>IFERROR(VLOOKUP(Tabla1[[#This Row],[FECHA]],'RECAUDOS LOCALES'!A:D,4,FALSE),0)</f>
        <v>0</v>
      </c>
      <c r="T163" s="9">
        <f>IFERROR(VLOOKUP(Tabla1[[#This Row],[FECHA]],'RECAUDOS LOCALES'!A:D,3,FALSE),0)</f>
        <v>0</v>
      </c>
      <c r="U163" s="11">
        <f>IFERROR(VLOOKUP(Tabla1[[#This Row],[FECHA]],'RECAUDOS EXTERNOS'!A:D,4,FALSE),0)</f>
        <v>0</v>
      </c>
      <c r="V163" s="9">
        <f>IFERROR(VLOOKUP(Tabla1[[#This Row],[FECHA]],'RECAUDOS EXTERNOS'!A:D,3,FALSE),0)</f>
        <v>0</v>
      </c>
    </row>
    <row r="164" spans="1:22" x14ac:dyDescent="0.25">
      <c r="A164" s="1">
        <v>37723</v>
      </c>
      <c r="B164" s="3" t="s">
        <v>5</v>
      </c>
      <c r="C164" s="2">
        <v>37712</v>
      </c>
      <c r="D164" s="5">
        <f>YEAR(Tabla1[[#This Row],[FECHA]])</f>
        <v>2003</v>
      </c>
      <c r="E164" s="5">
        <f>IFERROR(VLOOKUP(Tabla1[[#This Row],[FECHA]],'COMPARENDOS TOTALES'!A:D,4,FALSE),0)</f>
        <v>0</v>
      </c>
      <c r="F164" s="9">
        <f>IFERROR(VLOOKUP(Tabla1[[#This Row],[FECHA]],'COMPARENDOS TOTALES'!A:D,3,FALSE),0)</f>
        <v>0</v>
      </c>
      <c r="G164" s="5">
        <f>IFERROR(VLOOKUP(Tabla1[[#This Row],[FECHA]],EXONERACIONES!A:D,4,FALSE),0)</f>
        <v>0</v>
      </c>
      <c r="H164" s="9">
        <f>IFERROR(VLOOKUP(Tabla1[[#This Row],[FECHA]],EXONERACIONES!A:D,3,FALSE),0)</f>
        <v>0</v>
      </c>
      <c r="I164" s="5">
        <f>IFERROR(VLOOKUP(Tabla1[[#This Row],[FECHA]],'SIMIT CON RES'!A:D,4,FALSE),0)</f>
        <v>0</v>
      </c>
      <c r="J164" s="9">
        <f>IFERROR(VLOOKUP(Tabla1[[#This Row],[FECHA]],'SIMIT CON RES'!A:D,3,FALSE),0)</f>
        <v>0</v>
      </c>
      <c r="K164">
        <f>IFERROR(VLOOKUP(Tabla1[[#This Row],[FECHA]],'SIMIT SIN RES'!A:D,4,FALSE),0)</f>
        <v>0</v>
      </c>
      <c r="L164" s="9">
        <f>IFERROR(VLOOKUP(Tabla1[[#This Row],[FECHA]],'SIMIT SIN RES'!A:D,3,FALSE),0)</f>
        <v>0</v>
      </c>
      <c r="M164" s="5">
        <f>IFERROR(VLOOKUP(Tabla1[[#This Row],[FECHA]],'RECAUDOS DE COMPARENDOS'!A:D,4,FALSE),0)</f>
        <v>0</v>
      </c>
      <c r="N164" s="9">
        <f>IFERROR(VLOOKUP(Tabla1[[#This Row],[FECHA]],'RECAUDOS DE COMPARENDOS'!A:D,3,FALSE),0)</f>
        <v>0</v>
      </c>
      <c r="O164" s="5">
        <f>IFERROR(VLOOKUP(Tabla1[[#This Row],[FECHA]],'RECAUDOS DE RESOLUCIONES'!A:D,4,FALSE),0)</f>
        <v>0</v>
      </c>
      <c r="P164" s="9">
        <f>IFERROR(VLOOKUP(Tabla1[[#This Row],[FECHA]],'RECAUDOS DE RESOLUCIONES'!A:D,3,FALSE),0)</f>
        <v>0</v>
      </c>
      <c r="Q16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6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64" s="11">
        <f>IFERROR(VLOOKUP(Tabla1[[#This Row],[FECHA]],'RECAUDOS LOCALES'!A:D,4,FALSE),0)</f>
        <v>0</v>
      </c>
      <c r="T164" s="9">
        <f>IFERROR(VLOOKUP(Tabla1[[#This Row],[FECHA]],'RECAUDOS LOCALES'!A:D,3,FALSE),0)</f>
        <v>0</v>
      </c>
      <c r="U164" s="11">
        <f>IFERROR(VLOOKUP(Tabla1[[#This Row],[FECHA]],'RECAUDOS EXTERNOS'!A:D,4,FALSE),0)</f>
        <v>0</v>
      </c>
      <c r="V164" s="9">
        <f>IFERROR(VLOOKUP(Tabla1[[#This Row],[FECHA]],'RECAUDOS EXTERNOS'!A:D,3,FALSE),0)</f>
        <v>0</v>
      </c>
    </row>
    <row r="165" spans="1:22" x14ac:dyDescent="0.25">
      <c r="A165" s="1">
        <v>37724</v>
      </c>
      <c r="B165" s="3" t="s">
        <v>4</v>
      </c>
      <c r="C165" s="2">
        <v>37712</v>
      </c>
      <c r="D165" s="5">
        <f>YEAR(Tabla1[[#This Row],[FECHA]])</f>
        <v>2003</v>
      </c>
      <c r="E165" s="5">
        <f>IFERROR(VLOOKUP(Tabla1[[#This Row],[FECHA]],'COMPARENDOS TOTALES'!A:D,4,FALSE),0)</f>
        <v>0</v>
      </c>
      <c r="F165" s="9">
        <f>IFERROR(VLOOKUP(Tabla1[[#This Row],[FECHA]],'COMPARENDOS TOTALES'!A:D,3,FALSE),0)</f>
        <v>0</v>
      </c>
      <c r="G165" s="5">
        <f>IFERROR(VLOOKUP(Tabla1[[#This Row],[FECHA]],EXONERACIONES!A:D,4,FALSE),0)</f>
        <v>0</v>
      </c>
      <c r="H165" s="9">
        <f>IFERROR(VLOOKUP(Tabla1[[#This Row],[FECHA]],EXONERACIONES!A:D,3,FALSE),0)</f>
        <v>0</v>
      </c>
      <c r="I165" s="5">
        <f>IFERROR(VLOOKUP(Tabla1[[#This Row],[FECHA]],'SIMIT CON RES'!A:D,4,FALSE),0)</f>
        <v>0</v>
      </c>
      <c r="J165" s="9">
        <f>IFERROR(VLOOKUP(Tabla1[[#This Row],[FECHA]],'SIMIT CON RES'!A:D,3,FALSE),0)</f>
        <v>0</v>
      </c>
      <c r="K165">
        <f>IFERROR(VLOOKUP(Tabla1[[#This Row],[FECHA]],'SIMIT SIN RES'!A:D,4,FALSE),0)</f>
        <v>0</v>
      </c>
      <c r="L165" s="9">
        <f>IFERROR(VLOOKUP(Tabla1[[#This Row],[FECHA]],'SIMIT SIN RES'!A:D,3,FALSE),0)</f>
        <v>0</v>
      </c>
      <c r="M165" s="5">
        <f>IFERROR(VLOOKUP(Tabla1[[#This Row],[FECHA]],'RECAUDOS DE COMPARENDOS'!A:D,4,FALSE),0)</f>
        <v>0</v>
      </c>
      <c r="N165" s="9">
        <f>IFERROR(VLOOKUP(Tabla1[[#This Row],[FECHA]],'RECAUDOS DE COMPARENDOS'!A:D,3,FALSE),0)</f>
        <v>0</v>
      </c>
      <c r="O165" s="5">
        <f>IFERROR(VLOOKUP(Tabla1[[#This Row],[FECHA]],'RECAUDOS DE RESOLUCIONES'!A:D,4,FALSE),0)</f>
        <v>0</v>
      </c>
      <c r="P165" s="9">
        <f>IFERROR(VLOOKUP(Tabla1[[#This Row],[FECHA]],'RECAUDOS DE RESOLUCIONES'!A:D,3,FALSE),0)</f>
        <v>0</v>
      </c>
      <c r="Q16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6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65" s="11">
        <f>IFERROR(VLOOKUP(Tabla1[[#This Row],[FECHA]],'RECAUDOS LOCALES'!A:D,4,FALSE),0)</f>
        <v>0</v>
      </c>
      <c r="T165" s="9">
        <f>IFERROR(VLOOKUP(Tabla1[[#This Row],[FECHA]],'RECAUDOS LOCALES'!A:D,3,FALSE),0)</f>
        <v>0</v>
      </c>
      <c r="U165" s="11">
        <f>IFERROR(VLOOKUP(Tabla1[[#This Row],[FECHA]],'RECAUDOS EXTERNOS'!A:D,4,FALSE),0)</f>
        <v>0</v>
      </c>
      <c r="V165" s="9">
        <f>IFERROR(VLOOKUP(Tabla1[[#This Row],[FECHA]],'RECAUDOS EXTERNOS'!A:D,3,FALSE),0)</f>
        <v>0</v>
      </c>
    </row>
    <row r="166" spans="1:22" x14ac:dyDescent="0.25">
      <c r="A166" s="1">
        <v>37725</v>
      </c>
      <c r="B166" s="3" t="s">
        <v>1</v>
      </c>
      <c r="C166" s="2">
        <v>37712</v>
      </c>
      <c r="D166" s="5">
        <f>YEAR(Tabla1[[#This Row],[FECHA]])</f>
        <v>2003</v>
      </c>
      <c r="E166" s="5">
        <f>IFERROR(VLOOKUP(Tabla1[[#This Row],[FECHA]],'COMPARENDOS TOTALES'!A:D,4,FALSE),0)</f>
        <v>0</v>
      </c>
      <c r="F166" s="9">
        <f>IFERROR(VLOOKUP(Tabla1[[#This Row],[FECHA]],'COMPARENDOS TOTALES'!A:D,3,FALSE),0)</f>
        <v>0</v>
      </c>
      <c r="G166" s="5">
        <f>IFERROR(VLOOKUP(Tabla1[[#This Row],[FECHA]],EXONERACIONES!A:D,4,FALSE),0)</f>
        <v>0</v>
      </c>
      <c r="H166" s="9">
        <f>IFERROR(VLOOKUP(Tabla1[[#This Row],[FECHA]],EXONERACIONES!A:D,3,FALSE),0)</f>
        <v>0</v>
      </c>
      <c r="I166" s="5">
        <f>IFERROR(VLOOKUP(Tabla1[[#This Row],[FECHA]],'SIMIT CON RES'!A:D,4,FALSE),0)</f>
        <v>0</v>
      </c>
      <c r="J166" s="9">
        <f>IFERROR(VLOOKUP(Tabla1[[#This Row],[FECHA]],'SIMIT CON RES'!A:D,3,FALSE),0)</f>
        <v>0</v>
      </c>
      <c r="K166">
        <f>IFERROR(VLOOKUP(Tabla1[[#This Row],[FECHA]],'SIMIT SIN RES'!A:D,4,FALSE),0)</f>
        <v>0</v>
      </c>
      <c r="L166" s="9">
        <f>IFERROR(VLOOKUP(Tabla1[[#This Row],[FECHA]],'SIMIT SIN RES'!A:D,3,FALSE),0)</f>
        <v>0</v>
      </c>
      <c r="M166" s="5">
        <f>IFERROR(VLOOKUP(Tabla1[[#This Row],[FECHA]],'RECAUDOS DE COMPARENDOS'!A:D,4,FALSE),0)</f>
        <v>0</v>
      </c>
      <c r="N166" s="9">
        <f>IFERROR(VLOOKUP(Tabla1[[#This Row],[FECHA]],'RECAUDOS DE COMPARENDOS'!A:D,3,FALSE),0)</f>
        <v>0</v>
      </c>
      <c r="O166" s="5">
        <f>IFERROR(VLOOKUP(Tabla1[[#This Row],[FECHA]],'RECAUDOS DE RESOLUCIONES'!A:D,4,FALSE),0)</f>
        <v>0</v>
      </c>
      <c r="P166" s="9">
        <f>IFERROR(VLOOKUP(Tabla1[[#This Row],[FECHA]],'RECAUDOS DE RESOLUCIONES'!A:D,3,FALSE),0)</f>
        <v>0</v>
      </c>
      <c r="Q16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6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66" s="11">
        <f>IFERROR(VLOOKUP(Tabla1[[#This Row],[FECHA]],'RECAUDOS LOCALES'!A:D,4,FALSE),0)</f>
        <v>0</v>
      </c>
      <c r="T166" s="9">
        <f>IFERROR(VLOOKUP(Tabla1[[#This Row],[FECHA]],'RECAUDOS LOCALES'!A:D,3,FALSE),0)</f>
        <v>0</v>
      </c>
      <c r="U166" s="11">
        <f>IFERROR(VLOOKUP(Tabla1[[#This Row],[FECHA]],'RECAUDOS EXTERNOS'!A:D,4,FALSE),0)</f>
        <v>0</v>
      </c>
      <c r="V166" s="9">
        <f>IFERROR(VLOOKUP(Tabla1[[#This Row],[FECHA]],'RECAUDOS EXTERNOS'!A:D,3,FALSE),0)</f>
        <v>0</v>
      </c>
    </row>
    <row r="167" spans="1:22" x14ac:dyDescent="0.25">
      <c r="A167" s="1">
        <v>37726</v>
      </c>
      <c r="B167" s="3" t="s">
        <v>2</v>
      </c>
      <c r="C167" s="2">
        <v>37712</v>
      </c>
      <c r="D167" s="5">
        <f>YEAR(Tabla1[[#This Row],[FECHA]])</f>
        <v>2003</v>
      </c>
      <c r="E167" s="5">
        <f>IFERROR(VLOOKUP(Tabla1[[#This Row],[FECHA]],'COMPARENDOS TOTALES'!A:D,4,FALSE),0)</f>
        <v>0</v>
      </c>
      <c r="F167" s="9">
        <f>IFERROR(VLOOKUP(Tabla1[[#This Row],[FECHA]],'COMPARENDOS TOTALES'!A:D,3,FALSE),0)</f>
        <v>0</v>
      </c>
      <c r="G167" s="5">
        <f>IFERROR(VLOOKUP(Tabla1[[#This Row],[FECHA]],EXONERACIONES!A:D,4,FALSE),0)</f>
        <v>0</v>
      </c>
      <c r="H167" s="9">
        <f>IFERROR(VLOOKUP(Tabla1[[#This Row],[FECHA]],EXONERACIONES!A:D,3,FALSE),0)</f>
        <v>0</v>
      </c>
      <c r="I167" s="5">
        <f>IFERROR(VLOOKUP(Tabla1[[#This Row],[FECHA]],'SIMIT CON RES'!A:D,4,FALSE),0)</f>
        <v>0</v>
      </c>
      <c r="J167" s="9">
        <f>IFERROR(VLOOKUP(Tabla1[[#This Row],[FECHA]],'SIMIT CON RES'!A:D,3,FALSE),0)</f>
        <v>0</v>
      </c>
      <c r="K167">
        <f>IFERROR(VLOOKUP(Tabla1[[#This Row],[FECHA]],'SIMIT SIN RES'!A:D,4,FALSE),0)</f>
        <v>0</v>
      </c>
      <c r="L167" s="9">
        <f>IFERROR(VLOOKUP(Tabla1[[#This Row],[FECHA]],'SIMIT SIN RES'!A:D,3,FALSE),0)</f>
        <v>0</v>
      </c>
      <c r="M167" s="5">
        <f>IFERROR(VLOOKUP(Tabla1[[#This Row],[FECHA]],'RECAUDOS DE COMPARENDOS'!A:D,4,FALSE),0)</f>
        <v>0</v>
      </c>
      <c r="N167" s="9">
        <f>IFERROR(VLOOKUP(Tabla1[[#This Row],[FECHA]],'RECAUDOS DE COMPARENDOS'!A:D,3,FALSE),0)</f>
        <v>0</v>
      </c>
      <c r="O167" s="5">
        <f>IFERROR(VLOOKUP(Tabla1[[#This Row],[FECHA]],'RECAUDOS DE RESOLUCIONES'!A:D,4,FALSE),0)</f>
        <v>0</v>
      </c>
      <c r="P167" s="9">
        <f>IFERROR(VLOOKUP(Tabla1[[#This Row],[FECHA]],'RECAUDOS DE RESOLUCIONES'!A:D,3,FALSE),0)</f>
        <v>0</v>
      </c>
      <c r="Q16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6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67" s="11">
        <f>IFERROR(VLOOKUP(Tabla1[[#This Row],[FECHA]],'RECAUDOS LOCALES'!A:D,4,FALSE),0)</f>
        <v>0</v>
      </c>
      <c r="T167" s="9">
        <f>IFERROR(VLOOKUP(Tabla1[[#This Row],[FECHA]],'RECAUDOS LOCALES'!A:D,3,FALSE),0)</f>
        <v>0</v>
      </c>
      <c r="U167" s="11">
        <f>IFERROR(VLOOKUP(Tabla1[[#This Row],[FECHA]],'RECAUDOS EXTERNOS'!A:D,4,FALSE),0)</f>
        <v>0</v>
      </c>
      <c r="V167" s="9">
        <f>IFERROR(VLOOKUP(Tabla1[[#This Row],[FECHA]],'RECAUDOS EXTERNOS'!A:D,3,FALSE),0)</f>
        <v>0</v>
      </c>
    </row>
    <row r="168" spans="1:22" x14ac:dyDescent="0.25">
      <c r="A168" s="1">
        <v>37727</v>
      </c>
      <c r="B168" s="3" t="s">
        <v>3</v>
      </c>
      <c r="C168" s="2">
        <v>37712</v>
      </c>
      <c r="D168" s="5">
        <f>YEAR(Tabla1[[#This Row],[FECHA]])</f>
        <v>2003</v>
      </c>
      <c r="E168" s="5">
        <f>IFERROR(VLOOKUP(Tabla1[[#This Row],[FECHA]],'COMPARENDOS TOTALES'!A:D,4,FALSE),0)</f>
        <v>0</v>
      </c>
      <c r="F168" s="9">
        <f>IFERROR(VLOOKUP(Tabla1[[#This Row],[FECHA]],'COMPARENDOS TOTALES'!A:D,3,FALSE),0)</f>
        <v>0</v>
      </c>
      <c r="G168" s="5">
        <f>IFERROR(VLOOKUP(Tabla1[[#This Row],[FECHA]],EXONERACIONES!A:D,4,FALSE),0)</f>
        <v>0</v>
      </c>
      <c r="H168" s="9">
        <f>IFERROR(VLOOKUP(Tabla1[[#This Row],[FECHA]],EXONERACIONES!A:D,3,FALSE),0)</f>
        <v>0</v>
      </c>
      <c r="I168" s="5">
        <f>IFERROR(VLOOKUP(Tabla1[[#This Row],[FECHA]],'SIMIT CON RES'!A:D,4,FALSE),0)</f>
        <v>0</v>
      </c>
      <c r="J168" s="9">
        <f>IFERROR(VLOOKUP(Tabla1[[#This Row],[FECHA]],'SIMIT CON RES'!A:D,3,FALSE),0)</f>
        <v>0</v>
      </c>
      <c r="K168">
        <f>IFERROR(VLOOKUP(Tabla1[[#This Row],[FECHA]],'SIMIT SIN RES'!A:D,4,FALSE),0)</f>
        <v>0</v>
      </c>
      <c r="L168" s="9">
        <f>IFERROR(VLOOKUP(Tabla1[[#This Row],[FECHA]],'SIMIT SIN RES'!A:D,3,FALSE),0)</f>
        <v>0</v>
      </c>
      <c r="M168" s="5">
        <f>IFERROR(VLOOKUP(Tabla1[[#This Row],[FECHA]],'RECAUDOS DE COMPARENDOS'!A:D,4,FALSE),0)</f>
        <v>0</v>
      </c>
      <c r="N168" s="9">
        <f>IFERROR(VLOOKUP(Tabla1[[#This Row],[FECHA]],'RECAUDOS DE COMPARENDOS'!A:D,3,FALSE),0)</f>
        <v>0</v>
      </c>
      <c r="O168" s="5">
        <f>IFERROR(VLOOKUP(Tabla1[[#This Row],[FECHA]],'RECAUDOS DE RESOLUCIONES'!A:D,4,FALSE),0)</f>
        <v>0</v>
      </c>
      <c r="P168" s="9">
        <f>IFERROR(VLOOKUP(Tabla1[[#This Row],[FECHA]],'RECAUDOS DE RESOLUCIONES'!A:D,3,FALSE),0)</f>
        <v>0</v>
      </c>
      <c r="Q16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6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68" s="11">
        <f>IFERROR(VLOOKUP(Tabla1[[#This Row],[FECHA]],'RECAUDOS LOCALES'!A:D,4,FALSE),0)</f>
        <v>0</v>
      </c>
      <c r="T168" s="9">
        <f>IFERROR(VLOOKUP(Tabla1[[#This Row],[FECHA]],'RECAUDOS LOCALES'!A:D,3,FALSE),0)</f>
        <v>0</v>
      </c>
      <c r="U168" s="11">
        <f>IFERROR(VLOOKUP(Tabla1[[#This Row],[FECHA]],'RECAUDOS EXTERNOS'!A:D,4,FALSE),0)</f>
        <v>0</v>
      </c>
      <c r="V168" s="9">
        <f>IFERROR(VLOOKUP(Tabla1[[#This Row],[FECHA]],'RECAUDOS EXTERNOS'!A:D,3,FALSE),0)</f>
        <v>0</v>
      </c>
    </row>
    <row r="169" spans="1:22" x14ac:dyDescent="0.25">
      <c r="A169" s="1">
        <v>37728</v>
      </c>
      <c r="B169" s="3" t="s">
        <v>6</v>
      </c>
      <c r="C169" s="2">
        <v>37712</v>
      </c>
      <c r="D169" s="5">
        <f>YEAR(Tabla1[[#This Row],[FECHA]])</f>
        <v>2003</v>
      </c>
      <c r="E169" s="5">
        <f>IFERROR(VLOOKUP(Tabla1[[#This Row],[FECHA]],'COMPARENDOS TOTALES'!A:D,4,FALSE),0)</f>
        <v>0</v>
      </c>
      <c r="F169" s="9">
        <f>IFERROR(VLOOKUP(Tabla1[[#This Row],[FECHA]],'COMPARENDOS TOTALES'!A:D,3,FALSE),0)</f>
        <v>0</v>
      </c>
      <c r="G169" s="5">
        <f>IFERROR(VLOOKUP(Tabla1[[#This Row],[FECHA]],EXONERACIONES!A:D,4,FALSE),0)</f>
        <v>0</v>
      </c>
      <c r="H169" s="9">
        <f>IFERROR(VLOOKUP(Tabla1[[#This Row],[FECHA]],EXONERACIONES!A:D,3,FALSE),0)</f>
        <v>0</v>
      </c>
      <c r="I169" s="5">
        <f>IFERROR(VLOOKUP(Tabla1[[#This Row],[FECHA]],'SIMIT CON RES'!A:D,4,FALSE),0)</f>
        <v>0</v>
      </c>
      <c r="J169" s="9">
        <f>IFERROR(VLOOKUP(Tabla1[[#This Row],[FECHA]],'SIMIT CON RES'!A:D,3,FALSE),0)</f>
        <v>0</v>
      </c>
      <c r="K169">
        <f>IFERROR(VLOOKUP(Tabla1[[#This Row],[FECHA]],'SIMIT SIN RES'!A:D,4,FALSE),0)</f>
        <v>0</v>
      </c>
      <c r="L169" s="9">
        <f>IFERROR(VLOOKUP(Tabla1[[#This Row],[FECHA]],'SIMIT SIN RES'!A:D,3,FALSE),0)</f>
        <v>0</v>
      </c>
      <c r="M169" s="5">
        <f>IFERROR(VLOOKUP(Tabla1[[#This Row],[FECHA]],'RECAUDOS DE COMPARENDOS'!A:D,4,FALSE),0)</f>
        <v>0</v>
      </c>
      <c r="N169" s="9">
        <f>IFERROR(VLOOKUP(Tabla1[[#This Row],[FECHA]],'RECAUDOS DE COMPARENDOS'!A:D,3,FALSE),0)</f>
        <v>0</v>
      </c>
      <c r="O169" s="5">
        <f>IFERROR(VLOOKUP(Tabla1[[#This Row],[FECHA]],'RECAUDOS DE RESOLUCIONES'!A:D,4,FALSE),0)</f>
        <v>0</v>
      </c>
      <c r="P169" s="9">
        <f>IFERROR(VLOOKUP(Tabla1[[#This Row],[FECHA]],'RECAUDOS DE RESOLUCIONES'!A:D,3,FALSE),0)</f>
        <v>0</v>
      </c>
      <c r="Q16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6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69" s="11">
        <f>IFERROR(VLOOKUP(Tabla1[[#This Row],[FECHA]],'RECAUDOS LOCALES'!A:D,4,FALSE),0)</f>
        <v>0</v>
      </c>
      <c r="T169" s="9">
        <f>IFERROR(VLOOKUP(Tabla1[[#This Row],[FECHA]],'RECAUDOS LOCALES'!A:D,3,FALSE),0)</f>
        <v>0</v>
      </c>
      <c r="U169" s="11">
        <f>IFERROR(VLOOKUP(Tabla1[[#This Row],[FECHA]],'RECAUDOS EXTERNOS'!A:D,4,FALSE),0)</f>
        <v>0</v>
      </c>
      <c r="V169" s="9">
        <f>IFERROR(VLOOKUP(Tabla1[[#This Row],[FECHA]],'RECAUDOS EXTERNOS'!A:D,3,FALSE),0)</f>
        <v>0</v>
      </c>
    </row>
    <row r="170" spans="1:22" x14ac:dyDescent="0.25">
      <c r="A170" s="1">
        <v>37729</v>
      </c>
      <c r="B170" s="3" t="s">
        <v>0</v>
      </c>
      <c r="C170" s="2">
        <v>37712</v>
      </c>
      <c r="D170" s="5">
        <f>YEAR(Tabla1[[#This Row],[FECHA]])</f>
        <v>2003</v>
      </c>
      <c r="E170" s="5">
        <f>IFERROR(VLOOKUP(Tabla1[[#This Row],[FECHA]],'COMPARENDOS TOTALES'!A:D,4,FALSE),0)</f>
        <v>0</v>
      </c>
      <c r="F170" s="9">
        <f>IFERROR(VLOOKUP(Tabla1[[#This Row],[FECHA]],'COMPARENDOS TOTALES'!A:D,3,FALSE),0)</f>
        <v>0</v>
      </c>
      <c r="G170" s="5">
        <f>IFERROR(VLOOKUP(Tabla1[[#This Row],[FECHA]],EXONERACIONES!A:D,4,FALSE),0)</f>
        <v>0</v>
      </c>
      <c r="H170" s="9">
        <f>IFERROR(VLOOKUP(Tabla1[[#This Row],[FECHA]],EXONERACIONES!A:D,3,FALSE),0)</f>
        <v>0</v>
      </c>
      <c r="I170" s="5">
        <f>IFERROR(VLOOKUP(Tabla1[[#This Row],[FECHA]],'SIMIT CON RES'!A:D,4,FALSE),0)</f>
        <v>0</v>
      </c>
      <c r="J170" s="9">
        <f>IFERROR(VLOOKUP(Tabla1[[#This Row],[FECHA]],'SIMIT CON RES'!A:D,3,FALSE),0)</f>
        <v>0</v>
      </c>
      <c r="K170">
        <f>IFERROR(VLOOKUP(Tabla1[[#This Row],[FECHA]],'SIMIT SIN RES'!A:D,4,FALSE),0)</f>
        <v>0</v>
      </c>
      <c r="L170" s="9">
        <f>IFERROR(VLOOKUP(Tabla1[[#This Row],[FECHA]],'SIMIT SIN RES'!A:D,3,FALSE),0)</f>
        <v>0</v>
      </c>
      <c r="M170" s="5">
        <f>IFERROR(VLOOKUP(Tabla1[[#This Row],[FECHA]],'RECAUDOS DE COMPARENDOS'!A:D,4,FALSE),0)</f>
        <v>0</v>
      </c>
      <c r="N170" s="9">
        <f>IFERROR(VLOOKUP(Tabla1[[#This Row],[FECHA]],'RECAUDOS DE COMPARENDOS'!A:D,3,FALSE),0)</f>
        <v>0</v>
      </c>
      <c r="O170" s="5">
        <f>IFERROR(VLOOKUP(Tabla1[[#This Row],[FECHA]],'RECAUDOS DE RESOLUCIONES'!A:D,4,FALSE),0)</f>
        <v>0</v>
      </c>
      <c r="P170" s="9">
        <f>IFERROR(VLOOKUP(Tabla1[[#This Row],[FECHA]],'RECAUDOS DE RESOLUCIONES'!A:D,3,FALSE),0)</f>
        <v>0</v>
      </c>
      <c r="Q17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7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70" s="11">
        <f>IFERROR(VLOOKUP(Tabla1[[#This Row],[FECHA]],'RECAUDOS LOCALES'!A:D,4,FALSE),0)</f>
        <v>0</v>
      </c>
      <c r="T170" s="9">
        <f>IFERROR(VLOOKUP(Tabla1[[#This Row],[FECHA]],'RECAUDOS LOCALES'!A:D,3,FALSE),0)</f>
        <v>0</v>
      </c>
      <c r="U170" s="11">
        <f>IFERROR(VLOOKUP(Tabla1[[#This Row],[FECHA]],'RECAUDOS EXTERNOS'!A:D,4,FALSE),0)</f>
        <v>0</v>
      </c>
      <c r="V170" s="9">
        <f>IFERROR(VLOOKUP(Tabla1[[#This Row],[FECHA]],'RECAUDOS EXTERNOS'!A:D,3,FALSE),0)</f>
        <v>0</v>
      </c>
    </row>
    <row r="171" spans="1:22" x14ac:dyDescent="0.25">
      <c r="A171" s="1">
        <v>37730</v>
      </c>
      <c r="B171" s="3" t="s">
        <v>5</v>
      </c>
      <c r="C171" s="2">
        <v>37712</v>
      </c>
      <c r="D171" s="5">
        <f>YEAR(Tabla1[[#This Row],[FECHA]])</f>
        <v>2003</v>
      </c>
      <c r="E171" s="5">
        <f>IFERROR(VLOOKUP(Tabla1[[#This Row],[FECHA]],'COMPARENDOS TOTALES'!A:D,4,FALSE),0)</f>
        <v>0</v>
      </c>
      <c r="F171" s="9">
        <f>IFERROR(VLOOKUP(Tabla1[[#This Row],[FECHA]],'COMPARENDOS TOTALES'!A:D,3,FALSE),0)</f>
        <v>0</v>
      </c>
      <c r="G171" s="5">
        <f>IFERROR(VLOOKUP(Tabla1[[#This Row],[FECHA]],EXONERACIONES!A:D,4,FALSE),0)</f>
        <v>0</v>
      </c>
      <c r="H171" s="9">
        <f>IFERROR(VLOOKUP(Tabla1[[#This Row],[FECHA]],EXONERACIONES!A:D,3,FALSE),0)</f>
        <v>0</v>
      </c>
      <c r="I171" s="5">
        <f>IFERROR(VLOOKUP(Tabla1[[#This Row],[FECHA]],'SIMIT CON RES'!A:D,4,FALSE),0)</f>
        <v>0</v>
      </c>
      <c r="J171" s="9">
        <f>IFERROR(VLOOKUP(Tabla1[[#This Row],[FECHA]],'SIMIT CON RES'!A:D,3,FALSE),0)</f>
        <v>0</v>
      </c>
      <c r="K171">
        <f>IFERROR(VLOOKUP(Tabla1[[#This Row],[FECHA]],'SIMIT SIN RES'!A:D,4,FALSE),0)</f>
        <v>0</v>
      </c>
      <c r="L171" s="9">
        <f>IFERROR(VLOOKUP(Tabla1[[#This Row],[FECHA]],'SIMIT SIN RES'!A:D,3,FALSE),0)</f>
        <v>0</v>
      </c>
      <c r="M171" s="5">
        <f>IFERROR(VLOOKUP(Tabla1[[#This Row],[FECHA]],'RECAUDOS DE COMPARENDOS'!A:D,4,FALSE),0)</f>
        <v>0</v>
      </c>
      <c r="N171" s="9">
        <f>IFERROR(VLOOKUP(Tabla1[[#This Row],[FECHA]],'RECAUDOS DE COMPARENDOS'!A:D,3,FALSE),0)</f>
        <v>0</v>
      </c>
      <c r="O171" s="5">
        <f>IFERROR(VLOOKUP(Tabla1[[#This Row],[FECHA]],'RECAUDOS DE RESOLUCIONES'!A:D,4,FALSE),0)</f>
        <v>0</v>
      </c>
      <c r="P171" s="9">
        <f>IFERROR(VLOOKUP(Tabla1[[#This Row],[FECHA]],'RECAUDOS DE RESOLUCIONES'!A:D,3,FALSE),0)</f>
        <v>0</v>
      </c>
      <c r="Q17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7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71" s="11">
        <f>IFERROR(VLOOKUP(Tabla1[[#This Row],[FECHA]],'RECAUDOS LOCALES'!A:D,4,FALSE),0)</f>
        <v>0</v>
      </c>
      <c r="T171" s="9">
        <f>IFERROR(VLOOKUP(Tabla1[[#This Row],[FECHA]],'RECAUDOS LOCALES'!A:D,3,FALSE),0)</f>
        <v>0</v>
      </c>
      <c r="U171" s="11">
        <f>IFERROR(VLOOKUP(Tabla1[[#This Row],[FECHA]],'RECAUDOS EXTERNOS'!A:D,4,FALSE),0)</f>
        <v>0</v>
      </c>
      <c r="V171" s="9">
        <f>IFERROR(VLOOKUP(Tabla1[[#This Row],[FECHA]],'RECAUDOS EXTERNOS'!A:D,3,FALSE),0)</f>
        <v>0</v>
      </c>
    </row>
    <row r="172" spans="1:22" x14ac:dyDescent="0.25">
      <c r="A172" s="1">
        <v>37731</v>
      </c>
      <c r="B172" s="3" t="s">
        <v>4</v>
      </c>
      <c r="C172" s="2">
        <v>37712</v>
      </c>
      <c r="D172" s="5">
        <f>YEAR(Tabla1[[#This Row],[FECHA]])</f>
        <v>2003</v>
      </c>
      <c r="E172" s="5">
        <f>IFERROR(VLOOKUP(Tabla1[[#This Row],[FECHA]],'COMPARENDOS TOTALES'!A:D,4,FALSE),0)</f>
        <v>0</v>
      </c>
      <c r="F172" s="9">
        <f>IFERROR(VLOOKUP(Tabla1[[#This Row],[FECHA]],'COMPARENDOS TOTALES'!A:D,3,FALSE),0)</f>
        <v>0</v>
      </c>
      <c r="G172" s="5">
        <f>IFERROR(VLOOKUP(Tabla1[[#This Row],[FECHA]],EXONERACIONES!A:D,4,FALSE),0)</f>
        <v>0</v>
      </c>
      <c r="H172" s="9">
        <f>IFERROR(VLOOKUP(Tabla1[[#This Row],[FECHA]],EXONERACIONES!A:D,3,FALSE),0)</f>
        <v>0</v>
      </c>
      <c r="I172" s="5">
        <f>IFERROR(VLOOKUP(Tabla1[[#This Row],[FECHA]],'SIMIT CON RES'!A:D,4,FALSE),0)</f>
        <v>0</v>
      </c>
      <c r="J172" s="9">
        <f>IFERROR(VLOOKUP(Tabla1[[#This Row],[FECHA]],'SIMIT CON RES'!A:D,3,FALSE),0)</f>
        <v>0</v>
      </c>
      <c r="K172">
        <f>IFERROR(VLOOKUP(Tabla1[[#This Row],[FECHA]],'SIMIT SIN RES'!A:D,4,FALSE),0)</f>
        <v>0</v>
      </c>
      <c r="L172" s="9">
        <f>IFERROR(VLOOKUP(Tabla1[[#This Row],[FECHA]],'SIMIT SIN RES'!A:D,3,FALSE),0)</f>
        <v>0</v>
      </c>
      <c r="M172" s="5">
        <f>IFERROR(VLOOKUP(Tabla1[[#This Row],[FECHA]],'RECAUDOS DE COMPARENDOS'!A:D,4,FALSE),0)</f>
        <v>0</v>
      </c>
      <c r="N172" s="9">
        <f>IFERROR(VLOOKUP(Tabla1[[#This Row],[FECHA]],'RECAUDOS DE COMPARENDOS'!A:D,3,FALSE),0)</f>
        <v>0</v>
      </c>
      <c r="O172" s="5">
        <f>IFERROR(VLOOKUP(Tabla1[[#This Row],[FECHA]],'RECAUDOS DE RESOLUCIONES'!A:D,4,FALSE),0)</f>
        <v>0</v>
      </c>
      <c r="P172" s="9">
        <f>IFERROR(VLOOKUP(Tabla1[[#This Row],[FECHA]],'RECAUDOS DE RESOLUCIONES'!A:D,3,FALSE),0)</f>
        <v>0</v>
      </c>
      <c r="Q17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7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72" s="11">
        <f>IFERROR(VLOOKUP(Tabla1[[#This Row],[FECHA]],'RECAUDOS LOCALES'!A:D,4,FALSE),0)</f>
        <v>0</v>
      </c>
      <c r="T172" s="9">
        <f>IFERROR(VLOOKUP(Tabla1[[#This Row],[FECHA]],'RECAUDOS LOCALES'!A:D,3,FALSE),0)</f>
        <v>0</v>
      </c>
      <c r="U172" s="11">
        <f>IFERROR(VLOOKUP(Tabla1[[#This Row],[FECHA]],'RECAUDOS EXTERNOS'!A:D,4,FALSE),0)</f>
        <v>0</v>
      </c>
      <c r="V172" s="9">
        <f>IFERROR(VLOOKUP(Tabla1[[#This Row],[FECHA]],'RECAUDOS EXTERNOS'!A:D,3,FALSE),0)</f>
        <v>0</v>
      </c>
    </row>
    <row r="173" spans="1:22" x14ac:dyDescent="0.25">
      <c r="A173" s="1">
        <v>37732</v>
      </c>
      <c r="B173" s="3" t="s">
        <v>1</v>
      </c>
      <c r="C173" s="2">
        <v>37712</v>
      </c>
      <c r="D173" s="5">
        <f>YEAR(Tabla1[[#This Row],[FECHA]])</f>
        <v>2003</v>
      </c>
      <c r="E173" s="5">
        <f>IFERROR(VLOOKUP(Tabla1[[#This Row],[FECHA]],'COMPARENDOS TOTALES'!A:D,4,FALSE),0)</f>
        <v>0</v>
      </c>
      <c r="F173" s="9">
        <f>IFERROR(VLOOKUP(Tabla1[[#This Row],[FECHA]],'COMPARENDOS TOTALES'!A:D,3,FALSE),0)</f>
        <v>0</v>
      </c>
      <c r="G173" s="5">
        <f>IFERROR(VLOOKUP(Tabla1[[#This Row],[FECHA]],EXONERACIONES!A:D,4,FALSE),0)</f>
        <v>0</v>
      </c>
      <c r="H173" s="9">
        <f>IFERROR(VLOOKUP(Tabla1[[#This Row],[FECHA]],EXONERACIONES!A:D,3,FALSE),0)</f>
        <v>0</v>
      </c>
      <c r="I173" s="5">
        <f>IFERROR(VLOOKUP(Tabla1[[#This Row],[FECHA]],'SIMIT CON RES'!A:D,4,FALSE),0)</f>
        <v>0</v>
      </c>
      <c r="J173" s="9">
        <f>IFERROR(VLOOKUP(Tabla1[[#This Row],[FECHA]],'SIMIT CON RES'!A:D,3,FALSE),0)</f>
        <v>0</v>
      </c>
      <c r="K173">
        <f>IFERROR(VLOOKUP(Tabla1[[#This Row],[FECHA]],'SIMIT SIN RES'!A:D,4,FALSE),0)</f>
        <v>0</v>
      </c>
      <c r="L173" s="9">
        <f>IFERROR(VLOOKUP(Tabla1[[#This Row],[FECHA]],'SIMIT SIN RES'!A:D,3,FALSE),0)</f>
        <v>0</v>
      </c>
      <c r="M173" s="5">
        <f>IFERROR(VLOOKUP(Tabla1[[#This Row],[FECHA]],'RECAUDOS DE COMPARENDOS'!A:D,4,FALSE),0)</f>
        <v>0</v>
      </c>
      <c r="N173" s="9">
        <f>IFERROR(VLOOKUP(Tabla1[[#This Row],[FECHA]],'RECAUDOS DE COMPARENDOS'!A:D,3,FALSE),0)</f>
        <v>0</v>
      </c>
      <c r="O173" s="5">
        <f>IFERROR(VLOOKUP(Tabla1[[#This Row],[FECHA]],'RECAUDOS DE RESOLUCIONES'!A:D,4,FALSE),0)</f>
        <v>0</v>
      </c>
      <c r="P173" s="9">
        <f>IFERROR(VLOOKUP(Tabla1[[#This Row],[FECHA]],'RECAUDOS DE RESOLUCIONES'!A:D,3,FALSE),0)</f>
        <v>0</v>
      </c>
      <c r="Q17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7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73" s="11">
        <f>IFERROR(VLOOKUP(Tabla1[[#This Row],[FECHA]],'RECAUDOS LOCALES'!A:D,4,FALSE),0)</f>
        <v>2</v>
      </c>
      <c r="T173" s="9">
        <f>IFERROR(VLOOKUP(Tabla1[[#This Row],[FECHA]],'RECAUDOS LOCALES'!A:D,3,FALSE),0)</f>
        <v>238000</v>
      </c>
      <c r="U173" s="11">
        <f>IFERROR(VLOOKUP(Tabla1[[#This Row],[FECHA]],'RECAUDOS EXTERNOS'!A:D,4,FALSE),0)</f>
        <v>0</v>
      </c>
      <c r="V173" s="9">
        <f>IFERROR(VLOOKUP(Tabla1[[#This Row],[FECHA]],'RECAUDOS EXTERNOS'!A:D,3,FALSE),0)</f>
        <v>0</v>
      </c>
    </row>
    <row r="174" spans="1:22" x14ac:dyDescent="0.25">
      <c r="A174" s="1">
        <v>37733</v>
      </c>
      <c r="B174" s="3" t="s">
        <v>2</v>
      </c>
      <c r="C174" s="2">
        <v>37712</v>
      </c>
      <c r="D174" s="5">
        <f>YEAR(Tabla1[[#This Row],[FECHA]])</f>
        <v>2003</v>
      </c>
      <c r="E174" s="5">
        <f>IFERROR(VLOOKUP(Tabla1[[#This Row],[FECHA]],'COMPARENDOS TOTALES'!A:D,4,FALSE),0)</f>
        <v>0</v>
      </c>
      <c r="F174" s="9">
        <f>IFERROR(VLOOKUP(Tabla1[[#This Row],[FECHA]],'COMPARENDOS TOTALES'!A:D,3,FALSE),0)</f>
        <v>0</v>
      </c>
      <c r="G174" s="5">
        <f>IFERROR(VLOOKUP(Tabla1[[#This Row],[FECHA]],EXONERACIONES!A:D,4,FALSE),0)</f>
        <v>0</v>
      </c>
      <c r="H174" s="9">
        <f>IFERROR(VLOOKUP(Tabla1[[#This Row],[FECHA]],EXONERACIONES!A:D,3,FALSE),0)</f>
        <v>0</v>
      </c>
      <c r="I174" s="5">
        <f>IFERROR(VLOOKUP(Tabla1[[#This Row],[FECHA]],'SIMIT CON RES'!A:D,4,FALSE),0)</f>
        <v>0</v>
      </c>
      <c r="J174" s="9">
        <f>IFERROR(VLOOKUP(Tabla1[[#This Row],[FECHA]],'SIMIT CON RES'!A:D,3,FALSE),0)</f>
        <v>0</v>
      </c>
      <c r="K174">
        <f>IFERROR(VLOOKUP(Tabla1[[#This Row],[FECHA]],'SIMIT SIN RES'!A:D,4,FALSE),0)</f>
        <v>0</v>
      </c>
      <c r="L174" s="9">
        <f>IFERROR(VLOOKUP(Tabla1[[#This Row],[FECHA]],'SIMIT SIN RES'!A:D,3,FALSE),0)</f>
        <v>0</v>
      </c>
      <c r="M174" s="5">
        <f>IFERROR(VLOOKUP(Tabla1[[#This Row],[FECHA]],'RECAUDOS DE COMPARENDOS'!A:D,4,FALSE),0)</f>
        <v>0</v>
      </c>
      <c r="N174" s="9">
        <f>IFERROR(VLOOKUP(Tabla1[[#This Row],[FECHA]],'RECAUDOS DE COMPARENDOS'!A:D,3,FALSE),0)</f>
        <v>0</v>
      </c>
      <c r="O174" s="5">
        <f>IFERROR(VLOOKUP(Tabla1[[#This Row],[FECHA]],'RECAUDOS DE RESOLUCIONES'!A:D,4,FALSE),0)</f>
        <v>0</v>
      </c>
      <c r="P174" s="9">
        <f>IFERROR(VLOOKUP(Tabla1[[#This Row],[FECHA]],'RECAUDOS DE RESOLUCIONES'!A:D,3,FALSE),0)</f>
        <v>0</v>
      </c>
      <c r="Q17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7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74" s="11">
        <f>IFERROR(VLOOKUP(Tabla1[[#This Row],[FECHA]],'RECAUDOS LOCALES'!A:D,4,FALSE),0)</f>
        <v>1</v>
      </c>
      <c r="T174" s="9">
        <f>IFERROR(VLOOKUP(Tabla1[[#This Row],[FECHA]],'RECAUDOS LOCALES'!A:D,3,FALSE),0)</f>
        <v>41000</v>
      </c>
      <c r="U174" s="11">
        <f>IFERROR(VLOOKUP(Tabla1[[#This Row],[FECHA]],'RECAUDOS EXTERNOS'!A:D,4,FALSE),0)</f>
        <v>0</v>
      </c>
      <c r="V174" s="9">
        <f>IFERROR(VLOOKUP(Tabla1[[#This Row],[FECHA]],'RECAUDOS EXTERNOS'!A:D,3,FALSE),0)</f>
        <v>0</v>
      </c>
    </row>
    <row r="175" spans="1:22" x14ac:dyDescent="0.25">
      <c r="A175" s="1">
        <v>37734</v>
      </c>
      <c r="B175" s="3" t="s">
        <v>3</v>
      </c>
      <c r="C175" s="2">
        <v>37712</v>
      </c>
      <c r="D175" s="5">
        <f>YEAR(Tabla1[[#This Row],[FECHA]])</f>
        <v>2003</v>
      </c>
      <c r="E175" s="5">
        <f>IFERROR(VLOOKUP(Tabla1[[#This Row],[FECHA]],'COMPARENDOS TOTALES'!A:D,4,FALSE),0)</f>
        <v>0</v>
      </c>
      <c r="F175" s="9">
        <f>IFERROR(VLOOKUP(Tabla1[[#This Row],[FECHA]],'COMPARENDOS TOTALES'!A:D,3,FALSE),0)</f>
        <v>0</v>
      </c>
      <c r="G175" s="5">
        <f>IFERROR(VLOOKUP(Tabla1[[#This Row],[FECHA]],EXONERACIONES!A:D,4,FALSE),0)</f>
        <v>0</v>
      </c>
      <c r="H175" s="9">
        <f>IFERROR(VLOOKUP(Tabla1[[#This Row],[FECHA]],EXONERACIONES!A:D,3,FALSE),0)</f>
        <v>0</v>
      </c>
      <c r="I175" s="5">
        <f>IFERROR(VLOOKUP(Tabla1[[#This Row],[FECHA]],'SIMIT CON RES'!A:D,4,FALSE),0)</f>
        <v>0</v>
      </c>
      <c r="J175" s="9">
        <f>IFERROR(VLOOKUP(Tabla1[[#This Row],[FECHA]],'SIMIT CON RES'!A:D,3,FALSE),0)</f>
        <v>0</v>
      </c>
      <c r="K175">
        <f>IFERROR(VLOOKUP(Tabla1[[#This Row],[FECHA]],'SIMIT SIN RES'!A:D,4,FALSE),0)</f>
        <v>0</v>
      </c>
      <c r="L175" s="9">
        <f>IFERROR(VLOOKUP(Tabla1[[#This Row],[FECHA]],'SIMIT SIN RES'!A:D,3,FALSE),0)</f>
        <v>0</v>
      </c>
      <c r="M175" s="5">
        <f>IFERROR(VLOOKUP(Tabla1[[#This Row],[FECHA]],'RECAUDOS DE COMPARENDOS'!A:D,4,FALSE),0)</f>
        <v>0</v>
      </c>
      <c r="N175" s="9">
        <f>IFERROR(VLOOKUP(Tabla1[[#This Row],[FECHA]],'RECAUDOS DE COMPARENDOS'!A:D,3,FALSE),0)</f>
        <v>0</v>
      </c>
      <c r="O175" s="5">
        <f>IFERROR(VLOOKUP(Tabla1[[#This Row],[FECHA]],'RECAUDOS DE RESOLUCIONES'!A:D,4,FALSE),0)</f>
        <v>0</v>
      </c>
      <c r="P175" s="9">
        <f>IFERROR(VLOOKUP(Tabla1[[#This Row],[FECHA]],'RECAUDOS DE RESOLUCIONES'!A:D,3,FALSE),0)</f>
        <v>0</v>
      </c>
      <c r="Q17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7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75" s="11">
        <f>IFERROR(VLOOKUP(Tabla1[[#This Row],[FECHA]],'RECAUDOS LOCALES'!A:D,4,FALSE),0)</f>
        <v>1</v>
      </c>
      <c r="T175" s="9">
        <f>IFERROR(VLOOKUP(Tabla1[[#This Row],[FECHA]],'RECAUDOS LOCALES'!A:D,3,FALSE),0)</f>
        <v>139000</v>
      </c>
      <c r="U175" s="11">
        <f>IFERROR(VLOOKUP(Tabla1[[#This Row],[FECHA]],'RECAUDOS EXTERNOS'!A:D,4,FALSE),0)</f>
        <v>0</v>
      </c>
      <c r="V175" s="9">
        <f>IFERROR(VLOOKUP(Tabla1[[#This Row],[FECHA]],'RECAUDOS EXTERNOS'!A:D,3,FALSE),0)</f>
        <v>0</v>
      </c>
    </row>
    <row r="176" spans="1:22" x14ac:dyDescent="0.25">
      <c r="A176" s="1">
        <v>37735</v>
      </c>
      <c r="B176" s="3" t="s">
        <v>6</v>
      </c>
      <c r="C176" s="2">
        <v>37712</v>
      </c>
      <c r="D176" s="5">
        <f>YEAR(Tabla1[[#This Row],[FECHA]])</f>
        <v>2003</v>
      </c>
      <c r="E176" s="5">
        <f>IFERROR(VLOOKUP(Tabla1[[#This Row],[FECHA]],'COMPARENDOS TOTALES'!A:D,4,FALSE),0)</f>
        <v>0</v>
      </c>
      <c r="F176" s="9">
        <f>IFERROR(VLOOKUP(Tabla1[[#This Row],[FECHA]],'COMPARENDOS TOTALES'!A:D,3,FALSE),0)</f>
        <v>0</v>
      </c>
      <c r="G176" s="5">
        <f>IFERROR(VLOOKUP(Tabla1[[#This Row],[FECHA]],EXONERACIONES!A:D,4,FALSE),0)</f>
        <v>0</v>
      </c>
      <c r="H176" s="9">
        <f>IFERROR(VLOOKUP(Tabla1[[#This Row],[FECHA]],EXONERACIONES!A:D,3,FALSE),0)</f>
        <v>0</v>
      </c>
      <c r="I176" s="5">
        <f>IFERROR(VLOOKUP(Tabla1[[#This Row],[FECHA]],'SIMIT CON RES'!A:D,4,FALSE),0)</f>
        <v>0</v>
      </c>
      <c r="J176" s="9">
        <f>IFERROR(VLOOKUP(Tabla1[[#This Row],[FECHA]],'SIMIT CON RES'!A:D,3,FALSE),0)</f>
        <v>0</v>
      </c>
      <c r="K176">
        <f>IFERROR(VLOOKUP(Tabla1[[#This Row],[FECHA]],'SIMIT SIN RES'!A:D,4,FALSE),0)</f>
        <v>0</v>
      </c>
      <c r="L176" s="9">
        <f>IFERROR(VLOOKUP(Tabla1[[#This Row],[FECHA]],'SIMIT SIN RES'!A:D,3,FALSE),0)</f>
        <v>0</v>
      </c>
      <c r="M176" s="5">
        <f>IFERROR(VLOOKUP(Tabla1[[#This Row],[FECHA]],'RECAUDOS DE COMPARENDOS'!A:D,4,FALSE),0)</f>
        <v>0</v>
      </c>
      <c r="N176" s="9">
        <f>IFERROR(VLOOKUP(Tabla1[[#This Row],[FECHA]],'RECAUDOS DE COMPARENDOS'!A:D,3,FALSE),0)</f>
        <v>0</v>
      </c>
      <c r="O176" s="5">
        <f>IFERROR(VLOOKUP(Tabla1[[#This Row],[FECHA]],'RECAUDOS DE RESOLUCIONES'!A:D,4,FALSE),0)</f>
        <v>0</v>
      </c>
      <c r="P176" s="9">
        <f>IFERROR(VLOOKUP(Tabla1[[#This Row],[FECHA]],'RECAUDOS DE RESOLUCIONES'!A:D,3,FALSE),0)</f>
        <v>0</v>
      </c>
      <c r="Q17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7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76" s="11">
        <f>IFERROR(VLOOKUP(Tabla1[[#This Row],[FECHA]],'RECAUDOS LOCALES'!A:D,4,FALSE),0)</f>
        <v>0</v>
      </c>
      <c r="T176" s="9">
        <f>IFERROR(VLOOKUP(Tabla1[[#This Row],[FECHA]],'RECAUDOS LOCALES'!A:D,3,FALSE),0)</f>
        <v>0</v>
      </c>
      <c r="U176" s="11">
        <f>IFERROR(VLOOKUP(Tabla1[[#This Row],[FECHA]],'RECAUDOS EXTERNOS'!A:D,4,FALSE),0)</f>
        <v>0</v>
      </c>
      <c r="V176" s="9">
        <f>IFERROR(VLOOKUP(Tabla1[[#This Row],[FECHA]],'RECAUDOS EXTERNOS'!A:D,3,FALSE),0)</f>
        <v>0</v>
      </c>
    </row>
    <row r="177" spans="1:22" x14ac:dyDescent="0.25">
      <c r="A177" s="1">
        <v>37736</v>
      </c>
      <c r="B177" s="3" t="s">
        <v>0</v>
      </c>
      <c r="C177" s="2">
        <v>37712</v>
      </c>
      <c r="D177" s="5">
        <f>YEAR(Tabla1[[#This Row],[FECHA]])</f>
        <v>2003</v>
      </c>
      <c r="E177" s="5">
        <f>IFERROR(VLOOKUP(Tabla1[[#This Row],[FECHA]],'COMPARENDOS TOTALES'!A:D,4,FALSE),0)</f>
        <v>0</v>
      </c>
      <c r="F177" s="9">
        <f>IFERROR(VLOOKUP(Tabla1[[#This Row],[FECHA]],'COMPARENDOS TOTALES'!A:D,3,FALSE),0)</f>
        <v>0</v>
      </c>
      <c r="G177" s="5">
        <f>IFERROR(VLOOKUP(Tabla1[[#This Row],[FECHA]],EXONERACIONES!A:D,4,FALSE),0)</f>
        <v>0</v>
      </c>
      <c r="H177" s="9">
        <f>IFERROR(VLOOKUP(Tabla1[[#This Row],[FECHA]],EXONERACIONES!A:D,3,FALSE),0)</f>
        <v>0</v>
      </c>
      <c r="I177" s="5">
        <f>IFERROR(VLOOKUP(Tabla1[[#This Row],[FECHA]],'SIMIT CON RES'!A:D,4,FALSE),0)</f>
        <v>0</v>
      </c>
      <c r="J177" s="9">
        <f>IFERROR(VLOOKUP(Tabla1[[#This Row],[FECHA]],'SIMIT CON RES'!A:D,3,FALSE),0)</f>
        <v>0</v>
      </c>
      <c r="K177">
        <f>IFERROR(VLOOKUP(Tabla1[[#This Row],[FECHA]],'SIMIT SIN RES'!A:D,4,FALSE),0)</f>
        <v>0</v>
      </c>
      <c r="L177" s="9">
        <f>IFERROR(VLOOKUP(Tabla1[[#This Row],[FECHA]],'SIMIT SIN RES'!A:D,3,FALSE),0)</f>
        <v>0</v>
      </c>
      <c r="M177" s="5">
        <f>IFERROR(VLOOKUP(Tabla1[[#This Row],[FECHA]],'RECAUDOS DE COMPARENDOS'!A:D,4,FALSE),0)</f>
        <v>0</v>
      </c>
      <c r="N177" s="9">
        <f>IFERROR(VLOOKUP(Tabla1[[#This Row],[FECHA]],'RECAUDOS DE COMPARENDOS'!A:D,3,FALSE),0)</f>
        <v>0</v>
      </c>
      <c r="O177" s="5">
        <f>IFERROR(VLOOKUP(Tabla1[[#This Row],[FECHA]],'RECAUDOS DE RESOLUCIONES'!A:D,4,FALSE),0)</f>
        <v>0</v>
      </c>
      <c r="P177" s="9">
        <f>IFERROR(VLOOKUP(Tabla1[[#This Row],[FECHA]],'RECAUDOS DE RESOLUCIONES'!A:D,3,FALSE),0)</f>
        <v>0</v>
      </c>
      <c r="Q17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7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77" s="11">
        <f>IFERROR(VLOOKUP(Tabla1[[#This Row],[FECHA]],'RECAUDOS LOCALES'!A:D,4,FALSE),0)</f>
        <v>1</v>
      </c>
      <c r="T177" s="9">
        <f>IFERROR(VLOOKUP(Tabla1[[#This Row],[FECHA]],'RECAUDOS LOCALES'!A:D,3,FALSE),0)</f>
        <v>139000</v>
      </c>
      <c r="U177" s="11">
        <f>IFERROR(VLOOKUP(Tabla1[[#This Row],[FECHA]],'RECAUDOS EXTERNOS'!A:D,4,FALSE),0)</f>
        <v>0</v>
      </c>
      <c r="V177" s="9">
        <f>IFERROR(VLOOKUP(Tabla1[[#This Row],[FECHA]],'RECAUDOS EXTERNOS'!A:D,3,FALSE),0)</f>
        <v>0</v>
      </c>
    </row>
    <row r="178" spans="1:22" x14ac:dyDescent="0.25">
      <c r="A178" s="1">
        <v>37737</v>
      </c>
      <c r="B178" s="3" t="s">
        <v>5</v>
      </c>
      <c r="C178" s="2">
        <v>37712</v>
      </c>
      <c r="D178" s="5">
        <f>YEAR(Tabla1[[#This Row],[FECHA]])</f>
        <v>2003</v>
      </c>
      <c r="E178" s="5">
        <f>IFERROR(VLOOKUP(Tabla1[[#This Row],[FECHA]],'COMPARENDOS TOTALES'!A:D,4,FALSE),0)</f>
        <v>0</v>
      </c>
      <c r="F178" s="9">
        <f>IFERROR(VLOOKUP(Tabla1[[#This Row],[FECHA]],'COMPARENDOS TOTALES'!A:D,3,FALSE),0)</f>
        <v>0</v>
      </c>
      <c r="G178" s="5">
        <f>IFERROR(VLOOKUP(Tabla1[[#This Row],[FECHA]],EXONERACIONES!A:D,4,FALSE),0)</f>
        <v>0</v>
      </c>
      <c r="H178" s="9">
        <f>IFERROR(VLOOKUP(Tabla1[[#This Row],[FECHA]],EXONERACIONES!A:D,3,FALSE),0)</f>
        <v>0</v>
      </c>
      <c r="I178" s="5">
        <f>IFERROR(VLOOKUP(Tabla1[[#This Row],[FECHA]],'SIMIT CON RES'!A:D,4,FALSE),0)</f>
        <v>0</v>
      </c>
      <c r="J178" s="9">
        <f>IFERROR(VLOOKUP(Tabla1[[#This Row],[FECHA]],'SIMIT CON RES'!A:D,3,FALSE),0)</f>
        <v>0</v>
      </c>
      <c r="K178">
        <f>IFERROR(VLOOKUP(Tabla1[[#This Row],[FECHA]],'SIMIT SIN RES'!A:D,4,FALSE),0)</f>
        <v>0</v>
      </c>
      <c r="L178" s="9">
        <f>IFERROR(VLOOKUP(Tabla1[[#This Row],[FECHA]],'SIMIT SIN RES'!A:D,3,FALSE),0)</f>
        <v>0</v>
      </c>
      <c r="M178" s="5">
        <f>IFERROR(VLOOKUP(Tabla1[[#This Row],[FECHA]],'RECAUDOS DE COMPARENDOS'!A:D,4,FALSE),0)</f>
        <v>0</v>
      </c>
      <c r="N178" s="9">
        <f>IFERROR(VLOOKUP(Tabla1[[#This Row],[FECHA]],'RECAUDOS DE COMPARENDOS'!A:D,3,FALSE),0)</f>
        <v>0</v>
      </c>
      <c r="O178" s="5">
        <f>IFERROR(VLOOKUP(Tabla1[[#This Row],[FECHA]],'RECAUDOS DE RESOLUCIONES'!A:D,4,FALSE),0)</f>
        <v>0</v>
      </c>
      <c r="P178" s="9">
        <f>IFERROR(VLOOKUP(Tabla1[[#This Row],[FECHA]],'RECAUDOS DE RESOLUCIONES'!A:D,3,FALSE),0)</f>
        <v>0</v>
      </c>
      <c r="Q17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7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78" s="11">
        <f>IFERROR(VLOOKUP(Tabla1[[#This Row],[FECHA]],'RECAUDOS LOCALES'!A:D,4,FALSE),0)</f>
        <v>0</v>
      </c>
      <c r="T178" s="9">
        <f>IFERROR(VLOOKUP(Tabla1[[#This Row],[FECHA]],'RECAUDOS LOCALES'!A:D,3,FALSE),0)</f>
        <v>0</v>
      </c>
      <c r="U178" s="11">
        <f>IFERROR(VLOOKUP(Tabla1[[#This Row],[FECHA]],'RECAUDOS EXTERNOS'!A:D,4,FALSE),0)</f>
        <v>0</v>
      </c>
      <c r="V178" s="9">
        <f>IFERROR(VLOOKUP(Tabla1[[#This Row],[FECHA]],'RECAUDOS EXTERNOS'!A:D,3,FALSE),0)</f>
        <v>0</v>
      </c>
    </row>
    <row r="179" spans="1:22" x14ac:dyDescent="0.25">
      <c r="A179" s="1">
        <v>37738</v>
      </c>
      <c r="B179" s="3" t="s">
        <v>4</v>
      </c>
      <c r="C179" s="2">
        <v>37712</v>
      </c>
      <c r="D179" s="5">
        <f>YEAR(Tabla1[[#This Row],[FECHA]])</f>
        <v>2003</v>
      </c>
      <c r="E179" s="5">
        <f>IFERROR(VLOOKUP(Tabla1[[#This Row],[FECHA]],'COMPARENDOS TOTALES'!A:D,4,FALSE),0)</f>
        <v>0</v>
      </c>
      <c r="F179" s="9">
        <f>IFERROR(VLOOKUP(Tabla1[[#This Row],[FECHA]],'COMPARENDOS TOTALES'!A:D,3,FALSE),0)</f>
        <v>0</v>
      </c>
      <c r="G179" s="5">
        <f>IFERROR(VLOOKUP(Tabla1[[#This Row],[FECHA]],EXONERACIONES!A:D,4,FALSE),0)</f>
        <v>0</v>
      </c>
      <c r="H179" s="9">
        <f>IFERROR(VLOOKUP(Tabla1[[#This Row],[FECHA]],EXONERACIONES!A:D,3,FALSE),0)</f>
        <v>0</v>
      </c>
      <c r="I179" s="5">
        <f>IFERROR(VLOOKUP(Tabla1[[#This Row],[FECHA]],'SIMIT CON RES'!A:D,4,FALSE),0)</f>
        <v>0</v>
      </c>
      <c r="J179" s="9">
        <f>IFERROR(VLOOKUP(Tabla1[[#This Row],[FECHA]],'SIMIT CON RES'!A:D,3,FALSE),0)</f>
        <v>0</v>
      </c>
      <c r="K179">
        <f>IFERROR(VLOOKUP(Tabla1[[#This Row],[FECHA]],'SIMIT SIN RES'!A:D,4,FALSE),0)</f>
        <v>0</v>
      </c>
      <c r="L179" s="9">
        <f>IFERROR(VLOOKUP(Tabla1[[#This Row],[FECHA]],'SIMIT SIN RES'!A:D,3,FALSE),0)</f>
        <v>0</v>
      </c>
      <c r="M179" s="5">
        <f>IFERROR(VLOOKUP(Tabla1[[#This Row],[FECHA]],'RECAUDOS DE COMPARENDOS'!A:D,4,FALSE),0)</f>
        <v>0</v>
      </c>
      <c r="N179" s="9">
        <f>IFERROR(VLOOKUP(Tabla1[[#This Row],[FECHA]],'RECAUDOS DE COMPARENDOS'!A:D,3,FALSE),0)</f>
        <v>0</v>
      </c>
      <c r="O179" s="5">
        <f>IFERROR(VLOOKUP(Tabla1[[#This Row],[FECHA]],'RECAUDOS DE RESOLUCIONES'!A:D,4,FALSE),0)</f>
        <v>0</v>
      </c>
      <c r="P179" s="9">
        <f>IFERROR(VLOOKUP(Tabla1[[#This Row],[FECHA]],'RECAUDOS DE RESOLUCIONES'!A:D,3,FALSE),0)</f>
        <v>0</v>
      </c>
      <c r="Q17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7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79" s="11">
        <f>IFERROR(VLOOKUP(Tabla1[[#This Row],[FECHA]],'RECAUDOS LOCALES'!A:D,4,FALSE),0)</f>
        <v>0</v>
      </c>
      <c r="T179" s="9">
        <f>IFERROR(VLOOKUP(Tabla1[[#This Row],[FECHA]],'RECAUDOS LOCALES'!A:D,3,FALSE),0)</f>
        <v>0</v>
      </c>
      <c r="U179" s="11">
        <f>IFERROR(VLOOKUP(Tabla1[[#This Row],[FECHA]],'RECAUDOS EXTERNOS'!A:D,4,FALSE),0)</f>
        <v>0</v>
      </c>
      <c r="V179" s="9">
        <f>IFERROR(VLOOKUP(Tabla1[[#This Row],[FECHA]],'RECAUDOS EXTERNOS'!A:D,3,FALSE),0)</f>
        <v>0</v>
      </c>
    </row>
    <row r="180" spans="1:22" x14ac:dyDescent="0.25">
      <c r="A180" s="1">
        <v>37739</v>
      </c>
      <c r="B180" s="3" t="s">
        <v>1</v>
      </c>
      <c r="C180" s="2">
        <v>37712</v>
      </c>
      <c r="D180" s="5">
        <f>YEAR(Tabla1[[#This Row],[FECHA]])</f>
        <v>2003</v>
      </c>
      <c r="E180" s="5">
        <f>IFERROR(VLOOKUP(Tabla1[[#This Row],[FECHA]],'COMPARENDOS TOTALES'!A:D,4,FALSE),0)</f>
        <v>0</v>
      </c>
      <c r="F180" s="9">
        <f>IFERROR(VLOOKUP(Tabla1[[#This Row],[FECHA]],'COMPARENDOS TOTALES'!A:D,3,FALSE),0)</f>
        <v>0</v>
      </c>
      <c r="G180" s="5">
        <f>IFERROR(VLOOKUP(Tabla1[[#This Row],[FECHA]],EXONERACIONES!A:D,4,FALSE),0)</f>
        <v>0</v>
      </c>
      <c r="H180" s="9">
        <f>IFERROR(VLOOKUP(Tabla1[[#This Row],[FECHA]],EXONERACIONES!A:D,3,FALSE),0)</f>
        <v>0</v>
      </c>
      <c r="I180" s="5">
        <f>IFERROR(VLOOKUP(Tabla1[[#This Row],[FECHA]],'SIMIT CON RES'!A:D,4,FALSE),0)</f>
        <v>0</v>
      </c>
      <c r="J180" s="9">
        <f>IFERROR(VLOOKUP(Tabla1[[#This Row],[FECHA]],'SIMIT CON RES'!A:D,3,FALSE),0)</f>
        <v>0</v>
      </c>
      <c r="K180">
        <f>IFERROR(VLOOKUP(Tabla1[[#This Row],[FECHA]],'SIMIT SIN RES'!A:D,4,FALSE),0)</f>
        <v>0</v>
      </c>
      <c r="L180" s="9">
        <f>IFERROR(VLOOKUP(Tabla1[[#This Row],[FECHA]],'SIMIT SIN RES'!A:D,3,FALSE),0)</f>
        <v>0</v>
      </c>
      <c r="M180" s="5">
        <f>IFERROR(VLOOKUP(Tabla1[[#This Row],[FECHA]],'RECAUDOS DE COMPARENDOS'!A:D,4,FALSE),0)</f>
        <v>0</v>
      </c>
      <c r="N180" s="9">
        <f>IFERROR(VLOOKUP(Tabla1[[#This Row],[FECHA]],'RECAUDOS DE COMPARENDOS'!A:D,3,FALSE),0)</f>
        <v>0</v>
      </c>
      <c r="O180" s="5">
        <f>IFERROR(VLOOKUP(Tabla1[[#This Row],[FECHA]],'RECAUDOS DE RESOLUCIONES'!A:D,4,FALSE),0)</f>
        <v>0</v>
      </c>
      <c r="P180" s="9">
        <f>IFERROR(VLOOKUP(Tabla1[[#This Row],[FECHA]],'RECAUDOS DE RESOLUCIONES'!A:D,3,FALSE),0)</f>
        <v>0</v>
      </c>
      <c r="Q18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8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80" s="11">
        <f>IFERROR(VLOOKUP(Tabla1[[#This Row],[FECHA]],'RECAUDOS LOCALES'!A:D,4,FALSE),0)</f>
        <v>0</v>
      </c>
      <c r="T180" s="9">
        <f>IFERROR(VLOOKUP(Tabla1[[#This Row],[FECHA]],'RECAUDOS LOCALES'!A:D,3,FALSE),0)</f>
        <v>0</v>
      </c>
      <c r="U180" s="11">
        <f>IFERROR(VLOOKUP(Tabla1[[#This Row],[FECHA]],'RECAUDOS EXTERNOS'!A:D,4,FALSE),0)</f>
        <v>0</v>
      </c>
      <c r="V180" s="9">
        <f>IFERROR(VLOOKUP(Tabla1[[#This Row],[FECHA]],'RECAUDOS EXTERNOS'!A:D,3,FALSE),0)</f>
        <v>0</v>
      </c>
    </row>
    <row r="181" spans="1:22" x14ac:dyDescent="0.25">
      <c r="A181" s="1">
        <v>37740</v>
      </c>
      <c r="B181" s="3" t="s">
        <v>2</v>
      </c>
      <c r="C181" s="2">
        <v>37712</v>
      </c>
      <c r="D181" s="5">
        <f>YEAR(Tabla1[[#This Row],[FECHA]])</f>
        <v>2003</v>
      </c>
      <c r="E181" s="5">
        <f>IFERROR(VLOOKUP(Tabla1[[#This Row],[FECHA]],'COMPARENDOS TOTALES'!A:D,4,FALSE),0)</f>
        <v>0</v>
      </c>
      <c r="F181" s="9">
        <f>IFERROR(VLOOKUP(Tabla1[[#This Row],[FECHA]],'COMPARENDOS TOTALES'!A:D,3,FALSE),0)</f>
        <v>0</v>
      </c>
      <c r="G181" s="5">
        <f>IFERROR(VLOOKUP(Tabla1[[#This Row],[FECHA]],EXONERACIONES!A:D,4,FALSE),0)</f>
        <v>0</v>
      </c>
      <c r="H181" s="9">
        <f>IFERROR(VLOOKUP(Tabla1[[#This Row],[FECHA]],EXONERACIONES!A:D,3,FALSE),0)</f>
        <v>0</v>
      </c>
      <c r="I181" s="5">
        <f>IFERROR(VLOOKUP(Tabla1[[#This Row],[FECHA]],'SIMIT CON RES'!A:D,4,FALSE),0)</f>
        <v>0</v>
      </c>
      <c r="J181" s="9">
        <f>IFERROR(VLOOKUP(Tabla1[[#This Row],[FECHA]],'SIMIT CON RES'!A:D,3,FALSE),0)</f>
        <v>0</v>
      </c>
      <c r="K181">
        <f>IFERROR(VLOOKUP(Tabla1[[#This Row],[FECHA]],'SIMIT SIN RES'!A:D,4,FALSE),0)</f>
        <v>0</v>
      </c>
      <c r="L181" s="9">
        <f>IFERROR(VLOOKUP(Tabla1[[#This Row],[FECHA]],'SIMIT SIN RES'!A:D,3,FALSE),0)</f>
        <v>0</v>
      </c>
      <c r="M181" s="5">
        <f>IFERROR(VLOOKUP(Tabla1[[#This Row],[FECHA]],'RECAUDOS DE COMPARENDOS'!A:D,4,FALSE),0)</f>
        <v>0</v>
      </c>
      <c r="N181" s="9">
        <f>IFERROR(VLOOKUP(Tabla1[[#This Row],[FECHA]],'RECAUDOS DE COMPARENDOS'!A:D,3,FALSE),0)</f>
        <v>0</v>
      </c>
      <c r="O181" s="5">
        <f>IFERROR(VLOOKUP(Tabla1[[#This Row],[FECHA]],'RECAUDOS DE RESOLUCIONES'!A:D,4,FALSE),0)</f>
        <v>0</v>
      </c>
      <c r="P181" s="9">
        <f>IFERROR(VLOOKUP(Tabla1[[#This Row],[FECHA]],'RECAUDOS DE RESOLUCIONES'!A:D,3,FALSE),0)</f>
        <v>0</v>
      </c>
      <c r="Q18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8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81" s="11">
        <f>IFERROR(VLOOKUP(Tabla1[[#This Row],[FECHA]],'RECAUDOS LOCALES'!A:D,4,FALSE),0)</f>
        <v>0</v>
      </c>
      <c r="T181" s="9">
        <f>IFERROR(VLOOKUP(Tabla1[[#This Row],[FECHA]],'RECAUDOS LOCALES'!A:D,3,FALSE),0)</f>
        <v>0</v>
      </c>
      <c r="U181" s="11">
        <f>IFERROR(VLOOKUP(Tabla1[[#This Row],[FECHA]],'RECAUDOS EXTERNOS'!A:D,4,FALSE),0)</f>
        <v>0</v>
      </c>
      <c r="V181" s="9">
        <f>IFERROR(VLOOKUP(Tabla1[[#This Row],[FECHA]],'RECAUDOS EXTERNOS'!A:D,3,FALSE),0)</f>
        <v>0</v>
      </c>
    </row>
    <row r="182" spans="1:22" x14ac:dyDescent="0.25">
      <c r="A182" s="1">
        <v>37741</v>
      </c>
      <c r="B182" s="3" t="s">
        <v>3</v>
      </c>
      <c r="C182" s="2">
        <v>37712</v>
      </c>
      <c r="D182" s="5">
        <f>YEAR(Tabla1[[#This Row],[FECHA]])</f>
        <v>2003</v>
      </c>
      <c r="E182" s="5">
        <f>IFERROR(VLOOKUP(Tabla1[[#This Row],[FECHA]],'COMPARENDOS TOTALES'!A:D,4,FALSE),0)</f>
        <v>0</v>
      </c>
      <c r="F182" s="9">
        <f>IFERROR(VLOOKUP(Tabla1[[#This Row],[FECHA]],'COMPARENDOS TOTALES'!A:D,3,FALSE),0)</f>
        <v>0</v>
      </c>
      <c r="G182" s="5">
        <f>IFERROR(VLOOKUP(Tabla1[[#This Row],[FECHA]],EXONERACIONES!A:D,4,FALSE),0)</f>
        <v>0</v>
      </c>
      <c r="H182" s="9">
        <f>IFERROR(VLOOKUP(Tabla1[[#This Row],[FECHA]],EXONERACIONES!A:D,3,FALSE),0)</f>
        <v>0</v>
      </c>
      <c r="I182" s="5">
        <f>IFERROR(VLOOKUP(Tabla1[[#This Row],[FECHA]],'SIMIT CON RES'!A:D,4,FALSE),0)</f>
        <v>0</v>
      </c>
      <c r="J182" s="9">
        <f>IFERROR(VLOOKUP(Tabla1[[#This Row],[FECHA]],'SIMIT CON RES'!A:D,3,FALSE),0)</f>
        <v>0</v>
      </c>
      <c r="K182">
        <f>IFERROR(VLOOKUP(Tabla1[[#This Row],[FECHA]],'SIMIT SIN RES'!A:D,4,FALSE),0)</f>
        <v>0</v>
      </c>
      <c r="L182" s="9">
        <f>IFERROR(VLOOKUP(Tabla1[[#This Row],[FECHA]],'SIMIT SIN RES'!A:D,3,FALSE),0)</f>
        <v>0</v>
      </c>
      <c r="M182" s="5">
        <f>IFERROR(VLOOKUP(Tabla1[[#This Row],[FECHA]],'RECAUDOS DE COMPARENDOS'!A:D,4,FALSE),0)</f>
        <v>0</v>
      </c>
      <c r="N182" s="9">
        <f>IFERROR(VLOOKUP(Tabla1[[#This Row],[FECHA]],'RECAUDOS DE COMPARENDOS'!A:D,3,FALSE),0)</f>
        <v>0</v>
      </c>
      <c r="O182" s="5">
        <f>IFERROR(VLOOKUP(Tabla1[[#This Row],[FECHA]],'RECAUDOS DE RESOLUCIONES'!A:D,4,FALSE),0)</f>
        <v>0</v>
      </c>
      <c r="P182" s="9">
        <f>IFERROR(VLOOKUP(Tabla1[[#This Row],[FECHA]],'RECAUDOS DE RESOLUCIONES'!A:D,3,FALSE),0)</f>
        <v>0</v>
      </c>
      <c r="Q18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8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82" s="11">
        <f>IFERROR(VLOOKUP(Tabla1[[#This Row],[FECHA]],'RECAUDOS LOCALES'!A:D,4,FALSE),0)</f>
        <v>0</v>
      </c>
      <c r="T182" s="9">
        <f>IFERROR(VLOOKUP(Tabla1[[#This Row],[FECHA]],'RECAUDOS LOCALES'!A:D,3,FALSE),0)</f>
        <v>0</v>
      </c>
      <c r="U182" s="11">
        <f>IFERROR(VLOOKUP(Tabla1[[#This Row],[FECHA]],'RECAUDOS EXTERNOS'!A:D,4,FALSE),0)</f>
        <v>0</v>
      </c>
      <c r="V182" s="9">
        <f>IFERROR(VLOOKUP(Tabla1[[#This Row],[FECHA]],'RECAUDOS EXTERNOS'!A:D,3,FALSE),0)</f>
        <v>0</v>
      </c>
    </row>
    <row r="183" spans="1:22" x14ac:dyDescent="0.25">
      <c r="A183" s="1">
        <v>37742</v>
      </c>
      <c r="B183" s="3" t="s">
        <v>6</v>
      </c>
      <c r="C183" s="2">
        <v>37742</v>
      </c>
      <c r="D183" s="5">
        <f>YEAR(Tabla1[[#This Row],[FECHA]])</f>
        <v>2003</v>
      </c>
      <c r="E183" s="5">
        <f>IFERROR(VLOOKUP(Tabla1[[#This Row],[FECHA]],'COMPARENDOS TOTALES'!A:D,4,FALSE),0)</f>
        <v>0</v>
      </c>
      <c r="F183" s="9">
        <f>IFERROR(VLOOKUP(Tabla1[[#This Row],[FECHA]],'COMPARENDOS TOTALES'!A:D,3,FALSE),0)</f>
        <v>0</v>
      </c>
      <c r="G183" s="5">
        <f>IFERROR(VLOOKUP(Tabla1[[#This Row],[FECHA]],EXONERACIONES!A:D,4,FALSE),0)</f>
        <v>0</v>
      </c>
      <c r="H183" s="9">
        <f>IFERROR(VLOOKUP(Tabla1[[#This Row],[FECHA]],EXONERACIONES!A:D,3,FALSE),0)</f>
        <v>0</v>
      </c>
      <c r="I183" s="5">
        <f>IFERROR(VLOOKUP(Tabla1[[#This Row],[FECHA]],'SIMIT CON RES'!A:D,4,FALSE),0)</f>
        <v>0</v>
      </c>
      <c r="J183" s="9">
        <f>IFERROR(VLOOKUP(Tabla1[[#This Row],[FECHA]],'SIMIT CON RES'!A:D,3,FALSE),0)</f>
        <v>0</v>
      </c>
      <c r="K183">
        <f>IFERROR(VLOOKUP(Tabla1[[#This Row],[FECHA]],'SIMIT SIN RES'!A:D,4,FALSE),0)</f>
        <v>0</v>
      </c>
      <c r="L183" s="9">
        <f>IFERROR(VLOOKUP(Tabla1[[#This Row],[FECHA]],'SIMIT SIN RES'!A:D,3,FALSE),0)</f>
        <v>0</v>
      </c>
      <c r="M183" s="5">
        <f>IFERROR(VLOOKUP(Tabla1[[#This Row],[FECHA]],'RECAUDOS DE COMPARENDOS'!A:D,4,FALSE),0)</f>
        <v>0</v>
      </c>
      <c r="N183" s="9">
        <f>IFERROR(VLOOKUP(Tabla1[[#This Row],[FECHA]],'RECAUDOS DE COMPARENDOS'!A:D,3,FALSE),0)</f>
        <v>0</v>
      </c>
      <c r="O183" s="5">
        <f>IFERROR(VLOOKUP(Tabla1[[#This Row],[FECHA]],'RECAUDOS DE RESOLUCIONES'!A:D,4,FALSE),0)</f>
        <v>0</v>
      </c>
      <c r="P183" s="9">
        <f>IFERROR(VLOOKUP(Tabla1[[#This Row],[FECHA]],'RECAUDOS DE RESOLUCIONES'!A:D,3,FALSE),0)</f>
        <v>0</v>
      </c>
      <c r="Q18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8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83" s="11">
        <f>IFERROR(VLOOKUP(Tabla1[[#This Row],[FECHA]],'RECAUDOS LOCALES'!A:D,4,FALSE),0)</f>
        <v>0</v>
      </c>
      <c r="T183" s="9">
        <f>IFERROR(VLOOKUP(Tabla1[[#This Row],[FECHA]],'RECAUDOS LOCALES'!A:D,3,FALSE),0)</f>
        <v>0</v>
      </c>
      <c r="U183" s="11">
        <f>IFERROR(VLOOKUP(Tabla1[[#This Row],[FECHA]],'RECAUDOS EXTERNOS'!A:D,4,FALSE),0)</f>
        <v>0</v>
      </c>
      <c r="V183" s="9">
        <f>IFERROR(VLOOKUP(Tabla1[[#This Row],[FECHA]],'RECAUDOS EXTERNOS'!A:D,3,FALSE),0)</f>
        <v>0</v>
      </c>
    </row>
    <row r="184" spans="1:22" x14ac:dyDescent="0.25">
      <c r="A184" s="1">
        <v>37743</v>
      </c>
      <c r="B184" s="3" t="s">
        <v>0</v>
      </c>
      <c r="C184" s="2">
        <v>37742</v>
      </c>
      <c r="D184" s="5">
        <f>YEAR(Tabla1[[#This Row],[FECHA]])</f>
        <v>2003</v>
      </c>
      <c r="E184" s="5">
        <f>IFERROR(VLOOKUP(Tabla1[[#This Row],[FECHA]],'COMPARENDOS TOTALES'!A:D,4,FALSE),0)</f>
        <v>0</v>
      </c>
      <c r="F184" s="9">
        <f>IFERROR(VLOOKUP(Tabla1[[#This Row],[FECHA]],'COMPARENDOS TOTALES'!A:D,3,FALSE),0)</f>
        <v>0</v>
      </c>
      <c r="G184" s="5">
        <f>IFERROR(VLOOKUP(Tabla1[[#This Row],[FECHA]],EXONERACIONES!A:D,4,FALSE),0)</f>
        <v>0</v>
      </c>
      <c r="H184" s="9">
        <f>IFERROR(VLOOKUP(Tabla1[[#This Row],[FECHA]],EXONERACIONES!A:D,3,FALSE),0)</f>
        <v>0</v>
      </c>
      <c r="I184" s="5">
        <f>IFERROR(VLOOKUP(Tabla1[[#This Row],[FECHA]],'SIMIT CON RES'!A:D,4,FALSE),0)</f>
        <v>0</v>
      </c>
      <c r="J184" s="9">
        <f>IFERROR(VLOOKUP(Tabla1[[#This Row],[FECHA]],'SIMIT CON RES'!A:D,3,FALSE),0)</f>
        <v>0</v>
      </c>
      <c r="K184">
        <f>IFERROR(VLOOKUP(Tabla1[[#This Row],[FECHA]],'SIMIT SIN RES'!A:D,4,FALSE),0)</f>
        <v>0</v>
      </c>
      <c r="L184" s="9">
        <f>IFERROR(VLOOKUP(Tabla1[[#This Row],[FECHA]],'SIMIT SIN RES'!A:D,3,FALSE),0)</f>
        <v>0</v>
      </c>
      <c r="M184" s="5">
        <f>IFERROR(VLOOKUP(Tabla1[[#This Row],[FECHA]],'RECAUDOS DE COMPARENDOS'!A:D,4,FALSE),0)</f>
        <v>0</v>
      </c>
      <c r="N184" s="9">
        <f>IFERROR(VLOOKUP(Tabla1[[#This Row],[FECHA]],'RECAUDOS DE COMPARENDOS'!A:D,3,FALSE),0)</f>
        <v>0</v>
      </c>
      <c r="O184" s="5">
        <f>IFERROR(VLOOKUP(Tabla1[[#This Row],[FECHA]],'RECAUDOS DE RESOLUCIONES'!A:D,4,FALSE),0)</f>
        <v>0</v>
      </c>
      <c r="P184" s="9">
        <f>IFERROR(VLOOKUP(Tabla1[[#This Row],[FECHA]],'RECAUDOS DE RESOLUCIONES'!A:D,3,FALSE),0)</f>
        <v>0</v>
      </c>
      <c r="Q18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8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84" s="11">
        <f>IFERROR(VLOOKUP(Tabla1[[#This Row],[FECHA]],'RECAUDOS LOCALES'!A:D,4,FALSE),0)</f>
        <v>0</v>
      </c>
      <c r="T184" s="9">
        <f>IFERROR(VLOOKUP(Tabla1[[#This Row],[FECHA]],'RECAUDOS LOCALES'!A:D,3,FALSE),0)</f>
        <v>0</v>
      </c>
      <c r="U184" s="11">
        <f>IFERROR(VLOOKUP(Tabla1[[#This Row],[FECHA]],'RECAUDOS EXTERNOS'!A:D,4,FALSE),0)</f>
        <v>0</v>
      </c>
      <c r="V184" s="9">
        <f>IFERROR(VLOOKUP(Tabla1[[#This Row],[FECHA]],'RECAUDOS EXTERNOS'!A:D,3,FALSE),0)</f>
        <v>0</v>
      </c>
    </row>
    <row r="185" spans="1:22" x14ac:dyDescent="0.25">
      <c r="A185" s="1">
        <v>37744</v>
      </c>
      <c r="B185" s="3" t="s">
        <v>5</v>
      </c>
      <c r="C185" s="2">
        <v>37742</v>
      </c>
      <c r="D185" s="5">
        <f>YEAR(Tabla1[[#This Row],[FECHA]])</f>
        <v>2003</v>
      </c>
      <c r="E185" s="5">
        <f>IFERROR(VLOOKUP(Tabla1[[#This Row],[FECHA]],'COMPARENDOS TOTALES'!A:D,4,FALSE),0)</f>
        <v>0</v>
      </c>
      <c r="F185" s="9">
        <f>IFERROR(VLOOKUP(Tabla1[[#This Row],[FECHA]],'COMPARENDOS TOTALES'!A:D,3,FALSE),0)</f>
        <v>0</v>
      </c>
      <c r="G185" s="5">
        <f>IFERROR(VLOOKUP(Tabla1[[#This Row],[FECHA]],EXONERACIONES!A:D,4,FALSE),0)</f>
        <v>0</v>
      </c>
      <c r="H185" s="9">
        <f>IFERROR(VLOOKUP(Tabla1[[#This Row],[FECHA]],EXONERACIONES!A:D,3,FALSE),0)</f>
        <v>0</v>
      </c>
      <c r="I185" s="5">
        <f>IFERROR(VLOOKUP(Tabla1[[#This Row],[FECHA]],'SIMIT CON RES'!A:D,4,FALSE),0)</f>
        <v>0</v>
      </c>
      <c r="J185" s="9">
        <f>IFERROR(VLOOKUP(Tabla1[[#This Row],[FECHA]],'SIMIT CON RES'!A:D,3,FALSE),0)</f>
        <v>0</v>
      </c>
      <c r="K185">
        <f>IFERROR(VLOOKUP(Tabla1[[#This Row],[FECHA]],'SIMIT SIN RES'!A:D,4,FALSE),0)</f>
        <v>0</v>
      </c>
      <c r="L185" s="9">
        <f>IFERROR(VLOOKUP(Tabla1[[#This Row],[FECHA]],'SIMIT SIN RES'!A:D,3,FALSE),0)</f>
        <v>0</v>
      </c>
      <c r="M185" s="5">
        <f>IFERROR(VLOOKUP(Tabla1[[#This Row],[FECHA]],'RECAUDOS DE COMPARENDOS'!A:D,4,FALSE),0)</f>
        <v>0</v>
      </c>
      <c r="N185" s="9">
        <f>IFERROR(VLOOKUP(Tabla1[[#This Row],[FECHA]],'RECAUDOS DE COMPARENDOS'!A:D,3,FALSE),0)</f>
        <v>0</v>
      </c>
      <c r="O185" s="5">
        <f>IFERROR(VLOOKUP(Tabla1[[#This Row],[FECHA]],'RECAUDOS DE RESOLUCIONES'!A:D,4,FALSE),0)</f>
        <v>0</v>
      </c>
      <c r="P185" s="9">
        <f>IFERROR(VLOOKUP(Tabla1[[#This Row],[FECHA]],'RECAUDOS DE RESOLUCIONES'!A:D,3,FALSE),0)</f>
        <v>0</v>
      </c>
      <c r="Q18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8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85" s="11">
        <f>IFERROR(VLOOKUP(Tabla1[[#This Row],[FECHA]],'RECAUDOS LOCALES'!A:D,4,FALSE),0)</f>
        <v>0</v>
      </c>
      <c r="T185" s="9">
        <f>IFERROR(VLOOKUP(Tabla1[[#This Row],[FECHA]],'RECAUDOS LOCALES'!A:D,3,FALSE),0)</f>
        <v>0</v>
      </c>
      <c r="U185" s="11">
        <f>IFERROR(VLOOKUP(Tabla1[[#This Row],[FECHA]],'RECAUDOS EXTERNOS'!A:D,4,FALSE),0)</f>
        <v>0</v>
      </c>
      <c r="V185" s="9">
        <f>IFERROR(VLOOKUP(Tabla1[[#This Row],[FECHA]],'RECAUDOS EXTERNOS'!A:D,3,FALSE),0)</f>
        <v>0</v>
      </c>
    </row>
    <row r="186" spans="1:22" x14ac:dyDescent="0.25">
      <c r="A186" s="1">
        <v>37745</v>
      </c>
      <c r="B186" s="3" t="s">
        <v>4</v>
      </c>
      <c r="C186" s="2">
        <v>37742</v>
      </c>
      <c r="D186" s="5">
        <f>YEAR(Tabla1[[#This Row],[FECHA]])</f>
        <v>2003</v>
      </c>
      <c r="E186" s="5">
        <f>IFERROR(VLOOKUP(Tabla1[[#This Row],[FECHA]],'COMPARENDOS TOTALES'!A:D,4,FALSE),0)</f>
        <v>0</v>
      </c>
      <c r="F186" s="9">
        <f>IFERROR(VLOOKUP(Tabla1[[#This Row],[FECHA]],'COMPARENDOS TOTALES'!A:D,3,FALSE),0)</f>
        <v>0</v>
      </c>
      <c r="G186" s="5">
        <f>IFERROR(VLOOKUP(Tabla1[[#This Row],[FECHA]],EXONERACIONES!A:D,4,FALSE),0)</f>
        <v>0</v>
      </c>
      <c r="H186" s="9">
        <f>IFERROR(VLOOKUP(Tabla1[[#This Row],[FECHA]],EXONERACIONES!A:D,3,FALSE),0)</f>
        <v>0</v>
      </c>
      <c r="I186" s="5">
        <f>IFERROR(VLOOKUP(Tabla1[[#This Row],[FECHA]],'SIMIT CON RES'!A:D,4,FALSE),0)</f>
        <v>0</v>
      </c>
      <c r="J186" s="9">
        <f>IFERROR(VLOOKUP(Tabla1[[#This Row],[FECHA]],'SIMIT CON RES'!A:D,3,FALSE),0)</f>
        <v>0</v>
      </c>
      <c r="K186">
        <f>IFERROR(VLOOKUP(Tabla1[[#This Row],[FECHA]],'SIMIT SIN RES'!A:D,4,FALSE),0)</f>
        <v>0</v>
      </c>
      <c r="L186" s="9">
        <f>IFERROR(VLOOKUP(Tabla1[[#This Row],[FECHA]],'SIMIT SIN RES'!A:D,3,FALSE),0)</f>
        <v>0</v>
      </c>
      <c r="M186" s="5">
        <f>IFERROR(VLOOKUP(Tabla1[[#This Row],[FECHA]],'RECAUDOS DE COMPARENDOS'!A:D,4,FALSE),0)</f>
        <v>0</v>
      </c>
      <c r="N186" s="9">
        <f>IFERROR(VLOOKUP(Tabla1[[#This Row],[FECHA]],'RECAUDOS DE COMPARENDOS'!A:D,3,FALSE),0)</f>
        <v>0</v>
      </c>
      <c r="O186" s="5">
        <f>IFERROR(VLOOKUP(Tabla1[[#This Row],[FECHA]],'RECAUDOS DE RESOLUCIONES'!A:D,4,FALSE),0)</f>
        <v>0</v>
      </c>
      <c r="P186" s="9">
        <f>IFERROR(VLOOKUP(Tabla1[[#This Row],[FECHA]],'RECAUDOS DE RESOLUCIONES'!A:D,3,FALSE),0)</f>
        <v>0</v>
      </c>
      <c r="Q18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8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86" s="11">
        <f>IFERROR(VLOOKUP(Tabla1[[#This Row],[FECHA]],'RECAUDOS LOCALES'!A:D,4,FALSE),0)</f>
        <v>0</v>
      </c>
      <c r="T186" s="9">
        <f>IFERROR(VLOOKUP(Tabla1[[#This Row],[FECHA]],'RECAUDOS LOCALES'!A:D,3,FALSE),0)</f>
        <v>0</v>
      </c>
      <c r="U186" s="11">
        <f>IFERROR(VLOOKUP(Tabla1[[#This Row],[FECHA]],'RECAUDOS EXTERNOS'!A:D,4,FALSE),0)</f>
        <v>0</v>
      </c>
      <c r="V186" s="9">
        <f>IFERROR(VLOOKUP(Tabla1[[#This Row],[FECHA]],'RECAUDOS EXTERNOS'!A:D,3,FALSE),0)</f>
        <v>0</v>
      </c>
    </row>
    <row r="187" spans="1:22" x14ac:dyDescent="0.25">
      <c r="A187" s="1">
        <v>37746</v>
      </c>
      <c r="B187" s="3" t="s">
        <v>1</v>
      </c>
      <c r="C187" s="2">
        <v>37742</v>
      </c>
      <c r="D187" s="5">
        <f>YEAR(Tabla1[[#This Row],[FECHA]])</f>
        <v>2003</v>
      </c>
      <c r="E187" s="5">
        <f>IFERROR(VLOOKUP(Tabla1[[#This Row],[FECHA]],'COMPARENDOS TOTALES'!A:D,4,FALSE),0)</f>
        <v>0</v>
      </c>
      <c r="F187" s="9">
        <f>IFERROR(VLOOKUP(Tabla1[[#This Row],[FECHA]],'COMPARENDOS TOTALES'!A:D,3,FALSE),0)</f>
        <v>0</v>
      </c>
      <c r="G187" s="5">
        <f>IFERROR(VLOOKUP(Tabla1[[#This Row],[FECHA]],EXONERACIONES!A:D,4,FALSE),0)</f>
        <v>0</v>
      </c>
      <c r="H187" s="9">
        <f>IFERROR(VLOOKUP(Tabla1[[#This Row],[FECHA]],EXONERACIONES!A:D,3,FALSE),0)</f>
        <v>0</v>
      </c>
      <c r="I187" s="5">
        <f>IFERROR(VLOOKUP(Tabla1[[#This Row],[FECHA]],'SIMIT CON RES'!A:D,4,FALSE),0)</f>
        <v>0</v>
      </c>
      <c r="J187" s="9">
        <f>IFERROR(VLOOKUP(Tabla1[[#This Row],[FECHA]],'SIMIT CON RES'!A:D,3,FALSE),0)</f>
        <v>0</v>
      </c>
      <c r="K187">
        <f>IFERROR(VLOOKUP(Tabla1[[#This Row],[FECHA]],'SIMIT SIN RES'!A:D,4,FALSE),0)</f>
        <v>0</v>
      </c>
      <c r="L187" s="9">
        <f>IFERROR(VLOOKUP(Tabla1[[#This Row],[FECHA]],'SIMIT SIN RES'!A:D,3,FALSE),0)</f>
        <v>0</v>
      </c>
      <c r="M187" s="5">
        <f>IFERROR(VLOOKUP(Tabla1[[#This Row],[FECHA]],'RECAUDOS DE COMPARENDOS'!A:D,4,FALSE),0)</f>
        <v>0</v>
      </c>
      <c r="N187" s="9">
        <f>IFERROR(VLOOKUP(Tabla1[[#This Row],[FECHA]],'RECAUDOS DE COMPARENDOS'!A:D,3,FALSE),0)</f>
        <v>0</v>
      </c>
      <c r="O187" s="5">
        <f>IFERROR(VLOOKUP(Tabla1[[#This Row],[FECHA]],'RECAUDOS DE RESOLUCIONES'!A:D,4,FALSE),0)</f>
        <v>0</v>
      </c>
      <c r="P187" s="9">
        <f>IFERROR(VLOOKUP(Tabla1[[#This Row],[FECHA]],'RECAUDOS DE RESOLUCIONES'!A:D,3,FALSE),0)</f>
        <v>0</v>
      </c>
      <c r="Q18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8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87" s="11">
        <f>IFERROR(VLOOKUP(Tabla1[[#This Row],[FECHA]],'RECAUDOS LOCALES'!A:D,4,FALSE),0)</f>
        <v>0</v>
      </c>
      <c r="T187" s="9">
        <f>IFERROR(VLOOKUP(Tabla1[[#This Row],[FECHA]],'RECAUDOS LOCALES'!A:D,3,FALSE),0)</f>
        <v>0</v>
      </c>
      <c r="U187" s="11">
        <f>IFERROR(VLOOKUP(Tabla1[[#This Row],[FECHA]],'RECAUDOS EXTERNOS'!A:D,4,FALSE),0)</f>
        <v>0</v>
      </c>
      <c r="V187" s="9">
        <f>IFERROR(VLOOKUP(Tabla1[[#This Row],[FECHA]],'RECAUDOS EXTERNOS'!A:D,3,FALSE),0)</f>
        <v>0</v>
      </c>
    </row>
    <row r="188" spans="1:22" x14ac:dyDescent="0.25">
      <c r="A188" s="1">
        <v>37747</v>
      </c>
      <c r="B188" s="3" t="s">
        <v>2</v>
      </c>
      <c r="C188" s="2">
        <v>37742</v>
      </c>
      <c r="D188" s="5">
        <f>YEAR(Tabla1[[#This Row],[FECHA]])</f>
        <v>2003</v>
      </c>
      <c r="E188" s="5">
        <f>IFERROR(VLOOKUP(Tabla1[[#This Row],[FECHA]],'COMPARENDOS TOTALES'!A:D,4,FALSE),0)</f>
        <v>0</v>
      </c>
      <c r="F188" s="9">
        <f>IFERROR(VLOOKUP(Tabla1[[#This Row],[FECHA]],'COMPARENDOS TOTALES'!A:D,3,FALSE),0)</f>
        <v>0</v>
      </c>
      <c r="G188" s="5">
        <f>IFERROR(VLOOKUP(Tabla1[[#This Row],[FECHA]],EXONERACIONES!A:D,4,FALSE),0)</f>
        <v>0</v>
      </c>
      <c r="H188" s="9">
        <f>IFERROR(VLOOKUP(Tabla1[[#This Row],[FECHA]],EXONERACIONES!A:D,3,FALSE),0)</f>
        <v>0</v>
      </c>
      <c r="I188" s="5">
        <f>IFERROR(VLOOKUP(Tabla1[[#This Row],[FECHA]],'SIMIT CON RES'!A:D,4,FALSE),0)</f>
        <v>0</v>
      </c>
      <c r="J188" s="9">
        <f>IFERROR(VLOOKUP(Tabla1[[#This Row],[FECHA]],'SIMIT CON RES'!A:D,3,FALSE),0)</f>
        <v>0</v>
      </c>
      <c r="K188">
        <f>IFERROR(VLOOKUP(Tabla1[[#This Row],[FECHA]],'SIMIT SIN RES'!A:D,4,FALSE),0)</f>
        <v>0</v>
      </c>
      <c r="L188" s="9">
        <f>IFERROR(VLOOKUP(Tabla1[[#This Row],[FECHA]],'SIMIT SIN RES'!A:D,3,FALSE),0)</f>
        <v>0</v>
      </c>
      <c r="M188" s="5">
        <f>IFERROR(VLOOKUP(Tabla1[[#This Row],[FECHA]],'RECAUDOS DE COMPARENDOS'!A:D,4,FALSE),0)</f>
        <v>0</v>
      </c>
      <c r="N188" s="9">
        <f>IFERROR(VLOOKUP(Tabla1[[#This Row],[FECHA]],'RECAUDOS DE COMPARENDOS'!A:D,3,FALSE),0)</f>
        <v>0</v>
      </c>
      <c r="O188" s="5">
        <f>IFERROR(VLOOKUP(Tabla1[[#This Row],[FECHA]],'RECAUDOS DE RESOLUCIONES'!A:D,4,FALSE),0)</f>
        <v>0</v>
      </c>
      <c r="P188" s="9">
        <f>IFERROR(VLOOKUP(Tabla1[[#This Row],[FECHA]],'RECAUDOS DE RESOLUCIONES'!A:D,3,FALSE),0)</f>
        <v>0</v>
      </c>
      <c r="Q18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8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88" s="11">
        <f>IFERROR(VLOOKUP(Tabla1[[#This Row],[FECHA]],'RECAUDOS LOCALES'!A:D,4,FALSE),0)</f>
        <v>0</v>
      </c>
      <c r="T188" s="9">
        <f>IFERROR(VLOOKUP(Tabla1[[#This Row],[FECHA]],'RECAUDOS LOCALES'!A:D,3,FALSE),0)</f>
        <v>0</v>
      </c>
      <c r="U188" s="11">
        <f>IFERROR(VLOOKUP(Tabla1[[#This Row],[FECHA]],'RECAUDOS EXTERNOS'!A:D,4,FALSE),0)</f>
        <v>0</v>
      </c>
      <c r="V188" s="9">
        <f>IFERROR(VLOOKUP(Tabla1[[#This Row],[FECHA]],'RECAUDOS EXTERNOS'!A:D,3,FALSE),0)</f>
        <v>0</v>
      </c>
    </row>
    <row r="189" spans="1:22" x14ac:dyDescent="0.25">
      <c r="A189" s="1">
        <v>37748</v>
      </c>
      <c r="B189" s="3" t="s">
        <v>3</v>
      </c>
      <c r="C189" s="2">
        <v>37742</v>
      </c>
      <c r="D189" s="5">
        <f>YEAR(Tabla1[[#This Row],[FECHA]])</f>
        <v>2003</v>
      </c>
      <c r="E189" s="5">
        <f>IFERROR(VLOOKUP(Tabla1[[#This Row],[FECHA]],'COMPARENDOS TOTALES'!A:D,4,FALSE),0)</f>
        <v>0</v>
      </c>
      <c r="F189" s="9">
        <f>IFERROR(VLOOKUP(Tabla1[[#This Row],[FECHA]],'COMPARENDOS TOTALES'!A:D,3,FALSE),0)</f>
        <v>0</v>
      </c>
      <c r="G189" s="5">
        <f>IFERROR(VLOOKUP(Tabla1[[#This Row],[FECHA]],EXONERACIONES!A:D,4,FALSE),0)</f>
        <v>0</v>
      </c>
      <c r="H189" s="9">
        <f>IFERROR(VLOOKUP(Tabla1[[#This Row],[FECHA]],EXONERACIONES!A:D,3,FALSE),0)</f>
        <v>0</v>
      </c>
      <c r="I189" s="5">
        <f>IFERROR(VLOOKUP(Tabla1[[#This Row],[FECHA]],'SIMIT CON RES'!A:D,4,FALSE),0)</f>
        <v>0</v>
      </c>
      <c r="J189" s="9">
        <f>IFERROR(VLOOKUP(Tabla1[[#This Row],[FECHA]],'SIMIT CON RES'!A:D,3,FALSE),0)</f>
        <v>0</v>
      </c>
      <c r="K189">
        <f>IFERROR(VLOOKUP(Tabla1[[#This Row],[FECHA]],'SIMIT SIN RES'!A:D,4,FALSE),0)</f>
        <v>0</v>
      </c>
      <c r="L189" s="9">
        <f>IFERROR(VLOOKUP(Tabla1[[#This Row],[FECHA]],'SIMIT SIN RES'!A:D,3,FALSE),0)</f>
        <v>0</v>
      </c>
      <c r="M189" s="5">
        <f>IFERROR(VLOOKUP(Tabla1[[#This Row],[FECHA]],'RECAUDOS DE COMPARENDOS'!A:D,4,FALSE),0)</f>
        <v>0</v>
      </c>
      <c r="N189" s="9">
        <f>IFERROR(VLOOKUP(Tabla1[[#This Row],[FECHA]],'RECAUDOS DE COMPARENDOS'!A:D,3,FALSE),0)</f>
        <v>0</v>
      </c>
      <c r="O189" s="5">
        <f>IFERROR(VLOOKUP(Tabla1[[#This Row],[FECHA]],'RECAUDOS DE RESOLUCIONES'!A:D,4,FALSE),0)</f>
        <v>0</v>
      </c>
      <c r="P189" s="9">
        <f>IFERROR(VLOOKUP(Tabla1[[#This Row],[FECHA]],'RECAUDOS DE RESOLUCIONES'!A:D,3,FALSE),0)</f>
        <v>0</v>
      </c>
      <c r="Q18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8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89" s="11">
        <f>IFERROR(VLOOKUP(Tabla1[[#This Row],[FECHA]],'RECAUDOS LOCALES'!A:D,4,FALSE),0)</f>
        <v>0</v>
      </c>
      <c r="T189" s="9">
        <f>IFERROR(VLOOKUP(Tabla1[[#This Row],[FECHA]],'RECAUDOS LOCALES'!A:D,3,FALSE),0)</f>
        <v>0</v>
      </c>
      <c r="U189" s="11">
        <f>IFERROR(VLOOKUP(Tabla1[[#This Row],[FECHA]],'RECAUDOS EXTERNOS'!A:D,4,FALSE),0)</f>
        <v>0</v>
      </c>
      <c r="V189" s="9">
        <f>IFERROR(VLOOKUP(Tabla1[[#This Row],[FECHA]],'RECAUDOS EXTERNOS'!A:D,3,FALSE),0)</f>
        <v>0</v>
      </c>
    </row>
    <row r="190" spans="1:22" x14ac:dyDescent="0.25">
      <c r="A190" s="1">
        <v>37749</v>
      </c>
      <c r="B190" s="3" t="s">
        <v>6</v>
      </c>
      <c r="C190" s="2">
        <v>37742</v>
      </c>
      <c r="D190" s="5">
        <f>YEAR(Tabla1[[#This Row],[FECHA]])</f>
        <v>2003</v>
      </c>
      <c r="E190" s="5">
        <f>IFERROR(VLOOKUP(Tabla1[[#This Row],[FECHA]],'COMPARENDOS TOTALES'!A:D,4,FALSE),0)</f>
        <v>0</v>
      </c>
      <c r="F190" s="9">
        <f>IFERROR(VLOOKUP(Tabla1[[#This Row],[FECHA]],'COMPARENDOS TOTALES'!A:D,3,FALSE),0)</f>
        <v>0</v>
      </c>
      <c r="G190" s="5">
        <f>IFERROR(VLOOKUP(Tabla1[[#This Row],[FECHA]],EXONERACIONES!A:D,4,FALSE),0)</f>
        <v>0</v>
      </c>
      <c r="H190" s="9">
        <f>IFERROR(VLOOKUP(Tabla1[[#This Row],[FECHA]],EXONERACIONES!A:D,3,FALSE),0)</f>
        <v>0</v>
      </c>
      <c r="I190" s="5">
        <f>IFERROR(VLOOKUP(Tabla1[[#This Row],[FECHA]],'SIMIT CON RES'!A:D,4,FALSE),0)</f>
        <v>0</v>
      </c>
      <c r="J190" s="9">
        <f>IFERROR(VLOOKUP(Tabla1[[#This Row],[FECHA]],'SIMIT CON RES'!A:D,3,FALSE),0)</f>
        <v>0</v>
      </c>
      <c r="K190">
        <f>IFERROR(VLOOKUP(Tabla1[[#This Row],[FECHA]],'SIMIT SIN RES'!A:D,4,FALSE),0)</f>
        <v>0</v>
      </c>
      <c r="L190" s="9">
        <f>IFERROR(VLOOKUP(Tabla1[[#This Row],[FECHA]],'SIMIT SIN RES'!A:D,3,FALSE),0)</f>
        <v>0</v>
      </c>
      <c r="M190" s="5">
        <f>IFERROR(VLOOKUP(Tabla1[[#This Row],[FECHA]],'RECAUDOS DE COMPARENDOS'!A:D,4,FALSE),0)</f>
        <v>0</v>
      </c>
      <c r="N190" s="9">
        <f>IFERROR(VLOOKUP(Tabla1[[#This Row],[FECHA]],'RECAUDOS DE COMPARENDOS'!A:D,3,FALSE),0)</f>
        <v>0</v>
      </c>
      <c r="O190" s="5">
        <f>IFERROR(VLOOKUP(Tabla1[[#This Row],[FECHA]],'RECAUDOS DE RESOLUCIONES'!A:D,4,FALSE),0)</f>
        <v>0</v>
      </c>
      <c r="P190" s="9">
        <f>IFERROR(VLOOKUP(Tabla1[[#This Row],[FECHA]],'RECAUDOS DE RESOLUCIONES'!A:D,3,FALSE),0)</f>
        <v>0</v>
      </c>
      <c r="Q19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9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90" s="11">
        <f>IFERROR(VLOOKUP(Tabla1[[#This Row],[FECHA]],'RECAUDOS LOCALES'!A:D,4,FALSE),0)</f>
        <v>0</v>
      </c>
      <c r="T190" s="9">
        <f>IFERROR(VLOOKUP(Tabla1[[#This Row],[FECHA]],'RECAUDOS LOCALES'!A:D,3,FALSE),0)</f>
        <v>0</v>
      </c>
      <c r="U190" s="11">
        <f>IFERROR(VLOOKUP(Tabla1[[#This Row],[FECHA]],'RECAUDOS EXTERNOS'!A:D,4,FALSE),0)</f>
        <v>0</v>
      </c>
      <c r="V190" s="9">
        <f>IFERROR(VLOOKUP(Tabla1[[#This Row],[FECHA]],'RECAUDOS EXTERNOS'!A:D,3,FALSE),0)</f>
        <v>0</v>
      </c>
    </row>
    <row r="191" spans="1:22" x14ac:dyDescent="0.25">
      <c r="A191" s="1">
        <v>37750</v>
      </c>
      <c r="B191" s="3" t="s">
        <v>0</v>
      </c>
      <c r="C191" s="2">
        <v>37742</v>
      </c>
      <c r="D191" s="5">
        <f>YEAR(Tabla1[[#This Row],[FECHA]])</f>
        <v>2003</v>
      </c>
      <c r="E191" s="5">
        <f>IFERROR(VLOOKUP(Tabla1[[#This Row],[FECHA]],'COMPARENDOS TOTALES'!A:D,4,FALSE),0)</f>
        <v>1</v>
      </c>
      <c r="F191" s="9">
        <f>IFERROR(VLOOKUP(Tabla1[[#This Row],[FECHA]],'COMPARENDOS TOTALES'!A:D,3,FALSE),0)</f>
        <v>166000</v>
      </c>
      <c r="G191" s="5">
        <f>IFERROR(VLOOKUP(Tabla1[[#This Row],[FECHA]],EXONERACIONES!A:D,4,FALSE),0)</f>
        <v>1</v>
      </c>
      <c r="H191" s="9">
        <f>IFERROR(VLOOKUP(Tabla1[[#This Row],[FECHA]],EXONERACIONES!A:D,3,FALSE),0)</f>
        <v>166000</v>
      </c>
      <c r="I191" s="5">
        <f>IFERROR(VLOOKUP(Tabla1[[#This Row],[FECHA]],'SIMIT CON RES'!A:D,4,FALSE),0)</f>
        <v>0</v>
      </c>
      <c r="J191" s="9">
        <f>IFERROR(VLOOKUP(Tabla1[[#This Row],[FECHA]],'SIMIT CON RES'!A:D,3,FALSE),0)</f>
        <v>0</v>
      </c>
      <c r="K191">
        <f>IFERROR(VLOOKUP(Tabla1[[#This Row],[FECHA]],'SIMIT SIN RES'!A:D,4,FALSE),0)</f>
        <v>0</v>
      </c>
      <c r="L191" s="9">
        <f>IFERROR(VLOOKUP(Tabla1[[#This Row],[FECHA]],'SIMIT SIN RES'!A:D,3,FALSE),0)</f>
        <v>0</v>
      </c>
      <c r="M191" s="5">
        <f>IFERROR(VLOOKUP(Tabla1[[#This Row],[FECHA]],'RECAUDOS DE COMPARENDOS'!A:D,4,FALSE),0)</f>
        <v>0</v>
      </c>
      <c r="N191" s="9">
        <f>IFERROR(VLOOKUP(Tabla1[[#This Row],[FECHA]],'RECAUDOS DE COMPARENDOS'!A:D,3,FALSE),0)</f>
        <v>0</v>
      </c>
      <c r="O191" s="5">
        <f>IFERROR(VLOOKUP(Tabla1[[#This Row],[FECHA]],'RECAUDOS DE RESOLUCIONES'!A:D,4,FALSE),0)</f>
        <v>0</v>
      </c>
      <c r="P191" s="9">
        <f>IFERROR(VLOOKUP(Tabla1[[#This Row],[FECHA]],'RECAUDOS DE RESOLUCIONES'!A:D,3,FALSE),0)</f>
        <v>0</v>
      </c>
      <c r="Q19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9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91" s="11">
        <f>IFERROR(VLOOKUP(Tabla1[[#This Row],[FECHA]],'RECAUDOS LOCALES'!A:D,4,FALSE),0)</f>
        <v>1</v>
      </c>
      <c r="T191" s="9">
        <f>IFERROR(VLOOKUP(Tabla1[[#This Row],[FECHA]],'RECAUDOS LOCALES'!A:D,3,FALSE),0)</f>
        <v>101000</v>
      </c>
      <c r="U191" s="11">
        <f>IFERROR(VLOOKUP(Tabla1[[#This Row],[FECHA]],'RECAUDOS EXTERNOS'!A:D,4,FALSE),0)</f>
        <v>0</v>
      </c>
      <c r="V191" s="9">
        <f>IFERROR(VLOOKUP(Tabla1[[#This Row],[FECHA]],'RECAUDOS EXTERNOS'!A:D,3,FALSE),0)</f>
        <v>0</v>
      </c>
    </row>
    <row r="192" spans="1:22" x14ac:dyDescent="0.25">
      <c r="A192" s="1">
        <v>37751</v>
      </c>
      <c r="B192" s="3" t="s">
        <v>5</v>
      </c>
      <c r="C192" s="2">
        <v>37742</v>
      </c>
      <c r="D192" s="5">
        <f>YEAR(Tabla1[[#This Row],[FECHA]])</f>
        <v>2003</v>
      </c>
      <c r="E192" s="5">
        <f>IFERROR(VLOOKUP(Tabla1[[#This Row],[FECHA]],'COMPARENDOS TOTALES'!A:D,4,FALSE),0)</f>
        <v>1</v>
      </c>
      <c r="F192" s="9">
        <f>IFERROR(VLOOKUP(Tabla1[[#This Row],[FECHA]],'COMPARENDOS TOTALES'!A:D,3,FALSE),0)</f>
        <v>166005</v>
      </c>
      <c r="G192" s="5">
        <f>IFERROR(VLOOKUP(Tabla1[[#This Row],[FECHA]],EXONERACIONES!A:D,4,FALSE),0)</f>
        <v>1</v>
      </c>
      <c r="H192" s="9">
        <f>IFERROR(VLOOKUP(Tabla1[[#This Row],[FECHA]],EXONERACIONES!A:D,3,FALSE),0)</f>
        <v>166005</v>
      </c>
      <c r="I192" s="5">
        <f>IFERROR(VLOOKUP(Tabla1[[#This Row],[FECHA]],'SIMIT CON RES'!A:D,4,FALSE),0)</f>
        <v>0</v>
      </c>
      <c r="J192" s="9">
        <f>IFERROR(VLOOKUP(Tabla1[[#This Row],[FECHA]],'SIMIT CON RES'!A:D,3,FALSE),0)</f>
        <v>0</v>
      </c>
      <c r="K192">
        <f>IFERROR(VLOOKUP(Tabla1[[#This Row],[FECHA]],'SIMIT SIN RES'!A:D,4,FALSE),0)</f>
        <v>0</v>
      </c>
      <c r="L192" s="9">
        <f>IFERROR(VLOOKUP(Tabla1[[#This Row],[FECHA]],'SIMIT SIN RES'!A:D,3,FALSE),0)</f>
        <v>0</v>
      </c>
      <c r="M192" s="5">
        <f>IFERROR(VLOOKUP(Tabla1[[#This Row],[FECHA]],'RECAUDOS DE COMPARENDOS'!A:D,4,FALSE),0)</f>
        <v>0</v>
      </c>
      <c r="N192" s="9">
        <f>IFERROR(VLOOKUP(Tabla1[[#This Row],[FECHA]],'RECAUDOS DE COMPARENDOS'!A:D,3,FALSE),0)</f>
        <v>0</v>
      </c>
      <c r="O192" s="5">
        <f>IFERROR(VLOOKUP(Tabla1[[#This Row],[FECHA]],'RECAUDOS DE RESOLUCIONES'!A:D,4,FALSE),0)</f>
        <v>0</v>
      </c>
      <c r="P192" s="9">
        <f>IFERROR(VLOOKUP(Tabla1[[#This Row],[FECHA]],'RECAUDOS DE RESOLUCIONES'!A:D,3,FALSE),0)</f>
        <v>0</v>
      </c>
      <c r="Q19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9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92" s="11">
        <f>IFERROR(VLOOKUP(Tabla1[[#This Row],[FECHA]],'RECAUDOS LOCALES'!A:D,4,FALSE),0)</f>
        <v>0</v>
      </c>
      <c r="T192" s="9">
        <f>IFERROR(VLOOKUP(Tabla1[[#This Row],[FECHA]],'RECAUDOS LOCALES'!A:D,3,FALSE),0)</f>
        <v>0</v>
      </c>
      <c r="U192" s="11">
        <f>IFERROR(VLOOKUP(Tabla1[[#This Row],[FECHA]],'RECAUDOS EXTERNOS'!A:D,4,FALSE),0)</f>
        <v>0</v>
      </c>
      <c r="V192" s="9">
        <f>IFERROR(VLOOKUP(Tabla1[[#This Row],[FECHA]],'RECAUDOS EXTERNOS'!A:D,3,FALSE),0)</f>
        <v>0</v>
      </c>
    </row>
    <row r="193" spans="1:22" x14ac:dyDescent="0.25">
      <c r="A193" s="1">
        <v>37752</v>
      </c>
      <c r="B193" s="3" t="s">
        <v>4</v>
      </c>
      <c r="C193" s="2">
        <v>37742</v>
      </c>
      <c r="D193" s="5">
        <f>YEAR(Tabla1[[#This Row],[FECHA]])</f>
        <v>2003</v>
      </c>
      <c r="E193" s="5">
        <f>IFERROR(VLOOKUP(Tabla1[[#This Row],[FECHA]],'COMPARENDOS TOTALES'!A:D,4,FALSE),0)</f>
        <v>0</v>
      </c>
      <c r="F193" s="9">
        <f>IFERROR(VLOOKUP(Tabla1[[#This Row],[FECHA]],'COMPARENDOS TOTALES'!A:D,3,FALSE),0)</f>
        <v>0</v>
      </c>
      <c r="G193" s="5">
        <f>IFERROR(VLOOKUP(Tabla1[[#This Row],[FECHA]],EXONERACIONES!A:D,4,FALSE),0)</f>
        <v>0</v>
      </c>
      <c r="H193" s="9">
        <f>IFERROR(VLOOKUP(Tabla1[[#This Row],[FECHA]],EXONERACIONES!A:D,3,FALSE),0)</f>
        <v>0</v>
      </c>
      <c r="I193" s="5">
        <f>IFERROR(VLOOKUP(Tabla1[[#This Row],[FECHA]],'SIMIT CON RES'!A:D,4,FALSE),0)</f>
        <v>0</v>
      </c>
      <c r="J193" s="9">
        <f>IFERROR(VLOOKUP(Tabla1[[#This Row],[FECHA]],'SIMIT CON RES'!A:D,3,FALSE),0)</f>
        <v>0</v>
      </c>
      <c r="K193">
        <f>IFERROR(VLOOKUP(Tabla1[[#This Row],[FECHA]],'SIMIT SIN RES'!A:D,4,FALSE),0)</f>
        <v>0</v>
      </c>
      <c r="L193" s="9">
        <f>IFERROR(VLOOKUP(Tabla1[[#This Row],[FECHA]],'SIMIT SIN RES'!A:D,3,FALSE),0)</f>
        <v>0</v>
      </c>
      <c r="M193" s="5">
        <f>IFERROR(VLOOKUP(Tabla1[[#This Row],[FECHA]],'RECAUDOS DE COMPARENDOS'!A:D,4,FALSE),0)</f>
        <v>0</v>
      </c>
      <c r="N193" s="9">
        <f>IFERROR(VLOOKUP(Tabla1[[#This Row],[FECHA]],'RECAUDOS DE COMPARENDOS'!A:D,3,FALSE),0)</f>
        <v>0</v>
      </c>
      <c r="O193" s="5">
        <f>IFERROR(VLOOKUP(Tabla1[[#This Row],[FECHA]],'RECAUDOS DE RESOLUCIONES'!A:D,4,FALSE),0)</f>
        <v>0</v>
      </c>
      <c r="P193" s="9">
        <f>IFERROR(VLOOKUP(Tabla1[[#This Row],[FECHA]],'RECAUDOS DE RESOLUCIONES'!A:D,3,FALSE),0)</f>
        <v>0</v>
      </c>
      <c r="Q19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9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93" s="11">
        <f>IFERROR(VLOOKUP(Tabla1[[#This Row],[FECHA]],'RECAUDOS LOCALES'!A:D,4,FALSE),0)</f>
        <v>0</v>
      </c>
      <c r="T193" s="9">
        <f>IFERROR(VLOOKUP(Tabla1[[#This Row],[FECHA]],'RECAUDOS LOCALES'!A:D,3,FALSE),0)</f>
        <v>0</v>
      </c>
      <c r="U193" s="11">
        <f>IFERROR(VLOOKUP(Tabla1[[#This Row],[FECHA]],'RECAUDOS EXTERNOS'!A:D,4,FALSE),0)</f>
        <v>0</v>
      </c>
      <c r="V193" s="9">
        <f>IFERROR(VLOOKUP(Tabla1[[#This Row],[FECHA]],'RECAUDOS EXTERNOS'!A:D,3,FALSE),0)</f>
        <v>0</v>
      </c>
    </row>
    <row r="194" spans="1:22" x14ac:dyDescent="0.25">
      <c r="A194" s="1">
        <v>37753</v>
      </c>
      <c r="B194" s="3" t="s">
        <v>1</v>
      </c>
      <c r="C194" s="2">
        <v>37742</v>
      </c>
      <c r="D194" s="5">
        <f>YEAR(Tabla1[[#This Row],[FECHA]])</f>
        <v>2003</v>
      </c>
      <c r="E194" s="5">
        <f>IFERROR(VLOOKUP(Tabla1[[#This Row],[FECHA]],'COMPARENDOS TOTALES'!A:D,4,FALSE),0)</f>
        <v>0</v>
      </c>
      <c r="F194" s="9">
        <f>IFERROR(VLOOKUP(Tabla1[[#This Row],[FECHA]],'COMPARENDOS TOTALES'!A:D,3,FALSE),0)</f>
        <v>0</v>
      </c>
      <c r="G194" s="5">
        <f>IFERROR(VLOOKUP(Tabla1[[#This Row],[FECHA]],EXONERACIONES!A:D,4,FALSE),0)</f>
        <v>0</v>
      </c>
      <c r="H194" s="9">
        <f>IFERROR(VLOOKUP(Tabla1[[#This Row],[FECHA]],EXONERACIONES!A:D,3,FALSE),0)</f>
        <v>0</v>
      </c>
      <c r="I194" s="5">
        <f>IFERROR(VLOOKUP(Tabla1[[#This Row],[FECHA]],'SIMIT CON RES'!A:D,4,FALSE),0)</f>
        <v>0</v>
      </c>
      <c r="J194" s="9">
        <f>IFERROR(VLOOKUP(Tabla1[[#This Row],[FECHA]],'SIMIT CON RES'!A:D,3,FALSE),0)</f>
        <v>0</v>
      </c>
      <c r="K194">
        <f>IFERROR(VLOOKUP(Tabla1[[#This Row],[FECHA]],'SIMIT SIN RES'!A:D,4,FALSE),0)</f>
        <v>0</v>
      </c>
      <c r="L194" s="9">
        <f>IFERROR(VLOOKUP(Tabla1[[#This Row],[FECHA]],'SIMIT SIN RES'!A:D,3,FALSE),0)</f>
        <v>0</v>
      </c>
      <c r="M194" s="5">
        <f>IFERROR(VLOOKUP(Tabla1[[#This Row],[FECHA]],'RECAUDOS DE COMPARENDOS'!A:D,4,FALSE),0)</f>
        <v>0</v>
      </c>
      <c r="N194" s="9">
        <f>IFERROR(VLOOKUP(Tabla1[[#This Row],[FECHA]],'RECAUDOS DE COMPARENDOS'!A:D,3,FALSE),0)</f>
        <v>0</v>
      </c>
      <c r="O194" s="5">
        <f>IFERROR(VLOOKUP(Tabla1[[#This Row],[FECHA]],'RECAUDOS DE RESOLUCIONES'!A:D,4,FALSE),0)</f>
        <v>0</v>
      </c>
      <c r="P194" s="9">
        <f>IFERROR(VLOOKUP(Tabla1[[#This Row],[FECHA]],'RECAUDOS DE RESOLUCIONES'!A:D,3,FALSE),0)</f>
        <v>0</v>
      </c>
      <c r="Q19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9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94" s="11">
        <f>IFERROR(VLOOKUP(Tabla1[[#This Row],[FECHA]],'RECAUDOS LOCALES'!A:D,4,FALSE),0)</f>
        <v>0</v>
      </c>
      <c r="T194" s="9">
        <f>IFERROR(VLOOKUP(Tabla1[[#This Row],[FECHA]],'RECAUDOS LOCALES'!A:D,3,FALSE),0)</f>
        <v>0</v>
      </c>
      <c r="U194" s="11">
        <f>IFERROR(VLOOKUP(Tabla1[[#This Row],[FECHA]],'RECAUDOS EXTERNOS'!A:D,4,FALSE),0)</f>
        <v>0</v>
      </c>
      <c r="V194" s="9">
        <f>IFERROR(VLOOKUP(Tabla1[[#This Row],[FECHA]],'RECAUDOS EXTERNOS'!A:D,3,FALSE),0)</f>
        <v>0</v>
      </c>
    </row>
    <row r="195" spans="1:22" x14ac:dyDescent="0.25">
      <c r="A195" s="1">
        <v>37754</v>
      </c>
      <c r="B195" s="3" t="s">
        <v>2</v>
      </c>
      <c r="C195" s="2">
        <v>37742</v>
      </c>
      <c r="D195" s="5">
        <f>YEAR(Tabla1[[#This Row],[FECHA]])</f>
        <v>2003</v>
      </c>
      <c r="E195" s="5">
        <f>IFERROR(VLOOKUP(Tabla1[[#This Row],[FECHA]],'COMPARENDOS TOTALES'!A:D,4,FALSE),0)</f>
        <v>1</v>
      </c>
      <c r="F195" s="9">
        <f>IFERROR(VLOOKUP(Tabla1[[#This Row],[FECHA]],'COMPARENDOS TOTALES'!A:D,3,FALSE),0)</f>
        <v>166000</v>
      </c>
      <c r="G195" s="5">
        <f>IFERROR(VLOOKUP(Tabla1[[#This Row],[FECHA]],EXONERACIONES!A:D,4,FALSE),0)</f>
        <v>0</v>
      </c>
      <c r="H195" s="9">
        <f>IFERROR(VLOOKUP(Tabla1[[#This Row],[FECHA]],EXONERACIONES!A:D,3,FALSE),0)</f>
        <v>0</v>
      </c>
      <c r="I195" s="5">
        <f>IFERROR(VLOOKUP(Tabla1[[#This Row],[FECHA]],'SIMIT CON RES'!A:D,4,FALSE),0)</f>
        <v>0</v>
      </c>
      <c r="J195" s="9">
        <f>IFERROR(VLOOKUP(Tabla1[[#This Row],[FECHA]],'SIMIT CON RES'!A:D,3,FALSE),0)</f>
        <v>0</v>
      </c>
      <c r="K195">
        <f>IFERROR(VLOOKUP(Tabla1[[#This Row],[FECHA]],'SIMIT SIN RES'!A:D,4,FALSE),0)</f>
        <v>0</v>
      </c>
      <c r="L195" s="9">
        <f>IFERROR(VLOOKUP(Tabla1[[#This Row],[FECHA]],'SIMIT SIN RES'!A:D,3,FALSE),0)</f>
        <v>0</v>
      </c>
      <c r="M195" s="5">
        <f>IFERROR(VLOOKUP(Tabla1[[#This Row],[FECHA]],'RECAUDOS DE COMPARENDOS'!A:D,4,FALSE),0)</f>
        <v>0</v>
      </c>
      <c r="N195" s="9">
        <f>IFERROR(VLOOKUP(Tabla1[[#This Row],[FECHA]],'RECAUDOS DE COMPARENDOS'!A:D,3,FALSE),0)</f>
        <v>0</v>
      </c>
      <c r="O195" s="5">
        <f>IFERROR(VLOOKUP(Tabla1[[#This Row],[FECHA]],'RECAUDOS DE RESOLUCIONES'!A:D,4,FALSE),0)</f>
        <v>0</v>
      </c>
      <c r="P195" s="9">
        <f>IFERROR(VLOOKUP(Tabla1[[#This Row],[FECHA]],'RECAUDOS DE RESOLUCIONES'!A:D,3,FALSE),0)</f>
        <v>0</v>
      </c>
      <c r="Q19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195" s="9">
        <f>Tabla1[V. COMPARENDOS]-(Tabla1[V. EXONERACIONES]+Tabla1[[#This Row],[V. SIMIT CON RESOLUCION]]+Tabla1[[#This Row],[V. SIMIT SIN RESOLUCION]]+Tabla1[[#This Row],[V. RECAUDOS COMPARENDOS]]+Tabla1[[#This Row],[V. RECAUDOS RESOLUCIONES]])</f>
        <v>166000</v>
      </c>
      <c r="S195" s="11">
        <f>IFERROR(VLOOKUP(Tabla1[[#This Row],[FECHA]],'RECAUDOS LOCALES'!A:D,4,FALSE),0)</f>
        <v>0</v>
      </c>
      <c r="T195" s="9">
        <f>IFERROR(VLOOKUP(Tabla1[[#This Row],[FECHA]],'RECAUDOS LOCALES'!A:D,3,FALSE),0)</f>
        <v>0</v>
      </c>
      <c r="U195" s="11">
        <f>IFERROR(VLOOKUP(Tabla1[[#This Row],[FECHA]],'RECAUDOS EXTERNOS'!A:D,4,FALSE),0)</f>
        <v>0</v>
      </c>
      <c r="V195" s="9">
        <f>IFERROR(VLOOKUP(Tabla1[[#This Row],[FECHA]],'RECAUDOS EXTERNOS'!A:D,3,FALSE),0)</f>
        <v>0</v>
      </c>
    </row>
    <row r="196" spans="1:22" x14ac:dyDescent="0.25">
      <c r="A196" s="1">
        <v>37755</v>
      </c>
      <c r="B196" s="3" t="s">
        <v>3</v>
      </c>
      <c r="C196" s="2">
        <v>37742</v>
      </c>
      <c r="D196" s="5">
        <f>YEAR(Tabla1[[#This Row],[FECHA]])</f>
        <v>2003</v>
      </c>
      <c r="E196" s="5">
        <f>IFERROR(VLOOKUP(Tabla1[[#This Row],[FECHA]],'COMPARENDOS TOTALES'!A:D,4,FALSE),0)</f>
        <v>0</v>
      </c>
      <c r="F196" s="9">
        <f>IFERROR(VLOOKUP(Tabla1[[#This Row],[FECHA]],'COMPARENDOS TOTALES'!A:D,3,FALSE),0)</f>
        <v>0</v>
      </c>
      <c r="G196" s="5">
        <f>IFERROR(VLOOKUP(Tabla1[[#This Row],[FECHA]],EXONERACIONES!A:D,4,FALSE),0)</f>
        <v>0</v>
      </c>
      <c r="H196" s="9">
        <f>IFERROR(VLOOKUP(Tabla1[[#This Row],[FECHA]],EXONERACIONES!A:D,3,FALSE),0)</f>
        <v>0</v>
      </c>
      <c r="I196" s="5">
        <f>IFERROR(VLOOKUP(Tabla1[[#This Row],[FECHA]],'SIMIT CON RES'!A:D,4,FALSE),0)</f>
        <v>0</v>
      </c>
      <c r="J196" s="9">
        <f>IFERROR(VLOOKUP(Tabla1[[#This Row],[FECHA]],'SIMIT CON RES'!A:D,3,FALSE),0)</f>
        <v>0</v>
      </c>
      <c r="K196">
        <f>IFERROR(VLOOKUP(Tabla1[[#This Row],[FECHA]],'SIMIT SIN RES'!A:D,4,FALSE),0)</f>
        <v>0</v>
      </c>
      <c r="L196" s="9">
        <f>IFERROR(VLOOKUP(Tabla1[[#This Row],[FECHA]],'SIMIT SIN RES'!A:D,3,FALSE),0)</f>
        <v>0</v>
      </c>
      <c r="M196" s="5">
        <f>IFERROR(VLOOKUP(Tabla1[[#This Row],[FECHA]],'RECAUDOS DE COMPARENDOS'!A:D,4,FALSE),0)</f>
        <v>0</v>
      </c>
      <c r="N196" s="9">
        <f>IFERROR(VLOOKUP(Tabla1[[#This Row],[FECHA]],'RECAUDOS DE COMPARENDOS'!A:D,3,FALSE),0)</f>
        <v>0</v>
      </c>
      <c r="O196" s="5">
        <f>IFERROR(VLOOKUP(Tabla1[[#This Row],[FECHA]],'RECAUDOS DE RESOLUCIONES'!A:D,4,FALSE),0)</f>
        <v>0</v>
      </c>
      <c r="P196" s="9">
        <f>IFERROR(VLOOKUP(Tabla1[[#This Row],[FECHA]],'RECAUDOS DE RESOLUCIONES'!A:D,3,FALSE),0)</f>
        <v>0</v>
      </c>
      <c r="Q19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9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96" s="11">
        <f>IFERROR(VLOOKUP(Tabla1[[#This Row],[FECHA]],'RECAUDOS LOCALES'!A:D,4,FALSE),0)</f>
        <v>0</v>
      </c>
      <c r="T196" s="9">
        <f>IFERROR(VLOOKUP(Tabla1[[#This Row],[FECHA]],'RECAUDOS LOCALES'!A:D,3,FALSE),0)</f>
        <v>0</v>
      </c>
      <c r="U196" s="11">
        <f>IFERROR(VLOOKUP(Tabla1[[#This Row],[FECHA]],'RECAUDOS EXTERNOS'!A:D,4,FALSE),0)</f>
        <v>0</v>
      </c>
      <c r="V196" s="9">
        <f>IFERROR(VLOOKUP(Tabla1[[#This Row],[FECHA]],'RECAUDOS EXTERNOS'!A:D,3,FALSE),0)</f>
        <v>0</v>
      </c>
    </row>
    <row r="197" spans="1:22" x14ac:dyDescent="0.25">
      <c r="A197" s="1">
        <v>37756</v>
      </c>
      <c r="B197" s="3" t="s">
        <v>6</v>
      </c>
      <c r="C197" s="2">
        <v>37742</v>
      </c>
      <c r="D197" s="5">
        <f>YEAR(Tabla1[[#This Row],[FECHA]])</f>
        <v>2003</v>
      </c>
      <c r="E197" s="5">
        <f>IFERROR(VLOOKUP(Tabla1[[#This Row],[FECHA]],'COMPARENDOS TOTALES'!A:D,4,FALSE),0)</f>
        <v>0</v>
      </c>
      <c r="F197" s="9">
        <f>IFERROR(VLOOKUP(Tabla1[[#This Row],[FECHA]],'COMPARENDOS TOTALES'!A:D,3,FALSE),0)</f>
        <v>0</v>
      </c>
      <c r="G197" s="5">
        <f>IFERROR(VLOOKUP(Tabla1[[#This Row],[FECHA]],EXONERACIONES!A:D,4,FALSE),0)</f>
        <v>0</v>
      </c>
      <c r="H197" s="9">
        <f>IFERROR(VLOOKUP(Tabla1[[#This Row],[FECHA]],EXONERACIONES!A:D,3,FALSE),0)</f>
        <v>0</v>
      </c>
      <c r="I197" s="5">
        <f>IFERROR(VLOOKUP(Tabla1[[#This Row],[FECHA]],'SIMIT CON RES'!A:D,4,FALSE),0)</f>
        <v>0</v>
      </c>
      <c r="J197" s="9">
        <f>IFERROR(VLOOKUP(Tabla1[[#This Row],[FECHA]],'SIMIT CON RES'!A:D,3,FALSE),0)</f>
        <v>0</v>
      </c>
      <c r="K197">
        <f>IFERROR(VLOOKUP(Tabla1[[#This Row],[FECHA]],'SIMIT SIN RES'!A:D,4,FALSE),0)</f>
        <v>0</v>
      </c>
      <c r="L197" s="9">
        <f>IFERROR(VLOOKUP(Tabla1[[#This Row],[FECHA]],'SIMIT SIN RES'!A:D,3,FALSE),0)</f>
        <v>0</v>
      </c>
      <c r="M197" s="5">
        <f>IFERROR(VLOOKUP(Tabla1[[#This Row],[FECHA]],'RECAUDOS DE COMPARENDOS'!A:D,4,FALSE),0)</f>
        <v>0</v>
      </c>
      <c r="N197" s="9">
        <f>IFERROR(VLOOKUP(Tabla1[[#This Row],[FECHA]],'RECAUDOS DE COMPARENDOS'!A:D,3,FALSE),0)</f>
        <v>0</v>
      </c>
      <c r="O197" s="5">
        <f>IFERROR(VLOOKUP(Tabla1[[#This Row],[FECHA]],'RECAUDOS DE RESOLUCIONES'!A:D,4,FALSE),0)</f>
        <v>0</v>
      </c>
      <c r="P197" s="9">
        <f>IFERROR(VLOOKUP(Tabla1[[#This Row],[FECHA]],'RECAUDOS DE RESOLUCIONES'!A:D,3,FALSE),0)</f>
        <v>0</v>
      </c>
      <c r="Q19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9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97" s="11">
        <f>IFERROR(VLOOKUP(Tabla1[[#This Row],[FECHA]],'RECAUDOS LOCALES'!A:D,4,FALSE),0)</f>
        <v>0</v>
      </c>
      <c r="T197" s="9">
        <f>IFERROR(VLOOKUP(Tabla1[[#This Row],[FECHA]],'RECAUDOS LOCALES'!A:D,3,FALSE),0)</f>
        <v>0</v>
      </c>
      <c r="U197" s="11">
        <f>IFERROR(VLOOKUP(Tabla1[[#This Row],[FECHA]],'RECAUDOS EXTERNOS'!A:D,4,FALSE),0)</f>
        <v>0</v>
      </c>
      <c r="V197" s="9">
        <f>IFERROR(VLOOKUP(Tabla1[[#This Row],[FECHA]],'RECAUDOS EXTERNOS'!A:D,3,FALSE),0)</f>
        <v>0</v>
      </c>
    </row>
    <row r="198" spans="1:22" x14ac:dyDescent="0.25">
      <c r="A198" s="1">
        <v>37757</v>
      </c>
      <c r="B198" s="3" t="s">
        <v>0</v>
      </c>
      <c r="C198" s="2">
        <v>37742</v>
      </c>
      <c r="D198" s="5">
        <f>YEAR(Tabla1[[#This Row],[FECHA]])</f>
        <v>2003</v>
      </c>
      <c r="E198" s="5">
        <f>IFERROR(VLOOKUP(Tabla1[[#This Row],[FECHA]],'COMPARENDOS TOTALES'!A:D,4,FALSE),0)</f>
        <v>0</v>
      </c>
      <c r="F198" s="9">
        <f>IFERROR(VLOOKUP(Tabla1[[#This Row],[FECHA]],'COMPARENDOS TOTALES'!A:D,3,FALSE),0)</f>
        <v>0</v>
      </c>
      <c r="G198" s="5">
        <f>IFERROR(VLOOKUP(Tabla1[[#This Row],[FECHA]],EXONERACIONES!A:D,4,FALSE),0)</f>
        <v>0</v>
      </c>
      <c r="H198" s="9">
        <f>IFERROR(VLOOKUP(Tabla1[[#This Row],[FECHA]],EXONERACIONES!A:D,3,FALSE),0)</f>
        <v>0</v>
      </c>
      <c r="I198" s="5">
        <f>IFERROR(VLOOKUP(Tabla1[[#This Row],[FECHA]],'SIMIT CON RES'!A:D,4,FALSE),0)</f>
        <v>0</v>
      </c>
      <c r="J198" s="9">
        <f>IFERROR(VLOOKUP(Tabla1[[#This Row],[FECHA]],'SIMIT CON RES'!A:D,3,FALSE),0)</f>
        <v>0</v>
      </c>
      <c r="K198">
        <f>IFERROR(VLOOKUP(Tabla1[[#This Row],[FECHA]],'SIMIT SIN RES'!A:D,4,FALSE),0)</f>
        <v>0</v>
      </c>
      <c r="L198" s="9">
        <f>IFERROR(VLOOKUP(Tabla1[[#This Row],[FECHA]],'SIMIT SIN RES'!A:D,3,FALSE),0)</f>
        <v>0</v>
      </c>
      <c r="M198" s="5">
        <f>IFERROR(VLOOKUP(Tabla1[[#This Row],[FECHA]],'RECAUDOS DE COMPARENDOS'!A:D,4,FALSE),0)</f>
        <v>0</v>
      </c>
      <c r="N198" s="9">
        <f>IFERROR(VLOOKUP(Tabla1[[#This Row],[FECHA]],'RECAUDOS DE COMPARENDOS'!A:D,3,FALSE),0)</f>
        <v>0</v>
      </c>
      <c r="O198" s="5">
        <f>IFERROR(VLOOKUP(Tabla1[[#This Row],[FECHA]],'RECAUDOS DE RESOLUCIONES'!A:D,4,FALSE),0)</f>
        <v>0</v>
      </c>
      <c r="P198" s="9">
        <f>IFERROR(VLOOKUP(Tabla1[[#This Row],[FECHA]],'RECAUDOS DE RESOLUCIONES'!A:D,3,FALSE),0)</f>
        <v>0</v>
      </c>
      <c r="Q19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9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98" s="11">
        <f>IFERROR(VLOOKUP(Tabla1[[#This Row],[FECHA]],'RECAUDOS LOCALES'!A:D,4,FALSE),0)</f>
        <v>0</v>
      </c>
      <c r="T198" s="9">
        <f>IFERROR(VLOOKUP(Tabla1[[#This Row],[FECHA]],'RECAUDOS LOCALES'!A:D,3,FALSE),0)</f>
        <v>0</v>
      </c>
      <c r="U198" s="11">
        <f>IFERROR(VLOOKUP(Tabla1[[#This Row],[FECHA]],'RECAUDOS EXTERNOS'!A:D,4,FALSE),0)</f>
        <v>0</v>
      </c>
      <c r="V198" s="9">
        <f>IFERROR(VLOOKUP(Tabla1[[#This Row],[FECHA]],'RECAUDOS EXTERNOS'!A:D,3,FALSE),0)</f>
        <v>0</v>
      </c>
    </row>
    <row r="199" spans="1:22" x14ac:dyDescent="0.25">
      <c r="A199" s="1">
        <v>37758</v>
      </c>
      <c r="B199" s="3" t="s">
        <v>5</v>
      </c>
      <c r="C199" s="2">
        <v>37742</v>
      </c>
      <c r="D199" s="5">
        <f>YEAR(Tabla1[[#This Row],[FECHA]])</f>
        <v>2003</v>
      </c>
      <c r="E199" s="5">
        <f>IFERROR(VLOOKUP(Tabla1[[#This Row],[FECHA]],'COMPARENDOS TOTALES'!A:D,4,FALSE),0)</f>
        <v>0</v>
      </c>
      <c r="F199" s="9">
        <f>IFERROR(VLOOKUP(Tabla1[[#This Row],[FECHA]],'COMPARENDOS TOTALES'!A:D,3,FALSE),0)</f>
        <v>0</v>
      </c>
      <c r="G199" s="5">
        <f>IFERROR(VLOOKUP(Tabla1[[#This Row],[FECHA]],EXONERACIONES!A:D,4,FALSE),0)</f>
        <v>0</v>
      </c>
      <c r="H199" s="9">
        <f>IFERROR(VLOOKUP(Tabla1[[#This Row],[FECHA]],EXONERACIONES!A:D,3,FALSE),0)</f>
        <v>0</v>
      </c>
      <c r="I199" s="5">
        <f>IFERROR(VLOOKUP(Tabla1[[#This Row],[FECHA]],'SIMIT CON RES'!A:D,4,FALSE),0)</f>
        <v>0</v>
      </c>
      <c r="J199" s="9">
        <f>IFERROR(VLOOKUP(Tabla1[[#This Row],[FECHA]],'SIMIT CON RES'!A:D,3,FALSE),0)</f>
        <v>0</v>
      </c>
      <c r="K199">
        <f>IFERROR(VLOOKUP(Tabla1[[#This Row],[FECHA]],'SIMIT SIN RES'!A:D,4,FALSE),0)</f>
        <v>0</v>
      </c>
      <c r="L199" s="9">
        <f>IFERROR(VLOOKUP(Tabla1[[#This Row],[FECHA]],'SIMIT SIN RES'!A:D,3,FALSE),0)</f>
        <v>0</v>
      </c>
      <c r="M199" s="5">
        <f>IFERROR(VLOOKUP(Tabla1[[#This Row],[FECHA]],'RECAUDOS DE COMPARENDOS'!A:D,4,FALSE),0)</f>
        <v>0</v>
      </c>
      <c r="N199" s="9">
        <f>IFERROR(VLOOKUP(Tabla1[[#This Row],[FECHA]],'RECAUDOS DE COMPARENDOS'!A:D,3,FALSE),0)</f>
        <v>0</v>
      </c>
      <c r="O199" s="5">
        <f>IFERROR(VLOOKUP(Tabla1[[#This Row],[FECHA]],'RECAUDOS DE RESOLUCIONES'!A:D,4,FALSE),0)</f>
        <v>0</v>
      </c>
      <c r="P199" s="9">
        <f>IFERROR(VLOOKUP(Tabla1[[#This Row],[FECHA]],'RECAUDOS DE RESOLUCIONES'!A:D,3,FALSE),0)</f>
        <v>0</v>
      </c>
      <c r="Q19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9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99" s="11">
        <f>IFERROR(VLOOKUP(Tabla1[[#This Row],[FECHA]],'RECAUDOS LOCALES'!A:D,4,FALSE),0)</f>
        <v>0</v>
      </c>
      <c r="T199" s="9">
        <f>IFERROR(VLOOKUP(Tabla1[[#This Row],[FECHA]],'RECAUDOS LOCALES'!A:D,3,FALSE),0)</f>
        <v>0</v>
      </c>
      <c r="U199" s="11">
        <f>IFERROR(VLOOKUP(Tabla1[[#This Row],[FECHA]],'RECAUDOS EXTERNOS'!A:D,4,FALSE),0)</f>
        <v>0</v>
      </c>
      <c r="V199" s="9">
        <f>IFERROR(VLOOKUP(Tabla1[[#This Row],[FECHA]],'RECAUDOS EXTERNOS'!A:D,3,FALSE),0)</f>
        <v>0</v>
      </c>
    </row>
    <row r="200" spans="1:22" x14ac:dyDescent="0.25">
      <c r="A200" s="1">
        <v>37759</v>
      </c>
      <c r="B200" s="3" t="s">
        <v>4</v>
      </c>
      <c r="C200" s="2">
        <v>37742</v>
      </c>
      <c r="D200" s="5">
        <f>YEAR(Tabla1[[#This Row],[FECHA]])</f>
        <v>2003</v>
      </c>
      <c r="E200" s="5">
        <f>IFERROR(VLOOKUP(Tabla1[[#This Row],[FECHA]],'COMPARENDOS TOTALES'!A:D,4,FALSE),0)</f>
        <v>0</v>
      </c>
      <c r="F200" s="9">
        <f>IFERROR(VLOOKUP(Tabla1[[#This Row],[FECHA]],'COMPARENDOS TOTALES'!A:D,3,FALSE),0)</f>
        <v>0</v>
      </c>
      <c r="G200" s="5">
        <f>IFERROR(VLOOKUP(Tabla1[[#This Row],[FECHA]],EXONERACIONES!A:D,4,FALSE),0)</f>
        <v>0</v>
      </c>
      <c r="H200" s="9">
        <f>IFERROR(VLOOKUP(Tabla1[[#This Row],[FECHA]],EXONERACIONES!A:D,3,FALSE),0)</f>
        <v>0</v>
      </c>
      <c r="I200" s="5">
        <f>IFERROR(VLOOKUP(Tabla1[[#This Row],[FECHA]],'SIMIT CON RES'!A:D,4,FALSE),0)</f>
        <v>0</v>
      </c>
      <c r="J200" s="9">
        <f>IFERROR(VLOOKUP(Tabla1[[#This Row],[FECHA]],'SIMIT CON RES'!A:D,3,FALSE),0)</f>
        <v>0</v>
      </c>
      <c r="K200">
        <f>IFERROR(VLOOKUP(Tabla1[[#This Row],[FECHA]],'SIMIT SIN RES'!A:D,4,FALSE),0)</f>
        <v>0</v>
      </c>
      <c r="L200" s="9">
        <f>IFERROR(VLOOKUP(Tabla1[[#This Row],[FECHA]],'SIMIT SIN RES'!A:D,3,FALSE),0)</f>
        <v>0</v>
      </c>
      <c r="M200" s="5">
        <f>IFERROR(VLOOKUP(Tabla1[[#This Row],[FECHA]],'RECAUDOS DE COMPARENDOS'!A:D,4,FALSE),0)</f>
        <v>0</v>
      </c>
      <c r="N200" s="9">
        <f>IFERROR(VLOOKUP(Tabla1[[#This Row],[FECHA]],'RECAUDOS DE COMPARENDOS'!A:D,3,FALSE),0)</f>
        <v>0</v>
      </c>
      <c r="O200" s="5">
        <f>IFERROR(VLOOKUP(Tabla1[[#This Row],[FECHA]],'RECAUDOS DE RESOLUCIONES'!A:D,4,FALSE),0)</f>
        <v>0</v>
      </c>
      <c r="P200" s="9">
        <f>IFERROR(VLOOKUP(Tabla1[[#This Row],[FECHA]],'RECAUDOS DE RESOLUCIONES'!A:D,3,FALSE),0)</f>
        <v>0</v>
      </c>
      <c r="Q20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0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00" s="11">
        <f>IFERROR(VLOOKUP(Tabla1[[#This Row],[FECHA]],'RECAUDOS LOCALES'!A:D,4,FALSE),0)</f>
        <v>0</v>
      </c>
      <c r="T200" s="9">
        <f>IFERROR(VLOOKUP(Tabla1[[#This Row],[FECHA]],'RECAUDOS LOCALES'!A:D,3,FALSE),0)</f>
        <v>0</v>
      </c>
      <c r="U200" s="11">
        <f>IFERROR(VLOOKUP(Tabla1[[#This Row],[FECHA]],'RECAUDOS EXTERNOS'!A:D,4,FALSE),0)</f>
        <v>0</v>
      </c>
      <c r="V200" s="9">
        <f>IFERROR(VLOOKUP(Tabla1[[#This Row],[FECHA]],'RECAUDOS EXTERNOS'!A:D,3,FALSE),0)</f>
        <v>0</v>
      </c>
    </row>
    <row r="201" spans="1:22" x14ac:dyDescent="0.25">
      <c r="A201" s="1">
        <v>37760</v>
      </c>
      <c r="B201" s="3" t="s">
        <v>1</v>
      </c>
      <c r="C201" s="2">
        <v>37742</v>
      </c>
      <c r="D201" s="5">
        <f>YEAR(Tabla1[[#This Row],[FECHA]])</f>
        <v>2003</v>
      </c>
      <c r="E201" s="5">
        <f>IFERROR(VLOOKUP(Tabla1[[#This Row],[FECHA]],'COMPARENDOS TOTALES'!A:D,4,FALSE),0)</f>
        <v>0</v>
      </c>
      <c r="F201" s="9">
        <f>IFERROR(VLOOKUP(Tabla1[[#This Row],[FECHA]],'COMPARENDOS TOTALES'!A:D,3,FALSE),0)</f>
        <v>0</v>
      </c>
      <c r="G201" s="5">
        <f>IFERROR(VLOOKUP(Tabla1[[#This Row],[FECHA]],EXONERACIONES!A:D,4,FALSE),0)</f>
        <v>0</v>
      </c>
      <c r="H201" s="9">
        <f>IFERROR(VLOOKUP(Tabla1[[#This Row],[FECHA]],EXONERACIONES!A:D,3,FALSE),0)</f>
        <v>0</v>
      </c>
      <c r="I201" s="5">
        <f>IFERROR(VLOOKUP(Tabla1[[#This Row],[FECHA]],'SIMIT CON RES'!A:D,4,FALSE),0)</f>
        <v>0</v>
      </c>
      <c r="J201" s="9">
        <f>IFERROR(VLOOKUP(Tabla1[[#This Row],[FECHA]],'SIMIT CON RES'!A:D,3,FALSE),0)</f>
        <v>0</v>
      </c>
      <c r="K201">
        <f>IFERROR(VLOOKUP(Tabla1[[#This Row],[FECHA]],'SIMIT SIN RES'!A:D,4,FALSE),0)</f>
        <v>0</v>
      </c>
      <c r="L201" s="9">
        <f>IFERROR(VLOOKUP(Tabla1[[#This Row],[FECHA]],'SIMIT SIN RES'!A:D,3,FALSE),0)</f>
        <v>0</v>
      </c>
      <c r="M201" s="5">
        <f>IFERROR(VLOOKUP(Tabla1[[#This Row],[FECHA]],'RECAUDOS DE COMPARENDOS'!A:D,4,FALSE),0)</f>
        <v>0</v>
      </c>
      <c r="N201" s="9">
        <f>IFERROR(VLOOKUP(Tabla1[[#This Row],[FECHA]],'RECAUDOS DE COMPARENDOS'!A:D,3,FALSE),0)</f>
        <v>0</v>
      </c>
      <c r="O201" s="5">
        <f>IFERROR(VLOOKUP(Tabla1[[#This Row],[FECHA]],'RECAUDOS DE RESOLUCIONES'!A:D,4,FALSE),0)</f>
        <v>0</v>
      </c>
      <c r="P201" s="9">
        <f>IFERROR(VLOOKUP(Tabla1[[#This Row],[FECHA]],'RECAUDOS DE RESOLUCIONES'!A:D,3,FALSE),0)</f>
        <v>0</v>
      </c>
      <c r="Q20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0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01" s="11">
        <f>IFERROR(VLOOKUP(Tabla1[[#This Row],[FECHA]],'RECAUDOS LOCALES'!A:D,4,FALSE),0)</f>
        <v>0</v>
      </c>
      <c r="T201" s="9">
        <f>IFERROR(VLOOKUP(Tabla1[[#This Row],[FECHA]],'RECAUDOS LOCALES'!A:D,3,FALSE),0)</f>
        <v>0</v>
      </c>
      <c r="U201" s="11">
        <f>IFERROR(VLOOKUP(Tabla1[[#This Row],[FECHA]],'RECAUDOS EXTERNOS'!A:D,4,FALSE),0)</f>
        <v>0</v>
      </c>
      <c r="V201" s="9">
        <f>IFERROR(VLOOKUP(Tabla1[[#This Row],[FECHA]],'RECAUDOS EXTERNOS'!A:D,3,FALSE),0)</f>
        <v>0</v>
      </c>
    </row>
    <row r="202" spans="1:22" x14ac:dyDescent="0.25">
      <c r="A202" s="1">
        <v>37761</v>
      </c>
      <c r="B202" s="3" t="s">
        <v>2</v>
      </c>
      <c r="C202" s="2">
        <v>37742</v>
      </c>
      <c r="D202" s="5">
        <f>YEAR(Tabla1[[#This Row],[FECHA]])</f>
        <v>2003</v>
      </c>
      <c r="E202" s="5">
        <f>IFERROR(VLOOKUP(Tabla1[[#This Row],[FECHA]],'COMPARENDOS TOTALES'!A:D,4,FALSE),0)</f>
        <v>0</v>
      </c>
      <c r="F202" s="9">
        <f>IFERROR(VLOOKUP(Tabla1[[#This Row],[FECHA]],'COMPARENDOS TOTALES'!A:D,3,FALSE),0)</f>
        <v>0</v>
      </c>
      <c r="G202" s="5">
        <f>IFERROR(VLOOKUP(Tabla1[[#This Row],[FECHA]],EXONERACIONES!A:D,4,FALSE),0)</f>
        <v>0</v>
      </c>
      <c r="H202" s="9">
        <f>IFERROR(VLOOKUP(Tabla1[[#This Row],[FECHA]],EXONERACIONES!A:D,3,FALSE),0)</f>
        <v>0</v>
      </c>
      <c r="I202" s="5">
        <f>IFERROR(VLOOKUP(Tabla1[[#This Row],[FECHA]],'SIMIT CON RES'!A:D,4,FALSE),0)</f>
        <v>0</v>
      </c>
      <c r="J202" s="9">
        <f>IFERROR(VLOOKUP(Tabla1[[#This Row],[FECHA]],'SIMIT CON RES'!A:D,3,FALSE),0)</f>
        <v>0</v>
      </c>
      <c r="K202">
        <f>IFERROR(VLOOKUP(Tabla1[[#This Row],[FECHA]],'SIMIT SIN RES'!A:D,4,FALSE),0)</f>
        <v>0</v>
      </c>
      <c r="L202" s="9">
        <f>IFERROR(VLOOKUP(Tabla1[[#This Row],[FECHA]],'SIMIT SIN RES'!A:D,3,FALSE),0)</f>
        <v>0</v>
      </c>
      <c r="M202" s="5">
        <f>IFERROR(VLOOKUP(Tabla1[[#This Row],[FECHA]],'RECAUDOS DE COMPARENDOS'!A:D,4,FALSE),0)</f>
        <v>0</v>
      </c>
      <c r="N202" s="9">
        <f>IFERROR(VLOOKUP(Tabla1[[#This Row],[FECHA]],'RECAUDOS DE COMPARENDOS'!A:D,3,FALSE),0)</f>
        <v>0</v>
      </c>
      <c r="O202" s="5">
        <f>IFERROR(VLOOKUP(Tabla1[[#This Row],[FECHA]],'RECAUDOS DE RESOLUCIONES'!A:D,4,FALSE),0)</f>
        <v>0</v>
      </c>
      <c r="P202" s="9">
        <f>IFERROR(VLOOKUP(Tabla1[[#This Row],[FECHA]],'RECAUDOS DE RESOLUCIONES'!A:D,3,FALSE),0)</f>
        <v>0</v>
      </c>
      <c r="Q20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0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02" s="11">
        <f>IFERROR(VLOOKUP(Tabla1[[#This Row],[FECHA]],'RECAUDOS LOCALES'!A:D,4,FALSE),0)</f>
        <v>0</v>
      </c>
      <c r="T202" s="9">
        <f>IFERROR(VLOOKUP(Tabla1[[#This Row],[FECHA]],'RECAUDOS LOCALES'!A:D,3,FALSE),0)</f>
        <v>0</v>
      </c>
      <c r="U202" s="11">
        <f>IFERROR(VLOOKUP(Tabla1[[#This Row],[FECHA]],'RECAUDOS EXTERNOS'!A:D,4,FALSE),0)</f>
        <v>0</v>
      </c>
      <c r="V202" s="9">
        <f>IFERROR(VLOOKUP(Tabla1[[#This Row],[FECHA]],'RECAUDOS EXTERNOS'!A:D,3,FALSE),0)</f>
        <v>0</v>
      </c>
    </row>
    <row r="203" spans="1:22" x14ac:dyDescent="0.25">
      <c r="A203" s="1">
        <v>37762</v>
      </c>
      <c r="B203" s="3" t="s">
        <v>3</v>
      </c>
      <c r="C203" s="2">
        <v>37742</v>
      </c>
      <c r="D203" s="5">
        <f>YEAR(Tabla1[[#This Row],[FECHA]])</f>
        <v>2003</v>
      </c>
      <c r="E203" s="5">
        <f>IFERROR(VLOOKUP(Tabla1[[#This Row],[FECHA]],'COMPARENDOS TOTALES'!A:D,4,FALSE),0)</f>
        <v>0</v>
      </c>
      <c r="F203" s="9">
        <f>IFERROR(VLOOKUP(Tabla1[[#This Row],[FECHA]],'COMPARENDOS TOTALES'!A:D,3,FALSE),0)</f>
        <v>0</v>
      </c>
      <c r="G203" s="5">
        <f>IFERROR(VLOOKUP(Tabla1[[#This Row],[FECHA]],EXONERACIONES!A:D,4,FALSE),0)</f>
        <v>0</v>
      </c>
      <c r="H203" s="9">
        <f>IFERROR(VLOOKUP(Tabla1[[#This Row],[FECHA]],EXONERACIONES!A:D,3,FALSE),0)</f>
        <v>0</v>
      </c>
      <c r="I203" s="5">
        <f>IFERROR(VLOOKUP(Tabla1[[#This Row],[FECHA]],'SIMIT CON RES'!A:D,4,FALSE),0)</f>
        <v>0</v>
      </c>
      <c r="J203" s="9">
        <f>IFERROR(VLOOKUP(Tabla1[[#This Row],[FECHA]],'SIMIT CON RES'!A:D,3,FALSE),0)</f>
        <v>0</v>
      </c>
      <c r="K203">
        <f>IFERROR(VLOOKUP(Tabla1[[#This Row],[FECHA]],'SIMIT SIN RES'!A:D,4,FALSE),0)</f>
        <v>0</v>
      </c>
      <c r="L203" s="9">
        <f>IFERROR(VLOOKUP(Tabla1[[#This Row],[FECHA]],'SIMIT SIN RES'!A:D,3,FALSE),0)</f>
        <v>0</v>
      </c>
      <c r="M203" s="5">
        <f>IFERROR(VLOOKUP(Tabla1[[#This Row],[FECHA]],'RECAUDOS DE COMPARENDOS'!A:D,4,FALSE),0)</f>
        <v>0</v>
      </c>
      <c r="N203" s="9">
        <f>IFERROR(VLOOKUP(Tabla1[[#This Row],[FECHA]],'RECAUDOS DE COMPARENDOS'!A:D,3,FALSE),0)</f>
        <v>0</v>
      </c>
      <c r="O203" s="5">
        <f>IFERROR(VLOOKUP(Tabla1[[#This Row],[FECHA]],'RECAUDOS DE RESOLUCIONES'!A:D,4,FALSE),0)</f>
        <v>0</v>
      </c>
      <c r="P203" s="9">
        <f>IFERROR(VLOOKUP(Tabla1[[#This Row],[FECHA]],'RECAUDOS DE RESOLUCIONES'!A:D,3,FALSE),0)</f>
        <v>0</v>
      </c>
      <c r="Q20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0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03" s="11">
        <f>IFERROR(VLOOKUP(Tabla1[[#This Row],[FECHA]],'RECAUDOS LOCALES'!A:D,4,FALSE),0)</f>
        <v>0</v>
      </c>
      <c r="T203" s="9">
        <f>IFERROR(VLOOKUP(Tabla1[[#This Row],[FECHA]],'RECAUDOS LOCALES'!A:D,3,FALSE),0)</f>
        <v>0</v>
      </c>
      <c r="U203" s="11">
        <f>IFERROR(VLOOKUP(Tabla1[[#This Row],[FECHA]],'RECAUDOS EXTERNOS'!A:D,4,FALSE),0)</f>
        <v>0</v>
      </c>
      <c r="V203" s="9">
        <f>IFERROR(VLOOKUP(Tabla1[[#This Row],[FECHA]],'RECAUDOS EXTERNOS'!A:D,3,FALSE),0)</f>
        <v>0</v>
      </c>
    </row>
    <row r="204" spans="1:22" x14ac:dyDescent="0.25">
      <c r="A204" s="1">
        <v>37763</v>
      </c>
      <c r="B204" s="3" t="s">
        <v>6</v>
      </c>
      <c r="C204" s="2">
        <v>37742</v>
      </c>
      <c r="D204" s="5">
        <f>YEAR(Tabla1[[#This Row],[FECHA]])</f>
        <v>2003</v>
      </c>
      <c r="E204" s="5">
        <f>IFERROR(VLOOKUP(Tabla1[[#This Row],[FECHA]],'COMPARENDOS TOTALES'!A:D,4,FALSE),0)</f>
        <v>0</v>
      </c>
      <c r="F204" s="9">
        <f>IFERROR(VLOOKUP(Tabla1[[#This Row],[FECHA]],'COMPARENDOS TOTALES'!A:D,3,FALSE),0)</f>
        <v>0</v>
      </c>
      <c r="G204" s="5">
        <f>IFERROR(VLOOKUP(Tabla1[[#This Row],[FECHA]],EXONERACIONES!A:D,4,FALSE),0)</f>
        <v>0</v>
      </c>
      <c r="H204" s="9">
        <f>IFERROR(VLOOKUP(Tabla1[[#This Row],[FECHA]],EXONERACIONES!A:D,3,FALSE),0)</f>
        <v>0</v>
      </c>
      <c r="I204" s="5">
        <f>IFERROR(VLOOKUP(Tabla1[[#This Row],[FECHA]],'SIMIT CON RES'!A:D,4,FALSE),0)</f>
        <v>0</v>
      </c>
      <c r="J204" s="9">
        <f>IFERROR(VLOOKUP(Tabla1[[#This Row],[FECHA]],'SIMIT CON RES'!A:D,3,FALSE),0)</f>
        <v>0</v>
      </c>
      <c r="K204">
        <f>IFERROR(VLOOKUP(Tabla1[[#This Row],[FECHA]],'SIMIT SIN RES'!A:D,4,FALSE),0)</f>
        <v>0</v>
      </c>
      <c r="L204" s="9">
        <f>IFERROR(VLOOKUP(Tabla1[[#This Row],[FECHA]],'SIMIT SIN RES'!A:D,3,FALSE),0)</f>
        <v>0</v>
      </c>
      <c r="M204" s="5">
        <f>IFERROR(VLOOKUP(Tabla1[[#This Row],[FECHA]],'RECAUDOS DE COMPARENDOS'!A:D,4,FALSE),0)</f>
        <v>0</v>
      </c>
      <c r="N204" s="9">
        <f>IFERROR(VLOOKUP(Tabla1[[#This Row],[FECHA]],'RECAUDOS DE COMPARENDOS'!A:D,3,FALSE),0)</f>
        <v>0</v>
      </c>
      <c r="O204" s="5">
        <f>IFERROR(VLOOKUP(Tabla1[[#This Row],[FECHA]],'RECAUDOS DE RESOLUCIONES'!A:D,4,FALSE),0)</f>
        <v>0</v>
      </c>
      <c r="P204" s="9">
        <f>IFERROR(VLOOKUP(Tabla1[[#This Row],[FECHA]],'RECAUDOS DE RESOLUCIONES'!A:D,3,FALSE),0)</f>
        <v>0</v>
      </c>
      <c r="Q20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0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04" s="11">
        <f>IFERROR(VLOOKUP(Tabla1[[#This Row],[FECHA]],'RECAUDOS LOCALES'!A:D,4,FALSE),0)</f>
        <v>0</v>
      </c>
      <c r="T204" s="9">
        <f>IFERROR(VLOOKUP(Tabla1[[#This Row],[FECHA]],'RECAUDOS LOCALES'!A:D,3,FALSE),0)</f>
        <v>0</v>
      </c>
      <c r="U204" s="11">
        <f>IFERROR(VLOOKUP(Tabla1[[#This Row],[FECHA]],'RECAUDOS EXTERNOS'!A:D,4,FALSE),0)</f>
        <v>0</v>
      </c>
      <c r="V204" s="9">
        <f>IFERROR(VLOOKUP(Tabla1[[#This Row],[FECHA]],'RECAUDOS EXTERNOS'!A:D,3,FALSE),0)</f>
        <v>0</v>
      </c>
    </row>
    <row r="205" spans="1:22" x14ac:dyDescent="0.25">
      <c r="A205" s="1">
        <v>37764</v>
      </c>
      <c r="B205" s="3" t="s">
        <v>0</v>
      </c>
      <c r="C205" s="2">
        <v>37742</v>
      </c>
      <c r="D205" s="5">
        <f>YEAR(Tabla1[[#This Row],[FECHA]])</f>
        <v>2003</v>
      </c>
      <c r="E205" s="5">
        <f>IFERROR(VLOOKUP(Tabla1[[#This Row],[FECHA]],'COMPARENDOS TOTALES'!A:D,4,FALSE),0)</f>
        <v>0</v>
      </c>
      <c r="F205" s="9">
        <f>IFERROR(VLOOKUP(Tabla1[[#This Row],[FECHA]],'COMPARENDOS TOTALES'!A:D,3,FALSE),0)</f>
        <v>0</v>
      </c>
      <c r="G205" s="5">
        <f>IFERROR(VLOOKUP(Tabla1[[#This Row],[FECHA]],EXONERACIONES!A:D,4,FALSE),0)</f>
        <v>0</v>
      </c>
      <c r="H205" s="9">
        <f>IFERROR(VLOOKUP(Tabla1[[#This Row],[FECHA]],EXONERACIONES!A:D,3,FALSE),0)</f>
        <v>0</v>
      </c>
      <c r="I205" s="5">
        <f>IFERROR(VLOOKUP(Tabla1[[#This Row],[FECHA]],'SIMIT CON RES'!A:D,4,FALSE),0)</f>
        <v>0</v>
      </c>
      <c r="J205" s="9">
        <f>IFERROR(VLOOKUP(Tabla1[[#This Row],[FECHA]],'SIMIT CON RES'!A:D,3,FALSE),0)</f>
        <v>0</v>
      </c>
      <c r="K205">
        <f>IFERROR(VLOOKUP(Tabla1[[#This Row],[FECHA]],'SIMIT SIN RES'!A:D,4,FALSE),0)</f>
        <v>0</v>
      </c>
      <c r="L205" s="9">
        <f>IFERROR(VLOOKUP(Tabla1[[#This Row],[FECHA]],'SIMIT SIN RES'!A:D,3,FALSE),0)</f>
        <v>0</v>
      </c>
      <c r="M205" s="5">
        <f>IFERROR(VLOOKUP(Tabla1[[#This Row],[FECHA]],'RECAUDOS DE COMPARENDOS'!A:D,4,FALSE),0)</f>
        <v>0</v>
      </c>
      <c r="N205" s="9">
        <f>IFERROR(VLOOKUP(Tabla1[[#This Row],[FECHA]],'RECAUDOS DE COMPARENDOS'!A:D,3,FALSE),0)</f>
        <v>0</v>
      </c>
      <c r="O205" s="5">
        <f>IFERROR(VLOOKUP(Tabla1[[#This Row],[FECHA]],'RECAUDOS DE RESOLUCIONES'!A:D,4,FALSE),0)</f>
        <v>0</v>
      </c>
      <c r="P205" s="9">
        <f>IFERROR(VLOOKUP(Tabla1[[#This Row],[FECHA]],'RECAUDOS DE RESOLUCIONES'!A:D,3,FALSE),0)</f>
        <v>0</v>
      </c>
      <c r="Q20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0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05" s="11">
        <f>IFERROR(VLOOKUP(Tabla1[[#This Row],[FECHA]],'RECAUDOS LOCALES'!A:D,4,FALSE),0)</f>
        <v>0</v>
      </c>
      <c r="T205" s="9">
        <f>IFERROR(VLOOKUP(Tabla1[[#This Row],[FECHA]],'RECAUDOS LOCALES'!A:D,3,FALSE),0)</f>
        <v>0</v>
      </c>
      <c r="U205" s="11">
        <f>IFERROR(VLOOKUP(Tabla1[[#This Row],[FECHA]],'RECAUDOS EXTERNOS'!A:D,4,FALSE),0)</f>
        <v>0</v>
      </c>
      <c r="V205" s="9">
        <f>IFERROR(VLOOKUP(Tabla1[[#This Row],[FECHA]],'RECAUDOS EXTERNOS'!A:D,3,FALSE),0)</f>
        <v>0</v>
      </c>
    </row>
    <row r="206" spans="1:22" x14ac:dyDescent="0.25">
      <c r="A206" s="1">
        <v>37765</v>
      </c>
      <c r="B206" s="3" t="s">
        <v>5</v>
      </c>
      <c r="C206" s="2">
        <v>37742</v>
      </c>
      <c r="D206" s="5">
        <f>YEAR(Tabla1[[#This Row],[FECHA]])</f>
        <v>2003</v>
      </c>
      <c r="E206" s="5">
        <f>IFERROR(VLOOKUP(Tabla1[[#This Row],[FECHA]],'COMPARENDOS TOTALES'!A:D,4,FALSE),0)</f>
        <v>0</v>
      </c>
      <c r="F206" s="9">
        <f>IFERROR(VLOOKUP(Tabla1[[#This Row],[FECHA]],'COMPARENDOS TOTALES'!A:D,3,FALSE),0)</f>
        <v>0</v>
      </c>
      <c r="G206" s="5">
        <f>IFERROR(VLOOKUP(Tabla1[[#This Row],[FECHA]],EXONERACIONES!A:D,4,FALSE),0)</f>
        <v>0</v>
      </c>
      <c r="H206" s="9">
        <f>IFERROR(VLOOKUP(Tabla1[[#This Row],[FECHA]],EXONERACIONES!A:D,3,FALSE),0)</f>
        <v>0</v>
      </c>
      <c r="I206" s="5">
        <f>IFERROR(VLOOKUP(Tabla1[[#This Row],[FECHA]],'SIMIT CON RES'!A:D,4,FALSE),0)</f>
        <v>0</v>
      </c>
      <c r="J206" s="9">
        <f>IFERROR(VLOOKUP(Tabla1[[#This Row],[FECHA]],'SIMIT CON RES'!A:D,3,FALSE),0)</f>
        <v>0</v>
      </c>
      <c r="K206">
        <f>IFERROR(VLOOKUP(Tabla1[[#This Row],[FECHA]],'SIMIT SIN RES'!A:D,4,FALSE),0)</f>
        <v>0</v>
      </c>
      <c r="L206" s="9">
        <f>IFERROR(VLOOKUP(Tabla1[[#This Row],[FECHA]],'SIMIT SIN RES'!A:D,3,FALSE),0)</f>
        <v>0</v>
      </c>
      <c r="M206" s="5">
        <f>IFERROR(VLOOKUP(Tabla1[[#This Row],[FECHA]],'RECAUDOS DE COMPARENDOS'!A:D,4,FALSE),0)</f>
        <v>0</v>
      </c>
      <c r="N206" s="9">
        <f>IFERROR(VLOOKUP(Tabla1[[#This Row],[FECHA]],'RECAUDOS DE COMPARENDOS'!A:D,3,FALSE),0)</f>
        <v>0</v>
      </c>
      <c r="O206" s="5">
        <f>IFERROR(VLOOKUP(Tabla1[[#This Row],[FECHA]],'RECAUDOS DE RESOLUCIONES'!A:D,4,FALSE),0)</f>
        <v>0</v>
      </c>
      <c r="P206" s="9">
        <f>IFERROR(VLOOKUP(Tabla1[[#This Row],[FECHA]],'RECAUDOS DE RESOLUCIONES'!A:D,3,FALSE),0)</f>
        <v>0</v>
      </c>
      <c r="Q20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0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06" s="11">
        <f>IFERROR(VLOOKUP(Tabla1[[#This Row],[FECHA]],'RECAUDOS LOCALES'!A:D,4,FALSE),0)</f>
        <v>0</v>
      </c>
      <c r="T206" s="9">
        <f>IFERROR(VLOOKUP(Tabla1[[#This Row],[FECHA]],'RECAUDOS LOCALES'!A:D,3,FALSE),0)</f>
        <v>0</v>
      </c>
      <c r="U206" s="11">
        <f>IFERROR(VLOOKUP(Tabla1[[#This Row],[FECHA]],'RECAUDOS EXTERNOS'!A:D,4,FALSE),0)</f>
        <v>0</v>
      </c>
      <c r="V206" s="9">
        <f>IFERROR(VLOOKUP(Tabla1[[#This Row],[FECHA]],'RECAUDOS EXTERNOS'!A:D,3,FALSE),0)</f>
        <v>0</v>
      </c>
    </row>
    <row r="207" spans="1:22" x14ac:dyDescent="0.25">
      <c r="A207" s="1">
        <v>37766</v>
      </c>
      <c r="B207" s="3" t="s">
        <v>4</v>
      </c>
      <c r="C207" s="2">
        <v>37742</v>
      </c>
      <c r="D207" s="5">
        <f>YEAR(Tabla1[[#This Row],[FECHA]])</f>
        <v>2003</v>
      </c>
      <c r="E207" s="5">
        <f>IFERROR(VLOOKUP(Tabla1[[#This Row],[FECHA]],'COMPARENDOS TOTALES'!A:D,4,FALSE),0)</f>
        <v>0</v>
      </c>
      <c r="F207" s="9">
        <f>IFERROR(VLOOKUP(Tabla1[[#This Row],[FECHA]],'COMPARENDOS TOTALES'!A:D,3,FALSE),0)</f>
        <v>0</v>
      </c>
      <c r="G207" s="5">
        <f>IFERROR(VLOOKUP(Tabla1[[#This Row],[FECHA]],EXONERACIONES!A:D,4,FALSE),0)</f>
        <v>0</v>
      </c>
      <c r="H207" s="9">
        <f>IFERROR(VLOOKUP(Tabla1[[#This Row],[FECHA]],EXONERACIONES!A:D,3,FALSE),0)</f>
        <v>0</v>
      </c>
      <c r="I207" s="5">
        <f>IFERROR(VLOOKUP(Tabla1[[#This Row],[FECHA]],'SIMIT CON RES'!A:D,4,FALSE),0)</f>
        <v>0</v>
      </c>
      <c r="J207" s="9">
        <f>IFERROR(VLOOKUP(Tabla1[[#This Row],[FECHA]],'SIMIT CON RES'!A:D,3,FALSE),0)</f>
        <v>0</v>
      </c>
      <c r="K207">
        <f>IFERROR(VLOOKUP(Tabla1[[#This Row],[FECHA]],'SIMIT SIN RES'!A:D,4,FALSE),0)</f>
        <v>0</v>
      </c>
      <c r="L207" s="9">
        <f>IFERROR(VLOOKUP(Tabla1[[#This Row],[FECHA]],'SIMIT SIN RES'!A:D,3,FALSE),0)</f>
        <v>0</v>
      </c>
      <c r="M207" s="5">
        <f>IFERROR(VLOOKUP(Tabla1[[#This Row],[FECHA]],'RECAUDOS DE COMPARENDOS'!A:D,4,FALSE),0)</f>
        <v>0</v>
      </c>
      <c r="N207" s="9">
        <f>IFERROR(VLOOKUP(Tabla1[[#This Row],[FECHA]],'RECAUDOS DE COMPARENDOS'!A:D,3,FALSE),0)</f>
        <v>0</v>
      </c>
      <c r="O207" s="5">
        <f>IFERROR(VLOOKUP(Tabla1[[#This Row],[FECHA]],'RECAUDOS DE RESOLUCIONES'!A:D,4,FALSE),0)</f>
        <v>0</v>
      </c>
      <c r="P207" s="9">
        <f>IFERROR(VLOOKUP(Tabla1[[#This Row],[FECHA]],'RECAUDOS DE RESOLUCIONES'!A:D,3,FALSE),0)</f>
        <v>0</v>
      </c>
      <c r="Q20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0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07" s="11">
        <f>IFERROR(VLOOKUP(Tabla1[[#This Row],[FECHA]],'RECAUDOS LOCALES'!A:D,4,FALSE),0)</f>
        <v>0</v>
      </c>
      <c r="T207" s="9">
        <f>IFERROR(VLOOKUP(Tabla1[[#This Row],[FECHA]],'RECAUDOS LOCALES'!A:D,3,FALSE),0)</f>
        <v>0</v>
      </c>
      <c r="U207" s="11">
        <f>IFERROR(VLOOKUP(Tabla1[[#This Row],[FECHA]],'RECAUDOS EXTERNOS'!A:D,4,FALSE),0)</f>
        <v>0</v>
      </c>
      <c r="V207" s="9">
        <f>IFERROR(VLOOKUP(Tabla1[[#This Row],[FECHA]],'RECAUDOS EXTERNOS'!A:D,3,FALSE),0)</f>
        <v>0</v>
      </c>
    </row>
    <row r="208" spans="1:22" x14ac:dyDescent="0.25">
      <c r="A208" s="1">
        <v>37767</v>
      </c>
      <c r="B208" s="3" t="s">
        <v>1</v>
      </c>
      <c r="C208" s="2">
        <v>37742</v>
      </c>
      <c r="D208" s="5">
        <f>YEAR(Tabla1[[#This Row],[FECHA]])</f>
        <v>2003</v>
      </c>
      <c r="E208" s="5">
        <f>IFERROR(VLOOKUP(Tabla1[[#This Row],[FECHA]],'COMPARENDOS TOTALES'!A:D,4,FALSE),0)</f>
        <v>0</v>
      </c>
      <c r="F208" s="9">
        <f>IFERROR(VLOOKUP(Tabla1[[#This Row],[FECHA]],'COMPARENDOS TOTALES'!A:D,3,FALSE),0)</f>
        <v>0</v>
      </c>
      <c r="G208" s="5">
        <f>IFERROR(VLOOKUP(Tabla1[[#This Row],[FECHA]],EXONERACIONES!A:D,4,FALSE),0)</f>
        <v>0</v>
      </c>
      <c r="H208" s="9">
        <f>IFERROR(VLOOKUP(Tabla1[[#This Row],[FECHA]],EXONERACIONES!A:D,3,FALSE),0)</f>
        <v>0</v>
      </c>
      <c r="I208" s="5">
        <f>IFERROR(VLOOKUP(Tabla1[[#This Row],[FECHA]],'SIMIT CON RES'!A:D,4,FALSE),0)</f>
        <v>0</v>
      </c>
      <c r="J208" s="9">
        <f>IFERROR(VLOOKUP(Tabla1[[#This Row],[FECHA]],'SIMIT CON RES'!A:D,3,FALSE),0)</f>
        <v>0</v>
      </c>
      <c r="K208">
        <f>IFERROR(VLOOKUP(Tabla1[[#This Row],[FECHA]],'SIMIT SIN RES'!A:D,4,FALSE),0)</f>
        <v>0</v>
      </c>
      <c r="L208" s="9">
        <f>IFERROR(VLOOKUP(Tabla1[[#This Row],[FECHA]],'SIMIT SIN RES'!A:D,3,FALSE),0)</f>
        <v>0</v>
      </c>
      <c r="M208" s="5">
        <f>IFERROR(VLOOKUP(Tabla1[[#This Row],[FECHA]],'RECAUDOS DE COMPARENDOS'!A:D,4,FALSE),0)</f>
        <v>0</v>
      </c>
      <c r="N208" s="9">
        <f>IFERROR(VLOOKUP(Tabla1[[#This Row],[FECHA]],'RECAUDOS DE COMPARENDOS'!A:D,3,FALSE),0)</f>
        <v>0</v>
      </c>
      <c r="O208" s="5">
        <f>IFERROR(VLOOKUP(Tabla1[[#This Row],[FECHA]],'RECAUDOS DE RESOLUCIONES'!A:D,4,FALSE),0)</f>
        <v>0</v>
      </c>
      <c r="P208" s="9">
        <f>IFERROR(VLOOKUP(Tabla1[[#This Row],[FECHA]],'RECAUDOS DE RESOLUCIONES'!A:D,3,FALSE),0)</f>
        <v>0</v>
      </c>
      <c r="Q20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0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08" s="11">
        <f>IFERROR(VLOOKUP(Tabla1[[#This Row],[FECHA]],'RECAUDOS LOCALES'!A:D,4,FALSE),0)</f>
        <v>0</v>
      </c>
      <c r="T208" s="9">
        <f>IFERROR(VLOOKUP(Tabla1[[#This Row],[FECHA]],'RECAUDOS LOCALES'!A:D,3,FALSE),0)</f>
        <v>0</v>
      </c>
      <c r="U208" s="11">
        <f>IFERROR(VLOOKUP(Tabla1[[#This Row],[FECHA]],'RECAUDOS EXTERNOS'!A:D,4,FALSE),0)</f>
        <v>0</v>
      </c>
      <c r="V208" s="9">
        <f>IFERROR(VLOOKUP(Tabla1[[#This Row],[FECHA]],'RECAUDOS EXTERNOS'!A:D,3,FALSE),0)</f>
        <v>0</v>
      </c>
    </row>
    <row r="209" spans="1:22" x14ac:dyDescent="0.25">
      <c r="A209" s="1">
        <v>37768</v>
      </c>
      <c r="B209" s="3" t="s">
        <v>2</v>
      </c>
      <c r="C209" s="2">
        <v>37742</v>
      </c>
      <c r="D209" s="5">
        <f>YEAR(Tabla1[[#This Row],[FECHA]])</f>
        <v>2003</v>
      </c>
      <c r="E209" s="5">
        <f>IFERROR(VLOOKUP(Tabla1[[#This Row],[FECHA]],'COMPARENDOS TOTALES'!A:D,4,FALSE),0)</f>
        <v>0</v>
      </c>
      <c r="F209" s="9">
        <f>IFERROR(VLOOKUP(Tabla1[[#This Row],[FECHA]],'COMPARENDOS TOTALES'!A:D,3,FALSE),0)</f>
        <v>0</v>
      </c>
      <c r="G209" s="5">
        <f>IFERROR(VLOOKUP(Tabla1[[#This Row],[FECHA]],EXONERACIONES!A:D,4,FALSE),0)</f>
        <v>0</v>
      </c>
      <c r="H209" s="9">
        <f>IFERROR(VLOOKUP(Tabla1[[#This Row],[FECHA]],EXONERACIONES!A:D,3,FALSE),0)</f>
        <v>0</v>
      </c>
      <c r="I209" s="5">
        <f>IFERROR(VLOOKUP(Tabla1[[#This Row],[FECHA]],'SIMIT CON RES'!A:D,4,FALSE),0)</f>
        <v>0</v>
      </c>
      <c r="J209" s="9">
        <f>IFERROR(VLOOKUP(Tabla1[[#This Row],[FECHA]],'SIMIT CON RES'!A:D,3,FALSE),0)</f>
        <v>0</v>
      </c>
      <c r="K209">
        <f>IFERROR(VLOOKUP(Tabla1[[#This Row],[FECHA]],'SIMIT SIN RES'!A:D,4,FALSE),0)</f>
        <v>0</v>
      </c>
      <c r="L209" s="9">
        <f>IFERROR(VLOOKUP(Tabla1[[#This Row],[FECHA]],'SIMIT SIN RES'!A:D,3,FALSE),0)</f>
        <v>0</v>
      </c>
      <c r="M209" s="5">
        <f>IFERROR(VLOOKUP(Tabla1[[#This Row],[FECHA]],'RECAUDOS DE COMPARENDOS'!A:D,4,FALSE),0)</f>
        <v>0</v>
      </c>
      <c r="N209" s="9">
        <f>IFERROR(VLOOKUP(Tabla1[[#This Row],[FECHA]],'RECAUDOS DE COMPARENDOS'!A:D,3,FALSE),0)</f>
        <v>0</v>
      </c>
      <c r="O209" s="5">
        <f>IFERROR(VLOOKUP(Tabla1[[#This Row],[FECHA]],'RECAUDOS DE RESOLUCIONES'!A:D,4,FALSE),0)</f>
        <v>0</v>
      </c>
      <c r="P209" s="9">
        <f>IFERROR(VLOOKUP(Tabla1[[#This Row],[FECHA]],'RECAUDOS DE RESOLUCIONES'!A:D,3,FALSE),0)</f>
        <v>0</v>
      </c>
      <c r="Q20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0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09" s="11">
        <f>IFERROR(VLOOKUP(Tabla1[[#This Row],[FECHA]],'RECAUDOS LOCALES'!A:D,4,FALSE),0)</f>
        <v>0</v>
      </c>
      <c r="T209" s="9">
        <f>IFERROR(VLOOKUP(Tabla1[[#This Row],[FECHA]],'RECAUDOS LOCALES'!A:D,3,FALSE),0)</f>
        <v>0</v>
      </c>
      <c r="U209" s="11">
        <f>IFERROR(VLOOKUP(Tabla1[[#This Row],[FECHA]],'RECAUDOS EXTERNOS'!A:D,4,FALSE),0)</f>
        <v>0</v>
      </c>
      <c r="V209" s="9">
        <f>IFERROR(VLOOKUP(Tabla1[[#This Row],[FECHA]],'RECAUDOS EXTERNOS'!A:D,3,FALSE),0)</f>
        <v>0</v>
      </c>
    </row>
    <row r="210" spans="1:22" x14ac:dyDescent="0.25">
      <c r="A210" s="1">
        <v>37769</v>
      </c>
      <c r="B210" s="3" t="s">
        <v>3</v>
      </c>
      <c r="C210" s="2">
        <v>37742</v>
      </c>
      <c r="D210" s="5">
        <f>YEAR(Tabla1[[#This Row],[FECHA]])</f>
        <v>2003</v>
      </c>
      <c r="E210" s="5">
        <f>IFERROR(VLOOKUP(Tabla1[[#This Row],[FECHA]],'COMPARENDOS TOTALES'!A:D,4,FALSE),0)</f>
        <v>0</v>
      </c>
      <c r="F210" s="9">
        <f>IFERROR(VLOOKUP(Tabla1[[#This Row],[FECHA]],'COMPARENDOS TOTALES'!A:D,3,FALSE),0)</f>
        <v>0</v>
      </c>
      <c r="G210" s="5">
        <f>IFERROR(VLOOKUP(Tabla1[[#This Row],[FECHA]],EXONERACIONES!A:D,4,FALSE),0)</f>
        <v>0</v>
      </c>
      <c r="H210" s="9">
        <f>IFERROR(VLOOKUP(Tabla1[[#This Row],[FECHA]],EXONERACIONES!A:D,3,FALSE),0)</f>
        <v>0</v>
      </c>
      <c r="I210" s="5">
        <f>IFERROR(VLOOKUP(Tabla1[[#This Row],[FECHA]],'SIMIT CON RES'!A:D,4,FALSE),0)</f>
        <v>0</v>
      </c>
      <c r="J210" s="9">
        <f>IFERROR(VLOOKUP(Tabla1[[#This Row],[FECHA]],'SIMIT CON RES'!A:D,3,FALSE),0)</f>
        <v>0</v>
      </c>
      <c r="K210">
        <f>IFERROR(VLOOKUP(Tabla1[[#This Row],[FECHA]],'SIMIT SIN RES'!A:D,4,FALSE),0)</f>
        <v>0</v>
      </c>
      <c r="L210" s="9">
        <f>IFERROR(VLOOKUP(Tabla1[[#This Row],[FECHA]],'SIMIT SIN RES'!A:D,3,FALSE),0)</f>
        <v>0</v>
      </c>
      <c r="M210" s="5">
        <f>IFERROR(VLOOKUP(Tabla1[[#This Row],[FECHA]],'RECAUDOS DE COMPARENDOS'!A:D,4,FALSE),0)</f>
        <v>0</v>
      </c>
      <c r="N210" s="9">
        <f>IFERROR(VLOOKUP(Tabla1[[#This Row],[FECHA]],'RECAUDOS DE COMPARENDOS'!A:D,3,FALSE),0)</f>
        <v>0</v>
      </c>
      <c r="O210" s="5">
        <f>IFERROR(VLOOKUP(Tabla1[[#This Row],[FECHA]],'RECAUDOS DE RESOLUCIONES'!A:D,4,FALSE),0)</f>
        <v>0</v>
      </c>
      <c r="P210" s="9">
        <f>IFERROR(VLOOKUP(Tabla1[[#This Row],[FECHA]],'RECAUDOS DE RESOLUCIONES'!A:D,3,FALSE),0)</f>
        <v>0</v>
      </c>
      <c r="Q21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1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10" s="11">
        <f>IFERROR(VLOOKUP(Tabla1[[#This Row],[FECHA]],'RECAUDOS LOCALES'!A:D,4,FALSE),0)</f>
        <v>0</v>
      </c>
      <c r="T210" s="9">
        <f>IFERROR(VLOOKUP(Tabla1[[#This Row],[FECHA]],'RECAUDOS LOCALES'!A:D,3,FALSE),0)</f>
        <v>0</v>
      </c>
      <c r="U210" s="11">
        <f>IFERROR(VLOOKUP(Tabla1[[#This Row],[FECHA]],'RECAUDOS EXTERNOS'!A:D,4,FALSE),0)</f>
        <v>0</v>
      </c>
      <c r="V210" s="9">
        <f>IFERROR(VLOOKUP(Tabla1[[#This Row],[FECHA]],'RECAUDOS EXTERNOS'!A:D,3,FALSE),0)</f>
        <v>0</v>
      </c>
    </row>
    <row r="211" spans="1:22" x14ac:dyDescent="0.25">
      <c r="A211" s="1">
        <v>37770</v>
      </c>
      <c r="B211" s="3" t="s">
        <v>6</v>
      </c>
      <c r="C211" s="2">
        <v>37742</v>
      </c>
      <c r="D211" s="5">
        <f>YEAR(Tabla1[[#This Row],[FECHA]])</f>
        <v>2003</v>
      </c>
      <c r="E211" s="5">
        <f>IFERROR(VLOOKUP(Tabla1[[#This Row],[FECHA]],'COMPARENDOS TOTALES'!A:D,4,FALSE),0)</f>
        <v>0</v>
      </c>
      <c r="F211" s="9">
        <f>IFERROR(VLOOKUP(Tabla1[[#This Row],[FECHA]],'COMPARENDOS TOTALES'!A:D,3,FALSE),0)</f>
        <v>0</v>
      </c>
      <c r="G211" s="5">
        <f>IFERROR(VLOOKUP(Tabla1[[#This Row],[FECHA]],EXONERACIONES!A:D,4,FALSE),0)</f>
        <v>0</v>
      </c>
      <c r="H211" s="9">
        <f>IFERROR(VLOOKUP(Tabla1[[#This Row],[FECHA]],EXONERACIONES!A:D,3,FALSE),0)</f>
        <v>0</v>
      </c>
      <c r="I211" s="5">
        <f>IFERROR(VLOOKUP(Tabla1[[#This Row],[FECHA]],'SIMIT CON RES'!A:D,4,FALSE),0)</f>
        <v>0</v>
      </c>
      <c r="J211" s="9">
        <f>IFERROR(VLOOKUP(Tabla1[[#This Row],[FECHA]],'SIMIT CON RES'!A:D,3,FALSE),0)</f>
        <v>0</v>
      </c>
      <c r="K211">
        <f>IFERROR(VLOOKUP(Tabla1[[#This Row],[FECHA]],'SIMIT SIN RES'!A:D,4,FALSE),0)</f>
        <v>0</v>
      </c>
      <c r="L211" s="9">
        <f>IFERROR(VLOOKUP(Tabla1[[#This Row],[FECHA]],'SIMIT SIN RES'!A:D,3,FALSE),0)</f>
        <v>0</v>
      </c>
      <c r="M211" s="5">
        <f>IFERROR(VLOOKUP(Tabla1[[#This Row],[FECHA]],'RECAUDOS DE COMPARENDOS'!A:D,4,FALSE),0)</f>
        <v>0</v>
      </c>
      <c r="N211" s="9">
        <f>IFERROR(VLOOKUP(Tabla1[[#This Row],[FECHA]],'RECAUDOS DE COMPARENDOS'!A:D,3,FALSE),0)</f>
        <v>0</v>
      </c>
      <c r="O211" s="5">
        <f>IFERROR(VLOOKUP(Tabla1[[#This Row],[FECHA]],'RECAUDOS DE RESOLUCIONES'!A:D,4,FALSE),0)</f>
        <v>0</v>
      </c>
      <c r="P211" s="9">
        <f>IFERROR(VLOOKUP(Tabla1[[#This Row],[FECHA]],'RECAUDOS DE RESOLUCIONES'!A:D,3,FALSE),0)</f>
        <v>0</v>
      </c>
      <c r="Q21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1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11" s="11">
        <f>IFERROR(VLOOKUP(Tabla1[[#This Row],[FECHA]],'RECAUDOS LOCALES'!A:D,4,FALSE),0)</f>
        <v>0</v>
      </c>
      <c r="T211" s="9">
        <f>IFERROR(VLOOKUP(Tabla1[[#This Row],[FECHA]],'RECAUDOS LOCALES'!A:D,3,FALSE),0)</f>
        <v>0</v>
      </c>
      <c r="U211" s="11">
        <f>IFERROR(VLOOKUP(Tabla1[[#This Row],[FECHA]],'RECAUDOS EXTERNOS'!A:D,4,FALSE),0)</f>
        <v>0</v>
      </c>
      <c r="V211" s="9">
        <f>IFERROR(VLOOKUP(Tabla1[[#This Row],[FECHA]],'RECAUDOS EXTERNOS'!A:D,3,FALSE),0)</f>
        <v>0</v>
      </c>
    </row>
    <row r="212" spans="1:22" x14ac:dyDescent="0.25">
      <c r="A212" s="1">
        <v>37771</v>
      </c>
      <c r="B212" s="3" t="s">
        <v>0</v>
      </c>
      <c r="C212" s="2">
        <v>37742</v>
      </c>
      <c r="D212" s="5">
        <f>YEAR(Tabla1[[#This Row],[FECHA]])</f>
        <v>2003</v>
      </c>
      <c r="E212" s="5">
        <f>IFERROR(VLOOKUP(Tabla1[[#This Row],[FECHA]],'COMPARENDOS TOTALES'!A:D,4,FALSE),0)</f>
        <v>0</v>
      </c>
      <c r="F212" s="9">
        <f>IFERROR(VLOOKUP(Tabla1[[#This Row],[FECHA]],'COMPARENDOS TOTALES'!A:D,3,FALSE),0)</f>
        <v>0</v>
      </c>
      <c r="G212" s="5">
        <f>IFERROR(VLOOKUP(Tabla1[[#This Row],[FECHA]],EXONERACIONES!A:D,4,FALSE),0)</f>
        <v>0</v>
      </c>
      <c r="H212" s="9">
        <f>IFERROR(VLOOKUP(Tabla1[[#This Row],[FECHA]],EXONERACIONES!A:D,3,FALSE),0)</f>
        <v>0</v>
      </c>
      <c r="I212" s="5">
        <f>IFERROR(VLOOKUP(Tabla1[[#This Row],[FECHA]],'SIMIT CON RES'!A:D,4,FALSE),0)</f>
        <v>0</v>
      </c>
      <c r="J212" s="9">
        <f>IFERROR(VLOOKUP(Tabla1[[#This Row],[FECHA]],'SIMIT CON RES'!A:D,3,FALSE),0)</f>
        <v>0</v>
      </c>
      <c r="K212">
        <f>IFERROR(VLOOKUP(Tabla1[[#This Row],[FECHA]],'SIMIT SIN RES'!A:D,4,FALSE),0)</f>
        <v>0</v>
      </c>
      <c r="L212" s="9">
        <f>IFERROR(VLOOKUP(Tabla1[[#This Row],[FECHA]],'SIMIT SIN RES'!A:D,3,FALSE),0)</f>
        <v>0</v>
      </c>
      <c r="M212" s="5">
        <f>IFERROR(VLOOKUP(Tabla1[[#This Row],[FECHA]],'RECAUDOS DE COMPARENDOS'!A:D,4,FALSE),0)</f>
        <v>0</v>
      </c>
      <c r="N212" s="9">
        <f>IFERROR(VLOOKUP(Tabla1[[#This Row],[FECHA]],'RECAUDOS DE COMPARENDOS'!A:D,3,FALSE),0)</f>
        <v>0</v>
      </c>
      <c r="O212" s="5">
        <f>IFERROR(VLOOKUP(Tabla1[[#This Row],[FECHA]],'RECAUDOS DE RESOLUCIONES'!A:D,4,FALSE),0)</f>
        <v>0</v>
      </c>
      <c r="P212" s="9">
        <f>IFERROR(VLOOKUP(Tabla1[[#This Row],[FECHA]],'RECAUDOS DE RESOLUCIONES'!A:D,3,FALSE),0)</f>
        <v>0</v>
      </c>
      <c r="Q21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1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12" s="11">
        <f>IFERROR(VLOOKUP(Tabla1[[#This Row],[FECHA]],'RECAUDOS LOCALES'!A:D,4,FALSE),0)</f>
        <v>0</v>
      </c>
      <c r="T212" s="9">
        <f>IFERROR(VLOOKUP(Tabla1[[#This Row],[FECHA]],'RECAUDOS LOCALES'!A:D,3,FALSE),0)</f>
        <v>0</v>
      </c>
      <c r="U212" s="11">
        <f>IFERROR(VLOOKUP(Tabla1[[#This Row],[FECHA]],'RECAUDOS EXTERNOS'!A:D,4,FALSE),0)</f>
        <v>0</v>
      </c>
      <c r="V212" s="9">
        <f>IFERROR(VLOOKUP(Tabla1[[#This Row],[FECHA]],'RECAUDOS EXTERNOS'!A:D,3,FALSE),0)</f>
        <v>0</v>
      </c>
    </row>
    <row r="213" spans="1:22" x14ac:dyDescent="0.25">
      <c r="A213" s="1">
        <v>37772</v>
      </c>
      <c r="B213" s="3" t="s">
        <v>5</v>
      </c>
      <c r="C213" s="2">
        <v>37742</v>
      </c>
      <c r="D213" s="5">
        <f>YEAR(Tabla1[[#This Row],[FECHA]])</f>
        <v>2003</v>
      </c>
      <c r="E213" s="5">
        <f>IFERROR(VLOOKUP(Tabla1[[#This Row],[FECHA]],'COMPARENDOS TOTALES'!A:D,4,FALSE),0)</f>
        <v>0</v>
      </c>
      <c r="F213" s="9">
        <f>IFERROR(VLOOKUP(Tabla1[[#This Row],[FECHA]],'COMPARENDOS TOTALES'!A:D,3,FALSE),0)</f>
        <v>0</v>
      </c>
      <c r="G213" s="5">
        <f>IFERROR(VLOOKUP(Tabla1[[#This Row],[FECHA]],EXONERACIONES!A:D,4,FALSE),0)</f>
        <v>0</v>
      </c>
      <c r="H213" s="9">
        <f>IFERROR(VLOOKUP(Tabla1[[#This Row],[FECHA]],EXONERACIONES!A:D,3,FALSE),0)</f>
        <v>0</v>
      </c>
      <c r="I213" s="5">
        <f>IFERROR(VLOOKUP(Tabla1[[#This Row],[FECHA]],'SIMIT CON RES'!A:D,4,FALSE),0)</f>
        <v>0</v>
      </c>
      <c r="J213" s="9">
        <f>IFERROR(VLOOKUP(Tabla1[[#This Row],[FECHA]],'SIMIT CON RES'!A:D,3,FALSE),0)</f>
        <v>0</v>
      </c>
      <c r="K213">
        <f>IFERROR(VLOOKUP(Tabla1[[#This Row],[FECHA]],'SIMIT SIN RES'!A:D,4,FALSE),0)</f>
        <v>0</v>
      </c>
      <c r="L213" s="9">
        <f>IFERROR(VLOOKUP(Tabla1[[#This Row],[FECHA]],'SIMIT SIN RES'!A:D,3,FALSE),0)</f>
        <v>0</v>
      </c>
      <c r="M213" s="5">
        <f>IFERROR(VLOOKUP(Tabla1[[#This Row],[FECHA]],'RECAUDOS DE COMPARENDOS'!A:D,4,FALSE),0)</f>
        <v>0</v>
      </c>
      <c r="N213" s="9">
        <f>IFERROR(VLOOKUP(Tabla1[[#This Row],[FECHA]],'RECAUDOS DE COMPARENDOS'!A:D,3,FALSE),0)</f>
        <v>0</v>
      </c>
      <c r="O213" s="5">
        <f>IFERROR(VLOOKUP(Tabla1[[#This Row],[FECHA]],'RECAUDOS DE RESOLUCIONES'!A:D,4,FALSE),0)</f>
        <v>0</v>
      </c>
      <c r="P213" s="9">
        <f>IFERROR(VLOOKUP(Tabla1[[#This Row],[FECHA]],'RECAUDOS DE RESOLUCIONES'!A:D,3,FALSE),0)</f>
        <v>0</v>
      </c>
      <c r="Q21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1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13" s="11">
        <f>IFERROR(VLOOKUP(Tabla1[[#This Row],[FECHA]],'RECAUDOS LOCALES'!A:D,4,FALSE),0)</f>
        <v>0</v>
      </c>
      <c r="T213" s="9">
        <f>IFERROR(VLOOKUP(Tabla1[[#This Row],[FECHA]],'RECAUDOS LOCALES'!A:D,3,FALSE),0)</f>
        <v>0</v>
      </c>
      <c r="U213" s="11">
        <f>IFERROR(VLOOKUP(Tabla1[[#This Row],[FECHA]],'RECAUDOS EXTERNOS'!A:D,4,FALSE),0)</f>
        <v>0</v>
      </c>
      <c r="V213" s="9">
        <f>IFERROR(VLOOKUP(Tabla1[[#This Row],[FECHA]],'RECAUDOS EXTERNOS'!A:D,3,FALSE),0)</f>
        <v>0</v>
      </c>
    </row>
    <row r="214" spans="1:22" x14ac:dyDescent="0.25">
      <c r="A214" s="1">
        <v>37773</v>
      </c>
      <c r="B214" s="3" t="s">
        <v>4</v>
      </c>
      <c r="C214" s="2">
        <v>37773</v>
      </c>
      <c r="D214" s="5">
        <f>YEAR(Tabla1[[#This Row],[FECHA]])</f>
        <v>2003</v>
      </c>
      <c r="E214" s="5">
        <f>IFERROR(VLOOKUP(Tabla1[[#This Row],[FECHA]],'COMPARENDOS TOTALES'!A:D,4,FALSE),0)</f>
        <v>0</v>
      </c>
      <c r="F214" s="9">
        <f>IFERROR(VLOOKUP(Tabla1[[#This Row],[FECHA]],'COMPARENDOS TOTALES'!A:D,3,FALSE),0)</f>
        <v>0</v>
      </c>
      <c r="G214" s="5">
        <f>IFERROR(VLOOKUP(Tabla1[[#This Row],[FECHA]],EXONERACIONES!A:D,4,FALSE),0)</f>
        <v>0</v>
      </c>
      <c r="H214" s="9">
        <f>IFERROR(VLOOKUP(Tabla1[[#This Row],[FECHA]],EXONERACIONES!A:D,3,FALSE),0)</f>
        <v>0</v>
      </c>
      <c r="I214" s="5">
        <f>IFERROR(VLOOKUP(Tabla1[[#This Row],[FECHA]],'SIMIT CON RES'!A:D,4,FALSE),0)</f>
        <v>0</v>
      </c>
      <c r="J214" s="9">
        <f>IFERROR(VLOOKUP(Tabla1[[#This Row],[FECHA]],'SIMIT CON RES'!A:D,3,FALSE),0)</f>
        <v>0</v>
      </c>
      <c r="K214">
        <f>IFERROR(VLOOKUP(Tabla1[[#This Row],[FECHA]],'SIMIT SIN RES'!A:D,4,FALSE),0)</f>
        <v>0</v>
      </c>
      <c r="L214" s="9">
        <f>IFERROR(VLOOKUP(Tabla1[[#This Row],[FECHA]],'SIMIT SIN RES'!A:D,3,FALSE),0)</f>
        <v>0</v>
      </c>
      <c r="M214" s="5">
        <f>IFERROR(VLOOKUP(Tabla1[[#This Row],[FECHA]],'RECAUDOS DE COMPARENDOS'!A:D,4,FALSE),0)</f>
        <v>0</v>
      </c>
      <c r="N214" s="9">
        <f>IFERROR(VLOOKUP(Tabla1[[#This Row],[FECHA]],'RECAUDOS DE COMPARENDOS'!A:D,3,FALSE),0)</f>
        <v>0</v>
      </c>
      <c r="O214" s="5">
        <f>IFERROR(VLOOKUP(Tabla1[[#This Row],[FECHA]],'RECAUDOS DE RESOLUCIONES'!A:D,4,FALSE),0)</f>
        <v>0</v>
      </c>
      <c r="P214" s="9">
        <f>IFERROR(VLOOKUP(Tabla1[[#This Row],[FECHA]],'RECAUDOS DE RESOLUCIONES'!A:D,3,FALSE),0)</f>
        <v>0</v>
      </c>
      <c r="Q21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1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14" s="11">
        <f>IFERROR(VLOOKUP(Tabla1[[#This Row],[FECHA]],'RECAUDOS LOCALES'!A:D,4,FALSE),0)</f>
        <v>0</v>
      </c>
      <c r="T214" s="9">
        <f>IFERROR(VLOOKUP(Tabla1[[#This Row],[FECHA]],'RECAUDOS LOCALES'!A:D,3,FALSE),0)</f>
        <v>0</v>
      </c>
      <c r="U214" s="11">
        <f>IFERROR(VLOOKUP(Tabla1[[#This Row],[FECHA]],'RECAUDOS EXTERNOS'!A:D,4,FALSE),0)</f>
        <v>0</v>
      </c>
      <c r="V214" s="9">
        <f>IFERROR(VLOOKUP(Tabla1[[#This Row],[FECHA]],'RECAUDOS EXTERNOS'!A:D,3,FALSE),0)</f>
        <v>0</v>
      </c>
    </row>
    <row r="215" spans="1:22" x14ac:dyDescent="0.25">
      <c r="A215" s="1">
        <v>37774</v>
      </c>
      <c r="B215" s="3" t="s">
        <v>1</v>
      </c>
      <c r="C215" s="2">
        <v>37773</v>
      </c>
      <c r="D215" s="5">
        <f>YEAR(Tabla1[[#This Row],[FECHA]])</f>
        <v>2003</v>
      </c>
      <c r="E215" s="5">
        <f>IFERROR(VLOOKUP(Tabla1[[#This Row],[FECHA]],'COMPARENDOS TOTALES'!A:D,4,FALSE),0)</f>
        <v>0</v>
      </c>
      <c r="F215" s="9">
        <f>IFERROR(VLOOKUP(Tabla1[[#This Row],[FECHA]],'COMPARENDOS TOTALES'!A:D,3,FALSE),0)</f>
        <v>0</v>
      </c>
      <c r="G215" s="5">
        <f>IFERROR(VLOOKUP(Tabla1[[#This Row],[FECHA]],EXONERACIONES!A:D,4,FALSE),0)</f>
        <v>0</v>
      </c>
      <c r="H215" s="9">
        <f>IFERROR(VLOOKUP(Tabla1[[#This Row],[FECHA]],EXONERACIONES!A:D,3,FALSE),0)</f>
        <v>0</v>
      </c>
      <c r="I215" s="5">
        <f>IFERROR(VLOOKUP(Tabla1[[#This Row],[FECHA]],'SIMIT CON RES'!A:D,4,FALSE),0)</f>
        <v>0</v>
      </c>
      <c r="J215" s="9">
        <f>IFERROR(VLOOKUP(Tabla1[[#This Row],[FECHA]],'SIMIT CON RES'!A:D,3,FALSE),0)</f>
        <v>0</v>
      </c>
      <c r="K215">
        <f>IFERROR(VLOOKUP(Tabla1[[#This Row],[FECHA]],'SIMIT SIN RES'!A:D,4,FALSE),0)</f>
        <v>0</v>
      </c>
      <c r="L215" s="9">
        <f>IFERROR(VLOOKUP(Tabla1[[#This Row],[FECHA]],'SIMIT SIN RES'!A:D,3,FALSE),0)</f>
        <v>0</v>
      </c>
      <c r="M215" s="5">
        <f>IFERROR(VLOOKUP(Tabla1[[#This Row],[FECHA]],'RECAUDOS DE COMPARENDOS'!A:D,4,FALSE),0)</f>
        <v>0</v>
      </c>
      <c r="N215" s="9">
        <f>IFERROR(VLOOKUP(Tabla1[[#This Row],[FECHA]],'RECAUDOS DE COMPARENDOS'!A:D,3,FALSE),0)</f>
        <v>0</v>
      </c>
      <c r="O215" s="5">
        <f>IFERROR(VLOOKUP(Tabla1[[#This Row],[FECHA]],'RECAUDOS DE RESOLUCIONES'!A:D,4,FALSE),0)</f>
        <v>0</v>
      </c>
      <c r="P215" s="9">
        <f>IFERROR(VLOOKUP(Tabla1[[#This Row],[FECHA]],'RECAUDOS DE RESOLUCIONES'!A:D,3,FALSE),0)</f>
        <v>0</v>
      </c>
      <c r="Q21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1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15" s="11">
        <f>IFERROR(VLOOKUP(Tabla1[[#This Row],[FECHA]],'RECAUDOS LOCALES'!A:D,4,FALSE),0)</f>
        <v>0</v>
      </c>
      <c r="T215" s="9">
        <f>IFERROR(VLOOKUP(Tabla1[[#This Row],[FECHA]],'RECAUDOS LOCALES'!A:D,3,FALSE),0)</f>
        <v>0</v>
      </c>
      <c r="U215" s="11">
        <f>IFERROR(VLOOKUP(Tabla1[[#This Row],[FECHA]],'RECAUDOS EXTERNOS'!A:D,4,FALSE),0)</f>
        <v>0</v>
      </c>
      <c r="V215" s="9">
        <f>IFERROR(VLOOKUP(Tabla1[[#This Row],[FECHA]],'RECAUDOS EXTERNOS'!A:D,3,FALSE),0)</f>
        <v>0</v>
      </c>
    </row>
    <row r="216" spans="1:22" x14ac:dyDescent="0.25">
      <c r="A216" s="1">
        <v>37775</v>
      </c>
      <c r="B216" s="3" t="s">
        <v>2</v>
      </c>
      <c r="C216" s="2">
        <v>37773</v>
      </c>
      <c r="D216" s="5">
        <f>YEAR(Tabla1[[#This Row],[FECHA]])</f>
        <v>2003</v>
      </c>
      <c r="E216" s="5">
        <f>IFERROR(VLOOKUP(Tabla1[[#This Row],[FECHA]],'COMPARENDOS TOTALES'!A:D,4,FALSE),0)</f>
        <v>0</v>
      </c>
      <c r="F216" s="9">
        <f>IFERROR(VLOOKUP(Tabla1[[#This Row],[FECHA]],'COMPARENDOS TOTALES'!A:D,3,FALSE),0)</f>
        <v>0</v>
      </c>
      <c r="G216" s="5">
        <f>IFERROR(VLOOKUP(Tabla1[[#This Row],[FECHA]],EXONERACIONES!A:D,4,FALSE),0)</f>
        <v>0</v>
      </c>
      <c r="H216" s="9">
        <f>IFERROR(VLOOKUP(Tabla1[[#This Row],[FECHA]],EXONERACIONES!A:D,3,FALSE),0)</f>
        <v>0</v>
      </c>
      <c r="I216" s="5">
        <f>IFERROR(VLOOKUP(Tabla1[[#This Row],[FECHA]],'SIMIT CON RES'!A:D,4,FALSE),0)</f>
        <v>0</v>
      </c>
      <c r="J216" s="9">
        <f>IFERROR(VLOOKUP(Tabla1[[#This Row],[FECHA]],'SIMIT CON RES'!A:D,3,FALSE),0)</f>
        <v>0</v>
      </c>
      <c r="K216">
        <f>IFERROR(VLOOKUP(Tabla1[[#This Row],[FECHA]],'SIMIT SIN RES'!A:D,4,FALSE),0)</f>
        <v>0</v>
      </c>
      <c r="L216" s="9">
        <f>IFERROR(VLOOKUP(Tabla1[[#This Row],[FECHA]],'SIMIT SIN RES'!A:D,3,FALSE),0)</f>
        <v>0</v>
      </c>
      <c r="M216" s="5">
        <f>IFERROR(VLOOKUP(Tabla1[[#This Row],[FECHA]],'RECAUDOS DE COMPARENDOS'!A:D,4,FALSE),0)</f>
        <v>0</v>
      </c>
      <c r="N216" s="9">
        <f>IFERROR(VLOOKUP(Tabla1[[#This Row],[FECHA]],'RECAUDOS DE COMPARENDOS'!A:D,3,FALSE),0)</f>
        <v>0</v>
      </c>
      <c r="O216" s="5">
        <f>IFERROR(VLOOKUP(Tabla1[[#This Row],[FECHA]],'RECAUDOS DE RESOLUCIONES'!A:D,4,FALSE),0)</f>
        <v>0</v>
      </c>
      <c r="P216" s="9">
        <f>IFERROR(VLOOKUP(Tabla1[[#This Row],[FECHA]],'RECAUDOS DE RESOLUCIONES'!A:D,3,FALSE),0)</f>
        <v>0</v>
      </c>
      <c r="Q21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1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16" s="11">
        <f>IFERROR(VLOOKUP(Tabla1[[#This Row],[FECHA]],'RECAUDOS LOCALES'!A:D,4,FALSE),0)</f>
        <v>0</v>
      </c>
      <c r="T216" s="9">
        <f>IFERROR(VLOOKUP(Tabla1[[#This Row],[FECHA]],'RECAUDOS LOCALES'!A:D,3,FALSE),0)</f>
        <v>0</v>
      </c>
      <c r="U216" s="11">
        <f>IFERROR(VLOOKUP(Tabla1[[#This Row],[FECHA]],'RECAUDOS EXTERNOS'!A:D,4,FALSE),0)</f>
        <v>0</v>
      </c>
      <c r="V216" s="9">
        <f>IFERROR(VLOOKUP(Tabla1[[#This Row],[FECHA]],'RECAUDOS EXTERNOS'!A:D,3,FALSE),0)</f>
        <v>0</v>
      </c>
    </row>
    <row r="217" spans="1:22" x14ac:dyDescent="0.25">
      <c r="A217" s="1">
        <v>37776</v>
      </c>
      <c r="B217" s="3" t="s">
        <v>3</v>
      </c>
      <c r="C217" s="2">
        <v>37773</v>
      </c>
      <c r="D217" s="5">
        <f>YEAR(Tabla1[[#This Row],[FECHA]])</f>
        <v>2003</v>
      </c>
      <c r="E217" s="5">
        <f>IFERROR(VLOOKUP(Tabla1[[#This Row],[FECHA]],'COMPARENDOS TOTALES'!A:D,4,FALSE),0)</f>
        <v>0</v>
      </c>
      <c r="F217" s="9">
        <f>IFERROR(VLOOKUP(Tabla1[[#This Row],[FECHA]],'COMPARENDOS TOTALES'!A:D,3,FALSE),0)</f>
        <v>0</v>
      </c>
      <c r="G217" s="5">
        <f>IFERROR(VLOOKUP(Tabla1[[#This Row],[FECHA]],EXONERACIONES!A:D,4,FALSE),0)</f>
        <v>0</v>
      </c>
      <c r="H217" s="9">
        <f>IFERROR(VLOOKUP(Tabla1[[#This Row],[FECHA]],EXONERACIONES!A:D,3,FALSE),0)</f>
        <v>0</v>
      </c>
      <c r="I217" s="5">
        <f>IFERROR(VLOOKUP(Tabla1[[#This Row],[FECHA]],'SIMIT CON RES'!A:D,4,FALSE),0)</f>
        <v>0</v>
      </c>
      <c r="J217" s="9">
        <f>IFERROR(VLOOKUP(Tabla1[[#This Row],[FECHA]],'SIMIT CON RES'!A:D,3,FALSE),0)</f>
        <v>0</v>
      </c>
      <c r="K217">
        <f>IFERROR(VLOOKUP(Tabla1[[#This Row],[FECHA]],'SIMIT SIN RES'!A:D,4,FALSE),0)</f>
        <v>0</v>
      </c>
      <c r="L217" s="9">
        <f>IFERROR(VLOOKUP(Tabla1[[#This Row],[FECHA]],'SIMIT SIN RES'!A:D,3,FALSE),0)</f>
        <v>0</v>
      </c>
      <c r="M217" s="5">
        <f>IFERROR(VLOOKUP(Tabla1[[#This Row],[FECHA]],'RECAUDOS DE COMPARENDOS'!A:D,4,FALSE),0)</f>
        <v>0</v>
      </c>
      <c r="N217" s="9">
        <f>IFERROR(VLOOKUP(Tabla1[[#This Row],[FECHA]],'RECAUDOS DE COMPARENDOS'!A:D,3,FALSE),0)</f>
        <v>0</v>
      </c>
      <c r="O217" s="5">
        <f>IFERROR(VLOOKUP(Tabla1[[#This Row],[FECHA]],'RECAUDOS DE RESOLUCIONES'!A:D,4,FALSE),0)</f>
        <v>0</v>
      </c>
      <c r="P217" s="9">
        <f>IFERROR(VLOOKUP(Tabla1[[#This Row],[FECHA]],'RECAUDOS DE RESOLUCIONES'!A:D,3,FALSE),0)</f>
        <v>0</v>
      </c>
      <c r="Q21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1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17" s="11">
        <f>IFERROR(VLOOKUP(Tabla1[[#This Row],[FECHA]],'RECAUDOS LOCALES'!A:D,4,FALSE),0)</f>
        <v>0</v>
      </c>
      <c r="T217" s="9">
        <f>IFERROR(VLOOKUP(Tabla1[[#This Row],[FECHA]],'RECAUDOS LOCALES'!A:D,3,FALSE),0)</f>
        <v>0</v>
      </c>
      <c r="U217" s="11">
        <f>IFERROR(VLOOKUP(Tabla1[[#This Row],[FECHA]],'RECAUDOS EXTERNOS'!A:D,4,FALSE),0)</f>
        <v>0</v>
      </c>
      <c r="V217" s="9">
        <f>IFERROR(VLOOKUP(Tabla1[[#This Row],[FECHA]],'RECAUDOS EXTERNOS'!A:D,3,FALSE),0)</f>
        <v>0</v>
      </c>
    </row>
    <row r="218" spans="1:22" x14ac:dyDescent="0.25">
      <c r="A218" s="1">
        <v>37777</v>
      </c>
      <c r="B218" s="3" t="s">
        <v>6</v>
      </c>
      <c r="C218" s="2">
        <v>37773</v>
      </c>
      <c r="D218" s="5">
        <f>YEAR(Tabla1[[#This Row],[FECHA]])</f>
        <v>2003</v>
      </c>
      <c r="E218" s="5">
        <f>IFERROR(VLOOKUP(Tabla1[[#This Row],[FECHA]],'COMPARENDOS TOTALES'!A:D,4,FALSE),0)</f>
        <v>0</v>
      </c>
      <c r="F218" s="9">
        <f>IFERROR(VLOOKUP(Tabla1[[#This Row],[FECHA]],'COMPARENDOS TOTALES'!A:D,3,FALSE),0)</f>
        <v>0</v>
      </c>
      <c r="G218" s="5">
        <f>IFERROR(VLOOKUP(Tabla1[[#This Row],[FECHA]],EXONERACIONES!A:D,4,FALSE),0)</f>
        <v>0</v>
      </c>
      <c r="H218" s="9">
        <f>IFERROR(VLOOKUP(Tabla1[[#This Row],[FECHA]],EXONERACIONES!A:D,3,FALSE),0)</f>
        <v>0</v>
      </c>
      <c r="I218" s="5">
        <f>IFERROR(VLOOKUP(Tabla1[[#This Row],[FECHA]],'SIMIT CON RES'!A:D,4,FALSE),0)</f>
        <v>0</v>
      </c>
      <c r="J218" s="9">
        <f>IFERROR(VLOOKUP(Tabla1[[#This Row],[FECHA]],'SIMIT CON RES'!A:D,3,FALSE),0)</f>
        <v>0</v>
      </c>
      <c r="K218">
        <f>IFERROR(VLOOKUP(Tabla1[[#This Row],[FECHA]],'SIMIT SIN RES'!A:D,4,FALSE),0)</f>
        <v>0</v>
      </c>
      <c r="L218" s="9">
        <f>IFERROR(VLOOKUP(Tabla1[[#This Row],[FECHA]],'SIMIT SIN RES'!A:D,3,FALSE),0)</f>
        <v>0</v>
      </c>
      <c r="M218" s="5">
        <f>IFERROR(VLOOKUP(Tabla1[[#This Row],[FECHA]],'RECAUDOS DE COMPARENDOS'!A:D,4,FALSE),0)</f>
        <v>0</v>
      </c>
      <c r="N218" s="9">
        <f>IFERROR(VLOOKUP(Tabla1[[#This Row],[FECHA]],'RECAUDOS DE COMPARENDOS'!A:D,3,FALSE),0)</f>
        <v>0</v>
      </c>
      <c r="O218" s="5">
        <f>IFERROR(VLOOKUP(Tabla1[[#This Row],[FECHA]],'RECAUDOS DE RESOLUCIONES'!A:D,4,FALSE),0)</f>
        <v>0</v>
      </c>
      <c r="P218" s="9">
        <f>IFERROR(VLOOKUP(Tabla1[[#This Row],[FECHA]],'RECAUDOS DE RESOLUCIONES'!A:D,3,FALSE),0)</f>
        <v>0</v>
      </c>
      <c r="Q21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1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18" s="11">
        <f>IFERROR(VLOOKUP(Tabla1[[#This Row],[FECHA]],'RECAUDOS LOCALES'!A:D,4,FALSE),0)</f>
        <v>1</v>
      </c>
      <c r="T218" s="9">
        <f>IFERROR(VLOOKUP(Tabla1[[#This Row],[FECHA]],'RECAUDOS LOCALES'!A:D,3,FALSE),0)</f>
        <v>89000</v>
      </c>
      <c r="U218" s="11">
        <f>IFERROR(VLOOKUP(Tabla1[[#This Row],[FECHA]],'RECAUDOS EXTERNOS'!A:D,4,FALSE),0)</f>
        <v>0</v>
      </c>
      <c r="V218" s="9">
        <f>IFERROR(VLOOKUP(Tabla1[[#This Row],[FECHA]],'RECAUDOS EXTERNOS'!A:D,3,FALSE),0)</f>
        <v>0</v>
      </c>
    </row>
    <row r="219" spans="1:22" x14ac:dyDescent="0.25">
      <c r="A219" s="1">
        <v>37778</v>
      </c>
      <c r="B219" s="3" t="s">
        <v>0</v>
      </c>
      <c r="C219" s="2">
        <v>37773</v>
      </c>
      <c r="D219" s="5">
        <f>YEAR(Tabla1[[#This Row],[FECHA]])</f>
        <v>2003</v>
      </c>
      <c r="E219" s="5">
        <f>IFERROR(VLOOKUP(Tabla1[[#This Row],[FECHA]],'COMPARENDOS TOTALES'!A:D,4,FALSE),0)</f>
        <v>1</v>
      </c>
      <c r="F219" s="9">
        <f>IFERROR(VLOOKUP(Tabla1[[#This Row],[FECHA]],'COMPARENDOS TOTALES'!A:D,3,FALSE),0)</f>
        <v>166005</v>
      </c>
      <c r="G219" s="5">
        <f>IFERROR(VLOOKUP(Tabla1[[#This Row],[FECHA]],EXONERACIONES!A:D,4,FALSE),0)</f>
        <v>1</v>
      </c>
      <c r="H219" s="9">
        <f>IFERROR(VLOOKUP(Tabla1[[#This Row],[FECHA]],EXONERACIONES!A:D,3,FALSE),0)</f>
        <v>166005</v>
      </c>
      <c r="I219" s="5">
        <f>IFERROR(VLOOKUP(Tabla1[[#This Row],[FECHA]],'SIMIT CON RES'!A:D,4,FALSE),0)</f>
        <v>0</v>
      </c>
      <c r="J219" s="9">
        <f>IFERROR(VLOOKUP(Tabla1[[#This Row],[FECHA]],'SIMIT CON RES'!A:D,3,FALSE),0)</f>
        <v>0</v>
      </c>
      <c r="K219">
        <f>IFERROR(VLOOKUP(Tabla1[[#This Row],[FECHA]],'SIMIT SIN RES'!A:D,4,FALSE),0)</f>
        <v>0</v>
      </c>
      <c r="L219" s="9">
        <f>IFERROR(VLOOKUP(Tabla1[[#This Row],[FECHA]],'SIMIT SIN RES'!A:D,3,FALSE),0)</f>
        <v>0</v>
      </c>
      <c r="M219" s="5">
        <f>IFERROR(VLOOKUP(Tabla1[[#This Row],[FECHA]],'RECAUDOS DE COMPARENDOS'!A:D,4,FALSE),0)</f>
        <v>0</v>
      </c>
      <c r="N219" s="9">
        <f>IFERROR(VLOOKUP(Tabla1[[#This Row],[FECHA]],'RECAUDOS DE COMPARENDOS'!A:D,3,FALSE),0)</f>
        <v>0</v>
      </c>
      <c r="O219" s="5">
        <f>IFERROR(VLOOKUP(Tabla1[[#This Row],[FECHA]],'RECAUDOS DE RESOLUCIONES'!A:D,4,FALSE),0)</f>
        <v>0</v>
      </c>
      <c r="P219" s="9">
        <f>IFERROR(VLOOKUP(Tabla1[[#This Row],[FECHA]],'RECAUDOS DE RESOLUCIONES'!A:D,3,FALSE),0)</f>
        <v>0</v>
      </c>
      <c r="Q21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1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19" s="11">
        <f>IFERROR(VLOOKUP(Tabla1[[#This Row],[FECHA]],'RECAUDOS LOCALES'!A:D,4,FALSE),0)</f>
        <v>0</v>
      </c>
      <c r="T219" s="9">
        <f>IFERROR(VLOOKUP(Tabla1[[#This Row],[FECHA]],'RECAUDOS LOCALES'!A:D,3,FALSE),0)</f>
        <v>0</v>
      </c>
      <c r="U219" s="11">
        <f>IFERROR(VLOOKUP(Tabla1[[#This Row],[FECHA]],'RECAUDOS EXTERNOS'!A:D,4,FALSE),0)</f>
        <v>0</v>
      </c>
      <c r="V219" s="9">
        <f>IFERROR(VLOOKUP(Tabla1[[#This Row],[FECHA]],'RECAUDOS EXTERNOS'!A:D,3,FALSE),0)</f>
        <v>0</v>
      </c>
    </row>
    <row r="220" spans="1:22" x14ac:dyDescent="0.25">
      <c r="A220" s="1">
        <v>37779</v>
      </c>
      <c r="B220" s="3" t="s">
        <v>5</v>
      </c>
      <c r="C220" s="2">
        <v>37773</v>
      </c>
      <c r="D220" s="5">
        <f>YEAR(Tabla1[[#This Row],[FECHA]])</f>
        <v>2003</v>
      </c>
      <c r="E220" s="5">
        <f>IFERROR(VLOOKUP(Tabla1[[#This Row],[FECHA]],'COMPARENDOS TOTALES'!A:D,4,FALSE),0)</f>
        <v>0</v>
      </c>
      <c r="F220" s="9">
        <f>IFERROR(VLOOKUP(Tabla1[[#This Row],[FECHA]],'COMPARENDOS TOTALES'!A:D,3,FALSE),0)</f>
        <v>0</v>
      </c>
      <c r="G220" s="5">
        <f>IFERROR(VLOOKUP(Tabla1[[#This Row],[FECHA]],EXONERACIONES!A:D,4,FALSE),0)</f>
        <v>0</v>
      </c>
      <c r="H220" s="9">
        <f>IFERROR(VLOOKUP(Tabla1[[#This Row],[FECHA]],EXONERACIONES!A:D,3,FALSE),0)</f>
        <v>0</v>
      </c>
      <c r="I220" s="5">
        <f>IFERROR(VLOOKUP(Tabla1[[#This Row],[FECHA]],'SIMIT CON RES'!A:D,4,FALSE),0)</f>
        <v>0</v>
      </c>
      <c r="J220" s="9">
        <f>IFERROR(VLOOKUP(Tabla1[[#This Row],[FECHA]],'SIMIT CON RES'!A:D,3,FALSE),0)</f>
        <v>0</v>
      </c>
      <c r="K220">
        <f>IFERROR(VLOOKUP(Tabla1[[#This Row],[FECHA]],'SIMIT SIN RES'!A:D,4,FALSE),0)</f>
        <v>0</v>
      </c>
      <c r="L220" s="9">
        <f>IFERROR(VLOOKUP(Tabla1[[#This Row],[FECHA]],'SIMIT SIN RES'!A:D,3,FALSE),0)</f>
        <v>0</v>
      </c>
      <c r="M220" s="5">
        <f>IFERROR(VLOOKUP(Tabla1[[#This Row],[FECHA]],'RECAUDOS DE COMPARENDOS'!A:D,4,FALSE),0)</f>
        <v>0</v>
      </c>
      <c r="N220" s="9">
        <f>IFERROR(VLOOKUP(Tabla1[[#This Row],[FECHA]],'RECAUDOS DE COMPARENDOS'!A:D,3,FALSE),0)</f>
        <v>0</v>
      </c>
      <c r="O220" s="5">
        <f>IFERROR(VLOOKUP(Tabla1[[#This Row],[FECHA]],'RECAUDOS DE RESOLUCIONES'!A:D,4,FALSE),0)</f>
        <v>0</v>
      </c>
      <c r="P220" s="9">
        <f>IFERROR(VLOOKUP(Tabla1[[#This Row],[FECHA]],'RECAUDOS DE RESOLUCIONES'!A:D,3,FALSE),0)</f>
        <v>0</v>
      </c>
      <c r="Q22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2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20" s="11">
        <f>IFERROR(VLOOKUP(Tabla1[[#This Row],[FECHA]],'RECAUDOS LOCALES'!A:D,4,FALSE),0)</f>
        <v>0</v>
      </c>
      <c r="T220" s="9">
        <f>IFERROR(VLOOKUP(Tabla1[[#This Row],[FECHA]],'RECAUDOS LOCALES'!A:D,3,FALSE),0)</f>
        <v>0</v>
      </c>
      <c r="U220" s="11">
        <f>IFERROR(VLOOKUP(Tabla1[[#This Row],[FECHA]],'RECAUDOS EXTERNOS'!A:D,4,FALSE),0)</f>
        <v>0</v>
      </c>
      <c r="V220" s="9">
        <f>IFERROR(VLOOKUP(Tabla1[[#This Row],[FECHA]],'RECAUDOS EXTERNOS'!A:D,3,FALSE),0)</f>
        <v>0</v>
      </c>
    </row>
    <row r="221" spans="1:22" x14ac:dyDescent="0.25">
      <c r="A221" s="1">
        <v>37780</v>
      </c>
      <c r="B221" s="3" t="s">
        <v>4</v>
      </c>
      <c r="C221" s="2">
        <v>37773</v>
      </c>
      <c r="D221" s="5">
        <f>YEAR(Tabla1[[#This Row],[FECHA]])</f>
        <v>2003</v>
      </c>
      <c r="E221" s="5">
        <f>IFERROR(VLOOKUP(Tabla1[[#This Row],[FECHA]],'COMPARENDOS TOTALES'!A:D,4,FALSE),0)</f>
        <v>0</v>
      </c>
      <c r="F221" s="9">
        <f>IFERROR(VLOOKUP(Tabla1[[#This Row],[FECHA]],'COMPARENDOS TOTALES'!A:D,3,FALSE),0)</f>
        <v>0</v>
      </c>
      <c r="G221" s="5">
        <f>IFERROR(VLOOKUP(Tabla1[[#This Row],[FECHA]],EXONERACIONES!A:D,4,FALSE),0)</f>
        <v>0</v>
      </c>
      <c r="H221" s="9">
        <f>IFERROR(VLOOKUP(Tabla1[[#This Row],[FECHA]],EXONERACIONES!A:D,3,FALSE),0)</f>
        <v>0</v>
      </c>
      <c r="I221" s="5">
        <f>IFERROR(VLOOKUP(Tabla1[[#This Row],[FECHA]],'SIMIT CON RES'!A:D,4,FALSE),0)</f>
        <v>0</v>
      </c>
      <c r="J221" s="9">
        <f>IFERROR(VLOOKUP(Tabla1[[#This Row],[FECHA]],'SIMIT CON RES'!A:D,3,FALSE),0)</f>
        <v>0</v>
      </c>
      <c r="K221">
        <f>IFERROR(VLOOKUP(Tabla1[[#This Row],[FECHA]],'SIMIT SIN RES'!A:D,4,FALSE),0)</f>
        <v>0</v>
      </c>
      <c r="L221" s="9">
        <f>IFERROR(VLOOKUP(Tabla1[[#This Row],[FECHA]],'SIMIT SIN RES'!A:D,3,FALSE),0)</f>
        <v>0</v>
      </c>
      <c r="M221" s="5">
        <f>IFERROR(VLOOKUP(Tabla1[[#This Row],[FECHA]],'RECAUDOS DE COMPARENDOS'!A:D,4,FALSE),0)</f>
        <v>0</v>
      </c>
      <c r="N221" s="9">
        <f>IFERROR(VLOOKUP(Tabla1[[#This Row],[FECHA]],'RECAUDOS DE COMPARENDOS'!A:D,3,FALSE),0)</f>
        <v>0</v>
      </c>
      <c r="O221" s="5">
        <f>IFERROR(VLOOKUP(Tabla1[[#This Row],[FECHA]],'RECAUDOS DE RESOLUCIONES'!A:D,4,FALSE),0)</f>
        <v>0</v>
      </c>
      <c r="P221" s="9">
        <f>IFERROR(VLOOKUP(Tabla1[[#This Row],[FECHA]],'RECAUDOS DE RESOLUCIONES'!A:D,3,FALSE),0)</f>
        <v>0</v>
      </c>
      <c r="Q22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2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21" s="11">
        <f>IFERROR(VLOOKUP(Tabla1[[#This Row],[FECHA]],'RECAUDOS LOCALES'!A:D,4,FALSE),0)</f>
        <v>0</v>
      </c>
      <c r="T221" s="9">
        <f>IFERROR(VLOOKUP(Tabla1[[#This Row],[FECHA]],'RECAUDOS LOCALES'!A:D,3,FALSE),0)</f>
        <v>0</v>
      </c>
      <c r="U221" s="11">
        <f>IFERROR(VLOOKUP(Tabla1[[#This Row],[FECHA]],'RECAUDOS EXTERNOS'!A:D,4,FALSE),0)</f>
        <v>0</v>
      </c>
      <c r="V221" s="9">
        <f>IFERROR(VLOOKUP(Tabla1[[#This Row],[FECHA]],'RECAUDOS EXTERNOS'!A:D,3,FALSE),0)</f>
        <v>0</v>
      </c>
    </row>
    <row r="222" spans="1:22" x14ac:dyDescent="0.25">
      <c r="A222" s="1">
        <v>37781</v>
      </c>
      <c r="B222" s="3" t="s">
        <v>1</v>
      </c>
      <c r="C222" s="2">
        <v>37773</v>
      </c>
      <c r="D222" s="5">
        <f>YEAR(Tabla1[[#This Row],[FECHA]])</f>
        <v>2003</v>
      </c>
      <c r="E222" s="5">
        <f>IFERROR(VLOOKUP(Tabla1[[#This Row],[FECHA]],'COMPARENDOS TOTALES'!A:D,4,FALSE),0)</f>
        <v>1</v>
      </c>
      <c r="F222" s="9">
        <f>IFERROR(VLOOKUP(Tabla1[[#This Row],[FECHA]],'COMPARENDOS TOTALES'!A:D,3,FALSE),0)</f>
        <v>332010</v>
      </c>
      <c r="G222" s="5">
        <f>IFERROR(VLOOKUP(Tabla1[[#This Row],[FECHA]],EXONERACIONES!A:D,4,FALSE),0)</f>
        <v>1</v>
      </c>
      <c r="H222" s="9">
        <f>IFERROR(VLOOKUP(Tabla1[[#This Row],[FECHA]],EXONERACIONES!A:D,3,FALSE),0)</f>
        <v>332010</v>
      </c>
      <c r="I222" s="5">
        <f>IFERROR(VLOOKUP(Tabla1[[#This Row],[FECHA]],'SIMIT CON RES'!A:D,4,FALSE),0)</f>
        <v>0</v>
      </c>
      <c r="J222" s="9">
        <f>IFERROR(VLOOKUP(Tabla1[[#This Row],[FECHA]],'SIMIT CON RES'!A:D,3,FALSE),0)</f>
        <v>0</v>
      </c>
      <c r="K222">
        <f>IFERROR(VLOOKUP(Tabla1[[#This Row],[FECHA]],'SIMIT SIN RES'!A:D,4,FALSE),0)</f>
        <v>0</v>
      </c>
      <c r="L222" s="9">
        <f>IFERROR(VLOOKUP(Tabla1[[#This Row],[FECHA]],'SIMIT SIN RES'!A:D,3,FALSE),0)</f>
        <v>0</v>
      </c>
      <c r="M222" s="5">
        <f>IFERROR(VLOOKUP(Tabla1[[#This Row],[FECHA]],'RECAUDOS DE COMPARENDOS'!A:D,4,FALSE),0)</f>
        <v>0</v>
      </c>
      <c r="N222" s="9">
        <f>IFERROR(VLOOKUP(Tabla1[[#This Row],[FECHA]],'RECAUDOS DE COMPARENDOS'!A:D,3,FALSE),0)</f>
        <v>0</v>
      </c>
      <c r="O222" s="5">
        <f>IFERROR(VLOOKUP(Tabla1[[#This Row],[FECHA]],'RECAUDOS DE RESOLUCIONES'!A:D,4,FALSE),0)</f>
        <v>0</v>
      </c>
      <c r="P222" s="9">
        <f>IFERROR(VLOOKUP(Tabla1[[#This Row],[FECHA]],'RECAUDOS DE RESOLUCIONES'!A:D,3,FALSE),0)</f>
        <v>0</v>
      </c>
      <c r="Q22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2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22" s="11">
        <f>IFERROR(VLOOKUP(Tabla1[[#This Row],[FECHA]],'RECAUDOS LOCALES'!A:D,4,FALSE),0)</f>
        <v>0</v>
      </c>
      <c r="T222" s="9">
        <f>IFERROR(VLOOKUP(Tabla1[[#This Row],[FECHA]],'RECAUDOS LOCALES'!A:D,3,FALSE),0)</f>
        <v>0</v>
      </c>
      <c r="U222" s="11">
        <f>IFERROR(VLOOKUP(Tabla1[[#This Row],[FECHA]],'RECAUDOS EXTERNOS'!A:D,4,FALSE),0)</f>
        <v>0</v>
      </c>
      <c r="V222" s="9">
        <f>IFERROR(VLOOKUP(Tabla1[[#This Row],[FECHA]],'RECAUDOS EXTERNOS'!A:D,3,FALSE),0)</f>
        <v>0</v>
      </c>
    </row>
    <row r="223" spans="1:22" x14ac:dyDescent="0.25">
      <c r="A223" s="1">
        <v>37782</v>
      </c>
      <c r="B223" s="3" t="s">
        <v>2</v>
      </c>
      <c r="C223" s="2">
        <v>37773</v>
      </c>
      <c r="D223" s="5">
        <f>YEAR(Tabla1[[#This Row],[FECHA]])</f>
        <v>2003</v>
      </c>
      <c r="E223" s="5">
        <f>IFERROR(VLOOKUP(Tabla1[[#This Row],[FECHA]],'COMPARENDOS TOTALES'!A:D,4,FALSE),0)</f>
        <v>0</v>
      </c>
      <c r="F223" s="9">
        <f>IFERROR(VLOOKUP(Tabla1[[#This Row],[FECHA]],'COMPARENDOS TOTALES'!A:D,3,FALSE),0)</f>
        <v>0</v>
      </c>
      <c r="G223" s="5">
        <f>IFERROR(VLOOKUP(Tabla1[[#This Row],[FECHA]],EXONERACIONES!A:D,4,FALSE),0)</f>
        <v>0</v>
      </c>
      <c r="H223" s="9">
        <f>IFERROR(VLOOKUP(Tabla1[[#This Row],[FECHA]],EXONERACIONES!A:D,3,FALSE),0)</f>
        <v>0</v>
      </c>
      <c r="I223" s="5">
        <f>IFERROR(VLOOKUP(Tabla1[[#This Row],[FECHA]],'SIMIT CON RES'!A:D,4,FALSE),0)</f>
        <v>0</v>
      </c>
      <c r="J223" s="9">
        <f>IFERROR(VLOOKUP(Tabla1[[#This Row],[FECHA]],'SIMIT CON RES'!A:D,3,FALSE),0)</f>
        <v>0</v>
      </c>
      <c r="K223">
        <f>IFERROR(VLOOKUP(Tabla1[[#This Row],[FECHA]],'SIMIT SIN RES'!A:D,4,FALSE),0)</f>
        <v>0</v>
      </c>
      <c r="L223" s="9">
        <f>IFERROR(VLOOKUP(Tabla1[[#This Row],[FECHA]],'SIMIT SIN RES'!A:D,3,FALSE),0)</f>
        <v>0</v>
      </c>
      <c r="M223" s="5">
        <f>IFERROR(VLOOKUP(Tabla1[[#This Row],[FECHA]],'RECAUDOS DE COMPARENDOS'!A:D,4,FALSE),0)</f>
        <v>0</v>
      </c>
      <c r="N223" s="9">
        <f>IFERROR(VLOOKUP(Tabla1[[#This Row],[FECHA]],'RECAUDOS DE COMPARENDOS'!A:D,3,FALSE),0)</f>
        <v>0</v>
      </c>
      <c r="O223" s="5">
        <f>IFERROR(VLOOKUP(Tabla1[[#This Row],[FECHA]],'RECAUDOS DE RESOLUCIONES'!A:D,4,FALSE),0)</f>
        <v>0</v>
      </c>
      <c r="P223" s="9">
        <f>IFERROR(VLOOKUP(Tabla1[[#This Row],[FECHA]],'RECAUDOS DE RESOLUCIONES'!A:D,3,FALSE),0)</f>
        <v>0</v>
      </c>
      <c r="Q22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2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23" s="11">
        <f>IFERROR(VLOOKUP(Tabla1[[#This Row],[FECHA]],'RECAUDOS LOCALES'!A:D,4,FALSE),0)</f>
        <v>0</v>
      </c>
      <c r="T223" s="9">
        <f>IFERROR(VLOOKUP(Tabla1[[#This Row],[FECHA]],'RECAUDOS LOCALES'!A:D,3,FALSE),0)</f>
        <v>0</v>
      </c>
      <c r="U223" s="11">
        <f>IFERROR(VLOOKUP(Tabla1[[#This Row],[FECHA]],'RECAUDOS EXTERNOS'!A:D,4,FALSE),0)</f>
        <v>0</v>
      </c>
      <c r="V223" s="9">
        <f>IFERROR(VLOOKUP(Tabla1[[#This Row],[FECHA]],'RECAUDOS EXTERNOS'!A:D,3,FALSE),0)</f>
        <v>0</v>
      </c>
    </row>
    <row r="224" spans="1:22" x14ac:dyDescent="0.25">
      <c r="A224" s="1">
        <v>37783</v>
      </c>
      <c r="B224" s="3" t="s">
        <v>3</v>
      </c>
      <c r="C224" s="2">
        <v>37773</v>
      </c>
      <c r="D224" s="5">
        <f>YEAR(Tabla1[[#This Row],[FECHA]])</f>
        <v>2003</v>
      </c>
      <c r="E224" s="5">
        <f>IFERROR(VLOOKUP(Tabla1[[#This Row],[FECHA]],'COMPARENDOS TOTALES'!A:D,4,FALSE),0)</f>
        <v>0</v>
      </c>
      <c r="F224" s="9">
        <f>IFERROR(VLOOKUP(Tabla1[[#This Row],[FECHA]],'COMPARENDOS TOTALES'!A:D,3,FALSE),0)</f>
        <v>0</v>
      </c>
      <c r="G224" s="5">
        <f>IFERROR(VLOOKUP(Tabla1[[#This Row],[FECHA]],EXONERACIONES!A:D,4,FALSE),0)</f>
        <v>0</v>
      </c>
      <c r="H224" s="9">
        <f>IFERROR(VLOOKUP(Tabla1[[#This Row],[FECHA]],EXONERACIONES!A:D,3,FALSE),0)</f>
        <v>0</v>
      </c>
      <c r="I224" s="5">
        <f>IFERROR(VLOOKUP(Tabla1[[#This Row],[FECHA]],'SIMIT CON RES'!A:D,4,FALSE),0)</f>
        <v>0</v>
      </c>
      <c r="J224" s="9">
        <f>IFERROR(VLOOKUP(Tabla1[[#This Row],[FECHA]],'SIMIT CON RES'!A:D,3,FALSE),0)</f>
        <v>0</v>
      </c>
      <c r="K224">
        <f>IFERROR(VLOOKUP(Tabla1[[#This Row],[FECHA]],'SIMIT SIN RES'!A:D,4,FALSE),0)</f>
        <v>0</v>
      </c>
      <c r="L224" s="9">
        <f>IFERROR(VLOOKUP(Tabla1[[#This Row],[FECHA]],'SIMIT SIN RES'!A:D,3,FALSE),0)</f>
        <v>0</v>
      </c>
      <c r="M224" s="5">
        <f>IFERROR(VLOOKUP(Tabla1[[#This Row],[FECHA]],'RECAUDOS DE COMPARENDOS'!A:D,4,FALSE),0)</f>
        <v>0</v>
      </c>
      <c r="N224" s="9">
        <f>IFERROR(VLOOKUP(Tabla1[[#This Row],[FECHA]],'RECAUDOS DE COMPARENDOS'!A:D,3,FALSE),0)</f>
        <v>0</v>
      </c>
      <c r="O224" s="5">
        <f>IFERROR(VLOOKUP(Tabla1[[#This Row],[FECHA]],'RECAUDOS DE RESOLUCIONES'!A:D,4,FALSE),0)</f>
        <v>0</v>
      </c>
      <c r="P224" s="9">
        <f>IFERROR(VLOOKUP(Tabla1[[#This Row],[FECHA]],'RECAUDOS DE RESOLUCIONES'!A:D,3,FALSE),0)</f>
        <v>0</v>
      </c>
      <c r="Q22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2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24" s="11">
        <f>IFERROR(VLOOKUP(Tabla1[[#This Row],[FECHA]],'RECAUDOS LOCALES'!A:D,4,FALSE),0)</f>
        <v>0</v>
      </c>
      <c r="T224" s="9">
        <f>IFERROR(VLOOKUP(Tabla1[[#This Row],[FECHA]],'RECAUDOS LOCALES'!A:D,3,FALSE),0)</f>
        <v>0</v>
      </c>
      <c r="U224" s="11">
        <f>IFERROR(VLOOKUP(Tabla1[[#This Row],[FECHA]],'RECAUDOS EXTERNOS'!A:D,4,FALSE),0)</f>
        <v>0</v>
      </c>
      <c r="V224" s="9">
        <f>IFERROR(VLOOKUP(Tabla1[[#This Row],[FECHA]],'RECAUDOS EXTERNOS'!A:D,3,FALSE),0)</f>
        <v>0</v>
      </c>
    </row>
    <row r="225" spans="1:22" x14ac:dyDescent="0.25">
      <c r="A225" s="1">
        <v>37784</v>
      </c>
      <c r="B225" s="3" t="s">
        <v>6</v>
      </c>
      <c r="C225" s="2">
        <v>37773</v>
      </c>
      <c r="D225" s="5">
        <f>YEAR(Tabla1[[#This Row],[FECHA]])</f>
        <v>2003</v>
      </c>
      <c r="E225" s="5">
        <f>IFERROR(VLOOKUP(Tabla1[[#This Row],[FECHA]],'COMPARENDOS TOTALES'!A:D,4,FALSE),0)</f>
        <v>0</v>
      </c>
      <c r="F225" s="9">
        <f>IFERROR(VLOOKUP(Tabla1[[#This Row],[FECHA]],'COMPARENDOS TOTALES'!A:D,3,FALSE),0)</f>
        <v>0</v>
      </c>
      <c r="G225" s="5">
        <f>IFERROR(VLOOKUP(Tabla1[[#This Row],[FECHA]],EXONERACIONES!A:D,4,FALSE),0)</f>
        <v>0</v>
      </c>
      <c r="H225" s="9">
        <f>IFERROR(VLOOKUP(Tabla1[[#This Row],[FECHA]],EXONERACIONES!A:D,3,FALSE),0)</f>
        <v>0</v>
      </c>
      <c r="I225" s="5">
        <f>IFERROR(VLOOKUP(Tabla1[[#This Row],[FECHA]],'SIMIT CON RES'!A:D,4,FALSE),0)</f>
        <v>0</v>
      </c>
      <c r="J225" s="9">
        <f>IFERROR(VLOOKUP(Tabla1[[#This Row],[FECHA]],'SIMIT CON RES'!A:D,3,FALSE),0)</f>
        <v>0</v>
      </c>
      <c r="K225">
        <f>IFERROR(VLOOKUP(Tabla1[[#This Row],[FECHA]],'SIMIT SIN RES'!A:D,4,FALSE),0)</f>
        <v>0</v>
      </c>
      <c r="L225" s="9">
        <f>IFERROR(VLOOKUP(Tabla1[[#This Row],[FECHA]],'SIMIT SIN RES'!A:D,3,FALSE),0)</f>
        <v>0</v>
      </c>
      <c r="M225" s="5">
        <f>IFERROR(VLOOKUP(Tabla1[[#This Row],[FECHA]],'RECAUDOS DE COMPARENDOS'!A:D,4,FALSE),0)</f>
        <v>0</v>
      </c>
      <c r="N225" s="9">
        <f>IFERROR(VLOOKUP(Tabla1[[#This Row],[FECHA]],'RECAUDOS DE COMPARENDOS'!A:D,3,FALSE),0)</f>
        <v>0</v>
      </c>
      <c r="O225" s="5">
        <f>IFERROR(VLOOKUP(Tabla1[[#This Row],[FECHA]],'RECAUDOS DE RESOLUCIONES'!A:D,4,FALSE),0)</f>
        <v>0</v>
      </c>
      <c r="P225" s="9">
        <f>IFERROR(VLOOKUP(Tabla1[[#This Row],[FECHA]],'RECAUDOS DE RESOLUCIONES'!A:D,3,FALSE),0)</f>
        <v>0</v>
      </c>
      <c r="Q22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2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25" s="11">
        <f>IFERROR(VLOOKUP(Tabla1[[#This Row],[FECHA]],'RECAUDOS LOCALES'!A:D,4,FALSE),0)</f>
        <v>0</v>
      </c>
      <c r="T225" s="9">
        <f>IFERROR(VLOOKUP(Tabla1[[#This Row],[FECHA]],'RECAUDOS LOCALES'!A:D,3,FALSE),0)</f>
        <v>0</v>
      </c>
      <c r="U225" s="11">
        <f>IFERROR(VLOOKUP(Tabla1[[#This Row],[FECHA]],'RECAUDOS EXTERNOS'!A:D,4,FALSE),0)</f>
        <v>0</v>
      </c>
      <c r="V225" s="9">
        <f>IFERROR(VLOOKUP(Tabla1[[#This Row],[FECHA]],'RECAUDOS EXTERNOS'!A:D,3,FALSE),0)</f>
        <v>0</v>
      </c>
    </row>
    <row r="226" spans="1:22" x14ac:dyDescent="0.25">
      <c r="A226" s="1">
        <v>37785</v>
      </c>
      <c r="B226" s="3" t="s">
        <v>0</v>
      </c>
      <c r="C226" s="2">
        <v>37773</v>
      </c>
      <c r="D226" s="5">
        <f>YEAR(Tabla1[[#This Row],[FECHA]])</f>
        <v>2003</v>
      </c>
      <c r="E226" s="5">
        <f>IFERROR(VLOOKUP(Tabla1[[#This Row],[FECHA]],'COMPARENDOS TOTALES'!A:D,4,FALSE),0)</f>
        <v>0</v>
      </c>
      <c r="F226" s="9">
        <f>IFERROR(VLOOKUP(Tabla1[[#This Row],[FECHA]],'COMPARENDOS TOTALES'!A:D,3,FALSE),0)</f>
        <v>0</v>
      </c>
      <c r="G226" s="5">
        <f>IFERROR(VLOOKUP(Tabla1[[#This Row],[FECHA]],EXONERACIONES!A:D,4,FALSE),0)</f>
        <v>0</v>
      </c>
      <c r="H226" s="9">
        <f>IFERROR(VLOOKUP(Tabla1[[#This Row],[FECHA]],EXONERACIONES!A:D,3,FALSE),0)</f>
        <v>0</v>
      </c>
      <c r="I226" s="5">
        <f>IFERROR(VLOOKUP(Tabla1[[#This Row],[FECHA]],'SIMIT CON RES'!A:D,4,FALSE),0)</f>
        <v>0</v>
      </c>
      <c r="J226" s="9">
        <f>IFERROR(VLOOKUP(Tabla1[[#This Row],[FECHA]],'SIMIT CON RES'!A:D,3,FALSE),0)</f>
        <v>0</v>
      </c>
      <c r="K226">
        <f>IFERROR(VLOOKUP(Tabla1[[#This Row],[FECHA]],'SIMIT SIN RES'!A:D,4,FALSE),0)</f>
        <v>0</v>
      </c>
      <c r="L226" s="9">
        <f>IFERROR(VLOOKUP(Tabla1[[#This Row],[FECHA]],'SIMIT SIN RES'!A:D,3,FALSE),0)</f>
        <v>0</v>
      </c>
      <c r="M226" s="5">
        <f>IFERROR(VLOOKUP(Tabla1[[#This Row],[FECHA]],'RECAUDOS DE COMPARENDOS'!A:D,4,FALSE),0)</f>
        <v>0</v>
      </c>
      <c r="N226" s="9">
        <f>IFERROR(VLOOKUP(Tabla1[[#This Row],[FECHA]],'RECAUDOS DE COMPARENDOS'!A:D,3,FALSE),0)</f>
        <v>0</v>
      </c>
      <c r="O226" s="5">
        <f>IFERROR(VLOOKUP(Tabla1[[#This Row],[FECHA]],'RECAUDOS DE RESOLUCIONES'!A:D,4,FALSE),0)</f>
        <v>0</v>
      </c>
      <c r="P226" s="9">
        <f>IFERROR(VLOOKUP(Tabla1[[#This Row],[FECHA]],'RECAUDOS DE RESOLUCIONES'!A:D,3,FALSE),0)</f>
        <v>0</v>
      </c>
      <c r="Q22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2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26" s="11">
        <f>IFERROR(VLOOKUP(Tabla1[[#This Row],[FECHA]],'RECAUDOS LOCALES'!A:D,4,FALSE),0)</f>
        <v>0</v>
      </c>
      <c r="T226" s="9">
        <f>IFERROR(VLOOKUP(Tabla1[[#This Row],[FECHA]],'RECAUDOS LOCALES'!A:D,3,FALSE),0)</f>
        <v>0</v>
      </c>
      <c r="U226" s="11">
        <f>IFERROR(VLOOKUP(Tabla1[[#This Row],[FECHA]],'RECAUDOS EXTERNOS'!A:D,4,FALSE),0)</f>
        <v>0</v>
      </c>
      <c r="V226" s="9">
        <f>IFERROR(VLOOKUP(Tabla1[[#This Row],[FECHA]],'RECAUDOS EXTERNOS'!A:D,3,FALSE),0)</f>
        <v>0</v>
      </c>
    </row>
    <row r="227" spans="1:22" x14ac:dyDescent="0.25">
      <c r="A227" s="1">
        <v>37786</v>
      </c>
      <c r="B227" s="3" t="s">
        <v>5</v>
      </c>
      <c r="C227" s="2">
        <v>37773</v>
      </c>
      <c r="D227" s="5">
        <f>YEAR(Tabla1[[#This Row],[FECHA]])</f>
        <v>2003</v>
      </c>
      <c r="E227" s="5">
        <f>IFERROR(VLOOKUP(Tabla1[[#This Row],[FECHA]],'COMPARENDOS TOTALES'!A:D,4,FALSE),0)</f>
        <v>0</v>
      </c>
      <c r="F227" s="9">
        <f>IFERROR(VLOOKUP(Tabla1[[#This Row],[FECHA]],'COMPARENDOS TOTALES'!A:D,3,FALSE),0)</f>
        <v>0</v>
      </c>
      <c r="G227" s="5">
        <f>IFERROR(VLOOKUP(Tabla1[[#This Row],[FECHA]],EXONERACIONES!A:D,4,FALSE),0)</f>
        <v>0</v>
      </c>
      <c r="H227" s="9">
        <f>IFERROR(VLOOKUP(Tabla1[[#This Row],[FECHA]],EXONERACIONES!A:D,3,FALSE),0)</f>
        <v>0</v>
      </c>
      <c r="I227" s="5">
        <f>IFERROR(VLOOKUP(Tabla1[[#This Row],[FECHA]],'SIMIT CON RES'!A:D,4,FALSE),0)</f>
        <v>0</v>
      </c>
      <c r="J227" s="9">
        <f>IFERROR(VLOOKUP(Tabla1[[#This Row],[FECHA]],'SIMIT CON RES'!A:D,3,FALSE),0)</f>
        <v>0</v>
      </c>
      <c r="K227">
        <f>IFERROR(VLOOKUP(Tabla1[[#This Row],[FECHA]],'SIMIT SIN RES'!A:D,4,FALSE),0)</f>
        <v>0</v>
      </c>
      <c r="L227" s="9">
        <f>IFERROR(VLOOKUP(Tabla1[[#This Row],[FECHA]],'SIMIT SIN RES'!A:D,3,FALSE),0)</f>
        <v>0</v>
      </c>
      <c r="M227" s="5">
        <f>IFERROR(VLOOKUP(Tabla1[[#This Row],[FECHA]],'RECAUDOS DE COMPARENDOS'!A:D,4,FALSE),0)</f>
        <v>0</v>
      </c>
      <c r="N227" s="9">
        <f>IFERROR(VLOOKUP(Tabla1[[#This Row],[FECHA]],'RECAUDOS DE COMPARENDOS'!A:D,3,FALSE),0)</f>
        <v>0</v>
      </c>
      <c r="O227" s="5">
        <f>IFERROR(VLOOKUP(Tabla1[[#This Row],[FECHA]],'RECAUDOS DE RESOLUCIONES'!A:D,4,FALSE),0)</f>
        <v>0</v>
      </c>
      <c r="P227" s="9">
        <f>IFERROR(VLOOKUP(Tabla1[[#This Row],[FECHA]],'RECAUDOS DE RESOLUCIONES'!A:D,3,FALSE),0)</f>
        <v>0</v>
      </c>
      <c r="Q22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2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27" s="11">
        <f>IFERROR(VLOOKUP(Tabla1[[#This Row],[FECHA]],'RECAUDOS LOCALES'!A:D,4,FALSE),0)</f>
        <v>0</v>
      </c>
      <c r="T227" s="9">
        <f>IFERROR(VLOOKUP(Tabla1[[#This Row],[FECHA]],'RECAUDOS LOCALES'!A:D,3,FALSE),0)</f>
        <v>0</v>
      </c>
      <c r="U227" s="11">
        <f>IFERROR(VLOOKUP(Tabla1[[#This Row],[FECHA]],'RECAUDOS EXTERNOS'!A:D,4,FALSE),0)</f>
        <v>0</v>
      </c>
      <c r="V227" s="9">
        <f>IFERROR(VLOOKUP(Tabla1[[#This Row],[FECHA]],'RECAUDOS EXTERNOS'!A:D,3,FALSE),0)</f>
        <v>0</v>
      </c>
    </row>
    <row r="228" spans="1:22" x14ac:dyDescent="0.25">
      <c r="A228" s="1">
        <v>37787</v>
      </c>
      <c r="B228" s="3" t="s">
        <v>4</v>
      </c>
      <c r="C228" s="2">
        <v>37773</v>
      </c>
      <c r="D228" s="5">
        <f>YEAR(Tabla1[[#This Row],[FECHA]])</f>
        <v>2003</v>
      </c>
      <c r="E228" s="5">
        <f>IFERROR(VLOOKUP(Tabla1[[#This Row],[FECHA]],'COMPARENDOS TOTALES'!A:D,4,FALSE),0)</f>
        <v>1</v>
      </c>
      <c r="F228" s="9">
        <f>IFERROR(VLOOKUP(Tabla1[[#This Row],[FECHA]],'COMPARENDOS TOTALES'!A:D,3,FALSE),0)</f>
        <v>166005</v>
      </c>
      <c r="G228" s="5">
        <f>IFERROR(VLOOKUP(Tabla1[[#This Row],[FECHA]],EXONERACIONES!A:D,4,FALSE),0)</f>
        <v>1</v>
      </c>
      <c r="H228" s="9">
        <f>IFERROR(VLOOKUP(Tabla1[[#This Row],[FECHA]],EXONERACIONES!A:D,3,FALSE),0)</f>
        <v>166005</v>
      </c>
      <c r="I228" s="5">
        <f>IFERROR(VLOOKUP(Tabla1[[#This Row],[FECHA]],'SIMIT CON RES'!A:D,4,FALSE),0)</f>
        <v>0</v>
      </c>
      <c r="J228" s="9">
        <f>IFERROR(VLOOKUP(Tabla1[[#This Row],[FECHA]],'SIMIT CON RES'!A:D,3,FALSE),0)</f>
        <v>0</v>
      </c>
      <c r="K228">
        <f>IFERROR(VLOOKUP(Tabla1[[#This Row],[FECHA]],'SIMIT SIN RES'!A:D,4,FALSE),0)</f>
        <v>0</v>
      </c>
      <c r="L228" s="9">
        <f>IFERROR(VLOOKUP(Tabla1[[#This Row],[FECHA]],'SIMIT SIN RES'!A:D,3,FALSE),0)</f>
        <v>0</v>
      </c>
      <c r="M228" s="5">
        <f>IFERROR(VLOOKUP(Tabla1[[#This Row],[FECHA]],'RECAUDOS DE COMPARENDOS'!A:D,4,FALSE),0)</f>
        <v>0</v>
      </c>
      <c r="N228" s="9">
        <f>IFERROR(VLOOKUP(Tabla1[[#This Row],[FECHA]],'RECAUDOS DE COMPARENDOS'!A:D,3,FALSE),0)</f>
        <v>0</v>
      </c>
      <c r="O228" s="5">
        <f>IFERROR(VLOOKUP(Tabla1[[#This Row],[FECHA]],'RECAUDOS DE RESOLUCIONES'!A:D,4,FALSE),0)</f>
        <v>0</v>
      </c>
      <c r="P228" s="9">
        <f>IFERROR(VLOOKUP(Tabla1[[#This Row],[FECHA]],'RECAUDOS DE RESOLUCIONES'!A:D,3,FALSE),0)</f>
        <v>0</v>
      </c>
      <c r="Q22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2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28" s="11">
        <f>IFERROR(VLOOKUP(Tabla1[[#This Row],[FECHA]],'RECAUDOS LOCALES'!A:D,4,FALSE),0)</f>
        <v>0</v>
      </c>
      <c r="T228" s="9">
        <f>IFERROR(VLOOKUP(Tabla1[[#This Row],[FECHA]],'RECAUDOS LOCALES'!A:D,3,FALSE),0)</f>
        <v>0</v>
      </c>
      <c r="U228" s="11">
        <f>IFERROR(VLOOKUP(Tabla1[[#This Row],[FECHA]],'RECAUDOS EXTERNOS'!A:D,4,FALSE),0)</f>
        <v>0</v>
      </c>
      <c r="V228" s="9">
        <f>IFERROR(VLOOKUP(Tabla1[[#This Row],[FECHA]],'RECAUDOS EXTERNOS'!A:D,3,FALSE),0)</f>
        <v>0</v>
      </c>
    </row>
    <row r="229" spans="1:22" x14ac:dyDescent="0.25">
      <c r="A229" s="1">
        <v>37788</v>
      </c>
      <c r="B229" s="3" t="s">
        <v>1</v>
      </c>
      <c r="C229" s="2">
        <v>37773</v>
      </c>
      <c r="D229" s="5">
        <f>YEAR(Tabla1[[#This Row],[FECHA]])</f>
        <v>2003</v>
      </c>
      <c r="E229" s="5">
        <f>IFERROR(VLOOKUP(Tabla1[[#This Row],[FECHA]],'COMPARENDOS TOTALES'!A:D,4,FALSE),0)</f>
        <v>0</v>
      </c>
      <c r="F229" s="9">
        <f>IFERROR(VLOOKUP(Tabla1[[#This Row],[FECHA]],'COMPARENDOS TOTALES'!A:D,3,FALSE),0)</f>
        <v>0</v>
      </c>
      <c r="G229" s="5">
        <f>IFERROR(VLOOKUP(Tabla1[[#This Row],[FECHA]],EXONERACIONES!A:D,4,FALSE),0)</f>
        <v>0</v>
      </c>
      <c r="H229" s="9">
        <f>IFERROR(VLOOKUP(Tabla1[[#This Row],[FECHA]],EXONERACIONES!A:D,3,FALSE),0)</f>
        <v>0</v>
      </c>
      <c r="I229" s="5">
        <f>IFERROR(VLOOKUP(Tabla1[[#This Row],[FECHA]],'SIMIT CON RES'!A:D,4,FALSE),0)</f>
        <v>0</v>
      </c>
      <c r="J229" s="9">
        <f>IFERROR(VLOOKUP(Tabla1[[#This Row],[FECHA]],'SIMIT CON RES'!A:D,3,FALSE),0)</f>
        <v>0</v>
      </c>
      <c r="K229">
        <f>IFERROR(VLOOKUP(Tabla1[[#This Row],[FECHA]],'SIMIT SIN RES'!A:D,4,FALSE),0)</f>
        <v>0</v>
      </c>
      <c r="L229" s="9">
        <f>IFERROR(VLOOKUP(Tabla1[[#This Row],[FECHA]],'SIMIT SIN RES'!A:D,3,FALSE),0)</f>
        <v>0</v>
      </c>
      <c r="M229" s="5">
        <f>IFERROR(VLOOKUP(Tabla1[[#This Row],[FECHA]],'RECAUDOS DE COMPARENDOS'!A:D,4,FALSE),0)</f>
        <v>0</v>
      </c>
      <c r="N229" s="9">
        <f>IFERROR(VLOOKUP(Tabla1[[#This Row],[FECHA]],'RECAUDOS DE COMPARENDOS'!A:D,3,FALSE),0)</f>
        <v>0</v>
      </c>
      <c r="O229" s="5">
        <f>IFERROR(VLOOKUP(Tabla1[[#This Row],[FECHA]],'RECAUDOS DE RESOLUCIONES'!A:D,4,FALSE),0)</f>
        <v>0</v>
      </c>
      <c r="P229" s="9">
        <f>IFERROR(VLOOKUP(Tabla1[[#This Row],[FECHA]],'RECAUDOS DE RESOLUCIONES'!A:D,3,FALSE),0)</f>
        <v>0</v>
      </c>
      <c r="Q22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2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29" s="11">
        <f>IFERROR(VLOOKUP(Tabla1[[#This Row],[FECHA]],'RECAUDOS LOCALES'!A:D,4,FALSE),0)</f>
        <v>1</v>
      </c>
      <c r="T229" s="9">
        <f>IFERROR(VLOOKUP(Tabla1[[#This Row],[FECHA]],'RECAUDOS LOCALES'!A:D,3,FALSE),0)</f>
        <v>101000</v>
      </c>
      <c r="U229" s="11">
        <f>IFERROR(VLOOKUP(Tabla1[[#This Row],[FECHA]],'RECAUDOS EXTERNOS'!A:D,4,FALSE),0)</f>
        <v>0</v>
      </c>
      <c r="V229" s="9">
        <f>IFERROR(VLOOKUP(Tabla1[[#This Row],[FECHA]],'RECAUDOS EXTERNOS'!A:D,3,FALSE),0)</f>
        <v>0</v>
      </c>
    </row>
    <row r="230" spans="1:22" x14ac:dyDescent="0.25">
      <c r="A230" s="1">
        <v>37789</v>
      </c>
      <c r="B230" s="3" t="s">
        <v>2</v>
      </c>
      <c r="C230" s="2">
        <v>37773</v>
      </c>
      <c r="D230" s="5">
        <f>YEAR(Tabla1[[#This Row],[FECHA]])</f>
        <v>2003</v>
      </c>
      <c r="E230" s="5">
        <f>IFERROR(VLOOKUP(Tabla1[[#This Row],[FECHA]],'COMPARENDOS TOTALES'!A:D,4,FALSE),0)</f>
        <v>0</v>
      </c>
      <c r="F230" s="9">
        <f>IFERROR(VLOOKUP(Tabla1[[#This Row],[FECHA]],'COMPARENDOS TOTALES'!A:D,3,FALSE),0)</f>
        <v>0</v>
      </c>
      <c r="G230" s="5">
        <f>IFERROR(VLOOKUP(Tabla1[[#This Row],[FECHA]],EXONERACIONES!A:D,4,FALSE),0)</f>
        <v>0</v>
      </c>
      <c r="H230" s="9">
        <f>IFERROR(VLOOKUP(Tabla1[[#This Row],[FECHA]],EXONERACIONES!A:D,3,FALSE),0)</f>
        <v>0</v>
      </c>
      <c r="I230" s="5">
        <f>IFERROR(VLOOKUP(Tabla1[[#This Row],[FECHA]],'SIMIT CON RES'!A:D,4,FALSE),0)</f>
        <v>0</v>
      </c>
      <c r="J230" s="9">
        <f>IFERROR(VLOOKUP(Tabla1[[#This Row],[FECHA]],'SIMIT CON RES'!A:D,3,FALSE),0)</f>
        <v>0</v>
      </c>
      <c r="K230">
        <f>IFERROR(VLOOKUP(Tabla1[[#This Row],[FECHA]],'SIMIT SIN RES'!A:D,4,FALSE),0)</f>
        <v>0</v>
      </c>
      <c r="L230" s="9">
        <f>IFERROR(VLOOKUP(Tabla1[[#This Row],[FECHA]],'SIMIT SIN RES'!A:D,3,FALSE),0)</f>
        <v>0</v>
      </c>
      <c r="M230" s="5">
        <f>IFERROR(VLOOKUP(Tabla1[[#This Row],[FECHA]],'RECAUDOS DE COMPARENDOS'!A:D,4,FALSE),0)</f>
        <v>0</v>
      </c>
      <c r="N230" s="9">
        <f>IFERROR(VLOOKUP(Tabla1[[#This Row],[FECHA]],'RECAUDOS DE COMPARENDOS'!A:D,3,FALSE),0)</f>
        <v>0</v>
      </c>
      <c r="O230" s="5">
        <f>IFERROR(VLOOKUP(Tabla1[[#This Row],[FECHA]],'RECAUDOS DE RESOLUCIONES'!A:D,4,FALSE),0)</f>
        <v>0</v>
      </c>
      <c r="P230" s="9">
        <f>IFERROR(VLOOKUP(Tabla1[[#This Row],[FECHA]],'RECAUDOS DE RESOLUCIONES'!A:D,3,FALSE),0)</f>
        <v>0</v>
      </c>
      <c r="Q23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3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30" s="11">
        <f>IFERROR(VLOOKUP(Tabla1[[#This Row],[FECHA]],'RECAUDOS LOCALES'!A:D,4,FALSE),0)</f>
        <v>2</v>
      </c>
      <c r="T230" s="9">
        <f>IFERROR(VLOOKUP(Tabla1[[#This Row],[FECHA]],'RECAUDOS LOCALES'!A:D,3,FALSE),0)</f>
        <v>202000</v>
      </c>
      <c r="U230" s="11">
        <f>IFERROR(VLOOKUP(Tabla1[[#This Row],[FECHA]],'RECAUDOS EXTERNOS'!A:D,4,FALSE),0)</f>
        <v>0</v>
      </c>
      <c r="V230" s="9">
        <f>IFERROR(VLOOKUP(Tabla1[[#This Row],[FECHA]],'RECAUDOS EXTERNOS'!A:D,3,FALSE),0)</f>
        <v>0</v>
      </c>
    </row>
    <row r="231" spans="1:22" x14ac:dyDescent="0.25">
      <c r="A231" s="1">
        <v>37790</v>
      </c>
      <c r="B231" s="3" t="s">
        <v>3</v>
      </c>
      <c r="C231" s="2">
        <v>37773</v>
      </c>
      <c r="D231" s="5">
        <f>YEAR(Tabla1[[#This Row],[FECHA]])</f>
        <v>2003</v>
      </c>
      <c r="E231" s="5">
        <f>IFERROR(VLOOKUP(Tabla1[[#This Row],[FECHA]],'COMPARENDOS TOTALES'!A:D,4,FALSE),0)</f>
        <v>0</v>
      </c>
      <c r="F231" s="9">
        <f>IFERROR(VLOOKUP(Tabla1[[#This Row],[FECHA]],'COMPARENDOS TOTALES'!A:D,3,FALSE),0)</f>
        <v>0</v>
      </c>
      <c r="G231" s="5">
        <f>IFERROR(VLOOKUP(Tabla1[[#This Row],[FECHA]],EXONERACIONES!A:D,4,FALSE),0)</f>
        <v>0</v>
      </c>
      <c r="H231" s="9">
        <f>IFERROR(VLOOKUP(Tabla1[[#This Row],[FECHA]],EXONERACIONES!A:D,3,FALSE),0)</f>
        <v>0</v>
      </c>
      <c r="I231" s="5">
        <f>IFERROR(VLOOKUP(Tabla1[[#This Row],[FECHA]],'SIMIT CON RES'!A:D,4,FALSE),0)</f>
        <v>0</v>
      </c>
      <c r="J231" s="9">
        <f>IFERROR(VLOOKUP(Tabla1[[#This Row],[FECHA]],'SIMIT CON RES'!A:D,3,FALSE),0)</f>
        <v>0</v>
      </c>
      <c r="K231">
        <f>IFERROR(VLOOKUP(Tabla1[[#This Row],[FECHA]],'SIMIT SIN RES'!A:D,4,FALSE),0)</f>
        <v>0</v>
      </c>
      <c r="L231" s="9">
        <f>IFERROR(VLOOKUP(Tabla1[[#This Row],[FECHA]],'SIMIT SIN RES'!A:D,3,FALSE),0)</f>
        <v>0</v>
      </c>
      <c r="M231" s="5">
        <f>IFERROR(VLOOKUP(Tabla1[[#This Row],[FECHA]],'RECAUDOS DE COMPARENDOS'!A:D,4,FALSE),0)</f>
        <v>0</v>
      </c>
      <c r="N231" s="9">
        <f>IFERROR(VLOOKUP(Tabla1[[#This Row],[FECHA]],'RECAUDOS DE COMPARENDOS'!A:D,3,FALSE),0)</f>
        <v>0</v>
      </c>
      <c r="O231" s="5">
        <f>IFERROR(VLOOKUP(Tabla1[[#This Row],[FECHA]],'RECAUDOS DE RESOLUCIONES'!A:D,4,FALSE),0)</f>
        <v>0</v>
      </c>
      <c r="P231" s="9">
        <f>IFERROR(VLOOKUP(Tabla1[[#This Row],[FECHA]],'RECAUDOS DE RESOLUCIONES'!A:D,3,FALSE),0)</f>
        <v>0</v>
      </c>
      <c r="Q23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3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31" s="11">
        <f>IFERROR(VLOOKUP(Tabla1[[#This Row],[FECHA]],'RECAUDOS LOCALES'!A:D,4,FALSE),0)</f>
        <v>0</v>
      </c>
      <c r="T231" s="9">
        <f>IFERROR(VLOOKUP(Tabla1[[#This Row],[FECHA]],'RECAUDOS LOCALES'!A:D,3,FALSE),0)</f>
        <v>0</v>
      </c>
      <c r="U231" s="11">
        <f>IFERROR(VLOOKUP(Tabla1[[#This Row],[FECHA]],'RECAUDOS EXTERNOS'!A:D,4,FALSE),0)</f>
        <v>0</v>
      </c>
      <c r="V231" s="9">
        <f>IFERROR(VLOOKUP(Tabla1[[#This Row],[FECHA]],'RECAUDOS EXTERNOS'!A:D,3,FALSE),0)</f>
        <v>0</v>
      </c>
    </row>
    <row r="232" spans="1:22" x14ac:dyDescent="0.25">
      <c r="A232" s="1">
        <v>37791</v>
      </c>
      <c r="B232" s="3" t="s">
        <v>6</v>
      </c>
      <c r="C232" s="2">
        <v>37773</v>
      </c>
      <c r="D232" s="5">
        <f>YEAR(Tabla1[[#This Row],[FECHA]])</f>
        <v>2003</v>
      </c>
      <c r="E232" s="5">
        <f>IFERROR(VLOOKUP(Tabla1[[#This Row],[FECHA]],'COMPARENDOS TOTALES'!A:D,4,FALSE),0)</f>
        <v>0</v>
      </c>
      <c r="F232" s="9">
        <f>IFERROR(VLOOKUP(Tabla1[[#This Row],[FECHA]],'COMPARENDOS TOTALES'!A:D,3,FALSE),0)</f>
        <v>0</v>
      </c>
      <c r="G232" s="5">
        <f>IFERROR(VLOOKUP(Tabla1[[#This Row],[FECHA]],EXONERACIONES!A:D,4,FALSE),0)</f>
        <v>0</v>
      </c>
      <c r="H232" s="9">
        <f>IFERROR(VLOOKUP(Tabla1[[#This Row],[FECHA]],EXONERACIONES!A:D,3,FALSE),0)</f>
        <v>0</v>
      </c>
      <c r="I232" s="5">
        <f>IFERROR(VLOOKUP(Tabla1[[#This Row],[FECHA]],'SIMIT CON RES'!A:D,4,FALSE),0)</f>
        <v>0</v>
      </c>
      <c r="J232" s="9">
        <f>IFERROR(VLOOKUP(Tabla1[[#This Row],[FECHA]],'SIMIT CON RES'!A:D,3,FALSE),0)</f>
        <v>0</v>
      </c>
      <c r="K232">
        <f>IFERROR(VLOOKUP(Tabla1[[#This Row],[FECHA]],'SIMIT SIN RES'!A:D,4,FALSE),0)</f>
        <v>0</v>
      </c>
      <c r="L232" s="9">
        <f>IFERROR(VLOOKUP(Tabla1[[#This Row],[FECHA]],'SIMIT SIN RES'!A:D,3,FALSE),0)</f>
        <v>0</v>
      </c>
      <c r="M232" s="5">
        <f>IFERROR(VLOOKUP(Tabla1[[#This Row],[FECHA]],'RECAUDOS DE COMPARENDOS'!A:D,4,FALSE),0)</f>
        <v>0</v>
      </c>
      <c r="N232" s="9">
        <f>IFERROR(VLOOKUP(Tabla1[[#This Row],[FECHA]],'RECAUDOS DE COMPARENDOS'!A:D,3,FALSE),0)</f>
        <v>0</v>
      </c>
      <c r="O232" s="5">
        <f>IFERROR(VLOOKUP(Tabla1[[#This Row],[FECHA]],'RECAUDOS DE RESOLUCIONES'!A:D,4,FALSE),0)</f>
        <v>0</v>
      </c>
      <c r="P232" s="9">
        <f>IFERROR(VLOOKUP(Tabla1[[#This Row],[FECHA]],'RECAUDOS DE RESOLUCIONES'!A:D,3,FALSE),0)</f>
        <v>0</v>
      </c>
      <c r="Q23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3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32" s="11">
        <f>IFERROR(VLOOKUP(Tabla1[[#This Row],[FECHA]],'RECAUDOS LOCALES'!A:D,4,FALSE),0)</f>
        <v>0</v>
      </c>
      <c r="T232" s="9">
        <f>IFERROR(VLOOKUP(Tabla1[[#This Row],[FECHA]],'RECAUDOS LOCALES'!A:D,3,FALSE),0)</f>
        <v>0</v>
      </c>
      <c r="U232" s="11">
        <f>IFERROR(VLOOKUP(Tabla1[[#This Row],[FECHA]],'RECAUDOS EXTERNOS'!A:D,4,FALSE),0)</f>
        <v>0</v>
      </c>
      <c r="V232" s="9">
        <f>IFERROR(VLOOKUP(Tabla1[[#This Row],[FECHA]],'RECAUDOS EXTERNOS'!A:D,3,FALSE),0)</f>
        <v>0</v>
      </c>
    </row>
    <row r="233" spans="1:22" x14ac:dyDescent="0.25">
      <c r="A233" s="1">
        <v>37792</v>
      </c>
      <c r="B233" s="3" t="s">
        <v>0</v>
      </c>
      <c r="C233" s="2">
        <v>37773</v>
      </c>
      <c r="D233" s="5">
        <f>YEAR(Tabla1[[#This Row],[FECHA]])</f>
        <v>2003</v>
      </c>
      <c r="E233" s="5">
        <f>IFERROR(VLOOKUP(Tabla1[[#This Row],[FECHA]],'COMPARENDOS TOTALES'!A:D,4,FALSE),0)</f>
        <v>0</v>
      </c>
      <c r="F233" s="9">
        <f>IFERROR(VLOOKUP(Tabla1[[#This Row],[FECHA]],'COMPARENDOS TOTALES'!A:D,3,FALSE),0)</f>
        <v>0</v>
      </c>
      <c r="G233" s="5">
        <f>IFERROR(VLOOKUP(Tabla1[[#This Row],[FECHA]],EXONERACIONES!A:D,4,FALSE),0)</f>
        <v>0</v>
      </c>
      <c r="H233" s="9">
        <f>IFERROR(VLOOKUP(Tabla1[[#This Row],[FECHA]],EXONERACIONES!A:D,3,FALSE),0)</f>
        <v>0</v>
      </c>
      <c r="I233" s="5">
        <f>IFERROR(VLOOKUP(Tabla1[[#This Row],[FECHA]],'SIMIT CON RES'!A:D,4,FALSE),0)</f>
        <v>0</v>
      </c>
      <c r="J233" s="9">
        <f>IFERROR(VLOOKUP(Tabla1[[#This Row],[FECHA]],'SIMIT CON RES'!A:D,3,FALSE),0)</f>
        <v>0</v>
      </c>
      <c r="K233">
        <f>IFERROR(VLOOKUP(Tabla1[[#This Row],[FECHA]],'SIMIT SIN RES'!A:D,4,FALSE),0)</f>
        <v>0</v>
      </c>
      <c r="L233" s="9">
        <f>IFERROR(VLOOKUP(Tabla1[[#This Row],[FECHA]],'SIMIT SIN RES'!A:D,3,FALSE),0)</f>
        <v>0</v>
      </c>
      <c r="M233" s="5">
        <f>IFERROR(VLOOKUP(Tabla1[[#This Row],[FECHA]],'RECAUDOS DE COMPARENDOS'!A:D,4,FALSE),0)</f>
        <v>0</v>
      </c>
      <c r="N233" s="9">
        <f>IFERROR(VLOOKUP(Tabla1[[#This Row],[FECHA]],'RECAUDOS DE COMPARENDOS'!A:D,3,FALSE),0)</f>
        <v>0</v>
      </c>
      <c r="O233" s="5">
        <f>IFERROR(VLOOKUP(Tabla1[[#This Row],[FECHA]],'RECAUDOS DE RESOLUCIONES'!A:D,4,FALSE),0)</f>
        <v>0</v>
      </c>
      <c r="P233" s="9">
        <f>IFERROR(VLOOKUP(Tabla1[[#This Row],[FECHA]],'RECAUDOS DE RESOLUCIONES'!A:D,3,FALSE),0)</f>
        <v>0</v>
      </c>
      <c r="Q23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3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33" s="11">
        <f>IFERROR(VLOOKUP(Tabla1[[#This Row],[FECHA]],'RECAUDOS LOCALES'!A:D,4,FALSE),0)</f>
        <v>0</v>
      </c>
      <c r="T233" s="9">
        <f>IFERROR(VLOOKUP(Tabla1[[#This Row],[FECHA]],'RECAUDOS LOCALES'!A:D,3,FALSE),0)</f>
        <v>0</v>
      </c>
      <c r="U233" s="11">
        <f>IFERROR(VLOOKUP(Tabla1[[#This Row],[FECHA]],'RECAUDOS EXTERNOS'!A:D,4,FALSE),0)</f>
        <v>0</v>
      </c>
      <c r="V233" s="9">
        <f>IFERROR(VLOOKUP(Tabla1[[#This Row],[FECHA]],'RECAUDOS EXTERNOS'!A:D,3,FALSE),0)</f>
        <v>0</v>
      </c>
    </row>
    <row r="234" spans="1:22" x14ac:dyDescent="0.25">
      <c r="A234" s="1">
        <v>37793</v>
      </c>
      <c r="B234" s="3" t="s">
        <v>5</v>
      </c>
      <c r="C234" s="2">
        <v>37773</v>
      </c>
      <c r="D234" s="5">
        <f>YEAR(Tabla1[[#This Row],[FECHA]])</f>
        <v>2003</v>
      </c>
      <c r="E234" s="5">
        <f>IFERROR(VLOOKUP(Tabla1[[#This Row],[FECHA]],'COMPARENDOS TOTALES'!A:D,4,FALSE),0)</f>
        <v>0</v>
      </c>
      <c r="F234" s="9">
        <f>IFERROR(VLOOKUP(Tabla1[[#This Row],[FECHA]],'COMPARENDOS TOTALES'!A:D,3,FALSE),0)</f>
        <v>0</v>
      </c>
      <c r="G234" s="5">
        <f>IFERROR(VLOOKUP(Tabla1[[#This Row],[FECHA]],EXONERACIONES!A:D,4,FALSE),0)</f>
        <v>0</v>
      </c>
      <c r="H234" s="9">
        <f>IFERROR(VLOOKUP(Tabla1[[#This Row],[FECHA]],EXONERACIONES!A:D,3,FALSE),0)</f>
        <v>0</v>
      </c>
      <c r="I234" s="5">
        <f>IFERROR(VLOOKUP(Tabla1[[#This Row],[FECHA]],'SIMIT CON RES'!A:D,4,FALSE),0)</f>
        <v>0</v>
      </c>
      <c r="J234" s="9">
        <f>IFERROR(VLOOKUP(Tabla1[[#This Row],[FECHA]],'SIMIT CON RES'!A:D,3,FALSE),0)</f>
        <v>0</v>
      </c>
      <c r="K234">
        <f>IFERROR(VLOOKUP(Tabla1[[#This Row],[FECHA]],'SIMIT SIN RES'!A:D,4,FALSE),0)</f>
        <v>0</v>
      </c>
      <c r="L234" s="9">
        <f>IFERROR(VLOOKUP(Tabla1[[#This Row],[FECHA]],'SIMIT SIN RES'!A:D,3,FALSE),0)</f>
        <v>0</v>
      </c>
      <c r="M234" s="5">
        <f>IFERROR(VLOOKUP(Tabla1[[#This Row],[FECHA]],'RECAUDOS DE COMPARENDOS'!A:D,4,FALSE),0)</f>
        <v>0</v>
      </c>
      <c r="N234" s="9">
        <f>IFERROR(VLOOKUP(Tabla1[[#This Row],[FECHA]],'RECAUDOS DE COMPARENDOS'!A:D,3,FALSE),0)</f>
        <v>0</v>
      </c>
      <c r="O234" s="5">
        <f>IFERROR(VLOOKUP(Tabla1[[#This Row],[FECHA]],'RECAUDOS DE RESOLUCIONES'!A:D,4,FALSE),0)</f>
        <v>0</v>
      </c>
      <c r="P234" s="9">
        <f>IFERROR(VLOOKUP(Tabla1[[#This Row],[FECHA]],'RECAUDOS DE RESOLUCIONES'!A:D,3,FALSE),0)</f>
        <v>0</v>
      </c>
      <c r="Q23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3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34" s="11">
        <f>IFERROR(VLOOKUP(Tabla1[[#This Row],[FECHA]],'RECAUDOS LOCALES'!A:D,4,FALSE),0)</f>
        <v>0</v>
      </c>
      <c r="T234" s="9">
        <f>IFERROR(VLOOKUP(Tabla1[[#This Row],[FECHA]],'RECAUDOS LOCALES'!A:D,3,FALSE),0)</f>
        <v>0</v>
      </c>
      <c r="U234" s="11">
        <f>IFERROR(VLOOKUP(Tabla1[[#This Row],[FECHA]],'RECAUDOS EXTERNOS'!A:D,4,FALSE),0)</f>
        <v>0</v>
      </c>
      <c r="V234" s="9">
        <f>IFERROR(VLOOKUP(Tabla1[[#This Row],[FECHA]],'RECAUDOS EXTERNOS'!A:D,3,FALSE),0)</f>
        <v>0</v>
      </c>
    </row>
    <row r="235" spans="1:22" x14ac:dyDescent="0.25">
      <c r="A235" s="1">
        <v>37794</v>
      </c>
      <c r="B235" s="3" t="s">
        <v>4</v>
      </c>
      <c r="C235" s="2">
        <v>37773</v>
      </c>
      <c r="D235" s="5">
        <f>YEAR(Tabla1[[#This Row],[FECHA]])</f>
        <v>2003</v>
      </c>
      <c r="E235" s="5">
        <f>IFERROR(VLOOKUP(Tabla1[[#This Row],[FECHA]],'COMPARENDOS TOTALES'!A:D,4,FALSE),0)</f>
        <v>0</v>
      </c>
      <c r="F235" s="9">
        <f>IFERROR(VLOOKUP(Tabla1[[#This Row],[FECHA]],'COMPARENDOS TOTALES'!A:D,3,FALSE),0)</f>
        <v>0</v>
      </c>
      <c r="G235" s="5">
        <f>IFERROR(VLOOKUP(Tabla1[[#This Row],[FECHA]],EXONERACIONES!A:D,4,FALSE),0)</f>
        <v>0</v>
      </c>
      <c r="H235" s="9">
        <f>IFERROR(VLOOKUP(Tabla1[[#This Row],[FECHA]],EXONERACIONES!A:D,3,FALSE),0)</f>
        <v>0</v>
      </c>
      <c r="I235" s="5">
        <f>IFERROR(VLOOKUP(Tabla1[[#This Row],[FECHA]],'SIMIT CON RES'!A:D,4,FALSE),0)</f>
        <v>0</v>
      </c>
      <c r="J235" s="9">
        <f>IFERROR(VLOOKUP(Tabla1[[#This Row],[FECHA]],'SIMIT CON RES'!A:D,3,FALSE),0)</f>
        <v>0</v>
      </c>
      <c r="K235">
        <f>IFERROR(VLOOKUP(Tabla1[[#This Row],[FECHA]],'SIMIT SIN RES'!A:D,4,FALSE),0)</f>
        <v>0</v>
      </c>
      <c r="L235" s="9">
        <f>IFERROR(VLOOKUP(Tabla1[[#This Row],[FECHA]],'SIMIT SIN RES'!A:D,3,FALSE),0)</f>
        <v>0</v>
      </c>
      <c r="M235" s="5">
        <f>IFERROR(VLOOKUP(Tabla1[[#This Row],[FECHA]],'RECAUDOS DE COMPARENDOS'!A:D,4,FALSE),0)</f>
        <v>0</v>
      </c>
      <c r="N235" s="9">
        <f>IFERROR(VLOOKUP(Tabla1[[#This Row],[FECHA]],'RECAUDOS DE COMPARENDOS'!A:D,3,FALSE),0)</f>
        <v>0</v>
      </c>
      <c r="O235" s="5">
        <f>IFERROR(VLOOKUP(Tabla1[[#This Row],[FECHA]],'RECAUDOS DE RESOLUCIONES'!A:D,4,FALSE),0)</f>
        <v>0</v>
      </c>
      <c r="P235" s="9">
        <f>IFERROR(VLOOKUP(Tabla1[[#This Row],[FECHA]],'RECAUDOS DE RESOLUCIONES'!A:D,3,FALSE),0)</f>
        <v>0</v>
      </c>
      <c r="Q23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3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35" s="11">
        <f>IFERROR(VLOOKUP(Tabla1[[#This Row],[FECHA]],'RECAUDOS LOCALES'!A:D,4,FALSE),0)</f>
        <v>0</v>
      </c>
      <c r="T235" s="9">
        <f>IFERROR(VLOOKUP(Tabla1[[#This Row],[FECHA]],'RECAUDOS LOCALES'!A:D,3,FALSE),0)</f>
        <v>0</v>
      </c>
      <c r="U235" s="11">
        <f>IFERROR(VLOOKUP(Tabla1[[#This Row],[FECHA]],'RECAUDOS EXTERNOS'!A:D,4,FALSE),0)</f>
        <v>0</v>
      </c>
      <c r="V235" s="9">
        <f>IFERROR(VLOOKUP(Tabla1[[#This Row],[FECHA]],'RECAUDOS EXTERNOS'!A:D,3,FALSE),0)</f>
        <v>0</v>
      </c>
    </row>
    <row r="236" spans="1:22" x14ac:dyDescent="0.25">
      <c r="A236" s="1">
        <v>37795</v>
      </c>
      <c r="B236" s="3" t="s">
        <v>1</v>
      </c>
      <c r="C236" s="2">
        <v>37773</v>
      </c>
      <c r="D236" s="5">
        <f>YEAR(Tabla1[[#This Row],[FECHA]])</f>
        <v>2003</v>
      </c>
      <c r="E236" s="5">
        <f>IFERROR(VLOOKUP(Tabla1[[#This Row],[FECHA]],'COMPARENDOS TOTALES'!A:D,4,FALSE),0)</f>
        <v>0</v>
      </c>
      <c r="F236" s="9">
        <f>IFERROR(VLOOKUP(Tabla1[[#This Row],[FECHA]],'COMPARENDOS TOTALES'!A:D,3,FALSE),0)</f>
        <v>0</v>
      </c>
      <c r="G236" s="5">
        <f>IFERROR(VLOOKUP(Tabla1[[#This Row],[FECHA]],EXONERACIONES!A:D,4,FALSE),0)</f>
        <v>0</v>
      </c>
      <c r="H236" s="9">
        <f>IFERROR(VLOOKUP(Tabla1[[#This Row],[FECHA]],EXONERACIONES!A:D,3,FALSE),0)</f>
        <v>0</v>
      </c>
      <c r="I236" s="5">
        <f>IFERROR(VLOOKUP(Tabla1[[#This Row],[FECHA]],'SIMIT CON RES'!A:D,4,FALSE),0)</f>
        <v>0</v>
      </c>
      <c r="J236" s="9">
        <f>IFERROR(VLOOKUP(Tabla1[[#This Row],[FECHA]],'SIMIT CON RES'!A:D,3,FALSE),0)</f>
        <v>0</v>
      </c>
      <c r="K236">
        <f>IFERROR(VLOOKUP(Tabla1[[#This Row],[FECHA]],'SIMIT SIN RES'!A:D,4,FALSE),0)</f>
        <v>0</v>
      </c>
      <c r="L236" s="9">
        <f>IFERROR(VLOOKUP(Tabla1[[#This Row],[FECHA]],'SIMIT SIN RES'!A:D,3,FALSE),0)</f>
        <v>0</v>
      </c>
      <c r="M236" s="5">
        <f>IFERROR(VLOOKUP(Tabla1[[#This Row],[FECHA]],'RECAUDOS DE COMPARENDOS'!A:D,4,FALSE),0)</f>
        <v>0</v>
      </c>
      <c r="N236" s="9">
        <f>IFERROR(VLOOKUP(Tabla1[[#This Row],[FECHA]],'RECAUDOS DE COMPARENDOS'!A:D,3,FALSE),0)</f>
        <v>0</v>
      </c>
      <c r="O236" s="5">
        <f>IFERROR(VLOOKUP(Tabla1[[#This Row],[FECHA]],'RECAUDOS DE RESOLUCIONES'!A:D,4,FALSE),0)</f>
        <v>0</v>
      </c>
      <c r="P236" s="9">
        <f>IFERROR(VLOOKUP(Tabla1[[#This Row],[FECHA]],'RECAUDOS DE RESOLUCIONES'!A:D,3,FALSE),0)</f>
        <v>0</v>
      </c>
      <c r="Q23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3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36" s="11">
        <f>IFERROR(VLOOKUP(Tabla1[[#This Row],[FECHA]],'RECAUDOS LOCALES'!A:D,4,FALSE),0)</f>
        <v>0</v>
      </c>
      <c r="T236" s="9">
        <f>IFERROR(VLOOKUP(Tabla1[[#This Row],[FECHA]],'RECAUDOS LOCALES'!A:D,3,FALSE),0)</f>
        <v>0</v>
      </c>
      <c r="U236" s="11">
        <f>IFERROR(VLOOKUP(Tabla1[[#This Row],[FECHA]],'RECAUDOS EXTERNOS'!A:D,4,FALSE),0)</f>
        <v>0</v>
      </c>
      <c r="V236" s="9">
        <f>IFERROR(VLOOKUP(Tabla1[[#This Row],[FECHA]],'RECAUDOS EXTERNOS'!A:D,3,FALSE),0)</f>
        <v>0</v>
      </c>
    </row>
    <row r="237" spans="1:22" x14ac:dyDescent="0.25">
      <c r="A237" s="1">
        <v>37796</v>
      </c>
      <c r="B237" s="3" t="s">
        <v>2</v>
      </c>
      <c r="C237" s="2">
        <v>37773</v>
      </c>
      <c r="D237" s="5">
        <f>YEAR(Tabla1[[#This Row],[FECHA]])</f>
        <v>2003</v>
      </c>
      <c r="E237" s="5">
        <f>IFERROR(VLOOKUP(Tabla1[[#This Row],[FECHA]],'COMPARENDOS TOTALES'!A:D,4,FALSE),0)</f>
        <v>0</v>
      </c>
      <c r="F237" s="9">
        <f>IFERROR(VLOOKUP(Tabla1[[#This Row],[FECHA]],'COMPARENDOS TOTALES'!A:D,3,FALSE),0)</f>
        <v>0</v>
      </c>
      <c r="G237" s="5">
        <f>IFERROR(VLOOKUP(Tabla1[[#This Row],[FECHA]],EXONERACIONES!A:D,4,FALSE),0)</f>
        <v>0</v>
      </c>
      <c r="H237" s="9">
        <f>IFERROR(VLOOKUP(Tabla1[[#This Row],[FECHA]],EXONERACIONES!A:D,3,FALSE),0)</f>
        <v>0</v>
      </c>
      <c r="I237" s="5">
        <f>IFERROR(VLOOKUP(Tabla1[[#This Row],[FECHA]],'SIMIT CON RES'!A:D,4,FALSE),0)</f>
        <v>0</v>
      </c>
      <c r="J237" s="9">
        <f>IFERROR(VLOOKUP(Tabla1[[#This Row],[FECHA]],'SIMIT CON RES'!A:D,3,FALSE),0)</f>
        <v>0</v>
      </c>
      <c r="K237">
        <f>IFERROR(VLOOKUP(Tabla1[[#This Row],[FECHA]],'SIMIT SIN RES'!A:D,4,FALSE),0)</f>
        <v>0</v>
      </c>
      <c r="L237" s="9">
        <f>IFERROR(VLOOKUP(Tabla1[[#This Row],[FECHA]],'SIMIT SIN RES'!A:D,3,FALSE),0)</f>
        <v>0</v>
      </c>
      <c r="M237" s="5">
        <f>IFERROR(VLOOKUP(Tabla1[[#This Row],[FECHA]],'RECAUDOS DE COMPARENDOS'!A:D,4,FALSE),0)</f>
        <v>0</v>
      </c>
      <c r="N237" s="9">
        <f>IFERROR(VLOOKUP(Tabla1[[#This Row],[FECHA]],'RECAUDOS DE COMPARENDOS'!A:D,3,FALSE),0)</f>
        <v>0</v>
      </c>
      <c r="O237" s="5">
        <f>IFERROR(VLOOKUP(Tabla1[[#This Row],[FECHA]],'RECAUDOS DE RESOLUCIONES'!A:D,4,FALSE),0)</f>
        <v>0</v>
      </c>
      <c r="P237" s="9">
        <f>IFERROR(VLOOKUP(Tabla1[[#This Row],[FECHA]],'RECAUDOS DE RESOLUCIONES'!A:D,3,FALSE),0)</f>
        <v>0</v>
      </c>
      <c r="Q23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3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37" s="11">
        <f>IFERROR(VLOOKUP(Tabla1[[#This Row],[FECHA]],'RECAUDOS LOCALES'!A:D,4,FALSE),0)</f>
        <v>1</v>
      </c>
      <c r="T237" s="9">
        <f>IFERROR(VLOOKUP(Tabla1[[#This Row],[FECHA]],'RECAUDOS LOCALES'!A:D,3,FALSE),0)</f>
        <v>109000</v>
      </c>
      <c r="U237" s="11">
        <f>IFERROR(VLOOKUP(Tabla1[[#This Row],[FECHA]],'RECAUDOS EXTERNOS'!A:D,4,FALSE),0)</f>
        <v>0</v>
      </c>
      <c r="V237" s="9">
        <f>IFERROR(VLOOKUP(Tabla1[[#This Row],[FECHA]],'RECAUDOS EXTERNOS'!A:D,3,FALSE),0)</f>
        <v>0</v>
      </c>
    </row>
    <row r="238" spans="1:22" x14ac:dyDescent="0.25">
      <c r="A238" s="1">
        <v>37797</v>
      </c>
      <c r="B238" s="3" t="s">
        <v>3</v>
      </c>
      <c r="C238" s="2">
        <v>37773</v>
      </c>
      <c r="D238" s="5">
        <f>YEAR(Tabla1[[#This Row],[FECHA]])</f>
        <v>2003</v>
      </c>
      <c r="E238" s="5">
        <f>IFERROR(VLOOKUP(Tabla1[[#This Row],[FECHA]],'COMPARENDOS TOTALES'!A:D,4,FALSE),0)</f>
        <v>0</v>
      </c>
      <c r="F238" s="9">
        <f>IFERROR(VLOOKUP(Tabla1[[#This Row],[FECHA]],'COMPARENDOS TOTALES'!A:D,3,FALSE),0)</f>
        <v>0</v>
      </c>
      <c r="G238" s="5">
        <f>IFERROR(VLOOKUP(Tabla1[[#This Row],[FECHA]],EXONERACIONES!A:D,4,FALSE),0)</f>
        <v>0</v>
      </c>
      <c r="H238" s="9">
        <f>IFERROR(VLOOKUP(Tabla1[[#This Row],[FECHA]],EXONERACIONES!A:D,3,FALSE),0)</f>
        <v>0</v>
      </c>
      <c r="I238" s="5">
        <f>IFERROR(VLOOKUP(Tabla1[[#This Row],[FECHA]],'SIMIT CON RES'!A:D,4,FALSE),0)</f>
        <v>0</v>
      </c>
      <c r="J238" s="9">
        <f>IFERROR(VLOOKUP(Tabla1[[#This Row],[FECHA]],'SIMIT CON RES'!A:D,3,FALSE),0)</f>
        <v>0</v>
      </c>
      <c r="K238">
        <f>IFERROR(VLOOKUP(Tabla1[[#This Row],[FECHA]],'SIMIT SIN RES'!A:D,4,FALSE),0)</f>
        <v>0</v>
      </c>
      <c r="L238" s="9">
        <f>IFERROR(VLOOKUP(Tabla1[[#This Row],[FECHA]],'SIMIT SIN RES'!A:D,3,FALSE),0)</f>
        <v>0</v>
      </c>
      <c r="M238" s="5">
        <f>IFERROR(VLOOKUP(Tabla1[[#This Row],[FECHA]],'RECAUDOS DE COMPARENDOS'!A:D,4,FALSE),0)</f>
        <v>0</v>
      </c>
      <c r="N238" s="9">
        <f>IFERROR(VLOOKUP(Tabla1[[#This Row],[FECHA]],'RECAUDOS DE COMPARENDOS'!A:D,3,FALSE),0)</f>
        <v>0</v>
      </c>
      <c r="O238" s="5">
        <f>IFERROR(VLOOKUP(Tabla1[[#This Row],[FECHA]],'RECAUDOS DE RESOLUCIONES'!A:D,4,FALSE),0)</f>
        <v>0</v>
      </c>
      <c r="P238" s="9">
        <f>IFERROR(VLOOKUP(Tabla1[[#This Row],[FECHA]],'RECAUDOS DE RESOLUCIONES'!A:D,3,FALSE),0)</f>
        <v>0</v>
      </c>
      <c r="Q23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3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38" s="11">
        <f>IFERROR(VLOOKUP(Tabla1[[#This Row],[FECHA]],'RECAUDOS LOCALES'!A:D,4,FALSE),0)</f>
        <v>0</v>
      </c>
      <c r="T238" s="9">
        <f>IFERROR(VLOOKUP(Tabla1[[#This Row],[FECHA]],'RECAUDOS LOCALES'!A:D,3,FALSE),0)</f>
        <v>0</v>
      </c>
      <c r="U238" s="11">
        <f>IFERROR(VLOOKUP(Tabla1[[#This Row],[FECHA]],'RECAUDOS EXTERNOS'!A:D,4,FALSE),0)</f>
        <v>0</v>
      </c>
      <c r="V238" s="9">
        <f>IFERROR(VLOOKUP(Tabla1[[#This Row],[FECHA]],'RECAUDOS EXTERNOS'!A:D,3,FALSE),0)</f>
        <v>0</v>
      </c>
    </row>
    <row r="239" spans="1:22" x14ac:dyDescent="0.25">
      <c r="A239" s="1">
        <v>37798</v>
      </c>
      <c r="B239" s="3" t="s">
        <v>6</v>
      </c>
      <c r="C239" s="2">
        <v>37773</v>
      </c>
      <c r="D239" s="5">
        <f>YEAR(Tabla1[[#This Row],[FECHA]])</f>
        <v>2003</v>
      </c>
      <c r="E239" s="5">
        <f>IFERROR(VLOOKUP(Tabla1[[#This Row],[FECHA]],'COMPARENDOS TOTALES'!A:D,4,FALSE),0)</f>
        <v>0</v>
      </c>
      <c r="F239" s="9">
        <f>IFERROR(VLOOKUP(Tabla1[[#This Row],[FECHA]],'COMPARENDOS TOTALES'!A:D,3,FALSE),0)</f>
        <v>0</v>
      </c>
      <c r="G239" s="5">
        <f>IFERROR(VLOOKUP(Tabla1[[#This Row],[FECHA]],EXONERACIONES!A:D,4,FALSE),0)</f>
        <v>0</v>
      </c>
      <c r="H239" s="9">
        <f>IFERROR(VLOOKUP(Tabla1[[#This Row],[FECHA]],EXONERACIONES!A:D,3,FALSE),0)</f>
        <v>0</v>
      </c>
      <c r="I239" s="5">
        <f>IFERROR(VLOOKUP(Tabla1[[#This Row],[FECHA]],'SIMIT CON RES'!A:D,4,FALSE),0)</f>
        <v>0</v>
      </c>
      <c r="J239" s="9">
        <f>IFERROR(VLOOKUP(Tabla1[[#This Row],[FECHA]],'SIMIT CON RES'!A:D,3,FALSE),0)</f>
        <v>0</v>
      </c>
      <c r="K239">
        <f>IFERROR(VLOOKUP(Tabla1[[#This Row],[FECHA]],'SIMIT SIN RES'!A:D,4,FALSE),0)</f>
        <v>0</v>
      </c>
      <c r="L239" s="9">
        <f>IFERROR(VLOOKUP(Tabla1[[#This Row],[FECHA]],'SIMIT SIN RES'!A:D,3,FALSE),0)</f>
        <v>0</v>
      </c>
      <c r="M239" s="5">
        <f>IFERROR(VLOOKUP(Tabla1[[#This Row],[FECHA]],'RECAUDOS DE COMPARENDOS'!A:D,4,FALSE),0)</f>
        <v>0</v>
      </c>
      <c r="N239" s="9">
        <f>IFERROR(VLOOKUP(Tabla1[[#This Row],[FECHA]],'RECAUDOS DE COMPARENDOS'!A:D,3,FALSE),0)</f>
        <v>0</v>
      </c>
      <c r="O239" s="5">
        <f>IFERROR(VLOOKUP(Tabla1[[#This Row],[FECHA]],'RECAUDOS DE RESOLUCIONES'!A:D,4,FALSE),0)</f>
        <v>0</v>
      </c>
      <c r="P239" s="9">
        <f>IFERROR(VLOOKUP(Tabla1[[#This Row],[FECHA]],'RECAUDOS DE RESOLUCIONES'!A:D,3,FALSE),0)</f>
        <v>0</v>
      </c>
      <c r="Q23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3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39" s="11">
        <f>IFERROR(VLOOKUP(Tabla1[[#This Row],[FECHA]],'RECAUDOS LOCALES'!A:D,4,FALSE),0)</f>
        <v>0</v>
      </c>
      <c r="T239" s="9">
        <f>IFERROR(VLOOKUP(Tabla1[[#This Row],[FECHA]],'RECAUDOS LOCALES'!A:D,3,FALSE),0)</f>
        <v>0</v>
      </c>
      <c r="U239" s="11">
        <f>IFERROR(VLOOKUP(Tabla1[[#This Row],[FECHA]],'RECAUDOS EXTERNOS'!A:D,4,FALSE),0)</f>
        <v>0</v>
      </c>
      <c r="V239" s="9">
        <f>IFERROR(VLOOKUP(Tabla1[[#This Row],[FECHA]],'RECAUDOS EXTERNOS'!A:D,3,FALSE),0)</f>
        <v>0</v>
      </c>
    </row>
    <row r="240" spans="1:22" x14ac:dyDescent="0.25">
      <c r="A240" s="1">
        <v>37799</v>
      </c>
      <c r="B240" s="3" t="s">
        <v>0</v>
      </c>
      <c r="C240" s="2">
        <v>37773</v>
      </c>
      <c r="D240" s="5">
        <f>YEAR(Tabla1[[#This Row],[FECHA]])</f>
        <v>2003</v>
      </c>
      <c r="E240" s="5">
        <f>IFERROR(VLOOKUP(Tabla1[[#This Row],[FECHA]],'COMPARENDOS TOTALES'!A:D,4,FALSE),0)</f>
        <v>0</v>
      </c>
      <c r="F240" s="9">
        <f>IFERROR(VLOOKUP(Tabla1[[#This Row],[FECHA]],'COMPARENDOS TOTALES'!A:D,3,FALSE),0)</f>
        <v>0</v>
      </c>
      <c r="G240" s="5">
        <f>IFERROR(VLOOKUP(Tabla1[[#This Row],[FECHA]],EXONERACIONES!A:D,4,FALSE),0)</f>
        <v>0</v>
      </c>
      <c r="H240" s="9">
        <f>IFERROR(VLOOKUP(Tabla1[[#This Row],[FECHA]],EXONERACIONES!A:D,3,FALSE),0)</f>
        <v>0</v>
      </c>
      <c r="I240" s="5">
        <f>IFERROR(VLOOKUP(Tabla1[[#This Row],[FECHA]],'SIMIT CON RES'!A:D,4,FALSE),0)</f>
        <v>0</v>
      </c>
      <c r="J240" s="9">
        <f>IFERROR(VLOOKUP(Tabla1[[#This Row],[FECHA]],'SIMIT CON RES'!A:D,3,FALSE),0)</f>
        <v>0</v>
      </c>
      <c r="K240">
        <f>IFERROR(VLOOKUP(Tabla1[[#This Row],[FECHA]],'SIMIT SIN RES'!A:D,4,FALSE),0)</f>
        <v>0</v>
      </c>
      <c r="L240" s="9">
        <f>IFERROR(VLOOKUP(Tabla1[[#This Row],[FECHA]],'SIMIT SIN RES'!A:D,3,FALSE),0)</f>
        <v>0</v>
      </c>
      <c r="M240" s="5">
        <f>IFERROR(VLOOKUP(Tabla1[[#This Row],[FECHA]],'RECAUDOS DE COMPARENDOS'!A:D,4,FALSE),0)</f>
        <v>0</v>
      </c>
      <c r="N240" s="9">
        <f>IFERROR(VLOOKUP(Tabla1[[#This Row],[FECHA]],'RECAUDOS DE COMPARENDOS'!A:D,3,FALSE),0)</f>
        <v>0</v>
      </c>
      <c r="O240" s="5">
        <f>IFERROR(VLOOKUP(Tabla1[[#This Row],[FECHA]],'RECAUDOS DE RESOLUCIONES'!A:D,4,FALSE),0)</f>
        <v>0</v>
      </c>
      <c r="P240" s="9">
        <f>IFERROR(VLOOKUP(Tabla1[[#This Row],[FECHA]],'RECAUDOS DE RESOLUCIONES'!A:D,3,FALSE),0)</f>
        <v>0</v>
      </c>
      <c r="Q24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4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40" s="11">
        <f>IFERROR(VLOOKUP(Tabla1[[#This Row],[FECHA]],'RECAUDOS LOCALES'!A:D,4,FALSE),0)</f>
        <v>0</v>
      </c>
      <c r="T240" s="9">
        <f>IFERROR(VLOOKUP(Tabla1[[#This Row],[FECHA]],'RECAUDOS LOCALES'!A:D,3,FALSE),0)</f>
        <v>0</v>
      </c>
      <c r="U240" s="11">
        <f>IFERROR(VLOOKUP(Tabla1[[#This Row],[FECHA]],'RECAUDOS EXTERNOS'!A:D,4,FALSE),0)</f>
        <v>0</v>
      </c>
      <c r="V240" s="9">
        <f>IFERROR(VLOOKUP(Tabla1[[#This Row],[FECHA]],'RECAUDOS EXTERNOS'!A:D,3,FALSE),0)</f>
        <v>0</v>
      </c>
    </row>
    <row r="241" spans="1:22" x14ac:dyDescent="0.25">
      <c r="A241" s="1">
        <v>37800</v>
      </c>
      <c r="B241" s="3" t="s">
        <v>5</v>
      </c>
      <c r="C241" s="2">
        <v>37773</v>
      </c>
      <c r="D241" s="5">
        <f>YEAR(Tabla1[[#This Row],[FECHA]])</f>
        <v>2003</v>
      </c>
      <c r="E241" s="5">
        <f>IFERROR(VLOOKUP(Tabla1[[#This Row],[FECHA]],'COMPARENDOS TOTALES'!A:D,4,FALSE),0)</f>
        <v>0</v>
      </c>
      <c r="F241" s="9">
        <f>IFERROR(VLOOKUP(Tabla1[[#This Row],[FECHA]],'COMPARENDOS TOTALES'!A:D,3,FALSE),0)</f>
        <v>0</v>
      </c>
      <c r="G241" s="5">
        <f>IFERROR(VLOOKUP(Tabla1[[#This Row],[FECHA]],EXONERACIONES!A:D,4,FALSE),0)</f>
        <v>0</v>
      </c>
      <c r="H241" s="9">
        <f>IFERROR(VLOOKUP(Tabla1[[#This Row],[FECHA]],EXONERACIONES!A:D,3,FALSE),0)</f>
        <v>0</v>
      </c>
      <c r="I241" s="5">
        <f>IFERROR(VLOOKUP(Tabla1[[#This Row],[FECHA]],'SIMIT CON RES'!A:D,4,FALSE),0)</f>
        <v>0</v>
      </c>
      <c r="J241" s="9">
        <f>IFERROR(VLOOKUP(Tabla1[[#This Row],[FECHA]],'SIMIT CON RES'!A:D,3,FALSE),0)</f>
        <v>0</v>
      </c>
      <c r="K241">
        <f>IFERROR(VLOOKUP(Tabla1[[#This Row],[FECHA]],'SIMIT SIN RES'!A:D,4,FALSE),0)</f>
        <v>0</v>
      </c>
      <c r="L241" s="9">
        <f>IFERROR(VLOOKUP(Tabla1[[#This Row],[FECHA]],'SIMIT SIN RES'!A:D,3,FALSE),0)</f>
        <v>0</v>
      </c>
      <c r="M241" s="5">
        <f>IFERROR(VLOOKUP(Tabla1[[#This Row],[FECHA]],'RECAUDOS DE COMPARENDOS'!A:D,4,FALSE),0)</f>
        <v>0</v>
      </c>
      <c r="N241" s="9">
        <f>IFERROR(VLOOKUP(Tabla1[[#This Row],[FECHA]],'RECAUDOS DE COMPARENDOS'!A:D,3,FALSE),0)</f>
        <v>0</v>
      </c>
      <c r="O241" s="5">
        <f>IFERROR(VLOOKUP(Tabla1[[#This Row],[FECHA]],'RECAUDOS DE RESOLUCIONES'!A:D,4,FALSE),0)</f>
        <v>0</v>
      </c>
      <c r="P241" s="9">
        <f>IFERROR(VLOOKUP(Tabla1[[#This Row],[FECHA]],'RECAUDOS DE RESOLUCIONES'!A:D,3,FALSE),0)</f>
        <v>0</v>
      </c>
      <c r="Q24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4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41" s="11">
        <f>IFERROR(VLOOKUP(Tabla1[[#This Row],[FECHA]],'RECAUDOS LOCALES'!A:D,4,FALSE),0)</f>
        <v>0</v>
      </c>
      <c r="T241" s="9">
        <f>IFERROR(VLOOKUP(Tabla1[[#This Row],[FECHA]],'RECAUDOS LOCALES'!A:D,3,FALSE),0)</f>
        <v>0</v>
      </c>
      <c r="U241" s="11">
        <f>IFERROR(VLOOKUP(Tabla1[[#This Row],[FECHA]],'RECAUDOS EXTERNOS'!A:D,4,FALSE),0)</f>
        <v>0</v>
      </c>
      <c r="V241" s="9">
        <f>IFERROR(VLOOKUP(Tabla1[[#This Row],[FECHA]],'RECAUDOS EXTERNOS'!A:D,3,FALSE),0)</f>
        <v>0</v>
      </c>
    </row>
    <row r="242" spans="1:22" x14ac:dyDescent="0.25">
      <c r="A242" s="1">
        <v>37801</v>
      </c>
      <c r="B242" s="3" t="s">
        <v>4</v>
      </c>
      <c r="C242" s="2">
        <v>37773</v>
      </c>
      <c r="D242" s="5">
        <f>YEAR(Tabla1[[#This Row],[FECHA]])</f>
        <v>2003</v>
      </c>
      <c r="E242" s="5">
        <f>IFERROR(VLOOKUP(Tabla1[[#This Row],[FECHA]],'COMPARENDOS TOTALES'!A:D,4,FALSE),0)</f>
        <v>0</v>
      </c>
      <c r="F242" s="9">
        <f>IFERROR(VLOOKUP(Tabla1[[#This Row],[FECHA]],'COMPARENDOS TOTALES'!A:D,3,FALSE),0)</f>
        <v>0</v>
      </c>
      <c r="G242" s="5">
        <f>IFERROR(VLOOKUP(Tabla1[[#This Row],[FECHA]],EXONERACIONES!A:D,4,FALSE),0)</f>
        <v>0</v>
      </c>
      <c r="H242" s="9">
        <f>IFERROR(VLOOKUP(Tabla1[[#This Row],[FECHA]],EXONERACIONES!A:D,3,FALSE),0)</f>
        <v>0</v>
      </c>
      <c r="I242" s="5">
        <f>IFERROR(VLOOKUP(Tabla1[[#This Row],[FECHA]],'SIMIT CON RES'!A:D,4,FALSE),0)</f>
        <v>0</v>
      </c>
      <c r="J242" s="9">
        <f>IFERROR(VLOOKUP(Tabla1[[#This Row],[FECHA]],'SIMIT CON RES'!A:D,3,FALSE),0)</f>
        <v>0</v>
      </c>
      <c r="K242">
        <f>IFERROR(VLOOKUP(Tabla1[[#This Row],[FECHA]],'SIMIT SIN RES'!A:D,4,FALSE),0)</f>
        <v>0</v>
      </c>
      <c r="L242" s="9">
        <f>IFERROR(VLOOKUP(Tabla1[[#This Row],[FECHA]],'SIMIT SIN RES'!A:D,3,FALSE),0)</f>
        <v>0</v>
      </c>
      <c r="M242" s="5">
        <f>IFERROR(VLOOKUP(Tabla1[[#This Row],[FECHA]],'RECAUDOS DE COMPARENDOS'!A:D,4,FALSE),0)</f>
        <v>0</v>
      </c>
      <c r="N242" s="9">
        <f>IFERROR(VLOOKUP(Tabla1[[#This Row],[FECHA]],'RECAUDOS DE COMPARENDOS'!A:D,3,FALSE),0)</f>
        <v>0</v>
      </c>
      <c r="O242" s="5">
        <f>IFERROR(VLOOKUP(Tabla1[[#This Row],[FECHA]],'RECAUDOS DE RESOLUCIONES'!A:D,4,FALSE),0)</f>
        <v>0</v>
      </c>
      <c r="P242" s="9">
        <f>IFERROR(VLOOKUP(Tabla1[[#This Row],[FECHA]],'RECAUDOS DE RESOLUCIONES'!A:D,3,FALSE),0)</f>
        <v>0</v>
      </c>
      <c r="Q24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4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42" s="11">
        <f>IFERROR(VLOOKUP(Tabla1[[#This Row],[FECHA]],'RECAUDOS LOCALES'!A:D,4,FALSE),0)</f>
        <v>0</v>
      </c>
      <c r="T242" s="9">
        <f>IFERROR(VLOOKUP(Tabla1[[#This Row],[FECHA]],'RECAUDOS LOCALES'!A:D,3,FALSE),0)</f>
        <v>0</v>
      </c>
      <c r="U242" s="11">
        <f>IFERROR(VLOOKUP(Tabla1[[#This Row],[FECHA]],'RECAUDOS EXTERNOS'!A:D,4,FALSE),0)</f>
        <v>0</v>
      </c>
      <c r="V242" s="9">
        <f>IFERROR(VLOOKUP(Tabla1[[#This Row],[FECHA]],'RECAUDOS EXTERNOS'!A:D,3,FALSE),0)</f>
        <v>0</v>
      </c>
    </row>
    <row r="243" spans="1:22" x14ac:dyDescent="0.25">
      <c r="A243" s="1">
        <v>37802</v>
      </c>
      <c r="B243" s="3" t="s">
        <v>1</v>
      </c>
      <c r="C243" s="2">
        <v>37773</v>
      </c>
      <c r="D243" s="5">
        <f>YEAR(Tabla1[[#This Row],[FECHA]])</f>
        <v>2003</v>
      </c>
      <c r="E243" s="5">
        <f>IFERROR(VLOOKUP(Tabla1[[#This Row],[FECHA]],'COMPARENDOS TOTALES'!A:D,4,FALSE),0)</f>
        <v>0</v>
      </c>
      <c r="F243" s="9">
        <f>IFERROR(VLOOKUP(Tabla1[[#This Row],[FECHA]],'COMPARENDOS TOTALES'!A:D,3,FALSE),0)</f>
        <v>0</v>
      </c>
      <c r="G243" s="5">
        <f>IFERROR(VLOOKUP(Tabla1[[#This Row],[FECHA]],EXONERACIONES!A:D,4,FALSE),0)</f>
        <v>0</v>
      </c>
      <c r="H243" s="9">
        <f>IFERROR(VLOOKUP(Tabla1[[#This Row],[FECHA]],EXONERACIONES!A:D,3,FALSE),0)</f>
        <v>0</v>
      </c>
      <c r="I243" s="5">
        <f>IFERROR(VLOOKUP(Tabla1[[#This Row],[FECHA]],'SIMIT CON RES'!A:D,4,FALSE),0)</f>
        <v>0</v>
      </c>
      <c r="J243" s="9">
        <f>IFERROR(VLOOKUP(Tabla1[[#This Row],[FECHA]],'SIMIT CON RES'!A:D,3,FALSE),0)</f>
        <v>0</v>
      </c>
      <c r="K243">
        <f>IFERROR(VLOOKUP(Tabla1[[#This Row],[FECHA]],'SIMIT SIN RES'!A:D,4,FALSE),0)</f>
        <v>0</v>
      </c>
      <c r="L243" s="9">
        <f>IFERROR(VLOOKUP(Tabla1[[#This Row],[FECHA]],'SIMIT SIN RES'!A:D,3,FALSE),0)</f>
        <v>0</v>
      </c>
      <c r="M243" s="5">
        <f>IFERROR(VLOOKUP(Tabla1[[#This Row],[FECHA]],'RECAUDOS DE COMPARENDOS'!A:D,4,FALSE),0)</f>
        <v>0</v>
      </c>
      <c r="N243" s="9">
        <f>IFERROR(VLOOKUP(Tabla1[[#This Row],[FECHA]],'RECAUDOS DE COMPARENDOS'!A:D,3,FALSE),0)</f>
        <v>0</v>
      </c>
      <c r="O243" s="5">
        <f>IFERROR(VLOOKUP(Tabla1[[#This Row],[FECHA]],'RECAUDOS DE RESOLUCIONES'!A:D,4,FALSE),0)</f>
        <v>0</v>
      </c>
      <c r="P243" s="9">
        <f>IFERROR(VLOOKUP(Tabla1[[#This Row],[FECHA]],'RECAUDOS DE RESOLUCIONES'!A:D,3,FALSE),0)</f>
        <v>0</v>
      </c>
      <c r="Q24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4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43" s="11">
        <f>IFERROR(VLOOKUP(Tabla1[[#This Row],[FECHA]],'RECAUDOS LOCALES'!A:D,4,FALSE),0)</f>
        <v>0</v>
      </c>
      <c r="T243" s="9">
        <f>IFERROR(VLOOKUP(Tabla1[[#This Row],[FECHA]],'RECAUDOS LOCALES'!A:D,3,FALSE),0)</f>
        <v>0</v>
      </c>
      <c r="U243" s="11">
        <f>IFERROR(VLOOKUP(Tabla1[[#This Row],[FECHA]],'RECAUDOS EXTERNOS'!A:D,4,FALSE),0)</f>
        <v>0</v>
      </c>
      <c r="V243" s="9">
        <f>IFERROR(VLOOKUP(Tabla1[[#This Row],[FECHA]],'RECAUDOS EXTERNOS'!A:D,3,FALSE),0)</f>
        <v>0</v>
      </c>
    </row>
    <row r="244" spans="1:22" x14ac:dyDescent="0.25">
      <c r="A244" s="1">
        <v>37803</v>
      </c>
      <c r="B244" s="3" t="s">
        <v>2</v>
      </c>
      <c r="C244" s="2">
        <v>37803</v>
      </c>
      <c r="D244" s="5">
        <f>YEAR(Tabla1[[#This Row],[FECHA]])</f>
        <v>2003</v>
      </c>
      <c r="E244" s="5">
        <f>IFERROR(VLOOKUP(Tabla1[[#This Row],[FECHA]],'COMPARENDOS TOTALES'!A:D,4,FALSE),0)</f>
        <v>9</v>
      </c>
      <c r="F244" s="9">
        <f>IFERROR(VLOOKUP(Tabla1[[#This Row],[FECHA]],'COMPARENDOS TOTALES'!A:D,3,FALSE),0)</f>
        <v>1350174</v>
      </c>
      <c r="G244" s="5">
        <f>IFERROR(VLOOKUP(Tabla1[[#This Row],[FECHA]],EXONERACIONES!A:D,4,FALSE),0)</f>
        <v>7</v>
      </c>
      <c r="H244" s="9">
        <f>IFERROR(VLOOKUP(Tabla1[[#This Row],[FECHA]],EXONERACIONES!A:D,3,FALSE),0)</f>
        <v>1173102</v>
      </c>
      <c r="I244" s="5">
        <f>IFERROR(VLOOKUP(Tabla1[[#This Row],[FECHA]],'SIMIT CON RES'!A:D,4,FALSE),0)</f>
        <v>0</v>
      </c>
      <c r="J244" s="9">
        <f>IFERROR(VLOOKUP(Tabla1[[#This Row],[FECHA]],'SIMIT CON RES'!A:D,3,FALSE),0)</f>
        <v>0</v>
      </c>
      <c r="K244">
        <f>IFERROR(VLOOKUP(Tabla1[[#This Row],[FECHA]],'SIMIT SIN RES'!A:D,4,FALSE),0)</f>
        <v>0</v>
      </c>
      <c r="L244" s="9">
        <f>IFERROR(VLOOKUP(Tabla1[[#This Row],[FECHA]],'SIMIT SIN RES'!A:D,3,FALSE),0)</f>
        <v>0</v>
      </c>
      <c r="M244" s="5">
        <f>IFERROR(VLOOKUP(Tabla1[[#This Row],[FECHA]],'RECAUDOS DE COMPARENDOS'!A:D,4,FALSE),0)</f>
        <v>1</v>
      </c>
      <c r="N244" s="9">
        <f>IFERROR(VLOOKUP(Tabla1[[#This Row],[FECHA]],'RECAUDOS DE COMPARENDOS'!A:D,3,FALSE),0)</f>
        <v>88536</v>
      </c>
      <c r="O244" s="5">
        <f>IFERROR(VLOOKUP(Tabla1[[#This Row],[FECHA]],'RECAUDOS DE RESOLUCIONES'!A:D,4,FALSE),0)</f>
        <v>0</v>
      </c>
      <c r="P244" s="9">
        <f>IFERROR(VLOOKUP(Tabla1[[#This Row],[FECHA]],'RECAUDOS DE RESOLUCIONES'!A:D,3,FALSE),0)</f>
        <v>0</v>
      </c>
      <c r="Q24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44" s="9">
        <f>Tabla1[V. COMPARENDOS]-(Tabla1[V. EXONERACIONES]+Tabla1[[#This Row],[V. SIMIT CON RESOLUCION]]+Tabla1[[#This Row],[V. SIMIT SIN RESOLUCION]]+Tabla1[[#This Row],[V. RECAUDOS COMPARENDOS]]+Tabla1[[#This Row],[V. RECAUDOS RESOLUCIONES]])</f>
        <v>88536</v>
      </c>
      <c r="S244" s="11">
        <f>IFERROR(VLOOKUP(Tabla1[[#This Row],[FECHA]],'RECAUDOS LOCALES'!A:D,4,FALSE),0)</f>
        <v>0</v>
      </c>
      <c r="T244" s="9">
        <f>IFERROR(VLOOKUP(Tabla1[[#This Row],[FECHA]],'RECAUDOS LOCALES'!A:D,3,FALSE),0)</f>
        <v>0</v>
      </c>
      <c r="U244" s="11">
        <f>IFERROR(VLOOKUP(Tabla1[[#This Row],[FECHA]],'RECAUDOS EXTERNOS'!A:D,4,FALSE),0)</f>
        <v>0</v>
      </c>
      <c r="V244" s="9">
        <f>IFERROR(VLOOKUP(Tabla1[[#This Row],[FECHA]],'RECAUDOS EXTERNOS'!A:D,3,FALSE),0)</f>
        <v>0</v>
      </c>
    </row>
    <row r="245" spans="1:22" x14ac:dyDescent="0.25">
      <c r="A245" s="1">
        <v>37804</v>
      </c>
      <c r="B245" s="3" t="s">
        <v>3</v>
      </c>
      <c r="C245" s="2">
        <v>37803</v>
      </c>
      <c r="D245" s="5">
        <f>YEAR(Tabla1[[#This Row],[FECHA]])</f>
        <v>2003</v>
      </c>
      <c r="E245" s="5">
        <f>IFERROR(VLOOKUP(Tabla1[[#This Row],[FECHA]],'COMPARENDOS TOTALES'!A:D,4,FALSE),0)</f>
        <v>4</v>
      </c>
      <c r="F245" s="9">
        <f>IFERROR(VLOOKUP(Tabla1[[#This Row],[FECHA]],'COMPARENDOS TOTALES'!A:D,3,FALSE),0)</f>
        <v>586551</v>
      </c>
      <c r="G245" s="5">
        <f>IFERROR(VLOOKUP(Tabla1[[#This Row],[FECHA]],EXONERACIONES!A:D,4,FALSE),0)</f>
        <v>2</v>
      </c>
      <c r="H245" s="9">
        <f>IFERROR(VLOOKUP(Tabla1[[#This Row],[FECHA]],EXONERACIONES!A:D,3,FALSE),0)</f>
        <v>332010</v>
      </c>
      <c r="I245" s="5">
        <f>IFERROR(VLOOKUP(Tabla1[[#This Row],[FECHA]],'SIMIT CON RES'!A:D,4,FALSE),0)</f>
        <v>0</v>
      </c>
      <c r="J245" s="9">
        <f>IFERROR(VLOOKUP(Tabla1[[#This Row],[FECHA]],'SIMIT CON RES'!A:D,3,FALSE),0)</f>
        <v>0</v>
      </c>
      <c r="K245">
        <f>IFERROR(VLOOKUP(Tabla1[[#This Row],[FECHA]],'SIMIT SIN RES'!A:D,4,FALSE),0)</f>
        <v>0</v>
      </c>
      <c r="L245" s="9">
        <f>IFERROR(VLOOKUP(Tabla1[[#This Row],[FECHA]],'SIMIT SIN RES'!A:D,3,FALSE),0)</f>
        <v>0</v>
      </c>
      <c r="M245" s="5">
        <f>IFERROR(VLOOKUP(Tabla1[[#This Row],[FECHA]],'RECAUDOS DE COMPARENDOS'!A:D,4,FALSE),0)</f>
        <v>0</v>
      </c>
      <c r="N245" s="9">
        <f>IFERROR(VLOOKUP(Tabla1[[#This Row],[FECHA]],'RECAUDOS DE COMPARENDOS'!A:D,3,FALSE),0)</f>
        <v>0</v>
      </c>
      <c r="O245" s="5">
        <f>IFERROR(VLOOKUP(Tabla1[[#This Row],[FECHA]],'RECAUDOS DE RESOLUCIONES'!A:D,4,FALSE),0)</f>
        <v>0</v>
      </c>
      <c r="P245" s="9">
        <f>IFERROR(VLOOKUP(Tabla1[[#This Row],[FECHA]],'RECAUDOS DE RESOLUCIONES'!A:D,3,FALSE),0)</f>
        <v>0</v>
      </c>
      <c r="Q24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45" s="9">
        <f>Tabla1[V. COMPARENDOS]-(Tabla1[V. EXONERACIONES]+Tabla1[[#This Row],[V. SIMIT CON RESOLUCION]]+Tabla1[[#This Row],[V. SIMIT SIN RESOLUCION]]+Tabla1[[#This Row],[V. RECAUDOS COMPARENDOS]]+Tabla1[[#This Row],[V. RECAUDOS RESOLUCIONES]])</f>
        <v>254541</v>
      </c>
      <c r="S245" s="11">
        <f>IFERROR(VLOOKUP(Tabla1[[#This Row],[FECHA]],'RECAUDOS LOCALES'!A:D,4,FALSE),0)</f>
        <v>0</v>
      </c>
      <c r="T245" s="9">
        <f>IFERROR(VLOOKUP(Tabla1[[#This Row],[FECHA]],'RECAUDOS LOCALES'!A:D,3,FALSE),0)</f>
        <v>0</v>
      </c>
      <c r="U245" s="11">
        <f>IFERROR(VLOOKUP(Tabla1[[#This Row],[FECHA]],'RECAUDOS EXTERNOS'!A:D,4,FALSE),0)</f>
        <v>0</v>
      </c>
      <c r="V245" s="9">
        <f>IFERROR(VLOOKUP(Tabla1[[#This Row],[FECHA]],'RECAUDOS EXTERNOS'!A:D,3,FALSE),0)</f>
        <v>0</v>
      </c>
    </row>
    <row r="246" spans="1:22" x14ac:dyDescent="0.25">
      <c r="A246" s="1">
        <v>37805</v>
      </c>
      <c r="B246" s="3" t="s">
        <v>6</v>
      </c>
      <c r="C246" s="2">
        <v>37803</v>
      </c>
      <c r="D246" s="5">
        <f>YEAR(Tabla1[[#This Row],[FECHA]])</f>
        <v>2003</v>
      </c>
      <c r="E246" s="5">
        <f>IFERROR(VLOOKUP(Tabla1[[#This Row],[FECHA]],'COMPARENDOS TOTALES'!A:D,4,FALSE),0)</f>
        <v>3</v>
      </c>
      <c r="F246" s="9">
        <f>IFERROR(VLOOKUP(Tabla1[[#This Row],[FECHA]],'COMPARENDOS TOTALES'!A:D,3,FALSE),0)</f>
        <v>343077</v>
      </c>
      <c r="G246" s="5">
        <f>IFERROR(VLOOKUP(Tabla1[[#This Row],[FECHA]],EXONERACIONES!A:D,4,FALSE),0)</f>
        <v>2</v>
      </c>
      <c r="H246" s="9">
        <f>IFERROR(VLOOKUP(Tabla1[[#This Row],[FECHA]],EXONERACIONES!A:D,3,FALSE),0)</f>
        <v>177072</v>
      </c>
      <c r="I246" s="5">
        <f>IFERROR(VLOOKUP(Tabla1[[#This Row],[FECHA]],'SIMIT CON RES'!A:D,4,FALSE),0)</f>
        <v>0</v>
      </c>
      <c r="J246" s="9">
        <f>IFERROR(VLOOKUP(Tabla1[[#This Row],[FECHA]],'SIMIT CON RES'!A:D,3,FALSE),0)</f>
        <v>0</v>
      </c>
      <c r="K246">
        <f>IFERROR(VLOOKUP(Tabla1[[#This Row],[FECHA]],'SIMIT SIN RES'!A:D,4,FALSE),0)</f>
        <v>0</v>
      </c>
      <c r="L246" s="9">
        <f>IFERROR(VLOOKUP(Tabla1[[#This Row],[FECHA]],'SIMIT SIN RES'!A:D,3,FALSE),0)</f>
        <v>0</v>
      </c>
      <c r="M246" s="5">
        <f>IFERROR(VLOOKUP(Tabla1[[#This Row],[FECHA]],'RECAUDOS DE COMPARENDOS'!A:D,4,FALSE),0)</f>
        <v>0</v>
      </c>
      <c r="N246" s="9">
        <f>IFERROR(VLOOKUP(Tabla1[[#This Row],[FECHA]],'RECAUDOS DE COMPARENDOS'!A:D,3,FALSE),0)</f>
        <v>0</v>
      </c>
      <c r="O246" s="5">
        <f>IFERROR(VLOOKUP(Tabla1[[#This Row],[FECHA]],'RECAUDOS DE RESOLUCIONES'!A:D,4,FALSE),0)</f>
        <v>0</v>
      </c>
      <c r="P246" s="9">
        <f>IFERROR(VLOOKUP(Tabla1[[#This Row],[FECHA]],'RECAUDOS DE RESOLUCIONES'!A:D,3,FALSE),0)</f>
        <v>0</v>
      </c>
      <c r="Q24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46" s="9">
        <f>Tabla1[V. COMPARENDOS]-(Tabla1[V. EXONERACIONES]+Tabla1[[#This Row],[V. SIMIT CON RESOLUCION]]+Tabla1[[#This Row],[V. SIMIT SIN RESOLUCION]]+Tabla1[[#This Row],[V. RECAUDOS COMPARENDOS]]+Tabla1[[#This Row],[V. RECAUDOS RESOLUCIONES]])</f>
        <v>166005</v>
      </c>
      <c r="S246" s="11">
        <f>IFERROR(VLOOKUP(Tabla1[[#This Row],[FECHA]],'RECAUDOS LOCALES'!A:D,4,FALSE),0)</f>
        <v>1</v>
      </c>
      <c r="T246" s="9">
        <f>IFERROR(VLOOKUP(Tabla1[[#This Row],[FECHA]],'RECAUDOS LOCALES'!A:D,3,FALSE),0)</f>
        <v>45267</v>
      </c>
      <c r="U246" s="11">
        <f>IFERROR(VLOOKUP(Tabla1[[#This Row],[FECHA]],'RECAUDOS EXTERNOS'!A:D,4,FALSE),0)</f>
        <v>0</v>
      </c>
      <c r="V246" s="9">
        <f>IFERROR(VLOOKUP(Tabla1[[#This Row],[FECHA]],'RECAUDOS EXTERNOS'!A:D,3,FALSE),0)</f>
        <v>0</v>
      </c>
    </row>
    <row r="247" spans="1:22" x14ac:dyDescent="0.25">
      <c r="A247" s="1">
        <v>37806</v>
      </c>
      <c r="B247" s="3" t="s">
        <v>0</v>
      </c>
      <c r="C247" s="2">
        <v>37803</v>
      </c>
      <c r="D247" s="5">
        <f>YEAR(Tabla1[[#This Row],[FECHA]])</f>
        <v>2003</v>
      </c>
      <c r="E247" s="5">
        <f>IFERROR(VLOOKUP(Tabla1[[#This Row],[FECHA]],'COMPARENDOS TOTALES'!A:D,4,FALSE),0)</f>
        <v>4</v>
      </c>
      <c r="F247" s="9">
        <f>IFERROR(VLOOKUP(Tabla1[[#This Row],[FECHA]],'COMPARENDOS TOTALES'!A:D,3,FALSE),0)</f>
        <v>752556</v>
      </c>
      <c r="G247" s="5">
        <f>IFERROR(VLOOKUP(Tabla1[[#This Row],[FECHA]],EXONERACIONES!A:D,4,FALSE),0)</f>
        <v>3</v>
      </c>
      <c r="H247" s="9">
        <f>IFERROR(VLOOKUP(Tabla1[[#This Row],[FECHA]],EXONERACIONES!A:D,3,FALSE),0)</f>
        <v>586551</v>
      </c>
      <c r="I247" s="5">
        <f>IFERROR(VLOOKUP(Tabla1[[#This Row],[FECHA]],'SIMIT CON RES'!A:D,4,FALSE),0)</f>
        <v>0</v>
      </c>
      <c r="J247" s="9">
        <f>IFERROR(VLOOKUP(Tabla1[[#This Row],[FECHA]],'SIMIT CON RES'!A:D,3,FALSE),0)</f>
        <v>0</v>
      </c>
      <c r="K247">
        <f>IFERROR(VLOOKUP(Tabla1[[#This Row],[FECHA]],'SIMIT SIN RES'!A:D,4,FALSE),0)</f>
        <v>0</v>
      </c>
      <c r="L247" s="9">
        <f>IFERROR(VLOOKUP(Tabla1[[#This Row],[FECHA]],'SIMIT SIN RES'!A:D,3,FALSE),0)</f>
        <v>0</v>
      </c>
      <c r="M247" s="5">
        <f>IFERROR(VLOOKUP(Tabla1[[#This Row],[FECHA]],'RECAUDOS DE COMPARENDOS'!A:D,4,FALSE),0)</f>
        <v>0</v>
      </c>
      <c r="N247" s="9">
        <f>IFERROR(VLOOKUP(Tabla1[[#This Row],[FECHA]],'RECAUDOS DE COMPARENDOS'!A:D,3,FALSE),0)</f>
        <v>0</v>
      </c>
      <c r="O247" s="5">
        <f>IFERROR(VLOOKUP(Tabla1[[#This Row],[FECHA]],'RECAUDOS DE RESOLUCIONES'!A:D,4,FALSE),0)</f>
        <v>0</v>
      </c>
      <c r="P247" s="9">
        <f>IFERROR(VLOOKUP(Tabla1[[#This Row],[FECHA]],'RECAUDOS DE RESOLUCIONES'!A:D,3,FALSE),0)</f>
        <v>0</v>
      </c>
      <c r="Q24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47" s="9">
        <f>Tabla1[V. COMPARENDOS]-(Tabla1[V. EXONERACIONES]+Tabla1[[#This Row],[V. SIMIT CON RESOLUCION]]+Tabla1[[#This Row],[V. SIMIT SIN RESOLUCION]]+Tabla1[[#This Row],[V. RECAUDOS COMPARENDOS]]+Tabla1[[#This Row],[V. RECAUDOS RESOLUCIONES]])</f>
        <v>166005</v>
      </c>
      <c r="S247" s="11">
        <f>IFERROR(VLOOKUP(Tabla1[[#This Row],[FECHA]],'RECAUDOS LOCALES'!A:D,4,FALSE),0)</f>
        <v>0</v>
      </c>
      <c r="T247" s="9">
        <f>IFERROR(VLOOKUP(Tabla1[[#This Row],[FECHA]],'RECAUDOS LOCALES'!A:D,3,FALSE),0)</f>
        <v>0</v>
      </c>
      <c r="U247" s="11">
        <f>IFERROR(VLOOKUP(Tabla1[[#This Row],[FECHA]],'RECAUDOS EXTERNOS'!A:D,4,FALSE),0)</f>
        <v>0</v>
      </c>
      <c r="V247" s="9">
        <f>IFERROR(VLOOKUP(Tabla1[[#This Row],[FECHA]],'RECAUDOS EXTERNOS'!A:D,3,FALSE),0)</f>
        <v>0</v>
      </c>
    </row>
    <row r="248" spans="1:22" x14ac:dyDescent="0.25">
      <c r="A248" s="1">
        <v>37807</v>
      </c>
      <c r="B248" s="3" t="s">
        <v>5</v>
      </c>
      <c r="C248" s="2">
        <v>37803</v>
      </c>
      <c r="D248" s="5">
        <f>YEAR(Tabla1[[#This Row],[FECHA]])</f>
        <v>2003</v>
      </c>
      <c r="E248" s="5">
        <f>IFERROR(VLOOKUP(Tabla1[[#This Row],[FECHA]],'COMPARENDOS TOTALES'!A:D,4,FALSE),0)</f>
        <v>7</v>
      </c>
      <c r="F248" s="9">
        <f>IFERROR(VLOOKUP(Tabla1[[#This Row],[FECHA]],'COMPARENDOS TOTALES'!A:D,3,FALSE),0)</f>
        <v>1007097</v>
      </c>
      <c r="G248" s="5">
        <f>IFERROR(VLOOKUP(Tabla1[[#This Row],[FECHA]],EXONERACIONES!A:D,4,FALSE),0)</f>
        <v>6</v>
      </c>
      <c r="H248" s="9">
        <f>IFERROR(VLOOKUP(Tabla1[[#This Row],[FECHA]],EXONERACIONES!A:D,3,FALSE),0)</f>
        <v>841092</v>
      </c>
      <c r="I248" s="5">
        <f>IFERROR(VLOOKUP(Tabla1[[#This Row],[FECHA]],'SIMIT CON RES'!A:D,4,FALSE),0)</f>
        <v>0</v>
      </c>
      <c r="J248" s="9">
        <f>IFERROR(VLOOKUP(Tabla1[[#This Row],[FECHA]],'SIMIT CON RES'!A:D,3,FALSE),0)</f>
        <v>0</v>
      </c>
      <c r="K248">
        <f>IFERROR(VLOOKUP(Tabla1[[#This Row],[FECHA]],'SIMIT SIN RES'!A:D,4,FALSE),0)</f>
        <v>0</v>
      </c>
      <c r="L248" s="9">
        <f>IFERROR(VLOOKUP(Tabla1[[#This Row],[FECHA]],'SIMIT SIN RES'!A:D,3,FALSE),0)</f>
        <v>0</v>
      </c>
      <c r="M248" s="5">
        <f>IFERROR(VLOOKUP(Tabla1[[#This Row],[FECHA]],'RECAUDOS DE COMPARENDOS'!A:D,4,FALSE),0)</f>
        <v>0</v>
      </c>
      <c r="N248" s="9">
        <f>IFERROR(VLOOKUP(Tabla1[[#This Row],[FECHA]],'RECAUDOS DE COMPARENDOS'!A:D,3,FALSE),0)</f>
        <v>0</v>
      </c>
      <c r="O248" s="5">
        <f>IFERROR(VLOOKUP(Tabla1[[#This Row],[FECHA]],'RECAUDOS DE RESOLUCIONES'!A:D,4,FALSE),0)</f>
        <v>0</v>
      </c>
      <c r="P248" s="9">
        <f>IFERROR(VLOOKUP(Tabla1[[#This Row],[FECHA]],'RECAUDOS DE RESOLUCIONES'!A:D,3,FALSE),0)</f>
        <v>0</v>
      </c>
      <c r="Q24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48" s="9">
        <f>Tabla1[V. COMPARENDOS]-(Tabla1[V. EXONERACIONES]+Tabla1[[#This Row],[V. SIMIT CON RESOLUCION]]+Tabla1[[#This Row],[V. SIMIT SIN RESOLUCION]]+Tabla1[[#This Row],[V. RECAUDOS COMPARENDOS]]+Tabla1[[#This Row],[V. RECAUDOS RESOLUCIONES]])</f>
        <v>166005</v>
      </c>
      <c r="S248" s="11">
        <f>IFERROR(VLOOKUP(Tabla1[[#This Row],[FECHA]],'RECAUDOS LOCALES'!A:D,4,FALSE),0)</f>
        <v>0</v>
      </c>
      <c r="T248" s="9">
        <f>IFERROR(VLOOKUP(Tabla1[[#This Row],[FECHA]],'RECAUDOS LOCALES'!A:D,3,FALSE),0)</f>
        <v>0</v>
      </c>
      <c r="U248" s="11">
        <f>IFERROR(VLOOKUP(Tabla1[[#This Row],[FECHA]],'RECAUDOS EXTERNOS'!A:D,4,FALSE),0)</f>
        <v>0</v>
      </c>
      <c r="V248" s="9">
        <f>IFERROR(VLOOKUP(Tabla1[[#This Row],[FECHA]],'RECAUDOS EXTERNOS'!A:D,3,FALSE),0)</f>
        <v>0</v>
      </c>
    </row>
    <row r="249" spans="1:22" x14ac:dyDescent="0.25">
      <c r="A249" s="1">
        <v>37808</v>
      </c>
      <c r="B249" s="3" t="s">
        <v>4</v>
      </c>
      <c r="C249" s="2">
        <v>37803</v>
      </c>
      <c r="D249" s="5">
        <f>YEAR(Tabla1[[#This Row],[FECHA]])</f>
        <v>2003</v>
      </c>
      <c r="E249" s="5">
        <f>IFERROR(VLOOKUP(Tabla1[[#This Row],[FECHA]],'COMPARENDOS TOTALES'!A:D,4,FALSE),0)</f>
        <v>7</v>
      </c>
      <c r="F249" s="9">
        <f>IFERROR(VLOOKUP(Tabla1[[#This Row],[FECHA]],'COMPARENDOS TOTALES'!A:D,3,FALSE),0)</f>
        <v>1250571</v>
      </c>
      <c r="G249" s="5">
        <f>IFERROR(VLOOKUP(Tabla1[[#This Row],[FECHA]],EXONERACIONES!A:D,4,FALSE),0)</f>
        <v>4</v>
      </c>
      <c r="H249" s="9">
        <f>IFERROR(VLOOKUP(Tabla1[[#This Row],[FECHA]],EXONERACIONES!A:D,3,FALSE),0)</f>
        <v>586551</v>
      </c>
      <c r="I249" s="5">
        <f>IFERROR(VLOOKUP(Tabla1[[#This Row],[FECHA]],'SIMIT CON RES'!A:D,4,FALSE),0)</f>
        <v>0</v>
      </c>
      <c r="J249" s="9">
        <f>IFERROR(VLOOKUP(Tabla1[[#This Row],[FECHA]],'SIMIT CON RES'!A:D,3,FALSE),0)</f>
        <v>0</v>
      </c>
      <c r="K249">
        <f>IFERROR(VLOOKUP(Tabla1[[#This Row],[FECHA]],'SIMIT SIN RES'!A:D,4,FALSE),0)</f>
        <v>0</v>
      </c>
      <c r="L249" s="9">
        <f>IFERROR(VLOOKUP(Tabla1[[#This Row],[FECHA]],'SIMIT SIN RES'!A:D,3,FALSE),0)</f>
        <v>0</v>
      </c>
      <c r="M249" s="5">
        <f>IFERROR(VLOOKUP(Tabla1[[#This Row],[FECHA]],'RECAUDOS DE COMPARENDOS'!A:D,4,FALSE),0)</f>
        <v>0</v>
      </c>
      <c r="N249" s="9">
        <f>IFERROR(VLOOKUP(Tabla1[[#This Row],[FECHA]],'RECAUDOS DE COMPARENDOS'!A:D,3,FALSE),0)</f>
        <v>0</v>
      </c>
      <c r="O249" s="5">
        <f>IFERROR(VLOOKUP(Tabla1[[#This Row],[FECHA]],'RECAUDOS DE RESOLUCIONES'!A:D,4,FALSE),0)</f>
        <v>0</v>
      </c>
      <c r="P249" s="9">
        <f>IFERROR(VLOOKUP(Tabla1[[#This Row],[FECHA]],'RECAUDOS DE RESOLUCIONES'!A:D,3,FALSE),0)</f>
        <v>0</v>
      </c>
      <c r="Q24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249" s="9">
        <f>Tabla1[V. COMPARENDOS]-(Tabla1[V. EXONERACIONES]+Tabla1[[#This Row],[V. SIMIT CON RESOLUCION]]+Tabla1[[#This Row],[V. SIMIT SIN RESOLUCION]]+Tabla1[[#This Row],[V. RECAUDOS COMPARENDOS]]+Tabla1[[#This Row],[V. RECAUDOS RESOLUCIONES]])</f>
        <v>664020</v>
      </c>
      <c r="S249" s="11">
        <f>IFERROR(VLOOKUP(Tabla1[[#This Row],[FECHA]],'RECAUDOS LOCALES'!A:D,4,FALSE),0)</f>
        <v>0</v>
      </c>
      <c r="T249" s="9">
        <f>IFERROR(VLOOKUP(Tabla1[[#This Row],[FECHA]],'RECAUDOS LOCALES'!A:D,3,FALSE),0)</f>
        <v>0</v>
      </c>
      <c r="U249" s="11">
        <f>IFERROR(VLOOKUP(Tabla1[[#This Row],[FECHA]],'RECAUDOS EXTERNOS'!A:D,4,FALSE),0)</f>
        <v>0</v>
      </c>
      <c r="V249" s="9">
        <f>IFERROR(VLOOKUP(Tabla1[[#This Row],[FECHA]],'RECAUDOS EXTERNOS'!A:D,3,FALSE),0)</f>
        <v>0</v>
      </c>
    </row>
    <row r="250" spans="1:22" x14ac:dyDescent="0.25">
      <c r="A250" s="1">
        <v>37809</v>
      </c>
      <c r="B250" s="3" t="s">
        <v>1</v>
      </c>
      <c r="C250" s="2">
        <v>37803</v>
      </c>
      <c r="D250" s="5">
        <f>YEAR(Tabla1[[#This Row],[FECHA]])</f>
        <v>2003</v>
      </c>
      <c r="E250" s="5">
        <f>IFERROR(VLOOKUP(Tabla1[[#This Row],[FECHA]],'COMPARENDOS TOTALES'!A:D,4,FALSE),0)</f>
        <v>3</v>
      </c>
      <c r="F250" s="9">
        <f>IFERROR(VLOOKUP(Tabla1[[#This Row],[FECHA]],'COMPARENDOS TOTALES'!A:D,3,FALSE),0)</f>
        <v>498015</v>
      </c>
      <c r="G250" s="5">
        <f>IFERROR(VLOOKUP(Tabla1[[#This Row],[FECHA]],EXONERACIONES!A:D,4,FALSE),0)</f>
        <v>2</v>
      </c>
      <c r="H250" s="9">
        <f>IFERROR(VLOOKUP(Tabla1[[#This Row],[FECHA]],EXONERACIONES!A:D,3,FALSE),0)</f>
        <v>332010</v>
      </c>
      <c r="I250" s="5">
        <f>IFERROR(VLOOKUP(Tabla1[[#This Row],[FECHA]],'SIMIT CON RES'!A:D,4,FALSE),0)</f>
        <v>0</v>
      </c>
      <c r="J250" s="9">
        <f>IFERROR(VLOOKUP(Tabla1[[#This Row],[FECHA]],'SIMIT CON RES'!A:D,3,FALSE),0)</f>
        <v>0</v>
      </c>
      <c r="K250">
        <f>IFERROR(VLOOKUP(Tabla1[[#This Row],[FECHA]],'SIMIT SIN RES'!A:D,4,FALSE),0)</f>
        <v>0</v>
      </c>
      <c r="L250" s="9">
        <f>IFERROR(VLOOKUP(Tabla1[[#This Row],[FECHA]],'SIMIT SIN RES'!A:D,3,FALSE),0)</f>
        <v>0</v>
      </c>
      <c r="M250" s="5">
        <f>IFERROR(VLOOKUP(Tabla1[[#This Row],[FECHA]],'RECAUDOS DE COMPARENDOS'!A:D,4,FALSE),0)</f>
        <v>1</v>
      </c>
      <c r="N250" s="9">
        <f>IFERROR(VLOOKUP(Tabla1[[#This Row],[FECHA]],'RECAUDOS DE COMPARENDOS'!A:D,3,FALSE),0)</f>
        <v>166005</v>
      </c>
      <c r="O250" s="5">
        <f>IFERROR(VLOOKUP(Tabla1[[#This Row],[FECHA]],'RECAUDOS DE RESOLUCIONES'!A:D,4,FALSE),0)</f>
        <v>0</v>
      </c>
      <c r="P250" s="9">
        <f>IFERROR(VLOOKUP(Tabla1[[#This Row],[FECHA]],'RECAUDOS DE RESOLUCIONES'!A:D,3,FALSE),0)</f>
        <v>0</v>
      </c>
      <c r="Q25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5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50" s="11">
        <f>IFERROR(VLOOKUP(Tabla1[[#This Row],[FECHA]],'RECAUDOS LOCALES'!A:D,4,FALSE),0)</f>
        <v>0</v>
      </c>
      <c r="T250" s="9">
        <f>IFERROR(VLOOKUP(Tabla1[[#This Row],[FECHA]],'RECAUDOS LOCALES'!A:D,3,FALSE),0)</f>
        <v>0</v>
      </c>
      <c r="U250" s="11">
        <f>IFERROR(VLOOKUP(Tabla1[[#This Row],[FECHA]],'RECAUDOS EXTERNOS'!A:D,4,FALSE),0)</f>
        <v>0</v>
      </c>
      <c r="V250" s="9">
        <f>IFERROR(VLOOKUP(Tabla1[[#This Row],[FECHA]],'RECAUDOS EXTERNOS'!A:D,3,FALSE),0)</f>
        <v>0</v>
      </c>
    </row>
    <row r="251" spans="1:22" x14ac:dyDescent="0.25">
      <c r="A251" s="1">
        <v>37810</v>
      </c>
      <c r="B251" s="3" t="s">
        <v>2</v>
      </c>
      <c r="C251" s="2">
        <v>37803</v>
      </c>
      <c r="D251" s="5">
        <f>YEAR(Tabla1[[#This Row],[FECHA]])</f>
        <v>2003</v>
      </c>
      <c r="E251" s="5">
        <f>IFERROR(VLOOKUP(Tabla1[[#This Row],[FECHA]],'COMPARENDOS TOTALES'!A:D,4,FALSE),0)</f>
        <v>9</v>
      </c>
      <c r="F251" s="9">
        <f>IFERROR(VLOOKUP(Tabla1[[#This Row],[FECHA]],'COMPARENDOS TOTALES'!A:D,3,FALSE),0)</f>
        <v>1261638</v>
      </c>
      <c r="G251" s="5">
        <f>IFERROR(VLOOKUP(Tabla1[[#This Row],[FECHA]],EXONERACIONES!A:D,4,FALSE),0)</f>
        <v>5</v>
      </c>
      <c r="H251" s="9">
        <f>IFERROR(VLOOKUP(Tabla1[[#This Row],[FECHA]],EXONERACIONES!A:D,3,FALSE),0)</f>
        <v>675087</v>
      </c>
      <c r="I251" s="5">
        <f>IFERROR(VLOOKUP(Tabla1[[#This Row],[FECHA]],'SIMIT CON RES'!A:D,4,FALSE),0)</f>
        <v>0</v>
      </c>
      <c r="J251" s="9">
        <f>IFERROR(VLOOKUP(Tabla1[[#This Row],[FECHA]],'SIMIT CON RES'!A:D,3,FALSE),0)</f>
        <v>0</v>
      </c>
      <c r="K251">
        <f>IFERROR(VLOOKUP(Tabla1[[#This Row],[FECHA]],'SIMIT SIN RES'!A:D,4,FALSE),0)</f>
        <v>0</v>
      </c>
      <c r="L251" s="9">
        <f>IFERROR(VLOOKUP(Tabla1[[#This Row],[FECHA]],'SIMIT SIN RES'!A:D,3,FALSE),0)</f>
        <v>0</v>
      </c>
      <c r="M251" s="5">
        <f>IFERROR(VLOOKUP(Tabla1[[#This Row],[FECHA]],'RECAUDOS DE COMPARENDOS'!A:D,4,FALSE),0)</f>
        <v>0</v>
      </c>
      <c r="N251" s="9">
        <f>IFERROR(VLOOKUP(Tabla1[[#This Row],[FECHA]],'RECAUDOS DE COMPARENDOS'!A:D,3,FALSE),0)</f>
        <v>0</v>
      </c>
      <c r="O251" s="5">
        <f>IFERROR(VLOOKUP(Tabla1[[#This Row],[FECHA]],'RECAUDOS DE RESOLUCIONES'!A:D,4,FALSE),0)</f>
        <v>0</v>
      </c>
      <c r="P251" s="9">
        <f>IFERROR(VLOOKUP(Tabla1[[#This Row],[FECHA]],'RECAUDOS DE RESOLUCIONES'!A:D,3,FALSE),0)</f>
        <v>0</v>
      </c>
      <c r="Q25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251" s="9">
        <f>Tabla1[V. COMPARENDOS]-(Tabla1[V. EXONERACIONES]+Tabla1[[#This Row],[V. SIMIT CON RESOLUCION]]+Tabla1[[#This Row],[V. SIMIT SIN RESOLUCION]]+Tabla1[[#This Row],[V. RECAUDOS COMPARENDOS]]+Tabla1[[#This Row],[V. RECAUDOS RESOLUCIONES]])</f>
        <v>586551</v>
      </c>
      <c r="S251" s="11">
        <f>IFERROR(VLOOKUP(Tabla1[[#This Row],[FECHA]],'RECAUDOS LOCALES'!A:D,4,FALSE),0)</f>
        <v>0</v>
      </c>
      <c r="T251" s="9">
        <f>IFERROR(VLOOKUP(Tabla1[[#This Row],[FECHA]],'RECAUDOS LOCALES'!A:D,3,FALSE),0)</f>
        <v>0</v>
      </c>
      <c r="U251" s="11">
        <f>IFERROR(VLOOKUP(Tabla1[[#This Row],[FECHA]],'RECAUDOS EXTERNOS'!A:D,4,FALSE),0)</f>
        <v>0</v>
      </c>
      <c r="V251" s="9">
        <f>IFERROR(VLOOKUP(Tabla1[[#This Row],[FECHA]],'RECAUDOS EXTERNOS'!A:D,3,FALSE),0)</f>
        <v>0</v>
      </c>
    </row>
    <row r="252" spans="1:22" x14ac:dyDescent="0.25">
      <c r="A252" s="1">
        <v>37811</v>
      </c>
      <c r="B252" s="3" t="s">
        <v>3</v>
      </c>
      <c r="C252" s="2">
        <v>37803</v>
      </c>
      <c r="D252" s="5">
        <f>YEAR(Tabla1[[#This Row],[FECHA]])</f>
        <v>2003</v>
      </c>
      <c r="E252" s="5">
        <f>IFERROR(VLOOKUP(Tabla1[[#This Row],[FECHA]],'COMPARENDOS TOTALES'!A:D,4,FALSE),0)</f>
        <v>1</v>
      </c>
      <c r="F252" s="9">
        <f>IFERROR(VLOOKUP(Tabla1[[#This Row],[FECHA]],'COMPARENDOS TOTALES'!A:D,3,FALSE),0)</f>
        <v>166005</v>
      </c>
      <c r="G252" s="5">
        <f>IFERROR(VLOOKUP(Tabla1[[#This Row],[FECHA]],EXONERACIONES!A:D,4,FALSE),0)</f>
        <v>1</v>
      </c>
      <c r="H252" s="9">
        <f>IFERROR(VLOOKUP(Tabla1[[#This Row],[FECHA]],EXONERACIONES!A:D,3,FALSE),0)</f>
        <v>166005</v>
      </c>
      <c r="I252" s="5">
        <f>IFERROR(VLOOKUP(Tabla1[[#This Row],[FECHA]],'SIMIT CON RES'!A:D,4,FALSE),0)</f>
        <v>0</v>
      </c>
      <c r="J252" s="9">
        <f>IFERROR(VLOOKUP(Tabla1[[#This Row],[FECHA]],'SIMIT CON RES'!A:D,3,FALSE),0)</f>
        <v>0</v>
      </c>
      <c r="K252">
        <f>IFERROR(VLOOKUP(Tabla1[[#This Row],[FECHA]],'SIMIT SIN RES'!A:D,4,FALSE),0)</f>
        <v>0</v>
      </c>
      <c r="L252" s="9">
        <f>IFERROR(VLOOKUP(Tabla1[[#This Row],[FECHA]],'SIMIT SIN RES'!A:D,3,FALSE),0)</f>
        <v>0</v>
      </c>
      <c r="M252" s="5">
        <f>IFERROR(VLOOKUP(Tabla1[[#This Row],[FECHA]],'RECAUDOS DE COMPARENDOS'!A:D,4,FALSE),0)</f>
        <v>0</v>
      </c>
      <c r="N252" s="9">
        <f>IFERROR(VLOOKUP(Tabla1[[#This Row],[FECHA]],'RECAUDOS DE COMPARENDOS'!A:D,3,FALSE),0)</f>
        <v>0</v>
      </c>
      <c r="O252" s="5">
        <f>IFERROR(VLOOKUP(Tabla1[[#This Row],[FECHA]],'RECAUDOS DE RESOLUCIONES'!A:D,4,FALSE),0)</f>
        <v>0</v>
      </c>
      <c r="P252" s="9">
        <f>IFERROR(VLOOKUP(Tabla1[[#This Row],[FECHA]],'RECAUDOS DE RESOLUCIONES'!A:D,3,FALSE),0)</f>
        <v>0</v>
      </c>
      <c r="Q25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5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52" s="11">
        <f>IFERROR(VLOOKUP(Tabla1[[#This Row],[FECHA]],'RECAUDOS LOCALES'!A:D,4,FALSE),0)</f>
        <v>0</v>
      </c>
      <c r="T252" s="9">
        <f>IFERROR(VLOOKUP(Tabla1[[#This Row],[FECHA]],'RECAUDOS LOCALES'!A:D,3,FALSE),0)</f>
        <v>0</v>
      </c>
      <c r="U252" s="11">
        <f>IFERROR(VLOOKUP(Tabla1[[#This Row],[FECHA]],'RECAUDOS EXTERNOS'!A:D,4,FALSE),0)</f>
        <v>0</v>
      </c>
      <c r="V252" s="9">
        <f>IFERROR(VLOOKUP(Tabla1[[#This Row],[FECHA]],'RECAUDOS EXTERNOS'!A:D,3,FALSE),0)</f>
        <v>0</v>
      </c>
    </row>
    <row r="253" spans="1:22" x14ac:dyDescent="0.25">
      <c r="A253" s="1">
        <v>37812</v>
      </c>
      <c r="B253" s="3" t="s">
        <v>6</v>
      </c>
      <c r="C253" s="2">
        <v>37803</v>
      </c>
      <c r="D253" s="5">
        <f>YEAR(Tabla1[[#This Row],[FECHA]])</f>
        <v>2003</v>
      </c>
      <c r="E253" s="5">
        <f>IFERROR(VLOOKUP(Tabla1[[#This Row],[FECHA]],'COMPARENDOS TOTALES'!A:D,4,FALSE),0)</f>
        <v>10</v>
      </c>
      <c r="F253" s="9">
        <f>IFERROR(VLOOKUP(Tabla1[[#This Row],[FECHA]],'COMPARENDOS TOTALES'!A:D,3,FALSE),0)</f>
        <v>1660050</v>
      </c>
      <c r="G253" s="5">
        <f>IFERROR(VLOOKUP(Tabla1[[#This Row],[FECHA]],EXONERACIONES!A:D,4,FALSE),0)</f>
        <v>9</v>
      </c>
      <c r="H253" s="9">
        <f>IFERROR(VLOOKUP(Tabla1[[#This Row],[FECHA]],EXONERACIONES!A:D,3,FALSE),0)</f>
        <v>1494045</v>
      </c>
      <c r="I253" s="5">
        <f>IFERROR(VLOOKUP(Tabla1[[#This Row],[FECHA]],'SIMIT CON RES'!A:D,4,FALSE),0)</f>
        <v>0</v>
      </c>
      <c r="J253" s="9">
        <f>IFERROR(VLOOKUP(Tabla1[[#This Row],[FECHA]],'SIMIT CON RES'!A:D,3,FALSE),0)</f>
        <v>0</v>
      </c>
      <c r="K253">
        <f>IFERROR(VLOOKUP(Tabla1[[#This Row],[FECHA]],'SIMIT SIN RES'!A:D,4,FALSE),0)</f>
        <v>0</v>
      </c>
      <c r="L253" s="9">
        <f>IFERROR(VLOOKUP(Tabla1[[#This Row],[FECHA]],'SIMIT SIN RES'!A:D,3,FALSE),0)</f>
        <v>0</v>
      </c>
      <c r="M253" s="5">
        <f>IFERROR(VLOOKUP(Tabla1[[#This Row],[FECHA]],'RECAUDOS DE COMPARENDOS'!A:D,4,FALSE),0)</f>
        <v>0</v>
      </c>
      <c r="N253" s="9">
        <f>IFERROR(VLOOKUP(Tabla1[[#This Row],[FECHA]],'RECAUDOS DE COMPARENDOS'!A:D,3,FALSE),0)</f>
        <v>0</v>
      </c>
      <c r="O253" s="5">
        <f>IFERROR(VLOOKUP(Tabla1[[#This Row],[FECHA]],'RECAUDOS DE RESOLUCIONES'!A:D,4,FALSE),0)</f>
        <v>0</v>
      </c>
      <c r="P253" s="9">
        <f>IFERROR(VLOOKUP(Tabla1[[#This Row],[FECHA]],'RECAUDOS DE RESOLUCIONES'!A:D,3,FALSE),0)</f>
        <v>0</v>
      </c>
      <c r="Q25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53" s="9">
        <f>Tabla1[V. COMPARENDOS]-(Tabla1[V. EXONERACIONES]+Tabla1[[#This Row],[V. SIMIT CON RESOLUCION]]+Tabla1[[#This Row],[V. SIMIT SIN RESOLUCION]]+Tabla1[[#This Row],[V. RECAUDOS COMPARENDOS]]+Tabla1[[#This Row],[V. RECAUDOS RESOLUCIONES]])</f>
        <v>166005</v>
      </c>
      <c r="S253" s="11">
        <f>IFERROR(VLOOKUP(Tabla1[[#This Row],[FECHA]],'RECAUDOS LOCALES'!A:D,4,FALSE),0)</f>
        <v>0</v>
      </c>
      <c r="T253" s="9">
        <f>IFERROR(VLOOKUP(Tabla1[[#This Row],[FECHA]],'RECAUDOS LOCALES'!A:D,3,FALSE),0)</f>
        <v>0</v>
      </c>
      <c r="U253" s="11">
        <f>IFERROR(VLOOKUP(Tabla1[[#This Row],[FECHA]],'RECAUDOS EXTERNOS'!A:D,4,FALSE),0)</f>
        <v>0</v>
      </c>
      <c r="V253" s="9">
        <f>IFERROR(VLOOKUP(Tabla1[[#This Row],[FECHA]],'RECAUDOS EXTERNOS'!A:D,3,FALSE),0)</f>
        <v>0</v>
      </c>
    </row>
    <row r="254" spans="1:22" x14ac:dyDescent="0.25">
      <c r="A254" s="1">
        <v>37813</v>
      </c>
      <c r="B254" s="3" t="s">
        <v>0</v>
      </c>
      <c r="C254" s="2">
        <v>37803</v>
      </c>
      <c r="D254" s="5">
        <f>YEAR(Tabla1[[#This Row],[FECHA]])</f>
        <v>2003</v>
      </c>
      <c r="E254" s="5">
        <f>IFERROR(VLOOKUP(Tabla1[[#This Row],[FECHA]],'COMPARENDOS TOTALES'!A:D,4,FALSE),0)</f>
        <v>3</v>
      </c>
      <c r="F254" s="9">
        <f>IFERROR(VLOOKUP(Tabla1[[#This Row],[FECHA]],'COMPARENDOS TOTALES'!A:D,3,FALSE),0)</f>
        <v>498015</v>
      </c>
      <c r="G254" s="5">
        <f>IFERROR(VLOOKUP(Tabla1[[#This Row],[FECHA]],EXONERACIONES!A:D,4,FALSE),0)</f>
        <v>3</v>
      </c>
      <c r="H254" s="9">
        <f>IFERROR(VLOOKUP(Tabla1[[#This Row],[FECHA]],EXONERACIONES!A:D,3,FALSE),0)</f>
        <v>498015</v>
      </c>
      <c r="I254" s="5">
        <f>IFERROR(VLOOKUP(Tabla1[[#This Row],[FECHA]],'SIMIT CON RES'!A:D,4,FALSE),0)</f>
        <v>0</v>
      </c>
      <c r="J254" s="9">
        <f>IFERROR(VLOOKUP(Tabla1[[#This Row],[FECHA]],'SIMIT CON RES'!A:D,3,FALSE),0)</f>
        <v>0</v>
      </c>
      <c r="K254">
        <f>IFERROR(VLOOKUP(Tabla1[[#This Row],[FECHA]],'SIMIT SIN RES'!A:D,4,FALSE),0)</f>
        <v>0</v>
      </c>
      <c r="L254" s="9">
        <f>IFERROR(VLOOKUP(Tabla1[[#This Row],[FECHA]],'SIMIT SIN RES'!A:D,3,FALSE),0)</f>
        <v>0</v>
      </c>
      <c r="M254" s="5">
        <f>IFERROR(VLOOKUP(Tabla1[[#This Row],[FECHA]],'RECAUDOS DE COMPARENDOS'!A:D,4,FALSE),0)</f>
        <v>0</v>
      </c>
      <c r="N254" s="9">
        <f>IFERROR(VLOOKUP(Tabla1[[#This Row],[FECHA]],'RECAUDOS DE COMPARENDOS'!A:D,3,FALSE),0)</f>
        <v>0</v>
      </c>
      <c r="O254" s="5">
        <f>IFERROR(VLOOKUP(Tabla1[[#This Row],[FECHA]],'RECAUDOS DE RESOLUCIONES'!A:D,4,FALSE),0)</f>
        <v>0</v>
      </c>
      <c r="P254" s="9">
        <f>IFERROR(VLOOKUP(Tabla1[[#This Row],[FECHA]],'RECAUDOS DE RESOLUCIONES'!A:D,3,FALSE),0)</f>
        <v>0</v>
      </c>
      <c r="Q25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5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54" s="11">
        <f>IFERROR(VLOOKUP(Tabla1[[#This Row],[FECHA]],'RECAUDOS LOCALES'!A:D,4,FALSE),0)</f>
        <v>0</v>
      </c>
      <c r="T254" s="9">
        <f>IFERROR(VLOOKUP(Tabla1[[#This Row],[FECHA]],'RECAUDOS LOCALES'!A:D,3,FALSE),0)</f>
        <v>0</v>
      </c>
      <c r="U254" s="11">
        <f>IFERROR(VLOOKUP(Tabla1[[#This Row],[FECHA]],'RECAUDOS EXTERNOS'!A:D,4,FALSE),0)</f>
        <v>0</v>
      </c>
      <c r="V254" s="9">
        <f>IFERROR(VLOOKUP(Tabla1[[#This Row],[FECHA]],'RECAUDOS EXTERNOS'!A:D,3,FALSE),0)</f>
        <v>0</v>
      </c>
    </row>
    <row r="255" spans="1:22" x14ac:dyDescent="0.25">
      <c r="A255" s="1">
        <v>37814</v>
      </c>
      <c r="B255" s="3" t="s">
        <v>5</v>
      </c>
      <c r="C255" s="2">
        <v>37803</v>
      </c>
      <c r="D255" s="5">
        <f>YEAR(Tabla1[[#This Row],[FECHA]])</f>
        <v>2003</v>
      </c>
      <c r="E255" s="5">
        <f>IFERROR(VLOOKUP(Tabla1[[#This Row],[FECHA]],'COMPARENDOS TOTALES'!A:D,4,FALSE),0)</f>
        <v>7</v>
      </c>
      <c r="F255" s="9">
        <f>IFERROR(VLOOKUP(Tabla1[[#This Row],[FECHA]],'COMPARENDOS TOTALES'!A:D,3,FALSE),0)</f>
        <v>1162035</v>
      </c>
      <c r="G255" s="5">
        <f>IFERROR(VLOOKUP(Tabla1[[#This Row],[FECHA]],EXONERACIONES!A:D,4,FALSE),0)</f>
        <v>4</v>
      </c>
      <c r="H255" s="9">
        <f>IFERROR(VLOOKUP(Tabla1[[#This Row],[FECHA]],EXONERACIONES!A:D,3,FALSE),0)</f>
        <v>664020</v>
      </c>
      <c r="I255" s="5">
        <f>IFERROR(VLOOKUP(Tabla1[[#This Row],[FECHA]],'SIMIT CON RES'!A:D,4,FALSE),0)</f>
        <v>0</v>
      </c>
      <c r="J255" s="9">
        <f>IFERROR(VLOOKUP(Tabla1[[#This Row],[FECHA]],'SIMIT CON RES'!A:D,3,FALSE),0)</f>
        <v>0</v>
      </c>
      <c r="K255">
        <f>IFERROR(VLOOKUP(Tabla1[[#This Row],[FECHA]],'SIMIT SIN RES'!A:D,4,FALSE),0)</f>
        <v>0</v>
      </c>
      <c r="L255" s="9">
        <f>IFERROR(VLOOKUP(Tabla1[[#This Row],[FECHA]],'SIMIT SIN RES'!A:D,3,FALSE),0)</f>
        <v>0</v>
      </c>
      <c r="M255" s="5">
        <f>IFERROR(VLOOKUP(Tabla1[[#This Row],[FECHA]],'RECAUDOS DE COMPARENDOS'!A:D,4,FALSE),0)</f>
        <v>2</v>
      </c>
      <c r="N255" s="9">
        <f>IFERROR(VLOOKUP(Tabla1[[#This Row],[FECHA]],'RECAUDOS DE COMPARENDOS'!A:D,3,FALSE),0)</f>
        <v>332010</v>
      </c>
      <c r="O255" s="5">
        <f>IFERROR(VLOOKUP(Tabla1[[#This Row],[FECHA]],'RECAUDOS DE RESOLUCIONES'!A:D,4,FALSE),0)</f>
        <v>0</v>
      </c>
      <c r="P255" s="9">
        <f>IFERROR(VLOOKUP(Tabla1[[#This Row],[FECHA]],'RECAUDOS DE RESOLUCIONES'!A:D,3,FALSE),0)</f>
        <v>0</v>
      </c>
      <c r="Q25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55" s="9">
        <f>Tabla1[V. COMPARENDOS]-(Tabla1[V. EXONERACIONES]+Tabla1[[#This Row],[V. SIMIT CON RESOLUCION]]+Tabla1[[#This Row],[V. SIMIT SIN RESOLUCION]]+Tabla1[[#This Row],[V. RECAUDOS COMPARENDOS]]+Tabla1[[#This Row],[V. RECAUDOS RESOLUCIONES]])</f>
        <v>166005</v>
      </c>
      <c r="S255" s="11">
        <f>IFERROR(VLOOKUP(Tabla1[[#This Row],[FECHA]],'RECAUDOS LOCALES'!A:D,4,FALSE),0)</f>
        <v>0</v>
      </c>
      <c r="T255" s="9">
        <f>IFERROR(VLOOKUP(Tabla1[[#This Row],[FECHA]],'RECAUDOS LOCALES'!A:D,3,FALSE),0)</f>
        <v>0</v>
      </c>
      <c r="U255" s="11">
        <f>IFERROR(VLOOKUP(Tabla1[[#This Row],[FECHA]],'RECAUDOS EXTERNOS'!A:D,4,FALSE),0)</f>
        <v>0</v>
      </c>
      <c r="V255" s="9">
        <f>IFERROR(VLOOKUP(Tabla1[[#This Row],[FECHA]],'RECAUDOS EXTERNOS'!A:D,3,FALSE),0)</f>
        <v>0</v>
      </c>
    </row>
    <row r="256" spans="1:22" x14ac:dyDescent="0.25">
      <c r="A256" s="1">
        <v>37815</v>
      </c>
      <c r="B256" s="3" t="s">
        <v>4</v>
      </c>
      <c r="C256" s="2">
        <v>37803</v>
      </c>
      <c r="D256" s="5">
        <f>YEAR(Tabla1[[#This Row],[FECHA]])</f>
        <v>2003</v>
      </c>
      <c r="E256" s="5">
        <f>IFERROR(VLOOKUP(Tabla1[[#This Row],[FECHA]],'COMPARENDOS TOTALES'!A:D,4,FALSE),0)</f>
        <v>6</v>
      </c>
      <c r="F256" s="9">
        <f>IFERROR(VLOOKUP(Tabla1[[#This Row],[FECHA]],'COMPARENDOS TOTALES'!A:D,3,FALSE),0)</f>
        <v>1162035</v>
      </c>
      <c r="G256" s="5">
        <f>IFERROR(VLOOKUP(Tabla1[[#This Row],[FECHA]],EXONERACIONES!A:D,4,FALSE),0)</f>
        <v>4</v>
      </c>
      <c r="H256" s="9">
        <f>IFERROR(VLOOKUP(Tabla1[[#This Row],[FECHA]],EXONERACIONES!A:D,3,FALSE),0)</f>
        <v>830025</v>
      </c>
      <c r="I256" s="5">
        <f>IFERROR(VLOOKUP(Tabla1[[#This Row],[FECHA]],'SIMIT CON RES'!A:D,4,FALSE),0)</f>
        <v>0</v>
      </c>
      <c r="J256" s="9">
        <f>IFERROR(VLOOKUP(Tabla1[[#This Row],[FECHA]],'SIMIT CON RES'!A:D,3,FALSE),0)</f>
        <v>0</v>
      </c>
      <c r="K256">
        <f>IFERROR(VLOOKUP(Tabla1[[#This Row],[FECHA]],'SIMIT SIN RES'!A:D,4,FALSE),0)</f>
        <v>0</v>
      </c>
      <c r="L256" s="9">
        <f>IFERROR(VLOOKUP(Tabla1[[#This Row],[FECHA]],'SIMIT SIN RES'!A:D,3,FALSE),0)</f>
        <v>0</v>
      </c>
      <c r="M256" s="5">
        <f>IFERROR(VLOOKUP(Tabla1[[#This Row],[FECHA]],'RECAUDOS DE COMPARENDOS'!A:D,4,FALSE),0)</f>
        <v>0</v>
      </c>
      <c r="N256" s="9">
        <f>IFERROR(VLOOKUP(Tabla1[[#This Row],[FECHA]],'RECAUDOS DE COMPARENDOS'!A:D,3,FALSE),0)</f>
        <v>0</v>
      </c>
      <c r="O256" s="5">
        <f>IFERROR(VLOOKUP(Tabla1[[#This Row],[FECHA]],'RECAUDOS DE RESOLUCIONES'!A:D,4,FALSE),0)</f>
        <v>0</v>
      </c>
      <c r="P256" s="9">
        <f>IFERROR(VLOOKUP(Tabla1[[#This Row],[FECHA]],'RECAUDOS DE RESOLUCIONES'!A:D,3,FALSE),0)</f>
        <v>0</v>
      </c>
      <c r="Q25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56" s="9">
        <f>Tabla1[V. COMPARENDOS]-(Tabla1[V. EXONERACIONES]+Tabla1[[#This Row],[V. SIMIT CON RESOLUCION]]+Tabla1[[#This Row],[V. SIMIT SIN RESOLUCION]]+Tabla1[[#This Row],[V. RECAUDOS COMPARENDOS]]+Tabla1[[#This Row],[V. RECAUDOS RESOLUCIONES]])</f>
        <v>332010</v>
      </c>
      <c r="S256" s="11">
        <f>IFERROR(VLOOKUP(Tabla1[[#This Row],[FECHA]],'RECAUDOS LOCALES'!A:D,4,FALSE),0)</f>
        <v>0</v>
      </c>
      <c r="T256" s="9">
        <f>IFERROR(VLOOKUP(Tabla1[[#This Row],[FECHA]],'RECAUDOS LOCALES'!A:D,3,FALSE),0)</f>
        <v>0</v>
      </c>
      <c r="U256" s="11">
        <f>IFERROR(VLOOKUP(Tabla1[[#This Row],[FECHA]],'RECAUDOS EXTERNOS'!A:D,4,FALSE),0)</f>
        <v>0</v>
      </c>
      <c r="V256" s="9">
        <f>IFERROR(VLOOKUP(Tabla1[[#This Row],[FECHA]],'RECAUDOS EXTERNOS'!A:D,3,FALSE),0)</f>
        <v>0</v>
      </c>
    </row>
    <row r="257" spans="1:22" x14ac:dyDescent="0.25">
      <c r="A257" s="1">
        <v>37816</v>
      </c>
      <c r="B257" s="3" t="s">
        <v>1</v>
      </c>
      <c r="C257" s="2">
        <v>37803</v>
      </c>
      <c r="D257" s="5">
        <f>YEAR(Tabla1[[#This Row],[FECHA]])</f>
        <v>2003</v>
      </c>
      <c r="E257" s="5">
        <f>IFERROR(VLOOKUP(Tabla1[[#This Row],[FECHA]],'COMPARENDOS TOTALES'!A:D,4,FALSE),0)</f>
        <v>6</v>
      </c>
      <c r="F257" s="9">
        <f>IFERROR(VLOOKUP(Tabla1[[#This Row],[FECHA]],'COMPARENDOS TOTALES'!A:D,3,FALSE),0)</f>
        <v>918561</v>
      </c>
      <c r="G257" s="5">
        <f>IFERROR(VLOOKUP(Tabla1[[#This Row],[FECHA]],EXONERACIONES!A:D,4,FALSE),0)</f>
        <v>3</v>
      </c>
      <c r="H257" s="9">
        <f>IFERROR(VLOOKUP(Tabla1[[#This Row],[FECHA]],EXONERACIONES!A:D,3,FALSE),0)</f>
        <v>420546</v>
      </c>
      <c r="I257" s="5">
        <f>IFERROR(VLOOKUP(Tabla1[[#This Row],[FECHA]],'SIMIT CON RES'!A:D,4,FALSE),0)</f>
        <v>0</v>
      </c>
      <c r="J257" s="9">
        <f>IFERROR(VLOOKUP(Tabla1[[#This Row],[FECHA]],'SIMIT CON RES'!A:D,3,FALSE),0)</f>
        <v>0</v>
      </c>
      <c r="K257">
        <f>IFERROR(VLOOKUP(Tabla1[[#This Row],[FECHA]],'SIMIT SIN RES'!A:D,4,FALSE),0)</f>
        <v>0</v>
      </c>
      <c r="L257" s="9">
        <f>IFERROR(VLOOKUP(Tabla1[[#This Row],[FECHA]],'SIMIT SIN RES'!A:D,3,FALSE),0)</f>
        <v>0</v>
      </c>
      <c r="M257" s="5">
        <f>IFERROR(VLOOKUP(Tabla1[[#This Row],[FECHA]],'RECAUDOS DE COMPARENDOS'!A:D,4,FALSE),0)</f>
        <v>1</v>
      </c>
      <c r="N257" s="9">
        <f>IFERROR(VLOOKUP(Tabla1[[#This Row],[FECHA]],'RECAUDOS DE COMPARENDOS'!A:D,3,FALSE),0)</f>
        <v>166005</v>
      </c>
      <c r="O257" s="5">
        <f>IFERROR(VLOOKUP(Tabla1[[#This Row],[FECHA]],'RECAUDOS DE RESOLUCIONES'!A:D,4,FALSE),0)</f>
        <v>0</v>
      </c>
      <c r="P257" s="9">
        <f>IFERROR(VLOOKUP(Tabla1[[#This Row],[FECHA]],'RECAUDOS DE RESOLUCIONES'!A:D,3,FALSE),0)</f>
        <v>0</v>
      </c>
      <c r="Q25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57" s="9">
        <f>Tabla1[V. COMPARENDOS]-(Tabla1[V. EXONERACIONES]+Tabla1[[#This Row],[V. SIMIT CON RESOLUCION]]+Tabla1[[#This Row],[V. SIMIT SIN RESOLUCION]]+Tabla1[[#This Row],[V. RECAUDOS COMPARENDOS]]+Tabla1[[#This Row],[V. RECAUDOS RESOLUCIONES]])</f>
        <v>332010</v>
      </c>
      <c r="S257" s="11">
        <f>IFERROR(VLOOKUP(Tabla1[[#This Row],[FECHA]],'RECAUDOS LOCALES'!A:D,4,FALSE),0)</f>
        <v>0</v>
      </c>
      <c r="T257" s="9">
        <f>IFERROR(VLOOKUP(Tabla1[[#This Row],[FECHA]],'RECAUDOS LOCALES'!A:D,3,FALSE),0)</f>
        <v>0</v>
      </c>
      <c r="U257" s="11">
        <f>IFERROR(VLOOKUP(Tabla1[[#This Row],[FECHA]],'RECAUDOS EXTERNOS'!A:D,4,FALSE),0)</f>
        <v>0</v>
      </c>
      <c r="V257" s="9">
        <f>IFERROR(VLOOKUP(Tabla1[[#This Row],[FECHA]],'RECAUDOS EXTERNOS'!A:D,3,FALSE),0)</f>
        <v>0</v>
      </c>
    </row>
    <row r="258" spans="1:22" x14ac:dyDescent="0.25">
      <c r="A258" s="1">
        <v>37817</v>
      </c>
      <c r="B258" s="3" t="s">
        <v>2</v>
      </c>
      <c r="C258" s="2">
        <v>37803</v>
      </c>
      <c r="D258" s="5">
        <f>YEAR(Tabla1[[#This Row],[FECHA]])</f>
        <v>2003</v>
      </c>
      <c r="E258" s="5">
        <f>IFERROR(VLOOKUP(Tabla1[[#This Row],[FECHA]],'COMPARENDOS TOTALES'!A:D,4,FALSE),0)</f>
        <v>14</v>
      </c>
      <c r="F258" s="9">
        <f>IFERROR(VLOOKUP(Tabla1[[#This Row],[FECHA]],'COMPARENDOS TOTALES'!A:D,3,FALSE),0)</f>
        <v>2014194</v>
      </c>
      <c r="G258" s="5">
        <f>IFERROR(VLOOKUP(Tabla1[[#This Row],[FECHA]],EXONERACIONES!A:D,4,FALSE),0)</f>
        <v>9</v>
      </c>
      <c r="H258" s="9">
        <f>IFERROR(VLOOKUP(Tabla1[[#This Row],[FECHA]],EXONERACIONES!A:D,3,FALSE),0)</f>
        <v>1261638</v>
      </c>
      <c r="I258" s="5">
        <f>IFERROR(VLOOKUP(Tabla1[[#This Row],[FECHA]],'SIMIT CON RES'!A:D,4,FALSE),0)</f>
        <v>0</v>
      </c>
      <c r="J258" s="9">
        <f>IFERROR(VLOOKUP(Tabla1[[#This Row],[FECHA]],'SIMIT CON RES'!A:D,3,FALSE),0)</f>
        <v>0</v>
      </c>
      <c r="K258">
        <f>IFERROR(VLOOKUP(Tabla1[[#This Row],[FECHA]],'SIMIT SIN RES'!A:D,4,FALSE),0)</f>
        <v>0</v>
      </c>
      <c r="L258" s="9">
        <f>IFERROR(VLOOKUP(Tabla1[[#This Row],[FECHA]],'SIMIT SIN RES'!A:D,3,FALSE),0)</f>
        <v>0</v>
      </c>
      <c r="M258" s="5">
        <f>IFERROR(VLOOKUP(Tabla1[[#This Row],[FECHA]],'RECAUDOS DE COMPARENDOS'!A:D,4,FALSE),0)</f>
        <v>1</v>
      </c>
      <c r="N258" s="9">
        <f>IFERROR(VLOOKUP(Tabla1[[#This Row],[FECHA]],'RECAUDOS DE COMPARENDOS'!A:D,3,FALSE),0)</f>
        <v>88536</v>
      </c>
      <c r="O258" s="5">
        <f>IFERROR(VLOOKUP(Tabla1[[#This Row],[FECHA]],'RECAUDOS DE RESOLUCIONES'!A:D,4,FALSE),0)</f>
        <v>0</v>
      </c>
      <c r="P258" s="9">
        <f>IFERROR(VLOOKUP(Tabla1[[#This Row],[FECHA]],'RECAUDOS DE RESOLUCIONES'!A:D,3,FALSE),0)</f>
        <v>0</v>
      </c>
      <c r="Q25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258" s="9">
        <f>Tabla1[V. COMPARENDOS]-(Tabla1[V. EXONERACIONES]+Tabla1[[#This Row],[V. SIMIT CON RESOLUCION]]+Tabla1[[#This Row],[V. SIMIT SIN RESOLUCION]]+Tabla1[[#This Row],[V. RECAUDOS COMPARENDOS]]+Tabla1[[#This Row],[V. RECAUDOS RESOLUCIONES]])</f>
        <v>664020</v>
      </c>
      <c r="S258" s="11">
        <f>IFERROR(VLOOKUP(Tabla1[[#This Row],[FECHA]],'RECAUDOS LOCALES'!A:D,4,FALSE),0)</f>
        <v>2</v>
      </c>
      <c r="T258" s="9">
        <f>IFERROR(VLOOKUP(Tabla1[[#This Row],[FECHA]],'RECAUDOS LOCALES'!A:D,3,FALSE),0)</f>
        <v>202000</v>
      </c>
      <c r="U258" s="11">
        <f>IFERROR(VLOOKUP(Tabla1[[#This Row],[FECHA]],'RECAUDOS EXTERNOS'!A:D,4,FALSE),0)</f>
        <v>0</v>
      </c>
      <c r="V258" s="9">
        <f>IFERROR(VLOOKUP(Tabla1[[#This Row],[FECHA]],'RECAUDOS EXTERNOS'!A:D,3,FALSE),0)</f>
        <v>0</v>
      </c>
    </row>
    <row r="259" spans="1:22" x14ac:dyDescent="0.25">
      <c r="A259" s="1">
        <v>37818</v>
      </c>
      <c r="B259" s="3" t="s">
        <v>3</v>
      </c>
      <c r="C259" s="2">
        <v>37803</v>
      </c>
      <c r="D259" s="5">
        <f>YEAR(Tabla1[[#This Row],[FECHA]])</f>
        <v>2003</v>
      </c>
      <c r="E259" s="5">
        <f>IFERROR(VLOOKUP(Tabla1[[#This Row],[FECHA]],'COMPARENDOS TOTALES'!A:D,4,FALSE),0)</f>
        <v>9</v>
      </c>
      <c r="F259" s="9">
        <f>IFERROR(VLOOKUP(Tabla1[[#This Row],[FECHA]],'COMPARENDOS TOTALES'!A:D,3,FALSE),0)</f>
        <v>1494045</v>
      </c>
      <c r="G259" s="5">
        <f>IFERROR(VLOOKUP(Tabla1[[#This Row],[FECHA]],EXONERACIONES!A:D,4,FALSE),0)</f>
        <v>5</v>
      </c>
      <c r="H259" s="9">
        <f>IFERROR(VLOOKUP(Tabla1[[#This Row],[FECHA]],EXONERACIONES!A:D,3,FALSE),0)</f>
        <v>830025</v>
      </c>
      <c r="I259" s="5">
        <f>IFERROR(VLOOKUP(Tabla1[[#This Row],[FECHA]],'SIMIT CON RES'!A:D,4,FALSE),0)</f>
        <v>0</v>
      </c>
      <c r="J259" s="9">
        <f>IFERROR(VLOOKUP(Tabla1[[#This Row],[FECHA]],'SIMIT CON RES'!A:D,3,FALSE),0)</f>
        <v>0</v>
      </c>
      <c r="K259">
        <f>IFERROR(VLOOKUP(Tabla1[[#This Row],[FECHA]],'SIMIT SIN RES'!A:D,4,FALSE),0)</f>
        <v>0</v>
      </c>
      <c r="L259" s="9">
        <f>IFERROR(VLOOKUP(Tabla1[[#This Row],[FECHA]],'SIMIT SIN RES'!A:D,3,FALSE),0)</f>
        <v>0</v>
      </c>
      <c r="M259" s="5">
        <f>IFERROR(VLOOKUP(Tabla1[[#This Row],[FECHA]],'RECAUDOS DE COMPARENDOS'!A:D,4,FALSE),0)</f>
        <v>3</v>
      </c>
      <c r="N259" s="9">
        <f>IFERROR(VLOOKUP(Tabla1[[#This Row],[FECHA]],'RECAUDOS DE COMPARENDOS'!A:D,3,FALSE),0)</f>
        <v>498015</v>
      </c>
      <c r="O259" s="5">
        <f>IFERROR(VLOOKUP(Tabla1[[#This Row],[FECHA]],'RECAUDOS DE RESOLUCIONES'!A:D,4,FALSE),0)</f>
        <v>0</v>
      </c>
      <c r="P259" s="9">
        <f>IFERROR(VLOOKUP(Tabla1[[#This Row],[FECHA]],'RECAUDOS DE RESOLUCIONES'!A:D,3,FALSE),0)</f>
        <v>0</v>
      </c>
      <c r="Q25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59" s="9">
        <f>Tabla1[V. COMPARENDOS]-(Tabla1[V. EXONERACIONES]+Tabla1[[#This Row],[V. SIMIT CON RESOLUCION]]+Tabla1[[#This Row],[V. SIMIT SIN RESOLUCION]]+Tabla1[[#This Row],[V. RECAUDOS COMPARENDOS]]+Tabla1[[#This Row],[V. RECAUDOS RESOLUCIONES]])</f>
        <v>166005</v>
      </c>
      <c r="S259" s="11">
        <f>IFERROR(VLOOKUP(Tabla1[[#This Row],[FECHA]],'RECAUDOS LOCALES'!A:D,4,FALSE),0)</f>
        <v>0</v>
      </c>
      <c r="T259" s="9">
        <f>IFERROR(VLOOKUP(Tabla1[[#This Row],[FECHA]],'RECAUDOS LOCALES'!A:D,3,FALSE),0)</f>
        <v>0</v>
      </c>
      <c r="U259" s="11">
        <f>IFERROR(VLOOKUP(Tabla1[[#This Row],[FECHA]],'RECAUDOS EXTERNOS'!A:D,4,FALSE),0)</f>
        <v>0</v>
      </c>
      <c r="V259" s="9">
        <f>IFERROR(VLOOKUP(Tabla1[[#This Row],[FECHA]],'RECAUDOS EXTERNOS'!A:D,3,FALSE),0)</f>
        <v>0</v>
      </c>
    </row>
    <row r="260" spans="1:22" x14ac:dyDescent="0.25">
      <c r="A260" s="1">
        <v>37819</v>
      </c>
      <c r="B260" s="3" t="s">
        <v>6</v>
      </c>
      <c r="C260" s="2">
        <v>37803</v>
      </c>
      <c r="D260" s="5">
        <f>YEAR(Tabla1[[#This Row],[FECHA]])</f>
        <v>2003</v>
      </c>
      <c r="E260" s="5">
        <f>IFERROR(VLOOKUP(Tabla1[[#This Row],[FECHA]],'COMPARENDOS TOTALES'!A:D,4,FALSE),0)</f>
        <v>9</v>
      </c>
      <c r="F260" s="9">
        <f>IFERROR(VLOOKUP(Tabla1[[#This Row],[FECHA]],'COMPARENDOS TOTALES'!A:D,3,FALSE),0)</f>
        <v>1494045</v>
      </c>
      <c r="G260" s="5">
        <f>IFERROR(VLOOKUP(Tabla1[[#This Row],[FECHA]],EXONERACIONES!A:D,4,FALSE),0)</f>
        <v>6</v>
      </c>
      <c r="H260" s="9">
        <f>IFERROR(VLOOKUP(Tabla1[[#This Row],[FECHA]],EXONERACIONES!A:D,3,FALSE),0)</f>
        <v>996030</v>
      </c>
      <c r="I260" s="5">
        <f>IFERROR(VLOOKUP(Tabla1[[#This Row],[FECHA]],'SIMIT CON RES'!A:D,4,FALSE),0)</f>
        <v>0</v>
      </c>
      <c r="J260" s="9">
        <f>IFERROR(VLOOKUP(Tabla1[[#This Row],[FECHA]],'SIMIT CON RES'!A:D,3,FALSE),0)</f>
        <v>0</v>
      </c>
      <c r="K260">
        <f>IFERROR(VLOOKUP(Tabla1[[#This Row],[FECHA]],'SIMIT SIN RES'!A:D,4,FALSE),0)</f>
        <v>0</v>
      </c>
      <c r="L260" s="9">
        <f>IFERROR(VLOOKUP(Tabla1[[#This Row],[FECHA]],'SIMIT SIN RES'!A:D,3,FALSE),0)</f>
        <v>0</v>
      </c>
      <c r="M260" s="5">
        <f>IFERROR(VLOOKUP(Tabla1[[#This Row],[FECHA]],'RECAUDOS DE COMPARENDOS'!A:D,4,FALSE),0)</f>
        <v>0</v>
      </c>
      <c r="N260" s="9">
        <f>IFERROR(VLOOKUP(Tabla1[[#This Row],[FECHA]],'RECAUDOS DE COMPARENDOS'!A:D,3,FALSE),0)</f>
        <v>0</v>
      </c>
      <c r="O260" s="5">
        <f>IFERROR(VLOOKUP(Tabla1[[#This Row],[FECHA]],'RECAUDOS DE RESOLUCIONES'!A:D,4,FALSE),0)</f>
        <v>0</v>
      </c>
      <c r="P260" s="9">
        <f>IFERROR(VLOOKUP(Tabla1[[#This Row],[FECHA]],'RECAUDOS DE RESOLUCIONES'!A:D,3,FALSE),0)</f>
        <v>0</v>
      </c>
      <c r="Q26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260" s="9">
        <f>Tabla1[V. COMPARENDOS]-(Tabla1[V. EXONERACIONES]+Tabla1[[#This Row],[V. SIMIT CON RESOLUCION]]+Tabla1[[#This Row],[V. SIMIT SIN RESOLUCION]]+Tabla1[[#This Row],[V. RECAUDOS COMPARENDOS]]+Tabla1[[#This Row],[V. RECAUDOS RESOLUCIONES]])</f>
        <v>498015</v>
      </c>
      <c r="S260" s="11">
        <f>IFERROR(VLOOKUP(Tabla1[[#This Row],[FECHA]],'RECAUDOS LOCALES'!A:D,4,FALSE),0)</f>
        <v>0</v>
      </c>
      <c r="T260" s="9">
        <f>IFERROR(VLOOKUP(Tabla1[[#This Row],[FECHA]],'RECAUDOS LOCALES'!A:D,3,FALSE),0)</f>
        <v>0</v>
      </c>
      <c r="U260" s="11">
        <f>IFERROR(VLOOKUP(Tabla1[[#This Row],[FECHA]],'RECAUDOS EXTERNOS'!A:D,4,FALSE),0)</f>
        <v>0</v>
      </c>
      <c r="V260" s="9">
        <f>IFERROR(VLOOKUP(Tabla1[[#This Row],[FECHA]],'RECAUDOS EXTERNOS'!A:D,3,FALSE),0)</f>
        <v>0</v>
      </c>
    </row>
    <row r="261" spans="1:22" x14ac:dyDescent="0.25">
      <c r="A261" s="1">
        <v>37820</v>
      </c>
      <c r="B261" s="3" t="s">
        <v>0</v>
      </c>
      <c r="C261" s="2">
        <v>37803</v>
      </c>
      <c r="D261" s="5">
        <f>YEAR(Tabla1[[#This Row],[FECHA]])</f>
        <v>2003</v>
      </c>
      <c r="E261" s="5">
        <f>IFERROR(VLOOKUP(Tabla1[[#This Row],[FECHA]],'COMPARENDOS TOTALES'!A:D,4,FALSE),0)</f>
        <v>12</v>
      </c>
      <c r="F261" s="9">
        <f>IFERROR(VLOOKUP(Tabla1[[#This Row],[FECHA]],'COMPARENDOS TOTALES'!A:D,3,FALSE),0)</f>
        <v>2080596</v>
      </c>
      <c r="G261" s="5">
        <f>IFERROR(VLOOKUP(Tabla1[[#This Row],[FECHA]],EXONERACIONES!A:D,4,FALSE),0)</f>
        <v>9</v>
      </c>
      <c r="H261" s="9">
        <f>IFERROR(VLOOKUP(Tabla1[[#This Row],[FECHA]],EXONERACIONES!A:D,3,FALSE),0)</f>
        <v>1582581</v>
      </c>
      <c r="I261" s="5">
        <f>IFERROR(VLOOKUP(Tabla1[[#This Row],[FECHA]],'SIMIT CON RES'!A:D,4,FALSE),0)</f>
        <v>0</v>
      </c>
      <c r="J261" s="9">
        <f>IFERROR(VLOOKUP(Tabla1[[#This Row],[FECHA]],'SIMIT CON RES'!A:D,3,FALSE),0)</f>
        <v>0</v>
      </c>
      <c r="K261">
        <f>IFERROR(VLOOKUP(Tabla1[[#This Row],[FECHA]],'SIMIT SIN RES'!A:D,4,FALSE),0)</f>
        <v>0</v>
      </c>
      <c r="L261" s="9">
        <f>IFERROR(VLOOKUP(Tabla1[[#This Row],[FECHA]],'SIMIT SIN RES'!A:D,3,FALSE),0)</f>
        <v>0</v>
      </c>
      <c r="M261" s="5">
        <f>IFERROR(VLOOKUP(Tabla1[[#This Row],[FECHA]],'RECAUDOS DE COMPARENDOS'!A:D,4,FALSE),0)</f>
        <v>2</v>
      </c>
      <c r="N261" s="9">
        <f>IFERROR(VLOOKUP(Tabla1[[#This Row],[FECHA]],'RECAUDOS DE COMPARENDOS'!A:D,3,FALSE),0)</f>
        <v>332010</v>
      </c>
      <c r="O261" s="5">
        <f>IFERROR(VLOOKUP(Tabla1[[#This Row],[FECHA]],'RECAUDOS DE RESOLUCIONES'!A:D,4,FALSE),0)</f>
        <v>0</v>
      </c>
      <c r="P261" s="9">
        <f>IFERROR(VLOOKUP(Tabla1[[#This Row],[FECHA]],'RECAUDOS DE RESOLUCIONES'!A:D,3,FALSE),0)</f>
        <v>0</v>
      </c>
      <c r="Q26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61" s="9">
        <f>Tabla1[V. COMPARENDOS]-(Tabla1[V. EXONERACIONES]+Tabla1[[#This Row],[V. SIMIT CON RESOLUCION]]+Tabla1[[#This Row],[V. SIMIT SIN RESOLUCION]]+Tabla1[[#This Row],[V. RECAUDOS COMPARENDOS]]+Tabla1[[#This Row],[V. RECAUDOS RESOLUCIONES]])</f>
        <v>166005</v>
      </c>
      <c r="S261" s="11">
        <f>IFERROR(VLOOKUP(Tabla1[[#This Row],[FECHA]],'RECAUDOS LOCALES'!A:D,4,FALSE),0)</f>
        <v>0</v>
      </c>
      <c r="T261" s="9">
        <f>IFERROR(VLOOKUP(Tabla1[[#This Row],[FECHA]],'RECAUDOS LOCALES'!A:D,3,FALSE),0)</f>
        <v>0</v>
      </c>
      <c r="U261" s="11">
        <f>IFERROR(VLOOKUP(Tabla1[[#This Row],[FECHA]],'RECAUDOS EXTERNOS'!A:D,4,FALSE),0)</f>
        <v>0</v>
      </c>
      <c r="V261" s="9">
        <f>IFERROR(VLOOKUP(Tabla1[[#This Row],[FECHA]],'RECAUDOS EXTERNOS'!A:D,3,FALSE),0)</f>
        <v>0</v>
      </c>
    </row>
    <row r="262" spans="1:22" x14ac:dyDescent="0.25">
      <c r="A262" s="1">
        <v>37821</v>
      </c>
      <c r="B262" s="3" t="s">
        <v>5</v>
      </c>
      <c r="C262" s="2">
        <v>37803</v>
      </c>
      <c r="D262" s="5">
        <f>YEAR(Tabla1[[#This Row],[FECHA]])</f>
        <v>2003</v>
      </c>
      <c r="E262" s="5">
        <f>IFERROR(VLOOKUP(Tabla1[[#This Row],[FECHA]],'COMPARENDOS TOTALES'!A:D,4,FALSE),0)</f>
        <v>13</v>
      </c>
      <c r="F262" s="9">
        <f>IFERROR(VLOOKUP(Tabla1[[#This Row],[FECHA]],'COMPARENDOS TOTALES'!A:D,3,FALSE),0)</f>
        <v>2003127</v>
      </c>
      <c r="G262" s="5">
        <f>IFERROR(VLOOKUP(Tabla1[[#This Row],[FECHA]],EXONERACIONES!A:D,4,FALSE),0)</f>
        <v>5</v>
      </c>
      <c r="H262" s="9">
        <f>IFERROR(VLOOKUP(Tabla1[[#This Row],[FECHA]],EXONERACIONES!A:D,3,FALSE),0)</f>
        <v>752556</v>
      </c>
      <c r="I262" s="5">
        <f>IFERROR(VLOOKUP(Tabla1[[#This Row],[FECHA]],'SIMIT CON RES'!A:D,4,FALSE),0)</f>
        <v>0</v>
      </c>
      <c r="J262" s="9">
        <f>IFERROR(VLOOKUP(Tabla1[[#This Row],[FECHA]],'SIMIT CON RES'!A:D,3,FALSE),0)</f>
        <v>0</v>
      </c>
      <c r="K262">
        <f>IFERROR(VLOOKUP(Tabla1[[#This Row],[FECHA]],'SIMIT SIN RES'!A:D,4,FALSE),0)</f>
        <v>0</v>
      </c>
      <c r="L262" s="9">
        <f>IFERROR(VLOOKUP(Tabla1[[#This Row],[FECHA]],'SIMIT SIN RES'!A:D,3,FALSE),0)</f>
        <v>0</v>
      </c>
      <c r="M262" s="5">
        <f>IFERROR(VLOOKUP(Tabla1[[#This Row],[FECHA]],'RECAUDOS DE COMPARENDOS'!A:D,4,FALSE),0)</f>
        <v>3</v>
      </c>
      <c r="N262" s="9">
        <f>IFERROR(VLOOKUP(Tabla1[[#This Row],[FECHA]],'RECAUDOS DE COMPARENDOS'!A:D,3,FALSE),0)</f>
        <v>420546</v>
      </c>
      <c r="O262" s="5">
        <f>IFERROR(VLOOKUP(Tabla1[[#This Row],[FECHA]],'RECAUDOS DE RESOLUCIONES'!A:D,4,FALSE),0)</f>
        <v>0</v>
      </c>
      <c r="P262" s="9">
        <f>IFERROR(VLOOKUP(Tabla1[[#This Row],[FECHA]],'RECAUDOS DE RESOLUCIONES'!A:D,3,FALSE),0)</f>
        <v>0</v>
      </c>
      <c r="Q26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262" s="9">
        <f>Tabla1[V. COMPARENDOS]-(Tabla1[V. EXONERACIONES]+Tabla1[[#This Row],[V. SIMIT CON RESOLUCION]]+Tabla1[[#This Row],[V. SIMIT SIN RESOLUCION]]+Tabla1[[#This Row],[V. RECAUDOS COMPARENDOS]]+Tabla1[[#This Row],[V. RECAUDOS RESOLUCIONES]])</f>
        <v>830025</v>
      </c>
      <c r="S262" s="11">
        <f>IFERROR(VLOOKUP(Tabla1[[#This Row],[FECHA]],'RECAUDOS LOCALES'!A:D,4,FALSE),0)</f>
        <v>0</v>
      </c>
      <c r="T262" s="9">
        <f>IFERROR(VLOOKUP(Tabla1[[#This Row],[FECHA]],'RECAUDOS LOCALES'!A:D,3,FALSE),0)</f>
        <v>0</v>
      </c>
      <c r="U262" s="11">
        <f>IFERROR(VLOOKUP(Tabla1[[#This Row],[FECHA]],'RECAUDOS EXTERNOS'!A:D,4,FALSE),0)</f>
        <v>0</v>
      </c>
      <c r="V262" s="9">
        <f>IFERROR(VLOOKUP(Tabla1[[#This Row],[FECHA]],'RECAUDOS EXTERNOS'!A:D,3,FALSE),0)</f>
        <v>0</v>
      </c>
    </row>
    <row r="263" spans="1:22" x14ac:dyDescent="0.25">
      <c r="A263" s="1">
        <v>37822</v>
      </c>
      <c r="B263" s="3" t="s">
        <v>4</v>
      </c>
      <c r="C263" s="2">
        <v>37803</v>
      </c>
      <c r="D263" s="5">
        <f>YEAR(Tabla1[[#This Row],[FECHA]])</f>
        <v>2003</v>
      </c>
      <c r="E263" s="5">
        <f>IFERROR(VLOOKUP(Tabla1[[#This Row],[FECHA]],'COMPARENDOS TOTALES'!A:D,4,FALSE),0)</f>
        <v>4</v>
      </c>
      <c r="F263" s="9">
        <f>IFERROR(VLOOKUP(Tabla1[[#This Row],[FECHA]],'COMPARENDOS TOTALES'!A:D,3,FALSE),0)</f>
        <v>830025</v>
      </c>
      <c r="G263" s="5">
        <f>IFERROR(VLOOKUP(Tabla1[[#This Row],[FECHA]],EXONERACIONES!A:D,4,FALSE),0)</f>
        <v>4</v>
      </c>
      <c r="H263" s="9">
        <f>IFERROR(VLOOKUP(Tabla1[[#This Row],[FECHA]],EXONERACIONES!A:D,3,FALSE),0)</f>
        <v>830025</v>
      </c>
      <c r="I263" s="5">
        <f>IFERROR(VLOOKUP(Tabla1[[#This Row],[FECHA]],'SIMIT CON RES'!A:D,4,FALSE),0)</f>
        <v>0</v>
      </c>
      <c r="J263" s="9">
        <f>IFERROR(VLOOKUP(Tabla1[[#This Row],[FECHA]],'SIMIT CON RES'!A:D,3,FALSE),0)</f>
        <v>0</v>
      </c>
      <c r="K263">
        <f>IFERROR(VLOOKUP(Tabla1[[#This Row],[FECHA]],'SIMIT SIN RES'!A:D,4,FALSE),0)</f>
        <v>0</v>
      </c>
      <c r="L263" s="9">
        <f>IFERROR(VLOOKUP(Tabla1[[#This Row],[FECHA]],'SIMIT SIN RES'!A:D,3,FALSE),0)</f>
        <v>0</v>
      </c>
      <c r="M263" s="5">
        <f>IFERROR(VLOOKUP(Tabla1[[#This Row],[FECHA]],'RECAUDOS DE COMPARENDOS'!A:D,4,FALSE),0)</f>
        <v>0</v>
      </c>
      <c r="N263" s="9">
        <f>IFERROR(VLOOKUP(Tabla1[[#This Row],[FECHA]],'RECAUDOS DE COMPARENDOS'!A:D,3,FALSE),0)</f>
        <v>0</v>
      </c>
      <c r="O263" s="5">
        <f>IFERROR(VLOOKUP(Tabla1[[#This Row],[FECHA]],'RECAUDOS DE RESOLUCIONES'!A:D,4,FALSE),0)</f>
        <v>0</v>
      </c>
      <c r="P263" s="9">
        <f>IFERROR(VLOOKUP(Tabla1[[#This Row],[FECHA]],'RECAUDOS DE RESOLUCIONES'!A:D,3,FALSE),0)</f>
        <v>0</v>
      </c>
      <c r="Q26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6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63" s="11">
        <f>IFERROR(VLOOKUP(Tabla1[[#This Row],[FECHA]],'RECAUDOS LOCALES'!A:D,4,FALSE),0)</f>
        <v>0</v>
      </c>
      <c r="T263" s="9">
        <f>IFERROR(VLOOKUP(Tabla1[[#This Row],[FECHA]],'RECAUDOS LOCALES'!A:D,3,FALSE),0)</f>
        <v>0</v>
      </c>
      <c r="U263" s="11">
        <f>IFERROR(VLOOKUP(Tabla1[[#This Row],[FECHA]],'RECAUDOS EXTERNOS'!A:D,4,FALSE),0)</f>
        <v>0</v>
      </c>
      <c r="V263" s="9">
        <f>IFERROR(VLOOKUP(Tabla1[[#This Row],[FECHA]],'RECAUDOS EXTERNOS'!A:D,3,FALSE),0)</f>
        <v>0</v>
      </c>
    </row>
    <row r="264" spans="1:22" x14ac:dyDescent="0.25">
      <c r="A264" s="1">
        <v>37823</v>
      </c>
      <c r="B264" s="3" t="s">
        <v>1</v>
      </c>
      <c r="C264" s="2">
        <v>37803</v>
      </c>
      <c r="D264" s="5">
        <f>YEAR(Tabla1[[#This Row],[FECHA]])</f>
        <v>2003</v>
      </c>
      <c r="E264" s="5">
        <f>IFERROR(VLOOKUP(Tabla1[[#This Row],[FECHA]],'COMPARENDOS TOTALES'!A:D,4,FALSE),0)</f>
        <v>4</v>
      </c>
      <c r="F264" s="9">
        <f>IFERROR(VLOOKUP(Tabla1[[#This Row],[FECHA]],'COMPARENDOS TOTALES'!A:D,3,FALSE),0)</f>
        <v>664020</v>
      </c>
      <c r="G264" s="5">
        <f>IFERROR(VLOOKUP(Tabla1[[#This Row],[FECHA]],EXONERACIONES!A:D,4,FALSE),0)</f>
        <v>2</v>
      </c>
      <c r="H264" s="9">
        <f>IFERROR(VLOOKUP(Tabla1[[#This Row],[FECHA]],EXONERACIONES!A:D,3,FALSE),0)</f>
        <v>332010</v>
      </c>
      <c r="I264" s="5">
        <f>IFERROR(VLOOKUP(Tabla1[[#This Row],[FECHA]],'SIMIT CON RES'!A:D,4,FALSE),0)</f>
        <v>0</v>
      </c>
      <c r="J264" s="9">
        <f>IFERROR(VLOOKUP(Tabla1[[#This Row],[FECHA]],'SIMIT CON RES'!A:D,3,FALSE),0)</f>
        <v>0</v>
      </c>
      <c r="K264">
        <f>IFERROR(VLOOKUP(Tabla1[[#This Row],[FECHA]],'SIMIT SIN RES'!A:D,4,FALSE),0)</f>
        <v>0</v>
      </c>
      <c r="L264" s="9">
        <f>IFERROR(VLOOKUP(Tabla1[[#This Row],[FECHA]],'SIMIT SIN RES'!A:D,3,FALSE),0)</f>
        <v>0</v>
      </c>
      <c r="M264" s="5">
        <f>IFERROR(VLOOKUP(Tabla1[[#This Row],[FECHA]],'RECAUDOS DE COMPARENDOS'!A:D,4,FALSE),0)</f>
        <v>0</v>
      </c>
      <c r="N264" s="9">
        <f>IFERROR(VLOOKUP(Tabla1[[#This Row],[FECHA]],'RECAUDOS DE COMPARENDOS'!A:D,3,FALSE),0)</f>
        <v>0</v>
      </c>
      <c r="O264" s="5">
        <f>IFERROR(VLOOKUP(Tabla1[[#This Row],[FECHA]],'RECAUDOS DE RESOLUCIONES'!A:D,4,FALSE),0)</f>
        <v>0</v>
      </c>
      <c r="P264" s="9">
        <f>IFERROR(VLOOKUP(Tabla1[[#This Row],[FECHA]],'RECAUDOS DE RESOLUCIONES'!A:D,3,FALSE),0)</f>
        <v>0</v>
      </c>
      <c r="Q26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64" s="9">
        <f>Tabla1[V. COMPARENDOS]-(Tabla1[V. EXONERACIONES]+Tabla1[[#This Row],[V. SIMIT CON RESOLUCION]]+Tabla1[[#This Row],[V. SIMIT SIN RESOLUCION]]+Tabla1[[#This Row],[V. RECAUDOS COMPARENDOS]]+Tabla1[[#This Row],[V. RECAUDOS RESOLUCIONES]])</f>
        <v>332010</v>
      </c>
      <c r="S264" s="11">
        <f>IFERROR(VLOOKUP(Tabla1[[#This Row],[FECHA]],'RECAUDOS LOCALES'!A:D,4,FALSE),0)</f>
        <v>0</v>
      </c>
      <c r="T264" s="9">
        <f>IFERROR(VLOOKUP(Tabla1[[#This Row],[FECHA]],'RECAUDOS LOCALES'!A:D,3,FALSE),0)</f>
        <v>0</v>
      </c>
      <c r="U264" s="11">
        <f>IFERROR(VLOOKUP(Tabla1[[#This Row],[FECHA]],'RECAUDOS EXTERNOS'!A:D,4,FALSE),0)</f>
        <v>0</v>
      </c>
      <c r="V264" s="9">
        <f>IFERROR(VLOOKUP(Tabla1[[#This Row],[FECHA]],'RECAUDOS EXTERNOS'!A:D,3,FALSE),0)</f>
        <v>0</v>
      </c>
    </row>
    <row r="265" spans="1:22" x14ac:dyDescent="0.25">
      <c r="A265" s="1">
        <v>37824</v>
      </c>
      <c r="B265" s="3" t="s">
        <v>2</v>
      </c>
      <c r="C265" s="2">
        <v>37803</v>
      </c>
      <c r="D265" s="5">
        <f>YEAR(Tabla1[[#This Row],[FECHA]])</f>
        <v>2003</v>
      </c>
      <c r="E265" s="5">
        <f>IFERROR(VLOOKUP(Tabla1[[#This Row],[FECHA]],'COMPARENDOS TOTALES'!A:D,4,FALSE),0)</f>
        <v>17</v>
      </c>
      <c r="F265" s="9">
        <f>IFERROR(VLOOKUP(Tabla1[[#This Row],[FECHA]],'COMPARENDOS TOTALES'!A:D,3,FALSE),0)</f>
        <v>2921688</v>
      </c>
      <c r="G265" s="5">
        <f>IFERROR(VLOOKUP(Tabla1[[#This Row],[FECHA]],EXONERACIONES!A:D,4,FALSE),0)</f>
        <v>12</v>
      </c>
      <c r="H265" s="9">
        <f>IFERROR(VLOOKUP(Tabla1[[#This Row],[FECHA]],EXONERACIONES!A:D,3,FALSE),0)</f>
        <v>1925658</v>
      </c>
      <c r="I265" s="5">
        <f>IFERROR(VLOOKUP(Tabla1[[#This Row],[FECHA]],'SIMIT CON RES'!A:D,4,FALSE),0)</f>
        <v>0</v>
      </c>
      <c r="J265" s="9">
        <f>IFERROR(VLOOKUP(Tabla1[[#This Row],[FECHA]],'SIMIT CON RES'!A:D,3,FALSE),0)</f>
        <v>0</v>
      </c>
      <c r="K265">
        <f>IFERROR(VLOOKUP(Tabla1[[#This Row],[FECHA]],'SIMIT SIN RES'!A:D,4,FALSE),0)</f>
        <v>0</v>
      </c>
      <c r="L265" s="9">
        <f>IFERROR(VLOOKUP(Tabla1[[#This Row],[FECHA]],'SIMIT SIN RES'!A:D,3,FALSE),0)</f>
        <v>0</v>
      </c>
      <c r="M265" s="5">
        <f>IFERROR(VLOOKUP(Tabla1[[#This Row],[FECHA]],'RECAUDOS DE COMPARENDOS'!A:D,4,FALSE),0)</f>
        <v>4</v>
      </c>
      <c r="N265" s="9">
        <f>IFERROR(VLOOKUP(Tabla1[[#This Row],[FECHA]],'RECAUDOS DE COMPARENDOS'!A:D,3,FALSE),0)</f>
        <v>830025</v>
      </c>
      <c r="O265" s="5">
        <f>IFERROR(VLOOKUP(Tabla1[[#This Row],[FECHA]],'RECAUDOS DE RESOLUCIONES'!A:D,4,FALSE),0)</f>
        <v>0</v>
      </c>
      <c r="P265" s="9">
        <f>IFERROR(VLOOKUP(Tabla1[[#This Row],[FECHA]],'RECAUDOS DE RESOLUCIONES'!A:D,3,FALSE),0)</f>
        <v>0</v>
      </c>
      <c r="Q26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65" s="9">
        <f>Tabla1[V. COMPARENDOS]-(Tabla1[V. EXONERACIONES]+Tabla1[[#This Row],[V. SIMIT CON RESOLUCION]]+Tabla1[[#This Row],[V. SIMIT SIN RESOLUCION]]+Tabla1[[#This Row],[V. RECAUDOS COMPARENDOS]]+Tabla1[[#This Row],[V. RECAUDOS RESOLUCIONES]])</f>
        <v>166005</v>
      </c>
      <c r="S265" s="11">
        <f>IFERROR(VLOOKUP(Tabla1[[#This Row],[FECHA]],'RECAUDOS LOCALES'!A:D,4,FALSE),0)</f>
        <v>1</v>
      </c>
      <c r="T265" s="9">
        <f>IFERROR(VLOOKUP(Tabla1[[#This Row],[FECHA]],'RECAUDOS LOCALES'!A:D,3,FALSE),0)</f>
        <v>45267</v>
      </c>
      <c r="U265" s="11">
        <f>IFERROR(VLOOKUP(Tabla1[[#This Row],[FECHA]],'RECAUDOS EXTERNOS'!A:D,4,FALSE),0)</f>
        <v>0</v>
      </c>
      <c r="V265" s="9">
        <f>IFERROR(VLOOKUP(Tabla1[[#This Row],[FECHA]],'RECAUDOS EXTERNOS'!A:D,3,FALSE),0)</f>
        <v>0</v>
      </c>
    </row>
    <row r="266" spans="1:22" x14ac:dyDescent="0.25">
      <c r="A266" s="1">
        <v>37825</v>
      </c>
      <c r="B266" s="3" t="s">
        <v>3</v>
      </c>
      <c r="C266" s="2">
        <v>37803</v>
      </c>
      <c r="D266" s="5">
        <f>YEAR(Tabla1[[#This Row],[FECHA]])</f>
        <v>2003</v>
      </c>
      <c r="E266" s="5">
        <f>IFERROR(VLOOKUP(Tabla1[[#This Row],[FECHA]],'COMPARENDOS TOTALES'!A:D,4,FALSE),0)</f>
        <v>4</v>
      </c>
      <c r="F266" s="9">
        <f>IFERROR(VLOOKUP(Tabla1[[#This Row],[FECHA]],'COMPARENDOS TOTALES'!A:D,3,FALSE),0)</f>
        <v>664020</v>
      </c>
      <c r="G266" s="5">
        <f>IFERROR(VLOOKUP(Tabla1[[#This Row],[FECHA]],EXONERACIONES!A:D,4,FALSE),0)</f>
        <v>3</v>
      </c>
      <c r="H266" s="9">
        <f>IFERROR(VLOOKUP(Tabla1[[#This Row],[FECHA]],EXONERACIONES!A:D,3,FALSE),0)</f>
        <v>498015</v>
      </c>
      <c r="I266" s="5">
        <f>IFERROR(VLOOKUP(Tabla1[[#This Row],[FECHA]],'SIMIT CON RES'!A:D,4,FALSE),0)</f>
        <v>0</v>
      </c>
      <c r="J266" s="9">
        <f>IFERROR(VLOOKUP(Tabla1[[#This Row],[FECHA]],'SIMIT CON RES'!A:D,3,FALSE),0)</f>
        <v>0</v>
      </c>
      <c r="K266">
        <f>IFERROR(VLOOKUP(Tabla1[[#This Row],[FECHA]],'SIMIT SIN RES'!A:D,4,FALSE),0)</f>
        <v>0</v>
      </c>
      <c r="L266" s="9">
        <f>IFERROR(VLOOKUP(Tabla1[[#This Row],[FECHA]],'SIMIT SIN RES'!A:D,3,FALSE),0)</f>
        <v>0</v>
      </c>
      <c r="M266" s="5">
        <f>IFERROR(VLOOKUP(Tabla1[[#This Row],[FECHA]],'RECAUDOS DE COMPARENDOS'!A:D,4,FALSE),0)</f>
        <v>1</v>
      </c>
      <c r="N266" s="9">
        <f>IFERROR(VLOOKUP(Tabla1[[#This Row],[FECHA]],'RECAUDOS DE COMPARENDOS'!A:D,3,FALSE),0)</f>
        <v>166005</v>
      </c>
      <c r="O266" s="5">
        <f>IFERROR(VLOOKUP(Tabla1[[#This Row],[FECHA]],'RECAUDOS DE RESOLUCIONES'!A:D,4,FALSE),0)</f>
        <v>0</v>
      </c>
      <c r="P266" s="9">
        <f>IFERROR(VLOOKUP(Tabla1[[#This Row],[FECHA]],'RECAUDOS DE RESOLUCIONES'!A:D,3,FALSE),0)</f>
        <v>0</v>
      </c>
      <c r="Q26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6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66" s="11">
        <f>IFERROR(VLOOKUP(Tabla1[[#This Row],[FECHA]],'RECAUDOS LOCALES'!A:D,4,FALSE),0)</f>
        <v>2</v>
      </c>
      <c r="T266" s="9">
        <f>IFERROR(VLOOKUP(Tabla1[[#This Row],[FECHA]],'RECAUDOS LOCALES'!A:D,3,FALSE),0)</f>
        <v>128000</v>
      </c>
      <c r="U266" s="11">
        <f>IFERROR(VLOOKUP(Tabla1[[#This Row],[FECHA]],'RECAUDOS EXTERNOS'!A:D,4,FALSE),0)</f>
        <v>0</v>
      </c>
      <c r="V266" s="9">
        <f>IFERROR(VLOOKUP(Tabla1[[#This Row],[FECHA]],'RECAUDOS EXTERNOS'!A:D,3,FALSE),0)</f>
        <v>0</v>
      </c>
    </row>
    <row r="267" spans="1:22" x14ac:dyDescent="0.25">
      <c r="A267" s="1">
        <v>37826</v>
      </c>
      <c r="B267" s="3" t="s">
        <v>6</v>
      </c>
      <c r="C267" s="2">
        <v>37803</v>
      </c>
      <c r="D267" s="5">
        <f>YEAR(Tabla1[[#This Row],[FECHA]])</f>
        <v>2003</v>
      </c>
      <c r="E267" s="5">
        <f>IFERROR(VLOOKUP(Tabla1[[#This Row],[FECHA]],'COMPARENDOS TOTALES'!A:D,4,FALSE),0)</f>
        <v>14</v>
      </c>
      <c r="F267" s="9">
        <f>IFERROR(VLOOKUP(Tabla1[[#This Row],[FECHA]],'COMPARENDOS TOTALES'!A:D,3,FALSE),0)</f>
        <v>2091663</v>
      </c>
      <c r="G267" s="5">
        <f>IFERROR(VLOOKUP(Tabla1[[#This Row],[FECHA]],EXONERACIONES!A:D,4,FALSE),0)</f>
        <v>10</v>
      </c>
      <c r="H267" s="9">
        <f>IFERROR(VLOOKUP(Tabla1[[#This Row],[FECHA]],EXONERACIONES!A:D,3,FALSE),0)</f>
        <v>1427643</v>
      </c>
      <c r="I267" s="5">
        <f>IFERROR(VLOOKUP(Tabla1[[#This Row],[FECHA]],'SIMIT CON RES'!A:D,4,FALSE),0)</f>
        <v>0</v>
      </c>
      <c r="J267" s="9">
        <f>IFERROR(VLOOKUP(Tabla1[[#This Row],[FECHA]],'SIMIT CON RES'!A:D,3,FALSE),0)</f>
        <v>0</v>
      </c>
      <c r="K267">
        <f>IFERROR(VLOOKUP(Tabla1[[#This Row],[FECHA]],'SIMIT SIN RES'!A:D,4,FALSE),0)</f>
        <v>0</v>
      </c>
      <c r="L267" s="9">
        <f>IFERROR(VLOOKUP(Tabla1[[#This Row],[FECHA]],'SIMIT SIN RES'!A:D,3,FALSE),0)</f>
        <v>0</v>
      </c>
      <c r="M267" s="5">
        <f>IFERROR(VLOOKUP(Tabla1[[#This Row],[FECHA]],'RECAUDOS DE COMPARENDOS'!A:D,4,FALSE),0)</f>
        <v>1</v>
      </c>
      <c r="N267" s="9">
        <f>IFERROR(VLOOKUP(Tabla1[[#This Row],[FECHA]],'RECAUDOS DE COMPARENDOS'!A:D,3,FALSE),0)</f>
        <v>166005</v>
      </c>
      <c r="O267" s="5">
        <f>IFERROR(VLOOKUP(Tabla1[[#This Row],[FECHA]],'RECAUDOS DE RESOLUCIONES'!A:D,4,FALSE),0)</f>
        <v>0</v>
      </c>
      <c r="P267" s="9">
        <f>IFERROR(VLOOKUP(Tabla1[[#This Row],[FECHA]],'RECAUDOS DE RESOLUCIONES'!A:D,3,FALSE),0)</f>
        <v>0</v>
      </c>
      <c r="Q26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267" s="9">
        <f>Tabla1[V. COMPARENDOS]-(Tabla1[V. EXONERACIONES]+Tabla1[[#This Row],[V. SIMIT CON RESOLUCION]]+Tabla1[[#This Row],[V. SIMIT SIN RESOLUCION]]+Tabla1[[#This Row],[V. RECAUDOS COMPARENDOS]]+Tabla1[[#This Row],[V. RECAUDOS RESOLUCIONES]])</f>
        <v>498015</v>
      </c>
      <c r="S267" s="11">
        <f>IFERROR(VLOOKUP(Tabla1[[#This Row],[FECHA]],'RECAUDOS LOCALES'!A:D,4,FALSE),0)</f>
        <v>0</v>
      </c>
      <c r="T267" s="9">
        <f>IFERROR(VLOOKUP(Tabla1[[#This Row],[FECHA]],'RECAUDOS LOCALES'!A:D,3,FALSE),0)</f>
        <v>0</v>
      </c>
      <c r="U267" s="11">
        <f>IFERROR(VLOOKUP(Tabla1[[#This Row],[FECHA]],'RECAUDOS EXTERNOS'!A:D,4,FALSE),0)</f>
        <v>0</v>
      </c>
      <c r="V267" s="9">
        <f>IFERROR(VLOOKUP(Tabla1[[#This Row],[FECHA]],'RECAUDOS EXTERNOS'!A:D,3,FALSE),0)</f>
        <v>0</v>
      </c>
    </row>
    <row r="268" spans="1:22" x14ac:dyDescent="0.25">
      <c r="A268" s="1">
        <v>37827</v>
      </c>
      <c r="B268" s="3" t="s">
        <v>0</v>
      </c>
      <c r="C268" s="2">
        <v>37803</v>
      </c>
      <c r="D268" s="5">
        <f>YEAR(Tabla1[[#This Row],[FECHA]])</f>
        <v>2003</v>
      </c>
      <c r="E268" s="5">
        <f>IFERROR(VLOOKUP(Tabla1[[#This Row],[FECHA]],'COMPARENDOS TOTALES'!A:D,4,FALSE),0)</f>
        <v>2</v>
      </c>
      <c r="F268" s="9">
        <f>IFERROR(VLOOKUP(Tabla1[[#This Row],[FECHA]],'COMPARENDOS TOTALES'!A:D,3,FALSE),0)</f>
        <v>332010</v>
      </c>
      <c r="G268" s="5">
        <f>IFERROR(VLOOKUP(Tabla1[[#This Row],[FECHA]],EXONERACIONES!A:D,4,FALSE),0)</f>
        <v>2</v>
      </c>
      <c r="H268" s="9">
        <f>IFERROR(VLOOKUP(Tabla1[[#This Row],[FECHA]],EXONERACIONES!A:D,3,FALSE),0)</f>
        <v>332010</v>
      </c>
      <c r="I268" s="5">
        <f>IFERROR(VLOOKUP(Tabla1[[#This Row],[FECHA]],'SIMIT CON RES'!A:D,4,FALSE),0)</f>
        <v>0</v>
      </c>
      <c r="J268" s="9">
        <f>IFERROR(VLOOKUP(Tabla1[[#This Row],[FECHA]],'SIMIT CON RES'!A:D,3,FALSE),0)</f>
        <v>0</v>
      </c>
      <c r="K268">
        <f>IFERROR(VLOOKUP(Tabla1[[#This Row],[FECHA]],'SIMIT SIN RES'!A:D,4,FALSE),0)</f>
        <v>0</v>
      </c>
      <c r="L268" s="9">
        <f>IFERROR(VLOOKUP(Tabla1[[#This Row],[FECHA]],'SIMIT SIN RES'!A:D,3,FALSE),0)</f>
        <v>0</v>
      </c>
      <c r="M268" s="5">
        <f>IFERROR(VLOOKUP(Tabla1[[#This Row],[FECHA]],'RECAUDOS DE COMPARENDOS'!A:D,4,FALSE),0)</f>
        <v>0</v>
      </c>
      <c r="N268" s="9">
        <f>IFERROR(VLOOKUP(Tabla1[[#This Row],[FECHA]],'RECAUDOS DE COMPARENDOS'!A:D,3,FALSE),0)</f>
        <v>0</v>
      </c>
      <c r="O268" s="5">
        <f>IFERROR(VLOOKUP(Tabla1[[#This Row],[FECHA]],'RECAUDOS DE RESOLUCIONES'!A:D,4,FALSE),0)</f>
        <v>0</v>
      </c>
      <c r="P268" s="9">
        <f>IFERROR(VLOOKUP(Tabla1[[#This Row],[FECHA]],'RECAUDOS DE RESOLUCIONES'!A:D,3,FALSE),0)</f>
        <v>0</v>
      </c>
      <c r="Q26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6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68" s="11">
        <f>IFERROR(VLOOKUP(Tabla1[[#This Row],[FECHA]],'RECAUDOS LOCALES'!A:D,4,FALSE),0)</f>
        <v>4</v>
      </c>
      <c r="T268" s="9">
        <f>IFERROR(VLOOKUP(Tabla1[[#This Row],[FECHA]],'RECAUDOS LOCALES'!A:D,3,FALSE),0)</f>
        <v>386000</v>
      </c>
      <c r="U268" s="11">
        <f>IFERROR(VLOOKUP(Tabla1[[#This Row],[FECHA]],'RECAUDOS EXTERNOS'!A:D,4,FALSE),0)</f>
        <v>0</v>
      </c>
      <c r="V268" s="9">
        <f>IFERROR(VLOOKUP(Tabla1[[#This Row],[FECHA]],'RECAUDOS EXTERNOS'!A:D,3,FALSE),0)</f>
        <v>0</v>
      </c>
    </row>
    <row r="269" spans="1:22" x14ac:dyDescent="0.25">
      <c r="A269" s="1">
        <v>37828</v>
      </c>
      <c r="B269" s="3" t="s">
        <v>5</v>
      </c>
      <c r="C269" s="2">
        <v>37803</v>
      </c>
      <c r="D269" s="5">
        <f>YEAR(Tabla1[[#This Row],[FECHA]])</f>
        <v>2003</v>
      </c>
      <c r="E269" s="5">
        <f>IFERROR(VLOOKUP(Tabla1[[#This Row],[FECHA]],'COMPARENDOS TOTALES'!A:D,4,FALSE),0)</f>
        <v>9</v>
      </c>
      <c r="F269" s="9">
        <f>IFERROR(VLOOKUP(Tabla1[[#This Row],[FECHA]],'COMPARENDOS TOTALES'!A:D,3,FALSE),0)</f>
        <v>1582581</v>
      </c>
      <c r="G269" s="5">
        <f>IFERROR(VLOOKUP(Tabla1[[#This Row],[FECHA]],EXONERACIONES!A:D,4,FALSE),0)</f>
        <v>4</v>
      </c>
      <c r="H269" s="9">
        <f>IFERROR(VLOOKUP(Tabla1[[#This Row],[FECHA]],EXONERACIONES!A:D,3,FALSE),0)</f>
        <v>664020</v>
      </c>
      <c r="I269" s="5">
        <f>IFERROR(VLOOKUP(Tabla1[[#This Row],[FECHA]],'SIMIT CON RES'!A:D,4,FALSE),0)</f>
        <v>0</v>
      </c>
      <c r="J269" s="9">
        <f>IFERROR(VLOOKUP(Tabla1[[#This Row],[FECHA]],'SIMIT CON RES'!A:D,3,FALSE),0)</f>
        <v>0</v>
      </c>
      <c r="K269">
        <f>IFERROR(VLOOKUP(Tabla1[[#This Row],[FECHA]],'SIMIT SIN RES'!A:D,4,FALSE),0)</f>
        <v>0</v>
      </c>
      <c r="L269" s="9">
        <f>IFERROR(VLOOKUP(Tabla1[[#This Row],[FECHA]],'SIMIT SIN RES'!A:D,3,FALSE),0)</f>
        <v>0</v>
      </c>
      <c r="M269" s="5">
        <f>IFERROR(VLOOKUP(Tabla1[[#This Row],[FECHA]],'RECAUDOS DE COMPARENDOS'!A:D,4,FALSE),0)</f>
        <v>1</v>
      </c>
      <c r="N269" s="9">
        <f>IFERROR(VLOOKUP(Tabla1[[#This Row],[FECHA]],'RECAUDOS DE COMPARENDOS'!A:D,3,FALSE),0)</f>
        <v>166005</v>
      </c>
      <c r="O269" s="5">
        <f>IFERROR(VLOOKUP(Tabla1[[#This Row],[FECHA]],'RECAUDOS DE RESOLUCIONES'!A:D,4,FALSE),0)</f>
        <v>0</v>
      </c>
      <c r="P269" s="9">
        <f>IFERROR(VLOOKUP(Tabla1[[#This Row],[FECHA]],'RECAUDOS DE RESOLUCIONES'!A:D,3,FALSE),0)</f>
        <v>0</v>
      </c>
      <c r="Q26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269" s="9">
        <f>Tabla1[V. COMPARENDOS]-(Tabla1[V. EXONERACIONES]+Tabla1[[#This Row],[V. SIMIT CON RESOLUCION]]+Tabla1[[#This Row],[V. SIMIT SIN RESOLUCION]]+Tabla1[[#This Row],[V. RECAUDOS COMPARENDOS]]+Tabla1[[#This Row],[V. RECAUDOS RESOLUCIONES]])</f>
        <v>752556</v>
      </c>
      <c r="S269" s="11">
        <f>IFERROR(VLOOKUP(Tabla1[[#This Row],[FECHA]],'RECAUDOS LOCALES'!A:D,4,FALSE),0)</f>
        <v>0</v>
      </c>
      <c r="T269" s="9">
        <f>IFERROR(VLOOKUP(Tabla1[[#This Row],[FECHA]],'RECAUDOS LOCALES'!A:D,3,FALSE),0)</f>
        <v>0</v>
      </c>
      <c r="U269" s="11">
        <f>IFERROR(VLOOKUP(Tabla1[[#This Row],[FECHA]],'RECAUDOS EXTERNOS'!A:D,4,FALSE),0)</f>
        <v>0</v>
      </c>
      <c r="V269" s="9">
        <f>IFERROR(VLOOKUP(Tabla1[[#This Row],[FECHA]],'RECAUDOS EXTERNOS'!A:D,3,FALSE),0)</f>
        <v>0</v>
      </c>
    </row>
    <row r="270" spans="1:22" x14ac:dyDescent="0.25">
      <c r="A270" s="1">
        <v>37829</v>
      </c>
      <c r="B270" s="3" t="s">
        <v>4</v>
      </c>
      <c r="C270" s="2">
        <v>37803</v>
      </c>
      <c r="D270" s="5">
        <f>YEAR(Tabla1[[#This Row],[FECHA]])</f>
        <v>2003</v>
      </c>
      <c r="E270" s="5">
        <f>IFERROR(VLOOKUP(Tabla1[[#This Row],[FECHA]],'COMPARENDOS TOTALES'!A:D,4,FALSE),0)</f>
        <v>13</v>
      </c>
      <c r="F270" s="9">
        <f>IFERROR(VLOOKUP(Tabla1[[#This Row],[FECHA]],'COMPARENDOS TOTALES'!A:D,3,FALSE),0)</f>
        <v>2003127</v>
      </c>
      <c r="G270" s="5">
        <f>IFERROR(VLOOKUP(Tabla1[[#This Row],[FECHA]],EXONERACIONES!A:D,4,FALSE),0)</f>
        <v>10</v>
      </c>
      <c r="H270" s="9">
        <f>IFERROR(VLOOKUP(Tabla1[[#This Row],[FECHA]],EXONERACIONES!A:D,3,FALSE),0)</f>
        <v>1505112</v>
      </c>
      <c r="I270" s="5">
        <f>IFERROR(VLOOKUP(Tabla1[[#This Row],[FECHA]],'SIMIT CON RES'!A:D,4,FALSE),0)</f>
        <v>0</v>
      </c>
      <c r="J270" s="9">
        <f>IFERROR(VLOOKUP(Tabla1[[#This Row],[FECHA]],'SIMIT CON RES'!A:D,3,FALSE),0)</f>
        <v>0</v>
      </c>
      <c r="K270">
        <f>IFERROR(VLOOKUP(Tabla1[[#This Row],[FECHA]],'SIMIT SIN RES'!A:D,4,FALSE),0)</f>
        <v>0</v>
      </c>
      <c r="L270" s="9">
        <f>IFERROR(VLOOKUP(Tabla1[[#This Row],[FECHA]],'SIMIT SIN RES'!A:D,3,FALSE),0)</f>
        <v>0</v>
      </c>
      <c r="M270" s="5">
        <f>IFERROR(VLOOKUP(Tabla1[[#This Row],[FECHA]],'RECAUDOS DE COMPARENDOS'!A:D,4,FALSE),0)</f>
        <v>0</v>
      </c>
      <c r="N270" s="9">
        <f>IFERROR(VLOOKUP(Tabla1[[#This Row],[FECHA]],'RECAUDOS DE COMPARENDOS'!A:D,3,FALSE),0)</f>
        <v>0</v>
      </c>
      <c r="O270" s="5">
        <f>IFERROR(VLOOKUP(Tabla1[[#This Row],[FECHA]],'RECAUDOS DE RESOLUCIONES'!A:D,4,FALSE),0)</f>
        <v>0</v>
      </c>
      <c r="P270" s="9">
        <f>IFERROR(VLOOKUP(Tabla1[[#This Row],[FECHA]],'RECAUDOS DE RESOLUCIONES'!A:D,3,FALSE),0)</f>
        <v>0</v>
      </c>
      <c r="Q27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270" s="9">
        <f>Tabla1[V. COMPARENDOS]-(Tabla1[V. EXONERACIONES]+Tabla1[[#This Row],[V. SIMIT CON RESOLUCION]]+Tabla1[[#This Row],[V. SIMIT SIN RESOLUCION]]+Tabla1[[#This Row],[V. RECAUDOS COMPARENDOS]]+Tabla1[[#This Row],[V. RECAUDOS RESOLUCIONES]])</f>
        <v>498015</v>
      </c>
      <c r="S270" s="11">
        <f>IFERROR(VLOOKUP(Tabla1[[#This Row],[FECHA]],'RECAUDOS LOCALES'!A:D,4,FALSE),0)</f>
        <v>0</v>
      </c>
      <c r="T270" s="9">
        <f>IFERROR(VLOOKUP(Tabla1[[#This Row],[FECHA]],'RECAUDOS LOCALES'!A:D,3,FALSE),0)</f>
        <v>0</v>
      </c>
      <c r="U270" s="11">
        <f>IFERROR(VLOOKUP(Tabla1[[#This Row],[FECHA]],'RECAUDOS EXTERNOS'!A:D,4,FALSE),0)</f>
        <v>0</v>
      </c>
      <c r="V270" s="9">
        <f>IFERROR(VLOOKUP(Tabla1[[#This Row],[FECHA]],'RECAUDOS EXTERNOS'!A:D,3,FALSE),0)</f>
        <v>0</v>
      </c>
    </row>
    <row r="271" spans="1:22" x14ac:dyDescent="0.25">
      <c r="A271" s="1">
        <v>37830</v>
      </c>
      <c r="B271" s="3" t="s">
        <v>1</v>
      </c>
      <c r="C271" s="2">
        <v>37803</v>
      </c>
      <c r="D271" s="5">
        <f>YEAR(Tabla1[[#This Row],[FECHA]])</f>
        <v>2003</v>
      </c>
      <c r="E271" s="5">
        <f>IFERROR(VLOOKUP(Tabla1[[#This Row],[FECHA]],'COMPARENDOS TOTALES'!A:D,4,FALSE),0)</f>
        <v>9</v>
      </c>
      <c r="F271" s="9">
        <f>IFERROR(VLOOKUP(Tabla1[[#This Row],[FECHA]],'COMPARENDOS TOTALES'!A:D,3,FALSE),0)</f>
        <v>1339107</v>
      </c>
      <c r="G271" s="5">
        <f>IFERROR(VLOOKUP(Tabla1[[#This Row],[FECHA]],EXONERACIONES!A:D,4,FALSE),0)</f>
        <v>5</v>
      </c>
      <c r="H271" s="9">
        <f>IFERROR(VLOOKUP(Tabla1[[#This Row],[FECHA]],EXONERACIONES!A:D,3,FALSE),0)</f>
        <v>752556</v>
      </c>
      <c r="I271" s="5">
        <f>IFERROR(VLOOKUP(Tabla1[[#This Row],[FECHA]],'SIMIT CON RES'!A:D,4,FALSE),0)</f>
        <v>0</v>
      </c>
      <c r="J271" s="9">
        <f>IFERROR(VLOOKUP(Tabla1[[#This Row],[FECHA]],'SIMIT CON RES'!A:D,3,FALSE),0)</f>
        <v>0</v>
      </c>
      <c r="K271">
        <f>IFERROR(VLOOKUP(Tabla1[[#This Row],[FECHA]],'SIMIT SIN RES'!A:D,4,FALSE),0)</f>
        <v>0</v>
      </c>
      <c r="L271" s="9">
        <f>IFERROR(VLOOKUP(Tabla1[[#This Row],[FECHA]],'SIMIT SIN RES'!A:D,3,FALSE),0)</f>
        <v>0</v>
      </c>
      <c r="M271" s="5">
        <f>IFERROR(VLOOKUP(Tabla1[[#This Row],[FECHA]],'RECAUDOS DE COMPARENDOS'!A:D,4,FALSE),0)</f>
        <v>2</v>
      </c>
      <c r="N271" s="9">
        <f>IFERROR(VLOOKUP(Tabla1[[#This Row],[FECHA]],'RECAUDOS DE COMPARENDOS'!A:D,3,FALSE),0)</f>
        <v>254541</v>
      </c>
      <c r="O271" s="5">
        <f>IFERROR(VLOOKUP(Tabla1[[#This Row],[FECHA]],'RECAUDOS DE RESOLUCIONES'!A:D,4,FALSE),0)</f>
        <v>0</v>
      </c>
      <c r="P271" s="9">
        <f>IFERROR(VLOOKUP(Tabla1[[#This Row],[FECHA]],'RECAUDOS DE RESOLUCIONES'!A:D,3,FALSE),0)</f>
        <v>0</v>
      </c>
      <c r="Q27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71" s="9">
        <f>Tabla1[V. COMPARENDOS]-(Tabla1[V. EXONERACIONES]+Tabla1[[#This Row],[V. SIMIT CON RESOLUCION]]+Tabla1[[#This Row],[V. SIMIT SIN RESOLUCION]]+Tabla1[[#This Row],[V. RECAUDOS COMPARENDOS]]+Tabla1[[#This Row],[V. RECAUDOS RESOLUCIONES]])</f>
        <v>332010</v>
      </c>
      <c r="S271" s="11">
        <f>IFERROR(VLOOKUP(Tabla1[[#This Row],[FECHA]],'RECAUDOS LOCALES'!A:D,4,FALSE),0)</f>
        <v>0</v>
      </c>
      <c r="T271" s="9">
        <f>IFERROR(VLOOKUP(Tabla1[[#This Row],[FECHA]],'RECAUDOS LOCALES'!A:D,3,FALSE),0)</f>
        <v>0</v>
      </c>
      <c r="U271" s="11">
        <f>IFERROR(VLOOKUP(Tabla1[[#This Row],[FECHA]],'RECAUDOS EXTERNOS'!A:D,4,FALSE),0)</f>
        <v>0</v>
      </c>
      <c r="V271" s="9">
        <f>IFERROR(VLOOKUP(Tabla1[[#This Row],[FECHA]],'RECAUDOS EXTERNOS'!A:D,3,FALSE),0)</f>
        <v>0</v>
      </c>
    </row>
    <row r="272" spans="1:22" x14ac:dyDescent="0.25">
      <c r="A272" s="1">
        <v>37831</v>
      </c>
      <c r="B272" s="3" t="s">
        <v>2</v>
      </c>
      <c r="C272" s="2">
        <v>37803</v>
      </c>
      <c r="D272" s="5">
        <f>YEAR(Tabla1[[#This Row],[FECHA]])</f>
        <v>2003</v>
      </c>
      <c r="E272" s="5">
        <f>IFERROR(VLOOKUP(Tabla1[[#This Row],[FECHA]],'COMPARENDOS TOTALES'!A:D,4,FALSE),0)</f>
        <v>9</v>
      </c>
      <c r="F272" s="9">
        <f>IFERROR(VLOOKUP(Tabla1[[#This Row],[FECHA]],'COMPARENDOS TOTALES'!A:D,3,FALSE),0)</f>
        <v>1416576</v>
      </c>
      <c r="G272" s="5">
        <f>IFERROR(VLOOKUP(Tabla1[[#This Row],[FECHA]],EXONERACIONES!A:D,4,FALSE),0)</f>
        <v>5</v>
      </c>
      <c r="H272" s="9">
        <f>IFERROR(VLOOKUP(Tabla1[[#This Row],[FECHA]],EXONERACIONES!A:D,3,FALSE),0)</f>
        <v>830025</v>
      </c>
      <c r="I272" s="5">
        <f>IFERROR(VLOOKUP(Tabla1[[#This Row],[FECHA]],'SIMIT CON RES'!A:D,4,FALSE),0)</f>
        <v>0</v>
      </c>
      <c r="J272" s="9">
        <f>IFERROR(VLOOKUP(Tabla1[[#This Row],[FECHA]],'SIMIT CON RES'!A:D,3,FALSE),0)</f>
        <v>0</v>
      </c>
      <c r="K272">
        <f>IFERROR(VLOOKUP(Tabla1[[#This Row],[FECHA]],'SIMIT SIN RES'!A:D,4,FALSE),0)</f>
        <v>0</v>
      </c>
      <c r="L272" s="9">
        <f>IFERROR(VLOOKUP(Tabla1[[#This Row],[FECHA]],'SIMIT SIN RES'!A:D,3,FALSE),0)</f>
        <v>0</v>
      </c>
      <c r="M272" s="5">
        <f>IFERROR(VLOOKUP(Tabla1[[#This Row],[FECHA]],'RECAUDOS DE COMPARENDOS'!A:D,4,FALSE),0)</f>
        <v>0</v>
      </c>
      <c r="N272" s="9">
        <f>IFERROR(VLOOKUP(Tabla1[[#This Row],[FECHA]],'RECAUDOS DE COMPARENDOS'!A:D,3,FALSE),0)</f>
        <v>0</v>
      </c>
      <c r="O272" s="5">
        <f>IFERROR(VLOOKUP(Tabla1[[#This Row],[FECHA]],'RECAUDOS DE RESOLUCIONES'!A:D,4,FALSE),0)</f>
        <v>0</v>
      </c>
      <c r="P272" s="9">
        <f>IFERROR(VLOOKUP(Tabla1[[#This Row],[FECHA]],'RECAUDOS DE RESOLUCIONES'!A:D,3,FALSE),0)</f>
        <v>0</v>
      </c>
      <c r="Q27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272" s="9">
        <f>Tabla1[V. COMPARENDOS]-(Tabla1[V. EXONERACIONES]+Tabla1[[#This Row],[V. SIMIT CON RESOLUCION]]+Tabla1[[#This Row],[V. SIMIT SIN RESOLUCION]]+Tabla1[[#This Row],[V. RECAUDOS COMPARENDOS]]+Tabla1[[#This Row],[V. RECAUDOS RESOLUCIONES]])</f>
        <v>586551</v>
      </c>
      <c r="S272" s="11">
        <f>IFERROR(VLOOKUP(Tabla1[[#This Row],[FECHA]],'RECAUDOS LOCALES'!A:D,4,FALSE),0)</f>
        <v>1</v>
      </c>
      <c r="T272" s="9">
        <f>IFERROR(VLOOKUP(Tabla1[[#This Row],[FECHA]],'RECAUDOS LOCALES'!A:D,3,FALSE),0)</f>
        <v>45267</v>
      </c>
      <c r="U272" s="11">
        <f>IFERROR(VLOOKUP(Tabla1[[#This Row],[FECHA]],'RECAUDOS EXTERNOS'!A:D,4,FALSE),0)</f>
        <v>0</v>
      </c>
      <c r="V272" s="9">
        <f>IFERROR(VLOOKUP(Tabla1[[#This Row],[FECHA]],'RECAUDOS EXTERNOS'!A:D,3,FALSE),0)</f>
        <v>0</v>
      </c>
    </row>
    <row r="273" spans="1:22" x14ac:dyDescent="0.25">
      <c r="A273" s="1">
        <v>37832</v>
      </c>
      <c r="B273" s="3" t="s">
        <v>3</v>
      </c>
      <c r="C273" s="2">
        <v>37803</v>
      </c>
      <c r="D273" s="5">
        <f>YEAR(Tabla1[[#This Row],[FECHA]])</f>
        <v>2003</v>
      </c>
      <c r="E273" s="5">
        <f>IFERROR(VLOOKUP(Tabla1[[#This Row],[FECHA]],'COMPARENDOS TOTALES'!A:D,4,FALSE),0)</f>
        <v>8</v>
      </c>
      <c r="F273" s="9">
        <f>IFERROR(VLOOKUP(Tabla1[[#This Row],[FECHA]],'COMPARENDOS TOTALES'!A:D,3,FALSE),0)</f>
        <v>1328040</v>
      </c>
      <c r="G273" s="5">
        <f>IFERROR(VLOOKUP(Tabla1[[#This Row],[FECHA]],EXONERACIONES!A:D,4,FALSE),0)</f>
        <v>4</v>
      </c>
      <c r="H273" s="9">
        <f>IFERROR(VLOOKUP(Tabla1[[#This Row],[FECHA]],EXONERACIONES!A:D,3,FALSE),0)</f>
        <v>664020</v>
      </c>
      <c r="I273" s="5">
        <f>IFERROR(VLOOKUP(Tabla1[[#This Row],[FECHA]],'SIMIT CON RES'!A:D,4,FALSE),0)</f>
        <v>0</v>
      </c>
      <c r="J273" s="9">
        <f>IFERROR(VLOOKUP(Tabla1[[#This Row],[FECHA]],'SIMIT CON RES'!A:D,3,FALSE),0)</f>
        <v>0</v>
      </c>
      <c r="K273">
        <f>IFERROR(VLOOKUP(Tabla1[[#This Row],[FECHA]],'SIMIT SIN RES'!A:D,4,FALSE),0)</f>
        <v>0</v>
      </c>
      <c r="L273" s="9">
        <f>IFERROR(VLOOKUP(Tabla1[[#This Row],[FECHA]],'SIMIT SIN RES'!A:D,3,FALSE),0)</f>
        <v>0</v>
      </c>
      <c r="M273" s="5">
        <f>IFERROR(VLOOKUP(Tabla1[[#This Row],[FECHA]],'RECAUDOS DE COMPARENDOS'!A:D,4,FALSE),0)</f>
        <v>0</v>
      </c>
      <c r="N273" s="9">
        <f>IFERROR(VLOOKUP(Tabla1[[#This Row],[FECHA]],'RECAUDOS DE COMPARENDOS'!A:D,3,FALSE),0)</f>
        <v>0</v>
      </c>
      <c r="O273" s="5">
        <f>IFERROR(VLOOKUP(Tabla1[[#This Row],[FECHA]],'RECAUDOS DE RESOLUCIONES'!A:D,4,FALSE),0)</f>
        <v>0</v>
      </c>
      <c r="P273" s="9">
        <f>IFERROR(VLOOKUP(Tabla1[[#This Row],[FECHA]],'RECAUDOS DE RESOLUCIONES'!A:D,3,FALSE),0)</f>
        <v>0</v>
      </c>
      <c r="Q27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273" s="9">
        <f>Tabla1[V. COMPARENDOS]-(Tabla1[V. EXONERACIONES]+Tabla1[[#This Row],[V. SIMIT CON RESOLUCION]]+Tabla1[[#This Row],[V. SIMIT SIN RESOLUCION]]+Tabla1[[#This Row],[V. RECAUDOS COMPARENDOS]]+Tabla1[[#This Row],[V. RECAUDOS RESOLUCIONES]])</f>
        <v>664020</v>
      </c>
      <c r="S273" s="11">
        <f>IFERROR(VLOOKUP(Tabla1[[#This Row],[FECHA]],'RECAUDOS LOCALES'!A:D,4,FALSE),0)</f>
        <v>0</v>
      </c>
      <c r="T273" s="9">
        <f>IFERROR(VLOOKUP(Tabla1[[#This Row],[FECHA]],'RECAUDOS LOCALES'!A:D,3,FALSE),0)</f>
        <v>0</v>
      </c>
      <c r="U273" s="11">
        <f>IFERROR(VLOOKUP(Tabla1[[#This Row],[FECHA]],'RECAUDOS EXTERNOS'!A:D,4,FALSE),0)</f>
        <v>0</v>
      </c>
      <c r="V273" s="9">
        <f>IFERROR(VLOOKUP(Tabla1[[#This Row],[FECHA]],'RECAUDOS EXTERNOS'!A:D,3,FALSE),0)</f>
        <v>0</v>
      </c>
    </row>
    <row r="274" spans="1:22" x14ac:dyDescent="0.25">
      <c r="A274" s="1">
        <v>37833</v>
      </c>
      <c r="B274" s="3" t="s">
        <v>6</v>
      </c>
      <c r="C274" s="2">
        <v>37803</v>
      </c>
      <c r="D274" s="5">
        <f>YEAR(Tabla1[[#This Row],[FECHA]])</f>
        <v>2003</v>
      </c>
      <c r="E274" s="5">
        <f>IFERROR(VLOOKUP(Tabla1[[#This Row],[FECHA]],'COMPARENDOS TOTALES'!A:D,4,FALSE),0)</f>
        <v>13</v>
      </c>
      <c r="F274" s="9">
        <f>IFERROR(VLOOKUP(Tabla1[[#This Row],[FECHA]],'COMPARENDOS TOTALES'!A:D,3,FALSE),0)</f>
        <v>2080596</v>
      </c>
      <c r="G274" s="5">
        <f>IFERROR(VLOOKUP(Tabla1[[#This Row],[FECHA]],EXONERACIONES!A:D,4,FALSE),0)</f>
        <v>9</v>
      </c>
      <c r="H274" s="9">
        <f>IFERROR(VLOOKUP(Tabla1[[#This Row],[FECHA]],EXONERACIONES!A:D,3,FALSE),0)</f>
        <v>1494045</v>
      </c>
      <c r="I274" s="5">
        <f>IFERROR(VLOOKUP(Tabla1[[#This Row],[FECHA]],'SIMIT CON RES'!A:D,4,FALSE),0)</f>
        <v>0</v>
      </c>
      <c r="J274" s="9">
        <f>IFERROR(VLOOKUP(Tabla1[[#This Row],[FECHA]],'SIMIT CON RES'!A:D,3,FALSE),0)</f>
        <v>0</v>
      </c>
      <c r="K274">
        <f>IFERROR(VLOOKUP(Tabla1[[#This Row],[FECHA]],'SIMIT SIN RES'!A:D,4,FALSE),0)</f>
        <v>0</v>
      </c>
      <c r="L274" s="9">
        <f>IFERROR(VLOOKUP(Tabla1[[#This Row],[FECHA]],'SIMIT SIN RES'!A:D,3,FALSE),0)</f>
        <v>0</v>
      </c>
      <c r="M274" s="5">
        <f>IFERROR(VLOOKUP(Tabla1[[#This Row],[FECHA]],'RECAUDOS DE COMPARENDOS'!A:D,4,FALSE),0)</f>
        <v>1</v>
      </c>
      <c r="N274" s="9">
        <f>IFERROR(VLOOKUP(Tabla1[[#This Row],[FECHA]],'RECAUDOS DE COMPARENDOS'!A:D,3,FALSE),0)</f>
        <v>166005</v>
      </c>
      <c r="O274" s="5">
        <f>IFERROR(VLOOKUP(Tabla1[[#This Row],[FECHA]],'RECAUDOS DE RESOLUCIONES'!A:D,4,FALSE),0)</f>
        <v>0</v>
      </c>
      <c r="P274" s="9">
        <f>IFERROR(VLOOKUP(Tabla1[[#This Row],[FECHA]],'RECAUDOS DE RESOLUCIONES'!A:D,3,FALSE),0)</f>
        <v>0</v>
      </c>
      <c r="Q27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274" s="9">
        <f>Tabla1[V. COMPARENDOS]-(Tabla1[V. EXONERACIONES]+Tabla1[[#This Row],[V. SIMIT CON RESOLUCION]]+Tabla1[[#This Row],[V. SIMIT SIN RESOLUCION]]+Tabla1[[#This Row],[V. RECAUDOS COMPARENDOS]]+Tabla1[[#This Row],[V. RECAUDOS RESOLUCIONES]])</f>
        <v>420546</v>
      </c>
      <c r="S274" s="11">
        <f>IFERROR(VLOOKUP(Tabla1[[#This Row],[FECHA]],'RECAUDOS LOCALES'!A:D,4,FALSE),0)</f>
        <v>0</v>
      </c>
      <c r="T274" s="9">
        <f>IFERROR(VLOOKUP(Tabla1[[#This Row],[FECHA]],'RECAUDOS LOCALES'!A:D,3,FALSE),0)</f>
        <v>0</v>
      </c>
      <c r="U274" s="11">
        <f>IFERROR(VLOOKUP(Tabla1[[#This Row],[FECHA]],'RECAUDOS EXTERNOS'!A:D,4,FALSE),0)</f>
        <v>0</v>
      </c>
      <c r="V274" s="9">
        <f>IFERROR(VLOOKUP(Tabla1[[#This Row],[FECHA]],'RECAUDOS EXTERNOS'!A:D,3,FALSE),0)</f>
        <v>0</v>
      </c>
    </row>
    <row r="275" spans="1:22" x14ac:dyDescent="0.25">
      <c r="A275" s="1">
        <v>37834</v>
      </c>
      <c r="B275" s="3" t="s">
        <v>0</v>
      </c>
      <c r="C275" s="2">
        <v>37834</v>
      </c>
      <c r="D275" s="5">
        <f>YEAR(Tabla1[[#This Row],[FECHA]])</f>
        <v>2003</v>
      </c>
      <c r="E275" s="5">
        <f>IFERROR(VLOOKUP(Tabla1[[#This Row],[FECHA]],'COMPARENDOS TOTALES'!A:D,4,FALSE),0)</f>
        <v>13</v>
      </c>
      <c r="F275" s="9">
        <f>IFERROR(VLOOKUP(Tabla1[[#This Row],[FECHA]],'COMPARENDOS TOTALES'!A:D,3,FALSE),0)</f>
        <v>2169132</v>
      </c>
      <c r="G275" s="5">
        <f>IFERROR(VLOOKUP(Tabla1[[#This Row],[FECHA]],EXONERACIONES!A:D,4,FALSE),0)</f>
        <v>10</v>
      </c>
      <c r="H275" s="9">
        <f>IFERROR(VLOOKUP(Tabla1[[#This Row],[FECHA]],EXONERACIONES!A:D,3,FALSE),0)</f>
        <v>1671117</v>
      </c>
      <c r="I275" s="5">
        <f>IFERROR(VLOOKUP(Tabla1[[#This Row],[FECHA]],'SIMIT CON RES'!A:D,4,FALSE),0)</f>
        <v>0</v>
      </c>
      <c r="J275" s="9">
        <f>IFERROR(VLOOKUP(Tabla1[[#This Row],[FECHA]],'SIMIT CON RES'!A:D,3,FALSE),0)</f>
        <v>0</v>
      </c>
      <c r="K275">
        <f>IFERROR(VLOOKUP(Tabla1[[#This Row],[FECHA]],'SIMIT SIN RES'!A:D,4,FALSE),0)</f>
        <v>0</v>
      </c>
      <c r="L275" s="9">
        <f>IFERROR(VLOOKUP(Tabla1[[#This Row],[FECHA]],'SIMIT SIN RES'!A:D,3,FALSE),0)</f>
        <v>0</v>
      </c>
      <c r="M275" s="5">
        <f>IFERROR(VLOOKUP(Tabla1[[#This Row],[FECHA]],'RECAUDOS DE COMPARENDOS'!A:D,4,FALSE),0)</f>
        <v>2</v>
      </c>
      <c r="N275" s="9">
        <f>IFERROR(VLOOKUP(Tabla1[[#This Row],[FECHA]],'RECAUDOS DE COMPARENDOS'!A:D,3,FALSE),0)</f>
        <v>332010</v>
      </c>
      <c r="O275" s="5">
        <f>IFERROR(VLOOKUP(Tabla1[[#This Row],[FECHA]],'RECAUDOS DE RESOLUCIONES'!A:D,4,FALSE),0)</f>
        <v>0</v>
      </c>
      <c r="P275" s="9">
        <f>IFERROR(VLOOKUP(Tabla1[[#This Row],[FECHA]],'RECAUDOS DE RESOLUCIONES'!A:D,3,FALSE),0)</f>
        <v>0</v>
      </c>
      <c r="Q27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75" s="9">
        <f>Tabla1[V. COMPARENDOS]-(Tabla1[V. EXONERACIONES]+Tabla1[[#This Row],[V. SIMIT CON RESOLUCION]]+Tabla1[[#This Row],[V. SIMIT SIN RESOLUCION]]+Tabla1[[#This Row],[V. RECAUDOS COMPARENDOS]]+Tabla1[[#This Row],[V. RECAUDOS RESOLUCIONES]])</f>
        <v>166005</v>
      </c>
      <c r="S275" s="11">
        <f>IFERROR(VLOOKUP(Tabla1[[#This Row],[FECHA]],'RECAUDOS LOCALES'!A:D,4,FALSE),0)</f>
        <v>0</v>
      </c>
      <c r="T275" s="9">
        <f>IFERROR(VLOOKUP(Tabla1[[#This Row],[FECHA]],'RECAUDOS LOCALES'!A:D,3,FALSE),0)</f>
        <v>0</v>
      </c>
      <c r="U275" s="11">
        <f>IFERROR(VLOOKUP(Tabla1[[#This Row],[FECHA]],'RECAUDOS EXTERNOS'!A:D,4,FALSE),0)</f>
        <v>0</v>
      </c>
      <c r="V275" s="9">
        <f>IFERROR(VLOOKUP(Tabla1[[#This Row],[FECHA]],'RECAUDOS EXTERNOS'!A:D,3,FALSE),0)</f>
        <v>0</v>
      </c>
    </row>
    <row r="276" spans="1:22" x14ac:dyDescent="0.25">
      <c r="A276" s="1">
        <v>37835</v>
      </c>
      <c r="B276" s="3" t="s">
        <v>5</v>
      </c>
      <c r="C276" s="2">
        <v>37834</v>
      </c>
      <c r="D276" s="5">
        <f>YEAR(Tabla1[[#This Row],[FECHA]])</f>
        <v>2003</v>
      </c>
      <c r="E276" s="5">
        <f>IFERROR(VLOOKUP(Tabla1[[#This Row],[FECHA]],'COMPARENDOS TOTALES'!A:D,4,FALSE),0)</f>
        <v>4</v>
      </c>
      <c r="F276" s="9">
        <f>IFERROR(VLOOKUP(Tabla1[[#This Row],[FECHA]],'COMPARENDOS TOTALES'!A:D,3,FALSE),0)</f>
        <v>830025</v>
      </c>
      <c r="G276" s="5">
        <f>IFERROR(VLOOKUP(Tabla1[[#This Row],[FECHA]],EXONERACIONES!A:D,4,FALSE),0)</f>
        <v>3</v>
      </c>
      <c r="H276" s="9">
        <f>IFERROR(VLOOKUP(Tabla1[[#This Row],[FECHA]],EXONERACIONES!A:D,3,FALSE),0)</f>
        <v>664020</v>
      </c>
      <c r="I276" s="5">
        <f>IFERROR(VLOOKUP(Tabla1[[#This Row],[FECHA]],'SIMIT CON RES'!A:D,4,FALSE),0)</f>
        <v>0</v>
      </c>
      <c r="J276" s="9">
        <f>IFERROR(VLOOKUP(Tabla1[[#This Row],[FECHA]],'SIMIT CON RES'!A:D,3,FALSE),0)</f>
        <v>0</v>
      </c>
      <c r="K276">
        <f>IFERROR(VLOOKUP(Tabla1[[#This Row],[FECHA]],'SIMIT SIN RES'!A:D,4,FALSE),0)</f>
        <v>0</v>
      </c>
      <c r="L276" s="9">
        <f>IFERROR(VLOOKUP(Tabla1[[#This Row],[FECHA]],'SIMIT SIN RES'!A:D,3,FALSE),0)</f>
        <v>0</v>
      </c>
      <c r="M276" s="5">
        <f>IFERROR(VLOOKUP(Tabla1[[#This Row],[FECHA]],'RECAUDOS DE COMPARENDOS'!A:D,4,FALSE),0)</f>
        <v>0</v>
      </c>
      <c r="N276" s="9">
        <f>IFERROR(VLOOKUP(Tabla1[[#This Row],[FECHA]],'RECAUDOS DE COMPARENDOS'!A:D,3,FALSE),0)</f>
        <v>0</v>
      </c>
      <c r="O276" s="5">
        <f>IFERROR(VLOOKUP(Tabla1[[#This Row],[FECHA]],'RECAUDOS DE RESOLUCIONES'!A:D,4,FALSE),0)</f>
        <v>0</v>
      </c>
      <c r="P276" s="9">
        <f>IFERROR(VLOOKUP(Tabla1[[#This Row],[FECHA]],'RECAUDOS DE RESOLUCIONES'!A:D,3,FALSE),0)</f>
        <v>0</v>
      </c>
      <c r="Q27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76" s="9">
        <f>Tabla1[V. COMPARENDOS]-(Tabla1[V. EXONERACIONES]+Tabla1[[#This Row],[V. SIMIT CON RESOLUCION]]+Tabla1[[#This Row],[V. SIMIT SIN RESOLUCION]]+Tabla1[[#This Row],[V. RECAUDOS COMPARENDOS]]+Tabla1[[#This Row],[V. RECAUDOS RESOLUCIONES]])</f>
        <v>166005</v>
      </c>
      <c r="S276" s="11">
        <f>IFERROR(VLOOKUP(Tabla1[[#This Row],[FECHA]],'RECAUDOS LOCALES'!A:D,4,FALSE),0)</f>
        <v>0</v>
      </c>
      <c r="T276" s="9">
        <f>IFERROR(VLOOKUP(Tabla1[[#This Row],[FECHA]],'RECAUDOS LOCALES'!A:D,3,FALSE),0)</f>
        <v>0</v>
      </c>
      <c r="U276" s="11">
        <f>IFERROR(VLOOKUP(Tabla1[[#This Row],[FECHA]],'RECAUDOS EXTERNOS'!A:D,4,FALSE),0)</f>
        <v>0</v>
      </c>
      <c r="V276" s="9">
        <f>IFERROR(VLOOKUP(Tabla1[[#This Row],[FECHA]],'RECAUDOS EXTERNOS'!A:D,3,FALSE),0)</f>
        <v>0</v>
      </c>
    </row>
    <row r="277" spans="1:22" x14ac:dyDescent="0.25">
      <c r="A277" s="1">
        <v>37836</v>
      </c>
      <c r="B277" s="3" t="s">
        <v>4</v>
      </c>
      <c r="C277" s="2">
        <v>37834</v>
      </c>
      <c r="D277" s="5">
        <f>YEAR(Tabla1[[#This Row],[FECHA]])</f>
        <v>2003</v>
      </c>
      <c r="E277" s="5">
        <f>IFERROR(VLOOKUP(Tabla1[[#This Row],[FECHA]],'COMPARENDOS TOTALES'!A:D,4,FALSE),0)</f>
        <v>7</v>
      </c>
      <c r="F277" s="9">
        <f>IFERROR(VLOOKUP(Tabla1[[#This Row],[FECHA]],'COMPARENDOS TOTALES'!A:D,3,FALSE),0)</f>
        <v>1084566</v>
      </c>
      <c r="G277" s="5">
        <f>IFERROR(VLOOKUP(Tabla1[[#This Row],[FECHA]],EXONERACIONES!A:D,4,FALSE),0)</f>
        <v>3</v>
      </c>
      <c r="H277" s="9">
        <f>IFERROR(VLOOKUP(Tabla1[[#This Row],[FECHA]],EXONERACIONES!A:D,3,FALSE),0)</f>
        <v>420546</v>
      </c>
      <c r="I277" s="5">
        <f>IFERROR(VLOOKUP(Tabla1[[#This Row],[FECHA]],'SIMIT CON RES'!A:D,4,FALSE),0)</f>
        <v>0</v>
      </c>
      <c r="J277" s="9">
        <f>IFERROR(VLOOKUP(Tabla1[[#This Row],[FECHA]],'SIMIT CON RES'!A:D,3,FALSE),0)</f>
        <v>0</v>
      </c>
      <c r="K277">
        <f>IFERROR(VLOOKUP(Tabla1[[#This Row],[FECHA]],'SIMIT SIN RES'!A:D,4,FALSE),0)</f>
        <v>0</v>
      </c>
      <c r="L277" s="9">
        <f>IFERROR(VLOOKUP(Tabla1[[#This Row],[FECHA]],'SIMIT SIN RES'!A:D,3,FALSE),0)</f>
        <v>0</v>
      </c>
      <c r="M277" s="5">
        <f>IFERROR(VLOOKUP(Tabla1[[#This Row],[FECHA]],'RECAUDOS DE COMPARENDOS'!A:D,4,FALSE),0)</f>
        <v>1</v>
      </c>
      <c r="N277" s="9">
        <f>IFERROR(VLOOKUP(Tabla1[[#This Row],[FECHA]],'RECAUDOS DE COMPARENDOS'!A:D,3,FALSE),0)</f>
        <v>166005</v>
      </c>
      <c r="O277" s="5">
        <f>IFERROR(VLOOKUP(Tabla1[[#This Row],[FECHA]],'RECAUDOS DE RESOLUCIONES'!A:D,4,FALSE),0)</f>
        <v>0</v>
      </c>
      <c r="P277" s="9">
        <f>IFERROR(VLOOKUP(Tabla1[[#This Row],[FECHA]],'RECAUDOS DE RESOLUCIONES'!A:D,3,FALSE),0)</f>
        <v>0</v>
      </c>
      <c r="Q27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277" s="9">
        <f>Tabla1[V. COMPARENDOS]-(Tabla1[V. EXONERACIONES]+Tabla1[[#This Row],[V. SIMIT CON RESOLUCION]]+Tabla1[[#This Row],[V. SIMIT SIN RESOLUCION]]+Tabla1[[#This Row],[V. RECAUDOS COMPARENDOS]]+Tabla1[[#This Row],[V. RECAUDOS RESOLUCIONES]])</f>
        <v>498015</v>
      </c>
      <c r="S277" s="11">
        <f>IFERROR(VLOOKUP(Tabla1[[#This Row],[FECHA]],'RECAUDOS LOCALES'!A:D,4,FALSE),0)</f>
        <v>0</v>
      </c>
      <c r="T277" s="9">
        <f>IFERROR(VLOOKUP(Tabla1[[#This Row],[FECHA]],'RECAUDOS LOCALES'!A:D,3,FALSE),0)</f>
        <v>0</v>
      </c>
      <c r="U277" s="11">
        <f>IFERROR(VLOOKUP(Tabla1[[#This Row],[FECHA]],'RECAUDOS EXTERNOS'!A:D,4,FALSE),0)</f>
        <v>0</v>
      </c>
      <c r="V277" s="9">
        <f>IFERROR(VLOOKUP(Tabla1[[#This Row],[FECHA]],'RECAUDOS EXTERNOS'!A:D,3,FALSE),0)</f>
        <v>0</v>
      </c>
    </row>
    <row r="278" spans="1:22" x14ac:dyDescent="0.25">
      <c r="A278" s="1">
        <v>37837</v>
      </c>
      <c r="B278" s="3" t="s">
        <v>1</v>
      </c>
      <c r="C278" s="2">
        <v>37834</v>
      </c>
      <c r="D278" s="5">
        <f>YEAR(Tabla1[[#This Row],[FECHA]])</f>
        <v>2003</v>
      </c>
      <c r="E278" s="5">
        <f>IFERROR(VLOOKUP(Tabla1[[#This Row],[FECHA]],'COMPARENDOS TOTALES'!A:D,4,FALSE),0)</f>
        <v>12</v>
      </c>
      <c r="F278" s="9">
        <f>IFERROR(VLOOKUP(Tabla1[[#This Row],[FECHA]],'COMPARENDOS TOTALES'!A:D,3,FALSE),0)</f>
        <v>1759653</v>
      </c>
      <c r="G278" s="5">
        <f>IFERROR(VLOOKUP(Tabla1[[#This Row],[FECHA]],EXONERACIONES!A:D,4,FALSE),0)</f>
        <v>8</v>
      </c>
      <c r="H278" s="9">
        <f>IFERROR(VLOOKUP(Tabla1[[#This Row],[FECHA]],EXONERACIONES!A:D,3,FALSE),0)</f>
        <v>1250571</v>
      </c>
      <c r="I278" s="5">
        <f>IFERROR(VLOOKUP(Tabla1[[#This Row],[FECHA]],'SIMIT CON RES'!A:D,4,FALSE),0)</f>
        <v>0</v>
      </c>
      <c r="J278" s="9">
        <f>IFERROR(VLOOKUP(Tabla1[[#This Row],[FECHA]],'SIMIT CON RES'!A:D,3,FALSE),0)</f>
        <v>0</v>
      </c>
      <c r="K278">
        <f>IFERROR(VLOOKUP(Tabla1[[#This Row],[FECHA]],'SIMIT SIN RES'!A:D,4,FALSE),0)</f>
        <v>0</v>
      </c>
      <c r="L278" s="9">
        <f>IFERROR(VLOOKUP(Tabla1[[#This Row],[FECHA]],'SIMIT SIN RES'!A:D,3,FALSE),0)</f>
        <v>0</v>
      </c>
      <c r="M278" s="5">
        <f>IFERROR(VLOOKUP(Tabla1[[#This Row],[FECHA]],'RECAUDOS DE COMPARENDOS'!A:D,4,FALSE),0)</f>
        <v>1</v>
      </c>
      <c r="N278" s="9">
        <f>IFERROR(VLOOKUP(Tabla1[[#This Row],[FECHA]],'RECAUDOS DE COMPARENDOS'!A:D,3,FALSE),0)</f>
        <v>166005</v>
      </c>
      <c r="O278" s="5">
        <f>IFERROR(VLOOKUP(Tabla1[[#This Row],[FECHA]],'RECAUDOS DE RESOLUCIONES'!A:D,4,FALSE),0)</f>
        <v>0</v>
      </c>
      <c r="P278" s="9">
        <f>IFERROR(VLOOKUP(Tabla1[[#This Row],[FECHA]],'RECAUDOS DE RESOLUCIONES'!A:D,3,FALSE),0)</f>
        <v>0</v>
      </c>
      <c r="Q27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278" s="9">
        <f>Tabla1[V. COMPARENDOS]-(Tabla1[V. EXONERACIONES]+Tabla1[[#This Row],[V. SIMIT CON RESOLUCION]]+Tabla1[[#This Row],[V. SIMIT SIN RESOLUCION]]+Tabla1[[#This Row],[V. RECAUDOS COMPARENDOS]]+Tabla1[[#This Row],[V. RECAUDOS RESOLUCIONES]])</f>
        <v>343077</v>
      </c>
      <c r="S278" s="11">
        <f>IFERROR(VLOOKUP(Tabla1[[#This Row],[FECHA]],'RECAUDOS LOCALES'!A:D,4,FALSE),0)</f>
        <v>2</v>
      </c>
      <c r="T278" s="9">
        <f>IFERROR(VLOOKUP(Tabla1[[#This Row],[FECHA]],'RECAUDOS LOCALES'!A:D,3,FALSE),0)</f>
        <v>378267</v>
      </c>
      <c r="U278" s="11">
        <f>IFERROR(VLOOKUP(Tabla1[[#This Row],[FECHA]],'RECAUDOS EXTERNOS'!A:D,4,FALSE),0)</f>
        <v>0</v>
      </c>
      <c r="V278" s="9">
        <f>IFERROR(VLOOKUP(Tabla1[[#This Row],[FECHA]],'RECAUDOS EXTERNOS'!A:D,3,FALSE),0)</f>
        <v>0</v>
      </c>
    </row>
    <row r="279" spans="1:22" x14ac:dyDescent="0.25">
      <c r="A279" s="1">
        <v>37838</v>
      </c>
      <c r="B279" s="3" t="s">
        <v>2</v>
      </c>
      <c r="C279" s="2">
        <v>37834</v>
      </c>
      <c r="D279" s="5">
        <f>YEAR(Tabla1[[#This Row],[FECHA]])</f>
        <v>2003</v>
      </c>
      <c r="E279" s="5">
        <f>IFERROR(VLOOKUP(Tabla1[[#This Row],[FECHA]],'COMPARENDOS TOTALES'!A:D,4,FALSE),0)</f>
        <v>13</v>
      </c>
      <c r="F279" s="9">
        <f>IFERROR(VLOOKUP(Tabla1[[#This Row],[FECHA]],'COMPARENDOS TOTALES'!A:D,3,FALSE),0)</f>
        <v>2080596</v>
      </c>
      <c r="G279" s="5">
        <f>IFERROR(VLOOKUP(Tabla1[[#This Row],[FECHA]],EXONERACIONES!A:D,4,FALSE),0)</f>
        <v>13</v>
      </c>
      <c r="H279" s="9">
        <f>IFERROR(VLOOKUP(Tabla1[[#This Row],[FECHA]],EXONERACIONES!A:D,3,FALSE),0)</f>
        <v>2080596</v>
      </c>
      <c r="I279" s="5">
        <f>IFERROR(VLOOKUP(Tabla1[[#This Row],[FECHA]],'SIMIT CON RES'!A:D,4,FALSE),0)</f>
        <v>0</v>
      </c>
      <c r="J279" s="9">
        <f>IFERROR(VLOOKUP(Tabla1[[#This Row],[FECHA]],'SIMIT CON RES'!A:D,3,FALSE),0)</f>
        <v>0</v>
      </c>
      <c r="K279">
        <f>IFERROR(VLOOKUP(Tabla1[[#This Row],[FECHA]],'SIMIT SIN RES'!A:D,4,FALSE),0)</f>
        <v>0</v>
      </c>
      <c r="L279" s="9">
        <f>IFERROR(VLOOKUP(Tabla1[[#This Row],[FECHA]],'SIMIT SIN RES'!A:D,3,FALSE),0)</f>
        <v>0</v>
      </c>
      <c r="M279" s="5">
        <f>IFERROR(VLOOKUP(Tabla1[[#This Row],[FECHA]],'RECAUDOS DE COMPARENDOS'!A:D,4,FALSE),0)</f>
        <v>0</v>
      </c>
      <c r="N279" s="9">
        <f>IFERROR(VLOOKUP(Tabla1[[#This Row],[FECHA]],'RECAUDOS DE COMPARENDOS'!A:D,3,FALSE),0)</f>
        <v>0</v>
      </c>
      <c r="O279" s="5">
        <f>IFERROR(VLOOKUP(Tabla1[[#This Row],[FECHA]],'RECAUDOS DE RESOLUCIONES'!A:D,4,FALSE),0)</f>
        <v>0</v>
      </c>
      <c r="P279" s="9">
        <f>IFERROR(VLOOKUP(Tabla1[[#This Row],[FECHA]],'RECAUDOS DE RESOLUCIONES'!A:D,3,FALSE),0)</f>
        <v>0</v>
      </c>
      <c r="Q27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7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79" s="11">
        <f>IFERROR(VLOOKUP(Tabla1[[#This Row],[FECHA]],'RECAUDOS LOCALES'!A:D,4,FALSE),0)</f>
        <v>0</v>
      </c>
      <c r="T279" s="9">
        <f>IFERROR(VLOOKUP(Tabla1[[#This Row],[FECHA]],'RECAUDOS LOCALES'!A:D,3,FALSE),0)</f>
        <v>0</v>
      </c>
      <c r="U279" s="11">
        <f>IFERROR(VLOOKUP(Tabla1[[#This Row],[FECHA]],'RECAUDOS EXTERNOS'!A:D,4,FALSE),0)</f>
        <v>0</v>
      </c>
      <c r="V279" s="9">
        <f>IFERROR(VLOOKUP(Tabla1[[#This Row],[FECHA]],'RECAUDOS EXTERNOS'!A:D,3,FALSE),0)</f>
        <v>0</v>
      </c>
    </row>
    <row r="280" spans="1:22" x14ac:dyDescent="0.25">
      <c r="A280" s="1">
        <v>37839</v>
      </c>
      <c r="B280" s="3" t="s">
        <v>3</v>
      </c>
      <c r="C280" s="2">
        <v>37834</v>
      </c>
      <c r="D280" s="5">
        <f>YEAR(Tabla1[[#This Row],[FECHA]])</f>
        <v>2003</v>
      </c>
      <c r="E280" s="5">
        <f>IFERROR(VLOOKUP(Tabla1[[#This Row],[FECHA]],'COMPARENDOS TOTALES'!A:D,4,FALSE),0)</f>
        <v>1</v>
      </c>
      <c r="F280" s="9">
        <f>IFERROR(VLOOKUP(Tabla1[[#This Row],[FECHA]],'COMPARENDOS TOTALES'!A:D,3,FALSE),0)</f>
        <v>166005</v>
      </c>
      <c r="G280" s="5">
        <f>IFERROR(VLOOKUP(Tabla1[[#This Row],[FECHA]],EXONERACIONES!A:D,4,FALSE),0)</f>
        <v>1</v>
      </c>
      <c r="H280" s="9">
        <f>IFERROR(VLOOKUP(Tabla1[[#This Row],[FECHA]],EXONERACIONES!A:D,3,FALSE),0)</f>
        <v>166005</v>
      </c>
      <c r="I280" s="5">
        <f>IFERROR(VLOOKUP(Tabla1[[#This Row],[FECHA]],'SIMIT CON RES'!A:D,4,FALSE),0)</f>
        <v>0</v>
      </c>
      <c r="J280" s="9">
        <f>IFERROR(VLOOKUP(Tabla1[[#This Row],[FECHA]],'SIMIT CON RES'!A:D,3,FALSE),0)</f>
        <v>0</v>
      </c>
      <c r="K280">
        <f>IFERROR(VLOOKUP(Tabla1[[#This Row],[FECHA]],'SIMIT SIN RES'!A:D,4,FALSE),0)</f>
        <v>0</v>
      </c>
      <c r="L280" s="9">
        <f>IFERROR(VLOOKUP(Tabla1[[#This Row],[FECHA]],'SIMIT SIN RES'!A:D,3,FALSE),0)</f>
        <v>0</v>
      </c>
      <c r="M280" s="5">
        <f>IFERROR(VLOOKUP(Tabla1[[#This Row],[FECHA]],'RECAUDOS DE COMPARENDOS'!A:D,4,FALSE),0)</f>
        <v>0</v>
      </c>
      <c r="N280" s="9">
        <f>IFERROR(VLOOKUP(Tabla1[[#This Row],[FECHA]],'RECAUDOS DE COMPARENDOS'!A:D,3,FALSE),0)</f>
        <v>0</v>
      </c>
      <c r="O280" s="5">
        <f>IFERROR(VLOOKUP(Tabla1[[#This Row],[FECHA]],'RECAUDOS DE RESOLUCIONES'!A:D,4,FALSE),0)</f>
        <v>0</v>
      </c>
      <c r="P280" s="9">
        <f>IFERROR(VLOOKUP(Tabla1[[#This Row],[FECHA]],'RECAUDOS DE RESOLUCIONES'!A:D,3,FALSE),0)</f>
        <v>0</v>
      </c>
      <c r="Q28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8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80" s="11">
        <f>IFERROR(VLOOKUP(Tabla1[[#This Row],[FECHA]],'RECAUDOS LOCALES'!A:D,4,FALSE),0)</f>
        <v>0</v>
      </c>
      <c r="T280" s="9">
        <f>IFERROR(VLOOKUP(Tabla1[[#This Row],[FECHA]],'RECAUDOS LOCALES'!A:D,3,FALSE),0)</f>
        <v>0</v>
      </c>
      <c r="U280" s="11">
        <f>IFERROR(VLOOKUP(Tabla1[[#This Row],[FECHA]],'RECAUDOS EXTERNOS'!A:D,4,FALSE),0)</f>
        <v>0</v>
      </c>
      <c r="V280" s="9">
        <f>IFERROR(VLOOKUP(Tabla1[[#This Row],[FECHA]],'RECAUDOS EXTERNOS'!A:D,3,FALSE),0)</f>
        <v>0</v>
      </c>
    </row>
    <row r="281" spans="1:22" x14ac:dyDescent="0.25">
      <c r="A281" s="1">
        <v>37840</v>
      </c>
      <c r="B281" s="3" t="s">
        <v>6</v>
      </c>
      <c r="C281" s="2">
        <v>37834</v>
      </c>
      <c r="D281" s="5">
        <f>YEAR(Tabla1[[#This Row],[FECHA]])</f>
        <v>2003</v>
      </c>
      <c r="E281" s="5">
        <f>IFERROR(VLOOKUP(Tabla1[[#This Row],[FECHA]],'COMPARENDOS TOTALES'!A:D,4,FALSE),0)</f>
        <v>5</v>
      </c>
      <c r="F281" s="9">
        <f>IFERROR(VLOOKUP(Tabla1[[#This Row],[FECHA]],'COMPARENDOS TOTALES'!A:D,3,FALSE),0)</f>
        <v>830025</v>
      </c>
      <c r="G281" s="5">
        <f>IFERROR(VLOOKUP(Tabla1[[#This Row],[FECHA]],EXONERACIONES!A:D,4,FALSE),0)</f>
        <v>3</v>
      </c>
      <c r="H281" s="9">
        <f>IFERROR(VLOOKUP(Tabla1[[#This Row],[FECHA]],EXONERACIONES!A:D,3,FALSE),0)</f>
        <v>498015</v>
      </c>
      <c r="I281" s="5">
        <f>IFERROR(VLOOKUP(Tabla1[[#This Row],[FECHA]],'SIMIT CON RES'!A:D,4,FALSE),0)</f>
        <v>0</v>
      </c>
      <c r="J281" s="9">
        <f>IFERROR(VLOOKUP(Tabla1[[#This Row],[FECHA]],'SIMIT CON RES'!A:D,3,FALSE),0)</f>
        <v>0</v>
      </c>
      <c r="K281">
        <f>IFERROR(VLOOKUP(Tabla1[[#This Row],[FECHA]],'SIMIT SIN RES'!A:D,4,FALSE),0)</f>
        <v>0</v>
      </c>
      <c r="L281" s="9">
        <f>IFERROR(VLOOKUP(Tabla1[[#This Row],[FECHA]],'SIMIT SIN RES'!A:D,3,FALSE),0)</f>
        <v>0</v>
      </c>
      <c r="M281" s="5">
        <f>IFERROR(VLOOKUP(Tabla1[[#This Row],[FECHA]],'RECAUDOS DE COMPARENDOS'!A:D,4,FALSE),0)</f>
        <v>0</v>
      </c>
      <c r="N281" s="9">
        <f>IFERROR(VLOOKUP(Tabla1[[#This Row],[FECHA]],'RECAUDOS DE COMPARENDOS'!A:D,3,FALSE),0)</f>
        <v>0</v>
      </c>
      <c r="O281" s="5">
        <f>IFERROR(VLOOKUP(Tabla1[[#This Row],[FECHA]],'RECAUDOS DE RESOLUCIONES'!A:D,4,FALSE),0)</f>
        <v>0</v>
      </c>
      <c r="P281" s="9">
        <f>IFERROR(VLOOKUP(Tabla1[[#This Row],[FECHA]],'RECAUDOS DE RESOLUCIONES'!A:D,3,FALSE),0)</f>
        <v>0</v>
      </c>
      <c r="Q28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81" s="9">
        <f>Tabla1[V. COMPARENDOS]-(Tabla1[V. EXONERACIONES]+Tabla1[[#This Row],[V. SIMIT CON RESOLUCION]]+Tabla1[[#This Row],[V. SIMIT SIN RESOLUCION]]+Tabla1[[#This Row],[V. RECAUDOS COMPARENDOS]]+Tabla1[[#This Row],[V. RECAUDOS RESOLUCIONES]])</f>
        <v>332010</v>
      </c>
      <c r="S281" s="11">
        <f>IFERROR(VLOOKUP(Tabla1[[#This Row],[FECHA]],'RECAUDOS LOCALES'!A:D,4,FALSE),0)</f>
        <v>0</v>
      </c>
      <c r="T281" s="9">
        <f>IFERROR(VLOOKUP(Tabla1[[#This Row],[FECHA]],'RECAUDOS LOCALES'!A:D,3,FALSE),0)</f>
        <v>0</v>
      </c>
      <c r="U281" s="11">
        <f>IFERROR(VLOOKUP(Tabla1[[#This Row],[FECHA]],'RECAUDOS EXTERNOS'!A:D,4,FALSE),0)</f>
        <v>0</v>
      </c>
      <c r="V281" s="9">
        <f>IFERROR(VLOOKUP(Tabla1[[#This Row],[FECHA]],'RECAUDOS EXTERNOS'!A:D,3,FALSE),0)</f>
        <v>0</v>
      </c>
    </row>
    <row r="282" spans="1:22" x14ac:dyDescent="0.25">
      <c r="A282" s="1">
        <v>37841</v>
      </c>
      <c r="B282" s="3" t="s">
        <v>0</v>
      </c>
      <c r="C282" s="2">
        <v>37834</v>
      </c>
      <c r="D282" s="5">
        <f>YEAR(Tabla1[[#This Row],[FECHA]])</f>
        <v>2003</v>
      </c>
      <c r="E282" s="5">
        <f>IFERROR(VLOOKUP(Tabla1[[#This Row],[FECHA]],'COMPARENDOS TOTALES'!A:D,4,FALSE),0)</f>
        <v>6</v>
      </c>
      <c r="F282" s="9">
        <f>IFERROR(VLOOKUP(Tabla1[[#This Row],[FECHA]],'COMPARENDOS TOTALES'!A:D,3,FALSE),0)</f>
        <v>996030</v>
      </c>
      <c r="G282" s="5">
        <f>IFERROR(VLOOKUP(Tabla1[[#This Row],[FECHA]],EXONERACIONES!A:D,4,FALSE),0)</f>
        <v>4</v>
      </c>
      <c r="H282" s="9">
        <f>IFERROR(VLOOKUP(Tabla1[[#This Row],[FECHA]],EXONERACIONES!A:D,3,FALSE),0)</f>
        <v>664020</v>
      </c>
      <c r="I282" s="5">
        <f>IFERROR(VLOOKUP(Tabla1[[#This Row],[FECHA]],'SIMIT CON RES'!A:D,4,FALSE),0)</f>
        <v>0</v>
      </c>
      <c r="J282" s="9">
        <f>IFERROR(VLOOKUP(Tabla1[[#This Row],[FECHA]],'SIMIT CON RES'!A:D,3,FALSE),0)</f>
        <v>0</v>
      </c>
      <c r="K282">
        <f>IFERROR(VLOOKUP(Tabla1[[#This Row],[FECHA]],'SIMIT SIN RES'!A:D,4,FALSE),0)</f>
        <v>0</v>
      </c>
      <c r="L282" s="9">
        <f>IFERROR(VLOOKUP(Tabla1[[#This Row],[FECHA]],'SIMIT SIN RES'!A:D,3,FALSE),0)</f>
        <v>0</v>
      </c>
      <c r="M282" s="5">
        <f>IFERROR(VLOOKUP(Tabla1[[#This Row],[FECHA]],'RECAUDOS DE COMPARENDOS'!A:D,4,FALSE),0)</f>
        <v>0</v>
      </c>
      <c r="N282" s="9">
        <f>IFERROR(VLOOKUP(Tabla1[[#This Row],[FECHA]],'RECAUDOS DE COMPARENDOS'!A:D,3,FALSE),0)</f>
        <v>0</v>
      </c>
      <c r="O282" s="5">
        <f>IFERROR(VLOOKUP(Tabla1[[#This Row],[FECHA]],'RECAUDOS DE RESOLUCIONES'!A:D,4,FALSE),0)</f>
        <v>0</v>
      </c>
      <c r="P282" s="9">
        <f>IFERROR(VLOOKUP(Tabla1[[#This Row],[FECHA]],'RECAUDOS DE RESOLUCIONES'!A:D,3,FALSE),0)</f>
        <v>0</v>
      </c>
      <c r="Q28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82" s="9">
        <f>Tabla1[V. COMPARENDOS]-(Tabla1[V. EXONERACIONES]+Tabla1[[#This Row],[V. SIMIT CON RESOLUCION]]+Tabla1[[#This Row],[V. SIMIT SIN RESOLUCION]]+Tabla1[[#This Row],[V. RECAUDOS COMPARENDOS]]+Tabla1[[#This Row],[V. RECAUDOS RESOLUCIONES]])</f>
        <v>332010</v>
      </c>
      <c r="S282" s="11">
        <f>IFERROR(VLOOKUP(Tabla1[[#This Row],[FECHA]],'RECAUDOS LOCALES'!A:D,4,FALSE),0)</f>
        <v>0</v>
      </c>
      <c r="T282" s="9">
        <f>IFERROR(VLOOKUP(Tabla1[[#This Row],[FECHA]],'RECAUDOS LOCALES'!A:D,3,FALSE),0)</f>
        <v>0</v>
      </c>
      <c r="U282" s="11">
        <f>IFERROR(VLOOKUP(Tabla1[[#This Row],[FECHA]],'RECAUDOS EXTERNOS'!A:D,4,FALSE),0)</f>
        <v>0</v>
      </c>
      <c r="V282" s="9">
        <f>IFERROR(VLOOKUP(Tabla1[[#This Row],[FECHA]],'RECAUDOS EXTERNOS'!A:D,3,FALSE),0)</f>
        <v>0</v>
      </c>
    </row>
    <row r="283" spans="1:22" x14ac:dyDescent="0.25">
      <c r="A283" s="1">
        <v>37842</v>
      </c>
      <c r="B283" s="3" t="s">
        <v>5</v>
      </c>
      <c r="C283" s="2">
        <v>37834</v>
      </c>
      <c r="D283" s="5">
        <f>YEAR(Tabla1[[#This Row],[FECHA]])</f>
        <v>2003</v>
      </c>
      <c r="E283" s="5">
        <f>IFERROR(VLOOKUP(Tabla1[[#This Row],[FECHA]],'COMPARENDOS TOTALES'!A:D,4,FALSE),0)</f>
        <v>2</v>
      </c>
      <c r="F283" s="9">
        <f>IFERROR(VLOOKUP(Tabla1[[#This Row],[FECHA]],'COMPARENDOS TOTALES'!A:D,3,FALSE),0)</f>
        <v>254541</v>
      </c>
      <c r="G283" s="5">
        <f>IFERROR(VLOOKUP(Tabla1[[#This Row],[FECHA]],EXONERACIONES!A:D,4,FALSE),0)</f>
        <v>0</v>
      </c>
      <c r="H283" s="9">
        <f>IFERROR(VLOOKUP(Tabla1[[#This Row],[FECHA]],EXONERACIONES!A:D,3,FALSE),0)</f>
        <v>0</v>
      </c>
      <c r="I283" s="5">
        <f>IFERROR(VLOOKUP(Tabla1[[#This Row],[FECHA]],'SIMIT CON RES'!A:D,4,FALSE),0)</f>
        <v>0</v>
      </c>
      <c r="J283" s="9">
        <f>IFERROR(VLOOKUP(Tabla1[[#This Row],[FECHA]],'SIMIT CON RES'!A:D,3,FALSE),0)</f>
        <v>0</v>
      </c>
      <c r="K283">
        <f>IFERROR(VLOOKUP(Tabla1[[#This Row],[FECHA]],'SIMIT SIN RES'!A:D,4,FALSE),0)</f>
        <v>0</v>
      </c>
      <c r="L283" s="9">
        <f>IFERROR(VLOOKUP(Tabla1[[#This Row],[FECHA]],'SIMIT SIN RES'!A:D,3,FALSE),0)</f>
        <v>0</v>
      </c>
      <c r="M283" s="5">
        <f>IFERROR(VLOOKUP(Tabla1[[#This Row],[FECHA]],'RECAUDOS DE COMPARENDOS'!A:D,4,FALSE),0)</f>
        <v>0</v>
      </c>
      <c r="N283" s="9">
        <f>IFERROR(VLOOKUP(Tabla1[[#This Row],[FECHA]],'RECAUDOS DE COMPARENDOS'!A:D,3,FALSE),0)</f>
        <v>0</v>
      </c>
      <c r="O283" s="5">
        <f>IFERROR(VLOOKUP(Tabla1[[#This Row],[FECHA]],'RECAUDOS DE RESOLUCIONES'!A:D,4,FALSE),0)</f>
        <v>0</v>
      </c>
      <c r="P283" s="9">
        <f>IFERROR(VLOOKUP(Tabla1[[#This Row],[FECHA]],'RECAUDOS DE RESOLUCIONES'!A:D,3,FALSE),0)</f>
        <v>0</v>
      </c>
      <c r="Q28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83" s="9">
        <f>Tabla1[V. COMPARENDOS]-(Tabla1[V. EXONERACIONES]+Tabla1[[#This Row],[V. SIMIT CON RESOLUCION]]+Tabla1[[#This Row],[V. SIMIT SIN RESOLUCION]]+Tabla1[[#This Row],[V. RECAUDOS COMPARENDOS]]+Tabla1[[#This Row],[V. RECAUDOS RESOLUCIONES]])</f>
        <v>254541</v>
      </c>
      <c r="S283" s="11">
        <f>IFERROR(VLOOKUP(Tabla1[[#This Row],[FECHA]],'RECAUDOS LOCALES'!A:D,4,FALSE),0)</f>
        <v>0</v>
      </c>
      <c r="T283" s="9">
        <f>IFERROR(VLOOKUP(Tabla1[[#This Row],[FECHA]],'RECAUDOS LOCALES'!A:D,3,FALSE),0)</f>
        <v>0</v>
      </c>
      <c r="U283" s="11">
        <f>IFERROR(VLOOKUP(Tabla1[[#This Row],[FECHA]],'RECAUDOS EXTERNOS'!A:D,4,FALSE),0)</f>
        <v>0</v>
      </c>
      <c r="V283" s="9">
        <f>IFERROR(VLOOKUP(Tabla1[[#This Row],[FECHA]],'RECAUDOS EXTERNOS'!A:D,3,FALSE),0)</f>
        <v>0</v>
      </c>
    </row>
    <row r="284" spans="1:22" x14ac:dyDescent="0.25">
      <c r="A284" s="1">
        <v>37843</v>
      </c>
      <c r="B284" s="3" t="s">
        <v>4</v>
      </c>
      <c r="C284" s="2">
        <v>37834</v>
      </c>
      <c r="D284" s="5">
        <f>YEAR(Tabla1[[#This Row],[FECHA]])</f>
        <v>2003</v>
      </c>
      <c r="E284" s="5">
        <f>IFERROR(VLOOKUP(Tabla1[[#This Row],[FECHA]],'COMPARENDOS TOTALES'!A:D,4,FALSE),0)</f>
        <v>3</v>
      </c>
      <c r="F284" s="9">
        <f>IFERROR(VLOOKUP(Tabla1[[#This Row],[FECHA]],'COMPARENDOS TOTALES'!A:D,3,FALSE),0)</f>
        <v>420546</v>
      </c>
      <c r="G284" s="5">
        <f>IFERROR(VLOOKUP(Tabla1[[#This Row],[FECHA]],EXONERACIONES!A:D,4,FALSE),0)</f>
        <v>1</v>
      </c>
      <c r="H284" s="9">
        <f>IFERROR(VLOOKUP(Tabla1[[#This Row],[FECHA]],EXONERACIONES!A:D,3,FALSE),0)</f>
        <v>88536</v>
      </c>
      <c r="I284" s="5">
        <f>IFERROR(VLOOKUP(Tabla1[[#This Row],[FECHA]],'SIMIT CON RES'!A:D,4,FALSE),0)</f>
        <v>0</v>
      </c>
      <c r="J284" s="9">
        <f>IFERROR(VLOOKUP(Tabla1[[#This Row],[FECHA]],'SIMIT CON RES'!A:D,3,FALSE),0)</f>
        <v>0</v>
      </c>
      <c r="K284">
        <f>IFERROR(VLOOKUP(Tabla1[[#This Row],[FECHA]],'SIMIT SIN RES'!A:D,4,FALSE),0)</f>
        <v>0</v>
      </c>
      <c r="L284" s="9">
        <f>IFERROR(VLOOKUP(Tabla1[[#This Row],[FECHA]],'SIMIT SIN RES'!A:D,3,FALSE),0)</f>
        <v>0</v>
      </c>
      <c r="M284" s="5">
        <f>IFERROR(VLOOKUP(Tabla1[[#This Row],[FECHA]],'RECAUDOS DE COMPARENDOS'!A:D,4,FALSE),0)</f>
        <v>0</v>
      </c>
      <c r="N284" s="9">
        <f>IFERROR(VLOOKUP(Tabla1[[#This Row],[FECHA]],'RECAUDOS DE COMPARENDOS'!A:D,3,FALSE),0)</f>
        <v>0</v>
      </c>
      <c r="O284" s="5">
        <f>IFERROR(VLOOKUP(Tabla1[[#This Row],[FECHA]],'RECAUDOS DE RESOLUCIONES'!A:D,4,FALSE),0)</f>
        <v>0</v>
      </c>
      <c r="P284" s="9">
        <f>IFERROR(VLOOKUP(Tabla1[[#This Row],[FECHA]],'RECAUDOS DE RESOLUCIONES'!A:D,3,FALSE),0)</f>
        <v>0</v>
      </c>
      <c r="Q28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84" s="9">
        <f>Tabla1[V. COMPARENDOS]-(Tabla1[V. EXONERACIONES]+Tabla1[[#This Row],[V. SIMIT CON RESOLUCION]]+Tabla1[[#This Row],[V. SIMIT SIN RESOLUCION]]+Tabla1[[#This Row],[V. RECAUDOS COMPARENDOS]]+Tabla1[[#This Row],[V. RECAUDOS RESOLUCIONES]])</f>
        <v>332010</v>
      </c>
      <c r="S284" s="11">
        <f>IFERROR(VLOOKUP(Tabla1[[#This Row],[FECHA]],'RECAUDOS LOCALES'!A:D,4,FALSE),0)</f>
        <v>0</v>
      </c>
      <c r="T284" s="9">
        <f>IFERROR(VLOOKUP(Tabla1[[#This Row],[FECHA]],'RECAUDOS LOCALES'!A:D,3,FALSE),0)</f>
        <v>0</v>
      </c>
      <c r="U284" s="11">
        <f>IFERROR(VLOOKUP(Tabla1[[#This Row],[FECHA]],'RECAUDOS EXTERNOS'!A:D,4,FALSE),0)</f>
        <v>0</v>
      </c>
      <c r="V284" s="9">
        <f>IFERROR(VLOOKUP(Tabla1[[#This Row],[FECHA]],'RECAUDOS EXTERNOS'!A:D,3,FALSE),0)</f>
        <v>0</v>
      </c>
    </row>
    <row r="285" spans="1:22" x14ac:dyDescent="0.25">
      <c r="A285" s="1">
        <v>37844</v>
      </c>
      <c r="B285" s="3" t="s">
        <v>1</v>
      </c>
      <c r="C285" s="2">
        <v>37834</v>
      </c>
      <c r="D285" s="5">
        <f>YEAR(Tabla1[[#This Row],[FECHA]])</f>
        <v>2003</v>
      </c>
      <c r="E285" s="5">
        <f>IFERROR(VLOOKUP(Tabla1[[#This Row],[FECHA]],'COMPARENDOS TOTALES'!A:D,4,FALSE),0)</f>
        <v>1</v>
      </c>
      <c r="F285" s="9">
        <f>IFERROR(VLOOKUP(Tabla1[[#This Row],[FECHA]],'COMPARENDOS TOTALES'!A:D,3,FALSE),0)</f>
        <v>88536</v>
      </c>
      <c r="G285" s="5">
        <f>IFERROR(VLOOKUP(Tabla1[[#This Row],[FECHA]],EXONERACIONES!A:D,4,FALSE),0)</f>
        <v>1</v>
      </c>
      <c r="H285" s="9">
        <f>IFERROR(VLOOKUP(Tabla1[[#This Row],[FECHA]],EXONERACIONES!A:D,3,FALSE),0)</f>
        <v>88536</v>
      </c>
      <c r="I285" s="5">
        <f>IFERROR(VLOOKUP(Tabla1[[#This Row],[FECHA]],'SIMIT CON RES'!A:D,4,FALSE),0)</f>
        <v>0</v>
      </c>
      <c r="J285" s="9">
        <f>IFERROR(VLOOKUP(Tabla1[[#This Row],[FECHA]],'SIMIT CON RES'!A:D,3,FALSE),0)</f>
        <v>0</v>
      </c>
      <c r="K285">
        <f>IFERROR(VLOOKUP(Tabla1[[#This Row],[FECHA]],'SIMIT SIN RES'!A:D,4,FALSE),0)</f>
        <v>0</v>
      </c>
      <c r="L285" s="9">
        <f>IFERROR(VLOOKUP(Tabla1[[#This Row],[FECHA]],'SIMIT SIN RES'!A:D,3,FALSE),0)</f>
        <v>0</v>
      </c>
      <c r="M285" s="5">
        <f>IFERROR(VLOOKUP(Tabla1[[#This Row],[FECHA]],'RECAUDOS DE COMPARENDOS'!A:D,4,FALSE),0)</f>
        <v>0</v>
      </c>
      <c r="N285" s="9">
        <f>IFERROR(VLOOKUP(Tabla1[[#This Row],[FECHA]],'RECAUDOS DE COMPARENDOS'!A:D,3,FALSE),0)</f>
        <v>0</v>
      </c>
      <c r="O285" s="5">
        <f>IFERROR(VLOOKUP(Tabla1[[#This Row],[FECHA]],'RECAUDOS DE RESOLUCIONES'!A:D,4,FALSE),0)</f>
        <v>0</v>
      </c>
      <c r="P285" s="9">
        <f>IFERROR(VLOOKUP(Tabla1[[#This Row],[FECHA]],'RECAUDOS DE RESOLUCIONES'!A:D,3,FALSE),0)</f>
        <v>0</v>
      </c>
      <c r="Q28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8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85" s="11">
        <f>IFERROR(VLOOKUP(Tabla1[[#This Row],[FECHA]],'RECAUDOS LOCALES'!A:D,4,FALSE),0)</f>
        <v>0</v>
      </c>
      <c r="T285" s="9">
        <f>IFERROR(VLOOKUP(Tabla1[[#This Row],[FECHA]],'RECAUDOS LOCALES'!A:D,3,FALSE),0)</f>
        <v>0</v>
      </c>
      <c r="U285" s="11">
        <f>IFERROR(VLOOKUP(Tabla1[[#This Row],[FECHA]],'RECAUDOS EXTERNOS'!A:D,4,FALSE),0)</f>
        <v>0</v>
      </c>
      <c r="V285" s="9">
        <f>IFERROR(VLOOKUP(Tabla1[[#This Row],[FECHA]],'RECAUDOS EXTERNOS'!A:D,3,FALSE),0)</f>
        <v>0</v>
      </c>
    </row>
    <row r="286" spans="1:22" x14ac:dyDescent="0.25">
      <c r="A286" s="1">
        <v>37845</v>
      </c>
      <c r="B286" s="3" t="s">
        <v>2</v>
      </c>
      <c r="C286" s="2">
        <v>37834</v>
      </c>
      <c r="D286" s="5">
        <f>YEAR(Tabla1[[#This Row],[FECHA]])</f>
        <v>2003</v>
      </c>
      <c r="E286" s="5">
        <f>IFERROR(VLOOKUP(Tabla1[[#This Row],[FECHA]],'COMPARENDOS TOTALES'!A:D,4,FALSE),0)</f>
        <v>1</v>
      </c>
      <c r="F286" s="9">
        <f>IFERROR(VLOOKUP(Tabla1[[#This Row],[FECHA]],'COMPARENDOS TOTALES'!A:D,3,FALSE),0)</f>
        <v>166005</v>
      </c>
      <c r="G286" s="5">
        <f>IFERROR(VLOOKUP(Tabla1[[#This Row],[FECHA]],EXONERACIONES!A:D,4,FALSE),0)</f>
        <v>1</v>
      </c>
      <c r="H286" s="9">
        <f>IFERROR(VLOOKUP(Tabla1[[#This Row],[FECHA]],EXONERACIONES!A:D,3,FALSE),0)</f>
        <v>166005</v>
      </c>
      <c r="I286" s="5">
        <f>IFERROR(VLOOKUP(Tabla1[[#This Row],[FECHA]],'SIMIT CON RES'!A:D,4,FALSE),0)</f>
        <v>0</v>
      </c>
      <c r="J286" s="9">
        <f>IFERROR(VLOOKUP(Tabla1[[#This Row],[FECHA]],'SIMIT CON RES'!A:D,3,FALSE),0)</f>
        <v>0</v>
      </c>
      <c r="K286">
        <f>IFERROR(VLOOKUP(Tabla1[[#This Row],[FECHA]],'SIMIT SIN RES'!A:D,4,FALSE),0)</f>
        <v>0</v>
      </c>
      <c r="L286" s="9">
        <f>IFERROR(VLOOKUP(Tabla1[[#This Row],[FECHA]],'SIMIT SIN RES'!A:D,3,FALSE),0)</f>
        <v>0</v>
      </c>
      <c r="M286" s="5">
        <f>IFERROR(VLOOKUP(Tabla1[[#This Row],[FECHA]],'RECAUDOS DE COMPARENDOS'!A:D,4,FALSE),0)</f>
        <v>0</v>
      </c>
      <c r="N286" s="9">
        <f>IFERROR(VLOOKUP(Tabla1[[#This Row],[FECHA]],'RECAUDOS DE COMPARENDOS'!A:D,3,FALSE),0)</f>
        <v>0</v>
      </c>
      <c r="O286" s="5">
        <f>IFERROR(VLOOKUP(Tabla1[[#This Row],[FECHA]],'RECAUDOS DE RESOLUCIONES'!A:D,4,FALSE),0)</f>
        <v>0</v>
      </c>
      <c r="P286" s="9">
        <f>IFERROR(VLOOKUP(Tabla1[[#This Row],[FECHA]],'RECAUDOS DE RESOLUCIONES'!A:D,3,FALSE),0)</f>
        <v>0</v>
      </c>
      <c r="Q28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8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86" s="11">
        <f>IFERROR(VLOOKUP(Tabla1[[#This Row],[FECHA]],'RECAUDOS LOCALES'!A:D,4,FALSE),0)</f>
        <v>0</v>
      </c>
      <c r="T286" s="9">
        <f>IFERROR(VLOOKUP(Tabla1[[#This Row],[FECHA]],'RECAUDOS LOCALES'!A:D,3,FALSE),0)</f>
        <v>0</v>
      </c>
      <c r="U286" s="11">
        <f>IFERROR(VLOOKUP(Tabla1[[#This Row],[FECHA]],'RECAUDOS EXTERNOS'!A:D,4,FALSE),0)</f>
        <v>0</v>
      </c>
      <c r="V286" s="9">
        <f>IFERROR(VLOOKUP(Tabla1[[#This Row],[FECHA]],'RECAUDOS EXTERNOS'!A:D,3,FALSE),0)</f>
        <v>0</v>
      </c>
    </row>
    <row r="287" spans="1:22" x14ac:dyDescent="0.25">
      <c r="A287" s="1">
        <v>37846</v>
      </c>
      <c r="B287" s="3" t="s">
        <v>3</v>
      </c>
      <c r="C287" s="2">
        <v>37834</v>
      </c>
      <c r="D287" s="5">
        <f>YEAR(Tabla1[[#This Row],[FECHA]])</f>
        <v>2003</v>
      </c>
      <c r="E287" s="5">
        <f>IFERROR(VLOOKUP(Tabla1[[#This Row],[FECHA]],'COMPARENDOS TOTALES'!A:D,4,FALSE),0)</f>
        <v>3</v>
      </c>
      <c r="F287" s="9">
        <f>IFERROR(VLOOKUP(Tabla1[[#This Row],[FECHA]],'COMPARENDOS TOTALES'!A:D,3,FALSE),0)</f>
        <v>498015</v>
      </c>
      <c r="G287" s="5">
        <f>IFERROR(VLOOKUP(Tabla1[[#This Row],[FECHA]],EXONERACIONES!A:D,4,FALSE),0)</f>
        <v>1</v>
      </c>
      <c r="H287" s="9">
        <f>IFERROR(VLOOKUP(Tabla1[[#This Row],[FECHA]],EXONERACIONES!A:D,3,FALSE),0)</f>
        <v>166005</v>
      </c>
      <c r="I287" s="5">
        <f>IFERROR(VLOOKUP(Tabla1[[#This Row],[FECHA]],'SIMIT CON RES'!A:D,4,FALSE),0)</f>
        <v>0</v>
      </c>
      <c r="J287" s="9">
        <f>IFERROR(VLOOKUP(Tabla1[[#This Row],[FECHA]],'SIMIT CON RES'!A:D,3,FALSE),0)</f>
        <v>0</v>
      </c>
      <c r="K287">
        <f>IFERROR(VLOOKUP(Tabla1[[#This Row],[FECHA]],'SIMIT SIN RES'!A:D,4,FALSE),0)</f>
        <v>0</v>
      </c>
      <c r="L287" s="9">
        <f>IFERROR(VLOOKUP(Tabla1[[#This Row],[FECHA]],'SIMIT SIN RES'!A:D,3,FALSE),0)</f>
        <v>0</v>
      </c>
      <c r="M287" s="5">
        <f>IFERROR(VLOOKUP(Tabla1[[#This Row],[FECHA]],'RECAUDOS DE COMPARENDOS'!A:D,4,FALSE),0)</f>
        <v>0</v>
      </c>
      <c r="N287" s="9">
        <f>IFERROR(VLOOKUP(Tabla1[[#This Row],[FECHA]],'RECAUDOS DE COMPARENDOS'!A:D,3,FALSE),0)</f>
        <v>0</v>
      </c>
      <c r="O287" s="5">
        <f>IFERROR(VLOOKUP(Tabla1[[#This Row],[FECHA]],'RECAUDOS DE RESOLUCIONES'!A:D,4,FALSE),0)</f>
        <v>0</v>
      </c>
      <c r="P287" s="9">
        <f>IFERROR(VLOOKUP(Tabla1[[#This Row],[FECHA]],'RECAUDOS DE RESOLUCIONES'!A:D,3,FALSE),0)</f>
        <v>0</v>
      </c>
      <c r="Q28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87" s="9">
        <f>Tabla1[V. COMPARENDOS]-(Tabla1[V. EXONERACIONES]+Tabla1[[#This Row],[V. SIMIT CON RESOLUCION]]+Tabla1[[#This Row],[V. SIMIT SIN RESOLUCION]]+Tabla1[[#This Row],[V. RECAUDOS COMPARENDOS]]+Tabla1[[#This Row],[V. RECAUDOS RESOLUCIONES]])</f>
        <v>332010</v>
      </c>
      <c r="S287" s="11">
        <f>IFERROR(VLOOKUP(Tabla1[[#This Row],[FECHA]],'RECAUDOS LOCALES'!A:D,4,FALSE),0)</f>
        <v>0</v>
      </c>
      <c r="T287" s="9">
        <f>IFERROR(VLOOKUP(Tabla1[[#This Row],[FECHA]],'RECAUDOS LOCALES'!A:D,3,FALSE),0)</f>
        <v>0</v>
      </c>
      <c r="U287" s="11">
        <f>IFERROR(VLOOKUP(Tabla1[[#This Row],[FECHA]],'RECAUDOS EXTERNOS'!A:D,4,FALSE),0)</f>
        <v>0</v>
      </c>
      <c r="V287" s="9">
        <f>IFERROR(VLOOKUP(Tabla1[[#This Row],[FECHA]],'RECAUDOS EXTERNOS'!A:D,3,FALSE),0)</f>
        <v>0</v>
      </c>
    </row>
    <row r="288" spans="1:22" x14ac:dyDescent="0.25">
      <c r="A288" s="1">
        <v>37847</v>
      </c>
      <c r="B288" s="3" t="s">
        <v>6</v>
      </c>
      <c r="C288" s="2">
        <v>37834</v>
      </c>
      <c r="D288" s="5">
        <f>YEAR(Tabla1[[#This Row],[FECHA]])</f>
        <v>2003</v>
      </c>
      <c r="E288" s="5">
        <f>IFERROR(VLOOKUP(Tabla1[[#This Row],[FECHA]],'COMPARENDOS TOTALES'!A:D,4,FALSE),0)</f>
        <v>4</v>
      </c>
      <c r="F288" s="9">
        <f>IFERROR(VLOOKUP(Tabla1[[#This Row],[FECHA]],'COMPARENDOS TOTALES'!A:D,3,FALSE),0)</f>
        <v>664020</v>
      </c>
      <c r="G288" s="5">
        <f>IFERROR(VLOOKUP(Tabla1[[#This Row],[FECHA]],EXONERACIONES!A:D,4,FALSE),0)</f>
        <v>2</v>
      </c>
      <c r="H288" s="9">
        <f>IFERROR(VLOOKUP(Tabla1[[#This Row],[FECHA]],EXONERACIONES!A:D,3,FALSE),0)</f>
        <v>332010</v>
      </c>
      <c r="I288" s="5">
        <f>IFERROR(VLOOKUP(Tabla1[[#This Row],[FECHA]],'SIMIT CON RES'!A:D,4,FALSE),0)</f>
        <v>0</v>
      </c>
      <c r="J288" s="9">
        <f>IFERROR(VLOOKUP(Tabla1[[#This Row],[FECHA]],'SIMIT CON RES'!A:D,3,FALSE),0)</f>
        <v>0</v>
      </c>
      <c r="K288">
        <f>IFERROR(VLOOKUP(Tabla1[[#This Row],[FECHA]],'SIMIT SIN RES'!A:D,4,FALSE),0)</f>
        <v>0</v>
      </c>
      <c r="L288" s="9">
        <f>IFERROR(VLOOKUP(Tabla1[[#This Row],[FECHA]],'SIMIT SIN RES'!A:D,3,FALSE),0)</f>
        <v>0</v>
      </c>
      <c r="M288" s="5">
        <f>IFERROR(VLOOKUP(Tabla1[[#This Row],[FECHA]],'RECAUDOS DE COMPARENDOS'!A:D,4,FALSE),0)</f>
        <v>1</v>
      </c>
      <c r="N288" s="9">
        <f>IFERROR(VLOOKUP(Tabla1[[#This Row],[FECHA]],'RECAUDOS DE COMPARENDOS'!A:D,3,FALSE),0)</f>
        <v>166005</v>
      </c>
      <c r="O288" s="5">
        <f>IFERROR(VLOOKUP(Tabla1[[#This Row],[FECHA]],'RECAUDOS DE RESOLUCIONES'!A:D,4,FALSE),0)</f>
        <v>0</v>
      </c>
      <c r="P288" s="9">
        <f>IFERROR(VLOOKUP(Tabla1[[#This Row],[FECHA]],'RECAUDOS DE RESOLUCIONES'!A:D,3,FALSE),0)</f>
        <v>0</v>
      </c>
      <c r="Q28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88" s="9">
        <f>Tabla1[V. COMPARENDOS]-(Tabla1[V. EXONERACIONES]+Tabla1[[#This Row],[V. SIMIT CON RESOLUCION]]+Tabla1[[#This Row],[V. SIMIT SIN RESOLUCION]]+Tabla1[[#This Row],[V. RECAUDOS COMPARENDOS]]+Tabla1[[#This Row],[V. RECAUDOS RESOLUCIONES]])</f>
        <v>166005</v>
      </c>
      <c r="S288" s="11">
        <f>IFERROR(VLOOKUP(Tabla1[[#This Row],[FECHA]],'RECAUDOS LOCALES'!A:D,4,FALSE),0)</f>
        <v>0</v>
      </c>
      <c r="T288" s="9">
        <f>IFERROR(VLOOKUP(Tabla1[[#This Row],[FECHA]],'RECAUDOS LOCALES'!A:D,3,FALSE),0)</f>
        <v>0</v>
      </c>
      <c r="U288" s="11">
        <f>IFERROR(VLOOKUP(Tabla1[[#This Row],[FECHA]],'RECAUDOS EXTERNOS'!A:D,4,FALSE),0)</f>
        <v>0</v>
      </c>
      <c r="V288" s="9">
        <f>IFERROR(VLOOKUP(Tabla1[[#This Row],[FECHA]],'RECAUDOS EXTERNOS'!A:D,3,FALSE),0)</f>
        <v>0</v>
      </c>
    </row>
    <row r="289" spans="1:22" x14ac:dyDescent="0.25">
      <c r="A289" s="1">
        <v>37848</v>
      </c>
      <c r="B289" s="3" t="s">
        <v>0</v>
      </c>
      <c r="C289" s="2">
        <v>37834</v>
      </c>
      <c r="D289" s="5">
        <f>YEAR(Tabla1[[#This Row],[FECHA]])</f>
        <v>2003</v>
      </c>
      <c r="E289" s="5">
        <f>IFERROR(VLOOKUP(Tabla1[[#This Row],[FECHA]],'COMPARENDOS TOTALES'!A:D,4,FALSE),0)</f>
        <v>4</v>
      </c>
      <c r="F289" s="9">
        <f>IFERROR(VLOOKUP(Tabla1[[#This Row],[FECHA]],'COMPARENDOS TOTALES'!A:D,3,FALSE),0)</f>
        <v>752556</v>
      </c>
      <c r="G289" s="5">
        <f>IFERROR(VLOOKUP(Tabla1[[#This Row],[FECHA]],EXONERACIONES!A:D,4,FALSE),0)</f>
        <v>4</v>
      </c>
      <c r="H289" s="9">
        <f>IFERROR(VLOOKUP(Tabla1[[#This Row],[FECHA]],EXONERACIONES!A:D,3,FALSE),0)</f>
        <v>752556</v>
      </c>
      <c r="I289" s="5">
        <f>IFERROR(VLOOKUP(Tabla1[[#This Row],[FECHA]],'SIMIT CON RES'!A:D,4,FALSE),0)</f>
        <v>0</v>
      </c>
      <c r="J289" s="9">
        <f>IFERROR(VLOOKUP(Tabla1[[#This Row],[FECHA]],'SIMIT CON RES'!A:D,3,FALSE),0)</f>
        <v>0</v>
      </c>
      <c r="K289">
        <f>IFERROR(VLOOKUP(Tabla1[[#This Row],[FECHA]],'SIMIT SIN RES'!A:D,4,FALSE),0)</f>
        <v>0</v>
      </c>
      <c r="L289" s="9">
        <f>IFERROR(VLOOKUP(Tabla1[[#This Row],[FECHA]],'SIMIT SIN RES'!A:D,3,FALSE),0)</f>
        <v>0</v>
      </c>
      <c r="M289" s="5">
        <f>IFERROR(VLOOKUP(Tabla1[[#This Row],[FECHA]],'RECAUDOS DE COMPARENDOS'!A:D,4,FALSE),0)</f>
        <v>0</v>
      </c>
      <c r="N289" s="9">
        <f>IFERROR(VLOOKUP(Tabla1[[#This Row],[FECHA]],'RECAUDOS DE COMPARENDOS'!A:D,3,FALSE),0)</f>
        <v>0</v>
      </c>
      <c r="O289" s="5">
        <f>IFERROR(VLOOKUP(Tabla1[[#This Row],[FECHA]],'RECAUDOS DE RESOLUCIONES'!A:D,4,FALSE),0)</f>
        <v>0</v>
      </c>
      <c r="P289" s="9">
        <f>IFERROR(VLOOKUP(Tabla1[[#This Row],[FECHA]],'RECAUDOS DE RESOLUCIONES'!A:D,3,FALSE),0)</f>
        <v>0</v>
      </c>
      <c r="Q28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8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89" s="11">
        <f>IFERROR(VLOOKUP(Tabla1[[#This Row],[FECHA]],'RECAUDOS LOCALES'!A:D,4,FALSE),0)</f>
        <v>0</v>
      </c>
      <c r="T289" s="9">
        <f>IFERROR(VLOOKUP(Tabla1[[#This Row],[FECHA]],'RECAUDOS LOCALES'!A:D,3,FALSE),0)</f>
        <v>0</v>
      </c>
      <c r="U289" s="11">
        <f>IFERROR(VLOOKUP(Tabla1[[#This Row],[FECHA]],'RECAUDOS EXTERNOS'!A:D,4,FALSE),0)</f>
        <v>0</v>
      </c>
      <c r="V289" s="9">
        <f>IFERROR(VLOOKUP(Tabla1[[#This Row],[FECHA]],'RECAUDOS EXTERNOS'!A:D,3,FALSE),0)</f>
        <v>0</v>
      </c>
    </row>
    <row r="290" spans="1:22" x14ac:dyDescent="0.25">
      <c r="A290" s="1">
        <v>37849</v>
      </c>
      <c r="B290" s="3" t="s">
        <v>5</v>
      </c>
      <c r="C290" s="2">
        <v>37834</v>
      </c>
      <c r="D290" s="5">
        <f>YEAR(Tabla1[[#This Row],[FECHA]])</f>
        <v>2003</v>
      </c>
      <c r="E290" s="5">
        <f>IFERROR(VLOOKUP(Tabla1[[#This Row],[FECHA]],'COMPARENDOS TOTALES'!A:D,4,FALSE),0)</f>
        <v>3</v>
      </c>
      <c r="F290" s="9">
        <f>IFERROR(VLOOKUP(Tabla1[[#This Row],[FECHA]],'COMPARENDOS TOTALES'!A:D,3,FALSE),0)</f>
        <v>498015</v>
      </c>
      <c r="G290" s="5">
        <f>IFERROR(VLOOKUP(Tabla1[[#This Row],[FECHA]],EXONERACIONES!A:D,4,FALSE),0)</f>
        <v>3</v>
      </c>
      <c r="H290" s="9">
        <f>IFERROR(VLOOKUP(Tabla1[[#This Row],[FECHA]],EXONERACIONES!A:D,3,FALSE),0)</f>
        <v>498015</v>
      </c>
      <c r="I290" s="5">
        <f>IFERROR(VLOOKUP(Tabla1[[#This Row],[FECHA]],'SIMIT CON RES'!A:D,4,FALSE),0)</f>
        <v>0</v>
      </c>
      <c r="J290" s="9">
        <f>IFERROR(VLOOKUP(Tabla1[[#This Row],[FECHA]],'SIMIT CON RES'!A:D,3,FALSE),0)</f>
        <v>0</v>
      </c>
      <c r="K290">
        <f>IFERROR(VLOOKUP(Tabla1[[#This Row],[FECHA]],'SIMIT SIN RES'!A:D,4,FALSE),0)</f>
        <v>0</v>
      </c>
      <c r="L290" s="9">
        <f>IFERROR(VLOOKUP(Tabla1[[#This Row],[FECHA]],'SIMIT SIN RES'!A:D,3,FALSE),0)</f>
        <v>0</v>
      </c>
      <c r="M290" s="5">
        <f>IFERROR(VLOOKUP(Tabla1[[#This Row],[FECHA]],'RECAUDOS DE COMPARENDOS'!A:D,4,FALSE),0)</f>
        <v>0</v>
      </c>
      <c r="N290" s="9">
        <f>IFERROR(VLOOKUP(Tabla1[[#This Row],[FECHA]],'RECAUDOS DE COMPARENDOS'!A:D,3,FALSE),0)</f>
        <v>0</v>
      </c>
      <c r="O290" s="5">
        <f>IFERROR(VLOOKUP(Tabla1[[#This Row],[FECHA]],'RECAUDOS DE RESOLUCIONES'!A:D,4,FALSE),0)</f>
        <v>0</v>
      </c>
      <c r="P290" s="9">
        <f>IFERROR(VLOOKUP(Tabla1[[#This Row],[FECHA]],'RECAUDOS DE RESOLUCIONES'!A:D,3,FALSE),0)</f>
        <v>0</v>
      </c>
      <c r="Q29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9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90" s="11">
        <f>IFERROR(VLOOKUP(Tabla1[[#This Row],[FECHA]],'RECAUDOS LOCALES'!A:D,4,FALSE),0)</f>
        <v>0</v>
      </c>
      <c r="T290" s="9">
        <f>IFERROR(VLOOKUP(Tabla1[[#This Row],[FECHA]],'RECAUDOS LOCALES'!A:D,3,FALSE),0)</f>
        <v>0</v>
      </c>
      <c r="U290" s="11">
        <f>IFERROR(VLOOKUP(Tabla1[[#This Row],[FECHA]],'RECAUDOS EXTERNOS'!A:D,4,FALSE),0)</f>
        <v>0</v>
      </c>
      <c r="V290" s="9">
        <f>IFERROR(VLOOKUP(Tabla1[[#This Row],[FECHA]],'RECAUDOS EXTERNOS'!A:D,3,FALSE),0)</f>
        <v>0</v>
      </c>
    </row>
    <row r="291" spans="1:22" x14ac:dyDescent="0.25">
      <c r="A291" s="1">
        <v>37850</v>
      </c>
      <c r="B291" s="3" t="s">
        <v>4</v>
      </c>
      <c r="C291" s="2">
        <v>37834</v>
      </c>
      <c r="D291" s="5">
        <f>YEAR(Tabla1[[#This Row],[FECHA]])</f>
        <v>2003</v>
      </c>
      <c r="E291" s="5">
        <f>IFERROR(VLOOKUP(Tabla1[[#This Row],[FECHA]],'COMPARENDOS TOTALES'!A:D,4,FALSE),0)</f>
        <v>8</v>
      </c>
      <c r="F291" s="9">
        <f>IFERROR(VLOOKUP(Tabla1[[#This Row],[FECHA]],'COMPARENDOS TOTALES'!A:D,3,FALSE),0)</f>
        <v>1173102</v>
      </c>
      <c r="G291" s="5">
        <f>IFERROR(VLOOKUP(Tabla1[[#This Row],[FECHA]],EXONERACIONES!A:D,4,FALSE),0)</f>
        <v>7</v>
      </c>
      <c r="H291" s="9">
        <f>IFERROR(VLOOKUP(Tabla1[[#This Row],[FECHA]],EXONERACIONES!A:D,3,FALSE),0)</f>
        <v>1084566</v>
      </c>
      <c r="I291" s="5">
        <f>IFERROR(VLOOKUP(Tabla1[[#This Row],[FECHA]],'SIMIT CON RES'!A:D,4,FALSE),0)</f>
        <v>0</v>
      </c>
      <c r="J291" s="9">
        <f>IFERROR(VLOOKUP(Tabla1[[#This Row],[FECHA]],'SIMIT CON RES'!A:D,3,FALSE),0)</f>
        <v>0</v>
      </c>
      <c r="K291">
        <f>IFERROR(VLOOKUP(Tabla1[[#This Row],[FECHA]],'SIMIT SIN RES'!A:D,4,FALSE),0)</f>
        <v>0</v>
      </c>
      <c r="L291" s="9">
        <f>IFERROR(VLOOKUP(Tabla1[[#This Row],[FECHA]],'SIMIT SIN RES'!A:D,3,FALSE),0)</f>
        <v>0</v>
      </c>
      <c r="M291" s="5">
        <f>IFERROR(VLOOKUP(Tabla1[[#This Row],[FECHA]],'RECAUDOS DE COMPARENDOS'!A:D,4,FALSE),0)</f>
        <v>0</v>
      </c>
      <c r="N291" s="9">
        <f>IFERROR(VLOOKUP(Tabla1[[#This Row],[FECHA]],'RECAUDOS DE COMPARENDOS'!A:D,3,FALSE),0)</f>
        <v>0</v>
      </c>
      <c r="O291" s="5">
        <f>IFERROR(VLOOKUP(Tabla1[[#This Row],[FECHA]],'RECAUDOS DE RESOLUCIONES'!A:D,4,FALSE),0)</f>
        <v>0</v>
      </c>
      <c r="P291" s="9">
        <f>IFERROR(VLOOKUP(Tabla1[[#This Row],[FECHA]],'RECAUDOS DE RESOLUCIONES'!A:D,3,FALSE),0)</f>
        <v>0</v>
      </c>
      <c r="Q29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91" s="9">
        <f>Tabla1[V. COMPARENDOS]-(Tabla1[V. EXONERACIONES]+Tabla1[[#This Row],[V. SIMIT CON RESOLUCION]]+Tabla1[[#This Row],[V. SIMIT SIN RESOLUCION]]+Tabla1[[#This Row],[V. RECAUDOS COMPARENDOS]]+Tabla1[[#This Row],[V. RECAUDOS RESOLUCIONES]])</f>
        <v>88536</v>
      </c>
      <c r="S291" s="11">
        <f>IFERROR(VLOOKUP(Tabla1[[#This Row],[FECHA]],'RECAUDOS LOCALES'!A:D,4,FALSE),0)</f>
        <v>0</v>
      </c>
      <c r="T291" s="9">
        <f>IFERROR(VLOOKUP(Tabla1[[#This Row],[FECHA]],'RECAUDOS LOCALES'!A:D,3,FALSE),0)</f>
        <v>0</v>
      </c>
      <c r="U291" s="11">
        <f>IFERROR(VLOOKUP(Tabla1[[#This Row],[FECHA]],'RECAUDOS EXTERNOS'!A:D,4,FALSE),0)</f>
        <v>0</v>
      </c>
      <c r="V291" s="9">
        <f>IFERROR(VLOOKUP(Tabla1[[#This Row],[FECHA]],'RECAUDOS EXTERNOS'!A:D,3,FALSE),0)</f>
        <v>0</v>
      </c>
    </row>
    <row r="292" spans="1:22" x14ac:dyDescent="0.25">
      <c r="A292" s="1">
        <v>37851</v>
      </c>
      <c r="B292" s="3" t="s">
        <v>1</v>
      </c>
      <c r="C292" s="2">
        <v>37834</v>
      </c>
      <c r="D292" s="5">
        <f>YEAR(Tabla1[[#This Row],[FECHA]])</f>
        <v>2003</v>
      </c>
      <c r="E292" s="5">
        <f>IFERROR(VLOOKUP(Tabla1[[#This Row],[FECHA]],'COMPARENDOS TOTALES'!A:D,4,FALSE),0)</f>
        <v>4</v>
      </c>
      <c r="F292" s="9">
        <f>IFERROR(VLOOKUP(Tabla1[[#This Row],[FECHA]],'COMPARENDOS TOTALES'!A:D,3,FALSE),0)</f>
        <v>586551</v>
      </c>
      <c r="G292" s="5">
        <f>IFERROR(VLOOKUP(Tabla1[[#This Row],[FECHA]],EXONERACIONES!A:D,4,FALSE),0)</f>
        <v>4</v>
      </c>
      <c r="H292" s="9">
        <f>IFERROR(VLOOKUP(Tabla1[[#This Row],[FECHA]],EXONERACIONES!A:D,3,FALSE),0)</f>
        <v>586551</v>
      </c>
      <c r="I292" s="5">
        <f>IFERROR(VLOOKUP(Tabla1[[#This Row],[FECHA]],'SIMIT CON RES'!A:D,4,FALSE),0)</f>
        <v>0</v>
      </c>
      <c r="J292" s="9">
        <f>IFERROR(VLOOKUP(Tabla1[[#This Row],[FECHA]],'SIMIT CON RES'!A:D,3,FALSE),0)</f>
        <v>0</v>
      </c>
      <c r="K292">
        <f>IFERROR(VLOOKUP(Tabla1[[#This Row],[FECHA]],'SIMIT SIN RES'!A:D,4,FALSE),0)</f>
        <v>0</v>
      </c>
      <c r="L292" s="9">
        <f>IFERROR(VLOOKUP(Tabla1[[#This Row],[FECHA]],'SIMIT SIN RES'!A:D,3,FALSE),0)</f>
        <v>0</v>
      </c>
      <c r="M292" s="5">
        <f>IFERROR(VLOOKUP(Tabla1[[#This Row],[FECHA]],'RECAUDOS DE COMPARENDOS'!A:D,4,FALSE),0)</f>
        <v>0</v>
      </c>
      <c r="N292" s="9">
        <f>IFERROR(VLOOKUP(Tabla1[[#This Row],[FECHA]],'RECAUDOS DE COMPARENDOS'!A:D,3,FALSE),0)</f>
        <v>0</v>
      </c>
      <c r="O292" s="5">
        <f>IFERROR(VLOOKUP(Tabla1[[#This Row],[FECHA]],'RECAUDOS DE RESOLUCIONES'!A:D,4,FALSE),0)</f>
        <v>0</v>
      </c>
      <c r="P292" s="9">
        <f>IFERROR(VLOOKUP(Tabla1[[#This Row],[FECHA]],'RECAUDOS DE RESOLUCIONES'!A:D,3,FALSE),0)</f>
        <v>0</v>
      </c>
      <c r="Q29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9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92" s="11">
        <f>IFERROR(VLOOKUP(Tabla1[[#This Row],[FECHA]],'RECAUDOS LOCALES'!A:D,4,FALSE),0)</f>
        <v>0</v>
      </c>
      <c r="T292" s="9">
        <f>IFERROR(VLOOKUP(Tabla1[[#This Row],[FECHA]],'RECAUDOS LOCALES'!A:D,3,FALSE),0)</f>
        <v>0</v>
      </c>
      <c r="U292" s="11">
        <f>IFERROR(VLOOKUP(Tabla1[[#This Row],[FECHA]],'RECAUDOS EXTERNOS'!A:D,4,FALSE),0)</f>
        <v>0</v>
      </c>
      <c r="V292" s="9">
        <f>IFERROR(VLOOKUP(Tabla1[[#This Row],[FECHA]],'RECAUDOS EXTERNOS'!A:D,3,FALSE),0)</f>
        <v>0</v>
      </c>
    </row>
    <row r="293" spans="1:22" x14ac:dyDescent="0.25">
      <c r="A293" s="1">
        <v>37852</v>
      </c>
      <c r="B293" s="3" t="s">
        <v>2</v>
      </c>
      <c r="C293" s="2">
        <v>37834</v>
      </c>
      <c r="D293" s="5">
        <f>YEAR(Tabla1[[#This Row],[FECHA]])</f>
        <v>2003</v>
      </c>
      <c r="E293" s="5">
        <f>IFERROR(VLOOKUP(Tabla1[[#This Row],[FECHA]],'COMPARENDOS TOTALES'!A:D,4,FALSE),0)</f>
        <v>1</v>
      </c>
      <c r="F293" s="9">
        <f>IFERROR(VLOOKUP(Tabla1[[#This Row],[FECHA]],'COMPARENDOS TOTALES'!A:D,3,FALSE),0)</f>
        <v>166005</v>
      </c>
      <c r="G293" s="5">
        <f>IFERROR(VLOOKUP(Tabla1[[#This Row],[FECHA]],EXONERACIONES!A:D,4,FALSE),0)</f>
        <v>1</v>
      </c>
      <c r="H293" s="9">
        <f>IFERROR(VLOOKUP(Tabla1[[#This Row],[FECHA]],EXONERACIONES!A:D,3,FALSE),0)</f>
        <v>166005</v>
      </c>
      <c r="I293" s="5">
        <f>IFERROR(VLOOKUP(Tabla1[[#This Row],[FECHA]],'SIMIT CON RES'!A:D,4,FALSE),0)</f>
        <v>0</v>
      </c>
      <c r="J293" s="9">
        <f>IFERROR(VLOOKUP(Tabla1[[#This Row],[FECHA]],'SIMIT CON RES'!A:D,3,FALSE),0)</f>
        <v>0</v>
      </c>
      <c r="K293">
        <f>IFERROR(VLOOKUP(Tabla1[[#This Row],[FECHA]],'SIMIT SIN RES'!A:D,4,FALSE),0)</f>
        <v>0</v>
      </c>
      <c r="L293" s="9">
        <f>IFERROR(VLOOKUP(Tabla1[[#This Row],[FECHA]],'SIMIT SIN RES'!A:D,3,FALSE),0)</f>
        <v>0</v>
      </c>
      <c r="M293" s="5">
        <f>IFERROR(VLOOKUP(Tabla1[[#This Row],[FECHA]],'RECAUDOS DE COMPARENDOS'!A:D,4,FALSE),0)</f>
        <v>0</v>
      </c>
      <c r="N293" s="9">
        <f>IFERROR(VLOOKUP(Tabla1[[#This Row],[FECHA]],'RECAUDOS DE COMPARENDOS'!A:D,3,FALSE),0)</f>
        <v>0</v>
      </c>
      <c r="O293" s="5">
        <f>IFERROR(VLOOKUP(Tabla1[[#This Row],[FECHA]],'RECAUDOS DE RESOLUCIONES'!A:D,4,FALSE),0)</f>
        <v>0</v>
      </c>
      <c r="P293" s="9">
        <f>IFERROR(VLOOKUP(Tabla1[[#This Row],[FECHA]],'RECAUDOS DE RESOLUCIONES'!A:D,3,FALSE),0)</f>
        <v>0</v>
      </c>
      <c r="Q29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9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93" s="11">
        <f>IFERROR(VLOOKUP(Tabla1[[#This Row],[FECHA]],'RECAUDOS LOCALES'!A:D,4,FALSE),0)</f>
        <v>0</v>
      </c>
      <c r="T293" s="9">
        <f>IFERROR(VLOOKUP(Tabla1[[#This Row],[FECHA]],'RECAUDOS LOCALES'!A:D,3,FALSE),0)</f>
        <v>0</v>
      </c>
      <c r="U293" s="11">
        <f>IFERROR(VLOOKUP(Tabla1[[#This Row],[FECHA]],'RECAUDOS EXTERNOS'!A:D,4,FALSE),0)</f>
        <v>0</v>
      </c>
      <c r="V293" s="9">
        <f>IFERROR(VLOOKUP(Tabla1[[#This Row],[FECHA]],'RECAUDOS EXTERNOS'!A:D,3,FALSE),0)</f>
        <v>0</v>
      </c>
    </row>
    <row r="294" spans="1:22" x14ac:dyDescent="0.25">
      <c r="A294" s="1">
        <v>37853</v>
      </c>
      <c r="B294" s="3" t="s">
        <v>3</v>
      </c>
      <c r="C294" s="2">
        <v>37834</v>
      </c>
      <c r="D294" s="5">
        <f>YEAR(Tabla1[[#This Row],[FECHA]])</f>
        <v>2003</v>
      </c>
      <c r="E294" s="5">
        <f>IFERROR(VLOOKUP(Tabla1[[#This Row],[FECHA]],'COMPARENDOS TOTALES'!A:D,4,FALSE),0)</f>
        <v>0</v>
      </c>
      <c r="F294" s="9">
        <f>IFERROR(VLOOKUP(Tabla1[[#This Row],[FECHA]],'COMPARENDOS TOTALES'!A:D,3,FALSE),0)</f>
        <v>0</v>
      </c>
      <c r="G294" s="5">
        <f>IFERROR(VLOOKUP(Tabla1[[#This Row],[FECHA]],EXONERACIONES!A:D,4,FALSE),0)</f>
        <v>0</v>
      </c>
      <c r="H294" s="9">
        <f>IFERROR(VLOOKUP(Tabla1[[#This Row],[FECHA]],EXONERACIONES!A:D,3,FALSE),0)</f>
        <v>0</v>
      </c>
      <c r="I294" s="5">
        <f>IFERROR(VLOOKUP(Tabla1[[#This Row],[FECHA]],'SIMIT CON RES'!A:D,4,FALSE),0)</f>
        <v>0</v>
      </c>
      <c r="J294" s="9">
        <f>IFERROR(VLOOKUP(Tabla1[[#This Row],[FECHA]],'SIMIT CON RES'!A:D,3,FALSE),0)</f>
        <v>0</v>
      </c>
      <c r="K294">
        <f>IFERROR(VLOOKUP(Tabla1[[#This Row],[FECHA]],'SIMIT SIN RES'!A:D,4,FALSE),0)</f>
        <v>0</v>
      </c>
      <c r="L294" s="9">
        <f>IFERROR(VLOOKUP(Tabla1[[#This Row],[FECHA]],'SIMIT SIN RES'!A:D,3,FALSE),0)</f>
        <v>0</v>
      </c>
      <c r="M294" s="5">
        <f>IFERROR(VLOOKUP(Tabla1[[#This Row],[FECHA]],'RECAUDOS DE COMPARENDOS'!A:D,4,FALSE),0)</f>
        <v>0</v>
      </c>
      <c r="N294" s="9">
        <f>IFERROR(VLOOKUP(Tabla1[[#This Row],[FECHA]],'RECAUDOS DE COMPARENDOS'!A:D,3,FALSE),0)</f>
        <v>0</v>
      </c>
      <c r="O294" s="5">
        <f>IFERROR(VLOOKUP(Tabla1[[#This Row],[FECHA]],'RECAUDOS DE RESOLUCIONES'!A:D,4,FALSE),0)</f>
        <v>0</v>
      </c>
      <c r="P294" s="9">
        <f>IFERROR(VLOOKUP(Tabla1[[#This Row],[FECHA]],'RECAUDOS DE RESOLUCIONES'!A:D,3,FALSE),0)</f>
        <v>0</v>
      </c>
      <c r="Q29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9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94" s="11">
        <f>IFERROR(VLOOKUP(Tabla1[[#This Row],[FECHA]],'RECAUDOS LOCALES'!A:D,4,FALSE),0)</f>
        <v>0</v>
      </c>
      <c r="T294" s="9">
        <f>IFERROR(VLOOKUP(Tabla1[[#This Row],[FECHA]],'RECAUDOS LOCALES'!A:D,3,FALSE),0)</f>
        <v>0</v>
      </c>
      <c r="U294" s="11">
        <f>IFERROR(VLOOKUP(Tabla1[[#This Row],[FECHA]],'RECAUDOS EXTERNOS'!A:D,4,FALSE),0)</f>
        <v>0</v>
      </c>
      <c r="V294" s="9">
        <f>IFERROR(VLOOKUP(Tabla1[[#This Row],[FECHA]],'RECAUDOS EXTERNOS'!A:D,3,FALSE),0)</f>
        <v>0</v>
      </c>
    </row>
    <row r="295" spans="1:22" x14ac:dyDescent="0.25">
      <c r="A295" s="1">
        <v>37854</v>
      </c>
      <c r="B295" s="3" t="s">
        <v>6</v>
      </c>
      <c r="C295" s="2">
        <v>37834</v>
      </c>
      <c r="D295" s="5">
        <f>YEAR(Tabla1[[#This Row],[FECHA]])</f>
        <v>2003</v>
      </c>
      <c r="E295" s="5">
        <f>IFERROR(VLOOKUP(Tabla1[[#This Row],[FECHA]],'COMPARENDOS TOTALES'!A:D,4,FALSE),0)</f>
        <v>1</v>
      </c>
      <c r="F295" s="9">
        <f>IFERROR(VLOOKUP(Tabla1[[#This Row],[FECHA]],'COMPARENDOS TOTALES'!A:D,3,FALSE),0)</f>
        <v>166005</v>
      </c>
      <c r="G295" s="5">
        <f>IFERROR(VLOOKUP(Tabla1[[#This Row],[FECHA]],EXONERACIONES!A:D,4,FALSE),0)</f>
        <v>1</v>
      </c>
      <c r="H295" s="9">
        <f>IFERROR(VLOOKUP(Tabla1[[#This Row],[FECHA]],EXONERACIONES!A:D,3,FALSE),0)</f>
        <v>166005</v>
      </c>
      <c r="I295" s="5">
        <f>IFERROR(VLOOKUP(Tabla1[[#This Row],[FECHA]],'SIMIT CON RES'!A:D,4,FALSE),0)</f>
        <v>0</v>
      </c>
      <c r="J295" s="9">
        <f>IFERROR(VLOOKUP(Tabla1[[#This Row],[FECHA]],'SIMIT CON RES'!A:D,3,FALSE),0)</f>
        <v>0</v>
      </c>
      <c r="K295">
        <f>IFERROR(VLOOKUP(Tabla1[[#This Row],[FECHA]],'SIMIT SIN RES'!A:D,4,FALSE),0)</f>
        <v>0</v>
      </c>
      <c r="L295" s="9">
        <f>IFERROR(VLOOKUP(Tabla1[[#This Row],[FECHA]],'SIMIT SIN RES'!A:D,3,FALSE),0)</f>
        <v>0</v>
      </c>
      <c r="M295" s="5">
        <f>IFERROR(VLOOKUP(Tabla1[[#This Row],[FECHA]],'RECAUDOS DE COMPARENDOS'!A:D,4,FALSE),0)</f>
        <v>0</v>
      </c>
      <c r="N295" s="9">
        <f>IFERROR(VLOOKUP(Tabla1[[#This Row],[FECHA]],'RECAUDOS DE COMPARENDOS'!A:D,3,FALSE),0)</f>
        <v>0</v>
      </c>
      <c r="O295" s="5">
        <f>IFERROR(VLOOKUP(Tabla1[[#This Row],[FECHA]],'RECAUDOS DE RESOLUCIONES'!A:D,4,FALSE),0)</f>
        <v>0</v>
      </c>
      <c r="P295" s="9">
        <f>IFERROR(VLOOKUP(Tabla1[[#This Row],[FECHA]],'RECAUDOS DE RESOLUCIONES'!A:D,3,FALSE),0)</f>
        <v>0</v>
      </c>
      <c r="Q29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9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95" s="11">
        <f>IFERROR(VLOOKUP(Tabla1[[#This Row],[FECHA]],'RECAUDOS LOCALES'!A:D,4,FALSE),0)</f>
        <v>0</v>
      </c>
      <c r="T295" s="9">
        <f>IFERROR(VLOOKUP(Tabla1[[#This Row],[FECHA]],'RECAUDOS LOCALES'!A:D,3,FALSE),0)</f>
        <v>0</v>
      </c>
      <c r="U295" s="11">
        <f>IFERROR(VLOOKUP(Tabla1[[#This Row],[FECHA]],'RECAUDOS EXTERNOS'!A:D,4,FALSE),0)</f>
        <v>0</v>
      </c>
      <c r="V295" s="9">
        <f>IFERROR(VLOOKUP(Tabla1[[#This Row],[FECHA]],'RECAUDOS EXTERNOS'!A:D,3,FALSE),0)</f>
        <v>0</v>
      </c>
    </row>
    <row r="296" spans="1:22" x14ac:dyDescent="0.25">
      <c r="A296" s="1">
        <v>37855</v>
      </c>
      <c r="B296" s="3" t="s">
        <v>0</v>
      </c>
      <c r="C296" s="2">
        <v>37834</v>
      </c>
      <c r="D296" s="5">
        <f>YEAR(Tabla1[[#This Row],[FECHA]])</f>
        <v>2003</v>
      </c>
      <c r="E296" s="5">
        <f>IFERROR(VLOOKUP(Tabla1[[#This Row],[FECHA]],'COMPARENDOS TOTALES'!A:D,4,FALSE),0)</f>
        <v>1</v>
      </c>
      <c r="F296" s="9">
        <f>IFERROR(VLOOKUP(Tabla1[[#This Row],[FECHA]],'COMPARENDOS TOTALES'!A:D,3,FALSE),0)</f>
        <v>166005</v>
      </c>
      <c r="G296" s="5">
        <f>IFERROR(VLOOKUP(Tabla1[[#This Row],[FECHA]],EXONERACIONES!A:D,4,FALSE),0)</f>
        <v>1</v>
      </c>
      <c r="H296" s="9">
        <f>IFERROR(VLOOKUP(Tabla1[[#This Row],[FECHA]],EXONERACIONES!A:D,3,FALSE),0)</f>
        <v>166005</v>
      </c>
      <c r="I296" s="5">
        <f>IFERROR(VLOOKUP(Tabla1[[#This Row],[FECHA]],'SIMIT CON RES'!A:D,4,FALSE),0)</f>
        <v>0</v>
      </c>
      <c r="J296" s="9">
        <f>IFERROR(VLOOKUP(Tabla1[[#This Row],[FECHA]],'SIMIT CON RES'!A:D,3,FALSE),0)</f>
        <v>0</v>
      </c>
      <c r="K296">
        <f>IFERROR(VLOOKUP(Tabla1[[#This Row],[FECHA]],'SIMIT SIN RES'!A:D,4,FALSE),0)</f>
        <v>0</v>
      </c>
      <c r="L296" s="9">
        <f>IFERROR(VLOOKUP(Tabla1[[#This Row],[FECHA]],'SIMIT SIN RES'!A:D,3,FALSE),0)</f>
        <v>0</v>
      </c>
      <c r="M296" s="5">
        <f>IFERROR(VLOOKUP(Tabla1[[#This Row],[FECHA]],'RECAUDOS DE COMPARENDOS'!A:D,4,FALSE),0)</f>
        <v>0</v>
      </c>
      <c r="N296" s="9">
        <f>IFERROR(VLOOKUP(Tabla1[[#This Row],[FECHA]],'RECAUDOS DE COMPARENDOS'!A:D,3,FALSE),0)</f>
        <v>0</v>
      </c>
      <c r="O296" s="5">
        <f>IFERROR(VLOOKUP(Tabla1[[#This Row],[FECHA]],'RECAUDOS DE RESOLUCIONES'!A:D,4,FALSE),0)</f>
        <v>0</v>
      </c>
      <c r="P296" s="9">
        <f>IFERROR(VLOOKUP(Tabla1[[#This Row],[FECHA]],'RECAUDOS DE RESOLUCIONES'!A:D,3,FALSE),0)</f>
        <v>0</v>
      </c>
      <c r="Q29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9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96" s="11">
        <f>IFERROR(VLOOKUP(Tabla1[[#This Row],[FECHA]],'RECAUDOS LOCALES'!A:D,4,FALSE),0)</f>
        <v>0</v>
      </c>
      <c r="T296" s="9">
        <f>IFERROR(VLOOKUP(Tabla1[[#This Row],[FECHA]],'RECAUDOS LOCALES'!A:D,3,FALSE),0)</f>
        <v>0</v>
      </c>
      <c r="U296" s="11">
        <f>IFERROR(VLOOKUP(Tabla1[[#This Row],[FECHA]],'RECAUDOS EXTERNOS'!A:D,4,FALSE),0)</f>
        <v>0</v>
      </c>
      <c r="V296" s="9">
        <f>IFERROR(VLOOKUP(Tabla1[[#This Row],[FECHA]],'RECAUDOS EXTERNOS'!A:D,3,FALSE),0)</f>
        <v>0</v>
      </c>
    </row>
    <row r="297" spans="1:22" x14ac:dyDescent="0.25">
      <c r="A297" s="1">
        <v>37856</v>
      </c>
      <c r="B297" s="3" t="s">
        <v>5</v>
      </c>
      <c r="C297" s="2">
        <v>37834</v>
      </c>
      <c r="D297" s="5">
        <f>YEAR(Tabla1[[#This Row],[FECHA]])</f>
        <v>2003</v>
      </c>
      <c r="E297" s="5">
        <f>IFERROR(VLOOKUP(Tabla1[[#This Row],[FECHA]],'COMPARENDOS TOTALES'!A:D,4,FALSE),0)</f>
        <v>9</v>
      </c>
      <c r="F297" s="9">
        <f>IFERROR(VLOOKUP(Tabla1[[#This Row],[FECHA]],'COMPARENDOS TOTALES'!A:D,3,FALSE),0)</f>
        <v>1505112</v>
      </c>
      <c r="G297" s="5">
        <f>IFERROR(VLOOKUP(Tabla1[[#This Row],[FECHA]],EXONERACIONES!A:D,4,FALSE),0)</f>
        <v>9</v>
      </c>
      <c r="H297" s="9">
        <f>IFERROR(VLOOKUP(Tabla1[[#This Row],[FECHA]],EXONERACIONES!A:D,3,FALSE),0)</f>
        <v>1505112</v>
      </c>
      <c r="I297" s="5">
        <f>IFERROR(VLOOKUP(Tabla1[[#This Row],[FECHA]],'SIMIT CON RES'!A:D,4,FALSE),0)</f>
        <v>0</v>
      </c>
      <c r="J297" s="9">
        <f>IFERROR(VLOOKUP(Tabla1[[#This Row],[FECHA]],'SIMIT CON RES'!A:D,3,FALSE),0)</f>
        <v>0</v>
      </c>
      <c r="K297">
        <f>IFERROR(VLOOKUP(Tabla1[[#This Row],[FECHA]],'SIMIT SIN RES'!A:D,4,FALSE),0)</f>
        <v>0</v>
      </c>
      <c r="L297" s="9">
        <f>IFERROR(VLOOKUP(Tabla1[[#This Row],[FECHA]],'SIMIT SIN RES'!A:D,3,FALSE),0)</f>
        <v>0</v>
      </c>
      <c r="M297" s="5">
        <f>IFERROR(VLOOKUP(Tabla1[[#This Row],[FECHA]],'RECAUDOS DE COMPARENDOS'!A:D,4,FALSE),0)</f>
        <v>0</v>
      </c>
      <c r="N297" s="9">
        <f>IFERROR(VLOOKUP(Tabla1[[#This Row],[FECHA]],'RECAUDOS DE COMPARENDOS'!A:D,3,FALSE),0)</f>
        <v>0</v>
      </c>
      <c r="O297" s="5">
        <f>IFERROR(VLOOKUP(Tabla1[[#This Row],[FECHA]],'RECAUDOS DE RESOLUCIONES'!A:D,4,FALSE),0)</f>
        <v>0</v>
      </c>
      <c r="P297" s="9">
        <f>IFERROR(VLOOKUP(Tabla1[[#This Row],[FECHA]],'RECAUDOS DE RESOLUCIONES'!A:D,3,FALSE),0)</f>
        <v>0</v>
      </c>
      <c r="Q29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9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97" s="11">
        <f>IFERROR(VLOOKUP(Tabla1[[#This Row],[FECHA]],'RECAUDOS LOCALES'!A:D,4,FALSE),0)</f>
        <v>0</v>
      </c>
      <c r="T297" s="9">
        <f>IFERROR(VLOOKUP(Tabla1[[#This Row],[FECHA]],'RECAUDOS LOCALES'!A:D,3,FALSE),0)</f>
        <v>0</v>
      </c>
      <c r="U297" s="11">
        <f>IFERROR(VLOOKUP(Tabla1[[#This Row],[FECHA]],'RECAUDOS EXTERNOS'!A:D,4,FALSE),0)</f>
        <v>0</v>
      </c>
      <c r="V297" s="9">
        <f>IFERROR(VLOOKUP(Tabla1[[#This Row],[FECHA]],'RECAUDOS EXTERNOS'!A:D,3,FALSE),0)</f>
        <v>0</v>
      </c>
    </row>
    <row r="298" spans="1:22" x14ac:dyDescent="0.25">
      <c r="A298" s="1">
        <v>37857</v>
      </c>
      <c r="B298" s="3" t="s">
        <v>4</v>
      </c>
      <c r="C298" s="2">
        <v>37834</v>
      </c>
      <c r="D298" s="5">
        <f>YEAR(Tabla1[[#This Row],[FECHA]])</f>
        <v>2003</v>
      </c>
      <c r="E298" s="5">
        <f>IFERROR(VLOOKUP(Tabla1[[#This Row],[FECHA]],'COMPARENDOS TOTALES'!A:D,4,FALSE),0)</f>
        <v>1</v>
      </c>
      <c r="F298" s="9">
        <f>IFERROR(VLOOKUP(Tabla1[[#This Row],[FECHA]],'COMPARENDOS TOTALES'!A:D,3,FALSE),0)</f>
        <v>166005</v>
      </c>
      <c r="G298" s="5">
        <f>IFERROR(VLOOKUP(Tabla1[[#This Row],[FECHA]],EXONERACIONES!A:D,4,FALSE),0)</f>
        <v>1</v>
      </c>
      <c r="H298" s="9">
        <f>IFERROR(VLOOKUP(Tabla1[[#This Row],[FECHA]],EXONERACIONES!A:D,3,FALSE),0)</f>
        <v>166005</v>
      </c>
      <c r="I298" s="5">
        <f>IFERROR(VLOOKUP(Tabla1[[#This Row],[FECHA]],'SIMIT CON RES'!A:D,4,FALSE),0)</f>
        <v>0</v>
      </c>
      <c r="J298" s="9">
        <f>IFERROR(VLOOKUP(Tabla1[[#This Row],[FECHA]],'SIMIT CON RES'!A:D,3,FALSE),0)</f>
        <v>0</v>
      </c>
      <c r="K298">
        <f>IFERROR(VLOOKUP(Tabla1[[#This Row],[FECHA]],'SIMIT SIN RES'!A:D,4,FALSE),0)</f>
        <v>0</v>
      </c>
      <c r="L298" s="9">
        <f>IFERROR(VLOOKUP(Tabla1[[#This Row],[FECHA]],'SIMIT SIN RES'!A:D,3,FALSE),0)</f>
        <v>0</v>
      </c>
      <c r="M298" s="5">
        <f>IFERROR(VLOOKUP(Tabla1[[#This Row],[FECHA]],'RECAUDOS DE COMPARENDOS'!A:D,4,FALSE),0)</f>
        <v>0</v>
      </c>
      <c r="N298" s="9">
        <f>IFERROR(VLOOKUP(Tabla1[[#This Row],[FECHA]],'RECAUDOS DE COMPARENDOS'!A:D,3,FALSE),0)</f>
        <v>0</v>
      </c>
      <c r="O298" s="5">
        <f>IFERROR(VLOOKUP(Tabla1[[#This Row],[FECHA]],'RECAUDOS DE RESOLUCIONES'!A:D,4,FALSE),0)</f>
        <v>0</v>
      </c>
      <c r="P298" s="9">
        <f>IFERROR(VLOOKUP(Tabla1[[#This Row],[FECHA]],'RECAUDOS DE RESOLUCIONES'!A:D,3,FALSE),0)</f>
        <v>0</v>
      </c>
      <c r="Q29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9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98" s="11">
        <f>IFERROR(VLOOKUP(Tabla1[[#This Row],[FECHA]],'RECAUDOS LOCALES'!A:D,4,FALSE),0)</f>
        <v>0</v>
      </c>
      <c r="T298" s="9">
        <f>IFERROR(VLOOKUP(Tabla1[[#This Row],[FECHA]],'RECAUDOS LOCALES'!A:D,3,FALSE),0)</f>
        <v>0</v>
      </c>
      <c r="U298" s="11">
        <f>IFERROR(VLOOKUP(Tabla1[[#This Row],[FECHA]],'RECAUDOS EXTERNOS'!A:D,4,FALSE),0)</f>
        <v>0</v>
      </c>
      <c r="V298" s="9">
        <f>IFERROR(VLOOKUP(Tabla1[[#This Row],[FECHA]],'RECAUDOS EXTERNOS'!A:D,3,FALSE),0)</f>
        <v>0</v>
      </c>
    </row>
    <row r="299" spans="1:22" x14ac:dyDescent="0.25">
      <c r="A299" s="1">
        <v>37858</v>
      </c>
      <c r="B299" s="3" t="s">
        <v>1</v>
      </c>
      <c r="C299" s="2">
        <v>37834</v>
      </c>
      <c r="D299" s="5">
        <f>YEAR(Tabla1[[#This Row],[FECHA]])</f>
        <v>2003</v>
      </c>
      <c r="E299" s="5">
        <f>IFERROR(VLOOKUP(Tabla1[[#This Row],[FECHA]],'COMPARENDOS TOTALES'!A:D,4,FALSE),0)</f>
        <v>0</v>
      </c>
      <c r="F299" s="9">
        <f>IFERROR(VLOOKUP(Tabla1[[#This Row],[FECHA]],'COMPARENDOS TOTALES'!A:D,3,FALSE),0)</f>
        <v>0</v>
      </c>
      <c r="G299" s="5">
        <f>IFERROR(VLOOKUP(Tabla1[[#This Row],[FECHA]],EXONERACIONES!A:D,4,FALSE),0)</f>
        <v>0</v>
      </c>
      <c r="H299" s="9">
        <f>IFERROR(VLOOKUP(Tabla1[[#This Row],[FECHA]],EXONERACIONES!A:D,3,FALSE),0)</f>
        <v>0</v>
      </c>
      <c r="I299" s="5">
        <f>IFERROR(VLOOKUP(Tabla1[[#This Row],[FECHA]],'SIMIT CON RES'!A:D,4,FALSE),0)</f>
        <v>0</v>
      </c>
      <c r="J299" s="9">
        <f>IFERROR(VLOOKUP(Tabla1[[#This Row],[FECHA]],'SIMIT CON RES'!A:D,3,FALSE),0)</f>
        <v>0</v>
      </c>
      <c r="K299">
        <f>IFERROR(VLOOKUP(Tabla1[[#This Row],[FECHA]],'SIMIT SIN RES'!A:D,4,FALSE),0)</f>
        <v>0</v>
      </c>
      <c r="L299" s="9">
        <f>IFERROR(VLOOKUP(Tabla1[[#This Row],[FECHA]],'SIMIT SIN RES'!A:D,3,FALSE),0)</f>
        <v>0</v>
      </c>
      <c r="M299" s="5">
        <f>IFERROR(VLOOKUP(Tabla1[[#This Row],[FECHA]],'RECAUDOS DE COMPARENDOS'!A:D,4,FALSE),0)</f>
        <v>0</v>
      </c>
      <c r="N299" s="9">
        <f>IFERROR(VLOOKUP(Tabla1[[#This Row],[FECHA]],'RECAUDOS DE COMPARENDOS'!A:D,3,FALSE),0)</f>
        <v>0</v>
      </c>
      <c r="O299" s="5">
        <f>IFERROR(VLOOKUP(Tabla1[[#This Row],[FECHA]],'RECAUDOS DE RESOLUCIONES'!A:D,4,FALSE),0)</f>
        <v>0</v>
      </c>
      <c r="P299" s="9">
        <f>IFERROR(VLOOKUP(Tabla1[[#This Row],[FECHA]],'RECAUDOS DE RESOLUCIONES'!A:D,3,FALSE),0)</f>
        <v>0</v>
      </c>
      <c r="Q29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9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99" s="11">
        <f>IFERROR(VLOOKUP(Tabla1[[#This Row],[FECHA]],'RECAUDOS LOCALES'!A:D,4,FALSE),0)</f>
        <v>0</v>
      </c>
      <c r="T299" s="9">
        <f>IFERROR(VLOOKUP(Tabla1[[#This Row],[FECHA]],'RECAUDOS LOCALES'!A:D,3,FALSE),0)</f>
        <v>0</v>
      </c>
      <c r="U299" s="11">
        <f>IFERROR(VLOOKUP(Tabla1[[#This Row],[FECHA]],'RECAUDOS EXTERNOS'!A:D,4,FALSE),0)</f>
        <v>0</v>
      </c>
      <c r="V299" s="9">
        <f>IFERROR(VLOOKUP(Tabla1[[#This Row],[FECHA]],'RECAUDOS EXTERNOS'!A:D,3,FALSE),0)</f>
        <v>0</v>
      </c>
    </row>
    <row r="300" spans="1:22" x14ac:dyDescent="0.25">
      <c r="A300" s="1">
        <v>37859</v>
      </c>
      <c r="B300" s="3" t="s">
        <v>2</v>
      </c>
      <c r="C300" s="2">
        <v>37834</v>
      </c>
      <c r="D300" s="5">
        <f>YEAR(Tabla1[[#This Row],[FECHA]])</f>
        <v>2003</v>
      </c>
      <c r="E300" s="5">
        <f>IFERROR(VLOOKUP(Tabla1[[#This Row],[FECHA]],'COMPARENDOS TOTALES'!A:D,4,FALSE),0)</f>
        <v>1</v>
      </c>
      <c r="F300" s="9">
        <f>IFERROR(VLOOKUP(Tabla1[[#This Row],[FECHA]],'COMPARENDOS TOTALES'!A:D,3,FALSE),0)</f>
        <v>166005</v>
      </c>
      <c r="G300" s="5">
        <f>IFERROR(VLOOKUP(Tabla1[[#This Row],[FECHA]],EXONERACIONES!A:D,4,FALSE),0)</f>
        <v>1</v>
      </c>
      <c r="H300" s="9">
        <f>IFERROR(VLOOKUP(Tabla1[[#This Row],[FECHA]],EXONERACIONES!A:D,3,FALSE),0)</f>
        <v>166005</v>
      </c>
      <c r="I300" s="5">
        <f>IFERROR(VLOOKUP(Tabla1[[#This Row],[FECHA]],'SIMIT CON RES'!A:D,4,FALSE),0)</f>
        <v>0</v>
      </c>
      <c r="J300" s="9">
        <f>IFERROR(VLOOKUP(Tabla1[[#This Row],[FECHA]],'SIMIT CON RES'!A:D,3,FALSE),0)</f>
        <v>0</v>
      </c>
      <c r="K300">
        <f>IFERROR(VLOOKUP(Tabla1[[#This Row],[FECHA]],'SIMIT SIN RES'!A:D,4,FALSE),0)</f>
        <v>0</v>
      </c>
      <c r="L300" s="9">
        <f>IFERROR(VLOOKUP(Tabla1[[#This Row],[FECHA]],'SIMIT SIN RES'!A:D,3,FALSE),0)</f>
        <v>0</v>
      </c>
      <c r="M300" s="5">
        <f>IFERROR(VLOOKUP(Tabla1[[#This Row],[FECHA]],'RECAUDOS DE COMPARENDOS'!A:D,4,FALSE),0)</f>
        <v>0</v>
      </c>
      <c r="N300" s="9">
        <f>IFERROR(VLOOKUP(Tabla1[[#This Row],[FECHA]],'RECAUDOS DE COMPARENDOS'!A:D,3,FALSE),0)</f>
        <v>0</v>
      </c>
      <c r="O300" s="5">
        <f>IFERROR(VLOOKUP(Tabla1[[#This Row],[FECHA]],'RECAUDOS DE RESOLUCIONES'!A:D,4,FALSE),0)</f>
        <v>0</v>
      </c>
      <c r="P300" s="9">
        <f>IFERROR(VLOOKUP(Tabla1[[#This Row],[FECHA]],'RECAUDOS DE RESOLUCIONES'!A:D,3,FALSE),0)</f>
        <v>0</v>
      </c>
      <c r="Q30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0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00" s="11">
        <f>IFERROR(VLOOKUP(Tabla1[[#This Row],[FECHA]],'RECAUDOS LOCALES'!A:D,4,FALSE),0)</f>
        <v>0</v>
      </c>
      <c r="T300" s="9">
        <f>IFERROR(VLOOKUP(Tabla1[[#This Row],[FECHA]],'RECAUDOS LOCALES'!A:D,3,FALSE),0)</f>
        <v>0</v>
      </c>
      <c r="U300" s="11">
        <f>IFERROR(VLOOKUP(Tabla1[[#This Row],[FECHA]],'RECAUDOS EXTERNOS'!A:D,4,FALSE),0)</f>
        <v>0</v>
      </c>
      <c r="V300" s="9">
        <f>IFERROR(VLOOKUP(Tabla1[[#This Row],[FECHA]],'RECAUDOS EXTERNOS'!A:D,3,FALSE),0)</f>
        <v>0</v>
      </c>
    </row>
    <row r="301" spans="1:22" x14ac:dyDescent="0.25">
      <c r="A301" s="1">
        <v>37860</v>
      </c>
      <c r="B301" s="3" t="s">
        <v>3</v>
      </c>
      <c r="C301" s="2">
        <v>37834</v>
      </c>
      <c r="D301" s="5">
        <f>YEAR(Tabla1[[#This Row],[FECHA]])</f>
        <v>2003</v>
      </c>
      <c r="E301" s="5">
        <f>IFERROR(VLOOKUP(Tabla1[[#This Row],[FECHA]],'COMPARENDOS TOTALES'!A:D,4,FALSE),0)</f>
        <v>1</v>
      </c>
      <c r="F301" s="9">
        <f>IFERROR(VLOOKUP(Tabla1[[#This Row],[FECHA]],'COMPARENDOS TOTALES'!A:D,3,FALSE),0)</f>
        <v>332010</v>
      </c>
      <c r="G301" s="5">
        <f>IFERROR(VLOOKUP(Tabla1[[#This Row],[FECHA]],EXONERACIONES!A:D,4,FALSE),0)</f>
        <v>0</v>
      </c>
      <c r="H301" s="9">
        <f>IFERROR(VLOOKUP(Tabla1[[#This Row],[FECHA]],EXONERACIONES!A:D,3,FALSE),0)</f>
        <v>0</v>
      </c>
      <c r="I301" s="5">
        <f>IFERROR(VLOOKUP(Tabla1[[#This Row],[FECHA]],'SIMIT CON RES'!A:D,4,FALSE),0)</f>
        <v>0</v>
      </c>
      <c r="J301" s="9">
        <f>IFERROR(VLOOKUP(Tabla1[[#This Row],[FECHA]],'SIMIT CON RES'!A:D,3,FALSE),0)</f>
        <v>0</v>
      </c>
      <c r="K301">
        <f>IFERROR(VLOOKUP(Tabla1[[#This Row],[FECHA]],'SIMIT SIN RES'!A:D,4,FALSE),0)</f>
        <v>0</v>
      </c>
      <c r="L301" s="9">
        <f>IFERROR(VLOOKUP(Tabla1[[#This Row],[FECHA]],'SIMIT SIN RES'!A:D,3,FALSE),0)</f>
        <v>0</v>
      </c>
      <c r="M301" s="5">
        <f>IFERROR(VLOOKUP(Tabla1[[#This Row],[FECHA]],'RECAUDOS DE COMPARENDOS'!A:D,4,FALSE),0)</f>
        <v>0</v>
      </c>
      <c r="N301" s="9">
        <f>IFERROR(VLOOKUP(Tabla1[[#This Row],[FECHA]],'RECAUDOS DE COMPARENDOS'!A:D,3,FALSE),0)</f>
        <v>0</v>
      </c>
      <c r="O301" s="5">
        <f>IFERROR(VLOOKUP(Tabla1[[#This Row],[FECHA]],'RECAUDOS DE RESOLUCIONES'!A:D,4,FALSE),0)</f>
        <v>0</v>
      </c>
      <c r="P301" s="9">
        <f>IFERROR(VLOOKUP(Tabla1[[#This Row],[FECHA]],'RECAUDOS DE RESOLUCIONES'!A:D,3,FALSE),0)</f>
        <v>0</v>
      </c>
      <c r="Q30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01" s="9">
        <f>Tabla1[V. COMPARENDOS]-(Tabla1[V. EXONERACIONES]+Tabla1[[#This Row],[V. SIMIT CON RESOLUCION]]+Tabla1[[#This Row],[V. SIMIT SIN RESOLUCION]]+Tabla1[[#This Row],[V. RECAUDOS COMPARENDOS]]+Tabla1[[#This Row],[V. RECAUDOS RESOLUCIONES]])</f>
        <v>332010</v>
      </c>
      <c r="S301" s="11">
        <f>IFERROR(VLOOKUP(Tabla1[[#This Row],[FECHA]],'RECAUDOS LOCALES'!A:D,4,FALSE),0)</f>
        <v>0</v>
      </c>
      <c r="T301" s="9">
        <f>IFERROR(VLOOKUP(Tabla1[[#This Row],[FECHA]],'RECAUDOS LOCALES'!A:D,3,FALSE),0)</f>
        <v>0</v>
      </c>
      <c r="U301" s="11">
        <f>IFERROR(VLOOKUP(Tabla1[[#This Row],[FECHA]],'RECAUDOS EXTERNOS'!A:D,4,FALSE),0)</f>
        <v>0</v>
      </c>
      <c r="V301" s="9">
        <f>IFERROR(VLOOKUP(Tabla1[[#This Row],[FECHA]],'RECAUDOS EXTERNOS'!A:D,3,FALSE),0)</f>
        <v>0</v>
      </c>
    </row>
    <row r="302" spans="1:22" x14ac:dyDescent="0.25">
      <c r="A302" s="1">
        <v>37861</v>
      </c>
      <c r="B302" s="3" t="s">
        <v>6</v>
      </c>
      <c r="C302" s="2">
        <v>37834</v>
      </c>
      <c r="D302" s="5">
        <f>YEAR(Tabla1[[#This Row],[FECHA]])</f>
        <v>2003</v>
      </c>
      <c r="E302" s="5">
        <f>IFERROR(VLOOKUP(Tabla1[[#This Row],[FECHA]],'COMPARENDOS TOTALES'!A:D,4,FALSE),0)</f>
        <v>2</v>
      </c>
      <c r="F302" s="9">
        <f>IFERROR(VLOOKUP(Tabla1[[#This Row],[FECHA]],'COMPARENDOS TOTALES'!A:D,3,FALSE),0)</f>
        <v>177072</v>
      </c>
      <c r="G302" s="5">
        <f>IFERROR(VLOOKUP(Tabla1[[#This Row],[FECHA]],EXONERACIONES!A:D,4,FALSE),0)</f>
        <v>2</v>
      </c>
      <c r="H302" s="9">
        <f>IFERROR(VLOOKUP(Tabla1[[#This Row],[FECHA]],EXONERACIONES!A:D,3,FALSE),0)</f>
        <v>177072</v>
      </c>
      <c r="I302" s="5">
        <f>IFERROR(VLOOKUP(Tabla1[[#This Row],[FECHA]],'SIMIT CON RES'!A:D,4,FALSE),0)</f>
        <v>0</v>
      </c>
      <c r="J302" s="9">
        <f>IFERROR(VLOOKUP(Tabla1[[#This Row],[FECHA]],'SIMIT CON RES'!A:D,3,FALSE),0)</f>
        <v>0</v>
      </c>
      <c r="K302">
        <f>IFERROR(VLOOKUP(Tabla1[[#This Row],[FECHA]],'SIMIT SIN RES'!A:D,4,FALSE),0)</f>
        <v>0</v>
      </c>
      <c r="L302" s="9">
        <f>IFERROR(VLOOKUP(Tabla1[[#This Row],[FECHA]],'SIMIT SIN RES'!A:D,3,FALSE),0)</f>
        <v>0</v>
      </c>
      <c r="M302" s="5">
        <f>IFERROR(VLOOKUP(Tabla1[[#This Row],[FECHA]],'RECAUDOS DE COMPARENDOS'!A:D,4,FALSE),0)</f>
        <v>0</v>
      </c>
      <c r="N302" s="9">
        <f>IFERROR(VLOOKUP(Tabla1[[#This Row],[FECHA]],'RECAUDOS DE COMPARENDOS'!A:D,3,FALSE),0)</f>
        <v>0</v>
      </c>
      <c r="O302" s="5">
        <f>IFERROR(VLOOKUP(Tabla1[[#This Row],[FECHA]],'RECAUDOS DE RESOLUCIONES'!A:D,4,FALSE),0)</f>
        <v>0</v>
      </c>
      <c r="P302" s="9">
        <f>IFERROR(VLOOKUP(Tabla1[[#This Row],[FECHA]],'RECAUDOS DE RESOLUCIONES'!A:D,3,FALSE),0)</f>
        <v>0</v>
      </c>
      <c r="Q30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0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02" s="11">
        <f>IFERROR(VLOOKUP(Tabla1[[#This Row],[FECHA]],'RECAUDOS LOCALES'!A:D,4,FALSE),0)</f>
        <v>0</v>
      </c>
      <c r="T302" s="9">
        <f>IFERROR(VLOOKUP(Tabla1[[#This Row],[FECHA]],'RECAUDOS LOCALES'!A:D,3,FALSE),0)</f>
        <v>0</v>
      </c>
      <c r="U302" s="11">
        <f>IFERROR(VLOOKUP(Tabla1[[#This Row],[FECHA]],'RECAUDOS EXTERNOS'!A:D,4,FALSE),0)</f>
        <v>0</v>
      </c>
      <c r="V302" s="9">
        <f>IFERROR(VLOOKUP(Tabla1[[#This Row],[FECHA]],'RECAUDOS EXTERNOS'!A:D,3,FALSE),0)</f>
        <v>0</v>
      </c>
    </row>
    <row r="303" spans="1:22" x14ac:dyDescent="0.25">
      <c r="A303" s="1">
        <v>37862</v>
      </c>
      <c r="B303" s="3" t="s">
        <v>0</v>
      </c>
      <c r="C303" s="2">
        <v>37834</v>
      </c>
      <c r="D303" s="5">
        <f>YEAR(Tabla1[[#This Row],[FECHA]])</f>
        <v>2003</v>
      </c>
      <c r="E303" s="5">
        <f>IFERROR(VLOOKUP(Tabla1[[#This Row],[FECHA]],'COMPARENDOS TOTALES'!A:D,4,FALSE),0)</f>
        <v>2</v>
      </c>
      <c r="F303" s="9">
        <f>IFERROR(VLOOKUP(Tabla1[[#This Row],[FECHA]],'COMPARENDOS TOTALES'!A:D,3,FALSE),0)</f>
        <v>332010</v>
      </c>
      <c r="G303" s="5">
        <f>IFERROR(VLOOKUP(Tabla1[[#This Row],[FECHA]],EXONERACIONES!A:D,4,FALSE),0)</f>
        <v>1</v>
      </c>
      <c r="H303" s="9">
        <f>IFERROR(VLOOKUP(Tabla1[[#This Row],[FECHA]],EXONERACIONES!A:D,3,FALSE),0)</f>
        <v>166005</v>
      </c>
      <c r="I303" s="5">
        <f>IFERROR(VLOOKUP(Tabla1[[#This Row],[FECHA]],'SIMIT CON RES'!A:D,4,FALSE),0)</f>
        <v>0</v>
      </c>
      <c r="J303" s="9">
        <f>IFERROR(VLOOKUP(Tabla1[[#This Row],[FECHA]],'SIMIT CON RES'!A:D,3,FALSE),0)</f>
        <v>0</v>
      </c>
      <c r="K303">
        <f>IFERROR(VLOOKUP(Tabla1[[#This Row],[FECHA]],'SIMIT SIN RES'!A:D,4,FALSE),0)</f>
        <v>0</v>
      </c>
      <c r="L303" s="9">
        <f>IFERROR(VLOOKUP(Tabla1[[#This Row],[FECHA]],'SIMIT SIN RES'!A:D,3,FALSE),0)</f>
        <v>0</v>
      </c>
      <c r="M303" s="5">
        <f>IFERROR(VLOOKUP(Tabla1[[#This Row],[FECHA]],'RECAUDOS DE COMPARENDOS'!A:D,4,FALSE),0)</f>
        <v>0</v>
      </c>
      <c r="N303" s="9">
        <f>IFERROR(VLOOKUP(Tabla1[[#This Row],[FECHA]],'RECAUDOS DE COMPARENDOS'!A:D,3,FALSE),0)</f>
        <v>0</v>
      </c>
      <c r="O303" s="5">
        <f>IFERROR(VLOOKUP(Tabla1[[#This Row],[FECHA]],'RECAUDOS DE RESOLUCIONES'!A:D,4,FALSE),0)</f>
        <v>0</v>
      </c>
      <c r="P303" s="9">
        <f>IFERROR(VLOOKUP(Tabla1[[#This Row],[FECHA]],'RECAUDOS DE RESOLUCIONES'!A:D,3,FALSE),0)</f>
        <v>0</v>
      </c>
      <c r="Q30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03" s="9">
        <f>Tabla1[V. COMPARENDOS]-(Tabla1[V. EXONERACIONES]+Tabla1[[#This Row],[V. SIMIT CON RESOLUCION]]+Tabla1[[#This Row],[V. SIMIT SIN RESOLUCION]]+Tabla1[[#This Row],[V. RECAUDOS COMPARENDOS]]+Tabla1[[#This Row],[V. RECAUDOS RESOLUCIONES]])</f>
        <v>166005</v>
      </c>
      <c r="S303" s="11">
        <f>IFERROR(VLOOKUP(Tabla1[[#This Row],[FECHA]],'RECAUDOS LOCALES'!A:D,4,FALSE),0)</f>
        <v>0</v>
      </c>
      <c r="T303" s="9">
        <f>IFERROR(VLOOKUP(Tabla1[[#This Row],[FECHA]],'RECAUDOS LOCALES'!A:D,3,FALSE),0)</f>
        <v>0</v>
      </c>
      <c r="U303" s="11">
        <f>IFERROR(VLOOKUP(Tabla1[[#This Row],[FECHA]],'RECAUDOS EXTERNOS'!A:D,4,FALSE),0)</f>
        <v>0</v>
      </c>
      <c r="V303" s="9">
        <f>IFERROR(VLOOKUP(Tabla1[[#This Row],[FECHA]],'RECAUDOS EXTERNOS'!A:D,3,FALSE),0)</f>
        <v>0</v>
      </c>
    </row>
    <row r="304" spans="1:22" x14ac:dyDescent="0.25">
      <c r="A304" s="1">
        <v>37863</v>
      </c>
      <c r="B304" s="3" t="s">
        <v>5</v>
      </c>
      <c r="C304" s="2">
        <v>37834</v>
      </c>
      <c r="D304" s="5">
        <f>YEAR(Tabla1[[#This Row],[FECHA]])</f>
        <v>2003</v>
      </c>
      <c r="E304" s="5">
        <f>IFERROR(VLOOKUP(Tabla1[[#This Row],[FECHA]],'COMPARENDOS TOTALES'!A:D,4,FALSE),0)</f>
        <v>1</v>
      </c>
      <c r="F304" s="9">
        <f>IFERROR(VLOOKUP(Tabla1[[#This Row],[FECHA]],'COMPARENDOS TOTALES'!A:D,3,FALSE),0)</f>
        <v>88536</v>
      </c>
      <c r="G304" s="5">
        <f>IFERROR(VLOOKUP(Tabla1[[#This Row],[FECHA]],EXONERACIONES!A:D,4,FALSE),0)</f>
        <v>0</v>
      </c>
      <c r="H304" s="9">
        <f>IFERROR(VLOOKUP(Tabla1[[#This Row],[FECHA]],EXONERACIONES!A:D,3,FALSE),0)</f>
        <v>0</v>
      </c>
      <c r="I304" s="5">
        <f>IFERROR(VLOOKUP(Tabla1[[#This Row],[FECHA]],'SIMIT CON RES'!A:D,4,FALSE),0)</f>
        <v>0</v>
      </c>
      <c r="J304" s="9">
        <f>IFERROR(VLOOKUP(Tabla1[[#This Row],[FECHA]],'SIMIT CON RES'!A:D,3,FALSE),0)</f>
        <v>0</v>
      </c>
      <c r="K304">
        <f>IFERROR(VLOOKUP(Tabla1[[#This Row],[FECHA]],'SIMIT SIN RES'!A:D,4,FALSE),0)</f>
        <v>0</v>
      </c>
      <c r="L304" s="9">
        <f>IFERROR(VLOOKUP(Tabla1[[#This Row],[FECHA]],'SIMIT SIN RES'!A:D,3,FALSE),0)</f>
        <v>0</v>
      </c>
      <c r="M304" s="5">
        <f>IFERROR(VLOOKUP(Tabla1[[#This Row],[FECHA]],'RECAUDOS DE COMPARENDOS'!A:D,4,FALSE),0)</f>
        <v>0</v>
      </c>
      <c r="N304" s="9">
        <f>IFERROR(VLOOKUP(Tabla1[[#This Row],[FECHA]],'RECAUDOS DE COMPARENDOS'!A:D,3,FALSE),0)</f>
        <v>0</v>
      </c>
      <c r="O304" s="5">
        <f>IFERROR(VLOOKUP(Tabla1[[#This Row],[FECHA]],'RECAUDOS DE RESOLUCIONES'!A:D,4,FALSE),0)</f>
        <v>0</v>
      </c>
      <c r="P304" s="9">
        <f>IFERROR(VLOOKUP(Tabla1[[#This Row],[FECHA]],'RECAUDOS DE RESOLUCIONES'!A:D,3,FALSE),0)</f>
        <v>0</v>
      </c>
      <c r="Q30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04" s="9">
        <f>Tabla1[V. COMPARENDOS]-(Tabla1[V. EXONERACIONES]+Tabla1[[#This Row],[V. SIMIT CON RESOLUCION]]+Tabla1[[#This Row],[V. SIMIT SIN RESOLUCION]]+Tabla1[[#This Row],[V. RECAUDOS COMPARENDOS]]+Tabla1[[#This Row],[V. RECAUDOS RESOLUCIONES]])</f>
        <v>88536</v>
      </c>
      <c r="S304" s="11">
        <f>IFERROR(VLOOKUP(Tabla1[[#This Row],[FECHA]],'RECAUDOS LOCALES'!A:D,4,FALSE),0)</f>
        <v>0</v>
      </c>
      <c r="T304" s="9">
        <f>IFERROR(VLOOKUP(Tabla1[[#This Row],[FECHA]],'RECAUDOS LOCALES'!A:D,3,FALSE),0)</f>
        <v>0</v>
      </c>
      <c r="U304" s="11">
        <f>IFERROR(VLOOKUP(Tabla1[[#This Row],[FECHA]],'RECAUDOS EXTERNOS'!A:D,4,FALSE),0)</f>
        <v>0</v>
      </c>
      <c r="V304" s="9">
        <f>IFERROR(VLOOKUP(Tabla1[[#This Row],[FECHA]],'RECAUDOS EXTERNOS'!A:D,3,FALSE),0)</f>
        <v>0</v>
      </c>
    </row>
    <row r="305" spans="1:22" x14ac:dyDescent="0.25">
      <c r="A305" s="1">
        <v>37864</v>
      </c>
      <c r="B305" s="3" t="s">
        <v>4</v>
      </c>
      <c r="C305" s="2">
        <v>37834</v>
      </c>
      <c r="D305" s="5">
        <f>YEAR(Tabla1[[#This Row],[FECHA]])</f>
        <v>2003</v>
      </c>
      <c r="E305" s="5">
        <f>IFERROR(VLOOKUP(Tabla1[[#This Row],[FECHA]],'COMPARENDOS TOTALES'!A:D,4,FALSE),0)</f>
        <v>3</v>
      </c>
      <c r="F305" s="9">
        <f>IFERROR(VLOOKUP(Tabla1[[#This Row],[FECHA]],'COMPARENDOS TOTALES'!A:D,3,FALSE),0)</f>
        <v>664020</v>
      </c>
      <c r="G305" s="5">
        <f>IFERROR(VLOOKUP(Tabla1[[#This Row],[FECHA]],EXONERACIONES!A:D,4,FALSE),0)</f>
        <v>2</v>
      </c>
      <c r="H305" s="9">
        <f>IFERROR(VLOOKUP(Tabla1[[#This Row],[FECHA]],EXONERACIONES!A:D,3,FALSE),0)</f>
        <v>498015</v>
      </c>
      <c r="I305" s="5">
        <f>IFERROR(VLOOKUP(Tabla1[[#This Row],[FECHA]],'SIMIT CON RES'!A:D,4,FALSE),0)</f>
        <v>0</v>
      </c>
      <c r="J305" s="9">
        <f>IFERROR(VLOOKUP(Tabla1[[#This Row],[FECHA]],'SIMIT CON RES'!A:D,3,FALSE),0)</f>
        <v>0</v>
      </c>
      <c r="K305">
        <f>IFERROR(VLOOKUP(Tabla1[[#This Row],[FECHA]],'SIMIT SIN RES'!A:D,4,FALSE),0)</f>
        <v>0</v>
      </c>
      <c r="L305" s="9">
        <f>IFERROR(VLOOKUP(Tabla1[[#This Row],[FECHA]],'SIMIT SIN RES'!A:D,3,FALSE),0)</f>
        <v>0</v>
      </c>
      <c r="M305" s="5">
        <f>IFERROR(VLOOKUP(Tabla1[[#This Row],[FECHA]],'RECAUDOS DE COMPARENDOS'!A:D,4,FALSE),0)</f>
        <v>1</v>
      </c>
      <c r="N305" s="9">
        <f>IFERROR(VLOOKUP(Tabla1[[#This Row],[FECHA]],'RECAUDOS DE COMPARENDOS'!A:D,3,FALSE),0)</f>
        <v>166005</v>
      </c>
      <c r="O305" s="5">
        <f>IFERROR(VLOOKUP(Tabla1[[#This Row],[FECHA]],'RECAUDOS DE RESOLUCIONES'!A:D,4,FALSE),0)</f>
        <v>0</v>
      </c>
      <c r="P305" s="9">
        <f>IFERROR(VLOOKUP(Tabla1[[#This Row],[FECHA]],'RECAUDOS DE RESOLUCIONES'!A:D,3,FALSE),0)</f>
        <v>0</v>
      </c>
      <c r="Q30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0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05" s="11">
        <f>IFERROR(VLOOKUP(Tabla1[[#This Row],[FECHA]],'RECAUDOS LOCALES'!A:D,4,FALSE),0)</f>
        <v>0</v>
      </c>
      <c r="T305" s="9">
        <f>IFERROR(VLOOKUP(Tabla1[[#This Row],[FECHA]],'RECAUDOS LOCALES'!A:D,3,FALSE),0)</f>
        <v>0</v>
      </c>
      <c r="U305" s="11">
        <f>IFERROR(VLOOKUP(Tabla1[[#This Row],[FECHA]],'RECAUDOS EXTERNOS'!A:D,4,FALSE),0)</f>
        <v>0</v>
      </c>
      <c r="V305" s="9">
        <f>IFERROR(VLOOKUP(Tabla1[[#This Row],[FECHA]],'RECAUDOS EXTERNOS'!A:D,3,FALSE),0)</f>
        <v>0</v>
      </c>
    </row>
    <row r="306" spans="1:22" x14ac:dyDescent="0.25">
      <c r="A306" s="1">
        <v>37865</v>
      </c>
      <c r="B306" s="3" t="s">
        <v>1</v>
      </c>
      <c r="C306" s="2">
        <v>37865</v>
      </c>
      <c r="D306" s="5">
        <f>YEAR(Tabla1[[#This Row],[FECHA]])</f>
        <v>2003</v>
      </c>
      <c r="E306" s="5">
        <f>IFERROR(VLOOKUP(Tabla1[[#This Row],[FECHA]],'COMPARENDOS TOTALES'!A:D,4,FALSE),0)</f>
        <v>0</v>
      </c>
      <c r="F306" s="9">
        <f>IFERROR(VLOOKUP(Tabla1[[#This Row],[FECHA]],'COMPARENDOS TOTALES'!A:D,3,FALSE),0)</f>
        <v>0</v>
      </c>
      <c r="G306" s="5">
        <f>IFERROR(VLOOKUP(Tabla1[[#This Row],[FECHA]],EXONERACIONES!A:D,4,FALSE),0)</f>
        <v>0</v>
      </c>
      <c r="H306" s="9">
        <f>IFERROR(VLOOKUP(Tabla1[[#This Row],[FECHA]],EXONERACIONES!A:D,3,FALSE),0)</f>
        <v>0</v>
      </c>
      <c r="I306" s="5">
        <f>IFERROR(VLOOKUP(Tabla1[[#This Row],[FECHA]],'SIMIT CON RES'!A:D,4,FALSE),0)</f>
        <v>0</v>
      </c>
      <c r="J306" s="9">
        <f>IFERROR(VLOOKUP(Tabla1[[#This Row],[FECHA]],'SIMIT CON RES'!A:D,3,FALSE),0)</f>
        <v>0</v>
      </c>
      <c r="K306">
        <f>IFERROR(VLOOKUP(Tabla1[[#This Row],[FECHA]],'SIMIT SIN RES'!A:D,4,FALSE),0)</f>
        <v>0</v>
      </c>
      <c r="L306" s="9">
        <f>IFERROR(VLOOKUP(Tabla1[[#This Row],[FECHA]],'SIMIT SIN RES'!A:D,3,FALSE),0)</f>
        <v>0</v>
      </c>
      <c r="M306" s="5">
        <f>IFERROR(VLOOKUP(Tabla1[[#This Row],[FECHA]],'RECAUDOS DE COMPARENDOS'!A:D,4,FALSE),0)</f>
        <v>0</v>
      </c>
      <c r="N306" s="9">
        <f>IFERROR(VLOOKUP(Tabla1[[#This Row],[FECHA]],'RECAUDOS DE COMPARENDOS'!A:D,3,FALSE),0)</f>
        <v>0</v>
      </c>
      <c r="O306" s="5">
        <f>IFERROR(VLOOKUP(Tabla1[[#This Row],[FECHA]],'RECAUDOS DE RESOLUCIONES'!A:D,4,FALSE),0)</f>
        <v>0</v>
      </c>
      <c r="P306" s="9">
        <f>IFERROR(VLOOKUP(Tabla1[[#This Row],[FECHA]],'RECAUDOS DE RESOLUCIONES'!A:D,3,FALSE),0)</f>
        <v>0</v>
      </c>
      <c r="Q30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0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06" s="11">
        <f>IFERROR(VLOOKUP(Tabla1[[#This Row],[FECHA]],'RECAUDOS LOCALES'!A:D,4,FALSE),0)</f>
        <v>0</v>
      </c>
      <c r="T306" s="9">
        <f>IFERROR(VLOOKUP(Tabla1[[#This Row],[FECHA]],'RECAUDOS LOCALES'!A:D,3,FALSE),0)</f>
        <v>0</v>
      </c>
      <c r="U306" s="11">
        <f>IFERROR(VLOOKUP(Tabla1[[#This Row],[FECHA]],'RECAUDOS EXTERNOS'!A:D,4,FALSE),0)</f>
        <v>0</v>
      </c>
      <c r="V306" s="9">
        <f>IFERROR(VLOOKUP(Tabla1[[#This Row],[FECHA]],'RECAUDOS EXTERNOS'!A:D,3,FALSE),0)</f>
        <v>0</v>
      </c>
    </row>
    <row r="307" spans="1:22" x14ac:dyDescent="0.25">
      <c r="A307" s="1">
        <v>37866</v>
      </c>
      <c r="B307" s="3" t="s">
        <v>2</v>
      </c>
      <c r="C307" s="2">
        <v>37865</v>
      </c>
      <c r="D307" s="5">
        <f>YEAR(Tabla1[[#This Row],[FECHA]])</f>
        <v>2003</v>
      </c>
      <c r="E307" s="5">
        <f>IFERROR(VLOOKUP(Tabla1[[#This Row],[FECHA]],'COMPARENDOS TOTALES'!A:D,4,FALSE),0)</f>
        <v>4</v>
      </c>
      <c r="F307" s="9">
        <f>IFERROR(VLOOKUP(Tabla1[[#This Row],[FECHA]],'COMPARENDOS TOTALES'!A:D,3,FALSE),0)</f>
        <v>664020</v>
      </c>
      <c r="G307" s="5">
        <f>IFERROR(VLOOKUP(Tabla1[[#This Row],[FECHA]],EXONERACIONES!A:D,4,FALSE),0)</f>
        <v>3</v>
      </c>
      <c r="H307" s="9">
        <f>IFERROR(VLOOKUP(Tabla1[[#This Row],[FECHA]],EXONERACIONES!A:D,3,FALSE),0)</f>
        <v>498015</v>
      </c>
      <c r="I307" s="5">
        <f>IFERROR(VLOOKUP(Tabla1[[#This Row],[FECHA]],'SIMIT CON RES'!A:D,4,FALSE),0)</f>
        <v>0</v>
      </c>
      <c r="J307" s="9">
        <f>IFERROR(VLOOKUP(Tabla1[[#This Row],[FECHA]],'SIMIT CON RES'!A:D,3,FALSE),0)</f>
        <v>0</v>
      </c>
      <c r="K307">
        <f>IFERROR(VLOOKUP(Tabla1[[#This Row],[FECHA]],'SIMIT SIN RES'!A:D,4,FALSE),0)</f>
        <v>0</v>
      </c>
      <c r="L307" s="9">
        <f>IFERROR(VLOOKUP(Tabla1[[#This Row],[FECHA]],'SIMIT SIN RES'!A:D,3,FALSE),0)</f>
        <v>0</v>
      </c>
      <c r="M307" s="5">
        <f>IFERROR(VLOOKUP(Tabla1[[#This Row],[FECHA]],'RECAUDOS DE COMPARENDOS'!A:D,4,FALSE),0)</f>
        <v>1</v>
      </c>
      <c r="N307" s="9">
        <f>IFERROR(VLOOKUP(Tabla1[[#This Row],[FECHA]],'RECAUDOS DE COMPARENDOS'!A:D,3,FALSE),0)</f>
        <v>166005</v>
      </c>
      <c r="O307" s="5">
        <f>IFERROR(VLOOKUP(Tabla1[[#This Row],[FECHA]],'RECAUDOS DE RESOLUCIONES'!A:D,4,FALSE),0)</f>
        <v>0</v>
      </c>
      <c r="P307" s="9">
        <f>IFERROR(VLOOKUP(Tabla1[[#This Row],[FECHA]],'RECAUDOS DE RESOLUCIONES'!A:D,3,FALSE),0)</f>
        <v>0</v>
      </c>
      <c r="Q30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0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07" s="11">
        <f>IFERROR(VLOOKUP(Tabla1[[#This Row],[FECHA]],'RECAUDOS LOCALES'!A:D,4,FALSE),0)</f>
        <v>0</v>
      </c>
      <c r="T307" s="9">
        <f>IFERROR(VLOOKUP(Tabla1[[#This Row],[FECHA]],'RECAUDOS LOCALES'!A:D,3,FALSE),0)</f>
        <v>0</v>
      </c>
      <c r="U307" s="11">
        <f>IFERROR(VLOOKUP(Tabla1[[#This Row],[FECHA]],'RECAUDOS EXTERNOS'!A:D,4,FALSE),0)</f>
        <v>0</v>
      </c>
      <c r="V307" s="9">
        <f>IFERROR(VLOOKUP(Tabla1[[#This Row],[FECHA]],'RECAUDOS EXTERNOS'!A:D,3,FALSE),0)</f>
        <v>0</v>
      </c>
    </row>
    <row r="308" spans="1:22" x14ac:dyDescent="0.25">
      <c r="A308" s="1">
        <v>37867</v>
      </c>
      <c r="B308" s="3" t="s">
        <v>3</v>
      </c>
      <c r="C308" s="2">
        <v>37865</v>
      </c>
      <c r="D308" s="5">
        <f>YEAR(Tabla1[[#This Row],[FECHA]])</f>
        <v>2003</v>
      </c>
      <c r="E308" s="5">
        <f>IFERROR(VLOOKUP(Tabla1[[#This Row],[FECHA]],'COMPARENDOS TOTALES'!A:D,4,FALSE),0)</f>
        <v>0</v>
      </c>
      <c r="F308" s="9">
        <f>IFERROR(VLOOKUP(Tabla1[[#This Row],[FECHA]],'COMPARENDOS TOTALES'!A:D,3,FALSE),0)</f>
        <v>0</v>
      </c>
      <c r="G308" s="5">
        <f>IFERROR(VLOOKUP(Tabla1[[#This Row],[FECHA]],EXONERACIONES!A:D,4,FALSE),0)</f>
        <v>0</v>
      </c>
      <c r="H308" s="9">
        <f>IFERROR(VLOOKUP(Tabla1[[#This Row],[FECHA]],EXONERACIONES!A:D,3,FALSE),0)</f>
        <v>0</v>
      </c>
      <c r="I308" s="5">
        <f>IFERROR(VLOOKUP(Tabla1[[#This Row],[FECHA]],'SIMIT CON RES'!A:D,4,FALSE),0)</f>
        <v>0</v>
      </c>
      <c r="J308" s="9">
        <f>IFERROR(VLOOKUP(Tabla1[[#This Row],[FECHA]],'SIMIT CON RES'!A:D,3,FALSE),0)</f>
        <v>0</v>
      </c>
      <c r="K308">
        <f>IFERROR(VLOOKUP(Tabla1[[#This Row],[FECHA]],'SIMIT SIN RES'!A:D,4,FALSE),0)</f>
        <v>0</v>
      </c>
      <c r="L308" s="9">
        <f>IFERROR(VLOOKUP(Tabla1[[#This Row],[FECHA]],'SIMIT SIN RES'!A:D,3,FALSE),0)</f>
        <v>0</v>
      </c>
      <c r="M308" s="5">
        <f>IFERROR(VLOOKUP(Tabla1[[#This Row],[FECHA]],'RECAUDOS DE COMPARENDOS'!A:D,4,FALSE),0)</f>
        <v>0</v>
      </c>
      <c r="N308" s="9">
        <f>IFERROR(VLOOKUP(Tabla1[[#This Row],[FECHA]],'RECAUDOS DE COMPARENDOS'!A:D,3,FALSE),0)</f>
        <v>0</v>
      </c>
      <c r="O308" s="5">
        <f>IFERROR(VLOOKUP(Tabla1[[#This Row],[FECHA]],'RECAUDOS DE RESOLUCIONES'!A:D,4,FALSE),0)</f>
        <v>0</v>
      </c>
      <c r="P308" s="9">
        <f>IFERROR(VLOOKUP(Tabla1[[#This Row],[FECHA]],'RECAUDOS DE RESOLUCIONES'!A:D,3,FALSE),0)</f>
        <v>0</v>
      </c>
      <c r="Q30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0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08" s="11">
        <f>IFERROR(VLOOKUP(Tabla1[[#This Row],[FECHA]],'RECAUDOS LOCALES'!A:D,4,FALSE),0)</f>
        <v>0</v>
      </c>
      <c r="T308" s="9">
        <f>IFERROR(VLOOKUP(Tabla1[[#This Row],[FECHA]],'RECAUDOS LOCALES'!A:D,3,FALSE),0)</f>
        <v>0</v>
      </c>
      <c r="U308" s="11">
        <f>IFERROR(VLOOKUP(Tabla1[[#This Row],[FECHA]],'RECAUDOS EXTERNOS'!A:D,4,FALSE),0)</f>
        <v>0</v>
      </c>
      <c r="V308" s="9">
        <f>IFERROR(VLOOKUP(Tabla1[[#This Row],[FECHA]],'RECAUDOS EXTERNOS'!A:D,3,FALSE),0)</f>
        <v>0</v>
      </c>
    </row>
    <row r="309" spans="1:22" x14ac:dyDescent="0.25">
      <c r="A309" s="1">
        <v>37868</v>
      </c>
      <c r="B309" s="3" t="s">
        <v>6</v>
      </c>
      <c r="C309" s="2">
        <v>37865</v>
      </c>
      <c r="D309" s="5">
        <f>YEAR(Tabla1[[#This Row],[FECHA]])</f>
        <v>2003</v>
      </c>
      <c r="E309" s="5">
        <f>IFERROR(VLOOKUP(Tabla1[[#This Row],[FECHA]],'COMPARENDOS TOTALES'!A:D,4,FALSE),0)</f>
        <v>0</v>
      </c>
      <c r="F309" s="9">
        <f>IFERROR(VLOOKUP(Tabla1[[#This Row],[FECHA]],'COMPARENDOS TOTALES'!A:D,3,FALSE),0)</f>
        <v>0</v>
      </c>
      <c r="G309" s="5">
        <f>IFERROR(VLOOKUP(Tabla1[[#This Row],[FECHA]],EXONERACIONES!A:D,4,FALSE),0)</f>
        <v>0</v>
      </c>
      <c r="H309" s="9">
        <f>IFERROR(VLOOKUP(Tabla1[[#This Row],[FECHA]],EXONERACIONES!A:D,3,FALSE),0)</f>
        <v>0</v>
      </c>
      <c r="I309" s="5">
        <f>IFERROR(VLOOKUP(Tabla1[[#This Row],[FECHA]],'SIMIT CON RES'!A:D,4,FALSE),0)</f>
        <v>0</v>
      </c>
      <c r="J309" s="9">
        <f>IFERROR(VLOOKUP(Tabla1[[#This Row],[FECHA]],'SIMIT CON RES'!A:D,3,FALSE),0)</f>
        <v>0</v>
      </c>
      <c r="K309">
        <f>IFERROR(VLOOKUP(Tabla1[[#This Row],[FECHA]],'SIMIT SIN RES'!A:D,4,FALSE),0)</f>
        <v>0</v>
      </c>
      <c r="L309" s="9">
        <f>IFERROR(VLOOKUP(Tabla1[[#This Row],[FECHA]],'SIMIT SIN RES'!A:D,3,FALSE),0)</f>
        <v>0</v>
      </c>
      <c r="M309" s="5">
        <f>IFERROR(VLOOKUP(Tabla1[[#This Row],[FECHA]],'RECAUDOS DE COMPARENDOS'!A:D,4,FALSE),0)</f>
        <v>0</v>
      </c>
      <c r="N309" s="9">
        <f>IFERROR(VLOOKUP(Tabla1[[#This Row],[FECHA]],'RECAUDOS DE COMPARENDOS'!A:D,3,FALSE),0)</f>
        <v>0</v>
      </c>
      <c r="O309" s="5">
        <f>IFERROR(VLOOKUP(Tabla1[[#This Row],[FECHA]],'RECAUDOS DE RESOLUCIONES'!A:D,4,FALSE),0)</f>
        <v>0</v>
      </c>
      <c r="P309" s="9">
        <f>IFERROR(VLOOKUP(Tabla1[[#This Row],[FECHA]],'RECAUDOS DE RESOLUCIONES'!A:D,3,FALSE),0)</f>
        <v>0</v>
      </c>
      <c r="Q30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0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09" s="11">
        <f>IFERROR(VLOOKUP(Tabla1[[#This Row],[FECHA]],'RECAUDOS LOCALES'!A:D,4,FALSE),0)</f>
        <v>0</v>
      </c>
      <c r="T309" s="9">
        <f>IFERROR(VLOOKUP(Tabla1[[#This Row],[FECHA]],'RECAUDOS LOCALES'!A:D,3,FALSE),0)</f>
        <v>0</v>
      </c>
      <c r="U309" s="11">
        <f>IFERROR(VLOOKUP(Tabla1[[#This Row],[FECHA]],'RECAUDOS EXTERNOS'!A:D,4,FALSE),0)</f>
        <v>0</v>
      </c>
      <c r="V309" s="9">
        <f>IFERROR(VLOOKUP(Tabla1[[#This Row],[FECHA]],'RECAUDOS EXTERNOS'!A:D,3,FALSE),0)</f>
        <v>0</v>
      </c>
    </row>
    <row r="310" spans="1:22" x14ac:dyDescent="0.25">
      <c r="A310" s="1">
        <v>37869</v>
      </c>
      <c r="B310" s="3" t="s">
        <v>0</v>
      </c>
      <c r="C310" s="2">
        <v>37865</v>
      </c>
      <c r="D310" s="5">
        <f>YEAR(Tabla1[[#This Row],[FECHA]])</f>
        <v>2003</v>
      </c>
      <c r="E310" s="5">
        <f>IFERROR(VLOOKUP(Tabla1[[#This Row],[FECHA]],'COMPARENDOS TOTALES'!A:D,4,FALSE),0)</f>
        <v>3</v>
      </c>
      <c r="F310" s="9">
        <f>IFERROR(VLOOKUP(Tabla1[[#This Row],[FECHA]],'COMPARENDOS TOTALES'!A:D,3,FALSE),0)</f>
        <v>586551</v>
      </c>
      <c r="G310" s="5">
        <f>IFERROR(VLOOKUP(Tabla1[[#This Row],[FECHA]],EXONERACIONES!A:D,4,FALSE),0)</f>
        <v>2</v>
      </c>
      <c r="H310" s="9">
        <f>IFERROR(VLOOKUP(Tabla1[[#This Row],[FECHA]],EXONERACIONES!A:D,3,FALSE),0)</f>
        <v>498015</v>
      </c>
      <c r="I310" s="5">
        <f>IFERROR(VLOOKUP(Tabla1[[#This Row],[FECHA]],'SIMIT CON RES'!A:D,4,FALSE),0)</f>
        <v>0</v>
      </c>
      <c r="J310" s="9">
        <f>IFERROR(VLOOKUP(Tabla1[[#This Row],[FECHA]],'SIMIT CON RES'!A:D,3,FALSE),0)</f>
        <v>0</v>
      </c>
      <c r="K310">
        <f>IFERROR(VLOOKUP(Tabla1[[#This Row],[FECHA]],'SIMIT SIN RES'!A:D,4,FALSE),0)</f>
        <v>0</v>
      </c>
      <c r="L310" s="9">
        <f>IFERROR(VLOOKUP(Tabla1[[#This Row],[FECHA]],'SIMIT SIN RES'!A:D,3,FALSE),0)</f>
        <v>0</v>
      </c>
      <c r="M310" s="5">
        <f>IFERROR(VLOOKUP(Tabla1[[#This Row],[FECHA]],'RECAUDOS DE COMPARENDOS'!A:D,4,FALSE),0)</f>
        <v>0</v>
      </c>
      <c r="N310" s="9">
        <f>IFERROR(VLOOKUP(Tabla1[[#This Row],[FECHA]],'RECAUDOS DE COMPARENDOS'!A:D,3,FALSE),0)</f>
        <v>0</v>
      </c>
      <c r="O310" s="5">
        <f>IFERROR(VLOOKUP(Tabla1[[#This Row],[FECHA]],'RECAUDOS DE RESOLUCIONES'!A:D,4,FALSE),0)</f>
        <v>0</v>
      </c>
      <c r="P310" s="9">
        <f>IFERROR(VLOOKUP(Tabla1[[#This Row],[FECHA]],'RECAUDOS DE RESOLUCIONES'!A:D,3,FALSE),0)</f>
        <v>0</v>
      </c>
      <c r="Q31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10" s="9">
        <f>Tabla1[V. COMPARENDOS]-(Tabla1[V. EXONERACIONES]+Tabla1[[#This Row],[V. SIMIT CON RESOLUCION]]+Tabla1[[#This Row],[V. SIMIT SIN RESOLUCION]]+Tabla1[[#This Row],[V. RECAUDOS COMPARENDOS]]+Tabla1[[#This Row],[V. RECAUDOS RESOLUCIONES]])</f>
        <v>88536</v>
      </c>
      <c r="S310" s="11">
        <f>IFERROR(VLOOKUP(Tabla1[[#This Row],[FECHA]],'RECAUDOS LOCALES'!A:D,4,FALSE),0)</f>
        <v>0</v>
      </c>
      <c r="T310" s="9">
        <f>IFERROR(VLOOKUP(Tabla1[[#This Row],[FECHA]],'RECAUDOS LOCALES'!A:D,3,FALSE),0)</f>
        <v>0</v>
      </c>
      <c r="U310" s="11">
        <f>IFERROR(VLOOKUP(Tabla1[[#This Row],[FECHA]],'RECAUDOS EXTERNOS'!A:D,4,FALSE),0)</f>
        <v>0</v>
      </c>
      <c r="V310" s="9">
        <f>IFERROR(VLOOKUP(Tabla1[[#This Row],[FECHA]],'RECAUDOS EXTERNOS'!A:D,3,FALSE),0)</f>
        <v>0</v>
      </c>
    </row>
    <row r="311" spans="1:22" x14ac:dyDescent="0.25">
      <c r="A311" s="1">
        <v>37870</v>
      </c>
      <c r="B311" s="3" t="s">
        <v>5</v>
      </c>
      <c r="C311" s="2">
        <v>37865</v>
      </c>
      <c r="D311" s="5">
        <f>YEAR(Tabla1[[#This Row],[FECHA]])</f>
        <v>2003</v>
      </c>
      <c r="E311" s="5">
        <f>IFERROR(VLOOKUP(Tabla1[[#This Row],[FECHA]],'COMPARENDOS TOTALES'!A:D,4,FALSE),0)</f>
        <v>1</v>
      </c>
      <c r="F311" s="9">
        <f>IFERROR(VLOOKUP(Tabla1[[#This Row],[FECHA]],'COMPARENDOS TOTALES'!A:D,3,FALSE),0)</f>
        <v>166005</v>
      </c>
      <c r="G311" s="5">
        <f>IFERROR(VLOOKUP(Tabla1[[#This Row],[FECHA]],EXONERACIONES!A:D,4,FALSE),0)</f>
        <v>1</v>
      </c>
      <c r="H311" s="9">
        <f>IFERROR(VLOOKUP(Tabla1[[#This Row],[FECHA]],EXONERACIONES!A:D,3,FALSE),0)</f>
        <v>166005</v>
      </c>
      <c r="I311" s="5">
        <f>IFERROR(VLOOKUP(Tabla1[[#This Row],[FECHA]],'SIMIT CON RES'!A:D,4,FALSE),0)</f>
        <v>0</v>
      </c>
      <c r="J311" s="9">
        <f>IFERROR(VLOOKUP(Tabla1[[#This Row],[FECHA]],'SIMIT CON RES'!A:D,3,FALSE),0)</f>
        <v>0</v>
      </c>
      <c r="K311">
        <f>IFERROR(VLOOKUP(Tabla1[[#This Row],[FECHA]],'SIMIT SIN RES'!A:D,4,FALSE),0)</f>
        <v>0</v>
      </c>
      <c r="L311" s="9">
        <f>IFERROR(VLOOKUP(Tabla1[[#This Row],[FECHA]],'SIMIT SIN RES'!A:D,3,FALSE),0)</f>
        <v>0</v>
      </c>
      <c r="M311" s="5">
        <f>IFERROR(VLOOKUP(Tabla1[[#This Row],[FECHA]],'RECAUDOS DE COMPARENDOS'!A:D,4,FALSE),0)</f>
        <v>0</v>
      </c>
      <c r="N311" s="9">
        <f>IFERROR(VLOOKUP(Tabla1[[#This Row],[FECHA]],'RECAUDOS DE COMPARENDOS'!A:D,3,FALSE),0)</f>
        <v>0</v>
      </c>
      <c r="O311" s="5">
        <f>IFERROR(VLOOKUP(Tabla1[[#This Row],[FECHA]],'RECAUDOS DE RESOLUCIONES'!A:D,4,FALSE),0)</f>
        <v>0</v>
      </c>
      <c r="P311" s="9">
        <f>IFERROR(VLOOKUP(Tabla1[[#This Row],[FECHA]],'RECAUDOS DE RESOLUCIONES'!A:D,3,FALSE),0)</f>
        <v>0</v>
      </c>
      <c r="Q31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1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11" s="11">
        <f>IFERROR(VLOOKUP(Tabla1[[#This Row],[FECHA]],'RECAUDOS LOCALES'!A:D,4,FALSE),0)</f>
        <v>0</v>
      </c>
      <c r="T311" s="9">
        <f>IFERROR(VLOOKUP(Tabla1[[#This Row],[FECHA]],'RECAUDOS LOCALES'!A:D,3,FALSE),0)</f>
        <v>0</v>
      </c>
      <c r="U311" s="11">
        <f>IFERROR(VLOOKUP(Tabla1[[#This Row],[FECHA]],'RECAUDOS EXTERNOS'!A:D,4,FALSE),0)</f>
        <v>0</v>
      </c>
      <c r="V311" s="9">
        <f>IFERROR(VLOOKUP(Tabla1[[#This Row],[FECHA]],'RECAUDOS EXTERNOS'!A:D,3,FALSE),0)</f>
        <v>0</v>
      </c>
    </row>
    <row r="312" spans="1:22" x14ac:dyDescent="0.25">
      <c r="A312" s="1">
        <v>37871</v>
      </c>
      <c r="B312" s="3" t="s">
        <v>4</v>
      </c>
      <c r="C312" s="2">
        <v>37865</v>
      </c>
      <c r="D312" s="5">
        <f>YEAR(Tabla1[[#This Row],[FECHA]])</f>
        <v>2003</v>
      </c>
      <c r="E312" s="5">
        <f>IFERROR(VLOOKUP(Tabla1[[#This Row],[FECHA]],'COMPARENDOS TOTALES'!A:D,4,FALSE),0)</f>
        <v>0</v>
      </c>
      <c r="F312" s="9">
        <f>IFERROR(VLOOKUP(Tabla1[[#This Row],[FECHA]],'COMPARENDOS TOTALES'!A:D,3,FALSE),0)</f>
        <v>0</v>
      </c>
      <c r="G312" s="5">
        <f>IFERROR(VLOOKUP(Tabla1[[#This Row],[FECHA]],EXONERACIONES!A:D,4,FALSE),0)</f>
        <v>0</v>
      </c>
      <c r="H312" s="9">
        <f>IFERROR(VLOOKUP(Tabla1[[#This Row],[FECHA]],EXONERACIONES!A:D,3,FALSE),0)</f>
        <v>0</v>
      </c>
      <c r="I312" s="5">
        <f>IFERROR(VLOOKUP(Tabla1[[#This Row],[FECHA]],'SIMIT CON RES'!A:D,4,FALSE),0)</f>
        <v>0</v>
      </c>
      <c r="J312" s="9">
        <f>IFERROR(VLOOKUP(Tabla1[[#This Row],[FECHA]],'SIMIT CON RES'!A:D,3,FALSE),0)</f>
        <v>0</v>
      </c>
      <c r="K312">
        <f>IFERROR(VLOOKUP(Tabla1[[#This Row],[FECHA]],'SIMIT SIN RES'!A:D,4,FALSE),0)</f>
        <v>0</v>
      </c>
      <c r="L312" s="9">
        <f>IFERROR(VLOOKUP(Tabla1[[#This Row],[FECHA]],'SIMIT SIN RES'!A:D,3,FALSE),0)</f>
        <v>0</v>
      </c>
      <c r="M312" s="5">
        <f>IFERROR(VLOOKUP(Tabla1[[#This Row],[FECHA]],'RECAUDOS DE COMPARENDOS'!A:D,4,FALSE),0)</f>
        <v>0</v>
      </c>
      <c r="N312" s="9">
        <f>IFERROR(VLOOKUP(Tabla1[[#This Row],[FECHA]],'RECAUDOS DE COMPARENDOS'!A:D,3,FALSE),0)</f>
        <v>0</v>
      </c>
      <c r="O312" s="5">
        <f>IFERROR(VLOOKUP(Tabla1[[#This Row],[FECHA]],'RECAUDOS DE RESOLUCIONES'!A:D,4,FALSE),0)</f>
        <v>0</v>
      </c>
      <c r="P312" s="9">
        <f>IFERROR(VLOOKUP(Tabla1[[#This Row],[FECHA]],'RECAUDOS DE RESOLUCIONES'!A:D,3,FALSE),0)</f>
        <v>0</v>
      </c>
      <c r="Q31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1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12" s="11">
        <f>IFERROR(VLOOKUP(Tabla1[[#This Row],[FECHA]],'RECAUDOS LOCALES'!A:D,4,FALSE),0)</f>
        <v>0</v>
      </c>
      <c r="T312" s="9">
        <f>IFERROR(VLOOKUP(Tabla1[[#This Row],[FECHA]],'RECAUDOS LOCALES'!A:D,3,FALSE),0)</f>
        <v>0</v>
      </c>
      <c r="U312" s="11">
        <f>IFERROR(VLOOKUP(Tabla1[[#This Row],[FECHA]],'RECAUDOS EXTERNOS'!A:D,4,FALSE),0)</f>
        <v>0</v>
      </c>
      <c r="V312" s="9">
        <f>IFERROR(VLOOKUP(Tabla1[[#This Row],[FECHA]],'RECAUDOS EXTERNOS'!A:D,3,FALSE),0)</f>
        <v>0</v>
      </c>
    </row>
    <row r="313" spans="1:22" x14ac:dyDescent="0.25">
      <c r="A313" s="1">
        <v>37872</v>
      </c>
      <c r="B313" s="3" t="s">
        <v>1</v>
      </c>
      <c r="C313" s="2">
        <v>37865</v>
      </c>
      <c r="D313" s="5">
        <f>YEAR(Tabla1[[#This Row],[FECHA]])</f>
        <v>2003</v>
      </c>
      <c r="E313" s="5">
        <f>IFERROR(VLOOKUP(Tabla1[[#This Row],[FECHA]],'COMPARENDOS TOTALES'!A:D,4,FALSE),0)</f>
        <v>1</v>
      </c>
      <c r="F313" s="9">
        <f>IFERROR(VLOOKUP(Tabla1[[#This Row],[FECHA]],'COMPARENDOS TOTALES'!A:D,3,FALSE),0)</f>
        <v>88536</v>
      </c>
      <c r="G313" s="5">
        <f>IFERROR(VLOOKUP(Tabla1[[#This Row],[FECHA]],EXONERACIONES!A:D,4,FALSE),0)</f>
        <v>1</v>
      </c>
      <c r="H313" s="9">
        <f>IFERROR(VLOOKUP(Tabla1[[#This Row],[FECHA]],EXONERACIONES!A:D,3,FALSE),0)</f>
        <v>88536</v>
      </c>
      <c r="I313" s="5">
        <f>IFERROR(VLOOKUP(Tabla1[[#This Row],[FECHA]],'SIMIT CON RES'!A:D,4,FALSE),0)</f>
        <v>0</v>
      </c>
      <c r="J313" s="9">
        <f>IFERROR(VLOOKUP(Tabla1[[#This Row],[FECHA]],'SIMIT CON RES'!A:D,3,FALSE),0)</f>
        <v>0</v>
      </c>
      <c r="K313">
        <f>IFERROR(VLOOKUP(Tabla1[[#This Row],[FECHA]],'SIMIT SIN RES'!A:D,4,FALSE),0)</f>
        <v>0</v>
      </c>
      <c r="L313" s="9">
        <f>IFERROR(VLOOKUP(Tabla1[[#This Row],[FECHA]],'SIMIT SIN RES'!A:D,3,FALSE),0)</f>
        <v>0</v>
      </c>
      <c r="M313" s="5">
        <f>IFERROR(VLOOKUP(Tabla1[[#This Row],[FECHA]],'RECAUDOS DE COMPARENDOS'!A:D,4,FALSE),0)</f>
        <v>0</v>
      </c>
      <c r="N313" s="9">
        <f>IFERROR(VLOOKUP(Tabla1[[#This Row],[FECHA]],'RECAUDOS DE COMPARENDOS'!A:D,3,FALSE),0)</f>
        <v>0</v>
      </c>
      <c r="O313" s="5">
        <f>IFERROR(VLOOKUP(Tabla1[[#This Row],[FECHA]],'RECAUDOS DE RESOLUCIONES'!A:D,4,FALSE),0)</f>
        <v>0</v>
      </c>
      <c r="P313" s="9">
        <f>IFERROR(VLOOKUP(Tabla1[[#This Row],[FECHA]],'RECAUDOS DE RESOLUCIONES'!A:D,3,FALSE),0)</f>
        <v>0</v>
      </c>
      <c r="Q31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1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13" s="11">
        <f>IFERROR(VLOOKUP(Tabla1[[#This Row],[FECHA]],'RECAUDOS LOCALES'!A:D,4,FALSE),0)</f>
        <v>0</v>
      </c>
      <c r="T313" s="9">
        <f>IFERROR(VLOOKUP(Tabla1[[#This Row],[FECHA]],'RECAUDOS LOCALES'!A:D,3,FALSE),0)</f>
        <v>0</v>
      </c>
      <c r="U313" s="11">
        <f>IFERROR(VLOOKUP(Tabla1[[#This Row],[FECHA]],'RECAUDOS EXTERNOS'!A:D,4,FALSE),0)</f>
        <v>0</v>
      </c>
      <c r="V313" s="9">
        <f>IFERROR(VLOOKUP(Tabla1[[#This Row],[FECHA]],'RECAUDOS EXTERNOS'!A:D,3,FALSE),0)</f>
        <v>0</v>
      </c>
    </row>
    <row r="314" spans="1:22" x14ac:dyDescent="0.25">
      <c r="A314" s="1">
        <v>37873</v>
      </c>
      <c r="B314" s="3" t="s">
        <v>2</v>
      </c>
      <c r="C314" s="2">
        <v>37865</v>
      </c>
      <c r="D314" s="5">
        <f>YEAR(Tabla1[[#This Row],[FECHA]])</f>
        <v>2003</v>
      </c>
      <c r="E314" s="5">
        <f>IFERROR(VLOOKUP(Tabla1[[#This Row],[FECHA]],'COMPARENDOS TOTALES'!A:D,4,FALSE),0)</f>
        <v>0</v>
      </c>
      <c r="F314" s="9">
        <f>IFERROR(VLOOKUP(Tabla1[[#This Row],[FECHA]],'COMPARENDOS TOTALES'!A:D,3,FALSE),0)</f>
        <v>0</v>
      </c>
      <c r="G314" s="5">
        <f>IFERROR(VLOOKUP(Tabla1[[#This Row],[FECHA]],EXONERACIONES!A:D,4,FALSE),0)</f>
        <v>0</v>
      </c>
      <c r="H314" s="9">
        <f>IFERROR(VLOOKUP(Tabla1[[#This Row],[FECHA]],EXONERACIONES!A:D,3,FALSE),0)</f>
        <v>0</v>
      </c>
      <c r="I314" s="5">
        <f>IFERROR(VLOOKUP(Tabla1[[#This Row],[FECHA]],'SIMIT CON RES'!A:D,4,FALSE),0)</f>
        <v>0</v>
      </c>
      <c r="J314" s="9">
        <f>IFERROR(VLOOKUP(Tabla1[[#This Row],[FECHA]],'SIMIT CON RES'!A:D,3,FALSE),0)</f>
        <v>0</v>
      </c>
      <c r="K314">
        <f>IFERROR(VLOOKUP(Tabla1[[#This Row],[FECHA]],'SIMIT SIN RES'!A:D,4,FALSE),0)</f>
        <v>0</v>
      </c>
      <c r="L314" s="9">
        <f>IFERROR(VLOOKUP(Tabla1[[#This Row],[FECHA]],'SIMIT SIN RES'!A:D,3,FALSE),0)</f>
        <v>0</v>
      </c>
      <c r="M314" s="5">
        <f>IFERROR(VLOOKUP(Tabla1[[#This Row],[FECHA]],'RECAUDOS DE COMPARENDOS'!A:D,4,FALSE),0)</f>
        <v>0</v>
      </c>
      <c r="N314" s="9">
        <f>IFERROR(VLOOKUP(Tabla1[[#This Row],[FECHA]],'RECAUDOS DE COMPARENDOS'!A:D,3,FALSE),0)</f>
        <v>0</v>
      </c>
      <c r="O314" s="5">
        <f>IFERROR(VLOOKUP(Tabla1[[#This Row],[FECHA]],'RECAUDOS DE RESOLUCIONES'!A:D,4,FALSE),0)</f>
        <v>0</v>
      </c>
      <c r="P314" s="9">
        <f>IFERROR(VLOOKUP(Tabla1[[#This Row],[FECHA]],'RECAUDOS DE RESOLUCIONES'!A:D,3,FALSE),0)</f>
        <v>0</v>
      </c>
      <c r="Q31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1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14" s="11">
        <f>IFERROR(VLOOKUP(Tabla1[[#This Row],[FECHA]],'RECAUDOS LOCALES'!A:D,4,FALSE),0)</f>
        <v>0</v>
      </c>
      <c r="T314" s="9">
        <f>IFERROR(VLOOKUP(Tabla1[[#This Row],[FECHA]],'RECAUDOS LOCALES'!A:D,3,FALSE),0)</f>
        <v>0</v>
      </c>
      <c r="U314" s="11">
        <f>IFERROR(VLOOKUP(Tabla1[[#This Row],[FECHA]],'RECAUDOS EXTERNOS'!A:D,4,FALSE),0)</f>
        <v>0</v>
      </c>
      <c r="V314" s="9">
        <f>IFERROR(VLOOKUP(Tabla1[[#This Row],[FECHA]],'RECAUDOS EXTERNOS'!A:D,3,FALSE),0)</f>
        <v>0</v>
      </c>
    </row>
    <row r="315" spans="1:22" x14ac:dyDescent="0.25">
      <c r="A315" s="1">
        <v>37874</v>
      </c>
      <c r="B315" s="3" t="s">
        <v>3</v>
      </c>
      <c r="C315" s="2">
        <v>37865</v>
      </c>
      <c r="D315" s="5">
        <f>YEAR(Tabla1[[#This Row],[FECHA]])</f>
        <v>2003</v>
      </c>
      <c r="E315" s="5">
        <f>IFERROR(VLOOKUP(Tabla1[[#This Row],[FECHA]],'COMPARENDOS TOTALES'!A:D,4,FALSE),0)</f>
        <v>1</v>
      </c>
      <c r="F315" s="9">
        <f>IFERROR(VLOOKUP(Tabla1[[#This Row],[FECHA]],'COMPARENDOS TOTALES'!A:D,3,FALSE),0)</f>
        <v>166005</v>
      </c>
      <c r="G315" s="5">
        <f>IFERROR(VLOOKUP(Tabla1[[#This Row],[FECHA]],EXONERACIONES!A:D,4,FALSE),0)</f>
        <v>0</v>
      </c>
      <c r="H315" s="9">
        <f>IFERROR(VLOOKUP(Tabla1[[#This Row],[FECHA]],EXONERACIONES!A:D,3,FALSE),0)</f>
        <v>0</v>
      </c>
      <c r="I315" s="5">
        <f>IFERROR(VLOOKUP(Tabla1[[#This Row],[FECHA]],'SIMIT CON RES'!A:D,4,FALSE),0)</f>
        <v>0</v>
      </c>
      <c r="J315" s="9">
        <f>IFERROR(VLOOKUP(Tabla1[[#This Row],[FECHA]],'SIMIT CON RES'!A:D,3,FALSE),0)</f>
        <v>0</v>
      </c>
      <c r="K315">
        <f>IFERROR(VLOOKUP(Tabla1[[#This Row],[FECHA]],'SIMIT SIN RES'!A:D,4,FALSE),0)</f>
        <v>0</v>
      </c>
      <c r="L315" s="9">
        <f>IFERROR(VLOOKUP(Tabla1[[#This Row],[FECHA]],'SIMIT SIN RES'!A:D,3,FALSE),0)</f>
        <v>0</v>
      </c>
      <c r="M315" s="5">
        <f>IFERROR(VLOOKUP(Tabla1[[#This Row],[FECHA]],'RECAUDOS DE COMPARENDOS'!A:D,4,FALSE),0)</f>
        <v>0</v>
      </c>
      <c r="N315" s="9">
        <f>IFERROR(VLOOKUP(Tabla1[[#This Row],[FECHA]],'RECAUDOS DE COMPARENDOS'!A:D,3,FALSE),0)</f>
        <v>0</v>
      </c>
      <c r="O315" s="5">
        <f>IFERROR(VLOOKUP(Tabla1[[#This Row],[FECHA]],'RECAUDOS DE RESOLUCIONES'!A:D,4,FALSE),0)</f>
        <v>0</v>
      </c>
      <c r="P315" s="9">
        <f>IFERROR(VLOOKUP(Tabla1[[#This Row],[FECHA]],'RECAUDOS DE RESOLUCIONES'!A:D,3,FALSE),0)</f>
        <v>0</v>
      </c>
      <c r="Q31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15" s="9">
        <f>Tabla1[V. COMPARENDOS]-(Tabla1[V. EXONERACIONES]+Tabla1[[#This Row],[V. SIMIT CON RESOLUCION]]+Tabla1[[#This Row],[V. SIMIT SIN RESOLUCION]]+Tabla1[[#This Row],[V. RECAUDOS COMPARENDOS]]+Tabla1[[#This Row],[V. RECAUDOS RESOLUCIONES]])</f>
        <v>166005</v>
      </c>
      <c r="S315" s="11">
        <f>IFERROR(VLOOKUP(Tabla1[[#This Row],[FECHA]],'RECAUDOS LOCALES'!A:D,4,FALSE),0)</f>
        <v>0</v>
      </c>
      <c r="T315" s="9">
        <f>IFERROR(VLOOKUP(Tabla1[[#This Row],[FECHA]],'RECAUDOS LOCALES'!A:D,3,FALSE),0)</f>
        <v>0</v>
      </c>
      <c r="U315" s="11">
        <f>IFERROR(VLOOKUP(Tabla1[[#This Row],[FECHA]],'RECAUDOS EXTERNOS'!A:D,4,FALSE),0)</f>
        <v>0</v>
      </c>
      <c r="V315" s="9">
        <f>IFERROR(VLOOKUP(Tabla1[[#This Row],[FECHA]],'RECAUDOS EXTERNOS'!A:D,3,FALSE),0)</f>
        <v>0</v>
      </c>
    </row>
    <row r="316" spans="1:22" x14ac:dyDescent="0.25">
      <c r="A316" s="1">
        <v>37875</v>
      </c>
      <c r="B316" s="3" t="s">
        <v>6</v>
      </c>
      <c r="C316" s="2">
        <v>37865</v>
      </c>
      <c r="D316" s="5">
        <f>YEAR(Tabla1[[#This Row],[FECHA]])</f>
        <v>2003</v>
      </c>
      <c r="E316" s="5">
        <f>IFERROR(VLOOKUP(Tabla1[[#This Row],[FECHA]],'COMPARENDOS TOTALES'!A:D,4,FALSE),0)</f>
        <v>1</v>
      </c>
      <c r="F316" s="9">
        <f>IFERROR(VLOOKUP(Tabla1[[#This Row],[FECHA]],'COMPARENDOS TOTALES'!A:D,3,FALSE),0)</f>
        <v>166005</v>
      </c>
      <c r="G316" s="5">
        <f>IFERROR(VLOOKUP(Tabla1[[#This Row],[FECHA]],EXONERACIONES!A:D,4,FALSE),0)</f>
        <v>1</v>
      </c>
      <c r="H316" s="9">
        <f>IFERROR(VLOOKUP(Tabla1[[#This Row],[FECHA]],EXONERACIONES!A:D,3,FALSE),0)</f>
        <v>166005</v>
      </c>
      <c r="I316" s="5">
        <f>IFERROR(VLOOKUP(Tabla1[[#This Row],[FECHA]],'SIMIT CON RES'!A:D,4,FALSE),0)</f>
        <v>0</v>
      </c>
      <c r="J316" s="9">
        <f>IFERROR(VLOOKUP(Tabla1[[#This Row],[FECHA]],'SIMIT CON RES'!A:D,3,FALSE),0)</f>
        <v>0</v>
      </c>
      <c r="K316">
        <f>IFERROR(VLOOKUP(Tabla1[[#This Row],[FECHA]],'SIMIT SIN RES'!A:D,4,FALSE),0)</f>
        <v>0</v>
      </c>
      <c r="L316" s="9">
        <f>IFERROR(VLOOKUP(Tabla1[[#This Row],[FECHA]],'SIMIT SIN RES'!A:D,3,FALSE),0)</f>
        <v>0</v>
      </c>
      <c r="M316" s="5">
        <f>IFERROR(VLOOKUP(Tabla1[[#This Row],[FECHA]],'RECAUDOS DE COMPARENDOS'!A:D,4,FALSE),0)</f>
        <v>0</v>
      </c>
      <c r="N316" s="9">
        <f>IFERROR(VLOOKUP(Tabla1[[#This Row],[FECHA]],'RECAUDOS DE COMPARENDOS'!A:D,3,FALSE),0)</f>
        <v>0</v>
      </c>
      <c r="O316" s="5">
        <f>IFERROR(VLOOKUP(Tabla1[[#This Row],[FECHA]],'RECAUDOS DE RESOLUCIONES'!A:D,4,FALSE),0)</f>
        <v>0</v>
      </c>
      <c r="P316" s="9">
        <f>IFERROR(VLOOKUP(Tabla1[[#This Row],[FECHA]],'RECAUDOS DE RESOLUCIONES'!A:D,3,FALSE),0)</f>
        <v>0</v>
      </c>
      <c r="Q31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1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16" s="11">
        <f>IFERROR(VLOOKUP(Tabla1[[#This Row],[FECHA]],'RECAUDOS LOCALES'!A:D,4,FALSE),0)</f>
        <v>0</v>
      </c>
      <c r="T316" s="9">
        <f>IFERROR(VLOOKUP(Tabla1[[#This Row],[FECHA]],'RECAUDOS LOCALES'!A:D,3,FALSE),0)</f>
        <v>0</v>
      </c>
      <c r="U316" s="11">
        <f>IFERROR(VLOOKUP(Tabla1[[#This Row],[FECHA]],'RECAUDOS EXTERNOS'!A:D,4,FALSE),0)</f>
        <v>0</v>
      </c>
      <c r="V316" s="9">
        <f>IFERROR(VLOOKUP(Tabla1[[#This Row],[FECHA]],'RECAUDOS EXTERNOS'!A:D,3,FALSE),0)</f>
        <v>0</v>
      </c>
    </row>
    <row r="317" spans="1:22" x14ac:dyDescent="0.25">
      <c r="A317" s="1">
        <v>37876</v>
      </c>
      <c r="B317" s="3" t="s">
        <v>0</v>
      </c>
      <c r="C317" s="2">
        <v>37865</v>
      </c>
      <c r="D317" s="5">
        <f>YEAR(Tabla1[[#This Row],[FECHA]])</f>
        <v>2003</v>
      </c>
      <c r="E317" s="5">
        <f>IFERROR(VLOOKUP(Tabla1[[#This Row],[FECHA]],'COMPARENDOS TOTALES'!A:D,4,FALSE),0)</f>
        <v>4</v>
      </c>
      <c r="F317" s="9">
        <f>IFERROR(VLOOKUP(Tabla1[[#This Row],[FECHA]],'COMPARENDOS TOTALES'!A:D,3,FALSE),0)</f>
        <v>830025</v>
      </c>
      <c r="G317" s="5">
        <f>IFERROR(VLOOKUP(Tabla1[[#This Row],[FECHA]],EXONERACIONES!A:D,4,FALSE),0)</f>
        <v>2</v>
      </c>
      <c r="H317" s="9">
        <f>IFERROR(VLOOKUP(Tabla1[[#This Row],[FECHA]],EXONERACIONES!A:D,3,FALSE),0)</f>
        <v>498015</v>
      </c>
      <c r="I317" s="5">
        <f>IFERROR(VLOOKUP(Tabla1[[#This Row],[FECHA]],'SIMIT CON RES'!A:D,4,FALSE),0)</f>
        <v>0</v>
      </c>
      <c r="J317" s="9">
        <f>IFERROR(VLOOKUP(Tabla1[[#This Row],[FECHA]],'SIMIT CON RES'!A:D,3,FALSE),0)</f>
        <v>0</v>
      </c>
      <c r="K317">
        <f>IFERROR(VLOOKUP(Tabla1[[#This Row],[FECHA]],'SIMIT SIN RES'!A:D,4,FALSE),0)</f>
        <v>0</v>
      </c>
      <c r="L317" s="9">
        <f>IFERROR(VLOOKUP(Tabla1[[#This Row],[FECHA]],'SIMIT SIN RES'!A:D,3,FALSE),0)</f>
        <v>0</v>
      </c>
      <c r="M317" s="5">
        <f>IFERROR(VLOOKUP(Tabla1[[#This Row],[FECHA]],'RECAUDOS DE COMPARENDOS'!A:D,4,FALSE),0)</f>
        <v>0</v>
      </c>
      <c r="N317" s="9">
        <f>IFERROR(VLOOKUP(Tabla1[[#This Row],[FECHA]],'RECAUDOS DE COMPARENDOS'!A:D,3,FALSE),0)</f>
        <v>0</v>
      </c>
      <c r="O317" s="5">
        <f>IFERROR(VLOOKUP(Tabla1[[#This Row],[FECHA]],'RECAUDOS DE RESOLUCIONES'!A:D,4,FALSE),0)</f>
        <v>0</v>
      </c>
      <c r="P317" s="9">
        <f>IFERROR(VLOOKUP(Tabla1[[#This Row],[FECHA]],'RECAUDOS DE RESOLUCIONES'!A:D,3,FALSE),0)</f>
        <v>0</v>
      </c>
      <c r="Q31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317" s="9">
        <f>Tabla1[V. COMPARENDOS]-(Tabla1[V. EXONERACIONES]+Tabla1[[#This Row],[V. SIMIT CON RESOLUCION]]+Tabla1[[#This Row],[V. SIMIT SIN RESOLUCION]]+Tabla1[[#This Row],[V. RECAUDOS COMPARENDOS]]+Tabla1[[#This Row],[V. RECAUDOS RESOLUCIONES]])</f>
        <v>332010</v>
      </c>
      <c r="S317" s="11">
        <f>IFERROR(VLOOKUP(Tabla1[[#This Row],[FECHA]],'RECAUDOS LOCALES'!A:D,4,FALSE),0)</f>
        <v>0</v>
      </c>
      <c r="T317" s="9">
        <f>IFERROR(VLOOKUP(Tabla1[[#This Row],[FECHA]],'RECAUDOS LOCALES'!A:D,3,FALSE),0)</f>
        <v>0</v>
      </c>
      <c r="U317" s="11">
        <f>IFERROR(VLOOKUP(Tabla1[[#This Row],[FECHA]],'RECAUDOS EXTERNOS'!A:D,4,FALSE),0)</f>
        <v>0</v>
      </c>
      <c r="V317" s="9">
        <f>IFERROR(VLOOKUP(Tabla1[[#This Row],[FECHA]],'RECAUDOS EXTERNOS'!A:D,3,FALSE),0)</f>
        <v>0</v>
      </c>
    </row>
    <row r="318" spans="1:22" x14ac:dyDescent="0.25">
      <c r="A318" s="1">
        <v>37877</v>
      </c>
      <c r="B318" s="3" t="s">
        <v>5</v>
      </c>
      <c r="C318" s="2">
        <v>37865</v>
      </c>
      <c r="D318" s="5">
        <f>YEAR(Tabla1[[#This Row],[FECHA]])</f>
        <v>2003</v>
      </c>
      <c r="E318" s="5">
        <f>IFERROR(VLOOKUP(Tabla1[[#This Row],[FECHA]],'COMPARENDOS TOTALES'!A:D,4,FALSE),0)</f>
        <v>3</v>
      </c>
      <c r="F318" s="9">
        <f>IFERROR(VLOOKUP(Tabla1[[#This Row],[FECHA]],'COMPARENDOS TOTALES'!A:D,3,FALSE),0)</f>
        <v>498015</v>
      </c>
      <c r="G318" s="5">
        <f>IFERROR(VLOOKUP(Tabla1[[#This Row],[FECHA]],EXONERACIONES!A:D,4,FALSE),0)</f>
        <v>2</v>
      </c>
      <c r="H318" s="9">
        <f>IFERROR(VLOOKUP(Tabla1[[#This Row],[FECHA]],EXONERACIONES!A:D,3,FALSE),0)</f>
        <v>332010</v>
      </c>
      <c r="I318" s="5">
        <f>IFERROR(VLOOKUP(Tabla1[[#This Row],[FECHA]],'SIMIT CON RES'!A:D,4,FALSE),0)</f>
        <v>0</v>
      </c>
      <c r="J318" s="9">
        <f>IFERROR(VLOOKUP(Tabla1[[#This Row],[FECHA]],'SIMIT CON RES'!A:D,3,FALSE),0)</f>
        <v>0</v>
      </c>
      <c r="K318">
        <f>IFERROR(VLOOKUP(Tabla1[[#This Row],[FECHA]],'SIMIT SIN RES'!A:D,4,FALSE),0)</f>
        <v>0</v>
      </c>
      <c r="L318" s="9">
        <f>IFERROR(VLOOKUP(Tabla1[[#This Row],[FECHA]],'SIMIT SIN RES'!A:D,3,FALSE),0)</f>
        <v>0</v>
      </c>
      <c r="M318" s="5">
        <f>IFERROR(VLOOKUP(Tabla1[[#This Row],[FECHA]],'RECAUDOS DE COMPARENDOS'!A:D,4,FALSE),0)</f>
        <v>0</v>
      </c>
      <c r="N318" s="9">
        <f>IFERROR(VLOOKUP(Tabla1[[#This Row],[FECHA]],'RECAUDOS DE COMPARENDOS'!A:D,3,FALSE),0)</f>
        <v>0</v>
      </c>
      <c r="O318" s="5">
        <f>IFERROR(VLOOKUP(Tabla1[[#This Row],[FECHA]],'RECAUDOS DE RESOLUCIONES'!A:D,4,FALSE),0)</f>
        <v>0</v>
      </c>
      <c r="P318" s="9">
        <f>IFERROR(VLOOKUP(Tabla1[[#This Row],[FECHA]],'RECAUDOS DE RESOLUCIONES'!A:D,3,FALSE),0)</f>
        <v>0</v>
      </c>
      <c r="Q31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18" s="9">
        <f>Tabla1[V. COMPARENDOS]-(Tabla1[V. EXONERACIONES]+Tabla1[[#This Row],[V. SIMIT CON RESOLUCION]]+Tabla1[[#This Row],[V. SIMIT SIN RESOLUCION]]+Tabla1[[#This Row],[V. RECAUDOS COMPARENDOS]]+Tabla1[[#This Row],[V. RECAUDOS RESOLUCIONES]])</f>
        <v>166005</v>
      </c>
      <c r="S318" s="11">
        <f>IFERROR(VLOOKUP(Tabla1[[#This Row],[FECHA]],'RECAUDOS LOCALES'!A:D,4,FALSE),0)</f>
        <v>0</v>
      </c>
      <c r="T318" s="9">
        <f>IFERROR(VLOOKUP(Tabla1[[#This Row],[FECHA]],'RECAUDOS LOCALES'!A:D,3,FALSE),0)</f>
        <v>0</v>
      </c>
      <c r="U318" s="11">
        <f>IFERROR(VLOOKUP(Tabla1[[#This Row],[FECHA]],'RECAUDOS EXTERNOS'!A:D,4,FALSE),0)</f>
        <v>0</v>
      </c>
      <c r="V318" s="9">
        <f>IFERROR(VLOOKUP(Tabla1[[#This Row],[FECHA]],'RECAUDOS EXTERNOS'!A:D,3,FALSE),0)</f>
        <v>0</v>
      </c>
    </row>
    <row r="319" spans="1:22" x14ac:dyDescent="0.25">
      <c r="A319" s="1">
        <v>37878</v>
      </c>
      <c r="B319" s="3" t="s">
        <v>4</v>
      </c>
      <c r="C319" s="2">
        <v>37865</v>
      </c>
      <c r="D319" s="5">
        <f>YEAR(Tabla1[[#This Row],[FECHA]])</f>
        <v>2003</v>
      </c>
      <c r="E319" s="5">
        <f>IFERROR(VLOOKUP(Tabla1[[#This Row],[FECHA]],'COMPARENDOS TOTALES'!A:D,4,FALSE),0)</f>
        <v>2</v>
      </c>
      <c r="F319" s="9">
        <f>IFERROR(VLOOKUP(Tabla1[[#This Row],[FECHA]],'COMPARENDOS TOTALES'!A:D,3,FALSE),0)</f>
        <v>332010</v>
      </c>
      <c r="G319" s="5">
        <f>IFERROR(VLOOKUP(Tabla1[[#This Row],[FECHA]],EXONERACIONES!A:D,4,FALSE),0)</f>
        <v>2</v>
      </c>
      <c r="H319" s="9">
        <f>IFERROR(VLOOKUP(Tabla1[[#This Row],[FECHA]],EXONERACIONES!A:D,3,FALSE),0)</f>
        <v>332010</v>
      </c>
      <c r="I319" s="5">
        <f>IFERROR(VLOOKUP(Tabla1[[#This Row],[FECHA]],'SIMIT CON RES'!A:D,4,FALSE),0)</f>
        <v>0</v>
      </c>
      <c r="J319" s="9">
        <f>IFERROR(VLOOKUP(Tabla1[[#This Row],[FECHA]],'SIMIT CON RES'!A:D,3,FALSE),0)</f>
        <v>0</v>
      </c>
      <c r="K319">
        <f>IFERROR(VLOOKUP(Tabla1[[#This Row],[FECHA]],'SIMIT SIN RES'!A:D,4,FALSE),0)</f>
        <v>0</v>
      </c>
      <c r="L319" s="9">
        <f>IFERROR(VLOOKUP(Tabla1[[#This Row],[FECHA]],'SIMIT SIN RES'!A:D,3,FALSE),0)</f>
        <v>0</v>
      </c>
      <c r="M319" s="5">
        <f>IFERROR(VLOOKUP(Tabla1[[#This Row],[FECHA]],'RECAUDOS DE COMPARENDOS'!A:D,4,FALSE),0)</f>
        <v>0</v>
      </c>
      <c r="N319" s="9">
        <f>IFERROR(VLOOKUP(Tabla1[[#This Row],[FECHA]],'RECAUDOS DE COMPARENDOS'!A:D,3,FALSE),0)</f>
        <v>0</v>
      </c>
      <c r="O319" s="5">
        <f>IFERROR(VLOOKUP(Tabla1[[#This Row],[FECHA]],'RECAUDOS DE RESOLUCIONES'!A:D,4,FALSE),0)</f>
        <v>0</v>
      </c>
      <c r="P319" s="9">
        <f>IFERROR(VLOOKUP(Tabla1[[#This Row],[FECHA]],'RECAUDOS DE RESOLUCIONES'!A:D,3,FALSE),0)</f>
        <v>0</v>
      </c>
      <c r="Q31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1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19" s="11">
        <f>IFERROR(VLOOKUP(Tabla1[[#This Row],[FECHA]],'RECAUDOS LOCALES'!A:D,4,FALSE),0)</f>
        <v>0</v>
      </c>
      <c r="T319" s="9">
        <f>IFERROR(VLOOKUP(Tabla1[[#This Row],[FECHA]],'RECAUDOS LOCALES'!A:D,3,FALSE),0)</f>
        <v>0</v>
      </c>
      <c r="U319" s="11">
        <f>IFERROR(VLOOKUP(Tabla1[[#This Row],[FECHA]],'RECAUDOS EXTERNOS'!A:D,4,FALSE),0)</f>
        <v>0</v>
      </c>
      <c r="V319" s="9">
        <f>IFERROR(VLOOKUP(Tabla1[[#This Row],[FECHA]],'RECAUDOS EXTERNOS'!A:D,3,FALSE),0)</f>
        <v>0</v>
      </c>
    </row>
    <row r="320" spans="1:22" x14ac:dyDescent="0.25">
      <c r="A320" s="1">
        <v>37879</v>
      </c>
      <c r="B320" s="3" t="s">
        <v>1</v>
      </c>
      <c r="C320" s="2">
        <v>37865</v>
      </c>
      <c r="D320" s="5">
        <f>YEAR(Tabla1[[#This Row],[FECHA]])</f>
        <v>2003</v>
      </c>
      <c r="E320" s="5">
        <f>IFERROR(VLOOKUP(Tabla1[[#This Row],[FECHA]],'COMPARENDOS TOTALES'!A:D,4,FALSE),0)</f>
        <v>5</v>
      </c>
      <c r="F320" s="9">
        <f>IFERROR(VLOOKUP(Tabla1[[#This Row],[FECHA]],'COMPARENDOS TOTALES'!A:D,3,FALSE),0)</f>
        <v>752556</v>
      </c>
      <c r="G320" s="5">
        <f>IFERROR(VLOOKUP(Tabla1[[#This Row],[FECHA]],EXONERACIONES!A:D,4,FALSE),0)</f>
        <v>5</v>
      </c>
      <c r="H320" s="9">
        <f>IFERROR(VLOOKUP(Tabla1[[#This Row],[FECHA]],EXONERACIONES!A:D,3,FALSE),0)</f>
        <v>752556</v>
      </c>
      <c r="I320" s="5">
        <f>IFERROR(VLOOKUP(Tabla1[[#This Row],[FECHA]],'SIMIT CON RES'!A:D,4,FALSE),0)</f>
        <v>0</v>
      </c>
      <c r="J320" s="9">
        <f>IFERROR(VLOOKUP(Tabla1[[#This Row],[FECHA]],'SIMIT CON RES'!A:D,3,FALSE),0)</f>
        <v>0</v>
      </c>
      <c r="K320">
        <f>IFERROR(VLOOKUP(Tabla1[[#This Row],[FECHA]],'SIMIT SIN RES'!A:D,4,FALSE),0)</f>
        <v>0</v>
      </c>
      <c r="L320" s="9">
        <f>IFERROR(VLOOKUP(Tabla1[[#This Row],[FECHA]],'SIMIT SIN RES'!A:D,3,FALSE),0)</f>
        <v>0</v>
      </c>
      <c r="M320" s="5">
        <f>IFERROR(VLOOKUP(Tabla1[[#This Row],[FECHA]],'RECAUDOS DE COMPARENDOS'!A:D,4,FALSE),0)</f>
        <v>0</v>
      </c>
      <c r="N320" s="9">
        <f>IFERROR(VLOOKUP(Tabla1[[#This Row],[FECHA]],'RECAUDOS DE COMPARENDOS'!A:D,3,FALSE),0)</f>
        <v>0</v>
      </c>
      <c r="O320" s="5">
        <f>IFERROR(VLOOKUP(Tabla1[[#This Row],[FECHA]],'RECAUDOS DE RESOLUCIONES'!A:D,4,FALSE),0)</f>
        <v>0</v>
      </c>
      <c r="P320" s="9">
        <f>IFERROR(VLOOKUP(Tabla1[[#This Row],[FECHA]],'RECAUDOS DE RESOLUCIONES'!A:D,3,FALSE),0)</f>
        <v>0</v>
      </c>
      <c r="Q32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2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20" s="11">
        <f>IFERROR(VLOOKUP(Tabla1[[#This Row],[FECHA]],'RECAUDOS LOCALES'!A:D,4,FALSE),0)</f>
        <v>0</v>
      </c>
      <c r="T320" s="9">
        <f>IFERROR(VLOOKUP(Tabla1[[#This Row],[FECHA]],'RECAUDOS LOCALES'!A:D,3,FALSE),0)</f>
        <v>0</v>
      </c>
      <c r="U320" s="11">
        <f>IFERROR(VLOOKUP(Tabla1[[#This Row],[FECHA]],'RECAUDOS EXTERNOS'!A:D,4,FALSE),0)</f>
        <v>0</v>
      </c>
      <c r="V320" s="9">
        <f>IFERROR(VLOOKUP(Tabla1[[#This Row],[FECHA]],'RECAUDOS EXTERNOS'!A:D,3,FALSE),0)</f>
        <v>0</v>
      </c>
    </row>
    <row r="321" spans="1:22" x14ac:dyDescent="0.25">
      <c r="A321" s="1">
        <v>37880</v>
      </c>
      <c r="B321" s="3" t="s">
        <v>2</v>
      </c>
      <c r="C321" s="2">
        <v>37865</v>
      </c>
      <c r="D321" s="5">
        <f>YEAR(Tabla1[[#This Row],[FECHA]])</f>
        <v>2003</v>
      </c>
      <c r="E321" s="5">
        <f>IFERROR(VLOOKUP(Tabla1[[#This Row],[FECHA]],'COMPARENDOS TOTALES'!A:D,4,FALSE),0)</f>
        <v>0</v>
      </c>
      <c r="F321" s="9">
        <f>IFERROR(VLOOKUP(Tabla1[[#This Row],[FECHA]],'COMPARENDOS TOTALES'!A:D,3,FALSE),0)</f>
        <v>0</v>
      </c>
      <c r="G321" s="5">
        <f>IFERROR(VLOOKUP(Tabla1[[#This Row],[FECHA]],EXONERACIONES!A:D,4,FALSE),0)</f>
        <v>0</v>
      </c>
      <c r="H321" s="9">
        <f>IFERROR(VLOOKUP(Tabla1[[#This Row],[FECHA]],EXONERACIONES!A:D,3,FALSE),0)</f>
        <v>0</v>
      </c>
      <c r="I321" s="5">
        <f>IFERROR(VLOOKUP(Tabla1[[#This Row],[FECHA]],'SIMIT CON RES'!A:D,4,FALSE),0)</f>
        <v>0</v>
      </c>
      <c r="J321" s="9">
        <f>IFERROR(VLOOKUP(Tabla1[[#This Row],[FECHA]],'SIMIT CON RES'!A:D,3,FALSE),0)</f>
        <v>0</v>
      </c>
      <c r="K321">
        <f>IFERROR(VLOOKUP(Tabla1[[#This Row],[FECHA]],'SIMIT SIN RES'!A:D,4,FALSE),0)</f>
        <v>0</v>
      </c>
      <c r="L321" s="9">
        <f>IFERROR(VLOOKUP(Tabla1[[#This Row],[FECHA]],'SIMIT SIN RES'!A:D,3,FALSE),0)</f>
        <v>0</v>
      </c>
      <c r="M321" s="5">
        <f>IFERROR(VLOOKUP(Tabla1[[#This Row],[FECHA]],'RECAUDOS DE COMPARENDOS'!A:D,4,FALSE),0)</f>
        <v>0</v>
      </c>
      <c r="N321" s="9">
        <f>IFERROR(VLOOKUP(Tabla1[[#This Row],[FECHA]],'RECAUDOS DE COMPARENDOS'!A:D,3,FALSE),0)</f>
        <v>0</v>
      </c>
      <c r="O321" s="5">
        <f>IFERROR(VLOOKUP(Tabla1[[#This Row],[FECHA]],'RECAUDOS DE RESOLUCIONES'!A:D,4,FALSE),0)</f>
        <v>0</v>
      </c>
      <c r="P321" s="9">
        <f>IFERROR(VLOOKUP(Tabla1[[#This Row],[FECHA]],'RECAUDOS DE RESOLUCIONES'!A:D,3,FALSE),0)</f>
        <v>0</v>
      </c>
      <c r="Q32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2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21" s="11">
        <f>IFERROR(VLOOKUP(Tabla1[[#This Row],[FECHA]],'RECAUDOS LOCALES'!A:D,4,FALSE),0)</f>
        <v>0</v>
      </c>
      <c r="T321" s="9">
        <f>IFERROR(VLOOKUP(Tabla1[[#This Row],[FECHA]],'RECAUDOS LOCALES'!A:D,3,FALSE),0)</f>
        <v>0</v>
      </c>
      <c r="U321" s="11">
        <f>IFERROR(VLOOKUP(Tabla1[[#This Row],[FECHA]],'RECAUDOS EXTERNOS'!A:D,4,FALSE),0)</f>
        <v>0</v>
      </c>
      <c r="V321" s="9">
        <f>IFERROR(VLOOKUP(Tabla1[[#This Row],[FECHA]],'RECAUDOS EXTERNOS'!A:D,3,FALSE),0)</f>
        <v>0</v>
      </c>
    </row>
    <row r="322" spans="1:22" x14ac:dyDescent="0.25">
      <c r="A322" s="1">
        <v>37881</v>
      </c>
      <c r="B322" s="3" t="s">
        <v>3</v>
      </c>
      <c r="C322" s="2">
        <v>37865</v>
      </c>
      <c r="D322" s="5">
        <f>YEAR(Tabla1[[#This Row],[FECHA]])</f>
        <v>2003</v>
      </c>
      <c r="E322" s="5">
        <f>IFERROR(VLOOKUP(Tabla1[[#This Row],[FECHA]],'COMPARENDOS TOTALES'!A:D,4,FALSE),0)</f>
        <v>4</v>
      </c>
      <c r="F322" s="9">
        <f>IFERROR(VLOOKUP(Tabla1[[#This Row],[FECHA]],'COMPARENDOS TOTALES'!A:D,3,FALSE),0)</f>
        <v>509082</v>
      </c>
      <c r="G322" s="5">
        <f>IFERROR(VLOOKUP(Tabla1[[#This Row],[FECHA]],EXONERACIONES!A:D,4,FALSE),0)</f>
        <v>3</v>
      </c>
      <c r="H322" s="9">
        <f>IFERROR(VLOOKUP(Tabla1[[#This Row],[FECHA]],EXONERACIONES!A:D,3,FALSE),0)</f>
        <v>420546</v>
      </c>
      <c r="I322" s="5">
        <f>IFERROR(VLOOKUP(Tabla1[[#This Row],[FECHA]],'SIMIT CON RES'!A:D,4,FALSE),0)</f>
        <v>0</v>
      </c>
      <c r="J322" s="9">
        <f>IFERROR(VLOOKUP(Tabla1[[#This Row],[FECHA]],'SIMIT CON RES'!A:D,3,FALSE),0)</f>
        <v>0</v>
      </c>
      <c r="K322">
        <f>IFERROR(VLOOKUP(Tabla1[[#This Row],[FECHA]],'SIMIT SIN RES'!A:D,4,FALSE),0)</f>
        <v>0</v>
      </c>
      <c r="L322" s="9">
        <f>IFERROR(VLOOKUP(Tabla1[[#This Row],[FECHA]],'SIMIT SIN RES'!A:D,3,FALSE),0)</f>
        <v>0</v>
      </c>
      <c r="M322" s="5">
        <f>IFERROR(VLOOKUP(Tabla1[[#This Row],[FECHA]],'RECAUDOS DE COMPARENDOS'!A:D,4,FALSE),0)</f>
        <v>0</v>
      </c>
      <c r="N322" s="9">
        <f>IFERROR(VLOOKUP(Tabla1[[#This Row],[FECHA]],'RECAUDOS DE COMPARENDOS'!A:D,3,FALSE),0)</f>
        <v>0</v>
      </c>
      <c r="O322" s="5">
        <f>IFERROR(VLOOKUP(Tabla1[[#This Row],[FECHA]],'RECAUDOS DE RESOLUCIONES'!A:D,4,FALSE),0)</f>
        <v>0</v>
      </c>
      <c r="P322" s="9">
        <f>IFERROR(VLOOKUP(Tabla1[[#This Row],[FECHA]],'RECAUDOS DE RESOLUCIONES'!A:D,3,FALSE),0)</f>
        <v>0</v>
      </c>
      <c r="Q32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22" s="9">
        <f>Tabla1[V. COMPARENDOS]-(Tabla1[V. EXONERACIONES]+Tabla1[[#This Row],[V. SIMIT CON RESOLUCION]]+Tabla1[[#This Row],[V. SIMIT SIN RESOLUCION]]+Tabla1[[#This Row],[V. RECAUDOS COMPARENDOS]]+Tabla1[[#This Row],[V. RECAUDOS RESOLUCIONES]])</f>
        <v>88536</v>
      </c>
      <c r="S322" s="11">
        <f>IFERROR(VLOOKUP(Tabla1[[#This Row],[FECHA]],'RECAUDOS LOCALES'!A:D,4,FALSE),0)</f>
        <v>0</v>
      </c>
      <c r="T322" s="9">
        <f>IFERROR(VLOOKUP(Tabla1[[#This Row],[FECHA]],'RECAUDOS LOCALES'!A:D,3,FALSE),0)</f>
        <v>0</v>
      </c>
      <c r="U322" s="11">
        <f>IFERROR(VLOOKUP(Tabla1[[#This Row],[FECHA]],'RECAUDOS EXTERNOS'!A:D,4,FALSE),0)</f>
        <v>0</v>
      </c>
      <c r="V322" s="9">
        <f>IFERROR(VLOOKUP(Tabla1[[#This Row],[FECHA]],'RECAUDOS EXTERNOS'!A:D,3,FALSE),0)</f>
        <v>0</v>
      </c>
    </row>
    <row r="323" spans="1:22" x14ac:dyDescent="0.25">
      <c r="A323" s="1">
        <v>37882</v>
      </c>
      <c r="B323" s="3" t="s">
        <v>6</v>
      </c>
      <c r="C323" s="2">
        <v>37865</v>
      </c>
      <c r="D323" s="5">
        <f>YEAR(Tabla1[[#This Row],[FECHA]])</f>
        <v>2003</v>
      </c>
      <c r="E323" s="5">
        <f>IFERROR(VLOOKUP(Tabla1[[#This Row],[FECHA]],'COMPARENDOS TOTALES'!A:D,4,FALSE),0)</f>
        <v>4</v>
      </c>
      <c r="F323" s="9">
        <f>IFERROR(VLOOKUP(Tabla1[[#This Row],[FECHA]],'COMPARENDOS TOTALES'!A:D,3,FALSE),0)</f>
        <v>664020</v>
      </c>
      <c r="G323" s="5">
        <f>IFERROR(VLOOKUP(Tabla1[[#This Row],[FECHA]],EXONERACIONES!A:D,4,FALSE),0)</f>
        <v>4</v>
      </c>
      <c r="H323" s="9">
        <f>IFERROR(VLOOKUP(Tabla1[[#This Row],[FECHA]],EXONERACIONES!A:D,3,FALSE),0)</f>
        <v>664020</v>
      </c>
      <c r="I323" s="5">
        <f>IFERROR(VLOOKUP(Tabla1[[#This Row],[FECHA]],'SIMIT CON RES'!A:D,4,FALSE),0)</f>
        <v>0</v>
      </c>
      <c r="J323" s="9">
        <f>IFERROR(VLOOKUP(Tabla1[[#This Row],[FECHA]],'SIMIT CON RES'!A:D,3,FALSE),0)</f>
        <v>0</v>
      </c>
      <c r="K323">
        <f>IFERROR(VLOOKUP(Tabla1[[#This Row],[FECHA]],'SIMIT SIN RES'!A:D,4,FALSE),0)</f>
        <v>0</v>
      </c>
      <c r="L323" s="9">
        <f>IFERROR(VLOOKUP(Tabla1[[#This Row],[FECHA]],'SIMIT SIN RES'!A:D,3,FALSE),0)</f>
        <v>0</v>
      </c>
      <c r="M323" s="5">
        <f>IFERROR(VLOOKUP(Tabla1[[#This Row],[FECHA]],'RECAUDOS DE COMPARENDOS'!A:D,4,FALSE),0)</f>
        <v>0</v>
      </c>
      <c r="N323" s="9">
        <f>IFERROR(VLOOKUP(Tabla1[[#This Row],[FECHA]],'RECAUDOS DE COMPARENDOS'!A:D,3,FALSE),0)</f>
        <v>0</v>
      </c>
      <c r="O323" s="5">
        <f>IFERROR(VLOOKUP(Tabla1[[#This Row],[FECHA]],'RECAUDOS DE RESOLUCIONES'!A:D,4,FALSE),0)</f>
        <v>0</v>
      </c>
      <c r="P323" s="9">
        <f>IFERROR(VLOOKUP(Tabla1[[#This Row],[FECHA]],'RECAUDOS DE RESOLUCIONES'!A:D,3,FALSE),0)</f>
        <v>0</v>
      </c>
      <c r="Q32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2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23" s="11">
        <f>IFERROR(VLOOKUP(Tabla1[[#This Row],[FECHA]],'RECAUDOS LOCALES'!A:D,4,FALSE),0)</f>
        <v>0</v>
      </c>
      <c r="T323" s="9">
        <f>IFERROR(VLOOKUP(Tabla1[[#This Row],[FECHA]],'RECAUDOS LOCALES'!A:D,3,FALSE),0)</f>
        <v>0</v>
      </c>
      <c r="U323" s="11">
        <f>IFERROR(VLOOKUP(Tabla1[[#This Row],[FECHA]],'RECAUDOS EXTERNOS'!A:D,4,FALSE),0)</f>
        <v>0</v>
      </c>
      <c r="V323" s="9">
        <f>IFERROR(VLOOKUP(Tabla1[[#This Row],[FECHA]],'RECAUDOS EXTERNOS'!A:D,3,FALSE),0)</f>
        <v>0</v>
      </c>
    </row>
    <row r="324" spans="1:22" x14ac:dyDescent="0.25">
      <c r="A324" s="1">
        <v>37883</v>
      </c>
      <c r="B324" s="3" t="s">
        <v>0</v>
      </c>
      <c r="C324" s="2">
        <v>37865</v>
      </c>
      <c r="D324" s="5">
        <f>YEAR(Tabla1[[#This Row],[FECHA]])</f>
        <v>2003</v>
      </c>
      <c r="E324" s="5">
        <f>IFERROR(VLOOKUP(Tabla1[[#This Row],[FECHA]],'COMPARENDOS TOTALES'!A:D,4,FALSE),0)</f>
        <v>1</v>
      </c>
      <c r="F324" s="9">
        <f>IFERROR(VLOOKUP(Tabla1[[#This Row],[FECHA]],'COMPARENDOS TOTALES'!A:D,3,FALSE),0)</f>
        <v>166005</v>
      </c>
      <c r="G324" s="5">
        <f>IFERROR(VLOOKUP(Tabla1[[#This Row],[FECHA]],EXONERACIONES!A:D,4,FALSE),0)</f>
        <v>0</v>
      </c>
      <c r="H324" s="9">
        <f>IFERROR(VLOOKUP(Tabla1[[#This Row],[FECHA]],EXONERACIONES!A:D,3,FALSE),0)</f>
        <v>0</v>
      </c>
      <c r="I324" s="5">
        <f>IFERROR(VLOOKUP(Tabla1[[#This Row],[FECHA]],'SIMIT CON RES'!A:D,4,FALSE),0)</f>
        <v>0</v>
      </c>
      <c r="J324" s="9">
        <f>IFERROR(VLOOKUP(Tabla1[[#This Row],[FECHA]],'SIMIT CON RES'!A:D,3,FALSE),0)</f>
        <v>0</v>
      </c>
      <c r="K324">
        <f>IFERROR(VLOOKUP(Tabla1[[#This Row],[FECHA]],'SIMIT SIN RES'!A:D,4,FALSE),0)</f>
        <v>0</v>
      </c>
      <c r="L324" s="9">
        <f>IFERROR(VLOOKUP(Tabla1[[#This Row],[FECHA]],'SIMIT SIN RES'!A:D,3,FALSE),0)</f>
        <v>0</v>
      </c>
      <c r="M324" s="5">
        <f>IFERROR(VLOOKUP(Tabla1[[#This Row],[FECHA]],'RECAUDOS DE COMPARENDOS'!A:D,4,FALSE),0)</f>
        <v>0</v>
      </c>
      <c r="N324" s="9">
        <f>IFERROR(VLOOKUP(Tabla1[[#This Row],[FECHA]],'RECAUDOS DE COMPARENDOS'!A:D,3,FALSE),0)</f>
        <v>0</v>
      </c>
      <c r="O324" s="5">
        <f>IFERROR(VLOOKUP(Tabla1[[#This Row],[FECHA]],'RECAUDOS DE RESOLUCIONES'!A:D,4,FALSE),0)</f>
        <v>0</v>
      </c>
      <c r="P324" s="9">
        <f>IFERROR(VLOOKUP(Tabla1[[#This Row],[FECHA]],'RECAUDOS DE RESOLUCIONES'!A:D,3,FALSE),0)</f>
        <v>0</v>
      </c>
      <c r="Q32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24" s="9">
        <f>Tabla1[V. COMPARENDOS]-(Tabla1[V. EXONERACIONES]+Tabla1[[#This Row],[V. SIMIT CON RESOLUCION]]+Tabla1[[#This Row],[V. SIMIT SIN RESOLUCION]]+Tabla1[[#This Row],[V. RECAUDOS COMPARENDOS]]+Tabla1[[#This Row],[V. RECAUDOS RESOLUCIONES]])</f>
        <v>166005</v>
      </c>
      <c r="S324" s="11">
        <f>IFERROR(VLOOKUP(Tabla1[[#This Row],[FECHA]],'RECAUDOS LOCALES'!A:D,4,FALSE),0)</f>
        <v>0</v>
      </c>
      <c r="T324" s="9">
        <f>IFERROR(VLOOKUP(Tabla1[[#This Row],[FECHA]],'RECAUDOS LOCALES'!A:D,3,FALSE),0)</f>
        <v>0</v>
      </c>
      <c r="U324" s="11">
        <f>IFERROR(VLOOKUP(Tabla1[[#This Row],[FECHA]],'RECAUDOS EXTERNOS'!A:D,4,FALSE),0)</f>
        <v>0</v>
      </c>
      <c r="V324" s="9">
        <f>IFERROR(VLOOKUP(Tabla1[[#This Row],[FECHA]],'RECAUDOS EXTERNOS'!A:D,3,FALSE),0)</f>
        <v>0</v>
      </c>
    </row>
    <row r="325" spans="1:22" x14ac:dyDescent="0.25">
      <c r="A325" s="1">
        <v>37884</v>
      </c>
      <c r="B325" s="3" t="s">
        <v>5</v>
      </c>
      <c r="C325" s="2">
        <v>37865</v>
      </c>
      <c r="D325" s="5">
        <f>YEAR(Tabla1[[#This Row],[FECHA]])</f>
        <v>2003</v>
      </c>
      <c r="E325" s="5">
        <f>IFERROR(VLOOKUP(Tabla1[[#This Row],[FECHA]],'COMPARENDOS TOTALES'!A:D,4,FALSE),0)</f>
        <v>3</v>
      </c>
      <c r="F325" s="9">
        <f>IFERROR(VLOOKUP(Tabla1[[#This Row],[FECHA]],'COMPARENDOS TOTALES'!A:D,3,FALSE),0)</f>
        <v>498015</v>
      </c>
      <c r="G325" s="5">
        <f>IFERROR(VLOOKUP(Tabla1[[#This Row],[FECHA]],EXONERACIONES!A:D,4,FALSE),0)</f>
        <v>3</v>
      </c>
      <c r="H325" s="9">
        <f>IFERROR(VLOOKUP(Tabla1[[#This Row],[FECHA]],EXONERACIONES!A:D,3,FALSE),0)</f>
        <v>498015</v>
      </c>
      <c r="I325" s="5">
        <f>IFERROR(VLOOKUP(Tabla1[[#This Row],[FECHA]],'SIMIT CON RES'!A:D,4,FALSE),0)</f>
        <v>0</v>
      </c>
      <c r="J325" s="9">
        <f>IFERROR(VLOOKUP(Tabla1[[#This Row],[FECHA]],'SIMIT CON RES'!A:D,3,FALSE),0)</f>
        <v>0</v>
      </c>
      <c r="K325">
        <f>IFERROR(VLOOKUP(Tabla1[[#This Row],[FECHA]],'SIMIT SIN RES'!A:D,4,FALSE),0)</f>
        <v>0</v>
      </c>
      <c r="L325" s="9">
        <f>IFERROR(VLOOKUP(Tabla1[[#This Row],[FECHA]],'SIMIT SIN RES'!A:D,3,FALSE),0)</f>
        <v>0</v>
      </c>
      <c r="M325" s="5">
        <f>IFERROR(VLOOKUP(Tabla1[[#This Row],[FECHA]],'RECAUDOS DE COMPARENDOS'!A:D,4,FALSE),0)</f>
        <v>0</v>
      </c>
      <c r="N325" s="9">
        <f>IFERROR(VLOOKUP(Tabla1[[#This Row],[FECHA]],'RECAUDOS DE COMPARENDOS'!A:D,3,FALSE),0)</f>
        <v>0</v>
      </c>
      <c r="O325" s="5">
        <f>IFERROR(VLOOKUP(Tabla1[[#This Row],[FECHA]],'RECAUDOS DE RESOLUCIONES'!A:D,4,FALSE),0)</f>
        <v>0</v>
      </c>
      <c r="P325" s="9">
        <f>IFERROR(VLOOKUP(Tabla1[[#This Row],[FECHA]],'RECAUDOS DE RESOLUCIONES'!A:D,3,FALSE),0)</f>
        <v>0</v>
      </c>
      <c r="Q32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2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25" s="11">
        <f>IFERROR(VLOOKUP(Tabla1[[#This Row],[FECHA]],'RECAUDOS LOCALES'!A:D,4,FALSE),0)</f>
        <v>0</v>
      </c>
      <c r="T325" s="9">
        <f>IFERROR(VLOOKUP(Tabla1[[#This Row],[FECHA]],'RECAUDOS LOCALES'!A:D,3,FALSE),0)</f>
        <v>0</v>
      </c>
      <c r="U325" s="11">
        <f>IFERROR(VLOOKUP(Tabla1[[#This Row],[FECHA]],'RECAUDOS EXTERNOS'!A:D,4,FALSE),0)</f>
        <v>0</v>
      </c>
      <c r="V325" s="9">
        <f>IFERROR(VLOOKUP(Tabla1[[#This Row],[FECHA]],'RECAUDOS EXTERNOS'!A:D,3,FALSE),0)</f>
        <v>0</v>
      </c>
    </row>
    <row r="326" spans="1:22" x14ac:dyDescent="0.25">
      <c r="A326" s="1">
        <v>37885</v>
      </c>
      <c r="B326" s="3" t="s">
        <v>4</v>
      </c>
      <c r="C326" s="2">
        <v>37865</v>
      </c>
      <c r="D326" s="5">
        <f>YEAR(Tabla1[[#This Row],[FECHA]])</f>
        <v>2003</v>
      </c>
      <c r="E326" s="5">
        <f>IFERROR(VLOOKUP(Tabla1[[#This Row],[FECHA]],'COMPARENDOS TOTALES'!A:D,4,FALSE),0)</f>
        <v>2</v>
      </c>
      <c r="F326" s="9">
        <f>IFERROR(VLOOKUP(Tabla1[[#This Row],[FECHA]],'COMPARENDOS TOTALES'!A:D,3,FALSE),0)</f>
        <v>332010</v>
      </c>
      <c r="G326" s="5">
        <f>IFERROR(VLOOKUP(Tabla1[[#This Row],[FECHA]],EXONERACIONES!A:D,4,FALSE),0)</f>
        <v>2</v>
      </c>
      <c r="H326" s="9">
        <f>IFERROR(VLOOKUP(Tabla1[[#This Row],[FECHA]],EXONERACIONES!A:D,3,FALSE),0)</f>
        <v>332010</v>
      </c>
      <c r="I326" s="5">
        <f>IFERROR(VLOOKUP(Tabla1[[#This Row],[FECHA]],'SIMIT CON RES'!A:D,4,FALSE),0)</f>
        <v>0</v>
      </c>
      <c r="J326" s="9">
        <f>IFERROR(VLOOKUP(Tabla1[[#This Row],[FECHA]],'SIMIT CON RES'!A:D,3,FALSE),0)</f>
        <v>0</v>
      </c>
      <c r="K326">
        <f>IFERROR(VLOOKUP(Tabla1[[#This Row],[FECHA]],'SIMIT SIN RES'!A:D,4,FALSE),0)</f>
        <v>0</v>
      </c>
      <c r="L326" s="9">
        <f>IFERROR(VLOOKUP(Tabla1[[#This Row],[FECHA]],'SIMIT SIN RES'!A:D,3,FALSE),0)</f>
        <v>0</v>
      </c>
      <c r="M326" s="5">
        <f>IFERROR(VLOOKUP(Tabla1[[#This Row],[FECHA]],'RECAUDOS DE COMPARENDOS'!A:D,4,FALSE),0)</f>
        <v>0</v>
      </c>
      <c r="N326" s="9">
        <f>IFERROR(VLOOKUP(Tabla1[[#This Row],[FECHA]],'RECAUDOS DE COMPARENDOS'!A:D,3,FALSE),0)</f>
        <v>0</v>
      </c>
      <c r="O326" s="5">
        <f>IFERROR(VLOOKUP(Tabla1[[#This Row],[FECHA]],'RECAUDOS DE RESOLUCIONES'!A:D,4,FALSE),0)</f>
        <v>0</v>
      </c>
      <c r="P326" s="9">
        <f>IFERROR(VLOOKUP(Tabla1[[#This Row],[FECHA]],'RECAUDOS DE RESOLUCIONES'!A:D,3,FALSE),0)</f>
        <v>0</v>
      </c>
      <c r="Q32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2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26" s="11">
        <f>IFERROR(VLOOKUP(Tabla1[[#This Row],[FECHA]],'RECAUDOS LOCALES'!A:D,4,FALSE),0)</f>
        <v>0</v>
      </c>
      <c r="T326" s="9">
        <f>IFERROR(VLOOKUP(Tabla1[[#This Row],[FECHA]],'RECAUDOS LOCALES'!A:D,3,FALSE),0)</f>
        <v>0</v>
      </c>
      <c r="U326" s="11">
        <f>IFERROR(VLOOKUP(Tabla1[[#This Row],[FECHA]],'RECAUDOS EXTERNOS'!A:D,4,FALSE),0)</f>
        <v>0</v>
      </c>
      <c r="V326" s="9">
        <f>IFERROR(VLOOKUP(Tabla1[[#This Row],[FECHA]],'RECAUDOS EXTERNOS'!A:D,3,FALSE),0)</f>
        <v>0</v>
      </c>
    </row>
    <row r="327" spans="1:22" x14ac:dyDescent="0.25">
      <c r="A327" s="1">
        <v>37886</v>
      </c>
      <c r="B327" s="3" t="s">
        <v>1</v>
      </c>
      <c r="C327" s="2">
        <v>37865</v>
      </c>
      <c r="D327" s="5">
        <f>YEAR(Tabla1[[#This Row],[FECHA]])</f>
        <v>2003</v>
      </c>
      <c r="E327" s="5">
        <f>IFERROR(VLOOKUP(Tabla1[[#This Row],[FECHA]],'COMPARENDOS TOTALES'!A:D,4,FALSE),0)</f>
        <v>2</v>
      </c>
      <c r="F327" s="9">
        <f>IFERROR(VLOOKUP(Tabla1[[#This Row],[FECHA]],'COMPARENDOS TOTALES'!A:D,3,FALSE),0)</f>
        <v>254541</v>
      </c>
      <c r="G327" s="5">
        <f>IFERROR(VLOOKUP(Tabla1[[#This Row],[FECHA]],EXONERACIONES!A:D,4,FALSE),0)</f>
        <v>1</v>
      </c>
      <c r="H327" s="9">
        <f>IFERROR(VLOOKUP(Tabla1[[#This Row],[FECHA]],EXONERACIONES!A:D,3,FALSE),0)</f>
        <v>166005</v>
      </c>
      <c r="I327" s="5">
        <f>IFERROR(VLOOKUP(Tabla1[[#This Row],[FECHA]],'SIMIT CON RES'!A:D,4,FALSE),0)</f>
        <v>0</v>
      </c>
      <c r="J327" s="9">
        <f>IFERROR(VLOOKUP(Tabla1[[#This Row],[FECHA]],'SIMIT CON RES'!A:D,3,FALSE),0)</f>
        <v>0</v>
      </c>
      <c r="K327">
        <f>IFERROR(VLOOKUP(Tabla1[[#This Row],[FECHA]],'SIMIT SIN RES'!A:D,4,FALSE),0)</f>
        <v>0</v>
      </c>
      <c r="L327" s="9">
        <f>IFERROR(VLOOKUP(Tabla1[[#This Row],[FECHA]],'SIMIT SIN RES'!A:D,3,FALSE),0)</f>
        <v>0</v>
      </c>
      <c r="M327" s="5">
        <f>IFERROR(VLOOKUP(Tabla1[[#This Row],[FECHA]],'RECAUDOS DE COMPARENDOS'!A:D,4,FALSE),0)</f>
        <v>0</v>
      </c>
      <c r="N327" s="9">
        <f>IFERROR(VLOOKUP(Tabla1[[#This Row],[FECHA]],'RECAUDOS DE COMPARENDOS'!A:D,3,FALSE),0)</f>
        <v>0</v>
      </c>
      <c r="O327" s="5">
        <f>IFERROR(VLOOKUP(Tabla1[[#This Row],[FECHA]],'RECAUDOS DE RESOLUCIONES'!A:D,4,FALSE),0)</f>
        <v>0</v>
      </c>
      <c r="P327" s="9">
        <f>IFERROR(VLOOKUP(Tabla1[[#This Row],[FECHA]],'RECAUDOS DE RESOLUCIONES'!A:D,3,FALSE),0)</f>
        <v>0</v>
      </c>
      <c r="Q32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27" s="9">
        <f>Tabla1[V. COMPARENDOS]-(Tabla1[V. EXONERACIONES]+Tabla1[[#This Row],[V. SIMIT CON RESOLUCION]]+Tabla1[[#This Row],[V. SIMIT SIN RESOLUCION]]+Tabla1[[#This Row],[V. RECAUDOS COMPARENDOS]]+Tabla1[[#This Row],[V. RECAUDOS RESOLUCIONES]])</f>
        <v>88536</v>
      </c>
      <c r="S327" s="11">
        <f>IFERROR(VLOOKUP(Tabla1[[#This Row],[FECHA]],'RECAUDOS LOCALES'!A:D,4,FALSE),0)</f>
        <v>0</v>
      </c>
      <c r="T327" s="9">
        <f>IFERROR(VLOOKUP(Tabla1[[#This Row],[FECHA]],'RECAUDOS LOCALES'!A:D,3,FALSE),0)</f>
        <v>0</v>
      </c>
      <c r="U327" s="11">
        <f>IFERROR(VLOOKUP(Tabla1[[#This Row],[FECHA]],'RECAUDOS EXTERNOS'!A:D,4,FALSE),0)</f>
        <v>0</v>
      </c>
      <c r="V327" s="9">
        <f>IFERROR(VLOOKUP(Tabla1[[#This Row],[FECHA]],'RECAUDOS EXTERNOS'!A:D,3,FALSE),0)</f>
        <v>0</v>
      </c>
    </row>
    <row r="328" spans="1:22" x14ac:dyDescent="0.25">
      <c r="A328" s="1">
        <v>37887</v>
      </c>
      <c r="B328" s="3" t="s">
        <v>2</v>
      </c>
      <c r="C328" s="2">
        <v>37865</v>
      </c>
      <c r="D328" s="5">
        <f>YEAR(Tabla1[[#This Row],[FECHA]])</f>
        <v>2003</v>
      </c>
      <c r="E328" s="5">
        <f>IFERROR(VLOOKUP(Tabla1[[#This Row],[FECHA]],'COMPARENDOS TOTALES'!A:D,4,FALSE),0)</f>
        <v>0</v>
      </c>
      <c r="F328" s="9">
        <f>IFERROR(VLOOKUP(Tabla1[[#This Row],[FECHA]],'COMPARENDOS TOTALES'!A:D,3,FALSE),0)</f>
        <v>0</v>
      </c>
      <c r="G328" s="5">
        <f>IFERROR(VLOOKUP(Tabla1[[#This Row],[FECHA]],EXONERACIONES!A:D,4,FALSE),0)</f>
        <v>0</v>
      </c>
      <c r="H328" s="9">
        <f>IFERROR(VLOOKUP(Tabla1[[#This Row],[FECHA]],EXONERACIONES!A:D,3,FALSE),0)</f>
        <v>0</v>
      </c>
      <c r="I328" s="5">
        <f>IFERROR(VLOOKUP(Tabla1[[#This Row],[FECHA]],'SIMIT CON RES'!A:D,4,FALSE),0)</f>
        <v>0</v>
      </c>
      <c r="J328" s="9">
        <f>IFERROR(VLOOKUP(Tabla1[[#This Row],[FECHA]],'SIMIT CON RES'!A:D,3,FALSE),0)</f>
        <v>0</v>
      </c>
      <c r="K328">
        <f>IFERROR(VLOOKUP(Tabla1[[#This Row],[FECHA]],'SIMIT SIN RES'!A:D,4,FALSE),0)</f>
        <v>0</v>
      </c>
      <c r="L328" s="9">
        <f>IFERROR(VLOOKUP(Tabla1[[#This Row],[FECHA]],'SIMIT SIN RES'!A:D,3,FALSE),0)</f>
        <v>0</v>
      </c>
      <c r="M328" s="5">
        <f>IFERROR(VLOOKUP(Tabla1[[#This Row],[FECHA]],'RECAUDOS DE COMPARENDOS'!A:D,4,FALSE),0)</f>
        <v>0</v>
      </c>
      <c r="N328" s="9">
        <f>IFERROR(VLOOKUP(Tabla1[[#This Row],[FECHA]],'RECAUDOS DE COMPARENDOS'!A:D,3,FALSE),0)</f>
        <v>0</v>
      </c>
      <c r="O328" s="5">
        <f>IFERROR(VLOOKUP(Tabla1[[#This Row],[FECHA]],'RECAUDOS DE RESOLUCIONES'!A:D,4,FALSE),0)</f>
        <v>0</v>
      </c>
      <c r="P328" s="9">
        <f>IFERROR(VLOOKUP(Tabla1[[#This Row],[FECHA]],'RECAUDOS DE RESOLUCIONES'!A:D,3,FALSE),0)</f>
        <v>0</v>
      </c>
      <c r="Q32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2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28" s="11">
        <f>IFERROR(VLOOKUP(Tabla1[[#This Row],[FECHA]],'RECAUDOS LOCALES'!A:D,4,FALSE),0)</f>
        <v>0</v>
      </c>
      <c r="T328" s="9">
        <f>IFERROR(VLOOKUP(Tabla1[[#This Row],[FECHA]],'RECAUDOS LOCALES'!A:D,3,FALSE),0)</f>
        <v>0</v>
      </c>
      <c r="U328" s="11">
        <f>IFERROR(VLOOKUP(Tabla1[[#This Row],[FECHA]],'RECAUDOS EXTERNOS'!A:D,4,FALSE),0)</f>
        <v>0</v>
      </c>
      <c r="V328" s="9">
        <f>IFERROR(VLOOKUP(Tabla1[[#This Row],[FECHA]],'RECAUDOS EXTERNOS'!A:D,3,FALSE),0)</f>
        <v>0</v>
      </c>
    </row>
    <row r="329" spans="1:22" x14ac:dyDescent="0.25">
      <c r="A329" s="1">
        <v>37888</v>
      </c>
      <c r="B329" s="3" t="s">
        <v>3</v>
      </c>
      <c r="C329" s="2">
        <v>37865</v>
      </c>
      <c r="D329" s="5">
        <f>YEAR(Tabla1[[#This Row],[FECHA]])</f>
        <v>2003</v>
      </c>
      <c r="E329" s="5">
        <f>IFERROR(VLOOKUP(Tabla1[[#This Row],[FECHA]],'COMPARENDOS TOTALES'!A:D,4,FALSE),0)</f>
        <v>0</v>
      </c>
      <c r="F329" s="9">
        <f>IFERROR(VLOOKUP(Tabla1[[#This Row],[FECHA]],'COMPARENDOS TOTALES'!A:D,3,FALSE),0)</f>
        <v>0</v>
      </c>
      <c r="G329" s="5">
        <f>IFERROR(VLOOKUP(Tabla1[[#This Row],[FECHA]],EXONERACIONES!A:D,4,FALSE),0)</f>
        <v>0</v>
      </c>
      <c r="H329" s="9">
        <f>IFERROR(VLOOKUP(Tabla1[[#This Row],[FECHA]],EXONERACIONES!A:D,3,FALSE),0)</f>
        <v>0</v>
      </c>
      <c r="I329" s="5">
        <f>IFERROR(VLOOKUP(Tabla1[[#This Row],[FECHA]],'SIMIT CON RES'!A:D,4,FALSE),0)</f>
        <v>0</v>
      </c>
      <c r="J329" s="9">
        <f>IFERROR(VLOOKUP(Tabla1[[#This Row],[FECHA]],'SIMIT CON RES'!A:D,3,FALSE),0)</f>
        <v>0</v>
      </c>
      <c r="K329">
        <f>IFERROR(VLOOKUP(Tabla1[[#This Row],[FECHA]],'SIMIT SIN RES'!A:D,4,FALSE),0)</f>
        <v>0</v>
      </c>
      <c r="L329" s="9">
        <f>IFERROR(VLOOKUP(Tabla1[[#This Row],[FECHA]],'SIMIT SIN RES'!A:D,3,FALSE),0)</f>
        <v>0</v>
      </c>
      <c r="M329" s="5">
        <f>IFERROR(VLOOKUP(Tabla1[[#This Row],[FECHA]],'RECAUDOS DE COMPARENDOS'!A:D,4,FALSE),0)</f>
        <v>0</v>
      </c>
      <c r="N329" s="9">
        <f>IFERROR(VLOOKUP(Tabla1[[#This Row],[FECHA]],'RECAUDOS DE COMPARENDOS'!A:D,3,FALSE),0)</f>
        <v>0</v>
      </c>
      <c r="O329" s="5">
        <f>IFERROR(VLOOKUP(Tabla1[[#This Row],[FECHA]],'RECAUDOS DE RESOLUCIONES'!A:D,4,FALSE),0)</f>
        <v>0</v>
      </c>
      <c r="P329" s="9">
        <f>IFERROR(VLOOKUP(Tabla1[[#This Row],[FECHA]],'RECAUDOS DE RESOLUCIONES'!A:D,3,FALSE),0)</f>
        <v>0</v>
      </c>
      <c r="Q32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2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29" s="11">
        <f>IFERROR(VLOOKUP(Tabla1[[#This Row],[FECHA]],'RECAUDOS LOCALES'!A:D,4,FALSE),0)</f>
        <v>0</v>
      </c>
      <c r="T329" s="9">
        <f>IFERROR(VLOOKUP(Tabla1[[#This Row],[FECHA]],'RECAUDOS LOCALES'!A:D,3,FALSE),0)</f>
        <v>0</v>
      </c>
      <c r="U329" s="11">
        <f>IFERROR(VLOOKUP(Tabla1[[#This Row],[FECHA]],'RECAUDOS EXTERNOS'!A:D,4,FALSE),0)</f>
        <v>0</v>
      </c>
      <c r="V329" s="9">
        <f>IFERROR(VLOOKUP(Tabla1[[#This Row],[FECHA]],'RECAUDOS EXTERNOS'!A:D,3,FALSE),0)</f>
        <v>0</v>
      </c>
    </row>
    <row r="330" spans="1:22" x14ac:dyDescent="0.25">
      <c r="A330" s="1">
        <v>37889</v>
      </c>
      <c r="B330" s="3" t="s">
        <v>6</v>
      </c>
      <c r="C330" s="2">
        <v>37865</v>
      </c>
      <c r="D330" s="5">
        <f>YEAR(Tabla1[[#This Row],[FECHA]])</f>
        <v>2003</v>
      </c>
      <c r="E330" s="5">
        <f>IFERROR(VLOOKUP(Tabla1[[#This Row],[FECHA]],'COMPARENDOS TOTALES'!A:D,4,FALSE),0)</f>
        <v>2</v>
      </c>
      <c r="F330" s="9">
        <f>IFERROR(VLOOKUP(Tabla1[[#This Row],[FECHA]],'COMPARENDOS TOTALES'!A:D,3,FALSE),0)</f>
        <v>332010</v>
      </c>
      <c r="G330" s="5">
        <f>IFERROR(VLOOKUP(Tabla1[[#This Row],[FECHA]],EXONERACIONES!A:D,4,FALSE),0)</f>
        <v>2</v>
      </c>
      <c r="H330" s="9">
        <f>IFERROR(VLOOKUP(Tabla1[[#This Row],[FECHA]],EXONERACIONES!A:D,3,FALSE),0)</f>
        <v>332010</v>
      </c>
      <c r="I330" s="5">
        <f>IFERROR(VLOOKUP(Tabla1[[#This Row],[FECHA]],'SIMIT CON RES'!A:D,4,FALSE),0)</f>
        <v>0</v>
      </c>
      <c r="J330" s="9">
        <f>IFERROR(VLOOKUP(Tabla1[[#This Row],[FECHA]],'SIMIT CON RES'!A:D,3,FALSE),0)</f>
        <v>0</v>
      </c>
      <c r="K330">
        <f>IFERROR(VLOOKUP(Tabla1[[#This Row],[FECHA]],'SIMIT SIN RES'!A:D,4,FALSE),0)</f>
        <v>0</v>
      </c>
      <c r="L330" s="9">
        <f>IFERROR(VLOOKUP(Tabla1[[#This Row],[FECHA]],'SIMIT SIN RES'!A:D,3,FALSE),0)</f>
        <v>0</v>
      </c>
      <c r="M330" s="5">
        <f>IFERROR(VLOOKUP(Tabla1[[#This Row],[FECHA]],'RECAUDOS DE COMPARENDOS'!A:D,4,FALSE),0)</f>
        <v>0</v>
      </c>
      <c r="N330" s="9">
        <f>IFERROR(VLOOKUP(Tabla1[[#This Row],[FECHA]],'RECAUDOS DE COMPARENDOS'!A:D,3,FALSE),0)</f>
        <v>0</v>
      </c>
      <c r="O330" s="5">
        <f>IFERROR(VLOOKUP(Tabla1[[#This Row],[FECHA]],'RECAUDOS DE RESOLUCIONES'!A:D,4,FALSE),0)</f>
        <v>0</v>
      </c>
      <c r="P330" s="9">
        <f>IFERROR(VLOOKUP(Tabla1[[#This Row],[FECHA]],'RECAUDOS DE RESOLUCIONES'!A:D,3,FALSE),0)</f>
        <v>0</v>
      </c>
      <c r="Q33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3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30" s="11">
        <f>IFERROR(VLOOKUP(Tabla1[[#This Row],[FECHA]],'RECAUDOS LOCALES'!A:D,4,FALSE),0)</f>
        <v>0</v>
      </c>
      <c r="T330" s="9">
        <f>IFERROR(VLOOKUP(Tabla1[[#This Row],[FECHA]],'RECAUDOS LOCALES'!A:D,3,FALSE),0)</f>
        <v>0</v>
      </c>
      <c r="U330" s="11">
        <f>IFERROR(VLOOKUP(Tabla1[[#This Row],[FECHA]],'RECAUDOS EXTERNOS'!A:D,4,FALSE),0)</f>
        <v>0</v>
      </c>
      <c r="V330" s="9">
        <f>IFERROR(VLOOKUP(Tabla1[[#This Row],[FECHA]],'RECAUDOS EXTERNOS'!A:D,3,FALSE),0)</f>
        <v>0</v>
      </c>
    </row>
    <row r="331" spans="1:22" x14ac:dyDescent="0.25">
      <c r="A331" s="1">
        <v>37890</v>
      </c>
      <c r="B331" s="3" t="s">
        <v>0</v>
      </c>
      <c r="C331" s="2">
        <v>37865</v>
      </c>
      <c r="D331" s="5">
        <f>YEAR(Tabla1[[#This Row],[FECHA]])</f>
        <v>2003</v>
      </c>
      <c r="E331" s="5">
        <f>IFERROR(VLOOKUP(Tabla1[[#This Row],[FECHA]],'COMPARENDOS TOTALES'!A:D,4,FALSE),0)</f>
        <v>0</v>
      </c>
      <c r="F331" s="9">
        <f>IFERROR(VLOOKUP(Tabla1[[#This Row],[FECHA]],'COMPARENDOS TOTALES'!A:D,3,FALSE),0)</f>
        <v>0</v>
      </c>
      <c r="G331" s="5">
        <f>IFERROR(VLOOKUP(Tabla1[[#This Row],[FECHA]],EXONERACIONES!A:D,4,FALSE),0)</f>
        <v>0</v>
      </c>
      <c r="H331" s="9">
        <f>IFERROR(VLOOKUP(Tabla1[[#This Row],[FECHA]],EXONERACIONES!A:D,3,FALSE),0)</f>
        <v>0</v>
      </c>
      <c r="I331" s="5">
        <f>IFERROR(VLOOKUP(Tabla1[[#This Row],[FECHA]],'SIMIT CON RES'!A:D,4,FALSE),0)</f>
        <v>0</v>
      </c>
      <c r="J331" s="9">
        <f>IFERROR(VLOOKUP(Tabla1[[#This Row],[FECHA]],'SIMIT CON RES'!A:D,3,FALSE),0)</f>
        <v>0</v>
      </c>
      <c r="K331">
        <f>IFERROR(VLOOKUP(Tabla1[[#This Row],[FECHA]],'SIMIT SIN RES'!A:D,4,FALSE),0)</f>
        <v>0</v>
      </c>
      <c r="L331" s="9">
        <f>IFERROR(VLOOKUP(Tabla1[[#This Row],[FECHA]],'SIMIT SIN RES'!A:D,3,FALSE),0)</f>
        <v>0</v>
      </c>
      <c r="M331" s="5">
        <f>IFERROR(VLOOKUP(Tabla1[[#This Row],[FECHA]],'RECAUDOS DE COMPARENDOS'!A:D,4,FALSE),0)</f>
        <v>0</v>
      </c>
      <c r="N331" s="9">
        <f>IFERROR(VLOOKUP(Tabla1[[#This Row],[FECHA]],'RECAUDOS DE COMPARENDOS'!A:D,3,FALSE),0)</f>
        <v>0</v>
      </c>
      <c r="O331" s="5">
        <f>IFERROR(VLOOKUP(Tabla1[[#This Row],[FECHA]],'RECAUDOS DE RESOLUCIONES'!A:D,4,FALSE),0)</f>
        <v>0</v>
      </c>
      <c r="P331" s="9">
        <f>IFERROR(VLOOKUP(Tabla1[[#This Row],[FECHA]],'RECAUDOS DE RESOLUCIONES'!A:D,3,FALSE),0)</f>
        <v>0</v>
      </c>
      <c r="Q33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3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31" s="11">
        <f>IFERROR(VLOOKUP(Tabla1[[#This Row],[FECHA]],'RECAUDOS LOCALES'!A:D,4,FALSE),0)</f>
        <v>0</v>
      </c>
      <c r="T331" s="9">
        <f>IFERROR(VLOOKUP(Tabla1[[#This Row],[FECHA]],'RECAUDOS LOCALES'!A:D,3,FALSE),0)</f>
        <v>0</v>
      </c>
      <c r="U331" s="11">
        <f>IFERROR(VLOOKUP(Tabla1[[#This Row],[FECHA]],'RECAUDOS EXTERNOS'!A:D,4,FALSE),0)</f>
        <v>0</v>
      </c>
      <c r="V331" s="9">
        <f>IFERROR(VLOOKUP(Tabla1[[#This Row],[FECHA]],'RECAUDOS EXTERNOS'!A:D,3,FALSE),0)</f>
        <v>0</v>
      </c>
    </row>
    <row r="332" spans="1:22" x14ac:dyDescent="0.25">
      <c r="A332" s="1">
        <v>37891</v>
      </c>
      <c r="B332" s="3" t="s">
        <v>5</v>
      </c>
      <c r="C332" s="2">
        <v>37865</v>
      </c>
      <c r="D332" s="5">
        <f>YEAR(Tabla1[[#This Row],[FECHA]])</f>
        <v>2003</v>
      </c>
      <c r="E332" s="5">
        <f>IFERROR(VLOOKUP(Tabla1[[#This Row],[FECHA]],'COMPARENDOS TOTALES'!A:D,4,FALSE),0)</f>
        <v>1</v>
      </c>
      <c r="F332" s="9">
        <f>IFERROR(VLOOKUP(Tabla1[[#This Row],[FECHA]],'COMPARENDOS TOTALES'!A:D,3,FALSE),0)</f>
        <v>166005</v>
      </c>
      <c r="G332" s="5">
        <f>IFERROR(VLOOKUP(Tabla1[[#This Row],[FECHA]],EXONERACIONES!A:D,4,FALSE),0)</f>
        <v>0</v>
      </c>
      <c r="H332" s="9">
        <f>IFERROR(VLOOKUP(Tabla1[[#This Row],[FECHA]],EXONERACIONES!A:D,3,FALSE),0)</f>
        <v>0</v>
      </c>
      <c r="I332" s="5">
        <f>IFERROR(VLOOKUP(Tabla1[[#This Row],[FECHA]],'SIMIT CON RES'!A:D,4,FALSE),0)</f>
        <v>0</v>
      </c>
      <c r="J332" s="9">
        <f>IFERROR(VLOOKUP(Tabla1[[#This Row],[FECHA]],'SIMIT CON RES'!A:D,3,FALSE),0)</f>
        <v>0</v>
      </c>
      <c r="K332">
        <f>IFERROR(VLOOKUP(Tabla1[[#This Row],[FECHA]],'SIMIT SIN RES'!A:D,4,FALSE),0)</f>
        <v>0</v>
      </c>
      <c r="L332" s="9">
        <f>IFERROR(VLOOKUP(Tabla1[[#This Row],[FECHA]],'SIMIT SIN RES'!A:D,3,FALSE),0)</f>
        <v>0</v>
      </c>
      <c r="M332" s="5">
        <f>IFERROR(VLOOKUP(Tabla1[[#This Row],[FECHA]],'RECAUDOS DE COMPARENDOS'!A:D,4,FALSE),0)</f>
        <v>0</v>
      </c>
      <c r="N332" s="9">
        <f>IFERROR(VLOOKUP(Tabla1[[#This Row],[FECHA]],'RECAUDOS DE COMPARENDOS'!A:D,3,FALSE),0)</f>
        <v>0</v>
      </c>
      <c r="O332" s="5">
        <f>IFERROR(VLOOKUP(Tabla1[[#This Row],[FECHA]],'RECAUDOS DE RESOLUCIONES'!A:D,4,FALSE),0)</f>
        <v>0</v>
      </c>
      <c r="P332" s="9">
        <f>IFERROR(VLOOKUP(Tabla1[[#This Row],[FECHA]],'RECAUDOS DE RESOLUCIONES'!A:D,3,FALSE),0)</f>
        <v>0</v>
      </c>
      <c r="Q33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32" s="9">
        <f>Tabla1[V. COMPARENDOS]-(Tabla1[V. EXONERACIONES]+Tabla1[[#This Row],[V. SIMIT CON RESOLUCION]]+Tabla1[[#This Row],[V. SIMIT SIN RESOLUCION]]+Tabla1[[#This Row],[V. RECAUDOS COMPARENDOS]]+Tabla1[[#This Row],[V. RECAUDOS RESOLUCIONES]])</f>
        <v>166005</v>
      </c>
      <c r="S332" s="11">
        <f>IFERROR(VLOOKUP(Tabla1[[#This Row],[FECHA]],'RECAUDOS LOCALES'!A:D,4,FALSE),0)</f>
        <v>0</v>
      </c>
      <c r="T332" s="9">
        <f>IFERROR(VLOOKUP(Tabla1[[#This Row],[FECHA]],'RECAUDOS LOCALES'!A:D,3,FALSE),0)</f>
        <v>0</v>
      </c>
      <c r="U332" s="11">
        <f>IFERROR(VLOOKUP(Tabla1[[#This Row],[FECHA]],'RECAUDOS EXTERNOS'!A:D,4,FALSE),0)</f>
        <v>0</v>
      </c>
      <c r="V332" s="9">
        <f>IFERROR(VLOOKUP(Tabla1[[#This Row],[FECHA]],'RECAUDOS EXTERNOS'!A:D,3,FALSE),0)</f>
        <v>0</v>
      </c>
    </row>
    <row r="333" spans="1:22" x14ac:dyDescent="0.25">
      <c r="A333" s="1">
        <v>37892</v>
      </c>
      <c r="B333" s="3" t="s">
        <v>4</v>
      </c>
      <c r="C333" s="2">
        <v>37865</v>
      </c>
      <c r="D333" s="5">
        <f>YEAR(Tabla1[[#This Row],[FECHA]])</f>
        <v>2003</v>
      </c>
      <c r="E333" s="5">
        <f>IFERROR(VLOOKUP(Tabla1[[#This Row],[FECHA]],'COMPARENDOS TOTALES'!A:D,4,FALSE),0)</f>
        <v>0</v>
      </c>
      <c r="F333" s="9">
        <f>IFERROR(VLOOKUP(Tabla1[[#This Row],[FECHA]],'COMPARENDOS TOTALES'!A:D,3,FALSE),0)</f>
        <v>0</v>
      </c>
      <c r="G333" s="5">
        <f>IFERROR(VLOOKUP(Tabla1[[#This Row],[FECHA]],EXONERACIONES!A:D,4,FALSE),0)</f>
        <v>0</v>
      </c>
      <c r="H333" s="9">
        <f>IFERROR(VLOOKUP(Tabla1[[#This Row],[FECHA]],EXONERACIONES!A:D,3,FALSE),0)</f>
        <v>0</v>
      </c>
      <c r="I333" s="5">
        <f>IFERROR(VLOOKUP(Tabla1[[#This Row],[FECHA]],'SIMIT CON RES'!A:D,4,FALSE),0)</f>
        <v>0</v>
      </c>
      <c r="J333" s="9">
        <f>IFERROR(VLOOKUP(Tabla1[[#This Row],[FECHA]],'SIMIT CON RES'!A:D,3,FALSE),0)</f>
        <v>0</v>
      </c>
      <c r="K333">
        <f>IFERROR(VLOOKUP(Tabla1[[#This Row],[FECHA]],'SIMIT SIN RES'!A:D,4,FALSE),0)</f>
        <v>0</v>
      </c>
      <c r="L333" s="9">
        <f>IFERROR(VLOOKUP(Tabla1[[#This Row],[FECHA]],'SIMIT SIN RES'!A:D,3,FALSE),0)</f>
        <v>0</v>
      </c>
      <c r="M333" s="5">
        <f>IFERROR(VLOOKUP(Tabla1[[#This Row],[FECHA]],'RECAUDOS DE COMPARENDOS'!A:D,4,FALSE),0)</f>
        <v>0</v>
      </c>
      <c r="N333" s="9">
        <f>IFERROR(VLOOKUP(Tabla1[[#This Row],[FECHA]],'RECAUDOS DE COMPARENDOS'!A:D,3,FALSE),0)</f>
        <v>0</v>
      </c>
      <c r="O333" s="5">
        <f>IFERROR(VLOOKUP(Tabla1[[#This Row],[FECHA]],'RECAUDOS DE RESOLUCIONES'!A:D,4,FALSE),0)</f>
        <v>0</v>
      </c>
      <c r="P333" s="9">
        <f>IFERROR(VLOOKUP(Tabla1[[#This Row],[FECHA]],'RECAUDOS DE RESOLUCIONES'!A:D,3,FALSE),0)</f>
        <v>0</v>
      </c>
      <c r="Q33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3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33" s="11">
        <f>IFERROR(VLOOKUP(Tabla1[[#This Row],[FECHA]],'RECAUDOS LOCALES'!A:D,4,FALSE),0)</f>
        <v>0</v>
      </c>
      <c r="T333" s="9">
        <f>IFERROR(VLOOKUP(Tabla1[[#This Row],[FECHA]],'RECAUDOS LOCALES'!A:D,3,FALSE),0)</f>
        <v>0</v>
      </c>
      <c r="U333" s="11">
        <f>IFERROR(VLOOKUP(Tabla1[[#This Row],[FECHA]],'RECAUDOS EXTERNOS'!A:D,4,FALSE),0)</f>
        <v>0</v>
      </c>
      <c r="V333" s="9">
        <f>IFERROR(VLOOKUP(Tabla1[[#This Row],[FECHA]],'RECAUDOS EXTERNOS'!A:D,3,FALSE),0)</f>
        <v>0</v>
      </c>
    </row>
    <row r="334" spans="1:22" x14ac:dyDescent="0.25">
      <c r="A334" s="1">
        <v>37893</v>
      </c>
      <c r="B334" s="3" t="s">
        <v>1</v>
      </c>
      <c r="C334" s="2">
        <v>37865</v>
      </c>
      <c r="D334" s="5">
        <f>YEAR(Tabla1[[#This Row],[FECHA]])</f>
        <v>2003</v>
      </c>
      <c r="E334" s="5">
        <f>IFERROR(VLOOKUP(Tabla1[[#This Row],[FECHA]],'COMPARENDOS TOTALES'!A:D,4,FALSE),0)</f>
        <v>2</v>
      </c>
      <c r="F334" s="9">
        <f>IFERROR(VLOOKUP(Tabla1[[#This Row],[FECHA]],'COMPARENDOS TOTALES'!A:D,3,FALSE),0)</f>
        <v>332010</v>
      </c>
      <c r="G334" s="5">
        <f>IFERROR(VLOOKUP(Tabla1[[#This Row],[FECHA]],EXONERACIONES!A:D,4,FALSE),0)</f>
        <v>1</v>
      </c>
      <c r="H334" s="9">
        <f>IFERROR(VLOOKUP(Tabla1[[#This Row],[FECHA]],EXONERACIONES!A:D,3,FALSE),0)</f>
        <v>166005</v>
      </c>
      <c r="I334" s="5">
        <f>IFERROR(VLOOKUP(Tabla1[[#This Row],[FECHA]],'SIMIT CON RES'!A:D,4,FALSE),0)</f>
        <v>0</v>
      </c>
      <c r="J334" s="9">
        <f>IFERROR(VLOOKUP(Tabla1[[#This Row],[FECHA]],'SIMIT CON RES'!A:D,3,FALSE),0)</f>
        <v>0</v>
      </c>
      <c r="K334">
        <f>IFERROR(VLOOKUP(Tabla1[[#This Row],[FECHA]],'SIMIT SIN RES'!A:D,4,FALSE),0)</f>
        <v>0</v>
      </c>
      <c r="L334" s="9">
        <f>IFERROR(VLOOKUP(Tabla1[[#This Row],[FECHA]],'SIMIT SIN RES'!A:D,3,FALSE),0)</f>
        <v>0</v>
      </c>
      <c r="M334" s="5">
        <f>IFERROR(VLOOKUP(Tabla1[[#This Row],[FECHA]],'RECAUDOS DE COMPARENDOS'!A:D,4,FALSE),0)</f>
        <v>0</v>
      </c>
      <c r="N334" s="9">
        <f>IFERROR(VLOOKUP(Tabla1[[#This Row],[FECHA]],'RECAUDOS DE COMPARENDOS'!A:D,3,FALSE),0)</f>
        <v>0</v>
      </c>
      <c r="O334" s="5">
        <f>IFERROR(VLOOKUP(Tabla1[[#This Row],[FECHA]],'RECAUDOS DE RESOLUCIONES'!A:D,4,FALSE),0)</f>
        <v>0</v>
      </c>
      <c r="P334" s="9">
        <f>IFERROR(VLOOKUP(Tabla1[[#This Row],[FECHA]],'RECAUDOS DE RESOLUCIONES'!A:D,3,FALSE),0)</f>
        <v>0</v>
      </c>
      <c r="Q33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34" s="9">
        <f>Tabla1[V. COMPARENDOS]-(Tabla1[V. EXONERACIONES]+Tabla1[[#This Row],[V. SIMIT CON RESOLUCION]]+Tabla1[[#This Row],[V. SIMIT SIN RESOLUCION]]+Tabla1[[#This Row],[V. RECAUDOS COMPARENDOS]]+Tabla1[[#This Row],[V. RECAUDOS RESOLUCIONES]])</f>
        <v>166005</v>
      </c>
      <c r="S334" s="11">
        <f>IFERROR(VLOOKUP(Tabla1[[#This Row],[FECHA]],'RECAUDOS LOCALES'!A:D,4,FALSE),0)</f>
        <v>0</v>
      </c>
      <c r="T334" s="9">
        <f>IFERROR(VLOOKUP(Tabla1[[#This Row],[FECHA]],'RECAUDOS LOCALES'!A:D,3,FALSE),0)</f>
        <v>0</v>
      </c>
      <c r="U334" s="11">
        <f>IFERROR(VLOOKUP(Tabla1[[#This Row],[FECHA]],'RECAUDOS EXTERNOS'!A:D,4,FALSE),0)</f>
        <v>0</v>
      </c>
      <c r="V334" s="9">
        <f>IFERROR(VLOOKUP(Tabla1[[#This Row],[FECHA]],'RECAUDOS EXTERNOS'!A:D,3,FALSE),0)</f>
        <v>0</v>
      </c>
    </row>
    <row r="335" spans="1:22" x14ac:dyDescent="0.25">
      <c r="A335" s="1">
        <v>37894</v>
      </c>
      <c r="B335" s="3" t="s">
        <v>2</v>
      </c>
      <c r="C335" s="2">
        <v>37865</v>
      </c>
      <c r="D335" s="5">
        <f>YEAR(Tabla1[[#This Row],[FECHA]])</f>
        <v>2003</v>
      </c>
      <c r="E335" s="5">
        <f>IFERROR(VLOOKUP(Tabla1[[#This Row],[FECHA]],'COMPARENDOS TOTALES'!A:D,4,FALSE),0)</f>
        <v>2</v>
      </c>
      <c r="F335" s="9">
        <f>IFERROR(VLOOKUP(Tabla1[[#This Row],[FECHA]],'COMPARENDOS TOTALES'!A:D,3,FALSE),0)</f>
        <v>332010</v>
      </c>
      <c r="G335" s="5">
        <f>IFERROR(VLOOKUP(Tabla1[[#This Row],[FECHA]],EXONERACIONES!A:D,4,FALSE),0)</f>
        <v>1</v>
      </c>
      <c r="H335" s="9">
        <f>IFERROR(VLOOKUP(Tabla1[[#This Row],[FECHA]],EXONERACIONES!A:D,3,FALSE),0)</f>
        <v>166005</v>
      </c>
      <c r="I335" s="5">
        <f>IFERROR(VLOOKUP(Tabla1[[#This Row],[FECHA]],'SIMIT CON RES'!A:D,4,FALSE),0)</f>
        <v>0</v>
      </c>
      <c r="J335" s="9">
        <f>IFERROR(VLOOKUP(Tabla1[[#This Row],[FECHA]],'SIMIT CON RES'!A:D,3,FALSE),0)</f>
        <v>0</v>
      </c>
      <c r="K335">
        <f>IFERROR(VLOOKUP(Tabla1[[#This Row],[FECHA]],'SIMIT SIN RES'!A:D,4,FALSE),0)</f>
        <v>0</v>
      </c>
      <c r="L335" s="9">
        <f>IFERROR(VLOOKUP(Tabla1[[#This Row],[FECHA]],'SIMIT SIN RES'!A:D,3,FALSE),0)</f>
        <v>0</v>
      </c>
      <c r="M335" s="5">
        <f>IFERROR(VLOOKUP(Tabla1[[#This Row],[FECHA]],'RECAUDOS DE COMPARENDOS'!A:D,4,FALSE),0)</f>
        <v>0</v>
      </c>
      <c r="N335" s="9">
        <f>IFERROR(VLOOKUP(Tabla1[[#This Row],[FECHA]],'RECAUDOS DE COMPARENDOS'!A:D,3,FALSE),0)</f>
        <v>0</v>
      </c>
      <c r="O335" s="5">
        <f>IFERROR(VLOOKUP(Tabla1[[#This Row],[FECHA]],'RECAUDOS DE RESOLUCIONES'!A:D,4,FALSE),0)</f>
        <v>0</v>
      </c>
      <c r="P335" s="9">
        <f>IFERROR(VLOOKUP(Tabla1[[#This Row],[FECHA]],'RECAUDOS DE RESOLUCIONES'!A:D,3,FALSE),0)</f>
        <v>0</v>
      </c>
      <c r="Q33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35" s="9">
        <f>Tabla1[V. COMPARENDOS]-(Tabla1[V. EXONERACIONES]+Tabla1[[#This Row],[V. SIMIT CON RESOLUCION]]+Tabla1[[#This Row],[V. SIMIT SIN RESOLUCION]]+Tabla1[[#This Row],[V. RECAUDOS COMPARENDOS]]+Tabla1[[#This Row],[V. RECAUDOS RESOLUCIONES]])</f>
        <v>166005</v>
      </c>
      <c r="S335" s="11">
        <f>IFERROR(VLOOKUP(Tabla1[[#This Row],[FECHA]],'RECAUDOS LOCALES'!A:D,4,FALSE),0)</f>
        <v>0</v>
      </c>
      <c r="T335" s="9">
        <f>IFERROR(VLOOKUP(Tabla1[[#This Row],[FECHA]],'RECAUDOS LOCALES'!A:D,3,FALSE),0)</f>
        <v>0</v>
      </c>
      <c r="U335" s="11">
        <f>IFERROR(VLOOKUP(Tabla1[[#This Row],[FECHA]],'RECAUDOS EXTERNOS'!A:D,4,FALSE),0)</f>
        <v>0</v>
      </c>
      <c r="V335" s="9">
        <f>IFERROR(VLOOKUP(Tabla1[[#This Row],[FECHA]],'RECAUDOS EXTERNOS'!A:D,3,FALSE),0)</f>
        <v>0</v>
      </c>
    </row>
    <row r="336" spans="1:22" x14ac:dyDescent="0.25">
      <c r="A336" s="1">
        <v>37895</v>
      </c>
      <c r="B336" s="3" t="s">
        <v>3</v>
      </c>
      <c r="C336" s="2">
        <v>37895</v>
      </c>
      <c r="D336" s="5">
        <f>YEAR(Tabla1[[#This Row],[FECHA]])</f>
        <v>2003</v>
      </c>
      <c r="E336" s="5">
        <f>IFERROR(VLOOKUP(Tabla1[[#This Row],[FECHA]],'COMPARENDOS TOTALES'!A:D,4,FALSE),0)</f>
        <v>1</v>
      </c>
      <c r="F336" s="9">
        <f>IFERROR(VLOOKUP(Tabla1[[#This Row],[FECHA]],'COMPARENDOS TOTALES'!A:D,3,FALSE),0)</f>
        <v>166005</v>
      </c>
      <c r="G336" s="5">
        <f>IFERROR(VLOOKUP(Tabla1[[#This Row],[FECHA]],EXONERACIONES!A:D,4,FALSE),0)</f>
        <v>1</v>
      </c>
      <c r="H336" s="9">
        <f>IFERROR(VLOOKUP(Tabla1[[#This Row],[FECHA]],EXONERACIONES!A:D,3,FALSE),0)</f>
        <v>166005</v>
      </c>
      <c r="I336" s="5">
        <f>IFERROR(VLOOKUP(Tabla1[[#This Row],[FECHA]],'SIMIT CON RES'!A:D,4,FALSE),0)</f>
        <v>0</v>
      </c>
      <c r="J336" s="9">
        <f>IFERROR(VLOOKUP(Tabla1[[#This Row],[FECHA]],'SIMIT CON RES'!A:D,3,FALSE),0)</f>
        <v>0</v>
      </c>
      <c r="K336">
        <f>IFERROR(VLOOKUP(Tabla1[[#This Row],[FECHA]],'SIMIT SIN RES'!A:D,4,FALSE),0)</f>
        <v>0</v>
      </c>
      <c r="L336" s="9">
        <f>IFERROR(VLOOKUP(Tabla1[[#This Row],[FECHA]],'SIMIT SIN RES'!A:D,3,FALSE),0)</f>
        <v>0</v>
      </c>
      <c r="M336" s="5">
        <f>IFERROR(VLOOKUP(Tabla1[[#This Row],[FECHA]],'RECAUDOS DE COMPARENDOS'!A:D,4,FALSE),0)</f>
        <v>0</v>
      </c>
      <c r="N336" s="9">
        <f>IFERROR(VLOOKUP(Tabla1[[#This Row],[FECHA]],'RECAUDOS DE COMPARENDOS'!A:D,3,FALSE),0)</f>
        <v>0</v>
      </c>
      <c r="O336" s="5">
        <f>IFERROR(VLOOKUP(Tabla1[[#This Row],[FECHA]],'RECAUDOS DE RESOLUCIONES'!A:D,4,FALSE),0)</f>
        <v>0</v>
      </c>
      <c r="P336" s="9">
        <f>IFERROR(VLOOKUP(Tabla1[[#This Row],[FECHA]],'RECAUDOS DE RESOLUCIONES'!A:D,3,FALSE),0)</f>
        <v>0</v>
      </c>
      <c r="Q33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3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36" s="11">
        <f>IFERROR(VLOOKUP(Tabla1[[#This Row],[FECHA]],'RECAUDOS LOCALES'!A:D,4,FALSE),0)</f>
        <v>0</v>
      </c>
      <c r="T336" s="9">
        <f>IFERROR(VLOOKUP(Tabla1[[#This Row],[FECHA]],'RECAUDOS LOCALES'!A:D,3,FALSE),0)</f>
        <v>0</v>
      </c>
      <c r="U336" s="11">
        <f>IFERROR(VLOOKUP(Tabla1[[#This Row],[FECHA]],'RECAUDOS EXTERNOS'!A:D,4,FALSE),0)</f>
        <v>0</v>
      </c>
      <c r="V336" s="9">
        <f>IFERROR(VLOOKUP(Tabla1[[#This Row],[FECHA]],'RECAUDOS EXTERNOS'!A:D,3,FALSE),0)</f>
        <v>0</v>
      </c>
    </row>
    <row r="337" spans="1:22" x14ac:dyDescent="0.25">
      <c r="A337" s="1">
        <v>37896</v>
      </c>
      <c r="B337" s="3" t="s">
        <v>6</v>
      </c>
      <c r="C337" s="2">
        <v>37895</v>
      </c>
      <c r="D337" s="5">
        <f>YEAR(Tabla1[[#This Row],[FECHA]])</f>
        <v>2003</v>
      </c>
      <c r="E337" s="5">
        <f>IFERROR(VLOOKUP(Tabla1[[#This Row],[FECHA]],'COMPARENDOS TOTALES'!A:D,4,FALSE),0)</f>
        <v>6</v>
      </c>
      <c r="F337" s="9">
        <f>IFERROR(VLOOKUP(Tabla1[[#This Row],[FECHA]],'COMPARENDOS TOTALES'!A:D,3,FALSE),0)</f>
        <v>996030</v>
      </c>
      <c r="G337" s="5">
        <f>IFERROR(VLOOKUP(Tabla1[[#This Row],[FECHA]],EXONERACIONES!A:D,4,FALSE),0)</f>
        <v>5</v>
      </c>
      <c r="H337" s="9">
        <f>IFERROR(VLOOKUP(Tabla1[[#This Row],[FECHA]],EXONERACIONES!A:D,3,FALSE),0)</f>
        <v>830025</v>
      </c>
      <c r="I337" s="5">
        <f>IFERROR(VLOOKUP(Tabla1[[#This Row],[FECHA]],'SIMIT CON RES'!A:D,4,FALSE),0)</f>
        <v>0</v>
      </c>
      <c r="J337" s="9">
        <f>IFERROR(VLOOKUP(Tabla1[[#This Row],[FECHA]],'SIMIT CON RES'!A:D,3,FALSE),0)</f>
        <v>0</v>
      </c>
      <c r="K337">
        <f>IFERROR(VLOOKUP(Tabla1[[#This Row],[FECHA]],'SIMIT SIN RES'!A:D,4,FALSE),0)</f>
        <v>0</v>
      </c>
      <c r="L337" s="9">
        <f>IFERROR(VLOOKUP(Tabla1[[#This Row],[FECHA]],'SIMIT SIN RES'!A:D,3,FALSE),0)</f>
        <v>0</v>
      </c>
      <c r="M337" s="5">
        <f>IFERROR(VLOOKUP(Tabla1[[#This Row],[FECHA]],'RECAUDOS DE COMPARENDOS'!A:D,4,FALSE),0)</f>
        <v>0</v>
      </c>
      <c r="N337" s="9">
        <f>IFERROR(VLOOKUP(Tabla1[[#This Row],[FECHA]],'RECAUDOS DE COMPARENDOS'!A:D,3,FALSE),0)</f>
        <v>0</v>
      </c>
      <c r="O337" s="5">
        <f>IFERROR(VLOOKUP(Tabla1[[#This Row],[FECHA]],'RECAUDOS DE RESOLUCIONES'!A:D,4,FALSE),0)</f>
        <v>0</v>
      </c>
      <c r="P337" s="9">
        <f>IFERROR(VLOOKUP(Tabla1[[#This Row],[FECHA]],'RECAUDOS DE RESOLUCIONES'!A:D,3,FALSE),0)</f>
        <v>0</v>
      </c>
      <c r="Q33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37" s="9">
        <f>Tabla1[V. COMPARENDOS]-(Tabla1[V. EXONERACIONES]+Tabla1[[#This Row],[V. SIMIT CON RESOLUCION]]+Tabla1[[#This Row],[V. SIMIT SIN RESOLUCION]]+Tabla1[[#This Row],[V. RECAUDOS COMPARENDOS]]+Tabla1[[#This Row],[V. RECAUDOS RESOLUCIONES]])</f>
        <v>166005</v>
      </c>
      <c r="S337" s="11">
        <f>IFERROR(VLOOKUP(Tabla1[[#This Row],[FECHA]],'RECAUDOS LOCALES'!A:D,4,FALSE),0)</f>
        <v>0</v>
      </c>
      <c r="T337" s="9">
        <f>IFERROR(VLOOKUP(Tabla1[[#This Row],[FECHA]],'RECAUDOS LOCALES'!A:D,3,FALSE),0)</f>
        <v>0</v>
      </c>
      <c r="U337" s="11">
        <f>IFERROR(VLOOKUP(Tabla1[[#This Row],[FECHA]],'RECAUDOS EXTERNOS'!A:D,4,FALSE),0)</f>
        <v>0</v>
      </c>
      <c r="V337" s="9">
        <f>IFERROR(VLOOKUP(Tabla1[[#This Row],[FECHA]],'RECAUDOS EXTERNOS'!A:D,3,FALSE),0)</f>
        <v>0</v>
      </c>
    </row>
    <row r="338" spans="1:22" x14ac:dyDescent="0.25">
      <c r="A338" s="1">
        <v>37897</v>
      </c>
      <c r="B338" s="3" t="s">
        <v>0</v>
      </c>
      <c r="C338" s="2">
        <v>37895</v>
      </c>
      <c r="D338" s="5">
        <f>YEAR(Tabla1[[#This Row],[FECHA]])</f>
        <v>2003</v>
      </c>
      <c r="E338" s="5">
        <f>IFERROR(VLOOKUP(Tabla1[[#This Row],[FECHA]],'COMPARENDOS TOTALES'!A:D,4,FALSE),0)</f>
        <v>7</v>
      </c>
      <c r="F338" s="9">
        <f>IFERROR(VLOOKUP(Tabla1[[#This Row],[FECHA]],'COMPARENDOS TOTALES'!A:D,3,FALSE),0)</f>
        <v>1084566</v>
      </c>
      <c r="G338" s="5">
        <f>IFERROR(VLOOKUP(Tabla1[[#This Row],[FECHA]],EXONERACIONES!A:D,4,FALSE),0)</f>
        <v>4</v>
      </c>
      <c r="H338" s="9">
        <f>IFERROR(VLOOKUP(Tabla1[[#This Row],[FECHA]],EXONERACIONES!A:D,3,FALSE),0)</f>
        <v>664020</v>
      </c>
      <c r="I338" s="5">
        <f>IFERROR(VLOOKUP(Tabla1[[#This Row],[FECHA]],'SIMIT CON RES'!A:D,4,FALSE),0)</f>
        <v>0</v>
      </c>
      <c r="J338" s="9">
        <f>IFERROR(VLOOKUP(Tabla1[[#This Row],[FECHA]],'SIMIT CON RES'!A:D,3,FALSE),0)</f>
        <v>0</v>
      </c>
      <c r="K338">
        <f>IFERROR(VLOOKUP(Tabla1[[#This Row],[FECHA]],'SIMIT SIN RES'!A:D,4,FALSE),0)</f>
        <v>0</v>
      </c>
      <c r="L338" s="9">
        <f>IFERROR(VLOOKUP(Tabla1[[#This Row],[FECHA]],'SIMIT SIN RES'!A:D,3,FALSE),0)</f>
        <v>0</v>
      </c>
      <c r="M338" s="5">
        <f>IFERROR(VLOOKUP(Tabla1[[#This Row],[FECHA]],'RECAUDOS DE COMPARENDOS'!A:D,4,FALSE),0)</f>
        <v>0</v>
      </c>
      <c r="N338" s="9">
        <f>IFERROR(VLOOKUP(Tabla1[[#This Row],[FECHA]],'RECAUDOS DE COMPARENDOS'!A:D,3,FALSE),0)</f>
        <v>0</v>
      </c>
      <c r="O338" s="5">
        <f>IFERROR(VLOOKUP(Tabla1[[#This Row],[FECHA]],'RECAUDOS DE RESOLUCIONES'!A:D,4,FALSE),0)</f>
        <v>0</v>
      </c>
      <c r="P338" s="9">
        <f>IFERROR(VLOOKUP(Tabla1[[#This Row],[FECHA]],'RECAUDOS DE RESOLUCIONES'!A:D,3,FALSE),0)</f>
        <v>0</v>
      </c>
      <c r="Q33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338" s="9">
        <f>Tabla1[V. COMPARENDOS]-(Tabla1[V. EXONERACIONES]+Tabla1[[#This Row],[V. SIMIT CON RESOLUCION]]+Tabla1[[#This Row],[V. SIMIT SIN RESOLUCION]]+Tabla1[[#This Row],[V. RECAUDOS COMPARENDOS]]+Tabla1[[#This Row],[V. RECAUDOS RESOLUCIONES]])</f>
        <v>420546</v>
      </c>
      <c r="S338" s="11">
        <f>IFERROR(VLOOKUP(Tabla1[[#This Row],[FECHA]],'RECAUDOS LOCALES'!A:D,4,FALSE),0)</f>
        <v>0</v>
      </c>
      <c r="T338" s="9">
        <f>IFERROR(VLOOKUP(Tabla1[[#This Row],[FECHA]],'RECAUDOS LOCALES'!A:D,3,FALSE),0)</f>
        <v>0</v>
      </c>
      <c r="U338" s="11">
        <f>IFERROR(VLOOKUP(Tabla1[[#This Row],[FECHA]],'RECAUDOS EXTERNOS'!A:D,4,FALSE),0)</f>
        <v>0</v>
      </c>
      <c r="V338" s="9">
        <f>IFERROR(VLOOKUP(Tabla1[[#This Row],[FECHA]],'RECAUDOS EXTERNOS'!A:D,3,FALSE),0)</f>
        <v>0</v>
      </c>
    </row>
    <row r="339" spans="1:22" x14ac:dyDescent="0.25">
      <c r="A339" s="1">
        <v>37898</v>
      </c>
      <c r="B339" s="3" t="s">
        <v>5</v>
      </c>
      <c r="C339" s="2">
        <v>37895</v>
      </c>
      <c r="D339" s="5">
        <f>YEAR(Tabla1[[#This Row],[FECHA]])</f>
        <v>2003</v>
      </c>
      <c r="E339" s="5">
        <f>IFERROR(VLOOKUP(Tabla1[[#This Row],[FECHA]],'COMPARENDOS TOTALES'!A:D,4,FALSE),0)</f>
        <v>4</v>
      </c>
      <c r="F339" s="9">
        <f>IFERROR(VLOOKUP(Tabla1[[#This Row],[FECHA]],'COMPARENDOS TOTALES'!A:D,3,FALSE),0)</f>
        <v>664020</v>
      </c>
      <c r="G339" s="5">
        <f>IFERROR(VLOOKUP(Tabla1[[#This Row],[FECHA]],EXONERACIONES!A:D,4,FALSE),0)</f>
        <v>2</v>
      </c>
      <c r="H339" s="9">
        <f>IFERROR(VLOOKUP(Tabla1[[#This Row],[FECHA]],EXONERACIONES!A:D,3,FALSE),0)</f>
        <v>332010</v>
      </c>
      <c r="I339" s="5">
        <f>IFERROR(VLOOKUP(Tabla1[[#This Row],[FECHA]],'SIMIT CON RES'!A:D,4,FALSE),0)</f>
        <v>0</v>
      </c>
      <c r="J339" s="9">
        <f>IFERROR(VLOOKUP(Tabla1[[#This Row],[FECHA]],'SIMIT CON RES'!A:D,3,FALSE),0)</f>
        <v>0</v>
      </c>
      <c r="K339">
        <f>IFERROR(VLOOKUP(Tabla1[[#This Row],[FECHA]],'SIMIT SIN RES'!A:D,4,FALSE),0)</f>
        <v>0</v>
      </c>
      <c r="L339" s="9">
        <f>IFERROR(VLOOKUP(Tabla1[[#This Row],[FECHA]],'SIMIT SIN RES'!A:D,3,FALSE),0)</f>
        <v>0</v>
      </c>
      <c r="M339" s="5">
        <f>IFERROR(VLOOKUP(Tabla1[[#This Row],[FECHA]],'RECAUDOS DE COMPARENDOS'!A:D,4,FALSE),0)</f>
        <v>0</v>
      </c>
      <c r="N339" s="9">
        <f>IFERROR(VLOOKUP(Tabla1[[#This Row],[FECHA]],'RECAUDOS DE COMPARENDOS'!A:D,3,FALSE),0)</f>
        <v>0</v>
      </c>
      <c r="O339" s="5">
        <f>IFERROR(VLOOKUP(Tabla1[[#This Row],[FECHA]],'RECAUDOS DE RESOLUCIONES'!A:D,4,FALSE),0)</f>
        <v>0</v>
      </c>
      <c r="P339" s="9">
        <f>IFERROR(VLOOKUP(Tabla1[[#This Row],[FECHA]],'RECAUDOS DE RESOLUCIONES'!A:D,3,FALSE),0)</f>
        <v>0</v>
      </c>
      <c r="Q33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339" s="9">
        <f>Tabla1[V. COMPARENDOS]-(Tabla1[V. EXONERACIONES]+Tabla1[[#This Row],[V. SIMIT CON RESOLUCION]]+Tabla1[[#This Row],[V. SIMIT SIN RESOLUCION]]+Tabla1[[#This Row],[V. RECAUDOS COMPARENDOS]]+Tabla1[[#This Row],[V. RECAUDOS RESOLUCIONES]])</f>
        <v>332010</v>
      </c>
      <c r="S339" s="11">
        <f>IFERROR(VLOOKUP(Tabla1[[#This Row],[FECHA]],'RECAUDOS LOCALES'!A:D,4,FALSE),0)</f>
        <v>0</v>
      </c>
      <c r="T339" s="9">
        <f>IFERROR(VLOOKUP(Tabla1[[#This Row],[FECHA]],'RECAUDOS LOCALES'!A:D,3,FALSE),0)</f>
        <v>0</v>
      </c>
      <c r="U339" s="11">
        <f>IFERROR(VLOOKUP(Tabla1[[#This Row],[FECHA]],'RECAUDOS EXTERNOS'!A:D,4,FALSE),0)</f>
        <v>0</v>
      </c>
      <c r="V339" s="9">
        <f>IFERROR(VLOOKUP(Tabla1[[#This Row],[FECHA]],'RECAUDOS EXTERNOS'!A:D,3,FALSE),0)</f>
        <v>0</v>
      </c>
    </row>
    <row r="340" spans="1:22" x14ac:dyDescent="0.25">
      <c r="A340" s="1">
        <v>37899</v>
      </c>
      <c r="B340" s="3" t="s">
        <v>4</v>
      </c>
      <c r="C340" s="2">
        <v>37895</v>
      </c>
      <c r="D340" s="5">
        <f>YEAR(Tabla1[[#This Row],[FECHA]])</f>
        <v>2003</v>
      </c>
      <c r="E340" s="5">
        <f>IFERROR(VLOOKUP(Tabla1[[#This Row],[FECHA]],'COMPARENDOS TOTALES'!A:D,4,FALSE),0)</f>
        <v>8</v>
      </c>
      <c r="F340" s="9">
        <f>IFERROR(VLOOKUP(Tabla1[[#This Row],[FECHA]],'COMPARENDOS TOTALES'!A:D,3,FALSE),0)</f>
        <v>1494045</v>
      </c>
      <c r="G340" s="5">
        <f>IFERROR(VLOOKUP(Tabla1[[#This Row],[FECHA]],EXONERACIONES!A:D,4,FALSE),0)</f>
        <v>4</v>
      </c>
      <c r="H340" s="9">
        <f>IFERROR(VLOOKUP(Tabla1[[#This Row],[FECHA]],EXONERACIONES!A:D,3,FALSE),0)</f>
        <v>830025</v>
      </c>
      <c r="I340" s="5">
        <f>IFERROR(VLOOKUP(Tabla1[[#This Row],[FECHA]],'SIMIT CON RES'!A:D,4,FALSE),0)</f>
        <v>0</v>
      </c>
      <c r="J340" s="9">
        <f>IFERROR(VLOOKUP(Tabla1[[#This Row],[FECHA]],'SIMIT CON RES'!A:D,3,FALSE),0)</f>
        <v>0</v>
      </c>
      <c r="K340">
        <f>IFERROR(VLOOKUP(Tabla1[[#This Row],[FECHA]],'SIMIT SIN RES'!A:D,4,FALSE),0)</f>
        <v>0</v>
      </c>
      <c r="L340" s="9">
        <f>IFERROR(VLOOKUP(Tabla1[[#This Row],[FECHA]],'SIMIT SIN RES'!A:D,3,FALSE),0)</f>
        <v>0</v>
      </c>
      <c r="M340" s="5">
        <f>IFERROR(VLOOKUP(Tabla1[[#This Row],[FECHA]],'RECAUDOS DE COMPARENDOS'!A:D,4,FALSE),0)</f>
        <v>2</v>
      </c>
      <c r="N340" s="9">
        <f>IFERROR(VLOOKUP(Tabla1[[#This Row],[FECHA]],'RECAUDOS DE COMPARENDOS'!A:D,3,FALSE),0)</f>
        <v>332010</v>
      </c>
      <c r="O340" s="5">
        <f>IFERROR(VLOOKUP(Tabla1[[#This Row],[FECHA]],'RECAUDOS DE RESOLUCIONES'!A:D,4,FALSE),0)</f>
        <v>0</v>
      </c>
      <c r="P340" s="9">
        <f>IFERROR(VLOOKUP(Tabla1[[#This Row],[FECHA]],'RECAUDOS DE RESOLUCIONES'!A:D,3,FALSE),0)</f>
        <v>0</v>
      </c>
      <c r="Q34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340" s="9">
        <f>Tabla1[V. COMPARENDOS]-(Tabla1[V. EXONERACIONES]+Tabla1[[#This Row],[V. SIMIT CON RESOLUCION]]+Tabla1[[#This Row],[V. SIMIT SIN RESOLUCION]]+Tabla1[[#This Row],[V. RECAUDOS COMPARENDOS]]+Tabla1[[#This Row],[V. RECAUDOS RESOLUCIONES]])</f>
        <v>332010</v>
      </c>
      <c r="S340" s="11">
        <f>IFERROR(VLOOKUP(Tabla1[[#This Row],[FECHA]],'RECAUDOS LOCALES'!A:D,4,FALSE),0)</f>
        <v>0</v>
      </c>
      <c r="T340" s="9">
        <f>IFERROR(VLOOKUP(Tabla1[[#This Row],[FECHA]],'RECAUDOS LOCALES'!A:D,3,FALSE),0)</f>
        <v>0</v>
      </c>
      <c r="U340" s="11">
        <f>IFERROR(VLOOKUP(Tabla1[[#This Row],[FECHA]],'RECAUDOS EXTERNOS'!A:D,4,FALSE),0)</f>
        <v>0</v>
      </c>
      <c r="V340" s="9">
        <f>IFERROR(VLOOKUP(Tabla1[[#This Row],[FECHA]],'RECAUDOS EXTERNOS'!A:D,3,FALSE),0)</f>
        <v>0</v>
      </c>
    </row>
    <row r="341" spans="1:22" x14ac:dyDescent="0.25">
      <c r="A341" s="1">
        <v>37900</v>
      </c>
      <c r="B341" s="3" t="s">
        <v>1</v>
      </c>
      <c r="C341" s="2">
        <v>37895</v>
      </c>
      <c r="D341" s="5">
        <f>YEAR(Tabla1[[#This Row],[FECHA]])</f>
        <v>2003</v>
      </c>
      <c r="E341" s="5">
        <f>IFERROR(VLOOKUP(Tabla1[[#This Row],[FECHA]],'COMPARENDOS TOTALES'!A:D,4,FALSE),0)</f>
        <v>4</v>
      </c>
      <c r="F341" s="9">
        <f>IFERROR(VLOOKUP(Tabla1[[#This Row],[FECHA]],'COMPARENDOS TOTALES'!A:D,3,FALSE),0)</f>
        <v>752556</v>
      </c>
      <c r="G341" s="5">
        <f>IFERROR(VLOOKUP(Tabla1[[#This Row],[FECHA]],EXONERACIONES!A:D,4,FALSE),0)</f>
        <v>1</v>
      </c>
      <c r="H341" s="9">
        <f>IFERROR(VLOOKUP(Tabla1[[#This Row],[FECHA]],EXONERACIONES!A:D,3,FALSE),0)</f>
        <v>166005</v>
      </c>
      <c r="I341" s="5">
        <f>IFERROR(VLOOKUP(Tabla1[[#This Row],[FECHA]],'SIMIT CON RES'!A:D,4,FALSE),0)</f>
        <v>0</v>
      </c>
      <c r="J341" s="9">
        <f>IFERROR(VLOOKUP(Tabla1[[#This Row],[FECHA]],'SIMIT CON RES'!A:D,3,FALSE),0)</f>
        <v>0</v>
      </c>
      <c r="K341">
        <f>IFERROR(VLOOKUP(Tabla1[[#This Row],[FECHA]],'SIMIT SIN RES'!A:D,4,FALSE),0)</f>
        <v>0</v>
      </c>
      <c r="L341" s="9">
        <f>IFERROR(VLOOKUP(Tabla1[[#This Row],[FECHA]],'SIMIT SIN RES'!A:D,3,FALSE),0)</f>
        <v>0</v>
      </c>
      <c r="M341" s="5">
        <f>IFERROR(VLOOKUP(Tabla1[[#This Row],[FECHA]],'RECAUDOS DE COMPARENDOS'!A:D,4,FALSE),0)</f>
        <v>0</v>
      </c>
      <c r="N341" s="9">
        <f>IFERROR(VLOOKUP(Tabla1[[#This Row],[FECHA]],'RECAUDOS DE COMPARENDOS'!A:D,3,FALSE),0)</f>
        <v>0</v>
      </c>
      <c r="O341" s="5">
        <f>IFERROR(VLOOKUP(Tabla1[[#This Row],[FECHA]],'RECAUDOS DE RESOLUCIONES'!A:D,4,FALSE),0)</f>
        <v>0</v>
      </c>
      <c r="P341" s="9">
        <f>IFERROR(VLOOKUP(Tabla1[[#This Row],[FECHA]],'RECAUDOS DE RESOLUCIONES'!A:D,3,FALSE),0)</f>
        <v>0</v>
      </c>
      <c r="Q34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341" s="9">
        <f>Tabla1[V. COMPARENDOS]-(Tabla1[V. EXONERACIONES]+Tabla1[[#This Row],[V. SIMIT CON RESOLUCION]]+Tabla1[[#This Row],[V. SIMIT SIN RESOLUCION]]+Tabla1[[#This Row],[V. RECAUDOS COMPARENDOS]]+Tabla1[[#This Row],[V. RECAUDOS RESOLUCIONES]])</f>
        <v>586551</v>
      </c>
      <c r="S341" s="11">
        <f>IFERROR(VLOOKUP(Tabla1[[#This Row],[FECHA]],'RECAUDOS LOCALES'!A:D,4,FALSE),0)</f>
        <v>0</v>
      </c>
      <c r="T341" s="9">
        <f>IFERROR(VLOOKUP(Tabla1[[#This Row],[FECHA]],'RECAUDOS LOCALES'!A:D,3,FALSE),0)</f>
        <v>0</v>
      </c>
      <c r="U341" s="11">
        <f>IFERROR(VLOOKUP(Tabla1[[#This Row],[FECHA]],'RECAUDOS EXTERNOS'!A:D,4,FALSE),0)</f>
        <v>0</v>
      </c>
      <c r="V341" s="9">
        <f>IFERROR(VLOOKUP(Tabla1[[#This Row],[FECHA]],'RECAUDOS EXTERNOS'!A:D,3,FALSE),0)</f>
        <v>0</v>
      </c>
    </row>
    <row r="342" spans="1:22" x14ac:dyDescent="0.25">
      <c r="A342" s="1">
        <v>37901</v>
      </c>
      <c r="B342" s="3" t="s">
        <v>2</v>
      </c>
      <c r="C342" s="2">
        <v>37895</v>
      </c>
      <c r="D342" s="5">
        <f>YEAR(Tabla1[[#This Row],[FECHA]])</f>
        <v>2003</v>
      </c>
      <c r="E342" s="5">
        <f>IFERROR(VLOOKUP(Tabla1[[#This Row],[FECHA]],'COMPARENDOS TOTALES'!A:D,4,FALSE),0)</f>
        <v>2</v>
      </c>
      <c r="F342" s="9">
        <f>IFERROR(VLOOKUP(Tabla1[[#This Row],[FECHA]],'COMPARENDOS TOTALES'!A:D,3,FALSE),0)</f>
        <v>332010</v>
      </c>
      <c r="G342" s="5">
        <f>IFERROR(VLOOKUP(Tabla1[[#This Row],[FECHA]],EXONERACIONES!A:D,4,FALSE),0)</f>
        <v>2</v>
      </c>
      <c r="H342" s="9">
        <f>IFERROR(VLOOKUP(Tabla1[[#This Row],[FECHA]],EXONERACIONES!A:D,3,FALSE),0)</f>
        <v>332010</v>
      </c>
      <c r="I342" s="5">
        <f>IFERROR(VLOOKUP(Tabla1[[#This Row],[FECHA]],'SIMIT CON RES'!A:D,4,FALSE),0)</f>
        <v>0</v>
      </c>
      <c r="J342" s="9">
        <f>IFERROR(VLOOKUP(Tabla1[[#This Row],[FECHA]],'SIMIT CON RES'!A:D,3,FALSE),0)</f>
        <v>0</v>
      </c>
      <c r="K342">
        <f>IFERROR(VLOOKUP(Tabla1[[#This Row],[FECHA]],'SIMIT SIN RES'!A:D,4,FALSE),0)</f>
        <v>0</v>
      </c>
      <c r="L342" s="9">
        <f>IFERROR(VLOOKUP(Tabla1[[#This Row],[FECHA]],'SIMIT SIN RES'!A:D,3,FALSE),0)</f>
        <v>0</v>
      </c>
      <c r="M342" s="5">
        <f>IFERROR(VLOOKUP(Tabla1[[#This Row],[FECHA]],'RECAUDOS DE COMPARENDOS'!A:D,4,FALSE),0)</f>
        <v>0</v>
      </c>
      <c r="N342" s="9">
        <f>IFERROR(VLOOKUP(Tabla1[[#This Row],[FECHA]],'RECAUDOS DE COMPARENDOS'!A:D,3,FALSE),0)</f>
        <v>0</v>
      </c>
      <c r="O342" s="5">
        <f>IFERROR(VLOOKUP(Tabla1[[#This Row],[FECHA]],'RECAUDOS DE RESOLUCIONES'!A:D,4,FALSE),0)</f>
        <v>0</v>
      </c>
      <c r="P342" s="9">
        <f>IFERROR(VLOOKUP(Tabla1[[#This Row],[FECHA]],'RECAUDOS DE RESOLUCIONES'!A:D,3,FALSE),0)</f>
        <v>0</v>
      </c>
      <c r="Q34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4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42" s="11">
        <f>IFERROR(VLOOKUP(Tabla1[[#This Row],[FECHA]],'RECAUDOS LOCALES'!A:D,4,FALSE),0)</f>
        <v>0</v>
      </c>
      <c r="T342" s="9">
        <f>IFERROR(VLOOKUP(Tabla1[[#This Row],[FECHA]],'RECAUDOS LOCALES'!A:D,3,FALSE),0)</f>
        <v>0</v>
      </c>
      <c r="U342" s="11">
        <f>IFERROR(VLOOKUP(Tabla1[[#This Row],[FECHA]],'RECAUDOS EXTERNOS'!A:D,4,FALSE),0)</f>
        <v>0</v>
      </c>
      <c r="V342" s="9">
        <f>IFERROR(VLOOKUP(Tabla1[[#This Row],[FECHA]],'RECAUDOS EXTERNOS'!A:D,3,FALSE),0)</f>
        <v>0</v>
      </c>
    </row>
    <row r="343" spans="1:22" x14ac:dyDescent="0.25">
      <c r="A343" s="1">
        <v>37902</v>
      </c>
      <c r="B343" s="3" t="s">
        <v>3</v>
      </c>
      <c r="C343" s="2">
        <v>37895</v>
      </c>
      <c r="D343" s="5">
        <f>YEAR(Tabla1[[#This Row],[FECHA]])</f>
        <v>2003</v>
      </c>
      <c r="E343" s="5">
        <f>IFERROR(VLOOKUP(Tabla1[[#This Row],[FECHA]],'COMPARENDOS TOTALES'!A:D,4,FALSE),0)</f>
        <v>6</v>
      </c>
      <c r="F343" s="9">
        <f>IFERROR(VLOOKUP(Tabla1[[#This Row],[FECHA]],'COMPARENDOS TOTALES'!A:D,3,FALSE),0)</f>
        <v>1494045</v>
      </c>
      <c r="G343" s="5">
        <f>IFERROR(VLOOKUP(Tabla1[[#This Row],[FECHA]],EXONERACIONES!A:D,4,FALSE),0)</f>
        <v>5</v>
      </c>
      <c r="H343" s="9">
        <f>IFERROR(VLOOKUP(Tabla1[[#This Row],[FECHA]],EXONERACIONES!A:D,3,FALSE),0)</f>
        <v>1328040</v>
      </c>
      <c r="I343" s="5">
        <f>IFERROR(VLOOKUP(Tabla1[[#This Row],[FECHA]],'SIMIT CON RES'!A:D,4,FALSE),0)</f>
        <v>0</v>
      </c>
      <c r="J343" s="9">
        <f>IFERROR(VLOOKUP(Tabla1[[#This Row],[FECHA]],'SIMIT CON RES'!A:D,3,FALSE),0)</f>
        <v>0</v>
      </c>
      <c r="K343">
        <f>IFERROR(VLOOKUP(Tabla1[[#This Row],[FECHA]],'SIMIT SIN RES'!A:D,4,FALSE),0)</f>
        <v>0</v>
      </c>
      <c r="L343" s="9">
        <f>IFERROR(VLOOKUP(Tabla1[[#This Row],[FECHA]],'SIMIT SIN RES'!A:D,3,FALSE),0)</f>
        <v>0</v>
      </c>
      <c r="M343" s="5">
        <f>IFERROR(VLOOKUP(Tabla1[[#This Row],[FECHA]],'RECAUDOS DE COMPARENDOS'!A:D,4,FALSE),0)</f>
        <v>1</v>
      </c>
      <c r="N343" s="9">
        <f>IFERROR(VLOOKUP(Tabla1[[#This Row],[FECHA]],'RECAUDOS DE COMPARENDOS'!A:D,3,FALSE),0)</f>
        <v>166005</v>
      </c>
      <c r="O343" s="5">
        <f>IFERROR(VLOOKUP(Tabla1[[#This Row],[FECHA]],'RECAUDOS DE RESOLUCIONES'!A:D,4,FALSE),0)</f>
        <v>0</v>
      </c>
      <c r="P343" s="9">
        <f>IFERROR(VLOOKUP(Tabla1[[#This Row],[FECHA]],'RECAUDOS DE RESOLUCIONES'!A:D,3,FALSE),0)</f>
        <v>0</v>
      </c>
      <c r="Q34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4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43" s="11">
        <f>IFERROR(VLOOKUP(Tabla1[[#This Row],[FECHA]],'RECAUDOS LOCALES'!A:D,4,FALSE),0)</f>
        <v>0</v>
      </c>
      <c r="T343" s="9">
        <f>IFERROR(VLOOKUP(Tabla1[[#This Row],[FECHA]],'RECAUDOS LOCALES'!A:D,3,FALSE),0)</f>
        <v>0</v>
      </c>
      <c r="U343" s="11">
        <f>IFERROR(VLOOKUP(Tabla1[[#This Row],[FECHA]],'RECAUDOS EXTERNOS'!A:D,4,FALSE),0)</f>
        <v>0</v>
      </c>
      <c r="V343" s="9">
        <f>IFERROR(VLOOKUP(Tabla1[[#This Row],[FECHA]],'RECAUDOS EXTERNOS'!A:D,3,FALSE),0)</f>
        <v>0</v>
      </c>
    </row>
    <row r="344" spans="1:22" x14ac:dyDescent="0.25">
      <c r="A344" s="1">
        <v>37903</v>
      </c>
      <c r="B344" s="3" t="s">
        <v>6</v>
      </c>
      <c r="C344" s="2">
        <v>37895</v>
      </c>
      <c r="D344" s="5">
        <f>YEAR(Tabla1[[#This Row],[FECHA]])</f>
        <v>2003</v>
      </c>
      <c r="E344" s="5">
        <f>IFERROR(VLOOKUP(Tabla1[[#This Row],[FECHA]],'COMPARENDOS TOTALES'!A:D,4,FALSE),0)</f>
        <v>9</v>
      </c>
      <c r="F344" s="9">
        <f>IFERROR(VLOOKUP(Tabla1[[#This Row],[FECHA]],'COMPARENDOS TOTALES'!A:D,3,FALSE),0)</f>
        <v>1339107</v>
      </c>
      <c r="G344" s="5">
        <f>IFERROR(VLOOKUP(Tabla1[[#This Row],[FECHA]],EXONERACIONES!A:D,4,FALSE),0)</f>
        <v>4</v>
      </c>
      <c r="H344" s="9">
        <f>IFERROR(VLOOKUP(Tabla1[[#This Row],[FECHA]],EXONERACIONES!A:D,3,FALSE),0)</f>
        <v>509082</v>
      </c>
      <c r="I344" s="5">
        <f>IFERROR(VLOOKUP(Tabla1[[#This Row],[FECHA]],'SIMIT CON RES'!A:D,4,FALSE),0)</f>
        <v>0</v>
      </c>
      <c r="J344" s="9">
        <f>IFERROR(VLOOKUP(Tabla1[[#This Row],[FECHA]],'SIMIT CON RES'!A:D,3,FALSE),0)</f>
        <v>0</v>
      </c>
      <c r="K344">
        <f>IFERROR(VLOOKUP(Tabla1[[#This Row],[FECHA]],'SIMIT SIN RES'!A:D,4,FALSE),0)</f>
        <v>0</v>
      </c>
      <c r="L344" s="9">
        <f>IFERROR(VLOOKUP(Tabla1[[#This Row],[FECHA]],'SIMIT SIN RES'!A:D,3,FALSE),0)</f>
        <v>0</v>
      </c>
      <c r="M344" s="5">
        <f>IFERROR(VLOOKUP(Tabla1[[#This Row],[FECHA]],'RECAUDOS DE COMPARENDOS'!A:D,4,FALSE),0)</f>
        <v>1</v>
      </c>
      <c r="N344" s="9">
        <f>IFERROR(VLOOKUP(Tabla1[[#This Row],[FECHA]],'RECAUDOS DE COMPARENDOS'!A:D,3,FALSE),0)</f>
        <v>166005</v>
      </c>
      <c r="O344" s="5">
        <f>IFERROR(VLOOKUP(Tabla1[[#This Row],[FECHA]],'RECAUDOS DE RESOLUCIONES'!A:D,4,FALSE),0)</f>
        <v>0</v>
      </c>
      <c r="P344" s="9">
        <f>IFERROR(VLOOKUP(Tabla1[[#This Row],[FECHA]],'RECAUDOS DE RESOLUCIONES'!A:D,3,FALSE),0)</f>
        <v>0</v>
      </c>
      <c r="Q34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344" s="9">
        <f>Tabla1[V. COMPARENDOS]-(Tabla1[V. EXONERACIONES]+Tabla1[[#This Row],[V. SIMIT CON RESOLUCION]]+Tabla1[[#This Row],[V. SIMIT SIN RESOLUCION]]+Tabla1[[#This Row],[V. RECAUDOS COMPARENDOS]]+Tabla1[[#This Row],[V. RECAUDOS RESOLUCIONES]])</f>
        <v>664020</v>
      </c>
      <c r="S344" s="11">
        <f>IFERROR(VLOOKUP(Tabla1[[#This Row],[FECHA]],'RECAUDOS LOCALES'!A:D,4,FALSE),0)</f>
        <v>0</v>
      </c>
      <c r="T344" s="9">
        <f>IFERROR(VLOOKUP(Tabla1[[#This Row],[FECHA]],'RECAUDOS LOCALES'!A:D,3,FALSE),0)</f>
        <v>0</v>
      </c>
      <c r="U344" s="11">
        <f>IFERROR(VLOOKUP(Tabla1[[#This Row],[FECHA]],'RECAUDOS EXTERNOS'!A:D,4,FALSE),0)</f>
        <v>0</v>
      </c>
      <c r="V344" s="9">
        <f>IFERROR(VLOOKUP(Tabla1[[#This Row],[FECHA]],'RECAUDOS EXTERNOS'!A:D,3,FALSE),0)</f>
        <v>0</v>
      </c>
    </row>
    <row r="345" spans="1:22" x14ac:dyDescent="0.25">
      <c r="A345" s="1">
        <v>37904</v>
      </c>
      <c r="B345" s="3" t="s">
        <v>0</v>
      </c>
      <c r="C345" s="2">
        <v>37895</v>
      </c>
      <c r="D345" s="5">
        <f>YEAR(Tabla1[[#This Row],[FECHA]])</f>
        <v>2003</v>
      </c>
      <c r="E345" s="5">
        <f>IFERROR(VLOOKUP(Tabla1[[#This Row],[FECHA]],'COMPARENDOS TOTALES'!A:D,4,FALSE),0)</f>
        <v>6</v>
      </c>
      <c r="F345" s="9">
        <f>IFERROR(VLOOKUP(Tabla1[[#This Row],[FECHA]],'COMPARENDOS TOTALES'!A:D,3,FALSE),0)</f>
        <v>996030</v>
      </c>
      <c r="G345" s="5">
        <f>IFERROR(VLOOKUP(Tabla1[[#This Row],[FECHA]],EXONERACIONES!A:D,4,FALSE),0)</f>
        <v>3</v>
      </c>
      <c r="H345" s="9">
        <f>IFERROR(VLOOKUP(Tabla1[[#This Row],[FECHA]],EXONERACIONES!A:D,3,FALSE),0)</f>
        <v>498015</v>
      </c>
      <c r="I345" s="5">
        <f>IFERROR(VLOOKUP(Tabla1[[#This Row],[FECHA]],'SIMIT CON RES'!A:D,4,FALSE),0)</f>
        <v>0</v>
      </c>
      <c r="J345" s="9">
        <f>IFERROR(VLOOKUP(Tabla1[[#This Row],[FECHA]],'SIMIT CON RES'!A:D,3,FALSE),0)</f>
        <v>0</v>
      </c>
      <c r="K345">
        <f>IFERROR(VLOOKUP(Tabla1[[#This Row],[FECHA]],'SIMIT SIN RES'!A:D,4,FALSE),0)</f>
        <v>0</v>
      </c>
      <c r="L345" s="9">
        <f>IFERROR(VLOOKUP(Tabla1[[#This Row],[FECHA]],'SIMIT SIN RES'!A:D,3,FALSE),0)</f>
        <v>0</v>
      </c>
      <c r="M345" s="5">
        <f>IFERROR(VLOOKUP(Tabla1[[#This Row],[FECHA]],'RECAUDOS DE COMPARENDOS'!A:D,4,FALSE),0)</f>
        <v>0</v>
      </c>
      <c r="N345" s="9">
        <f>IFERROR(VLOOKUP(Tabla1[[#This Row],[FECHA]],'RECAUDOS DE COMPARENDOS'!A:D,3,FALSE),0)</f>
        <v>0</v>
      </c>
      <c r="O345" s="5">
        <f>IFERROR(VLOOKUP(Tabla1[[#This Row],[FECHA]],'RECAUDOS DE RESOLUCIONES'!A:D,4,FALSE),0)</f>
        <v>0</v>
      </c>
      <c r="P345" s="9">
        <f>IFERROR(VLOOKUP(Tabla1[[#This Row],[FECHA]],'RECAUDOS DE RESOLUCIONES'!A:D,3,FALSE),0)</f>
        <v>0</v>
      </c>
      <c r="Q34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345" s="9">
        <f>Tabla1[V. COMPARENDOS]-(Tabla1[V. EXONERACIONES]+Tabla1[[#This Row],[V. SIMIT CON RESOLUCION]]+Tabla1[[#This Row],[V. SIMIT SIN RESOLUCION]]+Tabla1[[#This Row],[V. RECAUDOS COMPARENDOS]]+Tabla1[[#This Row],[V. RECAUDOS RESOLUCIONES]])</f>
        <v>498015</v>
      </c>
      <c r="S345" s="11">
        <f>IFERROR(VLOOKUP(Tabla1[[#This Row],[FECHA]],'RECAUDOS LOCALES'!A:D,4,FALSE),0)</f>
        <v>0</v>
      </c>
      <c r="T345" s="9">
        <f>IFERROR(VLOOKUP(Tabla1[[#This Row],[FECHA]],'RECAUDOS LOCALES'!A:D,3,FALSE),0)</f>
        <v>0</v>
      </c>
      <c r="U345" s="11">
        <f>IFERROR(VLOOKUP(Tabla1[[#This Row],[FECHA]],'RECAUDOS EXTERNOS'!A:D,4,FALSE),0)</f>
        <v>0</v>
      </c>
      <c r="V345" s="9">
        <f>IFERROR(VLOOKUP(Tabla1[[#This Row],[FECHA]],'RECAUDOS EXTERNOS'!A:D,3,FALSE),0)</f>
        <v>0</v>
      </c>
    </row>
    <row r="346" spans="1:22" x14ac:dyDescent="0.25">
      <c r="A346" s="1">
        <v>37905</v>
      </c>
      <c r="B346" s="3" t="s">
        <v>5</v>
      </c>
      <c r="C346" s="2">
        <v>37895</v>
      </c>
      <c r="D346" s="5">
        <f>YEAR(Tabla1[[#This Row],[FECHA]])</f>
        <v>2003</v>
      </c>
      <c r="E346" s="5">
        <f>IFERROR(VLOOKUP(Tabla1[[#This Row],[FECHA]],'COMPARENDOS TOTALES'!A:D,4,FALSE),0)</f>
        <v>10</v>
      </c>
      <c r="F346" s="9">
        <f>IFERROR(VLOOKUP(Tabla1[[#This Row],[FECHA]],'COMPARENDOS TOTALES'!A:D,3,FALSE),0)</f>
        <v>1582581</v>
      </c>
      <c r="G346" s="5">
        <f>IFERROR(VLOOKUP(Tabla1[[#This Row],[FECHA]],EXONERACIONES!A:D,4,FALSE),0)</f>
        <v>7</v>
      </c>
      <c r="H346" s="9">
        <f>IFERROR(VLOOKUP(Tabla1[[#This Row],[FECHA]],EXONERACIONES!A:D,3,FALSE),0)</f>
        <v>1084566</v>
      </c>
      <c r="I346" s="5">
        <f>IFERROR(VLOOKUP(Tabla1[[#This Row],[FECHA]],'SIMIT CON RES'!A:D,4,FALSE),0)</f>
        <v>0</v>
      </c>
      <c r="J346" s="9">
        <f>IFERROR(VLOOKUP(Tabla1[[#This Row],[FECHA]],'SIMIT CON RES'!A:D,3,FALSE),0)</f>
        <v>0</v>
      </c>
      <c r="K346">
        <f>IFERROR(VLOOKUP(Tabla1[[#This Row],[FECHA]],'SIMIT SIN RES'!A:D,4,FALSE),0)</f>
        <v>0</v>
      </c>
      <c r="L346" s="9">
        <f>IFERROR(VLOOKUP(Tabla1[[#This Row],[FECHA]],'SIMIT SIN RES'!A:D,3,FALSE),0)</f>
        <v>0</v>
      </c>
      <c r="M346" s="5">
        <f>IFERROR(VLOOKUP(Tabla1[[#This Row],[FECHA]],'RECAUDOS DE COMPARENDOS'!A:D,4,FALSE),0)</f>
        <v>0</v>
      </c>
      <c r="N346" s="9">
        <f>IFERROR(VLOOKUP(Tabla1[[#This Row],[FECHA]],'RECAUDOS DE COMPARENDOS'!A:D,3,FALSE),0)</f>
        <v>0</v>
      </c>
      <c r="O346" s="5">
        <f>IFERROR(VLOOKUP(Tabla1[[#This Row],[FECHA]],'RECAUDOS DE RESOLUCIONES'!A:D,4,FALSE),0)</f>
        <v>0</v>
      </c>
      <c r="P346" s="9">
        <f>IFERROR(VLOOKUP(Tabla1[[#This Row],[FECHA]],'RECAUDOS DE RESOLUCIONES'!A:D,3,FALSE),0)</f>
        <v>0</v>
      </c>
      <c r="Q34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346" s="9">
        <f>Tabla1[V. COMPARENDOS]-(Tabla1[V. EXONERACIONES]+Tabla1[[#This Row],[V. SIMIT CON RESOLUCION]]+Tabla1[[#This Row],[V. SIMIT SIN RESOLUCION]]+Tabla1[[#This Row],[V. RECAUDOS COMPARENDOS]]+Tabla1[[#This Row],[V. RECAUDOS RESOLUCIONES]])</f>
        <v>498015</v>
      </c>
      <c r="S346" s="11">
        <f>IFERROR(VLOOKUP(Tabla1[[#This Row],[FECHA]],'RECAUDOS LOCALES'!A:D,4,FALSE),0)</f>
        <v>0</v>
      </c>
      <c r="T346" s="9">
        <f>IFERROR(VLOOKUP(Tabla1[[#This Row],[FECHA]],'RECAUDOS LOCALES'!A:D,3,FALSE),0)</f>
        <v>0</v>
      </c>
      <c r="U346" s="11">
        <f>IFERROR(VLOOKUP(Tabla1[[#This Row],[FECHA]],'RECAUDOS EXTERNOS'!A:D,4,FALSE),0)</f>
        <v>0</v>
      </c>
      <c r="V346" s="9">
        <f>IFERROR(VLOOKUP(Tabla1[[#This Row],[FECHA]],'RECAUDOS EXTERNOS'!A:D,3,FALSE),0)</f>
        <v>0</v>
      </c>
    </row>
    <row r="347" spans="1:22" x14ac:dyDescent="0.25">
      <c r="A347" s="1">
        <v>37906</v>
      </c>
      <c r="B347" s="3" t="s">
        <v>4</v>
      </c>
      <c r="C347" s="2">
        <v>37895</v>
      </c>
      <c r="D347" s="5">
        <f>YEAR(Tabla1[[#This Row],[FECHA]])</f>
        <v>2003</v>
      </c>
      <c r="E347" s="5">
        <f>IFERROR(VLOOKUP(Tabla1[[#This Row],[FECHA]],'COMPARENDOS TOTALES'!A:D,4,FALSE),0)</f>
        <v>6</v>
      </c>
      <c r="F347" s="9">
        <f>IFERROR(VLOOKUP(Tabla1[[#This Row],[FECHA]],'COMPARENDOS TOTALES'!A:D,3,FALSE),0)</f>
        <v>996030</v>
      </c>
      <c r="G347" s="5">
        <f>IFERROR(VLOOKUP(Tabla1[[#This Row],[FECHA]],EXONERACIONES!A:D,4,FALSE),0)</f>
        <v>6</v>
      </c>
      <c r="H347" s="9">
        <f>IFERROR(VLOOKUP(Tabla1[[#This Row],[FECHA]],EXONERACIONES!A:D,3,FALSE),0)</f>
        <v>996030</v>
      </c>
      <c r="I347" s="5">
        <f>IFERROR(VLOOKUP(Tabla1[[#This Row],[FECHA]],'SIMIT CON RES'!A:D,4,FALSE),0)</f>
        <v>0</v>
      </c>
      <c r="J347" s="9">
        <f>IFERROR(VLOOKUP(Tabla1[[#This Row],[FECHA]],'SIMIT CON RES'!A:D,3,FALSE),0)</f>
        <v>0</v>
      </c>
      <c r="K347">
        <f>IFERROR(VLOOKUP(Tabla1[[#This Row],[FECHA]],'SIMIT SIN RES'!A:D,4,FALSE),0)</f>
        <v>0</v>
      </c>
      <c r="L347" s="9">
        <f>IFERROR(VLOOKUP(Tabla1[[#This Row],[FECHA]],'SIMIT SIN RES'!A:D,3,FALSE),0)</f>
        <v>0</v>
      </c>
      <c r="M347" s="5">
        <f>IFERROR(VLOOKUP(Tabla1[[#This Row],[FECHA]],'RECAUDOS DE COMPARENDOS'!A:D,4,FALSE),0)</f>
        <v>0</v>
      </c>
      <c r="N347" s="9">
        <f>IFERROR(VLOOKUP(Tabla1[[#This Row],[FECHA]],'RECAUDOS DE COMPARENDOS'!A:D,3,FALSE),0)</f>
        <v>0</v>
      </c>
      <c r="O347" s="5">
        <f>IFERROR(VLOOKUP(Tabla1[[#This Row],[FECHA]],'RECAUDOS DE RESOLUCIONES'!A:D,4,FALSE),0)</f>
        <v>0</v>
      </c>
      <c r="P347" s="9">
        <f>IFERROR(VLOOKUP(Tabla1[[#This Row],[FECHA]],'RECAUDOS DE RESOLUCIONES'!A:D,3,FALSE),0)</f>
        <v>0</v>
      </c>
      <c r="Q34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4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47" s="11">
        <f>IFERROR(VLOOKUP(Tabla1[[#This Row],[FECHA]],'RECAUDOS LOCALES'!A:D,4,FALSE),0)</f>
        <v>0</v>
      </c>
      <c r="T347" s="9">
        <f>IFERROR(VLOOKUP(Tabla1[[#This Row],[FECHA]],'RECAUDOS LOCALES'!A:D,3,FALSE),0)</f>
        <v>0</v>
      </c>
      <c r="U347" s="11">
        <f>IFERROR(VLOOKUP(Tabla1[[#This Row],[FECHA]],'RECAUDOS EXTERNOS'!A:D,4,FALSE),0)</f>
        <v>0</v>
      </c>
      <c r="V347" s="9">
        <f>IFERROR(VLOOKUP(Tabla1[[#This Row],[FECHA]],'RECAUDOS EXTERNOS'!A:D,3,FALSE),0)</f>
        <v>0</v>
      </c>
    </row>
    <row r="348" spans="1:22" x14ac:dyDescent="0.25">
      <c r="A348" s="1">
        <v>37907</v>
      </c>
      <c r="B348" s="3" t="s">
        <v>1</v>
      </c>
      <c r="C348" s="2">
        <v>37895</v>
      </c>
      <c r="D348" s="5">
        <f>YEAR(Tabla1[[#This Row],[FECHA]])</f>
        <v>2003</v>
      </c>
      <c r="E348" s="5">
        <f>IFERROR(VLOOKUP(Tabla1[[#This Row],[FECHA]],'COMPARENDOS TOTALES'!A:D,4,FALSE),0)</f>
        <v>6</v>
      </c>
      <c r="F348" s="9">
        <f>IFERROR(VLOOKUP(Tabla1[[#This Row],[FECHA]],'COMPARENDOS TOTALES'!A:D,3,FALSE),0)</f>
        <v>1162035</v>
      </c>
      <c r="G348" s="5">
        <f>IFERROR(VLOOKUP(Tabla1[[#This Row],[FECHA]],EXONERACIONES!A:D,4,FALSE),0)</f>
        <v>5</v>
      </c>
      <c r="H348" s="9">
        <f>IFERROR(VLOOKUP(Tabla1[[#This Row],[FECHA]],EXONERACIONES!A:D,3,FALSE),0)</f>
        <v>996030</v>
      </c>
      <c r="I348" s="5">
        <f>IFERROR(VLOOKUP(Tabla1[[#This Row],[FECHA]],'SIMIT CON RES'!A:D,4,FALSE),0)</f>
        <v>0</v>
      </c>
      <c r="J348" s="9">
        <f>IFERROR(VLOOKUP(Tabla1[[#This Row],[FECHA]],'SIMIT CON RES'!A:D,3,FALSE),0)</f>
        <v>0</v>
      </c>
      <c r="K348">
        <f>IFERROR(VLOOKUP(Tabla1[[#This Row],[FECHA]],'SIMIT SIN RES'!A:D,4,FALSE),0)</f>
        <v>0</v>
      </c>
      <c r="L348" s="9">
        <f>IFERROR(VLOOKUP(Tabla1[[#This Row],[FECHA]],'SIMIT SIN RES'!A:D,3,FALSE),0)</f>
        <v>0</v>
      </c>
      <c r="M348" s="5">
        <f>IFERROR(VLOOKUP(Tabla1[[#This Row],[FECHA]],'RECAUDOS DE COMPARENDOS'!A:D,4,FALSE),0)</f>
        <v>0</v>
      </c>
      <c r="N348" s="9">
        <f>IFERROR(VLOOKUP(Tabla1[[#This Row],[FECHA]],'RECAUDOS DE COMPARENDOS'!A:D,3,FALSE),0)</f>
        <v>0</v>
      </c>
      <c r="O348" s="5">
        <f>IFERROR(VLOOKUP(Tabla1[[#This Row],[FECHA]],'RECAUDOS DE RESOLUCIONES'!A:D,4,FALSE),0)</f>
        <v>0</v>
      </c>
      <c r="P348" s="9">
        <f>IFERROR(VLOOKUP(Tabla1[[#This Row],[FECHA]],'RECAUDOS DE RESOLUCIONES'!A:D,3,FALSE),0)</f>
        <v>0</v>
      </c>
      <c r="Q34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48" s="9">
        <f>Tabla1[V. COMPARENDOS]-(Tabla1[V. EXONERACIONES]+Tabla1[[#This Row],[V. SIMIT CON RESOLUCION]]+Tabla1[[#This Row],[V. SIMIT SIN RESOLUCION]]+Tabla1[[#This Row],[V. RECAUDOS COMPARENDOS]]+Tabla1[[#This Row],[V. RECAUDOS RESOLUCIONES]])</f>
        <v>166005</v>
      </c>
      <c r="S348" s="11">
        <f>IFERROR(VLOOKUP(Tabla1[[#This Row],[FECHA]],'RECAUDOS LOCALES'!A:D,4,FALSE),0)</f>
        <v>0</v>
      </c>
      <c r="T348" s="9">
        <f>IFERROR(VLOOKUP(Tabla1[[#This Row],[FECHA]],'RECAUDOS LOCALES'!A:D,3,FALSE),0)</f>
        <v>0</v>
      </c>
      <c r="U348" s="11">
        <f>IFERROR(VLOOKUP(Tabla1[[#This Row],[FECHA]],'RECAUDOS EXTERNOS'!A:D,4,FALSE),0)</f>
        <v>0</v>
      </c>
      <c r="V348" s="9">
        <f>IFERROR(VLOOKUP(Tabla1[[#This Row],[FECHA]],'RECAUDOS EXTERNOS'!A:D,3,FALSE),0)</f>
        <v>0</v>
      </c>
    </row>
    <row r="349" spans="1:22" x14ac:dyDescent="0.25">
      <c r="A349" s="1">
        <v>37908</v>
      </c>
      <c r="B349" s="3" t="s">
        <v>2</v>
      </c>
      <c r="C349" s="2">
        <v>37895</v>
      </c>
      <c r="D349" s="5">
        <f>YEAR(Tabla1[[#This Row],[FECHA]])</f>
        <v>2003</v>
      </c>
      <c r="E349" s="5">
        <f>IFERROR(VLOOKUP(Tabla1[[#This Row],[FECHA]],'COMPARENDOS TOTALES'!A:D,4,FALSE),0)</f>
        <v>5</v>
      </c>
      <c r="F349" s="9">
        <f>IFERROR(VLOOKUP(Tabla1[[#This Row],[FECHA]],'COMPARENDOS TOTALES'!A:D,3,FALSE),0)</f>
        <v>752556</v>
      </c>
      <c r="G349" s="5">
        <f>IFERROR(VLOOKUP(Tabla1[[#This Row],[FECHA]],EXONERACIONES!A:D,4,FALSE),0)</f>
        <v>3</v>
      </c>
      <c r="H349" s="9">
        <f>IFERROR(VLOOKUP(Tabla1[[#This Row],[FECHA]],EXONERACIONES!A:D,3,FALSE),0)</f>
        <v>498015</v>
      </c>
      <c r="I349" s="5">
        <f>IFERROR(VLOOKUP(Tabla1[[#This Row],[FECHA]],'SIMIT CON RES'!A:D,4,FALSE),0)</f>
        <v>0</v>
      </c>
      <c r="J349" s="9">
        <f>IFERROR(VLOOKUP(Tabla1[[#This Row],[FECHA]],'SIMIT CON RES'!A:D,3,FALSE),0)</f>
        <v>0</v>
      </c>
      <c r="K349">
        <f>IFERROR(VLOOKUP(Tabla1[[#This Row],[FECHA]],'SIMIT SIN RES'!A:D,4,FALSE),0)</f>
        <v>0</v>
      </c>
      <c r="L349" s="9">
        <f>IFERROR(VLOOKUP(Tabla1[[#This Row],[FECHA]],'SIMIT SIN RES'!A:D,3,FALSE),0)</f>
        <v>0</v>
      </c>
      <c r="M349" s="5">
        <f>IFERROR(VLOOKUP(Tabla1[[#This Row],[FECHA]],'RECAUDOS DE COMPARENDOS'!A:D,4,FALSE),0)</f>
        <v>1</v>
      </c>
      <c r="N349" s="9">
        <f>IFERROR(VLOOKUP(Tabla1[[#This Row],[FECHA]],'RECAUDOS DE COMPARENDOS'!A:D,3,FALSE),0)</f>
        <v>88536</v>
      </c>
      <c r="O349" s="5">
        <f>IFERROR(VLOOKUP(Tabla1[[#This Row],[FECHA]],'RECAUDOS DE RESOLUCIONES'!A:D,4,FALSE),0)</f>
        <v>0</v>
      </c>
      <c r="P349" s="9">
        <f>IFERROR(VLOOKUP(Tabla1[[#This Row],[FECHA]],'RECAUDOS DE RESOLUCIONES'!A:D,3,FALSE),0)</f>
        <v>0</v>
      </c>
      <c r="Q34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49" s="9">
        <f>Tabla1[V. COMPARENDOS]-(Tabla1[V. EXONERACIONES]+Tabla1[[#This Row],[V. SIMIT CON RESOLUCION]]+Tabla1[[#This Row],[V. SIMIT SIN RESOLUCION]]+Tabla1[[#This Row],[V. RECAUDOS COMPARENDOS]]+Tabla1[[#This Row],[V. RECAUDOS RESOLUCIONES]])</f>
        <v>166005</v>
      </c>
      <c r="S349" s="11">
        <f>IFERROR(VLOOKUP(Tabla1[[#This Row],[FECHA]],'RECAUDOS LOCALES'!A:D,4,FALSE),0)</f>
        <v>0</v>
      </c>
      <c r="T349" s="9">
        <f>IFERROR(VLOOKUP(Tabla1[[#This Row],[FECHA]],'RECAUDOS LOCALES'!A:D,3,FALSE),0)</f>
        <v>0</v>
      </c>
      <c r="U349" s="11">
        <f>IFERROR(VLOOKUP(Tabla1[[#This Row],[FECHA]],'RECAUDOS EXTERNOS'!A:D,4,FALSE),0)</f>
        <v>0</v>
      </c>
      <c r="V349" s="9">
        <f>IFERROR(VLOOKUP(Tabla1[[#This Row],[FECHA]],'RECAUDOS EXTERNOS'!A:D,3,FALSE),0)</f>
        <v>0</v>
      </c>
    </row>
    <row r="350" spans="1:22" x14ac:dyDescent="0.25">
      <c r="A350" s="1">
        <v>37909</v>
      </c>
      <c r="B350" s="3" t="s">
        <v>3</v>
      </c>
      <c r="C350" s="2">
        <v>37895</v>
      </c>
      <c r="D350" s="5">
        <f>YEAR(Tabla1[[#This Row],[FECHA]])</f>
        <v>2003</v>
      </c>
      <c r="E350" s="5">
        <f>IFERROR(VLOOKUP(Tabla1[[#This Row],[FECHA]],'COMPARENDOS TOTALES'!A:D,4,FALSE),0)</f>
        <v>2</v>
      </c>
      <c r="F350" s="9">
        <f>IFERROR(VLOOKUP(Tabla1[[#This Row],[FECHA]],'COMPARENDOS TOTALES'!A:D,3,FALSE),0)</f>
        <v>332010</v>
      </c>
      <c r="G350" s="5">
        <f>IFERROR(VLOOKUP(Tabla1[[#This Row],[FECHA]],EXONERACIONES!A:D,4,FALSE),0)</f>
        <v>2</v>
      </c>
      <c r="H350" s="9">
        <f>IFERROR(VLOOKUP(Tabla1[[#This Row],[FECHA]],EXONERACIONES!A:D,3,FALSE),0)</f>
        <v>332010</v>
      </c>
      <c r="I350" s="5">
        <f>IFERROR(VLOOKUP(Tabla1[[#This Row],[FECHA]],'SIMIT CON RES'!A:D,4,FALSE),0)</f>
        <v>0</v>
      </c>
      <c r="J350" s="9">
        <f>IFERROR(VLOOKUP(Tabla1[[#This Row],[FECHA]],'SIMIT CON RES'!A:D,3,FALSE),0)</f>
        <v>0</v>
      </c>
      <c r="K350">
        <f>IFERROR(VLOOKUP(Tabla1[[#This Row],[FECHA]],'SIMIT SIN RES'!A:D,4,FALSE),0)</f>
        <v>0</v>
      </c>
      <c r="L350" s="9">
        <f>IFERROR(VLOOKUP(Tabla1[[#This Row],[FECHA]],'SIMIT SIN RES'!A:D,3,FALSE),0)</f>
        <v>0</v>
      </c>
      <c r="M350" s="5">
        <f>IFERROR(VLOOKUP(Tabla1[[#This Row],[FECHA]],'RECAUDOS DE COMPARENDOS'!A:D,4,FALSE),0)</f>
        <v>0</v>
      </c>
      <c r="N350" s="9">
        <f>IFERROR(VLOOKUP(Tabla1[[#This Row],[FECHA]],'RECAUDOS DE COMPARENDOS'!A:D,3,FALSE),0)</f>
        <v>0</v>
      </c>
      <c r="O350" s="5">
        <f>IFERROR(VLOOKUP(Tabla1[[#This Row],[FECHA]],'RECAUDOS DE RESOLUCIONES'!A:D,4,FALSE),0)</f>
        <v>0</v>
      </c>
      <c r="P350" s="9">
        <f>IFERROR(VLOOKUP(Tabla1[[#This Row],[FECHA]],'RECAUDOS DE RESOLUCIONES'!A:D,3,FALSE),0)</f>
        <v>0</v>
      </c>
      <c r="Q35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5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50" s="11">
        <f>IFERROR(VLOOKUP(Tabla1[[#This Row],[FECHA]],'RECAUDOS LOCALES'!A:D,4,FALSE),0)</f>
        <v>0</v>
      </c>
      <c r="T350" s="9">
        <f>IFERROR(VLOOKUP(Tabla1[[#This Row],[FECHA]],'RECAUDOS LOCALES'!A:D,3,FALSE),0)</f>
        <v>0</v>
      </c>
      <c r="U350" s="11">
        <f>IFERROR(VLOOKUP(Tabla1[[#This Row],[FECHA]],'RECAUDOS EXTERNOS'!A:D,4,FALSE),0)</f>
        <v>0</v>
      </c>
      <c r="V350" s="9">
        <f>IFERROR(VLOOKUP(Tabla1[[#This Row],[FECHA]],'RECAUDOS EXTERNOS'!A:D,3,FALSE),0)</f>
        <v>0</v>
      </c>
    </row>
    <row r="351" spans="1:22" x14ac:dyDescent="0.25">
      <c r="A351" s="1">
        <v>37910</v>
      </c>
      <c r="B351" s="3" t="s">
        <v>6</v>
      </c>
      <c r="C351" s="2">
        <v>37895</v>
      </c>
      <c r="D351" s="5">
        <f>YEAR(Tabla1[[#This Row],[FECHA]])</f>
        <v>2003</v>
      </c>
      <c r="E351" s="5">
        <f>IFERROR(VLOOKUP(Tabla1[[#This Row],[FECHA]],'COMPARENDOS TOTALES'!A:D,4,FALSE),0)</f>
        <v>7</v>
      </c>
      <c r="F351" s="9">
        <f>IFERROR(VLOOKUP(Tabla1[[#This Row],[FECHA]],'COMPARENDOS TOTALES'!A:D,3,FALSE),0)</f>
        <v>1084566</v>
      </c>
      <c r="G351" s="5">
        <f>IFERROR(VLOOKUP(Tabla1[[#This Row],[FECHA]],EXONERACIONES!A:D,4,FALSE),0)</f>
        <v>3</v>
      </c>
      <c r="H351" s="9">
        <f>IFERROR(VLOOKUP(Tabla1[[#This Row],[FECHA]],EXONERACIONES!A:D,3,FALSE),0)</f>
        <v>498015</v>
      </c>
      <c r="I351" s="5">
        <f>IFERROR(VLOOKUP(Tabla1[[#This Row],[FECHA]],'SIMIT CON RES'!A:D,4,FALSE),0)</f>
        <v>0</v>
      </c>
      <c r="J351" s="9">
        <f>IFERROR(VLOOKUP(Tabla1[[#This Row],[FECHA]],'SIMIT CON RES'!A:D,3,FALSE),0)</f>
        <v>0</v>
      </c>
      <c r="K351">
        <f>IFERROR(VLOOKUP(Tabla1[[#This Row],[FECHA]],'SIMIT SIN RES'!A:D,4,FALSE),0)</f>
        <v>0</v>
      </c>
      <c r="L351" s="9">
        <f>IFERROR(VLOOKUP(Tabla1[[#This Row],[FECHA]],'SIMIT SIN RES'!A:D,3,FALSE),0)</f>
        <v>0</v>
      </c>
      <c r="M351" s="5">
        <f>IFERROR(VLOOKUP(Tabla1[[#This Row],[FECHA]],'RECAUDOS DE COMPARENDOS'!A:D,4,FALSE),0)</f>
        <v>1</v>
      </c>
      <c r="N351" s="9">
        <f>IFERROR(VLOOKUP(Tabla1[[#This Row],[FECHA]],'RECAUDOS DE COMPARENDOS'!A:D,3,FALSE),0)</f>
        <v>166005</v>
      </c>
      <c r="O351" s="5">
        <f>IFERROR(VLOOKUP(Tabla1[[#This Row],[FECHA]],'RECAUDOS DE RESOLUCIONES'!A:D,4,FALSE),0)</f>
        <v>0</v>
      </c>
      <c r="P351" s="9">
        <f>IFERROR(VLOOKUP(Tabla1[[#This Row],[FECHA]],'RECAUDOS DE RESOLUCIONES'!A:D,3,FALSE),0)</f>
        <v>0</v>
      </c>
      <c r="Q35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351" s="9">
        <f>Tabla1[V. COMPARENDOS]-(Tabla1[V. EXONERACIONES]+Tabla1[[#This Row],[V. SIMIT CON RESOLUCION]]+Tabla1[[#This Row],[V. SIMIT SIN RESOLUCION]]+Tabla1[[#This Row],[V. RECAUDOS COMPARENDOS]]+Tabla1[[#This Row],[V. RECAUDOS RESOLUCIONES]])</f>
        <v>420546</v>
      </c>
      <c r="S351" s="11">
        <f>IFERROR(VLOOKUP(Tabla1[[#This Row],[FECHA]],'RECAUDOS LOCALES'!A:D,4,FALSE),0)</f>
        <v>1</v>
      </c>
      <c r="T351" s="9">
        <f>IFERROR(VLOOKUP(Tabla1[[#This Row],[FECHA]],'RECAUDOS LOCALES'!A:D,3,FALSE),0)</f>
        <v>167000</v>
      </c>
      <c r="U351" s="11">
        <f>IFERROR(VLOOKUP(Tabla1[[#This Row],[FECHA]],'RECAUDOS EXTERNOS'!A:D,4,FALSE),0)</f>
        <v>0</v>
      </c>
      <c r="V351" s="9">
        <f>IFERROR(VLOOKUP(Tabla1[[#This Row],[FECHA]],'RECAUDOS EXTERNOS'!A:D,3,FALSE),0)</f>
        <v>0</v>
      </c>
    </row>
    <row r="352" spans="1:22" x14ac:dyDescent="0.25">
      <c r="A352" s="1">
        <v>37911</v>
      </c>
      <c r="B352" s="3" t="s">
        <v>0</v>
      </c>
      <c r="C352" s="2">
        <v>37895</v>
      </c>
      <c r="D352" s="5">
        <f>YEAR(Tabla1[[#This Row],[FECHA]])</f>
        <v>2003</v>
      </c>
      <c r="E352" s="5">
        <f>IFERROR(VLOOKUP(Tabla1[[#This Row],[FECHA]],'COMPARENDOS TOTALES'!A:D,4,FALSE),0)</f>
        <v>6</v>
      </c>
      <c r="F352" s="9">
        <f>IFERROR(VLOOKUP(Tabla1[[#This Row],[FECHA]],'COMPARENDOS TOTALES'!A:D,3,FALSE),0)</f>
        <v>1007097</v>
      </c>
      <c r="G352" s="5">
        <f>IFERROR(VLOOKUP(Tabla1[[#This Row],[FECHA]],EXONERACIONES!A:D,4,FALSE),0)</f>
        <v>5</v>
      </c>
      <c r="H352" s="9">
        <f>IFERROR(VLOOKUP(Tabla1[[#This Row],[FECHA]],EXONERACIONES!A:D,3,FALSE),0)</f>
        <v>841092</v>
      </c>
      <c r="I352" s="5">
        <f>IFERROR(VLOOKUP(Tabla1[[#This Row],[FECHA]],'SIMIT CON RES'!A:D,4,FALSE),0)</f>
        <v>0</v>
      </c>
      <c r="J352" s="9">
        <f>IFERROR(VLOOKUP(Tabla1[[#This Row],[FECHA]],'SIMIT CON RES'!A:D,3,FALSE),0)</f>
        <v>0</v>
      </c>
      <c r="K352">
        <f>IFERROR(VLOOKUP(Tabla1[[#This Row],[FECHA]],'SIMIT SIN RES'!A:D,4,FALSE),0)</f>
        <v>0</v>
      </c>
      <c r="L352" s="9">
        <f>IFERROR(VLOOKUP(Tabla1[[#This Row],[FECHA]],'SIMIT SIN RES'!A:D,3,FALSE),0)</f>
        <v>0</v>
      </c>
      <c r="M352" s="5">
        <f>IFERROR(VLOOKUP(Tabla1[[#This Row],[FECHA]],'RECAUDOS DE COMPARENDOS'!A:D,4,FALSE),0)</f>
        <v>0</v>
      </c>
      <c r="N352" s="9">
        <f>IFERROR(VLOOKUP(Tabla1[[#This Row],[FECHA]],'RECAUDOS DE COMPARENDOS'!A:D,3,FALSE),0)</f>
        <v>0</v>
      </c>
      <c r="O352" s="5">
        <f>IFERROR(VLOOKUP(Tabla1[[#This Row],[FECHA]],'RECAUDOS DE RESOLUCIONES'!A:D,4,FALSE),0)</f>
        <v>0</v>
      </c>
      <c r="P352" s="9">
        <f>IFERROR(VLOOKUP(Tabla1[[#This Row],[FECHA]],'RECAUDOS DE RESOLUCIONES'!A:D,3,FALSE),0)</f>
        <v>0</v>
      </c>
      <c r="Q35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52" s="9">
        <f>Tabla1[V. COMPARENDOS]-(Tabla1[V. EXONERACIONES]+Tabla1[[#This Row],[V. SIMIT CON RESOLUCION]]+Tabla1[[#This Row],[V. SIMIT SIN RESOLUCION]]+Tabla1[[#This Row],[V. RECAUDOS COMPARENDOS]]+Tabla1[[#This Row],[V. RECAUDOS RESOLUCIONES]])</f>
        <v>166005</v>
      </c>
      <c r="S352" s="11">
        <f>IFERROR(VLOOKUP(Tabla1[[#This Row],[FECHA]],'RECAUDOS LOCALES'!A:D,4,FALSE),0)</f>
        <v>1</v>
      </c>
      <c r="T352" s="9">
        <f>IFERROR(VLOOKUP(Tabla1[[#This Row],[FECHA]],'RECAUDOS LOCALES'!A:D,3,FALSE),0)</f>
        <v>84000</v>
      </c>
      <c r="U352" s="11">
        <f>IFERROR(VLOOKUP(Tabla1[[#This Row],[FECHA]],'RECAUDOS EXTERNOS'!A:D,4,FALSE),0)</f>
        <v>0</v>
      </c>
      <c r="V352" s="9">
        <f>IFERROR(VLOOKUP(Tabla1[[#This Row],[FECHA]],'RECAUDOS EXTERNOS'!A:D,3,FALSE),0)</f>
        <v>0</v>
      </c>
    </row>
    <row r="353" spans="1:22" x14ac:dyDescent="0.25">
      <c r="A353" s="1">
        <v>37912</v>
      </c>
      <c r="B353" s="3" t="s">
        <v>5</v>
      </c>
      <c r="C353" s="2">
        <v>37895</v>
      </c>
      <c r="D353" s="5">
        <f>YEAR(Tabla1[[#This Row],[FECHA]])</f>
        <v>2003</v>
      </c>
      <c r="E353" s="5">
        <f>IFERROR(VLOOKUP(Tabla1[[#This Row],[FECHA]],'COMPARENDOS TOTALES'!A:D,4,FALSE),0)</f>
        <v>0</v>
      </c>
      <c r="F353" s="9">
        <f>IFERROR(VLOOKUP(Tabla1[[#This Row],[FECHA]],'COMPARENDOS TOTALES'!A:D,3,FALSE),0)</f>
        <v>0</v>
      </c>
      <c r="G353" s="5">
        <f>IFERROR(VLOOKUP(Tabla1[[#This Row],[FECHA]],EXONERACIONES!A:D,4,FALSE),0)</f>
        <v>0</v>
      </c>
      <c r="H353" s="9">
        <f>IFERROR(VLOOKUP(Tabla1[[#This Row],[FECHA]],EXONERACIONES!A:D,3,FALSE),0)</f>
        <v>0</v>
      </c>
      <c r="I353" s="5">
        <f>IFERROR(VLOOKUP(Tabla1[[#This Row],[FECHA]],'SIMIT CON RES'!A:D,4,FALSE),0)</f>
        <v>0</v>
      </c>
      <c r="J353" s="9">
        <f>IFERROR(VLOOKUP(Tabla1[[#This Row],[FECHA]],'SIMIT CON RES'!A:D,3,FALSE),0)</f>
        <v>0</v>
      </c>
      <c r="K353">
        <f>IFERROR(VLOOKUP(Tabla1[[#This Row],[FECHA]],'SIMIT SIN RES'!A:D,4,FALSE),0)</f>
        <v>0</v>
      </c>
      <c r="L353" s="9">
        <f>IFERROR(VLOOKUP(Tabla1[[#This Row],[FECHA]],'SIMIT SIN RES'!A:D,3,FALSE),0)</f>
        <v>0</v>
      </c>
      <c r="M353" s="5">
        <f>IFERROR(VLOOKUP(Tabla1[[#This Row],[FECHA]],'RECAUDOS DE COMPARENDOS'!A:D,4,FALSE),0)</f>
        <v>0</v>
      </c>
      <c r="N353" s="9">
        <f>IFERROR(VLOOKUP(Tabla1[[#This Row],[FECHA]],'RECAUDOS DE COMPARENDOS'!A:D,3,FALSE),0)</f>
        <v>0</v>
      </c>
      <c r="O353" s="5">
        <f>IFERROR(VLOOKUP(Tabla1[[#This Row],[FECHA]],'RECAUDOS DE RESOLUCIONES'!A:D,4,FALSE),0)</f>
        <v>0</v>
      </c>
      <c r="P353" s="9">
        <f>IFERROR(VLOOKUP(Tabla1[[#This Row],[FECHA]],'RECAUDOS DE RESOLUCIONES'!A:D,3,FALSE),0)</f>
        <v>0</v>
      </c>
      <c r="Q35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5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53" s="11">
        <f>IFERROR(VLOOKUP(Tabla1[[#This Row],[FECHA]],'RECAUDOS LOCALES'!A:D,4,FALSE),0)</f>
        <v>0</v>
      </c>
      <c r="T353" s="9">
        <f>IFERROR(VLOOKUP(Tabla1[[#This Row],[FECHA]],'RECAUDOS LOCALES'!A:D,3,FALSE),0)</f>
        <v>0</v>
      </c>
      <c r="U353" s="11">
        <f>IFERROR(VLOOKUP(Tabla1[[#This Row],[FECHA]],'RECAUDOS EXTERNOS'!A:D,4,FALSE),0)</f>
        <v>0</v>
      </c>
      <c r="V353" s="9">
        <f>IFERROR(VLOOKUP(Tabla1[[#This Row],[FECHA]],'RECAUDOS EXTERNOS'!A:D,3,FALSE),0)</f>
        <v>0</v>
      </c>
    </row>
    <row r="354" spans="1:22" x14ac:dyDescent="0.25">
      <c r="A354" s="1">
        <v>37913</v>
      </c>
      <c r="B354" s="3" t="s">
        <v>4</v>
      </c>
      <c r="C354" s="2">
        <v>37895</v>
      </c>
      <c r="D354" s="5">
        <f>YEAR(Tabla1[[#This Row],[FECHA]])</f>
        <v>2003</v>
      </c>
      <c r="E354" s="5">
        <f>IFERROR(VLOOKUP(Tabla1[[#This Row],[FECHA]],'COMPARENDOS TOTALES'!A:D,4,FALSE),0)</f>
        <v>5</v>
      </c>
      <c r="F354" s="9">
        <f>IFERROR(VLOOKUP(Tabla1[[#This Row],[FECHA]],'COMPARENDOS TOTALES'!A:D,3,FALSE),0)</f>
        <v>830025</v>
      </c>
      <c r="G354" s="5">
        <f>IFERROR(VLOOKUP(Tabla1[[#This Row],[FECHA]],EXONERACIONES!A:D,4,FALSE),0)</f>
        <v>4</v>
      </c>
      <c r="H354" s="9">
        <f>IFERROR(VLOOKUP(Tabla1[[#This Row],[FECHA]],EXONERACIONES!A:D,3,FALSE),0)</f>
        <v>664020</v>
      </c>
      <c r="I354" s="5">
        <f>IFERROR(VLOOKUP(Tabla1[[#This Row],[FECHA]],'SIMIT CON RES'!A:D,4,FALSE),0)</f>
        <v>0</v>
      </c>
      <c r="J354" s="9">
        <f>IFERROR(VLOOKUP(Tabla1[[#This Row],[FECHA]],'SIMIT CON RES'!A:D,3,FALSE),0)</f>
        <v>0</v>
      </c>
      <c r="K354">
        <f>IFERROR(VLOOKUP(Tabla1[[#This Row],[FECHA]],'SIMIT SIN RES'!A:D,4,FALSE),0)</f>
        <v>0</v>
      </c>
      <c r="L354" s="9">
        <f>IFERROR(VLOOKUP(Tabla1[[#This Row],[FECHA]],'SIMIT SIN RES'!A:D,3,FALSE),0)</f>
        <v>0</v>
      </c>
      <c r="M354" s="5">
        <f>IFERROR(VLOOKUP(Tabla1[[#This Row],[FECHA]],'RECAUDOS DE COMPARENDOS'!A:D,4,FALSE),0)</f>
        <v>1</v>
      </c>
      <c r="N354" s="9">
        <f>IFERROR(VLOOKUP(Tabla1[[#This Row],[FECHA]],'RECAUDOS DE COMPARENDOS'!A:D,3,FALSE),0)</f>
        <v>166005</v>
      </c>
      <c r="O354" s="5">
        <f>IFERROR(VLOOKUP(Tabla1[[#This Row],[FECHA]],'RECAUDOS DE RESOLUCIONES'!A:D,4,FALSE),0)</f>
        <v>0</v>
      </c>
      <c r="P354" s="9">
        <f>IFERROR(VLOOKUP(Tabla1[[#This Row],[FECHA]],'RECAUDOS DE RESOLUCIONES'!A:D,3,FALSE),0)</f>
        <v>0</v>
      </c>
      <c r="Q35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5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54" s="11">
        <f>IFERROR(VLOOKUP(Tabla1[[#This Row],[FECHA]],'RECAUDOS LOCALES'!A:D,4,FALSE),0)</f>
        <v>0</v>
      </c>
      <c r="T354" s="9">
        <f>IFERROR(VLOOKUP(Tabla1[[#This Row],[FECHA]],'RECAUDOS LOCALES'!A:D,3,FALSE),0)</f>
        <v>0</v>
      </c>
      <c r="U354" s="11">
        <f>IFERROR(VLOOKUP(Tabla1[[#This Row],[FECHA]],'RECAUDOS EXTERNOS'!A:D,4,FALSE),0)</f>
        <v>0</v>
      </c>
      <c r="V354" s="9">
        <f>IFERROR(VLOOKUP(Tabla1[[#This Row],[FECHA]],'RECAUDOS EXTERNOS'!A:D,3,FALSE),0)</f>
        <v>0</v>
      </c>
    </row>
    <row r="355" spans="1:22" x14ac:dyDescent="0.25">
      <c r="A355" s="1">
        <v>37914</v>
      </c>
      <c r="B355" s="3" t="s">
        <v>1</v>
      </c>
      <c r="C355" s="2">
        <v>37895</v>
      </c>
      <c r="D355" s="5">
        <f>YEAR(Tabla1[[#This Row],[FECHA]])</f>
        <v>2003</v>
      </c>
      <c r="E355" s="5">
        <f>IFERROR(VLOOKUP(Tabla1[[#This Row],[FECHA]],'COMPARENDOS TOTALES'!A:D,4,FALSE),0)</f>
        <v>3</v>
      </c>
      <c r="F355" s="9">
        <f>IFERROR(VLOOKUP(Tabla1[[#This Row],[FECHA]],'COMPARENDOS TOTALES'!A:D,3,FALSE),0)</f>
        <v>420546</v>
      </c>
      <c r="G355" s="5">
        <f>IFERROR(VLOOKUP(Tabla1[[#This Row],[FECHA]],EXONERACIONES!A:D,4,FALSE),0)</f>
        <v>2</v>
      </c>
      <c r="H355" s="9">
        <f>IFERROR(VLOOKUP(Tabla1[[#This Row],[FECHA]],EXONERACIONES!A:D,3,FALSE),0)</f>
        <v>332010</v>
      </c>
      <c r="I355" s="5">
        <f>IFERROR(VLOOKUP(Tabla1[[#This Row],[FECHA]],'SIMIT CON RES'!A:D,4,FALSE),0)</f>
        <v>0</v>
      </c>
      <c r="J355" s="9">
        <f>IFERROR(VLOOKUP(Tabla1[[#This Row],[FECHA]],'SIMIT CON RES'!A:D,3,FALSE),0)</f>
        <v>0</v>
      </c>
      <c r="K355">
        <f>IFERROR(VLOOKUP(Tabla1[[#This Row],[FECHA]],'SIMIT SIN RES'!A:D,4,FALSE),0)</f>
        <v>0</v>
      </c>
      <c r="L355" s="9">
        <f>IFERROR(VLOOKUP(Tabla1[[#This Row],[FECHA]],'SIMIT SIN RES'!A:D,3,FALSE),0)</f>
        <v>0</v>
      </c>
      <c r="M355" s="5">
        <f>IFERROR(VLOOKUP(Tabla1[[#This Row],[FECHA]],'RECAUDOS DE COMPARENDOS'!A:D,4,FALSE),0)</f>
        <v>0</v>
      </c>
      <c r="N355" s="9">
        <f>IFERROR(VLOOKUP(Tabla1[[#This Row],[FECHA]],'RECAUDOS DE COMPARENDOS'!A:D,3,FALSE),0)</f>
        <v>0</v>
      </c>
      <c r="O355" s="5">
        <f>IFERROR(VLOOKUP(Tabla1[[#This Row],[FECHA]],'RECAUDOS DE RESOLUCIONES'!A:D,4,FALSE),0)</f>
        <v>0</v>
      </c>
      <c r="P355" s="9">
        <f>IFERROR(VLOOKUP(Tabla1[[#This Row],[FECHA]],'RECAUDOS DE RESOLUCIONES'!A:D,3,FALSE),0)</f>
        <v>0</v>
      </c>
      <c r="Q35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55" s="9">
        <f>Tabla1[V. COMPARENDOS]-(Tabla1[V. EXONERACIONES]+Tabla1[[#This Row],[V. SIMIT CON RESOLUCION]]+Tabla1[[#This Row],[V. SIMIT SIN RESOLUCION]]+Tabla1[[#This Row],[V. RECAUDOS COMPARENDOS]]+Tabla1[[#This Row],[V. RECAUDOS RESOLUCIONES]])</f>
        <v>88536</v>
      </c>
      <c r="S355" s="11">
        <f>IFERROR(VLOOKUP(Tabla1[[#This Row],[FECHA]],'RECAUDOS LOCALES'!A:D,4,FALSE),0)</f>
        <v>0</v>
      </c>
      <c r="T355" s="9">
        <f>IFERROR(VLOOKUP(Tabla1[[#This Row],[FECHA]],'RECAUDOS LOCALES'!A:D,3,FALSE),0)</f>
        <v>0</v>
      </c>
      <c r="U355" s="11">
        <f>IFERROR(VLOOKUP(Tabla1[[#This Row],[FECHA]],'RECAUDOS EXTERNOS'!A:D,4,FALSE),0)</f>
        <v>0</v>
      </c>
      <c r="V355" s="9">
        <f>IFERROR(VLOOKUP(Tabla1[[#This Row],[FECHA]],'RECAUDOS EXTERNOS'!A:D,3,FALSE),0)</f>
        <v>0</v>
      </c>
    </row>
    <row r="356" spans="1:22" x14ac:dyDescent="0.25">
      <c r="A356" s="1">
        <v>37915</v>
      </c>
      <c r="B356" s="3" t="s">
        <v>2</v>
      </c>
      <c r="C356" s="2">
        <v>37895</v>
      </c>
      <c r="D356" s="5">
        <f>YEAR(Tabla1[[#This Row],[FECHA]])</f>
        <v>2003</v>
      </c>
      <c r="E356" s="5">
        <f>IFERROR(VLOOKUP(Tabla1[[#This Row],[FECHA]],'COMPARENDOS TOTALES'!A:D,4,FALSE),0)</f>
        <v>1</v>
      </c>
      <c r="F356" s="9">
        <f>IFERROR(VLOOKUP(Tabla1[[#This Row],[FECHA]],'COMPARENDOS TOTALES'!A:D,3,FALSE),0)</f>
        <v>166005</v>
      </c>
      <c r="G356" s="5">
        <f>IFERROR(VLOOKUP(Tabla1[[#This Row],[FECHA]],EXONERACIONES!A:D,4,FALSE),0)</f>
        <v>1</v>
      </c>
      <c r="H356" s="9">
        <f>IFERROR(VLOOKUP(Tabla1[[#This Row],[FECHA]],EXONERACIONES!A:D,3,FALSE),0)</f>
        <v>166005</v>
      </c>
      <c r="I356" s="5">
        <f>IFERROR(VLOOKUP(Tabla1[[#This Row],[FECHA]],'SIMIT CON RES'!A:D,4,FALSE),0)</f>
        <v>0</v>
      </c>
      <c r="J356" s="9">
        <f>IFERROR(VLOOKUP(Tabla1[[#This Row],[FECHA]],'SIMIT CON RES'!A:D,3,FALSE),0)</f>
        <v>0</v>
      </c>
      <c r="K356">
        <f>IFERROR(VLOOKUP(Tabla1[[#This Row],[FECHA]],'SIMIT SIN RES'!A:D,4,FALSE),0)</f>
        <v>0</v>
      </c>
      <c r="L356" s="9">
        <f>IFERROR(VLOOKUP(Tabla1[[#This Row],[FECHA]],'SIMIT SIN RES'!A:D,3,FALSE),0)</f>
        <v>0</v>
      </c>
      <c r="M356" s="5">
        <f>IFERROR(VLOOKUP(Tabla1[[#This Row],[FECHA]],'RECAUDOS DE COMPARENDOS'!A:D,4,FALSE),0)</f>
        <v>0</v>
      </c>
      <c r="N356" s="9">
        <f>IFERROR(VLOOKUP(Tabla1[[#This Row],[FECHA]],'RECAUDOS DE COMPARENDOS'!A:D,3,FALSE),0)</f>
        <v>0</v>
      </c>
      <c r="O356" s="5">
        <f>IFERROR(VLOOKUP(Tabla1[[#This Row],[FECHA]],'RECAUDOS DE RESOLUCIONES'!A:D,4,FALSE),0)</f>
        <v>0</v>
      </c>
      <c r="P356" s="9">
        <f>IFERROR(VLOOKUP(Tabla1[[#This Row],[FECHA]],'RECAUDOS DE RESOLUCIONES'!A:D,3,FALSE),0)</f>
        <v>0</v>
      </c>
      <c r="Q35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5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56" s="11">
        <f>IFERROR(VLOOKUP(Tabla1[[#This Row],[FECHA]],'RECAUDOS LOCALES'!A:D,4,FALSE),0)</f>
        <v>0</v>
      </c>
      <c r="T356" s="9">
        <f>IFERROR(VLOOKUP(Tabla1[[#This Row],[FECHA]],'RECAUDOS LOCALES'!A:D,3,FALSE),0)</f>
        <v>0</v>
      </c>
      <c r="U356" s="11">
        <f>IFERROR(VLOOKUP(Tabla1[[#This Row],[FECHA]],'RECAUDOS EXTERNOS'!A:D,4,FALSE),0)</f>
        <v>0</v>
      </c>
      <c r="V356" s="9">
        <f>IFERROR(VLOOKUP(Tabla1[[#This Row],[FECHA]],'RECAUDOS EXTERNOS'!A:D,3,FALSE),0)</f>
        <v>0</v>
      </c>
    </row>
    <row r="357" spans="1:22" x14ac:dyDescent="0.25">
      <c r="A357" s="1">
        <v>37916</v>
      </c>
      <c r="B357" s="3" t="s">
        <v>3</v>
      </c>
      <c r="C357" s="2">
        <v>37895</v>
      </c>
      <c r="D357" s="5">
        <f>YEAR(Tabla1[[#This Row],[FECHA]])</f>
        <v>2003</v>
      </c>
      <c r="E357" s="5">
        <f>IFERROR(VLOOKUP(Tabla1[[#This Row],[FECHA]],'COMPARENDOS TOTALES'!A:D,4,FALSE),0)</f>
        <v>6</v>
      </c>
      <c r="F357" s="9">
        <f>IFERROR(VLOOKUP(Tabla1[[#This Row],[FECHA]],'COMPARENDOS TOTALES'!A:D,3,FALSE),0)</f>
        <v>996030</v>
      </c>
      <c r="G357" s="5">
        <f>IFERROR(VLOOKUP(Tabla1[[#This Row],[FECHA]],EXONERACIONES!A:D,4,FALSE),0)</f>
        <v>4</v>
      </c>
      <c r="H357" s="9">
        <f>IFERROR(VLOOKUP(Tabla1[[#This Row],[FECHA]],EXONERACIONES!A:D,3,FALSE),0)</f>
        <v>664020</v>
      </c>
      <c r="I357" s="5">
        <f>IFERROR(VLOOKUP(Tabla1[[#This Row],[FECHA]],'SIMIT CON RES'!A:D,4,FALSE),0)</f>
        <v>0</v>
      </c>
      <c r="J357" s="9">
        <f>IFERROR(VLOOKUP(Tabla1[[#This Row],[FECHA]],'SIMIT CON RES'!A:D,3,FALSE),0)</f>
        <v>0</v>
      </c>
      <c r="K357">
        <f>IFERROR(VLOOKUP(Tabla1[[#This Row],[FECHA]],'SIMIT SIN RES'!A:D,4,FALSE),0)</f>
        <v>0</v>
      </c>
      <c r="L357" s="9">
        <f>IFERROR(VLOOKUP(Tabla1[[#This Row],[FECHA]],'SIMIT SIN RES'!A:D,3,FALSE),0)</f>
        <v>0</v>
      </c>
      <c r="M357" s="5">
        <f>IFERROR(VLOOKUP(Tabla1[[#This Row],[FECHA]],'RECAUDOS DE COMPARENDOS'!A:D,4,FALSE),0)</f>
        <v>0</v>
      </c>
      <c r="N357" s="9">
        <f>IFERROR(VLOOKUP(Tabla1[[#This Row],[FECHA]],'RECAUDOS DE COMPARENDOS'!A:D,3,FALSE),0)</f>
        <v>0</v>
      </c>
      <c r="O357" s="5">
        <f>IFERROR(VLOOKUP(Tabla1[[#This Row],[FECHA]],'RECAUDOS DE RESOLUCIONES'!A:D,4,FALSE),0)</f>
        <v>0</v>
      </c>
      <c r="P357" s="9">
        <f>IFERROR(VLOOKUP(Tabla1[[#This Row],[FECHA]],'RECAUDOS DE RESOLUCIONES'!A:D,3,FALSE),0)</f>
        <v>0</v>
      </c>
      <c r="Q35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357" s="9">
        <f>Tabla1[V. COMPARENDOS]-(Tabla1[V. EXONERACIONES]+Tabla1[[#This Row],[V. SIMIT CON RESOLUCION]]+Tabla1[[#This Row],[V. SIMIT SIN RESOLUCION]]+Tabla1[[#This Row],[V. RECAUDOS COMPARENDOS]]+Tabla1[[#This Row],[V. RECAUDOS RESOLUCIONES]])</f>
        <v>332010</v>
      </c>
      <c r="S357" s="11">
        <f>IFERROR(VLOOKUP(Tabla1[[#This Row],[FECHA]],'RECAUDOS LOCALES'!A:D,4,FALSE),0)</f>
        <v>0</v>
      </c>
      <c r="T357" s="9">
        <f>IFERROR(VLOOKUP(Tabla1[[#This Row],[FECHA]],'RECAUDOS LOCALES'!A:D,3,FALSE),0)</f>
        <v>0</v>
      </c>
      <c r="U357" s="11">
        <f>IFERROR(VLOOKUP(Tabla1[[#This Row],[FECHA]],'RECAUDOS EXTERNOS'!A:D,4,FALSE),0)</f>
        <v>0</v>
      </c>
      <c r="V357" s="9">
        <f>IFERROR(VLOOKUP(Tabla1[[#This Row],[FECHA]],'RECAUDOS EXTERNOS'!A:D,3,FALSE),0)</f>
        <v>0</v>
      </c>
    </row>
    <row r="358" spans="1:22" x14ac:dyDescent="0.25">
      <c r="A358" s="1">
        <v>37917</v>
      </c>
      <c r="B358" s="3" t="s">
        <v>6</v>
      </c>
      <c r="C358" s="2">
        <v>37895</v>
      </c>
      <c r="D358" s="5">
        <f>YEAR(Tabla1[[#This Row],[FECHA]])</f>
        <v>2003</v>
      </c>
      <c r="E358" s="5">
        <f>IFERROR(VLOOKUP(Tabla1[[#This Row],[FECHA]],'COMPARENDOS TOTALES'!A:D,4,FALSE),0)</f>
        <v>1</v>
      </c>
      <c r="F358" s="9">
        <f>IFERROR(VLOOKUP(Tabla1[[#This Row],[FECHA]],'COMPARENDOS TOTALES'!A:D,3,FALSE),0)</f>
        <v>166005</v>
      </c>
      <c r="G358" s="5">
        <f>IFERROR(VLOOKUP(Tabla1[[#This Row],[FECHA]],EXONERACIONES!A:D,4,FALSE),0)</f>
        <v>1</v>
      </c>
      <c r="H358" s="9">
        <f>IFERROR(VLOOKUP(Tabla1[[#This Row],[FECHA]],EXONERACIONES!A:D,3,FALSE),0)</f>
        <v>166005</v>
      </c>
      <c r="I358" s="5">
        <f>IFERROR(VLOOKUP(Tabla1[[#This Row],[FECHA]],'SIMIT CON RES'!A:D,4,FALSE),0)</f>
        <v>0</v>
      </c>
      <c r="J358" s="9">
        <f>IFERROR(VLOOKUP(Tabla1[[#This Row],[FECHA]],'SIMIT CON RES'!A:D,3,FALSE),0)</f>
        <v>0</v>
      </c>
      <c r="K358">
        <f>IFERROR(VLOOKUP(Tabla1[[#This Row],[FECHA]],'SIMIT SIN RES'!A:D,4,FALSE),0)</f>
        <v>0</v>
      </c>
      <c r="L358" s="9">
        <f>IFERROR(VLOOKUP(Tabla1[[#This Row],[FECHA]],'SIMIT SIN RES'!A:D,3,FALSE),0)</f>
        <v>0</v>
      </c>
      <c r="M358" s="5">
        <f>IFERROR(VLOOKUP(Tabla1[[#This Row],[FECHA]],'RECAUDOS DE COMPARENDOS'!A:D,4,FALSE),0)</f>
        <v>0</v>
      </c>
      <c r="N358" s="9">
        <f>IFERROR(VLOOKUP(Tabla1[[#This Row],[FECHA]],'RECAUDOS DE COMPARENDOS'!A:D,3,FALSE),0)</f>
        <v>0</v>
      </c>
      <c r="O358" s="5">
        <f>IFERROR(VLOOKUP(Tabla1[[#This Row],[FECHA]],'RECAUDOS DE RESOLUCIONES'!A:D,4,FALSE),0)</f>
        <v>0</v>
      </c>
      <c r="P358" s="9">
        <f>IFERROR(VLOOKUP(Tabla1[[#This Row],[FECHA]],'RECAUDOS DE RESOLUCIONES'!A:D,3,FALSE),0)</f>
        <v>0</v>
      </c>
      <c r="Q35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5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58" s="11">
        <f>IFERROR(VLOOKUP(Tabla1[[#This Row],[FECHA]],'RECAUDOS LOCALES'!A:D,4,FALSE),0)</f>
        <v>0</v>
      </c>
      <c r="T358" s="9">
        <f>IFERROR(VLOOKUP(Tabla1[[#This Row],[FECHA]],'RECAUDOS LOCALES'!A:D,3,FALSE),0)</f>
        <v>0</v>
      </c>
      <c r="U358" s="11">
        <f>IFERROR(VLOOKUP(Tabla1[[#This Row],[FECHA]],'RECAUDOS EXTERNOS'!A:D,4,FALSE),0)</f>
        <v>0</v>
      </c>
      <c r="V358" s="9">
        <f>IFERROR(VLOOKUP(Tabla1[[#This Row],[FECHA]],'RECAUDOS EXTERNOS'!A:D,3,FALSE),0)</f>
        <v>0</v>
      </c>
    </row>
    <row r="359" spans="1:22" x14ac:dyDescent="0.25">
      <c r="A359" s="1">
        <v>37918</v>
      </c>
      <c r="B359" s="3" t="s">
        <v>0</v>
      </c>
      <c r="C359" s="2">
        <v>37895</v>
      </c>
      <c r="D359" s="5">
        <f>YEAR(Tabla1[[#This Row],[FECHA]])</f>
        <v>2003</v>
      </c>
      <c r="E359" s="5">
        <f>IFERROR(VLOOKUP(Tabla1[[#This Row],[FECHA]],'COMPARENDOS TOTALES'!A:D,4,FALSE),0)</f>
        <v>7</v>
      </c>
      <c r="F359" s="9">
        <f>IFERROR(VLOOKUP(Tabla1[[#This Row],[FECHA]],'COMPARENDOS TOTALES'!A:D,3,FALSE),0)</f>
        <v>1328040</v>
      </c>
      <c r="G359" s="5">
        <f>IFERROR(VLOOKUP(Tabla1[[#This Row],[FECHA]],EXONERACIONES!A:D,4,FALSE),0)</f>
        <v>7</v>
      </c>
      <c r="H359" s="9">
        <f>IFERROR(VLOOKUP(Tabla1[[#This Row],[FECHA]],EXONERACIONES!A:D,3,FALSE),0)</f>
        <v>1328040</v>
      </c>
      <c r="I359" s="5">
        <f>IFERROR(VLOOKUP(Tabla1[[#This Row],[FECHA]],'SIMIT CON RES'!A:D,4,FALSE),0)</f>
        <v>0</v>
      </c>
      <c r="J359" s="9">
        <f>IFERROR(VLOOKUP(Tabla1[[#This Row],[FECHA]],'SIMIT CON RES'!A:D,3,FALSE),0)</f>
        <v>0</v>
      </c>
      <c r="K359">
        <f>IFERROR(VLOOKUP(Tabla1[[#This Row],[FECHA]],'SIMIT SIN RES'!A:D,4,FALSE),0)</f>
        <v>0</v>
      </c>
      <c r="L359" s="9">
        <f>IFERROR(VLOOKUP(Tabla1[[#This Row],[FECHA]],'SIMIT SIN RES'!A:D,3,FALSE),0)</f>
        <v>0</v>
      </c>
      <c r="M359" s="5">
        <f>IFERROR(VLOOKUP(Tabla1[[#This Row],[FECHA]],'RECAUDOS DE COMPARENDOS'!A:D,4,FALSE),0)</f>
        <v>0</v>
      </c>
      <c r="N359" s="9">
        <f>IFERROR(VLOOKUP(Tabla1[[#This Row],[FECHA]],'RECAUDOS DE COMPARENDOS'!A:D,3,FALSE),0)</f>
        <v>0</v>
      </c>
      <c r="O359" s="5">
        <f>IFERROR(VLOOKUP(Tabla1[[#This Row],[FECHA]],'RECAUDOS DE RESOLUCIONES'!A:D,4,FALSE),0)</f>
        <v>0</v>
      </c>
      <c r="P359" s="9">
        <f>IFERROR(VLOOKUP(Tabla1[[#This Row],[FECHA]],'RECAUDOS DE RESOLUCIONES'!A:D,3,FALSE),0)</f>
        <v>0</v>
      </c>
      <c r="Q35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5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59" s="11">
        <f>IFERROR(VLOOKUP(Tabla1[[#This Row],[FECHA]],'RECAUDOS LOCALES'!A:D,4,FALSE),0)</f>
        <v>0</v>
      </c>
      <c r="T359" s="9">
        <f>IFERROR(VLOOKUP(Tabla1[[#This Row],[FECHA]],'RECAUDOS LOCALES'!A:D,3,FALSE),0)</f>
        <v>0</v>
      </c>
      <c r="U359" s="11">
        <f>IFERROR(VLOOKUP(Tabla1[[#This Row],[FECHA]],'RECAUDOS EXTERNOS'!A:D,4,FALSE),0)</f>
        <v>0</v>
      </c>
      <c r="V359" s="9">
        <f>IFERROR(VLOOKUP(Tabla1[[#This Row],[FECHA]],'RECAUDOS EXTERNOS'!A:D,3,FALSE),0)</f>
        <v>0</v>
      </c>
    </row>
    <row r="360" spans="1:22" x14ac:dyDescent="0.25">
      <c r="A360" s="1">
        <v>37919</v>
      </c>
      <c r="B360" s="3" t="s">
        <v>5</v>
      </c>
      <c r="C360" s="2">
        <v>37895</v>
      </c>
      <c r="D360" s="5">
        <f>YEAR(Tabla1[[#This Row],[FECHA]])</f>
        <v>2003</v>
      </c>
      <c r="E360" s="5">
        <f>IFERROR(VLOOKUP(Tabla1[[#This Row],[FECHA]],'COMPARENDOS TOTALES'!A:D,4,FALSE),0)</f>
        <v>0</v>
      </c>
      <c r="F360" s="9">
        <f>IFERROR(VLOOKUP(Tabla1[[#This Row],[FECHA]],'COMPARENDOS TOTALES'!A:D,3,FALSE),0)</f>
        <v>0</v>
      </c>
      <c r="G360" s="5">
        <f>IFERROR(VLOOKUP(Tabla1[[#This Row],[FECHA]],EXONERACIONES!A:D,4,FALSE),0)</f>
        <v>0</v>
      </c>
      <c r="H360" s="9">
        <f>IFERROR(VLOOKUP(Tabla1[[#This Row],[FECHA]],EXONERACIONES!A:D,3,FALSE),0)</f>
        <v>0</v>
      </c>
      <c r="I360" s="5">
        <f>IFERROR(VLOOKUP(Tabla1[[#This Row],[FECHA]],'SIMIT CON RES'!A:D,4,FALSE),0)</f>
        <v>0</v>
      </c>
      <c r="J360" s="9">
        <f>IFERROR(VLOOKUP(Tabla1[[#This Row],[FECHA]],'SIMIT CON RES'!A:D,3,FALSE),0)</f>
        <v>0</v>
      </c>
      <c r="K360">
        <f>IFERROR(VLOOKUP(Tabla1[[#This Row],[FECHA]],'SIMIT SIN RES'!A:D,4,FALSE),0)</f>
        <v>0</v>
      </c>
      <c r="L360" s="9">
        <f>IFERROR(VLOOKUP(Tabla1[[#This Row],[FECHA]],'SIMIT SIN RES'!A:D,3,FALSE),0)</f>
        <v>0</v>
      </c>
      <c r="M360" s="5">
        <f>IFERROR(VLOOKUP(Tabla1[[#This Row],[FECHA]],'RECAUDOS DE COMPARENDOS'!A:D,4,FALSE),0)</f>
        <v>0</v>
      </c>
      <c r="N360" s="9">
        <f>IFERROR(VLOOKUP(Tabla1[[#This Row],[FECHA]],'RECAUDOS DE COMPARENDOS'!A:D,3,FALSE),0)</f>
        <v>0</v>
      </c>
      <c r="O360" s="5">
        <f>IFERROR(VLOOKUP(Tabla1[[#This Row],[FECHA]],'RECAUDOS DE RESOLUCIONES'!A:D,4,FALSE),0)</f>
        <v>0</v>
      </c>
      <c r="P360" s="9">
        <f>IFERROR(VLOOKUP(Tabla1[[#This Row],[FECHA]],'RECAUDOS DE RESOLUCIONES'!A:D,3,FALSE),0)</f>
        <v>0</v>
      </c>
      <c r="Q36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6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60" s="11">
        <f>IFERROR(VLOOKUP(Tabla1[[#This Row],[FECHA]],'RECAUDOS LOCALES'!A:D,4,FALSE),0)</f>
        <v>0</v>
      </c>
      <c r="T360" s="9">
        <f>IFERROR(VLOOKUP(Tabla1[[#This Row],[FECHA]],'RECAUDOS LOCALES'!A:D,3,FALSE),0)</f>
        <v>0</v>
      </c>
      <c r="U360" s="11">
        <f>IFERROR(VLOOKUP(Tabla1[[#This Row],[FECHA]],'RECAUDOS EXTERNOS'!A:D,4,FALSE),0)</f>
        <v>0</v>
      </c>
      <c r="V360" s="9">
        <f>IFERROR(VLOOKUP(Tabla1[[#This Row],[FECHA]],'RECAUDOS EXTERNOS'!A:D,3,FALSE),0)</f>
        <v>0</v>
      </c>
    </row>
    <row r="361" spans="1:22" x14ac:dyDescent="0.25">
      <c r="A361" s="1">
        <v>37920</v>
      </c>
      <c r="B361" s="3" t="s">
        <v>4</v>
      </c>
      <c r="C361" s="2">
        <v>37895</v>
      </c>
      <c r="D361" s="5">
        <f>YEAR(Tabla1[[#This Row],[FECHA]])</f>
        <v>2003</v>
      </c>
      <c r="E361" s="5">
        <f>IFERROR(VLOOKUP(Tabla1[[#This Row],[FECHA]],'COMPARENDOS TOTALES'!A:D,4,FALSE),0)</f>
        <v>9</v>
      </c>
      <c r="F361" s="9">
        <f>IFERROR(VLOOKUP(Tabla1[[#This Row],[FECHA]],'COMPARENDOS TOTALES'!A:D,3,FALSE),0)</f>
        <v>1505112</v>
      </c>
      <c r="G361" s="5">
        <f>IFERROR(VLOOKUP(Tabla1[[#This Row],[FECHA]],EXONERACIONES!A:D,4,FALSE),0)</f>
        <v>6</v>
      </c>
      <c r="H361" s="9">
        <f>IFERROR(VLOOKUP(Tabla1[[#This Row],[FECHA]],EXONERACIONES!A:D,3,FALSE),0)</f>
        <v>1084566</v>
      </c>
      <c r="I361" s="5">
        <f>IFERROR(VLOOKUP(Tabla1[[#This Row],[FECHA]],'SIMIT CON RES'!A:D,4,FALSE),0)</f>
        <v>0</v>
      </c>
      <c r="J361" s="9">
        <f>IFERROR(VLOOKUP(Tabla1[[#This Row],[FECHA]],'SIMIT CON RES'!A:D,3,FALSE),0)</f>
        <v>0</v>
      </c>
      <c r="K361">
        <f>IFERROR(VLOOKUP(Tabla1[[#This Row],[FECHA]],'SIMIT SIN RES'!A:D,4,FALSE),0)</f>
        <v>0</v>
      </c>
      <c r="L361" s="9">
        <f>IFERROR(VLOOKUP(Tabla1[[#This Row],[FECHA]],'SIMIT SIN RES'!A:D,3,FALSE),0)</f>
        <v>0</v>
      </c>
      <c r="M361" s="5">
        <f>IFERROR(VLOOKUP(Tabla1[[#This Row],[FECHA]],'RECAUDOS DE COMPARENDOS'!A:D,4,FALSE),0)</f>
        <v>0</v>
      </c>
      <c r="N361" s="9">
        <f>IFERROR(VLOOKUP(Tabla1[[#This Row],[FECHA]],'RECAUDOS DE COMPARENDOS'!A:D,3,FALSE),0)</f>
        <v>0</v>
      </c>
      <c r="O361" s="5">
        <f>IFERROR(VLOOKUP(Tabla1[[#This Row],[FECHA]],'RECAUDOS DE RESOLUCIONES'!A:D,4,FALSE),0)</f>
        <v>0</v>
      </c>
      <c r="P361" s="9">
        <f>IFERROR(VLOOKUP(Tabla1[[#This Row],[FECHA]],'RECAUDOS DE RESOLUCIONES'!A:D,3,FALSE),0)</f>
        <v>0</v>
      </c>
      <c r="Q36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361" s="9">
        <f>Tabla1[V. COMPARENDOS]-(Tabla1[V. EXONERACIONES]+Tabla1[[#This Row],[V. SIMIT CON RESOLUCION]]+Tabla1[[#This Row],[V. SIMIT SIN RESOLUCION]]+Tabla1[[#This Row],[V. RECAUDOS COMPARENDOS]]+Tabla1[[#This Row],[V. RECAUDOS RESOLUCIONES]])</f>
        <v>420546</v>
      </c>
      <c r="S361" s="11">
        <f>IFERROR(VLOOKUP(Tabla1[[#This Row],[FECHA]],'RECAUDOS LOCALES'!A:D,4,FALSE),0)</f>
        <v>0</v>
      </c>
      <c r="T361" s="9">
        <f>IFERROR(VLOOKUP(Tabla1[[#This Row],[FECHA]],'RECAUDOS LOCALES'!A:D,3,FALSE),0)</f>
        <v>0</v>
      </c>
      <c r="U361" s="11">
        <f>IFERROR(VLOOKUP(Tabla1[[#This Row],[FECHA]],'RECAUDOS EXTERNOS'!A:D,4,FALSE),0)</f>
        <v>0</v>
      </c>
      <c r="V361" s="9">
        <f>IFERROR(VLOOKUP(Tabla1[[#This Row],[FECHA]],'RECAUDOS EXTERNOS'!A:D,3,FALSE),0)</f>
        <v>0</v>
      </c>
    </row>
    <row r="362" spans="1:22" x14ac:dyDescent="0.25">
      <c r="A362" s="1">
        <v>37921</v>
      </c>
      <c r="B362" s="3" t="s">
        <v>1</v>
      </c>
      <c r="C362" s="2">
        <v>37895</v>
      </c>
      <c r="D362" s="5">
        <f>YEAR(Tabla1[[#This Row],[FECHA]])</f>
        <v>2003</v>
      </c>
      <c r="E362" s="5">
        <f>IFERROR(VLOOKUP(Tabla1[[#This Row],[FECHA]],'COMPARENDOS TOTALES'!A:D,4,FALSE),0)</f>
        <v>3</v>
      </c>
      <c r="F362" s="9">
        <f>IFERROR(VLOOKUP(Tabla1[[#This Row],[FECHA]],'COMPARENDOS TOTALES'!A:D,3,FALSE),0)</f>
        <v>586551</v>
      </c>
      <c r="G362" s="5">
        <f>IFERROR(VLOOKUP(Tabla1[[#This Row],[FECHA]],EXONERACIONES!A:D,4,FALSE),0)</f>
        <v>3</v>
      </c>
      <c r="H362" s="9">
        <f>IFERROR(VLOOKUP(Tabla1[[#This Row],[FECHA]],EXONERACIONES!A:D,3,FALSE),0)</f>
        <v>586551</v>
      </c>
      <c r="I362" s="5">
        <f>IFERROR(VLOOKUP(Tabla1[[#This Row],[FECHA]],'SIMIT CON RES'!A:D,4,FALSE),0)</f>
        <v>0</v>
      </c>
      <c r="J362" s="9">
        <f>IFERROR(VLOOKUP(Tabla1[[#This Row],[FECHA]],'SIMIT CON RES'!A:D,3,FALSE),0)</f>
        <v>0</v>
      </c>
      <c r="K362">
        <f>IFERROR(VLOOKUP(Tabla1[[#This Row],[FECHA]],'SIMIT SIN RES'!A:D,4,FALSE),0)</f>
        <v>0</v>
      </c>
      <c r="L362" s="9">
        <f>IFERROR(VLOOKUP(Tabla1[[#This Row],[FECHA]],'SIMIT SIN RES'!A:D,3,FALSE),0)</f>
        <v>0</v>
      </c>
      <c r="M362" s="5">
        <f>IFERROR(VLOOKUP(Tabla1[[#This Row],[FECHA]],'RECAUDOS DE COMPARENDOS'!A:D,4,FALSE),0)</f>
        <v>0</v>
      </c>
      <c r="N362" s="9">
        <f>IFERROR(VLOOKUP(Tabla1[[#This Row],[FECHA]],'RECAUDOS DE COMPARENDOS'!A:D,3,FALSE),0)</f>
        <v>0</v>
      </c>
      <c r="O362" s="5">
        <f>IFERROR(VLOOKUP(Tabla1[[#This Row],[FECHA]],'RECAUDOS DE RESOLUCIONES'!A:D,4,FALSE),0)</f>
        <v>0</v>
      </c>
      <c r="P362" s="9">
        <f>IFERROR(VLOOKUP(Tabla1[[#This Row],[FECHA]],'RECAUDOS DE RESOLUCIONES'!A:D,3,FALSE),0)</f>
        <v>0</v>
      </c>
      <c r="Q36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6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62" s="11">
        <f>IFERROR(VLOOKUP(Tabla1[[#This Row],[FECHA]],'RECAUDOS LOCALES'!A:D,4,FALSE),0)</f>
        <v>0</v>
      </c>
      <c r="T362" s="9">
        <f>IFERROR(VLOOKUP(Tabla1[[#This Row],[FECHA]],'RECAUDOS LOCALES'!A:D,3,FALSE),0)</f>
        <v>0</v>
      </c>
      <c r="U362" s="11">
        <f>IFERROR(VLOOKUP(Tabla1[[#This Row],[FECHA]],'RECAUDOS EXTERNOS'!A:D,4,FALSE),0)</f>
        <v>0</v>
      </c>
      <c r="V362" s="9">
        <f>IFERROR(VLOOKUP(Tabla1[[#This Row],[FECHA]],'RECAUDOS EXTERNOS'!A:D,3,FALSE),0)</f>
        <v>0</v>
      </c>
    </row>
    <row r="363" spans="1:22" x14ac:dyDescent="0.25">
      <c r="A363" s="1">
        <v>37922</v>
      </c>
      <c r="B363" s="3" t="s">
        <v>2</v>
      </c>
      <c r="C363" s="2">
        <v>37895</v>
      </c>
      <c r="D363" s="5">
        <f>YEAR(Tabla1[[#This Row],[FECHA]])</f>
        <v>2003</v>
      </c>
      <c r="E363" s="5">
        <f>IFERROR(VLOOKUP(Tabla1[[#This Row],[FECHA]],'COMPARENDOS TOTALES'!A:D,4,FALSE),0)</f>
        <v>2</v>
      </c>
      <c r="F363" s="9">
        <f>IFERROR(VLOOKUP(Tabla1[[#This Row],[FECHA]],'COMPARENDOS TOTALES'!A:D,3,FALSE),0)</f>
        <v>254541</v>
      </c>
      <c r="G363" s="5">
        <f>IFERROR(VLOOKUP(Tabla1[[#This Row],[FECHA]],EXONERACIONES!A:D,4,FALSE),0)</f>
        <v>2</v>
      </c>
      <c r="H363" s="9">
        <f>IFERROR(VLOOKUP(Tabla1[[#This Row],[FECHA]],EXONERACIONES!A:D,3,FALSE),0)</f>
        <v>254541</v>
      </c>
      <c r="I363" s="5">
        <f>IFERROR(VLOOKUP(Tabla1[[#This Row],[FECHA]],'SIMIT CON RES'!A:D,4,FALSE),0)</f>
        <v>0</v>
      </c>
      <c r="J363" s="9">
        <f>IFERROR(VLOOKUP(Tabla1[[#This Row],[FECHA]],'SIMIT CON RES'!A:D,3,FALSE),0)</f>
        <v>0</v>
      </c>
      <c r="K363">
        <f>IFERROR(VLOOKUP(Tabla1[[#This Row],[FECHA]],'SIMIT SIN RES'!A:D,4,FALSE),0)</f>
        <v>0</v>
      </c>
      <c r="L363" s="9">
        <f>IFERROR(VLOOKUP(Tabla1[[#This Row],[FECHA]],'SIMIT SIN RES'!A:D,3,FALSE),0)</f>
        <v>0</v>
      </c>
      <c r="M363" s="5">
        <f>IFERROR(VLOOKUP(Tabla1[[#This Row],[FECHA]],'RECAUDOS DE COMPARENDOS'!A:D,4,FALSE),0)</f>
        <v>0</v>
      </c>
      <c r="N363" s="9">
        <f>IFERROR(VLOOKUP(Tabla1[[#This Row],[FECHA]],'RECAUDOS DE COMPARENDOS'!A:D,3,FALSE),0)</f>
        <v>0</v>
      </c>
      <c r="O363" s="5">
        <f>IFERROR(VLOOKUP(Tabla1[[#This Row],[FECHA]],'RECAUDOS DE RESOLUCIONES'!A:D,4,FALSE),0)</f>
        <v>0</v>
      </c>
      <c r="P363" s="9">
        <f>IFERROR(VLOOKUP(Tabla1[[#This Row],[FECHA]],'RECAUDOS DE RESOLUCIONES'!A:D,3,FALSE),0)</f>
        <v>0</v>
      </c>
      <c r="Q36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6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63" s="11">
        <f>IFERROR(VLOOKUP(Tabla1[[#This Row],[FECHA]],'RECAUDOS LOCALES'!A:D,4,FALSE),0)</f>
        <v>0</v>
      </c>
      <c r="T363" s="9">
        <f>IFERROR(VLOOKUP(Tabla1[[#This Row],[FECHA]],'RECAUDOS LOCALES'!A:D,3,FALSE),0)</f>
        <v>0</v>
      </c>
      <c r="U363" s="11">
        <f>IFERROR(VLOOKUP(Tabla1[[#This Row],[FECHA]],'RECAUDOS EXTERNOS'!A:D,4,FALSE),0)</f>
        <v>0</v>
      </c>
      <c r="V363" s="9">
        <f>IFERROR(VLOOKUP(Tabla1[[#This Row],[FECHA]],'RECAUDOS EXTERNOS'!A:D,3,FALSE),0)</f>
        <v>0</v>
      </c>
    </row>
    <row r="364" spans="1:22" x14ac:dyDescent="0.25">
      <c r="A364" s="1">
        <v>37923</v>
      </c>
      <c r="B364" s="3" t="s">
        <v>3</v>
      </c>
      <c r="C364" s="2">
        <v>37895</v>
      </c>
      <c r="D364" s="5">
        <f>YEAR(Tabla1[[#This Row],[FECHA]])</f>
        <v>2003</v>
      </c>
      <c r="E364" s="5">
        <f>IFERROR(VLOOKUP(Tabla1[[#This Row],[FECHA]],'COMPARENDOS TOTALES'!A:D,4,FALSE),0)</f>
        <v>1</v>
      </c>
      <c r="F364" s="9">
        <f>IFERROR(VLOOKUP(Tabla1[[#This Row],[FECHA]],'COMPARENDOS TOTALES'!A:D,3,FALSE),0)</f>
        <v>166005</v>
      </c>
      <c r="G364" s="5">
        <f>IFERROR(VLOOKUP(Tabla1[[#This Row],[FECHA]],EXONERACIONES!A:D,4,FALSE),0)</f>
        <v>0</v>
      </c>
      <c r="H364" s="9">
        <f>IFERROR(VLOOKUP(Tabla1[[#This Row],[FECHA]],EXONERACIONES!A:D,3,FALSE),0)</f>
        <v>0</v>
      </c>
      <c r="I364" s="5">
        <f>IFERROR(VLOOKUP(Tabla1[[#This Row],[FECHA]],'SIMIT CON RES'!A:D,4,FALSE),0)</f>
        <v>0</v>
      </c>
      <c r="J364" s="9">
        <f>IFERROR(VLOOKUP(Tabla1[[#This Row],[FECHA]],'SIMIT CON RES'!A:D,3,FALSE),0)</f>
        <v>0</v>
      </c>
      <c r="K364">
        <f>IFERROR(VLOOKUP(Tabla1[[#This Row],[FECHA]],'SIMIT SIN RES'!A:D,4,FALSE),0)</f>
        <v>0</v>
      </c>
      <c r="L364" s="9">
        <f>IFERROR(VLOOKUP(Tabla1[[#This Row],[FECHA]],'SIMIT SIN RES'!A:D,3,FALSE),0)</f>
        <v>0</v>
      </c>
      <c r="M364" s="5">
        <f>IFERROR(VLOOKUP(Tabla1[[#This Row],[FECHA]],'RECAUDOS DE COMPARENDOS'!A:D,4,FALSE),0)</f>
        <v>1</v>
      </c>
      <c r="N364" s="9">
        <f>IFERROR(VLOOKUP(Tabla1[[#This Row],[FECHA]],'RECAUDOS DE COMPARENDOS'!A:D,3,FALSE),0)</f>
        <v>166005</v>
      </c>
      <c r="O364" s="5">
        <f>IFERROR(VLOOKUP(Tabla1[[#This Row],[FECHA]],'RECAUDOS DE RESOLUCIONES'!A:D,4,FALSE),0)</f>
        <v>0</v>
      </c>
      <c r="P364" s="9">
        <f>IFERROR(VLOOKUP(Tabla1[[#This Row],[FECHA]],'RECAUDOS DE RESOLUCIONES'!A:D,3,FALSE),0)</f>
        <v>0</v>
      </c>
      <c r="Q36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6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64" s="11">
        <f>IFERROR(VLOOKUP(Tabla1[[#This Row],[FECHA]],'RECAUDOS LOCALES'!A:D,4,FALSE),0)</f>
        <v>0</v>
      </c>
      <c r="T364" s="9">
        <f>IFERROR(VLOOKUP(Tabla1[[#This Row],[FECHA]],'RECAUDOS LOCALES'!A:D,3,FALSE),0)</f>
        <v>0</v>
      </c>
      <c r="U364" s="11">
        <f>IFERROR(VLOOKUP(Tabla1[[#This Row],[FECHA]],'RECAUDOS EXTERNOS'!A:D,4,FALSE),0)</f>
        <v>0</v>
      </c>
      <c r="V364" s="9">
        <f>IFERROR(VLOOKUP(Tabla1[[#This Row],[FECHA]],'RECAUDOS EXTERNOS'!A:D,3,FALSE),0)</f>
        <v>0</v>
      </c>
    </row>
    <row r="365" spans="1:22" x14ac:dyDescent="0.25">
      <c r="A365" s="1">
        <v>37924</v>
      </c>
      <c r="B365" s="3" t="s">
        <v>6</v>
      </c>
      <c r="C365" s="2">
        <v>37895</v>
      </c>
      <c r="D365" s="5">
        <f>YEAR(Tabla1[[#This Row],[FECHA]])</f>
        <v>2003</v>
      </c>
      <c r="E365" s="5">
        <f>IFERROR(VLOOKUP(Tabla1[[#This Row],[FECHA]],'COMPARENDOS TOTALES'!A:D,4,FALSE),0)</f>
        <v>6</v>
      </c>
      <c r="F365" s="9">
        <f>IFERROR(VLOOKUP(Tabla1[[#This Row],[FECHA]],'COMPARENDOS TOTALES'!A:D,3,FALSE),0)</f>
        <v>918561</v>
      </c>
      <c r="G365" s="5">
        <f>IFERROR(VLOOKUP(Tabla1[[#This Row],[FECHA]],EXONERACIONES!A:D,4,FALSE),0)</f>
        <v>6</v>
      </c>
      <c r="H365" s="9">
        <f>IFERROR(VLOOKUP(Tabla1[[#This Row],[FECHA]],EXONERACIONES!A:D,3,FALSE),0)</f>
        <v>918561</v>
      </c>
      <c r="I365" s="5">
        <f>IFERROR(VLOOKUP(Tabla1[[#This Row],[FECHA]],'SIMIT CON RES'!A:D,4,FALSE),0)</f>
        <v>0</v>
      </c>
      <c r="J365" s="9">
        <f>IFERROR(VLOOKUP(Tabla1[[#This Row],[FECHA]],'SIMIT CON RES'!A:D,3,FALSE),0)</f>
        <v>0</v>
      </c>
      <c r="K365">
        <f>IFERROR(VLOOKUP(Tabla1[[#This Row],[FECHA]],'SIMIT SIN RES'!A:D,4,FALSE),0)</f>
        <v>0</v>
      </c>
      <c r="L365" s="9">
        <f>IFERROR(VLOOKUP(Tabla1[[#This Row],[FECHA]],'SIMIT SIN RES'!A:D,3,FALSE),0)</f>
        <v>0</v>
      </c>
      <c r="M365" s="5">
        <f>IFERROR(VLOOKUP(Tabla1[[#This Row],[FECHA]],'RECAUDOS DE COMPARENDOS'!A:D,4,FALSE),0)</f>
        <v>0</v>
      </c>
      <c r="N365" s="9">
        <f>IFERROR(VLOOKUP(Tabla1[[#This Row],[FECHA]],'RECAUDOS DE COMPARENDOS'!A:D,3,FALSE),0)</f>
        <v>0</v>
      </c>
      <c r="O365" s="5">
        <f>IFERROR(VLOOKUP(Tabla1[[#This Row],[FECHA]],'RECAUDOS DE RESOLUCIONES'!A:D,4,FALSE),0)</f>
        <v>0</v>
      </c>
      <c r="P365" s="9">
        <f>IFERROR(VLOOKUP(Tabla1[[#This Row],[FECHA]],'RECAUDOS DE RESOLUCIONES'!A:D,3,FALSE),0)</f>
        <v>0</v>
      </c>
      <c r="Q36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6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65" s="11">
        <f>IFERROR(VLOOKUP(Tabla1[[#This Row],[FECHA]],'RECAUDOS LOCALES'!A:D,4,FALSE),0)</f>
        <v>0</v>
      </c>
      <c r="T365" s="9">
        <f>IFERROR(VLOOKUP(Tabla1[[#This Row],[FECHA]],'RECAUDOS LOCALES'!A:D,3,FALSE),0)</f>
        <v>0</v>
      </c>
      <c r="U365" s="11">
        <f>IFERROR(VLOOKUP(Tabla1[[#This Row],[FECHA]],'RECAUDOS EXTERNOS'!A:D,4,FALSE),0)</f>
        <v>0</v>
      </c>
      <c r="V365" s="9">
        <f>IFERROR(VLOOKUP(Tabla1[[#This Row],[FECHA]],'RECAUDOS EXTERNOS'!A:D,3,FALSE),0)</f>
        <v>0</v>
      </c>
    </row>
    <row r="366" spans="1:22" x14ac:dyDescent="0.25">
      <c r="A366" s="1">
        <v>37925</v>
      </c>
      <c r="B366" s="3" t="s">
        <v>0</v>
      </c>
      <c r="C366" s="2">
        <v>37895</v>
      </c>
      <c r="D366" s="5">
        <f>YEAR(Tabla1[[#This Row],[FECHA]])</f>
        <v>2003</v>
      </c>
      <c r="E366" s="5">
        <f>IFERROR(VLOOKUP(Tabla1[[#This Row],[FECHA]],'COMPARENDOS TOTALES'!A:D,4,FALSE),0)</f>
        <v>4</v>
      </c>
      <c r="F366" s="9">
        <f>IFERROR(VLOOKUP(Tabla1[[#This Row],[FECHA]],'COMPARENDOS TOTALES'!A:D,3,FALSE),0)</f>
        <v>752556</v>
      </c>
      <c r="G366" s="5">
        <f>IFERROR(VLOOKUP(Tabla1[[#This Row],[FECHA]],EXONERACIONES!A:D,4,FALSE),0)</f>
        <v>3</v>
      </c>
      <c r="H366" s="9">
        <f>IFERROR(VLOOKUP(Tabla1[[#This Row],[FECHA]],EXONERACIONES!A:D,3,FALSE),0)</f>
        <v>586551</v>
      </c>
      <c r="I366" s="5">
        <f>IFERROR(VLOOKUP(Tabla1[[#This Row],[FECHA]],'SIMIT CON RES'!A:D,4,FALSE),0)</f>
        <v>0</v>
      </c>
      <c r="J366" s="9">
        <f>IFERROR(VLOOKUP(Tabla1[[#This Row],[FECHA]],'SIMIT CON RES'!A:D,3,FALSE),0)</f>
        <v>0</v>
      </c>
      <c r="K366">
        <f>IFERROR(VLOOKUP(Tabla1[[#This Row],[FECHA]],'SIMIT SIN RES'!A:D,4,FALSE),0)</f>
        <v>0</v>
      </c>
      <c r="L366" s="9">
        <f>IFERROR(VLOOKUP(Tabla1[[#This Row],[FECHA]],'SIMIT SIN RES'!A:D,3,FALSE),0)</f>
        <v>0</v>
      </c>
      <c r="M366" s="5">
        <f>IFERROR(VLOOKUP(Tabla1[[#This Row],[FECHA]],'RECAUDOS DE COMPARENDOS'!A:D,4,FALSE),0)</f>
        <v>1</v>
      </c>
      <c r="N366" s="9">
        <f>IFERROR(VLOOKUP(Tabla1[[#This Row],[FECHA]],'RECAUDOS DE COMPARENDOS'!A:D,3,FALSE),0)</f>
        <v>166005</v>
      </c>
      <c r="O366" s="5">
        <f>IFERROR(VLOOKUP(Tabla1[[#This Row],[FECHA]],'RECAUDOS DE RESOLUCIONES'!A:D,4,FALSE),0)</f>
        <v>0</v>
      </c>
      <c r="P366" s="9">
        <f>IFERROR(VLOOKUP(Tabla1[[#This Row],[FECHA]],'RECAUDOS DE RESOLUCIONES'!A:D,3,FALSE),0)</f>
        <v>0</v>
      </c>
      <c r="Q36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6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66" s="11">
        <f>IFERROR(VLOOKUP(Tabla1[[#This Row],[FECHA]],'RECAUDOS LOCALES'!A:D,4,FALSE),0)</f>
        <v>0</v>
      </c>
      <c r="T366" s="9">
        <f>IFERROR(VLOOKUP(Tabla1[[#This Row],[FECHA]],'RECAUDOS LOCALES'!A:D,3,FALSE),0)</f>
        <v>0</v>
      </c>
      <c r="U366" s="11">
        <f>IFERROR(VLOOKUP(Tabla1[[#This Row],[FECHA]],'RECAUDOS EXTERNOS'!A:D,4,FALSE),0)</f>
        <v>0</v>
      </c>
      <c r="V366" s="9">
        <f>IFERROR(VLOOKUP(Tabla1[[#This Row],[FECHA]],'RECAUDOS EXTERNOS'!A:D,3,FALSE),0)</f>
        <v>0</v>
      </c>
    </row>
    <row r="367" spans="1:22" x14ac:dyDescent="0.25">
      <c r="A367" s="1">
        <v>37926</v>
      </c>
      <c r="B367" s="3" t="s">
        <v>5</v>
      </c>
      <c r="C367" s="2">
        <v>37926</v>
      </c>
      <c r="D367" s="5">
        <f>YEAR(Tabla1[[#This Row],[FECHA]])</f>
        <v>2003</v>
      </c>
      <c r="E367" s="5">
        <f>IFERROR(VLOOKUP(Tabla1[[#This Row],[FECHA]],'COMPARENDOS TOTALES'!A:D,4,FALSE),0)</f>
        <v>10</v>
      </c>
      <c r="F367" s="9">
        <f>IFERROR(VLOOKUP(Tabla1[[#This Row],[FECHA]],'COMPARENDOS TOTALES'!A:D,3,FALSE),0)</f>
        <v>1748586</v>
      </c>
      <c r="G367" s="5">
        <f>IFERROR(VLOOKUP(Tabla1[[#This Row],[FECHA]],EXONERACIONES!A:D,4,FALSE),0)</f>
        <v>8</v>
      </c>
      <c r="H367" s="9">
        <f>IFERROR(VLOOKUP(Tabla1[[#This Row],[FECHA]],EXONERACIONES!A:D,3,FALSE),0)</f>
        <v>1416576</v>
      </c>
      <c r="I367" s="5">
        <f>IFERROR(VLOOKUP(Tabla1[[#This Row],[FECHA]],'SIMIT CON RES'!A:D,4,FALSE),0)</f>
        <v>0</v>
      </c>
      <c r="J367" s="9">
        <f>IFERROR(VLOOKUP(Tabla1[[#This Row],[FECHA]],'SIMIT CON RES'!A:D,3,FALSE),0)</f>
        <v>0</v>
      </c>
      <c r="K367">
        <f>IFERROR(VLOOKUP(Tabla1[[#This Row],[FECHA]],'SIMIT SIN RES'!A:D,4,FALSE),0)</f>
        <v>0</v>
      </c>
      <c r="L367" s="9">
        <f>IFERROR(VLOOKUP(Tabla1[[#This Row],[FECHA]],'SIMIT SIN RES'!A:D,3,FALSE),0)</f>
        <v>0</v>
      </c>
      <c r="M367" s="5">
        <f>IFERROR(VLOOKUP(Tabla1[[#This Row],[FECHA]],'RECAUDOS DE COMPARENDOS'!A:D,4,FALSE),0)</f>
        <v>1</v>
      </c>
      <c r="N367" s="9">
        <f>IFERROR(VLOOKUP(Tabla1[[#This Row],[FECHA]],'RECAUDOS DE COMPARENDOS'!A:D,3,FALSE),0)</f>
        <v>166005</v>
      </c>
      <c r="O367" s="5">
        <f>IFERROR(VLOOKUP(Tabla1[[#This Row],[FECHA]],'RECAUDOS DE RESOLUCIONES'!A:D,4,FALSE),0)</f>
        <v>0</v>
      </c>
      <c r="P367" s="9">
        <f>IFERROR(VLOOKUP(Tabla1[[#This Row],[FECHA]],'RECAUDOS DE RESOLUCIONES'!A:D,3,FALSE),0)</f>
        <v>0</v>
      </c>
      <c r="Q36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67" s="9">
        <f>Tabla1[V. COMPARENDOS]-(Tabla1[V. EXONERACIONES]+Tabla1[[#This Row],[V. SIMIT CON RESOLUCION]]+Tabla1[[#This Row],[V. SIMIT SIN RESOLUCION]]+Tabla1[[#This Row],[V. RECAUDOS COMPARENDOS]]+Tabla1[[#This Row],[V. RECAUDOS RESOLUCIONES]])</f>
        <v>166005</v>
      </c>
      <c r="S367" s="11">
        <f>IFERROR(VLOOKUP(Tabla1[[#This Row],[FECHA]],'RECAUDOS LOCALES'!A:D,4,FALSE),0)</f>
        <v>0</v>
      </c>
      <c r="T367" s="9">
        <f>IFERROR(VLOOKUP(Tabla1[[#This Row],[FECHA]],'RECAUDOS LOCALES'!A:D,3,FALSE),0)</f>
        <v>0</v>
      </c>
      <c r="U367" s="11">
        <f>IFERROR(VLOOKUP(Tabla1[[#This Row],[FECHA]],'RECAUDOS EXTERNOS'!A:D,4,FALSE),0)</f>
        <v>0</v>
      </c>
      <c r="V367" s="9">
        <f>IFERROR(VLOOKUP(Tabla1[[#This Row],[FECHA]],'RECAUDOS EXTERNOS'!A:D,3,FALSE),0)</f>
        <v>0</v>
      </c>
    </row>
    <row r="368" spans="1:22" x14ac:dyDescent="0.25">
      <c r="A368" s="1">
        <v>37927</v>
      </c>
      <c r="B368" s="3" t="s">
        <v>4</v>
      </c>
      <c r="C368" s="2">
        <v>37926</v>
      </c>
      <c r="D368" s="5">
        <f>YEAR(Tabla1[[#This Row],[FECHA]])</f>
        <v>2003</v>
      </c>
      <c r="E368" s="5">
        <f>IFERROR(VLOOKUP(Tabla1[[#This Row],[FECHA]],'COMPARENDOS TOTALES'!A:D,4,FALSE),0)</f>
        <v>3</v>
      </c>
      <c r="F368" s="9">
        <f>IFERROR(VLOOKUP(Tabla1[[#This Row],[FECHA]],'COMPARENDOS TOTALES'!A:D,3,FALSE),0)</f>
        <v>420546</v>
      </c>
      <c r="G368" s="5">
        <f>IFERROR(VLOOKUP(Tabla1[[#This Row],[FECHA]],EXONERACIONES!A:D,4,FALSE),0)</f>
        <v>3</v>
      </c>
      <c r="H368" s="9">
        <f>IFERROR(VLOOKUP(Tabla1[[#This Row],[FECHA]],EXONERACIONES!A:D,3,FALSE),0)</f>
        <v>420546</v>
      </c>
      <c r="I368" s="5">
        <f>IFERROR(VLOOKUP(Tabla1[[#This Row],[FECHA]],'SIMIT CON RES'!A:D,4,FALSE),0)</f>
        <v>0</v>
      </c>
      <c r="J368" s="9">
        <f>IFERROR(VLOOKUP(Tabla1[[#This Row],[FECHA]],'SIMIT CON RES'!A:D,3,FALSE),0)</f>
        <v>0</v>
      </c>
      <c r="K368">
        <f>IFERROR(VLOOKUP(Tabla1[[#This Row],[FECHA]],'SIMIT SIN RES'!A:D,4,FALSE),0)</f>
        <v>0</v>
      </c>
      <c r="L368" s="9">
        <f>IFERROR(VLOOKUP(Tabla1[[#This Row],[FECHA]],'SIMIT SIN RES'!A:D,3,FALSE),0)</f>
        <v>0</v>
      </c>
      <c r="M368" s="5">
        <f>IFERROR(VLOOKUP(Tabla1[[#This Row],[FECHA]],'RECAUDOS DE COMPARENDOS'!A:D,4,FALSE),0)</f>
        <v>0</v>
      </c>
      <c r="N368" s="9">
        <f>IFERROR(VLOOKUP(Tabla1[[#This Row],[FECHA]],'RECAUDOS DE COMPARENDOS'!A:D,3,FALSE),0)</f>
        <v>0</v>
      </c>
      <c r="O368" s="5">
        <f>IFERROR(VLOOKUP(Tabla1[[#This Row],[FECHA]],'RECAUDOS DE RESOLUCIONES'!A:D,4,FALSE),0)</f>
        <v>0</v>
      </c>
      <c r="P368" s="9">
        <f>IFERROR(VLOOKUP(Tabla1[[#This Row],[FECHA]],'RECAUDOS DE RESOLUCIONES'!A:D,3,FALSE),0)</f>
        <v>0</v>
      </c>
      <c r="Q36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6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68" s="11">
        <f>IFERROR(VLOOKUP(Tabla1[[#This Row],[FECHA]],'RECAUDOS LOCALES'!A:D,4,FALSE),0)</f>
        <v>0</v>
      </c>
      <c r="T368" s="9">
        <f>IFERROR(VLOOKUP(Tabla1[[#This Row],[FECHA]],'RECAUDOS LOCALES'!A:D,3,FALSE),0)</f>
        <v>0</v>
      </c>
      <c r="U368" s="11">
        <f>IFERROR(VLOOKUP(Tabla1[[#This Row],[FECHA]],'RECAUDOS EXTERNOS'!A:D,4,FALSE),0)</f>
        <v>0</v>
      </c>
      <c r="V368" s="9">
        <f>IFERROR(VLOOKUP(Tabla1[[#This Row],[FECHA]],'RECAUDOS EXTERNOS'!A:D,3,FALSE),0)</f>
        <v>0</v>
      </c>
    </row>
    <row r="369" spans="1:22" x14ac:dyDescent="0.25">
      <c r="A369" s="1">
        <v>37928</v>
      </c>
      <c r="B369" s="3" t="s">
        <v>1</v>
      </c>
      <c r="C369" s="2">
        <v>37926</v>
      </c>
      <c r="D369" s="5">
        <f>YEAR(Tabla1[[#This Row],[FECHA]])</f>
        <v>2003</v>
      </c>
      <c r="E369" s="5">
        <f>IFERROR(VLOOKUP(Tabla1[[#This Row],[FECHA]],'COMPARENDOS TOTALES'!A:D,4,FALSE),0)</f>
        <v>4</v>
      </c>
      <c r="F369" s="9">
        <f>IFERROR(VLOOKUP(Tabla1[[#This Row],[FECHA]],'COMPARENDOS TOTALES'!A:D,3,FALSE),0)</f>
        <v>664020</v>
      </c>
      <c r="G369" s="5">
        <f>IFERROR(VLOOKUP(Tabla1[[#This Row],[FECHA]],EXONERACIONES!A:D,4,FALSE),0)</f>
        <v>4</v>
      </c>
      <c r="H369" s="9">
        <f>IFERROR(VLOOKUP(Tabla1[[#This Row],[FECHA]],EXONERACIONES!A:D,3,FALSE),0)</f>
        <v>664020</v>
      </c>
      <c r="I369" s="5">
        <f>IFERROR(VLOOKUP(Tabla1[[#This Row],[FECHA]],'SIMIT CON RES'!A:D,4,FALSE),0)</f>
        <v>0</v>
      </c>
      <c r="J369" s="9">
        <f>IFERROR(VLOOKUP(Tabla1[[#This Row],[FECHA]],'SIMIT CON RES'!A:D,3,FALSE),0)</f>
        <v>0</v>
      </c>
      <c r="K369">
        <f>IFERROR(VLOOKUP(Tabla1[[#This Row],[FECHA]],'SIMIT SIN RES'!A:D,4,FALSE),0)</f>
        <v>0</v>
      </c>
      <c r="L369" s="9">
        <f>IFERROR(VLOOKUP(Tabla1[[#This Row],[FECHA]],'SIMIT SIN RES'!A:D,3,FALSE),0)</f>
        <v>0</v>
      </c>
      <c r="M369" s="5">
        <f>IFERROR(VLOOKUP(Tabla1[[#This Row],[FECHA]],'RECAUDOS DE COMPARENDOS'!A:D,4,FALSE),0)</f>
        <v>0</v>
      </c>
      <c r="N369" s="9">
        <f>IFERROR(VLOOKUP(Tabla1[[#This Row],[FECHA]],'RECAUDOS DE COMPARENDOS'!A:D,3,FALSE),0)</f>
        <v>0</v>
      </c>
      <c r="O369" s="5">
        <f>IFERROR(VLOOKUP(Tabla1[[#This Row],[FECHA]],'RECAUDOS DE RESOLUCIONES'!A:D,4,FALSE),0)</f>
        <v>0</v>
      </c>
      <c r="P369" s="9">
        <f>IFERROR(VLOOKUP(Tabla1[[#This Row],[FECHA]],'RECAUDOS DE RESOLUCIONES'!A:D,3,FALSE),0)</f>
        <v>0</v>
      </c>
      <c r="Q36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6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69" s="11">
        <f>IFERROR(VLOOKUP(Tabla1[[#This Row],[FECHA]],'RECAUDOS LOCALES'!A:D,4,FALSE),0)</f>
        <v>0</v>
      </c>
      <c r="T369" s="9">
        <f>IFERROR(VLOOKUP(Tabla1[[#This Row],[FECHA]],'RECAUDOS LOCALES'!A:D,3,FALSE),0)</f>
        <v>0</v>
      </c>
      <c r="U369" s="11">
        <f>IFERROR(VLOOKUP(Tabla1[[#This Row],[FECHA]],'RECAUDOS EXTERNOS'!A:D,4,FALSE),0)</f>
        <v>0</v>
      </c>
      <c r="V369" s="9">
        <f>IFERROR(VLOOKUP(Tabla1[[#This Row],[FECHA]],'RECAUDOS EXTERNOS'!A:D,3,FALSE),0)</f>
        <v>0</v>
      </c>
    </row>
    <row r="370" spans="1:22" x14ac:dyDescent="0.25">
      <c r="A370" s="1">
        <v>37929</v>
      </c>
      <c r="B370" s="3" t="s">
        <v>2</v>
      </c>
      <c r="C370" s="2">
        <v>37926</v>
      </c>
      <c r="D370" s="5">
        <f>YEAR(Tabla1[[#This Row],[FECHA]])</f>
        <v>2003</v>
      </c>
      <c r="E370" s="5">
        <f>IFERROR(VLOOKUP(Tabla1[[#This Row],[FECHA]],'COMPARENDOS TOTALES'!A:D,4,FALSE),0)</f>
        <v>4</v>
      </c>
      <c r="F370" s="9">
        <f>IFERROR(VLOOKUP(Tabla1[[#This Row],[FECHA]],'COMPARENDOS TOTALES'!A:D,3,FALSE),0)</f>
        <v>996030</v>
      </c>
      <c r="G370" s="5">
        <f>IFERROR(VLOOKUP(Tabla1[[#This Row],[FECHA]],EXONERACIONES!A:D,4,FALSE),0)</f>
        <v>3</v>
      </c>
      <c r="H370" s="9">
        <f>IFERROR(VLOOKUP(Tabla1[[#This Row],[FECHA]],EXONERACIONES!A:D,3,FALSE),0)</f>
        <v>830025</v>
      </c>
      <c r="I370" s="5">
        <f>IFERROR(VLOOKUP(Tabla1[[#This Row],[FECHA]],'SIMIT CON RES'!A:D,4,FALSE),0)</f>
        <v>0</v>
      </c>
      <c r="J370" s="9">
        <f>IFERROR(VLOOKUP(Tabla1[[#This Row],[FECHA]],'SIMIT CON RES'!A:D,3,FALSE),0)</f>
        <v>0</v>
      </c>
      <c r="K370">
        <f>IFERROR(VLOOKUP(Tabla1[[#This Row],[FECHA]],'SIMIT SIN RES'!A:D,4,FALSE),0)</f>
        <v>0</v>
      </c>
      <c r="L370" s="9">
        <f>IFERROR(VLOOKUP(Tabla1[[#This Row],[FECHA]],'SIMIT SIN RES'!A:D,3,FALSE),0)</f>
        <v>0</v>
      </c>
      <c r="M370" s="5">
        <f>IFERROR(VLOOKUP(Tabla1[[#This Row],[FECHA]],'RECAUDOS DE COMPARENDOS'!A:D,4,FALSE),0)</f>
        <v>1</v>
      </c>
      <c r="N370" s="9">
        <f>IFERROR(VLOOKUP(Tabla1[[#This Row],[FECHA]],'RECAUDOS DE COMPARENDOS'!A:D,3,FALSE),0)</f>
        <v>166005</v>
      </c>
      <c r="O370" s="5">
        <f>IFERROR(VLOOKUP(Tabla1[[#This Row],[FECHA]],'RECAUDOS DE RESOLUCIONES'!A:D,4,FALSE),0)</f>
        <v>0</v>
      </c>
      <c r="P370" s="9">
        <f>IFERROR(VLOOKUP(Tabla1[[#This Row],[FECHA]],'RECAUDOS DE RESOLUCIONES'!A:D,3,FALSE),0)</f>
        <v>0</v>
      </c>
      <c r="Q37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7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70" s="11">
        <f>IFERROR(VLOOKUP(Tabla1[[#This Row],[FECHA]],'RECAUDOS LOCALES'!A:D,4,FALSE),0)</f>
        <v>0</v>
      </c>
      <c r="T370" s="9">
        <f>IFERROR(VLOOKUP(Tabla1[[#This Row],[FECHA]],'RECAUDOS LOCALES'!A:D,3,FALSE),0)</f>
        <v>0</v>
      </c>
      <c r="U370" s="11">
        <f>IFERROR(VLOOKUP(Tabla1[[#This Row],[FECHA]],'RECAUDOS EXTERNOS'!A:D,4,FALSE),0)</f>
        <v>0</v>
      </c>
      <c r="V370" s="9">
        <f>IFERROR(VLOOKUP(Tabla1[[#This Row],[FECHA]],'RECAUDOS EXTERNOS'!A:D,3,FALSE),0)</f>
        <v>0</v>
      </c>
    </row>
    <row r="371" spans="1:22" x14ac:dyDescent="0.25">
      <c r="A371" s="1">
        <v>37930</v>
      </c>
      <c r="B371" s="3" t="s">
        <v>3</v>
      </c>
      <c r="C371" s="2">
        <v>37926</v>
      </c>
      <c r="D371" s="5">
        <f>YEAR(Tabla1[[#This Row],[FECHA]])</f>
        <v>2003</v>
      </c>
      <c r="E371" s="5">
        <f>IFERROR(VLOOKUP(Tabla1[[#This Row],[FECHA]],'COMPARENDOS TOTALES'!A:D,4,FALSE),0)</f>
        <v>11</v>
      </c>
      <c r="F371" s="9">
        <f>IFERROR(VLOOKUP(Tabla1[[#This Row],[FECHA]],'COMPARENDOS TOTALES'!A:D,3,FALSE),0)</f>
        <v>1748586</v>
      </c>
      <c r="G371" s="5">
        <f>IFERROR(VLOOKUP(Tabla1[[#This Row],[FECHA]],EXONERACIONES!A:D,4,FALSE),0)</f>
        <v>8</v>
      </c>
      <c r="H371" s="9">
        <f>IFERROR(VLOOKUP(Tabla1[[#This Row],[FECHA]],EXONERACIONES!A:D,3,FALSE),0)</f>
        <v>1250571</v>
      </c>
      <c r="I371" s="5">
        <f>IFERROR(VLOOKUP(Tabla1[[#This Row],[FECHA]],'SIMIT CON RES'!A:D,4,FALSE),0)</f>
        <v>0</v>
      </c>
      <c r="J371" s="9">
        <f>IFERROR(VLOOKUP(Tabla1[[#This Row],[FECHA]],'SIMIT CON RES'!A:D,3,FALSE),0)</f>
        <v>0</v>
      </c>
      <c r="K371">
        <f>IFERROR(VLOOKUP(Tabla1[[#This Row],[FECHA]],'SIMIT SIN RES'!A:D,4,FALSE),0)</f>
        <v>0</v>
      </c>
      <c r="L371" s="9">
        <f>IFERROR(VLOOKUP(Tabla1[[#This Row],[FECHA]],'SIMIT SIN RES'!A:D,3,FALSE),0)</f>
        <v>0</v>
      </c>
      <c r="M371" s="5">
        <f>IFERROR(VLOOKUP(Tabla1[[#This Row],[FECHA]],'RECAUDOS DE COMPARENDOS'!A:D,4,FALSE),0)</f>
        <v>0</v>
      </c>
      <c r="N371" s="9">
        <f>IFERROR(VLOOKUP(Tabla1[[#This Row],[FECHA]],'RECAUDOS DE COMPARENDOS'!A:D,3,FALSE),0)</f>
        <v>0</v>
      </c>
      <c r="O371" s="5">
        <f>IFERROR(VLOOKUP(Tabla1[[#This Row],[FECHA]],'RECAUDOS DE RESOLUCIONES'!A:D,4,FALSE),0)</f>
        <v>0</v>
      </c>
      <c r="P371" s="9">
        <f>IFERROR(VLOOKUP(Tabla1[[#This Row],[FECHA]],'RECAUDOS DE RESOLUCIONES'!A:D,3,FALSE),0)</f>
        <v>0</v>
      </c>
      <c r="Q37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371" s="9">
        <f>Tabla1[V. COMPARENDOS]-(Tabla1[V. EXONERACIONES]+Tabla1[[#This Row],[V. SIMIT CON RESOLUCION]]+Tabla1[[#This Row],[V. SIMIT SIN RESOLUCION]]+Tabla1[[#This Row],[V. RECAUDOS COMPARENDOS]]+Tabla1[[#This Row],[V. RECAUDOS RESOLUCIONES]])</f>
        <v>498015</v>
      </c>
      <c r="S371" s="11">
        <f>IFERROR(VLOOKUP(Tabla1[[#This Row],[FECHA]],'RECAUDOS LOCALES'!A:D,4,FALSE),0)</f>
        <v>0</v>
      </c>
      <c r="T371" s="9">
        <f>IFERROR(VLOOKUP(Tabla1[[#This Row],[FECHA]],'RECAUDOS LOCALES'!A:D,3,FALSE),0)</f>
        <v>0</v>
      </c>
      <c r="U371" s="11">
        <f>IFERROR(VLOOKUP(Tabla1[[#This Row],[FECHA]],'RECAUDOS EXTERNOS'!A:D,4,FALSE),0)</f>
        <v>0</v>
      </c>
      <c r="V371" s="9">
        <f>IFERROR(VLOOKUP(Tabla1[[#This Row],[FECHA]],'RECAUDOS EXTERNOS'!A:D,3,FALSE),0)</f>
        <v>0</v>
      </c>
    </row>
    <row r="372" spans="1:22" x14ac:dyDescent="0.25">
      <c r="A372" s="1">
        <v>37931</v>
      </c>
      <c r="B372" s="3" t="s">
        <v>6</v>
      </c>
      <c r="C372" s="2">
        <v>37926</v>
      </c>
      <c r="D372" s="5">
        <f>YEAR(Tabla1[[#This Row],[FECHA]])</f>
        <v>2003</v>
      </c>
      <c r="E372" s="5">
        <f>IFERROR(VLOOKUP(Tabla1[[#This Row],[FECHA]],'COMPARENDOS TOTALES'!A:D,4,FALSE),0)</f>
        <v>1</v>
      </c>
      <c r="F372" s="9">
        <f>IFERROR(VLOOKUP(Tabla1[[#This Row],[FECHA]],'COMPARENDOS TOTALES'!A:D,3,FALSE),0)</f>
        <v>166005</v>
      </c>
      <c r="G372" s="5">
        <f>IFERROR(VLOOKUP(Tabla1[[#This Row],[FECHA]],EXONERACIONES!A:D,4,FALSE),0)</f>
        <v>1</v>
      </c>
      <c r="H372" s="9">
        <f>IFERROR(VLOOKUP(Tabla1[[#This Row],[FECHA]],EXONERACIONES!A:D,3,FALSE),0)</f>
        <v>166005</v>
      </c>
      <c r="I372" s="5">
        <f>IFERROR(VLOOKUP(Tabla1[[#This Row],[FECHA]],'SIMIT CON RES'!A:D,4,FALSE),0)</f>
        <v>0</v>
      </c>
      <c r="J372" s="9">
        <f>IFERROR(VLOOKUP(Tabla1[[#This Row],[FECHA]],'SIMIT CON RES'!A:D,3,FALSE),0)</f>
        <v>0</v>
      </c>
      <c r="K372">
        <f>IFERROR(VLOOKUP(Tabla1[[#This Row],[FECHA]],'SIMIT SIN RES'!A:D,4,FALSE),0)</f>
        <v>0</v>
      </c>
      <c r="L372" s="9">
        <f>IFERROR(VLOOKUP(Tabla1[[#This Row],[FECHA]],'SIMIT SIN RES'!A:D,3,FALSE),0)</f>
        <v>0</v>
      </c>
      <c r="M372" s="5">
        <f>IFERROR(VLOOKUP(Tabla1[[#This Row],[FECHA]],'RECAUDOS DE COMPARENDOS'!A:D,4,FALSE),0)</f>
        <v>0</v>
      </c>
      <c r="N372" s="9">
        <f>IFERROR(VLOOKUP(Tabla1[[#This Row],[FECHA]],'RECAUDOS DE COMPARENDOS'!A:D,3,FALSE),0)</f>
        <v>0</v>
      </c>
      <c r="O372" s="5">
        <f>IFERROR(VLOOKUP(Tabla1[[#This Row],[FECHA]],'RECAUDOS DE RESOLUCIONES'!A:D,4,FALSE),0)</f>
        <v>0</v>
      </c>
      <c r="P372" s="9">
        <f>IFERROR(VLOOKUP(Tabla1[[#This Row],[FECHA]],'RECAUDOS DE RESOLUCIONES'!A:D,3,FALSE),0)</f>
        <v>0</v>
      </c>
      <c r="Q37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7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72" s="11">
        <f>IFERROR(VLOOKUP(Tabla1[[#This Row],[FECHA]],'RECAUDOS LOCALES'!A:D,4,FALSE),0)</f>
        <v>0</v>
      </c>
      <c r="T372" s="9">
        <f>IFERROR(VLOOKUP(Tabla1[[#This Row],[FECHA]],'RECAUDOS LOCALES'!A:D,3,FALSE),0)</f>
        <v>0</v>
      </c>
      <c r="U372" s="11">
        <f>IFERROR(VLOOKUP(Tabla1[[#This Row],[FECHA]],'RECAUDOS EXTERNOS'!A:D,4,FALSE),0)</f>
        <v>0</v>
      </c>
      <c r="V372" s="9">
        <f>IFERROR(VLOOKUP(Tabla1[[#This Row],[FECHA]],'RECAUDOS EXTERNOS'!A:D,3,FALSE),0)</f>
        <v>0</v>
      </c>
    </row>
    <row r="373" spans="1:22" x14ac:dyDescent="0.25">
      <c r="A373" s="1">
        <v>37932</v>
      </c>
      <c r="B373" s="3" t="s">
        <v>0</v>
      </c>
      <c r="C373" s="2">
        <v>37926</v>
      </c>
      <c r="D373" s="5">
        <f>YEAR(Tabla1[[#This Row],[FECHA]])</f>
        <v>2003</v>
      </c>
      <c r="E373" s="5">
        <f>IFERROR(VLOOKUP(Tabla1[[#This Row],[FECHA]],'COMPARENDOS TOTALES'!A:D,4,FALSE),0)</f>
        <v>0</v>
      </c>
      <c r="F373" s="9">
        <f>IFERROR(VLOOKUP(Tabla1[[#This Row],[FECHA]],'COMPARENDOS TOTALES'!A:D,3,FALSE),0)</f>
        <v>0</v>
      </c>
      <c r="G373" s="5">
        <f>IFERROR(VLOOKUP(Tabla1[[#This Row],[FECHA]],EXONERACIONES!A:D,4,FALSE),0)</f>
        <v>0</v>
      </c>
      <c r="H373" s="9">
        <f>IFERROR(VLOOKUP(Tabla1[[#This Row],[FECHA]],EXONERACIONES!A:D,3,FALSE),0)</f>
        <v>0</v>
      </c>
      <c r="I373" s="5">
        <f>IFERROR(VLOOKUP(Tabla1[[#This Row],[FECHA]],'SIMIT CON RES'!A:D,4,FALSE),0)</f>
        <v>0</v>
      </c>
      <c r="J373" s="9">
        <f>IFERROR(VLOOKUP(Tabla1[[#This Row],[FECHA]],'SIMIT CON RES'!A:D,3,FALSE),0)</f>
        <v>0</v>
      </c>
      <c r="K373">
        <f>IFERROR(VLOOKUP(Tabla1[[#This Row],[FECHA]],'SIMIT SIN RES'!A:D,4,FALSE),0)</f>
        <v>0</v>
      </c>
      <c r="L373" s="9">
        <f>IFERROR(VLOOKUP(Tabla1[[#This Row],[FECHA]],'SIMIT SIN RES'!A:D,3,FALSE),0)</f>
        <v>0</v>
      </c>
      <c r="M373" s="5">
        <f>IFERROR(VLOOKUP(Tabla1[[#This Row],[FECHA]],'RECAUDOS DE COMPARENDOS'!A:D,4,FALSE),0)</f>
        <v>0</v>
      </c>
      <c r="N373" s="9">
        <f>IFERROR(VLOOKUP(Tabla1[[#This Row],[FECHA]],'RECAUDOS DE COMPARENDOS'!A:D,3,FALSE),0)</f>
        <v>0</v>
      </c>
      <c r="O373" s="5">
        <f>IFERROR(VLOOKUP(Tabla1[[#This Row],[FECHA]],'RECAUDOS DE RESOLUCIONES'!A:D,4,FALSE),0)</f>
        <v>0</v>
      </c>
      <c r="P373" s="9">
        <f>IFERROR(VLOOKUP(Tabla1[[#This Row],[FECHA]],'RECAUDOS DE RESOLUCIONES'!A:D,3,FALSE),0)</f>
        <v>0</v>
      </c>
      <c r="Q37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7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73" s="11">
        <f>IFERROR(VLOOKUP(Tabla1[[#This Row],[FECHA]],'RECAUDOS LOCALES'!A:D,4,FALSE),0)</f>
        <v>0</v>
      </c>
      <c r="T373" s="9">
        <f>IFERROR(VLOOKUP(Tabla1[[#This Row],[FECHA]],'RECAUDOS LOCALES'!A:D,3,FALSE),0)</f>
        <v>0</v>
      </c>
      <c r="U373" s="11">
        <f>IFERROR(VLOOKUP(Tabla1[[#This Row],[FECHA]],'RECAUDOS EXTERNOS'!A:D,4,FALSE),0)</f>
        <v>0</v>
      </c>
      <c r="V373" s="9">
        <f>IFERROR(VLOOKUP(Tabla1[[#This Row],[FECHA]],'RECAUDOS EXTERNOS'!A:D,3,FALSE),0)</f>
        <v>0</v>
      </c>
    </row>
    <row r="374" spans="1:22" x14ac:dyDescent="0.25">
      <c r="A374" s="1">
        <v>37933</v>
      </c>
      <c r="B374" s="3" t="s">
        <v>5</v>
      </c>
      <c r="C374" s="2">
        <v>37926</v>
      </c>
      <c r="D374" s="5">
        <f>YEAR(Tabla1[[#This Row],[FECHA]])</f>
        <v>2003</v>
      </c>
      <c r="E374" s="5">
        <f>IFERROR(VLOOKUP(Tabla1[[#This Row],[FECHA]],'COMPARENDOS TOTALES'!A:D,4,FALSE),0)</f>
        <v>5</v>
      </c>
      <c r="F374" s="9">
        <f>IFERROR(VLOOKUP(Tabla1[[#This Row],[FECHA]],'COMPARENDOS TOTALES'!A:D,3,FALSE),0)</f>
        <v>996030</v>
      </c>
      <c r="G374" s="5">
        <f>IFERROR(VLOOKUP(Tabla1[[#This Row],[FECHA]],EXONERACIONES!A:D,4,FALSE),0)</f>
        <v>3</v>
      </c>
      <c r="H374" s="9">
        <f>IFERROR(VLOOKUP(Tabla1[[#This Row],[FECHA]],EXONERACIONES!A:D,3,FALSE),0)</f>
        <v>664020</v>
      </c>
      <c r="I374" s="5">
        <f>IFERROR(VLOOKUP(Tabla1[[#This Row],[FECHA]],'SIMIT CON RES'!A:D,4,FALSE),0)</f>
        <v>0</v>
      </c>
      <c r="J374" s="9">
        <f>IFERROR(VLOOKUP(Tabla1[[#This Row],[FECHA]],'SIMIT CON RES'!A:D,3,FALSE),0)</f>
        <v>0</v>
      </c>
      <c r="K374">
        <f>IFERROR(VLOOKUP(Tabla1[[#This Row],[FECHA]],'SIMIT SIN RES'!A:D,4,FALSE),0)</f>
        <v>0</v>
      </c>
      <c r="L374" s="9">
        <f>IFERROR(VLOOKUP(Tabla1[[#This Row],[FECHA]],'SIMIT SIN RES'!A:D,3,FALSE),0)</f>
        <v>0</v>
      </c>
      <c r="M374" s="5">
        <f>IFERROR(VLOOKUP(Tabla1[[#This Row],[FECHA]],'RECAUDOS DE COMPARENDOS'!A:D,4,FALSE),0)</f>
        <v>2</v>
      </c>
      <c r="N374" s="9">
        <f>IFERROR(VLOOKUP(Tabla1[[#This Row],[FECHA]],'RECAUDOS DE COMPARENDOS'!A:D,3,FALSE),0)</f>
        <v>332010</v>
      </c>
      <c r="O374" s="5">
        <f>IFERROR(VLOOKUP(Tabla1[[#This Row],[FECHA]],'RECAUDOS DE RESOLUCIONES'!A:D,4,FALSE),0)</f>
        <v>0</v>
      </c>
      <c r="P374" s="9">
        <f>IFERROR(VLOOKUP(Tabla1[[#This Row],[FECHA]],'RECAUDOS DE RESOLUCIONES'!A:D,3,FALSE),0)</f>
        <v>0</v>
      </c>
      <c r="Q37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7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74" s="11">
        <f>IFERROR(VLOOKUP(Tabla1[[#This Row],[FECHA]],'RECAUDOS LOCALES'!A:D,4,FALSE),0)</f>
        <v>0</v>
      </c>
      <c r="T374" s="9">
        <f>IFERROR(VLOOKUP(Tabla1[[#This Row],[FECHA]],'RECAUDOS LOCALES'!A:D,3,FALSE),0)</f>
        <v>0</v>
      </c>
      <c r="U374" s="11">
        <f>IFERROR(VLOOKUP(Tabla1[[#This Row],[FECHA]],'RECAUDOS EXTERNOS'!A:D,4,FALSE),0)</f>
        <v>0</v>
      </c>
      <c r="V374" s="9">
        <f>IFERROR(VLOOKUP(Tabla1[[#This Row],[FECHA]],'RECAUDOS EXTERNOS'!A:D,3,FALSE),0)</f>
        <v>0</v>
      </c>
    </row>
    <row r="375" spans="1:22" x14ac:dyDescent="0.25">
      <c r="A375" s="1">
        <v>37934</v>
      </c>
      <c r="B375" s="3" t="s">
        <v>4</v>
      </c>
      <c r="C375" s="2">
        <v>37926</v>
      </c>
      <c r="D375" s="5">
        <f>YEAR(Tabla1[[#This Row],[FECHA]])</f>
        <v>2003</v>
      </c>
      <c r="E375" s="5">
        <f>IFERROR(VLOOKUP(Tabla1[[#This Row],[FECHA]],'COMPARENDOS TOTALES'!A:D,4,FALSE),0)</f>
        <v>6</v>
      </c>
      <c r="F375" s="9">
        <f>IFERROR(VLOOKUP(Tabla1[[#This Row],[FECHA]],'COMPARENDOS TOTALES'!A:D,3,FALSE),0)</f>
        <v>996030</v>
      </c>
      <c r="G375" s="5">
        <f>IFERROR(VLOOKUP(Tabla1[[#This Row],[FECHA]],EXONERACIONES!A:D,4,FALSE),0)</f>
        <v>6</v>
      </c>
      <c r="H375" s="9">
        <f>IFERROR(VLOOKUP(Tabla1[[#This Row],[FECHA]],EXONERACIONES!A:D,3,FALSE),0)</f>
        <v>996030</v>
      </c>
      <c r="I375" s="5">
        <f>IFERROR(VLOOKUP(Tabla1[[#This Row],[FECHA]],'SIMIT CON RES'!A:D,4,FALSE),0)</f>
        <v>0</v>
      </c>
      <c r="J375" s="9">
        <f>IFERROR(VLOOKUP(Tabla1[[#This Row],[FECHA]],'SIMIT CON RES'!A:D,3,FALSE),0)</f>
        <v>0</v>
      </c>
      <c r="K375">
        <f>IFERROR(VLOOKUP(Tabla1[[#This Row],[FECHA]],'SIMIT SIN RES'!A:D,4,FALSE),0)</f>
        <v>0</v>
      </c>
      <c r="L375" s="9">
        <f>IFERROR(VLOOKUP(Tabla1[[#This Row],[FECHA]],'SIMIT SIN RES'!A:D,3,FALSE),0)</f>
        <v>0</v>
      </c>
      <c r="M375" s="5">
        <f>IFERROR(VLOOKUP(Tabla1[[#This Row],[FECHA]],'RECAUDOS DE COMPARENDOS'!A:D,4,FALSE),0)</f>
        <v>0</v>
      </c>
      <c r="N375" s="9">
        <f>IFERROR(VLOOKUP(Tabla1[[#This Row],[FECHA]],'RECAUDOS DE COMPARENDOS'!A:D,3,FALSE),0)</f>
        <v>0</v>
      </c>
      <c r="O375" s="5">
        <f>IFERROR(VLOOKUP(Tabla1[[#This Row],[FECHA]],'RECAUDOS DE RESOLUCIONES'!A:D,4,FALSE),0)</f>
        <v>0</v>
      </c>
      <c r="P375" s="9">
        <f>IFERROR(VLOOKUP(Tabla1[[#This Row],[FECHA]],'RECAUDOS DE RESOLUCIONES'!A:D,3,FALSE),0)</f>
        <v>0</v>
      </c>
      <c r="Q37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7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75" s="11">
        <f>IFERROR(VLOOKUP(Tabla1[[#This Row],[FECHA]],'RECAUDOS LOCALES'!A:D,4,FALSE),0)</f>
        <v>0</v>
      </c>
      <c r="T375" s="9">
        <f>IFERROR(VLOOKUP(Tabla1[[#This Row],[FECHA]],'RECAUDOS LOCALES'!A:D,3,FALSE),0)</f>
        <v>0</v>
      </c>
      <c r="U375" s="11">
        <f>IFERROR(VLOOKUP(Tabla1[[#This Row],[FECHA]],'RECAUDOS EXTERNOS'!A:D,4,FALSE),0)</f>
        <v>0</v>
      </c>
      <c r="V375" s="9">
        <f>IFERROR(VLOOKUP(Tabla1[[#This Row],[FECHA]],'RECAUDOS EXTERNOS'!A:D,3,FALSE),0)</f>
        <v>0</v>
      </c>
    </row>
    <row r="376" spans="1:22" x14ac:dyDescent="0.25">
      <c r="A376" s="1">
        <v>37935</v>
      </c>
      <c r="B376" s="3" t="s">
        <v>1</v>
      </c>
      <c r="C376" s="2">
        <v>37926</v>
      </c>
      <c r="D376" s="5">
        <f>YEAR(Tabla1[[#This Row],[FECHA]])</f>
        <v>2003</v>
      </c>
      <c r="E376" s="5">
        <f>IFERROR(VLOOKUP(Tabla1[[#This Row],[FECHA]],'COMPARENDOS TOTALES'!A:D,4,FALSE),0)</f>
        <v>2</v>
      </c>
      <c r="F376" s="9">
        <f>IFERROR(VLOOKUP(Tabla1[[#This Row],[FECHA]],'COMPARENDOS TOTALES'!A:D,3,FALSE),0)</f>
        <v>332010</v>
      </c>
      <c r="G376" s="5">
        <f>IFERROR(VLOOKUP(Tabla1[[#This Row],[FECHA]],EXONERACIONES!A:D,4,FALSE),0)</f>
        <v>2</v>
      </c>
      <c r="H376" s="9">
        <f>IFERROR(VLOOKUP(Tabla1[[#This Row],[FECHA]],EXONERACIONES!A:D,3,FALSE),0)</f>
        <v>332010</v>
      </c>
      <c r="I376" s="5">
        <f>IFERROR(VLOOKUP(Tabla1[[#This Row],[FECHA]],'SIMIT CON RES'!A:D,4,FALSE),0)</f>
        <v>0</v>
      </c>
      <c r="J376" s="9">
        <f>IFERROR(VLOOKUP(Tabla1[[#This Row],[FECHA]],'SIMIT CON RES'!A:D,3,FALSE),0)</f>
        <v>0</v>
      </c>
      <c r="K376">
        <f>IFERROR(VLOOKUP(Tabla1[[#This Row],[FECHA]],'SIMIT SIN RES'!A:D,4,FALSE),0)</f>
        <v>0</v>
      </c>
      <c r="L376" s="9">
        <f>IFERROR(VLOOKUP(Tabla1[[#This Row],[FECHA]],'SIMIT SIN RES'!A:D,3,FALSE),0)</f>
        <v>0</v>
      </c>
      <c r="M376" s="5">
        <f>IFERROR(VLOOKUP(Tabla1[[#This Row],[FECHA]],'RECAUDOS DE COMPARENDOS'!A:D,4,FALSE),0)</f>
        <v>0</v>
      </c>
      <c r="N376" s="9">
        <f>IFERROR(VLOOKUP(Tabla1[[#This Row],[FECHA]],'RECAUDOS DE COMPARENDOS'!A:D,3,FALSE),0)</f>
        <v>0</v>
      </c>
      <c r="O376" s="5">
        <f>IFERROR(VLOOKUP(Tabla1[[#This Row],[FECHA]],'RECAUDOS DE RESOLUCIONES'!A:D,4,FALSE),0)</f>
        <v>0</v>
      </c>
      <c r="P376" s="9">
        <f>IFERROR(VLOOKUP(Tabla1[[#This Row],[FECHA]],'RECAUDOS DE RESOLUCIONES'!A:D,3,FALSE),0)</f>
        <v>0</v>
      </c>
      <c r="Q37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7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76" s="11">
        <f>IFERROR(VLOOKUP(Tabla1[[#This Row],[FECHA]],'RECAUDOS LOCALES'!A:D,4,FALSE),0)</f>
        <v>0</v>
      </c>
      <c r="T376" s="9">
        <f>IFERROR(VLOOKUP(Tabla1[[#This Row],[FECHA]],'RECAUDOS LOCALES'!A:D,3,FALSE),0)</f>
        <v>0</v>
      </c>
      <c r="U376" s="11">
        <f>IFERROR(VLOOKUP(Tabla1[[#This Row],[FECHA]],'RECAUDOS EXTERNOS'!A:D,4,FALSE),0)</f>
        <v>0</v>
      </c>
      <c r="V376" s="9">
        <f>IFERROR(VLOOKUP(Tabla1[[#This Row],[FECHA]],'RECAUDOS EXTERNOS'!A:D,3,FALSE),0)</f>
        <v>0</v>
      </c>
    </row>
    <row r="377" spans="1:22" x14ac:dyDescent="0.25">
      <c r="A377" s="1">
        <v>37936</v>
      </c>
      <c r="B377" s="3" t="s">
        <v>2</v>
      </c>
      <c r="C377" s="2">
        <v>37926</v>
      </c>
      <c r="D377" s="5">
        <f>YEAR(Tabla1[[#This Row],[FECHA]])</f>
        <v>2003</v>
      </c>
      <c r="E377" s="5">
        <f>IFERROR(VLOOKUP(Tabla1[[#This Row],[FECHA]],'COMPARENDOS TOTALES'!A:D,4,FALSE),0)</f>
        <v>10</v>
      </c>
      <c r="F377" s="9">
        <f>IFERROR(VLOOKUP(Tabla1[[#This Row],[FECHA]],'COMPARENDOS TOTALES'!A:D,3,FALSE),0)</f>
        <v>1826055</v>
      </c>
      <c r="G377" s="5">
        <f>IFERROR(VLOOKUP(Tabla1[[#This Row],[FECHA]],EXONERACIONES!A:D,4,FALSE),0)</f>
        <v>7</v>
      </c>
      <c r="H377" s="9">
        <f>IFERROR(VLOOKUP(Tabla1[[#This Row],[FECHA]],EXONERACIONES!A:D,3,FALSE),0)</f>
        <v>1328040</v>
      </c>
      <c r="I377" s="5">
        <f>IFERROR(VLOOKUP(Tabla1[[#This Row],[FECHA]],'SIMIT CON RES'!A:D,4,FALSE),0)</f>
        <v>0</v>
      </c>
      <c r="J377" s="9">
        <f>IFERROR(VLOOKUP(Tabla1[[#This Row],[FECHA]],'SIMIT CON RES'!A:D,3,FALSE),0)</f>
        <v>0</v>
      </c>
      <c r="K377">
        <f>IFERROR(VLOOKUP(Tabla1[[#This Row],[FECHA]],'SIMIT SIN RES'!A:D,4,FALSE),0)</f>
        <v>0</v>
      </c>
      <c r="L377" s="9">
        <f>IFERROR(VLOOKUP(Tabla1[[#This Row],[FECHA]],'SIMIT SIN RES'!A:D,3,FALSE),0)</f>
        <v>0</v>
      </c>
      <c r="M377" s="5">
        <f>IFERROR(VLOOKUP(Tabla1[[#This Row],[FECHA]],'RECAUDOS DE COMPARENDOS'!A:D,4,FALSE),0)</f>
        <v>0</v>
      </c>
      <c r="N377" s="9">
        <f>IFERROR(VLOOKUP(Tabla1[[#This Row],[FECHA]],'RECAUDOS DE COMPARENDOS'!A:D,3,FALSE),0)</f>
        <v>0</v>
      </c>
      <c r="O377" s="5">
        <f>IFERROR(VLOOKUP(Tabla1[[#This Row],[FECHA]],'RECAUDOS DE RESOLUCIONES'!A:D,4,FALSE),0)</f>
        <v>0</v>
      </c>
      <c r="P377" s="9">
        <f>IFERROR(VLOOKUP(Tabla1[[#This Row],[FECHA]],'RECAUDOS DE RESOLUCIONES'!A:D,3,FALSE),0)</f>
        <v>0</v>
      </c>
      <c r="Q37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377" s="9">
        <f>Tabla1[V. COMPARENDOS]-(Tabla1[V. EXONERACIONES]+Tabla1[[#This Row],[V. SIMIT CON RESOLUCION]]+Tabla1[[#This Row],[V. SIMIT SIN RESOLUCION]]+Tabla1[[#This Row],[V. RECAUDOS COMPARENDOS]]+Tabla1[[#This Row],[V. RECAUDOS RESOLUCIONES]])</f>
        <v>498015</v>
      </c>
      <c r="S377" s="11">
        <f>IFERROR(VLOOKUP(Tabla1[[#This Row],[FECHA]],'RECAUDOS LOCALES'!A:D,4,FALSE),0)</f>
        <v>0</v>
      </c>
      <c r="T377" s="9">
        <f>IFERROR(VLOOKUP(Tabla1[[#This Row],[FECHA]],'RECAUDOS LOCALES'!A:D,3,FALSE),0)</f>
        <v>0</v>
      </c>
      <c r="U377" s="11">
        <f>IFERROR(VLOOKUP(Tabla1[[#This Row],[FECHA]],'RECAUDOS EXTERNOS'!A:D,4,FALSE),0)</f>
        <v>0</v>
      </c>
      <c r="V377" s="9">
        <f>IFERROR(VLOOKUP(Tabla1[[#This Row],[FECHA]],'RECAUDOS EXTERNOS'!A:D,3,FALSE),0)</f>
        <v>0</v>
      </c>
    </row>
    <row r="378" spans="1:22" x14ac:dyDescent="0.25">
      <c r="A378" s="1">
        <v>37937</v>
      </c>
      <c r="B378" s="3" t="s">
        <v>3</v>
      </c>
      <c r="C378" s="2">
        <v>37926</v>
      </c>
      <c r="D378" s="5">
        <f>YEAR(Tabla1[[#This Row],[FECHA]])</f>
        <v>2003</v>
      </c>
      <c r="E378" s="5">
        <f>IFERROR(VLOOKUP(Tabla1[[#This Row],[FECHA]],'COMPARENDOS TOTALES'!A:D,4,FALSE),0)</f>
        <v>0</v>
      </c>
      <c r="F378" s="9">
        <f>IFERROR(VLOOKUP(Tabla1[[#This Row],[FECHA]],'COMPARENDOS TOTALES'!A:D,3,FALSE),0)</f>
        <v>0</v>
      </c>
      <c r="G378" s="5">
        <f>IFERROR(VLOOKUP(Tabla1[[#This Row],[FECHA]],EXONERACIONES!A:D,4,FALSE),0)</f>
        <v>0</v>
      </c>
      <c r="H378" s="9">
        <f>IFERROR(VLOOKUP(Tabla1[[#This Row],[FECHA]],EXONERACIONES!A:D,3,FALSE),0)</f>
        <v>0</v>
      </c>
      <c r="I378" s="5">
        <f>IFERROR(VLOOKUP(Tabla1[[#This Row],[FECHA]],'SIMIT CON RES'!A:D,4,FALSE),0)</f>
        <v>0</v>
      </c>
      <c r="J378" s="9">
        <f>IFERROR(VLOOKUP(Tabla1[[#This Row],[FECHA]],'SIMIT CON RES'!A:D,3,FALSE),0)</f>
        <v>0</v>
      </c>
      <c r="K378">
        <f>IFERROR(VLOOKUP(Tabla1[[#This Row],[FECHA]],'SIMIT SIN RES'!A:D,4,FALSE),0)</f>
        <v>0</v>
      </c>
      <c r="L378" s="9">
        <f>IFERROR(VLOOKUP(Tabla1[[#This Row],[FECHA]],'SIMIT SIN RES'!A:D,3,FALSE),0)</f>
        <v>0</v>
      </c>
      <c r="M378" s="5">
        <f>IFERROR(VLOOKUP(Tabla1[[#This Row],[FECHA]],'RECAUDOS DE COMPARENDOS'!A:D,4,FALSE),0)</f>
        <v>0</v>
      </c>
      <c r="N378" s="9">
        <f>IFERROR(VLOOKUP(Tabla1[[#This Row],[FECHA]],'RECAUDOS DE COMPARENDOS'!A:D,3,FALSE),0)</f>
        <v>0</v>
      </c>
      <c r="O378" s="5">
        <f>IFERROR(VLOOKUP(Tabla1[[#This Row],[FECHA]],'RECAUDOS DE RESOLUCIONES'!A:D,4,FALSE),0)</f>
        <v>0</v>
      </c>
      <c r="P378" s="9">
        <f>IFERROR(VLOOKUP(Tabla1[[#This Row],[FECHA]],'RECAUDOS DE RESOLUCIONES'!A:D,3,FALSE),0)</f>
        <v>0</v>
      </c>
      <c r="Q37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7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78" s="11">
        <f>IFERROR(VLOOKUP(Tabla1[[#This Row],[FECHA]],'RECAUDOS LOCALES'!A:D,4,FALSE),0)</f>
        <v>0</v>
      </c>
      <c r="T378" s="9">
        <f>IFERROR(VLOOKUP(Tabla1[[#This Row],[FECHA]],'RECAUDOS LOCALES'!A:D,3,FALSE),0)</f>
        <v>0</v>
      </c>
      <c r="U378" s="11">
        <f>IFERROR(VLOOKUP(Tabla1[[#This Row],[FECHA]],'RECAUDOS EXTERNOS'!A:D,4,FALSE),0)</f>
        <v>0</v>
      </c>
      <c r="V378" s="9">
        <f>IFERROR(VLOOKUP(Tabla1[[#This Row],[FECHA]],'RECAUDOS EXTERNOS'!A:D,3,FALSE),0)</f>
        <v>0</v>
      </c>
    </row>
    <row r="379" spans="1:22" x14ac:dyDescent="0.25">
      <c r="A379" s="1">
        <v>37938</v>
      </c>
      <c r="B379" s="3" t="s">
        <v>6</v>
      </c>
      <c r="C379" s="2">
        <v>37926</v>
      </c>
      <c r="D379" s="5">
        <f>YEAR(Tabla1[[#This Row],[FECHA]])</f>
        <v>2003</v>
      </c>
      <c r="E379" s="5">
        <f>IFERROR(VLOOKUP(Tabla1[[#This Row],[FECHA]],'COMPARENDOS TOTALES'!A:D,4,FALSE),0)</f>
        <v>4</v>
      </c>
      <c r="F379" s="9">
        <f>IFERROR(VLOOKUP(Tabla1[[#This Row],[FECHA]],'COMPARENDOS TOTALES'!A:D,3,FALSE),0)</f>
        <v>830025</v>
      </c>
      <c r="G379" s="5">
        <f>IFERROR(VLOOKUP(Tabla1[[#This Row],[FECHA]],EXONERACIONES!A:D,4,FALSE),0)</f>
        <v>4</v>
      </c>
      <c r="H379" s="9">
        <f>IFERROR(VLOOKUP(Tabla1[[#This Row],[FECHA]],EXONERACIONES!A:D,3,FALSE),0)</f>
        <v>830025</v>
      </c>
      <c r="I379" s="5">
        <f>IFERROR(VLOOKUP(Tabla1[[#This Row],[FECHA]],'SIMIT CON RES'!A:D,4,FALSE),0)</f>
        <v>0</v>
      </c>
      <c r="J379" s="9">
        <f>IFERROR(VLOOKUP(Tabla1[[#This Row],[FECHA]],'SIMIT CON RES'!A:D,3,FALSE),0)</f>
        <v>0</v>
      </c>
      <c r="K379">
        <f>IFERROR(VLOOKUP(Tabla1[[#This Row],[FECHA]],'SIMIT SIN RES'!A:D,4,FALSE),0)</f>
        <v>0</v>
      </c>
      <c r="L379" s="9">
        <f>IFERROR(VLOOKUP(Tabla1[[#This Row],[FECHA]],'SIMIT SIN RES'!A:D,3,FALSE),0)</f>
        <v>0</v>
      </c>
      <c r="M379" s="5">
        <f>IFERROR(VLOOKUP(Tabla1[[#This Row],[FECHA]],'RECAUDOS DE COMPARENDOS'!A:D,4,FALSE),0)</f>
        <v>0</v>
      </c>
      <c r="N379" s="9">
        <f>IFERROR(VLOOKUP(Tabla1[[#This Row],[FECHA]],'RECAUDOS DE COMPARENDOS'!A:D,3,FALSE),0)</f>
        <v>0</v>
      </c>
      <c r="O379" s="5">
        <f>IFERROR(VLOOKUP(Tabla1[[#This Row],[FECHA]],'RECAUDOS DE RESOLUCIONES'!A:D,4,FALSE),0)</f>
        <v>0</v>
      </c>
      <c r="P379" s="9">
        <f>IFERROR(VLOOKUP(Tabla1[[#This Row],[FECHA]],'RECAUDOS DE RESOLUCIONES'!A:D,3,FALSE),0)</f>
        <v>0</v>
      </c>
      <c r="Q37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7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79" s="11">
        <f>IFERROR(VLOOKUP(Tabla1[[#This Row],[FECHA]],'RECAUDOS LOCALES'!A:D,4,FALSE),0)</f>
        <v>1</v>
      </c>
      <c r="T379" s="9">
        <f>IFERROR(VLOOKUP(Tabla1[[#This Row],[FECHA]],'RECAUDOS LOCALES'!A:D,3,FALSE),0)</f>
        <v>89000</v>
      </c>
      <c r="U379" s="11">
        <f>IFERROR(VLOOKUP(Tabla1[[#This Row],[FECHA]],'RECAUDOS EXTERNOS'!A:D,4,FALSE),0)</f>
        <v>0</v>
      </c>
      <c r="V379" s="9">
        <f>IFERROR(VLOOKUP(Tabla1[[#This Row],[FECHA]],'RECAUDOS EXTERNOS'!A:D,3,FALSE),0)</f>
        <v>0</v>
      </c>
    </row>
    <row r="380" spans="1:22" x14ac:dyDescent="0.25">
      <c r="A380" s="1">
        <v>37939</v>
      </c>
      <c r="B380" s="3" t="s">
        <v>0</v>
      </c>
      <c r="C380" s="2">
        <v>37926</v>
      </c>
      <c r="D380" s="5">
        <f>YEAR(Tabla1[[#This Row],[FECHA]])</f>
        <v>2003</v>
      </c>
      <c r="E380" s="5">
        <f>IFERROR(VLOOKUP(Tabla1[[#This Row],[FECHA]],'COMPARENDOS TOTALES'!A:D,4,FALSE),0)</f>
        <v>3</v>
      </c>
      <c r="F380" s="9">
        <f>IFERROR(VLOOKUP(Tabla1[[#This Row],[FECHA]],'COMPARENDOS TOTALES'!A:D,3,FALSE),0)</f>
        <v>498015</v>
      </c>
      <c r="G380" s="5">
        <f>IFERROR(VLOOKUP(Tabla1[[#This Row],[FECHA]],EXONERACIONES!A:D,4,FALSE),0)</f>
        <v>1</v>
      </c>
      <c r="H380" s="9">
        <f>IFERROR(VLOOKUP(Tabla1[[#This Row],[FECHA]],EXONERACIONES!A:D,3,FALSE),0)</f>
        <v>166005</v>
      </c>
      <c r="I380" s="5">
        <f>IFERROR(VLOOKUP(Tabla1[[#This Row],[FECHA]],'SIMIT CON RES'!A:D,4,FALSE),0)</f>
        <v>0</v>
      </c>
      <c r="J380" s="9">
        <f>IFERROR(VLOOKUP(Tabla1[[#This Row],[FECHA]],'SIMIT CON RES'!A:D,3,FALSE),0)</f>
        <v>0</v>
      </c>
      <c r="K380">
        <f>IFERROR(VLOOKUP(Tabla1[[#This Row],[FECHA]],'SIMIT SIN RES'!A:D,4,FALSE),0)</f>
        <v>0</v>
      </c>
      <c r="L380" s="9">
        <f>IFERROR(VLOOKUP(Tabla1[[#This Row],[FECHA]],'SIMIT SIN RES'!A:D,3,FALSE),0)</f>
        <v>0</v>
      </c>
      <c r="M380" s="5">
        <f>IFERROR(VLOOKUP(Tabla1[[#This Row],[FECHA]],'RECAUDOS DE COMPARENDOS'!A:D,4,FALSE),0)</f>
        <v>0</v>
      </c>
      <c r="N380" s="9">
        <f>IFERROR(VLOOKUP(Tabla1[[#This Row],[FECHA]],'RECAUDOS DE COMPARENDOS'!A:D,3,FALSE),0)</f>
        <v>0</v>
      </c>
      <c r="O380" s="5">
        <f>IFERROR(VLOOKUP(Tabla1[[#This Row],[FECHA]],'RECAUDOS DE RESOLUCIONES'!A:D,4,FALSE),0)</f>
        <v>0</v>
      </c>
      <c r="P380" s="9">
        <f>IFERROR(VLOOKUP(Tabla1[[#This Row],[FECHA]],'RECAUDOS DE RESOLUCIONES'!A:D,3,FALSE),0)</f>
        <v>0</v>
      </c>
      <c r="Q38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380" s="9">
        <f>Tabla1[V. COMPARENDOS]-(Tabla1[V. EXONERACIONES]+Tabla1[[#This Row],[V. SIMIT CON RESOLUCION]]+Tabla1[[#This Row],[V. SIMIT SIN RESOLUCION]]+Tabla1[[#This Row],[V. RECAUDOS COMPARENDOS]]+Tabla1[[#This Row],[V. RECAUDOS RESOLUCIONES]])</f>
        <v>332010</v>
      </c>
      <c r="S380" s="11">
        <f>IFERROR(VLOOKUP(Tabla1[[#This Row],[FECHA]],'RECAUDOS LOCALES'!A:D,4,FALSE),0)</f>
        <v>0</v>
      </c>
      <c r="T380" s="9">
        <f>IFERROR(VLOOKUP(Tabla1[[#This Row],[FECHA]],'RECAUDOS LOCALES'!A:D,3,FALSE),0)</f>
        <v>0</v>
      </c>
      <c r="U380" s="11">
        <f>IFERROR(VLOOKUP(Tabla1[[#This Row],[FECHA]],'RECAUDOS EXTERNOS'!A:D,4,FALSE),0)</f>
        <v>0</v>
      </c>
      <c r="V380" s="9">
        <f>IFERROR(VLOOKUP(Tabla1[[#This Row],[FECHA]],'RECAUDOS EXTERNOS'!A:D,3,FALSE),0)</f>
        <v>0</v>
      </c>
    </row>
    <row r="381" spans="1:22" x14ac:dyDescent="0.25">
      <c r="A381" s="1">
        <v>37940</v>
      </c>
      <c r="B381" s="3" t="s">
        <v>5</v>
      </c>
      <c r="C381" s="2">
        <v>37926</v>
      </c>
      <c r="D381" s="5">
        <f>YEAR(Tabla1[[#This Row],[FECHA]])</f>
        <v>2003</v>
      </c>
      <c r="E381" s="5">
        <f>IFERROR(VLOOKUP(Tabla1[[#This Row],[FECHA]],'COMPARENDOS TOTALES'!A:D,4,FALSE),0)</f>
        <v>0</v>
      </c>
      <c r="F381" s="9">
        <f>IFERROR(VLOOKUP(Tabla1[[#This Row],[FECHA]],'COMPARENDOS TOTALES'!A:D,3,FALSE),0)</f>
        <v>0</v>
      </c>
      <c r="G381" s="5">
        <f>IFERROR(VLOOKUP(Tabla1[[#This Row],[FECHA]],EXONERACIONES!A:D,4,FALSE),0)</f>
        <v>0</v>
      </c>
      <c r="H381" s="9">
        <f>IFERROR(VLOOKUP(Tabla1[[#This Row],[FECHA]],EXONERACIONES!A:D,3,FALSE),0)</f>
        <v>0</v>
      </c>
      <c r="I381" s="5">
        <f>IFERROR(VLOOKUP(Tabla1[[#This Row],[FECHA]],'SIMIT CON RES'!A:D,4,FALSE),0)</f>
        <v>0</v>
      </c>
      <c r="J381" s="9">
        <f>IFERROR(VLOOKUP(Tabla1[[#This Row],[FECHA]],'SIMIT CON RES'!A:D,3,FALSE),0)</f>
        <v>0</v>
      </c>
      <c r="K381">
        <f>IFERROR(VLOOKUP(Tabla1[[#This Row],[FECHA]],'SIMIT SIN RES'!A:D,4,FALSE),0)</f>
        <v>0</v>
      </c>
      <c r="L381" s="9">
        <f>IFERROR(VLOOKUP(Tabla1[[#This Row],[FECHA]],'SIMIT SIN RES'!A:D,3,FALSE),0)</f>
        <v>0</v>
      </c>
      <c r="M381" s="5">
        <f>IFERROR(VLOOKUP(Tabla1[[#This Row],[FECHA]],'RECAUDOS DE COMPARENDOS'!A:D,4,FALSE),0)</f>
        <v>0</v>
      </c>
      <c r="N381" s="9">
        <f>IFERROR(VLOOKUP(Tabla1[[#This Row],[FECHA]],'RECAUDOS DE COMPARENDOS'!A:D,3,FALSE),0)</f>
        <v>0</v>
      </c>
      <c r="O381" s="5">
        <f>IFERROR(VLOOKUP(Tabla1[[#This Row],[FECHA]],'RECAUDOS DE RESOLUCIONES'!A:D,4,FALSE),0)</f>
        <v>0</v>
      </c>
      <c r="P381" s="9">
        <f>IFERROR(VLOOKUP(Tabla1[[#This Row],[FECHA]],'RECAUDOS DE RESOLUCIONES'!A:D,3,FALSE),0)</f>
        <v>0</v>
      </c>
      <c r="Q38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8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81" s="11">
        <f>IFERROR(VLOOKUP(Tabla1[[#This Row],[FECHA]],'RECAUDOS LOCALES'!A:D,4,FALSE),0)</f>
        <v>0</v>
      </c>
      <c r="T381" s="9">
        <f>IFERROR(VLOOKUP(Tabla1[[#This Row],[FECHA]],'RECAUDOS LOCALES'!A:D,3,FALSE),0)</f>
        <v>0</v>
      </c>
      <c r="U381" s="11">
        <f>IFERROR(VLOOKUP(Tabla1[[#This Row],[FECHA]],'RECAUDOS EXTERNOS'!A:D,4,FALSE),0)</f>
        <v>0</v>
      </c>
      <c r="V381" s="9">
        <f>IFERROR(VLOOKUP(Tabla1[[#This Row],[FECHA]],'RECAUDOS EXTERNOS'!A:D,3,FALSE),0)</f>
        <v>0</v>
      </c>
    </row>
    <row r="382" spans="1:22" x14ac:dyDescent="0.25">
      <c r="A382" s="1">
        <v>37941</v>
      </c>
      <c r="B382" s="3" t="s">
        <v>4</v>
      </c>
      <c r="C382" s="2">
        <v>37926</v>
      </c>
      <c r="D382" s="5">
        <f>YEAR(Tabla1[[#This Row],[FECHA]])</f>
        <v>2003</v>
      </c>
      <c r="E382" s="5">
        <f>IFERROR(VLOOKUP(Tabla1[[#This Row],[FECHA]],'COMPARENDOS TOTALES'!A:D,4,FALSE),0)</f>
        <v>1</v>
      </c>
      <c r="F382" s="9">
        <f>IFERROR(VLOOKUP(Tabla1[[#This Row],[FECHA]],'COMPARENDOS TOTALES'!A:D,3,FALSE),0)</f>
        <v>166005</v>
      </c>
      <c r="G382" s="5">
        <f>IFERROR(VLOOKUP(Tabla1[[#This Row],[FECHA]],EXONERACIONES!A:D,4,FALSE),0)</f>
        <v>1</v>
      </c>
      <c r="H382" s="9">
        <f>IFERROR(VLOOKUP(Tabla1[[#This Row],[FECHA]],EXONERACIONES!A:D,3,FALSE),0)</f>
        <v>166005</v>
      </c>
      <c r="I382" s="5">
        <f>IFERROR(VLOOKUP(Tabla1[[#This Row],[FECHA]],'SIMIT CON RES'!A:D,4,FALSE),0)</f>
        <v>0</v>
      </c>
      <c r="J382" s="9">
        <f>IFERROR(VLOOKUP(Tabla1[[#This Row],[FECHA]],'SIMIT CON RES'!A:D,3,FALSE),0)</f>
        <v>0</v>
      </c>
      <c r="K382">
        <f>IFERROR(VLOOKUP(Tabla1[[#This Row],[FECHA]],'SIMIT SIN RES'!A:D,4,FALSE),0)</f>
        <v>0</v>
      </c>
      <c r="L382" s="9">
        <f>IFERROR(VLOOKUP(Tabla1[[#This Row],[FECHA]],'SIMIT SIN RES'!A:D,3,FALSE),0)</f>
        <v>0</v>
      </c>
      <c r="M382" s="5">
        <f>IFERROR(VLOOKUP(Tabla1[[#This Row],[FECHA]],'RECAUDOS DE COMPARENDOS'!A:D,4,FALSE),0)</f>
        <v>0</v>
      </c>
      <c r="N382" s="9">
        <f>IFERROR(VLOOKUP(Tabla1[[#This Row],[FECHA]],'RECAUDOS DE COMPARENDOS'!A:D,3,FALSE),0)</f>
        <v>0</v>
      </c>
      <c r="O382" s="5">
        <f>IFERROR(VLOOKUP(Tabla1[[#This Row],[FECHA]],'RECAUDOS DE RESOLUCIONES'!A:D,4,FALSE),0)</f>
        <v>0</v>
      </c>
      <c r="P382" s="9">
        <f>IFERROR(VLOOKUP(Tabla1[[#This Row],[FECHA]],'RECAUDOS DE RESOLUCIONES'!A:D,3,FALSE),0)</f>
        <v>0</v>
      </c>
      <c r="Q38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8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82" s="11">
        <f>IFERROR(VLOOKUP(Tabla1[[#This Row],[FECHA]],'RECAUDOS LOCALES'!A:D,4,FALSE),0)</f>
        <v>0</v>
      </c>
      <c r="T382" s="9">
        <f>IFERROR(VLOOKUP(Tabla1[[#This Row],[FECHA]],'RECAUDOS LOCALES'!A:D,3,FALSE),0)</f>
        <v>0</v>
      </c>
      <c r="U382" s="11">
        <f>IFERROR(VLOOKUP(Tabla1[[#This Row],[FECHA]],'RECAUDOS EXTERNOS'!A:D,4,FALSE),0)</f>
        <v>0</v>
      </c>
      <c r="V382" s="9">
        <f>IFERROR(VLOOKUP(Tabla1[[#This Row],[FECHA]],'RECAUDOS EXTERNOS'!A:D,3,FALSE),0)</f>
        <v>0</v>
      </c>
    </row>
    <row r="383" spans="1:22" x14ac:dyDescent="0.25">
      <c r="A383" s="1">
        <v>37942</v>
      </c>
      <c r="B383" s="3" t="s">
        <v>1</v>
      </c>
      <c r="C383" s="2">
        <v>37926</v>
      </c>
      <c r="D383" s="5">
        <f>YEAR(Tabla1[[#This Row],[FECHA]])</f>
        <v>2003</v>
      </c>
      <c r="E383" s="5">
        <f>IFERROR(VLOOKUP(Tabla1[[#This Row],[FECHA]],'COMPARENDOS TOTALES'!A:D,4,FALSE),0)</f>
        <v>2</v>
      </c>
      <c r="F383" s="9">
        <f>IFERROR(VLOOKUP(Tabla1[[#This Row],[FECHA]],'COMPARENDOS TOTALES'!A:D,3,FALSE),0)</f>
        <v>332010</v>
      </c>
      <c r="G383" s="5">
        <f>IFERROR(VLOOKUP(Tabla1[[#This Row],[FECHA]],EXONERACIONES!A:D,4,FALSE),0)</f>
        <v>2</v>
      </c>
      <c r="H383" s="9">
        <f>IFERROR(VLOOKUP(Tabla1[[#This Row],[FECHA]],EXONERACIONES!A:D,3,FALSE),0)</f>
        <v>332010</v>
      </c>
      <c r="I383" s="5">
        <f>IFERROR(VLOOKUP(Tabla1[[#This Row],[FECHA]],'SIMIT CON RES'!A:D,4,FALSE),0)</f>
        <v>0</v>
      </c>
      <c r="J383" s="9">
        <f>IFERROR(VLOOKUP(Tabla1[[#This Row],[FECHA]],'SIMIT CON RES'!A:D,3,FALSE),0)</f>
        <v>0</v>
      </c>
      <c r="K383">
        <f>IFERROR(VLOOKUP(Tabla1[[#This Row],[FECHA]],'SIMIT SIN RES'!A:D,4,FALSE),0)</f>
        <v>0</v>
      </c>
      <c r="L383" s="9">
        <f>IFERROR(VLOOKUP(Tabla1[[#This Row],[FECHA]],'SIMIT SIN RES'!A:D,3,FALSE),0)</f>
        <v>0</v>
      </c>
      <c r="M383" s="5">
        <f>IFERROR(VLOOKUP(Tabla1[[#This Row],[FECHA]],'RECAUDOS DE COMPARENDOS'!A:D,4,FALSE),0)</f>
        <v>0</v>
      </c>
      <c r="N383" s="9">
        <f>IFERROR(VLOOKUP(Tabla1[[#This Row],[FECHA]],'RECAUDOS DE COMPARENDOS'!A:D,3,FALSE),0)</f>
        <v>0</v>
      </c>
      <c r="O383" s="5">
        <f>IFERROR(VLOOKUP(Tabla1[[#This Row],[FECHA]],'RECAUDOS DE RESOLUCIONES'!A:D,4,FALSE),0)</f>
        <v>0</v>
      </c>
      <c r="P383" s="9">
        <f>IFERROR(VLOOKUP(Tabla1[[#This Row],[FECHA]],'RECAUDOS DE RESOLUCIONES'!A:D,3,FALSE),0)</f>
        <v>0</v>
      </c>
      <c r="Q38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8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83" s="11">
        <f>IFERROR(VLOOKUP(Tabla1[[#This Row],[FECHA]],'RECAUDOS LOCALES'!A:D,4,FALSE),0)</f>
        <v>0</v>
      </c>
      <c r="T383" s="9">
        <f>IFERROR(VLOOKUP(Tabla1[[#This Row],[FECHA]],'RECAUDOS LOCALES'!A:D,3,FALSE),0)</f>
        <v>0</v>
      </c>
      <c r="U383" s="11">
        <f>IFERROR(VLOOKUP(Tabla1[[#This Row],[FECHA]],'RECAUDOS EXTERNOS'!A:D,4,FALSE),0)</f>
        <v>0</v>
      </c>
      <c r="V383" s="9">
        <f>IFERROR(VLOOKUP(Tabla1[[#This Row],[FECHA]],'RECAUDOS EXTERNOS'!A:D,3,FALSE),0)</f>
        <v>0</v>
      </c>
    </row>
    <row r="384" spans="1:22" x14ac:dyDescent="0.25">
      <c r="A384" s="1">
        <v>37943</v>
      </c>
      <c r="B384" s="3" t="s">
        <v>2</v>
      </c>
      <c r="C384" s="2">
        <v>37926</v>
      </c>
      <c r="D384" s="5">
        <f>YEAR(Tabla1[[#This Row],[FECHA]])</f>
        <v>2003</v>
      </c>
      <c r="E384" s="5">
        <f>IFERROR(VLOOKUP(Tabla1[[#This Row],[FECHA]],'COMPARENDOS TOTALES'!A:D,4,FALSE),0)</f>
        <v>0</v>
      </c>
      <c r="F384" s="9">
        <f>IFERROR(VLOOKUP(Tabla1[[#This Row],[FECHA]],'COMPARENDOS TOTALES'!A:D,3,FALSE),0)</f>
        <v>0</v>
      </c>
      <c r="G384" s="5">
        <f>IFERROR(VLOOKUP(Tabla1[[#This Row],[FECHA]],EXONERACIONES!A:D,4,FALSE),0)</f>
        <v>0</v>
      </c>
      <c r="H384" s="9">
        <f>IFERROR(VLOOKUP(Tabla1[[#This Row],[FECHA]],EXONERACIONES!A:D,3,FALSE),0)</f>
        <v>0</v>
      </c>
      <c r="I384" s="5">
        <f>IFERROR(VLOOKUP(Tabla1[[#This Row],[FECHA]],'SIMIT CON RES'!A:D,4,FALSE),0)</f>
        <v>0</v>
      </c>
      <c r="J384" s="9">
        <f>IFERROR(VLOOKUP(Tabla1[[#This Row],[FECHA]],'SIMIT CON RES'!A:D,3,FALSE),0)</f>
        <v>0</v>
      </c>
      <c r="K384">
        <f>IFERROR(VLOOKUP(Tabla1[[#This Row],[FECHA]],'SIMIT SIN RES'!A:D,4,FALSE),0)</f>
        <v>0</v>
      </c>
      <c r="L384" s="9">
        <f>IFERROR(VLOOKUP(Tabla1[[#This Row],[FECHA]],'SIMIT SIN RES'!A:D,3,FALSE),0)</f>
        <v>0</v>
      </c>
      <c r="M384" s="5">
        <f>IFERROR(VLOOKUP(Tabla1[[#This Row],[FECHA]],'RECAUDOS DE COMPARENDOS'!A:D,4,FALSE),0)</f>
        <v>0</v>
      </c>
      <c r="N384" s="9">
        <f>IFERROR(VLOOKUP(Tabla1[[#This Row],[FECHA]],'RECAUDOS DE COMPARENDOS'!A:D,3,FALSE),0)</f>
        <v>0</v>
      </c>
      <c r="O384" s="5">
        <f>IFERROR(VLOOKUP(Tabla1[[#This Row],[FECHA]],'RECAUDOS DE RESOLUCIONES'!A:D,4,FALSE),0)</f>
        <v>0</v>
      </c>
      <c r="P384" s="9">
        <f>IFERROR(VLOOKUP(Tabla1[[#This Row],[FECHA]],'RECAUDOS DE RESOLUCIONES'!A:D,3,FALSE),0)</f>
        <v>0</v>
      </c>
      <c r="Q38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8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84" s="11">
        <f>IFERROR(VLOOKUP(Tabla1[[#This Row],[FECHA]],'RECAUDOS LOCALES'!A:D,4,FALSE),0)</f>
        <v>0</v>
      </c>
      <c r="T384" s="9">
        <f>IFERROR(VLOOKUP(Tabla1[[#This Row],[FECHA]],'RECAUDOS LOCALES'!A:D,3,FALSE),0)</f>
        <v>0</v>
      </c>
      <c r="U384" s="11">
        <f>IFERROR(VLOOKUP(Tabla1[[#This Row],[FECHA]],'RECAUDOS EXTERNOS'!A:D,4,FALSE),0)</f>
        <v>0</v>
      </c>
      <c r="V384" s="9">
        <f>IFERROR(VLOOKUP(Tabla1[[#This Row],[FECHA]],'RECAUDOS EXTERNOS'!A:D,3,FALSE),0)</f>
        <v>0</v>
      </c>
    </row>
    <row r="385" spans="1:22" x14ac:dyDescent="0.25">
      <c r="A385" s="1">
        <v>37944</v>
      </c>
      <c r="B385" s="3" t="s">
        <v>3</v>
      </c>
      <c r="C385" s="2">
        <v>37926</v>
      </c>
      <c r="D385" s="5">
        <f>YEAR(Tabla1[[#This Row],[FECHA]])</f>
        <v>2003</v>
      </c>
      <c r="E385" s="5">
        <f>IFERROR(VLOOKUP(Tabla1[[#This Row],[FECHA]],'COMPARENDOS TOTALES'!A:D,4,FALSE),0)</f>
        <v>1</v>
      </c>
      <c r="F385" s="9">
        <f>IFERROR(VLOOKUP(Tabla1[[#This Row],[FECHA]],'COMPARENDOS TOTALES'!A:D,3,FALSE),0)</f>
        <v>166005</v>
      </c>
      <c r="G385" s="5">
        <f>IFERROR(VLOOKUP(Tabla1[[#This Row],[FECHA]],EXONERACIONES!A:D,4,FALSE),0)</f>
        <v>0</v>
      </c>
      <c r="H385" s="9">
        <f>IFERROR(VLOOKUP(Tabla1[[#This Row],[FECHA]],EXONERACIONES!A:D,3,FALSE),0)</f>
        <v>0</v>
      </c>
      <c r="I385" s="5">
        <f>IFERROR(VLOOKUP(Tabla1[[#This Row],[FECHA]],'SIMIT CON RES'!A:D,4,FALSE),0)</f>
        <v>0</v>
      </c>
      <c r="J385" s="9">
        <f>IFERROR(VLOOKUP(Tabla1[[#This Row],[FECHA]],'SIMIT CON RES'!A:D,3,FALSE),0)</f>
        <v>0</v>
      </c>
      <c r="K385">
        <f>IFERROR(VLOOKUP(Tabla1[[#This Row],[FECHA]],'SIMIT SIN RES'!A:D,4,FALSE),0)</f>
        <v>0</v>
      </c>
      <c r="L385" s="9">
        <f>IFERROR(VLOOKUP(Tabla1[[#This Row],[FECHA]],'SIMIT SIN RES'!A:D,3,FALSE),0)</f>
        <v>0</v>
      </c>
      <c r="M385" s="5">
        <f>IFERROR(VLOOKUP(Tabla1[[#This Row],[FECHA]],'RECAUDOS DE COMPARENDOS'!A:D,4,FALSE),0)</f>
        <v>1</v>
      </c>
      <c r="N385" s="9">
        <f>IFERROR(VLOOKUP(Tabla1[[#This Row],[FECHA]],'RECAUDOS DE COMPARENDOS'!A:D,3,FALSE),0)</f>
        <v>166005</v>
      </c>
      <c r="O385" s="5">
        <f>IFERROR(VLOOKUP(Tabla1[[#This Row],[FECHA]],'RECAUDOS DE RESOLUCIONES'!A:D,4,FALSE),0)</f>
        <v>0</v>
      </c>
      <c r="P385" s="9">
        <f>IFERROR(VLOOKUP(Tabla1[[#This Row],[FECHA]],'RECAUDOS DE RESOLUCIONES'!A:D,3,FALSE),0)</f>
        <v>0</v>
      </c>
      <c r="Q38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8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85" s="11">
        <f>IFERROR(VLOOKUP(Tabla1[[#This Row],[FECHA]],'RECAUDOS LOCALES'!A:D,4,FALSE),0)</f>
        <v>0</v>
      </c>
      <c r="T385" s="9">
        <f>IFERROR(VLOOKUP(Tabla1[[#This Row],[FECHA]],'RECAUDOS LOCALES'!A:D,3,FALSE),0)</f>
        <v>0</v>
      </c>
      <c r="U385" s="11">
        <f>IFERROR(VLOOKUP(Tabla1[[#This Row],[FECHA]],'RECAUDOS EXTERNOS'!A:D,4,FALSE),0)</f>
        <v>0</v>
      </c>
      <c r="V385" s="9">
        <f>IFERROR(VLOOKUP(Tabla1[[#This Row],[FECHA]],'RECAUDOS EXTERNOS'!A:D,3,FALSE),0)</f>
        <v>0</v>
      </c>
    </row>
    <row r="386" spans="1:22" x14ac:dyDescent="0.25">
      <c r="A386" s="1">
        <v>37945</v>
      </c>
      <c r="B386" s="3" t="s">
        <v>6</v>
      </c>
      <c r="C386" s="2">
        <v>37926</v>
      </c>
      <c r="D386" s="5">
        <f>YEAR(Tabla1[[#This Row],[FECHA]])</f>
        <v>2003</v>
      </c>
      <c r="E386" s="5">
        <f>IFERROR(VLOOKUP(Tabla1[[#This Row],[FECHA]],'COMPARENDOS TOTALES'!A:D,4,FALSE),0)</f>
        <v>3</v>
      </c>
      <c r="F386" s="9">
        <f>IFERROR(VLOOKUP(Tabla1[[#This Row],[FECHA]],'COMPARENDOS TOTALES'!A:D,3,FALSE),0)</f>
        <v>343077</v>
      </c>
      <c r="G386" s="5">
        <f>IFERROR(VLOOKUP(Tabla1[[#This Row],[FECHA]],EXONERACIONES!A:D,4,FALSE),0)</f>
        <v>3</v>
      </c>
      <c r="H386" s="9">
        <f>IFERROR(VLOOKUP(Tabla1[[#This Row],[FECHA]],EXONERACIONES!A:D,3,FALSE),0)</f>
        <v>343077</v>
      </c>
      <c r="I386" s="5">
        <f>IFERROR(VLOOKUP(Tabla1[[#This Row],[FECHA]],'SIMIT CON RES'!A:D,4,FALSE),0)</f>
        <v>0</v>
      </c>
      <c r="J386" s="9">
        <f>IFERROR(VLOOKUP(Tabla1[[#This Row],[FECHA]],'SIMIT CON RES'!A:D,3,FALSE),0)</f>
        <v>0</v>
      </c>
      <c r="K386">
        <f>IFERROR(VLOOKUP(Tabla1[[#This Row],[FECHA]],'SIMIT SIN RES'!A:D,4,FALSE),0)</f>
        <v>0</v>
      </c>
      <c r="L386" s="9">
        <f>IFERROR(VLOOKUP(Tabla1[[#This Row],[FECHA]],'SIMIT SIN RES'!A:D,3,FALSE),0)</f>
        <v>0</v>
      </c>
      <c r="M386" s="5">
        <f>IFERROR(VLOOKUP(Tabla1[[#This Row],[FECHA]],'RECAUDOS DE COMPARENDOS'!A:D,4,FALSE),0)</f>
        <v>0</v>
      </c>
      <c r="N386" s="9">
        <f>IFERROR(VLOOKUP(Tabla1[[#This Row],[FECHA]],'RECAUDOS DE COMPARENDOS'!A:D,3,FALSE),0)</f>
        <v>0</v>
      </c>
      <c r="O386" s="5">
        <f>IFERROR(VLOOKUP(Tabla1[[#This Row],[FECHA]],'RECAUDOS DE RESOLUCIONES'!A:D,4,FALSE),0)</f>
        <v>0</v>
      </c>
      <c r="P386" s="9">
        <f>IFERROR(VLOOKUP(Tabla1[[#This Row],[FECHA]],'RECAUDOS DE RESOLUCIONES'!A:D,3,FALSE),0)</f>
        <v>0</v>
      </c>
      <c r="Q38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8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86" s="11">
        <f>IFERROR(VLOOKUP(Tabla1[[#This Row],[FECHA]],'RECAUDOS LOCALES'!A:D,4,FALSE),0)</f>
        <v>0</v>
      </c>
      <c r="T386" s="9">
        <f>IFERROR(VLOOKUP(Tabla1[[#This Row],[FECHA]],'RECAUDOS LOCALES'!A:D,3,FALSE),0)</f>
        <v>0</v>
      </c>
      <c r="U386" s="11">
        <f>IFERROR(VLOOKUP(Tabla1[[#This Row],[FECHA]],'RECAUDOS EXTERNOS'!A:D,4,FALSE),0)</f>
        <v>0</v>
      </c>
      <c r="V386" s="9">
        <f>IFERROR(VLOOKUP(Tabla1[[#This Row],[FECHA]],'RECAUDOS EXTERNOS'!A:D,3,FALSE),0)</f>
        <v>0</v>
      </c>
    </row>
    <row r="387" spans="1:22" x14ac:dyDescent="0.25">
      <c r="A387" s="1">
        <v>37946</v>
      </c>
      <c r="B387" s="3" t="s">
        <v>0</v>
      </c>
      <c r="C387" s="2">
        <v>37926</v>
      </c>
      <c r="D387" s="5">
        <f>YEAR(Tabla1[[#This Row],[FECHA]])</f>
        <v>2003</v>
      </c>
      <c r="E387" s="5">
        <f>IFERROR(VLOOKUP(Tabla1[[#This Row],[FECHA]],'COMPARENDOS TOTALES'!A:D,4,FALSE),0)</f>
        <v>2</v>
      </c>
      <c r="F387" s="9">
        <f>IFERROR(VLOOKUP(Tabla1[[#This Row],[FECHA]],'COMPARENDOS TOTALES'!A:D,3,FALSE),0)</f>
        <v>332010</v>
      </c>
      <c r="G387" s="5">
        <f>IFERROR(VLOOKUP(Tabla1[[#This Row],[FECHA]],EXONERACIONES!A:D,4,FALSE),0)</f>
        <v>1</v>
      </c>
      <c r="H387" s="9">
        <f>IFERROR(VLOOKUP(Tabla1[[#This Row],[FECHA]],EXONERACIONES!A:D,3,FALSE),0)</f>
        <v>166005</v>
      </c>
      <c r="I387" s="5">
        <f>IFERROR(VLOOKUP(Tabla1[[#This Row],[FECHA]],'SIMIT CON RES'!A:D,4,FALSE),0)</f>
        <v>0</v>
      </c>
      <c r="J387" s="9">
        <f>IFERROR(VLOOKUP(Tabla1[[#This Row],[FECHA]],'SIMIT CON RES'!A:D,3,FALSE),0)</f>
        <v>0</v>
      </c>
      <c r="K387">
        <f>IFERROR(VLOOKUP(Tabla1[[#This Row],[FECHA]],'SIMIT SIN RES'!A:D,4,FALSE),0)</f>
        <v>0</v>
      </c>
      <c r="L387" s="9">
        <f>IFERROR(VLOOKUP(Tabla1[[#This Row],[FECHA]],'SIMIT SIN RES'!A:D,3,FALSE),0)</f>
        <v>0</v>
      </c>
      <c r="M387" s="5">
        <f>IFERROR(VLOOKUP(Tabla1[[#This Row],[FECHA]],'RECAUDOS DE COMPARENDOS'!A:D,4,FALSE),0)</f>
        <v>0</v>
      </c>
      <c r="N387" s="9">
        <f>IFERROR(VLOOKUP(Tabla1[[#This Row],[FECHA]],'RECAUDOS DE COMPARENDOS'!A:D,3,FALSE),0)</f>
        <v>0</v>
      </c>
      <c r="O387" s="5">
        <f>IFERROR(VLOOKUP(Tabla1[[#This Row],[FECHA]],'RECAUDOS DE RESOLUCIONES'!A:D,4,FALSE),0)</f>
        <v>0</v>
      </c>
      <c r="P387" s="9">
        <f>IFERROR(VLOOKUP(Tabla1[[#This Row],[FECHA]],'RECAUDOS DE RESOLUCIONES'!A:D,3,FALSE),0)</f>
        <v>0</v>
      </c>
      <c r="Q38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87" s="9">
        <f>Tabla1[V. COMPARENDOS]-(Tabla1[V. EXONERACIONES]+Tabla1[[#This Row],[V. SIMIT CON RESOLUCION]]+Tabla1[[#This Row],[V. SIMIT SIN RESOLUCION]]+Tabla1[[#This Row],[V. RECAUDOS COMPARENDOS]]+Tabla1[[#This Row],[V. RECAUDOS RESOLUCIONES]])</f>
        <v>166005</v>
      </c>
      <c r="S387" s="11">
        <f>IFERROR(VLOOKUP(Tabla1[[#This Row],[FECHA]],'RECAUDOS LOCALES'!A:D,4,FALSE),0)</f>
        <v>0</v>
      </c>
      <c r="T387" s="9">
        <f>IFERROR(VLOOKUP(Tabla1[[#This Row],[FECHA]],'RECAUDOS LOCALES'!A:D,3,FALSE),0)</f>
        <v>0</v>
      </c>
      <c r="U387" s="11">
        <f>IFERROR(VLOOKUP(Tabla1[[#This Row],[FECHA]],'RECAUDOS EXTERNOS'!A:D,4,FALSE),0)</f>
        <v>0</v>
      </c>
      <c r="V387" s="9">
        <f>IFERROR(VLOOKUP(Tabla1[[#This Row],[FECHA]],'RECAUDOS EXTERNOS'!A:D,3,FALSE),0)</f>
        <v>0</v>
      </c>
    </row>
    <row r="388" spans="1:22" x14ac:dyDescent="0.25">
      <c r="A388" s="1">
        <v>37947</v>
      </c>
      <c r="B388" s="3" t="s">
        <v>5</v>
      </c>
      <c r="C388" s="2">
        <v>37926</v>
      </c>
      <c r="D388" s="5">
        <f>YEAR(Tabla1[[#This Row],[FECHA]])</f>
        <v>2003</v>
      </c>
      <c r="E388" s="5">
        <f>IFERROR(VLOOKUP(Tabla1[[#This Row],[FECHA]],'COMPARENDOS TOTALES'!A:D,4,FALSE),0)</f>
        <v>3</v>
      </c>
      <c r="F388" s="9">
        <f>IFERROR(VLOOKUP(Tabla1[[#This Row],[FECHA]],'COMPARENDOS TOTALES'!A:D,3,FALSE),0)</f>
        <v>376278</v>
      </c>
      <c r="G388" s="5">
        <f>IFERROR(VLOOKUP(Tabla1[[#This Row],[FECHA]],EXONERACIONES!A:D,4,FALSE),0)</f>
        <v>3</v>
      </c>
      <c r="H388" s="9">
        <f>IFERROR(VLOOKUP(Tabla1[[#This Row],[FECHA]],EXONERACIONES!A:D,3,FALSE),0)</f>
        <v>376278</v>
      </c>
      <c r="I388" s="5">
        <f>IFERROR(VLOOKUP(Tabla1[[#This Row],[FECHA]],'SIMIT CON RES'!A:D,4,FALSE),0)</f>
        <v>0</v>
      </c>
      <c r="J388" s="9">
        <f>IFERROR(VLOOKUP(Tabla1[[#This Row],[FECHA]],'SIMIT CON RES'!A:D,3,FALSE),0)</f>
        <v>0</v>
      </c>
      <c r="K388">
        <f>IFERROR(VLOOKUP(Tabla1[[#This Row],[FECHA]],'SIMIT SIN RES'!A:D,4,FALSE),0)</f>
        <v>0</v>
      </c>
      <c r="L388" s="9">
        <f>IFERROR(VLOOKUP(Tabla1[[#This Row],[FECHA]],'SIMIT SIN RES'!A:D,3,FALSE),0)</f>
        <v>0</v>
      </c>
      <c r="M388" s="5">
        <f>IFERROR(VLOOKUP(Tabla1[[#This Row],[FECHA]],'RECAUDOS DE COMPARENDOS'!A:D,4,FALSE),0)</f>
        <v>0</v>
      </c>
      <c r="N388" s="9">
        <f>IFERROR(VLOOKUP(Tabla1[[#This Row],[FECHA]],'RECAUDOS DE COMPARENDOS'!A:D,3,FALSE),0)</f>
        <v>0</v>
      </c>
      <c r="O388" s="5">
        <f>IFERROR(VLOOKUP(Tabla1[[#This Row],[FECHA]],'RECAUDOS DE RESOLUCIONES'!A:D,4,FALSE),0)</f>
        <v>0</v>
      </c>
      <c r="P388" s="9">
        <f>IFERROR(VLOOKUP(Tabla1[[#This Row],[FECHA]],'RECAUDOS DE RESOLUCIONES'!A:D,3,FALSE),0)</f>
        <v>0</v>
      </c>
      <c r="Q38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8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88" s="11">
        <f>IFERROR(VLOOKUP(Tabla1[[#This Row],[FECHA]],'RECAUDOS LOCALES'!A:D,4,FALSE),0)</f>
        <v>0</v>
      </c>
      <c r="T388" s="9">
        <f>IFERROR(VLOOKUP(Tabla1[[#This Row],[FECHA]],'RECAUDOS LOCALES'!A:D,3,FALSE),0)</f>
        <v>0</v>
      </c>
      <c r="U388" s="11">
        <f>IFERROR(VLOOKUP(Tabla1[[#This Row],[FECHA]],'RECAUDOS EXTERNOS'!A:D,4,FALSE),0)</f>
        <v>0</v>
      </c>
      <c r="V388" s="9">
        <f>IFERROR(VLOOKUP(Tabla1[[#This Row],[FECHA]],'RECAUDOS EXTERNOS'!A:D,3,FALSE),0)</f>
        <v>0</v>
      </c>
    </row>
    <row r="389" spans="1:22" x14ac:dyDescent="0.25">
      <c r="A389" s="1">
        <v>37948</v>
      </c>
      <c r="B389" s="3" t="s">
        <v>4</v>
      </c>
      <c r="C389" s="2">
        <v>37926</v>
      </c>
      <c r="D389" s="5">
        <f>YEAR(Tabla1[[#This Row],[FECHA]])</f>
        <v>2003</v>
      </c>
      <c r="E389" s="5">
        <f>IFERROR(VLOOKUP(Tabla1[[#This Row],[FECHA]],'COMPARENDOS TOTALES'!A:D,4,FALSE),0)</f>
        <v>3</v>
      </c>
      <c r="F389" s="9">
        <f>IFERROR(VLOOKUP(Tabla1[[#This Row],[FECHA]],'COMPARENDOS TOTALES'!A:D,3,FALSE),0)</f>
        <v>376278</v>
      </c>
      <c r="G389" s="5">
        <f>IFERROR(VLOOKUP(Tabla1[[#This Row],[FECHA]],EXONERACIONES!A:D,4,FALSE),0)</f>
        <v>3</v>
      </c>
      <c r="H389" s="9">
        <f>IFERROR(VLOOKUP(Tabla1[[#This Row],[FECHA]],EXONERACIONES!A:D,3,FALSE),0)</f>
        <v>376278</v>
      </c>
      <c r="I389" s="5">
        <f>IFERROR(VLOOKUP(Tabla1[[#This Row],[FECHA]],'SIMIT CON RES'!A:D,4,FALSE),0)</f>
        <v>0</v>
      </c>
      <c r="J389" s="9">
        <f>IFERROR(VLOOKUP(Tabla1[[#This Row],[FECHA]],'SIMIT CON RES'!A:D,3,FALSE),0)</f>
        <v>0</v>
      </c>
      <c r="K389">
        <f>IFERROR(VLOOKUP(Tabla1[[#This Row],[FECHA]],'SIMIT SIN RES'!A:D,4,FALSE),0)</f>
        <v>0</v>
      </c>
      <c r="L389" s="9">
        <f>IFERROR(VLOOKUP(Tabla1[[#This Row],[FECHA]],'SIMIT SIN RES'!A:D,3,FALSE),0)</f>
        <v>0</v>
      </c>
      <c r="M389" s="5">
        <f>IFERROR(VLOOKUP(Tabla1[[#This Row],[FECHA]],'RECAUDOS DE COMPARENDOS'!A:D,4,FALSE),0)</f>
        <v>0</v>
      </c>
      <c r="N389" s="9">
        <f>IFERROR(VLOOKUP(Tabla1[[#This Row],[FECHA]],'RECAUDOS DE COMPARENDOS'!A:D,3,FALSE),0)</f>
        <v>0</v>
      </c>
      <c r="O389" s="5">
        <f>IFERROR(VLOOKUP(Tabla1[[#This Row],[FECHA]],'RECAUDOS DE RESOLUCIONES'!A:D,4,FALSE),0)</f>
        <v>0</v>
      </c>
      <c r="P389" s="9">
        <f>IFERROR(VLOOKUP(Tabla1[[#This Row],[FECHA]],'RECAUDOS DE RESOLUCIONES'!A:D,3,FALSE),0)</f>
        <v>0</v>
      </c>
      <c r="Q38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8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89" s="11">
        <f>IFERROR(VLOOKUP(Tabla1[[#This Row],[FECHA]],'RECAUDOS LOCALES'!A:D,4,FALSE),0)</f>
        <v>0</v>
      </c>
      <c r="T389" s="9">
        <f>IFERROR(VLOOKUP(Tabla1[[#This Row],[FECHA]],'RECAUDOS LOCALES'!A:D,3,FALSE),0)</f>
        <v>0</v>
      </c>
      <c r="U389" s="11">
        <f>IFERROR(VLOOKUP(Tabla1[[#This Row],[FECHA]],'RECAUDOS EXTERNOS'!A:D,4,FALSE),0)</f>
        <v>0</v>
      </c>
      <c r="V389" s="9">
        <f>IFERROR(VLOOKUP(Tabla1[[#This Row],[FECHA]],'RECAUDOS EXTERNOS'!A:D,3,FALSE),0)</f>
        <v>0</v>
      </c>
    </row>
    <row r="390" spans="1:22" x14ac:dyDescent="0.25">
      <c r="A390" s="1">
        <v>37949</v>
      </c>
      <c r="B390" s="3" t="s">
        <v>1</v>
      </c>
      <c r="C390" s="2">
        <v>37926</v>
      </c>
      <c r="D390" s="5">
        <f>YEAR(Tabla1[[#This Row],[FECHA]])</f>
        <v>2003</v>
      </c>
      <c r="E390" s="5">
        <f>IFERROR(VLOOKUP(Tabla1[[#This Row],[FECHA]],'COMPARENDOS TOTALES'!A:D,4,FALSE),0)</f>
        <v>1</v>
      </c>
      <c r="F390" s="9">
        <f>IFERROR(VLOOKUP(Tabla1[[#This Row],[FECHA]],'COMPARENDOS TOTALES'!A:D,3,FALSE),0)</f>
        <v>88536</v>
      </c>
      <c r="G390" s="5">
        <f>IFERROR(VLOOKUP(Tabla1[[#This Row],[FECHA]],EXONERACIONES!A:D,4,FALSE),0)</f>
        <v>1</v>
      </c>
      <c r="H390" s="9">
        <f>IFERROR(VLOOKUP(Tabla1[[#This Row],[FECHA]],EXONERACIONES!A:D,3,FALSE),0)</f>
        <v>88536</v>
      </c>
      <c r="I390" s="5">
        <f>IFERROR(VLOOKUP(Tabla1[[#This Row],[FECHA]],'SIMIT CON RES'!A:D,4,FALSE),0)</f>
        <v>0</v>
      </c>
      <c r="J390" s="9">
        <f>IFERROR(VLOOKUP(Tabla1[[#This Row],[FECHA]],'SIMIT CON RES'!A:D,3,FALSE),0)</f>
        <v>0</v>
      </c>
      <c r="K390">
        <f>IFERROR(VLOOKUP(Tabla1[[#This Row],[FECHA]],'SIMIT SIN RES'!A:D,4,FALSE),0)</f>
        <v>0</v>
      </c>
      <c r="L390" s="9">
        <f>IFERROR(VLOOKUP(Tabla1[[#This Row],[FECHA]],'SIMIT SIN RES'!A:D,3,FALSE),0)</f>
        <v>0</v>
      </c>
      <c r="M390" s="5">
        <f>IFERROR(VLOOKUP(Tabla1[[#This Row],[FECHA]],'RECAUDOS DE COMPARENDOS'!A:D,4,FALSE),0)</f>
        <v>0</v>
      </c>
      <c r="N390" s="9">
        <f>IFERROR(VLOOKUP(Tabla1[[#This Row],[FECHA]],'RECAUDOS DE COMPARENDOS'!A:D,3,FALSE),0)</f>
        <v>0</v>
      </c>
      <c r="O390" s="5">
        <f>IFERROR(VLOOKUP(Tabla1[[#This Row],[FECHA]],'RECAUDOS DE RESOLUCIONES'!A:D,4,FALSE),0)</f>
        <v>0</v>
      </c>
      <c r="P390" s="9">
        <f>IFERROR(VLOOKUP(Tabla1[[#This Row],[FECHA]],'RECAUDOS DE RESOLUCIONES'!A:D,3,FALSE),0)</f>
        <v>0</v>
      </c>
      <c r="Q39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9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90" s="11">
        <f>IFERROR(VLOOKUP(Tabla1[[#This Row],[FECHA]],'RECAUDOS LOCALES'!A:D,4,FALSE),0)</f>
        <v>0</v>
      </c>
      <c r="T390" s="9">
        <f>IFERROR(VLOOKUP(Tabla1[[#This Row],[FECHA]],'RECAUDOS LOCALES'!A:D,3,FALSE),0)</f>
        <v>0</v>
      </c>
      <c r="U390" s="11">
        <f>IFERROR(VLOOKUP(Tabla1[[#This Row],[FECHA]],'RECAUDOS EXTERNOS'!A:D,4,FALSE),0)</f>
        <v>0</v>
      </c>
      <c r="V390" s="9">
        <f>IFERROR(VLOOKUP(Tabla1[[#This Row],[FECHA]],'RECAUDOS EXTERNOS'!A:D,3,FALSE),0)</f>
        <v>0</v>
      </c>
    </row>
    <row r="391" spans="1:22" x14ac:dyDescent="0.25">
      <c r="A391" s="1">
        <v>37950</v>
      </c>
      <c r="B391" s="3" t="s">
        <v>2</v>
      </c>
      <c r="C391" s="2">
        <v>37926</v>
      </c>
      <c r="D391" s="5">
        <f>YEAR(Tabla1[[#This Row],[FECHA]])</f>
        <v>2003</v>
      </c>
      <c r="E391" s="5">
        <f>IFERROR(VLOOKUP(Tabla1[[#This Row],[FECHA]],'COMPARENDOS TOTALES'!A:D,4,FALSE),0)</f>
        <v>7</v>
      </c>
      <c r="F391" s="9">
        <f>IFERROR(VLOOKUP(Tabla1[[#This Row],[FECHA]],'COMPARENDOS TOTALES'!A:D,3,FALSE),0)</f>
        <v>1018164</v>
      </c>
      <c r="G391" s="5">
        <f>IFERROR(VLOOKUP(Tabla1[[#This Row],[FECHA]],EXONERACIONES!A:D,4,FALSE),0)</f>
        <v>3</v>
      </c>
      <c r="H391" s="9">
        <f>IFERROR(VLOOKUP(Tabla1[[#This Row],[FECHA]],EXONERACIONES!A:D,3,FALSE),0)</f>
        <v>420546</v>
      </c>
      <c r="I391" s="5">
        <f>IFERROR(VLOOKUP(Tabla1[[#This Row],[FECHA]],'SIMIT CON RES'!A:D,4,FALSE),0)</f>
        <v>0</v>
      </c>
      <c r="J391" s="9">
        <f>IFERROR(VLOOKUP(Tabla1[[#This Row],[FECHA]],'SIMIT CON RES'!A:D,3,FALSE),0)</f>
        <v>0</v>
      </c>
      <c r="K391">
        <f>IFERROR(VLOOKUP(Tabla1[[#This Row],[FECHA]],'SIMIT SIN RES'!A:D,4,FALSE),0)</f>
        <v>0</v>
      </c>
      <c r="L391" s="9">
        <f>IFERROR(VLOOKUP(Tabla1[[#This Row],[FECHA]],'SIMIT SIN RES'!A:D,3,FALSE),0)</f>
        <v>0</v>
      </c>
      <c r="M391" s="5">
        <f>IFERROR(VLOOKUP(Tabla1[[#This Row],[FECHA]],'RECAUDOS DE COMPARENDOS'!A:D,4,FALSE),0)</f>
        <v>0</v>
      </c>
      <c r="N391" s="9">
        <f>IFERROR(VLOOKUP(Tabla1[[#This Row],[FECHA]],'RECAUDOS DE COMPARENDOS'!A:D,3,FALSE),0)</f>
        <v>0</v>
      </c>
      <c r="O391" s="5">
        <f>IFERROR(VLOOKUP(Tabla1[[#This Row],[FECHA]],'RECAUDOS DE RESOLUCIONES'!A:D,4,FALSE),0)</f>
        <v>0</v>
      </c>
      <c r="P391" s="9">
        <f>IFERROR(VLOOKUP(Tabla1[[#This Row],[FECHA]],'RECAUDOS DE RESOLUCIONES'!A:D,3,FALSE),0)</f>
        <v>0</v>
      </c>
      <c r="Q39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391" s="9">
        <f>Tabla1[V. COMPARENDOS]-(Tabla1[V. EXONERACIONES]+Tabla1[[#This Row],[V. SIMIT CON RESOLUCION]]+Tabla1[[#This Row],[V. SIMIT SIN RESOLUCION]]+Tabla1[[#This Row],[V. RECAUDOS COMPARENDOS]]+Tabla1[[#This Row],[V. RECAUDOS RESOLUCIONES]])</f>
        <v>597618</v>
      </c>
      <c r="S391" s="11">
        <f>IFERROR(VLOOKUP(Tabla1[[#This Row],[FECHA]],'RECAUDOS LOCALES'!A:D,4,FALSE),0)</f>
        <v>0</v>
      </c>
      <c r="T391" s="9">
        <f>IFERROR(VLOOKUP(Tabla1[[#This Row],[FECHA]],'RECAUDOS LOCALES'!A:D,3,FALSE),0)</f>
        <v>0</v>
      </c>
      <c r="U391" s="11">
        <f>IFERROR(VLOOKUP(Tabla1[[#This Row],[FECHA]],'RECAUDOS EXTERNOS'!A:D,4,FALSE),0)</f>
        <v>0</v>
      </c>
      <c r="V391" s="9">
        <f>IFERROR(VLOOKUP(Tabla1[[#This Row],[FECHA]],'RECAUDOS EXTERNOS'!A:D,3,FALSE),0)</f>
        <v>0</v>
      </c>
    </row>
    <row r="392" spans="1:22" x14ac:dyDescent="0.25">
      <c r="A392" s="1">
        <v>37951</v>
      </c>
      <c r="B392" s="3" t="s">
        <v>3</v>
      </c>
      <c r="C392" s="2">
        <v>37926</v>
      </c>
      <c r="D392" s="5">
        <f>YEAR(Tabla1[[#This Row],[FECHA]])</f>
        <v>2003</v>
      </c>
      <c r="E392" s="5">
        <f>IFERROR(VLOOKUP(Tabla1[[#This Row],[FECHA]],'COMPARENDOS TOTALES'!A:D,4,FALSE),0)</f>
        <v>6</v>
      </c>
      <c r="F392" s="9">
        <f>IFERROR(VLOOKUP(Tabla1[[#This Row],[FECHA]],'COMPARENDOS TOTALES'!A:D,3,FALSE),0)</f>
        <v>841092</v>
      </c>
      <c r="G392" s="5">
        <f>IFERROR(VLOOKUP(Tabla1[[#This Row],[FECHA]],EXONERACIONES!A:D,4,FALSE),0)</f>
        <v>4</v>
      </c>
      <c r="H392" s="9">
        <f>IFERROR(VLOOKUP(Tabla1[[#This Row],[FECHA]],EXONERACIONES!A:D,3,FALSE),0)</f>
        <v>509082</v>
      </c>
      <c r="I392" s="5">
        <f>IFERROR(VLOOKUP(Tabla1[[#This Row],[FECHA]],'SIMIT CON RES'!A:D,4,FALSE),0)</f>
        <v>0</v>
      </c>
      <c r="J392" s="9">
        <f>IFERROR(VLOOKUP(Tabla1[[#This Row],[FECHA]],'SIMIT CON RES'!A:D,3,FALSE),0)</f>
        <v>0</v>
      </c>
      <c r="K392">
        <f>IFERROR(VLOOKUP(Tabla1[[#This Row],[FECHA]],'SIMIT SIN RES'!A:D,4,FALSE),0)</f>
        <v>0</v>
      </c>
      <c r="L392" s="9">
        <f>IFERROR(VLOOKUP(Tabla1[[#This Row],[FECHA]],'SIMIT SIN RES'!A:D,3,FALSE),0)</f>
        <v>0</v>
      </c>
      <c r="M392" s="5">
        <f>IFERROR(VLOOKUP(Tabla1[[#This Row],[FECHA]],'RECAUDOS DE COMPARENDOS'!A:D,4,FALSE),0)</f>
        <v>0</v>
      </c>
      <c r="N392" s="9">
        <f>IFERROR(VLOOKUP(Tabla1[[#This Row],[FECHA]],'RECAUDOS DE COMPARENDOS'!A:D,3,FALSE),0)</f>
        <v>0</v>
      </c>
      <c r="O392" s="5">
        <f>IFERROR(VLOOKUP(Tabla1[[#This Row],[FECHA]],'RECAUDOS DE RESOLUCIONES'!A:D,4,FALSE),0)</f>
        <v>0</v>
      </c>
      <c r="P392" s="9">
        <f>IFERROR(VLOOKUP(Tabla1[[#This Row],[FECHA]],'RECAUDOS DE RESOLUCIONES'!A:D,3,FALSE),0)</f>
        <v>0</v>
      </c>
      <c r="Q39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392" s="9">
        <f>Tabla1[V. COMPARENDOS]-(Tabla1[V. EXONERACIONES]+Tabla1[[#This Row],[V. SIMIT CON RESOLUCION]]+Tabla1[[#This Row],[V. SIMIT SIN RESOLUCION]]+Tabla1[[#This Row],[V. RECAUDOS COMPARENDOS]]+Tabla1[[#This Row],[V. RECAUDOS RESOLUCIONES]])</f>
        <v>332010</v>
      </c>
      <c r="S392" s="11">
        <f>IFERROR(VLOOKUP(Tabla1[[#This Row],[FECHA]],'RECAUDOS LOCALES'!A:D,4,FALSE),0)</f>
        <v>0</v>
      </c>
      <c r="T392" s="9">
        <f>IFERROR(VLOOKUP(Tabla1[[#This Row],[FECHA]],'RECAUDOS LOCALES'!A:D,3,FALSE),0)</f>
        <v>0</v>
      </c>
      <c r="U392" s="11">
        <f>IFERROR(VLOOKUP(Tabla1[[#This Row],[FECHA]],'RECAUDOS EXTERNOS'!A:D,4,FALSE),0)</f>
        <v>0</v>
      </c>
      <c r="V392" s="9">
        <f>IFERROR(VLOOKUP(Tabla1[[#This Row],[FECHA]],'RECAUDOS EXTERNOS'!A:D,3,FALSE),0)</f>
        <v>0</v>
      </c>
    </row>
    <row r="393" spans="1:22" x14ac:dyDescent="0.25">
      <c r="A393" s="1">
        <v>37952</v>
      </c>
      <c r="B393" s="3" t="s">
        <v>6</v>
      </c>
      <c r="C393" s="2">
        <v>37926</v>
      </c>
      <c r="D393" s="5">
        <f>YEAR(Tabla1[[#This Row],[FECHA]])</f>
        <v>2003</v>
      </c>
      <c r="E393" s="5">
        <f>IFERROR(VLOOKUP(Tabla1[[#This Row],[FECHA]],'COMPARENDOS TOTALES'!A:D,4,FALSE),0)</f>
        <v>3</v>
      </c>
      <c r="F393" s="9">
        <f>IFERROR(VLOOKUP(Tabla1[[#This Row],[FECHA]],'COMPARENDOS TOTALES'!A:D,3,FALSE),0)</f>
        <v>498015</v>
      </c>
      <c r="G393" s="5">
        <f>IFERROR(VLOOKUP(Tabla1[[#This Row],[FECHA]],EXONERACIONES!A:D,4,FALSE),0)</f>
        <v>3</v>
      </c>
      <c r="H393" s="9">
        <f>IFERROR(VLOOKUP(Tabla1[[#This Row],[FECHA]],EXONERACIONES!A:D,3,FALSE),0)</f>
        <v>498015</v>
      </c>
      <c r="I393" s="5">
        <f>IFERROR(VLOOKUP(Tabla1[[#This Row],[FECHA]],'SIMIT CON RES'!A:D,4,FALSE),0)</f>
        <v>0</v>
      </c>
      <c r="J393" s="9">
        <f>IFERROR(VLOOKUP(Tabla1[[#This Row],[FECHA]],'SIMIT CON RES'!A:D,3,FALSE),0)</f>
        <v>0</v>
      </c>
      <c r="K393">
        <f>IFERROR(VLOOKUP(Tabla1[[#This Row],[FECHA]],'SIMIT SIN RES'!A:D,4,FALSE),0)</f>
        <v>0</v>
      </c>
      <c r="L393" s="9">
        <f>IFERROR(VLOOKUP(Tabla1[[#This Row],[FECHA]],'SIMIT SIN RES'!A:D,3,FALSE),0)</f>
        <v>0</v>
      </c>
      <c r="M393" s="5">
        <f>IFERROR(VLOOKUP(Tabla1[[#This Row],[FECHA]],'RECAUDOS DE COMPARENDOS'!A:D,4,FALSE),0)</f>
        <v>0</v>
      </c>
      <c r="N393" s="9">
        <f>IFERROR(VLOOKUP(Tabla1[[#This Row],[FECHA]],'RECAUDOS DE COMPARENDOS'!A:D,3,FALSE),0)</f>
        <v>0</v>
      </c>
      <c r="O393" s="5">
        <f>IFERROR(VLOOKUP(Tabla1[[#This Row],[FECHA]],'RECAUDOS DE RESOLUCIONES'!A:D,4,FALSE),0)</f>
        <v>0</v>
      </c>
      <c r="P393" s="9">
        <f>IFERROR(VLOOKUP(Tabla1[[#This Row],[FECHA]],'RECAUDOS DE RESOLUCIONES'!A:D,3,FALSE),0)</f>
        <v>0</v>
      </c>
      <c r="Q39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9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93" s="11">
        <f>IFERROR(VLOOKUP(Tabla1[[#This Row],[FECHA]],'RECAUDOS LOCALES'!A:D,4,FALSE),0)</f>
        <v>0</v>
      </c>
      <c r="T393" s="9">
        <f>IFERROR(VLOOKUP(Tabla1[[#This Row],[FECHA]],'RECAUDOS LOCALES'!A:D,3,FALSE),0)</f>
        <v>0</v>
      </c>
      <c r="U393" s="11">
        <f>IFERROR(VLOOKUP(Tabla1[[#This Row],[FECHA]],'RECAUDOS EXTERNOS'!A:D,4,FALSE),0)</f>
        <v>0</v>
      </c>
      <c r="V393" s="9">
        <f>IFERROR(VLOOKUP(Tabla1[[#This Row],[FECHA]],'RECAUDOS EXTERNOS'!A:D,3,FALSE),0)</f>
        <v>0</v>
      </c>
    </row>
    <row r="394" spans="1:22" x14ac:dyDescent="0.25">
      <c r="A394" s="1">
        <v>37953</v>
      </c>
      <c r="B394" s="3" t="s">
        <v>0</v>
      </c>
      <c r="C394" s="2">
        <v>37926</v>
      </c>
      <c r="D394" s="5">
        <f>YEAR(Tabla1[[#This Row],[FECHA]])</f>
        <v>2003</v>
      </c>
      <c r="E394" s="5">
        <f>IFERROR(VLOOKUP(Tabla1[[#This Row],[FECHA]],'COMPARENDOS TOTALES'!A:D,4,FALSE),0)</f>
        <v>5</v>
      </c>
      <c r="F394" s="9">
        <f>IFERROR(VLOOKUP(Tabla1[[#This Row],[FECHA]],'COMPARENDOS TOTALES'!A:D,3,FALSE),0)</f>
        <v>918561</v>
      </c>
      <c r="G394" s="5">
        <f>IFERROR(VLOOKUP(Tabla1[[#This Row],[FECHA]],EXONERACIONES!A:D,4,FALSE),0)</f>
        <v>2</v>
      </c>
      <c r="H394" s="9">
        <f>IFERROR(VLOOKUP(Tabla1[[#This Row],[FECHA]],EXONERACIONES!A:D,3,FALSE),0)</f>
        <v>332010</v>
      </c>
      <c r="I394" s="5">
        <f>IFERROR(VLOOKUP(Tabla1[[#This Row],[FECHA]],'SIMIT CON RES'!A:D,4,FALSE),0)</f>
        <v>1</v>
      </c>
      <c r="J394" s="9">
        <f>IFERROR(VLOOKUP(Tabla1[[#This Row],[FECHA]],'SIMIT CON RES'!A:D,3,FALSE),0)</f>
        <v>166005</v>
      </c>
      <c r="K394">
        <f>IFERROR(VLOOKUP(Tabla1[[#This Row],[FECHA]],'SIMIT SIN RES'!A:D,4,FALSE),0)</f>
        <v>0</v>
      </c>
      <c r="L394" s="9">
        <f>IFERROR(VLOOKUP(Tabla1[[#This Row],[FECHA]],'SIMIT SIN RES'!A:D,3,FALSE),0)</f>
        <v>0</v>
      </c>
      <c r="M394" s="5">
        <f>IFERROR(VLOOKUP(Tabla1[[#This Row],[FECHA]],'RECAUDOS DE COMPARENDOS'!A:D,4,FALSE),0)</f>
        <v>0</v>
      </c>
      <c r="N394" s="9">
        <f>IFERROR(VLOOKUP(Tabla1[[#This Row],[FECHA]],'RECAUDOS DE COMPARENDOS'!A:D,3,FALSE),0)</f>
        <v>0</v>
      </c>
      <c r="O394" s="5">
        <f>IFERROR(VLOOKUP(Tabla1[[#This Row],[FECHA]],'RECAUDOS DE RESOLUCIONES'!A:D,4,FALSE),0)</f>
        <v>0</v>
      </c>
      <c r="P394" s="9">
        <f>IFERROR(VLOOKUP(Tabla1[[#This Row],[FECHA]],'RECAUDOS DE RESOLUCIONES'!A:D,3,FALSE),0)</f>
        <v>0</v>
      </c>
      <c r="Q39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394" s="9">
        <f>Tabla1[V. COMPARENDOS]-(Tabla1[V. EXONERACIONES]+Tabla1[[#This Row],[V. SIMIT CON RESOLUCION]]+Tabla1[[#This Row],[V. SIMIT SIN RESOLUCION]]+Tabla1[[#This Row],[V. RECAUDOS COMPARENDOS]]+Tabla1[[#This Row],[V. RECAUDOS RESOLUCIONES]])</f>
        <v>420546</v>
      </c>
      <c r="S394" s="11">
        <f>IFERROR(VLOOKUP(Tabla1[[#This Row],[FECHA]],'RECAUDOS LOCALES'!A:D,4,FALSE),0)</f>
        <v>0</v>
      </c>
      <c r="T394" s="9">
        <f>IFERROR(VLOOKUP(Tabla1[[#This Row],[FECHA]],'RECAUDOS LOCALES'!A:D,3,FALSE),0)</f>
        <v>0</v>
      </c>
      <c r="U394" s="11">
        <f>IFERROR(VLOOKUP(Tabla1[[#This Row],[FECHA]],'RECAUDOS EXTERNOS'!A:D,4,FALSE),0)</f>
        <v>0</v>
      </c>
      <c r="V394" s="9">
        <f>IFERROR(VLOOKUP(Tabla1[[#This Row],[FECHA]],'RECAUDOS EXTERNOS'!A:D,3,FALSE),0)</f>
        <v>0</v>
      </c>
    </row>
    <row r="395" spans="1:22" x14ac:dyDescent="0.25">
      <c r="A395" s="1">
        <v>37954</v>
      </c>
      <c r="B395" s="3" t="s">
        <v>5</v>
      </c>
      <c r="C395" s="2">
        <v>37926</v>
      </c>
      <c r="D395" s="5">
        <f>YEAR(Tabla1[[#This Row],[FECHA]])</f>
        <v>2003</v>
      </c>
      <c r="E395" s="5">
        <f>IFERROR(VLOOKUP(Tabla1[[#This Row],[FECHA]],'COMPARENDOS TOTALES'!A:D,4,FALSE),0)</f>
        <v>6</v>
      </c>
      <c r="F395" s="9">
        <f>IFERROR(VLOOKUP(Tabla1[[#This Row],[FECHA]],'COMPARENDOS TOTALES'!A:D,3,FALSE),0)</f>
        <v>796824</v>
      </c>
      <c r="G395" s="5">
        <f>IFERROR(VLOOKUP(Tabla1[[#This Row],[FECHA]],EXONERACIONES!A:D,4,FALSE),0)</f>
        <v>4</v>
      </c>
      <c r="H395" s="9">
        <f>IFERROR(VLOOKUP(Tabla1[[#This Row],[FECHA]],EXONERACIONES!A:D,3,FALSE),0)</f>
        <v>464814</v>
      </c>
      <c r="I395" s="5">
        <f>IFERROR(VLOOKUP(Tabla1[[#This Row],[FECHA]],'SIMIT CON RES'!A:D,4,FALSE),0)</f>
        <v>0</v>
      </c>
      <c r="J395" s="9">
        <f>IFERROR(VLOOKUP(Tabla1[[#This Row],[FECHA]],'SIMIT CON RES'!A:D,3,FALSE),0)</f>
        <v>0</v>
      </c>
      <c r="K395">
        <f>IFERROR(VLOOKUP(Tabla1[[#This Row],[FECHA]],'SIMIT SIN RES'!A:D,4,FALSE),0)</f>
        <v>0</v>
      </c>
      <c r="L395" s="9">
        <f>IFERROR(VLOOKUP(Tabla1[[#This Row],[FECHA]],'SIMIT SIN RES'!A:D,3,FALSE),0)</f>
        <v>0</v>
      </c>
      <c r="M395" s="5">
        <f>IFERROR(VLOOKUP(Tabla1[[#This Row],[FECHA]],'RECAUDOS DE COMPARENDOS'!A:D,4,FALSE),0)</f>
        <v>1</v>
      </c>
      <c r="N395" s="9">
        <f>IFERROR(VLOOKUP(Tabla1[[#This Row],[FECHA]],'RECAUDOS DE COMPARENDOS'!A:D,3,FALSE),0)</f>
        <v>166005</v>
      </c>
      <c r="O395" s="5">
        <f>IFERROR(VLOOKUP(Tabla1[[#This Row],[FECHA]],'RECAUDOS DE RESOLUCIONES'!A:D,4,FALSE),0)</f>
        <v>0</v>
      </c>
      <c r="P395" s="9">
        <f>IFERROR(VLOOKUP(Tabla1[[#This Row],[FECHA]],'RECAUDOS DE RESOLUCIONES'!A:D,3,FALSE),0)</f>
        <v>0</v>
      </c>
      <c r="Q39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95" s="9">
        <f>Tabla1[V. COMPARENDOS]-(Tabla1[V. EXONERACIONES]+Tabla1[[#This Row],[V. SIMIT CON RESOLUCION]]+Tabla1[[#This Row],[V. SIMIT SIN RESOLUCION]]+Tabla1[[#This Row],[V. RECAUDOS COMPARENDOS]]+Tabla1[[#This Row],[V. RECAUDOS RESOLUCIONES]])</f>
        <v>166005</v>
      </c>
      <c r="S395" s="11">
        <f>IFERROR(VLOOKUP(Tabla1[[#This Row],[FECHA]],'RECAUDOS LOCALES'!A:D,4,FALSE),0)</f>
        <v>0</v>
      </c>
      <c r="T395" s="9">
        <f>IFERROR(VLOOKUP(Tabla1[[#This Row],[FECHA]],'RECAUDOS LOCALES'!A:D,3,FALSE),0)</f>
        <v>0</v>
      </c>
      <c r="U395" s="11">
        <f>IFERROR(VLOOKUP(Tabla1[[#This Row],[FECHA]],'RECAUDOS EXTERNOS'!A:D,4,FALSE),0)</f>
        <v>0</v>
      </c>
      <c r="V395" s="9">
        <f>IFERROR(VLOOKUP(Tabla1[[#This Row],[FECHA]],'RECAUDOS EXTERNOS'!A:D,3,FALSE),0)</f>
        <v>0</v>
      </c>
    </row>
    <row r="396" spans="1:22" x14ac:dyDescent="0.25">
      <c r="A396" s="1">
        <v>37955</v>
      </c>
      <c r="B396" s="3" t="s">
        <v>4</v>
      </c>
      <c r="C396" s="2">
        <v>37926</v>
      </c>
      <c r="D396" s="5">
        <f>YEAR(Tabla1[[#This Row],[FECHA]])</f>
        <v>2003</v>
      </c>
      <c r="E396" s="5">
        <f>IFERROR(VLOOKUP(Tabla1[[#This Row],[FECHA]],'COMPARENDOS TOTALES'!A:D,4,FALSE),0)</f>
        <v>1</v>
      </c>
      <c r="F396" s="9">
        <f>IFERROR(VLOOKUP(Tabla1[[#This Row],[FECHA]],'COMPARENDOS TOTALES'!A:D,3,FALSE),0)</f>
        <v>166005</v>
      </c>
      <c r="G396" s="5">
        <f>IFERROR(VLOOKUP(Tabla1[[#This Row],[FECHA]],EXONERACIONES!A:D,4,FALSE),0)</f>
        <v>0</v>
      </c>
      <c r="H396" s="9">
        <f>IFERROR(VLOOKUP(Tabla1[[#This Row],[FECHA]],EXONERACIONES!A:D,3,FALSE),0)</f>
        <v>0</v>
      </c>
      <c r="I396" s="5">
        <f>IFERROR(VLOOKUP(Tabla1[[#This Row],[FECHA]],'SIMIT CON RES'!A:D,4,FALSE),0)</f>
        <v>0</v>
      </c>
      <c r="J396" s="9">
        <f>IFERROR(VLOOKUP(Tabla1[[#This Row],[FECHA]],'SIMIT CON RES'!A:D,3,FALSE),0)</f>
        <v>0</v>
      </c>
      <c r="K396">
        <f>IFERROR(VLOOKUP(Tabla1[[#This Row],[FECHA]],'SIMIT SIN RES'!A:D,4,FALSE),0)</f>
        <v>0</v>
      </c>
      <c r="L396" s="9">
        <f>IFERROR(VLOOKUP(Tabla1[[#This Row],[FECHA]],'SIMIT SIN RES'!A:D,3,FALSE),0)</f>
        <v>0</v>
      </c>
      <c r="M396" s="5">
        <f>IFERROR(VLOOKUP(Tabla1[[#This Row],[FECHA]],'RECAUDOS DE COMPARENDOS'!A:D,4,FALSE),0)</f>
        <v>1</v>
      </c>
      <c r="N396" s="9">
        <f>IFERROR(VLOOKUP(Tabla1[[#This Row],[FECHA]],'RECAUDOS DE COMPARENDOS'!A:D,3,FALSE),0)</f>
        <v>166005</v>
      </c>
      <c r="O396" s="5">
        <f>IFERROR(VLOOKUP(Tabla1[[#This Row],[FECHA]],'RECAUDOS DE RESOLUCIONES'!A:D,4,FALSE),0)</f>
        <v>0</v>
      </c>
      <c r="P396" s="9">
        <f>IFERROR(VLOOKUP(Tabla1[[#This Row],[FECHA]],'RECAUDOS DE RESOLUCIONES'!A:D,3,FALSE),0)</f>
        <v>0</v>
      </c>
      <c r="Q39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9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96" s="11">
        <f>IFERROR(VLOOKUP(Tabla1[[#This Row],[FECHA]],'RECAUDOS LOCALES'!A:D,4,FALSE),0)</f>
        <v>0</v>
      </c>
      <c r="T396" s="9">
        <f>IFERROR(VLOOKUP(Tabla1[[#This Row],[FECHA]],'RECAUDOS LOCALES'!A:D,3,FALSE),0)</f>
        <v>0</v>
      </c>
      <c r="U396" s="11">
        <f>IFERROR(VLOOKUP(Tabla1[[#This Row],[FECHA]],'RECAUDOS EXTERNOS'!A:D,4,FALSE),0)</f>
        <v>0</v>
      </c>
      <c r="V396" s="9">
        <f>IFERROR(VLOOKUP(Tabla1[[#This Row],[FECHA]],'RECAUDOS EXTERNOS'!A:D,3,FALSE),0)</f>
        <v>0</v>
      </c>
    </row>
    <row r="397" spans="1:22" x14ac:dyDescent="0.25">
      <c r="A397" s="1">
        <v>37956</v>
      </c>
      <c r="B397" s="3" t="s">
        <v>1</v>
      </c>
      <c r="C397" s="2">
        <v>37956</v>
      </c>
      <c r="D397" s="5">
        <f>YEAR(Tabla1[[#This Row],[FECHA]])</f>
        <v>2003</v>
      </c>
      <c r="E397" s="5">
        <f>IFERROR(VLOOKUP(Tabla1[[#This Row],[FECHA]],'COMPARENDOS TOTALES'!A:D,4,FALSE),0)</f>
        <v>3</v>
      </c>
      <c r="F397" s="9">
        <f>IFERROR(VLOOKUP(Tabla1[[#This Row],[FECHA]],'COMPARENDOS TOTALES'!A:D,3,FALSE),0)</f>
        <v>498015</v>
      </c>
      <c r="G397" s="5">
        <f>IFERROR(VLOOKUP(Tabla1[[#This Row],[FECHA]],EXONERACIONES!A:D,4,FALSE),0)</f>
        <v>2</v>
      </c>
      <c r="H397" s="9">
        <f>IFERROR(VLOOKUP(Tabla1[[#This Row],[FECHA]],EXONERACIONES!A:D,3,FALSE),0)</f>
        <v>332010</v>
      </c>
      <c r="I397" s="5">
        <f>IFERROR(VLOOKUP(Tabla1[[#This Row],[FECHA]],'SIMIT CON RES'!A:D,4,FALSE),0)</f>
        <v>0</v>
      </c>
      <c r="J397" s="9">
        <f>IFERROR(VLOOKUP(Tabla1[[#This Row],[FECHA]],'SIMIT CON RES'!A:D,3,FALSE),0)</f>
        <v>0</v>
      </c>
      <c r="K397">
        <f>IFERROR(VLOOKUP(Tabla1[[#This Row],[FECHA]],'SIMIT SIN RES'!A:D,4,FALSE),0)</f>
        <v>0</v>
      </c>
      <c r="L397" s="9">
        <f>IFERROR(VLOOKUP(Tabla1[[#This Row],[FECHA]],'SIMIT SIN RES'!A:D,3,FALSE),0)</f>
        <v>0</v>
      </c>
      <c r="M397" s="5">
        <f>IFERROR(VLOOKUP(Tabla1[[#This Row],[FECHA]],'RECAUDOS DE COMPARENDOS'!A:D,4,FALSE),0)</f>
        <v>0</v>
      </c>
      <c r="N397" s="9">
        <f>IFERROR(VLOOKUP(Tabla1[[#This Row],[FECHA]],'RECAUDOS DE COMPARENDOS'!A:D,3,FALSE),0)</f>
        <v>0</v>
      </c>
      <c r="O397" s="5">
        <f>IFERROR(VLOOKUP(Tabla1[[#This Row],[FECHA]],'RECAUDOS DE RESOLUCIONES'!A:D,4,FALSE),0)</f>
        <v>0</v>
      </c>
      <c r="P397" s="9">
        <f>IFERROR(VLOOKUP(Tabla1[[#This Row],[FECHA]],'RECAUDOS DE RESOLUCIONES'!A:D,3,FALSE),0)</f>
        <v>0</v>
      </c>
      <c r="Q39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97" s="9">
        <f>Tabla1[V. COMPARENDOS]-(Tabla1[V. EXONERACIONES]+Tabla1[[#This Row],[V. SIMIT CON RESOLUCION]]+Tabla1[[#This Row],[V. SIMIT SIN RESOLUCION]]+Tabla1[[#This Row],[V. RECAUDOS COMPARENDOS]]+Tabla1[[#This Row],[V. RECAUDOS RESOLUCIONES]])</f>
        <v>166005</v>
      </c>
      <c r="S397" s="11">
        <f>IFERROR(VLOOKUP(Tabla1[[#This Row],[FECHA]],'RECAUDOS LOCALES'!A:D,4,FALSE),0)</f>
        <v>0</v>
      </c>
      <c r="T397" s="9">
        <f>IFERROR(VLOOKUP(Tabla1[[#This Row],[FECHA]],'RECAUDOS LOCALES'!A:D,3,FALSE),0)</f>
        <v>0</v>
      </c>
      <c r="U397" s="11">
        <f>IFERROR(VLOOKUP(Tabla1[[#This Row],[FECHA]],'RECAUDOS EXTERNOS'!A:D,4,FALSE),0)</f>
        <v>0</v>
      </c>
      <c r="V397" s="9">
        <f>IFERROR(VLOOKUP(Tabla1[[#This Row],[FECHA]],'RECAUDOS EXTERNOS'!A:D,3,FALSE),0)</f>
        <v>0</v>
      </c>
    </row>
    <row r="398" spans="1:22" x14ac:dyDescent="0.25">
      <c r="A398" s="1">
        <v>37957</v>
      </c>
      <c r="B398" s="3" t="s">
        <v>2</v>
      </c>
      <c r="C398" s="2">
        <v>37956</v>
      </c>
      <c r="D398" s="5">
        <f>YEAR(Tabla1[[#This Row],[FECHA]])</f>
        <v>2003</v>
      </c>
      <c r="E398" s="5">
        <f>IFERROR(VLOOKUP(Tabla1[[#This Row],[FECHA]],'COMPARENDOS TOTALES'!A:D,4,FALSE),0)</f>
        <v>1</v>
      </c>
      <c r="F398" s="9">
        <f>IFERROR(VLOOKUP(Tabla1[[#This Row],[FECHA]],'COMPARENDOS TOTALES'!A:D,3,FALSE),0)</f>
        <v>166005</v>
      </c>
      <c r="G398" s="5">
        <f>IFERROR(VLOOKUP(Tabla1[[#This Row],[FECHA]],EXONERACIONES!A:D,4,FALSE),0)</f>
        <v>1</v>
      </c>
      <c r="H398" s="9">
        <f>IFERROR(VLOOKUP(Tabla1[[#This Row],[FECHA]],EXONERACIONES!A:D,3,FALSE),0)</f>
        <v>166005</v>
      </c>
      <c r="I398" s="5">
        <f>IFERROR(VLOOKUP(Tabla1[[#This Row],[FECHA]],'SIMIT CON RES'!A:D,4,FALSE),0)</f>
        <v>0</v>
      </c>
      <c r="J398" s="9">
        <f>IFERROR(VLOOKUP(Tabla1[[#This Row],[FECHA]],'SIMIT CON RES'!A:D,3,FALSE),0)</f>
        <v>0</v>
      </c>
      <c r="K398">
        <f>IFERROR(VLOOKUP(Tabla1[[#This Row],[FECHA]],'SIMIT SIN RES'!A:D,4,FALSE),0)</f>
        <v>0</v>
      </c>
      <c r="L398" s="9">
        <f>IFERROR(VLOOKUP(Tabla1[[#This Row],[FECHA]],'SIMIT SIN RES'!A:D,3,FALSE),0)</f>
        <v>0</v>
      </c>
      <c r="M398" s="5">
        <f>IFERROR(VLOOKUP(Tabla1[[#This Row],[FECHA]],'RECAUDOS DE COMPARENDOS'!A:D,4,FALSE),0)</f>
        <v>0</v>
      </c>
      <c r="N398" s="9">
        <f>IFERROR(VLOOKUP(Tabla1[[#This Row],[FECHA]],'RECAUDOS DE COMPARENDOS'!A:D,3,FALSE),0)</f>
        <v>0</v>
      </c>
      <c r="O398" s="5">
        <f>IFERROR(VLOOKUP(Tabla1[[#This Row],[FECHA]],'RECAUDOS DE RESOLUCIONES'!A:D,4,FALSE),0)</f>
        <v>0</v>
      </c>
      <c r="P398" s="9">
        <f>IFERROR(VLOOKUP(Tabla1[[#This Row],[FECHA]],'RECAUDOS DE RESOLUCIONES'!A:D,3,FALSE),0)</f>
        <v>0</v>
      </c>
      <c r="Q39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9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98" s="11">
        <f>IFERROR(VLOOKUP(Tabla1[[#This Row],[FECHA]],'RECAUDOS LOCALES'!A:D,4,FALSE),0)</f>
        <v>0</v>
      </c>
      <c r="T398" s="9">
        <f>IFERROR(VLOOKUP(Tabla1[[#This Row],[FECHA]],'RECAUDOS LOCALES'!A:D,3,FALSE),0)</f>
        <v>0</v>
      </c>
      <c r="U398" s="11">
        <f>IFERROR(VLOOKUP(Tabla1[[#This Row],[FECHA]],'RECAUDOS EXTERNOS'!A:D,4,FALSE),0)</f>
        <v>0</v>
      </c>
      <c r="V398" s="9">
        <f>IFERROR(VLOOKUP(Tabla1[[#This Row],[FECHA]],'RECAUDOS EXTERNOS'!A:D,3,FALSE),0)</f>
        <v>0</v>
      </c>
    </row>
    <row r="399" spans="1:22" x14ac:dyDescent="0.25">
      <c r="A399" s="1">
        <v>37958</v>
      </c>
      <c r="B399" s="3" t="s">
        <v>3</v>
      </c>
      <c r="C399" s="2">
        <v>37956</v>
      </c>
      <c r="D399" s="5">
        <f>YEAR(Tabla1[[#This Row],[FECHA]])</f>
        <v>2003</v>
      </c>
      <c r="E399" s="5">
        <f>IFERROR(VLOOKUP(Tabla1[[#This Row],[FECHA]],'COMPARENDOS TOTALES'!A:D,4,FALSE),0)</f>
        <v>7</v>
      </c>
      <c r="F399" s="9">
        <f>IFERROR(VLOOKUP(Tabla1[[#This Row],[FECHA]],'COMPARENDOS TOTALES'!A:D,3,FALSE),0)</f>
        <v>1007097</v>
      </c>
      <c r="G399" s="5">
        <f>IFERROR(VLOOKUP(Tabla1[[#This Row],[FECHA]],EXONERACIONES!A:D,4,FALSE),0)</f>
        <v>5</v>
      </c>
      <c r="H399" s="9">
        <f>IFERROR(VLOOKUP(Tabla1[[#This Row],[FECHA]],EXONERACIONES!A:D,3,FALSE),0)</f>
        <v>752556</v>
      </c>
      <c r="I399" s="5">
        <f>IFERROR(VLOOKUP(Tabla1[[#This Row],[FECHA]],'SIMIT CON RES'!A:D,4,FALSE),0)</f>
        <v>0</v>
      </c>
      <c r="J399" s="9">
        <f>IFERROR(VLOOKUP(Tabla1[[#This Row],[FECHA]],'SIMIT CON RES'!A:D,3,FALSE),0)</f>
        <v>0</v>
      </c>
      <c r="K399">
        <f>IFERROR(VLOOKUP(Tabla1[[#This Row],[FECHA]],'SIMIT SIN RES'!A:D,4,FALSE),0)</f>
        <v>0</v>
      </c>
      <c r="L399" s="9">
        <f>IFERROR(VLOOKUP(Tabla1[[#This Row],[FECHA]],'SIMIT SIN RES'!A:D,3,FALSE),0)</f>
        <v>0</v>
      </c>
      <c r="M399" s="5">
        <f>IFERROR(VLOOKUP(Tabla1[[#This Row],[FECHA]],'RECAUDOS DE COMPARENDOS'!A:D,4,FALSE),0)</f>
        <v>1</v>
      </c>
      <c r="N399" s="9">
        <f>IFERROR(VLOOKUP(Tabla1[[#This Row],[FECHA]],'RECAUDOS DE COMPARENDOS'!A:D,3,FALSE),0)</f>
        <v>88536</v>
      </c>
      <c r="O399" s="5">
        <f>IFERROR(VLOOKUP(Tabla1[[#This Row],[FECHA]],'RECAUDOS DE RESOLUCIONES'!A:D,4,FALSE),0)</f>
        <v>0</v>
      </c>
      <c r="P399" s="9">
        <f>IFERROR(VLOOKUP(Tabla1[[#This Row],[FECHA]],'RECAUDOS DE RESOLUCIONES'!A:D,3,FALSE),0)</f>
        <v>0</v>
      </c>
      <c r="Q39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99" s="9">
        <f>Tabla1[V. COMPARENDOS]-(Tabla1[V. EXONERACIONES]+Tabla1[[#This Row],[V. SIMIT CON RESOLUCION]]+Tabla1[[#This Row],[V. SIMIT SIN RESOLUCION]]+Tabla1[[#This Row],[V. RECAUDOS COMPARENDOS]]+Tabla1[[#This Row],[V. RECAUDOS RESOLUCIONES]])</f>
        <v>166005</v>
      </c>
      <c r="S399" s="11">
        <f>IFERROR(VLOOKUP(Tabla1[[#This Row],[FECHA]],'RECAUDOS LOCALES'!A:D,4,FALSE),0)</f>
        <v>0</v>
      </c>
      <c r="T399" s="9">
        <f>IFERROR(VLOOKUP(Tabla1[[#This Row],[FECHA]],'RECAUDOS LOCALES'!A:D,3,FALSE),0)</f>
        <v>0</v>
      </c>
      <c r="U399" s="11">
        <f>IFERROR(VLOOKUP(Tabla1[[#This Row],[FECHA]],'RECAUDOS EXTERNOS'!A:D,4,FALSE),0)</f>
        <v>0</v>
      </c>
      <c r="V399" s="9">
        <f>IFERROR(VLOOKUP(Tabla1[[#This Row],[FECHA]],'RECAUDOS EXTERNOS'!A:D,3,FALSE),0)</f>
        <v>0</v>
      </c>
    </row>
    <row r="400" spans="1:22" x14ac:dyDescent="0.25">
      <c r="A400" s="1">
        <v>37959</v>
      </c>
      <c r="B400" s="3" t="s">
        <v>6</v>
      </c>
      <c r="C400" s="2">
        <v>37956</v>
      </c>
      <c r="D400" s="5">
        <f>YEAR(Tabla1[[#This Row],[FECHA]])</f>
        <v>2003</v>
      </c>
      <c r="E400" s="5">
        <f>IFERROR(VLOOKUP(Tabla1[[#This Row],[FECHA]],'COMPARENDOS TOTALES'!A:D,4,FALSE),0)</f>
        <v>0</v>
      </c>
      <c r="F400" s="9">
        <f>IFERROR(VLOOKUP(Tabla1[[#This Row],[FECHA]],'COMPARENDOS TOTALES'!A:D,3,FALSE),0)</f>
        <v>0</v>
      </c>
      <c r="G400" s="5">
        <f>IFERROR(VLOOKUP(Tabla1[[#This Row],[FECHA]],EXONERACIONES!A:D,4,FALSE),0)</f>
        <v>0</v>
      </c>
      <c r="H400" s="9">
        <f>IFERROR(VLOOKUP(Tabla1[[#This Row],[FECHA]],EXONERACIONES!A:D,3,FALSE),0)</f>
        <v>0</v>
      </c>
      <c r="I400" s="5">
        <f>IFERROR(VLOOKUP(Tabla1[[#This Row],[FECHA]],'SIMIT CON RES'!A:D,4,FALSE),0)</f>
        <v>0</v>
      </c>
      <c r="J400" s="9">
        <f>IFERROR(VLOOKUP(Tabla1[[#This Row],[FECHA]],'SIMIT CON RES'!A:D,3,FALSE),0)</f>
        <v>0</v>
      </c>
      <c r="K400">
        <f>IFERROR(VLOOKUP(Tabla1[[#This Row],[FECHA]],'SIMIT SIN RES'!A:D,4,FALSE),0)</f>
        <v>0</v>
      </c>
      <c r="L400" s="9">
        <f>IFERROR(VLOOKUP(Tabla1[[#This Row],[FECHA]],'SIMIT SIN RES'!A:D,3,FALSE),0)</f>
        <v>0</v>
      </c>
      <c r="M400" s="5">
        <f>IFERROR(VLOOKUP(Tabla1[[#This Row],[FECHA]],'RECAUDOS DE COMPARENDOS'!A:D,4,FALSE),0)</f>
        <v>0</v>
      </c>
      <c r="N400" s="9">
        <f>IFERROR(VLOOKUP(Tabla1[[#This Row],[FECHA]],'RECAUDOS DE COMPARENDOS'!A:D,3,FALSE),0)</f>
        <v>0</v>
      </c>
      <c r="O400" s="5">
        <f>IFERROR(VLOOKUP(Tabla1[[#This Row],[FECHA]],'RECAUDOS DE RESOLUCIONES'!A:D,4,FALSE),0)</f>
        <v>0</v>
      </c>
      <c r="P400" s="9">
        <f>IFERROR(VLOOKUP(Tabla1[[#This Row],[FECHA]],'RECAUDOS DE RESOLUCIONES'!A:D,3,FALSE),0)</f>
        <v>0</v>
      </c>
      <c r="Q40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0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00" s="11">
        <f>IFERROR(VLOOKUP(Tabla1[[#This Row],[FECHA]],'RECAUDOS LOCALES'!A:D,4,FALSE),0)</f>
        <v>1</v>
      </c>
      <c r="T400" s="9">
        <f>IFERROR(VLOOKUP(Tabla1[[#This Row],[FECHA]],'RECAUDOS LOCALES'!A:D,3,FALSE),0)</f>
        <v>45267</v>
      </c>
      <c r="U400" s="11">
        <f>IFERROR(VLOOKUP(Tabla1[[#This Row],[FECHA]],'RECAUDOS EXTERNOS'!A:D,4,FALSE),0)</f>
        <v>0</v>
      </c>
      <c r="V400" s="9">
        <f>IFERROR(VLOOKUP(Tabla1[[#This Row],[FECHA]],'RECAUDOS EXTERNOS'!A:D,3,FALSE),0)</f>
        <v>0</v>
      </c>
    </row>
    <row r="401" spans="1:22" x14ac:dyDescent="0.25">
      <c r="A401" s="1">
        <v>37960</v>
      </c>
      <c r="B401" s="3" t="s">
        <v>0</v>
      </c>
      <c r="C401" s="2">
        <v>37956</v>
      </c>
      <c r="D401" s="5">
        <f>YEAR(Tabla1[[#This Row],[FECHA]])</f>
        <v>2003</v>
      </c>
      <c r="E401" s="5">
        <f>IFERROR(VLOOKUP(Tabla1[[#This Row],[FECHA]],'COMPARENDOS TOTALES'!A:D,4,FALSE),0)</f>
        <v>0</v>
      </c>
      <c r="F401" s="9">
        <f>IFERROR(VLOOKUP(Tabla1[[#This Row],[FECHA]],'COMPARENDOS TOTALES'!A:D,3,FALSE),0)</f>
        <v>0</v>
      </c>
      <c r="G401" s="5">
        <f>IFERROR(VLOOKUP(Tabla1[[#This Row],[FECHA]],EXONERACIONES!A:D,4,FALSE),0)</f>
        <v>0</v>
      </c>
      <c r="H401" s="9">
        <f>IFERROR(VLOOKUP(Tabla1[[#This Row],[FECHA]],EXONERACIONES!A:D,3,FALSE),0)</f>
        <v>0</v>
      </c>
      <c r="I401" s="5">
        <f>IFERROR(VLOOKUP(Tabla1[[#This Row],[FECHA]],'SIMIT CON RES'!A:D,4,FALSE),0)</f>
        <v>0</v>
      </c>
      <c r="J401" s="9">
        <f>IFERROR(VLOOKUP(Tabla1[[#This Row],[FECHA]],'SIMIT CON RES'!A:D,3,FALSE),0)</f>
        <v>0</v>
      </c>
      <c r="K401">
        <f>IFERROR(VLOOKUP(Tabla1[[#This Row],[FECHA]],'SIMIT SIN RES'!A:D,4,FALSE),0)</f>
        <v>0</v>
      </c>
      <c r="L401" s="9">
        <f>IFERROR(VLOOKUP(Tabla1[[#This Row],[FECHA]],'SIMIT SIN RES'!A:D,3,FALSE),0)</f>
        <v>0</v>
      </c>
      <c r="M401" s="5">
        <f>IFERROR(VLOOKUP(Tabla1[[#This Row],[FECHA]],'RECAUDOS DE COMPARENDOS'!A:D,4,FALSE),0)</f>
        <v>0</v>
      </c>
      <c r="N401" s="9">
        <f>IFERROR(VLOOKUP(Tabla1[[#This Row],[FECHA]],'RECAUDOS DE COMPARENDOS'!A:D,3,FALSE),0)</f>
        <v>0</v>
      </c>
      <c r="O401" s="5">
        <f>IFERROR(VLOOKUP(Tabla1[[#This Row],[FECHA]],'RECAUDOS DE RESOLUCIONES'!A:D,4,FALSE),0)</f>
        <v>0</v>
      </c>
      <c r="P401" s="9">
        <f>IFERROR(VLOOKUP(Tabla1[[#This Row],[FECHA]],'RECAUDOS DE RESOLUCIONES'!A:D,3,FALSE),0)</f>
        <v>0</v>
      </c>
      <c r="Q40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0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01" s="11">
        <f>IFERROR(VLOOKUP(Tabla1[[#This Row],[FECHA]],'RECAUDOS LOCALES'!A:D,4,FALSE),0)</f>
        <v>0</v>
      </c>
      <c r="T401" s="9">
        <f>IFERROR(VLOOKUP(Tabla1[[#This Row],[FECHA]],'RECAUDOS LOCALES'!A:D,3,FALSE),0)</f>
        <v>0</v>
      </c>
      <c r="U401" s="11">
        <f>IFERROR(VLOOKUP(Tabla1[[#This Row],[FECHA]],'RECAUDOS EXTERNOS'!A:D,4,FALSE),0)</f>
        <v>0</v>
      </c>
      <c r="V401" s="9">
        <f>IFERROR(VLOOKUP(Tabla1[[#This Row],[FECHA]],'RECAUDOS EXTERNOS'!A:D,3,FALSE),0)</f>
        <v>0</v>
      </c>
    </row>
    <row r="402" spans="1:22" x14ac:dyDescent="0.25">
      <c r="A402" s="1">
        <v>37961</v>
      </c>
      <c r="B402" s="3" t="s">
        <v>5</v>
      </c>
      <c r="C402" s="2">
        <v>37956</v>
      </c>
      <c r="D402" s="5">
        <f>YEAR(Tabla1[[#This Row],[FECHA]])</f>
        <v>2003</v>
      </c>
      <c r="E402" s="5">
        <f>IFERROR(VLOOKUP(Tabla1[[#This Row],[FECHA]],'COMPARENDOS TOTALES'!A:D,4,FALSE),0)</f>
        <v>0</v>
      </c>
      <c r="F402" s="9">
        <f>IFERROR(VLOOKUP(Tabla1[[#This Row],[FECHA]],'COMPARENDOS TOTALES'!A:D,3,FALSE),0)</f>
        <v>0</v>
      </c>
      <c r="G402" s="5">
        <f>IFERROR(VLOOKUP(Tabla1[[#This Row],[FECHA]],EXONERACIONES!A:D,4,FALSE),0)</f>
        <v>0</v>
      </c>
      <c r="H402" s="9">
        <f>IFERROR(VLOOKUP(Tabla1[[#This Row],[FECHA]],EXONERACIONES!A:D,3,FALSE),0)</f>
        <v>0</v>
      </c>
      <c r="I402" s="5">
        <f>IFERROR(VLOOKUP(Tabla1[[#This Row],[FECHA]],'SIMIT CON RES'!A:D,4,FALSE),0)</f>
        <v>0</v>
      </c>
      <c r="J402" s="9">
        <f>IFERROR(VLOOKUP(Tabla1[[#This Row],[FECHA]],'SIMIT CON RES'!A:D,3,FALSE),0)</f>
        <v>0</v>
      </c>
      <c r="K402">
        <f>IFERROR(VLOOKUP(Tabla1[[#This Row],[FECHA]],'SIMIT SIN RES'!A:D,4,FALSE),0)</f>
        <v>0</v>
      </c>
      <c r="L402" s="9">
        <f>IFERROR(VLOOKUP(Tabla1[[#This Row],[FECHA]],'SIMIT SIN RES'!A:D,3,FALSE),0)</f>
        <v>0</v>
      </c>
      <c r="M402" s="5">
        <f>IFERROR(VLOOKUP(Tabla1[[#This Row],[FECHA]],'RECAUDOS DE COMPARENDOS'!A:D,4,FALSE),0)</f>
        <v>0</v>
      </c>
      <c r="N402" s="9">
        <f>IFERROR(VLOOKUP(Tabla1[[#This Row],[FECHA]],'RECAUDOS DE COMPARENDOS'!A:D,3,FALSE),0)</f>
        <v>0</v>
      </c>
      <c r="O402" s="5">
        <f>IFERROR(VLOOKUP(Tabla1[[#This Row],[FECHA]],'RECAUDOS DE RESOLUCIONES'!A:D,4,FALSE),0)</f>
        <v>0</v>
      </c>
      <c r="P402" s="9">
        <f>IFERROR(VLOOKUP(Tabla1[[#This Row],[FECHA]],'RECAUDOS DE RESOLUCIONES'!A:D,3,FALSE),0)</f>
        <v>0</v>
      </c>
      <c r="Q40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0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02" s="11">
        <f>IFERROR(VLOOKUP(Tabla1[[#This Row],[FECHA]],'RECAUDOS LOCALES'!A:D,4,FALSE),0)</f>
        <v>0</v>
      </c>
      <c r="T402" s="9">
        <f>IFERROR(VLOOKUP(Tabla1[[#This Row],[FECHA]],'RECAUDOS LOCALES'!A:D,3,FALSE),0)</f>
        <v>0</v>
      </c>
      <c r="U402" s="11">
        <f>IFERROR(VLOOKUP(Tabla1[[#This Row],[FECHA]],'RECAUDOS EXTERNOS'!A:D,4,FALSE),0)</f>
        <v>0</v>
      </c>
      <c r="V402" s="9">
        <f>IFERROR(VLOOKUP(Tabla1[[#This Row],[FECHA]],'RECAUDOS EXTERNOS'!A:D,3,FALSE),0)</f>
        <v>0</v>
      </c>
    </row>
    <row r="403" spans="1:22" x14ac:dyDescent="0.25">
      <c r="A403" s="1">
        <v>37962</v>
      </c>
      <c r="B403" s="3" t="s">
        <v>4</v>
      </c>
      <c r="C403" s="2">
        <v>37956</v>
      </c>
      <c r="D403" s="5">
        <f>YEAR(Tabla1[[#This Row],[FECHA]])</f>
        <v>2003</v>
      </c>
      <c r="E403" s="5">
        <f>IFERROR(VLOOKUP(Tabla1[[#This Row],[FECHA]],'COMPARENDOS TOTALES'!A:D,4,FALSE),0)</f>
        <v>3</v>
      </c>
      <c r="F403" s="9">
        <f>IFERROR(VLOOKUP(Tabla1[[#This Row],[FECHA]],'COMPARENDOS TOTALES'!A:D,3,FALSE),0)</f>
        <v>664020</v>
      </c>
      <c r="G403" s="5">
        <f>IFERROR(VLOOKUP(Tabla1[[#This Row],[FECHA]],EXONERACIONES!A:D,4,FALSE),0)</f>
        <v>2</v>
      </c>
      <c r="H403" s="9">
        <f>IFERROR(VLOOKUP(Tabla1[[#This Row],[FECHA]],EXONERACIONES!A:D,3,FALSE),0)</f>
        <v>498015</v>
      </c>
      <c r="I403" s="5">
        <f>IFERROR(VLOOKUP(Tabla1[[#This Row],[FECHA]],'SIMIT CON RES'!A:D,4,FALSE),0)</f>
        <v>0</v>
      </c>
      <c r="J403" s="9">
        <f>IFERROR(VLOOKUP(Tabla1[[#This Row],[FECHA]],'SIMIT CON RES'!A:D,3,FALSE),0)</f>
        <v>0</v>
      </c>
      <c r="K403">
        <f>IFERROR(VLOOKUP(Tabla1[[#This Row],[FECHA]],'SIMIT SIN RES'!A:D,4,FALSE),0)</f>
        <v>0</v>
      </c>
      <c r="L403" s="9">
        <f>IFERROR(VLOOKUP(Tabla1[[#This Row],[FECHA]],'SIMIT SIN RES'!A:D,3,FALSE),0)</f>
        <v>0</v>
      </c>
      <c r="M403" s="5">
        <f>IFERROR(VLOOKUP(Tabla1[[#This Row],[FECHA]],'RECAUDOS DE COMPARENDOS'!A:D,4,FALSE),0)</f>
        <v>0</v>
      </c>
      <c r="N403" s="9">
        <f>IFERROR(VLOOKUP(Tabla1[[#This Row],[FECHA]],'RECAUDOS DE COMPARENDOS'!A:D,3,FALSE),0)</f>
        <v>0</v>
      </c>
      <c r="O403" s="5">
        <f>IFERROR(VLOOKUP(Tabla1[[#This Row],[FECHA]],'RECAUDOS DE RESOLUCIONES'!A:D,4,FALSE),0)</f>
        <v>0</v>
      </c>
      <c r="P403" s="9">
        <f>IFERROR(VLOOKUP(Tabla1[[#This Row],[FECHA]],'RECAUDOS DE RESOLUCIONES'!A:D,3,FALSE),0)</f>
        <v>0</v>
      </c>
      <c r="Q40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03" s="9">
        <f>Tabla1[V. COMPARENDOS]-(Tabla1[V. EXONERACIONES]+Tabla1[[#This Row],[V. SIMIT CON RESOLUCION]]+Tabla1[[#This Row],[V. SIMIT SIN RESOLUCION]]+Tabla1[[#This Row],[V. RECAUDOS COMPARENDOS]]+Tabla1[[#This Row],[V. RECAUDOS RESOLUCIONES]])</f>
        <v>166005</v>
      </c>
      <c r="S403" s="11">
        <f>IFERROR(VLOOKUP(Tabla1[[#This Row],[FECHA]],'RECAUDOS LOCALES'!A:D,4,FALSE),0)</f>
        <v>0</v>
      </c>
      <c r="T403" s="9">
        <f>IFERROR(VLOOKUP(Tabla1[[#This Row],[FECHA]],'RECAUDOS LOCALES'!A:D,3,FALSE),0)</f>
        <v>0</v>
      </c>
      <c r="U403" s="11">
        <f>IFERROR(VLOOKUP(Tabla1[[#This Row],[FECHA]],'RECAUDOS EXTERNOS'!A:D,4,FALSE),0)</f>
        <v>0</v>
      </c>
      <c r="V403" s="9">
        <f>IFERROR(VLOOKUP(Tabla1[[#This Row],[FECHA]],'RECAUDOS EXTERNOS'!A:D,3,FALSE),0)</f>
        <v>0</v>
      </c>
    </row>
    <row r="404" spans="1:22" x14ac:dyDescent="0.25">
      <c r="A404" s="1">
        <v>37963</v>
      </c>
      <c r="B404" s="3" t="s">
        <v>1</v>
      </c>
      <c r="C404" s="2">
        <v>37956</v>
      </c>
      <c r="D404" s="5">
        <f>YEAR(Tabla1[[#This Row],[FECHA]])</f>
        <v>2003</v>
      </c>
      <c r="E404" s="5">
        <f>IFERROR(VLOOKUP(Tabla1[[#This Row],[FECHA]],'COMPARENDOS TOTALES'!A:D,4,FALSE),0)</f>
        <v>4</v>
      </c>
      <c r="F404" s="9">
        <f>IFERROR(VLOOKUP(Tabla1[[#This Row],[FECHA]],'COMPARENDOS TOTALES'!A:D,3,FALSE),0)</f>
        <v>830025</v>
      </c>
      <c r="G404" s="5">
        <f>IFERROR(VLOOKUP(Tabla1[[#This Row],[FECHA]],EXONERACIONES!A:D,4,FALSE),0)</f>
        <v>1</v>
      </c>
      <c r="H404" s="9">
        <f>IFERROR(VLOOKUP(Tabla1[[#This Row],[FECHA]],EXONERACIONES!A:D,3,FALSE),0)</f>
        <v>166005</v>
      </c>
      <c r="I404" s="5">
        <f>IFERROR(VLOOKUP(Tabla1[[#This Row],[FECHA]],'SIMIT CON RES'!A:D,4,FALSE),0)</f>
        <v>0</v>
      </c>
      <c r="J404" s="9">
        <f>IFERROR(VLOOKUP(Tabla1[[#This Row],[FECHA]],'SIMIT CON RES'!A:D,3,FALSE),0)</f>
        <v>0</v>
      </c>
      <c r="K404">
        <f>IFERROR(VLOOKUP(Tabla1[[#This Row],[FECHA]],'SIMIT SIN RES'!A:D,4,FALSE),0)</f>
        <v>0</v>
      </c>
      <c r="L404" s="9">
        <f>IFERROR(VLOOKUP(Tabla1[[#This Row],[FECHA]],'SIMIT SIN RES'!A:D,3,FALSE),0)</f>
        <v>0</v>
      </c>
      <c r="M404" s="5">
        <f>IFERROR(VLOOKUP(Tabla1[[#This Row],[FECHA]],'RECAUDOS DE COMPARENDOS'!A:D,4,FALSE),0)</f>
        <v>0</v>
      </c>
      <c r="N404" s="9">
        <f>IFERROR(VLOOKUP(Tabla1[[#This Row],[FECHA]],'RECAUDOS DE COMPARENDOS'!A:D,3,FALSE),0)</f>
        <v>0</v>
      </c>
      <c r="O404" s="5">
        <f>IFERROR(VLOOKUP(Tabla1[[#This Row],[FECHA]],'RECAUDOS DE RESOLUCIONES'!A:D,4,FALSE),0)</f>
        <v>0</v>
      </c>
      <c r="P404" s="9">
        <f>IFERROR(VLOOKUP(Tabla1[[#This Row],[FECHA]],'RECAUDOS DE RESOLUCIONES'!A:D,3,FALSE),0)</f>
        <v>0</v>
      </c>
      <c r="Q40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404" s="9">
        <f>Tabla1[V. COMPARENDOS]-(Tabla1[V. EXONERACIONES]+Tabla1[[#This Row],[V. SIMIT CON RESOLUCION]]+Tabla1[[#This Row],[V. SIMIT SIN RESOLUCION]]+Tabla1[[#This Row],[V. RECAUDOS COMPARENDOS]]+Tabla1[[#This Row],[V. RECAUDOS RESOLUCIONES]])</f>
        <v>664020</v>
      </c>
      <c r="S404" s="11">
        <f>IFERROR(VLOOKUP(Tabla1[[#This Row],[FECHA]],'RECAUDOS LOCALES'!A:D,4,FALSE),0)</f>
        <v>0</v>
      </c>
      <c r="T404" s="9">
        <f>IFERROR(VLOOKUP(Tabla1[[#This Row],[FECHA]],'RECAUDOS LOCALES'!A:D,3,FALSE),0)</f>
        <v>0</v>
      </c>
      <c r="U404" s="11">
        <f>IFERROR(VLOOKUP(Tabla1[[#This Row],[FECHA]],'RECAUDOS EXTERNOS'!A:D,4,FALSE),0)</f>
        <v>0</v>
      </c>
      <c r="V404" s="9">
        <f>IFERROR(VLOOKUP(Tabla1[[#This Row],[FECHA]],'RECAUDOS EXTERNOS'!A:D,3,FALSE),0)</f>
        <v>0</v>
      </c>
    </row>
    <row r="405" spans="1:22" x14ac:dyDescent="0.25">
      <c r="A405" s="1">
        <v>37964</v>
      </c>
      <c r="B405" s="3" t="s">
        <v>2</v>
      </c>
      <c r="C405" s="2">
        <v>37956</v>
      </c>
      <c r="D405" s="5">
        <f>YEAR(Tabla1[[#This Row],[FECHA]])</f>
        <v>2003</v>
      </c>
      <c r="E405" s="5">
        <f>IFERROR(VLOOKUP(Tabla1[[#This Row],[FECHA]],'COMPARENDOS TOTALES'!A:D,4,FALSE),0)</f>
        <v>4</v>
      </c>
      <c r="F405" s="9">
        <f>IFERROR(VLOOKUP(Tabla1[[#This Row],[FECHA]],'COMPARENDOS TOTALES'!A:D,3,FALSE),0)</f>
        <v>752556</v>
      </c>
      <c r="G405" s="5">
        <f>IFERROR(VLOOKUP(Tabla1[[#This Row],[FECHA]],EXONERACIONES!A:D,4,FALSE),0)</f>
        <v>2</v>
      </c>
      <c r="H405" s="9">
        <f>IFERROR(VLOOKUP(Tabla1[[#This Row],[FECHA]],EXONERACIONES!A:D,3,FALSE),0)</f>
        <v>498015</v>
      </c>
      <c r="I405" s="5">
        <f>IFERROR(VLOOKUP(Tabla1[[#This Row],[FECHA]],'SIMIT CON RES'!A:D,4,FALSE),0)</f>
        <v>0</v>
      </c>
      <c r="J405" s="9">
        <f>IFERROR(VLOOKUP(Tabla1[[#This Row],[FECHA]],'SIMIT CON RES'!A:D,3,FALSE),0)</f>
        <v>0</v>
      </c>
      <c r="K405">
        <f>IFERROR(VLOOKUP(Tabla1[[#This Row],[FECHA]],'SIMIT SIN RES'!A:D,4,FALSE),0)</f>
        <v>0</v>
      </c>
      <c r="L405" s="9">
        <f>IFERROR(VLOOKUP(Tabla1[[#This Row],[FECHA]],'SIMIT SIN RES'!A:D,3,FALSE),0)</f>
        <v>0</v>
      </c>
      <c r="M405" s="5">
        <f>IFERROR(VLOOKUP(Tabla1[[#This Row],[FECHA]],'RECAUDOS DE COMPARENDOS'!A:D,4,FALSE),0)</f>
        <v>2</v>
      </c>
      <c r="N405" s="9">
        <f>IFERROR(VLOOKUP(Tabla1[[#This Row],[FECHA]],'RECAUDOS DE COMPARENDOS'!A:D,3,FALSE),0)</f>
        <v>254541</v>
      </c>
      <c r="O405" s="5">
        <f>IFERROR(VLOOKUP(Tabla1[[#This Row],[FECHA]],'RECAUDOS DE RESOLUCIONES'!A:D,4,FALSE),0)</f>
        <v>0</v>
      </c>
      <c r="P405" s="9">
        <f>IFERROR(VLOOKUP(Tabla1[[#This Row],[FECHA]],'RECAUDOS DE RESOLUCIONES'!A:D,3,FALSE),0)</f>
        <v>0</v>
      </c>
      <c r="Q40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0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05" s="11">
        <f>IFERROR(VLOOKUP(Tabla1[[#This Row],[FECHA]],'RECAUDOS LOCALES'!A:D,4,FALSE),0)</f>
        <v>1</v>
      </c>
      <c r="T405" s="9">
        <f>IFERROR(VLOOKUP(Tabla1[[#This Row],[FECHA]],'RECAUDOS LOCALES'!A:D,3,FALSE),0)</f>
        <v>101000</v>
      </c>
      <c r="U405" s="11">
        <f>IFERROR(VLOOKUP(Tabla1[[#This Row],[FECHA]],'RECAUDOS EXTERNOS'!A:D,4,FALSE),0)</f>
        <v>0</v>
      </c>
      <c r="V405" s="9">
        <f>IFERROR(VLOOKUP(Tabla1[[#This Row],[FECHA]],'RECAUDOS EXTERNOS'!A:D,3,FALSE),0)</f>
        <v>0</v>
      </c>
    </row>
    <row r="406" spans="1:22" x14ac:dyDescent="0.25">
      <c r="A406" s="1">
        <v>37965</v>
      </c>
      <c r="B406" s="3" t="s">
        <v>3</v>
      </c>
      <c r="C406" s="2">
        <v>37956</v>
      </c>
      <c r="D406" s="5">
        <f>YEAR(Tabla1[[#This Row],[FECHA]])</f>
        <v>2003</v>
      </c>
      <c r="E406" s="5">
        <f>IFERROR(VLOOKUP(Tabla1[[#This Row],[FECHA]],'COMPARENDOS TOTALES'!A:D,4,FALSE),0)</f>
        <v>0</v>
      </c>
      <c r="F406" s="9">
        <f>IFERROR(VLOOKUP(Tabla1[[#This Row],[FECHA]],'COMPARENDOS TOTALES'!A:D,3,FALSE),0)</f>
        <v>0</v>
      </c>
      <c r="G406" s="5">
        <f>IFERROR(VLOOKUP(Tabla1[[#This Row],[FECHA]],EXONERACIONES!A:D,4,FALSE),0)</f>
        <v>0</v>
      </c>
      <c r="H406" s="9">
        <f>IFERROR(VLOOKUP(Tabla1[[#This Row],[FECHA]],EXONERACIONES!A:D,3,FALSE),0)</f>
        <v>0</v>
      </c>
      <c r="I406" s="5">
        <f>IFERROR(VLOOKUP(Tabla1[[#This Row],[FECHA]],'SIMIT CON RES'!A:D,4,FALSE),0)</f>
        <v>0</v>
      </c>
      <c r="J406" s="9">
        <f>IFERROR(VLOOKUP(Tabla1[[#This Row],[FECHA]],'SIMIT CON RES'!A:D,3,FALSE),0)</f>
        <v>0</v>
      </c>
      <c r="K406">
        <f>IFERROR(VLOOKUP(Tabla1[[#This Row],[FECHA]],'SIMIT SIN RES'!A:D,4,FALSE),0)</f>
        <v>0</v>
      </c>
      <c r="L406" s="9">
        <f>IFERROR(VLOOKUP(Tabla1[[#This Row],[FECHA]],'SIMIT SIN RES'!A:D,3,FALSE),0)</f>
        <v>0</v>
      </c>
      <c r="M406" s="5">
        <f>IFERROR(VLOOKUP(Tabla1[[#This Row],[FECHA]],'RECAUDOS DE COMPARENDOS'!A:D,4,FALSE),0)</f>
        <v>0</v>
      </c>
      <c r="N406" s="9">
        <f>IFERROR(VLOOKUP(Tabla1[[#This Row],[FECHA]],'RECAUDOS DE COMPARENDOS'!A:D,3,FALSE),0)</f>
        <v>0</v>
      </c>
      <c r="O406" s="5">
        <f>IFERROR(VLOOKUP(Tabla1[[#This Row],[FECHA]],'RECAUDOS DE RESOLUCIONES'!A:D,4,FALSE),0)</f>
        <v>0</v>
      </c>
      <c r="P406" s="9">
        <f>IFERROR(VLOOKUP(Tabla1[[#This Row],[FECHA]],'RECAUDOS DE RESOLUCIONES'!A:D,3,FALSE),0)</f>
        <v>0</v>
      </c>
      <c r="Q40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0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06" s="11">
        <f>IFERROR(VLOOKUP(Tabla1[[#This Row],[FECHA]],'RECAUDOS LOCALES'!A:D,4,FALSE),0)</f>
        <v>0</v>
      </c>
      <c r="T406" s="9">
        <f>IFERROR(VLOOKUP(Tabla1[[#This Row],[FECHA]],'RECAUDOS LOCALES'!A:D,3,FALSE),0)</f>
        <v>0</v>
      </c>
      <c r="U406" s="11">
        <f>IFERROR(VLOOKUP(Tabla1[[#This Row],[FECHA]],'RECAUDOS EXTERNOS'!A:D,4,FALSE),0)</f>
        <v>0</v>
      </c>
      <c r="V406" s="9">
        <f>IFERROR(VLOOKUP(Tabla1[[#This Row],[FECHA]],'RECAUDOS EXTERNOS'!A:D,3,FALSE),0)</f>
        <v>0</v>
      </c>
    </row>
    <row r="407" spans="1:22" x14ac:dyDescent="0.25">
      <c r="A407" s="1">
        <v>37966</v>
      </c>
      <c r="B407" s="3" t="s">
        <v>6</v>
      </c>
      <c r="C407" s="2">
        <v>37956</v>
      </c>
      <c r="D407" s="5">
        <f>YEAR(Tabla1[[#This Row],[FECHA]])</f>
        <v>2003</v>
      </c>
      <c r="E407" s="5">
        <f>IFERROR(VLOOKUP(Tabla1[[#This Row],[FECHA]],'COMPARENDOS TOTALES'!A:D,4,FALSE),0)</f>
        <v>1</v>
      </c>
      <c r="F407" s="9">
        <f>IFERROR(VLOOKUP(Tabla1[[#This Row],[FECHA]],'COMPARENDOS TOTALES'!A:D,3,FALSE),0)</f>
        <v>166005</v>
      </c>
      <c r="G407" s="5">
        <f>IFERROR(VLOOKUP(Tabla1[[#This Row],[FECHA]],EXONERACIONES!A:D,4,FALSE),0)</f>
        <v>0</v>
      </c>
      <c r="H407" s="9">
        <f>IFERROR(VLOOKUP(Tabla1[[#This Row],[FECHA]],EXONERACIONES!A:D,3,FALSE),0)</f>
        <v>0</v>
      </c>
      <c r="I407" s="5">
        <f>IFERROR(VLOOKUP(Tabla1[[#This Row],[FECHA]],'SIMIT CON RES'!A:D,4,FALSE),0)</f>
        <v>0</v>
      </c>
      <c r="J407" s="9">
        <f>IFERROR(VLOOKUP(Tabla1[[#This Row],[FECHA]],'SIMIT CON RES'!A:D,3,FALSE),0)</f>
        <v>0</v>
      </c>
      <c r="K407">
        <f>IFERROR(VLOOKUP(Tabla1[[#This Row],[FECHA]],'SIMIT SIN RES'!A:D,4,FALSE),0)</f>
        <v>0</v>
      </c>
      <c r="L407" s="9">
        <f>IFERROR(VLOOKUP(Tabla1[[#This Row],[FECHA]],'SIMIT SIN RES'!A:D,3,FALSE),0)</f>
        <v>0</v>
      </c>
      <c r="M407" s="5">
        <f>IFERROR(VLOOKUP(Tabla1[[#This Row],[FECHA]],'RECAUDOS DE COMPARENDOS'!A:D,4,FALSE),0)</f>
        <v>0</v>
      </c>
      <c r="N407" s="9">
        <f>IFERROR(VLOOKUP(Tabla1[[#This Row],[FECHA]],'RECAUDOS DE COMPARENDOS'!A:D,3,FALSE),0)</f>
        <v>0</v>
      </c>
      <c r="O407" s="5">
        <f>IFERROR(VLOOKUP(Tabla1[[#This Row],[FECHA]],'RECAUDOS DE RESOLUCIONES'!A:D,4,FALSE),0)</f>
        <v>0</v>
      </c>
      <c r="P407" s="9">
        <f>IFERROR(VLOOKUP(Tabla1[[#This Row],[FECHA]],'RECAUDOS DE RESOLUCIONES'!A:D,3,FALSE),0)</f>
        <v>0</v>
      </c>
      <c r="Q40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07" s="9">
        <f>Tabla1[V. COMPARENDOS]-(Tabla1[V. EXONERACIONES]+Tabla1[[#This Row],[V. SIMIT CON RESOLUCION]]+Tabla1[[#This Row],[V. SIMIT SIN RESOLUCION]]+Tabla1[[#This Row],[V. RECAUDOS COMPARENDOS]]+Tabla1[[#This Row],[V. RECAUDOS RESOLUCIONES]])</f>
        <v>166005</v>
      </c>
      <c r="S407" s="11">
        <f>IFERROR(VLOOKUP(Tabla1[[#This Row],[FECHA]],'RECAUDOS LOCALES'!A:D,4,FALSE),0)</f>
        <v>0</v>
      </c>
      <c r="T407" s="9">
        <f>IFERROR(VLOOKUP(Tabla1[[#This Row],[FECHA]],'RECAUDOS LOCALES'!A:D,3,FALSE),0)</f>
        <v>0</v>
      </c>
      <c r="U407" s="11">
        <f>IFERROR(VLOOKUP(Tabla1[[#This Row],[FECHA]],'RECAUDOS EXTERNOS'!A:D,4,FALSE),0)</f>
        <v>0</v>
      </c>
      <c r="V407" s="9">
        <f>IFERROR(VLOOKUP(Tabla1[[#This Row],[FECHA]],'RECAUDOS EXTERNOS'!A:D,3,FALSE),0)</f>
        <v>0</v>
      </c>
    </row>
    <row r="408" spans="1:22" x14ac:dyDescent="0.25">
      <c r="A408" s="1">
        <v>37967</v>
      </c>
      <c r="B408" s="3" t="s">
        <v>0</v>
      </c>
      <c r="C408" s="2">
        <v>37956</v>
      </c>
      <c r="D408" s="5">
        <f>YEAR(Tabla1[[#This Row],[FECHA]])</f>
        <v>2003</v>
      </c>
      <c r="E408" s="5">
        <f>IFERROR(VLOOKUP(Tabla1[[#This Row],[FECHA]],'COMPARENDOS TOTALES'!A:D,4,FALSE),0)</f>
        <v>2</v>
      </c>
      <c r="F408" s="9">
        <f>IFERROR(VLOOKUP(Tabla1[[#This Row],[FECHA]],'COMPARENDOS TOTALES'!A:D,3,FALSE),0)</f>
        <v>664020</v>
      </c>
      <c r="G408" s="5">
        <f>IFERROR(VLOOKUP(Tabla1[[#This Row],[FECHA]],EXONERACIONES!A:D,4,FALSE),0)</f>
        <v>2</v>
      </c>
      <c r="H408" s="9">
        <f>IFERROR(VLOOKUP(Tabla1[[#This Row],[FECHA]],EXONERACIONES!A:D,3,FALSE),0)</f>
        <v>664020</v>
      </c>
      <c r="I408" s="5">
        <f>IFERROR(VLOOKUP(Tabla1[[#This Row],[FECHA]],'SIMIT CON RES'!A:D,4,FALSE),0)</f>
        <v>0</v>
      </c>
      <c r="J408" s="9">
        <f>IFERROR(VLOOKUP(Tabla1[[#This Row],[FECHA]],'SIMIT CON RES'!A:D,3,FALSE),0)</f>
        <v>0</v>
      </c>
      <c r="K408">
        <f>IFERROR(VLOOKUP(Tabla1[[#This Row],[FECHA]],'SIMIT SIN RES'!A:D,4,FALSE),0)</f>
        <v>0</v>
      </c>
      <c r="L408" s="9">
        <f>IFERROR(VLOOKUP(Tabla1[[#This Row],[FECHA]],'SIMIT SIN RES'!A:D,3,FALSE),0)</f>
        <v>0</v>
      </c>
      <c r="M408" s="5">
        <f>IFERROR(VLOOKUP(Tabla1[[#This Row],[FECHA]],'RECAUDOS DE COMPARENDOS'!A:D,4,FALSE),0)</f>
        <v>0</v>
      </c>
      <c r="N408" s="9">
        <f>IFERROR(VLOOKUP(Tabla1[[#This Row],[FECHA]],'RECAUDOS DE COMPARENDOS'!A:D,3,FALSE),0)</f>
        <v>0</v>
      </c>
      <c r="O408" s="5">
        <f>IFERROR(VLOOKUP(Tabla1[[#This Row],[FECHA]],'RECAUDOS DE RESOLUCIONES'!A:D,4,FALSE),0)</f>
        <v>0</v>
      </c>
      <c r="P408" s="9">
        <f>IFERROR(VLOOKUP(Tabla1[[#This Row],[FECHA]],'RECAUDOS DE RESOLUCIONES'!A:D,3,FALSE),0)</f>
        <v>0</v>
      </c>
      <c r="Q40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0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08" s="11">
        <f>IFERROR(VLOOKUP(Tabla1[[#This Row],[FECHA]],'RECAUDOS LOCALES'!A:D,4,FALSE),0)</f>
        <v>1</v>
      </c>
      <c r="T408" s="9">
        <f>IFERROR(VLOOKUP(Tabla1[[#This Row],[FECHA]],'RECAUDOS LOCALES'!A:D,3,FALSE),0)</f>
        <v>101000</v>
      </c>
      <c r="U408" s="11">
        <f>IFERROR(VLOOKUP(Tabla1[[#This Row],[FECHA]],'RECAUDOS EXTERNOS'!A:D,4,FALSE),0)</f>
        <v>0</v>
      </c>
      <c r="V408" s="9">
        <f>IFERROR(VLOOKUP(Tabla1[[#This Row],[FECHA]],'RECAUDOS EXTERNOS'!A:D,3,FALSE),0)</f>
        <v>0</v>
      </c>
    </row>
    <row r="409" spans="1:22" x14ac:dyDescent="0.25">
      <c r="A409" s="1">
        <v>37968</v>
      </c>
      <c r="B409" s="3" t="s">
        <v>5</v>
      </c>
      <c r="C409" s="2">
        <v>37956</v>
      </c>
      <c r="D409" s="5">
        <f>YEAR(Tabla1[[#This Row],[FECHA]])</f>
        <v>2003</v>
      </c>
      <c r="E409" s="5">
        <f>IFERROR(VLOOKUP(Tabla1[[#This Row],[FECHA]],'COMPARENDOS TOTALES'!A:D,4,FALSE),0)</f>
        <v>3</v>
      </c>
      <c r="F409" s="9">
        <f>IFERROR(VLOOKUP(Tabla1[[#This Row],[FECHA]],'COMPARENDOS TOTALES'!A:D,3,FALSE),0)</f>
        <v>420546</v>
      </c>
      <c r="G409" s="5">
        <f>IFERROR(VLOOKUP(Tabla1[[#This Row],[FECHA]],EXONERACIONES!A:D,4,FALSE),0)</f>
        <v>1</v>
      </c>
      <c r="H409" s="9">
        <f>IFERROR(VLOOKUP(Tabla1[[#This Row],[FECHA]],EXONERACIONES!A:D,3,FALSE),0)</f>
        <v>88536</v>
      </c>
      <c r="I409" s="5">
        <f>IFERROR(VLOOKUP(Tabla1[[#This Row],[FECHA]],'SIMIT CON RES'!A:D,4,FALSE),0)</f>
        <v>0</v>
      </c>
      <c r="J409" s="9">
        <f>IFERROR(VLOOKUP(Tabla1[[#This Row],[FECHA]],'SIMIT CON RES'!A:D,3,FALSE),0)</f>
        <v>0</v>
      </c>
      <c r="K409">
        <f>IFERROR(VLOOKUP(Tabla1[[#This Row],[FECHA]],'SIMIT SIN RES'!A:D,4,FALSE),0)</f>
        <v>0</v>
      </c>
      <c r="L409" s="9">
        <f>IFERROR(VLOOKUP(Tabla1[[#This Row],[FECHA]],'SIMIT SIN RES'!A:D,3,FALSE),0)</f>
        <v>0</v>
      </c>
      <c r="M409" s="5">
        <f>IFERROR(VLOOKUP(Tabla1[[#This Row],[FECHA]],'RECAUDOS DE COMPARENDOS'!A:D,4,FALSE),0)</f>
        <v>0</v>
      </c>
      <c r="N409" s="9">
        <f>IFERROR(VLOOKUP(Tabla1[[#This Row],[FECHA]],'RECAUDOS DE COMPARENDOS'!A:D,3,FALSE),0)</f>
        <v>0</v>
      </c>
      <c r="O409" s="5">
        <f>IFERROR(VLOOKUP(Tabla1[[#This Row],[FECHA]],'RECAUDOS DE RESOLUCIONES'!A:D,4,FALSE),0)</f>
        <v>0</v>
      </c>
      <c r="P409" s="9">
        <f>IFERROR(VLOOKUP(Tabla1[[#This Row],[FECHA]],'RECAUDOS DE RESOLUCIONES'!A:D,3,FALSE),0)</f>
        <v>0</v>
      </c>
      <c r="Q40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409" s="9">
        <f>Tabla1[V. COMPARENDOS]-(Tabla1[V. EXONERACIONES]+Tabla1[[#This Row],[V. SIMIT CON RESOLUCION]]+Tabla1[[#This Row],[V. SIMIT SIN RESOLUCION]]+Tabla1[[#This Row],[V. RECAUDOS COMPARENDOS]]+Tabla1[[#This Row],[V. RECAUDOS RESOLUCIONES]])</f>
        <v>332010</v>
      </c>
      <c r="S409" s="11">
        <f>IFERROR(VLOOKUP(Tabla1[[#This Row],[FECHA]],'RECAUDOS LOCALES'!A:D,4,FALSE),0)</f>
        <v>0</v>
      </c>
      <c r="T409" s="9">
        <f>IFERROR(VLOOKUP(Tabla1[[#This Row],[FECHA]],'RECAUDOS LOCALES'!A:D,3,FALSE),0)</f>
        <v>0</v>
      </c>
      <c r="U409" s="11">
        <f>IFERROR(VLOOKUP(Tabla1[[#This Row],[FECHA]],'RECAUDOS EXTERNOS'!A:D,4,FALSE),0)</f>
        <v>0</v>
      </c>
      <c r="V409" s="9">
        <f>IFERROR(VLOOKUP(Tabla1[[#This Row],[FECHA]],'RECAUDOS EXTERNOS'!A:D,3,FALSE),0)</f>
        <v>0</v>
      </c>
    </row>
    <row r="410" spans="1:22" x14ac:dyDescent="0.25">
      <c r="A410" s="1">
        <v>37969</v>
      </c>
      <c r="B410" s="3" t="s">
        <v>4</v>
      </c>
      <c r="C410" s="2">
        <v>37956</v>
      </c>
      <c r="D410" s="5">
        <f>YEAR(Tabla1[[#This Row],[FECHA]])</f>
        <v>2003</v>
      </c>
      <c r="E410" s="5">
        <f>IFERROR(VLOOKUP(Tabla1[[#This Row],[FECHA]],'COMPARENDOS TOTALES'!A:D,4,FALSE),0)</f>
        <v>2</v>
      </c>
      <c r="F410" s="9">
        <f>IFERROR(VLOOKUP(Tabla1[[#This Row],[FECHA]],'COMPARENDOS TOTALES'!A:D,3,FALSE),0)</f>
        <v>332010</v>
      </c>
      <c r="G410" s="5">
        <f>IFERROR(VLOOKUP(Tabla1[[#This Row],[FECHA]],EXONERACIONES!A:D,4,FALSE),0)</f>
        <v>2</v>
      </c>
      <c r="H410" s="9">
        <f>IFERROR(VLOOKUP(Tabla1[[#This Row],[FECHA]],EXONERACIONES!A:D,3,FALSE),0)</f>
        <v>332010</v>
      </c>
      <c r="I410" s="5">
        <f>IFERROR(VLOOKUP(Tabla1[[#This Row],[FECHA]],'SIMIT CON RES'!A:D,4,FALSE),0)</f>
        <v>0</v>
      </c>
      <c r="J410" s="9">
        <f>IFERROR(VLOOKUP(Tabla1[[#This Row],[FECHA]],'SIMIT CON RES'!A:D,3,FALSE),0)</f>
        <v>0</v>
      </c>
      <c r="K410">
        <f>IFERROR(VLOOKUP(Tabla1[[#This Row],[FECHA]],'SIMIT SIN RES'!A:D,4,FALSE),0)</f>
        <v>0</v>
      </c>
      <c r="L410" s="9">
        <f>IFERROR(VLOOKUP(Tabla1[[#This Row],[FECHA]],'SIMIT SIN RES'!A:D,3,FALSE),0)</f>
        <v>0</v>
      </c>
      <c r="M410" s="5">
        <f>IFERROR(VLOOKUP(Tabla1[[#This Row],[FECHA]],'RECAUDOS DE COMPARENDOS'!A:D,4,FALSE),0)</f>
        <v>0</v>
      </c>
      <c r="N410" s="9">
        <f>IFERROR(VLOOKUP(Tabla1[[#This Row],[FECHA]],'RECAUDOS DE COMPARENDOS'!A:D,3,FALSE),0)</f>
        <v>0</v>
      </c>
      <c r="O410" s="5">
        <f>IFERROR(VLOOKUP(Tabla1[[#This Row],[FECHA]],'RECAUDOS DE RESOLUCIONES'!A:D,4,FALSE),0)</f>
        <v>0</v>
      </c>
      <c r="P410" s="9">
        <f>IFERROR(VLOOKUP(Tabla1[[#This Row],[FECHA]],'RECAUDOS DE RESOLUCIONES'!A:D,3,FALSE),0)</f>
        <v>0</v>
      </c>
      <c r="Q41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1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10" s="11">
        <f>IFERROR(VLOOKUP(Tabla1[[#This Row],[FECHA]],'RECAUDOS LOCALES'!A:D,4,FALSE),0)</f>
        <v>0</v>
      </c>
      <c r="T410" s="9">
        <f>IFERROR(VLOOKUP(Tabla1[[#This Row],[FECHA]],'RECAUDOS LOCALES'!A:D,3,FALSE),0)</f>
        <v>0</v>
      </c>
      <c r="U410" s="11">
        <f>IFERROR(VLOOKUP(Tabla1[[#This Row],[FECHA]],'RECAUDOS EXTERNOS'!A:D,4,FALSE),0)</f>
        <v>0</v>
      </c>
      <c r="V410" s="9">
        <f>IFERROR(VLOOKUP(Tabla1[[#This Row],[FECHA]],'RECAUDOS EXTERNOS'!A:D,3,FALSE),0)</f>
        <v>0</v>
      </c>
    </row>
    <row r="411" spans="1:22" x14ac:dyDescent="0.25">
      <c r="A411" s="1">
        <v>37970</v>
      </c>
      <c r="B411" s="3" t="s">
        <v>1</v>
      </c>
      <c r="C411" s="2">
        <v>37956</v>
      </c>
      <c r="D411" s="5">
        <f>YEAR(Tabla1[[#This Row],[FECHA]])</f>
        <v>2003</v>
      </c>
      <c r="E411" s="5">
        <f>IFERROR(VLOOKUP(Tabla1[[#This Row],[FECHA]],'COMPARENDOS TOTALES'!A:D,4,FALSE),0)</f>
        <v>0</v>
      </c>
      <c r="F411" s="9">
        <f>IFERROR(VLOOKUP(Tabla1[[#This Row],[FECHA]],'COMPARENDOS TOTALES'!A:D,3,FALSE),0)</f>
        <v>0</v>
      </c>
      <c r="G411" s="5">
        <f>IFERROR(VLOOKUP(Tabla1[[#This Row],[FECHA]],EXONERACIONES!A:D,4,FALSE),0)</f>
        <v>0</v>
      </c>
      <c r="H411" s="9">
        <f>IFERROR(VLOOKUP(Tabla1[[#This Row],[FECHA]],EXONERACIONES!A:D,3,FALSE),0)</f>
        <v>0</v>
      </c>
      <c r="I411" s="5">
        <f>IFERROR(VLOOKUP(Tabla1[[#This Row],[FECHA]],'SIMIT CON RES'!A:D,4,FALSE),0)</f>
        <v>0</v>
      </c>
      <c r="J411" s="9">
        <f>IFERROR(VLOOKUP(Tabla1[[#This Row],[FECHA]],'SIMIT CON RES'!A:D,3,FALSE),0)</f>
        <v>0</v>
      </c>
      <c r="K411">
        <f>IFERROR(VLOOKUP(Tabla1[[#This Row],[FECHA]],'SIMIT SIN RES'!A:D,4,FALSE),0)</f>
        <v>0</v>
      </c>
      <c r="L411" s="9">
        <f>IFERROR(VLOOKUP(Tabla1[[#This Row],[FECHA]],'SIMIT SIN RES'!A:D,3,FALSE),0)</f>
        <v>0</v>
      </c>
      <c r="M411" s="5">
        <f>IFERROR(VLOOKUP(Tabla1[[#This Row],[FECHA]],'RECAUDOS DE COMPARENDOS'!A:D,4,FALSE),0)</f>
        <v>0</v>
      </c>
      <c r="N411" s="9">
        <f>IFERROR(VLOOKUP(Tabla1[[#This Row],[FECHA]],'RECAUDOS DE COMPARENDOS'!A:D,3,FALSE),0)</f>
        <v>0</v>
      </c>
      <c r="O411" s="5">
        <f>IFERROR(VLOOKUP(Tabla1[[#This Row],[FECHA]],'RECAUDOS DE RESOLUCIONES'!A:D,4,FALSE),0)</f>
        <v>0</v>
      </c>
      <c r="P411" s="9">
        <f>IFERROR(VLOOKUP(Tabla1[[#This Row],[FECHA]],'RECAUDOS DE RESOLUCIONES'!A:D,3,FALSE),0)</f>
        <v>0</v>
      </c>
      <c r="Q41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1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11" s="11">
        <f>IFERROR(VLOOKUP(Tabla1[[#This Row],[FECHA]],'RECAUDOS LOCALES'!A:D,4,FALSE),0)</f>
        <v>0</v>
      </c>
      <c r="T411" s="9">
        <f>IFERROR(VLOOKUP(Tabla1[[#This Row],[FECHA]],'RECAUDOS LOCALES'!A:D,3,FALSE),0)</f>
        <v>0</v>
      </c>
      <c r="U411" s="11">
        <f>IFERROR(VLOOKUP(Tabla1[[#This Row],[FECHA]],'RECAUDOS EXTERNOS'!A:D,4,FALSE),0)</f>
        <v>0</v>
      </c>
      <c r="V411" s="9">
        <f>IFERROR(VLOOKUP(Tabla1[[#This Row],[FECHA]],'RECAUDOS EXTERNOS'!A:D,3,FALSE),0)</f>
        <v>0</v>
      </c>
    </row>
    <row r="412" spans="1:22" x14ac:dyDescent="0.25">
      <c r="A412" s="1">
        <v>37971</v>
      </c>
      <c r="B412" s="3" t="s">
        <v>2</v>
      </c>
      <c r="C412" s="2">
        <v>37956</v>
      </c>
      <c r="D412" s="5">
        <f>YEAR(Tabla1[[#This Row],[FECHA]])</f>
        <v>2003</v>
      </c>
      <c r="E412" s="5">
        <f>IFERROR(VLOOKUP(Tabla1[[#This Row],[FECHA]],'COMPARENDOS TOTALES'!A:D,4,FALSE),0)</f>
        <v>5</v>
      </c>
      <c r="F412" s="9">
        <f>IFERROR(VLOOKUP(Tabla1[[#This Row],[FECHA]],'COMPARENDOS TOTALES'!A:D,3,FALSE),0)</f>
        <v>1250571</v>
      </c>
      <c r="G412" s="5">
        <f>IFERROR(VLOOKUP(Tabla1[[#This Row],[FECHA]],EXONERACIONES!A:D,4,FALSE),0)</f>
        <v>3</v>
      </c>
      <c r="H412" s="9">
        <f>IFERROR(VLOOKUP(Tabla1[[#This Row],[FECHA]],EXONERACIONES!A:D,3,FALSE),0)</f>
        <v>996030</v>
      </c>
      <c r="I412" s="5">
        <f>IFERROR(VLOOKUP(Tabla1[[#This Row],[FECHA]],'SIMIT CON RES'!A:D,4,FALSE),0)</f>
        <v>0</v>
      </c>
      <c r="J412" s="9">
        <f>IFERROR(VLOOKUP(Tabla1[[#This Row],[FECHA]],'SIMIT CON RES'!A:D,3,FALSE),0)</f>
        <v>0</v>
      </c>
      <c r="K412">
        <f>IFERROR(VLOOKUP(Tabla1[[#This Row],[FECHA]],'SIMIT SIN RES'!A:D,4,FALSE),0)</f>
        <v>0</v>
      </c>
      <c r="L412" s="9">
        <f>IFERROR(VLOOKUP(Tabla1[[#This Row],[FECHA]],'SIMIT SIN RES'!A:D,3,FALSE),0)</f>
        <v>0</v>
      </c>
      <c r="M412" s="5">
        <f>IFERROR(VLOOKUP(Tabla1[[#This Row],[FECHA]],'RECAUDOS DE COMPARENDOS'!A:D,4,FALSE),0)</f>
        <v>0</v>
      </c>
      <c r="N412" s="9">
        <f>IFERROR(VLOOKUP(Tabla1[[#This Row],[FECHA]],'RECAUDOS DE COMPARENDOS'!A:D,3,FALSE),0)</f>
        <v>0</v>
      </c>
      <c r="O412" s="5">
        <f>IFERROR(VLOOKUP(Tabla1[[#This Row],[FECHA]],'RECAUDOS DE RESOLUCIONES'!A:D,4,FALSE),0)</f>
        <v>0</v>
      </c>
      <c r="P412" s="9">
        <f>IFERROR(VLOOKUP(Tabla1[[#This Row],[FECHA]],'RECAUDOS DE RESOLUCIONES'!A:D,3,FALSE),0)</f>
        <v>0</v>
      </c>
      <c r="Q41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412" s="9">
        <f>Tabla1[V. COMPARENDOS]-(Tabla1[V. EXONERACIONES]+Tabla1[[#This Row],[V. SIMIT CON RESOLUCION]]+Tabla1[[#This Row],[V. SIMIT SIN RESOLUCION]]+Tabla1[[#This Row],[V. RECAUDOS COMPARENDOS]]+Tabla1[[#This Row],[V. RECAUDOS RESOLUCIONES]])</f>
        <v>254541</v>
      </c>
      <c r="S412" s="11">
        <f>IFERROR(VLOOKUP(Tabla1[[#This Row],[FECHA]],'RECAUDOS LOCALES'!A:D,4,FALSE),0)</f>
        <v>0</v>
      </c>
      <c r="T412" s="9">
        <f>IFERROR(VLOOKUP(Tabla1[[#This Row],[FECHA]],'RECAUDOS LOCALES'!A:D,3,FALSE),0)</f>
        <v>0</v>
      </c>
      <c r="U412" s="11">
        <f>IFERROR(VLOOKUP(Tabla1[[#This Row],[FECHA]],'RECAUDOS EXTERNOS'!A:D,4,FALSE),0)</f>
        <v>0</v>
      </c>
      <c r="V412" s="9">
        <f>IFERROR(VLOOKUP(Tabla1[[#This Row],[FECHA]],'RECAUDOS EXTERNOS'!A:D,3,FALSE),0)</f>
        <v>0</v>
      </c>
    </row>
    <row r="413" spans="1:22" x14ac:dyDescent="0.25">
      <c r="A413" s="1">
        <v>37972</v>
      </c>
      <c r="B413" s="3" t="s">
        <v>3</v>
      </c>
      <c r="C413" s="2">
        <v>37956</v>
      </c>
      <c r="D413" s="5">
        <f>YEAR(Tabla1[[#This Row],[FECHA]])</f>
        <v>2003</v>
      </c>
      <c r="E413" s="5">
        <f>IFERROR(VLOOKUP(Tabla1[[#This Row],[FECHA]],'COMPARENDOS TOTALES'!A:D,4,FALSE),0)</f>
        <v>3</v>
      </c>
      <c r="F413" s="9">
        <f>IFERROR(VLOOKUP(Tabla1[[#This Row],[FECHA]],'COMPARENDOS TOTALES'!A:D,3,FALSE),0)</f>
        <v>420546</v>
      </c>
      <c r="G413" s="5">
        <f>IFERROR(VLOOKUP(Tabla1[[#This Row],[FECHA]],EXONERACIONES!A:D,4,FALSE),0)</f>
        <v>3</v>
      </c>
      <c r="H413" s="9">
        <f>IFERROR(VLOOKUP(Tabla1[[#This Row],[FECHA]],EXONERACIONES!A:D,3,FALSE),0)</f>
        <v>420546</v>
      </c>
      <c r="I413" s="5">
        <f>IFERROR(VLOOKUP(Tabla1[[#This Row],[FECHA]],'SIMIT CON RES'!A:D,4,FALSE),0)</f>
        <v>0</v>
      </c>
      <c r="J413" s="9">
        <f>IFERROR(VLOOKUP(Tabla1[[#This Row],[FECHA]],'SIMIT CON RES'!A:D,3,FALSE),0)</f>
        <v>0</v>
      </c>
      <c r="K413">
        <f>IFERROR(VLOOKUP(Tabla1[[#This Row],[FECHA]],'SIMIT SIN RES'!A:D,4,FALSE),0)</f>
        <v>0</v>
      </c>
      <c r="L413" s="9">
        <f>IFERROR(VLOOKUP(Tabla1[[#This Row],[FECHA]],'SIMIT SIN RES'!A:D,3,FALSE),0)</f>
        <v>0</v>
      </c>
      <c r="M413" s="5">
        <f>IFERROR(VLOOKUP(Tabla1[[#This Row],[FECHA]],'RECAUDOS DE COMPARENDOS'!A:D,4,FALSE),0)</f>
        <v>0</v>
      </c>
      <c r="N413" s="9">
        <f>IFERROR(VLOOKUP(Tabla1[[#This Row],[FECHA]],'RECAUDOS DE COMPARENDOS'!A:D,3,FALSE),0)</f>
        <v>0</v>
      </c>
      <c r="O413" s="5">
        <f>IFERROR(VLOOKUP(Tabla1[[#This Row],[FECHA]],'RECAUDOS DE RESOLUCIONES'!A:D,4,FALSE),0)</f>
        <v>0</v>
      </c>
      <c r="P413" s="9">
        <f>IFERROR(VLOOKUP(Tabla1[[#This Row],[FECHA]],'RECAUDOS DE RESOLUCIONES'!A:D,3,FALSE),0)</f>
        <v>0</v>
      </c>
      <c r="Q41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1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13" s="11">
        <f>IFERROR(VLOOKUP(Tabla1[[#This Row],[FECHA]],'RECAUDOS LOCALES'!A:D,4,FALSE),0)</f>
        <v>0</v>
      </c>
      <c r="T413" s="9">
        <f>IFERROR(VLOOKUP(Tabla1[[#This Row],[FECHA]],'RECAUDOS LOCALES'!A:D,3,FALSE),0)</f>
        <v>0</v>
      </c>
      <c r="U413" s="11">
        <f>IFERROR(VLOOKUP(Tabla1[[#This Row],[FECHA]],'RECAUDOS EXTERNOS'!A:D,4,FALSE),0)</f>
        <v>0</v>
      </c>
      <c r="V413" s="9">
        <f>IFERROR(VLOOKUP(Tabla1[[#This Row],[FECHA]],'RECAUDOS EXTERNOS'!A:D,3,FALSE),0)</f>
        <v>0</v>
      </c>
    </row>
    <row r="414" spans="1:22" x14ac:dyDescent="0.25">
      <c r="A414" s="1">
        <v>37973</v>
      </c>
      <c r="B414" s="3" t="s">
        <v>6</v>
      </c>
      <c r="C414" s="2">
        <v>37956</v>
      </c>
      <c r="D414" s="5">
        <f>YEAR(Tabla1[[#This Row],[FECHA]])</f>
        <v>2003</v>
      </c>
      <c r="E414" s="5">
        <f>IFERROR(VLOOKUP(Tabla1[[#This Row],[FECHA]],'COMPARENDOS TOTALES'!A:D,4,FALSE),0)</f>
        <v>3</v>
      </c>
      <c r="F414" s="9">
        <f>IFERROR(VLOOKUP(Tabla1[[#This Row],[FECHA]],'COMPARENDOS TOTALES'!A:D,3,FALSE),0)</f>
        <v>664020</v>
      </c>
      <c r="G414" s="5">
        <f>IFERROR(VLOOKUP(Tabla1[[#This Row],[FECHA]],EXONERACIONES!A:D,4,FALSE),0)</f>
        <v>2</v>
      </c>
      <c r="H414" s="9">
        <f>IFERROR(VLOOKUP(Tabla1[[#This Row],[FECHA]],EXONERACIONES!A:D,3,FALSE),0)</f>
        <v>498015</v>
      </c>
      <c r="I414" s="5">
        <f>IFERROR(VLOOKUP(Tabla1[[#This Row],[FECHA]],'SIMIT CON RES'!A:D,4,FALSE),0)</f>
        <v>0</v>
      </c>
      <c r="J414" s="9">
        <f>IFERROR(VLOOKUP(Tabla1[[#This Row],[FECHA]],'SIMIT CON RES'!A:D,3,FALSE),0)</f>
        <v>0</v>
      </c>
      <c r="K414">
        <f>IFERROR(VLOOKUP(Tabla1[[#This Row],[FECHA]],'SIMIT SIN RES'!A:D,4,FALSE),0)</f>
        <v>0</v>
      </c>
      <c r="L414" s="9">
        <f>IFERROR(VLOOKUP(Tabla1[[#This Row],[FECHA]],'SIMIT SIN RES'!A:D,3,FALSE),0)</f>
        <v>0</v>
      </c>
      <c r="M414" s="5">
        <f>IFERROR(VLOOKUP(Tabla1[[#This Row],[FECHA]],'RECAUDOS DE COMPARENDOS'!A:D,4,FALSE),0)</f>
        <v>0</v>
      </c>
      <c r="N414" s="9">
        <f>IFERROR(VLOOKUP(Tabla1[[#This Row],[FECHA]],'RECAUDOS DE COMPARENDOS'!A:D,3,FALSE),0)</f>
        <v>0</v>
      </c>
      <c r="O414" s="5">
        <f>IFERROR(VLOOKUP(Tabla1[[#This Row],[FECHA]],'RECAUDOS DE RESOLUCIONES'!A:D,4,FALSE),0)</f>
        <v>0</v>
      </c>
      <c r="P414" s="9">
        <f>IFERROR(VLOOKUP(Tabla1[[#This Row],[FECHA]],'RECAUDOS DE RESOLUCIONES'!A:D,3,FALSE),0)</f>
        <v>0</v>
      </c>
      <c r="Q41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14" s="9">
        <f>Tabla1[V. COMPARENDOS]-(Tabla1[V. EXONERACIONES]+Tabla1[[#This Row],[V. SIMIT CON RESOLUCION]]+Tabla1[[#This Row],[V. SIMIT SIN RESOLUCION]]+Tabla1[[#This Row],[V. RECAUDOS COMPARENDOS]]+Tabla1[[#This Row],[V. RECAUDOS RESOLUCIONES]])</f>
        <v>166005</v>
      </c>
      <c r="S414" s="11">
        <f>IFERROR(VLOOKUP(Tabla1[[#This Row],[FECHA]],'RECAUDOS LOCALES'!A:D,4,FALSE),0)</f>
        <v>0</v>
      </c>
      <c r="T414" s="9">
        <f>IFERROR(VLOOKUP(Tabla1[[#This Row],[FECHA]],'RECAUDOS LOCALES'!A:D,3,FALSE),0)</f>
        <v>0</v>
      </c>
      <c r="U414" s="11">
        <f>IFERROR(VLOOKUP(Tabla1[[#This Row],[FECHA]],'RECAUDOS EXTERNOS'!A:D,4,FALSE),0)</f>
        <v>0</v>
      </c>
      <c r="V414" s="9">
        <f>IFERROR(VLOOKUP(Tabla1[[#This Row],[FECHA]],'RECAUDOS EXTERNOS'!A:D,3,FALSE),0)</f>
        <v>0</v>
      </c>
    </row>
    <row r="415" spans="1:22" x14ac:dyDescent="0.25">
      <c r="A415" s="1">
        <v>37974</v>
      </c>
      <c r="B415" s="3" t="s">
        <v>0</v>
      </c>
      <c r="C415" s="2">
        <v>37956</v>
      </c>
      <c r="D415" s="5">
        <f>YEAR(Tabla1[[#This Row],[FECHA]])</f>
        <v>2003</v>
      </c>
      <c r="E415" s="5">
        <f>IFERROR(VLOOKUP(Tabla1[[#This Row],[FECHA]],'COMPARENDOS TOTALES'!A:D,4,FALSE),0)</f>
        <v>3</v>
      </c>
      <c r="F415" s="9">
        <f>IFERROR(VLOOKUP(Tabla1[[#This Row],[FECHA]],'COMPARENDOS TOTALES'!A:D,3,FALSE),0)</f>
        <v>420546</v>
      </c>
      <c r="G415" s="5">
        <f>IFERROR(VLOOKUP(Tabla1[[#This Row],[FECHA]],EXONERACIONES!A:D,4,FALSE),0)</f>
        <v>1</v>
      </c>
      <c r="H415" s="9">
        <f>IFERROR(VLOOKUP(Tabla1[[#This Row],[FECHA]],EXONERACIONES!A:D,3,FALSE),0)</f>
        <v>166005</v>
      </c>
      <c r="I415" s="5">
        <f>IFERROR(VLOOKUP(Tabla1[[#This Row],[FECHA]],'SIMIT CON RES'!A:D,4,FALSE),0)</f>
        <v>0</v>
      </c>
      <c r="J415" s="9">
        <f>IFERROR(VLOOKUP(Tabla1[[#This Row],[FECHA]],'SIMIT CON RES'!A:D,3,FALSE),0)</f>
        <v>0</v>
      </c>
      <c r="K415">
        <f>IFERROR(VLOOKUP(Tabla1[[#This Row],[FECHA]],'SIMIT SIN RES'!A:D,4,FALSE),0)</f>
        <v>0</v>
      </c>
      <c r="L415" s="9">
        <f>IFERROR(VLOOKUP(Tabla1[[#This Row],[FECHA]],'SIMIT SIN RES'!A:D,3,FALSE),0)</f>
        <v>0</v>
      </c>
      <c r="M415" s="5">
        <f>IFERROR(VLOOKUP(Tabla1[[#This Row],[FECHA]],'RECAUDOS DE COMPARENDOS'!A:D,4,FALSE),0)</f>
        <v>0</v>
      </c>
      <c r="N415" s="9">
        <f>IFERROR(VLOOKUP(Tabla1[[#This Row],[FECHA]],'RECAUDOS DE COMPARENDOS'!A:D,3,FALSE),0)</f>
        <v>0</v>
      </c>
      <c r="O415" s="5">
        <f>IFERROR(VLOOKUP(Tabla1[[#This Row],[FECHA]],'RECAUDOS DE RESOLUCIONES'!A:D,4,FALSE),0)</f>
        <v>0</v>
      </c>
      <c r="P415" s="9">
        <f>IFERROR(VLOOKUP(Tabla1[[#This Row],[FECHA]],'RECAUDOS DE RESOLUCIONES'!A:D,3,FALSE),0)</f>
        <v>0</v>
      </c>
      <c r="Q41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415" s="9">
        <f>Tabla1[V. COMPARENDOS]-(Tabla1[V. EXONERACIONES]+Tabla1[[#This Row],[V. SIMIT CON RESOLUCION]]+Tabla1[[#This Row],[V. SIMIT SIN RESOLUCION]]+Tabla1[[#This Row],[V. RECAUDOS COMPARENDOS]]+Tabla1[[#This Row],[V. RECAUDOS RESOLUCIONES]])</f>
        <v>254541</v>
      </c>
      <c r="S415" s="11">
        <f>IFERROR(VLOOKUP(Tabla1[[#This Row],[FECHA]],'RECAUDOS LOCALES'!A:D,4,FALSE),0)</f>
        <v>0</v>
      </c>
      <c r="T415" s="9">
        <f>IFERROR(VLOOKUP(Tabla1[[#This Row],[FECHA]],'RECAUDOS LOCALES'!A:D,3,FALSE),0)</f>
        <v>0</v>
      </c>
      <c r="U415" s="11">
        <f>IFERROR(VLOOKUP(Tabla1[[#This Row],[FECHA]],'RECAUDOS EXTERNOS'!A:D,4,FALSE),0)</f>
        <v>0</v>
      </c>
      <c r="V415" s="9">
        <f>IFERROR(VLOOKUP(Tabla1[[#This Row],[FECHA]],'RECAUDOS EXTERNOS'!A:D,3,FALSE),0)</f>
        <v>0</v>
      </c>
    </row>
    <row r="416" spans="1:22" x14ac:dyDescent="0.25">
      <c r="A416" s="1">
        <v>37975</v>
      </c>
      <c r="B416" s="3" t="s">
        <v>5</v>
      </c>
      <c r="C416" s="2">
        <v>37956</v>
      </c>
      <c r="D416" s="5">
        <f>YEAR(Tabla1[[#This Row],[FECHA]])</f>
        <v>2003</v>
      </c>
      <c r="E416" s="5">
        <f>IFERROR(VLOOKUP(Tabla1[[#This Row],[FECHA]],'COMPARENDOS TOTALES'!A:D,4,FALSE),0)</f>
        <v>9</v>
      </c>
      <c r="F416" s="9">
        <f>IFERROR(VLOOKUP(Tabla1[[#This Row],[FECHA]],'COMPARENDOS TOTALES'!A:D,3,FALSE),0)</f>
        <v>1671117</v>
      </c>
      <c r="G416" s="5">
        <f>IFERROR(VLOOKUP(Tabla1[[#This Row],[FECHA]],EXONERACIONES!A:D,4,FALSE),0)</f>
        <v>7</v>
      </c>
      <c r="H416" s="9">
        <f>IFERROR(VLOOKUP(Tabla1[[#This Row],[FECHA]],EXONERACIONES!A:D,3,FALSE),0)</f>
        <v>1339107</v>
      </c>
      <c r="I416" s="5">
        <f>IFERROR(VLOOKUP(Tabla1[[#This Row],[FECHA]],'SIMIT CON RES'!A:D,4,FALSE),0)</f>
        <v>0</v>
      </c>
      <c r="J416" s="9">
        <f>IFERROR(VLOOKUP(Tabla1[[#This Row],[FECHA]],'SIMIT CON RES'!A:D,3,FALSE),0)</f>
        <v>0</v>
      </c>
      <c r="K416">
        <f>IFERROR(VLOOKUP(Tabla1[[#This Row],[FECHA]],'SIMIT SIN RES'!A:D,4,FALSE),0)</f>
        <v>0</v>
      </c>
      <c r="L416" s="9">
        <f>IFERROR(VLOOKUP(Tabla1[[#This Row],[FECHA]],'SIMIT SIN RES'!A:D,3,FALSE),0)</f>
        <v>0</v>
      </c>
      <c r="M416" s="5">
        <f>IFERROR(VLOOKUP(Tabla1[[#This Row],[FECHA]],'RECAUDOS DE COMPARENDOS'!A:D,4,FALSE),0)</f>
        <v>1</v>
      </c>
      <c r="N416" s="9">
        <f>IFERROR(VLOOKUP(Tabla1[[#This Row],[FECHA]],'RECAUDOS DE COMPARENDOS'!A:D,3,FALSE),0)</f>
        <v>166005</v>
      </c>
      <c r="O416" s="5">
        <f>IFERROR(VLOOKUP(Tabla1[[#This Row],[FECHA]],'RECAUDOS DE RESOLUCIONES'!A:D,4,FALSE),0)</f>
        <v>0</v>
      </c>
      <c r="P416" s="9">
        <f>IFERROR(VLOOKUP(Tabla1[[#This Row],[FECHA]],'RECAUDOS DE RESOLUCIONES'!A:D,3,FALSE),0)</f>
        <v>0</v>
      </c>
      <c r="Q41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16" s="9">
        <f>Tabla1[V. COMPARENDOS]-(Tabla1[V. EXONERACIONES]+Tabla1[[#This Row],[V. SIMIT CON RESOLUCION]]+Tabla1[[#This Row],[V. SIMIT SIN RESOLUCION]]+Tabla1[[#This Row],[V. RECAUDOS COMPARENDOS]]+Tabla1[[#This Row],[V. RECAUDOS RESOLUCIONES]])</f>
        <v>166005</v>
      </c>
      <c r="S416" s="11">
        <f>IFERROR(VLOOKUP(Tabla1[[#This Row],[FECHA]],'RECAUDOS LOCALES'!A:D,4,FALSE),0)</f>
        <v>0</v>
      </c>
      <c r="T416" s="9">
        <f>IFERROR(VLOOKUP(Tabla1[[#This Row],[FECHA]],'RECAUDOS LOCALES'!A:D,3,FALSE),0)</f>
        <v>0</v>
      </c>
      <c r="U416" s="11">
        <f>IFERROR(VLOOKUP(Tabla1[[#This Row],[FECHA]],'RECAUDOS EXTERNOS'!A:D,4,FALSE),0)</f>
        <v>0</v>
      </c>
      <c r="V416" s="9">
        <f>IFERROR(VLOOKUP(Tabla1[[#This Row],[FECHA]],'RECAUDOS EXTERNOS'!A:D,3,FALSE),0)</f>
        <v>0</v>
      </c>
    </row>
    <row r="417" spans="1:22" x14ac:dyDescent="0.25">
      <c r="A417" s="1">
        <v>37976</v>
      </c>
      <c r="B417" s="3" t="s">
        <v>4</v>
      </c>
      <c r="C417" s="2">
        <v>37956</v>
      </c>
      <c r="D417" s="5">
        <f>YEAR(Tabla1[[#This Row],[FECHA]])</f>
        <v>2003</v>
      </c>
      <c r="E417" s="5">
        <f>IFERROR(VLOOKUP(Tabla1[[#This Row],[FECHA]],'COMPARENDOS TOTALES'!A:D,4,FALSE),0)</f>
        <v>1</v>
      </c>
      <c r="F417" s="9">
        <f>IFERROR(VLOOKUP(Tabla1[[#This Row],[FECHA]],'COMPARENDOS TOTALES'!A:D,3,FALSE),0)</f>
        <v>88536</v>
      </c>
      <c r="G417" s="5">
        <f>IFERROR(VLOOKUP(Tabla1[[#This Row],[FECHA]],EXONERACIONES!A:D,4,FALSE),0)</f>
        <v>1</v>
      </c>
      <c r="H417" s="9">
        <f>IFERROR(VLOOKUP(Tabla1[[#This Row],[FECHA]],EXONERACIONES!A:D,3,FALSE),0)</f>
        <v>88536</v>
      </c>
      <c r="I417" s="5">
        <f>IFERROR(VLOOKUP(Tabla1[[#This Row],[FECHA]],'SIMIT CON RES'!A:D,4,FALSE),0)</f>
        <v>0</v>
      </c>
      <c r="J417" s="9">
        <f>IFERROR(VLOOKUP(Tabla1[[#This Row],[FECHA]],'SIMIT CON RES'!A:D,3,FALSE),0)</f>
        <v>0</v>
      </c>
      <c r="K417">
        <f>IFERROR(VLOOKUP(Tabla1[[#This Row],[FECHA]],'SIMIT SIN RES'!A:D,4,FALSE),0)</f>
        <v>0</v>
      </c>
      <c r="L417" s="9">
        <f>IFERROR(VLOOKUP(Tabla1[[#This Row],[FECHA]],'SIMIT SIN RES'!A:D,3,FALSE),0)</f>
        <v>0</v>
      </c>
      <c r="M417" s="5">
        <f>IFERROR(VLOOKUP(Tabla1[[#This Row],[FECHA]],'RECAUDOS DE COMPARENDOS'!A:D,4,FALSE),0)</f>
        <v>0</v>
      </c>
      <c r="N417" s="9">
        <f>IFERROR(VLOOKUP(Tabla1[[#This Row],[FECHA]],'RECAUDOS DE COMPARENDOS'!A:D,3,FALSE),0)</f>
        <v>0</v>
      </c>
      <c r="O417" s="5">
        <f>IFERROR(VLOOKUP(Tabla1[[#This Row],[FECHA]],'RECAUDOS DE RESOLUCIONES'!A:D,4,FALSE),0)</f>
        <v>0</v>
      </c>
      <c r="P417" s="9">
        <f>IFERROR(VLOOKUP(Tabla1[[#This Row],[FECHA]],'RECAUDOS DE RESOLUCIONES'!A:D,3,FALSE),0)</f>
        <v>0</v>
      </c>
      <c r="Q41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1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17" s="11">
        <f>IFERROR(VLOOKUP(Tabla1[[#This Row],[FECHA]],'RECAUDOS LOCALES'!A:D,4,FALSE),0)</f>
        <v>0</v>
      </c>
      <c r="T417" s="9">
        <f>IFERROR(VLOOKUP(Tabla1[[#This Row],[FECHA]],'RECAUDOS LOCALES'!A:D,3,FALSE),0)</f>
        <v>0</v>
      </c>
      <c r="U417" s="11">
        <f>IFERROR(VLOOKUP(Tabla1[[#This Row],[FECHA]],'RECAUDOS EXTERNOS'!A:D,4,FALSE),0)</f>
        <v>0</v>
      </c>
      <c r="V417" s="9">
        <f>IFERROR(VLOOKUP(Tabla1[[#This Row],[FECHA]],'RECAUDOS EXTERNOS'!A:D,3,FALSE),0)</f>
        <v>0</v>
      </c>
    </row>
    <row r="418" spans="1:22" x14ac:dyDescent="0.25">
      <c r="A418" s="1">
        <v>37977</v>
      </c>
      <c r="B418" s="3" t="s">
        <v>1</v>
      </c>
      <c r="C418" s="2">
        <v>37956</v>
      </c>
      <c r="D418" s="5">
        <f>YEAR(Tabla1[[#This Row],[FECHA]])</f>
        <v>2003</v>
      </c>
      <c r="E418" s="5">
        <f>IFERROR(VLOOKUP(Tabla1[[#This Row],[FECHA]],'COMPARENDOS TOTALES'!A:D,4,FALSE),0)</f>
        <v>0</v>
      </c>
      <c r="F418" s="9">
        <f>IFERROR(VLOOKUP(Tabla1[[#This Row],[FECHA]],'COMPARENDOS TOTALES'!A:D,3,FALSE),0)</f>
        <v>0</v>
      </c>
      <c r="G418" s="5">
        <f>IFERROR(VLOOKUP(Tabla1[[#This Row],[FECHA]],EXONERACIONES!A:D,4,FALSE),0)</f>
        <v>0</v>
      </c>
      <c r="H418" s="9">
        <f>IFERROR(VLOOKUP(Tabla1[[#This Row],[FECHA]],EXONERACIONES!A:D,3,FALSE),0)</f>
        <v>0</v>
      </c>
      <c r="I418" s="5">
        <f>IFERROR(VLOOKUP(Tabla1[[#This Row],[FECHA]],'SIMIT CON RES'!A:D,4,FALSE),0)</f>
        <v>0</v>
      </c>
      <c r="J418" s="9">
        <f>IFERROR(VLOOKUP(Tabla1[[#This Row],[FECHA]],'SIMIT CON RES'!A:D,3,FALSE),0)</f>
        <v>0</v>
      </c>
      <c r="K418">
        <f>IFERROR(VLOOKUP(Tabla1[[#This Row],[FECHA]],'SIMIT SIN RES'!A:D,4,FALSE),0)</f>
        <v>0</v>
      </c>
      <c r="L418" s="9">
        <f>IFERROR(VLOOKUP(Tabla1[[#This Row],[FECHA]],'SIMIT SIN RES'!A:D,3,FALSE),0)</f>
        <v>0</v>
      </c>
      <c r="M418" s="5">
        <f>IFERROR(VLOOKUP(Tabla1[[#This Row],[FECHA]],'RECAUDOS DE COMPARENDOS'!A:D,4,FALSE),0)</f>
        <v>0</v>
      </c>
      <c r="N418" s="9">
        <f>IFERROR(VLOOKUP(Tabla1[[#This Row],[FECHA]],'RECAUDOS DE COMPARENDOS'!A:D,3,FALSE),0)</f>
        <v>0</v>
      </c>
      <c r="O418" s="5">
        <f>IFERROR(VLOOKUP(Tabla1[[#This Row],[FECHA]],'RECAUDOS DE RESOLUCIONES'!A:D,4,FALSE),0)</f>
        <v>0</v>
      </c>
      <c r="P418" s="9">
        <f>IFERROR(VLOOKUP(Tabla1[[#This Row],[FECHA]],'RECAUDOS DE RESOLUCIONES'!A:D,3,FALSE),0)</f>
        <v>0</v>
      </c>
      <c r="Q41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1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18" s="11">
        <f>IFERROR(VLOOKUP(Tabla1[[#This Row],[FECHA]],'RECAUDOS LOCALES'!A:D,4,FALSE),0)</f>
        <v>3</v>
      </c>
      <c r="T418" s="9">
        <f>IFERROR(VLOOKUP(Tabla1[[#This Row],[FECHA]],'RECAUDOS LOCALES'!A:D,3,FALSE),0)</f>
        <v>134534</v>
      </c>
      <c r="U418" s="11">
        <f>IFERROR(VLOOKUP(Tabla1[[#This Row],[FECHA]],'RECAUDOS EXTERNOS'!A:D,4,FALSE),0)</f>
        <v>0</v>
      </c>
      <c r="V418" s="9">
        <f>IFERROR(VLOOKUP(Tabla1[[#This Row],[FECHA]],'RECAUDOS EXTERNOS'!A:D,3,FALSE),0)</f>
        <v>0</v>
      </c>
    </row>
    <row r="419" spans="1:22" x14ac:dyDescent="0.25">
      <c r="A419" s="1">
        <v>37978</v>
      </c>
      <c r="B419" s="3" t="s">
        <v>2</v>
      </c>
      <c r="C419" s="2">
        <v>37956</v>
      </c>
      <c r="D419" s="5">
        <f>YEAR(Tabla1[[#This Row],[FECHA]])</f>
        <v>2003</v>
      </c>
      <c r="E419" s="5">
        <f>IFERROR(VLOOKUP(Tabla1[[#This Row],[FECHA]],'COMPARENDOS TOTALES'!A:D,4,FALSE),0)</f>
        <v>3</v>
      </c>
      <c r="F419" s="9">
        <f>IFERROR(VLOOKUP(Tabla1[[#This Row],[FECHA]],'COMPARENDOS TOTALES'!A:D,3,FALSE),0)</f>
        <v>420546</v>
      </c>
      <c r="G419" s="5">
        <f>IFERROR(VLOOKUP(Tabla1[[#This Row],[FECHA]],EXONERACIONES!A:D,4,FALSE),0)</f>
        <v>1</v>
      </c>
      <c r="H419" s="9">
        <f>IFERROR(VLOOKUP(Tabla1[[#This Row],[FECHA]],EXONERACIONES!A:D,3,FALSE),0)</f>
        <v>88536</v>
      </c>
      <c r="I419" s="5">
        <f>IFERROR(VLOOKUP(Tabla1[[#This Row],[FECHA]],'SIMIT CON RES'!A:D,4,FALSE),0)</f>
        <v>0</v>
      </c>
      <c r="J419" s="9">
        <f>IFERROR(VLOOKUP(Tabla1[[#This Row],[FECHA]],'SIMIT CON RES'!A:D,3,FALSE),0)</f>
        <v>0</v>
      </c>
      <c r="K419">
        <f>IFERROR(VLOOKUP(Tabla1[[#This Row],[FECHA]],'SIMIT SIN RES'!A:D,4,FALSE),0)</f>
        <v>0</v>
      </c>
      <c r="L419" s="9">
        <f>IFERROR(VLOOKUP(Tabla1[[#This Row],[FECHA]],'SIMIT SIN RES'!A:D,3,FALSE),0)</f>
        <v>0</v>
      </c>
      <c r="M419" s="5">
        <f>IFERROR(VLOOKUP(Tabla1[[#This Row],[FECHA]],'RECAUDOS DE COMPARENDOS'!A:D,4,FALSE),0)</f>
        <v>0</v>
      </c>
      <c r="N419" s="9">
        <f>IFERROR(VLOOKUP(Tabla1[[#This Row],[FECHA]],'RECAUDOS DE COMPARENDOS'!A:D,3,FALSE),0)</f>
        <v>0</v>
      </c>
      <c r="O419" s="5">
        <f>IFERROR(VLOOKUP(Tabla1[[#This Row],[FECHA]],'RECAUDOS DE RESOLUCIONES'!A:D,4,FALSE),0)</f>
        <v>0</v>
      </c>
      <c r="P419" s="9">
        <f>IFERROR(VLOOKUP(Tabla1[[#This Row],[FECHA]],'RECAUDOS DE RESOLUCIONES'!A:D,3,FALSE),0)</f>
        <v>0</v>
      </c>
      <c r="Q41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419" s="9">
        <f>Tabla1[V. COMPARENDOS]-(Tabla1[V. EXONERACIONES]+Tabla1[[#This Row],[V. SIMIT CON RESOLUCION]]+Tabla1[[#This Row],[V. SIMIT SIN RESOLUCION]]+Tabla1[[#This Row],[V. RECAUDOS COMPARENDOS]]+Tabla1[[#This Row],[V. RECAUDOS RESOLUCIONES]])</f>
        <v>332010</v>
      </c>
      <c r="S419" s="11">
        <f>IFERROR(VLOOKUP(Tabla1[[#This Row],[FECHA]],'RECAUDOS LOCALES'!A:D,4,FALSE),0)</f>
        <v>1</v>
      </c>
      <c r="T419" s="9">
        <f>IFERROR(VLOOKUP(Tabla1[[#This Row],[FECHA]],'RECAUDOS LOCALES'!A:D,3,FALSE),0)</f>
        <v>45267</v>
      </c>
      <c r="U419" s="11">
        <f>IFERROR(VLOOKUP(Tabla1[[#This Row],[FECHA]],'RECAUDOS EXTERNOS'!A:D,4,FALSE),0)</f>
        <v>0</v>
      </c>
      <c r="V419" s="9">
        <f>IFERROR(VLOOKUP(Tabla1[[#This Row],[FECHA]],'RECAUDOS EXTERNOS'!A:D,3,FALSE),0)</f>
        <v>0</v>
      </c>
    </row>
    <row r="420" spans="1:22" x14ac:dyDescent="0.25">
      <c r="A420" s="1">
        <v>37979</v>
      </c>
      <c r="B420" s="3" t="s">
        <v>3</v>
      </c>
      <c r="C420" s="2">
        <v>37956</v>
      </c>
      <c r="D420" s="5">
        <f>YEAR(Tabla1[[#This Row],[FECHA]])</f>
        <v>2003</v>
      </c>
      <c r="E420" s="5">
        <f>IFERROR(VLOOKUP(Tabla1[[#This Row],[FECHA]],'COMPARENDOS TOTALES'!A:D,4,FALSE),0)</f>
        <v>3</v>
      </c>
      <c r="F420" s="9">
        <f>IFERROR(VLOOKUP(Tabla1[[#This Row],[FECHA]],'COMPARENDOS TOTALES'!A:D,3,FALSE),0)</f>
        <v>664020</v>
      </c>
      <c r="G420" s="5">
        <f>IFERROR(VLOOKUP(Tabla1[[#This Row],[FECHA]],EXONERACIONES!A:D,4,FALSE),0)</f>
        <v>1</v>
      </c>
      <c r="H420" s="9">
        <f>IFERROR(VLOOKUP(Tabla1[[#This Row],[FECHA]],EXONERACIONES!A:D,3,FALSE),0)</f>
        <v>332010</v>
      </c>
      <c r="I420" s="5">
        <f>IFERROR(VLOOKUP(Tabla1[[#This Row],[FECHA]],'SIMIT CON RES'!A:D,4,FALSE),0)</f>
        <v>0</v>
      </c>
      <c r="J420" s="9">
        <f>IFERROR(VLOOKUP(Tabla1[[#This Row],[FECHA]],'SIMIT CON RES'!A:D,3,FALSE),0)</f>
        <v>0</v>
      </c>
      <c r="K420">
        <f>IFERROR(VLOOKUP(Tabla1[[#This Row],[FECHA]],'SIMIT SIN RES'!A:D,4,FALSE),0)</f>
        <v>0</v>
      </c>
      <c r="L420" s="9">
        <f>IFERROR(VLOOKUP(Tabla1[[#This Row],[FECHA]],'SIMIT SIN RES'!A:D,3,FALSE),0)</f>
        <v>0</v>
      </c>
      <c r="M420" s="5">
        <f>IFERROR(VLOOKUP(Tabla1[[#This Row],[FECHA]],'RECAUDOS DE COMPARENDOS'!A:D,4,FALSE),0)</f>
        <v>0</v>
      </c>
      <c r="N420" s="9">
        <f>IFERROR(VLOOKUP(Tabla1[[#This Row],[FECHA]],'RECAUDOS DE COMPARENDOS'!A:D,3,FALSE),0)</f>
        <v>0</v>
      </c>
      <c r="O420" s="5">
        <f>IFERROR(VLOOKUP(Tabla1[[#This Row],[FECHA]],'RECAUDOS DE RESOLUCIONES'!A:D,4,FALSE),0)</f>
        <v>0</v>
      </c>
      <c r="P420" s="9">
        <f>IFERROR(VLOOKUP(Tabla1[[#This Row],[FECHA]],'RECAUDOS DE RESOLUCIONES'!A:D,3,FALSE),0)</f>
        <v>0</v>
      </c>
      <c r="Q42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420" s="9">
        <f>Tabla1[V. COMPARENDOS]-(Tabla1[V. EXONERACIONES]+Tabla1[[#This Row],[V. SIMIT CON RESOLUCION]]+Tabla1[[#This Row],[V. SIMIT SIN RESOLUCION]]+Tabla1[[#This Row],[V. RECAUDOS COMPARENDOS]]+Tabla1[[#This Row],[V. RECAUDOS RESOLUCIONES]])</f>
        <v>332010</v>
      </c>
      <c r="S420" s="11">
        <f>IFERROR(VLOOKUP(Tabla1[[#This Row],[FECHA]],'RECAUDOS LOCALES'!A:D,4,FALSE),0)</f>
        <v>0</v>
      </c>
      <c r="T420" s="9">
        <f>IFERROR(VLOOKUP(Tabla1[[#This Row],[FECHA]],'RECAUDOS LOCALES'!A:D,3,FALSE),0)</f>
        <v>0</v>
      </c>
      <c r="U420" s="11">
        <f>IFERROR(VLOOKUP(Tabla1[[#This Row],[FECHA]],'RECAUDOS EXTERNOS'!A:D,4,FALSE),0)</f>
        <v>0</v>
      </c>
      <c r="V420" s="9">
        <f>IFERROR(VLOOKUP(Tabla1[[#This Row],[FECHA]],'RECAUDOS EXTERNOS'!A:D,3,FALSE),0)</f>
        <v>0</v>
      </c>
    </row>
    <row r="421" spans="1:22" x14ac:dyDescent="0.25">
      <c r="A421" s="1">
        <v>37980</v>
      </c>
      <c r="B421" s="3" t="s">
        <v>6</v>
      </c>
      <c r="C421" s="2">
        <v>37956</v>
      </c>
      <c r="D421" s="5">
        <f>YEAR(Tabla1[[#This Row],[FECHA]])</f>
        <v>2003</v>
      </c>
      <c r="E421" s="5">
        <f>IFERROR(VLOOKUP(Tabla1[[#This Row],[FECHA]],'COMPARENDOS TOTALES'!A:D,4,FALSE),0)</f>
        <v>4</v>
      </c>
      <c r="F421" s="9">
        <f>IFERROR(VLOOKUP(Tabla1[[#This Row],[FECHA]],'COMPARENDOS TOTALES'!A:D,3,FALSE),0)</f>
        <v>752556</v>
      </c>
      <c r="G421" s="5">
        <f>IFERROR(VLOOKUP(Tabla1[[#This Row],[FECHA]],EXONERACIONES!A:D,4,FALSE),0)</f>
        <v>2</v>
      </c>
      <c r="H421" s="9">
        <f>IFERROR(VLOOKUP(Tabla1[[#This Row],[FECHA]],EXONERACIONES!A:D,3,FALSE),0)</f>
        <v>420546</v>
      </c>
      <c r="I421" s="5">
        <f>IFERROR(VLOOKUP(Tabla1[[#This Row],[FECHA]],'SIMIT CON RES'!A:D,4,FALSE),0)</f>
        <v>0</v>
      </c>
      <c r="J421" s="9">
        <f>IFERROR(VLOOKUP(Tabla1[[#This Row],[FECHA]],'SIMIT CON RES'!A:D,3,FALSE),0)</f>
        <v>0</v>
      </c>
      <c r="K421">
        <f>IFERROR(VLOOKUP(Tabla1[[#This Row],[FECHA]],'SIMIT SIN RES'!A:D,4,FALSE),0)</f>
        <v>0</v>
      </c>
      <c r="L421" s="9">
        <f>IFERROR(VLOOKUP(Tabla1[[#This Row],[FECHA]],'SIMIT SIN RES'!A:D,3,FALSE),0)</f>
        <v>0</v>
      </c>
      <c r="M421" s="5">
        <f>IFERROR(VLOOKUP(Tabla1[[#This Row],[FECHA]],'RECAUDOS DE COMPARENDOS'!A:D,4,FALSE),0)</f>
        <v>2</v>
      </c>
      <c r="N421" s="9">
        <f>IFERROR(VLOOKUP(Tabla1[[#This Row],[FECHA]],'RECAUDOS DE COMPARENDOS'!A:D,3,FALSE),0)</f>
        <v>332010</v>
      </c>
      <c r="O421" s="5">
        <f>IFERROR(VLOOKUP(Tabla1[[#This Row],[FECHA]],'RECAUDOS DE RESOLUCIONES'!A:D,4,FALSE),0)</f>
        <v>0</v>
      </c>
      <c r="P421" s="9">
        <f>IFERROR(VLOOKUP(Tabla1[[#This Row],[FECHA]],'RECAUDOS DE RESOLUCIONES'!A:D,3,FALSE),0)</f>
        <v>0</v>
      </c>
      <c r="Q42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2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21" s="11">
        <f>IFERROR(VLOOKUP(Tabla1[[#This Row],[FECHA]],'RECAUDOS LOCALES'!A:D,4,FALSE),0)</f>
        <v>0</v>
      </c>
      <c r="T421" s="9">
        <f>IFERROR(VLOOKUP(Tabla1[[#This Row],[FECHA]],'RECAUDOS LOCALES'!A:D,3,FALSE),0)</f>
        <v>0</v>
      </c>
      <c r="U421" s="11">
        <f>IFERROR(VLOOKUP(Tabla1[[#This Row],[FECHA]],'RECAUDOS EXTERNOS'!A:D,4,FALSE),0)</f>
        <v>0</v>
      </c>
      <c r="V421" s="9">
        <f>IFERROR(VLOOKUP(Tabla1[[#This Row],[FECHA]],'RECAUDOS EXTERNOS'!A:D,3,FALSE),0)</f>
        <v>0</v>
      </c>
    </row>
    <row r="422" spans="1:22" x14ac:dyDescent="0.25">
      <c r="A422" s="1">
        <v>37981</v>
      </c>
      <c r="B422" s="3" t="s">
        <v>0</v>
      </c>
      <c r="C422" s="2">
        <v>37956</v>
      </c>
      <c r="D422" s="5">
        <f>YEAR(Tabla1[[#This Row],[FECHA]])</f>
        <v>2003</v>
      </c>
      <c r="E422" s="5">
        <f>IFERROR(VLOOKUP(Tabla1[[#This Row],[FECHA]],'COMPARENDOS TOTALES'!A:D,4,FALSE),0)</f>
        <v>0</v>
      </c>
      <c r="F422" s="9">
        <f>IFERROR(VLOOKUP(Tabla1[[#This Row],[FECHA]],'COMPARENDOS TOTALES'!A:D,3,FALSE),0)</f>
        <v>0</v>
      </c>
      <c r="G422" s="5">
        <f>IFERROR(VLOOKUP(Tabla1[[#This Row],[FECHA]],EXONERACIONES!A:D,4,FALSE),0)</f>
        <v>0</v>
      </c>
      <c r="H422" s="9">
        <f>IFERROR(VLOOKUP(Tabla1[[#This Row],[FECHA]],EXONERACIONES!A:D,3,FALSE),0)</f>
        <v>0</v>
      </c>
      <c r="I422" s="5">
        <f>IFERROR(VLOOKUP(Tabla1[[#This Row],[FECHA]],'SIMIT CON RES'!A:D,4,FALSE),0)</f>
        <v>0</v>
      </c>
      <c r="J422" s="9">
        <f>IFERROR(VLOOKUP(Tabla1[[#This Row],[FECHA]],'SIMIT CON RES'!A:D,3,FALSE),0)</f>
        <v>0</v>
      </c>
      <c r="K422">
        <f>IFERROR(VLOOKUP(Tabla1[[#This Row],[FECHA]],'SIMIT SIN RES'!A:D,4,FALSE),0)</f>
        <v>0</v>
      </c>
      <c r="L422" s="9">
        <f>IFERROR(VLOOKUP(Tabla1[[#This Row],[FECHA]],'SIMIT SIN RES'!A:D,3,FALSE),0)</f>
        <v>0</v>
      </c>
      <c r="M422" s="5">
        <f>IFERROR(VLOOKUP(Tabla1[[#This Row],[FECHA]],'RECAUDOS DE COMPARENDOS'!A:D,4,FALSE),0)</f>
        <v>0</v>
      </c>
      <c r="N422" s="9">
        <f>IFERROR(VLOOKUP(Tabla1[[#This Row],[FECHA]],'RECAUDOS DE COMPARENDOS'!A:D,3,FALSE),0)</f>
        <v>0</v>
      </c>
      <c r="O422" s="5">
        <f>IFERROR(VLOOKUP(Tabla1[[#This Row],[FECHA]],'RECAUDOS DE RESOLUCIONES'!A:D,4,FALSE),0)</f>
        <v>0</v>
      </c>
      <c r="P422" s="9">
        <f>IFERROR(VLOOKUP(Tabla1[[#This Row],[FECHA]],'RECAUDOS DE RESOLUCIONES'!A:D,3,FALSE),0)</f>
        <v>0</v>
      </c>
      <c r="Q42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2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22" s="11">
        <f>IFERROR(VLOOKUP(Tabla1[[#This Row],[FECHA]],'RECAUDOS LOCALES'!A:D,4,FALSE),0)</f>
        <v>0</v>
      </c>
      <c r="T422" s="9">
        <f>IFERROR(VLOOKUP(Tabla1[[#This Row],[FECHA]],'RECAUDOS LOCALES'!A:D,3,FALSE),0)</f>
        <v>0</v>
      </c>
      <c r="U422" s="11">
        <f>IFERROR(VLOOKUP(Tabla1[[#This Row],[FECHA]],'RECAUDOS EXTERNOS'!A:D,4,FALSE),0)</f>
        <v>0</v>
      </c>
      <c r="V422" s="9">
        <f>IFERROR(VLOOKUP(Tabla1[[#This Row],[FECHA]],'RECAUDOS EXTERNOS'!A:D,3,FALSE),0)</f>
        <v>0</v>
      </c>
    </row>
    <row r="423" spans="1:22" x14ac:dyDescent="0.25">
      <c r="A423" s="1">
        <v>37982</v>
      </c>
      <c r="B423" s="3" t="s">
        <v>5</v>
      </c>
      <c r="C423" s="2">
        <v>37956</v>
      </c>
      <c r="D423" s="5">
        <f>YEAR(Tabla1[[#This Row],[FECHA]])</f>
        <v>2003</v>
      </c>
      <c r="E423" s="5">
        <f>IFERROR(VLOOKUP(Tabla1[[#This Row],[FECHA]],'COMPARENDOS TOTALES'!A:D,4,FALSE),0)</f>
        <v>6</v>
      </c>
      <c r="F423" s="9">
        <f>IFERROR(VLOOKUP(Tabla1[[#This Row],[FECHA]],'COMPARENDOS TOTALES'!A:D,3,FALSE),0)</f>
        <v>841092</v>
      </c>
      <c r="G423" s="5">
        <f>IFERROR(VLOOKUP(Tabla1[[#This Row],[FECHA]],EXONERACIONES!A:D,4,FALSE),0)</f>
        <v>3</v>
      </c>
      <c r="H423" s="9">
        <f>IFERROR(VLOOKUP(Tabla1[[#This Row],[FECHA]],EXONERACIONES!A:D,3,FALSE),0)</f>
        <v>420546</v>
      </c>
      <c r="I423" s="5">
        <f>IFERROR(VLOOKUP(Tabla1[[#This Row],[FECHA]],'SIMIT CON RES'!A:D,4,FALSE),0)</f>
        <v>0</v>
      </c>
      <c r="J423" s="9">
        <f>IFERROR(VLOOKUP(Tabla1[[#This Row],[FECHA]],'SIMIT CON RES'!A:D,3,FALSE),0)</f>
        <v>0</v>
      </c>
      <c r="K423">
        <f>IFERROR(VLOOKUP(Tabla1[[#This Row],[FECHA]],'SIMIT SIN RES'!A:D,4,FALSE),0)</f>
        <v>0</v>
      </c>
      <c r="L423" s="9">
        <f>IFERROR(VLOOKUP(Tabla1[[#This Row],[FECHA]],'SIMIT SIN RES'!A:D,3,FALSE),0)</f>
        <v>0</v>
      </c>
      <c r="M423" s="5">
        <f>IFERROR(VLOOKUP(Tabla1[[#This Row],[FECHA]],'RECAUDOS DE COMPARENDOS'!A:D,4,FALSE),0)</f>
        <v>1</v>
      </c>
      <c r="N423" s="9">
        <f>IFERROR(VLOOKUP(Tabla1[[#This Row],[FECHA]],'RECAUDOS DE COMPARENDOS'!A:D,3,FALSE),0)</f>
        <v>166005</v>
      </c>
      <c r="O423" s="5">
        <f>IFERROR(VLOOKUP(Tabla1[[#This Row],[FECHA]],'RECAUDOS DE RESOLUCIONES'!A:D,4,FALSE),0)</f>
        <v>0</v>
      </c>
      <c r="P423" s="9">
        <f>IFERROR(VLOOKUP(Tabla1[[#This Row],[FECHA]],'RECAUDOS DE RESOLUCIONES'!A:D,3,FALSE),0)</f>
        <v>0</v>
      </c>
      <c r="Q42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423" s="9">
        <f>Tabla1[V. COMPARENDOS]-(Tabla1[V. EXONERACIONES]+Tabla1[[#This Row],[V. SIMIT CON RESOLUCION]]+Tabla1[[#This Row],[V. SIMIT SIN RESOLUCION]]+Tabla1[[#This Row],[V. RECAUDOS COMPARENDOS]]+Tabla1[[#This Row],[V. RECAUDOS RESOLUCIONES]])</f>
        <v>254541</v>
      </c>
      <c r="S423" s="11">
        <f>IFERROR(VLOOKUP(Tabla1[[#This Row],[FECHA]],'RECAUDOS LOCALES'!A:D,4,FALSE),0)</f>
        <v>0</v>
      </c>
      <c r="T423" s="9">
        <f>IFERROR(VLOOKUP(Tabla1[[#This Row],[FECHA]],'RECAUDOS LOCALES'!A:D,3,FALSE),0)</f>
        <v>0</v>
      </c>
      <c r="U423" s="11">
        <f>IFERROR(VLOOKUP(Tabla1[[#This Row],[FECHA]],'RECAUDOS EXTERNOS'!A:D,4,FALSE),0)</f>
        <v>0</v>
      </c>
      <c r="V423" s="9">
        <f>IFERROR(VLOOKUP(Tabla1[[#This Row],[FECHA]],'RECAUDOS EXTERNOS'!A:D,3,FALSE),0)</f>
        <v>0</v>
      </c>
    </row>
    <row r="424" spans="1:22" x14ac:dyDescent="0.25">
      <c r="A424" s="1">
        <v>37983</v>
      </c>
      <c r="B424" s="3" t="s">
        <v>4</v>
      </c>
      <c r="C424" s="2">
        <v>37956</v>
      </c>
      <c r="D424" s="5">
        <f>YEAR(Tabla1[[#This Row],[FECHA]])</f>
        <v>2003</v>
      </c>
      <c r="E424" s="5">
        <f>IFERROR(VLOOKUP(Tabla1[[#This Row],[FECHA]],'COMPARENDOS TOTALES'!A:D,4,FALSE),0)</f>
        <v>2</v>
      </c>
      <c r="F424" s="9">
        <f>IFERROR(VLOOKUP(Tabla1[[#This Row],[FECHA]],'COMPARENDOS TOTALES'!A:D,3,FALSE),0)</f>
        <v>254541</v>
      </c>
      <c r="G424" s="5">
        <f>IFERROR(VLOOKUP(Tabla1[[#This Row],[FECHA]],EXONERACIONES!A:D,4,FALSE),0)</f>
        <v>2</v>
      </c>
      <c r="H424" s="9">
        <f>IFERROR(VLOOKUP(Tabla1[[#This Row],[FECHA]],EXONERACIONES!A:D,3,FALSE),0)</f>
        <v>254541</v>
      </c>
      <c r="I424" s="5">
        <f>IFERROR(VLOOKUP(Tabla1[[#This Row],[FECHA]],'SIMIT CON RES'!A:D,4,FALSE),0)</f>
        <v>0</v>
      </c>
      <c r="J424" s="9">
        <f>IFERROR(VLOOKUP(Tabla1[[#This Row],[FECHA]],'SIMIT CON RES'!A:D,3,FALSE),0)</f>
        <v>0</v>
      </c>
      <c r="K424">
        <f>IFERROR(VLOOKUP(Tabla1[[#This Row],[FECHA]],'SIMIT SIN RES'!A:D,4,FALSE),0)</f>
        <v>0</v>
      </c>
      <c r="L424" s="9">
        <f>IFERROR(VLOOKUP(Tabla1[[#This Row],[FECHA]],'SIMIT SIN RES'!A:D,3,FALSE),0)</f>
        <v>0</v>
      </c>
      <c r="M424" s="5">
        <f>IFERROR(VLOOKUP(Tabla1[[#This Row],[FECHA]],'RECAUDOS DE COMPARENDOS'!A:D,4,FALSE),0)</f>
        <v>0</v>
      </c>
      <c r="N424" s="9">
        <f>IFERROR(VLOOKUP(Tabla1[[#This Row],[FECHA]],'RECAUDOS DE COMPARENDOS'!A:D,3,FALSE),0)</f>
        <v>0</v>
      </c>
      <c r="O424" s="5">
        <f>IFERROR(VLOOKUP(Tabla1[[#This Row],[FECHA]],'RECAUDOS DE RESOLUCIONES'!A:D,4,FALSE),0)</f>
        <v>0</v>
      </c>
      <c r="P424" s="9">
        <f>IFERROR(VLOOKUP(Tabla1[[#This Row],[FECHA]],'RECAUDOS DE RESOLUCIONES'!A:D,3,FALSE),0)</f>
        <v>0</v>
      </c>
      <c r="Q42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2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24" s="11">
        <f>IFERROR(VLOOKUP(Tabla1[[#This Row],[FECHA]],'RECAUDOS LOCALES'!A:D,4,FALSE),0)</f>
        <v>0</v>
      </c>
      <c r="T424" s="9">
        <f>IFERROR(VLOOKUP(Tabla1[[#This Row],[FECHA]],'RECAUDOS LOCALES'!A:D,3,FALSE),0)</f>
        <v>0</v>
      </c>
      <c r="U424" s="11">
        <f>IFERROR(VLOOKUP(Tabla1[[#This Row],[FECHA]],'RECAUDOS EXTERNOS'!A:D,4,FALSE),0)</f>
        <v>0</v>
      </c>
      <c r="V424" s="9">
        <f>IFERROR(VLOOKUP(Tabla1[[#This Row],[FECHA]],'RECAUDOS EXTERNOS'!A:D,3,FALSE),0)</f>
        <v>0</v>
      </c>
    </row>
    <row r="425" spans="1:22" x14ac:dyDescent="0.25">
      <c r="A425" s="1">
        <v>37984</v>
      </c>
      <c r="B425" s="3" t="s">
        <v>1</v>
      </c>
      <c r="C425" s="2">
        <v>37956</v>
      </c>
      <c r="D425" s="5">
        <f>YEAR(Tabla1[[#This Row],[FECHA]])</f>
        <v>2003</v>
      </c>
      <c r="E425" s="5">
        <f>IFERROR(VLOOKUP(Tabla1[[#This Row],[FECHA]],'COMPARENDOS TOTALES'!A:D,4,FALSE),0)</f>
        <v>4</v>
      </c>
      <c r="F425" s="9">
        <f>IFERROR(VLOOKUP(Tabla1[[#This Row],[FECHA]],'COMPARENDOS TOTALES'!A:D,3,FALSE),0)</f>
        <v>586551</v>
      </c>
      <c r="G425" s="5">
        <f>IFERROR(VLOOKUP(Tabla1[[#This Row],[FECHA]],EXONERACIONES!A:D,4,FALSE),0)</f>
        <v>4</v>
      </c>
      <c r="H425" s="9">
        <f>IFERROR(VLOOKUP(Tabla1[[#This Row],[FECHA]],EXONERACIONES!A:D,3,FALSE),0)</f>
        <v>586551</v>
      </c>
      <c r="I425" s="5">
        <f>IFERROR(VLOOKUP(Tabla1[[#This Row],[FECHA]],'SIMIT CON RES'!A:D,4,FALSE),0)</f>
        <v>0</v>
      </c>
      <c r="J425" s="9">
        <f>IFERROR(VLOOKUP(Tabla1[[#This Row],[FECHA]],'SIMIT CON RES'!A:D,3,FALSE),0)</f>
        <v>0</v>
      </c>
      <c r="K425">
        <f>IFERROR(VLOOKUP(Tabla1[[#This Row],[FECHA]],'SIMIT SIN RES'!A:D,4,FALSE),0)</f>
        <v>0</v>
      </c>
      <c r="L425" s="9">
        <f>IFERROR(VLOOKUP(Tabla1[[#This Row],[FECHA]],'SIMIT SIN RES'!A:D,3,FALSE),0)</f>
        <v>0</v>
      </c>
      <c r="M425" s="5">
        <f>IFERROR(VLOOKUP(Tabla1[[#This Row],[FECHA]],'RECAUDOS DE COMPARENDOS'!A:D,4,FALSE),0)</f>
        <v>0</v>
      </c>
      <c r="N425" s="9">
        <f>IFERROR(VLOOKUP(Tabla1[[#This Row],[FECHA]],'RECAUDOS DE COMPARENDOS'!A:D,3,FALSE),0)</f>
        <v>0</v>
      </c>
      <c r="O425" s="5">
        <f>IFERROR(VLOOKUP(Tabla1[[#This Row],[FECHA]],'RECAUDOS DE RESOLUCIONES'!A:D,4,FALSE),0)</f>
        <v>0</v>
      </c>
      <c r="P425" s="9">
        <f>IFERROR(VLOOKUP(Tabla1[[#This Row],[FECHA]],'RECAUDOS DE RESOLUCIONES'!A:D,3,FALSE),0)</f>
        <v>0</v>
      </c>
      <c r="Q42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2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25" s="11">
        <f>IFERROR(VLOOKUP(Tabla1[[#This Row],[FECHA]],'RECAUDOS LOCALES'!A:D,4,FALSE),0)</f>
        <v>0</v>
      </c>
      <c r="T425" s="9">
        <f>IFERROR(VLOOKUP(Tabla1[[#This Row],[FECHA]],'RECAUDOS LOCALES'!A:D,3,FALSE),0)</f>
        <v>0</v>
      </c>
      <c r="U425" s="11">
        <f>IFERROR(VLOOKUP(Tabla1[[#This Row],[FECHA]],'RECAUDOS EXTERNOS'!A:D,4,FALSE),0)</f>
        <v>0</v>
      </c>
      <c r="V425" s="9">
        <f>IFERROR(VLOOKUP(Tabla1[[#This Row],[FECHA]],'RECAUDOS EXTERNOS'!A:D,3,FALSE),0)</f>
        <v>0</v>
      </c>
    </row>
    <row r="426" spans="1:22" x14ac:dyDescent="0.25">
      <c r="A426" s="1">
        <v>37985</v>
      </c>
      <c r="B426" s="3" t="s">
        <v>2</v>
      </c>
      <c r="C426" s="2">
        <v>37956</v>
      </c>
      <c r="D426" s="5">
        <f>YEAR(Tabla1[[#This Row],[FECHA]])</f>
        <v>2003</v>
      </c>
      <c r="E426" s="5">
        <f>IFERROR(VLOOKUP(Tabla1[[#This Row],[FECHA]],'COMPARENDOS TOTALES'!A:D,4,FALSE),0)</f>
        <v>3</v>
      </c>
      <c r="F426" s="9">
        <f>IFERROR(VLOOKUP(Tabla1[[#This Row],[FECHA]],'COMPARENDOS TOTALES'!A:D,3,FALSE),0)</f>
        <v>498015</v>
      </c>
      <c r="G426" s="5">
        <f>IFERROR(VLOOKUP(Tabla1[[#This Row],[FECHA]],EXONERACIONES!A:D,4,FALSE),0)</f>
        <v>3</v>
      </c>
      <c r="H426" s="9">
        <f>IFERROR(VLOOKUP(Tabla1[[#This Row],[FECHA]],EXONERACIONES!A:D,3,FALSE),0)</f>
        <v>498015</v>
      </c>
      <c r="I426" s="5">
        <f>IFERROR(VLOOKUP(Tabla1[[#This Row],[FECHA]],'SIMIT CON RES'!A:D,4,FALSE),0)</f>
        <v>0</v>
      </c>
      <c r="J426" s="9">
        <f>IFERROR(VLOOKUP(Tabla1[[#This Row],[FECHA]],'SIMIT CON RES'!A:D,3,FALSE),0)</f>
        <v>0</v>
      </c>
      <c r="K426">
        <f>IFERROR(VLOOKUP(Tabla1[[#This Row],[FECHA]],'SIMIT SIN RES'!A:D,4,FALSE),0)</f>
        <v>0</v>
      </c>
      <c r="L426" s="9">
        <f>IFERROR(VLOOKUP(Tabla1[[#This Row],[FECHA]],'SIMIT SIN RES'!A:D,3,FALSE),0)</f>
        <v>0</v>
      </c>
      <c r="M426" s="5">
        <f>IFERROR(VLOOKUP(Tabla1[[#This Row],[FECHA]],'RECAUDOS DE COMPARENDOS'!A:D,4,FALSE),0)</f>
        <v>0</v>
      </c>
      <c r="N426" s="9">
        <f>IFERROR(VLOOKUP(Tabla1[[#This Row],[FECHA]],'RECAUDOS DE COMPARENDOS'!A:D,3,FALSE),0)</f>
        <v>0</v>
      </c>
      <c r="O426" s="5">
        <f>IFERROR(VLOOKUP(Tabla1[[#This Row],[FECHA]],'RECAUDOS DE RESOLUCIONES'!A:D,4,FALSE),0)</f>
        <v>0</v>
      </c>
      <c r="P426" s="9">
        <f>IFERROR(VLOOKUP(Tabla1[[#This Row],[FECHA]],'RECAUDOS DE RESOLUCIONES'!A:D,3,FALSE),0)</f>
        <v>0</v>
      </c>
      <c r="Q42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2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26" s="11">
        <f>IFERROR(VLOOKUP(Tabla1[[#This Row],[FECHA]],'RECAUDOS LOCALES'!A:D,4,FALSE),0)</f>
        <v>0</v>
      </c>
      <c r="T426" s="9">
        <f>IFERROR(VLOOKUP(Tabla1[[#This Row],[FECHA]],'RECAUDOS LOCALES'!A:D,3,FALSE),0)</f>
        <v>0</v>
      </c>
      <c r="U426" s="11">
        <f>IFERROR(VLOOKUP(Tabla1[[#This Row],[FECHA]],'RECAUDOS EXTERNOS'!A:D,4,FALSE),0)</f>
        <v>0</v>
      </c>
      <c r="V426" s="9">
        <f>IFERROR(VLOOKUP(Tabla1[[#This Row],[FECHA]],'RECAUDOS EXTERNOS'!A:D,3,FALSE),0)</f>
        <v>0</v>
      </c>
    </row>
    <row r="427" spans="1:22" x14ac:dyDescent="0.25">
      <c r="A427" s="1">
        <v>37986</v>
      </c>
      <c r="B427" s="3" t="s">
        <v>3</v>
      </c>
      <c r="C427" s="2">
        <v>37956</v>
      </c>
      <c r="D427" s="5">
        <f>YEAR(Tabla1[[#This Row],[FECHA]])</f>
        <v>2003</v>
      </c>
      <c r="E427" s="5">
        <f>IFERROR(VLOOKUP(Tabla1[[#This Row],[FECHA]],'COMPARENDOS TOTALES'!A:D,4,FALSE),0)</f>
        <v>1</v>
      </c>
      <c r="F427" s="9">
        <f>IFERROR(VLOOKUP(Tabla1[[#This Row],[FECHA]],'COMPARENDOS TOTALES'!A:D,3,FALSE),0)</f>
        <v>166005</v>
      </c>
      <c r="G427" s="5">
        <f>IFERROR(VLOOKUP(Tabla1[[#This Row],[FECHA]],EXONERACIONES!A:D,4,FALSE),0)</f>
        <v>0</v>
      </c>
      <c r="H427" s="9">
        <f>IFERROR(VLOOKUP(Tabla1[[#This Row],[FECHA]],EXONERACIONES!A:D,3,FALSE),0)</f>
        <v>0</v>
      </c>
      <c r="I427" s="5">
        <f>IFERROR(VLOOKUP(Tabla1[[#This Row],[FECHA]],'SIMIT CON RES'!A:D,4,FALSE),0)</f>
        <v>0</v>
      </c>
      <c r="J427" s="9">
        <f>IFERROR(VLOOKUP(Tabla1[[#This Row],[FECHA]],'SIMIT CON RES'!A:D,3,FALSE),0)</f>
        <v>0</v>
      </c>
      <c r="K427">
        <f>IFERROR(VLOOKUP(Tabla1[[#This Row],[FECHA]],'SIMIT SIN RES'!A:D,4,FALSE),0)</f>
        <v>0</v>
      </c>
      <c r="L427" s="9">
        <f>IFERROR(VLOOKUP(Tabla1[[#This Row],[FECHA]],'SIMIT SIN RES'!A:D,3,FALSE),0)</f>
        <v>0</v>
      </c>
      <c r="M427" s="5">
        <f>IFERROR(VLOOKUP(Tabla1[[#This Row],[FECHA]],'RECAUDOS DE COMPARENDOS'!A:D,4,FALSE),0)</f>
        <v>0</v>
      </c>
      <c r="N427" s="9">
        <f>IFERROR(VLOOKUP(Tabla1[[#This Row],[FECHA]],'RECAUDOS DE COMPARENDOS'!A:D,3,FALSE),0)</f>
        <v>0</v>
      </c>
      <c r="O427" s="5">
        <f>IFERROR(VLOOKUP(Tabla1[[#This Row],[FECHA]],'RECAUDOS DE RESOLUCIONES'!A:D,4,FALSE),0)</f>
        <v>0</v>
      </c>
      <c r="P427" s="9">
        <f>IFERROR(VLOOKUP(Tabla1[[#This Row],[FECHA]],'RECAUDOS DE RESOLUCIONES'!A:D,3,FALSE),0)</f>
        <v>0</v>
      </c>
      <c r="Q42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27" s="9">
        <f>Tabla1[V. COMPARENDOS]-(Tabla1[V. EXONERACIONES]+Tabla1[[#This Row],[V. SIMIT CON RESOLUCION]]+Tabla1[[#This Row],[V. SIMIT SIN RESOLUCION]]+Tabla1[[#This Row],[V. RECAUDOS COMPARENDOS]]+Tabla1[[#This Row],[V. RECAUDOS RESOLUCIONES]])</f>
        <v>166005</v>
      </c>
      <c r="S427" s="11">
        <f>IFERROR(VLOOKUP(Tabla1[[#This Row],[FECHA]],'RECAUDOS LOCALES'!A:D,4,FALSE),0)</f>
        <v>0</v>
      </c>
      <c r="T427" s="9">
        <f>IFERROR(VLOOKUP(Tabla1[[#This Row],[FECHA]],'RECAUDOS LOCALES'!A:D,3,FALSE),0)</f>
        <v>0</v>
      </c>
      <c r="U427" s="11">
        <f>IFERROR(VLOOKUP(Tabla1[[#This Row],[FECHA]],'RECAUDOS EXTERNOS'!A:D,4,FALSE),0)</f>
        <v>0</v>
      </c>
      <c r="V427" s="9">
        <f>IFERROR(VLOOKUP(Tabla1[[#This Row],[FECHA]],'RECAUDOS EXTERNOS'!A:D,3,FALSE),0)</f>
        <v>0</v>
      </c>
    </row>
    <row r="428" spans="1:22" x14ac:dyDescent="0.25">
      <c r="A428" s="1">
        <v>37987</v>
      </c>
      <c r="B428" s="3" t="s">
        <v>6</v>
      </c>
      <c r="C428" s="2">
        <v>37987</v>
      </c>
      <c r="D428" s="5">
        <f>YEAR(Tabla1[[#This Row],[FECHA]])</f>
        <v>2004</v>
      </c>
      <c r="E428" s="5">
        <f>IFERROR(VLOOKUP(Tabla1[[#This Row],[FECHA]],'COMPARENDOS TOTALES'!A:D,4,FALSE),0)</f>
        <v>6</v>
      </c>
      <c r="F428" s="9">
        <f>IFERROR(VLOOKUP(Tabla1[[#This Row],[FECHA]],'COMPARENDOS TOTALES'!A:D,3,FALSE),0)</f>
        <v>990439</v>
      </c>
      <c r="G428" s="5">
        <f>IFERROR(VLOOKUP(Tabla1[[#This Row],[FECHA]],EXONERACIONES!A:D,4,FALSE),0)</f>
        <v>6</v>
      </c>
      <c r="H428" s="9">
        <f>IFERROR(VLOOKUP(Tabla1[[#This Row],[FECHA]],EXONERACIONES!A:D,3,FALSE),0)</f>
        <v>990439</v>
      </c>
      <c r="I428" s="5">
        <f>IFERROR(VLOOKUP(Tabla1[[#This Row],[FECHA]],'SIMIT CON RES'!A:D,4,FALSE),0)</f>
        <v>0</v>
      </c>
      <c r="J428" s="9">
        <f>IFERROR(VLOOKUP(Tabla1[[#This Row],[FECHA]],'SIMIT CON RES'!A:D,3,FALSE),0)</f>
        <v>0</v>
      </c>
      <c r="K428">
        <f>IFERROR(VLOOKUP(Tabla1[[#This Row],[FECHA]],'SIMIT SIN RES'!A:D,4,FALSE),0)</f>
        <v>0</v>
      </c>
      <c r="L428" s="9">
        <f>IFERROR(VLOOKUP(Tabla1[[#This Row],[FECHA]],'SIMIT SIN RES'!A:D,3,FALSE),0)</f>
        <v>0</v>
      </c>
      <c r="M428" s="5">
        <f>IFERROR(VLOOKUP(Tabla1[[#This Row],[FECHA]],'RECAUDOS DE COMPARENDOS'!A:D,4,FALSE),0)</f>
        <v>0</v>
      </c>
      <c r="N428" s="9">
        <f>IFERROR(VLOOKUP(Tabla1[[#This Row],[FECHA]],'RECAUDOS DE COMPARENDOS'!A:D,3,FALSE),0)</f>
        <v>0</v>
      </c>
      <c r="O428" s="5">
        <f>IFERROR(VLOOKUP(Tabla1[[#This Row],[FECHA]],'RECAUDOS DE RESOLUCIONES'!A:D,4,FALSE),0)</f>
        <v>0</v>
      </c>
      <c r="P428" s="9">
        <f>IFERROR(VLOOKUP(Tabla1[[#This Row],[FECHA]],'RECAUDOS DE RESOLUCIONES'!A:D,3,FALSE),0)</f>
        <v>0</v>
      </c>
      <c r="Q42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2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28" s="11">
        <f>IFERROR(VLOOKUP(Tabla1[[#This Row],[FECHA]],'RECAUDOS LOCALES'!A:D,4,FALSE),0)</f>
        <v>0</v>
      </c>
      <c r="T428" s="9">
        <f>IFERROR(VLOOKUP(Tabla1[[#This Row],[FECHA]],'RECAUDOS LOCALES'!A:D,3,FALSE),0)</f>
        <v>0</v>
      </c>
      <c r="U428" s="11">
        <f>IFERROR(VLOOKUP(Tabla1[[#This Row],[FECHA]],'RECAUDOS EXTERNOS'!A:D,4,FALSE),0)</f>
        <v>0</v>
      </c>
      <c r="V428" s="9">
        <f>IFERROR(VLOOKUP(Tabla1[[#This Row],[FECHA]],'RECAUDOS EXTERNOS'!A:D,3,FALSE),0)</f>
        <v>0</v>
      </c>
    </row>
    <row r="429" spans="1:22" x14ac:dyDescent="0.25">
      <c r="A429" s="1">
        <v>37988</v>
      </c>
      <c r="B429" s="3" t="s">
        <v>0</v>
      </c>
      <c r="C429" s="2">
        <v>37987</v>
      </c>
      <c r="D429" s="5">
        <f>YEAR(Tabla1[[#This Row],[FECHA]])</f>
        <v>2004</v>
      </c>
      <c r="E429" s="5">
        <f>IFERROR(VLOOKUP(Tabla1[[#This Row],[FECHA]],'COMPARENDOS TOTALES'!A:D,4,FALSE),0)</f>
        <v>10</v>
      </c>
      <c r="F429" s="9">
        <f>IFERROR(VLOOKUP(Tabla1[[#This Row],[FECHA]],'COMPARENDOS TOTALES'!A:D,3,FALSE),0)</f>
        <v>1789970</v>
      </c>
      <c r="G429" s="5">
        <f>IFERROR(VLOOKUP(Tabla1[[#This Row],[FECHA]],EXONERACIONES!A:D,4,FALSE),0)</f>
        <v>6</v>
      </c>
      <c r="H429" s="9">
        <f>IFERROR(VLOOKUP(Tabla1[[#This Row],[FECHA]],EXONERACIONES!A:D,3,FALSE),0)</f>
        <v>1073975</v>
      </c>
      <c r="I429" s="5">
        <f>IFERROR(VLOOKUP(Tabla1[[#This Row],[FECHA]],'SIMIT CON RES'!A:D,4,FALSE),0)</f>
        <v>0</v>
      </c>
      <c r="J429" s="9">
        <f>IFERROR(VLOOKUP(Tabla1[[#This Row],[FECHA]],'SIMIT CON RES'!A:D,3,FALSE),0)</f>
        <v>0</v>
      </c>
      <c r="K429">
        <f>IFERROR(VLOOKUP(Tabla1[[#This Row],[FECHA]],'SIMIT SIN RES'!A:D,4,FALSE),0)</f>
        <v>0</v>
      </c>
      <c r="L429" s="9">
        <f>IFERROR(VLOOKUP(Tabla1[[#This Row],[FECHA]],'SIMIT SIN RES'!A:D,3,FALSE),0)</f>
        <v>0</v>
      </c>
      <c r="M429" s="5">
        <f>IFERROR(VLOOKUP(Tabla1[[#This Row],[FECHA]],'RECAUDOS DE COMPARENDOS'!A:D,4,FALSE),0)</f>
        <v>1</v>
      </c>
      <c r="N429" s="9">
        <f>IFERROR(VLOOKUP(Tabla1[[#This Row],[FECHA]],'RECAUDOS DE COMPARENDOS'!A:D,3,FALSE),0)</f>
        <v>179000</v>
      </c>
      <c r="O429" s="5">
        <f>IFERROR(VLOOKUP(Tabla1[[#This Row],[FECHA]],'RECAUDOS DE RESOLUCIONES'!A:D,4,FALSE),0)</f>
        <v>0</v>
      </c>
      <c r="P429" s="9">
        <f>IFERROR(VLOOKUP(Tabla1[[#This Row],[FECHA]],'RECAUDOS DE RESOLUCIONES'!A:D,3,FALSE),0)</f>
        <v>0</v>
      </c>
      <c r="Q42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429" s="9">
        <f>Tabla1[V. COMPARENDOS]-(Tabla1[V. EXONERACIONES]+Tabla1[[#This Row],[V. SIMIT CON RESOLUCION]]+Tabla1[[#This Row],[V. SIMIT SIN RESOLUCION]]+Tabla1[[#This Row],[V. RECAUDOS COMPARENDOS]]+Tabla1[[#This Row],[V. RECAUDOS RESOLUCIONES]])</f>
        <v>536995</v>
      </c>
      <c r="S429" s="11">
        <f>IFERROR(VLOOKUP(Tabla1[[#This Row],[FECHA]],'RECAUDOS LOCALES'!A:D,4,FALSE),0)</f>
        <v>3</v>
      </c>
      <c r="T429" s="9">
        <f>IFERROR(VLOOKUP(Tabla1[[#This Row],[FECHA]],'RECAUDOS LOCALES'!A:D,3,FALSE),0)</f>
        <v>505466</v>
      </c>
      <c r="U429" s="11">
        <f>IFERROR(VLOOKUP(Tabla1[[#This Row],[FECHA]],'RECAUDOS EXTERNOS'!A:D,4,FALSE),0)</f>
        <v>0</v>
      </c>
      <c r="V429" s="9">
        <f>IFERROR(VLOOKUP(Tabla1[[#This Row],[FECHA]],'RECAUDOS EXTERNOS'!A:D,3,FALSE),0)</f>
        <v>0</v>
      </c>
    </row>
    <row r="430" spans="1:22" x14ac:dyDescent="0.25">
      <c r="A430" s="1">
        <v>37989</v>
      </c>
      <c r="B430" s="3" t="s">
        <v>5</v>
      </c>
      <c r="C430" s="2">
        <v>37987</v>
      </c>
      <c r="D430" s="5">
        <f>YEAR(Tabla1[[#This Row],[FECHA]])</f>
        <v>2004</v>
      </c>
      <c r="E430" s="5">
        <f>IFERROR(VLOOKUP(Tabla1[[#This Row],[FECHA]],'COMPARENDOS TOTALES'!A:D,4,FALSE),0)</f>
        <v>9</v>
      </c>
      <c r="F430" s="9">
        <f>IFERROR(VLOOKUP(Tabla1[[#This Row],[FECHA]],'COMPARENDOS TOTALES'!A:D,3,FALSE),0)</f>
        <v>1789955</v>
      </c>
      <c r="G430" s="5">
        <f>IFERROR(VLOOKUP(Tabla1[[#This Row],[FECHA]],EXONERACIONES!A:D,4,FALSE),0)</f>
        <v>7</v>
      </c>
      <c r="H430" s="9">
        <f>IFERROR(VLOOKUP(Tabla1[[#This Row],[FECHA]],EXONERACIONES!A:D,3,FALSE),0)</f>
        <v>1431960</v>
      </c>
      <c r="I430" s="5">
        <f>IFERROR(VLOOKUP(Tabla1[[#This Row],[FECHA]],'SIMIT CON RES'!A:D,4,FALSE),0)</f>
        <v>1</v>
      </c>
      <c r="J430" s="9">
        <f>IFERROR(VLOOKUP(Tabla1[[#This Row],[FECHA]],'SIMIT CON RES'!A:D,3,FALSE),0)</f>
        <v>179000</v>
      </c>
      <c r="K430">
        <f>IFERROR(VLOOKUP(Tabla1[[#This Row],[FECHA]],'SIMIT SIN RES'!A:D,4,FALSE),0)</f>
        <v>0</v>
      </c>
      <c r="L430" s="9">
        <f>IFERROR(VLOOKUP(Tabla1[[#This Row],[FECHA]],'SIMIT SIN RES'!A:D,3,FALSE),0)</f>
        <v>0</v>
      </c>
      <c r="M430" s="5">
        <f>IFERROR(VLOOKUP(Tabla1[[#This Row],[FECHA]],'RECAUDOS DE COMPARENDOS'!A:D,4,FALSE),0)</f>
        <v>0</v>
      </c>
      <c r="N430" s="9">
        <f>IFERROR(VLOOKUP(Tabla1[[#This Row],[FECHA]],'RECAUDOS DE COMPARENDOS'!A:D,3,FALSE),0)</f>
        <v>0</v>
      </c>
      <c r="O430" s="5">
        <f>IFERROR(VLOOKUP(Tabla1[[#This Row],[FECHA]],'RECAUDOS DE RESOLUCIONES'!A:D,4,FALSE),0)</f>
        <v>0</v>
      </c>
      <c r="P430" s="9">
        <f>IFERROR(VLOOKUP(Tabla1[[#This Row],[FECHA]],'RECAUDOS DE RESOLUCIONES'!A:D,3,FALSE),0)</f>
        <v>0</v>
      </c>
      <c r="Q43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30" s="9">
        <f>Tabla1[V. COMPARENDOS]-(Tabla1[V. EXONERACIONES]+Tabla1[[#This Row],[V. SIMIT CON RESOLUCION]]+Tabla1[[#This Row],[V. SIMIT SIN RESOLUCION]]+Tabla1[[#This Row],[V. RECAUDOS COMPARENDOS]]+Tabla1[[#This Row],[V. RECAUDOS RESOLUCIONES]])</f>
        <v>178995</v>
      </c>
      <c r="S430" s="11">
        <f>IFERROR(VLOOKUP(Tabla1[[#This Row],[FECHA]],'RECAUDOS LOCALES'!A:D,4,FALSE),0)</f>
        <v>0</v>
      </c>
      <c r="T430" s="9">
        <f>IFERROR(VLOOKUP(Tabla1[[#This Row],[FECHA]],'RECAUDOS LOCALES'!A:D,3,FALSE),0)</f>
        <v>0</v>
      </c>
      <c r="U430" s="11">
        <f>IFERROR(VLOOKUP(Tabla1[[#This Row],[FECHA]],'RECAUDOS EXTERNOS'!A:D,4,FALSE),0)</f>
        <v>0</v>
      </c>
      <c r="V430" s="9">
        <f>IFERROR(VLOOKUP(Tabla1[[#This Row],[FECHA]],'RECAUDOS EXTERNOS'!A:D,3,FALSE),0)</f>
        <v>0</v>
      </c>
    </row>
    <row r="431" spans="1:22" x14ac:dyDescent="0.25">
      <c r="A431" s="1">
        <v>37990</v>
      </c>
      <c r="B431" s="3" t="s">
        <v>4</v>
      </c>
      <c r="C431" s="2">
        <v>37987</v>
      </c>
      <c r="D431" s="5">
        <f>YEAR(Tabla1[[#This Row],[FECHA]])</f>
        <v>2004</v>
      </c>
      <c r="E431" s="5">
        <f>IFERROR(VLOOKUP(Tabla1[[#This Row],[FECHA]],'COMPARENDOS TOTALES'!A:D,4,FALSE),0)</f>
        <v>13</v>
      </c>
      <c r="F431" s="9">
        <f>IFERROR(VLOOKUP(Tabla1[[#This Row],[FECHA]],'COMPARENDOS TOTALES'!A:D,3,FALSE),0)</f>
        <v>2159873</v>
      </c>
      <c r="G431" s="5">
        <f>IFERROR(VLOOKUP(Tabla1[[#This Row],[FECHA]],EXONERACIONES!A:D,4,FALSE),0)</f>
        <v>7</v>
      </c>
      <c r="H431" s="9">
        <f>IFERROR(VLOOKUP(Tabla1[[#This Row],[FECHA]],EXONERACIONES!A:D,3,FALSE),0)</f>
        <v>1169434</v>
      </c>
      <c r="I431" s="5">
        <f>IFERROR(VLOOKUP(Tabla1[[#This Row],[FECHA]],'SIMIT CON RES'!A:D,4,FALSE),0)</f>
        <v>0</v>
      </c>
      <c r="J431" s="9">
        <f>IFERROR(VLOOKUP(Tabla1[[#This Row],[FECHA]],'SIMIT CON RES'!A:D,3,FALSE),0)</f>
        <v>0</v>
      </c>
      <c r="K431">
        <f>IFERROR(VLOOKUP(Tabla1[[#This Row],[FECHA]],'SIMIT SIN RES'!A:D,4,FALSE),0)</f>
        <v>0</v>
      </c>
      <c r="L431" s="9">
        <f>IFERROR(VLOOKUP(Tabla1[[#This Row],[FECHA]],'SIMIT SIN RES'!A:D,3,FALSE),0)</f>
        <v>0</v>
      </c>
      <c r="M431" s="5">
        <f>IFERROR(VLOOKUP(Tabla1[[#This Row],[FECHA]],'RECAUDOS DE COMPARENDOS'!A:D,4,FALSE),0)</f>
        <v>2</v>
      </c>
      <c r="N431" s="9">
        <f>IFERROR(VLOOKUP(Tabla1[[#This Row],[FECHA]],'RECAUDOS DE COMPARENDOS'!A:D,3,FALSE),0)</f>
        <v>357990</v>
      </c>
      <c r="O431" s="5">
        <f>IFERROR(VLOOKUP(Tabla1[[#This Row],[FECHA]],'RECAUDOS DE RESOLUCIONES'!A:D,4,FALSE),0)</f>
        <v>0</v>
      </c>
      <c r="P431" s="9">
        <f>IFERROR(VLOOKUP(Tabla1[[#This Row],[FECHA]],'RECAUDOS DE RESOLUCIONES'!A:D,3,FALSE),0)</f>
        <v>0</v>
      </c>
      <c r="Q43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431" s="9">
        <f>Tabla1[V. COMPARENDOS]-(Tabla1[V. EXONERACIONES]+Tabla1[[#This Row],[V. SIMIT CON RESOLUCION]]+Tabla1[[#This Row],[V. SIMIT SIN RESOLUCION]]+Tabla1[[#This Row],[V. RECAUDOS COMPARENDOS]]+Tabla1[[#This Row],[V. RECAUDOS RESOLUCIONES]])</f>
        <v>632449</v>
      </c>
      <c r="S431" s="11">
        <f>IFERROR(VLOOKUP(Tabla1[[#This Row],[FECHA]],'RECAUDOS LOCALES'!A:D,4,FALSE),0)</f>
        <v>0</v>
      </c>
      <c r="T431" s="9">
        <f>IFERROR(VLOOKUP(Tabla1[[#This Row],[FECHA]],'RECAUDOS LOCALES'!A:D,3,FALSE),0)</f>
        <v>0</v>
      </c>
      <c r="U431" s="11">
        <f>IFERROR(VLOOKUP(Tabla1[[#This Row],[FECHA]],'RECAUDOS EXTERNOS'!A:D,4,FALSE),0)</f>
        <v>0</v>
      </c>
      <c r="V431" s="9">
        <f>IFERROR(VLOOKUP(Tabla1[[#This Row],[FECHA]],'RECAUDOS EXTERNOS'!A:D,3,FALSE),0)</f>
        <v>0</v>
      </c>
    </row>
    <row r="432" spans="1:22" x14ac:dyDescent="0.25">
      <c r="A432" s="1">
        <v>37991</v>
      </c>
      <c r="B432" s="3" t="s">
        <v>1</v>
      </c>
      <c r="C432" s="2">
        <v>37987</v>
      </c>
      <c r="D432" s="5">
        <f>YEAR(Tabla1[[#This Row],[FECHA]])</f>
        <v>2004</v>
      </c>
      <c r="E432" s="5">
        <f>IFERROR(VLOOKUP(Tabla1[[#This Row],[FECHA]],'COMPARENDOS TOTALES'!A:D,4,FALSE),0)</f>
        <v>14</v>
      </c>
      <c r="F432" s="9">
        <f>IFERROR(VLOOKUP(Tabla1[[#This Row],[FECHA]],'COMPARENDOS TOTALES'!A:D,3,FALSE),0)</f>
        <v>2601399</v>
      </c>
      <c r="G432" s="5">
        <f>IFERROR(VLOOKUP(Tabla1[[#This Row],[FECHA]],EXONERACIONES!A:D,4,FALSE),0)</f>
        <v>14</v>
      </c>
      <c r="H432" s="9">
        <f>IFERROR(VLOOKUP(Tabla1[[#This Row],[FECHA]],EXONERACIONES!A:D,3,FALSE),0)</f>
        <v>2601399</v>
      </c>
      <c r="I432" s="5">
        <f>IFERROR(VLOOKUP(Tabla1[[#This Row],[FECHA]],'SIMIT CON RES'!A:D,4,FALSE),0)</f>
        <v>0</v>
      </c>
      <c r="J432" s="9">
        <f>IFERROR(VLOOKUP(Tabla1[[#This Row],[FECHA]],'SIMIT CON RES'!A:D,3,FALSE),0)</f>
        <v>0</v>
      </c>
      <c r="K432">
        <f>IFERROR(VLOOKUP(Tabla1[[#This Row],[FECHA]],'SIMIT SIN RES'!A:D,4,FALSE),0)</f>
        <v>0</v>
      </c>
      <c r="L432" s="9">
        <f>IFERROR(VLOOKUP(Tabla1[[#This Row],[FECHA]],'SIMIT SIN RES'!A:D,3,FALSE),0)</f>
        <v>0</v>
      </c>
      <c r="M432" s="5">
        <f>IFERROR(VLOOKUP(Tabla1[[#This Row],[FECHA]],'RECAUDOS DE COMPARENDOS'!A:D,4,FALSE),0)</f>
        <v>0</v>
      </c>
      <c r="N432" s="9">
        <f>IFERROR(VLOOKUP(Tabla1[[#This Row],[FECHA]],'RECAUDOS DE COMPARENDOS'!A:D,3,FALSE),0)</f>
        <v>0</v>
      </c>
      <c r="O432" s="5">
        <f>IFERROR(VLOOKUP(Tabla1[[#This Row],[FECHA]],'RECAUDOS DE RESOLUCIONES'!A:D,4,FALSE),0)</f>
        <v>0</v>
      </c>
      <c r="P432" s="9">
        <f>IFERROR(VLOOKUP(Tabla1[[#This Row],[FECHA]],'RECAUDOS DE RESOLUCIONES'!A:D,3,FALSE),0)</f>
        <v>0</v>
      </c>
      <c r="Q43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3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32" s="11">
        <f>IFERROR(VLOOKUP(Tabla1[[#This Row],[FECHA]],'RECAUDOS LOCALES'!A:D,4,FALSE),0)</f>
        <v>4</v>
      </c>
      <c r="T432" s="9">
        <f>IFERROR(VLOOKUP(Tabla1[[#This Row],[FECHA]],'RECAUDOS LOCALES'!A:D,3,FALSE),0)</f>
        <v>635900</v>
      </c>
      <c r="U432" s="11">
        <f>IFERROR(VLOOKUP(Tabla1[[#This Row],[FECHA]],'RECAUDOS EXTERNOS'!A:D,4,FALSE),0)</f>
        <v>0</v>
      </c>
      <c r="V432" s="9">
        <f>IFERROR(VLOOKUP(Tabla1[[#This Row],[FECHA]],'RECAUDOS EXTERNOS'!A:D,3,FALSE),0)</f>
        <v>0</v>
      </c>
    </row>
    <row r="433" spans="1:22" x14ac:dyDescent="0.25">
      <c r="A433" s="1">
        <v>37992</v>
      </c>
      <c r="B433" s="3" t="s">
        <v>2</v>
      </c>
      <c r="C433" s="2">
        <v>37987</v>
      </c>
      <c r="D433" s="5">
        <f>YEAR(Tabla1[[#This Row],[FECHA]])</f>
        <v>2004</v>
      </c>
      <c r="E433" s="5">
        <f>IFERROR(VLOOKUP(Tabla1[[#This Row],[FECHA]],'COMPARENDOS TOTALES'!A:D,4,FALSE),0)</f>
        <v>13</v>
      </c>
      <c r="F433" s="9">
        <f>IFERROR(VLOOKUP(Tabla1[[#This Row],[FECHA]],'COMPARENDOS TOTALES'!A:D,3,FALSE),0)</f>
        <v>2517873</v>
      </c>
      <c r="G433" s="5">
        <f>IFERROR(VLOOKUP(Tabla1[[#This Row],[FECHA]],EXONERACIONES!A:D,4,FALSE),0)</f>
        <v>10</v>
      </c>
      <c r="H433" s="9">
        <f>IFERROR(VLOOKUP(Tabla1[[#This Row],[FECHA]],EXONERACIONES!A:D,3,FALSE),0)</f>
        <v>1980888</v>
      </c>
      <c r="I433" s="5">
        <f>IFERROR(VLOOKUP(Tabla1[[#This Row],[FECHA]],'SIMIT CON RES'!A:D,4,FALSE),0)</f>
        <v>0</v>
      </c>
      <c r="J433" s="9">
        <f>IFERROR(VLOOKUP(Tabla1[[#This Row],[FECHA]],'SIMIT CON RES'!A:D,3,FALSE),0)</f>
        <v>0</v>
      </c>
      <c r="K433">
        <f>IFERROR(VLOOKUP(Tabla1[[#This Row],[FECHA]],'SIMIT SIN RES'!A:D,4,FALSE),0)</f>
        <v>0</v>
      </c>
      <c r="L433" s="9">
        <f>IFERROR(VLOOKUP(Tabla1[[#This Row],[FECHA]],'SIMIT SIN RES'!A:D,3,FALSE),0)</f>
        <v>0</v>
      </c>
      <c r="M433" s="5">
        <f>IFERROR(VLOOKUP(Tabla1[[#This Row],[FECHA]],'RECAUDOS DE COMPARENDOS'!A:D,4,FALSE),0)</f>
        <v>2</v>
      </c>
      <c r="N433" s="9">
        <f>IFERROR(VLOOKUP(Tabla1[[#This Row],[FECHA]],'RECAUDOS DE COMPARENDOS'!A:D,3,FALSE),0)</f>
        <v>357990</v>
      </c>
      <c r="O433" s="5">
        <f>IFERROR(VLOOKUP(Tabla1[[#This Row],[FECHA]],'RECAUDOS DE RESOLUCIONES'!A:D,4,FALSE),0)</f>
        <v>0</v>
      </c>
      <c r="P433" s="9">
        <f>IFERROR(VLOOKUP(Tabla1[[#This Row],[FECHA]],'RECAUDOS DE RESOLUCIONES'!A:D,3,FALSE),0)</f>
        <v>0</v>
      </c>
      <c r="Q43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33" s="9">
        <f>Tabla1[V. COMPARENDOS]-(Tabla1[V. EXONERACIONES]+Tabla1[[#This Row],[V. SIMIT CON RESOLUCION]]+Tabla1[[#This Row],[V. SIMIT SIN RESOLUCION]]+Tabla1[[#This Row],[V. RECAUDOS COMPARENDOS]]+Tabla1[[#This Row],[V. RECAUDOS RESOLUCIONES]])</f>
        <v>178995</v>
      </c>
      <c r="S433" s="11">
        <f>IFERROR(VLOOKUP(Tabla1[[#This Row],[FECHA]],'RECAUDOS LOCALES'!A:D,4,FALSE),0)</f>
        <v>2</v>
      </c>
      <c r="T433" s="9">
        <f>IFERROR(VLOOKUP(Tabla1[[#This Row],[FECHA]],'RECAUDOS LOCALES'!A:D,3,FALSE),0)</f>
        <v>138400</v>
      </c>
      <c r="U433" s="11">
        <f>IFERROR(VLOOKUP(Tabla1[[#This Row],[FECHA]],'RECAUDOS EXTERNOS'!A:D,4,FALSE),0)</f>
        <v>0</v>
      </c>
      <c r="V433" s="9">
        <f>IFERROR(VLOOKUP(Tabla1[[#This Row],[FECHA]],'RECAUDOS EXTERNOS'!A:D,3,FALSE),0)</f>
        <v>0</v>
      </c>
    </row>
    <row r="434" spans="1:22" x14ac:dyDescent="0.25">
      <c r="A434" s="1">
        <v>37993</v>
      </c>
      <c r="B434" s="3" t="s">
        <v>3</v>
      </c>
      <c r="C434" s="2">
        <v>37987</v>
      </c>
      <c r="D434" s="5">
        <f>YEAR(Tabla1[[#This Row],[FECHA]])</f>
        <v>2004</v>
      </c>
      <c r="E434" s="5">
        <f>IFERROR(VLOOKUP(Tabla1[[#This Row],[FECHA]],'COMPARENDOS TOTALES'!A:D,4,FALSE),0)</f>
        <v>16</v>
      </c>
      <c r="F434" s="9">
        <f>IFERROR(VLOOKUP(Tabla1[[#This Row],[FECHA]],'COMPARENDOS TOTALES'!A:D,3,FALSE),0)</f>
        <v>2696858</v>
      </c>
      <c r="G434" s="5">
        <f>IFERROR(VLOOKUP(Tabla1[[#This Row],[FECHA]],EXONERACIONES!A:D,4,FALSE),0)</f>
        <v>11</v>
      </c>
      <c r="H434" s="9">
        <f>IFERROR(VLOOKUP(Tabla1[[#This Row],[FECHA]],EXONERACIONES!A:D,3,FALSE),0)</f>
        <v>1968945</v>
      </c>
      <c r="I434" s="5">
        <f>IFERROR(VLOOKUP(Tabla1[[#This Row],[FECHA]],'SIMIT CON RES'!A:D,4,FALSE),0)</f>
        <v>0</v>
      </c>
      <c r="J434" s="9">
        <f>IFERROR(VLOOKUP(Tabla1[[#This Row],[FECHA]],'SIMIT CON RES'!A:D,3,FALSE),0)</f>
        <v>0</v>
      </c>
      <c r="K434">
        <f>IFERROR(VLOOKUP(Tabla1[[#This Row],[FECHA]],'SIMIT SIN RES'!A:D,4,FALSE),0)</f>
        <v>0</v>
      </c>
      <c r="L434" s="9">
        <f>IFERROR(VLOOKUP(Tabla1[[#This Row],[FECHA]],'SIMIT SIN RES'!A:D,3,FALSE),0)</f>
        <v>0</v>
      </c>
      <c r="M434" s="5">
        <f>IFERROR(VLOOKUP(Tabla1[[#This Row],[FECHA]],'RECAUDOS DE COMPARENDOS'!A:D,4,FALSE),0)</f>
        <v>2</v>
      </c>
      <c r="N434" s="9">
        <f>IFERROR(VLOOKUP(Tabla1[[#This Row],[FECHA]],'RECAUDOS DE COMPARENDOS'!A:D,3,FALSE),0)</f>
        <v>190928</v>
      </c>
      <c r="O434" s="5">
        <f>IFERROR(VLOOKUP(Tabla1[[#This Row],[FECHA]],'RECAUDOS DE RESOLUCIONES'!A:D,4,FALSE),0)</f>
        <v>0</v>
      </c>
      <c r="P434" s="9">
        <f>IFERROR(VLOOKUP(Tabla1[[#This Row],[FECHA]],'RECAUDOS DE RESOLUCIONES'!A:D,3,FALSE),0)</f>
        <v>0</v>
      </c>
      <c r="Q43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434" s="9">
        <f>Tabla1[V. COMPARENDOS]-(Tabla1[V. EXONERACIONES]+Tabla1[[#This Row],[V. SIMIT CON RESOLUCION]]+Tabla1[[#This Row],[V. SIMIT SIN RESOLUCION]]+Tabla1[[#This Row],[V. RECAUDOS COMPARENDOS]]+Tabla1[[#This Row],[V. RECAUDOS RESOLUCIONES]])</f>
        <v>536985</v>
      </c>
      <c r="S434" s="11">
        <f>IFERROR(VLOOKUP(Tabla1[[#This Row],[FECHA]],'RECAUDOS LOCALES'!A:D,4,FALSE),0)</f>
        <v>2</v>
      </c>
      <c r="T434" s="9">
        <f>IFERROR(VLOOKUP(Tabla1[[#This Row],[FECHA]],'RECAUDOS LOCALES'!A:D,3,FALSE),0)</f>
        <v>258400</v>
      </c>
      <c r="U434" s="11">
        <f>IFERROR(VLOOKUP(Tabla1[[#This Row],[FECHA]],'RECAUDOS EXTERNOS'!A:D,4,FALSE),0)</f>
        <v>0</v>
      </c>
      <c r="V434" s="9">
        <f>IFERROR(VLOOKUP(Tabla1[[#This Row],[FECHA]],'RECAUDOS EXTERNOS'!A:D,3,FALSE),0)</f>
        <v>0</v>
      </c>
    </row>
    <row r="435" spans="1:22" x14ac:dyDescent="0.25">
      <c r="A435" s="1">
        <v>37994</v>
      </c>
      <c r="B435" s="3" t="s">
        <v>6</v>
      </c>
      <c r="C435" s="2">
        <v>37987</v>
      </c>
      <c r="D435" s="5">
        <f>YEAR(Tabla1[[#This Row],[FECHA]])</f>
        <v>2004</v>
      </c>
      <c r="E435" s="5">
        <f>IFERROR(VLOOKUP(Tabla1[[#This Row],[FECHA]],'COMPARENDOS TOTALES'!A:D,4,FALSE),0)</f>
        <v>13</v>
      </c>
      <c r="F435" s="9">
        <f>IFERROR(VLOOKUP(Tabla1[[#This Row],[FECHA]],'COMPARENDOS TOTALES'!A:D,3,FALSE),0)</f>
        <v>2613327</v>
      </c>
      <c r="G435" s="5">
        <f>IFERROR(VLOOKUP(Tabla1[[#This Row],[FECHA]],EXONERACIONES!A:D,4,FALSE),0)</f>
        <v>9</v>
      </c>
      <c r="H435" s="9">
        <f>IFERROR(VLOOKUP(Tabla1[[#This Row],[FECHA]],EXONERACIONES!A:D,3,FALSE),0)</f>
        <v>2064409</v>
      </c>
      <c r="I435" s="5">
        <f>IFERROR(VLOOKUP(Tabla1[[#This Row],[FECHA]],'SIMIT CON RES'!A:D,4,FALSE),0)</f>
        <v>0</v>
      </c>
      <c r="J435" s="9">
        <f>IFERROR(VLOOKUP(Tabla1[[#This Row],[FECHA]],'SIMIT CON RES'!A:D,3,FALSE),0)</f>
        <v>0</v>
      </c>
      <c r="K435">
        <f>IFERROR(VLOOKUP(Tabla1[[#This Row],[FECHA]],'SIMIT SIN RES'!A:D,4,FALSE),0)</f>
        <v>0</v>
      </c>
      <c r="L435" s="9">
        <f>IFERROR(VLOOKUP(Tabla1[[#This Row],[FECHA]],'SIMIT SIN RES'!A:D,3,FALSE),0)</f>
        <v>0</v>
      </c>
      <c r="M435" s="5">
        <f>IFERROR(VLOOKUP(Tabla1[[#This Row],[FECHA]],'RECAUDOS DE COMPARENDOS'!A:D,4,FALSE),0)</f>
        <v>2</v>
      </c>
      <c r="N435" s="9">
        <f>IFERROR(VLOOKUP(Tabla1[[#This Row],[FECHA]],'RECAUDOS DE COMPARENDOS'!A:D,3,FALSE),0)</f>
        <v>190928</v>
      </c>
      <c r="O435" s="5">
        <f>IFERROR(VLOOKUP(Tabla1[[#This Row],[FECHA]],'RECAUDOS DE RESOLUCIONES'!A:D,4,FALSE),0)</f>
        <v>0</v>
      </c>
      <c r="P435" s="9">
        <f>IFERROR(VLOOKUP(Tabla1[[#This Row],[FECHA]],'RECAUDOS DE RESOLUCIONES'!A:D,3,FALSE),0)</f>
        <v>0</v>
      </c>
      <c r="Q43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435" s="9">
        <f>Tabla1[V. COMPARENDOS]-(Tabla1[V. EXONERACIONES]+Tabla1[[#This Row],[V. SIMIT CON RESOLUCION]]+Tabla1[[#This Row],[V. SIMIT SIN RESOLUCION]]+Tabla1[[#This Row],[V. RECAUDOS COMPARENDOS]]+Tabla1[[#This Row],[V. RECAUDOS RESOLUCIONES]])</f>
        <v>357990</v>
      </c>
      <c r="S435" s="11">
        <f>IFERROR(VLOOKUP(Tabla1[[#This Row],[FECHA]],'RECAUDOS LOCALES'!A:D,4,FALSE),0)</f>
        <v>6</v>
      </c>
      <c r="T435" s="9">
        <f>IFERROR(VLOOKUP(Tabla1[[#This Row],[FECHA]],'RECAUDOS LOCALES'!A:D,3,FALSE),0)</f>
        <v>468584</v>
      </c>
      <c r="U435" s="11">
        <f>IFERROR(VLOOKUP(Tabla1[[#This Row],[FECHA]],'RECAUDOS EXTERNOS'!A:D,4,FALSE),0)</f>
        <v>0</v>
      </c>
      <c r="V435" s="9">
        <f>IFERROR(VLOOKUP(Tabla1[[#This Row],[FECHA]],'RECAUDOS EXTERNOS'!A:D,3,FALSE),0)</f>
        <v>0</v>
      </c>
    </row>
    <row r="436" spans="1:22" x14ac:dyDescent="0.25">
      <c r="A436" s="1">
        <v>37995</v>
      </c>
      <c r="B436" s="3" t="s">
        <v>0</v>
      </c>
      <c r="C436" s="2">
        <v>37987</v>
      </c>
      <c r="D436" s="5">
        <f>YEAR(Tabla1[[#This Row],[FECHA]])</f>
        <v>2004</v>
      </c>
      <c r="E436" s="5">
        <f>IFERROR(VLOOKUP(Tabla1[[#This Row],[FECHA]],'COMPARENDOS TOTALES'!A:D,4,FALSE),0)</f>
        <v>17</v>
      </c>
      <c r="F436" s="9">
        <f>IFERROR(VLOOKUP(Tabla1[[#This Row],[FECHA]],'COMPARENDOS TOTALES'!A:D,3,FALSE),0)</f>
        <v>2875856</v>
      </c>
      <c r="G436" s="5">
        <f>IFERROR(VLOOKUP(Tabla1[[#This Row],[FECHA]],EXONERACIONES!A:D,4,FALSE),0)</f>
        <v>10</v>
      </c>
      <c r="H436" s="9">
        <f>IFERROR(VLOOKUP(Tabla1[[#This Row],[FECHA]],EXONERACIONES!A:D,3,FALSE),0)</f>
        <v>1622891</v>
      </c>
      <c r="I436" s="5">
        <f>IFERROR(VLOOKUP(Tabla1[[#This Row],[FECHA]],'SIMIT CON RES'!A:D,4,FALSE),0)</f>
        <v>0</v>
      </c>
      <c r="J436" s="9">
        <f>IFERROR(VLOOKUP(Tabla1[[#This Row],[FECHA]],'SIMIT CON RES'!A:D,3,FALSE),0)</f>
        <v>0</v>
      </c>
      <c r="K436">
        <f>IFERROR(VLOOKUP(Tabla1[[#This Row],[FECHA]],'SIMIT SIN RES'!A:D,4,FALSE),0)</f>
        <v>0</v>
      </c>
      <c r="L436" s="9">
        <f>IFERROR(VLOOKUP(Tabla1[[#This Row],[FECHA]],'SIMIT SIN RES'!A:D,3,FALSE),0)</f>
        <v>0</v>
      </c>
      <c r="M436" s="5">
        <f>IFERROR(VLOOKUP(Tabla1[[#This Row],[FECHA]],'RECAUDOS DE COMPARENDOS'!A:D,4,FALSE),0)</f>
        <v>2</v>
      </c>
      <c r="N436" s="9">
        <f>IFERROR(VLOOKUP(Tabla1[[#This Row],[FECHA]],'RECAUDOS DE COMPARENDOS'!A:D,3,FALSE),0)</f>
        <v>357990</v>
      </c>
      <c r="O436" s="5">
        <f>IFERROR(VLOOKUP(Tabla1[[#This Row],[FECHA]],'RECAUDOS DE RESOLUCIONES'!A:D,4,FALSE),0)</f>
        <v>0</v>
      </c>
      <c r="P436" s="9">
        <f>IFERROR(VLOOKUP(Tabla1[[#This Row],[FECHA]],'RECAUDOS DE RESOLUCIONES'!A:D,3,FALSE),0)</f>
        <v>0</v>
      </c>
      <c r="Q43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436" s="9">
        <f>Tabla1[V. COMPARENDOS]-(Tabla1[V. EXONERACIONES]+Tabla1[[#This Row],[V. SIMIT CON RESOLUCION]]+Tabla1[[#This Row],[V. SIMIT SIN RESOLUCION]]+Tabla1[[#This Row],[V. RECAUDOS COMPARENDOS]]+Tabla1[[#This Row],[V. RECAUDOS RESOLUCIONES]])</f>
        <v>894975</v>
      </c>
      <c r="S436" s="11">
        <f>IFERROR(VLOOKUP(Tabla1[[#This Row],[FECHA]],'RECAUDOS LOCALES'!A:D,4,FALSE),0)</f>
        <v>2</v>
      </c>
      <c r="T436" s="9">
        <f>IFERROR(VLOOKUP(Tabla1[[#This Row],[FECHA]],'RECAUDOS LOCALES'!A:D,3,FALSE),0)</f>
        <v>297000</v>
      </c>
      <c r="U436" s="11">
        <f>IFERROR(VLOOKUP(Tabla1[[#This Row],[FECHA]],'RECAUDOS EXTERNOS'!A:D,4,FALSE),0)</f>
        <v>0</v>
      </c>
      <c r="V436" s="9">
        <f>IFERROR(VLOOKUP(Tabla1[[#This Row],[FECHA]],'RECAUDOS EXTERNOS'!A:D,3,FALSE),0)</f>
        <v>0</v>
      </c>
    </row>
    <row r="437" spans="1:22" x14ac:dyDescent="0.25">
      <c r="A437" s="1">
        <v>37996</v>
      </c>
      <c r="B437" s="3" t="s">
        <v>5</v>
      </c>
      <c r="C437" s="2">
        <v>37987</v>
      </c>
      <c r="D437" s="5">
        <f>YEAR(Tabla1[[#This Row],[FECHA]])</f>
        <v>2004</v>
      </c>
      <c r="E437" s="5">
        <f>IFERROR(VLOOKUP(Tabla1[[#This Row],[FECHA]],'COMPARENDOS TOTALES'!A:D,4,FALSE),0)</f>
        <v>13</v>
      </c>
      <c r="F437" s="9">
        <f>IFERROR(VLOOKUP(Tabla1[[#This Row],[FECHA]],'COMPARENDOS TOTALES'!A:D,3,FALSE),0)</f>
        <v>1992811</v>
      </c>
      <c r="G437" s="5">
        <f>IFERROR(VLOOKUP(Tabla1[[#This Row],[FECHA]],EXONERACIONES!A:D,4,FALSE),0)</f>
        <v>9</v>
      </c>
      <c r="H437" s="9">
        <f>IFERROR(VLOOKUP(Tabla1[[#This Row],[FECHA]],EXONERACIONES!A:D,3,FALSE),0)</f>
        <v>1360362</v>
      </c>
      <c r="I437" s="5">
        <f>IFERROR(VLOOKUP(Tabla1[[#This Row],[FECHA]],'SIMIT CON RES'!A:D,4,FALSE),0)</f>
        <v>0</v>
      </c>
      <c r="J437" s="9">
        <f>IFERROR(VLOOKUP(Tabla1[[#This Row],[FECHA]],'SIMIT CON RES'!A:D,3,FALSE),0)</f>
        <v>0</v>
      </c>
      <c r="K437">
        <f>IFERROR(VLOOKUP(Tabla1[[#This Row],[FECHA]],'SIMIT SIN RES'!A:D,4,FALSE),0)</f>
        <v>0</v>
      </c>
      <c r="L437" s="9">
        <f>IFERROR(VLOOKUP(Tabla1[[#This Row],[FECHA]],'SIMIT SIN RES'!A:D,3,FALSE),0)</f>
        <v>0</v>
      </c>
      <c r="M437" s="5">
        <f>IFERROR(VLOOKUP(Tabla1[[#This Row],[FECHA]],'RECAUDOS DE COMPARENDOS'!A:D,4,FALSE),0)</f>
        <v>3</v>
      </c>
      <c r="N437" s="9">
        <f>IFERROR(VLOOKUP(Tabla1[[#This Row],[FECHA]],'RECAUDOS DE COMPARENDOS'!A:D,3,FALSE),0)</f>
        <v>453454</v>
      </c>
      <c r="O437" s="5">
        <f>IFERROR(VLOOKUP(Tabla1[[#This Row],[FECHA]],'RECAUDOS DE RESOLUCIONES'!A:D,4,FALSE),0)</f>
        <v>0</v>
      </c>
      <c r="P437" s="9">
        <f>IFERROR(VLOOKUP(Tabla1[[#This Row],[FECHA]],'RECAUDOS DE RESOLUCIONES'!A:D,3,FALSE),0)</f>
        <v>0</v>
      </c>
      <c r="Q43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37" s="9">
        <f>Tabla1[V. COMPARENDOS]-(Tabla1[V. EXONERACIONES]+Tabla1[[#This Row],[V. SIMIT CON RESOLUCION]]+Tabla1[[#This Row],[V. SIMIT SIN RESOLUCION]]+Tabla1[[#This Row],[V. RECAUDOS COMPARENDOS]]+Tabla1[[#This Row],[V. RECAUDOS RESOLUCIONES]])</f>
        <v>178995</v>
      </c>
      <c r="S437" s="11">
        <f>IFERROR(VLOOKUP(Tabla1[[#This Row],[FECHA]],'RECAUDOS LOCALES'!A:D,4,FALSE),0)</f>
        <v>0</v>
      </c>
      <c r="T437" s="9">
        <f>IFERROR(VLOOKUP(Tabla1[[#This Row],[FECHA]],'RECAUDOS LOCALES'!A:D,3,FALSE),0)</f>
        <v>0</v>
      </c>
      <c r="U437" s="11">
        <f>IFERROR(VLOOKUP(Tabla1[[#This Row],[FECHA]],'RECAUDOS EXTERNOS'!A:D,4,FALSE),0)</f>
        <v>0</v>
      </c>
      <c r="V437" s="9">
        <f>IFERROR(VLOOKUP(Tabla1[[#This Row],[FECHA]],'RECAUDOS EXTERNOS'!A:D,3,FALSE),0)</f>
        <v>0</v>
      </c>
    </row>
    <row r="438" spans="1:22" x14ac:dyDescent="0.25">
      <c r="A438" s="1">
        <v>37997</v>
      </c>
      <c r="B438" s="3" t="s">
        <v>4</v>
      </c>
      <c r="C438" s="2">
        <v>37987</v>
      </c>
      <c r="D438" s="5">
        <f>YEAR(Tabla1[[#This Row],[FECHA]])</f>
        <v>2004</v>
      </c>
      <c r="E438" s="5">
        <f>IFERROR(VLOOKUP(Tabla1[[#This Row],[FECHA]],'COMPARENDOS TOTALES'!A:D,4,FALSE),0)</f>
        <v>14</v>
      </c>
      <c r="F438" s="9">
        <f>IFERROR(VLOOKUP(Tabla1[[#This Row],[FECHA]],'COMPARENDOS TOTALES'!A:D,3,FALSE),0)</f>
        <v>2422399</v>
      </c>
      <c r="G438" s="5">
        <f>IFERROR(VLOOKUP(Tabla1[[#This Row],[FECHA]],EXONERACIONES!A:D,4,FALSE),0)</f>
        <v>9</v>
      </c>
      <c r="H438" s="9">
        <f>IFERROR(VLOOKUP(Tabla1[[#This Row],[FECHA]],EXONERACIONES!A:D,3,FALSE),0)</f>
        <v>1527424</v>
      </c>
      <c r="I438" s="5">
        <f>IFERROR(VLOOKUP(Tabla1[[#This Row],[FECHA]],'SIMIT CON RES'!A:D,4,FALSE),0)</f>
        <v>0</v>
      </c>
      <c r="J438" s="9">
        <f>IFERROR(VLOOKUP(Tabla1[[#This Row],[FECHA]],'SIMIT CON RES'!A:D,3,FALSE),0)</f>
        <v>0</v>
      </c>
      <c r="K438">
        <f>IFERROR(VLOOKUP(Tabla1[[#This Row],[FECHA]],'SIMIT SIN RES'!A:D,4,FALSE),0)</f>
        <v>0</v>
      </c>
      <c r="L438" s="9">
        <f>IFERROR(VLOOKUP(Tabla1[[#This Row],[FECHA]],'SIMIT SIN RES'!A:D,3,FALSE),0)</f>
        <v>0</v>
      </c>
      <c r="M438" s="5">
        <f>IFERROR(VLOOKUP(Tabla1[[#This Row],[FECHA]],'RECAUDOS DE COMPARENDOS'!A:D,4,FALSE),0)</f>
        <v>1</v>
      </c>
      <c r="N438" s="9">
        <f>IFERROR(VLOOKUP(Tabla1[[#This Row],[FECHA]],'RECAUDOS DE COMPARENDOS'!A:D,3,FALSE),0)</f>
        <v>178995</v>
      </c>
      <c r="O438" s="5">
        <f>IFERROR(VLOOKUP(Tabla1[[#This Row],[FECHA]],'RECAUDOS DE RESOLUCIONES'!A:D,4,FALSE),0)</f>
        <v>0</v>
      </c>
      <c r="P438" s="9">
        <f>IFERROR(VLOOKUP(Tabla1[[#This Row],[FECHA]],'RECAUDOS DE RESOLUCIONES'!A:D,3,FALSE),0)</f>
        <v>0</v>
      </c>
      <c r="Q43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438" s="9">
        <f>Tabla1[V. COMPARENDOS]-(Tabla1[V. EXONERACIONES]+Tabla1[[#This Row],[V. SIMIT CON RESOLUCION]]+Tabla1[[#This Row],[V. SIMIT SIN RESOLUCION]]+Tabla1[[#This Row],[V. RECAUDOS COMPARENDOS]]+Tabla1[[#This Row],[V. RECAUDOS RESOLUCIONES]])</f>
        <v>715980</v>
      </c>
      <c r="S438" s="11">
        <f>IFERROR(VLOOKUP(Tabla1[[#This Row],[FECHA]],'RECAUDOS LOCALES'!A:D,4,FALSE),0)</f>
        <v>0</v>
      </c>
      <c r="T438" s="9">
        <f>IFERROR(VLOOKUP(Tabla1[[#This Row],[FECHA]],'RECAUDOS LOCALES'!A:D,3,FALSE),0)</f>
        <v>0</v>
      </c>
      <c r="U438" s="11">
        <f>IFERROR(VLOOKUP(Tabla1[[#This Row],[FECHA]],'RECAUDOS EXTERNOS'!A:D,4,FALSE),0)</f>
        <v>0</v>
      </c>
      <c r="V438" s="9">
        <f>IFERROR(VLOOKUP(Tabla1[[#This Row],[FECHA]],'RECAUDOS EXTERNOS'!A:D,3,FALSE),0)</f>
        <v>0</v>
      </c>
    </row>
    <row r="439" spans="1:22" x14ac:dyDescent="0.25">
      <c r="A439" s="1">
        <v>37998</v>
      </c>
      <c r="B439" s="3" t="s">
        <v>1</v>
      </c>
      <c r="C439" s="2">
        <v>37987</v>
      </c>
      <c r="D439" s="5">
        <f>YEAR(Tabla1[[#This Row],[FECHA]])</f>
        <v>2004</v>
      </c>
      <c r="E439" s="5">
        <f>IFERROR(VLOOKUP(Tabla1[[#This Row],[FECHA]],'COMPARENDOS TOTALES'!A:D,4,FALSE),0)</f>
        <v>23</v>
      </c>
      <c r="F439" s="9">
        <f>IFERROR(VLOOKUP(Tabla1[[#This Row],[FECHA]],'COMPARENDOS TOTALES'!A:D,3,FALSE),0)</f>
        <v>4391344</v>
      </c>
      <c r="G439" s="5">
        <f>IFERROR(VLOOKUP(Tabla1[[#This Row],[FECHA]],EXONERACIONES!A:D,4,FALSE),0)</f>
        <v>16</v>
      </c>
      <c r="H439" s="9">
        <f>IFERROR(VLOOKUP(Tabla1[[#This Row],[FECHA]],EXONERACIONES!A:D,3,FALSE),0)</f>
        <v>3042915</v>
      </c>
      <c r="I439" s="5">
        <f>IFERROR(VLOOKUP(Tabla1[[#This Row],[FECHA]],'SIMIT CON RES'!A:D,4,FALSE),0)</f>
        <v>0</v>
      </c>
      <c r="J439" s="9">
        <f>IFERROR(VLOOKUP(Tabla1[[#This Row],[FECHA]],'SIMIT CON RES'!A:D,3,FALSE),0)</f>
        <v>0</v>
      </c>
      <c r="K439">
        <f>IFERROR(VLOOKUP(Tabla1[[#This Row],[FECHA]],'SIMIT SIN RES'!A:D,4,FALSE),0)</f>
        <v>0</v>
      </c>
      <c r="L439" s="9">
        <f>IFERROR(VLOOKUP(Tabla1[[#This Row],[FECHA]],'SIMIT SIN RES'!A:D,3,FALSE),0)</f>
        <v>0</v>
      </c>
      <c r="M439" s="5">
        <f>IFERROR(VLOOKUP(Tabla1[[#This Row],[FECHA]],'RECAUDOS DE COMPARENDOS'!A:D,4,FALSE),0)</f>
        <v>2</v>
      </c>
      <c r="N439" s="9">
        <f>IFERROR(VLOOKUP(Tabla1[[#This Row],[FECHA]],'RECAUDOS DE COMPARENDOS'!A:D,3,FALSE),0)</f>
        <v>536985</v>
      </c>
      <c r="O439" s="5">
        <f>IFERROR(VLOOKUP(Tabla1[[#This Row],[FECHA]],'RECAUDOS DE RESOLUCIONES'!A:D,4,FALSE),0)</f>
        <v>0</v>
      </c>
      <c r="P439" s="9">
        <f>IFERROR(VLOOKUP(Tabla1[[#This Row],[FECHA]],'RECAUDOS DE RESOLUCIONES'!A:D,3,FALSE),0)</f>
        <v>0</v>
      </c>
      <c r="Q43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439" s="9">
        <f>Tabla1[V. COMPARENDOS]-(Tabla1[V. EXONERACIONES]+Tabla1[[#This Row],[V. SIMIT CON RESOLUCION]]+Tabla1[[#This Row],[V. SIMIT SIN RESOLUCION]]+Tabla1[[#This Row],[V. RECAUDOS COMPARENDOS]]+Tabla1[[#This Row],[V. RECAUDOS RESOLUCIONES]])</f>
        <v>811444</v>
      </c>
      <c r="S439" s="11">
        <f>IFERROR(VLOOKUP(Tabla1[[#This Row],[FECHA]],'RECAUDOS LOCALES'!A:D,4,FALSE),0)</f>
        <v>0</v>
      </c>
      <c r="T439" s="9">
        <f>IFERROR(VLOOKUP(Tabla1[[#This Row],[FECHA]],'RECAUDOS LOCALES'!A:D,3,FALSE),0)</f>
        <v>0</v>
      </c>
      <c r="U439" s="11">
        <f>IFERROR(VLOOKUP(Tabla1[[#This Row],[FECHA]],'RECAUDOS EXTERNOS'!A:D,4,FALSE),0)</f>
        <v>0</v>
      </c>
      <c r="V439" s="9">
        <f>IFERROR(VLOOKUP(Tabla1[[#This Row],[FECHA]],'RECAUDOS EXTERNOS'!A:D,3,FALSE),0)</f>
        <v>0</v>
      </c>
    </row>
    <row r="440" spans="1:22" x14ac:dyDescent="0.25">
      <c r="A440" s="1">
        <v>37999</v>
      </c>
      <c r="B440" s="3" t="s">
        <v>2</v>
      </c>
      <c r="C440" s="2">
        <v>37987</v>
      </c>
      <c r="D440" s="5">
        <f>YEAR(Tabla1[[#This Row],[FECHA]])</f>
        <v>2004</v>
      </c>
      <c r="E440" s="5">
        <f>IFERROR(VLOOKUP(Tabla1[[#This Row],[FECHA]],'COMPARENDOS TOTALES'!A:D,4,FALSE),0)</f>
        <v>18</v>
      </c>
      <c r="F440" s="9">
        <f>IFERROR(VLOOKUP(Tabla1[[#This Row],[FECHA]],'COMPARENDOS TOTALES'!A:D,3,FALSE),0)</f>
        <v>4474885</v>
      </c>
      <c r="G440" s="5">
        <f>IFERROR(VLOOKUP(Tabla1[[#This Row],[FECHA]],EXONERACIONES!A:D,4,FALSE),0)</f>
        <v>9</v>
      </c>
      <c r="H440" s="9">
        <f>IFERROR(VLOOKUP(Tabla1[[#This Row],[FECHA]],EXONERACIONES!A:D,3,FALSE),0)</f>
        <v>2326945</v>
      </c>
      <c r="I440" s="5">
        <f>IFERROR(VLOOKUP(Tabla1[[#This Row],[FECHA]],'SIMIT CON RES'!A:D,4,FALSE),0)</f>
        <v>0</v>
      </c>
      <c r="J440" s="9">
        <f>IFERROR(VLOOKUP(Tabla1[[#This Row],[FECHA]],'SIMIT CON RES'!A:D,3,FALSE),0)</f>
        <v>0</v>
      </c>
      <c r="K440">
        <f>IFERROR(VLOOKUP(Tabla1[[#This Row],[FECHA]],'SIMIT SIN RES'!A:D,4,FALSE),0)</f>
        <v>0</v>
      </c>
      <c r="L440" s="9">
        <f>IFERROR(VLOOKUP(Tabla1[[#This Row],[FECHA]],'SIMIT SIN RES'!A:D,3,FALSE),0)</f>
        <v>0</v>
      </c>
      <c r="M440" s="5">
        <f>IFERROR(VLOOKUP(Tabla1[[#This Row],[FECHA]],'RECAUDOS DE COMPARENDOS'!A:D,4,FALSE),0)</f>
        <v>3</v>
      </c>
      <c r="N440" s="9">
        <f>IFERROR(VLOOKUP(Tabla1[[#This Row],[FECHA]],'RECAUDOS DE COMPARENDOS'!A:D,3,FALSE),0)</f>
        <v>894975</v>
      </c>
      <c r="O440" s="5">
        <f>IFERROR(VLOOKUP(Tabla1[[#This Row],[FECHA]],'RECAUDOS DE RESOLUCIONES'!A:D,4,FALSE),0)</f>
        <v>0</v>
      </c>
      <c r="P440" s="9">
        <f>IFERROR(VLOOKUP(Tabla1[[#This Row],[FECHA]],'RECAUDOS DE RESOLUCIONES'!A:D,3,FALSE),0)</f>
        <v>0</v>
      </c>
      <c r="Q44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440" s="9">
        <f>Tabla1[V. COMPARENDOS]-(Tabla1[V. EXONERACIONES]+Tabla1[[#This Row],[V. SIMIT CON RESOLUCION]]+Tabla1[[#This Row],[V. SIMIT SIN RESOLUCION]]+Tabla1[[#This Row],[V. RECAUDOS COMPARENDOS]]+Tabla1[[#This Row],[V. RECAUDOS RESOLUCIONES]])</f>
        <v>1252965</v>
      </c>
      <c r="S440" s="11">
        <f>IFERROR(VLOOKUP(Tabla1[[#This Row],[FECHA]],'RECAUDOS LOCALES'!A:D,4,FALSE),0)</f>
        <v>2</v>
      </c>
      <c r="T440" s="9">
        <f>IFERROR(VLOOKUP(Tabla1[[#This Row],[FECHA]],'RECAUDOS LOCALES'!A:D,3,FALSE),0)</f>
        <v>268500</v>
      </c>
      <c r="U440" s="11">
        <f>IFERROR(VLOOKUP(Tabla1[[#This Row],[FECHA]],'RECAUDOS EXTERNOS'!A:D,4,FALSE),0)</f>
        <v>0</v>
      </c>
      <c r="V440" s="9">
        <f>IFERROR(VLOOKUP(Tabla1[[#This Row],[FECHA]],'RECAUDOS EXTERNOS'!A:D,3,FALSE),0)</f>
        <v>0</v>
      </c>
    </row>
    <row r="441" spans="1:22" x14ac:dyDescent="0.25">
      <c r="A441" s="1">
        <v>38000</v>
      </c>
      <c r="B441" s="3" t="s">
        <v>3</v>
      </c>
      <c r="C441" s="2">
        <v>37987</v>
      </c>
      <c r="D441" s="5">
        <f>YEAR(Tabla1[[#This Row],[FECHA]])</f>
        <v>2004</v>
      </c>
      <c r="E441" s="5">
        <f>IFERROR(VLOOKUP(Tabla1[[#This Row],[FECHA]],'COMPARENDOS TOTALES'!A:D,4,FALSE),0)</f>
        <v>19</v>
      </c>
      <c r="F441" s="9">
        <f>IFERROR(VLOOKUP(Tabla1[[#This Row],[FECHA]],'COMPARENDOS TOTALES'!A:D,3,FALSE),0)</f>
        <v>3997560</v>
      </c>
      <c r="G441" s="5">
        <f>IFERROR(VLOOKUP(Tabla1[[#This Row],[FECHA]],EXONERACIONES!A:D,4,FALSE),0)</f>
        <v>12</v>
      </c>
      <c r="H441" s="9">
        <f>IFERROR(VLOOKUP(Tabla1[[#This Row],[FECHA]],EXONERACIONES!A:D,3,FALSE),0)</f>
        <v>2374667</v>
      </c>
      <c r="I441" s="5">
        <f>IFERROR(VLOOKUP(Tabla1[[#This Row],[FECHA]],'SIMIT CON RES'!A:D,4,FALSE),0)</f>
        <v>0</v>
      </c>
      <c r="J441" s="9">
        <f>IFERROR(VLOOKUP(Tabla1[[#This Row],[FECHA]],'SIMIT CON RES'!A:D,3,FALSE),0)</f>
        <v>0</v>
      </c>
      <c r="K441">
        <f>IFERROR(VLOOKUP(Tabla1[[#This Row],[FECHA]],'SIMIT SIN RES'!A:D,4,FALSE),0)</f>
        <v>0</v>
      </c>
      <c r="L441" s="9">
        <f>IFERROR(VLOOKUP(Tabla1[[#This Row],[FECHA]],'SIMIT SIN RES'!A:D,3,FALSE),0)</f>
        <v>0</v>
      </c>
      <c r="M441" s="5">
        <f>IFERROR(VLOOKUP(Tabla1[[#This Row],[FECHA]],'RECAUDOS DE COMPARENDOS'!A:D,4,FALSE),0)</f>
        <v>6</v>
      </c>
      <c r="N441" s="9">
        <f>IFERROR(VLOOKUP(Tabla1[[#This Row],[FECHA]],'RECAUDOS DE COMPARENDOS'!A:D,3,FALSE),0)</f>
        <v>1527429</v>
      </c>
      <c r="O441" s="5">
        <f>IFERROR(VLOOKUP(Tabla1[[#This Row],[FECHA]],'RECAUDOS DE RESOLUCIONES'!A:D,4,FALSE),0)</f>
        <v>0</v>
      </c>
      <c r="P441" s="9">
        <f>IFERROR(VLOOKUP(Tabla1[[#This Row],[FECHA]],'RECAUDOS DE RESOLUCIONES'!A:D,3,FALSE),0)</f>
        <v>0</v>
      </c>
      <c r="Q44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41" s="9">
        <f>Tabla1[V. COMPARENDOS]-(Tabla1[V. EXONERACIONES]+Tabla1[[#This Row],[V. SIMIT CON RESOLUCION]]+Tabla1[[#This Row],[V. SIMIT SIN RESOLUCION]]+Tabla1[[#This Row],[V. RECAUDOS COMPARENDOS]]+Tabla1[[#This Row],[V. RECAUDOS RESOLUCIONES]])</f>
        <v>95464</v>
      </c>
      <c r="S441" s="11">
        <f>IFERROR(VLOOKUP(Tabla1[[#This Row],[FECHA]],'RECAUDOS LOCALES'!A:D,4,FALSE),0)</f>
        <v>5</v>
      </c>
      <c r="T441" s="9">
        <f>IFERROR(VLOOKUP(Tabla1[[#This Row],[FECHA]],'RECAUDOS LOCALES'!A:D,3,FALSE),0)</f>
        <v>768550</v>
      </c>
      <c r="U441" s="11">
        <f>IFERROR(VLOOKUP(Tabla1[[#This Row],[FECHA]],'RECAUDOS EXTERNOS'!A:D,4,FALSE),0)</f>
        <v>0</v>
      </c>
      <c r="V441" s="9">
        <f>IFERROR(VLOOKUP(Tabla1[[#This Row],[FECHA]],'RECAUDOS EXTERNOS'!A:D,3,FALSE),0)</f>
        <v>0</v>
      </c>
    </row>
    <row r="442" spans="1:22" x14ac:dyDescent="0.25">
      <c r="A442" s="1">
        <v>38001</v>
      </c>
      <c r="B442" s="3" t="s">
        <v>6</v>
      </c>
      <c r="C442" s="2">
        <v>37987</v>
      </c>
      <c r="D442" s="5">
        <f>YEAR(Tabla1[[#This Row],[FECHA]])</f>
        <v>2004</v>
      </c>
      <c r="E442" s="5">
        <f>IFERROR(VLOOKUP(Tabla1[[#This Row],[FECHA]],'COMPARENDOS TOTALES'!A:D,4,FALSE),0)</f>
        <v>23</v>
      </c>
      <c r="F442" s="9">
        <f>IFERROR(VLOOKUP(Tabla1[[#This Row],[FECHA]],'COMPARENDOS TOTALES'!A:D,3,FALSE),0)</f>
        <v>4809004</v>
      </c>
      <c r="G442" s="5">
        <f>IFERROR(VLOOKUP(Tabla1[[#This Row],[FECHA]],EXONERACIONES!A:D,4,FALSE),0)</f>
        <v>13</v>
      </c>
      <c r="H442" s="9">
        <f>IFERROR(VLOOKUP(Tabla1[[#This Row],[FECHA]],EXONERACIONES!A:D,3,FALSE),0)</f>
        <v>2601394</v>
      </c>
      <c r="I442" s="5">
        <f>IFERROR(VLOOKUP(Tabla1[[#This Row],[FECHA]],'SIMIT CON RES'!A:D,4,FALSE),0)</f>
        <v>0</v>
      </c>
      <c r="J442" s="9">
        <f>IFERROR(VLOOKUP(Tabla1[[#This Row],[FECHA]],'SIMIT CON RES'!A:D,3,FALSE),0)</f>
        <v>0</v>
      </c>
      <c r="K442">
        <f>IFERROR(VLOOKUP(Tabla1[[#This Row],[FECHA]],'SIMIT SIN RES'!A:D,4,FALSE),0)</f>
        <v>0</v>
      </c>
      <c r="L442" s="9">
        <f>IFERROR(VLOOKUP(Tabla1[[#This Row],[FECHA]],'SIMIT SIN RES'!A:D,3,FALSE),0)</f>
        <v>0</v>
      </c>
      <c r="M442" s="5">
        <f>IFERROR(VLOOKUP(Tabla1[[#This Row],[FECHA]],'RECAUDOS DE COMPARENDOS'!A:D,4,FALSE),0)</f>
        <v>1</v>
      </c>
      <c r="N442" s="9">
        <f>IFERROR(VLOOKUP(Tabla1[[#This Row],[FECHA]],'RECAUDOS DE COMPARENDOS'!A:D,3,FALSE),0)</f>
        <v>357990</v>
      </c>
      <c r="O442" s="5">
        <f>IFERROR(VLOOKUP(Tabla1[[#This Row],[FECHA]],'RECAUDOS DE RESOLUCIONES'!A:D,4,FALSE),0)</f>
        <v>0</v>
      </c>
      <c r="P442" s="9">
        <f>IFERROR(VLOOKUP(Tabla1[[#This Row],[FECHA]],'RECAUDOS DE RESOLUCIONES'!A:D,3,FALSE),0)</f>
        <v>0</v>
      </c>
      <c r="Q44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9</v>
      </c>
      <c r="R442" s="9">
        <f>Tabla1[V. COMPARENDOS]-(Tabla1[V. EXONERACIONES]+Tabla1[[#This Row],[V. SIMIT CON RESOLUCION]]+Tabla1[[#This Row],[V. SIMIT SIN RESOLUCION]]+Tabla1[[#This Row],[V. RECAUDOS COMPARENDOS]]+Tabla1[[#This Row],[V. RECAUDOS RESOLUCIONES]])</f>
        <v>1849620</v>
      </c>
      <c r="S442" s="11">
        <f>IFERROR(VLOOKUP(Tabla1[[#This Row],[FECHA]],'RECAUDOS LOCALES'!A:D,4,FALSE),0)</f>
        <v>2</v>
      </c>
      <c r="T442" s="9">
        <f>IFERROR(VLOOKUP(Tabla1[[#This Row],[FECHA]],'RECAUDOS LOCALES'!A:D,3,FALSE),0)</f>
        <v>375900</v>
      </c>
      <c r="U442" s="11">
        <f>IFERROR(VLOOKUP(Tabla1[[#This Row],[FECHA]],'RECAUDOS EXTERNOS'!A:D,4,FALSE),0)</f>
        <v>0</v>
      </c>
      <c r="V442" s="9">
        <f>IFERROR(VLOOKUP(Tabla1[[#This Row],[FECHA]],'RECAUDOS EXTERNOS'!A:D,3,FALSE),0)</f>
        <v>0</v>
      </c>
    </row>
    <row r="443" spans="1:22" x14ac:dyDescent="0.25">
      <c r="A443" s="1">
        <v>38002</v>
      </c>
      <c r="B443" s="3" t="s">
        <v>0</v>
      </c>
      <c r="C443" s="2">
        <v>37987</v>
      </c>
      <c r="D443" s="5">
        <f>YEAR(Tabla1[[#This Row],[FECHA]])</f>
        <v>2004</v>
      </c>
      <c r="E443" s="5">
        <f>IFERROR(VLOOKUP(Tabla1[[#This Row],[FECHA]],'COMPARENDOS TOTALES'!A:D,4,FALSE),0)</f>
        <v>30</v>
      </c>
      <c r="F443" s="9">
        <f>IFERROR(VLOOKUP(Tabla1[[#This Row],[FECHA]],'COMPARENDOS TOTALES'!A:D,3,FALSE),0)</f>
        <v>7171733</v>
      </c>
      <c r="G443" s="5">
        <f>IFERROR(VLOOKUP(Tabla1[[#This Row],[FECHA]],EXONERACIONES!A:D,4,FALSE),0)</f>
        <v>23</v>
      </c>
      <c r="H443" s="9">
        <f>IFERROR(VLOOKUP(Tabla1[[#This Row],[FECHA]],EXONERACIONES!A:D,3,FALSE),0)</f>
        <v>5202788</v>
      </c>
      <c r="I443" s="5">
        <f>IFERROR(VLOOKUP(Tabla1[[#This Row],[FECHA]],'SIMIT CON RES'!A:D,4,FALSE),0)</f>
        <v>0</v>
      </c>
      <c r="J443" s="9">
        <f>IFERROR(VLOOKUP(Tabla1[[#This Row],[FECHA]],'SIMIT CON RES'!A:D,3,FALSE),0)</f>
        <v>0</v>
      </c>
      <c r="K443">
        <f>IFERROR(VLOOKUP(Tabla1[[#This Row],[FECHA]],'SIMIT SIN RES'!A:D,4,FALSE),0)</f>
        <v>0</v>
      </c>
      <c r="L443" s="9">
        <f>IFERROR(VLOOKUP(Tabla1[[#This Row],[FECHA]],'SIMIT SIN RES'!A:D,3,FALSE),0)</f>
        <v>0</v>
      </c>
      <c r="M443" s="5">
        <f>IFERROR(VLOOKUP(Tabla1[[#This Row],[FECHA]],'RECAUDOS DE COMPARENDOS'!A:D,4,FALSE),0)</f>
        <v>3</v>
      </c>
      <c r="N443" s="9">
        <f>IFERROR(VLOOKUP(Tabla1[[#This Row],[FECHA]],'RECAUDOS DE COMPARENDOS'!A:D,3,FALSE),0)</f>
        <v>715980</v>
      </c>
      <c r="O443" s="5">
        <f>IFERROR(VLOOKUP(Tabla1[[#This Row],[FECHA]],'RECAUDOS DE RESOLUCIONES'!A:D,4,FALSE),0)</f>
        <v>0</v>
      </c>
      <c r="P443" s="9">
        <f>IFERROR(VLOOKUP(Tabla1[[#This Row],[FECHA]],'RECAUDOS DE RESOLUCIONES'!A:D,3,FALSE),0)</f>
        <v>0</v>
      </c>
      <c r="Q44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443" s="9">
        <f>Tabla1[V. COMPARENDOS]-(Tabla1[V. EXONERACIONES]+Tabla1[[#This Row],[V. SIMIT CON RESOLUCION]]+Tabla1[[#This Row],[V. SIMIT SIN RESOLUCION]]+Tabla1[[#This Row],[V. RECAUDOS COMPARENDOS]]+Tabla1[[#This Row],[V. RECAUDOS RESOLUCIONES]])</f>
        <v>1252965</v>
      </c>
      <c r="S443" s="11">
        <f>IFERROR(VLOOKUP(Tabla1[[#This Row],[FECHA]],'RECAUDOS LOCALES'!A:D,4,FALSE),0)</f>
        <v>2</v>
      </c>
      <c r="T443" s="9">
        <f>IFERROR(VLOOKUP(Tabla1[[#This Row],[FECHA]],'RECAUDOS LOCALES'!A:D,3,FALSE),0)</f>
        <v>268500</v>
      </c>
      <c r="U443" s="11">
        <f>IFERROR(VLOOKUP(Tabla1[[#This Row],[FECHA]],'RECAUDOS EXTERNOS'!A:D,4,FALSE),0)</f>
        <v>0</v>
      </c>
      <c r="V443" s="9">
        <f>IFERROR(VLOOKUP(Tabla1[[#This Row],[FECHA]],'RECAUDOS EXTERNOS'!A:D,3,FALSE),0)</f>
        <v>0</v>
      </c>
    </row>
    <row r="444" spans="1:22" x14ac:dyDescent="0.25">
      <c r="A444" s="1">
        <v>38003</v>
      </c>
      <c r="B444" s="3" t="s">
        <v>5</v>
      </c>
      <c r="C444" s="2">
        <v>37987</v>
      </c>
      <c r="D444" s="5">
        <f>YEAR(Tabla1[[#This Row],[FECHA]])</f>
        <v>2004</v>
      </c>
      <c r="E444" s="5">
        <f>IFERROR(VLOOKUP(Tabla1[[#This Row],[FECHA]],'COMPARENDOS TOTALES'!A:D,4,FALSE),0)</f>
        <v>40</v>
      </c>
      <c r="F444" s="9">
        <f>IFERROR(VLOOKUP(Tabla1[[#This Row],[FECHA]],'COMPARENDOS TOTALES'!A:D,3,FALSE),0)</f>
        <v>12267124</v>
      </c>
      <c r="G444" s="5">
        <f>IFERROR(VLOOKUP(Tabla1[[#This Row],[FECHA]],EXONERACIONES!A:D,4,FALSE),0)</f>
        <v>31</v>
      </c>
      <c r="H444" s="9">
        <f>IFERROR(VLOOKUP(Tabla1[[#This Row],[FECHA]],EXONERACIONES!A:D,3,FALSE),0)</f>
        <v>9534467</v>
      </c>
      <c r="I444" s="5">
        <f>IFERROR(VLOOKUP(Tabla1[[#This Row],[FECHA]],'SIMIT CON RES'!A:D,4,FALSE),0)</f>
        <v>0</v>
      </c>
      <c r="J444" s="9">
        <f>IFERROR(VLOOKUP(Tabla1[[#This Row],[FECHA]],'SIMIT CON RES'!A:D,3,FALSE),0)</f>
        <v>0</v>
      </c>
      <c r="K444">
        <f>IFERROR(VLOOKUP(Tabla1[[#This Row],[FECHA]],'SIMIT SIN RES'!A:D,4,FALSE),0)</f>
        <v>0</v>
      </c>
      <c r="L444" s="9">
        <f>IFERROR(VLOOKUP(Tabla1[[#This Row],[FECHA]],'SIMIT SIN RES'!A:D,3,FALSE),0)</f>
        <v>0</v>
      </c>
      <c r="M444" s="5">
        <f>IFERROR(VLOOKUP(Tabla1[[#This Row],[FECHA]],'RECAUDOS DE COMPARENDOS'!A:D,4,FALSE),0)</f>
        <v>4</v>
      </c>
      <c r="N444" s="9">
        <f>IFERROR(VLOOKUP(Tabla1[[#This Row],[FECHA]],'RECAUDOS DE COMPARENDOS'!A:D,3,FALSE),0)</f>
        <v>1252965</v>
      </c>
      <c r="O444" s="5">
        <f>IFERROR(VLOOKUP(Tabla1[[#This Row],[FECHA]],'RECAUDOS DE RESOLUCIONES'!A:D,4,FALSE),0)</f>
        <v>0</v>
      </c>
      <c r="P444" s="9">
        <f>IFERROR(VLOOKUP(Tabla1[[#This Row],[FECHA]],'RECAUDOS DE RESOLUCIONES'!A:D,3,FALSE),0)</f>
        <v>0</v>
      </c>
      <c r="Q44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444" s="9">
        <f>Tabla1[V. COMPARENDOS]-(Tabla1[V. EXONERACIONES]+Tabla1[[#This Row],[V. SIMIT CON RESOLUCION]]+Tabla1[[#This Row],[V. SIMIT SIN RESOLUCION]]+Tabla1[[#This Row],[V. RECAUDOS COMPARENDOS]]+Tabla1[[#This Row],[V. RECAUDOS RESOLUCIONES]])</f>
        <v>1479692</v>
      </c>
      <c r="S444" s="11">
        <f>IFERROR(VLOOKUP(Tabla1[[#This Row],[FECHA]],'RECAUDOS LOCALES'!A:D,4,FALSE),0)</f>
        <v>0</v>
      </c>
      <c r="T444" s="9">
        <f>IFERROR(VLOOKUP(Tabla1[[#This Row],[FECHA]],'RECAUDOS LOCALES'!A:D,3,FALSE),0)</f>
        <v>0</v>
      </c>
      <c r="U444" s="11">
        <f>IFERROR(VLOOKUP(Tabla1[[#This Row],[FECHA]],'RECAUDOS EXTERNOS'!A:D,4,FALSE),0)</f>
        <v>0</v>
      </c>
      <c r="V444" s="9">
        <f>IFERROR(VLOOKUP(Tabla1[[#This Row],[FECHA]],'RECAUDOS EXTERNOS'!A:D,3,FALSE),0)</f>
        <v>0</v>
      </c>
    </row>
    <row r="445" spans="1:22" x14ac:dyDescent="0.25">
      <c r="A445" s="1">
        <v>38004</v>
      </c>
      <c r="B445" s="3" t="s">
        <v>4</v>
      </c>
      <c r="C445" s="2">
        <v>37987</v>
      </c>
      <c r="D445" s="5">
        <f>YEAR(Tabla1[[#This Row],[FECHA]])</f>
        <v>2004</v>
      </c>
      <c r="E445" s="5">
        <f>IFERROR(VLOOKUP(Tabla1[[#This Row],[FECHA]],'COMPARENDOS TOTALES'!A:D,4,FALSE),0)</f>
        <v>20</v>
      </c>
      <c r="F445" s="9">
        <f>IFERROR(VLOOKUP(Tabla1[[#This Row],[FECHA]],'COMPARENDOS TOTALES'!A:D,3,FALSE),0)</f>
        <v>4832890</v>
      </c>
      <c r="G445" s="5">
        <f>IFERROR(VLOOKUP(Tabla1[[#This Row],[FECHA]],EXONERACIONES!A:D,4,FALSE),0)</f>
        <v>11</v>
      </c>
      <c r="H445" s="9">
        <f>IFERROR(VLOOKUP(Tabla1[[#This Row],[FECHA]],EXONERACIONES!A:D,3,FALSE),0)</f>
        <v>2863930</v>
      </c>
      <c r="I445" s="5">
        <f>IFERROR(VLOOKUP(Tabla1[[#This Row],[FECHA]],'SIMIT CON RES'!A:D,4,FALSE),0)</f>
        <v>0</v>
      </c>
      <c r="J445" s="9">
        <f>IFERROR(VLOOKUP(Tabla1[[#This Row],[FECHA]],'SIMIT CON RES'!A:D,3,FALSE),0)</f>
        <v>0</v>
      </c>
      <c r="K445">
        <f>IFERROR(VLOOKUP(Tabla1[[#This Row],[FECHA]],'SIMIT SIN RES'!A:D,4,FALSE),0)</f>
        <v>0</v>
      </c>
      <c r="L445" s="9">
        <f>IFERROR(VLOOKUP(Tabla1[[#This Row],[FECHA]],'SIMIT SIN RES'!A:D,3,FALSE),0)</f>
        <v>0</v>
      </c>
      <c r="M445" s="5">
        <f>IFERROR(VLOOKUP(Tabla1[[#This Row],[FECHA]],'RECAUDOS DE COMPARENDOS'!A:D,4,FALSE),0)</f>
        <v>5</v>
      </c>
      <c r="N445" s="9">
        <f>IFERROR(VLOOKUP(Tabla1[[#This Row],[FECHA]],'RECAUDOS DE COMPARENDOS'!A:D,3,FALSE),0)</f>
        <v>1252970</v>
      </c>
      <c r="O445" s="5">
        <f>IFERROR(VLOOKUP(Tabla1[[#This Row],[FECHA]],'RECAUDOS DE RESOLUCIONES'!A:D,4,FALSE),0)</f>
        <v>0</v>
      </c>
      <c r="P445" s="9">
        <f>IFERROR(VLOOKUP(Tabla1[[#This Row],[FECHA]],'RECAUDOS DE RESOLUCIONES'!A:D,3,FALSE),0)</f>
        <v>0</v>
      </c>
      <c r="Q44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445" s="9">
        <f>Tabla1[V. COMPARENDOS]-(Tabla1[V. EXONERACIONES]+Tabla1[[#This Row],[V. SIMIT CON RESOLUCION]]+Tabla1[[#This Row],[V. SIMIT SIN RESOLUCION]]+Tabla1[[#This Row],[V. RECAUDOS COMPARENDOS]]+Tabla1[[#This Row],[V. RECAUDOS RESOLUCIONES]])</f>
        <v>715990</v>
      </c>
      <c r="S445" s="11">
        <f>IFERROR(VLOOKUP(Tabla1[[#This Row],[FECHA]],'RECAUDOS LOCALES'!A:D,4,FALSE),0)</f>
        <v>0</v>
      </c>
      <c r="T445" s="9">
        <f>IFERROR(VLOOKUP(Tabla1[[#This Row],[FECHA]],'RECAUDOS LOCALES'!A:D,3,FALSE),0)</f>
        <v>0</v>
      </c>
      <c r="U445" s="11">
        <f>IFERROR(VLOOKUP(Tabla1[[#This Row],[FECHA]],'RECAUDOS EXTERNOS'!A:D,4,FALSE),0)</f>
        <v>0</v>
      </c>
      <c r="V445" s="9">
        <f>IFERROR(VLOOKUP(Tabla1[[#This Row],[FECHA]],'RECAUDOS EXTERNOS'!A:D,3,FALSE),0)</f>
        <v>0</v>
      </c>
    </row>
    <row r="446" spans="1:22" x14ac:dyDescent="0.25">
      <c r="A446" s="1">
        <v>38005</v>
      </c>
      <c r="B446" s="3" t="s">
        <v>1</v>
      </c>
      <c r="C446" s="2">
        <v>37987</v>
      </c>
      <c r="D446" s="5">
        <f>YEAR(Tabla1[[#This Row],[FECHA]])</f>
        <v>2004</v>
      </c>
      <c r="E446" s="5">
        <f>IFERROR(VLOOKUP(Tabla1[[#This Row],[FECHA]],'COMPARENDOS TOTALES'!A:D,4,FALSE),0)</f>
        <v>11</v>
      </c>
      <c r="F446" s="9">
        <f>IFERROR(VLOOKUP(Tabla1[[#This Row],[FECHA]],'COMPARENDOS TOTALES'!A:D,3,FALSE),0)</f>
        <v>2326960</v>
      </c>
      <c r="G446" s="5">
        <f>IFERROR(VLOOKUP(Tabla1[[#This Row],[FECHA]],EXONERACIONES!A:D,4,FALSE),0)</f>
        <v>10</v>
      </c>
      <c r="H446" s="9">
        <f>IFERROR(VLOOKUP(Tabla1[[#This Row],[FECHA]],EXONERACIONES!A:D,3,FALSE),0)</f>
        <v>2147965</v>
      </c>
      <c r="I446" s="5">
        <f>IFERROR(VLOOKUP(Tabla1[[#This Row],[FECHA]],'SIMIT CON RES'!A:D,4,FALSE),0)</f>
        <v>0</v>
      </c>
      <c r="J446" s="9">
        <f>IFERROR(VLOOKUP(Tabla1[[#This Row],[FECHA]],'SIMIT CON RES'!A:D,3,FALSE),0)</f>
        <v>0</v>
      </c>
      <c r="K446">
        <f>IFERROR(VLOOKUP(Tabla1[[#This Row],[FECHA]],'SIMIT SIN RES'!A:D,4,FALSE),0)</f>
        <v>0</v>
      </c>
      <c r="L446" s="9">
        <f>IFERROR(VLOOKUP(Tabla1[[#This Row],[FECHA]],'SIMIT SIN RES'!A:D,3,FALSE),0)</f>
        <v>0</v>
      </c>
      <c r="M446" s="5">
        <f>IFERROR(VLOOKUP(Tabla1[[#This Row],[FECHA]],'RECAUDOS DE COMPARENDOS'!A:D,4,FALSE),0)</f>
        <v>0</v>
      </c>
      <c r="N446" s="9">
        <f>IFERROR(VLOOKUP(Tabla1[[#This Row],[FECHA]],'RECAUDOS DE COMPARENDOS'!A:D,3,FALSE),0)</f>
        <v>0</v>
      </c>
      <c r="O446" s="5">
        <f>IFERROR(VLOOKUP(Tabla1[[#This Row],[FECHA]],'RECAUDOS DE RESOLUCIONES'!A:D,4,FALSE),0)</f>
        <v>0</v>
      </c>
      <c r="P446" s="9">
        <f>IFERROR(VLOOKUP(Tabla1[[#This Row],[FECHA]],'RECAUDOS DE RESOLUCIONES'!A:D,3,FALSE),0)</f>
        <v>0</v>
      </c>
      <c r="Q44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46" s="9">
        <f>Tabla1[V. COMPARENDOS]-(Tabla1[V. EXONERACIONES]+Tabla1[[#This Row],[V. SIMIT CON RESOLUCION]]+Tabla1[[#This Row],[V. SIMIT SIN RESOLUCION]]+Tabla1[[#This Row],[V. RECAUDOS COMPARENDOS]]+Tabla1[[#This Row],[V. RECAUDOS RESOLUCIONES]])</f>
        <v>178995</v>
      </c>
      <c r="S446" s="11">
        <f>IFERROR(VLOOKUP(Tabla1[[#This Row],[FECHA]],'RECAUDOS LOCALES'!A:D,4,FALSE),0)</f>
        <v>2</v>
      </c>
      <c r="T446" s="9">
        <f>IFERROR(VLOOKUP(Tabla1[[#This Row],[FECHA]],'RECAUDOS LOCALES'!A:D,3,FALSE),0)</f>
        <v>501200</v>
      </c>
      <c r="U446" s="11">
        <f>IFERROR(VLOOKUP(Tabla1[[#This Row],[FECHA]],'RECAUDOS EXTERNOS'!A:D,4,FALSE),0)</f>
        <v>0</v>
      </c>
      <c r="V446" s="9">
        <f>IFERROR(VLOOKUP(Tabla1[[#This Row],[FECHA]],'RECAUDOS EXTERNOS'!A:D,3,FALSE),0)</f>
        <v>0</v>
      </c>
    </row>
    <row r="447" spans="1:22" x14ac:dyDescent="0.25">
      <c r="A447" s="1">
        <v>38006</v>
      </c>
      <c r="B447" s="3" t="s">
        <v>2</v>
      </c>
      <c r="C447" s="2">
        <v>37987</v>
      </c>
      <c r="D447" s="5">
        <f>YEAR(Tabla1[[#This Row],[FECHA]])</f>
        <v>2004</v>
      </c>
      <c r="E447" s="5">
        <f>IFERROR(VLOOKUP(Tabla1[[#This Row],[FECHA]],'COMPARENDOS TOTALES'!A:D,4,FALSE),0)</f>
        <v>20</v>
      </c>
      <c r="F447" s="9">
        <f>IFERROR(VLOOKUP(Tabla1[[#This Row],[FECHA]],'COMPARENDOS TOTALES'!A:D,3,FALSE),0)</f>
        <v>4224297</v>
      </c>
      <c r="G447" s="5">
        <f>IFERROR(VLOOKUP(Tabla1[[#This Row],[FECHA]],EXONERACIONES!A:D,4,FALSE),0)</f>
        <v>12</v>
      </c>
      <c r="H447" s="9">
        <f>IFERROR(VLOOKUP(Tabla1[[#This Row],[FECHA]],EXONERACIONES!A:D,3,FALSE),0)</f>
        <v>2613337</v>
      </c>
      <c r="I447" s="5">
        <f>IFERROR(VLOOKUP(Tabla1[[#This Row],[FECHA]],'SIMIT CON RES'!A:D,4,FALSE),0)</f>
        <v>0</v>
      </c>
      <c r="J447" s="9">
        <f>IFERROR(VLOOKUP(Tabla1[[#This Row],[FECHA]],'SIMIT CON RES'!A:D,3,FALSE),0)</f>
        <v>0</v>
      </c>
      <c r="K447">
        <f>IFERROR(VLOOKUP(Tabla1[[#This Row],[FECHA]],'SIMIT SIN RES'!A:D,4,FALSE),0)</f>
        <v>0</v>
      </c>
      <c r="L447" s="9">
        <f>IFERROR(VLOOKUP(Tabla1[[#This Row],[FECHA]],'SIMIT SIN RES'!A:D,3,FALSE),0)</f>
        <v>0</v>
      </c>
      <c r="M447" s="5">
        <f>IFERROR(VLOOKUP(Tabla1[[#This Row],[FECHA]],'RECAUDOS DE COMPARENDOS'!A:D,4,FALSE),0)</f>
        <v>4</v>
      </c>
      <c r="N447" s="9">
        <f>IFERROR(VLOOKUP(Tabla1[[#This Row],[FECHA]],'RECAUDOS DE COMPARENDOS'!A:D,3,FALSE),0)</f>
        <v>715980</v>
      </c>
      <c r="O447" s="5">
        <f>IFERROR(VLOOKUP(Tabla1[[#This Row],[FECHA]],'RECAUDOS DE RESOLUCIONES'!A:D,4,FALSE),0)</f>
        <v>0</v>
      </c>
      <c r="P447" s="9">
        <f>IFERROR(VLOOKUP(Tabla1[[#This Row],[FECHA]],'RECAUDOS DE RESOLUCIONES'!A:D,3,FALSE),0)</f>
        <v>0</v>
      </c>
      <c r="Q44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447" s="9">
        <f>Tabla1[V. COMPARENDOS]-(Tabla1[V. EXONERACIONES]+Tabla1[[#This Row],[V. SIMIT CON RESOLUCION]]+Tabla1[[#This Row],[V. SIMIT SIN RESOLUCION]]+Tabla1[[#This Row],[V. RECAUDOS COMPARENDOS]]+Tabla1[[#This Row],[V. RECAUDOS RESOLUCIONES]])</f>
        <v>894980</v>
      </c>
      <c r="S447" s="11">
        <f>IFERROR(VLOOKUP(Tabla1[[#This Row],[FECHA]],'RECAUDOS LOCALES'!A:D,4,FALSE),0)</f>
        <v>0</v>
      </c>
      <c r="T447" s="9">
        <f>IFERROR(VLOOKUP(Tabla1[[#This Row],[FECHA]],'RECAUDOS LOCALES'!A:D,3,FALSE),0)</f>
        <v>0</v>
      </c>
      <c r="U447" s="11">
        <f>IFERROR(VLOOKUP(Tabla1[[#This Row],[FECHA]],'RECAUDOS EXTERNOS'!A:D,4,FALSE),0)</f>
        <v>0</v>
      </c>
      <c r="V447" s="9">
        <f>IFERROR(VLOOKUP(Tabla1[[#This Row],[FECHA]],'RECAUDOS EXTERNOS'!A:D,3,FALSE),0)</f>
        <v>0</v>
      </c>
    </row>
    <row r="448" spans="1:22" x14ac:dyDescent="0.25">
      <c r="A448" s="1">
        <v>38007</v>
      </c>
      <c r="B448" s="3" t="s">
        <v>3</v>
      </c>
      <c r="C448" s="2">
        <v>37987</v>
      </c>
      <c r="D448" s="5">
        <f>YEAR(Tabla1[[#This Row],[FECHA]])</f>
        <v>2004</v>
      </c>
      <c r="E448" s="5">
        <f>IFERROR(VLOOKUP(Tabla1[[#This Row],[FECHA]],'COMPARENDOS TOTALES'!A:D,4,FALSE),0)</f>
        <v>17</v>
      </c>
      <c r="F448" s="9">
        <f>IFERROR(VLOOKUP(Tabla1[[#This Row],[FECHA]],'COMPARENDOS TOTALES'!A:D,3,FALSE),0)</f>
        <v>3770828</v>
      </c>
      <c r="G448" s="5">
        <f>IFERROR(VLOOKUP(Tabla1[[#This Row],[FECHA]],EXONERACIONES!A:D,4,FALSE),0)</f>
        <v>12</v>
      </c>
      <c r="H448" s="9">
        <f>IFERROR(VLOOKUP(Tabla1[[#This Row],[FECHA]],EXONERACIONES!A:D,3,FALSE),0)</f>
        <v>2517863</v>
      </c>
      <c r="I448" s="5">
        <f>IFERROR(VLOOKUP(Tabla1[[#This Row],[FECHA]],'SIMIT CON RES'!A:D,4,FALSE),0)</f>
        <v>0</v>
      </c>
      <c r="J448" s="9">
        <f>IFERROR(VLOOKUP(Tabla1[[#This Row],[FECHA]],'SIMIT CON RES'!A:D,3,FALSE),0)</f>
        <v>0</v>
      </c>
      <c r="K448">
        <f>IFERROR(VLOOKUP(Tabla1[[#This Row],[FECHA]],'SIMIT SIN RES'!A:D,4,FALSE),0)</f>
        <v>0</v>
      </c>
      <c r="L448" s="9">
        <f>IFERROR(VLOOKUP(Tabla1[[#This Row],[FECHA]],'SIMIT SIN RES'!A:D,3,FALSE),0)</f>
        <v>0</v>
      </c>
      <c r="M448" s="5">
        <f>IFERROR(VLOOKUP(Tabla1[[#This Row],[FECHA]],'RECAUDOS DE COMPARENDOS'!A:D,4,FALSE),0)</f>
        <v>2</v>
      </c>
      <c r="N448" s="9">
        <f>IFERROR(VLOOKUP(Tabla1[[#This Row],[FECHA]],'RECAUDOS DE COMPARENDOS'!A:D,3,FALSE),0)</f>
        <v>715980</v>
      </c>
      <c r="O448" s="5">
        <f>IFERROR(VLOOKUP(Tabla1[[#This Row],[FECHA]],'RECAUDOS DE RESOLUCIONES'!A:D,4,FALSE),0)</f>
        <v>0</v>
      </c>
      <c r="P448" s="9">
        <f>IFERROR(VLOOKUP(Tabla1[[#This Row],[FECHA]],'RECAUDOS DE RESOLUCIONES'!A:D,3,FALSE),0)</f>
        <v>0</v>
      </c>
      <c r="Q44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448" s="9">
        <f>Tabla1[V. COMPARENDOS]-(Tabla1[V. EXONERACIONES]+Tabla1[[#This Row],[V. SIMIT CON RESOLUCION]]+Tabla1[[#This Row],[V. SIMIT SIN RESOLUCION]]+Tabla1[[#This Row],[V. RECAUDOS COMPARENDOS]]+Tabla1[[#This Row],[V. RECAUDOS RESOLUCIONES]])</f>
        <v>536985</v>
      </c>
      <c r="S448" s="11">
        <f>IFERROR(VLOOKUP(Tabla1[[#This Row],[FECHA]],'RECAUDOS LOCALES'!A:D,4,FALSE),0)</f>
        <v>5</v>
      </c>
      <c r="T448" s="9">
        <f>IFERROR(VLOOKUP(Tabla1[[#This Row],[FECHA]],'RECAUDOS LOCALES'!A:D,3,FALSE),0)</f>
        <v>787600</v>
      </c>
      <c r="U448" s="11">
        <f>IFERROR(VLOOKUP(Tabla1[[#This Row],[FECHA]],'RECAUDOS EXTERNOS'!A:D,4,FALSE),0)</f>
        <v>0</v>
      </c>
      <c r="V448" s="9">
        <f>IFERROR(VLOOKUP(Tabla1[[#This Row],[FECHA]],'RECAUDOS EXTERNOS'!A:D,3,FALSE),0)</f>
        <v>0</v>
      </c>
    </row>
    <row r="449" spans="1:22" x14ac:dyDescent="0.25">
      <c r="A449" s="1">
        <v>38008</v>
      </c>
      <c r="B449" s="3" t="s">
        <v>6</v>
      </c>
      <c r="C449" s="2">
        <v>37987</v>
      </c>
      <c r="D449" s="5">
        <f>YEAR(Tabla1[[#This Row],[FECHA]])</f>
        <v>2004</v>
      </c>
      <c r="E449" s="5">
        <f>IFERROR(VLOOKUP(Tabla1[[#This Row],[FECHA]],'COMPARENDOS TOTALES'!A:D,4,FALSE),0)</f>
        <v>11</v>
      </c>
      <c r="F449" s="9">
        <f>IFERROR(VLOOKUP(Tabla1[[#This Row],[FECHA]],'COMPARENDOS TOTALES'!A:D,3,FALSE),0)</f>
        <v>2159873</v>
      </c>
      <c r="G449" s="5">
        <f>IFERROR(VLOOKUP(Tabla1[[#This Row],[FECHA]],EXONERACIONES!A:D,4,FALSE),0)</f>
        <v>10</v>
      </c>
      <c r="H449" s="9">
        <f>IFERROR(VLOOKUP(Tabla1[[#This Row],[FECHA]],EXONERACIONES!A:D,3,FALSE),0)</f>
        <v>1980878</v>
      </c>
      <c r="I449" s="5">
        <f>IFERROR(VLOOKUP(Tabla1[[#This Row],[FECHA]],'SIMIT CON RES'!A:D,4,FALSE),0)</f>
        <v>0</v>
      </c>
      <c r="J449" s="9">
        <f>IFERROR(VLOOKUP(Tabla1[[#This Row],[FECHA]],'SIMIT CON RES'!A:D,3,FALSE),0)</f>
        <v>0</v>
      </c>
      <c r="K449">
        <f>IFERROR(VLOOKUP(Tabla1[[#This Row],[FECHA]],'SIMIT SIN RES'!A:D,4,FALSE),0)</f>
        <v>0</v>
      </c>
      <c r="L449" s="9">
        <f>IFERROR(VLOOKUP(Tabla1[[#This Row],[FECHA]],'SIMIT SIN RES'!A:D,3,FALSE),0)</f>
        <v>0</v>
      </c>
      <c r="M449" s="5">
        <f>IFERROR(VLOOKUP(Tabla1[[#This Row],[FECHA]],'RECAUDOS DE COMPARENDOS'!A:D,4,FALSE),0)</f>
        <v>1</v>
      </c>
      <c r="N449" s="9">
        <f>IFERROR(VLOOKUP(Tabla1[[#This Row],[FECHA]],'RECAUDOS DE COMPARENDOS'!A:D,3,FALSE),0)</f>
        <v>178995</v>
      </c>
      <c r="O449" s="5">
        <f>IFERROR(VLOOKUP(Tabla1[[#This Row],[FECHA]],'RECAUDOS DE RESOLUCIONES'!A:D,4,FALSE),0)</f>
        <v>0</v>
      </c>
      <c r="P449" s="9">
        <f>IFERROR(VLOOKUP(Tabla1[[#This Row],[FECHA]],'RECAUDOS DE RESOLUCIONES'!A:D,3,FALSE),0)</f>
        <v>0</v>
      </c>
      <c r="Q44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4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49" s="11">
        <f>IFERROR(VLOOKUP(Tabla1[[#This Row],[FECHA]],'RECAUDOS LOCALES'!A:D,4,FALSE),0)</f>
        <v>4</v>
      </c>
      <c r="T449" s="9">
        <f>IFERROR(VLOOKUP(Tabla1[[#This Row],[FECHA]],'RECAUDOS LOCALES'!A:D,3,FALSE),0)</f>
        <v>608600</v>
      </c>
      <c r="U449" s="11">
        <f>IFERROR(VLOOKUP(Tabla1[[#This Row],[FECHA]],'RECAUDOS EXTERNOS'!A:D,4,FALSE),0)</f>
        <v>0</v>
      </c>
      <c r="V449" s="9">
        <f>IFERROR(VLOOKUP(Tabla1[[#This Row],[FECHA]],'RECAUDOS EXTERNOS'!A:D,3,FALSE),0)</f>
        <v>0</v>
      </c>
    </row>
    <row r="450" spans="1:22" x14ac:dyDescent="0.25">
      <c r="A450" s="1">
        <v>38009</v>
      </c>
      <c r="B450" s="3" t="s">
        <v>0</v>
      </c>
      <c r="C450" s="2">
        <v>37987</v>
      </c>
      <c r="D450" s="5">
        <f>YEAR(Tabla1[[#This Row],[FECHA]])</f>
        <v>2004</v>
      </c>
      <c r="E450" s="5">
        <f>IFERROR(VLOOKUP(Tabla1[[#This Row],[FECHA]],'COMPARENDOS TOTALES'!A:D,4,FALSE),0)</f>
        <v>10</v>
      </c>
      <c r="F450" s="9">
        <f>IFERROR(VLOOKUP(Tabla1[[#This Row],[FECHA]],'COMPARENDOS TOTALES'!A:D,3,FALSE),0)</f>
        <v>1968950</v>
      </c>
      <c r="G450" s="5">
        <f>IFERROR(VLOOKUP(Tabla1[[#This Row],[FECHA]],EXONERACIONES!A:D,4,FALSE),0)</f>
        <v>6</v>
      </c>
      <c r="H450" s="9">
        <f>IFERROR(VLOOKUP(Tabla1[[#This Row],[FECHA]],EXONERACIONES!A:D,3,FALSE),0)</f>
        <v>1073970</v>
      </c>
      <c r="I450" s="5">
        <f>IFERROR(VLOOKUP(Tabla1[[#This Row],[FECHA]],'SIMIT CON RES'!A:D,4,FALSE),0)</f>
        <v>0</v>
      </c>
      <c r="J450" s="9">
        <f>IFERROR(VLOOKUP(Tabla1[[#This Row],[FECHA]],'SIMIT CON RES'!A:D,3,FALSE),0)</f>
        <v>0</v>
      </c>
      <c r="K450">
        <f>IFERROR(VLOOKUP(Tabla1[[#This Row],[FECHA]],'SIMIT SIN RES'!A:D,4,FALSE),0)</f>
        <v>0</v>
      </c>
      <c r="L450" s="9">
        <f>IFERROR(VLOOKUP(Tabla1[[#This Row],[FECHA]],'SIMIT SIN RES'!A:D,3,FALSE),0)</f>
        <v>0</v>
      </c>
      <c r="M450" s="5">
        <f>IFERROR(VLOOKUP(Tabla1[[#This Row],[FECHA]],'RECAUDOS DE COMPARENDOS'!A:D,4,FALSE),0)</f>
        <v>1</v>
      </c>
      <c r="N450" s="9">
        <f>IFERROR(VLOOKUP(Tabla1[[#This Row],[FECHA]],'RECAUDOS DE COMPARENDOS'!A:D,3,FALSE),0)</f>
        <v>178995</v>
      </c>
      <c r="O450" s="5">
        <f>IFERROR(VLOOKUP(Tabla1[[#This Row],[FECHA]],'RECAUDOS DE RESOLUCIONES'!A:D,4,FALSE),0)</f>
        <v>0</v>
      </c>
      <c r="P450" s="9">
        <f>IFERROR(VLOOKUP(Tabla1[[#This Row],[FECHA]],'RECAUDOS DE RESOLUCIONES'!A:D,3,FALSE),0)</f>
        <v>0</v>
      </c>
      <c r="Q45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450" s="9">
        <f>Tabla1[V. COMPARENDOS]-(Tabla1[V. EXONERACIONES]+Tabla1[[#This Row],[V. SIMIT CON RESOLUCION]]+Tabla1[[#This Row],[V. SIMIT SIN RESOLUCION]]+Tabla1[[#This Row],[V. RECAUDOS COMPARENDOS]]+Tabla1[[#This Row],[V. RECAUDOS RESOLUCIONES]])</f>
        <v>715985</v>
      </c>
      <c r="S450" s="11">
        <f>IFERROR(VLOOKUP(Tabla1[[#This Row],[FECHA]],'RECAUDOS LOCALES'!A:D,4,FALSE),0)</f>
        <v>0</v>
      </c>
      <c r="T450" s="9">
        <f>IFERROR(VLOOKUP(Tabla1[[#This Row],[FECHA]],'RECAUDOS LOCALES'!A:D,3,FALSE),0)</f>
        <v>0</v>
      </c>
      <c r="U450" s="11">
        <f>IFERROR(VLOOKUP(Tabla1[[#This Row],[FECHA]],'RECAUDOS EXTERNOS'!A:D,4,FALSE),0)</f>
        <v>0</v>
      </c>
      <c r="V450" s="9">
        <f>IFERROR(VLOOKUP(Tabla1[[#This Row],[FECHA]],'RECAUDOS EXTERNOS'!A:D,3,FALSE),0)</f>
        <v>0</v>
      </c>
    </row>
    <row r="451" spans="1:22" x14ac:dyDescent="0.25">
      <c r="A451" s="1">
        <v>38010</v>
      </c>
      <c r="B451" s="3" t="s">
        <v>5</v>
      </c>
      <c r="C451" s="2">
        <v>37987</v>
      </c>
      <c r="D451" s="5">
        <f>YEAR(Tabla1[[#This Row],[FECHA]])</f>
        <v>2004</v>
      </c>
      <c r="E451" s="5">
        <f>IFERROR(VLOOKUP(Tabla1[[#This Row],[FECHA]],'COMPARENDOS TOTALES'!A:D,4,FALSE),0)</f>
        <v>3</v>
      </c>
      <c r="F451" s="9">
        <f>IFERROR(VLOOKUP(Tabla1[[#This Row],[FECHA]],'COMPARENDOS TOTALES'!A:D,3,FALSE),0)</f>
        <v>715980</v>
      </c>
      <c r="G451" s="5">
        <f>IFERROR(VLOOKUP(Tabla1[[#This Row],[FECHA]],EXONERACIONES!A:D,4,FALSE),0)</f>
        <v>3</v>
      </c>
      <c r="H451" s="9">
        <f>IFERROR(VLOOKUP(Tabla1[[#This Row],[FECHA]],EXONERACIONES!A:D,3,FALSE),0)</f>
        <v>715980</v>
      </c>
      <c r="I451" s="5">
        <f>IFERROR(VLOOKUP(Tabla1[[#This Row],[FECHA]],'SIMIT CON RES'!A:D,4,FALSE),0)</f>
        <v>0</v>
      </c>
      <c r="J451" s="9">
        <f>IFERROR(VLOOKUP(Tabla1[[#This Row],[FECHA]],'SIMIT CON RES'!A:D,3,FALSE),0)</f>
        <v>0</v>
      </c>
      <c r="K451">
        <f>IFERROR(VLOOKUP(Tabla1[[#This Row],[FECHA]],'SIMIT SIN RES'!A:D,4,FALSE),0)</f>
        <v>0</v>
      </c>
      <c r="L451" s="9">
        <f>IFERROR(VLOOKUP(Tabla1[[#This Row],[FECHA]],'SIMIT SIN RES'!A:D,3,FALSE),0)</f>
        <v>0</v>
      </c>
      <c r="M451" s="5">
        <f>IFERROR(VLOOKUP(Tabla1[[#This Row],[FECHA]],'RECAUDOS DE COMPARENDOS'!A:D,4,FALSE),0)</f>
        <v>0</v>
      </c>
      <c r="N451" s="9">
        <f>IFERROR(VLOOKUP(Tabla1[[#This Row],[FECHA]],'RECAUDOS DE COMPARENDOS'!A:D,3,FALSE),0)</f>
        <v>0</v>
      </c>
      <c r="O451" s="5">
        <f>IFERROR(VLOOKUP(Tabla1[[#This Row],[FECHA]],'RECAUDOS DE RESOLUCIONES'!A:D,4,FALSE),0)</f>
        <v>0</v>
      </c>
      <c r="P451" s="9">
        <f>IFERROR(VLOOKUP(Tabla1[[#This Row],[FECHA]],'RECAUDOS DE RESOLUCIONES'!A:D,3,FALSE),0)</f>
        <v>0</v>
      </c>
      <c r="Q45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5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51" s="11">
        <f>IFERROR(VLOOKUP(Tabla1[[#This Row],[FECHA]],'RECAUDOS LOCALES'!A:D,4,FALSE),0)</f>
        <v>0</v>
      </c>
      <c r="T451" s="9">
        <f>IFERROR(VLOOKUP(Tabla1[[#This Row],[FECHA]],'RECAUDOS LOCALES'!A:D,3,FALSE),0)</f>
        <v>0</v>
      </c>
      <c r="U451" s="11">
        <f>IFERROR(VLOOKUP(Tabla1[[#This Row],[FECHA]],'RECAUDOS EXTERNOS'!A:D,4,FALSE),0)</f>
        <v>0</v>
      </c>
      <c r="V451" s="9">
        <f>IFERROR(VLOOKUP(Tabla1[[#This Row],[FECHA]],'RECAUDOS EXTERNOS'!A:D,3,FALSE),0)</f>
        <v>0</v>
      </c>
    </row>
    <row r="452" spans="1:22" x14ac:dyDescent="0.25">
      <c r="A452" s="1">
        <v>38011</v>
      </c>
      <c r="B452" s="3" t="s">
        <v>4</v>
      </c>
      <c r="C452" s="2">
        <v>37987</v>
      </c>
      <c r="D452" s="5">
        <f>YEAR(Tabla1[[#This Row],[FECHA]])</f>
        <v>2004</v>
      </c>
      <c r="E452" s="5">
        <f>IFERROR(VLOOKUP(Tabla1[[#This Row],[FECHA]],'COMPARENDOS TOTALES'!A:D,4,FALSE),0)</f>
        <v>2</v>
      </c>
      <c r="F452" s="9">
        <f>IFERROR(VLOOKUP(Tabla1[[#This Row],[FECHA]],'COMPARENDOS TOTALES'!A:D,3,FALSE),0)</f>
        <v>274459</v>
      </c>
      <c r="G452" s="5">
        <f>IFERROR(VLOOKUP(Tabla1[[#This Row],[FECHA]],EXONERACIONES!A:D,4,FALSE),0)</f>
        <v>0</v>
      </c>
      <c r="H452" s="9">
        <f>IFERROR(VLOOKUP(Tabla1[[#This Row],[FECHA]],EXONERACIONES!A:D,3,FALSE),0)</f>
        <v>0</v>
      </c>
      <c r="I452" s="5">
        <f>IFERROR(VLOOKUP(Tabla1[[#This Row],[FECHA]],'SIMIT CON RES'!A:D,4,FALSE),0)</f>
        <v>0</v>
      </c>
      <c r="J452" s="9">
        <f>IFERROR(VLOOKUP(Tabla1[[#This Row],[FECHA]],'SIMIT CON RES'!A:D,3,FALSE),0)</f>
        <v>0</v>
      </c>
      <c r="K452">
        <f>IFERROR(VLOOKUP(Tabla1[[#This Row],[FECHA]],'SIMIT SIN RES'!A:D,4,FALSE),0)</f>
        <v>0</v>
      </c>
      <c r="L452" s="9">
        <f>IFERROR(VLOOKUP(Tabla1[[#This Row],[FECHA]],'SIMIT SIN RES'!A:D,3,FALSE),0)</f>
        <v>0</v>
      </c>
      <c r="M452" s="5">
        <f>IFERROR(VLOOKUP(Tabla1[[#This Row],[FECHA]],'RECAUDOS DE COMPARENDOS'!A:D,4,FALSE),0)</f>
        <v>2</v>
      </c>
      <c r="N452" s="9">
        <f>IFERROR(VLOOKUP(Tabla1[[#This Row],[FECHA]],'RECAUDOS DE COMPARENDOS'!A:D,3,FALSE),0)</f>
        <v>274459</v>
      </c>
      <c r="O452" s="5">
        <f>IFERROR(VLOOKUP(Tabla1[[#This Row],[FECHA]],'RECAUDOS DE RESOLUCIONES'!A:D,4,FALSE),0)</f>
        <v>0</v>
      </c>
      <c r="P452" s="9">
        <f>IFERROR(VLOOKUP(Tabla1[[#This Row],[FECHA]],'RECAUDOS DE RESOLUCIONES'!A:D,3,FALSE),0)</f>
        <v>0</v>
      </c>
      <c r="Q45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5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52" s="11">
        <f>IFERROR(VLOOKUP(Tabla1[[#This Row],[FECHA]],'RECAUDOS LOCALES'!A:D,4,FALSE),0)</f>
        <v>0</v>
      </c>
      <c r="T452" s="9">
        <f>IFERROR(VLOOKUP(Tabla1[[#This Row],[FECHA]],'RECAUDOS LOCALES'!A:D,3,FALSE),0)</f>
        <v>0</v>
      </c>
      <c r="U452" s="11">
        <f>IFERROR(VLOOKUP(Tabla1[[#This Row],[FECHA]],'RECAUDOS EXTERNOS'!A:D,4,FALSE),0)</f>
        <v>0</v>
      </c>
      <c r="V452" s="9">
        <f>IFERROR(VLOOKUP(Tabla1[[#This Row],[FECHA]],'RECAUDOS EXTERNOS'!A:D,3,FALSE),0)</f>
        <v>0</v>
      </c>
    </row>
    <row r="453" spans="1:22" x14ac:dyDescent="0.25">
      <c r="A453" s="1">
        <v>38012</v>
      </c>
      <c r="B453" s="3" t="s">
        <v>1</v>
      </c>
      <c r="C453" s="2">
        <v>37987</v>
      </c>
      <c r="D453" s="5">
        <f>YEAR(Tabla1[[#This Row],[FECHA]])</f>
        <v>2004</v>
      </c>
      <c r="E453" s="5">
        <f>IFERROR(VLOOKUP(Tabla1[[#This Row],[FECHA]],'COMPARENDOS TOTALES'!A:D,4,FALSE),0)</f>
        <v>6</v>
      </c>
      <c r="F453" s="9">
        <f>IFERROR(VLOOKUP(Tabla1[[#This Row],[FECHA]],'COMPARENDOS TOTALES'!A:D,3,FALSE),0)</f>
        <v>1431960</v>
      </c>
      <c r="G453" s="5">
        <f>IFERROR(VLOOKUP(Tabla1[[#This Row],[FECHA]],EXONERACIONES!A:D,4,FALSE),0)</f>
        <v>5</v>
      </c>
      <c r="H453" s="9">
        <f>IFERROR(VLOOKUP(Tabla1[[#This Row],[FECHA]],EXONERACIONES!A:D,3,FALSE),0)</f>
        <v>1252965</v>
      </c>
      <c r="I453" s="5">
        <f>IFERROR(VLOOKUP(Tabla1[[#This Row],[FECHA]],'SIMIT CON RES'!A:D,4,FALSE),0)</f>
        <v>0</v>
      </c>
      <c r="J453" s="9">
        <f>IFERROR(VLOOKUP(Tabla1[[#This Row],[FECHA]],'SIMIT CON RES'!A:D,3,FALSE),0)</f>
        <v>0</v>
      </c>
      <c r="K453">
        <f>IFERROR(VLOOKUP(Tabla1[[#This Row],[FECHA]],'SIMIT SIN RES'!A:D,4,FALSE),0)</f>
        <v>0</v>
      </c>
      <c r="L453" s="9">
        <f>IFERROR(VLOOKUP(Tabla1[[#This Row],[FECHA]],'SIMIT SIN RES'!A:D,3,FALSE),0)</f>
        <v>0</v>
      </c>
      <c r="M453" s="5">
        <f>IFERROR(VLOOKUP(Tabla1[[#This Row],[FECHA]],'RECAUDOS DE COMPARENDOS'!A:D,4,FALSE),0)</f>
        <v>0</v>
      </c>
      <c r="N453" s="9">
        <f>IFERROR(VLOOKUP(Tabla1[[#This Row],[FECHA]],'RECAUDOS DE COMPARENDOS'!A:D,3,FALSE),0)</f>
        <v>0</v>
      </c>
      <c r="O453" s="5">
        <f>IFERROR(VLOOKUP(Tabla1[[#This Row],[FECHA]],'RECAUDOS DE RESOLUCIONES'!A:D,4,FALSE),0)</f>
        <v>0</v>
      </c>
      <c r="P453" s="9">
        <f>IFERROR(VLOOKUP(Tabla1[[#This Row],[FECHA]],'RECAUDOS DE RESOLUCIONES'!A:D,3,FALSE),0)</f>
        <v>0</v>
      </c>
      <c r="Q45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53" s="9">
        <f>Tabla1[V. COMPARENDOS]-(Tabla1[V. EXONERACIONES]+Tabla1[[#This Row],[V. SIMIT CON RESOLUCION]]+Tabla1[[#This Row],[V. SIMIT SIN RESOLUCION]]+Tabla1[[#This Row],[V. RECAUDOS COMPARENDOS]]+Tabla1[[#This Row],[V. RECAUDOS RESOLUCIONES]])</f>
        <v>178995</v>
      </c>
      <c r="S453" s="11">
        <f>IFERROR(VLOOKUP(Tabla1[[#This Row],[FECHA]],'RECAUDOS LOCALES'!A:D,4,FALSE),0)</f>
        <v>1</v>
      </c>
      <c r="T453" s="9">
        <f>IFERROR(VLOOKUP(Tabla1[[#This Row],[FECHA]],'RECAUDOS LOCALES'!A:D,3,FALSE),0)</f>
        <v>71600</v>
      </c>
      <c r="U453" s="11">
        <f>IFERROR(VLOOKUP(Tabla1[[#This Row],[FECHA]],'RECAUDOS EXTERNOS'!A:D,4,FALSE),0)</f>
        <v>0</v>
      </c>
      <c r="V453" s="9">
        <f>IFERROR(VLOOKUP(Tabla1[[#This Row],[FECHA]],'RECAUDOS EXTERNOS'!A:D,3,FALSE),0)</f>
        <v>0</v>
      </c>
    </row>
    <row r="454" spans="1:22" x14ac:dyDescent="0.25">
      <c r="A454" s="1">
        <v>38013</v>
      </c>
      <c r="B454" s="3" t="s">
        <v>2</v>
      </c>
      <c r="C454" s="2">
        <v>37987</v>
      </c>
      <c r="D454" s="5">
        <f>YEAR(Tabla1[[#This Row],[FECHA]])</f>
        <v>2004</v>
      </c>
      <c r="E454" s="5">
        <f>IFERROR(VLOOKUP(Tabla1[[#This Row],[FECHA]],'COMPARENDOS TOTALES'!A:D,4,FALSE),0)</f>
        <v>16</v>
      </c>
      <c r="F454" s="9">
        <f>IFERROR(VLOOKUP(Tabla1[[#This Row],[FECHA]],'COMPARENDOS TOTALES'!A:D,3,FALSE),0)</f>
        <v>2649126</v>
      </c>
      <c r="G454" s="5">
        <f>IFERROR(VLOOKUP(Tabla1[[#This Row],[FECHA]],EXONERACIONES!A:D,4,FALSE),0)</f>
        <v>8</v>
      </c>
      <c r="H454" s="9">
        <f>IFERROR(VLOOKUP(Tabla1[[#This Row],[FECHA]],EXONERACIONES!A:D,3,FALSE),0)</f>
        <v>1431960</v>
      </c>
      <c r="I454" s="5">
        <f>IFERROR(VLOOKUP(Tabla1[[#This Row],[FECHA]],'SIMIT CON RES'!A:D,4,FALSE),0)</f>
        <v>0</v>
      </c>
      <c r="J454" s="9">
        <f>IFERROR(VLOOKUP(Tabla1[[#This Row],[FECHA]],'SIMIT CON RES'!A:D,3,FALSE),0)</f>
        <v>0</v>
      </c>
      <c r="K454">
        <f>IFERROR(VLOOKUP(Tabla1[[#This Row],[FECHA]],'SIMIT SIN RES'!A:D,4,FALSE),0)</f>
        <v>0</v>
      </c>
      <c r="L454" s="9">
        <f>IFERROR(VLOOKUP(Tabla1[[#This Row],[FECHA]],'SIMIT SIN RES'!A:D,3,FALSE),0)</f>
        <v>0</v>
      </c>
      <c r="M454" s="5">
        <f>IFERROR(VLOOKUP(Tabla1[[#This Row],[FECHA]],'RECAUDOS DE COMPARENDOS'!A:D,4,FALSE),0)</f>
        <v>2</v>
      </c>
      <c r="N454" s="9">
        <f>IFERROR(VLOOKUP(Tabla1[[#This Row],[FECHA]],'RECAUDOS DE COMPARENDOS'!A:D,3,FALSE),0)</f>
        <v>274459</v>
      </c>
      <c r="O454" s="5">
        <f>IFERROR(VLOOKUP(Tabla1[[#This Row],[FECHA]],'RECAUDOS DE RESOLUCIONES'!A:D,4,FALSE),0)</f>
        <v>0</v>
      </c>
      <c r="P454" s="9">
        <f>IFERROR(VLOOKUP(Tabla1[[#This Row],[FECHA]],'RECAUDOS DE RESOLUCIONES'!A:D,3,FALSE),0)</f>
        <v>0</v>
      </c>
      <c r="Q45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454" s="9">
        <f>Tabla1[V. COMPARENDOS]-(Tabla1[V. EXONERACIONES]+Tabla1[[#This Row],[V. SIMIT CON RESOLUCION]]+Tabla1[[#This Row],[V. SIMIT SIN RESOLUCION]]+Tabla1[[#This Row],[V. RECAUDOS COMPARENDOS]]+Tabla1[[#This Row],[V. RECAUDOS RESOLUCIONES]])</f>
        <v>942707</v>
      </c>
      <c r="S454" s="11">
        <f>IFERROR(VLOOKUP(Tabla1[[#This Row],[FECHA]],'RECAUDOS LOCALES'!A:D,4,FALSE),0)</f>
        <v>4</v>
      </c>
      <c r="T454" s="9">
        <f>IFERROR(VLOOKUP(Tabla1[[#This Row],[FECHA]],'RECAUDOS LOCALES'!A:D,3,FALSE),0)</f>
        <v>311634</v>
      </c>
      <c r="U454" s="11">
        <f>IFERROR(VLOOKUP(Tabla1[[#This Row],[FECHA]],'RECAUDOS EXTERNOS'!A:D,4,FALSE),0)</f>
        <v>0</v>
      </c>
      <c r="V454" s="9">
        <f>IFERROR(VLOOKUP(Tabla1[[#This Row],[FECHA]],'RECAUDOS EXTERNOS'!A:D,3,FALSE),0)</f>
        <v>0</v>
      </c>
    </row>
    <row r="455" spans="1:22" x14ac:dyDescent="0.25">
      <c r="A455" s="1">
        <v>38014</v>
      </c>
      <c r="B455" s="3" t="s">
        <v>3</v>
      </c>
      <c r="C455" s="2">
        <v>37987</v>
      </c>
      <c r="D455" s="5">
        <f>YEAR(Tabla1[[#This Row],[FECHA]])</f>
        <v>2004</v>
      </c>
      <c r="E455" s="5">
        <f>IFERROR(VLOOKUP(Tabla1[[#This Row],[FECHA]],'COMPARENDOS TOTALES'!A:D,4,FALSE),0)</f>
        <v>4</v>
      </c>
      <c r="F455" s="9">
        <f>IFERROR(VLOOKUP(Tabla1[[#This Row],[FECHA]],'COMPARENDOS TOTALES'!A:D,3,FALSE),0)</f>
        <v>715985</v>
      </c>
      <c r="G455" s="5">
        <f>IFERROR(VLOOKUP(Tabla1[[#This Row],[FECHA]],EXONERACIONES!A:D,4,FALSE),0)</f>
        <v>2</v>
      </c>
      <c r="H455" s="9">
        <f>IFERROR(VLOOKUP(Tabla1[[#This Row],[FECHA]],EXONERACIONES!A:D,3,FALSE),0)</f>
        <v>357990</v>
      </c>
      <c r="I455" s="5">
        <f>IFERROR(VLOOKUP(Tabla1[[#This Row],[FECHA]],'SIMIT CON RES'!A:D,4,FALSE),0)</f>
        <v>0</v>
      </c>
      <c r="J455" s="9">
        <f>IFERROR(VLOOKUP(Tabla1[[#This Row],[FECHA]],'SIMIT CON RES'!A:D,3,FALSE),0)</f>
        <v>0</v>
      </c>
      <c r="K455">
        <f>IFERROR(VLOOKUP(Tabla1[[#This Row],[FECHA]],'SIMIT SIN RES'!A:D,4,FALSE),0)</f>
        <v>0</v>
      </c>
      <c r="L455" s="9">
        <f>IFERROR(VLOOKUP(Tabla1[[#This Row],[FECHA]],'SIMIT SIN RES'!A:D,3,FALSE),0)</f>
        <v>0</v>
      </c>
      <c r="M455" s="5">
        <f>IFERROR(VLOOKUP(Tabla1[[#This Row],[FECHA]],'RECAUDOS DE COMPARENDOS'!A:D,4,FALSE),0)</f>
        <v>0</v>
      </c>
      <c r="N455" s="9">
        <f>IFERROR(VLOOKUP(Tabla1[[#This Row],[FECHA]],'RECAUDOS DE COMPARENDOS'!A:D,3,FALSE),0)</f>
        <v>0</v>
      </c>
      <c r="O455" s="5">
        <f>IFERROR(VLOOKUP(Tabla1[[#This Row],[FECHA]],'RECAUDOS DE RESOLUCIONES'!A:D,4,FALSE),0)</f>
        <v>0</v>
      </c>
      <c r="P455" s="9">
        <f>IFERROR(VLOOKUP(Tabla1[[#This Row],[FECHA]],'RECAUDOS DE RESOLUCIONES'!A:D,3,FALSE),0)</f>
        <v>0</v>
      </c>
      <c r="Q45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455" s="9">
        <f>Tabla1[V. COMPARENDOS]-(Tabla1[V. EXONERACIONES]+Tabla1[[#This Row],[V. SIMIT CON RESOLUCION]]+Tabla1[[#This Row],[V. SIMIT SIN RESOLUCION]]+Tabla1[[#This Row],[V. RECAUDOS COMPARENDOS]]+Tabla1[[#This Row],[V. RECAUDOS RESOLUCIONES]])</f>
        <v>357995</v>
      </c>
      <c r="S455" s="11">
        <f>IFERROR(VLOOKUP(Tabla1[[#This Row],[FECHA]],'RECAUDOS LOCALES'!A:D,4,FALSE),0)</f>
        <v>2</v>
      </c>
      <c r="T455" s="9">
        <f>IFERROR(VLOOKUP(Tabla1[[#This Row],[FECHA]],'RECAUDOS LOCALES'!A:D,3,FALSE),0)</f>
        <v>324500</v>
      </c>
      <c r="U455" s="11">
        <f>IFERROR(VLOOKUP(Tabla1[[#This Row],[FECHA]],'RECAUDOS EXTERNOS'!A:D,4,FALSE),0)</f>
        <v>0</v>
      </c>
      <c r="V455" s="9">
        <f>IFERROR(VLOOKUP(Tabla1[[#This Row],[FECHA]],'RECAUDOS EXTERNOS'!A:D,3,FALSE),0)</f>
        <v>0</v>
      </c>
    </row>
    <row r="456" spans="1:22" x14ac:dyDescent="0.25">
      <c r="A456" s="1">
        <v>38015</v>
      </c>
      <c r="B456" s="3" t="s">
        <v>6</v>
      </c>
      <c r="C456" s="2">
        <v>37987</v>
      </c>
      <c r="D456" s="5">
        <f>YEAR(Tabla1[[#This Row],[FECHA]])</f>
        <v>2004</v>
      </c>
      <c r="E456" s="5">
        <f>IFERROR(VLOOKUP(Tabla1[[#This Row],[FECHA]],'COMPARENDOS TOTALES'!A:D,4,FALSE),0)</f>
        <v>15</v>
      </c>
      <c r="F456" s="9">
        <f>IFERROR(VLOOKUP(Tabla1[[#This Row],[FECHA]],'COMPARENDOS TOTALES'!A:D,3,FALSE),0)</f>
        <v>3042915</v>
      </c>
      <c r="G456" s="5">
        <f>IFERROR(VLOOKUP(Tabla1[[#This Row],[FECHA]],EXONERACIONES!A:D,4,FALSE),0)</f>
        <v>13</v>
      </c>
      <c r="H456" s="9">
        <f>IFERROR(VLOOKUP(Tabla1[[#This Row],[FECHA]],EXONERACIONES!A:D,3,FALSE),0)</f>
        <v>2684925</v>
      </c>
      <c r="I456" s="5">
        <f>IFERROR(VLOOKUP(Tabla1[[#This Row],[FECHA]],'SIMIT CON RES'!A:D,4,FALSE),0)</f>
        <v>0</v>
      </c>
      <c r="J456" s="9">
        <f>IFERROR(VLOOKUP(Tabla1[[#This Row],[FECHA]],'SIMIT CON RES'!A:D,3,FALSE),0)</f>
        <v>0</v>
      </c>
      <c r="K456">
        <f>IFERROR(VLOOKUP(Tabla1[[#This Row],[FECHA]],'SIMIT SIN RES'!A:D,4,FALSE),0)</f>
        <v>0</v>
      </c>
      <c r="L456" s="9">
        <f>IFERROR(VLOOKUP(Tabla1[[#This Row],[FECHA]],'SIMIT SIN RES'!A:D,3,FALSE),0)</f>
        <v>0</v>
      </c>
      <c r="M456" s="5">
        <f>IFERROR(VLOOKUP(Tabla1[[#This Row],[FECHA]],'RECAUDOS DE COMPARENDOS'!A:D,4,FALSE),0)</f>
        <v>1</v>
      </c>
      <c r="N456" s="9">
        <f>IFERROR(VLOOKUP(Tabla1[[#This Row],[FECHA]],'RECAUDOS DE COMPARENDOS'!A:D,3,FALSE),0)</f>
        <v>178995</v>
      </c>
      <c r="O456" s="5">
        <f>IFERROR(VLOOKUP(Tabla1[[#This Row],[FECHA]],'RECAUDOS DE RESOLUCIONES'!A:D,4,FALSE),0)</f>
        <v>0</v>
      </c>
      <c r="P456" s="9">
        <f>IFERROR(VLOOKUP(Tabla1[[#This Row],[FECHA]],'RECAUDOS DE RESOLUCIONES'!A:D,3,FALSE),0)</f>
        <v>0</v>
      </c>
      <c r="Q45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56" s="9">
        <f>Tabla1[V. COMPARENDOS]-(Tabla1[V. EXONERACIONES]+Tabla1[[#This Row],[V. SIMIT CON RESOLUCION]]+Tabla1[[#This Row],[V. SIMIT SIN RESOLUCION]]+Tabla1[[#This Row],[V. RECAUDOS COMPARENDOS]]+Tabla1[[#This Row],[V. RECAUDOS RESOLUCIONES]])</f>
        <v>178995</v>
      </c>
      <c r="S456" s="11">
        <f>IFERROR(VLOOKUP(Tabla1[[#This Row],[FECHA]],'RECAUDOS LOCALES'!A:D,4,FALSE),0)</f>
        <v>0</v>
      </c>
      <c r="T456" s="9">
        <f>IFERROR(VLOOKUP(Tabla1[[#This Row],[FECHA]],'RECAUDOS LOCALES'!A:D,3,FALSE),0)</f>
        <v>0</v>
      </c>
      <c r="U456" s="11">
        <f>IFERROR(VLOOKUP(Tabla1[[#This Row],[FECHA]],'RECAUDOS EXTERNOS'!A:D,4,FALSE),0)</f>
        <v>0</v>
      </c>
      <c r="V456" s="9">
        <f>IFERROR(VLOOKUP(Tabla1[[#This Row],[FECHA]],'RECAUDOS EXTERNOS'!A:D,3,FALSE),0)</f>
        <v>0</v>
      </c>
    </row>
    <row r="457" spans="1:22" x14ac:dyDescent="0.25">
      <c r="A457" s="1">
        <v>38016</v>
      </c>
      <c r="B457" s="3" t="s">
        <v>0</v>
      </c>
      <c r="C457" s="2">
        <v>37987</v>
      </c>
      <c r="D457" s="5">
        <f>YEAR(Tabla1[[#This Row],[FECHA]])</f>
        <v>2004</v>
      </c>
      <c r="E457" s="5">
        <f>IFERROR(VLOOKUP(Tabla1[[#This Row],[FECHA]],'COMPARENDOS TOTALES'!A:D,4,FALSE),0)</f>
        <v>5</v>
      </c>
      <c r="F457" s="9">
        <f>IFERROR(VLOOKUP(Tabla1[[#This Row],[FECHA]],'COMPARENDOS TOTALES'!A:D,3,FALSE),0)</f>
        <v>680181</v>
      </c>
      <c r="G457" s="5">
        <f>IFERROR(VLOOKUP(Tabla1[[#This Row],[FECHA]],EXONERACIONES!A:D,4,FALSE),0)</f>
        <v>3</v>
      </c>
      <c r="H457" s="9">
        <f>IFERROR(VLOOKUP(Tabla1[[#This Row],[FECHA]],EXONERACIONES!A:D,3,FALSE),0)</f>
        <v>322191</v>
      </c>
      <c r="I457" s="5">
        <f>IFERROR(VLOOKUP(Tabla1[[#This Row],[FECHA]],'SIMIT CON RES'!A:D,4,FALSE),0)</f>
        <v>0</v>
      </c>
      <c r="J457" s="9">
        <f>IFERROR(VLOOKUP(Tabla1[[#This Row],[FECHA]],'SIMIT CON RES'!A:D,3,FALSE),0)</f>
        <v>0</v>
      </c>
      <c r="K457">
        <f>IFERROR(VLOOKUP(Tabla1[[#This Row],[FECHA]],'SIMIT SIN RES'!A:D,4,FALSE),0)</f>
        <v>0</v>
      </c>
      <c r="L457" s="9">
        <f>IFERROR(VLOOKUP(Tabla1[[#This Row],[FECHA]],'SIMIT SIN RES'!A:D,3,FALSE),0)</f>
        <v>0</v>
      </c>
      <c r="M457" s="5">
        <f>IFERROR(VLOOKUP(Tabla1[[#This Row],[FECHA]],'RECAUDOS DE COMPARENDOS'!A:D,4,FALSE),0)</f>
        <v>1</v>
      </c>
      <c r="N457" s="9">
        <f>IFERROR(VLOOKUP(Tabla1[[#This Row],[FECHA]],'RECAUDOS DE COMPARENDOS'!A:D,3,FALSE),0)</f>
        <v>178995</v>
      </c>
      <c r="O457" s="5">
        <f>IFERROR(VLOOKUP(Tabla1[[#This Row],[FECHA]],'RECAUDOS DE RESOLUCIONES'!A:D,4,FALSE),0)</f>
        <v>0</v>
      </c>
      <c r="P457" s="9">
        <f>IFERROR(VLOOKUP(Tabla1[[#This Row],[FECHA]],'RECAUDOS DE RESOLUCIONES'!A:D,3,FALSE),0)</f>
        <v>0</v>
      </c>
      <c r="Q45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57" s="9">
        <f>Tabla1[V. COMPARENDOS]-(Tabla1[V. EXONERACIONES]+Tabla1[[#This Row],[V. SIMIT CON RESOLUCION]]+Tabla1[[#This Row],[V. SIMIT SIN RESOLUCION]]+Tabla1[[#This Row],[V. RECAUDOS COMPARENDOS]]+Tabla1[[#This Row],[V. RECAUDOS RESOLUCIONES]])</f>
        <v>178995</v>
      </c>
      <c r="S457" s="11">
        <f>IFERROR(VLOOKUP(Tabla1[[#This Row],[FECHA]],'RECAUDOS LOCALES'!A:D,4,FALSE),0)</f>
        <v>1</v>
      </c>
      <c r="T457" s="9">
        <f>IFERROR(VLOOKUP(Tabla1[[#This Row],[FECHA]],'RECAUDOS LOCALES'!A:D,3,FALSE),0)</f>
        <v>177066</v>
      </c>
      <c r="U457" s="11">
        <f>IFERROR(VLOOKUP(Tabla1[[#This Row],[FECHA]],'RECAUDOS EXTERNOS'!A:D,4,FALSE),0)</f>
        <v>0</v>
      </c>
      <c r="V457" s="9">
        <f>IFERROR(VLOOKUP(Tabla1[[#This Row],[FECHA]],'RECAUDOS EXTERNOS'!A:D,3,FALSE),0)</f>
        <v>0</v>
      </c>
    </row>
    <row r="458" spans="1:22" x14ac:dyDescent="0.25">
      <c r="A458" s="1">
        <v>38017</v>
      </c>
      <c r="B458" s="3" t="s">
        <v>5</v>
      </c>
      <c r="C458" s="2">
        <v>37987</v>
      </c>
      <c r="D458" s="5">
        <f>YEAR(Tabla1[[#This Row],[FECHA]])</f>
        <v>2004</v>
      </c>
      <c r="E458" s="5">
        <f>IFERROR(VLOOKUP(Tabla1[[#This Row],[FECHA]],'COMPARENDOS TOTALES'!A:D,4,FALSE),0)</f>
        <v>5</v>
      </c>
      <c r="F458" s="9">
        <f>IFERROR(VLOOKUP(Tabla1[[#This Row],[FECHA]],'COMPARENDOS TOTALES'!A:D,3,FALSE),0)</f>
        <v>894985</v>
      </c>
      <c r="G458" s="5">
        <f>IFERROR(VLOOKUP(Tabla1[[#This Row],[FECHA]],EXONERACIONES!A:D,4,FALSE),0)</f>
        <v>2</v>
      </c>
      <c r="H458" s="9">
        <f>IFERROR(VLOOKUP(Tabla1[[#This Row],[FECHA]],EXONERACIONES!A:D,3,FALSE),0)</f>
        <v>357995</v>
      </c>
      <c r="I458" s="5">
        <f>IFERROR(VLOOKUP(Tabla1[[#This Row],[FECHA]],'SIMIT CON RES'!A:D,4,FALSE),0)</f>
        <v>0</v>
      </c>
      <c r="J458" s="9">
        <f>IFERROR(VLOOKUP(Tabla1[[#This Row],[FECHA]],'SIMIT CON RES'!A:D,3,FALSE),0)</f>
        <v>0</v>
      </c>
      <c r="K458">
        <f>IFERROR(VLOOKUP(Tabla1[[#This Row],[FECHA]],'SIMIT SIN RES'!A:D,4,FALSE),0)</f>
        <v>0</v>
      </c>
      <c r="L458" s="9">
        <f>IFERROR(VLOOKUP(Tabla1[[#This Row],[FECHA]],'SIMIT SIN RES'!A:D,3,FALSE),0)</f>
        <v>0</v>
      </c>
      <c r="M458" s="5">
        <f>IFERROR(VLOOKUP(Tabla1[[#This Row],[FECHA]],'RECAUDOS DE COMPARENDOS'!A:D,4,FALSE),0)</f>
        <v>2</v>
      </c>
      <c r="N458" s="9">
        <f>IFERROR(VLOOKUP(Tabla1[[#This Row],[FECHA]],'RECAUDOS DE COMPARENDOS'!A:D,3,FALSE),0)</f>
        <v>357995</v>
      </c>
      <c r="O458" s="5">
        <f>IFERROR(VLOOKUP(Tabla1[[#This Row],[FECHA]],'RECAUDOS DE RESOLUCIONES'!A:D,4,FALSE),0)</f>
        <v>0</v>
      </c>
      <c r="P458" s="9">
        <f>IFERROR(VLOOKUP(Tabla1[[#This Row],[FECHA]],'RECAUDOS DE RESOLUCIONES'!A:D,3,FALSE),0)</f>
        <v>0</v>
      </c>
      <c r="Q45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58" s="9">
        <f>Tabla1[V. COMPARENDOS]-(Tabla1[V. EXONERACIONES]+Tabla1[[#This Row],[V. SIMIT CON RESOLUCION]]+Tabla1[[#This Row],[V. SIMIT SIN RESOLUCION]]+Tabla1[[#This Row],[V. RECAUDOS COMPARENDOS]]+Tabla1[[#This Row],[V. RECAUDOS RESOLUCIONES]])</f>
        <v>178995</v>
      </c>
      <c r="S458" s="11">
        <f>IFERROR(VLOOKUP(Tabla1[[#This Row],[FECHA]],'RECAUDOS LOCALES'!A:D,4,FALSE),0)</f>
        <v>0</v>
      </c>
      <c r="T458" s="9">
        <f>IFERROR(VLOOKUP(Tabla1[[#This Row],[FECHA]],'RECAUDOS LOCALES'!A:D,3,FALSE),0)</f>
        <v>0</v>
      </c>
      <c r="U458" s="11">
        <f>IFERROR(VLOOKUP(Tabla1[[#This Row],[FECHA]],'RECAUDOS EXTERNOS'!A:D,4,FALSE),0)</f>
        <v>0</v>
      </c>
      <c r="V458" s="9">
        <f>IFERROR(VLOOKUP(Tabla1[[#This Row],[FECHA]],'RECAUDOS EXTERNOS'!A:D,3,FALSE),0)</f>
        <v>0</v>
      </c>
    </row>
    <row r="459" spans="1:22" x14ac:dyDescent="0.25">
      <c r="A459" s="1">
        <v>38018</v>
      </c>
      <c r="B459" s="3" t="s">
        <v>4</v>
      </c>
      <c r="C459" s="2">
        <v>38018</v>
      </c>
      <c r="D459" s="5">
        <f>YEAR(Tabla1[[#This Row],[FECHA]])</f>
        <v>2004</v>
      </c>
      <c r="E459" s="5">
        <f>IFERROR(VLOOKUP(Tabla1[[#This Row],[FECHA]],'COMPARENDOS TOTALES'!A:D,4,FALSE),0)</f>
        <v>9</v>
      </c>
      <c r="F459" s="9">
        <f>IFERROR(VLOOKUP(Tabla1[[#This Row],[FECHA]],'COMPARENDOS TOTALES'!A:D,3,FALSE),0)</f>
        <v>1885424</v>
      </c>
      <c r="G459" s="5">
        <f>IFERROR(VLOOKUP(Tabla1[[#This Row],[FECHA]],EXONERACIONES!A:D,4,FALSE),0)</f>
        <v>3</v>
      </c>
      <c r="H459" s="9">
        <f>IFERROR(VLOOKUP(Tabla1[[#This Row],[FECHA]],EXONERACIONES!A:D,3,FALSE),0)</f>
        <v>715980</v>
      </c>
      <c r="I459" s="5">
        <f>IFERROR(VLOOKUP(Tabla1[[#This Row],[FECHA]],'SIMIT CON RES'!A:D,4,FALSE),0)</f>
        <v>0</v>
      </c>
      <c r="J459" s="9">
        <f>IFERROR(VLOOKUP(Tabla1[[#This Row],[FECHA]],'SIMIT CON RES'!A:D,3,FALSE),0)</f>
        <v>0</v>
      </c>
      <c r="K459">
        <f>IFERROR(VLOOKUP(Tabla1[[#This Row],[FECHA]],'SIMIT SIN RES'!A:D,4,FALSE),0)</f>
        <v>0</v>
      </c>
      <c r="L459" s="9">
        <f>IFERROR(VLOOKUP(Tabla1[[#This Row],[FECHA]],'SIMIT SIN RES'!A:D,3,FALSE),0)</f>
        <v>0</v>
      </c>
      <c r="M459" s="5">
        <f>IFERROR(VLOOKUP(Tabla1[[#This Row],[FECHA]],'RECAUDOS DE COMPARENDOS'!A:D,4,FALSE),0)</f>
        <v>1</v>
      </c>
      <c r="N459" s="9">
        <f>IFERROR(VLOOKUP(Tabla1[[#This Row],[FECHA]],'RECAUDOS DE COMPARENDOS'!A:D,3,FALSE),0)</f>
        <v>179000</v>
      </c>
      <c r="O459" s="5">
        <f>IFERROR(VLOOKUP(Tabla1[[#This Row],[FECHA]],'RECAUDOS DE RESOLUCIONES'!A:D,4,FALSE),0)</f>
        <v>0</v>
      </c>
      <c r="P459" s="9">
        <f>IFERROR(VLOOKUP(Tabla1[[#This Row],[FECHA]],'RECAUDOS DE RESOLUCIONES'!A:D,3,FALSE),0)</f>
        <v>0</v>
      </c>
      <c r="Q45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459" s="9">
        <f>Tabla1[V. COMPARENDOS]-(Tabla1[V. EXONERACIONES]+Tabla1[[#This Row],[V. SIMIT CON RESOLUCION]]+Tabla1[[#This Row],[V. SIMIT SIN RESOLUCION]]+Tabla1[[#This Row],[V. RECAUDOS COMPARENDOS]]+Tabla1[[#This Row],[V. RECAUDOS RESOLUCIONES]])</f>
        <v>990444</v>
      </c>
      <c r="S459" s="11">
        <f>IFERROR(VLOOKUP(Tabla1[[#This Row],[FECHA]],'RECAUDOS LOCALES'!A:D,4,FALSE),0)</f>
        <v>0</v>
      </c>
      <c r="T459" s="9">
        <f>IFERROR(VLOOKUP(Tabla1[[#This Row],[FECHA]],'RECAUDOS LOCALES'!A:D,3,FALSE),0)</f>
        <v>0</v>
      </c>
      <c r="U459" s="11">
        <f>IFERROR(VLOOKUP(Tabla1[[#This Row],[FECHA]],'RECAUDOS EXTERNOS'!A:D,4,FALSE),0)</f>
        <v>0</v>
      </c>
      <c r="V459" s="9">
        <f>IFERROR(VLOOKUP(Tabla1[[#This Row],[FECHA]],'RECAUDOS EXTERNOS'!A:D,3,FALSE),0)</f>
        <v>0</v>
      </c>
    </row>
    <row r="460" spans="1:22" x14ac:dyDescent="0.25">
      <c r="A460" s="1">
        <v>38019</v>
      </c>
      <c r="B460" s="3" t="s">
        <v>1</v>
      </c>
      <c r="C460" s="2">
        <v>38018</v>
      </c>
      <c r="D460" s="5">
        <f>YEAR(Tabla1[[#This Row],[FECHA]])</f>
        <v>2004</v>
      </c>
      <c r="E460" s="5">
        <f>IFERROR(VLOOKUP(Tabla1[[#This Row],[FECHA]],'COMPARENDOS TOTALES'!A:D,4,FALSE),0)</f>
        <v>24</v>
      </c>
      <c r="F460" s="9">
        <f>IFERROR(VLOOKUP(Tabla1[[#This Row],[FECHA]],'COMPARENDOS TOTALES'!A:D,3,FALSE),0)</f>
        <v>5190950</v>
      </c>
      <c r="G460" s="5">
        <f>IFERROR(VLOOKUP(Tabla1[[#This Row],[FECHA]],EXONERACIONES!A:D,4,FALSE),0)</f>
        <v>20</v>
      </c>
      <c r="H460" s="9">
        <f>IFERROR(VLOOKUP(Tabla1[[#This Row],[FECHA]],EXONERACIONES!A:D,3,FALSE),0)</f>
        <v>4116955</v>
      </c>
      <c r="I460" s="5">
        <f>IFERROR(VLOOKUP(Tabla1[[#This Row],[FECHA]],'SIMIT CON RES'!A:D,4,FALSE),0)</f>
        <v>0</v>
      </c>
      <c r="J460" s="9">
        <f>IFERROR(VLOOKUP(Tabla1[[#This Row],[FECHA]],'SIMIT CON RES'!A:D,3,FALSE),0)</f>
        <v>0</v>
      </c>
      <c r="K460">
        <f>IFERROR(VLOOKUP(Tabla1[[#This Row],[FECHA]],'SIMIT SIN RES'!A:D,4,FALSE),0)</f>
        <v>0</v>
      </c>
      <c r="L460" s="9">
        <f>IFERROR(VLOOKUP(Tabla1[[#This Row],[FECHA]],'SIMIT SIN RES'!A:D,3,FALSE),0)</f>
        <v>0</v>
      </c>
      <c r="M460" s="5">
        <f>IFERROR(VLOOKUP(Tabla1[[#This Row],[FECHA]],'RECAUDOS DE COMPARENDOS'!A:D,4,FALSE),0)</f>
        <v>0</v>
      </c>
      <c r="N460" s="9">
        <f>IFERROR(VLOOKUP(Tabla1[[#This Row],[FECHA]],'RECAUDOS DE COMPARENDOS'!A:D,3,FALSE),0)</f>
        <v>0</v>
      </c>
      <c r="O460" s="5">
        <f>IFERROR(VLOOKUP(Tabla1[[#This Row],[FECHA]],'RECAUDOS DE RESOLUCIONES'!A:D,4,FALSE),0)</f>
        <v>0</v>
      </c>
      <c r="P460" s="9">
        <f>IFERROR(VLOOKUP(Tabla1[[#This Row],[FECHA]],'RECAUDOS DE RESOLUCIONES'!A:D,3,FALSE),0)</f>
        <v>0</v>
      </c>
      <c r="Q46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460" s="9">
        <f>Tabla1[V. COMPARENDOS]-(Tabla1[V. EXONERACIONES]+Tabla1[[#This Row],[V. SIMIT CON RESOLUCION]]+Tabla1[[#This Row],[V. SIMIT SIN RESOLUCION]]+Tabla1[[#This Row],[V. RECAUDOS COMPARENDOS]]+Tabla1[[#This Row],[V. RECAUDOS RESOLUCIONES]])</f>
        <v>1073995</v>
      </c>
      <c r="S460" s="11">
        <f>IFERROR(VLOOKUP(Tabla1[[#This Row],[FECHA]],'RECAUDOS LOCALES'!A:D,4,FALSE),0)</f>
        <v>0</v>
      </c>
      <c r="T460" s="9">
        <f>IFERROR(VLOOKUP(Tabla1[[#This Row],[FECHA]],'RECAUDOS LOCALES'!A:D,3,FALSE),0)</f>
        <v>0</v>
      </c>
      <c r="U460" s="11">
        <f>IFERROR(VLOOKUP(Tabla1[[#This Row],[FECHA]],'RECAUDOS EXTERNOS'!A:D,4,FALSE),0)</f>
        <v>0</v>
      </c>
      <c r="V460" s="9">
        <f>IFERROR(VLOOKUP(Tabla1[[#This Row],[FECHA]],'RECAUDOS EXTERNOS'!A:D,3,FALSE),0)</f>
        <v>0</v>
      </c>
    </row>
    <row r="461" spans="1:22" x14ac:dyDescent="0.25">
      <c r="A461" s="1">
        <v>38020</v>
      </c>
      <c r="B461" s="3" t="s">
        <v>2</v>
      </c>
      <c r="C461" s="2">
        <v>38018</v>
      </c>
      <c r="D461" s="5">
        <f>YEAR(Tabla1[[#This Row],[FECHA]])</f>
        <v>2004</v>
      </c>
      <c r="E461" s="5">
        <f>IFERROR(VLOOKUP(Tabla1[[#This Row],[FECHA]],'COMPARENDOS TOTALES'!A:D,4,FALSE),0)</f>
        <v>30</v>
      </c>
      <c r="F461" s="9">
        <f>IFERROR(VLOOKUP(Tabla1[[#This Row],[FECHA]],'COMPARENDOS TOTALES'!A:D,3,FALSE),0)</f>
        <v>6587130</v>
      </c>
      <c r="G461" s="5">
        <f>IFERROR(VLOOKUP(Tabla1[[#This Row],[FECHA]],EXONERACIONES!A:D,4,FALSE),0)</f>
        <v>18</v>
      </c>
      <c r="H461" s="9">
        <f>IFERROR(VLOOKUP(Tabla1[[#This Row],[FECHA]],EXONERACIONES!A:D,3,FALSE),0)</f>
        <v>3699279</v>
      </c>
      <c r="I461" s="5">
        <f>IFERROR(VLOOKUP(Tabla1[[#This Row],[FECHA]],'SIMIT CON RES'!A:D,4,FALSE),0)</f>
        <v>0</v>
      </c>
      <c r="J461" s="9">
        <f>IFERROR(VLOOKUP(Tabla1[[#This Row],[FECHA]],'SIMIT CON RES'!A:D,3,FALSE),0)</f>
        <v>0</v>
      </c>
      <c r="K461">
        <f>IFERROR(VLOOKUP(Tabla1[[#This Row],[FECHA]],'SIMIT SIN RES'!A:D,4,FALSE),0)</f>
        <v>0</v>
      </c>
      <c r="L461" s="9">
        <f>IFERROR(VLOOKUP(Tabla1[[#This Row],[FECHA]],'SIMIT SIN RES'!A:D,3,FALSE),0)</f>
        <v>0</v>
      </c>
      <c r="M461" s="5">
        <f>IFERROR(VLOOKUP(Tabla1[[#This Row],[FECHA]],'RECAUDOS DE COMPARENDOS'!A:D,4,FALSE),0)</f>
        <v>8</v>
      </c>
      <c r="N461" s="9">
        <f>IFERROR(VLOOKUP(Tabla1[[#This Row],[FECHA]],'RECAUDOS DE COMPARENDOS'!A:D,3,FALSE),0)</f>
        <v>1455851</v>
      </c>
      <c r="O461" s="5">
        <f>IFERROR(VLOOKUP(Tabla1[[#This Row],[FECHA]],'RECAUDOS DE RESOLUCIONES'!A:D,4,FALSE),0)</f>
        <v>0</v>
      </c>
      <c r="P461" s="9">
        <f>IFERROR(VLOOKUP(Tabla1[[#This Row],[FECHA]],'RECAUDOS DE RESOLUCIONES'!A:D,3,FALSE),0)</f>
        <v>0</v>
      </c>
      <c r="Q46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461" s="9">
        <f>Tabla1[V. COMPARENDOS]-(Tabla1[V. EXONERACIONES]+Tabla1[[#This Row],[V. SIMIT CON RESOLUCION]]+Tabla1[[#This Row],[V. SIMIT SIN RESOLUCION]]+Tabla1[[#This Row],[V. RECAUDOS COMPARENDOS]]+Tabla1[[#This Row],[V. RECAUDOS RESOLUCIONES]])</f>
        <v>1432000</v>
      </c>
      <c r="S461" s="11">
        <f>IFERROR(VLOOKUP(Tabla1[[#This Row],[FECHA]],'RECAUDOS LOCALES'!A:D,4,FALSE),0)</f>
        <v>2</v>
      </c>
      <c r="T461" s="9">
        <f>IFERROR(VLOOKUP(Tabla1[[#This Row],[FECHA]],'RECAUDOS LOCALES'!A:D,3,FALSE),0)</f>
        <v>214450</v>
      </c>
      <c r="U461" s="11">
        <f>IFERROR(VLOOKUP(Tabla1[[#This Row],[FECHA]],'RECAUDOS EXTERNOS'!A:D,4,FALSE),0)</f>
        <v>0</v>
      </c>
      <c r="V461" s="9">
        <f>IFERROR(VLOOKUP(Tabla1[[#This Row],[FECHA]],'RECAUDOS EXTERNOS'!A:D,3,FALSE),0)</f>
        <v>0</v>
      </c>
    </row>
    <row r="462" spans="1:22" x14ac:dyDescent="0.25">
      <c r="A462" s="1">
        <v>38021</v>
      </c>
      <c r="B462" s="3" t="s">
        <v>3</v>
      </c>
      <c r="C462" s="2">
        <v>38018</v>
      </c>
      <c r="D462" s="5">
        <f>YEAR(Tabla1[[#This Row],[FECHA]])</f>
        <v>2004</v>
      </c>
      <c r="E462" s="5">
        <f>IFERROR(VLOOKUP(Tabla1[[#This Row],[FECHA]],'COMPARENDOS TOTALES'!A:D,4,FALSE),0)</f>
        <v>25</v>
      </c>
      <c r="F462" s="9">
        <f>IFERROR(VLOOKUP(Tabla1[[#This Row],[FECHA]],'COMPARENDOS TOTALES'!A:D,3,FALSE),0)</f>
        <v>5918894</v>
      </c>
      <c r="G462" s="5">
        <f>IFERROR(VLOOKUP(Tabla1[[#This Row],[FECHA]],EXONERACIONES!A:D,4,FALSE),0)</f>
        <v>17</v>
      </c>
      <c r="H462" s="9">
        <f>IFERROR(VLOOKUP(Tabla1[[#This Row],[FECHA]],EXONERACIONES!A:D,3,FALSE),0)</f>
        <v>4295975</v>
      </c>
      <c r="I462" s="5">
        <f>IFERROR(VLOOKUP(Tabla1[[#This Row],[FECHA]],'SIMIT CON RES'!A:D,4,FALSE),0)</f>
        <v>0</v>
      </c>
      <c r="J462" s="9">
        <f>IFERROR(VLOOKUP(Tabla1[[#This Row],[FECHA]],'SIMIT CON RES'!A:D,3,FALSE),0)</f>
        <v>0</v>
      </c>
      <c r="K462">
        <f>IFERROR(VLOOKUP(Tabla1[[#This Row],[FECHA]],'SIMIT SIN RES'!A:D,4,FALSE),0)</f>
        <v>0</v>
      </c>
      <c r="L462" s="9">
        <f>IFERROR(VLOOKUP(Tabla1[[#This Row],[FECHA]],'SIMIT SIN RES'!A:D,3,FALSE),0)</f>
        <v>0</v>
      </c>
      <c r="M462" s="5">
        <f>IFERROR(VLOOKUP(Tabla1[[#This Row],[FECHA]],'RECAUDOS DE COMPARENDOS'!A:D,4,FALSE),0)</f>
        <v>5</v>
      </c>
      <c r="N462" s="9">
        <f>IFERROR(VLOOKUP(Tabla1[[#This Row],[FECHA]],'RECAUDOS DE COMPARENDOS'!A:D,3,FALSE),0)</f>
        <v>906919</v>
      </c>
      <c r="O462" s="5">
        <f>IFERROR(VLOOKUP(Tabla1[[#This Row],[FECHA]],'RECAUDOS DE RESOLUCIONES'!A:D,4,FALSE),0)</f>
        <v>0</v>
      </c>
      <c r="P462" s="9">
        <f>IFERROR(VLOOKUP(Tabla1[[#This Row],[FECHA]],'RECAUDOS DE RESOLUCIONES'!A:D,3,FALSE),0)</f>
        <v>0</v>
      </c>
      <c r="Q46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462" s="9">
        <f>Tabla1[V. COMPARENDOS]-(Tabla1[V. EXONERACIONES]+Tabla1[[#This Row],[V. SIMIT CON RESOLUCION]]+Tabla1[[#This Row],[V. SIMIT SIN RESOLUCION]]+Tabla1[[#This Row],[V. RECAUDOS COMPARENDOS]]+Tabla1[[#This Row],[V. RECAUDOS RESOLUCIONES]])</f>
        <v>716000</v>
      </c>
      <c r="S462" s="11">
        <f>IFERROR(VLOOKUP(Tabla1[[#This Row],[FECHA]],'RECAUDOS LOCALES'!A:D,4,FALSE),0)</f>
        <v>4</v>
      </c>
      <c r="T462" s="9">
        <f>IFERROR(VLOOKUP(Tabla1[[#This Row],[FECHA]],'RECAUDOS LOCALES'!A:D,3,FALSE),0)</f>
        <v>232702</v>
      </c>
      <c r="U462" s="11">
        <f>IFERROR(VLOOKUP(Tabla1[[#This Row],[FECHA]],'RECAUDOS EXTERNOS'!A:D,4,FALSE),0)</f>
        <v>0</v>
      </c>
      <c r="V462" s="9">
        <f>IFERROR(VLOOKUP(Tabla1[[#This Row],[FECHA]],'RECAUDOS EXTERNOS'!A:D,3,FALSE),0)</f>
        <v>0</v>
      </c>
    </row>
    <row r="463" spans="1:22" x14ac:dyDescent="0.25">
      <c r="A463" s="1">
        <v>38022</v>
      </c>
      <c r="B463" s="3" t="s">
        <v>6</v>
      </c>
      <c r="C463" s="2">
        <v>38018</v>
      </c>
      <c r="D463" s="5">
        <f>YEAR(Tabla1[[#This Row],[FECHA]])</f>
        <v>2004</v>
      </c>
      <c r="E463" s="5">
        <f>IFERROR(VLOOKUP(Tabla1[[#This Row],[FECHA]],'COMPARENDOS TOTALES'!A:D,4,FALSE),0)</f>
        <v>27</v>
      </c>
      <c r="F463" s="9">
        <f>IFERROR(VLOOKUP(Tabla1[[#This Row],[FECHA]],'COMPARENDOS TOTALES'!A:D,3,FALSE),0)</f>
        <v>6980805</v>
      </c>
      <c r="G463" s="5">
        <f>IFERROR(VLOOKUP(Tabla1[[#This Row],[FECHA]],EXONERACIONES!A:D,4,FALSE),0)</f>
        <v>16</v>
      </c>
      <c r="H463" s="9">
        <f>IFERROR(VLOOKUP(Tabla1[[#This Row],[FECHA]],EXONERACIONES!A:D,3,FALSE),0)</f>
        <v>3937890</v>
      </c>
      <c r="I463" s="5">
        <f>IFERROR(VLOOKUP(Tabla1[[#This Row],[FECHA]],'SIMIT CON RES'!A:D,4,FALSE),0)</f>
        <v>0</v>
      </c>
      <c r="J463" s="9">
        <f>IFERROR(VLOOKUP(Tabla1[[#This Row],[FECHA]],'SIMIT CON RES'!A:D,3,FALSE),0)</f>
        <v>0</v>
      </c>
      <c r="K463">
        <f>IFERROR(VLOOKUP(Tabla1[[#This Row],[FECHA]],'SIMIT SIN RES'!A:D,4,FALSE),0)</f>
        <v>0</v>
      </c>
      <c r="L463" s="9">
        <f>IFERROR(VLOOKUP(Tabla1[[#This Row],[FECHA]],'SIMIT SIN RES'!A:D,3,FALSE),0)</f>
        <v>0</v>
      </c>
      <c r="M463" s="5">
        <f>IFERROR(VLOOKUP(Tabla1[[#This Row],[FECHA]],'RECAUDOS DE COMPARENDOS'!A:D,4,FALSE),0)</f>
        <v>7</v>
      </c>
      <c r="N463" s="9">
        <f>IFERROR(VLOOKUP(Tabla1[[#This Row],[FECHA]],'RECAUDOS DE COMPARENDOS'!A:D,3,FALSE),0)</f>
        <v>2147940</v>
      </c>
      <c r="O463" s="5">
        <f>IFERROR(VLOOKUP(Tabla1[[#This Row],[FECHA]],'RECAUDOS DE RESOLUCIONES'!A:D,4,FALSE),0)</f>
        <v>0</v>
      </c>
      <c r="P463" s="9">
        <f>IFERROR(VLOOKUP(Tabla1[[#This Row],[FECHA]],'RECAUDOS DE RESOLUCIONES'!A:D,3,FALSE),0)</f>
        <v>0</v>
      </c>
      <c r="Q46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463" s="9">
        <f>Tabla1[V. COMPARENDOS]-(Tabla1[V. EXONERACIONES]+Tabla1[[#This Row],[V. SIMIT CON RESOLUCION]]+Tabla1[[#This Row],[V. SIMIT SIN RESOLUCION]]+Tabla1[[#This Row],[V. RECAUDOS COMPARENDOS]]+Tabla1[[#This Row],[V. RECAUDOS RESOLUCIONES]])</f>
        <v>894975</v>
      </c>
      <c r="S463" s="11">
        <f>IFERROR(VLOOKUP(Tabla1[[#This Row],[FECHA]],'RECAUDOS LOCALES'!A:D,4,FALSE),0)</f>
        <v>5</v>
      </c>
      <c r="T463" s="9">
        <f>IFERROR(VLOOKUP(Tabla1[[#This Row],[FECHA]],'RECAUDOS LOCALES'!A:D,3,FALSE),0)</f>
        <v>280436</v>
      </c>
      <c r="U463" s="11">
        <f>IFERROR(VLOOKUP(Tabla1[[#This Row],[FECHA]],'RECAUDOS EXTERNOS'!A:D,4,FALSE),0)</f>
        <v>0</v>
      </c>
      <c r="V463" s="9">
        <f>IFERROR(VLOOKUP(Tabla1[[#This Row],[FECHA]],'RECAUDOS EXTERNOS'!A:D,3,FALSE),0)</f>
        <v>0</v>
      </c>
    </row>
    <row r="464" spans="1:22" x14ac:dyDescent="0.25">
      <c r="A464" s="1">
        <v>38023</v>
      </c>
      <c r="B464" s="3" t="s">
        <v>0</v>
      </c>
      <c r="C464" s="2">
        <v>38018</v>
      </c>
      <c r="D464" s="5">
        <f>YEAR(Tabla1[[#This Row],[FECHA]])</f>
        <v>2004</v>
      </c>
      <c r="E464" s="5">
        <f>IFERROR(VLOOKUP(Tabla1[[#This Row],[FECHA]],'COMPARENDOS TOTALES'!A:D,4,FALSE),0)</f>
        <v>8</v>
      </c>
      <c r="F464" s="9">
        <f>IFERROR(VLOOKUP(Tabla1[[#This Row],[FECHA]],'COMPARENDOS TOTALES'!A:D,3,FALSE),0)</f>
        <v>2147940</v>
      </c>
      <c r="G464" s="5">
        <f>IFERROR(VLOOKUP(Tabla1[[#This Row],[FECHA]],EXONERACIONES!A:D,4,FALSE),0)</f>
        <v>5</v>
      </c>
      <c r="H464" s="9">
        <f>IFERROR(VLOOKUP(Tabla1[[#This Row],[FECHA]],EXONERACIONES!A:D,3,FALSE),0)</f>
        <v>1252965</v>
      </c>
      <c r="I464" s="5">
        <f>IFERROR(VLOOKUP(Tabla1[[#This Row],[FECHA]],'SIMIT CON RES'!A:D,4,FALSE),0)</f>
        <v>0</v>
      </c>
      <c r="J464" s="9">
        <f>IFERROR(VLOOKUP(Tabla1[[#This Row],[FECHA]],'SIMIT CON RES'!A:D,3,FALSE),0)</f>
        <v>0</v>
      </c>
      <c r="K464">
        <f>IFERROR(VLOOKUP(Tabla1[[#This Row],[FECHA]],'SIMIT SIN RES'!A:D,4,FALSE),0)</f>
        <v>0</v>
      </c>
      <c r="L464" s="9">
        <f>IFERROR(VLOOKUP(Tabla1[[#This Row],[FECHA]],'SIMIT SIN RES'!A:D,3,FALSE),0)</f>
        <v>0</v>
      </c>
      <c r="M464" s="5">
        <f>IFERROR(VLOOKUP(Tabla1[[#This Row],[FECHA]],'RECAUDOS DE COMPARENDOS'!A:D,4,FALSE),0)</f>
        <v>1</v>
      </c>
      <c r="N464" s="9">
        <f>IFERROR(VLOOKUP(Tabla1[[#This Row],[FECHA]],'RECAUDOS DE COMPARENDOS'!A:D,3,FALSE),0)</f>
        <v>357990</v>
      </c>
      <c r="O464" s="5">
        <f>IFERROR(VLOOKUP(Tabla1[[#This Row],[FECHA]],'RECAUDOS DE RESOLUCIONES'!A:D,4,FALSE),0)</f>
        <v>0</v>
      </c>
      <c r="P464" s="9">
        <f>IFERROR(VLOOKUP(Tabla1[[#This Row],[FECHA]],'RECAUDOS DE RESOLUCIONES'!A:D,3,FALSE),0)</f>
        <v>0</v>
      </c>
      <c r="Q46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464" s="9">
        <f>Tabla1[V. COMPARENDOS]-(Tabla1[V. EXONERACIONES]+Tabla1[[#This Row],[V. SIMIT CON RESOLUCION]]+Tabla1[[#This Row],[V. SIMIT SIN RESOLUCION]]+Tabla1[[#This Row],[V. RECAUDOS COMPARENDOS]]+Tabla1[[#This Row],[V. RECAUDOS RESOLUCIONES]])</f>
        <v>536985</v>
      </c>
      <c r="S464" s="11">
        <f>IFERROR(VLOOKUP(Tabla1[[#This Row],[FECHA]],'RECAUDOS LOCALES'!A:D,4,FALSE),0)</f>
        <v>3</v>
      </c>
      <c r="T464" s="9">
        <f>IFERROR(VLOOKUP(Tabla1[[#This Row],[FECHA]],'RECAUDOS LOCALES'!A:D,3,FALSE),0)</f>
        <v>316234</v>
      </c>
      <c r="U464" s="11">
        <f>IFERROR(VLOOKUP(Tabla1[[#This Row],[FECHA]],'RECAUDOS EXTERNOS'!A:D,4,FALSE),0)</f>
        <v>0</v>
      </c>
      <c r="V464" s="9">
        <f>IFERROR(VLOOKUP(Tabla1[[#This Row],[FECHA]],'RECAUDOS EXTERNOS'!A:D,3,FALSE),0)</f>
        <v>0</v>
      </c>
    </row>
    <row r="465" spans="1:22" x14ac:dyDescent="0.25">
      <c r="A465" s="1">
        <v>38024</v>
      </c>
      <c r="B465" s="3" t="s">
        <v>5</v>
      </c>
      <c r="C465" s="2">
        <v>38018</v>
      </c>
      <c r="D465" s="5">
        <f>YEAR(Tabla1[[#This Row],[FECHA]])</f>
        <v>2004</v>
      </c>
      <c r="E465" s="5">
        <f>IFERROR(VLOOKUP(Tabla1[[#This Row],[FECHA]],'COMPARENDOS TOTALES'!A:D,4,FALSE),0)</f>
        <v>14</v>
      </c>
      <c r="F465" s="9">
        <f>IFERROR(VLOOKUP(Tabla1[[#This Row],[FECHA]],'COMPARENDOS TOTALES'!A:D,3,FALSE),0)</f>
        <v>3221910</v>
      </c>
      <c r="G465" s="5">
        <f>IFERROR(VLOOKUP(Tabla1[[#This Row],[FECHA]],EXONERACIONES!A:D,4,FALSE),0)</f>
        <v>10</v>
      </c>
      <c r="H465" s="9">
        <f>IFERROR(VLOOKUP(Tabla1[[#This Row],[FECHA]],EXONERACIONES!A:D,3,FALSE),0)</f>
        <v>2326935</v>
      </c>
      <c r="I465" s="5">
        <f>IFERROR(VLOOKUP(Tabla1[[#This Row],[FECHA]],'SIMIT CON RES'!A:D,4,FALSE),0)</f>
        <v>0</v>
      </c>
      <c r="J465" s="9">
        <f>IFERROR(VLOOKUP(Tabla1[[#This Row],[FECHA]],'SIMIT CON RES'!A:D,3,FALSE),0)</f>
        <v>0</v>
      </c>
      <c r="K465">
        <f>IFERROR(VLOOKUP(Tabla1[[#This Row],[FECHA]],'SIMIT SIN RES'!A:D,4,FALSE),0)</f>
        <v>0</v>
      </c>
      <c r="L465" s="9">
        <f>IFERROR(VLOOKUP(Tabla1[[#This Row],[FECHA]],'SIMIT SIN RES'!A:D,3,FALSE),0)</f>
        <v>0</v>
      </c>
      <c r="M465" s="5">
        <f>IFERROR(VLOOKUP(Tabla1[[#This Row],[FECHA]],'RECAUDOS DE COMPARENDOS'!A:D,4,FALSE),0)</f>
        <v>2</v>
      </c>
      <c r="N465" s="9">
        <f>IFERROR(VLOOKUP(Tabla1[[#This Row],[FECHA]],'RECAUDOS DE COMPARENDOS'!A:D,3,FALSE),0)</f>
        <v>536985</v>
      </c>
      <c r="O465" s="5">
        <f>IFERROR(VLOOKUP(Tabla1[[#This Row],[FECHA]],'RECAUDOS DE RESOLUCIONES'!A:D,4,FALSE),0)</f>
        <v>0</v>
      </c>
      <c r="P465" s="9">
        <f>IFERROR(VLOOKUP(Tabla1[[#This Row],[FECHA]],'RECAUDOS DE RESOLUCIONES'!A:D,3,FALSE),0)</f>
        <v>0</v>
      </c>
      <c r="Q46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465" s="9">
        <f>Tabla1[V. COMPARENDOS]-(Tabla1[V. EXONERACIONES]+Tabla1[[#This Row],[V. SIMIT CON RESOLUCION]]+Tabla1[[#This Row],[V. SIMIT SIN RESOLUCION]]+Tabla1[[#This Row],[V. RECAUDOS COMPARENDOS]]+Tabla1[[#This Row],[V. RECAUDOS RESOLUCIONES]])</f>
        <v>357990</v>
      </c>
      <c r="S465" s="11">
        <f>IFERROR(VLOOKUP(Tabla1[[#This Row],[FECHA]],'RECAUDOS LOCALES'!A:D,4,FALSE),0)</f>
        <v>0</v>
      </c>
      <c r="T465" s="9">
        <f>IFERROR(VLOOKUP(Tabla1[[#This Row],[FECHA]],'RECAUDOS LOCALES'!A:D,3,FALSE),0)</f>
        <v>0</v>
      </c>
      <c r="U465" s="11">
        <f>IFERROR(VLOOKUP(Tabla1[[#This Row],[FECHA]],'RECAUDOS EXTERNOS'!A:D,4,FALSE),0)</f>
        <v>0</v>
      </c>
      <c r="V465" s="9">
        <f>IFERROR(VLOOKUP(Tabla1[[#This Row],[FECHA]],'RECAUDOS EXTERNOS'!A:D,3,FALSE),0)</f>
        <v>0</v>
      </c>
    </row>
    <row r="466" spans="1:22" x14ac:dyDescent="0.25">
      <c r="A466" s="1">
        <v>38025</v>
      </c>
      <c r="B466" s="3" t="s">
        <v>4</v>
      </c>
      <c r="C466" s="2">
        <v>38018</v>
      </c>
      <c r="D466" s="5">
        <f>YEAR(Tabla1[[#This Row],[FECHA]])</f>
        <v>2004</v>
      </c>
      <c r="E466" s="5">
        <f>IFERROR(VLOOKUP(Tabla1[[#This Row],[FECHA]],'COMPARENDOS TOTALES'!A:D,4,FALSE),0)</f>
        <v>9</v>
      </c>
      <c r="F466" s="9">
        <f>IFERROR(VLOOKUP(Tabla1[[#This Row],[FECHA]],'COMPARENDOS TOTALES'!A:D,3,FALSE),0)</f>
        <v>1801899</v>
      </c>
      <c r="G466" s="5">
        <f>IFERROR(VLOOKUP(Tabla1[[#This Row],[FECHA]],EXONERACIONES!A:D,4,FALSE),0)</f>
        <v>7</v>
      </c>
      <c r="H466" s="9">
        <f>IFERROR(VLOOKUP(Tabla1[[#This Row],[FECHA]],EXONERACIONES!A:D,3,FALSE),0)</f>
        <v>1264914</v>
      </c>
      <c r="I466" s="5">
        <f>IFERROR(VLOOKUP(Tabla1[[#This Row],[FECHA]],'SIMIT CON RES'!A:D,4,FALSE),0)</f>
        <v>0</v>
      </c>
      <c r="J466" s="9">
        <f>IFERROR(VLOOKUP(Tabla1[[#This Row],[FECHA]],'SIMIT CON RES'!A:D,3,FALSE),0)</f>
        <v>0</v>
      </c>
      <c r="K466">
        <f>IFERROR(VLOOKUP(Tabla1[[#This Row],[FECHA]],'SIMIT SIN RES'!A:D,4,FALSE),0)</f>
        <v>0</v>
      </c>
      <c r="L466" s="9">
        <f>IFERROR(VLOOKUP(Tabla1[[#This Row],[FECHA]],'SIMIT SIN RES'!A:D,3,FALSE),0)</f>
        <v>0</v>
      </c>
      <c r="M466" s="5">
        <f>IFERROR(VLOOKUP(Tabla1[[#This Row],[FECHA]],'RECAUDOS DE COMPARENDOS'!A:D,4,FALSE),0)</f>
        <v>2</v>
      </c>
      <c r="N466" s="9">
        <f>IFERROR(VLOOKUP(Tabla1[[#This Row],[FECHA]],'RECAUDOS DE COMPARENDOS'!A:D,3,FALSE),0)</f>
        <v>536985</v>
      </c>
      <c r="O466" s="5">
        <f>IFERROR(VLOOKUP(Tabla1[[#This Row],[FECHA]],'RECAUDOS DE RESOLUCIONES'!A:D,4,FALSE),0)</f>
        <v>0</v>
      </c>
      <c r="P466" s="9">
        <f>IFERROR(VLOOKUP(Tabla1[[#This Row],[FECHA]],'RECAUDOS DE RESOLUCIONES'!A:D,3,FALSE),0)</f>
        <v>0</v>
      </c>
      <c r="Q46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6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66" s="11">
        <f>IFERROR(VLOOKUP(Tabla1[[#This Row],[FECHA]],'RECAUDOS LOCALES'!A:D,4,FALSE),0)</f>
        <v>0</v>
      </c>
      <c r="T466" s="9">
        <f>IFERROR(VLOOKUP(Tabla1[[#This Row],[FECHA]],'RECAUDOS LOCALES'!A:D,3,FALSE),0)</f>
        <v>0</v>
      </c>
      <c r="U466" s="11">
        <f>IFERROR(VLOOKUP(Tabla1[[#This Row],[FECHA]],'RECAUDOS EXTERNOS'!A:D,4,FALSE),0)</f>
        <v>0</v>
      </c>
      <c r="V466" s="9">
        <f>IFERROR(VLOOKUP(Tabla1[[#This Row],[FECHA]],'RECAUDOS EXTERNOS'!A:D,3,FALSE),0)</f>
        <v>0</v>
      </c>
    </row>
    <row r="467" spans="1:22" x14ac:dyDescent="0.25">
      <c r="A467" s="1">
        <v>38026</v>
      </c>
      <c r="B467" s="3" t="s">
        <v>1</v>
      </c>
      <c r="C467" s="2">
        <v>38018</v>
      </c>
      <c r="D467" s="5">
        <f>YEAR(Tabla1[[#This Row],[FECHA]])</f>
        <v>2004</v>
      </c>
      <c r="E467" s="5">
        <f>IFERROR(VLOOKUP(Tabla1[[#This Row],[FECHA]],'COMPARENDOS TOTALES'!A:D,4,FALSE),0)</f>
        <v>20</v>
      </c>
      <c r="F467" s="9">
        <f>IFERROR(VLOOKUP(Tabla1[[#This Row],[FECHA]],'COMPARENDOS TOTALES'!A:D,3,FALSE),0)</f>
        <v>6002302</v>
      </c>
      <c r="G467" s="5">
        <f>IFERROR(VLOOKUP(Tabla1[[#This Row],[FECHA]],EXONERACIONES!A:D,4,FALSE),0)</f>
        <v>14</v>
      </c>
      <c r="H467" s="9">
        <f>IFERROR(VLOOKUP(Tabla1[[#This Row],[FECHA]],EXONERACIONES!A:D,3,FALSE),0)</f>
        <v>4212352</v>
      </c>
      <c r="I467" s="5">
        <f>IFERROR(VLOOKUP(Tabla1[[#This Row],[FECHA]],'SIMIT CON RES'!A:D,4,FALSE),0)</f>
        <v>0</v>
      </c>
      <c r="J467" s="9">
        <f>IFERROR(VLOOKUP(Tabla1[[#This Row],[FECHA]],'SIMIT CON RES'!A:D,3,FALSE),0)</f>
        <v>0</v>
      </c>
      <c r="K467">
        <f>IFERROR(VLOOKUP(Tabla1[[#This Row],[FECHA]],'SIMIT SIN RES'!A:D,4,FALSE),0)</f>
        <v>0</v>
      </c>
      <c r="L467" s="9">
        <f>IFERROR(VLOOKUP(Tabla1[[#This Row],[FECHA]],'SIMIT SIN RES'!A:D,3,FALSE),0)</f>
        <v>0</v>
      </c>
      <c r="M467" s="5">
        <f>IFERROR(VLOOKUP(Tabla1[[#This Row],[FECHA]],'RECAUDOS DE COMPARENDOS'!A:D,4,FALSE),0)</f>
        <v>4</v>
      </c>
      <c r="N467" s="9">
        <f>IFERROR(VLOOKUP(Tabla1[[#This Row],[FECHA]],'RECAUDOS DE COMPARENDOS'!A:D,3,FALSE),0)</f>
        <v>1252965</v>
      </c>
      <c r="O467" s="5">
        <f>IFERROR(VLOOKUP(Tabla1[[#This Row],[FECHA]],'RECAUDOS DE RESOLUCIONES'!A:D,4,FALSE),0)</f>
        <v>0</v>
      </c>
      <c r="P467" s="9">
        <f>IFERROR(VLOOKUP(Tabla1[[#This Row],[FECHA]],'RECAUDOS DE RESOLUCIONES'!A:D,3,FALSE),0)</f>
        <v>0</v>
      </c>
      <c r="Q46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467" s="9">
        <f>Tabla1[V. COMPARENDOS]-(Tabla1[V. EXONERACIONES]+Tabla1[[#This Row],[V. SIMIT CON RESOLUCION]]+Tabla1[[#This Row],[V. SIMIT SIN RESOLUCION]]+Tabla1[[#This Row],[V. RECAUDOS COMPARENDOS]]+Tabla1[[#This Row],[V. RECAUDOS RESOLUCIONES]])</f>
        <v>536985</v>
      </c>
      <c r="S467" s="11">
        <f>IFERROR(VLOOKUP(Tabla1[[#This Row],[FECHA]],'RECAUDOS LOCALES'!A:D,4,FALSE),0)</f>
        <v>7</v>
      </c>
      <c r="T467" s="9">
        <f>IFERROR(VLOOKUP(Tabla1[[#This Row],[FECHA]],'RECAUDOS LOCALES'!A:D,3,FALSE),0)</f>
        <v>1023200</v>
      </c>
      <c r="U467" s="11">
        <f>IFERROR(VLOOKUP(Tabla1[[#This Row],[FECHA]],'RECAUDOS EXTERNOS'!A:D,4,FALSE),0)</f>
        <v>0</v>
      </c>
      <c r="V467" s="9">
        <f>IFERROR(VLOOKUP(Tabla1[[#This Row],[FECHA]],'RECAUDOS EXTERNOS'!A:D,3,FALSE),0)</f>
        <v>0</v>
      </c>
    </row>
    <row r="468" spans="1:22" x14ac:dyDescent="0.25">
      <c r="A468" s="1">
        <v>38027</v>
      </c>
      <c r="B468" s="3" t="s">
        <v>2</v>
      </c>
      <c r="C468" s="2">
        <v>38018</v>
      </c>
      <c r="D468" s="5">
        <f>YEAR(Tabla1[[#This Row],[FECHA]])</f>
        <v>2004</v>
      </c>
      <c r="E468" s="5">
        <f>IFERROR(VLOOKUP(Tabla1[[#This Row],[FECHA]],'COMPARENDOS TOTALES'!A:D,4,FALSE),0)</f>
        <v>21</v>
      </c>
      <c r="F468" s="9">
        <f>IFERROR(VLOOKUP(Tabla1[[#This Row],[FECHA]],'COMPARENDOS TOTALES'!A:D,3,FALSE),0)</f>
        <v>4928424</v>
      </c>
      <c r="G468" s="5">
        <f>IFERROR(VLOOKUP(Tabla1[[#This Row],[FECHA]],EXONERACIONES!A:D,4,FALSE),0)</f>
        <v>13</v>
      </c>
      <c r="H468" s="9">
        <f>IFERROR(VLOOKUP(Tabla1[[#This Row],[FECHA]],EXONERACIONES!A:D,3,FALSE),0)</f>
        <v>3221985</v>
      </c>
      <c r="I468" s="5">
        <f>IFERROR(VLOOKUP(Tabla1[[#This Row],[FECHA]],'SIMIT CON RES'!A:D,4,FALSE),0)</f>
        <v>0</v>
      </c>
      <c r="J468" s="9">
        <f>IFERROR(VLOOKUP(Tabla1[[#This Row],[FECHA]],'SIMIT CON RES'!A:D,3,FALSE),0)</f>
        <v>0</v>
      </c>
      <c r="K468">
        <f>IFERROR(VLOOKUP(Tabla1[[#This Row],[FECHA]],'SIMIT SIN RES'!A:D,4,FALSE),0)</f>
        <v>0</v>
      </c>
      <c r="L468" s="9">
        <f>IFERROR(VLOOKUP(Tabla1[[#This Row],[FECHA]],'SIMIT SIN RES'!A:D,3,FALSE),0)</f>
        <v>0</v>
      </c>
      <c r="M468" s="5">
        <f>IFERROR(VLOOKUP(Tabla1[[#This Row],[FECHA]],'RECAUDOS DE COMPARENDOS'!A:D,4,FALSE),0)</f>
        <v>5</v>
      </c>
      <c r="N468" s="9">
        <f>IFERROR(VLOOKUP(Tabla1[[#This Row],[FECHA]],'RECAUDOS DE COMPARENDOS'!A:D,3,FALSE),0)</f>
        <v>1169439</v>
      </c>
      <c r="O468" s="5">
        <f>IFERROR(VLOOKUP(Tabla1[[#This Row],[FECHA]],'RECAUDOS DE RESOLUCIONES'!A:D,4,FALSE),0)</f>
        <v>0</v>
      </c>
      <c r="P468" s="9">
        <f>IFERROR(VLOOKUP(Tabla1[[#This Row],[FECHA]],'RECAUDOS DE RESOLUCIONES'!A:D,3,FALSE),0)</f>
        <v>0</v>
      </c>
      <c r="Q46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468" s="9">
        <f>Tabla1[V. COMPARENDOS]-(Tabla1[V. EXONERACIONES]+Tabla1[[#This Row],[V. SIMIT CON RESOLUCION]]+Tabla1[[#This Row],[V. SIMIT SIN RESOLUCION]]+Tabla1[[#This Row],[V. RECAUDOS COMPARENDOS]]+Tabla1[[#This Row],[V. RECAUDOS RESOLUCIONES]])</f>
        <v>537000</v>
      </c>
      <c r="S468" s="11">
        <f>IFERROR(VLOOKUP(Tabla1[[#This Row],[FECHA]],'RECAUDOS LOCALES'!A:D,4,FALSE),0)</f>
        <v>0</v>
      </c>
      <c r="T468" s="9">
        <f>IFERROR(VLOOKUP(Tabla1[[#This Row],[FECHA]],'RECAUDOS LOCALES'!A:D,3,FALSE),0)</f>
        <v>0</v>
      </c>
      <c r="U468" s="11">
        <f>IFERROR(VLOOKUP(Tabla1[[#This Row],[FECHA]],'RECAUDOS EXTERNOS'!A:D,4,FALSE),0)</f>
        <v>0</v>
      </c>
      <c r="V468" s="9">
        <f>IFERROR(VLOOKUP(Tabla1[[#This Row],[FECHA]],'RECAUDOS EXTERNOS'!A:D,3,FALSE),0)</f>
        <v>0</v>
      </c>
    </row>
    <row r="469" spans="1:22" x14ac:dyDescent="0.25">
      <c r="A469" s="1">
        <v>38028</v>
      </c>
      <c r="B469" s="3" t="s">
        <v>3</v>
      </c>
      <c r="C469" s="2">
        <v>38018</v>
      </c>
      <c r="D469" s="5">
        <f>YEAR(Tabla1[[#This Row],[FECHA]])</f>
        <v>2004</v>
      </c>
      <c r="E469" s="5">
        <f>IFERROR(VLOOKUP(Tabla1[[#This Row],[FECHA]],'COMPARENDOS TOTALES'!A:D,4,FALSE),0)</f>
        <v>23</v>
      </c>
      <c r="F469" s="9">
        <f>IFERROR(VLOOKUP(Tabla1[[#This Row],[FECHA]],'COMPARENDOS TOTALES'!A:D,3,FALSE),0)</f>
        <v>4928422</v>
      </c>
      <c r="G469" s="5">
        <f>IFERROR(VLOOKUP(Tabla1[[#This Row],[FECHA]],EXONERACIONES!A:D,4,FALSE),0)</f>
        <v>20</v>
      </c>
      <c r="H469" s="9">
        <f>IFERROR(VLOOKUP(Tabla1[[#This Row],[FECHA]],EXONERACIONES!A:D,3,FALSE),0)</f>
        <v>4212437</v>
      </c>
      <c r="I469" s="5">
        <f>IFERROR(VLOOKUP(Tabla1[[#This Row],[FECHA]],'SIMIT CON RES'!A:D,4,FALSE),0)</f>
        <v>0</v>
      </c>
      <c r="J469" s="9">
        <f>IFERROR(VLOOKUP(Tabla1[[#This Row],[FECHA]],'SIMIT CON RES'!A:D,3,FALSE),0)</f>
        <v>0</v>
      </c>
      <c r="K469">
        <f>IFERROR(VLOOKUP(Tabla1[[#This Row],[FECHA]],'SIMIT SIN RES'!A:D,4,FALSE),0)</f>
        <v>0</v>
      </c>
      <c r="L469" s="9">
        <f>IFERROR(VLOOKUP(Tabla1[[#This Row],[FECHA]],'SIMIT SIN RES'!A:D,3,FALSE),0)</f>
        <v>0</v>
      </c>
      <c r="M469" s="5">
        <f>IFERROR(VLOOKUP(Tabla1[[#This Row],[FECHA]],'RECAUDOS DE COMPARENDOS'!A:D,4,FALSE),0)</f>
        <v>2</v>
      </c>
      <c r="N469" s="9">
        <f>IFERROR(VLOOKUP(Tabla1[[#This Row],[FECHA]],'RECAUDOS DE COMPARENDOS'!A:D,3,FALSE),0)</f>
        <v>536985</v>
      </c>
      <c r="O469" s="5">
        <f>IFERROR(VLOOKUP(Tabla1[[#This Row],[FECHA]],'RECAUDOS DE RESOLUCIONES'!A:D,4,FALSE),0)</f>
        <v>0</v>
      </c>
      <c r="P469" s="9">
        <f>IFERROR(VLOOKUP(Tabla1[[#This Row],[FECHA]],'RECAUDOS DE RESOLUCIONES'!A:D,3,FALSE),0)</f>
        <v>0</v>
      </c>
      <c r="Q46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69" s="9">
        <f>Tabla1[V. COMPARENDOS]-(Tabla1[V. EXONERACIONES]+Tabla1[[#This Row],[V. SIMIT CON RESOLUCION]]+Tabla1[[#This Row],[V. SIMIT SIN RESOLUCION]]+Tabla1[[#This Row],[V. RECAUDOS COMPARENDOS]]+Tabla1[[#This Row],[V. RECAUDOS RESOLUCIONES]])</f>
        <v>179000</v>
      </c>
      <c r="S469" s="11">
        <f>IFERROR(VLOOKUP(Tabla1[[#This Row],[FECHA]],'RECAUDOS LOCALES'!A:D,4,FALSE),0)</f>
        <v>2</v>
      </c>
      <c r="T469" s="9">
        <f>IFERROR(VLOOKUP(Tabla1[[#This Row],[FECHA]],'RECAUDOS LOCALES'!A:D,3,FALSE),0)</f>
        <v>200534</v>
      </c>
      <c r="U469" s="11">
        <f>IFERROR(VLOOKUP(Tabla1[[#This Row],[FECHA]],'RECAUDOS EXTERNOS'!A:D,4,FALSE),0)</f>
        <v>0</v>
      </c>
      <c r="V469" s="9">
        <f>IFERROR(VLOOKUP(Tabla1[[#This Row],[FECHA]],'RECAUDOS EXTERNOS'!A:D,3,FALSE),0)</f>
        <v>0</v>
      </c>
    </row>
    <row r="470" spans="1:22" x14ac:dyDescent="0.25">
      <c r="A470" s="1">
        <v>38029</v>
      </c>
      <c r="B470" s="3" t="s">
        <v>6</v>
      </c>
      <c r="C470" s="2">
        <v>38018</v>
      </c>
      <c r="D470" s="5">
        <f>YEAR(Tabla1[[#This Row],[FECHA]])</f>
        <v>2004</v>
      </c>
      <c r="E470" s="5">
        <f>IFERROR(VLOOKUP(Tabla1[[#This Row],[FECHA]],'COMPARENDOS TOTALES'!A:D,4,FALSE),0)</f>
        <v>16</v>
      </c>
      <c r="F470" s="9">
        <f>IFERROR(VLOOKUP(Tabla1[[#This Row],[FECHA]],'COMPARENDOS TOTALES'!A:D,3,FALSE),0)</f>
        <v>3937895</v>
      </c>
      <c r="G470" s="5">
        <f>IFERROR(VLOOKUP(Tabla1[[#This Row],[FECHA]],EXONERACIONES!A:D,4,FALSE),0)</f>
        <v>11</v>
      </c>
      <c r="H470" s="9">
        <f>IFERROR(VLOOKUP(Tabla1[[#This Row],[FECHA]],EXONERACIONES!A:D,3,FALSE),0)</f>
        <v>2505930</v>
      </c>
      <c r="I470" s="5">
        <f>IFERROR(VLOOKUP(Tabla1[[#This Row],[FECHA]],'SIMIT CON RES'!A:D,4,FALSE),0)</f>
        <v>0</v>
      </c>
      <c r="J470" s="9">
        <f>IFERROR(VLOOKUP(Tabla1[[#This Row],[FECHA]],'SIMIT CON RES'!A:D,3,FALSE),0)</f>
        <v>0</v>
      </c>
      <c r="K470">
        <f>IFERROR(VLOOKUP(Tabla1[[#This Row],[FECHA]],'SIMIT SIN RES'!A:D,4,FALSE),0)</f>
        <v>0</v>
      </c>
      <c r="L470" s="9">
        <f>IFERROR(VLOOKUP(Tabla1[[#This Row],[FECHA]],'SIMIT SIN RES'!A:D,3,FALSE),0)</f>
        <v>0</v>
      </c>
      <c r="M470" s="5">
        <f>IFERROR(VLOOKUP(Tabla1[[#This Row],[FECHA]],'RECAUDOS DE COMPARENDOS'!A:D,4,FALSE),0)</f>
        <v>3</v>
      </c>
      <c r="N470" s="9">
        <f>IFERROR(VLOOKUP(Tabla1[[#This Row],[FECHA]],'RECAUDOS DE COMPARENDOS'!A:D,3,FALSE),0)</f>
        <v>1073970</v>
      </c>
      <c r="O470" s="5">
        <f>IFERROR(VLOOKUP(Tabla1[[#This Row],[FECHA]],'RECAUDOS DE RESOLUCIONES'!A:D,4,FALSE),0)</f>
        <v>0</v>
      </c>
      <c r="P470" s="9">
        <f>IFERROR(VLOOKUP(Tabla1[[#This Row],[FECHA]],'RECAUDOS DE RESOLUCIONES'!A:D,3,FALSE),0)</f>
        <v>0</v>
      </c>
      <c r="Q47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470" s="9">
        <f>Tabla1[V. COMPARENDOS]-(Tabla1[V. EXONERACIONES]+Tabla1[[#This Row],[V. SIMIT CON RESOLUCION]]+Tabla1[[#This Row],[V. SIMIT SIN RESOLUCION]]+Tabla1[[#This Row],[V. RECAUDOS COMPARENDOS]]+Tabla1[[#This Row],[V. RECAUDOS RESOLUCIONES]])</f>
        <v>357995</v>
      </c>
      <c r="S470" s="11">
        <f>IFERROR(VLOOKUP(Tabla1[[#This Row],[FECHA]],'RECAUDOS LOCALES'!A:D,4,FALSE),0)</f>
        <v>7</v>
      </c>
      <c r="T470" s="9">
        <f>IFERROR(VLOOKUP(Tabla1[[#This Row],[FECHA]],'RECAUDOS LOCALES'!A:D,3,FALSE),0)</f>
        <v>739450</v>
      </c>
      <c r="U470" s="11">
        <f>IFERROR(VLOOKUP(Tabla1[[#This Row],[FECHA]],'RECAUDOS EXTERNOS'!A:D,4,FALSE),0)</f>
        <v>0</v>
      </c>
      <c r="V470" s="9">
        <f>IFERROR(VLOOKUP(Tabla1[[#This Row],[FECHA]],'RECAUDOS EXTERNOS'!A:D,3,FALSE),0)</f>
        <v>0</v>
      </c>
    </row>
    <row r="471" spans="1:22" x14ac:dyDescent="0.25">
      <c r="A471" s="1">
        <v>38030</v>
      </c>
      <c r="B471" s="3" t="s">
        <v>0</v>
      </c>
      <c r="C471" s="2">
        <v>38018</v>
      </c>
      <c r="D471" s="5">
        <f>YEAR(Tabla1[[#This Row],[FECHA]])</f>
        <v>2004</v>
      </c>
      <c r="E471" s="5">
        <f>IFERROR(VLOOKUP(Tabla1[[#This Row],[FECHA]],'COMPARENDOS TOTALES'!A:D,4,FALSE),0)</f>
        <v>16</v>
      </c>
      <c r="F471" s="9">
        <f>IFERROR(VLOOKUP(Tabla1[[#This Row],[FECHA]],'COMPARENDOS TOTALES'!A:D,3,FALSE),0)</f>
        <v>3605933</v>
      </c>
      <c r="G471" s="5">
        <f>IFERROR(VLOOKUP(Tabla1[[#This Row],[FECHA]],EXONERACIONES!A:D,4,FALSE),0)</f>
        <v>10</v>
      </c>
      <c r="H471" s="9">
        <f>IFERROR(VLOOKUP(Tabla1[[#This Row],[FECHA]],EXONERACIONES!A:D,3,FALSE),0)</f>
        <v>2159873</v>
      </c>
      <c r="I471" s="5">
        <f>IFERROR(VLOOKUP(Tabla1[[#This Row],[FECHA]],'SIMIT CON RES'!A:D,4,FALSE),0)</f>
        <v>0</v>
      </c>
      <c r="J471" s="9">
        <f>IFERROR(VLOOKUP(Tabla1[[#This Row],[FECHA]],'SIMIT CON RES'!A:D,3,FALSE),0)</f>
        <v>0</v>
      </c>
      <c r="K471">
        <f>IFERROR(VLOOKUP(Tabla1[[#This Row],[FECHA]],'SIMIT SIN RES'!A:D,4,FALSE),0)</f>
        <v>0</v>
      </c>
      <c r="L471" s="9">
        <f>IFERROR(VLOOKUP(Tabla1[[#This Row],[FECHA]],'SIMIT SIN RES'!A:D,3,FALSE),0)</f>
        <v>0</v>
      </c>
      <c r="M471" s="5">
        <f>IFERROR(VLOOKUP(Tabla1[[#This Row],[FECHA]],'RECAUDOS DE COMPARENDOS'!A:D,4,FALSE),0)</f>
        <v>3</v>
      </c>
      <c r="N471" s="9">
        <f>IFERROR(VLOOKUP(Tabla1[[#This Row],[FECHA]],'RECAUDOS DE COMPARENDOS'!A:D,3,FALSE),0)</f>
        <v>894975</v>
      </c>
      <c r="O471" s="5">
        <f>IFERROR(VLOOKUP(Tabla1[[#This Row],[FECHA]],'RECAUDOS DE RESOLUCIONES'!A:D,4,FALSE),0)</f>
        <v>0</v>
      </c>
      <c r="P471" s="9">
        <f>IFERROR(VLOOKUP(Tabla1[[#This Row],[FECHA]],'RECAUDOS DE RESOLUCIONES'!A:D,3,FALSE),0)</f>
        <v>0</v>
      </c>
      <c r="Q47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471" s="9">
        <f>Tabla1[V. COMPARENDOS]-(Tabla1[V. EXONERACIONES]+Tabla1[[#This Row],[V. SIMIT CON RESOLUCION]]+Tabla1[[#This Row],[V. SIMIT SIN RESOLUCION]]+Tabla1[[#This Row],[V. RECAUDOS COMPARENDOS]]+Tabla1[[#This Row],[V. RECAUDOS RESOLUCIONES]])</f>
        <v>551085</v>
      </c>
      <c r="S471" s="11">
        <f>IFERROR(VLOOKUP(Tabla1[[#This Row],[FECHA]],'RECAUDOS LOCALES'!A:D,4,FALSE),0)</f>
        <v>5</v>
      </c>
      <c r="T471" s="9">
        <f>IFERROR(VLOOKUP(Tabla1[[#This Row],[FECHA]],'RECAUDOS LOCALES'!A:D,3,FALSE),0)</f>
        <v>458900</v>
      </c>
      <c r="U471" s="11">
        <f>IFERROR(VLOOKUP(Tabla1[[#This Row],[FECHA]],'RECAUDOS EXTERNOS'!A:D,4,FALSE),0)</f>
        <v>0</v>
      </c>
      <c r="V471" s="9">
        <f>IFERROR(VLOOKUP(Tabla1[[#This Row],[FECHA]],'RECAUDOS EXTERNOS'!A:D,3,FALSE),0)</f>
        <v>0</v>
      </c>
    </row>
    <row r="472" spans="1:22" x14ac:dyDescent="0.25">
      <c r="A472" s="1">
        <v>38031</v>
      </c>
      <c r="B472" s="3" t="s">
        <v>5</v>
      </c>
      <c r="C472" s="2">
        <v>38018</v>
      </c>
      <c r="D472" s="5">
        <f>YEAR(Tabla1[[#This Row],[FECHA]])</f>
        <v>2004</v>
      </c>
      <c r="E472" s="5">
        <f>IFERROR(VLOOKUP(Tabla1[[#This Row],[FECHA]],'COMPARENDOS TOTALES'!A:D,4,FALSE),0)</f>
        <v>11</v>
      </c>
      <c r="F472" s="9">
        <f>IFERROR(VLOOKUP(Tabla1[[#This Row],[FECHA]],'COMPARENDOS TOTALES'!A:D,3,FALSE),0)</f>
        <v>2601394</v>
      </c>
      <c r="G472" s="5">
        <f>IFERROR(VLOOKUP(Tabla1[[#This Row],[FECHA]],EXONERACIONES!A:D,4,FALSE),0)</f>
        <v>9</v>
      </c>
      <c r="H472" s="9">
        <f>IFERROR(VLOOKUP(Tabla1[[#This Row],[FECHA]],EXONERACIONES!A:D,3,FALSE),0)</f>
        <v>2147940</v>
      </c>
      <c r="I472" s="5">
        <f>IFERROR(VLOOKUP(Tabla1[[#This Row],[FECHA]],'SIMIT CON RES'!A:D,4,FALSE),0)</f>
        <v>0</v>
      </c>
      <c r="J472" s="9">
        <f>IFERROR(VLOOKUP(Tabla1[[#This Row],[FECHA]],'SIMIT CON RES'!A:D,3,FALSE),0)</f>
        <v>0</v>
      </c>
      <c r="K472">
        <f>IFERROR(VLOOKUP(Tabla1[[#This Row],[FECHA]],'SIMIT SIN RES'!A:D,4,FALSE),0)</f>
        <v>0</v>
      </c>
      <c r="L472" s="9">
        <f>IFERROR(VLOOKUP(Tabla1[[#This Row],[FECHA]],'SIMIT SIN RES'!A:D,3,FALSE),0)</f>
        <v>0</v>
      </c>
      <c r="M472" s="5">
        <f>IFERROR(VLOOKUP(Tabla1[[#This Row],[FECHA]],'RECAUDOS DE COMPARENDOS'!A:D,4,FALSE),0)</f>
        <v>0</v>
      </c>
      <c r="N472" s="9">
        <f>IFERROR(VLOOKUP(Tabla1[[#This Row],[FECHA]],'RECAUDOS DE COMPARENDOS'!A:D,3,FALSE),0)</f>
        <v>0</v>
      </c>
      <c r="O472" s="5">
        <f>IFERROR(VLOOKUP(Tabla1[[#This Row],[FECHA]],'RECAUDOS DE RESOLUCIONES'!A:D,4,FALSE),0)</f>
        <v>0</v>
      </c>
      <c r="P472" s="9">
        <f>IFERROR(VLOOKUP(Tabla1[[#This Row],[FECHA]],'RECAUDOS DE RESOLUCIONES'!A:D,3,FALSE),0)</f>
        <v>0</v>
      </c>
      <c r="Q47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472" s="9">
        <f>Tabla1[V. COMPARENDOS]-(Tabla1[V. EXONERACIONES]+Tabla1[[#This Row],[V. SIMIT CON RESOLUCION]]+Tabla1[[#This Row],[V. SIMIT SIN RESOLUCION]]+Tabla1[[#This Row],[V. RECAUDOS COMPARENDOS]]+Tabla1[[#This Row],[V. RECAUDOS RESOLUCIONES]])</f>
        <v>453454</v>
      </c>
      <c r="S472" s="11">
        <f>IFERROR(VLOOKUP(Tabla1[[#This Row],[FECHA]],'RECAUDOS LOCALES'!A:D,4,FALSE),0)</f>
        <v>0</v>
      </c>
      <c r="T472" s="9">
        <f>IFERROR(VLOOKUP(Tabla1[[#This Row],[FECHA]],'RECAUDOS LOCALES'!A:D,3,FALSE),0)</f>
        <v>0</v>
      </c>
      <c r="U472" s="11">
        <f>IFERROR(VLOOKUP(Tabla1[[#This Row],[FECHA]],'RECAUDOS EXTERNOS'!A:D,4,FALSE),0)</f>
        <v>0</v>
      </c>
      <c r="V472" s="9">
        <f>IFERROR(VLOOKUP(Tabla1[[#This Row],[FECHA]],'RECAUDOS EXTERNOS'!A:D,3,FALSE),0)</f>
        <v>0</v>
      </c>
    </row>
    <row r="473" spans="1:22" x14ac:dyDescent="0.25">
      <c r="A473" s="1">
        <v>38032</v>
      </c>
      <c r="B473" s="3" t="s">
        <v>4</v>
      </c>
      <c r="C473" s="2">
        <v>38018</v>
      </c>
      <c r="D473" s="5">
        <f>YEAR(Tabla1[[#This Row],[FECHA]])</f>
        <v>2004</v>
      </c>
      <c r="E473" s="5">
        <f>IFERROR(VLOOKUP(Tabla1[[#This Row],[FECHA]],'COMPARENDOS TOTALES'!A:D,4,FALSE),0)</f>
        <v>25</v>
      </c>
      <c r="F473" s="9">
        <f>IFERROR(VLOOKUP(Tabla1[[#This Row],[FECHA]],'COMPARENDOS TOTALES'!A:D,3,FALSE),0)</f>
        <v>5739793</v>
      </c>
      <c r="G473" s="5">
        <f>IFERROR(VLOOKUP(Tabla1[[#This Row],[FECHA]],EXONERACIONES!A:D,4,FALSE),0)</f>
        <v>16</v>
      </c>
      <c r="H473" s="9">
        <f>IFERROR(VLOOKUP(Tabla1[[#This Row],[FECHA]],EXONERACIONES!A:D,3,FALSE),0)</f>
        <v>3591853</v>
      </c>
      <c r="I473" s="5">
        <f>IFERROR(VLOOKUP(Tabla1[[#This Row],[FECHA]],'SIMIT CON RES'!A:D,4,FALSE),0)</f>
        <v>0</v>
      </c>
      <c r="J473" s="9">
        <f>IFERROR(VLOOKUP(Tabla1[[#This Row],[FECHA]],'SIMIT CON RES'!A:D,3,FALSE),0)</f>
        <v>0</v>
      </c>
      <c r="K473">
        <f>IFERROR(VLOOKUP(Tabla1[[#This Row],[FECHA]],'SIMIT SIN RES'!A:D,4,FALSE),0)</f>
        <v>0</v>
      </c>
      <c r="L473" s="9">
        <f>IFERROR(VLOOKUP(Tabla1[[#This Row],[FECHA]],'SIMIT SIN RES'!A:D,3,FALSE),0)</f>
        <v>0</v>
      </c>
      <c r="M473" s="5">
        <f>IFERROR(VLOOKUP(Tabla1[[#This Row],[FECHA]],'RECAUDOS DE COMPARENDOS'!A:D,4,FALSE),0)</f>
        <v>6</v>
      </c>
      <c r="N473" s="9">
        <f>IFERROR(VLOOKUP(Tabla1[[#This Row],[FECHA]],'RECAUDOS DE COMPARENDOS'!A:D,3,FALSE),0)</f>
        <v>1610955</v>
      </c>
      <c r="O473" s="5">
        <f>IFERROR(VLOOKUP(Tabla1[[#This Row],[FECHA]],'RECAUDOS DE RESOLUCIONES'!A:D,4,FALSE),0)</f>
        <v>0</v>
      </c>
      <c r="P473" s="9">
        <f>IFERROR(VLOOKUP(Tabla1[[#This Row],[FECHA]],'RECAUDOS DE RESOLUCIONES'!A:D,3,FALSE),0)</f>
        <v>0</v>
      </c>
      <c r="Q47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473" s="9">
        <f>Tabla1[V. COMPARENDOS]-(Tabla1[V. EXONERACIONES]+Tabla1[[#This Row],[V. SIMIT CON RESOLUCION]]+Tabla1[[#This Row],[V. SIMIT SIN RESOLUCION]]+Tabla1[[#This Row],[V. RECAUDOS COMPARENDOS]]+Tabla1[[#This Row],[V. RECAUDOS RESOLUCIONES]])</f>
        <v>536985</v>
      </c>
      <c r="S473" s="11">
        <f>IFERROR(VLOOKUP(Tabla1[[#This Row],[FECHA]],'RECAUDOS LOCALES'!A:D,4,FALSE),0)</f>
        <v>0</v>
      </c>
      <c r="T473" s="9">
        <f>IFERROR(VLOOKUP(Tabla1[[#This Row],[FECHA]],'RECAUDOS LOCALES'!A:D,3,FALSE),0)</f>
        <v>0</v>
      </c>
      <c r="U473" s="11">
        <f>IFERROR(VLOOKUP(Tabla1[[#This Row],[FECHA]],'RECAUDOS EXTERNOS'!A:D,4,FALSE),0)</f>
        <v>0</v>
      </c>
      <c r="V473" s="9">
        <f>IFERROR(VLOOKUP(Tabla1[[#This Row],[FECHA]],'RECAUDOS EXTERNOS'!A:D,3,FALSE),0)</f>
        <v>0</v>
      </c>
    </row>
    <row r="474" spans="1:22" x14ac:dyDescent="0.25">
      <c r="A474" s="1">
        <v>38033</v>
      </c>
      <c r="B474" s="3" t="s">
        <v>1</v>
      </c>
      <c r="C474" s="2">
        <v>38018</v>
      </c>
      <c r="D474" s="5">
        <f>YEAR(Tabla1[[#This Row],[FECHA]])</f>
        <v>2004</v>
      </c>
      <c r="E474" s="5">
        <f>IFERROR(VLOOKUP(Tabla1[[#This Row],[FECHA]],'COMPARENDOS TOTALES'!A:D,4,FALSE),0)</f>
        <v>16</v>
      </c>
      <c r="F474" s="9">
        <f>IFERROR(VLOOKUP(Tabla1[[#This Row],[FECHA]],'COMPARENDOS TOTALES'!A:D,3,FALSE),0)</f>
        <v>2971317</v>
      </c>
      <c r="G474" s="5">
        <f>IFERROR(VLOOKUP(Tabla1[[#This Row],[FECHA]],EXONERACIONES!A:D,4,FALSE),0)</f>
        <v>12</v>
      </c>
      <c r="H474" s="9">
        <f>IFERROR(VLOOKUP(Tabla1[[#This Row],[FECHA]],EXONERACIONES!A:D,3,FALSE),0)</f>
        <v>2159873</v>
      </c>
      <c r="I474" s="5">
        <f>IFERROR(VLOOKUP(Tabla1[[#This Row],[FECHA]],'SIMIT CON RES'!A:D,4,FALSE),0)</f>
        <v>0</v>
      </c>
      <c r="J474" s="9">
        <f>IFERROR(VLOOKUP(Tabla1[[#This Row],[FECHA]],'SIMIT CON RES'!A:D,3,FALSE),0)</f>
        <v>0</v>
      </c>
      <c r="K474">
        <f>IFERROR(VLOOKUP(Tabla1[[#This Row],[FECHA]],'SIMIT SIN RES'!A:D,4,FALSE),0)</f>
        <v>0</v>
      </c>
      <c r="L474" s="9">
        <f>IFERROR(VLOOKUP(Tabla1[[#This Row],[FECHA]],'SIMIT SIN RES'!A:D,3,FALSE),0)</f>
        <v>0</v>
      </c>
      <c r="M474" s="5">
        <f>IFERROR(VLOOKUP(Tabla1[[#This Row],[FECHA]],'RECAUDOS DE COMPARENDOS'!A:D,4,FALSE),0)</f>
        <v>3</v>
      </c>
      <c r="N474" s="9">
        <f>IFERROR(VLOOKUP(Tabla1[[#This Row],[FECHA]],'RECAUDOS DE COMPARENDOS'!A:D,3,FALSE),0)</f>
        <v>632449</v>
      </c>
      <c r="O474" s="5">
        <f>IFERROR(VLOOKUP(Tabla1[[#This Row],[FECHA]],'RECAUDOS DE RESOLUCIONES'!A:D,4,FALSE),0)</f>
        <v>0</v>
      </c>
      <c r="P474" s="9">
        <f>IFERROR(VLOOKUP(Tabla1[[#This Row],[FECHA]],'RECAUDOS DE RESOLUCIONES'!A:D,3,FALSE),0)</f>
        <v>0</v>
      </c>
      <c r="Q47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74" s="9">
        <f>Tabla1[V. COMPARENDOS]-(Tabla1[V. EXONERACIONES]+Tabla1[[#This Row],[V. SIMIT CON RESOLUCION]]+Tabla1[[#This Row],[V. SIMIT SIN RESOLUCION]]+Tabla1[[#This Row],[V. RECAUDOS COMPARENDOS]]+Tabla1[[#This Row],[V. RECAUDOS RESOLUCIONES]])</f>
        <v>178995</v>
      </c>
      <c r="S474" s="11">
        <f>IFERROR(VLOOKUP(Tabla1[[#This Row],[FECHA]],'RECAUDOS LOCALES'!A:D,4,FALSE),0)</f>
        <v>10</v>
      </c>
      <c r="T474" s="9">
        <f>IFERROR(VLOOKUP(Tabla1[[#This Row],[FECHA]],'RECAUDOS LOCALES'!A:D,3,FALSE),0)</f>
        <v>919388</v>
      </c>
      <c r="U474" s="11">
        <f>IFERROR(VLOOKUP(Tabla1[[#This Row],[FECHA]],'RECAUDOS EXTERNOS'!A:D,4,FALSE),0)</f>
        <v>0</v>
      </c>
      <c r="V474" s="9">
        <f>IFERROR(VLOOKUP(Tabla1[[#This Row],[FECHA]],'RECAUDOS EXTERNOS'!A:D,3,FALSE),0)</f>
        <v>0</v>
      </c>
    </row>
    <row r="475" spans="1:22" x14ac:dyDescent="0.25">
      <c r="A475" s="1">
        <v>38034</v>
      </c>
      <c r="B475" s="3" t="s">
        <v>2</v>
      </c>
      <c r="C475" s="2">
        <v>38018</v>
      </c>
      <c r="D475" s="5">
        <f>YEAR(Tabla1[[#This Row],[FECHA]])</f>
        <v>2004</v>
      </c>
      <c r="E475" s="5">
        <f>IFERROR(VLOOKUP(Tabla1[[#This Row],[FECHA]],'COMPARENDOS TOTALES'!A:D,4,FALSE),0)</f>
        <v>15</v>
      </c>
      <c r="F475" s="9">
        <f>IFERROR(VLOOKUP(Tabla1[[#This Row],[FECHA]],'COMPARENDOS TOTALES'!A:D,3,FALSE),0)</f>
        <v>2780399</v>
      </c>
      <c r="G475" s="5">
        <f>IFERROR(VLOOKUP(Tabla1[[#This Row],[FECHA]],EXONERACIONES!A:D,4,FALSE),0)</f>
        <v>14</v>
      </c>
      <c r="H475" s="9">
        <f>IFERROR(VLOOKUP(Tabla1[[#This Row],[FECHA]],EXONERACIONES!A:D,3,FALSE),0)</f>
        <v>2601404</v>
      </c>
      <c r="I475" s="5">
        <f>IFERROR(VLOOKUP(Tabla1[[#This Row],[FECHA]],'SIMIT CON RES'!A:D,4,FALSE),0)</f>
        <v>0</v>
      </c>
      <c r="J475" s="9">
        <f>IFERROR(VLOOKUP(Tabla1[[#This Row],[FECHA]],'SIMIT CON RES'!A:D,3,FALSE),0)</f>
        <v>0</v>
      </c>
      <c r="K475">
        <f>IFERROR(VLOOKUP(Tabla1[[#This Row],[FECHA]],'SIMIT SIN RES'!A:D,4,FALSE),0)</f>
        <v>0</v>
      </c>
      <c r="L475" s="9">
        <f>IFERROR(VLOOKUP(Tabla1[[#This Row],[FECHA]],'SIMIT SIN RES'!A:D,3,FALSE),0)</f>
        <v>0</v>
      </c>
      <c r="M475" s="5">
        <f>IFERROR(VLOOKUP(Tabla1[[#This Row],[FECHA]],'RECAUDOS DE COMPARENDOS'!A:D,4,FALSE),0)</f>
        <v>1</v>
      </c>
      <c r="N475" s="9">
        <f>IFERROR(VLOOKUP(Tabla1[[#This Row],[FECHA]],'RECAUDOS DE COMPARENDOS'!A:D,3,FALSE),0)</f>
        <v>178995</v>
      </c>
      <c r="O475" s="5">
        <f>IFERROR(VLOOKUP(Tabla1[[#This Row],[FECHA]],'RECAUDOS DE RESOLUCIONES'!A:D,4,FALSE),0)</f>
        <v>0</v>
      </c>
      <c r="P475" s="9">
        <f>IFERROR(VLOOKUP(Tabla1[[#This Row],[FECHA]],'RECAUDOS DE RESOLUCIONES'!A:D,3,FALSE),0)</f>
        <v>0</v>
      </c>
      <c r="Q47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7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75" s="11">
        <f>IFERROR(VLOOKUP(Tabla1[[#This Row],[FECHA]],'RECAUDOS LOCALES'!A:D,4,FALSE),0)</f>
        <v>4</v>
      </c>
      <c r="T475" s="9">
        <f>IFERROR(VLOOKUP(Tabla1[[#This Row],[FECHA]],'RECAUDOS LOCALES'!A:D,3,FALSE),0)</f>
        <v>340860</v>
      </c>
      <c r="U475" s="11">
        <f>IFERROR(VLOOKUP(Tabla1[[#This Row],[FECHA]],'RECAUDOS EXTERNOS'!A:D,4,FALSE),0)</f>
        <v>0</v>
      </c>
      <c r="V475" s="9">
        <f>IFERROR(VLOOKUP(Tabla1[[#This Row],[FECHA]],'RECAUDOS EXTERNOS'!A:D,3,FALSE),0)</f>
        <v>0</v>
      </c>
    </row>
    <row r="476" spans="1:22" x14ac:dyDescent="0.25">
      <c r="A476" s="1">
        <v>38035</v>
      </c>
      <c r="B476" s="3" t="s">
        <v>3</v>
      </c>
      <c r="C476" s="2">
        <v>38018</v>
      </c>
      <c r="D476" s="5">
        <f>YEAR(Tabla1[[#This Row],[FECHA]])</f>
        <v>2004</v>
      </c>
      <c r="E476" s="5">
        <f>IFERROR(VLOOKUP(Tabla1[[#This Row],[FECHA]],'COMPARENDOS TOTALES'!A:D,4,FALSE),0)</f>
        <v>36</v>
      </c>
      <c r="F476" s="9">
        <f>IFERROR(VLOOKUP(Tabla1[[#This Row],[FECHA]],'COMPARENDOS TOTALES'!A:D,3,FALSE),0)</f>
        <v>6372164</v>
      </c>
      <c r="G476" s="5">
        <f>IFERROR(VLOOKUP(Tabla1[[#This Row],[FECHA]],EXONERACIONES!A:D,4,FALSE),0)</f>
        <v>25</v>
      </c>
      <c r="H476" s="9">
        <f>IFERROR(VLOOKUP(Tabla1[[#This Row],[FECHA]],EXONERACIONES!A:D,3,FALSE),0)</f>
        <v>4391439</v>
      </c>
      <c r="I476" s="5">
        <f>IFERROR(VLOOKUP(Tabla1[[#This Row],[FECHA]],'SIMIT CON RES'!A:D,4,FALSE),0)</f>
        <v>0</v>
      </c>
      <c r="J476" s="9">
        <f>IFERROR(VLOOKUP(Tabla1[[#This Row],[FECHA]],'SIMIT CON RES'!A:D,3,FALSE),0)</f>
        <v>0</v>
      </c>
      <c r="K476">
        <f>IFERROR(VLOOKUP(Tabla1[[#This Row],[FECHA]],'SIMIT SIN RES'!A:D,4,FALSE),0)</f>
        <v>0</v>
      </c>
      <c r="L476" s="9">
        <f>IFERROR(VLOOKUP(Tabla1[[#This Row],[FECHA]],'SIMIT SIN RES'!A:D,3,FALSE),0)</f>
        <v>0</v>
      </c>
      <c r="M476" s="5">
        <f>IFERROR(VLOOKUP(Tabla1[[#This Row],[FECHA]],'RECAUDOS DE COMPARENDOS'!A:D,4,FALSE),0)</f>
        <v>6</v>
      </c>
      <c r="N476" s="9">
        <f>IFERROR(VLOOKUP(Tabla1[[#This Row],[FECHA]],'RECAUDOS DE COMPARENDOS'!A:D,3,FALSE),0)</f>
        <v>1085735</v>
      </c>
      <c r="O476" s="5">
        <f>IFERROR(VLOOKUP(Tabla1[[#This Row],[FECHA]],'RECAUDOS DE RESOLUCIONES'!A:D,4,FALSE),0)</f>
        <v>0</v>
      </c>
      <c r="P476" s="9">
        <f>IFERROR(VLOOKUP(Tabla1[[#This Row],[FECHA]],'RECAUDOS DE RESOLUCIONES'!A:D,3,FALSE),0)</f>
        <v>0</v>
      </c>
      <c r="Q47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476" s="9">
        <f>Tabla1[V. COMPARENDOS]-(Tabla1[V. EXONERACIONES]+Tabla1[[#This Row],[V. SIMIT CON RESOLUCION]]+Tabla1[[#This Row],[V. SIMIT SIN RESOLUCION]]+Tabla1[[#This Row],[V. RECAUDOS COMPARENDOS]]+Tabla1[[#This Row],[V. RECAUDOS RESOLUCIONES]])</f>
        <v>894990</v>
      </c>
      <c r="S476" s="11">
        <f>IFERROR(VLOOKUP(Tabla1[[#This Row],[FECHA]],'RECAUDOS LOCALES'!A:D,4,FALSE),0)</f>
        <v>1</v>
      </c>
      <c r="T476" s="9">
        <f>IFERROR(VLOOKUP(Tabla1[[#This Row],[FECHA]],'RECAUDOS LOCALES'!A:D,3,FALSE),0)</f>
        <v>89500</v>
      </c>
      <c r="U476" s="11">
        <f>IFERROR(VLOOKUP(Tabla1[[#This Row],[FECHA]],'RECAUDOS EXTERNOS'!A:D,4,FALSE),0)</f>
        <v>0</v>
      </c>
      <c r="V476" s="9">
        <f>IFERROR(VLOOKUP(Tabla1[[#This Row],[FECHA]],'RECAUDOS EXTERNOS'!A:D,3,FALSE),0)</f>
        <v>0</v>
      </c>
    </row>
    <row r="477" spans="1:22" x14ac:dyDescent="0.25">
      <c r="A477" s="1">
        <v>38036</v>
      </c>
      <c r="B477" s="3" t="s">
        <v>6</v>
      </c>
      <c r="C477" s="2">
        <v>38018</v>
      </c>
      <c r="D477" s="5">
        <f>YEAR(Tabla1[[#This Row],[FECHA]])</f>
        <v>2004</v>
      </c>
      <c r="E477" s="5">
        <f>IFERROR(VLOOKUP(Tabla1[[#This Row],[FECHA]],'COMPARENDOS TOTALES'!A:D,4,FALSE),0)</f>
        <v>18</v>
      </c>
      <c r="F477" s="9">
        <f>IFERROR(VLOOKUP(Tabla1[[#This Row],[FECHA]],'COMPARENDOS TOTALES'!A:D,3,FALSE),0)</f>
        <v>4295905</v>
      </c>
      <c r="G477" s="5">
        <f>IFERROR(VLOOKUP(Tabla1[[#This Row],[FECHA]],EXONERACIONES!A:D,4,FALSE),0)</f>
        <v>14</v>
      </c>
      <c r="H477" s="9">
        <f>IFERROR(VLOOKUP(Tabla1[[#This Row],[FECHA]],EXONERACIONES!A:D,3,FALSE),0)</f>
        <v>3221920</v>
      </c>
      <c r="I477" s="5">
        <f>IFERROR(VLOOKUP(Tabla1[[#This Row],[FECHA]],'SIMIT CON RES'!A:D,4,FALSE),0)</f>
        <v>0</v>
      </c>
      <c r="J477" s="9">
        <f>IFERROR(VLOOKUP(Tabla1[[#This Row],[FECHA]],'SIMIT CON RES'!A:D,3,FALSE),0)</f>
        <v>0</v>
      </c>
      <c r="K477">
        <f>IFERROR(VLOOKUP(Tabla1[[#This Row],[FECHA]],'SIMIT SIN RES'!A:D,4,FALSE),0)</f>
        <v>0</v>
      </c>
      <c r="L477" s="9">
        <f>IFERROR(VLOOKUP(Tabla1[[#This Row],[FECHA]],'SIMIT SIN RES'!A:D,3,FALSE),0)</f>
        <v>0</v>
      </c>
      <c r="M477" s="5">
        <f>IFERROR(VLOOKUP(Tabla1[[#This Row],[FECHA]],'RECAUDOS DE COMPARENDOS'!A:D,4,FALSE),0)</f>
        <v>2</v>
      </c>
      <c r="N477" s="9">
        <f>IFERROR(VLOOKUP(Tabla1[[#This Row],[FECHA]],'RECAUDOS DE COMPARENDOS'!A:D,3,FALSE),0)</f>
        <v>536985</v>
      </c>
      <c r="O477" s="5">
        <f>IFERROR(VLOOKUP(Tabla1[[#This Row],[FECHA]],'RECAUDOS DE RESOLUCIONES'!A:D,4,FALSE),0)</f>
        <v>0</v>
      </c>
      <c r="P477" s="9">
        <f>IFERROR(VLOOKUP(Tabla1[[#This Row],[FECHA]],'RECAUDOS DE RESOLUCIONES'!A:D,3,FALSE),0)</f>
        <v>0</v>
      </c>
      <c r="Q47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477" s="9">
        <f>Tabla1[V. COMPARENDOS]-(Tabla1[V. EXONERACIONES]+Tabla1[[#This Row],[V. SIMIT CON RESOLUCION]]+Tabla1[[#This Row],[V. SIMIT SIN RESOLUCION]]+Tabla1[[#This Row],[V. RECAUDOS COMPARENDOS]]+Tabla1[[#This Row],[V. RECAUDOS RESOLUCIONES]])</f>
        <v>537000</v>
      </c>
      <c r="S477" s="11">
        <f>IFERROR(VLOOKUP(Tabla1[[#This Row],[FECHA]],'RECAUDOS LOCALES'!A:D,4,FALSE),0)</f>
        <v>3</v>
      </c>
      <c r="T477" s="9">
        <f>IFERROR(VLOOKUP(Tabla1[[#This Row],[FECHA]],'RECAUDOS LOCALES'!A:D,3,FALSE),0)</f>
        <v>226734</v>
      </c>
      <c r="U477" s="11">
        <f>IFERROR(VLOOKUP(Tabla1[[#This Row],[FECHA]],'RECAUDOS EXTERNOS'!A:D,4,FALSE),0)</f>
        <v>0</v>
      </c>
      <c r="V477" s="9">
        <f>IFERROR(VLOOKUP(Tabla1[[#This Row],[FECHA]],'RECAUDOS EXTERNOS'!A:D,3,FALSE),0)</f>
        <v>0</v>
      </c>
    </row>
    <row r="478" spans="1:22" x14ac:dyDescent="0.25">
      <c r="A478" s="1">
        <v>38037</v>
      </c>
      <c r="B478" s="3" t="s">
        <v>0</v>
      </c>
      <c r="C478" s="2">
        <v>38018</v>
      </c>
      <c r="D478" s="5">
        <f>YEAR(Tabla1[[#This Row],[FECHA]])</f>
        <v>2004</v>
      </c>
      <c r="E478" s="5">
        <f>IFERROR(VLOOKUP(Tabla1[[#This Row],[FECHA]],'COMPARENDOS TOTALES'!A:D,4,FALSE),0)</f>
        <v>28</v>
      </c>
      <c r="F478" s="9">
        <f>IFERROR(VLOOKUP(Tabla1[[#This Row],[FECHA]],'COMPARENDOS TOTALES'!A:D,3,FALSE),0)</f>
        <v>7792279</v>
      </c>
      <c r="G478" s="5">
        <f>IFERROR(VLOOKUP(Tabla1[[#This Row],[FECHA]],EXONERACIONES!A:D,4,FALSE),0)</f>
        <v>16</v>
      </c>
      <c r="H478" s="9">
        <f>IFERROR(VLOOKUP(Tabla1[[#This Row],[FECHA]],EXONERACIONES!A:D,3,FALSE),0)</f>
        <v>4391364</v>
      </c>
      <c r="I478" s="5">
        <f>IFERROR(VLOOKUP(Tabla1[[#This Row],[FECHA]],'SIMIT CON RES'!A:D,4,FALSE),0)</f>
        <v>0</v>
      </c>
      <c r="J478" s="9">
        <f>IFERROR(VLOOKUP(Tabla1[[#This Row],[FECHA]],'SIMIT CON RES'!A:D,3,FALSE),0)</f>
        <v>0</v>
      </c>
      <c r="K478">
        <f>IFERROR(VLOOKUP(Tabla1[[#This Row],[FECHA]],'SIMIT SIN RES'!A:D,4,FALSE),0)</f>
        <v>0</v>
      </c>
      <c r="L478" s="9">
        <f>IFERROR(VLOOKUP(Tabla1[[#This Row],[FECHA]],'SIMIT SIN RES'!A:D,3,FALSE),0)</f>
        <v>0</v>
      </c>
      <c r="M478" s="5">
        <f>IFERROR(VLOOKUP(Tabla1[[#This Row],[FECHA]],'RECAUDOS DE COMPARENDOS'!A:D,4,FALSE),0)</f>
        <v>5</v>
      </c>
      <c r="N478" s="9">
        <f>IFERROR(VLOOKUP(Tabla1[[#This Row],[FECHA]],'RECAUDOS DE COMPARENDOS'!A:D,3,FALSE),0)</f>
        <v>1610965</v>
      </c>
      <c r="O478" s="5">
        <f>IFERROR(VLOOKUP(Tabla1[[#This Row],[FECHA]],'RECAUDOS DE RESOLUCIONES'!A:D,4,FALSE),0)</f>
        <v>0</v>
      </c>
      <c r="P478" s="9">
        <f>IFERROR(VLOOKUP(Tabla1[[#This Row],[FECHA]],'RECAUDOS DE RESOLUCIONES'!A:D,3,FALSE),0)</f>
        <v>0</v>
      </c>
      <c r="Q47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7</v>
      </c>
      <c r="R478" s="9">
        <f>Tabla1[V. COMPARENDOS]-(Tabla1[V. EXONERACIONES]+Tabla1[[#This Row],[V. SIMIT CON RESOLUCION]]+Tabla1[[#This Row],[V. SIMIT SIN RESOLUCION]]+Tabla1[[#This Row],[V. RECAUDOS COMPARENDOS]]+Tabla1[[#This Row],[V. RECAUDOS RESOLUCIONES]])</f>
        <v>1789950</v>
      </c>
      <c r="S478" s="11">
        <f>IFERROR(VLOOKUP(Tabla1[[#This Row],[FECHA]],'RECAUDOS LOCALES'!A:D,4,FALSE),0)</f>
        <v>0</v>
      </c>
      <c r="T478" s="9">
        <f>IFERROR(VLOOKUP(Tabla1[[#This Row],[FECHA]],'RECAUDOS LOCALES'!A:D,3,FALSE),0)</f>
        <v>0</v>
      </c>
      <c r="U478" s="11">
        <f>IFERROR(VLOOKUP(Tabla1[[#This Row],[FECHA]],'RECAUDOS EXTERNOS'!A:D,4,FALSE),0)</f>
        <v>0</v>
      </c>
      <c r="V478" s="9">
        <f>IFERROR(VLOOKUP(Tabla1[[#This Row],[FECHA]],'RECAUDOS EXTERNOS'!A:D,3,FALSE),0)</f>
        <v>0</v>
      </c>
    </row>
    <row r="479" spans="1:22" x14ac:dyDescent="0.25">
      <c r="A479" s="1">
        <v>38038</v>
      </c>
      <c r="B479" s="3" t="s">
        <v>5</v>
      </c>
      <c r="C479" s="2">
        <v>38018</v>
      </c>
      <c r="D479" s="5">
        <f>YEAR(Tabla1[[#This Row],[FECHA]])</f>
        <v>2004</v>
      </c>
      <c r="E479" s="5">
        <f>IFERROR(VLOOKUP(Tabla1[[#This Row],[FECHA]],'COMPARENDOS TOTALES'!A:D,4,FALSE),0)</f>
        <v>33</v>
      </c>
      <c r="F479" s="9">
        <f>IFERROR(VLOOKUP(Tabla1[[#This Row],[FECHA]],'COMPARENDOS TOTALES'!A:D,3,FALSE),0)</f>
        <v>8424889</v>
      </c>
      <c r="G479" s="5">
        <f>IFERROR(VLOOKUP(Tabla1[[#This Row],[FECHA]],EXONERACIONES!A:D,4,FALSE),0)</f>
        <v>25</v>
      </c>
      <c r="H479" s="9">
        <f>IFERROR(VLOOKUP(Tabla1[[#This Row],[FECHA]],EXONERACIONES!A:D,3,FALSE),0)</f>
        <v>6181442</v>
      </c>
      <c r="I479" s="5">
        <f>IFERROR(VLOOKUP(Tabla1[[#This Row],[FECHA]],'SIMIT CON RES'!A:D,4,FALSE),0)</f>
        <v>0</v>
      </c>
      <c r="J479" s="9">
        <f>IFERROR(VLOOKUP(Tabla1[[#This Row],[FECHA]],'SIMIT CON RES'!A:D,3,FALSE),0)</f>
        <v>0</v>
      </c>
      <c r="K479">
        <f>IFERROR(VLOOKUP(Tabla1[[#This Row],[FECHA]],'SIMIT SIN RES'!A:D,4,FALSE),0)</f>
        <v>0</v>
      </c>
      <c r="L479" s="9">
        <f>IFERROR(VLOOKUP(Tabla1[[#This Row],[FECHA]],'SIMIT SIN RES'!A:D,3,FALSE),0)</f>
        <v>0</v>
      </c>
      <c r="M479" s="5">
        <f>IFERROR(VLOOKUP(Tabla1[[#This Row],[FECHA]],'RECAUDOS DE COMPARENDOS'!A:D,4,FALSE),0)</f>
        <v>5</v>
      </c>
      <c r="N479" s="9">
        <f>IFERROR(VLOOKUP(Tabla1[[#This Row],[FECHA]],'RECAUDOS DE COMPARENDOS'!A:D,3,FALSE),0)</f>
        <v>1431990</v>
      </c>
      <c r="O479" s="5">
        <f>IFERROR(VLOOKUP(Tabla1[[#This Row],[FECHA]],'RECAUDOS DE RESOLUCIONES'!A:D,4,FALSE),0)</f>
        <v>0</v>
      </c>
      <c r="P479" s="9">
        <f>IFERROR(VLOOKUP(Tabla1[[#This Row],[FECHA]],'RECAUDOS DE RESOLUCIONES'!A:D,3,FALSE),0)</f>
        <v>0</v>
      </c>
      <c r="Q47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479" s="9">
        <f>Tabla1[V. COMPARENDOS]-(Tabla1[V. EXONERACIONES]+Tabla1[[#This Row],[V. SIMIT CON RESOLUCION]]+Tabla1[[#This Row],[V. SIMIT SIN RESOLUCION]]+Tabla1[[#This Row],[V. RECAUDOS COMPARENDOS]]+Tabla1[[#This Row],[V. RECAUDOS RESOLUCIONES]])</f>
        <v>811457</v>
      </c>
      <c r="S479" s="11">
        <f>IFERROR(VLOOKUP(Tabla1[[#This Row],[FECHA]],'RECAUDOS LOCALES'!A:D,4,FALSE),0)</f>
        <v>0</v>
      </c>
      <c r="T479" s="9">
        <f>IFERROR(VLOOKUP(Tabla1[[#This Row],[FECHA]],'RECAUDOS LOCALES'!A:D,3,FALSE),0)</f>
        <v>0</v>
      </c>
      <c r="U479" s="11">
        <f>IFERROR(VLOOKUP(Tabla1[[#This Row],[FECHA]],'RECAUDOS EXTERNOS'!A:D,4,FALSE),0)</f>
        <v>0</v>
      </c>
      <c r="V479" s="9">
        <f>IFERROR(VLOOKUP(Tabla1[[#This Row],[FECHA]],'RECAUDOS EXTERNOS'!A:D,3,FALSE),0)</f>
        <v>0</v>
      </c>
    </row>
    <row r="480" spans="1:22" x14ac:dyDescent="0.25">
      <c r="A480" s="1">
        <v>38039</v>
      </c>
      <c r="B480" s="3" t="s">
        <v>4</v>
      </c>
      <c r="C480" s="2">
        <v>38018</v>
      </c>
      <c r="D480" s="5">
        <f>YEAR(Tabla1[[#This Row],[FECHA]])</f>
        <v>2004</v>
      </c>
      <c r="E480" s="5">
        <f>IFERROR(VLOOKUP(Tabla1[[#This Row],[FECHA]],'COMPARENDOS TOTALES'!A:D,4,FALSE),0)</f>
        <v>24</v>
      </c>
      <c r="F480" s="9">
        <f>IFERROR(VLOOKUP(Tabla1[[#This Row],[FECHA]],'COMPARENDOS TOTALES'!A:D,3,FALSE),0)</f>
        <v>6002427</v>
      </c>
      <c r="G480" s="5">
        <f>IFERROR(VLOOKUP(Tabla1[[#This Row],[FECHA]],EXONERACIONES!A:D,4,FALSE),0)</f>
        <v>16</v>
      </c>
      <c r="H480" s="9">
        <f>IFERROR(VLOOKUP(Tabla1[[#This Row],[FECHA]],EXONERACIONES!A:D,3,FALSE),0)</f>
        <v>3675432</v>
      </c>
      <c r="I480" s="5">
        <f>IFERROR(VLOOKUP(Tabla1[[#This Row],[FECHA]],'SIMIT CON RES'!A:D,4,FALSE),0)</f>
        <v>0</v>
      </c>
      <c r="J480" s="9">
        <f>IFERROR(VLOOKUP(Tabla1[[#This Row],[FECHA]],'SIMIT CON RES'!A:D,3,FALSE),0)</f>
        <v>0</v>
      </c>
      <c r="K480">
        <f>IFERROR(VLOOKUP(Tabla1[[#This Row],[FECHA]],'SIMIT SIN RES'!A:D,4,FALSE),0)</f>
        <v>0</v>
      </c>
      <c r="L480" s="9">
        <f>IFERROR(VLOOKUP(Tabla1[[#This Row],[FECHA]],'SIMIT SIN RES'!A:D,3,FALSE),0)</f>
        <v>0</v>
      </c>
      <c r="M480" s="5">
        <f>IFERROR(VLOOKUP(Tabla1[[#This Row],[FECHA]],'RECAUDOS DE COMPARENDOS'!A:D,4,FALSE),0)</f>
        <v>2</v>
      </c>
      <c r="N480" s="9">
        <f>IFERROR(VLOOKUP(Tabla1[[#This Row],[FECHA]],'RECAUDOS DE COMPARENDOS'!A:D,3,FALSE),0)</f>
        <v>537000</v>
      </c>
      <c r="O480" s="5">
        <f>IFERROR(VLOOKUP(Tabla1[[#This Row],[FECHA]],'RECAUDOS DE RESOLUCIONES'!A:D,4,FALSE),0)</f>
        <v>0</v>
      </c>
      <c r="P480" s="9">
        <f>IFERROR(VLOOKUP(Tabla1[[#This Row],[FECHA]],'RECAUDOS DE RESOLUCIONES'!A:D,3,FALSE),0)</f>
        <v>0</v>
      </c>
      <c r="Q48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480" s="9">
        <f>Tabla1[V. COMPARENDOS]-(Tabla1[V. EXONERACIONES]+Tabla1[[#This Row],[V. SIMIT CON RESOLUCION]]+Tabla1[[#This Row],[V. SIMIT SIN RESOLUCION]]+Tabla1[[#This Row],[V. RECAUDOS COMPARENDOS]]+Tabla1[[#This Row],[V. RECAUDOS RESOLUCIONES]])</f>
        <v>1789995</v>
      </c>
      <c r="S480" s="11">
        <f>IFERROR(VLOOKUP(Tabla1[[#This Row],[FECHA]],'RECAUDOS LOCALES'!A:D,4,FALSE),0)</f>
        <v>0</v>
      </c>
      <c r="T480" s="9">
        <f>IFERROR(VLOOKUP(Tabla1[[#This Row],[FECHA]],'RECAUDOS LOCALES'!A:D,3,FALSE),0)</f>
        <v>0</v>
      </c>
      <c r="U480" s="11">
        <f>IFERROR(VLOOKUP(Tabla1[[#This Row],[FECHA]],'RECAUDOS EXTERNOS'!A:D,4,FALSE),0)</f>
        <v>0</v>
      </c>
      <c r="V480" s="9">
        <f>IFERROR(VLOOKUP(Tabla1[[#This Row],[FECHA]],'RECAUDOS EXTERNOS'!A:D,3,FALSE),0)</f>
        <v>0</v>
      </c>
    </row>
    <row r="481" spans="1:22" x14ac:dyDescent="0.25">
      <c r="A481" s="1">
        <v>38040</v>
      </c>
      <c r="B481" s="3" t="s">
        <v>1</v>
      </c>
      <c r="C481" s="2">
        <v>38018</v>
      </c>
      <c r="D481" s="5">
        <f>YEAR(Tabla1[[#This Row],[FECHA]])</f>
        <v>2004</v>
      </c>
      <c r="E481" s="5">
        <f>IFERROR(VLOOKUP(Tabla1[[#This Row],[FECHA]],'COMPARENDOS TOTALES'!A:D,4,FALSE),0)</f>
        <v>19</v>
      </c>
      <c r="F481" s="9">
        <f>IFERROR(VLOOKUP(Tabla1[[#This Row],[FECHA]],'COMPARENDOS TOTALES'!A:D,3,FALSE),0)</f>
        <v>4844889</v>
      </c>
      <c r="G481" s="5">
        <f>IFERROR(VLOOKUP(Tabla1[[#This Row],[FECHA]],EXONERACIONES!A:D,4,FALSE),0)</f>
        <v>15</v>
      </c>
      <c r="H481" s="9">
        <f>IFERROR(VLOOKUP(Tabla1[[#This Row],[FECHA]],EXONERACIONES!A:D,3,FALSE),0)</f>
        <v>4033437</v>
      </c>
      <c r="I481" s="5">
        <f>IFERROR(VLOOKUP(Tabla1[[#This Row],[FECHA]],'SIMIT CON RES'!A:D,4,FALSE),0)</f>
        <v>0</v>
      </c>
      <c r="J481" s="9">
        <f>IFERROR(VLOOKUP(Tabla1[[#This Row],[FECHA]],'SIMIT CON RES'!A:D,3,FALSE),0)</f>
        <v>0</v>
      </c>
      <c r="K481">
        <f>IFERROR(VLOOKUP(Tabla1[[#This Row],[FECHA]],'SIMIT SIN RES'!A:D,4,FALSE),0)</f>
        <v>0</v>
      </c>
      <c r="L481" s="9">
        <f>IFERROR(VLOOKUP(Tabla1[[#This Row],[FECHA]],'SIMIT SIN RES'!A:D,3,FALSE),0)</f>
        <v>0</v>
      </c>
      <c r="M481" s="5">
        <f>IFERROR(VLOOKUP(Tabla1[[#This Row],[FECHA]],'RECAUDOS DE COMPARENDOS'!A:D,4,FALSE),0)</f>
        <v>1</v>
      </c>
      <c r="N481" s="9">
        <f>IFERROR(VLOOKUP(Tabla1[[#This Row],[FECHA]],'RECAUDOS DE COMPARENDOS'!A:D,3,FALSE),0)</f>
        <v>179000</v>
      </c>
      <c r="O481" s="5">
        <f>IFERROR(VLOOKUP(Tabla1[[#This Row],[FECHA]],'RECAUDOS DE RESOLUCIONES'!A:D,4,FALSE),0)</f>
        <v>0</v>
      </c>
      <c r="P481" s="9">
        <f>IFERROR(VLOOKUP(Tabla1[[#This Row],[FECHA]],'RECAUDOS DE RESOLUCIONES'!A:D,3,FALSE),0)</f>
        <v>0</v>
      </c>
      <c r="Q48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481" s="9">
        <f>Tabla1[V. COMPARENDOS]-(Tabla1[V. EXONERACIONES]+Tabla1[[#This Row],[V. SIMIT CON RESOLUCION]]+Tabla1[[#This Row],[V. SIMIT SIN RESOLUCION]]+Tabla1[[#This Row],[V. RECAUDOS COMPARENDOS]]+Tabla1[[#This Row],[V. RECAUDOS RESOLUCIONES]])</f>
        <v>632452</v>
      </c>
      <c r="S481" s="11">
        <f>IFERROR(VLOOKUP(Tabla1[[#This Row],[FECHA]],'RECAUDOS LOCALES'!A:D,4,FALSE),0)</f>
        <v>0</v>
      </c>
      <c r="T481" s="9">
        <f>IFERROR(VLOOKUP(Tabla1[[#This Row],[FECHA]],'RECAUDOS LOCALES'!A:D,3,FALSE),0)</f>
        <v>0</v>
      </c>
      <c r="U481" s="11">
        <f>IFERROR(VLOOKUP(Tabla1[[#This Row],[FECHA]],'RECAUDOS EXTERNOS'!A:D,4,FALSE),0)</f>
        <v>0</v>
      </c>
      <c r="V481" s="9">
        <f>IFERROR(VLOOKUP(Tabla1[[#This Row],[FECHA]],'RECAUDOS EXTERNOS'!A:D,3,FALSE),0)</f>
        <v>0</v>
      </c>
    </row>
    <row r="482" spans="1:22" x14ac:dyDescent="0.25">
      <c r="A482" s="1">
        <v>38041</v>
      </c>
      <c r="B482" s="3" t="s">
        <v>2</v>
      </c>
      <c r="C482" s="2">
        <v>38018</v>
      </c>
      <c r="D482" s="5">
        <f>YEAR(Tabla1[[#This Row],[FECHA]])</f>
        <v>2004</v>
      </c>
      <c r="E482" s="5">
        <f>IFERROR(VLOOKUP(Tabla1[[#This Row],[FECHA]],'COMPARENDOS TOTALES'!A:D,4,FALSE),0)</f>
        <v>15</v>
      </c>
      <c r="F482" s="9">
        <f>IFERROR(VLOOKUP(Tabla1[[#This Row],[FECHA]],'COMPARENDOS TOTALES'!A:D,3,FALSE),0)</f>
        <v>2863960</v>
      </c>
      <c r="G482" s="5">
        <f>IFERROR(VLOOKUP(Tabla1[[#This Row],[FECHA]],EXONERACIONES!A:D,4,FALSE),0)</f>
        <v>9</v>
      </c>
      <c r="H482" s="9">
        <f>IFERROR(VLOOKUP(Tabla1[[#This Row],[FECHA]],EXONERACIONES!A:D,3,FALSE),0)</f>
        <v>1610975</v>
      </c>
      <c r="I482" s="5">
        <f>IFERROR(VLOOKUP(Tabla1[[#This Row],[FECHA]],'SIMIT CON RES'!A:D,4,FALSE),0)</f>
        <v>0</v>
      </c>
      <c r="J482" s="9">
        <f>IFERROR(VLOOKUP(Tabla1[[#This Row],[FECHA]],'SIMIT CON RES'!A:D,3,FALSE),0)</f>
        <v>0</v>
      </c>
      <c r="K482">
        <f>IFERROR(VLOOKUP(Tabla1[[#This Row],[FECHA]],'SIMIT SIN RES'!A:D,4,FALSE),0)</f>
        <v>0</v>
      </c>
      <c r="L482" s="9">
        <f>IFERROR(VLOOKUP(Tabla1[[#This Row],[FECHA]],'SIMIT SIN RES'!A:D,3,FALSE),0)</f>
        <v>0</v>
      </c>
      <c r="M482" s="5">
        <f>IFERROR(VLOOKUP(Tabla1[[#This Row],[FECHA]],'RECAUDOS DE COMPARENDOS'!A:D,4,FALSE),0)</f>
        <v>1</v>
      </c>
      <c r="N482" s="9">
        <f>IFERROR(VLOOKUP(Tabla1[[#This Row],[FECHA]],'RECAUDOS DE COMPARENDOS'!A:D,3,FALSE),0)</f>
        <v>179000</v>
      </c>
      <c r="O482" s="5">
        <f>IFERROR(VLOOKUP(Tabla1[[#This Row],[FECHA]],'RECAUDOS DE RESOLUCIONES'!A:D,4,FALSE),0)</f>
        <v>0</v>
      </c>
      <c r="P482" s="9">
        <f>IFERROR(VLOOKUP(Tabla1[[#This Row],[FECHA]],'RECAUDOS DE RESOLUCIONES'!A:D,3,FALSE),0)</f>
        <v>0</v>
      </c>
      <c r="Q48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482" s="9">
        <f>Tabla1[V. COMPARENDOS]-(Tabla1[V. EXONERACIONES]+Tabla1[[#This Row],[V. SIMIT CON RESOLUCION]]+Tabla1[[#This Row],[V. SIMIT SIN RESOLUCION]]+Tabla1[[#This Row],[V. RECAUDOS COMPARENDOS]]+Tabla1[[#This Row],[V. RECAUDOS RESOLUCIONES]])</f>
        <v>1073985</v>
      </c>
      <c r="S482" s="11">
        <f>IFERROR(VLOOKUP(Tabla1[[#This Row],[FECHA]],'RECAUDOS LOCALES'!A:D,4,FALSE),0)</f>
        <v>0</v>
      </c>
      <c r="T482" s="9">
        <f>IFERROR(VLOOKUP(Tabla1[[#This Row],[FECHA]],'RECAUDOS LOCALES'!A:D,3,FALSE),0)</f>
        <v>0</v>
      </c>
      <c r="U482" s="11">
        <f>IFERROR(VLOOKUP(Tabla1[[#This Row],[FECHA]],'RECAUDOS EXTERNOS'!A:D,4,FALSE),0)</f>
        <v>0</v>
      </c>
      <c r="V482" s="9">
        <f>IFERROR(VLOOKUP(Tabla1[[#This Row],[FECHA]],'RECAUDOS EXTERNOS'!A:D,3,FALSE),0)</f>
        <v>0</v>
      </c>
    </row>
    <row r="483" spans="1:22" x14ac:dyDescent="0.25">
      <c r="A483" s="1">
        <v>38042</v>
      </c>
      <c r="B483" s="3" t="s">
        <v>3</v>
      </c>
      <c r="C483" s="2">
        <v>38018</v>
      </c>
      <c r="D483" s="5">
        <f>YEAR(Tabla1[[#This Row],[FECHA]])</f>
        <v>2004</v>
      </c>
      <c r="E483" s="5">
        <f>IFERROR(VLOOKUP(Tabla1[[#This Row],[FECHA]],'COMPARENDOS TOTALES'!A:D,4,FALSE),0)</f>
        <v>26</v>
      </c>
      <c r="F483" s="9">
        <f>IFERROR(VLOOKUP(Tabla1[[#This Row],[FECHA]],'COMPARENDOS TOTALES'!A:D,3,FALSE),0)</f>
        <v>7159815</v>
      </c>
      <c r="G483" s="5">
        <f>IFERROR(VLOOKUP(Tabla1[[#This Row],[FECHA]],EXONERACIONES!A:D,4,FALSE),0)</f>
        <v>15</v>
      </c>
      <c r="H483" s="9">
        <f>IFERROR(VLOOKUP(Tabla1[[#This Row],[FECHA]],EXONERACIONES!A:D,3,FALSE),0)</f>
        <v>3937895</v>
      </c>
      <c r="I483" s="5">
        <f>IFERROR(VLOOKUP(Tabla1[[#This Row],[FECHA]],'SIMIT CON RES'!A:D,4,FALSE),0)</f>
        <v>0</v>
      </c>
      <c r="J483" s="9">
        <f>IFERROR(VLOOKUP(Tabla1[[#This Row],[FECHA]],'SIMIT CON RES'!A:D,3,FALSE),0)</f>
        <v>0</v>
      </c>
      <c r="K483">
        <f>IFERROR(VLOOKUP(Tabla1[[#This Row],[FECHA]],'SIMIT SIN RES'!A:D,4,FALSE),0)</f>
        <v>0</v>
      </c>
      <c r="L483" s="9">
        <f>IFERROR(VLOOKUP(Tabla1[[#This Row],[FECHA]],'SIMIT SIN RES'!A:D,3,FALSE),0)</f>
        <v>0</v>
      </c>
      <c r="M483" s="5">
        <f>IFERROR(VLOOKUP(Tabla1[[#This Row],[FECHA]],'RECAUDOS DE COMPARENDOS'!A:D,4,FALSE),0)</f>
        <v>2</v>
      </c>
      <c r="N483" s="9">
        <f>IFERROR(VLOOKUP(Tabla1[[#This Row],[FECHA]],'RECAUDOS DE COMPARENDOS'!A:D,3,FALSE),0)</f>
        <v>536985</v>
      </c>
      <c r="O483" s="5">
        <f>IFERROR(VLOOKUP(Tabla1[[#This Row],[FECHA]],'RECAUDOS DE RESOLUCIONES'!A:D,4,FALSE),0)</f>
        <v>0</v>
      </c>
      <c r="P483" s="9">
        <f>IFERROR(VLOOKUP(Tabla1[[#This Row],[FECHA]],'RECAUDOS DE RESOLUCIONES'!A:D,3,FALSE),0)</f>
        <v>0</v>
      </c>
      <c r="Q48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9</v>
      </c>
      <c r="R483" s="9">
        <f>Tabla1[V. COMPARENDOS]-(Tabla1[V. EXONERACIONES]+Tabla1[[#This Row],[V. SIMIT CON RESOLUCION]]+Tabla1[[#This Row],[V. SIMIT SIN RESOLUCION]]+Tabla1[[#This Row],[V. RECAUDOS COMPARENDOS]]+Tabla1[[#This Row],[V. RECAUDOS RESOLUCIONES]])</f>
        <v>2684935</v>
      </c>
      <c r="S483" s="11">
        <f>IFERROR(VLOOKUP(Tabla1[[#This Row],[FECHA]],'RECAUDOS LOCALES'!A:D,4,FALSE),0)</f>
        <v>1</v>
      </c>
      <c r="T483" s="9">
        <f>IFERROR(VLOOKUP(Tabla1[[#This Row],[FECHA]],'RECAUDOS LOCALES'!A:D,3,FALSE),0)</f>
        <v>179000</v>
      </c>
      <c r="U483" s="11">
        <f>IFERROR(VLOOKUP(Tabla1[[#This Row],[FECHA]],'RECAUDOS EXTERNOS'!A:D,4,FALSE),0)</f>
        <v>0</v>
      </c>
      <c r="V483" s="9">
        <f>IFERROR(VLOOKUP(Tabla1[[#This Row],[FECHA]],'RECAUDOS EXTERNOS'!A:D,3,FALSE),0)</f>
        <v>0</v>
      </c>
    </row>
    <row r="484" spans="1:22" x14ac:dyDescent="0.25">
      <c r="A484" s="1">
        <v>38043</v>
      </c>
      <c r="B484" s="3" t="s">
        <v>6</v>
      </c>
      <c r="C484" s="2">
        <v>38018</v>
      </c>
      <c r="D484" s="5">
        <f>YEAR(Tabla1[[#This Row],[FECHA]])</f>
        <v>2004</v>
      </c>
      <c r="E484" s="5">
        <f>IFERROR(VLOOKUP(Tabla1[[#This Row],[FECHA]],'COMPARENDOS TOTALES'!A:D,4,FALSE),0)</f>
        <v>15</v>
      </c>
      <c r="F484" s="9">
        <f>IFERROR(VLOOKUP(Tabla1[[#This Row],[FECHA]],'COMPARENDOS TOTALES'!A:D,3,FALSE),0)</f>
        <v>3317417</v>
      </c>
      <c r="G484" s="5">
        <f>IFERROR(VLOOKUP(Tabla1[[#This Row],[FECHA]],EXONERACIONES!A:D,4,FALSE),0)</f>
        <v>11</v>
      </c>
      <c r="H484" s="9">
        <f>IFERROR(VLOOKUP(Tabla1[[#This Row],[FECHA]],EXONERACIONES!A:D,3,FALSE),0)</f>
        <v>2243442</v>
      </c>
      <c r="I484" s="5">
        <f>IFERROR(VLOOKUP(Tabla1[[#This Row],[FECHA]],'SIMIT CON RES'!A:D,4,FALSE),0)</f>
        <v>1</v>
      </c>
      <c r="J484" s="9">
        <f>IFERROR(VLOOKUP(Tabla1[[#This Row],[FECHA]],'SIMIT CON RES'!A:D,3,FALSE),0)</f>
        <v>357990</v>
      </c>
      <c r="K484">
        <f>IFERROR(VLOOKUP(Tabla1[[#This Row],[FECHA]],'SIMIT SIN RES'!A:D,4,FALSE),0)</f>
        <v>0</v>
      </c>
      <c r="L484" s="9">
        <f>IFERROR(VLOOKUP(Tabla1[[#This Row],[FECHA]],'SIMIT SIN RES'!A:D,3,FALSE),0)</f>
        <v>0</v>
      </c>
      <c r="M484" s="5">
        <f>IFERROR(VLOOKUP(Tabla1[[#This Row],[FECHA]],'RECAUDOS DE COMPARENDOS'!A:D,4,FALSE),0)</f>
        <v>2</v>
      </c>
      <c r="N484" s="9">
        <f>IFERROR(VLOOKUP(Tabla1[[#This Row],[FECHA]],'RECAUDOS DE COMPARENDOS'!A:D,3,FALSE),0)</f>
        <v>536990</v>
      </c>
      <c r="O484" s="5">
        <f>IFERROR(VLOOKUP(Tabla1[[#This Row],[FECHA]],'RECAUDOS DE RESOLUCIONES'!A:D,4,FALSE),0)</f>
        <v>0</v>
      </c>
      <c r="P484" s="9">
        <f>IFERROR(VLOOKUP(Tabla1[[#This Row],[FECHA]],'RECAUDOS DE RESOLUCIONES'!A:D,3,FALSE),0)</f>
        <v>0</v>
      </c>
      <c r="Q48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84" s="9">
        <f>Tabla1[V. COMPARENDOS]-(Tabla1[V. EXONERACIONES]+Tabla1[[#This Row],[V. SIMIT CON RESOLUCION]]+Tabla1[[#This Row],[V. SIMIT SIN RESOLUCION]]+Tabla1[[#This Row],[V. RECAUDOS COMPARENDOS]]+Tabla1[[#This Row],[V. RECAUDOS RESOLUCIONES]])</f>
        <v>178995</v>
      </c>
      <c r="S484" s="11">
        <f>IFERROR(VLOOKUP(Tabla1[[#This Row],[FECHA]],'RECAUDOS LOCALES'!A:D,4,FALSE),0)</f>
        <v>8</v>
      </c>
      <c r="T484" s="9">
        <f>IFERROR(VLOOKUP(Tabla1[[#This Row],[FECHA]],'RECAUDOS LOCALES'!A:D,3,FALSE),0)</f>
        <v>884350</v>
      </c>
      <c r="U484" s="11">
        <f>IFERROR(VLOOKUP(Tabla1[[#This Row],[FECHA]],'RECAUDOS EXTERNOS'!A:D,4,FALSE),0)</f>
        <v>0</v>
      </c>
      <c r="V484" s="9">
        <f>IFERROR(VLOOKUP(Tabla1[[#This Row],[FECHA]],'RECAUDOS EXTERNOS'!A:D,3,FALSE),0)</f>
        <v>0</v>
      </c>
    </row>
    <row r="485" spans="1:22" x14ac:dyDescent="0.25">
      <c r="A485" s="1">
        <v>38044</v>
      </c>
      <c r="B485" s="3" t="s">
        <v>0</v>
      </c>
      <c r="C485" s="2">
        <v>38018</v>
      </c>
      <c r="D485" s="5">
        <f>YEAR(Tabla1[[#This Row],[FECHA]])</f>
        <v>2004</v>
      </c>
      <c r="E485" s="5">
        <f>IFERROR(VLOOKUP(Tabla1[[#This Row],[FECHA]],'COMPARENDOS TOTALES'!A:D,4,FALSE),0)</f>
        <v>5</v>
      </c>
      <c r="F485" s="9">
        <f>IFERROR(VLOOKUP(Tabla1[[#This Row],[FECHA]],'COMPARENDOS TOTALES'!A:D,3,FALSE),0)</f>
        <v>1299985</v>
      </c>
      <c r="G485" s="5">
        <f>IFERROR(VLOOKUP(Tabla1[[#This Row],[FECHA]],EXONERACIONES!A:D,4,FALSE),0)</f>
        <v>2</v>
      </c>
      <c r="H485" s="9">
        <f>IFERROR(VLOOKUP(Tabla1[[#This Row],[FECHA]],EXONERACIONES!A:D,3,FALSE),0)</f>
        <v>560495</v>
      </c>
      <c r="I485" s="5">
        <f>IFERROR(VLOOKUP(Tabla1[[#This Row],[FECHA]],'SIMIT CON RES'!A:D,4,FALSE),0)</f>
        <v>0</v>
      </c>
      <c r="J485" s="9">
        <f>IFERROR(VLOOKUP(Tabla1[[#This Row],[FECHA]],'SIMIT CON RES'!A:D,3,FALSE),0)</f>
        <v>0</v>
      </c>
      <c r="K485">
        <f>IFERROR(VLOOKUP(Tabla1[[#This Row],[FECHA]],'SIMIT SIN RES'!A:D,4,FALSE),0)</f>
        <v>0</v>
      </c>
      <c r="L485" s="9">
        <f>IFERROR(VLOOKUP(Tabla1[[#This Row],[FECHA]],'SIMIT SIN RES'!A:D,3,FALSE),0)</f>
        <v>0</v>
      </c>
      <c r="M485" s="5">
        <f>IFERROR(VLOOKUP(Tabla1[[#This Row],[FECHA]],'RECAUDOS DE COMPARENDOS'!A:D,4,FALSE),0)</f>
        <v>1</v>
      </c>
      <c r="N485" s="9">
        <f>IFERROR(VLOOKUP(Tabla1[[#This Row],[FECHA]],'RECAUDOS DE COMPARENDOS'!A:D,3,FALSE),0)</f>
        <v>381500</v>
      </c>
      <c r="O485" s="5">
        <f>IFERROR(VLOOKUP(Tabla1[[#This Row],[FECHA]],'RECAUDOS DE RESOLUCIONES'!A:D,4,FALSE),0)</f>
        <v>0</v>
      </c>
      <c r="P485" s="9">
        <f>IFERROR(VLOOKUP(Tabla1[[#This Row],[FECHA]],'RECAUDOS DE RESOLUCIONES'!A:D,3,FALSE),0)</f>
        <v>0</v>
      </c>
      <c r="Q48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485" s="9">
        <f>Tabla1[V. COMPARENDOS]-(Tabla1[V. EXONERACIONES]+Tabla1[[#This Row],[V. SIMIT CON RESOLUCION]]+Tabla1[[#This Row],[V. SIMIT SIN RESOLUCION]]+Tabla1[[#This Row],[V. RECAUDOS COMPARENDOS]]+Tabla1[[#This Row],[V. RECAUDOS RESOLUCIONES]])</f>
        <v>357990</v>
      </c>
      <c r="S485" s="11">
        <f>IFERROR(VLOOKUP(Tabla1[[#This Row],[FECHA]],'RECAUDOS LOCALES'!A:D,4,FALSE),0)</f>
        <v>3</v>
      </c>
      <c r="T485" s="9">
        <f>IFERROR(VLOOKUP(Tabla1[[#This Row],[FECHA]],'RECAUDOS LOCALES'!A:D,3,FALSE),0)</f>
        <v>443890</v>
      </c>
      <c r="U485" s="11">
        <f>IFERROR(VLOOKUP(Tabla1[[#This Row],[FECHA]],'RECAUDOS EXTERNOS'!A:D,4,FALSE),0)</f>
        <v>0</v>
      </c>
      <c r="V485" s="9">
        <f>IFERROR(VLOOKUP(Tabla1[[#This Row],[FECHA]],'RECAUDOS EXTERNOS'!A:D,3,FALSE),0)</f>
        <v>0</v>
      </c>
    </row>
    <row r="486" spans="1:22" x14ac:dyDescent="0.25">
      <c r="A486" s="1">
        <v>38045</v>
      </c>
      <c r="B486" s="3" t="s">
        <v>5</v>
      </c>
      <c r="C486" s="2">
        <v>38018</v>
      </c>
      <c r="D486" s="5">
        <f>YEAR(Tabla1[[#This Row],[FECHA]])</f>
        <v>2004</v>
      </c>
      <c r="E486" s="5">
        <f>IFERROR(VLOOKUP(Tabla1[[#This Row],[FECHA]],'COMPARENDOS TOTALES'!A:D,4,FALSE),0)</f>
        <v>18</v>
      </c>
      <c r="F486" s="9">
        <f>IFERROR(VLOOKUP(Tabla1[[#This Row],[FECHA]],'COMPARENDOS TOTALES'!A:D,3,FALSE),0)</f>
        <v>4568985</v>
      </c>
      <c r="G486" s="5">
        <f>IFERROR(VLOOKUP(Tabla1[[#This Row],[FECHA]],EXONERACIONES!A:D,4,FALSE),0)</f>
        <v>14</v>
      </c>
      <c r="H486" s="9">
        <f>IFERROR(VLOOKUP(Tabla1[[#This Row],[FECHA]],EXONERACIONES!A:D,3,FALSE),0)</f>
        <v>3483245</v>
      </c>
      <c r="I486" s="5">
        <f>IFERROR(VLOOKUP(Tabla1[[#This Row],[FECHA]],'SIMIT CON RES'!A:D,4,FALSE),0)</f>
        <v>0</v>
      </c>
      <c r="J486" s="9">
        <f>IFERROR(VLOOKUP(Tabla1[[#This Row],[FECHA]],'SIMIT CON RES'!A:D,3,FALSE),0)</f>
        <v>0</v>
      </c>
      <c r="K486">
        <f>IFERROR(VLOOKUP(Tabla1[[#This Row],[FECHA]],'SIMIT SIN RES'!A:D,4,FALSE),0)</f>
        <v>0</v>
      </c>
      <c r="L486" s="9">
        <f>IFERROR(VLOOKUP(Tabla1[[#This Row],[FECHA]],'SIMIT SIN RES'!A:D,3,FALSE),0)</f>
        <v>0</v>
      </c>
      <c r="M486" s="5">
        <f>IFERROR(VLOOKUP(Tabla1[[#This Row],[FECHA]],'RECAUDOS DE COMPARENDOS'!A:D,4,FALSE),0)</f>
        <v>0</v>
      </c>
      <c r="N486" s="9">
        <f>IFERROR(VLOOKUP(Tabla1[[#This Row],[FECHA]],'RECAUDOS DE COMPARENDOS'!A:D,3,FALSE),0)</f>
        <v>0</v>
      </c>
      <c r="O486" s="5">
        <f>IFERROR(VLOOKUP(Tabla1[[#This Row],[FECHA]],'RECAUDOS DE RESOLUCIONES'!A:D,4,FALSE),0)</f>
        <v>0</v>
      </c>
      <c r="P486" s="9">
        <f>IFERROR(VLOOKUP(Tabla1[[#This Row],[FECHA]],'RECAUDOS DE RESOLUCIONES'!A:D,3,FALSE),0)</f>
        <v>0</v>
      </c>
      <c r="Q48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486" s="9">
        <f>Tabla1[V. COMPARENDOS]-(Tabla1[V. EXONERACIONES]+Tabla1[[#This Row],[V. SIMIT CON RESOLUCION]]+Tabla1[[#This Row],[V. SIMIT SIN RESOLUCION]]+Tabla1[[#This Row],[V. RECAUDOS COMPARENDOS]]+Tabla1[[#This Row],[V. RECAUDOS RESOLUCIONES]])</f>
        <v>1085740</v>
      </c>
      <c r="S486" s="11">
        <f>IFERROR(VLOOKUP(Tabla1[[#This Row],[FECHA]],'RECAUDOS LOCALES'!A:D,4,FALSE),0)</f>
        <v>0</v>
      </c>
      <c r="T486" s="9">
        <f>IFERROR(VLOOKUP(Tabla1[[#This Row],[FECHA]],'RECAUDOS LOCALES'!A:D,3,FALSE),0)</f>
        <v>0</v>
      </c>
      <c r="U486" s="11">
        <f>IFERROR(VLOOKUP(Tabla1[[#This Row],[FECHA]],'RECAUDOS EXTERNOS'!A:D,4,FALSE),0)</f>
        <v>0</v>
      </c>
      <c r="V486" s="9">
        <f>IFERROR(VLOOKUP(Tabla1[[#This Row],[FECHA]],'RECAUDOS EXTERNOS'!A:D,3,FALSE),0)</f>
        <v>0</v>
      </c>
    </row>
    <row r="487" spans="1:22" x14ac:dyDescent="0.25">
      <c r="A487" s="1">
        <v>38046</v>
      </c>
      <c r="B487" s="3" t="s">
        <v>4</v>
      </c>
      <c r="C487" s="2">
        <v>38018</v>
      </c>
      <c r="D487" s="5">
        <f>YEAR(Tabla1[[#This Row],[FECHA]])</f>
        <v>2004</v>
      </c>
      <c r="E487" s="5">
        <f>IFERROR(VLOOKUP(Tabla1[[#This Row],[FECHA]],'COMPARENDOS TOTALES'!A:D,4,FALSE),0)</f>
        <v>4</v>
      </c>
      <c r="F487" s="9">
        <f>IFERROR(VLOOKUP(Tabla1[[#This Row],[FECHA]],'COMPARENDOS TOTALES'!A:D,3,FALSE),0)</f>
        <v>632449</v>
      </c>
      <c r="G487" s="5">
        <f>IFERROR(VLOOKUP(Tabla1[[#This Row],[FECHA]],EXONERACIONES!A:D,4,FALSE),0)</f>
        <v>3</v>
      </c>
      <c r="H487" s="9">
        <f>IFERROR(VLOOKUP(Tabla1[[#This Row],[FECHA]],EXONERACIONES!A:D,3,FALSE),0)</f>
        <v>536985</v>
      </c>
      <c r="I487" s="5">
        <f>IFERROR(VLOOKUP(Tabla1[[#This Row],[FECHA]],'SIMIT CON RES'!A:D,4,FALSE),0)</f>
        <v>0</v>
      </c>
      <c r="J487" s="9">
        <f>IFERROR(VLOOKUP(Tabla1[[#This Row],[FECHA]],'SIMIT CON RES'!A:D,3,FALSE),0)</f>
        <v>0</v>
      </c>
      <c r="K487">
        <f>IFERROR(VLOOKUP(Tabla1[[#This Row],[FECHA]],'SIMIT SIN RES'!A:D,4,FALSE),0)</f>
        <v>0</v>
      </c>
      <c r="L487" s="9">
        <f>IFERROR(VLOOKUP(Tabla1[[#This Row],[FECHA]],'SIMIT SIN RES'!A:D,3,FALSE),0)</f>
        <v>0</v>
      </c>
      <c r="M487" s="5">
        <f>IFERROR(VLOOKUP(Tabla1[[#This Row],[FECHA]],'RECAUDOS DE COMPARENDOS'!A:D,4,FALSE),0)</f>
        <v>1</v>
      </c>
      <c r="N487" s="9">
        <f>IFERROR(VLOOKUP(Tabla1[[#This Row],[FECHA]],'RECAUDOS DE COMPARENDOS'!A:D,3,FALSE),0)</f>
        <v>95464</v>
      </c>
      <c r="O487" s="5">
        <f>IFERROR(VLOOKUP(Tabla1[[#This Row],[FECHA]],'RECAUDOS DE RESOLUCIONES'!A:D,4,FALSE),0)</f>
        <v>0</v>
      </c>
      <c r="P487" s="9">
        <f>IFERROR(VLOOKUP(Tabla1[[#This Row],[FECHA]],'RECAUDOS DE RESOLUCIONES'!A:D,3,FALSE),0)</f>
        <v>0</v>
      </c>
      <c r="Q48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8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87" s="11">
        <f>IFERROR(VLOOKUP(Tabla1[[#This Row],[FECHA]],'RECAUDOS LOCALES'!A:D,4,FALSE),0)</f>
        <v>0</v>
      </c>
      <c r="T487" s="9">
        <f>IFERROR(VLOOKUP(Tabla1[[#This Row],[FECHA]],'RECAUDOS LOCALES'!A:D,3,FALSE),0)</f>
        <v>0</v>
      </c>
      <c r="U487" s="11">
        <f>IFERROR(VLOOKUP(Tabla1[[#This Row],[FECHA]],'RECAUDOS EXTERNOS'!A:D,4,FALSE),0)</f>
        <v>0</v>
      </c>
      <c r="V487" s="9">
        <f>IFERROR(VLOOKUP(Tabla1[[#This Row],[FECHA]],'RECAUDOS EXTERNOS'!A:D,3,FALSE),0)</f>
        <v>0</v>
      </c>
    </row>
    <row r="488" spans="1:22" x14ac:dyDescent="0.25">
      <c r="A488" s="1">
        <v>38047</v>
      </c>
      <c r="B488" s="3" t="s">
        <v>1</v>
      </c>
      <c r="C488" s="2">
        <v>38047</v>
      </c>
      <c r="D488" s="5">
        <f>YEAR(Tabla1[[#This Row],[FECHA]])</f>
        <v>2004</v>
      </c>
      <c r="E488" s="5">
        <f>IFERROR(VLOOKUP(Tabla1[[#This Row],[FECHA]],'COMPARENDOS TOTALES'!A:D,4,FALSE),0)</f>
        <v>9</v>
      </c>
      <c r="F488" s="9">
        <f>IFERROR(VLOOKUP(Tabla1[[#This Row],[FECHA]],'COMPARENDOS TOTALES'!A:D,3,FALSE),0)</f>
        <v>2326935</v>
      </c>
      <c r="G488" s="5">
        <f>IFERROR(VLOOKUP(Tabla1[[#This Row],[FECHA]],EXONERACIONES!A:D,4,FALSE),0)</f>
        <v>7</v>
      </c>
      <c r="H488" s="9">
        <f>IFERROR(VLOOKUP(Tabla1[[#This Row],[FECHA]],EXONERACIONES!A:D,3,FALSE),0)</f>
        <v>1610955</v>
      </c>
      <c r="I488" s="5">
        <f>IFERROR(VLOOKUP(Tabla1[[#This Row],[FECHA]],'SIMIT CON RES'!A:D,4,FALSE),0)</f>
        <v>0</v>
      </c>
      <c r="J488" s="9">
        <f>IFERROR(VLOOKUP(Tabla1[[#This Row],[FECHA]],'SIMIT CON RES'!A:D,3,FALSE),0)</f>
        <v>0</v>
      </c>
      <c r="K488">
        <f>IFERROR(VLOOKUP(Tabla1[[#This Row],[FECHA]],'SIMIT SIN RES'!A:D,4,FALSE),0)</f>
        <v>0</v>
      </c>
      <c r="L488" s="9">
        <f>IFERROR(VLOOKUP(Tabla1[[#This Row],[FECHA]],'SIMIT SIN RES'!A:D,3,FALSE),0)</f>
        <v>0</v>
      </c>
      <c r="M488" s="5">
        <f>IFERROR(VLOOKUP(Tabla1[[#This Row],[FECHA]],'RECAUDOS DE COMPARENDOS'!A:D,4,FALSE),0)</f>
        <v>2</v>
      </c>
      <c r="N488" s="9">
        <f>IFERROR(VLOOKUP(Tabla1[[#This Row],[FECHA]],'RECAUDOS DE COMPARENDOS'!A:D,3,FALSE),0)</f>
        <v>715980</v>
      </c>
      <c r="O488" s="5">
        <f>IFERROR(VLOOKUP(Tabla1[[#This Row],[FECHA]],'RECAUDOS DE RESOLUCIONES'!A:D,4,FALSE),0)</f>
        <v>0</v>
      </c>
      <c r="P488" s="9">
        <f>IFERROR(VLOOKUP(Tabla1[[#This Row],[FECHA]],'RECAUDOS DE RESOLUCIONES'!A:D,3,FALSE),0)</f>
        <v>0</v>
      </c>
      <c r="Q48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8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88" s="11">
        <f>IFERROR(VLOOKUP(Tabla1[[#This Row],[FECHA]],'RECAUDOS LOCALES'!A:D,4,FALSE),0)</f>
        <v>6</v>
      </c>
      <c r="T488" s="9">
        <f>IFERROR(VLOOKUP(Tabla1[[#This Row],[FECHA]],'RECAUDOS LOCALES'!A:D,3,FALSE),0)</f>
        <v>944400</v>
      </c>
      <c r="U488" s="11">
        <f>IFERROR(VLOOKUP(Tabla1[[#This Row],[FECHA]],'RECAUDOS EXTERNOS'!A:D,4,FALSE),0)</f>
        <v>0</v>
      </c>
      <c r="V488" s="9">
        <f>IFERROR(VLOOKUP(Tabla1[[#This Row],[FECHA]],'RECAUDOS EXTERNOS'!A:D,3,FALSE),0)</f>
        <v>0</v>
      </c>
    </row>
    <row r="489" spans="1:22" x14ac:dyDescent="0.25">
      <c r="A489" s="1">
        <v>38048</v>
      </c>
      <c r="B489" s="3" t="s">
        <v>2</v>
      </c>
      <c r="C489" s="2">
        <v>38047</v>
      </c>
      <c r="D489" s="5">
        <f>YEAR(Tabla1[[#This Row],[FECHA]])</f>
        <v>2004</v>
      </c>
      <c r="E489" s="5">
        <f>IFERROR(VLOOKUP(Tabla1[[#This Row],[FECHA]],'COMPARENDOS TOTALES'!A:D,4,FALSE),0)</f>
        <v>5</v>
      </c>
      <c r="F489" s="9">
        <f>IFERROR(VLOOKUP(Tabla1[[#This Row],[FECHA]],'COMPARENDOS TOTALES'!A:D,3,FALSE),0)</f>
        <v>894975</v>
      </c>
      <c r="G489" s="5">
        <f>IFERROR(VLOOKUP(Tabla1[[#This Row],[FECHA]],EXONERACIONES!A:D,4,FALSE),0)</f>
        <v>4</v>
      </c>
      <c r="H489" s="9">
        <f>IFERROR(VLOOKUP(Tabla1[[#This Row],[FECHA]],EXONERACIONES!A:D,3,FALSE),0)</f>
        <v>715980</v>
      </c>
      <c r="I489" s="5">
        <f>IFERROR(VLOOKUP(Tabla1[[#This Row],[FECHA]],'SIMIT CON RES'!A:D,4,FALSE),0)</f>
        <v>0</v>
      </c>
      <c r="J489" s="9">
        <f>IFERROR(VLOOKUP(Tabla1[[#This Row],[FECHA]],'SIMIT CON RES'!A:D,3,FALSE),0)</f>
        <v>0</v>
      </c>
      <c r="K489">
        <f>IFERROR(VLOOKUP(Tabla1[[#This Row],[FECHA]],'SIMIT SIN RES'!A:D,4,FALSE),0)</f>
        <v>0</v>
      </c>
      <c r="L489" s="9">
        <f>IFERROR(VLOOKUP(Tabla1[[#This Row],[FECHA]],'SIMIT SIN RES'!A:D,3,FALSE),0)</f>
        <v>0</v>
      </c>
      <c r="M489" s="5">
        <f>IFERROR(VLOOKUP(Tabla1[[#This Row],[FECHA]],'RECAUDOS DE COMPARENDOS'!A:D,4,FALSE),0)</f>
        <v>1</v>
      </c>
      <c r="N489" s="9">
        <f>IFERROR(VLOOKUP(Tabla1[[#This Row],[FECHA]],'RECAUDOS DE COMPARENDOS'!A:D,3,FALSE),0)</f>
        <v>178995</v>
      </c>
      <c r="O489" s="5">
        <f>IFERROR(VLOOKUP(Tabla1[[#This Row],[FECHA]],'RECAUDOS DE RESOLUCIONES'!A:D,4,FALSE),0)</f>
        <v>0</v>
      </c>
      <c r="P489" s="9">
        <f>IFERROR(VLOOKUP(Tabla1[[#This Row],[FECHA]],'RECAUDOS DE RESOLUCIONES'!A:D,3,FALSE),0)</f>
        <v>0</v>
      </c>
      <c r="Q48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8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89" s="11">
        <f>IFERROR(VLOOKUP(Tabla1[[#This Row],[FECHA]],'RECAUDOS LOCALES'!A:D,4,FALSE),0)</f>
        <v>3</v>
      </c>
      <c r="T489" s="9">
        <f>IFERROR(VLOOKUP(Tabla1[[#This Row],[FECHA]],'RECAUDOS LOCALES'!A:D,3,FALSE),0)</f>
        <v>185200</v>
      </c>
      <c r="U489" s="11">
        <f>IFERROR(VLOOKUP(Tabla1[[#This Row],[FECHA]],'RECAUDOS EXTERNOS'!A:D,4,FALSE),0)</f>
        <v>0</v>
      </c>
      <c r="V489" s="9">
        <f>IFERROR(VLOOKUP(Tabla1[[#This Row],[FECHA]],'RECAUDOS EXTERNOS'!A:D,3,FALSE),0)</f>
        <v>0</v>
      </c>
    </row>
    <row r="490" spans="1:22" x14ac:dyDescent="0.25">
      <c r="A490" s="1">
        <v>38049</v>
      </c>
      <c r="B490" s="3" t="s">
        <v>3</v>
      </c>
      <c r="C490" s="2">
        <v>38047</v>
      </c>
      <c r="D490" s="5">
        <f>YEAR(Tabla1[[#This Row],[FECHA]])</f>
        <v>2004</v>
      </c>
      <c r="E490" s="5">
        <f>IFERROR(VLOOKUP(Tabla1[[#This Row],[FECHA]],'COMPARENDOS TOTALES'!A:D,4,FALSE),0)</f>
        <v>11</v>
      </c>
      <c r="F490" s="9">
        <f>IFERROR(VLOOKUP(Tabla1[[#This Row],[FECHA]],'COMPARENDOS TOTALES'!A:D,3,FALSE),0)</f>
        <v>2959384</v>
      </c>
      <c r="G490" s="5">
        <f>IFERROR(VLOOKUP(Tabla1[[#This Row],[FECHA]],EXONERACIONES!A:D,4,FALSE),0)</f>
        <v>9</v>
      </c>
      <c r="H490" s="9">
        <f>IFERROR(VLOOKUP(Tabla1[[#This Row],[FECHA]],EXONERACIONES!A:D,3,FALSE),0)</f>
        <v>2422399</v>
      </c>
      <c r="I490" s="5">
        <f>IFERROR(VLOOKUP(Tabla1[[#This Row],[FECHA]],'SIMIT CON RES'!A:D,4,FALSE),0)</f>
        <v>0</v>
      </c>
      <c r="J490" s="9">
        <f>IFERROR(VLOOKUP(Tabla1[[#This Row],[FECHA]],'SIMIT CON RES'!A:D,3,FALSE),0)</f>
        <v>0</v>
      </c>
      <c r="K490">
        <f>IFERROR(VLOOKUP(Tabla1[[#This Row],[FECHA]],'SIMIT SIN RES'!A:D,4,FALSE),0)</f>
        <v>0</v>
      </c>
      <c r="L490" s="9">
        <f>IFERROR(VLOOKUP(Tabla1[[#This Row],[FECHA]],'SIMIT SIN RES'!A:D,3,FALSE),0)</f>
        <v>0</v>
      </c>
      <c r="M490" s="5">
        <f>IFERROR(VLOOKUP(Tabla1[[#This Row],[FECHA]],'RECAUDOS DE COMPARENDOS'!A:D,4,FALSE),0)</f>
        <v>1</v>
      </c>
      <c r="N490" s="9">
        <f>IFERROR(VLOOKUP(Tabla1[[#This Row],[FECHA]],'RECAUDOS DE COMPARENDOS'!A:D,3,FALSE),0)</f>
        <v>357990</v>
      </c>
      <c r="O490" s="5">
        <f>IFERROR(VLOOKUP(Tabla1[[#This Row],[FECHA]],'RECAUDOS DE RESOLUCIONES'!A:D,4,FALSE),0)</f>
        <v>0</v>
      </c>
      <c r="P490" s="9">
        <f>IFERROR(VLOOKUP(Tabla1[[#This Row],[FECHA]],'RECAUDOS DE RESOLUCIONES'!A:D,3,FALSE),0)</f>
        <v>0</v>
      </c>
      <c r="Q49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90" s="9">
        <f>Tabla1[V. COMPARENDOS]-(Tabla1[V. EXONERACIONES]+Tabla1[[#This Row],[V. SIMIT CON RESOLUCION]]+Tabla1[[#This Row],[V. SIMIT SIN RESOLUCION]]+Tabla1[[#This Row],[V. RECAUDOS COMPARENDOS]]+Tabla1[[#This Row],[V. RECAUDOS RESOLUCIONES]])</f>
        <v>178995</v>
      </c>
      <c r="S490" s="11">
        <f>IFERROR(VLOOKUP(Tabla1[[#This Row],[FECHA]],'RECAUDOS LOCALES'!A:D,4,FALSE),0)</f>
        <v>7</v>
      </c>
      <c r="T490" s="9">
        <f>IFERROR(VLOOKUP(Tabla1[[#This Row],[FECHA]],'RECAUDOS LOCALES'!A:D,3,FALSE),0)</f>
        <v>631234</v>
      </c>
      <c r="U490" s="11">
        <f>IFERROR(VLOOKUP(Tabla1[[#This Row],[FECHA]],'RECAUDOS EXTERNOS'!A:D,4,FALSE),0)</f>
        <v>0</v>
      </c>
      <c r="V490" s="9">
        <f>IFERROR(VLOOKUP(Tabla1[[#This Row],[FECHA]],'RECAUDOS EXTERNOS'!A:D,3,FALSE),0)</f>
        <v>0</v>
      </c>
    </row>
    <row r="491" spans="1:22" x14ac:dyDescent="0.25">
      <c r="A491" s="1">
        <v>38050</v>
      </c>
      <c r="B491" s="3" t="s">
        <v>6</v>
      </c>
      <c r="C491" s="2">
        <v>38047</v>
      </c>
      <c r="D491" s="5">
        <f>YEAR(Tabla1[[#This Row],[FECHA]])</f>
        <v>2004</v>
      </c>
      <c r="E491" s="5">
        <f>IFERROR(VLOOKUP(Tabla1[[#This Row],[FECHA]],'COMPARENDOS TOTALES'!A:D,4,FALSE),0)</f>
        <v>4</v>
      </c>
      <c r="F491" s="9">
        <f>IFERROR(VLOOKUP(Tabla1[[#This Row],[FECHA]],'COMPARENDOS TOTALES'!A:D,3,FALSE),0)</f>
        <v>1073970</v>
      </c>
      <c r="G491" s="5">
        <f>IFERROR(VLOOKUP(Tabla1[[#This Row],[FECHA]],EXONERACIONES!A:D,4,FALSE),0)</f>
        <v>3</v>
      </c>
      <c r="H491" s="9">
        <f>IFERROR(VLOOKUP(Tabla1[[#This Row],[FECHA]],EXONERACIONES!A:D,3,FALSE),0)</f>
        <v>894975</v>
      </c>
      <c r="I491" s="5">
        <f>IFERROR(VLOOKUP(Tabla1[[#This Row],[FECHA]],'SIMIT CON RES'!A:D,4,FALSE),0)</f>
        <v>0</v>
      </c>
      <c r="J491" s="9">
        <f>IFERROR(VLOOKUP(Tabla1[[#This Row],[FECHA]],'SIMIT CON RES'!A:D,3,FALSE),0)</f>
        <v>0</v>
      </c>
      <c r="K491">
        <f>IFERROR(VLOOKUP(Tabla1[[#This Row],[FECHA]],'SIMIT SIN RES'!A:D,4,FALSE),0)</f>
        <v>0</v>
      </c>
      <c r="L491" s="9">
        <f>IFERROR(VLOOKUP(Tabla1[[#This Row],[FECHA]],'SIMIT SIN RES'!A:D,3,FALSE),0)</f>
        <v>0</v>
      </c>
      <c r="M491" s="5">
        <f>IFERROR(VLOOKUP(Tabla1[[#This Row],[FECHA]],'RECAUDOS DE COMPARENDOS'!A:D,4,FALSE),0)</f>
        <v>0</v>
      </c>
      <c r="N491" s="9">
        <f>IFERROR(VLOOKUP(Tabla1[[#This Row],[FECHA]],'RECAUDOS DE COMPARENDOS'!A:D,3,FALSE),0)</f>
        <v>0</v>
      </c>
      <c r="O491" s="5">
        <f>IFERROR(VLOOKUP(Tabla1[[#This Row],[FECHA]],'RECAUDOS DE RESOLUCIONES'!A:D,4,FALSE),0)</f>
        <v>0</v>
      </c>
      <c r="P491" s="9">
        <f>IFERROR(VLOOKUP(Tabla1[[#This Row],[FECHA]],'RECAUDOS DE RESOLUCIONES'!A:D,3,FALSE),0)</f>
        <v>0</v>
      </c>
      <c r="Q49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91" s="9">
        <f>Tabla1[V. COMPARENDOS]-(Tabla1[V. EXONERACIONES]+Tabla1[[#This Row],[V. SIMIT CON RESOLUCION]]+Tabla1[[#This Row],[V. SIMIT SIN RESOLUCION]]+Tabla1[[#This Row],[V. RECAUDOS COMPARENDOS]]+Tabla1[[#This Row],[V. RECAUDOS RESOLUCIONES]])</f>
        <v>178995</v>
      </c>
      <c r="S491" s="11">
        <f>IFERROR(VLOOKUP(Tabla1[[#This Row],[FECHA]],'RECAUDOS LOCALES'!A:D,4,FALSE),0)</f>
        <v>1</v>
      </c>
      <c r="T491" s="9">
        <f>IFERROR(VLOOKUP(Tabla1[[#This Row],[FECHA]],'RECAUDOS LOCALES'!A:D,3,FALSE),0)</f>
        <v>89500</v>
      </c>
      <c r="U491" s="11">
        <f>IFERROR(VLOOKUP(Tabla1[[#This Row],[FECHA]],'RECAUDOS EXTERNOS'!A:D,4,FALSE),0)</f>
        <v>0</v>
      </c>
      <c r="V491" s="9">
        <f>IFERROR(VLOOKUP(Tabla1[[#This Row],[FECHA]],'RECAUDOS EXTERNOS'!A:D,3,FALSE),0)</f>
        <v>0</v>
      </c>
    </row>
    <row r="492" spans="1:22" x14ac:dyDescent="0.25">
      <c r="A492" s="1">
        <v>38051</v>
      </c>
      <c r="B492" s="3" t="s">
        <v>0</v>
      </c>
      <c r="C492" s="2">
        <v>38047</v>
      </c>
      <c r="D492" s="5">
        <f>YEAR(Tabla1[[#This Row],[FECHA]])</f>
        <v>2004</v>
      </c>
      <c r="E492" s="5">
        <f>IFERROR(VLOOKUP(Tabla1[[#This Row],[FECHA]],'COMPARENDOS TOTALES'!A:D,4,FALSE),0)</f>
        <v>10</v>
      </c>
      <c r="F492" s="9">
        <f>IFERROR(VLOOKUP(Tabla1[[#This Row],[FECHA]],'COMPARENDOS TOTALES'!A:D,3,FALSE),0)</f>
        <v>2601394</v>
      </c>
      <c r="G492" s="5">
        <f>IFERROR(VLOOKUP(Tabla1[[#This Row],[FECHA]],EXONERACIONES!A:D,4,FALSE),0)</f>
        <v>8</v>
      </c>
      <c r="H492" s="9">
        <f>IFERROR(VLOOKUP(Tabla1[[#This Row],[FECHA]],EXONERACIONES!A:D,3,FALSE),0)</f>
        <v>2064409</v>
      </c>
      <c r="I492" s="5">
        <f>IFERROR(VLOOKUP(Tabla1[[#This Row],[FECHA]],'SIMIT CON RES'!A:D,4,FALSE),0)</f>
        <v>0</v>
      </c>
      <c r="J492" s="9">
        <f>IFERROR(VLOOKUP(Tabla1[[#This Row],[FECHA]],'SIMIT CON RES'!A:D,3,FALSE),0)</f>
        <v>0</v>
      </c>
      <c r="K492">
        <f>IFERROR(VLOOKUP(Tabla1[[#This Row],[FECHA]],'SIMIT SIN RES'!A:D,4,FALSE),0)</f>
        <v>0</v>
      </c>
      <c r="L492" s="9">
        <f>IFERROR(VLOOKUP(Tabla1[[#This Row],[FECHA]],'SIMIT SIN RES'!A:D,3,FALSE),0)</f>
        <v>0</v>
      </c>
      <c r="M492" s="5">
        <f>IFERROR(VLOOKUP(Tabla1[[#This Row],[FECHA]],'RECAUDOS DE COMPARENDOS'!A:D,4,FALSE),0)</f>
        <v>0</v>
      </c>
      <c r="N492" s="9">
        <f>IFERROR(VLOOKUP(Tabla1[[#This Row],[FECHA]],'RECAUDOS DE COMPARENDOS'!A:D,3,FALSE),0)</f>
        <v>0</v>
      </c>
      <c r="O492" s="5">
        <f>IFERROR(VLOOKUP(Tabla1[[#This Row],[FECHA]],'RECAUDOS DE RESOLUCIONES'!A:D,4,FALSE),0)</f>
        <v>0</v>
      </c>
      <c r="P492" s="9">
        <f>IFERROR(VLOOKUP(Tabla1[[#This Row],[FECHA]],'RECAUDOS DE RESOLUCIONES'!A:D,3,FALSE),0)</f>
        <v>0</v>
      </c>
      <c r="Q49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492" s="9">
        <f>Tabla1[V. COMPARENDOS]-(Tabla1[V. EXONERACIONES]+Tabla1[[#This Row],[V. SIMIT CON RESOLUCION]]+Tabla1[[#This Row],[V. SIMIT SIN RESOLUCION]]+Tabla1[[#This Row],[V. RECAUDOS COMPARENDOS]]+Tabla1[[#This Row],[V. RECAUDOS RESOLUCIONES]])</f>
        <v>536985</v>
      </c>
      <c r="S492" s="11">
        <f>IFERROR(VLOOKUP(Tabla1[[#This Row],[FECHA]],'RECAUDOS LOCALES'!A:D,4,FALSE),0)</f>
        <v>3</v>
      </c>
      <c r="T492" s="9">
        <f>IFERROR(VLOOKUP(Tabla1[[#This Row],[FECHA]],'RECAUDOS LOCALES'!A:D,3,FALSE),0)</f>
        <v>355300</v>
      </c>
      <c r="U492" s="11">
        <f>IFERROR(VLOOKUP(Tabla1[[#This Row],[FECHA]],'RECAUDOS EXTERNOS'!A:D,4,FALSE),0)</f>
        <v>0</v>
      </c>
      <c r="V492" s="9">
        <f>IFERROR(VLOOKUP(Tabla1[[#This Row],[FECHA]],'RECAUDOS EXTERNOS'!A:D,3,FALSE),0)</f>
        <v>0</v>
      </c>
    </row>
    <row r="493" spans="1:22" x14ac:dyDescent="0.25">
      <c r="A493" s="1">
        <v>38052</v>
      </c>
      <c r="B493" s="3" t="s">
        <v>5</v>
      </c>
      <c r="C493" s="2">
        <v>38047</v>
      </c>
      <c r="D493" s="5">
        <f>YEAR(Tabla1[[#This Row],[FECHA]])</f>
        <v>2004</v>
      </c>
      <c r="E493" s="5">
        <f>IFERROR(VLOOKUP(Tabla1[[#This Row],[FECHA]],'COMPARENDOS TOTALES'!A:D,4,FALSE),0)</f>
        <v>1</v>
      </c>
      <c r="F493" s="9">
        <f>IFERROR(VLOOKUP(Tabla1[[#This Row],[FECHA]],'COMPARENDOS TOTALES'!A:D,3,FALSE),0)</f>
        <v>178995</v>
      </c>
      <c r="G493" s="5">
        <f>IFERROR(VLOOKUP(Tabla1[[#This Row],[FECHA]],EXONERACIONES!A:D,4,FALSE),0)</f>
        <v>0</v>
      </c>
      <c r="H493" s="9">
        <f>IFERROR(VLOOKUP(Tabla1[[#This Row],[FECHA]],EXONERACIONES!A:D,3,FALSE),0)</f>
        <v>0</v>
      </c>
      <c r="I493" s="5">
        <f>IFERROR(VLOOKUP(Tabla1[[#This Row],[FECHA]],'SIMIT CON RES'!A:D,4,FALSE),0)</f>
        <v>0</v>
      </c>
      <c r="J493" s="9">
        <f>IFERROR(VLOOKUP(Tabla1[[#This Row],[FECHA]],'SIMIT CON RES'!A:D,3,FALSE),0)</f>
        <v>0</v>
      </c>
      <c r="K493">
        <f>IFERROR(VLOOKUP(Tabla1[[#This Row],[FECHA]],'SIMIT SIN RES'!A:D,4,FALSE),0)</f>
        <v>0</v>
      </c>
      <c r="L493" s="9">
        <f>IFERROR(VLOOKUP(Tabla1[[#This Row],[FECHA]],'SIMIT SIN RES'!A:D,3,FALSE),0)</f>
        <v>0</v>
      </c>
      <c r="M493" s="5">
        <f>IFERROR(VLOOKUP(Tabla1[[#This Row],[FECHA]],'RECAUDOS DE COMPARENDOS'!A:D,4,FALSE),0)</f>
        <v>0</v>
      </c>
      <c r="N493" s="9">
        <f>IFERROR(VLOOKUP(Tabla1[[#This Row],[FECHA]],'RECAUDOS DE COMPARENDOS'!A:D,3,FALSE),0)</f>
        <v>0</v>
      </c>
      <c r="O493" s="5">
        <f>IFERROR(VLOOKUP(Tabla1[[#This Row],[FECHA]],'RECAUDOS DE RESOLUCIONES'!A:D,4,FALSE),0)</f>
        <v>0</v>
      </c>
      <c r="P493" s="9">
        <f>IFERROR(VLOOKUP(Tabla1[[#This Row],[FECHA]],'RECAUDOS DE RESOLUCIONES'!A:D,3,FALSE),0)</f>
        <v>0</v>
      </c>
      <c r="Q49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93" s="9">
        <f>Tabla1[V. COMPARENDOS]-(Tabla1[V. EXONERACIONES]+Tabla1[[#This Row],[V. SIMIT CON RESOLUCION]]+Tabla1[[#This Row],[V. SIMIT SIN RESOLUCION]]+Tabla1[[#This Row],[V. RECAUDOS COMPARENDOS]]+Tabla1[[#This Row],[V. RECAUDOS RESOLUCIONES]])</f>
        <v>178995</v>
      </c>
      <c r="S493" s="11">
        <f>IFERROR(VLOOKUP(Tabla1[[#This Row],[FECHA]],'RECAUDOS LOCALES'!A:D,4,FALSE),0)</f>
        <v>0</v>
      </c>
      <c r="T493" s="9">
        <f>IFERROR(VLOOKUP(Tabla1[[#This Row],[FECHA]],'RECAUDOS LOCALES'!A:D,3,FALSE),0)</f>
        <v>0</v>
      </c>
      <c r="U493" s="11">
        <f>IFERROR(VLOOKUP(Tabla1[[#This Row],[FECHA]],'RECAUDOS EXTERNOS'!A:D,4,FALSE),0)</f>
        <v>0</v>
      </c>
      <c r="V493" s="9">
        <f>IFERROR(VLOOKUP(Tabla1[[#This Row],[FECHA]],'RECAUDOS EXTERNOS'!A:D,3,FALSE),0)</f>
        <v>0</v>
      </c>
    </row>
    <row r="494" spans="1:22" x14ac:dyDescent="0.25">
      <c r="A494" s="1">
        <v>38053</v>
      </c>
      <c r="B494" s="3" t="s">
        <v>4</v>
      </c>
      <c r="C494" s="2">
        <v>38047</v>
      </c>
      <c r="D494" s="5">
        <f>YEAR(Tabla1[[#This Row],[FECHA]])</f>
        <v>2004</v>
      </c>
      <c r="E494" s="5">
        <f>IFERROR(VLOOKUP(Tabla1[[#This Row],[FECHA]],'COMPARENDOS TOTALES'!A:D,4,FALSE),0)</f>
        <v>12</v>
      </c>
      <c r="F494" s="9">
        <f>IFERROR(VLOOKUP(Tabla1[[#This Row],[FECHA]],'COMPARENDOS TOTALES'!A:D,3,FALSE),0)</f>
        <v>2696858</v>
      </c>
      <c r="G494" s="5">
        <f>IFERROR(VLOOKUP(Tabla1[[#This Row],[FECHA]],EXONERACIONES!A:D,4,FALSE),0)</f>
        <v>7</v>
      </c>
      <c r="H494" s="9">
        <f>IFERROR(VLOOKUP(Tabla1[[#This Row],[FECHA]],EXONERACIONES!A:D,3,FALSE),0)</f>
        <v>1789950</v>
      </c>
      <c r="I494" s="5">
        <f>IFERROR(VLOOKUP(Tabla1[[#This Row],[FECHA]],'SIMIT CON RES'!A:D,4,FALSE),0)</f>
        <v>1</v>
      </c>
      <c r="J494" s="9">
        <f>IFERROR(VLOOKUP(Tabla1[[#This Row],[FECHA]],'SIMIT CON RES'!A:D,3,FALSE),0)</f>
        <v>178995</v>
      </c>
      <c r="K494">
        <f>IFERROR(VLOOKUP(Tabla1[[#This Row],[FECHA]],'SIMIT SIN RES'!A:D,4,FALSE),0)</f>
        <v>0</v>
      </c>
      <c r="L494" s="9">
        <f>IFERROR(VLOOKUP(Tabla1[[#This Row],[FECHA]],'SIMIT SIN RES'!A:D,3,FALSE),0)</f>
        <v>0</v>
      </c>
      <c r="M494" s="5">
        <f>IFERROR(VLOOKUP(Tabla1[[#This Row],[FECHA]],'RECAUDOS DE COMPARENDOS'!A:D,4,FALSE),0)</f>
        <v>1</v>
      </c>
      <c r="N494" s="9">
        <f>IFERROR(VLOOKUP(Tabla1[[#This Row],[FECHA]],'RECAUDOS DE COMPARENDOS'!A:D,3,FALSE),0)</f>
        <v>357990</v>
      </c>
      <c r="O494" s="5">
        <f>IFERROR(VLOOKUP(Tabla1[[#This Row],[FECHA]],'RECAUDOS DE RESOLUCIONES'!A:D,4,FALSE),0)</f>
        <v>0</v>
      </c>
      <c r="P494" s="9">
        <f>IFERROR(VLOOKUP(Tabla1[[#This Row],[FECHA]],'RECAUDOS DE RESOLUCIONES'!A:D,3,FALSE),0)</f>
        <v>0</v>
      </c>
      <c r="Q49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494" s="9">
        <f>Tabla1[V. COMPARENDOS]-(Tabla1[V. EXONERACIONES]+Tabla1[[#This Row],[V. SIMIT CON RESOLUCION]]+Tabla1[[#This Row],[V. SIMIT SIN RESOLUCION]]+Tabla1[[#This Row],[V. RECAUDOS COMPARENDOS]]+Tabla1[[#This Row],[V. RECAUDOS RESOLUCIONES]])</f>
        <v>369923</v>
      </c>
      <c r="S494" s="11">
        <f>IFERROR(VLOOKUP(Tabla1[[#This Row],[FECHA]],'RECAUDOS LOCALES'!A:D,4,FALSE),0)</f>
        <v>0</v>
      </c>
      <c r="T494" s="9">
        <f>IFERROR(VLOOKUP(Tabla1[[#This Row],[FECHA]],'RECAUDOS LOCALES'!A:D,3,FALSE),0)</f>
        <v>0</v>
      </c>
      <c r="U494" s="11">
        <f>IFERROR(VLOOKUP(Tabla1[[#This Row],[FECHA]],'RECAUDOS EXTERNOS'!A:D,4,FALSE),0)</f>
        <v>0</v>
      </c>
      <c r="V494" s="9">
        <f>IFERROR(VLOOKUP(Tabla1[[#This Row],[FECHA]],'RECAUDOS EXTERNOS'!A:D,3,FALSE),0)</f>
        <v>0</v>
      </c>
    </row>
    <row r="495" spans="1:22" x14ac:dyDescent="0.25">
      <c r="A495" s="1">
        <v>38054</v>
      </c>
      <c r="B495" s="3" t="s">
        <v>1</v>
      </c>
      <c r="C495" s="2">
        <v>38047</v>
      </c>
      <c r="D495" s="5">
        <f>YEAR(Tabla1[[#This Row],[FECHA]])</f>
        <v>2004</v>
      </c>
      <c r="E495" s="5">
        <f>IFERROR(VLOOKUP(Tabla1[[#This Row],[FECHA]],'COMPARENDOS TOTALES'!A:D,4,FALSE),0)</f>
        <v>8</v>
      </c>
      <c r="F495" s="9">
        <f>IFERROR(VLOOKUP(Tabla1[[#This Row],[FECHA]],'COMPARENDOS TOTALES'!A:D,3,FALSE),0)</f>
        <v>1706419</v>
      </c>
      <c r="G495" s="5">
        <f>IFERROR(VLOOKUP(Tabla1[[#This Row],[FECHA]],EXONERACIONES!A:D,4,FALSE),0)</f>
        <v>7</v>
      </c>
      <c r="H495" s="9">
        <f>IFERROR(VLOOKUP(Tabla1[[#This Row],[FECHA]],EXONERACIONES!A:D,3,FALSE),0)</f>
        <v>1348429</v>
      </c>
      <c r="I495" s="5">
        <f>IFERROR(VLOOKUP(Tabla1[[#This Row],[FECHA]],'SIMIT CON RES'!A:D,4,FALSE),0)</f>
        <v>0</v>
      </c>
      <c r="J495" s="9">
        <f>IFERROR(VLOOKUP(Tabla1[[#This Row],[FECHA]],'SIMIT CON RES'!A:D,3,FALSE),0)</f>
        <v>0</v>
      </c>
      <c r="K495">
        <f>IFERROR(VLOOKUP(Tabla1[[#This Row],[FECHA]],'SIMIT SIN RES'!A:D,4,FALSE),0)</f>
        <v>0</v>
      </c>
      <c r="L495" s="9">
        <f>IFERROR(VLOOKUP(Tabla1[[#This Row],[FECHA]],'SIMIT SIN RES'!A:D,3,FALSE),0)</f>
        <v>0</v>
      </c>
      <c r="M495" s="5">
        <f>IFERROR(VLOOKUP(Tabla1[[#This Row],[FECHA]],'RECAUDOS DE COMPARENDOS'!A:D,4,FALSE),0)</f>
        <v>1</v>
      </c>
      <c r="N495" s="9">
        <f>IFERROR(VLOOKUP(Tabla1[[#This Row],[FECHA]],'RECAUDOS DE COMPARENDOS'!A:D,3,FALSE),0)</f>
        <v>357990</v>
      </c>
      <c r="O495" s="5">
        <f>IFERROR(VLOOKUP(Tabla1[[#This Row],[FECHA]],'RECAUDOS DE RESOLUCIONES'!A:D,4,FALSE),0)</f>
        <v>0</v>
      </c>
      <c r="P495" s="9">
        <f>IFERROR(VLOOKUP(Tabla1[[#This Row],[FECHA]],'RECAUDOS DE RESOLUCIONES'!A:D,3,FALSE),0)</f>
        <v>0</v>
      </c>
      <c r="Q49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9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95" s="11">
        <f>IFERROR(VLOOKUP(Tabla1[[#This Row],[FECHA]],'RECAUDOS LOCALES'!A:D,4,FALSE),0)</f>
        <v>2</v>
      </c>
      <c r="T495" s="9">
        <f>IFERROR(VLOOKUP(Tabla1[[#This Row],[FECHA]],'RECAUDOS LOCALES'!A:D,3,FALSE),0)</f>
        <v>358000</v>
      </c>
      <c r="U495" s="11">
        <f>IFERROR(VLOOKUP(Tabla1[[#This Row],[FECHA]],'RECAUDOS EXTERNOS'!A:D,4,FALSE),0)</f>
        <v>0</v>
      </c>
      <c r="V495" s="9">
        <f>IFERROR(VLOOKUP(Tabla1[[#This Row],[FECHA]],'RECAUDOS EXTERNOS'!A:D,3,FALSE),0)</f>
        <v>0</v>
      </c>
    </row>
    <row r="496" spans="1:22" x14ac:dyDescent="0.25">
      <c r="A496" s="1">
        <v>38055</v>
      </c>
      <c r="B496" s="3" t="s">
        <v>2</v>
      </c>
      <c r="C496" s="2">
        <v>38047</v>
      </c>
      <c r="D496" s="5">
        <f>YEAR(Tabla1[[#This Row],[FECHA]])</f>
        <v>2004</v>
      </c>
      <c r="E496" s="5">
        <f>IFERROR(VLOOKUP(Tabla1[[#This Row],[FECHA]],'COMPARENDOS TOTALES'!A:D,4,FALSE),0)</f>
        <v>9</v>
      </c>
      <c r="F496" s="9">
        <f>IFERROR(VLOOKUP(Tabla1[[#This Row],[FECHA]],'COMPARENDOS TOTALES'!A:D,3,FALSE),0)</f>
        <v>1455826</v>
      </c>
      <c r="G496" s="5">
        <f>IFERROR(VLOOKUP(Tabla1[[#This Row],[FECHA]],EXONERACIONES!A:D,4,FALSE),0)</f>
        <v>7</v>
      </c>
      <c r="H496" s="9">
        <f>IFERROR(VLOOKUP(Tabla1[[#This Row],[FECHA]],EXONERACIONES!A:D,3,FALSE),0)</f>
        <v>1097836</v>
      </c>
      <c r="I496" s="5">
        <f>IFERROR(VLOOKUP(Tabla1[[#This Row],[FECHA]],'SIMIT CON RES'!A:D,4,FALSE),0)</f>
        <v>1</v>
      </c>
      <c r="J496" s="9">
        <f>IFERROR(VLOOKUP(Tabla1[[#This Row],[FECHA]],'SIMIT CON RES'!A:D,3,FALSE),0)</f>
        <v>178995</v>
      </c>
      <c r="K496">
        <f>IFERROR(VLOOKUP(Tabla1[[#This Row],[FECHA]],'SIMIT SIN RES'!A:D,4,FALSE),0)</f>
        <v>0</v>
      </c>
      <c r="L496" s="9">
        <f>IFERROR(VLOOKUP(Tabla1[[#This Row],[FECHA]],'SIMIT SIN RES'!A:D,3,FALSE),0)</f>
        <v>0</v>
      </c>
      <c r="M496" s="5">
        <f>IFERROR(VLOOKUP(Tabla1[[#This Row],[FECHA]],'RECAUDOS DE COMPARENDOS'!A:D,4,FALSE),0)</f>
        <v>0</v>
      </c>
      <c r="N496" s="9">
        <f>IFERROR(VLOOKUP(Tabla1[[#This Row],[FECHA]],'RECAUDOS DE COMPARENDOS'!A:D,3,FALSE),0)</f>
        <v>0</v>
      </c>
      <c r="O496" s="5">
        <f>IFERROR(VLOOKUP(Tabla1[[#This Row],[FECHA]],'RECAUDOS DE RESOLUCIONES'!A:D,4,FALSE),0)</f>
        <v>0</v>
      </c>
      <c r="P496" s="9">
        <f>IFERROR(VLOOKUP(Tabla1[[#This Row],[FECHA]],'RECAUDOS DE RESOLUCIONES'!A:D,3,FALSE),0)</f>
        <v>0</v>
      </c>
      <c r="Q49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96" s="9">
        <f>Tabla1[V. COMPARENDOS]-(Tabla1[V. EXONERACIONES]+Tabla1[[#This Row],[V. SIMIT CON RESOLUCION]]+Tabla1[[#This Row],[V. SIMIT SIN RESOLUCION]]+Tabla1[[#This Row],[V. RECAUDOS COMPARENDOS]]+Tabla1[[#This Row],[V. RECAUDOS RESOLUCIONES]])</f>
        <v>178995</v>
      </c>
      <c r="S496" s="11">
        <f>IFERROR(VLOOKUP(Tabla1[[#This Row],[FECHA]],'RECAUDOS LOCALES'!A:D,4,FALSE),0)</f>
        <v>1</v>
      </c>
      <c r="T496" s="9">
        <f>IFERROR(VLOOKUP(Tabla1[[#This Row],[FECHA]],'RECAUDOS LOCALES'!A:D,3,FALSE),0)</f>
        <v>214800</v>
      </c>
      <c r="U496" s="11">
        <f>IFERROR(VLOOKUP(Tabla1[[#This Row],[FECHA]],'RECAUDOS EXTERNOS'!A:D,4,FALSE),0)</f>
        <v>0</v>
      </c>
      <c r="V496" s="9">
        <f>IFERROR(VLOOKUP(Tabla1[[#This Row],[FECHA]],'RECAUDOS EXTERNOS'!A:D,3,FALSE),0)</f>
        <v>0</v>
      </c>
    </row>
    <row r="497" spans="1:22" x14ac:dyDescent="0.25">
      <c r="A497" s="1">
        <v>38056</v>
      </c>
      <c r="B497" s="3" t="s">
        <v>3</v>
      </c>
      <c r="C497" s="2">
        <v>38047</v>
      </c>
      <c r="D497" s="5">
        <f>YEAR(Tabla1[[#This Row],[FECHA]])</f>
        <v>2004</v>
      </c>
      <c r="E497" s="5">
        <f>IFERROR(VLOOKUP(Tabla1[[#This Row],[FECHA]],'COMPARENDOS TOTALES'!A:D,4,FALSE),0)</f>
        <v>10</v>
      </c>
      <c r="F497" s="9">
        <f>IFERROR(VLOOKUP(Tabla1[[#This Row],[FECHA]],'COMPARENDOS TOTALES'!A:D,3,FALSE),0)</f>
        <v>1718352</v>
      </c>
      <c r="G497" s="5">
        <f>IFERROR(VLOOKUP(Tabla1[[#This Row],[FECHA]],EXONERACIONES!A:D,4,FALSE),0)</f>
        <v>4</v>
      </c>
      <c r="H497" s="9">
        <f>IFERROR(VLOOKUP(Tabla1[[#This Row],[FECHA]],EXONERACIONES!A:D,3,FALSE),0)</f>
        <v>548918</v>
      </c>
      <c r="I497" s="5">
        <f>IFERROR(VLOOKUP(Tabla1[[#This Row],[FECHA]],'SIMIT CON RES'!A:D,4,FALSE),0)</f>
        <v>0</v>
      </c>
      <c r="J497" s="9">
        <f>IFERROR(VLOOKUP(Tabla1[[#This Row],[FECHA]],'SIMIT CON RES'!A:D,3,FALSE),0)</f>
        <v>0</v>
      </c>
      <c r="K497">
        <f>IFERROR(VLOOKUP(Tabla1[[#This Row],[FECHA]],'SIMIT SIN RES'!A:D,4,FALSE),0)</f>
        <v>0</v>
      </c>
      <c r="L497" s="9">
        <f>IFERROR(VLOOKUP(Tabla1[[#This Row],[FECHA]],'SIMIT SIN RES'!A:D,3,FALSE),0)</f>
        <v>0</v>
      </c>
      <c r="M497" s="5">
        <f>IFERROR(VLOOKUP(Tabla1[[#This Row],[FECHA]],'RECAUDOS DE COMPARENDOS'!A:D,4,FALSE),0)</f>
        <v>4</v>
      </c>
      <c r="N497" s="9">
        <f>IFERROR(VLOOKUP(Tabla1[[#This Row],[FECHA]],'RECAUDOS DE COMPARENDOS'!A:D,3,FALSE),0)</f>
        <v>811444</v>
      </c>
      <c r="O497" s="5">
        <f>IFERROR(VLOOKUP(Tabla1[[#This Row],[FECHA]],'RECAUDOS DE RESOLUCIONES'!A:D,4,FALSE),0)</f>
        <v>0</v>
      </c>
      <c r="P497" s="9">
        <f>IFERROR(VLOOKUP(Tabla1[[#This Row],[FECHA]],'RECAUDOS DE RESOLUCIONES'!A:D,3,FALSE),0)</f>
        <v>0</v>
      </c>
      <c r="Q49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497" s="9">
        <f>Tabla1[V. COMPARENDOS]-(Tabla1[V. EXONERACIONES]+Tabla1[[#This Row],[V. SIMIT CON RESOLUCION]]+Tabla1[[#This Row],[V. SIMIT SIN RESOLUCION]]+Tabla1[[#This Row],[V. RECAUDOS COMPARENDOS]]+Tabla1[[#This Row],[V. RECAUDOS RESOLUCIONES]])</f>
        <v>357990</v>
      </c>
      <c r="S497" s="11">
        <f>IFERROR(VLOOKUP(Tabla1[[#This Row],[FECHA]],'RECAUDOS LOCALES'!A:D,4,FALSE),0)</f>
        <v>0</v>
      </c>
      <c r="T497" s="9">
        <f>IFERROR(VLOOKUP(Tabla1[[#This Row],[FECHA]],'RECAUDOS LOCALES'!A:D,3,FALSE),0)</f>
        <v>0</v>
      </c>
      <c r="U497" s="11">
        <f>IFERROR(VLOOKUP(Tabla1[[#This Row],[FECHA]],'RECAUDOS EXTERNOS'!A:D,4,FALSE),0)</f>
        <v>0</v>
      </c>
      <c r="V497" s="9">
        <f>IFERROR(VLOOKUP(Tabla1[[#This Row],[FECHA]],'RECAUDOS EXTERNOS'!A:D,3,FALSE),0)</f>
        <v>0</v>
      </c>
    </row>
    <row r="498" spans="1:22" x14ac:dyDescent="0.25">
      <c r="A498" s="1">
        <v>38057</v>
      </c>
      <c r="B498" s="3" t="s">
        <v>6</v>
      </c>
      <c r="C498" s="2">
        <v>38047</v>
      </c>
      <c r="D498" s="5">
        <f>YEAR(Tabla1[[#This Row],[FECHA]])</f>
        <v>2004</v>
      </c>
      <c r="E498" s="5">
        <f>IFERROR(VLOOKUP(Tabla1[[#This Row],[FECHA]],'COMPARENDOS TOTALES'!A:D,4,FALSE),0)</f>
        <v>15</v>
      </c>
      <c r="F498" s="9">
        <f>IFERROR(VLOOKUP(Tabla1[[#This Row],[FECHA]],'COMPARENDOS TOTALES'!A:D,3,FALSE),0)</f>
        <v>2684930</v>
      </c>
      <c r="G498" s="5">
        <f>IFERROR(VLOOKUP(Tabla1[[#This Row],[FECHA]],EXONERACIONES!A:D,4,FALSE),0)</f>
        <v>9</v>
      </c>
      <c r="H498" s="9">
        <f>IFERROR(VLOOKUP(Tabla1[[#This Row],[FECHA]],EXONERACIONES!A:D,3,FALSE),0)</f>
        <v>1610960</v>
      </c>
      <c r="I498" s="5">
        <f>IFERROR(VLOOKUP(Tabla1[[#This Row],[FECHA]],'SIMIT CON RES'!A:D,4,FALSE),0)</f>
        <v>0</v>
      </c>
      <c r="J498" s="9">
        <f>IFERROR(VLOOKUP(Tabla1[[#This Row],[FECHA]],'SIMIT CON RES'!A:D,3,FALSE),0)</f>
        <v>0</v>
      </c>
      <c r="K498">
        <f>IFERROR(VLOOKUP(Tabla1[[#This Row],[FECHA]],'SIMIT SIN RES'!A:D,4,FALSE),0)</f>
        <v>0</v>
      </c>
      <c r="L498" s="9">
        <f>IFERROR(VLOOKUP(Tabla1[[#This Row],[FECHA]],'SIMIT SIN RES'!A:D,3,FALSE),0)</f>
        <v>0</v>
      </c>
      <c r="M498" s="5">
        <f>IFERROR(VLOOKUP(Tabla1[[#This Row],[FECHA]],'RECAUDOS DE COMPARENDOS'!A:D,4,FALSE),0)</f>
        <v>2</v>
      </c>
      <c r="N498" s="9">
        <f>IFERROR(VLOOKUP(Tabla1[[#This Row],[FECHA]],'RECAUDOS DE COMPARENDOS'!A:D,3,FALSE),0)</f>
        <v>357990</v>
      </c>
      <c r="O498" s="5">
        <f>IFERROR(VLOOKUP(Tabla1[[#This Row],[FECHA]],'RECAUDOS DE RESOLUCIONES'!A:D,4,FALSE),0)</f>
        <v>0</v>
      </c>
      <c r="P498" s="9">
        <f>IFERROR(VLOOKUP(Tabla1[[#This Row],[FECHA]],'RECAUDOS DE RESOLUCIONES'!A:D,3,FALSE),0)</f>
        <v>0</v>
      </c>
      <c r="Q49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498" s="9">
        <f>Tabla1[V. COMPARENDOS]-(Tabla1[V. EXONERACIONES]+Tabla1[[#This Row],[V. SIMIT CON RESOLUCION]]+Tabla1[[#This Row],[V. SIMIT SIN RESOLUCION]]+Tabla1[[#This Row],[V. RECAUDOS COMPARENDOS]]+Tabla1[[#This Row],[V. RECAUDOS RESOLUCIONES]])</f>
        <v>715980</v>
      </c>
      <c r="S498" s="11">
        <f>IFERROR(VLOOKUP(Tabla1[[#This Row],[FECHA]],'RECAUDOS LOCALES'!A:D,4,FALSE),0)</f>
        <v>3</v>
      </c>
      <c r="T498" s="9">
        <f>IFERROR(VLOOKUP(Tabla1[[#This Row],[FECHA]],'RECAUDOS LOCALES'!A:D,3,FALSE),0)</f>
        <v>215800</v>
      </c>
      <c r="U498" s="11">
        <f>IFERROR(VLOOKUP(Tabla1[[#This Row],[FECHA]],'RECAUDOS EXTERNOS'!A:D,4,FALSE),0)</f>
        <v>0</v>
      </c>
      <c r="V498" s="9">
        <f>IFERROR(VLOOKUP(Tabla1[[#This Row],[FECHA]],'RECAUDOS EXTERNOS'!A:D,3,FALSE),0)</f>
        <v>0</v>
      </c>
    </row>
    <row r="499" spans="1:22" x14ac:dyDescent="0.25">
      <c r="A499" s="1">
        <v>38058</v>
      </c>
      <c r="B499" s="3" t="s">
        <v>0</v>
      </c>
      <c r="C499" s="2">
        <v>38047</v>
      </c>
      <c r="D499" s="5">
        <f>YEAR(Tabla1[[#This Row],[FECHA]])</f>
        <v>2004</v>
      </c>
      <c r="E499" s="5">
        <f>IFERROR(VLOOKUP(Tabla1[[#This Row],[FECHA]],'COMPARENDOS TOTALES'!A:D,4,FALSE),0)</f>
        <v>10</v>
      </c>
      <c r="F499" s="9">
        <f>IFERROR(VLOOKUP(Tabla1[[#This Row],[FECHA]],'COMPARENDOS TOTALES'!A:D,3,FALSE),0)</f>
        <v>1789950</v>
      </c>
      <c r="G499" s="5">
        <f>IFERROR(VLOOKUP(Tabla1[[#This Row],[FECHA]],EXONERACIONES!A:D,4,FALSE),0)</f>
        <v>6</v>
      </c>
      <c r="H499" s="9">
        <f>IFERROR(VLOOKUP(Tabla1[[#This Row],[FECHA]],EXONERACIONES!A:D,3,FALSE),0)</f>
        <v>1073970</v>
      </c>
      <c r="I499" s="5">
        <f>IFERROR(VLOOKUP(Tabla1[[#This Row],[FECHA]],'SIMIT CON RES'!A:D,4,FALSE),0)</f>
        <v>0</v>
      </c>
      <c r="J499" s="9">
        <f>IFERROR(VLOOKUP(Tabla1[[#This Row],[FECHA]],'SIMIT CON RES'!A:D,3,FALSE),0)</f>
        <v>0</v>
      </c>
      <c r="K499">
        <f>IFERROR(VLOOKUP(Tabla1[[#This Row],[FECHA]],'SIMIT SIN RES'!A:D,4,FALSE),0)</f>
        <v>0</v>
      </c>
      <c r="L499" s="9">
        <f>IFERROR(VLOOKUP(Tabla1[[#This Row],[FECHA]],'SIMIT SIN RES'!A:D,3,FALSE),0)</f>
        <v>0</v>
      </c>
      <c r="M499" s="5">
        <f>IFERROR(VLOOKUP(Tabla1[[#This Row],[FECHA]],'RECAUDOS DE COMPARENDOS'!A:D,4,FALSE),0)</f>
        <v>2</v>
      </c>
      <c r="N499" s="9">
        <f>IFERROR(VLOOKUP(Tabla1[[#This Row],[FECHA]],'RECAUDOS DE COMPARENDOS'!A:D,3,FALSE),0)</f>
        <v>357990</v>
      </c>
      <c r="O499" s="5">
        <f>IFERROR(VLOOKUP(Tabla1[[#This Row],[FECHA]],'RECAUDOS DE RESOLUCIONES'!A:D,4,FALSE),0)</f>
        <v>0</v>
      </c>
      <c r="P499" s="9">
        <f>IFERROR(VLOOKUP(Tabla1[[#This Row],[FECHA]],'RECAUDOS DE RESOLUCIONES'!A:D,3,FALSE),0)</f>
        <v>0</v>
      </c>
      <c r="Q49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499" s="9">
        <f>Tabla1[V. COMPARENDOS]-(Tabla1[V. EXONERACIONES]+Tabla1[[#This Row],[V. SIMIT CON RESOLUCION]]+Tabla1[[#This Row],[V. SIMIT SIN RESOLUCION]]+Tabla1[[#This Row],[V. RECAUDOS COMPARENDOS]]+Tabla1[[#This Row],[V. RECAUDOS RESOLUCIONES]])</f>
        <v>357990</v>
      </c>
      <c r="S499" s="11">
        <f>IFERROR(VLOOKUP(Tabla1[[#This Row],[FECHA]],'RECAUDOS LOCALES'!A:D,4,FALSE),0)</f>
        <v>0</v>
      </c>
      <c r="T499" s="9">
        <f>IFERROR(VLOOKUP(Tabla1[[#This Row],[FECHA]],'RECAUDOS LOCALES'!A:D,3,FALSE),0)</f>
        <v>0</v>
      </c>
      <c r="U499" s="11">
        <f>IFERROR(VLOOKUP(Tabla1[[#This Row],[FECHA]],'RECAUDOS EXTERNOS'!A:D,4,FALSE),0)</f>
        <v>0</v>
      </c>
      <c r="V499" s="9">
        <f>IFERROR(VLOOKUP(Tabla1[[#This Row],[FECHA]],'RECAUDOS EXTERNOS'!A:D,3,FALSE),0)</f>
        <v>0</v>
      </c>
    </row>
    <row r="500" spans="1:22" x14ac:dyDescent="0.25">
      <c r="A500" s="1">
        <v>38059</v>
      </c>
      <c r="B500" s="3" t="s">
        <v>5</v>
      </c>
      <c r="C500" s="2">
        <v>38047</v>
      </c>
      <c r="D500" s="5">
        <f>YEAR(Tabla1[[#This Row],[FECHA]])</f>
        <v>2004</v>
      </c>
      <c r="E500" s="5">
        <f>IFERROR(VLOOKUP(Tabla1[[#This Row],[FECHA]],'COMPARENDOS TOTALES'!A:D,4,FALSE),0)</f>
        <v>4</v>
      </c>
      <c r="F500" s="9">
        <f>IFERROR(VLOOKUP(Tabla1[[#This Row],[FECHA]],'COMPARENDOS TOTALES'!A:D,3,FALSE),0)</f>
        <v>894975</v>
      </c>
      <c r="G500" s="5">
        <f>IFERROR(VLOOKUP(Tabla1[[#This Row],[FECHA]],EXONERACIONES!A:D,4,FALSE),0)</f>
        <v>4</v>
      </c>
      <c r="H500" s="9">
        <f>IFERROR(VLOOKUP(Tabla1[[#This Row],[FECHA]],EXONERACIONES!A:D,3,FALSE),0)</f>
        <v>894975</v>
      </c>
      <c r="I500" s="5">
        <f>IFERROR(VLOOKUP(Tabla1[[#This Row],[FECHA]],'SIMIT CON RES'!A:D,4,FALSE),0)</f>
        <v>0</v>
      </c>
      <c r="J500" s="9">
        <f>IFERROR(VLOOKUP(Tabla1[[#This Row],[FECHA]],'SIMIT CON RES'!A:D,3,FALSE),0)</f>
        <v>0</v>
      </c>
      <c r="K500">
        <f>IFERROR(VLOOKUP(Tabla1[[#This Row],[FECHA]],'SIMIT SIN RES'!A:D,4,FALSE),0)</f>
        <v>0</v>
      </c>
      <c r="L500" s="9">
        <f>IFERROR(VLOOKUP(Tabla1[[#This Row],[FECHA]],'SIMIT SIN RES'!A:D,3,FALSE),0)</f>
        <v>0</v>
      </c>
      <c r="M500" s="5">
        <f>IFERROR(VLOOKUP(Tabla1[[#This Row],[FECHA]],'RECAUDOS DE COMPARENDOS'!A:D,4,FALSE),0)</f>
        <v>0</v>
      </c>
      <c r="N500" s="9">
        <f>IFERROR(VLOOKUP(Tabla1[[#This Row],[FECHA]],'RECAUDOS DE COMPARENDOS'!A:D,3,FALSE),0)</f>
        <v>0</v>
      </c>
      <c r="O500" s="5">
        <f>IFERROR(VLOOKUP(Tabla1[[#This Row],[FECHA]],'RECAUDOS DE RESOLUCIONES'!A:D,4,FALSE),0)</f>
        <v>0</v>
      </c>
      <c r="P500" s="9">
        <f>IFERROR(VLOOKUP(Tabla1[[#This Row],[FECHA]],'RECAUDOS DE RESOLUCIONES'!A:D,3,FALSE),0)</f>
        <v>0</v>
      </c>
      <c r="Q50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50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500" s="11">
        <f>IFERROR(VLOOKUP(Tabla1[[#This Row],[FECHA]],'RECAUDOS LOCALES'!A:D,4,FALSE),0)</f>
        <v>0</v>
      </c>
      <c r="T500" s="9">
        <f>IFERROR(VLOOKUP(Tabla1[[#This Row],[FECHA]],'RECAUDOS LOCALES'!A:D,3,FALSE),0)</f>
        <v>0</v>
      </c>
      <c r="U500" s="11">
        <f>IFERROR(VLOOKUP(Tabla1[[#This Row],[FECHA]],'RECAUDOS EXTERNOS'!A:D,4,FALSE),0)</f>
        <v>0</v>
      </c>
      <c r="V500" s="9">
        <f>IFERROR(VLOOKUP(Tabla1[[#This Row],[FECHA]],'RECAUDOS EXTERNOS'!A:D,3,FALSE),0)</f>
        <v>0</v>
      </c>
    </row>
    <row r="501" spans="1:22" x14ac:dyDescent="0.25">
      <c r="A501" s="1">
        <v>38060</v>
      </c>
      <c r="B501" s="3" t="s">
        <v>4</v>
      </c>
      <c r="C501" s="2">
        <v>38047</v>
      </c>
      <c r="D501" s="5">
        <f>YEAR(Tabla1[[#This Row],[FECHA]])</f>
        <v>2004</v>
      </c>
      <c r="E501" s="5">
        <f>IFERROR(VLOOKUP(Tabla1[[#This Row],[FECHA]],'COMPARENDOS TOTALES'!A:D,4,FALSE),0)</f>
        <v>16</v>
      </c>
      <c r="F501" s="9">
        <f>IFERROR(VLOOKUP(Tabla1[[#This Row],[FECHA]],'COMPARENDOS TOTALES'!A:D,3,FALSE),0)</f>
        <v>2792327</v>
      </c>
      <c r="G501" s="5">
        <f>IFERROR(VLOOKUP(Tabla1[[#This Row],[FECHA]],EXONERACIONES!A:D,4,FALSE),0)</f>
        <v>12</v>
      </c>
      <c r="H501" s="9">
        <f>IFERROR(VLOOKUP(Tabla1[[#This Row],[FECHA]],EXONERACIONES!A:D,3,FALSE),0)</f>
        <v>2028610</v>
      </c>
      <c r="I501" s="5">
        <f>IFERROR(VLOOKUP(Tabla1[[#This Row],[FECHA]],'SIMIT CON RES'!A:D,4,FALSE),0)</f>
        <v>0</v>
      </c>
      <c r="J501" s="9">
        <f>IFERROR(VLOOKUP(Tabla1[[#This Row],[FECHA]],'SIMIT CON RES'!A:D,3,FALSE),0)</f>
        <v>0</v>
      </c>
      <c r="K501">
        <f>IFERROR(VLOOKUP(Tabla1[[#This Row],[FECHA]],'SIMIT SIN RES'!A:D,4,FALSE),0)</f>
        <v>0</v>
      </c>
      <c r="L501" s="9">
        <f>IFERROR(VLOOKUP(Tabla1[[#This Row],[FECHA]],'SIMIT SIN RES'!A:D,3,FALSE),0)</f>
        <v>0</v>
      </c>
      <c r="M501" s="5">
        <f>IFERROR(VLOOKUP(Tabla1[[#This Row],[FECHA]],'RECAUDOS DE COMPARENDOS'!A:D,4,FALSE),0)</f>
        <v>2</v>
      </c>
      <c r="N501" s="9">
        <f>IFERROR(VLOOKUP(Tabla1[[#This Row],[FECHA]],'RECAUDOS DE COMPARENDOS'!A:D,3,FALSE),0)</f>
        <v>357995</v>
      </c>
      <c r="O501" s="5">
        <f>IFERROR(VLOOKUP(Tabla1[[#This Row],[FECHA]],'RECAUDOS DE RESOLUCIONES'!A:D,4,FALSE),0)</f>
        <v>0</v>
      </c>
      <c r="P501" s="9">
        <f>IFERROR(VLOOKUP(Tabla1[[#This Row],[FECHA]],'RECAUDOS DE RESOLUCIONES'!A:D,3,FALSE),0)</f>
        <v>0</v>
      </c>
      <c r="Q50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501" s="9">
        <f>Tabla1[V. COMPARENDOS]-(Tabla1[V. EXONERACIONES]+Tabla1[[#This Row],[V. SIMIT CON RESOLUCION]]+Tabla1[[#This Row],[V. SIMIT SIN RESOLUCION]]+Tabla1[[#This Row],[V. RECAUDOS COMPARENDOS]]+Tabla1[[#This Row],[V. RECAUDOS RESOLUCIONES]])</f>
        <v>405722</v>
      </c>
      <c r="S501" s="11">
        <f>IFERROR(VLOOKUP(Tabla1[[#This Row],[FECHA]],'RECAUDOS LOCALES'!A:D,4,FALSE),0)</f>
        <v>0</v>
      </c>
      <c r="T501" s="9">
        <f>IFERROR(VLOOKUP(Tabla1[[#This Row],[FECHA]],'RECAUDOS LOCALES'!A:D,3,FALSE),0)</f>
        <v>0</v>
      </c>
      <c r="U501" s="11">
        <f>IFERROR(VLOOKUP(Tabla1[[#This Row],[FECHA]],'RECAUDOS EXTERNOS'!A:D,4,FALSE),0)</f>
        <v>0</v>
      </c>
      <c r="V501" s="9">
        <f>IFERROR(VLOOKUP(Tabla1[[#This Row],[FECHA]],'RECAUDOS EXTERNOS'!A:D,3,FALSE),0)</f>
        <v>0</v>
      </c>
    </row>
    <row r="502" spans="1:22" x14ac:dyDescent="0.25">
      <c r="A502" s="1">
        <v>38061</v>
      </c>
      <c r="B502" s="3" t="s">
        <v>1</v>
      </c>
      <c r="C502" s="2">
        <v>38047</v>
      </c>
      <c r="D502" s="5">
        <f>YEAR(Tabla1[[#This Row],[FECHA]])</f>
        <v>2004</v>
      </c>
      <c r="E502" s="5">
        <f>IFERROR(VLOOKUP(Tabla1[[#This Row],[FECHA]],'COMPARENDOS TOTALES'!A:D,4,FALSE),0)</f>
        <v>18</v>
      </c>
      <c r="F502" s="9">
        <f>IFERROR(VLOOKUP(Tabla1[[#This Row],[FECHA]],'COMPARENDOS TOTALES'!A:D,3,FALSE),0)</f>
        <v>4355545</v>
      </c>
      <c r="G502" s="5">
        <f>IFERROR(VLOOKUP(Tabla1[[#This Row],[FECHA]],EXONERACIONES!A:D,4,FALSE),0)</f>
        <v>13</v>
      </c>
      <c r="H502" s="9">
        <f>IFERROR(VLOOKUP(Tabla1[[#This Row],[FECHA]],EXONERACIONES!A:D,3,FALSE),0)</f>
        <v>3233843</v>
      </c>
      <c r="I502" s="5">
        <f>IFERROR(VLOOKUP(Tabla1[[#This Row],[FECHA]],'SIMIT CON RES'!A:D,4,FALSE),0)</f>
        <v>0</v>
      </c>
      <c r="J502" s="9">
        <f>IFERROR(VLOOKUP(Tabla1[[#This Row],[FECHA]],'SIMIT CON RES'!A:D,3,FALSE),0)</f>
        <v>0</v>
      </c>
      <c r="K502">
        <f>IFERROR(VLOOKUP(Tabla1[[#This Row],[FECHA]],'SIMIT SIN RES'!A:D,4,FALSE),0)</f>
        <v>0</v>
      </c>
      <c r="L502" s="9">
        <f>IFERROR(VLOOKUP(Tabla1[[#This Row],[FECHA]],'SIMIT SIN RES'!A:D,3,FALSE),0)</f>
        <v>0</v>
      </c>
      <c r="M502" s="5">
        <f>IFERROR(VLOOKUP(Tabla1[[#This Row],[FECHA]],'RECAUDOS DE COMPARENDOS'!A:D,4,FALSE),0)</f>
        <v>2</v>
      </c>
      <c r="N502" s="9">
        <f>IFERROR(VLOOKUP(Tabla1[[#This Row],[FECHA]],'RECAUDOS DE COMPARENDOS'!A:D,3,FALSE),0)</f>
        <v>536985</v>
      </c>
      <c r="O502" s="5">
        <f>IFERROR(VLOOKUP(Tabla1[[#This Row],[FECHA]],'RECAUDOS DE RESOLUCIONES'!A:D,4,FALSE),0)</f>
        <v>0</v>
      </c>
      <c r="P502" s="9">
        <f>IFERROR(VLOOKUP(Tabla1[[#This Row],[FECHA]],'RECAUDOS DE RESOLUCIONES'!A:D,3,FALSE),0)</f>
        <v>0</v>
      </c>
      <c r="Q50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502" s="9">
        <f>Tabla1[V. COMPARENDOS]-(Tabla1[V. EXONERACIONES]+Tabla1[[#This Row],[V. SIMIT CON RESOLUCION]]+Tabla1[[#This Row],[V. SIMIT SIN RESOLUCION]]+Tabla1[[#This Row],[V. RECAUDOS COMPARENDOS]]+Tabla1[[#This Row],[V. RECAUDOS RESOLUCIONES]])</f>
        <v>584717</v>
      </c>
      <c r="S502" s="11">
        <f>IFERROR(VLOOKUP(Tabla1[[#This Row],[FECHA]],'RECAUDOS LOCALES'!A:D,4,FALSE),0)</f>
        <v>2</v>
      </c>
      <c r="T502" s="9">
        <f>IFERROR(VLOOKUP(Tabla1[[#This Row],[FECHA]],'RECAUDOS LOCALES'!A:D,3,FALSE),0)</f>
        <v>268500</v>
      </c>
      <c r="U502" s="11">
        <f>IFERROR(VLOOKUP(Tabla1[[#This Row],[FECHA]],'RECAUDOS EXTERNOS'!A:D,4,FALSE),0)</f>
        <v>0</v>
      </c>
      <c r="V502" s="9">
        <f>IFERROR(VLOOKUP(Tabla1[[#This Row],[FECHA]],'RECAUDOS EXTERNOS'!A:D,3,FALSE),0)</f>
        <v>0</v>
      </c>
    </row>
    <row r="503" spans="1:22" x14ac:dyDescent="0.25">
      <c r="A503" s="1">
        <v>38062</v>
      </c>
      <c r="B503" s="3" t="s">
        <v>2</v>
      </c>
      <c r="C503" s="2">
        <v>38047</v>
      </c>
      <c r="D503" s="5">
        <f>YEAR(Tabla1[[#This Row],[FECHA]])</f>
        <v>2004</v>
      </c>
      <c r="E503" s="5">
        <f>IFERROR(VLOOKUP(Tabla1[[#This Row],[FECHA]],'COMPARENDOS TOTALES'!A:D,4,FALSE),0)</f>
        <v>8</v>
      </c>
      <c r="F503" s="9">
        <f>IFERROR(VLOOKUP(Tabla1[[#This Row],[FECHA]],'COMPARENDOS TOTALES'!A:D,3,FALSE),0)</f>
        <v>1968945</v>
      </c>
      <c r="G503" s="5">
        <f>IFERROR(VLOOKUP(Tabla1[[#This Row],[FECHA]],EXONERACIONES!A:D,4,FALSE),0)</f>
        <v>5</v>
      </c>
      <c r="H503" s="9">
        <f>IFERROR(VLOOKUP(Tabla1[[#This Row],[FECHA]],EXONERACIONES!A:D,3,FALSE),0)</f>
        <v>1252965</v>
      </c>
      <c r="I503" s="5">
        <f>IFERROR(VLOOKUP(Tabla1[[#This Row],[FECHA]],'SIMIT CON RES'!A:D,4,FALSE),0)</f>
        <v>0</v>
      </c>
      <c r="J503" s="9">
        <f>IFERROR(VLOOKUP(Tabla1[[#This Row],[FECHA]],'SIMIT CON RES'!A:D,3,FALSE),0)</f>
        <v>0</v>
      </c>
      <c r="K503">
        <f>IFERROR(VLOOKUP(Tabla1[[#This Row],[FECHA]],'SIMIT SIN RES'!A:D,4,FALSE),0)</f>
        <v>0</v>
      </c>
      <c r="L503" s="9">
        <f>IFERROR(VLOOKUP(Tabla1[[#This Row],[FECHA]],'SIMIT SIN RES'!A:D,3,FALSE),0)</f>
        <v>0</v>
      </c>
      <c r="M503" s="5">
        <f>IFERROR(VLOOKUP(Tabla1[[#This Row],[FECHA]],'RECAUDOS DE COMPARENDOS'!A:D,4,FALSE),0)</f>
        <v>1</v>
      </c>
      <c r="N503" s="9">
        <f>IFERROR(VLOOKUP(Tabla1[[#This Row],[FECHA]],'RECAUDOS DE COMPARENDOS'!A:D,3,FALSE),0)</f>
        <v>178995</v>
      </c>
      <c r="O503" s="5">
        <f>IFERROR(VLOOKUP(Tabla1[[#This Row],[FECHA]],'RECAUDOS DE RESOLUCIONES'!A:D,4,FALSE),0)</f>
        <v>0</v>
      </c>
      <c r="P503" s="9">
        <f>IFERROR(VLOOKUP(Tabla1[[#This Row],[FECHA]],'RECAUDOS DE RESOLUCIONES'!A:D,3,FALSE),0)</f>
        <v>0</v>
      </c>
      <c r="Q50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503" s="9">
        <f>Tabla1[V. COMPARENDOS]-(Tabla1[V. EXONERACIONES]+Tabla1[[#This Row],[V. SIMIT CON RESOLUCION]]+Tabla1[[#This Row],[V. SIMIT SIN RESOLUCION]]+Tabla1[[#This Row],[V. RECAUDOS COMPARENDOS]]+Tabla1[[#This Row],[V. RECAUDOS RESOLUCIONES]])</f>
        <v>536985</v>
      </c>
      <c r="S503" s="11">
        <f>IFERROR(VLOOKUP(Tabla1[[#This Row],[FECHA]],'RECAUDOS LOCALES'!A:D,4,FALSE),0)</f>
        <v>1</v>
      </c>
      <c r="T503" s="9">
        <f>IFERROR(VLOOKUP(Tabla1[[#This Row],[FECHA]],'RECAUDOS LOCALES'!A:D,3,FALSE),0)</f>
        <v>56800</v>
      </c>
      <c r="U503" s="11">
        <f>IFERROR(VLOOKUP(Tabla1[[#This Row],[FECHA]],'RECAUDOS EXTERNOS'!A:D,4,FALSE),0)</f>
        <v>0</v>
      </c>
      <c r="V503" s="9">
        <f>IFERROR(VLOOKUP(Tabla1[[#This Row],[FECHA]],'RECAUDOS EXTERNOS'!A:D,3,FALSE),0)</f>
        <v>0</v>
      </c>
    </row>
    <row r="504" spans="1:22" x14ac:dyDescent="0.25">
      <c r="A504" s="1">
        <v>38063</v>
      </c>
      <c r="B504" s="3" t="s">
        <v>3</v>
      </c>
      <c r="C504" s="2">
        <v>38047</v>
      </c>
      <c r="D504" s="5">
        <f>YEAR(Tabla1[[#This Row],[FECHA]])</f>
        <v>2004</v>
      </c>
      <c r="E504" s="5">
        <f>IFERROR(VLOOKUP(Tabla1[[#This Row],[FECHA]],'COMPARENDOS TOTALES'!A:D,4,FALSE),0)</f>
        <v>14</v>
      </c>
      <c r="F504" s="9">
        <f>IFERROR(VLOOKUP(Tabla1[[#This Row],[FECHA]],'COMPARENDOS TOTALES'!A:D,3,FALSE),0)</f>
        <v>2696858</v>
      </c>
      <c r="G504" s="5">
        <f>IFERROR(VLOOKUP(Tabla1[[#This Row],[FECHA]],EXONERACIONES!A:D,4,FALSE),0)</f>
        <v>11</v>
      </c>
      <c r="H504" s="9">
        <f>IFERROR(VLOOKUP(Tabla1[[#This Row],[FECHA]],EXONERACIONES!A:D,3,FALSE),0)</f>
        <v>1980878</v>
      </c>
      <c r="I504" s="5">
        <f>IFERROR(VLOOKUP(Tabla1[[#This Row],[FECHA]],'SIMIT CON RES'!A:D,4,FALSE),0)</f>
        <v>0</v>
      </c>
      <c r="J504" s="9">
        <f>IFERROR(VLOOKUP(Tabla1[[#This Row],[FECHA]],'SIMIT CON RES'!A:D,3,FALSE),0)</f>
        <v>0</v>
      </c>
      <c r="K504">
        <f>IFERROR(VLOOKUP(Tabla1[[#This Row],[FECHA]],'SIMIT SIN RES'!A:D,4,FALSE),0)</f>
        <v>0</v>
      </c>
      <c r="L504" s="9">
        <f>IFERROR(VLOOKUP(Tabla1[[#This Row],[FECHA]],'SIMIT SIN RES'!A:D,3,FALSE),0)</f>
        <v>0</v>
      </c>
      <c r="M504" s="5">
        <f>IFERROR(VLOOKUP(Tabla1[[#This Row],[FECHA]],'RECAUDOS DE COMPARENDOS'!A:D,4,FALSE),0)</f>
        <v>2</v>
      </c>
      <c r="N504" s="9">
        <f>IFERROR(VLOOKUP(Tabla1[[#This Row],[FECHA]],'RECAUDOS DE COMPARENDOS'!A:D,3,FALSE),0)</f>
        <v>357990</v>
      </c>
      <c r="O504" s="5">
        <f>IFERROR(VLOOKUP(Tabla1[[#This Row],[FECHA]],'RECAUDOS DE RESOLUCIONES'!A:D,4,FALSE),0)</f>
        <v>0</v>
      </c>
      <c r="P504" s="9">
        <f>IFERROR(VLOOKUP(Tabla1[[#This Row],[FECHA]],'RECAUDOS DE RESOLUCIONES'!A:D,3,FALSE),0)</f>
        <v>0</v>
      </c>
      <c r="Q50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504" s="9">
        <f>Tabla1[V. COMPARENDOS]-(Tabla1[V. EXONERACIONES]+Tabla1[[#This Row],[V. SIMIT CON RESOLUCION]]+Tabla1[[#This Row],[V. SIMIT SIN RESOLUCION]]+Tabla1[[#This Row],[V. RECAUDOS COMPARENDOS]]+Tabla1[[#This Row],[V. RECAUDOS RESOLUCIONES]])</f>
        <v>357990</v>
      </c>
      <c r="S504" s="11">
        <f>IFERROR(VLOOKUP(Tabla1[[#This Row],[FECHA]],'RECAUDOS LOCALES'!A:D,4,FALSE),0)</f>
        <v>1</v>
      </c>
      <c r="T504" s="9">
        <f>IFERROR(VLOOKUP(Tabla1[[#This Row],[FECHA]],'RECAUDOS LOCALES'!A:D,3,FALSE),0)</f>
        <v>46800</v>
      </c>
      <c r="U504" s="11">
        <f>IFERROR(VLOOKUP(Tabla1[[#This Row],[FECHA]],'RECAUDOS EXTERNOS'!A:D,4,FALSE),0)</f>
        <v>0</v>
      </c>
      <c r="V504" s="9">
        <f>IFERROR(VLOOKUP(Tabla1[[#This Row],[FECHA]],'RECAUDOS EXTERNOS'!A:D,3,FALSE),0)</f>
        <v>0</v>
      </c>
    </row>
    <row r="505" spans="1:22" x14ac:dyDescent="0.25">
      <c r="A505" s="1">
        <v>38064</v>
      </c>
      <c r="B505" s="3" t="s">
        <v>6</v>
      </c>
      <c r="C505" s="2">
        <v>38047</v>
      </c>
      <c r="D505" s="5">
        <f>YEAR(Tabla1[[#This Row],[FECHA]])</f>
        <v>2004</v>
      </c>
      <c r="E505" s="5">
        <f>IFERROR(VLOOKUP(Tabla1[[#This Row],[FECHA]],'COMPARENDOS TOTALES'!A:D,4,FALSE),0)</f>
        <v>9</v>
      </c>
      <c r="F505" s="9">
        <f>IFERROR(VLOOKUP(Tabla1[[#This Row],[FECHA]],'COMPARENDOS TOTALES'!A:D,3,FALSE),0)</f>
        <v>1801883</v>
      </c>
      <c r="G505" s="5">
        <f>IFERROR(VLOOKUP(Tabla1[[#This Row],[FECHA]],EXONERACIONES!A:D,4,FALSE),0)</f>
        <v>5</v>
      </c>
      <c r="H505" s="9">
        <f>IFERROR(VLOOKUP(Tabla1[[#This Row],[FECHA]],EXONERACIONES!A:D,3,FALSE),0)</f>
        <v>990439</v>
      </c>
      <c r="I505" s="5">
        <f>IFERROR(VLOOKUP(Tabla1[[#This Row],[FECHA]],'SIMIT CON RES'!A:D,4,FALSE),0)</f>
        <v>0</v>
      </c>
      <c r="J505" s="9">
        <f>IFERROR(VLOOKUP(Tabla1[[#This Row],[FECHA]],'SIMIT CON RES'!A:D,3,FALSE),0)</f>
        <v>0</v>
      </c>
      <c r="K505">
        <f>IFERROR(VLOOKUP(Tabla1[[#This Row],[FECHA]],'SIMIT SIN RES'!A:D,4,FALSE),0)</f>
        <v>0</v>
      </c>
      <c r="L505" s="9">
        <f>IFERROR(VLOOKUP(Tabla1[[#This Row],[FECHA]],'SIMIT SIN RES'!A:D,3,FALSE),0)</f>
        <v>0</v>
      </c>
      <c r="M505" s="5">
        <f>IFERROR(VLOOKUP(Tabla1[[#This Row],[FECHA]],'RECAUDOS DE COMPARENDOS'!A:D,4,FALSE),0)</f>
        <v>3</v>
      </c>
      <c r="N505" s="9">
        <f>IFERROR(VLOOKUP(Tabla1[[#This Row],[FECHA]],'RECAUDOS DE COMPARENDOS'!A:D,3,FALSE),0)</f>
        <v>632449</v>
      </c>
      <c r="O505" s="5">
        <f>IFERROR(VLOOKUP(Tabla1[[#This Row],[FECHA]],'RECAUDOS DE RESOLUCIONES'!A:D,4,FALSE),0)</f>
        <v>0</v>
      </c>
      <c r="P505" s="9">
        <f>IFERROR(VLOOKUP(Tabla1[[#This Row],[FECHA]],'RECAUDOS DE RESOLUCIONES'!A:D,3,FALSE),0)</f>
        <v>0</v>
      </c>
      <c r="Q50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505" s="9">
        <f>Tabla1[V. COMPARENDOS]-(Tabla1[V. EXONERACIONES]+Tabla1[[#This Row],[V. SIMIT CON RESOLUCION]]+Tabla1[[#This Row],[V. SIMIT SIN RESOLUCION]]+Tabla1[[#This Row],[V. RECAUDOS COMPARENDOS]]+Tabla1[[#This Row],[V. RECAUDOS RESOLUCIONES]])</f>
        <v>178995</v>
      </c>
      <c r="S505" s="11">
        <f>IFERROR(VLOOKUP(Tabla1[[#This Row],[FECHA]],'RECAUDOS LOCALES'!A:D,4,FALSE),0)</f>
        <v>2</v>
      </c>
      <c r="T505" s="9">
        <f>IFERROR(VLOOKUP(Tabla1[[#This Row],[FECHA]],'RECAUDOS LOCALES'!A:D,3,FALSE),0)</f>
        <v>123600</v>
      </c>
      <c r="U505" s="11">
        <f>IFERROR(VLOOKUP(Tabla1[[#This Row],[FECHA]],'RECAUDOS EXTERNOS'!A:D,4,FALSE),0)</f>
        <v>0</v>
      </c>
      <c r="V505" s="9">
        <f>IFERROR(VLOOKUP(Tabla1[[#This Row],[FECHA]],'RECAUDOS EXTERNOS'!A:D,3,FALSE),0)</f>
        <v>0</v>
      </c>
    </row>
    <row r="506" spans="1:22" x14ac:dyDescent="0.25">
      <c r="A506" s="1">
        <v>38065</v>
      </c>
      <c r="B506" s="3" t="s">
        <v>0</v>
      </c>
      <c r="C506" s="2">
        <v>38047</v>
      </c>
      <c r="D506" s="5">
        <f>YEAR(Tabla1[[#This Row],[FECHA]])</f>
        <v>2004</v>
      </c>
      <c r="E506" s="5">
        <f>IFERROR(VLOOKUP(Tabla1[[#This Row],[FECHA]],'COMPARENDOS TOTALES'!A:D,4,FALSE),0)</f>
        <v>11</v>
      </c>
      <c r="F506" s="9">
        <f>IFERROR(VLOOKUP(Tabla1[[#This Row],[FECHA]],'COMPARENDOS TOTALES'!A:D,3,FALSE),0)</f>
        <v>2147940</v>
      </c>
      <c r="G506" s="5">
        <f>IFERROR(VLOOKUP(Tabla1[[#This Row],[FECHA]],EXONERACIONES!A:D,4,FALSE),0)</f>
        <v>9</v>
      </c>
      <c r="H506" s="9">
        <f>IFERROR(VLOOKUP(Tabla1[[#This Row],[FECHA]],EXONERACIONES!A:D,3,FALSE),0)</f>
        <v>1789950</v>
      </c>
      <c r="I506" s="5">
        <f>IFERROR(VLOOKUP(Tabla1[[#This Row],[FECHA]],'SIMIT CON RES'!A:D,4,FALSE),0)</f>
        <v>0</v>
      </c>
      <c r="J506" s="9">
        <f>IFERROR(VLOOKUP(Tabla1[[#This Row],[FECHA]],'SIMIT CON RES'!A:D,3,FALSE),0)</f>
        <v>0</v>
      </c>
      <c r="K506">
        <f>IFERROR(VLOOKUP(Tabla1[[#This Row],[FECHA]],'SIMIT SIN RES'!A:D,4,FALSE),0)</f>
        <v>0</v>
      </c>
      <c r="L506" s="9">
        <f>IFERROR(VLOOKUP(Tabla1[[#This Row],[FECHA]],'SIMIT SIN RES'!A:D,3,FALSE),0)</f>
        <v>0</v>
      </c>
      <c r="M506" s="5">
        <f>IFERROR(VLOOKUP(Tabla1[[#This Row],[FECHA]],'RECAUDOS DE COMPARENDOS'!A:D,4,FALSE),0)</f>
        <v>0</v>
      </c>
      <c r="N506" s="9">
        <f>IFERROR(VLOOKUP(Tabla1[[#This Row],[FECHA]],'RECAUDOS DE COMPARENDOS'!A:D,3,FALSE),0)</f>
        <v>0</v>
      </c>
      <c r="O506" s="5">
        <f>IFERROR(VLOOKUP(Tabla1[[#This Row],[FECHA]],'RECAUDOS DE RESOLUCIONES'!A:D,4,FALSE),0)</f>
        <v>0</v>
      </c>
      <c r="P506" s="9">
        <f>IFERROR(VLOOKUP(Tabla1[[#This Row],[FECHA]],'RECAUDOS DE RESOLUCIONES'!A:D,3,FALSE),0)</f>
        <v>0</v>
      </c>
      <c r="Q50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506" s="9">
        <f>Tabla1[V. COMPARENDOS]-(Tabla1[V. EXONERACIONES]+Tabla1[[#This Row],[V. SIMIT CON RESOLUCION]]+Tabla1[[#This Row],[V. SIMIT SIN RESOLUCION]]+Tabla1[[#This Row],[V. RECAUDOS COMPARENDOS]]+Tabla1[[#This Row],[V. RECAUDOS RESOLUCIONES]])</f>
        <v>357990</v>
      </c>
      <c r="S506" s="11">
        <f>IFERROR(VLOOKUP(Tabla1[[#This Row],[FECHA]],'RECAUDOS LOCALES'!A:D,4,FALSE),0)</f>
        <v>1</v>
      </c>
      <c r="T506" s="9">
        <f>IFERROR(VLOOKUP(Tabla1[[#This Row],[FECHA]],'RECAUDOS LOCALES'!A:D,3,FALSE),0)</f>
        <v>16800</v>
      </c>
      <c r="U506" s="11">
        <f>IFERROR(VLOOKUP(Tabla1[[#This Row],[FECHA]],'RECAUDOS EXTERNOS'!A:D,4,FALSE),0)</f>
        <v>0</v>
      </c>
      <c r="V506" s="9">
        <f>IFERROR(VLOOKUP(Tabla1[[#This Row],[FECHA]],'RECAUDOS EXTERNOS'!A:D,3,FALSE),0)</f>
        <v>0</v>
      </c>
    </row>
    <row r="507" spans="1:22" x14ac:dyDescent="0.25">
      <c r="A507" s="1">
        <v>38066</v>
      </c>
      <c r="B507" s="3" t="s">
        <v>5</v>
      </c>
      <c r="C507" s="2">
        <v>38047</v>
      </c>
      <c r="D507" s="5">
        <f>YEAR(Tabla1[[#This Row],[FECHA]])</f>
        <v>2004</v>
      </c>
      <c r="E507" s="5">
        <f>IFERROR(VLOOKUP(Tabla1[[#This Row],[FECHA]],'COMPARENDOS TOTALES'!A:D,4,FALSE),0)</f>
        <v>16</v>
      </c>
      <c r="F507" s="9">
        <f>IFERROR(VLOOKUP(Tabla1[[#This Row],[FECHA]],'COMPARENDOS TOTALES'!A:D,3,FALSE),0)</f>
        <v>2959384</v>
      </c>
      <c r="G507" s="5">
        <f>IFERROR(VLOOKUP(Tabla1[[#This Row],[FECHA]],EXONERACIONES!A:D,4,FALSE),0)</f>
        <v>9</v>
      </c>
      <c r="H507" s="9">
        <f>IFERROR(VLOOKUP(Tabla1[[#This Row],[FECHA]],EXONERACIONES!A:D,3,FALSE),0)</f>
        <v>1706419</v>
      </c>
      <c r="I507" s="5">
        <f>IFERROR(VLOOKUP(Tabla1[[#This Row],[FECHA]],'SIMIT CON RES'!A:D,4,FALSE),0)</f>
        <v>0</v>
      </c>
      <c r="J507" s="9">
        <f>IFERROR(VLOOKUP(Tabla1[[#This Row],[FECHA]],'SIMIT CON RES'!A:D,3,FALSE),0)</f>
        <v>0</v>
      </c>
      <c r="K507">
        <f>IFERROR(VLOOKUP(Tabla1[[#This Row],[FECHA]],'SIMIT SIN RES'!A:D,4,FALSE),0)</f>
        <v>0</v>
      </c>
      <c r="L507" s="9">
        <f>IFERROR(VLOOKUP(Tabla1[[#This Row],[FECHA]],'SIMIT SIN RES'!A:D,3,FALSE),0)</f>
        <v>0</v>
      </c>
      <c r="M507" s="5">
        <f>IFERROR(VLOOKUP(Tabla1[[#This Row],[FECHA]],'RECAUDOS DE COMPARENDOS'!A:D,4,FALSE),0)</f>
        <v>3</v>
      </c>
      <c r="N507" s="9">
        <f>IFERROR(VLOOKUP(Tabla1[[#This Row],[FECHA]],'RECAUDOS DE COMPARENDOS'!A:D,3,FALSE),0)</f>
        <v>536985</v>
      </c>
      <c r="O507" s="5">
        <f>IFERROR(VLOOKUP(Tabla1[[#This Row],[FECHA]],'RECAUDOS DE RESOLUCIONES'!A:D,4,FALSE),0)</f>
        <v>0</v>
      </c>
      <c r="P507" s="9">
        <f>IFERROR(VLOOKUP(Tabla1[[#This Row],[FECHA]],'RECAUDOS DE RESOLUCIONES'!A:D,3,FALSE),0)</f>
        <v>0</v>
      </c>
      <c r="Q50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507" s="9">
        <f>Tabla1[V. COMPARENDOS]-(Tabla1[V. EXONERACIONES]+Tabla1[[#This Row],[V. SIMIT CON RESOLUCION]]+Tabla1[[#This Row],[V. SIMIT SIN RESOLUCION]]+Tabla1[[#This Row],[V. RECAUDOS COMPARENDOS]]+Tabla1[[#This Row],[V. RECAUDOS RESOLUCIONES]])</f>
        <v>715980</v>
      </c>
      <c r="S507" s="11">
        <f>IFERROR(VLOOKUP(Tabla1[[#This Row],[FECHA]],'RECAUDOS LOCALES'!A:D,4,FALSE),0)</f>
        <v>0</v>
      </c>
      <c r="T507" s="9">
        <f>IFERROR(VLOOKUP(Tabla1[[#This Row],[FECHA]],'RECAUDOS LOCALES'!A:D,3,FALSE),0)</f>
        <v>0</v>
      </c>
      <c r="U507" s="11">
        <f>IFERROR(VLOOKUP(Tabla1[[#This Row],[FECHA]],'RECAUDOS EXTERNOS'!A:D,4,FALSE),0)</f>
        <v>0</v>
      </c>
      <c r="V507" s="9">
        <f>IFERROR(VLOOKUP(Tabla1[[#This Row],[FECHA]],'RECAUDOS EXTERNOS'!A:D,3,FALSE),0)</f>
        <v>0</v>
      </c>
    </row>
    <row r="508" spans="1:22" x14ac:dyDescent="0.25">
      <c r="A508" s="1">
        <v>38067</v>
      </c>
      <c r="B508" s="3" t="s">
        <v>4</v>
      </c>
      <c r="C508" s="2">
        <v>38047</v>
      </c>
      <c r="D508" s="5">
        <f>YEAR(Tabla1[[#This Row],[FECHA]])</f>
        <v>2004</v>
      </c>
      <c r="E508" s="5">
        <f>IFERROR(VLOOKUP(Tabla1[[#This Row],[FECHA]],'COMPARENDOS TOTALES'!A:D,4,FALSE),0)</f>
        <v>13</v>
      </c>
      <c r="F508" s="9">
        <f>IFERROR(VLOOKUP(Tabla1[[#This Row],[FECHA]],'COMPARENDOS TOTALES'!A:D,3,FALSE),0)</f>
        <v>2350804</v>
      </c>
      <c r="G508" s="5">
        <f>IFERROR(VLOOKUP(Tabla1[[#This Row],[FECHA]],EXONERACIONES!A:D,4,FALSE),0)</f>
        <v>12</v>
      </c>
      <c r="H508" s="9">
        <f>IFERROR(VLOOKUP(Tabla1[[#This Row],[FECHA]],EXONERACIONES!A:D,3,FALSE),0)</f>
        <v>2255340</v>
      </c>
      <c r="I508" s="5">
        <f>IFERROR(VLOOKUP(Tabla1[[#This Row],[FECHA]],'SIMIT CON RES'!A:D,4,FALSE),0)</f>
        <v>0</v>
      </c>
      <c r="J508" s="9">
        <f>IFERROR(VLOOKUP(Tabla1[[#This Row],[FECHA]],'SIMIT CON RES'!A:D,3,FALSE),0)</f>
        <v>0</v>
      </c>
      <c r="K508">
        <f>IFERROR(VLOOKUP(Tabla1[[#This Row],[FECHA]],'SIMIT SIN RES'!A:D,4,FALSE),0)</f>
        <v>0</v>
      </c>
      <c r="L508" s="9">
        <f>IFERROR(VLOOKUP(Tabla1[[#This Row],[FECHA]],'SIMIT SIN RES'!A:D,3,FALSE),0)</f>
        <v>0</v>
      </c>
      <c r="M508" s="5">
        <f>IFERROR(VLOOKUP(Tabla1[[#This Row],[FECHA]],'RECAUDOS DE COMPARENDOS'!A:D,4,FALSE),0)</f>
        <v>1</v>
      </c>
      <c r="N508" s="9">
        <f>IFERROR(VLOOKUP(Tabla1[[#This Row],[FECHA]],'RECAUDOS DE COMPARENDOS'!A:D,3,FALSE),0)</f>
        <v>95464</v>
      </c>
      <c r="O508" s="5">
        <f>IFERROR(VLOOKUP(Tabla1[[#This Row],[FECHA]],'RECAUDOS DE RESOLUCIONES'!A:D,4,FALSE),0)</f>
        <v>0</v>
      </c>
      <c r="P508" s="9">
        <f>IFERROR(VLOOKUP(Tabla1[[#This Row],[FECHA]],'RECAUDOS DE RESOLUCIONES'!A:D,3,FALSE),0)</f>
        <v>0</v>
      </c>
      <c r="Q50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50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508" s="11">
        <f>IFERROR(VLOOKUP(Tabla1[[#This Row],[FECHA]],'RECAUDOS LOCALES'!A:D,4,FALSE),0)</f>
        <v>0</v>
      </c>
      <c r="T508" s="9">
        <f>IFERROR(VLOOKUP(Tabla1[[#This Row],[FECHA]],'RECAUDOS LOCALES'!A:D,3,FALSE),0)</f>
        <v>0</v>
      </c>
      <c r="U508" s="11">
        <f>IFERROR(VLOOKUP(Tabla1[[#This Row],[FECHA]],'RECAUDOS EXTERNOS'!A:D,4,FALSE),0)</f>
        <v>0</v>
      </c>
      <c r="V508" s="9">
        <f>IFERROR(VLOOKUP(Tabla1[[#This Row],[FECHA]],'RECAUDOS EXTERNOS'!A:D,3,FALSE),0)</f>
        <v>0</v>
      </c>
    </row>
    <row r="509" spans="1:22" x14ac:dyDescent="0.25">
      <c r="A509" s="1">
        <v>38068</v>
      </c>
      <c r="B509" s="3" t="s">
        <v>1</v>
      </c>
      <c r="C509" s="2">
        <v>38047</v>
      </c>
      <c r="D509" s="5">
        <f>YEAR(Tabla1[[#This Row],[FECHA]])</f>
        <v>2004</v>
      </c>
      <c r="E509" s="5">
        <f>IFERROR(VLOOKUP(Tabla1[[#This Row],[FECHA]],'COMPARENDOS TOTALES'!A:D,4,FALSE),0)</f>
        <v>5</v>
      </c>
      <c r="F509" s="9">
        <f>IFERROR(VLOOKUP(Tabla1[[#This Row],[FECHA]],'COMPARENDOS TOTALES'!A:D,3,FALSE),0)</f>
        <v>894975</v>
      </c>
      <c r="G509" s="5">
        <f>IFERROR(VLOOKUP(Tabla1[[#This Row],[FECHA]],EXONERACIONES!A:D,4,FALSE),0)</f>
        <v>1</v>
      </c>
      <c r="H509" s="9">
        <f>IFERROR(VLOOKUP(Tabla1[[#This Row],[FECHA]],EXONERACIONES!A:D,3,FALSE),0)</f>
        <v>178995</v>
      </c>
      <c r="I509" s="5">
        <f>IFERROR(VLOOKUP(Tabla1[[#This Row],[FECHA]],'SIMIT CON RES'!A:D,4,FALSE),0)</f>
        <v>0</v>
      </c>
      <c r="J509" s="9">
        <f>IFERROR(VLOOKUP(Tabla1[[#This Row],[FECHA]],'SIMIT CON RES'!A:D,3,FALSE),0)</f>
        <v>0</v>
      </c>
      <c r="K509">
        <f>IFERROR(VLOOKUP(Tabla1[[#This Row],[FECHA]],'SIMIT SIN RES'!A:D,4,FALSE),0)</f>
        <v>0</v>
      </c>
      <c r="L509" s="9">
        <f>IFERROR(VLOOKUP(Tabla1[[#This Row],[FECHA]],'SIMIT SIN RES'!A:D,3,FALSE),0)</f>
        <v>0</v>
      </c>
      <c r="M509" s="5">
        <f>IFERROR(VLOOKUP(Tabla1[[#This Row],[FECHA]],'RECAUDOS DE COMPARENDOS'!A:D,4,FALSE),0)</f>
        <v>2</v>
      </c>
      <c r="N509" s="9">
        <f>IFERROR(VLOOKUP(Tabla1[[#This Row],[FECHA]],'RECAUDOS DE COMPARENDOS'!A:D,3,FALSE),0)</f>
        <v>357990</v>
      </c>
      <c r="O509" s="5">
        <f>IFERROR(VLOOKUP(Tabla1[[#This Row],[FECHA]],'RECAUDOS DE RESOLUCIONES'!A:D,4,FALSE),0)</f>
        <v>0</v>
      </c>
      <c r="P509" s="9">
        <f>IFERROR(VLOOKUP(Tabla1[[#This Row],[FECHA]],'RECAUDOS DE RESOLUCIONES'!A:D,3,FALSE),0)</f>
        <v>0</v>
      </c>
      <c r="Q50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509" s="9">
        <f>Tabla1[V. COMPARENDOS]-(Tabla1[V. EXONERACIONES]+Tabla1[[#This Row],[V. SIMIT CON RESOLUCION]]+Tabla1[[#This Row],[V. SIMIT SIN RESOLUCION]]+Tabla1[[#This Row],[V. RECAUDOS COMPARENDOS]]+Tabla1[[#This Row],[V. RECAUDOS RESOLUCIONES]])</f>
        <v>357990</v>
      </c>
      <c r="S509" s="11">
        <f>IFERROR(VLOOKUP(Tabla1[[#This Row],[FECHA]],'RECAUDOS LOCALES'!A:D,4,FALSE),0)</f>
        <v>0</v>
      </c>
      <c r="T509" s="9">
        <f>IFERROR(VLOOKUP(Tabla1[[#This Row],[FECHA]],'RECAUDOS LOCALES'!A:D,3,FALSE),0)</f>
        <v>0</v>
      </c>
      <c r="U509" s="11">
        <f>IFERROR(VLOOKUP(Tabla1[[#This Row],[FECHA]],'RECAUDOS EXTERNOS'!A:D,4,FALSE),0)</f>
        <v>0</v>
      </c>
      <c r="V509" s="9">
        <f>IFERROR(VLOOKUP(Tabla1[[#This Row],[FECHA]],'RECAUDOS EXTERNOS'!A:D,3,FALSE),0)</f>
        <v>0</v>
      </c>
    </row>
    <row r="510" spans="1:22" x14ac:dyDescent="0.25">
      <c r="A510" s="1">
        <v>38069</v>
      </c>
      <c r="B510" s="3" t="s">
        <v>2</v>
      </c>
      <c r="C510" s="2">
        <v>38047</v>
      </c>
      <c r="D510" s="5">
        <f>YEAR(Tabla1[[#This Row],[FECHA]])</f>
        <v>2004</v>
      </c>
      <c r="E510" s="5">
        <f>IFERROR(VLOOKUP(Tabla1[[#This Row],[FECHA]],'COMPARENDOS TOTALES'!A:D,4,FALSE),0)</f>
        <v>11</v>
      </c>
      <c r="F510" s="9">
        <f>IFERROR(VLOOKUP(Tabla1[[#This Row],[FECHA]],'COMPARENDOS TOTALES'!A:D,3,FALSE),0)</f>
        <v>2064409</v>
      </c>
      <c r="G510" s="5">
        <f>IFERROR(VLOOKUP(Tabla1[[#This Row],[FECHA]],EXONERACIONES!A:D,4,FALSE),0)</f>
        <v>6</v>
      </c>
      <c r="H510" s="9">
        <f>IFERROR(VLOOKUP(Tabla1[[#This Row],[FECHA]],EXONERACIONES!A:D,3,FALSE),0)</f>
        <v>990439</v>
      </c>
      <c r="I510" s="5">
        <f>IFERROR(VLOOKUP(Tabla1[[#This Row],[FECHA]],'SIMIT CON RES'!A:D,4,FALSE),0)</f>
        <v>0</v>
      </c>
      <c r="J510" s="9">
        <f>IFERROR(VLOOKUP(Tabla1[[#This Row],[FECHA]],'SIMIT CON RES'!A:D,3,FALSE),0)</f>
        <v>0</v>
      </c>
      <c r="K510">
        <f>IFERROR(VLOOKUP(Tabla1[[#This Row],[FECHA]],'SIMIT SIN RES'!A:D,4,FALSE),0)</f>
        <v>0</v>
      </c>
      <c r="L510" s="9">
        <f>IFERROR(VLOOKUP(Tabla1[[#This Row],[FECHA]],'SIMIT SIN RES'!A:D,3,FALSE),0)</f>
        <v>0</v>
      </c>
      <c r="M510" s="5">
        <f>IFERROR(VLOOKUP(Tabla1[[#This Row],[FECHA]],'RECAUDOS DE COMPARENDOS'!A:D,4,FALSE),0)</f>
        <v>0</v>
      </c>
      <c r="N510" s="9">
        <f>IFERROR(VLOOKUP(Tabla1[[#This Row],[FECHA]],'RECAUDOS DE COMPARENDOS'!A:D,3,FALSE),0)</f>
        <v>0</v>
      </c>
      <c r="O510" s="5">
        <f>IFERROR(VLOOKUP(Tabla1[[#This Row],[FECHA]],'RECAUDOS DE RESOLUCIONES'!A:D,4,FALSE),0)</f>
        <v>0</v>
      </c>
      <c r="P510" s="9">
        <f>IFERROR(VLOOKUP(Tabla1[[#This Row],[FECHA]],'RECAUDOS DE RESOLUCIONES'!A:D,3,FALSE),0)</f>
        <v>0</v>
      </c>
      <c r="Q51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510" s="9">
        <f>Tabla1[V. COMPARENDOS]-(Tabla1[V. EXONERACIONES]+Tabla1[[#This Row],[V. SIMIT CON RESOLUCION]]+Tabla1[[#This Row],[V. SIMIT SIN RESOLUCION]]+Tabla1[[#This Row],[V. RECAUDOS COMPARENDOS]]+Tabla1[[#This Row],[V. RECAUDOS RESOLUCIONES]])</f>
        <v>1073970</v>
      </c>
      <c r="S510" s="11">
        <f>IFERROR(VLOOKUP(Tabla1[[#This Row],[FECHA]],'RECAUDOS LOCALES'!A:D,4,FALSE),0)</f>
        <v>4</v>
      </c>
      <c r="T510" s="9">
        <f>IFERROR(VLOOKUP(Tabla1[[#This Row],[FECHA]],'RECAUDOS LOCALES'!A:D,3,FALSE),0)</f>
        <v>507168</v>
      </c>
      <c r="U510" s="11">
        <f>IFERROR(VLOOKUP(Tabla1[[#This Row],[FECHA]],'RECAUDOS EXTERNOS'!A:D,4,FALSE),0)</f>
        <v>0</v>
      </c>
      <c r="V510" s="9">
        <f>IFERROR(VLOOKUP(Tabla1[[#This Row],[FECHA]],'RECAUDOS EXTERNOS'!A:D,3,FALSE),0)</f>
        <v>0</v>
      </c>
    </row>
    <row r="511" spans="1:22" x14ac:dyDescent="0.25">
      <c r="A511" s="1">
        <v>38070</v>
      </c>
      <c r="B511" s="3" t="s">
        <v>3</v>
      </c>
      <c r="C511" s="2">
        <v>38047</v>
      </c>
      <c r="D511" s="5">
        <f>YEAR(Tabla1[[#This Row],[FECHA]])</f>
        <v>2004</v>
      </c>
      <c r="E511" s="5">
        <f>IFERROR(VLOOKUP(Tabla1[[#This Row],[FECHA]],'COMPARENDOS TOTALES'!A:D,4,FALSE),0)</f>
        <v>15</v>
      </c>
      <c r="F511" s="9">
        <f>IFERROR(VLOOKUP(Tabla1[[#This Row],[FECHA]],'COMPARENDOS TOTALES'!A:D,3,FALSE),0)</f>
        <v>3138379</v>
      </c>
      <c r="G511" s="5">
        <f>IFERROR(VLOOKUP(Tabla1[[#This Row],[FECHA]],EXONERACIONES!A:D,4,FALSE),0)</f>
        <v>11</v>
      </c>
      <c r="H511" s="9">
        <f>IFERROR(VLOOKUP(Tabla1[[#This Row],[FECHA]],EXONERACIONES!A:D,3,FALSE),0)</f>
        <v>2505930</v>
      </c>
      <c r="I511" s="5">
        <f>IFERROR(VLOOKUP(Tabla1[[#This Row],[FECHA]],'SIMIT CON RES'!A:D,4,FALSE),0)</f>
        <v>0</v>
      </c>
      <c r="J511" s="9">
        <f>IFERROR(VLOOKUP(Tabla1[[#This Row],[FECHA]],'SIMIT CON RES'!A:D,3,FALSE),0)</f>
        <v>0</v>
      </c>
      <c r="K511">
        <f>IFERROR(VLOOKUP(Tabla1[[#This Row],[FECHA]],'SIMIT SIN RES'!A:D,4,FALSE),0)</f>
        <v>0</v>
      </c>
      <c r="L511" s="9">
        <f>IFERROR(VLOOKUP(Tabla1[[#This Row],[FECHA]],'SIMIT SIN RES'!A:D,3,FALSE),0)</f>
        <v>0</v>
      </c>
      <c r="M511" s="5">
        <f>IFERROR(VLOOKUP(Tabla1[[#This Row],[FECHA]],'RECAUDOS DE COMPARENDOS'!A:D,4,FALSE),0)</f>
        <v>0</v>
      </c>
      <c r="N511" s="9">
        <f>IFERROR(VLOOKUP(Tabla1[[#This Row],[FECHA]],'RECAUDOS DE COMPARENDOS'!A:D,3,FALSE),0)</f>
        <v>0</v>
      </c>
      <c r="O511" s="5">
        <f>IFERROR(VLOOKUP(Tabla1[[#This Row],[FECHA]],'RECAUDOS DE RESOLUCIONES'!A:D,4,FALSE),0)</f>
        <v>0</v>
      </c>
      <c r="P511" s="9">
        <f>IFERROR(VLOOKUP(Tabla1[[#This Row],[FECHA]],'RECAUDOS DE RESOLUCIONES'!A:D,3,FALSE),0)</f>
        <v>0</v>
      </c>
      <c r="Q51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511" s="9">
        <f>Tabla1[V. COMPARENDOS]-(Tabla1[V. EXONERACIONES]+Tabla1[[#This Row],[V. SIMIT CON RESOLUCION]]+Tabla1[[#This Row],[V. SIMIT SIN RESOLUCION]]+Tabla1[[#This Row],[V. RECAUDOS COMPARENDOS]]+Tabla1[[#This Row],[V. RECAUDOS RESOLUCIONES]])</f>
        <v>632449</v>
      </c>
      <c r="S511" s="11">
        <f>IFERROR(VLOOKUP(Tabla1[[#This Row],[FECHA]],'RECAUDOS LOCALES'!A:D,4,FALSE),0)</f>
        <v>1</v>
      </c>
      <c r="T511" s="9">
        <f>IFERROR(VLOOKUP(Tabla1[[#This Row],[FECHA]],'RECAUDOS LOCALES'!A:D,3,FALSE),0)</f>
        <v>136800</v>
      </c>
      <c r="U511" s="11">
        <f>IFERROR(VLOOKUP(Tabla1[[#This Row],[FECHA]],'RECAUDOS EXTERNOS'!A:D,4,FALSE),0)</f>
        <v>0</v>
      </c>
      <c r="V511" s="9">
        <f>IFERROR(VLOOKUP(Tabla1[[#This Row],[FECHA]],'RECAUDOS EXTERNOS'!A:D,3,FALSE),0)</f>
        <v>0</v>
      </c>
    </row>
    <row r="512" spans="1:22" x14ac:dyDescent="0.25">
      <c r="A512" s="1">
        <v>38071</v>
      </c>
      <c r="B512" s="3" t="s">
        <v>6</v>
      </c>
      <c r="C512" s="2">
        <v>38047</v>
      </c>
      <c r="D512" s="5">
        <f>YEAR(Tabla1[[#This Row],[FECHA]])</f>
        <v>2004</v>
      </c>
      <c r="E512" s="5">
        <f>IFERROR(VLOOKUP(Tabla1[[#This Row],[FECHA]],'COMPARENDOS TOTALES'!A:D,4,FALSE),0)</f>
        <v>2</v>
      </c>
      <c r="F512" s="9">
        <f>IFERROR(VLOOKUP(Tabla1[[#This Row],[FECHA]],'COMPARENDOS TOTALES'!A:D,3,FALSE),0)</f>
        <v>536985</v>
      </c>
      <c r="G512" s="5">
        <f>IFERROR(VLOOKUP(Tabla1[[#This Row],[FECHA]],EXONERACIONES!A:D,4,FALSE),0)</f>
        <v>1</v>
      </c>
      <c r="H512" s="9">
        <f>IFERROR(VLOOKUP(Tabla1[[#This Row],[FECHA]],EXONERACIONES!A:D,3,FALSE),0)</f>
        <v>357990</v>
      </c>
      <c r="I512" s="5">
        <f>IFERROR(VLOOKUP(Tabla1[[#This Row],[FECHA]],'SIMIT CON RES'!A:D,4,FALSE),0)</f>
        <v>0</v>
      </c>
      <c r="J512" s="9">
        <f>IFERROR(VLOOKUP(Tabla1[[#This Row],[FECHA]],'SIMIT CON RES'!A:D,3,FALSE),0)</f>
        <v>0</v>
      </c>
      <c r="K512">
        <f>IFERROR(VLOOKUP(Tabla1[[#This Row],[FECHA]],'SIMIT SIN RES'!A:D,4,FALSE),0)</f>
        <v>0</v>
      </c>
      <c r="L512" s="9">
        <f>IFERROR(VLOOKUP(Tabla1[[#This Row],[FECHA]],'SIMIT SIN RES'!A:D,3,FALSE),0)</f>
        <v>0</v>
      </c>
      <c r="M512" s="5">
        <f>IFERROR(VLOOKUP(Tabla1[[#This Row],[FECHA]],'RECAUDOS DE COMPARENDOS'!A:D,4,FALSE),0)</f>
        <v>0</v>
      </c>
      <c r="N512" s="9">
        <f>IFERROR(VLOOKUP(Tabla1[[#This Row],[FECHA]],'RECAUDOS DE COMPARENDOS'!A:D,3,FALSE),0)</f>
        <v>0</v>
      </c>
      <c r="O512" s="5">
        <f>IFERROR(VLOOKUP(Tabla1[[#This Row],[FECHA]],'RECAUDOS DE RESOLUCIONES'!A:D,4,FALSE),0)</f>
        <v>0</v>
      </c>
      <c r="P512" s="9">
        <f>IFERROR(VLOOKUP(Tabla1[[#This Row],[FECHA]],'RECAUDOS DE RESOLUCIONES'!A:D,3,FALSE),0)</f>
        <v>0</v>
      </c>
      <c r="Q51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512" s="9">
        <f>Tabla1[V. COMPARENDOS]-(Tabla1[V. EXONERACIONES]+Tabla1[[#This Row],[V. SIMIT CON RESOLUCION]]+Tabla1[[#This Row],[V. SIMIT SIN RESOLUCION]]+Tabla1[[#This Row],[V. RECAUDOS COMPARENDOS]]+Tabla1[[#This Row],[V. RECAUDOS RESOLUCIONES]])</f>
        <v>178995</v>
      </c>
      <c r="S512" s="11">
        <f>IFERROR(VLOOKUP(Tabla1[[#This Row],[FECHA]],'RECAUDOS LOCALES'!A:D,4,FALSE),0)</f>
        <v>3</v>
      </c>
      <c r="T512" s="9">
        <f>IFERROR(VLOOKUP(Tabla1[[#This Row],[FECHA]],'RECAUDOS LOCALES'!A:D,3,FALSE),0)</f>
        <v>193580</v>
      </c>
      <c r="U512" s="11">
        <f>IFERROR(VLOOKUP(Tabla1[[#This Row],[FECHA]],'RECAUDOS EXTERNOS'!A:D,4,FALSE),0)</f>
        <v>0</v>
      </c>
      <c r="V512" s="9">
        <f>IFERROR(VLOOKUP(Tabla1[[#This Row],[FECHA]],'RECAUDOS EXTERNOS'!A:D,3,FALSE),0)</f>
        <v>0</v>
      </c>
    </row>
    <row r="513" spans="1:22" x14ac:dyDescent="0.25">
      <c r="A513" s="1">
        <v>38072</v>
      </c>
      <c r="B513" s="3" t="s">
        <v>0</v>
      </c>
      <c r="C513" s="2">
        <v>38047</v>
      </c>
      <c r="D513" s="5">
        <f>YEAR(Tabla1[[#This Row],[FECHA]])</f>
        <v>2004</v>
      </c>
      <c r="E513" s="5">
        <f>IFERROR(VLOOKUP(Tabla1[[#This Row],[FECHA]],'COMPARENDOS TOTALES'!A:D,4,FALSE),0)</f>
        <v>4</v>
      </c>
      <c r="F513" s="9">
        <f>IFERROR(VLOOKUP(Tabla1[[#This Row],[FECHA]],'COMPARENDOS TOTALES'!A:D,3,FALSE),0)</f>
        <v>715980</v>
      </c>
      <c r="G513" s="5">
        <f>IFERROR(VLOOKUP(Tabla1[[#This Row],[FECHA]],EXONERACIONES!A:D,4,FALSE),0)</f>
        <v>2</v>
      </c>
      <c r="H513" s="9">
        <f>IFERROR(VLOOKUP(Tabla1[[#This Row],[FECHA]],EXONERACIONES!A:D,3,FALSE),0)</f>
        <v>357990</v>
      </c>
      <c r="I513" s="5">
        <f>IFERROR(VLOOKUP(Tabla1[[#This Row],[FECHA]],'SIMIT CON RES'!A:D,4,FALSE),0)</f>
        <v>0</v>
      </c>
      <c r="J513" s="9">
        <f>IFERROR(VLOOKUP(Tabla1[[#This Row],[FECHA]],'SIMIT CON RES'!A:D,3,FALSE),0)</f>
        <v>0</v>
      </c>
      <c r="K513">
        <f>IFERROR(VLOOKUP(Tabla1[[#This Row],[FECHA]],'SIMIT SIN RES'!A:D,4,FALSE),0)</f>
        <v>0</v>
      </c>
      <c r="L513" s="9">
        <f>IFERROR(VLOOKUP(Tabla1[[#This Row],[FECHA]],'SIMIT SIN RES'!A:D,3,FALSE),0)</f>
        <v>0</v>
      </c>
      <c r="M513" s="5">
        <f>IFERROR(VLOOKUP(Tabla1[[#This Row],[FECHA]],'RECAUDOS DE COMPARENDOS'!A:D,4,FALSE),0)</f>
        <v>1</v>
      </c>
      <c r="N513" s="9">
        <f>IFERROR(VLOOKUP(Tabla1[[#This Row],[FECHA]],'RECAUDOS DE COMPARENDOS'!A:D,3,FALSE),0)</f>
        <v>178995</v>
      </c>
      <c r="O513" s="5">
        <f>IFERROR(VLOOKUP(Tabla1[[#This Row],[FECHA]],'RECAUDOS DE RESOLUCIONES'!A:D,4,FALSE),0)</f>
        <v>0</v>
      </c>
      <c r="P513" s="9">
        <f>IFERROR(VLOOKUP(Tabla1[[#This Row],[FECHA]],'RECAUDOS DE RESOLUCIONES'!A:D,3,FALSE),0)</f>
        <v>0</v>
      </c>
      <c r="Q51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513" s="9">
        <f>Tabla1[V. COMPARENDOS]-(Tabla1[V. EXONERACIONES]+Tabla1[[#This Row],[V. SIMIT CON RESOLUCION]]+Tabla1[[#This Row],[V. SIMIT SIN RESOLUCION]]+Tabla1[[#This Row],[V. RECAUDOS COMPARENDOS]]+Tabla1[[#This Row],[V. RECAUDOS RESOLUCIONES]])</f>
        <v>178995</v>
      </c>
      <c r="S513" s="11">
        <f>IFERROR(VLOOKUP(Tabla1[[#This Row],[FECHA]],'RECAUDOS LOCALES'!A:D,4,FALSE),0)</f>
        <v>1</v>
      </c>
      <c r="T513" s="9">
        <f>IFERROR(VLOOKUP(Tabla1[[#This Row],[FECHA]],'RECAUDOS LOCALES'!A:D,3,FALSE),0)</f>
        <v>36800</v>
      </c>
      <c r="U513" s="11">
        <f>IFERROR(VLOOKUP(Tabla1[[#This Row],[FECHA]],'RECAUDOS EXTERNOS'!A:D,4,FALSE),0)</f>
        <v>0</v>
      </c>
      <c r="V513" s="9">
        <f>IFERROR(VLOOKUP(Tabla1[[#This Row],[FECHA]],'RECAUDOS EXTERNOS'!A:D,3,FALSE),0)</f>
        <v>0</v>
      </c>
    </row>
    <row r="514" spans="1:22" x14ac:dyDescent="0.25">
      <c r="A514" s="1">
        <v>38073</v>
      </c>
      <c r="B514" s="3" t="s">
        <v>5</v>
      </c>
      <c r="C514" s="2">
        <v>38047</v>
      </c>
      <c r="D514" s="5">
        <f>YEAR(Tabla1[[#This Row],[FECHA]])</f>
        <v>2004</v>
      </c>
      <c r="E514" s="5">
        <f>IFERROR(VLOOKUP(Tabla1[[#This Row],[FECHA]],'COMPARENDOS TOTALES'!A:D,4,FALSE),0)</f>
        <v>5</v>
      </c>
      <c r="F514" s="9">
        <f>IFERROR(VLOOKUP(Tabla1[[#This Row],[FECHA]],'COMPARENDOS TOTALES'!A:D,3,FALSE),0)</f>
        <v>1252965</v>
      </c>
      <c r="G514" s="5">
        <f>IFERROR(VLOOKUP(Tabla1[[#This Row],[FECHA]],EXONERACIONES!A:D,4,FALSE),0)</f>
        <v>4</v>
      </c>
      <c r="H514" s="9">
        <f>IFERROR(VLOOKUP(Tabla1[[#This Row],[FECHA]],EXONERACIONES!A:D,3,FALSE),0)</f>
        <v>1073970</v>
      </c>
      <c r="I514" s="5">
        <f>IFERROR(VLOOKUP(Tabla1[[#This Row],[FECHA]],'SIMIT CON RES'!A:D,4,FALSE),0)</f>
        <v>0</v>
      </c>
      <c r="J514" s="9">
        <f>IFERROR(VLOOKUP(Tabla1[[#This Row],[FECHA]],'SIMIT CON RES'!A:D,3,FALSE),0)</f>
        <v>0</v>
      </c>
      <c r="K514">
        <f>IFERROR(VLOOKUP(Tabla1[[#This Row],[FECHA]],'SIMIT SIN RES'!A:D,4,FALSE),0)</f>
        <v>0</v>
      </c>
      <c r="L514" s="9">
        <f>IFERROR(VLOOKUP(Tabla1[[#This Row],[FECHA]],'SIMIT SIN RES'!A:D,3,FALSE),0)</f>
        <v>0</v>
      </c>
      <c r="M514" s="5">
        <f>IFERROR(VLOOKUP(Tabla1[[#This Row],[FECHA]],'RECAUDOS DE COMPARENDOS'!A:D,4,FALSE),0)</f>
        <v>0</v>
      </c>
      <c r="N514" s="9">
        <f>IFERROR(VLOOKUP(Tabla1[[#This Row],[FECHA]],'RECAUDOS DE COMPARENDOS'!A:D,3,FALSE),0)</f>
        <v>0</v>
      </c>
      <c r="O514" s="5">
        <f>IFERROR(VLOOKUP(Tabla1[[#This Row],[FECHA]],'RECAUDOS DE RESOLUCIONES'!A:D,4,FALSE),0)</f>
        <v>0</v>
      </c>
      <c r="P514" s="9">
        <f>IFERROR(VLOOKUP(Tabla1[[#This Row],[FECHA]],'RECAUDOS DE RESOLUCIONES'!A:D,3,FALSE),0)</f>
        <v>0</v>
      </c>
      <c r="Q51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514" s="9">
        <f>Tabla1[V. COMPARENDOS]-(Tabla1[V. EXONERACIONES]+Tabla1[[#This Row],[V. SIMIT CON RESOLUCION]]+Tabla1[[#This Row],[V. SIMIT SIN RESOLUCION]]+Tabla1[[#This Row],[V. RECAUDOS COMPARENDOS]]+Tabla1[[#This Row],[V. RECAUDOS RESOLUCIONES]])</f>
        <v>178995</v>
      </c>
      <c r="S514" s="11">
        <f>IFERROR(VLOOKUP(Tabla1[[#This Row],[FECHA]],'RECAUDOS LOCALES'!A:D,4,FALSE),0)</f>
        <v>0</v>
      </c>
      <c r="T514" s="9">
        <f>IFERROR(VLOOKUP(Tabla1[[#This Row],[FECHA]],'RECAUDOS LOCALES'!A:D,3,FALSE),0)</f>
        <v>0</v>
      </c>
      <c r="U514" s="11">
        <f>IFERROR(VLOOKUP(Tabla1[[#This Row],[FECHA]],'RECAUDOS EXTERNOS'!A:D,4,FALSE),0)</f>
        <v>0</v>
      </c>
      <c r="V514" s="9">
        <f>IFERROR(VLOOKUP(Tabla1[[#This Row],[FECHA]],'RECAUDOS EXTERNOS'!A:D,3,FALSE),0)</f>
        <v>0</v>
      </c>
    </row>
    <row r="515" spans="1:22" x14ac:dyDescent="0.25">
      <c r="A515" s="1">
        <v>38074</v>
      </c>
      <c r="B515" s="3" t="s">
        <v>4</v>
      </c>
      <c r="C515" s="2">
        <v>38047</v>
      </c>
      <c r="D515" s="5">
        <f>YEAR(Tabla1[[#This Row],[FECHA]])</f>
        <v>2004</v>
      </c>
      <c r="E515" s="5">
        <f>IFERROR(VLOOKUP(Tabla1[[#This Row],[FECHA]],'COMPARENDOS TOTALES'!A:D,4,FALSE),0)</f>
        <v>8</v>
      </c>
      <c r="F515" s="9">
        <f>IFERROR(VLOOKUP(Tabla1[[#This Row],[FECHA]],'COMPARENDOS TOTALES'!A:D,3,FALSE),0)</f>
        <v>1443893</v>
      </c>
      <c r="G515" s="5">
        <f>IFERROR(VLOOKUP(Tabla1[[#This Row],[FECHA]],EXONERACIONES!A:D,4,FALSE),0)</f>
        <v>3</v>
      </c>
      <c r="H515" s="9">
        <f>IFERROR(VLOOKUP(Tabla1[[#This Row],[FECHA]],EXONERACIONES!A:D,3,FALSE),0)</f>
        <v>715980</v>
      </c>
      <c r="I515" s="5">
        <f>IFERROR(VLOOKUP(Tabla1[[#This Row],[FECHA]],'SIMIT CON RES'!A:D,4,FALSE),0)</f>
        <v>0</v>
      </c>
      <c r="J515" s="9">
        <f>IFERROR(VLOOKUP(Tabla1[[#This Row],[FECHA]],'SIMIT CON RES'!A:D,3,FALSE),0)</f>
        <v>0</v>
      </c>
      <c r="K515">
        <f>IFERROR(VLOOKUP(Tabla1[[#This Row],[FECHA]],'SIMIT SIN RES'!A:D,4,FALSE),0)</f>
        <v>0</v>
      </c>
      <c r="L515" s="9">
        <f>IFERROR(VLOOKUP(Tabla1[[#This Row],[FECHA]],'SIMIT SIN RES'!A:D,3,FALSE),0)</f>
        <v>0</v>
      </c>
      <c r="M515" s="5">
        <f>IFERROR(VLOOKUP(Tabla1[[#This Row],[FECHA]],'RECAUDOS DE COMPARENDOS'!A:D,4,FALSE),0)</f>
        <v>0</v>
      </c>
      <c r="N515" s="9">
        <f>IFERROR(VLOOKUP(Tabla1[[#This Row],[FECHA]],'RECAUDOS DE COMPARENDOS'!A:D,3,FALSE),0)</f>
        <v>0</v>
      </c>
      <c r="O515" s="5">
        <f>IFERROR(VLOOKUP(Tabla1[[#This Row],[FECHA]],'RECAUDOS DE RESOLUCIONES'!A:D,4,FALSE),0)</f>
        <v>0</v>
      </c>
      <c r="P515" s="9">
        <f>IFERROR(VLOOKUP(Tabla1[[#This Row],[FECHA]],'RECAUDOS DE RESOLUCIONES'!A:D,3,FALSE),0)</f>
        <v>0</v>
      </c>
      <c r="Q51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515" s="9">
        <f>Tabla1[V. COMPARENDOS]-(Tabla1[V. EXONERACIONES]+Tabla1[[#This Row],[V. SIMIT CON RESOLUCION]]+Tabla1[[#This Row],[V. SIMIT SIN RESOLUCION]]+Tabla1[[#This Row],[V. RECAUDOS COMPARENDOS]]+Tabla1[[#This Row],[V. RECAUDOS RESOLUCIONES]])</f>
        <v>727913</v>
      </c>
      <c r="S515" s="11">
        <f>IFERROR(VLOOKUP(Tabla1[[#This Row],[FECHA]],'RECAUDOS LOCALES'!A:D,4,FALSE),0)</f>
        <v>0</v>
      </c>
      <c r="T515" s="9">
        <f>IFERROR(VLOOKUP(Tabla1[[#This Row],[FECHA]],'RECAUDOS LOCALES'!A:D,3,FALSE),0)</f>
        <v>0</v>
      </c>
      <c r="U515" s="11">
        <f>IFERROR(VLOOKUP(Tabla1[[#This Row],[FECHA]],'RECAUDOS EXTERNOS'!A:D,4,FALSE),0)</f>
        <v>0</v>
      </c>
      <c r="V515" s="9">
        <f>IFERROR(VLOOKUP(Tabla1[[#This Row],[FECHA]],'RECAUDOS EXTERNOS'!A:D,3,FALSE),0)</f>
        <v>0</v>
      </c>
    </row>
    <row r="516" spans="1:22" x14ac:dyDescent="0.25">
      <c r="A516" s="1">
        <v>38075</v>
      </c>
      <c r="B516" s="3" t="s">
        <v>1</v>
      </c>
      <c r="C516" s="2">
        <v>38047</v>
      </c>
      <c r="D516" s="5">
        <f>YEAR(Tabla1[[#This Row],[FECHA]])</f>
        <v>2004</v>
      </c>
      <c r="E516" s="5">
        <f>IFERROR(VLOOKUP(Tabla1[[#This Row],[FECHA]],'COMPARENDOS TOTALES'!A:D,4,FALSE),0)</f>
        <v>5</v>
      </c>
      <c r="F516" s="9">
        <f>IFERROR(VLOOKUP(Tabla1[[#This Row],[FECHA]],'COMPARENDOS TOTALES'!A:D,3,FALSE),0)</f>
        <v>1169434</v>
      </c>
      <c r="G516" s="5">
        <f>IFERROR(VLOOKUP(Tabla1[[#This Row],[FECHA]],EXONERACIONES!A:D,4,FALSE),0)</f>
        <v>3</v>
      </c>
      <c r="H516" s="9">
        <f>IFERROR(VLOOKUP(Tabla1[[#This Row],[FECHA]],EXONERACIONES!A:D,3,FALSE),0)</f>
        <v>632449</v>
      </c>
      <c r="I516" s="5">
        <f>IFERROR(VLOOKUP(Tabla1[[#This Row],[FECHA]],'SIMIT CON RES'!A:D,4,FALSE),0)</f>
        <v>0</v>
      </c>
      <c r="J516" s="9">
        <f>IFERROR(VLOOKUP(Tabla1[[#This Row],[FECHA]],'SIMIT CON RES'!A:D,3,FALSE),0)</f>
        <v>0</v>
      </c>
      <c r="K516">
        <f>IFERROR(VLOOKUP(Tabla1[[#This Row],[FECHA]],'SIMIT SIN RES'!A:D,4,FALSE),0)</f>
        <v>0</v>
      </c>
      <c r="L516" s="9">
        <f>IFERROR(VLOOKUP(Tabla1[[#This Row],[FECHA]],'SIMIT SIN RES'!A:D,3,FALSE),0)</f>
        <v>0</v>
      </c>
      <c r="M516" s="5">
        <f>IFERROR(VLOOKUP(Tabla1[[#This Row],[FECHA]],'RECAUDOS DE COMPARENDOS'!A:D,4,FALSE),0)</f>
        <v>1</v>
      </c>
      <c r="N516" s="9">
        <f>IFERROR(VLOOKUP(Tabla1[[#This Row],[FECHA]],'RECAUDOS DE COMPARENDOS'!A:D,3,FALSE),0)</f>
        <v>357990</v>
      </c>
      <c r="O516" s="5">
        <f>IFERROR(VLOOKUP(Tabla1[[#This Row],[FECHA]],'RECAUDOS DE RESOLUCIONES'!A:D,4,FALSE),0)</f>
        <v>0</v>
      </c>
      <c r="P516" s="9">
        <f>IFERROR(VLOOKUP(Tabla1[[#This Row],[FECHA]],'RECAUDOS DE RESOLUCIONES'!A:D,3,FALSE),0)</f>
        <v>0</v>
      </c>
      <c r="Q51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516" s="9">
        <f>Tabla1[V. COMPARENDOS]-(Tabla1[V. EXONERACIONES]+Tabla1[[#This Row],[V. SIMIT CON RESOLUCION]]+Tabla1[[#This Row],[V. SIMIT SIN RESOLUCION]]+Tabla1[[#This Row],[V. RECAUDOS COMPARENDOS]]+Tabla1[[#This Row],[V. RECAUDOS RESOLUCIONES]])</f>
        <v>178995</v>
      </c>
      <c r="S516" s="11">
        <f>IFERROR(VLOOKUP(Tabla1[[#This Row],[FECHA]],'RECAUDOS LOCALES'!A:D,4,FALSE),0)</f>
        <v>5</v>
      </c>
      <c r="T516" s="9">
        <f>IFERROR(VLOOKUP(Tabla1[[#This Row],[FECHA]],'RECAUDOS LOCALES'!A:D,3,FALSE),0)</f>
        <v>628400</v>
      </c>
      <c r="U516" s="11">
        <f>IFERROR(VLOOKUP(Tabla1[[#This Row],[FECHA]],'RECAUDOS EXTERNOS'!A:D,4,FALSE),0)</f>
        <v>0</v>
      </c>
      <c r="V516" s="9">
        <f>IFERROR(VLOOKUP(Tabla1[[#This Row],[FECHA]],'RECAUDOS EXTERNOS'!A:D,3,FALSE),0)</f>
        <v>0</v>
      </c>
    </row>
    <row r="517" spans="1:22" x14ac:dyDescent="0.25">
      <c r="A517" s="1">
        <v>38076</v>
      </c>
      <c r="B517" s="3" t="s">
        <v>2</v>
      </c>
      <c r="C517" s="2">
        <v>38047</v>
      </c>
      <c r="D517" s="5">
        <f>YEAR(Tabla1[[#This Row],[FECHA]])</f>
        <v>2004</v>
      </c>
      <c r="E517" s="5">
        <f>IFERROR(VLOOKUP(Tabla1[[#This Row],[FECHA]],'COMPARENDOS TOTALES'!A:D,4,FALSE),0)</f>
        <v>9</v>
      </c>
      <c r="F517" s="9">
        <f>IFERROR(VLOOKUP(Tabla1[[#This Row],[FECHA]],'COMPARENDOS TOTALES'!A:D,3,FALSE),0)</f>
        <v>2243404</v>
      </c>
      <c r="G517" s="5">
        <f>IFERROR(VLOOKUP(Tabla1[[#This Row],[FECHA]],EXONERACIONES!A:D,4,FALSE),0)</f>
        <v>6</v>
      </c>
      <c r="H517" s="9">
        <f>IFERROR(VLOOKUP(Tabla1[[#This Row],[FECHA]],EXONERACIONES!A:D,3,FALSE),0)</f>
        <v>1527424</v>
      </c>
      <c r="I517" s="5">
        <f>IFERROR(VLOOKUP(Tabla1[[#This Row],[FECHA]],'SIMIT CON RES'!A:D,4,FALSE),0)</f>
        <v>0</v>
      </c>
      <c r="J517" s="9">
        <f>IFERROR(VLOOKUP(Tabla1[[#This Row],[FECHA]],'SIMIT CON RES'!A:D,3,FALSE),0)</f>
        <v>0</v>
      </c>
      <c r="K517">
        <f>IFERROR(VLOOKUP(Tabla1[[#This Row],[FECHA]],'SIMIT SIN RES'!A:D,4,FALSE),0)</f>
        <v>0</v>
      </c>
      <c r="L517" s="9">
        <f>IFERROR(VLOOKUP(Tabla1[[#This Row],[FECHA]],'SIMIT SIN RES'!A:D,3,FALSE),0)</f>
        <v>0</v>
      </c>
      <c r="M517" s="5">
        <f>IFERROR(VLOOKUP(Tabla1[[#This Row],[FECHA]],'RECAUDOS DE COMPARENDOS'!A:D,4,FALSE),0)</f>
        <v>2</v>
      </c>
      <c r="N517" s="9">
        <f>IFERROR(VLOOKUP(Tabla1[[#This Row],[FECHA]],'RECAUDOS DE COMPARENDOS'!A:D,3,FALSE),0)</f>
        <v>536985</v>
      </c>
      <c r="O517" s="5">
        <f>IFERROR(VLOOKUP(Tabla1[[#This Row],[FECHA]],'RECAUDOS DE RESOLUCIONES'!A:D,4,FALSE),0)</f>
        <v>0</v>
      </c>
      <c r="P517" s="9">
        <f>IFERROR(VLOOKUP(Tabla1[[#This Row],[FECHA]],'RECAUDOS DE RESOLUCIONES'!A:D,3,FALSE),0)</f>
        <v>0</v>
      </c>
      <c r="Q51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517" s="9">
        <f>Tabla1[V. COMPARENDOS]-(Tabla1[V. EXONERACIONES]+Tabla1[[#This Row],[V. SIMIT CON RESOLUCION]]+Tabla1[[#This Row],[V. SIMIT SIN RESOLUCION]]+Tabla1[[#This Row],[V. RECAUDOS COMPARENDOS]]+Tabla1[[#This Row],[V. RECAUDOS RESOLUCIONES]])</f>
        <v>178995</v>
      </c>
      <c r="S517" s="11">
        <f>IFERROR(VLOOKUP(Tabla1[[#This Row],[FECHA]],'RECAUDOS LOCALES'!A:D,4,FALSE),0)</f>
        <v>3</v>
      </c>
      <c r="T517" s="9">
        <f>IFERROR(VLOOKUP(Tabla1[[#This Row],[FECHA]],'RECAUDOS LOCALES'!A:D,3,FALSE),0)</f>
        <v>277000</v>
      </c>
      <c r="U517" s="11">
        <f>IFERROR(VLOOKUP(Tabla1[[#This Row],[FECHA]],'RECAUDOS EXTERNOS'!A:D,4,FALSE),0)</f>
        <v>0</v>
      </c>
      <c r="V517" s="9">
        <f>IFERROR(VLOOKUP(Tabla1[[#This Row],[FECHA]],'RECAUDOS EXTERNOS'!A:D,3,FALSE),0)</f>
        <v>0</v>
      </c>
    </row>
    <row r="518" spans="1:22" x14ac:dyDescent="0.25">
      <c r="A518" s="1">
        <v>38077</v>
      </c>
      <c r="B518" s="3" t="s">
        <v>3</v>
      </c>
      <c r="C518" s="2">
        <v>38047</v>
      </c>
      <c r="D518" s="5">
        <f>YEAR(Tabla1[[#This Row],[FECHA]])</f>
        <v>2004</v>
      </c>
      <c r="E518" s="5">
        <f>IFERROR(VLOOKUP(Tabla1[[#This Row],[FECHA]],'COMPARENDOS TOTALES'!A:D,4,FALSE),0)</f>
        <v>6</v>
      </c>
      <c r="F518" s="9">
        <f>IFERROR(VLOOKUP(Tabla1[[#This Row],[FECHA]],'COMPARENDOS TOTALES'!A:D,3,FALSE),0)</f>
        <v>906908</v>
      </c>
      <c r="G518" s="5">
        <f>IFERROR(VLOOKUP(Tabla1[[#This Row],[FECHA]],EXONERACIONES!A:D,4,FALSE),0)</f>
        <v>4</v>
      </c>
      <c r="H518" s="9">
        <f>IFERROR(VLOOKUP(Tabla1[[#This Row],[FECHA]],EXONERACIONES!A:D,3,FALSE),0)</f>
        <v>632449</v>
      </c>
      <c r="I518" s="5">
        <f>IFERROR(VLOOKUP(Tabla1[[#This Row],[FECHA]],'SIMIT CON RES'!A:D,4,FALSE),0)</f>
        <v>0</v>
      </c>
      <c r="J518" s="9">
        <f>IFERROR(VLOOKUP(Tabla1[[#This Row],[FECHA]],'SIMIT CON RES'!A:D,3,FALSE),0)</f>
        <v>0</v>
      </c>
      <c r="K518">
        <f>IFERROR(VLOOKUP(Tabla1[[#This Row],[FECHA]],'SIMIT SIN RES'!A:D,4,FALSE),0)</f>
        <v>0</v>
      </c>
      <c r="L518" s="9">
        <f>IFERROR(VLOOKUP(Tabla1[[#This Row],[FECHA]],'SIMIT SIN RES'!A:D,3,FALSE),0)</f>
        <v>0</v>
      </c>
      <c r="M518" s="5">
        <f>IFERROR(VLOOKUP(Tabla1[[#This Row],[FECHA]],'RECAUDOS DE COMPARENDOS'!A:D,4,FALSE),0)</f>
        <v>1</v>
      </c>
      <c r="N518" s="9">
        <f>IFERROR(VLOOKUP(Tabla1[[#This Row],[FECHA]],'RECAUDOS DE COMPARENDOS'!A:D,3,FALSE),0)</f>
        <v>95464</v>
      </c>
      <c r="O518" s="5">
        <f>IFERROR(VLOOKUP(Tabla1[[#This Row],[FECHA]],'RECAUDOS DE RESOLUCIONES'!A:D,4,FALSE),0)</f>
        <v>0</v>
      </c>
      <c r="P518" s="9">
        <f>IFERROR(VLOOKUP(Tabla1[[#This Row],[FECHA]],'RECAUDOS DE RESOLUCIONES'!A:D,3,FALSE),0)</f>
        <v>0</v>
      </c>
      <c r="Q51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518" s="9">
        <f>Tabla1[V. COMPARENDOS]-(Tabla1[V. EXONERACIONES]+Tabla1[[#This Row],[V. SIMIT CON RESOLUCION]]+Tabla1[[#This Row],[V. SIMIT SIN RESOLUCION]]+Tabla1[[#This Row],[V. RECAUDOS COMPARENDOS]]+Tabla1[[#This Row],[V. RECAUDOS RESOLUCIONES]])</f>
        <v>178995</v>
      </c>
      <c r="S518" s="11">
        <f>IFERROR(VLOOKUP(Tabla1[[#This Row],[FECHA]],'RECAUDOS LOCALES'!A:D,4,FALSE),0)</f>
        <v>2</v>
      </c>
      <c r="T518" s="9">
        <f>IFERROR(VLOOKUP(Tabla1[[#This Row],[FECHA]],'RECAUDOS LOCALES'!A:D,3,FALSE),0)</f>
        <v>146300</v>
      </c>
      <c r="U518" s="11">
        <f>IFERROR(VLOOKUP(Tabla1[[#This Row],[FECHA]],'RECAUDOS EXTERNOS'!A:D,4,FALSE),0)</f>
        <v>0</v>
      </c>
      <c r="V518" s="9">
        <f>IFERROR(VLOOKUP(Tabla1[[#This Row],[FECHA]],'RECAUDOS EXTERNOS'!A:D,3,FALSE),0)</f>
        <v>0</v>
      </c>
    </row>
    <row r="519" spans="1:22" x14ac:dyDescent="0.25">
      <c r="A519" s="1">
        <v>38078</v>
      </c>
      <c r="B519" s="3" t="s">
        <v>6</v>
      </c>
      <c r="C519" s="2">
        <v>38078</v>
      </c>
      <c r="D519" s="5">
        <f>YEAR(Tabla1[[#This Row],[FECHA]])</f>
        <v>2004</v>
      </c>
      <c r="E519" s="5">
        <f>IFERROR(VLOOKUP(Tabla1[[#This Row],[FECHA]],'COMPARENDOS TOTALES'!A:D,4,FALSE),0)</f>
        <v>1</v>
      </c>
      <c r="F519" s="9">
        <f>IFERROR(VLOOKUP(Tabla1[[#This Row],[FECHA]],'COMPARENDOS TOTALES'!A:D,3,FALSE),0)</f>
        <v>178995</v>
      </c>
      <c r="G519" s="5">
        <f>IFERROR(VLOOKUP(Tabla1[[#This Row],[FECHA]],EXONERACIONES!A:D,4,FALSE),0)</f>
        <v>0</v>
      </c>
      <c r="H519" s="9">
        <f>IFERROR(VLOOKUP(Tabla1[[#This Row],[FECHA]],EXONERACIONES!A:D,3,FALSE),0)</f>
        <v>0</v>
      </c>
      <c r="I519" s="5">
        <f>IFERROR(VLOOKUP(Tabla1[[#This Row],[FECHA]],'SIMIT CON RES'!A:D,4,FALSE),0)</f>
        <v>0</v>
      </c>
      <c r="J519" s="9">
        <f>IFERROR(VLOOKUP(Tabla1[[#This Row],[FECHA]],'SIMIT CON RES'!A:D,3,FALSE),0)</f>
        <v>0</v>
      </c>
      <c r="K519">
        <f>IFERROR(VLOOKUP(Tabla1[[#This Row],[FECHA]],'SIMIT SIN RES'!A:D,4,FALSE),0)</f>
        <v>0</v>
      </c>
      <c r="L519" s="9">
        <f>IFERROR(VLOOKUP(Tabla1[[#This Row],[FECHA]],'SIMIT SIN RES'!A:D,3,FALSE),0)</f>
        <v>0</v>
      </c>
      <c r="M519" s="5">
        <f>IFERROR(VLOOKUP(Tabla1[[#This Row],[FECHA]],'RECAUDOS DE COMPARENDOS'!A:D,4,FALSE),0)</f>
        <v>0</v>
      </c>
      <c r="N519" s="9">
        <f>IFERROR(VLOOKUP(Tabla1[[#This Row],[FECHA]],'RECAUDOS DE COMPARENDOS'!A:D,3,FALSE),0)</f>
        <v>0</v>
      </c>
      <c r="O519" s="5">
        <f>IFERROR(VLOOKUP(Tabla1[[#This Row],[FECHA]],'RECAUDOS DE RESOLUCIONES'!A:D,4,FALSE),0)</f>
        <v>0</v>
      </c>
      <c r="P519" s="9">
        <f>IFERROR(VLOOKUP(Tabla1[[#This Row],[FECHA]],'RECAUDOS DE RESOLUCIONES'!A:D,3,FALSE),0)</f>
        <v>0</v>
      </c>
      <c r="Q51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519" s="9">
        <f>Tabla1[V. COMPARENDOS]-(Tabla1[V. EXONERACIONES]+Tabla1[[#This Row],[V. SIMIT CON RESOLUCION]]+Tabla1[[#This Row],[V. SIMIT SIN RESOLUCION]]+Tabla1[[#This Row],[V. RECAUDOS COMPARENDOS]]+Tabla1[[#This Row],[V. RECAUDOS RESOLUCIONES]])</f>
        <v>178995</v>
      </c>
      <c r="S519" s="11">
        <f>IFERROR(VLOOKUP(Tabla1[[#This Row],[FECHA]],'RECAUDOS LOCALES'!A:D,4,FALSE),0)</f>
        <v>2</v>
      </c>
      <c r="T519" s="9">
        <f>IFERROR(VLOOKUP(Tabla1[[#This Row],[FECHA]],'RECAUDOS LOCALES'!A:D,3,FALSE),0)</f>
        <v>262100</v>
      </c>
      <c r="U519" s="11">
        <f>IFERROR(VLOOKUP(Tabla1[[#This Row],[FECHA]],'RECAUDOS EXTERNOS'!A:D,4,FALSE),0)</f>
        <v>0</v>
      </c>
      <c r="V519" s="9">
        <f>IFERROR(VLOOKUP(Tabla1[[#This Row],[FECHA]],'RECAUDOS EXTERNOS'!A:D,3,FALSE),0)</f>
        <v>0</v>
      </c>
    </row>
    <row r="520" spans="1:22" x14ac:dyDescent="0.25">
      <c r="A520" s="1">
        <v>38079</v>
      </c>
      <c r="B520" s="3" t="s">
        <v>0</v>
      </c>
      <c r="C520" s="2">
        <v>38078</v>
      </c>
      <c r="D520" s="5">
        <f>YEAR(Tabla1[[#This Row],[FECHA]])</f>
        <v>2004</v>
      </c>
      <c r="E520" s="5">
        <f>IFERROR(VLOOKUP(Tabla1[[#This Row],[FECHA]],'COMPARENDOS TOTALES'!A:D,4,FALSE),0)</f>
        <v>2</v>
      </c>
      <c r="F520" s="9">
        <f>IFERROR(VLOOKUP(Tabla1[[#This Row],[FECHA]],'COMPARENDOS TOTALES'!A:D,3,FALSE),0)</f>
        <v>536985</v>
      </c>
      <c r="G520" s="5">
        <f>IFERROR(VLOOKUP(Tabla1[[#This Row],[FECHA]],EXONERACIONES!A:D,4,FALSE),0)</f>
        <v>2</v>
      </c>
      <c r="H520" s="9">
        <f>IFERROR(VLOOKUP(Tabla1[[#This Row],[FECHA]],EXONERACIONES!A:D,3,FALSE),0)</f>
        <v>536985</v>
      </c>
      <c r="I520" s="5">
        <f>IFERROR(VLOOKUP(Tabla1[[#This Row],[FECHA]],'SIMIT CON RES'!A:D,4,FALSE),0)</f>
        <v>0</v>
      </c>
      <c r="J520" s="9">
        <f>IFERROR(VLOOKUP(Tabla1[[#This Row],[FECHA]],'SIMIT CON RES'!A:D,3,FALSE),0)</f>
        <v>0</v>
      </c>
      <c r="K520">
        <f>IFERROR(VLOOKUP(Tabla1[[#This Row],[FECHA]],'SIMIT SIN RES'!A:D,4,FALSE),0)</f>
        <v>0</v>
      </c>
      <c r="L520" s="9">
        <f>IFERROR(VLOOKUP(Tabla1[[#This Row],[FECHA]],'SIMIT SIN RES'!A:D,3,FALSE),0)</f>
        <v>0</v>
      </c>
      <c r="M520" s="5">
        <f>IFERROR(VLOOKUP(Tabla1[[#This Row],[FECHA]],'RECAUDOS DE COMPARENDOS'!A:D,4,FALSE),0)</f>
        <v>0</v>
      </c>
      <c r="N520" s="9">
        <f>IFERROR(VLOOKUP(Tabla1[[#This Row],[FECHA]],'RECAUDOS DE COMPARENDOS'!A:D,3,FALSE),0)</f>
        <v>0</v>
      </c>
      <c r="O520" s="5">
        <f>IFERROR(VLOOKUP(Tabla1[[#This Row],[FECHA]],'RECAUDOS DE RESOLUCIONES'!A:D,4,FALSE),0)</f>
        <v>0</v>
      </c>
      <c r="P520" s="9">
        <f>IFERROR(VLOOKUP(Tabla1[[#This Row],[FECHA]],'RECAUDOS DE RESOLUCIONES'!A:D,3,FALSE),0)</f>
        <v>0</v>
      </c>
      <c r="Q52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52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520" s="11">
        <f>IFERROR(VLOOKUP(Tabla1[[#This Row],[FECHA]],'RECAUDOS LOCALES'!A:D,4,FALSE),0)</f>
        <v>1</v>
      </c>
      <c r="T520" s="9">
        <f>IFERROR(VLOOKUP(Tabla1[[#This Row],[FECHA]],'RECAUDOS LOCALES'!A:D,3,FALSE),0)</f>
        <v>86800</v>
      </c>
      <c r="U520" s="11">
        <f>IFERROR(VLOOKUP(Tabla1[[#This Row],[FECHA]],'RECAUDOS EXTERNOS'!A:D,4,FALSE),0)</f>
        <v>0</v>
      </c>
      <c r="V520" s="9">
        <f>IFERROR(VLOOKUP(Tabla1[[#This Row],[FECHA]],'RECAUDOS EXTERNOS'!A:D,3,FALSE),0)</f>
        <v>0</v>
      </c>
    </row>
    <row r="521" spans="1:22" x14ac:dyDescent="0.25">
      <c r="A521" s="1">
        <v>38080</v>
      </c>
      <c r="B521" s="3" t="s">
        <v>5</v>
      </c>
      <c r="C521" s="2">
        <v>38078</v>
      </c>
      <c r="D521" s="5">
        <f>YEAR(Tabla1[[#This Row],[FECHA]])</f>
        <v>2004</v>
      </c>
      <c r="E521" s="5">
        <f>IFERROR(VLOOKUP(Tabla1[[#This Row],[FECHA]],'COMPARENDOS TOTALES'!A:D,4,FALSE),0)</f>
        <v>0</v>
      </c>
      <c r="F521" s="9">
        <f>IFERROR(VLOOKUP(Tabla1[[#This Row],[FECHA]],'COMPARENDOS TOTALES'!A:D,3,FALSE),0)</f>
        <v>0</v>
      </c>
      <c r="G521" s="5">
        <f>IFERROR(VLOOKUP(Tabla1[[#This Row],[FECHA]],EXONERACIONES!A:D,4,FALSE),0)</f>
        <v>0</v>
      </c>
      <c r="H521" s="9">
        <f>IFERROR(VLOOKUP(Tabla1[[#This Row],[FECHA]],EXONERACIONES!A:D,3,FALSE),0)</f>
        <v>0</v>
      </c>
      <c r="I521" s="5">
        <f>IFERROR(VLOOKUP(Tabla1[[#This Row],[FECHA]],'SIMIT CON RES'!A:D,4,FALSE),0)</f>
        <v>0</v>
      </c>
      <c r="J521" s="9">
        <f>IFERROR(VLOOKUP(Tabla1[[#This Row],[FECHA]],'SIMIT CON RES'!A:D,3,FALSE),0)</f>
        <v>0</v>
      </c>
      <c r="K521">
        <f>IFERROR(VLOOKUP(Tabla1[[#This Row],[FECHA]],'SIMIT SIN RES'!A:D,4,FALSE),0)</f>
        <v>0</v>
      </c>
      <c r="L521" s="9">
        <f>IFERROR(VLOOKUP(Tabla1[[#This Row],[FECHA]],'SIMIT SIN RES'!A:D,3,FALSE),0)</f>
        <v>0</v>
      </c>
      <c r="M521" s="5">
        <f>IFERROR(VLOOKUP(Tabla1[[#This Row],[FECHA]],'RECAUDOS DE COMPARENDOS'!A:D,4,FALSE),0)</f>
        <v>0</v>
      </c>
      <c r="N521" s="9">
        <f>IFERROR(VLOOKUP(Tabla1[[#This Row],[FECHA]],'RECAUDOS DE COMPARENDOS'!A:D,3,FALSE),0)</f>
        <v>0</v>
      </c>
      <c r="O521" s="5">
        <f>IFERROR(VLOOKUP(Tabla1[[#This Row],[FECHA]],'RECAUDOS DE RESOLUCIONES'!A:D,4,FALSE),0)</f>
        <v>0</v>
      </c>
      <c r="P521" s="9">
        <f>IFERROR(VLOOKUP(Tabla1[[#This Row],[FECHA]],'RECAUDOS DE RESOLUCIONES'!A:D,3,FALSE),0)</f>
        <v>0</v>
      </c>
      <c r="Q52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52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521" s="11">
        <f>IFERROR(VLOOKUP(Tabla1[[#This Row],[FECHA]],'RECAUDOS LOCALES'!A:D,4,FALSE),0)</f>
        <v>0</v>
      </c>
      <c r="T521" s="9">
        <f>IFERROR(VLOOKUP(Tabla1[[#This Row],[FECHA]],'RECAUDOS LOCALES'!A:D,3,FALSE),0)</f>
        <v>0</v>
      </c>
      <c r="U521" s="11">
        <f>IFERROR(VLOOKUP(Tabla1[[#This Row],[FECHA]],'RECAUDOS EXTERNOS'!A:D,4,FALSE),0)</f>
        <v>0</v>
      </c>
      <c r="V521" s="9">
        <f>IFERROR(VLOOKUP(Tabla1[[#This Row],[FECHA]],'RECAUDOS EXTERNOS'!A:D,3,FALSE),0)</f>
        <v>0</v>
      </c>
    </row>
    <row r="522" spans="1:22" x14ac:dyDescent="0.25">
      <c r="A522" s="1">
        <v>38081</v>
      </c>
      <c r="B522" s="3" t="s">
        <v>4</v>
      </c>
      <c r="C522" s="2">
        <v>38078</v>
      </c>
      <c r="D522" s="5">
        <f>YEAR(Tabla1[[#This Row],[FECHA]])</f>
        <v>2004</v>
      </c>
      <c r="E522" s="5">
        <f>IFERROR(VLOOKUP(Tabla1[[#This Row],[FECHA]],'COMPARENDOS TOTALES'!A:D,4,FALSE),0)</f>
        <v>2</v>
      </c>
      <c r="F522" s="9">
        <f>IFERROR(VLOOKUP(Tabla1[[#This Row],[FECHA]],'COMPARENDOS TOTALES'!A:D,3,FALSE),0)</f>
        <v>357990</v>
      </c>
      <c r="G522" s="5">
        <f>IFERROR(VLOOKUP(Tabla1[[#This Row],[FECHA]],EXONERACIONES!A:D,4,FALSE),0)</f>
        <v>2</v>
      </c>
      <c r="H522" s="9">
        <f>IFERROR(VLOOKUP(Tabla1[[#This Row],[FECHA]],EXONERACIONES!A:D,3,FALSE),0)</f>
        <v>357990</v>
      </c>
      <c r="I522" s="5">
        <f>IFERROR(VLOOKUP(Tabla1[[#This Row],[FECHA]],'SIMIT CON RES'!A:D,4,FALSE),0)</f>
        <v>0</v>
      </c>
      <c r="J522" s="9">
        <f>IFERROR(VLOOKUP(Tabla1[[#This Row],[FECHA]],'SIMIT CON RES'!A:D,3,FALSE),0)</f>
        <v>0</v>
      </c>
      <c r="K522">
        <f>IFERROR(VLOOKUP(Tabla1[[#This Row],[FECHA]],'SIMIT SIN RES'!A:D,4,FALSE),0)</f>
        <v>0</v>
      </c>
      <c r="L522" s="9">
        <f>IFERROR(VLOOKUP(Tabla1[[#This Row],[FECHA]],'SIMIT SIN RES'!A:D,3,FALSE),0)</f>
        <v>0</v>
      </c>
      <c r="M522" s="5">
        <f>IFERROR(VLOOKUP(Tabla1[[#This Row],[FECHA]],'RECAUDOS DE COMPARENDOS'!A:D,4,FALSE),0)</f>
        <v>0</v>
      </c>
      <c r="N522" s="9">
        <f>IFERROR(VLOOKUP(Tabla1[[#This Row],[FECHA]],'RECAUDOS DE COMPARENDOS'!A:D,3,FALSE),0)</f>
        <v>0</v>
      </c>
      <c r="O522" s="5">
        <f>IFERROR(VLOOKUP(Tabla1[[#This Row],[FECHA]],'RECAUDOS DE RESOLUCIONES'!A:D,4,FALSE),0)</f>
        <v>0</v>
      </c>
      <c r="P522" s="9">
        <f>IFERROR(VLOOKUP(Tabla1[[#This Row],[FECHA]],'RECAUDOS DE RESOLUCIONES'!A:D,3,FALSE),0)</f>
        <v>0</v>
      </c>
      <c r="Q52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52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522" s="11">
        <f>IFERROR(VLOOKUP(Tabla1[[#This Row],[FECHA]],'RECAUDOS LOCALES'!A:D,4,FALSE),0)</f>
        <v>0</v>
      </c>
      <c r="T522" s="9">
        <f>IFERROR(VLOOKUP(Tabla1[[#This Row],[FECHA]],'RECAUDOS LOCALES'!A:D,3,FALSE),0)</f>
        <v>0</v>
      </c>
      <c r="U522" s="11">
        <f>IFERROR(VLOOKUP(Tabla1[[#This Row],[FECHA]],'RECAUDOS EXTERNOS'!A:D,4,FALSE),0)</f>
        <v>0</v>
      </c>
      <c r="V522" s="9">
        <f>IFERROR(VLOOKUP(Tabla1[[#This Row],[FECHA]],'RECAUDOS EXTERNOS'!A:D,3,FALSE),0)</f>
        <v>0</v>
      </c>
    </row>
    <row r="523" spans="1:22" x14ac:dyDescent="0.25">
      <c r="A523" s="1">
        <v>38082</v>
      </c>
      <c r="B523" s="3" t="s">
        <v>1</v>
      </c>
      <c r="C523" s="2">
        <v>38078</v>
      </c>
      <c r="D523" s="5">
        <f>YEAR(Tabla1[[#This Row],[FECHA]])</f>
        <v>2004</v>
      </c>
      <c r="E523" s="5">
        <f>IFERROR(VLOOKUP(Tabla1[[#This Row],[FECHA]],'COMPARENDOS TOTALES'!A:D,4,FALSE),0)</f>
        <v>0</v>
      </c>
      <c r="F523" s="9">
        <f>IFERROR(VLOOKUP(Tabla1[[#This Row],[FECHA]],'COMPARENDOS TOTALES'!A:D,3,FALSE),0)</f>
        <v>0</v>
      </c>
      <c r="G523" s="5">
        <f>IFERROR(VLOOKUP(Tabla1[[#This Row],[FECHA]],EXONERACIONES!A:D,4,FALSE),0)</f>
        <v>0</v>
      </c>
      <c r="H523" s="9">
        <f>IFERROR(VLOOKUP(Tabla1[[#This Row],[FECHA]],EXONERACIONES!A:D,3,FALSE),0)</f>
        <v>0</v>
      </c>
      <c r="I523" s="5">
        <f>IFERROR(VLOOKUP(Tabla1[[#This Row],[FECHA]],'SIMIT CON RES'!A:D,4,FALSE),0)</f>
        <v>0</v>
      </c>
      <c r="J523" s="9">
        <f>IFERROR(VLOOKUP(Tabla1[[#This Row],[FECHA]],'SIMIT CON RES'!A:D,3,FALSE),0)</f>
        <v>0</v>
      </c>
      <c r="K523">
        <f>IFERROR(VLOOKUP(Tabla1[[#This Row],[FECHA]],'SIMIT SIN RES'!A:D,4,FALSE),0)</f>
        <v>0</v>
      </c>
      <c r="L523" s="9">
        <f>IFERROR(VLOOKUP(Tabla1[[#This Row],[FECHA]],'SIMIT SIN RES'!A:D,3,FALSE),0)</f>
        <v>0</v>
      </c>
      <c r="M523" s="5">
        <f>IFERROR(VLOOKUP(Tabla1[[#This Row],[FECHA]],'RECAUDOS DE COMPARENDOS'!A:D,4,FALSE),0)</f>
        <v>0</v>
      </c>
      <c r="N523" s="9">
        <f>IFERROR(VLOOKUP(Tabla1[[#This Row],[FECHA]],'RECAUDOS DE COMPARENDOS'!A:D,3,FALSE),0)</f>
        <v>0</v>
      </c>
      <c r="O523" s="5">
        <f>IFERROR(VLOOKUP(Tabla1[[#This Row],[FECHA]],'RECAUDOS DE RESOLUCIONES'!A:D,4,FALSE),0)</f>
        <v>0</v>
      </c>
      <c r="P523" s="9">
        <f>IFERROR(VLOOKUP(Tabla1[[#This Row],[FECHA]],'RECAUDOS DE RESOLUCIONES'!A:D,3,FALSE),0)</f>
        <v>0</v>
      </c>
      <c r="Q52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52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523" s="11">
        <f>IFERROR(VLOOKUP(Tabla1[[#This Row],[FECHA]],'RECAUDOS LOCALES'!A:D,4,FALSE),0)</f>
        <v>1</v>
      </c>
      <c r="T523" s="9">
        <f>IFERROR(VLOOKUP(Tabla1[[#This Row],[FECHA]],'RECAUDOS LOCALES'!A:D,3,FALSE),0)</f>
        <v>95468</v>
      </c>
      <c r="U523" s="11">
        <f>IFERROR(VLOOKUP(Tabla1[[#This Row],[FECHA]],'RECAUDOS EXTERNOS'!A:D,4,FALSE),0)</f>
        <v>0</v>
      </c>
      <c r="V523" s="9">
        <f>IFERROR(VLOOKUP(Tabla1[[#This Row],[FECHA]],'RECAUDOS EXTERNOS'!A:D,3,FALSE),0)</f>
        <v>0</v>
      </c>
    </row>
    <row r="524" spans="1:22" x14ac:dyDescent="0.25">
      <c r="A524" s="1">
        <v>38083</v>
      </c>
      <c r="B524" s="3" t="s">
        <v>2</v>
      </c>
      <c r="C524" s="2">
        <v>38078</v>
      </c>
      <c r="D524" s="5">
        <f>YEAR(Tabla1[[#This Row],[FECHA]])</f>
        <v>2004</v>
      </c>
      <c r="E524" s="5">
        <f>IFERROR(VLOOKUP(Tabla1[[#This Row],[FECHA]],'COMPARENDOS TOTALES'!A:D,4,FALSE),0)</f>
        <v>2</v>
      </c>
      <c r="F524" s="9">
        <f>IFERROR(VLOOKUP(Tabla1[[#This Row],[FECHA]],'COMPARENDOS TOTALES'!A:D,3,FALSE),0)</f>
        <v>715980</v>
      </c>
      <c r="G524" s="5">
        <f>IFERROR(VLOOKUP(Tabla1[[#This Row],[FECHA]],EXONERACIONES!A:D,4,FALSE),0)</f>
        <v>2</v>
      </c>
      <c r="H524" s="9">
        <f>IFERROR(VLOOKUP(Tabla1[[#This Row],[FECHA]],EXONERACIONES!A:D,3,FALSE),0)</f>
        <v>715980</v>
      </c>
      <c r="I524" s="5">
        <f>IFERROR(VLOOKUP(Tabla1[[#This Row],[FECHA]],'SIMIT CON RES'!A:D,4,FALSE),0)</f>
        <v>0</v>
      </c>
      <c r="J524" s="9">
        <f>IFERROR(VLOOKUP(Tabla1[[#This Row],[FECHA]],'SIMIT CON RES'!A:D,3,FALSE),0)</f>
        <v>0</v>
      </c>
      <c r="K524">
        <f>IFERROR(VLOOKUP(Tabla1[[#This Row],[FECHA]],'SIMIT SIN RES'!A:D,4,FALSE),0)</f>
        <v>0</v>
      </c>
      <c r="L524" s="9">
        <f>IFERROR(VLOOKUP(Tabla1[[#This Row],[FECHA]],'SIMIT SIN RES'!A:D,3,FALSE),0)</f>
        <v>0</v>
      </c>
      <c r="M524" s="5">
        <f>IFERROR(VLOOKUP(Tabla1[[#This Row],[FECHA]],'RECAUDOS DE COMPARENDOS'!A:D,4,FALSE),0)</f>
        <v>0</v>
      </c>
      <c r="N524" s="9">
        <f>IFERROR(VLOOKUP(Tabla1[[#This Row],[FECHA]],'RECAUDOS DE COMPARENDOS'!A:D,3,FALSE),0)</f>
        <v>0</v>
      </c>
      <c r="O524" s="5">
        <f>IFERROR(VLOOKUP(Tabla1[[#This Row],[FECHA]],'RECAUDOS DE RESOLUCIONES'!A:D,4,FALSE),0)</f>
        <v>0</v>
      </c>
      <c r="P524" s="9">
        <f>IFERROR(VLOOKUP(Tabla1[[#This Row],[FECHA]],'RECAUDOS DE RESOLUCIONES'!A:D,3,FALSE),0)</f>
        <v>0</v>
      </c>
      <c r="Q52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52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524" s="11">
        <f>IFERROR(VLOOKUP(Tabla1[[#This Row],[FECHA]],'RECAUDOS LOCALES'!A:D,4,FALSE),0)</f>
        <v>3</v>
      </c>
      <c r="T524" s="9">
        <f>IFERROR(VLOOKUP(Tabla1[[#This Row],[FECHA]],'RECAUDOS LOCALES'!A:D,3,FALSE),0)</f>
        <v>464800</v>
      </c>
      <c r="U524" s="11">
        <f>IFERROR(VLOOKUP(Tabla1[[#This Row],[FECHA]],'RECAUDOS EXTERNOS'!A:D,4,FALSE),0)</f>
        <v>0</v>
      </c>
      <c r="V524" s="9">
        <f>IFERROR(VLOOKUP(Tabla1[[#This Row],[FECHA]],'RECAUDOS EXTERNOS'!A:D,3,FALSE),0)</f>
        <v>0</v>
      </c>
    </row>
    <row r="525" spans="1:22" x14ac:dyDescent="0.25">
      <c r="A525" s="1">
        <v>38084</v>
      </c>
      <c r="B525" s="3" t="s">
        <v>3</v>
      </c>
      <c r="C525" s="2">
        <v>38078</v>
      </c>
      <c r="D525" s="5">
        <f>YEAR(Tabla1[[#This Row],[FECHA]])</f>
        <v>2004</v>
      </c>
      <c r="E525" s="5">
        <f>IFERROR(VLOOKUP(Tabla1[[#This Row],[FECHA]],'COMPARENDOS TOTALES'!A:D,4,FALSE),0)</f>
        <v>6</v>
      </c>
      <c r="F525" s="9">
        <f>IFERROR(VLOOKUP(Tabla1[[#This Row],[FECHA]],'COMPARENDOS TOTALES'!A:D,3,FALSE),0)</f>
        <v>1348429</v>
      </c>
      <c r="G525" s="5">
        <f>IFERROR(VLOOKUP(Tabla1[[#This Row],[FECHA]],EXONERACIONES!A:D,4,FALSE),0)</f>
        <v>2</v>
      </c>
      <c r="H525" s="9">
        <f>IFERROR(VLOOKUP(Tabla1[[#This Row],[FECHA]],EXONERACIONES!A:D,3,FALSE),0)</f>
        <v>274459</v>
      </c>
      <c r="I525" s="5">
        <f>IFERROR(VLOOKUP(Tabla1[[#This Row],[FECHA]],'SIMIT CON RES'!A:D,4,FALSE),0)</f>
        <v>0</v>
      </c>
      <c r="J525" s="9">
        <f>IFERROR(VLOOKUP(Tabla1[[#This Row],[FECHA]],'SIMIT CON RES'!A:D,3,FALSE),0)</f>
        <v>0</v>
      </c>
      <c r="K525">
        <f>IFERROR(VLOOKUP(Tabla1[[#This Row],[FECHA]],'SIMIT SIN RES'!A:D,4,FALSE),0)</f>
        <v>0</v>
      </c>
      <c r="L525" s="9">
        <f>IFERROR(VLOOKUP(Tabla1[[#This Row],[FECHA]],'SIMIT SIN RES'!A:D,3,FALSE),0)</f>
        <v>0</v>
      </c>
      <c r="M525" s="5">
        <f>IFERROR(VLOOKUP(Tabla1[[#This Row],[FECHA]],'RECAUDOS DE COMPARENDOS'!A:D,4,FALSE),0)</f>
        <v>3</v>
      </c>
      <c r="N525" s="9">
        <f>IFERROR(VLOOKUP(Tabla1[[#This Row],[FECHA]],'RECAUDOS DE COMPARENDOS'!A:D,3,FALSE),0)</f>
        <v>894975</v>
      </c>
      <c r="O525" s="5">
        <f>IFERROR(VLOOKUP(Tabla1[[#This Row],[FECHA]],'RECAUDOS DE RESOLUCIONES'!A:D,4,FALSE),0)</f>
        <v>0</v>
      </c>
      <c r="P525" s="9">
        <f>IFERROR(VLOOKUP(Tabla1[[#This Row],[FECHA]],'RECAUDOS DE RESOLUCIONES'!A:D,3,FALSE),0)</f>
        <v>0</v>
      </c>
      <c r="Q52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525" s="9">
        <f>Tabla1[V. COMPARENDOS]-(Tabla1[V. EXONERACIONES]+Tabla1[[#This Row],[V. SIMIT CON RESOLUCION]]+Tabla1[[#This Row],[V. SIMIT SIN RESOLUCION]]+Tabla1[[#This Row],[V. RECAUDOS COMPARENDOS]]+Tabla1[[#This Row],[V. RECAUDOS RESOLUCIONES]])</f>
        <v>178995</v>
      </c>
      <c r="S525" s="11">
        <f>IFERROR(VLOOKUP(Tabla1[[#This Row],[FECHA]],'RECAUDOS LOCALES'!A:D,4,FALSE),0)</f>
        <v>3</v>
      </c>
      <c r="T525" s="9">
        <f>IFERROR(VLOOKUP(Tabla1[[#This Row],[FECHA]],'RECAUDOS LOCALES'!A:D,3,FALSE),0)</f>
        <v>322200</v>
      </c>
      <c r="U525" s="11">
        <f>IFERROR(VLOOKUP(Tabla1[[#This Row],[FECHA]],'RECAUDOS EXTERNOS'!A:D,4,FALSE),0)</f>
        <v>0</v>
      </c>
      <c r="V525" s="9">
        <f>IFERROR(VLOOKUP(Tabla1[[#This Row],[FECHA]],'RECAUDOS EXTERNOS'!A:D,3,FALSE),0)</f>
        <v>0</v>
      </c>
    </row>
    <row r="526" spans="1:22" x14ac:dyDescent="0.25">
      <c r="A526" s="1">
        <v>38085</v>
      </c>
      <c r="B526" s="3" t="s">
        <v>6</v>
      </c>
      <c r="C526" s="2">
        <v>38078</v>
      </c>
      <c r="D526" s="5">
        <f>YEAR(Tabla1[[#This Row],[FECHA]])</f>
        <v>2004</v>
      </c>
      <c r="E526" s="5">
        <f>IFERROR(VLOOKUP(Tabla1[[#This Row],[FECHA]],'COMPARENDOS TOTALES'!A:D,4,FALSE),0)</f>
        <v>0</v>
      </c>
      <c r="F526" s="9">
        <f>IFERROR(VLOOKUP(Tabla1[[#This Row],[FECHA]],'COMPARENDOS TOTALES'!A:D,3,FALSE),0)</f>
        <v>0</v>
      </c>
      <c r="G526" s="5">
        <f>IFERROR(VLOOKUP(Tabla1[[#This Row],[FECHA]],EXONERACIONES!A:D,4,FALSE),0)</f>
        <v>0</v>
      </c>
      <c r="H526" s="9">
        <f>IFERROR(VLOOKUP(Tabla1[[#This Row],[FECHA]],EXONERACIONES!A:D,3,FALSE),0)</f>
        <v>0</v>
      </c>
      <c r="I526" s="5">
        <f>IFERROR(VLOOKUP(Tabla1[[#This Row],[FECHA]],'SIMIT CON RES'!A:D,4,FALSE),0)</f>
        <v>0</v>
      </c>
      <c r="J526" s="9">
        <f>IFERROR(VLOOKUP(Tabla1[[#This Row],[FECHA]],'SIMIT CON RES'!A:D,3,FALSE),0)</f>
        <v>0</v>
      </c>
      <c r="K526">
        <f>IFERROR(VLOOKUP(Tabla1[[#This Row],[FECHA]],'SIMIT SIN RES'!A:D,4,FALSE),0)</f>
        <v>0</v>
      </c>
      <c r="L526" s="9">
        <f>IFERROR(VLOOKUP(Tabla1[[#This Row],[FECHA]],'SIMIT SIN RES'!A:D,3,FALSE),0)</f>
        <v>0</v>
      </c>
      <c r="M526" s="5">
        <f>IFERROR(VLOOKUP(Tabla1[[#This Row],[FECHA]],'RECAUDOS DE COMPARENDOS'!A:D,4,FALSE),0)</f>
        <v>0</v>
      </c>
      <c r="N526" s="9">
        <f>IFERROR(VLOOKUP(Tabla1[[#This Row],[FECHA]],'RECAUDOS DE COMPARENDOS'!A:D,3,FALSE),0)</f>
        <v>0</v>
      </c>
      <c r="O526" s="5">
        <f>IFERROR(VLOOKUP(Tabla1[[#This Row],[FECHA]],'RECAUDOS DE RESOLUCIONES'!A:D,4,FALSE),0)</f>
        <v>0</v>
      </c>
      <c r="P526" s="9">
        <f>IFERROR(VLOOKUP(Tabla1[[#This Row],[FECHA]],'RECAUDOS DE RESOLUCIONES'!A:D,3,FALSE),0)</f>
        <v>0</v>
      </c>
      <c r="Q52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52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526" s="11">
        <f>IFERROR(VLOOKUP(Tabla1[[#This Row],[FECHA]],'RECAUDOS LOCALES'!A:D,4,FALSE),0)</f>
        <v>0</v>
      </c>
      <c r="T526" s="9">
        <f>IFERROR(VLOOKUP(Tabla1[[#This Row],[FECHA]],'RECAUDOS LOCALES'!A:D,3,FALSE),0)</f>
        <v>0</v>
      </c>
      <c r="U526" s="11">
        <f>IFERROR(VLOOKUP(Tabla1[[#This Row],[FECHA]],'RECAUDOS EXTERNOS'!A:D,4,FALSE),0)</f>
        <v>0</v>
      </c>
      <c r="V526" s="9">
        <f>IFERROR(VLOOKUP(Tabla1[[#This Row],[FECHA]],'RECAUDOS EXTERNOS'!A:D,3,FALSE),0)</f>
        <v>0</v>
      </c>
    </row>
    <row r="527" spans="1:22" x14ac:dyDescent="0.25">
      <c r="A527" s="1">
        <v>38086</v>
      </c>
      <c r="B527" s="3" t="s">
        <v>0</v>
      </c>
      <c r="C527" s="2">
        <v>38078</v>
      </c>
      <c r="D527" s="5">
        <f>YEAR(Tabla1[[#This Row],[FECHA]])</f>
        <v>2004</v>
      </c>
      <c r="E527" s="5">
        <f>IFERROR(VLOOKUP(Tabla1[[#This Row],[FECHA]],'COMPARENDOS TOTALES'!A:D,4,FALSE),0)</f>
        <v>2</v>
      </c>
      <c r="F527" s="9">
        <f>IFERROR(VLOOKUP(Tabla1[[#This Row],[FECHA]],'COMPARENDOS TOTALES'!A:D,3,FALSE),0)</f>
        <v>357990</v>
      </c>
      <c r="G527" s="5">
        <f>IFERROR(VLOOKUP(Tabla1[[#This Row],[FECHA]],EXONERACIONES!A:D,4,FALSE),0)</f>
        <v>0</v>
      </c>
      <c r="H527" s="9">
        <f>IFERROR(VLOOKUP(Tabla1[[#This Row],[FECHA]],EXONERACIONES!A:D,3,FALSE),0)</f>
        <v>0</v>
      </c>
      <c r="I527" s="5">
        <f>IFERROR(VLOOKUP(Tabla1[[#This Row],[FECHA]],'SIMIT CON RES'!A:D,4,FALSE),0)</f>
        <v>0</v>
      </c>
      <c r="J527" s="9">
        <f>IFERROR(VLOOKUP(Tabla1[[#This Row],[FECHA]],'SIMIT CON RES'!A:D,3,FALSE),0)</f>
        <v>0</v>
      </c>
      <c r="K527">
        <f>IFERROR(VLOOKUP(Tabla1[[#This Row],[FECHA]],'SIMIT SIN RES'!A:D,4,FALSE),0)</f>
        <v>0</v>
      </c>
      <c r="L527" s="9">
        <f>IFERROR(VLOOKUP(Tabla1[[#This Row],[FECHA]],'SIMIT SIN RES'!A:D,3,FALSE),0)</f>
        <v>0</v>
      </c>
      <c r="M527" s="5">
        <f>IFERROR(VLOOKUP(Tabla1[[#This Row],[FECHA]],'RECAUDOS DE COMPARENDOS'!A:D,4,FALSE),0)</f>
        <v>0</v>
      </c>
      <c r="N527" s="9">
        <f>IFERROR(VLOOKUP(Tabla1[[#This Row],[FECHA]],'RECAUDOS DE COMPARENDOS'!A:D,3,FALSE),0)</f>
        <v>0</v>
      </c>
      <c r="O527" s="5">
        <f>IFERROR(VLOOKUP(Tabla1[[#This Row],[FECHA]],'RECAUDOS DE RESOLUCIONES'!A:D,4,FALSE),0)</f>
        <v>0</v>
      </c>
      <c r="P527" s="9">
        <f>IFERROR(VLOOKUP(Tabla1[[#This Row],[FECHA]],'RECAUDOS DE RESOLUCIONES'!A:D,3,FALSE),0)</f>
        <v>0</v>
      </c>
      <c r="Q52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527" s="9">
        <f>Tabla1[V. COMPARENDOS]-(Tabla1[V. EXONERACIONES]+Tabla1[[#This Row],[V. SIMIT CON RESOLUCION]]+Tabla1[[#This Row],[V. SIMIT SIN RESOLUCION]]+Tabla1[[#This Row],[V. RECAUDOS COMPARENDOS]]+Tabla1[[#This Row],[V. RECAUDOS RESOLUCIONES]])</f>
        <v>357990</v>
      </c>
      <c r="S527" s="11">
        <f>IFERROR(VLOOKUP(Tabla1[[#This Row],[FECHA]],'RECAUDOS LOCALES'!A:D,4,FALSE),0)</f>
        <v>0</v>
      </c>
      <c r="T527" s="9">
        <f>IFERROR(VLOOKUP(Tabla1[[#This Row],[FECHA]],'RECAUDOS LOCALES'!A:D,3,FALSE),0)</f>
        <v>0</v>
      </c>
      <c r="U527" s="11">
        <f>IFERROR(VLOOKUP(Tabla1[[#This Row],[FECHA]],'RECAUDOS EXTERNOS'!A:D,4,FALSE),0)</f>
        <v>0</v>
      </c>
      <c r="V527" s="9">
        <f>IFERROR(VLOOKUP(Tabla1[[#This Row],[FECHA]],'RECAUDOS EXTERNOS'!A:D,3,FALSE),0)</f>
        <v>0</v>
      </c>
    </row>
    <row r="528" spans="1:22" x14ac:dyDescent="0.25">
      <c r="A528" s="1">
        <v>38087</v>
      </c>
      <c r="B528" s="3" t="s">
        <v>5</v>
      </c>
      <c r="C528" s="2">
        <v>38078</v>
      </c>
      <c r="D528" s="5">
        <f>YEAR(Tabla1[[#This Row],[FECHA]])</f>
        <v>2004</v>
      </c>
      <c r="E528" s="5">
        <f>IFERROR(VLOOKUP(Tabla1[[#This Row],[FECHA]],'COMPARENDOS TOTALES'!A:D,4,FALSE),0)</f>
        <v>11</v>
      </c>
      <c r="F528" s="9">
        <f>IFERROR(VLOOKUP(Tabla1[[#This Row],[FECHA]],'COMPARENDOS TOTALES'!A:D,3,FALSE),0)</f>
        <v>2326935</v>
      </c>
      <c r="G528" s="5">
        <f>IFERROR(VLOOKUP(Tabla1[[#This Row],[FECHA]],EXONERACIONES!A:D,4,FALSE),0)</f>
        <v>6</v>
      </c>
      <c r="H528" s="9">
        <f>IFERROR(VLOOKUP(Tabla1[[#This Row],[FECHA]],EXONERACIONES!A:D,3,FALSE),0)</f>
        <v>1252965</v>
      </c>
      <c r="I528" s="5">
        <f>IFERROR(VLOOKUP(Tabla1[[#This Row],[FECHA]],'SIMIT CON RES'!A:D,4,FALSE),0)</f>
        <v>0</v>
      </c>
      <c r="J528" s="9">
        <f>IFERROR(VLOOKUP(Tabla1[[#This Row],[FECHA]],'SIMIT CON RES'!A:D,3,FALSE),0)</f>
        <v>0</v>
      </c>
      <c r="K528">
        <f>IFERROR(VLOOKUP(Tabla1[[#This Row],[FECHA]],'SIMIT SIN RES'!A:D,4,FALSE),0)</f>
        <v>0</v>
      </c>
      <c r="L528" s="9">
        <f>IFERROR(VLOOKUP(Tabla1[[#This Row],[FECHA]],'SIMIT SIN RES'!A:D,3,FALSE),0)</f>
        <v>0</v>
      </c>
      <c r="M528" s="5">
        <f>IFERROR(VLOOKUP(Tabla1[[#This Row],[FECHA]],'RECAUDOS DE COMPARENDOS'!A:D,4,FALSE),0)</f>
        <v>1</v>
      </c>
      <c r="N528" s="9">
        <f>IFERROR(VLOOKUP(Tabla1[[#This Row],[FECHA]],'RECAUDOS DE COMPARENDOS'!A:D,3,FALSE),0)</f>
        <v>357990</v>
      </c>
      <c r="O528" s="5">
        <f>IFERROR(VLOOKUP(Tabla1[[#This Row],[FECHA]],'RECAUDOS DE RESOLUCIONES'!A:D,4,FALSE),0)</f>
        <v>0</v>
      </c>
      <c r="P528" s="9">
        <f>IFERROR(VLOOKUP(Tabla1[[#This Row],[FECHA]],'RECAUDOS DE RESOLUCIONES'!A:D,3,FALSE),0)</f>
        <v>0</v>
      </c>
      <c r="Q52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528" s="9">
        <f>Tabla1[V. COMPARENDOS]-(Tabla1[V. EXONERACIONES]+Tabla1[[#This Row],[V. SIMIT CON RESOLUCION]]+Tabla1[[#This Row],[V. SIMIT SIN RESOLUCION]]+Tabla1[[#This Row],[V. RECAUDOS COMPARENDOS]]+Tabla1[[#This Row],[V. RECAUDOS RESOLUCIONES]])</f>
        <v>715980</v>
      </c>
      <c r="S528" s="11">
        <f>IFERROR(VLOOKUP(Tabla1[[#This Row],[FECHA]],'RECAUDOS LOCALES'!A:D,4,FALSE),0)</f>
        <v>0</v>
      </c>
      <c r="T528" s="9">
        <f>IFERROR(VLOOKUP(Tabla1[[#This Row],[FECHA]],'RECAUDOS LOCALES'!A:D,3,FALSE),0)</f>
        <v>0</v>
      </c>
      <c r="U528" s="11">
        <f>IFERROR(VLOOKUP(Tabla1[[#This Row],[FECHA]],'RECAUDOS EXTERNOS'!A:D,4,FALSE),0)</f>
        <v>0</v>
      </c>
      <c r="V528" s="9">
        <f>IFERROR(VLOOKUP(Tabla1[[#This Row],[FECHA]],'RECAUDOS EXTERNOS'!A:D,3,FALSE),0)</f>
        <v>0</v>
      </c>
    </row>
    <row r="529" spans="1:22" x14ac:dyDescent="0.25">
      <c r="A529" s="1">
        <v>38088</v>
      </c>
      <c r="B529" s="3" t="s">
        <v>4</v>
      </c>
      <c r="C529" s="2">
        <v>38078</v>
      </c>
      <c r="D529" s="5">
        <f>YEAR(Tabla1[[#This Row],[FECHA]])</f>
        <v>2004</v>
      </c>
      <c r="E529" s="5">
        <f>IFERROR(VLOOKUP(Tabla1[[#This Row],[FECHA]],'COMPARENDOS TOTALES'!A:D,4,FALSE),0)</f>
        <v>4</v>
      </c>
      <c r="F529" s="9">
        <f>IFERROR(VLOOKUP(Tabla1[[#This Row],[FECHA]],'COMPARENDOS TOTALES'!A:D,3,FALSE),0)</f>
        <v>632449</v>
      </c>
      <c r="G529" s="5">
        <f>IFERROR(VLOOKUP(Tabla1[[#This Row],[FECHA]],EXONERACIONES!A:D,4,FALSE),0)</f>
        <v>4</v>
      </c>
      <c r="H529" s="9">
        <f>IFERROR(VLOOKUP(Tabla1[[#This Row],[FECHA]],EXONERACIONES!A:D,3,FALSE),0)</f>
        <v>632449</v>
      </c>
      <c r="I529" s="5">
        <f>IFERROR(VLOOKUP(Tabla1[[#This Row],[FECHA]],'SIMIT CON RES'!A:D,4,FALSE),0)</f>
        <v>0</v>
      </c>
      <c r="J529" s="9">
        <f>IFERROR(VLOOKUP(Tabla1[[#This Row],[FECHA]],'SIMIT CON RES'!A:D,3,FALSE),0)</f>
        <v>0</v>
      </c>
      <c r="K529">
        <f>IFERROR(VLOOKUP(Tabla1[[#This Row],[FECHA]],'SIMIT SIN RES'!A:D,4,FALSE),0)</f>
        <v>0</v>
      </c>
      <c r="L529" s="9">
        <f>IFERROR(VLOOKUP(Tabla1[[#This Row],[FECHA]],'SIMIT SIN RES'!A:D,3,FALSE),0)</f>
        <v>0</v>
      </c>
      <c r="M529" s="5">
        <f>IFERROR(VLOOKUP(Tabla1[[#This Row],[FECHA]],'RECAUDOS DE COMPARENDOS'!A:D,4,FALSE),0)</f>
        <v>0</v>
      </c>
      <c r="N529" s="9">
        <f>IFERROR(VLOOKUP(Tabla1[[#This Row],[FECHA]],'RECAUDOS DE COMPARENDOS'!A:D,3,FALSE),0)</f>
        <v>0</v>
      </c>
      <c r="O529" s="5">
        <f>IFERROR(VLOOKUP(Tabla1[[#This Row],[FECHA]],'RECAUDOS DE RESOLUCIONES'!A:D,4,FALSE),0)</f>
        <v>0</v>
      </c>
      <c r="P529" s="9">
        <f>IFERROR(VLOOKUP(Tabla1[[#This Row],[FECHA]],'RECAUDOS DE RESOLUCIONES'!A:D,3,FALSE),0)</f>
        <v>0</v>
      </c>
      <c r="Q52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52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529" s="11">
        <f>IFERROR(VLOOKUP(Tabla1[[#This Row],[FECHA]],'RECAUDOS LOCALES'!A:D,4,FALSE),0)</f>
        <v>0</v>
      </c>
      <c r="T529" s="9">
        <f>IFERROR(VLOOKUP(Tabla1[[#This Row],[FECHA]],'RECAUDOS LOCALES'!A:D,3,FALSE),0)</f>
        <v>0</v>
      </c>
      <c r="U529" s="11">
        <f>IFERROR(VLOOKUP(Tabla1[[#This Row],[FECHA]],'RECAUDOS EXTERNOS'!A:D,4,FALSE),0)</f>
        <v>0</v>
      </c>
      <c r="V529" s="9">
        <f>IFERROR(VLOOKUP(Tabla1[[#This Row],[FECHA]],'RECAUDOS EXTERNOS'!A:D,3,FALSE),0)</f>
        <v>0</v>
      </c>
    </row>
    <row r="530" spans="1:22" x14ac:dyDescent="0.25">
      <c r="A530" s="1">
        <v>38089</v>
      </c>
      <c r="B530" s="3" t="s">
        <v>1</v>
      </c>
      <c r="C530" s="2">
        <v>38078</v>
      </c>
      <c r="D530" s="5">
        <f>YEAR(Tabla1[[#This Row],[FECHA]])</f>
        <v>2004</v>
      </c>
      <c r="E530" s="5">
        <f>IFERROR(VLOOKUP(Tabla1[[#This Row],[FECHA]],'COMPARENDOS TOTALES'!A:D,4,FALSE),0)</f>
        <v>14</v>
      </c>
      <c r="F530" s="9">
        <f>IFERROR(VLOOKUP(Tabla1[[#This Row],[FECHA]],'COMPARENDOS TOTALES'!A:D,3,FALSE),0)</f>
        <v>2255337</v>
      </c>
      <c r="G530" s="5">
        <f>IFERROR(VLOOKUP(Tabla1[[#This Row],[FECHA]],EXONERACIONES!A:D,4,FALSE),0)</f>
        <v>11</v>
      </c>
      <c r="H530" s="9">
        <f>IFERROR(VLOOKUP(Tabla1[[#This Row],[FECHA]],EXONERACIONES!A:D,3,FALSE),0)</f>
        <v>1718352</v>
      </c>
      <c r="I530" s="5">
        <f>IFERROR(VLOOKUP(Tabla1[[#This Row],[FECHA]],'SIMIT CON RES'!A:D,4,FALSE),0)</f>
        <v>0</v>
      </c>
      <c r="J530" s="9">
        <f>IFERROR(VLOOKUP(Tabla1[[#This Row],[FECHA]],'SIMIT CON RES'!A:D,3,FALSE),0)</f>
        <v>0</v>
      </c>
      <c r="K530">
        <f>IFERROR(VLOOKUP(Tabla1[[#This Row],[FECHA]],'SIMIT SIN RES'!A:D,4,FALSE),0)</f>
        <v>0</v>
      </c>
      <c r="L530" s="9">
        <f>IFERROR(VLOOKUP(Tabla1[[#This Row],[FECHA]],'SIMIT SIN RES'!A:D,3,FALSE),0)</f>
        <v>0</v>
      </c>
      <c r="M530" s="5">
        <f>IFERROR(VLOOKUP(Tabla1[[#This Row],[FECHA]],'RECAUDOS DE COMPARENDOS'!A:D,4,FALSE),0)</f>
        <v>0</v>
      </c>
      <c r="N530" s="9">
        <f>IFERROR(VLOOKUP(Tabla1[[#This Row],[FECHA]],'RECAUDOS DE COMPARENDOS'!A:D,3,FALSE),0)</f>
        <v>0</v>
      </c>
      <c r="O530" s="5">
        <f>IFERROR(VLOOKUP(Tabla1[[#This Row],[FECHA]],'RECAUDOS DE RESOLUCIONES'!A:D,4,FALSE),0)</f>
        <v>0</v>
      </c>
      <c r="P530" s="9">
        <f>IFERROR(VLOOKUP(Tabla1[[#This Row],[FECHA]],'RECAUDOS DE RESOLUCIONES'!A:D,3,FALSE),0)</f>
        <v>0</v>
      </c>
      <c r="Q53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530" s="9">
        <f>Tabla1[V. COMPARENDOS]-(Tabla1[V. EXONERACIONES]+Tabla1[[#This Row],[V. SIMIT CON RESOLUCION]]+Tabla1[[#This Row],[V. SIMIT SIN RESOLUCION]]+Tabla1[[#This Row],[V. RECAUDOS COMPARENDOS]]+Tabla1[[#This Row],[V. RECAUDOS RESOLUCIONES]])</f>
        <v>536985</v>
      </c>
      <c r="S530" s="11">
        <f>IFERROR(VLOOKUP(Tabla1[[#This Row],[FECHA]],'RECAUDOS LOCALES'!A:D,4,FALSE),0)</f>
        <v>8</v>
      </c>
      <c r="T530" s="9">
        <f>IFERROR(VLOOKUP(Tabla1[[#This Row],[FECHA]],'RECAUDOS LOCALES'!A:D,3,FALSE),0)</f>
        <v>1048500</v>
      </c>
      <c r="U530" s="11">
        <f>IFERROR(VLOOKUP(Tabla1[[#This Row],[FECHA]],'RECAUDOS EXTERNOS'!A:D,4,FALSE),0)</f>
        <v>0</v>
      </c>
      <c r="V530" s="9">
        <f>IFERROR(VLOOKUP(Tabla1[[#This Row],[FECHA]],'RECAUDOS EXTERNOS'!A:D,3,FALSE),0)</f>
        <v>0</v>
      </c>
    </row>
    <row r="531" spans="1:22" x14ac:dyDescent="0.25">
      <c r="A531" s="1">
        <v>38090</v>
      </c>
      <c r="B531" s="3" t="s">
        <v>2</v>
      </c>
      <c r="C531" s="2">
        <v>38078</v>
      </c>
      <c r="D531" s="5">
        <f>YEAR(Tabla1[[#This Row],[FECHA]])</f>
        <v>2004</v>
      </c>
      <c r="E531" s="5">
        <f>IFERROR(VLOOKUP(Tabla1[[#This Row],[FECHA]],'COMPARENDOS TOTALES'!A:D,4,FALSE),0)</f>
        <v>1</v>
      </c>
      <c r="F531" s="9">
        <f>IFERROR(VLOOKUP(Tabla1[[#This Row],[FECHA]],'COMPARENDOS TOTALES'!A:D,3,FALSE),0)</f>
        <v>95464</v>
      </c>
      <c r="G531" s="5">
        <f>IFERROR(VLOOKUP(Tabla1[[#This Row],[FECHA]],EXONERACIONES!A:D,4,FALSE),0)</f>
        <v>1</v>
      </c>
      <c r="H531" s="9">
        <f>IFERROR(VLOOKUP(Tabla1[[#This Row],[FECHA]],EXONERACIONES!A:D,3,FALSE),0)</f>
        <v>95464</v>
      </c>
      <c r="I531" s="5">
        <f>IFERROR(VLOOKUP(Tabla1[[#This Row],[FECHA]],'SIMIT CON RES'!A:D,4,FALSE),0)</f>
        <v>0</v>
      </c>
      <c r="J531" s="9">
        <f>IFERROR(VLOOKUP(Tabla1[[#This Row],[FECHA]],'SIMIT CON RES'!A:D,3,FALSE),0)</f>
        <v>0</v>
      </c>
      <c r="K531">
        <f>IFERROR(VLOOKUP(Tabla1[[#This Row],[FECHA]],'SIMIT SIN RES'!A:D,4,FALSE),0)</f>
        <v>0</v>
      </c>
      <c r="L531" s="9">
        <f>IFERROR(VLOOKUP(Tabla1[[#This Row],[FECHA]],'SIMIT SIN RES'!A:D,3,FALSE),0)</f>
        <v>0</v>
      </c>
      <c r="M531" s="5">
        <f>IFERROR(VLOOKUP(Tabla1[[#This Row],[FECHA]],'RECAUDOS DE COMPARENDOS'!A:D,4,FALSE),0)</f>
        <v>0</v>
      </c>
      <c r="N531" s="9">
        <f>IFERROR(VLOOKUP(Tabla1[[#This Row],[FECHA]],'RECAUDOS DE COMPARENDOS'!A:D,3,FALSE),0)</f>
        <v>0</v>
      </c>
      <c r="O531" s="5">
        <f>IFERROR(VLOOKUP(Tabla1[[#This Row],[FECHA]],'RECAUDOS DE RESOLUCIONES'!A:D,4,FALSE),0)</f>
        <v>0</v>
      </c>
      <c r="P531" s="9">
        <f>IFERROR(VLOOKUP(Tabla1[[#This Row],[FECHA]],'RECAUDOS DE RESOLUCIONES'!A:D,3,FALSE),0)</f>
        <v>0</v>
      </c>
      <c r="Q53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53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531" s="11">
        <f>IFERROR(VLOOKUP(Tabla1[[#This Row],[FECHA]],'RECAUDOS LOCALES'!A:D,4,FALSE),0)</f>
        <v>7</v>
      </c>
      <c r="T531" s="9">
        <f>IFERROR(VLOOKUP(Tabla1[[#This Row],[FECHA]],'RECAUDOS LOCALES'!A:D,3,FALSE),0)</f>
        <v>875594</v>
      </c>
      <c r="U531" s="11">
        <f>IFERROR(VLOOKUP(Tabla1[[#This Row],[FECHA]],'RECAUDOS EXTERNOS'!A:D,4,FALSE),0)</f>
        <v>0</v>
      </c>
      <c r="V531" s="9">
        <f>IFERROR(VLOOKUP(Tabla1[[#This Row],[FECHA]],'RECAUDOS EXTERNOS'!A:D,3,FALSE),0)</f>
        <v>0</v>
      </c>
    </row>
    <row r="532" spans="1:22" x14ac:dyDescent="0.25">
      <c r="A532" s="1">
        <v>38091</v>
      </c>
      <c r="B532" s="3" t="s">
        <v>3</v>
      </c>
      <c r="C532" s="2">
        <v>38078</v>
      </c>
      <c r="D532" s="5">
        <f>YEAR(Tabla1[[#This Row],[FECHA]])</f>
        <v>2004</v>
      </c>
      <c r="E532" s="5">
        <f>IFERROR(VLOOKUP(Tabla1[[#This Row],[FECHA]],'COMPARENDOS TOTALES'!A:D,4,FALSE),0)</f>
        <v>6</v>
      </c>
      <c r="F532" s="9">
        <f>IFERROR(VLOOKUP(Tabla1[[#This Row],[FECHA]],'COMPARENDOS TOTALES'!A:D,3,FALSE),0)</f>
        <v>1085903</v>
      </c>
      <c r="G532" s="5">
        <f>IFERROR(VLOOKUP(Tabla1[[#This Row],[FECHA]],EXONERACIONES!A:D,4,FALSE),0)</f>
        <v>3</v>
      </c>
      <c r="H532" s="9">
        <f>IFERROR(VLOOKUP(Tabla1[[#This Row],[FECHA]],EXONERACIONES!A:D,3,FALSE),0)</f>
        <v>632449</v>
      </c>
      <c r="I532" s="5">
        <f>IFERROR(VLOOKUP(Tabla1[[#This Row],[FECHA]],'SIMIT CON RES'!A:D,4,FALSE),0)</f>
        <v>0</v>
      </c>
      <c r="J532" s="9">
        <f>IFERROR(VLOOKUP(Tabla1[[#This Row],[FECHA]],'SIMIT CON RES'!A:D,3,FALSE),0)</f>
        <v>0</v>
      </c>
      <c r="K532">
        <f>IFERROR(VLOOKUP(Tabla1[[#This Row],[FECHA]],'SIMIT SIN RES'!A:D,4,FALSE),0)</f>
        <v>0</v>
      </c>
      <c r="L532" s="9">
        <f>IFERROR(VLOOKUP(Tabla1[[#This Row],[FECHA]],'SIMIT SIN RES'!A:D,3,FALSE),0)</f>
        <v>0</v>
      </c>
      <c r="M532" s="5">
        <f>IFERROR(VLOOKUP(Tabla1[[#This Row],[FECHA]],'RECAUDOS DE COMPARENDOS'!A:D,4,FALSE),0)</f>
        <v>3</v>
      </c>
      <c r="N532" s="9">
        <f>IFERROR(VLOOKUP(Tabla1[[#This Row],[FECHA]],'RECAUDOS DE COMPARENDOS'!A:D,3,FALSE),0)</f>
        <v>453454</v>
      </c>
      <c r="O532" s="5">
        <f>IFERROR(VLOOKUP(Tabla1[[#This Row],[FECHA]],'RECAUDOS DE RESOLUCIONES'!A:D,4,FALSE),0)</f>
        <v>0</v>
      </c>
      <c r="P532" s="9">
        <f>IFERROR(VLOOKUP(Tabla1[[#This Row],[FECHA]],'RECAUDOS DE RESOLUCIONES'!A:D,3,FALSE),0)</f>
        <v>0</v>
      </c>
      <c r="Q53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53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532" s="11">
        <f>IFERROR(VLOOKUP(Tabla1[[#This Row],[FECHA]],'RECAUDOS LOCALES'!A:D,4,FALSE),0)</f>
        <v>1</v>
      </c>
      <c r="T532" s="9">
        <f>IFERROR(VLOOKUP(Tabla1[[#This Row],[FECHA]],'RECAUDOS LOCALES'!A:D,3,FALSE),0)</f>
        <v>107400</v>
      </c>
      <c r="U532" s="11">
        <f>IFERROR(VLOOKUP(Tabla1[[#This Row],[FECHA]],'RECAUDOS EXTERNOS'!A:D,4,FALSE),0)</f>
        <v>0</v>
      </c>
      <c r="V532" s="9">
        <f>IFERROR(VLOOKUP(Tabla1[[#This Row],[FECHA]],'RECAUDOS EXTERNOS'!A:D,3,FALSE),0)</f>
        <v>0</v>
      </c>
    </row>
    <row r="533" spans="1:22" x14ac:dyDescent="0.25">
      <c r="A533" s="1">
        <v>38092</v>
      </c>
      <c r="B533" s="3" t="s">
        <v>6</v>
      </c>
      <c r="C533" s="2">
        <v>38078</v>
      </c>
      <c r="D533" s="5">
        <f>YEAR(Tabla1[[#This Row],[FECHA]])</f>
        <v>2004</v>
      </c>
      <c r="E533" s="5">
        <f>IFERROR(VLOOKUP(Tabla1[[#This Row],[FECHA]],'COMPARENDOS TOTALES'!A:D,4,FALSE),0)</f>
        <v>1</v>
      </c>
      <c r="F533" s="9">
        <f>IFERROR(VLOOKUP(Tabla1[[#This Row],[FECHA]],'COMPARENDOS TOTALES'!A:D,3,FALSE),0)</f>
        <v>357990</v>
      </c>
      <c r="G533" s="5">
        <f>IFERROR(VLOOKUP(Tabla1[[#This Row],[FECHA]],EXONERACIONES!A:D,4,FALSE),0)</f>
        <v>1</v>
      </c>
      <c r="H533" s="9">
        <f>IFERROR(VLOOKUP(Tabla1[[#This Row],[FECHA]],EXONERACIONES!A:D,3,FALSE),0)</f>
        <v>357990</v>
      </c>
      <c r="I533" s="5">
        <f>IFERROR(VLOOKUP(Tabla1[[#This Row],[FECHA]],'SIMIT CON RES'!A:D,4,FALSE),0)</f>
        <v>0</v>
      </c>
      <c r="J533" s="9">
        <f>IFERROR(VLOOKUP(Tabla1[[#This Row],[FECHA]],'SIMIT CON RES'!A:D,3,FALSE),0)</f>
        <v>0</v>
      </c>
      <c r="K533">
        <f>IFERROR(VLOOKUP(Tabla1[[#This Row],[FECHA]],'SIMIT SIN RES'!A:D,4,FALSE),0)</f>
        <v>0</v>
      </c>
      <c r="L533" s="9">
        <f>IFERROR(VLOOKUP(Tabla1[[#This Row],[FECHA]],'SIMIT SIN RES'!A:D,3,FALSE),0)</f>
        <v>0</v>
      </c>
      <c r="M533" s="5">
        <f>IFERROR(VLOOKUP(Tabla1[[#This Row],[FECHA]],'RECAUDOS DE COMPARENDOS'!A:D,4,FALSE),0)</f>
        <v>0</v>
      </c>
      <c r="N533" s="9">
        <f>IFERROR(VLOOKUP(Tabla1[[#This Row],[FECHA]],'RECAUDOS DE COMPARENDOS'!A:D,3,FALSE),0)</f>
        <v>0</v>
      </c>
      <c r="O533" s="5">
        <f>IFERROR(VLOOKUP(Tabla1[[#This Row],[FECHA]],'RECAUDOS DE RESOLUCIONES'!A:D,4,FALSE),0)</f>
        <v>0</v>
      </c>
      <c r="P533" s="9">
        <f>IFERROR(VLOOKUP(Tabla1[[#This Row],[FECHA]],'RECAUDOS DE RESOLUCIONES'!A:D,3,FALSE),0)</f>
        <v>0</v>
      </c>
      <c r="Q53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53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533" s="11">
        <f>IFERROR(VLOOKUP(Tabla1[[#This Row],[FECHA]],'RECAUDOS LOCALES'!A:D,4,FALSE),0)</f>
        <v>1</v>
      </c>
      <c r="T533" s="9">
        <f>IFERROR(VLOOKUP(Tabla1[[#This Row],[FECHA]],'RECAUDOS LOCALES'!A:D,3,FALSE),0)</f>
        <v>76374</v>
      </c>
      <c r="U533" s="11">
        <f>IFERROR(VLOOKUP(Tabla1[[#This Row],[FECHA]],'RECAUDOS EXTERNOS'!A:D,4,FALSE),0)</f>
        <v>0</v>
      </c>
      <c r="V533" s="9">
        <f>IFERROR(VLOOKUP(Tabla1[[#This Row],[FECHA]],'RECAUDOS EXTERNOS'!A:D,3,FALSE),0)</f>
        <v>0</v>
      </c>
    </row>
    <row r="534" spans="1:22" x14ac:dyDescent="0.25">
      <c r="A534" s="1">
        <v>38093</v>
      </c>
      <c r="B534" s="3" t="s">
        <v>0</v>
      </c>
      <c r="C534" s="2">
        <v>38078</v>
      </c>
      <c r="D534" s="5">
        <f>YEAR(Tabla1[[#This Row],[FECHA]])</f>
        <v>2004</v>
      </c>
      <c r="E534" s="5">
        <f>IFERROR(VLOOKUP(Tabla1[[#This Row],[FECHA]],'COMPARENDOS TOTALES'!A:D,4,FALSE),0)</f>
        <v>1</v>
      </c>
      <c r="F534" s="9">
        <f>IFERROR(VLOOKUP(Tabla1[[#This Row],[FECHA]],'COMPARENDOS TOTALES'!A:D,3,FALSE),0)</f>
        <v>178995</v>
      </c>
      <c r="G534" s="5">
        <f>IFERROR(VLOOKUP(Tabla1[[#This Row],[FECHA]],EXONERACIONES!A:D,4,FALSE),0)</f>
        <v>1</v>
      </c>
      <c r="H534" s="9">
        <f>IFERROR(VLOOKUP(Tabla1[[#This Row],[FECHA]],EXONERACIONES!A:D,3,FALSE),0)</f>
        <v>178995</v>
      </c>
      <c r="I534" s="5">
        <f>IFERROR(VLOOKUP(Tabla1[[#This Row],[FECHA]],'SIMIT CON RES'!A:D,4,FALSE),0)</f>
        <v>0</v>
      </c>
      <c r="J534" s="9">
        <f>IFERROR(VLOOKUP(Tabla1[[#This Row],[FECHA]],'SIMIT CON RES'!A:D,3,FALSE),0)</f>
        <v>0</v>
      </c>
      <c r="K534">
        <f>IFERROR(VLOOKUP(Tabla1[[#This Row],[FECHA]],'SIMIT SIN RES'!A:D,4,FALSE),0)</f>
        <v>0</v>
      </c>
      <c r="L534" s="9">
        <f>IFERROR(VLOOKUP(Tabla1[[#This Row],[FECHA]],'SIMIT SIN RES'!A:D,3,FALSE),0)</f>
        <v>0</v>
      </c>
      <c r="M534" s="5">
        <f>IFERROR(VLOOKUP(Tabla1[[#This Row],[FECHA]],'RECAUDOS DE COMPARENDOS'!A:D,4,FALSE),0)</f>
        <v>0</v>
      </c>
      <c r="N534" s="9">
        <f>IFERROR(VLOOKUP(Tabla1[[#This Row],[FECHA]],'RECAUDOS DE COMPARENDOS'!A:D,3,FALSE),0)</f>
        <v>0</v>
      </c>
      <c r="O534" s="5">
        <f>IFERROR(VLOOKUP(Tabla1[[#This Row],[FECHA]],'RECAUDOS DE RESOLUCIONES'!A:D,4,FALSE),0)</f>
        <v>0</v>
      </c>
      <c r="P534" s="9">
        <f>IFERROR(VLOOKUP(Tabla1[[#This Row],[FECHA]],'RECAUDOS DE RESOLUCIONES'!A:D,3,FALSE),0)</f>
        <v>0</v>
      </c>
      <c r="Q53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53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534" s="11">
        <f>IFERROR(VLOOKUP(Tabla1[[#This Row],[FECHA]],'RECAUDOS LOCALES'!A:D,4,FALSE),0)</f>
        <v>2</v>
      </c>
      <c r="T534" s="9">
        <f>IFERROR(VLOOKUP(Tabla1[[#This Row],[FECHA]],'RECAUDOS LOCALES'!A:D,3,FALSE),0)</f>
        <v>268500</v>
      </c>
      <c r="U534" s="11">
        <f>IFERROR(VLOOKUP(Tabla1[[#This Row],[FECHA]],'RECAUDOS EXTERNOS'!A:D,4,FALSE),0)</f>
        <v>0</v>
      </c>
      <c r="V534" s="9">
        <f>IFERROR(VLOOKUP(Tabla1[[#This Row],[FECHA]],'RECAUDOS EXTERNOS'!A:D,3,FALSE),0)</f>
        <v>0</v>
      </c>
    </row>
    <row r="535" spans="1:22" x14ac:dyDescent="0.25">
      <c r="A535" s="1">
        <v>38094</v>
      </c>
      <c r="B535" s="3" t="s">
        <v>5</v>
      </c>
      <c r="C535" s="2">
        <v>38078</v>
      </c>
      <c r="D535" s="5">
        <f>YEAR(Tabla1[[#This Row],[FECHA]])</f>
        <v>2004</v>
      </c>
      <c r="E535" s="5">
        <f>IFERROR(VLOOKUP(Tabla1[[#This Row],[FECHA]],'COMPARENDOS TOTALES'!A:D,4,FALSE),0)</f>
        <v>0</v>
      </c>
      <c r="F535" s="9">
        <f>IFERROR(VLOOKUP(Tabla1[[#This Row],[FECHA]],'COMPARENDOS TOTALES'!A:D,3,FALSE),0)</f>
        <v>0</v>
      </c>
      <c r="G535" s="5">
        <f>IFERROR(VLOOKUP(Tabla1[[#This Row],[FECHA]],EXONERACIONES!A:D,4,FALSE),0)</f>
        <v>0</v>
      </c>
      <c r="H535" s="9">
        <f>IFERROR(VLOOKUP(Tabla1[[#This Row],[FECHA]],EXONERACIONES!A:D,3,FALSE),0)</f>
        <v>0</v>
      </c>
      <c r="I535" s="5">
        <f>IFERROR(VLOOKUP(Tabla1[[#This Row],[FECHA]],'SIMIT CON RES'!A:D,4,FALSE),0)</f>
        <v>0</v>
      </c>
      <c r="J535" s="9">
        <f>IFERROR(VLOOKUP(Tabla1[[#This Row],[FECHA]],'SIMIT CON RES'!A:D,3,FALSE),0)</f>
        <v>0</v>
      </c>
      <c r="K535">
        <f>IFERROR(VLOOKUP(Tabla1[[#This Row],[FECHA]],'SIMIT SIN RES'!A:D,4,FALSE),0)</f>
        <v>0</v>
      </c>
      <c r="L535" s="9">
        <f>IFERROR(VLOOKUP(Tabla1[[#This Row],[FECHA]],'SIMIT SIN RES'!A:D,3,FALSE),0)</f>
        <v>0</v>
      </c>
      <c r="M535" s="5">
        <f>IFERROR(VLOOKUP(Tabla1[[#This Row],[FECHA]],'RECAUDOS DE COMPARENDOS'!A:D,4,FALSE),0)</f>
        <v>0</v>
      </c>
      <c r="N535" s="9">
        <f>IFERROR(VLOOKUP(Tabla1[[#This Row],[FECHA]],'RECAUDOS DE COMPARENDOS'!A:D,3,FALSE),0)</f>
        <v>0</v>
      </c>
      <c r="O535" s="5">
        <f>IFERROR(VLOOKUP(Tabla1[[#This Row],[FECHA]],'RECAUDOS DE RESOLUCIONES'!A:D,4,FALSE),0)</f>
        <v>0</v>
      </c>
      <c r="P535" s="9">
        <f>IFERROR(VLOOKUP(Tabla1[[#This Row],[FECHA]],'RECAUDOS DE RESOLUCIONES'!A:D,3,FALSE),0)</f>
        <v>0</v>
      </c>
      <c r="Q53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53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535" s="11">
        <f>IFERROR(VLOOKUP(Tabla1[[#This Row],[FECHA]],'RECAUDOS LOCALES'!A:D,4,FALSE),0)</f>
        <v>0</v>
      </c>
      <c r="T535" s="9">
        <f>IFERROR(VLOOKUP(Tabla1[[#This Row],[FECHA]],'RECAUDOS LOCALES'!A:D,3,FALSE),0)</f>
        <v>0</v>
      </c>
      <c r="U535" s="11">
        <f>IFERROR(VLOOKUP(Tabla1[[#This Row],[FECHA]],'RECAUDOS EXTERNOS'!A:D,4,FALSE),0)</f>
        <v>0</v>
      </c>
      <c r="V535" s="9">
        <f>IFERROR(VLOOKUP(Tabla1[[#This Row],[FECHA]],'RECAUDOS EXTERNOS'!A:D,3,FALSE),0)</f>
        <v>0</v>
      </c>
    </row>
    <row r="536" spans="1:22" x14ac:dyDescent="0.25">
      <c r="A536" s="1">
        <v>38095</v>
      </c>
      <c r="B536" s="3" t="s">
        <v>4</v>
      </c>
      <c r="C536" s="2">
        <v>38078</v>
      </c>
      <c r="D536" s="5">
        <f>YEAR(Tabla1[[#This Row],[FECHA]])</f>
        <v>2004</v>
      </c>
      <c r="E536" s="5">
        <f>IFERROR(VLOOKUP(Tabla1[[#This Row],[FECHA]],'COMPARENDOS TOTALES'!A:D,4,FALSE),0)</f>
        <v>3</v>
      </c>
      <c r="F536" s="9">
        <f>IFERROR(VLOOKUP(Tabla1[[#This Row],[FECHA]],'COMPARENDOS TOTALES'!A:D,3,FALSE),0)</f>
        <v>369923</v>
      </c>
      <c r="G536" s="5">
        <f>IFERROR(VLOOKUP(Tabla1[[#This Row],[FECHA]],EXONERACIONES!A:D,4,FALSE),0)</f>
        <v>2</v>
      </c>
      <c r="H536" s="9">
        <f>IFERROR(VLOOKUP(Tabla1[[#This Row],[FECHA]],EXONERACIONES!A:D,3,FALSE),0)</f>
        <v>274459</v>
      </c>
      <c r="I536" s="5">
        <f>IFERROR(VLOOKUP(Tabla1[[#This Row],[FECHA]],'SIMIT CON RES'!A:D,4,FALSE),0)</f>
        <v>0</v>
      </c>
      <c r="J536" s="9">
        <f>IFERROR(VLOOKUP(Tabla1[[#This Row],[FECHA]],'SIMIT CON RES'!A:D,3,FALSE),0)</f>
        <v>0</v>
      </c>
      <c r="K536">
        <f>IFERROR(VLOOKUP(Tabla1[[#This Row],[FECHA]],'SIMIT SIN RES'!A:D,4,FALSE),0)</f>
        <v>0</v>
      </c>
      <c r="L536" s="9">
        <f>IFERROR(VLOOKUP(Tabla1[[#This Row],[FECHA]],'SIMIT SIN RES'!A:D,3,FALSE),0)</f>
        <v>0</v>
      </c>
      <c r="M536" s="5">
        <f>IFERROR(VLOOKUP(Tabla1[[#This Row],[FECHA]],'RECAUDOS DE COMPARENDOS'!A:D,4,FALSE),0)</f>
        <v>1</v>
      </c>
      <c r="N536" s="9">
        <f>IFERROR(VLOOKUP(Tabla1[[#This Row],[FECHA]],'RECAUDOS DE COMPARENDOS'!A:D,3,FALSE),0)</f>
        <v>95464</v>
      </c>
      <c r="O536" s="5">
        <f>IFERROR(VLOOKUP(Tabla1[[#This Row],[FECHA]],'RECAUDOS DE RESOLUCIONES'!A:D,4,FALSE),0)</f>
        <v>0</v>
      </c>
      <c r="P536" s="9">
        <f>IFERROR(VLOOKUP(Tabla1[[#This Row],[FECHA]],'RECAUDOS DE RESOLUCIONES'!A:D,3,FALSE),0)</f>
        <v>0</v>
      </c>
      <c r="Q53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53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536" s="11">
        <f>IFERROR(VLOOKUP(Tabla1[[#This Row],[FECHA]],'RECAUDOS LOCALES'!A:D,4,FALSE),0)</f>
        <v>0</v>
      </c>
      <c r="T536" s="9">
        <f>IFERROR(VLOOKUP(Tabla1[[#This Row],[FECHA]],'RECAUDOS LOCALES'!A:D,3,FALSE),0)</f>
        <v>0</v>
      </c>
      <c r="U536" s="11">
        <f>IFERROR(VLOOKUP(Tabla1[[#This Row],[FECHA]],'RECAUDOS EXTERNOS'!A:D,4,FALSE),0)</f>
        <v>0</v>
      </c>
      <c r="V536" s="9">
        <f>IFERROR(VLOOKUP(Tabla1[[#This Row],[FECHA]],'RECAUDOS EXTERNOS'!A:D,3,FALSE),0)</f>
        <v>0</v>
      </c>
    </row>
    <row r="537" spans="1:22" x14ac:dyDescent="0.25">
      <c r="A537" s="1">
        <v>38096</v>
      </c>
      <c r="B537" s="3" t="s">
        <v>1</v>
      </c>
      <c r="C537" s="2">
        <v>38078</v>
      </c>
      <c r="D537" s="5">
        <f>YEAR(Tabla1[[#This Row],[FECHA]])</f>
        <v>2004</v>
      </c>
      <c r="E537" s="5">
        <f>IFERROR(VLOOKUP(Tabla1[[#This Row],[FECHA]],'COMPARENDOS TOTALES'!A:D,4,FALSE),0)</f>
        <v>0</v>
      </c>
      <c r="F537" s="9">
        <f>IFERROR(VLOOKUP(Tabla1[[#This Row],[FECHA]],'COMPARENDOS TOTALES'!A:D,3,FALSE),0)</f>
        <v>0</v>
      </c>
      <c r="G537" s="5">
        <f>IFERROR(VLOOKUP(Tabla1[[#This Row],[FECHA]],EXONERACIONES!A:D,4,FALSE),0)</f>
        <v>0</v>
      </c>
      <c r="H537" s="9">
        <f>IFERROR(VLOOKUP(Tabla1[[#This Row],[FECHA]],EXONERACIONES!A:D,3,FALSE),0)</f>
        <v>0</v>
      </c>
      <c r="I537" s="5">
        <f>IFERROR(VLOOKUP(Tabla1[[#This Row],[FECHA]],'SIMIT CON RES'!A:D,4,FALSE),0)</f>
        <v>0</v>
      </c>
      <c r="J537" s="9">
        <f>IFERROR(VLOOKUP(Tabla1[[#This Row],[FECHA]],'SIMIT CON RES'!A:D,3,FALSE),0)</f>
        <v>0</v>
      </c>
      <c r="K537">
        <f>IFERROR(VLOOKUP(Tabla1[[#This Row],[FECHA]],'SIMIT SIN RES'!A:D,4,FALSE),0)</f>
        <v>0</v>
      </c>
      <c r="L537" s="9">
        <f>IFERROR(VLOOKUP(Tabla1[[#This Row],[FECHA]],'SIMIT SIN RES'!A:D,3,FALSE),0)</f>
        <v>0</v>
      </c>
      <c r="M537" s="5">
        <f>IFERROR(VLOOKUP(Tabla1[[#This Row],[FECHA]],'RECAUDOS DE COMPARENDOS'!A:D,4,FALSE),0)</f>
        <v>0</v>
      </c>
      <c r="N537" s="9">
        <f>IFERROR(VLOOKUP(Tabla1[[#This Row],[FECHA]],'RECAUDOS DE COMPARENDOS'!A:D,3,FALSE),0)</f>
        <v>0</v>
      </c>
      <c r="O537" s="5">
        <f>IFERROR(VLOOKUP(Tabla1[[#This Row],[FECHA]],'RECAUDOS DE RESOLUCIONES'!A:D,4,FALSE),0)</f>
        <v>0</v>
      </c>
      <c r="P537" s="9">
        <f>IFERROR(VLOOKUP(Tabla1[[#This Row],[FECHA]],'RECAUDOS DE RESOLUCIONES'!A:D,3,FALSE),0)</f>
        <v>0</v>
      </c>
      <c r="Q53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53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537" s="11">
        <f>IFERROR(VLOOKUP(Tabla1[[#This Row],[FECHA]],'RECAUDOS LOCALES'!A:D,4,FALSE),0)</f>
        <v>2</v>
      </c>
      <c r="T537" s="9">
        <f>IFERROR(VLOOKUP(Tabla1[[#This Row],[FECHA]],'RECAUDOS LOCALES'!A:D,3,FALSE),0)</f>
        <v>304300</v>
      </c>
      <c r="U537" s="11">
        <f>IFERROR(VLOOKUP(Tabla1[[#This Row],[FECHA]],'RECAUDOS EXTERNOS'!A:D,4,FALSE),0)</f>
        <v>0</v>
      </c>
      <c r="V537" s="9">
        <f>IFERROR(VLOOKUP(Tabla1[[#This Row],[FECHA]],'RECAUDOS EXTERNOS'!A:D,3,FALSE),0)</f>
        <v>0</v>
      </c>
    </row>
    <row r="538" spans="1:22" x14ac:dyDescent="0.25">
      <c r="A538" s="1">
        <v>38097</v>
      </c>
      <c r="B538" s="3" t="s">
        <v>2</v>
      </c>
      <c r="C538" s="2">
        <v>38078</v>
      </c>
      <c r="D538" s="5">
        <f>YEAR(Tabla1[[#This Row],[FECHA]])</f>
        <v>2004</v>
      </c>
      <c r="E538" s="5">
        <f>IFERROR(VLOOKUP(Tabla1[[#This Row],[FECHA]],'COMPARENDOS TOTALES'!A:D,4,FALSE),0)</f>
        <v>4</v>
      </c>
      <c r="F538" s="9">
        <f>IFERROR(VLOOKUP(Tabla1[[#This Row],[FECHA]],'COMPARENDOS TOTALES'!A:D,3,FALSE),0)</f>
        <v>894975</v>
      </c>
      <c r="G538" s="5">
        <f>IFERROR(VLOOKUP(Tabla1[[#This Row],[FECHA]],EXONERACIONES!A:D,4,FALSE),0)</f>
        <v>3</v>
      </c>
      <c r="H538" s="9">
        <f>IFERROR(VLOOKUP(Tabla1[[#This Row],[FECHA]],EXONERACIONES!A:D,3,FALSE),0)</f>
        <v>715980</v>
      </c>
      <c r="I538" s="5">
        <f>IFERROR(VLOOKUP(Tabla1[[#This Row],[FECHA]],'SIMIT CON RES'!A:D,4,FALSE),0)</f>
        <v>0</v>
      </c>
      <c r="J538" s="9">
        <f>IFERROR(VLOOKUP(Tabla1[[#This Row],[FECHA]],'SIMIT CON RES'!A:D,3,FALSE),0)</f>
        <v>0</v>
      </c>
      <c r="K538">
        <f>IFERROR(VLOOKUP(Tabla1[[#This Row],[FECHA]],'SIMIT SIN RES'!A:D,4,FALSE),0)</f>
        <v>0</v>
      </c>
      <c r="L538" s="9">
        <f>IFERROR(VLOOKUP(Tabla1[[#This Row],[FECHA]],'SIMIT SIN RES'!A:D,3,FALSE),0)</f>
        <v>0</v>
      </c>
      <c r="M538" s="5">
        <f>IFERROR(VLOOKUP(Tabla1[[#This Row],[FECHA]],'RECAUDOS DE COMPARENDOS'!A:D,4,FALSE),0)</f>
        <v>0</v>
      </c>
      <c r="N538" s="9">
        <f>IFERROR(VLOOKUP(Tabla1[[#This Row],[FECHA]],'RECAUDOS DE COMPARENDOS'!A:D,3,FALSE),0)</f>
        <v>0</v>
      </c>
      <c r="O538" s="5">
        <f>IFERROR(VLOOKUP(Tabla1[[#This Row],[FECHA]],'RECAUDOS DE RESOLUCIONES'!A:D,4,FALSE),0)</f>
        <v>0</v>
      </c>
      <c r="P538" s="9">
        <f>IFERROR(VLOOKUP(Tabla1[[#This Row],[FECHA]],'RECAUDOS DE RESOLUCIONES'!A:D,3,FALSE),0)</f>
        <v>0</v>
      </c>
      <c r="Q53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538" s="9">
        <f>Tabla1[V. COMPARENDOS]-(Tabla1[V. EXONERACIONES]+Tabla1[[#This Row],[V. SIMIT CON RESOLUCION]]+Tabla1[[#This Row],[V. SIMIT SIN RESOLUCION]]+Tabla1[[#This Row],[V. RECAUDOS COMPARENDOS]]+Tabla1[[#This Row],[V. RECAUDOS RESOLUCIONES]])</f>
        <v>178995</v>
      </c>
      <c r="S538" s="11">
        <f>IFERROR(VLOOKUP(Tabla1[[#This Row],[FECHA]],'RECAUDOS LOCALES'!A:D,4,FALSE),0)</f>
        <v>3</v>
      </c>
      <c r="T538" s="9">
        <f>IFERROR(VLOOKUP(Tabla1[[#This Row],[FECHA]],'RECAUDOS LOCALES'!A:D,3,FALSE),0)</f>
        <v>442600</v>
      </c>
      <c r="U538" s="11">
        <f>IFERROR(VLOOKUP(Tabla1[[#This Row],[FECHA]],'RECAUDOS EXTERNOS'!A:D,4,FALSE),0)</f>
        <v>0</v>
      </c>
      <c r="V538" s="9">
        <f>IFERROR(VLOOKUP(Tabla1[[#This Row],[FECHA]],'RECAUDOS EXTERNOS'!A:D,3,FALSE),0)</f>
        <v>0</v>
      </c>
    </row>
    <row r="539" spans="1:22" x14ac:dyDescent="0.25">
      <c r="A539" s="1">
        <v>38098</v>
      </c>
      <c r="B539" s="3" t="s">
        <v>3</v>
      </c>
      <c r="C539" s="2">
        <v>38078</v>
      </c>
      <c r="D539" s="5">
        <f>YEAR(Tabla1[[#This Row],[FECHA]])</f>
        <v>2004</v>
      </c>
      <c r="E539" s="5">
        <f>IFERROR(VLOOKUP(Tabla1[[#This Row],[FECHA]],'COMPARENDOS TOTALES'!A:D,4,FALSE),0)</f>
        <v>0</v>
      </c>
      <c r="F539" s="9">
        <f>IFERROR(VLOOKUP(Tabla1[[#This Row],[FECHA]],'COMPARENDOS TOTALES'!A:D,3,FALSE),0)</f>
        <v>0</v>
      </c>
      <c r="G539" s="5">
        <f>IFERROR(VLOOKUP(Tabla1[[#This Row],[FECHA]],EXONERACIONES!A:D,4,FALSE),0)</f>
        <v>0</v>
      </c>
      <c r="H539" s="9">
        <f>IFERROR(VLOOKUP(Tabla1[[#This Row],[FECHA]],EXONERACIONES!A:D,3,FALSE),0)</f>
        <v>0</v>
      </c>
      <c r="I539" s="5">
        <f>IFERROR(VLOOKUP(Tabla1[[#This Row],[FECHA]],'SIMIT CON RES'!A:D,4,FALSE),0)</f>
        <v>0</v>
      </c>
      <c r="J539" s="9">
        <f>IFERROR(VLOOKUP(Tabla1[[#This Row],[FECHA]],'SIMIT CON RES'!A:D,3,FALSE),0)</f>
        <v>0</v>
      </c>
      <c r="K539">
        <f>IFERROR(VLOOKUP(Tabla1[[#This Row],[FECHA]],'SIMIT SIN RES'!A:D,4,FALSE),0)</f>
        <v>0</v>
      </c>
      <c r="L539" s="9">
        <f>IFERROR(VLOOKUP(Tabla1[[#This Row],[FECHA]],'SIMIT SIN RES'!A:D,3,FALSE),0)</f>
        <v>0</v>
      </c>
      <c r="M539" s="5">
        <f>IFERROR(VLOOKUP(Tabla1[[#This Row],[FECHA]],'RECAUDOS DE COMPARENDOS'!A:D,4,FALSE),0)</f>
        <v>0</v>
      </c>
      <c r="N539" s="9">
        <f>IFERROR(VLOOKUP(Tabla1[[#This Row],[FECHA]],'RECAUDOS DE COMPARENDOS'!A:D,3,FALSE),0)</f>
        <v>0</v>
      </c>
      <c r="O539" s="5">
        <f>IFERROR(VLOOKUP(Tabla1[[#This Row],[FECHA]],'RECAUDOS DE RESOLUCIONES'!A:D,4,FALSE),0)</f>
        <v>0</v>
      </c>
      <c r="P539" s="9">
        <f>IFERROR(VLOOKUP(Tabla1[[#This Row],[FECHA]],'RECAUDOS DE RESOLUCIONES'!A:D,3,FALSE),0)</f>
        <v>0</v>
      </c>
      <c r="Q53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53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539" s="11">
        <f>IFERROR(VLOOKUP(Tabla1[[#This Row],[FECHA]],'RECAUDOS LOCALES'!A:D,4,FALSE),0)</f>
        <v>1</v>
      </c>
      <c r="T539" s="9">
        <f>IFERROR(VLOOKUP(Tabla1[[#This Row],[FECHA]],'RECAUDOS LOCALES'!A:D,3,FALSE),0)</f>
        <v>36800</v>
      </c>
      <c r="U539" s="11">
        <f>IFERROR(VLOOKUP(Tabla1[[#This Row],[FECHA]],'RECAUDOS EXTERNOS'!A:D,4,FALSE),0)</f>
        <v>0</v>
      </c>
      <c r="V539" s="9">
        <f>IFERROR(VLOOKUP(Tabla1[[#This Row],[FECHA]],'RECAUDOS EXTERNOS'!A:D,3,FALSE),0)</f>
        <v>0</v>
      </c>
    </row>
    <row r="540" spans="1:22" x14ac:dyDescent="0.25">
      <c r="A540" s="1">
        <v>38099</v>
      </c>
      <c r="B540" s="3" t="s">
        <v>6</v>
      </c>
      <c r="C540" s="2">
        <v>38078</v>
      </c>
      <c r="D540" s="5">
        <f>YEAR(Tabla1[[#This Row],[FECHA]])</f>
        <v>2004</v>
      </c>
      <c r="E540" s="5">
        <f>IFERROR(VLOOKUP(Tabla1[[#This Row],[FECHA]],'COMPARENDOS TOTALES'!A:D,4,FALSE),0)</f>
        <v>0</v>
      </c>
      <c r="F540" s="9">
        <f>IFERROR(VLOOKUP(Tabla1[[#This Row],[FECHA]],'COMPARENDOS TOTALES'!A:D,3,FALSE),0)</f>
        <v>0</v>
      </c>
      <c r="G540" s="5">
        <f>IFERROR(VLOOKUP(Tabla1[[#This Row],[FECHA]],EXONERACIONES!A:D,4,FALSE),0)</f>
        <v>0</v>
      </c>
      <c r="H540" s="9">
        <f>IFERROR(VLOOKUP(Tabla1[[#This Row],[FECHA]],EXONERACIONES!A:D,3,FALSE),0)</f>
        <v>0</v>
      </c>
      <c r="I540" s="5">
        <f>IFERROR(VLOOKUP(Tabla1[[#This Row],[FECHA]],'SIMIT CON RES'!A:D,4,FALSE),0)</f>
        <v>0</v>
      </c>
      <c r="J540" s="9">
        <f>IFERROR(VLOOKUP(Tabla1[[#This Row],[FECHA]],'SIMIT CON RES'!A:D,3,FALSE),0)</f>
        <v>0</v>
      </c>
      <c r="K540">
        <f>IFERROR(VLOOKUP(Tabla1[[#This Row],[FECHA]],'SIMIT SIN RES'!A:D,4,FALSE),0)</f>
        <v>0</v>
      </c>
      <c r="L540" s="9">
        <f>IFERROR(VLOOKUP(Tabla1[[#This Row],[FECHA]],'SIMIT SIN RES'!A:D,3,FALSE),0)</f>
        <v>0</v>
      </c>
      <c r="M540" s="5">
        <f>IFERROR(VLOOKUP(Tabla1[[#This Row],[FECHA]],'RECAUDOS DE COMPARENDOS'!A:D,4,FALSE),0)</f>
        <v>0</v>
      </c>
      <c r="N540" s="9">
        <f>IFERROR(VLOOKUP(Tabla1[[#This Row],[FECHA]],'RECAUDOS DE COMPARENDOS'!A:D,3,FALSE),0)</f>
        <v>0</v>
      </c>
      <c r="O540" s="5">
        <f>IFERROR(VLOOKUP(Tabla1[[#This Row],[FECHA]],'RECAUDOS DE RESOLUCIONES'!A:D,4,FALSE),0)</f>
        <v>0</v>
      </c>
      <c r="P540" s="9">
        <f>IFERROR(VLOOKUP(Tabla1[[#This Row],[FECHA]],'RECAUDOS DE RESOLUCIONES'!A:D,3,FALSE),0)</f>
        <v>0</v>
      </c>
      <c r="Q54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54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540" s="11">
        <f>IFERROR(VLOOKUP(Tabla1[[#This Row],[FECHA]],'RECAUDOS LOCALES'!A:D,4,FALSE),0)</f>
        <v>2</v>
      </c>
      <c r="T540" s="9">
        <f>IFERROR(VLOOKUP(Tabla1[[#This Row],[FECHA]],'RECAUDOS LOCALES'!A:D,3,FALSE),0)</f>
        <v>126300</v>
      </c>
      <c r="U540" s="11">
        <f>IFERROR(VLOOKUP(Tabla1[[#This Row],[FECHA]],'RECAUDOS EXTERNOS'!A:D,4,FALSE),0)</f>
        <v>0</v>
      </c>
      <c r="V540" s="9">
        <f>IFERROR(VLOOKUP(Tabla1[[#This Row],[FECHA]],'RECAUDOS EXTERNOS'!A:D,3,FALSE),0)</f>
        <v>0</v>
      </c>
    </row>
    <row r="541" spans="1:22" x14ac:dyDescent="0.25">
      <c r="A541" s="1">
        <v>38100</v>
      </c>
      <c r="B541" s="3" t="s">
        <v>0</v>
      </c>
      <c r="C541" s="2">
        <v>38078</v>
      </c>
      <c r="D541" s="5">
        <f>YEAR(Tabla1[[#This Row],[FECHA]])</f>
        <v>2004</v>
      </c>
      <c r="E541" s="5">
        <f>IFERROR(VLOOKUP(Tabla1[[#This Row],[FECHA]],'COMPARENDOS TOTALES'!A:D,4,FALSE),0)</f>
        <v>0</v>
      </c>
      <c r="F541" s="9">
        <f>IFERROR(VLOOKUP(Tabla1[[#This Row],[FECHA]],'COMPARENDOS TOTALES'!A:D,3,FALSE),0)</f>
        <v>0</v>
      </c>
      <c r="G541" s="5">
        <f>IFERROR(VLOOKUP(Tabla1[[#This Row],[FECHA]],EXONERACIONES!A:D,4,FALSE),0)</f>
        <v>0</v>
      </c>
      <c r="H541" s="9">
        <f>IFERROR(VLOOKUP(Tabla1[[#This Row],[FECHA]],EXONERACIONES!A:D,3,FALSE),0)</f>
        <v>0</v>
      </c>
      <c r="I541" s="5">
        <f>IFERROR(VLOOKUP(Tabla1[[#This Row],[FECHA]],'SIMIT CON RES'!A:D,4,FALSE),0)</f>
        <v>0</v>
      </c>
      <c r="J541" s="9">
        <f>IFERROR(VLOOKUP(Tabla1[[#This Row],[FECHA]],'SIMIT CON RES'!A:D,3,FALSE),0)</f>
        <v>0</v>
      </c>
      <c r="K541">
        <f>IFERROR(VLOOKUP(Tabla1[[#This Row],[FECHA]],'SIMIT SIN RES'!A:D,4,FALSE),0)</f>
        <v>0</v>
      </c>
      <c r="L541" s="9">
        <f>IFERROR(VLOOKUP(Tabla1[[#This Row],[FECHA]],'SIMIT SIN RES'!A:D,3,FALSE),0)</f>
        <v>0</v>
      </c>
      <c r="M541" s="5">
        <f>IFERROR(VLOOKUP(Tabla1[[#This Row],[FECHA]],'RECAUDOS DE COMPARENDOS'!A:D,4,FALSE),0)</f>
        <v>0</v>
      </c>
      <c r="N541" s="9">
        <f>IFERROR(VLOOKUP(Tabla1[[#This Row],[FECHA]],'RECAUDOS DE COMPARENDOS'!A:D,3,FALSE),0)</f>
        <v>0</v>
      </c>
      <c r="O541" s="5">
        <f>IFERROR(VLOOKUP(Tabla1[[#This Row],[FECHA]],'RECAUDOS DE RESOLUCIONES'!A:D,4,FALSE),0)</f>
        <v>0</v>
      </c>
      <c r="P541" s="9">
        <f>IFERROR(VLOOKUP(Tabla1[[#This Row],[FECHA]],'RECAUDOS DE RESOLUCIONES'!A:D,3,FALSE),0)</f>
        <v>0</v>
      </c>
      <c r="Q54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54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541" s="11">
        <f>IFERROR(VLOOKUP(Tabla1[[#This Row],[FECHA]],'RECAUDOS LOCALES'!A:D,4,FALSE),0)</f>
        <v>0</v>
      </c>
      <c r="T541" s="9">
        <f>IFERROR(VLOOKUP(Tabla1[[#This Row],[FECHA]],'RECAUDOS LOCALES'!A:D,3,FALSE),0)</f>
        <v>0</v>
      </c>
      <c r="U541" s="11">
        <f>IFERROR(VLOOKUP(Tabla1[[#This Row],[FECHA]],'RECAUDOS EXTERNOS'!A:D,4,FALSE),0)</f>
        <v>0</v>
      </c>
      <c r="V541" s="9">
        <f>IFERROR(VLOOKUP(Tabla1[[#This Row],[FECHA]],'RECAUDOS EXTERNOS'!A:D,3,FALSE),0)</f>
        <v>0</v>
      </c>
    </row>
    <row r="542" spans="1:22" x14ac:dyDescent="0.25">
      <c r="A542" s="1">
        <v>38101</v>
      </c>
      <c r="B542" s="3" t="s">
        <v>5</v>
      </c>
      <c r="C542" s="2">
        <v>38078</v>
      </c>
      <c r="D542" s="5">
        <f>YEAR(Tabla1[[#This Row],[FECHA]])</f>
        <v>2004</v>
      </c>
      <c r="E542" s="5">
        <f>IFERROR(VLOOKUP(Tabla1[[#This Row],[FECHA]],'COMPARENDOS TOTALES'!A:D,4,FALSE),0)</f>
        <v>4</v>
      </c>
      <c r="F542" s="9">
        <f>IFERROR(VLOOKUP(Tabla1[[#This Row],[FECHA]],'COMPARENDOS TOTALES'!A:D,3,FALSE),0)</f>
        <v>584717</v>
      </c>
      <c r="G542" s="5">
        <f>IFERROR(VLOOKUP(Tabla1[[#This Row],[FECHA]],EXONERACIONES!A:D,4,FALSE),0)</f>
        <v>3</v>
      </c>
      <c r="H542" s="9">
        <f>IFERROR(VLOOKUP(Tabla1[[#This Row],[FECHA]],EXONERACIONES!A:D,3,FALSE),0)</f>
        <v>536985</v>
      </c>
      <c r="I542" s="5">
        <f>IFERROR(VLOOKUP(Tabla1[[#This Row],[FECHA]],'SIMIT CON RES'!A:D,4,FALSE),0)</f>
        <v>0</v>
      </c>
      <c r="J542" s="9">
        <f>IFERROR(VLOOKUP(Tabla1[[#This Row],[FECHA]],'SIMIT CON RES'!A:D,3,FALSE),0)</f>
        <v>0</v>
      </c>
      <c r="K542">
        <f>IFERROR(VLOOKUP(Tabla1[[#This Row],[FECHA]],'SIMIT SIN RES'!A:D,4,FALSE),0)</f>
        <v>0</v>
      </c>
      <c r="L542" s="9">
        <f>IFERROR(VLOOKUP(Tabla1[[#This Row],[FECHA]],'SIMIT SIN RES'!A:D,3,FALSE),0)</f>
        <v>0</v>
      </c>
      <c r="M542" s="5">
        <f>IFERROR(VLOOKUP(Tabla1[[#This Row],[FECHA]],'RECAUDOS DE COMPARENDOS'!A:D,4,FALSE),0)</f>
        <v>0</v>
      </c>
      <c r="N542" s="9">
        <f>IFERROR(VLOOKUP(Tabla1[[#This Row],[FECHA]],'RECAUDOS DE COMPARENDOS'!A:D,3,FALSE),0)</f>
        <v>0</v>
      </c>
      <c r="O542" s="5">
        <f>IFERROR(VLOOKUP(Tabla1[[#This Row],[FECHA]],'RECAUDOS DE RESOLUCIONES'!A:D,4,FALSE),0)</f>
        <v>0</v>
      </c>
      <c r="P542" s="9">
        <f>IFERROR(VLOOKUP(Tabla1[[#This Row],[FECHA]],'RECAUDOS DE RESOLUCIONES'!A:D,3,FALSE),0)</f>
        <v>0</v>
      </c>
      <c r="Q54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542" s="9">
        <f>Tabla1[V. COMPARENDOS]-(Tabla1[V. EXONERACIONES]+Tabla1[[#This Row],[V. SIMIT CON RESOLUCION]]+Tabla1[[#This Row],[V. SIMIT SIN RESOLUCION]]+Tabla1[[#This Row],[V. RECAUDOS COMPARENDOS]]+Tabla1[[#This Row],[V. RECAUDOS RESOLUCIONES]])</f>
        <v>47732</v>
      </c>
      <c r="S542" s="11">
        <f>IFERROR(VLOOKUP(Tabla1[[#This Row],[FECHA]],'RECAUDOS LOCALES'!A:D,4,FALSE),0)</f>
        <v>0</v>
      </c>
      <c r="T542" s="9">
        <f>IFERROR(VLOOKUP(Tabla1[[#This Row],[FECHA]],'RECAUDOS LOCALES'!A:D,3,FALSE),0)</f>
        <v>0</v>
      </c>
      <c r="U542" s="11">
        <f>IFERROR(VLOOKUP(Tabla1[[#This Row],[FECHA]],'RECAUDOS EXTERNOS'!A:D,4,FALSE),0)</f>
        <v>0</v>
      </c>
      <c r="V542" s="9">
        <f>IFERROR(VLOOKUP(Tabla1[[#This Row],[FECHA]],'RECAUDOS EXTERNOS'!A:D,3,FALSE),0)</f>
        <v>0</v>
      </c>
    </row>
    <row r="543" spans="1:22" x14ac:dyDescent="0.25">
      <c r="A543" s="1">
        <v>38102</v>
      </c>
      <c r="B543" s="3" t="s">
        <v>4</v>
      </c>
      <c r="C543" s="2">
        <v>38078</v>
      </c>
      <c r="D543" s="5">
        <f>YEAR(Tabla1[[#This Row],[FECHA]])</f>
        <v>2004</v>
      </c>
      <c r="E543" s="5">
        <f>IFERROR(VLOOKUP(Tabla1[[#This Row],[FECHA]],'COMPARENDOS TOTALES'!A:D,4,FALSE),0)</f>
        <v>0</v>
      </c>
      <c r="F543" s="9">
        <f>IFERROR(VLOOKUP(Tabla1[[#This Row],[FECHA]],'COMPARENDOS TOTALES'!A:D,3,FALSE),0)</f>
        <v>0</v>
      </c>
      <c r="G543" s="5">
        <f>IFERROR(VLOOKUP(Tabla1[[#This Row],[FECHA]],EXONERACIONES!A:D,4,FALSE),0)</f>
        <v>0</v>
      </c>
      <c r="H543" s="9">
        <f>IFERROR(VLOOKUP(Tabla1[[#This Row],[FECHA]],EXONERACIONES!A:D,3,FALSE),0)</f>
        <v>0</v>
      </c>
      <c r="I543" s="5">
        <f>IFERROR(VLOOKUP(Tabla1[[#This Row],[FECHA]],'SIMIT CON RES'!A:D,4,FALSE),0)</f>
        <v>0</v>
      </c>
      <c r="J543" s="9">
        <f>IFERROR(VLOOKUP(Tabla1[[#This Row],[FECHA]],'SIMIT CON RES'!A:D,3,FALSE),0)</f>
        <v>0</v>
      </c>
      <c r="K543">
        <f>IFERROR(VLOOKUP(Tabla1[[#This Row],[FECHA]],'SIMIT SIN RES'!A:D,4,FALSE),0)</f>
        <v>0</v>
      </c>
      <c r="L543" s="9">
        <f>IFERROR(VLOOKUP(Tabla1[[#This Row],[FECHA]],'SIMIT SIN RES'!A:D,3,FALSE),0)</f>
        <v>0</v>
      </c>
      <c r="M543" s="5">
        <f>IFERROR(VLOOKUP(Tabla1[[#This Row],[FECHA]],'RECAUDOS DE COMPARENDOS'!A:D,4,FALSE),0)</f>
        <v>0</v>
      </c>
      <c r="N543" s="9">
        <f>IFERROR(VLOOKUP(Tabla1[[#This Row],[FECHA]],'RECAUDOS DE COMPARENDOS'!A:D,3,FALSE),0)</f>
        <v>0</v>
      </c>
      <c r="O543" s="5">
        <f>IFERROR(VLOOKUP(Tabla1[[#This Row],[FECHA]],'RECAUDOS DE RESOLUCIONES'!A:D,4,FALSE),0)</f>
        <v>0</v>
      </c>
      <c r="P543" s="9">
        <f>IFERROR(VLOOKUP(Tabla1[[#This Row],[FECHA]],'RECAUDOS DE RESOLUCIONES'!A:D,3,FALSE),0)</f>
        <v>0</v>
      </c>
      <c r="Q54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54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543" s="11">
        <f>IFERROR(VLOOKUP(Tabla1[[#This Row],[FECHA]],'RECAUDOS LOCALES'!A:D,4,FALSE),0)</f>
        <v>0</v>
      </c>
      <c r="T543" s="9">
        <f>IFERROR(VLOOKUP(Tabla1[[#This Row],[FECHA]],'RECAUDOS LOCALES'!A:D,3,FALSE),0)</f>
        <v>0</v>
      </c>
      <c r="U543" s="11">
        <f>IFERROR(VLOOKUP(Tabla1[[#This Row],[FECHA]],'RECAUDOS EXTERNOS'!A:D,4,FALSE),0)</f>
        <v>0</v>
      </c>
      <c r="V543" s="9">
        <f>IFERROR(VLOOKUP(Tabla1[[#This Row],[FECHA]],'RECAUDOS EXTERNOS'!A:D,3,FALSE),0)</f>
        <v>0</v>
      </c>
    </row>
    <row r="544" spans="1:22" x14ac:dyDescent="0.25">
      <c r="A544" s="1">
        <v>38103</v>
      </c>
      <c r="B544" s="3" t="s">
        <v>1</v>
      </c>
      <c r="C544" s="2">
        <v>38078</v>
      </c>
      <c r="D544" s="5">
        <f>YEAR(Tabla1[[#This Row],[FECHA]])</f>
        <v>2004</v>
      </c>
      <c r="E544" s="5">
        <f>IFERROR(VLOOKUP(Tabla1[[#This Row],[FECHA]],'COMPARENDOS TOTALES'!A:D,4,FALSE),0)</f>
        <v>0</v>
      </c>
      <c r="F544" s="9">
        <f>IFERROR(VLOOKUP(Tabla1[[#This Row],[FECHA]],'COMPARENDOS TOTALES'!A:D,3,FALSE),0)</f>
        <v>0</v>
      </c>
      <c r="G544" s="5">
        <f>IFERROR(VLOOKUP(Tabla1[[#This Row],[FECHA]],EXONERACIONES!A:D,4,FALSE),0)</f>
        <v>0</v>
      </c>
      <c r="H544" s="9">
        <f>IFERROR(VLOOKUP(Tabla1[[#This Row],[FECHA]],EXONERACIONES!A:D,3,FALSE),0)</f>
        <v>0</v>
      </c>
      <c r="I544" s="5">
        <f>IFERROR(VLOOKUP(Tabla1[[#This Row],[FECHA]],'SIMIT CON RES'!A:D,4,FALSE),0)</f>
        <v>0</v>
      </c>
      <c r="J544" s="9">
        <f>IFERROR(VLOOKUP(Tabla1[[#This Row],[FECHA]],'SIMIT CON RES'!A:D,3,FALSE),0)</f>
        <v>0</v>
      </c>
      <c r="K544">
        <f>IFERROR(VLOOKUP(Tabla1[[#This Row],[FECHA]],'SIMIT SIN RES'!A:D,4,FALSE),0)</f>
        <v>0</v>
      </c>
      <c r="L544" s="9">
        <f>IFERROR(VLOOKUP(Tabla1[[#This Row],[FECHA]],'SIMIT SIN RES'!A:D,3,FALSE),0)</f>
        <v>0</v>
      </c>
      <c r="M544" s="5">
        <f>IFERROR(VLOOKUP(Tabla1[[#This Row],[FECHA]],'RECAUDOS DE COMPARENDOS'!A:D,4,FALSE),0)</f>
        <v>0</v>
      </c>
      <c r="N544" s="9">
        <f>IFERROR(VLOOKUP(Tabla1[[#This Row],[FECHA]],'RECAUDOS DE COMPARENDOS'!A:D,3,FALSE),0)</f>
        <v>0</v>
      </c>
      <c r="O544" s="5">
        <f>IFERROR(VLOOKUP(Tabla1[[#This Row],[FECHA]],'RECAUDOS DE RESOLUCIONES'!A:D,4,FALSE),0)</f>
        <v>0</v>
      </c>
      <c r="P544" s="9">
        <f>IFERROR(VLOOKUP(Tabla1[[#This Row],[FECHA]],'RECAUDOS DE RESOLUCIONES'!A:D,3,FALSE),0)</f>
        <v>0</v>
      </c>
      <c r="Q54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54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544" s="11">
        <f>IFERROR(VLOOKUP(Tabla1[[#This Row],[FECHA]],'RECAUDOS LOCALES'!A:D,4,FALSE),0)</f>
        <v>0</v>
      </c>
      <c r="T544" s="9">
        <f>IFERROR(VLOOKUP(Tabla1[[#This Row],[FECHA]],'RECAUDOS LOCALES'!A:D,3,FALSE),0)</f>
        <v>0</v>
      </c>
      <c r="U544" s="11">
        <f>IFERROR(VLOOKUP(Tabla1[[#This Row],[FECHA]],'RECAUDOS EXTERNOS'!A:D,4,FALSE),0)</f>
        <v>0</v>
      </c>
      <c r="V544" s="9">
        <f>IFERROR(VLOOKUP(Tabla1[[#This Row],[FECHA]],'RECAUDOS EXTERNOS'!A:D,3,FALSE),0)</f>
        <v>0</v>
      </c>
    </row>
    <row r="545" spans="1:22" x14ac:dyDescent="0.25">
      <c r="A545" s="1">
        <v>38104</v>
      </c>
      <c r="B545" s="3" t="s">
        <v>2</v>
      </c>
      <c r="C545" s="2">
        <v>38078</v>
      </c>
      <c r="D545" s="5">
        <f>YEAR(Tabla1[[#This Row],[FECHA]])</f>
        <v>2004</v>
      </c>
      <c r="E545" s="5">
        <f>IFERROR(VLOOKUP(Tabla1[[#This Row],[FECHA]],'COMPARENDOS TOTALES'!A:D,4,FALSE),0)</f>
        <v>1</v>
      </c>
      <c r="F545" s="9">
        <f>IFERROR(VLOOKUP(Tabla1[[#This Row],[FECHA]],'COMPARENDOS TOTALES'!A:D,3,FALSE),0)</f>
        <v>178995</v>
      </c>
      <c r="G545" s="5">
        <f>IFERROR(VLOOKUP(Tabla1[[#This Row],[FECHA]],EXONERACIONES!A:D,4,FALSE),0)</f>
        <v>0</v>
      </c>
      <c r="H545" s="9">
        <f>IFERROR(VLOOKUP(Tabla1[[#This Row],[FECHA]],EXONERACIONES!A:D,3,FALSE),0)</f>
        <v>0</v>
      </c>
      <c r="I545" s="5">
        <f>IFERROR(VLOOKUP(Tabla1[[#This Row],[FECHA]],'SIMIT CON RES'!A:D,4,FALSE),0)</f>
        <v>0</v>
      </c>
      <c r="J545" s="9">
        <f>IFERROR(VLOOKUP(Tabla1[[#This Row],[FECHA]],'SIMIT CON RES'!A:D,3,FALSE),0)</f>
        <v>0</v>
      </c>
      <c r="K545">
        <f>IFERROR(VLOOKUP(Tabla1[[#This Row],[FECHA]],'SIMIT SIN RES'!A:D,4,FALSE),0)</f>
        <v>0</v>
      </c>
      <c r="L545" s="9">
        <f>IFERROR(VLOOKUP(Tabla1[[#This Row],[FECHA]],'SIMIT SIN RES'!A:D,3,FALSE),0)</f>
        <v>0</v>
      </c>
      <c r="M545" s="5">
        <f>IFERROR(VLOOKUP(Tabla1[[#This Row],[FECHA]],'RECAUDOS DE COMPARENDOS'!A:D,4,FALSE),0)</f>
        <v>1</v>
      </c>
      <c r="N545" s="9">
        <f>IFERROR(VLOOKUP(Tabla1[[#This Row],[FECHA]],'RECAUDOS DE COMPARENDOS'!A:D,3,FALSE),0)</f>
        <v>178995</v>
      </c>
      <c r="O545" s="5">
        <f>IFERROR(VLOOKUP(Tabla1[[#This Row],[FECHA]],'RECAUDOS DE RESOLUCIONES'!A:D,4,FALSE),0)</f>
        <v>0</v>
      </c>
      <c r="P545" s="9">
        <f>IFERROR(VLOOKUP(Tabla1[[#This Row],[FECHA]],'RECAUDOS DE RESOLUCIONES'!A:D,3,FALSE),0)</f>
        <v>0</v>
      </c>
      <c r="Q54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54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545" s="11">
        <f>IFERROR(VLOOKUP(Tabla1[[#This Row],[FECHA]],'RECAUDOS LOCALES'!A:D,4,FALSE),0)</f>
        <v>0</v>
      </c>
      <c r="T545" s="9">
        <f>IFERROR(VLOOKUP(Tabla1[[#This Row],[FECHA]],'RECAUDOS LOCALES'!A:D,3,FALSE),0)</f>
        <v>0</v>
      </c>
      <c r="U545" s="11">
        <f>IFERROR(VLOOKUP(Tabla1[[#This Row],[FECHA]],'RECAUDOS EXTERNOS'!A:D,4,FALSE),0)</f>
        <v>0</v>
      </c>
      <c r="V545" s="9">
        <f>IFERROR(VLOOKUP(Tabla1[[#This Row],[FECHA]],'RECAUDOS EXTERNOS'!A:D,3,FALSE),0)</f>
        <v>0</v>
      </c>
    </row>
    <row r="546" spans="1:22" x14ac:dyDescent="0.25">
      <c r="A546" s="1">
        <v>38105</v>
      </c>
      <c r="B546" s="3" t="s">
        <v>3</v>
      </c>
      <c r="C546" s="2">
        <v>38078</v>
      </c>
      <c r="D546" s="5">
        <f>YEAR(Tabla1[[#This Row],[FECHA]])</f>
        <v>2004</v>
      </c>
      <c r="E546" s="5">
        <f>IFERROR(VLOOKUP(Tabla1[[#This Row],[FECHA]],'COMPARENDOS TOTALES'!A:D,4,FALSE),0)</f>
        <v>0</v>
      </c>
      <c r="F546" s="9">
        <f>IFERROR(VLOOKUP(Tabla1[[#This Row],[FECHA]],'COMPARENDOS TOTALES'!A:D,3,FALSE),0)</f>
        <v>0</v>
      </c>
      <c r="G546" s="5">
        <f>IFERROR(VLOOKUP(Tabla1[[#This Row],[FECHA]],EXONERACIONES!A:D,4,FALSE),0)</f>
        <v>0</v>
      </c>
      <c r="H546" s="9">
        <f>IFERROR(VLOOKUP(Tabla1[[#This Row],[FECHA]],EXONERACIONES!A:D,3,FALSE),0)</f>
        <v>0</v>
      </c>
      <c r="I546" s="5">
        <f>IFERROR(VLOOKUP(Tabla1[[#This Row],[FECHA]],'SIMIT CON RES'!A:D,4,FALSE),0)</f>
        <v>0</v>
      </c>
      <c r="J546" s="9">
        <f>IFERROR(VLOOKUP(Tabla1[[#This Row],[FECHA]],'SIMIT CON RES'!A:D,3,FALSE),0)</f>
        <v>0</v>
      </c>
      <c r="K546">
        <f>IFERROR(VLOOKUP(Tabla1[[#This Row],[FECHA]],'SIMIT SIN RES'!A:D,4,FALSE),0)</f>
        <v>0</v>
      </c>
      <c r="L546" s="9">
        <f>IFERROR(VLOOKUP(Tabla1[[#This Row],[FECHA]],'SIMIT SIN RES'!A:D,3,FALSE),0)</f>
        <v>0</v>
      </c>
      <c r="M546" s="5">
        <f>IFERROR(VLOOKUP(Tabla1[[#This Row],[FECHA]],'RECAUDOS DE COMPARENDOS'!A:D,4,FALSE),0)</f>
        <v>0</v>
      </c>
      <c r="N546" s="9">
        <f>IFERROR(VLOOKUP(Tabla1[[#This Row],[FECHA]],'RECAUDOS DE COMPARENDOS'!A:D,3,FALSE),0)</f>
        <v>0</v>
      </c>
      <c r="O546" s="5">
        <f>IFERROR(VLOOKUP(Tabla1[[#This Row],[FECHA]],'RECAUDOS DE RESOLUCIONES'!A:D,4,FALSE),0)</f>
        <v>0</v>
      </c>
      <c r="P546" s="9">
        <f>IFERROR(VLOOKUP(Tabla1[[#This Row],[FECHA]],'RECAUDOS DE RESOLUCIONES'!A:D,3,FALSE),0)</f>
        <v>0</v>
      </c>
      <c r="Q54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54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546" s="11">
        <f>IFERROR(VLOOKUP(Tabla1[[#This Row],[FECHA]],'RECAUDOS LOCALES'!A:D,4,FALSE),0)</f>
        <v>3</v>
      </c>
      <c r="T546" s="9">
        <f>IFERROR(VLOOKUP(Tabla1[[#This Row],[FECHA]],'RECAUDOS LOCALES'!A:D,3,FALSE),0)</f>
        <v>298600</v>
      </c>
      <c r="U546" s="11">
        <f>IFERROR(VLOOKUP(Tabla1[[#This Row],[FECHA]],'RECAUDOS EXTERNOS'!A:D,4,FALSE),0)</f>
        <v>0</v>
      </c>
      <c r="V546" s="9">
        <f>IFERROR(VLOOKUP(Tabla1[[#This Row],[FECHA]],'RECAUDOS EXTERNOS'!A:D,3,FALSE),0)</f>
        <v>0</v>
      </c>
    </row>
    <row r="547" spans="1:22" x14ac:dyDescent="0.25">
      <c r="A547" s="1">
        <v>38106</v>
      </c>
      <c r="B547" s="3" t="s">
        <v>6</v>
      </c>
      <c r="C547" s="2">
        <v>38078</v>
      </c>
      <c r="D547" s="5">
        <f>YEAR(Tabla1[[#This Row],[FECHA]])</f>
        <v>2004</v>
      </c>
      <c r="E547" s="5">
        <f>IFERROR(VLOOKUP(Tabla1[[#This Row],[FECHA]],'COMPARENDOS TOTALES'!A:D,4,FALSE),0)</f>
        <v>0</v>
      </c>
      <c r="F547" s="9">
        <f>IFERROR(VLOOKUP(Tabla1[[#This Row],[FECHA]],'COMPARENDOS TOTALES'!A:D,3,FALSE),0)</f>
        <v>0</v>
      </c>
      <c r="G547" s="5">
        <f>IFERROR(VLOOKUP(Tabla1[[#This Row],[FECHA]],EXONERACIONES!A:D,4,FALSE),0)</f>
        <v>0</v>
      </c>
      <c r="H547" s="9">
        <f>IFERROR(VLOOKUP(Tabla1[[#This Row],[FECHA]],EXONERACIONES!A:D,3,FALSE),0)</f>
        <v>0</v>
      </c>
      <c r="I547" s="5">
        <f>IFERROR(VLOOKUP(Tabla1[[#This Row],[FECHA]],'SIMIT CON RES'!A:D,4,FALSE),0)</f>
        <v>0</v>
      </c>
      <c r="J547" s="9">
        <f>IFERROR(VLOOKUP(Tabla1[[#This Row],[FECHA]],'SIMIT CON RES'!A:D,3,FALSE),0)</f>
        <v>0</v>
      </c>
      <c r="K547">
        <f>IFERROR(VLOOKUP(Tabla1[[#This Row],[FECHA]],'SIMIT SIN RES'!A:D,4,FALSE),0)</f>
        <v>0</v>
      </c>
      <c r="L547" s="9">
        <f>IFERROR(VLOOKUP(Tabla1[[#This Row],[FECHA]],'SIMIT SIN RES'!A:D,3,FALSE),0)</f>
        <v>0</v>
      </c>
      <c r="M547" s="5">
        <f>IFERROR(VLOOKUP(Tabla1[[#This Row],[FECHA]],'RECAUDOS DE COMPARENDOS'!A:D,4,FALSE),0)</f>
        <v>0</v>
      </c>
      <c r="N547" s="9">
        <f>IFERROR(VLOOKUP(Tabla1[[#This Row],[FECHA]],'RECAUDOS DE COMPARENDOS'!A:D,3,FALSE),0)</f>
        <v>0</v>
      </c>
      <c r="O547" s="5">
        <f>IFERROR(VLOOKUP(Tabla1[[#This Row],[FECHA]],'RECAUDOS DE RESOLUCIONES'!A:D,4,FALSE),0)</f>
        <v>0</v>
      </c>
      <c r="P547" s="9">
        <f>IFERROR(VLOOKUP(Tabla1[[#This Row],[FECHA]],'RECAUDOS DE RESOLUCIONES'!A:D,3,FALSE),0)</f>
        <v>0</v>
      </c>
      <c r="Q54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54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547" s="11">
        <f>IFERROR(VLOOKUP(Tabla1[[#This Row],[FECHA]],'RECAUDOS LOCALES'!A:D,4,FALSE),0)</f>
        <v>0</v>
      </c>
      <c r="T547" s="9">
        <f>IFERROR(VLOOKUP(Tabla1[[#This Row],[FECHA]],'RECAUDOS LOCALES'!A:D,3,FALSE),0)</f>
        <v>0</v>
      </c>
      <c r="U547" s="11">
        <f>IFERROR(VLOOKUP(Tabla1[[#This Row],[FECHA]],'RECAUDOS EXTERNOS'!A:D,4,FALSE),0)</f>
        <v>0</v>
      </c>
      <c r="V547" s="9">
        <f>IFERROR(VLOOKUP(Tabla1[[#This Row],[FECHA]],'RECAUDOS EXTERNOS'!A:D,3,FALSE),0)</f>
        <v>0</v>
      </c>
    </row>
    <row r="548" spans="1:22" x14ac:dyDescent="0.25">
      <c r="A548" s="1">
        <v>38107</v>
      </c>
      <c r="B548" s="3" t="s">
        <v>0</v>
      </c>
      <c r="C548" s="2">
        <v>38078</v>
      </c>
      <c r="D548" s="5">
        <f>YEAR(Tabla1[[#This Row],[FECHA]])</f>
        <v>2004</v>
      </c>
      <c r="E548" s="5">
        <f>IFERROR(VLOOKUP(Tabla1[[#This Row],[FECHA]],'COMPARENDOS TOTALES'!A:D,4,FALSE),0)</f>
        <v>4</v>
      </c>
      <c r="F548" s="9">
        <f>IFERROR(VLOOKUP(Tabla1[[#This Row],[FECHA]],'COMPARENDOS TOTALES'!A:D,3,FALSE),0)</f>
        <v>1252975</v>
      </c>
      <c r="G548" s="5">
        <f>IFERROR(VLOOKUP(Tabla1[[#This Row],[FECHA]],EXONERACIONES!A:D,4,FALSE),0)</f>
        <v>3</v>
      </c>
      <c r="H548" s="9">
        <f>IFERROR(VLOOKUP(Tabla1[[#This Row],[FECHA]],EXONERACIONES!A:D,3,FALSE),0)</f>
        <v>894975</v>
      </c>
      <c r="I548" s="5">
        <f>IFERROR(VLOOKUP(Tabla1[[#This Row],[FECHA]],'SIMIT CON RES'!A:D,4,FALSE),0)</f>
        <v>0</v>
      </c>
      <c r="J548" s="9">
        <f>IFERROR(VLOOKUP(Tabla1[[#This Row],[FECHA]],'SIMIT CON RES'!A:D,3,FALSE),0)</f>
        <v>0</v>
      </c>
      <c r="K548">
        <f>IFERROR(VLOOKUP(Tabla1[[#This Row],[FECHA]],'SIMIT SIN RES'!A:D,4,FALSE),0)</f>
        <v>0</v>
      </c>
      <c r="L548" s="9">
        <f>IFERROR(VLOOKUP(Tabla1[[#This Row],[FECHA]],'SIMIT SIN RES'!A:D,3,FALSE),0)</f>
        <v>0</v>
      </c>
      <c r="M548" s="5">
        <f>IFERROR(VLOOKUP(Tabla1[[#This Row],[FECHA]],'RECAUDOS DE COMPARENDOS'!A:D,4,FALSE),0)</f>
        <v>0</v>
      </c>
      <c r="N548" s="9">
        <f>IFERROR(VLOOKUP(Tabla1[[#This Row],[FECHA]],'RECAUDOS DE COMPARENDOS'!A:D,3,FALSE),0)</f>
        <v>0</v>
      </c>
      <c r="O548" s="5">
        <f>IFERROR(VLOOKUP(Tabla1[[#This Row],[FECHA]],'RECAUDOS DE RESOLUCIONES'!A:D,4,FALSE),0)</f>
        <v>0</v>
      </c>
      <c r="P548" s="9">
        <f>IFERROR(VLOOKUP(Tabla1[[#This Row],[FECHA]],'RECAUDOS DE RESOLUCIONES'!A:D,3,FALSE),0)</f>
        <v>0</v>
      </c>
      <c r="Q54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548" s="9">
        <f>Tabla1[V. COMPARENDOS]-(Tabla1[V. EXONERACIONES]+Tabla1[[#This Row],[V. SIMIT CON RESOLUCION]]+Tabla1[[#This Row],[V. SIMIT SIN RESOLUCION]]+Tabla1[[#This Row],[V. RECAUDOS COMPARENDOS]]+Tabla1[[#This Row],[V. RECAUDOS RESOLUCIONES]])</f>
        <v>358000</v>
      </c>
      <c r="S548" s="11">
        <f>IFERROR(VLOOKUP(Tabla1[[#This Row],[FECHA]],'RECAUDOS LOCALES'!A:D,4,FALSE),0)</f>
        <v>0</v>
      </c>
      <c r="T548" s="9">
        <f>IFERROR(VLOOKUP(Tabla1[[#This Row],[FECHA]],'RECAUDOS LOCALES'!A:D,3,FALSE),0)</f>
        <v>0</v>
      </c>
      <c r="U548" s="11">
        <f>IFERROR(VLOOKUP(Tabla1[[#This Row],[FECHA]],'RECAUDOS EXTERNOS'!A:D,4,FALSE),0)</f>
        <v>0</v>
      </c>
      <c r="V548" s="9">
        <f>IFERROR(VLOOKUP(Tabla1[[#This Row],[FECHA]],'RECAUDOS EXTERNOS'!A:D,3,FALSE),0)</f>
        <v>0</v>
      </c>
    </row>
    <row r="549" spans="1:22" x14ac:dyDescent="0.25">
      <c r="A549" s="1">
        <v>38108</v>
      </c>
      <c r="B549" s="3" t="s">
        <v>5</v>
      </c>
      <c r="C549" s="2">
        <v>38108</v>
      </c>
      <c r="D549" s="5">
        <f>YEAR(Tabla1[[#This Row],[FECHA]])</f>
        <v>2004</v>
      </c>
      <c r="E549" s="5">
        <f>IFERROR(VLOOKUP(Tabla1[[#This Row],[FECHA]],'COMPARENDOS TOTALES'!A:D,4,FALSE),0)</f>
        <v>2</v>
      </c>
      <c r="F549" s="9">
        <f>IFERROR(VLOOKUP(Tabla1[[#This Row],[FECHA]],'COMPARENDOS TOTALES'!A:D,3,FALSE),0)</f>
        <v>405722</v>
      </c>
      <c r="G549" s="5">
        <f>IFERROR(VLOOKUP(Tabla1[[#This Row],[FECHA]],EXONERACIONES!A:D,4,FALSE),0)</f>
        <v>1</v>
      </c>
      <c r="H549" s="9">
        <f>IFERROR(VLOOKUP(Tabla1[[#This Row],[FECHA]],EXONERACIONES!A:D,3,FALSE),0)</f>
        <v>47732</v>
      </c>
      <c r="I549" s="5">
        <f>IFERROR(VLOOKUP(Tabla1[[#This Row],[FECHA]],'SIMIT CON RES'!A:D,4,FALSE),0)</f>
        <v>0</v>
      </c>
      <c r="J549" s="9">
        <f>IFERROR(VLOOKUP(Tabla1[[#This Row],[FECHA]],'SIMIT CON RES'!A:D,3,FALSE),0)</f>
        <v>0</v>
      </c>
      <c r="K549">
        <f>IFERROR(VLOOKUP(Tabla1[[#This Row],[FECHA]],'SIMIT SIN RES'!A:D,4,FALSE),0)</f>
        <v>0</v>
      </c>
      <c r="L549" s="9">
        <f>IFERROR(VLOOKUP(Tabla1[[#This Row],[FECHA]],'SIMIT SIN RES'!A:D,3,FALSE),0)</f>
        <v>0</v>
      </c>
      <c r="M549" s="5">
        <f>IFERROR(VLOOKUP(Tabla1[[#This Row],[FECHA]],'RECAUDOS DE COMPARENDOS'!A:D,4,FALSE),0)</f>
        <v>0</v>
      </c>
      <c r="N549" s="9">
        <f>IFERROR(VLOOKUP(Tabla1[[#This Row],[FECHA]],'RECAUDOS DE COMPARENDOS'!A:D,3,FALSE),0)</f>
        <v>0</v>
      </c>
      <c r="O549" s="5">
        <f>IFERROR(VLOOKUP(Tabla1[[#This Row],[FECHA]],'RECAUDOS DE RESOLUCIONES'!A:D,4,FALSE),0)</f>
        <v>0</v>
      </c>
      <c r="P549" s="9">
        <f>IFERROR(VLOOKUP(Tabla1[[#This Row],[FECHA]],'RECAUDOS DE RESOLUCIONES'!A:D,3,FALSE),0)</f>
        <v>0</v>
      </c>
      <c r="Q54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549" s="9">
        <f>Tabla1[V. COMPARENDOS]-(Tabla1[V. EXONERACIONES]+Tabla1[[#This Row],[V. SIMIT CON RESOLUCION]]+Tabla1[[#This Row],[V. SIMIT SIN RESOLUCION]]+Tabla1[[#This Row],[V. RECAUDOS COMPARENDOS]]+Tabla1[[#This Row],[V. RECAUDOS RESOLUCIONES]])</f>
        <v>357990</v>
      </c>
      <c r="S549" s="11">
        <f>IFERROR(VLOOKUP(Tabla1[[#This Row],[FECHA]],'RECAUDOS LOCALES'!A:D,4,FALSE),0)</f>
        <v>0</v>
      </c>
      <c r="T549" s="9">
        <f>IFERROR(VLOOKUP(Tabla1[[#This Row],[FECHA]],'RECAUDOS LOCALES'!A:D,3,FALSE),0)</f>
        <v>0</v>
      </c>
      <c r="U549" s="11">
        <f>IFERROR(VLOOKUP(Tabla1[[#This Row],[FECHA]],'RECAUDOS EXTERNOS'!A:D,4,FALSE),0)</f>
        <v>0</v>
      </c>
      <c r="V549" s="9">
        <f>IFERROR(VLOOKUP(Tabla1[[#This Row],[FECHA]],'RECAUDOS EXTERNOS'!A:D,3,FALSE),0)</f>
        <v>0</v>
      </c>
    </row>
    <row r="550" spans="1:22" x14ac:dyDescent="0.25">
      <c r="A550" s="1">
        <v>38109</v>
      </c>
      <c r="B550" s="3" t="s">
        <v>4</v>
      </c>
      <c r="C550" s="2">
        <v>38108</v>
      </c>
      <c r="D550" s="5">
        <f>YEAR(Tabla1[[#This Row],[FECHA]])</f>
        <v>2004</v>
      </c>
      <c r="E550" s="5">
        <f>IFERROR(VLOOKUP(Tabla1[[#This Row],[FECHA]],'COMPARENDOS TOTALES'!A:D,4,FALSE),0)</f>
        <v>5</v>
      </c>
      <c r="F550" s="9">
        <f>IFERROR(VLOOKUP(Tabla1[[#This Row],[FECHA]],'COMPARENDOS TOTALES'!A:D,3,FALSE),0)</f>
        <v>1252965</v>
      </c>
      <c r="G550" s="5">
        <f>IFERROR(VLOOKUP(Tabla1[[#This Row],[FECHA]],EXONERACIONES!A:D,4,FALSE),0)</f>
        <v>4</v>
      </c>
      <c r="H550" s="9">
        <f>IFERROR(VLOOKUP(Tabla1[[#This Row],[FECHA]],EXONERACIONES!A:D,3,FALSE),0)</f>
        <v>894975</v>
      </c>
      <c r="I550" s="5">
        <f>IFERROR(VLOOKUP(Tabla1[[#This Row],[FECHA]],'SIMIT CON RES'!A:D,4,FALSE),0)</f>
        <v>0</v>
      </c>
      <c r="J550" s="9">
        <f>IFERROR(VLOOKUP(Tabla1[[#This Row],[FECHA]],'SIMIT CON RES'!A:D,3,FALSE),0)</f>
        <v>0</v>
      </c>
      <c r="K550">
        <f>IFERROR(VLOOKUP(Tabla1[[#This Row],[FECHA]],'SIMIT SIN RES'!A:D,4,FALSE),0)</f>
        <v>0</v>
      </c>
      <c r="L550" s="9">
        <f>IFERROR(VLOOKUP(Tabla1[[#This Row],[FECHA]],'SIMIT SIN RES'!A:D,3,FALSE),0)</f>
        <v>0</v>
      </c>
      <c r="M550" s="5">
        <f>IFERROR(VLOOKUP(Tabla1[[#This Row],[FECHA]],'RECAUDOS DE COMPARENDOS'!A:D,4,FALSE),0)</f>
        <v>0</v>
      </c>
      <c r="N550" s="9">
        <f>IFERROR(VLOOKUP(Tabla1[[#This Row],[FECHA]],'RECAUDOS DE COMPARENDOS'!A:D,3,FALSE),0)</f>
        <v>0</v>
      </c>
      <c r="O550" s="5">
        <f>IFERROR(VLOOKUP(Tabla1[[#This Row],[FECHA]],'RECAUDOS DE RESOLUCIONES'!A:D,4,FALSE),0)</f>
        <v>0</v>
      </c>
      <c r="P550" s="9">
        <f>IFERROR(VLOOKUP(Tabla1[[#This Row],[FECHA]],'RECAUDOS DE RESOLUCIONES'!A:D,3,FALSE),0)</f>
        <v>0</v>
      </c>
      <c r="Q55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550" s="9">
        <f>Tabla1[V. COMPARENDOS]-(Tabla1[V. EXONERACIONES]+Tabla1[[#This Row],[V. SIMIT CON RESOLUCION]]+Tabla1[[#This Row],[V. SIMIT SIN RESOLUCION]]+Tabla1[[#This Row],[V. RECAUDOS COMPARENDOS]]+Tabla1[[#This Row],[V. RECAUDOS RESOLUCIONES]])</f>
        <v>357990</v>
      </c>
      <c r="S550" s="11">
        <f>IFERROR(VLOOKUP(Tabla1[[#This Row],[FECHA]],'RECAUDOS LOCALES'!A:D,4,FALSE),0)</f>
        <v>0</v>
      </c>
      <c r="T550" s="9">
        <f>IFERROR(VLOOKUP(Tabla1[[#This Row],[FECHA]],'RECAUDOS LOCALES'!A:D,3,FALSE),0)</f>
        <v>0</v>
      </c>
      <c r="U550" s="11">
        <f>IFERROR(VLOOKUP(Tabla1[[#This Row],[FECHA]],'RECAUDOS EXTERNOS'!A:D,4,FALSE),0)</f>
        <v>0</v>
      </c>
      <c r="V550" s="9">
        <f>IFERROR(VLOOKUP(Tabla1[[#This Row],[FECHA]],'RECAUDOS EXTERNOS'!A:D,3,FALSE),0)</f>
        <v>0</v>
      </c>
    </row>
    <row r="551" spans="1:22" x14ac:dyDescent="0.25">
      <c r="A551" s="1">
        <v>38110</v>
      </c>
      <c r="B551" s="3" t="s">
        <v>1</v>
      </c>
      <c r="C551" s="2">
        <v>38108</v>
      </c>
      <c r="D551" s="5">
        <f>YEAR(Tabla1[[#This Row],[FECHA]])</f>
        <v>2004</v>
      </c>
      <c r="E551" s="5">
        <f>IFERROR(VLOOKUP(Tabla1[[#This Row],[FECHA]],'COMPARENDOS TOTALES'!A:D,4,FALSE),0)</f>
        <v>1</v>
      </c>
      <c r="F551" s="9">
        <f>IFERROR(VLOOKUP(Tabla1[[#This Row],[FECHA]],'COMPARENDOS TOTALES'!A:D,3,FALSE),0)</f>
        <v>357990</v>
      </c>
      <c r="G551" s="5">
        <f>IFERROR(VLOOKUP(Tabla1[[#This Row],[FECHA]],EXONERACIONES!A:D,4,FALSE),0)</f>
        <v>1</v>
      </c>
      <c r="H551" s="9">
        <f>IFERROR(VLOOKUP(Tabla1[[#This Row],[FECHA]],EXONERACIONES!A:D,3,FALSE),0)</f>
        <v>357990</v>
      </c>
      <c r="I551" s="5">
        <f>IFERROR(VLOOKUP(Tabla1[[#This Row],[FECHA]],'SIMIT CON RES'!A:D,4,FALSE),0)</f>
        <v>0</v>
      </c>
      <c r="J551" s="9">
        <f>IFERROR(VLOOKUP(Tabla1[[#This Row],[FECHA]],'SIMIT CON RES'!A:D,3,FALSE),0)</f>
        <v>0</v>
      </c>
      <c r="K551">
        <f>IFERROR(VLOOKUP(Tabla1[[#This Row],[FECHA]],'SIMIT SIN RES'!A:D,4,FALSE),0)</f>
        <v>0</v>
      </c>
      <c r="L551" s="9">
        <f>IFERROR(VLOOKUP(Tabla1[[#This Row],[FECHA]],'SIMIT SIN RES'!A:D,3,FALSE),0)</f>
        <v>0</v>
      </c>
      <c r="M551" s="5">
        <f>IFERROR(VLOOKUP(Tabla1[[#This Row],[FECHA]],'RECAUDOS DE COMPARENDOS'!A:D,4,FALSE),0)</f>
        <v>0</v>
      </c>
      <c r="N551" s="9">
        <f>IFERROR(VLOOKUP(Tabla1[[#This Row],[FECHA]],'RECAUDOS DE COMPARENDOS'!A:D,3,FALSE),0)</f>
        <v>0</v>
      </c>
      <c r="O551" s="5">
        <f>IFERROR(VLOOKUP(Tabla1[[#This Row],[FECHA]],'RECAUDOS DE RESOLUCIONES'!A:D,4,FALSE),0)</f>
        <v>0</v>
      </c>
      <c r="P551" s="9">
        <f>IFERROR(VLOOKUP(Tabla1[[#This Row],[FECHA]],'RECAUDOS DE RESOLUCIONES'!A:D,3,FALSE),0)</f>
        <v>0</v>
      </c>
      <c r="Q55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55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551" s="11">
        <f>IFERROR(VLOOKUP(Tabla1[[#This Row],[FECHA]],'RECAUDOS LOCALES'!A:D,4,FALSE),0)</f>
        <v>2</v>
      </c>
      <c r="T551" s="9">
        <f>IFERROR(VLOOKUP(Tabla1[[#This Row],[FECHA]],'RECAUDOS LOCALES'!A:D,3,FALSE),0)</f>
        <v>244080</v>
      </c>
      <c r="U551" s="11">
        <f>IFERROR(VLOOKUP(Tabla1[[#This Row],[FECHA]],'RECAUDOS EXTERNOS'!A:D,4,FALSE),0)</f>
        <v>0</v>
      </c>
      <c r="V551" s="9">
        <f>IFERROR(VLOOKUP(Tabla1[[#This Row],[FECHA]],'RECAUDOS EXTERNOS'!A:D,3,FALSE),0)</f>
        <v>0</v>
      </c>
    </row>
    <row r="552" spans="1:22" x14ac:dyDescent="0.25">
      <c r="A552" s="1">
        <v>38111</v>
      </c>
      <c r="B552" s="3" t="s">
        <v>2</v>
      </c>
      <c r="C552" s="2">
        <v>38108</v>
      </c>
      <c r="D552" s="5">
        <f>YEAR(Tabla1[[#This Row],[FECHA]])</f>
        <v>2004</v>
      </c>
      <c r="E552" s="5">
        <f>IFERROR(VLOOKUP(Tabla1[[#This Row],[FECHA]],'COMPARENDOS TOTALES'!A:D,4,FALSE),0)</f>
        <v>1</v>
      </c>
      <c r="F552" s="9">
        <f>IFERROR(VLOOKUP(Tabla1[[#This Row],[FECHA]],'COMPARENDOS TOTALES'!A:D,3,FALSE),0)</f>
        <v>178995</v>
      </c>
      <c r="G552" s="5">
        <f>IFERROR(VLOOKUP(Tabla1[[#This Row],[FECHA]],EXONERACIONES!A:D,4,FALSE),0)</f>
        <v>1</v>
      </c>
      <c r="H552" s="9">
        <f>IFERROR(VLOOKUP(Tabla1[[#This Row],[FECHA]],EXONERACIONES!A:D,3,FALSE),0)</f>
        <v>178995</v>
      </c>
      <c r="I552" s="5">
        <f>IFERROR(VLOOKUP(Tabla1[[#This Row],[FECHA]],'SIMIT CON RES'!A:D,4,FALSE),0)</f>
        <v>0</v>
      </c>
      <c r="J552" s="9">
        <f>IFERROR(VLOOKUP(Tabla1[[#This Row],[FECHA]],'SIMIT CON RES'!A:D,3,FALSE),0)</f>
        <v>0</v>
      </c>
      <c r="K552">
        <f>IFERROR(VLOOKUP(Tabla1[[#This Row],[FECHA]],'SIMIT SIN RES'!A:D,4,FALSE),0)</f>
        <v>0</v>
      </c>
      <c r="L552" s="9">
        <f>IFERROR(VLOOKUP(Tabla1[[#This Row],[FECHA]],'SIMIT SIN RES'!A:D,3,FALSE),0)</f>
        <v>0</v>
      </c>
      <c r="M552" s="5">
        <f>IFERROR(VLOOKUP(Tabla1[[#This Row],[FECHA]],'RECAUDOS DE COMPARENDOS'!A:D,4,FALSE),0)</f>
        <v>0</v>
      </c>
      <c r="N552" s="9">
        <f>IFERROR(VLOOKUP(Tabla1[[#This Row],[FECHA]],'RECAUDOS DE COMPARENDOS'!A:D,3,FALSE),0)</f>
        <v>0</v>
      </c>
      <c r="O552" s="5">
        <f>IFERROR(VLOOKUP(Tabla1[[#This Row],[FECHA]],'RECAUDOS DE RESOLUCIONES'!A:D,4,FALSE),0)</f>
        <v>0</v>
      </c>
      <c r="P552" s="9">
        <f>IFERROR(VLOOKUP(Tabla1[[#This Row],[FECHA]],'RECAUDOS DE RESOLUCIONES'!A:D,3,FALSE),0)</f>
        <v>0</v>
      </c>
      <c r="Q55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55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552" s="11">
        <f>IFERROR(VLOOKUP(Tabla1[[#This Row],[FECHA]],'RECAUDOS LOCALES'!A:D,4,FALSE),0)</f>
        <v>0</v>
      </c>
      <c r="T552" s="9">
        <f>IFERROR(VLOOKUP(Tabla1[[#This Row],[FECHA]],'RECAUDOS LOCALES'!A:D,3,FALSE),0)</f>
        <v>0</v>
      </c>
      <c r="U552" s="11">
        <f>IFERROR(VLOOKUP(Tabla1[[#This Row],[FECHA]],'RECAUDOS EXTERNOS'!A:D,4,FALSE),0)</f>
        <v>0</v>
      </c>
      <c r="V552" s="9">
        <f>IFERROR(VLOOKUP(Tabla1[[#This Row],[FECHA]],'RECAUDOS EXTERNOS'!A:D,3,FALSE),0)</f>
        <v>0</v>
      </c>
    </row>
    <row r="553" spans="1:22" x14ac:dyDescent="0.25">
      <c r="A553" s="1">
        <v>38112</v>
      </c>
      <c r="B553" s="3" t="s">
        <v>3</v>
      </c>
      <c r="C553" s="2">
        <v>38108</v>
      </c>
      <c r="D553" s="5">
        <f>YEAR(Tabla1[[#This Row],[FECHA]])</f>
        <v>2004</v>
      </c>
      <c r="E553" s="5">
        <f>IFERROR(VLOOKUP(Tabla1[[#This Row],[FECHA]],'COMPARENDOS TOTALES'!A:D,4,FALSE),0)</f>
        <v>7</v>
      </c>
      <c r="F553" s="9">
        <f>IFERROR(VLOOKUP(Tabla1[[#This Row],[FECHA]],'COMPARENDOS TOTALES'!A:D,3,FALSE),0)</f>
        <v>1527429</v>
      </c>
      <c r="G553" s="5">
        <f>IFERROR(VLOOKUP(Tabla1[[#This Row],[FECHA]],EXONERACIONES!A:D,4,FALSE),0)</f>
        <v>5</v>
      </c>
      <c r="H553" s="9">
        <f>IFERROR(VLOOKUP(Tabla1[[#This Row],[FECHA]],EXONERACIONES!A:D,3,FALSE),0)</f>
        <v>1252965</v>
      </c>
      <c r="I553" s="5">
        <f>IFERROR(VLOOKUP(Tabla1[[#This Row],[FECHA]],'SIMIT CON RES'!A:D,4,FALSE),0)</f>
        <v>0</v>
      </c>
      <c r="J553" s="9">
        <f>IFERROR(VLOOKUP(Tabla1[[#This Row],[FECHA]],'SIMIT CON RES'!A:D,3,FALSE),0)</f>
        <v>0</v>
      </c>
      <c r="K553">
        <f>IFERROR(VLOOKUP(Tabla1[[#This Row],[FECHA]],'SIMIT SIN RES'!A:D,4,FALSE),0)</f>
        <v>0</v>
      </c>
      <c r="L553" s="9">
        <f>IFERROR(VLOOKUP(Tabla1[[#This Row],[FECHA]],'SIMIT SIN RES'!A:D,3,FALSE),0)</f>
        <v>0</v>
      </c>
      <c r="M553" s="5">
        <f>IFERROR(VLOOKUP(Tabla1[[#This Row],[FECHA]],'RECAUDOS DE COMPARENDOS'!A:D,4,FALSE),0)</f>
        <v>0</v>
      </c>
      <c r="N553" s="9">
        <f>IFERROR(VLOOKUP(Tabla1[[#This Row],[FECHA]],'RECAUDOS DE COMPARENDOS'!A:D,3,FALSE),0)</f>
        <v>0</v>
      </c>
      <c r="O553" s="5">
        <f>IFERROR(VLOOKUP(Tabla1[[#This Row],[FECHA]],'RECAUDOS DE RESOLUCIONES'!A:D,4,FALSE),0)</f>
        <v>0</v>
      </c>
      <c r="P553" s="9">
        <f>IFERROR(VLOOKUP(Tabla1[[#This Row],[FECHA]],'RECAUDOS DE RESOLUCIONES'!A:D,3,FALSE),0)</f>
        <v>0</v>
      </c>
      <c r="Q55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553" s="9">
        <f>Tabla1[V. COMPARENDOS]-(Tabla1[V. EXONERACIONES]+Tabla1[[#This Row],[V. SIMIT CON RESOLUCION]]+Tabla1[[#This Row],[V. SIMIT SIN RESOLUCION]]+Tabla1[[#This Row],[V. RECAUDOS COMPARENDOS]]+Tabla1[[#This Row],[V. RECAUDOS RESOLUCIONES]])</f>
        <v>274464</v>
      </c>
      <c r="S553" s="11">
        <f>IFERROR(VLOOKUP(Tabla1[[#This Row],[FECHA]],'RECAUDOS LOCALES'!A:D,4,FALSE),0)</f>
        <v>0</v>
      </c>
      <c r="T553" s="9">
        <f>IFERROR(VLOOKUP(Tabla1[[#This Row],[FECHA]],'RECAUDOS LOCALES'!A:D,3,FALSE),0)</f>
        <v>0</v>
      </c>
      <c r="U553" s="11">
        <f>IFERROR(VLOOKUP(Tabla1[[#This Row],[FECHA]],'RECAUDOS EXTERNOS'!A:D,4,FALSE),0)</f>
        <v>0</v>
      </c>
      <c r="V553" s="9">
        <f>IFERROR(VLOOKUP(Tabla1[[#This Row],[FECHA]],'RECAUDOS EXTERNOS'!A:D,3,FALSE),0)</f>
        <v>0</v>
      </c>
    </row>
    <row r="554" spans="1:22" x14ac:dyDescent="0.25">
      <c r="A554" s="1">
        <v>38113</v>
      </c>
      <c r="B554" s="3" t="s">
        <v>6</v>
      </c>
      <c r="C554" s="2">
        <v>38108</v>
      </c>
      <c r="D554" s="5">
        <f>YEAR(Tabla1[[#This Row],[FECHA]])</f>
        <v>2004</v>
      </c>
      <c r="E554" s="5">
        <f>IFERROR(VLOOKUP(Tabla1[[#This Row],[FECHA]],'COMPARENDOS TOTALES'!A:D,4,FALSE),0)</f>
        <v>3</v>
      </c>
      <c r="F554" s="9">
        <f>IFERROR(VLOOKUP(Tabla1[[#This Row],[FECHA]],'COMPARENDOS TOTALES'!A:D,3,FALSE),0)</f>
        <v>894975</v>
      </c>
      <c r="G554" s="5">
        <f>IFERROR(VLOOKUP(Tabla1[[#This Row],[FECHA]],EXONERACIONES!A:D,4,FALSE),0)</f>
        <v>1</v>
      </c>
      <c r="H554" s="9">
        <f>IFERROR(VLOOKUP(Tabla1[[#This Row],[FECHA]],EXONERACIONES!A:D,3,FALSE),0)</f>
        <v>178995</v>
      </c>
      <c r="I554" s="5">
        <f>IFERROR(VLOOKUP(Tabla1[[#This Row],[FECHA]],'SIMIT CON RES'!A:D,4,FALSE),0)</f>
        <v>0</v>
      </c>
      <c r="J554" s="9">
        <f>IFERROR(VLOOKUP(Tabla1[[#This Row],[FECHA]],'SIMIT CON RES'!A:D,3,FALSE),0)</f>
        <v>0</v>
      </c>
      <c r="K554">
        <f>IFERROR(VLOOKUP(Tabla1[[#This Row],[FECHA]],'SIMIT SIN RES'!A:D,4,FALSE),0)</f>
        <v>0</v>
      </c>
      <c r="L554" s="9">
        <f>IFERROR(VLOOKUP(Tabla1[[#This Row],[FECHA]],'SIMIT SIN RES'!A:D,3,FALSE),0)</f>
        <v>0</v>
      </c>
      <c r="M554" s="5">
        <f>IFERROR(VLOOKUP(Tabla1[[#This Row],[FECHA]],'RECAUDOS DE COMPARENDOS'!A:D,4,FALSE),0)</f>
        <v>0</v>
      </c>
      <c r="N554" s="9">
        <f>IFERROR(VLOOKUP(Tabla1[[#This Row],[FECHA]],'RECAUDOS DE COMPARENDOS'!A:D,3,FALSE),0)</f>
        <v>0</v>
      </c>
      <c r="O554" s="5">
        <f>IFERROR(VLOOKUP(Tabla1[[#This Row],[FECHA]],'RECAUDOS DE RESOLUCIONES'!A:D,4,FALSE),0)</f>
        <v>0</v>
      </c>
      <c r="P554" s="9">
        <f>IFERROR(VLOOKUP(Tabla1[[#This Row],[FECHA]],'RECAUDOS DE RESOLUCIONES'!A:D,3,FALSE),0)</f>
        <v>0</v>
      </c>
      <c r="Q55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554" s="9">
        <f>Tabla1[V. COMPARENDOS]-(Tabla1[V. EXONERACIONES]+Tabla1[[#This Row],[V. SIMIT CON RESOLUCION]]+Tabla1[[#This Row],[V. SIMIT SIN RESOLUCION]]+Tabla1[[#This Row],[V. RECAUDOS COMPARENDOS]]+Tabla1[[#This Row],[V. RECAUDOS RESOLUCIONES]])</f>
        <v>715980</v>
      </c>
      <c r="S554" s="11">
        <f>IFERROR(VLOOKUP(Tabla1[[#This Row],[FECHA]],'RECAUDOS LOCALES'!A:D,4,FALSE),0)</f>
        <v>1</v>
      </c>
      <c r="T554" s="9">
        <f>IFERROR(VLOOKUP(Tabla1[[#This Row],[FECHA]],'RECAUDOS LOCALES'!A:D,3,FALSE),0)</f>
        <v>89500</v>
      </c>
      <c r="U554" s="11">
        <f>IFERROR(VLOOKUP(Tabla1[[#This Row],[FECHA]],'RECAUDOS EXTERNOS'!A:D,4,FALSE),0)</f>
        <v>0</v>
      </c>
      <c r="V554" s="9">
        <f>IFERROR(VLOOKUP(Tabla1[[#This Row],[FECHA]],'RECAUDOS EXTERNOS'!A:D,3,FALSE),0)</f>
        <v>0</v>
      </c>
    </row>
    <row r="555" spans="1:22" x14ac:dyDescent="0.25">
      <c r="A555" s="1">
        <v>38114</v>
      </c>
      <c r="B555" s="3" t="s">
        <v>0</v>
      </c>
      <c r="C555" s="2">
        <v>38108</v>
      </c>
      <c r="D555" s="5">
        <f>YEAR(Tabla1[[#This Row],[FECHA]])</f>
        <v>2004</v>
      </c>
      <c r="E555" s="5">
        <f>IFERROR(VLOOKUP(Tabla1[[#This Row],[FECHA]],'COMPARENDOS TOTALES'!A:D,4,FALSE),0)</f>
        <v>4</v>
      </c>
      <c r="F555" s="9">
        <f>IFERROR(VLOOKUP(Tabla1[[#This Row],[FECHA]],'COMPARENDOS TOTALES'!A:D,3,FALSE),0)</f>
        <v>894975</v>
      </c>
      <c r="G555" s="5">
        <f>IFERROR(VLOOKUP(Tabla1[[#This Row],[FECHA]],EXONERACIONES!A:D,4,FALSE),0)</f>
        <v>4</v>
      </c>
      <c r="H555" s="9">
        <f>IFERROR(VLOOKUP(Tabla1[[#This Row],[FECHA]],EXONERACIONES!A:D,3,FALSE),0)</f>
        <v>894975</v>
      </c>
      <c r="I555" s="5">
        <f>IFERROR(VLOOKUP(Tabla1[[#This Row],[FECHA]],'SIMIT CON RES'!A:D,4,FALSE),0)</f>
        <v>0</v>
      </c>
      <c r="J555" s="9">
        <f>IFERROR(VLOOKUP(Tabla1[[#This Row],[FECHA]],'SIMIT CON RES'!A:D,3,FALSE),0)</f>
        <v>0</v>
      </c>
      <c r="K555">
        <f>IFERROR(VLOOKUP(Tabla1[[#This Row],[FECHA]],'SIMIT SIN RES'!A:D,4,FALSE),0)</f>
        <v>0</v>
      </c>
      <c r="L555" s="9">
        <f>IFERROR(VLOOKUP(Tabla1[[#This Row],[FECHA]],'SIMIT SIN RES'!A:D,3,FALSE),0)</f>
        <v>0</v>
      </c>
      <c r="M555" s="5">
        <f>IFERROR(VLOOKUP(Tabla1[[#This Row],[FECHA]],'RECAUDOS DE COMPARENDOS'!A:D,4,FALSE),0)</f>
        <v>0</v>
      </c>
      <c r="N555" s="9">
        <f>IFERROR(VLOOKUP(Tabla1[[#This Row],[FECHA]],'RECAUDOS DE COMPARENDOS'!A:D,3,FALSE),0)</f>
        <v>0</v>
      </c>
      <c r="O555" s="5">
        <f>IFERROR(VLOOKUP(Tabla1[[#This Row],[FECHA]],'RECAUDOS DE RESOLUCIONES'!A:D,4,FALSE),0)</f>
        <v>0</v>
      </c>
      <c r="P555" s="9">
        <f>IFERROR(VLOOKUP(Tabla1[[#This Row],[FECHA]],'RECAUDOS DE RESOLUCIONES'!A:D,3,FALSE),0)</f>
        <v>0</v>
      </c>
      <c r="Q55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55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555" s="11">
        <f>IFERROR(VLOOKUP(Tabla1[[#This Row],[FECHA]],'RECAUDOS LOCALES'!A:D,4,FALSE),0)</f>
        <v>1</v>
      </c>
      <c r="T555" s="9">
        <f>IFERROR(VLOOKUP(Tabla1[[#This Row],[FECHA]],'RECAUDOS LOCALES'!A:D,3,FALSE),0)</f>
        <v>89500</v>
      </c>
      <c r="U555" s="11">
        <f>IFERROR(VLOOKUP(Tabla1[[#This Row],[FECHA]],'RECAUDOS EXTERNOS'!A:D,4,FALSE),0)</f>
        <v>0</v>
      </c>
      <c r="V555" s="9">
        <f>IFERROR(VLOOKUP(Tabla1[[#This Row],[FECHA]],'RECAUDOS EXTERNOS'!A:D,3,FALSE),0)</f>
        <v>0</v>
      </c>
    </row>
    <row r="556" spans="1:22" x14ac:dyDescent="0.25">
      <c r="A556" s="1">
        <v>38115</v>
      </c>
      <c r="B556" s="3" t="s">
        <v>5</v>
      </c>
      <c r="C556" s="2">
        <v>38108</v>
      </c>
      <c r="D556" s="5">
        <f>YEAR(Tabla1[[#This Row],[FECHA]])</f>
        <v>2004</v>
      </c>
      <c r="E556" s="5">
        <f>IFERROR(VLOOKUP(Tabla1[[#This Row],[FECHA]],'COMPARENDOS TOTALES'!A:D,4,FALSE),0)</f>
        <v>5</v>
      </c>
      <c r="F556" s="9">
        <f>IFERROR(VLOOKUP(Tabla1[[#This Row],[FECHA]],'COMPARENDOS TOTALES'!A:D,3,FALSE),0)</f>
        <v>1073975</v>
      </c>
      <c r="G556" s="5">
        <f>IFERROR(VLOOKUP(Tabla1[[#This Row],[FECHA]],EXONERACIONES!A:D,4,FALSE),0)</f>
        <v>4</v>
      </c>
      <c r="H556" s="9">
        <f>IFERROR(VLOOKUP(Tabla1[[#This Row],[FECHA]],EXONERACIONES!A:D,3,FALSE),0)</f>
        <v>894980</v>
      </c>
      <c r="I556" s="5">
        <f>IFERROR(VLOOKUP(Tabla1[[#This Row],[FECHA]],'SIMIT CON RES'!A:D,4,FALSE),0)</f>
        <v>0</v>
      </c>
      <c r="J556" s="9">
        <f>IFERROR(VLOOKUP(Tabla1[[#This Row],[FECHA]],'SIMIT CON RES'!A:D,3,FALSE),0)</f>
        <v>0</v>
      </c>
      <c r="K556">
        <f>IFERROR(VLOOKUP(Tabla1[[#This Row],[FECHA]],'SIMIT SIN RES'!A:D,4,FALSE),0)</f>
        <v>0</v>
      </c>
      <c r="L556" s="9">
        <f>IFERROR(VLOOKUP(Tabla1[[#This Row],[FECHA]],'SIMIT SIN RES'!A:D,3,FALSE),0)</f>
        <v>0</v>
      </c>
      <c r="M556" s="5">
        <f>IFERROR(VLOOKUP(Tabla1[[#This Row],[FECHA]],'RECAUDOS DE COMPARENDOS'!A:D,4,FALSE),0)</f>
        <v>0</v>
      </c>
      <c r="N556" s="9">
        <f>IFERROR(VLOOKUP(Tabla1[[#This Row],[FECHA]],'RECAUDOS DE COMPARENDOS'!A:D,3,FALSE),0)</f>
        <v>0</v>
      </c>
      <c r="O556" s="5">
        <f>IFERROR(VLOOKUP(Tabla1[[#This Row],[FECHA]],'RECAUDOS DE RESOLUCIONES'!A:D,4,FALSE),0)</f>
        <v>0</v>
      </c>
      <c r="P556" s="9">
        <f>IFERROR(VLOOKUP(Tabla1[[#This Row],[FECHA]],'RECAUDOS DE RESOLUCIONES'!A:D,3,FALSE),0)</f>
        <v>0</v>
      </c>
      <c r="Q55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556" s="9">
        <f>Tabla1[V. COMPARENDOS]-(Tabla1[V. EXONERACIONES]+Tabla1[[#This Row],[V. SIMIT CON RESOLUCION]]+Tabla1[[#This Row],[V. SIMIT SIN RESOLUCION]]+Tabla1[[#This Row],[V. RECAUDOS COMPARENDOS]]+Tabla1[[#This Row],[V. RECAUDOS RESOLUCIONES]])</f>
        <v>178995</v>
      </c>
      <c r="S556" s="11">
        <f>IFERROR(VLOOKUP(Tabla1[[#This Row],[FECHA]],'RECAUDOS LOCALES'!A:D,4,FALSE),0)</f>
        <v>0</v>
      </c>
      <c r="T556" s="9">
        <f>IFERROR(VLOOKUP(Tabla1[[#This Row],[FECHA]],'RECAUDOS LOCALES'!A:D,3,FALSE),0)</f>
        <v>0</v>
      </c>
      <c r="U556" s="11">
        <f>IFERROR(VLOOKUP(Tabla1[[#This Row],[FECHA]],'RECAUDOS EXTERNOS'!A:D,4,FALSE),0)</f>
        <v>0</v>
      </c>
      <c r="V556" s="9">
        <f>IFERROR(VLOOKUP(Tabla1[[#This Row],[FECHA]],'RECAUDOS EXTERNOS'!A:D,3,FALSE),0)</f>
        <v>0</v>
      </c>
    </row>
    <row r="557" spans="1:22" x14ac:dyDescent="0.25">
      <c r="A557" s="1">
        <v>38116</v>
      </c>
      <c r="B557" s="3" t="s">
        <v>4</v>
      </c>
      <c r="C557" s="2">
        <v>38108</v>
      </c>
      <c r="D557" s="5">
        <f>YEAR(Tabla1[[#This Row],[FECHA]])</f>
        <v>2004</v>
      </c>
      <c r="E557" s="5">
        <f>IFERROR(VLOOKUP(Tabla1[[#This Row],[FECHA]],'COMPARENDOS TOTALES'!A:D,4,FALSE),0)</f>
        <v>6</v>
      </c>
      <c r="F557" s="9">
        <f>IFERROR(VLOOKUP(Tabla1[[#This Row],[FECHA]],'COMPARENDOS TOTALES'!A:D,3,FALSE),0)</f>
        <v>990442</v>
      </c>
      <c r="G557" s="5">
        <f>IFERROR(VLOOKUP(Tabla1[[#This Row],[FECHA]],EXONERACIONES!A:D,4,FALSE),0)</f>
        <v>3</v>
      </c>
      <c r="H557" s="9">
        <f>IFERROR(VLOOKUP(Tabla1[[#This Row],[FECHA]],EXONERACIONES!A:D,3,FALSE),0)</f>
        <v>536985</v>
      </c>
      <c r="I557" s="5">
        <f>IFERROR(VLOOKUP(Tabla1[[#This Row],[FECHA]],'SIMIT CON RES'!A:D,4,FALSE),0)</f>
        <v>0</v>
      </c>
      <c r="J557" s="9">
        <f>IFERROR(VLOOKUP(Tabla1[[#This Row],[FECHA]],'SIMIT CON RES'!A:D,3,FALSE),0)</f>
        <v>0</v>
      </c>
      <c r="K557">
        <f>IFERROR(VLOOKUP(Tabla1[[#This Row],[FECHA]],'SIMIT SIN RES'!A:D,4,FALSE),0)</f>
        <v>0</v>
      </c>
      <c r="L557" s="9">
        <f>IFERROR(VLOOKUP(Tabla1[[#This Row],[FECHA]],'SIMIT SIN RES'!A:D,3,FALSE),0)</f>
        <v>0</v>
      </c>
      <c r="M557" s="5">
        <f>IFERROR(VLOOKUP(Tabla1[[#This Row],[FECHA]],'RECAUDOS DE COMPARENDOS'!A:D,4,FALSE),0)</f>
        <v>1</v>
      </c>
      <c r="N557" s="9">
        <f>IFERROR(VLOOKUP(Tabla1[[#This Row],[FECHA]],'RECAUDOS DE COMPARENDOS'!A:D,3,FALSE),0)</f>
        <v>95467</v>
      </c>
      <c r="O557" s="5">
        <f>IFERROR(VLOOKUP(Tabla1[[#This Row],[FECHA]],'RECAUDOS DE RESOLUCIONES'!A:D,4,FALSE),0)</f>
        <v>0</v>
      </c>
      <c r="P557" s="9">
        <f>IFERROR(VLOOKUP(Tabla1[[#This Row],[FECHA]],'RECAUDOS DE RESOLUCIONES'!A:D,3,FALSE),0)</f>
        <v>0</v>
      </c>
      <c r="Q55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557" s="9">
        <f>Tabla1[V. COMPARENDOS]-(Tabla1[V. EXONERACIONES]+Tabla1[[#This Row],[V. SIMIT CON RESOLUCION]]+Tabla1[[#This Row],[V. SIMIT SIN RESOLUCION]]+Tabla1[[#This Row],[V. RECAUDOS COMPARENDOS]]+Tabla1[[#This Row],[V. RECAUDOS RESOLUCIONES]])</f>
        <v>357990</v>
      </c>
      <c r="S557" s="11">
        <f>IFERROR(VLOOKUP(Tabla1[[#This Row],[FECHA]],'RECAUDOS LOCALES'!A:D,4,FALSE),0)</f>
        <v>0</v>
      </c>
      <c r="T557" s="9">
        <f>IFERROR(VLOOKUP(Tabla1[[#This Row],[FECHA]],'RECAUDOS LOCALES'!A:D,3,FALSE),0)</f>
        <v>0</v>
      </c>
      <c r="U557" s="11">
        <f>IFERROR(VLOOKUP(Tabla1[[#This Row],[FECHA]],'RECAUDOS EXTERNOS'!A:D,4,FALSE),0)</f>
        <v>0</v>
      </c>
      <c r="V557" s="9">
        <f>IFERROR(VLOOKUP(Tabla1[[#This Row],[FECHA]],'RECAUDOS EXTERNOS'!A:D,3,FALSE),0)</f>
        <v>0</v>
      </c>
    </row>
    <row r="558" spans="1:22" x14ac:dyDescent="0.25">
      <c r="A558" s="1">
        <v>38117</v>
      </c>
      <c r="B558" s="3" t="s">
        <v>1</v>
      </c>
      <c r="C558" s="2">
        <v>38108</v>
      </c>
      <c r="D558" s="5">
        <f>YEAR(Tabla1[[#This Row],[FECHA]])</f>
        <v>2004</v>
      </c>
      <c r="E558" s="5">
        <f>IFERROR(VLOOKUP(Tabla1[[#This Row],[FECHA]],'COMPARENDOS TOTALES'!A:D,4,FALSE),0)</f>
        <v>3</v>
      </c>
      <c r="F558" s="9">
        <f>IFERROR(VLOOKUP(Tabla1[[#This Row],[FECHA]],'COMPARENDOS TOTALES'!A:D,3,FALSE),0)</f>
        <v>536985</v>
      </c>
      <c r="G558" s="5">
        <f>IFERROR(VLOOKUP(Tabla1[[#This Row],[FECHA]],EXONERACIONES!A:D,4,FALSE),0)</f>
        <v>2</v>
      </c>
      <c r="H558" s="9">
        <f>IFERROR(VLOOKUP(Tabla1[[#This Row],[FECHA]],EXONERACIONES!A:D,3,FALSE),0)</f>
        <v>357990</v>
      </c>
      <c r="I558" s="5">
        <f>IFERROR(VLOOKUP(Tabla1[[#This Row],[FECHA]],'SIMIT CON RES'!A:D,4,FALSE),0)</f>
        <v>0</v>
      </c>
      <c r="J558" s="9">
        <f>IFERROR(VLOOKUP(Tabla1[[#This Row],[FECHA]],'SIMIT CON RES'!A:D,3,FALSE),0)</f>
        <v>0</v>
      </c>
      <c r="K558">
        <f>IFERROR(VLOOKUP(Tabla1[[#This Row],[FECHA]],'SIMIT SIN RES'!A:D,4,FALSE),0)</f>
        <v>0</v>
      </c>
      <c r="L558" s="9">
        <f>IFERROR(VLOOKUP(Tabla1[[#This Row],[FECHA]],'SIMIT SIN RES'!A:D,3,FALSE),0)</f>
        <v>0</v>
      </c>
      <c r="M558" s="5">
        <f>IFERROR(VLOOKUP(Tabla1[[#This Row],[FECHA]],'RECAUDOS DE COMPARENDOS'!A:D,4,FALSE),0)</f>
        <v>0</v>
      </c>
      <c r="N558" s="9">
        <f>IFERROR(VLOOKUP(Tabla1[[#This Row],[FECHA]],'RECAUDOS DE COMPARENDOS'!A:D,3,FALSE),0)</f>
        <v>0</v>
      </c>
      <c r="O558" s="5">
        <f>IFERROR(VLOOKUP(Tabla1[[#This Row],[FECHA]],'RECAUDOS DE RESOLUCIONES'!A:D,4,FALSE),0)</f>
        <v>0</v>
      </c>
      <c r="P558" s="9">
        <f>IFERROR(VLOOKUP(Tabla1[[#This Row],[FECHA]],'RECAUDOS DE RESOLUCIONES'!A:D,3,FALSE),0)</f>
        <v>0</v>
      </c>
      <c r="Q55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558" s="9">
        <f>Tabla1[V. COMPARENDOS]-(Tabla1[V. EXONERACIONES]+Tabla1[[#This Row],[V. SIMIT CON RESOLUCION]]+Tabla1[[#This Row],[V. SIMIT SIN RESOLUCION]]+Tabla1[[#This Row],[V. RECAUDOS COMPARENDOS]]+Tabla1[[#This Row],[V. RECAUDOS RESOLUCIONES]])</f>
        <v>178995</v>
      </c>
      <c r="S558" s="11">
        <f>IFERROR(VLOOKUP(Tabla1[[#This Row],[FECHA]],'RECAUDOS LOCALES'!A:D,4,FALSE),0)</f>
        <v>2</v>
      </c>
      <c r="T558" s="9">
        <f>IFERROR(VLOOKUP(Tabla1[[#This Row],[FECHA]],'RECAUDOS LOCALES'!A:D,3,FALSE),0)</f>
        <v>153600</v>
      </c>
      <c r="U558" s="11">
        <f>IFERROR(VLOOKUP(Tabla1[[#This Row],[FECHA]],'RECAUDOS EXTERNOS'!A:D,4,FALSE),0)</f>
        <v>0</v>
      </c>
      <c r="V558" s="9">
        <f>IFERROR(VLOOKUP(Tabla1[[#This Row],[FECHA]],'RECAUDOS EXTERNOS'!A:D,3,FALSE),0)</f>
        <v>0</v>
      </c>
    </row>
    <row r="559" spans="1:22" x14ac:dyDescent="0.25">
      <c r="A559" s="1">
        <v>38118</v>
      </c>
      <c r="B559" s="3" t="s">
        <v>2</v>
      </c>
      <c r="C559" s="2">
        <v>38108</v>
      </c>
      <c r="D559" s="5">
        <f>YEAR(Tabla1[[#This Row],[FECHA]])</f>
        <v>2004</v>
      </c>
      <c r="E559" s="5">
        <f>IFERROR(VLOOKUP(Tabla1[[#This Row],[FECHA]],'COMPARENDOS TOTALES'!A:D,4,FALSE),0)</f>
        <v>11</v>
      </c>
      <c r="F559" s="9">
        <f>IFERROR(VLOOKUP(Tabla1[[#This Row],[FECHA]],'COMPARENDOS TOTALES'!A:D,3,FALSE),0)</f>
        <v>2684925</v>
      </c>
      <c r="G559" s="5">
        <f>IFERROR(VLOOKUP(Tabla1[[#This Row],[FECHA]],EXONERACIONES!A:D,4,FALSE),0)</f>
        <v>11</v>
      </c>
      <c r="H559" s="9">
        <f>IFERROR(VLOOKUP(Tabla1[[#This Row],[FECHA]],EXONERACIONES!A:D,3,FALSE),0)</f>
        <v>2684925</v>
      </c>
      <c r="I559" s="5">
        <f>IFERROR(VLOOKUP(Tabla1[[#This Row],[FECHA]],'SIMIT CON RES'!A:D,4,FALSE),0)</f>
        <v>0</v>
      </c>
      <c r="J559" s="9">
        <f>IFERROR(VLOOKUP(Tabla1[[#This Row],[FECHA]],'SIMIT CON RES'!A:D,3,FALSE),0)</f>
        <v>0</v>
      </c>
      <c r="K559">
        <f>IFERROR(VLOOKUP(Tabla1[[#This Row],[FECHA]],'SIMIT SIN RES'!A:D,4,FALSE),0)</f>
        <v>0</v>
      </c>
      <c r="L559" s="9">
        <f>IFERROR(VLOOKUP(Tabla1[[#This Row],[FECHA]],'SIMIT SIN RES'!A:D,3,FALSE),0)</f>
        <v>0</v>
      </c>
      <c r="M559" s="5">
        <f>IFERROR(VLOOKUP(Tabla1[[#This Row],[FECHA]],'RECAUDOS DE COMPARENDOS'!A:D,4,FALSE),0)</f>
        <v>0</v>
      </c>
      <c r="N559" s="9">
        <f>IFERROR(VLOOKUP(Tabla1[[#This Row],[FECHA]],'RECAUDOS DE COMPARENDOS'!A:D,3,FALSE),0)</f>
        <v>0</v>
      </c>
      <c r="O559" s="5">
        <f>IFERROR(VLOOKUP(Tabla1[[#This Row],[FECHA]],'RECAUDOS DE RESOLUCIONES'!A:D,4,FALSE),0)</f>
        <v>0</v>
      </c>
      <c r="P559" s="9">
        <f>IFERROR(VLOOKUP(Tabla1[[#This Row],[FECHA]],'RECAUDOS DE RESOLUCIONES'!A:D,3,FALSE),0)</f>
        <v>0</v>
      </c>
      <c r="Q55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55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559" s="11">
        <f>IFERROR(VLOOKUP(Tabla1[[#This Row],[FECHA]],'RECAUDOS LOCALES'!A:D,4,FALSE),0)</f>
        <v>0</v>
      </c>
      <c r="T559" s="9">
        <f>IFERROR(VLOOKUP(Tabla1[[#This Row],[FECHA]],'RECAUDOS LOCALES'!A:D,3,FALSE),0)</f>
        <v>0</v>
      </c>
      <c r="U559" s="11">
        <f>IFERROR(VLOOKUP(Tabla1[[#This Row],[FECHA]],'RECAUDOS EXTERNOS'!A:D,4,FALSE),0)</f>
        <v>0</v>
      </c>
      <c r="V559" s="9">
        <f>IFERROR(VLOOKUP(Tabla1[[#This Row],[FECHA]],'RECAUDOS EXTERNOS'!A:D,3,FALSE),0)</f>
        <v>0</v>
      </c>
    </row>
    <row r="560" spans="1:22" x14ac:dyDescent="0.25">
      <c r="A560" s="1">
        <v>38119</v>
      </c>
      <c r="B560" s="3" t="s">
        <v>3</v>
      </c>
      <c r="C560" s="2">
        <v>38108</v>
      </c>
      <c r="D560" s="5">
        <f>YEAR(Tabla1[[#This Row],[FECHA]])</f>
        <v>2004</v>
      </c>
      <c r="E560" s="5">
        <f>IFERROR(VLOOKUP(Tabla1[[#This Row],[FECHA]],'COMPARENDOS TOTALES'!A:D,4,FALSE),0)</f>
        <v>6</v>
      </c>
      <c r="F560" s="9">
        <f>IFERROR(VLOOKUP(Tabla1[[#This Row],[FECHA]],'COMPARENDOS TOTALES'!A:D,3,FALSE),0)</f>
        <v>1789950</v>
      </c>
      <c r="G560" s="5">
        <f>IFERROR(VLOOKUP(Tabla1[[#This Row],[FECHA]],EXONERACIONES!A:D,4,FALSE),0)</f>
        <v>5</v>
      </c>
      <c r="H560" s="9">
        <f>IFERROR(VLOOKUP(Tabla1[[#This Row],[FECHA]],EXONERACIONES!A:D,3,FALSE),0)</f>
        <v>1431960</v>
      </c>
      <c r="I560" s="5">
        <f>IFERROR(VLOOKUP(Tabla1[[#This Row],[FECHA]],'SIMIT CON RES'!A:D,4,FALSE),0)</f>
        <v>0</v>
      </c>
      <c r="J560" s="9">
        <f>IFERROR(VLOOKUP(Tabla1[[#This Row],[FECHA]],'SIMIT CON RES'!A:D,3,FALSE),0)</f>
        <v>0</v>
      </c>
      <c r="K560">
        <f>IFERROR(VLOOKUP(Tabla1[[#This Row],[FECHA]],'SIMIT SIN RES'!A:D,4,FALSE),0)</f>
        <v>0</v>
      </c>
      <c r="L560" s="9">
        <f>IFERROR(VLOOKUP(Tabla1[[#This Row],[FECHA]],'SIMIT SIN RES'!A:D,3,FALSE),0)</f>
        <v>0</v>
      </c>
      <c r="M560" s="5">
        <f>IFERROR(VLOOKUP(Tabla1[[#This Row],[FECHA]],'RECAUDOS DE COMPARENDOS'!A:D,4,FALSE),0)</f>
        <v>1</v>
      </c>
      <c r="N560" s="9">
        <f>IFERROR(VLOOKUP(Tabla1[[#This Row],[FECHA]],'RECAUDOS DE COMPARENDOS'!A:D,3,FALSE),0)</f>
        <v>357990</v>
      </c>
      <c r="O560" s="5">
        <f>IFERROR(VLOOKUP(Tabla1[[#This Row],[FECHA]],'RECAUDOS DE RESOLUCIONES'!A:D,4,FALSE),0)</f>
        <v>0</v>
      </c>
      <c r="P560" s="9">
        <f>IFERROR(VLOOKUP(Tabla1[[#This Row],[FECHA]],'RECAUDOS DE RESOLUCIONES'!A:D,3,FALSE),0)</f>
        <v>0</v>
      </c>
      <c r="Q56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56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560" s="11">
        <f>IFERROR(VLOOKUP(Tabla1[[#This Row],[FECHA]],'RECAUDOS LOCALES'!A:D,4,FALSE),0)</f>
        <v>0</v>
      </c>
      <c r="T560" s="9">
        <f>IFERROR(VLOOKUP(Tabla1[[#This Row],[FECHA]],'RECAUDOS LOCALES'!A:D,3,FALSE),0)</f>
        <v>0</v>
      </c>
      <c r="U560" s="11">
        <f>IFERROR(VLOOKUP(Tabla1[[#This Row],[FECHA]],'RECAUDOS EXTERNOS'!A:D,4,FALSE),0)</f>
        <v>0</v>
      </c>
      <c r="V560" s="9">
        <f>IFERROR(VLOOKUP(Tabla1[[#This Row],[FECHA]],'RECAUDOS EXTERNOS'!A:D,3,FALSE),0)</f>
        <v>0</v>
      </c>
    </row>
    <row r="561" spans="1:22" x14ac:dyDescent="0.25">
      <c r="A561" s="1">
        <v>38120</v>
      </c>
      <c r="B561" s="3" t="s">
        <v>6</v>
      </c>
      <c r="C561" s="2">
        <v>38108</v>
      </c>
      <c r="D561" s="5">
        <f>YEAR(Tabla1[[#This Row],[FECHA]])</f>
        <v>2004</v>
      </c>
      <c r="E561" s="5">
        <f>IFERROR(VLOOKUP(Tabla1[[#This Row],[FECHA]],'COMPARENDOS TOTALES'!A:D,4,FALSE),0)</f>
        <v>5</v>
      </c>
      <c r="F561" s="9">
        <f>IFERROR(VLOOKUP(Tabla1[[#This Row],[FECHA]],'COMPARENDOS TOTALES'!A:D,3,FALSE),0)</f>
        <v>990439</v>
      </c>
      <c r="G561" s="5">
        <f>IFERROR(VLOOKUP(Tabla1[[#This Row],[FECHA]],EXONERACIONES!A:D,4,FALSE),0)</f>
        <v>5</v>
      </c>
      <c r="H561" s="9">
        <f>IFERROR(VLOOKUP(Tabla1[[#This Row],[FECHA]],EXONERACIONES!A:D,3,FALSE),0)</f>
        <v>990439</v>
      </c>
      <c r="I561" s="5">
        <f>IFERROR(VLOOKUP(Tabla1[[#This Row],[FECHA]],'SIMIT CON RES'!A:D,4,FALSE),0)</f>
        <v>0</v>
      </c>
      <c r="J561" s="9">
        <f>IFERROR(VLOOKUP(Tabla1[[#This Row],[FECHA]],'SIMIT CON RES'!A:D,3,FALSE),0)</f>
        <v>0</v>
      </c>
      <c r="K561">
        <f>IFERROR(VLOOKUP(Tabla1[[#This Row],[FECHA]],'SIMIT SIN RES'!A:D,4,FALSE),0)</f>
        <v>0</v>
      </c>
      <c r="L561" s="9">
        <f>IFERROR(VLOOKUP(Tabla1[[#This Row],[FECHA]],'SIMIT SIN RES'!A:D,3,FALSE),0)</f>
        <v>0</v>
      </c>
      <c r="M561" s="5">
        <f>IFERROR(VLOOKUP(Tabla1[[#This Row],[FECHA]],'RECAUDOS DE COMPARENDOS'!A:D,4,FALSE),0)</f>
        <v>0</v>
      </c>
      <c r="N561" s="9">
        <f>IFERROR(VLOOKUP(Tabla1[[#This Row],[FECHA]],'RECAUDOS DE COMPARENDOS'!A:D,3,FALSE),0)</f>
        <v>0</v>
      </c>
      <c r="O561" s="5">
        <f>IFERROR(VLOOKUP(Tabla1[[#This Row],[FECHA]],'RECAUDOS DE RESOLUCIONES'!A:D,4,FALSE),0)</f>
        <v>0</v>
      </c>
      <c r="P561" s="9">
        <f>IFERROR(VLOOKUP(Tabla1[[#This Row],[FECHA]],'RECAUDOS DE RESOLUCIONES'!A:D,3,FALSE),0)</f>
        <v>0</v>
      </c>
      <c r="Q56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56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561" s="11">
        <f>IFERROR(VLOOKUP(Tabla1[[#This Row],[FECHA]],'RECAUDOS LOCALES'!A:D,4,FALSE),0)</f>
        <v>1</v>
      </c>
      <c r="T561" s="9">
        <f>IFERROR(VLOOKUP(Tabla1[[#This Row],[FECHA]],'RECAUDOS LOCALES'!A:D,3,FALSE),0)</f>
        <v>46800</v>
      </c>
      <c r="U561" s="11">
        <f>IFERROR(VLOOKUP(Tabla1[[#This Row],[FECHA]],'RECAUDOS EXTERNOS'!A:D,4,FALSE),0)</f>
        <v>0</v>
      </c>
      <c r="V561" s="9">
        <f>IFERROR(VLOOKUP(Tabla1[[#This Row],[FECHA]],'RECAUDOS EXTERNOS'!A:D,3,FALSE),0)</f>
        <v>0</v>
      </c>
    </row>
    <row r="562" spans="1:22" x14ac:dyDescent="0.25">
      <c r="A562" s="1">
        <v>38121</v>
      </c>
      <c r="B562" s="3" t="s">
        <v>0</v>
      </c>
      <c r="C562" s="2">
        <v>38108</v>
      </c>
      <c r="D562" s="5">
        <f>YEAR(Tabla1[[#This Row],[FECHA]])</f>
        <v>2004</v>
      </c>
      <c r="E562" s="5">
        <f>IFERROR(VLOOKUP(Tabla1[[#This Row],[FECHA]],'COMPARENDOS TOTALES'!A:D,4,FALSE),0)</f>
        <v>10</v>
      </c>
      <c r="F562" s="9">
        <f>IFERROR(VLOOKUP(Tabla1[[#This Row],[FECHA]],'COMPARENDOS TOTALES'!A:D,3,FALSE),0)</f>
        <v>2064419</v>
      </c>
      <c r="G562" s="5">
        <f>IFERROR(VLOOKUP(Tabla1[[#This Row],[FECHA]],EXONERACIONES!A:D,4,FALSE),0)</f>
        <v>7</v>
      </c>
      <c r="H562" s="9">
        <f>IFERROR(VLOOKUP(Tabla1[[#This Row],[FECHA]],EXONERACIONES!A:D,3,FALSE),0)</f>
        <v>1169434</v>
      </c>
      <c r="I562" s="5">
        <f>IFERROR(VLOOKUP(Tabla1[[#This Row],[FECHA]],'SIMIT CON RES'!A:D,4,FALSE),0)</f>
        <v>0</v>
      </c>
      <c r="J562" s="9">
        <f>IFERROR(VLOOKUP(Tabla1[[#This Row],[FECHA]],'SIMIT CON RES'!A:D,3,FALSE),0)</f>
        <v>0</v>
      </c>
      <c r="K562">
        <f>IFERROR(VLOOKUP(Tabla1[[#This Row],[FECHA]],'SIMIT SIN RES'!A:D,4,FALSE),0)</f>
        <v>0</v>
      </c>
      <c r="L562" s="9">
        <f>IFERROR(VLOOKUP(Tabla1[[#This Row],[FECHA]],'SIMIT SIN RES'!A:D,3,FALSE),0)</f>
        <v>0</v>
      </c>
      <c r="M562" s="5">
        <f>IFERROR(VLOOKUP(Tabla1[[#This Row],[FECHA]],'RECAUDOS DE COMPARENDOS'!A:D,4,FALSE),0)</f>
        <v>0</v>
      </c>
      <c r="N562" s="9">
        <f>IFERROR(VLOOKUP(Tabla1[[#This Row],[FECHA]],'RECAUDOS DE COMPARENDOS'!A:D,3,FALSE),0)</f>
        <v>0</v>
      </c>
      <c r="O562" s="5">
        <f>IFERROR(VLOOKUP(Tabla1[[#This Row],[FECHA]],'RECAUDOS DE RESOLUCIONES'!A:D,4,FALSE),0)</f>
        <v>0</v>
      </c>
      <c r="P562" s="9">
        <f>IFERROR(VLOOKUP(Tabla1[[#This Row],[FECHA]],'RECAUDOS DE RESOLUCIONES'!A:D,3,FALSE),0)</f>
        <v>0</v>
      </c>
      <c r="Q56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562" s="9">
        <f>Tabla1[V. COMPARENDOS]-(Tabla1[V. EXONERACIONES]+Tabla1[[#This Row],[V. SIMIT CON RESOLUCION]]+Tabla1[[#This Row],[V. SIMIT SIN RESOLUCION]]+Tabla1[[#This Row],[V. RECAUDOS COMPARENDOS]]+Tabla1[[#This Row],[V. RECAUDOS RESOLUCIONES]])</f>
        <v>894985</v>
      </c>
      <c r="S562" s="11">
        <f>IFERROR(VLOOKUP(Tabla1[[#This Row],[FECHA]],'RECAUDOS LOCALES'!A:D,4,FALSE),0)</f>
        <v>0</v>
      </c>
      <c r="T562" s="9">
        <f>IFERROR(VLOOKUP(Tabla1[[#This Row],[FECHA]],'RECAUDOS LOCALES'!A:D,3,FALSE),0)</f>
        <v>0</v>
      </c>
      <c r="U562" s="11">
        <f>IFERROR(VLOOKUP(Tabla1[[#This Row],[FECHA]],'RECAUDOS EXTERNOS'!A:D,4,FALSE),0)</f>
        <v>0</v>
      </c>
      <c r="V562" s="9">
        <f>IFERROR(VLOOKUP(Tabla1[[#This Row],[FECHA]],'RECAUDOS EXTERNOS'!A:D,3,FALSE),0)</f>
        <v>0</v>
      </c>
    </row>
    <row r="563" spans="1:22" x14ac:dyDescent="0.25">
      <c r="A563" s="1">
        <v>38122</v>
      </c>
      <c r="B563" s="3" t="s">
        <v>5</v>
      </c>
      <c r="C563" s="2">
        <v>38108</v>
      </c>
      <c r="D563" s="5">
        <f>YEAR(Tabla1[[#This Row],[FECHA]])</f>
        <v>2004</v>
      </c>
      <c r="E563" s="5">
        <f>IFERROR(VLOOKUP(Tabla1[[#This Row],[FECHA]],'COMPARENDOS TOTALES'!A:D,4,FALSE),0)</f>
        <v>7</v>
      </c>
      <c r="F563" s="9">
        <f>IFERROR(VLOOKUP(Tabla1[[#This Row],[FECHA]],'COMPARENDOS TOTALES'!A:D,3,FALSE),0)</f>
        <v>1706424</v>
      </c>
      <c r="G563" s="5">
        <f>IFERROR(VLOOKUP(Tabla1[[#This Row],[FECHA]],EXONERACIONES!A:D,4,FALSE),0)</f>
        <v>4</v>
      </c>
      <c r="H563" s="9">
        <f>IFERROR(VLOOKUP(Tabla1[[#This Row],[FECHA]],EXONERACIONES!A:D,3,FALSE),0)</f>
        <v>1252965</v>
      </c>
      <c r="I563" s="5">
        <f>IFERROR(VLOOKUP(Tabla1[[#This Row],[FECHA]],'SIMIT CON RES'!A:D,4,FALSE),0)</f>
        <v>0</v>
      </c>
      <c r="J563" s="9">
        <f>IFERROR(VLOOKUP(Tabla1[[#This Row],[FECHA]],'SIMIT CON RES'!A:D,3,FALSE),0)</f>
        <v>0</v>
      </c>
      <c r="K563">
        <f>IFERROR(VLOOKUP(Tabla1[[#This Row],[FECHA]],'SIMIT SIN RES'!A:D,4,FALSE),0)</f>
        <v>0</v>
      </c>
      <c r="L563" s="9">
        <f>IFERROR(VLOOKUP(Tabla1[[#This Row],[FECHA]],'SIMIT SIN RES'!A:D,3,FALSE),0)</f>
        <v>0</v>
      </c>
      <c r="M563" s="5">
        <f>IFERROR(VLOOKUP(Tabla1[[#This Row],[FECHA]],'RECAUDOS DE COMPARENDOS'!A:D,4,FALSE),0)</f>
        <v>1</v>
      </c>
      <c r="N563" s="9">
        <f>IFERROR(VLOOKUP(Tabla1[[#This Row],[FECHA]],'RECAUDOS DE COMPARENDOS'!A:D,3,FALSE),0)</f>
        <v>95464</v>
      </c>
      <c r="O563" s="5">
        <f>IFERROR(VLOOKUP(Tabla1[[#This Row],[FECHA]],'RECAUDOS DE RESOLUCIONES'!A:D,4,FALSE),0)</f>
        <v>0</v>
      </c>
      <c r="P563" s="9">
        <f>IFERROR(VLOOKUP(Tabla1[[#This Row],[FECHA]],'RECAUDOS DE RESOLUCIONES'!A:D,3,FALSE),0)</f>
        <v>0</v>
      </c>
      <c r="Q56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563" s="9">
        <f>Tabla1[V. COMPARENDOS]-(Tabla1[V. EXONERACIONES]+Tabla1[[#This Row],[V. SIMIT CON RESOLUCION]]+Tabla1[[#This Row],[V. SIMIT SIN RESOLUCION]]+Tabla1[[#This Row],[V. RECAUDOS COMPARENDOS]]+Tabla1[[#This Row],[V. RECAUDOS RESOLUCIONES]])</f>
        <v>357995</v>
      </c>
      <c r="S563" s="11">
        <f>IFERROR(VLOOKUP(Tabla1[[#This Row],[FECHA]],'RECAUDOS LOCALES'!A:D,4,FALSE),0)</f>
        <v>0</v>
      </c>
      <c r="T563" s="9">
        <f>IFERROR(VLOOKUP(Tabla1[[#This Row],[FECHA]],'RECAUDOS LOCALES'!A:D,3,FALSE),0)</f>
        <v>0</v>
      </c>
      <c r="U563" s="11">
        <f>IFERROR(VLOOKUP(Tabla1[[#This Row],[FECHA]],'RECAUDOS EXTERNOS'!A:D,4,FALSE),0)</f>
        <v>0</v>
      </c>
      <c r="V563" s="9">
        <f>IFERROR(VLOOKUP(Tabla1[[#This Row],[FECHA]],'RECAUDOS EXTERNOS'!A:D,3,FALSE),0)</f>
        <v>0</v>
      </c>
    </row>
    <row r="564" spans="1:22" x14ac:dyDescent="0.25">
      <c r="A564" s="1">
        <v>38123</v>
      </c>
      <c r="B564" s="3" t="s">
        <v>4</v>
      </c>
      <c r="C564" s="2">
        <v>38108</v>
      </c>
      <c r="D564" s="5">
        <f>YEAR(Tabla1[[#This Row],[FECHA]])</f>
        <v>2004</v>
      </c>
      <c r="E564" s="5">
        <f>IFERROR(VLOOKUP(Tabla1[[#This Row],[FECHA]],'COMPARENDOS TOTALES'!A:D,4,FALSE),0)</f>
        <v>4</v>
      </c>
      <c r="F564" s="9">
        <f>IFERROR(VLOOKUP(Tabla1[[#This Row],[FECHA]],'COMPARENDOS TOTALES'!A:D,3,FALSE),0)</f>
        <v>894975</v>
      </c>
      <c r="G564" s="5">
        <f>IFERROR(VLOOKUP(Tabla1[[#This Row],[FECHA]],EXONERACIONES!A:D,4,FALSE),0)</f>
        <v>4</v>
      </c>
      <c r="H564" s="9">
        <f>IFERROR(VLOOKUP(Tabla1[[#This Row],[FECHA]],EXONERACIONES!A:D,3,FALSE),0)</f>
        <v>894975</v>
      </c>
      <c r="I564" s="5">
        <f>IFERROR(VLOOKUP(Tabla1[[#This Row],[FECHA]],'SIMIT CON RES'!A:D,4,FALSE),0)</f>
        <v>0</v>
      </c>
      <c r="J564" s="9">
        <f>IFERROR(VLOOKUP(Tabla1[[#This Row],[FECHA]],'SIMIT CON RES'!A:D,3,FALSE),0)</f>
        <v>0</v>
      </c>
      <c r="K564">
        <f>IFERROR(VLOOKUP(Tabla1[[#This Row],[FECHA]],'SIMIT SIN RES'!A:D,4,FALSE),0)</f>
        <v>0</v>
      </c>
      <c r="L564" s="9">
        <f>IFERROR(VLOOKUP(Tabla1[[#This Row],[FECHA]],'SIMIT SIN RES'!A:D,3,FALSE),0)</f>
        <v>0</v>
      </c>
      <c r="M564" s="5">
        <f>IFERROR(VLOOKUP(Tabla1[[#This Row],[FECHA]],'RECAUDOS DE COMPARENDOS'!A:D,4,FALSE),0)</f>
        <v>0</v>
      </c>
      <c r="N564" s="9">
        <f>IFERROR(VLOOKUP(Tabla1[[#This Row],[FECHA]],'RECAUDOS DE COMPARENDOS'!A:D,3,FALSE),0)</f>
        <v>0</v>
      </c>
      <c r="O564" s="5">
        <f>IFERROR(VLOOKUP(Tabla1[[#This Row],[FECHA]],'RECAUDOS DE RESOLUCIONES'!A:D,4,FALSE),0)</f>
        <v>0</v>
      </c>
      <c r="P564" s="9">
        <f>IFERROR(VLOOKUP(Tabla1[[#This Row],[FECHA]],'RECAUDOS DE RESOLUCIONES'!A:D,3,FALSE),0)</f>
        <v>0</v>
      </c>
      <c r="Q56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56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564" s="11">
        <f>IFERROR(VLOOKUP(Tabla1[[#This Row],[FECHA]],'RECAUDOS LOCALES'!A:D,4,FALSE),0)</f>
        <v>0</v>
      </c>
      <c r="T564" s="9">
        <f>IFERROR(VLOOKUP(Tabla1[[#This Row],[FECHA]],'RECAUDOS LOCALES'!A:D,3,FALSE),0)</f>
        <v>0</v>
      </c>
      <c r="U564" s="11">
        <f>IFERROR(VLOOKUP(Tabla1[[#This Row],[FECHA]],'RECAUDOS EXTERNOS'!A:D,4,FALSE),0)</f>
        <v>0</v>
      </c>
      <c r="V564" s="9">
        <f>IFERROR(VLOOKUP(Tabla1[[#This Row],[FECHA]],'RECAUDOS EXTERNOS'!A:D,3,FALSE),0)</f>
        <v>0</v>
      </c>
    </row>
    <row r="565" spans="1:22" x14ac:dyDescent="0.25">
      <c r="A565" s="1">
        <v>38124</v>
      </c>
      <c r="B565" s="3" t="s">
        <v>1</v>
      </c>
      <c r="C565" s="2">
        <v>38108</v>
      </c>
      <c r="D565" s="5">
        <f>YEAR(Tabla1[[#This Row],[FECHA]])</f>
        <v>2004</v>
      </c>
      <c r="E565" s="5">
        <f>IFERROR(VLOOKUP(Tabla1[[#This Row],[FECHA]],'COMPARENDOS TOTALES'!A:D,4,FALSE),0)</f>
        <v>15</v>
      </c>
      <c r="F565" s="9">
        <f>IFERROR(VLOOKUP(Tabla1[[#This Row],[FECHA]],'COMPARENDOS TOTALES'!A:D,3,FALSE),0)</f>
        <v>2804255</v>
      </c>
      <c r="G565" s="5">
        <f>IFERROR(VLOOKUP(Tabla1[[#This Row],[FECHA]],EXONERACIONES!A:D,4,FALSE),0)</f>
        <v>11</v>
      </c>
      <c r="H565" s="9">
        <f>IFERROR(VLOOKUP(Tabla1[[#This Row],[FECHA]],EXONERACIONES!A:D,3,FALSE),0)</f>
        <v>2255337</v>
      </c>
      <c r="I565" s="5">
        <f>IFERROR(VLOOKUP(Tabla1[[#This Row],[FECHA]],'SIMIT CON RES'!A:D,4,FALSE),0)</f>
        <v>0</v>
      </c>
      <c r="J565" s="9">
        <f>IFERROR(VLOOKUP(Tabla1[[#This Row],[FECHA]],'SIMIT CON RES'!A:D,3,FALSE),0)</f>
        <v>0</v>
      </c>
      <c r="K565">
        <f>IFERROR(VLOOKUP(Tabla1[[#This Row],[FECHA]],'SIMIT SIN RES'!A:D,4,FALSE),0)</f>
        <v>0</v>
      </c>
      <c r="L565" s="9">
        <f>IFERROR(VLOOKUP(Tabla1[[#This Row],[FECHA]],'SIMIT SIN RES'!A:D,3,FALSE),0)</f>
        <v>0</v>
      </c>
      <c r="M565" s="5">
        <f>IFERROR(VLOOKUP(Tabla1[[#This Row],[FECHA]],'RECAUDOS DE COMPARENDOS'!A:D,4,FALSE),0)</f>
        <v>2</v>
      </c>
      <c r="N565" s="9">
        <f>IFERROR(VLOOKUP(Tabla1[[#This Row],[FECHA]],'RECAUDOS DE COMPARENDOS'!A:D,3,FALSE),0)</f>
        <v>190928</v>
      </c>
      <c r="O565" s="5">
        <f>IFERROR(VLOOKUP(Tabla1[[#This Row],[FECHA]],'RECAUDOS DE RESOLUCIONES'!A:D,4,FALSE),0)</f>
        <v>0</v>
      </c>
      <c r="P565" s="9">
        <f>IFERROR(VLOOKUP(Tabla1[[#This Row],[FECHA]],'RECAUDOS DE RESOLUCIONES'!A:D,3,FALSE),0)</f>
        <v>0</v>
      </c>
      <c r="Q56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565" s="9">
        <f>Tabla1[V. COMPARENDOS]-(Tabla1[V. EXONERACIONES]+Tabla1[[#This Row],[V. SIMIT CON RESOLUCION]]+Tabla1[[#This Row],[V. SIMIT SIN RESOLUCION]]+Tabla1[[#This Row],[V. RECAUDOS COMPARENDOS]]+Tabla1[[#This Row],[V. RECAUDOS RESOLUCIONES]])</f>
        <v>357990</v>
      </c>
      <c r="S565" s="11">
        <f>IFERROR(VLOOKUP(Tabla1[[#This Row],[FECHA]],'RECAUDOS LOCALES'!A:D,4,FALSE),0)</f>
        <v>2</v>
      </c>
      <c r="T565" s="9">
        <f>IFERROR(VLOOKUP(Tabla1[[#This Row],[FECHA]],'RECAUDOS LOCALES'!A:D,3,FALSE),0)</f>
        <v>156800</v>
      </c>
      <c r="U565" s="11">
        <f>IFERROR(VLOOKUP(Tabla1[[#This Row],[FECHA]],'RECAUDOS EXTERNOS'!A:D,4,FALSE),0)</f>
        <v>0</v>
      </c>
      <c r="V565" s="9">
        <f>IFERROR(VLOOKUP(Tabla1[[#This Row],[FECHA]],'RECAUDOS EXTERNOS'!A:D,3,FALSE),0)</f>
        <v>0</v>
      </c>
    </row>
    <row r="566" spans="1:22" x14ac:dyDescent="0.25">
      <c r="A566" s="1">
        <v>38125</v>
      </c>
      <c r="B566" s="3" t="s">
        <v>2</v>
      </c>
      <c r="C566" s="2">
        <v>38108</v>
      </c>
      <c r="D566" s="5">
        <f>YEAR(Tabla1[[#This Row],[FECHA]])</f>
        <v>2004</v>
      </c>
      <c r="E566" s="5">
        <f>IFERROR(VLOOKUP(Tabla1[[#This Row],[FECHA]],'COMPARENDOS TOTALES'!A:D,4,FALSE),0)</f>
        <v>8</v>
      </c>
      <c r="F566" s="9">
        <f>IFERROR(VLOOKUP(Tabla1[[#This Row],[FECHA]],'COMPARENDOS TOTALES'!A:D,3,FALSE),0)</f>
        <v>1622888</v>
      </c>
      <c r="G566" s="5">
        <f>IFERROR(VLOOKUP(Tabla1[[#This Row],[FECHA]],EXONERACIONES!A:D,4,FALSE),0)</f>
        <v>5</v>
      </c>
      <c r="H566" s="9">
        <f>IFERROR(VLOOKUP(Tabla1[[#This Row],[FECHA]],EXONERACIONES!A:D,3,FALSE),0)</f>
        <v>1169434</v>
      </c>
      <c r="I566" s="5">
        <f>IFERROR(VLOOKUP(Tabla1[[#This Row],[FECHA]],'SIMIT CON RES'!A:D,4,FALSE),0)</f>
        <v>0</v>
      </c>
      <c r="J566" s="9">
        <f>IFERROR(VLOOKUP(Tabla1[[#This Row],[FECHA]],'SIMIT CON RES'!A:D,3,FALSE),0)</f>
        <v>0</v>
      </c>
      <c r="K566">
        <f>IFERROR(VLOOKUP(Tabla1[[#This Row],[FECHA]],'SIMIT SIN RES'!A:D,4,FALSE),0)</f>
        <v>0</v>
      </c>
      <c r="L566" s="9">
        <f>IFERROR(VLOOKUP(Tabla1[[#This Row],[FECHA]],'SIMIT SIN RES'!A:D,3,FALSE),0)</f>
        <v>0</v>
      </c>
      <c r="M566" s="5">
        <f>IFERROR(VLOOKUP(Tabla1[[#This Row],[FECHA]],'RECAUDOS DE COMPARENDOS'!A:D,4,FALSE),0)</f>
        <v>1</v>
      </c>
      <c r="N566" s="9">
        <f>IFERROR(VLOOKUP(Tabla1[[#This Row],[FECHA]],'RECAUDOS DE COMPARENDOS'!A:D,3,FALSE),0)</f>
        <v>178995</v>
      </c>
      <c r="O566" s="5">
        <f>IFERROR(VLOOKUP(Tabla1[[#This Row],[FECHA]],'RECAUDOS DE RESOLUCIONES'!A:D,4,FALSE),0)</f>
        <v>0</v>
      </c>
      <c r="P566" s="9">
        <f>IFERROR(VLOOKUP(Tabla1[[#This Row],[FECHA]],'RECAUDOS DE RESOLUCIONES'!A:D,3,FALSE),0)</f>
        <v>0</v>
      </c>
      <c r="Q56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566" s="9">
        <f>Tabla1[V. COMPARENDOS]-(Tabla1[V. EXONERACIONES]+Tabla1[[#This Row],[V. SIMIT CON RESOLUCION]]+Tabla1[[#This Row],[V. SIMIT SIN RESOLUCION]]+Tabla1[[#This Row],[V. RECAUDOS COMPARENDOS]]+Tabla1[[#This Row],[V. RECAUDOS RESOLUCIONES]])</f>
        <v>274459</v>
      </c>
      <c r="S566" s="11">
        <f>IFERROR(VLOOKUP(Tabla1[[#This Row],[FECHA]],'RECAUDOS LOCALES'!A:D,4,FALSE),0)</f>
        <v>3</v>
      </c>
      <c r="T566" s="9">
        <f>IFERROR(VLOOKUP(Tabla1[[#This Row],[FECHA]],'RECAUDOS LOCALES'!A:D,3,FALSE),0)</f>
        <v>209834</v>
      </c>
      <c r="U566" s="11">
        <f>IFERROR(VLOOKUP(Tabla1[[#This Row],[FECHA]],'RECAUDOS EXTERNOS'!A:D,4,FALSE),0)</f>
        <v>0</v>
      </c>
      <c r="V566" s="9">
        <f>IFERROR(VLOOKUP(Tabla1[[#This Row],[FECHA]],'RECAUDOS EXTERNOS'!A:D,3,FALSE),0)</f>
        <v>0</v>
      </c>
    </row>
    <row r="567" spans="1:22" x14ac:dyDescent="0.25">
      <c r="A567" s="1">
        <v>38126</v>
      </c>
      <c r="B567" s="3" t="s">
        <v>3</v>
      </c>
      <c r="C567" s="2">
        <v>38108</v>
      </c>
      <c r="D567" s="5">
        <f>YEAR(Tabla1[[#This Row],[FECHA]])</f>
        <v>2004</v>
      </c>
      <c r="E567" s="5">
        <f>IFERROR(VLOOKUP(Tabla1[[#This Row],[FECHA]],'COMPARENDOS TOTALES'!A:D,4,FALSE),0)</f>
        <v>6</v>
      </c>
      <c r="F567" s="9">
        <f>IFERROR(VLOOKUP(Tabla1[[#This Row],[FECHA]],'COMPARENDOS TOTALES'!A:D,3,FALSE),0)</f>
        <v>1252965</v>
      </c>
      <c r="G567" s="5">
        <f>IFERROR(VLOOKUP(Tabla1[[#This Row],[FECHA]],EXONERACIONES!A:D,4,FALSE),0)</f>
        <v>6</v>
      </c>
      <c r="H567" s="9">
        <f>IFERROR(VLOOKUP(Tabla1[[#This Row],[FECHA]],EXONERACIONES!A:D,3,FALSE),0)</f>
        <v>1252965</v>
      </c>
      <c r="I567" s="5">
        <f>IFERROR(VLOOKUP(Tabla1[[#This Row],[FECHA]],'SIMIT CON RES'!A:D,4,FALSE),0)</f>
        <v>0</v>
      </c>
      <c r="J567" s="9">
        <f>IFERROR(VLOOKUP(Tabla1[[#This Row],[FECHA]],'SIMIT CON RES'!A:D,3,FALSE),0)</f>
        <v>0</v>
      </c>
      <c r="K567">
        <f>IFERROR(VLOOKUP(Tabla1[[#This Row],[FECHA]],'SIMIT SIN RES'!A:D,4,FALSE),0)</f>
        <v>0</v>
      </c>
      <c r="L567" s="9">
        <f>IFERROR(VLOOKUP(Tabla1[[#This Row],[FECHA]],'SIMIT SIN RES'!A:D,3,FALSE),0)</f>
        <v>0</v>
      </c>
      <c r="M567" s="5">
        <f>IFERROR(VLOOKUP(Tabla1[[#This Row],[FECHA]],'RECAUDOS DE COMPARENDOS'!A:D,4,FALSE),0)</f>
        <v>0</v>
      </c>
      <c r="N567" s="9">
        <f>IFERROR(VLOOKUP(Tabla1[[#This Row],[FECHA]],'RECAUDOS DE COMPARENDOS'!A:D,3,FALSE),0)</f>
        <v>0</v>
      </c>
      <c r="O567" s="5">
        <f>IFERROR(VLOOKUP(Tabla1[[#This Row],[FECHA]],'RECAUDOS DE RESOLUCIONES'!A:D,4,FALSE),0)</f>
        <v>0</v>
      </c>
      <c r="P567" s="9">
        <f>IFERROR(VLOOKUP(Tabla1[[#This Row],[FECHA]],'RECAUDOS DE RESOLUCIONES'!A:D,3,FALSE),0)</f>
        <v>0</v>
      </c>
      <c r="Q56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56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567" s="11">
        <f>IFERROR(VLOOKUP(Tabla1[[#This Row],[FECHA]],'RECAUDOS LOCALES'!A:D,4,FALSE),0)</f>
        <v>1</v>
      </c>
      <c r="T567" s="9">
        <f>IFERROR(VLOOKUP(Tabla1[[#This Row],[FECHA]],'RECAUDOS LOCALES'!A:D,3,FALSE),0)</f>
        <v>179000</v>
      </c>
      <c r="U567" s="11">
        <f>IFERROR(VLOOKUP(Tabla1[[#This Row],[FECHA]],'RECAUDOS EXTERNOS'!A:D,4,FALSE),0)</f>
        <v>0</v>
      </c>
      <c r="V567" s="9">
        <f>IFERROR(VLOOKUP(Tabla1[[#This Row],[FECHA]],'RECAUDOS EXTERNOS'!A:D,3,FALSE),0)</f>
        <v>0</v>
      </c>
    </row>
    <row r="568" spans="1:22" x14ac:dyDescent="0.25">
      <c r="A568" s="1">
        <v>38127</v>
      </c>
      <c r="B568" s="3" t="s">
        <v>6</v>
      </c>
      <c r="C568" s="2">
        <v>38108</v>
      </c>
      <c r="D568" s="5">
        <f>YEAR(Tabla1[[#This Row],[FECHA]])</f>
        <v>2004</v>
      </c>
      <c r="E568" s="5">
        <f>IFERROR(VLOOKUP(Tabla1[[#This Row],[FECHA]],'COMPARENDOS TOTALES'!A:D,4,FALSE),0)</f>
        <v>1</v>
      </c>
      <c r="F568" s="9">
        <f>IFERROR(VLOOKUP(Tabla1[[#This Row],[FECHA]],'COMPARENDOS TOTALES'!A:D,3,FALSE),0)</f>
        <v>178995</v>
      </c>
      <c r="G568" s="5">
        <f>IFERROR(VLOOKUP(Tabla1[[#This Row],[FECHA]],EXONERACIONES!A:D,4,FALSE),0)</f>
        <v>1</v>
      </c>
      <c r="H568" s="9">
        <f>IFERROR(VLOOKUP(Tabla1[[#This Row],[FECHA]],EXONERACIONES!A:D,3,FALSE),0)</f>
        <v>178995</v>
      </c>
      <c r="I568" s="5">
        <f>IFERROR(VLOOKUP(Tabla1[[#This Row],[FECHA]],'SIMIT CON RES'!A:D,4,FALSE),0)</f>
        <v>0</v>
      </c>
      <c r="J568" s="9">
        <f>IFERROR(VLOOKUP(Tabla1[[#This Row],[FECHA]],'SIMIT CON RES'!A:D,3,FALSE),0)</f>
        <v>0</v>
      </c>
      <c r="K568">
        <f>IFERROR(VLOOKUP(Tabla1[[#This Row],[FECHA]],'SIMIT SIN RES'!A:D,4,FALSE),0)</f>
        <v>0</v>
      </c>
      <c r="L568" s="9">
        <f>IFERROR(VLOOKUP(Tabla1[[#This Row],[FECHA]],'SIMIT SIN RES'!A:D,3,FALSE),0)</f>
        <v>0</v>
      </c>
      <c r="M568" s="5">
        <f>IFERROR(VLOOKUP(Tabla1[[#This Row],[FECHA]],'RECAUDOS DE COMPARENDOS'!A:D,4,FALSE),0)</f>
        <v>0</v>
      </c>
      <c r="N568" s="9">
        <f>IFERROR(VLOOKUP(Tabla1[[#This Row],[FECHA]],'RECAUDOS DE COMPARENDOS'!A:D,3,FALSE),0)</f>
        <v>0</v>
      </c>
      <c r="O568" s="5">
        <f>IFERROR(VLOOKUP(Tabla1[[#This Row],[FECHA]],'RECAUDOS DE RESOLUCIONES'!A:D,4,FALSE),0)</f>
        <v>0</v>
      </c>
      <c r="P568" s="9">
        <f>IFERROR(VLOOKUP(Tabla1[[#This Row],[FECHA]],'RECAUDOS DE RESOLUCIONES'!A:D,3,FALSE),0)</f>
        <v>0</v>
      </c>
      <c r="Q56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56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568" s="11">
        <f>IFERROR(VLOOKUP(Tabla1[[#This Row],[FECHA]],'RECAUDOS LOCALES'!A:D,4,FALSE),0)</f>
        <v>0</v>
      </c>
      <c r="T568" s="9">
        <f>IFERROR(VLOOKUP(Tabla1[[#This Row],[FECHA]],'RECAUDOS LOCALES'!A:D,3,FALSE),0)</f>
        <v>0</v>
      </c>
      <c r="U568" s="11">
        <f>IFERROR(VLOOKUP(Tabla1[[#This Row],[FECHA]],'RECAUDOS EXTERNOS'!A:D,4,FALSE),0)</f>
        <v>0</v>
      </c>
      <c r="V568" s="9">
        <f>IFERROR(VLOOKUP(Tabla1[[#This Row],[FECHA]],'RECAUDOS EXTERNOS'!A:D,3,FALSE),0)</f>
        <v>0</v>
      </c>
    </row>
    <row r="569" spans="1:22" x14ac:dyDescent="0.25">
      <c r="A569" s="1">
        <v>38128</v>
      </c>
      <c r="B569" s="3" t="s">
        <v>0</v>
      </c>
      <c r="C569" s="2">
        <v>38108</v>
      </c>
      <c r="D569" s="5">
        <f>YEAR(Tabla1[[#This Row],[FECHA]])</f>
        <v>2004</v>
      </c>
      <c r="E569" s="5">
        <f>IFERROR(VLOOKUP(Tabla1[[#This Row],[FECHA]],'COMPARENDOS TOTALES'!A:D,4,FALSE),0)</f>
        <v>2</v>
      </c>
      <c r="F569" s="9">
        <f>IFERROR(VLOOKUP(Tabla1[[#This Row],[FECHA]],'COMPARENDOS TOTALES'!A:D,3,FALSE),0)</f>
        <v>715980</v>
      </c>
      <c r="G569" s="5">
        <f>IFERROR(VLOOKUP(Tabla1[[#This Row],[FECHA]],EXONERACIONES!A:D,4,FALSE),0)</f>
        <v>1</v>
      </c>
      <c r="H569" s="9">
        <f>IFERROR(VLOOKUP(Tabla1[[#This Row],[FECHA]],EXONERACIONES!A:D,3,FALSE),0)</f>
        <v>357990</v>
      </c>
      <c r="I569" s="5">
        <f>IFERROR(VLOOKUP(Tabla1[[#This Row],[FECHA]],'SIMIT CON RES'!A:D,4,FALSE),0)</f>
        <v>0</v>
      </c>
      <c r="J569" s="9">
        <f>IFERROR(VLOOKUP(Tabla1[[#This Row],[FECHA]],'SIMIT CON RES'!A:D,3,FALSE),0)</f>
        <v>0</v>
      </c>
      <c r="K569">
        <f>IFERROR(VLOOKUP(Tabla1[[#This Row],[FECHA]],'SIMIT SIN RES'!A:D,4,FALSE),0)</f>
        <v>0</v>
      </c>
      <c r="L569" s="9">
        <f>IFERROR(VLOOKUP(Tabla1[[#This Row],[FECHA]],'SIMIT SIN RES'!A:D,3,FALSE),0)</f>
        <v>0</v>
      </c>
      <c r="M569" s="5">
        <f>IFERROR(VLOOKUP(Tabla1[[#This Row],[FECHA]],'RECAUDOS DE COMPARENDOS'!A:D,4,FALSE),0)</f>
        <v>0</v>
      </c>
      <c r="N569" s="9">
        <f>IFERROR(VLOOKUP(Tabla1[[#This Row],[FECHA]],'RECAUDOS DE COMPARENDOS'!A:D,3,FALSE),0)</f>
        <v>0</v>
      </c>
      <c r="O569" s="5">
        <f>IFERROR(VLOOKUP(Tabla1[[#This Row],[FECHA]],'RECAUDOS DE RESOLUCIONES'!A:D,4,FALSE),0)</f>
        <v>0</v>
      </c>
      <c r="P569" s="9">
        <f>IFERROR(VLOOKUP(Tabla1[[#This Row],[FECHA]],'RECAUDOS DE RESOLUCIONES'!A:D,3,FALSE),0)</f>
        <v>0</v>
      </c>
      <c r="Q56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569" s="9">
        <f>Tabla1[V. COMPARENDOS]-(Tabla1[V. EXONERACIONES]+Tabla1[[#This Row],[V. SIMIT CON RESOLUCION]]+Tabla1[[#This Row],[V. SIMIT SIN RESOLUCION]]+Tabla1[[#This Row],[V. RECAUDOS COMPARENDOS]]+Tabla1[[#This Row],[V. RECAUDOS RESOLUCIONES]])</f>
        <v>357990</v>
      </c>
      <c r="S569" s="11">
        <f>IFERROR(VLOOKUP(Tabla1[[#This Row],[FECHA]],'RECAUDOS LOCALES'!A:D,4,FALSE),0)</f>
        <v>2</v>
      </c>
      <c r="T569" s="9">
        <f>IFERROR(VLOOKUP(Tabla1[[#This Row],[FECHA]],'RECAUDOS LOCALES'!A:D,3,FALSE),0)</f>
        <v>153600</v>
      </c>
      <c r="U569" s="11">
        <f>IFERROR(VLOOKUP(Tabla1[[#This Row],[FECHA]],'RECAUDOS EXTERNOS'!A:D,4,FALSE),0)</f>
        <v>0</v>
      </c>
      <c r="V569" s="9">
        <f>IFERROR(VLOOKUP(Tabla1[[#This Row],[FECHA]],'RECAUDOS EXTERNOS'!A:D,3,FALSE),0)</f>
        <v>0</v>
      </c>
    </row>
    <row r="570" spans="1:22" x14ac:dyDescent="0.25">
      <c r="A570" s="1">
        <v>38129</v>
      </c>
      <c r="B570" s="3" t="s">
        <v>5</v>
      </c>
      <c r="C570" s="2">
        <v>38108</v>
      </c>
      <c r="D570" s="5">
        <f>YEAR(Tabla1[[#This Row],[FECHA]])</f>
        <v>2004</v>
      </c>
      <c r="E570" s="5">
        <f>IFERROR(VLOOKUP(Tabla1[[#This Row],[FECHA]],'COMPARENDOS TOTALES'!A:D,4,FALSE),0)</f>
        <v>1</v>
      </c>
      <c r="F570" s="9">
        <f>IFERROR(VLOOKUP(Tabla1[[#This Row],[FECHA]],'COMPARENDOS TOTALES'!A:D,3,FALSE),0)</f>
        <v>178995</v>
      </c>
      <c r="G570" s="5">
        <f>IFERROR(VLOOKUP(Tabla1[[#This Row],[FECHA]],EXONERACIONES!A:D,4,FALSE),0)</f>
        <v>1</v>
      </c>
      <c r="H570" s="9">
        <f>IFERROR(VLOOKUP(Tabla1[[#This Row],[FECHA]],EXONERACIONES!A:D,3,FALSE),0)</f>
        <v>178995</v>
      </c>
      <c r="I570" s="5">
        <f>IFERROR(VLOOKUP(Tabla1[[#This Row],[FECHA]],'SIMIT CON RES'!A:D,4,FALSE),0)</f>
        <v>0</v>
      </c>
      <c r="J570" s="9">
        <f>IFERROR(VLOOKUP(Tabla1[[#This Row],[FECHA]],'SIMIT CON RES'!A:D,3,FALSE),0)</f>
        <v>0</v>
      </c>
      <c r="K570">
        <f>IFERROR(VLOOKUP(Tabla1[[#This Row],[FECHA]],'SIMIT SIN RES'!A:D,4,FALSE),0)</f>
        <v>0</v>
      </c>
      <c r="L570" s="9">
        <f>IFERROR(VLOOKUP(Tabla1[[#This Row],[FECHA]],'SIMIT SIN RES'!A:D,3,FALSE),0)</f>
        <v>0</v>
      </c>
      <c r="M570" s="5">
        <f>IFERROR(VLOOKUP(Tabla1[[#This Row],[FECHA]],'RECAUDOS DE COMPARENDOS'!A:D,4,FALSE),0)</f>
        <v>0</v>
      </c>
      <c r="N570" s="9">
        <f>IFERROR(VLOOKUP(Tabla1[[#This Row],[FECHA]],'RECAUDOS DE COMPARENDOS'!A:D,3,FALSE),0)</f>
        <v>0</v>
      </c>
      <c r="O570" s="5">
        <f>IFERROR(VLOOKUP(Tabla1[[#This Row],[FECHA]],'RECAUDOS DE RESOLUCIONES'!A:D,4,FALSE),0)</f>
        <v>0</v>
      </c>
      <c r="P570" s="9">
        <f>IFERROR(VLOOKUP(Tabla1[[#This Row],[FECHA]],'RECAUDOS DE RESOLUCIONES'!A:D,3,FALSE),0)</f>
        <v>0</v>
      </c>
      <c r="Q57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57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570" s="11">
        <f>IFERROR(VLOOKUP(Tabla1[[#This Row],[FECHA]],'RECAUDOS LOCALES'!A:D,4,FALSE),0)</f>
        <v>0</v>
      </c>
      <c r="T570" s="9">
        <f>IFERROR(VLOOKUP(Tabla1[[#This Row],[FECHA]],'RECAUDOS LOCALES'!A:D,3,FALSE),0)</f>
        <v>0</v>
      </c>
      <c r="U570" s="11">
        <f>IFERROR(VLOOKUP(Tabla1[[#This Row],[FECHA]],'RECAUDOS EXTERNOS'!A:D,4,FALSE),0)</f>
        <v>0</v>
      </c>
      <c r="V570" s="9">
        <f>IFERROR(VLOOKUP(Tabla1[[#This Row],[FECHA]],'RECAUDOS EXTERNOS'!A:D,3,FALSE),0)</f>
        <v>0</v>
      </c>
    </row>
    <row r="571" spans="1:22" x14ac:dyDescent="0.25">
      <c r="A571" s="1">
        <v>38130</v>
      </c>
      <c r="B571" s="3" t="s">
        <v>4</v>
      </c>
      <c r="C571" s="2">
        <v>38108</v>
      </c>
      <c r="D571" s="5">
        <f>YEAR(Tabla1[[#This Row],[FECHA]])</f>
        <v>2004</v>
      </c>
      <c r="E571" s="5">
        <f>IFERROR(VLOOKUP(Tabla1[[#This Row],[FECHA]],'COMPARENDOS TOTALES'!A:D,4,FALSE),0)</f>
        <v>17</v>
      </c>
      <c r="F571" s="9">
        <f>IFERROR(VLOOKUP(Tabla1[[#This Row],[FECHA]],'COMPARENDOS TOTALES'!A:D,3,FALSE),0)</f>
        <v>3245776</v>
      </c>
      <c r="G571" s="5">
        <f>IFERROR(VLOOKUP(Tabla1[[#This Row],[FECHA]],EXONERACIONES!A:D,4,FALSE),0)</f>
        <v>17</v>
      </c>
      <c r="H571" s="9">
        <f>IFERROR(VLOOKUP(Tabla1[[#This Row],[FECHA]],EXONERACIONES!A:D,3,FALSE),0)</f>
        <v>3245776</v>
      </c>
      <c r="I571" s="5">
        <f>IFERROR(VLOOKUP(Tabla1[[#This Row],[FECHA]],'SIMIT CON RES'!A:D,4,FALSE),0)</f>
        <v>0</v>
      </c>
      <c r="J571" s="9">
        <f>IFERROR(VLOOKUP(Tabla1[[#This Row],[FECHA]],'SIMIT CON RES'!A:D,3,FALSE),0)</f>
        <v>0</v>
      </c>
      <c r="K571">
        <f>IFERROR(VLOOKUP(Tabla1[[#This Row],[FECHA]],'SIMIT SIN RES'!A:D,4,FALSE),0)</f>
        <v>0</v>
      </c>
      <c r="L571" s="9">
        <f>IFERROR(VLOOKUP(Tabla1[[#This Row],[FECHA]],'SIMIT SIN RES'!A:D,3,FALSE),0)</f>
        <v>0</v>
      </c>
      <c r="M571" s="5">
        <f>IFERROR(VLOOKUP(Tabla1[[#This Row],[FECHA]],'RECAUDOS DE COMPARENDOS'!A:D,4,FALSE),0)</f>
        <v>0</v>
      </c>
      <c r="N571" s="9">
        <f>IFERROR(VLOOKUP(Tabla1[[#This Row],[FECHA]],'RECAUDOS DE COMPARENDOS'!A:D,3,FALSE),0)</f>
        <v>0</v>
      </c>
      <c r="O571" s="5">
        <f>IFERROR(VLOOKUP(Tabla1[[#This Row],[FECHA]],'RECAUDOS DE RESOLUCIONES'!A:D,4,FALSE),0)</f>
        <v>0</v>
      </c>
      <c r="P571" s="9">
        <f>IFERROR(VLOOKUP(Tabla1[[#This Row],[FECHA]],'RECAUDOS DE RESOLUCIONES'!A:D,3,FALSE),0)</f>
        <v>0</v>
      </c>
      <c r="Q57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57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571" s="11">
        <f>IFERROR(VLOOKUP(Tabla1[[#This Row],[FECHA]],'RECAUDOS LOCALES'!A:D,4,FALSE),0)</f>
        <v>0</v>
      </c>
      <c r="T571" s="9">
        <f>IFERROR(VLOOKUP(Tabla1[[#This Row],[FECHA]],'RECAUDOS LOCALES'!A:D,3,FALSE),0)</f>
        <v>0</v>
      </c>
      <c r="U571" s="11">
        <f>IFERROR(VLOOKUP(Tabla1[[#This Row],[FECHA]],'RECAUDOS EXTERNOS'!A:D,4,FALSE),0)</f>
        <v>0</v>
      </c>
      <c r="V571" s="9">
        <f>IFERROR(VLOOKUP(Tabla1[[#This Row],[FECHA]],'RECAUDOS EXTERNOS'!A:D,3,FALSE),0)</f>
        <v>0</v>
      </c>
    </row>
    <row r="572" spans="1:22" x14ac:dyDescent="0.25">
      <c r="A572" s="1">
        <v>38131</v>
      </c>
      <c r="B572" s="3" t="s">
        <v>1</v>
      </c>
      <c r="C572" s="2">
        <v>38108</v>
      </c>
      <c r="D572" s="5">
        <f>YEAR(Tabla1[[#This Row],[FECHA]])</f>
        <v>2004</v>
      </c>
      <c r="E572" s="5">
        <f>IFERROR(VLOOKUP(Tabla1[[#This Row],[FECHA]],'COMPARENDOS TOTALES'!A:D,4,FALSE),0)</f>
        <v>3</v>
      </c>
      <c r="F572" s="9">
        <f>IFERROR(VLOOKUP(Tabla1[[#This Row],[FECHA]],'COMPARENDOS TOTALES'!A:D,3,FALSE),0)</f>
        <v>453454</v>
      </c>
      <c r="G572" s="5">
        <f>IFERROR(VLOOKUP(Tabla1[[#This Row],[FECHA]],EXONERACIONES!A:D,4,FALSE),0)</f>
        <v>3</v>
      </c>
      <c r="H572" s="9">
        <f>IFERROR(VLOOKUP(Tabla1[[#This Row],[FECHA]],EXONERACIONES!A:D,3,FALSE),0)</f>
        <v>453454</v>
      </c>
      <c r="I572" s="5">
        <f>IFERROR(VLOOKUP(Tabla1[[#This Row],[FECHA]],'SIMIT CON RES'!A:D,4,FALSE),0)</f>
        <v>0</v>
      </c>
      <c r="J572" s="9">
        <f>IFERROR(VLOOKUP(Tabla1[[#This Row],[FECHA]],'SIMIT CON RES'!A:D,3,FALSE),0)</f>
        <v>0</v>
      </c>
      <c r="K572">
        <f>IFERROR(VLOOKUP(Tabla1[[#This Row],[FECHA]],'SIMIT SIN RES'!A:D,4,FALSE),0)</f>
        <v>0</v>
      </c>
      <c r="L572" s="9">
        <f>IFERROR(VLOOKUP(Tabla1[[#This Row],[FECHA]],'SIMIT SIN RES'!A:D,3,FALSE),0)</f>
        <v>0</v>
      </c>
      <c r="M572" s="5">
        <f>IFERROR(VLOOKUP(Tabla1[[#This Row],[FECHA]],'RECAUDOS DE COMPARENDOS'!A:D,4,FALSE),0)</f>
        <v>0</v>
      </c>
      <c r="N572" s="9">
        <f>IFERROR(VLOOKUP(Tabla1[[#This Row],[FECHA]],'RECAUDOS DE COMPARENDOS'!A:D,3,FALSE),0)</f>
        <v>0</v>
      </c>
      <c r="O572" s="5">
        <f>IFERROR(VLOOKUP(Tabla1[[#This Row],[FECHA]],'RECAUDOS DE RESOLUCIONES'!A:D,4,FALSE),0)</f>
        <v>0</v>
      </c>
      <c r="P572" s="9">
        <f>IFERROR(VLOOKUP(Tabla1[[#This Row],[FECHA]],'RECAUDOS DE RESOLUCIONES'!A:D,3,FALSE),0)</f>
        <v>0</v>
      </c>
      <c r="Q57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57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572" s="11">
        <f>IFERROR(VLOOKUP(Tabla1[[#This Row],[FECHA]],'RECAUDOS LOCALES'!A:D,4,FALSE),0)</f>
        <v>0</v>
      </c>
      <c r="T572" s="9">
        <f>IFERROR(VLOOKUP(Tabla1[[#This Row],[FECHA]],'RECAUDOS LOCALES'!A:D,3,FALSE),0)</f>
        <v>0</v>
      </c>
      <c r="U572" s="11">
        <f>IFERROR(VLOOKUP(Tabla1[[#This Row],[FECHA]],'RECAUDOS EXTERNOS'!A:D,4,FALSE),0)</f>
        <v>0</v>
      </c>
      <c r="V572" s="9">
        <f>IFERROR(VLOOKUP(Tabla1[[#This Row],[FECHA]],'RECAUDOS EXTERNOS'!A:D,3,FALSE),0)</f>
        <v>0</v>
      </c>
    </row>
    <row r="573" spans="1:22" x14ac:dyDescent="0.25">
      <c r="A573" s="1">
        <v>38132</v>
      </c>
      <c r="B573" s="3" t="s">
        <v>2</v>
      </c>
      <c r="C573" s="2">
        <v>38108</v>
      </c>
      <c r="D573" s="5">
        <f>YEAR(Tabla1[[#This Row],[FECHA]])</f>
        <v>2004</v>
      </c>
      <c r="E573" s="5">
        <f>IFERROR(VLOOKUP(Tabla1[[#This Row],[FECHA]],'COMPARENDOS TOTALES'!A:D,4,FALSE),0)</f>
        <v>21</v>
      </c>
      <c r="F573" s="9">
        <f>IFERROR(VLOOKUP(Tabla1[[#This Row],[FECHA]],'COMPARENDOS TOTALES'!A:D,3,FALSE),0)</f>
        <v>4045287</v>
      </c>
      <c r="G573" s="5">
        <f>IFERROR(VLOOKUP(Tabla1[[#This Row],[FECHA]],EXONERACIONES!A:D,4,FALSE),0)</f>
        <v>19</v>
      </c>
      <c r="H573" s="9">
        <f>IFERROR(VLOOKUP(Tabla1[[#This Row],[FECHA]],EXONERACIONES!A:D,3,FALSE),0)</f>
        <v>3591833</v>
      </c>
      <c r="I573" s="5">
        <f>IFERROR(VLOOKUP(Tabla1[[#This Row],[FECHA]],'SIMIT CON RES'!A:D,4,FALSE),0)</f>
        <v>0</v>
      </c>
      <c r="J573" s="9">
        <f>IFERROR(VLOOKUP(Tabla1[[#This Row],[FECHA]],'SIMIT CON RES'!A:D,3,FALSE),0)</f>
        <v>0</v>
      </c>
      <c r="K573">
        <f>IFERROR(VLOOKUP(Tabla1[[#This Row],[FECHA]],'SIMIT SIN RES'!A:D,4,FALSE),0)</f>
        <v>0</v>
      </c>
      <c r="L573" s="9">
        <f>IFERROR(VLOOKUP(Tabla1[[#This Row],[FECHA]],'SIMIT SIN RES'!A:D,3,FALSE),0)</f>
        <v>0</v>
      </c>
      <c r="M573" s="5">
        <f>IFERROR(VLOOKUP(Tabla1[[#This Row],[FECHA]],'RECAUDOS DE COMPARENDOS'!A:D,4,FALSE),0)</f>
        <v>0</v>
      </c>
      <c r="N573" s="9">
        <f>IFERROR(VLOOKUP(Tabla1[[#This Row],[FECHA]],'RECAUDOS DE COMPARENDOS'!A:D,3,FALSE),0)</f>
        <v>0</v>
      </c>
      <c r="O573" s="5">
        <f>IFERROR(VLOOKUP(Tabla1[[#This Row],[FECHA]],'RECAUDOS DE RESOLUCIONES'!A:D,4,FALSE),0)</f>
        <v>0</v>
      </c>
      <c r="P573" s="9">
        <f>IFERROR(VLOOKUP(Tabla1[[#This Row],[FECHA]],'RECAUDOS DE RESOLUCIONES'!A:D,3,FALSE),0)</f>
        <v>0</v>
      </c>
      <c r="Q57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573" s="9">
        <f>Tabla1[V. COMPARENDOS]-(Tabla1[V. EXONERACIONES]+Tabla1[[#This Row],[V. SIMIT CON RESOLUCION]]+Tabla1[[#This Row],[V. SIMIT SIN RESOLUCION]]+Tabla1[[#This Row],[V. RECAUDOS COMPARENDOS]]+Tabla1[[#This Row],[V. RECAUDOS RESOLUCIONES]])</f>
        <v>453454</v>
      </c>
      <c r="S573" s="11">
        <f>IFERROR(VLOOKUP(Tabla1[[#This Row],[FECHA]],'RECAUDOS LOCALES'!A:D,4,FALSE),0)</f>
        <v>2</v>
      </c>
      <c r="T573" s="9">
        <f>IFERROR(VLOOKUP(Tabla1[[#This Row],[FECHA]],'RECAUDOS LOCALES'!A:D,3,FALSE),0)</f>
        <v>286400</v>
      </c>
      <c r="U573" s="11">
        <f>IFERROR(VLOOKUP(Tabla1[[#This Row],[FECHA]],'RECAUDOS EXTERNOS'!A:D,4,FALSE),0)</f>
        <v>0</v>
      </c>
      <c r="V573" s="9">
        <f>IFERROR(VLOOKUP(Tabla1[[#This Row],[FECHA]],'RECAUDOS EXTERNOS'!A:D,3,FALSE),0)</f>
        <v>0</v>
      </c>
    </row>
    <row r="574" spans="1:22" x14ac:dyDescent="0.25">
      <c r="A574" s="1">
        <v>38133</v>
      </c>
      <c r="B574" s="3" t="s">
        <v>3</v>
      </c>
      <c r="C574" s="2">
        <v>38108</v>
      </c>
      <c r="D574" s="5">
        <f>YEAR(Tabla1[[#This Row],[FECHA]])</f>
        <v>2004</v>
      </c>
      <c r="E574" s="5">
        <f>IFERROR(VLOOKUP(Tabla1[[#This Row],[FECHA]],'COMPARENDOS TOTALES'!A:D,4,FALSE),0)</f>
        <v>1</v>
      </c>
      <c r="F574" s="9">
        <f>IFERROR(VLOOKUP(Tabla1[[#This Row],[FECHA]],'COMPARENDOS TOTALES'!A:D,3,FALSE),0)</f>
        <v>357990</v>
      </c>
      <c r="G574" s="5">
        <f>IFERROR(VLOOKUP(Tabla1[[#This Row],[FECHA]],EXONERACIONES!A:D,4,FALSE),0)</f>
        <v>1</v>
      </c>
      <c r="H574" s="9">
        <f>IFERROR(VLOOKUP(Tabla1[[#This Row],[FECHA]],EXONERACIONES!A:D,3,FALSE),0)</f>
        <v>357990</v>
      </c>
      <c r="I574" s="5">
        <f>IFERROR(VLOOKUP(Tabla1[[#This Row],[FECHA]],'SIMIT CON RES'!A:D,4,FALSE),0)</f>
        <v>0</v>
      </c>
      <c r="J574" s="9">
        <f>IFERROR(VLOOKUP(Tabla1[[#This Row],[FECHA]],'SIMIT CON RES'!A:D,3,FALSE),0)</f>
        <v>0</v>
      </c>
      <c r="K574">
        <f>IFERROR(VLOOKUP(Tabla1[[#This Row],[FECHA]],'SIMIT SIN RES'!A:D,4,FALSE),0)</f>
        <v>0</v>
      </c>
      <c r="L574" s="9">
        <f>IFERROR(VLOOKUP(Tabla1[[#This Row],[FECHA]],'SIMIT SIN RES'!A:D,3,FALSE),0)</f>
        <v>0</v>
      </c>
      <c r="M574" s="5">
        <f>IFERROR(VLOOKUP(Tabla1[[#This Row],[FECHA]],'RECAUDOS DE COMPARENDOS'!A:D,4,FALSE),0)</f>
        <v>0</v>
      </c>
      <c r="N574" s="9">
        <f>IFERROR(VLOOKUP(Tabla1[[#This Row],[FECHA]],'RECAUDOS DE COMPARENDOS'!A:D,3,FALSE),0)</f>
        <v>0</v>
      </c>
      <c r="O574" s="5">
        <f>IFERROR(VLOOKUP(Tabla1[[#This Row],[FECHA]],'RECAUDOS DE RESOLUCIONES'!A:D,4,FALSE),0)</f>
        <v>0</v>
      </c>
      <c r="P574" s="9">
        <f>IFERROR(VLOOKUP(Tabla1[[#This Row],[FECHA]],'RECAUDOS DE RESOLUCIONES'!A:D,3,FALSE),0)</f>
        <v>0</v>
      </c>
      <c r="Q57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57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574" s="11">
        <f>IFERROR(VLOOKUP(Tabla1[[#This Row],[FECHA]],'RECAUDOS LOCALES'!A:D,4,FALSE),0)</f>
        <v>0</v>
      </c>
      <c r="T574" s="9">
        <f>IFERROR(VLOOKUP(Tabla1[[#This Row],[FECHA]],'RECAUDOS LOCALES'!A:D,3,FALSE),0)</f>
        <v>0</v>
      </c>
      <c r="U574" s="11">
        <f>IFERROR(VLOOKUP(Tabla1[[#This Row],[FECHA]],'RECAUDOS EXTERNOS'!A:D,4,FALSE),0)</f>
        <v>0</v>
      </c>
      <c r="V574" s="9">
        <f>IFERROR(VLOOKUP(Tabla1[[#This Row],[FECHA]],'RECAUDOS EXTERNOS'!A:D,3,FALSE),0)</f>
        <v>0</v>
      </c>
    </row>
    <row r="575" spans="1:22" x14ac:dyDescent="0.25">
      <c r="A575" s="1">
        <v>38134</v>
      </c>
      <c r="B575" s="3" t="s">
        <v>6</v>
      </c>
      <c r="C575" s="2">
        <v>38108</v>
      </c>
      <c r="D575" s="5">
        <f>YEAR(Tabla1[[#This Row],[FECHA]])</f>
        <v>2004</v>
      </c>
      <c r="E575" s="5">
        <f>IFERROR(VLOOKUP(Tabla1[[#This Row],[FECHA]],'COMPARENDOS TOTALES'!A:D,4,FALSE),0)</f>
        <v>1</v>
      </c>
      <c r="F575" s="9">
        <f>IFERROR(VLOOKUP(Tabla1[[#This Row],[FECHA]],'COMPARENDOS TOTALES'!A:D,3,FALSE),0)</f>
        <v>178995</v>
      </c>
      <c r="G575" s="5">
        <f>IFERROR(VLOOKUP(Tabla1[[#This Row],[FECHA]],EXONERACIONES!A:D,4,FALSE),0)</f>
        <v>0</v>
      </c>
      <c r="H575" s="9">
        <f>IFERROR(VLOOKUP(Tabla1[[#This Row],[FECHA]],EXONERACIONES!A:D,3,FALSE),0)</f>
        <v>0</v>
      </c>
      <c r="I575" s="5">
        <f>IFERROR(VLOOKUP(Tabla1[[#This Row],[FECHA]],'SIMIT CON RES'!A:D,4,FALSE),0)</f>
        <v>0</v>
      </c>
      <c r="J575" s="9">
        <f>IFERROR(VLOOKUP(Tabla1[[#This Row],[FECHA]],'SIMIT CON RES'!A:D,3,FALSE),0)</f>
        <v>0</v>
      </c>
      <c r="K575">
        <f>IFERROR(VLOOKUP(Tabla1[[#This Row],[FECHA]],'SIMIT SIN RES'!A:D,4,FALSE),0)</f>
        <v>0</v>
      </c>
      <c r="L575" s="9">
        <f>IFERROR(VLOOKUP(Tabla1[[#This Row],[FECHA]],'SIMIT SIN RES'!A:D,3,FALSE),0)</f>
        <v>0</v>
      </c>
      <c r="M575" s="5">
        <f>IFERROR(VLOOKUP(Tabla1[[#This Row],[FECHA]],'RECAUDOS DE COMPARENDOS'!A:D,4,FALSE),0)</f>
        <v>1</v>
      </c>
      <c r="N575" s="9">
        <f>IFERROR(VLOOKUP(Tabla1[[#This Row],[FECHA]],'RECAUDOS DE COMPARENDOS'!A:D,3,FALSE),0)</f>
        <v>178995</v>
      </c>
      <c r="O575" s="5">
        <f>IFERROR(VLOOKUP(Tabla1[[#This Row],[FECHA]],'RECAUDOS DE RESOLUCIONES'!A:D,4,FALSE),0)</f>
        <v>0</v>
      </c>
      <c r="P575" s="9">
        <f>IFERROR(VLOOKUP(Tabla1[[#This Row],[FECHA]],'RECAUDOS DE RESOLUCIONES'!A:D,3,FALSE),0)</f>
        <v>0</v>
      </c>
      <c r="Q57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57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575" s="11">
        <f>IFERROR(VLOOKUP(Tabla1[[#This Row],[FECHA]],'RECAUDOS LOCALES'!A:D,4,FALSE),0)</f>
        <v>2</v>
      </c>
      <c r="T575" s="9">
        <f>IFERROR(VLOOKUP(Tabla1[[#This Row],[FECHA]],'RECAUDOS LOCALES'!A:D,3,FALSE),0)</f>
        <v>69534</v>
      </c>
      <c r="U575" s="11">
        <f>IFERROR(VLOOKUP(Tabla1[[#This Row],[FECHA]],'RECAUDOS EXTERNOS'!A:D,4,FALSE),0)</f>
        <v>0</v>
      </c>
      <c r="V575" s="9">
        <f>IFERROR(VLOOKUP(Tabla1[[#This Row],[FECHA]],'RECAUDOS EXTERNOS'!A:D,3,FALSE),0)</f>
        <v>0</v>
      </c>
    </row>
    <row r="576" spans="1:22" x14ac:dyDescent="0.25">
      <c r="A576" s="1">
        <v>38135</v>
      </c>
      <c r="B576" s="3" t="s">
        <v>0</v>
      </c>
      <c r="C576" s="2">
        <v>38108</v>
      </c>
      <c r="D576" s="5">
        <f>YEAR(Tabla1[[#This Row],[FECHA]])</f>
        <v>2004</v>
      </c>
      <c r="E576" s="5">
        <f>IFERROR(VLOOKUP(Tabla1[[#This Row],[FECHA]],'COMPARENDOS TOTALES'!A:D,4,FALSE),0)</f>
        <v>1</v>
      </c>
      <c r="F576" s="9">
        <f>IFERROR(VLOOKUP(Tabla1[[#This Row],[FECHA]],'COMPARENDOS TOTALES'!A:D,3,FALSE),0)</f>
        <v>178995</v>
      </c>
      <c r="G576" s="5">
        <f>IFERROR(VLOOKUP(Tabla1[[#This Row],[FECHA]],EXONERACIONES!A:D,4,FALSE),0)</f>
        <v>1</v>
      </c>
      <c r="H576" s="9">
        <f>IFERROR(VLOOKUP(Tabla1[[#This Row],[FECHA]],EXONERACIONES!A:D,3,FALSE),0)</f>
        <v>178995</v>
      </c>
      <c r="I576" s="5">
        <f>IFERROR(VLOOKUP(Tabla1[[#This Row],[FECHA]],'SIMIT CON RES'!A:D,4,FALSE),0)</f>
        <v>0</v>
      </c>
      <c r="J576" s="9">
        <f>IFERROR(VLOOKUP(Tabla1[[#This Row],[FECHA]],'SIMIT CON RES'!A:D,3,FALSE),0)</f>
        <v>0</v>
      </c>
      <c r="K576">
        <f>IFERROR(VLOOKUP(Tabla1[[#This Row],[FECHA]],'SIMIT SIN RES'!A:D,4,FALSE),0)</f>
        <v>0</v>
      </c>
      <c r="L576" s="9">
        <f>IFERROR(VLOOKUP(Tabla1[[#This Row],[FECHA]],'SIMIT SIN RES'!A:D,3,FALSE),0)</f>
        <v>0</v>
      </c>
      <c r="M576" s="5">
        <f>IFERROR(VLOOKUP(Tabla1[[#This Row],[FECHA]],'RECAUDOS DE COMPARENDOS'!A:D,4,FALSE),0)</f>
        <v>0</v>
      </c>
      <c r="N576" s="9">
        <f>IFERROR(VLOOKUP(Tabla1[[#This Row],[FECHA]],'RECAUDOS DE COMPARENDOS'!A:D,3,FALSE),0)</f>
        <v>0</v>
      </c>
      <c r="O576" s="5">
        <f>IFERROR(VLOOKUP(Tabla1[[#This Row],[FECHA]],'RECAUDOS DE RESOLUCIONES'!A:D,4,FALSE),0)</f>
        <v>0</v>
      </c>
      <c r="P576" s="9">
        <f>IFERROR(VLOOKUP(Tabla1[[#This Row],[FECHA]],'RECAUDOS DE RESOLUCIONES'!A:D,3,FALSE),0)</f>
        <v>0</v>
      </c>
      <c r="Q57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57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576" s="11">
        <f>IFERROR(VLOOKUP(Tabla1[[#This Row],[FECHA]],'RECAUDOS LOCALES'!A:D,4,FALSE),0)</f>
        <v>0</v>
      </c>
      <c r="T576" s="9">
        <f>IFERROR(VLOOKUP(Tabla1[[#This Row],[FECHA]],'RECAUDOS LOCALES'!A:D,3,FALSE),0)</f>
        <v>0</v>
      </c>
      <c r="U576" s="11">
        <f>IFERROR(VLOOKUP(Tabla1[[#This Row],[FECHA]],'RECAUDOS EXTERNOS'!A:D,4,FALSE),0)</f>
        <v>0</v>
      </c>
      <c r="V576" s="9">
        <f>IFERROR(VLOOKUP(Tabla1[[#This Row],[FECHA]],'RECAUDOS EXTERNOS'!A:D,3,FALSE),0)</f>
        <v>0</v>
      </c>
    </row>
    <row r="577" spans="1:22" x14ac:dyDescent="0.25">
      <c r="A577" s="1">
        <v>38136</v>
      </c>
      <c r="B577" s="3" t="s">
        <v>5</v>
      </c>
      <c r="C577" s="2">
        <v>38108</v>
      </c>
      <c r="D577" s="5">
        <f>YEAR(Tabla1[[#This Row],[FECHA]])</f>
        <v>2004</v>
      </c>
      <c r="E577" s="5">
        <f>IFERROR(VLOOKUP(Tabla1[[#This Row],[FECHA]],'COMPARENDOS TOTALES'!A:D,4,FALSE),0)</f>
        <v>5</v>
      </c>
      <c r="F577" s="9">
        <f>IFERROR(VLOOKUP(Tabla1[[#This Row],[FECHA]],'COMPARENDOS TOTALES'!A:D,3,FALSE),0)</f>
        <v>1073970</v>
      </c>
      <c r="G577" s="5">
        <f>IFERROR(VLOOKUP(Tabla1[[#This Row],[FECHA]],EXONERACIONES!A:D,4,FALSE),0)</f>
        <v>4</v>
      </c>
      <c r="H577" s="9">
        <f>IFERROR(VLOOKUP(Tabla1[[#This Row],[FECHA]],EXONERACIONES!A:D,3,FALSE),0)</f>
        <v>894975</v>
      </c>
      <c r="I577" s="5">
        <f>IFERROR(VLOOKUP(Tabla1[[#This Row],[FECHA]],'SIMIT CON RES'!A:D,4,FALSE),0)</f>
        <v>0</v>
      </c>
      <c r="J577" s="9">
        <f>IFERROR(VLOOKUP(Tabla1[[#This Row],[FECHA]],'SIMIT CON RES'!A:D,3,FALSE),0)</f>
        <v>0</v>
      </c>
      <c r="K577">
        <f>IFERROR(VLOOKUP(Tabla1[[#This Row],[FECHA]],'SIMIT SIN RES'!A:D,4,FALSE),0)</f>
        <v>0</v>
      </c>
      <c r="L577" s="9">
        <f>IFERROR(VLOOKUP(Tabla1[[#This Row],[FECHA]],'SIMIT SIN RES'!A:D,3,FALSE),0)</f>
        <v>0</v>
      </c>
      <c r="M577" s="5">
        <f>IFERROR(VLOOKUP(Tabla1[[#This Row],[FECHA]],'RECAUDOS DE COMPARENDOS'!A:D,4,FALSE),0)</f>
        <v>1</v>
      </c>
      <c r="N577" s="9">
        <f>IFERROR(VLOOKUP(Tabla1[[#This Row],[FECHA]],'RECAUDOS DE COMPARENDOS'!A:D,3,FALSE),0)</f>
        <v>178995</v>
      </c>
      <c r="O577" s="5">
        <f>IFERROR(VLOOKUP(Tabla1[[#This Row],[FECHA]],'RECAUDOS DE RESOLUCIONES'!A:D,4,FALSE),0)</f>
        <v>0</v>
      </c>
      <c r="P577" s="9">
        <f>IFERROR(VLOOKUP(Tabla1[[#This Row],[FECHA]],'RECAUDOS DE RESOLUCIONES'!A:D,3,FALSE),0)</f>
        <v>0</v>
      </c>
      <c r="Q57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57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577" s="11">
        <f>IFERROR(VLOOKUP(Tabla1[[#This Row],[FECHA]],'RECAUDOS LOCALES'!A:D,4,FALSE),0)</f>
        <v>0</v>
      </c>
      <c r="T577" s="9">
        <f>IFERROR(VLOOKUP(Tabla1[[#This Row],[FECHA]],'RECAUDOS LOCALES'!A:D,3,FALSE),0)</f>
        <v>0</v>
      </c>
      <c r="U577" s="11">
        <f>IFERROR(VLOOKUP(Tabla1[[#This Row],[FECHA]],'RECAUDOS EXTERNOS'!A:D,4,FALSE),0)</f>
        <v>0</v>
      </c>
      <c r="V577" s="9">
        <f>IFERROR(VLOOKUP(Tabla1[[#This Row],[FECHA]],'RECAUDOS EXTERNOS'!A:D,3,FALSE),0)</f>
        <v>0</v>
      </c>
    </row>
    <row r="578" spans="1:22" x14ac:dyDescent="0.25">
      <c r="A578" s="1">
        <v>38137</v>
      </c>
      <c r="B578" s="3" t="s">
        <v>4</v>
      </c>
      <c r="C578" s="2">
        <v>38108</v>
      </c>
      <c r="D578" s="5">
        <f>YEAR(Tabla1[[#This Row],[FECHA]])</f>
        <v>2004</v>
      </c>
      <c r="E578" s="5">
        <f>IFERROR(VLOOKUP(Tabla1[[#This Row],[FECHA]],'COMPARENDOS TOTALES'!A:D,4,FALSE),0)</f>
        <v>3</v>
      </c>
      <c r="F578" s="9">
        <f>IFERROR(VLOOKUP(Tabla1[[#This Row],[FECHA]],'COMPARENDOS TOTALES'!A:D,3,FALSE),0)</f>
        <v>536985</v>
      </c>
      <c r="G578" s="5">
        <f>IFERROR(VLOOKUP(Tabla1[[#This Row],[FECHA]],EXONERACIONES!A:D,4,FALSE),0)</f>
        <v>3</v>
      </c>
      <c r="H578" s="9">
        <f>IFERROR(VLOOKUP(Tabla1[[#This Row],[FECHA]],EXONERACIONES!A:D,3,FALSE),0)</f>
        <v>536985</v>
      </c>
      <c r="I578" s="5">
        <f>IFERROR(VLOOKUP(Tabla1[[#This Row],[FECHA]],'SIMIT CON RES'!A:D,4,FALSE),0)</f>
        <v>0</v>
      </c>
      <c r="J578" s="9">
        <f>IFERROR(VLOOKUP(Tabla1[[#This Row],[FECHA]],'SIMIT CON RES'!A:D,3,FALSE),0)</f>
        <v>0</v>
      </c>
      <c r="K578">
        <f>IFERROR(VLOOKUP(Tabla1[[#This Row],[FECHA]],'SIMIT SIN RES'!A:D,4,FALSE),0)</f>
        <v>0</v>
      </c>
      <c r="L578" s="9">
        <f>IFERROR(VLOOKUP(Tabla1[[#This Row],[FECHA]],'SIMIT SIN RES'!A:D,3,FALSE),0)</f>
        <v>0</v>
      </c>
      <c r="M578" s="5">
        <f>IFERROR(VLOOKUP(Tabla1[[#This Row],[FECHA]],'RECAUDOS DE COMPARENDOS'!A:D,4,FALSE),0)</f>
        <v>0</v>
      </c>
      <c r="N578" s="9">
        <f>IFERROR(VLOOKUP(Tabla1[[#This Row],[FECHA]],'RECAUDOS DE COMPARENDOS'!A:D,3,FALSE),0)</f>
        <v>0</v>
      </c>
      <c r="O578" s="5">
        <f>IFERROR(VLOOKUP(Tabla1[[#This Row],[FECHA]],'RECAUDOS DE RESOLUCIONES'!A:D,4,FALSE),0)</f>
        <v>0</v>
      </c>
      <c r="P578" s="9">
        <f>IFERROR(VLOOKUP(Tabla1[[#This Row],[FECHA]],'RECAUDOS DE RESOLUCIONES'!A:D,3,FALSE),0)</f>
        <v>0</v>
      </c>
      <c r="Q57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57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578" s="11">
        <f>IFERROR(VLOOKUP(Tabla1[[#This Row],[FECHA]],'RECAUDOS LOCALES'!A:D,4,FALSE),0)</f>
        <v>0</v>
      </c>
      <c r="T578" s="9">
        <f>IFERROR(VLOOKUP(Tabla1[[#This Row],[FECHA]],'RECAUDOS LOCALES'!A:D,3,FALSE),0)</f>
        <v>0</v>
      </c>
      <c r="U578" s="11">
        <f>IFERROR(VLOOKUP(Tabla1[[#This Row],[FECHA]],'RECAUDOS EXTERNOS'!A:D,4,FALSE),0)</f>
        <v>0</v>
      </c>
      <c r="V578" s="9">
        <f>IFERROR(VLOOKUP(Tabla1[[#This Row],[FECHA]],'RECAUDOS EXTERNOS'!A:D,3,FALSE),0)</f>
        <v>0</v>
      </c>
    </row>
    <row r="579" spans="1:22" x14ac:dyDescent="0.25">
      <c r="A579" s="1">
        <v>38138</v>
      </c>
      <c r="B579" s="3" t="s">
        <v>1</v>
      </c>
      <c r="C579" s="2">
        <v>38108</v>
      </c>
      <c r="D579" s="5">
        <f>YEAR(Tabla1[[#This Row],[FECHA]])</f>
        <v>2004</v>
      </c>
      <c r="E579" s="5">
        <f>IFERROR(VLOOKUP(Tabla1[[#This Row],[FECHA]],'COMPARENDOS TOTALES'!A:D,4,FALSE),0)</f>
        <v>1</v>
      </c>
      <c r="F579" s="9">
        <f>IFERROR(VLOOKUP(Tabla1[[#This Row],[FECHA]],'COMPARENDOS TOTALES'!A:D,3,FALSE),0)</f>
        <v>178995</v>
      </c>
      <c r="G579" s="5">
        <f>IFERROR(VLOOKUP(Tabla1[[#This Row],[FECHA]],EXONERACIONES!A:D,4,FALSE),0)</f>
        <v>1</v>
      </c>
      <c r="H579" s="9">
        <f>IFERROR(VLOOKUP(Tabla1[[#This Row],[FECHA]],EXONERACIONES!A:D,3,FALSE),0)</f>
        <v>178995</v>
      </c>
      <c r="I579" s="5">
        <f>IFERROR(VLOOKUP(Tabla1[[#This Row],[FECHA]],'SIMIT CON RES'!A:D,4,FALSE),0)</f>
        <v>0</v>
      </c>
      <c r="J579" s="9">
        <f>IFERROR(VLOOKUP(Tabla1[[#This Row],[FECHA]],'SIMIT CON RES'!A:D,3,FALSE),0)</f>
        <v>0</v>
      </c>
      <c r="K579">
        <f>IFERROR(VLOOKUP(Tabla1[[#This Row],[FECHA]],'SIMIT SIN RES'!A:D,4,FALSE),0)</f>
        <v>0</v>
      </c>
      <c r="L579" s="9">
        <f>IFERROR(VLOOKUP(Tabla1[[#This Row],[FECHA]],'SIMIT SIN RES'!A:D,3,FALSE),0)</f>
        <v>0</v>
      </c>
      <c r="M579" s="5">
        <f>IFERROR(VLOOKUP(Tabla1[[#This Row],[FECHA]],'RECAUDOS DE COMPARENDOS'!A:D,4,FALSE),0)</f>
        <v>0</v>
      </c>
      <c r="N579" s="9">
        <f>IFERROR(VLOOKUP(Tabla1[[#This Row],[FECHA]],'RECAUDOS DE COMPARENDOS'!A:D,3,FALSE),0)</f>
        <v>0</v>
      </c>
      <c r="O579" s="5">
        <f>IFERROR(VLOOKUP(Tabla1[[#This Row],[FECHA]],'RECAUDOS DE RESOLUCIONES'!A:D,4,FALSE),0)</f>
        <v>0</v>
      </c>
      <c r="P579" s="9">
        <f>IFERROR(VLOOKUP(Tabla1[[#This Row],[FECHA]],'RECAUDOS DE RESOLUCIONES'!A:D,3,FALSE),0)</f>
        <v>0</v>
      </c>
      <c r="Q57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57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579" s="11">
        <f>IFERROR(VLOOKUP(Tabla1[[#This Row],[FECHA]],'RECAUDOS LOCALES'!A:D,4,FALSE),0)</f>
        <v>1</v>
      </c>
      <c r="T579" s="9">
        <f>IFERROR(VLOOKUP(Tabla1[[#This Row],[FECHA]],'RECAUDOS LOCALES'!A:D,3,FALSE),0)</f>
        <v>179000</v>
      </c>
      <c r="U579" s="11">
        <f>IFERROR(VLOOKUP(Tabla1[[#This Row],[FECHA]],'RECAUDOS EXTERNOS'!A:D,4,FALSE),0)</f>
        <v>0</v>
      </c>
      <c r="V579" s="9">
        <f>IFERROR(VLOOKUP(Tabla1[[#This Row],[FECHA]],'RECAUDOS EXTERNOS'!A:D,3,FALSE),0)</f>
        <v>0</v>
      </c>
    </row>
    <row r="580" spans="1:22" x14ac:dyDescent="0.25">
      <c r="A580" s="1">
        <v>38139</v>
      </c>
      <c r="B580" s="3" t="s">
        <v>2</v>
      </c>
      <c r="C580" s="2">
        <v>38139</v>
      </c>
      <c r="D580" s="5">
        <f>YEAR(Tabla1[[#This Row],[FECHA]])</f>
        <v>2004</v>
      </c>
      <c r="E580" s="5">
        <f>IFERROR(VLOOKUP(Tabla1[[#This Row],[FECHA]],'COMPARENDOS TOTALES'!A:D,4,FALSE),0)</f>
        <v>1</v>
      </c>
      <c r="F580" s="9">
        <f>IFERROR(VLOOKUP(Tabla1[[#This Row],[FECHA]],'COMPARENDOS TOTALES'!A:D,3,FALSE),0)</f>
        <v>178995</v>
      </c>
      <c r="G580" s="5">
        <f>IFERROR(VLOOKUP(Tabla1[[#This Row],[FECHA]],EXONERACIONES!A:D,4,FALSE),0)</f>
        <v>0</v>
      </c>
      <c r="H580" s="9">
        <f>IFERROR(VLOOKUP(Tabla1[[#This Row],[FECHA]],EXONERACIONES!A:D,3,FALSE),0)</f>
        <v>0</v>
      </c>
      <c r="I580" s="5">
        <f>IFERROR(VLOOKUP(Tabla1[[#This Row],[FECHA]],'SIMIT CON RES'!A:D,4,FALSE),0)</f>
        <v>0</v>
      </c>
      <c r="J580" s="9">
        <f>IFERROR(VLOOKUP(Tabla1[[#This Row],[FECHA]],'SIMIT CON RES'!A:D,3,FALSE),0)</f>
        <v>0</v>
      </c>
      <c r="K580">
        <f>IFERROR(VLOOKUP(Tabla1[[#This Row],[FECHA]],'SIMIT SIN RES'!A:D,4,FALSE),0)</f>
        <v>0</v>
      </c>
      <c r="L580" s="9">
        <f>IFERROR(VLOOKUP(Tabla1[[#This Row],[FECHA]],'SIMIT SIN RES'!A:D,3,FALSE),0)</f>
        <v>0</v>
      </c>
      <c r="M580" s="5">
        <f>IFERROR(VLOOKUP(Tabla1[[#This Row],[FECHA]],'RECAUDOS DE COMPARENDOS'!A:D,4,FALSE),0)</f>
        <v>1</v>
      </c>
      <c r="N580" s="9">
        <f>IFERROR(VLOOKUP(Tabla1[[#This Row],[FECHA]],'RECAUDOS DE COMPARENDOS'!A:D,3,FALSE),0)</f>
        <v>178995</v>
      </c>
      <c r="O580" s="5">
        <f>IFERROR(VLOOKUP(Tabla1[[#This Row],[FECHA]],'RECAUDOS DE RESOLUCIONES'!A:D,4,FALSE),0)</f>
        <v>0</v>
      </c>
      <c r="P580" s="9">
        <f>IFERROR(VLOOKUP(Tabla1[[#This Row],[FECHA]],'RECAUDOS DE RESOLUCIONES'!A:D,3,FALSE),0)</f>
        <v>0</v>
      </c>
      <c r="Q58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58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580" s="11">
        <f>IFERROR(VLOOKUP(Tabla1[[#This Row],[FECHA]],'RECAUDOS LOCALES'!A:D,4,FALSE),0)</f>
        <v>3</v>
      </c>
      <c r="T580" s="9">
        <f>IFERROR(VLOOKUP(Tabla1[[#This Row],[FECHA]],'RECAUDOS LOCALES'!A:D,3,FALSE),0)</f>
        <v>262000</v>
      </c>
      <c r="U580" s="11">
        <f>IFERROR(VLOOKUP(Tabla1[[#This Row],[FECHA]],'RECAUDOS EXTERNOS'!A:D,4,FALSE),0)</f>
        <v>0</v>
      </c>
      <c r="V580" s="9">
        <f>IFERROR(VLOOKUP(Tabla1[[#This Row],[FECHA]],'RECAUDOS EXTERNOS'!A:D,3,FALSE),0)</f>
        <v>0</v>
      </c>
    </row>
    <row r="581" spans="1:22" x14ac:dyDescent="0.25">
      <c r="A581" s="1">
        <v>38140</v>
      </c>
      <c r="B581" s="3" t="s">
        <v>3</v>
      </c>
      <c r="C581" s="2">
        <v>38139</v>
      </c>
      <c r="D581" s="5">
        <f>YEAR(Tabla1[[#This Row],[FECHA]])</f>
        <v>2004</v>
      </c>
      <c r="E581" s="5">
        <f>IFERROR(VLOOKUP(Tabla1[[#This Row],[FECHA]],'COMPARENDOS TOTALES'!A:D,4,FALSE),0)</f>
        <v>1</v>
      </c>
      <c r="F581" s="9">
        <f>IFERROR(VLOOKUP(Tabla1[[#This Row],[FECHA]],'COMPARENDOS TOTALES'!A:D,3,FALSE),0)</f>
        <v>95464</v>
      </c>
      <c r="G581" s="5">
        <f>IFERROR(VLOOKUP(Tabla1[[#This Row],[FECHA]],EXONERACIONES!A:D,4,FALSE),0)</f>
        <v>1</v>
      </c>
      <c r="H581" s="9">
        <f>IFERROR(VLOOKUP(Tabla1[[#This Row],[FECHA]],EXONERACIONES!A:D,3,FALSE),0)</f>
        <v>95464</v>
      </c>
      <c r="I581" s="5">
        <f>IFERROR(VLOOKUP(Tabla1[[#This Row],[FECHA]],'SIMIT CON RES'!A:D,4,FALSE),0)</f>
        <v>0</v>
      </c>
      <c r="J581" s="9">
        <f>IFERROR(VLOOKUP(Tabla1[[#This Row],[FECHA]],'SIMIT CON RES'!A:D,3,FALSE),0)</f>
        <v>0</v>
      </c>
      <c r="K581">
        <f>IFERROR(VLOOKUP(Tabla1[[#This Row],[FECHA]],'SIMIT SIN RES'!A:D,4,FALSE),0)</f>
        <v>0</v>
      </c>
      <c r="L581" s="9">
        <f>IFERROR(VLOOKUP(Tabla1[[#This Row],[FECHA]],'SIMIT SIN RES'!A:D,3,FALSE),0)</f>
        <v>0</v>
      </c>
      <c r="M581" s="5">
        <f>IFERROR(VLOOKUP(Tabla1[[#This Row],[FECHA]],'RECAUDOS DE COMPARENDOS'!A:D,4,FALSE),0)</f>
        <v>0</v>
      </c>
      <c r="N581" s="9">
        <f>IFERROR(VLOOKUP(Tabla1[[#This Row],[FECHA]],'RECAUDOS DE COMPARENDOS'!A:D,3,FALSE),0)</f>
        <v>0</v>
      </c>
      <c r="O581" s="5">
        <f>IFERROR(VLOOKUP(Tabla1[[#This Row],[FECHA]],'RECAUDOS DE RESOLUCIONES'!A:D,4,FALSE),0)</f>
        <v>0</v>
      </c>
      <c r="P581" s="9">
        <f>IFERROR(VLOOKUP(Tabla1[[#This Row],[FECHA]],'RECAUDOS DE RESOLUCIONES'!A:D,3,FALSE),0)</f>
        <v>0</v>
      </c>
      <c r="Q58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58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581" s="11">
        <f>IFERROR(VLOOKUP(Tabla1[[#This Row],[FECHA]],'RECAUDOS LOCALES'!A:D,4,FALSE),0)</f>
        <v>0</v>
      </c>
      <c r="T581" s="9">
        <f>IFERROR(VLOOKUP(Tabla1[[#This Row],[FECHA]],'RECAUDOS LOCALES'!A:D,3,FALSE),0)</f>
        <v>0</v>
      </c>
      <c r="U581" s="11">
        <f>IFERROR(VLOOKUP(Tabla1[[#This Row],[FECHA]],'RECAUDOS EXTERNOS'!A:D,4,FALSE),0)</f>
        <v>0</v>
      </c>
      <c r="V581" s="9">
        <f>IFERROR(VLOOKUP(Tabla1[[#This Row],[FECHA]],'RECAUDOS EXTERNOS'!A:D,3,FALSE),0)</f>
        <v>0</v>
      </c>
    </row>
    <row r="582" spans="1:22" x14ac:dyDescent="0.25">
      <c r="A582" s="1">
        <v>38141</v>
      </c>
      <c r="B582" s="3" t="s">
        <v>6</v>
      </c>
      <c r="C582" s="2">
        <v>38139</v>
      </c>
      <c r="D582" s="5">
        <f>YEAR(Tabla1[[#This Row],[FECHA]])</f>
        <v>2004</v>
      </c>
      <c r="E582" s="5">
        <f>IFERROR(VLOOKUP(Tabla1[[#This Row],[FECHA]],'COMPARENDOS TOTALES'!A:D,4,FALSE),0)</f>
        <v>1</v>
      </c>
      <c r="F582" s="9">
        <f>IFERROR(VLOOKUP(Tabla1[[#This Row],[FECHA]],'COMPARENDOS TOTALES'!A:D,3,FALSE),0)</f>
        <v>178995</v>
      </c>
      <c r="G582" s="5">
        <f>IFERROR(VLOOKUP(Tabla1[[#This Row],[FECHA]],EXONERACIONES!A:D,4,FALSE),0)</f>
        <v>0</v>
      </c>
      <c r="H582" s="9">
        <f>IFERROR(VLOOKUP(Tabla1[[#This Row],[FECHA]],EXONERACIONES!A:D,3,FALSE),0)</f>
        <v>0</v>
      </c>
      <c r="I582" s="5">
        <f>IFERROR(VLOOKUP(Tabla1[[#This Row],[FECHA]],'SIMIT CON RES'!A:D,4,FALSE),0)</f>
        <v>0</v>
      </c>
      <c r="J582" s="9">
        <f>IFERROR(VLOOKUP(Tabla1[[#This Row],[FECHA]],'SIMIT CON RES'!A:D,3,FALSE),0)</f>
        <v>0</v>
      </c>
      <c r="K582">
        <f>IFERROR(VLOOKUP(Tabla1[[#This Row],[FECHA]],'SIMIT SIN RES'!A:D,4,FALSE),0)</f>
        <v>0</v>
      </c>
      <c r="L582" s="9">
        <f>IFERROR(VLOOKUP(Tabla1[[#This Row],[FECHA]],'SIMIT SIN RES'!A:D,3,FALSE),0)</f>
        <v>0</v>
      </c>
      <c r="M582" s="5">
        <f>IFERROR(VLOOKUP(Tabla1[[#This Row],[FECHA]],'RECAUDOS DE COMPARENDOS'!A:D,4,FALSE),0)</f>
        <v>0</v>
      </c>
      <c r="N582" s="9">
        <f>IFERROR(VLOOKUP(Tabla1[[#This Row],[FECHA]],'RECAUDOS DE COMPARENDOS'!A:D,3,FALSE),0)</f>
        <v>0</v>
      </c>
      <c r="O582" s="5">
        <f>IFERROR(VLOOKUP(Tabla1[[#This Row],[FECHA]],'RECAUDOS DE RESOLUCIONES'!A:D,4,FALSE),0)</f>
        <v>0</v>
      </c>
      <c r="P582" s="9">
        <f>IFERROR(VLOOKUP(Tabla1[[#This Row],[FECHA]],'RECAUDOS DE RESOLUCIONES'!A:D,3,FALSE),0)</f>
        <v>0</v>
      </c>
      <c r="Q58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582" s="9">
        <f>Tabla1[V. COMPARENDOS]-(Tabla1[V. EXONERACIONES]+Tabla1[[#This Row],[V. SIMIT CON RESOLUCION]]+Tabla1[[#This Row],[V. SIMIT SIN RESOLUCION]]+Tabla1[[#This Row],[V. RECAUDOS COMPARENDOS]]+Tabla1[[#This Row],[V. RECAUDOS RESOLUCIONES]])</f>
        <v>178995</v>
      </c>
      <c r="S582" s="11">
        <f>IFERROR(VLOOKUP(Tabla1[[#This Row],[FECHA]],'RECAUDOS LOCALES'!A:D,4,FALSE),0)</f>
        <v>1</v>
      </c>
      <c r="T582" s="9">
        <f>IFERROR(VLOOKUP(Tabla1[[#This Row],[FECHA]],'RECAUDOS LOCALES'!A:D,3,FALSE),0)</f>
        <v>106800</v>
      </c>
      <c r="U582" s="11">
        <f>IFERROR(VLOOKUP(Tabla1[[#This Row],[FECHA]],'RECAUDOS EXTERNOS'!A:D,4,FALSE),0)</f>
        <v>0</v>
      </c>
      <c r="V582" s="9">
        <f>IFERROR(VLOOKUP(Tabla1[[#This Row],[FECHA]],'RECAUDOS EXTERNOS'!A:D,3,FALSE),0)</f>
        <v>0</v>
      </c>
    </row>
    <row r="583" spans="1:22" x14ac:dyDescent="0.25">
      <c r="A583" s="1">
        <v>38142</v>
      </c>
      <c r="B583" s="3" t="s">
        <v>0</v>
      </c>
      <c r="C583" s="2">
        <v>38139</v>
      </c>
      <c r="D583" s="5">
        <f>YEAR(Tabla1[[#This Row],[FECHA]])</f>
        <v>2004</v>
      </c>
      <c r="E583" s="5">
        <f>IFERROR(VLOOKUP(Tabla1[[#This Row],[FECHA]],'COMPARENDOS TOTALES'!A:D,4,FALSE),0)</f>
        <v>2</v>
      </c>
      <c r="F583" s="9">
        <f>IFERROR(VLOOKUP(Tabla1[[#This Row],[FECHA]],'COMPARENDOS TOTALES'!A:D,3,FALSE),0)</f>
        <v>274459</v>
      </c>
      <c r="G583" s="5">
        <f>IFERROR(VLOOKUP(Tabla1[[#This Row],[FECHA]],EXONERACIONES!A:D,4,FALSE),0)</f>
        <v>1</v>
      </c>
      <c r="H583" s="9">
        <f>IFERROR(VLOOKUP(Tabla1[[#This Row],[FECHA]],EXONERACIONES!A:D,3,FALSE),0)</f>
        <v>178995</v>
      </c>
      <c r="I583" s="5">
        <f>IFERROR(VLOOKUP(Tabla1[[#This Row],[FECHA]],'SIMIT CON RES'!A:D,4,FALSE),0)</f>
        <v>0</v>
      </c>
      <c r="J583" s="9">
        <f>IFERROR(VLOOKUP(Tabla1[[#This Row],[FECHA]],'SIMIT CON RES'!A:D,3,FALSE),0)</f>
        <v>0</v>
      </c>
      <c r="K583">
        <f>IFERROR(VLOOKUP(Tabla1[[#This Row],[FECHA]],'SIMIT SIN RES'!A:D,4,FALSE),0)</f>
        <v>0</v>
      </c>
      <c r="L583" s="9">
        <f>IFERROR(VLOOKUP(Tabla1[[#This Row],[FECHA]],'SIMIT SIN RES'!A:D,3,FALSE),0)</f>
        <v>0</v>
      </c>
      <c r="M583" s="5">
        <f>IFERROR(VLOOKUP(Tabla1[[#This Row],[FECHA]],'RECAUDOS DE COMPARENDOS'!A:D,4,FALSE),0)</f>
        <v>1</v>
      </c>
      <c r="N583" s="9">
        <f>IFERROR(VLOOKUP(Tabla1[[#This Row],[FECHA]],'RECAUDOS DE COMPARENDOS'!A:D,3,FALSE),0)</f>
        <v>95464</v>
      </c>
      <c r="O583" s="5">
        <f>IFERROR(VLOOKUP(Tabla1[[#This Row],[FECHA]],'RECAUDOS DE RESOLUCIONES'!A:D,4,FALSE),0)</f>
        <v>0</v>
      </c>
      <c r="P583" s="9">
        <f>IFERROR(VLOOKUP(Tabla1[[#This Row],[FECHA]],'RECAUDOS DE RESOLUCIONES'!A:D,3,FALSE),0)</f>
        <v>0</v>
      </c>
      <c r="Q58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58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583" s="11">
        <f>IFERROR(VLOOKUP(Tabla1[[#This Row],[FECHA]],'RECAUDOS LOCALES'!A:D,4,FALSE),0)</f>
        <v>1</v>
      </c>
      <c r="T583" s="9">
        <f>IFERROR(VLOOKUP(Tabla1[[#This Row],[FECHA]],'RECAUDOS LOCALES'!A:D,3,FALSE),0)</f>
        <v>179000</v>
      </c>
      <c r="U583" s="11">
        <f>IFERROR(VLOOKUP(Tabla1[[#This Row],[FECHA]],'RECAUDOS EXTERNOS'!A:D,4,FALSE),0)</f>
        <v>0</v>
      </c>
      <c r="V583" s="9">
        <f>IFERROR(VLOOKUP(Tabla1[[#This Row],[FECHA]],'RECAUDOS EXTERNOS'!A:D,3,FALSE),0)</f>
        <v>0</v>
      </c>
    </row>
    <row r="584" spans="1:22" x14ac:dyDescent="0.25">
      <c r="A584" s="1">
        <v>38143</v>
      </c>
      <c r="B584" s="3" t="s">
        <v>5</v>
      </c>
      <c r="C584" s="2">
        <v>38139</v>
      </c>
      <c r="D584" s="5">
        <f>YEAR(Tabla1[[#This Row],[FECHA]])</f>
        <v>2004</v>
      </c>
      <c r="E584" s="5">
        <f>IFERROR(VLOOKUP(Tabla1[[#This Row],[FECHA]],'COMPARENDOS TOTALES'!A:D,4,FALSE),0)</f>
        <v>2</v>
      </c>
      <c r="F584" s="9">
        <f>IFERROR(VLOOKUP(Tabla1[[#This Row],[FECHA]],'COMPARENDOS TOTALES'!A:D,3,FALSE),0)</f>
        <v>274459</v>
      </c>
      <c r="G584" s="5">
        <f>IFERROR(VLOOKUP(Tabla1[[#This Row],[FECHA]],EXONERACIONES!A:D,4,FALSE),0)</f>
        <v>2</v>
      </c>
      <c r="H584" s="9">
        <f>IFERROR(VLOOKUP(Tabla1[[#This Row],[FECHA]],EXONERACIONES!A:D,3,FALSE),0)</f>
        <v>274459</v>
      </c>
      <c r="I584" s="5">
        <f>IFERROR(VLOOKUP(Tabla1[[#This Row],[FECHA]],'SIMIT CON RES'!A:D,4,FALSE),0)</f>
        <v>0</v>
      </c>
      <c r="J584" s="9">
        <f>IFERROR(VLOOKUP(Tabla1[[#This Row],[FECHA]],'SIMIT CON RES'!A:D,3,FALSE),0)</f>
        <v>0</v>
      </c>
      <c r="K584">
        <f>IFERROR(VLOOKUP(Tabla1[[#This Row],[FECHA]],'SIMIT SIN RES'!A:D,4,FALSE),0)</f>
        <v>0</v>
      </c>
      <c r="L584" s="9">
        <f>IFERROR(VLOOKUP(Tabla1[[#This Row],[FECHA]],'SIMIT SIN RES'!A:D,3,FALSE),0)</f>
        <v>0</v>
      </c>
      <c r="M584" s="5">
        <f>IFERROR(VLOOKUP(Tabla1[[#This Row],[FECHA]],'RECAUDOS DE COMPARENDOS'!A:D,4,FALSE),0)</f>
        <v>0</v>
      </c>
      <c r="N584" s="9">
        <f>IFERROR(VLOOKUP(Tabla1[[#This Row],[FECHA]],'RECAUDOS DE COMPARENDOS'!A:D,3,FALSE),0)</f>
        <v>0</v>
      </c>
      <c r="O584" s="5">
        <f>IFERROR(VLOOKUP(Tabla1[[#This Row],[FECHA]],'RECAUDOS DE RESOLUCIONES'!A:D,4,FALSE),0)</f>
        <v>0</v>
      </c>
      <c r="P584" s="9">
        <f>IFERROR(VLOOKUP(Tabla1[[#This Row],[FECHA]],'RECAUDOS DE RESOLUCIONES'!A:D,3,FALSE),0)</f>
        <v>0</v>
      </c>
      <c r="Q58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58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584" s="11">
        <f>IFERROR(VLOOKUP(Tabla1[[#This Row],[FECHA]],'RECAUDOS LOCALES'!A:D,4,FALSE),0)</f>
        <v>0</v>
      </c>
      <c r="T584" s="9">
        <f>IFERROR(VLOOKUP(Tabla1[[#This Row],[FECHA]],'RECAUDOS LOCALES'!A:D,3,FALSE),0)</f>
        <v>0</v>
      </c>
      <c r="U584" s="11">
        <f>IFERROR(VLOOKUP(Tabla1[[#This Row],[FECHA]],'RECAUDOS EXTERNOS'!A:D,4,FALSE),0)</f>
        <v>0</v>
      </c>
      <c r="V584" s="9">
        <f>IFERROR(VLOOKUP(Tabla1[[#This Row],[FECHA]],'RECAUDOS EXTERNOS'!A:D,3,FALSE),0)</f>
        <v>0</v>
      </c>
    </row>
    <row r="585" spans="1:22" x14ac:dyDescent="0.25">
      <c r="A585" s="1">
        <v>38144</v>
      </c>
      <c r="B585" s="3" t="s">
        <v>4</v>
      </c>
      <c r="C585" s="2">
        <v>38139</v>
      </c>
      <c r="D585" s="5">
        <f>YEAR(Tabla1[[#This Row],[FECHA]])</f>
        <v>2004</v>
      </c>
      <c r="E585" s="5">
        <f>IFERROR(VLOOKUP(Tabla1[[#This Row],[FECHA]],'COMPARENDOS TOTALES'!A:D,4,FALSE),0)</f>
        <v>3</v>
      </c>
      <c r="F585" s="9">
        <f>IFERROR(VLOOKUP(Tabla1[[#This Row],[FECHA]],'COMPARENDOS TOTALES'!A:D,3,FALSE),0)</f>
        <v>536985</v>
      </c>
      <c r="G585" s="5">
        <f>IFERROR(VLOOKUP(Tabla1[[#This Row],[FECHA]],EXONERACIONES!A:D,4,FALSE),0)</f>
        <v>3</v>
      </c>
      <c r="H585" s="9">
        <f>IFERROR(VLOOKUP(Tabla1[[#This Row],[FECHA]],EXONERACIONES!A:D,3,FALSE),0)</f>
        <v>536985</v>
      </c>
      <c r="I585" s="5">
        <f>IFERROR(VLOOKUP(Tabla1[[#This Row],[FECHA]],'SIMIT CON RES'!A:D,4,FALSE),0)</f>
        <v>0</v>
      </c>
      <c r="J585" s="9">
        <f>IFERROR(VLOOKUP(Tabla1[[#This Row],[FECHA]],'SIMIT CON RES'!A:D,3,FALSE),0)</f>
        <v>0</v>
      </c>
      <c r="K585">
        <f>IFERROR(VLOOKUP(Tabla1[[#This Row],[FECHA]],'SIMIT SIN RES'!A:D,4,FALSE),0)</f>
        <v>0</v>
      </c>
      <c r="L585" s="9">
        <f>IFERROR(VLOOKUP(Tabla1[[#This Row],[FECHA]],'SIMIT SIN RES'!A:D,3,FALSE),0)</f>
        <v>0</v>
      </c>
      <c r="M585" s="5">
        <f>IFERROR(VLOOKUP(Tabla1[[#This Row],[FECHA]],'RECAUDOS DE COMPARENDOS'!A:D,4,FALSE),0)</f>
        <v>0</v>
      </c>
      <c r="N585" s="9">
        <f>IFERROR(VLOOKUP(Tabla1[[#This Row],[FECHA]],'RECAUDOS DE COMPARENDOS'!A:D,3,FALSE),0)</f>
        <v>0</v>
      </c>
      <c r="O585" s="5">
        <f>IFERROR(VLOOKUP(Tabla1[[#This Row],[FECHA]],'RECAUDOS DE RESOLUCIONES'!A:D,4,FALSE),0)</f>
        <v>0</v>
      </c>
      <c r="P585" s="9">
        <f>IFERROR(VLOOKUP(Tabla1[[#This Row],[FECHA]],'RECAUDOS DE RESOLUCIONES'!A:D,3,FALSE),0)</f>
        <v>0</v>
      </c>
      <c r="Q58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58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585" s="11">
        <f>IFERROR(VLOOKUP(Tabla1[[#This Row],[FECHA]],'RECAUDOS LOCALES'!A:D,4,FALSE),0)</f>
        <v>0</v>
      </c>
      <c r="T585" s="9">
        <f>IFERROR(VLOOKUP(Tabla1[[#This Row],[FECHA]],'RECAUDOS LOCALES'!A:D,3,FALSE),0)</f>
        <v>0</v>
      </c>
      <c r="U585" s="11">
        <f>IFERROR(VLOOKUP(Tabla1[[#This Row],[FECHA]],'RECAUDOS EXTERNOS'!A:D,4,FALSE),0)</f>
        <v>0</v>
      </c>
      <c r="V585" s="9">
        <f>IFERROR(VLOOKUP(Tabla1[[#This Row],[FECHA]],'RECAUDOS EXTERNOS'!A:D,3,FALSE),0)</f>
        <v>0</v>
      </c>
    </row>
    <row r="586" spans="1:22" x14ac:dyDescent="0.25">
      <c r="A586" s="1">
        <v>38145</v>
      </c>
      <c r="B586" s="3" t="s">
        <v>1</v>
      </c>
      <c r="C586" s="2">
        <v>38139</v>
      </c>
      <c r="D586" s="5">
        <f>YEAR(Tabla1[[#This Row],[FECHA]])</f>
        <v>2004</v>
      </c>
      <c r="E586" s="5">
        <f>IFERROR(VLOOKUP(Tabla1[[#This Row],[FECHA]],'COMPARENDOS TOTALES'!A:D,4,FALSE),0)</f>
        <v>3</v>
      </c>
      <c r="F586" s="9">
        <f>IFERROR(VLOOKUP(Tabla1[[#This Row],[FECHA]],'COMPARENDOS TOTALES'!A:D,3,FALSE),0)</f>
        <v>453454</v>
      </c>
      <c r="G586" s="5">
        <f>IFERROR(VLOOKUP(Tabla1[[#This Row],[FECHA]],EXONERACIONES!A:D,4,FALSE),0)</f>
        <v>2</v>
      </c>
      <c r="H586" s="9">
        <f>IFERROR(VLOOKUP(Tabla1[[#This Row],[FECHA]],EXONERACIONES!A:D,3,FALSE),0)</f>
        <v>357990</v>
      </c>
      <c r="I586" s="5">
        <f>IFERROR(VLOOKUP(Tabla1[[#This Row],[FECHA]],'SIMIT CON RES'!A:D,4,FALSE),0)</f>
        <v>0</v>
      </c>
      <c r="J586" s="9">
        <f>IFERROR(VLOOKUP(Tabla1[[#This Row],[FECHA]],'SIMIT CON RES'!A:D,3,FALSE),0)</f>
        <v>0</v>
      </c>
      <c r="K586">
        <f>IFERROR(VLOOKUP(Tabla1[[#This Row],[FECHA]],'SIMIT SIN RES'!A:D,4,FALSE),0)</f>
        <v>0</v>
      </c>
      <c r="L586" s="9">
        <f>IFERROR(VLOOKUP(Tabla1[[#This Row],[FECHA]],'SIMIT SIN RES'!A:D,3,FALSE),0)</f>
        <v>0</v>
      </c>
      <c r="M586" s="5">
        <f>IFERROR(VLOOKUP(Tabla1[[#This Row],[FECHA]],'RECAUDOS DE COMPARENDOS'!A:D,4,FALSE),0)</f>
        <v>0</v>
      </c>
      <c r="N586" s="9">
        <f>IFERROR(VLOOKUP(Tabla1[[#This Row],[FECHA]],'RECAUDOS DE COMPARENDOS'!A:D,3,FALSE),0)</f>
        <v>0</v>
      </c>
      <c r="O586" s="5">
        <f>IFERROR(VLOOKUP(Tabla1[[#This Row],[FECHA]],'RECAUDOS DE RESOLUCIONES'!A:D,4,FALSE),0)</f>
        <v>0</v>
      </c>
      <c r="P586" s="9">
        <f>IFERROR(VLOOKUP(Tabla1[[#This Row],[FECHA]],'RECAUDOS DE RESOLUCIONES'!A:D,3,FALSE),0)</f>
        <v>0</v>
      </c>
      <c r="Q58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586" s="9">
        <f>Tabla1[V. COMPARENDOS]-(Tabla1[V. EXONERACIONES]+Tabla1[[#This Row],[V. SIMIT CON RESOLUCION]]+Tabla1[[#This Row],[V. SIMIT SIN RESOLUCION]]+Tabla1[[#This Row],[V. RECAUDOS COMPARENDOS]]+Tabla1[[#This Row],[V. RECAUDOS RESOLUCIONES]])</f>
        <v>95464</v>
      </c>
      <c r="S586" s="11">
        <f>IFERROR(VLOOKUP(Tabla1[[#This Row],[FECHA]],'RECAUDOS LOCALES'!A:D,4,FALSE),0)</f>
        <v>0</v>
      </c>
      <c r="T586" s="9">
        <f>IFERROR(VLOOKUP(Tabla1[[#This Row],[FECHA]],'RECAUDOS LOCALES'!A:D,3,FALSE),0)</f>
        <v>0</v>
      </c>
      <c r="U586" s="11">
        <f>IFERROR(VLOOKUP(Tabla1[[#This Row],[FECHA]],'RECAUDOS EXTERNOS'!A:D,4,FALSE),0)</f>
        <v>0</v>
      </c>
      <c r="V586" s="9">
        <f>IFERROR(VLOOKUP(Tabla1[[#This Row],[FECHA]],'RECAUDOS EXTERNOS'!A:D,3,FALSE),0)</f>
        <v>0</v>
      </c>
    </row>
    <row r="587" spans="1:22" x14ac:dyDescent="0.25">
      <c r="A587" s="1">
        <v>38146</v>
      </c>
      <c r="B587" s="3" t="s">
        <v>2</v>
      </c>
      <c r="C587" s="2">
        <v>38139</v>
      </c>
      <c r="D587" s="5">
        <f>YEAR(Tabla1[[#This Row],[FECHA]])</f>
        <v>2004</v>
      </c>
      <c r="E587" s="5">
        <f>IFERROR(VLOOKUP(Tabla1[[#This Row],[FECHA]],'COMPARENDOS TOTALES'!A:D,4,FALSE),0)</f>
        <v>5</v>
      </c>
      <c r="F587" s="9">
        <f>IFERROR(VLOOKUP(Tabla1[[#This Row],[FECHA]],'COMPARENDOS TOTALES'!A:D,3,FALSE),0)</f>
        <v>990444</v>
      </c>
      <c r="G587" s="5">
        <f>IFERROR(VLOOKUP(Tabla1[[#This Row],[FECHA]],EXONERACIONES!A:D,4,FALSE),0)</f>
        <v>4</v>
      </c>
      <c r="H587" s="9">
        <f>IFERROR(VLOOKUP(Tabla1[[#This Row],[FECHA]],EXONERACIONES!A:D,3,FALSE),0)</f>
        <v>811449</v>
      </c>
      <c r="I587" s="5">
        <f>IFERROR(VLOOKUP(Tabla1[[#This Row],[FECHA]],'SIMIT CON RES'!A:D,4,FALSE),0)</f>
        <v>0</v>
      </c>
      <c r="J587" s="9">
        <f>IFERROR(VLOOKUP(Tabla1[[#This Row],[FECHA]],'SIMIT CON RES'!A:D,3,FALSE),0)</f>
        <v>0</v>
      </c>
      <c r="K587">
        <f>IFERROR(VLOOKUP(Tabla1[[#This Row],[FECHA]],'SIMIT SIN RES'!A:D,4,FALSE),0)</f>
        <v>0</v>
      </c>
      <c r="L587" s="9">
        <f>IFERROR(VLOOKUP(Tabla1[[#This Row],[FECHA]],'SIMIT SIN RES'!A:D,3,FALSE),0)</f>
        <v>0</v>
      </c>
      <c r="M587" s="5">
        <f>IFERROR(VLOOKUP(Tabla1[[#This Row],[FECHA]],'RECAUDOS DE COMPARENDOS'!A:D,4,FALSE),0)</f>
        <v>0</v>
      </c>
      <c r="N587" s="9">
        <f>IFERROR(VLOOKUP(Tabla1[[#This Row],[FECHA]],'RECAUDOS DE COMPARENDOS'!A:D,3,FALSE),0)</f>
        <v>0</v>
      </c>
      <c r="O587" s="5">
        <f>IFERROR(VLOOKUP(Tabla1[[#This Row],[FECHA]],'RECAUDOS DE RESOLUCIONES'!A:D,4,FALSE),0)</f>
        <v>0</v>
      </c>
      <c r="P587" s="9">
        <f>IFERROR(VLOOKUP(Tabla1[[#This Row],[FECHA]],'RECAUDOS DE RESOLUCIONES'!A:D,3,FALSE),0)</f>
        <v>0</v>
      </c>
      <c r="Q58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587" s="9">
        <f>Tabla1[V. COMPARENDOS]-(Tabla1[V. EXONERACIONES]+Tabla1[[#This Row],[V. SIMIT CON RESOLUCION]]+Tabla1[[#This Row],[V. SIMIT SIN RESOLUCION]]+Tabla1[[#This Row],[V. RECAUDOS COMPARENDOS]]+Tabla1[[#This Row],[V. RECAUDOS RESOLUCIONES]])</f>
        <v>178995</v>
      </c>
      <c r="S587" s="11">
        <f>IFERROR(VLOOKUP(Tabla1[[#This Row],[FECHA]],'RECAUDOS LOCALES'!A:D,4,FALSE),0)</f>
        <v>3</v>
      </c>
      <c r="T587" s="9">
        <f>IFERROR(VLOOKUP(Tabla1[[#This Row],[FECHA]],'RECAUDOS LOCALES'!A:D,3,FALSE),0)</f>
        <v>269402</v>
      </c>
      <c r="U587" s="11">
        <f>IFERROR(VLOOKUP(Tabla1[[#This Row],[FECHA]],'RECAUDOS EXTERNOS'!A:D,4,FALSE),0)</f>
        <v>0</v>
      </c>
      <c r="V587" s="9">
        <f>IFERROR(VLOOKUP(Tabla1[[#This Row],[FECHA]],'RECAUDOS EXTERNOS'!A:D,3,FALSE),0)</f>
        <v>0</v>
      </c>
    </row>
    <row r="588" spans="1:22" x14ac:dyDescent="0.25">
      <c r="A588" s="1">
        <v>38147</v>
      </c>
      <c r="B588" s="3" t="s">
        <v>3</v>
      </c>
      <c r="C588" s="2">
        <v>38139</v>
      </c>
      <c r="D588" s="5">
        <f>YEAR(Tabla1[[#This Row],[FECHA]])</f>
        <v>2004</v>
      </c>
      <c r="E588" s="5">
        <f>IFERROR(VLOOKUP(Tabla1[[#This Row],[FECHA]],'COMPARENDOS TOTALES'!A:D,4,FALSE),0)</f>
        <v>3</v>
      </c>
      <c r="F588" s="9">
        <f>IFERROR(VLOOKUP(Tabla1[[#This Row],[FECHA]],'COMPARENDOS TOTALES'!A:D,3,FALSE),0)</f>
        <v>715980</v>
      </c>
      <c r="G588" s="5">
        <f>IFERROR(VLOOKUP(Tabla1[[#This Row],[FECHA]],EXONERACIONES!A:D,4,FALSE),0)</f>
        <v>2</v>
      </c>
      <c r="H588" s="9">
        <f>IFERROR(VLOOKUP(Tabla1[[#This Row],[FECHA]],EXONERACIONES!A:D,3,FALSE),0)</f>
        <v>536985</v>
      </c>
      <c r="I588" s="5">
        <f>IFERROR(VLOOKUP(Tabla1[[#This Row],[FECHA]],'SIMIT CON RES'!A:D,4,FALSE),0)</f>
        <v>0</v>
      </c>
      <c r="J588" s="9">
        <f>IFERROR(VLOOKUP(Tabla1[[#This Row],[FECHA]],'SIMIT CON RES'!A:D,3,FALSE),0)</f>
        <v>0</v>
      </c>
      <c r="K588">
        <f>IFERROR(VLOOKUP(Tabla1[[#This Row],[FECHA]],'SIMIT SIN RES'!A:D,4,FALSE),0)</f>
        <v>0</v>
      </c>
      <c r="L588" s="9">
        <f>IFERROR(VLOOKUP(Tabla1[[#This Row],[FECHA]],'SIMIT SIN RES'!A:D,3,FALSE),0)</f>
        <v>0</v>
      </c>
      <c r="M588" s="5">
        <f>IFERROR(VLOOKUP(Tabla1[[#This Row],[FECHA]],'RECAUDOS DE COMPARENDOS'!A:D,4,FALSE),0)</f>
        <v>0</v>
      </c>
      <c r="N588" s="9">
        <f>IFERROR(VLOOKUP(Tabla1[[#This Row],[FECHA]],'RECAUDOS DE COMPARENDOS'!A:D,3,FALSE),0)</f>
        <v>0</v>
      </c>
      <c r="O588" s="5">
        <f>IFERROR(VLOOKUP(Tabla1[[#This Row],[FECHA]],'RECAUDOS DE RESOLUCIONES'!A:D,4,FALSE),0)</f>
        <v>0</v>
      </c>
      <c r="P588" s="9">
        <f>IFERROR(VLOOKUP(Tabla1[[#This Row],[FECHA]],'RECAUDOS DE RESOLUCIONES'!A:D,3,FALSE),0)</f>
        <v>0</v>
      </c>
      <c r="Q58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588" s="9">
        <f>Tabla1[V. COMPARENDOS]-(Tabla1[V. EXONERACIONES]+Tabla1[[#This Row],[V. SIMIT CON RESOLUCION]]+Tabla1[[#This Row],[V. SIMIT SIN RESOLUCION]]+Tabla1[[#This Row],[V. RECAUDOS COMPARENDOS]]+Tabla1[[#This Row],[V. RECAUDOS RESOLUCIONES]])</f>
        <v>178995</v>
      </c>
      <c r="S588" s="11">
        <f>IFERROR(VLOOKUP(Tabla1[[#This Row],[FECHA]],'RECAUDOS LOCALES'!A:D,4,FALSE),0)</f>
        <v>0</v>
      </c>
      <c r="T588" s="9">
        <f>IFERROR(VLOOKUP(Tabla1[[#This Row],[FECHA]],'RECAUDOS LOCALES'!A:D,3,FALSE),0)</f>
        <v>0</v>
      </c>
      <c r="U588" s="11">
        <f>IFERROR(VLOOKUP(Tabla1[[#This Row],[FECHA]],'RECAUDOS EXTERNOS'!A:D,4,FALSE),0)</f>
        <v>0</v>
      </c>
      <c r="V588" s="9">
        <f>IFERROR(VLOOKUP(Tabla1[[#This Row],[FECHA]],'RECAUDOS EXTERNOS'!A:D,3,FALSE),0)</f>
        <v>0</v>
      </c>
    </row>
    <row r="589" spans="1:22" x14ac:dyDescent="0.25">
      <c r="A589" s="1">
        <v>38148</v>
      </c>
      <c r="B589" s="3" t="s">
        <v>6</v>
      </c>
      <c r="C589" s="2">
        <v>38139</v>
      </c>
      <c r="D589" s="5">
        <f>YEAR(Tabla1[[#This Row],[FECHA]])</f>
        <v>2004</v>
      </c>
      <c r="E589" s="5">
        <f>IFERROR(VLOOKUP(Tabla1[[#This Row],[FECHA]],'COMPARENDOS TOTALES'!A:D,4,FALSE),0)</f>
        <v>1</v>
      </c>
      <c r="F589" s="9">
        <f>IFERROR(VLOOKUP(Tabla1[[#This Row],[FECHA]],'COMPARENDOS TOTALES'!A:D,3,FALSE),0)</f>
        <v>178995</v>
      </c>
      <c r="G589" s="5">
        <f>IFERROR(VLOOKUP(Tabla1[[#This Row],[FECHA]],EXONERACIONES!A:D,4,FALSE),0)</f>
        <v>1</v>
      </c>
      <c r="H589" s="9">
        <f>IFERROR(VLOOKUP(Tabla1[[#This Row],[FECHA]],EXONERACIONES!A:D,3,FALSE),0)</f>
        <v>178995</v>
      </c>
      <c r="I589" s="5">
        <f>IFERROR(VLOOKUP(Tabla1[[#This Row],[FECHA]],'SIMIT CON RES'!A:D,4,FALSE),0)</f>
        <v>0</v>
      </c>
      <c r="J589" s="9">
        <f>IFERROR(VLOOKUP(Tabla1[[#This Row],[FECHA]],'SIMIT CON RES'!A:D,3,FALSE),0)</f>
        <v>0</v>
      </c>
      <c r="K589">
        <f>IFERROR(VLOOKUP(Tabla1[[#This Row],[FECHA]],'SIMIT SIN RES'!A:D,4,FALSE),0)</f>
        <v>0</v>
      </c>
      <c r="L589" s="9">
        <f>IFERROR(VLOOKUP(Tabla1[[#This Row],[FECHA]],'SIMIT SIN RES'!A:D,3,FALSE),0)</f>
        <v>0</v>
      </c>
      <c r="M589" s="5">
        <f>IFERROR(VLOOKUP(Tabla1[[#This Row],[FECHA]],'RECAUDOS DE COMPARENDOS'!A:D,4,FALSE),0)</f>
        <v>0</v>
      </c>
      <c r="N589" s="9">
        <f>IFERROR(VLOOKUP(Tabla1[[#This Row],[FECHA]],'RECAUDOS DE COMPARENDOS'!A:D,3,FALSE),0)</f>
        <v>0</v>
      </c>
      <c r="O589" s="5">
        <f>IFERROR(VLOOKUP(Tabla1[[#This Row],[FECHA]],'RECAUDOS DE RESOLUCIONES'!A:D,4,FALSE),0)</f>
        <v>0</v>
      </c>
      <c r="P589" s="9">
        <f>IFERROR(VLOOKUP(Tabla1[[#This Row],[FECHA]],'RECAUDOS DE RESOLUCIONES'!A:D,3,FALSE),0)</f>
        <v>0</v>
      </c>
      <c r="Q58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58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589" s="11">
        <f>IFERROR(VLOOKUP(Tabla1[[#This Row],[FECHA]],'RECAUDOS LOCALES'!A:D,4,FALSE),0)</f>
        <v>1</v>
      </c>
      <c r="T589" s="9">
        <f>IFERROR(VLOOKUP(Tabla1[[#This Row],[FECHA]],'RECAUDOS LOCALES'!A:D,3,FALSE),0)</f>
        <v>86800</v>
      </c>
      <c r="U589" s="11">
        <f>IFERROR(VLOOKUP(Tabla1[[#This Row],[FECHA]],'RECAUDOS EXTERNOS'!A:D,4,FALSE),0)</f>
        <v>0</v>
      </c>
      <c r="V589" s="9">
        <f>IFERROR(VLOOKUP(Tabla1[[#This Row],[FECHA]],'RECAUDOS EXTERNOS'!A:D,3,FALSE),0)</f>
        <v>0</v>
      </c>
    </row>
    <row r="590" spans="1:22" x14ac:dyDescent="0.25">
      <c r="A590" s="1">
        <v>38149</v>
      </c>
      <c r="B590" s="3" t="s">
        <v>0</v>
      </c>
      <c r="C590" s="2">
        <v>38139</v>
      </c>
      <c r="D590" s="5">
        <f>YEAR(Tabla1[[#This Row],[FECHA]])</f>
        <v>2004</v>
      </c>
      <c r="E590" s="5">
        <f>IFERROR(VLOOKUP(Tabla1[[#This Row],[FECHA]],'COMPARENDOS TOTALES'!A:D,4,FALSE),0)</f>
        <v>1</v>
      </c>
      <c r="F590" s="9">
        <f>IFERROR(VLOOKUP(Tabla1[[#This Row],[FECHA]],'COMPARENDOS TOTALES'!A:D,3,FALSE),0)</f>
        <v>178995</v>
      </c>
      <c r="G590" s="5">
        <f>IFERROR(VLOOKUP(Tabla1[[#This Row],[FECHA]],EXONERACIONES!A:D,4,FALSE),0)</f>
        <v>1</v>
      </c>
      <c r="H590" s="9">
        <f>IFERROR(VLOOKUP(Tabla1[[#This Row],[FECHA]],EXONERACIONES!A:D,3,FALSE),0)</f>
        <v>178995</v>
      </c>
      <c r="I590" s="5">
        <f>IFERROR(VLOOKUP(Tabla1[[#This Row],[FECHA]],'SIMIT CON RES'!A:D,4,FALSE),0)</f>
        <v>0</v>
      </c>
      <c r="J590" s="9">
        <f>IFERROR(VLOOKUP(Tabla1[[#This Row],[FECHA]],'SIMIT CON RES'!A:D,3,FALSE),0)</f>
        <v>0</v>
      </c>
      <c r="K590">
        <f>IFERROR(VLOOKUP(Tabla1[[#This Row],[FECHA]],'SIMIT SIN RES'!A:D,4,FALSE),0)</f>
        <v>0</v>
      </c>
      <c r="L590" s="9">
        <f>IFERROR(VLOOKUP(Tabla1[[#This Row],[FECHA]],'SIMIT SIN RES'!A:D,3,FALSE),0)</f>
        <v>0</v>
      </c>
      <c r="M590" s="5">
        <f>IFERROR(VLOOKUP(Tabla1[[#This Row],[FECHA]],'RECAUDOS DE COMPARENDOS'!A:D,4,FALSE),0)</f>
        <v>0</v>
      </c>
      <c r="N590" s="9">
        <f>IFERROR(VLOOKUP(Tabla1[[#This Row],[FECHA]],'RECAUDOS DE COMPARENDOS'!A:D,3,FALSE),0)</f>
        <v>0</v>
      </c>
      <c r="O590" s="5">
        <f>IFERROR(VLOOKUP(Tabla1[[#This Row],[FECHA]],'RECAUDOS DE RESOLUCIONES'!A:D,4,FALSE),0)</f>
        <v>0</v>
      </c>
      <c r="P590" s="9">
        <f>IFERROR(VLOOKUP(Tabla1[[#This Row],[FECHA]],'RECAUDOS DE RESOLUCIONES'!A:D,3,FALSE),0)</f>
        <v>0</v>
      </c>
      <c r="Q59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59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590" s="11">
        <f>IFERROR(VLOOKUP(Tabla1[[#This Row],[FECHA]],'RECAUDOS LOCALES'!A:D,4,FALSE),0)</f>
        <v>1</v>
      </c>
      <c r="T590" s="9">
        <f>IFERROR(VLOOKUP(Tabla1[[#This Row],[FECHA]],'RECAUDOS LOCALES'!A:D,3,FALSE),0)</f>
        <v>47734</v>
      </c>
      <c r="U590" s="11">
        <f>IFERROR(VLOOKUP(Tabla1[[#This Row],[FECHA]],'RECAUDOS EXTERNOS'!A:D,4,FALSE),0)</f>
        <v>0</v>
      </c>
      <c r="V590" s="9">
        <f>IFERROR(VLOOKUP(Tabla1[[#This Row],[FECHA]],'RECAUDOS EXTERNOS'!A:D,3,FALSE),0)</f>
        <v>0</v>
      </c>
    </row>
    <row r="591" spans="1:22" x14ac:dyDescent="0.25">
      <c r="A591" s="1">
        <v>38150</v>
      </c>
      <c r="B591" s="3" t="s">
        <v>5</v>
      </c>
      <c r="C591" s="2">
        <v>38139</v>
      </c>
      <c r="D591" s="5">
        <f>YEAR(Tabla1[[#This Row],[FECHA]])</f>
        <v>2004</v>
      </c>
      <c r="E591" s="5">
        <f>IFERROR(VLOOKUP(Tabla1[[#This Row],[FECHA]],'COMPARENDOS TOTALES'!A:D,4,FALSE),0)</f>
        <v>2</v>
      </c>
      <c r="F591" s="9">
        <f>IFERROR(VLOOKUP(Tabla1[[#This Row],[FECHA]],'COMPARENDOS TOTALES'!A:D,3,FALSE),0)</f>
        <v>357990</v>
      </c>
      <c r="G591" s="5">
        <f>IFERROR(VLOOKUP(Tabla1[[#This Row],[FECHA]],EXONERACIONES!A:D,4,FALSE),0)</f>
        <v>1</v>
      </c>
      <c r="H591" s="9">
        <f>IFERROR(VLOOKUP(Tabla1[[#This Row],[FECHA]],EXONERACIONES!A:D,3,FALSE),0)</f>
        <v>178995</v>
      </c>
      <c r="I591" s="5">
        <f>IFERROR(VLOOKUP(Tabla1[[#This Row],[FECHA]],'SIMIT CON RES'!A:D,4,FALSE),0)</f>
        <v>0</v>
      </c>
      <c r="J591" s="9">
        <f>IFERROR(VLOOKUP(Tabla1[[#This Row],[FECHA]],'SIMIT CON RES'!A:D,3,FALSE),0)</f>
        <v>0</v>
      </c>
      <c r="K591">
        <f>IFERROR(VLOOKUP(Tabla1[[#This Row],[FECHA]],'SIMIT SIN RES'!A:D,4,FALSE),0)</f>
        <v>0</v>
      </c>
      <c r="L591" s="9">
        <f>IFERROR(VLOOKUP(Tabla1[[#This Row],[FECHA]],'SIMIT SIN RES'!A:D,3,FALSE),0)</f>
        <v>0</v>
      </c>
      <c r="M591" s="5">
        <f>IFERROR(VLOOKUP(Tabla1[[#This Row],[FECHA]],'RECAUDOS DE COMPARENDOS'!A:D,4,FALSE),0)</f>
        <v>0</v>
      </c>
      <c r="N591" s="9">
        <f>IFERROR(VLOOKUP(Tabla1[[#This Row],[FECHA]],'RECAUDOS DE COMPARENDOS'!A:D,3,FALSE),0)</f>
        <v>0</v>
      </c>
      <c r="O591" s="5">
        <f>IFERROR(VLOOKUP(Tabla1[[#This Row],[FECHA]],'RECAUDOS DE RESOLUCIONES'!A:D,4,FALSE),0)</f>
        <v>0</v>
      </c>
      <c r="P591" s="9">
        <f>IFERROR(VLOOKUP(Tabla1[[#This Row],[FECHA]],'RECAUDOS DE RESOLUCIONES'!A:D,3,FALSE),0)</f>
        <v>0</v>
      </c>
      <c r="Q59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591" s="9">
        <f>Tabla1[V. COMPARENDOS]-(Tabla1[V. EXONERACIONES]+Tabla1[[#This Row],[V. SIMIT CON RESOLUCION]]+Tabla1[[#This Row],[V. SIMIT SIN RESOLUCION]]+Tabla1[[#This Row],[V. RECAUDOS COMPARENDOS]]+Tabla1[[#This Row],[V. RECAUDOS RESOLUCIONES]])</f>
        <v>178995</v>
      </c>
      <c r="S591" s="11">
        <f>IFERROR(VLOOKUP(Tabla1[[#This Row],[FECHA]],'RECAUDOS LOCALES'!A:D,4,FALSE),0)</f>
        <v>0</v>
      </c>
      <c r="T591" s="9">
        <f>IFERROR(VLOOKUP(Tabla1[[#This Row],[FECHA]],'RECAUDOS LOCALES'!A:D,3,FALSE),0)</f>
        <v>0</v>
      </c>
      <c r="U591" s="11">
        <f>IFERROR(VLOOKUP(Tabla1[[#This Row],[FECHA]],'RECAUDOS EXTERNOS'!A:D,4,FALSE),0)</f>
        <v>0</v>
      </c>
      <c r="V591" s="9">
        <f>IFERROR(VLOOKUP(Tabla1[[#This Row],[FECHA]],'RECAUDOS EXTERNOS'!A:D,3,FALSE),0)</f>
        <v>0</v>
      </c>
    </row>
    <row r="592" spans="1:22" x14ac:dyDescent="0.25">
      <c r="A592" s="1">
        <v>38151</v>
      </c>
      <c r="B592" s="3" t="s">
        <v>4</v>
      </c>
      <c r="C592" s="2">
        <v>38139</v>
      </c>
      <c r="D592" s="5">
        <f>YEAR(Tabla1[[#This Row],[FECHA]])</f>
        <v>2004</v>
      </c>
      <c r="E592" s="5">
        <f>IFERROR(VLOOKUP(Tabla1[[#This Row],[FECHA]],'COMPARENDOS TOTALES'!A:D,4,FALSE),0)</f>
        <v>2</v>
      </c>
      <c r="F592" s="9">
        <f>IFERROR(VLOOKUP(Tabla1[[#This Row],[FECHA]],'COMPARENDOS TOTALES'!A:D,3,FALSE),0)</f>
        <v>274459</v>
      </c>
      <c r="G592" s="5">
        <f>IFERROR(VLOOKUP(Tabla1[[#This Row],[FECHA]],EXONERACIONES!A:D,4,FALSE),0)</f>
        <v>1</v>
      </c>
      <c r="H592" s="9">
        <f>IFERROR(VLOOKUP(Tabla1[[#This Row],[FECHA]],EXONERACIONES!A:D,3,FALSE),0)</f>
        <v>178995</v>
      </c>
      <c r="I592" s="5">
        <f>IFERROR(VLOOKUP(Tabla1[[#This Row],[FECHA]],'SIMIT CON RES'!A:D,4,FALSE),0)</f>
        <v>0</v>
      </c>
      <c r="J592" s="9">
        <f>IFERROR(VLOOKUP(Tabla1[[#This Row],[FECHA]],'SIMIT CON RES'!A:D,3,FALSE),0)</f>
        <v>0</v>
      </c>
      <c r="K592">
        <f>IFERROR(VLOOKUP(Tabla1[[#This Row],[FECHA]],'SIMIT SIN RES'!A:D,4,FALSE),0)</f>
        <v>0</v>
      </c>
      <c r="L592" s="9">
        <f>IFERROR(VLOOKUP(Tabla1[[#This Row],[FECHA]],'SIMIT SIN RES'!A:D,3,FALSE),0)</f>
        <v>0</v>
      </c>
      <c r="M592" s="5">
        <f>IFERROR(VLOOKUP(Tabla1[[#This Row],[FECHA]],'RECAUDOS DE COMPARENDOS'!A:D,4,FALSE),0)</f>
        <v>0</v>
      </c>
      <c r="N592" s="9">
        <f>IFERROR(VLOOKUP(Tabla1[[#This Row],[FECHA]],'RECAUDOS DE COMPARENDOS'!A:D,3,FALSE),0)</f>
        <v>0</v>
      </c>
      <c r="O592" s="5">
        <f>IFERROR(VLOOKUP(Tabla1[[#This Row],[FECHA]],'RECAUDOS DE RESOLUCIONES'!A:D,4,FALSE),0)</f>
        <v>0</v>
      </c>
      <c r="P592" s="9">
        <f>IFERROR(VLOOKUP(Tabla1[[#This Row],[FECHA]],'RECAUDOS DE RESOLUCIONES'!A:D,3,FALSE),0)</f>
        <v>0</v>
      </c>
      <c r="Q59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592" s="9">
        <f>Tabla1[V. COMPARENDOS]-(Tabla1[V. EXONERACIONES]+Tabla1[[#This Row],[V. SIMIT CON RESOLUCION]]+Tabla1[[#This Row],[V. SIMIT SIN RESOLUCION]]+Tabla1[[#This Row],[V. RECAUDOS COMPARENDOS]]+Tabla1[[#This Row],[V. RECAUDOS RESOLUCIONES]])</f>
        <v>95464</v>
      </c>
      <c r="S592" s="11">
        <f>IFERROR(VLOOKUP(Tabla1[[#This Row],[FECHA]],'RECAUDOS LOCALES'!A:D,4,FALSE),0)</f>
        <v>0</v>
      </c>
      <c r="T592" s="9">
        <f>IFERROR(VLOOKUP(Tabla1[[#This Row],[FECHA]],'RECAUDOS LOCALES'!A:D,3,FALSE),0)</f>
        <v>0</v>
      </c>
      <c r="U592" s="11">
        <f>IFERROR(VLOOKUP(Tabla1[[#This Row],[FECHA]],'RECAUDOS EXTERNOS'!A:D,4,FALSE),0)</f>
        <v>0</v>
      </c>
      <c r="V592" s="9">
        <f>IFERROR(VLOOKUP(Tabla1[[#This Row],[FECHA]],'RECAUDOS EXTERNOS'!A:D,3,FALSE),0)</f>
        <v>0</v>
      </c>
    </row>
    <row r="593" spans="1:22" x14ac:dyDescent="0.25">
      <c r="A593" s="1">
        <v>38152</v>
      </c>
      <c r="B593" s="3" t="s">
        <v>1</v>
      </c>
      <c r="C593" s="2">
        <v>38139</v>
      </c>
      <c r="D593" s="5">
        <f>YEAR(Tabla1[[#This Row],[FECHA]])</f>
        <v>2004</v>
      </c>
      <c r="E593" s="5">
        <f>IFERROR(VLOOKUP(Tabla1[[#This Row],[FECHA]],'COMPARENDOS TOTALES'!A:D,4,FALSE),0)</f>
        <v>5</v>
      </c>
      <c r="F593" s="9">
        <f>IFERROR(VLOOKUP(Tabla1[[#This Row],[FECHA]],'COMPARENDOS TOTALES'!A:D,3,FALSE),0)</f>
        <v>1073970</v>
      </c>
      <c r="G593" s="5">
        <f>IFERROR(VLOOKUP(Tabla1[[#This Row],[FECHA]],EXONERACIONES!A:D,4,FALSE),0)</f>
        <v>2</v>
      </c>
      <c r="H593" s="9">
        <f>IFERROR(VLOOKUP(Tabla1[[#This Row],[FECHA]],EXONERACIONES!A:D,3,FALSE),0)</f>
        <v>357990</v>
      </c>
      <c r="I593" s="5">
        <f>IFERROR(VLOOKUP(Tabla1[[#This Row],[FECHA]],'SIMIT CON RES'!A:D,4,FALSE),0)</f>
        <v>0</v>
      </c>
      <c r="J593" s="9">
        <f>IFERROR(VLOOKUP(Tabla1[[#This Row],[FECHA]],'SIMIT CON RES'!A:D,3,FALSE),0)</f>
        <v>0</v>
      </c>
      <c r="K593">
        <f>IFERROR(VLOOKUP(Tabla1[[#This Row],[FECHA]],'SIMIT SIN RES'!A:D,4,FALSE),0)</f>
        <v>0</v>
      </c>
      <c r="L593" s="9">
        <f>IFERROR(VLOOKUP(Tabla1[[#This Row],[FECHA]],'SIMIT SIN RES'!A:D,3,FALSE),0)</f>
        <v>0</v>
      </c>
      <c r="M593" s="5">
        <f>IFERROR(VLOOKUP(Tabla1[[#This Row],[FECHA]],'RECAUDOS DE COMPARENDOS'!A:D,4,FALSE),0)</f>
        <v>0</v>
      </c>
      <c r="N593" s="9">
        <f>IFERROR(VLOOKUP(Tabla1[[#This Row],[FECHA]],'RECAUDOS DE COMPARENDOS'!A:D,3,FALSE),0)</f>
        <v>0</v>
      </c>
      <c r="O593" s="5">
        <f>IFERROR(VLOOKUP(Tabla1[[#This Row],[FECHA]],'RECAUDOS DE RESOLUCIONES'!A:D,4,FALSE),0)</f>
        <v>0</v>
      </c>
      <c r="P593" s="9">
        <f>IFERROR(VLOOKUP(Tabla1[[#This Row],[FECHA]],'RECAUDOS DE RESOLUCIONES'!A:D,3,FALSE),0)</f>
        <v>0</v>
      </c>
      <c r="Q59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593" s="9">
        <f>Tabla1[V. COMPARENDOS]-(Tabla1[V. EXONERACIONES]+Tabla1[[#This Row],[V. SIMIT CON RESOLUCION]]+Tabla1[[#This Row],[V. SIMIT SIN RESOLUCION]]+Tabla1[[#This Row],[V. RECAUDOS COMPARENDOS]]+Tabla1[[#This Row],[V. RECAUDOS RESOLUCIONES]])</f>
        <v>715980</v>
      </c>
      <c r="S593" s="11">
        <f>IFERROR(VLOOKUP(Tabla1[[#This Row],[FECHA]],'RECAUDOS LOCALES'!A:D,4,FALSE),0)</f>
        <v>0</v>
      </c>
      <c r="T593" s="9">
        <f>IFERROR(VLOOKUP(Tabla1[[#This Row],[FECHA]],'RECAUDOS LOCALES'!A:D,3,FALSE),0)</f>
        <v>0</v>
      </c>
      <c r="U593" s="11">
        <f>IFERROR(VLOOKUP(Tabla1[[#This Row],[FECHA]],'RECAUDOS EXTERNOS'!A:D,4,FALSE),0)</f>
        <v>0</v>
      </c>
      <c r="V593" s="9">
        <f>IFERROR(VLOOKUP(Tabla1[[#This Row],[FECHA]],'RECAUDOS EXTERNOS'!A:D,3,FALSE),0)</f>
        <v>0</v>
      </c>
    </row>
    <row r="594" spans="1:22" x14ac:dyDescent="0.25">
      <c r="A594" s="1">
        <v>38153</v>
      </c>
      <c r="B594" s="3" t="s">
        <v>2</v>
      </c>
      <c r="C594" s="2">
        <v>38139</v>
      </c>
      <c r="D594" s="5">
        <f>YEAR(Tabla1[[#This Row],[FECHA]])</f>
        <v>2004</v>
      </c>
      <c r="E594" s="5">
        <f>IFERROR(VLOOKUP(Tabla1[[#This Row],[FECHA]],'COMPARENDOS TOTALES'!A:D,4,FALSE),0)</f>
        <v>4</v>
      </c>
      <c r="F594" s="9">
        <f>IFERROR(VLOOKUP(Tabla1[[#This Row],[FECHA]],'COMPARENDOS TOTALES'!A:D,3,FALSE),0)</f>
        <v>632449</v>
      </c>
      <c r="G594" s="5">
        <f>IFERROR(VLOOKUP(Tabla1[[#This Row],[FECHA]],EXONERACIONES!A:D,4,FALSE),0)</f>
        <v>3</v>
      </c>
      <c r="H594" s="9">
        <f>IFERROR(VLOOKUP(Tabla1[[#This Row],[FECHA]],EXONERACIONES!A:D,3,FALSE),0)</f>
        <v>536985</v>
      </c>
      <c r="I594" s="5">
        <f>IFERROR(VLOOKUP(Tabla1[[#This Row],[FECHA]],'SIMIT CON RES'!A:D,4,FALSE),0)</f>
        <v>0</v>
      </c>
      <c r="J594" s="9">
        <f>IFERROR(VLOOKUP(Tabla1[[#This Row],[FECHA]],'SIMIT CON RES'!A:D,3,FALSE),0)</f>
        <v>0</v>
      </c>
      <c r="K594">
        <f>IFERROR(VLOOKUP(Tabla1[[#This Row],[FECHA]],'SIMIT SIN RES'!A:D,4,FALSE),0)</f>
        <v>0</v>
      </c>
      <c r="L594" s="9">
        <f>IFERROR(VLOOKUP(Tabla1[[#This Row],[FECHA]],'SIMIT SIN RES'!A:D,3,FALSE),0)</f>
        <v>0</v>
      </c>
      <c r="M594" s="5">
        <f>IFERROR(VLOOKUP(Tabla1[[#This Row],[FECHA]],'RECAUDOS DE COMPARENDOS'!A:D,4,FALSE),0)</f>
        <v>0</v>
      </c>
      <c r="N594" s="9">
        <f>IFERROR(VLOOKUP(Tabla1[[#This Row],[FECHA]],'RECAUDOS DE COMPARENDOS'!A:D,3,FALSE),0)</f>
        <v>0</v>
      </c>
      <c r="O594" s="5">
        <f>IFERROR(VLOOKUP(Tabla1[[#This Row],[FECHA]],'RECAUDOS DE RESOLUCIONES'!A:D,4,FALSE),0)</f>
        <v>0</v>
      </c>
      <c r="P594" s="9">
        <f>IFERROR(VLOOKUP(Tabla1[[#This Row],[FECHA]],'RECAUDOS DE RESOLUCIONES'!A:D,3,FALSE),0)</f>
        <v>0</v>
      </c>
      <c r="Q59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594" s="9">
        <f>Tabla1[V. COMPARENDOS]-(Tabla1[V. EXONERACIONES]+Tabla1[[#This Row],[V. SIMIT CON RESOLUCION]]+Tabla1[[#This Row],[V. SIMIT SIN RESOLUCION]]+Tabla1[[#This Row],[V. RECAUDOS COMPARENDOS]]+Tabla1[[#This Row],[V. RECAUDOS RESOLUCIONES]])</f>
        <v>95464</v>
      </c>
      <c r="S594" s="11">
        <f>IFERROR(VLOOKUP(Tabla1[[#This Row],[FECHA]],'RECAUDOS LOCALES'!A:D,4,FALSE),0)</f>
        <v>0</v>
      </c>
      <c r="T594" s="9">
        <f>IFERROR(VLOOKUP(Tabla1[[#This Row],[FECHA]],'RECAUDOS LOCALES'!A:D,3,FALSE),0)</f>
        <v>0</v>
      </c>
      <c r="U594" s="11">
        <f>IFERROR(VLOOKUP(Tabla1[[#This Row],[FECHA]],'RECAUDOS EXTERNOS'!A:D,4,FALSE),0)</f>
        <v>0</v>
      </c>
      <c r="V594" s="9">
        <f>IFERROR(VLOOKUP(Tabla1[[#This Row],[FECHA]],'RECAUDOS EXTERNOS'!A:D,3,FALSE),0)</f>
        <v>0</v>
      </c>
    </row>
    <row r="595" spans="1:22" x14ac:dyDescent="0.25">
      <c r="A595" s="1">
        <v>38154</v>
      </c>
      <c r="B595" s="3" t="s">
        <v>3</v>
      </c>
      <c r="C595" s="2">
        <v>38139</v>
      </c>
      <c r="D595" s="5">
        <f>YEAR(Tabla1[[#This Row],[FECHA]])</f>
        <v>2004</v>
      </c>
      <c r="E595" s="5">
        <f>IFERROR(VLOOKUP(Tabla1[[#This Row],[FECHA]],'COMPARENDOS TOTALES'!A:D,4,FALSE),0)</f>
        <v>1</v>
      </c>
      <c r="F595" s="9">
        <f>IFERROR(VLOOKUP(Tabla1[[#This Row],[FECHA]],'COMPARENDOS TOTALES'!A:D,3,FALSE),0)</f>
        <v>357990</v>
      </c>
      <c r="G595" s="5">
        <f>IFERROR(VLOOKUP(Tabla1[[#This Row],[FECHA]],EXONERACIONES!A:D,4,FALSE),0)</f>
        <v>1</v>
      </c>
      <c r="H595" s="9">
        <f>IFERROR(VLOOKUP(Tabla1[[#This Row],[FECHA]],EXONERACIONES!A:D,3,FALSE),0)</f>
        <v>357990</v>
      </c>
      <c r="I595" s="5">
        <f>IFERROR(VLOOKUP(Tabla1[[#This Row],[FECHA]],'SIMIT CON RES'!A:D,4,FALSE),0)</f>
        <v>0</v>
      </c>
      <c r="J595" s="9">
        <f>IFERROR(VLOOKUP(Tabla1[[#This Row],[FECHA]],'SIMIT CON RES'!A:D,3,FALSE),0)</f>
        <v>0</v>
      </c>
      <c r="K595">
        <f>IFERROR(VLOOKUP(Tabla1[[#This Row],[FECHA]],'SIMIT SIN RES'!A:D,4,FALSE),0)</f>
        <v>0</v>
      </c>
      <c r="L595" s="9">
        <f>IFERROR(VLOOKUP(Tabla1[[#This Row],[FECHA]],'SIMIT SIN RES'!A:D,3,FALSE),0)</f>
        <v>0</v>
      </c>
      <c r="M595" s="5">
        <f>IFERROR(VLOOKUP(Tabla1[[#This Row],[FECHA]],'RECAUDOS DE COMPARENDOS'!A:D,4,FALSE),0)</f>
        <v>0</v>
      </c>
      <c r="N595" s="9">
        <f>IFERROR(VLOOKUP(Tabla1[[#This Row],[FECHA]],'RECAUDOS DE COMPARENDOS'!A:D,3,FALSE),0)</f>
        <v>0</v>
      </c>
      <c r="O595" s="5">
        <f>IFERROR(VLOOKUP(Tabla1[[#This Row],[FECHA]],'RECAUDOS DE RESOLUCIONES'!A:D,4,FALSE),0)</f>
        <v>0</v>
      </c>
      <c r="P595" s="9">
        <f>IFERROR(VLOOKUP(Tabla1[[#This Row],[FECHA]],'RECAUDOS DE RESOLUCIONES'!A:D,3,FALSE),0)</f>
        <v>0</v>
      </c>
      <c r="Q59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59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595" s="11">
        <f>IFERROR(VLOOKUP(Tabla1[[#This Row],[FECHA]],'RECAUDOS LOCALES'!A:D,4,FALSE),0)</f>
        <v>0</v>
      </c>
      <c r="T595" s="9">
        <f>IFERROR(VLOOKUP(Tabla1[[#This Row],[FECHA]],'RECAUDOS LOCALES'!A:D,3,FALSE),0)</f>
        <v>0</v>
      </c>
      <c r="U595" s="11">
        <f>IFERROR(VLOOKUP(Tabla1[[#This Row],[FECHA]],'RECAUDOS EXTERNOS'!A:D,4,FALSE),0)</f>
        <v>0</v>
      </c>
      <c r="V595" s="9">
        <f>IFERROR(VLOOKUP(Tabla1[[#This Row],[FECHA]],'RECAUDOS EXTERNOS'!A:D,3,FALSE),0)</f>
        <v>0</v>
      </c>
    </row>
    <row r="596" spans="1:22" x14ac:dyDescent="0.25">
      <c r="A596" s="1">
        <v>38155</v>
      </c>
      <c r="B596" s="3" t="s">
        <v>6</v>
      </c>
      <c r="C596" s="2">
        <v>38139</v>
      </c>
      <c r="D596" s="5">
        <f>YEAR(Tabla1[[#This Row],[FECHA]])</f>
        <v>2004</v>
      </c>
      <c r="E596" s="5">
        <f>IFERROR(VLOOKUP(Tabla1[[#This Row],[FECHA]],'COMPARENDOS TOTALES'!A:D,4,FALSE),0)</f>
        <v>2</v>
      </c>
      <c r="F596" s="9">
        <f>IFERROR(VLOOKUP(Tabla1[[#This Row],[FECHA]],'COMPARENDOS TOTALES'!A:D,3,FALSE),0)</f>
        <v>536995</v>
      </c>
      <c r="G596" s="5">
        <f>IFERROR(VLOOKUP(Tabla1[[#This Row],[FECHA]],EXONERACIONES!A:D,4,FALSE),0)</f>
        <v>1</v>
      </c>
      <c r="H596" s="9">
        <f>IFERROR(VLOOKUP(Tabla1[[#This Row],[FECHA]],EXONERACIONES!A:D,3,FALSE),0)</f>
        <v>358000</v>
      </c>
      <c r="I596" s="5">
        <f>IFERROR(VLOOKUP(Tabla1[[#This Row],[FECHA]],'SIMIT CON RES'!A:D,4,FALSE),0)</f>
        <v>0</v>
      </c>
      <c r="J596" s="9">
        <f>IFERROR(VLOOKUP(Tabla1[[#This Row],[FECHA]],'SIMIT CON RES'!A:D,3,FALSE),0)</f>
        <v>0</v>
      </c>
      <c r="K596">
        <f>IFERROR(VLOOKUP(Tabla1[[#This Row],[FECHA]],'SIMIT SIN RES'!A:D,4,FALSE),0)</f>
        <v>0</v>
      </c>
      <c r="L596" s="9">
        <f>IFERROR(VLOOKUP(Tabla1[[#This Row],[FECHA]],'SIMIT SIN RES'!A:D,3,FALSE),0)</f>
        <v>0</v>
      </c>
      <c r="M596" s="5">
        <f>IFERROR(VLOOKUP(Tabla1[[#This Row],[FECHA]],'RECAUDOS DE COMPARENDOS'!A:D,4,FALSE),0)</f>
        <v>0</v>
      </c>
      <c r="N596" s="9">
        <f>IFERROR(VLOOKUP(Tabla1[[#This Row],[FECHA]],'RECAUDOS DE COMPARENDOS'!A:D,3,FALSE),0)</f>
        <v>0</v>
      </c>
      <c r="O596" s="5">
        <f>IFERROR(VLOOKUP(Tabla1[[#This Row],[FECHA]],'RECAUDOS DE RESOLUCIONES'!A:D,4,FALSE),0)</f>
        <v>0</v>
      </c>
      <c r="P596" s="9">
        <f>IFERROR(VLOOKUP(Tabla1[[#This Row],[FECHA]],'RECAUDOS DE RESOLUCIONES'!A:D,3,FALSE),0)</f>
        <v>0</v>
      </c>
      <c r="Q59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596" s="9">
        <f>Tabla1[V. COMPARENDOS]-(Tabla1[V. EXONERACIONES]+Tabla1[[#This Row],[V. SIMIT CON RESOLUCION]]+Tabla1[[#This Row],[V. SIMIT SIN RESOLUCION]]+Tabla1[[#This Row],[V. RECAUDOS COMPARENDOS]]+Tabla1[[#This Row],[V. RECAUDOS RESOLUCIONES]])</f>
        <v>178995</v>
      </c>
      <c r="S596" s="11">
        <f>IFERROR(VLOOKUP(Tabla1[[#This Row],[FECHA]],'RECAUDOS LOCALES'!A:D,4,FALSE),0)</f>
        <v>0</v>
      </c>
      <c r="T596" s="9">
        <f>IFERROR(VLOOKUP(Tabla1[[#This Row],[FECHA]],'RECAUDOS LOCALES'!A:D,3,FALSE),0)</f>
        <v>0</v>
      </c>
      <c r="U596" s="11">
        <f>IFERROR(VLOOKUP(Tabla1[[#This Row],[FECHA]],'RECAUDOS EXTERNOS'!A:D,4,FALSE),0)</f>
        <v>0</v>
      </c>
      <c r="V596" s="9">
        <f>IFERROR(VLOOKUP(Tabla1[[#This Row],[FECHA]],'RECAUDOS EXTERNOS'!A:D,3,FALSE),0)</f>
        <v>0</v>
      </c>
    </row>
    <row r="597" spans="1:22" x14ac:dyDescent="0.25">
      <c r="A597" s="1">
        <v>38156</v>
      </c>
      <c r="B597" s="3" t="s">
        <v>0</v>
      </c>
      <c r="C597" s="2">
        <v>38139</v>
      </c>
      <c r="D597" s="5">
        <f>YEAR(Tabla1[[#This Row],[FECHA]])</f>
        <v>2004</v>
      </c>
      <c r="E597" s="5">
        <f>IFERROR(VLOOKUP(Tabla1[[#This Row],[FECHA]],'COMPARENDOS TOTALES'!A:D,4,FALSE),0)</f>
        <v>3</v>
      </c>
      <c r="F597" s="9">
        <f>IFERROR(VLOOKUP(Tabla1[[#This Row],[FECHA]],'COMPARENDOS TOTALES'!A:D,3,FALSE),0)</f>
        <v>453454</v>
      </c>
      <c r="G597" s="5">
        <f>IFERROR(VLOOKUP(Tabla1[[#This Row],[FECHA]],EXONERACIONES!A:D,4,FALSE),0)</f>
        <v>2</v>
      </c>
      <c r="H597" s="9">
        <f>IFERROR(VLOOKUP(Tabla1[[#This Row],[FECHA]],EXONERACIONES!A:D,3,FALSE),0)</f>
        <v>357990</v>
      </c>
      <c r="I597" s="5">
        <f>IFERROR(VLOOKUP(Tabla1[[#This Row],[FECHA]],'SIMIT CON RES'!A:D,4,FALSE),0)</f>
        <v>0</v>
      </c>
      <c r="J597" s="9">
        <f>IFERROR(VLOOKUP(Tabla1[[#This Row],[FECHA]],'SIMIT CON RES'!A:D,3,FALSE),0)</f>
        <v>0</v>
      </c>
      <c r="K597">
        <f>IFERROR(VLOOKUP(Tabla1[[#This Row],[FECHA]],'SIMIT SIN RES'!A:D,4,FALSE),0)</f>
        <v>0</v>
      </c>
      <c r="L597" s="9">
        <f>IFERROR(VLOOKUP(Tabla1[[#This Row],[FECHA]],'SIMIT SIN RES'!A:D,3,FALSE),0)</f>
        <v>0</v>
      </c>
      <c r="M597" s="5">
        <f>IFERROR(VLOOKUP(Tabla1[[#This Row],[FECHA]],'RECAUDOS DE COMPARENDOS'!A:D,4,FALSE),0)</f>
        <v>1</v>
      </c>
      <c r="N597" s="9">
        <f>IFERROR(VLOOKUP(Tabla1[[#This Row],[FECHA]],'RECAUDOS DE COMPARENDOS'!A:D,3,FALSE),0)</f>
        <v>95464</v>
      </c>
      <c r="O597" s="5">
        <f>IFERROR(VLOOKUP(Tabla1[[#This Row],[FECHA]],'RECAUDOS DE RESOLUCIONES'!A:D,4,FALSE),0)</f>
        <v>0</v>
      </c>
      <c r="P597" s="9">
        <f>IFERROR(VLOOKUP(Tabla1[[#This Row],[FECHA]],'RECAUDOS DE RESOLUCIONES'!A:D,3,FALSE),0)</f>
        <v>0</v>
      </c>
      <c r="Q59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59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597" s="11">
        <f>IFERROR(VLOOKUP(Tabla1[[#This Row],[FECHA]],'RECAUDOS LOCALES'!A:D,4,FALSE),0)</f>
        <v>0</v>
      </c>
      <c r="T597" s="9">
        <f>IFERROR(VLOOKUP(Tabla1[[#This Row],[FECHA]],'RECAUDOS LOCALES'!A:D,3,FALSE),0)</f>
        <v>0</v>
      </c>
      <c r="U597" s="11">
        <f>IFERROR(VLOOKUP(Tabla1[[#This Row],[FECHA]],'RECAUDOS EXTERNOS'!A:D,4,FALSE),0)</f>
        <v>0</v>
      </c>
      <c r="V597" s="9">
        <f>IFERROR(VLOOKUP(Tabla1[[#This Row],[FECHA]],'RECAUDOS EXTERNOS'!A:D,3,FALSE),0)</f>
        <v>0</v>
      </c>
    </row>
    <row r="598" spans="1:22" x14ac:dyDescent="0.25">
      <c r="A598" s="1">
        <v>38157</v>
      </c>
      <c r="B598" s="3" t="s">
        <v>5</v>
      </c>
      <c r="C598" s="2">
        <v>38139</v>
      </c>
      <c r="D598" s="5">
        <f>YEAR(Tabla1[[#This Row],[FECHA]])</f>
        <v>2004</v>
      </c>
      <c r="E598" s="5">
        <f>IFERROR(VLOOKUP(Tabla1[[#This Row],[FECHA]],'COMPARENDOS TOTALES'!A:D,4,FALSE),0)</f>
        <v>1</v>
      </c>
      <c r="F598" s="9">
        <f>IFERROR(VLOOKUP(Tabla1[[#This Row],[FECHA]],'COMPARENDOS TOTALES'!A:D,3,FALSE),0)</f>
        <v>179000</v>
      </c>
      <c r="G598" s="5">
        <f>IFERROR(VLOOKUP(Tabla1[[#This Row],[FECHA]],EXONERACIONES!A:D,4,FALSE),0)</f>
        <v>1</v>
      </c>
      <c r="H598" s="9">
        <f>IFERROR(VLOOKUP(Tabla1[[#This Row],[FECHA]],EXONERACIONES!A:D,3,FALSE),0)</f>
        <v>179000</v>
      </c>
      <c r="I598" s="5">
        <f>IFERROR(VLOOKUP(Tabla1[[#This Row],[FECHA]],'SIMIT CON RES'!A:D,4,FALSE),0)</f>
        <v>0</v>
      </c>
      <c r="J598" s="9">
        <f>IFERROR(VLOOKUP(Tabla1[[#This Row],[FECHA]],'SIMIT CON RES'!A:D,3,FALSE),0)</f>
        <v>0</v>
      </c>
      <c r="K598">
        <f>IFERROR(VLOOKUP(Tabla1[[#This Row],[FECHA]],'SIMIT SIN RES'!A:D,4,FALSE),0)</f>
        <v>0</v>
      </c>
      <c r="L598" s="9">
        <f>IFERROR(VLOOKUP(Tabla1[[#This Row],[FECHA]],'SIMIT SIN RES'!A:D,3,FALSE),0)</f>
        <v>0</v>
      </c>
      <c r="M598" s="5">
        <f>IFERROR(VLOOKUP(Tabla1[[#This Row],[FECHA]],'RECAUDOS DE COMPARENDOS'!A:D,4,FALSE),0)</f>
        <v>0</v>
      </c>
      <c r="N598" s="9">
        <f>IFERROR(VLOOKUP(Tabla1[[#This Row],[FECHA]],'RECAUDOS DE COMPARENDOS'!A:D,3,FALSE),0)</f>
        <v>0</v>
      </c>
      <c r="O598" s="5">
        <f>IFERROR(VLOOKUP(Tabla1[[#This Row],[FECHA]],'RECAUDOS DE RESOLUCIONES'!A:D,4,FALSE),0)</f>
        <v>0</v>
      </c>
      <c r="P598" s="9">
        <f>IFERROR(VLOOKUP(Tabla1[[#This Row],[FECHA]],'RECAUDOS DE RESOLUCIONES'!A:D,3,FALSE),0)</f>
        <v>0</v>
      </c>
      <c r="Q59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59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598" s="11">
        <f>IFERROR(VLOOKUP(Tabla1[[#This Row],[FECHA]],'RECAUDOS LOCALES'!A:D,4,FALSE),0)</f>
        <v>0</v>
      </c>
      <c r="T598" s="9">
        <f>IFERROR(VLOOKUP(Tabla1[[#This Row],[FECHA]],'RECAUDOS LOCALES'!A:D,3,FALSE),0)</f>
        <v>0</v>
      </c>
      <c r="U598" s="11">
        <f>IFERROR(VLOOKUP(Tabla1[[#This Row],[FECHA]],'RECAUDOS EXTERNOS'!A:D,4,FALSE),0)</f>
        <v>0</v>
      </c>
      <c r="V598" s="9">
        <f>IFERROR(VLOOKUP(Tabla1[[#This Row],[FECHA]],'RECAUDOS EXTERNOS'!A:D,3,FALSE),0)</f>
        <v>0</v>
      </c>
    </row>
    <row r="599" spans="1:22" x14ac:dyDescent="0.25">
      <c r="A599" s="1">
        <v>38158</v>
      </c>
      <c r="B599" s="3" t="s">
        <v>4</v>
      </c>
      <c r="C599" s="2">
        <v>38139</v>
      </c>
      <c r="D599" s="5">
        <f>YEAR(Tabla1[[#This Row],[FECHA]])</f>
        <v>2004</v>
      </c>
      <c r="E599" s="5">
        <f>IFERROR(VLOOKUP(Tabla1[[#This Row],[FECHA]],'COMPARENDOS TOTALES'!A:D,4,FALSE),0)</f>
        <v>3</v>
      </c>
      <c r="F599" s="9">
        <f>IFERROR(VLOOKUP(Tabla1[[#This Row],[FECHA]],'COMPARENDOS TOTALES'!A:D,3,FALSE),0)</f>
        <v>536985</v>
      </c>
      <c r="G599" s="5">
        <f>IFERROR(VLOOKUP(Tabla1[[#This Row],[FECHA]],EXONERACIONES!A:D,4,FALSE),0)</f>
        <v>3</v>
      </c>
      <c r="H599" s="9">
        <f>IFERROR(VLOOKUP(Tabla1[[#This Row],[FECHA]],EXONERACIONES!A:D,3,FALSE),0)</f>
        <v>536985</v>
      </c>
      <c r="I599" s="5">
        <f>IFERROR(VLOOKUP(Tabla1[[#This Row],[FECHA]],'SIMIT CON RES'!A:D,4,FALSE),0)</f>
        <v>0</v>
      </c>
      <c r="J599" s="9">
        <f>IFERROR(VLOOKUP(Tabla1[[#This Row],[FECHA]],'SIMIT CON RES'!A:D,3,FALSE),0)</f>
        <v>0</v>
      </c>
      <c r="K599">
        <f>IFERROR(VLOOKUP(Tabla1[[#This Row],[FECHA]],'SIMIT SIN RES'!A:D,4,FALSE),0)</f>
        <v>0</v>
      </c>
      <c r="L599" s="9">
        <f>IFERROR(VLOOKUP(Tabla1[[#This Row],[FECHA]],'SIMIT SIN RES'!A:D,3,FALSE),0)</f>
        <v>0</v>
      </c>
      <c r="M599" s="5">
        <f>IFERROR(VLOOKUP(Tabla1[[#This Row],[FECHA]],'RECAUDOS DE COMPARENDOS'!A:D,4,FALSE),0)</f>
        <v>0</v>
      </c>
      <c r="N599" s="9">
        <f>IFERROR(VLOOKUP(Tabla1[[#This Row],[FECHA]],'RECAUDOS DE COMPARENDOS'!A:D,3,FALSE),0)</f>
        <v>0</v>
      </c>
      <c r="O599" s="5">
        <f>IFERROR(VLOOKUP(Tabla1[[#This Row],[FECHA]],'RECAUDOS DE RESOLUCIONES'!A:D,4,FALSE),0)</f>
        <v>0</v>
      </c>
      <c r="P599" s="9">
        <f>IFERROR(VLOOKUP(Tabla1[[#This Row],[FECHA]],'RECAUDOS DE RESOLUCIONES'!A:D,3,FALSE),0)</f>
        <v>0</v>
      </c>
      <c r="Q59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59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599" s="11">
        <f>IFERROR(VLOOKUP(Tabla1[[#This Row],[FECHA]],'RECAUDOS LOCALES'!A:D,4,FALSE),0)</f>
        <v>0</v>
      </c>
      <c r="T599" s="9">
        <f>IFERROR(VLOOKUP(Tabla1[[#This Row],[FECHA]],'RECAUDOS LOCALES'!A:D,3,FALSE),0)</f>
        <v>0</v>
      </c>
      <c r="U599" s="11">
        <f>IFERROR(VLOOKUP(Tabla1[[#This Row],[FECHA]],'RECAUDOS EXTERNOS'!A:D,4,FALSE),0)</f>
        <v>0</v>
      </c>
      <c r="V599" s="9">
        <f>IFERROR(VLOOKUP(Tabla1[[#This Row],[FECHA]],'RECAUDOS EXTERNOS'!A:D,3,FALSE),0)</f>
        <v>0</v>
      </c>
    </row>
    <row r="600" spans="1:22" x14ac:dyDescent="0.25">
      <c r="A600" s="1">
        <v>38159</v>
      </c>
      <c r="B600" s="3" t="s">
        <v>1</v>
      </c>
      <c r="C600" s="2">
        <v>38139</v>
      </c>
      <c r="D600" s="5">
        <f>YEAR(Tabla1[[#This Row],[FECHA]])</f>
        <v>2004</v>
      </c>
      <c r="E600" s="5">
        <f>IFERROR(VLOOKUP(Tabla1[[#This Row],[FECHA]],'COMPARENDOS TOTALES'!A:D,4,FALSE),0)</f>
        <v>2</v>
      </c>
      <c r="F600" s="9">
        <f>IFERROR(VLOOKUP(Tabla1[[#This Row],[FECHA]],'COMPARENDOS TOTALES'!A:D,3,FALSE),0)</f>
        <v>357990</v>
      </c>
      <c r="G600" s="5">
        <f>IFERROR(VLOOKUP(Tabla1[[#This Row],[FECHA]],EXONERACIONES!A:D,4,FALSE),0)</f>
        <v>1</v>
      </c>
      <c r="H600" s="9">
        <f>IFERROR(VLOOKUP(Tabla1[[#This Row],[FECHA]],EXONERACIONES!A:D,3,FALSE),0)</f>
        <v>178995</v>
      </c>
      <c r="I600" s="5">
        <f>IFERROR(VLOOKUP(Tabla1[[#This Row],[FECHA]],'SIMIT CON RES'!A:D,4,FALSE),0)</f>
        <v>0</v>
      </c>
      <c r="J600" s="9">
        <f>IFERROR(VLOOKUP(Tabla1[[#This Row],[FECHA]],'SIMIT CON RES'!A:D,3,FALSE),0)</f>
        <v>0</v>
      </c>
      <c r="K600">
        <f>IFERROR(VLOOKUP(Tabla1[[#This Row],[FECHA]],'SIMIT SIN RES'!A:D,4,FALSE),0)</f>
        <v>0</v>
      </c>
      <c r="L600" s="9">
        <f>IFERROR(VLOOKUP(Tabla1[[#This Row],[FECHA]],'SIMIT SIN RES'!A:D,3,FALSE),0)</f>
        <v>0</v>
      </c>
      <c r="M600" s="5">
        <f>IFERROR(VLOOKUP(Tabla1[[#This Row],[FECHA]],'RECAUDOS DE COMPARENDOS'!A:D,4,FALSE),0)</f>
        <v>0</v>
      </c>
      <c r="N600" s="9">
        <f>IFERROR(VLOOKUP(Tabla1[[#This Row],[FECHA]],'RECAUDOS DE COMPARENDOS'!A:D,3,FALSE),0)</f>
        <v>0</v>
      </c>
      <c r="O600" s="5">
        <f>IFERROR(VLOOKUP(Tabla1[[#This Row],[FECHA]],'RECAUDOS DE RESOLUCIONES'!A:D,4,FALSE),0)</f>
        <v>0</v>
      </c>
      <c r="P600" s="9">
        <f>IFERROR(VLOOKUP(Tabla1[[#This Row],[FECHA]],'RECAUDOS DE RESOLUCIONES'!A:D,3,FALSE),0)</f>
        <v>0</v>
      </c>
      <c r="Q60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600" s="9">
        <f>Tabla1[V. COMPARENDOS]-(Tabla1[V. EXONERACIONES]+Tabla1[[#This Row],[V. SIMIT CON RESOLUCION]]+Tabla1[[#This Row],[V. SIMIT SIN RESOLUCION]]+Tabla1[[#This Row],[V. RECAUDOS COMPARENDOS]]+Tabla1[[#This Row],[V. RECAUDOS RESOLUCIONES]])</f>
        <v>178995</v>
      </c>
      <c r="S600" s="11">
        <f>IFERROR(VLOOKUP(Tabla1[[#This Row],[FECHA]],'RECAUDOS LOCALES'!A:D,4,FALSE),0)</f>
        <v>0</v>
      </c>
      <c r="T600" s="9">
        <f>IFERROR(VLOOKUP(Tabla1[[#This Row],[FECHA]],'RECAUDOS LOCALES'!A:D,3,FALSE),0)</f>
        <v>0</v>
      </c>
      <c r="U600" s="11">
        <f>IFERROR(VLOOKUP(Tabla1[[#This Row],[FECHA]],'RECAUDOS EXTERNOS'!A:D,4,FALSE),0)</f>
        <v>0</v>
      </c>
      <c r="V600" s="9">
        <f>IFERROR(VLOOKUP(Tabla1[[#This Row],[FECHA]],'RECAUDOS EXTERNOS'!A:D,3,FALSE),0)</f>
        <v>0</v>
      </c>
    </row>
    <row r="601" spans="1:22" x14ac:dyDescent="0.25">
      <c r="A601" s="1">
        <v>38160</v>
      </c>
      <c r="B601" s="3" t="s">
        <v>2</v>
      </c>
      <c r="C601" s="2">
        <v>38139</v>
      </c>
      <c r="D601" s="5">
        <f>YEAR(Tabla1[[#This Row],[FECHA]])</f>
        <v>2004</v>
      </c>
      <c r="E601" s="5">
        <f>IFERROR(VLOOKUP(Tabla1[[#This Row],[FECHA]],'COMPARENDOS TOTALES'!A:D,4,FALSE),0)</f>
        <v>1</v>
      </c>
      <c r="F601" s="9">
        <f>IFERROR(VLOOKUP(Tabla1[[#This Row],[FECHA]],'COMPARENDOS TOTALES'!A:D,3,FALSE),0)</f>
        <v>178995</v>
      </c>
      <c r="G601" s="5">
        <f>IFERROR(VLOOKUP(Tabla1[[#This Row],[FECHA]],EXONERACIONES!A:D,4,FALSE),0)</f>
        <v>1</v>
      </c>
      <c r="H601" s="9">
        <f>IFERROR(VLOOKUP(Tabla1[[#This Row],[FECHA]],EXONERACIONES!A:D,3,FALSE),0)</f>
        <v>178995</v>
      </c>
      <c r="I601" s="5">
        <f>IFERROR(VLOOKUP(Tabla1[[#This Row],[FECHA]],'SIMIT CON RES'!A:D,4,FALSE),0)</f>
        <v>0</v>
      </c>
      <c r="J601" s="9">
        <f>IFERROR(VLOOKUP(Tabla1[[#This Row],[FECHA]],'SIMIT CON RES'!A:D,3,FALSE),0)</f>
        <v>0</v>
      </c>
      <c r="K601">
        <f>IFERROR(VLOOKUP(Tabla1[[#This Row],[FECHA]],'SIMIT SIN RES'!A:D,4,FALSE),0)</f>
        <v>0</v>
      </c>
      <c r="L601" s="9">
        <f>IFERROR(VLOOKUP(Tabla1[[#This Row],[FECHA]],'SIMIT SIN RES'!A:D,3,FALSE),0)</f>
        <v>0</v>
      </c>
      <c r="M601" s="5">
        <f>IFERROR(VLOOKUP(Tabla1[[#This Row],[FECHA]],'RECAUDOS DE COMPARENDOS'!A:D,4,FALSE),0)</f>
        <v>0</v>
      </c>
      <c r="N601" s="9">
        <f>IFERROR(VLOOKUP(Tabla1[[#This Row],[FECHA]],'RECAUDOS DE COMPARENDOS'!A:D,3,FALSE),0)</f>
        <v>0</v>
      </c>
      <c r="O601" s="5">
        <f>IFERROR(VLOOKUP(Tabla1[[#This Row],[FECHA]],'RECAUDOS DE RESOLUCIONES'!A:D,4,FALSE),0)</f>
        <v>0</v>
      </c>
      <c r="P601" s="9">
        <f>IFERROR(VLOOKUP(Tabla1[[#This Row],[FECHA]],'RECAUDOS DE RESOLUCIONES'!A:D,3,FALSE),0)</f>
        <v>0</v>
      </c>
      <c r="Q60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60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601" s="11">
        <f>IFERROR(VLOOKUP(Tabla1[[#This Row],[FECHA]],'RECAUDOS LOCALES'!A:D,4,FALSE),0)</f>
        <v>1</v>
      </c>
      <c r="T601" s="9">
        <f>IFERROR(VLOOKUP(Tabla1[[#This Row],[FECHA]],'RECAUDOS LOCALES'!A:D,3,FALSE),0)</f>
        <v>179000</v>
      </c>
      <c r="U601" s="11">
        <f>IFERROR(VLOOKUP(Tabla1[[#This Row],[FECHA]],'RECAUDOS EXTERNOS'!A:D,4,FALSE),0)</f>
        <v>0</v>
      </c>
      <c r="V601" s="9">
        <f>IFERROR(VLOOKUP(Tabla1[[#This Row],[FECHA]],'RECAUDOS EXTERNOS'!A:D,3,FALSE),0)</f>
        <v>0</v>
      </c>
    </row>
    <row r="602" spans="1:22" x14ac:dyDescent="0.25">
      <c r="A602" s="1">
        <v>38161</v>
      </c>
      <c r="B602" s="3" t="s">
        <v>3</v>
      </c>
      <c r="C602" s="2">
        <v>38139</v>
      </c>
      <c r="D602" s="5">
        <f>YEAR(Tabla1[[#This Row],[FECHA]])</f>
        <v>2004</v>
      </c>
      <c r="E602" s="5">
        <f>IFERROR(VLOOKUP(Tabla1[[#This Row],[FECHA]],'COMPARENDOS TOTALES'!A:D,4,FALSE),0)</f>
        <v>0</v>
      </c>
      <c r="F602" s="9">
        <f>IFERROR(VLOOKUP(Tabla1[[#This Row],[FECHA]],'COMPARENDOS TOTALES'!A:D,3,FALSE),0)</f>
        <v>0</v>
      </c>
      <c r="G602" s="5">
        <f>IFERROR(VLOOKUP(Tabla1[[#This Row],[FECHA]],EXONERACIONES!A:D,4,FALSE),0)</f>
        <v>0</v>
      </c>
      <c r="H602" s="9">
        <f>IFERROR(VLOOKUP(Tabla1[[#This Row],[FECHA]],EXONERACIONES!A:D,3,FALSE),0)</f>
        <v>0</v>
      </c>
      <c r="I602" s="5">
        <f>IFERROR(VLOOKUP(Tabla1[[#This Row],[FECHA]],'SIMIT CON RES'!A:D,4,FALSE),0)</f>
        <v>0</v>
      </c>
      <c r="J602" s="9">
        <f>IFERROR(VLOOKUP(Tabla1[[#This Row],[FECHA]],'SIMIT CON RES'!A:D,3,FALSE),0)</f>
        <v>0</v>
      </c>
      <c r="K602">
        <f>IFERROR(VLOOKUP(Tabla1[[#This Row],[FECHA]],'SIMIT SIN RES'!A:D,4,FALSE),0)</f>
        <v>0</v>
      </c>
      <c r="L602" s="9">
        <f>IFERROR(VLOOKUP(Tabla1[[#This Row],[FECHA]],'SIMIT SIN RES'!A:D,3,FALSE),0)</f>
        <v>0</v>
      </c>
      <c r="M602" s="5">
        <f>IFERROR(VLOOKUP(Tabla1[[#This Row],[FECHA]],'RECAUDOS DE COMPARENDOS'!A:D,4,FALSE),0)</f>
        <v>0</v>
      </c>
      <c r="N602" s="9">
        <f>IFERROR(VLOOKUP(Tabla1[[#This Row],[FECHA]],'RECAUDOS DE COMPARENDOS'!A:D,3,FALSE),0)</f>
        <v>0</v>
      </c>
      <c r="O602" s="5">
        <f>IFERROR(VLOOKUP(Tabla1[[#This Row],[FECHA]],'RECAUDOS DE RESOLUCIONES'!A:D,4,FALSE),0)</f>
        <v>0</v>
      </c>
      <c r="P602" s="9">
        <f>IFERROR(VLOOKUP(Tabla1[[#This Row],[FECHA]],'RECAUDOS DE RESOLUCIONES'!A:D,3,FALSE),0)</f>
        <v>0</v>
      </c>
      <c r="Q60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60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602" s="11">
        <f>IFERROR(VLOOKUP(Tabla1[[#This Row],[FECHA]],'RECAUDOS LOCALES'!A:D,4,FALSE),0)</f>
        <v>0</v>
      </c>
      <c r="T602" s="9">
        <f>IFERROR(VLOOKUP(Tabla1[[#This Row],[FECHA]],'RECAUDOS LOCALES'!A:D,3,FALSE),0)</f>
        <v>0</v>
      </c>
      <c r="U602" s="11">
        <f>IFERROR(VLOOKUP(Tabla1[[#This Row],[FECHA]],'RECAUDOS EXTERNOS'!A:D,4,FALSE),0)</f>
        <v>0</v>
      </c>
      <c r="V602" s="9">
        <f>IFERROR(VLOOKUP(Tabla1[[#This Row],[FECHA]],'RECAUDOS EXTERNOS'!A:D,3,FALSE),0)</f>
        <v>0</v>
      </c>
    </row>
    <row r="603" spans="1:22" x14ac:dyDescent="0.25">
      <c r="A603" s="1">
        <v>38162</v>
      </c>
      <c r="B603" s="3" t="s">
        <v>6</v>
      </c>
      <c r="C603" s="2">
        <v>38139</v>
      </c>
      <c r="D603" s="5">
        <f>YEAR(Tabla1[[#This Row],[FECHA]])</f>
        <v>2004</v>
      </c>
      <c r="E603" s="5">
        <f>IFERROR(VLOOKUP(Tabla1[[#This Row],[FECHA]],'COMPARENDOS TOTALES'!A:D,4,FALSE),0)</f>
        <v>2</v>
      </c>
      <c r="F603" s="9">
        <f>IFERROR(VLOOKUP(Tabla1[[#This Row],[FECHA]],'COMPARENDOS TOTALES'!A:D,3,FALSE),0)</f>
        <v>536985</v>
      </c>
      <c r="G603" s="5">
        <f>IFERROR(VLOOKUP(Tabla1[[#This Row],[FECHA]],EXONERACIONES!A:D,4,FALSE),0)</f>
        <v>2</v>
      </c>
      <c r="H603" s="9">
        <f>IFERROR(VLOOKUP(Tabla1[[#This Row],[FECHA]],EXONERACIONES!A:D,3,FALSE),0)</f>
        <v>536985</v>
      </c>
      <c r="I603" s="5">
        <f>IFERROR(VLOOKUP(Tabla1[[#This Row],[FECHA]],'SIMIT CON RES'!A:D,4,FALSE),0)</f>
        <v>0</v>
      </c>
      <c r="J603" s="9">
        <f>IFERROR(VLOOKUP(Tabla1[[#This Row],[FECHA]],'SIMIT CON RES'!A:D,3,FALSE),0)</f>
        <v>0</v>
      </c>
      <c r="K603">
        <f>IFERROR(VLOOKUP(Tabla1[[#This Row],[FECHA]],'SIMIT SIN RES'!A:D,4,FALSE),0)</f>
        <v>0</v>
      </c>
      <c r="L603" s="9">
        <f>IFERROR(VLOOKUP(Tabla1[[#This Row],[FECHA]],'SIMIT SIN RES'!A:D,3,FALSE),0)</f>
        <v>0</v>
      </c>
      <c r="M603" s="5">
        <f>IFERROR(VLOOKUP(Tabla1[[#This Row],[FECHA]],'RECAUDOS DE COMPARENDOS'!A:D,4,FALSE),0)</f>
        <v>0</v>
      </c>
      <c r="N603" s="9">
        <f>IFERROR(VLOOKUP(Tabla1[[#This Row],[FECHA]],'RECAUDOS DE COMPARENDOS'!A:D,3,FALSE),0)</f>
        <v>0</v>
      </c>
      <c r="O603" s="5">
        <f>IFERROR(VLOOKUP(Tabla1[[#This Row],[FECHA]],'RECAUDOS DE RESOLUCIONES'!A:D,4,FALSE),0)</f>
        <v>0</v>
      </c>
      <c r="P603" s="9">
        <f>IFERROR(VLOOKUP(Tabla1[[#This Row],[FECHA]],'RECAUDOS DE RESOLUCIONES'!A:D,3,FALSE),0)</f>
        <v>0</v>
      </c>
      <c r="Q60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60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603" s="11">
        <f>IFERROR(VLOOKUP(Tabla1[[#This Row],[FECHA]],'RECAUDOS LOCALES'!A:D,4,FALSE),0)</f>
        <v>0</v>
      </c>
      <c r="T603" s="9">
        <f>IFERROR(VLOOKUP(Tabla1[[#This Row],[FECHA]],'RECAUDOS LOCALES'!A:D,3,FALSE),0)</f>
        <v>0</v>
      </c>
      <c r="U603" s="11">
        <f>IFERROR(VLOOKUP(Tabla1[[#This Row],[FECHA]],'RECAUDOS EXTERNOS'!A:D,4,FALSE),0)</f>
        <v>0</v>
      </c>
      <c r="V603" s="9">
        <f>IFERROR(VLOOKUP(Tabla1[[#This Row],[FECHA]],'RECAUDOS EXTERNOS'!A:D,3,FALSE),0)</f>
        <v>0</v>
      </c>
    </row>
    <row r="604" spans="1:22" x14ac:dyDescent="0.25">
      <c r="A604" s="1">
        <v>38163</v>
      </c>
      <c r="B604" s="3" t="s">
        <v>0</v>
      </c>
      <c r="C604" s="2">
        <v>38139</v>
      </c>
      <c r="D604" s="5">
        <f>YEAR(Tabla1[[#This Row],[FECHA]])</f>
        <v>2004</v>
      </c>
      <c r="E604" s="5">
        <f>IFERROR(VLOOKUP(Tabla1[[#This Row],[FECHA]],'COMPARENDOS TOTALES'!A:D,4,FALSE),0)</f>
        <v>3</v>
      </c>
      <c r="F604" s="9">
        <f>IFERROR(VLOOKUP(Tabla1[[#This Row],[FECHA]],'COMPARENDOS TOTALES'!A:D,3,FALSE),0)</f>
        <v>536985</v>
      </c>
      <c r="G604" s="5">
        <f>IFERROR(VLOOKUP(Tabla1[[#This Row],[FECHA]],EXONERACIONES!A:D,4,FALSE),0)</f>
        <v>3</v>
      </c>
      <c r="H604" s="9">
        <f>IFERROR(VLOOKUP(Tabla1[[#This Row],[FECHA]],EXONERACIONES!A:D,3,FALSE),0)</f>
        <v>536985</v>
      </c>
      <c r="I604" s="5">
        <f>IFERROR(VLOOKUP(Tabla1[[#This Row],[FECHA]],'SIMIT CON RES'!A:D,4,FALSE),0)</f>
        <v>0</v>
      </c>
      <c r="J604" s="9">
        <f>IFERROR(VLOOKUP(Tabla1[[#This Row],[FECHA]],'SIMIT CON RES'!A:D,3,FALSE),0)</f>
        <v>0</v>
      </c>
      <c r="K604">
        <f>IFERROR(VLOOKUP(Tabla1[[#This Row],[FECHA]],'SIMIT SIN RES'!A:D,4,FALSE),0)</f>
        <v>0</v>
      </c>
      <c r="L604" s="9">
        <f>IFERROR(VLOOKUP(Tabla1[[#This Row],[FECHA]],'SIMIT SIN RES'!A:D,3,FALSE),0)</f>
        <v>0</v>
      </c>
      <c r="M604" s="5">
        <f>IFERROR(VLOOKUP(Tabla1[[#This Row],[FECHA]],'RECAUDOS DE COMPARENDOS'!A:D,4,FALSE),0)</f>
        <v>0</v>
      </c>
      <c r="N604" s="9">
        <f>IFERROR(VLOOKUP(Tabla1[[#This Row],[FECHA]],'RECAUDOS DE COMPARENDOS'!A:D,3,FALSE),0)</f>
        <v>0</v>
      </c>
      <c r="O604" s="5">
        <f>IFERROR(VLOOKUP(Tabla1[[#This Row],[FECHA]],'RECAUDOS DE RESOLUCIONES'!A:D,4,FALSE),0)</f>
        <v>0</v>
      </c>
      <c r="P604" s="9">
        <f>IFERROR(VLOOKUP(Tabla1[[#This Row],[FECHA]],'RECAUDOS DE RESOLUCIONES'!A:D,3,FALSE),0)</f>
        <v>0</v>
      </c>
      <c r="Q60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60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604" s="11">
        <f>IFERROR(VLOOKUP(Tabla1[[#This Row],[FECHA]],'RECAUDOS LOCALES'!A:D,4,FALSE),0)</f>
        <v>0</v>
      </c>
      <c r="T604" s="9">
        <f>IFERROR(VLOOKUP(Tabla1[[#This Row],[FECHA]],'RECAUDOS LOCALES'!A:D,3,FALSE),0)</f>
        <v>0</v>
      </c>
      <c r="U604" s="11">
        <f>IFERROR(VLOOKUP(Tabla1[[#This Row],[FECHA]],'RECAUDOS EXTERNOS'!A:D,4,FALSE),0)</f>
        <v>0</v>
      </c>
      <c r="V604" s="9">
        <f>IFERROR(VLOOKUP(Tabla1[[#This Row],[FECHA]],'RECAUDOS EXTERNOS'!A:D,3,FALSE),0)</f>
        <v>0</v>
      </c>
    </row>
    <row r="605" spans="1:22" x14ac:dyDescent="0.25">
      <c r="A605" s="1">
        <v>38164</v>
      </c>
      <c r="B605" s="3" t="s">
        <v>5</v>
      </c>
      <c r="C605" s="2">
        <v>38139</v>
      </c>
      <c r="D605" s="5">
        <f>YEAR(Tabla1[[#This Row],[FECHA]])</f>
        <v>2004</v>
      </c>
      <c r="E605" s="5">
        <f>IFERROR(VLOOKUP(Tabla1[[#This Row],[FECHA]],'COMPARENDOS TOTALES'!A:D,4,FALSE),0)</f>
        <v>0</v>
      </c>
      <c r="F605" s="9">
        <f>IFERROR(VLOOKUP(Tabla1[[#This Row],[FECHA]],'COMPARENDOS TOTALES'!A:D,3,FALSE),0)</f>
        <v>0</v>
      </c>
      <c r="G605" s="5">
        <f>IFERROR(VLOOKUP(Tabla1[[#This Row],[FECHA]],EXONERACIONES!A:D,4,FALSE),0)</f>
        <v>0</v>
      </c>
      <c r="H605" s="9">
        <f>IFERROR(VLOOKUP(Tabla1[[#This Row],[FECHA]],EXONERACIONES!A:D,3,FALSE),0)</f>
        <v>0</v>
      </c>
      <c r="I605" s="5">
        <f>IFERROR(VLOOKUP(Tabla1[[#This Row],[FECHA]],'SIMIT CON RES'!A:D,4,FALSE),0)</f>
        <v>0</v>
      </c>
      <c r="J605" s="9">
        <f>IFERROR(VLOOKUP(Tabla1[[#This Row],[FECHA]],'SIMIT CON RES'!A:D,3,FALSE),0)</f>
        <v>0</v>
      </c>
      <c r="K605">
        <f>IFERROR(VLOOKUP(Tabla1[[#This Row],[FECHA]],'SIMIT SIN RES'!A:D,4,FALSE),0)</f>
        <v>0</v>
      </c>
      <c r="L605" s="9">
        <f>IFERROR(VLOOKUP(Tabla1[[#This Row],[FECHA]],'SIMIT SIN RES'!A:D,3,FALSE),0)</f>
        <v>0</v>
      </c>
      <c r="M605" s="5">
        <f>IFERROR(VLOOKUP(Tabla1[[#This Row],[FECHA]],'RECAUDOS DE COMPARENDOS'!A:D,4,FALSE),0)</f>
        <v>0</v>
      </c>
      <c r="N605" s="9">
        <f>IFERROR(VLOOKUP(Tabla1[[#This Row],[FECHA]],'RECAUDOS DE COMPARENDOS'!A:D,3,FALSE),0)</f>
        <v>0</v>
      </c>
      <c r="O605" s="5">
        <f>IFERROR(VLOOKUP(Tabla1[[#This Row],[FECHA]],'RECAUDOS DE RESOLUCIONES'!A:D,4,FALSE),0)</f>
        <v>0</v>
      </c>
      <c r="P605" s="9">
        <f>IFERROR(VLOOKUP(Tabla1[[#This Row],[FECHA]],'RECAUDOS DE RESOLUCIONES'!A:D,3,FALSE),0)</f>
        <v>0</v>
      </c>
      <c r="Q60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60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605" s="11">
        <f>IFERROR(VLOOKUP(Tabla1[[#This Row],[FECHA]],'RECAUDOS LOCALES'!A:D,4,FALSE),0)</f>
        <v>0</v>
      </c>
      <c r="T605" s="9">
        <f>IFERROR(VLOOKUP(Tabla1[[#This Row],[FECHA]],'RECAUDOS LOCALES'!A:D,3,FALSE),0)</f>
        <v>0</v>
      </c>
      <c r="U605" s="11">
        <f>IFERROR(VLOOKUP(Tabla1[[#This Row],[FECHA]],'RECAUDOS EXTERNOS'!A:D,4,FALSE),0)</f>
        <v>0</v>
      </c>
      <c r="V605" s="9">
        <f>IFERROR(VLOOKUP(Tabla1[[#This Row],[FECHA]],'RECAUDOS EXTERNOS'!A:D,3,FALSE),0)</f>
        <v>0</v>
      </c>
    </row>
    <row r="606" spans="1:22" x14ac:dyDescent="0.25">
      <c r="A606" s="1">
        <v>38165</v>
      </c>
      <c r="B606" s="3" t="s">
        <v>4</v>
      </c>
      <c r="C606" s="2">
        <v>38139</v>
      </c>
      <c r="D606" s="5">
        <f>YEAR(Tabla1[[#This Row],[FECHA]])</f>
        <v>2004</v>
      </c>
      <c r="E606" s="5">
        <f>IFERROR(VLOOKUP(Tabla1[[#This Row],[FECHA]],'COMPARENDOS TOTALES'!A:D,4,FALSE),0)</f>
        <v>5</v>
      </c>
      <c r="F606" s="9">
        <f>IFERROR(VLOOKUP(Tabla1[[#This Row],[FECHA]],'COMPARENDOS TOTALES'!A:D,3,FALSE),0)</f>
        <v>727918</v>
      </c>
      <c r="G606" s="5">
        <f>IFERROR(VLOOKUP(Tabla1[[#This Row],[FECHA]],EXONERACIONES!A:D,4,FALSE),0)</f>
        <v>3</v>
      </c>
      <c r="H606" s="9">
        <f>IFERROR(VLOOKUP(Tabla1[[#This Row],[FECHA]],EXONERACIONES!A:D,3,FALSE),0)</f>
        <v>453454</v>
      </c>
      <c r="I606" s="5">
        <f>IFERROR(VLOOKUP(Tabla1[[#This Row],[FECHA]],'SIMIT CON RES'!A:D,4,FALSE),0)</f>
        <v>0</v>
      </c>
      <c r="J606" s="9">
        <f>IFERROR(VLOOKUP(Tabla1[[#This Row],[FECHA]],'SIMIT CON RES'!A:D,3,FALSE),0)</f>
        <v>0</v>
      </c>
      <c r="K606">
        <f>IFERROR(VLOOKUP(Tabla1[[#This Row],[FECHA]],'SIMIT SIN RES'!A:D,4,FALSE),0)</f>
        <v>0</v>
      </c>
      <c r="L606" s="9">
        <f>IFERROR(VLOOKUP(Tabla1[[#This Row],[FECHA]],'SIMIT SIN RES'!A:D,3,FALSE),0)</f>
        <v>0</v>
      </c>
      <c r="M606" s="5">
        <f>IFERROR(VLOOKUP(Tabla1[[#This Row],[FECHA]],'RECAUDOS DE COMPARENDOS'!A:D,4,FALSE),0)</f>
        <v>1</v>
      </c>
      <c r="N606" s="9">
        <f>IFERROR(VLOOKUP(Tabla1[[#This Row],[FECHA]],'RECAUDOS DE COMPARENDOS'!A:D,3,FALSE),0)</f>
        <v>95464</v>
      </c>
      <c r="O606" s="5">
        <f>IFERROR(VLOOKUP(Tabla1[[#This Row],[FECHA]],'RECAUDOS DE RESOLUCIONES'!A:D,4,FALSE),0)</f>
        <v>0</v>
      </c>
      <c r="P606" s="9">
        <f>IFERROR(VLOOKUP(Tabla1[[#This Row],[FECHA]],'RECAUDOS DE RESOLUCIONES'!A:D,3,FALSE),0)</f>
        <v>0</v>
      </c>
      <c r="Q60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606" s="9">
        <f>Tabla1[V. COMPARENDOS]-(Tabla1[V. EXONERACIONES]+Tabla1[[#This Row],[V. SIMIT CON RESOLUCION]]+Tabla1[[#This Row],[V. SIMIT SIN RESOLUCION]]+Tabla1[[#This Row],[V. RECAUDOS COMPARENDOS]]+Tabla1[[#This Row],[V. RECAUDOS RESOLUCIONES]])</f>
        <v>179000</v>
      </c>
      <c r="S606" s="11">
        <f>IFERROR(VLOOKUP(Tabla1[[#This Row],[FECHA]],'RECAUDOS LOCALES'!A:D,4,FALSE),0)</f>
        <v>0</v>
      </c>
      <c r="T606" s="9">
        <f>IFERROR(VLOOKUP(Tabla1[[#This Row],[FECHA]],'RECAUDOS LOCALES'!A:D,3,FALSE),0)</f>
        <v>0</v>
      </c>
      <c r="U606" s="11">
        <f>IFERROR(VLOOKUP(Tabla1[[#This Row],[FECHA]],'RECAUDOS EXTERNOS'!A:D,4,FALSE),0)</f>
        <v>0</v>
      </c>
      <c r="V606" s="9">
        <f>IFERROR(VLOOKUP(Tabla1[[#This Row],[FECHA]],'RECAUDOS EXTERNOS'!A:D,3,FALSE),0)</f>
        <v>0</v>
      </c>
    </row>
    <row r="607" spans="1:22" x14ac:dyDescent="0.25">
      <c r="A607" s="1">
        <v>38166</v>
      </c>
      <c r="B607" s="3" t="s">
        <v>1</v>
      </c>
      <c r="C607" s="2">
        <v>38139</v>
      </c>
      <c r="D607" s="5">
        <f>YEAR(Tabla1[[#This Row],[FECHA]])</f>
        <v>2004</v>
      </c>
      <c r="E607" s="5">
        <f>IFERROR(VLOOKUP(Tabla1[[#This Row],[FECHA]],'COMPARENDOS TOTALES'!A:D,4,FALSE),0)</f>
        <v>0</v>
      </c>
      <c r="F607" s="9">
        <f>IFERROR(VLOOKUP(Tabla1[[#This Row],[FECHA]],'COMPARENDOS TOTALES'!A:D,3,FALSE),0)</f>
        <v>0</v>
      </c>
      <c r="G607" s="5">
        <f>IFERROR(VLOOKUP(Tabla1[[#This Row],[FECHA]],EXONERACIONES!A:D,4,FALSE),0)</f>
        <v>0</v>
      </c>
      <c r="H607" s="9">
        <f>IFERROR(VLOOKUP(Tabla1[[#This Row],[FECHA]],EXONERACIONES!A:D,3,FALSE),0)</f>
        <v>0</v>
      </c>
      <c r="I607" s="5">
        <f>IFERROR(VLOOKUP(Tabla1[[#This Row],[FECHA]],'SIMIT CON RES'!A:D,4,FALSE),0)</f>
        <v>0</v>
      </c>
      <c r="J607" s="9">
        <f>IFERROR(VLOOKUP(Tabla1[[#This Row],[FECHA]],'SIMIT CON RES'!A:D,3,FALSE),0)</f>
        <v>0</v>
      </c>
      <c r="K607">
        <f>IFERROR(VLOOKUP(Tabla1[[#This Row],[FECHA]],'SIMIT SIN RES'!A:D,4,FALSE),0)</f>
        <v>0</v>
      </c>
      <c r="L607" s="9">
        <f>IFERROR(VLOOKUP(Tabla1[[#This Row],[FECHA]],'SIMIT SIN RES'!A:D,3,FALSE),0)</f>
        <v>0</v>
      </c>
      <c r="M607" s="5">
        <f>IFERROR(VLOOKUP(Tabla1[[#This Row],[FECHA]],'RECAUDOS DE COMPARENDOS'!A:D,4,FALSE),0)</f>
        <v>0</v>
      </c>
      <c r="N607" s="9">
        <f>IFERROR(VLOOKUP(Tabla1[[#This Row],[FECHA]],'RECAUDOS DE COMPARENDOS'!A:D,3,FALSE),0)</f>
        <v>0</v>
      </c>
      <c r="O607" s="5">
        <f>IFERROR(VLOOKUP(Tabla1[[#This Row],[FECHA]],'RECAUDOS DE RESOLUCIONES'!A:D,4,FALSE),0)</f>
        <v>0</v>
      </c>
      <c r="P607" s="9">
        <f>IFERROR(VLOOKUP(Tabla1[[#This Row],[FECHA]],'RECAUDOS DE RESOLUCIONES'!A:D,3,FALSE),0)</f>
        <v>0</v>
      </c>
      <c r="Q60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60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607" s="11">
        <f>IFERROR(VLOOKUP(Tabla1[[#This Row],[FECHA]],'RECAUDOS LOCALES'!A:D,4,FALSE),0)</f>
        <v>8</v>
      </c>
      <c r="T607" s="9">
        <f>IFERROR(VLOOKUP(Tabla1[[#This Row],[FECHA]],'RECAUDOS LOCALES'!A:D,3,FALSE),0)</f>
        <v>603096</v>
      </c>
      <c r="U607" s="11">
        <f>IFERROR(VLOOKUP(Tabla1[[#This Row],[FECHA]],'RECAUDOS EXTERNOS'!A:D,4,FALSE),0)</f>
        <v>0</v>
      </c>
      <c r="V607" s="9">
        <f>IFERROR(VLOOKUP(Tabla1[[#This Row],[FECHA]],'RECAUDOS EXTERNOS'!A:D,3,FALSE),0)</f>
        <v>0</v>
      </c>
    </row>
    <row r="608" spans="1:22" x14ac:dyDescent="0.25">
      <c r="A608" s="1">
        <v>38167</v>
      </c>
      <c r="B608" s="3" t="s">
        <v>2</v>
      </c>
      <c r="C608" s="2">
        <v>38139</v>
      </c>
      <c r="D608" s="5">
        <f>YEAR(Tabla1[[#This Row],[FECHA]])</f>
        <v>2004</v>
      </c>
      <c r="E608" s="5">
        <f>IFERROR(VLOOKUP(Tabla1[[#This Row],[FECHA]],'COMPARENDOS TOTALES'!A:D,4,FALSE),0)</f>
        <v>1</v>
      </c>
      <c r="F608" s="9">
        <f>IFERROR(VLOOKUP(Tabla1[[#This Row],[FECHA]],'COMPARENDOS TOTALES'!A:D,3,FALSE),0)</f>
        <v>95464</v>
      </c>
      <c r="G608" s="5">
        <f>IFERROR(VLOOKUP(Tabla1[[#This Row],[FECHA]],EXONERACIONES!A:D,4,FALSE),0)</f>
        <v>1</v>
      </c>
      <c r="H608" s="9">
        <f>IFERROR(VLOOKUP(Tabla1[[#This Row],[FECHA]],EXONERACIONES!A:D,3,FALSE),0)</f>
        <v>95464</v>
      </c>
      <c r="I608" s="5">
        <f>IFERROR(VLOOKUP(Tabla1[[#This Row],[FECHA]],'SIMIT CON RES'!A:D,4,FALSE),0)</f>
        <v>0</v>
      </c>
      <c r="J608" s="9">
        <f>IFERROR(VLOOKUP(Tabla1[[#This Row],[FECHA]],'SIMIT CON RES'!A:D,3,FALSE),0)</f>
        <v>0</v>
      </c>
      <c r="K608">
        <f>IFERROR(VLOOKUP(Tabla1[[#This Row],[FECHA]],'SIMIT SIN RES'!A:D,4,FALSE),0)</f>
        <v>0</v>
      </c>
      <c r="L608" s="9">
        <f>IFERROR(VLOOKUP(Tabla1[[#This Row],[FECHA]],'SIMIT SIN RES'!A:D,3,FALSE),0)</f>
        <v>0</v>
      </c>
      <c r="M608" s="5">
        <f>IFERROR(VLOOKUP(Tabla1[[#This Row],[FECHA]],'RECAUDOS DE COMPARENDOS'!A:D,4,FALSE),0)</f>
        <v>0</v>
      </c>
      <c r="N608" s="9">
        <f>IFERROR(VLOOKUP(Tabla1[[#This Row],[FECHA]],'RECAUDOS DE COMPARENDOS'!A:D,3,FALSE),0)</f>
        <v>0</v>
      </c>
      <c r="O608" s="5">
        <f>IFERROR(VLOOKUP(Tabla1[[#This Row],[FECHA]],'RECAUDOS DE RESOLUCIONES'!A:D,4,FALSE),0)</f>
        <v>0</v>
      </c>
      <c r="P608" s="9">
        <f>IFERROR(VLOOKUP(Tabla1[[#This Row],[FECHA]],'RECAUDOS DE RESOLUCIONES'!A:D,3,FALSE),0)</f>
        <v>0</v>
      </c>
      <c r="Q60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60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608" s="11">
        <f>IFERROR(VLOOKUP(Tabla1[[#This Row],[FECHA]],'RECAUDOS LOCALES'!A:D,4,FALSE),0)</f>
        <v>4</v>
      </c>
      <c r="T608" s="9">
        <f>IFERROR(VLOOKUP(Tabla1[[#This Row],[FECHA]],'RECAUDOS LOCALES'!A:D,3,FALSE),0)</f>
        <v>260834</v>
      </c>
      <c r="U608" s="11">
        <f>IFERROR(VLOOKUP(Tabla1[[#This Row],[FECHA]],'RECAUDOS EXTERNOS'!A:D,4,FALSE),0)</f>
        <v>0</v>
      </c>
      <c r="V608" s="9">
        <f>IFERROR(VLOOKUP(Tabla1[[#This Row],[FECHA]],'RECAUDOS EXTERNOS'!A:D,3,FALSE),0)</f>
        <v>0</v>
      </c>
    </row>
    <row r="609" spans="1:22" x14ac:dyDescent="0.25">
      <c r="A609" s="1">
        <v>38168</v>
      </c>
      <c r="B609" s="3" t="s">
        <v>3</v>
      </c>
      <c r="C609" s="2">
        <v>38139</v>
      </c>
      <c r="D609" s="5">
        <f>YEAR(Tabla1[[#This Row],[FECHA]])</f>
        <v>2004</v>
      </c>
      <c r="E609" s="5">
        <f>IFERROR(VLOOKUP(Tabla1[[#This Row],[FECHA]],'COMPARENDOS TOTALES'!A:D,4,FALSE),0)</f>
        <v>0</v>
      </c>
      <c r="F609" s="9">
        <f>IFERROR(VLOOKUP(Tabla1[[#This Row],[FECHA]],'COMPARENDOS TOTALES'!A:D,3,FALSE),0)</f>
        <v>0</v>
      </c>
      <c r="G609" s="5">
        <f>IFERROR(VLOOKUP(Tabla1[[#This Row],[FECHA]],EXONERACIONES!A:D,4,FALSE),0)</f>
        <v>0</v>
      </c>
      <c r="H609" s="9">
        <f>IFERROR(VLOOKUP(Tabla1[[#This Row],[FECHA]],EXONERACIONES!A:D,3,FALSE),0)</f>
        <v>0</v>
      </c>
      <c r="I609" s="5">
        <f>IFERROR(VLOOKUP(Tabla1[[#This Row],[FECHA]],'SIMIT CON RES'!A:D,4,FALSE),0)</f>
        <v>0</v>
      </c>
      <c r="J609" s="9">
        <f>IFERROR(VLOOKUP(Tabla1[[#This Row],[FECHA]],'SIMIT CON RES'!A:D,3,FALSE),0)</f>
        <v>0</v>
      </c>
      <c r="K609">
        <f>IFERROR(VLOOKUP(Tabla1[[#This Row],[FECHA]],'SIMIT SIN RES'!A:D,4,FALSE),0)</f>
        <v>0</v>
      </c>
      <c r="L609" s="9">
        <f>IFERROR(VLOOKUP(Tabla1[[#This Row],[FECHA]],'SIMIT SIN RES'!A:D,3,FALSE),0)</f>
        <v>0</v>
      </c>
      <c r="M609" s="5">
        <f>IFERROR(VLOOKUP(Tabla1[[#This Row],[FECHA]],'RECAUDOS DE COMPARENDOS'!A:D,4,FALSE),0)</f>
        <v>0</v>
      </c>
      <c r="N609" s="9">
        <f>IFERROR(VLOOKUP(Tabla1[[#This Row],[FECHA]],'RECAUDOS DE COMPARENDOS'!A:D,3,FALSE),0)</f>
        <v>0</v>
      </c>
      <c r="O609" s="5">
        <f>IFERROR(VLOOKUP(Tabla1[[#This Row],[FECHA]],'RECAUDOS DE RESOLUCIONES'!A:D,4,FALSE),0)</f>
        <v>0</v>
      </c>
      <c r="P609" s="9">
        <f>IFERROR(VLOOKUP(Tabla1[[#This Row],[FECHA]],'RECAUDOS DE RESOLUCIONES'!A:D,3,FALSE),0)</f>
        <v>0</v>
      </c>
      <c r="Q60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60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609" s="11">
        <f>IFERROR(VLOOKUP(Tabla1[[#This Row],[FECHA]],'RECAUDOS LOCALES'!A:D,4,FALSE),0)</f>
        <v>5</v>
      </c>
      <c r="T609" s="9">
        <f>IFERROR(VLOOKUP(Tabla1[[#This Row],[FECHA]],'RECAUDOS LOCALES'!A:D,3,FALSE),0)</f>
        <v>484986</v>
      </c>
      <c r="U609" s="11">
        <f>IFERROR(VLOOKUP(Tabla1[[#This Row],[FECHA]],'RECAUDOS EXTERNOS'!A:D,4,FALSE),0)</f>
        <v>0</v>
      </c>
      <c r="V609" s="9">
        <f>IFERROR(VLOOKUP(Tabla1[[#This Row],[FECHA]],'RECAUDOS EXTERNOS'!A:D,3,FALSE),0)</f>
        <v>0</v>
      </c>
    </row>
    <row r="610" spans="1:22" x14ac:dyDescent="0.25">
      <c r="A610" s="1">
        <v>38169</v>
      </c>
      <c r="B610" s="3" t="s">
        <v>6</v>
      </c>
      <c r="C610" s="2">
        <v>38169</v>
      </c>
      <c r="D610" s="5">
        <f>YEAR(Tabla1[[#This Row],[FECHA]])</f>
        <v>2004</v>
      </c>
      <c r="E610" s="5">
        <f>IFERROR(VLOOKUP(Tabla1[[#This Row],[FECHA]],'COMPARENDOS TOTALES'!A:D,4,FALSE),0)</f>
        <v>25</v>
      </c>
      <c r="F610" s="9">
        <f>IFERROR(VLOOKUP(Tabla1[[#This Row],[FECHA]],'COMPARENDOS TOTALES'!A:D,3,FALSE),0)</f>
        <v>5524979</v>
      </c>
      <c r="G610" s="5">
        <f>IFERROR(VLOOKUP(Tabla1[[#This Row],[FECHA]],EXONERACIONES!A:D,4,FALSE),0)</f>
        <v>22</v>
      </c>
      <c r="H610" s="9">
        <f>IFERROR(VLOOKUP(Tabla1[[#This Row],[FECHA]],EXONERACIONES!A:D,3,FALSE),0)</f>
        <v>4976061</v>
      </c>
      <c r="I610" s="5">
        <f>IFERROR(VLOOKUP(Tabla1[[#This Row],[FECHA]],'SIMIT CON RES'!A:D,4,FALSE),0)</f>
        <v>0</v>
      </c>
      <c r="J610" s="9">
        <f>IFERROR(VLOOKUP(Tabla1[[#This Row],[FECHA]],'SIMIT CON RES'!A:D,3,FALSE),0)</f>
        <v>0</v>
      </c>
      <c r="K610">
        <f>IFERROR(VLOOKUP(Tabla1[[#This Row],[FECHA]],'SIMIT SIN RES'!A:D,4,FALSE),0)</f>
        <v>0</v>
      </c>
      <c r="L610" s="9">
        <f>IFERROR(VLOOKUP(Tabla1[[#This Row],[FECHA]],'SIMIT SIN RES'!A:D,3,FALSE),0)</f>
        <v>0</v>
      </c>
      <c r="M610" s="5">
        <f>IFERROR(VLOOKUP(Tabla1[[#This Row],[FECHA]],'RECAUDOS DE COMPARENDOS'!A:D,4,FALSE),0)</f>
        <v>3</v>
      </c>
      <c r="N610" s="9">
        <f>IFERROR(VLOOKUP(Tabla1[[#This Row],[FECHA]],'RECAUDOS DE COMPARENDOS'!A:D,3,FALSE),0)</f>
        <v>548918</v>
      </c>
      <c r="O610" s="5">
        <f>IFERROR(VLOOKUP(Tabla1[[#This Row],[FECHA]],'RECAUDOS DE RESOLUCIONES'!A:D,4,FALSE),0)</f>
        <v>0</v>
      </c>
      <c r="P610" s="9">
        <f>IFERROR(VLOOKUP(Tabla1[[#This Row],[FECHA]],'RECAUDOS DE RESOLUCIONES'!A:D,3,FALSE),0)</f>
        <v>0</v>
      </c>
      <c r="Q61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61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610" s="11">
        <f>IFERROR(VLOOKUP(Tabla1[[#This Row],[FECHA]],'RECAUDOS LOCALES'!A:D,4,FALSE),0)</f>
        <v>5</v>
      </c>
      <c r="T610" s="9">
        <f>IFERROR(VLOOKUP(Tabla1[[#This Row],[FECHA]],'RECAUDOS LOCALES'!A:D,3,FALSE),0)</f>
        <v>449002</v>
      </c>
      <c r="U610" s="11">
        <f>IFERROR(VLOOKUP(Tabla1[[#This Row],[FECHA]],'RECAUDOS EXTERNOS'!A:D,4,FALSE),0)</f>
        <v>0</v>
      </c>
      <c r="V610" s="9">
        <f>IFERROR(VLOOKUP(Tabla1[[#This Row],[FECHA]],'RECAUDOS EXTERNOS'!A:D,3,FALSE),0)</f>
        <v>0</v>
      </c>
    </row>
    <row r="611" spans="1:22" x14ac:dyDescent="0.25">
      <c r="A611" s="1">
        <v>38170</v>
      </c>
      <c r="B611" s="3" t="s">
        <v>0</v>
      </c>
      <c r="C611" s="2">
        <v>38169</v>
      </c>
      <c r="D611" s="5">
        <f>YEAR(Tabla1[[#This Row],[FECHA]])</f>
        <v>2004</v>
      </c>
      <c r="E611" s="5">
        <f>IFERROR(VLOOKUP(Tabla1[[#This Row],[FECHA]],'COMPARENDOS TOTALES'!A:D,4,FALSE),0)</f>
        <v>39</v>
      </c>
      <c r="F611" s="9">
        <f>IFERROR(VLOOKUP(Tabla1[[#This Row],[FECHA]],'COMPARENDOS TOTALES'!A:D,3,FALSE),0)</f>
        <v>8985549</v>
      </c>
      <c r="G611" s="5">
        <f>IFERROR(VLOOKUP(Tabla1[[#This Row],[FECHA]],EXONERACIONES!A:D,4,FALSE),0)</f>
        <v>30</v>
      </c>
      <c r="H611" s="9">
        <f>IFERROR(VLOOKUP(Tabla1[[#This Row],[FECHA]],EXONERACIONES!A:D,3,FALSE),0)</f>
        <v>6742145</v>
      </c>
      <c r="I611" s="5">
        <f>IFERROR(VLOOKUP(Tabla1[[#This Row],[FECHA]],'SIMIT CON RES'!A:D,4,FALSE),0)</f>
        <v>0</v>
      </c>
      <c r="J611" s="9">
        <f>IFERROR(VLOOKUP(Tabla1[[#This Row],[FECHA]],'SIMIT CON RES'!A:D,3,FALSE),0)</f>
        <v>0</v>
      </c>
      <c r="K611">
        <f>IFERROR(VLOOKUP(Tabla1[[#This Row],[FECHA]],'SIMIT SIN RES'!A:D,4,FALSE),0)</f>
        <v>0</v>
      </c>
      <c r="L611" s="9">
        <f>IFERROR(VLOOKUP(Tabla1[[#This Row],[FECHA]],'SIMIT SIN RES'!A:D,3,FALSE),0)</f>
        <v>0</v>
      </c>
      <c r="M611" s="5">
        <f>IFERROR(VLOOKUP(Tabla1[[#This Row],[FECHA]],'RECAUDOS DE COMPARENDOS'!A:D,4,FALSE),0)</f>
        <v>5</v>
      </c>
      <c r="N611" s="9">
        <f>IFERROR(VLOOKUP(Tabla1[[#This Row],[FECHA]],'RECAUDOS DE COMPARENDOS'!A:D,3,FALSE),0)</f>
        <v>1169434</v>
      </c>
      <c r="O611" s="5">
        <f>IFERROR(VLOOKUP(Tabla1[[#This Row],[FECHA]],'RECAUDOS DE RESOLUCIONES'!A:D,4,FALSE),0)</f>
        <v>0</v>
      </c>
      <c r="P611" s="9">
        <f>IFERROR(VLOOKUP(Tabla1[[#This Row],[FECHA]],'RECAUDOS DE RESOLUCIONES'!A:D,3,FALSE),0)</f>
        <v>0</v>
      </c>
      <c r="Q61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611" s="9">
        <f>Tabla1[V. COMPARENDOS]-(Tabla1[V. EXONERACIONES]+Tabla1[[#This Row],[V. SIMIT CON RESOLUCION]]+Tabla1[[#This Row],[V. SIMIT SIN RESOLUCION]]+Tabla1[[#This Row],[V. RECAUDOS COMPARENDOS]]+Tabla1[[#This Row],[V. RECAUDOS RESOLUCIONES]])</f>
        <v>1073970</v>
      </c>
      <c r="S611" s="11">
        <f>IFERROR(VLOOKUP(Tabla1[[#This Row],[FECHA]],'RECAUDOS LOCALES'!A:D,4,FALSE),0)</f>
        <v>8</v>
      </c>
      <c r="T611" s="9">
        <f>IFERROR(VLOOKUP(Tabla1[[#This Row],[FECHA]],'RECAUDOS LOCALES'!A:D,3,FALSE),0)</f>
        <v>615616</v>
      </c>
      <c r="U611" s="11">
        <f>IFERROR(VLOOKUP(Tabla1[[#This Row],[FECHA]],'RECAUDOS EXTERNOS'!A:D,4,FALSE),0)</f>
        <v>0</v>
      </c>
      <c r="V611" s="9">
        <f>IFERROR(VLOOKUP(Tabla1[[#This Row],[FECHA]],'RECAUDOS EXTERNOS'!A:D,3,FALSE),0)</f>
        <v>0</v>
      </c>
    </row>
    <row r="612" spans="1:22" x14ac:dyDescent="0.25">
      <c r="A612" s="1">
        <v>38171</v>
      </c>
      <c r="B612" s="3" t="s">
        <v>5</v>
      </c>
      <c r="C612" s="2">
        <v>38169</v>
      </c>
      <c r="D612" s="5">
        <f>YEAR(Tabla1[[#This Row],[FECHA]])</f>
        <v>2004</v>
      </c>
      <c r="E612" s="5">
        <f>IFERROR(VLOOKUP(Tabla1[[#This Row],[FECHA]],'COMPARENDOS TOTALES'!A:D,4,FALSE),0)</f>
        <v>17</v>
      </c>
      <c r="F612" s="9">
        <f>IFERROR(VLOOKUP(Tabla1[[#This Row],[FECHA]],'COMPARENDOS TOTALES'!A:D,3,FALSE),0)</f>
        <v>3866292</v>
      </c>
      <c r="G612" s="5">
        <f>IFERROR(VLOOKUP(Tabla1[[#This Row],[FECHA]],EXONERACIONES!A:D,4,FALSE),0)</f>
        <v>13</v>
      </c>
      <c r="H612" s="9">
        <f>IFERROR(VLOOKUP(Tabla1[[#This Row],[FECHA]],EXONERACIONES!A:D,3,FALSE),0)</f>
        <v>2875853</v>
      </c>
      <c r="I612" s="5">
        <f>IFERROR(VLOOKUP(Tabla1[[#This Row],[FECHA]],'SIMIT CON RES'!A:D,4,FALSE),0)</f>
        <v>0</v>
      </c>
      <c r="J612" s="9">
        <f>IFERROR(VLOOKUP(Tabla1[[#This Row],[FECHA]],'SIMIT CON RES'!A:D,3,FALSE),0)</f>
        <v>0</v>
      </c>
      <c r="K612">
        <f>IFERROR(VLOOKUP(Tabla1[[#This Row],[FECHA]],'SIMIT SIN RES'!A:D,4,FALSE),0)</f>
        <v>0</v>
      </c>
      <c r="L612" s="9">
        <f>IFERROR(VLOOKUP(Tabla1[[#This Row],[FECHA]],'SIMIT SIN RES'!A:D,3,FALSE),0)</f>
        <v>0</v>
      </c>
      <c r="M612" s="5">
        <f>IFERROR(VLOOKUP(Tabla1[[#This Row],[FECHA]],'RECAUDOS DE COMPARENDOS'!A:D,4,FALSE),0)</f>
        <v>2</v>
      </c>
      <c r="N612" s="9">
        <f>IFERROR(VLOOKUP(Tabla1[[#This Row],[FECHA]],'RECAUDOS DE COMPARENDOS'!A:D,3,FALSE),0)</f>
        <v>536985</v>
      </c>
      <c r="O612" s="5">
        <f>IFERROR(VLOOKUP(Tabla1[[#This Row],[FECHA]],'RECAUDOS DE RESOLUCIONES'!A:D,4,FALSE),0)</f>
        <v>0</v>
      </c>
      <c r="P612" s="9">
        <f>IFERROR(VLOOKUP(Tabla1[[#This Row],[FECHA]],'RECAUDOS DE RESOLUCIONES'!A:D,3,FALSE),0)</f>
        <v>0</v>
      </c>
      <c r="Q61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612" s="9">
        <f>Tabla1[V. COMPARENDOS]-(Tabla1[V. EXONERACIONES]+Tabla1[[#This Row],[V. SIMIT CON RESOLUCION]]+Tabla1[[#This Row],[V. SIMIT SIN RESOLUCION]]+Tabla1[[#This Row],[V. RECAUDOS COMPARENDOS]]+Tabla1[[#This Row],[V. RECAUDOS RESOLUCIONES]])</f>
        <v>453454</v>
      </c>
      <c r="S612" s="11">
        <f>IFERROR(VLOOKUP(Tabla1[[#This Row],[FECHA]],'RECAUDOS LOCALES'!A:D,4,FALSE),0)</f>
        <v>0</v>
      </c>
      <c r="T612" s="9">
        <f>IFERROR(VLOOKUP(Tabla1[[#This Row],[FECHA]],'RECAUDOS LOCALES'!A:D,3,FALSE),0)</f>
        <v>0</v>
      </c>
      <c r="U612" s="11">
        <f>IFERROR(VLOOKUP(Tabla1[[#This Row],[FECHA]],'RECAUDOS EXTERNOS'!A:D,4,FALSE),0)</f>
        <v>0</v>
      </c>
      <c r="V612" s="9">
        <f>IFERROR(VLOOKUP(Tabla1[[#This Row],[FECHA]],'RECAUDOS EXTERNOS'!A:D,3,FALSE),0)</f>
        <v>0</v>
      </c>
    </row>
    <row r="613" spans="1:22" x14ac:dyDescent="0.25">
      <c r="A613" s="1">
        <v>38172</v>
      </c>
      <c r="B613" s="3" t="s">
        <v>4</v>
      </c>
      <c r="C613" s="2">
        <v>38169</v>
      </c>
      <c r="D613" s="5">
        <f>YEAR(Tabla1[[#This Row],[FECHA]])</f>
        <v>2004</v>
      </c>
      <c r="E613" s="5">
        <f>IFERROR(VLOOKUP(Tabla1[[#This Row],[FECHA]],'COMPARENDOS TOTALES'!A:D,4,FALSE),0)</f>
        <v>15</v>
      </c>
      <c r="F613" s="9">
        <f>IFERROR(VLOOKUP(Tabla1[[#This Row],[FECHA]],'COMPARENDOS TOTALES'!A:D,3,FALSE),0)</f>
        <v>2696863</v>
      </c>
      <c r="G613" s="5">
        <f>IFERROR(VLOOKUP(Tabla1[[#This Row],[FECHA]],EXONERACIONES!A:D,4,FALSE),0)</f>
        <v>8</v>
      </c>
      <c r="H613" s="9">
        <f>IFERROR(VLOOKUP(Tabla1[[#This Row],[FECHA]],EXONERACIONES!A:D,3,FALSE),0)</f>
        <v>1348434</v>
      </c>
      <c r="I613" s="5">
        <f>IFERROR(VLOOKUP(Tabla1[[#This Row],[FECHA]],'SIMIT CON RES'!A:D,4,FALSE),0)</f>
        <v>0</v>
      </c>
      <c r="J613" s="9">
        <f>IFERROR(VLOOKUP(Tabla1[[#This Row],[FECHA]],'SIMIT CON RES'!A:D,3,FALSE),0)</f>
        <v>0</v>
      </c>
      <c r="K613">
        <f>IFERROR(VLOOKUP(Tabla1[[#This Row],[FECHA]],'SIMIT SIN RES'!A:D,4,FALSE),0)</f>
        <v>0</v>
      </c>
      <c r="L613" s="9">
        <f>IFERROR(VLOOKUP(Tabla1[[#This Row],[FECHA]],'SIMIT SIN RES'!A:D,3,FALSE),0)</f>
        <v>0</v>
      </c>
      <c r="M613" s="5">
        <f>IFERROR(VLOOKUP(Tabla1[[#This Row],[FECHA]],'RECAUDOS DE COMPARENDOS'!A:D,4,FALSE),0)</f>
        <v>1</v>
      </c>
      <c r="N613" s="9">
        <f>IFERROR(VLOOKUP(Tabla1[[#This Row],[FECHA]],'RECAUDOS DE COMPARENDOS'!A:D,3,FALSE),0)</f>
        <v>178995</v>
      </c>
      <c r="O613" s="5">
        <f>IFERROR(VLOOKUP(Tabla1[[#This Row],[FECHA]],'RECAUDOS DE RESOLUCIONES'!A:D,4,FALSE),0)</f>
        <v>0</v>
      </c>
      <c r="P613" s="9">
        <f>IFERROR(VLOOKUP(Tabla1[[#This Row],[FECHA]],'RECAUDOS DE RESOLUCIONES'!A:D,3,FALSE),0)</f>
        <v>0</v>
      </c>
      <c r="Q61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613" s="9">
        <f>Tabla1[V. COMPARENDOS]-(Tabla1[V. EXONERACIONES]+Tabla1[[#This Row],[V. SIMIT CON RESOLUCION]]+Tabla1[[#This Row],[V. SIMIT SIN RESOLUCION]]+Tabla1[[#This Row],[V. RECAUDOS COMPARENDOS]]+Tabla1[[#This Row],[V. RECAUDOS RESOLUCIONES]])</f>
        <v>1169434</v>
      </c>
      <c r="S613" s="11">
        <f>IFERROR(VLOOKUP(Tabla1[[#This Row],[FECHA]],'RECAUDOS LOCALES'!A:D,4,FALSE),0)</f>
        <v>0</v>
      </c>
      <c r="T613" s="9">
        <f>IFERROR(VLOOKUP(Tabla1[[#This Row],[FECHA]],'RECAUDOS LOCALES'!A:D,3,FALSE),0)</f>
        <v>0</v>
      </c>
      <c r="U613" s="11">
        <f>IFERROR(VLOOKUP(Tabla1[[#This Row],[FECHA]],'RECAUDOS EXTERNOS'!A:D,4,FALSE),0)</f>
        <v>0</v>
      </c>
      <c r="V613" s="9">
        <f>IFERROR(VLOOKUP(Tabla1[[#This Row],[FECHA]],'RECAUDOS EXTERNOS'!A:D,3,FALSE),0)</f>
        <v>0</v>
      </c>
    </row>
    <row r="614" spans="1:22" x14ac:dyDescent="0.25">
      <c r="A614" s="1">
        <v>38173</v>
      </c>
      <c r="B614" s="3" t="s">
        <v>1</v>
      </c>
      <c r="C614" s="2">
        <v>38169</v>
      </c>
      <c r="D614" s="5">
        <f>YEAR(Tabla1[[#This Row],[FECHA]])</f>
        <v>2004</v>
      </c>
      <c r="E614" s="5">
        <f>IFERROR(VLOOKUP(Tabla1[[#This Row],[FECHA]],'COMPARENDOS TOTALES'!A:D,4,FALSE),0)</f>
        <v>2</v>
      </c>
      <c r="F614" s="9">
        <f>IFERROR(VLOOKUP(Tabla1[[#This Row],[FECHA]],'COMPARENDOS TOTALES'!A:D,3,FALSE),0)</f>
        <v>357990</v>
      </c>
      <c r="G614" s="5">
        <f>IFERROR(VLOOKUP(Tabla1[[#This Row],[FECHA]],EXONERACIONES!A:D,4,FALSE),0)</f>
        <v>1</v>
      </c>
      <c r="H614" s="9">
        <f>IFERROR(VLOOKUP(Tabla1[[#This Row],[FECHA]],EXONERACIONES!A:D,3,FALSE),0)</f>
        <v>178995</v>
      </c>
      <c r="I614" s="5">
        <f>IFERROR(VLOOKUP(Tabla1[[#This Row],[FECHA]],'SIMIT CON RES'!A:D,4,FALSE),0)</f>
        <v>0</v>
      </c>
      <c r="J614" s="9">
        <f>IFERROR(VLOOKUP(Tabla1[[#This Row],[FECHA]],'SIMIT CON RES'!A:D,3,FALSE),0)</f>
        <v>0</v>
      </c>
      <c r="K614">
        <f>IFERROR(VLOOKUP(Tabla1[[#This Row],[FECHA]],'SIMIT SIN RES'!A:D,4,FALSE),0)</f>
        <v>0</v>
      </c>
      <c r="L614" s="9">
        <f>IFERROR(VLOOKUP(Tabla1[[#This Row],[FECHA]],'SIMIT SIN RES'!A:D,3,FALSE),0)</f>
        <v>0</v>
      </c>
      <c r="M614" s="5">
        <f>IFERROR(VLOOKUP(Tabla1[[#This Row],[FECHA]],'RECAUDOS DE COMPARENDOS'!A:D,4,FALSE),0)</f>
        <v>0</v>
      </c>
      <c r="N614" s="9">
        <f>IFERROR(VLOOKUP(Tabla1[[#This Row],[FECHA]],'RECAUDOS DE COMPARENDOS'!A:D,3,FALSE),0)</f>
        <v>0</v>
      </c>
      <c r="O614" s="5">
        <f>IFERROR(VLOOKUP(Tabla1[[#This Row],[FECHA]],'RECAUDOS DE RESOLUCIONES'!A:D,4,FALSE),0)</f>
        <v>0</v>
      </c>
      <c r="P614" s="9">
        <f>IFERROR(VLOOKUP(Tabla1[[#This Row],[FECHA]],'RECAUDOS DE RESOLUCIONES'!A:D,3,FALSE),0)</f>
        <v>0</v>
      </c>
      <c r="Q61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614" s="9">
        <f>Tabla1[V. COMPARENDOS]-(Tabla1[V. EXONERACIONES]+Tabla1[[#This Row],[V. SIMIT CON RESOLUCION]]+Tabla1[[#This Row],[V. SIMIT SIN RESOLUCION]]+Tabla1[[#This Row],[V. RECAUDOS COMPARENDOS]]+Tabla1[[#This Row],[V. RECAUDOS RESOLUCIONES]])</f>
        <v>178995</v>
      </c>
      <c r="S614" s="11">
        <f>IFERROR(VLOOKUP(Tabla1[[#This Row],[FECHA]],'RECAUDOS LOCALES'!A:D,4,FALSE),0)</f>
        <v>0</v>
      </c>
      <c r="T614" s="9">
        <f>IFERROR(VLOOKUP(Tabla1[[#This Row],[FECHA]],'RECAUDOS LOCALES'!A:D,3,FALSE),0)</f>
        <v>0</v>
      </c>
      <c r="U614" s="11">
        <f>IFERROR(VLOOKUP(Tabla1[[#This Row],[FECHA]],'RECAUDOS EXTERNOS'!A:D,4,FALSE),0)</f>
        <v>0</v>
      </c>
      <c r="V614" s="9">
        <f>IFERROR(VLOOKUP(Tabla1[[#This Row],[FECHA]],'RECAUDOS EXTERNOS'!A:D,3,FALSE),0)</f>
        <v>0</v>
      </c>
    </row>
    <row r="615" spans="1:22" x14ac:dyDescent="0.25">
      <c r="A615" s="1">
        <v>38174</v>
      </c>
      <c r="B615" s="3" t="s">
        <v>2</v>
      </c>
      <c r="C615" s="2">
        <v>38169</v>
      </c>
      <c r="D615" s="5">
        <f>YEAR(Tabla1[[#This Row],[FECHA]])</f>
        <v>2004</v>
      </c>
      <c r="E615" s="5">
        <f>IFERROR(VLOOKUP(Tabla1[[#This Row],[FECHA]],'COMPARENDOS TOTALES'!A:D,4,FALSE),0)</f>
        <v>10</v>
      </c>
      <c r="F615" s="9">
        <f>IFERROR(VLOOKUP(Tabla1[[#This Row],[FECHA]],'COMPARENDOS TOTALES'!A:D,3,FALSE),0)</f>
        <v>1372295</v>
      </c>
      <c r="G615" s="5">
        <f>IFERROR(VLOOKUP(Tabla1[[#This Row],[FECHA]],EXONERACIONES!A:D,4,FALSE),0)</f>
        <v>7</v>
      </c>
      <c r="H615" s="9">
        <f>IFERROR(VLOOKUP(Tabla1[[#This Row],[FECHA]],EXONERACIONES!A:D,3,FALSE),0)</f>
        <v>918841</v>
      </c>
      <c r="I615" s="5">
        <f>IFERROR(VLOOKUP(Tabla1[[#This Row],[FECHA]],'SIMIT CON RES'!A:D,4,FALSE),0)</f>
        <v>0</v>
      </c>
      <c r="J615" s="9">
        <f>IFERROR(VLOOKUP(Tabla1[[#This Row],[FECHA]],'SIMIT CON RES'!A:D,3,FALSE),0)</f>
        <v>0</v>
      </c>
      <c r="K615">
        <f>IFERROR(VLOOKUP(Tabla1[[#This Row],[FECHA]],'SIMIT SIN RES'!A:D,4,FALSE),0)</f>
        <v>0</v>
      </c>
      <c r="L615" s="9">
        <f>IFERROR(VLOOKUP(Tabla1[[#This Row],[FECHA]],'SIMIT SIN RES'!A:D,3,FALSE),0)</f>
        <v>0</v>
      </c>
      <c r="M615" s="5">
        <f>IFERROR(VLOOKUP(Tabla1[[#This Row],[FECHA]],'RECAUDOS DE COMPARENDOS'!A:D,4,FALSE),0)</f>
        <v>2</v>
      </c>
      <c r="N615" s="9">
        <f>IFERROR(VLOOKUP(Tabla1[[#This Row],[FECHA]],'RECAUDOS DE COMPARENDOS'!A:D,3,FALSE),0)</f>
        <v>357990</v>
      </c>
      <c r="O615" s="5">
        <f>IFERROR(VLOOKUP(Tabla1[[#This Row],[FECHA]],'RECAUDOS DE RESOLUCIONES'!A:D,4,FALSE),0)</f>
        <v>0</v>
      </c>
      <c r="P615" s="9">
        <f>IFERROR(VLOOKUP(Tabla1[[#This Row],[FECHA]],'RECAUDOS DE RESOLUCIONES'!A:D,3,FALSE),0)</f>
        <v>0</v>
      </c>
      <c r="Q61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615" s="9">
        <f>Tabla1[V. COMPARENDOS]-(Tabla1[V. EXONERACIONES]+Tabla1[[#This Row],[V. SIMIT CON RESOLUCION]]+Tabla1[[#This Row],[V. SIMIT SIN RESOLUCION]]+Tabla1[[#This Row],[V. RECAUDOS COMPARENDOS]]+Tabla1[[#This Row],[V. RECAUDOS RESOLUCIONES]])</f>
        <v>95464</v>
      </c>
      <c r="S615" s="11">
        <f>IFERROR(VLOOKUP(Tabla1[[#This Row],[FECHA]],'RECAUDOS LOCALES'!A:D,4,FALSE),0)</f>
        <v>6</v>
      </c>
      <c r="T615" s="9">
        <f>IFERROR(VLOOKUP(Tabla1[[#This Row],[FECHA]],'RECAUDOS LOCALES'!A:D,3,FALSE),0)</f>
        <v>574868</v>
      </c>
      <c r="U615" s="11">
        <f>IFERROR(VLOOKUP(Tabla1[[#This Row],[FECHA]],'RECAUDOS EXTERNOS'!A:D,4,FALSE),0)</f>
        <v>0</v>
      </c>
      <c r="V615" s="9">
        <f>IFERROR(VLOOKUP(Tabla1[[#This Row],[FECHA]],'RECAUDOS EXTERNOS'!A:D,3,FALSE),0)</f>
        <v>0</v>
      </c>
    </row>
    <row r="616" spans="1:22" x14ac:dyDescent="0.25">
      <c r="A616" s="1">
        <v>38175</v>
      </c>
      <c r="B616" s="3" t="s">
        <v>3</v>
      </c>
      <c r="C616" s="2">
        <v>38169</v>
      </c>
      <c r="D616" s="5">
        <f>YEAR(Tabla1[[#This Row],[FECHA]])</f>
        <v>2004</v>
      </c>
      <c r="E616" s="5">
        <f>IFERROR(VLOOKUP(Tabla1[[#This Row],[FECHA]],'COMPARENDOS TOTALES'!A:D,4,FALSE),0)</f>
        <v>2</v>
      </c>
      <c r="F616" s="9">
        <f>IFERROR(VLOOKUP(Tabla1[[#This Row],[FECHA]],'COMPARENDOS TOTALES'!A:D,3,FALSE),0)</f>
        <v>536985</v>
      </c>
      <c r="G616" s="5">
        <f>IFERROR(VLOOKUP(Tabla1[[#This Row],[FECHA]],EXONERACIONES!A:D,4,FALSE),0)</f>
        <v>2</v>
      </c>
      <c r="H616" s="9">
        <f>IFERROR(VLOOKUP(Tabla1[[#This Row],[FECHA]],EXONERACIONES!A:D,3,FALSE),0)</f>
        <v>536985</v>
      </c>
      <c r="I616" s="5">
        <f>IFERROR(VLOOKUP(Tabla1[[#This Row],[FECHA]],'SIMIT CON RES'!A:D,4,FALSE),0)</f>
        <v>0</v>
      </c>
      <c r="J616" s="9">
        <f>IFERROR(VLOOKUP(Tabla1[[#This Row],[FECHA]],'SIMIT CON RES'!A:D,3,FALSE),0)</f>
        <v>0</v>
      </c>
      <c r="K616">
        <f>IFERROR(VLOOKUP(Tabla1[[#This Row],[FECHA]],'SIMIT SIN RES'!A:D,4,FALSE),0)</f>
        <v>0</v>
      </c>
      <c r="L616" s="9">
        <f>IFERROR(VLOOKUP(Tabla1[[#This Row],[FECHA]],'SIMIT SIN RES'!A:D,3,FALSE),0)</f>
        <v>0</v>
      </c>
      <c r="M616" s="5">
        <f>IFERROR(VLOOKUP(Tabla1[[#This Row],[FECHA]],'RECAUDOS DE COMPARENDOS'!A:D,4,FALSE),0)</f>
        <v>0</v>
      </c>
      <c r="N616" s="9">
        <f>IFERROR(VLOOKUP(Tabla1[[#This Row],[FECHA]],'RECAUDOS DE COMPARENDOS'!A:D,3,FALSE),0)</f>
        <v>0</v>
      </c>
      <c r="O616" s="5">
        <f>IFERROR(VLOOKUP(Tabla1[[#This Row],[FECHA]],'RECAUDOS DE RESOLUCIONES'!A:D,4,FALSE),0)</f>
        <v>0</v>
      </c>
      <c r="P616" s="9">
        <f>IFERROR(VLOOKUP(Tabla1[[#This Row],[FECHA]],'RECAUDOS DE RESOLUCIONES'!A:D,3,FALSE),0)</f>
        <v>0</v>
      </c>
      <c r="Q61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61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616" s="11">
        <f>IFERROR(VLOOKUP(Tabla1[[#This Row],[FECHA]],'RECAUDOS LOCALES'!A:D,4,FALSE),0)</f>
        <v>6</v>
      </c>
      <c r="T616" s="9">
        <f>IFERROR(VLOOKUP(Tabla1[[#This Row],[FECHA]],'RECAUDOS LOCALES'!A:D,3,FALSE),0)</f>
        <v>355800</v>
      </c>
      <c r="U616" s="11">
        <f>IFERROR(VLOOKUP(Tabla1[[#This Row],[FECHA]],'RECAUDOS EXTERNOS'!A:D,4,FALSE),0)</f>
        <v>0</v>
      </c>
      <c r="V616" s="9">
        <f>IFERROR(VLOOKUP(Tabla1[[#This Row],[FECHA]],'RECAUDOS EXTERNOS'!A:D,3,FALSE),0)</f>
        <v>0</v>
      </c>
    </row>
    <row r="617" spans="1:22" x14ac:dyDescent="0.25">
      <c r="A617" s="1">
        <v>38176</v>
      </c>
      <c r="B617" s="3" t="s">
        <v>6</v>
      </c>
      <c r="C617" s="2">
        <v>38169</v>
      </c>
      <c r="D617" s="5">
        <f>YEAR(Tabla1[[#This Row],[FECHA]])</f>
        <v>2004</v>
      </c>
      <c r="E617" s="5">
        <f>IFERROR(VLOOKUP(Tabla1[[#This Row],[FECHA]],'COMPARENDOS TOTALES'!A:D,4,FALSE),0)</f>
        <v>14</v>
      </c>
      <c r="F617" s="9">
        <f>IFERROR(VLOOKUP(Tabla1[[#This Row],[FECHA]],'COMPARENDOS TOTALES'!A:D,3,FALSE),0)</f>
        <v>2887786</v>
      </c>
      <c r="G617" s="5">
        <f>IFERROR(VLOOKUP(Tabla1[[#This Row],[FECHA]],EXONERACIONES!A:D,4,FALSE),0)</f>
        <v>9</v>
      </c>
      <c r="H617" s="9">
        <f>IFERROR(VLOOKUP(Tabla1[[#This Row],[FECHA]],EXONERACIONES!A:D,3,FALSE),0)</f>
        <v>2159873</v>
      </c>
      <c r="I617" s="5">
        <f>IFERROR(VLOOKUP(Tabla1[[#This Row],[FECHA]],'SIMIT CON RES'!A:D,4,FALSE),0)</f>
        <v>0</v>
      </c>
      <c r="J617" s="9">
        <f>IFERROR(VLOOKUP(Tabla1[[#This Row],[FECHA]],'SIMIT CON RES'!A:D,3,FALSE),0)</f>
        <v>0</v>
      </c>
      <c r="K617">
        <f>IFERROR(VLOOKUP(Tabla1[[#This Row],[FECHA]],'SIMIT SIN RES'!A:D,4,FALSE),0)</f>
        <v>0</v>
      </c>
      <c r="L617" s="9">
        <f>IFERROR(VLOOKUP(Tabla1[[#This Row],[FECHA]],'SIMIT SIN RES'!A:D,3,FALSE),0)</f>
        <v>0</v>
      </c>
      <c r="M617" s="5">
        <f>IFERROR(VLOOKUP(Tabla1[[#This Row],[FECHA]],'RECAUDOS DE COMPARENDOS'!A:D,4,FALSE),0)</f>
        <v>3</v>
      </c>
      <c r="N617" s="9">
        <f>IFERROR(VLOOKUP(Tabla1[[#This Row],[FECHA]],'RECAUDOS DE COMPARENDOS'!A:D,3,FALSE),0)</f>
        <v>453454</v>
      </c>
      <c r="O617" s="5">
        <f>IFERROR(VLOOKUP(Tabla1[[#This Row],[FECHA]],'RECAUDOS DE RESOLUCIONES'!A:D,4,FALSE),0)</f>
        <v>0</v>
      </c>
      <c r="P617" s="9">
        <f>IFERROR(VLOOKUP(Tabla1[[#This Row],[FECHA]],'RECAUDOS DE RESOLUCIONES'!A:D,3,FALSE),0)</f>
        <v>0</v>
      </c>
      <c r="Q61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617" s="9">
        <f>Tabla1[V. COMPARENDOS]-(Tabla1[V. EXONERACIONES]+Tabla1[[#This Row],[V. SIMIT CON RESOLUCION]]+Tabla1[[#This Row],[V. SIMIT SIN RESOLUCION]]+Tabla1[[#This Row],[V. RECAUDOS COMPARENDOS]]+Tabla1[[#This Row],[V. RECAUDOS RESOLUCIONES]])</f>
        <v>274459</v>
      </c>
      <c r="S617" s="11">
        <f>IFERROR(VLOOKUP(Tabla1[[#This Row],[FECHA]],'RECAUDOS LOCALES'!A:D,4,FALSE),0)</f>
        <v>3</v>
      </c>
      <c r="T617" s="9">
        <f>IFERROR(VLOOKUP(Tabla1[[#This Row],[FECHA]],'RECAUDOS LOCALES'!A:D,3,FALSE),0)</f>
        <v>171334</v>
      </c>
      <c r="U617" s="11">
        <f>IFERROR(VLOOKUP(Tabla1[[#This Row],[FECHA]],'RECAUDOS EXTERNOS'!A:D,4,FALSE),0)</f>
        <v>0</v>
      </c>
      <c r="V617" s="9">
        <f>IFERROR(VLOOKUP(Tabla1[[#This Row],[FECHA]],'RECAUDOS EXTERNOS'!A:D,3,FALSE),0)</f>
        <v>0</v>
      </c>
    </row>
    <row r="618" spans="1:22" x14ac:dyDescent="0.25">
      <c r="A618" s="1">
        <v>38177</v>
      </c>
      <c r="B618" s="3" t="s">
        <v>0</v>
      </c>
      <c r="C618" s="2">
        <v>38169</v>
      </c>
      <c r="D618" s="5">
        <f>YEAR(Tabla1[[#This Row],[FECHA]])</f>
        <v>2004</v>
      </c>
      <c r="E618" s="5">
        <f>IFERROR(VLOOKUP(Tabla1[[#This Row],[FECHA]],'COMPARENDOS TOTALES'!A:D,4,FALSE),0)</f>
        <v>3</v>
      </c>
      <c r="F618" s="9">
        <f>IFERROR(VLOOKUP(Tabla1[[#This Row],[FECHA]],'COMPARENDOS TOTALES'!A:D,3,FALSE),0)</f>
        <v>715980</v>
      </c>
      <c r="G618" s="5">
        <f>IFERROR(VLOOKUP(Tabla1[[#This Row],[FECHA]],EXONERACIONES!A:D,4,FALSE),0)</f>
        <v>1</v>
      </c>
      <c r="H618" s="9">
        <f>IFERROR(VLOOKUP(Tabla1[[#This Row],[FECHA]],EXONERACIONES!A:D,3,FALSE),0)</f>
        <v>178995</v>
      </c>
      <c r="I618" s="5">
        <f>IFERROR(VLOOKUP(Tabla1[[#This Row],[FECHA]],'SIMIT CON RES'!A:D,4,FALSE),0)</f>
        <v>0</v>
      </c>
      <c r="J618" s="9">
        <f>IFERROR(VLOOKUP(Tabla1[[#This Row],[FECHA]],'SIMIT CON RES'!A:D,3,FALSE),0)</f>
        <v>0</v>
      </c>
      <c r="K618">
        <f>IFERROR(VLOOKUP(Tabla1[[#This Row],[FECHA]],'SIMIT SIN RES'!A:D,4,FALSE),0)</f>
        <v>0</v>
      </c>
      <c r="L618" s="9">
        <f>IFERROR(VLOOKUP(Tabla1[[#This Row],[FECHA]],'SIMIT SIN RES'!A:D,3,FALSE),0)</f>
        <v>0</v>
      </c>
      <c r="M618" s="5">
        <f>IFERROR(VLOOKUP(Tabla1[[#This Row],[FECHA]],'RECAUDOS DE COMPARENDOS'!A:D,4,FALSE),0)</f>
        <v>0</v>
      </c>
      <c r="N618" s="9">
        <f>IFERROR(VLOOKUP(Tabla1[[#This Row],[FECHA]],'RECAUDOS DE COMPARENDOS'!A:D,3,FALSE),0)</f>
        <v>0</v>
      </c>
      <c r="O618" s="5">
        <f>IFERROR(VLOOKUP(Tabla1[[#This Row],[FECHA]],'RECAUDOS DE RESOLUCIONES'!A:D,4,FALSE),0)</f>
        <v>0</v>
      </c>
      <c r="P618" s="9">
        <f>IFERROR(VLOOKUP(Tabla1[[#This Row],[FECHA]],'RECAUDOS DE RESOLUCIONES'!A:D,3,FALSE),0)</f>
        <v>0</v>
      </c>
      <c r="Q61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618" s="9">
        <f>Tabla1[V. COMPARENDOS]-(Tabla1[V. EXONERACIONES]+Tabla1[[#This Row],[V. SIMIT CON RESOLUCION]]+Tabla1[[#This Row],[V. SIMIT SIN RESOLUCION]]+Tabla1[[#This Row],[V. RECAUDOS COMPARENDOS]]+Tabla1[[#This Row],[V. RECAUDOS RESOLUCIONES]])</f>
        <v>536985</v>
      </c>
      <c r="S618" s="11">
        <f>IFERROR(VLOOKUP(Tabla1[[#This Row],[FECHA]],'RECAUDOS LOCALES'!A:D,4,FALSE),0)</f>
        <v>1</v>
      </c>
      <c r="T618" s="9">
        <f>IFERROR(VLOOKUP(Tabla1[[#This Row],[FECHA]],'RECAUDOS LOCALES'!A:D,3,FALSE),0)</f>
        <v>46800</v>
      </c>
      <c r="U618" s="11">
        <f>IFERROR(VLOOKUP(Tabla1[[#This Row],[FECHA]],'RECAUDOS EXTERNOS'!A:D,4,FALSE),0)</f>
        <v>0</v>
      </c>
      <c r="V618" s="9">
        <f>IFERROR(VLOOKUP(Tabla1[[#This Row],[FECHA]],'RECAUDOS EXTERNOS'!A:D,3,FALSE),0)</f>
        <v>0</v>
      </c>
    </row>
    <row r="619" spans="1:22" x14ac:dyDescent="0.25">
      <c r="A619" s="1">
        <v>38178</v>
      </c>
      <c r="B619" s="3" t="s">
        <v>5</v>
      </c>
      <c r="C619" s="2">
        <v>38169</v>
      </c>
      <c r="D619" s="5">
        <f>YEAR(Tabla1[[#This Row],[FECHA]])</f>
        <v>2004</v>
      </c>
      <c r="E619" s="5">
        <f>IFERROR(VLOOKUP(Tabla1[[#This Row],[FECHA]],'COMPARENDOS TOTALES'!A:D,4,FALSE),0)</f>
        <v>0</v>
      </c>
      <c r="F619" s="9">
        <f>IFERROR(VLOOKUP(Tabla1[[#This Row],[FECHA]],'COMPARENDOS TOTALES'!A:D,3,FALSE),0)</f>
        <v>0</v>
      </c>
      <c r="G619" s="5">
        <f>IFERROR(VLOOKUP(Tabla1[[#This Row],[FECHA]],EXONERACIONES!A:D,4,FALSE),0)</f>
        <v>0</v>
      </c>
      <c r="H619" s="9">
        <f>IFERROR(VLOOKUP(Tabla1[[#This Row],[FECHA]],EXONERACIONES!A:D,3,FALSE),0)</f>
        <v>0</v>
      </c>
      <c r="I619" s="5">
        <f>IFERROR(VLOOKUP(Tabla1[[#This Row],[FECHA]],'SIMIT CON RES'!A:D,4,FALSE),0)</f>
        <v>0</v>
      </c>
      <c r="J619" s="9">
        <f>IFERROR(VLOOKUP(Tabla1[[#This Row],[FECHA]],'SIMIT CON RES'!A:D,3,FALSE),0)</f>
        <v>0</v>
      </c>
      <c r="K619">
        <f>IFERROR(VLOOKUP(Tabla1[[#This Row],[FECHA]],'SIMIT SIN RES'!A:D,4,FALSE),0)</f>
        <v>0</v>
      </c>
      <c r="L619" s="9">
        <f>IFERROR(VLOOKUP(Tabla1[[#This Row],[FECHA]],'SIMIT SIN RES'!A:D,3,FALSE),0)</f>
        <v>0</v>
      </c>
      <c r="M619" s="5">
        <f>IFERROR(VLOOKUP(Tabla1[[#This Row],[FECHA]],'RECAUDOS DE COMPARENDOS'!A:D,4,FALSE),0)</f>
        <v>0</v>
      </c>
      <c r="N619" s="9">
        <f>IFERROR(VLOOKUP(Tabla1[[#This Row],[FECHA]],'RECAUDOS DE COMPARENDOS'!A:D,3,FALSE),0)</f>
        <v>0</v>
      </c>
      <c r="O619" s="5">
        <f>IFERROR(VLOOKUP(Tabla1[[#This Row],[FECHA]],'RECAUDOS DE RESOLUCIONES'!A:D,4,FALSE),0)</f>
        <v>0</v>
      </c>
      <c r="P619" s="9">
        <f>IFERROR(VLOOKUP(Tabla1[[#This Row],[FECHA]],'RECAUDOS DE RESOLUCIONES'!A:D,3,FALSE),0)</f>
        <v>0</v>
      </c>
      <c r="Q61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61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619" s="11">
        <f>IFERROR(VLOOKUP(Tabla1[[#This Row],[FECHA]],'RECAUDOS LOCALES'!A:D,4,FALSE),0)</f>
        <v>0</v>
      </c>
      <c r="T619" s="9">
        <f>IFERROR(VLOOKUP(Tabla1[[#This Row],[FECHA]],'RECAUDOS LOCALES'!A:D,3,FALSE),0)</f>
        <v>0</v>
      </c>
      <c r="U619" s="11">
        <f>IFERROR(VLOOKUP(Tabla1[[#This Row],[FECHA]],'RECAUDOS EXTERNOS'!A:D,4,FALSE),0)</f>
        <v>0</v>
      </c>
      <c r="V619" s="9">
        <f>IFERROR(VLOOKUP(Tabla1[[#This Row],[FECHA]],'RECAUDOS EXTERNOS'!A:D,3,FALSE),0)</f>
        <v>0</v>
      </c>
    </row>
    <row r="620" spans="1:22" x14ac:dyDescent="0.25">
      <c r="A620" s="1">
        <v>38179</v>
      </c>
      <c r="B620" s="3" t="s">
        <v>4</v>
      </c>
      <c r="C620" s="2">
        <v>38169</v>
      </c>
      <c r="D620" s="5">
        <f>YEAR(Tabla1[[#This Row],[FECHA]])</f>
        <v>2004</v>
      </c>
      <c r="E620" s="5">
        <f>IFERROR(VLOOKUP(Tabla1[[#This Row],[FECHA]],'COMPARENDOS TOTALES'!A:D,4,FALSE),0)</f>
        <v>0</v>
      </c>
      <c r="F620" s="9">
        <f>IFERROR(VLOOKUP(Tabla1[[#This Row],[FECHA]],'COMPARENDOS TOTALES'!A:D,3,FALSE),0)</f>
        <v>0</v>
      </c>
      <c r="G620" s="5">
        <f>IFERROR(VLOOKUP(Tabla1[[#This Row],[FECHA]],EXONERACIONES!A:D,4,FALSE),0)</f>
        <v>0</v>
      </c>
      <c r="H620" s="9">
        <f>IFERROR(VLOOKUP(Tabla1[[#This Row],[FECHA]],EXONERACIONES!A:D,3,FALSE),0)</f>
        <v>0</v>
      </c>
      <c r="I620" s="5">
        <f>IFERROR(VLOOKUP(Tabla1[[#This Row],[FECHA]],'SIMIT CON RES'!A:D,4,FALSE),0)</f>
        <v>0</v>
      </c>
      <c r="J620" s="9">
        <f>IFERROR(VLOOKUP(Tabla1[[#This Row],[FECHA]],'SIMIT CON RES'!A:D,3,FALSE),0)</f>
        <v>0</v>
      </c>
      <c r="K620">
        <f>IFERROR(VLOOKUP(Tabla1[[#This Row],[FECHA]],'SIMIT SIN RES'!A:D,4,FALSE),0)</f>
        <v>0</v>
      </c>
      <c r="L620" s="9">
        <f>IFERROR(VLOOKUP(Tabla1[[#This Row],[FECHA]],'SIMIT SIN RES'!A:D,3,FALSE),0)</f>
        <v>0</v>
      </c>
      <c r="M620" s="5">
        <f>IFERROR(VLOOKUP(Tabla1[[#This Row],[FECHA]],'RECAUDOS DE COMPARENDOS'!A:D,4,FALSE),0)</f>
        <v>0</v>
      </c>
      <c r="N620" s="9">
        <f>IFERROR(VLOOKUP(Tabla1[[#This Row],[FECHA]],'RECAUDOS DE COMPARENDOS'!A:D,3,FALSE),0)</f>
        <v>0</v>
      </c>
      <c r="O620" s="5">
        <f>IFERROR(VLOOKUP(Tabla1[[#This Row],[FECHA]],'RECAUDOS DE RESOLUCIONES'!A:D,4,FALSE),0)</f>
        <v>0</v>
      </c>
      <c r="P620" s="9">
        <f>IFERROR(VLOOKUP(Tabla1[[#This Row],[FECHA]],'RECAUDOS DE RESOLUCIONES'!A:D,3,FALSE),0)</f>
        <v>0</v>
      </c>
      <c r="Q62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62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620" s="11">
        <f>IFERROR(VLOOKUP(Tabla1[[#This Row],[FECHA]],'RECAUDOS LOCALES'!A:D,4,FALSE),0)</f>
        <v>0</v>
      </c>
      <c r="T620" s="9">
        <f>IFERROR(VLOOKUP(Tabla1[[#This Row],[FECHA]],'RECAUDOS LOCALES'!A:D,3,FALSE),0)</f>
        <v>0</v>
      </c>
      <c r="U620" s="11">
        <f>IFERROR(VLOOKUP(Tabla1[[#This Row],[FECHA]],'RECAUDOS EXTERNOS'!A:D,4,FALSE),0)</f>
        <v>0</v>
      </c>
      <c r="V620" s="9">
        <f>IFERROR(VLOOKUP(Tabla1[[#This Row],[FECHA]],'RECAUDOS EXTERNOS'!A:D,3,FALSE),0)</f>
        <v>0</v>
      </c>
    </row>
    <row r="621" spans="1:22" x14ac:dyDescent="0.25">
      <c r="A621" s="1">
        <v>38180</v>
      </c>
      <c r="B621" s="3" t="s">
        <v>1</v>
      </c>
      <c r="C621" s="2">
        <v>38169</v>
      </c>
      <c r="D621" s="5">
        <f>YEAR(Tabla1[[#This Row],[FECHA]])</f>
        <v>2004</v>
      </c>
      <c r="E621" s="5">
        <f>IFERROR(VLOOKUP(Tabla1[[#This Row],[FECHA]],'COMPARENDOS TOTALES'!A:D,4,FALSE),0)</f>
        <v>4</v>
      </c>
      <c r="F621" s="9">
        <f>IFERROR(VLOOKUP(Tabla1[[#This Row],[FECHA]],'COMPARENDOS TOTALES'!A:D,3,FALSE),0)</f>
        <v>1073970</v>
      </c>
      <c r="G621" s="5">
        <f>IFERROR(VLOOKUP(Tabla1[[#This Row],[FECHA]],EXONERACIONES!A:D,4,FALSE),0)</f>
        <v>3</v>
      </c>
      <c r="H621" s="9">
        <f>IFERROR(VLOOKUP(Tabla1[[#This Row],[FECHA]],EXONERACIONES!A:D,3,FALSE),0)</f>
        <v>894975</v>
      </c>
      <c r="I621" s="5">
        <f>IFERROR(VLOOKUP(Tabla1[[#This Row],[FECHA]],'SIMIT CON RES'!A:D,4,FALSE),0)</f>
        <v>0</v>
      </c>
      <c r="J621" s="9">
        <f>IFERROR(VLOOKUP(Tabla1[[#This Row],[FECHA]],'SIMIT CON RES'!A:D,3,FALSE),0)</f>
        <v>0</v>
      </c>
      <c r="K621">
        <f>IFERROR(VLOOKUP(Tabla1[[#This Row],[FECHA]],'SIMIT SIN RES'!A:D,4,FALSE),0)</f>
        <v>0</v>
      </c>
      <c r="L621" s="9">
        <f>IFERROR(VLOOKUP(Tabla1[[#This Row],[FECHA]],'SIMIT SIN RES'!A:D,3,FALSE),0)</f>
        <v>0</v>
      </c>
      <c r="M621" s="5">
        <f>IFERROR(VLOOKUP(Tabla1[[#This Row],[FECHA]],'RECAUDOS DE COMPARENDOS'!A:D,4,FALSE),0)</f>
        <v>1</v>
      </c>
      <c r="N621" s="9">
        <f>IFERROR(VLOOKUP(Tabla1[[#This Row],[FECHA]],'RECAUDOS DE COMPARENDOS'!A:D,3,FALSE),0)</f>
        <v>178995</v>
      </c>
      <c r="O621" s="5">
        <f>IFERROR(VLOOKUP(Tabla1[[#This Row],[FECHA]],'RECAUDOS DE RESOLUCIONES'!A:D,4,FALSE),0)</f>
        <v>0</v>
      </c>
      <c r="P621" s="9">
        <f>IFERROR(VLOOKUP(Tabla1[[#This Row],[FECHA]],'RECAUDOS DE RESOLUCIONES'!A:D,3,FALSE),0)</f>
        <v>0</v>
      </c>
      <c r="Q62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62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621" s="11">
        <f>IFERROR(VLOOKUP(Tabla1[[#This Row],[FECHA]],'RECAUDOS LOCALES'!A:D,4,FALSE),0)</f>
        <v>3</v>
      </c>
      <c r="T621" s="9">
        <f>IFERROR(VLOOKUP(Tabla1[[#This Row],[FECHA]],'RECAUDOS LOCALES'!A:D,3,FALSE),0)</f>
        <v>141334</v>
      </c>
      <c r="U621" s="11">
        <f>IFERROR(VLOOKUP(Tabla1[[#This Row],[FECHA]],'RECAUDOS EXTERNOS'!A:D,4,FALSE),0)</f>
        <v>0</v>
      </c>
      <c r="V621" s="9">
        <f>IFERROR(VLOOKUP(Tabla1[[#This Row],[FECHA]],'RECAUDOS EXTERNOS'!A:D,3,FALSE),0)</f>
        <v>0</v>
      </c>
    </row>
    <row r="622" spans="1:22" x14ac:dyDescent="0.25">
      <c r="A622" s="1">
        <v>38181</v>
      </c>
      <c r="B622" s="3" t="s">
        <v>2</v>
      </c>
      <c r="C622" s="2">
        <v>38169</v>
      </c>
      <c r="D622" s="5">
        <f>YEAR(Tabla1[[#This Row],[FECHA]])</f>
        <v>2004</v>
      </c>
      <c r="E622" s="5">
        <f>IFERROR(VLOOKUP(Tabla1[[#This Row],[FECHA]],'COMPARENDOS TOTALES'!A:D,4,FALSE),0)</f>
        <v>4</v>
      </c>
      <c r="F622" s="9">
        <f>IFERROR(VLOOKUP(Tabla1[[#This Row],[FECHA]],'COMPARENDOS TOTALES'!A:D,3,FALSE),0)</f>
        <v>894975</v>
      </c>
      <c r="G622" s="5">
        <f>IFERROR(VLOOKUP(Tabla1[[#This Row],[FECHA]],EXONERACIONES!A:D,4,FALSE),0)</f>
        <v>2</v>
      </c>
      <c r="H622" s="9">
        <f>IFERROR(VLOOKUP(Tabla1[[#This Row],[FECHA]],EXONERACIONES!A:D,3,FALSE),0)</f>
        <v>536985</v>
      </c>
      <c r="I622" s="5">
        <f>IFERROR(VLOOKUP(Tabla1[[#This Row],[FECHA]],'SIMIT CON RES'!A:D,4,FALSE),0)</f>
        <v>0</v>
      </c>
      <c r="J622" s="9">
        <f>IFERROR(VLOOKUP(Tabla1[[#This Row],[FECHA]],'SIMIT CON RES'!A:D,3,FALSE),0)</f>
        <v>0</v>
      </c>
      <c r="K622">
        <f>IFERROR(VLOOKUP(Tabla1[[#This Row],[FECHA]],'SIMIT SIN RES'!A:D,4,FALSE),0)</f>
        <v>0</v>
      </c>
      <c r="L622" s="9">
        <f>IFERROR(VLOOKUP(Tabla1[[#This Row],[FECHA]],'SIMIT SIN RES'!A:D,3,FALSE),0)</f>
        <v>0</v>
      </c>
      <c r="M622" s="5">
        <f>IFERROR(VLOOKUP(Tabla1[[#This Row],[FECHA]],'RECAUDOS DE COMPARENDOS'!A:D,4,FALSE),0)</f>
        <v>1</v>
      </c>
      <c r="N622" s="9">
        <f>IFERROR(VLOOKUP(Tabla1[[#This Row],[FECHA]],'RECAUDOS DE COMPARENDOS'!A:D,3,FALSE),0)</f>
        <v>178995</v>
      </c>
      <c r="O622" s="5">
        <f>IFERROR(VLOOKUP(Tabla1[[#This Row],[FECHA]],'RECAUDOS DE RESOLUCIONES'!A:D,4,FALSE),0)</f>
        <v>0</v>
      </c>
      <c r="P622" s="9">
        <f>IFERROR(VLOOKUP(Tabla1[[#This Row],[FECHA]],'RECAUDOS DE RESOLUCIONES'!A:D,3,FALSE),0)</f>
        <v>0</v>
      </c>
      <c r="Q62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622" s="9">
        <f>Tabla1[V. COMPARENDOS]-(Tabla1[V. EXONERACIONES]+Tabla1[[#This Row],[V. SIMIT CON RESOLUCION]]+Tabla1[[#This Row],[V. SIMIT SIN RESOLUCION]]+Tabla1[[#This Row],[V. RECAUDOS COMPARENDOS]]+Tabla1[[#This Row],[V. RECAUDOS RESOLUCIONES]])</f>
        <v>178995</v>
      </c>
      <c r="S622" s="11">
        <f>IFERROR(VLOOKUP(Tabla1[[#This Row],[FECHA]],'RECAUDOS LOCALES'!A:D,4,FALSE),0)</f>
        <v>1</v>
      </c>
      <c r="T622" s="9">
        <f>IFERROR(VLOOKUP(Tabla1[[#This Row],[FECHA]],'RECAUDOS LOCALES'!A:D,3,FALSE),0)</f>
        <v>86800</v>
      </c>
      <c r="U622" s="11">
        <f>IFERROR(VLOOKUP(Tabla1[[#This Row],[FECHA]],'RECAUDOS EXTERNOS'!A:D,4,FALSE),0)</f>
        <v>0</v>
      </c>
      <c r="V622" s="9">
        <f>IFERROR(VLOOKUP(Tabla1[[#This Row],[FECHA]],'RECAUDOS EXTERNOS'!A:D,3,FALSE),0)</f>
        <v>0</v>
      </c>
    </row>
    <row r="623" spans="1:22" x14ac:dyDescent="0.25">
      <c r="A623" s="1">
        <v>38182</v>
      </c>
      <c r="B623" s="3" t="s">
        <v>3</v>
      </c>
      <c r="C623" s="2">
        <v>38169</v>
      </c>
      <c r="D623" s="5">
        <f>YEAR(Tabla1[[#This Row],[FECHA]])</f>
        <v>2004</v>
      </c>
      <c r="E623" s="5">
        <f>IFERROR(VLOOKUP(Tabla1[[#This Row],[FECHA]],'COMPARENDOS TOTALES'!A:D,4,FALSE),0)</f>
        <v>6</v>
      </c>
      <c r="F623" s="9">
        <f>IFERROR(VLOOKUP(Tabla1[[#This Row],[FECHA]],'COMPARENDOS TOTALES'!A:D,3,FALSE),0)</f>
        <v>906908</v>
      </c>
      <c r="G623" s="5">
        <f>IFERROR(VLOOKUP(Tabla1[[#This Row],[FECHA]],EXONERACIONES!A:D,4,FALSE),0)</f>
        <v>3</v>
      </c>
      <c r="H623" s="9">
        <f>IFERROR(VLOOKUP(Tabla1[[#This Row],[FECHA]],EXONERACIONES!A:D,3,FALSE),0)</f>
        <v>369923</v>
      </c>
      <c r="I623" s="5">
        <f>IFERROR(VLOOKUP(Tabla1[[#This Row],[FECHA]],'SIMIT CON RES'!A:D,4,FALSE),0)</f>
        <v>0</v>
      </c>
      <c r="J623" s="9">
        <f>IFERROR(VLOOKUP(Tabla1[[#This Row],[FECHA]],'SIMIT CON RES'!A:D,3,FALSE),0)</f>
        <v>0</v>
      </c>
      <c r="K623">
        <f>IFERROR(VLOOKUP(Tabla1[[#This Row],[FECHA]],'SIMIT SIN RES'!A:D,4,FALSE),0)</f>
        <v>0</v>
      </c>
      <c r="L623" s="9">
        <f>IFERROR(VLOOKUP(Tabla1[[#This Row],[FECHA]],'SIMIT SIN RES'!A:D,3,FALSE),0)</f>
        <v>0</v>
      </c>
      <c r="M623" s="5">
        <f>IFERROR(VLOOKUP(Tabla1[[#This Row],[FECHA]],'RECAUDOS DE COMPARENDOS'!A:D,4,FALSE),0)</f>
        <v>1</v>
      </c>
      <c r="N623" s="9">
        <f>IFERROR(VLOOKUP(Tabla1[[#This Row],[FECHA]],'RECAUDOS DE COMPARENDOS'!A:D,3,FALSE),0)</f>
        <v>178995</v>
      </c>
      <c r="O623" s="5">
        <f>IFERROR(VLOOKUP(Tabla1[[#This Row],[FECHA]],'RECAUDOS DE RESOLUCIONES'!A:D,4,FALSE),0)</f>
        <v>0</v>
      </c>
      <c r="P623" s="9">
        <f>IFERROR(VLOOKUP(Tabla1[[#This Row],[FECHA]],'RECAUDOS DE RESOLUCIONES'!A:D,3,FALSE),0)</f>
        <v>0</v>
      </c>
      <c r="Q62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623" s="9">
        <f>Tabla1[V. COMPARENDOS]-(Tabla1[V. EXONERACIONES]+Tabla1[[#This Row],[V. SIMIT CON RESOLUCION]]+Tabla1[[#This Row],[V. SIMIT SIN RESOLUCION]]+Tabla1[[#This Row],[V. RECAUDOS COMPARENDOS]]+Tabla1[[#This Row],[V. RECAUDOS RESOLUCIONES]])</f>
        <v>357990</v>
      </c>
      <c r="S623" s="11">
        <f>IFERROR(VLOOKUP(Tabla1[[#This Row],[FECHA]],'RECAUDOS LOCALES'!A:D,4,FALSE),0)</f>
        <v>1</v>
      </c>
      <c r="T623" s="9">
        <f>IFERROR(VLOOKUP(Tabla1[[#This Row],[FECHA]],'RECAUDOS LOCALES'!A:D,3,FALSE),0)</f>
        <v>66800</v>
      </c>
      <c r="U623" s="11">
        <f>IFERROR(VLOOKUP(Tabla1[[#This Row],[FECHA]],'RECAUDOS EXTERNOS'!A:D,4,FALSE),0)</f>
        <v>0</v>
      </c>
      <c r="V623" s="9">
        <f>IFERROR(VLOOKUP(Tabla1[[#This Row],[FECHA]],'RECAUDOS EXTERNOS'!A:D,3,FALSE),0)</f>
        <v>0</v>
      </c>
    </row>
    <row r="624" spans="1:22" x14ac:dyDescent="0.25">
      <c r="A624" s="1">
        <v>38183</v>
      </c>
      <c r="B624" s="3" t="s">
        <v>6</v>
      </c>
      <c r="C624" s="2">
        <v>38169</v>
      </c>
      <c r="D624" s="5">
        <f>YEAR(Tabla1[[#This Row],[FECHA]])</f>
        <v>2004</v>
      </c>
      <c r="E624" s="5">
        <f>IFERROR(VLOOKUP(Tabla1[[#This Row],[FECHA]],'COMPARENDOS TOTALES'!A:D,4,FALSE),0)</f>
        <v>1</v>
      </c>
      <c r="F624" s="9">
        <f>IFERROR(VLOOKUP(Tabla1[[#This Row],[FECHA]],'COMPARENDOS TOTALES'!A:D,3,FALSE),0)</f>
        <v>178995</v>
      </c>
      <c r="G624" s="5">
        <f>IFERROR(VLOOKUP(Tabla1[[#This Row],[FECHA]],EXONERACIONES!A:D,4,FALSE),0)</f>
        <v>1</v>
      </c>
      <c r="H624" s="9">
        <f>IFERROR(VLOOKUP(Tabla1[[#This Row],[FECHA]],EXONERACIONES!A:D,3,FALSE),0)</f>
        <v>178995</v>
      </c>
      <c r="I624" s="5">
        <f>IFERROR(VLOOKUP(Tabla1[[#This Row],[FECHA]],'SIMIT CON RES'!A:D,4,FALSE),0)</f>
        <v>0</v>
      </c>
      <c r="J624" s="9">
        <f>IFERROR(VLOOKUP(Tabla1[[#This Row],[FECHA]],'SIMIT CON RES'!A:D,3,FALSE),0)</f>
        <v>0</v>
      </c>
      <c r="K624">
        <f>IFERROR(VLOOKUP(Tabla1[[#This Row],[FECHA]],'SIMIT SIN RES'!A:D,4,FALSE),0)</f>
        <v>0</v>
      </c>
      <c r="L624" s="9">
        <f>IFERROR(VLOOKUP(Tabla1[[#This Row],[FECHA]],'SIMIT SIN RES'!A:D,3,FALSE),0)</f>
        <v>0</v>
      </c>
      <c r="M624" s="5">
        <f>IFERROR(VLOOKUP(Tabla1[[#This Row],[FECHA]],'RECAUDOS DE COMPARENDOS'!A:D,4,FALSE),0)</f>
        <v>0</v>
      </c>
      <c r="N624" s="9">
        <f>IFERROR(VLOOKUP(Tabla1[[#This Row],[FECHA]],'RECAUDOS DE COMPARENDOS'!A:D,3,FALSE),0)</f>
        <v>0</v>
      </c>
      <c r="O624" s="5">
        <f>IFERROR(VLOOKUP(Tabla1[[#This Row],[FECHA]],'RECAUDOS DE RESOLUCIONES'!A:D,4,FALSE),0)</f>
        <v>0</v>
      </c>
      <c r="P624" s="9">
        <f>IFERROR(VLOOKUP(Tabla1[[#This Row],[FECHA]],'RECAUDOS DE RESOLUCIONES'!A:D,3,FALSE),0)</f>
        <v>0</v>
      </c>
      <c r="Q62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62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624" s="11">
        <f>IFERROR(VLOOKUP(Tabla1[[#This Row],[FECHA]],'RECAUDOS LOCALES'!A:D,4,FALSE),0)</f>
        <v>0</v>
      </c>
      <c r="T624" s="9">
        <f>IFERROR(VLOOKUP(Tabla1[[#This Row],[FECHA]],'RECAUDOS LOCALES'!A:D,3,FALSE),0)</f>
        <v>0</v>
      </c>
      <c r="U624" s="11">
        <f>IFERROR(VLOOKUP(Tabla1[[#This Row],[FECHA]],'RECAUDOS EXTERNOS'!A:D,4,FALSE),0)</f>
        <v>0</v>
      </c>
      <c r="V624" s="9">
        <f>IFERROR(VLOOKUP(Tabla1[[#This Row],[FECHA]],'RECAUDOS EXTERNOS'!A:D,3,FALSE),0)</f>
        <v>0</v>
      </c>
    </row>
    <row r="625" spans="1:22" x14ac:dyDescent="0.25">
      <c r="A625" s="1">
        <v>38184</v>
      </c>
      <c r="B625" s="3" t="s">
        <v>0</v>
      </c>
      <c r="C625" s="2">
        <v>38169</v>
      </c>
      <c r="D625" s="5">
        <f>YEAR(Tabla1[[#This Row],[FECHA]])</f>
        <v>2004</v>
      </c>
      <c r="E625" s="5">
        <f>IFERROR(VLOOKUP(Tabla1[[#This Row],[FECHA]],'COMPARENDOS TOTALES'!A:D,4,FALSE),0)</f>
        <v>4</v>
      </c>
      <c r="F625" s="9">
        <f>IFERROR(VLOOKUP(Tabla1[[#This Row],[FECHA]],'COMPARENDOS TOTALES'!A:D,3,FALSE),0)</f>
        <v>632449</v>
      </c>
      <c r="G625" s="5">
        <f>IFERROR(VLOOKUP(Tabla1[[#This Row],[FECHA]],EXONERACIONES!A:D,4,FALSE),0)</f>
        <v>3</v>
      </c>
      <c r="H625" s="9">
        <f>IFERROR(VLOOKUP(Tabla1[[#This Row],[FECHA]],EXONERACIONES!A:D,3,FALSE),0)</f>
        <v>453454</v>
      </c>
      <c r="I625" s="5">
        <f>IFERROR(VLOOKUP(Tabla1[[#This Row],[FECHA]],'SIMIT CON RES'!A:D,4,FALSE),0)</f>
        <v>0</v>
      </c>
      <c r="J625" s="9">
        <f>IFERROR(VLOOKUP(Tabla1[[#This Row],[FECHA]],'SIMIT CON RES'!A:D,3,FALSE),0)</f>
        <v>0</v>
      </c>
      <c r="K625">
        <f>IFERROR(VLOOKUP(Tabla1[[#This Row],[FECHA]],'SIMIT SIN RES'!A:D,4,FALSE),0)</f>
        <v>0</v>
      </c>
      <c r="L625" s="9">
        <f>IFERROR(VLOOKUP(Tabla1[[#This Row],[FECHA]],'SIMIT SIN RES'!A:D,3,FALSE),0)</f>
        <v>0</v>
      </c>
      <c r="M625" s="5">
        <f>IFERROR(VLOOKUP(Tabla1[[#This Row],[FECHA]],'RECAUDOS DE COMPARENDOS'!A:D,4,FALSE),0)</f>
        <v>0</v>
      </c>
      <c r="N625" s="9">
        <f>IFERROR(VLOOKUP(Tabla1[[#This Row],[FECHA]],'RECAUDOS DE COMPARENDOS'!A:D,3,FALSE),0)</f>
        <v>0</v>
      </c>
      <c r="O625" s="5">
        <f>IFERROR(VLOOKUP(Tabla1[[#This Row],[FECHA]],'RECAUDOS DE RESOLUCIONES'!A:D,4,FALSE),0)</f>
        <v>0</v>
      </c>
      <c r="P625" s="9">
        <f>IFERROR(VLOOKUP(Tabla1[[#This Row],[FECHA]],'RECAUDOS DE RESOLUCIONES'!A:D,3,FALSE),0)</f>
        <v>0</v>
      </c>
      <c r="Q62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625" s="9">
        <f>Tabla1[V. COMPARENDOS]-(Tabla1[V. EXONERACIONES]+Tabla1[[#This Row],[V. SIMIT CON RESOLUCION]]+Tabla1[[#This Row],[V. SIMIT SIN RESOLUCION]]+Tabla1[[#This Row],[V. RECAUDOS COMPARENDOS]]+Tabla1[[#This Row],[V. RECAUDOS RESOLUCIONES]])</f>
        <v>178995</v>
      </c>
      <c r="S625" s="11">
        <f>IFERROR(VLOOKUP(Tabla1[[#This Row],[FECHA]],'RECAUDOS LOCALES'!A:D,4,FALSE),0)</f>
        <v>0</v>
      </c>
      <c r="T625" s="9">
        <f>IFERROR(VLOOKUP(Tabla1[[#This Row],[FECHA]],'RECAUDOS LOCALES'!A:D,3,FALSE),0)</f>
        <v>0</v>
      </c>
      <c r="U625" s="11">
        <f>IFERROR(VLOOKUP(Tabla1[[#This Row],[FECHA]],'RECAUDOS EXTERNOS'!A:D,4,FALSE),0)</f>
        <v>0</v>
      </c>
      <c r="V625" s="9">
        <f>IFERROR(VLOOKUP(Tabla1[[#This Row],[FECHA]],'RECAUDOS EXTERNOS'!A:D,3,FALSE),0)</f>
        <v>0</v>
      </c>
    </row>
    <row r="626" spans="1:22" x14ac:dyDescent="0.25">
      <c r="A626" s="1">
        <v>38185</v>
      </c>
      <c r="B626" s="3" t="s">
        <v>5</v>
      </c>
      <c r="C626" s="2">
        <v>38169</v>
      </c>
      <c r="D626" s="5">
        <f>YEAR(Tabla1[[#This Row],[FECHA]])</f>
        <v>2004</v>
      </c>
      <c r="E626" s="5">
        <f>IFERROR(VLOOKUP(Tabla1[[#This Row],[FECHA]],'COMPARENDOS TOTALES'!A:D,4,FALSE),0)</f>
        <v>5</v>
      </c>
      <c r="F626" s="9">
        <f>IFERROR(VLOOKUP(Tabla1[[#This Row],[FECHA]],'COMPARENDOS TOTALES'!A:D,3,FALSE),0)</f>
        <v>1073970</v>
      </c>
      <c r="G626" s="5">
        <f>IFERROR(VLOOKUP(Tabla1[[#This Row],[FECHA]],EXONERACIONES!A:D,4,FALSE),0)</f>
        <v>5</v>
      </c>
      <c r="H626" s="9">
        <f>IFERROR(VLOOKUP(Tabla1[[#This Row],[FECHA]],EXONERACIONES!A:D,3,FALSE),0)</f>
        <v>1073970</v>
      </c>
      <c r="I626" s="5">
        <f>IFERROR(VLOOKUP(Tabla1[[#This Row],[FECHA]],'SIMIT CON RES'!A:D,4,FALSE),0)</f>
        <v>0</v>
      </c>
      <c r="J626" s="9">
        <f>IFERROR(VLOOKUP(Tabla1[[#This Row],[FECHA]],'SIMIT CON RES'!A:D,3,FALSE),0)</f>
        <v>0</v>
      </c>
      <c r="K626">
        <f>IFERROR(VLOOKUP(Tabla1[[#This Row],[FECHA]],'SIMIT SIN RES'!A:D,4,FALSE),0)</f>
        <v>0</v>
      </c>
      <c r="L626" s="9">
        <f>IFERROR(VLOOKUP(Tabla1[[#This Row],[FECHA]],'SIMIT SIN RES'!A:D,3,FALSE),0)</f>
        <v>0</v>
      </c>
      <c r="M626" s="5">
        <f>IFERROR(VLOOKUP(Tabla1[[#This Row],[FECHA]],'RECAUDOS DE COMPARENDOS'!A:D,4,FALSE),0)</f>
        <v>0</v>
      </c>
      <c r="N626" s="9">
        <f>IFERROR(VLOOKUP(Tabla1[[#This Row],[FECHA]],'RECAUDOS DE COMPARENDOS'!A:D,3,FALSE),0)</f>
        <v>0</v>
      </c>
      <c r="O626" s="5">
        <f>IFERROR(VLOOKUP(Tabla1[[#This Row],[FECHA]],'RECAUDOS DE RESOLUCIONES'!A:D,4,FALSE),0)</f>
        <v>0</v>
      </c>
      <c r="P626" s="9">
        <f>IFERROR(VLOOKUP(Tabla1[[#This Row],[FECHA]],'RECAUDOS DE RESOLUCIONES'!A:D,3,FALSE),0)</f>
        <v>0</v>
      </c>
      <c r="Q62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62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626" s="11">
        <f>IFERROR(VLOOKUP(Tabla1[[#This Row],[FECHA]],'RECAUDOS LOCALES'!A:D,4,FALSE),0)</f>
        <v>0</v>
      </c>
      <c r="T626" s="9">
        <f>IFERROR(VLOOKUP(Tabla1[[#This Row],[FECHA]],'RECAUDOS LOCALES'!A:D,3,FALSE),0)</f>
        <v>0</v>
      </c>
      <c r="U626" s="11">
        <f>IFERROR(VLOOKUP(Tabla1[[#This Row],[FECHA]],'RECAUDOS EXTERNOS'!A:D,4,FALSE),0)</f>
        <v>0</v>
      </c>
      <c r="V626" s="9">
        <f>IFERROR(VLOOKUP(Tabla1[[#This Row],[FECHA]],'RECAUDOS EXTERNOS'!A:D,3,FALSE),0)</f>
        <v>0</v>
      </c>
    </row>
    <row r="627" spans="1:22" x14ac:dyDescent="0.25">
      <c r="A627" s="1">
        <v>38186</v>
      </c>
      <c r="B627" s="3" t="s">
        <v>4</v>
      </c>
      <c r="C627" s="2">
        <v>38169</v>
      </c>
      <c r="D627" s="5">
        <f>YEAR(Tabla1[[#This Row],[FECHA]])</f>
        <v>2004</v>
      </c>
      <c r="E627" s="5">
        <f>IFERROR(VLOOKUP(Tabla1[[#This Row],[FECHA]],'COMPARENDOS TOTALES'!A:D,4,FALSE),0)</f>
        <v>1</v>
      </c>
      <c r="F627" s="9">
        <f>IFERROR(VLOOKUP(Tabla1[[#This Row],[FECHA]],'COMPARENDOS TOTALES'!A:D,3,FALSE),0)</f>
        <v>358000</v>
      </c>
      <c r="G627" s="5">
        <f>IFERROR(VLOOKUP(Tabla1[[#This Row],[FECHA]],EXONERACIONES!A:D,4,FALSE),0)</f>
        <v>1</v>
      </c>
      <c r="H627" s="9">
        <f>IFERROR(VLOOKUP(Tabla1[[#This Row],[FECHA]],EXONERACIONES!A:D,3,FALSE),0)</f>
        <v>358000</v>
      </c>
      <c r="I627" s="5">
        <f>IFERROR(VLOOKUP(Tabla1[[#This Row],[FECHA]],'SIMIT CON RES'!A:D,4,FALSE),0)</f>
        <v>0</v>
      </c>
      <c r="J627" s="9">
        <f>IFERROR(VLOOKUP(Tabla1[[#This Row],[FECHA]],'SIMIT CON RES'!A:D,3,FALSE),0)</f>
        <v>0</v>
      </c>
      <c r="K627">
        <f>IFERROR(VLOOKUP(Tabla1[[#This Row],[FECHA]],'SIMIT SIN RES'!A:D,4,FALSE),0)</f>
        <v>0</v>
      </c>
      <c r="L627" s="9">
        <f>IFERROR(VLOOKUP(Tabla1[[#This Row],[FECHA]],'SIMIT SIN RES'!A:D,3,FALSE),0)</f>
        <v>0</v>
      </c>
      <c r="M627" s="5">
        <f>IFERROR(VLOOKUP(Tabla1[[#This Row],[FECHA]],'RECAUDOS DE COMPARENDOS'!A:D,4,FALSE),0)</f>
        <v>0</v>
      </c>
      <c r="N627" s="9">
        <f>IFERROR(VLOOKUP(Tabla1[[#This Row],[FECHA]],'RECAUDOS DE COMPARENDOS'!A:D,3,FALSE),0)</f>
        <v>0</v>
      </c>
      <c r="O627" s="5">
        <f>IFERROR(VLOOKUP(Tabla1[[#This Row],[FECHA]],'RECAUDOS DE RESOLUCIONES'!A:D,4,FALSE),0)</f>
        <v>0</v>
      </c>
      <c r="P627" s="9">
        <f>IFERROR(VLOOKUP(Tabla1[[#This Row],[FECHA]],'RECAUDOS DE RESOLUCIONES'!A:D,3,FALSE),0)</f>
        <v>0</v>
      </c>
      <c r="Q62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62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627" s="11">
        <f>IFERROR(VLOOKUP(Tabla1[[#This Row],[FECHA]],'RECAUDOS LOCALES'!A:D,4,FALSE),0)</f>
        <v>0</v>
      </c>
      <c r="T627" s="9">
        <f>IFERROR(VLOOKUP(Tabla1[[#This Row],[FECHA]],'RECAUDOS LOCALES'!A:D,3,FALSE),0)</f>
        <v>0</v>
      </c>
      <c r="U627" s="11">
        <f>IFERROR(VLOOKUP(Tabla1[[#This Row],[FECHA]],'RECAUDOS EXTERNOS'!A:D,4,FALSE),0)</f>
        <v>0</v>
      </c>
      <c r="V627" s="9">
        <f>IFERROR(VLOOKUP(Tabla1[[#This Row],[FECHA]],'RECAUDOS EXTERNOS'!A:D,3,FALSE),0)</f>
        <v>0</v>
      </c>
    </row>
    <row r="628" spans="1:22" x14ac:dyDescent="0.25">
      <c r="A628" s="1">
        <v>38187</v>
      </c>
      <c r="B628" s="3" t="s">
        <v>1</v>
      </c>
      <c r="C628" s="2">
        <v>38169</v>
      </c>
      <c r="D628" s="5">
        <f>YEAR(Tabla1[[#This Row],[FECHA]])</f>
        <v>2004</v>
      </c>
      <c r="E628" s="5">
        <f>IFERROR(VLOOKUP(Tabla1[[#This Row],[FECHA]],'COMPARENDOS TOTALES'!A:D,4,FALSE),0)</f>
        <v>4</v>
      </c>
      <c r="F628" s="9">
        <f>IFERROR(VLOOKUP(Tabla1[[#This Row],[FECHA]],'COMPARENDOS TOTALES'!A:D,3,FALSE),0)</f>
        <v>894975</v>
      </c>
      <c r="G628" s="5">
        <f>IFERROR(VLOOKUP(Tabla1[[#This Row],[FECHA]],EXONERACIONES!A:D,4,FALSE),0)</f>
        <v>4</v>
      </c>
      <c r="H628" s="9">
        <f>IFERROR(VLOOKUP(Tabla1[[#This Row],[FECHA]],EXONERACIONES!A:D,3,FALSE),0)</f>
        <v>894975</v>
      </c>
      <c r="I628" s="5">
        <f>IFERROR(VLOOKUP(Tabla1[[#This Row],[FECHA]],'SIMIT CON RES'!A:D,4,FALSE),0)</f>
        <v>0</v>
      </c>
      <c r="J628" s="9">
        <f>IFERROR(VLOOKUP(Tabla1[[#This Row],[FECHA]],'SIMIT CON RES'!A:D,3,FALSE),0)</f>
        <v>0</v>
      </c>
      <c r="K628">
        <f>IFERROR(VLOOKUP(Tabla1[[#This Row],[FECHA]],'SIMIT SIN RES'!A:D,4,FALSE),0)</f>
        <v>0</v>
      </c>
      <c r="L628" s="9">
        <f>IFERROR(VLOOKUP(Tabla1[[#This Row],[FECHA]],'SIMIT SIN RES'!A:D,3,FALSE),0)</f>
        <v>0</v>
      </c>
      <c r="M628" s="5">
        <f>IFERROR(VLOOKUP(Tabla1[[#This Row],[FECHA]],'RECAUDOS DE COMPARENDOS'!A:D,4,FALSE),0)</f>
        <v>0</v>
      </c>
      <c r="N628" s="9">
        <f>IFERROR(VLOOKUP(Tabla1[[#This Row],[FECHA]],'RECAUDOS DE COMPARENDOS'!A:D,3,FALSE),0)</f>
        <v>0</v>
      </c>
      <c r="O628" s="5">
        <f>IFERROR(VLOOKUP(Tabla1[[#This Row],[FECHA]],'RECAUDOS DE RESOLUCIONES'!A:D,4,FALSE),0)</f>
        <v>0</v>
      </c>
      <c r="P628" s="9">
        <f>IFERROR(VLOOKUP(Tabla1[[#This Row],[FECHA]],'RECAUDOS DE RESOLUCIONES'!A:D,3,FALSE),0)</f>
        <v>0</v>
      </c>
      <c r="Q62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62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628" s="11">
        <f>IFERROR(VLOOKUP(Tabla1[[#This Row],[FECHA]],'RECAUDOS LOCALES'!A:D,4,FALSE),0)</f>
        <v>3</v>
      </c>
      <c r="T628" s="9">
        <f>IFERROR(VLOOKUP(Tabla1[[#This Row],[FECHA]],'RECAUDOS LOCALES'!A:D,3,FALSE),0)</f>
        <v>269068</v>
      </c>
      <c r="U628" s="11">
        <f>IFERROR(VLOOKUP(Tabla1[[#This Row],[FECHA]],'RECAUDOS EXTERNOS'!A:D,4,FALSE),0)</f>
        <v>0</v>
      </c>
      <c r="V628" s="9">
        <f>IFERROR(VLOOKUP(Tabla1[[#This Row],[FECHA]],'RECAUDOS EXTERNOS'!A:D,3,FALSE),0)</f>
        <v>0</v>
      </c>
    </row>
    <row r="629" spans="1:22" x14ac:dyDescent="0.25">
      <c r="A629" s="1">
        <v>38188</v>
      </c>
      <c r="B629" s="3" t="s">
        <v>2</v>
      </c>
      <c r="C629" s="2">
        <v>38169</v>
      </c>
      <c r="D629" s="5">
        <f>YEAR(Tabla1[[#This Row],[FECHA]])</f>
        <v>2004</v>
      </c>
      <c r="E629" s="5">
        <f>IFERROR(VLOOKUP(Tabla1[[#This Row],[FECHA]],'COMPARENDOS TOTALES'!A:D,4,FALSE),0)</f>
        <v>6</v>
      </c>
      <c r="F629" s="9">
        <f>IFERROR(VLOOKUP(Tabla1[[#This Row],[FECHA]],'COMPARENDOS TOTALES'!A:D,3,FALSE),0)</f>
        <v>1252965</v>
      </c>
      <c r="G629" s="5">
        <f>IFERROR(VLOOKUP(Tabla1[[#This Row],[FECHA]],EXONERACIONES!A:D,4,FALSE),0)</f>
        <v>5</v>
      </c>
      <c r="H629" s="9">
        <f>IFERROR(VLOOKUP(Tabla1[[#This Row],[FECHA]],EXONERACIONES!A:D,3,FALSE),0)</f>
        <v>1073970</v>
      </c>
      <c r="I629" s="5">
        <f>IFERROR(VLOOKUP(Tabla1[[#This Row],[FECHA]],'SIMIT CON RES'!A:D,4,FALSE),0)</f>
        <v>0</v>
      </c>
      <c r="J629" s="9">
        <f>IFERROR(VLOOKUP(Tabla1[[#This Row],[FECHA]],'SIMIT CON RES'!A:D,3,FALSE),0)</f>
        <v>0</v>
      </c>
      <c r="K629">
        <f>IFERROR(VLOOKUP(Tabla1[[#This Row],[FECHA]],'SIMIT SIN RES'!A:D,4,FALSE),0)</f>
        <v>0</v>
      </c>
      <c r="L629" s="9">
        <f>IFERROR(VLOOKUP(Tabla1[[#This Row],[FECHA]],'SIMIT SIN RES'!A:D,3,FALSE),0)</f>
        <v>0</v>
      </c>
      <c r="M629" s="5">
        <f>IFERROR(VLOOKUP(Tabla1[[#This Row],[FECHA]],'RECAUDOS DE COMPARENDOS'!A:D,4,FALSE),0)</f>
        <v>0</v>
      </c>
      <c r="N629" s="9">
        <f>IFERROR(VLOOKUP(Tabla1[[#This Row],[FECHA]],'RECAUDOS DE COMPARENDOS'!A:D,3,FALSE),0)</f>
        <v>0</v>
      </c>
      <c r="O629" s="5">
        <f>IFERROR(VLOOKUP(Tabla1[[#This Row],[FECHA]],'RECAUDOS DE RESOLUCIONES'!A:D,4,FALSE),0)</f>
        <v>0</v>
      </c>
      <c r="P629" s="9">
        <f>IFERROR(VLOOKUP(Tabla1[[#This Row],[FECHA]],'RECAUDOS DE RESOLUCIONES'!A:D,3,FALSE),0)</f>
        <v>0</v>
      </c>
      <c r="Q62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629" s="9">
        <f>Tabla1[V. COMPARENDOS]-(Tabla1[V. EXONERACIONES]+Tabla1[[#This Row],[V. SIMIT CON RESOLUCION]]+Tabla1[[#This Row],[V. SIMIT SIN RESOLUCION]]+Tabla1[[#This Row],[V. RECAUDOS COMPARENDOS]]+Tabla1[[#This Row],[V. RECAUDOS RESOLUCIONES]])</f>
        <v>178995</v>
      </c>
      <c r="S629" s="11">
        <f>IFERROR(VLOOKUP(Tabla1[[#This Row],[FECHA]],'RECAUDOS LOCALES'!A:D,4,FALSE),0)</f>
        <v>0</v>
      </c>
      <c r="T629" s="9">
        <f>IFERROR(VLOOKUP(Tabla1[[#This Row],[FECHA]],'RECAUDOS LOCALES'!A:D,3,FALSE),0)</f>
        <v>0</v>
      </c>
      <c r="U629" s="11">
        <f>IFERROR(VLOOKUP(Tabla1[[#This Row],[FECHA]],'RECAUDOS EXTERNOS'!A:D,4,FALSE),0)</f>
        <v>0</v>
      </c>
      <c r="V629" s="9">
        <f>IFERROR(VLOOKUP(Tabla1[[#This Row],[FECHA]],'RECAUDOS EXTERNOS'!A:D,3,FALSE),0)</f>
        <v>0</v>
      </c>
    </row>
    <row r="630" spans="1:22" x14ac:dyDescent="0.25">
      <c r="A630" s="1">
        <v>38189</v>
      </c>
      <c r="B630" s="3" t="s">
        <v>3</v>
      </c>
      <c r="C630" s="2">
        <v>38169</v>
      </c>
      <c r="D630" s="5">
        <f>YEAR(Tabla1[[#This Row],[FECHA]])</f>
        <v>2004</v>
      </c>
      <c r="E630" s="5">
        <f>IFERROR(VLOOKUP(Tabla1[[#This Row],[FECHA]],'COMPARENDOS TOTALES'!A:D,4,FALSE),0)</f>
        <v>2</v>
      </c>
      <c r="F630" s="9">
        <f>IFERROR(VLOOKUP(Tabla1[[#This Row],[FECHA]],'COMPARENDOS TOTALES'!A:D,3,FALSE),0)</f>
        <v>274459</v>
      </c>
      <c r="G630" s="5">
        <f>IFERROR(VLOOKUP(Tabla1[[#This Row],[FECHA]],EXONERACIONES!A:D,4,FALSE),0)</f>
        <v>1</v>
      </c>
      <c r="H630" s="9">
        <f>IFERROR(VLOOKUP(Tabla1[[#This Row],[FECHA]],EXONERACIONES!A:D,3,FALSE),0)</f>
        <v>95464</v>
      </c>
      <c r="I630" s="5">
        <f>IFERROR(VLOOKUP(Tabla1[[#This Row],[FECHA]],'SIMIT CON RES'!A:D,4,FALSE),0)</f>
        <v>0</v>
      </c>
      <c r="J630" s="9">
        <f>IFERROR(VLOOKUP(Tabla1[[#This Row],[FECHA]],'SIMIT CON RES'!A:D,3,FALSE),0)</f>
        <v>0</v>
      </c>
      <c r="K630">
        <f>IFERROR(VLOOKUP(Tabla1[[#This Row],[FECHA]],'SIMIT SIN RES'!A:D,4,FALSE),0)</f>
        <v>0</v>
      </c>
      <c r="L630" s="9">
        <f>IFERROR(VLOOKUP(Tabla1[[#This Row],[FECHA]],'SIMIT SIN RES'!A:D,3,FALSE),0)</f>
        <v>0</v>
      </c>
      <c r="M630" s="5">
        <f>IFERROR(VLOOKUP(Tabla1[[#This Row],[FECHA]],'RECAUDOS DE COMPARENDOS'!A:D,4,FALSE),0)</f>
        <v>1</v>
      </c>
      <c r="N630" s="9">
        <f>IFERROR(VLOOKUP(Tabla1[[#This Row],[FECHA]],'RECAUDOS DE COMPARENDOS'!A:D,3,FALSE),0)</f>
        <v>178995</v>
      </c>
      <c r="O630" s="5">
        <f>IFERROR(VLOOKUP(Tabla1[[#This Row],[FECHA]],'RECAUDOS DE RESOLUCIONES'!A:D,4,FALSE),0)</f>
        <v>0</v>
      </c>
      <c r="P630" s="9">
        <f>IFERROR(VLOOKUP(Tabla1[[#This Row],[FECHA]],'RECAUDOS DE RESOLUCIONES'!A:D,3,FALSE),0)</f>
        <v>0</v>
      </c>
      <c r="Q63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63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630" s="11">
        <f>IFERROR(VLOOKUP(Tabla1[[#This Row],[FECHA]],'RECAUDOS LOCALES'!A:D,4,FALSE),0)</f>
        <v>2</v>
      </c>
      <c r="T630" s="9">
        <f>IFERROR(VLOOKUP(Tabla1[[#This Row],[FECHA]],'RECAUDOS LOCALES'!A:D,3,FALSE),0)</f>
        <v>176300</v>
      </c>
      <c r="U630" s="11">
        <f>IFERROR(VLOOKUP(Tabla1[[#This Row],[FECHA]],'RECAUDOS EXTERNOS'!A:D,4,FALSE),0)</f>
        <v>0</v>
      </c>
      <c r="V630" s="9">
        <f>IFERROR(VLOOKUP(Tabla1[[#This Row],[FECHA]],'RECAUDOS EXTERNOS'!A:D,3,FALSE),0)</f>
        <v>0</v>
      </c>
    </row>
    <row r="631" spans="1:22" x14ac:dyDescent="0.25">
      <c r="A631" s="1">
        <v>38190</v>
      </c>
      <c r="B631" s="3" t="s">
        <v>6</v>
      </c>
      <c r="C631" s="2">
        <v>38169</v>
      </c>
      <c r="D631" s="5">
        <f>YEAR(Tabla1[[#This Row],[FECHA]])</f>
        <v>2004</v>
      </c>
      <c r="E631" s="5">
        <f>IFERROR(VLOOKUP(Tabla1[[#This Row],[FECHA]],'COMPARENDOS TOTALES'!A:D,4,FALSE),0)</f>
        <v>4</v>
      </c>
      <c r="F631" s="9">
        <f>IFERROR(VLOOKUP(Tabla1[[#This Row],[FECHA]],'COMPARENDOS TOTALES'!A:D,3,FALSE),0)</f>
        <v>1252965</v>
      </c>
      <c r="G631" s="5">
        <f>IFERROR(VLOOKUP(Tabla1[[#This Row],[FECHA]],EXONERACIONES!A:D,4,FALSE),0)</f>
        <v>3</v>
      </c>
      <c r="H631" s="9">
        <f>IFERROR(VLOOKUP(Tabla1[[#This Row],[FECHA]],EXONERACIONES!A:D,3,FALSE),0)</f>
        <v>894975</v>
      </c>
      <c r="I631" s="5">
        <f>IFERROR(VLOOKUP(Tabla1[[#This Row],[FECHA]],'SIMIT CON RES'!A:D,4,FALSE),0)</f>
        <v>0</v>
      </c>
      <c r="J631" s="9">
        <f>IFERROR(VLOOKUP(Tabla1[[#This Row],[FECHA]],'SIMIT CON RES'!A:D,3,FALSE),0)</f>
        <v>0</v>
      </c>
      <c r="K631">
        <f>IFERROR(VLOOKUP(Tabla1[[#This Row],[FECHA]],'SIMIT SIN RES'!A:D,4,FALSE),0)</f>
        <v>0</v>
      </c>
      <c r="L631" s="9">
        <f>IFERROR(VLOOKUP(Tabla1[[#This Row],[FECHA]],'SIMIT SIN RES'!A:D,3,FALSE),0)</f>
        <v>0</v>
      </c>
      <c r="M631" s="5">
        <f>IFERROR(VLOOKUP(Tabla1[[#This Row],[FECHA]],'RECAUDOS DE COMPARENDOS'!A:D,4,FALSE),0)</f>
        <v>0</v>
      </c>
      <c r="N631" s="9">
        <f>IFERROR(VLOOKUP(Tabla1[[#This Row],[FECHA]],'RECAUDOS DE COMPARENDOS'!A:D,3,FALSE),0)</f>
        <v>0</v>
      </c>
      <c r="O631" s="5">
        <f>IFERROR(VLOOKUP(Tabla1[[#This Row],[FECHA]],'RECAUDOS DE RESOLUCIONES'!A:D,4,FALSE),0)</f>
        <v>0</v>
      </c>
      <c r="P631" s="9">
        <f>IFERROR(VLOOKUP(Tabla1[[#This Row],[FECHA]],'RECAUDOS DE RESOLUCIONES'!A:D,3,FALSE),0)</f>
        <v>0</v>
      </c>
      <c r="Q63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631" s="9">
        <f>Tabla1[V. COMPARENDOS]-(Tabla1[V. EXONERACIONES]+Tabla1[[#This Row],[V. SIMIT CON RESOLUCION]]+Tabla1[[#This Row],[V. SIMIT SIN RESOLUCION]]+Tabla1[[#This Row],[V. RECAUDOS COMPARENDOS]]+Tabla1[[#This Row],[V. RECAUDOS RESOLUCIONES]])</f>
        <v>357990</v>
      </c>
      <c r="S631" s="11">
        <f>IFERROR(VLOOKUP(Tabla1[[#This Row],[FECHA]],'RECAUDOS LOCALES'!A:D,4,FALSE),0)</f>
        <v>2</v>
      </c>
      <c r="T631" s="9">
        <f>IFERROR(VLOOKUP(Tabla1[[#This Row],[FECHA]],'RECAUDOS LOCALES'!A:D,3,FALSE),0)</f>
        <v>315800</v>
      </c>
      <c r="U631" s="11">
        <f>IFERROR(VLOOKUP(Tabla1[[#This Row],[FECHA]],'RECAUDOS EXTERNOS'!A:D,4,FALSE),0)</f>
        <v>0</v>
      </c>
      <c r="V631" s="9">
        <f>IFERROR(VLOOKUP(Tabla1[[#This Row],[FECHA]],'RECAUDOS EXTERNOS'!A:D,3,FALSE),0)</f>
        <v>0</v>
      </c>
    </row>
    <row r="632" spans="1:22" x14ac:dyDescent="0.25">
      <c r="A632" s="1">
        <v>38191</v>
      </c>
      <c r="B632" s="3" t="s">
        <v>0</v>
      </c>
      <c r="C632" s="2">
        <v>38169</v>
      </c>
      <c r="D632" s="5">
        <f>YEAR(Tabla1[[#This Row],[FECHA]])</f>
        <v>2004</v>
      </c>
      <c r="E632" s="5">
        <f>IFERROR(VLOOKUP(Tabla1[[#This Row],[FECHA]],'COMPARENDOS TOTALES'!A:D,4,FALSE),0)</f>
        <v>1</v>
      </c>
      <c r="F632" s="9">
        <f>IFERROR(VLOOKUP(Tabla1[[#This Row],[FECHA]],'COMPARENDOS TOTALES'!A:D,3,FALSE),0)</f>
        <v>178995</v>
      </c>
      <c r="G632" s="5">
        <f>IFERROR(VLOOKUP(Tabla1[[#This Row],[FECHA]],EXONERACIONES!A:D,4,FALSE),0)</f>
        <v>1</v>
      </c>
      <c r="H632" s="9">
        <f>IFERROR(VLOOKUP(Tabla1[[#This Row],[FECHA]],EXONERACIONES!A:D,3,FALSE),0)</f>
        <v>178995</v>
      </c>
      <c r="I632" s="5">
        <f>IFERROR(VLOOKUP(Tabla1[[#This Row],[FECHA]],'SIMIT CON RES'!A:D,4,FALSE),0)</f>
        <v>0</v>
      </c>
      <c r="J632" s="9">
        <f>IFERROR(VLOOKUP(Tabla1[[#This Row],[FECHA]],'SIMIT CON RES'!A:D,3,FALSE),0)</f>
        <v>0</v>
      </c>
      <c r="K632">
        <f>IFERROR(VLOOKUP(Tabla1[[#This Row],[FECHA]],'SIMIT SIN RES'!A:D,4,FALSE),0)</f>
        <v>0</v>
      </c>
      <c r="L632" s="9">
        <f>IFERROR(VLOOKUP(Tabla1[[#This Row],[FECHA]],'SIMIT SIN RES'!A:D,3,FALSE),0)</f>
        <v>0</v>
      </c>
      <c r="M632" s="5">
        <f>IFERROR(VLOOKUP(Tabla1[[#This Row],[FECHA]],'RECAUDOS DE COMPARENDOS'!A:D,4,FALSE),0)</f>
        <v>0</v>
      </c>
      <c r="N632" s="9">
        <f>IFERROR(VLOOKUP(Tabla1[[#This Row],[FECHA]],'RECAUDOS DE COMPARENDOS'!A:D,3,FALSE),0)</f>
        <v>0</v>
      </c>
      <c r="O632" s="5">
        <f>IFERROR(VLOOKUP(Tabla1[[#This Row],[FECHA]],'RECAUDOS DE RESOLUCIONES'!A:D,4,FALSE),0)</f>
        <v>0</v>
      </c>
      <c r="P632" s="9">
        <f>IFERROR(VLOOKUP(Tabla1[[#This Row],[FECHA]],'RECAUDOS DE RESOLUCIONES'!A:D,3,FALSE),0)</f>
        <v>0</v>
      </c>
      <c r="Q63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63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632" s="11">
        <f>IFERROR(VLOOKUP(Tabla1[[#This Row],[FECHA]],'RECAUDOS LOCALES'!A:D,4,FALSE),0)</f>
        <v>0</v>
      </c>
      <c r="T632" s="9">
        <f>IFERROR(VLOOKUP(Tabla1[[#This Row],[FECHA]],'RECAUDOS LOCALES'!A:D,3,FALSE),0)</f>
        <v>0</v>
      </c>
      <c r="U632" s="11">
        <f>IFERROR(VLOOKUP(Tabla1[[#This Row],[FECHA]],'RECAUDOS EXTERNOS'!A:D,4,FALSE),0)</f>
        <v>0</v>
      </c>
      <c r="V632" s="9">
        <f>IFERROR(VLOOKUP(Tabla1[[#This Row],[FECHA]],'RECAUDOS EXTERNOS'!A:D,3,FALSE),0)</f>
        <v>0</v>
      </c>
    </row>
    <row r="633" spans="1:22" x14ac:dyDescent="0.25">
      <c r="A633" s="1">
        <v>38192</v>
      </c>
      <c r="B633" s="3" t="s">
        <v>5</v>
      </c>
      <c r="C633" s="2">
        <v>38169</v>
      </c>
      <c r="D633" s="5">
        <f>YEAR(Tabla1[[#This Row],[FECHA]])</f>
        <v>2004</v>
      </c>
      <c r="E633" s="5">
        <f>IFERROR(VLOOKUP(Tabla1[[#This Row],[FECHA]],'COMPARENDOS TOTALES'!A:D,4,FALSE),0)</f>
        <v>7</v>
      </c>
      <c r="F633" s="9">
        <f>IFERROR(VLOOKUP(Tabla1[[#This Row],[FECHA]],'COMPARENDOS TOTALES'!A:D,3,FALSE),0)</f>
        <v>1252965</v>
      </c>
      <c r="G633" s="5">
        <f>IFERROR(VLOOKUP(Tabla1[[#This Row],[FECHA]],EXONERACIONES!A:D,4,FALSE),0)</f>
        <v>5</v>
      </c>
      <c r="H633" s="9">
        <f>IFERROR(VLOOKUP(Tabla1[[#This Row],[FECHA]],EXONERACIONES!A:D,3,FALSE),0)</f>
        <v>894975</v>
      </c>
      <c r="I633" s="5">
        <f>IFERROR(VLOOKUP(Tabla1[[#This Row],[FECHA]],'SIMIT CON RES'!A:D,4,FALSE),0)</f>
        <v>0</v>
      </c>
      <c r="J633" s="9">
        <f>IFERROR(VLOOKUP(Tabla1[[#This Row],[FECHA]],'SIMIT CON RES'!A:D,3,FALSE),0)</f>
        <v>0</v>
      </c>
      <c r="K633">
        <f>IFERROR(VLOOKUP(Tabla1[[#This Row],[FECHA]],'SIMIT SIN RES'!A:D,4,FALSE),0)</f>
        <v>0</v>
      </c>
      <c r="L633" s="9">
        <f>IFERROR(VLOOKUP(Tabla1[[#This Row],[FECHA]],'SIMIT SIN RES'!A:D,3,FALSE),0)</f>
        <v>0</v>
      </c>
      <c r="M633" s="5">
        <f>IFERROR(VLOOKUP(Tabla1[[#This Row],[FECHA]],'RECAUDOS DE COMPARENDOS'!A:D,4,FALSE),0)</f>
        <v>0</v>
      </c>
      <c r="N633" s="9">
        <f>IFERROR(VLOOKUP(Tabla1[[#This Row],[FECHA]],'RECAUDOS DE COMPARENDOS'!A:D,3,FALSE),0)</f>
        <v>0</v>
      </c>
      <c r="O633" s="5">
        <f>IFERROR(VLOOKUP(Tabla1[[#This Row],[FECHA]],'RECAUDOS DE RESOLUCIONES'!A:D,4,FALSE),0)</f>
        <v>0</v>
      </c>
      <c r="P633" s="9">
        <f>IFERROR(VLOOKUP(Tabla1[[#This Row],[FECHA]],'RECAUDOS DE RESOLUCIONES'!A:D,3,FALSE),0)</f>
        <v>0</v>
      </c>
      <c r="Q63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633" s="9">
        <f>Tabla1[V. COMPARENDOS]-(Tabla1[V. EXONERACIONES]+Tabla1[[#This Row],[V. SIMIT CON RESOLUCION]]+Tabla1[[#This Row],[V. SIMIT SIN RESOLUCION]]+Tabla1[[#This Row],[V. RECAUDOS COMPARENDOS]]+Tabla1[[#This Row],[V. RECAUDOS RESOLUCIONES]])</f>
        <v>357990</v>
      </c>
      <c r="S633" s="11">
        <f>IFERROR(VLOOKUP(Tabla1[[#This Row],[FECHA]],'RECAUDOS LOCALES'!A:D,4,FALSE),0)</f>
        <v>0</v>
      </c>
      <c r="T633" s="9">
        <f>IFERROR(VLOOKUP(Tabla1[[#This Row],[FECHA]],'RECAUDOS LOCALES'!A:D,3,FALSE),0)</f>
        <v>0</v>
      </c>
      <c r="U633" s="11">
        <f>IFERROR(VLOOKUP(Tabla1[[#This Row],[FECHA]],'RECAUDOS EXTERNOS'!A:D,4,FALSE),0)</f>
        <v>0</v>
      </c>
      <c r="V633" s="9">
        <f>IFERROR(VLOOKUP(Tabla1[[#This Row],[FECHA]],'RECAUDOS EXTERNOS'!A:D,3,FALSE),0)</f>
        <v>0</v>
      </c>
    </row>
    <row r="634" spans="1:22" x14ac:dyDescent="0.25">
      <c r="A634" s="1">
        <v>38193</v>
      </c>
      <c r="B634" s="3" t="s">
        <v>4</v>
      </c>
      <c r="C634" s="2">
        <v>38169</v>
      </c>
      <c r="D634" s="5">
        <f>YEAR(Tabla1[[#This Row],[FECHA]])</f>
        <v>2004</v>
      </c>
      <c r="E634" s="5">
        <f>IFERROR(VLOOKUP(Tabla1[[#This Row],[FECHA]],'COMPARENDOS TOTALES'!A:D,4,FALSE),0)</f>
        <v>8</v>
      </c>
      <c r="F634" s="9">
        <f>IFERROR(VLOOKUP(Tabla1[[#This Row],[FECHA]],'COMPARENDOS TOTALES'!A:D,3,FALSE),0)</f>
        <v>1431960</v>
      </c>
      <c r="G634" s="5">
        <f>IFERROR(VLOOKUP(Tabla1[[#This Row],[FECHA]],EXONERACIONES!A:D,4,FALSE),0)</f>
        <v>4</v>
      </c>
      <c r="H634" s="9">
        <f>IFERROR(VLOOKUP(Tabla1[[#This Row],[FECHA]],EXONERACIONES!A:D,3,FALSE),0)</f>
        <v>715980</v>
      </c>
      <c r="I634" s="5">
        <f>IFERROR(VLOOKUP(Tabla1[[#This Row],[FECHA]],'SIMIT CON RES'!A:D,4,FALSE),0)</f>
        <v>0</v>
      </c>
      <c r="J634" s="9">
        <f>IFERROR(VLOOKUP(Tabla1[[#This Row],[FECHA]],'SIMIT CON RES'!A:D,3,FALSE),0)</f>
        <v>0</v>
      </c>
      <c r="K634">
        <f>IFERROR(VLOOKUP(Tabla1[[#This Row],[FECHA]],'SIMIT SIN RES'!A:D,4,FALSE),0)</f>
        <v>0</v>
      </c>
      <c r="L634" s="9">
        <f>IFERROR(VLOOKUP(Tabla1[[#This Row],[FECHA]],'SIMIT SIN RES'!A:D,3,FALSE),0)</f>
        <v>0</v>
      </c>
      <c r="M634" s="5">
        <f>IFERROR(VLOOKUP(Tabla1[[#This Row],[FECHA]],'RECAUDOS DE COMPARENDOS'!A:D,4,FALSE),0)</f>
        <v>0</v>
      </c>
      <c r="N634" s="9">
        <f>IFERROR(VLOOKUP(Tabla1[[#This Row],[FECHA]],'RECAUDOS DE COMPARENDOS'!A:D,3,FALSE),0)</f>
        <v>0</v>
      </c>
      <c r="O634" s="5">
        <f>IFERROR(VLOOKUP(Tabla1[[#This Row],[FECHA]],'RECAUDOS DE RESOLUCIONES'!A:D,4,FALSE),0)</f>
        <v>0</v>
      </c>
      <c r="P634" s="9">
        <f>IFERROR(VLOOKUP(Tabla1[[#This Row],[FECHA]],'RECAUDOS DE RESOLUCIONES'!A:D,3,FALSE),0)</f>
        <v>0</v>
      </c>
      <c r="Q63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634" s="9">
        <f>Tabla1[V. COMPARENDOS]-(Tabla1[V. EXONERACIONES]+Tabla1[[#This Row],[V. SIMIT CON RESOLUCION]]+Tabla1[[#This Row],[V. SIMIT SIN RESOLUCION]]+Tabla1[[#This Row],[V. RECAUDOS COMPARENDOS]]+Tabla1[[#This Row],[V. RECAUDOS RESOLUCIONES]])</f>
        <v>715980</v>
      </c>
      <c r="S634" s="11">
        <f>IFERROR(VLOOKUP(Tabla1[[#This Row],[FECHA]],'RECAUDOS LOCALES'!A:D,4,FALSE),0)</f>
        <v>0</v>
      </c>
      <c r="T634" s="9">
        <f>IFERROR(VLOOKUP(Tabla1[[#This Row],[FECHA]],'RECAUDOS LOCALES'!A:D,3,FALSE),0)</f>
        <v>0</v>
      </c>
      <c r="U634" s="11">
        <f>IFERROR(VLOOKUP(Tabla1[[#This Row],[FECHA]],'RECAUDOS EXTERNOS'!A:D,4,FALSE),0)</f>
        <v>0</v>
      </c>
      <c r="V634" s="9">
        <f>IFERROR(VLOOKUP(Tabla1[[#This Row],[FECHA]],'RECAUDOS EXTERNOS'!A:D,3,FALSE),0)</f>
        <v>0</v>
      </c>
    </row>
    <row r="635" spans="1:22" x14ac:dyDescent="0.25">
      <c r="A635" s="1">
        <v>38194</v>
      </c>
      <c r="B635" s="3" t="s">
        <v>1</v>
      </c>
      <c r="C635" s="2">
        <v>38169</v>
      </c>
      <c r="D635" s="5">
        <f>YEAR(Tabla1[[#This Row],[FECHA]])</f>
        <v>2004</v>
      </c>
      <c r="E635" s="5">
        <f>IFERROR(VLOOKUP(Tabla1[[#This Row],[FECHA]],'COMPARENDOS TOTALES'!A:D,4,FALSE),0)</f>
        <v>12</v>
      </c>
      <c r="F635" s="9">
        <f>IFERROR(VLOOKUP(Tabla1[[#This Row],[FECHA]],'COMPARENDOS TOTALES'!A:D,3,FALSE),0)</f>
        <v>2517863</v>
      </c>
      <c r="G635" s="5">
        <f>IFERROR(VLOOKUP(Tabla1[[#This Row],[FECHA]],EXONERACIONES!A:D,4,FALSE),0)</f>
        <v>11</v>
      </c>
      <c r="H635" s="9">
        <f>IFERROR(VLOOKUP(Tabla1[[#This Row],[FECHA]],EXONERACIONES!A:D,3,FALSE),0)</f>
        <v>2159873</v>
      </c>
      <c r="I635" s="5">
        <f>IFERROR(VLOOKUP(Tabla1[[#This Row],[FECHA]],'SIMIT CON RES'!A:D,4,FALSE),0)</f>
        <v>0</v>
      </c>
      <c r="J635" s="9">
        <f>IFERROR(VLOOKUP(Tabla1[[#This Row],[FECHA]],'SIMIT CON RES'!A:D,3,FALSE),0)</f>
        <v>0</v>
      </c>
      <c r="K635">
        <f>IFERROR(VLOOKUP(Tabla1[[#This Row],[FECHA]],'SIMIT SIN RES'!A:D,4,FALSE),0)</f>
        <v>0</v>
      </c>
      <c r="L635" s="9">
        <f>IFERROR(VLOOKUP(Tabla1[[#This Row],[FECHA]],'SIMIT SIN RES'!A:D,3,FALSE),0)</f>
        <v>0</v>
      </c>
      <c r="M635" s="5">
        <f>IFERROR(VLOOKUP(Tabla1[[#This Row],[FECHA]],'RECAUDOS DE COMPARENDOS'!A:D,4,FALSE),0)</f>
        <v>0</v>
      </c>
      <c r="N635" s="9">
        <f>IFERROR(VLOOKUP(Tabla1[[#This Row],[FECHA]],'RECAUDOS DE COMPARENDOS'!A:D,3,FALSE),0)</f>
        <v>0</v>
      </c>
      <c r="O635" s="5">
        <f>IFERROR(VLOOKUP(Tabla1[[#This Row],[FECHA]],'RECAUDOS DE RESOLUCIONES'!A:D,4,FALSE),0)</f>
        <v>0</v>
      </c>
      <c r="P635" s="9">
        <f>IFERROR(VLOOKUP(Tabla1[[#This Row],[FECHA]],'RECAUDOS DE RESOLUCIONES'!A:D,3,FALSE),0)</f>
        <v>0</v>
      </c>
      <c r="Q63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635" s="9">
        <f>Tabla1[V. COMPARENDOS]-(Tabla1[V. EXONERACIONES]+Tabla1[[#This Row],[V. SIMIT CON RESOLUCION]]+Tabla1[[#This Row],[V. SIMIT SIN RESOLUCION]]+Tabla1[[#This Row],[V. RECAUDOS COMPARENDOS]]+Tabla1[[#This Row],[V. RECAUDOS RESOLUCIONES]])</f>
        <v>357990</v>
      </c>
      <c r="S635" s="11">
        <f>IFERROR(VLOOKUP(Tabla1[[#This Row],[FECHA]],'RECAUDOS LOCALES'!A:D,4,FALSE),0)</f>
        <v>3</v>
      </c>
      <c r="T635" s="9">
        <f>IFERROR(VLOOKUP(Tabla1[[#This Row],[FECHA]],'RECAUDOS LOCALES'!A:D,3,FALSE),0)</f>
        <v>184968</v>
      </c>
      <c r="U635" s="11">
        <f>IFERROR(VLOOKUP(Tabla1[[#This Row],[FECHA]],'RECAUDOS EXTERNOS'!A:D,4,FALSE),0)</f>
        <v>0</v>
      </c>
      <c r="V635" s="9">
        <f>IFERROR(VLOOKUP(Tabla1[[#This Row],[FECHA]],'RECAUDOS EXTERNOS'!A:D,3,FALSE),0)</f>
        <v>0</v>
      </c>
    </row>
    <row r="636" spans="1:22" x14ac:dyDescent="0.25">
      <c r="A636" s="1">
        <v>38195</v>
      </c>
      <c r="B636" s="3" t="s">
        <v>2</v>
      </c>
      <c r="C636" s="2">
        <v>38169</v>
      </c>
      <c r="D636" s="5">
        <f>YEAR(Tabla1[[#This Row],[FECHA]])</f>
        <v>2004</v>
      </c>
      <c r="E636" s="5">
        <f>IFERROR(VLOOKUP(Tabla1[[#This Row],[FECHA]],'COMPARENDOS TOTALES'!A:D,4,FALSE),0)</f>
        <v>6</v>
      </c>
      <c r="F636" s="9">
        <f>IFERROR(VLOOKUP(Tabla1[[#This Row],[FECHA]],'COMPARENDOS TOTALES'!A:D,3,FALSE),0)</f>
        <v>1252965</v>
      </c>
      <c r="G636" s="5">
        <f>IFERROR(VLOOKUP(Tabla1[[#This Row],[FECHA]],EXONERACIONES!A:D,4,FALSE),0)</f>
        <v>6</v>
      </c>
      <c r="H636" s="9">
        <f>IFERROR(VLOOKUP(Tabla1[[#This Row],[FECHA]],EXONERACIONES!A:D,3,FALSE),0)</f>
        <v>1252965</v>
      </c>
      <c r="I636" s="5">
        <f>IFERROR(VLOOKUP(Tabla1[[#This Row],[FECHA]],'SIMIT CON RES'!A:D,4,FALSE),0)</f>
        <v>0</v>
      </c>
      <c r="J636" s="9">
        <f>IFERROR(VLOOKUP(Tabla1[[#This Row],[FECHA]],'SIMIT CON RES'!A:D,3,FALSE),0)</f>
        <v>0</v>
      </c>
      <c r="K636">
        <f>IFERROR(VLOOKUP(Tabla1[[#This Row],[FECHA]],'SIMIT SIN RES'!A:D,4,FALSE),0)</f>
        <v>0</v>
      </c>
      <c r="L636" s="9">
        <f>IFERROR(VLOOKUP(Tabla1[[#This Row],[FECHA]],'SIMIT SIN RES'!A:D,3,FALSE),0)</f>
        <v>0</v>
      </c>
      <c r="M636" s="5">
        <f>IFERROR(VLOOKUP(Tabla1[[#This Row],[FECHA]],'RECAUDOS DE COMPARENDOS'!A:D,4,FALSE),0)</f>
        <v>0</v>
      </c>
      <c r="N636" s="9">
        <f>IFERROR(VLOOKUP(Tabla1[[#This Row],[FECHA]],'RECAUDOS DE COMPARENDOS'!A:D,3,FALSE),0)</f>
        <v>0</v>
      </c>
      <c r="O636" s="5">
        <f>IFERROR(VLOOKUP(Tabla1[[#This Row],[FECHA]],'RECAUDOS DE RESOLUCIONES'!A:D,4,FALSE),0)</f>
        <v>0</v>
      </c>
      <c r="P636" s="9">
        <f>IFERROR(VLOOKUP(Tabla1[[#This Row],[FECHA]],'RECAUDOS DE RESOLUCIONES'!A:D,3,FALSE),0)</f>
        <v>0</v>
      </c>
      <c r="Q63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63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636" s="11">
        <f>IFERROR(VLOOKUP(Tabla1[[#This Row],[FECHA]],'RECAUDOS LOCALES'!A:D,4,FALSE),0)</f>
        <v>1</v>
      </c>
      <c r="T636" s="9">
        <f>IFERROR(VLOOKUP(Tabla1[[#This Row],[FECHA]],'RECAUDOS LOCALES'!A:D,3,FALSE),0)</f>
        <v>89500</v>
      </c>
      <c r="U636" s="11">
        <f>IFERROR(VLOOKUP(Tabla1[[#This Row],[FECHA]],'RECAUDOS EXTERNOS'!A:D,4,FALSE),0)</f>
        <v>0</v>
      </c>
      <c r="V636" s="9">
        <f>IFERROR(VLOOKUP(Tabla1[[#This Row],[FECHA]],'RECAUDOS EXTERNOS'!A:D,3,FALSE),0)</f>
        <v>0</v>
      </c>
    </row>
    <row r="637" spans="1:22" x14ac:dyDescent="0.25">
      <c r="A637" s="1">
        <v>38196</v>
      </c>
      <c r="B637" s="3" t="s">
        <v>3</v>
      </c>
      <c r="C637" s="2">
        <v>38169</v>
      </c>
      <c r="D637" s="5">
        <f>YEAR(Tabla1[[#This Row],[FECHA]])</f>
        <v>2004</v>
      </c>
      <c r="E637" s="5">
        <f>IFERROR(VLOOKUP(Tabla1[[#This Row],[FECHA]],'COMPARENDOS TOTALES'!A:D,4,FALSE),0)</f>
        <v>11</v>
      </c>
      <c r="F637" s="9">
        <f>IFERROR(VLOOKUP(Tabla1[[#This Row],[FECHA]],'COMPARENDOS TOTALES'!A:D,3,FALSE),0)</f>
        <v>2780389</v>
      </c>
      <c r="G637" s="5">
        <f>IFERROR(VLOOKUP(Tabla1[[#This Row],[FECHA]],EXONERACIONES!A:D,4,FALSE),0)</f>
        <v>7</v>
      </c>
      <c r="H637" s="9">
        <f>IFERROR(VLOOKUP(Tabla1[[#This Row],[FECHA]],EXONERACIONES!A:D,3,FALSE),0)</f>
        <v>1527424</v>
      </c>
      <c r="I637" s="5">
        <f>IFERROR(VLOOKUP(Tabla1[[#This Row],[FECHA]],'SIMIT CON RES'!A:D,4,FALSE),0)</f>
        <v>0</v>
      </c>
      <c r="J637" s="9">
        <f>IFERROR(VLOOKUP(Tabla1[[#This Row],[FECHA]],'SIMIT CON RES'!A:D,3,FALSE),0)</f>
        <v>0</v>
      </c>
      <c r="K637">
        <f>IFERROR(VLOOKUP(Tabla1[[#This Row],[FECHA]],'SIMIT SIN RES'!A:D,4,FALSE),0)</f>
        <v>0</v>
      </c>
      <c r="L637" s="9">
        <f>IFERROR(VLOOKUP(Tabla1[[#This Row],[FECHA]],'SIMIT SIN RES'!A:D,3,FALSE),0)</f>
        <v>0</v>
      </c>
      <c r="M637" s="5">
        <f>IFERROR(VLOOKUP(Tabla1[[#This Row],[FECHA]],'RECAUDOS DE COMPARENDOS'!A:D,4,FALSE),0)</f>
        <v>2</v>
      </c>
      <c r="N637" s="9">
        <f>IFERROR(VLOOKUP(Tabla1[[#This Row],[FECHA]],'RECAUDOS DE COMPARENDOS'!A:D,3,FALSE),0)</f>
        <v>536985</v>
      </c>
      <c r="O637" s="5">
        <f>IFERROR(VLOOKUP(Tabla1[[#This Row],[FECHA]],'RECAUDOS DE RESOLUCIONES'!A:D,4,FALSE),0)</f>
        <v>0</v>
      </c>
      <c r="P637" s="9">
        <f>IFERROR(VLOOKUP(Tabla1[[#This Row],[FECHA]],'RECAUDOS DE RESOLUCIONES'!A:D,3,FALSE),0)</f>
        <v>0</v>
      </c>
      <c r="Q63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637" s="9">
        <f>Tabla1[V. COMPARENDOS]-(Tabla1[V. EXONERACIONES]+Tabla1[[#This Row],[V. SIMIT CON RESOLUCION]]+Tabla1[[#This Row],[V. SIMIT SIN RESOLUCION]]+Tabla1[[#This Row],[V. RECAUDOS COMPARENDOS]]+Tabla1[[#This Row],[V. RECAUDOS RESOLUCIONES]])</f>
        <v>715980</v>
      </c>
      <c r="S637" s="11">
        <f>IFERROR(VLOOKUP(Tabla1[[#This Row],[FECHA]],'RECAUDOS LOCALES'!A:D,4,FALSE),0)</f>
        <v>0</v>
      </c>
      <c r="T637" s="9">
        <f>IFERROR(VLOOKUP(Tabla1[[#This Row],[FECHA]],'RECAUDOS LOCALES'!A:D,3,FALSE),0)</f>
        <v>0</v>
      </c>
      <c r="U637" s="11">
        <f>IFERROR(VLOOKUP(Tabla1[[#This Row],[FECHA]],'RECAUDOS EXTERNOS'!A:D,4,FALSE),0)</f>
        <v>0</v>
      </c>
      <c r="V637" s="9">
        <f>IFERROR(VLOOKUP(Tabla1[[#This Row],[FECHA]],'RECAUDOS EXTERNOS'!A:D,3,FALSE),0)</f>
        <v>0</v>
      </c>
    </row>
    <row r="638" spans="1:22" x14ac:dyDescent="0.25">
      <c r="A638" s="1">
        <v>38197</v>
      </c>
      <c r="B638" s="3" t="s">
        <v>6</v>
      </c>
      <c r="C638" s="2">
        <v>38169</v>
      </c>
      <c r="D638" s="5">
        <f>YEAR(Tabla1[[#This Row],[FECHA]])</f>
        <v>2004</v>
      </c>
      <c r="E638" s="5">
        <f>IFERROR(VLOOKUP(Tabla1[[#This Row],[FECHA]],'COMPARENDOS TOTALES'!A:D,4,FALSE),0)</f>
        <v>8</v>
      </c>
      <c r="F638" s="9">
        <f>IFERROR(VLOOKUP(Tabla1[[#This Row],[FECHA]],'COMPARENDOS TOTALES'!A:D,3,FALSE),0)</f>
        <v>1264898</v>
      </c>
      <c r="G638" s="5">
        <f>IFERROR(VLOOKUP(Tabla1[[#This Row],[FECHA]],EXONERACIONES!A:D,4,FALSE),0)</f>
        <v>7</v>
      </c>
      <c r="H638" s="9">
        <f>IFERROR(VLOOKUP(Tabla1[[#This Row],[FECHA]],EXONERACIONES!A:D,3,FALSE),0)</f>
        <v>1085903</v>
      </c>
      <c r="I638" s="5">
        <f>IFERROR(VLOOKUP(Tabla1[[#This Row],[FECHA]],'SIMIT CON RES'!A:D,4,FALSE),0)</f>
        <v>0</v>
      </c>
      <c r="J638" s="9">
        <f>IFERROR(VLOOKUP(Tabla1[[#This Row],[FECHA]],'SIMIT CON RES'!A:D,3,FALSE),0)</f>
        <v>0</v>
      </c>
      <c r="K638">
        <f>IFERROR(VLOOKUP(Tabla1[[#This Row],[FECHA]],'SIMIT SIN RES'!A:D,4,FALSE),0)</f>
        <v>0</v>
      </c>
      <c r="L638" s="9">
        <f>IFERROR(VLOOKUP(Tabla1[[#This Row],[FECHA]],'SIMIT SIN RES'!A:D,3,FALSE),0)</f>
        <v>0</v>
      </c>
      <c r="M638" s="5">
        <f>IFERROR(VLOOKUP(Tabla1[[#This Row],[FECHA]],'RECAUDOS DE COMPARENDOS'!A:D,4,FALSE),0)</f>
        <v>0</v>
      </c>
      <c r="N638" s="9">
        <f>IFERROR(VLOOKUP(Tabla1[[#This Row],[FECHA]],'RECAUDOS DE COMPARENDOS'!A:D,3,FALSE),0)</f>
        <v>0</v>
      </c>
      <c r="O638" s="5">
        <f>IFERROR(VLOOKUP(Tabla1[[#This Row],[FECHA]],'RECAUDOS DE RESOLUCIONES'!A:D,4,FALSE),0)</f>
        <v>0</v>
      </c>
      <c r="P638" s="9">
        <f>IFERROR(VLOOKUP(Tabla1[[#This Row],[FECHA]],'RECAUDOS DE RESOLUCIONES'!A:D,3,FALSE),0)</f>
        <v>0</v>
      </c>
      <c r="Q63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638" s="9">
        <f>Tabla1[V. COMPARENDOS]-(Tabla1[V. EXONERACIONES]+Tabla1[[#This Row],[V. SIMIT CON RESOLUCION]]+Tabla1[[#This Row],[V. SIMIT SIN RESOLUCION]]+Tabla1[[#This Row],[V. RECAUDOS COMPARENDOS]]+Tabla1[[#This Row],[V. RECAUDOS RESOLUCIONES]])</f>
        <v>178995</v>
      </c>
      <c r="S638" s="11">
        <f>IFERROR(VLOOKUP(Tabla1[[#This Row],[FECHA]],'RECAUDOS LOCALES'!A:D,4,FALSE),0)</f>
        <v>1</v>
      </c>
      <c r="T638" s="9">
        <f>IFERROR(VLOOKUP(Tabla1[[#This Row],[FECHA]],'RECAUDOS LOCALES'!A:D,3,FALSE),0)</f>
        <v>179000</v>
      </c>
      <c r="U638" s="11">
        <f>IFERROR(VLOOKUP(Tabla1[[#This Row],[FECHA]],'RECAUDOS EXTERNOS'!A:D,4,FALSE),0)</f>
        <v>0</v>
      </c>
      <c r="V638" s="9">
        <f>IFERROR(VLOOKUP(Tabla1[[#This Row],[FECHA]],'RECAUDOS EXTERNOS'!A:D,3,FALSE),0)</f>
        <v>0</v>
      </c>
    </row>
    <row r="639" spans="1:22" x14ac:dyDescent="0.25">
      <c r="A639" s="1">
        <v>38198</v>
      </c>
      <c r="B639" s="3" t="s">
        <v>0</v>
      </c>
      <c r="C639" s="2">
        <v>38169</v>
      </c>
      <c r="D639" s="5">
        <f>YEAR(Tabla1[[#This Row],[FECHA]])</f>
        <v>2004</v>
      </c>
      <c r="E639" s="5">
        <f>IFERROR(VLOOKUP(Tabla1[[#This Row],[FECHA]],'COMPARENDOS TOTALES'!A:D,4,FALSE),0)</f>
        <v>10</v>
      </c>
      <c r="F639" s="9">
        <f>IFERROR(VLOOKUP(Tabla1[[#This Row],[FECHA]],'COMPARENDOS TOTALES'!A:D,3,FALSE),0)</f>
        <v>2076342</v>
      </c>
      <c r="G639" s="5">
        <f>IFERROR(VLOOKUP(Tabla1[[#This Row],[FECHA]],EXONERACIONES!A:D,4,FALSE),0)</f>
        <v>8</v>
      </c>
      <c r="H639" s="9">
        <f>IFERROR(VLOOKUP(Tabla1[[#This Row],[FECHA]],EXONERACIONES!A:D,3,FALSE),0)</f>
        <v>1622888</v>
      </c>
      <c r="I639" s="5">
        <f>IFERROR(VLOOKUP(Tabla1[[#This Row],[FECHA]],'SIMIT CON RES'!A:D,4,FALSE),0)</f>
        <v>0</v>
      </c>
      <c r="J639" s="9">
        <f>IFERROR(VLOOKUP(Tabla1[[#This Row],[FECHA]],'SIMIT CON RES'!A:D,3,FALSE),0)</f>
        <v>0</v>
      </c>
      <c r="K639">
        <f>IFERROR(VLOOKUP(Tabla1[[#This Row],[FECHA]],'SIMIT SIN RES'!A:D,4,FALSE),0)</f>
        <v>0</v>
      </c>
      <c r="L639" s="9">
        <f>IFERROR(VLOOKUP(Tabla1[[#This Row],[FECHA]],'SIMIT SIN RES'!A:D,3,FALSE),0)</f>
        <v>0</v>
      </c>
      <c r="M639" s="5">
        <f>IFERROR(VLOOKUP(Tabla1[[#This Row],[FECHA]],'RECAUDOS DE COMPARENDOS'!A:D,4,FALSE),0)</f>
        <v>0</v>
      </c>
      <c r="N639" s="9">
        <f>IFERROR(VLOOKUP(Tabla1[[#This Row],[FECHA]],'RECAUDOS DE COMPARENDOS'!A:D,3,FALSE),0)</f>
        <v>0</v>
      </c>
      <c r="O639" s="5">
        <f>IFERROR(VLOOKUP(Tabla1[[#This Row],[FECHA]],'RECAUDOS DE RESOLUCIONES'!A:D,4,FALSE),0)</f>
        <v>0</v>
      </c>
      <c r="P639" s="9">
        <f>IFERROR(VLOOKUP(Tabla1[[#This Row],[FECHA]],'RECAUDOS DE RESOLUCIONES'!A:D,3,FALSE),0)</f>
        <v>0</v>
      </c>
      <c r="Q63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639" s="9">
        <f>Tabla1[V. COMPARENDOS]-(Tabla1[V. EXONERACIONES]+Tabla1[[#This Row],[V. SIMIT CON RESOLUCION]]+Tabla1[[#This Row],[V. SIMIT SIN RESOLUCION]]+Tabla1[[#This Row],[V. RECAUDOS COMPARENDOS]]+Tabla1[[#This Row],[V. RECAUDOS RESOLUCIONES]])</f>
        <v>453454</v>
      </c>
      <c r="S639" s="11">
        <f>IFERROR(VLOOKUP(Tabla1[[#This Row],[FECHA]],'RECAUDOS LOCALES'!A:D,4,FALSE),0)</f>
        <v>0</v>
      </c>
      <c r="T639" s="9">
        <f>IFERROR(VLOOKUP(Tabla1[[#This Row],[FECHA]],'RECAUDOS LOCALES'!A:D,3,FALSE),0)</f>
        <v>0</v>
      </c>
      <c r="U639" s="11">
        <f>IFERROR(VLOOKUP(Tabla1[[#This Row],[FECHA]],'RECAUDOS EXTERNOS'!A:D,4,FALSE),0)</f>
        <v>0</v>
      </c>
      <c r="V639" s="9">
        <f>IFERROR(VLOOKUP(Tabla1[[#This Row],[FECHA]],'RECAUDOS EXTERNOS'!A:D,3,FALSE),0)</f>
        <v>0</v>
      </c>
    </row>
    <row r="640" spans="1:22" x14ac:dyDescent="0.25">
      <c r="A640" s="1">
        <v>38199</v>
      </c>
      <c r="B640" s="3" t="s">
        <v>5</v>
      </c>
      <c r="C640" s="2">
        <v>38169</v>
      </c>
      <c r="D640" s="5">
        <f>YEAR(Tabla1[[#This Row],[FECHA]])</f>
        <v>2004</v>
      </c>
      <c r="E640" s="5">
        <f>IFERROR(VLOOKUP(Tabla1[[#This Row],[FECHA]],'COMPARENDOS TOTALES'!A:D,4,FALSE),0)</f>
        <v>0</v>
      </c>
      <c r="F640" s="9">
        <f>IFERROR(VLOOKUP(Tabla1[[#This Row],[FECHA]],'COMPARENDOS TOTALES'!A:D,3,FALSE),0)</f>
        <v>0</v>
      </c>
      <c r="G640" s="5">
        <f>IFERROR(VLOOKUP(Tabla1[[#This Row],[FECHA]],EXONERACIONES!A:D,4,FALSE),0)</f>
        <v>0</v>
      </c>
      <c r="H640" s="9">
        <f>IFERROR(VLOOKUP(Tabla1[[#This Row],[FECHA]],EXONERACIONES!A:D,3,FALSE),0)</f>
        <v>0</v>
      </c>
      <c r="I640" s="5">
        <f>IFERROR(VLOOKUP(Tabla1[[#This Row],[FECHA]],'SIMIT CON RES'!A:D,4,FALSE),0)</f>
        <v>0</v>
      </c>
      <c r="J640" s="9">
        <f>IFERROR(VLOOKUP(Tabla1[[#This Row],[FECHA]],'SIMIT CON RES'!A:D,3,FALSE),0)</f>
        <v>0</v>
      </c>
      <c r="K640">
        <f>IFERROR(VLOOKUP(Tabla1[[#This Row],[FECHA]],'SIMIT SIN RES'!A:D,4,FALSE),0)</f>
        <v>0</v>
      </c>
      <c r="L640" s="9">
        <f>IFERROR(VLOOKUP(Tabla1[[#This Row],[FECHA]],'SIMIT SIN RES'!A:D,3,FALSE),0)</f>
        <v>0</v>
      </c>
      <c r="M640" s="5">
        <f>IFERROR(VLOOKUP(Tabla1[[#This Row],[FECHA]],'RECAUDOS DE COMPARENDOS'!A:D,4,FALSE),0)</f>
        <v>0</v>
      </c>
      <c r="N640" s="9">
        <f>IFERROR(VLOOKUP(Tabla1[[#This Row],[FECHA]],'RECAUDOS DE COMPARENDOS'!A:D,3,FALSE),0)</f>
        <v>0</v>
      </c>
      <c r="O640" s="5">
        <f>IFERROR(VLOOKUP(Tabla1[[#This Row],[FECHA]],'RECAUDOS DE RESOLUCIONES'!A:D,4,FALSE),0)</f>
        <v>0</v>
      </c>
      <c r="P640" s="9">
        <f>IFERROR(VLOOKUP(Tabla1[[#This Row],[FECHA]],'RECAUDOS DE RESOLUCIONES'!A:D,3,FALSE),0)</f>
        <v>0</v>
      </c>
      <c r="Q64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64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640" s="11">
        <f>IFERROR(VLOOKUP(Tabla1[[#This Row],[FECHA]],'RECAUDOS LOCALES'!A:D,4,FALSE),0)</f>
        <v>0</v>
      </c>
      <c r="T640" s="9">
        <f>IFERROR(VLOOKUP(Tabla1[[#This Row],[FECHA]],'RECAUDOS LOCALES'!A:D,3,FALSE),0)</f>
        <v>0</v>
      </c>
      <c r="U640" s="11">
        <f>IFERROR(VLOOKUP(Tabla1[[#This Row],[FECHA]],'RECAUDOS EXTERNOS'!A:D,4,FALSE),0)</f>
        <v>0</v>
      </c>
      <c r="V640" s="9">
        <f>IFERROR(VLOOKUP(Tabla1[[#This Row],[FECHA]],'RECAUDOS EXTERNOS'!A:D,3,FALSE),0)</f>
        <v>0</v>
      </c>
    </row>
    <row r="641" spans="1:22" x14ac:dyDescent="0.25">
      <c r="A641" s="1">
        <v>38200</v>
      </c>
      <c r="B641" s="3" t="s">
        <v>4</v>
      </c>
      <c r="C641" s="2">
        <v>38200</v>
      </c>
      <c r="D641" s="5">
        <f>YEAR(Tabla1[[#This Row],[FECHA]])</f>
        <v>2004</v>
      </c>
      <c r="E641" s="5">
        <f>IFERROR(VLOOKUP(Tabla1[[#This Row],[FECHA]],'COMPARENDOS TOTALES'!A:D,4,FALSE),0)</f>
        <v>6</v>
      </c>
      <c r="F641" s="9">
        <f>IFERROR(VLOOKUP(Tabla1[[#This Row],[FECHA]],'COMPARENDOS TOTALES'!A:D,3,FALSE),0)</f>
        <v>1252965</v>
      </c>
      <c r="G641" s="5">
        <f>IFERROR(VLOOKUP(Tabla1[[#This Row],[FECHA]],EXONERACIONES!A:D,4,FALSE),0)</f>
        <v>5</v>
      </c>
      <c r="H641" s="9">
        <f>IFERROR(VLOOKUP(Tabla1[[#This Row],[FECHA]],EXONERACIONES!A:D,3,FALSE),0)</f>
        <v>1073970</v>
      </c>
      <c r="I641" s="5">
        <f>IFERROR(VLOOKUP(Tabla1[[#This Row],[FECHA]],'SIMIT CON RES'!A:D,4,FALSE),0)</f>
        <v>0</v>
      </c>
      <c r="J641" s="9">
        <f>IFERROR(VLOOKUP(Tabla1[[#This Row],[FECHA]],'SIMIT CON RES'!A:D,3,FALSE),0)</f>
        <v>0</v>
      </c>
      <c r="K641">
        <f>IFERROR(VLOOKUP(Tabla1[[#This Row],[FECHA]],'SIMIT SIN RES'!A:D,4,FALSE),0)</f>
        <v>0</v>
      </c>
      <c r="L641" s="9">
        <f>IFERROR(VLOOKUP(Tabla1[[#This Row],[FECHA]],'SIMIT SIN RES'!A:D,3,FALSE),0)</f>
        <v>0</v>
      </c>
      <c r="M641" s="5">
        <f>IFERROR(VLOOKUP(Tabla1[[#This Row],[FECHA]],'RECAUDOS DE COMPARENDOS'!A:D,4,FALSE),0)</f>
        <v>0</v>
      </c>
      <c r="N641" s="9">
        <f>IFERROR(VLOOKUP(Tabla1[[#This Row],[FECHA]],'RECAUDOS DE COMPARENDOS'!A:D,3,FALSE),0)</f>
        <v>0</v>
      </c>
      <c r="O641" s="5">
        <f>IFERROR(VLOOKUP(Tabla1[[#This Row],[FECHA]],'RECAUDOS DE RESOLUCIONES'!A:D,4,FALSE),0)</f>
        <v>0</v>
      </c>
      <c r="P641" s="9">
        <f>IFERROR(VLOOKUP(Tabla1[[#This Row],[FECHA]],'RECAUDOS DE RESOLUCIONES'!A:D,3,FALSE),0)</f>
        <v>0</v>
      </c>
      <c r="Q64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641" s="9">
        <f>Tabla1[V. COMPARENDOS]-(Tabla1[V. EXONERACIONES]+Tabla1[[#This Row],[V. SIMIT CON RESOLUCION]]+Tabla1[[#This Row],[V. SIMIT SIN RESOLUCION]]+Tabla1[[#This Row],[V. RECAUDOS COMPARENDOS]]+Tabla1[[#This Row],[V. RECAUDOS RESOLUCIONES]])</f>
        <v>178995</v>
      </c>
      <c r="S641" s="11">
        <f>IFERROR(VLOOKUP(Tabla1[[#This Row],[FECHA]],'RECAUDOS LOCALES'!A:D,4,FALSE),0)</f>
        <v>0</v>
      </c>
      <c r="T641" s="9">
        <f>IFERROR(VLOOKUP(Tabla1[[#This Row],[FECHA]],'RECAUDOS LOCALES'!A:D,3,FALSE),0)</f>
        <v>0</v>
      </c>
      <c r="U641" s="11">
        <f>IFERROR(VLOOKUP(Tabla1[[#This Row],[FECHA]],'RECAUDOS EXTERNOS'!A:D,4,FALSE),0)</f>
        <v>0</v>
      </c>
      <c r="V641" s="9">
        <f>IFERROR(VLOOKUP(Tabla1[[#This Row],[FECHA]],'RECAUDOS EXTERNOS'!A:D,3,FALSE),0)</f>
        <v>0</v>
      </c>
    </row>
    <row r="642" spans="1:22" x14ac:dyDescent="0.25">
      <c r="A642" s="1">
        <v>38201</v>
      </c>
      <c r="B642" s="3" t="s">
        <v>1</v>
      </c>
      <c r="C642" s="2">
        <v>38200</v>
      </c>
      <c r="D642" s="5">
        <f>YEAR(Tabla1[[#This Row],[FECHA]])</f>
        <v>2004</v>
      </c>
      <c r="E642" s="5">
        <f>IFERROR(VLOOKUP(Tabla1[[#This Row],[FECHA]],'COMPARENDOS TOTALES'!A:D,4,FALSE),0)</f>
        <v>0</v>
      </c>
      <c r="F642" s="9">
        <f>IFERROR(VLOOKUP(Tabla1[[#This Row],[FECHA]],'COMPARENDOS TOTALES'!A:D,3,FALSE),0)</f>
        <v>0</v>
      </c>
      <c r="G642" s="5">
        <f>IFERROR(VLOOKUP(Tabla1[[#This Row],[FECHA]],EXONERACIONES!A:D,4,FALSE),0)</f>
        <v>0</v>
      </c>
      <c r="H642" s="9">
        <f>IFERROR(VLOOKUP(Tabla1[[#This Row],[FECHA]],EXONERACIONES!A:D,3,FALSE),0)</f>
        <v>0</v>
      </c>
      <c r="I642" s="5">
        <f>IFERROR(VLOOKUP(Tabla1[[#This Row],[FECHA]],'SIMIT CON RES'!A:D,4,FALSE),0)</f>
        <v>0</v>
      </c>
      <c r="J642" s="9">
        <f>IFERROR(VLOOKUP(Tabla1[[#This Row],[FECHA]],'SIMIT CON RES'!A:D,3,FALSE),0)</f>
        <v>0</v>
      </c>
      <c r="K642">
        <f>IFERROR(VLOOKUP(Tabla1[[#This Row],[FECHA]],'SIMIT SIN RES'!A:D,4,FALSE),0)</f>
        <v>0</v>
      </c>
      <c r="L642" s="9">
        <f>IFERROR(VLOOKUP(Tabla1[[#This Row],[FECHA]],'SIMIT SIN RES'!A:D,3,FALSE),0)</f>
        <v>0</v>
      </c>
      <c r="M642" s="5">
        <f>IFERROR(VLOOKUP(Tabla1[[#This Row],[FECHA]],'RECAUDOS DE COMPARENDOS'!A:D,4,FALSE),0)</f>
        <v>0</v>
      </c>
      <c r="N642" s="9">
        <f>IFERROR(VLOOKUP(Tabla1[[#This Row],[FECHA]],'RECAUDOS DE COMPARENDOS'!A:D,3,FALSE),0)</f>
        <v>0</v>
      </c>
      <c r="O642" s="5">
        <f>IFERROR(VLOOKUP(Tabla1[[#This Row],[FECHA]],'RECAUDOS DE RESOLUCIONES'!A:D,4,FALSE),0)</f>
        <v>0</v>
      </c>
      <c r="P642" s="9">
        <f>IFERROR(VLOOKUP(Tabla1[[#This Row],[FECHA]],'RECAUDOS DE RESOLUCIONES'!A:D,3,FALSE),0)</f>
        <v>0</v>
      </c>
      <c r="Q64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64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642" s="11">
        <f>IFERROR(VLOOKUP(Tabla1[[#This Row],[FECHA]],'RECAUDOS LOCALES'!A:D,4,FALSE),0)</f>
        <v>3</v>
      </c>
      <c r="T642" s="9">
        <f>IFERROR(VLOOKUP(Tabla1[[#This Row],[FECHA]],'RECAUDOS LOCALES'!A:D,3,FALSE),0)</f>
        <v>313534</v>
      </c>
      <c r="U642" s="11">
        <f>IFERROR(VLOOKUP(Tabla1[[#This Row],[FECHA]],'RECAUDOS EXTERNOS'!A:D,4,FALSE),0)</f>
        <v>0</v>
      </c>
      <c r="V642" s="9">
        <f>IFERROR(VLOOKUP(Tabla1[[#This Row],[FECHA]],'RECAUDOS EXTERNOS'!A:D,3,FALSE),0)</f>
        <v>0</v>
      </c>
    </row>
    <row r="643" spans="1:22" x14ac:dyDescent="0.25">
      <c r="A643" s="1">
        <v>38202</v>
      </c>
      <c r="B643" s="3" t="s">
        <v>2</v>
      </c>
      <c r="C643" s="2">
        <v>38200</v>
      </c>
      <c r="D643" s="5">
        <f>YEAR(Tabla1[[#This Row],[FECHA]])</f>
        <v>2004</v>
      </c>
      <c r="E643" s="5">
        <f>IFERROR(VLOOKUP(Tabla1[[#This Row],[FECHA]],'COMPARENDOS TOTALES'!A:D,4,FALSE),0)</f>
        <v>15</v>
      </c>
      <c r="F643" s="9">
        <f>IFERROR(VLOOKUP(Tabla1[[#This Row],[FECHA]],'COMPARENDOS TOTALES'!A:D,3,FALSE),0)</f>
        <v>2708791</v>
      </c>
      <c r="G643" s="5">
        <f>IFERROR(VLOOKUP(Tabla1[[#This Row],[FECHA]],EXONERACIONES!A:D,4,FALSE),0)</f>
        <v>12</v>
      </c>
      <c r="H643" s="9">
        <f>IFERROR(VLOOKUP(Tabla1[[#This Row],[FECHA]],EXONERACIONES!A:D,3,FALSE),0)</f>
        <v>1992811</v>
      </c>
      <c r="I643" s="5">
        <f>IFERROR(VLOOKUP(Tabla1[[#This Row],[FECHA]],'SIMIT CON RES'!A:D,4,FALSE),0)</f>
        <v>0</v>
      </c>
      <c r="J643" s="9">
        <f>IFERROR(VLOOKUP(Tabla1[[#This Row],[FECHA]],'SIMIT CON RES'!A:D,3,FALSE),0)</f>
        <v>0</v>
      </c>
      <c r="K643">
        <f>IFERROR(VLOOKUP(Tabla1[[#This Row],[FECHA]],'SIMIT SIN RES'!A:D,4,FALSE),0)</f>
        <v>0</v>
      </c>
      <c r="L643" s="9">
        <f>IFERROR(VLOOKUP(Tabla1[[#This Row],[FECHA]],'SIMIT SIN RES'!A:D,3,FALSE),0)</f>
        <v>0</v>
      </c>
      <c r="M643" s="5">
        <f>IFERROR(VLOOKUP(Tabla1[[#This Row],[FECHA]],'RECAUDOS DE COMPARENDOS'!A:D,4,FALSE),0)</f>
        <v>0</v>
      </c>
      <c r="N643" s="9">
        <f>IFERROR(VLOOKUP(Tabla1[[#This Row],[FECHA]],'RECAUDOS DE COMPARENDOS'!A:D,3,FALSE),0)</f>
        <v>0</v>
      </c>
      <c r="O643" s="5">
        <f>IFERROR(VLOOKUP(Tabla1[[#This Row],[FECHA]],'RECAUDOS DE RESOLUCIONES'!A:D,4,FALSE),0)</f>
        <v>0</v>
      </c>
      <c r="P643" s="9">
        <f>IFERROR(VLOOKUP(Tabla1[[#This Row],[FECHA]],'RECAUDOS DE RESOLUCIONES'!A:D,3,FALSE),0)</f>
        <v>0</v>
      </c>
      <c r="Q64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643" s="9">
        <f>Tabla1[V. COMPARENDOS]-(Tabla1[V. EXONERACIONES]+Tabla1[[#This Row],[V. SIMIT CON RESOLUCION]]+Tabla1[[#This Row],[V. SIMIT SIN RESOLUCION]]+Tabla1[[#This Row],[V. RECAUDOS COMPARENDOS]]+Tabla1[[#This Row],[V. RECAUDOS RESOLUCIONES]])</f>
        <v>715980</v>
      </c>
      <c r="S643" s="11">
        <f>IFERROR(VLOOKUP(Tabla1[[#This Row],[FECHA]],'RECAUDOS LOCALES'!A:D,4,FALSE),0)</f>
        <v>3</v>
      </c>
      <c r="T643" s="9">
        <f>IFERROR(VLOOKUP(Tabla1[[#This Row],[FECHA]],'RECAUDOS LOCALES'!A:D,3,FALSE),0)</f>
        <v>334730</v>
      </c>
      <c r="U643" s="11">
        <f>IFERROR(VLOOKUP(Tabla1[[#This Row],[FECHA]],'RECAUDOS EXTERNOS'!A:D,4,FALSE),0)</f>
        <v>0</v>
      </c>
      <c r="V643" s="9">
        <f>IFERROR(VLOOKUP(Tabla1[[#This Row],[FECHA]],'RECAUDOS EXTERNOS'!A:D,3,FALSE),0)</f>
        <v>0</v>
      </c>
    </row>
    <row r="644" spans="1:22" x14ac:dyDescent="0.25">
      <c r="A644" s="1">
        <v>38203</v>
      </c>
      <c r="B644" s="3" t="s">
        <v>3</v>
      </c>
      <c r="C644" s="2">
        <v>38200</v>
      </c>
      <c r="D644" s="5">
        <f>YEAR(Tabla1[[#This Row],[FECHA]])</f>
        <v>2004</v>
      </c>
      <c r="E644" s="5">
        <f>IFERROR(VLOOKUP(Tabla1[[#This Row],[FECHA]],'COMPARENDOS TOTALES'!A:D,4,FALSE),0)</f>
        <v>14</v>
      </c>
      <c r="F644" s="9">
        <f>IFERROR(VLOOKUP(Tabla1[[#This Row],[FECHA]],'COMPARENDOS TOTALES'!A:D,3,FALSE),0)</f>
        <v>3138379</v>
      </c>
      <c r="G644" s="5">
        <f>IFERROR(VLOOKUP(Tabla1[[#This Row],[FECHA]],EXONERACIONES!A:D,4,FALSE),0)</f>
        <v>12</v>
      </c>
      <c r="H644" s="9">
        <f>IFERROR(VLOOKUP(Tabla1[[#This Row],[FECHA]],EXONERACIONES!A:D,3,FALSE),0)</f>
        <v>2601394</v>
      </c>
      <c r="I644" s="5">
        <f>IFERROR(VLOOKUP(Tabla1[[#This Row],[FECHA]],'SIMIT CON RES'!A:D,4,FALSE),0)</f>
        <v>0</v>
      </c>
      <c r="J644" s="9">
        <f>IFERROR(VLOOKUP(Tabla1[[#This Row],[FECHA]],'SIMIT CON RES'!A:D,3,FALSE),0)</f>
        <v>0</v>
      </c>
      <c r="K644">
        <f>IFERROR(VLOOKUP(Tabla1[[#This Row],[FECHA]],'SIMIT SIN RES'!A:D,4,FALSE),0)</f>
        <v>0</v>
      </c>
      <c r="L644" s="9">
        <f>IFERROR(VLOOKUP(Tabla1[[#This Row],[FECHA]],'SIMIT SIN RES'!A:D,3,FALSE),0)</f>
        <v>0</v>
      </c>
      <c r="M644" s="5">
        <f>IFERROR(VLOOKUP(Tabla1[[#This Row],[FECHA]],'RECAUDOS DE COMPARENDOS'!A:D,4,FALSE),0)</f>
        <v>1</v>
      </c>
      <c r="N644" s="9">
        <f>IFERROR(VLOOKUP(Tabla1[[#This Row],[FECHA]],'RECAUDOS DE COMPARENDOS'!A:D,3,FALSE),0)</f>
        <v>178995</v>
      </c>
      <c r="O644" s="5">
        <f>IFERROR(VLOOKUP(Tabla1[[#This Row],[FECHA]],'RECAUDOS DE RESOLUCIONES'!A:D,4,FALSE),0)</f>
        <v>0</v>
      </c>
      <c r="P644" s="9">
        <f>IFERROR(VLOOKUP(Tabla1[[#This Row],[FECHA]],'RECAUDOS DE RESOLUCIONES'!A:D,3,FALSE),0)</f>
        <v>0</v>
      </c>
      <c r="Q64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644" s="9">
        <f>Tabla1[V. COMPARENDOS]-(Tabla1[V. EXONERACIONES]+Tabla1[[#This Row],[V. SIMIT CON RESOLUCION]]+Tabla1[[#This Row],[V. SIMIT SIN RESOLUCION]]+Tabla1[[#This Row],[V. RECAUDOS COMPARENDOS]]+Tabla1[[#This Row],[V. RECAUDOS RESOLUCIONES]])</f>
        <v>357990</v>
      </c>
      <c r="S644" s="11">
        <f>IFERROR(VLOOKUP(Tabla1[[#This Row],[FECHA]],'RECAUDOS LOCALES'!A:D,4,FALSE),0)</f>
        <v>1</v>
      </c>
      <c r="T644" s="9">
        <f>IFERROR(VLOOKUP(Tabla1[[#This Row],[FECHA]],'RECAUDOS LOCALES'!A:D,3,FALSE),0)</f>
        <v>57280</v>
      </c>
      <c r="U644" s="11">
        <f>IFERROR(VLOOKUP(Tabla1[[#This Row],[FECHA]],'RECAUDOS EXTERNOS'!A:D,4,FALSE),0)</f>
        <v>0</v>
      </c>
      <c r="V644" s="9">
        <f>IFERROR(VLOOKUP(Tabla1[[#This Row],[FECHA]],'RECAUDOS EXTERNOS'!A:D,3,FALSE),0)</f>
        <v>0</v>
      </c>
    </row>
    <row r="645" spans="1:22" x14ac:dyDescent="0.25">
      <c r="A645" s="1">
        <v>38204</v>
      </c>
      <c r="B645" s="3" t="s">
        <v>6</v>
      </c>
      <c r="C645" s="2">
        <v>38200</v>
      </c>
      <c r="D645" s="5">
        <f>YEAR(Tabla1[[#This Row],[FECHA]])</f>
        <v>2004</v>
      </c>
      <c r="E645" s="5">
        <f>IFERROR(VLOOKUP(Tabla1[[#This Row],[FECHA]],'COMPARENDOS TOTALES'!A:D,4,FALSE),0)</f>
        <v>6</v>
      </c>
      <c r="F645" s="9">
        <f>IFERROR(VLOOKUP(Tabla1[[#This Row],[FECHA]],'COMPARENDOS TOTALES'!A:D,3,FALSE),0)</f>
        <v>1789955</v>
      </c>
      <c r="G645" s="5">
        <f>IFERROR(VLOOKUP(Tabla1[[#This Row],[FECHA]],EXONERACIONES!A:D,4,FALSE),0)</f>
        <v>5</v>
      </c>
      <c r="H645" s="9">
        <f>IFERROR(VLOOKUP(Tabla1[[#This Row],[FECHA]],EXONERACIONES!A:D,3,FALSE),0)</f>
        <v>1610955</v>
      </c>
      <c r="I645" s="5">
        <f>IFERROR(VLOOKUP(Tabla1[[#This Row],[FECHA]],'SIMIT CON RES'!A:D,4,FALSE),0)</f>
        <v>0</v>
      </c>
      <c r="J645" s="9">
        <f>IFERROR(VLOOKUP(Tabla1[[#This Row],[FECHA]],'SIMIT CON RES'!A:D,3,FALSE),0)</f>
        <v>0</v>
      </c>
      <c r="K645">
        <f>IFERROR(VLOOKUP(Tabla1[[#This Row],[FECHA]],'SIMIT SIN RES'!A:D,4,FALSE),0)</f>
        <v>0</v>
      </c>
      <c r="L645" s="9">
        <f>IFERROR(VLOOKUP(Tabla1[[#This Row],[FECHA]],'SIMIT SIN RES'!A:D,3,FALSE),0)</f>
        <v>0</v>
      </c>
      <c r="M645" s="5">
        <f>IFERROR(VLOOKUP(Tabla1[[#This Row],[FECHA]],'RECAUDOS DE COMPARENDOS'!A:D,4,FALSE),0)</f>
        <v>0</v>
      </c>
      <c r="N645" s="9">
        <f>IFERROR(VLOOKUP(Tabla1[[#This Row],[FECHA]],'RECAUDOS DE COMPARENDOS'!A:D,3,FALSE),0)</f>
        <v>0</v>
      </c>
      <c r="O645" s="5">
        <f>IFERROR(VLOOKUP(Tabla1[[#This Row],[FECHA]],'RECAUDOS DE RESOLUCIONES'!A:D,4,FALSE),0)</f>
        <v>0</v>
      </c>
      <c r="P645" s="9">
        <f>IFERROR(VLOOKUP(Tabla1[[#This Row],[FECHA]],'RECAUDOS DE RESOLUCIONES'!A:D,3,FALSE),0)</f>
        <v>0</v>
      </c>
      <c r="Q64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645" s="9">
        <f>Tabla1[V. COMPARENDOS]-(Tabla1[V. EXONERACIONES]+Tabla1[[#This Row],[V. SIMIT CON RESOLUCION]]+Tabla1[[#This Row],[V. SIMIT SIN RESOLUCION]]+Tabla1[[#This Row],[V. RECAUDOS COMPARENDOS]]+Tabla1[[#This Row],[V. RECAUDOS RESOLUCIONES]])</f>
        <v>179000</v>
      </c>
      <c r="S645" s="11">
        <f>IFERROR(VLOOKUP(Tabla1[[#This Row],[FECHA]],'RECAUDOS LOCALES'!A:D,4,FALSE),0)</f>
        <v>1</v>
      </c>
      <c r="T645" s="9">
        <f>IFERROR(VLOOKUP(Tabla1[[#This Row],[FECHA]],'RECAUDOS LOCALES'!A:D,3,FALSE),0)</f>
        <v>47734</v>
      </c>
      <c r="U645" s="11">
        <f>IFERROR(VLOOKUP(Tabla1[[#This Row],[FECHA]],'RECAUDOS EXTERNOS'!A:D,4,FALSE),0)</f>
        <v>0</v>
      </c>
      <c r="V645" s="9">
        <f>IFERROR(VLOOKUP(Tabla1[[#This Row],[FECHA]],'RECAUDOS EXTERNOS'!A:D,3,FALSE),0)</f>
        <v>0</v>
      </c>
    </row>
    <row r="646" spans="1:22" x14ac:dyDescent="0.25">
      <c r="A646" s="1">
        <v>38205</v>
      </c>
      <c r="B646" s="3" t="s">
        <v>0</v>
      </c>
      <c r="C646" s="2">
        <v>38200</v>
      </c>
      <c r="D646" s="5">
        <f>YEAR(Tabla1[[#This Row],[FECHA]])</f>
        <v>2004</v>
      </c>
      <c r="E646" s="5">
        <f>IFERROR(VLOOKUP(Tabla1[[#This Row],[FECHA]],'COMPARENDOS TOTALES'!A:D,4,FALSE),0)</f>
        <v>6</v>
      </c>
      <c r="F646" s="9">
        <f>IFERROR(VLOOKUP(Tabla1[[#This Row],[FECHA]],'COMPARENDOS TOTALES'!A:D,3,FALSE),0)</f>
        <v>1252970</v>
      </c>
      <c r="G646" s="5">
        <f>IFERROR(VLOOKUP(Tabla1[[#This Row],[FECHA]],EXONERACIONES!A:D,4,FALSE),0)</f>
        <v>5</v>
      </c>
      <c r="H646" s="9">
        <f>IFERROR(VLOOKUP(Tabla1[[#This Row],[FECHA]],EXONERACIONES!A:D,3,FALSE),0)</f>
        <v>1073970</v>
      </c>
      <c r="I646" s="5">
        <f>IFERROR(VLOOKUP(Tabla1[[#This Row],[FECHA]],'SIMIT CON RES'!A:D,4,FALSE),0)</f>
        <v>0</v>
      </c>
      <c r="J646" s="9">
        <f>IFERROR(VLOOKUP(Tabla1[[#This Row],[FECHA]],'SIMIT CON RES'!A:D,3,FALSE),0)</f>
        <v>0</v>
      </c>
      <c r="K646">
        <f>IFERROR(VLOOKUP(Tabla1[[#This Row],[FECHA]],'SIMIT SIN RES'!A:D,4,FALSE),0)</f>
        <v>0</v>
      </c>
      <c r="L646" s="9">
        <f>IFERROR(VLOOKUP(Tabla1[[#This Row],[FECHA]],'SIMIT SIN RES'!A:D,3,FALSE),0)</f>
        <v>0</v>
      </c>
      <c r="M646" s="5">
        <f>IFERROR(VLOOKUP(Tabla1[[#This Row],[FECHA]],'RECAUDOS DE COMPARENDOS'!A:D,4,FALSE),0)</f>
        <v>0</v>
      </c>
      <c r="N646" s="9">
        <f>IFERROR(VLOOKUP(Tabla1[[#This Row],[FECHA]],'RECAUDOS DE COMPARENDOS'!A:D,3,FALSE),0)</f>
        <v>0</v>
      </c>
      <c r="O646" s="5">
        <f>IFERROR(VLOOKUP(Tabla1[[#This Row],[FECHA]],'RECAUDOS DE RESOLUCIONES'!A:D,4,FALSE),0)</f>
        <v>0</v>
      </c>
      <c r="P646" s="9">
        <f>IFERROR(VLOOKUP(Tabla1[[#This Row],[FECHA]],'RECAUDOS DE RESOLUCIONES'!A:D,3,FALSE),0)</f>
        <v>0</v>
      </c>
      <c r="Q64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646" s="9">
        <f>Tabla1[V. COMPARENDOS]-(Tabla1[V. EXONERACIONES]+Tabla1[[#This Row],[V. SIMIT CON RESOLUCION]]+Tabla1[[#This Row],[V. SIMIT SIN RESOLUCION]]+Tabla1[[#This Row],[V. RECAUDOS COMPARENDOS]]+Tabla1[[#This Row],[V. RECAUDOS RESOLUCIONES]])</f>
        <v>179000</v>
      </c>
      <c r="S646" s="11">
        <f>IFERROR(VLOOKUP(Tabla1[[#This Row],[FECHA]],'RECAUDOS LOCALES'!A:D,4,FALSE),0)</f>
        <v>3</v>
      </c>
      <c r="T646" s="9">
        <f>IFERROR(VLOOKUP(Tabla1[[#This Row],[FECHA]],'RECAUDOS LOCALES'!A:D,3,FALSE),0)</f>
        <v>444800</v>
      </c>
      <c r="U646" s="11">
        <f>IFERROR(VLOOKUP(Tabla1[[#This Row],[FECHA]],'RECAUDOS EXTERNOS'!A:D,4,FALSE),0)</f>
        <v>0</v>
      </c>
      <c r="V646" s="9">
        <f>IFERROR(VLOOKUP(Tabla1[[#This Row],[FECHA]],'RECAUDOS EXTERNOS'!A:D,3,FALSE),0)</f>
        <v>0</v>
      </c>
    </row>
    <row r="647" spans="1:22" x14ac:dyDescent="0.25">
      <c r="A647" s="1">
        <v>38206</v>
      </c>
      <c r="B647" s="3" t="s">
        <v>5</v>
      </c>
      <c r="C647" s="2">
        <v>38200</v>
      </c>
      <c r="D647" s="5">
        <f>YEAR(Tabla1[[#This Row],[FECHA]])</f>
        <v>2004</v>
      </c>
      <c r="E647" s="5">
        <f>IFERROR(VLOOKUP(Tabla1[[#This Row],[FECHA]],'COMPARENDOS TOTALES'!A:D,4,FALSE),0)</f>
        <v>7</v>
      </c>
      <c r="F647" s="9">
        <f>IFERROR(VLOOKUP(Tabla1[[#This Row],[FECHA]],'COMPARENDOS TOTALES'!A:D,3,FALSE),0)</f>
        <v>1443893</v>
      </c>
      <c r="G647" s="5">
        <f>IFERROR(VLOOKUP(Tabla1[[#This Row],[FECHA]],EXONERACIONES!A:D,4,FALSE),0)</f>
        <v>6</v>
      </c>
      <c r="H647" s="9">
        <f>IFERROR(VLOOKUP(Tabla1[[#This Row],[FECHA]],EXONERACIONES!A:D,3,FALSE),0)</f>
        <v>1348429</v>
      </c>
      <c r="I647" s="5">
        <f>IFERROR(VLOOKUP(Tabla1[[#This Row],[FECHA]],'SIMIT CON RES'!A:D,4,FALSE),0)</f>
        <v>0</v>
      </c>
      <c r="J647" s="9">
        <f>IFERROR(VLOOKUP(Tabla1[[#This Row],[FECHA]],'SIMIT CON RES'!A:D,3,FALSE),0)</f>
        <v>0</v>
      </c>
      <c r="K647">
        <f>IFERROR(VLOOKUP(Tabla1[[#This Row],[FECHA]],'SIMIT SIN RES'!A:D,4,FALSE),0)</f>
        <v>0</v>
      </c>
      <c r="L647" s="9">
        <f>IFERROR(VLOOKUP(Tabla1[[#This Row],[FECHA]],'SIMIT SIN RES'!A:D,3,FALSE),0)</f>
        <v>0</v>
      </c>
      <c r="M647" s="5">
        <f>IFERROR(VLOOKUP(Tabla1[[#This Row],[FECHA]],'RECAUDOS DE COMPARENDOS'!A:D,4,FALSE),0)</f>
        <v>0</v>
      </c>
      <c r="N647" s="9">
        <f>IFERROR(VLOOKUP(Tabla1[[#This Row],[FECHA]],'RECAUDOS DE COMPARENDOS'!A:D,3,FALSE),0)</f>
        <v>0</v>
      </c>
      <c r="O647" s="5">
        <f>IFERROR(VLOOKUP(Tabla1[[#This Row],[FECHA]],'RECAUDOS DE RESOLUCIONES'!A:D,4,FALSE),0)</f>
        <v>0</v>
      </c>
      <c r="P647" s="9">
        <f>IFERROR(VLOOKUP(Tabla1[[#This Row],[FECHA]],'RECAUDOS DE RESOLUCIONES'!A:D,3,FALSE),0)</f>
        <v>0</v>
      </c>
      <c r="Q64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647" s="9">
        <f>Tabla1[V. COMPARENDOS]-(Tabla1[V. EXONERACIONES]+Tabla1[[#This Row],[V. SIMIT CON RESOLUCION]]+Tabla1[[#This Row],[V. SIMIT SIN RESOLUCION]]+Tabla1[[#This Row],[V. RECAUDOS COMPARENDOS]]+Tabla1[[#This Row],[V. RECAUDOS RESOLUCIONES]])</f>
        <v>95464</v>
      </c>
      <c r="S647" s="11">
        <f>IFERROR(VLOOKUP(Tabla1[[#This Row],[FECHA]],'RECAUDOS LOCALES'!A:D,4,FALSE),0)</f>
        <v>0</v>
      </c>
      <c r="T647" s="9">
        <f>IFERROR(VLOOKUP(Tabla1[[#This Row],[FECHA]],'RECAUDOS LOCALES'!A:D,3,FALSE),0)</f>
        <v>0</v>
      </c>
      <c r="U647" s="11">
        <f>IFERROR(VLOOKUP(Tabla1[[#This Row],[FECHA]],'RECAUDOS EXTERNOS'!A:D,4,FALSE),0)</f>
        <v>0</v>
      </c>
      <c r="V647" s="9">
        <f>IFERROR(VLOOKUP(Tabla1[[#This Row],[FECHA]],'RECAUDOS EXTERNOS'!A:D,3,FALSE),0)</f>
        <v>0</v>
      </c>
    </row>
    <row r="648" spans="1:22" x14ac:dyDescent="0.25">
      <c r="A648" s="1">
        <v>38207</v>
      </c>
      <c r="B648" s="3" t="s">
        <v>4</v>
      </c>
      <c r="C648" s="2">
        <v>38200</v>
      </c>
      <c r="D648" s="5">
        <f>YEAR(Tabla1[[#This Row],[FECHA]])</f>
        <v>2004</v>
      </c>
      <c r="E648" s="5">
        <f>IFERROR(VLOOKUP(Tabla1[[#This Row],[FECHA]],'COMPARENDOS TOTALES'!A:D,4,FALSE),0)</f>
        <v>9</v>
      </c>
      <c r="F648" s="9">
        <f>IFERROR(VLOOKUP(Tabla1[[#This Row],[FECHA]],'COMPARENDOS TOTALES'!A:D,3,FALSE),0)</f>
        <v>1443893</v>
      </c>
      <c r="G648" s="5">
        <f>IFERROR(VLOOKUP(Tabla1[[#This Row],[FECHA]],EXONERACIONES!A:D,4,FALSE),0)</f>
        <v>8</v>
      </c>
      <c r="H648" s="9">
        <f>IFERROR(VLOOKUP(Tabla1[[#This Row],[FECHA]],EXONERACIONES!A:D,3,FALSE),0)</f>
        <v>1264898</v>
      </c>
      <c r="I648" s="5">
        <f>IFERROR(VLOOKUP(Tabla1[[#This Row],[FECHA]],'SIMIT CON RES'!A:D,4,FALSE),0)</f>
        <v>0</v>
      </c>
      <c r="J648" s="9">
        <f>IFERROR(VLOOKUP(Tabla1[[#This Row],[FECHA]],'SIMIT CON RES'!A:D,3,FALSE),0)</f>
        <v>0</v>
      </c>
      <c r="K648">
        <f>IFERROR(VLOOKUP(Tabla1[[#This Row],[FECHA]],'SIMIT SIN RES'!A:D,4,FALSE),0)</f>
        <v>0</v>
      </c>
      <c r="L648" s="9">
        <f>IFERROR(VLOOKUP(Tabla1[[#This Row],[FECHA]],'SIMIT SIN RES'!A:D,3,FALSE),0)</f>
        <v>0</v>
      </c>
      <c r="M648" s="5">
        <f>IFERROR(VLOOKUP(Tabla1[[#This Row],[FECHA]],'RECAUDOS DE COMPARENDOS'!A:D,4,FALSE),0)</f>
        <v>0</v>
      </c>
      <c r="N648" s="9">
        <f>IFERROR(VLOOKUP(Tabla1[[#This Row],[FECHA]],'RECAUDOS DE COMPARENDOS'!A:D,3,FALSE),0)</f>
        <v>0</v>
      </c>
      <c r="O648" s="5">
        <f>IFERROR(VLOOKUP(Tabla1[[#This Row],[FECHA]],'RECAUDOS DE RESOLUCIONES'!A:D,4,FALSE),0)</f>
        <v>0</v>
      </c>
      <c r="P648" s="9">
        <f>IFERROR(VLOOKUP(Tabla1[[#This Row],[FECHA]],'RECAUDOS DE RESOLUCIONES'!A:D,3,FALSE),0)</f>
        <v>0</v>
      </c>
      <c r="Q64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648" s="9">
        <f>Tabla1[V. COMPARENDOS]-(Tabla1[V. EXONERACIONES]+Tabla1[[#This Row],[V. SIMIT CON RESOLUCION]]+Tabla1[[#This Row],[V. SIMIT SIN RESOLUCION]]+Tabla1[[#This Row],[V. RECAUDOS COMPARENDOS]]+Tabla1[[#This Row],[V. RECAUDOS RESOLUCIONES]])</f>
        <v>178995</v>
      </c>
      <c r="S648" s="11">
        <f>IFERROR(VLOOKUP(Tabla1[[#This Row],[FECHA]],'RECAUDOS LOCALES'!A:D,4,FALSE),0)</f>
        <v>0</v>
      </c>
      <c r="T648" s="9">
        <f>IFERROR(VLOOKUP(Tabla1[[#This Row],[FECHA]],'RECAUDOS LOCALES'!A:D,3,FALSE),0)</f>
        <v>0</v>
      </c>
      <c r="U648" s="11">
        <f>IFERROR(VLOOKUP(Tabla1[[#This Row],[FECHA]],'RECAUDOS EXTERNOS'!A:D,4,FALSE),0)</f>
        <v>0</v>
      </c>
      <c r="V648" s="9">
        <f>IFERROR(VLOOKUP(Tabla1[[#This Row],[FECHA]],'RECAUDOS EXTERNOS'!A:D,3,FALSE),0)</f>
        <v>0</v>
      </c>
    </row>
    <row r="649" spans="1:22" x14ac:dyDescent="0.25">
      <c r="A649" s="1">
        <v>38208</v>
      </c>
      <c r="B649" s="3" t="s">
        <v>1</v>
      </c>
      <c r="C649" s="2">
        <v>38200</v>
      </c>
      <c r="D649" s="5">
        <f>YEAR(Tabla1[[#This Row],[FECHA]])</f>
        <v>2004</v>
      </c>
      <c r="E649" s="5">
        <f>IFERROR(VLOOKUP(Tabla1[[#This Row],[FECHA]],'COMPARENDOS TOTALES'!A:D,4,FALSE),0)</f>
        <v>4</v>
      </c>
      <c r="F649" s="9">
        <f>IFERROR(VLOOKUP(Tabla1[[#This Row],[FECHA]],'COMPARENDOS TOTALES'!A:D,3,FALSE),0)</f>
        <v>1073970</v>
      </c>
      <c r="G649" s="5">
        <f>IFERROR(VLOOKUP(Tabla1[[#This Row],[FECHA]],EXONERACIONES!A:D,4,FALSE),0)</f>
        <v>4</v>
      </c>
      <c r="H649" s="9">
        <f>IFERROR(VLOOKUP(Tabla1[[#This Row],[FECHA]],EXONERACIONES!A:D,3,FALSE),0)</f>
        <v>1073970</v>
      </c>
      <c r="I649" s="5">
        <f>IFERROR(VLOOKUP(Tabla1[[#This Row],[FECHA]],'SIMIT CON RES'!A:D,4,FALSE),0)</f>
        <v>0</v>
      </c>
      <c r="J649" s="9">
        <f>IFERROR(VLOOKUP(Tabla1[[#This Row],[FECHA]],'SIMIT CON RES'!A:D,3,FALSE),0)</f>
        <v>0</v>
      </c>
      <c r="K649">
        <f>IFERROR(VLOOKUP(Tabla1[[#This Row],[FECHA]],'SIMIT SIN RES'!A:D,4,FALSE),0)</f>
        <v>0</v>
      </c>
      <c r="L649" s="9">
        <f>IFERROR(VLOOKUP(Tabla1[[#This Row],[FECHA]],'SIMIT SIN RES'!A:D,3,FALSE),0)</f>
        <v>0</v>
      </c>
      <c r="M649" s="5">
        <f>IFERROR(VLOOKUP(Tabla1[[#This Row],[FECHA]],'RECAUDOS DE COMPARENDOS'!A:D,4,FALSE),0)</f>
        <v>0</v>
      </c>
      <c r="N649" s="9">
        <f>IFERROR(VLOOKUP(Tabla1[[#This Row],[FECHA]],'RECAUDOS DE COMPARENDOS'!A:D,3,FALSE),0)</f>
        <v>0</v>
      </c>
      <c r="O649" s="5">
        <f>IFERROR(VLOOKUP(Tabla1[[#This Row],[FECHA]],'RECAUDOS DE RESOLUCIONES'!A:D,4,FALSE),0)</f>
        <v>0</v>
      </c>
      <c r="P649" s="9">
        <f>IFERROR(VLOOKUP(Tabla1[[#This Row],[FECHA]],'RECAUDOS DE RESOLUCIONES'!A:D,3,FALSE),0)</f>
        <v>0</v>
      </c>
      <c r="Q64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64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649" s="11">
        <f>IFERROR(VLOOKUP(Tabla1[[#This Row],[FECHA]],'RECAUDOS LOCALES'!A:D,4,FALSE),0)</f>
        <v>4</v>
      </c>
      <c r="T649" s="9">
        <f>IFERROR(VLOOKUP(Tabla1[[#This Row],[FECHA]],'RECAUDOS LOCALES'!A:D,3,FALSE),0)</f>
        <v>290834</v>
      </c>
      <c r="U649" s="11">
        <f>IFERROR(VLOOKUP(Tabla1[[#This Row],[FECHA]],'RECAUDOS EXTERNOS'!A:D,4,FALSE),0)</f>
        <v>0</v>
      </c>
      <c r="V649" s="9">
        <f>IFERROR(VLOOKUP(Tabla1[[#This Row],[FECHA]],'RECAUDOS EXTERNOS'!A:D,3,FALSE),0)</f>
        <v>0</v>
      </c>
    </row>
    <row r="650" spans="1:22" x14ac:dyDescent="0.25">
      <c r="A650" s="1">
        <v>38209</v>
      </c>
      <c r="B650" s="3" t="s">
        <v>2</v>
      </c>
      <c r="C650" s="2">
        <v>38200</v>
      </c>
      <c r="D650" s="5">
        <f>YEAR(Tabla1[[#This Row],[FECHA]])</f>
        <v>2004</v>
      </c>
      <c r="E650" s="5">
        <f>IFERROR(VLOOKUP(Tabla1[[#This Row],[FECHA]],'COMPARENDOS TOTALES'!A:D,4,FALSE),0)</f>
        <v>8</v>
      </c>
      <c r="F650" s="9">
        <f>IFERROR(VLOOKUP(Tabla1[[#This Row],[FECHA]],'COMPARENDOS TOTALES'!A:D,3,FALSE),0)</f>
        <v>1443898</v>
      </c>
      <c r="G650" s="5">
        <f>IFERROR(VLOOKUP(Tabla1[[#This Row],[FECHA]],EXONERACIONES!A:D,4,FALSE),0)</f>
        <v>6</v>
      </c>
      <c r="H650" s="9">
        <f>IFERROR(VLOOKUP(Tabla1[[#This Row],[FECHA]],EXONERACIONES!A:D,3,FALSE),0)</f>
        <v>1085903</v>
      </c>
      <c r="I650" s="5">
        <f>IFERROR(VLOOKUP(Tabla1[[#This Row],[FECHA]],'SIMIT CON RES'!A:D,4,FALSE),0)</f>
        <v>0</v>
      </c>
      <c r="J650" s="9">
        <f>IFERROR(VLOOKUP(Tabla1[[#This Row],[FECHA]],'SIMIT CON RES'!A:D,3,FALSE),0)</f>
        <v>0</v>
      </c>
      <c r="K650">
        <f>IFERROR(VLOOKUP(Tabla1[[#This Row],[FECHA]],'SIMIT SIN RES'!A:D,4,FALSE),0)</f>
        <v>0</v>
      </c>
      <c r="L650" s="9">
        <f>IFERROR(VLOOKUP(Tabla1[[#This Row],[FECHA]],'SIMIT SIN RES'!A:D,3,FALSE),0)</f>
        <v>0</v>
      </c>
      <c r="M650" s="5">
        <f>IFERROR(VLOOKUP(Tabla1[[#This Row],[FECHA]],'RECAUDOS DE COMPARENDOS'!A:D,4,FALSE),0)</f>
        <v>1</v>
      </c>
      <c r="N650" s="9">
        <f>IFERROR(VLOOKUP(Tabla1[[#This Row],[FECHA]],'RECAUDOS DE COMPARENDOS'!A:D,3,FALSE),0)</f>
        <v>178995</v>
      </c>
      <c r="O650" s="5">
        <f>IFERROR(VLOOKUP(Tabla1[[#This Row],[FECHA]],'RECAUDOS DE RESOLUCIONES'!A:D,4,FALSE),0)</f>
        <v>0</v>
      </c>
      <c r="P650" s="9">
        <f>IFERROR(VLOOKUP(Tabla1[[#This Row],[FECHA]],'RECAUDOS DE RESOLUCIONES'!A:D,3,FALSE),0)</f>
        <v>0</v>
      </c>
      <c r="Q65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650" s="9">
        <f>Tabla1[V. COMPARENDOS]-(Tabla1[V. EXONERACIONES]+Tabla1[[#This Row],[V. SIMIT CON RESOLUCION]]+Tabla1[[#This Row],[V. SIMIT SIN RESOLUCION]]+Tabla1[[#This Row],[V. RECAUDOS COMPARENDOS]]+Tabla1[[#This Row],[V. RECAUDOS RESOLUCIONES]])</f>
        <v>179000</v>
      </c>
      <c r="S650" s="11">
        <f>IFERROR(VLOOKUP(Tabla1[[#This Row],[FECHA]],'RECAUDOS LOCALES'!A:D,4,FALSE),0)</f>
        <v>0</v>
      </c>
      <c r="T650" s="9">
        <f>IFERROR(VLOOKUP(Tabla1[[#This Row],[FECHA]],'RECAUDOS LOCALES'!A:D,3,FALSE),0)</f>
        <v>0</v>
      </c>
      <c r="U650" s="11">
        <f>IFERROR(VLOOKUP(Tabla1[[#This Row],[FECHA]],'RECAUDOS EXTERNOS'!A:D,4,FALSE),0)</f>
        <v>0</v>
      </c>
      <c r="V650" s="9">
        <f>IFERROR(VLOOKUP(Tabla1[[#This Row],[FECHA]],'RECAUDOS EXTERNOS'!A:D,3,FALSE),0)</f>
        <v>0</v>
      </c>
    </row>
    <row r="651" spans="1:22" x14ac:dyDescent="0.25">
      <c r="A651" s="1">
        <v>38210</v>
      </c>
      <c r="B651" s="3" t="s">
        <v>3</v>
      </c>
      <c r="C651" s="2">
        <v>38200</v>
      </c>
      <c r="D651" s="5">
        <f>YEAR(Tabla1[[#This Row],[FECHA]])</f>
        <v>2004</v>
      </c>
      <c r="E651" s="5">
        <f>IFERROR(VLOOKUP(Tabla1[[#This Row],[FECHA]],'COMPARENDOS TOTALES'!A:D,4,FALSE),0)</f>
        <v>1</v>
      </c>
      <c r="F651" s="9">
        <f>IFERROR(VLOOKUP(Tabla1[[#This Row],[FECHA]],'COMPARENDOS TOTALES'!A:D,3,FALSE),0)</f>
        <v>178995</v>
      </c>
      <c r="G651" s="5">
        <f>IFERROR(VLOOKUP(Tabla1[[#This Row],[FECHA]],EXONERACIONES!A:D,4,FALSE),0)</f>
        <v>1</v>
      </c>
      <c r="H651" s="9">
        <f>IFERROR(VLOOKUP(Tabla1[[#This Row],[FECHA]],EXONERACIONES!A:D,3,FALSE),0)</f>
        <v>178995</v>
      </c>
      <c r="I651" s="5">
        <f>IFERROR(VLOOKUP(Tabla1[[#This Row],[FECHA]],'SIMIT CON RES'!A:D,4,FALSE),0)</f>
        <v>0</v>
      </c>
      <c r="J651" s="9">
        <f>IFERROR(VLOOKUP(Tabla1[[#This Row],[FECHA]],'SIMIT CON RES'!A:D,3,FALSE),0)</f>
        <v>0</v>
      </c>
      <c r="K651">
        <f>IFERROR(VLOOKUP(Tabla1[[#This Row],[FECHA]],'SIMIT SIN RES'!A:D,4,FALSE),0)</f>
        <v>0</v>
      </c>
      <c r="L651" s="9">
        <f>IFERROR(VLOOKUP(Tabla1[[#This Row],[FECHA]],'SIMIT SIN RES'!A:D,3,FALSE),0)</f>
        <v>0</v>
      </c>
      <c r="M651" s="5">
        <f>IFERROR(VLOOKUP(Tabla1[[#This Row],[FECHA]],'RECAUDOS DE COMPARENDOS'!A:D,4,FALSE),0)</f>
        <v>0</v>
      </c>
      <c r="N651" s="9">
        <f>IFERROR(VLOOKUP(Tabla1[[#This Row],[FECHA]],'RECAUDOS DE COMPARENDOS'!A:D,3,FALSE),0)</f>
        <v>0</v>
      </c>
      <c r="O651" s="5">
        <f>IFERROR(VLOOKUP(Tabla1[[#This Row],[FECHA]],'RECAUDOS DE RESOLUCIONES'!A:D,4,FALSE),0)</f>
        <v>0</v>
      </c>
      <c r="P651" s="9">
        <f>IFERROR(VLOOKUP(Tabla1[[#This Row],[FECHA]],'RECAUDOS DE RESOLUCIONES'!A:D,3,FALSE),0)</f>
        <v>0</v>
      </c>
      <c r="Q65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65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651" s="11">
        <f>IFERROR(VLOOKUP(Tabla1[[#This Row],[FECHA]],'RECAUDOS LOCALES'!A:D,4,FALSE),0)</f>
        <v>2</v>
      </c>
      <c r="T651" s="9">
        <f>IFERROR(VLOOKUP(Tabla1[[#This Row],[FECHA]],'RECAUDOS LOCALES'!A:D,3,FALSE),0)</f>
        <v>137234</v>
      </c>
      <c r="U651" s="11">
        <f>IFERROR(VLOOKUP(Tabla1[[#This Row],[FECHA]],'RECAUDOS EXTERNOS'!A:D,4,FALSE),0)</f>
        <v>0</v>
      </c>
      <c r="V651" s="9">
        <f>IFERROR(VLOOKUP(Tabla1[[#This Row],[FECHA]],'RECAUDOS EXTERNOS'!A:D,3,FALSE),0)</f>
        <v>0</v>
      </c>
    </row>
    <row r="652" spans="1:22" x14ac:dyDescent="0.25">
      <c r="A652" s="1">
        <v>38211</v>
      </c>
      <c r="B652" s="3" t="s">
        <v>6</v>
      </c>
      <c r="C652" s="2">
        <v>38200</v>
      </c>
      <c r="D652" s="5">
        <f>YEAR(Tabla1[[#This Row],[FECHA]])</f>
        <v>2004</v>
      </c>
      <c r="E652" s="5">
        <f>IFERROR(VLOOKUP(Tabla1[[#This Row],[FECHA]],'COMPARENDOS TOTALES'!A:D,4,FALSE),0)</f>
        <v>9</v>
      </c>
      <c r="F652" s="9">
        <f>IFERROR(VLOOKUP(Tabla1[[#This Row],[FECHA]],'COMPARENDOS TOTALES'!A:D,3,FALSE),0)</f>
        <v>2505930</v>
      </c>
      <c r="G652" s="5">
        <f>IFERROR(VLOOKUP(Tabla1[[#This Row],[FECHA]],EXONERACIONES!A:D,4,FALSE),0)</f>
        <v>7</v>
      </c>
      <c r="H652" s="9">
        <f>IFERROR(VLOOKUP(Tabla1[[#This Row],[FECHA]],EXONERACIONES!A:D,3,FALSE),0)</f>
        <v>2147940</v>
      </c>
      <c r="I652" s="5">
        <f>IFERROR(VLOOKUP(Tabla1[[#This Row],[FECHA]],'SIMIT CON RES'!A:D,4,FALSE),0)</f>
        <v>0</v>
      </c>
      <c r="J652" s="9">
        <f>IFERROR(VLOOKUP(Tabla1[[#This Row],[FECHA]],'SIMIT CON RES'!A:D,3,FALSE),0)</f>
        <v>0</v>
      </c>
      <c r="K652">
        <f>IFERROR(VLOOKUP(Tabla1[[#This Row],[FECHA]],'SIMIT SIN RES'!A:D,4,FALSE),0)</f>
        <v>0</v>
      </c>
      <c r="L652" s="9">
        <f>IFERROR(VLOOKUP(Tabla1[[#This Row],[FECHA]],'SIMIT SIN RES'!A:D,3,FALSE),0)</f>
        <v>0</v>
      </c>
      <c r="M652" s="5">
        <f>IFERROR(VLOOKUP(Tabla1[[#This Row],[FECHA]],'RECAUDOS DE COMPARENDOS'!A:D,4,FALSE),0)</f>
        <v>0</v>
      </c>
      <c r="N652" s="9">
        <f>IFERROR(VLOOKUP(Tabla1[[#This Row],[FECHA]],'RECAUDOS DE COMPARENDOS'!A:D,3,FALSE),0)</f>
        <v>0</v>
      </c>
      <c r="O652" s="5">
        <f>IFERROR(VLOOKUP(Tabla1[[#This Row],[FECHA]],'RECAUDOS DE RESOLUCIONES'!A:D,4,FALSE),0)</f>
        <v>0</v>
      </c>
      <c r="P652" s="9">
        <f>IFERROR(VLOOKUP(Tabla1[[#This Row],[FECHA]],'RECAUDOS DE RESOLUCIONES'!A:D,3,FALSE),0)</f>
        <v>0</v>
      </c>
      <c r="Q65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652" s="9">
        <f>Tabla1[V. COMPARENDOS]-(Tabla1[V. EXONERACIONES]+Tabla1[[#This Row],[V. SIMIT CON RESOLUCION]]+Tabla1[[#This Row],[V. SIMIT SIN RESOLUCION]]+Tabla1[[#This Row],[V. RECAUDOS COMPARENDOS]]+Tabla1[[#This Row],[V. RECAUDOS RESOLUCIONES]])</f>
        <v>357990</v>
      </c>
      <c r="S652" s="11">
        <f>IFERROR(VLOOKUP(Tabla1[[#This Row],[FECHA]],'RECAUDOS LOCALES'!A:D,4,FALSE),0)</f>
        <v>1</v>
      </c>
      <c r="T652" s="9">
        <f>IFERROR(VLOOKUP(Tabla1[[#This Row],[FECHA]],'RECAUDOS LOCALES'!A:D,3,FALSE),0)</f>
        <v>26800</v>
      </c>
      <c r="U652" s="11">
        <f>IFERROR(VLOOKUP(Tabla1[[#This Row],[FECHA]],'RECAUDOS EXTERNOS'!A:D,4,FALSE),0)</f>
        <v>0</v>
      </c>
      <c r="V652" s="9">
        <f>IFERROR(VLOOKUP(Tabla1[[#This Row],[FECHA]],'RECAUDOS EXTERNOS'!A:D,3,FALSE),0)</f>
        <v>0</v>
      </c>
    </row>
    <row r="653" spans="1:22" x14ac:dyDescent="0.25">
      <c r="A653" s="1">
        <v>38212</v>
      </c>
      <c r="B653" s="3" t="s">
        <v>0</v>
      </c>
      <c r="C653" s="2">
        <v>38200</v>
      </c>
      <c r="D653" s="5">
        <f>YEAR(Tabla1[[#This Row],[FECHA]])</f>
        <v>2004</v>
      </c>
      <c r="E653" s="5">
        <f>IFERROR(VLOOKUP(Tabla1[[#This Row],[FECHA]],'COMPARENDOS TOTALES'!A:D,4,FALSE),0)</f>
        <v>20</v>
      </c>
      <c r="F653" s="9">
        <f>IFERROR(VLOOKUP(Tabla1[[#This Row],[FECHA]],'COMPARENDOS TOTALES'!A:D,3,FALSE),0)</f>
        <v>3892328</v>
      </c>
      <c r="G653" s="5">
        <f>IFERROR(VLOOKUP(Tabla1[[#This Row],[FECHA]],EXONERACIONES!A:D,4,FALSE),0)</f>
        <v>11</v>
      </c>
      <c r="H653" s="9">
        <f>IFERROR(VLOOKUP(Tabla1[[#This Row],[FECHA]],EXONERACIONES!A:D,3,FALSE),0)</f>
        <v>2601394</v>
      </c>
      <c r="I653" s="5">
        <f>IFERROR(VLOOKUP(Tabla1[[#This Row],[FECHA]],'SIMIT CON RES'!A:D,4,FALSE),0)</f>
        <v>0</v>
      </c>
      <c r="J653" s="9">
        <f>IFERROR(VLOOKUP(Tabla1[[#This Row],[FECHA]],'SIMIT CON RES'!A:D,3,FALSE),0)</f>
        <v>0</v>
      </c>
      <c r="K653">
        <f>IFERROR(VLOOKUP(Tabla1[[#This Row],[FECHA]],'SIMIT SIN RES'!A:D,4,FALSE),0)</f>
        <v>0</v>
      </c>
      <c r="L653" s="9">
        <f>IFERROR(VLOOKUP(Tabla1[[#This Row],[FECHA]],'SIMIT SIN RES'!A:D,3,FALSE),0)</f>
        <v>0</v>
      </c>
      <c r="M653" s="5">
        <f>IFERROR(VLOOKUP(Tabla1[[#This Row],[FECHA]],'RECAUDOS DE COMPARENDOS'!A:D,4,FALSE),0)</f>
        <v>5</v>
      </c>
      <c r="N653" s="9">
        <f>IFERROR(VLOOKUP(Tabla1[[#This Row],[FECHA]],'RECAUDOS DE COMPARENDOS'!A:D,3,FALSE),0)</f>
        <v>727913</v>
      </c>
      <c r="O653" s="5">
        <f>IFERROR(VLOOKUP(Tabla1[[#This Row],[FECHA]],'RECAUDOS DE RESOLUCIONES'!A:D,4,FALSE),0)</f>
        <v>0</v>
      </c>
      <c r="P653" s="9">
        <f>IFERROR(VLOOKUP(Tabla1[[#This Row],[FECHA]],'RECAUDOS DE RESOLUCIONES'!A:D,3,FALSE),0)</f>
        <v>0</v>
      </c>
      <c r="Q65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653" s="9">
        <f>Tabla1[V. COMPARENDOS]-(Tabla1[V. EXONERACIONES]+Tabla1[[#This Row],[V. SIMIT CON RESOLUCION]]+Tabla1[[#This Row],[V. SIMIT SIN RESOLUCION]]+Tabla1[[#This Row],[V. RECAUDOS COMPARENDOS]]+Tabla1[[#This Row],[V. RECAUDOS RESOLUCIONES]])</f>
        <v>563021</v>
      </c>
      <c r="S653" s="11">
        <f>IFERROR(VLOOKUP(Tabla1[[#This Row],[FECHA]],'RECAUDOS LOCALES'!A:D,4,FALSE),0)</f>
        <v>4</v>
      </c>
      <c r="T653" s="9">
        <f>IFERROR(VLOOKUP(Tabla1[[#This Row],[FECHA]],'RECAUDOS LOCALES'!A:D,3,FALSE),0)</f>
        <v>363968</v>
      </c>
      <c r="U653" s="11">
        <f>IFERROR(VLOOKUP(Tabla1[[#This Row],[FECHA]],'RECAUDOS EXTERNOS'!A:D,4,FALSE),0)</f>
        <v>0</v>
      </c>
      <c r="V653" s="9">
        <f>IFERROR(VLOOKUP(Tabla1[[#This Row],[FECHA]],'RECAUDOS EXTERNOS'!A:D,3,FALSE),0)</f>
        <v>0</v>
      </c>
    </row>
    <row r="654" spans="1:22" x14ac:dyDescent="0.25">
      <c r="A654" s="1">
        <v>38213</v>
      </c>
      <c r="B654" s="3" t="s">
        <v>5</v>
      </c>
      <c r="C654" s="2">
        <v>38200</v>
      </c>
      <c r="D654" s="5">
        <f>YEAR(Tabla1[[#This Row],[FECHA]])</f>
        <v>2004</v>
      </c>
      <c r="E654" s="5">
        <f>IFERROR(VLOOKUP(Tabla1[[#This Row],[FECHA]],'COMPARENDOS TOTALES'!A:D,4,FALSE),0)</f>
        <v>13</v>
      </c>
      <c r="F654" s="9">
        <f>IFERROR(VLOOKUP(Tabla1[[#This Row],[FECHA]],'COMPARENDOS TOTALES'!A:D,3,FALSE),0)</f>
        <v>2505935</v>
      </c>
      <c r="G654" s="5">
        <f>IFERROR(VLOOKUP(Tabla1[[#This Row],[FECHA]],EXONERACIONES!A:D,4,FALSE),0)</f>
        <v>12</v>
      </c>
      <c r="H654" s="9">
        <f>IFERROR(VLOOKUP(Tabla1[[#This Row],[FECHA]],EXONERACIONES!A:D,3,FALSE),0)</f>
        <v>2326935</v>
      </c>
      <c r="I654" s="5">
        <f>IFERROR(VLOOKUP(Tabla1[[#This Row],[FECHA]],'SIMIT CON RES'!A:D,4,FALSE),0)</f>
        <v>0</v>
      </c>
      <c r="J654" s="9">
        <f>IFERROR(VLOOKUP(Tabla1[[#This Row],[FECHA]],'SIMIT CON RES'!A:D,3,FALSE),0)</f>
        <v>0</v>
      </c>
      <c r="K654">
        <f>IFERROR(VLOOKUP(Tabla1[[#This Row],[FECHA]],'SIMIT SIN RES'!A:D,4,FALSE),0)</f>
        <v>0</v>
      </c>
      <c r="L654" s="9">
        <f>IFERROR(VLOOKUP(Tabla1[[#This Row],[FECHA]],'SIMIT SIN RES'!A:D,3,FALSE),0)</f>
        <v>0</v>
      </c>
      <c r="M654" s="5">
        <f>IFERROR(VLOOKUP(Tabla1[[#This Row],[FECHA]],'RECAUDOS DE COMPARENDOS'!A:D,4,FALSE),0)</f>
        <v>0</v>
      </c>
      <c r="N654" s="9">
        <f>IFERROR(VLOOKUP(Tabla1[[#This Row],[FECHA]],'RECAUDOS DE COMPARENDOS'!A:D,3,FALSE),0)</f>
        <v>0</v>
      </c>
      <c r="O654" s="5">
        <f>IFERROR(VLOOKUP(Tabla1[[#This Row],[FECHA]],'RECAUDOS DE RESOLUCIONES'!A:D,4,FALSE),0)</f>
        <v>0</v>
      </c>
      <c r="P654" s="9">
        <f>IFERROR(VLOOKUP(Tabla1[[#This Row],[FECHA]],'RECAUDOS DE RESOLUCIONES'!A:D,3,FALSE),0)</f>
        <v>0</v>
      </c>
      <c r="Q65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654" s="9">
        <f>Tabla1[V. COMPARENDOS]-(Tabla1[V. EXONERACIONES]+Tabla1[[#This Row],[V. SIMIT CON RESOLUCION]]+Tabla1[[#This Row],[V. SIMIT SIN RESOLUCION]]+Tabla1[[#This Row],[V. RECAUDOS COMPARENDOS]]+Tabla1[[#This Row],[V. RECAUDOS RESOLUCIONES]])</f>
        <v>179000</v>
      </c>
      <c r="S654" s="11">
        <f>IFERROR(VLOOKUP(Tabla1[[#This Row],[FECHA]],'RECAUDOS LOCALES'!A:D,4,FALSE),0)</f>
        <v>0</v>
      </c>
      <c r="T654" s="9">
        <f>IFERROR(VLOOKUP(Tabla1[[#This Row],[FECHA]],'RECAUDOS LOCALES'!A:D,3,FALSE),0)</f>
        <v>0</v>
      </c>
      <c r="U654" s="11">
        <f>IFERROR(VLOOKUP(Tabla1[[#This Row],[FECHA]],'RECAUDOS EXTERNOS'!A:D,4,FALSE),0)</f>
        <v>0</v>
      </c>
      <c r="V654" s="9">
        <f>IFERROR(VLOOKUP(Tabla1[[#This Row],[FECHA]],'RECAUDOS EXTERNOS'!A:D,3,FALSE),0)</f>
        <v>0</v>
      </c>
    </row>
    <row r="655" spans="1:22" x14ac:dyDescent="0.25">
      <c r="A655" s="1">
        <v>38214</v>
      </c>
      <c r="B655" s="3" t="s">
        <v>4</v>
      </c>
      <c r="C655" s="2">
        <v>38200</v>
      </c>
      <c r="D655" s="5">
        <f>YEAR(Tabla1[[#This Row],[FECHA]])</f>
        <v>2004</v>
      </c>
      <c r="E655" s="5">
        <f>IFERROR(VLOOKUP(Tabla1[[#This Row],[FECHA]],'COMPARENDOS TOTALES'!A:D,4,FALSE),0)</f>
        <v>8</v>
      </c>
      <c r="F655" s="9">
        <f>IFERROR(VLOOKUP(Tabla1[[#This Row],[FECHA]],'COMPARENDOS TOTALES'!A:D,3,FALSE),0)</f>
        <v>1885414</v>
      </c>
      <c r="G655" s="5">
        <f>IFERROR(VLOOKUP(Tabla1[[#This Row],[FECHA]],EXONERACIONES!A:D,4,FALSE),0)</f>
        <v>5</v>
      </c>
      <c r="H655" s="9">
        <f>IFERROR(VLOOKUP(Tabla1[[#This Row],[FECHA]],EXONERACIONES!A:D,3,FALSE),0)</f>
        <v>1169434</v>
      </c>
      <c r="I655" s="5">
        <f>IFERROR(VLOOKUP(Tabla1[[#This Row],[FECHA]],'SIMIT CON RES'!A:D,4,FALSE),0)</f>
        <v>0</v>
      </c>
      <c r="J655" s="9">
        <f>IFERROR(VLOOKUP(Tabla1[[#This Row],[FECHA]],'SIMIT CON RES'!A:D,3,FALSE),0)</f>
        <v>0</v>
      </c>
      <c r="K655">
        <f>IFERROR(VLOOKUP(Tabla1[[#This Row],[FECHA]],'SIMIT SIN RES'!A:D,4,FALSE),0)</f>
        <v>0</v>
      </c>
      <c r="L655" s="9">
        <f>IFERROR(VLOOKUP(Tabla1[[#This Row],[FECHA]],'SIMIT SIN RES'!A:D,3,FALSE),0)</f>
        <v>0</v>
      </c>
      <c r="M655" s="5">
        <f>IFERROR(VLOOKUP(Tabla1[[#This Row],[FECHA]],'RECAUDOS DE COMPARENDOS'!A:D,4,FALSE),0)</f>
        <v>0</v>
      </c>
      <c r="N655" s="9">
        <f>IFERROR(VLOOKUP(Tabla1[[#This Row],[FECHA]],'RECAUDOS DE COMPARENDOS'!A:D,3,FALSE),0)</f>
        <v>0</v>
      </c>
      <c r="O655" s="5">
        <f>IFERROR(VLOOKUP(Tabla1[[#This Row],[FECHA]],'RECAUDOS DE RESOLUCIONES'!A:D,4,FALSE),0)</f>
        <v>0</v>
      </c>
      <c r="P655" s="9">
        <f>IFERROR(VLOOKUP(Tabla1[[#This Row],[FECHA]],'RECAUDOS DE RESOLUCIONES'!A:D,3,FALSE),0)</f>
        <v>0</v>
      </c>
      <c r="Q65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655" s="9">
        <f>Tabla1[V. COMPARENDOS]-(Tabla1[V. EXONERACIONES]+Tabla1[[#This Row],[V. SIMIT CON RESOLUCION]]+Tabla1[[#This Row],[V. SIMIT SIN RESOLUCION]]+Tabla1[[#This Row],[V. RECAUDOS COMPARENDOS]]+Tabla1[[#This Row],[V. RECAUDOS RESOLUCIONES]])</f>
        <v>715980</v>
      </c>
      <c r="S655" s="11">
        <f>IFERROR(VLOOKUP(Tabla1[[#This Row],[FECHA]],'RECAUDOS LOCALES'!A:D,4,FALSE),0)</f>
        <v>0</v>
      </c>
      <c r="T655" s="9">
        <f>IFERROR(VLOOKUP(Tabla1[[#This Row],[FECHA]],'RECAUDOS LOCALES'!A:D,3,FALSE),0)</f>
        <v>0</v>
      </c>
      <c r="U655" s="11">
        <f>IFERROR(VLOOKUP(Tabla1[[#This Row],[FECHA]],'RECAUDOS EXTERNOS'!A:D,4,FALSE),0)</f>
        <v>0</v>
      </c>
      <c r="V655" s="9">
        <f>IFERROR(VLOOKUP(Tabla1[[#This Row],[FECHA]],'RECAUDOS EXTERNOS'!A:D,3,FALSE),0)</f>
        <v>0</v>
      </c>
    </row>
    <row r="656" spans="1:22" x14ac:dyDescent="0.25">
      <c r="A656" s="1">
        <v>38215</v>
      </c>
      <c r="B656" s="3" t="s">
        <v>1</v>
      </c>
      <c r="C656" s="2">
        <v>38200</v>
      </c>
      <c r="D656" s="5">
        <f>YEAR(Tabla1[[#This Row],[FECHA]])</f>
        <v>2004</v>
      </c>
      <c r="E656" s="5">
        <f>IFERROR(VLOOKUP(Tabla1[[#This Row],[FECHA]],'COMPARENDOS TOTALES'!A:D,4,FALSE),0)</f>
        <v>3</v>
      </c>
      <c r="F656" s="9">
        <f>IFERROR(VLOOKUP(Tabla1[[#This Row],[FECHA]],'COMPARENDOS TOTALES'!A:D,3,FALSE),0)</f>
        <v>551085</v>
      </c>
      <c r="G656" s="5">
        <f>IFERROR(VLOOKUP(Tabla1[[#This Row],[FECHA]],EXONERACIONES!A:D,4,FALSE),0)</f>
        <v>2</v>
      </c>
      <c r="H656" s="9">
        <f>IFERROR(VLOOKUP(Tabla1[[#This Row],[FECHA]],EXONERACIONES!A:D,3,FALSE),0)</f>
        <v>372090</v>
      </c>
      <c r="I656" s="5">
        <f>IFERROR(VLOOKUP(Tabla1[[#This Row],[FECHA]],'SIMIT CON RES'!A:D,4,FALSE),0)</f>
        <v>0</v>
      </c>
      <c r="J656" s="9">
        <f>IFERROR(VLOOKUP(Tabla1[[#This Row],[FECHA]],'SIMIT CON RES'!A:D,3,FALSE),0)</f>
        <v>0</v>
      </c>
      <c r="K656">
        <f>IFERROR(VLOOKUP(Tabla1[[#This Row],[FECHA]],'SIMIT SIN RES'!A:D,4,FALSE),0)</f>
        <v>0</v>
      </c>
      <c r="L656" s="9">
        <f>IFERROR(VLOOKUP(Tabla1[[#This Row],[FECHA]],'SIMIT SIN RES'!A:D,3,FALSE),0)</f>
        <v>0</v>
      </c>
      <c r="M656" s="5">
        <f>IFERROR(VLOOKUP(Tabla1[[#This Row],[FECHA]],'RECAUDOS DE COMPARENDOS'!A:D,4,FALSE),0)</f>
        <v>0</v>
      </c>
      <c r="N656" s="9">
        <f>IFERROR(VLOOKUP(Tabla1[[#This Row],[FECHA]],'RECAUDOS DE COMPARENDOS'!A:D,3,FALSE),0)</f>
        <v>0</v>
      </c>
      <c r="O656" s="5">
        <f>IFERROR(VLOOKUP(Tabla1[[#This Row],[FECHA]],'RECAUDOS DE RESOLUCIONES'!A:D,4,FALSE),0)</f>
        <v>0</v>
      </c>
      <c r="P656" s="9">
        <f>IFERROR(VLOOKUP(Tabla1[[#This Row],[FECHA]],'RECAUDOS DE RESOLUCIONES'!A:D,3,FALSE),0)</f>
        <v>0</v>
      </c>
      <c r="Q65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656" s="9">
        <f>Tabla1[V. COMPARENDOS]-(Tabla1[V. EXONERACIONES]+Tabla1[[#This Row],[V. SIMIT CON RESOLUCION]]+Tabla1[[#This Row],[V. SIMIT SIN RESOLUCION]]+Tabla1[[#This Row],[V. RECAUDOS COMPARENDOS]]+Tabla1[[#This Row],[V. RECAUDOS RESOLUCIONES]])</f>
        <v>178995</v>
      </c>
      <c r="S656" s="11">
        <f>IFERROR(VLOOKUP(Tabla1[[#This Row],[FECHA]],'RECAUDOS LOCALES'!A:D,4,FALSE),0)</f>
        <v>0</v>
      </c>
      <c r="T656" s="9">
        <f>IFERROR(VLOOKUP(Tabla1[[#This Row],[FECHA]],'RECAUDOS LOCALES'!A:D,3,FALSE),0)</f>
        <v>0</v>
      </c>
      <c r="U656" s="11">
        <f>IFERROR(VLOOKUP(Tabla1[[#This Row],[FECHA]],'RECAUDOS EXTERNOS'!A:D,4,FALSE),0)</f>
        <v>0</v>
      </c>
      <c r="V656" s="9">
        <f>IFERROR(VLOOKUP(Tabla1[[#This Row],[FECHA]],'RECAUDOS EXTERNOS'!A:D,3,FALSE),0)</f>
        <v>0</v>
      </c>
    </row>
    <row r="657" spans="1:22" x14ac:dyDescent="0.25">
      <c r="A657" s="1">
        <v>38216</v>
      </c>
      <c r="B657" s="3" t="s">
        <v>2</v>
      </c>
      <c r="C657" s="2">
        <v>38200</v>
      </c>
      <c r="D657" s="5">
        <f>YEAR(Tabla1[[#This Row],[FECHA]])</f>
        <v>2004</v>
      </c>
      <c r="E657" s="5">
        <f>IFERROR(VLOOKUP(Tabla1[[#This Row],[FECHA]],'COMPARENDOS TOTALES'!A:D,4,FALSE),0)</f>
        <v>17</v>
      </c>
      <c r="F657" s="9">
        <f>IFERROR(VLOOKUP(Tabla1[[#This Row],[FECHA]],'COMPARENDOS TOTALES'!A:D,3,FALSE),0)</f>
        <v>3162245</v>
      </c>
      <c r="G657" s="5">
        <f>IFERROR(VLOOKUP(Tabla1[[#This Row],[FECHA]],EXONERACIONES!A:D,4,FALSE),0)</f>
        <v>13</v>
      </c>
      <c r="H657" s="9">
        <f>IFERROR(VLOOKUP(Tabla1[[#This Row],[FECHA]],EXONERACIONES!A:D,3,FALSE),0)</f>
        <v>2613327</v>
      </c>
      <c r="I657" s="5">
        <f>IFERROR(VLOOKUP(Tabla1[[#This Row],[FECHA]],'SIMIT CON RES'!A:D,4,FALSE),0)</f>
        <v>0</v>
      </c>
      <c r="J657" s="9">
        <f>IFERROR(VLOOKUP(Tabla1[[#This Row],[FECHA]],'SIMIT CON RES'!A:D,3,FALSE),0)</f>
        <v>0</v>
      </c>
      <c r="K657">
        <f>IFERROR(VLOOKUP(Tabla1[[#This Row],[FECHA]],'SIMIT SIN RES'!A:D,4,FALSE),0)</f>
        <v>0</v>
      </c>
      <c r="L657" s="9">
        <f>IFERROR(VLOOKUP(Tabla1[[#This Row],[FECHA]],'SIMIT SIN RES'!A:D,3,FALSE),0)</f>
        <v>0</v>
      </c>
      <c r="M657" s="5">
        <f>IFERROR(VLOOKUP(Tabla1[[#This Row],[FECHA]],'RECAUDOS DE COMPARENDOS'!A:D,4,FALSE),0)</f>
        <v>2</v>
      </c>
      <c r="N657" s="9">
        <f>IFERROR(VLOOKUP(Tabla1[[#This Row],[FECHA]],'RECAUDOS DE COMPARENDOS'!A:D,3,FALSE),0)</f>
        <v>190928</v>
      </c>
      <c r="O657" s="5">
        <f>IFERROR(VLOOKUP(Tabla1[[#This Row],[FECHA]],'RECAUDOS DE RESOLUCIONES'!A:D,4,FALSE),0)</f>
        <v>0</v>
      </c>
      <c r="P657" s="9">
        <f>IFERROR(VLOOKUP(Tabla1[[#This Row],[FECHA]],'RECAUDOS DE RESOLUCIONES'!A:D,3,FALSE),0)</f>
        <v>0</v>
      </c>
      <c r="Q65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657" s="9">
        <f>Tabla1[V. COMPARENDOS]-(Tabla1[V. EXONERACIONES]+Tabla1[[#This Row],[V. SIMIT CON RESOLUCION]]+Tabla1[[#This Row],[V. SIMIT SIN RESOLUCION]]+Tabla1[[#This Row],[V. RECAUDOS COMPARENDOS]]+Tabla1[[#This Row],[V. RECAUDOS RESOLUCIONES]])</f>
        <v>357990</v>
      </c>
      <c r="S657" s="11">
        <f>IFERROR(VLOOKUP(Tabla1[[#This Row],[FECHA]],'RECAUDOS LOCALES'!A:D,4,FALSE),0)</f>
        <v>7</v>
      </c>
      <c r="T657" s="9">
        <f>IFERROR(VLOOKUP(Tabla1[[#This Row],[FECHA]],'RECAUDOS LOCALES'!A:D,3,FALSE),0)</f>
        <v>459436</v>
      </c>
      <c r="U657" s="11">
        <f>IFERROR(VLOOKUP(Tabla1[[#This Row],[FECHA]],'RECAUDOS EXTERNOS'!A:D,4,FALSE),0)</f>
        <v>0</v>
      </c>
      <c r="V657" s="9">
        <f>IFERROR(VLOOKUP(Tabla1[[#This Row],[FECHA]],'RECAUDOS EXTERNOS'!A:D,3,FALSE),0)</f>
        <v>0</v>
      </c>
    </row>
    <row r="658" spans="1:22" x14ac:dyDescent="0.25">
      <c r="A658" s="1">
        <v>38217</v>
      </c>
      <c r="B658" s="3" t="s">
        <v>3</v>
      </c>
      <c r="C658" s="2">
        <v>38200</v>
      </c>
      <c r="D658" s="5">
        <f>YEAR(Tabla1[[#This Row],[FECHA]])</f>
        <v>2004</v>
      </c>
      <c r="E658" s="5">
        <f>IFERROR(VLOOKUP(Tabla1[[#This Row],[FECHA]],'COMPARENDOS TOTALES'!A:D,4,FALSE),0)</f>
        <v>12</v>
      </c>
      <c r="F658" s="9">
        <f>IFERROR(VLOOKUP(Tabla1[[#This Row],[FECHA]],'COMPARENDOS TOTALES'!A:D,3,FALSE),0)</f>
        <v>3221910</v>
      </c>
      <c r="G658" s="5">
        <f>IFERROR(VLOOKUP(Tabla1[[#This Row],[FECHA]],EXONERACIONES!A:D,4,FALSE),0)</f>
        <v>11</v>
      </c>
      <c r="H658" s="9">
        <f>IFERROR(VLOOKUP(Tabla1[[#This Row],[FECHA]],EXONERACIONES!A:D,3,FALSE),0)</f>
        <v>2863920</v>
      </c>
      <c r="I658" s="5">
        <f>IFERROR(VLOOKUP(Tabla1[[#This Row],[FECHA]],'SIMIT CON RES'!A:D,4,FALSE),0)</f>
        <v>0</v>
      </c>
      <c r="J658" s="9">
        <f>IFERROR(VLOOKUP(Tabla1[[#This Row],[FECHA]],'SIMIT CON RES'!A:D,3,FALSE),0)</f>
        <v>0</v>
      </c>
      <c r="K658">
        <f>IFERROR(VLOOKUP(Tabla1[[#This Row],[FECHA]],'SIMIT SIN RES'!A:D,4,FALSE),0)</f>
        <v>0</v>
      </c>
      <c r="L658" s="9">
        <f>IFERROR(VLOOKUP(Tabla1[[#This Row],[FECHA]],'SIMIT SIN RES'!A:D,3,FALSE),0)</f>
        <v>0</v>
      </c>
      <c r="M658" s="5">
        <f>IFERROR(VLOOKUP(Tabla1[[#This Row],[FECHA]],'RECAUDOS DE COMPARENDOS'!A:D,4,FALSE),0)</f>
        <v>1</v>
      </c>
      <c r="N658" s="9">
        <f>IFERROR(VLOOKUP(Tabla1[[#This Row],[FECHA]],'RECAUDOS DE COMPARENDOS'!A:D,3,FALSE),0)</f>
        <v>357990</v>
      </c>
      <c r="O658" s="5">
        <f>IFERROR(VLOOKUP(Tabla1[[#This Row],[FECHA]],'RECAUDOS DE RESOLUCIONES'!A:D,4,FALSE),0)</f>
        <v>0</v>
      </c>
      <c r="P658" s="9">
        <f>IFERROR(VLOOKUP(Tabla1[[#This Row],[FECHA]],'RECAUDOS DE RESOLUCIONES'!A:D,3,FALSE),0)</f>
        <v>0</v>
      </c>
      <c r="Q65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65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658" s="11">
        <f>IFERROR(VLOOKUP(Tabla1[[#This Row],[FECHA]],'RECAUDOS LOCALES'!A:D,4,FALSE),0)</f>
        <v>4</v>
      </c>
      <c r="T658" s="9">
        <f>IFERROR(VLOOKUP(Tabla1[[#This Row],[FECHA]],'RECAUDOS LOCALES'!A:D,3,FALSE),0)</f>
        <v>537000</v>
      </c>
      <c r="U658" s="11">
        <f>IFERROR(VLOOKUP(Tabla1[[#This Row],[FECHA]],'RECAUDOS EXTERNOS'!A:D,4,FALSE),0)</f>
        <v>0</v>
      </c>
      <c r="V658" s="9">
        <f>IFERROR(VLOOKUP(Tabla1[[#This Row],[FECHA]],'RECAUDOS EXTERNOS'!A:D,3,FALSE),0)</f>
        <v>0</v>
      </c>
    </row>
    <row r="659" spans="1:22" x14ac:dyDescent="0.25">
      <c r="A659" s="1">
        <v>38218</v>
      </c>
      <c r="B659" s="3" t="s">
        <v>6</v>
      </c>
      <c r="C659" s="2">
        <v>38200</v>
      </c>
      <c r="D659" s="5">
        <f>YEAR(Tabla1[[#This Row],[FECHA]])</f>
        <v>2004</v>
      </c>
      <c r="E659" s="5">
        <f>IFERROR(VLOOKUP(Tabla1[[#This Row],[FECHA]],'COMPARENDOS TOTALES'!A:D,4,FALSE),0)</f>
        <v>17</v>
      </c>
      <c r="F659" s="9">
        <f>IFERROR(VLOOKUP(Tabla1[[#This Row],[FECHA]],'COMPARENDOS TOTALES'!A:D,3,FALSE),0)</f>
        <v>4313782</v>
      </c>
      <c r="G659" s="5">
        <f>IFERROR(VLOOKUP(Tabla1[[#This Row],[FECHA]],EXONERACIONES!A:D,4,FALSE),0)</f>
        <v>12</v>
      </c>
      <c r="H659" s="9">
        <f>IFERROR(VLOOKUP(Tabla1[[#This Row],[FECHA]],EXONERACIONES!A:D,3,FALSE),0)</f>
        <v>3496369</v>
      </c>
      <c r="I659" s="5">
        <f>IFERROR(VLOOKUP(Tabla1[[#This Row],[FECHA]],'SIMIT CON RES'!A:D,4,FALSE),0)</f>
        <v>0</v>
      </c>
      <c r="J659" s="9">
        <f>IFERROR(VLOOKUP(Tabla1[[#This Row],[FECHA]],'SIMIT CON RES'!A:D,3,FALSE),0)</f>
        <v>0</v>
      </c>
      <c r="K659">
        <f>IFERROR(VLOOKUP(Tabla1[[#This Row],[FECHA]],'SIMIT SIN RES'!A:D,4,FALSE),0)</f>
        <v>0</v>
      </c>
      <c r="L659" s="9">
        <f>IFERROR(VLOOKUP(Tabla1[[#This Row],[FECHA]],'SIMIT SIN RES'!A:D,3,FALSE),0)</f>
        <v>0</v>
      </c>
      <c r="M659" s="5">
        <f>IFERROR(VLOOKUP(Tabla1[[#This Row],[FECHA]],'RECAUDOS DE COMPARENDOS'!A:D,4,FALSE),0)</f>
        <v>3</v>
      </c>
      <c r="N659" s="9">
        <f>IFERROR(VLOOKUP(Tabla1[[#This Row],[FECHA]],'RECAUDOS DE COMPARENDOS'!A:D,3,FALSE),0)</f>
        <v>542954</v>
      </c>
      <c r="O659" s="5">
        <f>IFERROR(VLOOKUP(Tabla1[[#This Row],[FECHA]],'RECAUDOS DE RESOLUCIONES'!A:D,4,FALSE),0)</f>
        <v>0</v>
      </c>
      <c r="P659" s="9">
        <f>IFERROR(VLOOKUP(Tabla1[[#This Row],[FECHA]],'RECAUDOS DE RESOLUCIONES'!A:D,3,FALSE),0)</f>
        <v>0</v>
      </c>
      <c r="Q65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659" s="9">
        <f>Tabla1[V. COMPARENDOS]-(Tabla1[V. EXONERACIONES]+Tabla1[[#This Row],[V. SIMIT CON RESOLUCION]]+Tabla1[[#This Row],[V. SIMIT SIN RESOLUCION]]+Tabla1[[#This Row],[V. RECAUDOS COMPARENDOS]]+Tabla1[[#This Row],[V. RECAUDOS RESOLUCIONES]])</f>
        <v>274459</v>
      </c>
      <c r="S659" s="11">
        <f>IFERROR(VLOOKUP(Tabla1[[#This Row],[FECHA]],'RECAUDOS LOCALES'!A:D,4,FALSE),0)</f>
        <v>3</v>
      </c>
      <c r="T659" s="9">
        <f>IFERROR(VLOOKUP(Tabla1[[#This Row],[FECHA]],'RECAUDOS LOCALES'!A:D,3,FALSE),0)</f>
        <v>394800</v>
      </c>
      <c r="U659" s="11">
        <f>IFERROR(VLOOKUP(Tabla1[[#This Row],[FECHA]],'RECAUDOS EXTERNOS'!A:D,4,FALSE),0)</f>
        <v>0</v>
      </c>
      <c r="V659" s="9">
        <f>IFERROR(VLOOKUP(Tabla1[[#This Row],[FECHA]],'RECAUDOS EXTERNOS'!A:D,3,FALSE),0)</f>
        <v>0</v>
      </c>
    </row>
    <row r="660" spans="1:22" x14ac:dyDescent="0.25">
      <c r="A660" s="1">
        <v>38219</v>
      </c>
      <c r="B660" s="3" t="s">
        <v>0</v>
      </c>
      <c r="C660" s="2">
        <v>38200</v>
      </c>
      <c r="D660" s="5">
        <f>YEAR(Tabla1[[#This Row],[FECHA]])</f>
        <v>2004</v>
      </c>
      <c r="E660" s="5">
        <f>IFERROR(VLOOKUP(Tabla1[[#This Row],[FECHA]],'COMPARENDOS TOTALES'!A:D,4,FALSE),0)</f>
        <v>12</v>
      </c>
      <c r="F660" s="9">
        <f>IFERROR(VLOOKUP(Tabla1[[#This Row],[FECHA]],'COMPARENDOS TOTALES'!A:D,3,FALSE),0)</f>
        <v>2696858</v>
      </c>
      <c r="G660" s="5">
        <f>IFERROR(VLOOKUP(Tabla1[[#This Row],[FECHA]],EXONERACIONES!A:D,4,FALSE),0)</f>
        <v>9</v>
      </c>
      <c r="H660" s="9">
        <f>IFERROR(VLOOKUP(Tabla1[[#This Row],[FECHA]],EXONERACIONES!A:D,3,FALSE),0)</f>
        <v>1801883</v>
      </c>
      <c r="I660" s="5">
        <f>IFERROR(VLOOKUP(Tabla1[[#This Row],[FECHA]],'SIMIT CON RES'!A:D,4,FALSE),0)</f>
        <v>0</v>
      </c>
      <c r="J660" s="9">
        <f>IFERROR(VLOOKUP(Tabla1[[#This Row],[FECHA]],'SIMIT CON RES'!A:D,3,FALSE),0)</f>
        <v>0</v>
      </c>
      <c r="K660">
        <f>IFERROR(VLOOKUP(Tabla1[[#This Row],[FECHA]],'SIMIT SIN RES'!A:D,4,FALSE),0)</f>
        <v>0</v>
      </c>
      <c r="L660" s="9">
        <f>IFERROR(VLOOKUP(Tabla1[[#This Row],[FECHA]],'SIMIT SIN RES'!A:D,3,FALSE),0)</f>
        <v>0</v>
      </c>
      <c r="M660" s="5">
        <f>IFERROR(VLOOKUP(Tabla1[[#This Row],[FECHA]],'RECAUDOS DE COMPARENDOS'!A:D,4,FALSE),0)</f>
        <v>2</v>
      </c>
      <c r="N660" s="9">
        <f>IFERROR(VLOOKUP(Tabla1[[#This Row],[FECHA]],'RECAUDOS DE COMPARENDOS'!A:D,3,FALSE),0)</f>
        <v>715980</v>
      </c>
      <c r="O660" s="5">
        <f>IFERROR(VLOOKUP(Tabla1[[#This Row],[FECHA]],'RECAUDOS DE RESOLUCIONES'!A:D,4,FALSE),0)</f>
        <v>0</v>
      </c>
      <c r="P660" s="9">
        <f>IFERROR(VLOOKUP(Tabla1[[#This Row],[FECHA]],'RECAUDOS DE RESOLUCIONES'!A:D,3,FALSE),0)</f>
        <v>0</v>
      </c>
      <c r="Q66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660" s="9">
        <f>Tabla1[V. COMPARENDOS]-(Tabla1[V. EXONERACIONES]+Tabla1[[#This Row],[V. SIMIT CON RESOLUCION]]+Tabla1[[#This Row],[V. SIMIT SIN RESOLUCION]]+Tabla1[[#This Row],[V. RECAUDOS COMPARENDOS]]+Tabla1[[#This Row],[V. RECAUDOS RESOLUCIONES]])</f>
        <v>178995</v>
      </c>
      <c r="S660" s="11">
        <f>IFERROR(VLOOKUP(Tabla1[[#This Row],[FECHA]],'RECAUDOS LOCALES'!A:D,4,FALSE),0)</f>
        <v>8</v>
      </c>
      <c r="T660" s="9">
        <f>IFERROR(VLOOKUP(Tabla1[[#This Row],[FECHA]],'RECAUDOS LOCALES'!A:D,3,FALSE),0)</f>
        <v>769702</v>
      </c>
      <c r="U660" s="11">
        <f>IFERROR(VLOOKUP(Tabla1[[#This Row],[FECHA]],'RECAUDOS EXTERNOS'!A:D,4,FALSE),0)</f>
        <v>0</v>
      </c>
      <c r="V660" s="9">
        <f>IFERROR(VLOOKUP(Tabla1[[#This Row],[FECHA]],'RECAUDOS EXTERNOS'!A:D,3,FALSE),0)</f>
        <v>0</v>
      </c>
    </row>
    <row r="661" spans="1:22" x14ac:dyDescent="0.25">
      <c r="A661" s="1">
        <v>38220</v>
      </c>
      <c r="B661" s="3" t="s">
        <v>5</v>
      </c>
      <c r="C661" s="2">
        <v>38200</v>
      </c>
      <c r="D661" s="5">
        <f>YEAR(Tabla1[[#This Row],[FECHA]])</f>
        <v>2004</v>
      </c>
      <c r="E661" s="5">
        <f>IFERROR(VLOOKUP(Tabla1[[#This Row],[FECHA]],'COMPARENDOS TOTALES'!A:D,4,FALSE),0)</f>
        <v>4</v>
      </c>
      <c r="F661" s="9">
        <f>IFERROR(VLOOKUP(Tabla1[[#This Row],[FECHA]],'COMPARENDOS TOTALES'!A:D,3,FALSE),0)</f>
        <v>632449</v>
      </c>
      <c r="G661" s="5">
        <f>IFERROR(VLOOKUP(Tabla1[[#This Row],[FECHA]],EXONERACIONES!A:D,4,FALSE),0)</f>
        <v>2</v>
      </c>
      <c r="H661" s="9">
        <f>IFERROR(VLOOKUP(Tabla1[[#This Row],[FECHA]],EXONERACIONES!A:D,3,FALSE),0)</f>
        <v>357990</v>
      </c>
      <c r="I661" s="5">
        <f>IFERROR(VLOOKUP(Tabla1[[#This Row],[FECHA]],'SIMIT CON RES'!A:D,4,FALSE),0)</f>
        <v>0</v>
      </c>
      <c r="J661" s="9">
        <f>IFERROR(VLOOKUP(Tabla1[[#This Row],[FECHA]],'SIMIT CON RES'!A:D,3,FALSE),0)</f>
        <v>0</v>
      </c>
      <c r="K661">
        <f>IFERROR(VLOOKUP(Tabla1[[#This Row],[FECHA]],'SIMIT SIN RES'!A:D,4,FALSE),0)</f>
        <v>0</v>
      </c>
      <c r="L661" s="9">
        <f>IFERROR(VLOOKUP(Tabla1[[#This Row],[FECHA]],'SIMIT SIN RES'!A:D,3,FALSE),0)</f>
        <v>0</v>
      </c>
      <c r="M661" s="5">
        <f>IFERROR(VLOOKUP(Tabla1[[#This Row],[FECHA]],'RECAUDOS DE COMPARENDOS'!A:D,4,FALSE),0)</f>
        <v>0</v>
      </c>
      <c r="N661" s="9">
        <f>IFERROR(VLOOKUP(Tabla1[[#This Row],[FECHA]],'RECAUDOS DE COMPARENDOS'!A:D,3,FALSE),0)</f>
        <v>0</v>
      </c>
      <c r="O661" s="5">
        <f>IFERROR(VLOOKUP(Tabla1[[#This Row],[FECHA]],'RECAUDOS DE RESOLUCIONES'!A:D,4,FALSE),0)</f>
        <v>0</v>
      </c>
      <c r="P661" s="9">
        <f>IFERROR(VLOOKUP(Tabla1[[#This Row],[FECHA]],'RECAUDOS DE RESOLUCIONES'!A:D,3,FALSE),0)</f>
        <v>0</v>
      </c>
      <c r="Q66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661" s="9">
        <f>Tabla1[V. COMPARENDOS]-(Tabla1[V. EXONERACIONES]+Tabla1[[#This Row],[V. SIMIT CON RESOLUCION]]+Tabla1[[#This Row],[V. SIMIT SIN RESOLUCION]]+Tabla1[[#This Row],[V. RECAUDOS COMPARENDOS]]+Tabla1[[#This Row],[V. RECAUDOS RESOLUCIONES]])</f>
        <v>274459</v>
      </c>
      <c r="S661" s="11">
        <f>IFERROR(VLOOKUP(Tabla1[[#This Row],[FECHA]],'RECAUDOS LOCALES'!A:D,4,FALSE),0)</f>
        <v>0</v>
      </c>
      <c r="T661" s="9">
        <f>IFERROR(VLOOKUP(Tabla1[[#This Row],[FECHA]],'RECAUDOS LOCALES'!A:D,3,FALSE),0)</f>
        <v>0</v>
      </c>
      <c r="U661" s="11">
        <f>IFERROR(VLOOKUP(Tabla1[[#This Row],[FECHA]],'RECAUDOS EXTERNOS'!A:D,4,FALSE),0)</f>
        <v>0</v>
      </c>
      <c r="V661" s="9">
        <f>IFERROR(VLOOKUP(Tabla1[[#This Row],[FECHA]],'RECAUDOS EXTERNOS'!A:D,3,FALSE),0)</f>
        <v>0</v>
      </c>
    </row>
    <row r="662" spans="1:22" x14ac:dyDescent="0.25">
      <c r="A662" s="1">
        <v>38221</v>
      </c>
      <c r="B662" s="3" t="s">
        <v>4</v>
      </c>
      <c r="C662" s="2">
        <v>38200</v>
      </c>
      <c r="D662" s="5">
        <f>YEAR(Tabla1[[#This Row],[FECHA]])</f>
        <v>2004</v>
      </c>
      <c r="E662" s="5">
        <f>IFERROR(VLOOKUP(Tabla1[[#This Row],[FECHA]],'COMPARENDOS TOTALES'!A:D,4,FALSE),0)</f>
        <v>1</v>
      </c>
      <c r="F662" s="9">
        <f>IFERROR(VLOOKUP(Tabla1[[#This Row],[FECHA]],'COMPARENDOS TOTALES'!A:D,3,FALSE),0)</f>
        <v>178995</v>
      </c>
      <c r="G662" s="5">
        <f>IFERROR(VLOOKUP(Tabla1[[#This Row],[FECHA]],EXONERACIONES!A:D,4,FALSE),0)</f>
        <v>1</v>
      </c>
      <c r="H662" s="9">
        <f>IFERROR(VLOOKUP(Tabla1[[#This Row],[FECHA]],EXONERACIONES!A:D,3,FALSE),0)</f>
        <v>178995</v>
      </c>
      <c r="I662" s="5">
        <f>IFERROR(VLOOKUP(Tabla1[[#This Row],[FECHA]],'SIMIT CON RES'!A:D,4,FALSE),0)</f>
        <v>0</v>
      </c>
      <c r="J662" s="9">
        <f>IFERROR(VLOOKUP(Tabla1[[#This Row],[FECHA]],'SIMIT CON RES'!A:D,3,FALSE),0)</f>
        <v>0</v>
      </c>
      <c r="K662">
        <f>IFERROR(VLOOKUP(Tabla1[[#This Row],[FECHA]],'SIMIT SIN RES'!A:D,4,FALSE),0)</f>
        <v>0</v>
      </c>
      <c r="L662" s="9">
        <f>IFERROR(VLOOKUP(Tabla1[[#This Row],[FECHA]],'SIMIT SIN RES'!A:D,3,FALSE),0)</f>
        <v>0</v>
      </c>
      <c r="M662" s="5">
        <f>IFERROR(VLOOKUP(Tabla1[[#This Row],[FECHA]],'RECAUDOS DE COMPARENDOS'!A:D,4,FALSE),0)</f>
        <v>0</v>
      </c>
      <c r="N662" s="9">
        <f>IFERROR(VLOOKUP(Tabla1[[#This Row],[FECHA]],'RECAUDOS DE COMPARENDOS'!A:D,3,FALSE),0)</f>
        <v>0</v>
      </c>
      <c r="O662" s="5">
        <f>IFERROR(VLOOKUP(Tabla1[[#This Row],[FECHA]],'RECAUDOS DE RESOLUCIONES'!A:D,4,FALSE),0)</f>
        <v>0</v>
      </c>
      <c r="P662" s="9">
        <f>IFERROR(VLOOKUP(Tabla1[[#This Row],[FECHA]],'RECAUDOS DE RESOLUCIONES'!A:D,3,FALSE),0)</f>
        <v>0</v>
      </c>
      <c r="Q66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66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662" s="11">
        <f>IFERROR(VLOOKUP(Tabla1[[#This Row],[FECHA]],'RECAUDOS LOCALES'!A:D,4,FALSE),0)</f>
        <v>0</v>
      </c>
      <c r="T662" s="9">
        <f>IFERROR(VLOOKUP(Tabla1[[#This Row],[FECHA]],'RECAUDOS LOCALES'!A:D,3,FALSE),0)</f>
        <v>0</v>
      </c>
      <c r="U662" s="11">
        <f>IFERROR(VLOOKUP(Tabla1[[#This Row],[FECHA]],'RECAUDOS EXTERNOS'!A:D,4,FALSE),0)</f>
        <v>0</v>
      </c>
      <c r="V662" s="9">
        <f>IFERROR(VLOOKUP(Tabla1[[#This Row],[FECHA]],'RECAUDOS EXTERNOS'!A:D,3,FALSE),0)</f>
        <v>0</v>
      </c>
    </row>
    <row r="663" spans="1:22" x14ac:dyDescent="0.25">
      <c r="A663" s="1">
        <v>38222</v>
      </c>
      <c r="B663" s="3" t="s">
        <v>1</v>
      </c>
      <c r="C663" s="2">
        <v>38200</v>
      </c>
      <c r="D663" s="5">
        <f>YEAR(Tabla1[[#This Row],[FECHA]])</f>
        <v>2004</v>
      </c>
      <c r="E663" s="5">
        <f>IFERROR(VLOOKUP(Tabla1[[#This Row],[FECHA]],'COMPARENDOS TOTALES'!A:D,4,FALSE),0)</f>
        <v>3</v>
      </c>
      <c r="F663" s="9">
        <f>IFERROR(VLOOKUP(Tabla1[[#This Row],[FECHA]],'COMPARENDOS TOTALES'!A:D,3,FALSE),0)</f>
        <v>632449</v>
      </c>
      <c r="G663" s="5">
        <f>IFERROR(VLOOKUP(Tabla1[[#This Row],[FECHA]],EXONERACIONES!A:D,4,FALSE),0)</f>
        <v>3</v>
      </c>
      <c r="H663" s="9">
        <f>IFERROR(VLOOKUP(Tabla1[[#This Row],[FECHA]],EXONERACIONES!A:D,3,FALSE),0)</f>
        <v>632449</v>
      </c>
      <c r="I663" s="5">
        <f>IFERROR(VLOOKUP(Tabla1[[#This Row],[FECHA]],'SIMIT CON RES'!A:D,4,FALSE),0)</f>
        <v>0</v>
      </c>
      <c r="J663" s="9">
        <f>IFERROR(VLOOKUP(Tabla1[[#This Row],[FECHA]],'SIMIT CON RES'!A:D,3,FALSE),0)</f>
        <v>0</v>
      </c>
      <c r="K663">
        <f>IFERROR(VLOOKUP(Tabla1[[#This Row],[FECHA]],'SIMIT SIN RES'!A:D,4,FALSE),0)</f>
        <v>0</v>
      </c>
      <c r="L663" s="9">
        <f>IFERROR(VLOOKUP(Tabla1[[#This Row],[FECHA]],'SIMIT SIN RES'!A:D,3,FALSE),0)</f>
        <v>0</v>
      </c>
      <c r="M663" s="5">
        <f>IFERROR(VLOOKUP(Tabla1[[#This Row],[FECHA]],'RECAUDOS DE COMPARENDOS'!A:D,4,FALSE),0)</f>
        <v>0</v>
      </c>
      <c r="N663" s="9">
        <f>IFERROR(VLOOKUP(Tabla1[[#This Row],[FECHA]],'RECAUDOS DE COMPARENDOS'!A:D,3,FALSE),0)</f>
        <v>0</v>
      </c>
      <c r="O663" s="5">
        <f>IFERROR(VLOOKUP(Tabla1[[#This Row],[FECHA]],'RECAUDOS DE RESOLUCIONES'!A:D,4,FALSE),0)</f>
        <v>0</v>
      </c>
      <c r="P663" s="9">
        <f>IFERROR(VLOOKUP(Tabla1[[#This Row],[FECHA]],'RECAUDOS DE RESOLUCIONES'!A:D,3,FALSE),0)</f>
        <v>0</v>
      </c>
      <c r="Q66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66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663" s="11">
        <f>IFERROR(VLOOKUP(Tabla1[[#This Row],[FECHA]],'RECAUDOS LOCALES'!A:D,4,FALSE),0)</f>
        <v>6</v>
      </c>
      <c r="T663" s="9">
        <f>IFERROR(VLOOKUP(Tabla1[[#This Row],[FECHA]],'RECAUDOS LOCALES'!A:D,3,FALSE),0)</f>
        <v>853234</v>
      </c>
      <c r="U663" s="11">
        <f>IFERROR(VLOOKUP(Tabla1[[#This Row],[FECHA]],'RECAUDOS EXTERNOS'!A:D,4,FALSE),0)</f>
        <v>0</v>
      </c>
      <c r="V663" s="9">
        <f>IFERROR(VLOOKUP(Tabla1[[#This Row],[FECHA]],'RECAUDOS EXTERNOS'!A:D,3,FALSE),0)</f>
        <v>0</v>
      </c>
    </row>
    <row r="664" spans="1:22" x14ac:dyDescent="0.25">
      <c r="A664" s="1">
        <v>38223</v>
      </c>
      <c r="B664" s="3" t="s">
        <v>2</v>
      </c>
      <c r="C664" s="2">
        <v>38200</v>
      </c>
      <c r="D664" s="5">
        <f>YEAR(Tabla1[[#This Row],[FECHA]])</f>
        <v>2004</v>
      </c>
      <c r="E664" s="5">
        <f>IFERROR(VLOOKUP(Tabla1[[#This Row],[FECHA]],'COMPARENDOS TOTALES'!A:D,4,FALSE),0)</f>
        <v>7</v>
      </c>
      <c r="F664" s="9">
        <f>IFERROR(VLOOKUP(Tabla1[[#This Row],[FECHA]],'COMPARENDOS TOTALES'!A:D,3,FALSE),0)</f>
        <v>1789950</v>
      </c>
      <c r="G664" s="5">
        <f>IFERROR(VLOOKUP(Tabla1[[#This Row],[FECHA]],EXONERACIONES!A:D,4,FALSE),0)</f>
        <v>7</v>
      </c>
      <c r="H664" s="9">
        <f>IFERROR(VLOOKUP(Tabla1[[#This Row],[FECHA]],EXONERACIONES!A:D,3,FALSE),0)</f>
        <v>1789950</v>
      </c>
      <c r="I664" s="5">
        <f>IFERROR(VLOOKUP(Tabla1[[#This Row],[FECHA]],'SIMIT CON RES'!A:D,4,FALSE),0)</f>
        <v>0</v>
      </c>
      <c r="J664" s="9">
        <f>IFERROR(VLOOKUP(Tabla1[[#This Row],[FECHA]],'SIMIT CON RES'!A:D,3,FALSE),0)</f>
        <v>0</v>
      </c>
      <c r="K664">
        <f>IFERROR(VLOOKUP(Tabla1[[#This Row],[FECHA]],'SIMIT SIN RES'!A:D,4,FALSE),0)</f>
        <v>0</v>
      </c>
      <c r="L664" s="9">
        <f>IFERROR(VLOOKUP(Tabla1[[#This Row],[FECHA]],'SIMIT SIN RES'!A:D,3,FALSE),0)</f>
        <v>0</v>
      </c>
      <c r="M664" s="5">
        <f>IFERROR(VLOOKUP(Tabla1[[#This Row],[FECHA]],'RECAUDOS DE COMPARENDOS'!A:D,4,FALSE),0)</f>
        <v>0</v>
      </c>
      <c r="N664" s="9">
        <f>IFERROR(VLOOKUP(Tabla1[[#This Row],[FECHA]],'RECAUDOS DE COMPARENDOS'!A:D,3,FALSE),0)</f>
        <v>0</v>
      </c>
      <c r="O664" s="5">
        <f>IFERROR(VLOOKUP(Tabla1[[#This Row],[FECHA]],'RECAUDOS DE RESOLUCIONES'!A:D,4,FALSE),0)</f>
        <v>0</v>
      </c>
      <c r="P664" s="9">
        <f>IFERROR(VLOOKUP(Tabla1[[#This Row],[FECHA]],'RECAUDOS DE RESOLUCIONES'!A:D,3,FALSE),0)</f>
        <v>0</v>
      </c>
      <c r="Q66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66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664" s="11">
        <f>IFERROR(VLOOKUP(Tabla1[[#This Row],[FECHA]],'RECAUDOS LOCALES'!A:D,4,FALSE),0)</f>
        <v>2</v>
      </c>
      <c r="T664" s="9">
        <f>IFERROR(VLOOKUP(Tabla1[[#This Row],[FECHA]],'RECAUDOS LOCALES'!A:D,3,FALSE),0)</f>
        <v>257300</v>
      </c>
      <c r="U664" s="11">
        <f>IFERROR(VLOOKUP(Tabla1[[#This Row],[FECHA]],'RECAUDOS EXTERNOS'!A:D,4,FALSE),0)</f>
        <v>0</v>
      </c>
      <c r="V664" s="9">
        <f>IFERROR(VLOOKUP(Tabla1[[#This Row],[FECHA]],'RECAUDOS EXTERNOS'!A:D,3,FALSE),0)</f>
        <v>0</v>
      </c>
    </row>
    <row r="665" spans="1:22" x14ac:dyDescent="0.25">
      <c r="A665" s="1">
        <v>38224</v>
      </c>
      <c r="B665" s="3" t="s">
        <v>3</v>
      </c>
      <c r="C665" s="2">
        <v>38200</v>
      </c>
      <c r="D665" s="5">
        <f>YEAR(Tabla1[[#This Row],[FECHA]])</f>
        <v>2004</v>
      </c>
      <c r="E665" s="5">
        <f>IFERROR(VLOOKUP(Tabla1[[#This Row],[FECHA]],'COMPARENDOS TOTALES'!A:D,4,FALSE),0)</f>
        <v>6</v>
      </c>
      <c r="F665" s="9">
        <f>IFERROR(VLOOKUP(Tabla1[[#This Row],[FECHA]],'COMPARENDOS TOTALES'!A:D,3,FALSE),0)</f>
        <v>1073970</v>
      </c>
      <c r="G665" s="5">
        <f>IFERROR(VLOOKUP(Tabla1[[#This Row],[FECHA]],EXONERACIONES!A:D,4,FALSE),0)</f>
        <v>5</v>
      </c>
      <c r="H665" s="9">
        <f>IFERROR(VLOOKUP(Tabla1[[#This Row],[FECHA]],EXONERACIONES!A:D,3,FALSE),0)</f>
        <v>894975</v>
      </c>
      <c r="I665" s="5">
        <f>IFERROR(VLOOKUP(Tabla1[[#This Row],[FECHA]],'SIMIT CON RES'!A:D,4,FALSE),0)</f>
        <v>0</v>
      </c>
      <c r="J665" s="9">
        <f>IFERROR(VLOOKUP(Tabla1[[#This Row],[FECHA]],'SIMIT CON RES'!A:D,3,FALSE),0)</f>
        <v>0</v>
      </c>
      <c r="K665">
        <f>IFERROR(VLOOKUP(Tabla1[[#This Row],[FECHA]],'SIMIT SIN RES'!A:D,4,FALSE),0)</f>
        <v>0</v>
      </c>
      <c r="L665" s="9">
        <f>IFERROR(VLOOKUP(Tabla1[[#This Row],[FECHA]],'SIMIT SIN RES'!A:D,3,FALSE),0)</f>
        <v>0</v>
      </c>
      <c r="M665" s="5">
        <f>IFERROR(VLOOKUP(Tabla1[[#This Row],[FECHA]],'RECAUDOS DE COMPARENDOS'!A:D,4,FALSE),0)</f>
        <v>0</v>
      </c>
      <c r="N665" s="9">
        <f>IFERROR(VLOOKUP(Tabla1[[#This Row],[FECHA]],'RECAUDOS DE COMPARENDOS'!A:D,3,FALSE),0)</f>
        <v>0</v>
      </c>
      <c r="O665" s="5">
        <f>IFERROR(VLOOKUP(Tabla1[[#This Row],[FECHA]],'RECAUDOS DE RESOLUCIONES'!A:D,4,FALSE),0)</f>
        <v>0</v>
      </c>
      <c r="P665" s="9">
        <f>IFERROR(VLOOKUP(Tabla1[[#This Row],[FECHA]],'RECAUDOS DE RESOLUCIONES'!A:D,3,FALSE),0)</f>
        <v>0</v>
      </c>
      <c r="Q66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665" s="9">
        <f>Tabla1[V. COMPARENDOS]-(Tabla1[V. EXONERACIONES]+Tabla1[[#This Row],[V. SIMIT CON RESOLUCION]]+Tabla1[[#This Row],[V. SIMIT SIN RESOLUCION]]+Tabla1[[#This Row],[V. RECAUDOS COMPARENDOS]]+Tabla1[[#This Row],[V. RECAUDOS RESOLUCIONES]])</f>
        <v>178995</v>
      </c>
      <c r="S665" s="11">
        <f>IFERROR(VLOOKUP(Tabla1[[#This Row],[FECHA]],'RECAUDOS LOCALES'!A:D,4,FALSE),0)</f>
        <v>4</v>
      </c>
      <c r="T665" s="9">
        <f>IFERROR(VLOOKUP(Tabla1[[#This Row],[FECHA]],'RECAUDOS LOCALES'!A:D,3,FALSE),0)</f>
        <v>453468</v>
      </c>
      <c r="U665" s="11">
        <f>IFERROR(VLOOKUP(Tabla1[[#This Row],[FECHA]],'RECAUDOS EXTERNOS'!A:D,4,FALSE),0)</f>
        <v>0</v>
      </c>
      <c r="V665" s="9">
        <f>IFERROR(VLOOKUP(Tabla1[[#This Row],[FECHA]],'RECAUDOS EXTERNOS'!A:D,3,FALSE),0)</f>
        <v>0</v>
      </c>
    </row>
    <row r="666" spans="1:22" x14ac:dyDescent="0.25">
      <c r="A666" s="1">
        <v>38225</v>
      </c>
      <c r="B666" s="3" t="s">
        <v>6</v>
      </c>
      <c r="C666" s="2">
        <v>38200</v>
      </c>
      <c r="D666" s="5">
        <f>YEAR(Tabla1[[#This Row],[FECHA]])</f>
        <v>2004</v>
      </c>
      <c r="E666" s="5">
        <f>IFERROR(VLOOKUP(Tabla1[[#This Row],[FECHA]],'COMPARENDOS TOTALES'!A:D,4,FALSE),0)</f>
        <v>11</v>
      </c>
      <c r="F666" s="9">
        <f>IFERROR(VLOOKUP(Tabla1[[#This Row],[FECHA]],'COMPARENDOS TOTALES'!A:D,3,FALSE),0)</f>
        <v>3138379</v>
      </c>
      <c r="G666" s="5">
        <f>IFERROR(VLOOKUP(Tabla1[[#This Row],[FECHA]],EXONERACIONES!A:D,4,FALSE),0)</f>
        <v>10</v>
      </c>
      <c r="H666" s="9">
        <f>IFERROR(VLOOKUP(Tabla1[[#This Row],[FECHA]],EXONERACIONES!A:D,3,FALSE),0)</f>
        <v>2780389</v>
      </c>
      <c r="I666" s="5">
        <f>IFERROR(VLOOKUP(Tabla1[[#This Row],[FECHA]],'SIMIT CON RES'!A:D,4,FALSE),0)</f>
        <v>0</v>
      </c>
      <c r="J666" s="9">
        <f>IFERROR(VLOOKUP(Tabla1[[#This Row],[FECHA]],'SIMIT CON RES'!A:D,3,FALSE),0)</f>
        <v>0</v>
      </c>
      <c r="K666">
        <f>IFERROR(VLOOKUP(Tabla1[[#This Row],[FECHA]],'SIMIT SIN RES'!A:D,4,FALSE),0)</f>
        <v>0</v>
      </c>
      <c r="L666" s="9">
        <f>IFERROR(VLOOKUP(Tabla1[[#This Row],[FECHA]],'SIMIT SIN RES'!A:D,3,FALSE),0)</f>
        <v>0</v>
      </c>
      <c r="M666" s="5">
        <f>IFERROR(VLOOKUP(Tabla1[[#This Row],[FECHA]],'RECAUDOS DE COMPARENDOS'!A:D,4,FALSE),0)</f>
        <v>1</v>
      </c>
      <c r="N666" s="9">
        <f>IFERROR(VLOOKUP(Tabla1[[#This Row],[FECHA]],'RECAUDOS DE COMPARENDOS'!A:D,3,FALSE),0)</f>
        <v>357990</v>
      </c>
      <c r="O666" s="5">
        <f>IFERROR(VLOOKUP(Tabla1[[#This Row],[FECHA]],'RECAUDOS DE RESOLUCIONES'!A:D,4,FALSE),0)</f>
        <v>0</v>
      </c>
      <c r="P666" s="9">
        <f>IFERROR(VLOOKUP(Tabla1[[#This Row],[FECHA]],'RECAUDOS DE RESOLUCIONES'!A:D,3,FALSE),0)</f>
        <v>0</v>
      </c>
      <c r="Q66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66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666" s="11">
        <f>IFERROR(VLOOKUP(Tabla1[[#This Row],[FECHA]],'RECAUDOS LOCALES'!A:D,4,FALSE),0)</f>
        <v>2</v>
      </c>
      <c r="T666" s="9">
        <f>IFERROR(VLOOKUP(Tabla1[[#This Row],[FECHA]],'RECAUDOS LOCALES'!A:D,3,FALSE),0)</f>
        <v>226734</v>
      </c>
      <c r="U666" s="11">
        <f>IFERROR(VLOOKUP(Tabla1[[#This Row],[FECHA]],'RECAUDOS EXTERNOS'!A:D,4,FALSE),0)</f>
        <v>0</v>
      </c>
      <c r="V666" s="9">
        <f>IFERROR(VLOOKUP(Tabla1[[#This Row],[FECHA]],'RECAUDOS EXTERNOS'!A:D,3,FALSE),0)</f>
        <v>0</v>
      </c>
    </row>
    <row r="667" spans="1:22" x14ac:dyDescent="0.25">
      <c r="A667" s="1">
        <v>38226</v>
      </c>
      <c r="B667" s="3" t="s">
        <v>0</v>
      </c>
      <c r="C667" s="2">
        <v>38200</v>
      </c>
      <c r="D667" s="5">
        <f>YEAR(Tabla1[[#This Row],[FECHA]])</f>
        <v>2004</v>
      </c>
      <c r="E667" s="5">
        <f>IFERROR(VLOOKUP(Tabla1[[#This Row],[FECHA]],'COMPARENDOS TOTALES'!A:D,4,FALSE),0)</f>
        <v>11</v>
      </c>
      <c r="F667" s="9">
        <f>IFERROR(VLOOKUP(Tabla1[[#This Row],[FECHA]],'COMPARENDOS TOTALES'!A:D,3,FALSE),0)</f>
        <v>2780389</v>
      </c>
      <c r="G667" s="5">
        <f>IFERROR(VLOOKUP(Tabla1[[#This Row],[FECHA]],EXONERACIONES!A:D,4,FALSE),0)</f>
        <v>8</v>
      </c>
      <c r="H667" s="9">
        <f>IFERROR(VLOOKUP(Tabla1[[#This Row],[FECHA]],EXONERACIONES!A:D,3,FALSE),0)</f>
        <v>2147940</v>
      </c>
      <c r="I667" s="5">
        <f>IFERROR(VLOOKUP(Tabla1[[#This Row],[FECHA]],'SIMIT CON RES'!A:D,4,FALSE),0)</f>
        <v>0</v>
      </c>
      <c r="J667" s="9">
        <f>IFERROR(VLOOKUP(Tabla1[[#This Row],[FECHA]],'SIMIT CON RES'!A:D,3,FALSE),0)</f>
        <v>0</v>
      </c>
      <c r="K667">
        <f>IFERROR(VLOOKUP(Tabla1[[#This Row],[FECHA]],'SIMIT SIN RES'!A:D,4,FALSE),0)</f>
        <v>0</v>
      </c>
      <c r="L667" s="9">
        <f>IFERROR(VLOOKUP(Tabla1[[#This Row],[FECHA]],'SIMIT SIN RES'!A:D,3,FALSE),0)</f>
        <v>0</v>
      </c>
      <c r="M667" s="5">
        <f>IFERROR(VLOOKUP(Tabla1[[#This Row],[FECHA]],'RECAUDOS DE COMPARENDOS'!A:D,4,FALSE),0)</f>
        <v>2</v>
      </c>
      <c r="N667" s="9">
        <f>IFERROR(VLOOKUP(Tabla1[[#This Row],[FECHA]],'RECAUDOS DE COMPARENDOS'!A:D,3,FALSE),0)</f>
        <v>453454</v>
      </c>
      <c r="O667" s="5">
        <f>IFERROR(VLOOKUP(Tabla1[[#This Row],[FECHA]],'RECAUDOS DE RESOLUCIONES'!A:D,4,FALSE),0)</f>
        <v>0</v>
      </c>
      <c r="P667" s="9">
        <f>IFERROR(VLOOKUP(Tabla1[[#This Row],[FECHA]],'RECAUDOS DE RESOLUCIONES'!A:D,3,FALSE),0)</f>
        <v>0</v>
      </c>
      <c r="Q66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667" s="9">
        <f>Tabla1[V. COMPARENDOS]-(Tabla1[V. EXONERACIONES]+Tabla1[[#This Row],[V. SIMIT CON RESOLUCION]]+Tabla1[[#This Row],[V. SIMIT SIN RESOLUCION]]+Tabla1[[#This Row],[V. RECAUDOS COMPARENDOS]]+Tabla1[[#This Row],[V. RECAUDOS RESOLUCIONES]])</f>
        <v>178995</v>
      </c>
      <c r="S667" s="11">
        <f>IFERROR(VLOOKUP(Tabla1[[#This Row],[FECHA]],'RECAUDOS LOCALES'!A:D,4,FALSE),0)</f>
        <v>4</v>
      </c>
      <c r="T667" s="9">
        <f>IFERROR(VLOOKUP(Tabla1[[#This Row],[FECHA]],'RECAUDOS LOCALES'!A:D,3,FALSE),0)</f>
        <v>411268</v>
      </c>
      <c r="U667" s="11">
        <f>IFERROR(VLOOKUP(Tabla1[[#This Row],[FECHA]],'RECAUDOS EXTERNOS'!A:D,4,FALSE),0)</f>
        <v>0</v>
      </c>
      <c r="V667" s="9">
        <f>IFERROR(VLOOKUP(Tabla1[[#This Row],[FECHA]],'RECAUDOS EXTERNOS'!A:D,3,FALSE),0)</f>
        <v>0</v>
      </c>
    </row>
    <row r="668" spans="1:22" x14ac:dyDescent="0.25">
      <c r="A668" s="1">
        <v>38227</v>
      </c>
      <c r="B668" s="3" t="s">
        <v>5</v>
      </c>
      <c r="C668" s="2">
        <v>38200</v>
      </c>
      <c r="D668" s="5">
        <f>YEAR(Tabla1[[#This Row],[FECHA]])</f>
        <v>2004</v>
      </c>
      <c r="E668" s="5">
        <f>IFERROR(VLOOKUP(Tabla1[[#This Row],[FECHA]],'COMPARENDOS TOTALES'!A:D,4,FALSE),0)</f>
        <v>8</v>
      </c>
      <c r="F668" s="9">
        <f>IFERROR(VLOOKUP(Tabla1[[#This Row],[FECHA]],'COMPARENDOS TOTALES'!A:D,3,FALSE),0)</f>
        <v>2243404</v>
      </c>
      <c r="G668" s="5">
        <f>IFERROR(VLOOKUP(Tabla1[[#This Row],[FECHA]],EXONERACIONES!A:D,4,FALSE),0)</f>
        <v>7</v>
      </c>
      <c r="H668" s="9">
        <f>IFERROR(VLOOKUP(Tabla1[[#This Row],[FECHA]],EXONERACIONES!A:D,3,FALSE),0)</f>
        <v>1885414</v>
      </c>
      <c r="I668" s="5">
        <f>IFERROR(VLOOKUP(Tabla1[[#This Row],[FECHA]],'SIMIT CON RES'!A:D,4,FALSE),0)</f>
        <v>0</v>
      </c>
      <c r="J668" s="9">
        <f>IFERROR(VLOOKUP(Tabla1[[#This Row],[FECHA]],'SIMIT CON RES'!A:D,3,FALSE),0)</f>
        <v>0</v>
      </c>
      <c r="K668">
        <f>IFERROR(VLOOKUP(Tabla1[[#This Row],[FECHA]],'SIMIT SIN RES'!A:D,4,FALSE),0)</f>
        <v>0</v>
      </c>
      <c r="L668" s="9">
        <f>IFERROR(VLOOKUP(Tabla1[[#This Row],[FECHA]],'SIMIT SIN RES'!A:D,3,FALSE),0)</f>
        <v>0</v>
      </c>
      <c r="M668" s="5">
        <f>IFERROR(VLOOKUP(Tabla1[[#This Row],[FECHA]],'RECAUDOS DE COMPARENDOS'!A:D,4,FALSE),0)</f>
        <v>0</v>
      </c>
      <c r="N668" s="9">
        <f>IFERROR(VLOOKUP(Tabla1[[#This Row],[FECHA]],'RECAUDOS DE COMPARENDOS'!A:D,3,FALSE),0)</f>
        <v>0</v>
      </c>
      <c r="O668" s="5">
        <f>IFERROR(VLOOKUP(Tabla1[[#This Row],[FECHA]],'RECAUDOS DE RESOLUCIONES'!A:D,4,FALSE),0)</f>
        <v>0</v>
      </c>
      <c r="P668" s="9">
        <f>IFERROR(VLOOKUP(Tabla1[[#This Row],[FECHA]],'RECAUDOS DE RESOLUCIONES'!A:D,3,FALSE),0)</f>
        <v>0</v>
      </c>
      <c r="Q66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668" s="9">
        <f>Tabla1[V. COMPARENDOS]-(Tabla1[V. EXONERACIONES]+Tabla1[[#This Row],[V. SIMIT CON RESOLUCION]]+Tabla1[[#This Row],[V. SIMIT SIN RESOLUCION]]+Tabla1[[#This Row],[V. RECAUDOS COMPARENDOS]]+Tabla1[[#This Row],[V. RECAUDOS RESOLUCIONES]])</f>
        <v>357990</v>
      </c>
      <c r="S668" s="11">
        <f>IFERROR(VLOOKUP(Tabla1[[#This Row],[FECHA]],'RECAUDOS LOCALES'!A:D,4,FALSE),0)</f>
        <v>0</v>
      </c>
      <c r="T668" s="9">
        <f>IFERROR(VLOOKUP(Tabla1[[#This Row],[FECHA]],'RECAUDOS LOCALES'!A:D,3,FALSE),0)</f>
        <v>0</v>
      </c>
      <c r="U668" s="11">
        <f>IFERROR(VLOOKUP(Tabla1[[#This Row],[FECHA]],'RECAUDOS EXTERNOS'!A:D,4,FALSE),0)</f>
        <v>0</v>
      </c>
      <c r="V668" s="9">
        <f>IFERROR(VLOOKUP(Tabla1[[#This Row],[FECHA]],'RECAUDOS EXTERNOS'!A:D,3,FALSE),0)</f>
        <v>0</v>
      </c>
    </row>
    <row r="669" spans="1:22" x14ac:dyDescent="0.25">
      <c r="A669" s="1">
        <v>38228</v>
      </c>
      <c r="B669" s="3" t="s">
        <v>4</v>
      </c>
      <c r="C669" s="2">
        <v>38200</v>
      </c>
      <c r="D669" s="5">
        <f>YEAR(Tabla1[[#This Row],[FECHA]])</f>
        <v>2004</v>
      </c>
      <c r="E669" s="5">
        <f>IFERROR(VLOOKUP(Tabla1[[#This Row],[FECHA]],'COMPARENDOS TOTALES'!A:D,4,FALSE),0)</f>
        <v>9</v>
      </c>
      <c r="F669" s="9">
        <f>IFERROR(VLOOKUP(Tabla1[[#This Row],[FECHA]],'COMPARENDOS TOTALES'!A:D,3,FALSE),0)</f>
        <v>2601394</v>
      </c>
      <c r="G669" s="5">
        <f>IFERROR(VLOOKUP(Tabla1[[#This Row],[FECHA]],EXONERACIONES!A:D,4,FALSE),0)</f>
        <v>8</v>
      </c>
      <c r="H669" s="9">
        <f>IFERROR(VLOOKUP(Tabla1[[#This Row],[FECHA]],EXONERACIONES!A:D,3,FALSE),0)</f>
        <v>2243404</v>
      </c>
      <c r="I669" s="5">
        <f>IFERROR(VLOOKUP(Tabla1[[#This Row],[FECHA]],'SIMIT CON RES'!A:D,4,FALSE),0)</f>
        <v>0</v>
      </c>
      <c r="J669" s="9">
        <f>IFERROR(VLOOKUP(Tabla1[[#This Row],[FECHA]],'SIMIT CON RES'!A:D,3,FALSE),0)</f>
        <v>0</v>
      </c>
      <c r="K669">
        <f>IFERROR(VLOOKUP(Tabla1[[#This Row],[FECHA]],'SIMIT SIN RES'!A:D,4,FALSE),0)</f>
        <v>0</v>
      </c>
      <c r="L669" s="9">
        <f>IFERROR(VLOOKUP(Tabla1[[#This Row],[FECHA]],'SIMIT SIN RES'!A:D,3,FALSE),0)</f>
        <v>0</v>
      </c>
      <c r="M669" s="5">
        <f>IFERROR(VLOOKUP(Tabla1[[#This Row],[FECHA]],'RECAUDOS DE COMPARENDOS'!A:D,4,FALSE),0)</f>
        <v>0</v>
      </c>
      <c r="N669" s="9">
        <f>IFERROR(VLOOKUP(Tabla1[[#This Row],[FECHA]],'RECAUDOS DE COMPARENDOS'!A:D,3,FALSE),0)</f>
        <v>0</v>
      </c>
      <c r="O669" s="5">
        <f>IFERROR(VLOOKUP(Tabla1[[#This Row],[FECHA]],'RECAUDOS DE RESOLUCIONES'!A:D,4,FALSE),0)</f>
        <v>0</v>
      </c>
      <c r="P669" s="9">
        <f>IFERROR(VLOOKUP(Tabla1[[#This Row],[FECHA]],'RECAUDOS DE RESOLUCIONES'!A:D,3,FALSE),0)</f>
        <v>0</v>
      </c>
      <c r="Q66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669" s="9">
        <f>Tabla1[V. COMPARENDOS]-(Tabla1[V. EXONERACIONES]+Tabla1[[#This Row],[V. SIMIT CON RESOLUCION]]+Tabla1[[#This Row],[V. SIMIT SIN RESOLUCION]]+Tabla1[[#This Row],[V. RECAUDOS COMPARENDOS]]+Tabla1[[#This Row],[V. RECAUDOS RESOLUCIONES]])</f>
        <v>357990</v>
      </c>
      <c r="S669" s="11">
        <f>IFERROR(VLOOKUP(Tabla1[[#This Row],[FECHA]],'RECAUDOS LOCALES'!A:D,4,FALSE),0)</f>
        <v>0</v>
      </c>
      <c r="T669" s="9">
        <f>IFERROR(VLOOKUP(Tabla1[[#This Row],[FECHA]],'RECAUDOS LOCALES'!A:D,3,FALSE),0)</f>
        <v>0</v>
      </c>
      <c r="U669" s="11">
        <f>IFERROR(VLOOKUP(Tabla1[[#This Row],[FECHA]],'RECAUDOS EXTERNOS'!A:D,4,FALSE),0)</f>
        <v>0</v>
      </c>
      <c r="V669" s="9">
        <f>IFERROR(VLOOKUP(Tabla1[[#This Row],[FECHA]],'RECAUDOS EXTERNOS'!A:D,3,FALSE),0)</f>
        <v>0</v>
      </c>
    </row>
    <row r="670" spans="1:22" x14ac:dyDescent="0.25">
      <c r="A670" s="1">
        <v>38229</v>
      </c>
      <c r="B670" s="3" t="s">
        <v>1</v>
      </c>
      <c r="C670" s="2">
        <v>38200</v>
      </c>
      <c r="D670" s="5">
        <f>YEAR(Tabla1[[#This Row],[FECHA]])</f>
        <v>2004</v>
      </c>
      <c r="E670" s="5">
        <f>IFERROR(VLOOKUP(Tabla1[[#This Row],[FECHA]],'COMPARENDOS TOTALES'!A:D,4,FALSE),0)</f>
        <v>6</v>
      </c>
      <c r="F670" s="9">
        <f>IFERROR(VLOOKUP(Tabla1[[#This Row],[FECHA]],'COMPARENDOS TOTALES'!A:D,3,FALSE),0)</f>
        <v>1264898</v>
      </c>
      <c r="G670" s="5">
        <f>IFERROR(VLOOKUP(Tabla1[[#This Row],[FECHA]],EXONERACIONES!A:D,4,FALSE),0)</f>
        <v>6</v>
      </c>
      <c r="H670" s="9">
        <f>IFERROR(VLOOKUP(Tabla1[[#This Row],[FECHA]],EXONERACIONES!A:D,3,FALSE),0)</f>
        <v>1264898</v>
      </c>
      <c r="I670" s="5">
        <f>IFERROR(VLOOKUP(Tabla1[[#This Row],[FECHA]],'SIMIT CON RES'!A:D,4,FALSE),0)</f>
        <v>0</v>
      </c>
      <c r="J670" s="9">
        <f>IFERROR(VLOOKUP(Tabla1[[#This Row],[FECHA]],'SIMIT CON RES'!A:D,3,FALSE),0)</f>
        <v>0</v>
      </c>
      <c r="K670">
        <f>IFERROR(VLOOKUP(Tabla1[[#This Row],[FECHA]],'SIMIT SIN RES'!A:D,4,FALSE),0)</f>
        <v>0</v>
      </c>
      <c r="L670" s="9">
        <f>IFERROR(VLOOKUP(Tabla1[[#This Row],[FECHA]],'SIMIT SIN RES'!A:D,3,FALSE),0)</f>
        <v>0</v>
      </c>
      <c r="M670" s="5">
        <f>IFERROR(VLOOKUP(Tabla1[[#This Row],[FECHA]],'RECAUDOS DE COMPARENDOS'!A:D,4,FALSE),0)</f>
        <v>0</v>
      </c>
      <c r="N670" s="9">
        <f>IFERROR(VLOOKUP(Tabla1[[#This Row],[FECHA]],'RECAUDOS DE COMPARENDOS'!A:D,3,FALSE),0)</f>
        <v>0</v>
      </c>
      <c r="O670" s="5">
        <f>IFERROR(VLOOKUP(Tabla1[[#This Row],[FECHA]],'RECAUDOS DE RESOLUCIONES'!A:D,4,FALSE),0)</f>
        <v>0</v>
      </c>
      <c r="P670" s="9">
        <f>IFERROR(VLOOKUP(Tabla1[[#This Row],[FECHA]],'RECAUDOS DE RESOLUCIONES'!A:D,3,FALSE),0)</f>
        <v>0</v>
      </c>
      <c r="Q67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67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670" s="11">
        <f>IFERROR(VLOOKUP(Tabla1[[#This Row],[FECHA]],'RECAUDOS LOCALES'!A:D,4,FALSE),0)</f>
        <v>3</v>
      </c>
      <c r="T670" s="9">
        <f>IFERROR(VLOOKUP(Tabla1[[#This Row],[FECHA]],'RECAUDOS LOCALES'!A:D,3,FALSE),0)</f>
        <v>274468</v>
      </c>
      <c r="U670" s="11">
        <f>IFERROR(VLOOKUP(Tabla1[[#This Row],[FECHA]],'RECAUDOS EXTERNOS'!A:D,4,FALSE),0)</f>
        <v>0</v>
      </c>
      <c r="V670" s="9">
        <f>IFERROR(VLOOKUP(Tabla1[[#This Row],[FECHA]],'RECAUDOS EXTERNOS'!A:D,3,FALSE),0)</f>
        <v>0</v>
      </c>
    </row>
    <row r="671" spans="1:22" x14ac:dyDescent="0.25">
      <c r="A671" s="1">
        <v>38230</v>
      </c>
      <c r="B671" s="3" t="s">
        <v>2</v>
      </c>
      <c r="C671" s="2">
        <v>38200</v>
      </c>
      <c r="D671" s="5">
        <f>YEAR(Tabla1[[#This Row],[FECHA]])</f>
        <v>2004</v>
      </c>
      <c r="E671" s="5">
        <f>IFERROR(VLOOKUP(Tabla1[[#This Row],[FECHA]],'COMPARENDOS TOTALES'!A:D,4,FALSE),0)</f>
        <v>16</v>
      </c>
      <c r="F671" s="9">
        <f>IFERROR(VLOOKUP(Tabla1[[#This Row],[FECHA]],'COMPARENDOS TOTALES'!A:D,3,FALSE),0)</f>
        <v>4928329</v>
      </c>
      <c r="G671" s="5">
        <f>IFERROR(VLOOKUP(Tabla1[[#This Row],[FECHA]],EXONERACIONES!A:D,4,FALSE),0)</f>
        <v>13</v>
      </c>
      <c r="H671" s="9">
        <f>IFERROR(VLOOKUP(Tabla1[[#This Row],[FECHA]],EXONERACIONES!A:D,3,FALSE),0)</f>
        <v>4116885</v>
      </c>
      <c r="I671" s="5">
        <f>IFERROR(VLOOKUP(Tabla1[[#This Row],[FECHA]],'SIMIT CON RES'!A:D,4,FALSE),0)</f>
        <v>0</v>
      </c>
      <c r="J671" s="9">
        <f>IFERROR(VLOOKUP(Tabla1[[#This Row],[FECHA]],'SIMIT CON RES'!A:D,3,FALSE),0)</f>
        <v>0</v>
      </c>
      <c r="K671">
        <f>IFERROR(VLOOKUP(Tabla1[[#This Row],[FECHA]],'SIMIT SIN RES'!A:D,4,FALSE),0)</f>
        <v>0</v>
      </c>
      <c r="L671" s="9">
        <f>IFERROR(VLOOKUP(Tabla1[[#This Row],[FECHA]],'SIMIT SIN RES'!A:D,3,FALSE),0)</f>
        <v>0</v>
      </c>
      <c r="M671" s="5">
        <f>IFERROR(VLOOKUP(Tabla1[[#This Row],[FECHA]],'RECAUDOS DE COMPARENDOS'!A:D,4,FALSE),0)</f>
        <v>3</v>
      </c>
      <c r="N671" s="9">
        <f>IFERROR(VLOOKUP(Tabla1[[#This Row],[FECHA]],'RECAUDOS DE COMPARENDOS'!A:D,3,FALSE),0)</f>
        <v>811444</v>
      </c>
      <c r="O671" s="5">
        <f>IFERROR(VLOOKUP(Tabla1[[#This Row],[FECHA]],'RECAUDOS DE RESOLUCIONES'!A:D,4,FALSE),0)</f>
        <v>0</v>
      </c>
      <c r="P671" s="9">
        <f>IFERROR(VLOOKUP(Tabla1[[#This Row],[FECHA]],'RECAUDOS DE RESOLUCIONES'!A:D,3,FALSE),0)</f>
        <v>0</v>
      </c>
      <c r="Q67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67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671" s="11">
        <f>IFERROR(VLOOKUP(Tabla1[[#This Row],[FECHA]],'RECAUDOS LOCALES'!A:D,4,FALSE),0)</f>
        <v>1</v>
      </c>
      <c r="T671" s="9">
        <f>IFERROR(VLOOKUP(Tabla1[[#This Row],[FECHA]],'RECAUDOS LOCALES'!A:D,3,FALSE),0)</f>
        <v>179000</v>
      </c>
      <c r="U671" s="11">
        <f>IFERROR(VLOOKUP(Tabla1[[#This Row],[FECHA]],'RECAUDOS EXTERNOS'!A:D,4,FALSE),0)</f>
        <v>0</v>
      </c>
      <c r="V671" s="9">
        <f>IFERROR(VLOOKUP(Tabla1[[#This Row],[FECHA]],'RECAUDOS EXTERNOS'!A:D,3,FALSE),0)</f>
        <v>0</v>
      </c>
    </row>
    <row r="672" spans="1:22" x14ac:dyDescent="0.25">
      <c r="A672" s="1">
        <v>38231</v>
      </c>
      <c r="B672" s="3" t="s">
        <v>3</v>
      </c>
      <c r="C672" s="2">
        <v>38231</v>
      </c>
      <c r="D672" s="5">
        <f>YEAR(Tabla1[[#This Row],[FECHA]])</f>
        <v>2004</v>
      </c>
      <c r="E672" s="5">
        <f>IFERROR(VLOOKUP(Tabla1[[#This Row],[FECHA]],'COMPARENDOS TOTALES'!A:D,4,FALSE),0)</f>
        <v>10</v>
      </c>
      <c r="F672" s="9">
        <f>IFERROR(VLOOKUP(Tabla1[[#This Row],[FECHA]],'COMPARENDOS TOTALES'!A:D,3,FALSE),0)</f>
        <v>2863920</v>
      </c>
      <c r="G672" s="5">
        <f>IFERROR(VLOOKUP(Tabla1[[#This Row],[FECHA]],EXONERACIONES!A:D,4,FALSE),0)</f>
        <v>6</v>
      </c>
      <c r="H672" s="9">
        <f>IFERROR(VLOOKUP(Tabla1[[#This Row],[FECHA]],EXONERACIONES!A:D,3,FALSE),0)</f>
        <v>1789950</v>
      </c>
      <c r="I672" s="5">
        <f>IFERROR(VLOOKUP(Tabla1[[#This Row],[FECHA]],'SIMIT CON RES'!A:D,4,FALSE),0)</f>
        <v>0</v>
      </c>
      <c r="J672" s="9">
        <f>IFERROR(VLOOKUP(Tabla1[[#This Row],[FECHA]],'SIMIT CON RES'!A:D,3,FALSE),0)</f>
        <v>0</v>
      </c>
      <c r="K672">
        <f>IFERROR(VLOOKUP(Tabla1[[#This Row],[FECHA]],'SIMIT SIN RES'!A:D,4,FALSE),0)</f>
        <v>0</v>
      </c>
      <c r="L672" s="9">
        <f>IFERROR(VLOOKUP(Tabla1[[#This Row],[FECHA]],'SIMIT SIN RES'!A:D,3,FALSE),0)</f>
        <v>0</v>
      </c>
      <c r="M672" s="5">
        <f>IFERROR(VLOOKUP(Tabla1[[#This Row],[FECHA]],'RECAUDOS DE COMPARENDOS'!A:D,4,FALSE),0)</f>
        <v>0</v>
      </c>
      <c r="N672" s="9">
        <f>IFERROR(VLOOKUP(Tabla1[[#This Row],[FECHA]],'RECAUDOS DE COMPARENDOS'!A:D,3,FALSE),0)</f>
        <v>0</v>
      </c>
      <c r="O672" s="5">
        <f>IFERROR(VLOOKUP(Tabla1[[#This Row],[FECHA]],'RECAUDOS DE RESOLUCIONES'!A:D,4,FALSE),0)</f>
        <v>0</v>
      </c>
      <c r="P672" s="9">
        <f>IFERROR(VLOOKUP(Tabla1[[#This Row],[FECHA]],'RECAUDOS DE RESOLUCIONES'!A:D,3,FALSE),0)</f>
        <v>0</v>
      </c>
      <c r="Q67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672" s="9">
        <f>Tabla1[V. COMPARENDOS]-(Tabla1[V. EXONERACIONES]+Tabla1[[#This Row],[V. SIMIT CON RESOLUCION]]+Tabla1[[#This Row],[V. SIMIT SIN RESOLUCION]]+Tabla1[[#This Row],[V. RECAUDOS COMPARENDOS]]+Tabla1[[#This Row],[V. RECAUDOS RESOLUCIONES]])</f>
        <v>1073970</v>
      </c>
      <c r="S672" s="11">
        <f>IFERROR(VLOOKUP(Tabla1[[#This Row],[FECHA]],'RECAUDOS LOCALES'!A:D,4,FALSE),0)</f>
        <v>10</v>
      </c>
      <c r="T672" s="9">
        <f>IFERROR(VLOOKUP(Tabla1[[#This Row],[FECHA]],'RECAUDOS LOCALES'!A:D,3,FALSE),0)</f>
        <v>1435768</v>
      </c>
      <c r="U672" s="11">
        <f>IFERROR(VLOOKUP(Tabla1[[#This Row],[FECHA]],'RECAUDOS EXTERNOS'!A:D,4,FALSE),0)</f>
        <v>0</v>
      </c>
      <c r="V672" s="9">
        <f>IFERROR(VLOOKUP(Tabla1[[#This Row],[FECHA]],'RECAUDOS EXTERNOS'!A:D,3,FALSE),0)</f>
        <v>0</v>
      </c>
    </row>
    <row r="673" spans="1:22" x14ac:dyDescent="0.25">
      <c r="A673" s="1">
        <v>38232</v>
      </c>
      <c r="B673" s="3" t="s">
        <v>6</v>
      </c>
      <c r="C673" s="2">
        <v>38231</v>
      </c>
      <c r="D673" s="5">
        <f>YEAR(Tabla1[[#This Row],[FECHA]])</f>
        <v>2004</v>
      </c>
      <c r="E673" s="5">
        <f>IFERROR(VLOOKUP(Tabla1[[#This Row],[FECHA]],'COMPARENDOS TOTALES'!A:D,4,FALSE),0)</f>
        <v>9</v>
      </c>
      <c r="F673" s="9">
        <f>IFERROR(VLOOKUP(Tabla1[[#This Row],[FECHA]],'COMPARENDOS TOTALES'!A:D,3,FALSE),0)</f>
        <v>2505930</v>
      </c>
      <c r="G673" s="5">
        <f>IFERROR(VLOOKUP(Tabla1[[#This Row],[FECHA]],EXONERACIONES!A:D,4,FALSE),0)</f>
        <v>6</v>
      </c>
      <c r="H673" s="9">
        <f>IFERROR(VLOOKUP(Tabla1[[#This Row],[FECHA]],EXONERACIONES!A:D,3,FALSE),0)</f>
        <v>1789950</v>
      </c>
      <c r="I673" s="5">
        <f>IFERROR(VLOOKUP(Tabla1[[#This Row],[FECHA]],'SIMIT CON RES'!A:D,4,FALSE),0)</f>
        <v>0</v>
      </c>
      <c r="J673" s="9">
        <f>IFERROR(VLOOKUP(Tabla1[[#This Row],[FECHA]],'SIMIT CON RES'!A:D,3,FALSE),0)</f>
        <v>0</v>
      </c>
      <c r="K673">
        <f>IFERROR(VLOOKUP(Tabla1[[#This Row],[FECHA]],'SIMIT SIN RES'!A:D,4,FALSE),0)</f>
        <v>0</v>
      </c>
      <c r="L673" s="9">
        <f>IFERROR(VLOOKUP(Tabla1[[#This Row],[FECHA]],'SIMIT SIN RES'!A:D,3,FALSE),0)</f>
        <v>0</v>
      </c>
      <c r="M673" s="5">
        <f>IFERROR(VLOOKUP(Tabla1[[#This Row],[FECHA]],'RECAUDOS DE COMPARENDOS'!A:D,4,FALSE),0)</f>
        <v>1</v>
      </c>
      <c r="N673" s="9">
        <f>IFERROR(VLOOKUP(Tabla1[[#This Row],[FECHA]],'RECAUDOS DE COMPARENDOS'!A:D,3,FALSE),0)</f>
        <v>357990</v>
      </c>
      <c r="O673" s="5">
        <f>IFERROR(VLOOKUP(Tabla1[[#This Row],[FECHA]],'RECAUDOS DE RESOLUCIONES'!A:D,4,FALSE),0)</f>
        <v>0</v>
      </c>
      <c r="P673" s="9">
        <f>IFERROR(VLOOKUP(Tabla1[[#This Row],[FECHA]],'RECAUDOS DE RESOLUCIONES'!A:D,3,FALSE),0)</f>
        <v>0</v>
      </c>
      <c r="Q67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673" s="9">
        <f>Tabla1[V. COMPARENDOS]-(Tabla1[V. EXONERACIONES]+Tabla1[[#This Row],[V. SIMIT CON RESOLUCION]]+Tabla1[[#This Row],[V. SIMIT SIN RESOLUCION]]+Tabla1[[#This Row],[V. RECAUDOS COMPARENDOS]]+Tabla1[[#This Row],[V. RECAUDOS RESOLUCIONES]])</f>
        <v>357990</v>
      </c>
      <c r="S673" s="11">
        <f>IFERROR(VLOOKUP(Tabla1[[#This Row],[FECHA]],'RECAUDOS LOCALES'!A:D,4,FALSE),0)</f>
        <v>4</v>
      </c>
      <c r="T673" s="9">
        <f>IFERROR(VLOOKUP(Tabla1[[#This Row],[FECHA]],'RECAUDOS LOCALES'!A:D,3,FALSE),0)</f>
        <v>274468</v>
      </c>
      <c r="U673" s="11">
        <f>IFERROR(VLOOKUP(Tabla1[[#This Row],[FECHA]],'RECAUDOS EXTERNOS'!A:D,4,FALSE),0)</f>
        <v>0</v>
      </c>
      <c r="V673" s="9">
        <f>IFERROR(VLOOKUP(Tabla1[[#This Row],[FECHA]],'RECAUDOS EXTERNOS'!A:D,3,FALSE),0)</f>
        <v>0</v>
      </c>
    </row>
    <row r="674" spans="1:22" x14ac:dyDescent="0.25">
      <c r="A674" s="1">
        <v>38233</v>
      </c>
      <c r="B674" s="3" t="s">
        <v>0</v>
      </c>
      <c r="C674" s="2">
        <v>38231</v>
      </c>
      <c r="D674" s="5">
        <f>YEAR(Tabla1[[#This Row],[FECHA]])</f>
        <v>2004</v>
      </c>
      <c r="E674" s="5">
        <f>IFERROR(VLOOKUP(Tabla1[[#This Row],[FECHA]],'COMPARENDOS TOTALES'!A:D,4,FALSE),0)</f>
        <v>7</v>
      </c>
      <c r="F674" s="9">
        <f>IFERROR(VLOOKUP(Tabla1[[#This Row],[FECHA]],'COMPARENDOS TOTALES'!A:D,3,FALSE),0)</f>
        <v>1610955</v>
      </c>
      <c r="G674" s="5">
        <f>IFERROR(VLOOKUP(Tabla1[[#This Row],[FECHA]],EXONERACIONES!A:D,4,FALSE),0)</f>
        <v>7</v>
      </c>
      <c r="H674" s="9">
        <f>IFERROR(VLOOKUP(Tabla1[[#This Row],[FECHA]],EXONERACIONES!A:D,3,FALSE),0)</f>
        <v>1610955</v>
      </c>
      <c r="I674" s="5">
        <f>IFERROR(VLOOKUP(Tabla1[[#This Row],[FECHA]],'SIMIT CON RES'!A:D,4,FALSE),0)</f>
        <v>0</v>
      </c>
      <c r="J674" s="9">
        <f>IFERROR(VLOOKUP(Tabla1[[#This Row],[FECHA]],'SIMIT CON RES'!A:D,3,FALSE),0)</f>
        <v>0</v>
      </c>
      <c r="K674">
        <f>IFERROR(VLOOKUP(Tabla1[[#This Row],[FECHA]],'SIMIT SIN RES'!A:D,4,FALSE),0)</f>
        <v>0</v>
      </c>
      <c r="L674" s="9">
        <f>IFERROR(VLOOKUP(Tabla1[[#This Row],[FECHA]],'SIMIT SIN RES'!A:D,3,FALSE),0)</f>
        <v>0</v>
      </c>
      <c r="M674" s="5">
        <f>IFERROR(VLOOKUP(Tabla1[[#This Row],[FECHA]],'RECAUDOS DE COMPARENDOS'!A:D,4,FALSE),0)</f>
        <v>0</v>
      </c>
      <c r="N674" s="9">
        <f>IFERROR(VLOOKUP(Tabla1[[#This Row],[FECHA]],'RECAUDOS DE COMPARENDOS'!A:D,3,FALSE),0)</f>
        <v>0</v>
      </c>
      <c r="O674" s="5">
        <f>IFERROR(VLOOKUP(Tabla1[[#This Row],[FECHA]],'RECAUDOS DE RESOLUCIONES'!A:D,4,FALSE),0)</f>
        <v>0</v>
      </c>
      <c r="P674" s="9">
        <f>IFERROR(VLOOKUP(Tabla1[[#This Row],[FECHA]],'RECAUDOS DE RESOLUCIONES'!A:D,3,FALSE),0)</f>
        <v>0</v>
      </c>
      <c r="Q67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67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674" s="11">
        <f>IFERROR(VLOOKUP(Tabla1[[#This Row],[FECHA]],'RECAUDOS LOCALES'!A:D,4,FALSE),0)</f>
        <v>4</v>
      </c>
      <c r="T674" s="9">
        <f>IFERROR(VLOOKUP(Tabla1[[#This Row],[FECHA]],'RECAUDOS LOCALES'!A:D,3,FALSE),0)</f>
        <v>461600</v>
      </c>
      <c r="U674" s="11">
        <f>IFERROR(VLOOKUP(Tabla1[[#This Row],[FECHA]],'RECAUDOS EXTERNOS'!A:D,4,FALSE),0)</f>
        <v>0</v>
      </c>
      <c r="V674" s="9">
        <f>IFERROR(VLOOKUP(Tabla1[[#This Row],[FECHA]],'RECAUDOS EXTERNOS'!A:D,3,FALSE),0)</f>
        <v>0</v>
      </c>
    </row>
    <row r="675" spans="1:22" x14ac:dyDescent="0.25">
      <c r="A675" s="1">
        <v>38234</v>
      </c>
      <c r="B675" s="3" t="s">
        <v>5</v>
      </c>
      <c r="C675" s="2">
        <v>38231</v>
      </c>
      <c r="D675" s="5">
        <f>YEAR(Tabla1[[#This Row],[FECHA]])</f>
        <v>2004</v>
      </c>
      <c r="E675" s="5">
        <f>IFERROR(VLOOKUP(Tabla1[[#This Row],[FECHA]],'COMPARENDOS TOTALES'!A:D,4,FALSE),0)</f>
        <v>14</v>
      </c>
      <c r="F675" s="9">
        <f>IFERROR(VLOOKUP(Tabla1[[#This Row],[FECHA]],'COMPARENDOS TOTALES'!A:D,3,FALSE),0)</f>
        <v>3042915</v>
      </c>
      <c r="G675" s="5">
        <f>IFERROR(VLOOKUP(Tabla1[[#This Row],[FECHA]],EXONERACIONES!A:D,4,FALSE),0)</f>
        <v>12</v>
      </c>
      <c r="H675" s="9">
        <f>IFERROR(VLOOKUP(Tabla1[[#This Row],[FECHA]],EXONERACIONES!A:D,3,FALSE),0)</f>
        <v>2684925</v>
      </c>
      <c r="I675" s="5">
        <f>IFERROR(VLOOKUP(Tabla1[[#This Row],[FECHA]],'SIMIT CON RES'!A:D,4,FALSE),0)</f>
        <v>0</v>
      </c>
      <c r="J675" s="9">
        <f>IFERROR(VLOOKUP(Tabla1[[#This Row],[FECHA]],'SIMIT CON RES'!A:D,3,FALSE),0)</f>
        <v>0</v>
      </c>
      <c r="K675">
        <f>IFERROR(VLOOKUP(Tabla1[[#This Row],[FECHA]],'SIMIT SIN RES'!A:D,4,FALSE),0)</f>
        <v>0</v>
      </c>
      <c r="L675" s="9">
        <f>IFERROR(VLOOKUP(Tabla1[[#This Row],[FECHA]],'SIMIT SIN RES'!A:D,3,FALSE),0)</f>
        <v>0</v>
      </c>
      <c r="M675" s="5">
        <f>IFERROR(VLOOKUP(Tabla1[[#This Row],[FECHA]],'RECAUDOS DE COMPARENDOS'!A:D,4,FALSE),0)</f>
        <v>1</v>
      </c>
      <c r="N675" s="9">
        <f>IFERROR(VLOOKUP(Tabla1[[#This Row],[FECHA]],'RECAUDOS DE COMPARENDOS'!A:D,3,FALSE),0)</f>
        <v>178995</v>
      </c>
      <c r="O675" s="5">
        <f>IFERROR(VLOOKUP(Tabla1[[#This Row],[FECHA]],'RECAUDOS DE RESOLUCIONES'!A:D,4,FALSE),0)</f>
        <v>0</v>
      </c>
      <c r="P675" s="9">
        <f>IFERROR(VLOOKUP(Tabla1[[#This Row],[FECHA]],'RECAUDOS DE RESOLUCIONES'!A:D,3,FALSE),0)</f>
        <v>0</v>
      </c>
      <c r="Q67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675" s="9">
        <f>Tabla1[V. COMPARENDOS]-(Tabla1[V. EXONERACIONES]+Tabla1[[#This Row],[V. SIMIT CON RESOLUCION]]+Tabla1[[#This Row],[V. SIMIT SIN RESOLUCION]]+Tabla1[[#This Row],[V. RECAUDOS COMPARENDOS]]+Tabla1[[#This Row],[V. RECAUDOS RESOLUCIONES]])</f>
        <v>178995</v>
      </c>
      <c r="S675" s="11">
        <f>IFERROR(VLOOKUP(Tabla1[[#This Row],[FECHA]],'RECAUDOS LOCALES'!A:D,4,FALSE),0)</f>
        <v>0</v>
      </c>
      <c r="T675" s="9">
        <f>IFERROR(VLOOKUP(Tabla1[[#This Row],[FECHA]],'RECAUDOS LOCALES'!A:D,3,FALSE),0)</f>
        <v>0</v>
      </c>
      <c r="U675" s="11">
        <f>IFERROR(VLOOKUP(Tabla1[[#This Row],[FECHA]],'RECAUDOS EXTERNOS'!A:D,4,FALSE),0)</f>
        <v>0</v>
      </c>
      <c r="V675" s="9">
        <f>IFERROR(VLOOKUP(Tabla1[[#This Row],[FECHA]],'RECAUDOS EXTERNOS'!A:D,3,FALSE),0)</f>
        <v>0</v>
      </c>
    </row>
    <row r="676" spans="1:22" x14ac:dyDescent="0.25">
      <c r="A676" s="1">
        <v>38235</v>
      </c>
      <c r="B676" s="3" t="s">
        <v>4</v>
      </c>
      <c r="C676" s="2">
        <v>38231</v>
      </c>
      <c r="D676" s="5">
        <f>YEAR(Tabla1[[#This Row],[FECHA]])</f>
        <v>2004</v>
      </c>
      <c r="E676" s="5">
        <f>IFERROR(VLOOKUP(Tabla1[[#This Row],[FECHA]],'COMPARENDOS TOTALES'!A:D,4,FALSE),0)</f>
        <v>5</v>
      </c>
      <c r="F676" s="9">
        <f>IFERROR(VLOOKUP(Tabla1[[#This Row],[FECHA]],'COMPARENDOS TOTALES'!A:D,3,FALSE),0)</f>
        <v>811444</v>
      </c>
      <c r="G676" s="5">
        <f>IFERROR(VLOOKUP(Tabla1[[#This Row],[FECHA]],EXONERACIONES!A:D,4,FALSE),0)</f>
        <v>4</v>
      </c>
      <c r="H676" s="9">
        <f>IFERROR(VLOOKUP(Tabla1[[#This Row],[FECHA]],EXONERACIONES!A:D,3,FALSE),0)</f>
        <v>632449</v>
      </c>
      <c r="I676" s="5">
        <f>IFERROR(VLOOKUP(Tabla1[[#This Row],[FECHA]],'SIMIT CON RES'!A:D,4,FALSE),0)</f>
        <v>0</v>
      </c>
      <c r="J676" s="9">
        <f>IFERROR(VLOOKUP(Tabla1[[#This Row],[FECHA]],'SIMIT CON RES'!A:D,3,FALSE),0)</f>
        <v>0</v>
      </c>
      <c r="K676">
        <f>IFERROR(VLOOKUP(Tabla1[[#This Row],[FECHA]],'SIMIT SIN RES'!A:D,4,FALSE),0)</f>
        <v>0</v>
      </c>
      <c r="L676" s="9">
        <f>IFERROR(VLOOKUP(Tabla1[[#This Row],[FECHA]],'SIMIT SIN RES'!A:D,3,FALSE),0)</f>
        <v>0</v>
      </c>
      <c r="M676" s="5">
        <f>IFERROR(VLOOKUP(Tabla1[[#This Row],[FECHA]],'RECAUDOS DE COMPARENDOS'!A:D,4,FALSE),0)</f>
        <v>0</v>
      </c>
      <c r="N676" s="9">
        <f>IFERROR(VLOOKUP(Tabla1[[#This Row],[FECHA]],'RECAUDOS DE COMPARENDOS'!A:D,3,FALSE),0)</f>
        <v>0</v>
      </c>
      <c r="O676" s="5">
        <f>IFERROR(VLOOKUP(Tabla1[[#This Row],[FECHA]],'RECAUDOS DE RESOLUCIONES'!A:D,4,FALSE),0)</f>
        <v>0</v>
      </c>
      <c r="P676" s="9">
        <f>IFERROR(VLOOKUP(Tabla1[[#This Row],[FECHA]],'RECAUDOS DE RESOLUCIONES'!A:D,3,FALSE),0)</f>
        <v>0</v>
      </c>
      <c r="Q67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676" s="9">
        <f>Tabla1[V. COMPARENDOS]-(Tabla1[V. EXONERACIONES]+Tabla1[[#This Row],[V. SIMIT CON RESOLUCION]]+Tabla1[[#This Row],[V. SIMIT SIN RESOLUCION]]+Tabla1[[#This Row],[V. RECAUDOS COMPARENDOS]]+Tabla1[[#This Row],[V. RECAUDOS RESOLUCIONES]])</f>
        <v>178995</v>
      </c>
      <c r="S676" s="11">
        <f>IFERROR(VLOOKUP(Tabla1[[#This Row],[FECHA]],'RECAUDOS LOCALES'!A:D,4,FALSE),0)</f>
        <v>0</v>
      </c>
      <c r="T676" s="9">
        <f>IFERROR(VLOOKUP(Tabla1[[#This Row],[FECHA]],'RECAUDOS LOCALES'!A:D,3,FALSE),0)</f>
        <v>0</v>
      </c>
      <c r="U676" s="11">
        <f>IFERROR(VLOOKUP(Tabla1[[#This Row],[FECHA]],'RECAUDOS EXTERNOS'!A:D,4,FALSE),0)</f>
        <v>0</v>
      </c>
      <c r="V676" s="9">
        <f>IFERROR(VLOOKUP(Tabla1[[#This Row],[FECHA]],'RECAUDOS EXTERNOS'!A:D,3,FALSE),0)</f>
        <v>0</v>
      </c>
    </row>
    <row r="677" spans="1:22" x14ac:dyDescent="0.25">
      <c r="A677" s="1">
        <v>38236</v>
      </c>
      <c r="B677" s="3" t="s">
        <v>1</v>
      </c>
      <c r="C677" s="2">
        <v>38231</v>
      </c>
      <c r="D677" s="5">
        <f>YEAR(Tabla1[[#This Row],[FECHA]])</f>
        <v>2004</v>
      </c>
      <c r="E677" s="5">
        <f>IFERROR(VLOOKUP(Tabla1[[#This Row],[FECHA]],'COMPARENDOS TOTALES'!A:D,4,FALSE),0)</f>
        <v>14</v>
      </c>
      <c r="F677" s="9">
        <f>IFERROR(VLOOKUP(Tabla1[[#This Row],[FECHA]],'COMPARENDOS TOTALES'!A:D,3,FALSE),0)</f>
        <v>2959384</v>
      </c>
      <c r="G677" s="5">
        <f>IFERROR(VLOOKUP(Tabla1[[#This Row],[FECHA]],EXONERACIONES!A:D,4,FALSE),0)</f>
        <v>11</v>
      </c>
      <c r="H677" s="9">
        <f>IFERROR(VLOOKUP(Tabla1[[#This Row],[FECHA]],EXONERACIONES!A:D,3,FALSE),0)</f>
        <v>2243404</v>
      </c>
      <c r="I677" s="5">
        <f>IFERROR(VLOOKUP(Tabla1[[#This Row],[FECHA]],'SIMIT CON RES'!A:D,4,FALSE),0)</f>
        <v>0</v>
      </c>
      <c r="J677" s="9">
        <f>IFERROR(VLOOKUP(Tabla1[[#This Row],[FECHA]],'SIMIT CON RES'!A:D,3,FALSE),0)</f>
        <v>0</v>
      </c>
      <c r="K677">
        <f>IFERROR(VLOOKUP(Tabla1[[#This Row],[FECHA]],'SIMIT SIN RES'!A:D,4,FALSE),0)</f>
        <v>0</v>
      </c>
      <c r="L677" s="9">
        <f>IFERROR(VLOOKUP(Tabla1[[#This Row],[FECHA]],'SIMIT SIN RES'!A:D,3,FALSE),0)</f>
        <v>0</v>
      </c>
      <c r="M677" s="5">
        <f>IFERROR(VLOOKUP(Tabla1[[#This Row],[FECHA]],'RECAUDOS DE COMPARENDOS'!A:D,4,FALSE),0)</f>
        <v>2</v>
      </c>
      <c r="N677" s="9">
        <f>IFERROR(VLOOKUP(Tabla1[[#This Row],[FECHA]],'RECAUDOS DE COMPARENDOS'!A:D,3,FALSE),0)</f>
        <v>536985</v>
      </c>
      <c r="O677" s="5">
        <f>IFERROR(VLOOKUP(Tabla1[[#This Row],[FECHA]],'RECAUDOS DE RESOLUCIONES'!A:D,4,FALSE),0)</f>
        <v>0</v>
      </c>
      <c r="P677" s="9">
        <f>IFERROR(VLOOKUP(Tabla1[[#This Row],[FECHA]],'RECAUDOS DE RESOLUCIONES'!A:D,3,FALSE),0)</f>
        <v>0</v>
      </c>
      <c r="Q67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677" s="9">
        <f>Tabla1[V. COMPARENDOS]-(Tabla1[V. EXONERACIONES]+Tabla1[[#This Row],[V. SIMIT CON RESOLUCION]]+Tabla1[[#This Row],[V. SIMIT SIN RESOLUCION]]+Tabla1[[#This Row],[V. RECAUDOS COMPARENDOS]]+Tabla1[[#This Row],[V. RECAUDOS RESOLUCIONES]])</f>
        <v>178995</v>
      </c>
      <c r="S677" s="11">
        <f>IFERROR(VLOOKUP(Tabla1[[#This Row],[FECHA]],'RECAUDOS LOCALES'!A:D,4,FALSE),0)</f>
        <v>1</v>
      </c>
      <c r="T677" s="9">
        <f>IFERROR(VLOOKUP(Tabla1[[#This Row],[FECHA]],'RECAUDOS LOCALES'!A:D,3,FALSE),0)</f>
        <v>89500</v>
      </c>
      <c r="U677" s="11">
        <f>IFERROR(VLOOKUP(Tabla1[[#This Row],[FECHA]],'RECAUDOS EXTERNOS'!A:D,4,FALSE),0)</f>
        <v>0</v>
      </c>
      <c r="V677" s="9">
        <f>IFERROR(VLOOKUP(Tabla1[[#This Row],[FECHA]],'RECAUDOS EXTERNOS'!A:D,3,FALSE),0)</f>
        <v>0</v>
      </c>
    </row>
    <row r="678" spans="1:22" x14ac:dyDescent="0.25">
      <c r="A678" s="1">
        <v>38237</v>
      </c>
      <c r="B678" s="3" t="s">
        <v>2</v>
      </c>
      <c r="C678" s="2">
        <v>38231</v>
      </c>
      <c r="D678" s="5">
        <f>YEAR(Tabla1[[#This Row],[FECHA]])</f>
        <v>2004</v>
      </c>
      <c r="E678" s="5">
        <f>IFERROR(VLOOKUP(Tabla1[[#This Row],[FECHA]],'COMPARENDOS TOTALES'!A:D,4,FALSE),0)</f>
        <v>9</v>
      </c>
      <c r="F678" s="9">
        <f>IFERROR(VLOOKUP(Tabla1[[#This Row],[FECHA]],'COMPARENDOS TOTALES'!A:D,3,FALSE),0)</f>
        <v>2243404</v>
      </c>
      <c r="G678" s="5">
        <f>IFERROR(VLOOKUP(Tabla1[[#This Row],[FECHA]],EXONERACIONES!A:D,4,FALSE),0)</f>
        <v>5</v>
      </c>
      <c r="H678" s="9">
        <f>IFERROR(VLOOKUP(Tabla1[[#This Row],[FECHA]],EXONERACIONES!A:D,3,FALSE),0)</f>
        <v>1073970</v>
      </c>
      <c r="I678" s="5">
        <f>IFERROR(VLOOKUP(Tabla1[[#This Row],[FECHA]],'SIMIT CON RES'!A:D,4,FALSE),0)</f>
        <v>0</v>
      </c>
      <c r="J678" s="9">
        <f>IFERROR(VLOOKUP(Tabla1[[#This Row],[FECHA]],'SIMIT CON RES'!A:D,3,FALSE),0)</f>
        <v>0</v>
      </c>
      <c r="K678">
        <f>IFERROR(VLOOKUP(Tabla1[[#This Row],[FECHA]],'SIMIT SIN RES'!A:D,4,FALSE),0)</f>
        <v>0</v>
      </c>
      <c r="L678" s="9">
        <f>IFERROR(VLOOKUP(Tabla1[[#This Row],[FECHA]],'SIMIT SIN RES'!A:D,3,FALSE),0)</f>
        <v>0</v>
      </c>
      <c r="M678" s="5">
        <f>IFERROR(VLOOKUP(Tabla1[[#This Row],[FECHA]],'RECAUDOS DE COMPARENDOS'!A:D,4,FALSE),0)</f>
        <v>3</v>
      </c>
      <c r="N678" s="9">
        <f>IFERROR(VLOOKUP(Tabla1[[#This Row],[FECHA]],'RECAUDOS DE COMPARENDOS'!A:D,3,FALSE),0)</f>
        <v>1073970</v>
      </c>
      <c r="O678" s="5">
        <f>IFERROR(VLOOKUP(Tabla1[[#This Row],[FECHA]],'RECAUDOS DE RESOLUCIONES'!A:D,4,FALSE),0)</f>
        <v>0</v>
      </c>
      <c r="P678" s="9">
        <f>IFERROR(VLOOKUP(Tabla1[[#This Row],[FECHA]],'RECAUDOS DE RESOLUCIONES'!A:D,3,FALSE),0)</f>
        <v>0</v>
      </c>
      <c r="Q67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678" s="9">
        <f>Tabla1[V. COMPARENDOS]-(Tabla1[V. EXONERACIONES]+Tabla1[[#This Row],[V. SIMIT CON RESOLUCION]]+Tabla1[[#This Row],[V. SIMIT SIN RESOLUCION]]+Tabla1[[#This Row],[V. RECAUDOS COMPARENDOS]]+Tabla1[[#This Row],[V. RECAUDOS RESOLUCIONES]])</f>
        <v>95464</v>
      </c>
      <c r="S678" s="11">
        <f>IFERROR(VLOOKUP(Tabla1[[#This Row],[FECHA]],'RECAUDOS LOCALES'!A:D,4,FALSE),0)</f>
        <v>4</v>
      </c>
      <c r="T678" s="9">
        <f>IFERROR(VLOOKUP(Tabla1[[#This Row],[FECHA]],'RECAUDOS LOCALES'!A:D,3,FALSE),0)</f>
        <v>584734</v>
      </c>
      <c r="U678" s="11">
        <f>IFERROR(VLOOKUP(Tabla1[[#This Row],[FECHA]],'RECAUDOS EXTERNOS'!A:D,4,FALSE),0)</f>
        <v>0</v>
      </c>
      <c r="V678" s="9">
        <f>IFERROR(VLOOKUP(Tabla1[[#This Row],[FECHA]],'RECAUDOS EXTERNOS'!A:D,3,FALSE),0)</f>
        <v>0</v>
      </c>
    </row>
    <row r="679" spans="1:22" x14ac:dyDescent="0.25">
      <c r="A679" s="1">
        <v>38238</v>
      </c>
      <c r="B679" s="3" t="s">
        <v>3</v>
      </c>
      <c r="C679" s="2">
        <v>38231</v>
      </c>
      <c r="D679" s="5">
        <f>YEAR(Tabla1[[#This Row],[FECHA]])</f>
        <v>2004</v>
      </c>
      <c r="E679" s="5">
        <f>IFERROR(VLOOKUP(Tabla1[[#This Row],[FECHA]],'COMPARENDOS TOTALES'!A:D,4,FALSE),0)</f>
        <v>6</v>
      </c>
      <c r="F679" s="9">
        <f>IFERROR(VLOOKUP(Tabla1[[#This Row],[FECHA]],'COMPARENDOS TOTALES'!A:D,3,FALSE),0)</f>
        <v>1431960</v>
      </c>
      <c r="G679" s="5">
        <f>IFERROR(VLOOKUP(Tabla1[[#This Row],[FECHA]],EXONERACIONES!A:D,4,FALSE),0)</f>
        <v>6</v>
      </c>
      <c r="H679" s="9">
        <f>IFERROR(VLOOKUP(Tabla1[[#This Row],[FECHA]],EXONERACIONES!A:D,3,FALSE),0)</f>
        <v>1431960</v>
      </c>
      <c r="I679" s="5">
        <f>IFERROR(VLOOKUP(Tabla1[[#This Row],[FECHA]],'SIMIT CON RES'!A:D,4,FALSE),0)</f>
        <v>0</v>
      </c>
      <c r="J679" s="9">
        <f>IFERROR(VLOOKUP(Tabla1[[#This Row],[FECHA]],'SIMIT CON RES'!A:D,3,FALSE),0)</f>
        <v>0</v>
      </c>
      <c r="K679">
        <f>IFERROR(VLOOKUP(Tabla1[[#This Row],[FECHA]],'SIMIT SIN RES'!A:D,4,FALSE),0)</f>
        <v>0</v>
      </c>
      <c r="L679" s="9">
        <f>IFERROR(VLOOKUP(Tabla1[[#This Row],[FECHA]],'SIMIT SIN RES'!A:D,3,FALSE),0)</f>
        <v>0</v>
      </c>
      <c r="M679" s="5">
        <f>IFERROR(VLOOKUP(Tabla1[[#This Row],[FECHA]],'RECAUDOS DE COMPARENDOS'!A:D,4,FALSE),0)</f>
        <v>0</v>
      </c>
      <c r="N679" s="9">
        <f>IFERROR(VLOOKUP(Tabla1[[#This Row],[FECHA]],'RECAUDOS DE COMPARENDOS'!A:D,3,FALSE),0)</f>
        <v>0</v>
      </c>
      <c r="O679" s="5">
        <f>IFERROR(VLOOKUP(Tabla1[[#This Row],[FECHA]],'RECAUDOS DE RESOLUCIONES'!A:D,4,FALSE),0)</f>
        <v>0</v>
      </c>
      <c r="P679" s="9">
        <f>IFERROR(VLOOKUP(Tabla1[[#This Row],[FECHA]],'RECAUDOS DE RESOLUCIONES'!A:D,3,FALSE),0)</f>
        <v>0</v>
      </c>
      <c r="Q67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67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679" s="11">
        <f>IFERROR(VLOOKUP(Tabla1[[#This Row],[FECHA]],'RECAUDOS LOCALES'!A:D,4,FALSE),0)</f>
        <v>0</v>
      </c>
      <c r="T679" s="9">
        <f>IFERROR(VLOOKUP(Tabla1[[#This Row],[FECHA]],'RECAUDOS LOCALES'!A:D,3,FALSE),0)</f>
        <v>0</v>
      </c>
      <c r="U679" s="11">
        <f>IFERROR(VLOOKUP(Tabla1[[#This Row],[FECHA]],'RECAUDOS EXTERNOS'!A:D,4,FALSE),0)</f>
        <v>0</v>
      </c>
      <c r="V679" s="9">
        <f>IFERROR(VLOOKUP(Tabla1[[#This Row],[FECHA]],'RECAUDOS EXTERNOS'!A:D,3,FALSE),0)</f>
        <v>0</v>
      </c>
    </row>
    <row r="680" spans="1:22" x14ac:dyDescent="0.25">
      <c r="A680" s="1">
        <v>38239</v>
      </c>
      <c r="B680" s="3" t="s">
        <v>6</v>
      </c>
      <c r="C680" s="2">
        <v>38231</v>
      </c>
      <c r="D680" s="5">
        <f>YEAR(Tabla1[[#This Row],[FECHA]])</f>
        <v>2004</v>
      </c>
      <c r="E680" s="5">
        <f>IFERROR(VLOOKUP(Tabla1[[#This Row],[FECHA]],'COMPARENDOS TOTALES'!A:D,4,FALSE),0)</f>
        <v>9</v>
      </c>
      <c r="F680" s="9">
        <f>IFERROR(VLOOKUP(Tabla1[[#This Row],[FECHA]],'COMPARENDOS TOTALES'!A:D,3,FALSE),0)</f>
        <v>2147940</v>
      </c>
      <c r="G680" s="5">
        <f>IFERROR(VLOOKUP(Tabla1[[#This Row],[FECHA]],EXONERACIONES!A:D,4,FALSE),0)</f>
        <v>6</v>
      </c>
      <c r="H680" s="9">
        <f>IFERROR(VLOOKUP(Tabla1[[#This Row],[FECHA]],EXONERACIONES!A:D,3,FALSE),0)</f>
        <v>1610955</v>
      </c>
      <c r="I680" s="5">
        <f>IFERROR(VLOOKUP(Tabla1[[#This Row],[FECHA]],'SIMIT CON RES'!A:D,4,FALSE),0)</f>
        <v>0</v>
      </c>
      <c r="J680" s="9">
        <f>IFERROR(VLOOKUP(Tabla1[[#This Row],[FECHA]],'SIMIT CON RES'!A:D,3,FALSE),0)</f>
        <v>0</v>
      </c>
      <c r="K680">
        <f>IFERROR(VLOOKUP(Tabla1[[#This Row],[FECHA]],'SIMIT SIN RES'!A:D,4,FALSE),0)</f>
        <v>0</v>
      </c>
      <c r="L680" s="9">
        <f>IFERROR(VLOOKUP(Tabla1[[#This Row],[FECHA]],'SIMIT SIN RES'!A:D,3,FALSE),0)</f>
        <v>0</v>
      </c>
      <c r="M680" s="5">
        <f>IFERROR(VLOOKUP(Tabla1[[#This Row],[FECHA]],'RECAUDOS DE COMPARENDOS'!A:D,4,FALSE),0)</f>
        <v>0</v>
      </c>
      <c r="N680" s="9">
        <f>IFERROR(VLOOKUP(Tabla1[[#This Row],[FECHA]],'RECAUDOS DE COMPARENDOS'!A:D,3,FALSE),0)</f>
        <v>0</v>
      </c>
      <c r="O680" s="5">
        <f>IFERROR(VLOOKUP(Tabla1[[#This Row],[FECHA]],'RECAUDOS DE RESOLUCIONES'!A:D,4,FALSE),0)</f>
        <v>0</v>
      </c>
      <c r="P680" s="9">
        <f>IFERROR(VLOOKUP(Tabla1[[#This Row],[FECHA]],'RECAUDOS DE RESOLUCIONES'!A:D,3,FALSE),0)</f>
        <v>0</v>
      </c>
      <c r="Q68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680" s="9">
        <f>Tabla1[V. COMPARENDOS]-(Tabla1[V. EXONERACIONES]+Tabla1[[#This Row],[V. SIMIT CON RESOLUCION]]+Tabla1[[#This Row],[V. SIMIT SIN RESOLUCION]]+Tabla1[[#This Row],[V. RECAUDOS COMPARENDOS]]+Tabla1[[#This Row],[V. RECAUDOS RESOLUCIONES]])</f>
        <v>536985</v>
      </c>
      <c r="S680" s="11">
        <f>IFERROR(VLOOKUP(Tabla1[[#This Row],[FECHA]],'RECAUDOS LOCALES'!A:D,4,FALSE),0)</f>
        <v>1</v>
      </c>
      <c r="T680" s="9">
        <f>IFERROR(VLOOKUP(Tabla1[[#This Row],[FECHA]],'RECAUDOS LOCALES'!A:D,3,FALSE),0)</f>
        <v>179000</v>
      </c>
      <c r="U680" s="11">
        <f>IFERROR(VLOOKUP(Tabla1[[#This Row],[FECHA]],'RECAUDOS EXTERNOS'!A:D,4,FALSE),0)</f>
        <v>0</v>
      </c>
      <c r="V680" s="9">
        <f>IFERROR(VLOOKUP(Tabla1[[#This Row],[FECHA]],'RECAUDOS EXTERNOS'!A:D,3,FALSE),0)</f>
        <v>0</v>
      </c>
    </row>
    <row r="681" spans="1:22" x14ac:dyDescent="0.25">
      <c r="A681" s="1">
        <v>38240</v>
      </c>
      <c r="B681" s="3" t="s">
        <v>0</v>
      </c>
      <c r="C681" s="2">
        <v>38231</v>
      </c>
      <c r="D681" s="5">
        <f>YEAR(Tabla1[[#This Row],[FECHA]])</f>
        <v>2004</v>
      </c>
      <c r="E681" s="5">
        <f>IFERROR(VLOOKUP(Tabla1[[#This Row],[FECHA]],'COMPARENDOS TOTALES'!A:D,4,FALSE),0)</f>
        <v>8</v>
      </c>
      <c r="F681" s="9">
        <f>IFERROR(VLOOKUP(Tabla1[[#This Row],[FECHA]],'COMPARENDOS TOTALES'!A:D,3,FALSE),0)</f>
        <v>1622888</v>
      </c>
      <c r="G681" s="5">
        <f>IFERROR(VLOOKUP(Tabla1[[#This Row],[FECHA]],EXONERACIONES!A:D,4,FALSE),0)</f>
        <v>4</v>
      </c>
      <c r="H681" s="9">
        <f>IFERROR(VLOOKUP(Tabla1[[#This Row],[FECHA]],EXONERACIONES!A:D,3,FALSE),0)</f>
        <v>894975</v>
      </c>
      <c r="I681" s="5">
        <f>IFERROR(VLOOKUP(Tabla1[[#This Row],[FECHA]],'SIMIT CON RES'!A:D,4,FALSE),0)</f>
        <v>0</v>
      </c>
      <c r="J681" s="9">
        <f>IFERROR(VLOOKUP(Tabla1[[#This Row],[FECHA]],'SIMIT CON RES'!A:D,3,FALSE),0)</f>
        <v>0</v>
      </c>
      <c r="K681">
        <f>IFERROR(VLOOKUP(Tabla1[[#This Row],[FECHA]],'SIMIT SIN RES'!A:D,4,FALSE),0)</f>
        <v>0</v>
      </c>
      <c r="L681" s="9">
        <f>IFERROR(VLOOKUP(Tabla1[[#This Row],[FECHA]],'SIMIT SIN RES'!A:D,3,FALSE),0)</f>
        <v>0</v>
      </c>
      <c r="M681" s="5">
        <f>IFERROR(VLOOKUP(Tabla1[[#This Row],[FECHA]],'RECAUDOS DE COMPARENDOS'!A:D,4,FALSE),0)</f>
        <v>2</v>
      </c>
      <c r="N681" s="9">
        <f>IFERROR(VLOOKUP(Tabla1[[#This Row],[FECHA]],'RECAUDOS DE COMPARENDOS'!A:D,3,FALSE),0)</f>
        <v>453454</v>
      </c>
      <c r="O681" s="5">
        <f>IFERROR(VLOOKUP(Tabla1[[#This Row],[FECHA]],'RECAUDOS DE RESOLUCIONES'!A:D,4,FALSE),0)</f>
        <v>0</v>
      </c>
      <c r="P681" s="9">
        <f>IFERROR(VLOOKUP(Tabla1[[#This Row],[FECHA]],'RECAUDOS DE RESOLUCIONES'!A:D,3,FALSE),0)</f>
        <v>0</v>
      </c>
      <c r="Q68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681" s="9">
        <f>Tabla1[V. COMPARENDOS]-(Tabla1[V. EXONERACIONES]+Tabla1[[#This Row],[V. SIMIT CON RESOLUCION]]+Tabla1[[#This Row],[V. SIMIT SIN RESOLUCION]]+Tabla1[[#This Row],[V. RECAUDOS COMPARENDOS]]+Tabla1[[#This Row],[V. RECAUDOS RESOLUCIONES]])</f>
        <v>274459</v>
      </c>
      <c r="S681" s="11">
        <f>IFERROR(VLOOKUP(Tabla1[[#This Row],[FECHA]],'RECAUDOS LOCALES'!A:D,4,FALSE),0)</f>
        <v>0</v>
      </c>
      <c r="T681" s="9">
        <f>IFERROR(VLOOKUP(Tabla1[[#This Row],[FECHA]],'RECAUDOS LOCALES'!A:D,3,FALSE),0)</f>
        <v>0</v>
      </c>
      <c r="U681" s="11">
        <f>IFERROR(VLOOKUP(Tabla1[[#This Row],[FECHA]],'RECAUDOS EXTERNOS'!A:D,4,FALSE),0)</f>
        <v>0</v>
      </c>
      <c r="V681" s="9">
        <f>IFERROR(VLOOKUP(Tabla1[[#This Row],[FECHA]],'RECAUDOS EXTERNOS'!A:D,3,FALSE),0)</f>
        <v>0</v>
      </c>
    </row>
    <row r="682" spans="1:22" x14ac:dyDescent="0.25">
      <c r="A682" s="1">
        <v>38241</v>
      </c>
      <c r="B682" s="3" t="s">
        <v>5</v>
      </c>
      <c r="C682" s="2">
        <v>38231</v>
      </c>
      <c r="D682" s="5">
        <f>YEAR(Tabla1[[#This Row],[FECHA]])</f>
        <v>2004</v>
      </c>
      <c r="E682" s="5">
        <f>IFERROR(VLOOKUP(Tabla1[[#This Row],[FECHA]],'COMPARENDOS TOTALES'!A:D,4,FALSE),0)</f>
        <v>18</v>
      </c>
      <c r="F682" s="9">
        <f>IFERROR(VLOOKUP(Tabla1[[#This Row],[FECHA]],'COMPARENDOS TOTALES'!A:D,3,FALSE),0)</f>
        <v>5023793</v>
      </c>
      <c r="G682" s="5">
        <f>IFERROR(VLOOKUP(Tabla1[[#This Row],[FECHA]],EXONERACIONES!A:D,4,FALSE),0)</f>
        <v>13</v>
      </c>
      <c r="H682" s="9">
        <f>IFERROR(VLOOKUP(Tabla1[[#This Row],[FECHA]],EXONERACIONES!A:D,3,FALSE),0)</f>
        <v>3758895</v>
      </c>
      <c r="I682" s="5">
        <f>IFERROR(VLOOKUP(Tabla1[[#This Row],[FECHA]],'SIMIT CON RES'!A:D,4,FALSE),0)</f>
        <v>0</v>
      </c>
      <c r="J682" s="9">
        <f>IFERROR(VLOOKUP(Tabla1[[#This Row],[FECHA]],'SIMIT CON RES'!A:D,3,FALSE),0)</f>
        <v>0</v>
      </c>
      <c r="K682">
        <f>IFERROR(VLOOKUP(Tabla1[[#This Row],[FECHA]],'SIMIT SIN RES'!A:D,4,FALSE),0)</f>
        <v>0</v>
      </c>
      <c r="L682" s="9">
        <f>IFERROR(VLOOKUP(Tabla1[[#This Row],[FECHA]],'SIMIT SIN RES'!A:D,3,FALSE),0)</f>
        <v>0</v>
      </c>
      <c r="M682" s="5">
        <f>IFERROR(VLOOKUP(Tabla1[[#This Row],[FECHA]],'RECAUDOS DE COMPARENDOS'!A:D,4,FALSE),0)</f>
        <v>4</v>
      </c>
      <c r="N682" s="9">
        <f>IFERROR(VLOOKUP(Tabla1[[#This Row],[FECHA]],'RECAUDOS DE COMPARENDOS'!A:D,3,FALSE),0)</f>
        <v>1252965</v>
      </c>
      <c r="O682" s="5">
        <f>IFERROR(VLOOKUP(Tabla1[[#This Row],[FECHA]],'RECAUDOS DE RESOLUCIONES'!A:D,4,FALSE),0)</f>
        <v>0</v>
      </c>
      <c r="P682" s="9">
        <f>IFERROR(VLOOKUP(Tabla1[[#This Row],[FECHA]],'RECAUDOS DE RESOLUCIONES'!A:D,3,FALSE),0)</f>
        <v>0</v>
      </c>
      <c r="Q68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682" s="9">
        <f>Tabla1[V. COMPARENDOS]-(Tabla1[V. EXONERACIONES]+Tabla1[[#This Row],[V. SIMIT CON RESOLUCION]]+Tabla1[[#This Row],[V. SIMIT SIN RESOLUCION]]+Tabla1[[#This Row],[V. RECAUDOS COMPARENDOS]]+Tabla1[[#This Row],[V. RECAUDOS RESOLUCIONES]])</f>
        <v>11933</v>
      </c>
      <c r="S682" s="11">
        <f>IFERROR(VLOOKUP(Tabla1[[#This Row],[FECHA]],'RECAUDOS LOCALES'!A:D,4,FALSE),0)</f>
        <v>0</v>
      </c>
      <c r="T682" s="9">
        <f>IFERROR(VLOOKUP(Tabla1[[#This Row],[FECHA]],'RECAUDOS LOCALES'!A:D,3,FALSE),0)</f>
        <v>0</v>
      </c>
      <c r="U682" s="11">
        <f>IFERROR(VLOOKUP(Tabla1[[#This Row],[FECHA]],'RECAUDOS EXTERNOS'!A:D,4,FALSE),0)</f>
        <v>0</v>
      </c>
      <c r="V682" s="9">
        <f>IFERROR(VLOOKUP(Tabla1[[#This Row],[FECHA]],'RECAUDOS EXTERNOS'!A:D,3,FALSE),0)</f>
        <v>0</v>
      </c>
    </row>
    <row r="683" spans="1:22" x14ac:dyDescent="0.25">
      <c r="A683" s="1">
        <v>38242</v>
      </c>
      <c r="B683" s="3" t="s">
        <v>4</v>
      </c>
      <c r="C683" s="2">
        <v>38231</v>
      </c>
      <c r="D683" s="5">
        <f>YEAR(Tabla1[[#This Row],[FECHA]])</f>
        <v>2004</v>
      </c>
      <c r="E683" s="5">
        <f>IFERROR(VLOOKUP(Tabla1[[#This Row],[FECHA]],'COMPARENDOS TOTALES'!A:D,4,FALSE),0)</f>
        <v>9</v>
      </c>
      <c r="F683" s="9">
        <f>IFERROR(VLOOKUP(Tabla1[[#This Row],[FECHA]],'COMPARENDOS TOTALES'!A:D,3,FALSE),0)</f>
        <v>1276831</v>
      </c>
      <c r="G683" s="5">
        <f>IFERROR(VLOOKUP(Tabla1[[#This Row],[FECHA]],EXONERACIONES!A:D,4,FALSE),0)</f>
        <v>6</v>
      </c>
      <c r="H683" s="9">
        <f>IFERROR(VLOOKUP(Tabla1[[#This Row],[FECHA]],EXONERACIONES!A:D,3,FALSE),0)</f>
        <v>823377</v>
      </c>
      <c r="I683" s="5">
        <f>IFERROR(VLOOKUP(Tabla1[[#This Row],[FECHA]],'SIMIT CON RES'!A:D,4,FALSE),0)</f>
        <v>0</v>
      </c>
      <c r="J683" s="9">
        <f>IFERROR(VLOOKUP(Tabla1[[#This Row],[FECHA]],'SIMIT CON RES'!A:D,3,FALSE),0)</f>
        <v>0</v>
      </c>
      <c r="K683">
        <f>IFERROR(VLOOKUP(Tabla1[[#This Row],[FECHA]],'SIMIT SIN RES'!A:D,4,FALSE),0)</f>
        <v>0</v>
      </c>
      <c r="L683" s="9">
        <f>IFERROR(VLOOKUP(Tabla1[[#This Row],[FECHA]],'SIMIT SIN RES'!A:D,3,FALSE),0)</f>
        <v>0</v>
      </c>
      <c r="M683" s="5">
        <f>IFERROR(VLOOKUP(Tabla1[[#This Row],[FECHA]],'RECAUDOS DE COMPARENDOS'!A:D,4,FALSE),0)</f>
        <v>2</v>
      </c>
      <c r="N683" s="9">
        <f>IFERROR(VLOOKUP(Tabla1[[#This Row],[FECHA]],'RECAUDOS DE COMPARENDOS'!A:D,3,FALSE),0)</f>
        <v>274459</v>
      </c>
      <c r="O683" s="5">
        <f>IFERROR(VLOOKUP(Tabla1[[#This Row],[FECHA]],'RECAUDOS DE RESOLUCIONES'!A:D,4,FALSE),0)</f>
        <v>0</v>
      </c>
      <c r="P683" s="9">
        <f>IFERROR(VLOOKUP(Tabla1[[#This Row],[FECHA]],'RECAUDOS DE RESOLUCIONES'!A:D,3,FALSE),0)</f>
        <v>0</v>
      </c>
      <c r="Q68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683" s="9">
        <f>Tabla1[V. COMPARENDOS]-(Tabla1[V. EXONERACIONES]+Tabla1[[#This Row],[V. SIMIT CON RESOLUCION]]+Tabla1[[#This Row],[V. SIMIT SIN RESOLUCION]]+Tabla1[[#This Row],[V. RECAUDOS COMPARENDOS]]+Tabla1[[#This Row],[V. RECAUDOS RESOLUCIONES]])</f>
        <v>178995</v>
      </c>
      <c r="S683" s="11">
        <f>IFERROR(VLOOKUP(Tabla1[[#This Row],[FECHA]],'RECAUDOS LOCALES'!A:D,4,FALSE),0)</f>
        <v>0</v>
      </c>
      <c r="T683" s="9">
        <f>IFERROR(VLOOKUP(Tabla1[[#This Row],[FECHA]],'RECAUDOS LOCALES'!A:D,3,FALSE),0)</f>
        <v>0</v>
      </c>
      <c r="U683" s="11">
        <f>IFERROR(VLOOKUP(Tabla1[[#This Row],[FECHA]],'RECAUDOS EXTERNOS'!A:D,4,FALSE),0)</f>
        <v>0</v>
      </c>
      <c r="V683" s="9">
        <f>IFERROR(VLOOKUP(Tabla1[[#This Row],[FECHA]],'RECAUDOS EXTERNOS'!A:D,3,FALSE),0)</f>
        <v>0</v>
      </c>
    </row>
    <row r="684" spans="1:22" x14ac:dyDescent="0.25">
      <c r="A684" s="1">
        <v>38243</v>
      </c>
      <c r="B684" s="3" t="s">
        <v>1</v>
      </c>
      <c r="C684" s="2">
        <v>38231</v>
      </c>
      <c r="D684" s="5">
        <f>YEAR(Tabla1[[#This Row],[FECHA]])</f>
        <v>2004</v>
      </c>
      <c r="E684" s="5">
        <f>IFERROR(VLOOKUP(Tabla1[[#This Row],[FECHA]],'COMPARENDOS TOTALES'!A:D,4,FALSE),0)</f>
        <v>0</v>
      </c>
      <c r="F684" s="9">
        <f>IFERROR(VLOOKUP(Tabla1[[#This Row],[FECHA]],'COMPARENDOS TOTALES'!A:D,3,FALSE),0)</f>
        <v>0</v>
      </c>
      <c r="G684" s="5">
        <f>IFERROR(VLOOKUP(Tabla1[[#This Row],[FECHA]],EXONERACIONES!A:D,4,FALSE),0)</f>
        <v>0</v>
      </c>
      <c r="H684" s="9">
        <f>IFERROR(VLOOKUP(Tabla1[[#This Row],[FECHA]],EXONERACIONES!A:D,3,FALSE),0)</f>
        <v>0</v>
      </c>
      <c r="I684" s="5">
        <f>IFERROR(VLOOKUP(Tabla1[[#This Row],[FECHA]],'SIMIT CON RES'!A:D,4,FALSE),0)</f>
        <v>0</v>
      </c>
      <c r="J684" s="9">
        <f>IFERROR(VLOOKUP(Tabla1[[#This Row],[FECHA]],'SIMIT CON RES'!A:D,3,FALSE),0)</f>
        <v>0</v>
      </c>
      <c r="K684">
        <f>IFERROR(VLOOKUP(Tabla1[[#This Row],[FECHA]],'SIMIT SIN RES'!A:D,4,FALSE),0)</f>
        <v>0</v>
      </c>
      <c r="L684" s="9">
        <f>IFERROR(VLOOKUP(Tabla1[[#This Row],[FECHA]],'SIMIT SIN RES'!A:D,3,FALSE),0)</f>
        <v>0</v>
      </c>
      <c r="M684" s="5">
        <f>IFERROR(VLOOKUP(Tabla1[[#This Row],[FECHA]],'RECAUDOS DE COMPARENDOS'!A:D,4,FALSE),0)</f>
        <v>0</v>
      </c>
      <c r="N684" s="9">
        <f>IFERROR(VLOOKUP(Tabla1[[#This Row],[FECHA]],'RECAUDOS DE COMPARENDOS'!A:D,3,FALSE),0)</f>
        <v>0</v>
      </c>
      <c r="O684" s="5">
        <f>IFERROR(VLOOKUP(Tabla1[[#This Row],[FECHA]],'RECAUDOS DE RESOLUCIONES'!A:D,4,FALSE),0)</f>
        <v>0</v>
      </c>
      <c r="P684" s="9">
        <f>IFERROR(VLOOKUP(Tabla1[[#This Row],[FECHA]],'RECAUDOS DE RESOLUCIONES'!A:D,3,FALSE),0)</f>
        <v>0</v>
      </c>
      <c r="Q68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68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684" s="11">
        <f>IFERROR(VLOOKUP(Tabla1[[#This Row],[FECHA]],'RECAUDOS LOCALES'!A:D,4,FALSE),0)</f>
        <v>4</v>
      </c>
      <c r="T684" s="9">
        <f>IFERROR(VLOOKUP(Tabla1[[#This Row],[FECHA]],'RECAUDOS LOCALES'!A:D,3,FALSE),0)</f>
        <v>330834</v>
      </c>
      <c r="U684" s="11">
        <f>IFERROR(VLOOKUP(Tabla1[[#This Row],[FECHA]],'RECAUDOS EXTERNOS'!A:D,4,FALSE),0)</f>
        <v>0</v>
      </c>
      <c r="V684" s="9">
        <f>IFERROR(VLOOKUP(Tabla1[[#This Row],[FECHA]],'RECAUDOS EXTERNOS'!A:D,3,FALSE),0)</f>
        <v>0</v>
      </c>
    </row>
    <row r="685" spans="1:22" x14ac:dyDescent="0.25">
      <c r="A685" s="1">
        <v>38244</v>
      </c>
      <c r="B685" s="3" t="s">
        <v>2</v>
      </c>
      <c r="C685" s="2">
        <v>38231</v>
      </c>
      <c r="D685" s="5">
        <f>YEAR(Tabla1[[#This Row],[FECHA]])</f>
        <v>2004</v>
      </c>
      <c r="E685" s="5">
        <f>IFERROR(VLOOKUP(Tabla1[[#This Row],[FECHA]],'COMPARENDOS TOTALES'!A:D,4,FALSE),0)</f>
        <v>14</v>
      </c>
      <c r="F685" s="9">
        <f>IFERROR(VLOOKUP(Tabla1[[#This Row],[FECHA]],'COMPARENDOS TOTALES'!A:D,3,FALSE),0)</f>
        <v>2529796</v>
      </c>
      <c r="G685" s="5">
        <f>IFERROR(VLOOKUP(Tabla1[[#This Row],[FECHA]],EXONERACIONES!A:D,4,FALSE),0)</f>
        <v>10</v>
      </c>
      <c r="H685" s="9">
        <f>IFERROR(VLOOKUP(Tabla1[[#This Row],[FECHA]],EXONERACIONES!A:D,3,FALSE),0)</f>
        <v>2064409</v>
      </c>
      <c r="I685" s="5">
        <f>IFERROR(VLOOKUP(Tabla1[[#This Row],[FECHA]],'SIMIT CON RES'!A:D,4,FALSE),0)</f>
        <v>0</v>
      </c>
      <c r="J685" s="9">
        <f>IFERROR(VLOOKUP(Tabla1[[#This Row],[FECHA]],'SIMIT CON RES'!A:D,3,FALSE),0)</f>
        <v>0</v>
      </c>
      <c r="K685">
        <f>IFERROR(VLOOKUP(Tabla1[[#This Row],[FECHA]],'SIMIT SIN RES'!A:D,4,FALSE),0)</f>
        <v>0</v>
      </c>
      <c r="L685" s="9">
        <f>IFERROR(VLOOKUP(Tabla1[[#This Row],[FECHA]],'SIMIT SIN RES'!A:D,3,FALSE),0)</f>
        <v>0</v>
      </c>
      <c r="M685" s="5">
        <f>IFERROR(VLOOKUP(Tabla1[[#This Row],[FECHA]],'RECAUDOS DE COMPARENDOS'!A:D,4,FALSE),0)</f>
        <v>2</v>
      </c>
      <c r="N685" s="9">
        <f>IFERROR(VLOOKUP(Tabla1[[#This Row],[FECHA]],'RECAUDOS DE COMPARENDOS'!A:D,3,FALSE),0)</f>
        <v>190928</v>
      </c>
      <c r="O685" s="5">
        <f>IFERROR(VLOOKUP(Tabla1[[#This Row],[FECHA]],'RECAUDOS DE RESOLUCIONES'!A:D,4,FALSE),0)</f>
        <v>0</v>
      </c>
      <c r="P685" s="9">
        <f>IFERROR(VLOOKUP(Tabla1[[#This Row],[FECHA]],'RECAUDOS DE RESOLUCIONES'!A:D,3,FALSE),0)</f>
        <v>0</v>
      </c>
      <c r="Q68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685" s="9">
        <f>Tabla1[V. COMPARENDOS]-(Tabla1[V. EXONERACIONES]+Tabla1[[#This Row],[V. SIMIT CON RESOLUCION]]+Tabla1[[#This Row],[V. SIMIT SIN RESOLUCION]]+Tabla1[[#This Row],[V. RECAUDOS COMPARENDOS]]+Tabla1[[#This Row],[V. RECAUDOS RESOLUCIONES]])</f>
        <v>274459</v>
      </c>
      <c r="S685" s="11">
        <f>IFERROR(VLOOKUP(Tabla1[[#This Row],[FECHA]],'RECAUDOS LOCALES'!A:D,4,FALSE),0)</f>
        <v>1</v>
      </c>
      <c r="T685" s="9">
        <f>IFERROR(VLOOKUP(Tabla1[[#This Row],[FECHA]],'RECAUDOS LOCALES'!A:D,3,FALSE),0)</f>
        <v>179000</v>
      </c>
      <c r="U685" s="11">
        <f>IFERROR(VLOOKUP(Tabla1[[#This Row],[FECHA]],'RECAUDOS EXTERNOS'!A:D,4,FALSE),0)</f>
        <v>0</v>
      </c>
      <c r="V685" s="9">
        <f>IFERROR(VLOOKUP(Tabla1[[#This Row],[FECHA]],'RECAUDOS EXTERNOS'!A:D,3,FALSE),0)</f>
        <v>0</v>
      </c>
    </row>
    <row r="686" spans="1:22" x14ac:dyDescent="0.25">
      <c r="A686" s="1">
        <v>38245</v>
      </c>
      <c r="B686" s="3" t="s">
        <v>3</v>
      </c>
      <c r="C686" s="2">
        <v>38231</v>
      </c>
      <c r="D686" s="5">
        <f>YEAR(Tabla1[[#This Row],[FECHA]])</f>
        <v>2004</v>
      </c>
      <c r="E686" s="5">
        <f>IFERROR(VLOOKUP(Tabla1[[#This Row],[FECHA]],'COMPARENDOS TOTALES'!A:D,4,FALSE),0)</f>
        <v>6</v>
      </c>
      <c r="F686" s="9">
        <f>IFERROR(VLOOKUP(Tabla1[[#This Row],[FECHA]],'COMPARENDOS TOTALES'!A:D,3,FALSE),0)</f>
        <v>1169434</v>
      </c>
      <c r="G686" s="5">
        <f>IFERROR(VLOOKUP(Tabla1[[#This Row],[FECHA]],EXONERACIONES!A:D,4,FALSE),0)</f>
        <v>2</v>
      </c>
      <c r="H686" s="9">
        <f>IFERROR(VLOOKUP(Tabla1[[#This Row],[FECHA]],EXONERACIONES!A:D,3,FALSE),0)</f>
        <v>357990</v>
      </c>
      <c r="I686" s="5">
        <f>IFERROR(VLOOKUP(Tabla1[[#This Row],[FECHA]],'SIMIT CON RES'!A:D,4,FALSE),0)</f>
        <v>0</v>
      </c>
      <c r="J686" s="9">
        <f>IFERROR(VLOOKUP(Tabla1[[#This Row],[FECHA]],'SIMIT CON RES'!A:D,3,FALSE),0)</f>
        <v>0</v>
      </c>
      <c r="K686">
        <f>IFERROR(VLOOKUP(Tabla1[[#This Row],[FECHA]],'SIMIT SIN RES'!A:D,4,FALSE),0)</f>
        <v>0</v>
      </c>
      <c r="L686" s="9">
        <f>IFERROR(VLOOKUP(Tabla1[[#This Row],[FECHA]],'SIMIT SIN RES'!A:D,3,FALSE),0)</f>
        <v>0</v>
      </c>
      <c r="M686" s="5">
        <f>IFERROR(VLOOKUP(Tabla1[[#This Row],[FECHA]],'RECAUDOS DE COMPARENDOS'!A:D,4,FALSE),0)</f>
        <v>1</v>
      </c>
      <c r="N686" s="9">
        <f>IFERROR(VLOOKUP(Tabla1[[#This Row],[FECHA]],'RECAUDOS DE COMPARENDOS'!A:D,3,FALSE),0)</f>
        <v>178995</v>
      </c>
      <c r="O686" s="5">
        <f>IFERROR(VLOOKUP(Tabla1[[#This Row],[FECHA]],'RECAUDOS DE RESOLUCIONES'!A:D,4,FALSE),0)</f>
        <v>0</v>
      </c>
      <c r="P686" s="9">
        <f>IFERROR(VLOOKUP(Tabla1[[#This Row],[FECHA]],'RECAUDOS DE RESOLUCIONES'!A:D,3,FALSE),0)</f>
        <v>0</v>
      </c>
      <c r="Q68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686" s="9">
        <f>Tabla1[V. COMPARENDOS]-(Tabla1[V. EXONERACIONES]+Tabla1[[#This Row],[V. SIMIT CON RESOLUCION]]+Tabla1[[#This Row],[V. SIMIT SIN RESOLUCION]]+Tabla1[[#This Row],[V. RECAUDOS COMPARENDOS]]+Tabla1[[#This Row],[V. RECAUDOS RESOLUCIONES]])</f>
        <v>632449</v>
      </c>
      <c r="S686" s="11">
        <f>IFERROR(VLOOKUP(Tabla1[[#This Row],[FECHA]],'RECAUDOS LOCALES'!A:D,4,FALSE),0)</f>
        <v>3</v>
      </c>
      <c r="T686" s="9">
        <f>IFERROR(VLOOKUP(Tabla1[[#This Row],[FECHA]],'RECAUDOS LOCALES'!A:D,3,FALSE),0)</f>
        <v>405734</v>
      </c>
      <c r="U686" s="11">
        <f>IFERROR(VLOOKUP(Tabla1[[#This Row],[FECHA]],'RECAUDOS EXTERNOS'!A:D,4,FALSE),0)</f>
        <v>0</v>
      </c>
      <c r="V686" s="9">
        <f>IFERROR(VLOOKUP(Tabla1[[#This Row],[FECHA]],'RECAUDOS EXTERNOS'!A:D,3,FALSE),0)</f>
        <v>0</v>
      </c>
    </row>
    <row r="687" spans="1:22" x14ac:dyDescent="0.25">
      <c r="A687" s="1">
        <v>38246</v>
      </c>
      <c r="B687" s="3" t="s">
        <v>6</v>
      </c>
      <c r="C687" s="2">
        <v>38231</v>
      </c>
      <c r="D687" s="5">
        <f>YEAR(Tabla1[[#This Row],[FECHA]])</f>
        <v>2004</v>
      </c>
      <c r="E687" s="5">
        <f>IFERROR(VLOOKUP(Tabla1[[#This Row],[FECHA]],'COMPARENDOS TOTALES'!A:D,4,FALSE),0)</f>
        <v>4</v>
      </c>
      <c r="F687" s="9">
        <f>IFERROR(VLOOKUP(Tabla1[[#This Row],[FECHA]],'COMPARENDOS TOTALES'!A:D,3,FALSE),0)</f>
        <v>727913</v>
      </c>
      <c r="G687" s="5">
        <f>IFERROR(VLOOKUP(Tabla1[[#This Row],[FECHA]],EXONERACIONES!A:D,4,FALSE),0)</f>
        <v>2</v>
      </c>
      <c r="H687" s="9">
        <f>IFERROR(VLOOKUP(Tabla1[[#This Row],[FECHA]],EXONERACIONES!A:D,3,FALSE),0)</f>
        <v>274459</v>
      </c>
      <c r="I687" s="5">
        <f>IFERROR(VLOOKUP(Tabla1[[#This Row],[FECHA]],'SIMIT CON RES'!A:D,4,FALSE),0)</f>
        <v>0</v>
      </c>
      <c r="J687" s="9">
        <f>IFERROR(VLOOKUP(Tabla1[[#This Row],[FECHA]],'SIMIT CON RES'!A:D,3,FALSE),0)</f>
        <v>0</v>
      </c>
      <c r="K687">
        <f>IFERROR(VLOOKUP(Tabla1[[#This Row],[FECHA]],'SIMIT SIN RES'!A:D,4,FALSE),0)</f>
        <v>0</v>
      </c>
      <c r="L687" s="9">
        <f>IFERROR(VLOOKUP(Tabla1[[#This Row],[FECHA]],'SIMIT SIN RES'!A:D,3,FALSE),0)</f>
        <v>0</v>
      </c>
      <c r="M687" s="5">
        <f>IFERROR(VLOOKUP(Tabla1[[#This Row],[FECHA]],'RECAUDOS DE COMPARENDOS'!A:D,4,FALSE),0)</f>
        <v>2</v>
      </c>
      <c r="N687" s="9">
        <f>IFERROR(VLOOKUP(Tabla1[[#This Row],[FECHA]],'RECAUDOS DE COMPARENDOS'!A:D,3,FALSE),0)</f>
        <v>453454</v>
      </c>
      <c r="O687" s="5">
        <f>IFERROR(VLOOKUP(Tabla1[[#This Row],[FECHA]],'RECAUDOS DE RESOLUCIONES'!A:D,4,FALSE),0)</f>
        <v>0</v>
      </c>
      <c r="P687" s="9">
        <f>IFERROR(VLOOKUP(Tabla1[[#This Row],[FECHA]],'RECAUDOS DE RESOLUCIONES'!A:D,3,FALSE),0)</f>
        <v>0</v>
      </c>
      <c r="Q68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68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687" s="11">
        <f>IFERROR(VLOOKUP(Tabla1[[#This Row],[FECHA]],'RECAUDOS LOCALES'!A:D,4,FALSE),0)</f>
        <v>1</v>
      </c>
      <c r="T687" s="9">
        <f>IFERROR(VLOOKUP(Tabla1[[#This Row],[FECHA]],'RECAUDOS LOCALES'!A:D,3,FALSE),0)</f>
        <v>47734</v>
      </c>
      <c r="U687" s="11">
        <f>IFERROR(VLOOKUP(Tabla1[[#This Row],[FECHA]],'RECAUDOS EXTERNOS'!A:D,4,FALSE),0)</f>
        <v>0</v>
      </c>
      <c r="V687" s="9">
        <f>IFERROR(VLOOKUP(Tabla1[[#This Row],[FECHA]],'RECAUDOS EXTERNOS'!A:D,3,FALSE),0)</f>
        <v>0</v>
      </c>
    </row>
    <row r="688" spans="1:22" x14ac:dyDescent="0.25">
      <c r="A688" s="1">
        <v>38247</v>
      </c>
      <c r="B688" s="3" t="s">
        <v>0</v>
      </c>
      <c r="C688" s="2">
        <v>38231</v>
      </c>
      <c r="D688" s="5">
        <f>YEAR(Tabla1[[#This Row],[FECHA]])</f>
        <v>2004</v>
      </c>
      <c r="E688" s="5">
        <f>IFERROR(VLOOKUP(Tabla1[[#This Row],[FECHA]],'COMPARENDOS TOTALES'!A:D,4,FALSE),0)</f>
        <v>4</v>
      </c>
      <c r="F688" s="9">
        <f>IFERROR(VLOOKUP(Tabla1[[#This Row],[FECHA]],'COMPARENDOS TOTALES'!A:D,3,FALSE),0)</f>
        <v>715980</v>
      </c>
      <c r="G688" s="5">
        <f>IFERROR(VLOOKUP(Tabla1[[#This Row],[FECHA]],EXONERACIONES!A:D,4,FALSE),0)</f>
        <v>4</v>
      </c>
      <c r="H688" s="9">
        <f>IFERROR(VLOOKUP(Tabla1[[#This Row],[FECHA]],EXONERACIONES!A:D,3,FALSE),0)</f>
        <v>715980</v>
      </c>
      <c r="I688" s="5">
        <f>IFERROR(VLOOKUP(Tabla1[[#This Row],[FECHA]],'SIMIT CON RES'!A:D,4,FALSE),0)</f>
        <v>0</v>
      </c>
      <c r="J688" s="9">
        <f>IFERROR(VLOOKUP(Tabla1[[#This Row],[FECHA]],'SIMIT CON RES'!A:D,3,FALSE),0)</f>
        <v>0</v>
      </c>
      <c r="K688">
        <f>IFERROR(VLOOKUP(Tabla1[[#This Row],[FECHA]],'SIMIT SIN RES'!A:D,4,FALSE),0)</f>
        <v>0</v>
      </c>
      <c r="L688" s="9">
        <f>IFERROR(VLOOKUP(Tabla1[[#This Row],[FECHA]],'SIMIT SIN RES'!A:D,3,FALSE),0)</f>
        <v>0</v>
      </c>
      <c r="M688" s="5">
        <f>IFERROR(VLOOKUP(Tabla1[[#This Row],[FECHA]],'RECAUDOS DE COMPARENDOS'!A:D,4,FALSE),0)</f>
        <v>0</v>
      </c>
      <c r="N688" s="9">
        <f>IFERROR(VLOOKUP(Tabla1[[#This Row],[FECHA]],'RECAUDOS DE COMPARENDOS'!A:D,3,FALSE),0)</f>
        <v>0</v>
      </c>
      <c r="O688" s="5">
        <f>IFERROR(VLOOKUP(Tabla1[[#This Row],[FECHA]],'RECAUDOS DE RESOLUCIONES'!A:D,4,FALSE),0)</f>
        <v>0</v>
      </c>
      <c r="P688" s="9">
        <f>IFERROR(VLOOKUP(Tabla1[[#This Row],[FECHA]],'RECAUDOS DE RESOLUCIONES'!A:D,3,FALSE),0)</f>
        <v>0</v>
      </c>
      <c r="Q68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68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688" s="11">
        <f>IFERROR(VLOOKUP(Tabla1[[#This Row],[FECHA]],'RECAUDOS LOCALES'!A:D,4,FALSE),0)</f>
        <v>0</v>
      </c>
      <c r="T688" s="9">
        <f>IFERROR(VLOOKUP(Tabla1[[#This Row],[FECHA]],'RECAUDOS LOCALES'!A:D,3,FALSE),0)</f>
        <v>0</v>
      </c>
      <c r="U688" s="11">
        <f>IFERROR(VLOOKUP(Tabla1[[#This Row],[FECHA]],'RECAUDOS EXTERNOS'!A:D,4,FALSE),0)</f>
        <v>0</v>
      </c>
      <c r="V688" s="9">
        <f>IFERROR(VLOOKUP(Tabla1[[#This Row],[FECHA]],'RECAUDOS EXTERNOS'!A:D,3,FALSE),0)</f>
        <v>0</v>
      </c>
    </row>
    <row r="689" spans="1:22" x14ac:dyDescent="0.25">
      <c r="A689" s="1">
        <v>38248</v>
      </c>
      <c r="B689" s="3" t="s">
        <v>5</v>
      </c>
      <c r="C689" s="2">
        <v>38231</v>
      </c>
      <c r="D689" s="5">
        <f>YEAR(Tabla1[[#This Row],[FECHA]])</f>
        <v>2004</v>
      </c>
      <c r="E689" s="5">
        <f>IFERROR(VLOOKUP(Tabla1[[#This Row],[FECHA]],'COMPARENDOS TOTALES'!A:D,4,FALSE),0)</f>
        <v>4</v>
      </c>
      <c r="F689" s="9">
        <f>IFERROR(VLOOKUP(Tabla1[[#This Row],[FECHA]],'COMPARENDOS TOTALES'!A:D,3,FALSE),0)</f>
        <v>811444</v>
      </c>
      <c r="G689" s="5">
        <f>IFERROR(VLOOKUP(Tabla1[[#This Row],[FECHA]],EXONERACIONES!A:D,4,FALSE),0)</f>
        <v>1</v>
      </c>
      <c r="H689" s="9">
        <f>IFERROR(VLOOKUP(Tabla1[[#This Row],[FECHA]],EXONERACIONES!A:D,3,FALSE),0)</f>
        <v>178995</v>
      </c>
      <c r="I689" s="5">
        <f>IFERROR(VLOOKUP(Tabla1[[#This Row],[FECHA]],'SIMIT CON RES'!A:D,4,FALSE),0)</f>
        <v>0</v>
      </c>
      <c r="J689" s="9">
        <f>IFERROR(VLOOKUP(Tabla1[[#This Row],[FECHA]],'SIMIT CON RES'!A:D,3,FALSE),0)</f>
        <v>0</v>
      </c>
      <c r="K689">
        <f>IFERROR(VLOOKUP(Tabla1[[#This Row],[FECHA]],'SIMIT SIN RES'!A:D,4,FALSE),0)</f>
        <v>0</v>
      </c>
      <c r="L689" s="9">
        <f>IFERROR(VLOOKUP(Tabla1[[#This Row],[FECHA]],'SIMIT SIN RES'!A:D,3,FALSE),0)</f>
        <v>0</v>
      </c>
      <c r="M689" s="5">
        <f>IFERROR(VLOOKUP(Tabla1[[#This Row],[FECHA]],'RECAUDOS DE COMPARENDOS'!A:D,4,FALSE),0)</f>
        <v>0</v>
      </c>
      <c r="N689" s="9">
        <f>IFERROR(VLOOKUP(Tabla1[[#This Row],[FECHA]],'RECAUDOS DE COMPARENDOS'!A:D,3,FALSE),0)</f>
        <v>0</v>
      </c>
      <c r="O689" s="5">
        <f>IFERROR(VLOOKUP(Tabla1[[#This Row],[FECHA]],'RECAUDOS DE RESOLUCIONES'!A:D,4,FALSE),0)</f>
        <v>0</v>
      </c>
      <c r="P689" s="9">
        <f>IFERROR(VLOOKUP(Tabla1[[#This Row],[FECHA]],'RECAUDOS DE RESOLUCIONES'!A:D,3,FALSE),0)</f>
        <v>0</v>
      </c>
      <c r="Q68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689" s="9">
        <f>Tabla1[V. COMPARENDOS]-(Tabla1[V. EXONERACIONES]+Tabla1[[#This Row],[V. SIMIT CON RESOLUCION]]+Tabla1[[#This Row],[V. SIMIT SIN RESOLUCION]]+Tabla1[[#This Row],[V. RECAUDOS COMPARENDOS]]+Tabla1[[#This Row],[V. RECAUDOS RESOLUCIONES]])</f>
        <v>632449</v>
      </c>
      <c r="S689" s="11">
        <f>IFERROR(VLOOKUP(Tabla1[[#This Row],[FECHA]],'RECAUDOS LOCALES'!A:D,4,FALSE),0)</f>
        <v>0</v>
      </c>
      <c r="T689" s="9">
        <f>IFERROR(VLOOKUP(Tabla1[[#This Row],[FECHA]],'RECAUDOS LOCALES'!A:D,3,FALSE),0)</f>
        <v>0</v>
      </c>
      <c r="U689" s="11">
        <f>IFERROR(VLOOKUP(Tabla1[[#This Row],[FECHA]],'RECAUDOS EXTERNOS'!A:D,4,FALSE),0)</f>
        <v>0</v>
      </c>
      <c r="V689" s="9">
        <f>IFERROR(VLOOKUP(Tabla1[[#This Row],[FECHA]],'RECAUDOS EXTERNOS'!A:D,3,FALSE),0)</f>
        <v>0</v>
      </c>
    </row>
    <row r="690" spans="1:22" x14ac:dyDescent="0.25">
      <c r="A690" s="1">
        <v>38249</v>
      </c>
      <c r="B690" s="3" t="s">
        <v>4</v>
      </c>
      <c r="C690" s="2">
        <v>38231</v>
      </c>
      <c r="D690" s="5">
        <f>YEAR(Tabla1[[#This Row],[FECHA]])</f>
        <v>2004</v>
      </c>
      <c r="E690" s="5">
        <f>IFERROR(VLOOKUP(Tabla1[[#This Row],[FECHA]],'COMPARENDOS TOTALES'!A:D,4,FALSE),0)</f>
        <v>13</v>
      </c>
      <c r="F690" s="9">
        <f>IFERROR(VLOOKUP(Tabla1[[#This Row],[FECHA]],'COMPARENDOS TOTALES'!A:D,3,FALSE),0)</f>
        <v>3579900</v>
      </c>
      <c r="G690" s="5">
        <f>IFERROR(VLOOKUP(Tabla1[[#This Row],[FECHA]],EXONERACIONES!A:D,4,FALSE),0)</f>
        <v>10</v>
      </c>
      <c r="H690" s="9">
        <f>IFERROR(VLOOKUP(Tabla1[[#This Row],[FECHA]],EXONERACIONES!A:D,3,FALSE),0)</f>
        <v>2684925</v>
      </c>
      <c r="I690" s="5">
        <f>IFERROR(VLOOKUP(Tabla1[[#This Row],[FECHA]],'SIMIT CON RES'!A:D,4,FALSE),0)</f>
        <v>0</v>
      </c>
      <c r="J690" s="9">
        <f>IFERROR(VLOOKUP(Tabla1[[#This Row],[FECHA]],'SIMIT CON RES'!A:D,3,FALSE),0)</f>
        <v>0</v>
      </c>
      <c r="K690">
        <f>IFERROR(VLOOKUP(Tabla1[[#This Row],[FECHA]],'SIMIT SIN RES'!A:D,4,FALSE),0)</f>
        <v>0</v>
      </c>
      <c r="L690" s="9">
        <f>IFERROR(VLOOKUP(Tabla1[[#This Row],[FECHA]],'SIMIT SIN RES'!A:D,3,FALSE),0)</f>
        <v>0</v>
      </c>
      <c r="M690" s="5">
        <f>IFERROR(VLOOKUP(Tabla1[[#This Row],[FECHA]],'RECAUDOS DE COMPARENDOS'!A:D,4,FALSE),0)</f>
        <v>0</v>
      </c>
      <c r="N690" s="9">
        <f>IFERROR(VLOOKUP(Tabla1[[#This Row],[FECHA]],'RECAUDOS DE COMPARENDOS'!A:D,3,FALSE),0)</f>
        <v>0</v>
      </c>
      <c r="O690" s="5">
        <f>IFERROR(VLOOKUP(Tabla1[[#This Row],[FECHA]],'RECAUDOS DE RESOLUCIONES'!A:D,4,FALSE),0)</f>
        <v>0</v>
      </c>
      <c r="P690" s="9">
        <f>IFERROR(VLOOKUP(Tabla1[[#This Row],[FECHA]],'RECAUDOS DE RESOLUCIONES'!A:D,3,FALSE),0)</f>
        <v>0</v>
      </c>
      <c r="Q69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690" s="9">
        <f>Tabla1[V. COMPARENDOS]-(Tabla1[V. EXONERACIONES]+Tabla1[[#This Row],[V. SIMIT CON RESOLUCION]]+Tabla1[[#This Row],[V. SIMIT SIN RESOLUCION]]+Tabla1[[#This Row],[V. RECAUDOS COMPARENDOS]]+Tabla1[[#This Row],[V. RECAUDOS RESOLUCIONES]])</f>
        <v>894975</v>
      </c>
      <c r="S690" s="11">
        <f>IFERROR(VLOOKUP(Tabla1[[#This Row],[FECHA]],'RECAUDOS LOCALES'!A:D,4,FALSE),0)</f>
        <v>0</v>
      </c>
      <c r="T690" s="9">
        <f>IFERROR(VLOOKUP(Tabla1[[#This Row],[FECHA]],'RECAUDOS LOCALES'!A:D,3,FALSE),0)</f>
        <v>0</v>
      </c>
      <c r="U690" s="11">
        <f>IFERROR(VLOOKUP(Tabla1[[#This Row],[FECHA]],'RECAUDOS EXTERNOS'!A:D,4,FALSE),0)</f>
        <v>0</v>
      </c>
      <c r="V690" s="9">
        <f>IFERROR(VLOOKUP(Tabla1[[#This Row],[FECHA]],'RECAUDOS EXTERNOS'!A:D,3,FALSE),0)</f>
        <v>0</v>
      </c>
    </row>
    <row r="691" spans="1:22" x14ac:dyDescent="0.25">
      <c r="A691" s="1">
        <v>38250</v>
      </c>
      <c r="B691" s="3" t="s">
        <v>1</v>
      </c>
      <c r="C691" s="2">
        <v>38231</v>
      </c>
      <c r="D691" s="5">
        <f>YEAR(Tabla1[[#This Row],[FECHA]])</f>
        <v>2004</v>
      </c>
      <c r="E691" s="5">
        <f>IFERROR(VLOOKUP(Tabla1[[#This Row],[FECHA]],'COMPARENDOS TOTALES'!A:D,4,FALSE),0)</f>
        <v>9</v>
      </c>
      <c r="F691" s="9">
        <f>IFERROR(VLOOKUP(Tabla1[[#This Row],[FECHA]],'COMPARENDOS TOTALES'!A:D,3,FALSE),0)</f>
        <v>2505930</v>
      </c>
      <c r="G691" s="5">
        <f>IFERROR(VLOOKUP(Tabla1[[#This Row],[FECHA]],EXONERACIONES!A:D,4,FALSE),0)</f>
        <v>6</v>
      </c>
      <c r="H691" s="9">
        <f>IFERROR(VLOOKUP(Tabla1[[#This Row],[FECHA]],EXONERACIONES!A:D,3,FALSE),0)</f>
        <v>1789950</v>
      </c>
      <c r="I691" s="5">
        <f>IFERROR(VLOOKUP(Tabla1[[#This Row],[FECHA]],'SIMIT CON RES'!A:D,4,FALSE),0)</f>
        <v>0</v>
      </c>
      <c r="J691" s="9">
        <f>IFERROR(VLOOKUP(Tabla1[[#This Row],[FECHA]],'SIMIT CON RES'!A:D,3,FALSE),0)</f>
        <v>0</v>
      </c>
      <c r="K691">
        <f>IFERROR(VLOOKUP(Tabla1[[#This Row],[FECHA]],'SIMIT SIN RES'!A:D,4,FALSE),0)</f>
        <v>0</v>
      </c>
      <c r="L691" s="9">
        <f>IFERROR(VLOOKUP(Tabla1[[#This Row],[FECHA]],'SIMIT SIN RES'!A:D,3,FALSE),0)</f>
        <v>0</v>
      </c>
      <c r="M691" s="5">
        <f>IFERROR(VLOOKUP(Tabla1[[#This Row],[FECHA]],'RECAUDOS DE COMPARENDOS'!A:D,4,FALSE),0)</f>
        <v>2</v>
      </c>
      <c r="N691" s="9">
        <f>IFERROR(VLOOKUP(Tabla1[[#This Row],[FECHA]],'RECAUDOS DE COMPARENDOS'!A:D,3,FALSE),0)</f>
        <v>536985</v>
      </c>
      <c r="O691" s="5">
        <f>IFERROR(VLOOKUP(Tabla1[[#This Row],[FECHA]],'RECAUDOS DE RESOLUCIONES'!A:D,4,FALSE),0)</f>
        <v>0</v>
      </c>
      <c r="P691" s="9">
        <f>IFERROR(VLOOKUP(Tabla1[[#This Row],[FECHA]],'RECAUDOS DE RESOLUCIONES'!A:D,3,FALSE),0)</f>
        <v>0</v>
      </c>
      <c r="Q69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691" s="9">
        <f>Tabla1[V. COMPARENDOS]-(Tabla1[V. EXONERACIONES]+Tabla1[[#This Row],[V. SIMIT CON RESOLUCION]]+Tabla1[[#This Row],[V. SIMIT SIN RESOLUCION]]+Tabla1[[#This Row],[V. RECAUDOS COMPARENDOS]]+Tabla1[[#This Row],[V. RECAUDOS RESOLUCIONES]])</f>
        <v>178995</v>
      </c>
      <c r="S691" s="11">
        <f>IFERROR(VLOOKUP(Tabla1[[#This Row],[FECHA]],'RECAUDOS LOCALES'!A:D,4,FALSE),0)</f>
        <v>2</v>
      </c>
      <c r="T691" s="9">
        <f>IFERROR(VLOOKUP(Tabla1[[#This Row],[FECHA]],'RECAUDOS LOCALES'!A:D,3,FALSE),0)</f>
        <v>226734</v>
      </c>
      <c r="U691" s="11">
        <f>IFERROR(VLOOKUP(Tabla1[[#This Row],[FECHA]],'RECAUDOS EXTERNOS'!A:D,4,FALSE),0)</f>
        <v>0</v>
      </c>
      <c r="V691" s="9">
        <f>IFERROR(VLOOKUP(Tabla1[[#This Row],[FECHA]],'RECAUDOS EXTERNOS'!A:D,3,FALSE),0)</f>
        <v>0</v>
      </c>
    </row>
    <row r="692" spans="1:22" x14ac:dyDescent="0.25">
      <c r="A692" s="1">
        <v>38251</v>
      </c>
      <c r="B692" s="3" t="s">
        <v>2</v>
      </c>
      <c r="C692" s="2">
        <v>38231</v>
      </c>
      <c r="D692" s="5">
        <f>YEAR(Tabla1[[#This Row],[FECHA]])</f>
        <v>2004</v>
      </c>
      <c r="E692" s="5">
        <f>IFERROR(VLOOKUP(Tabla1[[#This Row],[FECHA]],'COMPARENDOS TOTALES'!A:D,4,FALSE),0)</f>
        <v>8</v>
      </c>
      <c r="F692" s="9">
        <f>IFERROR(VLOOKUP(Tabla1[[#This Row],[FECHA]],'COMPARENDOS TOTALES'!A:D,3,FALSE),0)</f>
        <v>2159873</v>
      </c>
      <c r="G692" s="5">
        <f>IFERROR(VLOOKUP(Tabla1[[#This Row],[FECHA]],EXONERACIONES!A:D,4,FALSE),0)</f>
        <v>6</v>
      </c>
      <c r="H692" s="9">
        <f>IFERROR(VLOOKUP(Tabla1[[#This Row],[FECHA]],EXONERACIONES!A:D,3,FALSE),0)</f>
        <v>1622888</v>
      </c>
      <c r="I692" s="5">
        <f>IFERROR(VLOOKUP(Tabla1[[#This Row],[FECHA]],'SIMIT CON RES'!A:D,4,FALSE),0)</f>
        <v>0</v>
      </c>
      <c r="J692" s="9">
        <f>IFERROR(VLOOKUP(Tabla1[[#This Row],[FECHA]],'SIMIT CON RES'!A:D,3,FALSE),0)</f>
        <v>0</v>
      </c>
      <c r="K692">
        <f>IFERROR(VLOOKUP(Tabla1[[#This Row],[FECHA]],'SIMIT SIN RES'!A:D,4,FALSE),0)</f>
        <v>0</v>
      </c>
      <c r="L692" s="9">
        <f>IFERROR(VLOOKUP(Tabla1[[#This Row],[FECHA]],'SIMIT SIN RES'!A:D,3,FALSE),0)</f>
        <v>0</v>
      </c>
      <c r="M692" s="5">
        <f>IFERROR(VLOOKUP(Tabla1[[#This Row],[FECHA]],'RECAUDOS DE COMPARENDOS'!A:D,4,FALSE),0)</f>
        <v>0</v>
      </c>
      <c r="N692" s="9">
        <f>IFERROR(VLOOKUP(Tabla1[[#This Row],[FECHA]],'RECAUDOS DE COMPARENDOS'!A:D,3,FALSE),0)</f>
        <v>0</v>
      </c>
      <c r="O692" s="5">
        <f>IFERROR(VLOOKUP(Tabla1[[#This Row],[FECHA]],'RECAUDOS DE RESOLUCIONES'!A:D,4,FALSE),0)</f>
        <v>0</v>
      </c>
      <c r="P692" s="9">
        <f>IFERROR(VLOOKUP(Tabla1[[#This Row],[FECHA]],'RECAUDOS DE RESOLUCIONES'!A:D,3,FALSE),0)</f>
        <v>0</v>
      </c>
      <c r="Q69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692" s="9">
        <f>Tabla1[V. COMPARENDOS]-(Tabla1[V. EXONERACIONES]+Tabla1[[#This Row],[V. SIMIT CON RESOLUCION]]+Tabla1[[#This Row],[V. SIMIT SIN RESOLUCION]]+Tabla1[[#This Row],[V. RECAUDOS COMPARENDOS]]+Tabla1[[#This Row],[V. RECAUDOS RESOLUCIONES]])</f>
        <v>536985</v>
      </c>
      <c r="S692" s="11">
        <f>IFERROR(VLOOKUP(Tabla1[[#This Row],[FECHA]],'RECAUDOS LOCALES'!A:D,4,FALSE),0)</f>
        <v>2</v>
      </c>
      <c r="T692" s="9">
        <f>IFERROR(VLOOKUP(Tabla1[[#This Row],[FECHA]],'RECAUDOS LOCALES'!A:D,3,FALSE),0)</f>
        <v>358000</v>
      </c>
      <c r="U692" s="11">
        <f>IFERROR(VLOOKUP(Tabla1[[#This Row],[FECHA]],'RECAUDOS EXTERNOS'!A:D,4,FALSE),0)</f>
        <v>0</v>
      </c>
      <c r="V692" s="9">
        <f>IFERROR(VLOOKUP(Tabla1[[#This Row],[FECHA]],'RECAUDOS EXTERNOS'!A:D,3,FALSE),0)</f>
        <v>0</v>
      </c>
    </row>
    <row r="693" spans="1:22" x14ac:dyDescent="0.25">
      <c r="A693" s="1">
        <v>38252</v>
      </c>
      <c r="B693" s="3" t="s">
        <v>3</v>
      </c>
      <c r="C693" s="2">
        <v>38231</v>
      </c>
      <c r="D693" s="5">
        <f>YEAR(Tabla1[[#This Row],[FECHA]])</f>
        <v>2004</v>
      </c>
      <c r="E693" s="5">
        <f>IFERROR(VLOOKUP(Tabla1[[#This Row],[FECHA]],'COMPARENDOS TOTALES'!A:D,4,FALSE),0)</f>
        <v>1</v>
      </c>
      <c r="F693" s="9">
        <f>IFERROR(VLOOKUP(Tabla1[[#This Row],[FECHA]],'COMPARENDOS TOTALES'!A:D,3,FALSE),0)</f>
        <v>95464</v>
      </c>
      <c r="G693" s="5">
        <f>IFERROR(VLOOKUP(Tabla1[[#This Row],[FECHA]],EXONERACIONES!A:D,4,FALSE),0)</f>
        <v>1</v>
      </c>
      <c r="H693" s="9">
        <f>IFERROR(VLOOKUP(Tabla1[[#This Row],[FECHA]],EXONERACIONES!A:D,3,FALSE),0)</f>
        <v>95464</v>
      </c>
      <c r="I693" s="5">
        <f>IFERROR(VLOOKUP(Tabla1[[#This Row],[FECHA]],'SIMIT CON RES'!A:D,4,FALSE),0)</f>
        <v>0</v>
      </c>
      <c r="J693" s="9">
        <f>IFERROR(VLOOKUP(Tabla1[[#This Row],[FECHA]],'SIMIT CON RES'!A:D,3,FALSE),0)</f>
        <v>0</v>
      </c>
      <c r="K693">
        <f>IFERROR(VLOOKUP(Tabla1[[#This Row],[FECHA]],'SIMIT SIN RES'!A:D,4,FALSE),0)</f>
        <v>0</v>
      </c>
      <c r="L693" s="9">
        <f>IFERROR(VLOOKUP(Tabla1[[#This Row],[FECHA]],'SIMIT SIN RES'!A:D,3,FALSE),0)</f>
        <v>0</v>
      </c>
      <c r="M693" s="5">
        <f>IFERROR(VLOOKUP(Tabla1[[#This Row],[FECHA]],'RECAUDOS DE COMPARENDOS'!A:D,4,FALSE),0)</f>
        <v>0</v>
      </c>
      <c r="N693" s="9">
        <f>IFERROR(VLOOKUP(Tabla1[[#This Row],[FECHA]],'RECAUDOS DE COMPARENDOS'!A:D,3,FALSE),0)</f>
        <v>0</v>
      </c>
      <c r="O693" s="5">
        <f>IFERROR(VLOOKUP(Tabla1[[#This Row],[FECHA]],'RECAUDOS DE RESOLUCIONES'!A:D,4,FALSE),0)</f>
        <v>0</v>
      </c>
      <c r="P693" s="9">
        <f>IFERROR(VLOOKUP(Tabla1[[#This Row],[FECHA]],'RECAUDOS DE RESOLUCIONES'!A:D,3,FALSE),0)</f>
        <v>0</v>
      </c>
      <c r="Q69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69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693" s="11">
        <f>IFERROR(VLOOKUP(Tabla1[[#This Row],[FECHA]],'RECAUDOS LOCALES'!A:D,4,FALSE),0)</f>
        <v>2</v>
      </c>
      <c r="T693" s="9">
        <f>IFERROR(VLOOKUP(Tabla1[[#This Row],[FECHA]],'RECAUDOS LOCALES'!A:D,3,FALSE),0)</f>
        <v>134534</v>
      </c>
      <c r="U693" s="11">
        <f>IFERROR(VLOOKUP(Tabla1[[#This Row],[FECHA]],'RECAUDOS EXTERNOS'!A:D,4,FALSE),0)</f>
        <v>0</v>
      </c>
      <c r="V693" s="9">
        <f>IFERROR(VLOOKUP(Tabla1[[#This Row],[FECHA]],'RECAUDOS EXTERNOS'!A:D,3,FALSE),0)</f>
        <v>0</v>
      </c>
    </row>
    <row r="694" spans="1:22" x14ac:dyDescent="0.25">
      <c r="A694" s="1">
        <v>38253</v>
      </c>
      <c r="B694" s="3" t="s">
        <v>6</v>
      </c>
      <c r="C694" s="2">
        <v>38231</v>
      </c>
      <c r="D694" s="5">
        <f>YEAR(Tabla1[[#This Row],[FECHA]])</f>
        <v>2004</v>
      </c>
      <c r="E694" s="5">
        <f>IFERROR(VLOOKUP(Tabla1[[#This Row],[FECHA]],'COMPARENDOS TOTALES'!A:D,4,FALSE),0)</f>
        <v>5</v>
      </c>
      <c r="F694" s="9">
        <f>IFERROR(VLOOKUP(Tabla1[[#This Row],[FECHA]],'COMPARENDOS TOTALES'!A:D,3,FALSE),0)</f>
        <v>990439</v>
      </c>
      <c r="G694" s="5">
        <f>IFERROR(VLOOKUP(Tabla1[[#This Row],[FECHA]],EXONERACIONES!A:D,4,FALSE),0)</f>
        <v>5</v>
      </c>
      <c r="H694" s="9">
        <f>IFERROR(VLOOKUP(Tabla1[[#This Row],[FECHA]],EXONERACIONES!A:D,3,FALSE),0)</f>
        <v>990439</v>
      </c>
      <c r="I694" s="5">
        <f>IFERROR(VLOOKUP(Tabla1[[#This Row],[FECHA]],'SIMIT CON RES'!A:D,4,FALSE),0)</f>
        <v>0</v>
      </c>
      <c r="J694" s="9">
        <f>IFERROR(VLOOKUP(Tabla1[[#This Row],[FECHA]],'SIMIT CON RES'!A:D,3,FALSE),0)</f>
        <v>0</v>
      </c>
      <c r="K694">
        <f>IFERROR(VLOOKUP(Tabla1[[#This Row],[FECHA]],'SIMIT SIN RES'!A:D,4,FALSE),0)</f>
        <v>0</v>
      </c>
      <c r="L694" s="9">
        <f>IFERROR(VLOOKUP(Tabla1[[#This Row],[FECHA]],'SIMIT SIN RES'!A:D,3,FALSE),0)</f>
        <v>0</v>
      </c>
      <c r="M694" s="5">
        <f>IFERROR(VLOOKUP(Tabla1[[#This Row],[FECHA]],'RECAUDOS DE COMPARENDOS'!A:D,4,FALSE),0)</f>
        <v>0</v>
      </c>
      <c r="N694" s="9">
        <f>IFERROR(VLOOKUP(Tabla1[[#This Row],[FECHA]],'RECAUDOS DE COMPARENDOS'!A:D,3,FALSE),0)</f>
        <v>0</v>
      </c>
      <c r="O694" s="5">
        <f>IFERROR(VLOOKUP(Tabla1[[#This Row],[FECHA]],'RECAUDOS DE RESOLUCIONES'!A:D,4,FALSE),0)</f>
        <v>0</v>
      </c>
      <c r="P694" s="9">
        <f>IFERROR(VLOOKUP(Tabla1[[#This Row],[FECHA]],'RECAUDOS DE RESOLUCIONES'!A:D,3,FALSE),0)</f>
        <v>0</v>
      </c>
      <c r="Q69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69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694" s="11">
        <f>IFERROR(VLOOKUP(Tabla1[[#This Row],[FECHA]],'RECAUDOS LOCALES'!A:D,4,FALSE),0)</f>
        <v>0</v>
      </c>
      <c r="T694" s="9">
        <f>IFERROR(VLOOKUP(Tabla1[[#This Row],[FECHA]],'RECAUDOS LOCALES'!A:D,3,FALSE),0)</f>
        <v>0</v>
      </c>
      <c r="U694" s="11">
        <f>IFERROR(VLOOKUP(Tabla1[[#This Row],[FECHA]],'RECAUDOS EXTERNOS'!A:D,4,FALSE),0)</f>
        <v>0</v>
      </c>
      <c r="V694" s="9">
        <f>IFERROR(VLOOKUP(Tabla1[[#This Row],[FECHA]],'RECAUDOS EXTERNOS'!A:D,3,FALSE),0)</f>
        <v>0</v>
      </c>
    </row>
    <row r="695" spans="1:22" x14ac:dyDescent="0.25">
      <c r="A695" s="1">
        <v>38254</v>
      </c>
      <c r="B695" s="3" t="s">
        <v>0</v>
      </c>
      <c r="C695" s="2">
        <v>38231</v>
      </c>
      <c r="D695" s="5">
        <f>YEAR(Tabla1[[#This Row],[FECHA]])</f>
        <v>2004</v>
      </c>
      <c r="E695" s="5">
        <f>IFERROR(VLOOKUP(Tabla1[[#This Row],[FECHA]],'COMPARENDOS TOTALES'!A:D,4,FALSE),0)</f>
        <v>5</v>
      </c>
      <c r="F695" s="9">
        <f>IFERROR(VLOOKUP(Tabla1[[#This Row],[FECHA]],'COMPARENDOS TOTALES'!A:D,3,FALSE),0)</f>
        <v>990439</v>
      </c>
      <c r="G695" s="5">
        <f>IFERROR(VLOOKUP(Tabla1[[#This Row],[FECHA]],EXONERACIONES!A:D,4,FALSE),0)</f>
        <v>3</v>
      </c>
      <c r="H695" s="9">
        <f>IFERROR(VLOOKUP(Tabla1[[#This Row],[FECHA]],EXONERACIONES!A:D,3,FALSE),0)</f>
        <v>453454</v>
      </c>
      <c r="I695" s="5">
        <f>IFERROR(VLOOKUP(Tabla1[[#This Row],[FECHA]],'SIMIT CON RES'!A:D,4,FALSE),0)</f>
        <v>0</v>
      </c>
      <c r="J695" s="9">
        <f>IFERROR(VLOOKUP(Tabla1[[#This Row],[FECHA]],'SIMIT CON RES'!A:D,3,FALSE),0)</f>
        <v>0</v>
      </c>
      <c r="K695">
        <f>IFERROR(VLOOKUP(Tabla1[[#This Row],[FECHA]],'SIMIT SIN RES'!A:D,4,FALSE),0)</f>
        <v>0</v>
      </c>
      <c r="L695" s="9">
        <f>IFERROR(VLOOKUP(Tabla1[[#This Row],[FECHA]],'SIMIT SIN RES'!A:D,3,FALSE),0)</f>
        <v>0</v>
      </c>
      <c r="M695" s="5">
        <f>IFERROR(VLOOKUP(Tabla1[[#This Row],[FECHA]],'RECAUDOS DE COMPARENDOS'!A:D,4,FALSE),0)</f>
        <v>2</v>
      </c>
      <c r="N695" s="9">
        <f>IFERROR(VLOOKUP(Tabla1[[#This Row],[FECHA]],'RECAUDOS DE COMPARENDOS'!A:D,3,FALSE),0)</f>
        <v>536985</v>
      </c>
      <c r="O695" s="5">
        <f>IFERROR(VLOOKUP(Tabla1[[#This Row],[FECHA]],'RECAUDOS DE RESOLUCIONES'!A:D,4,FALSE),0)</f>
        <v>0</v>
      </c>
      <c r="P695" s="9">
        <f>IFERROR(VLOOKUP(Tabla1[[#This Row],[FECHA]],'RECAUDOS DE RESOLUCIONES'!A:D,3,FALSE),0)</f>
        <v>0</v>
      </c>
      <c r="Q69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69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695" s="11">
        <f>IFERROR(VLOOKUP(Tabla1[[#This Row],[FECHA]],'RECAUDOS LOCALES'!A:D,4,FALSE),0)</f>
        <v>0</v>
      </c>
      <c r="T695" s="9">
        <f>IFERROR(VLOOKUP(Tabla1[[#This Row],[FECHA]],'RECAUDOS LOCALES'!A:D,3,FALSE),0)</f>
        <v>0</v>
      </c>
      <c r="U695" s="11">
        <f>IFERROR(VLOOKUP(Tabla1[[#This Row],[FECHA]],'RECAUDOS EXTERNOS'!A:D,4,FALSE),0)</f>
        <v>0</v>
      </c>
      <c r="V695" s="9">
        <f>IFERROR(VLOOKUP(Tabla1[[#This Row],[FECHA]],'RECAUDOS EXTERNOS'!A:D,3,FALSE),0)</f>
        <v>0</v>
      </c>
    </row>
    <row r="696" spans="1:22" x14ac:dyDescent="0.25">
      <c r="A696" s="1">
        <v>38255</v>
      </c>
      <c r="B696" s="3" t="s">
        <v>5</v>
      </c>
      <c r="C696" s="2">
        <v>38231</v>
      </c>
      <c r="D696" s="5">
        <f>YEAR(Tabla1[[#This Row],[FECHA]])</f>
        <v>2004</v>
      </c>
      <c r="E696" s="5">
        <f>IFERROR(VLOOKUP(Tabla1[[#This Row],[FECHA]],'COMPARENDOS TOTALES'!A:D,4,FALSE),0)</f>
        <v>3</v>
      </c>
      <c r="F696" s="9">
        <f>IFERROR(VLOOKUP(Tabla1[[#This Row],[FECHA]],'COMPARENDOS TOTALES'!A:D,3,FALSE),0)</f>
        <v>369923</v>
      </c>
      <c r="G696" s="5">
        <f>IFERROR(VLOOKUP(Tabla1[[#This Row],[FECHA]],EXONERACIONES!A:D,4,FALSE),0)</f>
        <v>2</v>
      </c>
      <c r="H696" s="9">
        <f>IFERROR(VLOOKUP(Tabla1[[#This Row],[FECHA]],EXONERACIONES!A:D,3,FALSE),0)</f>
        <v>274459</v>
      </c>
      <c r="I696" s="5">
        <f>IFERROR(VLOOKUP(Tabla1[[#This Row],[FECHA]],'SIMIT CON RES'!A:D,4,FALSE),0)</f>
        <v>0</v>
      </c>
      <c r="J696" s="9">
        <f>IFERROR(VLOOKUP(Tabla1[[#This Row],[FECHA]],'SIMIT CON RES'!A:D,3,FALSE),0)</f>
        <v>0</v>
      </c>
      <c r="K696">
        <f>IFERROR(VLOOKUP(Tabla1[[#This Row],[FECHA]],'SIMIT SIN RES'!A:D,4,FALSE),0)</f>
        <v>0</v>
      </c>
      <c r="L696" s="9">
        <f>IFERROR(VLOOKUP(Tabla1[[#This Row],[FECHA]],'SIMIT SIN RES'!A:D,3,FALSE),0)</f>
        <v>0</v>
      </c>
      <c r="M696" s="5">
        <f>IFERROR(VLOOKUP(Tabla1[[#This Row],[FECHA]],'RECAUDOS DE COMPARENDOS'!A:D,4,FALSE),0)</f>
        <v>0</v>
      </c>
      <c r="N696" s="9">
        <f>IFERROR(VLOOKUP(Tabla1[[#This Row],[FECHA]],'RECAUDOS DE COMPARENDOS'!A:D,3,FALSE),0)</f>
        <v>0</v>
      </c>
      <c r="O696" s="5">
        <f>IFERROR(VLOOKUP(Tabla1[[#This Row],[FECHA]],'RECAUDOS DE RESOLUCIONES'!A:D,4,FALSE),0)</f>
        <v>0</v>
      </c>
      <c r="P696" s="9">
        <f>IFERROR(VLOOKUP(Tabla1[[#This Row],[FECHA]],'RECAUDOS DE RESOLUCIONES'!A:D,3,FALSE),0)</f>
        <v>0</v>
      </c>
      <c r="Q69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696" s="9">
        <f>Tabla1[V. COMPARENDOS]-(Tabla1[V. EXONERACIONES]+Tabla1[[#This Row],[V. SIMIT CON RESOLUCION]]+Tabla1[[#This Row],[V. SIMIT SIN RESOLUCION]]+Tabla1[[#This Row],[V. RECAUDOS COMPARENDOS]]+Tabla1[[#This Row],[V. RECAUDOS RESOLUCIONES]])</f>
        <v>95464</v>
      </c>
      <c r="S696" s="11">
        <f>IFERROR(VLOOKUP(Tabla1[[#This Row],[FECHA]],'RECAUDOS LOCALES'!A:D,4,FALSE),0)</f>
        <v>0</v>
      </c>
      <c r="T696" s="9">
        <f>IFERROR(VLOOKUP(Tabla1[[#This Row],[FECHA]],'RECAUDOS LOCALES'!A:D,3,FALSE),0)</f>
        <v>0</v>
      </c>
      <c r="U696" s="11">
        <f>IFERROR(VLOOKUP(Tabla1[[#This Row],[FECHA]],'RECAUDOS EXTERNOS'!A:D,4,FALSE),0)</f>
        <v>0</v>
      </c>
      <c r="V696" s="9">
        <f>IFERROR(VLOOKUP(Tabla1[[#This Row],[FECHA]],'RECAUDOS EXTERNOS'!A:D,3,FALSE),0)</f>
        <v>0</v>
      </c>
    </row>
    <row r="697" spans="1:22" x14ac:dyDescent="0.25">
      <c r="A697" s="1">
        <v>38256</v>
      </c>
      <c r="B697" s="3" t="s">
        <v>4</v>
      </c>
      <c r="C697" s="2">
        <v>38231</v>
      </c>
      <c r="D697" s="5">
        <f>YEAR(Tabla1[[#This Row],[FECHA]])</f>
        <v>2004</v>
      </c>
      <c r="E697" s="5">
        <f>IFERROR(VLOOKUP(Tabla1[[#This Row],[FECHA]],'COMPARENDOS TOTALES'!A:D,4,FALSE),0)</f>
        <v>0</v>
      </c>
      <c r="F697" s="9">
        <f>IFERROR(VLOOKUP(Tabla1[[#This Row],[FECHA]],'COMPARENDOS TOTALES'!A:D,3,FALSE),0)</f>
        <v>0</v>
      </c>
      <c r="G697" s="5">
        <f>IFERROR(VLOOKUP(Tabla1[[#This Row],[FECHA]],EXONERACIONES!A:D,4,FALSE),0)</f>
        <v>0</v>
      </c>
      <c r="H697" s="9">
        <f>IFERROR(VLOOKUP(Tabla1[[#This Row],[FECHA]],EXONERACIONES!A:D,3,FALSE),0)</f>
        <v>0</v>
      </c>
      <c r="I697" s="5">
        <f>IFERROR(VLOOKUP(Tabla1[[#This Row],[FECHA]],'SIMIT CON RES'!A:D,4,FALSE),0)</f>
        <v>0</v>
      </c>
      <c r="J697" s="9">
        <f>IFERROR(VLOOKUP(Tabla1[[#This Row],[FECHA]],'SIMIT CON RES'!A:D,3,FALSE),0)</f>
        <v>0</v>
      </c>
      <c r="K697">
        <f>IFERROR(VLOOKUP(Tabla1[[#This Row],[FECHA]],'SIMIT SIN RES'!A:D,4,FALSE),0)</f>
        <v>0</v>
      </c>
      <c r="L697" s="9">
        <f>IFERROR(VLOOKUP(Tabla1[[#This Row],[FECHA]],'SIMIT SIN RES'!A:D,3,FALSE),0)</f>
        <v>0</v>
      </c>
      <c r="M697" s="5">
        <f>IFERROR(VLOOKUP(Tabla1[[#This Row],[FECHA]],'RECAUDOS DE COMPARENDOS'!A:D,4,FALSE),0)</f>
        <v>0</v>
      </c>
      <c r="N697" s="9">
        <f>IFERROR(VLOOKUP(Tabla1[[#This Row],[FECHA]],'RECAUDOS DE COMPARENDOS'!A:D,3,FALSE),0)</f>
        <v>0</v>
      </c>
      <c r="O697" s="5">
        <f>IFERROR(VLOOKUP(Tabla1[[#This Row],[FECHA]],'RECAUDOS DE RESOLUCIONES'!A:D,4,FALSE),0)</f>
        <v>0</v>
      </c>
      <c r="P697" s="9">
        <f>IFERROR(VLOOKUP(Tabla1[[#This Row],[FECHA]],'RECAUDOS DE RESOLUCIONES'!A:D,3,FALSE),0)</f>
        <v>0</v>
      </c>
      <c r="Q69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69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697" s="11">
        <f>IFERROR(VLOOKUP(Tabla1[[#This Row],[FECHA]],'RECAUDOS LOCALES'!A:D,4,FALSE),0)</f>
        <v>0</v>
      </c>
      <c r="T697" s="9">
        <f>IFERROR(VLOOKUP(Tabla1[[#This Row],[FECHA]],'RECAUDOS LOCALES'!A:D,3,FALSE),0)</f>
        <v>0</v>
      </c>
      <c r="U697" s="11">
        <f>IFERROR(VLOOKUP(Tabla1[[#This Row],[FECHA]],'RECAUDOS EXTERNOS'!A:D,4,FALSE),0)</f>
        <v>0</v>
      </c>
      <c r="V697" s="9">
        <f>IFERROR(VLOOKUP(Tabla1[[#This Row],[FECHA]],'RECAUDOS EXTERNOS'!A:D,3,FALSE),0)</f>
        <v>0</v>
      </c>
    </row>
    <row r="698" spans="1:22" x14ac:dyDescent="0.25">
      <c r="A698" s="1">
        <v>38257</v>
      </c>
      <c r="B698" s="3" t="s">
        <v>1</v>
      </c>
      <c r="C698" s="2">
        <v>38231</v>
      </c>
      <c r="D698" s="5">
        <f>YEAR(Tabla1[[#This Row],[FECHA]])</f>
        <v>2004</v>
      </c>
      <c r="E698" s="5">
        <f>IFERROR(VLOOKUP(Tabla1[[#This Row],[FECHA]],'COMPARENDOS TOTALES'!A:D,4,FALSE),0)</f>
        <v>0</v>
      </c>
      <c r="F698" s="9">
        <f>IFERROR(VLOOKUP(Tabla1[[#This Row],[FECHA]],'COMPARENDOS TOTALES'!A:D,3,FALSE),0)</f>
        <v>0</v>
      </c>
      <c r="G698" s="5">
        <f>IFERROR(VLOOKUP(Tabla1[[#This Row],[FECHA]],EXONERACIONES!A:D,4,FALSE),0)</f>
        <v>0</v>
      </c>
      <c r="H698" s="9">
        <f>IFERROR(VLOOKUP(Tabla1[[#This Row],[FECHA]],EXONERACIONES!A:D,3,FALSE),0)</f>
        <v>0</v>
      </c>
      <c r="I698" s="5">
        <f>IFERROR(VLOOKUP(Tabla1[[#This Row],[FECHA]],'SIMIT CON RES'!A:D,4,FALSE),0)</f>
        <v>0</v>
      </c>
      <c r="J698" s="9">
        <f>IFERROR(VLOOKUP(Tabla1[[#This Row],[FECHA]],'SIMIT CON RES'!A:D,3,FALSE),0)</f>
        <v>0</v>
      </c>
      <c r="K698">
        <f>IFERROR(VLOOKUP(Tabla1[[#This Row],[FECHA]],'SIMIT SIN RES'!A:D,4,FALSE),0)</f>
        <v>0</v>
      </c>
      <c r="L698" s="9">
        <f>IFERROR(VLOOKUP(Tabla1[[#This Row],[FECHA]],'SIMIT SIN RES'!A:D,3,FALSE),0)</f>
        <v>0</v>
      </c>
      <c r="M698" s="5">
        <f>IFERROR(VLOOKUP(Tabla1[[#This Row],[FECHA]],'RECAUDOS DE COMPARENDOS'!A:D,4,FALSE),0)</f>
        <v>0</v>
      </c>
      <c r="N698" s="9">
        <f>IFERROR(VLOOKUP(Tabla1[[#This Row],[FECHA]],'RECAUDOS DE COMPARENDOS'!A:D,3,FALSE),0)</f>
        <v>0</v>
      </c>
      <c r="O698" s="5">
        <f>IFERROR(VLOOKUP(Tabla1[[#This Row],[FECHA]],'RECAUDOS DE RESOLUCIONES'!A:D,4,FALSE),0)</f>
        <v>0</v>
      </c>
      <c r="P698" s="9">
        <f>IFERROR(VLOOKUP(Tabla1[[#This Row],[FECHA]],'RECAUDOS DE RESOLUCIONES'!A:D,3,FALSE),0)</f>
        <v>0</v>
      </c>
      <c r="Q69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69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698" s="11">
        <f>IFERROR(VLOOKUP(Tabla1[[#This Row],[FECHA]],'RECAUDOS LOCALES'!A:D,4,FALSE),0)</f>
        <v>0</v>
      </c>
      <c r="T698" s="9">
        <f>IFERROR(VLOOKUP(Tabla1[[#This Row],[FECHA]],'RECAUDOS LOCALES'!A:D,3,FALSE),0)</f>
        <v>0</v>
      </c>
      <c r="U698" s="11">
        <f>IFERROR(VLOOKUP(Tabla1[[#This Row],[FECHA]],'RECAUDOS EXTERNOS'!A:D,4,FALSE),0)</f>
        <v>0</v>
      </c>
      <c r="V698" s="9">
        <f>IFERROR(VLOOKUP(Tabla1[[#This Row],[FECHA]],'RECAUDOS EXTERNOS'!A:D,3,FALSE),0)</f>
        <v>0</v>
      </c>
    </row>
    <row r="699" spans="1:22" x14ac:dyDescent="0.25">
      <c r="A699" s="1">
        <v>38258</v>
      </c>
      <c r="B699" s="3" t="s">
        <v>2</v>
      </c>
      <c r="C699" s="2">
        <v>38231</v>
      </c>
      <c r="D699" s="5">
        <f>YEAR(Tabla1[[#This Row],[FECHA]])</f>
        <v>2004</v>
      </c>
      <c r="E699" s="5">
        <f>IFERROR(VLOOKUP(Tabla1[[#This Row],[FECHA]],'COMPARENDOS TOTALES'!A:D,4,FALSE),0)</f>
        <v>8</v>
      </c>
      <c r="F699" s="9">
        <f>IFERROR(VLOOKUP(Tabla1[[#This Row],[FECHA]],'COMPARENDOS TOTALES'!A:D,3,FALSE),0)</f>
        <v>2064409</v>
      </c>
      <c r="G699" s="5">
        <f>IFERROR(VLOOKUP(Tabla1[[#This Row],[FECHA]],EXONERACIONES!A:D,4,FALSE),0)</f>
        <v>6</v>
      </c>
      <c r="H699" s="9">
        <f>IFERROR(VLOOKUP(Tabla1[[#This Row],[FECHA]],EXONERACIONES!A:D,3,FALSE),0)</f>
        <v>1527424</v>
      </c>
      <c r="I699" s="5">
        <f>IFERROR(VLOOKUP(Tabla1[[#This Row],[FECHA]],'SIMIT CON RES'!A:D,4,FALSE),0)</f>
        <v>0</v>
      </c>
      <c r="J699" s="9">
        <f>IFERROR(VLOOKUP(Tabla1[[#This Row],[FECHA]],'SIMIT CON RES'!A:D,3,FALSE),0)</f>
        <v>0</v>
      </c>
      <c r="K699">
        <f>IFERROR(VLOOKUP(Tabla1[[#This Row],[FECHA]],'SIMIT SIN RES'!A:D,4,FALSE),0)</f>
        <v>0</v>
      </c>
      <c r="L699" s="9">
        <f>IFERROR(VLOOKUP(Tabla1[[#This Row],[FECHA]],'SIMIT SIN RES'!A:D,3,FALSE),0)</f>
        <v>0</v>
      </c>
      <c r="M699" s="5">
        <f>IFERROR(VLOOKUP(Tabla1[[#This Row],[FECHA]],'RECAUDOS DE COMPARENDOS'!A:D,4,FALSE),0)</f>
        <v>1</v>
      </c>
      <c r="N699" s="9">
        <f>IFERROR(VLOOKUP(Tabla1[[#This Row],[FECHA]],'RECAUDOS DE COMPARENDOS'!A:D,3,FALSE),0)</f>
        <v>357990</v>
      </c>
      <c r="O699" s="5">
        <f>IFERROR(VLOOKUP(Tabla1[[#This Row],[FECHA]],'RECAUDOS DE RESOLUCIONES'!A:D,4,FALSE),0)</f>
        <v>0</v>
      </c>
      <c r="P699" s="9">
        <f>IFERROR(VLOOKUP(Tabla1[[#This Row],[FECHA]],'RECAUDOS DE RESOLUCIONES'!A:D,3,FALSE),0)</f>
        <v>0</v>
      </c>
      <c r="Q69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699" s="9">
        <f>Tabla1[V. COMPARENDOS]-(Tabla1[V. EXONERACIONES]+Tabla1[[#This Row],[V. SIMIT CON RESOLUCION]]+Tabla1[[#This Row],[V. SIMIT SIN RESOLUCION]]+Tabla1[[#This Row],[V. RECAUDOS COMPARENDOS]]+Tabla1[[#This Row],[V. RECAUDOS RESOLUCIONES]])</f>
        <v>178995</v>
      </c>
      <c r="S699" s="11">
        <f>IFERROR(VLOOKUP(Tabla1[[#This Row],[FECHA]],'RECAUDOS LOCALES'!A:D,4,FALSE),0)</f>
        <v>0</v>
      </c>
      <c r="T699" s="9">
        <f>IFERROR(VLOOKUP(Tabla1[[#This Row],[FECHA]],'RECAUDOS LOCALES'!A:D,3,FALSE),0)</f>
        <v>0</v>
      </c>
      <c r="U699" s="11">
        <f>IFERROR(VLOOKUP(Tabla1[[#This Row],[FECHA]],'RECAUDOS EXTERNOS'!A:D,4,FALSE),0)</f>
        <v>0</v>
      </c>
      <c r="V699" s="9">
        <f>IFERROR(VLOOKUP(Tabla1[[#This Row],[FECHA]],'RECAUDOS EXTERNOS'!A:D,3,FALSE),0)</f>
        <v>0</v>
      </c>
    </row>
    <row r="700" spans="1:22" x14ac:dyDescent="0.25">
      <c r="A700" s="1">
        <v>38259</v>
      </c>
      <c r="B700" s="3" t="s">
        <v>3</v>
      </c>
      <c r="C700" s="2">
        <v>38231</v>
      </c>
      <c r="D700" s="5">
        <f>YEAR(Tabla1[[#This Row],[FECHA]])</f>
        <v>2004</v>
      </c>
      <c r="E700" s="5">
        <f>IFERROR(VLOOKUP(Tabla1[[#This Row],[FECHA]],'COMPARENDOS TOTALES'!A:D,4,FALSE),0)</f>
        <v>3</v>
      </c>
      <c r="F700" s="9">
        <f>IFERROR(VLOOKUP(Tabla1[[#This Row],[FECHA]],'COMPARENDOS TOTALES'!A:D,3,FALSE),0)</f>
        <v>369923</v>
      </c>
      <c r="G700" s="5">
        <f>IFERROR(VLOOKUP(Tabla1[[#This Row],[FECHA]],EXONERACIONES!A:D,4,FALSE),0)</f>
        <v>3</v>
      </c>
      <c r="H700" s="9">
        <f>IFERROR(VLOOKUP(Tabla1[[#This Row],[FECHA]],EXONERACIONES!A:D,3,FALSE),0)</f>
        <v>369923</v>
      </c>
      <c r="I700" s="5">
        <f>IFERROR(VLOOKUP(Tabla1[[#This Row],[FECHA]],'SIMIT CON RES'!A:D,4,FALSE),0)</f>
        <v>0</v>
      </c>
      <c r="J700" s="9">
        <f>IFERROR(VLOOKUP(Tabla1[[#This Row],[FECHA]],'SIMIT CON RES'!A:D,3,FALSE),0)</f>
        <v>0</v>
      </c>
      <c r="K700">
        <f>IFERROR(VLOOKUP(Tabla1[[#This Row],[FECHA]],'SIMIT SIN RES'!A:D,4,FALSE),0)</f>
        <v>0</v>
      </c>
      <c r="L700" s="9">
        <f>IFERROR(VLOOKUP(Tabla1[[#This Row],[FECHA]],'SIMIT SIN RES'!A:D,3,FALSE),0)</f>
        <v>0</v>
      </c>
      <c r="M700" s="5">
        <f>IFERROR(VLOOKUP(Tabla1[[#This Row],[FECHA]],'RECAUDOS DE COMPARENDOS'!A:D,4,FALSE),0)</f>
        <v>0</v>
      </c>
      <c r="N700" s="9">
        <f>IFERROR(VLOOKUP(Tabla1[[#This Row],[FECHA]],'RECAUDOS DE COMPARENDOS'!A:D,3,FALSE),0)</f>
        <v>0</v>
      </c>
      <c r="O700" s="5">
        <f>IFERROR(VLOOKUP(Tabla1[[#This Row],[FECHA]],'RECAUDOS DE RESOLUCIONES'!A:D,4,FALSE),0)</f>
        <v>0</v>
      </c>
      <c r="P700" s="9">
        <f>IFERROR(VLOOKUP(Tabla1[[#This Row],[FECHA]],'RECAUDOS DE RESOLUCIONES'!A:D,3,FALSE),0)</f>
        <v>0</v>
      </c>
      <c r="Q70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70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700" s="11">
        <f>IFERROR(VLOOKUP(Tabla1[[#This Row],[FECHA]],'RECAUDOS LOCALES'!A:D,4,FALSE),0)</f>
        <v>1</v>
      </c>
      <c r="T700" s="9">
        <f>IFERROR(VLOOKUP(Tabla1[[#This Row],[FECHA]],'RECAUDOS LOCALES'!A:D,3,FALSE),0)</f>
        <v>179000</v>
      </c>
      <c r="U700" s="11">
        <f>IFERROR(VLOOKUP(Tabla1[[#This Row],[FECHA]],'RECAUDOS EXTERNOS'!A:D,4,FALSE),0)</f>
        <v>0</v>
      </c>
      <c r="V700" s="9">
        <f>IFERROR(VLOOKUP(Tabla1[[#This Row],[FECHA]],'RECAUDOS EXTERNOS'!A:D,3,FALSE),0)</f>
        <v>0</v>
      </c>
    </row>
    <row r="701" spans="1:22" x14ac:dyDescent="0.25">
      <c r="A701" s="1">
        <v>38260</v>
      </c>
      <c r="B701" s="3" t="s">
        <v>6</v>
      </c>
      <c r="C701" s="2">
        <v>38231</v>
      </c>
      <c r="D701" s="5">
        <f>YEAR(Tabla1[[#This Row],[FECHA]])</f>
        <v>2004</v>
      </c>
      <c r="E701" s="5">
        <f>IFERROR(VLOOKUP(Tabla1[[#This Row],[FECHA]],'COMPARENDOS TOTALES'!A:D,4,FALSE),0)</f>
        <v>3</v>
      </c>
      <c r="F701" s="9">
        <f>IFERROR(VLOOKUP(Tabla1[[#This Row],[FECHA]],'COMPARENDOS TOTALES'!A:D,3,FALSE),0)</f>
        <v>632449</v>
      </c>
      <c r="G701" s="5">
        <f>IFERROR(VLOOKUP(Tabla1[[#This Row],[FECHA]],EXONERACIONES!A:D,4,FALSE),0)</f>
        <v>2</v>
      </c>
      <c r="H701" s="9">
        <f>IFERROR(VLOOKUP(Tabla1[[#This Row],[FECHA]],EXONERACIONES!A:D,3,FALSE),0)</f>
        <v>274459</v>
      </c>
      <c r="I701" s="5">
        <f>IFERROR(VLOOKUP(Tabla1[[#This Row],[FECHA]],'SIMIT CON RES'!A:D,4,FALSE),0)</f>
        <v>0</v>
      </c>
      <c r="J701" s="9">
        <f>IFERROR(VLOOKUP(Tabla1[[#This Row],[FECHA]],'SIMIT CON RES'!A:D,3,FALSE),0)</f>
        <v>0</v>
      </c>
      <c r="K701">
        <f>IFERROR(VLOOKUP(Tabla1[[#This Row],[FECHA]],'SIMIT SIN RES'!A:D,4,FALSE),0)</f>
        <v>0</v>
      </c>
      <c r="L701" s="9">
        <f>IFERROR(VLOOKUP(Tabla1[[#This Row],[FECHA]],'SIMIT SIN RES'!A:D,3,FALSE),0)</f>
        <v>0</v>
      </c>
      <c r="M701" s="5">
        <f>IFERROR(VLOOKUP(Tabla1[[#This Row],[FECHA]],'RECAUDOS DE COMPARENDOS'!A:D,4,FALSE),0)</f>
        <v>0</v>
      </c>
      <c r="N701" s="9">
        <f>IFERROR(VLOOKUP(Tabla1[[#This Row],[FECHA]],'RECAUDOS DE COMPARENDOS'!A:D,3,FALSE),0)</f>
        <v>0</v>
      </c>
      <c r="O701" s="5">
        <f>IFERROR(VLOOKUP(Tabla1[[#This Row],[FECHA]],'RECAUDOS DE RESOLUCIONES'!A:D,4,FALSE),0)</f>
        <v>0</v>
      </c>
      <c r="P701" s="9">
        <f>IFERROR(VLOOKUP(Tabla1[[#This Row],[FECHA]],'RECAUDOS DE RESOLUCIONES'!A:D,3,FALSE),0)</f>
        <v>0</v>
      </c>
      <c r="Q70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701" s="9">
        <f>Tabla1[V. COMPARENDOS]-(Tabla1[V. EXONERACIONES]+Tabla1[[#This Row],[V. SIMIT CON RESOLUCION]]+Tabla1[[#This Row],[V. SIMIT SIN RESOLUCION]]+Tabla1[[#This Row],[V. RECAUDOS COMPARENDOS]]+Tabla1[[#This Row],[V. RECAUDOS RESOLUCIONES]])</f>
        <v>357990</v>
      </c>
      <c r="S701" s="11">
        <f>IFERROR(VLOOKUP(Tabla1[[#This Row],[FECHA]],'RECAUDOS LOCALES'!A:D,4,FALSE),0)</f>
        <v>0</v>
      </c>
      <c r="T701" s="9">
        <f>IFERROR(VLOOKUP(Tabla1[[#This Row],[FECHA]],'RECAUDOS LOCALES'!A:D,3,FALSE),0)</f>
        <v>0</v>
      </c>
      <c r="U701" s="11">
        <f>IFERROR(VLOOKUP(Tabla1[[#This Row],[FECHA]],'RECAUDOS EXTERNOS'!A:D,4,FALSE),0)</f>
        <v>0</v>
      </c>
      <c r="V701" s="9">
        <f>IFERROR(VLOOKUP(Tabla1[[#This Row],[FECHA]],'RECAUDOS EXTERNOS'!A:D,3,FALSE),0)</f>
        <v>0</v>
      </c>
    </row>
    <row r="702" spans="1:22" x14ac:dyDescent="0.25">
      <c r="A702" s="1">
        <v>38261</v>
      </c>
      <c r="B702" s="3" t="s">
        <v>0</v>
      </c>
      <c r="C702" s="2">
        <v>38261</v>
      </c>
      <c r="D702" s="5">
        <f>YEAR(Tabla1[[#This Row],[FECHA]])</f>
        <v>2004</v>
      </c>
      <c r="E702" s="5">
        <f>IFERROR(VLOOKUP(Tabla1[[#This Row],[FECHA]],'COMPARENDOS TOTALES'!A:D,4,FALSE),0)</f>
        <v>3</v>
      </c>
      <c r="F702" s="9">
        <f>IFERROR(VLOOKUP(Tabla1[[#This Row],[FECHA]],'COMPARENDOS TOTALES'!A:D,3,FALSE),0)</f>
        <v>453454</v>
      </c>
      <c r="G702" s="5">
        <f>IFERROR(VLOOKUP(Tabla1[[#This Row],[FECHA]],EXONERACIONES!A:D,4,FALSE),0)</f>
        <v>3</v>
      </c>
      <c r="H702" s="9">
        <f>IFERROR(VLOOKUP(Tabla1[[#This Row],[FECHA]],EXONERACIONES!A:D,3,FALSE),0)</f>
        <v>453454</v>
      </c>
      <c r="I702" s="5">
        <f>IFERROR(VLOOKUP(Tabla1[[#This Row],[FECHA]],'SIMIT CON RES'!A:D,4,FALSE),0)</f>
        <v>0</v>
      </c>
      <c r="J702" s="9">
        <f>IFERROR(VLOOKUP(Tabla1[[#This Row],[FECHA]],'SIMIT CON RES'!A:D,3,FALSE),0)</f>
        <v>0</v>
      </c>
      <c r="K702">
        <f>IFERROR(VLOOKUP(Tabla1[[#This Row],[FECHA]],'SIMIT SIN RES'!A:D,4,FALSE),0)</f>
        <v>0</v>
      </c>
      <c r="L702" s="9">
        <f>IFERROR(VLOOKUP(Tabla1[[#This Row],[FECHA]],'SIMIT SIN RES'!A:D,3,FALSE),0)</f>
        <v>0</v>
      </c>
      <c r="M702" s="5">
        <f>IFERROR(VLOOKUP(Tabla1[[#This Row],[FECHA]],'RECAUDOS DE COMPARENDOS'!A:D,4,FALSE),0)</f>
        <v>0</v>
      </c>
      <c r="N702" s="9">
        <f>IFERROR(VLOOKUP(Tabla1[[#This Row],[FECHA]],'RECAUDOS DE COMPARENDOS'!A:D,3,FALSE),0)</f>
        <v>0</v>
      </c>
      <c r="O702" s="5">
        <f>IFERROR(VLOOKUP(Tabla1[[#This Row],[FECHA]],'RECAUDOS DE RESOLUCIONES'!A:D,4,FALSE),0)</f>
        <v>0</v>
      </c>
      <c r="P702" s="9">
        <f>IFERROR(VLOOKUP(Tabla1[[#This Row],[FECHA]],'RECAUDOS DE RESOLUCIONES'!A:D,3,FALSE),0)</f>
        <v>0</v>
      </c>
      <c r="Q70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70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702" s="11">
        <f>IFERROR(VLOOKUP(Tabla1[[#This Row],[FECHA]],'RECAUDOS LOCALES'!A:D,4,FALSE),0)</f>
        <v>0</v>
      </c>
      <c r="T702" s="9">
        <f>IFERROR(VLOOKUP(Tabla1[[#This Row],[FECHA]],'RECAUDOS LOCALES'!A:D,3,FALSE),0)</f>
        <v>0</v>
      </c>
      <c r="U702" s="11">
        <f>IFERROR(VLOOKUP(Tabla1[[#This Row],[FECHA]],'RECAUDOS EXTERNOS'!A:D,4,FALSE),0)</f>
        <v>0</v>
      </c>
      <c r="V702" s="9">
        <f>IFERROR(VLOOKUP(Tabla1[[#This Row],[FECHA]],'RECAUDOS EXTERNOS'!A:D,3,FALSE),0)</f>
        <v>0</v>
      </c>
    </row>
    <row r="703" spans="1:22" x14ac:dyDescent="0.25">
      <c r="A703" s="1">
        <v>38262</v>
      </c>
      <c r="B703" s="3" t="s">
        <v>5</v>
      </c>
      <c r="C703" s="2">
        <v>38261</v>
      </c>
      <c r="D703" s="5">
        <f>YEAR(Tabla1[[#This Row],[FECHA]])</f>
        <v>2004</v>
      </c>
      <c r="E703" s="5">
        <f>IFERROR(VLOOKUP(Tabla1[[#This Row],[FECHA]],'COMPARENDOS TOTALES'!A:D,4,FALSE),0)</f>
        <v>11</v>
      </c>
      <c r="F703" s="9">
        <f>IFERROR(VLOOKUP(Tabla1[[#This Row],[FECHA]],'COMPARENDOS TOTALES'!A:D,3,FALSE),0)</f>
        <v>2338868</v>
      </c>
      <c r="G703" s="5">
        <f>IFERROR(VLOOKUP(Tabla1[[#This Row],[FECHA]],EXONERACIONES!A:D,4,FALSE),0)</f>
        <v>9</v>
      </c>
      <c r="H703" s="9">
        <f>IFERROR(VLOOKUP(Tabla1[[#This Row],[FECHA]],EXONERACIONES!A:D,3,FALSE),0)</f>
        <v>1885414</v>
      </c>
      <c r="I703" s="5">
        <f>IFERROR(VLOOKUP(Tabla1[[#This Row],[FECHA]],'SIMIT CON RES'!A:D,4,FALSE),0)</f>
        <v>0</v>
      </c>
      <c r="J703" s="9">
        <f>IFERROR(VLOOKUP(Tabla1[[#This Row],[FECHA]],'SIMIT CON RES'!A:D,3,FALSE),0)</f>
        <v>0</v>
      </c>
      <c r="K703">
        <f>IFERROR(VLOOKUP(Tabla1[[#This Row],[FECHA]],'SIMIT SIN RES'!A:D,4,FALSE),0)</f>
        <v>0</v>
      </c>
      <c r="L703" s="9">
        <f>IFERROR(VLOOKUP(Tabla1[[#This Row],[FECHA]],'SIMIT SIN RES'!A:D,3,FALSE),0)</f>
        <v>0</v>
      </c>
      <c r="M703" s="5">
        <f>IFERROR(VLOOKUP(Tabla1[[#This Row],[FECHA]],'RECAUDOS DE COMPARENDOS'!A:D,4,FALSE),0)</f>
        <v>2</v>
      </c>
      <c r="N703" s="9">
        <f>IFERROR(VLOOKUP(Tabla1[[#This Row],[FECHA]],'RECAUDOS DE COMPARENDOS'!A:D,3,FALSE),0)</f>
        <v>453454</v>
      </c>
      <c r="O703" s="5">
        <f>IFERROR(VLOOKUP(Tabla1[[#This Row],[FECHA]],'RECAUDOS DE RESOLUCIONES'!A:D,4,FALSE),0)</f>
        <v>0</v>
      </c>
      <c r="P703" s="9">
        <f>IFERROR(VLOOKUP(Tabla1[[#This Row],[FECHA]],'RECAUDOS DE RESOLUCIONES'!A:D,3,FALSE),0)</f>
        <v>0</v>
      </c>
      <c r="Q70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70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703" s="11">
        <f>IFERROR(VLOOKUP(Tabla1[[#This Row],[FECHA]],'RECAUDOS LOCALES'!A:D,4,FALSE),0)</f>
        <v>0</v>
      </c>
      <c r="T703" s="9">
        <f>IFERROR(VLOOKUP(Tabla1[[#This Row],[FECHA]],'RECAUDOS LOCALES'!A:D,3,FALSE),0)</f>
        <v>0</v>
      </c>
      <c r="U703" s="11">
        <f>IFERROR(VLOOKUP(Tabla1[[#This Row],[FECHA]],'RECAUDOS EXTERNOS'!A:D,4,FALSE),0)</f>
        <v>0</v>
      </c>
      <c r="V703" s="9">
        <f>IFERROR(VLOOKUP(Tabla1[[#This Row],[FECHA]],'RECAUDOS EXTERNOS'!A:D,3,FALSE),0)</f>
        <v>0</v>
      </c>
    </row>
    <row r="704" spans="1:22" x14ac:dyDescent="0.25">
      <c r="A704" s="1">
        <v>38263</v>
      </c>
      <c r="B704" s="3" t="s">
        <v>4</v>
      </c>
      <c r="C704" s="2">
        <v>38261</v>
      </c>
      <c r="D704" s="5">
        <f>YEAR(Tabla1[[#This Row],[FECHA]])</f>
        <v>2004</v>
      </c>
      <c r="E704" s="5">
        <f>IFERROR(VLOOKUP(Tabla1[[#This Row],[FECHA]],'COMPARENDOS TOTALES'!A:D,4,FALSE),0)</f>
        <v>7</v>
      </c>
      <c r="F704" s="9">
        <f>IFERROR(VLOOKUP(Tabla1[[#This Row],[FECHA]],'COMPARENDOS TOTALES'!A:D,3,FALSE),0)</f>
        <v>1527424</v>
      </c>
      <c r="G704" s="5">
        <f>IFERROR(VLOOKUP(Tabla1[[#This Row],[FECHA]],EXONERACIONES!A:D,4,FALSE),0)</f>
        <v>6</v>
      </c>
      <c r="H704" s="9">
        <f>IFERROR(VLOOKUP(Tabla1[[#This Row],[FECHA]],EXONERACIONES!A:D,3,FALSE),0)</f>
        <v>1169434</v>
      </c>
      <c r="I704" s="5">
        <f>IFERROR(VLOOKUP(Tabla1[[#This Row],[FECHA]],'SIMIT CON RES'!A:D,4,FALSE),0)</f>
        <v>0</v>
      </c>
      <c r="J704" s="9">
        <f>IFERROR(VLOOKUP(Tabla1[[#This Row],[FECHA]],'SIMIT CON RES'!A:D,3,FALSE),0)</f>
        <v>0</v>
      </c>
      <c r="K704">
        <f>IFERROR(VLOOKUP(Tabla1[[#This Row],[FECHA]],'SIMIT SIN RES'!A:D,4,FALSE),0)</f>
        <v>0</v>
      </c>
      <c r="L704" s="9">
        <f>IFERROR(VLOOKUP(Tabla1[[#This Row],[FECHA]],'SIMIT SIN RES'!A:D,3,FALSE),0)</f>
        <v>0</v>
      </c>
      <c r="M704" s="5">
        <f>IFERROR(VLOOKUP(Tabla1[[#This Row],[FECHA]],'RECAUDOS DE COMPARENDOS'!A:D,4,FALSE),0)</f>
        <v>1</v>
      </c>
      <c r="N704" s="9">
        <f>IFERROR(VLOOKUP(Tabla1[[#This Row],[FECHA]],'RECAUDOS DE COMPARENDOS'!A:D,3,FALSE),0)</f>
        <v>357990</v>
      </c>
      <c r="O704" s="5">
        <f>IFERROR(VLOOKUP(Tabla1[[#This Row],[FECHA]],'RECAUDOS DE RESOLUCIONES'!A:D,4,FALSE),0)</f>
        <v>0</v>
      </c>
      <c r="P704" s="9">
        <f>IFERROR(VLOOKUP(Tabla1[[#This Row],[FECHA]],'RECAUDOS DE RESOLUCIONES'!A:D,3,FALSE),0)</f>
        <v>0</v>
      </c>
      <c r="Q70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70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704" s="11">
        <f>IFERROR(VLOOKUP(Tabla1[[#This Row],[FECHA]],'RECAUDOS LOCALES'!A:D,4,FALSE),0)</f>
        <v>0</v>
      </c>
      <c r="T704" s="9">
        <f>IFERROR(VLOOKUP(Tabla1[[#This Row],[FECHA]],'RECAUDOS LOCALES'!A:D,3,FALSE),0)</f>
        <v>0</v>
      </c>
      <c r="U704" s="11">
        <f>IFERROR(VLOOKUP(Tabla1[[#This Row],[FECHA]],'RECAUDOS EXTERNOS'!A:D,4,FALSE),0)</f>
        <v>0</v>
      </c>
      <c r="V704" s="9">
        <f>IFERROR(VLOOKUP(Tabla1[[#This Row],[FECHA]],'RECAUDOS EXTERNOS'!A:D,3,FALSE),0)</f>
        <v>0</v>
      </c>
    </row>
    <row r="705" spans="1:22" x14ac:dyDescent="0.25">
      <c r="A705" s="1">
        <v>38264</v>
      </c>
      <c r="B705" s="3" t="s">
        <v>1</v>
      </c>
      <c r="C705" s="2">
        <v>38261</v>
      </c>
      <c r="D705" s="5">
        <f>YEAR(Tabla1[[#This Row],[FECHA]])</f>
        <v>2004</v>
      </c>
      <c r="E705" s="5">
        <f>IFERROR(VLOOKUP(Tabla1[[#This Row],[FECHA]],'COMPARENDOS TOTALES'!A:D,4,FALSE),0)</f>
        <v>7</v>
      </c>
      <c r="F705" s="9">
        <f>IFERROR(VLOOKUP(Tabla1[[#This Row],[FECHA]],'COMPARENDOS TOTALES'!A:D,3,FALSE),0)</f>
        <v>1527424</v>
      </c>
      <c r="G705" s="5">
        <f>IFERROR(VLOOKUP(Tabla1[[#This Row],[FECHA]],EXONERACIONES!A:D,4,FALSE),0)</f>
        <v>7</v>
      </c>
      <c r="H705" s="9">
        <f>IFERROR(VLOOKUP(Tabla1[[#This Row],[FECHA]],EXONERACIONES!A:D,3,FALSE),0)</f>
        <v>1527424</v>
      </c>
      <c r="I705" s="5">
        <f>IFERROR(VLOOKUP(Tabla1[[#This Row],[FECHA]],'SIMIT CON RES'!A:D,4,FALSE),0)</f>
        <v>0</v>
      </c>
      <c r="J705" s="9">
        <f>IFERROR(VLOOKUP(Tabla1[[#This Row],[FECHA]],'SIMIT CON RES'!A:D,3,FALSE),0)</f>
        <v>0</v>
      </c>
      <c r="K705">
        <f>IFERROR(VLOOKUP(Tabla1[[#This Row],[FECHA]],'SIMIT SIN RES'!A:D,4,FALSE),0)</f>
        <v>0</v>
      </c>
      <c r="L705" s="9">
        <f>IFERROR(VLOOKUP(Tabla1[[#This Row],[FECHA]],'SIMIT SIN RES'!A:D,3,FALSE),0)</f>
        <v>0</v>
      </c>
      <c r="M705" s="5">
        <f>IFERROR(VLOOKUP(Tabla1[[#This Row],[FECHA]],'RECAUDOS DE COMPARENDOS'!A:D,4,FALSE),0)</f>
        <v>0</v>
      </c>
      <c r="N705" s="9">
        <f>IFERROR(VLOOKUP(Tabla1[[#This Row],[FECHA]],'RECAUDOS DE COMPARENDOS'!A:D,3,FALSE),0)</f>
        <v>0</v>
      </c>
      <c r="O705" s="5">
        <f>IFERROR(VLOOKUP(Tabla1[[#This Row],[FECHA]],'RECAUDOS DE RESOLUCIONES'!A:D,4,FALSE),0)</f>
        <v>0</v>
      </c>
      <c r="P705" s="9">
        <f>IFERROR(VLOOKUP(Tabla1[[#This Row],[FECHA]],'RECAUDOS DE RESOLUCIONES'!A:D,3,FALSE),0)</f>
        <v>0</v>
      </c>
      <c r="Q70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70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705" s="11">
        <f>IFERROR(VLOOKUP(Tabla1[[#This Row],[FECHA]],'RECAUDOS LOCALES'!A:D,4,FALSE),0)</f>
        <v>0</v>
      </c>
      <c r="T705" s="9">
        <f>IFERROR(VLOOKUP(Tabla1[[#This Row],[FECHA]],'RECAUDOS LOCALES'!A:D,3,FALSE),0)</f>
        <v>0</v>
      </c>
      <c r="U705" s="11">
        <f>IFERROR(VLOOKUP(Tabla1[[#This Row],[FECHA]],'RECAUDOS EXTERNOS'!A:D,4,FALSE),0)</f>
        <v>0</v>
      </c>
      <c r="V705" s="9">
        <f>IFERROR(VLOOKUP(Tabla1[[#This Row],[FECHA]],'RECAUDOS EXTERNOS'!A:D,3,FALSE),0)</f>
        <v>0</v>
      </c>
    </row>
    <row r="706" spans="1:22" x14ac:dyDescent="0.25">
      <c r="A706" s="1">
        <v>38265</v>
      </c>
      <c r="B706" s="3" t="s">
        <v>2</v>
      </c>
      <c r="C706" s="2">
        <v>38261</v>
      </c>
      <c r="D706" s="5">
        <f>YEAR(Tabla1[[#This Row],[FECHA]])</f>
        <v>2004</v>
      </c>
      <c r="E706" s="5">
        <f>IFERROR(VLOOKUP(Tabla1[[#This Row],[FECHA]],'COMPARENDOS TOTALES'!A:D,4,FALSE),0)</f>
        <v>5</v>
      </c>
      <c r="F706" s="9">
        <f>IFERROR(VLOOKUP(Tabla1[[#This Row],[FECHA]],'COMPARENDOS TOTALES'!A:D,3,FALSE),0)</f>
        <v>1431960</v>
      </c>
      <c r="G706" s="5">
        <f>IFERROR(VLOOKUP(Tabla1[[#This Row],[FECHA]],EXONERACIONES!A:D,4,FALSE),0)</f>
        <v>5</v>
      </c>
      <c r="H706" s="9">
        <f>IFERROR(VLOOKUP(Tabla1[[#This Row],[FECHA]],EXONERACIONES!A:D,3,FALSE),0)</f>
        <v>1431960</v>
      </c>
      <c r="I706" s="5">
        <f>IFERROR(VLOOKUP(Tabla1[[#This Row],[FECHA]],'SIMIT CON RES'!A:D,4,FALSE),0)</f>
        <v>0</v>
      </c>
      <c r="J706" s="9">
        <f>IFERROR(VLOOKUP(Tabla1[[#This Row],[FECHA]],'SIMIT CON RES'!A:D,3,FALSE),0)</f>
        <v>0</v>
      </c>
      <c r="K706">
        <f>IFERROR(VLOOKUP(Tabla1[[#This Row],[FECHA]],'SIMIT SIN RES'!A:D,4,FALSE),0)</f>
        <v>0</v>
      </c>
      <c r="L706" s="9">
        <f>IFERROR(VLOOKUP(Tabla1[[#This Row],[FECHA]],'SIMIT SIN RES'!A:D,3,FALSE),0)</f>
        <v>0</v>
      </c>
      <c r="M706" s="5">
        <f>IFERROR(VLOOKUP(Tabla1[[#This Row],[FECHA]],'RECAUDOS DE COMPARENDOS'!A:D,4,FALSE),0)</f>
        <v>0</v>
      </c>
      <c r="N706" s="9">
        <f>IFERROR(VLOOKUP(Tabla1[[#This Row],[FECHA]],'RECAUDOS DE COMPARENDOS'!A:D,3,FALSE),0)</f>
        <v>0</v>
      </c>
      <c r="O706" s="5">
        <f>IFERROR(VLOOKUP(Tabla1[[#This Row],[FECHA]],'RECAUDOS DE RESOLUCIONES'!A:D,4,FALSE),0)</f>
        <v>0</v>
      </c>
      <c r="P706" s="9">
        <f>IFERROR(VLOOKUP(Tabla1[[#This Row],[FECHA]],'RECAUDOS DE RESOLUCIONES'!A:D,3,FALSE),0)</f>
        <v>0</v>
      </c>
      <c r="Q70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70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706" s="11">
        <f>IFERROR(VLOOKUP(Tabla1[[#This Row],[FECHA]],'RECAUDOS LOCALES'!A:D,4,FALSE),0)</f>
        <v>0</v>
      </c>
      <c r="T706" s="9">
        <f>IFERROR(VLOOKUP(Tabla1[[#This Row],[FECHA]],'RECAUDOS LOCALES'!A:D,3,FALSE),0)</f>
        <v>0</v>
      </c>
      <c r="U706" s="11">
        <f>IFERROR(VLOOKUP(Tabla1[[#This Row],[FECHA]],'RECAUDOS EXTERNOS'!A:D,4,FALSE),0)</f>
        <v>0</v>
      </c>
      <c r="V706" s="9">
        <f>IFERROR(VLOOKUP(Tabla1[[#This Row],[FECHA]],'RECAUDOS EXTERNOS'!A:D,3,FALSE),0)</f>
        <v>0</v>
      </c>
    </row>
    <row r="707" spans="1:22" x14ac:dyDescent="0.25">
      <c r="A707" s="1">
        <v>38266</v>
      </c>
      <c r="B707" s="3" t="s">
        <v>3</v>
      </c>
      <c r="C707" s="2">
        <v>38261</v>
      </c>
      <c r="D707" s="5">
        <f>YEAR(Tabla1[[#This Row],[FECHA]])</f>
        <v>2004</v>
      </c>
      <c r="E707" s="5">
        <f>IFERROR(VLOOKUP(Tabla1[[#This Row],[FECHA]],'COMPARENDOS TOTALES'!A:D,4,FALSE),0)</f>
        <v>10</v>
      </c>
      <c r="F707" s="9">
        <f>IFERROR(VLOOKUP(Tabla1[[#This Row],[FECHA]],'COMPARENDOS TOTALES'!A:D,3,FALSE),0)</f>
        <v>1622888</v>
      </c>
      <c r="G707" s="5">
        <f>IFERROR(VLOOKUP(Tabla1[[#This Row],[FECHA]],EXONERACIONES!A:D,4,FALSE),0)</f>
        <v>8</v>
      </c>
      <c r="H707" s="9">
        <f>IFERROR(VLOOKUP(Tabla1[[#This Row],[FECHA]],EXONERACIONES!A:D,3,FALSE),0)</f>
        <v>1264898</v>
      </c>
      <c r="I707" s="5">
        <f>IFERROR(VLOOKUP(Tabla1[[#This Row],[FECHA]],'SIMIT CON RES'!A:D,4,FALSE),0)</f>
        <v>0</v>
      </c>
      <c r="J707" s="9">
        <f>IFERROR(VLOOKUP(Tabla1[[#This Row],[FECHA]],'SIMIT CON RES'!A:D,3,FALSE),0)</f>
        <v>0</v>
      </c>
      <c r="K707">
        <f>IFERROR(VLOOKUP(Tabla1[[#This Row],[FECHA]],'SIMIT SIN RES'!A:D,4,FALSE),0)</f>
        <v>0</v>
      </c>
      <c r="L707" s="9">
        <f>IFERROR(VLOOKUP(Tabla1[[#This Row],[FECHA]],'SIMIT SIN RES'!A:D,3,FALSE),0)</f>
        <v>0</v>
      </c>
      <c r="M707" s="5">
        <f>IFERROR(VLOOKUP(Tabla1[[#This Row],[FECHA]],'RECAUDOS DE COMPARENDOS'!A:D,4,FALSE),0)</f>
        <v>2</v>
      </c>
      <c r="N707" s="9">
        <f>IFERROR(VLOOKUP(Tabla1[[#This Row],[FECHA]],'RECAUDOS DE COMPARENDOS'!A:D,3,FALSE),0)</f>
        <v>357990</v>
      </c>
      <c r="O707" s="5">
        <f>IFERROR(VLOOKUP(Tabla1[[#This Row],[FECHA]],'RECAUDOS DE RESOLUCIONES'!A:D,4,FALSE),0)</f>
        <v>0</v>
      </c>
      <c r="P707" s="9">
        <f>IFERROR(VLOOKUP(Tabla1[[#This Row],[FECHA]],'RECAUDOS DE RESOLUCIONES'!A:D,3,FALSE),0)</f>
        <v>0</v>
      </c>
      <c r="Q70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70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707" s="11">
        <f>IFERROR(VLOOKUP(Tabla1[[#This Row],[FECHA]],'RECAUDOS LOCALES'!A:D,4,FALSE),0)</f>
        <v>0</v>
      </c>
      <c r="T707" s="9">
        <f>IFERROR(VLOOKUP(Tabla1[[#This Row],[FECHA]],'RECAUDOS LOCALES'!A:D,3,FALSE),0)</f>
        <v>0</v>
      </c>
      <c r="U707" s="11">
        <f>IFERROR(VLOOKUP(Tabla1[[#This Row],[FECHA]],'RECAUDOS EXTERNOS'!A:D,4,FALSE),0)</f>
        <v>0</v>
      </c>
      <c r="V707" s="9">
        <f>IFERROR(VLOOKUP(Tabla1[[#This Row],[FECHA]],'RECAUDOS EXTERNOS'!A:D,3,FALSE),0)</f>
        <v>0</v>
      </c>
    </row>
    <row r="708" spans="1:22" x14ac:dyDescent="0.25">
      <c r="A708" s="1">
        <v>38267</v>
      </c>
      <c r="B708" s="3" t="s">
        <v>6</v>
      </c>
      <c r="C708" s="2">
        <v>38261</v>
      </c>
      <c r="D708" s="5">
        <f>YEAR(Tabla1[[#This Row],[FECHA]])</f>
        <v>2004</v>
      </c>
      <c r="E708" s="5">
        <f>IFERROR(VLOOKUP(Tabla1[[#This Row],[FECHA]],'COMPARENDOS TOTALES'!A:D,4,FALSE),0)</f>
        <v>8</v>
      </c>
      <c r="F708" s="9">
        <f>IFERROR(VLOOKUP(Tabla1[[#This Row],[FECHA]],'COMPARENDOS TOTALES'!A:D,3,FALSE),0)</f>
        <v>1264898</v>
      </c>
      <c r="G708" s="5">
        <f>IFERROR(VLOOKUP(Tabla1[[#This Row],[FECHA]],EXONERACIONES!A:D,4,FALSE),0)</f>
        <v>6</v>
      </c>
      <c r="H708" s="9">
        <f>IFERROR(VLOOKUP(Tabla1[[#This Row],[FECHA]],EXONERACIONES!A:D,3,FALSE),0)</f>
        <v>990439</v>
      </c>
      <c r="I708" s="5">
        <f>IFERROR(VLOOKUP(Tabla1[[#This Row],[FECHA]],'SIMIT CON RES'!A:D,4,FALSE),0)</f>
        <v>0</v>
      </c>
      <c r="J708" s="9">
        <f>IFERROR(VLOOKUP(Tabla1[[#This Row],[FECHA]],'SIMIT CON RES'!A:D,3,FALSE),0)</f>
        <v>0</v>
      </c>
      <c r="K708">
        <f>IFERROR(VLOOKUP(Tabla1[[#This Row],[FECHA]],'SIMIT SIN RES'!A:D,4,FALSE),0)</f>
        <v>0</v>
      </c>
      <c r="L708" s="9">
        <f>IFERROR(VLOOKUP(Tabla1[[#This Row],[FECHA]],'SIMIT SIN RES'!A:D,3,FALSE),0)</f>
        <v>0</v>
      </c>
      <c r="M708" s="5">
        <f>IFERROR(VLOOKUP(Tabla1[[#This Row],[FECHA]],'RECAUDOS DE COMPARENDOS'!A:D,4,FALSE),0)</f>
        <v>1</v>
      </c>
      <c r="N708" s="9">
        <f>IFERROR(VLOOKUP(Tabla1[[#This Row],[FECHA]],'RECAUDOS DE COMPARENDOS'!A:D,3,FALSE),0)</f>
        <v>95464</v>
      </c>
      <c r="O708" s="5">
        <f>IFERROR(VLOOKUP(Tabla1[[#This Row],[FECHA]],'RECAUDOS DE RESOLUCIONES'!A:D,4,FALSE),0)</f>
        <v>0</v>
      </c>
      <c r="P708" s="9">
        <f>IFERROR(VLOOKUP(Tabla1[[#This Row],[FECHA]],'RECAUDOS DE RESOLUCIONES'!A:D,3,FALSE),0)</f>
        <v>0</v>
      </c>
      <c r="Q70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708" s="9">
        <f>Tabla1[V. COMPARENDOS]-(Tabla1[V. EXONERACIONES]+Tabla1[[#This Row],[V. SIMIT CON RESOLUCION]]+Tabla1[[#This Row],[V. SIMIT SIN RESOLUCION]]+Tabla1[[#This Row],[V. RECAUDOS COMPARENDOS]]+Tabla1[[#This Row],[V. RECAUDOS RESOLUCIONES]])</f>
        <v>178995</v>
      </c>
      <c r="S708" s="11">
        <f>IFERROR(VLOOKUP(Tabla1[[#This Row],[FECHA]],'RECAUDOS LOCALES'!A:D,4,FALSE),0)</f>
        <v>0</v>
      </c>
      <c r="T708" s="9">
        <f>IFERROR(VLOOKUP(Tabla1[[#This Row],[FECHA]],'RECAUDOS LOCALES'!A:D,3,FALSE),0)</f>
        <v>0</v>
      </c>
      <c r="U708" s="11">
        <f>IFERROR(VLOOKUP(Tabla1[[#This Row],[FECHA]],'RECAUDOS EXTERNOS'!A:D,4,FALSE),0)</f>
        <v>0</v>
      </c>
      <c r="V708" s="9">
        <f>IFERROR(VLOOKUP(Tabla1[[#This Row],[FECHA]],'RECAUDOS EXTERNOS'!A:D,3,FALSE),0)</f>
        <v>0</v>
      </c>
    </row>
    <row r="709" spans="1:22" x14ac:dyDescent="0.25">
      <c r="A709" s="1">
        <v>38268</v>
      </c>
      <c r="B709" s="3" t="s">
        <v>0</v>
      </c>
      <c r="C709" s="2">
        <v>38261</v>
      </c>
      <c r="D709" s="5">
        <f>YEAR(Tabla1[[#This Row],[FECHA]])</f>
        <v>2004</v>
      </c>
      <c r="E709" s="5">
        <f>IFERROR(VLOOKUP(Tabla1[[#This Row],[FECHA]],'COMPARENDOS TOTALES'!A:D,4,FALSE),0)</f>
        <v>11</v>
      </c>
      <c r="F709" s="9">
        <f>IFERROR(VLOOKUP(Tabla1[[#This Row],[FECHA]],'COMPARENDOS TOTALES'!A:D,3,FALSE),0)</f>
        <v>2601394</v>
      </c>
      <c r="G709" s="5">
        <f>IFERROR(VLOOKUP(Tabla1[[#This Row],[FECHA]],EXONERACIONES!A:D,4,FALSE),0)</f>
        <v>10</v>
      </c>
      <c r="H709" s="9">
        <f>IFERROR(VLOOKUP(Tabla1[[#This Row],[FECHA]],EXONERACIONES!A:D,3,FALSE),0)</f>
        <v>2505930</v>
      </c>
      <c r="I709" s="5">
        <f>IFERROR(VLOOKUP(Tabla1[[#This Row],[FECHA]],'SIMIT CON RES'!A:D,4,FALSE),0)</f>
        <v>0</v>
      </c>
      <c r="J709" s="9">
        <f>IFERROR(VLOOKUP(Tabla1[[#This Row],[FECHA]],'SIMIT CON RES'!A:D,3,FALSE),0)</f>
        <v>0</v>
      </c>
      <c r="K709">
        <f>IFERROR(VLOOKUP(Tabla1[[#This Row],[FECHA]],'SIMIT SIN RES'!A:D,4,FALSE),0)</f>
        <v>0</v>
      </c>
      <c r="L709" s="9">
        <f>IFERROR(VLOOKUP(Tabla1[[#This Row],[FECHA]],'SIMIT SIN RES'!A:D,3,FALSE),0)</f>
        <v>0</v>
      </c>
      <c r="M709" s="5">
        <f>IFERROR(VLOOKUP(Tabla1[[#This Row],[FECHA]],'RECAUDOS DE COMPARENDOS'!A:D,4,FALSE),0)</f>
        <v>0</v>
      </c>
      <c r="N709" s="9">
        <f>IFERROR(VLOOKUP(Tabla1[[#This Row],[FECHA]],'RECAUDOS DE COMPARENDOS'!A:D,3,FALSE),0)</f>
        <v>0</v>
      </c>
      <c r="O709" s="5">
        <f>IFERROR(VLOOKUP(Tabla1[[#This Row],[FECHA]],'RECAUDOS DE RESOLUCIONES'!A:D,4,FALSE),0)</f>
        <v>0</v>
      </c>
      <c r="P709" s="9">
        <f>IFERROR(VLOOKUP(Tabla1[[#This Row],[FECHA]],'RECAUDOS DE RESOLUCIONES'!A:D,3,FALSE),0)</f>
        <v>0</v>
      </c>
      <c r="Q70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709" s="9">
        <f>Tabla1[V. COMPARENDOS]-(Tabla1[V. EXONERACIONES]+Tabla1[[#This Row],[V. SIMIT CON RESOLUCION]]+Tabla1[[#This Row],[V. SIMIT SIN RESOLUCION]]+Tabla1[[#This Row],[V. RECAUDOS COMPARENDOS]]+Tabla1[[#This Row],[V. RECAUDOS RESOLUCIONES]])</f>
        <v>95464</v>
      </c>
      <c r="S709" s="11">
        <f>IFERROR(VLOOKUP(Tabla1[[#This Row],[FECHA]],'RECAUDOS LOCALES'!A:D,4,FALSE),0)</f>
        <v>6</v>
      </c>
      <c r="T709" s="9">
        <f>IFERROR(VLOOKUP(Tabla1[[#This Row],[FECHA]],'RECAUDOS LOCALES'!A:D,3,FALSE),0)</f>
        <v>853234</v>
      </c>
      <c r="U709" s="11">
        <f>IFERROR(VLOOKUP(Tabla1[[#This Row],[FECHA]],'RECAUDOS EXTERNOS'!A:D,4,FALSE),0)</f>
        <v>0</v>
      </c>
      <c r="V709" s="9">
        <f>IFERROR(VLOOKUP(Tabla1[[#This Row],[FECHA]],'RECAUDOS EXTERNOS'!A:D,3,FALSE),0)</f>
        <v>0</v>
      </c>
    </row>
    <row r="710" spans="1:22" x14ac:dyDescent="0.25">
      <c r="A710" s="1">
        <v>38269</v>
      </c>
      <c r="B710" s="3" t="s">
        <v>5</v>
      </c>
      <c r="C710" s="2">
        <v>38261</v>
      </c>
      <c r="D710" s="5">
        <f>YEAR(Tabla1[[#This Row],[FECHA]])</f>
        <v>2004</v>
      </c>
      <c r="E710" s="5">
        <f>IFERROR(VLOOKUP(Tabla1[[#This Row],[FECHA]],'COMPARENDOS TOTALES'!A:D,4,FALSE),0)</f>
        <v>12</v>
      </c>
      <c r="F710" s="9">
        <f>IFERROR(VLOOKUP(Tabla1[[#This Row],[FECHA]],'COMPARENDOS TOTALES'!A:D,3,FALSE),0)</f>
        <v>2159873</v>
      </c>
      <c r="G710" s="5">
        <f>IFERROR(VLOOKUP(Tabla1[[#This Row],[FECHA]],EXONERACIONES!A:D,4,FALSE),0)</f>
        <v>11</v>
      </c>
      <c r="H710" s="9">
        <f>IFERROR(VLOOKUP(Tabla1[[#This Row],[FECHA]],EXONERACIONES!A:D,3,FALSE),0)</f>
        <v>1801883</v>
      </c>
      <c r="I710" s="5">
        <f>IFERROR(VLOOKUP(Tabla1[[#This Row],[FECHA]],'SIMIT CON RES'!A:D,4,FALSE),0)</f>
        <v>0</v>
      </c>
      <c r="J710" s="9">
        <f>IFERROR(VLOOKUP(Tabla1[[#This Row],[FECHA]],'SIMIT CON RES'!A:D,3,FALSE),0)</f>
        <v>0</v>
      </c>
      <c r="K710">
        <f>IFERROR(VLOOKUP(Tabla1[[#This Row],[FECHA]],'SIMIT SIN RES'!A:D,4,FALSE),0)</f>
        <v>0</v>
      </c>
      <c r="L710" s="9">
        <f>IFERROR(VLOOKUP(Tabla1[[#This Row],[FECHA]],'SIMIT SIN RES'!A:D,3,FALSE),0)</f>
        <v>0</v>
      </c>
      <c r="M710" s="5">
        <f>IFERROR(VLOOKUP(Tabla1[[#This Row],[FECHA]],'RECAUDOS DE COMPARENDOS'!A:D,4,FALSE),0)</f>
        <v>1</v>
      </c>
      <c r="N710" s="9">
        <f>IFERROR(VLOOKUP(Tabla1[[#This Row],[FECHA]],'RECAUDOS DE COMPARENDOS'!A:D,3,FALSE),0)</f>
        <v>357990</v>
      </c>
      <c r="O710" s="5">
        <f>IFERROR(VLOOKUP(Tabla1[[#This Row],[FECHA]],'RECAUDOS DE RESOLUCIONES'!A:D,4,FALSE),0)</f>
        <v>0</v>
      </c>
      <c r="P710" s="9">
        <f>IFERROR(VLOOKUP(Tabla1[[#This Row],[FECHA]],'RECAUDOS DE RESOLUCIONES'!A:D,3,FALSE),0)</f>
        <v>0</v>
      </c>
      <c r="Q71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71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710" s="11">
        <f>IFERROR(VLOOKUP(Tabla1[[#This Row],[FECHA]],'RECAUDOS LOCALES'!A:D,4,FALSE),0)</f>
        <v>0</v>
      </c>
      <c r="T710" s="9">
        <f>IFERROR(VLOOKUP(Tabla1[[#This Row],[FECHA]],'RECAUDOS LOCALES'!A:D,3,FALSE),0)</f>
        <v>0</v>
      </c>
      <c r="U710" s="11">
        <f>IFERROR(VLOOKUP(Tabla1[[#This Row],[FECHA]],'RECAUDOS EXTERNOS'!A:D,4,FALSE),0)</f>
        <v>0</v>
      </c>
      <c r="V710" s="9">
        <f>IFERROR(VLOOKUP(Tabla1[[#This Row],[FECHA]],'RECAUDOS EXTERNOS'!A:D,3,FALSE),0)</f>
        <v>0</v>
      </c>
    </row>
    <row r="711" spans="1:22" x14ac:dyDescent="0.25">
      <c r="A711" s="1">
        <v>38270</v>
      </c>
      <c r="B711" s="3" t="s">
        <v>4</v>
      </c>
      <c r="C711" s="2">
        <v>38261</v>
      </c>
      <c r="D711" s="5">
        <f>YEAR(Tabla1[[#This Row],[FECHA]])</f>
        <v>2004</v>
      </c>
      <c r="E711" s="5">
        <f>IFERROR(VLOOKUP(Tabla1[[#This Row],[FECHA]],'COMPARENDOS TOTALES'!A:D,4,FALSE),0)</f>
        <v>10</v>
      </c>
      <c r="F711" s="9">
        <f>IFERROR(VLOOKUP(Tabla1[[#This Row],[FECHA]],'COMPARENDOS TOTALES'!A:D,3,FALSE),0)</f>
        <v>1801883</v>
      </c>
      <c r="G711" s="5">
        <f>IFERROR(VLOOKUP(Tabla1[[#This Row],[FECHA]],EXONERACIONES!A:D,4,FALSE),0)</f>
        <v>7</v>
      </c>
      <c r="H711" s="9">
        <f>IFERROR(VLOOKUP(Tabla1[[#This Row],[FECHA]],EXONERACIONES!A:D,3,FALSE),0)</f>
        <v>1264898</v>
      </c>
      <c r="I711" s="5">
        <f>IFERROR(VLOOKUP(Tabla1[[#This Row],[FECHA]],'SIMIT CON RES'!A:D,4,FALSE),0)</f>
        <v>0</v>
      </c>
      <c r="J711" s="9">
        <f>IFERROR(VLOOKUP(Tabla1[[#This Row],[FECHA]],'SIMIT CON RES'!A:D,3,FALSE),0)</f>
        <v>0</v>
      </c>
      <c r="K711">
        <f>IFERROR(VLOOKUP(Tabla1[[#This Row],[FECHA]],'SIMIT SIN RES'!A:D,4,FALSE),0)</f>
        <v>0</v>
      </c>
      <c r="L711" s="9">
        <f>IFERROR(VLOOKUP(Tabla1[[#This Row],[FECHA]],'SIMIT SIN RES'!A:D,3,FALSE),0)</f>
        <v>0</v>
      </c>
      <c r="M711" s="5">
        <f>IFERROR(VLOOKUP(Tabla1[[#This Row],[FECHA]],'RECAUDOS DE COMPARENDOS'!A:D,4,FALSE),0)</f>
        <v>1</v>
      </c>
      <c r="N711" s="9">
        <f>IFERROR(VLOOKUP(Tabla1[[#This Row],[FECHA]],'RECAUDOS DE COMPARENDOS'!A:D,3,FALSE),0)</f>
        <v>178995</v>
      </c>
      <c r="O711" s="5">
        <f>IFERROR(VLOOKUP(Tabla1[[#This Row],[FECHA]],'RECAUDOS DE RESOLUCIONES'!A:D,4,FALSE),0)</f>
        <v>0</v>
      </c>
      <c r="P711" s="9">
        <f>IFERROR(VLOOKUP(Tabla1[[#This Row],[FECHA]],'RECAUDOS DE RESOLUCIONES'!A:D,3,FALSE),0)</f>
        <v>0</v>
      </c>
      <c r="Q71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711" s="9">
        <f>Tabla1[V. COMPARENDOS]-(Tabla1[V. EXONERACIONES]+Tabla1[[#This Row],[V. SIMIT CON RESOLUCION]]+Tabla1[[#This Row],[V. SIMIT SIN RESOLUCION]]+Tabla1[[#This Row],[V. RECAUDOS COMPARENDOS]]+Tabla1[[#This Row],[V. RECAUDOS RESOLUCIONES]])</f>
        <v>357990</v>
      </c>
      <c r="S711" s="11">
        <f>IFERROR(VLOOKUP(Tabla1[[#This Row],[FECHA]],'RECAUDOS LOCALES'!A:D,4,FALSE),0)</f>
        <v>0</v>
      </c>
      <c r="T711" s="9">
        <f>IFERROR(VLOOKUP(Tabla1[[#This Row],[FECHA]],'RECAUDOS LOCALES'!A:D,3,FALSE),0)</f>
        <v>0</v>
      </c>
      <c r="U711" s="11">
        <f>IFERROR(VLOOKUP(Tabla1[[#This Row],[FECHA]],'RECAUDOS EXTERNOS'!A:D,4,FALSE),0)</f>
        <v>0</v>
      </c>
      <c r="V711" s="9">
        <f>IFERROR(VLOOKUP(Tabla1[[#This Row],[FECHA]],'RECAUDOS EXTERNOS'!A:D,3,FALSE),0)</f>
        <v>0</v>
      </c>
    </row>
    <row r="712" spans="1:22" x14ac:dyDescent="0.25">
      <c r="A712" s="1">
        <v>38271</v>
      </c>
      <c r="B712" s="3" t="s">
        <v>1</v>
      </c>
      <c r="C712" s="2">
        <v>38261</v>
      </c>
      <c r="D712" s="5">
        <f>YEAR(Tabla1[[#This Row],[FECHA]])</f>
        <v>2004</v>
      </c>
      <c r="E712" s="5">
        <f>IFERROR(VLOOKUP(Tabla1[[#This Row],[FECHA]],'COMPARENDOS TOTALES'!A:D,4,FALSE),0)</f>
        <v>7</v>
      </c>
      <c r="F712" s="9">
        <f>IFERROR(VLOOKUP(Tabla1[[#This Row],[FECHA]],'COMPARENDOS TOTALES'!A:D,3,FALSE),0)</f>
        <v>1610955</v>
      </c>
      <c r="G712" s="5">
        <f>IFERROR(VLOOKUP(Tabla1[[#This Row],[FECHA]],EXONERACIONES!A:D,4,FALSE),0)</f>
        <v>6</v>
      </c>
      <c r="H712" s="9">
        <f>IFERROR(VLOOKUP(Tabla1[[#This Row],[FECHA]],EXONERACIONES!A:D,3,FALSE),0)</f>
        <v>1431960</v>
      </c>
      <c r="I712" s="5">
        <f>IFERROR(VLOOKUP(Tabla1[[#This Row],[FECHA]],'SIMIT CON RES'!A:D,4,FALSE),0)</f>
        <v>0</v>
      </c>
      <c r="J712" s="9">
        <f>IFERROR(VLOOKUP(Tabla1[[#This Row],[FECHA]],'SIMIT CON RES'!A:D,3,FALSE),0)</f>
        <v>0</v>
      </c>
      <c r="K712">
        <f>IFERROR(VLOOKUP(Tabla1[[#This Row],[FECHA]],'SIMIT SIN RES'!A:D,4,FALSE),0)</f>
        <v>0</v>
      </c>
      <c r="L712" s="9">
        <f>IFERROR(VLOOKUP(Tabla1[[#This Row],[FECHA]],'SIMIT SIN RES'!A:D,3,FALSE),0)</f>
        <v>0</v>
      </c>
      <c r="M712" s="5">
        <f>IFERROR(VLOOKUP(Tabla1[[#This Row],[FECHA]],'RECAUDOS DE COMPARENDOS'!A:D,4,FALSE),0)</f>
        <v>1</v>
      </c>
      <c r="N712" s="9">
        <f>IFERROR(VLOOKUP(Tabla1[[#This Row],[FECHA]],'RECAUDOS DE COMPARENDOS'!A:D,3,FALSE),0)</f>
        <v>178995</v>
      </c>
      <c r="O712" s="5">
        <f>IFERROR(VLOOKUP(Tabla1[[#This Row],[FECHA]],'RECAUDOS DE RESOLUCIONES'!A:D,4,FALSE),0)</f>
        <v>0</v>
      </c>
      <c r="P712" s="9">
        <f>IFERROR(VLOOKUP(Tabla1[[#This Row],[FECHA]],'RECAUDOS DE RESOLUCIONES'!A:D,3,FALSE),0)</f>
        <v>0</v>
      </c>
      <c r="Q71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71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712" s="11">
        <f>IFERROR(VLOOKUP(Tabla1[[#This Row],[FECHA]],'RECAUDOS LOCALES'!A:D,4,FALSE),0)</f>
        <v>2</v>
      </c>
      <c r="T712" s="9">
        <f>IFERROR(VLOOKUP(Tabla1[[#This Row],[FECHA]],'RECAUDOS LOCALES'!A:D,3,FALSE),0)</f>
        <v>537000</v>
      </c>
      <c r="U712" s="11">
        <f>IFERROR(VLOOKUP(Tabla1[[#This Row],[FECHA]],'RECAUDOS EXTERNOS'!A:D,4,FALSE),0)</f>
        <v>0</v>
      </c>
      <c r="V712" s="9">
        <f>IFERROR(VLOOKUP(Tabla1[[#This Row],[FECHA]],'RECAUDOS EXTERNOS'!A:D,3,FALSE),0)</f>
        <v>0</v>
      </c>
    </row>
    <row r="713" spans="1:22" x14ac:dyDescent="0.25">
      <c r="A713" s="1">
        <v>38272</v>
      </c>
      <c r="B713" s="3" t="s">
        <v>2</v>
      </c>
      <c r="C713" s="2">
        <v>38261</v>
      </c>
      <c r="D713" s="5">
        <f>YEAR(Tabla1[[#This Row],[FECHA]])</f>
        <v>2004</v>
      </c>
      <c r="E713" s="5">
        <f>IFERROR(VLOOKUP(Tabla1[[#This Row],[FECHA]],'COMPARENDOS TOTALES'!A:D,4,FALSE),0)</f>
        <v>6</v>
      </c>
      <c r="F713" s="9">
        <f>IFERROR(VLOOKUP(Tabla1[[#This Row],[FECHA]],'COMPARENDOS TOTALES'!A:D,3,FALSE),0)</f>
        <v>1348429</v>
      </c>
      <c r="G713" s="5">
        <f>IFERROR(VLOOKUP(Tabla1[[#This Row],[FECHA]],EXONERACIONES!A:D,4,FALSE),0)</f>
        <v>4</v>
      </c>
      <c r="H713" s="9">
        <f>IFERROR(VLOOKUP(Tabla1[[#This Row],[FECHA]],EXONERACIONES!A:D,3,FALSE),0)</f>
        <v>811444</v>
      </c>
      <c r="I713" s="5">
        <f>IFERROR(VLOOKUP(Tabla1[[#This Row],[FECHA]],'SIMIT CON RES'!A:D,4,FALSE),0)</f>
        <v>0</v>
      </c>
      <c r="J713" s="9">
        <f>IFERROR(VLOOKUP(Tabla1[[#This Row],[FECHA]],'SIMIT CON RES'!A:D,3,FALSE),0)</f>
        <v>0</v>
      </c>
      <c r="K713">
        <f>IFERROR(VLOOKUP(Tabla1[[#This Row],[FECHA]],'SIMIT SIN RES'!A:D,4,FALSE),0)</f>
        <v>0</v>
      </c>
      <c r="L713" s="9">
        <f>IFERROR(VLOOKUP(Tabla1[[#This Row],[FECHA]],'SIMIT SIN RES'!A:D,3,FALSE),0)</f>
        <v>0</v>
      </c>
      <c r="M713" s="5">
        <f>IFERROR(VLOOKUP(Tabla1[[#This Row],[FECHA]],'RECAUDOS DE COMPARENDOS'!A:D,4,FALSE),0)</f>
        <v>1</v>
      </c>
      <c r="N713" s="9">
        <f>IFERROR(VLOOKUP(Tabla1[[#This Row],[FECHA]],'RECAUDOS DE COMPARENDOS'!A:D,3,FALSE),0)</f>
        <v>178995</v>
      </c>
      <c r="O713" s="5">
        <f>IFERROR(VLOOKUP(Tabla1[[#This Row],[FECHA]],'RECAUDOS DE RESOLUCIONES'!A:D,4,FALSE),0)</f>
        <v>0</v>
      </c>
      <c r="P713" s="9">
        <f>IFERROR(VLOOKUP(Tabla1[[#This Row],[FECHA]],'RECAUDOS DE RESOLUCIONES'!A:D,3,FALSE),0)</f>
        <v>0</v>
      </c>
      <c r="Q71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713" s="9">
        <f>Tabla1[V. COMPARENDOS]-(Tabla1[V. EXONERACIONES]+Tabla1[[#This Row],[V. SIMIT CON RESOLUCION]]+Tabla1[[#This Row],[V. SIMIT SIN RESOLUCION]]+Tabla1[[#This Row],[V. RECAUDOS COMPARENDOS]]+Tabla1[[#This Row],[V. RECAUDOS RESOLUCIONES]])</f>
        <v>357990</v>
      </c>
      <c r="S713" s="11">
        <f>IFERROR(VLOOKUP(Tabla1[[#This Row],[FECHA]],'RECAUDOS LOCALES'!A:D,4,FALSE),0)</f>
        <v>0</v>
      </c>
      <c r="T713" s="9">
        <f>IFERROR(VLOOKUP(Tabla1[[#This Row],[FECHA]],'RECAUDOS LOCALES'!A:D,3,FALSE),0)</f>
        <v>0</v>
      </c>
      <c r="U713" s="11">
        <f>IFERROR(VLOOKUP(Tabla1[[#This Row],[FECHA]],'RECAUDOS EXTERNOS'!A:D,4,FALSE),0)</f>
        <v>0</v>
      </c>
      <c r="V713" s="9">
        <f>IFERROR(VLOOKUP(Tabla1[[#This Row],[FECHA]],'RECAUDOS EXTERNOS'!A:D,3,FALSE),0)</f>
        <v>0</v>
      </c>
    </row>
    <row r="714" spans="1:22" x14ac:dyDescent="0.25">
      <c r="A714" s="1">
        <v>38273</v>
      </c>
      <c r="B714" s="3" t="s">
        <v>3</v>
      </c>
      <c r="C714" s="2">
        <v>38261</v>
      </c>
      <c r="D714" s="5">
        <f>YEAR(Tabla1[[#This Row],[FECHA]])</f>
        <v>2004</v>
      </c>
      <c r="E714" s="5">
        <f>IFERROR(VLOOKUP(Tabla1[[#This Row],[FECHA]],'COMPARENDOS TOTALES'!A:D,4,FALSE),0)</f>
        <v>6</v>
      </c>
      <c r="F714" s="9">
        <f>IFERROR(VLOOKUP(Tabla1[[#This Row],[FECHA]],'COMPARENDOS TOTALES'!A:D,3,FALSE),0)</f>
        <v>1085903</v>
      </c>
      <c r="G714" s="5">
        <f>IFERROR(VLOOKUP(Tabla1[[#This Row],[FECHA]],EXONERACIONES!A:D,4,FALSE),0)</f>
        <v>5</v>
      </c>
      <c r="H714" s="9">
        <f>IFERROR(VLOOKUP(Tabla1[[#This Row],[FECHA]],EXONERACIONES!A:D,3,FALSE),0)</f>
        <v>990439</v>
      </c>
      <c r="I714" s="5">
        <f>IFERROR(VLOOKUP(Tabla1[[#This Row],[FECHA]],'SIMIT CON RES'!A:D,4,FALSE),0)</f>
        <v>0</v>
      </c>
      <c r="J714" s="9">
        <f>IFERROR(VLOOKUP(Tabla1[[#This Row],[FECHA]],'SIMIT CON RES'!A:D,3,FALSE),0)</f>
        <v>0</v>
      </c>
      <c r="K714">
        <f>IFERROR(VLOOKUP(Tabla1[[#This Row],[FECHA]],'SIMIT SIN RES'!A:D,4,FALSE),0)</f>
        <v>0</v>
      </c>
      <c r="L714" s="9">
        <f>IFERROR(VLOOKUP(Tabla1[[#This Row],[FECHA]],'SIMIT SIN RES'!A:D,3,FALSE),0)</f>
        <v>0</v>
      </c>
      <c r="M714" s="5">
        <f>IFERROR(VLOOKUP(Tabla1[[#This Row],[FECHA]],'RECAUDOS DE COMPARENDOS'!A:D,4,FALSE),0)</f>
        <v>0</v>
      </c>
      <c r="N714" s="9">
        <f>IFERROR(VLOOKUP(Tabla1[[#This Row],[FECHA]],'RECAUDOS DE COMPARENDOS'!A:D,3,FALSE),0)</f>
        <v>0</v>
      </c>
      <c r="O714" s="5">
        <f>IFERROR(VLOOKUP(Tabla1[[#This Row],[FECHA]],'RECAUDOS DE RESOLUCIONES'!A:D,4,FALSE),0)</f>
        <v>0</v>
      </c>
      <c r="P714" s="9">
        <f>IFERROR(VLOOKUP(Tabla1[[#This Row],[FECHA]],'RECAUDOS DE RESOLUCIONES'!A:D,3,FALSE),0)</f>
        <v>0</v>
      </c>
      <c r="Q71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714" s="9">
        <f>Tabla1[V. COMPARENDOS]-(Tabla1[V. EXONERACIONES]+Tabla1[[#This Row],[V. SIMIT CON RESOLUCION]]+Tabla1[[#This Row],[V. SIMIT SIN RESOLUCION]]+Tabla1[[#This Row],[V. RECAUDOS COMPARENDOS]]+Tabla1[[#This Row],[V. RECAUDOS RESOLUCIONES]])</f>
        <v>95464</v>
      </c>
      <c r="S714" s="11">
        <f>IFERROR(VLOOKUP(Tabla1[[#This Row],[FECHA]],'RECAUDOS LOCALES'!A:D,4,FALSE),0)</f>
        <v>0</v>
      </c>
      <c r="T714" s="9">
        <f>IFERROR(VLOOKUP(Tabla1[[#This Row],[FECHA]],'RECAUDOS LOCALES'!A:D,3,FALSE),0)</f>
        <v>0</v>
      </c>
      <c r="U714" s="11">
        <f>IFERROR(VLOOKUP(Tabla1[[#This Row],[FECHA]],'RECAUDOS EXTERNOS'!A:D,4,FALSE),0)</f>
        <v>0</v>
      </c>
      <c r="V714" s="9">
        <f>IFERROR(VLOOKUP(Tabla1[[#This Row],[FECHA]],'RECAUDOS EXTERNOS'!A:D,3,FALSE),0)</f>
        <v>0</v>
      </c>
    </row>
    <row r="715" spans="1:22" x14ac:dyDescent="0.25">
      <c r="A715" s="1">
        <v>38274</v>
      </c>
      <c r="B715" s="3" t="s">
        <v>6</v>
      </c>
      <c r="C715" s="2">
        <v>38261</v>
      </c>
      <c r="D715" s="5">
        <f>YEAR(Tabla1[[#This Row],[FECHA]])</f>
        <v>2004</v>
      </c>
      <c r="E715" s="5">
        <f>IFERROR(VLOOKUP(Tabla1[[#This Row],[FECHA]],'COMPARENDOS TOTALES'!A:D,4,FALSE),0)</f>
        <v>10</v>
      </c>
      <c r="F715" s="9">
        <f>IFERROR(VLOOKUP(Tabla1[[#This Row],[FECHA]],'COMPARENDOS TOTALES'!A:D,3,FALSE),0)</f>
        <v>2064409</v>
      </c>
      <c r="G715" s="5">
        <f>IFERROR(VLOOKUP(Tabla1[[#This Row],[FECHA]],EXONERACIONES!A:D,4,FALSE),0)</f>
        <v>7</v>
      </c>
      <c r="H715" s="9">
        <f>IFERROR(VLOOKUP(Tabla1[[#This Row],[FECHA]],EXONERACIONES!A:D,3,FALSE),0)</f>
        <v>1348429</v>
      </c>
      <c r="I715" s="5">
        <f>IFERROR(VLOOKUP(Tabla1[[#This Row],[FECHA]],'SIMIT CON RES'!A:D,4,FALSE),0)</f>
        <v>0</v>
      </c>
      <c r="J715" s="9">
        <f>IFERROR(VLOOKUP(Tabla1[[#This Row],[FECHA]],'SIMIT CON RES'!A:D,3,FALSE),0)</f>
        <v>0</v>
      </c>
      <c r="K715">
        <f>IFERROR(VLOOKUP(Tabla1[[#This Row],[FECHA]],'SIMIT SIN RES'!A:D,4,FALSE),0)</f>
        <v>0</v>
      </c>
      <c r="L715" s="9">
        <f>IFERROR(VLOOKUP(Tabla1[[#This Row],[FECHA]],'SIMIT SIN RES'!A:D,3,FALSE),0)</f>
        <v>0</v>
      </c>
      <c r="M715" s="5">
        <f>IFERROR(VLOOKUP(Tabla1[[#This Row],[FECHA]],'RECAUDOS DE COMPARENDOS'!A:D,4,FALSE),0)</f>
        <v>3</v>
      </c>
      <c r="N715" s="9">
        <f>IFERROR(VLOOKUP(Tabla1[[#This Row],[FECHA]],'RECAUDOS DE COMPARENDOS'!A:D,3,FALSE),0)</f>
        <v>715980</v>
      </c>
      <c r="O715" s="5">
        <f>IFERROR(VLOOKUP(Tabla1[[#This Row],[FECHA]],'RECAUDOS DE RESOLUCIONES'!A:D,4,FALSE),0)</f>
        <v>0</v>
      </c>
      <c r="P715" s="9">
        <f>IFERROR(VLOOKUP(Tabla1[[#This Row],[FECHA]],'RECAUDOS DE RESOLUCIONES'!A:D,3,FALSE),0)</f>
        <v>0</v>
      </c>
      <c r="Q71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71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715" s="11">
        <f>IFERROR(VLOOKUP(Tabla1[[#This Row],[FECHA]],'RECAUDOS LOCALES'!A:D,4,FALSE),0)</f>
        <v>1</v>
      </c>
      <c r="T715" s="9">
        <f>IFERROR(VLOOKUP(Tabla1[[#This Row],[FECHA]],'RECAUDOS LOCALES'!A:D,3,FALSE),0)</f>
        <v>89500</v>
      </c>
      <c r="U715" s="11">
        <f>IFERROR(VLOOKUP(Tabla1[[#This Row],[FECHA]],'RECAUDOS EXTERNOS'!A:D,4,FALSE),0)</f>
        <v>1</v>
      </c>
      <c r="V715" s="9">
        <f>IFERROR(VLOOKUP(Tabla1[[#This Row],[FECHA]],'RECAUDOS EXTERNOS'!A:D,3,FALSE),0)</f>
        <v>357990</v>
      </c>
    </row>
    <row r="716" spans="1:22" x14ac:dyDescent="0.25">
      <c r="A716" s="1">
        <v>38275</v>
      </c>
      <c r="B716" s="3" t="s">
        <v>0</v>
      </c>
      <c r="C716" s="2">
        <v>38261</v>
      </c>
      <c r="D716" s="5">
        <f>YEAR(Tabla1[[#This Row],[FECHA]])</f>
        <v>2004</v>
      </c>
      <c r="E716" s="5">
        <f>IFERROR(VLOOKUP(Tabla1[[#This Row],[FECHA]],'COMPARENDOS TOTALES'!A:D,4,FALSE),0)</f>
        <v>19</v>
      </c>
      <c r="F716" s="9">
        <f>IFERROR(VLOOKUP(Tabla1[[#This Row],[FECHA]],'COMPARENDOS TOTALES'!A:D,3,FALSE),0)</f>
        <v>3520235</v>
      </c>
      <c r="G716" s="5">
        <f>IFERROR(VLOOKUP(Tabla1[[#This Row],[FECHA]],EXONERACIONES!A:D,4,FALSE),0)</f>
        <v>14</v>
      </c>
      <c r="H716" s="9">
        <f>IFERROR(VLOOKUP(Tabla1[[#This Row],[FECHA]],EXONERACIONES!A:D,3,FALSE),0)</f>
        <v>2875853</v>
      </c>
      <c r="I716" s="5">
        <f>IFERROR(VLOOKUP(Tabla1[[#This Row],[FECHA]],'SIMIT CON RES'!A:D,4,FALSE),0)</f>
        <v>0</v>
      </c>
      <c r="J716" s="9">
        <f>IFERROR(VLOOKUP(Tabla1[[#This Row],[FECHA]],'SIMIT CON RES'!A:D,3,FALSE),0)</f>
        <v>0</v>
      </c>
      <c r="K716">
        <f>IFERROR(VLOOKUP(Tabla1[[#This Row],[FECHA]],'SIMIT SIN RES'!A:D,4,FALSE),0)</f>
        <v>0</v>
      </c>
      <c r="L716" s="9">
        <f>IFERROR(VLOOKUP(Tabla1[[#This Row],[FECHA]],'SIMIT SIN RES'!A:D,3,FALSE),0)</f>
        <v>0</v>
      </c>
      <c r="M716" s="5">
        <f>IFERROR(VLOOKUP(Tabla1[[#This Row],[FECHA]],'RECAUDOS DE COMPARENDOS'!A:D,4,FALSE),0)</f>
        <v>1</v>
      </c>
      <c r="N716" s="9">
        <f>IFERROR(VLOOKUP(Tabla1[[#This Row],[FECHA]],'RECAUDOS DE COMPARENDOS'!A:D,3,FALSE),0)</f>
        <v>178995</v>
      </c>
      <c r="O716" s="5">
        <f>IFERROR(VLOOKUP(Tabla1[[#This Row],[FECHA]],'RECAUDOS DE RESOLUCIONES'!A:D,4,FALSE),0)</f>
        <v>0</v>
      </c>
      <c r="P716" s="9">
        <f>IFERROR(VLOOKUP(Tabla1[[#This Row],[FECHA]],'RECAUDOS DE RESOLUCIONES'!A:D,3,FALSE),0)</f>
        <v>0</v>
      </c>
      <c r="Q71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716" s="9">
        <f>Tabla1[V. COMPARENDOS]-(Tabla1[V. EXONERACIONES]+Tabla1[[#This Row],[V. SIMIT CON RESOLUCION]]+Tabla1[[#This Row],[V. SIMIT SIN RESOLUCION]]+Tabla1[[#This Row],[V. RECAUDOS COMPARENDOS]]+Tabla1[[#This Row],[V. RECAUDOS RESOLUCIONES]])</f>
        <v>465387</v>
      </c>
      <c r="S716" s="11">
        <f>IFERROR(VLOOKUP(Tabla1[[#This Row],[FECHA]],'RECAUDOS LOCALES'!A:D,4,FALSE),0)</f>
        <v>3</v>
      </c>
      <c r="T716" s="9">
        <f>IFERROR(VLOOKUP(Tabla1[[#This Row],[FECHA]],'RECAUDOS LOCALES'!A:D,3,FALSE),0)</f>
        <v>316234</v>
      </c>
      <c r="U716" s="11">
        <f>IFERROR(VLOOKUP(Tabla1[[#This Row],[FECHA]],'RECAUDOS EXTERNOS'!A:D,4,FALSE),0)</f>
        <v>0</v>
      </c>
      <c r="V716" s="9">
        <f>IFERROR(VLOOKUP(Tabla1[[#This Row],[FECHA]],'RECAUDOS EXTERNOS'!A:D,3,FALSE),0)</f>
        <v>0</v>
      </c>
    </row>
    <row r="717" spans="1:22" x14ac:dyDescent="0.25">
      <c r="A717" s="1">
        <v>38276</v>
      </c>
      <c r="B717" s="3" t="s">
        <v>5</v>
      </c>
      <c r="C717" s="2">
        <v>38261</v>
      </c>
      <c r="D717" s="5">
        <f>YEAR(Tabla1[[#This Row],[FECHA]])</f>
        <v>2004</v>
      </c>
      <c r="E717" s="5">
        <f>IFERROR(VLOOKUP(Tabla1[[#This Row],[FECHA]],'COMPARENDOS TOTALES'!A:D,4,FALSE),0)</f>
        <v>16</v>
      </c>
      <c r="F717" s="9">
        <f>IFERROR(VLOOKUP(Tabla1[[#This Row],[FECHA]],'COMPARENDOS TOTALES'!A:D,3,FALSE),0)</f>
        <v>3412838</v>
      </c>
      <c r="G717" s="5">
        <f>IFERROR(VLOOKUP(Tabla1[[#This Row],[FECHA]],EXONERACIONES!A:D,4,FALSE),0)</f>
        <v>11</v>
      </c>
      <c r="H717" s="9">
        <f>IFERROR(VLOOKUP(Tabla1[[#This Row],[FECHA]],EXONERACIONES!A:D,3,FALSE),0)</f>
        <v>2505930</v>
      </c>
      <c r="I717" s="5">
        <f>IFERROR(VLOOKUP(Tabla1[[#This Row],[FECHA]],'SIMIT CON RES'!A:D,4,FALSE),0)</f>
        <v>0</v>
      </c>
      <c r="J717" s="9">
        <f>IFERROR(VLOOKUP(Tabla1[[#This Row],[FECHA]],'SIMIT CON RES'!A:D,3,FALSE),0)</f>
        <v>0</v>
      </c>
      <c r="K717">
        <f>IFERROR(VLOOKUP(Tabla1[[#This Row],[FECHA]],'SIMIT SIN RES'!A:D,4,FALSE),0)</f>
        <v>0</v>
      </c>
      <c r="L717" s="9">
        <f>IFERROR(VLOOKUP(Tabla1[[#This Row],[FECHA]],'SIMIT SIN RES'!A:D,3,FALSE),0)</f>
        <v>0</v>
      </c>
      <c r="M717" s="5">
        <f>IFERROR(VLOOKUP(Tabla1[[#This Row],[FECHA]],'RECAUDOS DE COMPARENDOS'!A:D,4,FALSE),0)</f>
        <v>4</v>
      </c>
      <c r="N717" s="9">
        <f>IFERROR(VLOOKUP(Tabla1[[#This Row],[FECHA]],'RECAUDOS DE COMPARENDOS'!A:D,3,FALSE),0)</f>
        <v>727913</v>
      </c>
      <c r="O717" s="5">
        <f>IFERROR(VLOOKUP(Tabla1[[#This Row],[FECHA]],'RECAUDOS DE RESOLUCIONES'!A:D,4,FALSE),0)</f>
        <v>0</v>
      </c>
      <c r="P717" s="9">
        <f>IFERROR(VLOOKUP(Tabla1[[#This Row],[FECHA]],'RECAUDOS DE RESOLUCIONES'!A:D,3,FALSE),0)</f>
        <v>0</v>
      </c>
      <c r="Q71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717" s="9">
        <f>Tabla1[V. COMPARENDOS]-(Tabla1[V. EXONERACIONES]+Tabla1[[#This Row],[V. SIMIT CON RESOLUCION]]+Tabla1[[#This Row],[V. SIMIT SIN RESOLUCION]]+Tabla1[[#This Row],[V. RECAUDOS COMPARENDOS]]+Tabla1[[#This Row],[V. RECAUDOS RESOLUCIONES]])</f>
        <v>178995</v>
      </c>
      <c r="S717" s="11">
        <f>IFERROR(VLOOKUP(Tabla1[[#This Row],[FECHA]],'RECAUDOS LOCALES'!A:D,4,FALSE),0)</f>
        <v>0</v>
      </c>
      <c r="T717" s="9">
        <f>IFERROR(VLOOKUP(Tabla1[[#This Row],[FECHA]],'RECAUDOS LOCALES'!A:D,3,FALSE),0)</f>
        <v>0</v>
      </c>
      <c r="U717" s="11">
        <f>IFERROR(VLOOKUP(Tabla1[[#This Row],[FECHA]],'RECAUDOS EXTERNOS'!A:D,4,FALSE),0)</f>
        <v>0</v>
      </c>
      <c r="V717" s="9">
        <f>IFERROR(VLOOKUP(Tabla1[[#This Row],[FECHA]],'RECAUDOS EXTERNOS'!A:D,3,FALSE),0)</f>
        <v>0</v>
      </c>
    </row>
    <row r="718" spans="1:22" x14ac:dyDescent="0.25">
      <c r="A718" s="1">
        <v>38277</v>
      </c>
      <c r="B718" s="3" t="s">
        <v>4</v>
      </c>
      <c r="C718" s="2">
        <v>38261</v>
      </c>
      <c r="D718" s="5">
        <f>YEAR(Tabla1[[#This Row],[FECHA]])</f>
        <v>2004</v>
      </c>
      <c r="E718" s="5">
        <f>IFERROR(VLOOKUP(Tabla1[[#This Row],[FECHA]],'COMPARENDOS TOTALES'!A:D,4,FALSE),0)</f>
        <v>13</v>
      </c>
      <c r="F718" s="9">
        <f>IFERROR(VLOOKUP(Tabla1[[#This Row],[FECHA]],'COMPARENDOS TOTALES'!A:D,3,FALSE),0)</f>
        <v>3042915</v>
      </c>
      <c r="G718" s="5">
        <f>IFERROR(VLOOKUP(Tabla1[[#This Row],[FECHA]],EXONERACIONES!A:D,4,FALSE),0)</f>
        <v>9</v>
      </c>
      <c r="H718" s="9">
        <f>IFERROR(VLOOKUP(Tabla1[[#This Row],[FECHA]],EXONERACIONES!A:D,3,FALSE),0)</f>
        <v>2326935</v>
      </c>
      <c r="I718" s="5">
        <f>IFERROR(VLOOKUP(Tabla1[[#This Row],[FECHA]],'SIMIT CON RES'!A:D,4,FALSE),0)</f>
        <v>0</v>
      </c>
      <c r="J718" s="9">
        <f>IFERROR(VLOOKUP(Tabla1[[#This Row],[FECHA]],'SIMIT CON RES'!A:D,3,FALSE),0)</f>
        <v>0</v>
      </c>
      <c r="K718">
        <f>IFERROR(VLOOKUP(Tabla1[[#This Row],[FECHA]],'SIMIT SIN RES'!A:D,4,FALSE),0)</f>
        <v>0</v>
      </c>
      <c r="L718" s="9">
        <f>IFERROR(VLOOKUP(Tabla1[[#This Row],[FECHA]],'SIMIT SIN RES'!A:D,3,FALSE),0)</f>
        <v>0</v>
      </c>
      <c r="M718" s="5">
        <f>IFERROR(VLOOKUP(Tabla1[[#This Row],[FECHA]],'RECAUDOS DE COMPARENDOS'!A:D,4,FALSE),0)</f>
        <v>3</v>
      </c>
      <c r="N718" s="9">
        <f>IFERROR(VLOOKUP(Tabla1[[#This Row],[FECHA]],'RECAUDOS DE COMPARENDOS'!A:D,3,FALSE),0)</f>
        <v>536985</v>
      </c>
      <c r="O718" s="5">
        <f>IFERROR(VLOOKUP(Tabla1[[#This Row],[FECHA]],'RECAUDOS DE RESOLUCIONES'!A:D,4,FALSE),0)</f>
        <v>0</v>
      </c>
      <c r="P718" s="9">
        <f>IFERROR(VLOOKUP(Tabla1[[#This Row],[FECHA]],'RECAUDOS DE RESOLUCIONES'!A:D,3,FALSE),0)</f>
        <v>0</v>
      </c>
      <c r="Q71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718" s="9">
        <f>Tabla1[V. COMPARENDOS]-(Tabla1[V. EXONERACIONES]+Tabla1[[#This Row],[V. SIMIT CON RESOLUCION]]+Tabla1[[#This Row],[V. SIMIT SIN RESOLUCION]]+Tabla1[[#This Row],[V. RECAUDOS COMPARENDOS]]+Tabla1[[#This Row],[V. RECAUDOS RESOLUCIONES]])</f>
        <v>178995</v>
      </c>
      <c r="S718" s="11">
        <f>IFERROR(VLOOKUP(Tabla1[[#This Row],[FECHA]],'RECAUDOS LOCALES'!A:D,4,FALSE),0)</f>
        <v>0</v>
      </c>
      <c r="T718" s="9">
        <f>IFERROR(VLOOKUP(Tabla1[[#This Row],[FECHA]],'RECAUDOS LOCALES'!A:D,3,FALSE),0)</f>
        <v>0</v>
      </c>
      <c r="U718" s="11">
        <f>IFERROR(VLOOKUP(Tabla1[[#This Row],[FECHA]],'RECAUDOS EXTERNOS'!A:D,4,FALSE),0)</f>
        <v>0</v>
      </c>
      <c r="V718" s="9">
        <f>IFERROR(VLOOKUP(Tabla1[[#This Row],[FECHA]],'RECAUDOS EXTERNOS'!A:D,3,FALSE),0)</f>
        <v>0</v>
      </c>
    </row>
    <row r="719" spans="1:22" x14ac:dyDescent="0.25">
      <c r="A719" s="1">
        <v>38278</v>
      </c>
      <c r="B719" s="3" t="s">
        <v>1</v>
      </c>
      <c r="C719" s="2">
        <v>38261</v>
      </c>
      <c r="D719" s="5">
        <f>YEAR(Tabla1[[#This Row],[FECHA]])</f>
        <v>2004</v>
      </c>
      <c r="E719" s="5">
        <f>IFERROR(VLOOKUP(Tabla1[[#This Row],[FECHA]],'COMPARENDOS TOTALES'!A:D,4,FALSE),0)</f>
        <v>12</v>
      </c>
      <c r="F719" s="9">
        <f>IFERROR(VLOOKUP(Tabla1[[#This Row],[FECHA]],'COMPARENDOS TOTALES'!A:D,3,FALSE),0)</f>
        <v>2505930</v>
      </c>
      <c r="G719" s="5">
        <f>IFERROR(VLOOKUP(Tabla1[[#This Row],[FECHA]],EXONERACIONES!A:D,4,FALSE),0)</f>
        <v>11</v>
      </c>
      <c r="H719" s="9">
        <f>IFERROR(VLOOKUP(Tabla1[[#This Row],[FECHA]],EXONERACIONES!A:D,3,FALSE),0)</f>
        <v>2326935</v>
      </c>
      <c r="I719" s="5">
        <f>IFERROR(VLOOKUP(Tabla1[[#This Row],[FECHA]],'SIMIT CON RES'!A:D,4,FALSE),0)</f>
        <v>0</v>
      </c>
      <c r="J719" s="9">
        <f>IFERROR(VLOOKUP(Tabla1[[#This Row],[FECHA]],'SIMIT CON RES'!A:D,3,FALSE),0)</f>
        <v>0</v>
      </c>
      <c r="K719">
        <f>IFERROR(VLOOKUP(Tabla1[[#This Row],[FECHA]],'SIMIT SIN RES'!A:D,4,FALSE),0)</f>
        <v>0</v>
      </c>
      <c r="L719" s="9">
        <f>IFERROR(VLOOKUP(Tabla1[[#This Row],[FECHA]],'SIMIT SIN RES'!A:D,3,FALSE),0)</f>
        <v>0</v>
      </c>
      <c r="M719" s="5">
        <f>IFERROR(VLOOKUP(Tabla1[[#This Row],[FECHA]],'RECAUDOS DE COMPARENDOS'!A:D,4,FALSE),0)</f>
        <v>1</v>
      </c>
      <c r="N719" s="9">
        <f>IFERROR(VLOOKUP(Tabla1[[#This Row],[FECHA]],'RECAUDOS DE COMPARENDOS'!A:D,3,FALSE),0)</f>
        <v>178995</v>
      </c>
      <c r="O719" s="5">
        <f>IFERROR(VLOOKUP(Tabla1[[#This Row],[FECHA]],'RECAUDOS DE RESOLUCIONES'!A:D,4,FALSE),0)</f>
        <v>0</v>
      </c>
      <c r="P719" s="9">
        <f>IFERROR(VLOOKUP(Tabla1[[#This Row],[FECHA]],'RECAUDOS DE RESOLUCIONES'!A:D,3,FALSE),0)</f>
        <v>0</v>
      </c>
      <c r="Q71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71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719" s="11">
        <f>IFERROR(VLOOKUP(Tabla1[[#This Row],[FECHA]],'RECAUDOS LOCALES'!A:D,4,FALSE),0)</f>
        <v>0</v>
      </c>
      <c r="T719" s="9">
        <f>IFERROR(VLOOKUP(Tabla1[[#This Row],[FECHA]],'RECAUDOS LOCALES'!A:D,3,FALSE),0)</f>
        <v>0</v>
      </c>
      <c r="U719" s="11">
        <f>IFERROR(VLOOKUP(Tabla1[[#This Row],[FECHA]],'RECAUDOS EXTERNOS'!A:D,4,FALSE),0)</f>
        <v>0</v>
      </c>
      <c r="V719" s="9">
        <f>IFERROR(VLOOKUP(Tabla1[[#This Row],[FECHA]],'RECAUDOS EXTERNOS'!A:D,3,FALSE),0)</f>
        <v>0</v>
      </c>
    </row>
    <row r="720" spans="1:22" x14ac:dyDescent="0.25">
      <c r="A720" s="1">
        <v>38279</v>
      </c>
      <c r="B720" s="3" t="s">
        <v>2</v>
      </c>
      <c r="C720" s="2">
        <v>38261</v>
      </c>
      <c r="D720" s="5">
        <f>YEAR(Tabla1[[#This Row],[FECHA]])</f>
        <v>2004</v>
      </c>
      <c r="E720" s="5">
        <f>IFERROR(VLOOKUP(Tabla1[[#This Row],[FECHA]],'COMPARENDOS TOTALES'!A:D,4,FALSE),0)</f>
        <v>17</v>
      </c>
      <c r="F720" s="9">
        <f>IFERROR(VLOOKUP(Tabla1[[#This Row],[FECHA]],'COMPARENDOS TOTALES'!A:D,3,FALSE),0)</f>
        <v>4212349</v>
      </c>
      <c r="G720" s="5">
        <f>IFERROR(VLOOKUP(Tabla1[[#This Row],[FECHA]],EXONERACIONES!A:D,4,FALSE),0)</f>
        <v>16</v>
      </c>
      <c r="H720" s="9">
        <f>IFERROR(VLOOKUP(Tabla1[[#This Row],[FECHA]],EXONERACIONES!A:D,3,FALSE),0)</f>
        <v>4033354</v>
      </c>
      <c r="I720" s="5">
        <f>IFERROR(VLOOKUP(Tabla1[[#This Row],[FECHA]],'SIMIT CON RES'!A:D,4,FALSE),0)</f>
        <v>0</v>
      </c>
      <c r="J720" s="9">
        <f>IFERROR(VLOOKUP(Tabla1[[#This Row],[FECHA]],'SIMIT CON RES'!A:D,3,FALSE),0)</f>
        <v>0</v>
      </c>
      <c r="K720">
        <f>IFERROR(VLOOKUP(Tabla1[[#This Row],[FECHA]],'SIMIT SIN RES'!A:D,4,FALSE),0)</f>
        <v>0</v>
      </c>
      <c r="L720" s="9">
        <f>IFERROR(VLOOKUP(Tabla1[[#This Row],[FECHA]],'SIMIT SIN RES'!A:D,3,FALSE),0)</f>
        <v>0</v>
      </c>
      <c r="M720" s="5">
        <f>IFERROR(VLOOKUP(Tabla1[[#This Row],[FECHA]],'RECAUDOS DE COMPARENDOS'!A:D,4,FALSE),0)</f>
        <v>0</v>
      </c>
      <c r="N720" s="9">
        <f>IFERROR(VLOOKUP(Tabla1[[#This Row],[FECHA]],'RECAUDOS DE COMPARENDOS'!A:D,3,FALSE),0)</f>
        <v>0</v>
      </c>
      <c r="O720" s="5">
        <f>IFERROR(VLOOKUP(Tabla1[[#This Row],[FECHA]],'RECAUDOS DE RESOLUCIONES'!A:D,4,FALSE),0)</f>
        <v>0</v>
      </c>
      <c r="P720" s="9">
        <f>IFERROR(VLOOKUP(Tabla1[[#This Row],[FECHA]],'RECAUDOS DE RESOLUCIONES'!A:D,3,FALSE),0)</f>
        <v>0</v>
      </c>
      <c r="Q72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720" s="9">
        <f>Tabla1[V. COMPARENDOS]-(Tabla1[V. EXONERACIONES]+Tabla1[[#This Row],[V. SIMIT CON RESOLUCION]]+Tabla1[[#This Row],[V. SIMIT SIN RESOLUCION]]+Tabla1[[#This Row],[V. RECAUDOS COMPARENDOS]]+Tabla1[[#This Row],[V. RECAUDOS RESOLUCIONES]])</f>
        <v>178995</v>
      </c>
      <c r="S720" s="11">
        <f>IFERROR(VLOOKUP(Tabla1[[#This Row],[FECHA]],'RECAUDOS LOCALES'!A:D,4,FALSE),0)</f>
        <v>3</v>
      </c>
      <c r="T720" s="9">
        <f>IFERROR(VLOOKUP(Tabla1[[#This Row],[FECHA]],'RECAUDOS LOCALES'!A:D,3,FALSE),0)</f>
        <v>274468</v>
      </c>
      <c r="U720" s="11">
        <f>IFERROR(VLOOKUP(Tabla1[[#This Row],[FECHA]],'RECAUDOS EXTERNOS'!A:D,4,FALSE),0)</f>
        <v>0</v>
      </c>
      <c r="V720" s="9">
        <f>IFERROR(VLOOKUP(Tabla1[[#This Row],[FECHA]],'RECAUDOS EXTERNOS'!A:D,3,FALSE),0)</f>
        <v>0</v>
      </c>
    </row>
    <row r="721" spans="1:22" x14ac:dyDescent="0.25">
      <c r="A721" s="1">
        <v>38280</v>
      </c>
      <c r="B721" s="3" t="s">
        <v>3</v>
      </c>
      <c r="C721" s="2">
        <v>38261</v>
      </c>
      <c r="D721" s="5">
        <f>YEAR(Tabla1[[#This Row],[FECHA]])</f>
        <v>2004</v>
      </c>
      <c r="E721" s="5">
        <f>IFERROR(VLOOKUP(Tabla1[[#This Row],[FECHA]],'COMPARENDOS TOTALES'!A:D,4,FALSE),0)</f>
        <v>33</v>
      </c>
      <c r="F721" s="9">
        <f>IFERROR(VLOOKUP(Tabla1[[#This Row],[FECHA]],'COMPARENDOS TOTALES'!A:D,3,FALSE),0)</f>
        <v>6551217</v>
      </c>
      <c r="G721" s="5">
        <f>IFERROR(VLOOKUP(Tabla1[[#This Row],[FECHA]],EXONERACIONES!A:D,4,FALSE),0)</f>
        <v>23</v>
      </c>
      <c r="H721" s="9">
        <f>IFERROR(VLOOKUP(Tabla1[[#This Row],[FECHA]],EXONERACIONES!A:D,3,FALSE),0)</f>
        <v>4749334</v>
      </c>
      <c r="I721" s="5">
        <f>IFERROR(VLOOKUP(Tabla1[[#This Row],[FECHA]],'SIMIT CON RES'!A:D,4,FALSE),0)</f>
        <v>0</v>
      </c>
      <c r="J721" s="9">
        <f>IFERROR(VLOOKUP(Tabla1[[#This Row],[FECHA]],'SIMIT CON RES'!A:D,3,FALSE),0)</f>
        <v>0</v>
      </c>
      <c r="K721">
        <f>IFERROR(VLOOKUP(Tabla1[[#This Row],[FECHA]],'SIMIT SIN RES'!A:D,4,FALSE),0)</f>
        <v>0</v>
      </c>
      <c r="L721" s="9">
        <f>IFERROR(VLOOKUP(Tabla1[[#This Row],[FECHA]],'SIMIT SIN RES'!A:D,3,FALSE),0)</f>
        <v>0</v>
      </c>
      <c r="M721" s="5">
        <f>IFERROR(VLOOKUP(Tabla1[[#This Row],[FECHA]],'RECAUDOS DE COMPARENDOS'!A:D,4,FALSE),0)</f>
        <v>3</v>
      </c>
      <c r="N721" s="9">
        <f>IFERROR(VLOOKUP(Tabla1[[#This Row],[FECHA]],'RECAUDOS DE COMPARENDOS'!A:D,3,FALSE),0)</f>
        <v>369923</v>
      </c>
      <c r="O721" s="5">
        <f>IFERROR(VLOOKUP(Tabla1[[#This Row],[FECHA]],'RECAUDOS DE RESOLUCIONES'!A:D,4,FALSE),0)</f>
        <v>0</v>
      </c>
      <c r="P721" s="9">
        <f>IFERROR(VLOOKUP(Tabla1[[#This Row],[FECHA]],'RECAUDOS DE RESOLUCIONES'!A:D,3,FALSE),0)</f>
        <v>0</v>
      </c>
      <c r="Q72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7</v>
      </c>
      <c r="R721" s="9">
        <f>Tabla1[V. COMPARENDOS]-(Tabla1[V. EXONERACIONES]+Tabla1[[#This Row],[V. SIMIT CON RESOLUCION]]+Tabla1[[#This Row],[V. SIMIT SIN RESOLUCION]]+Tabla1[[#This Row],[V. RECAUDOS COMPARENDOS]]+Tabla1[[#This Row],[V. RECAUDOS RESOLUCIONES]])</f>
        <v>1431960</v>
      </c>
      <c r="S721" s="11">
        <f>IFERROR(VLOOKUP(Tabla1[[#This Row],[FECHA]],'RECAUDOS LOCALES'!A:D,4,FALSE),0)</f>
        <v>0</v>
      </c>
      <c r="T721" s="9">
        <f>IFERROR(VLOOKUP(Tabla1[[#This Row],[FECHA]],'RECAUDOS LOCALES'!A:D,3,FALSE),0)</f>
        <v>0</v>
      </c>
      <c r="U721" s="11">
        <f>IFERROR(VLOOKUP(Tabla1[[#This Row],[FECHA]],'RECAUDOS EXTERNOS'!A:D,4,FALSE),0)</f>
        <v>0</v>
      </c>
      <c r="V721" s="9">
        <f>IFERROR(VLOOKUP(Tabla1[[#This Row],[FECHA]],'RECAUDOS EXTERNOS'!A:D,3,FALSE),0)</f>
        <v>0</v>
      </c>
    </row>
    <row r="722" spans="1:22" x14ac:dyDescent="0.25">
      <c r="A722" s="1">
        <v>38281</v>
      </c>
      <c r="B722" s="3" t="s">
        <v>6</v>
      </c>
      <c r="C722" s="2">
        <v>38261</v>
      </c>
      <c r="D722" s="5">
        <f>YEAR(Tabla1[[#This Row],[FECHA]])</f>
        <v>2004</v>
      </c>
      <c r="E722" s="5">
        <f>IFERROR(VLOOKUP(Tabla1[[#This Row],[FECHA]],'COMPARENDOS TOTALES'!A:D,4,FALSE),0)</f>
        <v>35</v>
      </c>
      <c r="F722" s="9">
        <f>IFERROR(VLOOKUP(Tabla1[[#This Row],[FECHA]],'COMPARENDOS TOTALES'!A:D,3,FALSE),0)</f>
        <v>6038098</v>
      </c>
      <c r="G722" s="5">
        <f>IFERROR(VLOOKUP(Tabla1[[#This Row],[FECHA]],EXONERACIONES!A:D,4,FALSE),0)</f>
        <v>28</v>
      </c>
      <c r="H722" s="9">
        <f>IFERROR(VLOOKUP(Tabla1[[#This Row],[FECHA]],EXONERACIONES!A:D,3,FALSE),0)</f>
        <v>4510674</v>
      </c>
      <c r="I722" s="5">
        <f>IFERROR(VLOOKUP(Tabla1[[#This Row],[FECHA]],'SIMIT CON RES'!A:D,4,FALSE),0)</f>
        <v>0</v>
      </c>
      <c r="J722" s="9">
        <f>IFERROR(VLOOKUP(Tabla1[[#This Row],[FECHA]],'SIMIT CON RES'!A:D,3,FALSE),0)</f>
        <v>0</v>
      </c>
      <c r="K722">
        <f>IFERROR(VLOOKUP(Tabla1[[#This Row],[FECHA]],'SIMIT SIN RES'!A:D,4,FALSE),0)</f>
        <v>0</v>
      </c>
      <c r="L722" s="9">
        <f>IFERROR(VLOOKUP(Tabla1[[#This Row],[FECHA]],'SIMIT SIN RES'!A:D,3,FALSE),0)</f>
        <v>0</v>
      </c>
      <c r="M722" s="5">
        <f>IFERROR(VLOOKUP(Tabla1[[#This Row],[FECHA]],'RECAUDOS DE COMPARENDOS'!A:D,4,FALSE),0)</f>
        <v>3</v>
      </c>
      <c r="N722" s="9">
        <f>IFERROR(VLOOKUP(Tabla1[[#This Row],[FECHA]],'RECAUDOS DE COMPARENDOS'!A:D,3,FALSE),0)</f>
        <v>632449</v>
      </c>
      <c r="O722" s="5">
        <f>IFERROR(VLOOKUP(Tabla1[[#This Row],[FECHA]],'RECAUDOS DE RESOLUCIONES'!A:D,4,FALSE),0)</f>
        <v>0</v>
      </c>
      <c r="P722" s="9">
        <f>IFERROR(VLOOKUP(Tabla1[[#This Row],[FECHA]],'RECAUDOS DE RESOLUCIONES'!A:D,3,FALSE),0)</f>
        <v>0</v>
      </c>
      <c r="Q72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722" s="9">
        <f>Tabla1[V. COMPARENDOS]-(Tabla1[V. EXONERACIONES]+Tabla1[[#This Row],[V. SIMIT CON RESOLUCION]]+Tabla1[[#This Row],[V. SIMIT SIN RESOLUCION]]+Tabla1[[#This Row],[V. RECAUDOS COMPARENDOS]]+Tabla1[[#This Row],[V. RECAUDOS RESOLUCIONES]])</f>
        <v>894975</v>
      </c>
      <c r="S722" s="11">
        <f>IFERROR(VLOOKUP(Tabla1[[#This Row],[FECHA]],'RECAUDOS LOCALES'!A:D,4,FALSE),0)</f>
        <v>7</v>
      </c>
      <c r="T722" s="9">
        <f>IFERROR(VLOOKUP(Tabla1[[#This Row],[FECHA]],'RECAUDOS LOCALES'!A:D,3,FALSE),0)</f>
        <v>799626</v>
      </c>
      <c r="U722" s="11">
        <f>IFERROR(VLOOKUP(Tabla1[[#This Row],[FECHA]],'RECAUDOS EXTERNOS'!A:D,4,FALSE),0)</f>
        <v>0</v>
      </c>
      <c r="V722" s="9">
        <f>IFERROR(VLOOKUP(Tabla1[[#This Row],[FECHA]],'RECAUDOS EXTERNOS'!A:D,3,FALSE),0)</f>
        <v>0</v>
      </c>
    </row>
    <row r="723" spans="1:22" x14ac:dyDescent="0.25">
      <c r="A723" s="1">
        <v>38282</v>
      </c>
      <c r="B723" s="3" t="s">
        <v>0</v>
      </c>
      <c r="C723" s="2">
        <v>38261</v>
      </c>
      <c r="D723" s="5">
        <f>YEAR(Tabla1[[#This Row],[FECHA]])</f>
        <v>2004</v>
      </c>
      <c r="E723" s="5">
        <f>IFERROR(VLOOKUP(Tabla1[[#This Row],[FECHA]],'COMPARENDOS TOTALES'!A:D,4,FALSE),0)</f>
        <v>49</v>
      </c>
      <c r="F723" s="9">
        <f>IFERROR(VLOOKUP(Tabla1[[#This Row],[FECHA]],'COMPARENDOS TOTALES'!A:D,3,FALSE),0)</f>
        <v>10596514</v>
      </c>
      <c r="G723" s="5">
        <f>IFERROR(VLOOKUP(Tabla1[[#This Row],[FECHA]],EXONERACIONES!A:D,4,FALSE),0)</f>
        <v>38</v>
      </c>
      <c r="H723" s="9">
        <f>IFERROR(VLOOKUP(Tabla1[[#This Row],[FECHA]],EXONERACIONES!A:D,3,FALSE),0)</f>
        <v>8078641</v>
      </c>
      <c r="I723" s="5">
        <f>IFERROR(VLOOKUP(Tabla1[[#This Row],[FECHA]],'SIMIT CON RES'!A:D,4,FALSE),0)</f>
        <v>2</v>
      </c>
      <c r="J723" s="9">
        <f>IFERROR(VLOOKUP(Tabla1[[#This Row],[FECHA]],'SIMIT CON RES'!A:D,3,FALSE),0)</f>
        <v>536985</v>
      </c>
      <c r="K723">
        <f>IFERROR(VLOOKUP(Tabla1[[#This Row],[FECHA]],'SIMIT SIN RES'!A:D,4,FALSE),0)</f>
        <v>0</v>
      </c>
      <c r="L723" s="9">
        <f>IFERROR(VLOOKUP(Tabla1[[#This Row],[FECHA]],'SIMIT SIN RES'!A:D,3,FALSE),0)</f>
        <v>0</v>
      </c>
      <c r="M723" s="5">
        <f>IFERROR(VLOOKUP(Tabla1[[#This Row],[FECHA]],'RECAUDOS DE COMPARENDOS'!A:D,4,FALSE),0)</f>
        <v>4</v>
      </c>
      <c r="N723" s="9">
        <f>IFERROR(VLOOKUP(Tabla1[[#This Row],[FECHA]],'RECAUDOS DE COMPARENDOS'!A:D,3,FALSE),0)</f>
        <v>727913</v>
      </c>
      <c r="O723" s="5">
        <f>IFERROR(VLOOKUP(Tabla1[[#This Row],[FECHA]],'RECAUDOS DE RESOLUCIONES'!A:D,4,FALSE),0)</f>
        <v>0</v>
      </c>
      <c r="P723" s="9">
        <f>IFERROR(VLOOKUP(Tabla1[[#This Row],[FECHA]],'RECAUDOS DE RESOLUCIONES'!A:D,3,FALSE),0)</f>
        <v>0</v>
      </c>
      <c r="Q72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723" s="9">
        <f>Tabla1[V. COMPARENDOS]-(Tabla1[V. EXONERACIONES]+Tabla1[[#This Row],[V. SIMIT CON RESOLUCION]]+Tabla1[[#This Row],[V. SIMIT SIN RESOLUCION]]+Tabla1[[#This Row],[V. RECAUDOS COMPARENDOS]]+Tabla1[[#This Row],[V. RECAUDOS RESOLUCIONES]])</f>
        <v>1252975</v>
      </c>
      <c r="S723" s="11">
        <f>IFERROR(VLOOKUP(Tabla1[[#This Row],[FECHA]],'RECAUDOS LOCALES'!A:D,4,FALSE),0)</f>
        <v>2</v>
      </c>
      <c r="T723" s="9">
        <f>IFERROR(VLOOKUP(Tabla1[[#This Row],[FECHA]],'RECAUDOS LOCALES'!A:D,3,FALSE),0)</f>
        <v>114560</v>
      </c>
      <c r="U723" s="11">
        <f>IFERROR(VLOOKUP(Tabla1[[#This Row],[FECHA]],'RECAUDOS EXTERNOS'!A:D,4,FALSE),0)</f>
        <v>0</v>
      </c>
      <c r="V723" s="9">
        <f>IFERROR(VLOOKUP(Tabla1[[#This Row],[FECHA]],'RECAUDOS EXTERNOS'!A:D,3,FALSE),0)</f>
        <v>0</v>
      </c>
    </row>
    <row r="724" spans="1:22" x14ac:dyDescent="0.25">
      <c r="A724" s="1">
        <v>38283</v>
      </c>
      <c r="B724" s="3" t="s">
        <v>5</v>
      </c>
      <c r="C724" s="2">
        <v>38261</v>
      </c>
      <c r="D724" s="5">
        <f>YEAR(Tabla1[[#This Row],[FECHA]])</f>
        <v>2004</v>
      </c>
      <c r="E724" s="5">
        <f>IFERROR(VLOOKUP(Tabla1[[#This Row],[FECHA]],'COMPARENDOS TOTALES'!A:D,4,FALSE),0)</f>
        <v>54</v>
      </c>
      <c r="F724" s="9">
        <f>IFERROR(VLOOKUP(Tabla1[[#This Row],[FECHA]],'COMPARENDOS TOTALES'!A:D,3,FALSE),0)</f>
        <v>9558333</v>
      </c>
      <c r="G724" s="5">
        <f>IFERROR(VLOOKUP(Tabla1[[#This Row],[FECHA]],EXONERACIONES!A:D,4,FALSE),0)</f>
        <v>44</v>
      </c>
      <c r="H724" s="9">
        <f>IFERROR(VLOOKUP(Tabla1[[#This Row],[FECHA]],EXONERACIONES!A:D,3,FALSE),0)</f>
        <v>7577455</v>
      </c>
      <c r="I724" s="5">
        <f>IFERROR(VLOOKUP(Tabla1[[#This Row],[FECHA]],'SIMIT CON RES'!A:D,4,FALSE),0)</f>
        <v>0</v>
      </c>
      <c r="J724" s="9">
        <f>IFERROR(VLOOKUP(Tabla1[[#This Row],[FECHA]],'SIMIT CON RES'!A:D,3,FALSE),0)</f>
        <v>0</v>
      </c>
      <c r="K724">
        <f>IFERROR(VLOOKUP(Tabla1[[#This Row],[FECHA]],'SIMIT SIN RES'!A:D,4,FALSE),0)</f>
        <v>0</v>
      </c>
      <c r="L724" s="9">
        <f>IFERROR(VLOOKUP(Tabla1[[#This Row],[FECHA]],'SIMIT SIN RES'!A:D,3,FALSE),0)</f>
        <v>0</v>
      </c>
      <c r="M724" s="5">
        <f>IFERROR(VLOOKUP(Tabla1[[#This Row],[FECHA]],'RECAUDOS DE COMPARENDOS'!A:D,4,FALSE),0)</f>
        <v>3</v>
      </c>
      <c r="N724" s="9">
        <f>IFERROR(VLOOKUP(Tabla1[[#This Row],[FECHA]],'RECAUDOS DE COMPARENDOS'!A:D,3,FALSE),0)</f>
        <v>715980</v>
      </c>
      <c r="O724" s="5">
        <f>IFERROR(VLOOKUP(Tabla1[[#This Row],[FECHA]],'RECAUDOS DE RESOLUCIONES'!A:D,4,FALSE),0)</f>
        <v>0</v>
      </c>
      <c r="P724" s="9">
        <f>IFERROR(VLOOKUP(Tabla1[[#This Row],[FECHA]],'RECAUDOS DE RESOLUCIONES'!A:D,3,FALSE),0)</f>
        <v>0</v>
      </c>
      <c r="Q72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7</v>
      </c>
      <c r="R724" s="9">
        <f>Tabla1[V. COMPARENDOS]-(Tabla1[V. EXONERACIONES]+Tabla1[[#This Row],[V. SIMIT CON RESOLUCION]]+Tabla1[[#This Row],[V. SIMIT SIN RESOLUCION]]+Tabla1[[#This Row],[V. RECAUDOS COMPARENDOS]]+Tabla1[[#This Row],[V. RECAUDOS RESOLUCIONES]])</f>
        <v>1264898</v>
      </c>
      <c r="S724" s="11">
        <f>IFERROR(VLOOKUP(Tabla1[[#This Row],[FECHA]],'RECAUDOS LOCALES'!A:D,4,FALSE),0)</f>
        <v>0</v>
      </c>
      <c r="T724" s="9">
        <f>IFERROR(VLOOKUP(Tabla1[[#This Row],[FECHA]],'RECAUDOS LOCALES'!A:D,3,FALSE),0)</f>
        <v>0</v>
      </c>
      <c r="U724" s="11">
        <f>IFERROR(VLOOKUP(Tabla1[[#This Row],[FECHA]],'RECAUDOS EXTERNOS'!A:D,4,FALSE),0)</f>
        <v>0</v>
      </c>
      <c r="V724" s="9">
        <f>IFERROR(VLOOKUP(Tabla1[[#This Row],[FECHA]],'RECAUDOS EXTERNOS'!A:D,3,FALSE),0)</f>
        <v>0</v>
      </c>
    </row>
    <row r="725" spans="1:22" x14ac:dyDescent="0.25">
      <c r="A725" s="1">
        <v>38284</v>
      </c>
      <c r="B725" s="3" t="s">
        <v>4</v>
      </c>
      <c r="C725" s="2">
        <v>38261</v>
      </c>
      <c r="D725" s="5">
        <f>YEAR(Tabla1[[#This Row],[FECHA]])</f>
        <v>2004</v>
      </c>
      <c r="E725" s="5">
        <f>IFERROR(VLOOKUP(Tabla1[[#This Row],[FECHA]],'COMPARENDOS TOTALES'!A:D,4,FALSE),0)</f>
        <v>30</v>
      </c>
      <c r="F725" s="9">
        <f>IFERROR(VLOOKUP(Tabla1[[#This Row],[FECHA]],'COMPARENDOS TOTALES'!A:D,3,FALSE),0)</f>
        <v>5703979</v>
      </c>
      <c r="G725" s="5">
        <f>IFERROR(VLOOKUP(Tabla1[[#This Row],[FECHA]],EXONERACIONES!A:D,4,FALSE),0)</f>
        <v>21</v>
      </c>
      <c r="H725" s="9">
        <f>IFERROR(VLOOKUP(Tabla1[[#This Row],[FECHA]],EXONERACIONES!A:D,3,FALSE),0)</f>
        <v>3997560</v>
      </c>
      <c r="I725" s="5">
        <f>IFERROR(VLOOKUP(Tabla1[[#This Row],[FECHA]],'SIMIT CON RES'!A:D,4,FALSE),0)</f>
        <v>0</v>
      </c>
      <c r="J725" s="9">
        <f>IFERROR(VLOOKUP(Tabla1[[#This Row],[FECHA]],'SIMIT CON RES'!A:D,3,FALSE),0)</f>
        <v>0</v>
      </c>
      <c r="K725">
        <f>IFERROR(VLOOKUP(Tabla1[[#This Row],[FECHA]],'SIMIT SIN RES'!A:D,4,FALSE),0)</f>
        <v>0</v>
      </c>
      <c r="L725" s="9">
        <f>IFERROR(VLOOKUP(Tabla1[[#This Row],[FECHA]],'SIMIT SIN RES'!A:D,3,FALSE),0)</f>
        <v>0</v>
      </c>
      <c r="M725" s="5">
        <f>IFERROR(VLOOKUP(Tabla1[[#This Row],[FECHA]],'RECAUDOS DE COMPARENDOS'!A:D,4,FALSE),0)</f>
        <v>1</v>
      </c>
      <c r="N725" s="9">
        <f>IFERROR(VLOOKUP(Tabla1[[#This Row],[FECHA]],'RECAUDOS DE COMPARENDOS'!A:D,3,FALSE),0)</f>
        <v>357990</v>
      </c>
      <c r="O725" s="5">
        <f>IFERROR(VLOOKUP(Tabla1[[#This Row],[FECHA]],'RECAUDOS DE RESOLUCIONES'!A:D,4,FALSE),0)</f>
        <v>0</v>
      </c>
      <c r="P725" s="9">
        <f>IFERROR(VLOOKUP(Tabla1[[#This Row],[FECHA]],'RECAUDOS DE RESOLUCIONES'!A:D,3,FALSE),0)</f>
        <v>0</v>
      </c>
      <c r="Q72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8</v>
      </c>
      <c r="R725" s="9">
        <f>Tabla1[V. COMPARENDOS]-(Tabla1[V. EXONERACIONES]+Tabla1[[#This Row],[V. SIMIT CON RESOLUCION]]+Tabla1[[#This Row],[V. SIMIT SIN RESOLUCION]]+Tabla1[[#This Row],[V. RECAUDOS COMPARENDOS]]+Tabla1[[#This Row],[V. RECAUDOS RESOLUCIONES]])</f>
        <v>1348429</v>
      </c>
      <c r="S725" s="11">
        <f>IFERROR(VLOOKUP(Tabla1[[#This Row],[FECHA]],'RECAUDOS LOCALES'!A:D,4,FALSE),0)</f>
        <v>0</v>
      </c>
      <c r="T725" s="9">
        <f>IFERROR(VLOOKUP(Tabla1[[#This Row],[FECHA]],'RECAUDOS LOCALES'!A:D,3,FALSE),0)</f>
        <v>0</v>
      </c>
      <c r="U725" s="11">
        <f>IFERROR(VLOOKUP(Tabla1[[#This Row],[FECHA]],'RECAUDOS EXTERNOS'!A:D,4,FALSE),0)</f>
        <v>0</v>
      </c>
      <c r="V725" s="9">
        <f>IFERROR(VLOOKUP(Tabla1[[#This Row],[FECHA]],'RECAUDOS EXTERNOS'!A:D,3,FALSE),0)</f>
        <v>0</v>
      </c>
    </row>
    <row r="726" spans="1:22" x14ac:dyDescent="0.25">
      <c r="A726" s="1">
        <v>38285</v>
      </c>
      <c r="B726" s="3" t="s">
        <v>1</v>
      </c>
      <c r="C726" s="2">
        <v>38261</v>
      </c>
      <c r="D726" s="5">
        <f>YEAR(Tabla1[[#This Row],[FECHA]])</f>
        <v>2004</v>
      </c>
      <c r="E726" s="5">
        <f>IFERROR(VLOOKUP(Tabla1[[#This Row],[FECHA]],'COMPARENDOS TOTALES'!A:D,4,FALSE),0)</f>
        <v>45</v>
      </c>
      <c r="F726" s="9">
        <f>IFERROR(VLOOKUP(Tabla1[[#This Row],[FECHA]],'COMPARENDOS TOTALES'!A:D,3,FALSE),0)</f>
        <v>8460497</v>
      </c>
      <c r="G726" s="5">
        <f>IFERROR(VLOOKUP(Tabla1[[#This Row],[FECHA]],EXONERACIONES!A:D,4,FALSE),0)</f>
        <v>30</v>
      </c>
      <c r="H726" s="9">
        <f>IFERROR(VLOOKUP(Tabla1[[#This Row],[FECHA]],EXONERACIONES!A:D,3,FALSE),0)</f>
        <v>5322118</v>
      </c>
      <c r="I726" s="5">
        <f>IFERROR(VLOOKUP(Tabla1[[#This Row],[FECHA]],'SIMIT CON RES'!A:D,4,FALSE),0)</f>
        <v>0</v>
      </c>
      <c r="J726" s="9">
        <f>IFERROR(VLOOKUP(Tabla1[[#This Row],[FECHA]],'SIMIT CON RES'!A:D,3,FALSE),0)</f>
        <v>0</v>
      </c>
      <c r="K726">
        <f>IFERROR(VLOOKUP(Tabla1[[#This Row],[FECHA]],'SIMIT SIN RES'!A:D,4,FALSE),0)</f>
        <v>0</v>
      </c>
      <c r="L726" s="9">
        <f>IFERROR(VLOOKUP(Tabla1[[#This Row],[FECHA]],'SIMIT SIN RES'!A:D,3,FALSE),0)</f>
        <v>0</v>
      </c>
      <c r="M726" s="5">
        <f>IFERROR(VLOOKUP(Tabla1[[#This Row],[FECHA]],'RECAUDOS DE COMPARENDOS'!A:D,4,FALSE),0)</f>
        <v>1</v>
      </c>
      <c r="N726" s="9">
        <f>IFERROR(VLOOKUP(Tabla1[[#This Row],[FECHA]],'RECAUDOS DE COMPARENDOS'!A:D,3,FALSE),0)</f>
        <v>357990</v>
      </c>
      <c r="O726" s="5">
        <f>IFERROR(VLOOKUP(Tabla1[[#This Row],[FECHA]],'RECAUDOS DE RESOLUCIONES'!A:D,4,FALSE),0)</f>
        <v>0</v>
      </c>
      <c r="P726" s="9">
        <f>IFERROR(VLOOKUP(Tabla1[[#This Row],[FECHA]],'RECAUDOS DE RESOLUCIONES'!A:D,3,FALSE),0)</f>
        <v>0</v>
      </c>
      <c r="Q72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14</v>
      </c>
      <c r="R726" s="9">
        <f>Tabla1[V. COMPARENDOS]-(Tabla1[V. EXONERACIONES]+Tabla1[[#This Row],[V. SIMIT CON RESOLUCION]]+Tabla1[[#This Row],[V. SIMIT SIN RESOLUCION]]+Tabla1[[#This Row],[V. RECAUDOS COMPARENDOS]]+Tabla1[[#This Row],[V. RECAUDOS RESOLUCIONES]])</f>
        <v>2780389</v>
      </c>
      <c r="S726" s="11">
        <f>IFERROR(VLOOKUP(Tabla1[[#This Row],[FECHA]],'RECAUDOS LOCALES'!A:D,4,FALSE),0)</f>
        <v>7</v>
      </c>
      <c r="T726" s="9">
        <f>IFERROR(VLOOKUP(Tabla1[[#This Row],[FECHA]],'RECAUDOS LOCALES'!A:D,3,FALSE),0)</f>
        <v>686170</v>
      </c>
      <c r="U726" s="11">
        <f>IFERROR(VLOOKUP(Tabla1[[#This Row],[FECHA]],'RECAUDOS EXTERNOS'!A:D,4,FALSE),0)</f>
        <v>0</v>
      </c>
      <c r="V726" s="9">
        <f>IFERROR(VLOOKUP(Tabla1[[#This Row],[FECHA]],'RECAUDOS EXTERNOS'!A:D,3,FALSE),0)</f>
        <v>0</v>
      </c>
    </row>
    <row r="727" spans="1:22" x14ac:dyDescent="0.25">
      <c r="A727" s="1">
        <v>38286</v>
      </c>
      <c r="B727" s="3" t="s">
        <v>2</v>
      </c>
      <c r="C727" s="2">
        <v>38261</v>
      </c>
      <c r="D727" s="5">
        <f>YEAR(Tabla1[[#This Row],[FECHA]])</f>
        <v>2004</v>
      </c>
      <c r="E727" s="5">
        <f>IFERROR(VLOOKUP(Tabla1[[#This Row],[FECHA]],'COMPARENDOS TOTALES'!A:D,4,FALSE),0)</f>
        <v>59</v>
      </c>
      <c r="F727" s="9">
        <f>IFERROR(VLOOKUP(Tabla1[[#This Row],[FECHA]],'COMPARENDOS TOTALES'!A:D,3,FALSE),0)</f>
        <v>11672641</v>
      </c>
      <c r="G727" s="5">
        <f>IFERROR(VLOOKUP(Tabla1[[#This Row],[FECHA]],EXONERACIONES!A:D,4,FALSE),0)</f>
        <v>47</v>
      </c>
      <c r="H727" s="9">
        <f>IFERROR(VLOOKUP(Tabla1[[#This Row],[FECHA]],EXONERACIONES!A:D,3,FALSE),0)</f>
        <v>9057147</v>
      </c>
      <c r="I727" s="5">
        <f>IFERROR(VLOOKUP(Tabla1[[#This Row],[FECHA]],'SIMIT CON RES'!A:D,4,FALSE),0)</f>
        <v>0</v>
      </c>
      <c r="J727" s="9">
        <f>IFERROR(VLOOKUP(Tabla1[[#This Row],[FECHA]],'SIMIT CON RES'!A:D,3,FALSE),0)</f>
        <v>0</v>
      </c>
      <c r="K727">
        <f>IFERROR(VLOOKUP(Tabla1[[#This Row],[FECHA]],'SIMIT SIN RES'!A:D,4,FALSE),0)</f>
        <v>0</v>
      </c>
      <c r="L727" s="9">
        <f>IFERROR(VLOOKUP(Tabla1[[#This Row],[FECHA]],'SIMIT SIN RES'!A:D,3,FALSE),0)</f>
        <v>0</v>
      </c>
      <c r="M727" s="5">
        <f>IFERROR(VLOOKUP(Tabla1[[#This Row],[FECHA]],'RECAUDOS DE COMPARENDOS'!A:D,4,FALSE),0)</f>
        <v>7</v>
      </c>
      <c r="N727" s="9">
        <f>IFERROR(VLOOKUP(Tabla1[[#This Row],[FECHA]],'RECAUDOS DE COMPARENDOS'!A:D,3,FALSE),0)</f>
        <v>1804050</v>
      </c>
      <c r="O727" s="5">
        <f>IFERROR(VLOOKUP(Tabla1[[#This Row],[FECHA]],'RECAUDOS DE RESOLUCIONES'!A:D,4,FALSE),0)</f>
        <v>0</v>
      </c>
      <c r="P727" s="9">
        <f>IFERROR(VLOOKUP(Tabla1[[#This Row],[FECHA]],'RECAUDOS DE RESOLUCIONES'!A:D,3,FALSE),0)</f>
        <v>0</v>
      </c>
      <c r="Q72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727" s="9">
        <f>Tabla1[V. COMPARENDOS]-(Tabla1[V. EXONERACIONES]+Tabla1[[#This Row],[V. SIMIT CON RESOLUCION]]+Tabla1[[#This Row],[V. SIMIT SIN RESOLUCION]]+Tabla1[[#This Row],[V. RECAUDOS COMPARENDOS]]+Tabla1[[#This Row],[V. RECAUDOS RESOLUCIONES]])</f>
        <v>811444</v>
      </c>
      <c r="S727" s="11">
        <f>IFERROR(VLOOKUP(Tabla1[[#This Row],[FECHA]],'RECAUDOS LOCALES'!A:D,4,FALSE),0)</f>
        <v>7</v>
      </c>
      <c r="T727" s="9">
        <f>IFERROR(VLOOKUP(Tabla1[[#This Row],[FECHA]],'RECAUDOS LOCALES'!A:D,3,FALSE),0)</f>
        <v>900968</v>
      </c>
      <c r="U727" s="11">
        <f>IFERROR(VLOOKUP(Tabla1[[#This Row],[FECHA]],'RECAUDOS EXTERNOS'!A:D,4,FALSE),0)</f>
        <v>0</v>
      </c>
      <c r="V727" s="9">
        <f>IFERROR(VLOOKUP(Tabla1[[#This Row],[FECHA]],'RECAUDOS EXTERNOS'!A:D,3,FALSE),0)</f>
        <v>0</v>
      </c>
    </row>
    <row r="728" spans="1:22" x14ac:dyDescent="0.25">
      <c r="A728" s="1">
        <v>38287</v>
      </c>
      <c r="B728" s="3" t="s">
        <v>3</v>
      </c>
      <c r="C728" s="2">
        <v>38261</v>
      </c>
      <c r="D728" s="5">
        <f>YEAR(Tabla1[[#This Row],[FECHA]])</f>
        <v>2004</v>
      </c>
      <c r="E728" s="5">
        <f>IFERROR(VLOOKUP(Tabla1[[#This Row],[FECHA]],'COMPARENDOS TOTALES'!A:D,4,FALSE),0)</f>
        <v>40</v>
      </c>
      <c r="F728" s="9">
        <f>IFERROR(VLOOKUP(Tabla1[[#This Row],[FECHA]],'COMPARENDOS TOTALES'!A:D,3,FALSE),0)</f>
        <v>7464094</v>
      </c>
      <c r="G728" s="5">
        <f>IFERROR(VLOOKUP(Tabla1[[#This Row],[FECHA]],EXONERACIONES!A:D,4,FALSE),0)</f>
        <v>34</v>
      </c>
      <c r="H728" s="9">
        <f>IFERROR(VLOOKUP(Tabla1[[#This Row],[FECHA]],EXONERACIONES!A:D,3,FALSE),0)</f>
        <v>6479619</v>
      </c>
      <c r="I728" s="5">
        <f>IFERROR(VLOOKUP(Tabla1[[#This Row],[FECHA]],'SIMIT CON RES'!A:D,4,FALSE),0)</f>
        <v>0</v>
      </c>
      <c r="J728" s="9">
        <f>IFERROR(VLOOKUP(Tabla1[[#This Row],[FECHA]],'SIMIT CON RES'!A:D,3,FALSE),0)</f>
        <v>0</v>
      </c>
      <c r="K728">
        <f>IFERROR(VLOOKUP(Tabla1[[#This Row],[FECHA]],'SIMIT SIN RES'!A:D,4,FALSE),0)</f>
        <v>0</v>
      </c>
      <c r="L728" s="9">
        <f>IFERROR(VLOOKUP(Tabla1[[#This Row],[FECHA]],'SIMIT SIN RES'!A:D,3,FALSE),0)</f>
        <v>0</v>
      </c>
      <c r="M728" s="5">
        <f>IFERROR(VLOOKUP(Tabla1[[#This Row],[FECHA]],'RECAUDOS DE COMPARENDOS'!A:D,4,FALSE),0)</f>
        <v>1</v>
      </c>
      <c r="N728" s="9">
        <f>IFERROR(VLOOKUP(Tabla1[[#This Row],[FECHA]],'RECAUDOS DE COMPARENDOS'!A:D,3,FALSE),0)</f>
        <v>178995</v>
      </c>
      <c r="O728" s="5">
        <f>IFERROR(VLOOKUP(Tabla1[[#This Row],[FECHA]],'RECAUDOS DE RESOLUCIONES'!A:D,4,FALSE),0)</f>
        <v>0</v>
      </c>
      <c r="P728" s="9">
        <f>IFERROR(VLOOKUP(Tabla1[[#This Row],[FECHA]],'RECAUDOS DE RESOLUCIONES'!A:D,3,FALSE),0)</f>
        <v>0</v>
      </c>
      <c r="Q72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728" s="9">
        <f>Tabla1[V. COMPARENDOS]-(Tabla1[V. EXONERACIONES]+Tabla1[[#This Row],[V. SIMIT CON RESOLUCION]]+Tabla1[[#This Row],[V. SIMIT SIN RESOLUCION]]+Tabla1[[#This Row],[V. RECAUDOS COMPARENDOS]]+Tabla1[[#This Row],[V. RECAUDOS RESOLUCIONES]])</f>
        <v>805480</v>
      </c>
      <c r="S728" s="11">
        <f>IFERROR(VLOOKUP(Tabla1[[#This Row],[FECHA]],'RECAUDOS LOCALES'!A:D,4,FALSE),0)</f>
        <v>4</v>
      </c>
      <c r="T728" s="9">
        <f>IFERROR(VLOOKUP(Tabla1[[#This Row],[FECHA]],'RECAUDOS LOCALES'!A:D,3,FALSE),0)</f>
        <v>356100</v>
      </c>
      <c r="U728" s="11">
        <f>IFERROR(VLOOKUP(Tabla1[[#This Row],[FECHA]],'RECAUDOS EXTERNOS'!A:D,4,FALSE),0)</f>
        <v>0</v>
      </c>
      <c r="V728" s="9">
        <f>IFERROR(VLOOKUP(Tabla1[[#This Row],[FECHA]],'RECAUDOS EXTERNOS'!A:D,3,FALSE),0)</f>
        <v>0</v>
      </c>
    </row>
    <row r="729" spans="1:22" x14ac:dyDescent="0.25">
      <c r="A729" s="1">
        <v>38288</v>
      </c>
      <c r="B729" s="3" t="s">
        <v>6</v>
      </c>
      <c r="C729" s="2">
        <v>38261</v>
      </c>
      <c r="D729" s="5">
        <f>YEAR(Tabla1[[#This Row],[FECHA]])</f>
        <v>2004</v>
      </c>
      <c r="E729" s="5">
        <f>IFERROR(VLOOKUP(Tabla1[[#This Row],[FECHA]],'COMPARENDOS TOTALES'!A:D,4,FALSE),0)</f>
        <v>42</v>
      </c>
      <c r="F729" s="9">
        <f>IFERROR(VLOOKUP(Tabla1[[#This Row],[FECHA]],'COMPARENDOS TOTALES'!A:D,3,FALSE),0)</f>
        <v>8341167</v>
      </c>
      <c r="G729" s="5">
        <f>IFERROR(VLOOKUP(Tabla1[[#This Row],[FECHA]],EXONERACIONES!A:D,4,FALSE),0)</f>
        <v>33</v>
      </c>
      <c r="H729" s="9">
        <f>IFERROR(VLOOKUP(Tabla1[[#This Row],[FECHA]],EXONERACIONES!A:D,3,FALSE),0)</f>
        <v>6276758</v>
      </c>
      <c r="I729" s="5">
        <f>IFERROR(VLOOKUP(Tabla1[[#This Row],[FECHA]],'SIMIT CON RES'!A:D,4,FALSE),0)</f>
        <v>0</v>
      </c>
      <c r="J729" s="9">
        <f>IFERROR(VLOOKUP(Tabla1[[#This Row],[FECHA]],'SIMIT CON RES'!A:D,3,FALSE),0)</f>
        <v>0</v>
      </c>
      <c r="K729">
        <f>IFERROR(VLOOKUP(Tabla1[[#This Row],[FECHA]],'SIMIT SIN RES'!A:D,4,FALSE),0)</f>
        <v>0</v>
      </c>
      <c r="L729" s="9">
        <f>IFERROR(VLOOKUP(Tabla1[[#This Row],[FECHA]],'SIMIT SIN RES'!A:D,3,FALSE),0)</f>
        <v>0</v>
      </c>
      <c r="M729" s="5">
        <f>IFERROR(VLOOKUP(Tabla1[[#This Row],[FECHA]],'RECAUDOS DE COMPARENDOS'!A:D,4,FALSE),0)</f>
        <v>4</v>
      </c>
      <c r="N729" s="9">
        <f>IFERROR(VLOOKUP(Tabla1[[#This Row],[FECHA]],'RECAUDOS DE COMPARENDOS'!A:D,3,FALSE),0)</f>
        <v>990439</v>
      </c>
      <c r="O729" s="5">
        <f>IFERROR(VLOOKUP(Tabla1[[#This Row],[FECHA]],'RECAUDOS DE RESOLUCIONES'!A:D,4,FALSE),0)</f>
        <v>0</v>
      </c>
      <c r="P729" s="9">
        <f>IFERROR(VLOOKUP(Tabla1[[#This Row],[FECHA]],'RECAUDOS DE RESOLUCIONES'!A:D,3,FALSE),0)</f>
        <v>0</v>
      </c>
      <c r="Q72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729" s="9">
        <f>Tabla1[V. COMPARENDOS]-(Tabla1[V. EXONERACIONES]+Tabla1[[#This Row],[V. SIMIT CON RESOLUCION]]+Tabla1[[#This Row],[V. SIMIT SIN RESOLUCION]]+Tabla1[[#This Row],[V. RECAUDOS COMPARENDOS]]+Tabla1[[#This Row],[V. RECAUDOS RESOLUCIONES]])</f>
        <v>1073970</v>
      </c>
      <c r="S729" s="11">
        <f>IFERROR(VLOOKUP(Tabla1[[#This Row],[FECHA]],'RECAUDOS LOCALES'!A:D,4,FALSE),0)</f>
        <v>4</v>
      </c>
      <c r="T729" s="9">
        <f>IFERROR(VLOOKUP(Tabla1[[#This Row],[FECHA]],'RECAUDOS LOCALES'!A:D,3,FALSE),0)</f>
        <v>537000</v>
      </c>
      <c r="U729" s="11">
        <f>IFERROR(VLOOKUP(Tabla1[[#This Row],[FECHA]],'RECAUDOS EXTERNOS'!A:D,4,FALSE),0)</f>
        <v>0</v>
      </c>
      <c r="V729" s="9">
        <f>IFERROR(VLOOKUP(Tabla1[[#This Row],[FECHA]],'RECAUDOS EXTERNOS'!A:D,3,FALSE),0)</f>
        <v>0</v>
      </c>
    </row>
    <row r="730" spans="1:22" x14ac:dyDescent="0.25">
      <c r="A730" s="1">
        <v>38289</v>
      </c>
      <c r="B730" s="3" t="s">
        <v>0</v>
      </c>
      <c r="C730" s="2">
        <v>38261</v>
      </c>
      <c r="D730" s="5">
        <f>YEAR(Tabla1[[#This Row],[FECHA]])</f>
        <v>2004</v>
      </c>
      <c r="E730" s="5">
        <f>IFERROR(VLOOKUP(Tabla1[[#This Row],[FECHA]],'COMPARENDOS TOTALES'!A:D,4,FALSE),0)</f>
        <v>47</v>
      </c>
      <c r="F730" s="9">
        <f>IFERROR(VLOOKUP(Tabla1[[#This Row],[FECHA]],'COMPARENDOS TOTALES'!A:D,3,FALSE),0)</f>
        <v>8627559</v>
      </c>
      <c r="G730" s="5">
        <f>IFERROR(VLOOKUP(Tabla1[[#This Row],[FECHA]],EXONERACIONES!A:D,4,FALSE),0)</f>
        <v>36</v>
      </c>
      <c r="H730" s="9">
        <f>IFERROR(VLOOKUP(Tabla1[[#This Row],[FECHA]],EXONERACIONES!A:D,3,FALSE),0)</f>
        <v>6479619</v>
      </c>
      <c r="I730" s="5">
        <f>IFERROR(VLOOKUP(Tabla1[[#This Row],[FECHA]],'SIMIT CON RES'!A:D,4,FALSE),0)</f>
        <v>0</v>
      </c>
      <c r="J730" s="9">
        <f>IFERROR(VLOOKUP(Tabla1[[#This Row],[FECHA]],'SIMIT CON RES'!A:D,3,FALSE),0)</f>
        <v>0</v>
      </c>
      <c r="K730">
        <f>IFERROR(VLOOKUP(Tabla1[[#This Row],[FECHA]],'SIMIT SIN RES'!A:D,4,FALSE),0)</f>
        <v>0</v>
      </c>
      <c r="L730" s="9">
        <f>IFERROR(VLOOKUP(Tabla1[[#This Row],[FECHA]],'SIMIT SIN RES'!A:D,3,FALSE),0)</f>
        <v>0</v>
      </c>
      <c r="M730" s="5">
        <f>IFERROR(VLOOKUP(Tabla1[[#This Row],[FECHA]],'RECAUDOS DE COMPARENDOS'!A:D,4,FALSE),0)</f>
        <v>5</v>
      </c>
      <c r="N730" s="9">
        <f>IFERROR(VLOOKUP(Tabla1[[#This Row],[FECHA]],'RECAUDOS DE COMPARENDOS'!A:D,3,FALSE),0)</f>
        <v>1073970</v>
      </c>
      <c r="O730" s="5">
        <f>IFERROR(VLOOKUP(Tabla1[[#This Row],[FECHA]],'RECAUDOS DE RESOLUCIONES'!A:D,4,FALSE),0)</f>
        <v>0</v>
      </c>
      <c r="P730" s="9">
        <f>IFERROR(VLOOKUP(Tabla1[[#This Row],[FECHA]],'RECAUDOS DE RESOLUCIONES'!A:D,3,FALSE),0)</f>
        <v>0</v>
      </c>
      <c r="Q73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730" s="9">
        <f>Tabla1[V. COMPARENDOS]-(Tabla1[V. EXONERACIONES]+Tabla1[[#This Row],[V. SIMIT CON RESOLUCION]]+Tabla1[[#This Row],[V. SIMIT SIN RESOLUCION]]+Tabla1[[#This Row],[V. RECAUDOS COMPARENDOS]]+Tabla1[[#This Row],[V. RECAUDOS RESOLUCIONES]])</f>
        <v>1073970</v>
      </c>
      <c r="S730" s="11">
        <f>IFERROR(VLOOKUP(Tabla1[[#This Row],[FECHA]],'RECAUDOS LOCALES'!A:D,4,FALSE),0)</f>
        <v>4</v>
      </c>
      <c r="T730" s="9">
        <f>IFERROR(VLOOKUP(Tabla1[[#This Row],[FECHA]],'RECAUDOS LOCALES'!A:D,3,FALSE),0)</f>
        <v>495234</v>
      </c>
      <c r="U730" s="11">
        <f>IFERROR(VLOOKUP(Tabla1[[#This Row],[FECHA]],'RECAUDOS EXTERNOS'!A:D,4,FALSE),0)</f>
        <v>0</v>
      </c>
      <c r="V730" s="9">
        <f>IFERROR(VLOOKUP(Tabla1[[#This Row],[FECHA]],'RECAUDOS EXTERNOS'!A:D,3,FALSE),0)</f>
        <v>0</v>
      </c>
    </row>
    <row r="731" spans="1:22" x14ac:dyDescent="0.25">
      <c r="A731" s="1">
        <v>38290</v>
      </c>
      <c r="B731" s="3" t="s">
        <v>5</v>
      </c>
      <c r="C731" s="2">
        <v>38261</v>
      </c>
      <c r="D731" s="5">
        <f>YEAR(Tabla1[[#This Row],[FECHA]])</f>
        <v>2004</v>
      </c>
      <c r="E731" s="5">
        <f>IFERROR(VLOOKUP(Tabla1[[#This Row],[FECHA]],'COMPARENDOS TOTALES'!A:D,4,FALSE),0)</f>
        <v>53</v>
      </c>
      <c r="F731" s="9">
        <f>IFERROR(VLOOKUP(Tabla1[[#This Row],[FECHA]],'COMPARENDOS TOTALES'!A:D,3,FALSE),0)</f>
        <v>10202720</v>
      </c>
      <c r="G731" s="5">
        <f>IFERROR(VLOOKUP(Tabla1[[#This Row],[FECHA]],EXONERACIONES!A:D,4,FALSE),0)</f>
        <v>39</v>
      </c>
      <c r="H731" s="9">
        <f>IFERROR(VLOOKUP(Tabla1[[#This Row],[FECHA]],EXONERACIONES!A:D,3,FALSE),0)</f>
        <v>7517790</v>
      </c>
      <c r="I731" s="5">
        <f>IFERROR(VLOOKUP(Tabla1[[#This Row],[FECHA]],'SIMIT CON RES'!A:D,4,FALSE),0)</f>
        <v>0</v>
      </c>
      <c r="J731" s="9">
        <f>IFERROR(VLOOKUP(Tabla1[[#This Row],[FECHA]],'SIMIT CON RES'!A:D,3,FALSE),0)</f>
        <v>0</v>
      </c>
      <c r="K731">
        <f>IFERROR(VLOOKUP(Tabla1[[#This Row],[FECHA]],'SIMIT SIN RES'!A:D,4,FALSE),0)</f>
        <v>0</v>
      </c>
      <c r="L731" s="9">
        <f>IFERROR(VLOOKUP(Tabla1[[#This Row],[FECHA]],'SIMIT SIN RES'!A:D,3,FALSE),0)</f>
        <v>0</v>
      </c>
      <c r="M731" s="5">
        <f>IFERROR(VLOOKUP(Tabla1[[#This Row],[FECHA]],'RECAUDOS DE COMPARENDOS'!A:D,4,FALSE),0)</f>
        <v>7</v>
      </c>
      <c r="N731" s="9">
        <f>IFERROR(VLOOKUP(Tabla1[[#This Row],[FECHA]],'RECAUDOS DE COMPARENDOS'!A:D,3,FALSE),0)</f>
        <v>1252970</v>
      </c>
      <c r="O731" s="5">
        <f>IFERROR(VLOOKUP(Tabla1[[#This Row],[FECHA]],'RECAUDOS DE RESOLUCIONES'!A:D,4,FALSE),0)</f>
        <v>0</v>
      </c>
      <c r="P731" s="9">
        <f>IFERROR(VLOOKUP(Tabla1[[#This Row],[FECHA]],'RECAUDOS DE RESOLUCIONES'!A:D,3,FALSE),0)</f>
        <v>0</v>
      </c>
      <c r="Q73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7</v>
      </c>
      <c r="R731" s="9">
        <f>Tabla1[V. COMPARENDOS]-(Tabla1[V. EXONERACIONES]+Tabla1[[#This Row],[V. SIMIT CON RESOLUCION]]+Tabla1[[#This Row],[V. SIMIT SIN RESOLUCION]]+Tabla1[[#This Row],[V. RECAUDOS COMPARENDOS]]+Tabla1[[#This Row],[V. RECAUDOS RESOLUCIONES]])</f>
        <v>1431960</v>
      </c>
      <c r="S731" s="11">
        <f>IFERROR(VLOOKUP(Tabla1[[#This Row],[FECHA]],'RECAUDOS LOCALES'!A:D,4,FALSE),0)</f>
        <v>0</v>
      </c>
      <c r="T731" s="9">
        <f>IFERROR(VLOOKUP(Tabla1[[#This Row],[FECHA]],'RECAUDOS LOCALES'!A:D,3,FALSE),0)</f>
        <v>0</v>
      </c>
      <c r="U731" s="11">
        <f>IFERROR(VLOOKUP(Tabla1[[#This Row],[FECHA]],'RECAUDOS EXTERNOS'!A:D,4,FALSE),0)</f>
        <v>0</v>
      </c>
      <c r="V731" s="9">
        <f>IFERROR(VLOOKUP(Tabla1[[#This Row],[FECHA]],'RECAUDOS EXTERNOS'!A:D,3,FALSE),0)</f>
        <v>0</v>
      </c>
    </row>
    <row r="732" spans="1:22" x14ac:dyDescent="0.25">
      <c r="A732" s="1">
        <v>38291</v>
      </c>
      <c r="B732" s="3" t="s">
        <v>4</v>
      </c>
      <c r="C732" s="2">
        <v>38261</v>
      </c>
      <c r="D732" s="5">
        <f>YEAR(Tabla1[[#This Row],[FECHA]])</f>
        <v>2004</v>
      </c>
      <c r="E732" s="5">
        <f>IFERROR(VLOOKUP(Tabla1[[#This Row],[FECHA]],'COMPARENDOS TOTALES'!A:D,4,FALSE),0)</f>
        <v>26</v>
      </c>
      <c r="F732" s="9">
        <f>IFERROR(VLOOKUP(Tabla1[[#This Row],[FECHA]],'COMPARENDOS TOTALES'!A:D,3,FALSE),0)</f>
        <v>5381788</v>
      </c>
      <c r="G732" s="5">
        <f>IFERROR(VLOOKUP(Tabla1[[#This Row],[FECHA]],EXONERACIONES!A:D,4,FALSE),0)</f>
        <v>17</v>
      </c>
      <c r="H732" s="9">
        <f>IFERROR(VLOOKUP(Tabla1[[#This Row],[FECHA]],EXONERACIONES!A:D,3,FALSE),0)</f>
        <v>3412838</v>
      </c>
      <c r="I732" s="5">
        <f>IFERROR(VLOOKUP(Tabla1[[#This Row],[FECHA]],'SIMIT CON RES'!A:D,4,FALSE),0)</f>
        <v>0</v>
      </c>
      <c r="J732" s="9">
        <f>IFERROR(VLOOKUP(Tabla1[[#This Row],[FECHA]],'SIMIT CON RES'!A:D,3,FALSE),0)</f>
        <v>0</v>
      </c>
      <c r="K732">
        <f>IFERROR(VLOOKUP(Tabla1[[#This Row],[FECHA]],'SIMIT SIN RES'!A:D,4,FALSE),0)</f>
        <v>0</v>
      </c>
      <c r="L732" s="9">
        <f>IFERROR(VLOOKUP(Tabla1[[#This Row],[FECHA]],'SIMIT SIN RES'!A:D,3,FALSE),0)</f>
        <v>0</v>
      </c>
      <c r="M732" s="5">
        <f>IFERROR(VLOOKUP(Tabla1[[#This Row],[FECHA]],'RECAUDOS DE COMPARENDOS'!A:D,4,FALSE),0)</f>
        <v>6</v>
      </c>
      <c r="N732" s="9">
        <f>IFERROR(VLOOKUP(Tabla1[[#This Row],[FECHA]],'RECAUDOS DE COMPARENDOS'!A:D,3,FALSE),0)</f>
        <v>1431960</v>
      </c>
      <c r="O732" s="5">
        <f>IFERROR(VLOOKUP(Tabla1[[#This Row],[FECHA]],'RECAUDOS DE RESOLUCIONES'!A:D,4,FALSE),0)</f>
        <v>0</v>
      </c>
      <c r="P732" s="9">
        <f>IFERROR(VLOOKUP(Tabla1[[#This Row],[FECHA]],'RECAUDOS DE RESOLUCIONES'!A:D,3,FALSE),0)</f>
        <v>0</v>
      </c>
      <c r="Q73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732" s="9">
        <f>Tabla1[V. COMPARENDOS]-(Tabla1[V. EXONERACIONES]+Tabla1[[#This Row],[V. SIMIT CON RESOLUCION]]+Tabla1[[#This Row],[V. SIMIT SIN RESOLUCION]]+Tabla1[[#This Row],[V. RECAUDOS COMPARENDOS]]+Tabla1[[#This Row],[V. RECAUDOS RESOLUCIONES]])</f>
        <v>536990</v>
      </c>
      <c r="S732" s="11">
        <f>IFERROR(VLOOKUP(Tabla1[[#This Row],[FECHA]],'RECAUDOS LOCALES'!A:D,4,FALSE),0)</f>
        <v>0</v>
      </c>
      <c r="T732" s="9">
        <f>IFERROR(VLOOKUP(Tabla1[[#This Row],[FECHA]],'RECAUDOS LOCALES'!A:D,3,FALSE),0)</f>
        <v>0</v>
      </c>
      <c r="U732" s="11">
        <f>IFERROR(VLOOKUP(Tabla1[[#This Row],[FECHA]],'RECAUDOS EXTERNOS'!A:D,4,FALSE),0)</f>
        <v>0</v>
      </c>
      <c r="V732" s="9">
        <f>IFERROR(VLOOKUP(Tabla1[[#This Row],[FECHA]],'RECAUDOS EXTERNOS'!A:D,3,FALSE),0)</f>
        <v>0</v>
      </c>
    </row>
    <row r="733" spans="1:22" x14ac:dyDescent="0.25">
      <c r="A733" s="1">
        <v>38292</v>
      </c>
      <c r="B733" s="3" t="s">
        <v>1</v>
      </c>
      <c r="C733" s="2">
        <v>38292</v>
      </c>
      <c r="D733" s="5">
        <f>YEAR(Tabla1[[#This Row],[FECHA]])</f>
        <v>2004</v>
      </c>
      <c r="E733" s="5">
        <f>IFERROR(VLOOKUP(Tabla1[[#This Row],[FECHA]],'COMPARENDOS TOTALES'!A:D,4,FALSE),0)</f>
        <v>24</v>
      </c>
      <c r="F733" s="9">
        <f>IFERROR(VLOOKUP(Tabla1[[#This Row],[FECHA]],'COMPARENDOS TOTALES'!A:D,3,FALSE),0)</f>
        <v>5119257</v>
      </c>
      <c r="G733" s="5">
        <f>IFERROR(VLOOKUP(Tabla1[[#This Row],[FECHA]],EXONERACIONES!A:D,4,FALSE),0)</f>
        <v>15</v>
      </c>
      <c r="H733" s="9">
        <f>IFERROR(VLOOKUP(Tabla1[[#This Row],[FECHA]],EXONERACIONES!A:D,3,FALSE),0)</f>
        <v>3054848</v>
      </c>
      <c r="I733" s="5">
        <f>IFERROR(VLOOKUP(Tabla1[[#This Row],[FECHA]],'SIMIT CON RES'!A:D,4,FALSE),0)</f>
        <v>0</v>
      </c>
      <c r="J733" s="9">
        <f>IFERROR(VLOOKUP(Tabla1[[#This Row],[FECHA]],'SIMIT CON RES'!A:D,3,FALSE),0)</f>
        <v>0</v>
      </c>
      <c r="K733">
        <f>IFERROR(VLOOKUP(Tabla1[[#This Row],[FECHA]],'SIMIT SIN RES'!A:D,4,FALSE),0)</f>
        <v>0</v>
      </c>
      <c r="L733" s="9">
        <f>IFERROR(VLOOKUP(Tabla1[[#This Row],[FECHA]],'SIMIT SIN RES'!A:D,3,FALSE),0)</f>
        <v>0</v>
      </c>
      <c r="M733" s="5">
        <f>IFERROR(VLOOKUP(Tabla1[[#This Row],[FECHA]],'RECAUDOS DE COMPARENDOS'!A:D,4,FALSE),0)</f>
        <v>4</v>
      </c>
      <c r="N733" s="9">
        <f>IFERROR(VLOOKUP(Tabla1[[#This Row],[FECHA]],'RECAUDOS DE COMPARENDOS'!A:D,3,FALSE),0)</f>
        <v>894975</v>
      </c>
      <c r="O733" s="5">
        <f>IFERROR(VLOOKUP(Tabla1[[#This Row],[FECHA]],'RECAUDOS DE RESOLUCIONES'!A:D,4,FALSE),0)</f>
        <v>0</v>
      </c>
      <c r="P733" s="9">
        <f>IFERROR(VLOOKUP(Tabla1[[#This Row],[FECHA]],'RECAUDOS DE RESOLUCIONES'!A:D,3,FALSE),0)</f>
        <v>0</v>
      </c>
      <c r="Q73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733" s="9">
        <f>Tabla1[V. COMPARENDOS]-(Tabla1[V. EXONERACIONES]+Tabla1[[#This Row],[V. SIMIT CON RESOLUCION]]+Tabla1[[#This Row],[V. SIMIT SIN RESOLUCION]]+Tabla1[[#This Row],[V. RECAUDOS COMPARENDOS]]+Tabla1[[#This Row],[V. RECAUDOS RESOLUCIONES]])</f>
        <v>1169434</v>
      </c>
      <c r="S733" s="11">
        <f>IFERROR(VLOOKUP(Tabla1[[#This Row],[FECHA]],'RECAUDOS LOCALES'!A:D,4,FALSE),0)</f>
        <v>0</v>
      </c>
      <c r="T733" s="9">
        <f>IFERROR(VLOOKUP(Tabla1[[#This Row],[FECHA]],'RECAUDOS LOCALES'!A:D,3,FALSE),0)</f>
        <v>0</v>
      </c>
      <c r="U733" s="11">
        <f>IFERROR(VLOOKUP(Tabla1[[#This Row],[FECHA]],'RECAUDOS EXTERNOS'!A:D,4,FALSE),0)</f>
        <v>0</v>
      </c>
      <c r="V733" s="9">
        <f>IFERROR(VLOOKUP(Tabla1[[#This Row],[FECHA]],'RECAUDOS EXTERNOS'!A:D,3,FALSE),0)</f>
        <v>0</v>
      </c>
    </row>
    <row r="734" spans="1:22" x14ac:dyDescent="0.25">
      <c r="A734" s="1">
        <v>38293</v>
      </c>
      <c r="B734" s="3" t="s">
        <v>2</v>
      </c>
      <c r="C734" s="2">
        <v>38292</v>
      </c>
      <c r="D734" s="5">
        <f>YEAR(Tabla1[[#This Row],[FECHA]])</f>
        <v>2004</v>
      </c>
      <c r="E734" s="5">
        <f>IFERROR(VLOOKUP(Tabla1[[#This Row],[FECHA]],'COMPARENDOS TOTALES'!A:D,4,FALSE),0)</f>
        <v>48</v>
      </c>
      <c r="F734" s="9">
        <f>IFERROR(VLOOKUP(Tabla1[[#This Row],[FECHA]],'COMPARENDOS TOTALES'!A:D,3,FALSE),0)</f>
        <v>8460497</v>
      </c>
      <c r="G734" s="5">
        <f>IFERROR(VLOOKUP(Tabla1[[#This Row],[FECHA]],EXONERACIONES!A:D,4,FALSE),0)</f>
        <v>38</v>
      </c>
      <c r="H734" s="9">
        <f>IFERROR(VLOOKUP(Tabla1[[#This Row],[FECHA]],EXONERACIONES!A:D,3,FALSE),0)</f>
        <v>6742145</v>
      </c>
      <c r="I734" s="5">
        <f>IFERROR(VLOOKUP(Tabla1[[#This Row],[FECHA]],'SIMIT CON RES'!A:D,4,FALSE),0)</f>
        <v>0</v>
      </c>
      <c r="J734" s="9">
        <f>IFERROR(VLOOKUP(Tabla1[[#This Row],[FECHA]],'SIMIT CON RES'!A:D,3,FALSE),0)</f>
        <v>0</v>
      </c>
      <c r="K734">
        <f>IFERROR(VLOOKUP(Tabla1[[#This Row],[FECHA]],'SIMIT SIN RES'!A:D,4,FALSE),0)</f>
        <v>0</v>
      </c>
      <c r="L734" s="9">
        <f>IFERROR(VLOOKUP(Tabla1[[#This Row],[FECHA]],'SIMIT SIN RES'!A:D,3,FALSE),0)</f>
        <v>0</v>
      </c>
      <c r="M734" s="5">
        <f>IFERROR(VLOOKUP(Tabla1[[#This Row],[FECHA]],'RECAUDOS DE COMPARENDOS'!A:D,4,FALSE),0)</f>
        <v>4</v>
      </c>
      <c r="N734" s="9">
        <f>IFERROR(VLOOKUP(Tabla1[[#This Row],[FECHA]],'RECAUDOS DE COMPARENDOS'!A:D,3,FALSE),0)</f>
        <v>727913</v>
      </c>
      <c r="O734" s="5">
        <f>IFERROR(VLOOKUP(Tabla1[[#This Row],[FECHA]],'RECAUDOS DE RESOLUCIONES'!A:D,4,FALSE),0)</f>
        <v>0</v>
      </c>
      <c r="P734" s="9">
        <f>IFERROR(VLOOKUP(Tabla1[[#This Row],[FECHA]],'RECAUDOS DE RESOLUCIONES'!A:D,3,FALSE),0)</f>
        <v>0</v>
      </c>
      <c r="Q73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734" s="9">
        <f>Tabla1[V. COMPARENDOS]-(Tabla1[V. EXONERACIONES]+Tabla1[[#This Row],[V. SIMIT CON RESOLUCION]]+Tabla1[[#This Row],[V. SIMIT SIN RESOLUCION]]+Tabla1[[#This Row],[V. RECAUDOS COMPARENDOS]]+Tabla1[[#This Row],[V. RECAUDOS RESOLUCIONES]])</f>
        <v>990439</v>
      </c>
      <c r="S734" s="11">
        <f>IFERROR(VLOOKUP(Tabla1[[#This Row],[FECHA]],'RECAUDOS LOCALES'!A:D,4,FALSE),0)</f>
        <v>5</v>
      </c>
      <c r="T734" s="9">
        <f>IFERROR(VLOOKUP(Tabla1[[#This Row],[FECHA]],'RECAUDOS LOCALES'!A:D,3,FALSE),0)</f>
        <v>537000</v>
      </c>
      <c r="U734" s="11">
        <f>IFERROR(VLOOKUP(Tabla1[[#This Row],[FECHA]],'RECAUDOS EXTERNOS'!A:D,4,FALSE),0)</f>
        <v>0</v>
      </c>
      <c r="V734" s="9">
        <f>IFERROR(VLOOKUP(Tabla1[[#This Row],[FECHA]],'RECAUDOS EXTERNOS'!A:D,3,FALSE),0)</f>
        <v>0</v>
      </c>
    </row>
    <row r="735" spans="1:22" x14ac:dyDescent="0.25">
      <c r="A735" s="1">
        <v>38294</v>
      </c>
      <c r="B735" s="3" t="s">
        <v>3</v>
      </c>
      <c r="C735" s="2">
        <v>38292</v>
      </c>
      <c r="D735" s="5">
        <f>YEAR(Tabla1[[#This Row],[FECHA]])</f>
        <v>2004</v>
      </c>
      <c r="E735" s="5">
        <f>IFERROR(VLOOKUP(Tabla1[[#This Row],[FECHA]],'COMPARENDOS TOTALES'!A:D,4,FALSE),0)</f>
        <v>59</v>
      </c>
      <c r="F735" s="9">
        <f>IFERROR(VLOOKUP(Tabla1[[#This Row],[FECHA]],'COMPARENDOS TOTALES'!A:D,3,FALSE),0)</f>
        <v>10429442</v>
      </c>
      <c r="G735" s="5">
        <f>IFERROR(VLOOKUP(Tabla1[[#This Row],[FECHA]],EXONERACIONES!A:D,4,FALSE),0)</f>
        <v>43</v>
      </c>
      <c r="H735" s="9">
        <f>IFERROR(VLOOKUP(Tabla1[[#This Row],[FECHA]],EXONERACIONES!A:D,3,FALSE),0)</f>
        <v>7637120</v>
      </c>
      <c r="I735" s="5">
        <f>IFERROR(VLOOKUP(Tabla1[[#This Row],[FECHA]],'SIMIT CON RES'!A:D,4,FALSE),0)</f>
        <v>0</v>
      </c>
      <c r="J735" s="9">
        <f>IFERROR(VLOOKUP(Tabla1[[#This Row],[FECHA]],'SIMIT CON RES'!A:D,3,FALSE),0)</f>
        <v>0</v>
      </c>
      <c r="K735">
        <f>IFERROR(VLOOKUP(Tabla1[[#This Row],[FECHA]],'SIMIT SIN RES'!A:D,4,FALSE),0)</f>
        <v>0</v>
      </c>
      <c r="L735" s="9">
        <f>IFERROR(VLOOKUP(Tabla1[[#This Row],[FECHA]],'SIMIT SIN RES'!A:D,3,FALSE),0)</f>
        <v>0</v>
      </c>
      <c r="M735" s="5">
        <f>IFERROR(VLOOKUP(Tabla1[[#This Row],[FECHA]],'RECAUDOS DE COMPARENDOS'!A:D,4,FALSE),0)</f>
        <v>3</v>
      </c>
      <c r="N735" s="9">
        <f>IFERROR(VLOOKUP(Tabla1[[#This Row],[FECHA]],'RECAUDOS DE COMPARENDOS'!A:D,3,FALSE),0)</f>
        <v>536985</v>
      </c>
      <c r="O735" s="5">
        <f>IFERROR(VLOOKUP(Tabla1[[#This Row],[FECHA]],'RECAUDOS DE RESOLUCIONES'!A:D,4,FALSE),0)</f>
        <v>0</v>
      </c>
      <c r="P735" s="9">
        <f>IFERROR(VLOOKUP(Tabla1[[#This Row],[FECHA]],'RECAUDOS DE RESOLUCIONES'!A:D,3,FALSE),0)</f>
        <v>0</v>
      </c>
      <c r="Q73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13</v>
      </c>
      <c r="R735" s="9">
        <f>Tabla1[V. COMPARENDOS]-(Tabla1[V. EXONERACIONES]+Tabla1[[#This Row],[V. SIMIT CON RESOLUCION]]+Tabla1[[#This Row],[V. SIMIT SIN RESOLUCION]]+Tabla1[[#This Row],[V. RECAUDOS COMPARENDOS]]+Tabla1[[#This Row],[V. RECAUDOS RESOLUCIONES]])</f>
        <v>2255337</v>
      </c>
      <c r="S735" s="11">
        <f>IFERROR(VLOOKUP(Tabla1[[#This Row],[FECHA]],'RECAUDOS LOCALES'!A:D,4,FALSE),0)</f>
        <v>4</v>
      </c>
      <c r="T735" s="9">
        <f>IFERROR(VLOOKUP(Tabla1[[#This Row],[FECHA]],'RECAUDOS LOCALES'!A:D,3,FALSE),0)</f>
        <v>313534</v>
      </c>
      <c r="U735" s="11">
        <f>IFERROR(VLOOKUP(Tabla1[[#This Row],[FECHA]],'RECAUDOS EXTERNOS'!A:D,4,FALSE),0)</f>
        <v>0</v>
      </c>
      <c r="V735" s="9">
        <f>IFERROR(VLOOKUP(Tabla1[[#This Row],[FECHA]],'RECAUDOS EXTERNOS'!A:D,3,FALSE),0)</f>
        <v>0</v>
      </c>
    </row>
    <row r="736" spans="1:22" x14ac:dyDescent="0.25">
      <c r="A736" s="1">
        <v>38295</v>
      </c>
      <c r="B736" s="3" t="s">
        <v>6</v>
      </c>
      <c r="C736" s="2">
        <v>38292</v>
      </c>
      <c r="D736" s="5">
        <f>YEAR(Tabla1[[#This Row],[FECHA]])</f>
        <v>2004</v>
      </c>
      <c r="E736" s="5">
        <f>IFERROR(VLOOKUP(Tabla1[[#This Row],[FECHA]],'COMPARENDOS TOTALES'!A:D,4,FALSE),0)</f>
        <v>29</v>
      </c>
      <c r="F736" s="9">
        <f>IFERROR(VLOOKUP(Tabla1[[#This Row],[FECHA]],'COMPARENDOS TOTALES'!A:D,3,FALSE),0)</f>
        <v>7076269</v>
      </c>
      <c r="G736" s="5">
        <f>IFERROR(VLOOKUP(Tabla1[[#This Row],[FECHA]],EXONERACIONES!A:D,4,FALSE),0)</f>
        <v>20</v>
      </c>
      <c r="H736" s="9">
        <f>IFERROR(VLOOKUP(Tabla1[[#This Row],[FECHA]],EXONERACIONES!A:D,3,FALSE),0)</f>
        <v>5107324</v>
      </c>
      <c r="I736" s="5">
        <f>IFERROR(VLOOKUP(Tabla1[[#This Row],[FECHA]],'SIMIT CON RES'!A:D,4,FALSE),0)</f>
        <v>0</v>
      </c>
      <c r="J736" s="9">
        <f>IFERROR(VLOOKUP(Tabla1[[#This Row],[FECHA]],'SIMIT CON RES'!A:D,3,FALSE),0)</f>
        <v>0</v>
      </c>
      <c r="K736">
        <f>IFERROR(VLOOKUP(Tabla1[[#This Row],[FECHA]],'SIMIT SIN RES'!A:D,4,FALSE),0)</f>
        <v>0</v>
      </c>
      <c r="L736" s="9">
        <f>IFERROR(VLOOKUP(Tabla1[[#This Row],[FECHA]],'SIMIT SIN RES'!A:D,3,FALSE),0)</f>
        <v>0</v>
      </c>
      <c r="M736" s="5">
        <f>IFERROR(VLOOKUP(Tabla1[[#This Row],[FECHA]],'RECAUDOS DE COMPARENDOS'!A:D,4,FALSE),0)</f>
        <v>4</v>
      </c>
      <c r="N736" s="9">
        <f>IFERROR(VLOOKUP(Tabla1[[#This Row],[FECHA]],'RECAUDOS DE COMPARENDOS'!A:D,3,FALSE),0)</f>
        <v>894975</v>
      </c>
      <c r="O736" s="5">
        <f>IFERROR(VLOOKUP(Tabla1[[#This Row],[FECHA]],'RECAUDOS DE RESOLUCIONES'!A:D,4,FALSE),0)</f>
        <v>0</v>
      </c>
      <c r="P736" s="9">
        <f>IFERROR(VLOOKUP(Tabla1[[#This Row],[FECHA]],'RECAUDOS DE RESOLUCIONES'!A:D,3,FALSE),0)</f>
        <v>0</v>
      </c>
      <c r="Q73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736" s="9">
        <f>Tabla1[V. COMPARENDOS]-(Tabla1[V. EXONERACIONES]+Tabla1[[#This Row],[V. SIMIT CON RESOLUCION]]+Tabla1[[#This Row],[V. SIMIT SIN RESOLUCION]]+Tabla1[[#This Row],[V. RECAUDOS COMPARENDOS]]+Tabla1[[#This Row],[V. RECAUDOS RESOLUCIONES]])</f>
        <v>1073970</v>
      </c>
      <c r="S736" s="11">
        <f>IFERROR(VLOOKUP(Tabla1[[#This Row],[FECHA]],'RECAUDOS LOCALES'!A:D,4,FALSE),0)</f>
        <v>2</v>
      </c>
      <c r="T736" s="9">
        <f>IFERROR(VLOOKUP(Tabla1[[#This Row],[FECHA]],'RECAUDOS LOCALES'!A:D,3,FALSE),0)</f>
        <v>95468</v>
      </c>
      <c r="U736" s="11">
        <f>IFERROR(VLOOKUP(Tabla1[[#This Row],[FECHA]],'RECAUDOS EXTERNOS'!A:D,4,FALSE),0)</f>
        <v>0</v>
      </c>
      <c r="V736" s="9">
        <f>IFERROR(VLOOKUP(Tabla1[[#This Row],[FECHA]],'RECAUDOS EXTERNOS'!A:D,3,FALSE),0)</f>
        <v>0</v>
      </c>
    </row>
    <row r="737" spans="1:22" x14ac:dyDescent="0.25">
      <c r="A737" s="1">
        <v>38296</v>
      </c>
      <c r="B737" s="3" t="s">
        <v>0</v>
      </c>
      <c r="C737" s="2">
        <v>38292</v>
      </c>
      <c r="D737" s="5">
        <f>YEAR(Tabla1[[#This Row],[FECHA]])</f>
        <v>2004</v>
      </c>
      <c r="E737" s="5">
        <f>IFERROR(VLOOKUP(Tabla1[[#This Row],[FECHA]],'COMPARENDOS TOTALES'!A:D,4,FALSE),0)</f>
        <v>34</v>
      </c>
      <c r="F737" s="9">
        <f>IFERROR(VLOOKUP(Tabla1[[#This Row],[FECHA]],'COMPARENDOS TOTALES'!A:D,3,FALSE),0)</f>
        <v>7446192</v>
      </c>
      <c r="G737" s="5">
        <f>IFERROR(VLOOKUP(Tabla1[[#This Row],[FECHA]],EXONERACIONES!A:D,4,FALSE),0)</f>
        <v>28</v>
      </c>
      <c r="H737" s="9">
        <f>IFERROR(VLOOKUP(Tabla1[[#This Row],[FECHA]],EXONERACIONES!A:D,3,FALSE),0)</f>
        <v>6097763</v>
      </c>
      <c r="I737" s="5">
        <f>IFERROR(VLOOKUP(Tabla1[[#This Row],[FECHA]],'SIMIT CON RES'!A:D,4,FALSE),0)</f>
        <v>0</v>
      </c>
      <c r="J737" s="9">
        <f>IFERROR(VLOOKUP(Tabla1[[#This Row],[FECHA]],'SIMIT CON RES'!A:D,3,FALSE),0)</f>
        <v>0</v>
      </c>
      <c r="K737">
        <f>IFERROR(VLOOKUP(Tabla1[[#This Row],[FECHA]],'SIMIT SIN RES'!A:D,4,FALSE),0)</f>
        <v>0</v>
      </c>
      <c r="L737" s="9">
        <f>IFERROR(VLOOKUP(Tabla1[[#This Row],[FECHA]],'SIMIT SIN RES'!A:D,3,FALSE),0)</f>
        <v>0</v>
      </c>
      <c r="M737" s="5">
        <f>IFERROR(VLOOKUP(Tabla1[[#This Row],[FECHA]],'RECAUDOS DE COMPARENDOS'!A:D,4,FALSE),0)</f>
        <v>1</v>
      </c>
      <c r="N737" s="9">
        <f>IFERROR(VLOOKUP(Tabla1[[#This Row],[FECHA]],'RECAUDOS DE COMPARENDOS'!A:D,3,FALSE),0)</f>
        <v>178995</v>
      </c>
      <c r="O737" s="5">
        <f>IFERROR(VLOOKUP(Tabla1[[#This Row],[FECHA]],'RECAUDOS DE RESOLUCIONES'!A:D,4,FALSE),0)</f>
        <v>0</v>
      </c>
      <c r="P737" s="9">
        <f>IFERROR(VLOOKUP(Tabla1[[#This Row],[FECHA]],'RECAUDOS DE RESOLUCIONES'!A:D,3,FALSE),0)</f>
        <v>0</v>
      </c>
      <c r="Q73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737" s="9">
        <f>Tabla1[V. COMPARENDOS]-(Tabla1[V. EXONERACIONES]+Tabla1[[#This Row],[V. SIMIT CON RESOLUCION]]+Tabla1[[#This Row],[V. SIMIT SIN RESOLUCION]]+Tabla1[[#This Row],[V. RECAUDOS COMPARENDOS]]+Tabla1[[#This Row],[V. RECAUDOS RESOLUCIONES]])</f>
        <v>1169434</v>
      </c>
      <c r="S737" s="11">
        <f>IFERROR(VLOOKUP(Tabla1[[#This Row],[FECHA]],'RECAUDOS LOCALES'!A:D,4,FALSE),0)</f>
        <v>5</v>
      </c>
      <c r="T737" s="9">
        <f>IFERROR(VLOOKUP(Tabla1[[#This Row],[FECHA]],'RECAUDOS LOCALES'!A:D,3,FALSE),0)</f>
        <v>716000</v>
      </c>
      <c r="U737" s="11">
        <f>IFERROR(VLOOKUP(Tabla1[[#This Row],[FECHA]],'RECAUDOS EXTERNOS'!A:D,4,FALSE),0)</f>
        <v>0</v>
      </c>
      <c r="V737" s="9">
        <f>IFERROR(VLOOKUP(Tabla1[[#This Row],[FECHA]],'RECAUDOS EXTERNOS'!A:D,3,FALSE),0)</f>
        <v>0</v>
      </c>
    </row>
    <row r="738" spans="1:22" x14ac:dyDescent="0.25">
      <c r="A738" s="1">
        <v>38297</v>
      </c>
      <c r="B738" s="3" t="s">
        <v>5</v>
      </c>
      <c r="C738" s="2">
        <v>38292</v>
      </c>
      <c r="D738" s="5">
        <f>YEAR(Tabla1[[#This Row],[FECHA]])</f>
        <v>2004</v>
      </c>
      <c r="E738" s="5">
        <f>IFERROR(VLOOKUP(Tabla1[[#This Row],[FECHA]],'COMPARENDOS TOTALES'!A:D,4,FALSE),0)</f>
        <v>77</v>
      </c>
      <c r="F738" s="9">
        <f>IFERROR(VLOOKUP(Tabla1[[#This Row],[FECHA]],'COMPARENDOS TOTALES'!A:D,3,FALSE),0)</f>
        <v>16216947</v>
      </c>
      <c r="G738" s="5">
        <f>IFERROR(VLOOKUP(Tabla1[[#This Row],[FECHA]],EXONERACIONES!A:D,4,FALSE),0)</f>
        <v>52</v>
      </c>
      <c r="H738" s="9">
        <f>IFERROR(VLOOKUP(Tabla1[[#This Row],[FECHA]],EXONERACIONES!A:D,3,FALSE),0)</f>
        <v>10835164</v>
      </c>
      <c r="I738" s="5">
        <f>IFERROR(VLOOKUP(Tabla1[[#This Row],[FECHA]],'SIMIT CON RES'!A:D,4,FALSE),0)</f>
        <v>0</v>
      </c>
      <c r="J738" s="9">
        <f>IFERROR(VLOOKUP(Tabla1[[#This Row],[FECHA]],'SIMIT CON RES'!A:D,3,FALSE),0)</f>
        <v>0</v>
      </c>
      <c r="K738">
        <f>IFERROR(VLOOKUP(Tabla1[[#This Row],[FECHA]],'SIMIT SIN RES'!A:D,4,FALSE),0)</f>
        <v>0</v>
      </c>
      <c r="L738" s="9">
        <f>IFERROR(VLOOKUP(Tabla1[[#This Row],[FECHA]],'SIMIT SIN RES'!A:D,3,FALSE),0)</f>
        <v>0</v>
      </c>
      <c r="M738" s="5">
        <f>IFERROR(VLOOKUP(Tabla1[[#This Row],[FECHA]],'RECAUDOS DE COMPARENDOS'!A:D,4,FALSE),0)</f>
        <v>12</v>
      </c>
      <c r="N738" s="9">
        <f>IFERROR(VLOOKUP(Tabla1[[#This Row],[FECHA]],'RECAUDOS DE COMPARENDOS'!A:D,3,FALSE),0)</f>
        <v>2959384</v>
      </c>
      <c r="O738" s="5">
        <f>IFERROR(VLOOKUP(Tabla1[[#This Row],[FECHA]],'RECAUDOS DE RESOLUCIONES'!A:D,4,FALSE),0)</f>
        <v>0</v>
      </c>
      <c r="P738" s="9">
        <f>IFERROR(VLOOKUP(Tabla1[[#This Row],[FECHA]],'RECAUDOS DE RESOLUCIONES'!A:D,3,FALSE),0)</f>
        <v>0</v>
      </c>
      <c r="Q73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13</v>
      </c>
      <c r="R738" s="9">
        <f>Tabla1[V. COMPARENDOS]-(Tabla1[V. EXONERACIONES]+Tabla1[[#This Row],[V. SIMIT CON RESOLUCION]]+Tabla1[[#This Row],[V. SIMIT SIN RESOLUCION]]+Tabla1[[#This Row],[V. RECAUDOS COMPARENDOS]]+Tabla1[[#This Row],[V. RECAUDOS RESOLUCIONES]])</f>
        <v>2422399</v>
      </c>
      <c r="S738" s="11">
        <f>IFERROR(VLOOKUP(Tabla1[[#This Row],[FECHA]],'RECAUDOS LOCALES'!A:D,4,FALSE),0)</f>
        <v>0</v>
      </c>
      <c r="T738" s="9">
        <f>IFERROR(VLOOKUP(Tabla1[[#This Row],[FECHA]],'RECAUDOS LOCALES'!A:D,3,FALSE),0)</f>
        <v>0</v>
      </c>
      <c r="U738" s="11">
        <f>IFERROR(VLOOKUP(Tabla1[[#This Row],[FECHA]],'RECAUDOS EXTERNOS'!A:D,4,FALSE),0)</f>
        <v>0</v>
      </c>
      <c r="V738" s="9">
        <f>IFERROR(VLOOKUP(Tabla1[[#This Row],[FECHA]],'RECAUDOS EXTERNOS'!A:D,3,FALSE),0)</f>
        <v>0</v>
      </c>
    </row>
    <row r="739" spans="1:22" x14ac:dyDescent="0.25">
      <c r="A739" s="1">
        <v>38298</v>
      </c>
      <c r="B739" s="3" t="s">
        <v>4</v>
      </c>
      <c r="C739" s="2">
        <v>38292</v>
      </c>
      <c r="D739" s="5">
        <f>YEAR(Tabla1[[#This Row],[FECHA]])</f>
        <v>2004</v>
      </c>
      <c r="E739" s="5">
        <f>IFERROR(VLOOKUP(Tabla1[[#This Row],[FECHA]],'COMPARENDOS TOTALES'!A:D,4,FALSE),0)</f>
        <v>50</v>
      </c>
      <c r="F739" s="9">
        <f>IFERROR(VLOOKUP(Tabla1[[#This Row],[FECHA]],'COMPARENDOS TOTALES'!A:D,3,FALSE),0)</f>
        <v>10095318</v>
      </c>
      <c r="G739" s="5">
        <f>IFERROR(VLOOKUP(Tabla1[[#This Row],[FECHA]],EXONERACIONES!A:D,4,FALSE),0)</f>
        <v>34</v>
      </c>
      <c r="H739" s="9">
        <f>IFERROR(VLOOKUP(Tabla1[[#This Row],[FECHA]],EXONERACIONES!A:D,3,FALSE),0)</f>
        <v>7171733</v>
      </c>
      <c r="I739" s="5">
        <f>IFERROR(VLOOKUP(Tabla1[[#This Row],[FECHA]],'SIMIT CON RES'!A:D,4,FALSE),0)</f>
        <v>0</v>
      </c>
      <c r="J739" s="9">
        <f>IFERROR(VLOOKUP(Tabla1[[#This Row],[FECHA]],'SIMIT CON RES'!A:D,3,FALSE),0)</f>
        <v>0</v>
      </c>
      <c r="K739">
        <f>IFERROR(VLOOKUP(Tabla1[[#This Row],[FECHA]],'SIMIT SIN RES'!A:D,4,FALSE),0)</f>
        <v>0</v>
      </c>
      <c r="L739" s="9">
        <f>IFERROR(VLOOKUP(Tabla1[[#This Row],[FECHA]],'SIMIT SIN RES'!A:D,3,FALSE),0)</f>
        <v>0</v>
      </c>
      <c r="M739" s="5">
        <f>IFERROR(VLOOKUP(Tabla1[[#This Row],[FECHA]],'RECAUDOS DE COMPARENDOS'!A:D,4,FALSE),0)</f>
        <v>9</v>
      </c>
      <c r="N739" s="9">
        <f>IFERROR(VLOOKUP(Tabla1[[#This Row],[FECHA]],'RECAUDOS DE COMPARENDOS'!A:D,3,FALSE),0)</f>
        <v>1706419</v>
      </c>
      <c r="O739" s="5">
        <f>IFERROR(VLOOKUP(Tabla1[[#This Row],[FECHA]],'RECAUDOS DE RESOLUCIONES'!A:D,4,FALSE),0)</f>
        <v>0</v>
      </c>
      <c r="P739" s="9">
        <f>IFERROR(VLOOKUP(Tabla1[[#This Row],[FECHA]],'RECAUDOS DE RESOLUCIONES'!A:D,3,FALSE),0)</f>
        <v>0</v>
      </c>
      <c r="Q73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7</v>
      </c>
      <c r="R739" s="9">
        <f>Tabla1[V. COMPARENDOS]-(Tabla1[V. EXONERACIONES]+Tabla1[[#This Row],[V. SIMIT CON RESOLUCION]]+Tabla1[[#This Row],[V. SIMIT SIN RESOLUCION]]+Tabla1[[#This Row],[V. RECAUDOS COMPARENDOS]]+Tabla1[[#This Row],[V. RECAUDOS RESOLUCIONES]])</f>
        <v>1217166</v>
      </c>
      <c r="S739" s="11">
        <f>IFERROR(VLOOKUP(Tabla1[[#This Row],[FECHA]],'RECAUDOS LOCALES'!A:D,4,FALSE),0)</f>
        <v>0</v>
      </c>
      <c r="T739" s="9">
        <f>IFERROR(VLOOKUP(Tabla1[[#This Row],[FECHA]],'RECAUDOS LOCALES'!A:D,3,FALSE),0)</f>
        <v>0</v>
      </c>
      <c r="U739" s="11">
        <f>IFERROR(VLOOKUP(Tabla1[[#This Row],[FECHA]],'RECAUDOS EXTERNOS'!A:D,4,FALSE),0)</f>
        <v>0</v>
      </c>
      <c r="V739" s="9">
        <f>IFERROR(VLOOKUP(Tabla1[[#This Row],[FECHA]],'RECAUDOS EXTERNOS'!A:D,3,FALSE),0)</f>
        <v>0</v>
      </c>
    </row>
    <row r="740" spans="1:22" x14ac:dyDescent="0.25">
      <c r="A740" s="1">
        <v>38299</v>
      </c>
      <c r="B740" s="3" t="s">
        <v>1</v>
      </c>
      <c r="C740" s="2">
        <v>38292</v>
      </c>
      <c r="D740" s="5">
        <f>YEAR(Tabla1[[#This Row],[FECHA]])</f>
        <v>2004</v>
      </c>
      <c r="E740" s="5">
        <f>IFERROR(VLOOKUP(Tabla1[[#This Row],[FECHA]],'COMPARENDOS TOTALES'!A:D,4,FALSE),0)</f>
        <v>32</v>
      </c>
      <c r="F740" s="9">
        <f>IFERROR(VLOOKUP(Tabla1[[#This Row],[FECHA]],'COMPARENDOS TOTALES'!A:D,3,FALSE),0)</f>
        <v>6193227</v>
      </c>
      <c r="G740" s="5">
        <f>IFERROR(VLOOKUP(Tabla1[[#This Row],[FECHA]],EXONERACIONES!A:D,4,FALSE),0)</f>
        <v>23</v>
      </c>
      <c r="H740" s="9">
        <f>IFERROR(VLOOKUP(Tabla1[[#This Row],[FECHA]],EXONERACIONES!A:D,3,FALSE),0)</f>
        <v>4224282</v>
      </c>
      <c r="I740" s="5">
        <f>IFERROR(VLOOKUP(Tabla1[[#This Row],[FECHA]],'SIMIT CON RES'!A:D,4,FALSE),0)</f>
        <v>0</v>
      </c>
      <c r="J740" s="9">
        <f>IFERROR(VLOOKUP(Tabla1[[#This Row],[FECHA]],'SIMIT CON RES'!A:D,3,FALSE),0)</f>
        <v>0</v>
      </c>
      <c r="K740">
        <f>IFERROR(VLOOKUP(Tabla1[[#This Row],[FECHA]],'SIMIT SIN RES'!A:D,4,FALSE),0)</f>
        <v>0</v>
      </c>
      <c r="L740" s="9">
        <f>IFERROR(VLOOKUP(Tabla1[[#This Row],[FECHA]],'SIMIT SIN RES'!A:D,3,FALSE),0)</f>
        <v>0</v>
      </c>
      <c r="M740" s="5">
        <f>IFERROR(VLOOKUP(Tabla1[[#This Row],[FECHA]],'RECAUDOS DE COMPARENDOS'!A:D,4,FALSE),0)</f>
        <v>3</v>
      </c>
      <c r="N740" s="9">
        <f>IFERROR(VLOOKUP(Tabla1[[#This Row],[FECHA]],'RECAUDOS DE COMPARENDOS'!A:D,3,FALSE),0)</f>
        <v>715980</v>
      </c>
      <c r="O740" s="5">
        <f>IFERROR(VLOOKUP(Tabla1[[#This Row],[FECHA]],'RECAUDOS DE RESOLUCIONES'!A:D,4,FALSE),0)</f>
        <v>0</v>
      </c>
      <c r="P740" s="9">
        <f>IFERROR(VLOOKUP(Tabla1[[#This Row],[FECHA]],'RECAUDOS DE RESOLUCIONES'!A:D,3,FALSE),0)</f>
        <v>0</v>
      </c>
      <c r="Q74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740" s="9">
        <f>Tabla1[V. COMPARENDOS]-(Tabla1[V. EXONERACIONES]+Tabla1[[#This Row],[V. SIMIT CON RESOLUCION]]+Tabla1[[#This Row],[V. SIMIT SIN RESOLUCION]]+Tabla1[[#This Row],[V. RECAUDOS COMPARENDOS]]+Tabla1[[#This Row],[V. RECAUDOS RESOLUCIONES]])</f>
        <v>1252965</v>
      </c>
      <c r="S740" s="11">
        <f>IFERROR(VLOOKUP(Tabla1[[#This Row],[FECHA]],'RECAUDOS LOCALES'!A:D,4,FALSE),0)</f>
        <v>9</v>
      </c>
      <c r="T740" s="9">
        <f>IFERROR(VLOOKUP(Tabla1[[#This Row],[FECHA]],'RECAUDOS LOCALES'!A:D,3,FALSE),0)</f>
        <v>900968</v>
      </c>
      <c r="U740" s="11">
        <f>IFERROR(VLOOKUP(Tabla1[[#This Row],[FECHA]],'RECAUDOS EXTERNOS'!A:D,4,FALSE),0)</f>
        <v>0</v>
      </c>
      <c r="V740" s="9">
        <f>IFERROR(VLOOKUP(Tabla1[[#This Row],[FECHA]],'RECAUDOS EXTERNOS'!A:D,3,FALSE),0)</f>
        <v>0</v>
      </c>
    </row>
    <row r="741" spans="1:22" x14ac:dyDescent="0.25">
      <c r="A741" s="1">
        <v>38300</v>
      </c>
      <c r="B741" s="3" t="s">
        <v>2</v>
      </c>
      <c r="C741" s="2">
        <v>38292</v>
      </c>
      <c r="D741" s="5">
        <f>YEAR(Tabla1[[#This Row],[FECHA]])</f>
        <v>2004</v>
      </c>
      <c r="E741" s="5">
        <f>IFERROR(VLOOKUP(Tabla1[[#This Row],[FECHA]],'COMPARENDOS TOTALES'!A:D,4,FALSE),0)</f>
        <v>16</v>
      </c>
      <c r="F741" s="9">
        <f>IFERROR(VLOOKUP(Tabla1[[#This Row],[FECHA]],'COMPARENDOS TOTALES'!A:D,3,FALSE),0)</f>
        <v>3412838</v>
      </c>
      <c r="G741" s="5">
        <f>IFERROR(VLOOKUP(Tabla1[[#This Row],[FECHA]],EXONERACIONES!A:D,4,FALSE),0)</f>
        <v>10</v>
      </c>
      <c r="H741" s="9">
        <f>IFERROR(VLOOKUP(Tabla1[[#This Row],[FECHA]],EXONERACIONES!A:D,3,FALSE),0)</f>
        <v>2147940</v>
      </c>
      <c r="I741" s="5">
        <f>IFERROR(VLOOKUP(Tabla1[[#This Row],[FECHA]],'SIMIT CON RES'!A:D,4,FALSE),0)</f>
        <v>0</v>
      </c>
      <c r="J741" s="9">
        <f>IFERROR(VLOOKUP(Tabla1[[#This Row],[FECHA]],'SIMIT CON RES'!A:D,3,FALSE),0)</f>
        <v>0</v>
      </c>
      <c r="K741">
        <f>IFERROR(VLOOKUP(Tabla1[[#This Row],[FECHA]],'SIMIT SIN RES'!A:D,4,FALSE),0)</f>
        <v>0</v>
      </c>
      <c r="L741" s="9">
        <f>IFERROR(VLOOKUP(Tabla1[[#This Row],[FECHA]],'SIMIT SIN RES'!A:D,3,FALSE),0)</f>
        <v>0</v>
      </c>
      <c r="M741" s="5">
        <f>IFERROR(VLOOKUP(Tabla1[[#This Row],[FECHA]],'RECAUDOS DE COMPARENDOS'!A:D,4,FALSE),0)</f>
        <v>3</v>
      </c>
      <c r="N741" s="9">
        <f>IFERROR(VLOOKUP(Tabla1[[#This Row],[FECHA]],'RECAUDOS DE COMPARENDOS'!A:D,3,FALSE),0)</f>
        <v>632449</v>
      </c>
      <c r="O741" s="5">
        <f>IFERROR(VLOOKUP(Tabla1[[#This Row],[FECHA]],'RECAUDOS DE RESOLUCIONES'!A:D,4,FALSE),0)</f>
        <v>0</v>
      </c>
      <c r="P741" s="9">
        <f>IFERROR(VLOOKUP(Tabla1[[#This Row],[FECHA]],'RECAUDOS DE RESOLUCIONES'!A:D,3,FALSE),0)</f>
        <v>0</v>
      </c>
      <c r="Q74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741" s="9">
        <f>Tabla1[V. COMPARENDOS]-(Tabla1[V. EXONERACIONES]+Tabla1[[#This Row],[V. SIMIT CON RESOLUCION]]+Tabla1[[#This Row],[V. SIMIT SIN RESOLUCION]]+Tabla1[[#This Row],[V. RECAUDOS COMPARENDOS]]+Tabla1[[#This Row],[V. RECAUDOS RESOLUCIONES]])</f>
        <v>632449</v>
      </c>
      <c r="S741" s="11">
        <f>IFERROR(VLOOKUP(Tabla1[[#This Row],[FECHA]],'RECAUDOS LOCALES'!A:D,4,FALSE),0)</f>
        <v>5</v>
      </c>
      <c r="T741" s="9">
        <f>IFERROR(VLOOKUP(Tabla1[[#This Row],[FECHA]],'RECAUDOS LOCALES'!A:D,3,FALSE),0)</f>
        <v>537000</v>
      </c>
      <c r="U741" s="11">
        <f>IFERROR(VLOOKUP(Tabla1[[#This Row],[FECHA]],'RECAUDOS EXTERNOS'!A:D,4,FALSE),0)</f>
        <v>0</v>
      </c>
      <c r="V741" s="9">
        <f>IFERROR(VLOOKUP(Tabla1[[#This Row],[FECHA]],'RECAUDOS EXTERNOS'!A:D,3,FALSE),0)</f>
        <v>0</v>
      </c>
    </row>
    <row r="742" spans="1:22" x14ac:dyDescent="0.25">
      <c r="A742" s="1">
        <v>38301</v>
      </c>
      <c r="B742" s="3" t="s">
        <v>3</v>
      </c>
      <c r="C742" s="2">
        <v>38292</v>
      </c>
      <c r="D742" s="5">
        <f>YEAR(Tabla1[[#This Row],[FECHA]])</f>
        <v>2004</v>
      </c>
      <c r="E742" s="5">
        <f>IFERROR(VLOOKUP(Tabla1[[#This Row],[FECHA]],'COMPARENDOS TOTALES'!A:D,4,FALSE),0)</f>
        <v>8</v>
      </c>
      <c r="F742" s="9">
        <f>IFERROR(VLOOKUP(Tabla1[[#This Row],[FECHA]],'COMPARENDOS TOTALES'!A:D,3,FALSE),0)</f>
        <v>1181367</v>
      </c>
      <c r="G742" s="5">
        <f>IFERROR(VLOOKUP(Tabla1[[#This Row],[FECHA]],EXONERACIONES!A:D,4,FALSE),0)</f>
        <v>8</v>
      </c>
      <c r="H742" s="9">
        <f>IFERROR(VLOOKUP(Tabla1[[#This Row],[FECHA]],EXONERACIONES!A:D,3,FALSE),0)</f>
        <v>1181367</v>
      </c>
      <c r="I742" s="5">
        <f>IFERROR(VLOOKUP(Tabla1[[#This Row],[FECHA]],'SIMIT CON RES'!A:D,4,FALSE),0)</f>
        <v>0</v>
      </c>
      <c r="J742" s="9">
        <f>IFERROR(VLOOKUP(Tabla1[[#This Row],[FECHA]],'SIMIT CON RES'!A:D,3,FALSE),0)</f>
        <v>0</v>
      </c>
      <c r="K742">
        <f>IFERROR(VLOOKUP(Tabla1[[#This Row],[FECHA]],'SIMIT SIN RES'!A:D,4,FALSE),0)</f>
        <v>0</v>
      </c>
      <c r="L742" s="9">
        <f>IFERROR(VLOOKUP(Tabla1[[#This Row],[FECHA]],'SIMIT SIN RES'!A:D,3,FALSE),0)</f>
        <v>0</v>
      </c>
      <c r="M742" s="5">
        <f>IFERROR(VLOOKUP(Tabla1[[#This Row],[FECHA]],'RECAUDOS DE COMPARENDOS'!A:D,4,FALSE),0)</f>
        <v>0</v>
      </c>
      <c r="N742" s="9">
        <f>IFERROR(VLOOKUP(Tabla1[[#This Row],[FECHA]],'RECAUDOS DE COMPARENDOS'!A:D,3,FALSE),0)</f>
        <v>0</v>
      </c>
      <c r="O742" s="5">
        <f>IFERROR(VLOOKUP(Tabla1[[#This Row],[FECHA]],'RECAUDOS DE RESOLUCIONES'!A:D,4,FALSE),0)</f>
        <v>0</v>
      </c>
      <c r="P742" s="9">
        <f>IFERROR(VLOOKUP(Tabla1[[#This Row],[FECHA]],'RECAUDOS DE RESOLUCIONES'!A:D,3,FALSE),0)</f>
        <v>0</v>
      </c>
      <c r="Q74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74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742" s="11">
        <f>IFERROR(VLOOKUP(Tabla1[[#This Row],[FECHA]],'RECAUDOS LOCALES'!A:D,4,FALSE),0)</f>
        <v>0</v>
      </c>
      <c r="T742" s="9">
        <f>IFERROR(VLOOKUP(Tabla1[[#This Row],[FECHA]],'RECAUDOS LOCALES'!A:D,3,FALSE),0)</f>
        <v>0</v>
      </c>
      <c r="U742" s="11">
        <f>IFERROR(VLOOKUP(Tabla1[[#This Row],[FECHA]],'RECAUDOS EXTERNOS'!A:D,4,FALSE),0)</f>
        <v>0</v>
      </c>
      <c r="V742" s="9">
        <f>IFERROR(VLOOKUP(Tabla1[[#This Row],[FECHA]],'RECAUDOS EXTERNOS'!A:D,3,FALSE),0)</f>
        <v>0</v>
      </c>
    </row>
    <row r="743" spans="1:22" x14ac:dyDescent="0.25">
      <c r="A743" s="1">
        <v>38302</v>
      </c>
      <c r="B743" s="3" t="s">
        <v>6</v>
      </c>
      <c r="C743" s="2">
        <v>38292</v>
      </c>
      <c r="D743" s="5">
        <f>YEAR(Tabla1[[#This Row],[FECHA]])</f>
        <v>2004</v>
      </c>
      <c r="E743" s="5">
        <f>IFERROR(VLOOKUP(Tabla1[[#This Row],[FECHA]],'COMPARENDOS TOTALES'!A:D,4,FALSE),0)</f>
        <v>31</v>
      </c>
      <c r="F743" s="9">
        <f>IFERROR(VLOOKUP(Tabla1[[#This Row],[FECHA]],'COMPARENDOS TOTALES'!A:D,3,FALSE),0)</f>
        <v>5584644</v>
      </c>
      <c r="G743" s="5">
        <f>IFERROR(VLOOKUP(Tabla1[[#This Row],[FECHA]],EXONERACIONES!A:D,4,FALSE),0)</f>
        <v>20</v>
      </c>
      <c r="H743" s="9">
        <f>IFERROR(VLOOKUP(Tabla1[[#This Row],[FECHA]],EXONERACIONES!A:D,3,FALSE),0)</f>
        <v>3591833</v>
      </c>
      <c r="I743" s="5">
        <f>IFERROR(VLOOKUP(Tabla1[[#This Row],[FECHA]],'SIMIT CON RES'!A:D,4,FALSE),0)</f>
        <v>0</v>
      </c>
      <c r="J743" s="9">
        <f>IFERROR(VLOOKUP(Tabla1[[#This Row],[FECHA]],'SIMIT CON RES'!A:D,3,FALSE),0)</f>
        <v>0</v>
      </c>
      <c r="K743">
        <f>IFERROR(VLOOKUP(Tabla1[[#This Row],[FECHA]],'SIMIT SIN RES'!A:D,4,FALSE),0)</f>
        <v>0</v>
      </c>
      <c r="L743" s="9">
        <f>IFERROR(VLOOKUP(Tabla1[[#This Row],[FECHA]],'SIMIT SIN RES'!A:D,3,FALSE),0)</f>
        <v>0</v>
      </c>
      <c r="M743" s="5">
        <f>IFERROR(VLOOKUP(Tabla1[[#This Row],[FECHA]],'RECAUDOS DE COMPARENDOS'!A:D,4,FALSE),0)</f>
        <v>2</v>
      </c>
      <c r="N743" s="9">
        <f>IFERROR(VLOOKUP(Tabla1[[#This Row],[FECHA]],'RECAUDOS DE COMPARENDOS'!A:D,3,FALSE),0)</f>
        <v>536985</v>
      </c>
      <c r="O743" s="5">
        <f>IFERROR(VLOOKUP(Tabla1[[#This Row],[FECHA]],'RECAUDOS DE RESOLUCIONES'!A:D,4,FALSE),0)</f>
        <v>0</v>
      </c>
      <c r="P743" s="9">
        <f>IFERROR(VLOOKUP(Tabla1[[#This Row],[FECHA]],'RECAUDOS DE RESOLUCIONES'!A:D,3,FALSE),0)</f>
        <v>0</v>
      </c>
      <c r="Q74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9</v>
      </c>
      <c r="R743" s="9">
        <f>Tabla1[V. COMPARENDOS]-(Tabla1[V. EXONERACIONES]+Tabla1[[#This Row],[V. SIMIT CON RESOLUCION]]+Tabla1[[#This Row],[V. SIMIT SIN RESOLUCION]]+Tabla1[[#This Row],[V. RECAUDOS COMPARENDOS]]+Tabla1[[#This Row],[V. RECAUDOS RESOLUCIONES]])</f>
        <v>1455826</v>
      </c>
      <c r="S743" s="11">
        <f>IFERROR(VLOOKUP(Tabla1[[#This Row],[FECHA]],'RECAUDOS LOCALES'!A:D,4,FALSE),0)</f>
        <v>11</v>
      </c>
      <c r="T743" s="9">
        <f>IFERROR(VLOOKUP(Tabla1[[#This Row],[FECHA]],'RECAUDOS LOCALES'!A:D,3,FALSE),0)</f>
        <v>1251368</v>
      </c>
      <c r="U743" s="11">
        <f>IFERROR(VLOOKUP(Tabla1[[#This Row],[FECHA]],'RECAUDOS EXTERNOS'!A:D,4,FALSE),0)</f>
        <v>0</v>
      </c>
      <c r="V743" s="9">
        <f>IFERROR(VLOOKUP(Tabla1[[#This Row],[FECHA]],'RECAUDOS EXTERNOS'!A:D,3,FALSE),0)</f>
        <v>0</v>
      </c>
    </row>
    <row r="744" spans="1:22" x14ac:dyDescent="0.25">
      <c r="A744" s="1">
        <v>38303</v>
      </c>
      <c r="B744" s="3" t="s">
        <v>0</v>
      </c>
      <c r="C744" s="2">
        <v>38292</v>
      </c>
      <c r="D744" s="5">
        <f>YEAR(Tabla1[[#This Row],[FECHA]])</f>
        <v>2004</v>
      </c>
      <c r="E744" s="5">
        <f>IFERROR(VLOOKUP(Tabla1[[#This Row],[FECHA]],'COMPARENDOS TOTALES'!A:D,4,FALSE),0)</f>
        <v>28</v>
      </c>
      <c r="F744" s="9">
        <f>IFERROR(VLOOKUP(Tabla1[[#This Row],[FECHA]],'COMPARENDOS TOTALES'!A:D,3,FALSE),0)</f>
        <v>5835242</v>
      </c>
      <c r="G744" s="5">
        <f>IFERROR(VLOOKUP(Tabla1[[#This Row],[FECHA]],EXONERACIONES!A:D,4,FALSE),0)</f>
        <v>16</v>
      </c>
      <c r="H744" s="9">
        <f>IFERROR(VLOOKUP(Tabla1[[#This Row],[FECHA]],EXONERACIONES!A:D,3,FALSE),0)</f>
        <v>3317379</v>
      </c>
      <c r="I744" s="5">
        <f>IFERROR(VLOOKUP(Tabla1[[#This Row],[FECHA]],'SIMIT CON RES'!A:D,4,FALSE),0)</f>
        <v>0</v>
      </c>
      <c r="J744" s="9">
        <f>IFERROR(VLOOKUP(Tabla1[[#This Row],[FECHA]],'SIMIT CON RES'!A:D,3,FALSE),0)</f>
        <v>0</v>
      </c>
      <c r="K744">
        <f>IFERROR(VLOOKUP(Tabla1[[#This Row],[FECHA]],'SIMIT SIN RES'!A:D,4,FALSE),0)</f>
        <v>0</v>
      </c>
      <c r="L744" s="9">
        <f>IFERROR(VLOOKUP(Tabla1[[#This Row],[FECHA]],'SIMIT SIN RES'!A:D,3,FALSE),0)</f>
        <v>0</v>
      </c>
      <c r="M744" s="5">
        <f>IFERROR(VLOOKUP(Tabla1[[#This Row],[FECHA]],'RECAUDOS DE COMPARENDOS'!A:D,4,FALSE),0)</f>
        <v>4</v>
      </c>
      <c r="N744" s="9">
        <f>IFERROR(VLOOKUP(Tabla1[[#This Row],[FECHA]],'RECAUDOS DE COMPARENDOS'!A:D,3,FALSE),0)</f>
        <v>811444</v>
      </c>
      <c r="O744" s="5">
        <f>IFERROR(VLOOKUP(Tabla1[[#This Row],[FECHA]],'RECAUDOS DE RESOLUCIONES'!A:D,4,FALSE),0)</f>
        <v>0</v>
      </c>
      <c r="P744" s="9">
        <f>IFERROR(VLOOKUP(Tabla1[[#This Row],[FECHA]],'RECAUDOS DE RESOLUCIONES'!A:D,3,FALSE),0)</f>
        <v>0</v>
      </c>
      <c r="Q74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8</v>
      </c>
      <c r="R744" s="9">
        <f>Tabla1[V. COMPARENDOS]-(Tabla1[V. EXONERACIONES]+Tabla1[[#This Row],[V. SIMIT CON RESOLUCION]]+Tabla1[[#This Row],[V. SIMIT SIN RESOLUCION]]+Tabla1[[#This Row],[V. RECAUDOS COMPARENDOS]]+Tabla1[[#This Row],[V. RECAUDOS RESOLUCIONES]])</f>
        <v>1706419</v>
      </c>
      <c r="S744" s="11">
        <f>IFERROR(VLOOKUP(Tabla1[[#This Row],[FECHA]],'RECAUDOS LOCALES'!A:D,4,FALSE),0)</f>
        <v>3</v>
      </c>
      <c r="T744" s="9">
        <f>IFERROR(VLOOKUP(Tabla1[[#This Row],[FECHA]],'RECAUDOS LOCALES'!A:D,3,FALSE),0)</f>
        <v>316234</v>
      </c>
      <c r="U744" s="11">
        <f>IFERROR(VLOOKUP(Tabla1[[#This Row],[FECHA]],'RECAUDOS EXTERNOS'!A:D,4,FALSE),0)</f>
        <v>0</v>
      </c>
      <c r="V744" s="9">
        <f>IFERROR(VLOOKUP(Tabla1[[#This Row],[FECHA]],'RECAUDOS EXTERNOS'!A:D,3,FALSE),0)</f>
        <v>0</v>
      </c>
    </row>
    <row r="745" spans="1:22" x14ac:dyDescent="0.25">
      <c r="A745" s="1">
        <v>38304</v>
      </c>
      <c r="B745" s="3" t="s">
        <v>5</v>
      </c>
      <c r="C745" s="2">
        <v>38292</v>
      </c>
      <c r="D745" s="5">
        <f>YEAR(Tabla1[[#This Row],[FECHA]])</f>
        <v>2004</v>
      </c>
      <c r="E745" s="5">
        <f>IFERROR(VLOOKUP(Tabla1[[#This Row],[FECHA]],'COMPARENDOS TOTALES'!A:D,4,FALSE),0)</f>
        <v>46</v>
      </c>
      <c r="F745" s="9">
        <f>IFERROR(VLOOKUP(Tabla1[[#This Row],[FECHA]],'COMPARENDOS TOTALES'!A:D,3,FALSE),0)</f>
        <v>9689596</v>
      </c>
      <c r="G745" s="5">
        <f>IFERROR(VLOOKUP(Tabla1[[#This Row],[FECHA]],EXONERACIONES!A:D,4,FALSE),0)</f>
        <v>34</v>
      </c>
      <c r="H745" s="9">
        <f>IFERROR(VLOOKUP(Tabla1[[#This Row],[FECHA]],EXONERACIONES!A:D,3,FALSE),0)</f>
        <v>6992738</v>
      </c>
      <c r="I745" s="5">
        <f>IFERROR(VLOOKUP(Tabla1[[#This Row],[FECHA]],'SIMIT CON RES'!A:D,4,FALSE),0)</f>
        <v>0</v>
      </c>
      <c r="J745" s="9">
        <f>IFERROR(VLOOKUP(Tabla1[[#This Row],[FECHA]],'SIMIT CON RES'!A:D,3,FALSE),0)</f>
        <v>0</v>
      </c>
      <c r="K745">
        <f>IFERROR(VLOOKUP(Tabla1[[#This Row],[FECHA]],'SIMIT SIN RES'!A:D,4,FALSE),0)</f>
        <v>0</v>
      </c>
      <c r="L745" s="9">
        <f>IFERROR(VLOOKUP(Tabla1[[#This Row],[FECHA]],'SIMIT SIN RES'!A:D,3,FALSE),0)</f>
        <v>0</v>
      </c>
      <c r="M745" s="5">
        <f>IFERROR(VLOOKUP(Tabla1[[#This Row],[FECHA]],'RECAUDOS DE COMPARENDOS'!A:D,4,FALSE),0)</f>
        <v>6</v>
      </c>
      <c r="N745" s="9">
        <f>IFERROR(VLOOKUP(Tabla1[[#This Row],[FECHA]],'RECAUDOS DE COMPARENDOS'!A:D,3,FALSE),0)</f>
        <v>1252965</v>
      </c>
      <c r="O745" s="5">
        <f>IFERROR(VLOOKUP(Tabla1[[#This Row],[FECHA]],'RECAUDOS DE RESOLUCIONES'!A:D,4,FALSE),0)</f>
        <v>0</v>
      </c>
      <c r="P745" s="9">
        <f>IFERROR(VLOOKUP(Tabla1[[#This Row],[FECHA]],'RECAUDOS DE RESOLUCIONES'!A:D,3,FALSE),0)</f>
        <v>0</v>
      </c>
      <c r="Q74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745" s="9">
        <f>Tabla1[V. COMPARENDOS]-(Tabla1[V. EXONERACIONES]+Tabla1[[#This Row],[V. SIMIT CON RESOLUCION]]+Tabla1[[#This Row],[V. SIMIT SIN RESOLUCION]]+Tabla1[[#This Row],[V. RECAUDOS COMPARENDOS]]+Tabla1[[#This Row],[V. RECAUDOS RESOLUCIONES]])</f>
        <v>1443893</v>
      </c>
      <c r="S745" s="11">
        <f>IFERROR(VLOOKUP(Tabla1[[#This Row],[FECHA]],'RECAUDOS LOCALES'!A:D,4,FALSE),0)</f>
        <v>0</v>
      </c>
      <c r="T745" s="9">
        <f>IFERROR(VLOOKUP(Tabla1[[#This Row],[FECHA]],'RECAUDOS LOCALES'!A:D,3,FALSE),0)</f>
        <v>0</v>
      </c>
      <c r="U745" s="11">
        <f>IFERROR(VLOOKUP(Tabla1[[#This Row],[FECHA]],'RECAUDOS EXTERNOS'!A:D,4,FALSE),0)</f>
        <v>0</v>
      </c>
      <c r="V745" s="9">
        <f>IFERROR(VLOOKUP(Tabla1[[#This Row],[FECHA]],'RECAUDOS EXTERNOS'!A:D,3,FALSE),0)</f>
        <v>0</v>
      </c>
    </row>
    <row r="746" spans="1:22" x14ac:dyDescent="0.25">
      <c r="A746" s="1">
        <v>38305</v>
      </c>
      <c r="B746" s="3" t="s">
        <v>4</v>
      </c>
      <c r="C746" s="2">
        <v>38292</v>
      </c>
      <c r="D746" s="5">
        <f>YEAR(Tabla1[[#This Row],[FECHA]])</f>
        <v>2004</v>
      </c>
      <c r="E746" s="5">
        <f>IFERROR(VLOOKUP(Tabla1[[#This Row],[FECHA]],'COMPARENDOS TOTALES'!A:D,4,FALSE),0)</f>
        <v>60</v>
      </c>
      <c r="F746" s="9">
        <f>IFERROR(VLOOKUP(Tabla1[[#This Row],[FECHA]],'COMPARENDOS TOTALES'!A:D,3,FALSE),0)</f>
        <v>11133489</v>
      </c>
      <c r="G746" s="5">
        <f>IFERROR(VLOOKUP(Tabla1[[#This Row],[FECHA]],EXONERACIONES!A:D,4,FALSE),0)</f>
        <v>47</v>
      </c>
      <c r="H746" s="9">
        <f>IFERROR(VLOOKUP(Tabla1[[#This Row],[FECHA]],EXONERACIONES!A:D,3,FALSE),0)</f>
        <v>8890085</v>
      </c>
      <c r="I746" s="5">
        <f>IFERROR(VLOOKUP(Tabla1[[#This Row],[FECHA]],'SIMIT CON RES'!A:D,4,FALSE),0)</f>
        <v>0</v>
      </c>
      <c r="J746" s="9">
        <f>IFERROR(VLOOKUP(Tabla1[[#This Row],[FECHA]],'SIMIT CON RES'!A:D,3,FALSE),0)</f>
        <v>0</v>
      </c>
      <c r="K746">
        <f>IFERROR(VLOOKUP(Tabla1[[#This Row],[FECHA]],'SIMIT SIN RES'!A:D,4,FALSE),0)</f>
        <v>0</v>
      </c>
      <c r="L746" s="9">
        <f>IFERROR(VLOOKUP(Tabla1[[#This Row],[FECHA]],'SIMIT SIN RES'!A:D,3,FALSE),0)</f>
        <v>0</v>
      </c>
      <c r="M746" s="5">
        <f>IFERROR(VLOOKUP(Tabla1[[#This Row],[FECHA]],'RECAUDOS DE COMPARENDOS'!A:D,4,FALSE),0)</f>
        <v>3</v>
      </c>
      <c r="N746" s="9">
        <f>IFERROR(VLOOKUP(Tabla1[[#This Row],[FECHA]],'RECAUDOS DE COMPARENDOS'!A:D,3,FALSE),0)</f>
        <v>536985</v>
      </c>
      <c r="O746" s="5">
        <f>IFERROR(VLOOKUP(Tabla1[[#This Row],[FECHA]],'RECAUDOS DE RESOLUCIONES'!A:D,4,FALSE),0)</f>
        <v>0</v>
      </c>
      <c r="P746" s="9">
        <f>IFERROR(VLOOKUP(Tabla1[[#This Row],[FECHA]],'RECAUDOS DE RESOLUCIONES'!A:D,3,FALSE),0)</f>
        <v>0</v>
      </c>
      <c r="Q74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10</v>
      </c>
      <c r="R746" s="9">
        <f>Tabla1[V. COMPARENDOS]-(Tabla1[V. EXONERACIONES]+Tabla1[[#This Row],[V. SIMIT CON RESOLUCION]]+Tabla1[[#This Row],[V. SIMIT SIN RESOLUCION]]+Tabla1[[#This Row],[V. RECAUDOS COMPARENDOS]]+Tabla1[[#This Row],[V. RECAUDOS RESOLUCIONES]])</f>
        <v>1706419</v>
      </c>
      <c r="S746" s="11">
        <f>IFERROR(VLOOKUP(Tabla1[[#This Row],[FECHA]],'RECAUDOS LOCALES'!A:D,4,FALSE),0)</f>
        <v>1</v>
      </c>
      <c r="T746" s="9">
        <f>IFERROR(VLOOKUP(Tabla1[[#This Row],[FECHA]],'RECAUDOS LOCALES'!A:D,3,FALSE),0)</f>
        <v>178100</v>
      </c>
      <c r="U746" s="11">
        <f>IFERROR(VLOOKUP(Tabla1[[#This Row],[FECHA]],'RECAUDOS EXTERNOS'!A:D,4,FALSE),0)</f>
        <v>0</v>
      </c>
      <c r="V746" s="9">
        <f>IFERROR(VLOOKUP(Tabla1[[#This Row],[FECHA]],'RECAUDOS EXTERNOS'!A:D,3,FALSE),0)</f>
        <v>0</v>
      </c>
    </row>
    <row r="747" spans="1:22" x14ac:dyDescent="0.25">
      <c r="A747" s="1">
        <v>38306</v>
      </c>
      <c r="B747" s="3" t="s">
        <v>1</v>
      </c>
      <c r="C747" s="2">
        <v>38292</v>
      </c>
      <c r="D747" s="5">
        <f>YEAR(Tabla1[[#This Row],[FECHA]])</f>
        <v>2004</v>
      </c>
      <c r="E747" s="5">
        <f>IFERROR(VLOOKUP(Tabla1[[#This Row],[FECHA]],'COMPARENDOS TOTALES'!A:D,4,FALSE),0)</f>
        <v>38</v>
      </c>
      <c r="F747" s="9">
        <f>IFERROR(VLOOKUP(Tabla1[[#This Row],[FECHA]],'COMPARENDOS TOTALES'!A:D,3,FALSE),0)</f>
        <v>8162172</v>
      </c>
      <c r="G747" s="5">
        <f>IFERROR(VLOOKUP(Tabla1[[#This Row],[FECHA]],EXONERACIONES!A:D,4,FALSE),0)</f>
        <v>26</v>
      </c>
      <c r="H747" s="9">
        <f>IFERROR(VLOOKUP(Tabla1[[#This Row],[FECHA]],EXONERACIONES!A:D,3,FALSE),0)</f>
        <v>5823304</v>
      </c>
      <c r="I747" s="5">
        <f>IFERROR(VLOOKUP(Tabla1[[#This Row],[FECHA]],'SIMIT CON RES'!A:D,4,FALSE),0)</f>
        <v>0</v>
      </c>
      <c r="J747" s="9">
        <f>IFERROR(VLOOKUP(Tabla1[[#This Row],[FECHA]],'SIMIT CON RES'!A:D,3,FALSE),0)</f>
        <v>0</v>
      </c>
      <c r="K747">
        <f>IFERROR(VLOOKUP(Tabla1[[#This Row],[FECHA]],'SIMIT SIN RES'!A:D,4,FALSE),0)</f>
        <v>0</v>
      </c>
      <c r="L747" s="9">
        <f>IFERROR(VLOOKUP(Tabla1[[#This Row],[FECHA]],'SIMIT SIN RES'!A:D,3,FALSE),0)</f>
        <v>0</v>
      </c>
      <c r="M747" s="5">
        <f>IFERROR(VLOOKUP(Tabla1[[#This Row],[FECHA]],'RECAUDOS DE COMPARENDOS'!A:D,4,FALSE),0)</f>
        <v>6</v>
      </c>
      <c r="N747" s="9">
        <f>IFERROR(VLOOKUP(Tabla1[[#This Row],[FECHA]],'RECAUDOS DE COMPARENDOS'!A:D,3,FALSE),0)</f>
        <v>1348429</v>
      </c>
      <c r="O747" s="5">
        <f>IFERROR(VLOOKUP(Tabla1[[#This Row],[FECHA]],'RECAUDOS DE RESOLUCIONES'!A:D,4,FALSE),0)</f>
        <v>0</v>
      </c>
      <c r="P747" s="9">
        <f>IFERROR(VLOOKUP(Tabla1[[#This Row],[FECHA]],'RECAUDOS DE RESOLUCIONES'!A:D,3,FALSE),0)</f>
        <v>0</v>
      </c>
      <c r="Q74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747" s="9">
        <f>Tabla1[V. COMPARENDOS]-(Tabla1[V. EXONERACIONES]+Tabla1[[#This Row],[V. SIMIT CON RESOLUCION]]+Tabla1[[#This Row],[V. SIMIT SIN RESOLUCION]]+Tabla1[[#This Row],[V. RECAUDOS COMPARENDOS]]+Tabla1[[#This Row],[V. RECAUDOS RESOLUCIONES]])</f>
        <v>990439</v>
      </c>
      <c r="S747" s="11">
        <f>IFERROR(VLOOKUP(Tabla1[[#This Row],[FECHA]],'RECAUDOS LOCALES'!A:D,4,FALSE),0)</f>
        <v>0</v>
      </c>
      <c r="T747" s="9">
        <f>IFERROR(VLOOKUP(Tabla1[[#This Row],[FECHA]],'RECAUDOS LOCALES'!A:D,3,FALSE),0)</f>
        <v>0</v>
      </c>
      <c r="U747" s="11">
        <f>IFERROR(VLOOKUP(Tabla1[[#This Row],[FECHA]],'RECAUDOS EXTERNOS'!A:D,4,FALSE),0)</f>
        <v>0</v>
      </c>
      <c r="V747" s="9">
        <f>IFERROR(VLOOKUP(Tabla1[[#This Row],[FECHA]],'RECAUDOS EXTERNOS'!A:D,3,FALSE),0)</f>
        <v>0</v>
      </c>
    </row>
    <row r="748" spans="1:22" x14ac:dyDescent="0.25">
      <c r="A748" s="1">
        <v>38307</v>
      </c>
      <c r="B748" s="3" t="s">
        <v>2</v>
      </c>
      <c r="C748" s="2">
        <v>38292</v>
      </c>
      <c r="D748" s="5">
        <f>YEAR(Tabla1[[#This Row],[FECHA]])</f>
        <v>2004</v>
      </c>
      <c r="E748" s="5">
        <f>IFERROR(VLOOKUP(Tabla1[[#This Row],[FECHA]],'COMPARENDOS TOTALES'!A:D,4,FALSE),0)</f>
        <v>30</v>
      </c>
      <c r="F748" s="9">
        <f>IFERROR(VLOOKUP(Tabla1[[#This Row],[FECHA]],'COMPARENDOS TOTALES'!A:D,3,FALSE),0)</f>
        <v>6479619</v>
      </c>
      <c r="G748" s="5">
        <f>IFERROR(VLOOKUP(Tabla1[[#This Row],[FECHA]],EXONERACIONES!A:D,4,FALSE),0)</f>
        <v>22</v>
      </c>
      <c r="H748" s="9">
        <f>IFERROR(VLOOKUP(Tabla1[[#This Row],[FECHA]],EXONERACIONES!A:D,3,FALSE),0)</f>
        <v>4510674</v>
      </c>
      <c r="I748" s="5">
        <f>IFERROR(VLOOKUP(Tabla1[[#This Row],[FECHA]],'SIMIT CON RES'!A:D,4,FALSE),0)</f>
        <v>0</v>
      </c>
      <c r="J748" s="9">
        <f>IFERROR(VLOOKUP(Tabla1[[#This Row],[FECHA]],'SIMIT CON RES'!A:D,3,FALSE),0)</f>
        <v>0</v>
      </c>
      <c r="K748">
        <f>IFERROR(VLOOKUP(Tabla1[[#This Row],[FECHA]],'SIMIT SIN RES'!A:D,4,FALSE),0)</f>
        <v>0</v>
      </c>
      <c r="L748" s="9">
        <f>IFERROR(VLOOKUP(Tabla1[[#This Row],[FECHA]],'SIMIT SIN RES'!A:D,3,FALSE),0)</f>
        <v>0</v>
      </c>
      <c r="M748" s="5">
        <f>IFERROR(VLOOKUP(Tabla1[[#This Row],[FECHA]],'RECAUDOS DE COMPARENDOS'!A:D,4,FALSE),0)</f>
        <v>2</v>
      </c>
      <c r="N748" s="9">
        <f>IFERROR(VLOOKUP(Tabla1[[#This Row],[FECHA]],'RECAUDOS DE COMPARENDOS'!A:D,3,FALSE),0)</f>
        <v>715980</v>
      </c>
      <c r="O748" s="5">
        <f>IFERROR(VLOOKUP(Tabla1[[#This Row],[FECHA]],'RECAUDOS DE RESOLUCIONES'!A:D,4,FALSE),0)</f>
        <v>0</v>
      </c>
      <c r="P748" s="9">
        <f>IFERROR(VLOOKUP(Tabla1[[#This Row],[FECHA]],'RECAUDOS DE RESOLUCIONES'!A:D,3,FALSE),0)</f>
        <v>0</v>
      </c>
      <c r="Q74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748" s="9">
        <f>Tabla1[V. COMPARENDOS]-(Tabla1[V. EXONERACIONES]+Tabla1[[#This Row],[V. SIMIT CON RESOLUCION]]+Tabla1[[#This Row],[V. SIMIT SIN RESOLUCION]]+Tabla1[[#This Row],[V. RECAUDOS COMPARENDOS]]+Tabla1[[#This Row],[V. RECAUDOS RESOLUCIONES]])</f>
        <v>1252965</v>
      </c>
      <c r="S748" s="11">
        <f>IFERROR(VLOOKUP(Tabla1[[#This Row],[FECHA]],'RECAUDOS LOCALES'!A:D,4,FALSE),0)</f>
        <v>11</v>
      </c>
      <c r="T748" s="9">
        <f>IFERROR(VLOOKUP(Tabla1[[#This Row],[FECHA]],'RECAUDOS LOCALES'!A:D,3,FALSE),0)</f>
        <v>1432000</v>
      </c>
      <c r="U748" s="11">
        <f>IFERROR(VLOOKUP(Tabla1[[#This Row],[FECHA]],'RECAUDOS EXTERNOS'!A:D,4,FALSE),0)</f>
        <v>2</v>
      </c>
      <c r="V748" s="9">
        <f>IFERROR(VLOOKUP(Tabla1[[#This Row],[FECHA]],'RECAUDOS EXTERNOS'!A:D,3,FALSE),0)</f>
        <v>357990</v>
      </c>
    </row>
    <row r="749" spans="1:22" x14ac:dyDescent="0.25">
      <c r="A749" s="1">
        <v>38308</v>
      </c>
      <c r="B749" s="3" t="s">
        <v>3</v>
      </c>
      <c r="C749" s="2">
        <v>38292</v>
      </c>
      <c r="D749" s="5">
        <f>YEAR(Tabla1[[#This Row],[FECHA]])</f>
        <v>2004</v>
      </c>
      <c r="E749" s="5">
        <f>IFERROR(VLOOKUP(Tabla1[[#This Row],[FECHA]],'COMPARENDOS TOTALES'!A:D,4,FALSE),0)</f>
        <v>60</v>
      </c>
      <c r="F749" s="9">
        <f>IFERROR(VLOOKUP(Tabla1[[#This Row],[FECHA]],'COMPARENDOS TOTALES'!A:D,3,FALSE),0)</f>
        <v>12243258</v>
      </c>
      <c r="G749" s="5">
        <f>IFERROR(VLOOKUP(Tabla1[[#This Row],[FECHA]],EXONERACIONES!A:D,4,FALSE),0)</f>
        <v>37</v>
      </c>
      <c r="H749" s="9">
        <f>IFERROR(VLOOKUP(Tabla1[[#This Row],[FECHA]],EXONERACIONES!A:D,3,FALSE),0)</f>
        <v>7792249</v>
      </c>
      <c r="I749" s="5">
        <f>IFERROR(VLOOKUP(Tabla1[[#This Row],[FECHA]],'SIMIT CON RES'!A:D,4,FALSE),0)</f>
        <v>0</v>
      </c>
      <c r="J749" s="9">
        <f>IFERROR(VLOOKUP(Tabla1[[#This Row],[FECHA]],'SIMIT CON RES'!A:D,3,FALSE),0)</f>
        <v>0</v>
      </c>
      <c r="K749">
        <f>IFERROR(VLOOKUP(Tabla1[[#This Row],[FECHA]],'SIMIT SIN RES'!A:D,4,FALSE),0)</f>
        <v>0</v>
      </c>
      <c r="L749" s="9">
        <f>IFERROR(VLOOKUP(Tabla1[[#This Row],[FECHA]],'SIMIT SIN RES'!A:D,3,FALSE),0)</f>
        <v>0</v>
      </c>
      <c r="M749" s="5">
        <f>IFERROR(VLOOKUP(Tabla1[[#This Row],[FECHA]],'RECAUDOS DE COMPARENDOS'!A:D,4,FALSE),0)</f>
        <v>9</v>
      </c>
      <c r="N749" s="9">
        <f>IFERROR(VLOOKUP(Tabla1[[#This Row],[FECHA]],'RECAUDOS DE COMPARENDOS'!A:D,3,FALSE),0)</f>
        <v>1801883</v>
      </c>
      <c r="O749" s="5">
        <f>IFERROR(VLOOKUP(Tabla1[[#This Row],[FECHA]],'RECAUDOS DE RESOLUCIONES'!A:D,4,FALSE),0)</f>
        <v>0</v>
      </c>
      <c r="P749" s="9">
        <f>IFERROR(VLOOKUP(Tabla1[[#This Row],[FECHA]],'RECAUDOS DE RESOLUCIONES'!A:D,3,FALSE),0)</f>
        <v>0</v>
      </c>
      <c r="Q74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14</v>
      </c>
      <c r="R749" s="9">
        <f>Tabla1[V. COMPARENDOS]-(Tabla1[V. EXONERACIONES]+Tabla1[[#This Row],[V. SIMIT CON RESOLUCION]]+Tabla1[[#This Row],[V. SIMIT SIN RESOLUCION]]+Tabla1[[#This Row],[V. RECAUDOS COMPARENDOS]]+Tabla1[[#This Row],[V. RECAUDOS RESOLUCIONES]])</f>
        <v>2649126</v>
      </c>
      <c r="S749" s="11">
        <f>IFERROR(VLOOKUP(Tabla1[[#This Row],[FECHA]],'RECAUDOS LOCALES'!A:D,4,FALSE),0)</f>
        <v>6</v>
      </c>
      <c r="T749" s="9">
        <f>IFERROR(VLOOKUP(Tabla1[[#This Row],[FECHA]],'RECAUDOS LOCALES'!A:D,3,FALSE),0)</f>
        <v>805500</v>
      </c>
      <c r="U749" s="11">
        <f>IFERROR(VLOOKUP(Tabla1[[#This Row],[FECHA]],'RECAUDOS EXTERNOS'!A:D,4,FALSE),0)</f>
        <v>0</v>
      </c>
      <c r="V749" s="9">
        <f>IFERROR(VLOOKUP(Tabla1[[#This Row],[FECHA]],'RECAUDOS EXTERNOS'!A:D,3,FALSE),0)</f>
        <v>0</v>
      </c>
    </row>
    <row r="750" spans="1:22" x14ac:dyDescent="0.25">
      <c r="A750" s="1">
        <v>38309</v>
      </c>
      <c r="B750" s="3" t="s">
        <v>6</v>
      </c>
      <c r="C750" s="2">
        <v>38292</v>
      </c>
      <c r="D750" s="5">
        <f>YEAR(Tabla1[[#This Row],[FECHA]])</f>
        <v>2004</v>
      </c>
      <c r="E750" s="5">
        <f>IFERROR(VLOOKUP(Tabla1[[#This Row],[FECHA]],'COMPARENDOS TOTALES'!A:D,4,FALSE),0)</f>
        <v>47</v>
      </c>
      <c r="F750" s="9">
        <f>IFERROR(VLOOKUP(Tabla1[[#This Row],[FECHA]],'COMPARENDOS TOTALES'!A:D,3,FALSE),0)</f>
        <v>8711090</v>
      </c>
      <c r="G750" s="5">
        <f>IFERROR(VLOOKUP(Tabla1[[#This Row],[FECHA]],EXONERACIONES!A:D,4,FALSE),0)</f>
        <v>40</v>
      </c>
      <c r="H750" s="9">
        <f>IFERROR(VLOOKUP(Tabla1[[#This Row],[FECHA]],EXONERACIONES!A:D,3,FALSE),0)</f>
        <v>7279130</v>
      </c>
      <c r="I750" s="5">
        <f>IFERROR(VLOOKUP(Tabla1[[#This Row],[FECHA]],'SIMIT CON RES'!A:D,4,FALSE),0)</f>
        <v>0</v>
      </c>
      <c r="J750" s="9">
        <f>IFERROR(VLOOKUP(Tabla1[[#This Row],[FECHA]],'SIMIT CON RES'!A:D,3,FALSE),0)</f>
        <v>0</v>
      </c>
      <c r="K750">
        <f>IFERROR(VLOOKUP(Tabla1[[#This Row],[FECHA]],'SIMIT SIN RES'!A:D,4,FALSE),0)</f>
        <v>0</v>
      </c>
      <c r="L750" s="9">
        <f>IFERROR(VLOOKUP(Tabla1[[#This Row],[FECHA]],'SIMIT SIN RES'!A:D,3,FALSE),0)</f>
        <v>0</v>
      </c>
      <c r="M750" s="5">
        <f>IFERROR(VLOOKUP(Tabla1[[#This Row],[FECHA]],'RECAUDOS DE COMPARENDOS'!A:D,4,FALSE),0)</f>
        <v>2</v>
      </c>
      <c r="N750" s="9">
        <f>IFERROR(VLOOKUP(Tabla1[[#This Row],[FECHA]],'RECAUDOS DE COMPARENDOS'!A:D,3,FALSE),0)</f>
        <v>357990</v>
      </c>
      <c r="O750" s="5">
        <f>IFERROR(VLOOKUP(Tabla1[[#This Row],[FECHA]],'RECAUDOS DE RESOLUCIONES'!A:D,4,FALSE),0)</f>
        <v>0</v>
      </c>
      <c r="P750" s="9">
        <f>IFERROR(VLOOKUP(Tabla1[[#This Row],[FECHA]],'RECAUDOS DE RESOLUCIONES'!A:D,3,FALSE),0)</f>
        <v>0</v>
      </c>
      <c r="Q75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750" s="9">
        <f>Tabla1[V. COMPARENDOS]-(Tabla1[V. EXONERACIONES]+Tabla1[[#This Row],[V. SIMIT CON RESOLUCION]]+Tabla1[[#This Row],[V. SIMIT SIN RESOLUCION]]+Tabla1[[#This Row],[V. RECAUDOS COMPARENDOS]]+Tabla1[[#This Row],[V. RECAUDOS RESOLUCIONES]])</f>
        <v>1073970</v>
      </c>
      <c r="S750" s="11">
        <f>IFERROR(VLOOKUP(Tabla1[[#This Row],[FECHA]],'RECAUDOS LOCALES'!A:D,4,FALSE),0)</f>
        <v>5</v>
      </c>
      <c r="T750" s="9">
        <f>IFERROR(VLOOKUP(Tabla1[[#This Row],[FECHA]],'RECAUDOS LOCALES'!A:D,3,FALSE),0)</f>
        <v>584734</v>
      </c>
      <c r="U750" s="11">
        <f>IFERROR(VLOOKUP(Tabla1[[#This Row],[FECHA]],'RECAUDOS EXTERNOS'!A:D,4,FALSE),0)</f>
        <v>1</v>
      </c>
      <c r="V750" s="9">
        <f>IFERROR(VLOOKUP(Tabla1[[#This Row],[FECHA]],'RECAUDOS EXTERNOS'!A:D,3,FALSE),0)</f>
        <v>178995</v>
      </c>
    </row>
    <row r="751" spans="1:22" x14ac:dyDescent="0.25">
      <c r="A751" s="1">
        <v>38310</v>
      </c>
      <c r="B751" s="3" t="s">
        <v>0</v>
      </c>
      <c r="C751" s="2">
        <v>38292</v>
      </c>
      <c r="D751" s="5">
        <f>YEAR(Tabla1[[#This Row],[FECHA]])</f>
        <v>2004</v>
      </c>
      <c r="E751" s="5">
        <f>IFERROR(VLOOKUP(Tabla1[[#This Row],[FECHA]],'COMPARENDOS TOTALES'!A:D,4,FALSE),0)</f>
        <v>38</v>
      </c>
      <c r="F751" s="9">
        <f>IFERROR(VLOOKUP(Tabla1[[#This Row],[FECHA]],'COMPARENDOS TOTALES'!A:D,3,FALSE),0)</f>
        <v>8448564</v>
      </c>
      <c r="G751" s="5">
        <f>IFERROR(VLOOKUP(Tabla1[[#This Row],[FECHA]],EXONERACIONES!A:D,4,FALSE),0)</f>
        <v>26</v>
      </c>
      <c r="H751" s="9">
        <f>IFERROR(VLOOKUP(Tabla1[[#This Row],[FECHA]],EXONERACIONES!A:D,3,FALSE),0)</f>
        <v>6109696</v>
      </c>
      <c r="I751" s="5">
        <f>IFERROR(VLOOKUP(Tabla1[[#This Row],[FECHA]],'SIMIT CON RES'!A:D,4,FALSE),0)</f>
        <v>0</v>
      </c>
      <c r="J751" s="9">
        <f>IFERROR(VLOOKUP(Tabla1[[#This Row],[FECHA]],'SIMIT CON RES'!A:D,3,FALSE),0)</f>
        <v>0</v>
      </c>
      <c r="K751">
        <f>IFERROR(VLOOKUP(Tabla1[[#This Row],[FECHA]],'SIMIT SIN RES'!A:D,4,FALSE),0)</f>
        <v>0</v>
      </c>
      <c r="L751" s="9">
        <f>IFERROR(VLOOKUP(Tabla1[[#This Row],[FECHA]],'SIMIT SIN RES'!A:D,3,FALSE),0)</f>
        <v>0</v>
      </c>
      <c r="M751" s="5">
        <f>IFERROR(VLOOKUP(Tabla1[[#This Row],[FECHA]],'RECAUDOS DE COMPARENDOS'!A:D,4,FALSE),0)</f>
        <v>3</v>
      </c>
      <c r="N751" s="9">
        <f>IFERROR(VLOOKUP(Tabla1[[#This Row],[FECHA]],'RECAUDOS DE COMPARENDOS'!A:D,3,FALSE),0)</f>
        <v>715980</v>
      </c>
      <c r="O751" s="5">
        <f>IFERROR(VLOOKUP(Tabla1[[#This Row],[FECHA]],'RECAUDOS DE RESOLUCIONES'!A:D,4,FALSE),0)</f>
        <v>0</v>
      </c>
      <c r="P751" s="9">
        <f>IFERROR(VLOOKUP(Tabla1[[#This Row],[FECHA]],'RECAUDOS DE RESOLUCIONES'!A:D,3,FALSE),0)</f>
        <v>0</v>
      </c>
      <c r="Q75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9</v>
      </c>
      <c r="R751" s="9">
        <f>Tabla1[V. COMPARENDOS]-(Tabla1[V. EXONERACIONES]+Tabla1[[#This Row],[V. SIMIT CON RESOLUCION]]+Tabla1[[#This Row],[V. SIMIT SIN RESOLUCION]]+Tabla1[[#This Row],[V. RECAUDOS COMPARENDOS]]+Tabla1[[#This Row],[V. RECAUDOS RESOLUCIONES]])</f>
        <v>1622888</v>
      </c>
      <c r="S751" s="11">
        <f>IFERROR(VLOOKUP(Tabla1[[#This Row],[FECHA]],'RECAUDOS LOCALES'!A:D,4,FALSE),0)</f>
        <v>4</v>
      </c>
      <c r="T751" s="9">
        <f>IFERROR(VLOOKUP(Tabla1[[#This Row],[FECHA]],'RECAUDOS LOCALES'!A:D,3,FALSE),0)</f>
        <v>584734</v>
      </c>
      <c r="U751" s="11">
        <f>IFERROR(VLOOKUP(Tabla1[[#This Row],[FECHA]],'RECAUDOS EXTERNOS'!A:D,4,FALSE),0)</f>
        <v>1</v>
      </c>
      <c r="V751" s="9">
        <f>IFERROR(VLOOKUP(Tabla1[[#This Row],[FECHA]],'RECAUDOS EXTERNOS'!A:D,3,FALSE),0)</f>
        <v>95464</v>
      </c>
    </row>
    <row r="752" spans="1:22" x14ac:dyDescent="0.25">
      <c r="A752" s="1">
        <v>38311</v>
      </c>
      <c r="B752" s="3" t="s">
        <v>5</v>
      </c>
      <c r="C752" s="2">
        <v>38292</v>
      </c>
      <c r="D752" s="5">
        <f>YEAR(Tabla1[[#This Row],[FECHA]])</f>
        <v>2004</v>
      </c>
      <c r="E752" s="5">
        <f>IFERROR(VLOOKUP(Tabla1[[#This Row],[FECHA]],'COMPARENDOS TOTALES'!A:D,4,FALSE),0)</f>
        <v>20</v>
      </c>
      <c r="F752" s="9">
        <f>IFERROR(VLOOKUP(Tabla1[[#This Row],[FECHA]],'COMPARENDOS TOTALES'!A:D,3,FALSE),0)</f>
        <v>3615699</v>
      </c>
      <c r="G752" s="5">
        <f>IFERROR(VLOOKUP(Tabla1[[#This Row],[FECHA]],EXONERACIONES!A:D,4,FALSE),0)</f>
        <v>12</v>
      </c>
      <c r="H752" s="9">
        <f>IFERROR(VLOOKUP(Tabla1[[#This Row],[FECHA]],EXONERACIONES!A:D,3,FALSE),0)</f>
        <v>2255337</v>
      </c>
      <c r="I752" s="5">
        <f>IFERROR(VLOOKUP(Tabla1[[#This Row],[FECHA]],'SIMIT CON RES'!A:D,4,FALSE),0)</f>
        <v>0</v>
      </c>
      <c r="J752" s="9">
        <f>IFERROR(VLOOKUP(Tabla1[[#This Row],[FECHA]],'SIMIT CON RES'!A:D,3,FALSE),0)</f>
        <v>0</v>
      </c>
      <c r="K752">
        <f>IFERROR(VLOOKUP(Tabla1[[#This Row],[FECHA]],'SIMIT SIN RES'!A:D,4,FALSE),0)</f>
        <v>0</v>
      </c>
      <c r="L752" s="9">
        <f>IFERROR(VLOOKUP(Tabla1[[#This Row],[FECHA]],'SIMIT SIN RES'!A:D,3,FALSE),0)</f>
        <v>0</v>
      </c>
      <c r="M752" s="5">
        <f>IFERROR(VLOOKUP(Tabla1[[#This Row],[FECHA]],'RECAUDOS DE COMPARENDOS'!A:D,4,FALSE),0)</f>
        <v>4</v>
      </c>
      <c r="N752" s="9">
        <f>IFERROR(VLOOKUP(Tabla1[[#This Row],[FECHA]],'RECAUDOS DE COMPARENDOS'!A:D,3,FALSE),0)</f>
        <v>632449</v>
      </c>
      <c r="O752" s="5">
        <f>IFERROR(VLOOKUP(Tabla1[[#This Row],[FECHA]],'RECAUDOS DE RESOLUCIONES'!A:D,4,FALSE),0)</f>
        <v>0</v>
      </c>
      <c r="P752" s="9">
        <f>IFERROR(VLOOKUP(Tabla1[[#This Row],[FECHA]],'RECAUDOS DE RESOLUCIONES'!A:D,3,FALSE),0)</f>
        <v>0</v>
      </c>
      <c r="Q75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752" s="9">
        <f>Tabla1[V. COMPARENDOS]-(Tabla1[V. EXONERACIONES]+Tabla1[[#This Row],[V. SIMIT CON RESOLUCION]]+Tabla1[[#This Row],[V. SIMIT SIN RESOLUCION]]+Tabla1[[#This Row],[V. RECAUDOS COMPARENDOS]]+Tabla1[[#This Row],[V. RECAUDOS RESOLUCIONES]])</f>
        <v>727913</v>
      </c>
      <c r="S752" s="11">
        <f>IFERROR(VLOOKUP(Tabla1[[#This Row],[FECHA]],'RECAUDOS LOCALES'!A:D,4,FALSE),0)</f>
        <v>0</v>
      </c>
      <c r="T752" s="9">
        <f>IFERROR(VLOOKUP(Tabla1[[#This Row],[FECHA]],'RECAUDOS LOCALES'!A:D,3,FALSE),0)</f>
        <v>0</v>
      </c>
      <c r="U752" s="11">
        <f>IFERROR(VLOOKUP(Tabla1[[#This Row],[FECHA]],'RECAUDOS EXTERNOS'!A:D,4,FALSE),0)</f>
        <v>0</v>
      </c>
      <c r="V752" s="9">
        <f>IFERROR(VLOOKUP(Tabla1[[#This Row],[FECHA]],'RECAUDOS EXTERNOS'!A:D,3,FALSE),0)</f>
        <v>0</v>
      </c>
    </row>
    <row r="753" spans="1:22" x14ac:dyDescent="0.25">
      <c r="A753" s="1">
        <v>38312</v>
      </c>
      <c r="B753" s="3" t="s">
        <v>4</v>
      </c>
      <c r="C753" s="2">
        <v>38292</v>
      </c>
      <c r="D753" s="5">
        <f>YEAR(Tabla1[[#This Row],[FECHA]])</f>
        <v>2004</v>
      </c>
      <c r="E753" s="5">
        <f>IFERROR(VLOOKUP(Tabla1[[#This Row],[FECHA]],'COMPARENDOS TOTALES'!A:D,4,FALSE),0)</f>
        <v>24</v>
      </c>
      <c r="F753" s="9">
        <f>IFERROR(VLOOKUP(Tabla1[[#This Row],[FECHA]],'COMPARENDOS TOTALES'!A:D,3,FALSE),0)</f>
        <v>4403277</v>
      </c>
      <c r="G753" s="5">
        <f>IFERROR(VLOOKUP(Tabla1[[#This Row],[FECHA]],EXONERACIONES!A:D,4,FALSE),0)</f>
        <v>19</v>
      </c>
      <c r="H753" s="9">
        <f>IFERROR(VLOOKUP(Tabla1[[#This Row],[FECHA]],EXONERACIONES!A:D,3,FALSE),0)</f>
        <v>3508302</v>
      </c>
      <c r="I753" s="5">
        <f>IFERROR(VLOOKUP(Tabla1[[#This Row],[FECHA]],'SIMIT CON RES'!A:D,4,FALSE),0)</f>
        <v>1</v>
      </c>
      <c r="J753" s="9">
        <f>IFERROR(VLOOKUP(Tabla1[[#This Row],[FECHA]],'SIMIT CON RES'!A:D,3,FALSE),0)</f>
        <v>178995</v>
      </c>
      <c r="K753">
        <f>IFERROR(VLOOKUP(Tabla1[[#This Row],[FECHA]],'SIMIT SIN RES'!A:D,4,FALSE),0)</f>
        <v>0</v>
      </c>
      <c r="L753" s="9">
        <f>IFERROR(VLOOKUP(Tabla1[[#This Row],[FECHA]],'SIMIT SIN RES'!A:D,3,FALSE),0)</f>
        <v>0</v>
      </c>
      <c r="M753" s="5">
        <f>IFERROR(VLOOKUP(Tabla1[[#This Row],[FECHA]],'RECAUDOS DE COMPARENDOS'!A:D,4,FALSE),0)</f>
        <v>1</v>
      </c>
      <c r="N753" s="9">
        <f>IFERROR(VLOOKUP(Tabla1[[#This Row],[FECHA]],'RECAUDOS DE COMPARENDOS'!A:D,3,FALSE),0)</f>
        <v>178995</v>
      </c>
      <c r="O753" s="5">
        <f>IFERROR(VLOOKUP(Tabla1[[#This Row],[FECHA]],'RECAUDOS DE RESOLUCIONES'!A:D,4,FALSE),0)</f>
        <v>0</v>
      </c>
      <c r="P753" s="9">
        <f>IFERROR(VLOOKUP(Tabla1[[#This Row],[FECHA]],'RECAUDOS DE RESOLUCIONES'!A:D,3,FALSE),0)</f>
        <v>0</v>
      </c>
      <c r="Q75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753" s="9">
        <f>Tabla1[V. COMPARENDOS]-(Tabla1[V. EXONERACIONES]+Tabla1[[#This Row],[V. SIMIT CON RESOLUCION]]+Tabla1[[#This Row],[V. SIMIT SIN RESOLUCION]]+Tabla1[[#This Row],[V. RECAUDOS COMPARENDOS]]+Tabla1[[#This Row],[V. RECAUDOS RESOLUCIONES]])</f>
        <v>536985</v>
      </c>
      <c r="S753" s="11">
        <f>IFERROR(VLOOKUP(Tabla1[[#This Row],[FECHA]],'RECAUDOS LOCALES'!A:D,4,FALSE),0)</f>
        <v>0</v>
      </c>
      <c r="T753" s="9">
        <f>IFERROR(VLOOKUP(Tabla1[[#This Row],[FECHA]],'RECAUDOS LOCALES'!A:D,3,FALSE),0)</f>
        <v>0</v>
      </c>
      <c r="U753" s="11">
        <f>IFERROR(VLOOKUP(Tabla1[[#This Row],[FECHA]],'RECAUDOS EXTERNOS'!A:D,4,FALSE),0)</f>
        <v>0</v>
      </c>
      <c r="V753" s="9">
        <f>IFERROR(VLOOKUP(Tabla1[[#This Row],[FECHA]],'RECAUDOS EXTERNOS'!A:D,3,FALSE),0)</f>
        <v>0</v>
      </c>
    </row>
    <row r="754" spans="1:22" x14ac:dyDescent="0.25">
      <c r="A754" s="1">
        <v>38313</v>
      </c>
      <c r="B754" s="3" t="s">
        <v>1</v>
      </c>
      <c r="C754" s="2">
        <v>38292</v>
      </c>
      <c r="D754" s="5">
        <f>YEAR(Tabla1[[#This Row],[FECHA]])</f>
        <v>2004</v>
      </c>
      <c r="E754" s="5">
        <f>IFERROR(VLOOKUP(Tabla1[[#This Row],[FECHA]],'COMPARENDOS TOTALES'!A:D,4,FALSE),0)</f>
        <v>13</v>
      </c>
      <c r="F754" s="9">
        <f>IFERROR(VLOOKUP(Tabla1[[#This Row],[FECHA]],'COMPARENDOS TOTALES'!A:D,3,FALSE),0)</f>
        <v>3400905</v>
      </c>
      <c r="G754" s="5">
        <f>IFERROR(VLOOKUP(Tabla1[[#This Row],[FECHA]],EXONERACIONES!A:D,4,FALSE),0)</f>
        <v>11</v>
      </c>
      <c r="H754" s="9">
        <f>IFERROR(VLOOKUP(Tabla1[[#This Row],[FECHA]],EXONERACIONES!A:D,3,FALSE),0)</f>
        <v>2863920</v>
      </c>
      <c r="I754" s="5">
        <f>IFERROR(VLOOKUP(Tabla1[[#This Row],[FECHA]],'SIMIT CON RES'!A:D,4,FALSE),0)</f>
        <v>0</v>
      </c>
      <c r="J754" s="9">
        <f>IFERROR(VLOOKUP(Tabla1[[#This Row],[FECHA]],'SIMIT CON RES'!A:D,3,FALSE),0)</f>
        <v>0</v>
      </c>
      <c r="K754">
        <f>IFERROR(VLOOKUP(Tabla1[[#This Row],[FECHA]],'SIMIT SIN RES'!A:D,4,FALSE),0)</f>
        <v>0</v>
      </c>
      <c r="L754" s="9">
        <f>IFERROR(VLOOKUP(Tabla1[[#This Row],[FECHA]],'SIMIT SIN RES'!A:D,3,FALSE),0)</f>
        <v>0</v>
      </c>
      <c r="M754" s="5">
        <f>IFERROR(VLOOKUP(Tabla1[[#This Row],[FECHA]],'RECAUDOS DE COMPARENDOS'!A:D,4,FALSE),0)</f>
        <v>0</v>
      </c>
      <c r="N754" s="9">
        <f>IFERROR(VLOOKUP(Tabla1[[#This Row],[FECHA]],'RECAUDOS DE COMPARENDOS'!A:D,3,FALSE),0)</f>
        <v>0</v>
      </c>
      <c r="O754" s="5">
        <f>IFERROR(VLOOKUP(Tabla1[[#This Row],[FECHA]],'RECAUDOS DE RESOLUCIONES'!A:D,4,FALSE),0)</f>
        <v>0</v>
      </c>
      <c r="P754" s="9">
        <f>IFERROR(VLOOKUP(Tabla1[[#This Row],[FECHA]],'RECAUDOS DE RESOLUCIONES'!A:D,3,FALSE),0)</f>
        <v>0</v>
      </c>
      <c r="Q75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754" s="9">
        <f>Tabla1[V. COMPARENDOS]-(Tabla1[V. EXONERACIONES]+Tabla1[[#This Row],[V. SIMIT CON RESOLUCION]]+Tabla1[[#This Row],[V. SIMIT SIN RESOLUCION]]+Tabla1[[#This Row],[V. RECAUDOS COMPARENDOS]]+Tabla1[[#This Row],[V. RECAUDOS RESOLUCIONES]])</f>
        <v>536985</v>
      </c>
      <c r="S754" s="11">
        <f>IFERROR(VLOOKUP(Tabla1[[#This Row],[FECHA]],'RECAUDOS LOCALES'!A:D,4,FALSE),0)</f>
        <v>5</v>
      </c>
      <c r="T754" s="9">
        <f>IFERROR(VLOOKUP(Tabla1[[#This Row],[FECHA]],'RECAUDOS LOCALES'!A:D,3,FALSE),0)</f>
        <v>626500</v>
      </c>
      <c r="U754" s="11">
        <f>IFERROR(VLOOKUP(Tabla1[[#This Row],[FECHA]],'RECAUDOS EXTERNOS'!A:D,4,FALSE),0)</f>
        <v>1</v>
      </c>
      <c r="V754" s="9">
        <f>IFERROR(VLOOKUP(Tabla1[[#This Row],[FECHA]],'RECAUDOS EXTERNOS'!A:D,3,FALSE),0)</f>
        <v>178995</v>
      </c>
    </row>
    <row r="755" spans="1:22" x14ac:dyDescent="0.25">
      <c r="A755" s="1">
        <v>38314</v>
      </c>
      <c r="B755" s="3" t="s">
        <v>2</v>
      </c>
      <c r="C755" s="2">
        <v>38292</v>
      </c>
      <c r="D755" s="5">
        <f>YEAR(Tabla1[[#This Row],[FECHA]])</f>
        <v>2004</v>
      </c>
      <c r="E755" s="5">
        <f>IFERROR(VLOOKUP(Tabla1[[#This Row],[FECHA]],'COMPARENDOS TOTALES'!A:D,4,FALSE),0)</f>
        <v>39</v>
      </c>
      <c r="F755" s="9">
        <f>IFERROR(VLOOKUP(Tabla1[[#This Row],[FECHA]],'COMPARENDOS TOTALES'!A:D,3,FALSE),0)</f>
        <v>7625187</v>
      </c>
      <c r="G755" s="5">
        <f>IFERROR(VLOOKUP(Tabla1[[#This Row],[FECHA]],EXONERACIONES!A:D,4,FALSE),0)</f>
        <v>24</v>
      </c>
      <c r="H755" s="9">
        <f>IFERROR(VLOOKUP(Tabla1[[#This Row],[FECHA]],EXONERACIONES!A:D,3,FALSE),0)</f>
        <v>4832865</v>
      </c>
      <c r="I755" s="5">
        <f>IFERROR(VLOOKUP(Tabla1[[#This Row],[FECHA]],'SIMIT CON RES'!A:D,4,FALSE),0)</f>
        <v>1</v>
      </c>
      <c r="J755" s="9">
        <f>IFERROR(VLOOKUP(Tabla1[[#This Row],[FECHA]],'SIMIT CON RES'!A:D,3,FALSE),0)</f>
        <v>178995</v>
      </c>
      <c r="K755">
        <f>IFERROR(VLOOKUP(Tabla1[[#This Row],[FECHA]],'SIMIT SIN RES'!A:D,4,FALSE),0)</f>
        <v>0</v>
      </c>
      <c r="L755" s="9">
        <f>IFERROR(VLOOKUP(Tabla1[[#This Row],[FECHA]],'SIMIT SIN RES'!A:D,3,FALSE),0)</f>
        <v>0</v>
      </c>
      <c r="M755" s="5">
        <f>IFERROR(VLOOKUP(Tabla1[[#This Row],[FECHA]],'RECAUDOS DE COMPARENDOS'!A:D,4,FALSE),0)</f>
        <v>8</v>
      </c>
      <c r="N755" s="9">
        <f>IFERROR(VLOOKUP(Tabla1[[#This Row],[FECHA]],'RECAUDOS DE COMPARENDOS'!A:D,3,FALSE),0)</f>
        <v>1527424</v>
      </c>
      <c r="O755" s="5">
        <f>IFERROR(VLOOKUP(Tabla1[[#This Row],[FECHA]],'RECAUDOS DE RESOLUCIONES'!A:D,4,FALSE),0)</f>
        <v>0</v>
      </c>
      <c r="P755" s="9">
        <f>IFERROR(VLOOKUP(Tabla1[[#This Row],[FECHA]],'RECAUDOS DE RESOLUCIONES'!A:D,3,FALSE),0)</f>
        <v>0</v>
      </c>
      <c r="Q75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755" s="9">
        <f>Tabla1[V. COMPARENDOS]-(Tabla1[V. EXONERACIONES]+Tabla1[[#This Row],[V. SIMIT CON RESOLUCION]]+Tabla1[[#This Row],[V. SIMIT SIN RESOLUCION]]+Tabla1[[#This Row],[V. RECAUDOS COMPARENDOS]]+Tabla1[[#This Row],[V. RECAUDOS RESOLUCIONES]])</f>
        <v>1085903</v>
      </c>
      <c r="S755" s="11">
        <f>IFERROR(VLOOKUP(Tabla1[[#This Row],[FECHA]],'RECAUDOS LOCALES'!A:D,4,FALSE),0)</f>
        <v>6</v>
      </c>
      <c r="T755" s="9">
        <f>IFERROR(VLOOKUP(Tabla1[[#This Row],[FECHA]],'RECAUDOS LOCALES'!A:D,3,FALSE),0)</f>
        <v>895000</v>
      </c>
      <c r="U755" s="11">
        <f>IFERROR(VLOOKUP(Tabla1[[#This Row],[FECHA]],'RECAUDOS EXTERNOS'!A:D,4,FALSE),0)</f>
        <v>0</v>
      </c>
      <c r="V755" s="9">
        <f>IFERROR(VLOOKUP(Tabla1[[#This Row],[FECHA]],'RECAUDOS EXTERNOS'!A:D,3,FALSE),0)</f>
        <v>0</v>
      </c>
    </row>
    <row r="756" spans="1:22" x14ac:dyDescent="0.25">
      <c r="A756" s="1">
        <v>38315</v>
      </c>
      <c r="B756" s="3" t="s">
        <v>3</v>
      </c>
      <c r="C756" s="2">
        <v>38292</v>
      </c>
      <c r="D756" s="5">
        <f>YEAR(Tabla1[[#This Row],[FECHA]])</f>
        <v>2004</v>
      </c>
      <c r="E756" s="5">
        <f>IFERROR(VLOOKUP(Tabla1[[#This Row],[FECHA]],'COMPARENDOS TOTALES'!A:D,4,FALSE),0)</f>
        <v>29</v>
      </c>
      <c r="F756" s="9">
        <f>IFERROR(VLOOKUP(Tabla1[[#This Row],[FECHA]],'COMPARENDOS TOTALES'!A:D,3,FALSE),0)</f>
        <v>6014232</v>
      </c>
      <c r="G756" s="5">
        <f>IFERROR(VLOOKUP(Tabla1[[#This Row],[FECHA]],EXONERACIONES!A:D,4,FALSE),0)</f>
        <v>22</v>
      </c>
      <c r="H756" s="9">
        <f>IFERROR(VLOOKUP(Tabla1[[#This Row],[FECHA]],EXONERACIONES!A:D,3,FALSE),0)</f>
        <v>4403277</v>
      </c>
      <c r="I756" s="5">
        <f>IFERROR(VLOOKUP(Tabla1[[#This Row],[FECHA]],'SIMIT CON RES'!A:D,4,FALSE),0)</f>
        <v>0</v>
      </c>
      <c r="J756" s="9">
        <f>IFERROR(VLOOKUP(Tabla1[[#This Row],[FECHA]],'SIMIT CON RES'!A:D,3,FALSE),0)</f>
        <v>0</v>
      </c>
      <c r="K756">
        <f>IFERROR(VLOOKUP(Tabla1[[#This Row],[FECHA]],'SIMIT SIN RES'!A:D,4,FALSE),0)</f>
        <v>0</v>
      </c>
      <c r="L756" s="9">
        <f>IFERROR(VLOOKUP(Tabla1[[#This Row],[FECHA]],'SIMIT SIN RES'!A:D,3,FALSE),0)</f>
        <v>0</v>
      </c>
      <c r="M756" s="5">
        <f>IFERROR(VLOOKUP(Tabla1[[#This Row],[FECHA]],'RECAUDOS DE COMPARENDOS'!A:D,4,FALSE),0)</f>
        <v>4</v>
      </c>
      <c r="N756" s="9">
        <f>IFERROR(VLOOKUP(Tabla1[[#This Row],[FECHA]],'RECAUDOS DE COMPARENDOS'!A:D,3,FALSE),0)</f>
        <v>1073970</v>
      </c>
      <c r="O756" s="5">
        <f>IFERROR(VLOOKUP(Tabla1[[#This Row],[FECHA]],'RECAUDOS DE RESOLUCIONES'!A:D,4,FALSE),0)</f>
        <v>0</v>
      </c>
      <c r="P756" s="9">
        <f>IFERROR(VLOOKUP(Tabla1[[#This Row],[FECHA]],'RECAUDOS DE RESOLUCIONES'!A:D,3,FALSE),0)</f>
        <v>0</v>
      </c>
      <c r="Q75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756" s="9">
        <f>Tabla1[V. COMPARENDOS]-(Tabla1[V. EXONERACIONES]+Tabla1[[#This Row],[V. SIMIT CON RESOLUCION]]+Tabla1[[#This Row],[V. SIMIT SIN RESOLUCION]]+Tabla1[[#This Row],[V. RECAUDOS COMPARENDOS]]+Tabla1[[#This Row],[V. RECAUDOS RESOLUCIONES]])</f>
        <v>536985</v>
      </c>
      <c r="S756" s="11">
        <f>IFERROR(VLOOKUP(Tabla1[[#This Row],[FECHA]],'RECAUDOS LOCALES'!A:D,4,FALSE),0)</f>
        <v>2</v>
      </c>
      <c r="T756" s="9">
        <f>IFERROR(VLOOKUP(Tabla1[[#This Row],[FECHA]],'RECAUDOS LOCALES'!A:D,3,FALSE),0)</f>
        <v>137232</v>
      </c>
      <c r="U756" s="11">
        <f>IFERROR(VLOOKUP(Tabla1[[#This Row],[FECHA]],'RECAUDOS EXTERNOS'!A:D,4,FALSE),0)</f>
        <v>0</v>
      </c>
      <c r="V756" s="9">
        <f>IFERROR(VLOOKUP(Tabla1[[#This Row],[FECHA]],'RECAUDOS EXTERNOS'!A:D,3,FALSE),0)</f>
        <v>0</v>
      </c>
    </row>
    <row r="757" spans="1:22" x14ac:dyDescent="0.25">
      <c r="A757" s="1">
        <v>38316</v>
      </c>
      <c r="B757" s="3" t="s">
        <v>6</v>
      </c>
      <c r="C757" s="2">
        <v>38292</v>
      </c>
      <c r="D757" s="5">
        <f>YEAR(Tabla1[[#This Row],[FECHA]])</f>
        <v>2004</v>
      </c>
      <c r="E757" s="5">
        <f>IFERROR(VLOOKUP(Tabla1[[#This Row],[FECHA]],'COMPARENDOS TOTALES'!A:D,4,FALSE),0)</f>
        <v>32</v>
      </c>
      <c r="F757" s="9">
        <f>IFERROR(VLOOKUP(Tabla1[[#This Row],[FECHA]],'COMPARENDOS TOTALES'!A:D,3,FALSE),0)</f>
        <v>6288694</v>
      </c>
      <c r="G757" s="5">
        <f>IFERROR(VLOOKUP(Tabla1[[#This Row],[FECHA]],EXONERACIONES!A:D,4,FALSE),0)</f>
        <v>23</v>
      </c>
      <c r="H757" s="9">
        <f>IFERROR(VLOOKUP(Tabla1[[#This Row],[FECHA]],EXONERACIONES!A:D,3,FALSE),0)</f>
        <v>4486808</v>
      </c>
      <c r="I757" s="5">
        <f>IFERROR(VLOOKUP(Tabla1[[#This Row],[FECHA]],'SIMIT CON RES'!A:D,4,FALSE),0)</f>
        <v>0</v>
      </c>
      <c r="J757" s="9">
        <f>IFERROR(VLOOKUP(Tabla1[[#This Row],[FECHA]],'SIMIT CON RES'!A:D,3,FALSE),0)</f>
        <v>0</v>
      </c>
      <c r="K757">
        <f>IFERROR(VLOOKUP(Tabla1[[#This Row],[FECHA]],'SIMIT SIN RES'!A:D,4,FALSE),0)</f>
        <v>0</v>
      </c>
      <c r="L757" s="9">
        <f>IFERROR(VLOOKUP(Tabla1[[#This Row],[FECHA]],'SIMIT SIN RES'!A:D,3,FALSE),0)</f>
        <v>0</v>
      </c>
      <c r="M757" s="5">
        <f>IFERROR(VLOOKUP(Tabla1[[#This Row],[FECHA]],'RECAUDOS DE COMPARENDOS'!A:D,4,FALSE),0)</f>
        <v>1</v>
      </c>
      <c r="N757" s="9">
        <f>IFERROR(VLOOKUP(Tabla1[[#This Row],[FECHA]],'RECAUDOS DE COMPARENDOS'!A:D,3,FALSE),0)</f>
        <v>178995</v>
      </c>
      <c r="O757" s="5">
        <f>IFERROR(VLOOKUP(Tabla1[[#This Row],[FECHA]],'RECAUDOS DE RESOLUCIONES'!A:D,4,FALSE),0)</f>
        <v>0</v>
      </c>
      <c r="P757" s="9">
        <f>IFERROR(VLOOKUP(Tabla1[[#This Row],[FECHA]],'RECAUDOS DE RESOLUCIONES'!A:D,3,FALSE),0)</f>
        <v>0</v>
      </c>
      <c r="Q75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8</v>
      </c>
      <c r="R757" s="9">
        <f>Tabla1[V. COMPARENDOS]-(Tabla1[V. EXONERACIONES]+Tabla1[[#This Row],[V. SIMIT CON RESOLUCION]]+Tabla1[[#This Row],[V. SIMIT SIN RESOLUCION]]+Tabla1[[#This Row],[V. RECAUDOS COMPARENDOS]]+Tabla1[[#This Row],[V. RECAUDOS RESOLUCIONES]])</f>
        <v>1622891</v>
      </c>
      <c r="S757" s="11">
        <f>IFERROR(VLOOKUP(Tabla1[[#This Row],[FECHA]],'RECAUDOS LOCALES'!A:D,4,FALSE),0)</f>
        <v>4</v>
      </c>
      <c r="T757" s="9">
        <f>IFERROR(VLOOKUP(Tabla1[[#This Row],[FECHA]],'RECAUDOS LOCALES'!A:D,3,FALSE),0)</f>
        <v>358000</v>
      </c>
      <c r="U757" s="11">
        <f>IFERROR(VLOOKUP(Tabla1[[#This Row],[FECHA]],'RECAUDOS EXTERNOS'!A:D,4,FALSE),0)</f>
        <v>0</v>
      </c>
      <c r="V757" s="9">
        <f>IFERROR(VLOOKUP(Tabla1[[#This Row],[FECHA]],'RECAUDOS EXTERNOS'!A:D,3,FALSE),0)</f>
        <v>0</v>
      </c>
    </row>
    <row r="758" spans="1:22" x14ac:dyDescent="0.25">
      <c r="A758" s="1">
        <v>38317</v>
      </c>
      <c r="B758" s="3" t="s">
        <v>0</v>
      </c>
      <c r="C758" s="2">
        <v>38292</v>
      </c>
      <c r="D758" s="5">
        <f>YEAR(Tabla1[[#This Row],[FECHA]])</f>
        <v>2004</v>
      </c>
      <c r="E758" s="5">
        <f>IFERROR(VLOOKUP(Tabla1[[#This Row],[FECHA]],'COMPARENDOS TOTALES'!A:D,4,FALSE),0)</f>
        <v>23</v>
      </c>
      <c r="F758" s="9">
        <f>IFERROR(VLOOKUP(Tabla1[[#This Row],[FECHA]],'COMPARENDOS TOTALES'!A:D,3,FALSE),0)</f>
        <v>5119257</v>
      </c>
      <c r="G758" s="5">
        <f>IFERROR(VLOOKUP(Tabla1[[#This Row],[FECHA]],EXONERACIONES!A:D,4,FALSE),0)</f>
        <v>16</v>
      </c>
      <c r="H758" s="9">
        <f>IFERROR(VLOOKUP(Tabla1[[#This Row],[FECHA]],EXONERACIONES!A:D,3,FALSE),0)</f>
        <v>3591833</v>
      </c>
      <c r="I758" s="5">
        <f>IFERROR(VLOOKUP(Tabla1[[#This Row],[FECHA]],'SIMIT CON RES'!A:D,4,FALSE),0)</f>
        <v>0</v>
      </c>
      <c r="J758" s="9">
        <f>IFERROR(VLOOKUP(Tabla1[[#This Row],[FECHA]],'SIMIT CON RES'!A:D,3,FALSE),0)</f>
        <v>0</v>
      </c>
      <c r="K758">
        <f>IFERROR(VLOOKUP(Tabla1[[#This Row],[FECHA]],'SIMIT SIN RES'!A:D,4,FALSE),0)</f>
        <v>0</v>
      </c>
      <c r="L758" s="9">
        <f>IFERROR(VLOOKUP(Tabla1[[#This Row],[FECHA]],'SIMIT SIN RES'!A:D,3,FALSE),0)</f>
        <v>0</v>
      </c>
      <c r="M758" s="5">
        <f>IFERROR(VLOOKUP(Tabla1[[#This Row],[FECHA]],'RECAUDOS DE COMPARENDOS'!A:D,4,FALSE),0)</f>
        <v>3</v>
      </c>
      <c r="N758" s="9">
        <f>IFERROR(VLOOKUP(Tabla1[[#This Row],[FECHA]],'RECAUDOS DE COMPARENDOS'!A:D,3,FALSE),0)</f>
        <v>894975</v>
      </c>
      <c r="O758" s="5">
        <f>IFERROR(VLOOKUP(Tabla1[[#This Row],[FECHA]],'RECAUDOS DE RESOLUCIONES'!A:D,4,FALSE),0)</f>
        <v>0</v>
      </c>
      <c r="P758" s="9">
        <f>IFERROR(VLOOKUP(Tabla1[[#This Row],[FECHA]],'RECAUDOS DE RESOLUCIONES'!A:D,3,FALSE),0)</f>
        <v>0</v>
      </c>
      <c r="Q75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758" s="9">
        <f>Tabla1[V. COMPARENDOS]-(Tabla1[V. EXONERACIONES]+Tabla1[[#This Row],[V. SIMIT CON RESOLUCION]]+Tabla1[[#This Row],[V. SIMIT SIN RESOLUCION]]+Tabla1[[#This Row],[V. RECAUDOS COMPARENDOS]]+Tabla1[[#This Row],[V. RECAUDOS RESOLUCIONES]])</f>
        <v>632449</v>
      </c>
      <c r="S758" s="11">
        <f>IFERROR(VLOOKUP(Tabla1[[#This Row],[FECHA]],'RECAUDOS LOCALES'!A:D,4,FALSE),0)</f>
        <v>5</v>
      </c>
      <c r="T758" s="9">
        <f>IFERROR(VLOOKUP(Tabla1[[#This Row],[FECHA]],'RECAUDOS LOCALES'!A:D,3,FALSE),0)</f>
        <v>716000</v>
      </c>
      <c r="U758" s="11">
        <f>IFERROR(VLOOKUP(Tabla1[[#This Row],[FECHA]],'RECAUDOS EXTERNOS'!A:D,4,FALSE),0)</f>
        <v>1</v>
      </c>
      <c r="V758" s="9">
        <f>IFERROR(VLOOKUP(Tabla1[[#This Row],[FECHA]],'RECAUDOS EXTERNOS'!A:D,3,FALSE),0)</f>
        <v>178995</v>
      </c>
    </row>
    <row r="759" spans="1:22" x14ac:dyDescent="0.25">
      <c r="A759" s="1">
        <v>38318</v>
      </c>
      <c r="B759" s="3" t="s">
        <v>5</v>
      </c>
      <c r="C759" s="2">
        <v>38292</v>
      </c>
      <c r="D759" s="5">
        <f>YEAR(Tabla1[[#This Row],[FECHA]])</f>
        <v>2004</v>
      </c>
      <c r="E759" s="5">
        <f>IFERROR(VLOOKUP(Tabla1[[#This Row],[FECHA]],'COMPARENDOS TOTALES'!A:D,4,FALSE),0)</f>
        <v>49</v>
      </c>
      <c r="F759" s="9">
        <f>IFERROR(VLOOKUP(Tabla1[[#This Row],[FECHA]],'COMPARENDOS TOTALES'!A:D,3,FALSE),0)</f>
        <v>9689596</v>
      </c>
      <c r="G759" s="5">
        <f>IFERROR(VLOOKUP(Tabla1[[#This Row],[FECHA]],EXONERACIONES!A:D,4,FALSE),0)</f>
        <v>34</v>
      </c>
      <c r="H759" s="9">
        <f>IFERROR(VLOOKUP(Tabla1[[#This Row],[FECHA]],EXONERACIONES!A:D,3,FALSE),0)</f>
        <v>6897274</v>
      </c>
      <c r="I759" s="5">
        <f>IFERROR(VLOOKUP(Tabla1[[#This Row],[FECHA]],'SIMIT CON RES'!A:D,4,FALSE),0)</f>
        <v>0</v>
      </c>
      <c r="J759" s="9">
        <f>IFERROR(VLOOKUP(Tabla1[[#This Row],[FECHA]],'SIMIT CON RES'!A:D,3,FALSE),0)</f>
        <v>0</v>
      </c>
      <c r="K759">
        <f>IFERROR(VLOOKUP(Tabla1[[#This Row],[FECHA]],'SIMIT SIN RES'!A:D,4,FALSE),0)</f>
        <v>0</v>
      </c>
      <c r="L759" s="9">
        <f>IFERROR(VLOOKUP(Tabla1[[#This Row],[FECHA]],'SIMIT SIN RES'!A:D,3,FALSE),0)</f>
        <v>0</v>
      </c>
      <c r="M759" s="5">
        <f>IFERROR(VLOOKUP(Tabla1[[#This Row],[FECHA]],'RECAUDOS DE COMPARENDOS'!A:D,4,FALSE),0)</f>
        <v>7</v>
      </c>
      <c r="N759" s="9">
        <f>IFERROR(VLOOKUP(Tabla1[[#This Row],[FECHA]],'RECAUDOS DE COMPARENDOS'!A:D,3,FALSE),0)</f>
        <v>1348429</v>
      </c>
      <c r="O759" s="5">
        <f>IFERROR(VLOOKUP(Tabla1[[#This Row],[FECHA]],'RECAUDOS DE RESOLUCIONES'!A:D,4,FALSE),0)</f>
        <v>0</v>
      </c>
      <c r="P759" s="9">
        <f>IFERROR(VLOOKUP(Tabla1[[#This Row],[FECHA]],'RECAUDOS DE RESOLUCIONES'!A:D,3,FALSE),0)</f>
        <v>0</v>
      </c>
      <c r="Q75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8</v>
      </c>
      <c r="R759" s="9">
        <f>Tabla1[V. COMPARENDOS]-(Tabla1[V. EXONERACIONES]+Tabla1[[#This Row],[V. SIMIT CON RESOLUCION]]+Tabla1[[#This Row],[V. SIMIT SIN RESOLUCION]]+Tabla1[[#This Row],[V. RECAUDOS COMPARENDOS]]+Tabla1[[#This Row],[V. RECAUDOS RESOLUCIONES]])</f>
        <v>1443893</v>
      </c>
      <c r="S759" s="11">
        <f>IFERROR(VLOOKUP(Tabla1[[#This Row],[FECHA]],'RECAUDOS LOCALES'!A:D,4,FALSE),0)</f>
        <v>0</v>
      </c>
      <c r="T759" s="9">
        <f>IFERROR(VLOOKUP(Tabla1[[#This Row],[FECHA]],'RECAUDOS LOCALES'!A:D,3,FALSE),0)</f>
        <v>0</v>
      </c>
      <c r="U759" s="11">
        <f>IFERROR(VLOOKUP(Tabla1[[#This Row],[FECHA]],'RECAUDOS EXTERNOS'!A:D,4,FALSE),0)</f>
        <v>0</v>
      </c>
      <c r="V759" s="9">
        <f>IFERROR(VLOOKUP(Tabla1[[#This Row],[FECHA]],'RECAUDOS EXTERNOS'!A:D,3,FALSE),0)</f>
        <v>0</v>
      </c>
    </row>
    <row r="760" spans="1:22" x14ac:dyDescent="0.25">
      <c r="A760" s="1">
        <v>38319</v>
      </c>
      <c r="B760" s="3" t="s">
        <v>4</v>
      </c>
      <c r="C760" s="2">
        <v>38292</v>
      </c>
      <c r="D760" s="5">
        <f>YEAR(Tabla1[[#This Row],[FECHA]])</f>
        <v>2004</v>
      </c>
      <c r="E760" s="5">
        <f>IFERROR(VLOOKUP(Tabla1[[#This Row],[FECHA]],'COMPARENDOS TOTALES'!A:D,4,FALSE),0)</f>
        <v>34</v>
      </c>
      <c r="F760" s="9">
        <f>IFERROR(VLOOKUP(Tabla1[[#This Row],[FECHA]],'COMPARENDOS TOTALES'!A:D,3,FALSE),0)</f>
        <v>7088202</v>
      </c>
      <c r="G760" s="5">
        <f>IFERROR(VLOOKUP(Tabla1[[#This Row],[FECHA]],EXONERACIONES!A:D,4,FALSE),0)</f>
        <v>21</v>
      </c>
      <c r="H760" s="9">
        <f>IFERROR(VLOOKUP(Tabla1[[#This Row],[FECHA]],EXONERACIONES!A:D,3,FALSE),0)</f>
        <v>4486808</v>
      </c>
      <c r="I760" s="5">
        <f>IFERROR(VLOOKUP(Tabla1[[#This Row],[FECHA]],'SIMIT CON RES'!A:D,4,FALSE),0)</f>
        <v>0</v>
      </c>
      <c r="J760" s="9">
        <f>IFERROR(VLOOKUP(Tabla1[[#This Row],[FECHA]],'SIMIT CON RES'!A:D,3,FALSE),0)</f>
        <v>0</v>
      </c>
      <c r="K760">
        <f>IFERROR(VLOOKUP(Tabla1[[#This Row],[FECHA]],'SIMIT SIN RES'!A:D,4,FALSE),0)</f>
        <v>0</v>
      </c>
      <c r="L760" s="9">
        <f>IFERROR(VLOOKUP(Tabla1[[#This Row],[FECHA]],'SIMIT SIN RES'!A:D,3,FALSE),0)</f>
        <v>0</v>
      </c>
      <c r="M760" s="5">
        <f>IFERROR(VLOOKUP(Tabla1[[#This Row],[FECHA]],'RECAUDOS DE COMPARENDOS'!A:D,4,FALSE),0)</f>
        <v>4</v>
      </c>
      <c r="N760" s="9">
        <f>IFERROR(VLOOKUP(Tabla1[[#This Row],[FECHA]],'RECAUDOS DE COMPARENDOS'!A:D,3,FALSE),0)</f>
        <v>811444</v>
      </c>
      <c r="O760" s="5">
        <f>IFERROR(VLOOKUP(Tabla1[[#This Row],[FECHA]],'RECAUDOS DE RESOLUCIONES'!A:D,4,FALSE),0)</f>
        <v>0</v>
      </c>
      <c r="P760" s="9">
        <f>IFERROR(VLOOKUP(Tabla1[[#This Row],[FECHA]],'RECAUDOS DE RESOLUCIONES'!A:D,3,FALSE),0)</f>
        <v>0</v>
      </c>
      <c r="Q76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9</v>
      </c>
      <c r="R760" s="9">
        <f>Tabla1[V. COMPARENDOS]-(Tabla1[V. EXONERACIONES]+Tabla1[[#This Row],[V. SIMIT CON RESOLUCION]]+Tabla1[[#This Row],[V. SIMIT SIN RESOLUCION]]+Tabla1[[#This Row],[V. RECAUDOS COMPARENDOS]]+Tabla1[[#This Row],[V. RECAUDOS RESOLUCIONES]])</f>
        <v>1789950</v>
      </c>
      <c r="S760" s="11">
        <f>IFERROR(VLOOKUP(Tabla1[[#This Row],[FECHA]],'RECAUDOS LOCALES'!A:D,4,FALSE),0)</f>
        <v>0</v>
      </c>
      <c r="T760" s="9">
        <f>IFERROR(VLOOKUP(Tabla1[[#This Row],[FECHA]],'RECAUDOS LOCALES'!A:D,3,FALSE),0)</f>
        <v>0</v>
      </c>
      <c r="U760" s="11">
        <f>IFERROR(VLOOKUP(Tabla1[[#This Row],[FECHA]],'RECAUDOS EXTERNOS'!A:D,4,FALSE),0)</f>
        <v>0</v>
      </c>
      <c r="V760" s="9">
        <f>IFERROR(VLOOKUP(Tabla1[[#This Row],[FECHA]],'RECAUDOS EXTERNOS'!A:D,3,FALSE),0)</f>
        <v>0</v>
      </c>
    </row>
    <row r="761" spans="1:22" x14ac:dyDescent="0.25">
      <c r="A761" s="1">
        <v>38320</v>
      </c>
      <c r="B761" s="3" t="s">
        <v>1</v>
      </c>
      <c r="C761" s="2">
        <v>38292</v>
      </c>
      <c r="D761" s="5">
        <f>YEAR(Tabla1[[#This Row],[FECHA]])</f>
        <v>2004</v>
      </c>
      <c r="E761" s="5">
        <f>IFERROR(VLOOKUP(Tabla1[[#This Row],[FECHA]],'COMPARENDOS TOTALES'!A:D,4,FALSE),0)</f>
        <v>25</v>
      </c>
      <c r="F761" s="9">
        <f>IFERROR(VLOOKUP(Tabla1[[#This Row],[FECHA]],'COMPARENDOS TOTALES'!A:D,3,FALSE),0)</f>
        <v>5477247</v>
      </c>
      <c r="G761" s="5">
        <f>IFERROR(VLOOKUP(Tabla1[[#This Row],[FECHA]],EXONERACIONES!A:D,4,FALSE),0)</f>
        <v>16</v>
      </c>
      <c r="H761" s="9">
        <f>IFERROR(VLOOKUP(Tabla1[[#This Row],[FECHA]],EXONERACIONES!A:D,3,FALSE),0)</f>
        <v>3687297</v>
      </c>
      <c r="I761" s="5">
        <f>IFERROR(VLOOKUP(Tabla1[[#This Row],[FECHA]],'SIMIT CON RES'!A:D,4,FALSE),0)</f>
        <v>0</v>
      </c>
      <c r="J761" s="9">
        <f>IFERROR(VLOOKUP(Tabla1[[#This Row],[FECHA]],'SIMIT CON RES'!A:D,3,FALSE),0)</f>
        <v>0</v>
      </c>
      <c r="K761">
        <f>IFERROR(VLOOKUP(Tabla1[[#This Row],[FECHA]],'SIMIT SIN RES'!A:D,4,FALSE),0)</f>
        <v>0</v>
      </c>
      <c r="L761" s="9">
        <f>IFERROR(VLOOKUP(Tabla1[[#This Row],[FECHA]],'SIMIT SIN RES'!A:D,3,FALSE),0)</f>
        <v>0</v>
      </c>
      <c r="M761" s="5">
        <f>IFERROR(VLOOKUP(Tabla1[[#This Row],[FECHA]],'RECAUDOS DE COMPARENDOS'!A:D,4,FALSE),0)</f>
        <v>4</v>
      </c>
      <c r="N761" s="9">
        <f>IFERROR(VLOOKUP(Tabla1[[#This Row],[FECHA]],'RECAUDOS DE COMPARENDOS'!A:D,3,FALSE),0)</f>
        <v>894975</v>
      </c>
      <c r="O761" s="5">
        <f>IFERROR(VLOOKUP(Tabla1[[#This Row],[FECHA]],'RECAUDOS DE RESOLUCIONES'!A:D,4,FALSE),0)</f>
        <v>0</v>
      </c>
      <c r="P761" s="9">
        <f>IFERROR(VLOOKUP(Tabla1[[#This Row],[FECHA]],'RECAUDOS DE RESOLUCIONES'!A:D,3,FALSE),0)</f>
        <v>0</v>
      </c>
      <c r="Q76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761" s="9">
        <f>Tabla1[V. COMPARENDOS]-(Tabla1[V. EXONERACIONES]+Tabla1[[#This Row],[V. SIMIT CON RESOLUCION]]+Tabla1[[#This Row],[V. SIMIT SIN RESOLUCION]]+Tabla1[[#This Row],[V. RECAUDOS COMPARENDOS]]+Tabla1[[#This Row],[V. RECAUDOS RESOLUCIONES]])</f>
        <v>894975</v>
      </c>
      <c r="S761" s="11">
        <f>IFERROR(VLOOKUP(Tabla1[[#This Row],[FECHA]],'RECAUDOS LOCALES'!A:D,4,FALSE),0)</f>
        <v>6</v>
      </c>
      <c r="T761" s="9">
        <f>IFERROR(VLOOKUP(Tabla1[[#This Row],[FECHA]],'RECAUDOS LOCALES'!A:D,3,FALSE),0)</f>
        <v>632468</v>
      </c>
      <c r="U761" s="11">
        <f>IFERROR(VLOOKUP(Tabla1[[#This Row],[FECHA]],'RECAUDOS EXTERNOS'!A:D,4,FALSE),0)</f>
        <v>1</v>
      </c>
      <c r="V761" s="9">
        <f>IFERROR(VLOOKUP(Tabla1[[#This Row],[FECHA]],'RECAUDOS EXTERNOS'!A:D,3,FALSE),0)</f>
        <v>178995</v>
      </c>
    </row>
    <row r="762" spans="1:22" x14ac:dyDescent="0.25">
      <c r="A762" s="1">
        <v>38321</v>
      </c>
      <c r="B762" s="3" t="s">
        <v>2</v>
      </c>
      <c r="C762" s="2">
        <v>38292</v>
      </c>
      <c r="D762" s="5">
        <f>YEAR(Tabla1[[#This Row],[FECHA]])</f>
        <v>2004</v>
      </c>
      <c r="E762" s="5">
        <f>IFERROR(VLOOKUP(Tabla1[[#This Row],[FECHA]],'COMPARENDOS TOTALES'!A:D,4,FALSE),0)</f>
        <v>58</v>
      </c>
      <c r="F762" s="9">
        <f>IFERROR(VLOOKUP(Tabla1[[#This Row],[FECHA]],'COMPARENDOS TOTALES'!A:D,3,FALSE),0)</f>
        <v>11085757</v>
      </c>
      <c r="G762" s="5">
        <f>IFERROR(VLOOKUP(Tabla1[[#This Row],[FECHA]],EXONERACIONES!A:D,4,FALSE),0)</f>
        <v>36</v>
      </c>
      <c r="H762" s="9">
        <f>IFERROR(VLOOKUP(Tabla1[[#This Row],[FECHA]],EXONERACIONES!A:D,3,FALSE),0)</f>
        <v>6682480</v>
      </c>
      <c r="I762" s="5">
        <f>IFERROR(VLOOKUP(Tabla1[[#This Row],[FECHA]],'SIMIT CON RES'!A:D,4,FALSE),0)</f>
        <v>0</v>
      </c>
      <c r="J762" s="9">
        <f>IFERROR(VLOOKUP(Tabla1[[#This Row],[FECHA]],'SIMIT CON RES'!A:D,3,FALSE),0)</f>
        <v>0</v>
      </c>
      <c r="K762">
        <f>IFERROR(VLOOKUP(Tabla1[[#This Row],[FECHA]],'SIMIT SIN RES'!A:D,4,FALSE),0)</f>
        <v>0</v>
      </c>
      <c r="L762" s="9">
        <f>IFERROR(VLOOKUP(Tabla1[[#This Row],[FECHA]],'SIMIT SIN RES'!A:D,3,FALSE),0)</f>
        <v>0</v>
      </c>
      <c r="M762" s="5">
        <f>IFERROR(VLOOKUP(Tabla1[[#This Row],[FECHA]],'RECAUDOS DE COMPARENDOS'!A:D,4,FALSE),0)</f>
        <v>14</v>
      </c>
      <c r="N762" s="9">
        <f>IFERROR(VLOOKUP(Tabla1[[#This Row],[FECHA]],'RECAUDOS DE COMPARENDOS'!A:D,3,FALSE),0)</f>
        <v>2613327</v>
      </c>
      <c r="O762" s="5">
        <f>IFERROR(VLOOKUP(Tabla1[[#This Row],[FECHA]],'RECAUDOS DE RESOLUCIONES'!A:D,4,FALSE),0)</f>
        <v>0</v>
      </c>
      <c r="P762" s="9">
        <f>IFERROR(VLOOKUP(Tabla1[[#This Row],[FECHA]],'RECAUDOS DE RESOLUCIONES'!A:D,3,FALSE),0)</f>
        <v>0</v>
      </c>
      <c r="Q76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8</v>
      </c>
      <c r="R762" s="9">
        <f>Tabla1[V. COMPARENDOS]-(Tabla1[V. EXONERACIONES]+Tabla1[[#This Row],[V. SIMIT CON RESOLUCION]]+Tabla1[[#This Row],[V. SIMIT SIN RESOLUCION]]+Tabla1[[#This Row],[V. RECAUDOS COMPARENDOS]]+Tabla1[[#This Row],[V. RECAUDOS RESOLUCIONES]])</f>
        <v>1789950</v>
      </c>
      <c r="S762" s="11">
        <f>IFERROR(VLOOKUP(Tabla1[[#This Row],[FECHA]],'RECAUDOS LOCALES'!A:D,4,FALSE),0)</f>
        <v>6</v>
      </c>
      <c r="T762" s="9">
        <f>IFERROR(VLOOKUP(Tabla1[[#This Row],[FECHA]],'RECAUDOS LOCALES'!A:D,3,FALSE),0)</f>
        <v>674234</v>
      </c>
      <c r="U762" s="11">
        <f>IFERROR(VLOOKUP(Tabla1[[#This Row],[FECHA]],'RECAUDOS EXTERNOS'!A:D,4,FALSE),0)</f>
        <v>0</v>
      </c>
      <c r="V762" s="9">
        <f>IFERROR(VLOOKUP(Tabla1[[#This Row],[FECHA]],'RECAUDOS EXTERNOS'!A:D,3,FALSE),0)</f>
        <v>0</v>
      </c>
    </row>
    <row r="763" spans="1:22" x14ac:dyDescent="0.25">
      <c r="A763" s="1">
        <v>38322</v>
      </c>
      <c r="B763" s="3" t="s">
        <v>3</v>
      </c>
      <c r="C763" s="2">
        <v>38322</v>
      </c>
      <c r="D763" s="5">
        <f>YEAR(Tabla1[[#This Row],[FECHA]])</f>
        <v>2004</v>
      </c>
      <c r="E763" s="5">
        <f>IFERROR(VLOOKUP(Tabla1[[#This Row],[FECHA]],'COMPARENDOS TOTALES'!A:D,4,FALSE),0)</f>
        <v>156</v>
      </c>
      <c r="F763" s="9">
        <f>IFERROR(VLOOKUP(Tabla1[[#This Row],[FECHA]],'COMPARENDOS TOTALES'!A:D,3,FALSE),0)</f>
        <v>52760947</v>
      </c>
      <c r="G763" s="5">
        <f>IFERROR(VLOOKUP(Tabla1[[#This Row],[FECHA]],EXONERACIONES!A:D,4,FALSE),0)</f>
        <v>101</v>
      </c>
      <c r="H763" s="9">
        <f>IFERROR(VLOOKUP(Tabla1[[#This Row],[FECHA]],EXONERACIONES!A:D,3,FALSE),0)</f>
        <v>34104514</v>
      </c>
      <c r="I763" s="5">
        <f>IFERROR(VLOOKUP(Tabla1[[#This Row],[FECHA]],'SIMIT CON RES'!A:D,4,FALSE),0)</f>
        <v>0</v>
      </c>
      <c r="J763" s="9">
        <f>IFERROR(VLOOKUP(Tabla1[[#This Row],[FECHA]],'SIMIT CON RES'!A:D,3,FALSE),0)</f>
        <v>0</v>
      </c>
      <c r="K763">
        <f>IFERROR(VLOOKUP(Tabla1[[#This Row],[FECHA]],'SIMIT SIN RES'!A:D,4,FALSE),0)</f>
        <v>0</v>
      </c>
      <c r="L763" s="9">
        <f>IFERROR(VLOOKUP(Tabla1[[#This Row],[FECHA]],'SIMIT SIN RES'!A:D,3,FALSE),0)</f>
        <v>0</v>
      </c>
      <c r="M763" s="5">
        <f>IFERROR(VLOOKUP(Tabla1[[#This Row],[FECHA]],'RECAUDOS DE COMPARENDOS'!A:D,4,FALSE),0)</f>
        <v>28</v>
      </c>
      <c r="N763" s="9">
        <f>IFERROR(VLOOKUP(Tabla1[[#This Row],[FECHA]],'RECAUDOS DE COMPARENDOS'!A:D,3,FALSE),0)</f>
        <v>9417304</v>
      </c>
      <c r="O763" s="5">
        <f>IFERROR(VLOOKUP(Tabla1[[#This Row],[FECHA]],'RECAUDOS DE RESOLUCIONES'!A:D,4,FALSE),0)</f>
        <v>0</v>
      </c>
      <c r="P763" s="9">
        <f>IFERROR(VLOOKUP(Tabla1[[#This Row],[FECHA]],'RECAUDOS DE RESOLUCIONES'!A:D,3,FALSE),0)</f>
        <v>0</v>
      </c>
      <c r="Q76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27</v>
      </c>
      <c r="R763" s="9">
        <f>Tabla1[V. COMPARENDOS]-(Tabla1[V. EXONERACIONES]+Tabla1[[#This Row],[V. SIMIT CON RESOLUCION]]+Tabla1[[#This Row],[V. SIMIT SIN RESOLUCION]]+Tabla1[[#This Row],[V. RECAUDOS COMPARENDOS]]+Tabla1[[#This Row],[V. RECAUDOS RESOLUCIONES]])</f>
        <v>9239129</v>
      </c>
      <c r="S763" s="11">
        <f>IFERROR(VLOOKUP(Tabla1[[#This Row],[FECHA]],'RECAUDOS LOCALES'!A:D,4,FALSE),0)</f>
        <v>7</v>
      </c>
      <c r="T763" s="9">
        <f>IFERROR(VLOOKUP(Tabla1[[#This Row],[FECHA]],'RECAUDOS LOCALES'!A:D,3,FALSE),0)</f>
        <v>622534</v>
      </c>
      <c r="U763" s="11">
        <f>IFERROR(VLOOKUP(Tabla1[[#This Row],[FECHA]],'RECAUDOS EXTERNOS'!A:D,4,FALSE),0)</f>
        <v>0</v>
      </c>
      <c r="V763" s="9">
        <f>IFERROR(VLOOKUP(Tabla1[[#This Row],[FECHA]],'RECAUDOS EXTERNOS'!A:D,3,FALSE),0)</f>
        <v>0</v>
      </c>
    </row>
    <row r="764" spans="1:22" x14ac:dyDescent="0.25">
      <c r="A764" s="1">
        <v>38323</v>
      </c>
      <c r="B764" s="3" t="s">
        <v>6</v>
      </c>
      <c r="C764" s="2">
        <v>38322</v>
      </c>
      <c r="D764" s="5">
        <f>YEAR(Tabla1[[#This Row],[FECHA]])</f>
        <v>2004</v>
      </c>
      <c r="E764" s="5">
        <f>IFERROR(VLOOKUP(Tabla1[[#This Row],[FECHA]],'COMPARENDOS TOTALES'!A:D,4,FALSE),0)</f>
        <v>81</v>
      </c>
      <c r="F764" s="9">
        <f>IFERROR(VLOOKUP(Tabla1[[#This Row],[FECHA]],'COMPARENDOS TOTALES'!A:D,3,FALSE),0)</f>
        <v>27386235</v>
      </c>
      <c r="G764" s="5">
        <f>IFERROR(VLOOKUP(Tabla1[[#This Row],[FECHA]],EXONERACIONES!A:D,4,FALSE),0)</f>
        <v>51</v>
      </c>
      <c r="H764" s="9">
        <f>IFERROR(VLOOKUP(Tabla1[[#This Row],[FECHA]],EXONERACIONES!A:D,3,FALSE),0)</f>
        <v>17362515</v>
      </c>
      <c r="I764" s="5">
        <f>IFERROR(VLOOKUP(Tabla1[[#This Row],[FECHA]],'SIMIT CON RES'!A:D,4,FALSE),0)</f>
        <v>0</v>
      </c>
      <c r="J764" s="9">
        <f>IFERROR(VLOOKUP(Tabla1[[#This Row],[FECHA]],'SIMIT CON RES'!A:D,3,FALSE),0)</f>
        <v>0</v>
      </c>
      <c r="K764">
        <f>IFERROR(VLOOKUP(Tabla1[[#This Row],[FECHA]],'SIMIT SIN RES'!A:D,4,FALSE),0)</f>
        <v>0</v>
      </c>
      <c r="L764" s="9">
        <f>IFERROR(VLOOKUP(Tabla1[[#This Row],[FECHA]],'SIMIT SIN RES'!A:D,3,FALSE),0)</f>
        <v>0</v>
      </c>
      <c r="M764" s="5">
        <f>IFERROR(VLOOKUP(Tabla1[[#This Row],[FECHA]],'RECAUDOS DE COMPARENDOS'!A:D,4,FALSE),0)</f>
        <v>12</v>
      </c>
      <c r="N764" s="9">
        <f>IFERROR(VLOOKUP(Tabla1[[#This Row],[FECHA]],'RECAUDOS DE COMPARENDOS'!A:D,3,FALSE),0)</f>
        <v>3937890</v>
      </c>
      <c r="O764" s="5">
        <f>IFERROR(VLOOKUP(Tabla1[[#This Row],[FECHA]],'RECAUDOS DE RESOLUCIONES'!A:D,4,FALSE),0)</f>
        <v>0</v>
      </c>
      <c r="P764" s="9">
        <f>IFERROR(VLOOKUP(Tabla1[[#This Row],[FECHA]],'RECAUDOS DE RESOLUCIONES'!A:D,3,FALSE),0)</f>
        <v>0</v>
      </c>
      <c r="Q76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18</v>
      </c>
      <c r="R764" s="9">
        <f>Tabla1[V. COMPARENDOS]-(Tabla1[V. EXONERACIONES]+Tabla1[[#This Row],[V. SIMIT CON RESOLUCION]]+Tabla1[[#This Row],[V. SIMIT SIN RESOLUCION]]+Tabla1[[#This Row],[V. RECAUDOS COMPARENDOS]]+Tabla1[[#This Row],[V. RECAUDOS RESOLUCIONES]])</f>
        <v>6085830</v>
      </c>
      <c r="S764" s="11">
        <f>IFERROR(VLOOKUP(Tabla1[[#This Row],[FECHA]],'RECAUDOS LOCALES'!A:D,4,FALSE),0)</f>
        <v>2</v>
      </c>
      <c r="T764" s="9">
        <f>IFERROR(VLOOKUP(Tabla1[[#This Row],[FECHA]],'RECAUDOS LOCALES'!A:D,3,FALSE),0)</f>
        <v>179000</v>
      </c>
      <c r="U764" s="11">
        <f>IFERROR(VLOOKUP(Tabla1[[#This Row],[FECHA]],'RECAUDOS EXTERNOS'!A:D,4,FALSE),0)</f>
        <v>1</v>
      </c>
      <c r="V764" s="9">
        <f>IFERROR(VLOOKUP(Tabla1[[#This Row],[FECHA]],'RECAUDOS EXTERNOS'!A:D,3,FALSE),0)</f>
        <v>178995</v>
      </c>
    </row>
    <row r="765" spans="1:22" x14ac:dyDescent="0.25">
      <c r="A765" s="1">
        <v>38324</v>
      </c>
      <c r="B765" s="3" t="s">
        <v>0</v>
      </c>
      <c r="C765" s="2">
        <v>38322</v>
      </c>
      <c r="D765" s="5">
        <f>YEAR(Tabla1[[#This Row],[FECHA]])</f>
        <v>2004</v>
      </c>
      <c r="E765" s="5">
        <f>IFERROR(VLOOKUP(Tabla1[[#This Row],[FECHA]],'COMPARENDOS TOTALES'!A:D,4,FALSE),0)</f>
        <v>49</v>
      </c>
      <c r="F765" s="9">
        <f>IFERROR(VLOOKUP(Tabla1[[#This Row],[FECHA]],'COMPARENDOS TOTALES'!A:D,3,FALSE),0)</f>
        <v>16026019</v>
      </c>
      <c r="G765" s="5">
        <f>IFERROR(VLOOKUP(Tabla1[[#This Row],[FECHA]],EXONERACIONES!A:D,4,FALSE),0)</f>
        <v>35</v>
      </c>
      <c r="H765" s="9">
        <f>IFERROR(VLOOKUP(Tabla1[[#This Row],[FECHA]],EXONERACIONES!A:D,3,FALSE),0)</f>
        <v>11634675</v>
      </c>
      <c r="I765" s="5">
        <f>IFERROR(VLOOKUP(Tabla1[[#This Row],[FECHA]],'SIMIT CON RES'!A:D,4,FALSE),0)</f>
        <v>0</v>
      </c>
      <c r="J765" s="9">
        <f>IFERROR(VLOOKUP(Tabla1[[#This Row],[FECHA]],'SIMIT CON RES'!A:D,3,FALSE),0)</f>
        <v>0</v>
      </c>
      <c r="K765">
        <f>IFERROR(VLOOKUP(Tabla1[[#This Row],[FECHA]],'SIMIT SIN RES'!A:D,4,FALSE),0)</f>
        <v>0</v>
      </c>
      <c r="L765" s="9">
        <f>IFERROR(VLOOKUP(Tabla1[[#This Row],[FECHA]],'SIMIT SIN RES'!A:D,3,FALSE),0)</f>
        <v>0</v>
      </c>
      <c r="M765" s="5">
        <f>IFERROR(VLOOKUP(Tabla1[[#This Row],[FECHA]],'RECAUDOS DE COMPARENDOS'!A:D,4,FALSE),0)</f>
        <v>5</v>
      </c>
      <c r="N765" s="9">
        <f>IFERROR(VLOOKUP(Tabla1[[#This Row],[FECHA]],'RECAUDOS DE COMPARENDOS'!A:D,3,FALSE),0)</f>
        <v>1789950</v>
      </c>
      <c r="O765" s="5">
        <f>IFERROR(VLOOKUP(Tabla1[[#This Row],[FECHA]],'RECAUDOS DE RESOLUCIONES'!A:D,4,FALSE),0)</f>
        <v>0</v>
      </c>
      <c r="P765" s="9">
        <f>IFERROR(VLOOKUP(Tabla1[[#This Row],[FECHA]],'RECAUDOS DE RESOLUCIONES'!A:D,3,FALSE),0)</f>
        <v>0</v>
      </c>
      <c r="Q76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9</v>
      </c>
      <c r="R765" s="9">
        <f>Tabla1[V. COMPARENDOS]-(Tabla1[V. EXONERACIONES]+Tabla1[[#This Row],[V. SIMIT CON RESOLUCION]]+Tabla1[[#This Row],[V. SIMIT SIN RESOLUCION]]+Tabla1[[#This Row],[V. RECAUDOS COMPARENDOS]]+Tabla1[[#This Row],[V. RECAUDOS RESOLUCIONES]])</f>
        <v>2601394</v>
      </c>
      <c r="S765" s="11">
        <f>IFERROR(VLOOKUP(Tabla1[[#This Row],[FECHA]],'RECAUDOS LOCALES'!A:D,4,FALSE),0)</f>
        <v>16</v>
      </c>
      <c r="T765" s="9">
        <f>IFERROR(VLOOKUP(Tabla1[[#This Row],[FECHA]],'RECAUDOS LOCALES'!A:D,3,FALSE),0)</f>
        <v>2374734</v>
      </c>
      <c r="U765" s="11">
        <f>IFERROR(VLOOKUP(Tabla1[[#This Row],[FECHA]],'RECAUDOS EXTERNOS'!A:D,4,FALSE),0)</f>
        <v>2</v>
      </c>
      <c r="V765" s="9">
        <f>IFERROR(VLOOKUP(Tabla1[[#This Row],[FECHA]],'RECAUDOS EXTERNOS'!A:D,3,FALSE),0)</f>
        <v>274459</v>
      </c>
    </row>
    <row r="766" spans="1:22" x14ac:dyDescent="0.25">
      <c r="A766" s="1">
        <v>38325</v>
      </c>
      <c r="B766" s="3" t="s">
        <v>5</v>
      </c>
      <c r="C766" s="2">
        <v>38322</v>
      </c>
      <c r="D766" s="5">
        <f>YEAR(Tabla1[[#This Row],[FECHA]])</f>
        <v>2004</v>
      </c>
      <c r="E766" s="5">
        <f>IFERROR(VLOOKUP(Tabla1[[#This Row],[FECHA]],'COMPARENDOS TOTALES'!A:D,4,FALSE),0)</f>
        <v>44</v>
      </c>
      <c r="F766" s="9">
        <f>IFERROR(VLOOKUP(Tabla1[[#This Row],[FECHA]],'COMPARENDOS TOTALES'!A:D,3,FALSE),0)</f>
        <v>11742082</v>
      </c>
      <c r="G766" s="5">
        <f>IFERROR(VLOOKUP(Tabla1[[#This Row],[FECHA]],EXONERACIONES!A:D,4,FALSE),0)</f>
        <v>31</v>
      </c>
      <c r="H766" s="9">
        <f>IFERROR(VLOOKUP(Tabla1[[#This Row],[FECHA]],EXONERACIONES!A:D,3,FALSE),0)</f>
        <v>8066718</v>
      </c>
      <c r="I766" s="5">
        <f>IFERROR(VLOOKUP(Tabla1[[#This Row],[FECHA]],'SIMIT CON RES'!A:D,4,FALSE),0)</f>
        <v>0</v>
      </c>
      <c r="J766" s="9">
        <f>IFERROR(VLOOKUP(Tabla1[[#This Row],[FECHA]],'SIMIT CON RES'!A:D,3,FALSE),0)</f>
        <v>0</v>
      </c>
      <c r="K766">
        <f>IFERROR(VLOOKUP(Tabla1[[#This Row],[FECHA]],'SIMIT SIN RES'!A:D,4,FALSE),0)</f>
        <v>0</v>
      </c>
      <c r="L766" s="9">
        <f>IFERROR(VLOOKUP(Tabla1[[#This Row],[FECHA]],'SIMIT SIN RES'!A:D,3,FALSE),0)</f>
        <v>0</v>
      </c>
      <c r="M766" s="5">
        <f>IFERROR(VLOOKUP(Tabla1[[#This Row],[FECHA]],'RECAUDOS DE COMPARENDOS'!A:D,4,FALSE),0)</f>
        <v>7</v>
      </c>
      <c r="N766" s="9">
        <f>IFERROR(VLOOKUP(Tabla1[[#This Row],[FECHA]],'RECAUDOS DE COMPARENDOS'!A:D,3,FALSE),0)</f>
        <v>1885414</v>
      </c>
      <c r="O766" s="5">
        <f>IFERROR(VLOOKUP(Tabla1[[#This Row],[FECHA]],'RECAUDOS DE RESOLUCIONES'!A:D,4,FALSE),0)</f>
        <v>0</v>
      </c>
      <c r="P766" s="9">
        <f>IFERROR(VLOOKUP(Tabla1[[#This Row],[FECHA]],'RECAUDOS DE RESOLUCIONES'!A:D,3,FALSE),0)</f>
        <v>0</v>
      </c>
      <c r="Q76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766" s="9">
        <f>Tabla1[V. COMPARENDOS]-(Tabla1[V. EXONERACIONES]+Tabla1[[#This Row],[V. SIMIT CON RESOLUCION]]+Tabla1[[#This Row],[V. SIMIT SIN RESOLUCION]]+Tabla1[[#This Row],[V. RECAUDOS COMPARENDOS]]+Tabla1[[#This Row],[V. RECAUDOS RESOLUCIONES]])</f>
        <v>1789950</v>
      </c>
      <c r="S766" s="11">
        <f>IFERROR(VLOOKUP(Tabla1[[#This Row],[FECHA]],'RECAUDOS LOCALES'!A:D,4,FALSE),0)</f>
        <v>0</v>
      </c>
      <c r="T766" s="9">
        <f>IFERROR(VLOOKUP(Tabla1[[#This Row],[FECHA]],'RECAUDOS LOCALES'!A:D,3,FALSE),0)</f>
        <v>0</v>
      </c>
      <c r="U766" s="11">
        <f>IFERROR(VLOOKUP(Tabla1[[#This Row],[FECHA]],'RECAUDOS EXTERNOS'!A:D,4,FALSE),0)</f>
        <v>0</v>
      </c>
      <c r="V766" s="9">
        <f>IFERROR(VLOOKUP(Tabla1[[#This Row],[FECHA]],'RECAUDOS EXTERNOS'!A:D,3,FALSE),0)</f>
        <v>0</v>
      </c>
    </row>
    <row r="767" spans="1:22" x14ac:dyDescent="0.25">
      <c r="A767" s="1">
        <v>38326</v>
      </c>
      <c r="B767" s="3" t="s">
        <v>4</v>
      </c>
      <c r="C767" s="2">
        <v>38322</v>
      </c>
      <c r="D767" s="5">
        <f>YEAR(Tabla1[[#This Row],[FECHA]])</f>
        <v>2004</v>
      </c>
      <c r="E767" s="5">
        <f>IFERROR(VLOOKUP(Tabla1[[#This Row],[FECHA]],'COMPARENDOS TOTALES'!A:D,4,FALSE),0)</f>
        <v>43</v>
      </c>
      <c r="F767" s="9">
        <f>IFERROR(VLOOKUP(Tabla1[[#This Row],[FECHA]],'COMPARENDOS TOTALES'!A:D,3,FALSE),0)</f>
        <v>11282652</v>
      </c>
      <c r="G767" s="5">
        <f>IFERROR(VLOOKUP(Tabla1[[#This Row],[FECHA]],EXONERACIONES!A:D,4,FALSE),0)</f>
        <v>28</v>
      </c>
      <c r="H767" s="9">
        <f>IFERROR(VLOOKUP(Tabla1[[#This Row],[FECHA]],EXONERACIONES!A:D,3,FALSE),0)</f>
        <v>7434259</v>
      </c>
      <c r="I767" s="5">
        <f>IFERROR(VLOOKUP(Tabla1[[#This Row],[FECHA]],'SIMIT CON RES'!A:D,4,FALSE),0)</f>
        <v>0</v>
      </c>
      <c r="J767" s="9">
        <f>IFERROR(VLOOKUP(Tabla1[[#This Row],[FECHA]],'SIMIT CON RES'!A:D,3,FALSE),0)</f>
        <v>0</v>
      </c>
      <c r="K767">
        <f>IFERROR(VLOOKUP(Tabla1[[#This Row],[FECHA]],'SIMIT SIN RES'!A:D,4,FALSE),0)</f>
        <v>0</v>
      </c>
      <c r="L767" s="9">
        <f>IFERROR(VLOOKUP(Tabla1[[#This Row],[FECHA]],'SIMIT SIN RES'!A:D,3,FALSE),0)</f>
        <v>0</v>
      </c>
      <c r="M767" s="5">
        <f>IFERROR(VLOOKUP(Tabla1[[#This Row],[FECHA]],'RECAUDOS DE COMPARENDOS'!A:D,4,FALSE),0)</f>
        <v>8</v>
      </c>
      <c r="N767" s="9">
        <f>IFERROR(VLOOKUP(Tabla1[[#This Row],[FECHA]],'RECAUDOS DE COMPARENDOS'!A:D,3,FALSE),0)</f>
        <v>2058443</v>
      </c>
      <c r="O767" s="5">
        <f>IFERROR(VLOOKUP(Tabla1[[#This Row],[FECHA]],'RECAUDOS DE RESOLUCIONES'!A:D,4,FALSE),0)</f>
        <v>0</v>
      </c>
      <c r="P767" s="9">
        <f>IFERROR(VLOOKUP(Tabla1[[#This Row],[FECHA]],'RECAUDOS DE RESOLUCIONES'!A:D,3,FALSE),0)</f>
        <v>0</v>
      </c>
      <c r="Q76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7</v>
      </c>
      <c r="R767" s="9">
        <f>Tabla1[V. COMPARENDOS]-(Tabla1[V. EXONERACIONES]+Tabla1[[#This Row],[V. SIMIT CON RESOLUCION]]+Tabla1[[#This Row],[V. SIMIT SIN RESOLUCION]]+Tabla1[[#This Row],[V. RECAUDOS COMPARENDOS]]+Tabla1[[#This Row],[V. RECAUDOS RESOLUCIONES]])</f>
        <v>1789950</v>
      </c>
      <c r="S767" s="11">
        <f>IFERROR(VLOOKUP(Tabla1[[#This Row],[FECHA]],'RECAUDOS LOCALES'!A:D,4,FALSE),0)</f>
        <v>0</v>
      </c>
      <c r="T767" s="9">
        <f>IFERROR(VLOOKUP(Tabla1[[#This Row],[FECHA]],'RECAUDOS LOCALES'!A:D,3,FALSE),0)</f>
        <v>0</v>
      </c>
      <c r="U767" s="11">
        <f>IFERROR(VLOOKUP(Tabla1[[#This Row],[FECHA]],'RECAUDOS EXTERNOS'!A:D,4,FALSE),0)</f>
        <v>0</v>
      </c>
      <c r="V767" s="9">
        <f>IFERROR(VLOOKUP(Tabla1[[#This Row],[FECHA]],'RECAUDOS EXTERNOS'!A:D,3,FALSE),0)</f>
        <v>0</v>
      </c>
    </row>
    <row r="768" spans="1:22" x14ac:dyDescent="0.25">
      <c r="A768" s="1">
        <v>38327</v>
      </c>
      <c r="B768" s="3" t="s">
        <v>1</v>
      </c>
      <c r="C768" s="2">
        <v>38322</v>
      </c>
      <c r="D768" s="5">
        <f>YEAR(Tabla1[[#This Row],[FECHA]])</f>
        <v>2004</v>
      </c>
      <c r="E768" s="5">
        <f>IFERROR(VLOOKUP(Tabla1[[#This Row],[FECHA]],'COMPARENDOS TOTALES'!A:D,4,FALSE),0)</f>
        <v>36</v>
      </c>
      <c r="F768" s="9">
        <f>IFERROR(VLOOKUP(Tabla1[[#This Row],[FECHA]],'COMPARENDOS TOTALES'!A:D,3,FALSE),0)</f>
        <v>11646608</v>
      </c>
      <c r="G768" s="5">
        <f>IFERROR(VLOOKUP(Tabla1[[#This Row],[FECHA]],EXONERACIONES!A:D,4,FALSE),0)</f>
        <v>27</v>
      </c>
      <c r="H768" s="9">
        <f>IFERROR(VLOOKUP(Tabla1[[#This Row],[FECHA]],EXONERACIONES!A:D,3,FALSE),0)</f>
        <v>8424698</v>
      </c>
      <c r="I768" s="5">
        <f>IFERROR(VLOOKUP(Tabla1[[#This Row],[FECHA]],'SIMIT CON RES'!A:D,4,FALSE),0)</f>
        <v>0</v>
      </c>
      <c r="J768" s="9">
        <f>IFERROR(VLOOKUP(Tabla1[[#This Row],[FECHA]],'SIMIT CON RES'!A:D,3,FALSE),0)</f>
        <v>0</v>
      </c>
      <c r="K768">
        <f>IFERROR(VLOOKUP(Tabla1[[#This Row],[FECHA]],'SIMIT SIN RES'!A:D,4,FALSE),0)</f>
        <v>0</v>
      </c>
      <c r="L768" s="9">
        <f>IFERROR(VLOOKUP(Tabla1[[#This Row],[FECHA]],'SIMIT SIN RES'!A:D,3,FALSE),0)</f>
        <v>0</v>
      </c>
      <c r="M768" s="5">
        <f>IFERROR(VLOOKUP(Tabla1[[#This Row],[FECHA]],'RECAUDOS DE COMPARENDOS'!A:D,4,FALSE),0)</f>
        <v>4</v>
      </c>
      <c r="N768" s="9">
        <f>IFERROR(VLOOKUP(Tabla1[[#This Row],[FECHA]],'RECAUDOS DE COMPARENDOS'!A:D,3,FALSE),0)</f>
        <v>1431960</v>
      </c>
      <c r="O768" s="5">
        <f>IFERROR(VLOOKUP(Tabla1[[#This Row],[FECHA]],'RECAUDOS DE RESOLUCIONES'!A:D,4,FALSE),0)</f>
        <v>0</v>
      </c>
      <c r="P768" s="9">
        <f>IFERROR(VLOOKUP(Tabla1[[#This Row],[FECHA]],'RECAUDOS DE RESOLUCIONES'!A:D,3,FALSE),0)</f>
        <v>0</v>
      </c>
      <c r="Q76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768" s="9">
        <f>Tabla1[V. COMPARENDOS]-(Tabla1[V. EXONERACIONES]+Tabla1[[#This Row],[V. SIMIT CON RESOLUCION]]+Tabla1[[#This Row],[V. SIMIT SIN RESOLUCION]]+Tabla1[[#This Row],[V. RECAUDOS COMPARENDOS]]+Tabla1[[#This Row],[V. RECAUDOS RESOLUCIONES]])</f>
        <v>1789950</v>
      </c>
      <c r="S768" s="11">
        <f>IFERROR(VLOOKUP(Tabla1[[#This Row],[FECHA]],'RECAUDOS LOCALES'!A:D,4,FALSE),0)</f>
        <v>5</v>
      </c>
      <c r="T768" s="9">
        <f>IFERROR(VLOOKUP(Tabla1[[#This Row],[FECHA]],'RECAUDOS LOCALES'!A:D,3,FALSE),0)</f>
        <v>805500</v>
      </c>
      <c r="U768" s="11">
        <f>IFERROR(VLOOKUP(Tabla1[[#This Row],[FECHA]],'RECAUDOS EXTERNOS'!A:D,4,FALSE),0)</f>
        <v>0</v>
      </c>
      <c r="V768" s="9">
        <f>IFERROR(VLOOKUP(Tabla1[[#This Row],[FECHA]],'RECAUDOS EXTERNOS'!A:D,3,FALSE),0)</f>
        <v>0</v>
      </c>
    </row>
    <row r="769" spans="1:22" x14ac:dyDescent="0.25">
      <c r="A769" s="1">
        <v>38328</v>
      </c>
      <c r="B769" s="3" t="s">
        <v>2</v>
      </c>
      <c r="C769" s="2">
        <v>38322</v>
      </c>
      <c r="D769" s="5">
        <f>YEAR(Tabla1[[#This Row],[FECHA]])</f>
        <v>2004</v>
      </c>
      <c r="E769" s="5">
        <f>IFERROR(VLOOKUP(Tabla1[[#This Row],[FECHA]],'COMPARENDOS TOTALES'!A:D,4,FALSE),0)</f>
        <v>36</v>
      </c>
      <c r="F769" s="9">
        <f>IFERROR(VLOOKUP(Tabla1[[#This Row],[FECHA]],'COMPARENDOS TOTALES'!A:D,3,FALSE),0)</f>
        <v>10572643</v>
      </c>
      <c r="G769" s="5">
        <f>IFERROR(VLOOKUP(Tabla1[[#This Row],[FECHA]],EXONERACIONES!A:D,4,FALSE),0)</f>
        <v>24</v>
      </c>
      <c r="H769" s="9">
        <f>IFERROR(VLOOKUP(Tabla1[[#This Row],[FECHA]],EXONERACIONES!A:D,3,FALSE),0)</f>
        <v>7076269</v>
      </c>
      <c r="I769" s="5">
        <f>IFERROR(VLOOKUP(Tabla1[[#This Row],[FECHA]],'SIMIT CON RES'!A:D,4,FALSE),0)</f>
        <v>0</v>
      </c>
      <c r="J769" s="9">
        <f>IFERROR(VLOOKUP(Tabla1[[#This Row],[FECHA]],'SIMIT CON RES'!A:D,3,FALSE),0)</f>
        <v>0</v>
      </c>
      <c r="K769">
        <f>IFERROR(VLOOKUP(Tabla1[[#This Row],[FECHA]],'SIMIT SIN RES'!A:D,4,FALSE),0)</f>
        <v>0</v>
      </c>
      <c r="L769" s="9">
        <f>IFERROR(VLOOKUP(Tabla1[[#This Row],[FECHA]],'SIMIT SIN RES'!A:D,3,FALSE),0)</f>
        <v>0</v>
      </c>
      <c r="M769" s="5">
        <f>IFERROR(VLOOKUP(Tabla1[[#This Row],[FECHA]],'RECAUDOS DE COMPARENDOS'!A:D,4,FALSE),0)</f>
        <v>4</v>
      </c>
      <c r="N769" s="9">
        <f>IFERROR(VLOOKUP(Tabla1[[#This Row],[FECHA]],'RECAUDOS DE COMPARENDOS'!A:D,3,FALSE),0)</f>
        <v>1252965</v>
      </c>
      <c r="O769" s="5">
        <f>IFERROR(VLOOKUP(Tabla1[[#This Row],[FECHA]],'RECAUDOS DE RESOLUCIONES'!A:D,4,FALSE),0)</f>
        <v>0</v>
      </c>
      <c r="P769" s="9">
        <f>IFERROR(VLOOKUP(Tabla1[[#This Row],[FECHA]],'RECAUDOS DE RESOLUCIONES'!A:D,3,FALSE),0)</f>
        <v>0</v>
      </c>
      <c r="Q76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8</v>
      </c>
      <c r="R769" s="9">
        <f>Tabla1[V. COMPARENDOS]-(Tabla1[V. EXONERACIONES]+Tabla1[[#This Row],[V. SIMIT CON RESOLUCION]]+Tabla1[[#This Row],[V. SIMIT SIN RESOLUCION]]+Tabla1[[#This Row],[V. RECAUDOS COMPARENDOS]]+Tabla1[[#This Row],[V. RECAUDOS RESOLUCIONES]])</f>
        <v>2243409</v>
      </c>
      <c r="S769" s="11">
        <f>IFERROR(VLOOKUP(Tabla1[[#This Row],[FECHA]],'RECAUDOS LOCALES'!A:D,4,FALSE),0)</f>
        <v>1</v>
      </c>
      <c r="T769" s="9">
        <f>IFERROR(VLOOKUP(Tabla1[[#This Row],[FECHA]],'RECAUDOS LOCALES'!A:D,3,FALSE),0)</f>
        <v>179000</v>
      </c>
      <c r="U769" s="11">
        <f>IFERROR(VLOOKUP(Tabla1[[#This Row],[FECHA]],'RECAUDOS EXTERNOS'!A:D,4,FALSE),0)</f>
        <v>1</v>
      </c>
      <c r="V769" s="9">
        <f>IFERROR(VLOOKUP(Tabla1[[#This Row],[FECHA]],'RECAUDOS EXTERNOS'!A:D,3,FALSE),0)</f>
        <v>357990</v>
      </c>
    </row>
    <row r="770" spans="1:22" x14ac:dyDescent="0.25">
      <c r="A770" s="1">
        <v>38329</v>
      </c>
      <c r="B770" s="3" t="s">
        <v>3</v>
      </c>
      <c r="C770" s="2">
        <v>38322</v>
      </c>
      <c r="D770" s="5">
        <f>YEAR(Tabla1[[#This Row],[FECHA]])</f>
        <v>2004</v>
      </c>
      <c r="E770" s="5">
        <f>IFERROR(VLOOKUP(Tabla1[[#This Row],[FECHA]],'COMPARENDOS TOTALES'!A:D,4,FALSE),0)</f>
        <v>71</v>
      </c>
      <c r="F770" s="9">
        <f>IFERROR(VLOOKUP(Tabla1[[#This Row],[FECHA]],'COMPARENDOS TOTALES'!A:D,3,FALSE),0)</f>
        <v>20262244</v>
      </c>
      <c r="G770" s="5">
        <f>IFERROR(VLOOKUP(Tabla1[[#This Row],[FECHA]],EXONERACIONES!A:D,4,FALSE),0)</f>
        <v>52</v>
      </c>
      <c r="H770" s="9">
        <f>IFERROR(VLOOKUP(Tabla1[[#This Row],[FECHA]],EXONERACIONES!A:D,3,FALSE),0)</f>
        <v>14796930</v>
      </c>
      <c r="I770" s="5">
        <f>IFERROR(VLOOKUP(Tabla1[[#This Row],[FECHA]],'SIMIT CON RES'!A:D,4,FALSE),0)</f>
        <v>0</v>
      </c>
      <c r="J770" s="9">
        <f>IFERROR(VLOOKUP(Tabla1[[#This Row],[FECHA]],'SIMIT CON RES'!A:D,3,FALSE),0)</f>
        <v>0</v>
      </c>
      <c r="K770">
        <f>IFERROR(VLOOKUP(Tabla1[[#This Row],[FECHA]],'SIMIT SIN RES'!A:D,4,FALSE),0)</f>
        <v>0</v>
      </c>
      <c r="L770" s="9">
        <f>IFERROR(VLOOKUP(Tabla1[[#This Row],[FECHA]],'SIMIT SIN RES'!A:D,3,FALSE),0)</f>
        <v>0</v>
      </c>
      <c r="M770" s="5">
        <f>IFERROR(VLOOKUP(Tabla1[[#This Row],[FECHA]],'RECAUDOS DE COMPARENDOS'!A:D,4,FALSE),0)</f>
        <v>9</v>
      </c>
      <c r="N770" s="9">
        <f>IFERROR(VLOOKUP(Tabla1[[#This Row],[FECHA]],'RECAUDOS DE COMPARENDOS'!A:D,3,FALSE),0)</f>
        <v>2863920</v>
      </c>
      <c r="O770" s="5">
        <f>IFERROR(VLOOKUP(Tabla1[[#This Row],[FECHA]],'RECAUDOS DE RESOLUCIONES'!A:D,4,FALSE),0)</f>
        <v>0</v>
      </c>
      <c r="P770" s="9">
        <f>IFERROR(VLOOKUP(Tabla1[[#This Row],[FECHA]],'RECAUDOS DE RESOLUCIONES'!A:D,3,FALSE),0)</f>
        <v>0</v>
      </c>
      <c r="Q77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10</v>
      </c>
      <c r="R770" s="9">
        <f>Tabla1[V. COMPARENDOS]-(Tabla1[V. EXONERACIONES]+Tabla1[[#This Row],[V. SIMIT CON RESOLUCION]]+Tabla1[[#This Row],[V. SIMIT SIN RESOLUCION]]+Tabla1[[#This Row],[V. RECAUDOS COMPARENDOS]]+Tabla1[[#This Row],[V. RECAUDOS RESOLUCIONES]])</f>
        <v>2601394</v>
      </c>
      <c r="S770" s="11">
        <f>IFERROR(VLOOKUP(Tabla1[[#This Row],[FECHA]],'RECAUDOS LOCALES'!A:D,4,FALSE),0)</f>
        <v>0</v>
      </c>
      <c r="T770" s="9">
        <f>IFERROR(VLOOKUP(Tabla1[[#This Row],[FECHA]],'RECAUDOS LOCALES'!A:D,3,FALSE),0)</f>
        <v>0</v>
      </c>
      <c r="U770" s="11">
        <f>IFERROR(VLOOKUP(Tabla1[[#This Row],[FECHA]],'RECAUDOS EXTERNOS'!A:D,4,FALSE),0)</f>
        <v>0</v>
      </c>
      <c r="V770" s="9">
        <f>IFERROR(VLOOKUP(Tabla1[[#This Row],[FECHA]],'RECAUDOS EXTERNOS'!A:D,3,FALSE),0)</f>
        <v>0</v>
      </c>
    </row>
    <row r="771" spans="1:22" x14ac:dyDescent="0.25">
      <c r="A771" s="1">
        <v>38330</v>
      </c>
      <c r="B771" s="3" t="s">
        <v>6</v>
      </c>
      <c r="C771" s="2">
        <v>38322</v>
      </c>
      <c r="D771" s="5">
        <f>YEAR(Tabla1[[#This Row],[FECHA]])</f>
        <v>2004</v>
      </c>
      <c r="E771" s="5">
        <f>IFERROR(VLOOKUP(Tabla1[[#This Row],[FECHA]],'COMPARENDOS TOTALES'!A:D,4,FALSE),0)</f>
        <v>46</v>
      </c>
      <c r="F771" s="9">
        <f>IFERROR(VLOOKUP(Tabla1[[#This Row],[FECHA]],'COMPARENDOS TOTALES'!A:D,3,FALSE),0)</f>
        <v>14331533</v>
      </c>
      <c r="G771" s="5">
        <f>IFERROR(VLOOKUP(Tabla1[[#This Row],[FECHA]],EXONERACIONES!A:D,4,FALSE),0)</f>
        <v>28</v>
      </c>
      <c r="H771" s="9">
        <f>IFERROR(VLOOKUP(Tabla1[[#This Row],[FECHA]],EXONERACIONES!A:D,3,FALSE),0)</f>
        <v>9224209</v>
      </c>
      <c r="I771" s="5">
        <f>IFERROR(VLOOKUP(Tabla1[[#This Row],[FECHA]],'SIMIT CON RES'!A:D,4,FALSE),0)</f>
        <v>0</v>
      </c>
      <c r="J771" s="9">
        <f>IFERROR(VLOOKUP(Tabla1[[#This Row],[FECHA]],'SIMIT CON RES'!A:D,3,FALSE),0)</f>
        <v>0</v>
      </c>
      <c r="K771">
        <f>IFERROR(VLOOKUP(Tabla1[[#This Row],[FECHA]],'SIMIT SIN RES'!A:D,4,FALSE),0)</f>
        <v>0</v>
      </c>
      <c r="L771" s="9">
        <f>IFERROR(VLOOKUP(Tabla1[[#This Row],[FECHA]],'SIMIT SIN RES'!A:D,3,FALSE),0)</f>
        <v>0</v>
      </c>
      <c r="M771" s="5">
        <f>IFERROR(VLOOKUP(Tabla1[[#This Row],[FECHA]],'RECAUDOS DE COMPARENDOS'!A:D,4,FALSE),0)</f>
        <v>8</v>
      </c>
      <c r="N771" s="9">
        <f>IFERROR(VLOOKUP(Tabla1[[#This Row],[FECHA]],'RECAUDOS DE COMPARENDOS'!A:D,3,FALSE),0)</f>
        <v>2422399</v>
      </c>
      <c r="O771" s="5">
        <f>IFERROR(VLOOKUP(Tabla1[[#This Row],[FECHA]],'RECAUDOS DE RESOLUCIONES'!A:D,4,FALSE),0)</f>
        <v>0</v>
      </c>
      <c r="P771" s="9">
        <f>IFERROR(VLOOKUP(Tabla1[[#This Row],[FECHA]],'RECAUDOS DE RESOLUCIONES'!A:D,3,FALSE),0)</f>
        <v>0</v>
      </c>
      <c r="Q77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10</v>
      </c>
      <c r="R771" s="9">
        <f>Tabla1[V. COMPARENDOS]-(Tabla1[V. EXONERACIONES]+Tabla1[[#This Row],[V. SIMIT CON RESOLUCION]]+Tabla1[[#This Row],[V. SIMIT SIN RESOLUCION]]+Tabla1[[#This Row],[V. RECAUDOS COMPARENDOS]]+Tabla1[[#This Row],[V. RECAUDOS RESOLUCIONES]])</f>
        <v>2684925</v>
      </c>
      <c r="S771" s="11">
        <f>IFERROR(VLOOKUP(Tabla1[[#This Row],[FECHA]],'RECAUDOS LOCALES'!A:D,4,FALSE),0)</f>
        <v>9</v>
      </c>
      <c r="T771" s="9">
        <f>IFERROR(VLOOKUP(Tabla1[[#This Row],[FECHA]],'RECAUDOS LOCALES'!A:D,3,FALSE),0)</f>
        <v>1342500</v>
      </c>
      <c r="U771" s="11">
        <f>IFERROR(VLOOKUP(Tabla1[[#This Row],[FECHA]],'RECAUDOS EXTERNOS'!A:D,4,FALSE),0)</f>
        <v>2</v>
      </c>
      <c r="V771" s="9">
        <f>IFERROR(VLOOKUP(Tabla1[[#This Row],[FECHA]],'RECAUDOS EXTERNOS'!A:D,3,FALSE),0)</f>
        <v>536985</v>
      </c>
    </row>
    <row r="772" spans="1:22" x14ac:dyDescent="0.25">
      <c r="A772" s="1">
        <v>38331</v>
      </c>
      <c r="B772" s="3" t="s">
        <v>0</v>
      </c>
      <c r="C772" s="2">
        <v>38322</v>
      </c>
      <c r="D772" s="5">
        <f>YEAR(Tabla1[[#This Row],[FECHA]])</f>
        <v>2004</v>
      </c>
      <c r="E772" s="5">
        <f>IFERROR(VLOOKUP(Tabla1[[#This Row],[FECHA]],'COMPARENDOS TOTALES'!A:D,4,FALSE),0)</f>
        <v>59</v>
      </c>
      <c r="F772" s="9">
        <f>IFERROR(VLOOKUP(Tabla1[[#This Row],[FECHA]],'COMPARENDOS TOTALES'!A:D,3,FALSE),0)</f>
        <v>18831949</v>
      </c>
      <c r="G772" s="5">
        <f>IFERROR(VLOOKUP(Tabla1[[#This Row],[FECHA]],EXONERACIONES!A:D,4,FALSE),0)</f>
        <v>33</v>
      </c>
      <c r="H772" s="9">
        <f>IFERROR(VLOOKUP(Tabla1[[#This Row],[FECHA]],EXONERACIONES!A:D,3,FALSE),0)</f>
        <v>11097690</v>
      </c>
      <c r="I772" s="5">
        <f>IFERROR(VLOOKUP(Tabla1[[#This Row],[FECHA]],'SIMIT CON RES'!A:D,4,FALSE),0)</f>
        <v>0</v>
      </c>
      <c r="J772" s="9">
        <f>IFERROR(VLOOKUP(Tabla1[[#This Row],[FECHA]],'SIMIT CON RES'!A:D,3,FALSE),0)</f>
        <v>0</v>
      </c>
      <c r="K772">
        <f>IFERROR(VLOOKUP(Tabla1[[#This Row],[FECHA]],'SIMIT SIN RES'!A:D,4,FALSE),0)</f>
        <v>0</v>
      </c>
      <c r="L772" s="9">
        <f>IFERROR(VLOOKUP(Tabla1[[#This Row],[FECHA]],'SIMIT SIN RES'!A:D,3,FALSE),0)</f>
        <v>0</v>
      </c>
      <c r="M772" s="5">
        <f>IFERROR(VLOOKUP(Tabla1[[#This Row],[FECHA]],'RECAUDOS DE COMPARENDOS'!A:D,4,FALSE),0)</f>
        <v>13</v>
      </c>
      <c r="N772" s="9">
        <f>IFERROR(VLOOKUP(Tabla1[[#This Row],[FECHA]],'RECAUDOS DE COMPARENDOS'!A:D,3,FALSE),0)</f>
        <v>3617374</v>
      </c>
      <c r="O772" s="5">
        <f>IFERROR(VLOOKUP(Tabla1[[#This Row],[FECHA]],'RECAUDOS DE RESOLUCIONES'!A:D,4,FALSE),0)</f>
        <v>0</v>
      </c>
      <c r="P772" s="9">
        <f>IFERROR(VLOOKUP(Tabla1[[#This Row],[FECHA]],'RECAUDOS DE RESOLUCIONES'!A:D,3,FALSE),0)</f>
        <v>0</v>
      </c>
      <c r="Q77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13</v>
      </c>
      <c r="R772" s="9">
        <f>Tabla1[V. COMPARENDOS]-(Tabla1[V. EXONERACIONES]+Tabla1[[#This Row],[V. SIMIT CON RESOLUCION]]+Tabla1[[#This Row],[V. SIMIT SIN RESOLUCION]]+Tabla1[[#This Row],[V. RECAUDOS COMPARENDOS]]+Tabla1[[#This Row],[V. RECAUDOS RESOLUCIONES]])</f>
        <v>4116885</v>
      </c>
      <c r="S772" s="11">
        <f>IFERROR(VLOOKUP(Tabla1[[#This Row],[FECHA]],'RECAUDOS LOCALES'!A:D,4,FALSE),0)</f>
        <v>9</v>
      </c>
      <c r="T772" s="9">
        <f>IFERROR(VLOOKUP(Tabla1[[#This Row],[FECHA]],'RECAUDOS LOCALES'!A:D,3,FALSE),0)</f>
        <v>1521498</v>
      </c>
      <c r="U772" s="11">
        <f>IFERROR(VLOOKUP(Tabla1[[#This Row],[FECHA]],'RECAUDOS EXTERNOS'!A:D,4,FALSE),0)</f>
        <v>0</v>
      </c>
      <c r="V772" s="9">
        <f>IFERROR(VLOOKUP(Tabla1[[#This Row],[FECHA]],'RECAUDOS EXTERNOS'!A:D,3,FALSE),0)</f>
        <v>0</v>
      </c>
    </row>
    <row r="773" spans="1:22" x14ac:dyDescent="0.25">
      <c r="A773" s="1">
        <v>38332</v>
      </c>
      <c r="B773" s="3" t="s">
        <v>5</v>
      </c>
      <c r="C773" s="2">
        <v>38322</v>
      </c>
      <c r="D773" s="5">
        <f>YEAR(Tabla1[[#This Row],[FECHA]])</f>
        <v>2004</v>
      </c>
      <c r="E773" s="5">
        <f>IFERROR(VLOOKUP(Tabla1[[#This Row],[FECHA]],'COMPARENDOS TOTALES'!A:D,4,FALSE),0)</f>
        <v>43</v>
      </c>
      <c r="F773" s="9">
        <f>IFERROR(VLOOKUP(Tabla1[[#This Row],[FECHA]],'COMPARENDOS TOTALES'!A:D,3,FALSE),0)</f>
        <v>12637047</v>
      </c>
      <c r="G773" s="5">
        <f>IFERROR(VLOOKUP(Tabla1[[#This Row],[FECHA]],EXONERACIONES!A:D,4,FALSE),0)</f>
        <v>24</v>
      </c>
      <c r="H773" s="9">
        <f>IFERROR(VLOOKUP(Tabla1[[#This Row],[FECHA]],EXONERACIONES!A:D,3,FALSE),0)</f>
        <v>7076269</v>
      </c>
      <c r="I773" s="5">
        <f>IFERROR(VLOOKUP(Tabla1[[#This Row],[FECHA]],'SIMIT CON RES'!A:D,4,FALSE),0)</f>
        <v>0</v>
      </c>
      <c r="J773" s="9">
        <f>IFERROR(VLOOKUP(Tabla1[[#This Row],[FECHA]],'SIMIT CON RES'!A:D,3,FALSE),0)</f>
        <v>0</v>
      </c>
      <c r="K773">
        <f>IFERROR(VLOOKUP(Tabla1[[#This Row],[FECHA]],'SIMIT SIN RES'!A:D,4,FALSE),0)</f>
        <v>0</v>
      </c>
      <c r="L773" s="9">
        <f>IFERROR(VLOOKUP(Tabla1[[#This Row],[FECHA]],'SIMIT SIN RES'!A:D,3,FALSE),0)</f>
        <v>0</v>
      </c>
      <c r="M773" s="5">
        <f>IFERROR(VLOOKUP(Tabla1[[#This Row],[FECHA]],'RECAUDOS DE COMPARENDOS'!A:D,4,FALSE),0)</f>
        <v>8</v>
      </c>
      <c r="N773" s="9">
        <f>IFERROR(VLOOKUP(Tabla1[[#This Row],[FECHA]],'RECAUDOS DE COMPARENDOS'!A:D,3,FALSE),0)</f>
        <v>2147940</v>
      </c>
      <c r="O773" s="5">
        <f>IFERROR(VLOOKUP(Tabla1[[#This Row],[FECHA]],'RECAUDOS DE RESOLUCIONES'!A:D,4,FALSE),0)</f>
        <v>0</v>
      </c>
      <c r="P773" s="9">
        <f>IFERROR(VLOOKUP(Tabla1[[#This Row],[FECHA]],'RECAUDOS DE RESOLUCIONES'!A:D,3,FALSE),0)</f>
        <v>0</v>
      </c>
      <c r="Q77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11</v>
      </c>
      <c r="R773" s="9">
        <f>Tabla1[V. COMPARENDOS]-(Tabla1[V. EXONERACIONES]+Tabla1[[#This Row],[V. SIMIT CON RESOLUCION]]+Tabla1[[#This Row],[V. SIMIT SIN RESOLUCION]]+Tabla1[[#This Row],[V. RECAUDOS COMPARENDOS]]+Tabla1[[#This Row],[V. RECAUDOS RESOLUCIONES]])</f>
        <v>3412838</v>
      </c>
      <c r="S773" s="11">
        <f>IFERROR(VLOOKUP(Tabla1[[#This Row],[FECHA]],'RECAUDOS LOCALES'!A:D,4,FALSE),0)</f>
        <v>0</v>
      </c>
      <c r="T773" s="9">
        <f>IFERROR(VLOOKUP(Tabla1[[#This Row],[FECHA]],'RECAUDOS LOCALES'!A:D,3,FALSE),0)</f>
        <v>0</v>
      </c>
      <c r="U773" s="11">
        <f>IFERROR(VLOOKUP(Tabla1[[#This Row],[FECHA]],'RECAUDOS EXTERNOS'!A:D,4,FALSE),0)</f>
        <v>0</v>
      </c>
      <c r="V773" s="9">
        <f>IFERROR(VLOOKUP(Tabla1[[#This Row],[FECHA]],'RECAUDOS EXTERNOS'!A:D,3,FALSE),0)</f>
        <v>0</v>
      </c>
    </row>
    <row r="774" spans="1:22" x14ac:dyDescent="0.25">
      <c r="A774" s="1">
        <v>38333</v>
      </c>
      <c r="B774" s="3" t="s">
        <v>4</v>
      </c>
      <c r="C774" s="2">
        <v>38322</v>
      </c>
      <c r="D774" s="5">
        <f>YEAR(Tabla1[[#This Row],[FECHA]])</f>
        <v>2004</v>
      </c>
      <c r="E774" s="5">
        <f>IFERROR(VLOOKUP(Tabla1[[#This Row],[FECHA]],'COMPARENDOS TOTALES'!A:D,4,FALSE),0)</f>
        <v>91</v>
      </c>
      <c r="F774" s="9">
        <f>IFERROR(VLOOKUP(Tabla1[[#This Row],[FECHA]],'COMPARENDOS TOTALES'!A:D,3,FALSE),0)</f>
        <v>27135642</v>
      </c>
      <c r="G774" s="5">
        <f>IFERROR(VLOOKUP(Tabla1[[#This Row],[FECHA]],EXONERACIONES!A:D,4,FALSE),0)</f>
        <v>53</v>
      </c>
      <c r="H774" s="9">
        <f>IFERROR(VLOOKUP(Tabla1[[#This Row],[FECHA]],EXONERACIONES!A:D,3,FALSE),0)</f>
        <v>15142977</v>
      </c>
      <c r="I774" s="5">
        <f>IFERROR(VLOOKUP(Tabla1[[#This Row],[FECHA]],'SIMIT CON RES'!A:D,4,FALSE),0)</f>
        <v>0</v>
      </c>
      <c r="J774" s="9">
        <f>IFERROR(VLOOKUP(Tabla1[[#This Row],[FECHA]],'SIMIT CON RES'!A:D,3,FALSE),0)</f>
        <v>0</v>
      </c>
      <c r="K774">
        <f>IFERROR(VLOOKUP(Tabla1[[#This Row],[FECHA]],'SIMIT SIN RES'!A:D,4,FALSE),0)</f>
        <v>0</v>
      </c>
      <c r="L774" s="9">
        <f>IFERROR(VLOOKUP(Tabla1[[#This Row],[FECHA]],'SIMIT SIN RES'!A:D,3,FALSE),0)</f>
        <v>0</v>
      </c>
      <c r="M774" s="5">
        <f>IFERROR(VLOOKUP(Tabla1[[#This Row],[FECHA]],'RECAUDOS DE COMPARENDOS'!A:D,4,FALSE),0)</f>
        <v>20</v>
      </c>
      <c r="N774" s="9">
        <f>IFERROR(VLOOKUP(Tabla1[[#This Row],[FECHA]],'RECAUDOS DE COMPARENDOS'!A:D,3,FALSE),0)</f>
        <v>6980805</v>
      </c>
      <c r="O774" s="5">
        <f>IFERROR(VLOOKUP(Tabla1[[#This Row],[FECHA]],'RECAUDOS DE RESOLUCIONES'!A:D,4,FALSE),0)</f>
        <v>0</v>
      </c>
      <c r="P774" s="9">
        <f>IFERROR(VLOOKUP(Tabla1[[#This Row],[FECHA]],'RECAUDOS DE RESOLUCIONES'!A:D,3,FALSE),0)</f>
        <v>0</v>
      </c>
      <c r="Q77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18</v>
      </c>
      <c r="R774" s="9">
        <f>Tabla1[V. COMPARENDOS]-(Tabla1[V. EXONERACIONES]+Tabla1[[#This Row],[V. SIMIT CON RESOLUCION]]+Tabla1[[#This Row],[V. SIMIT SIN RESOLUCION]]+Tabla1[[#This Row],[V. RECAUDOS COMPARENDOS]]+Tabla1[[#This Row],[V. RECAUDOS RESOLUCIONES]])</f>
        <v>5011860</v>
      </c>
      <c r="S774" s="11">
        <f>IFERROR(VLOOKUP(Tabla1[[#This Row],[FECHA]],'RECAUDOS LOCALES'!A:D,4,FALSE),0)</f>
        <v>0</v>
      </c>
      <c r="T774" s="9">
        <f>IFERROR(VLOOKUP(Tabla1[[#This Row],[FECHA]],'RECAUDOS LOCALES'!A:D,3,FALSE),0)</f>
        <v>0</v>
      </c>
      <c r="U774" s="11">
        <f>IFERROR(VLOOKUP(Tabla1[[#This Row],[FECHA]],'RECAUDOS EXTERNOS'!A:D,4,FALSE),0)</f>
        <v>0</v>
      </c>
      <c r="V774" s="9">
        <f>IFERROR(VLOOKUP(Tabla1[[#This Row],[FECHA]],'RECAUDOS EXTERNOS'!A:D,3,FALSE),0)</f>
        <v>0</v>
      </c>
    </row>
    <row r="775" spans="1:22" x14ac:dyDescent="0.25">
      <c r="A775" s="1">
        <v>38334</v>
      </c>
      <c r="B775" s="3" t="s">
        <v>1</v>
      </c>
      <c r="C775" s="2">
        <v>38322</v>
      </c>
      <c r="D775" s="5">
        <f>YEAR(Tabla1[[#This Row],[FECHA]])</f>
        <v>2004</v>
      </c>
      <c r="E775" s="5">
        <f>IFERROR(VLOOKUP(Tabla1[[#This Row],[FECHA]],'COMPARENDOS TOTALES'!A:D,4,FALSE),0)</f>
        <v>48</v>
      </c>
      <c r="F775" s="9">
        <f>IFERROR(VLOOKUP(Tabla1[[#This Row],[FECHA]],'COMPARENDOS TOTALES'!A:D,3,FALSE),0)</f>
        <v>15309893</v>
      </c>
      <c r="G775" s="5">
        <f>IFERROR(VLOOKUP(Tabla1[[#This Row],[FECHA]],EXONERACIONES!A:D,4,FALSE),0)</f>
        <v>30</v>
      </c>
      <c r="H775" s="9">
        <f>IFERROR(VLOOKUP(Tabla1[[#This Row],[FECHA]],EXONERACIONES!A:D,3,FALSE),0)</f>
        <v>10023720</v>
      </c>
      <c r="I775" s="5">
        <f>IFERROR(VLOOKUP(Tabla1[[#This Row],[FECHA]],'SIMIT CON RES'!A:D,4,FALSE),0)</f>
        <v>1</v>
      </c>
      <c r="J775" s="9">
        <f>IFERROR(VLOOKUP(Tabla1[[#This Row],[FECHA]],'SIMIT CON RES'!A:D,3,FALSE),0)</f>
        <v>357990</v>
      </c>
      <c r="K775">
        <f>IFERROR(VLOOKUP(Tabla1[[#This Row],[FECHA]],'SIMIT SIN RES'!A:D,4,FALSE),0)</f>
        <v>0</v>
      </c>
      <c r="L775" s="9">
        <f>IFERROR(VLOOKUP(Tabla1[[#This Row],[FECHA]],'SIMIT SIN RES'!A:D,3,FALSE),0)</f>
        <v>0</v>
      </c>
      <c r="M775" s="5">
        <f>IFERROR(VLOOKUP(Tabla1[[#This Row],[FECHA]],'RECAUDOS DE COMPARENDOS'!A:D,4,FALSE),0)</f>
        <v>9</v>
      </c>
      <c r="N775" s="9">
        <f>IFERROR(VLOOKUP(Tabla1[[#This Row],[FECHA]],'RECAUDOS DE COMPARENDOS'!A:D,3,FALSE),0)</f>
        <v>2684925</v>
      </c>
      <c r="O775" s="5">
        <f>IFERROR(VLOOKUP(Tabla1[[#This Row],[FECHA]],'RECAUDOS DE RESOLUCIONES'!A:D,4,FALSE),0)</f>
        <v>0</v>
      </c>
      <c r="P775" s="9">
        <f>IFERROR(VLOOKUP(Tabla1[[#This Row],[FECHA]],'RECAUDOS DE RESOLUCIONES'!A:D,3,FALSE),0)</f>
        <v>0</v>
      </c>
      <c r="Q77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8</v>
      </c>
      <c r="R775" s="9">
        <f>Tabla1[V. COMPARENDOS]-(Tabla1[V. EXONERACIONES]+Tabla1[[#This Row],[V. SIMIT CON RESOLUCION]]+Tabla1[[#This Row],[V. SIMIT SIN RESOLUCION]]+Tabla1[[#This Row],[V. RECAUDOS COMPARENDOS]]+Tabla1[[#This Row],[V. RECAUDOS RESOLUCIONES]])</f>
        <v>2243258</v>
      </c>
      <c r="S775" s="11">
        <f>IFERROR(VLOOKUP(Tabla1[[#This Row],[FECHA]],'RECAUDOS LOCALES'!A:D,4,FALSE),0)</f>
        <v>7</v>
      </c>
      <c r="T775" s="9">
        <f>IFERROR(VLOOKUP(Tabla1[[#This Row],[FECHA]],'RECAUDOS LOCALES'!A:D,3,FALSE),0)</f>
        <v>942764</v>
      </c>
      <c r="U775" s="11">
        <f>IFERROR(VLOOKUP(Tabla1[[#This Row],[FECHA]],'RECAUDOS EXTERNOS'!A:D,4,FALSE),0)</f>
        <v>1</v>
      </c>
      <c r="V775" s="9">
        <f>IFERROR(VLOOKUP(Tabla1[[#This Row],[FECHA]],'RECAUDOS EXTERNOS'!A:D,3,FALSE),0)</f>
        <v>178995</v>
      </c>
    </row>
    <row r="776" spans="1:22" x14ac:dyDescent="0.25">
      <c r="A776" s="1">
        <v>38335</v>
      </c>
      <c r="B776" s="3" t="s">
        <v>2</v>
      </c>
      <c r="C776" s="2">
        <v>38322</v>
      </c>
      <c r="D776" s="5">
        <f>YEAR(Tabla1[[#This Row],[FECHA]])</f>
        <v>2004</v>
      </c>
      <c r="E776" s="5">
        <f>IFERROR(VLOOKUP(Tabla1[[#This Row],[FECHA]],'COMPARENDOS TOTALES'!A:D,4,FALSE),0)</f>
        <v>74</v>
      </c>
      <c r="F776" s="9">
        <f>IFERROR(VLOOKUP(Tabla1[[#This Row],[FECHA]],'COMPARENDOS TOTALES'!A:D,3,FALSE),0)</f>
        <v>23603494</v>
      </c>
      <c r="G776" s="5">
        <f>IFERROR(VLOOKUP(Tabla1[[#This Row],[FECHA]],EXONERACIONES!A:D,4,FALSE),0)</f>
        <v>44</v>
      </c>
      <c r="H776" s="9">
        <f>IFERROR(VLOOKUP(Tabla1[[#This Row],[FECHA]],EXONERACIONES!A:D,3,FALSE),0)</f>
        <v>14236069</v>
      </c>
      <c r="I776" s="5">
        <f>IFERROR(VLOOKUP(Tabla1[[#This Row],[FECHA]],'SIMIT CON RES'!A:D,4,FALSE),0)</f>
        <v>0</v>
      </c>
      <c r="J776" s="9">
        <f>IFERROR(VLOOKUP(Tabla1[[#This Row],[FECHA]],'SIMIT CON RES'!A:D,3,FALSE),0)</f>
        <v>0</v>
      </c>
      <c r="K776">
        <f>IFERROR(VLOOKUP(Tabla1[[#This Row],[FECHA]],'SIMIT SIN RES'!A:D,4,FALSE),0)</f>
        <v>0</v>
      </c>
      <c r="L776" s="9">
        <f>IFERROR(VLOOKUP(Tabla1[[#This Row],[FECHA]],'SIMIT SIN RES'!A:D,3,FALSE),0)</f>
        <v>0</v>
      </c>
      <c r="M776" s="5">
        <f>IFERROR(VLOOKUP(Tabla1[[#This Row],[FECHA]],'RECAUDOS DE COMPARENDOS'!A:D,4,FALSE),0)</f>
        <v>12</v>
      </c>
      <c r="N776" s="9">
        <f>IFERROR(VLOOKUP(Tabla1[[#This Row],[FECHA]],'RECAUDOS DE COMPARENDOS'!A:D,3,FALSE),0)</f>
        <v>3770828</v>
      </c>
      <c r="O776" s="5">
        <f>IFERROR(VLOOKUP(Tabla1[[#This Row],[FECHA]],'RECAUDOS DE RESOLUCIONES'!A:D,4,FALSE),0)</f>
        <v>0</v>
      </c>
      <c r="P776" s="9">
        <f>IFERROR(VLOOKUP(Tabla1[[#This Row],[FECHA]],'RECAUDOS DE RESOLUCIONES'!A:D,3,FALSE),0)</f>
        <v>0</v>
      </c>
      <c r="Q77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18</v>
      </c>
      <c r="R776" s="9">
        <f>Tabla1[V. COMPARENDOS]-(Tabla1[V. EXONERACIONES]+Tabla1[[#This Row],[V. SIMIT CON RESOLUCION]]+Tabla1[[#This Row],[V. SIMIT SIN RESOLUCION]]+Tabla1[[#This Row],[V. RECAUDOS COMPARENDOS]]+Tabla1[[#This Row],[V. RECAUDOS RESOLUCIONES]])</f>
        <v>5596597</v>
      </c>
      <c r="S776" s="11">
        <f>IFERROR(VLOOKUP(Tabla1[[#This Row],[FECHA]],'RECAUDOS LOCALES'!A:D,4,FALSE),0)</f>
        <v>16</v>
      </c>
      <c r="T776" s="9">
        <f>IFERROR(VLOOKUP(Tabla1[[#This Row],[FECHA]],'RECAUDOS LOCALES'!A:D,3,FALSE),0)</f>
        <v>2243468</v>
      </c>
      <c r="U776" s="11">
        <f>IFERROR(VLOOKUP(Tabla1[[#This Row],[FECHA]],'RECAUDOS EXTERNOS'!A:D,4,FALSE),0)</f>
        <v>2</v>
      </c>
      <c r="V776" s="9">
        <f>IFERROR(VLOOKUP(Tabla1[[#This Row],[FECHA]],'RECAUDOS EXTERNOS'!A:D,3,FALSE),0)</f>
        <v>536985</v>
      </c>
    </row>
    <row r="777" spans="1:22" x14ac:dyDescent="0.25">
      <c r="A777" s="1">
        <v>38336</v>
      </c>
      <c r="B777" s="3" t="s">
        <v>3</v>
      </c>
      <c r="C777" s="2">
        <v>38322</v>
      </c>
      <c r="D777" s="5">
        <f>YEAR(Tabla1[[#This Row],[FECHA]])</f>
        <v>2004</v>
      </c>
      <c r="E777" s="5">
        <f>IFERROR(VLOOKUP(Tabla1[[#This Row],[FECHA]],'COMPARENDOS TOTALES'!A:D,4,FALSE),0)</f>
        <v>53</v>
      </c>
      <c r="F777" s="9">
        <f>IFERROR(VLOOKUP(Tabla1[[#This Row],[FECHA]],'COMPARENDOS TOTALES'!A:D,3,FALSE),0)</f>
        <v>15751565</v>
      </c>
      <c r="G777" s="5">
        <f>IFERROR(VLOOKUP(Tabla1[[#This Row],[FECHA]],EXONERACIONES!A:D,4,FALSE),0)</f>
        <v>32</v>
      </c>
      <c r="H777" s="9">
        <f>IFERROR(VLOOKUP(Tabla1[[#This Row],[FECHA]],EXONERACIONES!A:D,3,FALSE),0)</f>
        <v>9844725</v>
      </c>
      <c r="I777" s="5">
        <f>IFERROR(VLOOKUP(Tabla1[[#This Row],[FECHA]],'SIMIT CON RES'!A:D,4,FALSE),0)</f>
        <v>1</v>
      </c>
      <c r="J777" s="9">
        <f>IFERROR(VLOOKUP(Tabla1[[#This Row],[FECHA]],'SIMIT CON RES'!A:D,3,FALSE),0)</f>
        <v>178995</v>
      </c>
      <c r="K777">
        <f>IFERROR(VLOOKUP(Tabla1[[#This Row],[FECHA]],'SIMIT SIN RES'!A:D,4,FALSE),0)</f>
        <v>0</v>
      </c>
      <c r="L777" s="9">
        <f>IFERROR(VLOOKUP(Tabla1[[#This Row],[FECHA]],'SIMIT SIN RES'!A:D,3,FALSE),0)</f>
        <v>0</v>
      </c>
      <c r="M777" s="5">
        <f>IFERROR(VLOOKUP(Tabla1[[#This Row],[FECHA]],'RECAUDOS DE COMPARENDOS'!A:D,4,FALSE),0)</f>
        <v>10</v>
      </c>
      <c r="N777" s="9">
        <f>IFERROR(VLOOKUP(Tabla1[[#This Row],[FECHA]],'RECAUDOS DE COMPARENDOS'!A:D,3,FALSE),0)</f>
        <v>3221910</v>
      </c>
      <c r="O777" s="5">
        <f>IFERROR(VLOOKUP(Tabla1[[#This Row],[FECHA]],'RECAUDOS DE RESOLUCIONES'!A:D,4,FALSE),0)</f>
        <v>0</v>
      </c>
      <c r="P777" s="9">
        <f>IFERROR(VLOOKUP(Tabla1[[#This Row],[FECHA]],'RECAUDOS DE RESOLUCIONES'!A:D,3,FALSE),0)</f>
        <v>0</v>
      </c>
      <c r="Q77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10</v>
      </c>
      <c r="R777" s="9">
        <f>Tabla1[V. COMPARENDOS]-(Tabla1[V. EXONERACIONES]+Tabla1[[#This Row],[V. SIMIT CON RESOLUCION]]+Tabla1[[#This Row],[V. SIMIT SIN RESOLUCION]]+Tabla1[[#This Row],[V. RECAUDOS COMPARENDOS]]+Tabla1[[#This Row],[V. RECAUDOS RESOLUCIONES]])</f>
        <v>2505935</v>
      </c>
      <c r="S777" s="11">
        <f>IFERROR(VLOOKUP(Tabla1[[#This Row],[FECHA]],'RECAUDOS LOCALES'!A:D,4,FALSE),0)</f>
        <v>8</v>
      </c>
      <c r="T777" s="9">
        <f>IFERROR(VLOOKUP(Tabla1[[#This Row],[FECHA]],'RECAUDOS LOCALES'!A:D,3,FALSE),0)</f>
        <v>1296334</v>
      </c>
      <c r="U777" s="11">
        <f>IFERROR(VLOOKUP(Tabla1[[#This Row],[FECHA]],'RECAUDOS EXTERNOS'!A:D,4,FALSE),0)</f>
        <v>0</v>
      </c>
      <c r="V777" s="9">
        <f>IFERROR(VLOOKUP(Tabla1[[#This Row],[FECHA]],'RECAUDOS EXTERNOS'!A:D,3,FALSE),0)</f>
        <v>0</v>
      </c>
    </row>
    <row r="778" spans="1:22" x14ac:dyDescent="0.25">
      <c r="A778" s="1">
        <v>38337</v>
      </c>
      <c r="B778" s="3" t="s">
        <v>6</v>
      </c>
      <c r="C778" s="2">
        <v>38322</v>
      </c>
      <c r="D778" s="5">
        <f>YEAR(Tabla1[[#This Row],[FECHA]])</f>
        <v>2004</v>
      </c>
      <c r="E778" s="5">
        <f>IFERROR(VLOOKUP(Tabla1[[#This Row],[FECHA]],'COMPARENDOS TOTALES'!A:D,4,FALSE),0)</f>
        <v>49</v>
      </c>
      <c r="F778" s="9">
        <f>IFERROR(VLOOKUP(Tabla1[[#This Row],[FECHA]],'COMPARENDOS TOTALES'!A:D,3,FALSE),0)</f>
        <v>13257563</v>
      </c>
      <c r="G778" s="5">
        <f>IFERROR(VLOOKUP(Tabla1[[#This Row],[FECHA]],EXONERACIONES!A:D,4,FALSE),0)</f>
        <v>36</v>
      </c>
      <c r="H778" s="9">
        <f>IFERROR(VLOOKUP(Tabla1[[#This Row],[FECHA]],EXONERACIONES!A:D,3,FALSE),0)</f>
        <v>9403204</v>
      </c>
      <c r="I778" s="5">
        <f>IFERROR(VLOOKUP(Tabla1[[#This Row],[FECHA]],'SIMIT CON RES'!A:D,4,FALSE),0)</f>
        <v>0</v>
      </c>
      <c r="J778" s="9">
        <f>IFERROR(VLOOKUP(Tabla1[[#This Row],[FECHA]],'SIMIT CON RES'!A:D,3,FALSE),0)</f>
        <v>0</v>
      </c>
      <c r="K778">
        <f>IFERROR(VLOOKUP(Tabla1[[#This Row],[FECHA]],'SIMIT SIN RES'!A:D,4,FALSE),0)</f>
        <v>0</v>
      </c>
      <c r="L778" s="9">
        <f>IFERROR(VLOOKUP(Tabla1[[#This Row],[FECHA]],'SIMIT SIN RES'!A:D,3,FALSE),0)</f>
        <v>0</v>
      </c>
      <c r="M778" s="5">
        <f>IFERROR(VLOOKUP(Tabla1[[#This Row],[FECHA]],'RECAUDOS DE COMPARENDOS'!A:D,4,FALSE),0)</f>
        <v>7</v>
      </c>
      <c r="N778" s="9">
        <f>IFERROR(VLOOKUP(Tabla1[[#This Row],[FECHA]],'RECAUDOS DE COMPARENDOS'!A:D,3,FALSE),0)</f>
        <v>1885414</v>
      </c>
      <c r="O778" s="5">
        <f>IFERROR(VLOOKUP(Tabla1[[#This Row],[FECHA]],'RECAUDOS DE RESOLUCIONES'!A:D,4,FALSE),0)</f>
        <v>0</v>
      </c>
      <c r="P778" s="9">
        <f>IFERROR(VLOOKUP(Tabla1[[#This Row],[FECHA]],'RECAUDOS DE RESOLUCIONES'!A:D,3,FALSE),0)</f>
        <v>0</v>
      </c>
      <c r="Q77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778" s="9">
        <f>Tabla1[V. COMPARENDOS]-(Tabla1[V. EXONERACIONES]+Tabla1[[#This Row],[V. SIMIT CON RESOLUCION]]+Tabla1[[#This Row],[V. SIMIT SIN RESOLUCION]]+Tabla1[[#This Row],[V. RECAUDOS COMPARENDOS]]+Tabla1[[#This Row],[V. RECAUDOS RESOLUCIONES]])</f>
        <v>1968945</v>
      </c>
      <c r="S778" s="11">
        <f>IFERROR(VLOOKUP(Tabla1[[#This Row],[FECHA]],'RECAUDOS LOCALES'!A:D,4,FALSE),0)</f>
        <v>8</v>
      </c>
      <c r="T778" s="9">
        <f>IFERROR(VLOOKUP(Tabla1[[#This Row],[FECHA]],'RECAUDOS LOCALES'!A:D,3,FALSE),0)</f>
        <v>1169468</v>
      </c>
      <c r="U778" s="11">
        <f>IFERROR(VLOOKUP(Tabla1[[#This Row],[FECHA]],'RECAUDOS EXTERNOS'!A:D,4,FALSE),0)</f>
        <v>2</v>
      </c>
      <c r="V778" s="9">
        <f>IFERROR(VLOOKUP(Tabla1[[#This Row],[FECHA]],'RECAUDOS EXTERNOS'!A:D,3,FALSE),0)</f>
        <v>536895</v>
      </c>
    </row>
    <row r="779" spans="1:22" x14ac:dyDescent="0.25">
      <c r="A779" s="1">
        <v>38338</v>
      </c>
      <c r="B779" s="3" t="s">
        <v>0</v>
      </c>
      <c r="C779" s="2">
        <v>38322</v>
      </c>
      <c r="D779" s="5">
        <f>YEAR(Tabla1[[#This Row],[FECHA]])</f>
        <v>2004</v>
      </c>
      <c r="E779" s="5">
        <f>IFERROR(VLOOKUP(Tabla1[[#This Row],[FECHA]],'COMPARENDOS TOTALES'!A:D,4,FALSE),0)</f>
        <v>64</v>
      </c>
      <c r="F779" s="9">
        <f>IFERROR(VLOOKUP(Tabla1[[#This Row],[FECHA]],'COMPARENDOS TOTALES'!A:D,3,FALSE),0)</f>
        <v>19784914</v>
      </c>
      <c r="G779" s="5">
        <f>IFERROR(VLOOKUP(Tabla1[[#This Row],[FECHA]],EXONERACIONES!A:D,4,FALSE),0)</f>
        <v>43</v>
      </c>
      <c r="H779" s="9">
        <f>IFERROR(VLOOKUP(Tabla1[[#This Row],[FECHA]],EXONERACIONES!A:D,3,FALSE),0)</f>
        <v>13699084</v>
      </c>
      <c r="I779" s="5">
        <f>IFERROR(VLOOKUP(Tabla1[[#This Row],[FECHA]],'SIMIT CON RES'!A:D,4,FALSE),0)</f>
        <v>0</v>
      </c>
      <c r="J779" s="9">
        <f>IFERROR(VLOOKUP(Tabla1[[#This Row],[FECHA]],'SIMIT CON RES'!A:D,3,FALSE),0)</f>
        <v>0</v>
      </c>
      <c r="K779">
        <f>IFERROR(VLOOKUP(Tabla1[[#This Row],[FECHA]],'SIMIT SIN RES'!A:D,4,FALSE),0)</f>
        <v>0</v>
      </c>
      <c r="L779" s="9">
        <f>IFERROR(VLOOKUP(Tabla1[[#This Row],[FECHA]],'SIMIT SIN RES'!A:D,3,FALSE),0)</f>
        <v>0</v>
      </c>
      <c r="M779" s="5">
        <f>IFERROR(VLOOKUP(Tabla1[[#This Row],[FECHA]],'RECAUDOS DE COMPARENDOS'!A:D,4,FALSE),0)</f>
        <v>9</v>
      </c>
      <c r="N779" s="9">
        <f>IFERROR(VLOOKUP(Tabla1[[#This Row],[FECHA]],'RECAUDOS DE COMPARENDOS'!A:D,3,FALSE),0)</f>
        <v>2863920</v>
      </c>
      <c r="O779" s="5">
        <f>IFERROR(VLOOKUP(Tabla1[[#This Row],[FECHA]],'RECAUDOS DE RESOLUCIONES'!A:D,4,FALSE),0)</f>
        <v>0</v>
      </c>
      <c r="P779" s="9">
        <f>IFERROR(VLOOKUP(Tabla1[[#This Row],[FECHA]],'RECAUDOS DE RESOLUCIONES'!A:D,3,FALSE),0)</f>
        <v>0</v>
      </c>
      <c r="Q77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12</v>
      </c>
      <c r="R779" s="9">
        <f>Tabla1[V. COMPARENDOS]-(Tabla1[V. EXONERACIONES]+Tabla1[[#This Row],[V. SIMIT CON RESOLUCION]]+Tabla1[[#This Row],[V. SIMIT SIN RESOLUCION]]+Tabla1[[#This Row],[V. RECAUDOS COMPARENDOS]]+Tabla1[[#This Row],[V. RECAUDOS RESOLUCIONES]])</f>
        <v>3221910</v>
      </c>
      <c r="S779" s="11">
        <f>IFERROR(VLOOKUP(Tabla1[[#This Row],[FECHA]],'RECAUDOS LOCALES'!A:D,4,FALSE),0)</f>
        <v>5</v>
      </c>
      <c r="T779" s="9">
        <f>IFERROR(VLOOKUP(Tabla1[[#This Row],[FECHA]],'RECAUDOS LOCALES'!A:D,3,FALSE),0)</f>
        <v>971290</v>
      </c>
      <c r="U779" s="11">
        <f>IFERROR(VLOOKUP(Tabla1[[#This Row],[FECHA]],'RECAUDOS EXTERNOS'!A:D,4,FALSE),0)</f>
        <v>3</v>
      </c>
      <c r="V779" s="9">
        <f>IFERROR(VLOOKUP(Tabla1[[#This Row],[FECHA]],'RECAUDOS EXTERNOS'!A:D,3,FALSE),0)</f>
        <v>894975</v>
      </c>
    </row>
    <row r="780" spans="1:22" x14ac:dyDescent="0.25">
      <c r="A780" s="1">
        <v>38339</v>
      </c>
      <c r="B780" s="3" t="s">
        <v>5</v>
      </c>
      <c r="C780" s="2">
        <v>38322</v>
      </c>
      <c r="D780" s="5">
        <f>YEAR(Tabla1[[#This Row],[FECHA]])</f>
        <v>2004</v>
      </c>
      <c r="E780" s="5">
        <f>IFERROR(VLOOKUP(Tabla1[[#This Row],[FECHA]],'COMPARENDOS TOTALES'!A:D,4,FALSE),0)</f>
        <v>45</v>
      </c>
      <c r="F780" s="9">
        <f>IFERROR(VLOOKUP(Tabla1[[#This Row],[FECHA]],'COMPARENDOS TOTALES'!A:D,3,FALSE),0)</f>
        <v>13245635</v>
      </c>
      <c r="G780" s="5">
        <f>IFERROR(VLOOKUP(Tabla1[[#This Row],[FECHA]],EXONERACIONES!A:D,4,FALSE),0)</f>
        <v>29</v>
      </c>
      <c r="H780" s="9">
        <f>IFERROR(VLOOKUP(Tabla1[[#This Row],[FECHA]],EXONERACIONES!A:D,3,FALSE),0)</f>
        <v>8770755</v>
      </c>
      <c r="I780" s="5">
        <f>IFERROR(VLOOKUP(Tabla1[[#This Row],[FECHA]],'SIMIT CON RES'!A:D,4,FALSE),0)</f>
        <v>0</v>
      </c>
      <c r="J780" s="9">
        <f>IFERROR(VLOOKUP(Tabla1[[#This Row],[FECHA]],'SIMIT CON RES'!A:D,3,FALSE),0)</f>
        <v>0</v>
      </c>
      <c r="K780">
        <f>IFERROR(VLOOKUP(Tabla1[[#This Row],[FECHA]],'SIMIT SIN RES'!A:D,4,FALSE),0)</f>
        <v>0</v>
      </c>
      <c r="L780" s="9">
        <f>IFERROR(VLOOKUP(Tabla1[[#This Row],[FECHA]],'SIMIT SIN RES'!A:D,3,FALSE),0)</f>
        <v>0</v>
      </c>
      <c r="M780" s="5">
        <f>IFERROR(VLOOKUP(Tabla1[[#This Row],[FECHA]],'RECAUDOS DE COMPARENDOS'!A:D,4,FALSE),0)</f>
        <v>5</v>
      </c>
      <c r="N780" s="9">
        <f>IFERROR(VLOOKUP(Tabla1[[#This Row],[FECHA]],'RECAUDOS DE COMPARENDOS'!A:D,3,FALSE),0)</f>
        <v>1610955</v>
      </c>
      <c r="O780" s="5">
        <f>IFERROR(VLOOKUP(Tabla1[[#This Row],[FECHA]],'RECAUDOS DE RESOLUCIONES'!A:D,4,FALSE),0)</f>
        <v>0</v>
      </c>
      <c r="P780" s="9">
        <f>IFERROR(VLOOKUP(Tabla1[[#This Row],[FECHA]],'RECAUDOS DE RESOLUCIONES'!A:D,3,FALSE),0)</f>
        <v>0</v>
      </c>
      <c r="Q78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11</v>
      </c>
      <c r="R780" s="9">
        <f>Tabla1[V. COMPARENDOS]-(Tabla1[V. EXONERACIONES]+Tabla1[[#This Row],[V. SIMIT CON RESOLUCION]]+Tabla1[[#This Row],[V. SIMIT SIN RESOLUCION]]+Tabla1[[#This Row],[V. RECAUDOS COMPARENDOS]]+Tabla1[[#This Row],[V. RECAUDOS RESOLUCIONES]])</f>
        <v>2863925</v>
      </c>
      <c r="S780" s="11">
        <f>IFERROR(VLOOKUP(Tabla1[[#This Row],[FECHA]],'RECAUDOS LOCALES'!A:D,4,FALSE),0)</f>
        <v>0</v>
      </c>
      <c r="T780" s="9">
        <f>IFERROR(VLOOKUP(Tabla1[[#This Row],[FECHA]],'RECAUDOS LOCALES'!A:D,3,FALSE),0)</f>
        <v>0</v>
      </c>
      <c r="U780" s="11">
        <f>IFERROR(VLOOKUP(Tabla1[[#This Row],[FECHA]],'RECAUDOS EXTERNOS'!A:D,4,FALSE),0)</f>
        <v>0</v>
      </c>
      <c r="V780" s="9">
        <f>IFERROR(VLOOKUP(Tabla1[[#This Row],[FECHA]],'RECAUDOS EXTERNOS'!A:D,3,FALSE),0)</f>
        <v>0</v>
      </c>
    </row>
    <row r="781" spans="1:22" x14ac:dyDescent="0.25">
      <c r="A781" s="1">
        <v>38340</v>
      </c>
      <c r="B781" s="3" t="s">
        <v>4</v>
      </c>
      <c r="C781" s="2">
        <v>38322</v>
      </c>
      <c r="D781" s="5">
        <f>YEAR(Tabla1[[#This Row],[FECHA]])</f>
        <v>2004</v>
      </c>
      <c r="E781" s="5">
        <f>IFERROR(VLOOKUP(Tabla1[[#This Row],[FECHA]],'COMPARENDOS TOTALES'!A:D,4,FALSE),0)</f>
        <v>41</v>
      </c>
      <c r="F781" s="9">
        <f>IFERROR(VLOOKUP(Tabla1[[#This Row],[FECHA]],'COMPARENDOS TOTALES'!A:D,3,FALSE),0)</f>
        <v>10835164</v>
      </c>
      <c r="G781" s="5">
        <f>IFERROR(VLOOKUP(Tabla1[[#This Row],[FECHA]],EXONERACIONES!A:D,4,FALSE),0)</f>
        <v>26</v>
      </c>
      <c r="H781" s="9">
        <f>IFERROR(VLOOKUP(Tabla1[[#This Row],[FECHA]],EXONERACIONES!A:D,3,FALSE),0)</f>
        <v>6897274</v>
      </c>
      <c r="I781" s="5">
        <f>IFERROR(VLOOKUP(Tabla1[[#This Row],[FECHA]],'SIMIT CON RES'!A:D,4,FALSE),0)</f>
        <v>0</v>
      </c>
      <c r="J781" s="9">
        <f>IFERROR(VLOOKUP(Tabla1[[#This Row],[FECHA]],'SIMIT CON RES'!A:D,3,FALSE),0)</f>
        <v>0</v>
      </c>
      <c r="K781">
        <f>IFERROR(VLOOKUP(Tabla1[[#This Row],[FECHA]],'SIMIT SIN RES'!A:D,4,FALSE),0)</f>
        <v>0</v>
      </c>
      <c r="L781" s="9">
        <f>IFERROR(VLOOKUP(Tabla1[[#This Row],[FECHA]],'SIMIT SIN RES'!A:D,3,FALSE),0)</f>
        <v>0</v>
      </c>
      <c r="M781" s="5">
        <f>IFERROR(VLOOKUP(Tabla1[[#This Row],[FECHA]],'RECAUDOS DE COMPARENDOS'!A:D,4,FALSE),0)</f>
        <v>10</v>
      </c>
      <c r="N781" s="9">
        <f>IFERROR(VLOOKUP(Tabla1[[#This Row],[FECHA]],'RECAUDOS DE COMPARENDOS'!A:D,3,FALSE),0)</f>
        <v>2147940</v>
      </c>
      <c r="O781" s="5">
        <f>IFERROR(VLOOKUP(Tabla1[[#This Row],[FECHA]],'RECAUDOS DE RESOLUCIONES'!A:D,4,FALSE),0)</f>
        <v>0</v>
      </c>
      <c r="P781" s="9">
        <f>IFERROR(VLOOKUP(Tabla1[[#This Row],[FECHA]],'RECAUDOS DE RESOLUCIONES'!A:D,3,FALSE),0)</f>
        <v>0</v>
      </c>
      <c r="Q78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781" s="9">
        <f>Tabla1[V. COMPARENDOS]-(Tabla1[V. EXONERACIONES]+Tabla1[[#This Row],[V. SIMIT CON RESOLUCION]]+Tabla1[[#This Row],[V. SIMIT SIN RESOLUCION]]+Tabla1[[#This Row],[V. RECAUDOS COMPARENDOS]]+Tabla1[[#This Row],[V. RECAUDOS RESOLUCIONES]])</f>
        <v>1789950</v>
      </c>
      <c r="S781" s="11">
        <f>IFERROR(VLOOKUP(Tabla1[[#This Row],[FECHA]],'RECAUDOS LOCALES'!A:D,4,FALSE),0)</f>
        <v>0</v>
      </c>
      <c r="T781" s="9">
        <f>IFERROR(VLOOKUP(Tabla1[[#This Row],[FECHA]],'RECAUDOS LOCALES'!A:D,3,FALSE),0)</f>
        <v>0</v>
      </c>
      <c r="U781" s="11">
        <f>IFERROR(VLOOKUP(Tabla1[[#This Row],[FECHA]],'RECAUDOS EXTERNOS'!A:D,4,FALSE),0)</f>
        <v>0</v>
      </c>
      <c r="V781" s="9">
        <f>IFERROR(VLOOKUP(Tabla1[[#This Row],[FECHA]],'RECAUDOS EXTERNOS'!A:D,3,FALSE),0)</f>
        <v>0</v>
      </c>
    </row>
    <row r="782" spans="1:22" x14ac:dyDescent="0.25">
      <c r="A782" s="1">
        <v>38341</v>
      </c>
      <c r="B782" s="3" t="s">
        <v>1</v>
      </c>
      <c r="C782" s="2">
        <v>38322</v>
      </c>
      <c r="D782" s="5">
        <f>YEAR(Tabla1[[#This Row],[FECHA]])</f>
        <v>2004</v>
      </c>
      <c r="E782" s="5">
        <f>IFERROR(VLOOKUP(Tabla1[[#This Row],[FECHA]],'COMPARENDOS TOTALES'!A:D,4,FALSE),0)</f>
        <v>56</v>
      </c>
      <c r="F782" s="9">
        <f>IFERROR(VLOOKUP(Tabla1[[#This Row],[FECHA]],'COMPARENDOS TOTALES'!A:D,3,FALSE),0)</f>
        <v>15417436</v>
      </c>
      <c r="G782" s="5">
        <f>IFERROR(VLOOKUP(Tabla1[[#This Row],[FECHA]],EXONERACIONES!A:D,4,FALSE),0)</f>
        <v>42</v>
      </c>
      <c r="H782" s="9">
        <f>IFERROR(VLOOKUP(Tabla1[[#This Row],[FECHA]],EXONERACIONES!A:D,3,FALSE),0)</f>
        <v>11121556</v>
      </c>
      <c r="I782" s="5">
        <f>IFERROR(VLOOKUP(Tabla1[[#This Row],[FECHA]],'SIMIT CON RES'!A:D,4,FALSE),0)</f>
        <v>0</v>
      </c>
      <c r="J782" s="9">
        <f>IFERROR(VLOOKUP(Tabla1[[#This Row],[FECHA]],'SIMIT CON RES'!A:D,3,FALSE),0)</f>
        <v>0</v>
      </c>
      <c r="K782">
        <f>IFERROR(VLOOKUP(Tabla1[[#This Row],[FECHA]],'SIMIT SIN RES'!A:D,4,FALSE),0)</f>
        <v>0</v>
      </c>
      <c r="L782" s="9">
        <f>IFERROR(VLOOKUP(Tabla1[[#This Row],[FECHA]],'SIMIT SIN RES'!A:D,3,FALSE),0)</f>
        <v>0</v>
      </c>
      <c r="M782" s="5">
        <f>IFERROR(VLOOKUP(Tabla1[[#This Row],[FECHA]],'RECAUDOS DE COMPARENDOS'!A:D,4,FALSE),0)</f>
        <v>6</v>
      </c>
      <c r="N782" s="9">
        <f>IFERROR(VLOOKUP(Tabla1[[#This Row],[FECHA]],'RECAUDOS DE COMPARENDOS'!A:D,3,FALSE),0)</f>
        <v>1789950</v>
      </c>
      <c r="O782" s="5">
        <f>IFERROR(VLOOKUP(Tabla1[[#This Row],[FECHA]],'RECAUDOS DE RESOLUCIONES'!A:D,4,FALSE),0)</f>
        <v>0</v>
      </c>
      <c r="P782" s="9">
        <f>IFERROR(VLOOKUP(Tabla1[[#This Row],[FECHA]],'RECAUDOS DE RESOLUCIONES'!A:D,3,FALSE),0)</f>
        <v>0</v>
      </c>
      <c r="Q78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8</v>
      </c>
      <c r="R782" s="9">
        <f>Tabla1[V. COMPARENDOS]-(Tabla1[V. EXONERACIONES]+Tabla1[[#This Row],[V. SIMIT CON RESOLUCION]]+Tabla1[[#This Row],[V. SIMIT SIN RESOLUCION]]+Tabla1[[#This Row],[V. RECAUDOS COMPARENDOS]]+Tabla1[[#This Row],[V. RECAUDOS RESOLUCIONES]])</f>
        <v>2505930</v>
      </c>
      <c r="S782" s="11">
        <f>IFERROR(VLOOKUP(Tabla1[[#This Row],[FECHA]],'RECAUDOS LOCALES'!A:D,4,FALSE),0)</f>
        <v>3</v>
      </c>
      <c r="T782" s="9">
        <f>IFERROR(VLOOKUP(Tabla1[[#This Row],[FECHA]],'RECAUDOS LOCALES'!A:D,3,FALSE),0)</f>
        <v>447500</v>
      </c>
      <c r="U782" s="11">
        <f>IFERROR(VLOOKUP(Tabla1[[#This Row],[FECHA]],'RECAUDOS EXTERNOS'!A:D,4,FALSE),0)</f>
        <v>0</v>
      </c>
      <c r="V782" s="9">
        <f>IFERROR(VLOOKUP(Tabla1[[#This Row],[FECHA]],'RECAUDOS EXTERNOS'!A:D,3,FALSE),0)</f>
        <v>0</v>
      </c>
    </row>
    <row r="783" spans="1:22" x14ac:dyDescent="0.25">
      <c r="A783" s="1">
        <v>38342</v>
      </c>
      <c r="B783" s="3" t="s">
        <v>2</v>
      </c>
      <c r="C783" s="2">
        <v>38322</v>
      </c>
      <c r="D783" s="5">
        <f>YEAR(Tabla1[[#This Row],[FECHA]])</f>
        <v>2004</v>
      </c>
      <c r="E783" s="5">
        <f>IFERROR(VLOOKUP(Tabla1[[#This Row],[FECHA]],'COMPARENDOS TOTALES'!A:D,4,FALSE),0)</f>
        <v>55</v>
      </c>
      <c r="F783" s="9">
        <f>IFERROR(VLOOKUP(Tabla1[[#This Row],[FECHA]],'COMPARENDOS TOTALES'!A:D,3,FALSE),0)</f>
        <v>15453235</v>
      </c>
      <c r="G783" s="5">
        <f>IFERROR(VLOOKUP(Tabla1[[#This Row],[FECHA]],EXONERACIONES!A:D,4,FALSE),0)</f>
        <v>37</v>
      </c>
      <c r="H783" s="9">
        <f>IFERROR(VLOOKUP(Tabla1[[#This Row],[FECHA]],EXONERACIONES!A:D,3,FALSE),0)</f>
        <v>10214648</v>
      </c>
      <c r="I783" s="5">
        <f>IFERROR(VLOOKUP(Tabla1[[#This Row],[FECHA]],'SIMIT CON RES'!A:D,4,FALSE),0)</f>
        <v>1</v>
      </c>
      <c r="J783" s="9">
        <f>IFERROR(VLOOKUP(Tabla1[[#This Row],[FECHA]],'SIMIT CON RES'!A:D,3,FALSE),0)</f>
        <v>357990</v>
      </c>
      <c r="K783">
        <f>IFERROR(VLOOKUP(Tabla1[[#This Row],[FECHA]],'SIMIT SIN RES'!A:D,4,FALSE),0)</f>
        <v>0</v>
      </c>
      <c r="L783" s="9">
        <f>IFERROR(VLOOKUP(Tabla1[[#This Row],[FECHA]],'SIMIT SIN RES'!A:D,3,FALSE),0)</f>
        <v>0</v>
      </c>
      <c r="M783" s="5">
        <f>IFERROR(VLOOKUP(Tabla1[[#This Row],[FECHA]],'RECAUDOS DE COMPARENDOS'!A:D,4,FALSE),0)</f>
        <v>10</v>
      </c>
      <c r="N783" s="9">
        <f>IFERROR(VLOOKUP(Tabla1[[#This Row],[FECHA]],'RECAUDOS DE COMPARENDOS'!A:D,3,FALSE),0)</f>
        <v>2732657</v>
      </c>
      <c r="O783" s="5">
        <f>IFERROR(VLOOKUP(Tabla1[[#This Row],[FECHA]],'RECAUDOS DE RESOLUCIONES'!A:D,4,FALSE),0)</f>
        <v>0</v>
      </c>
      <c r="P783" s="9">
        <f>IFERROR(VLOOKUP(Tabla1[[#This Row],[FECHA]],'RECAUDOS DE RESOLUCIONES'!A:D,3,FALSE),0)</f>
        <v>0</v>
      </c>
      <c r="Q78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7</v>
      </c>
      <c r="R783" s="9">
        <f>Tabla1[V. COMPARENDOS]-(Tabla1[V. EXONERACIONES]+Tabla1[[#This Row],[V. SIMIT CON RESOLUCION]]+Tabla1[[#This Row],[V. SIMIT SIN RESOLUCION]]+Tabla1[[#This Row],[V. RECAUDOS COMPARENDOS]]+Tabla1[[#This Row],[V. RECAUDOS RESOLUCIONES]])</f>
        <v>2147940</v>
      </c>
      <c r="S783" s="11">
        <f>IFERROR(VLOOKUP(Tabla1[[#This Row],[FECHA]],'RECAUDOS LOCALES'!A:D,4,FALSE),0)</f>
        <v>5</v>
      </c>
      <c r="T783" s="9">
        <f>IFERROR(VLOOKUP(Tabla1[[#This Row],[FECHA]],'RECAUDOS LOCALES'!A:D,3,FALSE),0)</f>
        <v>716000</v>
      </c>
      <c r="U783" s="11">
        <f>IFERROR(VLOOKUP(Tabla1[[#This Row],[FECHA]],'RECAUDOS EXTERNOS'!A:D,4,FALSE),0)</f>
        <v>0</v>
      </c>
      <c r="V783" s="9">
        <f>IFERROR(VLOOKUP(Tabla1[[#This Row],[FECHA]],'RECAUDOS EXTERNOS'!A:D,3,FALSE),0)</f>
        <v>0</v>
      </c>
    </row>
    <row r="784" spans="1:22" x14ac:dyDescent="0.25">
      <c r="A784" s="1">
        <v>38343</v>
      </c>
      <c r="B784" s="3" t="s">
        <v>3</v>
      </c>
      <c r="C784" s="2">
        <v>38322</v>
      </c>
      <c r="D784" s="5">
        <f>YEAR(Tabla1[[#This Row],[FECHA]])</f>
        <v>2004</v>
      </c>
      <c r="E784" s="5">
        <f>IFERROR(VLOOKUP(Tabla1[[#This Row],[FECHA]],'COMPARENDOS TOTALES'!A:D,4,FALSE),0)</f>
        <v>42</v>
      </c>
      <c r="F784" s="9">
        <f>IFERROR(VLOOKUP(Tabla1[[#This Row],[FECHA]],'COMPARENDOS TOTALES'!A:D,3,FALSE),0)</f>
        <v>12088129</v>
      </c>
      <c r="G784" s="5">
        <f>IFERROR(VLOOKUP(Tabla1[[#This Row],[FECHA]],EXONERACIONES!A:D,4,FALSE),0)</f>
        <v>33</v>
      </c>
      <c r="H784" s="9">
        <f>IFERROR(VLOOKUP(Tabla1[[#This Row],[FECHA]],EXONERACIONES!A:D,3,FALSE),0)</f>
        <v>9940189</v>
      </c>
      <c r="I784" s="5">
        <f>IFERROR(VLOOKUP(Tabla1[[#This Row],[FECHA]],'SIMIT CON RES'!A:D,4,FALSE),0)</f>
        <v>0</v>
      </c>
      <c r="J784" s="9">
        <f>IFERROR(VLOOKUP(Tabla1[[#This Row],[FECHA]],'SIMIT CON RES'!A:D,3,FALSE),0)</f>
        <v>0</v>
      </c>
      <c r="K784">
        <f>IFERROR(VLOOKUP(Tabla1[[#This Row],[FECHA]],'SIMIT SIN RES'!A:D,4,FALSE),0)</f>
        <v>0</v>
      </c>
      <c r="L784" s="9">
        <f>IFERROR(VLOOKUP(Tabla1[[#This Row],[FECHA]],'SIMIT SIN RES'!A:D,3,FALSE),0)</f>
        <v>0</v>
      </c>
      <c r="M784" s="5">
        <f>IFERROR(VLOOKUP(Tabla1[[#This Row],[FECHA]],'RECAUDOS DE COMPARENDOS'!A:D,4,FALSE),0)</f>
        <v>3</v>
      </c>
      <c r="N784" s="9">
        <f>IFERROR(VLOOKUP(Tabla1[[#This Row],[FECHA]],'RECAUDOS DE COMPARENDOS'!A:D,3,FALSE),0)</f>
        <v>536985</v>
      </c>
      <c r="O784" s="5">
        <f>IFERROR(VLOOKUP(Tabla1[[#This Row],[FECHA]],'RECAUDOS DE RESOLUCIONES'!A:D,4,FALSE),0)</f>
        <v>0</v>
      </c>
      <c r="P784" s="9">
        <f>IFERROR(VLOOKUP(Tabla1[[#This Row],[FECHA]],'RECAUDOS DE RESOLUCIONES'!A:D,3,FALSE),0)</f>
        <v>0</v>
      </c>
      <c r="Q78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784" s="9">
        <f>Tabla1[V. COMPARENDOS]-(Tabla1[V. EXONERACIONES]+Tabla1[[#This Row],[V. SIMIT CON RESOLUCION]]+Tabla1[[#This Row],[V. SIMIT SIN RESOLUCION]]+Tabla1[[#This Row],[V. RECAUDOS COMPARENDOS]]+Tabla1[[#This Row],[V. RECAUDOS RESOLUCIONES]])</f>
        <v>1610955</v>
      </c>
      <c r="S784" s="11">
        <f>IFERROR(VLOOKUP(Tabla1[[#This Row],[FECHA]],'RECAUDOS LOCALES'!A:D,4,FALSE),0)</f>
        <v>13</v>
      </c>
      <c r="T784" s="9">
        <f>IFERROR(VLOOKUP(Tabla1[[#This Row],[FECHA]],'RECAUDOS LOCALES'!A:D,3,FALSE),0)</f>
        <v>1835034</v>
      </c>
      <c r="U784" s="11">
        <f>IFERROR(VLOOKUP(Tabla1[[#This Row],[FECHA]],'RECAUDOS EXTERNOS'!A:D,4,FALSE),0)</f>
        <v>0</v>
      </c>
      <c r="V784" s="9">
        <f>IFERROR(VLOOKUP(Tabla1[[#This Row],[FECHA]],'RECAUDOS EXTERNOS'!A:D,3,FALSE),0)</f>
        <v>0</v>
      </c>
    </row>
    <row r="785" spans="1:22" x14ac:dyDescent="0.25">
      <c r="A785" s="1">
        <v>38344</v>
      </c>
      <c r="B785" s="3" t="s">
        <v>6</v>
      </c>
      <c r="C785" s="2">
        <v>38322</v>
      </c>
      <c r="D785" s="5">
        <f>YEAR(Tabla1[[#This Row],[FECHA]])</f>
        <v>2004</v>
      </c>
      <c r="E785" s="5">
        <f>IFERROR(VLOOKUP(Tabla1[[#This Row],[FECHA]],'COMPARENDOS TOTALES'!A:D,4,FALSE),0)</f>
        <v>40</v>
      </c>
      <c r="F785" s="9">
        <f>IFERROR(VLOOKUP(Tabla1[[#This Row],[FECHA]],'COMPARENDOS TOTALES'!A:D,3,FALSE),0)</f>
        <v>11193154</v>
      </c>
      <c r="G785" s="5">
        <f>IFERROR(VLOOKUP(Tabla1[[#This Row],[FECHA]],EXONERACIONES!A:D,4,FALSE),0)</f>
        <v>27</v>
      </c>
      <c r="H785" s="9">
        <f>IFERROR(VLOOKUP(Tabla1[[#This Row],[FECHA]],EXONERACIONES!A:D,3,FALSE),0)</f>
        <v>7434259</v>
      </c>
      <c r="I785" s="5">
        <f>IFERROR(VLOOKUP(Tabla1[[#This Row],[FECHA]],'SIMIT CON RES'!A:D,4,FALSE),0)</f>
        <v>0</v>
      </c>
      <c r="J785" s="9">
        <f>IFERROR(VLOOKUP(Tabla1[[#This Row],[FECHA]],'SIMIT CON RES'!A:D,3,FALSE),0)</f>
        <v>0</v>
      </c>
      <c r="K785">
        <f>IFERROR(VLOOKUP(Tabla1[[#This Row],[FECHA]],'SIMIT SIN RES'!A:D,4,FALSE),0)</f>
        <v>0</v>
      </c>
      <c r="L785" s="9">
        <f>IFERROR(VLOOKUP(Tabla1[[#This Row],[FECHA]],'SIMIT SIN RES'!A:D,3,FALSE),0)</f>
        <v>0</v>
      </c>
      <c r="M785" s="5">
        <f>IFERROR(VLOOKUP(Tabla1[[#This Row],[FECHA]],'RECAUDOS DE COMPARENDOS'!A:D,4,FALSE),0)</f>
        <v>8</v>
      </c>
      <c r="N785" s="9">
        <f>IFERROR(VLOOKUP(Tabla1[[#This Row],[FECHA]],'RECAUDOS DE COMPARENDOS'!A:D,3,FALSE),0)</f>
        <v>2326935</v>
      </c>
      <c r="O785" s="5">
        <f>IFERROR(VLOOKUP(Tabla1[[#This Row],[FECHA]],'RECAUDOS DE RESOLUCIONES'!A:D,4,FALSE),0)</f>
        <v>0</v>
      </c>
      <c r="P785" s="9">
        <f>IFERROR(VLOOKUP(Tabla1[[#This Row],[FECHA]],'RECAUDOS DE RESOLUCIONES'!A:D,3,FALSE),0)</f>
        <v>0</v>
      </c>
      <c r="Q78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785" s="9">
        <f>Tabla1[V. COMPARENDOS]-(Tabla1[V. EXONERACIONES]+Tabla1[[#This Row],[V. SIMIT CON RESOLUCION]]+Tabla1[[#This Row],[V. SIMIT SIN RESOLUCION]]+Tabla1[[#This Row],[V. RECAUDOS COMPARENDOS]]+Tabla1[[#This Row],[V. RECAUDOS RESOLUCIONES]])</f>
        <v>1431960</v>
      </c>
      <c r="S785" s="11">
        <f>IFERROR(VLOOKUP(Tabla1[[#This Row],[FECHA]],'RECAUDOS LOCALES'!A:D,4,FALSE),0)</f>
        <v>10</v>
      </c>
      <c r="T785" s="9">
        <f>IFERROR(VLOOKUP(Tabla1[[#This Row],[FECHA]],'RECAUDOS LOCALES'!A:D,3,FALSE),0)</f>
        <v>1521500</v>
      </c>
      <c r="U785" s="11">
        <f>IFERROR(VLOOKUP(Tabla1[[#This Row],[FECHA]],'RECAUDOS EXTERNOS'!A:D,4,FALSE),0)</f>
        <v>0</v>
      </c>
      <c r="V785" s="9">
        <f>IFERROR(VLOOKUP(Tabla1[[#This Row],[FECHA]],'RECAUDOS EXTERNOS'!A:D,3,FALSE),0)</f>
        <v>0</v>
      </c>
    </row>
    <row r="786" spans="1:22" x14ac:dyDescent="0.25">
      <c r="A786" s="1">
        <v>38345</v>
      </c>
      <c r="B786" s="3" t="s">
        <v>0</v>
      </c>
      <c r="C786" s="2">
        <v>38322</v>
      </c>
      <c r="D786" s="5">
        <f>YEAR(Tabla1[[#This Row],[FECHA]])</f>
        <v>2004</v>
      </c>
      <c r="E786" s="5">
        <f>IFERROR(VLOOKUP(Tabla1[[#This Row],[FECHA]],'COMPARENDOS TOTALES'!A:D,4,FALSE),0)</f>
        <v>11</v>
      </c>
      <c r="F786" s="9">
        <f>IFERROR(VLOOKUP(Tabla1[[#This Row],[FECHA]],'COMPARENDOS TOTALES'!A:D,3,FALSE),0)</f>
        <v>2505930</v>
      </c>
      <c r="G786" s="5">
        <f>IFERROR(VLOOKUP(Tabla1[[#This Row],[FECHA]],EXONERACIONES!A:D,4,FALSE),0)</f>
        <v>9</v>
      </c>
      <c r="H786" s="9">
        <f>IFERROR(VLOOKUP(Tabla1[[#This Row],[FECHA]],EXONERACIONES!A:D,3,FALSE),0)</f>
        <v>2147940</v>
      </c>
      <c r="I786" s="5">
        <f>IFERROR(VLOOKUP(Tabla1[[#This Row],[FECHA]],'SIMIT CON RES'!A:D,4,FALSE),0)</f>
        <v>0</v>
      </c>
      <c r="J786" s="9">
        <f>IFERROR(VLOOKUP(Tabla1[[#This Row],[FECHA]],'SIMIT CON RES'!A:D,3,FALSE),0)</f>
        <v>0</v>
      </c>
      <c r="K786">
        <f>IFERROR(VLOOKUP(Tabla1[[#This Row],[FECHA]],'SIMIT SIN RES'!A:D,4,FALSE),0)</f>
        <v>0</v>
      </c>
      <c r="L786" s="9">
        <f>IFERROR(VLOOKUP(Tabla1[[#This Row],[FECHA]],'SIMIT SIN RES'!A:D,3,FALSE),0)</f>
        <v>0</v>
      </c>
      <c r="M786" s="5">
        <f>IFERROR(VLOOKUP(Tabla1[[#This Row],[FECHA]],'RECAUDOS DE COMPARENDOS'!A:D,4,FALSE),0)</f>
        <v>1</v>
      </c>
      <c r="N786" s="9">
        <f>IFERROR(VLOOKUP(Tabla1[[#This Row],[FECHA]],'RECAUDOS DE COMPARENDOS'!A:D,3,FALSE),0)</f>
        <v>178995</v>
      </c>
      <c r="O786" s="5">
        <f>IFERROR(VLOOKUP(Tabla1[[#This Row],[FECHA]],'RECAUDOS DE RESOLUCIONES'!A:D,4,FALSE),0)</f>
        <v>0</v>
      </c>
      <c r="P786" s="9">
        <f>IFERROR(VLOOKUP(Tabla1[[#This Row],[FECHA]],'RECAUDOS DE RESOLUCIONES'!A:D,3,FALSE),0)</f>
        <v>0</v>
      </c>
      <c r="Q78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786" s="9">
        <f>Tabla1[V. COMPARENDOS]-(Tabla1[V. EXONERACIONES]+Tabla1[[#This Row],[V. SIMIT CON RESOLUCION]]+Tabla1[[#This Row],[V. SIMIT SIN RESOLUCION]]+Tabla1[[#This Row],[V. RECAUDOS COMPARENDOS]]+Tabla1[[#This Row],[V. RECAUDOS RESOLUCIONES]])</f>
        <v>178995</v>
      </c>
      <c r="S786" s="11">
        <f>IFERROR(VLOOKUP(Tabla1[[#This Row],[FECHA]],'RECAUDOS LOCALES'!A:D,4,FALSE),0)</f>
        <v>2</v>
      </c>
      <c r="T786" s="9">
        <f>IFERROR(VLOOKUP(Tabla1[[#This Row],[FECHA]],'RECAUDOS LOCALES'!A:D,3,FALSE),0)</f>
        <v>358000</v>
      </c>
      <c r="U786" s="11">
        <f>IFERROR(VLOOKUP(Tabla1[[#This Row],[FECHA]],'RECAUDOS EXTERNOS'!A:D,4,FALSE),0)</f>
        <v>1</v>
      </c>
      <c r="V786" s="9">
        <f>IFERROR(VLOOKUP(Tabla1[[#This Row],[FECHA]],'RECAUDOS EXTERNOS'!A:D,3,FALSE),0)</f>
        <v>357990</v>
      </c>
    </row>
    <row r="787" spans="1:22" x14ac:dyDescent="0.25">
      <c r="A787" s="1">
        <v>38346</v>
      </c>
      <c r="B787" s="3" t="s">
        <v>5</v>
      </c>
      <c r="C787" s="2">
        <v>38322</v>
      </c>
      <c r="D787" s="5">
        <f>YEAR(Tabla1[[#This Row],[FECHA]])</f>
        <v>2004</v>
      </c>
      <c r="E787" s="5">
        <f>IFERROR(VLOOKUP(Tabla1[[#This Row],[FECHA]],'COMPARENDOS TOTALES'!A:D,4,FALSE),0)</f>
        <v>16</v>
      </c>
      <c r="F787" s="9">
        <f>IFERROR(VLOOKUP(Tabla1[[#This Row],[FECHA]],'COMPARENDOS TOTALES'!A:D,3,FALSE),0)</f>
        <v>4474875</v>
      </c>
      <c r="G787" s="5">
        <f>IFERROR(VLOOKUP(Tabla1[[#This Row],[FECHA]],EXONERACIONES!A:D,4,FALSE),0)</f>
        <v>12</v>
      </c>
      <c r="H787" s="9">
        <f>IFERROR(VLOOKUP(Tabla1[[#This Row],[FECHA]],EXONERACIONES!A:D,3,FALSE),0)</f>
        <v>3400905</v>
      </c>
      <c r="I787" s="5">
        <f>IFERROR(VLOOKUP(Tabla1[[#This Row],[FECHA]],'SIMIT CON RES'!A:D,4,FALSE),0)</f>
        <v>0</v>
      </c>
      <c r="J787" s="9">
        <f>IFERROR(VLOOKUP(Tabla1[[#This Row],[FECHA]],'SIMIT CON RES'!A:D,3,FALSE),0)</f>
        <v>0</v>
      </c>
      <c r="K787">
        <f>IFERROR(VLOOKUP(Tabla1[[#This Row],[FECHA]],'SIMIT SIN RES'!A:D,4,FALSE),0)</f>
        <v>0</v>
      </c>
      <c r="L787" s="9">
        <f>IFERROR(VLOOKUP(Tabla1[[#This Row],[FECHA]],'SIMIT SIN RES'!A:D,3,FALSE),0)</f>
        <v>0</v>
      </c>
      <c r="M787" s="5">
        <f>IFERROR(VLOOKUP(Tabla1[[#This Row],[FECHA]],'RECAUDOS DE COMPARENDOS'!A:D,4,FALSE),0)</f>
        <v>0</v>
      </c>
      <c r="N787" s="9">
        <f>IFERROR(VLOOKUP(Tabla1[[#This Row],[FECHA]],'RECAUDOS DE COMPARENDOS'!A:D,3,FALSE),0)</f>
        <v>0</v>
      </c>
      <c r="O787" s="5">
        <f>IFERROR(VLOOKUP(Tabla1[[#This Row],[FECHA]],'RECAUDOS DE RESOLUCIONES'!A:D,4,FALSE),0)</f>
        <v>0</v>
      </c>
      <c r="P787" s="9">
        <f>IFERROR(VLOOKUP(Tabla1[[#This Row],[FECHA]],'RECAUDOS DE RESOLUCIONES'!A:D,3,FALSE),0)</f>
        <v>0</v>
      </c>
      <c r="Q78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787" s="9">
        <f>Tabla1[V. COMPARENDOS]-(Tabla1[V. EXONERACIONES]+Tabla1[[#This Row],[V. SIMIT CON RESOLUCION]]+Tabla1[[#This Row],[V. SIMIT SIN RESOLUCION]]+Tabla1[[#This Row],[V. RECAUDOS COMPARENDOS]]+Tabla1[[#This Row],[V. RECAUDOS RESOLUCIONES]])</f>
        <v>1073970</v>
      </c>
      <c r="S787" s="11">
        <f>IFERROR(VLOOKUP(Tabla1[[#This Row],[FECHA]],'RECAUDOS LOCALES'!A:D,4,FALSE),0)</f>
        <v>0</v>
      </c>
      <c r="T787" s="9">
        <f>IFERROR(VLOOKUP(Tabla1[[#This Row],[FECHA]],'RECAUDOS LOCALES'!A:D,3,FALSE),0)</f>
        <v>0</v>
      </c>
      <c r="U787" s="11">
        <f>IFERROR(VLOOKUP(Tabla1[[#This Row],[FECHA]],'RECAUDOS EXTERNOS'!A:D,4,FALSE),0)</f>
        <v>0</v>
      </c>
      <c r="V787" s="9">
        <f>IFERROR(VLOOKUP(Tabla1[[#This Row],[FECHA]],'RECAUDOS EXTERNOS'!A:D,3,FALSE),0)</f>
        <v>0</v>
      </c>
    </row>
    <row r="788" spans="1:22" x14ac:dyDescent="0.25">
      <c r="A788" s="1">
        <v>38347</v>
      </c>
      <c r="B788" s="3" t="s">
        <v>4</v>
      </c>
      <c r="C788" s="2">
        <v>38322</v>
      </c>
      <c r="D788" s="5">
        <f>YEAR(Tabla1[[#This Row],[FECHA]])</f>
        <v>2004</v>
      </c>
      <c r="E788" s="5">
        <f>IFERROR(VLOOKUP(Tabla1[[#This Row],[FECHA]],'COMPARENDOS TOTALES'!A:D,4,FALSE),0)</f>
        <v>27</v>
      </c>
      <c r="F788" s="9">
        <f>IFERROR(VLOOKUP(Tabla1[[#This Row],[FECHA]],'COMPARENDOS TOTALES'!A:D,3,FALSE),0)</f>
        <v>7613274</v>
      </c>
      <c r="G788" s="5">
        <f>IFERROR(VLOOKUP(Tabla1[[#This Row],[FECHA]],EXONERACIONES!A:D,4,FALSE),0)</f>
        <v>12</v>
      </c>
      <c r="H788" s="9">
        <f>IFERROR(VLOOKUP(Tabla1[[#This Row],[FECHA]],EXONERACIONES!A:D,3,FALSE),0)</f>
        <v>3221910</v>
      </c>
      <c r="I788" s="5">
        <f>IFERROR(VLOOKUP(Tabla1[[#This Row],[FECHA]],'SIMIT CON RES'!A:D,4,FALSE),0)</f>
        <v>0</v>
      </c>
      <c r="J788" s="9">
        <f>IFERROR(VLOOKUP(Tabla1[[#This Row],[FECHA]],'SIMIT CON RES'!A:D,3,FALSE),0)</f>
        <v>0</v>
      </c>
      <c r="K788">
        <f>IFERROR(VLOOKUP(Tabla1[[#This Row],[FECHA]],'SIMIT SIN RES'!A:D,4,FALSE),0)</f>
        <v>0</v>
      </c>
      <c r="L788" s="9">
        <f>IFERROR(VLOOKUP(Tabla1[[#This Row],[FECHA]],'SIMIT SIN RES'!A:D,3,FALSE),0)</f>
        <v>0</v>
      </c>
      <c r="M788" s="5">
        <f>IFERROR(VLOOKUP(Tabla1[[#This Row],[FECHA]],'RECAUDOS DE COMPARENDOS'!A:D,4,FALSE),0)</f>
        <v>3</v>
      </c>
      <c r="N788" s="9">
        <f>IFERROR(VLOOKUP(Tabla1[[#This Row],[FECHA]],'RECAUDOS DE COMPARENDOS'!A:D,3,FALSE),0)</f>
        <v>894975</v>
      </c>
      <c r="O788" s="5">
        <f>IFERROR(VLOOKUP(Tabla1[[#This Row],[FECHA]],'RECAUDOS DE RESOLUCIONES'!A:D,4,FALSE),0)</f>
        <v>0</v>
      </c>
      <c r="P788" s="9">
        <f>IFERROR(VLOOKUP(Tabla1[[#This Row],[FECHA]],'RECAUDOS DE RESOLUCIONES'!A:D,3,FALSE),0)</f>
        <v>0</v>
      </c>
      <c r="Q78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12</v>
      </c>
      <c r="R788" s="9">
        <f>Tabla1[V. COMPARENDOS]-(Tabla1[V. EXONERACIONES]+Tabla1[[#This Row],[V. SIMIT CON RESOLUCION]]+Tabla1[[#This Row],[V. SIMIT SIN RESOLUCION]]+Tabla1[[#This Row],[V. RECAUDOS COMPARENDOS]]+Tabla1[[#This Row],[V. RECAUDOS RESOLUCIONES]])</f>
        <v>3496389</v>
      </c>
      <c r="S788" s="11">
        <f>IFERROR(VLOOKUP(Tabla1[[#This Row],[FECHA]],'RECAUDOS LOCALES'!A:D,4,FALSE),0)</f>
        <v>0</v>
      </c>
      <c r="T788" s="9">
        <f>IFERROR(VLOOKUP(Tabla1[[#This Row],[FECHA]],'RECAUDOS LOCALES'!A:D,3,FALSE),0)</f>
        <v>0</v>
      </c>
      <c r="U788" s="11">
        <f>IFERROR(VLOOKUP(Tabla1[[#This Row],[FECHA]],'RECAUDOS EXTERNOS'!A:D,4,FALSE),0)</f>
        <v>0</v>
      </c>
      <c r="V788" s="9">
        <f>IFERROR(VLOOKUP(Tabla1[[#This Row],[FECHA]],'RECAUDOS EXTERNOS'!A:D,3,FALSE),0)</f>
        <v>0</v>
      </c>
    </row>
    <row r="789" spans="1:22" x14ac:dyDescent="0.25">
      <c r="A789" s="1">
        <v>38348</v>
      </c>
      <c r="B789" s="3" t="s">
        <v>1</v>
      </c>
      <c r="C789" s="2">
        <v>38322</v>
      </c>
      <c r="D789" s="5">
        <f>YEAR(Tabla1[[#This Row],[FECHA]])</f>
        <v>2004</v>
      </c>
      <c r="E789" s="5">
        <f>IFERROR(VLOOKUP(Tabla1[[#This Row],[FECHA]],'COMPARENDOS TOTALES'!A:D,4,FALSE),0)</f>
        <v>31</v>
      </c>
      <c r="F789" s="9">
        <f>IFERROR(VLOOKUP(Tabla1[[#This Row],[FECHA]],'COMPARENDOS TOTALES'!A:D,3,FALSE),0)</f>
        <v>8770760</v>
      </c>
      <c r="G789" s="5">
        <f>IFERROR(VLOOKUP(Tabla1[[#This Row],[FECHA]],EXONERACIONES!A:D,4,FALSE),0)</f>
        <v>13</v>
      </c>
      <c r="H789" s="9">
        <f>IFERROR(VLOOKUP(Tabla1[[#This Row],[FECHA]],EXONERACIONES!A:D,3,FALSE),0)</f>
        <v>4116885</v>
      </c>
      <c r="I789" s="5">
        <f>IFERROR(VLOOKUP(Tabla1[[#This Row],[FECHA]],'SIMIT CON RES'!A:D,4,FALSE),0)</f>
        <v>0</v>
      </c>
      <c r="J789" s="9">
        <f>IFERROR(VLOOKUP(Tabla1[[#This Row],[FECHA]],'SIMIT CON RES'!A:D,3,FALSE),0)</f>
        <v>0</v>
      </c>
      <c r="K789">
        <f>IFERROR(VLOOKUP(Tabla1[[#This Row],[FECHA]],'SIMIT SIN RES'!A:D,4,FALSE),0)</f>
        <v>0</v>
      </c>
      <c r="L789" s="9">
        <f>IFERROR(VLOOKUP(Tabla1[[#This Row],[FECHA]],'SIMIT SIN RES'!A:D,3,FALSE),0)</f>
        <v>0</v>
      </c>
      <c r="M789" s="5">
        <f>IFERROR(VLOOKUP(Tabla1[[#This Row],[FECHA]],'RECAUDOS DE COMPARENDOS'!A:D,4,FALSE),0)</f>
        <v>9</v>
      </c>
      <c r="N789" s="9">
        <f>IFERROR(VLOOKUP(Tabla1[[#This Row],[FECHA]],'RECAUDOS DE COMPARENDOS'!A:D,3,FALSE),0)</f>
        <v>2326935</v>
      </c>
      <c r="O789" s="5">
        <f>IFERROR(VLOOKUP(Tabla1[[#This Row],[FECHA]],'RECAUDOS DE RESOLUCIONES'!A:D,4,FALSE),0)</f>
        <v>0</v>
      </c>
      <c r="P789" s="9">
        <f>IFERROR(VLOOKUP(Tabla1[[#This Row],[FECHA]],'RECAUDOS DE RESOLUCIONES'!A:D,3,FALSE),0)</f>
        <v>0</v>
      </c>
      <c r="Q78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9</v>
      </c>
      <c r="R789" s="9">
        <f>Tabla1[V. COMPARENDOS]-(Tabla1[V. EXONERACIONES]+Tabla1[[#This Row],[V. SIMIT CON RESOLUCION]]+Tabla1[[#This Row],[V. SIMIT SIN RESOLUCION]]+Tabla1[[#This Row],[V. RECAUDOS COMPARENDOS]]+Tabla1[[#This Row],[V. RECAUDOS RESOLUCIONES]])</f>
        <v>2326940</v>
      </c>
      <c r="S789" s="11">
        <f>IFERROR(VLOOKUP(Tabla1[[#This Row],[FECHA]],'RECAUDOS LOCALES'!A:D,4,FALSE),0)</f>
        <v>1</v>
      </c>
      <c r="T789" s="9">
        <f>IFERROR(VLOOKUP(Tabla1[[#This Row],[FECHA]],'RECAUDOS LOCALES'!A:D,3,FALSE),0)</f>
        <v>179000</v>
      </c>
      <c r="U789" s="11">
        <f>IFERROR(VLOOKUP(Tabla1[[#This Row],[FECHA]],'RECAUDOS EXTERNOS'!A:D,4,FALSE),0)</f>
        <v>2</v>
      </c>
      <c r="V789" s="9">
        <f>IFERROR(VLOOKUP(Tabla1[[#This Row],[FECHA]],'RECAUDOS EXTERNOS'!A:D,3,FALSE),0)</f>
        <v>536985</v>
      </c>
    </row>
    <row r="790" spans="1:22" x14ac:dyDescent="0.25">
      <c r="A790" s="1">
        <v>38349</v>
      </c>
      <c r="B790" s="3" t="s">
        <v>2</v>
      </c>
      <c r="C790" s="2">
        <v>38322</v>
      </c>
      <c r="D790" s="5">
        <f>YEAR(Tabla1[[#This Row],[FECHA]])</f>
        <v>2004</v>
      </c>
      <c r="E790" s="5">
        <f>IFERROR(VLOOKUP(Tabla1[[#This Row],[FECHA]],'COMPARENDOS TOTALES'!A:D,4,FALSE),0)</f>
        <v>26</v>
      </c>
      <c r="F790" s="9">
        <f>IFERROR(VLOOKUP(Tabla1[[#This Row],[FECHA]],'COMPARENDOS TOTALES'!A:D,3,FALSE),0)</f>
        <v>6801810</v>
      </c>
      <c r="G790" s="5">
        <f>IFERROR(VLOOKUP(Tabla1[[#This Row],[FECHA]],EXONERACIONES!A:D,4,FALSE),0)</f>
        <v>18</v>
      </c>
      <c r="H790" s="9">
        <f>IFERROR(VLOOKUP(Tabla1[[#This Row],[FECHA]],EXONERACIONES!A:D,3,FALSE),0)</f>
        <v>4653870</v>
      </c>
      <c r="I790" s="5">
        <f>IFERROR(VLOOKUP(Tabla1[[#This Row],[FECHA]],'SIMIT CON RES'!A:D,4,FALSE),0)</f>
        <v>0</v>
      </c>
      <c r="J790" s="9">
        <f>IFERROR(VLOOKUP(Tabla1[[#This Row],[FECHA]],'SIMIT CON RES'!A:D,3,FALSE),0)</f>
        <v>0</v>
      </c>
      <c r="K790">
        <f>IFERROR(VLOOKUP(Tabla1[[#This Row],[FECHA]],'SIMIT SIN RES'!A:D,4,FALSE),0)</f>
        <v>0</v>
      </c>
      <c r="L790" s="9">
        <f>IFERROR(VLOOKUP(Tabla1[[#This Row],[FECHA]],'SIMIT SIN RES'!A:D,3,FALSE),0)</f>
        <v>0</v>
      </c>
      <c r="M790" s="5">
        <f>IFERROR(VLOOKUP(Tabla1[[#This Row],[FECHA]],'RECAUDOS DE COMPARENDOS'!A:D,4,FALSE),0)</f>
        <v>2</v>
      </c>
      <c r="N790" s="9">
        <f>IFERROR(VLOOKUP(Tabla1[[#This Row],[FECHA]],'RECAUDOS DE COMPARENDOS'!A:D,3,FALSE),0)</f>
        <v>536985</v>
      </c>
      <c r="O790" s="5">
        <f>IFERROR(VLOOKUP(Tabla1[[#This Row],[FECHA]],'RECAUDOS DE RESOLUCIONES'!A:D,4,FALSE),0)</f>
        <v>0</v>
      </c>
      <c r="P790" s="9">
        <f>IFERROR(VLOOKUP(Tabla1[[#This Row],[FECHA]],'RECAUDOS DE RESOLUCIONES'!A:D,3,FALSE),0)</f>
        <v>0</v>
      </c>
      <c r="Q79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790" s="9">
        <f>Tabla1[V. COMPARENDOS]-(Tabla1[V. EXONERACIONES]+Tabla1[[#This Row],[V. SIMIT CON RESOLUCION]]+Tabla1[[#This Row],[V. SIMIT SIN RESOLUCION]]+Tabla1[[#This Row],[V. RECAUDOS COMPARENDOS]]+Tabla1[[#This Row],[V. RECAUDOS RESOLUCIONES]])</f>
        <v>1610955</v>
      </c>
      <c r="S790" s="11">
        <f>IFERROR(VLOOKUP(Tabla1[[#This Row],[FECHA]],'RECAUDOS LOCALES'!A:D,4,FALSE),0)</f>
        <v>4</v>
      </c>
      <c r="T790" s="9">
        <f>IFERROR(VLOOKUP(Tabla1[[#This Row],[FECHA]],'RECAUDOS LOCALES'!A:D,3,FALSE),0)</f>
        <v>537000</v>
      </c>
      <c r="U790" s="11">
        <f>IFERROR(VLOOKUP(Tabla1[[#This Row],[FECHA]],'RECAUDOS EXTERNOS'!A:D,4,FALSE),0)</f>
        <v>1</v>
      </c>
      <c r="V790" s="9">
        <f>IFERROR(VLOOKUP(Tabla1[[#This Row],[FECHA]],'RECAUDOS EXTERNOS'!A:D,3,FALSE),0)</f>
        <v>357990</v>
      </c>
    </row>
    <row r="791" spans="1:22" x14ac:dyDescent="0.25">
      <c r="A791" s="1">
        <v>38350</v>
      </c>
      <c r="B791" s="3" t="s">
        <v>3</v>
      </c>
      <c r="C791" s="2">
        <v>38322</v>
      </c>
      <c r="D791" s="5">
        <f>YEAR(Tabla1[[#This Row],[FECHA]])</f>
        <v>2004</v>
      </c>
      <c r="E791" s="5">
        <f>IFERROR(VLOOKUP(Tabla1[[#This Row],[FECHA]],'COMPARENDOS TOTALES'!A:D,4,FALSE),0)</f>
        <v>20</v>
      </c>
      <c r="F791" s="9">
        <f>IFERROR(VLOOKUP(Tabla1[[#This Row],[FECHA]],'COMPARENDOS TOTALES'!A:D,3,FALSE),0)</f>
        <v>5823304</v>
      </c>
      <c r="G791" s="5">
        <f>IFERROR(VLOOKUP(Tabla1[[#This Row],[FECHA]],EXONERACIONES!A:D,4,FALSE),0)</f>
        <v>8</v>
      </c>
      <c r="H791" s="9">
        <f>IFERROR(VLOOKUP(Tabla1[[#This Row],[FECHA]],EXONERACIONES!A:D,3,FALSE),0)</f>
        <v>2064409</v>
      </c>
      <c r="I791" s="5">
        <f>IFERROR(VLOOKUP(Tabla1[[#This Row],[FECHA]],'SIMIT CON RES'!A:D,4,FALSE),0)</f>
        <v>0</v>
      </c>
      <c r="J791" s="9">
        <f>IFERROR(VLOOKUP(Tabla1[[#This Row],[FECHA]],'SIMIT CON RES'!A:D,3,FALSE),0)</f>
        <v>0</v>
      </c>
      <c r="K791">
        <f>IFERROR(VLOOKUP(Tabla1[[#This Row],[FECHA]],'SIMIT SIN RES'!A:D,4,FALSE),0)</f>
        <v>0</v>
      </c>
      <c r="L791" s="9">
        <f>IFERROR(VLOOKUP(Tabla1[[#This Row],[FECHA]],'SIMIT SIN RES'!A:D,3,FALSE),0)</f>
        <v>0</v>
      </c>
      <c r="M791" s="5">
        <f>IFERROR(VLOOKUP(Tabla1[[#This Row],[FECHA]],'RECAUDOS DE COMPARENDOS'!A:D,4,FALSE),0)</f>
        <v>7</v>
      </c>
      <c r="N791" s="9">
        <f>IFERROR(VLOOKUP(Tabla1[[#This Row],[FECHA]],'RECAUDOS DE COMPARENDOS'!A:D,3,FALSE),0)</f>
        <v>2147940</v>
      </c>
      <c r="O791" s="5">
        <f>IFERROR(VLOOKUP(Tabla1[[#This Row],[FECHA]],'RECAUDOS DE RESOLUCIONES'!A:D,4,FALSE),0)</f>
        <v>0</v>
      </c>
      <c r="P791" s="9">
        <f>IFERROR(VLOOKUP(Tabla1[[#This Row],[FECHA]],'RECAUDOS DE RESOLUCIONES'!A:D,3,FALSE),0)</f>
        <v>0</v>
      </c>
      <c r="Q79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791" s="9">
        <f>Tabla1[V. COMPARENDOS]-(Tabla1[V. EXONERACIONES]+Tabla1[[#This Row],[V. SIMIT CON RESOLUCION]]+Tabla1[[#This Row],[V. SIMIT SIN RESOLUCION]]+Tabla1[[#This Row],[V. RECAUDOS COMPARENDOS]]+Tabla1[[#This Row],[V. RECAUDOS RESOLUCIONES]])</f>
        <v>1610955</v>
      </c>
      <c r="S791" s="11">
        <f>IFERROR(VLOOKUP(Tabla1[[#This Row],[FECHA]],'RECAUDOS LOCALES'!A:D,4,FALSE),0)</f>
        <v>7</v>
      </c>
      <c r="T791" s="9">
        <f>IFERROR(VLOOKUP(Tabla1[[#This Row],[FECHA]],'RECAUDOS LOCALES'!A:D,3,FALSE),0)</f>
        <v>1131800</v>
      </c>
      <c r="U791" s="11">
        <f>IFERROR(VLOOKUP(Tabla1[[#This Row],[FECHA]],'RECAUDOS EXTERNOS'!A:D,4,FALSE),0)</f>
        <v>4</v>
      </c>
      <c r="V791" s="9">
        <f>IFERROR(VLOOKUP(Tabla1[[#This Row],[FECHA]],'RECAUDOS EXTERNOS'!A:D,3,FALSE),0)</f>
        <v>1073970</v>
      </c>
    </row>
    <row r="792" spans="1:22" x14ac:dyDescent="0.25">
      <c r="A792" s="1">
        <v>38351</v>
      </c>
      <c r="B792" s="3" t="s">
        <v>6</v>
      </c>
      <c r="C792" s="2">
        <v>38322</v>
      </c>
      <c r="D792" s="5">
        <f>YEAR(Tabla1[[#This Row],[FECHA]])</f>
        <v>2004</v>
      </c>
      <c r="E792" s="5">
        <f>IFERROR(VLOOKUP(Tabla1[[#This Row],[FECHA]],'COMPARENDOS TOTALES'!A:D,4,FALSE),0)</f>
        <v>34</v>
      </c>
      <c r="F792" s="9">
        <f>IFERROR(VLOOKUP(Tabla1[[#This Row],[FECHA]],'COMPARENDOS TOTALES'!A:D,3,FALSE),0)</f>
        <v>8329234</v>
      </c>
      <c r="G792" s="5">
        <f>IFERROR(VLOOKUP(Tabla1[[#This Row],[FECHA]],EXONERACIONES!A:D,4,FALSE),0)</f>
        <v>26</v>
      </c>
      <c r="H792" s="9">
        <f>IFERROR(VLOOKUP(Tabla1[[#This Row],[FECHA]],EXONERACIONES!A:D,3,FALSE),0)</f>
        <v>6443820</v>
      </c>
      <c r="I792" s="5">
        <f>IFERROR(VLOOKUP(Tabla1[[#This Row],[FECHA]],'SIMIT CON RES'!A:D,4,FALSE),0)</f>
        <v>0</v>
      </c>
      <c r="J792" s="9">
        <f>IFERROR(VLOOKUP(Tabla1[[#This Row],[FECHA]],'SIMIT CON RES'!A:D,3,FALSE),0)</f>
        <v>0</v>
      </c>
      <c r="K792">
        <f>IFERROR(VLOOKUP(Tabla1[[#This Row],[FECHA]],'SIMIT SIN RES'!A:D,4,FALSE),0)</f>
        <v>0</v>
      </c>
      <c r="L792" s="9">
        <f>IFERROR(VLOOKUP(Tabla1[[#This Row],[FECHA]],'SIMIT SIN RES'!A:D,3,FALSE),0)</f>
        <v>0</v>
      </c>
      <c r="M792" s="5">
        <f>IFERROR(VLOOKUP(Tabla1[[#This Row],[FECHA]],'RECAUDOS DE COMPARENDOS'!A:D,4,FALSE),0)</f>
        <v>5</v>
      </c>
      <c r="N792" s="9">
        <f>IFERROR(VLOOKUP(Tabla1[[#This Row],[FECHA]],'RECAUDOS DE COMPARENDOS'!A:D,3,FALSE),0)</f>
        <v>990439</v>
      </c>
      <c r="O792" s="5">
        <f>IFERROR(VLOOKUP(Tabla1[[#This Row],[FECHA]],'RECAUDOS DE RESOLUCIONES'!A:D,4,FALSE),0)</f>
        <v>0</v>
      </c>
      <c r="P792" s="9">
        <f>IFERROR(VLOOKUP(Tabla1[[#This Row],[FECHA]],'RECAUDOS DE RESOLUCIONES'!A:D,3,FALSE),0)</f>
        <v>0</v>
      </c>
      <c r="Q79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792" s="9">
        <f>Tabla1[V. COMPARENDOS]-(Tabla1[V. EXONERACIONES]+Tabla1[[#This Row],[V. SIMIT CON RESOLUCION]]+Tabla1[[#This Row],[V. SIMIT SIN RESOLUCION]]+Tabla1[[#This Row],[V. RECAUDOS COMPARENDOS]]+Tabla1[[#This Row],[V. RECAUDOS RESOLUCIONES]])</f>
        <v>894975</v>
      </c>
      <c r="S792" s="11">
        <f>IFERROR(VLOOKUP(Tabla1[[#This Row],[FECHA]],'RECAUDOS LOCALES'!A:D,4,FALSE),0)</f>
        <v>5</v>
      </c>
      <c r="T792" s="9">
        <f>IFERROR(VLOOKUP(Tabla1[[#This Row],[FECHA]],'RECAUDOS LOCALES'!A:D,3,FALSE),0)</f>
        <v>495234</v>
      </c>
      <c r="U792" s="11">
        <f>IFERROR(VLOOKUP(Tabla1[[#This Row],[FECHA]],'RECAUDOS EXTERNOS'!A:D,4,FALSE),0)</f>
        <v>0</v>
      </c>
      <c r="V792" s="9">
        <f>IFERROR(VLOOKUP(Tabla1[[#This Row],[FECHA]],'RECAUDOS EXTERNOS'!A:D,3,FALSE),0)</f>
        <v>0</v>
      </c>
    </row>
    <row r="793" spans="1:22" x14ac:dyDescent="0.25">
      <c r="A793" s="1">
        <v>38352</v>
      </c>
      <c r="B793" s="3" t="s">
        <v>0</v>
      </c>
      <c r="C793" s="2">
        <v>38322</v>
      </c>
      <c r="D793" s="5">
        <f>YEAR(Tabla1[[#This Row],[FECHA]])</f>
        <v>2004</v>
      </c>
      <c r="E793" s="5">
        <f>IFERROR(VLOOKUP(Tabla1[[#This Row],[FECHA]],'COMPARENDOS TOTALES'!A:D,4,FALSE),0)</f>
        <v>46</v>
      </c>
      <c r="F793" s="9">
        <f>IFERROR(VLOOKUP(Tabla1[[#This Row],[FECHA]],'COMPARENDOS TOTALES'!A:D,3,FALSE),0)</f>
        <v>9761194</v>
      </c>
      <c r="G793" s="5">
        <f>IFERROR(VLOOKUP(Tabla1[[#This Row],[FECHA]],EXONERACIONES!A:D,4,FALSE),0)</f>
        <v>40</v>
      </c>
      <c r="H793" s="9">
        <f>IFERROR(VLOOKUP(Tabla1[[#This Row],[FECHA]],EXONERACIONES!A:D,3,FALSE),0)</f>
        <v>8687224</v>
      </c>
      <c r="I793" s="5">
        <f>IFERROR(VLOOKUP(Tabla1[[#This Row],[FECHA]],'SIMIT CON RES'!A:D,4,FALSE),0)</f>
        <v>0</v>
      </c>
      <c r="J793" s="9">
        <f>IFERROR(VLOOKUP(Tabla1[[#This Row],[FECHA]],'SIMIT CON RES'!A:D,3,FALSE),0)</f>
        <v>0</v>
      </c>
      <c r="K793">
        <f>IFERROR(VLOOKUP(Tabla1[[#This Row],[FECHA]],'SIMIT SIN RES'!A:D,4,FALSE),0)</f>
        <v>0</v>
      </c>
      <c r="L793" s="9">
        <f>IFERROR(VLOOKUP(Tabla1[[#This Row],[FECHA]],'SIMIT SIN RES'!A:D,3,FALSE),0)</f>
        <v>0</v>
      </c>
      <c r="M793" s="5">
        <f>IFERROR(VLOOKUP(Tabla1[[#This Row],[FECHA]],'RECAUDOS DE COMPARENDOS'!A:D,4,FALSE),0)</f>
        <v>1</v>
      </c>
      <c r="N793" s="9">
        <f>IFERROR(VLOOKUP(Tabla1[[#This Row],[FECHA]],'RECAUDOS DE COMPARENDOS'!A:D,3,FALSE),0)</f>
        <v>178995</v>
      </c>
      <c r="O793" s="5">
        <f>IFERROR(VLOOKUP(Tabla1[[#This Row],[FECHA]],'RECAUDOS DE RESOLUCIONES'!A:D,4,FALSE),0)</f>
        <v>0</v>
      </c>
      <c r="P793" s="9">
        <f>IFERROR(VLOOKUP(Tabla1[[#This Row],[FECHA]],'RECAUDOS DE RESOLUCIONES'!A:D,3,FALSE),0)</f>
        <v>0</v>
      </c>
      <c r="Q79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793" s="9">
        <f>Tabla1[V. COMPARENDOS]-(Tabla1[V. EXONERACIONES]+Tabla1[[#This Row],[V. SIMIT CON RESOLUCION]]+Tabla1[[#This Row],[V. SIMIT SIN RESOLUCION]]+Tabla1[[#This Row],[V. RECAUDOS COMPARENDOS]]+Tabla1[[#This Row],[V. RECAUDOS RESOLUCIONES]])</f>
        <v>894975</v>
      </c>
      <c r="S793" s="11">
        <f>IFERROR(VLOOKUP(Tabla1[[#This Row],[FECHA]],'RECAUDOS LOCALES'!A:D,4,FALSE),0)</f>
        <v>0</v>
      </c>
      <c r="T793" s="9">
        <f>IFERROR(VLOOKUP(Tabla1[[#This Row],[FECHA]],'RECAUDOS LOCALES'!A:D,3,FALSE),0)</f>
        <v>0</v>
      </c>
      <c r="U793" s="11">
        <f>IFERROR(VLOOKUP(Tabla1[[#This Row],[FECHA]],'RECAUDOS EXTERNOS'!A:D,4,FALSE),0)</f>
        <v>0</v>
      </c>
      <c r="V793" s="9">
        <f>IFERROR(VLOOKUP(Tabla1[[#This Row],[FECHA]],'RECAUDOS EXTERNOS'!A:D,3,FALSE),0)</f>
        <v>0</v>
      </c>
    </row>
    <row r="794" spans="1:22" x14ac:dyDescent="0.25">
      <c r="A794" s="1">
        <v>38353</v>
      </c>
      <c r="B794" s="3" t="s">
        <v>5</v>
      </c>
      <c r="C794" s="2">
        <v>38353</v>
      </c>
      <c r="D794" s="5">
        <f>YEAR(Tabla1[[#This Row],[FECHA]])</f>
        <v>2005</v>
      </c>
      <c r="E794" s="5">
        <f>IFERROR(VLOOKUP(Tabla1[[#This Row],[FECHA]],'COMPARENDOS TOTALES'!A:D,4,FALSE),0)</f>
        <v>13</v>
      </c>
      <c r="F794" s="9">
        <f>IFERROR(VLOOKUP(Tabla1[[#This Row],[FECHA]],'COMPARENDOS TOTALES'!A:D,3,FALSE),0)</f>
        <v>2874042</v>
      </c>
      <c r="G794" s="5">
        <f>IFERROR(VLOOKUP(Tabla1[[#This Row],[FECHA]],EXONERACIONES!A:D,4,FALSE),0)</f>
        <v>9</v>
      </c>
      <c r="H794" s="9">
        <f>IFERROR(VLOOKUP(Tabla1[[#This Row],[FECHA]],EXONERACIONES!A:D,3,FALSE),0)</f>
        <v>1729512</v>
      </c>
      <c r="I794" s="5">
        <f>IFERROR(VLOOKUP(Tabla1[[#This Row],[FECHA]],'SIMIT CON RES'!A:D,4,FALSE),0)</f>
        <v>0</v>
      </c>
      <c r="J794" s="9">
        <f>IFERROR(VLOOKUP(Tabla1[[#This Row],[FECHA]],'SIMIT CON RES'!A:D,3,FALSE),0)</f>
        <v>0</v>
      </c>
      <c r="K794">
        <f>IFERROR(VLOOKUP(Tabla1[[#This Row],[FECHA]],'SIMIT SIN RES'!A:D,4,FALSE),0)</f>
        <v>0</v>
      </c>
      <c r="L794" s="9">
        <f>IFERROR(VLOOKUP(Tabla1[[#This Row],[FECHA]],'SIMIT SIN RES'!A:D,3,FALSE),0)</f>
        <v>0</v>
      </c>
      <c r="M794" s="5">
        <f>IFERROR(VLOOKUP(Tabla1[[#This Row],[FECHA]],'RECAUDOS DE COMPARENDOS'!A:D,4,FALSE),0)</f>
        <v>3</v>
      </c>
      <c r="N794" s="9">
        <f>IFERROR(VLOOKUP(Tabla1[[#This Row],[FECHA]],'RECAUDOS DE COMPARENDOS'!A:D,3,FALSE),0)</f>
        <v>763020</v>
      </c>
      <c r="O794" s="5">
        <f>IFERROR(VLOOKUP(Tabla1[[#This Row],[FECHA]],'RECAUDOS DE RESOLUCIONES'!A:D,4,FALSE),0)</f>
        <v>0</v>
      </c>
      <c r="P794" s="9">
        <f>IFERROR(VLOOKUP(Tabla1[[#This Row],[FECHA]],'RECAUDOS DE RESOLUCIONES'!A:D,3,FALSE),0)</f>
        <v>0</v>
      </c>
      <c r="Q79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794" s="9">
        <f>Tabla1[V. COMPARENDOS]-(Tabla1[V. EXONERACIONES]+Tabla1[[#This Row],[V. SIMIT CON RESOLUCION]]+Tabla1[[#This Row],[V. SIMIT SIN RESOLUCION]]+Tabla1[[#This Row],[V. RECAUDOS COMPARENDOS]]+Tabla1[[#This Row],[V. RECAUDOS RESOLUCIONES]])</f>
        <v>381510</v>
      </c>
      <c r="S794" s="11">
        <f>IFERROR(VLOOKUP(Tabla1[[#This Row],[FECHA]],'RECAUDOS LOCALES'!A:D,4,FALSE),0)</f>
        <v>0</v>
      </c>
      <c r="T794" s="9">
        <f>IFERROR(VLOOKUP(Tabla1[[#This Row],[FECHA]],'RECAUDOS LOCALES'!A:D,3,FALSE),0)</f>
        <v>0</v>
      </c>
      <c r="U794" s="11">
        <f>IFERROR(VLOOKUP(Tabla1[[#This Row],[FECHA]],'RECAUDOS EXTERNOS'!A:D,4,FALSE),0)</f>
        <v>0</v>
      </c>
      <c r="V794" s="9">
        <f>IFERROR(VLOOKUP(Tabla1[[#This Row],[FECHA]],'RECAUDOS EXTERNOS'!A:D,3,FALSE),0)</f>
        <v>0</v>
      </c>
    </row>
    <row r="795" spans="1:22" x14ac:dyDescent="0.25">
      <c r="A795" s="1">
        <v>38354</v>
      </c>
      <c r="B795" s="3" t="s">
        <v>4</v>
      </c>
      <c r="C795" s="2">
        <v>38353</v>
      </c>
      <c r="D795" s="5">
        <f>YEAR(Tabla1[[#This Row],[FECHA]])</f>
        <v>2005</v>
      </c>
      <c r="E795" s="5">
        <f>IFERROR(VLOOKUP(Tabla1[[#This Row],[FECHA]],'COMPARENDOS TOTALES'!A:D,4,FALSE),0)</f>
        <v>19</v>
      </c>
      <c r="F795" s="9">
        <f>IFERROR(VLOOKUP(Tabla1[[#This Row],[FECHA]],'COMPARENDOS TOTALES'!A:D,3,FALSE),0)</f>
        <v>4972347</v>
      </c>
      <c r="G795" s="5">
        <f>IFERROR(VLOOKUP(Tabla1[[#This Row],[FECHA]],EXONERACIONES!A:D,4,FALSE),0)</f>
        <v>14</v>
      </c>
      <c r="H795" s="9">
        <f>IFERROR(VLOOKUP(Tabla1[[#This Row],[FECHA]],EXONERACIONES!A:D,3,FALSE),0)</f>
        <v>3446307</v>
      </c>
      <c r="I795" s="5">
        <f>IFERROR(VLOOKUP(Tabla1[[#This Row],[FECHA]],'SIMIT CON RES'!A:D,4,FALSE),0)</f>
        <v>0</v>
      </c>
      <c r="J795" s="9">
        <f>IFERROR(VLOOKUP(Tabla1[[#This Row],[FECHA]],'SIMIT CON RES'!A:D,3,FALSE),0)</f>
        <v>0</v>
      </c>
      <c r="K795">
        <f>IFERROR(VLOOKUP(Tabla1[[#This Row],[FECHA]],'SIMIT SIN RES'!A:D,4,FALSE),0)</f>
        <v>0</v>
      </c>
      <c r="L795" s="9">
        <f>IFERROR(VLOOKUP(Tabla1[[#This Row],[FECHA]],'SIMIT SIN RES'!A:D,3,FALSE),0)</f>
        <v>0</v>
      </c>
      <c r="M795" s="5">
        <f>IFERROR(VLOOKUP(Tabla1[[#This Row],[FECHA]],'RECAUDOS DE COMPARENDOS'!A:D,4,FALSE),0)</f>
        <v>2</v>
      </c>
      <c r="N795" s="9">
        <f>IFERROR(VLOOKUP(Tabla1[[#This Row],[FECHA]],'RECAUDOS DE COMPARENDOS'!A:D,3,FALSE),0)</f>
        <v>763020</v>
      </c>
      <c r="O795" s="5">
        <f>IFERROR(VLOOKUP(Tabla1[[#This Row],[FECHA]],'RECAUDOS DE RESOLUCIONES'!A:D,4,FALSE),0)</f>
        <v>0</v>
      </c>
      <c r="P795" s="9">
        <f>IFERROR(VLOOKUP(Tabla1[[#This Row],[FECHA]],'RECAUDOS DE RESOLUCIONES'!A:D,3,FALSE),0)</f>
        <v>0</v>
      </c>
      <c r="Q79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795" s="9">
        <f>Tabla1[V. COMPARENDOS]-(Tabla1[V. EXONERACIONES]+Tabla1[[#This Row],[V. SIMIT CON RESOLUCION]]+Tabla1[[#This Row],[V. SIMIT SIN RESOLUCION]]+Tabla1[[#This Row],[V. RECAUDOS COMPARENDOS]]+Tabla1[[#This Row],[V. RECAUDOS RESOLUCIONES]])</f>
        <v>763020</v>
      </c>
      <c r="S795" s="11">
        <f>IFERROR(VLOOKUP(Tabla1[[#This Row],[FECHA]],'RECAUDOS LOCALES'!A:D,4,FALSE),0)</f>
        <v>0</v>
      </c>
      <c r="T795" s="9">
        <f>IFERROR(VLOOKUP(Tabla1[[#This Row],[FECHA]],'RECAUDOS LOCALES'!A:D,3,FALSE),0)</f>
        <v>0</v>
      </c>
      <c r="U795" s="11">
        <f>IFERROR(VLOOKUP(Tabla1[[#This Row],[FECHA]],'RECAUDOS EXTERNOS'!A:D,4,FALSE),0)</f>
        <v>0</v>
      </c>
      <c r="V795" s="9">
        <f>IFERROR(VLOOKUP(Tabla1[[#This Row],[FECHA]],'RECAUDOS EXTERNOS'!A:D,3,FALSE),0)</f>
        <v>0</v>
      </c>
    </row>
    <row r="796" spans="1:22" x14ac:dyDescent="0.25">
      <c r="A796" s="1">
        <v>38355</v>
      </c>
      <c r="B796" s="3" t="s">
        <v>1</v>
      </c>
      <c r="C796" s="2">
        <v>38353</v>
      </c>
      <c r="D796" s="5">
        <f>YEAR(Tabla1[[#This Row],[FECHA]])</f>
        <v>2005</v>
      </c>
      <c r="E796" s="5">
        <f>IFERROR(VLOOKUP(Tabla1[[#This Row],[FECHA]],'COMPARENDOS TOTALES'!A:D,4,FALSE),0)</f>
        <v>25</v>
      </c>
      <c r="F796" s="9">
        <f>IFERROR(VLOOKUP(Tabla1[[#This Row],[FECHA]],'COMPARENDOS TOTALES'!A:D,3,FALSE),0)</f>
        <v>6689137</v>
      </c>
      <c r="G796" s="5">
        <f>IFERROR(VLOOKUP(Tabla1[[#This Row],[FECHA]],EXONERACIONES!A:D,4,FALSE),0)</f>
        <v>18</v>
      </c>
      <c r="H796" s="9">
        <f>IFERROR(VLOOKUP(Tabla1[[#This Row],[FECHA]],EXONERACIONES!A:D,3,FALSE),0)</f>
        <v>5252116</v>
      </c>
      <c r="I796" s="5">
        <f>IFERROR(VLOOKUP(Tabla1[[#This Row],[FECHA]],'SIMIT CON RES'!A:D,4,FALSE),0)</f>
        <v>0</v>
      </c>
      <c r="J796" s="9">
        <f>IFERROR(VLOOKUP(Tabla1[[#This Row],[FECHA]],'SIMIT CON RES'!A:D,3,FALSE),0)</f>
        <v>0</v>
      </c>
      <c r="K796">
        <f>IFERROR(VLOOKUP(Tabla1[[#This Row],[FECHA]],'SIMIT SIN RES'!A:D,4,FALSE),0)</f>
        <v>0</v>
      </c>
      <c r="L796" s="9">
        <f>IFERROR(VLOOKUP(Tabla1[[#This Row],[FECHA]],'SIMIT SIN RES'!A:D,3,FALSE),0)</f>
        <v>0</v>
      </c>
      <c r="M796" s="5">
        <f>IFERROR(VLOOKUP(Tabla1[[#This Row],[FECHA]],'RECAUDOS DE COMPARENDOS'!A:D,4,FALSE),0)</f>
        <v>3</v>
      </c>
      <c r="N796" s="9">
        <f>IFERROR(VLOOKUP(Tabla1[[#This Row],[FECHA]],'RECAUDOS DE COMPARENDOS'!A:D,3,FALSE),0)</f>
        <v>572265</v>
      </c>
      <c r="O796" s="5">
        <f>IFERROR(VLOOKUP(Tabla1[[#This Row],[FECHA]],'RECAUDOS DE RESOLUCIONES'!A:D,4,FALSE),0)</f>
        <v>0</v>
      </c>
      <c r="P796" s="9">
        <f>IFERROR(VLOOKUP(Tabla1[[#This Row],[FECHA]],'RECAUDOS DE RESOLUCIONES'!A:D,3,FALSE),0)</f>
        <v>0</v>
      </c>
      <c r="Q79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796" s="9">
        <f>Tabla1[V. COMPARENDOS]-(Tabla1[V. EXONERACIONES]+Tabla1[[#This Row],[V. SIMIT CON RESOLUCION]]+Tabla1[[#This Row],[V. SIMIT SIN RESOLUCION]]+Tabla1[[#This Row],[V. RECAUDOS COMPARENDOS]]+Tabla1[[#This Row],[V. RECAUDOS RESOLUCIONES]])</f>
        <v>864756</v>
      </c>
      <c r="S796" s="11">
        <f>IFERROR(VLOOKUP(Tabla1[[#This Row],[FECHA]],'RECAUDOS LOCALES'!A:D,4,FALSE),0)</f>
        <v>3</v>
      </c>
      <c r="T796" s="9">
        <f>IFERROR(VLOOKUP(Tabla1[[#This Row],[FECHA]],'RECAUDOS LOCALES'!A:D,3,FALSE),0)</f>
        <v>313534</v>
      </c>
      <c r="U796" s="11">
        <f>IFERROR(VLOOKUP(Tabla1[[#This Row],[FECHA]],'RECAUDOS EXTERNOS'!A:D,4,FALSE),0)</f>
        <v>1</v>
      </c>
      <c r="V796" s="9">
        <f>IFERROR(VLOOKUP(Tabla1[[#This Row],[FECHA]],'RECAUDOS EXTERNOS'!A:D,3,FALSE),0)</f>
        <v>357990</v>
      </c>
    </row>
    <row r="797" spans="1:22" x14ac:dyDescent="0.25">
      <c r="A797" s="1">
        <v>38356</v>
      </c>
      <c r="B797" s="3" t="s">
        <v>2</v>
      </c>
      <c r="C797" s="2">
        <v>38353</v>
      </c>
      <c r="D797" s="5">
        <f>YEAR(Tabla1[[#This Row],[FECHA]])</f>
        <v>2005</v>
      </c>
      <c r="E797" s="5">
        <f>IFERROR(VLOOKUP(Tabla1[[#This Row],[FECHA]],'COMPARENDOS TOTALES'!A:D,4,FALSE),0)</f>
        <v>51</v>
      </c>
      <c r="F797" s="9">
        <f>IFERROR(VLOOKUP(Tabla1[[#This Row],[FECHA]],'COMPARENDOS TOTALES'!A:D,3,FALSE),0)</f>
        <v>15756353</v>
      </c>
      <c r="G797" s="5">
        <f>IFERROR(VLOOKUP(Tabla1[[#This Row],[FECHA]],EXONERACIONES!A:D,4,FALSE),0)</f>
        <v>33</v>
      </c>
      <c r="H797" s="9">
        <f>IFERROR(VLOOKUP(Tabla1[[#This Row],[FECHA]],EXONERACIONES!A:D,3,FALSE),0)</f>
        <v>10211741</v>
      </c>
      <c r="I797" s="5">
        <f>IFERROR(VLOOKUP(Tabla1[[#This Row],[FECHA]],'SIMIT CON RES'!A:D,4,FALSE),0)</f>
        <v>0</v>
      </c>
      <c r="J797" s="9">
        <f>IFERROR(VLOOKUP(Tabla1[[#This Row],[FECHA]],'SIMIT CON RES'!A:D,3,FALSE),0)</f>
        <v>0</v>
      </c>
      <c r="K797">
        <f>IFERROR(VLOOKUP(Tabla1[[#This Row],[FECHA]],'SIMIT SIN RES'!A:D,4,FALSE),0)</f>
        <v>0</v>
      </c>
      <c r="L797" s="9">
        <f>IFERROR(VLOOKUP(Tabla1[[#This Row],[FECHA]],'SIMIT SIN RES'!A:D,3,FALSE),0)</f>
        <v>0</v>
      </c>
      <c r="M797" s="5">
        <f>IFERROR(VLOOKUP(Tabla1[[#This Row],[FECHA]],'RECAUDOS DE COMPARENDOS'!A:D,4,FALSE),0)</f>
        <v>9</v>
      </c>
      <c r="N797" s="9">
        <f>IFERROR(VLOOKUP(Tabla1[[#This Row],[FECHA]],'RECAUDOS DE COMPARENDOS'!A:D,3,FALSE),0)</f>
        <v>2861325</v>
      </c>
      <c r="O797" s="5">
        <f>IFERROR(VLOOKUP(Tabla1[[#This Row],[FECHA]],'RECAUDOS DE RESOLUCIONES'!A:D,4,FALSE),0)</f>
        <v>0</v>
      </c>
      <c r="P797" s="9">
        <f>IFERROR(VLOOKUP(Tabla1[[#This Row],[FECHA]],'RECAUDOS DE RESOLUCIONES'!A:D,3,FALSE),0)</f>
        <v>0</v>
      </c>
      <c r="Q79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9</v>
      </c>
      <c r="R797" s="9">
        <f>Tabla1[V. COMPARENDOS]-(Tabla1[V. EXONERACIONES]+Tabla1[[#This Row],[V. SIMIT CON RESOLUCION]]+Tabla1[[#This Row],[V. SIMIT SIN RESOLUCION]]+Tabla1[[#This Row],[V. RECAUDOS COMPARENDOS]]+Tabla1[[#This Row],[V. RECAUDOS RESOLUCIONES]])</f>
        <v>2683287</v>
      </c>
      <c r="S797" s="11">
        <f>IFERROR(VLOOKUP(Tabla1[[#This Row],[FECHA]],'RECAUDOS LOCALES'!A:D,4,FALSE),0)</f>
        <v>4</v>
      </c>
      <c r="T797" s="9">
        <f>IFERROR(VLOOKUP(Tabla1[[#This Row],[FECHA]],'RECAUDOS LOCALES'!A:D,3,FALSE),0)</f>
        <v>533400</v>
      </c>
      <c r="U797" s="11">
        <f>IFERROR(VLOOKUP(Tabla1[[#This Row],[FECHA]],'RECAUDOS EXTERNOS'!A:D,4,FALSE),0)</f>
        <v>1</v>
      </c>
      <c r="V797" s="9">
        <f>IFERROR(VLOOKUP(Tabla1[[#This Row],[FECHA]],'RECAUDOS EXTERNOS'!A:D,3,FALSE),0)</f>
        <v>178995</v>
      </c>
    </row>
    <row r="798" spans="1:22" x14ac:dyDescent="0.25">
      <c r="A798" s="1">
        <v>38357</v>
      </c>
      <c r="B798" s="3" t="s">
        <v>3</v>
      </c>
      <c r="C798" s="2">
        <v>38353</v>
      </c>
      <c r="D798" s="5">
        <f>YEAR(Tabla1[[#This Row],[FECHA]])</f>
        <v>2005</v>
      </c>
      <c r="E798" s="5">
        <f>IFERROR(VLOOKUP(Tabla1[[#This Row],[FECHA]],'COMPARENDOS TOTALES'!A:D,4,FALSE),0)</f>
        <v>19</v>
      </c>
      <c r="F798" s="9">
        <f>IFERROR(VLOOKUP(Tabla1[[#This Row],[FECHA]],'COMPARENDOS TOTALES'!A:D,3,FALSE),0)</f>
        <v>4870601</v>
      </c>
      <c r="G798" s="5">
        <f>IFERROR(VLOOKUP(Tabla1[[#This Row],[FECHA]],EXONERACIONES!A:D,4,FALSE),0)</f>
        <v>15</v>
      </c>
      <c r="H798" s="9">
        <f>IFERROR(VLOOKUP(Tabla1[[#This Row],[FECHA]],EXONERACIONES!A:D,3,FALSE),0)</f>
        <v>3726076</v>
      </c>
      <c r="I798" s="5">
        <f>IFERROR(VLOOKUP(Tabla1[[#This Row],[FECHA]],'SIMIT CON RES'!A:D,4,FALSE),0)</f>
        <v>0</v>
      </c>
      <c r="J798" s="9">
        <f>IFERROR(VLOOKUP(Tabla1[[#This Row],[FECHA]],'SIMIT CON RES'!A:D,3,FALSE),0)</f>
        <v>0</v>
      </c>
      <c r="K798">
        <f>IFERROR(VLOOKUP(Tabla1[[#This Row],[FECHA]],'SIMIT SIN RES'!A:D,4,FALSE),0)</f>
        <v>0</v>
      </c>
      <c r="L798" s="9">
        <f>IFERROR(VLOOKUP(Tabla1[[#This Row],[FECHA]],'SIMIT SIN RES'!A:D,3,FALSE),0)</f>
        <v>0</v>
      </c>
      <c r="M798" s="5">
        <f>IFERROR(VLOOKUP(Tabla1[[#This Row],[FECHA]],'RECAUDOS DE COMPARENDOS'!A:D,4,FALSE),0)</f>
        <v>2</v>
      </c>
      <c r="N798" s="9">
        <f>IFERROR(VLOOKUP(Tabla1[[#This Row],[FECHA]],'RECAUDOS DE COMPARENDOS'!A:D,3,FALSE),0)</f>
        <v>381505</v>
      </c>
      <c r="O798" s="5">
        <f>IFERROR(VLOOKUP(Tabla1[[#This Row],[FECHA]],'RECAUDOS DE RESOLUCIONES'!A:D,4,FALSE),0)</f>
        <v>0</v>
      </c>
      <c r="P798" s="9">
        <f>IFERROR(VLOOKUP(Tabla1[[#This Row],[FECHA]],'RECAUDOS DE RESOLUCIONES'!A:D,3,FALSE),0)</f>
        <v>0</v>
      </c>
      <c r="Q79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798" s="9">
        <f>Tabla1[V. COMPARENDOS]-(Tabla1[V. EXONERACIONES]+Tabla1[[#This Row],[V. SIMIT CON RESOLUCION]]+Tabla1[[#This Row],[V. SIMIT SIN RESOLUCION]]+Tabla1[[#This Row],[V. RECAUDOS COMPARENDOS]]+Tabla1[[#This Row],[V. RECAUDOS RESOLUCIONES]])</f>
        <v>763020</v>
      </c>
      <c r="S798" s="11">
        <f>IFERROR(VLOOKUP(Tabla1[[#This Row],[FECHA]],'RECAUDOS LOCALES'!A:D,4,FALSE),0)</f>
        <v>7</v>
      </c>
      <c r="T798" s="9">
        <f>IFERROR(VLOOKUP(Tabla1[[#This Row],[FECHA]],'RECAUDOS LOCALES'!A:D,3,FALSE),0)</f>
        <v>888700</v>
      </c>
      <c r="U798" s="11">
        <f>IFERROR(VLOOKUP(Tabla1[[#This Row],[FECHA]],'RECAUDOS EXTERNOS'!A:D,4,FALSE),0)</f>
        <v>0</v>
      </c>
      <c r="V798" s="9">
        <f>IFERROR(VLOOKUP(Tabla1[[#This Row],[FECHA]],'RECAUDOS EXTERNOS'!A:D,3,FALSE),0)</f>
        <v>0</v>
      </c>
    </row>
    <row r="799" spans="1:22" x14ac:dyDescent="0.25">
      <c r="A799" s="1">
        <v>38358</v>
      </c>
      <c r="B799" s="3" t="s">
        <v>6</v>
      </c>
      <c r="C799" s="2">
        <v>38353</v>
      </c>
      <c r="D799" s="5">
        <f>YEAR(Tabla1[[#This Row],[FECHA]])</f>
        <v>2005</v>
      </c>
      <c r="E799" s="5">
        <f>IFERROR(VLOOKUP(Tabla1[[#This Row],[FECHA]],'COMPARENDOS TOTALES'!A:D,4,FALSE),0)</f>
        <v>16</v>
      </c>
      <c r="F799" s="9">
        <f>IFERROR(VLOOKUP(Tabla1[[#This Row],[FECHA]],'COMPARENDOS TOTALES'!A:D,3,FALSE),0)</f>
        <v>5531895</v>
      </c>
      <c r="G799" s="5">
        <f>IFERROR(VLOOKUP(Tabla1[[#This Row],[FECHA]],EXONERACIONES!A:D,4,FALSE),0)</f>
        <v>12</v>
      </c>
      <c r="H799" s="9">
        <f>IFERROR(VLOOKUP(Tabla1[[#This Row],[FECHA]],EXONERACIONES!A:D,3,FALSE),0)</f>
        <v>4005855</v>
      </c>
      <c r="I799" s="5">
        <f>IFERROR(VLOOKUP(Tabla1[[#This Row],[FECHA]],'SIMIT CON RES'!A:D,4,FALSE),0)</f>
        <v>0</v>
      </c>
      <c r="J799" s="9">
        <f>IFERROR(VLOOKUP(Tabla1[[#This Row],[FECHA]],'SIMIT CON RES'!A:D,3,FALSE),0)</f>
        <v>0</v>
      </c>
      <c r="K799">
        <f>IFERROR(VLOOKUP(Tabla1[[#This Row],[FECHA]],'SIMIT SIN RES'!A:D,4,FALSE),0)</f>
        <v>0</v>
      </c>
      <c r="L799" s="9">
        <f>IFERROR(VLOOKUP(Tabla1[[#This Row],[FECHA]],'SIMIT SIN RES'!A:D,3,FALSE),0)</f>
        <v>0</v>
      </c>
      <c r="M799" s="5">
        <f>IFERROR(VLOOKUP(Tabla1[[#This Row],[FECHA]],'RECAUDOS DE COMPARENDOS'!A:D,4,FALSE),0)</f>
        <v>1</v>
      </c>
      <c r="N799" s="9">
        <f>IFERROR(VLOOKUP(Tabla1[[#This Row],[FECHA]],'RECAUDOS DE COMPARENDOS'!A:D,3,FALSE),0)</f>
        <v>381510</v>
      </c>
      <c r="O799" s="5">
        <f>IFERROR(VLOOKUP(Tabla1[[#This Row],[FECHA]],'RECAUDOS DE RESOLUCIONES'!A:D,4,FALSE),0)</f>
        <v>0</v>
      </c>
      <c r="P799" s="9">
        <f>IFERROR(VLOOKUP(Tabla1[[#This Row],[FECHA]],'RECAUDOS DE RESOLUCIONES'!A:D,3,FALSE),0)</f>
        <v>0</v>
      </c>
      <c r="Q79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799" s="9">
        <f>Tabla1[V. COMPARENDOS]-(Tabla1[V. EXONERACIONES]+Tabla1[[#This Row],[V. SIMIT CON RESOLUCION]]+Tabla1[[#This Row],[V. SIMIT SIN RESOLUCION]]+Tabla1[[#This Row],[V. RECAUDOS COMPARENDOS]]+Tabla1[[#This Row],[V. RECAUDOS RESOLUCIONES]])</f>
        <v>1144530</v>
      </c>
      <c r="S799" s="11">
        <f>IFERROR(VLOOKUP(Tabla1[[#This Row],[FECHA]],'RECAUDOS LOCALES'!A:D,4,FALSE),0)</f>
        <v>3</v>
      </c>
      <c r="T799" s="9">
        <f>IFERROR(VLOOKUP(Tabla1[[#This Row],[FECHA]],'RECAUDOS LOCALES'!A:D,3,FALSE),0)</f>
        <v>534300</v>
      </c>
      <c r="U799" s="11">
        <f>IFERROR(VLOOKUP(Tabla1[[#This Row],[FECHA]],'RECAUDOS EXTERNOS'!A:D,4,FALSE),0)</f>
        <v>0</v>
      </c>
      <c r="V799" s="9">
        <f>IFERROR(VLOOKUP(Tabla1[[#This Row],[FECHA]],'RECAUDOS EXTERNOS'!A:D,3,FALSE),0)</f>
        <v>0</v>
      </c>
    </row>
    <row r="800" spans="1:22" x14ac:dyDescent="0.25">
      <c r="A800" s="1">
        <v>38359</v>
      </c>
      <c r="B800" s="3" t="s">
        <v>0</v>
      </c>
      <c r="C800" s="2">
        <v>38353</v>
      </c>
      <c r="D800" s="5">
        <f>YEAR(Tabla1[[#This Row],[FECHA]])</f>
        <v>2005</v>
      </c>
      <c r="E800" s="5">
        <f>IFERROR(VLOOKUP(Tabla1[[#This Row],[FECHA]],'COMPARENDOS TOTALES'!A:D,4,FALSE),0)</f>
        <v>46</v>
      </c>
      <c r="F800" s="9">
        <f>IFERROR(VLOOKUP(Tabla1[[#This Row],[FECHA]],'COMPARENDOS TOTALES'!A:D,3,FALSE),0)</f>
        <v>14700822</v>
      </c>
      <c r="G800" s="5">
        <f>IFERROR(VLOOKUP(Tabla1[[#This Row],[FECHA]],EXONERACIONES!A:D,4,FALSE),0)</f>
        <v>31</v>
      </c>
      <c r="H800" s="9">
        <f>IFERROR(VLOOKUP(Tabla1[[#This Row],[FECHA]],EXONERACIONES!A:D,3,FALSE),0)</f>
        <v>9830221</v>
      </c>
      <c r="I800" s="5">
        <f>IFERROR(VLOOKUP(Tabla1[[#This Row],[FECHA]],'SIMIT CON RES'!A:D,4,FALSE),0)</f>
        <v>0</v>
      </c>
      <c r="J800" s="9">
        <f>IFERROR(VLOOKUP(Tabla1[[#This Row],[FECHA]],'SIMIT CON RES'!A:D,3,FALSE),0)</f>
        <v>0</v>
      </c>
      <c r="K800">
        <f>IFERROR(VLOOKUP(Tabla1[[#This Row],[FECHA]],'SIMIT SIN RES'!A:D,4,FALSE),0)</f>
        <v>0</v>
      </c>
      <c r="L800" s="9">
        <f>IFERROR(VLOOKUP(Tabla1[[#This Row],[FECHA]],'SIMIT SIN RES'!A:D,3,FALSE),0)</f>
        <v>0</v>
      </c>
      <c r="M800" s="5">
        <f>IFERROR(VLOOKUP(Tabla1[[#This Row],[FECHA]],'RECAUDOS DE COMPARENDOS'!A:D,4,FALSE),0)</f>
        <v>5</v>
      </c>
      <c r="N800" s="9">
        <f>IFERROR(VLOOKUP(Tabla1[[#This Row],[FECHA]],'RECAUDOS DE COMPARENDOS'!A:D,3,FALSE),0)</f>
        <v>1526040</v>
      </c>
      <c r="O800" s="5">
        <f>IFERROR(VLOOKUP(Tabla1[[#This Row],[FECHA]],'RECAUDOS DE RESOLUCIONES'!A:D,4,FALSE),0)</f>
        <v>0</v>
      </c>
      <c r="P800" s="9">
        <f>IFERROR(VLOOKUP(Tabla1[[#This Row],[FECHA]],'RECAUDOS DE RESOLUCIONES'!A:D,3,FALSE),0)</f>
        <v>0</v>
      </c>
      <c r="Q80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10</v>
      </c>
      <c r="R800" s="9">
        <f>Tabla1[V. COMPARENDOS]-(Tabla1[V. EXONERACIONES]+Tabla1[[#This Row],[V. SIMIT CON RESOLUCION]]+Tabla1[[#This Row],[V. SIMIT SIN RESOLUCION]]+Tabla1[[#This Row],[V. RECAUDOS COMPARENDOS]]+Tabla1[[#This Row],[V. RECAUDOS RESOLUCIONES]])</f>
        <v>3344561</v>
      </c>
      <c r="S800" s="11">
        <f>IFERROR(VLOOKUP(Tabla1[[#This Row],[FECHA]],'RECAUDOS LOCALES'!A:D,4,FALSE),0)</f>
        <v>2</v>
      </c>
      <c r="T800" s="9">
        <f>IFERROR(VLOOKUP(Tabla1[[#This Row],[FECHA]],'RECAUDOS LOCALES'!A:D,3,FALSE),0)</f>
        <v>177200</v>
      </c>
      <c r="U800" s="11">
        <f>IFERROR(VLOOKUP(Tabla1[[#This Row],[FECHA]],'RECAUDOS EXTERNOS'!A:D,4,FALSE),0)</f>
        <v>3</v>
      </c>
      <c r="V800" s="9">
        <f>IFERROR(VLOOKUP(Tabla1[[#This Row],[FECHA]],'RECAUDOS EXTERNOS'!A:D,3,FALSE),0)</f>
        <v>715980</v>
      </c>
    </row>
    <row r="801" spans="1:22" x14ac:dyDescent="0.25">
      <c r="A801" s="1">
        <v>38360</v>
      </c>
      <c r="B801" s="3" t="s">
        <v>5</v>
      </c>
      <c r="C801" s="2">
        <v>38353</v>
      </c>
      <c r="D801" s="5">
        <f>YEAR(Tabla1[[#This Row],[FECHA]])</f>
        <v>2005</v>
      </c>
      <c r="E801" s="5">
        <f>IFERROR(VLOOKUP(Tabla1[[#This Row],[FECHA]],'COMPARENDOS TOTALES'!A:D,4,FALSE),0)</f>
        <v>40</v>
      </c>
      <c r="F801" s="9">
        <f>IFERROR(VLOOKUP(Tabla1[[#This Row],[FECHA]],'COMPARENDOS TOTALES'!A:D,3,FALSE),0)</f>
        <v>10135449</v>
      </c>
      <c r="G801" s="5">
        <f>IFERROR(VLOOKUP(Tabla1[[#This Row],[FECHA]],EXONERACIONES!A:D,4,FALSE),0)</f>
        <v>34</v>
      </c>
      <c r="H801" s="9">
        <f>IFERROR(VLOOKUP(Tabla1[[#This Row],[FECHA]],EXONERACIONES!A:D,3,FALSE),0)</f>
        <v>8507673</v>
      </c>
      <c r="I801" s="5">
        <f>IFERROR(VLOOKUP(Tabla1[[#This Row],[FECHA]],'SIMIT CON RES'!A:D,4,FALSE),0)</f>
        <v>0</v>
      </c>
      <c r="J801" s="9">
        <f>IFERROR(VLOOKUP(Tabla1[[#This Row],[FECHA]],'SIMIT CON RES'!A:D,3,FALSE),0)</f>
        <v>0</v>
      </c>
      <c r="K801">
        <f>IFERROR(VLOOKUP(Tabla1[[#This Row],[FECHA]],'SIMIT SIN RES'!A:D,4,FALSE),0)</f>
        <v>0</v>
      </c>
      <c r="L801" s="9">
        <f>IFERROR(VLOOKUP(Tabla1[[#This Row],[FECHA]],'SIMIT SIN RES'!A:D,3,FALSE),0)</f>
        <v>0</v>
      </c>
      <c r="M801" s="5">
        <f>IFERROR(VLOOKUP(Tabla1[[#This Row],[FECHA]],'RECAUDOS DE COMPARENDOS'!A:D,4,FALSE),0)</f>
        <v>3</v>
      </c>
      <c r="N801" s="9">
        <f>IFERROR(VLOOKUP(Tabla1[[#This Row],[FECHA]],'RECAUDOS DE COMPARENDOS'!A:D,3,FALSE),0)</f>
        <v>763020</v>
      </c>
      <c r="O801" s="5">
        <f>IFERROR(VLOOKUP(Tabla1[[#This Row],[FECHA]],'RECAUDOS DE RESOLUCIONES'!A:D,4,FALSE),0)</f>
        <v>0</v>
      </c>
      <c r="P801" s="9">
        <f>IFERROR(VLOOKUP(Tabla1[[#This Row],[FECHA]],'RECAUDOS DE RESOLUCIONES'!A:D,3,FALSE),0)</f>
        <v>0</v>
      </c>
      <c r="Q80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801" s="9">
        <f>Tabla1[V. COMPARENDOS]-(Tabla1[V. EXONERACIONES]+Tabla1[[#This Row],[V. SIMIT CON RESOLUCION]]+Tabla1[[#This Row],[V. SIMIT SIN RESOLUCION]]+Tabla1[[#This Row],[V. RECAUDOS COMPARENDOS]]+Tabla1[[#This Row],[V. RECAUDOS RESOLUCIONES]])</f>
        <v>864756</v>
      </c>
      <c r="S801" s="11">
        <f>IFERROR(VLOOKUP(Tabla1[[#This Row],[FECHA]],'RECAUDOS LOCALES'!A:D,4,FALSE),0)</f>
        <v>0</v>
      </c>
      <c r="T801" s="9">
        <f>IFERROR(VLOOKUP(Tabla1[[#This Row],[FECHA]],'RECAUDOS LOCALES'!A:D,3,FALSE),0)</f>
        <v>0</v>
      </c>
      <c r="U801" s="11">
        <f>IFERROR(VLOOKUP(Tabla1[[#This Row],[FECHA]],'RECAUDOS EXTERNOS'!A:D,4,FALSE),0)</f>
        <v>0</v>
      </c>
      <c r="V801" s="9">
        <f>IFERROR(VLOOKUP(Tabla1[[#This Row],[FECHA]],'RECAUDOS EXTERNOS'!A:D,3,FALSE),0)</f>
        <v>0</v>
      </c>
    </row>
    <row r="802" spans="1:22" x14ac:dyDescent="0.25">
      <c r="A802" s="1">
        <v>38361</v>
      </c>
      <c r="B802" s="3" t="s">
        <v>4</v>
      </c>
      <c r="C802" s="2">
        <v>38353</v>
      </c>
      <c r="D802" s="5">
        <f>YEAR(Tabla1[[#This Row],[FECHA]])</f>
        <v>2005</v>
      </c>
      <c r="E802" s="5">
        <f>IFERROR(VLOOKUP(Tabla1[[#This Row],[FECHA]],'COMPARENDOS TOTALES'!A:D,4,FALSE),0)</f>
        <v>20</v>
      </c>
      <c r="F802" s="9">
        <f>IFERROR(VLOOKUP(Tabla1[[#This Row],[FECHA]],'COMPARENDOS TOTALES'!A:D,3,FALSE),0)</f>
        <v>5150385</v>
      </c>
      <c r="G802" s="5">
        <f>IFERROR(VLOOKUP(Tabla1[[#This Row],[FECHA]],EXONERACIONES!A:D,4,FALSE),0)</f>
        <v>15</v>
      </c>
      <c r="H802" s="9">
        <f>IFERROR(VLOOKUP(Tabla1[[#This Row],[FECHA]],EXONERACIONES!A:D,3,FALSE),0)</f>
        <v>4005855</v>
      </c>
      <c r="I802" s="5">
        <f>IFERROR(VLOOKUP(Tabla1[[#This Row],[FECHA]],'SIMIT CON RES'!A:D,4,FALSE),0)</f>
        <v>0</v>
      </c>
      <c r="J802" s="9">
        <f>IFERROR(VLOOKUP(Tabla1[[#This Row],[FECHA]],'SIMIT CON RES'!A:D,3,FALSE),0)</f>
        <v>0</v>
      </c>
      <c r="K802">
        <f>IFERROR(VLOOKUP(Tabla1[[#This Row],[FECHA]],'SIMIT SIN RES'!A:D,4,FALSE),0)</f>
        <v>0</v>
      </c>
      <c r="L802" s="9">
        <f>IFERROR(VLOOKUP(Tabla1[[#This Row],[FECHA]],'SIMIT SIN RES'!A:D,3,FALSE),0)</f>
        <v>0</v>
      </c>
      <c r="M802" s="5">
        <f>IFERROR(VLOOKUP(Tabla1[[#This Row],[FECHA]],'RECAUDOS DE COMPARENDOS'!A:D,4,FALSE),0)</f>
        <v>3</v>
      </c>
      <c r="N802" s="9">
        <f>IFERROR(VLOOKUP(Tabla1[[#This Row],[FECHA]],'RECAUDOS DE COMPARENDOS'!A:D,3,FALSE),0)</f>
        <v>763020</v>
      </c>
      <c r="O802" s="5">
        <f>IFERROR(VLOOKUP(Tabla1[[#This Row],[FECHA]],'RECAUDOS DE RESOLUCIONES'!A:D,4,FALSE),0)</f>
        <v>0</v>
      </c>
      <c r="P802" s="9">
        <f>IFERROR(VLOOKUP(Tabla1[[#This Row],[FECHA]],'RECAUDOS DE RESOLUCIONES'!A:D,3,FALSE),0)</f>
        <v>0</v>
      </c>
      <c r="Q80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802" s="9">
        <f>Tabla1[V. COMPARENDOS]-(Tabla1[V. EXONERACIONES]+Tabla1[[#This Row],[V. SIMIT CON RESOLUCION]]+Tabla1[[#This Row],[V. SIMIT SIN RESOLUCION]]+Tabla1[[#This Row],[V. RECAUDOS COMPARENDOS]]+Tabla1[[#This Row],[V. RECAUDOS RESOLUCIONES]])</f>
        <v>381510</v>
      </c>
      <c r="S802" s="11">
        <f>IFERROR(VLOOKUP(Tabla1[[#This Row],[FECHA]],'RECAUDOS LOCALES'!A:D,4,FALSE),0)</f>
        <v>0</v>
      </c>
      <c r="T802" s="9">
        <f>IFERROR(VLOOKUP(Tabla1[[#This Row],[FECHA]],'RECAUDOS LOCALES'!A:D,3,FALSE),0)</f>
        <v>0</v>
      </c>
      <c r="U802" s="11">
        <f>IFERROR(VLOOKUP(Tabla1[[#This Row],[FECHA]],'RECAUDOS EXTERNOS'!A:D,4,FALSE),0)</f>
        <v>0</v>
      </c>
      <c r="V802" s="9">
        <f>IFERROR(VLOOKUP(Tabla1[[#This Row],[FECHA]],'RECAUDOS EXTERNOS'!A:D,3,FALSE),0)</f>
        <v>0</v>
      </c>
    </row>
    <row r="803" spans="1:22" x14ac:dyDescent="0.25">
      <c r="A803" s="1">
        <v>38362</v>
      </c>
      <c r="B803" s="3" t="s">
        <v>1</v>
      </c>
      <c r="C803" s="2">
        <v>38353</v>
      </c>
      <c r="D803" s="5">
        <f>YEAR(Tabla1[[#This Row],[FECHA]])</f>
        <v>2005</v>
      </c>
      <c r="E803" s="5">
        <f>IFERROR(VLOOKUP(Tabla1[[#This Row],[FECHA]],'COMPARENDOS TOTALES'!A:D,4,FALSE),0)</f>
        <v>36</v>
      </c>
      <c r="F803" s="9">
        <f>IFERROR(VLOOKUP(Tabla1[[#This Row],[FECHA]],'COMPARENDOS TOTALES'!A:D,3,FALSE),0)</f>
        <v>10110010</v>
      </c>
      <c r="G803" s="5">
        <f>IFERROR(VLOOKUP(Tabla1[[#This Row],[FECHA]],EXONERACIONES!A:D,4,FALSE),0)</f>
        <v>22</v>
      </c>
      <c r="H803" s="9">
        <f>IFERROR(VLOOKUP(Tabla1[[#This Row],[FECHA]],EXONERACIONES!A:D,3,FALSE),0)</f>
        <v>5722650</v>
      </c>
      <c r="I803" s="5">
        <f>IFERROR(VLOOKUP(Tabla1[[#This Row],[FECHA]],'SIMIT CON RES'!A:D,4,FALSE),0)</f>
        <v>0</v>
      </c>
      <c r="J803" s="9">
        <f>IFERROR(VLOOKUP(Tabla1[[#This Row],[FECHA]],'SIMIT CON RES'!A:D,3,FALSE),0)</f>
        <v>0</v>
      </c>
      <c r="K803">
        <f>IFERROR(VLOOKUP(Tabla1[[#This Row],[FECHA]],'SIMIT SIN RES'!A:D,4,FALSE),0)</f>
        <v>0</v>
      </c>
      <c r="L803" s="9">
        <f>IFERROR(VLOOKUP(Tabla1[[#This Row],[FECHA]],'SIMIT SIN RES'!A:D,3,FALSE),0)</f>
        <v>0</v>
      </c>
      <c r="M803" s="5">
        <f>IFERROR(VLOOKUP(Tabla1[[#This Row],[FECHA]],'RECAUDOS DE COMPARENDOS'!A:D,4,FALSE),0)</f>
        <v>4</v>
      </c>
      <c r="N803" s="9">
        <f>IFERROR(VLOOKUP(Tabla1[[#This Row],[FECHA]],'RECAUDOS DE COMPARENDOS'!A:D,3,FALSE),0)</f>
        <v>1335285</v>
      </c>
      <c r="O803" s="5">
        <f>IFERROR(VLOOKUP(Tabla1[[#This Row],[FECHA]],'RECAUDOS DE RESOLUCIONES'!A:D,4,FALSE),0)</f>
        <v>0</v>
      </c>
      <c r="P803" s="9">
        <f>IFERROR(VLOOKUP(Tabla1[[#This Row],[FECHA]],'RECAUDOS DE RESOLUCIONES'!A:D,3,FALSE),0)</f>
        <v>0</v>
      </c>
      <c r="Q80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10</v>
      </c>
      <c r="R803" s="9">
        <f>Tabla1[V. COMPARENDOS]-(Tabla1[V. EXONERACIONES]+Tabla1[[#This Row],[V. SIMIT CON RESOLUCION]]+Tabla1[[#This Row],[V. SIMIT SIN RESOLUCION]]+Tabla1[[#This Row],[V. RECAUDOS COMPARENDOS]]+Tabla1[[#This Row],[V. RECAUDOS RESOLUCIONES]])</f>
        <v>3052075</v>
      </c>
      <c r="S803" s="11">
        <f>IFERROR(VLOOKUP(Tabla1[[#This Row],[FECHA]],'RECAUDOS LOCALES'!A:D,4,FALSE),0)</f>
        <v>0</v>
      </c>
      <c r="T803" s="9">
        <f>IFERROR(VLOOKUP(Tabla1[[#This Row],[FECHA]],'RECAUDOS LOCALES'!A:D,3,FALSE),0)</f>
        <v>0</v>
      </c>
      <c r="U803" s="11">
        <f>IFERROR(VLOOKUP(Tabla1[[#This Row],[FECHA]],'RECAUDOS EXTERNOS'!A:D,4,FALSE),0)</f>
        <v>0</v>
      </c>
      <c r="V803" s="9">
        <f>IFERROR(VLOOKUP(Tabla1[[#This Row],[FECHA]],'RECAUDOS EXTERNOS'!A:D,3,FALSE),0)</f>
        <v>0</v>
      </c>
    </row>
    <row r="804" spans="1:22" x14ac:dyDescent="0.25">
      <c r="A804" s="1">
        <v>38363</v>
      </c>
      <c r="B804" s="3" t="s">
        <v>2</v>
      </c>
      <c r="C804" s="2">
        <v>38353</v>
      </c>
      <c r="D804" s="5">
        <f>YEAR(Tabla1[[#This Row],[FECHA]])</f>
        <v>2005</v>
      </c>
      <c r="E804" s="5">
        <f>IFERROR(VLOOKUP(Tabla1[[#This Row],[FECHA]],'COMPARENDOS TOTALES'!A:D,4,FALSE),0)</f>
        <v>49</v>
      </c>
      <c r="F804" s="9">
        <f>IFERROR(VLOOKUP(Tabla1[[#This Row],[FECHA]],'COMPARENDOS TOTALES'!A:D,3,FALSE),0)</f>
        <v>15171351</v>
      </c>
      <c r="G804" s="5">
        <f>IFERROR(VLOOKUP(Tabla1[[#This Row],[FECHA]],EXONERACIONES!A:D,4,FALSE),0)</f>
        <v>38</v>
      </c>
      <c r="H804" s="9">
        <f>IFERROR(VLOOKUP(Tabla1[[#This Row],[FECHA]],EXONERACIONES!A:D,3,FALSE),0)</f>
        <v>11826800</v>
      </c>
      <c r="I804" s="5">
        <f>IFERROR(VLOOKUP(Tabla1[[#This Row],[FECHA]],'SIMIT CON RES'!A:D,4,FALSE),0)</f>
        <v>0</v>
      </c>
      <c r="J804" s="9">
        <f>IFERROR(VLOOKUP(Tabla1[[#This Row],[FECHA]],'SIMIT CON RES'!A:D,3,FALSE),0)</f>
        <v>0</v>
      </c>
      <c r="K804">
        <f>IFERROR(VLOOKUP(Tabla1[[#This Row],[FECHA]],'SIMIT SIN RES'!A:D,4,FALSE),0)</f>
        <v>0</v>
      </c>
      <c r="L804" s="9">
        <f>IFERROR(VLOOKUP(Tabla1[[#This Row],[FECHA]],'SIMIT SIN RES'!A:D,3,FALSE),0)</f>
        <v>0</v>
      </c>
      <c r="M804" s="5">
        <f>IFERROR(VLOOKUP(Tabla1[[#This Row],[FECHA]],'RECAUDOS DE COMPARENDOS'!A:D,4,FALSE),0)</f>
        <v>7</v>
      </c>
      <c r="N804" s="9">
        <f>IFERROR(VLOOKUP(Tabla1[[#This Row],[FECHA]],'RECAUDOS DE COMPARENDOS'!A:D,3,FALSE),0)</f>
        <v>2009286</v>
      </c>
      <c r="O804" s="5">
        <f>IFERROR(VLOOKUP(Tabla1[[#This Row],[FECHA]],'RECAUDOS DE RESOLUCIONES'!A:D,4,FALSE),0)</f>
        <v>0</v>
      </c>
      <c r="P804" s="9">
        <f>IFERROR(VLOOKUP(Tabla1[[#This Row],[FECHA]],'RECAUDOS DE RESOLUCIONES'!A:D,3,FALSE),0)</f>
        <v>0</v>
      </c>
      <c r="Q80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804" s="9">
        <f>Tabla1[V. COMPARENDOS]-(Tabla1[V. EXONERACIONES]+Tabla1[[#This Row],[V. SIMIT CON RESOLUCION]]+Tabla1[[#This Row],[V. SIMIT SIN RESOLUCION]]+Tabla1[[#This Row],[V. RECAUDOS COMPARENDOS]]+Tabla1[[#This Row],[V. RECAUDOS RESOLUCIONES]])</f>
        <v>1335265</v>
      </c>
      <c r="S804" s="11">
        <f>IFERROR(VLOOKUP(Tabla1[[#This Row],[FECHA]],'RECAUDOS LOCALES'!A:D,4,FALSE),0)</f>
        <v>6</v>
      </c>
      <c r="T804" s="9">
        <f>IFERROR(VLOOKUP(Tabla1[[#This Row],[FECHA]],'RECAUDOS LOCALES'!A:D,3,FALSE),0)</f>
        <v>702376</v>
      </c>
      <c r="U804" s="11">
        <f>IFERROR(VLOOKUP(Tabla1[[#This Row],[FECHA]],'RECAUDOS EXTERNOS'!A:D,4,FALSE),0)</f>
        <v>0</v>
      </c>
      <c r="V804" s="9">
        <f>IFERROR(VLOOKUP(Tabla1[[#This Row],[FECHA]],'RECAUDOS EXTERNOS'!A:D,3,FALSE),0)</f>
        <v>0</v>
      </c>
    </row>
    <row r="805" spans="1:22" x14ac:dyDescent="0.25">
      <c r="A805" s="1">
        <v>38364</v>
      </c>
      <c r="B805" s="3" t="s">
        <v>3</v>
      </c>
      <c r="C805" s="2">
        <v>38353</v>
      </c>
      <c r="D805" s="5">
        <f>YEAR(Tabla1[[#This Row],[FECHA]])</f>
        <v>2005</v>
      </c>
      <c r="E805" s="5">
        <f>IFERROR(VLOOKUP(Tabla1[[#This Row],[FECHA]],'COMPARENDOS TOTALES'!A:D,4,FALSE),0)</f>
        <v>46</v>
      </c>
      <c r="F805" s="9">
        <f>IFERROR(VLOOKUP(Tabla1[[#This Row],[FECHA]],'COMPARENDOS TOTALES'!A:D,3,FALSE),0)</f>
        <v>14904324</v>
      </c>
      <c r="G805" s="5">
        <f>IFERROR(VLOOKUP(Tabla1[[#This Row],[FECHA]],EXONERACIONES!A:D,4,FALSE),0)</f>
        <v>32</v>
      </c>
      <c r="H805" s="9">
        <f>IFERROR(VLOOKUP(Tabla1[[#This Row],[FECHA]],EXONERACIONES!A:D,3,FALSE),0)</f>
        <v>10224468</v>
      </c>
      <c r="I805" s="5">
        <f>IFERROR(VLOOKUP(Tabla1[[#This Row],[FECHA]],'SIMIT CON RES'!A:D,4,FALSE),0)</f>
        <v>0</v>
      </c>
      <c r="J805" s="9">
        <f>IFERROR(VLOOKUP(Tabla1[[#This Row],[FECHA]],'SIMIT CON RES'!A:D,3,FALSE),0)</f>
        <v>0</v>
      </c>
      <c r="K805">
        <f>IFERROR(VLOOKUP(Tabla1[[#This Row],[FECHA]],'SIMIT SIN RES'!A:D,4,FALSE),0)</f>
        <v>0</v>
      </c>
      <c r="L805" s="9">
        <f>IFERROR(VLOOKUP(Tabla1[[#This Row],[FECHA]],'SIMIT SIN RES'!A:D,3,FALSE),0)</f>
        <v>0</v>
      </c>
      <c r="M805" s="5">
        <f>IFERROR(VLOOKUP(Tabla1[[#This Row],[FECHA]],'RECAUDOS DE COMPARENDOS'!A:D,4,FALSE),0)</f>
        <v>4</v>
      </c>
      <c r="N805" s="9">
        <f>IFERROR(VLOOKUP(Tabla1[[#This Row],[FECHA]],'RECAUDOS DE COMPARENDOS'!A:D,3,FALSE),0)</f>
        <v>1246266</v>
      </c>
      <c r="O805" s="5">
        <f>IFERROR(VLOOKUP(Tabla1[[#This Row],[FECHA]],'RECAUDOS DE RESOLUCIONES'!A:D,4,FALSE),0)</f>
        <v>0</v>
      </c>
      <c r="P805" s="9">
        <f>IFERROR(VLOOKUP(Tabla1[[#This Row],[FECHA]],'RECAUDOS DE RESOLUCIONES'!A:D,3,FALSE),0)</f>
        <v>0</v>
      </c>
      <c r="Q80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10</v>
      </c>
      <c r="R805" s="9">
        <f>Tabla1[V. COMPARENDOS]-(Tabla1[V. EXONERACIONES]+Tabla1[[#This Row],[V. SIMIT CON RESOLUCION]]+Tabla1[[#This Row],[V. SIMIT SIN RESOLUCION]]+Tabla1[[#This Row],[V. RECAUDOS COMPARENDOS]]+Tabla1[[#This Row],[V. RECAUDOS RESOLUCIONES]])</f>
        <v>3433590</v>
      </c>
      <c r="S805" s="11">
        <f>IFERROR(VLOOKUP(Tabla1[[#This Row],[FECHA]],'RECAUDOS LOCALES'!A:D,4,FALSE),0)</f>
        <v>4</v>
      </c>
      <c r="T805" s="9">
        <f>IFERROR(VLOOKUP(Tabla1[[#This Row],[FECHA]],'RECAUDOS LOCALES'!A:D,3,FALSE),0)</f>
        <v>560270</v>
      </c>
      <c r="U805" s="11">
        <f>IFERROR(VLOOKUP(Tabla1[[#This Row],[FECHA]],'RECAUDOS EXTERNOS'!A:D,4,FALSE),0)</f>
        <v>0</v>
      </c>
      <c r="V805" s="9">
        <f>IFERROR(VLOOKUP(Tabla1[[#This Row],[FECHA]],'RECAUDOS EXTERNOS'!A:D,3,FALSE),0)</f>
        <v>0</v>
      </c>
    </row>
    <row r="806" spans="1:22" x14ac:dyDescent="0.25">
      <c r="A806" s="1">
        <v>38365</v>
      </c>
      <c r="B806" s="3" t="s">
        <v>6</v>
      </c>
      <c r="C806" s="2">
        <v>38353</v>
      </c>
      <c r="D806" s="5">
        <f>YEAR(Tabla1[[#This Row],[FECHA]])</f>
        <v>2005</v>
      </c>
      <c r="E806" s="5">
        <f>IFERROR(VLOOKUP(Tabla1[[#This Row],[FECHA]],'COMPARENDOS TOTALES'!A:D,4,FALSE),0)</f>
        <v>60</v>
      </c>
      <c r="F806" s="9">
        <f>IFERROR(VLOOKUP(Tabla1[[#This Row],[FECHA]],'COMPARENDOS TOTALES'!A:D,3,FALSE),0)</f>
        <v>18147159</v>
      </c>
      <c r="G806" s="5">
        <f>IFERROR(VLOOKUP(Tabla1[[#This Row],[FECHA]],EXONERACIONES!A:D,4,FALSE),0)</f>
        <v>47</v>
      </c>
      <c r="H806" s="9">
        <f>IFERROR(VLOOKUP(Tabla1[[#This Row],[FECHA]],EXONERACIONES!A:D,3,FALSE),0)</f>
        <v>13848813</v>
      </c>
      <c r="I806" s="5">
        <f>IFERROR(VLOOKUP(Tabla1[[#This Row],[FECHA]],'SIMIT CON RES'!A:D,4,FALSE),0)</f>
        <v>0</v>
      </c>
      <c r="J806" s="9">
        <f>IFERROR(VLOOKUP(Tabla1[[#This Row],[FECHA]],'SIMIT CON RES'!A:D,3,FALSE),0)</f>
        <v>0</v>
      </c>
      <c r="K806">
        <f>IFERROR(VLOOKUP(Tabla1[[#This Row],[FECHA]],'SIMIT SIN RES'!A:D,4,FALSE),0)</f>
        <v>0</v>
      </c>
      <c r="L806" s="9">
        <f>IFERROR(VLOOKUP(Tabla1[[#This Row],[FECHA]],'SIMIT SIN RES'!A:D,3,FALSE),0)</f>
        <v>0</v>
      </c>
      <c r="M806" s="5">
        <f>IFERROR(VLOOKUP(Tabla1[[#This Row],[FECHA]],'RECAUDOS DE COMPARENDOS'!A:D,4,FALSE),0)</f>
        <v>6</v>
      </c>
      <c r="N806" s="9">
        <f>IFERROR(VLOOKUP(Tabla1[[#This Row],[FECHA]],'RECAUDOS DE COMPARENDOS'!A:D,3,FALSE),0)</f>
        <v>1818531</v>
      </c>
      <c r="O806" s="5">
        <f>IFERROR(VLOOKUP(Tabla1[[#This Row],[FECHA]],'RECAUDOS DE RESOLUCIONES'!A:D,4,FALSE),0)</f>
        <v>0</v>
      </c>
      <c r="P806" s="9">
        <f>IFERROR(VLOOKUP(Tabla1[[#This Row],[FECHA]],'RECAUDOS DE RESOLUCIONES'!A:D,3,FALSE),0)</f>
        <v>0</v>
      </c>
      <c r="Q80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7</v>
      </c>
      <c r="R806" s="9">
        <f>Tabla1[V. COMPARENDOS]-(Tabla1[V. EXONERACIONES]+Tabla1[[#This Row],[V. SIMIT CON RESOLUCION]]+Tabla1[[#This Row],[V. SIMIT SIN RESOLUCION]]+Tabla1[[#This Row],[V. RECAUDOS COMPARENDOS]]+Tabla1[[#This Row],[V. RECAUDOS RESOLUCIONES]])</f>
        <v>2479815</v>
      </c>
      <c r="S806" s="11">
        <f>IFERROR(VLOOKUP(Tabla1[[#This Row],[FECHA]],'RECAUDOS LOCALES'!A:D,4,FALSE),0)</f>
        <v>4</v>
      </c>
      <c r="T806" s="9">
        <f>IFERROR(VLOOKUP(Tabla1[[#This Row],[FECHA]],'RECAUDOS LOCALES'!A:D,3,FALSE),0)</f>
        <v>464272</v>
      </c>
      <c r="U806" s="11">
        <f>IFERROR(VLOOKUP(Tabla1[[#This Row],[FECHA]],'RECAUDOS EXTERNOS'!A:D,4,FALSE),0)</f>
        <v>2</v>
      </c>
      <c r="V806" s="9">
        <f>IFERROR(VLOOKUP(Tabla1[[#This Row],[FECHA]],'RECAUDOS EXTERNOS'!A:D,3,FALSE),0)</f>
        <v>763020</v>
      </c>
    </row>
    <row r="807" spans="1:22" x14ac:dyDescent="0.25">
      <c r="A807" s="1">
        <v>38366</v>
      </c>
      <c r="B807" s="3" t="s">
        <v>0</v>
      </c>
      <c r="C807" s="2">
        <v>38353</v>
      </c>
      <c r="D807" s="5">
        <f>YEAR(Tabla1[[#This Row],[FECHA]])</f>
        <v>2005</v>
      </c>
      <c r="E807" s="5">
        <f>IFERROR(VLOOKUP(Tabla1[[#This Row],[FECHA]],'COMPARENDOS TOTALES'!A:D,4,FALSE),0)</f>
        <v>71</v>
      </c>
      <c r="F807" s="9">
        <f>IFERROR(VLOOKUP(Tabla1[[#This Row],[FECHA]],'COMPARENDOS TOTALES'!A:D,3,FALSE),0)</f>
        <v>21389994</v>
      </c>
      <c r="G807" s="5">
        <f>IFERROR(VLOOKUP(Tabla1[[#This Row],[FECHA]],EXONERACIONES!A:D,4,FALSE),0)</f>
        <v>53</v>
      </c>
      <c r="H807" s="9">
        <f>IFERROR(VLOOKUP(Tabla1[[#This Row],[FECHA]],EXONERACIONES!A:D,3,FALSE),0)</f>
        <v>15285834</v>
      </c>
      <c r="I807" s="5">
        <f>IFERROR(VLOOKUP(Tabla1[[#This Row],[FECHA]],'SIMIT CON RES'!A:D,4,FALSE),0)</f>
        <v>0</v>
      </c>
      <c r="J807" s="9">
        <f>IFERROR(VLOOKUP(Tabla1[[#This Row],[FECHA]],'SIMIT CON RES'!A:D,3,FALSE),0)</f>
        <v>0</v>
      </c>
      <c r="K807">
        <f>IFERROR(VLOOKUP(Tabla1[[#This Row],[FECHA]],'SIMIT SIN RES'!A:D,4,FALSE),0)</f>
        <v>0</v>
      </c>
      <c r="L807" s="9">
        <f>IFERROR(VLOOKUP(Tabla1[[#This Row],[FECHA]],'SIMIT SIN RES'!A:D,3,FALSE),0)</f>
        <v>0</v>
      </c>
      <c r="M807" s="5">
        <f>IFERROR(VLOOKUP(Tabla1[[#This Row],[FECHA]],'RECAUDOS DE COMPARENDOS'!A:D,4,FALSE),0)</f>
        <v>9</v>
      </c>
      <c r="N807" s="9">
        <f>IFERROR(VLOOKUP(Tabla1[[#This Row],[FECHA]],'RECAUDOS DE COMPARENDOS'!A:D,3,FALSE),0)</f>
        <v>3052080</v>
      </c>
      <c r="O807" s="5">
        <f>IFERROR(VLOOKUP(Tabla1[[#This Row],[FECHA]],'RECAUDOS DE RESOLUCIONES'!A:D,4,FALSE),0)</f>
        <v>0</v>
      </c>
      <c r="P807" s="9">
        <f>IFERROR(VLOOKUP(Tabla1[[#This Row],[FECHA]],'RECAUDOS DE RESOLUCIONES'!A:D,3,FALSE),0)</f>
        <v>0</v>
      </c>
      <c r="Q80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9</v>
      </c>
      <c r="R807" s="9">
        <f>Tabla1[V. COMPARENDOS]-(Tabla1[V. EXONERACIONES]+Tabla1[[#This Row],[V. SIMIT CON RESOLUCION]]+Tabla1[[#This Row],[V. SIMIT SIN RESOLUCION]]+Tabla1[[#This Row],[V. RECAUDOS COMPARENDOS]]+Tabla1[[#This Row],[V. RECAUDOS RESOLUCIONES]])</f>
        <v>3052080</v>
      </c>
      <c r="S807" s="11">
        <f>IFERROR(VLOOKUP(Tabla1[[#This Row],[FECHA]],'RECAUDOS LOCALES'!A:D,4,FALSE),0)</f>
        <v>1</v>
      </c>
      <c r="T807" s="9">
        <f>IFERROR(VLOOKUP(Tabla1[[#This Row],[FECHA]],'RECAUDOS LOCALES'!A:D,3,FALSE),0)</f>
        <v>190636</v>
      </c>
      <c r="U807" s="11">
        <f>IFERROR(VLOOKUP(Tabla1[[#This Row],[FECHA]],'RECAUDOS EXTERNOS'!A:D,4,FALSE),0)</f>
        <v>5</v>
      </c>
      <c r="V807" s="9">
        <f>IFERROR(VLOOKUP(Tabla1[[#This Row],[FECHA]],'RECAUDOS EXTERNOS'!A:D,3,FALSE),0)</f>
        <v>1502520</v>
      </c>
    </row>
    <row r="808" spans="1:22" x14ac:dyDescent="0.25">
      <c r="A808" s="1">
        <v>38367</v>
      </c>
      <c r="B808" s="3" t="s">
        <v>5</v>
      </c>
      <c r="C808" s="2">
        <v>38353</v>
      </c>
      <c r="D808" s="5">
        <f>YEAR(Tabla1[[#This Row],[FECHA]])</f>
        <v>2005</v>
      </c>
      <c r="E808" s="5">
        <f>IFERROR(VLOOKUP(Tabla1[[#This Row],[FECHA]],'COMPARENDOS TOTALES'!A:D,4,FALSE),0)</f>
        <v>51</v>
      </c>
      <c r="F808" s="9">
        <f>IFERROR(VLOOKUP(Tabla1[[#This Row],[FECHA]],'COMPARENDOS TOTALES'!A:D,3,FALSE),0)</f>
        <v>15196805</v>
      </c>
      <c r="G808" s="5">
        <f>IFERROR(VLOOKUP(Tabla1[[#This Row],[FECHA]],EXONERACIONES!A:D,4,FALSE),0)</f>
        <v>30</v>
      </c>
      <c r="H808" s="9">
        <f>IFERROR(VLOOKUP(Tabla1[[#This Row],[FECHA]],EXONERACIONES!A:D,3,FALSE),0)</f>
        <v>8227899</v>
      </c>
      <c r="I808" s="5">
        <f>IFERROR(VLOOKUP(Tabla1[[#This Row],[FECHA]],'SIMIT CON RES'!A:D,4,FALSE),0)</f>
        <v>0</v>
      </c>
      <c r="J808" s="9">
        <f>IFERROR(VLOOKUP(Tabla1[[#This Row],[FECHA]],'SIMIT CON RES'!A:D,3,FALSE),0)</f>
        <v>0</v>
      </c>
      <c r="K808">
        <f>IFERROR(VLOOKUP(Tabla1[[#This Row],[FECHA]],'SIMIT SIN RES'!A:D,4,FALSE),0)</f>
        <v>0</v>
      </c>
      <c r="L808" s="9">
        <f>IFERROR(VLOOKUP(Tabla1[[#This Row],[FECHA]],'SIMIT SIN RES'!A:D,3,FALSE),0)</f>
        <v>0</v>
      </c>
      <c r="M808" s="5">
        <f>IFERROR(VLOOKUP(Tabla1[[#This Row],[FECHA]],'RECAUDOS DE COMPARENDOS'!A:D,4,FALSE),0)</f>
        <v>7</v>
      </c>
      <c r="N808" s="9">
        <f>IFERROR(VLOOKUP(Tabla1[[#This Row],[FECHA]],'RECAUDOS DE COMPARENDOS'!A:D,3,FALSE),0)</f>
        <v>2098305</v>
      </c>
      <c r="O808" s="5">
        <f>IFERROR(VLOOKUP(Tabla1[[#This Row],[FECHA]],'RECAUDOS DE RESOLUCIONES'!A:D,4,FALSE),0)</f>
        <v>0</v>
      </c>
      <c r="P808" s="9">
        <f>IFERROR(VLOOKUP(Tabla1[[#This Row],[FECHA]],'RECAUDOS DE RESOLUCIONES'!A:D,3,FALSE),0)</f>
        <v>0</v>
      </c>
      <c r="Q80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14</v>
      </c>
      <c r="R808" s="9">
        <f>Tabla1[V. COMPARENDOS]-(Tabla1[V. EXONERACIONES]+Tabla1[[#This Row],[V. SIMIT CON RESOLUCION]]+Tabla1[[#This Row],[V. SIMIT SIN RESOLUCION]]+Tabla1[[#This Row],[V. RECAUDOS COMPARENDOS]]+Tabla1[[#This Row],[V. RECAUDOS RESOLUCIONES]])</f>
        <v>4870601</v>
      </c>
      <c r="S808" s="11">
        <f>IFERROR(VLOOKUP(Tabla1[[#This Row],[FECHA]],'RECAUDOS LOCALES'!A:D,4,FALSE),0)</f>
        <v>0</v>
      </c>
      <c r="T808" s="9">
        <f>IFERROR(VLOOKUP(Tabla1[[#This Row],[FECHA]],'RECAUDOS LOCALES'!A:D,3,FALSE),0)</f>
        <v>0</v>
      </c>
      <c r="U808" s="11">
        <f>IFERROR(VLOOKUP(Tabla1[[#This Row],[FECHA]],'RECAUDOS EXTERNOS'!A:D,4,FALSE),0)</f>
        <v>0</v>
      </c>
      <c r="V808" s="9">
        <f>IFERROR(VLOOKUP(Tabla1[[#This Row],[FECHA]],'RECAUDOS EXTERNOS'!A:D,3,FALSE),0)</f>
        <v>0</v>
      </c>
    </row>
    <row r="809" spans="1:22" x14ac:dyDescent="0.25">
      <c r="A809" s="1">
        <v>38368</v>
      </c>
      <c r="B809" s="3" t="s">
        <v>4</v>
      </c>
      <c r="C809" s="2">
        <v>38353</v>
      </c>
      <c r="D809" s="5">
        <f>YEAR(Tabla1[[#This Row],[FECHA]])</f>
        <v>2005</v>
      </c>
      <c r="E809" s="5">
        <f>IFERROR(VLOOKUP(Tabla1[[#This Row],[FECHA]],'COMPARENDOS TOTALES'!A:D,4,FALSE),0)</f>
        <v>36</v>
      </c>
      <c r="F809" s="9">
        <f>IFERROR(VLOOKUP(Tabla1[[#This Row],[FECHA]],'COMPARENDOS TOTALES'!A:D,3,FALSE),0)</f>
        <v>11254545</v>
      </c>
      <c r="G809" s="5">
        <f>IFERROR(VLOOKUP(Tabla1[[#This Row],[FECHA]],EXONERACIONES!A:D,4,FALSE),0)</f>
        <v>23</v>
      </c>
      <c r="H809" s="9">
        <f>IFERROR(VLOOKUP(Tabla1[[#This Row],[FECHA]],EXONERACIONES!A:D,3,FALSE),0)</f>
        <v>7057935</v>
      </c>
      <c r="I809" s="5">
        <f>IFERROR(VLOOKUP(Tabla1[[#This Row],[FECHA]],'SIMIT CON RES'!A:D,4,FALSE),0)</f>
        <v>0</v>
      </c>
      <c r="J809" s="9">
        <f>IFERROR(VLOOKUP(Tabla1[[#This Row],[FECHA]],'SIMIT CON RES'!A:D,3,FALSE),0)</f>
        <v>0</v>
      </c>
      <c r="K809">
        <f>IFERROR(VLOOKUP(Tabla1[[#This Row],[FECHA]],'SIMIT SIN RES'!A:D,4,FALSE),0)</f>
        <v>0</v>
      </c>
      <c r="L809" s="9">
        <f>IFERROR(VLOOKUP(Tabla1[[#This Row],[FECHA]],'SIMIT SIN RES'!A:D,3,FALSE),0)</f>
        <v>0</v>
      </c>
      <c r="M809" s="5">
        <f>IFERROR(VLOOKUP(Tabla1[[#This Row],[FECHA]],'RECAUDOS DE COMPARENDOS'!A:D,4,FALSE),0)</f>
        <v>4</v>
      </c>
      <c r="N809" s="9">
        <f>IFERROR(VLOOKUP(Tabla1[[#This Row],[FECHA]],'RECAUDOS DE COMPARENDOS'!A:D,3,FALSE),0)</f>
        <v>1144530</v>
      </c>
      <c r="O809" s="5">
        <f>IFERROR(VLOOKUP(Tabla1[[#This Row],[FECHA]],'RECAUDOS DE RESOLUCIONES'!A:D,4,FALSE),0)</f>
        <v>0</v>
      </c>
      <c r="P809" s="9">
        <f>IFERROR(VLOOKUP(Tabla1[[#This Row],[FECHA]],'RECAUDOS DE RESOLUCIONES'!A:D,3,FALSE),0)</f>
        <v>0</v>
      </c>
      <c r="Q80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9</v>
      </c>
      <c r="R809" s="9">
        <f>Tabla1[V. COMPARENDOS]-(Tabla1[V. EXONERACIONES]+Tabla1[[#This Row],[V. SIMIT CON RESOLUCION]]+Tabla1[[#This Row],[V. SIMIT SIN RESOLUCION]]+Tabla1[[#This Row],[V. RECAUDOS COMPARENDOS]]+Tabla1[[#This Row],[V. RECAUDOS RESOLUCIONES]])</f>
        <v>3052080</v>
      </c>
      <c r="S809" s="11">
        <f>IFERROR(VLOOKUP(Tabla1[[#This Row],[FECHA]],'RECAUDOS LOCALES'!A:D,4,FALSE),0)</f>
        <v>0</v>
      </c>
      <c r="T809" s="9">
        <f>IFERROR(VLOOKUP(Tabla1[[#This Row],[FECHA]],'RECAUDOS LOCALES'!A:D,3,FALSE),0)</f>
        <v>0</v>
      </c>
      <c r="U809" s="11">
        <f>IFERROR(VLOOKUP(Tabla1[[#This Row],[FECHA]],'RECAUDOS EXTERNOS'!A:D,4,FALSE),0)</f>
        <v>0</v>
      </c>
      <c r="V809" s="9">
        <f>IFERROR(VLOOKUP(Tabla1[[#This Row],[FECHA]],'RECAUDOS EXTERNOS'!A:D,3,FALSE),0)</f>
        <v>0</v>
      </c>
    </row>
    <row r="810" spans="1:22" x14ac:dyDescent="0.25">
      <c r="A810" s="1">
        <v>38369</v>
      </c>
      <c r="B810" s="3" t="s">
        <v>1</v>
      </c>
      <c r="C810" s="2">
        <v>38353</v>
      </c>
      <c r="D810" s="5">
        <f>YEAR(Tabla1[[#This Row],[FECHA]])</f>
        <v>2005</v>
      </c>
      <c r="E810" s="5">
        <f>IFERROR(VLOOKUP(Tabla1[[#This Row],[FECHA]],'COMPARENDOS TOTALES'!A:D,4,FALSE),0)</f>
        <v>57</v>
      </c>
      <c r="F810" s="9">
        <f>IFERROR(VLOOKUP(Tabla1[[#This Row],[FECHA]],'COMPARENDOS TOTALES'!A:D,3,FALSE),0)</f>
        <v>17282383</v>
      </c>
      <c r="G810" s="5">
        <f>IFERROR(VLOOKUP(Tabla1[[#This Row],[FECHA]],EXONERACIONES!A:D,4,FALSE),0)</f>
        <v>32</v>
      </c>
      <c r="H810" s="9">
        <f>IFERROR(VLOOKUP(Tabla1[[#This Row],[FECHA]],EXONERACIONES!A:D,3,FALSE),0)</f>
        <v>9270693</v>
      </c>
      <c r="I810" s="5">
        <f>IFERROR(VLOOKUP(Tabla1[[#This Row],[FECHA]],'SIMIT CON RES'!A:D,4,FALSE),0)</f>
        <v>0</v>
      </c>
      <c r="J810" s="9">
        <f>IFERROR(VLOOKUP(Tabla1[[#This Row],[FECHA]],'SIMIT CON RES'!A:D,3,FALSE),0)</f>
        <v>0</v>
      </c>
      <c r="K810">
        <f>IFERROR(VLOOKUP(Tabla1[[#This Row],[FECHA]],'SIMIT SIN RES'!A:D,4,FALSE),0)</f>
        <v>0</v>
      </c>
      <c r="L810" s="9">
        <f>IFERROR(VLOOKUP(Tabla1[[#This Row],[FECHA]],'SIMIT SIN RES'!A:D,3,FALSE),0)</f>
        <v>0</v>
      </c>
      <c r="M810" s="5">
        <f>IFERROR(VLOOKUP(Tabla1[[#This Row],[FECHA]],'RECAUDOS DE COMPARENDOS'!A:D,4,FALSE),0)</f>
        <v>10</v>
      </c>
      <c r="N810" s="9">
        <f>IFERROR(VLOOKUP(Tabla1[[#This Row],[FECHA]],'RECAUDOS DE COMPARENDOS'!A:D,3,FALSE),0)</f>
        <v>3242835</v>
      </c>
      <c r="O810" s="5">
        <f>IFERROR(VLOOKUP(Tabla1[[#This Row],[FECHA]],'RECAUDOS DE RESOLUCIONES'!A:D,4,FALSE),0)</f>
        <v>0</v>
      </c>
      <c r="P810" s="9">
        <f>IFERROR(VLOOKUP(Tabla1[[#This Row],[FECHA]],'RECAUDOS DE RESOLUCIONES'!A:D,3,FALSE),0)</f>
        <v>0</v>
      </c>
      <c r="Q81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15</v>
      </c>
      <c r="R810" s="9">
        <f>Tabla1[V. COMPARENDOS]-(Tabla1[V. EXONERACIONES]+Tabla1[[#This Row],[V. SIMIT CON RESOLUCION]]+Tabla1[[#This Row],[V. SIMIT SIN RESOLUCION]]+Tabla1[[#This Row],[V. RECAUDOS COMPARENDOS]]+Tabla1[[#This Row],[V. RECAUDOS RESOLUCIONES]])</f>
        <v>4768855</v>
      </c>
      <c r="S810" s="11">
        <f>IFERROR(VLOOKUP(Tabla1[[#This Row],[FECHA]],'RECAUDOS LOCALES'!A:D,4,FALSE),0)</f>
        <v>5</v>
      </c>
      <c r="T810" s="9">
        <f>IFERROR(VLOOKUP(Tabla1[[#This Row],[FECHA]],'RECAUDOS LOCALES'!A:D,3,FALSE),0)</f>
        <v>762544</v>
      </c>
      <c r="U810" s="11">
        <f>IFERROR(VLOOKUP(Tabla1[[#This Row],[FECHA]],'RECAUDOS EXTERNOS'!A:D,4,FALSE),0)</f>
        <v>3</v>
      </c>
      <c r="V810" s="9">
        <f>IFERROR(VLOOKUP(Tabla1[[#This Row],[FECHA]],'RECAUDOS EXTERNOS'!A:D,3,FALSE),0)</f>
        <v>841236</v>
      </c>
    </row>
    <row r="811" spans="1:22" x14ac:dyDescent="0.25">
      <c r="A811" s="1">
        <v>38370</v>
      </c>
      <c r="B811" s="3" t="s">
        <v>2</v>
      </c>
      <c r="C811" s="2">
        <v>38353</v>
      </c>
      <c r="D811" s="5">
        <f>YEAR(Tabla1[[#This Row],[FECHA]])</f>
        <v>2005</v>
      </c>
      <c r="E811" s="5">
        <f>IFERROR(VLOOKUP(Tabla1[[#This Row],[FECHA]],'COMPARENDOS TOTALES'!A:D,4,FALSE),0)</f>
        <v>33</v>
      </c>
      <c r="F811" s="9">
        <f>IFERROR(VLOOKUP(Tabla1[[#This Row],[FECHA]],'COMPARENDOS TOTALES'!A:D,3,FALSE),0)</f>
        <v>10122732</v>
      </c>
      <c r="G811" s="5">
        <f>IFERROR(VLOOKUP(Tabla1[[#This Row],[FECHA]],EXONERACIONES!A:D,4,FALSE),0)</f>
        <v>25</v>
      </c>
      <c r="H811" s="9">
        <f>IFERROR(VLOOKUP(Tabla1[[#This Row],[FECHA]],EXONERACIONES!A:D,3,FALSE),0)</f>
        <v>7642917</v>
      </c>
      <c r="I811" s="5">
        <f>IFERROR(VLOOKUP(Tabla1[[#This Row],[FECHA]],'SIMIT CON RES'!A:D,4,FALSE),0)</f>
        <v>0</v>
      </c>
      <c r="J811" s="9">
        <f>IFERROR(VLOOKUP(Tabla1[[#This Row],[FECHA]],'SIMIT CON RES'!A:D,3,FALSE),0)</f>
        <v>0</v>
      </c>
      <c r="K811">
        <f>IFERROR(VLOOKUP(Tabla1[[#This Row],[FECHA]],'SIMIT SIN RES'!A:D,4,FALSE),0)</f>
        <v>0</v>
      </c>
      <c r="L811" s="9">
        <f>IFERROR(VLOOKUP(Tabla1[[#This Row],[FECHA]],'SIMIT SIN RES'!A:D,3,FALSE),0)</f>
        <v>0</v>
      </c>
      <c r="M811" s="5">
        <f>IFERROR(VLOOKUP(Tabla1[[#This Row],[FECHA]],'RECAUDOS DE COMPARENDOS'!A:D,4,FALSE),0)</f>
        <v>4</v>
      </c>
      <c r="N811" s="9">
        <f>IFERROR(VLOOKUP(Tabla1[[#This Row],[FECHA]],'RECAUDOS DE COMPARENDOS'!A:D,3,FALSE),0)</f>
        <v>1144530</v>
      </c>
      <c r="O811" s="5">
        <f>IFERROR(VLOOKUP(Tabla1[[#This Row],[FECHA]],'RECAUDOS DE RESOLUCIONES'!A:D,4,FALSE),0)</f>
        <v>0</v>
      </c>
      <c r="P811" s="9">
        <f>IFERROR(VLOOKUP(Tabla1[[#This Row],[FECHA]],'RECAUDOS DE RESOLUCIONES'!A:D,3,FALSE),0)</f>
        <v>0</v>
      </c>
      <c r="Q81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811" s="9">
        <f>Tabla1[V. COMPARENDOS]-(Tabla1[V. EXONERACIONES]+Tabla1[[#This Row],[V. SIMIT CON RESOLUCION]]+Tabla1[[#This Row],[V. SIMIT SIN RESOLUCION]]+Tabla1[[#This Row],[V. RECAUDOS COMPARENDOS]]+Tabla1[[#This Row],[V. RECAUDOS RESOLUCIONES]])</f>
        <v>1335285</v>
      </c>
      <c r="S811" s="11">
        <f>IFERROR(VLOOKUP(Tabla1[[#This Row],[FECHA]],'RECAUDOS LOCALES'!A:D,4,FALSE),0)</f>
        <v>5</v>
      </c>
      <c r="T811" s="9">
        <f>IFERROR(VLOOKUP(Tabla1[[#This Row],[FECHA]],'RECAUDOS LOCALES'!A:D,3,FALSE),0)</f>
        <v>857862</v>
      </c>
      <c r="U811" s="11">
        <f>IFERROR(VLOOKUP(Tabla1[[#This Row],[FECHA]],'RECAUDOS EXTERNOS'!A:D,4,FALSE),0)</f>
        <v>4</v>
      </c>
      <c r="V811" s="9">
        <f>IFERROR(VLOOKUP(Tabla1[[#This Row],[FECHA]],'RECAUDOS EXTERNOS'!A:D,3,FALSE),0)</f>
        <v>1132770</v>
      </c>
    </row>
    <row r="812" spans="1:22" x14ac:dyDescent="0.25">
      <c r="A812" s="1">
        <v>38371</v>
      </c>
      <c r="B812" s="3" t="s">
        <v>3</v>
      </c>
      <c r="C812" s="2">
        <v>38353</v>
      </c>
      <c r="D812" s="5">
        <f>YEAR(Tabla1[[#This Row],[FECHA]])</f>
        <v>2005</v>
      </c>
      <c r="E812" s="5">
        <f>IFERROR(VLOOKUP(Tabla1[[#This Row],[FECHA]],'COMPARENDOS TOTALES'!A:D,4,FALSE),0)</f>
        <v>90</v>
      </c>
      <c r="F812" s="9">
        <f>IFERROR(VLOOKUP(Tabla1[[#This Row],[FECHA]],'COMPARENDOS TOTALES'!A:D,3,FALSE),0)</f>
        <v>24442064</v>
      </c>
      <c r="G812" s="5">
        <f>IFERROR(VLOOKUP(Tabla1[[#This Row],[FECHA]],EXONERACIONES!A:D,4,FALSE),0)</f>
        <v>56</v>
      </c>
      <c r="H812" s="9">
        <f>IFERROR(VLOOKUP(Tabla1[[#This Row],[FECHA]],EXONERACIONES!A:D,3,FALSE),0)</f>
        <v>15082352</v>
      </c>
      <c r="I812" s="5">
        <f>IFERROR(VLOOKUP(Tabla1[[#This Row],[FECHA]],'SIMIT CON RES'!A:D,4,FALSE),0)</f>
        <v>0</v>
      </c>
      <c r="J812" s="9">
        <f>IFERROR(VLOOKUP(Tabla1[[#This Row],[FECHA]],'SIMIT CON RES'!A:D,3,FALSE),0)</f>
        <v>0</v>
      </c>
      <c r="K812">
        <f>IFERROR(VLOOKUP(Tabla1[[#This Row],[FECHA]],'SIMIT SIN RES'!A:D,4,FALSE),0)</f>
        <v>0</v>
      </c>
      <c r="L812" s="9">
        <f>IFERROR(VLOOKUP(Tabla1[[#This Row],[FECHA]],'SIMIT SIN RES'!A:D,3,FALSE),0)</f>
        <v>0</v>
      </c>
      <c r="M812" s="5">
        <f>IFERROR(VLOOKUP(Tabla1[[#This Row],[FECHA]],'RECAUDOS DE COMPARENDOS'!A:D,4,FALSE),0)</f>
        <v>16</v>
      </c>
      <c r="N812" s="9">
        <f>IFERROR(VLOOKUP(Tabla1[[#This Row],[FECHA]],'RECAUDOS DE COMPARENDOS'!A:D,3,FALSE),0)</f>
        <v>4387365</v>
      </c>
      <c r="O812" s="5">
        <f>IFERROR(VLOOKUP(Tabla1[[#This Row],[FECHA]],'RECAUDOS DE RESOLUCIONES'!A:D,4,FALSE),0)</f>
        <v>0</v>
      </c>
      <c r="P812" s="9">
        <f>IFERROR(VLOOKUP(Tabla1[[#This Row],[FECHA]],'RECAUDOS DE RESOLUCIONES'!A:D,3,FALSE),0)</f>
        <v>0</v>
      </c>
      <c r="Q81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18</v>
      </c>
      <c r="R812" s="9">
        <f>Tabla1[V. COMPARENDOS]-(Tabla1[V. EXONERACIONES]+Tabla1[[#This Row],[V. SIMIT CON RESOLUCION]]+Tabla1[[#This Row],[V. SIMIT SIN RESOLUCION]]+Tabla1[[#This Row],[V. RECAUDOS COMPARENDOS]]+Tabla1[[#This Row],[V. RECAUDOS RESOLUCIONES]])</f>
        <v>4972347</v>
      </c>
      <c r="S812" s="11">
        <f>IFERROR(VLOOKUP(Tabla1[[#This Row],[FECHA]],'RECAUDOS LOCALES'!A:D,4,FALSE),0)</f>
        <v>5</v>
      </c>
      <c r="T812" s="9">
        <f>IFERROR(VLOOKUP(Tabla1[[#This Row],[FECHA]],'RECAUDOS LOCALES'!A:D,3,FALSE),0)</f>
        <v>667226</v>
      </c>
      <c r="U812" s="11">
        <f>IFERROR(VLOOKUP(Tabla1[[#This Row],[FECHA]],'RECAUDOS EXTERNOS'!A:D,4,FALSE),0)</f>
        <v>1</v>
      </c>
      <c r="V812" s="9">
        <f>IFERROR(VLOOKUP(Tabla1[[#This Row],[FECHA]],'RECAUDOS EXTERNOS'!A:D,3,FALSE),0)</f>
        <v>381510</v>
      </c>
    </row>
    <row r="813" spans="1:22" x14ac:dyDescent="0.25">
      <c r="A813" s="1">
        <v>38372</v>
      </c>
      <c r="B813" s="3" t="s">
        <v>6</v>
      </c>
      <c r="C813" s="2">
        <v>38353</v>
      </c>
      <c r="D813" s="5">
        <f>YEAR(Tabla1[[#This Row],[FECHA]])</f>
        <v>2005</v>
      </c>
      <c r="E813" s="5">
        <f>IFERROR(VLOOKUP(Tabla1[[#This Row],[FECHA]],'COMPARENDOS TOTALES'!A:D,4,FALSE),0)</f>
        <v>60</v>
      </c>
      <c r="F813" s="9">
        <f>IFERROR(VLOOKUP(Tabla1[[#This Row],[FECHA]],'COMPARENDOS TOTALES'!A:D,3,FALSE),0)</f>
        <v>18910169</v>
      </c>
      <c r="G813" s="5">
        <f>IFERROR(VLOOKUP(Tabla1[[#This Row],[FECHA]],EXONERACIONES!A:D,4,FALSE),0)</f>
        <v>34</v>
      </c>
      <c r="H813" s="9">
        <f>IFERROR(VLOOKUP(Tabla1[[#This Row],[FECHA]],EXONERACIONES!A:D,3,FALSE),0)</f>
        <v>10504242</v>
      </c>
      <c r="I813" s="5">
        <f>IFERROR(VLOOKUP(Tabla1[[#This Row],[FECHA]],'SIMIT CON RES'!A:D,4,FALSE),0)</f>
        <v>1</v>
      </c>
      <c r="J813" s="9">
        <f>IFERROR(VLOOKUP(Tabla1[[#This Row],[FECHA]],'SIMIT CON RES'!A:D,3,FALSE),0)</f>
        <v>190755</v>
      </c>
      <c r="K813">
        <f>IFERROR(VLOOKUP(Tabla1[[#This Row],[FECHA]],'SIMIT SIN RES'!A:D,4,FALSE),0)</f>
        <v>0</v>
      </c>
      <c r="L813" s="9">
        <f>IFERROR(VLOOKUP(Tabla1[[#This Row],[FECHA]],'SIMIT SIN RES'!A:D,3,FALSE),0)</f>
        <v>0</v>
      </c>
      <c r="M813" s="5">
        <f>IFERROR(VLOOKUP(Tabla1[[#This Row],[FECHA]],'RECAUDOS DE COMPARENDOS'!A:D,4,FALSE),0)</f>
        <v>15</v>
      </c>
      <c r="N813" s="9">
        <f>IFERROR(VLOOKUP(Tabla1[[#This Row],[FECHA]],'RECAUDOS DE COMPARENDOS'!A:D,3,FALSE),0)</f>
        <v>4400082</v>
      </c>
      <c r="O813" s="5">
        <f>IFERROR(VLOOKUP(Tabla1[[#This Row],[FECHA]],'RECAUDOS DE RESOLUCIONES'!A:D,4,FALSE),0)</f>
        <v>0</v>
      </c>
      <c r="P813" s="9">
        <f>IFERROR(VLOOKUP(Tabla1[[#This Row],[FECHA]],'RECAUDOS DE RESOLUCIONES'!A:D,3,FALSE),0)</f>
        <v>0</v>
      </c>
      <c r="Q81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10</v>
      </c>
      <c r="R813" s="9">
        <f>Tabla1[V. COMPARENDOS]-(Tabla1[V. EXONERACIONES]+Tabla1[[#This Row],[V. SIMIT CON RESOLUCION]]+Tabla1[[#This Row],[V. SIMIT SIN RESOLUCION]]+Tabla1[[#This Row],[V. RECAUDOS COMPARENDOS]]+Tabla1[[#This Row],[V. RECAUDOS RESOLUCIONES]])</f>
        <v>3815090</v>
      </c>
      <c r="S813" s="11">
        <f>IFERROR(VLOOKUP(Tabla1[[#This Row],[FECHA]],'RECAUDOS LOCALES'!A:D,4,FALSE),0)</f>
        <v>0</v>
      </c>
      <c r="T813" s="9">
        <f>IFERROR(VLOOKUP(Tabla1[[#This Row],[FECHA]],'RECAUDOS LOCALES'!A:D,3,FALSE),0)</f>
        <v>0</v>
      </c>
      <c r="U813" s="11">
        <f>IFERROR(VLOOKUP(Tabla1[[#This Row],[FECHA]],'RECAUDOS EXTERNOS'!A:D,4,FALSE),0)</f>
        <v>3</v>
      </c>
      <c r="V813" s="9">
        <f>IFERROR(VLOOKUP(Tabla1[[#This Row],[FECHA]],'RECAUDOS EXTERNOS'!A:D,3,FALSE),0)</f>
        <v>858484</v>
      </c>
    </row>
    <row r="814" spans="1:22" x14ac:dyDescent="0.25">
      <c r="A814" s="1">
        <v>38373</v>
      </c>
      <c r="B814" s="3" t="s">
        <v>0</v>
      </c>
      <c r="C814" s="2">
        <v>38353</v>
      </c>
      <c r="D814" s="5">
        <f>YEAR(Tabla1[[#This Row],[FECHA]])</f>
        <v>2005</v>
      </c>
      <c r="E814" s="5">
        <f>IFERROR(VLOOKUP(Tabla1[[#This Row],[FECHA]],'COMPARENDOS TOTALES'!A:D,4,FALSE),0)</f>
        <v>35</v>
      </c>
      <c r="F814" s="9">
        <f>IFERROR(VLOOKUP(Tabla1[[#This Row],[FECHA]],'COMPARENDOS TOTALES'!A:D,3,FALSE),0)</f>
        <v>10046415</v>
      </c>
      <c r="G814" s="5">
        <f>IFERROR(VLOOKUP(Tabla1[[#This Row],[FECHA]],EXONERACIONES!A:D,4,FALSE),0)</f>
        <v>25</v>
      </c>
      <c r="H814" s="9">
        <f>IFERROR(VLOOKUP(Tabla1[[#This Row],[FECHA]],EXONERACIONES!A:D,3,FALSE),0)</f>
        <v>6981618</v>
      </c>
      <c r="I814" s="5">
        <f>IFERROR(VLOOKUP(Tabla1[[#This Row],[FECHA]],'SIMIT CON RES'!A:D,4,FALSE),0)</f>
        <v>0</v>
      </c>
      <c r="J814" s="9">
        <f>IFERROR(VLOOKUP(Tabla1[[#This Row],[FECHA]],'SIMIT CON RES'!A:D,3,FALSE),0)</f>
        <v>0</v>
      </c>
      <c r="K814">
        <f>IFERROR(VLOOKUP(Tabla1[[#This Row],[FECHA]],'SIMIT SIN RES'!A:D,4,FALSE),0)</f>
        <v>0</v>
      </c>
      <c r="L814" s="9">
        <f>IFERROR(VLOOKUP(Tabla1[[#This Row],[FECHA]],'SIMIT SIN RES'!A:D,3,FALSE),0)</f>
        <v>0</v>
      </c>
      <c r="M814" s="5">
        <f>IFERROR(VLOOKUP(Tabla1[[#This Row],[FECHA]],'RECAUDOS DE COMPARENDOS'!A:D,4,FALSE),0)</f>
        <v>3</v>
      </c>
      <c r="N814" s="9">
        <f>IFERROR(VLOOKUP(Tabla1[[#This Row],[FECHA]],'RECAUDOS DE COMPARENDOS'!A:D,3,FALSE),0)</f>
        <v>1144530</v>
      </c>
      <c r="O814" s="5">
        <f>IFERROR(VLOOKUP(Tabla1[[#This Row],[FECHA]],'RECAUDOS DE RESOLUCIONES'!A:D,4,FALSE),0)</f>
        <v>0</v>
      </c>
      <c r="P814" s="9">
        <f>IFERROR(VLOOKUP(Tabla1[[#This Row],[FECHA]],'RECAUDOS DE RESOLUCIONES'!A:D,3,FALSE),0)</f>
        <v>0</v>
      </c>
      <c r="Q81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7</v>
      </c>
      <c r="R814" s="9">
        <f>Tabla1[V. COMPARENDOS]-(Tabla1[V. EXONERACIONES]+Tabla1[[#This Row],[V. SIMIT CON RESOLUCION]]+Tabla1[[#This Row],[V. SIMIT SIN RESOLUCION]]+Tabla1[[#This Row],[V. RECAUDOS COMPARENDOS]]+Tabla1[[#This Row],[V. RECAUDOS RESOLUCIONES]])</f>
        <v>1920267</v>
      </c>
      <c r="S814" s="11">
        <f>IFERROR(VLOOKUP(Tabla1[[#This Row],[FECHA]],'RECAUDOS LOCALES'!A:D,4,FALSE),0)</f>
        <v>9</v>
      </c>
      <c r="T814" s="9">
        <f>IFERROR(VLOOKUP(Tabla1[[#This Row],[FECHA]],'RECAUDOS LOCALES'!A:D,3,FALSE),0)</f>
        <v>1715724</v>
      </c>
      <c r="U814" s="11">
        <f>IFERROR(VLOOKUP(Tabla1[[#This Row],[FECHA]],'RECAUDOS EXTERNOS'!A:D,4,FALSE),0)</f>
        <v>0</v>
      </c>
      <c r="V814" s="9">
        <f>IFERROR(VLOOKUP(Tabla1[[#This Row],[FECHA]],'RECAUDOS EXTERNOS'!A:D,3,FALSE),0)</f>
        <v>0</v>
      </c>
    </row>
    <row r="815" spans="1:22" x14ac:dyDescent="0.25">
      <c r="A815" s="1">
        <v>38374</v>
      </c>
      <c r="B815" s="3" t="s">
        <v>5</v>
      </c>
      <c r="C815" s="2">
        <v>38353</v>
      </c>
      <c r="D815" s="5">
        <f>YEAR(Tabla1[[#This Row],[FECHA]])</f>
        <v>2005</v>
      </c>
      <c r="E815" s="5">
        <f>IFERROR(VLOOKUP(Tabla1[[#This Row],[FECHA]],'COMPARENDOS TOTALES'!A:D,4,FALSE),0)</f>
        <v>50</v>
      </c>
      <c r="F815" s="9">
        <f>IFERROR(VLOOKUP(Tabla1[[#This Row],[FECHA]],'COMPARENDOS TOTALES'!A:D,3,FALSE),0)</f>
        <v>16506666</v>
      </c>
      <c r="G815" s="5">
        <f>IFERROR(VLOOKUP(Tabla1[[#This Row],[FECHA]],EXONERACIONES!A:D,4,FALSE),0)</f>
        <v>32</v>
      </c>
      <c r="H815" s="9">
        <f>IFERROR(VLOOKUP(Tabla1[[#This Row],[FECHA]],EXONERACIONES!A:D,3,FALSE),0)</f>
        <v>10593261</v>
      </c>
      <c r="I815" s="5">
        <f>IFERROR(VLOOKUP(Tabla1[[#This Row],[FECHA]],'SIMIT CON RES'!A:D,4,FALSE),0)</f>
        <v>0</v>
      </c>
      <c r="J815" s="9">
        <f>IFERROR(VLOOKUP(Tabla1[[#This Row],[FECHA]],'SIMIT CON RES'!A:D,3,FALSE),0)</f>
        <v>0</v>
      </c>
      <c r="K815">
        <f>IFERROR(VLOOKUP(Tabla1[[#This Row],[FECHA]],'SIMIT SIN RES'!A:D,4,FALSE),0)</f>
        <v>0</v>
      </c>
      <c r="L815" s="9">
        <f>IFERROR(VLOOKUP(Tabla1[[#This Row],[FECHA]],'SIMIT SIN RES'!A:D,3,FALSE),0)</f>
        <v>0</v>
      </c>
      <c r="M815" s="5">
        <f>IFERROR(VLOOKUP(Tabla1[[#This Row],[FECHA]],'RECAUDOS DE COMPARENDOS'!A:D,4,FALSE),0)</f>
        <v>8</v>
      </c>
      <c r="N815" s="9">
        <f>IFERROR(VLOOKUP(Tabla1[[#This Row],[FECHA]],'RECAUDOS DE COMPARENDOS'!A:D,3,FALSE),0)</f>
        <v>2479815</v>
      </c>
      <c r="O815" s="5">
        <f>IFERROR(VLOOKUP(Tabla1[[#This Row],[FECHA]],'RECAUDOS DE RESOLUCIONES'!A:D,4,FALSE),0)</f>
        <v>0</v>
      </c>
      <c r="P815" s="9">
        <f>IFERROR(VLOOKUP(Tabla1[[#This Row],[FECHA]],'RECAUDOS DE RESOLUCIONES'!A:D,3,FALSE),0)</f>
        <v>0</v>
      </c>
      <c r="Q81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10</v>
      </c>
      <c r="R815" s="9">
        <f>Tabla1[V. COMPARENDOS]-(Tabla1[V. EXONERACIONES]+Tabla1[[#This Row],[V. SIMIT CON RESOLUCION]]+Tabla1[[#This Row],[V. SIMIT SIN RESOLUCION]]+Tabla1[[#This Row],[V. RECAUDOS COMPARENDOS]]+Tabla1[[#This Row],[V. RECAUDOS RESOLUCIONES]])</f>
        <v>3433590</v>
      </c>
      <c r="S815" s="11">
        <f>IFERROR(VLOOKUP(Tabla1[[#This Row],[FECHA]],'RECAUDOS LOCALES'!A:D,4,FALSE),0)</f>
        <v>0</v>
      </c>
      <c r="T815" s="9">
        <f>IFERROR(VLOOKUP(Tabla1[[#This Row],[FECHA]],'RECAUDOS LOCALES'!A:D,3,FALSE),0)</f>
        <v>0</v>
      </c>
      <c r="U815" s="11">
        <f>IFERROR(VLOOKUP(Tabla1[[#This Row],[FECHA]],'RECAUDOS EXTERNOS'!A:D,4,FALSE),0)</f>
        <v>0</v>
      </c>
      <c r="V815" s="9">
        <f>IFERROR(VLOOKUP(Tabla1[[#This Row],[FECHA]],'RECAUDOS EXTERNOS'!A:D,3,FALSE),0)</f>
        <v>0</v>
      </c>
    </row>
    <row r="816" spans="1:22" x14ac:dyDescent="0.25">
      <c r="A816" s="1">
        <v>38375</v>
      </c>
      <c r="B816" s="3" t="s">
        <v>4</v>
      </c>
      <c r="C816" s="2">
        <v>38353</v>
      </c>
      <c r="D816" s="5">
        <f>YEAR(Tabla1[[#This Row],[FECHA]])</f>
        <v>2005</v>
      </c>
      <c r="E816" s="5">
        <f>IFERROR(VLOOKUP(Tabla1[[#This Row],[FECHA]],'COMPARENDOS TOTALES'!A:D,4,FALSE),0)</f>
        <v>35</v>
      </c>
      <c r="F816" s="9">
        <f>IFERROR(VLOOKUP(Tabla1[[#This Row],[FECHA]],'COMPARENDOS TOTALES'!A:D,3,FALSE),0)</f>
        <v>9766656</v>
      </c>
      <c r="G816" s="5">
        <f>IFERROR(VLOOKUP(Tabla1[[#This Row],[FECHA]],EXONERACIONES!A:D,4,FALSE),0)</f>
        <v>26</v>
      </c>
      <c r="H816" s="9">
        <f>IFERROR(VLOOKUP(Tabla1[[#This Row],[FECHA]],EXONERACIONES!A:D,3,FALSE),0)</f>
        <v>6612840</v>
      </c>
      <c r="I816" s="5">
        <f>IFERROR(VLOOKUP(Tabla1[[#This Row],[FECHA]],'SIMIT CON RES'!A:D,4,FALSE),0)</f>
        <v>0</v>
      </c>
      <c r="J816" s="9">
        <f>IFERROR(VLOOKUP(Tabla1[[#This Row],[FECHA]],'SIMIT CON RES'!A:D,3,FALSE),0)</f>
        <v>0</v>
      </c>
      <c r="K816">
        <f>IFERROR(VLOOKUP(Tabla1[[#This Row],[FECHA]],'SIMIT SIN RES'!A:D,4,FALSE),0)</f>
        <v>0</v>
      </c>
      <c r="L816" s="9">
        <f>IFERROR(VLOOKUP(Tabla1[[#This Row],[FECHA]],'SIMIT SIN RES'!A:D,3,FALSE),0)</f>
        <v>0</v>
      </c>
      <c r="M816" s="5">
        <f>IFERROR(VLOOKUP(Tabla1[[#This Row],[FECHA]],'RECAUDOS DE COMPARENDOS'!A:D,4,FALSE),0)</f>
        <v>6</v>
      </c>
      <c r="N816" s="9">
        <f>IFERROR(VLOOKUP(Tabla1[[#This Row],[FECHA]],'RECAUDOS DE COMPARENDOS'!A:D,3,FALSE),0)</f>
        <v>2009286</v>
      </c>
      <c r="O816" s="5">
        <f>IFERROR(VLOOKUP(Tabla1[[#This Row],[FECHA]],'RECAUDOS DE RESOLUCIONES'!A:D,4,FALSE),0)</f>
        <v>0</v>
      </c>
      <c r="P816" s="9">
        <f>IFERROR(VLOOKUP(Tabla1[[#This Row],[FECHA]],'RECAUDOS DE RESOLUCIONES'!A:D,3,FALSE),0)</f>
        <v>0</v>
      </c>
      <c r="Q81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816" s="9">
        <f>Tabla1[V. COMPARENDOS]-(Tabla1[V. EXONERACIONES]+Tabla1[[#This Row],[V. SIMIT CON RESOLUCION]]+Tabla1[[#This Row],[V. SIMIT SIN RESOLUCION]]+Tabla1[[#This Row],[V. RECAUDOS COMPARENDOS]]+Tabla1[[#This Row],[V. RECAUDOS RESOLUCIONES]])</f>
        <v>1144530</v>
      </c>
      <c r="S816" s="11">
        <f>IFERROR(VLOOKUP(Tabla1[[#This Row],[FECHA]],'RECAUDOS LOCALES'!A:D,4,FALSE),0)</f>
        <v>0</v>
      </c>
      <c r="T816" s="9">
        <f>IFERROR(VLOOKUP(Tabla1[[#This Row],[FECHA]],'RECAUDOS LOCALES'!A:D,3,FALSE),0)</f>
        <v>0</v>
      </c>
      <c r="U816" s="11">
        <f>IFERROR(VLOOKUP(Tabla1[[#This Row],[FECHA]],'RECAUDOS EXTERNOS'!A:D,4,FALSE),0)</f>
        <v>0</v>
      </c>
      <c r="V816" s="9">
        <f>IFERROR(VLOOKUP(Tabla1[[#This Row],[FECHA]],'RECAUDOS EXTERNOS'!A:D,3,FALSE),0)</f>
        <v>0</v>
      </c>
    </row>
    <row r="817" spans="1:22" x14ac:dyDescent="0.25">
      <c r="A817" s="1">
        <v>38376</v>
      </c>
      <c r="B817" s="3" t="s">
        <v>1</v>
      </c>
      <c r="C817" s="2">
        <v>38353</v>
      </c>
      <c r="D817" s="5">
        <f>YEAR(Tabla1[[#This Row],[FECHA]])</f>
        <v>2005</v>
      </c>
      <c r="E817" s="5">
        <f>IFERROR(VLOOKUP(Tabla1[[#This Row],[FECHA]],'COMPARENDOS TOTALES'!A:D,4,FALSE),0)</f>
        <v>77</v>
      </c>
      <c r="F817" s="9">
        <f>IFERROR(VLOOKUP(Tabla1[[#This Row],[FECHA]],'COMPARENDOS TOTALES'!A:D,3,FALSE),0)</f>
        <v>24162300</v>
      </c>
      <c r="G817" s="5">
        <f>IFERROR(VLOOKUP(Tabla1[[#This Row],[FECHA]],EXONERACIONES!A:D,4,FALSE),0)</f>
        <v>52</v>
      </c>
      <c r="H817" s="9">
        <f>IFERROR(VLOOKUP(Tabla1[[#This Row],[FECHA]],EXONERACIONES!A:D,3,FALSE),0)</f>
        <v>16328628</v>
      </c>
      <c r="I817" s="5">
        <f>IFERROR(VLOOKUP(Tabla1[[#This Row],[FECHA]],'SIMIT CON RES'!A:D,4,FALSE),0)</f>
        <v>0</v>
      </c>
      <c r="J817" s="9">
        <f>IFERROR(VLOOKUP(Tabla1[[#This Row],[FECHA]],'SIMIT CON RES'!A:D,3,FALSE),0)</f>
        <v>0</v>
      </c>
      <c r="K817">
        <f>IFERROR(VLOOKUP(Tabla1[[#This Row],[FECHA]],'SIMIT SIN RES'!A:D,4,FALSE),0)</f>
        <v>0</v>
      </c>
      <c r="L817" s="9">
        <f>IFERROR(VLOOKUP(Tabla1[[#This Row],[FECHA]],'SIMIT SIN RES'!A:D,3,FALSE),0)</f>
        <v>0</v>
      </c>
      <c r="M817" s="5">
        <f>IFERROR(VLOOKUP(Tabla1[[#This Row],[FECHA]],'RECAUDOS DE COMPARENDOS'!A:D,4,FALSE),0)</f>
        <v>16</v>
      </c>
      <c r="N817" s="9">
        <f>IFERROR(VLOOKUP(Tabla1[[#This Row],[FECHA]],'RECAUDOS DE COMPARENDOS'!A:D,3,FALSE),0)</f>
        <v>4781592</v>
      </c>
      <c r="O817" s="5">
        <f>IFERROR(VLOOKUP(Tabla1[[#This Row],[FECHA]],'RECAUDOS DE RESOLUCIONES'!A:D,4,FALSE),0)</f>
        <v>0</v>
      </c>
      <c r="P817" s="9">
        <f>IFERROR(VLOOKUP(Tabla1[[#This Row],[FECHA]],'RECAUDOS DE RESOLUCIONES'!A:D,3,FALSE),0)</f>
        <v>0</v>
      </c>
      <c r="Q81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9</v>
      </c>
      <c r="R817" s="9">
        <f>Tabla1[V. COMPARENDOS]-(Tabla1[V. EXONERACIONES]+Tabla1[[#This Row],[V. SIMIT CON RESOLUCION]]+Tabla1[[#This Row],[V. SIMIT SIN RESOLUCION]]+Tabla1[[#This Row],[V. RECAUDOS COMPARENDOS]]+Tabla1[[#This Row],[V. RECAUDOS RESOLUCIONES]])</f>
        <v>3052080</v>
      </c>
      <c r="S817" s="11">
        <f>IFERROR(VLOOKUP(Tabla1[[#This Row],[FECHA]],'RECAUDOS LOCALES'!A:D,4,FALSE),0)</f>
        <v>6</v>
      </c>
      <c r="T817" s="9">
        <f>IFERROR(VLOOKUP(Tabla1[[#This Row],[FECHA]],'RECAUDOS LOCALES'!A:D,3,FALSE),0)</f>
        <v>979844</v>
      </c>
      <c r="U817" s="11">
        <f>IFERROR(VLOOKUP(Tabla1[[#This Row],[FECHA]],'RECAUDOS EXTERNOS'!A:D,4,FALSE),0)</f>
        <v>4</v>
      </c>
      <c r="V817" s="9">
        <f>IFERROR(VLOOKUP(Tabla1[[#This Row],[FECHA]],'RECAUDOS EXTERNOS'!A:D,3,FALSE),0)</f>
        <v>930255</v>
      </c>
    </row>
    <row r="818" spans="1:22" x14ac:dyDescent="0.25">
      <c r="A818" s="1">
        <v>38377</v>
      </c>
      <c r="B818" s="3" t="s">
        <v>2</v>
      </c>
      <c r="C818" s="2">
        <v>38353</v>
      </c>
      <c r="D818" s="5">
        <f>YEAR(Tabla1[[#This Row],[FECHA]])</f>
        <v>2005</v>
      </c>
      <c r="E818" s="5">
        <f>IFERROR(VLOOKUP(Tabla1[[#This Row],[FECHA]],'COMPARENDOS TOTALES'!A:D,4,FALSE),0)</f>
        <v>61</v>
      </c>
      <c r="F818" s="9">
        <f>IFERROR(VLOOKUP(Tabla1[[#This Row],[FECHA]],'COMPARENDOS TOTALES'!A:D,3,FALSE),0)</f>
        <v>15692778</v>
      </c>
      <c r="G818" s="5">
        <f>IFERROR(VLOOKUP(Tabla1[[#This Row],[FECHA]],EXONERACIONES!A:D,4,FALSE),0)</f>
        <v>42</v>
      </c>
      <c r="H818" s="9">
        <f>IFERROR(VLOOKUP(Tabla1[[#This Row],[FECHA]],EXONERACIONES!A:D,3,FALSE),0)</f>
        <v>10809450</v>
      </c>
      <c r="I818" s="5">
        <f>IFERROR(VLOOKUP(Tabla1[[#This Row],[FECHA]],'SIMIT CON RES'!A:D,4,FALSE),0)</f>
        <v>0</v>
      </c>
      <c r="J818" s="9">
        <f>IFERROR(VLOOKUP(Tabla1[[#This Row],[FECHA]],'SIMIT CON RES'!A:D,3,FALSE),0)</f>
        <v>0</v>
      </c>
      <c r="K818">
        <f>IFERROR(VLOOKUP(Tabla1[[#This Row],[FECHA]],'SIMIT SIN RES'!A:D,4,FALSE),0)</f>
        <v>0</v>
      </c>
      <c r="L818" s="9">
        <f>IFERROR(VLOOKUP(Tabla1[[#This Row],[FECHA]],'SIMIT SIN RES'!A:D,3,FALSE),0)</f>
        <v>0</v>
      </c>
      <c r="M818" s="5">
        <f>IFERROR(VLOOKUP(Tabla1[[#This Row],[FECHA]],'RECAUDOS DE COMPARENDOS'!A:D,4,FALSE),0)</f>
        <v>11</v>
      </c>
      <c r="N818" s="9">
        <f>IFERROR(VLOOKUP(Tabla1[[#This Row],[FECHA]],'RECAUDOS DE COMPARENDOS'!A:D,3,FALSE),0)</f>
        <v>2683287</v>
      </c>
      <c r="O818" s="5">
        <f>IFERROR(VLOOKUP(Tabla1[[#This Row],[FECHA]],'RECAUDOS DE RESOLUCIONES'!A:D,4,FALSE),0)</f>
        <v>0</v>
      </c>
      <c r="P818" s="9">
        <f>IFERROR(VLOOKUP(Tabla1[[#This Row],[FECHA]],'RECAUDOS DE RESOLUCIONES'!A:D,3,FALSE),0)</f>
        <v>0</v>
      </c>
      <c r="Q81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8</v>
      </c>
      <c r="R818" s="9">
        <f>Tabla1[V. COMPARENDOS]-(Tabla1[V. EXONERACIONES]+Tabla1[[#This Row],[V. SIMIT CON RESOLUCION]]+Tabla1[[#This Row],[V. SIMIT SIN RESOLUCION]]+Tabla1[[#This Row],[V. RECAUDOS COMPARENDOS]]+Tabla1[[#This Row],[V. RECAUDOS RESOLUCIONES]])</f>
        <v>2200041</v>
      </c>
      <c r="S818" s="11">
        <f>IFERROR(VLOOKUP(Tabla1[[#This Row],[FECHA]],'RECAUDOS LOCALES'!A:D,4,FALSE),0)</f>
        <v>7</v>
      </c>
      <c r="T818" s="9">
        <f>IFERROR(VLOOKUP(Tabla1[[#This Row],[FECHA]],'RECAUDOS LOCALES'!A:D,3,FALSE),0)</f>
        <v>1234880</v>
      </c>
      <c r="U818" s="11">
        <f>IFERROR(VLOOKUP(Tabla1[[#This Row],[FECHA]],'RECAUDOS EXTERNOS'!A:D,4,FALSE),0)</f>
        <v>6</v>
      </c>
      <c r="V818" s="9">
        <f>IFERROR(VLOOKUP(Tabla1[[#This Row],[FECHA]],'RECAUDOS EXTERNOS'!A:D,3,FALSE),0)</f>
        <v>2015985</v>
      </c>
    </row>
    <row r="819" spans="1:22" x14ac:dyDescent="0.25">
      <c r="A819" s="1">
        <v>38378</v>
      </c>
      <c r="B819" s="3" t="s">
        <v>3</v>
      </c>
      <c r="C819" s="2">
        <v>38353</v>
      </c>
      <c r="D819" s="5">
        <f>YEAR(Tabla1[[#This Row],[FECHA]])</f>
        <v>2005</v>
      </c>
      <c r="E819" s="5">
        <f>IFERROR(VLOOKUP(Tabla1[[#This Row],[FECHA]],'COMPARENDOS TOTALES'!A:D,4,FALSE),0)</f>
        <v>69</v>
      </c>
      <c r="F819" s="9">
        <f>IFERROR(VLOOKUP(Tabla1[[#This Row],[FECHA]],'COMPARENDOS TOTALES'!A:D,3,FALSE),0)</f>
        <v>17269676</v>
      </c>
      <c r="G819" s="5">
        <f>IFERROR(VLOOKUP(Tabla1[[#This Row],[FECHA]],EXONERACIONES!A:D,4,FALSE),0)</f>
        <v>43</v>
      </c>
      <c r="H819" s="9">
        <f>IFERROR(VLOOKUP(Tabla1[[#This Row],[FECHA]],EXONERACIONES!A:D,3,FALSE),0)</f>
        <v>10974761</v>
      </c>
      <c r="I819" s="5">
        <f>IFERROR(VLOOKUP(Tabla1[[#This Row],[FECHA]],'SIMIT CON RES'!A:D,4,FALSE),0)</f>
        <v>0</v>
      </c>
      <c r="J819" s="9">
        <f>IFERROR(VLOOKUP(Tabla1[[#This Row],[FECHA]],'SIMIT CON RES'!A:D,3,FALSE),0)</f>
        <v>0</v>
      </c>
      <c r="K819">
        <f>IFERROR(VLOOKUP(Tabla1[[#This Row],[FECHA]],'SIMIT SIN RES'!A:D,4,FALSE),0)</f>
        <v>0</v>
      </c>
      <c r="L819" s="9">
        <f>IFERROR(VLOOKUP(Tabla1[[#This Row],[FECHA]],'SIMIT SIN RES'!A:D,3,FALSE),0)</f>
        <v>0</v>
      </c>
      <c r="M819" s="5">
        <f>IFERROR(VLOOKUP(Tabla1[[#This Row],[FECHA]],'RECAUDOS DE COMPARENDOS'!A:D,4,FALSE),0)</f>
        <v>13</v>
      </c>
      <c r="N819" s="9">
        <f>IFERROR(VLOOKUP(Tabla1[[#This Row],[FECHA]],'RECAUDOS DE COMPARENDOS'!A:D,3,FALSE),0)</f>
        <v>3052080</v>
      </c>
      <c r="O819" s="5">
        <f>IFERROR(VLOOKUP(Tabla1[[#This Row],[FECHA]],'RECAUDOS DE RESOLUCIONES'!A:D,4,FALSE),0)</f>
        <v>0</v>
      </c>
      <c r="P819" s="9">
        <f>IFERROR(VLOOKUP(Tabla1[[#This Row],[FECHA]],'RECAUDOS DE RESOLUCIONES'!A:D,3,FALSE),0)</f>
        <v>0</v>
      </c>
      <c r="Q81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13</v>
      </c>
      <c r="R819" s="9">
        <f>Tabla1[V. COMPARENDOS]-(Tabla1[V. EXONERACIONES]+Tabla1[[#This Row],[V. SIMIT CON RESOLUCION]]+Tabla1[[#This Row],[V. SIMIT SIN RESOLUCION]]+Tabla1[[#This Row],[V. RECAUDOS COMPARENDOS]]+Tabla1[[#This Row],[V. RECAUDOS RESOLUCIONES]])</f>
        <v>3242835</v>
      </c>
      <c r="S819" s="11">
        <f>IFERROR(VLOOKUP(Tabla1[[#This Row],[FECHA]],'RECAUDOS LOCALES'!A:D,4,FALSE),0)</f>
        <v>9</v>
      </c>
      <c r="T819" s="9">
        <f>IFERROR(VLOOKUP(Tabla1[[#This Row],[FECHA]],'RECAUDOS LOCALES'!A:D,3,FALSE),0)</f>
        <v>1704088</v>
      </c>
      <c r="U819" s="11">
        <f>IFERROR(VLOOKUP(Tabla1[[#This Row],[FECHA]],'RECAUDOS EXTERNOS'!A:D,4,FALSE),0)</f>
        <v>5</v>
      </c>
      <c r="V819" s="9">
        <f>IFERROR(VLOOKUP(Tabla1[[#This Row],[FECHA]],'RECAUDOS EXTERNOS'!A:D,3,FALSE),0)</f>
        <v>1300005</v>
      </c>
    </row>
    <row r="820" spans="1:22" x14ac:dyDescent="0.25">
      <c r="A820" s="1">
        <v>38379</v>
      </c>
      <c r="B820" s="3" t="s">
        <v>6</v>
      </c>
      <c r="C820" s="2">
        <v>38353</v>
      </c>
      <c r="D820" s="5">
        <f>YEAR(Tabla1[[#This Row],[FECHA]])</f>
        <v>2005</v>
      </c>
      <c r="E820" s="5">
        <f>IFERROR(VLOOKUP(Tabla1[[#This Row],[FECHA]],'COMPARENDOS TOTALES'!A:D,4,FALSE),0)</f>
        <v>84</v>
      </c>
      <c r="F820" s="9">
        <f>IFERROR(VLOOKUP(Tabla1[[#This Row],[FECHA]],'COMPARENDOS TOTALES'!A:D,3,FALSE),0)</f>
        <v>20995767</v>
      </c>
      <c r="G820" s="5">
        <f>IFERROR(VLOOKUP(Tabla1[[#This Row],[FECHA]],EXONERACIONES!A:D,4,FALSE),0)</f>
        <v>53</v>
      </c>
      <c r="H820" s="9">
        <f>IFERROR(VLOOKUP(Tabla1[[#This Row],[FECHA]],EXONERACIONES!A:D,3,FALSE),0)</f>
        <v>13543605</v>
      </c>
      <c r="I820" s="5">
        <f>IFERROR(VLOOKUP(Tabla1[[#This Row],[FECHA]],'SIMIT CON RES'!A:D,4,FALSE),0)</f>
        <v>0</v>
      </c>
      <c r="J820" s="9">
        <f>IFERROR(VLOOKUP(Tabla1[[#This Row],[FECHA]],'SIMIT CON RES'!A:D,3,FALSE),0)</f>
        <v>0</v>
      </c>
      <c r="K820">
        <f>IFERROR(VLOOKUP(Tabla1[[#This Row],[FECHA]],'SIMIT SIN RES'!A:D,4,FALSE),0)</f>
        <v>0</v>
      </c>
      <c r="L820" s="9">
        <f>IFERROR(VLOOKUP(Tabla1[[#This Row],[FECHA]],'SIMIT SIN RES'!A:D,3,FALSE),0)</f>
        <v>0</v>
      </c>
      <c r="M820" s="5">
        <f>IFERROR(VLOOKUP(Tabla1[[#This Row],[FECHA]],'RECAUDOS DE COMPARENDOS'!A:D,4,FALSE),0)</f>
        <v>17</v>
      </c>
      <c r="N820" s="9">
        <f>IFERROR(VLOOKUP(Tabla1[[#This Row],[FECHA]],'RECAUDOS DE COMPARENDOS'!A:D,3,FALSE),0)</f>
        <v>4196610</v>
      </c>
      <c r="O820" s="5">
        <f>IFERROR(VLOOKUP(Tabla1[[#This Row],[FECHA]],'RECAUDOS DE RESOLUCIONES'!A:D,4,FALSE),0)</f>
        <v>0</v>
      </c>
      <c r="P820" s="9">
        <f>IFERROR(VLOOKUP(Tabla1[[#This Row],[FECHA]],'RECAUDOS DE RESOLUCIONES'!A:D,3,FALSE),0)</f>
        <v>0</v>
      </c>
      <c r="Q82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14</v>
      </c>
      <c r="R820" s="9">
        <f>Tabla1[V. COMPARENDOS]-(Tabla1[V. EXONERACIONES]+Tabla1[[#This Row],[V. SIMIT CON RESOLUCION]]+Tabla1[[#This Row],[V. SIMIT SIN RESOLUCION]]+Tabla1[[#This Row],[V. RECAUDOS COMPARENDOS]]+Tabla1[[#This Row],[V. RECAUDOS RESOLUCIONES]])</f>
        <v>3255552</v>
      </c>
      <c r="S820" s="11">
        <f>IFERROR(VLOOKUP(Tabla1[[#This Row],[FECHA]],'RECAUDOS LOCALES'!A:D,4,FALSE),0)</f>
        <v>14</v>
      </c>
      <c r="T820" s="9">
        <f>IFERROR(VLOOKUP(Tabla1[[#This Row],[FECHA]],'RECAUDOS LOCALES'!A:D,3,FALSE),0)</f>
        <v>1800084</v>
      </c>
      <c r="U820" s="11">
        <f>IFERROR(VLOOKUP(Tabla1[[#This Row],[FECHA]],'RECAUDOS EXTERNOS'!A:D,4,FALSE),0)</f>
        <v>0</v>
      </c>
      <c r="V820" s="9">
        <f>IFERROR(VLOOKUP(Tabla1[[#This Row],[FECHA]],'RECAUDOS EXTERNOS'!A:D,3,FALSE),0)</f>
        <v>0</v>
      </c>
    </row>
    <row r="821" spans="1:22" x14ac:dyDescent="0.25">
      <c r="A821" s="1">
        <v>38380</v>
      </c>
      <c r="B821" s="3" t="s">
        <v>0</v>
      </c>
      <c r="C821" s="2">
        <v>38353</v>
      </c>
      <c r="D821" s="5">
        <f>YEAR(Tabla1[[#This Row],[FECHA]])</f>
        <v>2005</v>
      </c>
      <c r="E821" s="5">
        <f>IFERROR(VLOOKUP(Tabla1[[#This Row],[FECHA]],'COMPARENDOS TOTALES'!A:D,4,FALSE),0)</f>
        <v>44</v>
      </c>
      <c r="F821" s="9">
        <f>IFERROR(VLOOKUP(Tabla1[[#This Row],[FECHA]],'COMPARENDOS TOTALES'!A:D,3,FALSE),0)</f>
        <v>12729717</v>
      </c>
      <c r="G821" s="5">
        <f>IFERROR(VLOOKUP(Tabla1[[#This Row],[FECHA]],EXONERACIONES!A:D,4,FALSE),0)</f>
        <v>33</v>
      </c>
      <c r="H821" s="9">
        <f>IFERROR(VLOOKUP(Tabla1[[#This Row],[FECHA]],EXONERACIONES!A:D,3,FALSE),0)</f>
        <v>9677637</v>
      </c>
      <c r="I821" s="5">
        <f>IFERROR(VLOOKUP(Tabla1[[#This Row],[FECHA]],'SIMIT CON RES'!A:D,4,FALSE),0)</f>
        <v>0</v>
      </c>
      <c r="J821" s="9">
        <f>IFERROR(VLOOKUP(Tabla1[[#This Row],[FECHA]],'SIMIT CON RES'!A:D,3,FALSE),0)</f>
        <v>0</v>
      </c>
      <c r="K821">
        <f>IFERROR(VLOOKUP(Tabla1[[#This Row],[FECHA]],'SIMIT SIN RES'!A:D,4,FALSE),0)</f>
        <v>0</v>
      </c>
      <c r="L821" s="9">
        <f>IFERROR(VLOOKUP(Tabla1[[#This Row],[FECHA]],'SIMIT SIN RES'!A:D,3,FALSE),0)</f>
        <v>0</v>
      </c>
      <c r="M821" s="5">
        <f>IFERROR(VLOOKUP(Tabla1[[#This Row],[FECHA]],'RECAUDOS DE COMPARENDOS'!A:D,4,FALSE),0)</f>
        <v>1</v>
      </c>
      <c r="N821" s="9">
        <f>IFERROR(VLOOKUP(Tabla1[[#This Row],[FECHA]],'RECAUDOS DE COMPARENDOS'!A:D,3,FALSE),0)</f>
        <v>381510</v>
      </c>
      <c r="O821" s="5">
        <f>IFERROR(VLOOKUP(Tabla1[[#This Row],[FECHA]],'RECAUDOS DE RESOLUCIONES'!A:D,4,FALSE),0)</f>
        <v>0</v>
      </c>
      <c r="P821" s="9">
        <f>IFERROR(VLOOKUP(Tabla1[[#This Row],[FECHA]],'RECAUDOS DE RESOLUCIONES'!A:D,3,FALSE),0)</f>
        <v>0</v>
      </c>
      <c r="Q82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10</v>
      </c>
      <c r="R821" s="9">
        <f>Tabla1[V. COMPARENDOS]-(Tabla1[V. EXONERACIONES]+Tabla1[[#This Row],[V. SIMIT CON RESOLUCION]]+Tabla1[[#This Row],[V. SIMIT SIN RESOLUCION]]+Tabla1[[#This Row],[V. RECAUDOS COMPARENDOS]]+Tabla1[[#This Row],[V. RECAUDOS RESOLUCIONES]])</f>
        <v>2670570</v>
      </c>
      <c r="S821" s="11">
        <f>IFERROR(VLOOKUP(Tabla1[[#This Row],[FECHA]],'RECAUDOS LOCALES'!A:D,4,FALSE),0)</f>
        <v>6</v>
      </c>
      <c r="T821" s="9">
        <f>IFERROR(VLOOKUP(Tabla1[[#This Row],[FECHA]],'RECAUDOS LOCALES'!A:D,3,FALSE),0)</f>
        <v>867394</v>
      </c>
      <c r="U821" s="11">
        <f>IFERROR(VLOOKUP(Tabla1[[#This Row],[FECHA]],'RECAUDOS EXTERNOS'!A:D,4,FALSE),0)</f>
        <v>1</v>
      </c>
      <c r="V821" s="9">
        <f>IFERROR(VLOOKUP(Tabla1[[#This Row],[FECHA]],'RECAUDOS EXTERNOS'!A:D,3,FALSE),0)</f>
        <v>190755</v>
      </c>
    </row>
    <row r="822" spans="1:22" x14ac:dyDescent="0.25">
      <c r="A822" s="1">
        <v>38381</v>
      </c>
      <c r="B822" s="3" t="s">
        <v>5</v>
      </c>
      <c r="C822" s="2">
        <v>38353</v>
      </c>
      <c r="D822" s="5">
        <f>YEAR(Tabla1[[#This Row],[FECHA]])</f>
        <v>2005</v>
      </c>
      <c r="E822" s="5">
        <f>IFERROR(VLOOKUP(Tabla1[[#This Row],[FECHA]],'COMPARENDOS TOTALES'!A:D,4,FALSE),0)</f>
        <v>44</v>
      </c>
      <c r="F822" s="9">
        <f>IFERROR(VLOOKUP(Tabla1[[#This Row],[FECHA]],'COMPARENDOS TOTALES'!A:D,3,FALSE),0)</f>
        <v>12132018</v>
      </c>
      <c r="G822" s="5">
        <f>IFERROR(VLOOKUP(Tabla1[[#This Row],[FECHA]],EXONERACIONES!A:D,4,FALSE),0)</f>
        <v>35</v>
      </c>
      <c r="H822" s="9">
        <f>IFERROR(VLOOKUP(Tabla1[[#This Row],[FECHA]],EXONERACIONES!A:D,3,FALSE),0)</f>
        <v>9741222</v>
      </c>
      <c r="I822" s="5">
        <f>IFERROR(VLOOKUP(Tabla1[[#This Row],[FECHA]],'SIMIT CON RES'!A:D,4,FALSE),0)</f>
        <v>0</v>
      </c>
      <c r="J822" s="9">
        <f>IFERROR(VLOOKUP(Tabla1[[#This Row],[FECHA]],'SIMIT CON RES'!A:D,3,FALSE),0)</f>
        <v>0</v>
      </c>
      <c r="K822">
        <f>IFERROR(VLOOKUP(Tabla1[[#This Row],[FECHA]],'SIMIT SIN RES'!A:D,4,FALSE),0)</f>
        <v>0</v>
      </c>
      <c r="L822" s="9">
        <f>IFERROR(VLOOKUP(Tabla1[[#This Row],[FECHA]],'SIMIT SIN RES'!A:D,3,FALSE),0)</f>
        <v>0</v>
      </c>
      <c r="M822" s="5">
        <f>IFERROR(VLOOKUP(Tabla1[[#This Row],[FECHA]],'RECAUDOS DE COMPARENDOS'!A:D,4,FALSE),0)</f>
        <v>4</v>
      </c>
      <c r="N822" s="9">
        <f>IFERROR(VLOOKUP(Tabla1[[#This Row],[FECHA]],'RECAUDOS DE COMPARENDOS'!A:D,3,FALSE),0)</f>
        <v>953775</v>
      </c>
      <c r="O822" s="5">
        <f>IFERROR(VLOOKUP(Tabla1[[#This Row],[FECHA]],'RECAUDOS DE RESOLUCIONES'!A:D,4,FALSE),0)</f>
        <v>0</v>
      </c>
      <c r="P822" s="9">
        <f>IFERROR(VLOOKUP(Tabla1[[#This Row],[FECHA]],'RECAUDOS DE RESOLUCIONES'!A:D,3,FALSE),0)</f>
        <v>0</v>
      </c>
      <c r="Q82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822" s="9">
        <f>Tabla1[V. COMPARENDOS]-(Tabla1[V. EXONERACIONES]+Tabla1[[#This Row],[V. SIMIT CON RESOLUCION]]+Tabla1[[#This Row],[V. SIMIT SIN RESOLUCION]]+Tabla1[[#This Row],[V. RECAUDOS COMPARENDOS]]+Tabla1[[#This Row],[V. RECAUDOS RESOLUCIONES]])</f>
        <v>1437021</v>
      </c>
      <c r="S822" s="11">
        <f>IFERROR(VLOOKUP(Tabla1[[#This Row],[FECHA]],'RECAUDOS LOCALES'!A:D,4,FALSE),0)</f>
        <v>0</v>
      </c>
      <c r="T822" s="9">
        <f>IFERROR(VLOOKUP(Tabla1[[#This Row],[FECHA]],'RECAUDOS LOCALES'!A:D,3,FALSE),0)</f>
        <v>0</v>
      </c>
      <c r="U822" s="11">
        <f>IFERROR(VLOOKUP(Tabla1[[#This Row],[FECHA]],'RECAUDOS EXTERNOS'!A:D,4,FALSE),0)</f>
        <v>0</v>
      </c>
      <c r="V822" s="9">
        <f>IFERROR(VLOOKUP(Tabla1[[#This Row],[FECHA]],'RECAUDOS EXTERNOS'!A:D,3,FALSE),0)</f>
        <v>0</v>
      </c>
    </row>
    <row r="823" spans="1:22" x14ac:dyDescent="0.25">
      <c r="A823" s="1">
        <v>38382</v>
      </c>
      <c r="B823" s="3" t="s">
        <v>4</v>
      </c>
      <c r="C823" s="2">
        <v>38353</v>
      </c>
      <c r="D823" s="5">
        <f>YEAR(Tabla1[[#This Row],[FECHA]])</f>
        <v>2005</v>
      </c>
      <c r="E823" s="5">
        <f>IFERROR(VLOOKUP(Tabla1[[#This Row],[FECHA]],'COMPARENDOS TOTALES'!A:D,4,FALSE),0)</f>
        <v>33</v>
      </c>
      <c r="F823" s="9">
        <f>IFERROR(VLOOKUP(Tabla1[[#This Row],[FECHA]],'COMPARENDOS TOTALES'!A:D,3,FALSE),0)</f>
        <v>9168957</v>
      </c>
      <c r="G823" s="5">
        <f>IFERROR(VLOOKUP(Tabla1[[#This Row],[FECHA]],EXONERACIONES!A:D,4,FALSE),0)</f>
        <v>25</v>
      </c>
      <c r="H823" s="9">
        <f>IFERROR(VLOOKUP(Tabla1[[#This Row],[FECHA]],EXONERACIONES!A:D,3,FALSE),0)</f>
        <v>6968916</v>
      </c>
      <c r="I823" s="5">
        <f>IFERROR(VLOOKUP(Tabla1[[#This Row],[FECHA]],'SIMIT CON RES'!A:D,4,FALSE),0)</f>
        <v>0</v>
      </c>
      <c r="J823" s="9">
        <f>IFERROR(VLOOKUP(Tabla1[[#This Row],[FECHA]],'SIMIT CON RES'!A:D,3,FALSE),0)</f>
        <v>0</v>
      </c>
      <c r="K823">
        <f>IFERROR(VLOOKUP(Tabla1[[#This Row],[FECHA]],'SIMIT SIN RES'!A:D,4,FALSE),0)</f>
        <v>0</v>
      </c>
      <c r="L823" s="9">
        <f>IFERROR(VLOOKUP(Tabla1[[#This Row],[FECHA]],'SIMIT SIN RES'!A:D,3,FALSE),0)</f>
        <v>0</v>
      </c>
      <c r="M823" s="5">
        <f>IFERROR(VLOOKUP(Tabla1[[#This Row],[FECHA]],'RECAUDOS DE COMPARENDOS'!A:D,4,FALSE),0)</f>
        <v>5</v>
      </c>
      <c r="N823" s="9">
        <f>IFERROR(VLOOKUP(Tabla1[[#This Row],[FECHA]],'RECAUDOS DE COMPARENDOS'!A:D,3,FALSE),0)</f>
        <v>1335285</v>
      </c>
      <c r="O823" s="5">
        <f>IFERROR(VLOOKUP(Tabla1[[#This Row],[FECHA]],'RECAUDOS DE RESOLUCIONES'!A:D,4,FALSE),0)</f>
        <v>0</v>
      </c>
      <c r="P823" s="9">
        <f>IFERROR(VLOOKUP(Tabla1[[#This Row],[FECHA]],'RECAUDOS DE RESOLUCIONES'!A:D,3,FALSE),0)</f>
        <v>0</v>
      </c>
      <c r="Q82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823" s="9">
        <f>Tabla1[V. COMPARENDOS]-(Tabla1[V. EXONERACIONES]+Tabla1[[#This Row],[V. SIMIT CON RESOLUCION]]+Tabla1[[#This Row],[V. SIMIT SIN RESOLUCION]]+Tabla1[[#This Row],[V. RECAUDOS COMPARENDOS]]+Tabla1[[#This Row],[V. RECAUDOS RESOLUCIONES]])</f>
        <v>864756</v>
      </c>
      <c r="S823" s="11">
        <f>IFERROR(VLOOKUP(Tabla1[[#This Row],[FECHA]],'RECAUDOS LOCALES'!A:D,4,FALSE),0)</f>
        <v>0</v>
      </c>
      <c r="T823" s="9">
        <f>IFERROR(VLOOKUP(Tabla1[[#This Row],[FECHA]],'RECAUDOS LOCALES'!A:D,3,FALSE),0)</f>
        <v>0</v>
      </c>
      <c r="U823" s="11">
        <f>IFERROR(VLOOKUP(Tabla1[[#This Row],[FECHA]],'RECAUDOS EXTERNOS'!A:D,4,FALSE),0)</f>
        <v>0</v>
      </c>
      <c r="V823" s="9">
        <f>IFERROR(VLOOKUP(Tabla1[[#This Row],[FECHA]],'RECAUDOS EXTERNOS'!A:D,3,FALSE),0)</f>
        <v>0</v>
      </c>
    </row>
    <row r="824" spans="1:22" x14ac:dyDescent="0.25">
      <c r="A824" s="1">
        <v>38383</v>
      </c>
      <c r="B824" s="3" t="s">
        <v>1</v>
      </c>
      <c r="C824" s="2">
        <v>38353</v>
      </c>
      <c r="D824" s="5">
        <f>YEAR(Tabla1[[#This Row],[FECHA]])</f>
        <v>2005</v>
      </c>
      <c r="E824" s="5">
        <f>IFERROR(VLOOKUP(Tabla1[[#This Row],[FECHA]],'COMPARENDOS TOTALES'!A:D,4,FALSE),0)</f>
        <v>42</v>
      </c>
      <c r="F824" s="9">
        <f>IFERROR(VLOOKUP(Tabla1[[#This Row],[FECHA]],'COMPARENDOS TOTALES'!A:D,3,FALSE),0)</f>
        <v>9868272</v>
      </c>
      <c r="G824" s="5">
        <f>IFERROR(VLOOKUP(Tabla1[[#This Row],[FECHA]],EXONERACIONES!A:D,4,FALSE),0)</f>
        <v>26</v>
      </c>
      <c r="H824" s="9">
        <f>IFERROR(VLOOKUP(Tabla1[[#This Row],[FECHA]],EXONERACIONES!A:D,3,FALSE),0)</f>
        <v>6409368</v>
      </c>
      <c r="I824" s="5">
        <f>IFERROR(VLOOKUP(Tabla1[[#This Row],[FECHA]],'SIMIT CON RES'!A:D,4,FALSE),0)</f>
        <v>0</v>
      </c>
      <c r="J824" s="9">
        <f>IFERROR(VLOOKUP(Tabla1[[#This Row],[FECHA]],'SIMIT CON RES'!A:D,3,FALSE),0)</f>
        <v>0</v>
      </c>
      <c r="K824">
        <f>IFERROR(VLOOKUP(Tabla1[[#This Row],[FECHA]],'SIMIT SIN RES'!A:D,4,FALSE),0)</f>
        <v>0</v>
      </c>
      <c r="L824" s="9">
        <f>IFERROR(VLOOKUP(Tabla1[[#This Row],[FECHA]],'SIMIT SIN RES'!A:D,3,FALSE),0)</f>
        <v>0</v>
      </c>
      <c r="M824" s="5">
        <f>IFERROR(VLOOKUP(Tabla1[[#This Row],[FECHA]],'RECAUDOS DE COMPARENDOS'!A:D,4,FALSE),0)</f>
        <v>10</v>
      </c>
      <c r="N824" s="9">
        <f>IFERROR(VLOOKUP(Tabla1[[#This Row],[FECHA]],'RECAUDOS DE COMPARENDOS'!A:D,3,FALSE),0)</f>
        <v>2301777</v>
      </c>
      <c r="O824" s="5">
        <f>IFERROR(VLOOKUP(Tabla1[[#This Row],[FECHA]],'RECAUDOS DE RESOLUCIONES'!A:D,4,FALSE),0)</f>
        <v>0</v>
      </c>
      <c r="P824" s="9">
        <f>IFERROR(VLOOKUP(Tabla1[[#This Row],[FECHA]],'RECAUDOS DE RESOLUCIONES'!A:D,3,FALSE),0)</f>
        <v>0</v>
      </c>
      <c r="Q82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824" s="9">
        <f>Tabla1[V. COMPARENDOS]-(Tabla1[V. EXONERACIONES]+Tabla1[[#This Row],[V. SIMIT CON RESOLUCION]]+Tabla1[[#This Row],[V. SIMIT SIN RESOLUCION]]+Tabla1[[#This Row],[V. RECAUDOS COMPARENDOS]]+Tabla1[[#This Row],[V. RECAUDOS RESOLUCIONES]])</f>
        <v>1157127</v>
      </c>
      <c r="S824" s="11">
        <f>IFERROR(VLOOKUP(Tabla1[[#This Row],[FECHA]],'RECAUDOS LOCALES'!A:D,4,FALSE),0)</f>
        <v>7</v>
      </c>
      <c r="T824" s="9">
        <f>IFERROR(VLOOKUP(Tabla1[[#This Row],[FECHA]],'RECAUDOS LOCALES'!A:D,3,FALSE),0)</f>
        <v>857862</v>
      </c>
      <c r="U824" s="11">
        <f>IFERROR(VLOOKUP(Tabla1[[#This Row],[FECHA]],'RECAUDOS EXTERNOS'!A:D,4,FALSE),0)</f>
        <v>1</v>
      </c>
      <c r="V824" s="9">
        <f>IFERROR(VLOOKUP(Tabla1[[#This Row],[FECHA]],'RECAUDOS EXTERNOS'!A:D,3,FALSE),0)</f>
        <v>190755</v>
      </c>
    </row>
    <row r="825" spans="1:22" x14ac:dyDescent="0.25">
      <c r="A825" s="1">
        <v>38384</v>
      </c>
      <c r="B825" s="3" t="s">
        <v>2</v>
      </c>
      <c r="C825" s="2">
        <v>38384</v>
      </c>
      <c r="D825" s="5">
        <f>YEAR(Tabla1[[#This Row],[FECHA]])</f>
        <v>2005</v>
      </c>
      <c r="E825" s="5">
        <f>IFERROR(VLOOKUP(Tabla1[[#This Row],[FECHA]],'COMPARENDOS TOTALES'!A:D,4,FALSE),0)</f>
        <v>64</v>
      </c>
      <c r="F825" s="9">
        <f>IFERROR(VLOOKUP(Tabla1[[#This Row],[FECHA]],'COMPARENDOS TOTALES'!A:D,3,FALSE),0)</f>
        <v>16722855</v>
      </c>
      <c r="G825" s="5">
        <f>IFERROR(VLOOKUP(Tabla1[[#This Row],[FECHA]],EXONERACIONES!A:D,4,FALSE),0)</f>
        <v>47</v>
      </c>
      <c r="H825" s="9">
        <f>IFERROR(VLOOKUP(Tabla1[[#This Row],[FECHA]],EXONERACIONES!A:D,3,FALSE),0)</f>
        <v>12042999</v>
      </c>
      <c r="I825" s="5">
        <f>IFERROR(VLOOKUP(Tabla1[[#This Row],[FECHA]],'SIMIT CON RES'!A:D,4,FALSE),0)</f>
        <v>0</v>
      </c>
      <c r="J825" s="9">
        <f>IFERROR(VLOOKUP(Tabla1[[#This Row],[FECHA]],'SIMIT CON RES'!A:D,3,FALSE),0)</f>
        <v>0</v>
      </c>
      <c r="K825">
        <f>IFERROR(VLOOKUP(Tabla1[[#This Row],[FECHA]],'SIMIT SIN RES'!A:D,4,FALSE),0)</f>
        <v>0</v>
      </c>
      <c r="L825" s="9">
        <f>IFERROR(VLOOKUP(Tabla1[[#This Row],[FECHA]],'SIMIT SIN RES'!A:D,3,FALSE),0)</f>
        <v>0</v>
      </c>
      <c r="M825" s="5">
        <f>IFERROR(VLOOKUP(Tabla1[[#This Row],[FECHA]],'RECAUDOS DE COMPARENDOS'!A:D,4,FALSE),0)</f>
        <v>4</v>
      </c>
      <c r="N825" s="9">
        <f>IFERROR(VLOOKUP(Tabla1[[#This Row],[FECHA]],'RECAUDOS DE COMPARENDOS'!A:D,3,FALSE),0)</f>
        <v>763020</v>
      </c>
      <c r="O825" s="5">
        <f>IFERROR(VLOOKUP(Tabla1[[#This Row],[FECHA]],'RECAUDOS DE RESOLUCIONES'!A:D,4,FALSE),0)</f>
        <v>0</v>
      </c>
      <c r="P825" s="9">
        <f>IFERROR(VLOOKUP(Tabla1[[#This Row],[FECHA]],'RECAUDOS DE RESOLUCIONES'!A:D,3,FALSE),0)</f>
        <v>0</v>
      </c>
      <c r="Q82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13</v>
      </c>
      <c r="R825" s="9">
        <f>Tabla1[V. COMPARENDOS]-(Tabla1[V. EXONERACIONES]+Tabla1[[#This Row],[V. SIMIT CON RESOLUCION]]+Tabla1[[#This Row],[V. SIMIT SIN RESOLUCION]]+Tabla1[[#This Row],[V. RECAUDOS COMPARENDOS]]+Tabla1[[#This Row],[V. RECAUDOS RESOLUCIONES]])</f>
        <v>3916836</v>
      </c>
      <c r="S825" s="11">
        <f>IFERROR(VLOOKUP(Tabla1[[#This Row],[FECHA]],'RECAUDOS LOCALES'!A:D,4,FALSE),0)</f>
        <v>6</v>
      </c>
      <c r="T825" s="9">
        <f>IFERROR(VLOOKUP(Tabla1[[#This Row],[FECHA]],'RECAUDOS LOCALES'!A:D,3,FALSE),0)</f>
        <v>851144</v>
      </c>
      <c r="U825" s="11">
        <f>IFERROR(VLOOKUP(Tabla1[[#This Row],[FECHA]],'RECAUDOS EXTERNOS'!A:D,4,FALSE),0)</f>
        <v>4</v>
      </c>
      <c r="V825" s="9">
        <f>IFERROR(VLOOKUP(Tabla1[[#This Row],[FECHA]],'RECAUDOS EXTERNOS'!A:D,3,FALSE),0)</f>
        <v>942015</v>
      </c>
    </row>
    <row r="826" spans="1:22" x14ac:dyDescent="0.25">
      <c r="A826" s="1">
        <v>38385</v>
      </c>
      <c r="B826" s="3" t="s">
        <v>3</v>
      </c>
      <c r="C826" s="2">
        <v>38384</v>
      </c>
      <c r="D826" s="5">
        <f>YEAR(Tabla1[[#This Row],[FECHA]])</f>
        <v>2005</v>
      </c>
      <c r="E826" s="5">
        <f>IFERROR(VLOOKUP(Tabla1[[#This Row],[FECHA]],'COMPARENDOS TOTALES'!A:D,4,FALSE),0)</f>
        <v>89</v>
      </c>
      <c r="F826" s="9">
        <f>IFERROR(VLOOKUP(Tabla1[[#This Row],[FECHA]],'COMPARENDOS TOTALES'!A:D,3,FALSE),0)</f>
        <v>25345509</v>
      </c>
      <c r="G826" s="5">
        <f>IFERROR(VLOOKUP(Tabla1[[#This Row],[FECHA]],EXONERACIONES!A:D,4,FALSE),0)</f>
        <v>58</v>
      </c>
      <c r="H826" s="9">
        <f>IFERROR(VLOOKUP(Tabla1[[#This Row],[FECHA]],EXONERACIONES!A:D,3,FALSE),0)</f>
        <v>15781797</v>
      </c>
      <c r="I826" s="5">
        <f>IFERROR(VLOOKUP(Tabla1[[#This Row],[FECHA]],'SIMIT CON RES'!A:D,4,FALSE),0)</f>
        <v>0</v>
      </c>
      <c r="J826" s="9">
        <f>IFERROR(VLOOKUP(Tabla1[[#This Row],[FECHA]],'SIMIT CON RES'!A:D,3,FALSE),0)</f>
        <v>0</v>
      </c>
      <c r="K826">
        <f>IFERROR(VLOOKUP(Tabla1[[#This Row],[FECHA]],'SIMIT SIN RES'!A:D,4,FALSE),0)</f>
        <v>0</v>
      </c>
      <c r="L826" s="9">
        <f>IFERROR(VLOOKUP(Tabla1[[#This Row],[FECHA]],'SIMIT SIN RES'!A:D,3,FALSE),0)</f>
        <v>0</v>
      </c>
      <c r="M826" s="5">
        <f>IFERROR(VLOOKUP(Tabla1[[#This Row],[FECHA]],'RECAUDOS DE COMPARENDOS'!A:D,4,FALSE),0)</f>
        <v>18</v>
      </c>
      <c r="N826" s="9">
        <f>IFERROR(VLOOKUP(Tabla1[[#This Row],[FECHA]],'RECAUDOS DE COMPARENDOS'!A:D,3,FALSE),0)</f>
        <v>5163102</v>
      </c>
      <c r="O826" s="5">
        <f>IFERROR(VLOOKUP(Tabla1[[#This Row],[FECHA]],'RECAUDOS DE RESOLUCIONES'!A:D,4,FALSE),0)</f>
        <v>0</v>
      </c>
      <c r="P826" s="9">
        <f>IFERROR(VLOOKUP(Tabla1[[#This Row],[FECHA]],'RECAUDOS DE RESOLUCIONES'!A:D,3,FALSE),0)</f>
        <v>0</v>
      </c>
      <c r="Q82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13</v>
      </c>
      <c r="R826" s="9">
        <f>Tabla1[V. COMPARENDOS]-(Tabla1[V. EXONERACIONES]+Tabla1[[#This Row],[V. SIMIT CON RESOLUCION]]+Tabla1[[#This Row],[V. SIMIT SIN RESOLUCION]]+Tabla1[[#This Row],[V. RECAUDOS COMPARENDOS]]+Tabla1[[#This Row],[V. RECAUDOS RESOLUCIONES]])</f>
        <v>4400610</v>
      </c>
      <c r="S826" s="11">
        <f>IFERROR(VLOOKUP(Tabla1[[#This Row],[FECHA]],'RECAUDOS LOCALES'!A:D,4,FALSE),0)</f>
        <v>21</v>
      </c>
      <c r="T826" s="9">
        <f>IFERROR(VLOOKUP(Tabla1[[#This Row],[FECHA]],'RECAUDOS LOCALES'!A:D,3,FALSE),0)</f>
        <v>2360067</v>
      </c>
      <c r="U826" s="11">
        <f>IFERROR(VLOOKUP(Tabla1[[#This Row],[FECHA]],'RECAUDOS EXTERNOS'!A:D,4,FALSE),0)</f>
        <v>7</v>
      </c>
      <c r="V826" s="9">
        <f>IFERROR(VLOOKUP(Tabla1[[#This Row],[FECHA]],'RECAUDOS EXTERNOS'!A:D,3,FALSE),0)</f>
        <v>1669755</v>
      </c>
    </row>
    <row r="827" spans="1:22" x14ac:dyDescent="0.25">
      <c r="A827" s="1">
        <v>38386</v>
      </c>
      <c r="B827" s="3" t="s">
        <v>6</v>
      </c>
      <c r="C827" s="2">
        <v>38384</v>
      </c>
      <c r="D827" s="5">
        <f>YEAR(Tabla1[[#This Row],[FECHA]])</f>
        <v>2005</v>
      </c>
      <c r="E827" s="5">
        <f>IFERROR(VLOOKUP(Tabla1[[#This Row],[FECHA]],'COMPARENDOS TOTALES'!A:D,4,FALSE),0)</f>
        <v>79</v>
      </c>
      <c r="F827" s="9">
        <f>IFERROR(VLOOKUP(Tabla1[[#This Row],[FECHA]],'COMPARENDOS TOTALES'!A:D,3,FALSE),0)</f>
        <v>22903317</v>
      </c>
      <c r="G827" s="5">
        <f>IFERROR(VLOOKUP(Tabla1[[#This Row],[FECHA]],EXONERACIONES!A:D,4,FALSE),0)</f>
        <v>54</v>
      </c>
      <c r="H827" s="9">
        <f>IFERROR(VLOOKUP(Tabla1[[#This Row],[FECHA]],EXONERACIONES!A:D,3,FALSE),0)</f>
        <v>15273117</v>
      </c>
      <c r="I827" s="5">
        <f>IFERROR(VLOOKUP(Tabla1[[#This Row],[FECHA]],'SIMIT CON RES'!A:D,4,FALSE),0)</f>
        <v>0</v>
      </c>
      <c r="J827" s="9">
        <f>IFERROR(VLOOKUP(Tabla1[[#This Row],[FECHA]],'SIMIT CON RES'!A:D,3,FALSE),0)</f>
        <v>0</v>
      </c>
      <c r="K827">
        <f>IFERROR(VLOOKUP(Tabla1[[#This Row],[FECHA]],'SIMIT SIN RES'!A:D,4,FALSE),0)</f>
        <v>0</v>
      </c>
      <c r="L827" s="9">
        <f>IFERROR(VLOOKUP(Tabla1[[#This Row],[FECHA]],'SIMIT SIN RES'!A:D,3,FALSE),0)</f>
        <v>0</v>
      </c>
      <c r="M827" s="5">
        <f>IFERROR(VLOOKUP(Tabla1[[#This Row],[FECHA]],'RECAUDOS DE COMPARENDOS'!A:D,4,FALSE),0)</f>
        <v>20</v>
      </c>
      <c r="N827" s="9">
        <f>IFERROR(VLOOKUP(Tabla1[[#This Row],[FECHA]],'RECAUDOS DE COMPARENDOS'!A:D,3,FALSE),0)</f>
        <v>6104160</v>
      </c>
      <c r="O827" s="5">
        <f>IFERROR(VLOOKUP(Tabla1[[#This Row],[FECHA]],'RECAUDOS DE RESOLUCIONES'!A:D,4,FALSE),0)</f>
        <v>0</v>
      </c>
      <c r="P827" s="9">
        <f>IFERROR(VLOOKUP(Tabla1[[#This Row],[FECHA]],'RECAUDOS DE RESOLUCIONES'!A:D,3,FALSE),0)</f>
        <v>0</v>
      </c>
      <c r="Q82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827" s="9">
        <f>Tabla1[V. COMPARENDOS]-(Tabla1[V. EXONERACIONES]+Tabla1[[#This Row],[V. SIMIT CON RESOLUCION]]+Tabla1[[#This Row],[V. SIMIT SIN RESOLUCION]]+Tabla1[[#This Row],[V. RECAUDOS COMPARENDOS]]+Tabla1[[#This Row],[V. RECAUDOS RESOLUCIONES]])</f>
        <v>1526040</v>
      </c>
      <c r="S827" s="11">
        <f>IFERROR(VLOOKUP(Tabla1[[#This Row],[FECHA]],'RECAUDOS LOCALES'!A:D,4,FALSE),0)</f>
        <v>7</v>
      </c>
      <c r="T827" s="9">
        <f>IFERROR(VLOOKUP(Tabla1[[#This Row],[FECHA]],'RECAUDOS LOCALES'!A:D,3,FALSE),0)</f>
        <v>1165562</v>
      </c>
      <c r="U827" s="11">
        <f>IFERROR(VLOOKUP(Tabla1[[#This Row],[FECHA]],'RECAUDOS EXTERNOS'!A:D,4,FALSE),0)</f>
        <v>1</v>
      </c>
      <c r="V827" s="9">
        <f>IFERROR(VLOOKUP(Tabla1[[#This Row],[FECHA]],'RECAUDOS EXTERNOS'!A:D,3,FALSE),0)</f>
        <v>178995</v>
      </c>
    </row>
    <row r="828" spans="1:22" x14ac:dyDescent="0.25">
      <c r="A828" s="1">
        <v>38387</v>
      </c>
      <c r="B828" s="3" t="s">
        <v>0</v>
      </c>
      <c r="C828" s="2">
        <v>38384</v>
      </c>
      <c r="D828" s="5">
        <f>YEAR(Tabla1[[#This Row],[FECHA]])</f>
        <v>2005</v>
      </c>
      <c r="E828" s="5">
        <f>IFERROR(VLOOKUP(Tabla1[[#This Row],[FECHA]],'COMPARENDOS TOTALES'!A:D,4,FALSE),0)</f>
        <v>103</v>
      </c>
      <c r="F828" s="9">
        <f>IFERROR(VLOOKUP(Tabla1[[#This Row],[FECHA]],'COMPARENDOS TOTALES'!A:D,3,FALSE),0)</f>
        <v>26743851</v>
      </c>
      <c r="G828" s="5">
        <f>IFERROR(VLOOKUP(Tabla1[[#This Row],[FECHA]],EXONERACIONES!A:D,4,FALSE),0)</f>
        <v>75</v>
      </c>
      <c r="H828" s="9">
        <f>IFERROR(VLOOKUP(Tabla1[[#This Row],[FECHA]],EXONERACIONES!A:D,3,FALSE),0)</f>
        <v>20143728</v>
      </c>
      <c r="I828" s="5">
        <f>IFERROR(VLOOKUP(Tabla1[[#This Row],[FECHA]],'SIMIT CON RES'!A:D,4,FALSE),0)</f>
        <v>1</v>
      </c>
      <c r="J828" s="9">
        <f>IFERROR(VLOOKUP(Tabla1[[#This Row],[FECHA]],'SIMIT CON RES'!A:D,3,FALSE),0)</f>
        <v>190755</v>
      </c>
      <c r="K828">
        <f>IFERROR(VLOOKUP(Tabla1[[#This Row],[FECHA]],'SIMIT SIN RES'!A:D,4,FALSE),0)</f>
        <v>0</v>
      </c>
      <c r="L828" s="9">
        <f>IFERROR(VLOOKUP(Tabla1[[#This Row],[FECHA]],'SIMIT SIN RES'!A:D,3,FALSE),0)</f>
        <v>0</v>
      </c>
      <c r="M828" s="5">
        <f>IFERROR(VLOOKUP(Tabla1[[#This Row],[FECHA]],'RECAUDOS DE COMPARENDOS'!A:D,4,FALSE),0)</f>
        <v>18</v>
      </c>
      <c r="N828" s="9">
        <f>IFERROR(VLOOKUP(Tabla1[[#This Row],[FECHA]],'RECAUDOS DE COMPARENDOS'!A:D,3,FALSE),0)</f>
        <v>4489101</v>
      </c>
      <c r="O828" s="5">
        <f>IFERROR(VLOOKUP(Tabla1[[#This Row],[FECHA]],'RECAUDOS DE RESOLUCIONES'!A:D,4,FALSE),0)</f>
        <v>0</v>
      </c>
      <c r="P828" s="9">
        <f>IFERROR(VLOOKUP(Tabla1[[#This Row],[FECHA]],'RECAUDOS DE RESOLUCIONES'!A:D,3,FALSE),0)</f>
        <v>0</v>
      </c>
      <c r="Q82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9</v>
      </c>
      <c r="R828" s="9">
        <f>Tabla1[V. COMPARENDOS]-(Tabla1[V. EXONERACIONES]+Tabla1[[#This Row],[V. SIMIT CON RESOLUCION]]+Tabla1[[#This Row],[V. SIMIT SIN RESOLUCION]]+Tabla1[[#This Row],[V. RECAUDOS COMPARENDOS]]+Tabla1[[#This Row],[V. RECAUDOS RESOLUCIONES]])</f>
        <v>1920267</v>
      </c>
      <c r="S828" s="11">
        <f>IFERROR(VLOOKUP(Tabla1[[#This Row],[FECHA]],'RECAUDOS LOCALES'!A:D,4,FALSE),0)</f>
        <v>5</v>
      </c>
      <c r="T828" s="9">
        <f>IFERROR(VLOOKUP(Tabla1[[#This Row],[FECHA]],'RECAUDOS LOCALES'!A:D,3,FALSE),0)</f>
        <v>953180</v>
      </c>
      <c r="U828" s="11">
        <f>IFERROR(VLOOKUP(Tabla1[[#This Row],[FECHA]],'RECAUDOS EXTERNOS'!A:D,4,FALSE),0)</f>
        <v>2</v>
      </c>
      <c r="V828" s="9">
        <f>IFERROR(VLOOKUP(Tabla1[[#This Row],[FECHA]],'RECAUDOS EXTERNOS'!A:D,3,FALSE),0)</f>
        <v>536985</v>
      </c>
    </row>
    <row r="829" spans="1:22" x14ac:dyDescent="0.25">
      <c r="A829" s="1">
        <v>38388</v>
      </c>
      <c r="B829" s="3" t="s">
        <v>5</v>
      </c>
      <c r="C829" s="2">
        <v>38384</v>
      </c>
      <c r="D829" s="5">
        <f>YEAR(Tabla1[[#This Row],[FECHA]])</f>
        <v>2005</v>
      </c>
      <c r="E829" s="5">
        <f>IFERROR(VLOOKUP(Tabla1[[#This Row],[FECHA]],'COMPARENDOS TOTALES'!A:D,4,FALSE),0)</f>
        <v>71</v>
      </c>
      <c r="F829" s="9">
        <f>IFERROR(VLOOKUP(Tabla1[[#This Row],[FECHA]],'COMPARENDOS TOTALES'!A:D,3,FALSE),0)</f>
        <v>18159876</v>
      </c>
      <c r="G829" s="5">
        <f>IFERROR(VLOOKUP(Tabla1[[#This Row],[FECHA]],EXONERACIONES!A:D,4,FALSE),0)</f>
        <v>49</v>
      </c>
      <c r="H829" s="9">
        <f>IFERROR(VLOOKUP(Tabla1[[#This Row],[FECHA]],EXONERACIONES!A:D,3,FALSE),0)</f>
        <v>12564396</v>
      </c>
      <c r="I829" s="5">
        <f>IFERROR(VLOOKUP(Tabla1[[#This Row],[FECHA]],'SIMIT CON RES'!A:D,4,FALSE),0)</f>
        <v>0</v>
      </c>
      <c r="J829" s="9">
        <f>IFERROR(VLOOKUP(Tabla1[[#This Row],[FECHA]],'SIMIT CON RES'!A:D,3,FALSE),0)</f>
        <v>0</v>
      </c>
      <c r="K829">
        <f>IFERROR(VLOOKUP(Tabla1[[#This Row],[FECHA]],'SIMIT SIN RES'!A:D,4,FALSE),0)</f>
        <v>0</v>
      </c>
      <c r="L829" s="9">
        <f>IFERROR(VLOOKUP(Tabla1[[#This Row],[FECHA]],'SIMIT SIN RES'!A:D,3,FALSE),0)</f>
        <v>0</v>
      </c>
      <c r="M829" s="5">
        <f>IFERROR(VLOOKUP(Tabla1[[#This Row],[FECHA]],'RECAUDOS DE COMPARENDOS'!A:D,4,FALSE),0)</f>
        <v>13</v>
      </c>
      <c r="N829" s="9">
        <f>IFERROR(VLOOKUP(Tabla1[[#This Row],[FECHA]],'RECAUDOS DE COMPARENDOS'!A:D,3,FALSE),0)</f>
        <v>3013929</v>
      </c>
      <c r="O829" s="5">
        <f>IFERROR(VLOOKUP(Tabla1[[#This Row],[FECHA]],'RECAUDOS DE RESOLUCIONES'!A:D,4,FALSE),0)</f>
        <v>0</v>
      </c>
      <c r="P829" s="9">
        <f>IFERROR(VLOOKUP(Tabla1[[#This Row],[FECHA]],'RECAUDOS DE RESOLUCIONES'!A:D,3,FALSE),0)</f>
        <v>0</v>
      </c>
      <c r="Q82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9</v>
      </c>
      <c r="R829" s="9">
        <f>Tabla1[V. COMPARENDOS]-(Tabla1[V. EXONERACIONES]+Tabla1[[#This Row],[V. SIMIT CON RESOLUCION]]+Tabla1[[#This Row],[V. SIMIT SIN RESOLUCION]]+Tabla1[[#This Row],[V. RECAUDOS COMPARENDOS]]+Tabla1[[#This Row],[V. RECAUDOS RESOLUCIONES]])</f>
        <v>2581551</v>
      </c>
      <c r="S829" s="11">
        <f>IFERROR(VLOOKUP(Tabla1[[#This Row],[FECHA]],'RECAUDOS LOCALES'!A:D,4,FALSE),0)</f>
        <v>0</v>
      </c>
      <c r="T829" s="9">
        <f>IFERROR(VLOOKUP(Tabla1[[#This Row],[FECHA]],'RECAUDOS LOCALES'!A:D,3,FALSE),0)</f>
        <v>0</v>
      </c>
      <c r="U829" s="11">
        <f>IFERROR(VLOOKUP(Tabla1[[#This Row],[FECHA]],'RECAUDOS EXTERNOS'!A:D,4,FALSE),0)</f>
        <v>0</v>
      </c>
      <c r="V829" s="9">
        <f>IFERROR(VLOOKUP(Tabla1[[#This Row],[FECHA]],'RECAUDOS EXTERNOS'!A:D,3,FALSE),0)</f>
        <v>0</v>
      </c>
    </row>
    <row r="830" spans="1:22" x14ac:dyDescent="0.25">
      <c r="A830" s="1">
        <v>38389</v>
      </c>
      <c r="B830" s="3" t="s">
        <v>4</v>
      </c>
      <c r="C830" s="2">
        <v>38384</v>
      </c>
      <c r="D830" s="5">
        <f>YEAR(Tabla1[[#This Row],[FECHA]])</f>
        <v>2005</v>
      </c>
      <c r="E830" s="5">
        <f>IFERROR(VLOOKUP(Tabla1[[#This Row],[FECHA]],'COMPARENDOS TOTALES'!A:D,4,FALSE),0)</f>
        <v>65</v>
      </c>
      <c r="F830" s="9">
        <f>IFERROR(VLOOKUP(Tabla1[[#This Row],[FECHA]],'COMPARENDOS TOTALES'!A:D,3,FALSE),0)</f>
        <v>17524026</v>
      </c>
      <c r="G830" s="5">
        <f>IFERROR(VLOOKUP(Tabla1[[#This Row],[FECHA]],EXONERACIONES!A:D,4,FALSE),0)</f>
        <v>50</v>
      </c>
      <c r="H830" s="9">
        <f>IFERROR(VLOOKUP(Tabla1[[#This Row],[FECHA]],EXONERACIONES!A:D,3,FALSE),0)</f>
        <v>13708926</v>
      </c>
      <c r="I830" s="5">
        <f>IFERROR(VLOOKUP(Tabla1[[#This Row],[FECHA]],'SIMIT CON RES'!A:D,4,FALSE),0)</f>
        <v>0</v>
      </c>
      <c r="J830" s="9">
        <f>IFERROR(VLOOKUP(Tabla1[[#This Row],[FECHA]],'SIMIT CON RES'!A:D,3,FALSE),0)</f>
        <v>0</v>
      </c>
      <c r="K830">
        <f>IFERROR(VLOOKUP(Tabla1[[#This Row],[FECHA]],'SIMIT SIN RES'!A:D,4,FALSE),0)</f>
        <v>0</v>
      </c>
      <c r="L830" s="9">
        <f>IFERROR(VLOOKUP(Tabla1[[#This Row],[FECHA]],'SIMIT SIN RES'!A:D,3,FALSE),0)</f>
        <v>0</v>
      </c>
      <c r="M830" s="5">
        <f>IFERROR(VLOOKUP(Tabla1[[#This Row],[FECHA]],'RECAUDOS DE COMPARENDOS'!A:D,4,FALSE),0)</f>
        <v>7</v>
      </c>
      <c r="N830" s="9">
        <f>IFERROR(VLOOKUP(Tabla1[[#This Row],[FECHA]],'RECAUDOS DE COMPARENDOS'!A:D,3,FALSE),0)</f>
        <v>1907550</v>
      </c>
      <c r="O830" s="5">
        <f>IFERROR(VLOOKUP(Tabla1[[#This Row],[FECHA]],'RECAUDOS DE RESOLUCIONES'!A:D,4,FALSE),0)</f>
        <v>0</v>
      </c>
      <c r="P830" s="9">
        <f>IFERROR(VLOOKUP(Tabla1[[#This Row],[FECHA]],'RECAUDOS DE RESOLUCIONES'!A:D,3,FALSE),0)</f>
        <v>0</v>
      </c>
      <c r="Q83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8</v>
      </c>
      <c r="R830" s="9">
        <f>Tabla1[V. COMPARENDOS]-(Tabla1[V. EXONERACIONES]+Tabla1[[#This Row],[V. SIMIT CON RESOLUCION]]+Tabla1[[#This Row],[V. SIMIT SIN RESOLUCION]]+Tabla1[[#This Row],[V. RECAUDOS COMPARENDOS]]+Tabla1[[#This Row],[V. RECAUDOS RESOLUCIONES]])</f>
        <v>1907550</v>
      </c>
      <c r="S830" s="11">
        <f>IFERROR(VLOOKUP(Tabla1[[#This Row],[FECHA]],'RECAUDOS LOCALES'!A:D,4,FALSE),0)</f>
        <v>0</v>
      </c>
      <c r="T830" s="9">
        <f>IFERROR(VLOOKUP(Tabla1[[#This Row],[FECHA]],'RECAUDOS LOCALES'!A:D,3,FALSE),0)</f>
        <v>0</v>
      </c>
      <c r="U830" s="11">
        <f>IFERROR(VLOOKUP(Tabla1[[#This Row],[FECHA]],'RECAUDOS EXTERNOS'!A:D,4,FALSE),0)</f>
        <v>0</v>
      </c>
      <c r="V830" s="9">
        <f>IFERROR(VLOOKUP(Tabla1[[#This Row],[FECHA]],'RECAUDOS EXTERNOS'!A:D,3,FALSE),0)</f>
        <v>0</v>
      </c>
    </row>
    <row r="831" spans="1:22" x14ac:dyDescent="0.25">
      <c r="A831" s="1">
        <v>38390</v>
      </c>
      <c r="B831" s="3" t="s">
        <v>1</v>
      </c>
      <c r="C831" s="2">
        <v>38384</v>
      </c>
      <c r="D831" s="5">
        <f>YEAR(Tabla1[[#This Row],[FECHA]])</f>
        <v>2005</v>
      </c>
      <c r="E831" s="5">
        <f>IFERROR(VLOOKUP(Tabla1[[#This Row],[FECHA]],'COMPARENDOS TOTALES'!A:D,4,FALSE),0)</f>
        <v>83</v>
      </c>
      <c r="F831" s="9">
        <f>IFERROR(VLOOKUP(Tabla1[[#This Row],[FECHA]],'COMPARENDOS TOTALES'!A:D,3,FALSE),0)</f>
        <v>23005053</v>
      </c>
      <c r="G831" s="5">
        <f>IFERROR(VLOOKUP(Tabla1[[#This Row],[FECHA]],EXONERACIONES!A:D,4,FALSE),0)</f>
        <v>53</v>
      </c>
      <c r="H831" s="9">
        <f>IFERROR(VLOOKUP(Tabla1[[#This Row],[FECHA]],EXONERACIONES!A:D,3,FALSE),0)</f>
        <v>13276548</v>
      </c>
      <c r="I831" s="5">
        <f>IFERROR(VLOOKUP(Tabla1[[#This Row],[FECHA]],'SIMIT CON RES'!A:D,4,FALSE),0)</f>
        <v>1</v>
      </c>
      <c r="J831" s="9">
        <f>IFERROR(VLOOKUP(Tabla1[[#This Row],[FECHA]],'SIMIT CON RES'!A:D,3,FALSE),0)</f>
        <v>381510</v>
      </c>
      <c r="K831">
        <f>IFERROR(VLOOKUP(Tabla1[[#This Row],[FECHA]],'SIMIT SIN RES'!A:D,4,FALSE),0)</f>
        <v>0</v>
      </c>
      <c r="L831" s="9">
        <f>IFERROR(VLOOKUP(Tabla1[[#This Row],[FECHA]],'SIMIT SIN RES'!A:D,3,FALSE),0)</f>
        <v>0</v>
      </c>
      <c r="M831" s="5">
        <f>IFERROR(VLOOKUP(Tabla1[[#This Row],[FECHA]],'RECAUDOS DE COMPARENDOS'!A:D,4,FALSE),0)</f>
        <v>10</v>
      </c>
      <c r="N831" s="9">
        <f>IFERROR(VLOOKUP(Tabla1[[#This Row],[FECHA]],'RECAUDOS DE COMPARENDOS'!A:D,3,FALSE),0)</f>
        <v>3344571</v>
      </c>
      <c r="O831" s="5">
        <f>IFERROR(VLOOKUP(Tabla1[[#This Row],[FECHA]],'RECAUDOS DE RESOLUCIONES'!A:D,4,FALSE),0)</f>
        <v>0</v>
      </c>
      <c r="P831" s="9">
        <f>IFERROR(VLOOKUP(Tabla1[[#This Row],[FECHA]],'RECAUDOS DE RESOLUCIONES'!A:D,3,FALSE),0)</f>
        <v>0</v>
      </c>
      <c r="Q83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19</v>
      </c>
      <c r="R831" s="9">
        <f>Tabla1[V. COMPARENDOS]-(Tabla1[V. EXONERACIONES]+Tabla1[[#This Row],[V. SIMIT CON RESOLUCION]]+Tabla1[[#This Row],[V. SIMIT SIN RESOLUCION]]+Tabla1[[#This Row],[V. RECAUDOS COMPARENDOS]]+Tabla1[[#This Row],[V. RECAUDOS RESOLUCIONES]])</f>
        <v>6002424</v>
      </c>
      <c r="S831" s="11">
        <f>IFERROR(VLOOKUP(Tabla1[[#This Row],[FECHA]],'RECAUDOS LOCALES'!A:D,4,FALSE),0)</f>
        <v>0</v>
      </c>
      <c r="T831" s="9">
        <f>IFERROR(VLOOKUP(Tabla1[[#This Row],[FECHA]],'RECAUDOS LOCALES'!A:D,3,FALSE),0)</f>
        <v>0</v>
      </c>
      <c r="U831" s="11">
        <f>IFERROR(VLOOKUP(Tabla1[[#This Row],[FECHA]],'RECAUDOS EXTERNOS'!A:D,4,FALSE),0)</f>
        <v>0</v>
      </c>
      <c r="V831" s="9">
        <f>IFERROR(VLOOKUP(Tabla1[[#This Row],[FECHA]],'RECAUDOS EXTERNOS'!A:D,3,FALSE),0)</f>
        <v>0</v>
      </c>
    </row>
    <row r="832" spans="1:22" x14ac:dyDescent="0.25">
      <c r="A832" s="1">
        <v>38391</v>
      </c>
      <c r="B832" s="3" t="s">
        <v>2</v>
      </c>
      <c r="C832" s="2">
        <v>38384</v>
      </c>
      <c r="D832" s="5">
        <f>YEAR(Tabla1[[#This Row],[FECHA]])</f>
        <v>2005</v>
      </c>
      <c r="E832" s="5">
        <f>IFERROR(VLOOKUP(Tabla1[[#This Row],[FECHA]],'COMPARENDOS TOTALES'!A:D,4,FALSE),0)</f>
        <v>65</v>
      </c>
      <c r="F832" s="9">
        <f>IFERROR(VLOOKUP(Tabla1[[#This Row],[FECHA]],'COMPARENDOS TOTALES'!A:D,3,FALSE),0)</f>
        <v>16761006</v>
      </c>
      <c r="G832" s="5">
        <f>IFERROR(VLOOKUP(Tabla1[[#This Row],[FECHA]],EXONERACIONES!A:D,4,FALSE),0)</f>
        <v>44</v>
      </c>
      <c r="H832" s="9">
        <f>IFERROR(VLOOKUP(Tabla1[[#This Row],[FECHA]],EXONERACIONES!A:D,3,FALSE),0)</f>
        <v>10262619</v>
      </c>
      <c r="I832" s="5">
        <f>IFERROR(VLOOKUP(Tabla1[[#This Row],[FECHA]],'SIMIT CON RES'!A:D,4,FALSE),0)</f>
        <v>0</v>
      </c>
      <c r="J832" s="9">
        <f>IFERROR(VLOOKUP(Tabla1[[#This Row],[FECHA]],'SIMIT CON RES'!A:D,3,FALSE),0)</f>
        <v>0</v>
      </c>
      <c r="K832">
        <f>IFERROR(VLOOKUP(Tabla1[[#This Row],[FECHA]],'SIMIT SIN RES'!A:D,4,FALSE),0)</f>
        <v>0</v>
      </c>
      <c r="L832" s="9">
        <f>IFERROR(VLOOKUP(Tabla1[[#This Row],[FECHA]],'SIMIT SIN RES'!A:D,3,FALSE),0)</f>
        <v>0</v>
      </c>
      <c r="M832" s="5">
        <f>IFERROR(VLOOKUP(Tabla1[[#This Row],[FECHA]],'RECAUDOS DE COMPARENDOS'!A:D,4,FALSE),0)</f>
        <v>12</v>
      </c>
      <c r="N832" s="9">
        <f>IFERROR(VLOOKUP(Tabla1[[#This Row],[FECHA]],'RECAUDOS DE COMPARENDOS'!A:D,3,FALSE),0)</f>
        <v>3815100</v>
      </c>
      <c r="O832" s="5">
        <f>IFERROR(VLOOKUP(Tabla1[[#This Row],[FECHA]],'RECAUDOS DE RESOLUCIONES'!A:D,4,FALSE),0)</f>
        <v>0</v>
      </c>
      <c r="P832" s="9">
        <f>IFERROR(VLOOKUP(Tabla1[[#This Row],[FECHA]],'RECAUDOS DE RESOLUCIONES'!A:D,3,FALSE),0)</f>
        <v>0</v>
      </c>
      <c r="Q83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9</v>
      </c>
      <c r="R832" s="9">
        <f>Tabla1[V. COMPARENDOS]-(Tabla1[V. EXONERACIONES]+Tabla1[[#This Row],[V. SIMIT CON RESOLUCION]]+Tabla1[[#This Row],[V. SIMIT SIN RESOLUCION]]+Tabla1[[#This Row],[V. RECAUDOS COMPARENDOS]]+Tabla1[[#This Row],[V. RECAUDOS RESOLUCIONES]])</f>
        <v>2683287</v>
      </c>
      <c r="S832" s="11">
        <f>IFERROR(VLOOKUP(Tabla1[[#This Row],[FECHA]],'RECAUDOS LOCALES'!A:D,4,FALSE),0)</f>
        <v>0</v>
      </c>
      <c r="T832" s="9">
        <f>IFERROR(VLOOKUP(Tabla1[[#This Row],[FECHA]],'RECAUDOS LOCALES'!A:D,3,FALSE),0)</f>
        <v>0</v>
      </c>
      <c r="U832" s="11">
        <f>IFERROR(VLOOKUP(Tabla1[[#This Row],[FECHA]],'RECAUDOS EXTERNOS'!A:D,4,FALSE),0)</f>
        <v>2</v>
      </c>
      <c r="V832" s="9">
        <f>IFERROR(VLOOKUP(Tabla1[[#This Row],[FECHA]],'RECAUDOS EXTERNOS'!A:D,3,FALSE),0)</f>
        <v>280731</v>
      </c>
    </row>
    <row r="833" spans="1:22" x14ac:dyDescent="0.25">
      <c r="A833" s="1">
        <v>38392</v>
      </c>
      <c r="B833" s="3" t="s">
        <v>3</v>
      </c>
      <c r="C833" s="2">
        <v>38384</v>
      </c>
      <c r="D833" s="5">
        <f>YEAR(Tabla1[[#This Row],[FECHA]])</f>
        <v>2005</v>
      </c>
      <c r="E833" s="5">
        <f>IFERROR(VLOOKUP(Tabla1[[#This Row],[FECHA]],'COMPARENDOS TOTALES'!A:D,4,FALSE),0)</f>
        <v>67</v>
      </c>
      <c r="F833" s="9">
        <f>IFERROR(VLOOKUP(Tabla1[[#This Row],[FECHA]],'COMPARENDOS TOTALES'!A:D,3,FALSE),0)</f>
        <v>19024632</v>
      </c>
      <c r="G833" s="5">
        <f>IFERROR(VLOOKUP(Tabla1[[#This Row],[FECHA]],EXONERACIONES!A:D,4,FALSE),0)</f>
        <v>50</v>
      </c>
      <c r="H833" s="9">
        <f>IFERROR(VLOOKUP(Tabla1[[#This Row],[FECHA]],EXONERACIONES!A:D,3,FALSE),0)</f>
        <v>14332059</v>
      </c>
      <c r="I833" s="5">
        <f>IFERROR(VLOOKUP(Tabla1[[#This Row],[FECHA]],'SIMIT CON RES'!A:D,4,FALSE),0)</f>
        <v>0</v>
      </c>
      <c r="J833" s="9">
        <f>IFERROR(VLOOKUP(Tabla1[[#This Row],[FECHA]],'SIMIT CON RES'!A:D,3,FALSE),0)</f>
        <v>0</v>
      </c>
      <c r="K833">
        <f>IFERROR(VLOOKUP(Tabla1[[#This Row],[FECHA]],'SIMIT SIN RES'!A:D,4,FALSE),0)</f>
        <v>0</v>
      </c>
      <c r="L833" s="9">
        <f>IFERROR(VLOOKUP(Tabla1[[#This Row],[FECHA]],'SIMIT SIN RES'!A:D,3,FALSE),0)</f>
        <v>0</v>
      </c>
      <c r="M833" s="5">
        <f>IFERROR(VLOOKUP(Tabla1[[#This Row],[FECHA]],'RECAUDOS DE COMPARENDOS'!A:D,4,FALSE),0)</f>
        <v>9</v>
      </c>
      <c r="N833" s="9">
        <f>IFERROR(VLOOKUP(Tabla1[[#This Row],[FECHA]],'RECAUDOS DE COMPARENDOS'!A:D,3,FALSE),0)</f>
        <v>2581551</v>
      </c>
      <c r="O833" s="5">
        <f>IFERROR(VLOOKUP(Tabla1[[#This Row],[FECHA]],'RECAUDOS DE RESOLUCIONES'!A:D,4,FALSE),0)</f>
        <v>0</v>
      </c>
      <c r="P833" s="9">
        <f>IFERROR(VLOOKUP(Tabla1[[#This Row],[FECHA]],'RECAUDOS DE RESOLUCIONES'!A:D,3,FALSE),0)</f>
        <v>0</v>
      </c>
      <c r="Q83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8</v>
      </c>
      <c r="R833" s="9">
        <f>Tabla1[V. COMPARENDOS]-(Tabla1[V. EXONERACIONES]+Tabla1[[#This Row],[V. SIMIT CON RESOLUCION]]+Tabla1[[#This Row],[V. SIMIT SIN RESOLUCION]]+Tabla1[[#This Row],[V. RECAUDOS COMPARENDOS]]+Tabla1[[#This Row],[V. RECAUDOS RESOLUCIONES]])</f>
        <v>2111022</v>
      </c>
      <c r="S833" s="11">
        <f>IFERROR(VLOOKUP(Tabla1[[#This Row],[FECHA]],'RECAUDOS LOCALES'!A:D,4,FALSE),0)</f>
        <v>16</v>
      </c>
      <c r="T833" s="9">
        <f>IFERROR(VLOOKUP(Tabla1[[#This Row],[FECHA]],'RECAUDOS LOCALES'!A:D,3,FALSE),0)</f>
        <v>2287631</v>
      </c>
      <c r="U833" s="11">
        <f>IFERROR(VLOOKUP(Tabla1[[#This Row],[FECHA]],'RECAUDOS EXTERNOS'!A:D,4,FALSE),0)</f>
        <v>6</v>
      </c>
      <c r="V833" s="9">
        <f>IFERROR(VLOOKUP(Tabla1[[#This Row],[FECHA]],'RECAUDOS EXTERNOS'!A:D,3,FALSE),0)</f>
        <v>1211001</v>
      </c>
    </row>
    <row r="834" spans="1:22" x14ac:dyDescent="0.25">
      <c r="A834" s="1">
        <v>38393</v>
      </c>
      <c r="B834" s="3" t="s">
        <v>6</v>
      </c>
      <c r="C834" s="2">
        <v>38384</v>
      </c>
      <c r="D834" s="5">
        <f>YEAR(Tabla1[[#This Row],[FECHA]])</f>
        <v>2005</v>
      </c>
      <c r="E834" s="5">
        <f>IFERROR(VLOOKUP(Tabla1[[#This Row],[FECHA]],'COMPARENDOS TOTALES'!A:D,4,FALSE),0)</f>
        <v>58</v>
      </c>
      <c r="F834" s="9">
        <f>IFERROR(VLOOKUP(Tabla1[[#This Row],[FECHA]],'COMPARENDOS TOTALES'!A:D,3,FALSE),0)</f>
        <v>13403718</v>
      </c>
      <c r="G834" s="5">
        <f>IFERROR(VLOOKUP(Tabla1[[#This Row],[FECHA]],EXONERACIONES!A:D,4,FALSE),0)</f>
        <v>39</v>
      </c>
      <c r="H834" s="9">
        <f>IFERROR(VLOOKUP(Tabla1[[#This Row],[FECHA]],EXONERACIONES!A:D,3,FALSE),0)</f>
        <v>9474165</v>
      </c>
      <c r="I834" s="5">
        <f>IFERROR(VLOOKUP(Tabla1[[#This Row],[FECHA]],'SIMIT CON RES'!A:D,4,FALSE),0)</f>
        <v>1</v>
      </c>
      <c r="J834" s="9">
        <f>IFERROR(VLOOKUP(Tabla1[[#This Row],[FECHA]],'SIMIT CON RES'!A:D,3,FALSE),0)</f>
        <v>101736</v>
      </c>
      <c r="K834">
        <f>IFERROR(VLOOKUP(Tabla1[[#This Row],[FECHA]],'SIMIT SIN RES'!A:D,4,FALSE),0)</f>
        <v>0</v>
      </c>
      <c r="L834" s="9">
        <f>IFERROR(VLOOKUP(Tabla1[[#This Row],[FECHA]],'SIMIT SIN RES'!A:D,3,FALSE),0)</f>
        <v>0</v>
      </c>
      <c r="M834" s="5">
        <f>IFERROR(VLOOKUP(Tabla1[[#This Row],[FECHA]],'RECAUDOS DE COMPARENDOS'!A:D,4,FALSE),0)</f>
        <v>12</v>
      </c>
      <c r="N834" s="9">
        <f>IFERROR(VLOOKUP(Tabla1[[#This Row],[FECHA]],'RECAUDOS DE COMPARENDOS'!A:D,3,FALSE),0)</f>
        <v>2301777</v>
      </c>
      <c r="O834" s="5">
        <f>IFERROR(VLOOKUP(Tabla1[[#This Row],[FECHA]],'RECAUDOS DE RESOLUCIONES'!A:D,4,FALSE),0)</f>
        <v>0</v>
      </c>
      <c r="P834" s="9">
        <f>IFERROR(VLOOKUP(Tabla1[[#This Row],[FECHA]],'RECAUDOS DE RESOLUCIONES'!A:D,3,FALSE),0)</f>
        <v>0</v>
      </c>
      <c r="Q83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834" s="9">
        <f>Tabla1[V. COMPARENDOS]-(Tabla1[V. EXONERACIONES]+Tabla1[[#This Row],[V. SIMIT CON RESOLUCION]]+Tabla1[[#This Row],[V. SIMIT SIN RESOLUCION]]+Tabla1[[#This Row],[V. RECAUDOS COMPARENDOS]]+Tabla1[[#This Row],[V. RECAUDOS RESOLUCIONES]])</f>
        <v>1526040</v>
      </c>
      <c r="S834" s="11">
        <f>IFERROR(VLOOKUP(Tabla1[[#This Row],[FECHA]],'RECAUDOS LOCALES'!A:D,4,FALSE),0)</f>
        <v>13</v>
      </c>
      <c r="T834" s="9">
        <f>IFERROR(VLOOKUP(Tabla1[[#This Row],[FECHA]],'RECAUDOS LOCALES'!A:D,3,FALSE),0)</f>
        <v>1582278</v>
      </c>
      <c r="U834" s="11">
        <f>IFERROR(VLOOKUP(Tabla1[[#This Row],[FECHA]],'RECAUDOS EXTERNOS'!A:D,4,FALSE),0)</f>
        <v>2</v>
      </c>
      <c r="V834" s="9">
        <f>IFERROR(VLOOKUP(Tabla1[[#This Row],[FECHA]],'RECAUDOS EXTERNOS'!A:D,3,FALSE),0)</f>
        <v>560505</v>
      </c>
    </row>
    <row r="835" spans="1:22" x14ac:dyDescent="0.25">
      <c r="A835" s="1">
        <v>38394</v>
      </c>
      <c r="B835" s="3" t="s">
        <v>0</v>
      </c>
      <c r="C835" s="2">
        <v>38384</v>
      </c>
      <c r="D835" s="5">
        <f>YEAR(Tabla1[[#This Row],[FECHA]])</f>
        <v>2005</v>
      </c>
      <c r="E835" s="5">
        <f>IFERROR(VLOOKUP(Tabla1[[#This Row],[FECHA]],'COMPARENDOS TOTALES'!A:D,4,FALSE),0)</f>
        <v>26</v>
      </c>
      <c r="F835" s="9">
        <f>IFERROR(VLOOKUP(Tabla1[[#This Row],[FECHA]],'COMPARENDOS TOTALES'!A:D,3,FALSE),0)</f>
        <v>7820955</v>
      </c>
      <c r="G835" s="5">
        <f>IFERROR(VLOOKUP(Tabla1[[#This Row],[FECHA]],EXONERACIONES!A:D,4,FALSE),0)</f>
        <v>14</v>
      </c>
      <c r="H835" s="9">
        <f>IFERROR(VLOOKUP(Tabla1[[#This Row],[FECHA]],EXONERACIONES!A:D,3,FALSE),0)</f>
        <v>4196610</v>
      </c>
      <c r="I835" s="5">
        <f>IFERROR(VLOOKUP(Tabla1[[#This Row],[FECHA]],'SIMIT CON RES'!A:D,4,FALSE),0)</f>
        <v>0</v>
      </c>
      <c r="J835" s="9">
        <f>IFERROR(VLOOKUP(Tabla1[[#This Row],[FECHA]],'SIMIT CON RES'!A:D,3,FALSE),0)</f>
        <v>0</v>
      </c>
      <c r="K835">
        <f>IFERROR(VLOOKUP(Tabla1[[#This Row],[FECHA]],'SIMIT SIN RES'!A:D,4,FALSE),0)</f>
        <v>0</v>
      </c>
      <c r="L835" s="9">
        <f>IFERROR(VLOOKUP(Tabla1[[#This Row],[FECHA]],'SIMIT SIN RES'!A:D,3,FALSE),0)</f>
        <v>0</v>
      </c>
      <c r="M835" s="5">
        <f>IFERROR(VLOOKUP(Tabla1[[#This Row],[FECHA]],'RECAUDOS DE COMPARENDOS'!A:D,4,FALSE),0)</f>
        <v>8</v>
      </c>
      <c r="N835" s="9">
        <f>IFERROR(VLOOKUP(Tabla1[[#This Row],[FECHA]],'RECAUDOS DE COMPARENDOS'!A:D,3,FALSE),0)</f>
        <v>2289060</v>
      </c>
      <c r="O835" s="5">
        <f>IFERROR(VLOOKUP(Tabla1[[#This Row],[FECHA]],'RECAUDOS DE RESOLUCIONES'!A:D,4,FALSE),0)</f>
        <v>0</v>
      </c>
      <c r="P835" s="9">
        <f>IFERROR(VLOOKUP(Tabla1[[#This Row],[FECHA]],'RECAUDOS DE RESOLUCIONES'!A:D,3,FALSE),0)</f>
        <v>0</v>
      </c>
      <c r="Q83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835" s="9">
        <f>Tabla1[V. COMPARENDOS]-(Tabla1[V. EXONERACIONES]+Tabla1[[#This Row],[V. SIMIT CON RESOLUCION]]+Tabla1[[#This Row],[V. SIMIT SIN RESOLUCION]]+Tabla1[[#This Row],[V. RECAUDOS COMPARENDOS]]+Tabla1[[#This Row],[V. RECAUDOS RESOLUCIONES]])</f>
        <v>1335285</v>
      </c>
      <c r="S835" s="11">
        <f>IFERROR(VLOOKUP(Tabla1[[#This Row],[FECHA]],'RECAUDOS LOCALES'!A:D,4,FALSE),0)</f>
        <v>8</v>
      </c>
      <c r="T835" s="9">
        <f>IFERROR(VLOOKUP(Tabla1[[#This Row],[FECHA]],'RECAUDOS LOCALES'!A:D,3,FALSE),0)</f>
        <v>855294</v>
      </c>
      <c r="U835" s="11">
        <f>IFERROR(VLOOKUP(Tabla1[[#This Row],[FECHA]],'RECAUDOS EXTERNOS'!A:D,4,FALSE),0)</f>
        <v>4</v>
      </c>
      <c r="V835" s="9">
        <f>IFERROR(VLOOKUP(Tabla1[[#This Row],[FECHA]],'RECAUDOS EXTERNOS'!A:D,3,FALSE),0)</f>
        <v>752217</v>
      </c>
    </row>
    <row r="836" spans="1:22" x14ac:dyDescent="0.25">
      <c r="A836" s="1">
        <v>38395</v>
      </c>
      <c r="B836" s="3" t="s">
        <v>5</v>
      </c>
      <c r="C836" s="2">
        <v>38384</v>
      </c>
      <c r="D836" s="5">
        <f>YEAR(Tabla1[[#This Row],[FECHA]])</f>
        <v>2005</v>
      </c>
      <c r="E836" s="5">
        <f>IFERROR(VLOOKUP(Tabla1[[#This Row],[FECHA]],'COMPARENDOS TOTALES'!A:D,4,FALSE),0)</f>
        <v>59</v>
      </c>
      <c r="F836" s="9">
        <f>IFERROR(VLOOKUP(Tabla1[[#This Row],[FECHA]],'COMPARENDOS TOTALES'!A:D,3,FALSE),0)</f>
        <v>15107796</v>
      </c>
      <c r="G836" s="5">
        <f>IFERROR(VLOOKUP(Tabla1[[#This Row],[FECHA]],EXONERACIONES!A:D,4,FALSE),0)</f>
        <v>40</v>
      </c>
      <c r="H836" s="9">
        <f>IFERROR(VLOOKUP(Tabla1[[#This Row],[FECHA]],EXONERACIONES!A:D,3,FALSE),0)</f>
        <v>10135449</v>
      </c>
      <c r="I836" s="5">
        <f>IFERROR(VLOOKUP(Tabla1[[#This Row],[FECHA]],'SIMIT CON RES'!A:D,4,FALSE),0)</f>
        <v>0</v>
      </c>
      <c r="J836" s="9">
        <f>IFERROR(VLOOKUP(Tabla1[[#This Row],[FECHA]],'SIMIT CON RES'!A:D,3,FALSE),0)</f>
        <v>0</v>
      </c>
      <c r="K836">
        <f>IFERROR(VLOOKUP(Tabla1[[#This Row],[FECHA]],'SIMIT SIN RES'!A:D,4,FALSE),0)</f>
        <v>0</v>
      </c>
      <c r="L836" s="9">
        <f>IFERROR(VLOOKUP(Tabla1[[#This Row],[FECHA]],'SIMIT SIN RES'!A:D,3,FALSE),0)</f>
        <v>0</v>
      </c>
      <c r="M836" s="5">
        <f>IFERROR(VLOOKUP(Tabla1[[#This Row],[FECHA]],'RECAUDOS DE COMPARENDOS'!A:D,4,FALSE),0)</f>
        <v>11</v>
      </c>
      <c r="N836" s="9">
        <f>IFERROR(VLOOKUP(Tabla1[[#This Row],[FECHA]],'RECAUDOS DE COMPARENDOS'!A:D,3,FALSE),0)</f>
        <v>2301777</v>
      </c>
      <c r="O836" s="5">
        <f>IFERROR(VLOOKUP(Tabla1[[#This Row],[FECHA]],'RECAUDOS DE RESOLUCIONES'!A:D,4,FALSE),0)</f>
        <v>0</v>
      </c>
      <c r="P836" s="9">
        <f>IFERROR(VLOOKUP(Tabla1[[#This Row],[FECHA]],'RECAUDOS DE RESOLUCIONES'!A:D,3,FALSE),0)</f>
        <v>0</v>
      </c>
      <c r="Q83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8</v>
      </c>
      <c r="R836" s="9">
        <f>Tabla1[V. COMPARENDOS]-(Tabla1[V. EXONERACIONES]+Tabla1[[#This Row],[V. SIMIT CON RESOLUCION]]+Tabla1[[#This Row],[V. SIMIT SIN RESOLUCION]]+Tabla1[[#This Row],[V. RECAUDOS COMPARENDOS]]+Tabla1[[#This Row],[V. RECAUDOS RESOLUCIONES]])</f>
        <v>2670570</v>
      </c>
      <c r="S836" s="11">
        <f>IFERROR(VLOOKUP(Tabla1[[#This Row],[FECHA]],'RECAUDOS LOCALES'!A:D,4,FALSE),0)</f>
        <v>0</v>
      </c>
      <c r="T836" s="9">
        <f>IFERROR(VLOOKUP(Tabla1[[#This Row],[FECHA]],'RECAUDOS LOCALES'!A:D,3,FALSE),0)</f>
        <v>0</v>
      </c>
      <c r="U836" s="11">
        <f>IFERROR(VLOOKUP(Tabla1[[#This Row],[FECHA]],'RECAUDOS EXTERNOS'!A:D,4,FALSE),0)</f>
        <v>0</v>
      </c>
      <c r="V836" s="9">
        <f>IFERROR(VLOOKUP(Tabla1[[#This Row],[FECHA]],'RECAUDOS EXTERNOS'!A:D,3,FALSE),0)</f>
        <v>0</v>
      </c>
    </row>
    <row r="837" spans="1:22" x14ac:dyDescent="0.25">
      <c r="A837" s="1">
        <v>38396</v>
      </c>
      <c r="B837" s="3" t="s">
        <v>4</v>
      </c>
      <c r="C837" s="2">
        <v>38384</v>
      </c>
      <c r="D837" s="5">
        <f>YEAR(Tabla1[[#This Row],[FECHA]])</f>
        <v>2005</v>
      </c>
      <c r="E837" s="5">
        <f>IFERROR(VLOOKUP(Tabla1[[#This Row],[FECHA]],'COMPARENDOS TOTALES'!A:D,4,FALSE),0)</f>
        <v>57</v>
      </c>
      <c r="F837" s="9">
        <f>IFERROR(VLOOKUP(Tabla1[[#This Row],[FECHA]],'COMPARENDOS TOTALES'!A:D,3,FALSE),0)</f>
        <v>13009481</v>
      </c>
      <c r="G837" s="5">
        <f>IFERROR(VLOOKUP(Tabla1[[#This Row],[FECHA]],EXONERACIONES!A:D,4,FALSE),0)</f>
        <v>47</v>
      </c>
      <c r="H837" s="9">
        <f>IFERROR(VLOOKUP(Tabla1[[#This Row],[FECHA]],EXONERACIONES!A:D,3,FALSE),0)</f>
        <v>10338911</v>
      </c>
      <c r="I837" s="5">
        <f>IFERROR(VLOOKUP(Tabla1[[#This Row],[FECHA]],'SIMIT CON RES'!A:D,4,FALSE),0)</f>
        <v>0</v>
      </c>
      <c r="J837" s="9">
        <f>IFERROR(VLOOKUP(Tabla1[[#This Row],[FECHA]],'SIMIT CON RES'!A:D,3,FALSE),0)</f>
        <v>0</v>
      </c>
      <c r="K837">
        <f>IFERROR(VLOOKUP(Tabla1[[#This Row],[FECHA]],'SIMIT SIN RES'!A:D,4,FALSE),0)</f>
        <v>0</v>
      </c>
      <c r="L837" s="9">
        <f>IFERROR(VLOOKUP(Tabla1[[#This Row],[FECHA]],'SIMIT SIN RES'!A:D,3,FALSE),0)</f>
        <v>0</v>
      </c>
      <c r="M837" s="5">
        <f>IFERROR(VLOOKUP(Tabla1[[#This Row],[FECHA]],'RECAUDOS DE COMPARENDOS'!A:D,4,FALSE),0)</f>
        <v>6</v>
      </c>
      <c r="N837" s="9">
        <f>IFERROR(VLOOKUP(Tabla1[[#This Row],[FECHA]],'RECAUDOS DE COMPARENDOS'!A:D,3,FALSE),0)</f>
        <v>1526040</v>
      </c>
      <c r="O837" s="5">
        <f>IFERROR(VLOOKUP(Tabla1[[#This Row],[FECHA]],'RECAUDOS DE RESOLUCIONES'!A:D,4,FALSE),0)</f>
        <v>0</v>
      </c>
      <c r="P837" s="9">
        <f>IFERROR(VLOOKUP(Tabla1[[#This Row],[FECHA]],'RECAUDOS DE RESOLUCIONES'!A:D,3,FALSE),0)</f>
        <v>0</v>
      </c>
      <c r="Q83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837" s="9">
        <f>Tabla1[V. COMPARENDOS]-(Tabla1[V. EXONERACIONES]+Tabla1[[#This Row],[V. SIMIT CON RESOLUCION]]+Tabla1[[#This Row],[V. SIMIT SIN RESOLUCION]]+Tabla1[[#This Row],[V. RECAUDOS COMPARENDOS]]+Tabla1[[#This Row],[V. RECAUDOS RESOLUCIONES]])</f>
        <v>1144530</v>
      </c>
      <c r="S837" s="11">
        <f>IFERROR(VLOOKUP(Tabla1[[#This Row],[FECHA]],'RECAUDOS LOCALES'!A:D,4,FALSE),0)</f>
        <v>0</v>
      </c>
      <c r="T837" s="9">
        <f>IFERROR(VLOOKUP(Tabla1[[#This Row],[FECHA]],'RECAUDOS LOCALES'!A:D,3,FALSE),0)</f>
        <v>0</v>
      </c>
      <c r="U837" s="11">
        <f>IFERROR(VLOOKUP(Tabla1[[#This Row],[FECHA]],'RECAUDOS EXTERNOS'!A:D,4,FALSE),0)</f>
        <v>0</v>
      </c>
      <c r="V837" s="9">
        <f>IFERROR(VLOOKUP(Tabla1[[#This Row],[FECHA]],'RECAUDOS EXTERNOS'!A:D,3,FALSE),0)</f>
        <v>0</v>
      </c>
    </row>
    <row r="838" spans="1:22" x14ac:dyDescent="0.25">
      <c r="A838" s="1">
        <v>38397</v>
      </c>
      <c r="B838" s="3" t="s">
        <v>1</v>
      </c>
      <c r="C838" s="2">
        <v>38384</v>
      </c>
      <c r="D838" s="5">
        <f>YEAR(Tabla1[[#This Row],[FECHA]])</f>
        <v>2005</v>
      </c>
      <c r="E838" s="5">
        <f>IFERROR(VLOOKUP(Tabla1[[#This Row],[FECHA]],'COMPARENDOS TOTALES'!A:D,4,FALSE),0)</f>
        <v>50</v>
      </c>
      <c r="F838" s="9">
        <f>IFERROR(VLOOKUP(Tabla1[[#This Row],[FECHA]],'COMPARENDOS TOTALES'!A:D,3,FALSE),0)</f>
        <v>11559743</v>
      </c>
      <c r="G838" s="5">
        <f>IFERROR(VLOOKUP(Tabla1[[#This Row],[FECHA]],EXONERACIONES!A:D,4,FALSE),0)</f>
        <v>32</v>
      </c>
      <c r="H838" s="9">
        <f>IFERROR(VLOOKUP(Tabla1[[#This Row],[FECHA]],EXONERACIONES!A:D,3,FALSE),0)</f>
        <v>7070642</v>
      </c>
      <c r="I838" s="5">
        <f>IFERROR(VLOOKUP(Tabla1[[#This Row],[FECHA]],'SIMIT CON RES'!A:D,4,FALSE),0)</f>
        <v>0</v>
      </c>
      <c r="J838" s="9">
        <f>IFERROR(VLOOKUP(Tabla1[[#This Row],[FECHA]],'SIMIT CON RES'!A:D,3,FALSE),0)</f>
        <v>0</v>
      </c>
      <c r="K838">
        <f>IFERROR(VLOOKUP(Tabla1[[#This Row],[FECHA]],'SIMIT SIN RES'!A:D,4,FALSE),0)</f>
        <v>0</v>
      </c>
      <c r="L838" s="9">
        <f>IFERROR(VLOOKUP(Tabla1[[#This Row],[FECHA]],'SIMIT SIN RES'!A:D,3,FALSE),0)</f>
        <v>0</v>
      </c>
      <c r="M838" s="5">
        <f>IFERROR(VLOOKUP(Tabla1[[#This Row],[FECHA]],'RECAUDOS DE COMPARENDOS'!A:D,4,FALSE),0)</f>
        <v>6</v>
      </c>
      <c r="N838" s="9">
        <f>IFERROR(VLOOKUP(Tabla1[[#This Row],[FECHA]],'RECAUDOS DE COMPARENDOS'!A:D,3,FALSE),0)</f>
        <v>1437021</v>
      </c>
      <c r="O838" s="5">
        <f>IFERROR(VLOOKUP(Tabla1[[#This Row],[FECHA]],'RECAUDOS DE RESOLUCIONES'!A:D,4,FALSE),0)</f>
        <v>0</v>
      </c>
      <c r="P838" s="9">
        <f>IFERROR(VLOOKUP(Tabla1[[#This Row],[FECHA]],'RECAUDOS DE RESOLUCIONES'!A:D,3,FALSE),0)</f>
        <v>0</v>
      </c>
      <c r="Q83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12</v>
      </c>
      <c r="R838" s="9">
        <f>Tabla1[V. COMPARENDOS]-(Tabla1[V. EXONERACIONES]+Tabla1[[#This Row],[V. SIMIT CON RESOLUCION]]+Tabla1[[#This Row],[V. SIMIT SIN RESOLUCION]]+Tabla1[[#This Row],[V. RECAUDOS COMPARENDOS]]+Tabla1[[#This Row],[V. RECAUDOS RESOLUCIONES]])</f>
        <v>3052080</v>
      </c>
      <c r="S838" s="11">
        <f>IFERROR(VLOOKUP(Tabla1[[#This Row],[FECHA]],'RECAUDOS LOCALES'!A:D,4,FALSE),0)</f>
        <v>4</v>
      </c>
      <c r="T838" s="9">
        <f>IFERROR(VLOOKUP(Tabla1[[#This Row],[FECHA]],'RECAUDOS LOCALES'!A:D,3,FALSE),0)</f>
        <v>667226</v>
      </c>
      <c r="U838" s="11">
        <f>IFERROR(VLOOKUP(Tabla1[[#This Row],[FECHA]],'RECAUDOS EXTERNOS'!A:D,4,FALSE),0)</f>
        <v>1</v>
      </c>
      <c r="V838" s="9">
        <f>IFERROR(VLOOKUP(Tabla1[[#This Row],[FECHA]],'RECAUDOS EXTERNOS'!A:D,3,FALSE),0)</f>
        <v>381510</v>
      </c>
    </row>
    <row r="839" spans="1:22" x14ac:dyDescent="0.25">
      <c r="A839" s="1">
        <v>38398</v>
      </c>
      <c r="B839" s="3" t="s">
        <v>2</v>
      </c>
      <c r="C839" s="2">
        <v>38384</v>
      </c>
      <c r="D839" s="5">
        <f>YEAR(Tabla1[[#This Row],[FECHA]])</f>
        <v>2005</v>
      </c>
      <c r="E839" s="5">
        <f>IFERROR(VLOOKUP(Tabla1[[#This Row],[FECHA]],'COMPARENDOS TOTALES'!A:D,4,FALSE),0)</f>
        <v>58</v>
      </c>
      <c r="F839" s="9">
        <f>IFERROR(VLOOKUP(Tabla1[[#This Row],[FECHA]],'COMPARENDOS TOTALES'!A:D,3,FALSE),0)</f>
        <v>14853426</v>
      </c>
      <c r="G839" s="5">
        <f>IFERROR(VLOOKUP(Tabla1[[#This Row],[FECHA]],EXONERACIONES!A:D,4,FALSE),0)</f>
        <v>37</v>
      </c>
      <c r="H839" s="9">
        <f>IFERROR(VLOOKUP(Tabla1[[#This Row],[FECHA]],EXONERACIONES!A:D,3,FALSE),0)</f>
        <v>9881089</v>
      </c>
      <c r="I839" s="5">
        <f>IFERROR(VLOOKUP(Tabla1[[#This Row],[FECHA]],'SIMIT CON RES'!A:D,4,FALSE),0)</f>
        <v>0</v>
      </c>
      <c r="J839" s="9">
        <f>IFERROR(VLOOKUP(Tabla1[[#This Row],[FECHA]],'SIMIT CON RES'!A:D,3,FALSE),0)</f>
        <v>0</v>
      </c>
      <c r="K839">
        <f>IFERROR(VLOOKUP(Tabla1[[#This Row],[FECHA]],'SIMIT SIN RES'!A:D,4,FALSE),0)</f>
        <v>0</v>
      </c>
      <c r="L839" s="9">
        <f>IFERROR(VLOOKUP(Tabla1[[#This Row],[FECHA]],'SIMIT SIN RES'!A:D,3,FALSE),0)</f>
        <v>0</v>
      </c>
      <c r="M839" s="5">
        <f>IFERROR(VLOOKUP(Tabla1[[#This Row],[FECHA]],'RECAUDOS DE COMPARENDOS'!A:D,4,FALSE),0)</f>
        <v>14</v>
      </c>
      <c r="N839" s="9">
        <f>IFERROR(VLOOKUP(Tabla1[[#This Row],[FECHA]],'RECAUDOS DE COMPARENDOS'!A:D,3,FALSE),0)</f>
        <v>3344561</v>
      </c>
      <c r="O839" s="5">
        <f>IFERROR(VLOOKUP(Tabla1[[#This Row],[FECHA]],'RECAUDOS DE RESOLUCIONES'!A:D,4,FALSE),0)</f>
        <v>0</v>
      </c>
      <c r="P839" s="9">
        <f>IFERROR(VLOOKUP(Tabla1[[#This Row],[FECHA]],'RECAUDOS DE RESOLUCIONES'!A:D,3,FALSE),0)</f>
        <v>0</v>
      </c>
      <c r="Q83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7</v>
      </c>
      <c r="R839" s="9">
        <f>Tabla1[V. COMPARENDOS]-(Tabla1[V. EXONERACIONES]+Tabla1[[#This Row],[V. SIMIT CON RESOLUCION]]+Tabla1[[#This Row],[V. SIMIT SIN RESOLUCION]]+Tabla1[[#This Row],[V. RECAUDOS COMPARENDOS]]+Tabla1[[#This Row],[V. RECAUDOS RESOLUCIONES]])</f>
        <v>1627776</v>
      </c>
      <c r="S839" s="11">
        <f>IFERROR(VLOOKUP(Tabla1[[#This Row],[FECHA]],'RECAUDOS LOCALES'!A:D,4,FALSE),0)</f>
        <v>5</v>
      </c>
      <c r="T839" s="9">
        <f>IFERROR(VLOOKUP(Tabla1[[#This Row],[FECHA]],'RECAUDOS LOCALES'!A:D,3,FALSE),0)</f>
        <v>750908</v>
      </c>
      <c r="U839" s="11">
        <f>IFERROR(VLOOKUP(Tabla1[[#This Row],[FECHA]],'RECAUDOS EXTERNOS'!A:D,4,FALSE),0)</f>
        <v>2</v>
      </c>
      <c r="V839" s="9">
        <f>IFERROR(VLOOKUP(Tabla1[[#This Row],[FECHA]],'RECAUDOS EXTERNOS'!A:D,3,FALSE),0)</f>
        <v>286219</v>
      </c>
    </row>
    <row r="840" spans="1:22" x14ac:dyDescent="0.25">
      <c r="A840" s="1">
        <v>38399</v>
      </c>
      <c r="B840" s="3" t="s">
        <v>3</v>
      </c>
      <c r="C840" s="2">
        <v>38384</v>
      </c>
      <c r="D840" s="5">
        <f>YEAR(Tabla1[[#This Row],[FECHA]])</f>
        <v>2005</v>
      </c>
      <c r="E840" s="5">
        <f>IFERROR(VLOOKUP(Tabla1[[#This Row],[FECHA]],'COMPARENDOS TOTALES'!A:D,4,FALSE),0)</f>
        <v>93</v>
      </c>
      <c r="F840" s="9">
        <f>IFERROR(VLOOKUP(Tabla1[[#This Row],[FECHA]],'COMPARENDOS TOTALES'!A:D,3,FALSE),0)</f>
        <v>22000370</v>
      </c>
      <c r="G840" s="5">
        <f>IFERROR(VLOOKUP(Tabla1[[#This Row],[FECHA]],EXONERACIONES!A:D,4,FALSE),0)</f>
        <v>67</v>
      </c>
      <c r="H840" s="9">
        <f>IFERROR(VLOOKUP(Tabla1[[#This Row],[FECHA]],EXONERACIONES!A:D,3,FALSE),0)</f>
        <v>16455778</v>
      </c>
      <c r="I840" s="5">
        <f>IFERROR(VLOOKUP(Tabla1[[#This Row],[FECHA]],'SIMIT CON RES'!A:D,4,FALSE),0)</f>
        <v>0</v>
      </c>
      <c r="J840" s="9">
        <f>IFERROR(VLOOKUP(Tabla1[[#This Row],[FECHA]],'SIMIT CON RES'!A:D,3,FALSE),0)</f>
        <v>0</v>
      </c>
      <c r="K840">
        <f>IFERROR(VLOOKUP(Tabla1[[#This Row],[FECHA]],'SIMIT SIN RES'!A:D,4,FALSE),0)</f>
        <v>0</v>
      </c>
      <c r="L840" s="9">
        <f>IFERROR(VLOOKUP(Tabla1[[#This Row],[FECHA]],'SIMIT SIN RES'!A:D,3,FALSE),0)</f>
        <v>0</v>
      </c>
      <c r="M840" s="5">
        <f>IFERROR(VLOOKUP(Tabla1[[#This Row],[FECHA]],'RECAUDOS DE COMPARENDOS'!A:D,4,FALSE),0)</f>
        <v>11</v>
      </c>
      <c r="N840" s="9">
        <f>IFERROR(VLOOKUP(Tabla1[[#This Row],[FECHA]],'RECAUDOS DE COMPARENDOS'!A:D,3,FALSE),0)</f>
        <v>2390796</v>
      </c>
      <c r="O840" s="5">
        <f>IFERROR(VLOOKUP(Tabla1[[#This Row],[FECHA]],'RECAUDOS DE RESOLUCIONES'!A:D,4,FALSE),0)</f>
        <v>0</v>
      </c>
      <c r="P840" s="9">
        <f>IFERROR(VLOOKUP(Tabla1[[#This Row],[FECHA]],'RECAUDOS DE RESOLUCIONES'!A:D,3,FALSE),0)</f>
        <v>0</v>
      </c>
      <c r="Q84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15</v>
      </c>
      <c r="R840" s="9">
        <f>Tabla1[V. COMPARENDOS]-(Tabla1[V. EXONERACIONES]+Tabla1[[#This Row],[V. SIMIT CON RESOLUCION]]+Tabla1[[#This Row],[V. SIMIT SIN RESOLUCION]]+Tabla1[[#This Row],[V. RECAUDOS COMPARENDOS]]+Tabla1[[#This Row],[V. RECAUDOS RESOLUCIONES]])</f>
        <v>3153796</v>
      </c>
      <c r="S840" s="11">
        <f>IFERROR(VLOOKUP(Tabla1[[#This Row],[FECHA]],'RECAUDOS LOCALES'!A:D,4,FALSE),0)</f>
        <v>5</v>
      </c>
      <c r="T840" s="9">
        <f>IFERROR(VLOOKUP(Tabla1[[#This Row],[FECHA]],'RECAUDOS LOCALES'!A:D,3,FALSE),0)</f>
        <v>762544</v>
      </c>
      <c r="U840" s="11">
        <f>IFERROR(VLOOKUP(Tabla1[[#This Row],[FECHA]],'RECAUDOS EXTERNOS'!A:D,4,FALSE),0)</f>
        <v>1</v>
      </c>
      <c r="V840" s="9">
        <f>IFERROR(VLOOKUP(Tabla1[[#This Row],[FECHA]],'RECAUDOS EXTERNOS'!A:D,3,FALSE),0)</f>
        <v>190755</v>
      </c>
    </row>
    <row r="841" spans="1:22" x14ac:dyDescent="0.25">
      <c r="A841" s="1">
        <v>38400</v>
      </c>
      <c r="B841" s="3" t="s">
        <v>6</v>
      </c>
      <c r="C841" s="2">
        <v>38384</v>
      </c>
      <c r="D841" s="5">
        <f>YEAR(Tabla1[[#This Row],[FECHA]])</f>
        <v>2005</v>
      </c>
      <c r="E841" s="5">
        <f>IFERROR(VLOOKUP(Tabla1[[#This Row],[FECHA]],'COMPARENDOS TOTALES'!A:D,4,FALSE),0)</f>
        <v>76</v>
      </c>
      <c r="F841" s="9">
        <f>IFERROR(VLOOKUP(Tabla1[[#This Row],[FECHA]],'COMPARENDOS TOTALES'!A:D,3,FALSE),0)</f>
        <v>19342547</v>
      </c>
      <c r="G841" s="5">
        <f>IFERROR(VLOOKUP(Tabla1[[#This Row],[FECHA]],EXONERACIONES!A:D,4,FALSE),0)</f>
        <v>45</v>
      </c>
      <c r="H841" s="9">
        <f>IFERROR(VLOOKUP(Tabla1[[#This Row],[FECHA]],EXONERACIONES!A:D,3,FALSE),0)</f>
        <v>10809440</v>
      </c>
      <c r="I841" s="5">
        <f>IFERROR(VLOOKUP(Tabla1[[#This Row],[FECHA]],'SIMIT CON RES'!A:D,4,FALSE),0)</f>
        <v>1</v>
      </c>
      <c r="J841" s="9">
        <f>IFERROR(VLOOKUP(Tabla1[[#This Row],[FECHA]],'SIMIT CON RES'!A:D,3,FALSE),0)</f>
        <v>101736</v>
      </c>
      <c r="K841">
        <f>IFERROR(VLOOKUP(Tabla1[[#This Row],[FECHA]],'SIMIT SIN RES'!A:D,4,FALSE),0)</f>
        <v>0</v>
      </c>
      <c r="L841" s="9">
        <f>IFERROR(VLOOKUP(Tabla1[[#This Row],[FECHA]],'SIMIT SIN RES'!A:D,3,FALSE),0)</f>
        <v>0</v>
      </c>
      <c r="M841" s="5">
        <f>IFERROR(VLOOKUP(Tabla1[[#This Row],[FECHA]],'RECAUDOS DE COMPARENDOS'!A:D,4,FALSE),0)</f>
        <v>19</v>
      </c>
      <c r="N841" s="9">
        <f>IFERROR(VLOOKUP(Tabla1[[#This Row],[FECHA]],'RECAUDOS DE COMPARENDOS'!A:D,3,FALSE),0)</f>
        <v>5468300</v>
      </c>
      <c r="O841" s="5">
        <f>IFERROR(VLOOKUP(Tabla1[[#This Row],[FECHA]],'RECAUDOS DE RESOLUCIONES'!A:D,4,FALSE),0)</f>
        <v>0</v>
      </c>
      <c r="P841" s="9">
        <f>IFERROR(VLOOKUP(Tabla1[[#This Row],[FECHA]],'RECAUDOS DE RESOLUCIONES'!A:D,3,FALSE),0)</f>
        <v>0</v>
      </c>
      <c r="Q84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11</v>
      </c>
      <c r="R841" s="9">
        <f>Tabla1[V. COMPARENDOS]-(Tabla1[V. EXONERACIONES]+Tabla1[[#This Row],[V. SIMIT CON RESOLUCION]]+Tabla1[[#This Row],[V. SIMIT SIN RESOLUCION]]+Tabla1[[#This Row],[V. RECAUDOS COMPARENDOS]]+Tabla1[[#This Row],[V. RECAUDOS RESOLUCIONES]])</f>
        <v>2963071</v>
      </c>
      <c r="S841" s="11">
        <f>IFERROR(VLOOKUP(Tabla1[[#This Row],[FECHA]],'RECAUDOS LOCALES'!A:D,4,FALSE),0)</f>
        <v>12</v>
      </c>
      <c r="T841" s="9">
        <f>IFERROR(VLOOKUP(Tabla1[[#This Row],[FECHA]],'RECAUDOS LOCALES'!A:D,3,FALSE),0)</f>
        <v>1466866</v>
      </c>
      <c r="U841" s="11">
        <f>IFERROR(VLOOKUP(Tabla1[[#This Row],[FECHA]],'RECAUDOS EXTERNOS'!A:D,4,FALSE),0)</f>
        <v>4</v>
      </c>
      <c r="V841" s="9">
        <f>IFERROR(VLOOKUP(Tabla1[[#This Row],[FECHA]],'RECAUDOS EXTERNOS'!A:D,3,FALSE),0)</f>
        <v>1276485</v>
      </c>
    </row>
    <row r="842" spans="1:22" x14ac:dyDescent="0.25">
      <c r="A842" s="1">
        <v>38401</v>
      </c>
      <c r="B842" s="3" t="s">
        <v>0</v>
      </c>
      <c r="C842" s="2">
        <v>38384</v>
      </c>
      <c r="D842" s="5">
        <f>YEAR(Tabla1[[#This Row],[FECHA]])</f>
        <v>2005</v>
      </c>
      <c r="E842" s="5">
        <f>IFERROR(VLOOKUP(Tabla1[[#This Row],[FECHA]],'COMPARENDOS TOTALES'!A:D,4,FALSE),0)</f>
        <v>70</v>
      </c>
      <c r="F842" s="9">
        <f>IFERROR(VLOOKUP(Tabla1[[#This Row],[FECHA]],'COMPARENDOS TOTALES'!A:D,3,FALSE),0)</f>
        <v>18719399</v>
      </c>
      <c r="G842" s="5">
        <f>IFERROR(VLOOKUP(Tabla1[[#This Row],[FECHA]],EXONERACIONES!A:D,4,FALSE),0)</f>
        <v>44</v>
      </c>
      <c r="H842" s="9">
        <f>IFERROR(VLOOKUP(Tabla1[[#This Row],[FECHA]],EXONERACIONES!A:D,3,FALSE),0)</f>
        <v>11928531</v>
      </c>
      <c r="I842" s="5">
        <f>IFERROR(VLOOKUP(Tabla1[[#This Row],[FECHA]],'SIMIT CON RES'!A:D,4,FALSE),0)</f>
        <v>0</v>
      </c>
      <c r="J842" s="9">
        <f>IFERROR(VLOOKUP(Tabla1[[#This Row],[FECHA]],'SIMIT CON RES'!A:D,3,FALSE),0)</f>
        <v>0</v>
      </c>
      <c r="K842">
        <f>IFERROR(VLOOKUP(Tabla1[[#This Row],[FECHA]],'SIMIT SIN RES'!A:D,4,FALSE),0)</f>
        <v>0</v>
      </c>
      <c r="L842" s="9">
        <f>IFERROR(VLOOKUP(Tabla1[[#This Row],[FECHA]],'SIMIT SIN RES'!A:D,3,FALSE),0)</f>
        <v>0</v>
      </c>
      <c r="M842" s="5">
        <f>IFERROR(VLOOKUP(Tabla1[[#This Row],[FECHA]],'RECAUDOS DE COMPARENDOS'!A:D,4,FALSE),0)</f>
        <v>15</v>
      </c>
      <c r="N842" s="9">
        <f>IFERROR(VLOOKUP(Tabla1[[#This Row],[FECHA]],'RECAUDOS DE COMPARENDOS'!A:D,3,FALSE),0)</f>
        <v>4107581</v>
      </c>
      <c r="O842" s="5">
        <f>IFERROR(VLOOKUP(Tabla1[[#This Row],[FECHA]],'RECAUDOS DE RESOLUCIONES'!A:D,4,FALSE),0)</f>
        <v>0</v>
      </c>
      <c r="P842" s="9">
        <f>IFERROR(VLOOKUP(Tabla1[[#This Row],[FECHA]],'RECAUDOS DE RESOLUCIONES'!A:D,3,FALSE),0)</f>
        <v>0</v>
      </c>
      <c r="Q84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11</v>
      </c>
      <c r="R842" s="9">
        <f>Tabla1[V. COMPARENDOS]-(Tabla1[V. EXONERACIONES]+Tabla1[[#This Row],[V. SIMIT CON RESOLUCION]]+Tabla1[[#This Row],[V. SIMIT SIN RESOLUCION]]+Tabla1[[#This Row],[V. RECAUDOS COMPARENDOS]]+Tabla1[[#This Row],[V. RECAUDOS RESOLUCIONES]])</f>
        <v>2683287</v>
      </c>
      <c r="S842" s="11">
        <f>IFERROR(VLOOKUP(Tabla1[[#This Row],[FECHA]],'RECAUDOS LOCALES'!A:D,4,FALSE),0)</f>
        <v>9</v>
      </c>
      <c r="T842" s="9">
        <f>IFERROR(VLOOKUP(Tabla1[[#This Row],[FECHA]],'RECAUDOS LOCALES'!A:D,3,FALSE),0)</f>
        <v>1525088</v>
      </c>
      <c r="U842" s="11">
        <f>IFERROR(VLOOKUP(Tabla1[[#This Row],[FECHA]],'RECAUDOS EXTERNOS'!A:D,4,FALSE),0)</f>
        <v>5</v>
      </c>
      <c r="V842" s="9">
        <f>IFERROR(VLOOKUP(Tabla1[[#This Row],[FECHA]],'RECAUDOS EXTERNOS'!A:D,3,FALSE),0)</f>
        <v>1192954</v>
      </c>
    </row>
    <row r="843" spans="1:22" x14ac:dyDescent="0.25">
      <c r="A843" s="1">
        <v>38402</v>
      </c>
      <c r="B843" s="3" t="s">
        <v>5</v>
      </c>
      <c r="C843" s="2">
        <v>38384</v>
      </c>
      <c r="D843" s="5">
        <f>YEAR(Tabla1[[#This Row],[FECHA]])</f>
        <v>2005</v>
      </c>
      <c r="E843" s="5">
        <f>IFERROR(VLOOKUP(Tabla1[[#This Row],[FECHA]],'COMPARENDOS TOTALES'!A:D,4,FALSE),0)</f>
        <v>75</v>
      </c>
      <c r="F843" s="9">
        <f>IFERROR(VLOOKUP(Tabla1[[#This Row],[FECHA]],'COMPARENDOS TOTALES'!A:D,3,FALSE),0)</f>
        <v>19011885</v>
      </c>
      <c r="G843" s="5">
        <f>IFERROR(VLOOKUP(Tabla1[[#This Row],[FECHA]],EXONERACIONES!A:D,4,FALSE),0)</f>
        <v>59</v>
      </c>
      <c r="H843" s="9">
        <f>IFERROR(VLOOKUP(Tabla1[[#This Row],[FECHA]],EXONERACIONES!A:D,3,FALSE),0)</f>
        <v>15374833</v>
      </c>
      <c r="I843" s="5">
        <f>IFERROR(VLOOKUP(Tabla1[[#This Row],[FECHA]],'SIMIT CON RES'!A:D,4,FALSE),0)</f>
        <v>1</v>
      </c>
      <c r="J843" s="9">
        <f>IFERROR(VLOOKUP(Tabla1[[#This Row],[FECHA]],'SIMIT CON RES'!A:D,3,FALSE),0)</f>
        <v>381510</v>
      </c>
      <c r="K843">
        <f>IFERROR(VLOOKUP(Tabla1[[#This Row],[FECHA]],'SIMIT SIN RES'!A:D,4,FALSE),0)</f>
        <v>0</v>
      </c>
      <c r="L843" s="9">
        <f>IFERROR(VLOOKUP(Tabla1[[#This Row],[FECHA]],'SIMIT SIN RES'!A:D,3,FALSE),0)</f>
        <v>0</v>
      </c>
      <c r="M843" s="5">
        <f>IFERROR(VLOOKUP(Tabla1[[#This Row],[FECHA]],'RECAUDOS DE COMPARENDOS'!A:D,4,FALSE),0)</f>
        <v>9</v>
      </c>
      <c r="N843" s="9">
        <f>IFERROR(VLOOKUP(Tabla1[[#This Row],[FECHA]],'RECAUDOS DE COMPARENDOS'!A:D,3,FALSE),0)</f>
        <v>1907550</v>
      </c>
      <c r="O843" s="5">
        <f>IFERROR(VLOOKUP(Tabla1[[#This Row],[FECHA]],'RECAUDOS DE RESOLUCIONES'!A:D,4,FALSE),0)</f>
        <v>0</v>
      </c>
      <c r="P843" s="9">
        <f>IFERROR(VLOOKUP(Tabla1[[#This Row],[FECHA]],'RECAUDOS DE RESOLUCIONES'!A:D,3,FALSE),0)</f>
        <v>0</v>
      </c>
      <c r="Q84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843" s="9">
        <f>Tabla1[V. COMPARENDOS]-(Tabla1[V. EXONERACIONES]+Tabla1[[#This Row],[V. SIMIT CON RESOLUCION]]+Tabla1[[#This Row],[V. SIMIT SIN RESOLUCION]]+Tabla1[[#This Row],[V. RECAUDOS COMPARENDOS]]+Tabla1[[#This Row],[V. RECAUDOS RESOLUCIONES]])</f>
        <v>1347992</v>
      </c>
      <c r="S843" s="11">
        <f>IFERROR(VLOOKUP(Tabla1[[#This Row],[FECHA]],'RECAUDOS LOCALES'!A:D,4,FALSE),0)</f>
        <v>0</v>
      </c>
      <c r="T843" s="9">
        <f>IFERROR(VLOOKUP(Tabla1[[#This Row],[FECHA]],'RECAUDOS LOCALES'!A:D,3,FALSE),0)</f>
        <v>0</v>
      </c>
      <c r="U843" s="11">
        <f>IFERROR(VLOOKUP(Tabla1[[#This Row],[FECHA]],'RECAUDOS EXTERNOS'!A:D,4,FALSE),0)</f>
        <v>0</v>
      </c>
      <c r="V843" s="9">
        <f>IFERROR(VLOOKUP(Tabla1[[#This Row],[FECHA]],'RECAUDOS EXTERNOS'!A:D,3,FALSE),0)</f>
        <v>0</v>
      </c>
    </row>
    <row r="844" spans="1:22" x14ac:dyDescent="0.25">
      <c r="A844" s="1">
        <v>38403</v>
      </c>
      <c r="B844" s="3" t="s">
        <v>4</v>
      </c>
      <c r="C844" s="2">
        <v>38384</v>
      </c>
      <c r="D844" s="5">
        <f>YEAR(Tabla1[[#This Row],[FECHA]])</f>
        <v>2005</v>
      </c>
      <c r="E844" s="5">
        <f>IFERROR(VLOOKUP(Tabla1[[#This Row],[FECHA]],'COMPARENDOS TOTALES'!A:D,4,FALSE),0)</f>
        <v>64</v>
      </c>
      <c r="F844" s="9">
        <f>IFERROR(VLOOKUP(Tabla1[[#This Row],[FECHA]],'COMPARENDOS TOTALES'!A:D,3,FALSE),0)</f>
        <v>14827972</v>
      </c>
      <c r="G844" s="5">
        <f>IFERROR(VLOOKUP(Tabla1[[#This Row],[FECHA]],EXONERACIONES!A:D,4,FALSE),0)</f>
        <v>41</v>
      </c>
      <c r="H844" s="9">
        <f>IFERROR(VLOOKUP(Tabla1[[#This Row],[FECHA]],EXONERACIONES!A:D,3,FALSE),0)</f>
        <v>8901900</v>
      </c>
      <c r="I844" s="5">
        <f>IFERROR(VLOOKUP(Tabla1[[#This Row],[FECHA]],'SIMIT CON RES'!A:D,4,FALSE),0)</f>
        <v>0</v>
      </c>
      <c r="J844" s="9">
        <f>IFERROR(VLOOKUP(Tabla1[[#This Row],[FECHA]],'SIMIT CON RES'!A:D,3,FALSE),0)</f>
        <v>0</v>
      </c>
      <c r="K844">
        <f>IFERROR(VLOOKUP(Tabla1[[#This Row],[FECHA]],'SIMIT SIN RES'!A:D,4,FALSE),0)</f>
        <v>0</v>
      </c>
      <c r="L844" s="9">
        <f>IFERROR(VLOOKUP(Tabla1[[#This Row],[FECHA]],'SIMIT SIN RES'!A:D,3,FALSE),0)</f>
        <v>0</v>
      </c>
      <c r="M844" s="5">
        <f>IFERROR(VLOOKUP(Tabla1[[#This Row],[FECHA]],'RECAUDOS DE COMPARENDOS'!A:D,4,FALSE),0)</f>
        <v>8</v>
      </c>
      <c r="N844" s="9">
        <f>IFERROR(VLOOKUP(Tabla1[[#This Row],[FECHA]],'RECAUDOS DE COMPARENDOS'!A:D,3,FALSE),0)</f>
        <v>2289040</v>
      </c>
      <c r="O844" s="5">
        <f>IFERROR(VLOOKUP(Tabla1[[#This Row],[FECHA]],'RECAUDOS DE RESOLUCIONES'!A:D,4,FALSE),0)</f>
        <v>0</v>
      </c>
      <c r="P844" s="9">
        <f>IFERROR(VLOOKUP(Tabla1[[#This Row],[FECHA]],'RECAUDOS DE RESOLUCIONES'!A:D,3,FALSE),0)</f>
        <v>0</v>
      </c>
      <c r="Q84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15</v>
      </c>
      <c r="R844" s="9">
        <f>Tabla1[V. COMPARENDOS]-(Tabla1[V. EXONERACIONES]+Tabla1[[#This Row],[V. SIMIT CON RESOLUCION]]+Tabla1[[#This Row],[V. SIMIT SIN RESOLUCION]]+Tabla1[[#This Row],[V. RECAUDOS COMPARENDOS]]+Tabla1[[#This Row],[V. RECAUDOS RESOLUCIONES]])</f>
        <v>3637032</v>
      </c>
      <c r="S844" s="11">
        <f>IFERROR(VLOOKUP(Tabla1[[#This Row],[FECHA]],'RECAUDOS LOCALES'!A:D,4,FALSE),0)</f>
        <v>0</v>
      </c>
      <c r="T844" s="9">
        <f>IFERROR(VLOOKUP(Tabla1[[#This Row],[FECHA]],'RECAUDOS LOCALES'!A:D,3,FALSE),0)</f>
        <v>0</v>
      </c>
      <c r="U844" s="11">
        <f>IFERROR(VLOOKUP(Tabla1[[#This Row],[FECHA]],'RECAUDOS EXTERNOS'!A:D,4,FALSE),0)</f>
        <v>0</v>
      </c>
      <c r="V844" s="9">
        <f>IFERROR(VLOOKUP(Tabla1[[#This Row],[FECHA]],'RECAUDOS EXTERNOS'!A:D,3,FALSE),0)</f>
        <v>0</v>
      </c>
    </row>
    <row r="845" spans="1:22" x14ac:dyDescent="0.25">
      <c r="A845" s="1">
        <v>38404</v>
      </c>
      <c r="B845" s="3" t="s">
        <v>1</v>
      </c>
      <c r="C845" s="2">
        <v>38384</v>
      </c>
      <c r="D845" s="5">
        <f>YEAR(Tabla1[[#This Row],[FECHA]])</f>
        <v>2005</v>
      </c>
      <c r="E845" s="5">
        <f>IFERROR(VLOOKUP(Tabla1[[#This Row],[FECHA]],'COMPARENDOS TOTALES'!A:D,4,FALSE),0)</f>
        <v>49</v>
      </c>
      <c r="F845" s="9">
        <f>IFERROR(VLOOKUP(Tabla1[[#This Row],[FECHA]],'COMPARENDOS TOTALES'!A:D,3,FALSE),0)</f>
        <v>11165496</v>
      </c>
      <c r="G845" s="5">
        <f>IFERROR(VLOOKUP(Tabla1[[#This Row],[FECHA]],EXONERACIONES!A:D,4,FALSE),0)</f>
        <v>29</v>
      </c>
      <c r="H845" s="9">
        <f>IFERROR(VLOOKUP(Tabla1[[#This Row],[FECHA]],EXONERACIONES!A:D,3,FALSE),0)</f>
        <v>7057905</v>
      </c>
      <c r="I845" s="5">
        <f>IFERROR(VLOOKUP(Tabla1[[#This Row],[FECHA]],'SIMIT CON RES'!A:D,4,FALSE),0)</f>
        <v>0</v>
      </c>
      <c r="J845" s="9">
        <f>IFERROR(VLOOKUP(Tabla1[[#This Row],[FECHA]],'SIMIT CON RES'!A:D,3,FALSE),0)</f>
        <v>0</v>
      </c>
      <c r="K845">
        <f>IFERROR(VLOOKUP(Tabla1[[#This Row],[FECHA]],'SIMIT SIN RES'!A:D,4,FALSE),0)</f>
        <v>0</v>
      </c>
      <c r="L845" s="9">
        <f>IFERROR(VLOOKUP(Tabla1[[#This Row],[FECHA]],'SIMIT SIN RES'!A:D,3,FALSE),0)</f>
        <v>0</v>
      </c>
      <c r="M845" s="5">
        <f>IFERROR(VLOOKUP(Tabla1[[#This Row],[FECHA]],'RECAUDOS DE COMPARENDOS'!A:D,4,FALSE),0)</f>
        <v>9</v>
      </c>
      <c r="N845" s="9">
        <f>IFERROR(VLOOKUP(Tabla1[[#This Row],[FECHA]],'RECAUDOS DE COMPARENDOS'!A:D,3,FALSE),0)</f>
        <v>1907550</v>
      </c>
      <c r="O845" s="5">
        <f>IFERROR(VLOOKUP(Tabla1[[#This Row],[FECHA]],'RECAUDOS DE RESOLUCIONES'!A:D,4,FALSE),0)</f>
        <v>0</v>
      </c>
      <c r="P845" s="9">
        <f>IFERROR(VLOOKUP(Tabla1[[#This Row],[FECHA]],'RECAUDOS DE RESOLUCIONES'!A:D,3,FALSE),0)</f>
        <v>0</v>
      </c>
      <c r="Q84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11</v>
      </c>
      <c r="R845" s="9">
        <f>Tabla1[V. COMPARENDOS]-(Tabla1[V. EXONERACIONES]+Tabla1[[#This Row],[V. SIMIT CON RESOLUCION]]+Tabla1[[#This Row],[V. SIMIT SIN RESOLUCION]]+Tabla1[[#This Row],[V. RECAUDOS COMPARENDOS]]+Tabla1[[#This Row],[V. RECAUDOS RESOLUCIONES]])</f>
        <v>2200041</v>
      </c>
      <c r="S845" s="11">
        <f>IFERROR(VLOOKUP(Tabla1[[#This Row],[FECHA]],'RECAUDOS LOCALES'!A:D,4,FALSE),0)</f>
        <v>18</v>
      </c>
      <c r="T845" s="9">
        <f>IFERROR(VLOOKUP(Tabla1[[#This Row],[FECHA]],'RECAUDOS LOCALES'!A:D,3,FALSE),0)</f>
        <v>2470882</v>
      </c>
      <c r="U845" s="11">
        <f>IFERROR(VLOOKUP(Tabla1[[#This Row],[FECHA]],'RECAUDOS EXTERNOS'!A:D,4,FALSE),0)</f>
        <v>2</v>
      </c>
      <c r="V845" s="9">
        <f>IFERROR(VLOOKUP(Tabla1[[#This Row],[FECHA]],'RECAUDOS EXTERNOS'!A:D,3,FALSE),0)</f>
        <v>572265</v>
      </c>
    </row>
    <row r="846" spans="1:22" x14ac:dyDescent="0.25">
      <c r="A846" s="1">
        <v>38405</v>
      </c>
      <c r="B846" s="3" t="s">
        <v>2</v>
      </c>
      <c r="C846" s="2">
        <v>38384</v>
      </c>
      <c r="D846" s="5">
        <f>YEAR(Tabla1[[#This Row],[FECHA]])</f>
        <v>2005</v>
      </c>
      <c r="E846" s="5">
        <f>IFERROR(VLOOKUP(Tabla1[[#This Row],[FECHA]],'COMPARENDOS TOTALES'!A:D,4,FALSE),0)</f>
        <v>91</v>
      </c>
      <c r="F846" s="9">
        <f>IFERROR(VLOOKUP(Tabla1[[#This Row],[FECHA]],'COMPARENDOS TOTALES'!A:D,3,FALSE),0)</f>
        <v>23183051</v>
      </c>
      <c r="G846" s="5">
        <f>IFERROR(VLOOKUP(Tabla1[[#This Row],[FECHA]],EXONERACIONES!A:D,4,FALSE),0)</f>
        <v>67</v>
      </c>
      <c r="H846" s="9">
        <f>IFERROR(VLOOKUP(Tabla1[[#This Row],[FECHA]],EXONERACIONES!A:D,3,FALSE),0)</f>
        <v>17549430</v>
      </c>
      <c r="I846" s="5">
        <f>IFERROR(VLOOKUP(Tabla1[[#This Row],[FECHA]],'SIMIT CON RES'!A:D,4,FALSE),0)</f>
        <v>0</v>
      </c>
      <c r="J846" s="9">
        <f>IFERROR(VLOOKUP(Tabla1[[#This Row],[FECHA]],'SIMIT CON RES'!A:D,3,FALSE),0)</f>
        <v>0</v>
      </c>
      <c r="K846">
        <f>IFERROR(VLOOKUP(Tabla1[[#This Row],[FECHA]],'SIMIT SIN RES'!A:D,4,FALSE),0)</f>
        <v>0</v>
      </c>
      <c r="L846" s="9">
        <f>IFERROR(VLOOKUP(Tabla1[[#This Row],[FECHA]],'SIMIT SIN RES'!A:D,3,FALSE),0)</f>
        <v>0</v>
      </c>
      <c r="M846" s="5">
        <f>IFERROR(VLOOKUP(Tabla1[[#This Row],[FECHA]],'RECAUDOS DE COMPARENDOS'!A:D,4,FALSE),0)</f>
        <v>10</v>
      </c>
      <c r="N846" s="9">
        <f>IFERROR(VLOOKUP(Tabla1[[#This Row],[FECHA]],'RECAUDOS DE COMPARENDOS'!A:D,3,FALSE),0)</f>
        <v>2390796</v>
      </c>
      <c r="O846" s="5">
        <f>IFERROR(VLOOKUP(Tabla1[[#This Row],[FECHA]],'RECAUDOS DE RESOLUCIONES'!A:D,4,FALSE),0)</f>
        <v>0</v>
      </c>
      <c r="P846" s="9">
        <f>IFERROR(VLOOKUP(Tabla1[[#This Row],[FECHA]],'RECAUDOS DE RESOLUCIONES'!A:D,3,FALSE),0)</f>
        <v>0</v>
      </c>
      <c r="Q84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14</v>
      </c>
      <c r="R846" s="9">
        <f>Tabla1[V. COMPARENDOS]-(Tabla1[V. EXONERACIONES]+Tabla1[[#This Row],[V. SIMIT CON RESOLUCION]]+Tabla1[[#This Row],[V. SIMIT SIN RESOLUCION]]+Tabla1[[#This Row],[V. RECAUDOS COMPARENDOS]]+Tabla1[[#This Row],[V. RECAUDOS RESOLUCIONES]])</f>
        <v>3242825</v>
      </c>
      <c r="S846" s="11">
        <f>IFERROR(VLOOKUP(Tabla1[[#This Row],[FECHA]],'RECAUDOS LOCALES'!A:D,4,FALSE),0)</f>
        <v>12</v>
      </c>
      <c r="T846" s="9">
        <f>IFERROR(VLOOKUP(Tabla1[[#This Row],[FECHA]],'RECAUDOS LOCALES'!A:D,3,FALSE),0)</f>
        <v>1418670</v>
      </c>
      <c r="U846" s="11">
        <f>IFERROR(VLOOKUP(Tabla1[[#This Row],[FECHA]],'RECAUDOS EXTERNOS'!A:D,4,FALSE),0)</f>
        <v>7</v>
      </c>
      <c r="V846" s="9">
        <f>IFERROR(VLOOKUP(Tabla1[[#This Row],[FECHA]],'RECAUDOS EXTERNOS'!A:D,3,FALSE),0)</f>
        <v>1741007</v>
      </c>
    </row>
    <row r="847" spans="1:22" x14ac:dyDescent="0.25">
      <c r="A847" s="1">
        <v>38406</v>
      </c>
      <c r="B847" s="3" t="s">
        <v>3</v>
      </c>
      <c r="C847" s="2">
        <v>38384</v>
      </c>
      <c r="D847" s="5">
        <f>YEAR(Tabla1[[#This Row],[FECHA]])</f>
        <v>2005</v>
      </c>
      <c r="E847" s="5">
        <f>IFERROR(VLOOKUP(Tabla1[[#This Row],[FECHA]],'COMPARENDOS TOTALES'!A:D,4,FALSE),0)</f>
        <v>76</v>
      </c>
      <c r="F847" s="9">
        <f>IFERROR(VLOOKUP(Tabla1[[#This Row],[FECHA]],'COMPARENDOS TOTALES'!A:D,3,FALSE),0)</f>
        <v>21288198</v>
      </c>
      <c r="G847" s="5">
        <f>IFERROR(VLOOKUP(Tabla1[[#This Row],[FECHA]],EXONERACIONES!A:D,4,FALSE),0)</f>
        <v>57</v>
      </c>
      <c r="H847" s="9">
        <f>IFERROR(VLOOKUP(Tabla1[[#This Row],[FECHA]],EXONERACIONES!A:D,3,FALSE),0)</f>
        <v>15184048</v>
      </c>
      <c r="I847" s="5">
        <f>IFERROR(VLOOKUP(Tabla1[[#This Row],[FECHA]],'SIMIT CON RES'!A:D,4,FALSE),0)</f>
        <v>0</v>
      </c>
      <c r="J847" s="9">
        <f>IFERROR(VLOOKUP(Tabla1[[#This Row],[FECHA]],'SIMIT CON RES'!A:D,3,FALSE),0)</f>
        <v>0</v>
      </c>
      <c r="K847">
        <f>IFERROR(VLOOKUP(Tabla1[[#This Row],[FECHA]],'SIMIT SIN RES'!A:D,4,FALSE),0)</f>
        <v>0</v>
      </c>
      <c r="L847" s="9">
        <f>IFERROR(VLOOKUP(Tabla1[[#This Row],[FECHA]],'SIMIT SIN RES'!A:D,3,FALSE),0)</f>
        <v>0</v>
      </c>
      <c r="M847" s="5">
        <f>IFERROR(VLOOKUP(Tabla1[[#This Row],[FECHA]],'RECAUDOS DE COMPARENDOS'!A:D,4,FALSE),0)</f>
        <v>11</v>
      </c>
      <c r="N847" s="9">
        <f>IFERROR(VLOOKUP(Tabla1[[#This Row],[FECHA]],'RECAUDOS DE COMPARENDOS'!A:D,3,FALSE),0)</f>
        <v>3624335</v>
      </c>
      <c r="O847" s="5">
        <f>IFERROR(VLOOKUP(Tabla1[[#This Row],[FECHA]],'RECAUDOS DE RESOLUCIONES'!A:D,4,FALSE),0)</f>
        <v>0</v>
      </c>
      <c r="P847" s="9">
        <f>IFERROR(VLOOKUP(Tabla1[[#This Row],[FECHA]],'RECAUDOS DE RESOLUCIONES'!A:D,3,FALSE),0)</f>
        <v>0</v>
      </c>
      <c r="Q84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8</v>
      </c>
      <c r="R847" s="9">
        <f>Tabla1[V. COMPARENDOS]-(Tabla1[V. EXONERACIONES]+Tabla1[[#This Row],[V. SIMIT CON RESOLUCION]]+Tabla1[[#This Row],[V. SIMIT SIN RESOLUCION]]+Tabla1[[#This Row],[V. RECAUDOS COMPARENDOS]]+Tabla1[[#This Row],[V. RECAUDOS RESOLUCIONES]])</f>
        <v>2479815</v>
      </c>
      <c r="S847" s="11">
        <f>IFERROR(VLOOKUP(Tabla1[[#This Row],[FECHA]],'RECAUDOS LOCALES'!A:D,4,FALSE),0)</f>
        <v>6</v>
      </c>
      <c r="T847" s="9">
        <f>IFERROR(VLOOKUP(Tabla1[[#This Row],[FECHA]],'RECAUDOS LOCALES'!A:D,3,FALSE),0)</f>
        <v>718062</v>
      </c>
      <c r="U847" s="11">
        <f>IFERROR(VLOOKUP(Tabla1[[#This Row],[FECHA]],'RECAUDOS EXTERNOS'!A:D,4,FALSE),0)</f>
        <v>5</v>
      </c>
      <c r="V847" s="9">
        <f>IFERROR(VLOOKUP(Tabla1[[#This Row],[FECHA]],'RECAUDOS EXTERNOS'!A:D,3,FALSE),0)</f>
        <v>1055511</v>
      </c>
    </row>
    <row r="848" spans="1:22" x14ac:dyDescent="0.25">
      <c r="A848" s="1">
        <v>38407</v>
      </c>
      <c r="B848" s="3" t="s">
        <v>6</v>
      </c>
      <c r="C848" s="2">
        <v>38384</v>
      </c>
      <c r="D848" s="5">
        <f>YEAR(Tabla1[[#This Row],[FECHA]])</f>
        <v>2005</v>
      </c>
      <c r="E848" s="5">
        <f>IFERROR(VLOOKUP(Tabla1[[#This Row],[FECHA]],'COMPARENDOS TOTALES'!A:D,4,FALSE),0)</f>
        <v>75</v>
      </c>
      <c r="F848" s="9">
        <f>IFERROR(VLOOKUP(Tabla1[[#This Row],[FECHA]],'COMPARENDOS TOTALES'!A:D,3,FALSE),0)</f>
        <v>16748249</v>
      </c>
      <c r="G848" s="5">
        <f>IFERROR(VLOOKUP(Tabla1[[#This Row],[FECHA]],EXONERACIONES!A:D,4,FALSE),0)</f>
        <v>57</v>
      </c>
      <c r="H848" s="9">
        <f>IFERROR(VLOOKUP(Tabla1[[#This Row],[FECHA]],EXONERACIONES!A:D,3,FALSE),0)</f>
        <v>12449913</v>
      </c>
      <c r="I848" s="5">
        <f>IFERROR(VLOOKUP(Tabla1[[#This Row],[FECHA]],'SIMIT CON RES'!A:D,4,FALSE),0)</f>
        <v>0</v>
      </c>
      <c r="J848" s="9">
        <f>IFERROR(VLOOKUP(Tabla1[[#This Row],[FECHA]],'SIMIT CON RES'!A:D,3,FALSE),0)</f>
        <v>0</v>
      </c>
      <c r="K848">
        <f>IFERROR(VLOOKUP(Tabla1[[#This Row],[FECHA]],'SIMIT SIN RES'!A:D,4,FALSE),0)</f>
        <v>0</v>
      </c>
      <c r="L848" s="9">
        <f>IFERROR(VLOOKUP(Tabla1[[#This Row],[FECHA]],'SIMIT SIN RES'!A:D,3,FALSE),0)</f>
        <v>0</v>
      </c>
      <c r="M848" s="5">
        <f>IFERROR(VLOOKUP(Tabla1[[#This Row],[FECHA]],'RECAUDOS DE COMPARENDOS'!A:D,4,FALSE),0)</f>
        <v>9</v>
      </c>
      <c r="N848" s="9">
        <f>IFERROR(VLOOKUP(Tabla1[[#This Row],[FECHA]],'RECAUDOS DE COMPARENDOS'!A:D,3,FALSE),0)</f>
        <v>2009286</v>
      </c>
      <c r="O848" s="5">
        <f>IFERROR(VLOOKUP(Tabla1[[#This Row],[FECHA]],'RECAUDOS DE RESOLUCIONES'!A:D,4,FALSE),0)</f>
        <v>0</v>
      </c>
      <c r="P848" s="9">
        <f>IFERROR(VLOOKUP(Tabla1[[#This Row],[FECHA]],'RECAUDOS DE RESOLUCIONES'!A:D,3,FALSE),0)</f>
        <v>0</v>
      </c>
      <c r="Q84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9</v>
      </c>
      <c r="R848" s="9">
        <f>Tabla1[V. COMPARENDOS]-(Tabla1[V. EXONERACIONES]+Tabla1[[#This Row],[V. SIMIT CON RESOLUCION]]+Tabla1[[#This Row],[V. SIMIT SIN RESOLUCION]]+Tabla1[[#This Row],[V. RECAUDOS COMPARENDOS]]+Tabla1[[#This Row],[V. RECAUDOS RESOLUCIONES]])</f>
        <v>2289050</v>
      </c>
      <c r="S848" s="11">
        <f>IFERROR(VLOOKUP(Tabla1[[#This Row],[FECHA]],'RECAUDOS LOCALES'!A:D,4,FALSE),0)</f>
        <v>12</v>
      </c>
      <c r="T848" s="9">
        <f>IFERROR(VLOOKUP(Tabla1[[#This Row],[FECHA]],'RECAUDOS LOCALES'!A:D,3,FALSE),0)</f>
        <v>1370874</v>
      </c>
      <c r="U848" s="11">
        <f>IFERROR(VLOOKUP(Tabla1[[#This Row],[FECHA]],'RECAUDOS EXTERNOS'!A:D,4,FALSE),0)</f>
        <v>5</v>
      </c>
      <c r="V848" s="9">
        <f>IFERROR(VLOOKUP(Tabla1[[#This Row],[FECHA]],'RECAUDOS EXTERNOS'!A:D,3,FALSE),0)</f>
        <v>1311765</v>
      </c>
    </row>
    <row r="849" spans="1:22" x14ac:dyDescent="0.25">
      <c r="A849" s="1">
        <v>38408</v>
      </c>
      <c r="B849" s="3" t="s">
        <v>0</v>
      </c>
      <c r="C849" s="2">
        <v>38384</v>
      </c>
      <c r="D849" s="5">
        <f>YEAR(Tabla1[[#This Row],[FECHA]])</f>
        <v>2005</v>
      </c>
      <c r="E849" s="5">
        <f>IFERROR(VLOOKUP(Tabla1[[#This Row],[FECHA]],'COMPARENDOS TOTALES'!A:D,4,FALSE),0)</f>
        <v>52</v>
      </c>
      <c r="F849" s="9">
        <f>IFERROR(VLOOKUP(Tabla1[[#This Row],[FECHA]],'COMPARENDOS TOTALES'!A:D,3,FALSE),0)</f>
        <v>13314619</v>
      </c>
      <c r="G849" s="5">
        <f>IFERROR(VLOOKUP(Tabla1[[#This Row],[FECHA]],EXONERACIONES!A:D,4,FALSE),0)</f>
        <v>39</v>
      </c>
      <c r="H849" s="9">
        <f>IFERROR(VLOOKUP(Tabla1[[#This Row],[FECHA]],EXONERACIONES!A:D,3,FALSE),0)</f>
        <v>10249832</v>
      </c>
      <c r="I849" s="5">
        <f>IFERROR(VLOOKUP(Tabla1[[#This Row],[FECHA]],'SIMIT CON RES'!A:D,4,FALSE),0)</f>
        <v>0</v>
      </c>
      <c r="J849" s="9">
        <f>IFERROR(VLOOKUP(Tabla1[[#This Row],[FECHA]],'SIMIT CON RES'!A:D,3,FALSE),0)</f>
        <v>0</v>
      </c>
      <c r="K849">
        <f>IFERROR(VLOOKUP(Tabla1[[#This Row],[FECHA]],'SIMIT SIN RES'!A:D,4,FALSE),0)</f>
        <v>0</v>
      </c>
      <c r="L849" s="9">
        <f>IFERROR(VLOOKUP(Tabla1[[#This Row],[FECHA]],'SIMIT SIN RES'!A:D,3,FALSE),0)</f>
        <v>0</v>
      </c>
      <c r="M849" s="5">
        <f>IFERROR(VLOOKUP(Tabla1[[#This Row],[FECHA]],'RECAUDOS DE COMPARENDOS'!A:D,4,FALSE),0)</f>
        <v>4</v>
      </c>
      <c r="N849" s="9">
        <f>IFERROR(VLOOKUP(Tabla1[[#This Row],[FECHA]],'RECAUDOS DE COMPARENDOS'!A:D,3,FALSE),0)</f>
        <v>674001</v>
      </c>
      <c r="O849" s="5">
        <f>IFERROR(VLOOKUP(Tabla1[[#This Row],[FECHA]],'RECAUDOS DE RESOLUCIONES'!A:D,4,FALSE),0)</f>
        <v>0</v>
      </c>
      <c r="P849" s="9">
        <f>IFERROR(VLOOKUP(Tabla1[[#This Row],[FECHA]],'RECAUDOS DE RESOLUCIONES'!A:D,3,FALSE),0)</f>
        <v>0</v>
      </c>
      <c r="Q84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9</v>
      </c>
      <c r="R849" s="9">
        <f>Tabla1[V. COMPARENDOS]-(Tabla1[V. EXONERACIONES]+Tabla1[[#This Row],[V. SIMIT CON RESOLUCION]]+Tabla1[[#This Row],[V. SIMIT SIN RESOLUCION]]+Tabla1[[#This Row],[V. RECAUDOS COMPARENDOS]]+Tabla1[[#This Row],[V. RECAUDOS RESOLUCIONES]])</f>
        <v>2390786</v>
      </c>
      <c r="S849" s="11">
        <f>IFERROR(VLOOKUP(Tabla1[[#This Row],[FECHA]],'RECAUDOS LOCALES'!A:D,4,FALSE),0)</f>
        <v>20</v>
      </c>
      <c r="T849" s="9">
        <f>IFERROR(VLOOKUP(Tabla1[[#This Row],[FECHA]],'RECAUDOS LOCALES'!A:D,3,FALSE),0)</f>
        <v>2523414</v>
      </c>
      <c r="U849" s="11">
        <f>IFERROR(VLOOKUP(Tabla1[[#This Row],[FECHA]],'RECAUDOS EXTERNOS'!A:D,4,FALSE),0)</f>
        <v>4</v>
      </c>
      <c r="V849" s="9">
        <f>IFERROR(VLOOKUP(Tabla1[[#This Row],[FECHA]],'RECAUDOS EXTERNOS'!A:D,3,FALSE),0)</f>
        <v>655969</v>
      </c>
    </row>
    <row r="850" spans="1:22" x14ac:dyDescent="0.25">
      <c r="A850" s="1">
        <v>38409</v>
      </c>
      <c r="B850" s="3" t="s">
        <v>5</v>
      </c>
      <c r="C850" s="2">
        <v>38384</v>
      </c>
      <c r="D850" s="5">
        <f>YEAR(Tabla1[[#This Row],[FECHA]])</f>
        <v>2005</v>
      </c>
      <c r="E850" s="5">
        <f>IFERROR(VLOOKUP(Tabla1[[#This Row],[FECHA]],'COMPARENDOS TOTALES'!A:D,4,FALSE),0)</f>
        <v>76</v>
      </c>
      <c r="F850" s="9">
        <f>IFERROR(VLOOKUP(Tabla1[[#This Row],[FECHA]],'COMPARENDOS TOTALES'!A:D,3,FALSE),0)</f>
        <v>18376005</v>
      </c>
      <c r="G850" s="5">
        <f>IFERROR(VLOOKUP(Tabla1[[#This Row],[FECHA]],EXONERACIONES!A:D,4,FALSE),0)</f>
        <v>51</v>
      </c>
      <c r="H850" s="9">
        <f>IFERROR(VLOOKUP(Tabla1[[#This Row],[FECHA]],EXONERACIONES!A:D,3,FALSE),0)</f>
        <v>11114628</v>
      </c>
      <c r="I850" s="5">
        <f>IFERROR(VLOOKUP(Tabla1[[#This Row],[FECHA]],'SIMIT CON RES'!A:D,4,FALSE),0)</f>
        <v>0</v>
      </c>
      <c r="J850" s="9">
        <f>IFERROR(VLOOKUP(Tabla1[[#This Row],[FECHA]],'SIMIT CON RES'!A:D,3,FALSE),0)</f>
        <v>0</v>
      </c>
      <c r="K850">
        <f>IFERROR(VLOOKUP(Tabla1[[#This Row],[FECHA]],'SIMIT SIN RES'!A:D,4,FALSE),0)</f>
        <v>0</v>
      </c>
      <c r="L850" s="9">
        <f>IFERROR(VLOOKUP(Tabla1[[#This Row],[FECHA]],'SIMIT SIN RES'!A:D,3,FALSE),0)</f>
        <v>0</v>
      </c>
      <c r="M850" s="5">
        <f>IFERROR(VLOOKUP(Tabla1[[#This Row],[FECHA]],'RECAUDOS DE COMPARENDOS'!A:D,4,FALSE),0)</f>
        <v>16</v>
      </c>
      <c r="N850" s="9">
        <f>IFERROR(VLOOKUP(Tabla1[[#This Row],[FECHA]],'RECAUDOS DE COMPARENDOS'!A:D,3,FALSE),0)</f>
        <v>4972327</v>
      </c>
      <c r="O850" s="5">
        <f>IFERROR(VLOOKUP(Tabla1[[#This Row],[FECHA]],'RECAUDOS DE RESOLUCIONES'!A:D,4,FALSE),0)</f>
        <v>0</v>
      </c>
      <c r="P850" s="9">
        <f>IFERROR(VLOOKUP(Tabla1[[#This Row],[FECHA]],'RECAUDOS DE RESOLUCIONES'!A:D,3,FALSE),0)</f>
        <v>0</v>
      </c>
      <c r="Q85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9</v>
      </c>
      <c r="R850" s="9">
        <f>Tabla1[V. COMPARENDOS]-(Tabla1[V. EXONERACIONES]+Tabla1[[#This Row],[V. SIMIT CON RESOLUCION]]+Tabla1[[#This Row],[V. SIMIT SIN RESOLUCION]]+Tabla1[[#This Row],[V. RECAUDOS COMPARENDOS]]+Tabla1[[#This Row],[V. RECAUDOS RESOLUCIONES]])</f>
        <v>2289050</v>
      </c>
      <c r="S850" s="11">
        <f>IFERROR(VLOOKUP(Tabla1[[#This Row],[FECHA]],'RECAUDOS LOCALES'!A:D,4,FALSE),0)</f>
        <v>0</v>
      </c>
      <c r="T850" s="9">
        <f>IFERROR(VLOOKUP(Tabla1[[#This Row],[FECHA]],'RECAUDOS LOCALES'!A:D,3,FALSE),0)</f>
        <v>0</v>
      </c>
      <c r="U850" s="11">
        <f>IFERROR(VLOOKUP(Tabla1[[#This Row],[FECHA]],'RECAUDOS EXTERNOS'!A:D,4,FALSE),0)</f>
        <v>0</v>
      </c>
      <c r="V850" s="9">
        <f>IFERROR(VLOOKUP(Tabla1[[#This Row],[FECHA]],'RECAUDOS EXTERNOS'!A:D,3,FALSE),0)</f>
        <v>0</v>
      </c>
    </row>
    <row r="851" spans="1:22" x14ac:dyDescent="0.25">
      <c r="A851" s="1">
        <v>38410</v>
      </c>
      <c r="B851" s="3" t="s">
        <v>4</v>
      </c>
      <c r="C851" s="2">
        <v>38384</v>
      </c>
      <c r="D851" s="5">
        <f>YEAR(Tabla1[[#This Row],[FECHA]])</f>
        <v>2005</v>
      </c>
      <c r="E851" s="5">
        <f>IFERROR(VLOOKUP(Tabla1[[#This Row],[FECHA]],'COMPARENDOS TOTALES'!A:D,4,FALSE),0)</f>
        <v>50</v>
      </c>
      <c r="F851" s="9">
        <f>IFERROR(VLOOKUP(Tabla1[[#This Row],[FECHA]],'COMPARENDOS TOTALES'!A:D,3,FALSE),0)</f>
        <v>12170149</v>
      </c>
      <c r="G851" s="5">
        <f>IFERROR(VLOOKUP(Tabla1[[#This Row],[FECHA]],EXONERACIONES!A:D,4,FALSE),0)</f>
        <v>39</v>
      </c>
      <c r="H851" s="9">
        <f>IFERROR(VLOOKUP(Tabla1[[#This Row],[FECHA]],EXONERACIONES!A:D,3,FALSE),0)</f>
        <v>9575891</v>
      </c>
      <c r="I851" s="5">
        <f>IFERROR(VLOOKUP(Tabla1[[#This Row],[FECHA]],'SIMIT CON RES'!A:D,4,FALSE),0)</f>
        <v>0</v>
      </c>
      <c r="J851" s="9">
        <f>IFERROR(VLOOKUP(Tabla1[[#This Row],[FECHA]],'SIMIT CON RES'!A:D,3,FALSE),0)</f>
        <v>0</v>
      </c>
      <c r="K851">
        <f>IFERROR(VLOOKUP(Tabla1[[#This Row],[FECHA]],'SIMIT SIN RES'!A:D,4,FALSE),0)</f>
        <v>0</v>
      </c>
      <c r="L851" s="9">
        <f>IFERROR(VLOOKUP(Tabla1[[#This Row],[FECHA]],'SIMIT SIN RES'!A:D,3,FALSE),0)</f>
        <v>0</v>
      </c>
      <c r="M851" s="5">
        <f>IFERROR(VLOOKUP(Tabla1[[#This Row],[FECHA]],'RECAUDOS DE COMPARENDOS'!A:D,4,FALSE),0)</f>
        <v>9</v>
      </c>
      <c r="N851" s="9">
        <f>IFERROR(VLOOKUP(Tabla1[[#This Row],[FECHA]],'RECAUDOS DE COMPARENDOS'!A:D,3,FALSE),0)</f>
        <v>2301767</v>
      </c>
      <c r="O851" s="5">
        <f>IFERROR(VLOOKUP(Tabla1[[#This Row],[FECHA]],'RECAUDOS DE RESOLUCIONES'!A:D,4,FALSE),0)</f>
        <v>0</v>
      </c>
      <c r="P851" s="9">
        <f>IFERROR(VLOOKUP(Tabla1[[#This Row],[FECHA]],'RECAUDOS DE RESOLUCIONES'!A:D,3,FALSE),0)</f>
        <v>0</v>
      </c>
      <c r="Q85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851" s="9">
        <f>Tabla1[V. COMPARENDOS]-(Tabla1[V. EXONERACIONES]+Tabla1[[#This Row],[V. SIMIT CON RESOLUCION]]+Tabla1[[#This Row],[V. SIMIT SIN RESOLUCION]]+Tabla1[[#This Row],[V. RECAUDOS COMPARENDOS]]+Tabla1[[#This Row],[V. RECAUDOS RESOLUCIONES]])</f>
        <v>292491</v>
      </c>
      <c r="S851" s="11">
        <f>IFERROR(VLOOKUP(Tabla1[[#This Row],[FECHA]],'RECAUDOS LOCALES'!A:D,4,FALSE),0)</f>
        <v>0</v>
      </c>
      <c r="T851" s="9">
        <f>IFERROR(VLOOKUP(Tabla1[[#This Row],[FECHA]],'RECAUDOS LOCALES'!A:D,3,FALSE),0)</f>
        <v>0</v>
      </c>
      <c r="U851" s="11">
        <f>IFERROR(VLOOKUP(Tabla1[[#This Row],[FECHA]],'RECAUDOS EXTERNOS'!A:D,4,FALSE),0)</f>
        <v>0</v>
      </c>
      <c r="V851" s="9">
        <f>IFERROR(VLOOKUP(Tabla1[[#This Row],[FECHA]],'RECAUDOS EXTERNOS'!A:D,3,FALSE),0)</f>
        <v>0</v>
      </c>
    </row>
    <row r="852" spans="1:22" x14ac:dyDescent="0.25">
      <c r="A852" s="1">
        <v>38411</v>
      </c>
      <c r="B852" s="3" t="s">
        <v>1</v>
      </c>
      <c r="C852" s="2">
        <v>38384</v>
      </c>
      <c r="D852" s="5">
        <f>YEAR(Tabla1[[#This Row],[FECHA]])</f>
        <v>2005</v>
      </c>
      <c r="E852" s="5">
        <f>IFERROR(VLOOKUP(Tabla1[[#This Row],[FECHA]],'COMPARENDOS TOTALES'!A:D,4,FALSE),0)</f>
        <v>48</v>
      </c>
      <c r="F852" s="9">
        <f>IFERROR(VLOOKUP(Tabla1[[#This Row],[FECHA]],'COMPARENDOS TOTALES'!A:D,3,FALSE),0)</f>
        <v>11585177</v>
      </c>
      <c r="G852" s="5">
        <f>IFERROR(VLOOKUP(Tabla1[[#This Row],[FECHA]],EXONERACIONES!A:D,4,FALSE),0)</f>
        <v>36</v>
      </c>
      <c r="H852" s="9">
        <f>IFERROR(VLOOKUP(Tabla1[[#This Row],[FECHA]],EXONERACIONES!A:D,3,FALSE),0)</f>
        <v>8520380</v>
      </c>
      <c r="I852" s="5">
        <f>IFERROR(VLOOKUP(Tabla1[[#This Row],[FECHA]],'SIMIT CON RES'!A:D,4,FALSE),0)</f>
        <v>0</v>
      </c>
      <c r="J852" s="9">
        <f>IFERROR(VLOOKUP(Tabla1[[#This Row],[FECHA]],'SIMIT CON RES'!A:D,3,FALSE),0)</f>
        <v>0</v>
      </c>
      <c r="K852">
        <f>IFERROR(VLOOKUP(Tabla1[[#This Row],[FECHA]],'SIMIT SIN RES'!A:D,4,FALSE),0)</f>
        <v>0</v>
      </c>
      <c r="L852" s="9">
        <f>IFERROR(VLOOKUP(Tabla1[[#This Row],[FECHA]],'SIMIT SIN RES'!A:D,3,FALSE),0)</f>
        <v>0</v>
      </c>
      <c r="M852" s="5">
        <f>IFERROR(VLOOKUP(Tabla1[[#This Row],[FECHA]],'RECAUDOS DE COMPARENDOS'!A:D,4,FALSE),0)</f>
        <v>8</v>
      </c>
      <c r="N852" s="9">
        <f>IFERROR(VLOOKUP(Tabla1[[#This Row],[FECHA]],'RECAUDOS DE COMPARENDOS'!A:D,3,FALSE),0)</f>
        <v>2009286</v>
      </c>
      <c r="O852" s="5">
        <f>IFERROR(VLOOKUP(Tabla1[[#This Row],[FECHA]],'RECAUDOS DE RESOLUCIONES'!A:D,4,FALSE),0)</f>
        <v>0</v>
      </c>
      <c r="P852" s="9">
        <f>IFERROR(VLOOKUP(Tabla1[[#This Row],[FECHA]],'RECAUDOS DE RESOLUCIONES'!A:D,3,FALSE),0)</f>
        <v>0</v>
      </c>
      <c r="Q85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852" s="9">
        <f>Tabla1[V. COMPARENDOS]-(Tabla1[V. EXONERACIONES]+Tabla1[[#This Row],[V. SIMIT CON RESOLUCION]]+Tabla1[[#This Row],[V. SIMIT SIN RESOLUCION]]+Tabla1[[#This Row],[V. RECAUDOS COMPARENDOS]]+Tabla1[[#This Row],[V. RECAUDOS RESOLUCIONES]])</f>
        <v>1055511</v>
      </c>
      <c r="S852" s="11">
        <f>IFERROR(VLOOKUP(Tabla1[[#This Row],[FECHA]],'RECAUDOS LOCALES'!A:D,4,FALSE),0)</f>
        <v>6</v>
      </c>
      <c r="T852" s="9">
        <f>IFERROR(VLOOKUP(Tabla1[[#This Row],[FECHA]],'RECAUDOS LOCALES'!A:D,3,FALSE),0)</f>
        <v>813380</v>
      </c>
      <c r="U852" s="11">
        <f>IFERROR(VLOOKUP(Tabla1[[#This Row],[FECHA]],'RECAUDOS EXTERNOS'!A:D,4,FALSE),0)</f>
        <v>4</v>
      </c>
      <c r="V852" s="9">
        <f>IFERROR(VLOOKUP(Tabla1[[#This Row],[FECHA]],'RECAUDOS EXTERNOS'!A:D,3,FALSE),0)</f>
        <v>1043751</v>
      </c>
    </row>
    <row r="853" spans="1:22" x14ac:dyDescent="0.25">
      <c r="A853" s="1">
        <v>38412</v>
      </c>
      <c r="B853" s="3" t="s">
        <v>2</v>
      </c>
      <c r="C853" s="2">
        <v>38412</v>
      </c>
      <c r="D853" s="5">
        <f>YEAR(Tabla1[[#This Row],[FECHA]])</f>
        <v>2005</v>
      </c>
      <c r="E853" s="5">
        <f>IFERROR(VLOOKUP(Tabla1[[#This Row],[FECHA]],'COMPARENDOS TOTALES'!A:D,4,FALSE),0)</f>
        <v>66</v>
      </c>
      <c r="F853" s="9">
        <f>IFERROR(VLOOKUP(Tabla1[[#This Row],[FECHA]],'COMPARENDOS TOTALES'!A:D,3,FALSE),0)</f>
        <v>17206051</v>
      </c>
      <c r="G853" s="5">
        <f>IFERROR(VLOOKUP(Tabla1[[#This Row],[FECHA]],EXONERACIONES!A:D,4,FALSE),0)</f>
        <v>37</v>
      </c>
      <c r="H853" s="9">
        <f>IFERROR(VLOOKUP(Tabla1[[#This Row],[FECHA]],EXONERACIONES!A:D,3,FALSE),0)</f>
        <v>9830231</v>
      </c>
      <c r="I853" s="5">
        <f>IFERROR(VLOOKUP(Tabla1[[#This Row],[FECHA]],'SIMIT CON RES'!A:D,4,FALSE),0)</f>
        <v>0</v>
      </c>
      <c r="J853" s="9">
        <f>IFERROR(VLOOKUP(Tabla1[[#This Row],[FECHA]],'SIMIT CON RES'!A:D,3,FALSE),0)</f>
        <v>0</v>
      </c>
      <c r="K853">
        <f>IFERROR(VLOOKUP(Tabla1[[#This Row],[FECHA]],'SIMIT SIN RES'!A:D,4,FALSE),0)</f>
        <v>0</v>
      </c>
      <c r="L853" s="9">
        <f>IFERROR(VLOOKUP(Tabla1[[#This Row],[FECHA]],'SIMIT SIN RES'!A:D,3,FALSE),0)</f>
        <v>0</v>
      </c>
      <c r="M853" s="5">
        <f>IFERROR(VLOOKUP(Tabla1[[#This Row],[FECHA]],'RECAUDOS DE COMPARENDOS'!A:D,4,FALSE),0)</f>
        <v>20</v>
      </c>
      <c r="N853" s="9">
        <f>IFERROR(VLOOKUP(Tabla1[[#This Row],[FECHA]],'RECAUDOS DE COMPARENDOS'!A:D,3,FALSE),0)</f>
        <v>4883298</v>
      </c>
      <c r="O853" s="5">
        <f>IFERROR(VLOOKUP(Tabla1[[#This Row],[FECHA]],'RECAUDOS DE RESOLUCIONES'!A:D,4,FALSE),0)</f>
        <v>0</v>
      </c>
      <c r="P853" s="9">
        <f>IFERROR(VLOOKUP(Tabla1[[#This Row],[FECHA]],'RECAUDOS DE RESOLUCIONES'!A:D,3,FALSE),0)</f>
        <v>0</v>
      </c>
      <c r="Q85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9</v>
      </c>
      <c r="R853" s="9">
        <f>Tabla1[V. COMPARENDOS]-(Tabla1[V. EXONERACIONES]+Tabla1[[#This Row],[V. SIMIT CON RESOLUCION]]+Tabla1[[#This Row],[V. SIMIT SIN RESOLUCION]]+Tabla1[[#This Row],[V. RECAUDOS COMPARENDOS]]+Tabla1[[#This Row],[V. RECAUDOS RESOLUCIONES]])</f>
        <v>2492522</v>
      </c>
      <c r="S853" s="11">
        <f>IFERROR(VLOOKUP(Tabla1[[#This Row],[FECHA]],'RECAUDOS LOCALES'!A:D,4,FALSE),0)</f>
        <v>22</v>
      </c>
      <c r="T853" s="9">
        <f>IFERROR(VLOOKUP(Tabla1[[#This Row],[FECHA]],'RECAUDOS LOCALES'!A:D,3,FALSE),0)</f>
        <v>2579690</v>
      </c>
      <c r="U853" s="11">
        <f>IFERROR(VLOOKUP(Tabla1[[#This Row],[FECHA]],'RECAUDOS EXTERNOS'!A:D,4,FALSE),0)</f>
        <v>2</v>
      </c>
      <c r="V853" s="9">
        <f>IFERROR(VLOOKUP(Tabla1[[#This Row],[FECHA]],'RECAUDOS EXTERNOS'!A:D,3,FALSE),0)</f>
        <v>279291</v>
      </c>
    </row>
    <row r="854" spans="1:22" x14ac:dyDescent="0.25">
      <c r="A854" s="1">
        <v>38413</v>
      </c>
      <c r="B854" s="3" t="s">
        <v>3</v>
      </c>
      <c r="C854" s="2">
        <v>38412</v>
      </c>
      <c r="D854" s="5">
        <f>YEAR(Tabla1[[#This Row],[FECHA]])</f>
        <v>2005</v>
      </c>
      <c r="E854" s="5">
        <f>IFERROR(VLOOKUP(Tabla1[[#This Row],[FECHA]],'COMPARENDOS TOTALES'!A:D,4,FALSE),0)</f>
        <v>55</v>
      </c>
      <c r="F854" s="9">
        <f>IFERROR(VLOOKUP(Tabla1[[#This Row],[FECHA]],'COMPARENDOS TOTALES'!A:D,3,FALSE),0)</f>
        <v>12297339</v>
      </c>
      <c r="G854" s="5">
        <f>IFERROR(VLOOKUP(Tabla1[[#This Row],[FECHA]],EXONERACIONES!A:D,4,FALSE),0)</f>
        <v>38</v>
      </c>
      <c r="H854" s="9">
        <f>IFERROR(VLOOKUP(Tabla1[[#This Row],[FECHA]],EXONERACIONES!A:D,3,FALSE),0)</f>
        <v>9130806</v>
      </c>
      <c r="I854" s="5">
        <f>IFERROR(VLOOKUP(Tabla1[[#This Row],[FECHA]],'SIMIT CON RES'!A:D,4,FALSE),0)</f>
        <v>0</v>
      </c>
      <c r="J854" s="9">
        <f>IFERROR(VLOOKUP(Tabla1[[#This Row],[FECHA]],'SIMIT CON RES'!A:D,3,FALSE),0)</f>
        <v>0</v>
      </c>
      <c r="K854">
        <f>IFERROR(VLOOKUP(Tabla1[[#This Row],[FECHA]],'SIMIT SIN RES'!A:D,4,FALSE),0)</f>
        <v>0</v>
      </c>
      <c r="L854" s="9">
        <f>IFERROR(VLOOKUP(Tabla1[[#This Row],[FECHA]],'SIMIT SIN RES'!A:D,3,FALSE),0)</f>
        <v>0</v>
      </c>
      <c r="M854" s="5">
        <f>IFERROR(VLOOKUP(Tabla1[[#This Row],[FECHA]],'RECAUDOS DE COMPARENDOS'!A:D,4,FALSE),0)</f>
        <v>12</v>
      </c>
      <c r="N854" s="9">
        <f>IFERROR(VLOOKUP(Tabla1[[#This Row],[FECHA]],'RECAUDOS DE COMPARENDOS'!A:D,3,FALSE),0)</f>
        <v>2022003</v>
      </c>
      <c r="O854" s="5">
        <f>IFERROR(VLOOKUP(Tabla1[[#This Row],[FECHA]],'RECAUDOS DE RESOLUCIONES'!A:D,4,FALSE),0)</f>
        <v>0</v>
      </c>
      <c r="P854" s="9">
        <f>IFERROR(VLOOKUP(Tabla1[[#This Row],[FECHA]],'RECAUDOS DE RESOLUCIONES'!A:D,3,FALSE),0)</f>
        <v>0</v>
      </c>
      <c r="Q85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854" s="9">
        <f>Tabla1[V. COMPARENDOS]-(Tabla1[V. EXONERACIONES]+Tabla1[[#This Row],[V. SIMIT CON RESOLUCION]]+Tabla1[[#This Row],[V. SIMIT SIN RESOLUCION]]+Tabla1[[#This Row],[V. RECAUDOS COMPARENDOS]]+Tabla1[[#This Row],[V. RECAUDOS RESOLUCIONES]])</f>
        <v>1144530</v>
      </c>
      <c r="S854" s="11">
        <f>IFERROR(VLOOKUP(Tabla1[[#This Row],[FECHA]],'RECAUDOS LOCALES'!A:D,4,FALSE),0)</f>
        <v>9</v>
      </c>
      <c r="T854" s="9">
        <f>IFERROR(VLOOKUP(Tabla1[[#This Row],[FECHA]],'RECAUDOS LOCALES'!A:D,3,FALSE),0)</f>
        <v>1338744</v>
      </c>
      <c r="U854" s="11">
        <f>IFERROR(VLOOKUP(Tabla1[[#This Row],[FECHA]],'RECAUDOS EXTERNOS'!A:D,4,FALSE),0)</f>
        <v>4</v>
      </c>
      <c r="V854" s="9">
        <f>IFERROR(VLOOKUP(Tabla1[[#This Row],[FECHA]],'RECAUDOS EXTERNOS'!A:D,3,FALSE),0)</f>
        <v>738270</v>
      </c>
    </row>
    <row r="855" spans="1:22" x14ac:dyDescent="0.25">
      <c r="A855" s="1">
        <v>38414</v>
      </c>
      <c r="B855" s="3" t="s">
        <v>6</v>
      </c>
      <c r="C855" s="2">
        <v>38412</v>
      </c>
      <c r="D855" s="5">
        <f>YEAR(Tabla1[[#This Row],[FECHA]])</f>
        <v>2005</v>
      </c>
      <c r="E855" s="5">
        <f>IFERROR(VLOOKUP(Tabla1[[#This Row],[FECHA]],'COMPARENDOS TOTALES'!A:D,4,FALSE),0)</f>
        <v>37</v>
      </c>
      <c r="F855" s="9">
        <f>IFERROR(VLOOKUP(Tabla1[[#This Row],[FECHA]],'COMPARENDOS TOTALES'!A:D,3,FALSE),0)</f>
        <v>8329615</v>
      </c>
      <c r="G855" s="5">
        <f>IFERROR(VLOOKUP(Tabla1[[#This Row],[FECHA]],EXONERACIONES!A:D,4,FALSE),0)</f>
        <v>27</v>
      </c>
      <c r="H855" s="9">
        <f>IFERROR(VLOOKUP(Tabla1[[#This Row],[FECHA]],EXONERACIONES!A:D,3,FALSE),0)</f>
        <v>6116867</v>
      </c>
      <c r="I855" s="5">
        <f>IFERROR(VLOOKUP(Tabla1[[#This Row],[FECHA]],'SIMIT CON RES'!A:D,4,FALSE),0)</f>
        <v>0</v>
      </c>
      <c r="J855" s="9">
        <f>IFERROR(VLOOKUP(Tabla1[[#This Row],[FECHA]],'SIMIT CON RES'!A:D,3,FALSE),0)</f>
        <v>0</v>
      </c>
      <c r="K855">
        <f>IFERROR(VLOOKUP(Tabla1[[#This Row],[FECHA]],'SIMIT SIN RES'!A:D,4,FALSE),0)</f>
        <v>0</v>
      </c>
      <c r="L855" s="9">
        <f>IFERROR(VLOOKUP(Tabla1[[#This Row],[FECHA]],'SIMIT SIN RES'!A:D,3,FALSE),0)</f>
        <v>0</v>
      </c>
      <c r="M855" s="5">
        <f>IFERROR(VLOOKUP(Tabla1[[#This Row],[FECHA]],'RECAUDOS DE COMPARENDOS'!A:D,4,FALSE),0)</f>
        <v>7</v>
      </c>
      <c r="N855" s="9">
        <f>IFERROR(VLOOKUP(Tabla1[[#This Row],[FECHA]],'RECAUDOS DE COMPARENDOS'!A:D,3,FALSE),0)</f>
        <v>1449738</v>
      </c>
      <c r="O855" s="5">
        <f>IFERROR(VLOOKUP(Tabla1[[#This Row],[FECHA]],'RECAUDOS DE RESOLUCIONES'!A:D,4,FALSE),0)</f>
        <v>0</v>
      </c>
      <c r="P855" s="9">
        <f>IFERROR(VLOOKUP(Tabla1[[#This Row],[FECHA]],'RECAUDOS DE RESOLUCIONES'!A:D,3,FALSE),0)</f>
        <v>0</v>
      </c>
      <c r="Q85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855" s="9">
        <f>Tabla1[V. COMPARENDOS]-(Tabla1[V. EXONERACIONES]+Tabla1[[#This Row],[V. SIMIT CON RESOLUCION]]+Tabla1[[#This Row],[V. SIMIT SIN RESOLUCION]]+Tabla1[[#This Row],[V. RECAUDOS COMPARENDOS]]+Tabla1[[#This Row],[V. RECAUDOS RESOLUCIONES]])</f>
        <v>763010</v>
      </c>
      <c r="S855" s="11">
        <f>IFERROR(VLOOKUP(Tabla1[[#This Row],[FECHA]],'RECAUDOS LOCALES'!A:D,4,FALSE),0)</f>
        <v>12</v>
      </c>
      <c r="T855" s="9">
        <f>IFERROR(VLOOKUP(Tabla1[[#This Row],[FECHA]],'RECAUDOS LOCALES'!A:D,3,FALSE),0)</f>
        <v>1251842</v>
      </c>
      <c r="U855" s="11">
        <f>IFERROR(VLOOKUP(Tabla1[[#This Row],[FECHA]],'RECAUDOS EXTERNOS'!A:D,4,FALSE),0)</f>
        <v>4</v>
      </c>
      <c r="V855" s="9">
        <f>IFERROR(VLOOKUP(Tabla1[[#This Row],[FECHA]],'RECAUDOS EXTERNOS'!A:D,3,FALSE),0)</f>
        <v>1043751</v>
      </c>
    </row>
    <row r="856" spans="1:22" x14ac:dyDescent="0.25">
      <c r="A856" s="1">
        <v>38415</v>
      </c>
      <c r="B856" s="3" t="s">
        <v>0</v>
      </c>
      <c r="C856" s="2">
        <v>38412</v>
      </c>
      <c r="D856" s="5">
        <f>YEAR(Tabla1[[#This Row],[FECHA]])</f>
        <v>2005</v>
      </c>
      <c r="E856" s="5">
        <f>IFERROR(VLOOKUP(Tabla1[[#This Row],[FECHA]],'COMPARENDOS TOTALES'!A:D,4,FALSE),0)</f>
        <v>40</v>
      </c>
      <c r="F856" s="9">
        <f>IFERROR(VLOOKUP(Tabla1[[#This Row],[FECHA]],'COMPARENDOS TOTALES'!A:D,3,FALSE),0)</f>
        <v>11089114</v>
      </c>
      <c r="G856" s="5">
        <f>IFERROR(VLOOKUP(Tabla1[[#This Row],[FECHA]],EXONERACIONES!A:D,4,FALSE),0)</f>
        <v>23</v>
      </c>
      <c r="H856" s="9">
        <f>IFERROR(VLOOKUP(Tabla1[[#This Row],[FECHA]],EXONERACIONES!A:D,3,FALSE),0)</f>
        <v>5926082</v>
      </c>
      <c r="I856" s="5">
        <f>IFERROR(VLOOKUP(Tabla1[[#This Row],[FECHA]],'SIMIT CON RES'!A:D,4,FALSE),0)</f>
        <v>0</v>
      </c>
      <c r="J856" s="9">
        <f>IFERROR(VLOOKUP(Tabla1[[#This Row],[FECHA]],'SIMIT CON RES'!A:D,3,FALSE),0)</f>
        <v>0</v>
      </c>
      <c r="K856">
        <f>IFERROR(VLOOKUP(Tabla1[[#This Row],[FECHA]],'SIMIT SIN RES'!A:D,4,FALSE),0)</f>
        <v>0</v>
      </c>
      <c r="L856" s="9">
        <f>IFERROR(VLOOKUP(Tabla1[[#This Row],[FECHA]],'SIMIT SIN RES'!A:D,3,FALSE),0)</f>
        <v>0</v>
      </c>
      <c r="M856" s="5">
        <f>IFERROR(VLOOKUP(Tabla1[[#This Row],[FECHA]],'RECAUDOS DE COMPARENDOS'!A:D,4,FALSE),0)</f>
        <v>6</v>
      </c>
      <c r="N856" s="9">
        <f>IFERROR(VLOOKUP(Tabla1[[#This Row],[FECHA]],'RECAUDOS DE COMPARENDOS'!A:D,3,FALSE),0)</f>
        <v>1347992</v>
      </c>
      <c r="O856" s="5">
        <f>IFERROR(VLOOKUP(Tabla1[[#This Row],[FECHA]],'RECAUDOS DE RESOLUCIONES'!A:D,4,FALSE),0)</f>
        <v>0</v>
      </c>
      <c r="P856" s="9">
        <f>IFERROR(VLOOKUP(Tabla1[[#This Row],[FECHA]],'RECAUDOS DE RESOLUCIONES'!A:D,3,FALSE),0)</f>
        <v>0</v>
      </c>
      <c r="Q85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11</v>
      </c>
      <c r="R856" s="9">
        <f>Tabla1[V. COMPARENDOS]-(Tabla1[V. EXONERACIONES]+Tabla1[[#This Row],[V. SIMIT CON RESOLUCION]]+Tabla1[[#This Row],[V. SIMIT SIN RESOLUCION]]+Tabla1[[#This Row],[V. RECAUDOS COMPARENDOS]]+Tabla1[[#This Row],[V. RECAUDOS RESOLUCIONES]])</f>
        <v>3815040</v>
      </c>
      <c r="S856" s="11">
        <f>IFERROR(VLOOKUP(Tabla1[[#This Row],[FECHA]],'RECAUDOS LOCALES'!A:D,4,FALSE),0)</f>
        <v>7</v>
      </c>
      <c r="T856" s="9">
        <f>IFERROR(VLOOKUP(Tabla1[[#This Row],[FECHA]],'RECAUDOS LOCALES'!A:D,3,FALSE),0)</f>
        <v>642881</v>
      </c>
      <c r="U856" s="11">
        <f>IFERROR(VLOOKUP(Tabla1[[#This Row],[FECHA]],'RECAUDOS EXTERNOS'!A:D,4,FALSE),0)</f>
        <v>2</v>
      </c>
      <c r="V856" s="9">
        <f>IFERROR(VLOOKUP(Tabla1[[#This Row],[FECHA]],'RECAUDOS EXTERNOS'!A:D,3,FALSE),0)</f>
        <v>381510</v>
      </c>
    </row>
    <row r="857" spans="1:22" x14ac:dyDescent="0.25">
      <c r="A857" s="1">
        <v>38416</v>
      </c>
      <c r="B857" s="3" t="s">
        <v>5</v>
      </c>
      <c r="C857" s="2">
        <v>38412</v>
      </c>
      <c r="D857" s="5">
        <f>YEAR(Tabla1[[#This Row],[FECHA]])</f>
        <v>2005</v>
      </c>
      <c r="E857" s="5">
        <f>IFERROR(VLOOKUP(Tabla1[[#This Row],[FECHA]],'COMPARENDOS TOTALES'!A:D,4,FALSE),0)</f>
        <v>54</v>
      </c>
      <c r="F857" s="9">
        <f>IFERROR(VLOOKUP(Tabla1[[#This Row],[FECHA]],'COMPARENDOS TOTALES'!A:D,3,FALSE),0)</f>
        <v>13301942</v>
      </c>
      <c r="G857" s="5">
        <f>IFERROR(VLOOKUP(Tabla1[[#This Row],[FECHA]],EXONERACIONES!A:D,4,FALSE),0)</f>
        <v>40</v>
      </c>
      <c r="H857" s="9">
        <f>IFERROR(VLOOKUP(Tabla1[[#This Row],[FECHA]],EXONERACIONES!A:D,3,FALSE),0)</f>
        <v>9575861</v>
      </c>
      <c r="I857" s="5">
        <f>IFERROR(VLOOKUP(Tabla1[[#This Row],[FECHA]],'SIMIT CON RES'!A:D,4,FALSE),0)</f>
        <v>0</v>
      </c>
      <c r="J857" s="9">
        <f>IFERROR(VLOOKUP(Tabla1[[#This Row],[FECHA]],'SIMIT CON RES'!A:D,3,FALSE),0)</f>
        <v>0</v>
      </c>
      <c r="K857">
        <f>IFERROR(VLOOKUP(Tabla1[[#This Row],[FECHA]],'SIMIT SIN RES'!A:D,4,FALSE),0)</f>
        <v>0</v>
      </c>
      <c r="L857" s="9">
        <f>IFERROR(VLOOKUP(Tabla1[[#This Row],[FECHA]],'SIMIT SIN RES'!A:D,3,FALSE),0)</f>
        <v>0</v>
      </c>
      <c r="M857" s="5">
        <f>IFERROR(VLOOKUP(Tabla1[[#This Row],[FECHA]],'RECAUDOS DE COMPARENDOS'!A:D,4,FALSE),0)</f>
        <v>5</v>
      </c>
      <c r="N857" s="9">
        <f>IFERROR(VLOOKUP(Tabla1[[#This Row],[FECHA]],'RECAUDOS DE COMPARENDOS'!A:D,3,FALSE),0)</f>
        <v>1144530</v>
      </c>
      <c r="O857" s="5">
        <f>IFERROR(VLOOKUP(Tabla1[[#This Row],[FECHA]],'RECAUDOS DE RESOLUCIONES'!A:D,4,FALSE),0)</f>
        <v>0</v>
      </c>
      <c r="P857" s="9">
        <f>IFERROR(VLOOKUP(Tabla1[[#This Row],[FECHA]],'RECAUDOS DE RESOLUCIONES'!A:D,3,FALSE),0)</f>
        <v>0</v>
      </c>
      <c r="Q85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9</v>
      </c>
      <c r="R857" s="9">
        <f>Tabla1[V. COMPARENDOS]-(Tabla1[V. EXONERACIONES]+Tabla1[[#This Row],[V. SIMIT CON RESOLUCION]]+Tabla1[[#This Row],[V. SIMIT SIN RESOLUCION]]+Tabla1[[#This Row],[V. RECAUDOS COMPARENDOS]]+Tabla1[[#This Row],[V. RECAUDOS RESOLUCIONES]])</f>
        <v>2581551</v>
      </c>
      <c r="S857" s="11">
        <f>IFERROR(VLOOKUP(Tabla1[[#This Row],[FECHA]],'RECAUDOS LOCALES'!A:D,4,FALSE),0)</f>
        <v>0</v>
      </c>
      <c r="T857" s="9">
        <f>IFERROR(VLOOKUP(Tabla1[[#This Row],[FECHA]],'RECAUDOS LOCALES'!A:D,3,FALSE),0)</f>
        <v>0</v>
      </c>
      <c r="U857" s="11">
        <f>IFERROR(VLOOKUP(Tabla1[[#This Row],[FECHA]],'RECAUDOS EXTERNOS'!A:D,4,FALSE),0)</f>
        <v>0</v>
      </c>
      <c r="V857" s="9">
        <f>IFERROR(VLOOKUP(Tabla1[[#This Row],[FECHA]],'RECAUDOS EXTERNOS'!A:D,3,FALSE),0)</f>
        <v>0</v>
      </c>
    </row>
    <row r="858" spans="1:22" x14ac:dyDescent="0.25">
      <c r="A858" s="1">
        <v>38417</v>
      </c>
      <c r="B858" s="3" t="s">
        <v>4</v>
      </c>
      <c r="C858" s="2">
        <v>38412</v>
      </c>
      <c r="D858" s="5">
        <f>YEAR(Tabla1[[#This Row],[FECHA]])</f>
        <v>2005</v>
      </c>
      <c r="E858" s="5">
        <f>IFERROR(VLOOKUP(Tabla1[[#This Row],[FECHA]],'COMPARENDOS TOTALES'!A:D,4,FALSE),0)</f>
        <v>59</v>
      </c>
      <c r="F858" s="9">
        <f>IFERROR(VLOOKUP(Tabla1[[#This Row],[FECHA]],'COMPARENDOS TOTALES'!A:D,3,FALSE),0)</f>
        <v>16036047</v>
      </c>
      <c r="G858" s="5">
        <f>IFERROR(VLOOKUP(Tabla1[[#This Row],[FECHA]],EXONERACIONES!A:D,4,FALSE),0)</f>
        <v>37</v>
      </c>
      <c r="H858" s="9">
        <f>IFERROR(VLOOKUP(Tabla1[[#This Row],[FECHA]],EXONERACIONES!A:D,3,FALSE),0)</f>
        <v>9550427</v>
      </c>
      <c r="I858" s="5">
        <f>IFERROR(VLOOKUP(Tabla1[[#This Row],[FECHA]],'SIMIT CON RES'!A:D,4,FALSE),0)</f>
        <v>1</v>
      </c>
      <c r="J858" s="9">
        <f>IFERROR(VLOOKUP(Tabla1[[#This Row],[FECHA]],'SIMIT CON RES'!A:D,3,FALSE),0)</f>
        <v>190755</v>
      </c>
      <c r="K858">
        <f>IFERROR(VLOOKUP(Tabla1[[#This Row],[FECHA]],'SIMIT SIN RES'!A:D,4,FALSE),0)</f>
        <v>0</v>
      </c>
      <c r="L858" s="9">
        <f>IFERROR(VLOOKUP(Tabla1[[#This Row],[FECHA]],'SIMIT SIN RES'!A:D,3,FALSE),0)</f>
        <v>0</v>
      </c>
      <c r="M858" s="5">
        <f>IFERROR(VLOOKUP(Tabla1[[#This Row],[FECHA]],'RECAUDOS DE COMPARENDOS'!A:D,4,FALSE),0)</f>
        <v>13</v>
      </c>
      <c r="N858" s="9">
        <f>IFERROR(VLOOKUP(Tabla1[[#This Row],[FECHA]],'RECAUDOS DE COMPARENDOS'!A:D,3,FALSE),0)</f>
        <v>3624335</v>
      </c>
      <c r="O858" s="5">
        <f>IFERROR(VLOOKUP(Tabla1[[#This Row],[FECHA]],'RECAUDOS DE RESOLUCIONES'!A:D,4,FALSE),0)</f>
        <v>0</v>
      </c>
      <c r="P858" s="9">
        <f>IFERROR(VLOOKUP(Tabla1[[#This Row],[FECHA]],'RECAUDOS DE RESOLUCIONES'!A:D,3,FALSE),0)</f>
        <v>0</v>
      </c>
      <c r="Q85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8</v>
      </c>
      <c r="R858" s="9">
        <f>Tabla1[V. COMPARENDOS]-(Tabla1[V. EXONERACIONES]+Tabla1[[#This Row],[V. SIMIT CON RESOLUCION]]+Tabla1[[#This Row],[V. SIMIT SIN RESOLUCION]]+Tabla1[[#This Row],[V. RECAUDOS COMPARENDOS]]+Tabla1[[#This Row],[V. RECAUDOS RESOLUCIONES]])</f>
        <v>2670530</v>
      </c>
      <c r="S858" s="11">
        <f>IFERROR(VLOOKUP(Tabla1[[#This Row],[FECHA]],'RECAUDOS LOCALES'!A:D,4,FALSE),0)</f>
        <v>0</v>
      </c>
      <c r="T858" s="9">
        <f>IFERROR(VLOOKUP(Tabla1[[#This Row],[FECHA]],'RECAUDOS LOCALES'!A:D,3,FALSE),0)</f>
        <v>0</v>
      </c>
      <c r="U858" s="11">
        <f>IFERROR(VLOOKUP(Tabla1[[#This Row],[FECHA]],'RECAUDOS EXTERNOS'!A:D,4,FALSE),0)</f>
        <v>0</v>
      </c>
      <c r="V858" s="9">
        <f>IFERROR(VLOOKUP(Tabla1[[#This Row],[FECHA]],'RECAUDOS EXTERNOS'!A:D,3,FALSE),0)</f>
        <v>0</v>
      </c>
    </row>
    <row r="859" spans="1:22" x14ac:dyDescent="0.25">
      <c r="A859" s="1">
        <v>38418</v>
      </c>
      <c r="B859" s="3" t="s">
        <v>1</v>
      </c>
      <c r="C859" s="2">
        <v>38412</v>
      </c>
      <c r="D859" s="5">
        <f>YEAR(Tabla1[[#This Row],[FECHA]])</f>
        <v>2005</v>
      </c>
      <c r="E859" s="5">
        <f>IFERROR(VLOOKUP(Tabla1[[#This Row],[FECHA]],'COMPARENDOS TOTALES'!A:D,4,FALSE),0)</f>
        <v>52</v>
      </c>
      <c r="F859" s="9">
        <f>IFERROR(VLOOKUP(Tabla1[[#This Row],[FECHA]],'COMPARENDOS TOTALES'!A:D,3,FALSE),0)</f>
        <v>13568964</v>
      </c>
      <c r="G859" s="5">
        <f>IFERROR(VLOOKUP(Tabla1[[#This Row],[FECHA]],EXONERACIONES!A:D,4,FALSE),0)</f>
        <v>38</v>
      </c>
      <c r="H859" s="9">
        <f>IFERROR(VLOOKUP(Tabla1[[#This Row],[FECHA]],EXONERACIONES!A:D,3,FALSE),0)</f>
        <v>9931922</v>
      </c>
      <c r="I859" s="5">
        <f>IFERROR(VLOOKUP(Tabla1[[#This Row],[FECHA]],'SIMIT CON RES'!A:D,4,FALSE),0)</f>
        <v>0</v>
      </c>
      <c r="J859" s="9">
        <f>IFERROR(VLOOKUP(Tabla1[[#This Row],[FECHA]],'SIMIT CON RES'!A:D,3,FALSE),0)</f>
        <v>0</v>
      </c>
      <c r="K859">
        <f>IFERROR(VLOOKUP(Tabla1[[#This Row],[FECHA]],'SIMIT SIN RES'!A:D,4,FALSE),0)</f>
        <v>0</v>
      </c>
      <c r="L859" s="9">
        <f>IFERROR(VLOOKUP(Tabla1[[#This Row],[FECHA]],'SIMIT SIN RES'!A:D,3,FALSE),0)</f>
        <v>0</v>
      </c>
      <c r="M859" s="5">
        <f>IFERROR(VLOOKUP(Tabla1[[#This Row],[FECHA]],'RECAUDOS DE COMPARENDOS'!A:D,4,FALSE),0)</f>
        <v>3</v>
      </c>
      <c r="N859" s="9">
        <f>IFERROR(VLOOKUP(Tabla1[[#This Row],[FECHA]],'RECAUDOS DE COMPARENDOS'!A:D,3,FALSE),0)</f>
        <v>674001</v>
      </c>
      <c r="O859" s="5">
        <f>IFERROR(VLOOKUP(Tabla1[[#This Row],[FECHA]],'RECAUDOS DE RESOLUCIONES'!A:D,4,FALSE),0)</f>
        <v>0</v>
      </c>
      <c r="P859" s="9">
        <f>IFERROR(VLOOKUP(Tabla1[[#This Row],[FECHA]],'RECAUDOS DE RESOLUCIONES'!A:D,3,FALSE),0)</f>
        <v>0</v>
      </c>
      <c r="Q85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11</v>
      </c>
      <c r="R859" s="9">
        <f>Tabla1[V. COMPARENDOS]-(Tabla1[V. EXONERACIONES]+Tabla1[[#This Row],[V. SIMIT CON RESOLUCION]]+Tabla1[[#This Row],[V. SIMIT SIN RESOLUCION]]+Tabla1[[#This Row],[V. RECAUDOS COMPARENDOS]]+Tabla1[[#This Row],[V. RECAUDOS RESOLUCIONES]])</f>
        <v>2963041</v>
      </c>
      <c r="S859" s="11">
        <f>IFERROR(VLOOKUP(Tabla1[[#This Row],[FECHA]],'RECAUDOS LOCALES'!A:D,4,FALSE),0)</f>
        <v>10</v>
      </c>
      <c r="T859" s="9">
        <f>IFERROR(VLOOKUP(Tabla1[[#This Row],[FECHA]],'RECAUDOS LOCALES'!A:D,3,FALSE),0)</f>
        <v>1156433</v>
      </c>
      <c r="U859" s="11">
        <f>IFERROR(VLOOKUP(Tabla1[[#This Row],[FECHA]],'RECAUDOS EXTERNOS'!A:D,4,FALSE),0)</f>
        <v>5</v>
      </c>
      <c r="V859" s="9">
        <f>IFERROR(VLOOKUP(Tabla1[[#This Row],[FECHA]],'RECAUDOS EXTERNOS'!A:D,3,FALSE),0)</f>
        <v>906735</v>
      </c>
    </row>
    <row r="860" spans="1:22" x14ac:dyDescent="0.25">
      <c r="A860" s="1">
        <v>38419</v>
      </c>
      <c r="B860" s="3" t="s">
        <v>2</v>
      </c>
      <c r="C860" s="2">
        <v>38412</v>
      </c>
      <c r="D860" s="5">
        <f>YEAR(Tabla1[[#This Row],[FECHA]])</f>
        <v>2005</v>
      </c>
      <c r="E860" s="5">
        <f>IFERROR(VLOOKUP(Tabla1[[#This Row],[FECHA]],'COMPARENDOS TOTALES'!A:D,4,FALSE),0)</f>
        <v>66</v>
      </c>
      <c r="F860" s="9">
        <f>IFERROR(VLOOKUP(Tabla1[[#This Row],[FECHA]],'COMPARENDOS TOTALES'!A:D,3,FALSE),0)</f>
        <v>21008404</v>
      </c>
      <c r="G860" s="5">
        <f>IFERROR(VLOOKUP(Tabla1[[#This Row],[FECHA]],EXONERACIONES!A:D,4,FALSE),0)</f>
        <v>44</v>
      </c>
      <c r="H860" s="9">
        <f>IFERROR(VLOOKUP(Tabla1[[#This Row],[FECHA]],EXONERACIONES!A:D,3,FALSE),0)</f>
        <v>13747037</v>
      </c>
      <c r="I860" s="5">
        <f>IFERROR(VLOOKUP(Tabla1[[#This Row],[FECHA]],'SIMIT CON RES'!A:D,4,FALSE),0)</f>
        <v>1</v>
      </c>
      <c r="J860" s="9">
        <f>IFERROR(VLOOKUP(Tabla1[[#This Row],[FECHA]],'SIMIT CON RES'!A:D,3,FALSE),0)</f>
        <v>190755</v>
      </c>
      <c r="K860">
        <f>IFERROR(VLOOKUP(Tabla1[[#This Row],[FECHA]],'SIMIT SIN RES'!A:D,4,FALSE),0)</f>
        <v>0</v>
      </c>
      <c r="L860" s="9">
        <f>IFERROR(VLOOKUP(Tabla1[[#This Row],[FECHA]],'SIMIT SIN RES'!A:D,3,FALSE),0)</f>
        <v>0</v>
      </c>
      <c r="M860" s="5">
        <f>IFERROR(VLOOKUP(Tabla1[[#This Row],[FECHA]],'RECAUDOS DE COMPARENDOS'!A:D,4,FALSE),0)</f>
        <v>14</v>
      </c>
      <c r="N860" s="9">
        <f>IFERROR(VLOOKUP(Tabla1[[#This Row],[FECHA]],'RECAUDOS DE COMPARENDOS'!A:D,3,FALSE),0)</f>
        <v>4400082</v>
      </c>
      <c r="O860" s="5">
        <f>IFERROR(VLOOKUP(Tabla1[[#This Row],[FECHA]],'RECAUDOS DE RESOLUCIONES'!A:D,4,FALSE),0)</f>
        <v>0</v>
      </c>
      <c r="P860" s="9">
        <f>IFERROR(VLOOKUP(Tabla1[[#This Row],[FECHA]],'RECAUDOS DE RESOLUCIONES'!A:D,3,FALSE),0)</f>
        <v>0</v>
      </c>
      <c r="Q86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7</v>
      </c>
      <c r="R860" s="9">
        <f>Tabla1[V. COMPARENDOS]-(Tabla1[V. EXONERACIONES]+Tabla1[[#This Row],[V. SIMIT CON RESOLUCION]]+Tabla1[[#This Row],[V. SIMIT SIN RESOLUCION]]+Tabla1[[#This Row],[V. RECAUDOS COMPARENDOS]]+Tabla1[[#This Row],[V. RECAUDOS RESOLUCIONES]])</f>
        <v>2670530</v>
      </c>
      <c r="S860" s="11">
        <f>IFERROR(VLOOKUP(Tabla1[[#This Row],[FECHA]],'RECAUDOS LOCALES'!A:D,4,FALSE),0)</f>
        <v>7</v>
      </c>
      <c r="T860" s="9">
        <f>IFERROR(VLOOKUP(Tabla1[[#This Row],[FECHA]],'RECAUDOS LOCALES'!A:D,3,FALSE),0)</f>
        <v>763086</v>
      </c>
      <c r="U860" s="11">
        <f>IFERROR(VLOOKUP(Tabla1[[#This Row],[FECHA]],'RECAUDOS EXTERNOS'!A:D,4,FALSE),0)</f>
        <v>2</v>
      </c>
      <c r="V860" s="9">
        <f>IFERROR(VLOOKUP(Tabla1[[#This Row],[FECHA]],'RECAUDOS EXTERNOS'!A:D,3,FALSE),0)</f>
        <v>483246</v>
      </c>
    </row>
    <row r="861" spans="1:22" x14ac:dyDescent="0.25">
      <c r="A861" s="1">
        <v>38420</v>
      </c>
      <c r="B861" s="3" t="s">
        <v>3</v>
      </c>
      <c r="C861" s="2">
        <v>38412</v>
      </c>
      <c r="D861" s="5">
        <f>YEAR(Tabla1[[#This Row],[FECHA]])</f>
        <v>2005</v>
      </c>
      <c r="E861" s="5">
        <f>IFERROR(VLOOKUP(Tabla1[[#This Row],[FECHA]],'COMPARENDOS TOTALES'!A:D,4,FALSE),0)</f>
        <v>47</v>
      </c>
      <c r="F861" s="9">
        <f>IFERROR(VLOOKUP(Tabla1[[#This Row],[FECHA]],'COMPARENDOS TOTALES'!A:D,3,FALSE),0)</f>
        <v>12144725</v>
      </c>
      <c r="G861" s="5">
        <f>IFERROR(VLOOKUP(Tabla1[[#This Row],[FECHA]],EXONERACIONES!A:D,4,FALSE),0)</f>
        <v>33</v>
      </c>
      <c r="H861" s="9">
        <f>IFERROR(VLOOKUP(Tabla1[[#This Row],[FECHA]],EXONERACIONES!A:D,3,FALSE),0)</f>
        <v>8037144</v>
      </c>
      <c r="I861" s="5">
        <f>IFERROR(VLOOKUP(Tabla1[[#This Row],[FECHA]],'SIMIT CON RES'!A:D,4,FALSE),0)</f>
        <v>0</v>
      </c>
      <c r="J861" s="9">
        <f>IFERROR(VLOOKUP(Tabla1[[#This Row],[FECHA]],'SIMIT CON RES'!A:D,3,FALSE),0)</f>
        <v>0</v>
      </c>
      <c r="K861">
        <f>IFERROR(VLOOKUP(Tabla1[[#This Row],[FECHA]],'SIMIT SIN RES'!A:D,4,FALSE),0)</f>
        <v>0</v>
      </c>
      <c r="L861" s="9">
        <f>IFERROR(VLOOKUP(Tabla1[[#This Row],[FECHA]],'SIMIT SIN RES'!A:D,3,FALSE),0)</f>
        <v>0</v>
      </c>
      <c r="M861" s="5">
        <f>IFERROR(VLOOKUP(Tabla1[[#This Row],[FECHA]],'RECAUDOS DE COMPARENDOS'!A:D,4,FALSE),0)</f>
        <v>7</v>
      </c>
      <c r="N861" s="9">
        <f>IFERROR(VLOOKUP(Tabla1[[#This Row],[FECHA]],'RECAUDOS DE COMPARENDOS'!A:D,3,FALSE),0)</f>
        <v>1907550</v>
      </c>
      <c r="O861" s="5">
        <f>IFERROR(VLOOKUP(Tabla1[[#This Row],[FECHA]],'RECAUDOS DE RESOLUCIONES'!A:D,4,FALSE),0)</f>
        <v>0</v>
      </c>
      <c r="P861" s="9">
        <f>IFERROR(VLOOKUP(Tabla1[[#This Row],[FECHA]],'RECAUDOS DE RESOLUCIONES'!A:D,3,FALSE),0)</f>
        <v>0</v>
      </c>
      <c r="Q86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7</v>
      </c>
      <c r="R861" s="9">
        <f>Tabla1[V. COMPARENDOS]-(Tabla1[V. EXONERACIONES]+Tabla1[[#This Row],[V. SIMIT CON RESOLUCION]]+Tabla1[[#This Row],[V. SIMIT SIN RESOLUCION]]+Tabla1[[#This Row],[V. RECAUDOS COMPARENDOS]]+Tabla1[[#This Row],[V. RECAUDOS RESOLUCIONES]])</f>
        <v>2200031</v>
      </c>
      <c r="S861" s="11">
        <f>IFERROR(VLOOKUP(Tabla1[[#This Row],[FECHA]],'RECAUDOS LOCALES'!A:D,4,FALSE),0)</f>
        <v>8</v>
      </c>
      <c r="T861" s="9">
        <f>IFERROR(VLOOKUP(Tabla1[[#This Row],[FECHA]],'RECAUDOS LOCALES'!A:D,3,FALSE),0)</f>
        <v>1227498</v>
      </c>
      <c r="U861" s="11">
        <f>IFERROR(VLOOKUP(Tabla1[[#This Row],[FECHA]],'RECAUDOS EXTERNOS'!A:D,4,FALSE),0)</f>
        <v>1</v>
      </c>
      <c r="V861" s="9">
        <f>IFERROR(VLOOKUP(Tabla1[[#This Row],[FECHA]],'RECAUDOS EXTERNOS'!A:D,3,FALSE),0)</f>
        <v>190755</v>
      </c>
    </row>
    <row r="862" spans="1:22" x14ac:dyDescent="0.25">
      <c r="A862" s="1">
        <v>38421</v>
      </c>
      <c r="B862" s="3" t="s">
        <v>6</v>
      </c>
      <c r="C862" s="2">
        <v>38412</v>
      </c>
      <c r="D862" s="5">
        <f>YEAR(Tabla1[[#This Row],[FECHA]])</f>
        <v>2005</v>
      </c>
      <c r="E862" s="5">
        <f>IFERROR(VLOOKUP(Tabla1[[#This Row],[FECHA]],'COMPARENDOS TOTALES'!A:D,4,FALSE),0)</f>
        <v>43</v>
      </c>
      <c r="F862" s="9">
        <f>IFERROR(VLOOKUP(Tabla1[[#This Row],[FECHA]],'COMPARENDOS TOTALES'!A:D,3,FALSE),0)</f>
        <v>12538872</v>
      </c>
      <c r="G862" s="5">
        <f>IFERROR(VLOOKUP(Tabla1[[#This Row],[FECHA]],EXONERACIONES!A:D,4,FALSE),0)</f>
        <v>30</v>
      </c>
      <c r="H862" s="9">
        <f>IFERROR(VLOOKUP(Tabla1[[#This Row],[FECHA]],EXONERACIONES!A:D,3,FALSE),0)</f>
        <v>8889133</v>
      </c>
      <c r="I862" s="5">
        <f>IFERROR(VLOOKUP(Tabla1[[#This Row],[FECHA]],'SIMIT CON RES'!A:D,4,FALSE),0)</f>
        <v>0</v>
      </c>
      <c r="J862" s="9">
        <f>IFERROR(VLOOKUP(Tabla1[[#This Row],[FECHA]],'SIMIT CON RES'!A:D,3,FALSE),0)</f>
        <v>0</v>
      </c>
      <c r="K862">
        <f>IFERROR(VLOOKUP(Tabla1[[#This Row],[FECHA]],'SIMIT SIN RES'!A:D,4,FALSE),0)</f>
        <v>0</v>
      </c>
      <c r="L862" s="9">
        <f>IFERROR(VLOOKUP(Tabla1[[#This Row],[FECHA]],'SIMIT SIN RES'!A:D,3,FALSE),0)</f>
        <v>0</v>
      </c>
      <c r="M862" s="5">
        <f>IFERROR(VLOOKUP(Tabla1[[#This Row],[FECHA]],'RECAUDOS DE COMPARENDOS'!A:D,4,FALSE),0)</f>
        <v>7</v>
      </c>
      <c r="N862" s="9">
        <f>IFERROR(VLOOKUP(Tabla1[[#This Row],[FECHA]],'RECAUDOS DE COMPARENDOS'!A:D,3,FALSE),0)</f>
        <v>1640483</v>
      </c>
      <c r="O862" s="5">
        <f>IFERROR(VLOOKUP(Tabla1[[#This Row],[FECHA]],'RECAUDOS DE RESOLUCIONES'!A:D,4,FALSE),0)</f>
        <v>0</v>
      </c>
      <c r="P862" s="9">
        <f>IFERROR(VLOOKUP(Tabla1[[#This Row],[FECHA]],'RECAUDOS DE RESOLUCIONES'!A:D,3,FALSE),0)</f>
        <v>0</v>
      </c>
      <c r="Q86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862" s="9">
        <f>Tabla1[V. COMPARENDOS]-(Tabla1[V. EXONERACIONES]+Tabla1[[#This Row],[V. SIMIT CON RESOLUCION]]+Tabla1[[#This Row],[V. SIMIT SIN RESOLUCION]]+Tabla1[[#This Row],[V. RECAUDOS COMPARENDOS]]+Tabla1[[#This Row],[V. RECAUDOS RESOLUCIONES]])</f>
        <v>2009256</v>
      </c>
      <c r="S862" s="11">
        <f>IFERROR(VLOOKUP(Tabla1[[#This Row],[FECHA]],'RECAUDOS LOCALES'!A:D,4,FALSE),0)</f>
        <v>3</v>
      </c>
      <c r="T862" s="9">
        <f>IFERROR(VLOOKUP(Tabla1[[#This Row],[FECHA]],'RECAUDOS LOCALES'!A:D,3,FALSE),0)</f>
        <v>476590</v>
      </c>
      <c r="U862" s="11">
        <f>IFERROR(VLOOKUP(Tabla1[[#This Row],[FECHA]],'RECAUDOS EXTERNOS'!A:D,4,FALSE),0)</f>
        <v>2</v>
      </c>
      <c r="V862" s="9">
        <f>IFERROR(VLOOKUP(Tabla1[[#This Row],[FECHA]],'RECAUDOS EXTERNOS'!A:D,3,FALSE),0)</f>
        <v>369750</v>
      </c>
    </row>
    <row r="863" spans="1:22" x14ac:dyDescent="0.25">
      <c r="A863" s="1">
        <v>38422</v>
      </c>
      <c r="B863" s="3" t="s">
        <v>0</v>
      </c>
      <c r="C863" s="2">
        <v>38412</v>
      </c>
      <c r="D863" s="5">
        <f>YEAR(Tabla1[[#This Row],[FECHA]])</f>
        <v>2005</v>
      </c>
      <c r="E863" s="5">
        <f>IFERROR(VLOOKUP(Tabla1[[#This Row],[FECHA]],'COMPARENDOS TOTALES'!A:D,4,FALSE),0)</f>
        <v>94</v>
      </c>
      <c r="F863" s="9">
        <f>IFERROR(VLOOKUP(Tabla1[[#This Row],[FECHA]],'COMPARENDOS TOTALES'!A:D,3,FALSE),0)</f>
        <v>28587776</v>
      </c>
      <c r="G863" s="5">
        <f>IFERROR(VLOOKUP(Tabla1[[#This Row],[FECHA]],EXONERACIONES!A:D,4,FALSE),0)</f>
        <v>71</v>
      </c>
      <c r="H863" s="9">
        <f>IFERROR(VLOOKUP(Tabla1[[#This Row],[FECHA]],EXONERACIONES!A:D,3,FALSE),0)</f>
        <v>21046625</v>
      </c>
      <c r="I863" s="5">
        <f>IFERROR(VLOOKUP(Tabla1[[#This Row],[FECHA]],'SIMIT CON RES'!A:D,4,FALSE),0)</f>
        <v>1</v>
      </c>
      <c r="J863" s="9">
        <f>IFERROR(VLOOKUP(Tabla1[[#This Row],[FECHA]],'SIMIT CON RES'!A:D,3,FALSE),0)</f>
        <v>381510</v>
      </c>
      <c r="K863">
        <f>IFERROR(VLOOKUP(Tabla1[[#This Row],[FECHA]],'SIMIT SIN RES'!A:D,4,FALSE),0)</f>
        <v>0</v>
      </c>
      <c r="L863" s="9">
        <f>IFERROR(VLOOKUP(Tabla1[[#This Row],[FECHA]],'SIMIT SIN RES'!A:D,3,FALSE),0)</f>
        <v>0</v>
      </c>
      <c r="M863" s="5">
        <f>IFERROR(VLOOKUP(Tabla1[[#This Row],[FECHA]],'RECAUDOS DE COMPARENDOS'!A:D,4,FALSE),0)</f>
        <v>15</v>
      </c>
      <c r="N863" s="9">
        <f>IFERROR(VLOOKUP(Tabla1[[#This Row],[FECHA]],'RECAUDOS DE COMPARENDOS'!A:D,3,FALSE),0)</f>
        <v>4590827</v>
      </c>
      <c r="O863" s="5">
        <f>IFERROR(VLOOKUP(Tabla1[[#This Row],[FECHA]],'RECAUDOS DE RESOLUCIONES'!A:D,4,FALSE),0)</f>
        <v>0</v>
      </c>
      <c r="P863" s="9">
        <f>IFERROR(VLOOKUP(Tabla1[[#This Row],[FECHA]],'RECAUDOS DE RESOLUCIONES'!A:D,3,FALSE),0)</f>
        <v>0</v>
      </c>
      <c r="Q86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7</v>
      </c>
      <c r="R863" s="9">
        <f>Tabla1[V. COMPARENDOS]-(Tabla1[V. EXONERACIONES]+Tabla1[[#This Row],[V. SIMIT CON RESOLUCION]]+Tabla1[[#This Row],[V. SIMIT SIN RESOLUCION]]+Tabla1[[#This Row],[V. RECAUDOS COMPARENDOS]]+Tabla1[[#This Row],[V. RECAUDOS RESOLUCIONES]])</f>
        <v>2568814</v>
      </c>
      <c r="S863" s="11">
        <f>IFERROR(VLOOKUP(Tabla1[[#This Row],[FECHA]],'RECAUDOS LOCALES'!A:D,4,FALSE),0)</f>
        <v>0</v>
      </c>
      <c r="T863" s="9">
        <f>IFERROR(VLOOKUP(Tabla1[[#This Row],[FECHA]],'RECAUDOS LOCALES'!A:D,3,FALSE),0)</f>
        <v>0</v>
      </c>
      <c r="U863" s="11">
        <f>IFERROR(VLOOKUP(Tabla1[[#This Row],[FECHA]],'RECAUDOS EXTERNOS'!A:D,4,FALSE),0)</f>
        <v>2</v>
      </c>
      <c r="V863" s="9">
        <f>IFERROR(VLOOKUP(Tabla1[[#This Row],[FECHA]],'RECAUDOS EXTERNOS'!A:D,3,FALSE),0)</f>
        <v>369750</v>
      </c>
    </row>
    <row r="864" spans="1:22" x14ac:dyDescent="0.25">
      <c r="A864" s="1">
        <v>38423</v>
      </c>
      <c r="B864" s="3" t="s">
        <v>5</v>
      </c>
      <c r="C864" s="2">
        <v>38412</v>
      </c>
      <c r="D864" s="5">
        <f>YEAR(Tabla1[[#This Row],[FECHA]])</f>
        <v>2005</v>
      </c>
      <c r="E864" s="5">
        <f>IFERROR(VLOOKUP(Tabla1[[#This Row],[FECHA]],'COMPARENDOS TOTALES'!A:D,4,FALSE),0)</f>
        <v>80</v>
      </c>
      <c r="F864" s="9">
        <f>IFERROR(VLOOKUP(Tabla1[[#This Row],[FECHA]],'COMPARENDOS TOTALES'!A:D,3,FALSE),0)</f>
        <v>22915904</v>
      </c>
      <c r="G864" s="5">
        <f>IFERROR(VLOOKUP(Tabla1[[#This Row],[FECHA]],EXONERACIONES!A:D,4,FALSE),0)</f>
        <v>53</v>
      </c>
      <c r="H864" s="9">
        <f>IFERROR(VLOOKUP(Tabla1[[#This Row],[FECHA]],EXONERACIONES!A:D,3,FALSE),0)</f>
        <v>15362046</v>
      </c>
      <c r="I864" s="5">
        <f>IFERROR(VLOOKUP(Tabla1[[#This Row],[FECHA]],'SIMIT CON RES'!A:D,4,FALSE),0)</f>
        <v>1</v>
      </c>
      <c r="J864" s="9">
        <f>IFERROR(VLOOKUP(Tabla1[[#This Row],[FECHA]],'SIMIT CON RES'!A:D,3,FALSE),0)</f>
        <v>190755</v>
      </c>
      <c r="K864">
        <f>IFERROR(VLOOKUP(Tabla1[[#This Row],[FECHA]],'SIMIT SIN RES'!A:D,4,FALSE),0)</f>
        <v>0</v>
      </c>
      <c r="L864" s="9">
        <f>IFERROR(VLOOKUP(Tabla1[[#This Row],[FECHA]],'SIMIT SIN RES'!A:D,3,FALSE),0)</f>
        <v>0</v>
      </c>
      <c r="M864" s="5">
        <f>IFERROR(VLOOKUP(Tabla1[[#This Row],[FECHA]],'RECAUDOS DE COMPARENDOS'!A:D,4,FALSE),0)</f>
        <v>15</v>
      </c>
      <c r="N864" s="9">
        <f>IFERROR(VLOOKUP(Tabla1[[#This Row],[FECHA]],'RECAUDOS DE COMPARENDOS'!A:D,3,FALSE),0)</f>
        <v>3827807</v>
      </c>
      <c r="O864" s="5">
        <f>IFERROR(VLOOKUP(Tabla1[[#This Row],[FECHA]],'RECAUDOS DE RESOLUCIONES'!A:D,4,FALSE),0)</f>
        <v>0</v>
      </c>
      <c r="P864" s="9">
        <f>IFERROR(VLOOKUP(Tabla1[[#This Row],[FECHA]],'RECAUDOS DE RESOLUCIONES'!A:D,3,FALSE),0)</f>
        <v>0</v>
      </c>
      <c r="Q86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11</v>
      </c>
      <c r="R864" s="9">
        <f>Tabla1[V. COMPARENDOS]-(Tabla1[V. EXONERACIONES]+Tabla1[[#This Row],[V. SIMIT CON RESOLUCION]]+Tabla1[[#This Row],[V. SIMIT SIN RESOLUCION]]+Tabla1[[#This Row],[V. RECAUDOS COMPARENDOS]]+Tabla1[[#This Row],[V. RECAUDOS RESOLUCIONES]])</f>
        <v>3535296</v>
      </c>
      <c r="S864" s="11">
        <f>IFERROR(VLOOKUP(Tabla1[[#This Row],[FECHA]],'RECAUDOS LOCALES'!A:D,4,FALSE),0)</f>
        <v>0</v>
      </c>
      <c r="T864" s="9">
        <f>IFERROR(VLOOKUP(Tabla1[[#This Row],[FECHA]],'RECAUDOS LOCALES'!A:D,3,FALSE),0)</f>
        <v>0</v>
      </c>
      <c r="U864" s="11">
        <f>IFERROR(VLOOKUP(Tabla1[[#This Row],[FECHA]],'RECAUDOS EXTERNOS'!A:D,4,FALSE),0)</f>
        <v>0</v>
      </c>
      <c r="V864" s="9">
        <f>IFERROR(VLOOKUP(Tabla1[[#This Row],[FECHA]],'RECAUDOS EXTERNOS'!A:D,3,FALSE),0)</f>
        <v>0</v>
      </c>
    </row>
    <row r="865" spans="1:22" x14ac:dyDescent="0.25">
      <c r="A865" s="1">
        <v>38424</v>
      </c>
      <c r="B865" s="3" t="s">
        <v>4</v>
      </c>
      <c r="C865" s="2">
        <v>38412</v>
      </c>
      <c r="D865" s="5">
        <f>YEAR(Tabla1[[#This Row],[FECHA]])</f>
        <v>2005</v>
      </c>
      <c r="E865" s="5">
        <f>IFERROR(VLOOKUP(Tabla1[[#This Row],[FECHA]],'COMPARENDOS TOTALES'!A:D,4,FALSE),0)</f>
        <v>30</v>
      </c>
      <c r="F865" s="9">
        <f>IFERROR(VLOOKUP(Tabla1[[#This Row],[FECHA]],'COMPARENDOS TOTALES'!A:D,3,FALSE),0)</f>
        <v>8215182</v>
      </c>
      <c r="G865" s="5">
        <f>IFERROR(VLOOKUP(Tabla1[[#This Row],[FECHA]],EXONERACIONES!A:D,4,FALSE),0)</f>
        <v>22</v>
      </c>
      <c r="H865" s="9">
        <f>IFERROR(VLOOKUP(Tabla1[[#This Row],[FECHA]],EXONERACIONES!A:D,3,FALSE),0)</f>
        <v>6205896</v>
      </c>
      <c r="I865" s="5">
        <f>IFERROR(VLOOKUP(Tabla1[[#This Row],[FECHA]],'SIMIT CON RES'!A:D,4,FALSE),0)</f>
        <v>0</v>
      </c>
      <c r="J865" s="9">
        <f>IFERROR(VLOOKUP(Tabla1[[#This Row],[FECHA]],'SIMIT CON RES'!A:D,3,FALSE),0)</f>
        <v>0</v>
      </c>
      <c r="K865">
        <f>IFERROR(VLOOKUP(Tabla1[[#This Row],[FECHA]],'SIMIT SIN RES'!A:D,4,FALSE),0)</f>
        <v>0</v>
      </c>
      <c r="L865" s="9">
        <f>IFERROR(VLOOKUP(Tabla1[[#This Row],[FECHA]],'SIMIT SIN RES'!A:D,3,FALSE),0)</f>
        <v>0</v>
      </c>
      <c r="M865" s="5">
        <f>IFERROR(VLOOKUP(Tabla1[[#This Row],[FECHA]],'RECAUDOS DE COMPARENDOS'!A:D,4,FALSE),0)</f>
        <v>3</v>
      </c>
      <c r="N865" s="9">
        <f>IFERROR(VLOOKUP(Tabla1[[#This Row],[FECHA]],'RECAUDOS DE COMPARENDOS'!A:D,3,FALSE),0)</f>
        <v>953775</v>
      </c>
      <c r="O865" s="5">
        <f>IFERROR(VLOOKUP(Tabla1[[#This Row],[FECHA]],'RECAUDOS DE RESOLUCIONES'!A:D,4,FALSE),0)</f>
        <v>0</v>
      </c>
      <c r="P865" s="9">
        <f>IFERROR(VLOOKUP(Tabla1[[#This Row],[FECHA]],'RECAUDOS DE RESOLUCIONES'!A:D,3,FALSE),0)</f>
        <v>0</v>
      </c>
      <c r="Q86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865" s="9">
        <f>Tabla1[V. COMPARENDOS]-(Tabla1[V. EXONERACIONES]+Tabla1[[#This Row],[V. SIMIT CON RESOLUCION]]+Tabla1[[#This Row],[V. SIMIT SIN RESOLUCION]]+Tabla1[[#This Row],[V. RECAUDOS COMPARENDOS]]+Tabla1[[#This Row],[V. RECAUDOS RESOLUCIONES]])</f>
        <v>1055511</v>
      </c>
      <c r="S865" s="11">
        <f>IFERROR(VLOOKUP(Tabla1[[#This Row],[FECHA]],'RECAUDOS LOCALES'!A:D,4,FALSE),0)</f>
        <v>0</v>
      </c>
      <c r="T865" s="9">
        <f>IFERROR(VLOOKUP(Tabla1[[#This Row],[FECHA]],'RECAUDOS LOCALES'!A:D,3,FALSE),0)</f>
        <v>0</v>
      </c>
      <c r="U865" s="11">
        <f>IFERROR(VLOOKUP(Tabla1[[#This Row],[FECHA]],'RECAUDOS EXTERNOS'!A:D,4,FALSE),0)</f>
        <v>0</v>
      </c>
      <c r="V865" s="9">
        <f>IFERROR(VLOOKUP(Tabla1[[#This Row],[FECHA]],'RECAUDOS EXTERNOS'!A:D,3,FALSE),0)</f>
        <v>0</v>
      </c>
    </row>
    <row r="866" spans="1:22" x14ac:dyDescent="0.25">
      <c r="A866" s="1">
        <v>38425</v>
      </c>
      <c r="B866" s="3" t="s">
        <v>1</v>
      </c>
      <c r="C866" s="2">
        <v>38412</v>
      </c>
      <c r="D866" s="5">
        <f>YEAR(Tabla1[[#This Row],[FECHA]])</f>
        <v>2005</v>
      </c>
      <c r="E866" s="5">
        <f>IFERROR(VLOOKUP(Tabla1[[#This Row],[FECHA]],'COMPARENDOS TOTALES'!A:D,4,FALSE),0)</f>
        <v>72</v>
      </c>
      <c r="F866" s="9">
        <f>IFERROR(VLOOKUP(Tabla1[[#This Row],[FECHA]],'COMPARENDOS TOTALES'!A:D,3,FALSE),0)</f>
        <v>19418739</v>
      </c>
      <c r="G866" s="5">
        <f>IFERROR(VLOOKUP(Tabla1[[#This Row],[FECHA]],EXONERACIONES!A:D,4,FALSE),0)</f>
        <v>49</v>
      </c>
      <c r="H866" s="9">
        <f>IFERROR(VLOOKUP(Tabla1[[#This Row],[FECHA]],EXONERACIONES!A:D,3,FALSE),0)</f>
        <v>13111137</v>
      </c>
      <c r="I866" s="5">
        <f>IFERROR(VLOOKUP(Tabla1[[#This Row],[FECHA]],'SIMIT CON RES'!A:D,4,FALSE),0)</f>
        <v>0</v>
      </c>
      <c r="J866" s="9">
        <f>IFERROR(VLOOKUP(Tabla1[[#This Row],[FECHA]],'SIMIT CON RES'!A:D,3,FALSE),0)</f>
        <v>0</v>
      </c>
      <c r="K866">
        <f>IFERROR(VLOOKUP(Tabla1[[#This Row],[FECHA]],'SIMIT SIN RES'!A:D,4,FALSE),0)</f>
        <v>0</v>
      </c>
      <c r="L866" s="9">
        <f>IFERROR(VLOOKUP(Tabla1[[#This Row],[FECHA]],'SIMIT SIN RES'!A:D,3,FALSE),0)</f>
        <v>0</v>
      </c>
      <c r="M866" s="5">
        <f>IFERROR(VLOOKUP(Tabla1[[#This Row],[FECHA]],'RECAUDOS DE COMPARENDOS'!A:D,4,FALSE),0)</f>
        <v>11</v>
      </c>
      <c r="N866" s="9">
        <f>IFERROR(VLOOKUP(Tabla1[[#This Row],[FECHA]],'RECAUDOS DE COMPARENDOS'!A:D,3,FALSE),0)</f>
        <v>3052080</v>
      </c>
      <c r="O866" s="5">
        <f>IFERROR(VLOOKUP(Tabla1[[#This Row],[FECHA]],'RECAUDOS DE RESOLUCIONES'!A:D,4,FALSE),0)</f>
        <v>0</v>
      </c>
      <c r="P866" s="9">
        <f>IFERROR(VLOOKUP(Tabla1[[#This Row],[FECHA]],'RECAUDOS DE RESOLUCIONES'!A:D,3,FALSE),0)</f>
        <v>0</v>
      </c>
      <c r="Q86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12</v>
      </c>
      <c r="R866" s="9">
        <f>Tabla1[V. COMPARENDOS]-(Tabla1[V. EXONERACIONES]+Tabla1[[#This Row],[V. SIMIT CON RESOLUCION]]+Tabla1[[#This Row],[V. SIMIT SIN RESOLUCION]]+Tabla1[[#This Row],[V. RECAUDOS COMPARENDOS]]+Tabla1[[#This Row],[V. RECAUDOS RESOLUCIONES]])</f>
        <v>3255522</v>
      </c>
      <c r="S866" s="11">
        <f>IFERROR(VLOOKUP(Tabla1[[#This Row],[FECHA]],'RECAUDOS LOCALES'!A:D,4,FALSE),0)</f>
        <v>0</v>
      </c>
      <c r="T866" s="9">
        <f>IFERROR(VLOOKUP(Tabla1[[#This Row],[FECHA]],'RECAUDOS LOCALES'!A:D,3,FALSE),0)</f>
        <v>0</v>
      </c>
      <c r="U866" s="11">
        <f>IFERROR(VLOOKUP(Tabla1[[#This Row],[FECHA]],'RECAUDOS EXTERNOS'!A:D,4,FALSE),0)</f>
        <v>3</v>
      </c>
      <c r="V866" s="9">
        <f>IFERROR(VLOOKUP(Tabla1[[#This Row],[FECHA]],'RECAUDOS EXTERNOS'!A:D,3,FALSE),0)</f>
        <v>572265</v>
      </c>
    </row>
    <row r="867" spans="1:22" x14ac:dyDescent="0.25">
      <c r="A867" s="1">
        <v>38426</v>
      </c>
      <c r="B867" s="3" t="s">
        <v>2</v>
      </c>
      <c r="C867" s="2">
        <v>38412</v>
      </c>
      <c r="D867" s="5">
        <f>YEAR(Tabla1[[#This Row],[FECHA]])</f>
        <v>2005</v>
      </c>
      <c r="E867" s="5">
        <f>IFERROR(VLOOKUP(Tabla1[[#This Row],[FECHA]],'COMPARENDOS TOTALES'!A:D,4,FALSE),0)</f>
        <v>57</v>
      </c>
      <c r="F867" s="9">
        <f>IFERROR(VLOOKUP(Tabla1[[#This Row],[FECHA]],'COMPARENDOS TOTALES'!A:D,3,FALSE),0)</f>
        <v>15298541</v>
      </c>
      <c r="G867" s="5">
        <f>IFERROR(VLOOKUP(Tabla1[[#This Row],[FECHA]],EXONERACIONES!A:D,4,FALSE),0)</f>
        <v>36</v>
      </c>
      <c r="H867" s="9">
        <f>IFERROR(VLOOKUP(Tabla1[[#This Row],[FECHA]],EXONERACIONES!A:D,3,FALSE),0)</f>
        <v>9639476</v>
      </c>
      <c r="I867" s="5">
        <f>IFERROR(VLOOKUP(Tabla1[[#This Row],[FECHA]],'SIMIT CON RES'!A:D,4,FALSE),0)</f>
        <v>0</v>
      </c>
      <c r="J867" s="9">
        <f>IFERROR(VLOOKUP(Tabla1[[#This Row],[FECHA]],'SIMIT CON RES'!A:D,3,FALSE),0)</f>
        <v>0</v>
      </c>
      <c r="K867">
        <f>IFERROR(VLOOKUP(Tabla1[[#This Row],[FECHA]],'SIMIT SIN RES'!A:D,4,FALSE),0)</f>
        <v>0</v>
      </c>
      <c r="L867" s="9">
        <f>IFERROR(VLOOKUP(Tabla1[[#This Row],[FECHA]],'SIMIT SIN RES'!A:D,3,FALSE),0)</f>
        <v>0</v>
      </c>
      <c r="M867" s="5">
        <f>IFERROR(VLOOKUP(Tabla1[[#This Row],[FECHA]],'RECAUDOS DE COMPARENDOS'!A:D,4,FALSE),0)</f>
        <v>14</v>
      </c>
      <c r="N867" s="9">
        <f>IFERROR(VLOOKUP(Tabla1[[#This Row],[FECHA]],'RECAUDOS DE COMPARENDOS'!A:D,3,FALSE),0)</f>
        <v>4120308</v>
      </c>
      <c r="O867" s="5">
        <f>IFERROR(VLOOKUP(Tabla1[[#This Row],[FECHA]],'RECAUDOS DE RESOLUCIONES'!A:D,4,FALSE),0)</f>
        <v>0</v>
      </c>
      <c r="P867" s="9">
        <f>IFERROR(VLOOKUP(Tabla1[[#This Row],[FECHA]],'RECAUDOS DE RESOLUCIONES'!A:D,3,FALSE),0)</f>
        <v>0</v>
      </c>
      <c r="Q86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7</v>
      </c>
      <c r="R867" s="9">
        <f>Tabla1[V. COMPARENDOS]-(Tabla1[V. EXONERACIONES]+Tabla1[[#This Row],[V. SIMIT CON RESOLUCION]]+Tabla1[[#This Row],[V. SIMIT SIN RESOLUCION]]+Tabla1[[#This Row],[V. RECAUDOS COMPARENDOS]]+Tabla1[[#This Row],[V. RECAUDOS RESOLUCIONES]])</f>
        <v>1538757</v>
      </c>
      <c r="S867" s="11">
        <f>IFERROR(VLOOKUP(Tabla1[[#This Row],[FECHA]],'RECAUDOS LOCALES'!A:D,4,FALSE),0)</f>
        <v>7</v>
      </c>
      <c r="T867" s="9">
        <f>IFERROR(VLOOKUP(Tabla1[[#This Row],[FECHA]],'RECAUDOS LOCALES'!A:D,3,FALSE),0)</f>
        <v>1119180</v>
      </c>
      <c r="U867" s="11">
        <f>IFERROR(VLOOKUP(Tabla1[[#This Row],[FECHA]],'RECAUDOS EXTERNOS'!A:D,4,FALSE),0)</f>
        <v>6</v>
      </c>
      <c r="V867" s="9">
        <f>IFERROR(VLOOKUP(Tabla1[[#This Row],[FECHA]],'RECAUDOS EXTERNOS'!A:D,3,FALSE),0)</f>
        <v>2242020</v>
      </c>
    </row>
    <row r="868" spans="1:22" x14ac:dyDescent="0.25">
      <c r="A868" s="1">
        <v>38427</v>
      </c>
      <c r="B868" s="3" t="s">
        <v>3</v>
      </c>
      <c r="C868" s="2">
        <v>38412</v>
      </c>
      <c r="D868" s="5">
        <f>YEAR(Tabla1[[#This Row],[FECHA]])</f>
        <v>2005</v>
      </c>
      <c r="E868" s="5">
        <f>IFERROR(VLOOKUP(Tabla1[[#This Row],[FECHA]],'COMPARENDOS TOTALES'!A:D,4,FALSE),0)</f>
        <v>77</v>
      </c>
      <c r="F868" s="9">
        <f>IFERROR(VLOOKUP(Tabla1[[#This Row],[FECHA]],'COMPARENDOS TOTALES'!A:D,3,FALSE),0)</f>
        <v>23780730</v>
      </c>
      <c r="G868" s="5">
        <f>IFERROR(VLOOKUP(Tabla1[[#This Row],[FECHA]],EXONERACIONES!A:D,4,FALSE),0)</f>
        <v>52</v>
      </c>
      <c r="H868" s="9">
        <f>IFERROR(VLOOKUP(Tabla1[[#This Row],[FECHA]],EXONERACIONES!A:D,3,FALSE),0)</f>
        <v>15565578</v>
      </c>
      <c r="I868" s="5">
        <f>IFERROR(VLOOKUP(Tabla1[[#This Row],[FECHA]],'SIMIT CON RES'!A:D,4,FALSE),0)</f>
        <v>0</v>
      </c>
      <c r="J868" s="9">
        <f>IFERROR(VLOOKUP(Tabla1[[#This Row],[FECHA]],'SIMIT CON RES'!A:D,3,FALSE),0)</f>
        <v>0</v>
      </c>
      <c r="K868">
        <f>IFERROR(VLOOKUP(Tabla1[[#This Row],[FECHA]],'SIMIT SIN RES'!A:D,4,FALSE),0)</f>
        <v>0</v>
      </c>
      <c r="L868" s="9">
        <f>IFERROR(VLOOKUP(Tabla1[[#This Row],[FECHA]],'SIMIT SIN RES'!A:D,3,FALSE),0)</f>
        <v>0</v>
      </c>
      <c r="M868" s="5">
        <f>IFERROR(VLOOKUP(Tabla1[[#This Row],[FECHA]],'RECAUDOS DE COMPARENDOS'!A:D,4,FALSE),0)</f>
        <v>14</v>
      </c>
      <c r="N868" s="9">
        <f>IFERROR(VLOOKUP(Tabla1[[#This Row],[FECHA]],'RECAUDOS DE COMPARENDOS'!A:D,3,FALSE),0)</f>
        <v>4400062</v>
      </c>
      <c r="O868" s="5">
        <f>IFERROR(VLOOKUP(Tabla1[[#This Row],[FECHA]],'RECAUDOS DE RESOLUCIONES'!A:D,4,FALSE),0)</f>
        <v>0</v>
      </c>
      <c r="P868" s="9">
        <f>IFERROR(VLOOKUP(Tabla1[[#This Row],[FECHA]],'RECAUDOS DE RESOLUCIONES'!A:D,3,FALSE),0)</f>
        <v>0</v>
      </c>
      <c r="Q86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11</v>
      </c>
      <c r="R868" s="9">
        <f>Tabla1[V. COMPARENDOS]-(Tabla1[V. EXONERACIONES]+Tabla1[[#This Row],[V. SIMIT CON RESOLUCION]]+Tabla1[[#This Row],[V. SIMIT SIN RESOLUCION]]+Tabla1[[#This Row],[V. RECAUDOS COMPARENDOS]]+Tabla1[[#This Row],[V. RECAUDOS RESOLUCIONES]])</f>
        <v>3815090</v>
      </c>
      <c r="S868" s="11">
        <f>IFERROR(VLOOKUP(Tabla1[[#This Row],[FECHA]],'RECAUDOS LOCALES'!A:D,4,FALSE),0)</f>
        <v>11</v>
      </c>
      <c r="T868" s="9">
        <f>IFERROR(VLOOKUP(Tabla1[[#This Row],[FECHA]],'RECAUDOS LOCALES'!A:D,3,FALSE),0)</f>
        <v>1526159</v>
      </c>
      <c r="U868" s="11">
        <f>IFERROR(VLOOKUP(Tabla1[[#This Row],[FECHA]],'RECAUDOS EXTERNOS'!A:D,4,FALSE),0)</f>
        <v>7</v>
      </c>
      <c r="V868" s="9">
        <f>IFERROR(VLOOKUP(Tabla1[[#This Row],[FECHA]],'RECAUDOS EXTERNOS'!A:D,3,FALSE),0)</f>
        <v>2081230</v>
      </c>
    </row>
    <row r="869" spans="1:22" x14ac:dyDescent="0.25">
      <c r="A869" s="1">
        <v>38428</v>
      </c>
      <c r="B869" s="3" t="s">
        <v>6</v>
      </c>
      <c r="C869" s="2">
        <v>38412</v>
      </c>
      <c r="D869" s="5">
        <f>YEAR(Tabla1[[#This Row],[FECHA]])</f>
        <v>2005</v>
      </c>
      <c r="E869" s="5">
        <f>IFERROR(VLOOKUP(Tabla1[[#This Row],[FECHA]],'COMPARENDOS TOTALES'!A:D,4,FALSE),0)</f>
        <v>76</v>
      </c>
      <c r="F869" s="9">
        <f>IFERROR(VLOOKUP(Tabla1[[#This Row],[FECHA]],'COMPARENDOS TOTALES'!A:D,3,FALSE),0)</f>
        <v>19024602</v>
      </c>
      <c r="G869" s="5">
        <f>IFERROR(VLOOKUP(Tabla1[[#This Row],[FECHA]],EXONERACIONES!A:D,4,FALSE),0)</f>
        <v>53</v>
      </c>
      <c r="H869" s="9">
        <f>IFERROR(VLOOKUP(Tabla1[[#This Row],[FECHA]],EXONERACIONES!A:D,3,FALSE),0)</f>
        <v>13479990</v>
      </c>
      <c r="I869" s="5">
        <f>IFERROR(VLOOKUP(Tabla1[[#This Row],[FECHA]],'SIMIT CON RES'!A:D,4,FALSE),0)</f>
        <v>1</v>
      </c>
      <c r="J869" s="9">
        <f>IFERROR(VLOOKUP(Tabla1[[#This Row],[FECHA]],'SIMIT CON RES'!A:D,3,FALSE),0)</f>
        <v>101736</v>
      </c>
      <c r="K869">
        <f>IFERROR(VLOOKUP(Tabla1[[#This Row],[FECHA]],'SIMIT SIN RES'!A:D,4,FALSE),0)</f>
        <v>0</v>
      </c>
      <c r="L869" s="9">
        <f>IFERROR(VLOOKUP(Tabla1[[#This Row],[FECHA]],'SIMIT SIN RES'!A:D,3,FALSE),0)</f>
        <v>0</v>
      </c>
      <c r="M869" s="5">
        <f>IFERROR(VLOOKUP(Tabla1[[#This Row],[FECHA]],'RECAUDOS DE COMPARENDOS'!A:D,4,FALSE),0)</f>
        <v>10</v>
      </c>
      <c r="N869" s="9">
        <f>IFERROR(VLOOKUP(Tabla1[[#This Row],[FECHA]],'RECAUDOS DE COMPARENDOS'!A:D,3,FALSE),0)</f>
        <v>2390796</v>
      </c>
      <c r="O869" s="5">
        <f>IFERROR(VLOOKUP(Tabla1[[#This Row],[FECHA]],'RECAUDOS DE RESOLUCIONES'!A:D,4,FALSE),0)</f>
        <v>0</v>
      </c>
      <c r="P869" s="9">
        <f>IFERROR(VLOOKUP(Tabla1[[#This Row],[FECHA]],'RECAUDOS DE RESOLUCIONES'!A:D,3,FALSE),0)</f>
        <v>0</v>
      </c>
      <c r="Q86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12</v>
      </c>
      <c r="R869" s="9">
        <f>Tabla1[V. COMPARENDOS]-(Tabla1[V. EXONERACIONES]+Tabla1[[#This Row],[V. SIMIT CON RESOLUCION]]+Tabla1[[#This Row],[V. SIMIT SIN RESOLUCION]]+Tabla1[[#This Row],[V. RECAUDOS COMPARENDOS]]+Tabla1[[#This Row],[V. RECAUDOS RESOLUCIONES]])</f>
        <v>3052080</v>
      </c>
      <c r="S869" s="11">
        <f>IFERROR(VLOOKUP(Tabla1[[#This Row],[FECHA]],'RECAUDOS LOCALES'!A:D,4,FALSE),0)</f>
        <v>6</v>
      </c>
      <c r="T869" s="9">
        <f>IFERROR(VLOOKUP(Tabla1[[#This Row],[FECHA]],'RECAUDOS LOCALES'!A:D,3,FALSE),0)</f>
        <v>953180</v>
      </c>
      <c r="U869" s="11">
        <f>IFERROR(VLOOKUP(Tabla1[[#This Row],[FECHA]],'RECAUDOS EXTERNOS'!A:D,4,FALSE),0)</f>
        <v>0</v>
      </c>
      <c r="V869" s="9">
        <f>IFERROR(VLOOKUP(Tabla1[[#This Row],[FECHA]],'RECAUDOS EXTERNOS'!A:D,3,FALSE),0)</f>
        <v>0</v>
      </c>
    </row>
    <row r="870" spans="1:22" x14ac:dyDescent="0.25">
      <c r="A870" s="1">
        <v>38429</v>
      </c>
      <c r="B870" s="3" t="s">
        <v>0</v>
      </c>
      <c r="C870" s="2">
        <v>38412</v>
      </c>
      <c r="D870" s="5">
        <f>YEAR(Tabla1[[#This Row],[FECHA]])</f>
        <v>2005</v>
      </c>
      <c r="E870" s="5">
        <f>IFERROR(VLOOKUP(Tabla1[[#This Row],[FECHA]],'COMPARENDOS TOTALES'!A:D,4,FALSE),0)</f>
        <v>74</v>
      </c>
      <c r="F870" s="9">
        <f>IFERROR(VLOOKUP(Tabla1[[#This Row],[FECHA]],'COMPARENDOS TOTALES'!A:D,3,FALSE),0)</f>
        <v>19215337</v>
      </c>
      <c r="G870" s="5">
        <f>IFERROR(VLOOKUP(Tabla1[[#This Row],[FECHA]],EXONERACIONES!A:D,4,FALSE),0)</f>
        <v>55</v>
      </c>
      <c r="H870" s="9">
        <f>IFERROR(VLOOKUP(Tabla1[[#This Row],[FECHA]],EXONERACIONES!A:D,3,FALSE),0)</f>
        <v>13670755</v>
      </c>
      <c r="I870" s="5">
        <f>IFERROR(VLOOKUP(Tabla1[[#This Row],[FECHA]],'SIMIT CON RES'!A:D,4,FALSE),0)</f>
        <v>0</v>
      </c>
      <c r="J870" s="9">
        <f>IFERROR(VLOOKUP(Tabla1[[#This Row],[FECHA]],'SIMIT CON RES'!A:D,3,FALSE),0)</f>
        <v>0</v>
      </c>
      <c r="K870">
        <f>IFERROR(VLOOKUP(Tabla1[[#This Row],[FECHA]],'SIMIT SIN RES'!A:D,4,FALSE),0)</f>
        <v>0</v>
      </c>
      <c r="L870" s="9">
        <f>IFERROR(VLOOKUP(Tabla1[[#This Row],[FECHA]],'SIMIT SIN RES'!A:D,3,FALSE),0)</f>
        <v>0</v>
      </c>
      <c r="M870" s="5">
        <f>IFERROR(VLOOKUP(Tabla1[[#This Row],[FECHA]],'RECAUDOS DE COMPARENDOS'!A:D,4,FALSE),0)</f>
        <v>6</v>
      </c>
      <c r="N870" s="9">
        <f>IFERROR(VLOOKUP(Tabla1[[#This Row],[FECHA]],'RECAUDOS DE COMPARENDOS'!A:D,3,FALSE),0)</f>
        <v>1818531</v>
      </c>
      <c r="O870" s="5">
        <f>IFERROR(VLOOKUP(Tabla1[[#This Row],[FECHA]],'RECAUDOS DE RESOLUCIONES'!A:D,4,FALSE),0)</f>
        <v>0</v>
      </c>
      <c r="P870" s="9">
        <f>IFERROR(VLOOKUP(Tabla1[[#This Row],[FECHA]],'RECAUDOS DE RESOLUCIONES'!A:D,3,FALSE),0)</f>
        <v>0</v>
      </c>
      <c r="Q87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13</v>
      </c>
      <c r="R870" s="9">
        <f>Tabla1[V. COMPARENDOS]-(Tabla1[V. EXONERACIONES]+Tabla1[[#This Row],[V. SIMIT CON RESOLUCION]]+Tabla1[[#This Row],[V. SIMIT SIN RESOLUCION]]+Tabla1[[#This Row],[V. RECAUDOS COMPARENDOS]]+Tabla1[[#This Row],[V. RECAUDOS RESOLUCIONES]])</f>
        <v>3726051</v>
      </c>
      <c r="S870" s="11">
        <f>IFERROR(VLOOKUP(Tabla1[[#This Row],[FECHA]],'RECAUDOS LOCALES'!A:D,4,FALSE),0)</f>
        <v>7</v>
      </c>
      <c r="T870" s="9">
        <f>IFERROR(VLOOKUP(Tabla1[[#This Row],[FECHA]],'RECAUDOS LOCALES'!A:D,3,FALSE),0)</f>
        <v>892494</v>
      </c>
      <c r="U870" s="11">
        <f>IFERROR(VLOOKUP(Tabla1[[#This Row],[FECHA]],'RECAUDOS EXTERNOS'!A:D,4,FALSE),0)</f>
        <v>1</v>
      </c>
      <c r="V870" s="9">
        <f>IFERROR(VLOOKUP(Tabla1[[#This Row],[FECHA]],'RECAUDOS EXTERNOS'!A:D,3,FALSE),0)</f>
        <v>381510</v>
      </c>
    </row>
    <row r="871" spans="1:22" x14ac:dyDescent="0.25">
      <c r="A871" s="1">
        <v>38430</v>
      </c>
      <c r="B871" s="3" t="s">
        <v>5</v>
      </c>
      <c r="C871" s="2">
        <v>38412</v>
      </c>
      <c r="D871" s="5">
        <f>YEAR(Tabla1[[#This Row],[FECHA]])</f>
        <v>2005</v>
      </c>
      <c r="E871" s="5">
        <f>IFERROR(VLOOKUP(Tabla1[[#This Row],[FECHA]],'COMPARENDOS TOTALES'!A:D,4,FALSE),0)</f>
        <v>69</v>
      </c>
      <c r="F871" s="9">
        <f>IFERROR(VLOOKUP(Tabla1[[#This Row],[FECHA]],'COMPARENDOS TOTALES'!A:D,3,FALSE),0)</f>
        <v>17511299</v>
      </c>
      <c r="G871" s="5">
        <f>IFERROR(VLOOKUP(Tabla1[[#This Row],[FECHA]],EXONERACIONES!A:D,4,FALSE),0)</f>
        <v>51</v>
      </c>
      <c r="H871" s="9">
        <f>IFERROR(VLOOKUP(Tabla1[[#This Row],[FECHA]],EXONERACIONES!A:D,3,FALSE),0)</f>
        <v>13569039</v>
      </c>
      <c r="I871" s="5">
        <f>IFERROR(VLOOKUP(Tabla1[[#This Row],[FECHA]],'SIMIT CON RES'!A:D,4,FALSE),0)</f>
        <v>0</v>
      </c>
      <c r="J871" s="9">
        <f>IFERROR(VLOOKUP(Tabla1[[#This Row],[FECHA]],'SIMIT CON RES'!A:D,3,FALSE),0)</f>
        <v>0</v>
      </c>
      <c r="K871">
        <f>IFERROR(VLOOKUP(Tabla1[[#This Row],[FECHA]],'SIMIT SIN RES'!A:D,4,FALSE),0)</f>
        <v>0</v>
      </c>
      <c r="L871" s="9">
        <f>IFERROR(VLOOKUP(Tabla1[[#This Row],[FECHA]],'SIMIT SIN RES'!A:D,3,FALSE),0)</f>
        <v>0</v>
      </c>
      <c r="M871" s="5">
        <f>IFERROR(VLOOKUP(Tabla1[[#This Row],[FECHA]],'RECAUDOS DE COMPARENDOS'!A:D,4,FALSE),0)</f>
        <v>12</v>
      </c>
      <c r="N871" s="9">
        <f>IFERROR(VLOOKUP(Tabla1[[#This Row],[FECHA]],'RECAUDOS DE COMPARENDOS'!A:D,3,FALSE),0)</f>
        <v>2683277</v>
      </c>
      <c r="O871" s="5">
        <f>IFERROR(VLOOKUP(Tabla1[[#This Row],[FECHA]],'RECAUDOS DE RESOLUCIONES'!A:D,4,FALSE),0)</f>
        <v>0</v>
      </c>
      <c r="P871" s="9">
        <f>IFERROR(VLOOKUP(Tabla1[[#This Row],[FECHA]],'RECAUDOS DE RESOLUCIONES'!A:D,3,FALSE),0)</f>
        <v>0</v>
      </c>
      <c r="Q87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871" s="9">
        <f>Tabla1[V. COMPARENDOS]-(Tabla1[V. EXONERACIONES]+Tabla1[[#This Row],[V. SIMIT CON RESOLUCION]]+Tabla1[[#This Row],[V. SIMIT SIN RESOLUCION]]+Tabla1[[#This Row],[V. RECAUDOS COMPARENDOS]]+Tabla1[[#This Row],[V. RECAUDOS RESOLUCIONES]])</f>
        <v>1258983</v>
      </c>
      <c r="S871" s="11">
        <f>IFERROR(VLOOKUP(Tabla1[[#This Row],[FECHA]],'RECAUDOS LOCALES'!A:D,4,FALSE),0)</f>
        <v>0</v>
      </c>
      <c r="T871" s="9">
        <f>IFERROR(VLOOKUP(Tabla1[[#This Row],[FECHA]],'RECAUDOS LOCALES'!A:D,3,FALSE),0)</f>
        <v>0</v>
      </c>
      <c r="U871" s="11">
        <f>IFERROR(VLOOKUP(Tabla1[[#This Row],[FECHA]],'RECAUDOS EXTERNOS'!A:D,4,FALSE),0)</f>
        <v>0</v>
      </c>
      <c r="V871" s="9">
        <f>IFERROR(VLOOKUP(Tabla1[[#This Row],[FECHA]],'RECAUDOS EXTERNOS'!A:D,3,FALSE),0)</f>
        <v>0</v>
      </c>
    </row>
    <row r="872" spans="1:22" x14ac:dyDescent="0.25">
      <c r="A872" s="1">
        <v>38431</v>
      </c>
      <c r="B872" s="3" t="s">
        <v>4</v>
      </c>
      <c r="C872" s="2">
        <v>38412</v>
      </c>
      <c r="D872" s="5">
        <f>YEAR(Tabla1[[#This Row],[FECHA]])</f>
        <v>2005</v>
      </c>
      <c r="E872" s="5">
        <f>IFERROR(VLOOKUP(Tabla1[[#This Row],[FECHA]],'COMPARENDOS TOTALES'!A:D,4,FALSE),0)</f>
        <v>30</v>
      </c>
      <c r="F872" s="9">
        <f>IFERROR(VLOOKUP(Tabla1[[#This Row],[FECHA]],'COMPARENDOS TOTALES'!A:D,3,FALSE),0)</f>
        <v>7452092</v>
      </c>
      <c r="G872" s="5">
        <f>IFERROR(VLOOKUP(Tabla1[[#This Row],[FECHA]],EXONERACIONES!A:D,4,FALSE),0)</f>
        <v>19</v>
      </c>
      <c r="H872" s="9">
        <f>IFERROR(VLOOKUP(Tabla1[[#This Row],[FECHA]],EXONERACIONES!A:D,3,FALSE),0)</f>
        <v>4590797</v>
      </c>
      <c r="I872" s="5">
        <f>IFERROR(VLOOKUP(Tabla1[[#This Row],[FECHA]],'SIMIT CON RES'!A:D,4,FALSE),0)</f>
        <v>0</v>
      </c>
      <c r="J872" s="9">
        <f>IFERROR(VLOOKUP(Tabla1[[#This Row],[FECHA]],'SIMIT CON RES'!A:D,3,FALSE),0)</f>
        <v>0</v>
      </c>
      <c r="K872">
        <f>IFERROR(VLOOKUP(Tabla1[[#This Row],[FECHA]],'SIMIT SIN RES'!A:D,4,FALSE),0)</f>
        <v>0</v>
      </c>
      <c r="L872" s="9">
        <f>IFERROR(VLOOKUP(Tabla1[[#This Row],[FECHA]],'SIMIT SIN RES'!A:D,3,FALSE),0)</f>
        <v>0</v>
      </c>
      <c r="M872" s="5">
        <f>IFERROR(VLOOKUP(Tabla1[[#This Row],[FECHA]],'RECAUDOS DE COMPARENDOS'!A:D,4,FALSE),0)</f>
        <v>3</v>
      </c>
      <c r="N872" s="9">
        <f>IFERROR(VLOOKUP(Tabla1[[#This Row],[FECHA]],'RECAUDOS DE COMPARENDOS'!A:D,3,FALSE),0)</f>
        <v>763020</v>
      </c>
      <c r="O872" s="5">
        <f>IFERROR(VLOOKUP(Tabla1[[#This Row],[FECHA]],'RECAUDOS DE RESOLUCIONES'!A:D,4,FALSE),0)</f>
        <v>0</v>
      </c>
      <c r="P872" s="9">
        <f>IFERROR(VLOOKUP(Tabla1[[#This Row],[FECHA]],'RECAUDOS DE RESOLUCIONES'!A:D,3,FALSE),0)</f>
        <v>0</v>
      </c>
      <c r="Q87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8</v>
      </c>
      <c r="R872" s="9">
        <f>Tabla1[V. COMPARENDOS]-(Tabla1[V. EXONERACIONES]+Tabla1[[#This Row],[V. SIMIT CON RESOLUCION]]+Tabla1[[#This Row],[V. SIMIT SIN RESOLUCION]]+Tabla1[[#This Row],[V. RECAUDOS COMPARENDOS]]+Tabla1[[#This Row],[V. RECAUDOS RESOLUCIONES]])</f>
        <v>2098275</v>
      </c>
      <c r="S872" s="11">
        <f>IFERROR(VLOOKUP(Tabla1[[#This Row],[FECHA]],'RECAUDOS LOCALES'!A:D,4,FALSE),0)</f>
        <v>0</v>
      </c>
      <c r="T872" s="9">
        <f>IFERROR(VLOOKUP(Tabla1[[#This Row],[FECHA]],'RECAUDOS LOCALES'!A:D,3,FALSE),0)</f>
        <v>0</v>
      </c>
      <c r="U872" s="11">
        <f>IFERROR(VLOOKUP(Tabla1[[#This Row],[FECHA]],'RECAUDOS EXTERNOS'!A:D,4,FALSE),0)</f>
        <v>0</v>
      </c>
      <c r="V872" s="9">
        <f>IFERROR(VLOOKUP(Tabla1[[#This Row],[FECHA]],'RECAUDOS EXTERNOS'!A:D,3,FALSE),0)</f>
        <v>0</v>
      </c>
    </row>
    <row r="873" spans="1:22" x14ac:dyDescent="0.25">
      <c r="A873" s="1">
        <v>38432</v>
      </c>
      <c r="B873" s="3" t="s">
        <v>1</v>
      </c>
      <c r="C873" s="2">
        <v>38412</v>
      </c>
      <c r="D873" s="5">
        <f>YEAR(Tabla1[[#This Row],[FECHA]])</f>
        <v>2005</v>
      </c>
      <c r="E873" s="5">
        <f>IFERROR(VLOOKUP(Tabla1[[#This Row],[FECHA]],'COMPARENDOS TOTALES'!A:D,4,FALSE),0)</f>
        <v>7</v>
      </c>
      <c r="F873" s="9">
        <f>IFERROR(VLOOKUP(Tabla1[[#This Row],[FECHA]],'COMPARENDOS TOTALES'!A:D,3,FALSE),0)</f>
        <v>979209</v>
      </c>
      <c r="G873" s="5">
        <f>IFERROR(VLOOKUP(Tabla1[[#This Row],[FECHA]],EXONERACIONES!A:D,4,FALSE),0)</f>
        <v>6</v>
      </c>
      <c r="H873" s="9">
        <f>IFERROR(VLOOKUP(Tabla1[[#This Row],[FECHA]],EXONERACIONES!A:D,3,FALSE),0)</f>
        <v>877473</v>
      </c>
      <c r="I873" s="5">
        <f>IFERROR(VLOOKUP(Tabla1[[#This Row],[FECHA]],'SIMIT CON RES'!A:D,4,FALSE),0)</f>
        <v>0</v>
      </c>
      <c r="J873" s="9">
        <f>IFERROR(VLOOKUP(Tabla1[[#This Row],[FECHA]],'SIMIT CON RES'!A:D,3,FALSE),0)</f>
        <v>0</v>
      </c>
      <c r="K873">
        <f>IFERROR(VLOOKUP(Tabla1[[#This Row],[FECHA]],'SIMIT SIN RES'!A:D,4,FALSE),0)</f>
        <v>0</v>
      </c>
      <c r="L873" s="9">
        <f>IFERROR(VLOOKUP(Tabla1[[#This Row],[FECHA]],'SIMIT SIN RES'!A:D,3,FALSE),0)</f>
        <v>0</v>
      </c>
      <c r="M873" s="5">
        <f>IFERROR(VLOOKUP(Tabla1[[#This Row],[FECHA]],'RECAUDOS DE COMPARENDOS'!A:D,4,FALSE),0)</f>
        <v>0</v>
      </c>
      <c r="N873" s="9">
        <f>IFERROR(VLOOKUP(Tabla1[[#This Row],[FECHA]],'RECAUDOS DE COMPARENDOS'!A:D,3,FALSE),0)</f>
        <v>0</v>
      </c>
      <c r="O873" s="5">
        <f>IFERROR(VLOOKUP(Tabla1[[#This Row],[FECHA]],'RECAUDOS DE RESOLUCIONES'!A:D,4,FALSE),0)</f>
        <v>0</v>
      </c>
      <c r="P873" s="9">
        <f>IFERROR(VLOOKUP(Tabla1[[#This Row],[FECHA]],'RECAUDOS DE RESOLUCIONES'!A:D,3,FALSE),0)</f>
        <v>0</v>
      </c>
      <c r="Q87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873" s="9">
        <f>Tabla1[V. COMPARENDOS]-(Tabla1[V. EXONERACIONES]+Tabla1[[#This Row],[V. SIMIT CON RESOLUCION]]+Tabla1[[#This Row],[V. SIMIT SIN RESOLUCION]]+Tabla1[[#This Row],[V. RECAUDOS COMPARENDOS]]+Tabla1[[#This Row],[V. RECAUDOS RESOLUCIONES]])</f>
        <v>101736</v>
      </c>
      <c r="S873" s="11">
        <f>IFERROR(VLOOKUP(Tabla1[[#This Row],[FECHA]],'RECAUDOS LOCALES'!A:D,4,FALSE),0)</f>
        <v>0</v>
      </c>
      <c r="T873" s="9">
        <f>IFERROR(VLOOKUP(Tabla1[[#This Row],[FECHA]],'RECAUDOS LOCALES'!A:D,3,FALSE),0)</f>
        <v>0</v>
      </c>
      <c r="U873" s="11">
        <f>IFERROR(VLOOKUP(Tabla1[[#This Row],[FECHA]],'RECAUDOS EXTERNOS'!A:D,4,FALSE),0)</f>
        <v>0</v>
      </c>
      <c r="V873" s="9">
        <f>IFERROR(VLOOKUP(Tabla1[[#This Row],[FECHA]],'RECAUDOS EXTERNOS'!A:D,3,FALSE),0)</f>
        <v>0</v>
      </c>
    </row>
    <row r="874" spans="1:22" x14ac:dyDescent="0.25">
      <c r="A874" s="1">
        <v>38433</v>
      </c>
      <c r="B874" s="3" t="s">
        <v>2</v>
      </c>
      <c r="C874" s="2">
        <v>38412</v>
      </c>
      <c r="D874" s="5">
        <f>YEAR(Tabla1[[#This Row],[FECHA]])</f>
        <v>2005</v>
      </c>
      <c r="E874" s="5">
        <f>IFERROR(VLOOKUP(Tabla1[[#This Row],[FECHA]],'COMPARENDOS TOTALES'!A:D,4,FALSE),0)</f>
        <v>10</v>
      </c>
      <c r="F874" s="9">
        <f>IFERROR(VLOOKUP(Tabla1[[#This Row],[FECHA]],'COMPARENDOS TOTALES'!A:D,3,FALSE),0)</f>
        <v>2581541</v>
      </c>
      <c r="G874" s="5">
        <f>IFERROR(VLOOKUP(Tabla1[[#This Row],[FECHA]],EXONERACIONES!A:D,4,FALSE),0)</f>
        <v>6</v>
      </c>
      <c r="H874" s="9">
        <f>IFERROR(VLOOKUP(Tabla1[[#This Row],[FECHA]],EXONERACIONES!A:D,3,FALSE),0)</f>
        <v>1716785</v>
      </c>
      <c r="I874" s="5">
        <f>IFERROR(VLOOKUP(Tabla1[[#This Row],[FECHA]],'SIMIT CON RES'!A:D,4,FALSE),0)</f>
        <v>0</v>
      </c>
      <c r="J874" s="9">
        <f>IFERROR(VLOOKUP(Tabla1[[#This Row],[FECHA]],'SIMIT CON RES'!A:D,3,FALSE),0)</f>
        <v>0</v>
      </c>
      <c r="K874">
        <f>IFERROR(VLOOKUP(Tabla1[[#This Row],[FECHA]],'SIMIT SIN RES'!A:D,4,FALSE),0)</f>
        <v>0</v>
      </c>
      <c r="L874" s="9">
        <f>IFERROR(VLOOKUP(Tabla1[[#This Row],[FECHA]],'SIMIT SIN RES'!A:D,3,FALSE),0)</f>
        <v>0</v>
      </c>
      <c r="M874" s="5">
        <f>IFERROR(VLOOKUP(Tabla1[[#This Row],[FECHA]],'RECAUDOS DE COMPARENDOS'!A:D,4,FALSE),0)</f>
        <v>1</v>
      </c>
      <c r="N874" s="9">
        <f>IFERROR(VLOOKUP(Tabla1[[#This Row],[FECHA]],'RECAUDOS DE COMPARENDOS'!A:D,3,FALSE),0)</f>
        <v>381510</v>
      </c>
      <c r="O874" s="5">
        <f>IFERROR(VLOOKUP(Tabla1[[#This Row],[FECHA]],'RECAUDOS DE RESOLUCIONES'!A:D,4,FALSE),0)</f>
        <v>0</v>
      </c>
      <c r="P874" s="9">
        <f>IFERROR(VLOOKUP(Tabla1[[#This Row],[FECHA]],'RECAUDOS DE RESOLUCIONES'!A:D,3,FALSE),0)</f>
        <v>0</v>
      </c>
      <c r="Q87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874" s="9">
        <f>Tabla1[V. COMPARENDOS]-(Tabla1[V. EXONERACIONES]+Tabla1[[#This Row],[V. SIMIT CON RESOLUCION]]+Tabla1[[#This Row],[V. SIMIT SIN RESOLUCION]]+Tabla1[[#This Row],[V. RECAUDOS COMPARENDOS]]+Tabla1[[#This Row],[V. RECAUDOS RESOLUCIONES]])</f>
        <v>483246</v>
      </c>
      <c r="S874" s="11">
        <f>IFERROR(VLOOKUP(Tabla1[[#This Row],[FECHA]],'RECAUDOS LOCALES'!A:D,4,FALSE),0)</f>
        <v>6</v>
      </c>
      <c r="T874" s="9">
        <f>IFERROR(VLOOKUP(Tabla1[[#This Row],[FECHA]],'RECAUDOS LOCALES'!A:D,3,FALSE),0)</f>
        <v>813380</v>
      </c>
      <c r="U874" s="11">
        <f>IFERROR(VLOOKUP(Tabla1[[#This Row],[FECHA]],'RECAUDOS EXTERNOS'!A:D,4,FALSE),0)</f>
        <v>2</v>
      </c>
      <c r="V874" s="9">
        <f>IFERROR(VLOOKUP(Tabla1[[#This Row],[FECHA]],'RECAUDOS EXTERNOS'!A:D,3,FALSE),0)</f>
        <v>763020</v>
      </c>
    </row>
    <row r="875" spans="1:22" x14ac:dyDescent="0.25">
      <c r="A875" s="1">
        <v>38434</v>
      </c>
      <c r="B875" s="3" t="s">
        <v>3</v>
      </c>
      <c r="C875" s="2">
        <v>38412</v>
      </c>
      <c r="D875" s="5">
        <f>YEAR(Tabla1[[#This Row],[FECHA]])</f>
        <v>2005</v>
      </c>
      <c r="E875" s="5">
        <f>IFERROR(VLOOKUP(Tabla1[[#This Row],[FECHA]],'COMPARENDOS TOTALES'!A:D,4,FALSE),0)</f>
        <v>28</v>
      </c>
      <c r="F875" s="9">
        <f>IFERROR(VLOOKUP(Tabla1[[#This Row],[FECHA]],'COMPARENDOS TOTALES'!A:D,3,FALSE),0)</f>
        <v>5926112</v>
      </c>
      <c r="G875" s="5">
        <f>IFERROR(VLOOKUP(Tabla1[[#This Row],[FECHA]],EXONERACIONES!A:D,4,FALSE),0)</f>
        <v>18</v>
      </c>
      <c r="H875" s="9">
        <f>IFERROR(VLOOKUP(Tabla1[[#This Row],[FECHA]],EXONERACIONES!A:D,3,FALSE),0)</f>
        <v>4005855</v>
      </c>
      <c r="I875" s="5">
        <f>IFERROR(VLOOKUP(Tabla1[[#This Row],[FECHA]],'SIMIT CON RES'!A:D,4,FALSE),0)</f>
        <v>0</v>
      </c>
      <c r="J875" s="9">
        <f>IFERROR(VLOOKUP(Tabla1[[#This Row],[FECHA]],'SIMIT CON RES'!A:D,3,FALSE),0)</f>
        <v>0</v>
      </c>
      <c r="K875">
        <f>IFERROR(VLOOKUP(Tabla1[[#This Row],[FECHA]],'SIMIT SIN RES'!A:D,4,FALSE),0)</f>
        <v>0</v>
      </c>
      <c r="L875" s="9">
        <f>IFERROR(VLOOKUP(Tabla1[[#This Row],[FECHA]],'SIMIT SIN RES'!A:D,3,FALSE),0)</f>
        <v>0</v>
      </c>
      <c r="M875" s="5">
        <f>IFERROR(VLOOKUP(Tabla1[[#This Row],[FECHA]],'RECAUDOS DE COMPARENDOS'!A:D,4,FALSE),0)</f>
        <v>3</v>
      </c>
      <c r="N875" s="9">
        <f>IFERROR(VLOOKUP(Tabla1[[#This Row],[FECHA]],'RECAUDOS DE COMPARENDOS'!A:D,3,FALSE),0)</f>
        <v>572265</v>
      </c>
      <c r="O875" s="5">
        <f>IFERROR(VLOOKUP(Tabla1[[#This Row],[FECHA]],'RECAUDOS DE RESOLUCIONES'!A:D,4,FALSE),0)</f>
        <v>0</v>
      </c>
      <c r="P875" s="9">
        <f>IFERROR(VLOOKUP(Tabla1[[#This Row],[FECHA]],'RECAUDOS DE RESOLUCIONES'!A:D,3,FALSE),0)</f>
        <v>0</v>
      </c>
      <c r="Q87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7</v>
      </c>
      <c r="R875" s="9">
        <f>Tabla1[V. COMPARENDOS]-(Tabla1[V. EXONERACIONES]+Tabla1[[#This Row],[V. SIMIT CON RESOLUCION]]+Tabla1[[#This Row],[V. SIMIT SIN RESOLUCION]]+Tabla1[[#This Row],[V. RECAUDOS COMPARENDOS]]+Tabla1[[#This Row],[V. RECAUDOS RESOLUCIONES]])</f>
        <v>1347992</v>
      </c>
      <c r="S875" s="11">
        <f>IFERROR(VLOOKUP(Tabla1[[#This Row],[FECHA]],'RECAUDOS LOCALES'!A:D,4,FALSE),0)</f>
        <v>3</v>
      </c>
      <c r="T875" s="9">
        <f>IFERROR(VLOOKUP(Tabla1[[#This Row],[FECHA]],'RECAUDOS LOCALES'!A:D,3,FALSE),0)</f>
        <v>476590</v>
      </c>
      <c r="U875" s="11">
        <f>IFERROR(VLOOKUP(Tabla1[[#This Row],[FECHA]],'RECAUDOS EXTERNOS'!A:D,4,FALSE),0)</f>
        <v>2</v>
      </c>
      <c r="V875" s="9">
        <f>IFERROR(VLOOKUP(Tabla1[[#This Row],[FECHA]],'RECAUDOS EXTERNOS'!A:D,3,FALSE),0)</f>
        <v>483246</v>
      </c>
    </row>
    <row r="876" spans="1:22" x14ac:dyDescent="0.25">
      <c r="A876" s="1">
        <v>38435</v>
      </c>
      <c r="B876" s="3" t="s">
        <v>6</v>
      </c>
      <c r="C876" s="2">
        <v>38412</v>
      </c>
      <c r="D876" s="5">
        <f>YEAR(Tabla1[[#This Row],[FECHA]])</f>
        <v>2005</v>
      </c>
      <c r="E876" s="5">
        <f>IFERROR(VLOOKUP(Tabla1[[#This Row],[FECHA]],'COMPARENDOS TOTALES'!A:D,4,FALSE),0)</f>
        <v>16</v>
      </c>
      <c r="F876" s="9">
        <f>IFERROR(VLOOKUP(Tabla1[[#This Row],[FECHA]],'COMPARENDOS TOTALES'!A:D,3,FALSE),0)</f>
        <v>4311043</v>
      </c>
      <c r="G876" s="5">
        <f>IFERROR(VLOOKUP(Tabla1[[#This Row],[FECHA]],EXONERACIONES!A:D,4,FALSE),0)</f>
        <v>11</v>
      </c>
      <c r="H876" s="9">
        <f>IFERROR(VLOOKUP(Tabla1[[#This Row],[FECHA]],EXONERACIONES!A:D,3,FALSE),0)</f>
        <v>3344551</v>
      </c>
      <c r="I876" s="5">
        <f>IFERROR(VLOOKUP(Tabla1[[#This Row],[FECHA]],'SIMIT CON RES'!A:D,4,FALSE),0)</f>
        <v>0</v>
      </c>
      <c r="J876" s="9">
        <f>IFERROR(VLOOKUP(Tabla1[[#This Row],[FECHA]],'SIMIT CON RES'!A:D,3,FALSE),0)</f>
        <v>0</v>
      </c>
      <c r="K876">
        <f>IFERROR(VLOOKUP(Tabla1[[#This Row],[FECHA]],'SIMIT SIN RES'!A:D,4,FALSE),0)</f>
        <v>0</v>
      </c>
      <c r="L876" s="9">
        <f>IFERROR(VLOOKUP(Tabla1[[#This Row],[FECHA]],'SIMIT SIN RES'!A:D,3,FALSE),0)</f>
        <v>0</v>
      </c>
      <c r="M876" s="5">
        <f>IFERROR(VLOOKUP(Tabla1[[#This Row],[FECHA]],'RECAUDOS DE COMPARENDOS'!A:D,4,FALSE),0)</f>
        <v>1</v>
      </c>
      <c r="N876" s="9">
        <f>IFERROR(VLOOKUP(Tabla1[[#This Row],[FECHA]],'RECAUDOS DE COMPARENDOS'!A:D,3,FALSE),0)</f>
        <v>190755</v>
      </c>
      <c r="O876" s="5">
        <f>IFERROR(VLOOKUP(Tabla1[[#This Row],[FECHA]],'RECAUDOS DE RESOLUCIONES'!A:D,4,FALSE),0)</f>
        <v>0</v>
      </c>
      <c r="P876" s="9">
        <f>IFERROR(VLOOKUP(Tabla1[[#This Row],[FECHA]],'RECAUDOS DE RESOLUCIONES'!A:D,3,FALSE),0)</f>
        <v>0</v>
      </c>
      <c r="Q87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876" s="9">
        <f>Tabla1[V. COMPARENDOS]-(Tabla1[V. EXONERACIONES]+Tabla1[[#This Row],[V. SIMIT CON RESOLUCION]]+Tabla1[[#This Row],[V. SIMIT SIN RESOLUCION]]+Tabla1[[#This Row],[V. RECAUDOS COMPARENDOS]]+Tabla1[[#This Row],[V. RECAUDOS RESOLUCIONES]])</f>
        <v>775737</v>
      </c>
      <c r="S876" s="11">
        <f>IFERROR(VLOOKUP(Tabla1[[#This Row],[FECHA]],'RECAUDOS LOCALES'!A:D,4,FALSE),0)</f>
        <v>0</v>
      </c>
      <c r="T876" s="9">
        <f>IFERROR(VLOOKUP(Tabla1[[#This Row],[FECHA]],'RECAUDOS LOCALES'!A:D,3,FALSE),0)</f>
        <v>0</v>
      </c>
      <c r="U876" s="11">
        <f>IFERROR(VLOOKUP(Tabla1[[#This Row],[FECHA]],'RECAUDOS EXTERNOS'!A:D,4,FALSE),0)</f>
        <v>0</v>
      </c>
      <c r="V876" s="9">
        <f>IFERROR(VLOOKUP(Tabla1[[#This Row],[FECHA]],'RECAUDOS EXTERNOS'!A:D,3,FALSE),0)</f>
        <v>0</v>
      </c>
    </row>
    <row r="877" spans="1:22" x14ac:dyDescent="0.25">
      <c r="A877" s="1">
        <v>38436</v>
      </c>
      <c r="B877" s="3" t="s">
        <v>0</v>
      </c>
      <c r="C877" s="2">
        <v>38412</v>
      </c>
      <c r="D877" s="5">
        <f>YEAR(Tabla1[[#This Row],[FECHA]])</f>
        <v>2005</v>
      </c>
      <c r="E877" s="5">
        <f>IFERROR(VLOOKUP(Tabla1[[#This Row],[FECHA]],'COMPARENDOS TOTALES'!A:D,4,FALSE),0)</f>
        <v>7</v>
      </c>
      <c r="F877" s="9">
        <f>IFERROR(VLOOKUP(Tabla1[[#This Row],[FECHA]],'COMPARENDOS TOTALES'!A:D,3,FALSE),0)</f>
        <v>1335285</v>
      </c>
      <c r="G877" s="5">
        <f>IFERROR(VLOOKUP(Tabla1[[#This Row],[FECHA]],EXONERACIONES!A:D,4,FALSE),0)</f>
        <v>5</v>
      </c>
      <c r="H877" s="9">
        <f>IFERROR(VLOOKUP(Tabla1[[#This Row],[FECHA]],EXONERACIONES!A:D,3,FALSE),0)</f>
        <v>953775</v>
      </c>
      <c r="I877" s="5">
        <f>IFERROR(VLOOKUP(Tabla1[[#This Row],[FECHA]],'SIMIT CON RES'!A:D,4,FALSE),0)</f>
        <v>0</v>
      </c>
      <c r="J877" s="9">
        <f>IFERROR(VLOOKUP(Tabla1[[#This Row],[FECHA]],'SIMIT CON RES'!A:D,3,FALSE),0)</f>
        <v>0</v>
      </c>
      <c r="K877">
        <f>IFERROR(VLOOKUP(Tabla1[[#This Row],[FECHA]],'SIMIT SIN RES'!A:D,4,FALSE),0)</f>
        <v>0</v>
      </c>
      <c r="L877" s="9">
        <f>IFERROR(VLOOKUP(Tabla1[[#This Row],[FECHA]],'SIMIT SIN RES'!A:D,3,FALSE),0)</f>
        <v>0</v>
      </c>
      <c r="M877" s="5">
        <f>IFERROR(VLOOKUP(Tabla1[[#This Row],[FECHA]],'RECAUDOS DE COMPARENDOS'!A:D,4,FALSE),0)</f>
        <v>0</v>
      </c>
      <c r="N877" s="9">
        <f>IFERROR(VLOOKUP(Tabla1[[#This Row],[FECHA]],'RECAUDOS DE COMPARENDOS'!A:D,3,FALSE),0)</f>
        <v>0</v>
      </c>
      <c r="O877" s="5">
        <f>IFERROR(VLOOKUP(Tabla1[[#This Row],[FECHA]],'RECAUDOS DE RESOLUCIONES'!A:D,4,FALSE),0)</f>
        <v>0</v>
      </c>
      <c r="P877" s="9">
        <f>IFERROR(VLOOKUP(Tabla1[[#This Row],[FECHA]],'RECAUDOS DE RESOLUCIONES'!A:D,3,FALSE),0)</f>
        <v>0</v>
      </c>
      <c r="Q87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877" s="9">
        <f>Tabla1[V. COMPARENDOS]-(Tabla1[V. EXONERACIONES]+Tabla1[[#This Row],[V. SIMIT CON RESOLUCION]]+Tabla1[[#This Row],[V. SIMIT SIN RESOLUCION]]+Tabla1[[#This Row],[V. RECAUDOS COMPARENDOS]]+Tabla1[[#This Row],[V. RECAUDOS RESOLUCIONES]])</f>
        <v>381510</v>
      </c>
      <c r="S877" s="11">
        <f>IFERROR(VLOOKUP(Tabla1[[#This Row],[FECHA]],'RECAUDOS LOCALES'!A:D,4,FALSE),0)</f>
        <v>0</v>
      </c>
      <c r="T877" s="9">
        <f>IFERROR(VLOOKUP(Tabla1[[#This Row],[FECHA]],'RECAUDOS LOCALES'!A:D,3,FALSE),0)</f>
        <v>0</v>
      </c>
      <c r="U877" s="11">
        <f>IFERROR(VLOOKUP(Tabla1[[#This Row],[FECHA]],'RECAUDOS EXTERNOS'!A:D,4,FALSE),0)</f>
        <v>0</v>
      </c>
      <c r="V877" s="9">
        <f>IFERROR(VLOOKUP(Tabla1[[#This Row],[FECHA]],'RECAUDOS EXTERNOS'!A:D,3,FALSE),0)</f>
        <v>0</v>
      </c>
    </row>
    <row r="878" spans="1:22" x14ac:dyDescent="0.25">
      <c r="A878" s="1">
        <v>38437</v>
      </c>
      <c r="B878" s="3" t="s">
        <v>5</v>
      </c>
      <c r="C878" s="2">
        <v>38412</v>
      </c>
      <c r="D878" s="5">
        <f>YEAR(Tabla1[[#This Row],[FECHA]])</f>
        <v>2005</v>
      </c>
      <c r="E878" s="5">
        <f>IFERROR(VLOOKUP(Tabla1[[#This Row],[FECHA]],'COMPARENDOS TOTALES'!A:D,4,FALSE),0)</f>
        <v>19</v>
      </c>
      <c r="F878" s="9">
        <f>IFERROR(VLOOKUP(Tabla1[[#This Row],[FECHA]],'COMPARENDOS TOTALES'!A:D,3,FALSE),0)</f>
        <v>3662486</v>
      </c>
      <c r="G878" s="5">
        <f>IFERROR(VLOOKUP(Tabla1[[#This Row],[FECHA]],EXONERACIONES!A:D,4,FALSE),0)</f>
        <v>12</v>
      </c>
      <c r="H878" s="9">
        <f>IFERROR(VLOOKUP(Tabla1[[#This Row],[FECHA]],EXONERACIONES!A:D,3,FALSE),0)</f>
        <v>2594258</v>
      </c>
      <c r="I878" s="5">
        <f>IFERROR(VLOOKUP(Tabla1[[#This Row],[FECHA]],'SIMIT CON RES'!A:D,4,FALSE),0)</f>
        <v>0</v>
      </c>
      <c r="J878" s="9">
        <f>IFERROR(VLOOKUP(Tabla1[[#This Row],[FECHA]],'SIMIT CON RES'!A:D,3,FALSE),0)</f>
        <v>0</v>
      </c>
      <c r="K878">
        <f>IFERROR(VLOOKUP(Tabla1[[#This Row],[FECHA]],'SIMIT SIN RES'!A:D,4,FALSE),0)</f>
        <v>0</v>
      </c>
      <c r="L878" s="9">
        <f>IFERROR(VLOOKUP(Tabla1[[#This Row],[FECHA]],'SIMIT SIN RES'!A:D,3,FALSE),0)</f>
        <v>0</v>
      </c>
      <c r="M878" s="5">
        <f>IFERROR(VLOOKUP(Tabla1[[#This Row],[FECHA]],'RECAUDOS DE COMPARENDOS'!A:D,4,FALSE),0)</f>
        <v>1</v>
      </c>
      <c r="N878" s="9">
        <f>IFERROR(VLOOKUP(Tabla1[[#This Row],[FECHA]],'RECAUDOS DE COMPARENDOS'!A:D,3,FALSE),0)</f>
        <v>101736</v>
      </c>
      <c r="O878" s="5">
        <f>IFERROR(VLOOKUP(Tabla1[[#This Row],[FECHA]],'RECAUDOS DE RESOLUCIONES'!A:D,4,FALSE),0)</f>
        <v>0</v>
      </c>
      <c r="P878" s="9">
        <f>IFERROR(VLOOKUP(Tabla1[[#This Row],[FECHA]],'RECAUDOS DE RESOLUCIONES'!A:D,3,FALSE),0)</f>
        <v>0</v>
      </c>
      <c r="Q87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878" s="9">
        <f>Tabla1[V. COMPARENDOS]-(Tabla1[V. EXONERACIONES]+Tabla1[[#This Row],[V. SIMIT CON RESOLUCION]]+Tabla1[[#This Row],[V. SIMIT SIN RESOLUCION]]+Tabla1[[#This Row],[V. RECAUDOS COMPARENDOS]]+Tabla1[[#This Row],[V. RECAUDOS RESOLUCIONES]])</f>
        <v>966492</v>
      </c>
      <c r="S878" s="11">
        <f>IFERROR(VLOOKUP(Tabla1[[#This Row],[FECHA]],'RECAUDOS LOCALES'!A:D,4,FALSE),0)</f>
        <v>0</v>
      </c>
      <c r="T878" s="9">
        <f>IFERROR(VLOOKUP(Tabla1[[#This Row],[FECHA]],'RECAUDOS LOCALES'!A:D,3,FALSE),0)</f>
        <v>0</v>
      </c>
      <c r="U878" s="11">
        <f>IFERROR(VLOOKUP(Tabla1[[#This Row],[FECHA]],'RECAUDOS EXTERNOS'!A:D,4,FALSE),0)</f>
        <v>0</v>
      </c>
      <c r="V878" s="9">
        <f>IFERROR(VLOOKUP(Tabla1[[#This Row],[FECHA]],'RECAUDOS EXTERNOS'!A:D,3,FALSE),0)</f>
        <v>0</v>
      </c>
    </row>
    <row r="879" spans="1:22" x14ac:dyDescent="0.25">
      <c r="A879" s="1">
        <v>38438</v>
      </c>
      <c r="B879" s="3" t="s">
        <v>4</v>
      </c>
      <c r="C879" s="2">
        <v>38412</v>
      </c>
      <c r="D879" s="5">
        <f>YEAR(Tabla1[[#This Row],[FECHA]])</f>
        <v>2005</v>
      </c>
      <c r="E879" s="5">
        <f>IFERROR(VLOOKUP(Tabla1[[#This Row],[FECHA]],'COMPARENDOS TOTALES'!A:D,4,FALSE),0)</f>
        <v>17</v>
      </c>
      <c r="F879" s="9">
        <f>IFERROR(VLOOKUP(Tabla1[[#This Row],[FECHA]],'COMPARENDOS TOTALES'!A:D,3,FALSE),0)</f>
        <v>4209317</v>
      </c>
      <c r="G879" s="5">
        <f>IFERROR(VLOOKUP(Tabla1[[#This Row],[FECHA]],EXONERACIONES!A:D,4,FALSE),0)</f>
        <v>12</v>
      </c>
      <c r="H879" s="9">
        <f>IFERROR(VLOOKUP(Tabla1[[#This Row],[FECHA]],EXONERACIONES!A:D,3,FALSE),0)</f>
        <v>3052080</v>
      </c>
      <c r="I879" s="5">
        <f>IFERROR(VLOOKUP(Tabla1[[#This Row],[FECHA]],'SIMIT CON RES'!A:D,4,FALSE),0)</f>
        <v>0</v>
      </c>
      <c r="J879" s="9">
        <f>IFERROR(VLOOKUP(Tabla1[[#This Row],[FECHA]],'SIMIT CON RES'!A:D,3,FALSE),0)</f>
        <v>0</v>
      </c>
      <c r="K879">
        <f>IFERROR(VLOOKUP(Tabla1[[#This Row],[FECHA]],'SIMIT SIN RES'!A:D,4,FALSE),0)</f>
        <v>0</v>
      </c>
      <c r="L879" s="9">
        <f>IFERROR(VLOOKUP(Tabla1[[#This Row],[FECHA]],'SIMIT SIN RES'!A:D,3,FALSE),0)</f>
        <v>0</v>
      </c>
      <c r="M879" s="5">
        <f>IFERROR(VLOOKUP(Tabla1[[#This Row],[FECHA]],'RECAUDOS DE COMPARENDOS'!A:D,4,FALSE),0)</f>
        <v>1</v>
      </c>
      <c r="N879" s="9">
        <f>IFERROR(VLOOKUP(Tabla1[[#This Row],[FECHA]],'RECAUDOS DE COMPARENDOS'!A:D,3,FALSE),0)</f>
        <v>381500</v>
      </c>
      <c r="O879" s="5">
        <f>IFERROR(VLOOKUP(Tabla1[[#This Row],[FECHA]],'RECAUDOS DE RESOLUCIONES'!A:D,4,FALSE),0)</f>
        <v>0</v>
      </c>
      <c r="P879" s="9">
        <f>IFERROR(VLOOKUP(Tabla1[[#This Row],[FECHA]],'RECAUDOS DE RESOLUCIONES'!A:D,3,FALSE),0)</f>
        <v>0</v>
      </c>
      <c r="Q87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879" s="9">
        <f>Tabla1[V. COMPARENDOS]-(Tabla1[V. EXONERACIONES]+Tabla1[[#This Row],[V. SIMIT CON RESOLUCION]]+Tabla1[[#This Row],[V. SIMIT SIN RESOLUCION]]+Tabla1[[#This Row],[V. RECAUDOS COMPARENDOS]]+Tabla1[[#This Row],[V. RECAUDOS RESOLUCIONES]])</f>
        <v>775737</v>
      </c>
      <c r="S879" s="11">
        <f>IFERROR(VLOOKUP(Tabla1[[#This Row],[FECHA]],'RECAUDOS LOCALES'!A:D,4,FALSE),0)</f>
        <v>0</v>
      </c>
      <c r="T879" s="9">
        <f>IFERROR(VLOOKUP(Tabla1[[#This Row],[FECHA]],'RECAUDOS LOCALES'!A:D,3,FALSE),0)</f>
        <v>0</v>
      </c>
      <c r="U879" s="11">
        <f>IFERROR(VLOOKUP(Tabla1[[#This Row],[FECHA]],'RECAUDOS EXTERNOS'!A:D,4,FALSE),0)</f>
        <v>0</v>
      </c>
      <c r="V879" s="9">
        <f>IFERROR(VLOOKUP(Tabla1[[#This Row],[FECHA]],'RECAUDOS EXTERNOS'!A:D,3,FALSE),0)</f>
        <v>0</v>
      </c>
    </row>
    <row r="880" spans="1:22" x14ac:dyDescent="0.25">
      <c r="A880" s="1">
        <v>38439</v>
      </c>
      <c r="B880" s="3" t="s">
        <v>1</v>
      </c>
      <c r="C880" s="2">
        <v>38412</v>
      </c>
      <c r="D880" s="5">
        <f>YEAR(Tabla1[[#This Row],[FECHA]])</f>
        <v>2005</v>
      </c>
      <c r="E880" s="5">
        <f>IFERROR(VLOOKUP(Tabla1[[#This Row],[FECHA]],'COMPARENDOS TOTALES'!A:D,4,FALSE),0)</f>
        <v>18</v>
      </c>
      <c r="F880" s="9">
        <f>IFERROR(VLOOKUP(Tabla1[[#This Row],[FECHA]],'COMPARENDOS TOTALES'!A:D,3,FALSE),0)</f>
        <v>5341130</v>
      </c>
      <c r="G880" s="5">
        <f>IFERROR(VLOOKUP(Tabla1[[#This Row],[FECHA]],EXONERACIONES!A:D,4,FALSE),0)</f>
        <v>14</v>
      </c>
      <c r="H880" s="9">
        <f>IFERROR(VLOOKUP(Tabla1[[#This Row],[FECHA]],EXONERACIONES!A:D,3,FALSE),0)</f>
        <v>3815100</v>
      </c>
      <c r="I880" s="5">
        <f>IFERROR(VLOOKUP(Tabla1[[#This Row],[FECHA]],'SIMIT CON RES'!A:D,4,FALSE),0)</f>
        <v>0</v>
      </c>
      <c r="J880" s="9">
        <f>IFERROR(VLOOKUP(Tabla1[[#This Row],[FECHA]],'SIMIT CON RES'!A:D,3,FALSE),0)</f>
        <v>0</v>
      </c>
      <c r="K880">
        <f>IFERROR(VLOOKUP(Tabla1[[#This Row],[FECHA]],'SIMIT SIN RES'!A:D,4,FALSE),0)</f>
        <v>0</v>
      </c>
      <c r="L880" s="9">
        <f>IFERROR(VLOOKUP(Tabla1[[#This Row],[FECHA]],'SIMIT SIN RES'!A:D,3,FALSE),0)</f>
        <v>0</v>
      </c>
      <c r="M880" s="5">
        <f>IFERROR(VLOOKUP(Tabla1[[#This Row],[FECHA]],'RECAUDOS DE COMPARENDOS'!A:D,4,FALSE),0)</f>
        <v>2</v>
      </c>
      <c r="N880" s="9">
        <f>IFERROR(VLOOKUP(Tabla1[[#This Row],[FECHA]],'RECAUDOS DE COMPARENDOS'!A:D,3,FALSE),0)</f>
        <v>763010</v>
      </c>
      <c r="O880" s="5">
        <f>IFERROR(VLOOKUP(Tabla1[[#This Row],[FECHA]],'RECAUDOS DE RESOLUCIONES'!A:D,4,FALSE),0)</f>
        <v>0</v>
      </c>
      <c r="P880" s="9">
        <f>IFERROR(VLOOKUP(Tabla1[[#This Row],[FECHA]],'RECAUDOS DE RESOLUCIONES'!A:D,3,FALSE),0)</f>
        <v>0</v>
      </c>
      <c r="Q88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880" s="9">
        <f>Tabla1[V. COMPARENDOS]-(Tabla1[V. EXONERACIONES]+Tabla1[[#This Row],[V. SIMIT CON RESOLUCION]]+Tabla1[[#This Row],[V. SIMIT SIN RESOLUCION]]+Tabla1[[#This Row],[V. RECAUDOS COMPARENDOS]]+Tabla1[[#This Row],[V. RECAUDOS RESOLUCIONES]])</f>
        <v>763020</v>
      </c>
      <c r="S880" s="11">
        <f>IFERROR(VLOOKUP(Tabla1[[#This Row],[FECHA]],'RECAUDOS LOCALES'!A:D,4,FALSE),0)</f>
        <v>4</v>
      </c>
      <c r="T880" s="9">
        <f>IFERROR(VLOOKUP(Tabla1[[#This Row],[FECHA]],'RECAUDOS LOCALES'!A:D,3,FALSE),0)</f>
        <v>336790</v>
      </c>
      <c r="U880" s="11">
        <f>IFERROR(VLOOKUP(Tabla1[[#This Row],[FECHA]],'RECAUDOS EXTERNOS'!A:D,4,FALSE),0)</f>
        <v>4</v>
      </c>
      <c r="V880" s="9">
        <f>IFERROR(VLOOKUP(Tabla1[[#This Row],[FECHA]],'RECAUDOS EXTERNOS'!A:D,3,FALSE),0)</f>
        <v>1288245</v>
      </c>
    </row>
    <row r="881" spans="1:22" x14ac:dyDescent="0.25">
      <c r="A881" s="1">
        <v>38440</v>
      </c>
      <c r="B881" s="3" t="s">
        <v>2</v>
      </c>
      <c r="C881" s="2">
        <v>38412</v>
      </c>
      <c r="D881" s="5">
        <f>YEAR(Tabla1[[#This Row],[FECHA]])</f>
        <v>2005</v>
      </c>
      <c r="E881" s="5">
        <f>IFERROR(VLOOKUP(Tabla1[[#This Row],[FECHA]],'COMPARENDOS TOTALES'!A:D,4,FALSE),0)</f>
        <v>25</v>
      </c>
      <c r="F881" s="9">
        <f>IFERROR(VLOOKUP(Tabla1[[#This Row],[FECHA]],'COMPARENDOS TOTALES'!A:D,3,FALSE),0)</f>
        <v>6600120</v>
      </c>
      <c r="G881" s="5">
        <f>IFERROR(VLOOKUP(Tabla1[[#This Row],[FECHA]],EXONERACIONES!A:D,4,FALSE),0)</f>
        <v>17</v>
      </c>
      <c r="H881" s="9">
        <f>IFERROR(VLOOKUP(Tabla1[[#This Row],[FECHA]],EXONERACIONES!A:D,3,FALSE),0)</f>
        <v>4590834</v>
      </c>
      <c r="I881" s="5">
        <f>IFERROR(VLOOKUP(Tabla1[[#This Row],[FECHA]],'SIMIT CON RES'!A:D,4,FALSE),0)</f>
        <v>0</v>
      </c>
      <c r="J881" s="9">
        <f>IFERROR(VLOOKUP(Tabla1[[#This Row],[FECHA]],'SIMIT CON RES'!A:D,3,FALSE),0)</f>
        <v>0</v>
      </c>
      <c r="K881">
        <f>IFERROR(VLOOKUP(Tabla1[[#This Row],[FECHA]],'SIMIT SIN RES'!A:D,4,FALSE),0)</f>
        <v>0</v>
      </c>
      <c r="L881" s="9">
        <f>IFERROR(VLOOKUP(Tabla1[[#This Row],[FECHA]],'SIMIT SIN RES'!A:D,3,FALSE),0)</f>
        <v>0</v>
      </c>
      <c r="M881" s="5">
        <f>IFERROR(VLOOKUP(Tabla1[[#This Row],[FECHA]],'RECAUDOS DE COMPARENDOS'!A:D,4,FALSE),0)</f>
        <v>4</v>
      </c>
      <c r="N881" s="9">
        <f>IFERROR(VLOOKUP(Tabla1[[#This Row],[FECHA]],'RECAUDOS DE COMPARENDOS'!A:D,3,FALSE),0)</f>
        <v>1144530</v>
      </c>
      <c r="O881" s="5">
        <f>IFERROR(VLOOKUP(Tabla1[[#This Row],[FECHA]],'RECAUDOS DE RESOLUCIONES'!A:D,4,FALSE),0)</f>
        <v>0</v>
      </c>
      <c r="P881" s="9">
        <f>IFERROR(VLOOKUP(Tabla1[[#This Row],[FECHA]],'RECAUDOS DE RESOLUCIONES'!A:D,3,FALSE),0)</f>
        <v>0</v>
      </c>
      <c r="Q88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881" s="9">
        <f>Tabla1[V. COMPARENDOS]-(Tabla1[V. EXONERACIONES]+Tabla1[[#This Row],[V. SIMIT CON RESOLUCION]]+Tabla1[[#This Row],[V. SIMIT SIN RESOLUCION]]+Tabla1[[#This Row],[V. RECAUDOS COMPARENDOS]]+Tabla1[[#This Row],[V. RECAUDOS RESOLUCIONES]])</f>
        <v>864756</v>
      </c>
      <c r="S881" s="11">
        <f>IFERROR(VLOOKUP(Tabla1[[#This Row],[FECHA]],'RECAUDOS LOCALES'!A:D,4,FALSE),0)</f>
        <v>18</v>
      </c>
      <c r="T881" s="9">
        <f>IFERROR(VLOOKUP(Tabla1[[#This Row],[FECHA]],'RECAUDOS LOCALES'!A:D,3,FALSE),0)</f>
        <v>2429019</v>
      </c>
      <c r="U881" s="11">
        <f>IFERROR(VLOOKUP(Tabla1[[#This Row],[FECHA]],'RECAUDOS EXTERNOS'!A:D,4,FALSE),0)</f>
        <v>3</v>
      </c>
      <c r="V881" s="9">
        <f>IFERROR(VLOOKUP(Tabla1[[#This Row],[FECHA]],'RECAUDOS EXTERNOS'!A:D,3,FALSE),0)</f>
        <v>483246</v>
      </c>
    </row>
    <row r="882" spans="1:22" x14ac:dyDescent="0.25">
      <c r="A882" s="1">
        <v>38441</v>
      </c>
      <c r="B882" s="3" t="s">
        <v>3</v>
      </c>
      <c r="C882" s="2">
        <v>38412</v>
      </c>
      <c r="D882" s="5">
        <f>YEAR(Tabla1[[#This Row],[FECHA]])</f>
        <v>2005</v>
      </c>
      <c r="E882" s="5">
        <f>IFERROR(VLOOKUP(Tabla1[[#This Row],[FECHA]],'COMPARENDOS TOTALES'!A:D,4,FALSE),0)</f>
        <v>82</v>
      </c>
      <c r="F882" s="9">
        <f>IFERROR(VLOOKUP(Tabla1[[#This Row],[FECHA]],'COMPARENDOS TOTALES'!A:D,3,FALSE),0)</f>
        <v>19609604</v>
      </c>
      <c r="G882" s="5">
        <f>IFERROR(VLOOKUP(Tabla1[[#This Row],[FECHA]],EXONERACIONES!A:D,4,FALSE),0)</f>
        <v>63</v>
      </c>
      <c r="H882" s="9">
        <f>IFERROR(VLOOKUP(Tabla1[[#This Row],[FECHA]],EXONERACIONES!A:D,3,FALSE),0)</f>
        <v>14917041</v>
      </c>
      <c r="I882" s="5">
        <f>IFERROR(VLOOKUP(Tabla1[[#This Row],[FECHA]],'SIMIT CON RES'!A:D,4,FALSE),0)</f>
        <v>0</v>
      </c>
      <c r="J882" s="9">
        <f>IFERROR(VLOOKUP(Tabla1[[#This Row],[FECHA]],'SIMIT CON RES'!A:D,3,FALSE),0)</f>
        <v>0</v>
      </c>
      <c r="K882">
        <f>IFERROR(VLOOKUP(Tabla1[[#This Row],[FECHA]],'SIMIT SIN RES'!A:D,4,FALSE),0)</f>
        <v>0</v>
      </c>
      <c r="L882" s="9">
        <f>IFERROR(VLOOKUP(Tabla1[[#This Row],[FECHA]],'SIMIT SIN RES'!A:D,3,FALSE),0)</f>
        <v>0</v>
      </c>
      <c r="M882" s="5">
        <f>IFERROR(VLOOKUP(Tabla1[[#This Row],[FECHA]],'RECAUDOS DE COMPARENDOS'!A:D,4,FALSE),0)</f>
        <v>10</v>
      </c>
      <c r="N882" s="9">
        <f>IFERROR(VLOOKUP(Tabla1[[#This Row],[FECHA]],'RECAUDOS DE COMPARENDOS'!A:D,3,FALSE),0)</f>
        <v>2390796</v>
      </c>
      <c r="O882" s="5">
        <f>IFERROR(VLOOKUP(Tabla1[[#This Row],[FECHA]],'RECAUDOS DE RESOLUCIONES'!A:D,4,FALSE),0)</f>
        <v>0</v>
      </c>
      <c r="P882" s="9">
        <f>IFERROR(VLOOKUP(Tabla1[[#This Row],[FECHA]],'RECAUDOS DE RESOLUCIONES'!A:D,3,FALSE),0)</f>
        <v>0</v>
      </c>
      <c r="Q88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9</v>
      </c>
      <c r="R882" s="9">
        <f>Tabla1[V. COMPARENDOS]-(Tabla1[V. EXONERACIONES]+Tabla1[[#This Row],[V. SIMIT CON RESOLUCION]]+Tabla1[[#This Row],[V. SIMIT SIN RESOLUCION]]+Tabla1[[#This Row],[V. RECAUDOS COMPARENDOS]]+Tabla1[[#This Row],[V. RECAUDOS RESOLUCIONES]])</f>
        <v>2301767</v>
      </c>
      <c r="S882" s="11">
        <f>IFERROR(VLOOKUP(Tabla1[[#This Row],[FECHA]],'RECAUDOS LOCALES'!A:D,4,FALSE),0)</f>
        <v>16</v>
      </c>
      <c r="T882" s="9">
        <f>IFERROR(VLOOKUP(Tabla1[[#This Row],[FECHA]],'RECAUDOS LOCALES'!A:D,3,FALSE),0)</f>
        <v>2388375</v>
      </c>
      <c r="U882" s="11">
        <f>IFERROR(VLOOKUP(Tabla1[[#This Row],[FECHA]],'RECAUDOS EXTERNOS'!A:D,4,FALSE),0)</f>
        <v>1</v>
      </c>
      <c r="V882" s="9">
        <f>IFERROR(VLOOKUP(Tabla1[[#This Row],[FECHA]],'RECAUDOS EXTERNOS'!A:D,3,FALSE),0)</f>
        <v>190755</v>
      </c>
    </row>
    <row r="883" spans="1:22" x14ac:dyDescent="0.25">
      <c r="A883" s="1">
        <v>38442</v>
      </c>
      <c r="B883" s="3" t="s">
        <v>6</v>
      </c>
      <c r="C883" s="2">
        <v>38412</v>
      </c>
      <c r="D883" s="5">
        <f>YEAR(Tabla1[[#This Row],[FECHA]])</f>
        <v>2005</v>
      </c>
      <c r="E883" s="5">
        <f>IFERROR(VLOOKUP(Tabla1[[#This Row],[FECHA]],'COMPARENDOS TOTALES'!A:D,4,FALSE),0)</f>
        <v>41</v>
      </c>
      <c r="F883" s="9">
        <f>IFERROR(VLOOKUP(Tabla1[[#This Row],[FECHA]],'COMPARENDOS TOTALES'!A:D,3,FALSE),0)</f>
        <v>10319766</v>
      </c>
      <c r="G883" s="5">
        <f>IFERROR(VLOOKUP(Tabla1[[#This Row],[FECHA]],EXONERACIONES!A:D,4,FALSE),0)</f>
        <v>30</v>
      </c>
      <c r="H883" s="9">
        <f>IFERROR(VLOOKUP(Tabla1[[#This Row],[FECHA]],EXONERACIONES!A:D,3,FALSE),0)</f>
        <v>7541171</v>
      </c>
      <c r="I883" s="5">
        <f>IFERROR(VLOOKUP(Tabla1[[#This Row],[FECHA]],'SIMIT CON RES'!A:D,4,FALSE),0)</f>
        <v>0</v>
      </c>
      <c r="J883" s="9">
        <f>IFERROR(VLOOKUP(Tabla1[[#This Row],[FECHA]],'SIMIT CON RES'!A:D,3,FALSE),0)</f>
        <v>0</v>
      </c>
      <c r="K883">
        <f>IFERROR(VLOOKUP(Tabla1[[#This Row],[FECHA]],'SIMIT SIN RES'!A:D,4,FALSE),0)</f>
        <v>0</v>
      </c>
      <c r="L883" s="9">
        <f>IFERROR(VLOOKUP(Tabla1[[#This Row],[FECHA]],'SIMIT SIN RES'!A:D,3,FALSE),0)</f>
        <v>0</v>
      </c>
      <c r="M883" s="5">
        <f>IFERROR(VLOOKUP(Tabla1[[#This Row],[FECHA]],'RECAUDOS DE COMPARENDOS'!A:D,4,FALSE),0)</f>
        <v>6</v>
      </c>
      <c r="N883" s="9">
        <f>IFERROR(VLOOKUP(Tabla1[[#This Row],[FECHA]],'RECAUDOS DE COMPARENDOS'!A:D,3,FALSE),0)</f>
        <v>1437011</v>
      </c>
      <c r="O883" s="5">
        <f>IFERROR(VLOOKUP(Tabla1[[#This Row],[FECHA]],'RECAUDOS DE RESOLUCIONES'!A:D,4,FALSE),0)</f>
        <v>0</v>
      </c>
      <c r="P883" s="9">
        <f>IFERROR(VLOOKUP(Tabla1[[#This Row],[FECHA]],'RECAUDOS DE RESOLUCIONES'!A:D,3,FALSE),0)</f>
        <v>0</v>
      </c>
      <c r="Q88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883" s="9">
        <f>Tabla1[V. COMPARENDOS]-(Tabla1[V. EXONERACIONES]+Tabla1[[#This Row],[V. SIMIT CON RESOLUCION]]+Tabla1[[#This Row],[V. SIMIT SIN RESOLUCION]]+Tabla1[[#This Row],[V. RECAUDOS COMPARENDOS]]+Tabla1[[#This Row],[V. RECAUDOS RESOLUCIONES]])</f>
        <v>1341584</v>
      </c>
      <c r="S883" s="11">
        <f>IFERROR(VLOOKUP(Tabla1[[#This Row],[FECHA]],'RECAUDOS LOCALES'!A:D,4,FALSE),0)</f>
        <v>12</v>
      </c>
      <c r="T883" s="9">
        <f>IFERROR(VLOOKUP(Tabla1[[#This Row],[FECHA]],'RECAUDOS LOCALES'!A:D,3,FALSE),0)</f>
        <v>1387074</v>
      </c>
      <c r="U883" s="11">
        <f>IFERROR(VLOOKUP(Tabla1[[#This Row],[FECHA]],'RECAUDOS EXTERNOS'!A:D,4,FALSE),0)</f>
        <v>2</v>
      </c>
      <c r="V883" s="9">
        <f>IFERROR(VLOOKUP(Tabla1[[#This Row],[FECHA]],'RECAUDOS EXTERNOS'!A:D,3,FALSE),0)</f>
        <v>572265</v>
      </c>
    </row>
    <row r="884" spans="1:22" x14ac:dyDescent="0.25">
      <c r="A884" s="1">
        <v>38443</v>
      </c>
      <c r="B884" s="3" t="s">
        <v>0</v>
      </c>
      <c r="C884" s="2">
        <v>38443</v>
      </c>
      <c r="D884" s="5">
        <f>YEAR(Tabla1[[#This Row],[FECHA]])</f>
        <v>2005</v>
      </c>
      <c r="E884" s="5">
        <f>IFERROR(VLOOKUP(Tabla1[[#This Row],[FECHA]],'COMPARENDOS TOTALES'!A:D,4,FALSE),0)</f>
        <v>87</v>
      </c>
      <c r="F884" s="9">
        <f>IFERROR(VLOOKUP(Tabla1[[#This Row],[FECHA]],'COMPARENDOS TOTALES'!A:D,3,FALSE),0)</f>
        <v>20194596</v>
      </c>
      <c r="G884" s="5">
        <f>IFERROR(VLOOKUP(Tabla1[[#This Row],[FECHA]],EXONERACIONES!A:D,4,FALSE),0)</f>
        <v>69</v>
      </c>
      <c r="H884" s="9">
        <f>IFERROR(VLOOKUP(Tabla1[[#This Row],[FECHA]],EXONERACIONES!A:D,3,FALSE),0)</f>
        <v>16735572</v>
      </c>
      <c r="I884" s="5">
        <f>IFERROR(VLOOKUP(Tabla1[[#This Row],[FECHA]],'SIMIT CON RES'!A:D,4,FALSE),0)</f>
        <v>0</v>
      </c>
      <c r="J884" s="9">
        <f>IFERROR(VLOOKUP(Tabla1[[#This Row],[FECHA]],'SIMIT CON RES'!A:D,3,FALSE),0)</f>
        <v>0</v>
      </c>
      <c r="K884">
        <f>IFERROR(VLOOKUP(Tabla1[[#This Row],[FECHA]],'SIMIT SIN RES'!A:D,4,FALSE),0)</f>
        <v>0</v>
      </c>
      <c r="L884" s="9">
        <f>IFERROR(VLOOKUP(Tabla1[[#This Row],[FECHA]],'SIMIT SIN RES'!A:D,3,FALSE),0)</f>
        <v>0</v>
      </c>
      <c r="M884" s="5">
        <f>IFERROR(VLOOKUP(Tabla1[[#This Row],[FECHA]],'RECAUDOS DE COMPARENDOS'!A:D,4,FALSE),0)</f>
        <v>11</v>
      </c>
      <c r="N884" s="9">
        <f>IFERROR(VLOOKUP(Tabla1[[#This Row],[FECHA]],'RECAUDOS DE COMPARENDOS'!A:D,3,FALSE),0)</f>
        <v>2022003</v>
      </c>
      <c r="O884" s="5">
        <f>IFERROR(VLOOKUP(Tabla1[[#This Row],[FECHA]],'RECAUDOS DE RESOLUCIONES'!A:D,4,FALSE),0)</f>
        <v>0</v>
      </c>
      <c r="P884" s="9">
        <f>IFERROR(VLOOKUP(Tabla1[[#This Row],[FECHA]],'RECAUDOS DE RESOLUCIONES'!A:D,3,FALSE),0)</f>
        <v>0</v>
      </c>
      <c r="Q88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7</v>
      </c>
      <c r="R884" s="9">
        <f>Tabla1[V. COMPARENDOS]-(Tabla1[V. EXONERACIONES]+Tabla1[[#This Row],[V. SIMIT CON RESOLUCION]]+Tabla1[[#This Row],[V. SIMIT SIN RESOLUCION]]+Tabla1[[#This Row],[V. RECAUDOS COMPARENDOS]]+Tabla1[[#This Row],[V. RECAUDOS RESOLUCIONES]])</f>
        <v>1437021</v>
      </c>
      <c r="S884" s="11">
        <f>IFERROR(VLOOKUP(Tabla1[[#This Row],[FECHA]],'RECAUDOS LOCALES'!A:D,4,FALSE),0)</f>
        <v>10</v>
      </c>
      <c r="T884" s="9">
        <f>IFERROR(VLOOKUP(Tabla1[[#This Row],[FECHA]],'RECAUDOS LOCALES'!A:D,3,FALSE),0)</f>
        <v>1099334</v>
      </c>
      <c r="U884" s="11">
        <f>IFERROR(VLOOKUP(Tabla1[[#This Row],[FECHA]],'RECAUDOS EXTERNOS'!A:D,4,FALSE),0)</f>
        <v>6</v>
      </c>
      <c r="V884" s="9">
        <f>IFERROR(VLOOKUP(Tabla1[[#This Row],[FECHA]],'RECAUDOS EXTERNOS'!A:D,3,FALSE),0)</f>
        <v>1222746</v>
      </c>
    </row>
    <row r="885" spans="1:22" x14ac:dyDescent="0.25">
      <c r="A885" s="1">
        <v>38444</v>
      </c>
      <c r="B885" s="3" t="s">
        <v>5</v>
      </c>
      <c r="C885" s="2">
        <v>38443</v>
      </c>
      <c r="D885" s="5">
        <f>YEAR(Tabla1[[#This Row],[FECHA]])</f>
        <v>2005</v>
      </c>
      <c r="E885" s="5">
        <f>IFERROR(VLOOKUP(Tabla1[[#This Row],[FECHA]],'COMPARENDOS TOTALES'!A:D,4,FALSE),0)</f>
        <v>55</v>
      </c>
      <c r="F885" s="9">
        <f>IFERROR(VLOOKUP(Tabla1[[#This Row],[FECHA]],'COMPARENDOS TOTALES'!A:D,3,FALSE),0)</f>
        <v>12640578</v>
      </c>
      <c r="G885" s="5">
        <f>IFERROR(VLOOKUP(Tabla1[[#This Row],[FECHA]],EXONERACIONES!A:D,4,FALSE),0)</f>
        <v>36</v>
      </c>
      <c r="H885" s="9">
        <f>IFERROR(VLOOKUP(Tabla1[[#This Row],[FECHA]],EXONERACIONES!A:D,3,FALSE),0)</f>
        <v>8711145</v>
      </c>
      <c r="I885" s="5">
        <f>IFERROR(VLOOKUP(Tabla1[[#This Row],[FECHA]],'SIMIT CON RES'!A:D,4,FALSE),0)</f>
        <v>0</v>
      </c>
      <c r="J885" s="9">
        <f>IFERROR(VLOOKUP(Tabla1[[#This Row],[FECHA]],'SIMIT CON RES'!A:D,3,FALSE),0)</f>
        <v>0</v>
      </c>
      <c r="K885">
        <f>IFERROR(VLOOKUP(Tabla1[[#This Row],[FECHA]],'SIMIT SIN RES'!A:D,4,FALSE),0)</f>
        <v>0</v>
      </c>
      <c r="L885" s="9">
        <f>IFERROR(VLOOKUP(Tabla1[[#This Row],[FECHA]],'SIMIT SIN RES'!A:D,3,FALSE),0)</f>
        <v>0</v>
      </c>
      <c r="M885" s="5">
        <f>IFERROR(VLOOKUP(Tabla1[[#This Row],[FECHA]],'RECAUDOS DE COMPARENDOS'!A:D,4,FALSE),0)</f>
        <v>14</v>
      </c>
      <c r="N885" s="9">
        <f>IFERROR(VLOOKUP(Tabla1[[#This Row],[FECHA]],'RECAUDOS DE COMPARENDOS'!A:D,3,FALSE),0)</f>
        <v>2975658</v>
      </c>
      <c r="O885" s="5">
        <f>IFERROR(VLOOKUP(Tabla1[[#This Row],[FECHA]],'RECAUDOS DE RESOLUCIONES'!A:D,4,FALSE),0)</f>
        <v>0</v>
      </c>
      <c r="P885" s="9">
        <f>IFERROR(VLOOKUP(Tabla1[[#This Row],[FECHA]],'RECAUDOS DE RESOLUCIONES'!A:D,3,FALSE),0)</f>
        <v>0</v>
      </c>
      <c r="Q88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885" s="9">
        <f>Tabla1[V. COMPARENDOS]-(Tabla1[V. EXONERACIONES]+Tabla1[[#This Row],[V. SIMIT CON RESOLUCION]]+Tabla1[[#This Row],[V. SIMIT SIN RESOLUCION]]+Tabla1[[#This Row],[V. RECAUDOS COMPARENDOS]]+Tabla1[[#This Row],[V. RECAUDOS RESOLUCIONES]])</f>
        <v>953775</v>
      </c>
      <c r="S885" s="11">
        <f>IFERROR(VLOOKUP(Tabla1[[#This Row],[FECHA]],'RECAUDOS LOCALES'!A:D,4,FALSE),0)</f>
        <v>0</v>
      </c>
      <c r="T885" s="9">
        <f>IFERROR(VLOOKUP(Tabla1[[#This Row],[FECHA]],'RECAUDOS LOCALES'!A:D,3,FALSE),0)</f>
        <v>0</v>
      </c>
      <c r="U885" s="11">
        <f>IFERROR(VLOOKUP(Tabla1[[#This Row],[FECHA]],'RECAUDOS EXTERNOS'!A:D,4,FALSE),0)</f>
        <v>0</v>
      </c>
      <c r="V885" s="9">
        <f>IFERROR(VLOOKUP(Tabla1[[#This Row],[FECHA]],'RECAUDOS EXTERNOS'!A:D,3,FALSE),0)</f>
        <v>0</v>
      </c>
    </row>
    <row r="886" spans="1:22" x14ac:dyDescent="0.25">
      <c r="A886" s="1">
        <v>38445</v>
      </c>
      <c r="B886" s="3" t="s">
        <v>4</v>
      </c>
      <c r="C886" s="2">
        <v>38443</v>
      </c>
      <c r="D886" s="5">
        <f>YEAR(Tabla1[[#This Row],[FECHA]])</f>
        <v>2005</v>
      </c>
      <c r="E886" s="5">
        <f>IFERROR(VLOOKUP(Tabla1[[#This Row],[FECHA]],'COMPARENDOS TOTALES'!A:D,4,FALSE),0)</f>
        <v>38</v>
      </c>
      <c r="F886" s="9">
        <f>IFERROR(VLOOKUP(Tabla1[[#This Row],[FECHA]],'COMPARENDOS TOTALES'!A:D,3,FALSE),0)</f>
        <v>9187973</v>
      </c>
      <c r="G886" s="5">
        <f>IFERROR(VLOOKUP(Tabla1[[#This Row],[FECHA]],EXONERACIONES!A:D,4,FALSE),0)</f>
        <v>21</v>
      </c>
      <c r="H886" s="9">
        <f>IFERROR(VLOOKUP(Tabla1[[#This Row],[FECHA]],EXONERACIONES!A:D,3,FALSE),0)</f>
        <v>5366574</v>
      </c>
      <c r="I886" s="5">
        <f>IFERROR(VLOOKUP(Tabla1[[#This Row],[FECHA]],'SIMIT CON RES'!A:D,4,FALSE),0)</f>
        <v>0</v>
      </c>
      <c r="J886" s="9">
        <f>IFERROR(VLOOKUP(Tabla1[[#This Row],[FECHA]],'SIMIT CON RES'!A:D,3,FALSE),0)</f>
        <v>0</v>
      </c>
      <c r="K886">
        <f>IFERROR(VLOOKUP(Tabla1[[#This Row],[FECHA]],'SIMIT SIN RES'!A:D,4,FALSE),0)</f>
        <v>0</v>
      </c>
      <c r="L886" s="9">
        <f>IFERROR(VLOOKUP(Tabla1[[#This Row],[FECHA]],'SIMIT SIN RES'!A:D,3,FALSE),0)</f>
        <v>0</v>
      </c>
      <c r="M886" s="5">
        <f>IFERROR(VLOOKUP(Tabla1[[#This Row],[FECHA]],'RECAUDOS DE COMPARENDOS'!A:D,4,FALSE),0)</f>
        <v>7</v>
      </c>
      <c r="N886" s="9">
        <f>IFERROR(VLOOKUP(Tabla1[[#This Row],[FECHA]],'RECAUDOS DE COMPARENDOS'!A:D,3,FALSE),0)</f>
        <v>1907550</v>
      </c>
      <c r="O886" s="5">
        <f>IFERROR(VLOOKUP(Tabla1[[#This Row],[FECHA]],'RECAUDOS DE RESOLUCIONES'!A:D,4,FALSE),0)</f>
        <v>0</v>
      </c>
      <c r="P886" s="9">
        <f>IFERROR(VLOOKUP(Tabla1[[#This Row],[FECHA]],'RECAUDOS DE RESOLUCIONES'!A:D,3,FALSE),0)</f>
        <v>0</v>
      </c>
      <c r="Q88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10</v>
      </c>
      <c r="R886" s="9">
        <f>Tabla1[V. COMPARENDOS]-(Tabla1[V. EXONERACIONES]+Tabla1[[#This Row],[V. SIMIT CON RESOLUCION]]+Tabla1[[#This Row],[V. SIMIT SIN RESOLUCION]]+Tabla1[[#This Row],[V. RECAUDOS COMPARENDOS]]+Tabla1[[#This Row],[V. RECAUDOS RESOLUCIONES]])</f>
        <v>1913849</v>
      </c>
      <c r="S886" s="11">
        <f>IFERROR(VLOOKUP(Tabla1[[#This Row],[FECHA]],'RECAUDOS LOCALES'!A:D,4,FALSE),0)</f>
        <v>0</v>
      </c>
      <c r="T886" s="9">
        <f>IFERROR(VLOOKUP(Tabla1[[#This Row],[FECHA]],'RECAUDOS LOCALES'!A:D,3,FALSE),0)</f>
        <v>0</v>
      </c>
      <c r="U886" s="11">
        <f>IFERROR(VLOOKUP(Tabla1[[#This Row],[FECHA]],'RECAUDOS EXTERNOS'!A:D,4,FALSE),0)</f>
        <v>0</v>
      </c>
      <c r="V886" s="9">
        <f>IFERROR(VLOOKUP(Tabla1[[#This Row],[FECHA]],'RECAUDOS EXTERNOS'!A:D,3,FALSE),0)</f>
        <v>0</v>
      </c>
    </row>
    <row r="887" spans="1:22" x14ac:dyDescent="0.25">
      <c r="A887" s="1">
        <v>38446</v>
      </c>
      <c r="B887" s="3" t="s">
        <v>1</v>
      </c>
      <c r="C887" s="2">
        <v>38443</v>
      </c>
      <c r="D887" s="5">
        <f>YEAR(Tabla1[[#This Row],[FECHA]])</f>
        <v>2005</v>
      </c>
      <c r="E887" s="5">
        <f>IFERROR(VLOOKUP(Tabla1[[#This Row],[FECHA]],'COMPARENDOS TOTALES'!A:D,4,FALSE),0)</f>
        <v>44</v>
      </c>
      <c r="F887" s="9">
        <f>IFERROR(VLOOKUP(Tabla1[[#This Row],[FECHA]],'COMPARENDOS TOTALES'!A:D,3,FALSE),0)</f>
        <v>10504237</v>
      </c>
      <c r="G887" s="5">
        <f>IFERROR(VLOOKUP(Tabla1[[#This Row],[FECHA]],EXONERACIONES!A:D,4,FALSE),0)</f>
        <v>33</v>
      </c>
      <c r="H887" s="9">
        <f>IFERROR(VLOOKUP(Tabla1[[#This Row],[FECHA]],EXONERACIONES!A:D,3,FALSE),0)</f>
        <v>7922691</v>
      </c>
      <c r="I887" s="5">
        <f>IFERROR(VLOOKUP(Tabla1[[#This Row],[FECHA]],'SIMIT CON RES'!A:D,4,FALSE),0)</f>
        <v>0</v>
      </c>
      <c r="J887" s="9">
        <f>IFERROR(VLOOKUP(Tabla1[[#This Row],[FECHA]],'SIMIT CON RES'!A:D,3,FALSE),0)</f>
        <v>0</v>
      </c>
      <c r="K887">
        <f>IFERROR(VLOOKUP(Tabla1[[#This Row],[FECHA]],'SIMIT SIN RES'!A:D,4,FALSE),0)</f>
        <v>0</v>
      </c>
      <c r="L887" s="9">
        <f>IFERROR(VLOOKUP(Tabla1[[#This Row],[FECHA]],'SIMIT SIN RES'!A:D,3,FALSE),0)</f>
        <v>0</v>
      </c>
      <c r="M887" s="5">
        <f>IFERROR(VLOOKUP(Tabla1[[#This Row],[FECHA]],'RECAUDOS DE COMPARENDOS'!A:D,4,FALSE),0)</f>
        <v>6</v>
      </c>
      <c r="N887" s="9">
        <f>IFERROR(VLOOKUP(Tabla1[[#This Row],[FECHA]],'RECAUDOS DE COMPARENDOS'!A:D,3,FALSE),0)</f>
        <v>1716795</v>
      </c>
      <c r="O887" s="5">
        <f>IFERROR(VLOOKUP(Tabla1[[#This Row],[FECHA]],'RECAUDOS DE RESOLUCIONES'!A:D,4,FALSE),0)</f>
        <v>0</v>
      </c>
      <c r="P887" s="9">
        <f>IFERROR(VLOOKUP(Tabla1[[#This Row],[FECHA]],'RECAUDOS DE RESOLUCIONES'!A:D,3,FALSE),0)</f>
        <v>0</v>
      </c>
      <c r="Q88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887" s="9">
        <f>Tabla1[V. COMPARENDOS]-(Tabla1[V. EXONERACIONES]+Tabla1[[#This Row],[V. SIMIT CON RESOLUCION]]+Tabla1[[#This Row],[V. SIMIT SIN RESOLUCION]]+Tabla1[[#This Row],[V. RECAUDOS COMPARENDOS]]+Tabla1[[#This Row],[V. RECAUDOS RESOLUCIONES]])</f>
        <v>864751</v>
      </c>
      <c r="S887" s="11">
        <f>IFERROR(VLOOKUP(Tabla1[[#This Row],[FECHA]],'RECAUDOS LOCALES'!A:D,4,FALSE),0)</f>
        <v>10</v>
      </c>
      <c r="T887" s="9">
        <f>IFERROR(VLOOKUP(Tabla1[[#This Row],[FECHA]],'RECAUDOS LOCALES'!A:D,3,FALSE),0)</f>
        <v>1486955</v>
      </c>
      <c r="U887" s="11">
        <f>IFERROR(VLOOKUP(Tabla1[[#This Row],[FECHA]],'RECAUDOS EXTERNOS'!A:D,4,FALSE),0)</f>
        <v>1</v>
      </c>
      <c r="V887" s="9">
        <f>IFERROR(VLOOKUP(Tabla1[[#This Row],[FECHA]],'RECAUDOS EXTERNOS'!A:D,3,FALSE),0)</f>
        <v>190755</v>
      </c>
    </row>
    <row r="888" spans="1:22" x14ac:dyDescent="0.25">
      <c r="A888" s="1">
        <v>38447</v>
      </c>
      <c r="B888" s="3" t="s">
        <v>2</v>
      </c>
      <c r="C888" s="2">
        <v>38443</v>
      </c>
      <c r="D888" s="5">
        <f>YEAR(Tabla1[[#This Row],[FECHA]])</f>
        <v>2005</v>
      </c>
      <c r="E888" s="5">
        <f>IFERROR(VLOOKUP(Tabla1[[#This Row],[FECHA]],'COMPARENDOS TOTALES'!A:D,4,FALSE),0)</f>
        <v>72</v>
      </c>
      <c r="F888" s="9">
        <f>IFERROR(VLOOKUP(Tabla1[[#This Row],[FECHA]],'COMPARENDOS TOTALES'!A:D,3,FALSE),0)</f>
        <v>17193352</v>
      </c>
      <c r="G888" s="5">
        <f>IFERROR(VLOOKUP(Tabla1[[#This Row],[FECHA]],EXONERACIONES!A:D,4,FALSE),0)</f>
        <v>47</v>
      </c>
      <c r="H888" s="9">
        <f>IFERROR(VLOOKUP(Tabla1[[#This Row],[FECHA]],EXONERACIONES!A:D,3,FALSE),0)</f>
        <v>11305413</v>
      </c>
      <c r="I888" s="5">
        <f>IFERROR(VLOOKUP(Tabla1[[#This Row],[FECHA]],'SIMIT CON RES'!A:D,4,FALSE),0)</f>
        <v>0</v>
      </c>
      <c r="J888" s="9">
        <f>IFERROR(VLOOKUP(Tabla1[[#This Row],[FECHA]],'SIMIT CON RES'!A:D,3,FALSE),0)</f>
        <v>0</v>
      </c>
      <c r="K888">
        <f>IFERROR(VLOOKUP(Tabla1[[#This Row],[FECHA]],'SIMIT SIN RES'!A:D,4,FALSE),0)</f>
        <v>0</v>
      </c>
      <c r="L888" s="9">
        <f>IFERROR(VLOOKUP(Tabla1[[#This Row],[FECHA]],'SIMIT SIN RES'!A:D,3,FALSE),0)</f>
        <v>0</v>
      </c>
      <c r="M888" s="5">
        <f>IFERROR(VLOOKUP(Tabla1[[#This Row],[FECHA]],'RECAUDOS DE COMPARENDOS'!A:D,4,FALSE),0)</f>
        <v>16</v>
      </c>
      <c r="N888" s="9">
        <f>IFERROR(VLOOKUP(Tabla1[[#This Row],[FECHA]],'RECAUDOS DE COMPARENDOS'!A:D,3,FALSE),0)</f>
        <v>3357288</v>
      </c>
      <c r="O888" s="5">
        <f>IFERROR(VLOOKUP(Tabla1[[#This Row],[FECHA]],'RECAUDOS DE RESOLUCIONES'!A:D,4,FALSE),0)</f>
        <v>0</v>
      </c>
      <c r="P888" s="9">
        <f>IFERROR(VLOOKUP(Tabla1[[#This Row],[FECHA]],'RECAUDOS DE RESOLUCIONES'!A:D,3,FALSE),0)</f>
        <v>0</v>
      </c>
      <c r="Q88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9</v>
      </c>
      <c r="R888" s="9">
        <f>Tabla1[V. COMPARENDOS]-(Tabla1[V. EXONERACIONES]+Tabla1[[#This Row],[V. SIMIT CON RESOLUCION]]+Tabla1[[#This Row],[V. SIMIT SIN RESOLUCION]]+Tabla1[[#This Row],[V. RECAUDOS COMPARENDOS]]+Tabla1[[#This Row],[V. RECAUDOS RESOLUCIONES]])</f>
        <v>2530651</v>
      </c>
      <c r="S888" s="11">
        <f>IFERROR(VLOOKUP(Tabla1[[#This Row],[FECHA]],'RECAUDOS LOCALES'!A:D,4,FALSE),0)</f>
        <v>6</v>
      </c>
      <c r="T888" s="9">
        <f>IFERROR(VLOOKUP(Tabla1[[#This Row],[FECHA]],'RECAUDOS LOCALES'!A:D,3,FALSE),0)</f>
        <v>908694</v>
      </c>
      <c r="U888" s="11">
        <f>IFERROR(VLOOKUP(Tabla1[[#This Row],[FECHA]],'RECAUDOS EXTERNOS'!A:D,4,FALSE),0)</f>
        <v>0</v>
      </c>
      <c r="V888" s="9">
        <f>IFERROR(VLOOKUP(Tabla1[[#This Row],[FECHA]],'RECAUDOS EXTERNOS'!A:D,3,FALSE),0)</f>
        <v>0</v>
      </c>
    </row>
    <row r="889" spans="1:22" x14ac:dyDescent="0.25">
      <c r="A889" s="1">
        <v>38448</v>
      </c>
      <c r="B889" s="3" t="s">
        <v>3</v>
      </c>
      <c r="C889" s="2">
        <v>38443</v>
      </c>
      <c r="D889" s="5">
        <f>YEAR(Tabla1[[#This Row],[FECHA]])</f>
        <v>2005</v>
      </c>
      <c r="E889" s="5">
        <f>IFERROR(VLOOKUP(Tabla1[[#This Row],[FECHA]],'COMPARENDOS TOTALES'!A:D,4,FALSE),0)</f>
        <v>33</v>
      </c>
      <c r="F889" s="9">
        <f>IFERROR(VLOOKUP(Tabla1[[#This Row],[FECHA]],'COMPARENDOS TOTALES'!A:D,3,FALSE),0)</f>
        <v>9283410</v>
      </c>
      <c r="G889" s="5">
        <f>IFERROR(VLOOKUP(Tabla1[[#This Row],[FECHA]],EXONERACIONES!A:D,4,FALSE),0)</f>
        <v>22</v>
      </c>
      <c r="H889" s="9">
        <f>IFERROR(VLOOKUP(Tabla1[[#This Row],[FECHA]],EXONERACIONES!A:D,3,FALSE),0)</f>
        <v>5748084</v>
      </c>
      <c r="I889" s="5">
        <f>IFERROR(VLOOKUP(Tabla1[[#This Row],[FECHA]],'SIMIT CON RES'!A:D,4,FALSE),0)</f>
        <v>0</v>
      </c>
      <c r="J889" s="9">
        <f>IFERROR(VLOOKUP(Tabla1[[#This Row],[FECHA]],'SIMIT CON RES'!A:D,3,FALSE),0)</f>
        <v>0</v>
      </c>
      <c r="K889">
        <f>IFERROR(VLOOKUP(Tabla1[[#This Row],[FECHA]],'SIMIT SIN RES'!A:D,4,FALSE),0)</f>
        <v>0</v>
      </c>
      <c r="L889" s="9">
        <f>IFERROR(VLOOKUP(Tabla1[[#This Row],[FECHA]],'SIMIT SIN RES'!A:D,3,FALSE),0)</f>
        <v>0</v>
      </c>
      <c r="M889" s="5">
        <f>IFERROR(VLOOKUP(Tabla1[[#This Row],[FECHA]],'RECAUDOS DE COMPARENDOS'!A:D,4,FALSE),0)</f>
        <v>3</v>
      </c>
      <c r="N889" s="9">
        <f>IFERROR(VLOOKUP(Tabla1[[#This Row],[FECHA]],'RECAUDOS DE COMPARENDOS'!A:D,3,FALSE),0)</f>
        <v>763020</v>
      </c>
      <c r="O889" s="5">
        <f>IFERROR(VLOOKUP(Tabla1[[#This Row],[FECHA]],'RECAUDOS DE RESOLUCIONES'!A:D,4,FALSE),0)</f>
        <v>0</v>
      </c>
      <c r="P889" s="9">
        <f>IFERROR(VLOOKUP(Tabla1[[#This Row],[FECHA]],'RECAUDOS DE RESOLUCIONES'!A:D,3,FALSE),0)</f>
        <v>0</v>
      </c>
      <c r="Q88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8</v>
      </c>
      <c r="R889" s="9">
        <f>Tabla1[V. COMPARENDOS]-(Tabla1[V. EXONERACIONES]+Tabla1[[#This Row],[V. SIMIT CON RESOLUCION]]+Tabla1[[#This Row],[V. SIMIT SIN RESOLUCION]]+Tabla1[[#This Row],[V. RECAUDOS COMPARENDOS]]+Tabla1[[#This Row],[V. RECAUDOS RESOLUCIONES]])</f>
        <v>2772306</v>
      </c>
      <c r="S889" s="11">
        <f>IFERROR(VLOOKUP(Tabla1[[#This Row],[FECHA]],'RECAUDOS LOCALES'!A:D,4,FALSE),0)</f>
        <v>12</v>
      </c>
      <c r="T889" s="9">
        <f>IFERROR(VLOOKUP(Tabla1[[#This Row],[FECHA]],'RECAUDOS LOCALES'!A:D,3,FALSE),0)</f>
        <v>1427735</v>
      </c>
      <c r="U889" s="11">
        <f>IFERROR(VLOOKUP(Tabla1[[#This Row],[FECHA]],'RECAUDOS EXTERNOS'!A:D,4,FALSE),0)</f>
        <v>3</v>
      </c>
      <c r="V889" s="9">
        <f>IFERROR(VLOOKUP(Tabla1[[#This Row],[FECHA]],'RECAUDOS EXTERNOS'!A:D,3,FALSE),0)</f>
        <v>376195</v>
      </c>
    </row>
    <row r="890" spans="1:22" x14ac:dyDescent="0.25">
      <c r="A890" s="1">
        <v>38449</v>
      </c>
      <c r="B890" s="3" t="s">
        <v>6</v>
      </c>
      <c r="C890" s="2">
        <v>38443</v>
      </c>
      <c r="D890" s="5">
        <f>YEAR(Tabla1[[#This Row],[FECHA]])</f>
        <v>2005</v>
      </c>
      <c r="E890" s="5">
        <f>IFERROR(VLOOKUP(Tabla1[[#This Row],[FECHA]],'COMPARENDOS TOTALES'!A:D,4,FALSE),0)</f>
        <v>31</v>
      </c>
      <c r="F890" s="9">
        <f>IFERROR(VLOOKUP(Tabla1[[#This Row],[FECHA]],'COMPARENDOS TOTALES'!A:D,3,FALSE),0)</f>
        <v>7746036</v>
      </c>
      <c r="G890" s="5">
        <f>IFERROR(VLOOKUP(Tabla1[[#This Row],[FECHA]],EXONERACIONES!A:D,4,FALSE),0)</f>
        <v>22</v>
      </c>
      <c r="H890" s="9">
        <f>IFERROR(VLOOKUP(Tabla1[[#This Row],[FECHA]],EXONERACIONES!A:D,3,FALSE),0)</f>
        <v>5341140</v>
      </c>
      <c r="I890" s="5">
        <f>IFERROR(VLOOKUP(Tabla1[[#This Row],[FECHA]],'SIMIT CON RES'!A:D,4,FALSE),0)</f>
        <v>0</v>
      </c>
      <c r="J890" s="9">
        <f>IFERROR(VLOOKUP(Tabla1[[#This Row],[FECHA]],'SIMIT CON RES'!A:D,3,FALSE),0)</f>
        <v>0</v>
      </c>
      <c r="K890">
        <f>IFERROR(VLOOKUP(Tabla1[[#This Row],[FECHA]],'SIMIT SIN RES'!A:D,4,FALSE),0)</f>
        <v>0</v>
      </c>
      <c r="L890" s="9">
        <f>IFERROR(VLOOKUP(Tabla1[[#This Row],[FECHA]],'SIMIT SIN RES'!A:D,3,FALSE),0)</f>
        <v>0</v>
      </c>
      <c r="M890" s="5">
        <f>IFERROR(VLOOKUP(Tabla1[[#This Row],[FECHA]],'RECAUDOS DE COMPARENDOS'!A:D,4,FALSE),0)</f>
        <v>3</v>
      </c>
      <c r="N890" s="9">
        <f>IFERROR(VLOOKUP(Tabla1[[#This Row],[FECHA]],'RECAUDOS DE COMPARENDOS'!A:D,3,FALSE),0)</f>
        <v>763020</v>
      </c>
      <c r="O890" s="5">
        <f>IFERROR(VLOOKUP(Tabla1[[#This Row],[FECHA]],'RECAUDOS DE RESOLUCIONES'!A:D,4,FALSE),0)</f>
        <v>0</v>
      </c>
      <c r="P890" s="9">
        <f>IFERROR(VLOOKUP(Tabla1[[#This Row],[FECHA]],'RECAUDOS DE RESOLUCIONES'!A:D,3,FALSE),0)</f>
        <v>0</v>
      </c>
      <c r="Q89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890" s="9">
        <f>Tabla1[V. COMPARENDOS]-(Tabla1[V. EXONERACIONES]+Tabla1[[#This Row],[V. SIMIT CON RESOLUCION]]+Tabla1[[#This Row],[V. SIMIT SIN RESOLUCION]]+Tabla1[[#This Row],[V. RECAUDOS COMPARENDOS]]+Tabla1[[#This Row],[V. RECAUDOS RESOLUCIONES]])</f>
        <v>1641876</v>
      </c>
      <c r="S890" s="11">
        <f>IFERROR(VLOOKUP(Tabla1[[#This Row],[FECHA]],'RECAUDOS LOCALES'!A:D,4,FALSE),0)</f>
        <v>13</v>
      </c>
      <c r="T890" s="9">
        <f>IFERROR(VLOOKUP(Tabla1[[#This Row],[FECHA]],'RECAUDOS LOCALES'!A:D,3,FALSE),0)</f>
        <v>1856590</v>
      </c>
      <c r="U890" s="11">
        <f>IFERROR(VLOOKUP(Tabla1[[#This Row],[FECHA]],'RECAUDOS EXTERNOS'!A:D,4,FALSE),0)</f>
        <v>3</v>
      </c>
      <c r="V890" s="9">
        <f>IFERROR(VLOOKUP(Tabla1[[#This Row],[FECHA]],'RECAUDOS EXTERNOS'!A:D,3,FALSE),0)</f>
        <v>953775</v>
      </c>
    </row>
    <row r="891" spans="1:22" x14ac:dyDescent="0.25">
      <c r="A891" s="1">
        <v>38450</v>
      </c>
      <c r="B891" s="3" t="s">
        <v>0</v>
      </c>
      <c r="C891" s="2">
        <v>38443</v>
      </c>
      <c r="D891" s="5">
        <f>YEAR(Tabla1[[#This Row],[FECHA]])</f>
        <v>2005</v>
      </c>
      <c r="E891" s="5">
        <f>IFERROR(VLOOKUP(Tabla1[[#This Row],[FECHA]],'COMPARENDOS TOTALES'!A:D,4,FALSE),0)</f>
        <v>15</v>
      </c>
      <c r="F891" s="9">
        <f>IFERROR(VLOOKUP(Tabla1[[#This Row],[FECHA]],'COMPARENDOS TOTALES'!A:D,3,FALSE),0)</f>
        <v>3840534</v>
      </c>
      <c r="G891" s="5">
        <f>IFERROR(VLOOKUP(Tabla1[[#This Row],[FECHA]],EXONERACIONES!A:D,4,FALSE),0)</f>
        <v>9</v>
      </c>
      <c r="H891" s="9">
        <f>IFERROR(VLOOKUP(Tabla1[[#This Row],[FECHA]],EXONERACIONES!A:D,3,FALSE),0)</f>
        <v>2301777</v>
      </c>
      <c r="I891" s="5">
        <f>IFERROR(VLOOKUP(Tabla1[[#This Row],[FECHA]],'SIMIT CON RES'!A:D,4,FALSE),0)</f>
        <v>0</v>
      </c>
      <c r="J891" s="9">
        <f>IFERROR(VLOOKUP(Tabla1[[#This Row],[FECHA]],'SIMIT CON RES'!A:D,3,FALSE),0)</f>
        <v>0</v>
      </c>
      <c r="K891">
        <f>IFERROR(VLOOKUP(Tabla1[[#This Row],[FECHA]],'SIMIT SIN RES'!A:D,4,FALSE),0)</f>
        <v>0</v>
      </c>
      <c r="L891" s="9">
        <f>IFERROR(VLOOKUP(Tabla1[[#This Row],[FECHA]],'SIMIT SIN RES'!A:D,3,FALSE),0)</f>
        <v>0</v>
      </c>
      <c r="M891" s="5">
        <f>IFERROR(VLOOKUP(Tabla1[[#This Row],[FECHA]],'RECAUDOS DE COMPARENDOS'!A:D,4,FALSE),0)</f>
        <v>1</v>
      </c>
      <c r="N891" s="9">
        <f>IFERROR(VLOOKUP(Tabla1[[#This Row],[FECHA]],'RECAUDOS DE COMPARENDOS'!A:D,3,FALSE),0)</f>
        <v>381510</v>
      </c>
      <c r="O891" s="5">
        <f>IFERROR(VLOOKUP(Tabla1[[#This Row],[FECHA]],'RECAUDOS DE RESOLUCIONES'!A:D,4,FALSE),0)</f>
        <v>0</v>
      </c>
      <c r="P891" s="9">
        <f>IFERROR(VLOOKUP(Tabla1[[#This Row],[FECHA]],'RECAUDOS DE RESOLUCIONES'!A:D,3,FALSE),0)</f>
        <v>0</v>
      </c>
      <c r="Q89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891" s="9">
        <f>Tabla1[V. COMPARENDOS]-(Tabla1[V. EXONERACIONES]+Tabla1[[#This Row],[V. SIMIT CON RESOLUCION]]+Tabla1[[#This Row],[V. SIMIT SIN RESOLUCION]]+Tabla1[[#This Row],[V. RECAUDOS COMPARENDOS]]+Tabla1[[#This Row],[V. RECAUDOS RESOLUCIONES]])</f>
        <v>1157247</v>
      </c>
      <c r="S891" s="11">
        <f>IFERROR(VLOOKUP(Tabla1[[#This Row],[FECHA]],'RECAUDOS LOCALES'!A:D,4,FALSE),0)</f>
        <v>2</v>
      </c>
      <c r="T891" s="9">
        <f>IFERROR(VLOOKUP(Tabla1[[#This Row],[FECHA]],'RECAUDOS LOCALES'!A:D,3,FALSE),0)</f>
        <v>285953</v>
      </c>
      <c r="U891" s="11">
        <f>IFERROR(VLOOKUP(Tabla1[[#This Row],[FECHA]],'RECAUDOS EXTERNOS'!A:D,4,FALSE),0)</f>
        <v>4</v>
      </c>
      <c r="V891" s="9">
        <f>IFERROR(VLOOKUP(Tabla1[[#This Row],[FECHA]],'RECAUDOS EXTERNOS'!A:D,3,FALSE),0)</f>
        <v>936700</v>
      </c>
    </row>
    <row r="892" spans="1:22" x14ac:dyDescent="0.25">
      <c r="A892" s="1">
        <v>38451</v>
      </c>
      <c r="B892" s="3" t="s">
        <v>5</v>
      </c>
      <c r="C892" s="2">
        <v>38443</v>
      </c>
      <c r="D892" s="5">
        <f>YEAR(Tabla1[[#This Row],[FECHA]])</f>
        <v>2005</v>
      </c>
      <c r="E892" s="5">
        <f>IFERROR(VLOOKUP(Tabla1[[#This Row],[FECHA]],'COMPARENDOS TOTALES'!A:D,4,FALSE),0)</f>
        <v>22</v>
      </c>
      <c r="F892" s="9">
        <f>IFERROR(VLOOKUP(Tabla1[[#This Row],[FECHA]],'COMPARENDOS TOTALES'!A:D,3,FALSE),0)</f>
        <v>6968906</v>
      </c>
      <c r="G892" s="5">
        <f>IFERROR(VLOOKUP(Tabla1[[#This Row],[FECHA]],EXONERACIONES!A:D,4,FALSE),0)</f>
        <v>14</v>
      </c>
      <c r="H892" s="9">
        <f>IFERROR(VLOOKUP(Tabla1[[#This Row],[FECHA]],EXONERACIONES!A:D,3,FALSE),0)</f>
        <v>4298346</v>
      </c>
      <c r="I892" s="5">
        <f>IFERROR(VLOOKUP(Tabla1[[#This Row],[FECHA]],'SIMIT CON RES'!A:D,4,FALSE),0)</f>
        <v>0</v>
      </c>
      <c r="J892" s="9">
        <f>IFERROR(VLOOKUP(Tabla1[[#This Row],[FECHA]],'SIMIT CON RES'!A:D,3,FALSE),0)</f>
        <v>0</v>
      </c>
      <c r="K892">
        <f>IFERROR(VLOOKUP(Tabla1[[#This Row],[FECHA]],'SIMIT SIN RES'!A:D,4,FALSE),0)</f>
        <v>0</v>
      </c>
      <c r="L892" s="9">
        <f>IFERROR(VLOOKUP(Tabla1[[#This Row],[FECHA]],'SIMIT SIN RES'!A:D,3,FALSE),0)</f>
        <v>0</v>
      </c>
      <c r="M892" s="5">
        <f>IFERROR(VLOOKUP(Tabla1[[#This Row],[FECHA]],'RECAUDOS DE COMPARENDOS'!A:D,4,FALSE),0)</f>
        <v>0</v>
      </c>
      <c r="N892" s="9">
        <f>IFERROR(VLOOKUP(Tabla1[[#This Row],[FECHA]],'RECAUDOS DE COMPARENDOS'!A:D,3,FALSE),0)</f>
        <v>0</v>
      </c>
      <c r="O892" s="5">
        <f>IFERROR(VLOOKUP(Tabla1[[#This Row],[FECHA]],'RECAUDOS DE RESOLUCIONES'!A:D,4,FALSE),0)</f>
        <v>0</v>
      </c>
      <c r="P892" s="9">
        <f>IFERROR(VLOOKUP(Tabla1[[#This Row],[FECHA]],'RECAUDOS DE RESOLUCIONES'!A:D,3,FALSE),0)</f>
        <v>0</v>
      </c>
      <c r="Q89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8</v>
      </c>
      <c r="R892" s="9">
        <f>Tabla1[V. COMPARENDOS]-(Tabla1[V. EXONERACIONES]+Tabla1[[#This Row],[V. SIMIT CON RESOLUCION]]+Tabla1[[#This Row],[V. SIMIT SIN RESOLUCION]]+Tabla1[[#This Row],[V. RECAUDOS COMPARENDOS]]+Tabla1[[#This Row],[V. RECAUDOS RESOLUCIONES]])</f>
        <v>2670560</v>
      </c>
      <c r="S892" s="11">
        <f>IFERROR(VLOOKUP(Tabla1[[#This Row],[FECHA]],'RECAUDOS LOCALES'!A:D,4,FALSE),0)</f>
        <v>2</v>
      </c>
      <c r="T892" s="9">
        <f>IFERROR(VLOOKUP(Tabla1[[#This Row],[FECHA]],'RECAUDOS LOCALES'!A:D,3,FALSE),0)</f>
        <v>190636</v>
      </c>
      <c r="U892" s="11">
        <f>IFERROR(VLOOKUP(Tabla1[[#This Row],[FECHA]],'RECAUDOS EXTERNOS'!A:D,4,FALSE),0)</f>
        <v>0</v>
      </c>
      <c r="V892" s="9">
        <f>IFERROR(VLOOKUP(Tabla1[[#This Row],[FECHA]],'RECAUDOS EXTERNOS'!A:D,3,FALSE),0)</f>
        <v>0</v>
      </c>
    </row>
    <row r="893" spans="1:22" x14ac:dyDescent="0.25">
      <c r="A893" s="1">
        <v>38452</v>
      </c>
      <c r="B893" s="3" t="s">
        <v>4</v>
      </c>
      <c r="C893" s="2">
        <v>38443</v>
      </c>
      <c r="D893" s="5">
        <f>YEAR(Tabla1[[#This Row],[FECHA]])</f>
        <v>2005</v>
      </c>
      <c r="E893" s="5">
        <f>IFERROR(VLOOKUP(Tabla1[[#This Row],[FECHA]],'COMPARENDOS TOTALES'!A:D,4,FALSE),0)</f>
        <v>38</v>
      </c>
      <c r="F893" s="9">
        <f>IFERROR(VLOOKUP(Tabla1[[#This Row],[FECHA]],'COMPARENDOS TOTALES'!A:D,3,FALSE),0)</f>
        <v>8978202</v>
      </c>
      <c r="G893" s="5">
        <f>IFERROR(VLOOKUP(Tabla1[[#This Row],[FECHA]],EXONERACIONES!A:D,4,FALSE),0)</f>
        <v>27</v>
      </c>
      <c r="H893" s="9">
        <f>IFERROR(VLOOKUP(Tabla1[[#This Row],[FECHA]],EXONERACIONES!A:D,3,FALSE),0)</f>
        <v>6498387</v>
      </c>
      <c r="I893" s="5">
        <f>IFERROR(VLOOKUP(Tabla1[[#This Row],[FECHA]],'SIMIT CON RES'!A:D,4,FALSE),0)</f>
        <v>0</v>
      </c>
      <c r="J893" s="9">
        <f>IFERROR(VLOOKUP(Tabla1[[#This Row],[FECHA]],'SIMIT CON RES'!A:D,3,FALSE),0)</f>
        <v>0</v>
      </c>
      <c r="K893">
        <f>IFERROR(VLOOKUP(Tabla1[[#This Row],[FECHA]],'SIMIT SIN RES'!A:D,4,FALSE),0)</f>
        <v>0</v>
      </c>
      <c r="L893" s="9">
        <f>IFERROR(VLOOKUP(Tabla1[[#This Row],[FECHA]],'SIMIT SIN RES'!A:D,3,FALSE),0)</f>
        <v>0</v>
      </c>
      <c r="M893" s="5">
        <f>IFERROR(VLOOKUP(Tabla1[[#This Row],[FECHA]],'RECAUDOS DE COMPARENDOS'!A:D,4,FALSE),0)</f>
        <v>4</v>
      </c>
      <c r="N893" s="9">
        <f>IFERROR(VLOOKUP(Tabla1[[#This Row],[FECHA]],'RECAUDOS DE COMPARENDOS'!A:D,3,FALSE),0)</f>
        <v>953775</v>
      </c>
      <c r="O893" s="5">
        <f>IFERROR(VLOOKUP(Tabla1[[#This Row],[FECHA]],'RECAUDOS DE RESOLUCIONES'!A:D,4,FALSE),0)</f>
        <v>0</v>
      </c>
      <c r="P893" s="9">
        <f>IFERROR(VLOOKUP(Tabla1[[#This Row],[FECHA]],'RECAUDOS DE RESOLUCIONES'!A:D,3,FALSE),0)</f>
        <v>0</v>
      </c>
      <c r="Q89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7</v>
      </c>
      <c r="R893" s="9">
        <f>Tabla1[V. COMPARENDOS]-(Tabla1[V. EXONERACIONES]+Tabla1[[#This Row],[V. SIMIT CON RESOLUCION]]+Tabla1[[#This Row],[V. SIMIT SIN RESOLUCION]]+Tabla1[[#This Row],[V. RECAUDOS COMPARENDOS]]+Tabla1[[#This Row],[V. RECAUDOS RESOLUCIONES]])</f>
        <v>1526040</v>
      </c>
      <c r="S893" s="11">
        <f>IFERROR(VLOOKUP(Tabla1[[#This Row],[FECHA]],'RECAUDOS LOCALES'!A:D,4,FALSE),0)</f>
        <v>0</v>
      </c>
      <c r="T893" s="9">
        <f>IFERROR(VLOOKUP(Tabla1[[#This Row],[FECHA]],'RECAUDOS LOCALES'!A:D,3,FALSE),0)</f>
        <v>0</v>
      </c>
      <c r="U893" s="11">
        <f>IFERROR(VLOOKUP(Tabla1[[#This Row],[FECHA]],'RECAUDOS EXTERNOS'!A:D,4,FALSE),0)</f>
        <v>0</v>
      </c>
      <c r="V893" s="9">
        <f>IFERROR(VLOOKUP(Tabla1[[#This Row],[FECHA]],'RECAUDOS EXTERNOS'!A:D,3,FALSE),0)</f>
        <v>0</v>
      </c>
    </row>
    <row r="894" spans="1:22" x14ac:dyDescent="0.25">
      <c r="A894" s="1">
        <v>38453</v>
      </c>
      <c r="B894" s="3" t="s">
        <v>1</v>
      </c>
      <c r="C894" s="2">
        <v>38443</v>
      </c>
      <c r="D894" s="5">
        <f>YEAR(Tabla1[[#This Row],[FECHA]])</f>
        <v>2005</v>
      </c>
      <c r="E894" s="5">
        <f>IFERROR(VLOOKUP(Tabla1[[#This Row],[FECHA]],'COMPARENDOS TOTALES'!A:D,4,FALSE),0)</f>
        <v>33</v>
      </c>
      <c r="F894" s="9">
        <f>IFERROR(VLOOKUP(Tabla1[[#This Row],[FECHA]],'COMPARENDOS TOTALES'!A:D,3,FALSE),0)</f>
        <v>9067211</v>
      </c>
      <c r="G894" s="5">
        <f>IFERROR(VLOOKUP(Tabla1[[#This Row],[FECHA]],EXONERACIONES!A:D,4,FALSE),0)</f>
        <v>26</v>
      </c>
      <c r="H894" s="9">
        <f>IFERROR(VLOOKUP(Tabla1[[#This Row],[FECHA]],EXONERACIONES!A:D,3,FALSE),0)</f>
        <v>6778151</v>
      </c>
      <c r="I894" s="5">
        <f>IFERROR(VLOOKUP(Tabla1[[#This Row],[FECHA]],'SIMIT CON RES'!A:D,4,FALSE),0)</f>
        <v>0</v>
      </c>
      <c r="J894" s="9">
        <f>IFERROR(VLOOKUP(Tabla1[[#This Row],[FECHA]],'SIMIT CON RES'!A:D,3,FALSE),0)</f>
        <v>0</v>
      </c>
      <c r="K894">
        <f>IFERROR(VLOOKUP(Tabla1[[#This Row],[FECHA]],'SIMIT SIN RES'!A:D,4,FALSE),0)</f>
        <v>0</v>
      </c>
      <c r="L894" s="9">
        <f>IFERROR(VLOOKUP(Tabla1[[#This Row],[FECHA]],'SIMIT SIN RES'!A:D,3,FALSE),0)</f>
        <v>0</v>
      </c>
      <c r="M894" s="5">
        <f>IFERROR(VLOOKUP(Tabla1[[#This Row],[FECHA]],'RECAUDOS DE COMPARENDOS'!A:D,4,FALSE),0)</f>
        <v>5</v>
      </c>
      <c r="N894" s="9">
        <f>IFERROR(VLOOKUP(Tabla1[[#This Row],[FECHA]],'RECAUDOS DE COMPARENDOS'!A:D,3,FALSE),0)</f>
        <v>1526040</v>
      </c>
      <c r="O894" s="5">
        <f>IFERROR(VLOOKUP(Tabla1[[#This Row],[FECHA]],'RECAUDOS DE RESOLUCIONES'!A:D,4,FALSE),0)</f>
        <v>0</v>
      </c>
      <c r="P894" s="9">
        <f>IFERROR(VLOOKUP(Tabla1[[#This Row],[FECHA]],'RECAUDOS DE RESOLUCIONES'!A:D,3,FALSE),0)</f>
        <v>0</v>
      </c>
      <c r="Q89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894" s="9">
        <f>Tabla1[V. COMPARENDOS]-(Tabla1[V. EXONERACIONES]+Tabla1[[#This Row],[V. SIMIT CON RESOLUCION]]+Tabla1[[#This Row],[V. SIMIT SIN RESOLUCION]]+Tabla1[[#This Row],[V. RECAUDOS COMPARENDOS]]+Tabla1[[#This Row],[V. RECAUDOS RESOLUCIONES]])</f>
        <v>763020</v>
      </c>
      <c r="S894" s="11">
        <f>IFERROR(VLOOKUP(Tabla1[[#This Row],[FECHA]],'RECAUDOS LOCALES'!A:D,4,FALSE),0)</f>
        <v>10</v>
      </c>
      <c r="T894" s="9">
        <f>IFERROR(VLOOKUP(Tabla1[[#This Row],[FECHA]],'RECAUDOS LOCALES'!A:D,3,FALSE),0)</f>
        <v>1126896</v>
      </c>
      <c r="U894" s="11">
        <f>IFERROR(VLOOKUP(Tabla1[[#This Row],[FECHA]],'RECAUDOS EXTERNOS'!A:D,4,FALSE),0)</f>
        <v>1</v>
      </c>
      <c r="V894" s="9">
        <f>IFERROR(VLOOKUP(Tabla1[[#This Row],[FECHA]],'RECAUDOS EXTERNOS'!A:D,3,FALSE),0)</f>
        <v>381510</v>
      </c>
    </row>
    <row r="895" spans="1:22" x14ac:dyDescent="0.25">
      <c r="A895" s="1">
        <v>38454</v>
      </c>
      <c r="B895" s="3" t="s">
        <v>2</v>
      </c>
      <c r="C895" s="2">
        <v>38443</v>
      </c>
      <c r="D895" s="5">
        <f>YEAR(Tabla1[[#This Row],[FECHA]])</f>
        <v>2005</v>
      </c>
      <c r="E895" s="5">
        <f>IFERROR(VLOOKUP(Tabla1[[#This Row],[FECHA]],'COMPARENDOS TOTALES'!A:D,4,FALSE),0)</f>
        <v>31</v>
      </c>
      <c r="F895" s="9">
        <f>IFERROR(VLOOKUP(Tabla1[[#This Row],[FECHA]],'COMPARENDOS TOTALES'!A:D,3,FALSE),0)</f>
        <v>8316893</v>
      </c>
      <c r="G895" s="5">
        <f>IFERROR(VLOOKUP(Tabla1[[#This Row],[FECHA]],EXONERACIONES!A:D,4,FALSE),0)</f>
        <v>27</v>
      </c>
      <c r="H895" s="9">
        <f>IFERROR(VLOOKUP(Tabla1[[#This Row],[FECHA]],EXONERACIONES!A:D,3,FALSE),0)</f>
        <v>7172378</v>
      </c>
      <c r="I895" s="5">
        <f>IFERROR(VLOOKUP(Tabla1[[#This Row],[FECHA]],'SIMIT CON RES'!A:D,4,FALSE),0)</f>
        <v>0</v>
      </c>
      <c r="J895" s="9">
        <f>IFERROR(VLOOKUP(Tabla1[[#This Row],[FECHA]],'SIMIT CON RES'!A:D,3,FALSE),0)</f>
        <v>0</v>
      </c>
      <c r="K895">
        <f>IFERROR(VLOOKUP(Tabla1[[#This Row],[FECHA]],'SIMIT SIN RES'!A:D,4,FALSE),0)</f>
        <v>0</v>
      </c>
      <c r="L895" s="9">
        <f>IFERROR(VLOOKUP(Tabla1[[#This Row],[FECHA]],'SIMIT SIN RES'!A:D,3,FALSE),0)</f>
        <v>0</v>
      </c>
      <c r="M895" s="5">
        <f>IFERROR(VLOOKUP(Tabla1[[#This Row],[FECHA]],'RECAUDOS DE COMPARENDOS'!A:D,4,FALSE),0)</f>
        <v>2</v>
      </c>
      <c r="N895" s="9">
        <f>IFERROR(VLOOKUP(Tabla1[[#This Row],[FECHA]],'RECAUDOS DE COMPARENDOS'!A:D,3,FALSE),0)</f>
        <v>381510</v>
      </c>
      <c r="O895" s="5">
        <f>IFERROR(VLOOKUP(Tabla1[[#This Row],[FECHA]],'RECAUDOS DE RESOLUCIONES'!A:D,4,FALSE),0)</f>
        <v>0</v>
      </c>
      <c r="P895" s="9">
        <f>IFERROR(VLOOKUP(Tabla1[[#This Row],[FECHA]],'RECAUDOS DE RESOLUCIONES'!A:D,3,FALSE),0)</f>
        <v>0</v>
      </c>
      <c r="Q89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895" s="9">
        <f>Tabla1[V. COMPARENDOS]-(Tabla1[V. EXONERACIONES]+Tabla1[[#This Row],[V. SIMIT CON RESOLUCION]]+Tabla1[[#This Row],[V. SIMIT SIN RESOLUCION]]+Tabla1[[#This Row],[V. RECAUDOS COMPARENDOS]]+Tabla1[[#This Row],[V. RECAUDOS RESOLUCIONES]])</f>
        <v>763005</v>
      </c>
      <c r="S895" s="11">
        <f>IFERROR(VLOOKUP(Tabla1[[#This Row],[FECHA]],'RECAUDOS LOCALES'!A:D,4,FALSE),0)</f>
        <v>11</v>
      </c>
      <c r="T895" s="9">
        <f>IFERROR(VLOOKUP(Tabla1[[#This Row],[FECHA]],'RECAUDOS LOCALES'!A:D,3,FALSE),0)</f>
        <v>1772434</v>
      </c>
      <c r="U895" s="11">
        <f>IFERROR(VLOOKUP(Tabla1[[#This Row],[FECHA]],'RECAUDOS EXTERNOS'!A:D,4,FALSE),0)</f>
        <v>5</v>
      </c>
      <c r="V895" s="9">
        <f>IFERROR(VLOOKUP(Tabla1[[#This Row],[FECHA]],'RECAUDOS EXTERNOS'!A:D,3,FALSE),0)</f>
        <v>996711</v>
      </c>
    </row>
    <row r="896" spans="1:22" x14ac:dyDescent="0.25">
      <c r="A896" s="1">
        <v>38455</v>
      </c>
      <c r="B896" s="3" t="s">
        <v>3</v>
      </c>
      <c r="C896" s="2">
        <v>38443</v>
      </c>
      <c r="D896" s="5">
        <f>YEAR(Tabla1[[#This Row],[FECHA]])</f>
        <v>2005</v>
      </c>
      <c r="E896" s="5">
        <f>IFERROR(VLOOKUP(Tabla1[[#This Row],[FECHA]],'COMPARENDOS TOTALES'!A:D,4,FALSE),0)</f>
        <v>21</v>
      </c>
      <c r="F896" s="9">
        <f>IFERROR(VLOOKUP(Tabla1[[#This Row],[FECHA]],'COMPARENDOS TOTALES'!A:D,3,FALSE),0)</f>
        <v>4908752</v>
      </c>
      <c r="G896" s="5">
        <f>IFERROR(VLOOKUP(Tabla1[[#This Row],[FECHA]],EXONERACIONES!A:D,4,FALSE),0)</f>
        <v>12</v>
      </c>
      <c r="H896" s="9">
        <f>IFERROR(VLOOKUP(Tabla1[[#This Row],[FECHA]],EXONERACIONES!A:D,3,FALSE),0)</f>
        <v>2785013</v>
      </c>
      <c r="I896" s="5">
        <f>IFERROR(VLOOKUP(Tabla1[[#This Row],[FECHA]],'SIMIT CON RES'!A:D,4,FALSE),0)</f>
        <v>0</v>
      </c>
      <c r="J896" s="9">
        <f>IFERROR(VLOOKUP(Tabla1[[#This Row],[FECHA]],'SIMIT CON RES'!A:D,3,FALSE),0)</f>
        <v>0</v>
      </c>
      <c r="K896">
        <f>IFERROR(VLOOKUP(Tabla1[[#This Row],[FECHA]],'SIMIT SIN RES'!A:D,4,FALSE),0)</f>
        <v>0</v>
      </c>
      <c r="L896" s="9">
        <f>IFERROR(VLOOKUP(Tabla1[[#This Row],[FECHA]],'SIMIT SIN RES'!A:D,3,FALSE),0)</f>
        <v>0</v>
      </c>
      <c r="M896" s="5">
        <f>IFERROR(VLOOKUP(Tabla1[[#This Row],[FECHA]],'RECAUDOS DE COMPARENDOS'!A:D,4,FALSE),0)</f>
        <v>5</v>
      </c>
      <c r="N896" s="9">
        <f>IFERROR(VLOOKUP(Tabla1[[#This Row],[FECHA]],'RECAUDOS DE COMPARENDOS'!A:D,3,FALSE),0)</f>
        <v>1348002</v>
      </c>
      <c r="O896" s="5">
        <f>IFERROR(VLOOKUP(Tabla1[[#This Row],[FECHA]],'RECAUDOS DE RESOLUCIONES'!A:D,4,FALSE),0)</f>
        <v>0</v>
      </c>
      <c r="P896" s="9">
        <f>IFERROR(VLOOKUP(Tabla1[[#This Row],[FECHA]],'RECAUDOS DE RESOLUCIONES'!A:D,3,FALSE),0)</f>
        <v>0</v>
      </c>
      <c r="Q89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896" s="9">
        <f>Tabla1[V. COMPARENDOS]-(Tabla1[V. EXONERACIONES]+Tabla1[[#This Row],[V. SIMIT CON RESOLUCION]]+Tabla1[[#This Row],[V. SIMIT SIN RESOLUCION]]+Tabla1[[#This Row],[V. RECAUDOS COMPARENDOS]]+Tabla1[[#This Row],[V. RECAUDOS RESOLUCIONES]])</f>
        <v>775737</v>
      </c>
      <c r="S896" s="11">
        <f>IFERROR(VLOOKUP(Tabla1[[#This Row],[FECHA]],'RECAUDOS LOCALES'!A:D,4,FALSE),0)</f>
        <v>5</v>
      </c>
      <c r="T896" s="9">
        <f>IFERROR(VLOOKUP(Tabla1[[#This Row],[FECHA]],'RECAUDOS LOCALES'!A:D,3,FALSE),0)</f>
        <v>877381</v>
      </c>
      <c r="U896" s="11">
        <f>IFERROR(VLOOKUP(Tabla1[[#This Row],[FECHA]],'RECAUDOS EXTERNOS'!A:D,4,FALSE),0)</f>
        <v>1</v>
      </c>
      <c r="V896" s="9">
        <f>IFERROR(VLOOKUP(Tabla1[[#This Row],[FECHA]],'RECAUDOS EXTERNOS'!A:D,3,FALSE),0)</f>
        <v>381510</v>
      </c>
    </row>
    <row r="897" spans="1:22" x14ac:dyDescent="0.25">
      <c r="A897" s="1">
        <v>38456</v>
      </c>
      <c r="B897" s="3" t="s">
        <v>6</v>
      </c>
      <c r="C897" s="2">
        <v>38443</v>
      </c>
      <c r="D897" s="5">
        <f>YEAR(Tabla1[[#This Row],[FECHA]])</f>
        <v>2005</v>
      </c>
      <c r="E897" s="5">
        <f>IFERROR(VLOOKUP(Tabla1[[#This Row],[FECHA]],'COMPARENDOS TOTALES'!A:D,4,FALSE),0)</f>
        <v>27</v>
      </c>
      <c r="F897" s="9">
        <f>IFERROR(VLOOKUP(Tabla1[[#This Row],[FECHA]],'COMPARENDOS TOTALES'!A:D,3,FALSE),0)</f>
        <v>6892594</v>
      </c>
      <c r="G897" s="5">
        <f>IFERROR(VLOOKUP(Tabla1[[#This Row],[FECHA]],EXONERACIONES!A:D,4,FALSE),0)</f>
        <v>20</v>
      </c>
      <c r="H897" s="9">
        <f>IFERROR(VLOOKUP(Tabla1[[#This Row],[FECHA]],EXONERACIONES!A:D,3,FALSE),0)</f>
        <v>5074063</v>
      </c>
      <c r="I897" s="5">
        <f>IFERROR(VLOOKUP(Tabla1[[#This Row],[FECHA]],'SIMIT CON RES'!A:D,4,FALSE),0)</f>
        <v>0</v>
      </c>
      <c r="J897" s="9">
        <f>IFERROR(VLOOKUP(Tabla1[[#This Row],[FECHA]],'SIMIT CON RES'!A:D,3,FALSE),0)</f>
        <v>0</v>
      </c>
      <c r="K897">
        <f>IFERROR(VLOOKUP(Tabla1[[#This Row],[FECHA]],'SIMIT SIN RES'!A:D,4,FALSE),0)</f>
        <v>0</v>
      </c>
      <c r="L897" s="9">
        <f>IFERROR(VLOOKUP(Tabla1[[#This Row],[FECHA]],'SIMIT SIN RES'!A:D,3,FALSE),0)</f>
        <v>0</v>
      </c>
      <c r="M897" s="5">
        <f>IFERROR(VLOOKUP(Tabla1[[#This Row],[FECHA]],'RECAUDOS DE COMPARENDOS'!A:D,4,FALSE),0)</f>
        <v>4</v>
      </c>
      <c r="N897" s="9">
        <f>IFERROR(VLOOKUP(Tabla1[[#This Row],[FECHA]],'RECAUDOS DE COMPARENDOS'!A:D,3,FALSE),0)</f>
        <v>953775</v>
      </c>
      <c r="O897" s="5">
        <f>IFERROR(VLOOKUP(Tabla1[[#This Row],[FECHA]],'RECAUDOS DE RESOLUCIONES'!A:D,4,FALSE),0)</f>
        <v>0</v>
      </c>
      <c r="P897" s="9">
        <f>IFERROR(VLOOKUP(Tabla1[[#This Row],[FECHA]],'RECAUDOS DE RESOLUCIONES'!A:D,3,FALSE),0)</f>
        <v>0</v>
      </c>
      <c r="Q89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897" s="9">
        <f>Tabla1[V. COMPARENDOS]-(Tabla1[V. EXONERACIONES]+Tabla1[[#This Row],[V. SIMIT CON RESOLUCION]]+Tabla1[[#This Row],[V. SIMIT SIN RESOLUCION]]+Tabla1[[#This Row],[V. RECAUDOS COMPARENDOS]]+Tabla1[[#This Row],[V. RECAUDOS RESOLUCIONES]])</f>
        <v>864756</v>
      </c>
      <c r="S897" s="11">
        <f>IFERROR(VLOOKUP(Tabla1[[#This Row],[FECHA]],'RECAUDOS LOCALES'!A:D,4,FALSE),0)</f>
        <v>2</v>
      </c>
      <c r="T897" s="9">
        <f>IFERROR(VLOOKUP(Tabla1[[#This Row],[FECHA]],'RECAUDOS LOCALES'!A:D,3,FALSE),0)</f>
        <v>285953</v>
      </c>
      <c r="U897" s="11">
        <f>IFERROR(VLOOKUP(Tabla1[[#This Row],[FECHA]],'RECAUDOS EXTERNOS'!A:D,4,FALSE),0)</f>
        <v>2</v>
      </c>
      <c r="V897" s="9">
        <f>IFERROR(VLOOKUP(Tabla1[[#This Row],[FECHA]],'RECAUDOS EXTERNOS'!A:D,3,FALSE),0)</f>
        <v>356760</v>
      </c>
    </row>
    <row r="898" spans="1:22" x14ac:dyDescent="0.25">
      <c r="A898" s="1">
        <v>38457</v>
      </c>
      <c r="B898" s="3" t="s">
        <v>0</v>
      </c>
      <c r="C898" s="2">
        <v>38443</v>
      </c>
      <c r="D898" s="5">
        <f>YEAR(Tabla1[[#This Row],[FECHA]])</f>
        <v>2005</v>
      </c>
      <c r="E898" s="5">
        <f>IFERROR(VLOOKUP(Tabla1[[#This Row],[FECHA]],'COMPARENDOS TOTALES'!A:D,4,FALSE),0)</f>
        <v>22</v>
      </c>
      <c r="F898" s="9">
        <f>IFERROR(VLOOKUP(Tabla1[[#This Row],[FECHA]],'COMPARENDOS TOTALES'!A:D,3,FALSE),0)</f>
        <v>5353857</v>
      </c>
      <c r="G898" s="5">
        <f>IFERROR(VLOOKUP(Tabla1[[#This Row],[FECHA]],EXONERACIONES!A:D,4,FALSE),0)</f>
        <v>11</v>
      </c>
      <c r="H898" s="9">
        <f>IFERROR(VLOOKUP(Tabla1[[#This Row],[FECHA]],EXONERACIONES!A:D,3,FALSE),0)</f>
        <v>2390796</v>
      </c>
      <c r="I898" s="5">
        <f>IFERROR(VLOOKUP(Tabla1[[#This Row],[FECHA]],'SIMIT CON RES'!A:D,4,FALSE),0)</f>
        <v>0</v>
      </c>
      <c r="J898" s="9">
        <f>IFERROR(VLOOKUP(Tabla1[[#This Row],[FECHA]],'SIMIT CON RES'!A:D,3,FALSE),0)</f>
        <v>0</v>
      </c>
      <c r="K898">
        <f>IFERROR(VLOOKUP(Tabla1[[#This Row],[FECHA]],'SIMIT SIN RES'!A:D,4,FALSE),0)</f>
        <v>0</v>
      </c>
      <c r="L898" s="9">
        <f>IFERROR(VLOOKUP(Tabla1[[#This Row],[FECHA]],'SIMIT SIN RES'!A:D,3,FALSE),0)</f>
        <v>0</v>
      </c>
      <c r="M898" s="5">
        <f>IFERROR(VLOOKUP(Tabla1[[#This Row],[FECHA]],'RECAUDOS DE COMPARENDOS'!A:D,4,FALSE),0)</f>
        <v>5</v>
      </c>
      <c r="N898" s="9">
        <f>IFERROR(VLOOKUP(Tabla1[[#This Row],[FECHA]],'RECAUDOS DE COMPARENDOS'!A:D,3,FALSE),0)</f>
        <v>1246266</v>
      </c>
      <c r="O898" s="5">
        <f>IFERROR(VLOOKUP(Tabla1[[#This Row],[FECHA]],'RECAUDOS DE RESOLUCIONES'!A:D,4,FALSE),0)</f>
        <v>0</v>
      </c>
      <c r="P898" s="9">
        <f>IFERROR(VLOOKUP(Tabla1[[#This Row],[FECHA]],'RECAUDOS DE RESOLUCIONES'!A:D,3,FALSE),0)</f>
        <v>0</v>
      </c>
      <c r="Q89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898" s="9">
        <f>Tabla1[V. COMPARENDOS]-(Tabla1[V. EXONERACIONES]+Tabla1[[#This Row],[V. SIMIT CON RESOLUCION]]+Tabla1[[#This Row],[V. SIMIT SIN RESOLUCION]]+Tabla1[[#This Row],[V. RECAUDOS COMPARENDOS]]+Tabla1[[#This Row],[V. RECAUDOS RESOLUCIONES]])</f>
        <v>1716795</v>
      </c>
      <c r="S898" s="11">
        <f>IFERROR(VLOOKUP(Tabla1[[#This Row],[FECHA]],'RECAUDOS LOCALES'!A:D,4,FALSE),0)</f>
        <v>2</v>
      </c>
      <c r="T898" s="9">
        <f>IFERROR(VLOOKUP(Tabla1[[#This Row],[FECHA]],'RECAUDOS LOCALES'!A:D,3,FALSE),0)</f>
        <v>146154</v>
      </c>
      <c r="U898" s="11">
        <f>IFERROR(VLOOKUP(Tabla1[[#This Row],[FECHA]],'RECAUDOS EXTERNOS'!A:D,4,FALSE),0)</f>
        <v>3</v>
      </c>
      <c r="V898" s="9">
        <f>IFERROR(VLOOKUP(Tabla1[[#This Row],[FECHA]],'RECAUDOS EXTERNOS'!A:D,3,FALSE),0)</f>
        <v>738270</v>
      </c>
    </row>
    <row r="899" spans="1:22" x14ac:dyDescent="0.25">
      <c r="A899" s="1">
        <v>38458</v>
      </c>
      <c r="B899" s="3" t="s">
        <v>5</v>
      </c>
      <c r="C899" s="2">
        <v>38443</v>
      </c>
      <c r="D899" s="5">
        <f>YEAR(Tabla1[[#This Row],[FECHA]])</f>
        <v>2005</v>
      </c>
      <c r="E899" s="5">
        <f>IFERROR(VLOOKUP(Tabla1[[#This Row],[FECHA]],'COMPARENDOS TOTALES'!A:D,4,FALSE),0)</f>
        <v>30</v>
      </c>
      <c r="F899" s="9">
        <f>IFERROR(VLOOKUP(Tabla1[[#This Row],[FECHA]],'COMPARENDOS TOTALES'!A:D,3,FALSE),0)</f>
        <v>7668341</v>
      </c>
      <c r="G899" s="5">
        <f>IFERROR(VLOOKUP(Tabla1[[#This Row],[FECHA]],EXONERACIONES!A:D,4,FALSE),0)</f>
        <v>23</v>
      </c>
      <c r="H899" s="9">
        <f>IFERROR(VLOOKUP(Tabla1[[#This Row],[FECHA]],EXONERACIONES!A:D,3,FALSE),0)</f>
        <v>5938829</v>
      </c>
      <c r="I899" s="5">
        <f>IFERROR(VLOOKUP(Tabla1[[#This Row],[FECHA]],'SIMIT CON RES'!A:D,4,FALSE),0)</f>
        <v>0</v>
      </c>
      <c r="J899" s="9">
        <f>IFERROR(VLOOKUP(Tabla1[[#This Row],[FECHA]],'SIMIT CON RES'!A:D,3,FALSE),0)</f>
        <v>0</v>
      </c>
      <c r="K899">
        <f>IFERROR(VLOOKUP(Tabla1[[#This Row],[FECHA]],'SIMIT SIN RES'!A:D,4,FALSE),0)</f>
        <v>0</v>
      </c>
      <c r="L899" s="9">
        <f>IFERROR(VLOOKUP(Tabla1[[#This Row],[FECHA]],'SIMIT SIN RES'!A:D,3,FALSE),0)</f>
        <v>0</v>
      </c>
      <c r="M899" s="5">
        <f>IFERROR(VLOOKUP(Tabla1[[#This Row],[FECHA]],'RECAUDOS DE COMPARENDOS'!A:D,4,FALSE),0)</f>
        <v>2</v>
      </c>
      <c r="N899" s="9">
        <f>IFERROR(VLOOKUP(Tabla1[[#This Row],[FECHA]],'RECAUDOS DE COMPARENDOS'!A:D,3,FALSE),0)</f>
        <v>572265</v>
      </c>
      <c r="O899" s="5">
        <f>IFERROR(VLOOKUP(Tabla1[[#This Row],[FECHA]],'RECAUDOS DE RESOLUCIONES'!A:D,4,FALSE),0)</f>
        <v>0</v>
      </c>
      <c r="P899" s="9">
        <f>IFERROR(VLOOKUP(Tabla1[[#This Row],[FECHA]],'RECAUDOS DE RESOLUCIONES'!A:D,3,FALSE),0)</f>
        <v>0</v>
      </c>
      <c r="Q89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899" s="9">
        <f>Tabla1[V. COMPARENDOS]-(Tabla1[V. EXONERACIONES]+Tabla1[[#This Row],[V. SIMIT CON RESOLUCION]]+Tabla1[[#This Row],[V. SIMIT SIN RESOLUCION]]+Tabla1[[#This Row],[V. RECAUDOS COMPARENDOS]]+Tabla1[[#This Row],[V. RECAUDOS RESOLUCIONES]])</f>
        <v>1157247</v>
      </c>
      <c r="S899" s="11">
        <f>IFERROR(VLOOKUP(Tabla1[[#This Row],[FECHA]],'RECAUDOS LOCALES'!A:D,4,FALSE),0)</f>
        <v>0</v>
      </c>
      <c r="T899" s="9">
        <f>IFERROR(VLOOKUP(Tabla1[[#This Row],[FECHA]],'RECAUDOS LOCALES'!A:D,3,FALSE),0)</f>
        <v>0</v>
      </c>
      <c r="U899" s="11">
        <f>IFERROR(VLOOKUP(Tabla1[[#This Row],[FECHA]],'RECAUDOS EXTERNOS'!A:D,4,FALSE),0)</f>
        <v>0</v>
      </c>
      <c r="V899" s="9">
        <f>IFERROR(VLOOKUP(Tabla1[[#This Row],[FECHA]],'RECAUDOS EXTERNOS'!A:D,3,FALSE),0)</f>
        <v>0</v>
      </c>
    </row>
    <row r="900" spans="1:22" x14ac:dyDescent="0.25">
      <c r="A900" s="1">
        <v>38459</v>
      </c>
      <c r="B900" s="3" t="s">
        <v>4</v>
      </c>
      <c r="C900" s="2">
        <v>38443</v>
      </c>
      <c r="D900" s="5">
        <f>YEAR(Tabla1[[#This Row],[FECHA]])</f>
        <v>2005</v>
      </c>
      <c r="E900" s="5">
        <f>IFERROR(VLOOKUP(Tabla1[[#This Row],[FECHA]],'COMPARENDOS TOTALES'!A:D,4,FALSE),0)</f>
        <v>21</v>
      </c>
      <c r="F900" s="9">
        <f>IFERROR(VLOOKUP(Tabla1[[#This Row],[FECHA]],'COMPARENDOS TOTALES'!A:D,3,FALSE),0)</f>
        <v>5633621</v>
      </c>
      <c r="G900" s="5">
        <f>IFERROR(VLOOKUP(Tabla1[[#This Row],[FECHA]],EXONERACIONES!A:D,4,FALSE),0)</f>
        <v>17</v>
      </c>
      <c r="H900" s="9">
        <f>IFERROR(VLOOKUP(Tabla1[[#This Row],[FECHA]],EXONERACIONES!A:D,3,FALSE),0)</f>
        <v>4578110</v>
      </c>
      <c r="I900" s="5">
        <f>IFERROR(VLOOKUP(Tabla1[[#This Row],[FECHA]],'SIMIT CON RES'!A:D,4,FALSE),0)</f>
        <v>0</v>
      </c>
      <c r="J900" s="9">
        <f>IFERROR(VLOOKUP(Tabla1[[#This Row],[FECHA]],'SIMIT CON RES'!A:D,3,FALSE),0)</f>
        <v>0</v>
      </c>
      <c r="K900">
        <f>IFERROR(VLOOKUP(Tabla1[[#This Row],[FECHA]],'SIMIT SIN RES'!A:D,4,FALSE),0)</f>
        <v>0</v>
      </c>
      <c r="L900" s="9">
        <f>IFERROR(VLOOKUP(Tabla1[[#This Row],[FECHA]],'SIMIT SIN RES'!A:D,3,FALSE),0)</f>
        <v>0</v>
      </c>
      <c r="M900" s="5">
        <f>IFERROR(VLOOKUP(Tabla1[[#This Row],[FECHA]],'RECAUDOS DE COMPARENDOS'!A:D,4,FALSE),0)</f>
        <v>3</v>
      </c>
      <c r="N900" s="9">
        <f>IFERROR(VLOOKUP(Tabla1[[#This Row],[FECHA]],'RECAUDOS DE COMPARENDOS'!A:D,3,FALSE),0)</f>
        <v>953775</v>
      </c>
      <c r="O900" s="5">
        <f>IFERROR(VLOOKUP(Tabla1[[#This Row],[FECHA]],'RECAUDOS DE RESOLUCIONES'!A:D,4,FALSE),0)</f>
        <v>0</v>
      </c>
      <c r="P900" s="9">
        <f>IFERROR(VLOOKUP(Tabla1[[#This Row],[FECHA]],'RECAUDOS DE RESOLUCIONES'!A:D,3,FALSE),0)</f>
        <v>0</v>
      </c>
      <c r="Q90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900" s="9">
        <f>Tabla1[V. COMPARENDOS]-(Tabla1[V. EXONERACIONES]+Tabla1[[#This Row],[V. SIMIT CON RESOLUCION]]+Tabla1[[#This Row],[V. SIMIT SIN RESOLUCION]]+Tabla1[[#This Row],[V. RECAUDOS COMPARENDOS]]+Tabla1[[#This Row],[V. RECAUDOS RESOLUCIONES]])</f>
        <v>101736</v>
      </c>
      <c r="S900" s="11">
        <f>IFERROR(VLOOKUP(Tabla1[[#This Row],[FECHA]],'RECAUDOS LOCALES'!A:D,4,FALSE),0)</f>
        <v>0</v>
      </c>
      <c r="T900" s="9">
        <f>IFERROR(VLOOKUP(Tabla1[[#This Row],[FECHA]],'RECAUDOS LOCALES'!A:D,3,FALSE),0)</f>
        <v>0</v>
      </c>
      <c r="U900" s="11">
        <f>IFERROR(VLOOKUP(Tabla1[[#This Row],[FECHA]],'RECAUDOS EXTERNOS'!A:D,4,FALSE),0)</f>
        <v>0</v>
      </c>
      <c r="V900" s="9">
        <f>IFERROR(VLOOKUP(Tabla1[[#This Row],[FECHA]],'RECAUDOS EXTERNOS'!A:D,3,FALSE),0)</f>
        <v>0</v>
      </c>
    </row>
    <row r="901" spans="1:22" x14ac:dyDescent="0.25">
      <c r="A901" s="1">
        <v>38460</v>
      </c>
      <c r="B901" s="3" t="s">
        <v>1</v>
      </c>
      <c r="C901" s="2">
        <v>38443</v>
      </c>
      <c r="D901" s="5">
        <f>YEAR(Tabla1[[#This Row],[FECHA]])</f>
        <v>2005</v>
      </c>
      <c r="E901" s="5">
        <f>IFERROR(VLOOKUP(Tabla1[[#This Row],[FECHA]],'COMPARENDOS TOTALES'!A:D,4,FALSE),0)</f>
        <v>30</v>
      </c>
      <c r="F901" s="9">
        <f>IFERROR(VLOOKUP(Tabla1[[#This Row],[FECHA]],'COMPARENDOS TOTALES'!A:D,3,FALSE),0)</f>
        <v>8405929</v>
      </c>
      <c r="G901" s="5">
        <f>IFERROR(VLOOKUP(Tabla1[[#This Row],[FECHA]],EXONERACIONES!A:D,4,FALSE),0)</f>
        <v>17</v>
      </c>
      <c r="H901" s="9">
        <f>IFERROR(VLOOKUP(Tabla1[[#This Row],[FECHA]],EXONERACIONES!A:D,3,FALSE),0)</f>
        <v>4768875</v>
      </c>
      <c r="I901" s="5">
        <f>IFERROR(VLOOKUP(Tabla1[[#This Row],[FECHA]],'SIMIT CON RES'!A:D,4,FALSE),0)</f>
        <v>0</v>
      </c>
      <c r="J901" s="9">
        <f>IFERROR(VLOOKUP(Tabla1[[#This Row],[FECHA]],'SIMIT CON RES'!A:D,3,FALSE),0)</f>
        <v>0</v>
      </c>
      <c r="K901">
        <f>IFERROR(VLOOKUP(Tabla1[[#This Row],[FECHA]],'SIMIT SIN RES'!A:D,4,FALSE),0)</f>
        <v>0</v>
      </c>
      <c r="L901" s="9">
        <f>IFERROR(VLOOKUP(Tabla1[[#This Row],[FECHA]],'SIMIT SIN RES'!A:D,3,FALSE),0)</f>
        <v>0</v>
      </c>
      <c r="M901" s="5">
        <f>IFERROR(VLOOKUP(Tabla1[[#This Row],[FECHA]],'RECAUDOS DE COMPARENDOS'!A:D,4,FALSE),0)</f>
        <v>3</v>
      </c>
      <c r="N901" s="9">
        <f>IFERROR(VLOOKUP(Tabla1[[#This Row],[FECHA]],'RECAUDOS DE COMPARENDOS'!A:D,3,FALSE),0)</f>
        <v>1144530</v>
      </c>
      <c r="O901" s="5">
        <f>IFERROR(VLOOKUP(Tabla1[[#This Row],[FECHA]],'RECAUDOS DE RESOLUCIONES'!A:D,4,FALSE),0)</f>
        <v>0</v>
      </c>
      <c r="P901" s="9">
        <f>IFERROR(VLOOKUP(Tabla1[[#This Row],[FECHA]],'RECAUDOS DE RESOLUCIONES'!A:D,3,FALSE),0)</f>
        <v>0</v>
      </c>
      <c r="Q90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10</v>
      </c>
      <c r="R901" s="9">
        <f>Tabla1[V. COMPARENDOS]-(Tabla1[V. EXONERACIONES]+Tabla1[[#This Row],[V. SIMIT CON RESOLUCION]]+Tabla1[[#This Row],[V. SIMIT SIN RESOLUCION]]+Tabla1[[#This Row],[V. RECAUDOS COMPARENDOS]]+Tabla1[[#This Row],[V. RECAUDOS RESOLUCIONES]])</f>
        <v>2492524</v>
      </c>
      <c r="S901" s="11">
        <f>IFERROR(VLOOKUP(Tabla1[[#This Row],[FECHA]],'RECAUDOS LOCALES'!A:D,4,FALSE),0)</f>
        <v>1</v>
      </c>
      <c r="T901" s="9">
        <f>IFERROR(VLOOKUP(Tabla1[[#This Row],[FECHA]],'RECAUDOS LOCALES'!A:D,3,FALSE),0)</f>
        <v>50836</v>
      </c>
      <c r="U901" s="11">
        <f>IFERROR(VLOOKUP(Tabla1[[#This Row],[FECHA]],'RECAUDOS EXTERNOS'!A:D,4,FALSE),0)</f>
        <v>2</v>
      </c>
      <c r="V901" s="9">
        <f>IFERROR(VLOOKUP(Tabla1[[#This Row],[FECHA]],'RECAUDOS EXTERNOS'!A:D,3,FALSE),0)</f>
        <v>197200</v>
      </c>
    </row>
    <row r="902" spans="1:22" x14ac:dyDescent="0.25">
      <c r="A902" s="1">
        <v>38461</v>
      </c>
      <c r="B902" s="3" t="s">
        <v>2</v>
      </c>
      <c r="C902" s="2">
        <v>38443</v>
      </c>
      <c r="D902" s="5">
        <f>YEAR(Tabla1[[#This Row],[FECHA]])</f>
        <v>2005</v>
      </c>
      <c r="E902" s="5">
        <f>IFERROR(VLOOKUP(Tabla1[[#This Row],[FECHA]],'COMPARENDOS TOTALES'!A:D,4,FALSE),0)</f>
        <v>26</v>
      </c>
      <c r="F902" s="9">
        <f>IFERROR(VLOOKUP(Tabla1[[#This Row],[FECHA]],'COMPARENDOS TOTALES'!A:D,3,FALSE),0)</f>
        <v>8126163</v>
      </c>
      <c r="G902" s="5">
        <f>IFERROR(VLOOKUP(Tabla1[[#This Row],[FECHA]],EXONERACIONES!A:D,4,FALSE),0)</f>
        <v>19</v>
      </c>
      <c r="H902" s="9">
        <f>IFERROR(VLOOKUP(Tabla1[[#This Row],[FECHA]],EXONERACIONES!A:D,3,FALSE),0)</f>
        <v>5455593</v>
      </c>
      <c r="I902" s="5">
        <f>IFERROR(VLOOKUP(Tabla1[[#This Row],[FECHA]],'SIMIT CON RES'!A:D,4,FALSE),0)</f>
        <v>0</v>
      </c>
      <c r="J902" s="9">
        <f>IFERROR(VLOOKUP(Tabla1[[#This Row],[FECHA]],'SIMIT CON RES'!A:D,3,FALSE),0)</f>
        <v>0</v>
      </c>
      <c r="K902">
        <f>IFERROR(VLOOKUP(Tabla1[[#This Row],[FECHA]],'SIMIT SIN RES'!A:D,4,FALSE),0)</f>
        <v>0</v>
      </c>
      <c r="L902" s="9">
        <f>IFERROR(VLOOKUP(Tabla1[[#This Row],[FECHA]],'SIMIT SIN RES'!A:D,3,FALSE),0)</f>
        <v>0</v>
      </c>
      <c r="M902" s="5">
        <f>IFERROR(VLOOKUP(Tabla1[[#This Row],[FECHA]],'RECAUDOS DE COMPARENDOS'!A:D,4,FALSE),0)</f>
        <v>3</v>
      </c>
      <c r="N902" s="9">
        <f>IFERROR(VLOOKUP(Tabla1[[#This Row],[FECHA]],'RECAUDOS DE COMPARENDOS'!A:D,3,FALSE),0)</f>
        <v>1144530</v>
      </c>
      <c r="O902" s="5">
        <f>IFERROR(VLOOKUP(Tabla1[[#This Row],[FECHA]],'RECAUDOS DE RESOLUCIONES'!A:D,4,FALSE),0)</f>
        <v>0</v>
      </c>
      <c r="P902" s="9">
        <f>IFERROR(VLOOKUP(Tabla1[[#This Row],[FECHA]],'RECAUDOS DE RESOLUCIONES'!A:D,3,FALSE),0)</f>
        <v>0</v>
      </c>
      <c r="Q90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902" s="9">
        <f>Tabla1[V. COMPARENDOS]-(Tabla1[V. EXONERACIONES]+Tabla1[[#This Row],[V. SIMIT CON RESOLUCION]]+Tabla1[[#This Row],[V. SIMIT SIN RESOLUCION]]+Tabla1[[#This Row],[V. RECAUDOS COMPARENDOS]]+Tabla1[[#This Row],[V. RECAUDOS RESOLUCIONES]])</f>
        <v>1526040</v>
      </c>
      <c r="S902" s="11">
        <f>IFERROR(VLOOKUP(Tabla1[[#This Row],[FECHA]],'RECAUDOS LOCALES'!A:D,4,FALSE),0)</f>
        <v>6</v>
      </c>
      <c r="T902" s="9">
        <f>IFERROR(VLOOKUP(Tabla1[[#This Row],[FECHA]],'RECAUDOS LOCALES'!A:D,3,FALSE),0)</f>
        <v>940858</v>
      </c>
      <c r="U902" s="11">
        <f>IFERROR(VLOOKUP(Tabla1[[#This Row],[FECHA]],'RECAUDOS EXTERNOS'!A:D,4,FALSE),0)</f>
        <v>3</v>
      </c>
      <c r="V902" s="9">
        <f>IFERROR(VLOOKUP(Tabla1[[#This Row],[FECHA]],'RECAUDOS EXTERNOS'!A:D,3,FALSE),0)</f>
        <v>930255</v>
      </c>
    </row>
    <row r="903" spans="1:22" x14ac:dyDescent="0.25">
      <c r="A903" s="1">
        <v>38462</v>
      </c>
      <c r="B903" s="3" t="s">
        <v>3</v>
      </c>
      <c r="C903" s="2">
        <v>38443</v>
      </c>
      <c r="D903" s="5">
        <f>YEAR(Tabla1[[#This Row],[FECHA]])</f>
        <v>2005</v>
      </c>
      <c r="E903" s="5">
        <f>IFERROR(VLOOKUP(Tabla1[[#This Row],[FECHA]],'COMPARENDOS TOTALES'!A:D,4,FALSE),0)</f>
        <v>26</v>
      </c>
      <c r="F903" s="9">
        <f>IFERROR(VLOOKUP(Tabla1[[#This Row],[FECHA]],'COMPARENDOS TOTALES'!A:D,3,FALSE),0)</f>
        <v>6778151</v>
      </c>
      <c r="G903" s="5">
        <f>IFERROR(VLOOKUP(Tabla1[[#This Row],[FECHA]],EXONERACIONES!A:D,4,FALSE),0)</f>
        <v>16</v>
      </c>
      <c r="H903" s="9">
        <f>IFERROR(VLOOKUP(Tabla1[[#This Row],[FECHA]],EXONERACIONES!A:D,3,FALSE),0)</f>
        <v>4107591</v>
      </c>
      <c r="I903" s="5">
        <f>IFERROR(VLOOKUP(Tabla1[[#This Row],[FECHA]],'SIMIT CON RES'!A:D,4,FALSE),0)</f>
        <v>0</v>
      </c>
      <c r="J903" s="9">
        <f>IFERROR(VLOOKUP(Tabla1[[#This Row],[FECHA]],'SIMIT CON RES'!A:D,3,FALSE),0)</f>
        <v>0</v>
      </c>
      <c r="K903">
        <f>IFERROR(VLOOKUP(Tabla1[[#This Row],[FECHA]],'SIMIT SIN RES'!A:D,4,FALSE),0)</f>
        <v>0</v>
      </c>
      <c r="L903" s="9">
        <f>IFERROR(VLOOKUP(Tabla1[[#This Row],[FECHA]],'SIMIT SIN RES'!A:D,3,FALSE),0)</f>
        <v>0</v>
      </c>
      <c r="M903" s="5">
        <f>IFERROR(VLOOKUP(Tabla1[[#This Row],[FECHA]],'RECAUDOS DE COMPARENDOS'!A:D,4,FALSE),0)</f>
        <v>3</v>
      </c>
      <c r="N903" s="9">
        <f>IFERROR(VLOOKUP(Tabla1[[#This Row],[FECHA]],'RECAUDOS DE COMPARENDOS'!A:D,3,FALSE),0)</f>
        <v>953775</v>
      </c>
      <c r="O903" s="5">
        <f>IFERROR(VLOOKUP(Tabla1[[#This Row],[FECHA]],'RECAUDOS DE RESOLUCIONES'!A:D,4,FALSE),0)</f>
        <v>0</v>
      </c>
      <c r="P903" s="9">
        <f>IFERROR(VLOOKUP(Tabla1[[#This Row],[FECHA]],'RECAUDOS DE RESOLUCIONES'!A:D,3,FALSE),0)</f>
        <v>0</v>
      </c>
      <c r="Q90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7</v>
      </c>
      <c r="R903" s="9">
        <f>Tabla1[V. COMPARENDOS]-(Tabla1[V. EXONERACIONES]+Tabla1[[#This Row],[V. SIMIT CON RESOLUCION]]+Tabla1[[#This Row],[V. SIMIT SIN RESOLUCION]]+Tabla1[[#This Row],[V. RECAUDOS COMPARENDOS]]+Tabla1[[#This Row],[V. RECAUDOS RESOLUCIONES]])</f>
        <v>1716785</v>
      </c>
      <c r="S903" s="11">
        <f>IFERROR(VLOOKUP(Tabla1[[#This Row],[FECHA]],'RECAUDOS LOCALES'!A:D,4,FALSE),0)</f>
        <v>7</v>
      </c>
      <c r="T903" s="9">
        <f>IFERROR(VLOOKUP(Tabla1[[#This Row],[FECHA]],'RECAUDOS LOCALES'!A:D,3,FALSE),0)</f>
        <v>858395</v>
      </c>
      <c r="U903" s="11">
        <f>IFERROR(VLOOKUP(Tabla1[[#This Row],[FECHA]],'RECAUDOS EXTERNOS'!A:D,4,FALSE),0)</f>
        <v>4</v>
      </c>
      <c r="V903" s="9">
        <f>IFERROR(VLOOKUP(Tabla1[[#This Row],[FECHA]],'RECAUDOS EXTERNOS'!A:D,3,FALSE),0)</f>
        <v>1246266</v>
      </c>
    </row>
    <row r="904" spans="1:22" x14ac:dyDescent="0.25">
      <c r="A904" s="1">
        <v>38463</v>
      </c>
      <c r="B904" s="3" t="s">
        <v>6</v>
      </c>
      <c r="C904" s="2">
        <v>38443</v>
      </c>
      <c r="D904" s="5">
        <f>YEAR(Tabla1[[#This Row],[FECHA]])</f>
        <v>2005</v>
      </c>
      <c r="E904" s="5">
        <f>IFERROR(VLOOKUP(Tabla1[[#This Row],[FECHA]],'COMPARENDOS TOTALES'!A:D,4,FALSE),0)</f>
        <v>23</v>
      </c>
      <c r="F904" s="9">
        <f>IFERROR(VLOOKUP(Tabla1[[#This Row],[FECHA]],'COMPARENDOS TOTALES'!A:D,3,FALSE),0)</f>
        <v>6790878</v>
      </c>
      <c r="G904" s="5">
        <f>IFERROR(VLOOKUP(Tabla1[[#This Row],[FECHA]],EXONERACIONES!A:D,4,FALSE),0)</f>
        <v>17</v>
      </c>
      <c r="H904" s="9">
        <f>IFERROR(VLOOKUP(Tabla1[[#This Row],[FECHA]],EXONERACIONES!A:D,3,FALSE),0)</f>
        <v>4972347</v>
      </c>
      <c r="I904" s="5">
        <f>IFERROR(VLOOKUP(Tabla1[[#This Row],[FECHA]],'SIMIT CON RES'!A:D,4,FALSE),0)</f>
        <v>0</v>
      </c>
      <c r="J904" s="9">
        <f>IFERROR(VLOOKUP(Tabla1[[#This Row],[FECHA]],'SIMIT CON RES'!A:D,3,FALSE),0)</f>
        <v>0</v>
      </c>
      <c r="K904">
        <f>IFERROR(VLOOKUP(Tabla1[[#This Row],[FECHA]],'SIMIT SIN RES'!A:D,4,FALSE),0)</f>
        <v>0</v>
      </c>
      <c r="L904" s="9">
        <f>IFERROR(VLOOKUP(Tabla1[[#This Row],[FECHA]],'SIMIT SIN RES'!A:D,3,FALSE),0)</f>
        <v>0</v>
      </c>
      <c r="M904" s="5">
        <f>IFERROR(VLOOKUP(Tabla1[[#This Row],[FECHA]],'RECAUDOS DE COMPARENDOS'!A:D,4,FALSE),0)</f>
        <v>2</v>
      </c>
      <c r="N904" s="9">
        <f>IFERROR(VLOOKUP(Tabla1[[#This Row],[FECHA]],'RECAUDOS DE COMPARENDOS'!A:D,3,FALSE),0)</f>
        <v>572265</v>
      </c>
      <c r="O904" s="5">
        <f>IFERROR(VLOOKUP(Tabla1[[#This Row],[FECHA]],'RECAUDOS DE RESOLUCIONES'!A:D,4,FALSE),0)</f>
        <v>0</v>
      </c>
      <c r="P904" s="9">
        <f>IFERROR(VLOOKUP(Tabla1[[#This Row],[FECHA]],'RECAUDOS DE RESOLUCIONES'!A:D,3,FALSE),0)</f>
        <v>0</v>
      </c>
      <c r="Q90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904" s="9">
        <f>Tabla1[V. COMPARENDOS]-(Tabla1[V. EXONERACIONES]+Tabla1[[#This Row],[V. SIMIT CON RESOLUCION]]+Tabla1[[#This Row],[V. SIMIT SIN RESOLUCION]]+Tabla1[[#This Row],[V. RECAUDOS COMPARENDOS]]+Tabla1[[#This Row],[V. RECAUDOS RESOLUCIONES]])</f>
        <v>1246266</v>
      </c>
      <c r="S904" s="11">
        <f>IFERROR(VLOOKUP(Tabla1[[#This Row],[FECHA]],'RECAUDOS LOCALES'!A:D,4,FALSE),0)</f>
        <v>2</v>
      </c>
      <c r="T904" s="9">
        <f>IFERROR(VLOOKUP(Tabla1[[#This Row],[FECHA]],'RECAUDOS LOCALES'!A:D,3,FALSE),0)</f>
        <v>381270</v>
      </c>
      <c r="U904" s="11">
        <f>IFERROR(VLOOKUP(Tabla1[[#This Row],[FECHA]],'RECAUDOS EXTERNOS'!A:D,4,FALSE),0)</f>
        <v>3</v>
      </c>
      <c r="V904" s="9">
        <f>IFERROR(VLOOKUP(Tabla1[[#This Row],[FECHA]],'RECAUDOS EXTERNOS'!A:D,3,FALSE),0)</f>
        <v>650481</v>
      </c>
    </row>
    <row r="905" spans="1:22" x14ac:dyDescent="0.25">
      <c r="A905" s="1">
        <v>38464</v>
      </c>
      <c r="B905" s="3" t="s">
        <v>0</v>
      </c>
      <c r="C905" s="2">
        <v>38443</v>
      </c>
      <c r="D905" s="5">
        <f>YEAR(Tabla1[[#This Row],[FECHA]])</f>
        <v>2005</v>
      </c>
      <c r="E905" s="5">
        <f>IFERROR(VLOOKUP(Tabla1[[#This Row],[FECHA]],'COMPARENDOS TOTALES'!A:D,4,FALSE),0)</f>
        <v>40</v>
      </c>
      <c r="F905" s="9">
        <f>IFERROR(VLOOKUP(Tabla1[[#This Row],[FECHA]],'COMPARENDOS TOTALES'!A:D,3,FALSE),0)</f>
        <v>8533092</v>
      </c>
      <c r="G905" s="5">
        <f>IFERROR(VLOOKUP(Tabla1[[#This Row],[FECHA]],EXONERACIONES!A:D,4,FALSE),0)</f>
        <v>33</v>
      </c>
      <c r="H905" s="9">
        <f>IFERROR(VLOOKUP(Tabla1[[#This Row],[FECHA]],EXONERACIONES!A:D,3,FALSE),0)</f>
        <v>6612835</v>
      </c>
      <c r="I905" s="5">
        <f>IFERROR(VLOOKUP(Tabla1[[#This Row],[FECHA]],'SIMIT CON RES'!A:D,4,FALSE),0)</f>
        <v>0</v>
      </c>
      <c r="J905" s="9">
        <f>IFERROR(VLOOKUP(Tabla1[[#This Row],[FECHA]],'SIMIT CON RES'!A:D,3,FALSE),0)</f>
        <v>0</v>
      </c>
      <c r="K905">
        <f>IFERROR(VLOOKUP(Tabla1[[#This Row],[FECHA]],'SIMIT SIN RES'!A:D,4,FALSE),0)</f>
        <v>0</v>
      </c>
      <c r="L905" s="9">
        <f>IFERROR(VLOOKUP(Tabla1[[#This Row],[FECHA]],'SIMIT SIN RES'!A:D,3,FALSE),0)</f>
        <v>0</v>
      </c>
      <c r="M905" s="5">
        <f>IFERROR(VLOOKUP(Tabla1[[#This Row],[FECHA]],'RECAUDOS DE COMPARENDOS'!A:D,4,FALSE),0)</f>
        <v>1</v>
      </c>
      <c r="N905" s="9">
        <f>IFERROR(VLOOKUP(Tabla1[[#This Row],[FECHA]],'RECAUDOS DE COMPARENDOS'!A:D,3,FALSE),0)</f>
        <v>381510</v>
      </c>
      <c r="O905" s="5">
        <f>IFERROR(VLOOKUP(Tabla1[[#This Row],[FECHA]],'RECAUDOS DE RESOLUCIONES'!A:D,4,FALSE),0)</f>
        <v>0</v>
      </c>
      <c r="P905" s="9">
        <f>IFERROR(VLOOKUP(Tabla1[[#This Row],[FECHA]],'RECAUDOS DE RESOLUCIONES'!A:D,3,FALSE),0)</f>
        <v>0</v>
      </c>
      <c r="Q90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905" s="9">
        <f>Tabla1[V. COMPARENDOS]-(Tabla1[V. EXONERACIONES]+Tabla1[[#This Row],[V. SIMIT CON RESOLUCION]]+Tabla1[[#This Row],[V. SIMIT SIN RESOLUCION]]+Tabla1[[#This Row],[V. RECAUDOS COMPARENDOS]]+Tabla1[[#This Row],[V. RECAUDOS RESOLUCIONES]])</f>
        <v>1538747</v>
      </c>
      <c r="S905" s="11">
        <f>IFERROR(VLOOKUP(Tabla1[[#This Row],[FECHA]],'RECAUDOS LOCALES'!A:D,4,FALSE),0)</f>
        <v>5</v>
      </c>
      <c r="T905" s="9">
        <f>IFERROR(VLOOKUP(Tabla1[[#This Row],[FECHA]],'RECAUDOS LOCALES'!A:D,3,FALSE),0)</f>
        <v>560271</v>
      </c>
      <c r="U905" s="11">
        <f>IFERROR(VLOOKUP(Tabla1[[#This Row],[FECHA]],'RECAUDOS EXTERNOS'!A:D,4,FALSE),0)</f>
        <v>3</v>
      </c>
      <c r="V905" s="9">
        <f>IFERROR(VLOOKUP(Tabla1[[#This Row],[FECHA]],'RECAUDOS EXTERNOS'!A:D,3,FALSE),0)</f>
        <v>702990</v>
      </c>
    </row>
    <row r="906" spans="1:22" x14ac:dyDescent="0.25">
      <c r="A906" s="1">
        <v>38465</v>
      </c>
      <c r="B906" s="3" t="s">
        <v>5</v>
      </c>
      <c r="C906" s="2">
        <v>38443</v>
      </c>
      <c r="D906" s="5">
        <f>YEAR(Tabla1[[#This Row],[FECHA]])</f>
        <v>2005</v>
      </c>
      <c r="E906" s="5">
        <f>IFERROR(VLOOKUP(Tabla1[[#This Row],[FECHA]],'COMPARENDOS TOTALES'!A:D,4,FALSE),0)</f>
        <v>24</v>
      </c>
      <c r="F906" s="9">
        <f>IFERROR(VLOOKUP(Tabla1[[#This Row],[FECHA]],'COMPARENDOS TOTALES'!A:D,3,FALSE),0)</f>
        <v>5951436</v>
      </c>
      <c r="G906" s="5">
        <f>IFERROR(VLOOKUP(Tabla1[[#This Row],[FECHA]],EXONERACIONES!A:D,4,FALSE),0)</f>
        <v>16</v>
      </c>
      <c r="H906" s="9">
        <f>IFERROR(VLOOKUP(Tabla1[[#This Row],[FECHA]],EXONERACIONES!A:D,3,FALSE),0)</f>
        <v>3840534</v>
      </c>
      <c r="I906" s="5">
        <f>IFERROR(VLOOKUP(Tabla1[[#This Row],[FECHA]],'SIMIT CON RES'!A:D,4,FALSE),0)</f>
        <v>0</v>
      </c>
      <c r="J906" s="9">
        <f>IFERROR(VLOOKUP(Tabla1[[#This Row],[FECHA]],'SIMIT CON RES'!A:D,3,FALSE),0)</f>
        <v>0</v>
      </c>
      <c r="K906">
        <f>IFERROR(VLOOKUP(Tabla1[[#This Row],[FECHA]],'SIMIT SIN RES'!A:D,4,FALSE),0)</f>
        <v>0</v>
      </c>
      <c r="L906" s="9">
        <f>IFERROR(VLOOKUP(Tabla1[[#This Row],[FECHA]],'SIMIT SIN RES'!A:D,3,FALSE),0)</f>
        <v>0</v>
      </c>
      <c r="M906" s="5">
        <f>IFERROR(VLOOKUP(Tabla1[[#This Row],[FECHA]],'RECAUDOS DE COMPARENDOS'!A:D,4,FALSE),0)</f>
        <v>1</v>
      </c>
      <c r="N906" s="9">
        <f>IFERROR(VLOOKUP(Tabla1[[#This Row],[FECHA]],'RECAUDOS DE COMPARENDOS'!A:D,3,FALSE),0)</f>
        <v>381510</v>
      </c>
      <c r="O906" s="5">
        <f>IFERROR(VLOOKUP(Tabla1[[#This Row],[FECHA]],'RECAUDOS DE RESOLUCIONES'!A:D,4,FALSE),0)</f>
        <v>0</v>
      </c>
      <c r="P906" s="9">
        <f>IFERROR(VLOOKUP(Tabla1[[#This Row],[FECHA]],'RECAUDOS DE RESOLUCIONES'!A:D,3,FALSE),0)</f>
        <v>0</v>
      </c>
      <c r="Q90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7</v>
      </c>
      <c r="R906" s="9">
        <f>Tabla1[V. COMPARENDOS]-(Tabla1[V. EXONERACIONES]+Tabla1[[#This Row],[V. SIMIT CON RESOLUCION]]+Tabla1[[#This Row],[V. SIMIT SIN RESOLUCION]]+Tabla1[[#This Row],[V. RECAUDOS COMPARENDOS]]+Tabla1[[#This Row],[V. RECAUDOS RESOLUCIONES]])</f>
        <v>1729392</v>
      </c>
      <c r="S906" s="11">
        <f>IFERROR(VLOOKUP(Tabla1[[#This Row],[FECHA]],'RECAUDOS LOCALES'!A:D,4,FALSE),0)</f>
        <v>2</v>
      </c>
      <c r="T906" s="9">
        <f>IFERROR(VLOOKUP(Tabla1[[#This Row],[FECHA]],'RECAUDOS LOCALES'!A:D,3,FALSE),0)</f>
        <v>190636</v>
      </c>
      <c r="U906" s="11">
        <f>IFERROR(VLOOKUP(Tabla1[[#This Row],[FECHA]],'RECAUDOS EXTERNOS'!A:D,4,FALSE),0)</f>
        <v>0</v>
      </c>
      <c r="V906" s="9">
        <f>IFERROR(VLOOKUP(Tabla1[[#This Row],[FECHA]],'RECAUDOS EXTERNOS'!A:D,3,FALSE),0)</f>
        <v>0</v>
      </c>
    </row>
    <row r="907" spans="1:22" x14ac:dyDescent="0.25">
      <c r="A907" s="1">
        <v>38466</v>
      </c>
      <c r="B907" s="3" t="s">
        <v>4</v>
      </c>
      <c r="C907" s="2">
        <v>38443</v>
      </c>
      <c r="D907" s="5">
        <f>YEAR(Tabla1[[#This Row],[FECHA]])</f>
        <v>2005</v>
      </c>
      <c r="E907" s="5">
        <f>IFERROR(VLOOKUP(Tabla1[[#This Row],[FECHA]],'COMPARENDOS TOTALES'!A:D,4,FALSE),0)</f>
        <v>29</v>
      </c>
      <c r="F907" s="9">
        <f>IFERROR(VLOOKUP(Tabla1[[#This Row],[FECHA]],'COMPARENDOS TOTALES'!A:D,3,FALSE),0)</f>
        <v>6612805</v>
      </c>
      <c r="G907" s="5">
        <f>IFERROR(VLOOKUP(Tabla1[[#This Row],[FECHA]],EXONERACIONES!A:D,4,FALSE),0)</f>
        <v>24</v>
      </c>
      <c r="H907" s="9">
        <f>IFERROR(VLOOKUP(Tabla1[[#This Row],[FECHA]],EXONERACIONES!A:D,3,FALSE),0)</f>
        <v>5557299</v>
      </c>
      <c r="I907" s="5">
        <f>IFERROR(VLOOKUP(Tabla1[[#This Row],[FECHA]],'SIMIT CON RES'!A:D,4,FALSE),0)</f>
        <v>0</v>
      </c>
      <c r="J907" s="9">
        <f>IFERROR(VLOOKUP(Tabla1[[#This Row],[FECHA]],'SIMIT CON RES'!A:D,3,FALSE),0)</f>
        <v>0</v>
      </c>
      <c r="K907">
        <f>IFERROR(VLOOKUP(Tabla1[[#This Row],[FECHA]],'SIMIT SIN RES'!A:D,4,FALSE),0)</f>
        <v>0</v>
      </c>
      <c r="L907" s="9">
        <f>IFERROR(VLOOKUP(Tabla1[[#This Row],[FECHA]],'SIMIT SIN RES'!A:D,3,FALSE),0)</f>
        <v>0</v>
      </c>
      <c r="M907" s="5">
        <f>IFERROR(VLOOKUP(Tabla1[[#This Row],[FECHA]],'RECAUDOS DE COMPARENDOS'!A:D,4,FALSE),0)</f>
        <v>3</v>
      </c>
      <c r="N907" s="9">
        <f>IFERROR(VLOOKUP(Tabla1[[#This Row],[FECHA]],'RECAUDOS DE COMPARENDOS'!A:D,3,FALSE),0)</f>
        <v>674001</v>
      </c>
      <c r="O907" s="5">
        <f>IFERROR(VLOOKUP(Tabla1[[#This Row],[FECHA]],'RECAUDOS DE RESOLUCIONES'!A:D,4,FALSE),0)</f>
        <v>0</v>
      </c>
      <c r="P907" s="9">
        <f>IFERROR(VLOOKUP(Tabla1[[#This Row],[FECHA]],'RECAUDOS DE RESOLUCIONES'!A:D,3,FALSE),0)</f>
        <v>0</v>
      </c>
      <c r="Q90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907" s="9">
        <f>Tabla1[V. COMPARENDOS]-(Tabla1[V. EXONERACIONES]+Tabla1[[#This Row],[V. SIMIT CON RESOLUCION]]+Tabla1[[#This Row],[V. SIMIT SIN RESOLUCION]]+Tabla1[[#This Row],[V. RECAUDOS COMPARENDOS]]+Tabla1[[#This Row],[V. RECAUDOS RESOLUCIONES]])</f>
        <v>381505</v>
      </c>
      <c r="S907" s="11">
        <f>IFERROR(VLOOKUP(Tabla1[[#This Row],[FECHA]],'RECAUDOS LOCALES'!A:D,4,FALSE),0)</f>
        <v>0</v>
      </c>
      <c r="T907" s="9">
        <f>IFERROR(VLOOKUP(Tabla1[[#This Row],[FECHA]],'RECAUDOS LOCALES'!A:D,3,FALSE),0)</f>
        <v>0</v>
      </c>
      <c r="U907" s="11">
        <f>IFERROR(VLOOKUP(Tabla1[[#This Row],[FECHA]],'RECAUDOS EXTERNOS'!A:D,4,FALSE),0)</f>
        <v>0</v>
      </c>
      <c r="V907" s="9">
        <f>IFERROR(VLOOKUP(Tabla1[[#This Row],[FECHA]],'RECAUDOS EXTERNOS'!A:D,3,FALSE),0)</f>
        <v>0</v>
      </c>
    </row>
    <row r="908" spans="1:22" x14ac:dyDescent="0.25">
      <c r="A908" s="1">
        <v>38467</v>
      </c>
      <c r="B908" s="3" t="s">
        <v>1</v>
      </c>
      <c r="C908" s="2">
        <v>38443</v>
      </c>
      <c r="D908" s="5">
        <f>YEAR(Tabla1[[#This Row],[FECHA]])</f>
        <v>2005</v>
      </c>
      <c r="E908" s="5">
        <f>IFERROR(VLOOKUP(Tabla1[[#This Row],[FECHA]],'COMPARENDOS TOTALES'!A:D,4,FALSE),0)</f>
        <v>9</v>
      </c>
      <c r="F908" s="9">
        <f>IFERROR(VLOOKUP(Tabla1[[#This Row],[FECHA]],'COMPARENDOS TOTALES'!A:D,3,FALSE),0)</f>
        <v>2479810</v>
      </c>
      <c r="G908" s="5">
        <f>IFERROR(VLOOKUP(Tabla1[[#This Row],[FECHA]],EXONERACIONES!A:D,4,FALSE),0)</f>
        <v>7</v>
      </c>
      <c r="H908" s="9">
        <f>IFERROR(VLOOKUP(Tabla1[[#This Row],[FECHA]],EXONERACIONES!A:D,3,FALSE),0)</f>
        <v>1907545</v>
      </c>
      <c r="I908" s="5">
        <f>IFERROR(VLOOKUP(Tabla1[[#This Row],[FECHA]],'SIMIT CON RES'!A:D,4,FALSE),0)</f>
        <v>0</v>
      </c>
      <c r="J908" s="9">
        <f>IFERROR(VLOOKUP(Tabla1[[#This Row],[FECHA]],'SIMIT CON RES'!A:D,3,FALSE),0)</f>
        <v>0</v>
      </c>
      <c r="K908">
        <f>IFERROR(VLOOKUP(Tabla1[[#This Row],[FECHA]],'SIMIT SIN RES'!A:D,4,FALSE),0)</f>
        <v>0</v>
      </c>
      <c r="L908" s="9">
        <f>IFERROR(VLOOKUP(Tabla1[[#This Row],[FECHA]],'SIMIT SIN RES'!A:D,3,FALSE),0)</f>
        <v>0</v>
      </c>
      <c r="M908" s="5">
        <f>IFERROR(VLOOKUP(Tabla1[[#This Row],[FECHA]],'RECAUDOS DE COMPARENDOS'!A:D,4,FALSE),0)</f>
        <v>1</v>
      </c>
      <c r="N908" s="9">
        <f>IFERROR(VLOOKUP(Tabla1[[#This Row],[FECHA]],'RECAUDOS DE COMPARENDOS'!A:D,3,FALSE),0)</f>
        <v>381510</v>
      </c>
      <c r="O908" s="5">
        <f>IFERROR(VLOOKUP(Tabla1[[#This Row],[FECHA]],'RECAUDOS DE RESOLUCIONES'!A:D,4,FALSE),0)</f>
        <v>0</v>
      </c>
      <c r="P908" s="9">
        <f>IFERROR(VLOOKUP(Tabla1[[#This Row],[FECHA]],'RECAUDOS DE RESOLUCIONES'!A:D,3,FALSE),0)</f>
        <v>0</v>
      </c>
      <c r="Q90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908" s="9">
        <f>Tabla1[V. COMPARENDOS]-(Tabla1[V. EXONERACIONES]+Tabla1[[#This Row],[V. SIMIT CON RESOLUCION]]+Tabla1[[#This Row],[V. SIMIT SIN RESOLUCION]]+Tabla1[[#This Row],[V. RECAUDOS COMPARENDOS]]+Tabla1[[#This Row],[V. RECAUDOS RESOLUCIONES]])</f>
        <v>190755</v>
      </c>
      <c r="S908" s="11">
        <f>IFERROR(VLOOKUP(Tabla1[[#This Row],[FECHA]],'RECAUDOS LOCALES'!A:D,4,FALSE),0)</f>
        <v>6</v>
      </c>
      <c r="T908" s="9">
        <f>IFERROR(VLOOKUP(Tabla1[[#This Row],[FECHA]],'RECAUDOS LOCALES'!A:D,3,FALSE),0)</f>
        <v>813377</v>
      </c>
      <c r="U908" s="11">
        <f>IFERROR(VLOOKUP(Tabla1[[#This Row],[FECHA]],'RECAUDOS EXTERNOS'!A:D,4,FALSE),0)</f>
        <v>2</v>
      </c>
      <c r="V908" s="9">
        <f>IFERROR(VLOOKUP(Tabla1[[#This Row],[FECHA]],'RECAUDOS EXTERNOS'!A:D,3,FALSE),0)</f>
        <v>369750</v>
      </c>
    </row>
    <row r="909" spans="1:22" x14ac:dyDescent="0.25">
      <c r="A909" s="1">
        <v>38468</v>
      </c>
      <c r="B909" s="3" t="s">
        <v>2</v>
      </c>
      <c r="C909" s="2">
        <v>38443</v>
      </c>
      <c r="D909" s="5">
        <f>YEAR(Tabla1[[#This Row],[FECHA]])</f>
        <v>2005</v>
      </c>
      <c r="E909" s="5">
        <f>IFERROR(VLOOKUP(Tabla1[[#This Row],[FECHA]],'COMPARENDOS TOTALES'!A:D,4,FALSE),0)</f>
        <v>5</v>
      </c>
      <c r="F909" s="9">
        <f>IFERROR(VLOOKUP(Tabla1[[#This Row],[FECHA]],'COMPARENDOS TOTALES'!A:D,3,FALSE),0)</f>
        <v>1144500</v>
      </c>
      <c r="G909" s="5">
        <f>IFERROR(VLOOKUP(Tabla1[[#This Row],[FECHA]],EXONERACIONES!A:D,4,FALSE),0)</f>
        <v>5</v>
      </c>
      <c r="H909" s="9">
        <f>IFERROR(VLOOKUP(Tabla1[[#This Row],[FECHA]],EXONERACIONES!A:D,3,FALSE),0)</f>
        <v>1144500</v>
      </c>
      <c r="I909" s="5">
        <f>IFERROR(VLOOKUP(Tabla1[[#This Row],[FECHA]],'SIMIT CON RES'!A:D,4,FALSE),0)</f>
        <v>0</v>
      </c>
      <c r="J909" s="9">
        <f>IFERROR(VLOOKUP(Tabla1[[#This Row],[FECHA]],'SIMIT CON RES'!A:D,3,FALSE),0)</f>
        <v>0</v>
      </c>
      <c r="K909">
        <f>IFERROR(VLOOKUP(Tabla1[[#This Row],[FECHA]],'SIMIT SIN RES'!A:D,4,FALSE),0)</f>
        <v>0</v>
      </c>
      <c r="L909" s="9">
        <f>IFERROR(VLOOKUP(Tabla1[[#This Row],[FECHA]],'SIMIT SIN RES'!A:D,3,FALSE),0)</f>
        <v>0</v>
      </c>
      <c r="M909" s="5">
        <f>IFERROR(VLOOKUP(Tabla1[[#This Row],[FECHA]],'RECAUDOS DE COMPARENDOS'!A:D,4,FALSE),0)</f>
        <v>0</v>
      </c>
      <c r="N909" s="9">
        <f>IFERROR(VLOOKUP(Tabla1[[#This Row],[FECHA]],'RECAUDOS DE COMPARENDOS'!A:D,3,FALSE),0)</f>
        <v>0</v>
      </c>
      <c r="O909" s="5">
        <f>IFERROR(VLOOKUP(Tabla1[[#This Row],[FECHA]],'RECAUDOS DE RESOLUCIONES'!A:D,4,FALSE),0)</f>
        <v>0</v>
      </c>
      <c r="P909" s="9">
        <f>IFERROR(VLOOKUP(Tabla1[[#This Row],[FECHA]],'RECAUDOS DE RESOLUCIONES'!A:D,3,FALSE),0)</f>
        <v>0</v>
      </c>
      <c r="Q90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90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909" s="11">
        <f>IFERROR(VLOOKUP(Tabla1[[#This Row],[FECHA]],'RECAUDOS LOCALES'!A:D,4,FALSE),0)</f>
        <v>2</v>
      </c>
      <c r="T909" s="9">
        <f>IFERROR(VLOOKUP(Tabla1[[#This Row],[FECHA]],'RECAUDOS LOCALES'!A:D,3,FALSE),0)</f>
        <v>381270</v>
      </c>
      <c r="U909" s="11">
        <f>IFERROR(VLOOKUP(Tabla1[[#This Row],[FECHA]],'RECAUDOS EXTERNOS'!A:D,4,FALSE),0)</f>
        <v>2</v>
      </c>
      <c r="V909" s="9">
        <f>IFERROR(VLOOKUP(Tabla1[[#This Row],[FECHA]],'RECAUDOS EXTERNOS'!A:D,3,FALSE),0)</f>
        <v>280731</v>
      </c>
    </row>
    <row r="910" spans="1:22" x14ac:dyDescent="0.25">
      <c r="A910" s="1">
        <v>38469</v>
      </c>
      <c r="B910" s="3" t="s">
        <v>3</v>
      </c>
      <c r="C910" s="2">
        <v>38443</v>
      </c>
      <c r="D910" s="5">
        <f>YEAR(Tabla1[[#This Row],[FECHA]])</f>
        <v>2005</v>
      </c>
      <c r="E910" s="5">
        <f>IFERROR(VLOOKUP(Tabla1[[#This Row],[FECHA]],'COMPARENDOS TOTALES'!A:D,4,FALSE),0)</f>
        <v>5</v>
      </c>
      <c r="F910" s="9">
        <f>IFERROR(VLOOKUP(Tabla1[[#This Row],[FECHA]],'COMPARENDOS TOTALES'!A:D,3,FALSE),0)</f>
        <v>1144510</v>
      </c>
      <c r="G910" s="5">
        <f>IFERROR(VLOOKUP(Tabla1[[#This Row],[FECHA]],EXONERACIONES!A:D,4,FALSE),0)</f>
        <v>4</v>
      </c>
      <c r="H910" s="9">
        <f>IFERROR(VLOOKUP(Tabla1[[#This Row],[FECHA]],EXONERACIONES!A:D,3,FALSE),0)</f>
        <v>953760</v>
      </c>
      <c r="I910" s="5">
        <f>IFERROR(VLOOKUP(Tabla1[[#This Row],[FECHA]],'SIMIT CON RES'!A:D,4,FALSE),0)</f>
        <v>0</v>
      </c>
      <c r="J910" s="9">
        <f>IFERROR(VLOOKUP(Tabla1[[#This Row],[FECHA]],'SIMIT CON RES'!A:D,3,FALSE),0)</f>
        <v>0</v>
      </c>
      <c r="K910">
        <f>IFERROR(VLOOKUP(Tabla1[[#This Row],[FECHA]],'SIMIT SIN RES'!A:D,4,FALSE),0)</f>
        <v>0</v>
      </c>
      <c r="L910" s="9">
        <f>IFERROR(VLOOKUP(Tabla1[[#This Row],[FECHA]],'SIMIT SIN RES'!A:D,3,FALSE),0)</f>
        <v>0</v>
      </c>
      <c r="M910" s="5">
        <f>IFERROR(VLOOKUP(Tabla1[[#This Row],[FECHA]],'RECAUDOS DE COMPARENDOS'!A:D,4,FALSE),0)</f>
        <v>1</v>
      </c>
      <c r="N910" s="9">
        <f>IFERROR(VLOOKUP(Tabla1[[#This Row],[FECHA]],'RECAUDOS DE COMPARENDOS'!A:D,3,FALSE),0)</f>
        <v>190750</v>
      </c>
      <c r="O910" s="5">
        <f>IFERROR(VLOOKUP(Tabla1[[#This Row],[FECHA]],'RECAUDOS DE RESOLUCIONES'!A:D,4,FALSE),0)</f>
        <v>0</v>
      </c>
      <c r="P910" s="9">
        <f>IFERROR(VLOOKUP(Tabla1[[#This Row],[FECHA]],'RECAUDOS DE RESOLUCIONES'!A:D,3,FALSE),0)</f>
        <v>0</v>
      </c>
      <c r="Q91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91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910" s="11">
        <f>IFERROR(VLOOKUP(Tabla1[[#This Row],[FECHA]],'RECAUDOS LOCALES'!A:D,4,FALSE),0)</f>
        <v>11</v>
      </c>
      <c r="T910" s="9">
        <f>IFERROR(VLOOKUP(Tabla1[[#This Row],[FECHA]],'RECAUDOS LOCALES'!A:D,3,FALSE),0)</f>
        <v>1156640</v>
      </c>
      <c r="U910" s="11">
        <f>IFERROR(VLOOKUP(Tabla1[[#This Row],[FECHA]],'RECAUDOS EXTERNOS'!A:D,4,FALSE),0)</f>
        <v>1</v>
      </c>
      <c r="V910" s="9">
        <f>IFERROR(VLOOKUP(Tabla1[[#This Row],[FECHA]],'RECAUDOS EXTERNOS'!A:D,3,FALSE),0)</f>
        <v>101736</v>
      </c>
    </row>
    <row r="911" spans="1:22" x14ac:dyDescent="0.25">
      <c r="A911" s="1">
        <v>38470</v>
      </c>
      <c r="B911" s="3" t="s">
        <v>6</v>
      </c>
      <c r="C911" s="2">
        <v>38443</v>
      </c>
      <c r="D911" s="5">
        <f>YEAR(Tabla1[[#This Row],[FECHA]])</f>
        <v>2005</v>
      </c>
      <c r="E911" s="5">
        <f>IFERROR(VLOOKUP(Tabla1[[#This Row],[FECHA]],'COMPARENDOS TOTALES'!A:D,4,FALSE),0)</f>
        <v>12</v>
      </c>
      <c r="F911" s="9">
        <f>IFERROR(VLOOKUP(Tabla1[[#This Row],[FECHA]],'COMPARENDOS TOTALES'!A:D,3,FALSE),0)</f>
        <v>2975740</v>
      </c>
      <c r="G911" s="5">
        <f>IFERROR(VLOOKUP(Tabla1[[#This Row],[FECHA]],EXONERACIONES!A:D,4,FALSE),0)</f>
        <v>9</v>
      </c>
      <c r="H911" s="9">
        <f>IFERROR(VLOOKUP(Tabla1[[#This Row],[FECHA]],EXONERACIONES!A:D,3,FALSE),0)</f>
        <v>2390761</v>
      </c>
      <c r="I911" s="5">
        <f>IFERROR(VLOOKUP(Tabla1[[#This Row],[FECHA]],'SIMIT CON RES'!A:D,4,FALSE),0)</f>
        <v>0</v>
      </c>
      <c r="J911" s="9">
        <f>IFERROR(VLOOKUP(Tabla1[[#This Row],[FECHA]],'SIMIT CON RES'!A:D,3,FALSE),0)</f>
        <v>0</v>
      </c>
      <c r="K911">
        <f>IFERROR(VLOOKUP(Tabla1[[#This Row],[FECHA]],'SIMIT SIN RES'!A:D,4,FALSE),0)</f>
        <v>0</v>
      </c>
      <c r="L911" s="9">
        <f>IFERROR(VLOOKUP(Tabla1[[#This Row],[FECHA]],'SIMIT SIN RES'!A:D,3,FALSE),0)</f>
        <v>0</v>
      </c>
      <c r="M911" s="5">
        <f>IFERROR(VLOOKUP(Tabla1[[#This Row],[FECHA]],'RECAUDOS DE COMPARENDOS'!A:D,4,FALSE),0)</f>
        <v>0</v>
      </c>
      <c r="N911" s="9">
        <f>IFERROR(VLOOKUP(Tabla1[[#This Row],[FECHA]],'RECAUDOS DE COMPARENDOS'!A:D,3,FALSE),0)</f>
        <v>0</v>
      </c>
      <c r="O911" s="5">
        <f>IFERROR(VLOOKUP(Tabla1[[#This Row],[FECHA]],'RECAUDOS DE RESOLUCIONES'!A:D,4,FALSE),0)</f>
        <v>0</v>
      </c>
      <c r="P911" s="9">
        <f>IFERROR(VLOOKUP(Tabla1[[#This Row],[FECHA]],'RECAUDOS DE RESOLUCIONES'!A:D,3,FALSE),0)</f>
        <v>0</v>
      </c>
      <c r="Q91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911" s="9">
        <f>Tabla1[V. COMPARENDOS]-(Tabla1[V. EXONERACIONES]+Tabla1[[#This Row],[V. SIMIT CON RESOLUCION]]+Tabla1[[#This Row],[V. SIMIT SIN RESOLUCION]]+Tabla1[[#This Row],[V. RECAUDOS COMPARENDOS]]+Tabla1[[#This Row],[V. RECAUDOS RESOLUCIONES]])</f>
        <v>584979</v>
      </c>
      <c r="S911" s="11">
        <f>IFERROR(VLOOKUP(Tabla1[[#This Row],[FECHA]],'RECAUDOS LOCALES'!A:D,4,FALSE),0)</f>
        <v>2</v>
      </c>
      <c r="T911" s="9">
        <f>IFERROR(VLOOKUP(Tabla1[[#This Row],[FECHA]],'RECAUDOS LOCALES'!A:D,3,FALSE),0)</f>
        <v>381270</v>
      </c>
      <c r="U911" s="11">
        <f>IFERROR(VLOOKUP(Tabla1[[#This Row],[FECHA]],'RECAUDOS EXTERNOS'!A:D,4,FALSE),0)</f>
        <v>3</v>
      </c>
      <c r="V911" s="9">
        <f>IFERROR(VLOOKUP(Tabla1[[#This Row],[FECHA]],'RECAUDOS EXTERNOS'!A:D,3,FALSE),0)</f>
        <v>953775</v>
      </c>
    </row>
    <row r="912" spans="1:22" x14ac:dyDescent="0.25">
      <c r="A912" s="1">
        <v>38471</v>
      </c>
      <c r="B912" s="3" t="s">
        <v>0</v>
      </c>
      <c r="C912" s="2">
        <v>38443</v>
      </c>
      <c r="D912" s="5">
        <f>YEAR(Tabla1[[#This Row],[FECHA]])</f>
        <v>2005</v>
      </c>
      <c r="E912" s="5">
        <f>IFERROR(VLOOKUP(Tabla1[[#This Row],[FECHA]],'COMPARENDOS TOTALES'!A:D,4,FALSE),0)</f>
        <v>39</v>
      </c>
      <c r="F912" s="9">
        <f>IFERROR(VLOOKUP(Tabla1[[#This Row],[FECHA]],'COMPARENDOS TOTALES'!A:D,3,FALSE),0)</f>
        <v>10181229</v>
      </c>
      <c r="G912" s="5">
        <f>IFERROR(VLOOKUP(Tabla1[[#This Row],[FECHA]],EXONERACIONES!A:D,4,FALSE),0)</f>
        <v>26</v>
      </c>
      <c r="H912" s="9">
        <f>IFERROR(VLOOKUP(Tabla1[[#This Row],[FECHA]],EXONERACIONES!A:D,3,FALSE),0)</f>
        <v>6154990</v>
      </c>
      <c r="I912" s="5">
        <f>IFERROR(VLOOKUP(Tabla1[[#This Row],[FECHA]],'SIMIT CON RES'!A:D,4,FALSE),0)</f>
        <v>0</v>
      </c>
      <c r="J912" s="9">
        <f>IFERROR(VLOOKUP(Tabla1[[#This Row],[FECHA]],'SIMIT CON RES'!A:D,3,FALSE),0)</f>
        <v>0</v>
      </c>
      <c r="K912">
        <f>IFERROR(VLOOKUP(Tabla1[[#This Row],[FECHA]],'SIMIT SIN RES'!A:D,4,FALSE),0)</f>
        <v>0</v>
      </c>
      <c r="L912" s="9">
        <f>IFERROR(VLOOKUP(Tabla1[[#This Row],[FECHA]],'SIMIT SIN RES'!A:D,3,FALSE),0)</f>
        <v>0</v>
      </c>
      <c r="M912" s="5">
        <f>IFERROR(VLOOKUP(Tabla1[[#This Row],[FECHA]],'RECAUDOS DE COMPARENDOS'!A:D,4,FALSE),0)</f>
        <v>5</v>
      </c>
      <c r="N912" s="9">
        <f>IFERROR(VLOOKUP(Tabla1[[#This Row],[FECHA]],'RECAUDOS DE COMPARENDOS'!A:D,3,FALSE),0)</f>
        <v>1246261</v>
      </c>
      <c r="O912" s="5">
        <f>IFERROR(VLOOKUP(Tabla1[[#This Row],[FECHA]],'RECAUDOS DE RESOLUCIONES'!A:D,4,FALSE),0)</f>
        <v>0</v>
      </c>
      <c r="P912" s="9">
        <f>IFERROR(VLOOKUP(Tabla1[[#This Row],[FECHA]],'RECAUDOS DE RESOLUCIONES'!A:D,3,FALSE),0)</f>
        <v>0</v>
      </c>
      <c r="Q91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8</v>
      </c>
      <c r="R912" s="9">
        <f>Tabla1[V. COMPARENDOS]-(Tabla1[V. EXONERACIONES]+Tabla1[[#This Row],[V. SIMIT CON RESOLUCION]]+Tabla1[[#This Row],[V. SIMIT SIN RESOLUCION]]+Tabla1[[#This Row],[V. RECAUDOS COMPARENDOS]]+Tabla1[[#This Row],[V. RECAUDOS RESOLUCIONES]])</f>
        <v>2779978</v>
      </c>
      <c r="S912" s="11">
        <f>IFERROR(VLOOKUP(Tabla1[[#This Row],[FECHA]],'RECAUDOS LOCALES'!A:D,4,FALSE),0)</f>
        <v>4</v>
      </c>
      <c r="T912" s="9">
        <f>IFERROR(VLOOKUP(Tabla1[[#This Row],[FECHA]],'RECAUDOS LOCALES'!A:D,3,FALSE),0)</f>
        <v>426289</v>
      </c>
      <c r="U912" s="11">
        <f>IFERROR(VLOOKUP(Tabla1[[#This Row],[FECHA]],'RECAUDOS EXTERNOS'!A:D,4,FALSE),0)</f>
        <v>2</v>
      </c>
      <c r="V912" s="9">
        <f>IFERROR(VLOOKUP(Tabla1[[#This Row],[FECHA]],'RECAUDOS EXTERNOS'!A:D,3,FALSE),0)</f>
        <v>572265</v>
      </c>
    </row>
    <row r="913" spans="1:22" x14ac:dyDescent="0.25">
      <c r="A913" s="1">
        <v>38472</v>
      </c>
      <c r="B913" s="3" t="s">
        <v>5</v>
      </c>
      <c r="C913" s="2">
        <v>38443</v>
      </c>
      <c r="D913" s="5">
        <f>YEAR(Tabla1[[#This Row],[FECHA]])</f>
        <v>2005</v>
      </c>
      <c r="E913" s="5">
        <f>IFERROR(VLOOKUP(Tabla1[[#This Row],[FECHA]],'COMPARENDOS TOTALES'!A:D,4,FALSE),0)</f>
        <v>17</v>
      </c>
      <c r="F913" s="9">
        <f>IFERROR(VLOOKUP(Tabla1[[#This Row],[FECHA]],'COMPARENDOS TOTALES'!A:D,3,FALSE),0)</f>
        <v>4400067</v>
      </c>
      <c r="G913" s="5">
        <f>IFERROR(VLOOKUP(Tabla1[[#This Row],[FECHA]],EXONERACIONES!A:D,4,FALSE),0)</f>
        <v>13</v>
      </c>
      <c r="H913" s="9">
        <f>IFERROR(VLOOKUP(Tabla1[[#This Row],[FECHA]],EXONERACIONES!A:D,3,FALSE),0)</f>
        <v>3255542</v>
      </c>
      <c r="I913" s="5">
        <f>IFERROR(VLOOKUP(Tabla1[[#This Row],[FECHA]],'SIMIT CON RES'!A:D,4,FALSE),0)</f>
        <v>0</v>
      </c>
      <c r="J913" s="9">
        <f>IFERROR(VLOOKUP(Tabla1[[#This Row],[FECHA]],'SIMIT CON RES'!A:D,3,FALSE),0)</f>
        <v>0</v>
      </c>
      <c r="K913">
        <f>IFERROR(VLOOKUP(Tabla1[[#This Row],[FECHA]],'SIMIT SIN RES'!A:D,4,FALSE),0)</f>
        <v>0</v>
      </c>
      <c r="L913" s="9">
        <f>IFERROR(VLOOKUP(Tabla1[[#This Row],[FECHA]],'SIMIT SIN RES'!A:D,3,FALSE),0)</f>
        <v>0</v>
      </c>
      <c r="M913" s="5">
        <f>IFERROR(VLOOKUP(Tabla1[[#This Row],[FECHA]],'RECAUDOS DE COMPARENDOS'!A:D,4,FALSE),0)</f>
        <v>1</v>
      </c>
      <c r="N913" s="9">
        <f>IFERROR(VLOOKUP(Tabla1[[#This Row],[FECHA]],'RECAUDOS DE COMPARENDOS'!A:D,3,FALSE),0)</f>
        <v>381510</v>
      </c>
      <c r="O913" s="5">
        <f>IFERROR(VLOOKUP(Tabla1[[#This Row],[FECHA]],'RECAUDOS DE RESOLUCIONES'!A:D,4,FALSE),0)</f>
        <v>0</v>
      </c>
      <c r="P913" s="9">
        <f>IFERROR(VLOOKUP(Tabla1[[#This Row],[FECHA]],'RECAUDOS DE RESOLUCIONES'!A:D,3,FALSE),0)</f>
        <v>0</v>
      </c>
      <c r="Q91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913" s="9">
        <f>Tabla1[V. COMPARENDOS]-(Tabla1[V. EXONERACIONES]+Tabla1[[#This Row],[V. SIMIT CON RESOLUCION]]+Tabla1[[#This Row],[V. SIMIT SIN RESOLUCION]]+Tabla1[[#This Row],[V. RECAUDOS COMPARENDOS]]+Tabla1[[#This Row],[V. RECAUDOS RESOLUCIONES]])</f>
        <v>763015</v>
      </c>
      <c r="S913" s="11">
        <f>IFERROR(VLOOKUP(Tabla1[[#This Row],[FECHA]],'RECAUDOS LOCALES'!A:D,4,FALSE),0)</f>
        <v>0</v>
      </c>
      <c r="T913" s="9">
        <f>IFERROR(VLOOKUP(Tabla1[[#This Row],[FECHA]],'RECAUDOS LOCALES'!A:D,3,FALSE),0)</f>
        <v>0</v>
      </c>
      <c r="U913" s="11">
        <f>IFERROR(VLOOKUP(Tabla1[[#This Row],[FECHA]],'RECAUDOS EXTERNOS'!A:D,4,FALSE),0)</f>
        <v>0</v>
      </c>
      <c r="V913" s="9">
        <f>IFERROR(VLOOKUP(Tabla1[[#This Row],[FECHA]],'RECAUDOS EXTERNOS'!A:D,3,FALSE),0)</f>
        <v>0</v>
      </c>
    </row>
    <row r="914" spans="1:22" x14ac:dyDescent="0.25">
      <c r="A914" s="1">
        <v>38473</v>
      </c>
      <c r="B914" s="3" t="s">
        <v>4</v>
      </c>
      <c r="C914" s="2">
        <v>38473</v>
      </c>
      <c r="D914" s="5">
        <f>YEAR(Tabla1[[#This Row],[FECHA]])</f>
        <v>2005</v>
      </c>
      <c r="E914" s="5">
        <f>IFERROR(VLOOKUP(Tabla1[[#This Row],[FECHA]],'COMPARENDOS TOTALES'!A:D,4,FALSE),0)</f>
        <v>19</v>
      </c>
      <c r="F914" s="9">
        <f>IFERROR(VLOOKUP(Tabla1[[#This Row],[FECHA]],'COMPARENDOS TOTALES'!A:D,3,FALSE),0)</f>
        <v>5252103</v>
      </c>
      <c r="G914" s="5">
        <f>IFERROR(VLOOKUP(Tabla1[[#This Row],[FECHA]],EXONERACIONES!A:D,4,FALSE),0)</f>
        <v>13</v>
      </c>
      <c r="H914" s="9">
        <f>IFERROR(VLOOKUP(Tabla1[[#This Row],[FECHA]],EXONERACIONES!A:D,3,FALSE),0)</f>
        <v>3726068</v>
      </c>
      <c r="I914" s="5">
        <f>IFERROR(VLOOKUP(Tabla1[[#This Row],[FECHA]],'SIMIT CON RES'!A:D,4,FALSE),0)</f>
        <v>0</v>
      </c>
      <c r="J914" s="9">
        <f>IFERROR(VLOOKUP(Tabla1[[#This Row],[FECHA]],'SIMIT CON RES'!A:D,3,FALSE),0)</f>
        <v>0</v>
      </c>
      <c r="K914">
        <f>IFERROR(VLOOKUP(Tabla1[[#This Row],[FECHA]],'SIMIT SIN RES'!A:D,4,FALSE),0)</f>
        <v>0</v>
      </c>
      <c r="L914" s="9">
        <f>IFERROR(VLOOKUP(Tabla1[[#This Row],[FECHA]],'SIMIT SIN RES'!A:D,3,FALSE),0)</f>
        <v>0</v>
      </c>
      <c r="M914" s="5">
        <f>IFERROR(VLOOKUP(Tabla1[[#This Row],[FECHA]],'RECAUDOS DE COMPARENDOS'!A:D,4,FALSE),0)</f>
        <v>1</v>
      </c>
      <c r="N914" s="9">
        <f>IFERROR(VLOOKUP(Tabla1[[#This Row],[FECHA]],'RECAUDOS DE COMPARENDOS'!A:D,3,FALSE),0)</f>
        <v>190755</v>
      </c>
      <c r="O914" s="5">
        <f>IFERROR(VLOOKUP(Tabla1[[#This Row],[FECHA]],'RECAUDOS DE RESOLUCIONES'!A:D,4,FALSE),0)</f>
        <v>0</v>
      </c>
      <c r="P914" s="9">
        <f>IFERROR(VLOOKUP(Tabla1[[#This Row],[FECHA]],'RECAUDOS DE RESOLUCIONES'!A:D,3,FALSE),0)</f>
        <v>0</v>
      </c>
      <c r="Q91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914" s="9">
        <f>Tabla1[V. COMPARENDOS]-(Tabla1[V. EXONERACIONES]+Tabla1[[#This Row],[V. SIMIT CON RESOLUCION]]+Tabla1[[#This Row],[V. SIMIT SIN RESOLUCION]]+Tabla1[[#This Row],[V. RECAUDOS COMPARENDOS]]+Tabla1[[#This Row],[V. RECAUDOS RESOLUCIONES]])</f>
        <v>1335280</v>
      </c>
      <c r="S914" s="11">
        <f>IFERROR(VLOOKUP(Tabla1[[#This Row],[FECHA]],'RECAUDOS LOCALES'!A:D,4,FALSE),0)</f>
        <v>0</v>
      </c>
      <c r="T914" s="9">
        <f>IFERROR(VLOOKUP(Tabla1[[#This Row],[FECHA]],'RECAUDOS LOCALES'!A:D,3,FALSE),0)</f>
        <v>0</v>
      </c>
      <c r="U914" s="11">
        <f>IFERROR(VLOOKUP(Tabla1[[#This Row],[FECHA]],'RECAUDOS EXTERNOS'!A:D,4,FALSE),0)</f>
        <v>0</v>
      </c>
      <c r="V914" s="9">
        <f>IFERROR(VLOOKUP(Tabla1[[#This Row],[FECHA]],'RECAUDOS EXTERNOS'!A:D,3,FALSE),0)</f>
        <v>0</v>
      </c>
    </row>
    <row r="915" spans="1:22" x14ac:dyDescent="0.25">
      <c r="A915" s="1">
        <v>38474</v>
      </c>
      <c r="B915" s="3" t="s">
        <v>1</v>
      </c>
      <c r="C915" s="2">
        <v>38473</v>
      </c>
      <c r="D915" s="5">
        <f>YEAR(Tabla1[[#This Row],[FECHA]])</f>
        <v>2005</v>
      </c>
      <c r="E915" s="5">
        <f>IFERROR(VLOOKUP(Tabla1[[#This Row],[FECHA]],'COMPARENDOS TOTALES'!A:D,4,FALSE),0)</f>
        <v>12</v>
      </c>
      <c r="F915" s="9">
        <f>IFERROR(VLOOKUP(Tabla1[[#This Row],[FECHA]],'COMPARENDOS TOTALES'!A:D,3,FALSE),0)</f>
        <v>2963036</v>
      </c>
      <c r="G915" s="5">
        <f>IFERROR(VLOOKUP(Tabla1[[#This Row],[FECHA]],EXONERACIONES!A:D,4,FALSE),0)</f>
        <v>10</v>
      </c>
      <c r="H915" s="9">
        <f>IFERROR(VLOOKUP(Tabla1[[#This Row],[FECHA]],EXONERACIONES!A:D,3,FALSE),0)</f>
        <v>2390776</v>
      </c>
      <c r="I915" s="5">
        <f>IFERROR(VLOOKUP(Tabla1[[#This Row],[FECHA]],'SIMIT CON RES'!A:D,4,FALSE),0)</f>
        <v>0</v>
      </c>
      <c r="J915" s="9">
        <f>IFERROR(VLOOKUP(Tabla1[[#This Row],[FECHA]],'SIMIT CON RES'!A:D,3,FALSE),0)</f>
        <v>0</v>
      </c>
      <c r="K915">
        <f>IFERROR(VLOOKUP(Tabla1[[#This Row],[FECHA]],'SIMIT SIN RES'!A:D,4,FALSE),0)</f>
        <v>0</v>
      </c>
      <c r="L915" s="9">
        <f>IFERROR(VLOOKUP(Tabla1[[#This Row],[FECHA]],'SIMIT SIN RES'!A:D,3,FALSE),0)</f>
        <v>0</v>
      </c>
      <c r="M915" s="5">
        <f>IFERROR(VLOOKUP(Tabla1[[#This Row],[FECHA]],'RECAUDOS DE COMPARENDOS'!A:D,4,FALSE),0)</f>
        <v>1</v>
      </c>
      <c r="N915" s="9">
        <f>IFERROR(VLOOKUP(Tabla1[[#This Row],[FECHA]],'RECAUDOS DE COMPARENDOS'!A:D,3,FALSE),0)</f>
        <v>381510</v>
      </c>
      <c r="O915" s="5">
        <f>IFERROR(VLOOKUP(Tabla1[[#This Row],[FECHA]],'RECAUDOS DE RESOLUCIONES'!A:D,4,FALSE),0)</f>
        <v>0</v>
      </c>
      <c r="P915" s="9">
        <f>IFERROR(VLOOKUP(Tabla1[[#This Row],[FECHA]],'RECAUDOS DE RESOLUCIONES'!A:D,3,FALSE),0)</f>
        <v>0</v>
      </c>
      <c r="Q91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915" s="9">
        <f>Tabla1[V. COMPARENDOS]-(Tabla1[V. EXONERACIONES]+Tabla1[[#This Row],[V. SIMIT CON RESOLUCION]]+Tabla1[[#This Row],[V. SIMIT SIN RESOLUCION]]+Tabla1[[#This Row],[V. RECAUDOS COMPARENDOS]]+Tabla1[[#This Row],[V. RECAUDOS RESOLUCIONES]])</f>
        <v>190750</v>
      </c>
      <c r="S915" s="11">
        <f>IFERROR(VLOOKUP(Tabla1[[#This Row],[FECHA]],'RECAUDOS LOCALES'!A:D,4,FALSE),0)</f>
        <v>2</v>
      </c>
      <c r="T915" s="9">
        <f>IFERROR(VLOOKUP(Tabla1[[#This Row],[FECHA]],'RECAUDOS LOCALES'!A:D,3,FALSE),0)</f>
        <v>143051</v>
      </c>
      <c r="U915" s="11">
        <f>IFERROR(VLOOKUP(Tabla1[[#This Row],[FECHA]],'RECAUDOS EXTERNOS'!A:D,4,FALSE),0)</f>
        <v>8</v>
      </c>
      <c r="V915" s="9">
        <f>IFERROR(VLOOKUP(Tabla1[[#This Row],[FECHA]],'RECAUDOS EXTERNOS'!A:D,3,FALSE),0)</f>
        <v>1822943</v>
      </c>
    </row>
    <row r="916" spans="1:22" x14ac:dyDescent="0.25">
      <c r="A916" s="1">
        <v>38475</v>
      </c>
      <c r="B916" s="3" t="s">
        <v>2</v>
      </c>
      <c r="C916" s="2">
        <v>38473</v>
      </c>
      <c r="D916" s="5">
        <f>YEAR(Tabla1[[#This Row],[FECHA]])</f>
        <v>2005</v>
      </c>
      <c r="E916" s="5">
        <f>IFERROR(VLOOKUP(Tabla1[[#This Row],[FECHA]],'COMPARENDOS TOTALES'!A:D,4,FALSE),0)</f>
        <v>26</v>
      </c>
      <c r="F916" s="9">
        <f>IFERROR(VLOOKUP(Tabla1[[#This Row],[FECHA]],'COMPARENDOS TOTALES'!A:D,3,FALSE),0)</f>
        <v>4819722</v>
      </c>
      <c r="G916" s="5">
        <f>IFERROR(VLOOKUP(Tabla1[[#This Row],[FECHA]],EXONERACIONES!A:D,4,FALSE),0)</f>
        <v>19</v>
      </c>
      <c r="H916" s="9">
        <f>IFERROR(VLOOKUP(Tabla1[[#This Row],[FECHA]],EXONERACIONES!A:D,3,FALSE),0)</f>
        <v>3929544</v>
      </c>
      <c r="I916" s="5">
        <f>IFERROR(VLOOKUP(Tabla1[[#This Row],[FECHA]],'SIMIT CON RES'!A:D,4,FALSE),0)</f>
        <v>0</v>
      </c>
      <c r="J916" s="9">
        <f>IFERROR(VLOOKUP(Tabla1[[#This Row],[FECHA]],'SIMIT CON RES'!A:D,3,FALSE),0)</f>
        <v>0</v>
      </c>
      <c r="K916">
        <f>IFERROR(VLOOKUP(Tabla1[[#This Row],[FECHA]],'SIMIT SIN RES'!A:D,4,FALSE),0)</f>
        <v>0</v>
      </c>
      <c r="L916" s="9">
        <f>IFERROR(VLOOKUP(Tabla1[[#This Row],[FECHA]],'SIMIT SIN RES'!A:D,3,FALSE),0)</f>
        <v>0</v>
      </c>
      <c r="M916" s="5">
        <f>IFERROR(VLOOKUP(Tabla1[[#This Row],[FECHA]],'RECAUDOS DE COMPARENDOS'!A:D,4,FALSE),0)</f>
        <v>1</v>
      </c>
      <c r="N916" s="9">
        <f>IFERROR(VLOOKUP(Tabla1[[#This Row],[FECHA]],'RECAUDOS DE COMPARENDOS'!A:D,3,FALSE),0)</f>
        <v>190755</v>
      </c>
      <c r="O916" s="5">
        <f>IFERROR(VLOOKUP(Tabla1[[#This Row],[FECHA]],'RECAUDOS DE RESOLUCIONES'!A:D,4,FALSE),0)</f>
        <v>0</v>
      </c>
      <c r="P916" s="9">
        <f>IFERROR(VLOOKUP(Tabla1[[#This Row],[FECHA]],'RECAUDOS DE RESOLUCIONES'!A:D,3,FALSE),0)</f>
        <v>0</v>
      </c>
      <c r="Q91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916" s="9">
        <f>Tabla1[V. COMPARENDOS]-(Tabla1[V. EXONERACIONES]+Tabla1[[#This Row],[V. SIMIT CON RESOLUCION]]+Tabla1[[#This Row],[V. SIMIT SIN RESOLUCION]]+Tabla1[[#This Row],[V. RECAUDOS COMPARENDOS]]+Tabla1[[#This Row],[V. RECAUDOS RESOLUCIONES]])</f>
        <v>699423</v>
      </c>
      <c r="S916" s="11">
        <f>IFERROR(VLOOKUP(Tabla1[[#This Row],[FECHA]],'RECAUDOS LOCALES'!A:D,4,FALSE),0)</f>
        <v>7</v>
      </c>
      <c r="T916" s="9">
        <f>IFERROR(VLOOKUP(Tabla1[[#This Row],[FECHA]],'RECAUDOS LOCALES'!A:D,3,FALSE),0)</f>
        <v>823241</v>
      </c>
      <c r="U916" s="11">
        <f>IFERROR(VLOOKUP(Tabla1[[#This Row],[FECHA]],'RECAUDOS EXTERNOS'!A:D,4,FALSE),0)</f>
        <v>8</v>
      </c>
      <c r="V916" s="9">
        <f>IFERROR(VLOOKUP(Tabla1[[#This Row],[FECHA]],'RECAUDOS EXTERNOS'!A:D,3,FALSE),0)</f>
        <v>2117721</v>
      </c>
    </row>
    <row r="917" spans="1:22" x14ac:dyDescent="0.25">
      <c r="A917" s="1">
        <v>38476</v>
      </c>
      <c r="B917" s="3" t="s">
        <v>3</v>
      </c>
      <c r="C917" s="2">
        <v>38473</v>
      </c>
      <c r="D917" s="5">
        <f>YEAR(Tabla1[[#This Row],[FECHA]])</f>
        <v>2005</v>
      </c>
      <c r="E917" s="5">
        <f>IFERROR(VLOOKUP(Tabla1[[#This Row],[FECHA]],'COMPARENDOS TOTALES'!A:D,4,FALSE),0)</f>
        <v>10</v>
      </c>
      <c r="F917" s="9">
        <f>IFERROR(VLOOKUP(Tabla1[[#This Row],[FECHA]],'COMPARENDOS TOTALES'!A:D,3,FALSE),0)</f>
        <v>1818508</v>
      </c>
      <c r="G917" s="5">
        <f>IFERROR(VLOOKUP(Tabla1[[#This Row],[FECHA]],EXONERACIONES!A:D,4,FALSE),0)</f>
        <v>8</v>
      </c>
      <c r="H917" s="9">
        <f>IFERROR(VLOOKUP(Tabla1[[#This Row],[FECHA]],EXONERACIONES!A:D,3,FALSE),0)</f>
        <v>1437003</v>
      </c>
      <c r="I917" s="5">
        <f>IFERROR(VLOOKUP(Tabla1[[#This Row],[FECHA]],'SIMIT CON RES'!A:D,4,FALSE),0)</f>
        <v>0</v>
      </c>
      <c r="J917" s="9">
        <f>IFERROR(VLOOKUP(Tabla1[[#This Row],[FECHA]],'SIMIT CON RES'!A:D,3,FALSE),0)</f>
        <v>0</v>
      </c>
      <c r="K917">
        <f>IFERROR(VLOOKUP(Tabla1[[#This Row],[FECHA]],'SIMIT SIN RES'!A:D,4,FALSE),0)</f>
        <v>0</v>
      </c>
      <c r="L917" s="9">
        <f>IFERROR(VLOOKUP(Tabla1[[#This Row],[FECHA]],'SIMIT SIN RES'!A:D,3,FALSE),0)</f>
        <v>0</v>
      </c>
      <c r="M917" s="5">
        <f>IFERROR(VLOOKUP(Tabla1[[#This Row],[FECHA]],'RECAUDOS DE COMPARENDOS'!A:D,4,FALSE),0)</f>
        <v>0</v>
      </c>
      <c r="N917" s="9">
        <f>IFERROR(VLOOKUP(Tabla1[[#This Row],[FECHA]],'RECAUDOS DE COMPARENDOS'!A:D,3,FALSE),0)</f>
        <v>0</v>
      </c>
      <c r="O917" s="5">
        <f>IFERROR(VLOOKUP(Tabla1[[#This Row],[FECHA]],'RECAUDOS DE RESOLUCIONES'!A:D,4,FALSE),0)</f>
        <v>0</v>
      </c>
      <c r="P917" s="9">
        <f>IFERROR(VLOOKUP(Tabla1[[#This Row],[FECHA]],'RECAUDOS DE RESOLUCIONES'!A:D,3,FALSE),0)</f>
        <v>0</v>
      </c>
      <c r="Q91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917" s="9">
        <f>Tabla1[V. COMPARENDOS]-(Tabla1[V. EXONERACIONES]+Tabla1[[#This Row],[V. SIMIT CON RESOLUCION]]+Tabla1[[#This Row],[V. SIMIT SIN RESOLUCION]]+Tabla1[[#This Row],[V. RECAUDOS COMPARENDOS]]+Tabla1[[#This Row],[V. RECAUDOS RESOLUCIONES]])</f>
        <v>381505</v>
      </c>
      <c r="S917" s="11">
        <f>IFERROR(VLOOKUP(Tabla1[[#This Row],[FECHA]],'RECAUDOS LOCALES'!A:D,4,FALSE),0)</f>
        <v>3</v>
      </c>
      <c r="T917" s="9">
        <f>IFERROR(VLOOKUP(Tabla1[[#This Row],[FECHA]],'RECAUDOS LOCALES'!A:D,3,FALSE),0)</f>
        <v>267816</v>
      </c>
      <c r="U917" s="11">
        <f>IFERROR(VLOOKUP(Tabla1[[#This Row],[FECHA]],'RECAUDOS EXTERNOS'!A:D,4,FALSE),0)</f>
        <v>1</v>
      </c>
      <c r="V917" s="9">
        <f>IFERROR(VLOOKUP(Tabla1[[#This Row],[FECHA]],'RECAUDOS EXTERNOS'!A:D,3,FALSE),0)</f>
        <v>381510</v>
      </c>
    </row>
    <row r="918" spans="1:22" x14ac:dyDescent="0.25">
      <c r="A918" s="1">
        <v>38477</v>
      </c>
      <c r="B918" s="3" t="s">
        <v>6</v>
      </c>
      <c r="C918" s="2">
        <v>38473</v>
      </c>
      <c r="D918" s="5">
        <f>YEAR(Tabla1[[#This Row],[FECHA]])</f>
        <v>2005</v>
      </c>
      <c r="E918" s="5">
        <f>IFERROR(VLOOKUP(Tabla1[[#This Row],[FECHA]],'COMPARENDOS TOTALES'!A:D,4,FALSE),0)</f>
        <v>40</v>
      </c>
      <c r="F918" s="9">
        <f>IFERROR(VLOOKUP(Tabla1[[#This Row],[FECHA]],'COMPARENDOS TOTALES'!A:D,3,FALSE),0)</f>
        <v>10122482</v>
      </c>
      <c r="G918" s="5">
        <f>IFERROR(VLOOKUP(Tabla1[[#This Row],[FECHA]],EXONERACIONES!A:D,4,FALSE),0)</f>
        <v>35</v>
      </c>
      <c r="H918" s="9">
        <f>IFERROR(VLOOKUP(Tabla1[[#This Row],[FECHA]],EXONERACIONES!A:D,3,FALSE),0)</f>
        <v>8787437</v>
      </c>
      <c r="I918" s="5">
        <f>IFERROR(VLOOKUP(Tabla1[[#This Row],[FECHA]],'SIMIT CON RES'!A:D,4,FALSE),0)</f>
        <v>0</v>
      </c>
      <c r="J918" s="9">
        <f>IFERROR(VLOOKUP(Tabla1[[#This Row],[FECHA]],'SIMIT CON RES'!A:D,3,FALSE),0)</f>
        <v>0</v>
      </c>
      <c r="K918">
        <f>IFERROR(VLOOKUP(Tabla1[[#This Row],[FECHA]],'SIMIT SIN RES'!A:D,4,FALSE),0)</f>
        <v>0</v>
      </c>
      <c r="L918" s="9">
        <f>IFERROR(VLOOKUP(Tabla1[[#This Row],[FECHA]],'SIMIT SIN RES'!A:D,3,FALSE),0)</f>
        <v>0</v>
      </c>
      <c r="M918" s="5">
        <f>IFERROR(VLOOKUP(Tabla1[[#This Row],[FECHA]],'RECAUDOS DE COMPARENDOS'!A:D,4,FALSE),0)</f>
        <v>2</v>
      </c>
      <c r="N918" s="9">
        <f>IFERROR(VLOOKUP(Tabla1[[#This Row],[FECHA]],'RECAUDOS DE COMPARENDOS'!A:D,3,FALSE),0)</f>
        <v>381510</v>
      </c>
      <c r="O918" s="5">
        <f>IFERROR(VLOOKUP(Tabla1[[#This Row],[FECHA]],'RECAUDOS DE RESOLUCIONES'!A:D,4,FALSE),0)</f>
        <v>0</v>
      </c>
      <c r="P918" s="9">
        <f>IFERROR(VLOOKUP(Tabla1[[#This Row],[FECHA]],'RECAUDOS DE RESOLUCIONES'!A:D,3,FALSE),0)</f>
        <v>0</v>
      </c>
      <c r="Q91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918" s="9">
        <f>Tabla1[V. COMPARENDOS]-(Tabla1[V. EXONERACIONES]+Tabla1[[#This Row],[V. SIMIT CON RESOLUCION]]+Tabla1[[#This Row],[V. SIMIT SIN RESOLUCION]]+Tabla1[[#This Row],[V. RECAUDOS COMPARENDOS]]+Tabla1[[#This Row],[V. RECAUDOS RESOLUCIONES]])</f>
        <v>953535</v>
      </c>
      <c r="S918" s="11">
        <f>IFERROR(VLOOKUP(Tabla1[[#This Row],[FECHA]],'RECAUDOS LOCALES'!A:D,4,FALSE),0)</f>
        <v>7</v>
      </c>
      <c r="T918" s="9">
        <f>IFERROR(VLOOKUP(Tabla1[[#This Row],[FECHA]],'RECAUDOS LOCALES'!A:D,3,FALSE),0)</f>
        <v>804696</v>
      </c>
      <c r="U918" s="11">
        <f>IFERROR(VLOOKUP(Tabla1[[#This Row],[FECHA]],'RECAUDOS EXTERNOS'!A:D,4,FALSE),0)</f>
        <v>3</v>
      </c>
      <c r="V918" s="9">
        <f>IFERROR(VLOOKUP(Tabla1[[#This Row],[FECHA]],'RECAUDOS EXTERNOS'!A:D,3,FALSE),0)</f>
        <v>655969</v>
      </c>
    </row>
    <row r="919" spans="1:22" x14ac:dyDescent="0.25">
      <c r="A919" s="1">
        <v>38478</v>
      </c>
      <c r="B919" s="3" t="s">
        <v>0</v>
      </c>
      <c r="C919" s="2">
        <v>38473</v>
      </c>
      <c r="D919" s="5">
        <f>YEAR(Tabla1[[#This Row],[FECHA]])</f>
        <v>2005</v>
      </c>
      <c r="E919" s="5">
        <f>IFERROR(VLOOKUP(Tabla1[[#This Row],[FECHA]],'COMPARENDOS TOTALES'!A:D,4,FALSE),0)</f>
        <v>80</v>
      </c>
      <c r="F919" s="9">
        <f>IFERROR(VLOOKUP(Tabla1[[#This Row],[FECHA]],'COMPARENDOS TOTALES'!A:D,3,FALSE),0)</f>
        <v>17975160</v>
      </c>
      <c r="G919" s="5">
        <f>IFERROR(VLOOKUP(Tabla1[[#This Row],[FECHA]],EXONERACIONES!A:D,4,FALSE),0)</f>
        <v>57</v>
      </c>
      <c r="H919" s="9">
        <f>IFERROR(VLOOKUP(Tabla1[[#This Row],[FECHA]],EXONERACIONES!A:D,3,FALSE),0)</f>
        <v>12627971</v>
      </c>
      <c r="I919" s="5">
        <f>IFERROR(VLOOKUP(Tabla1[[#This Row],[FECHA]],'SIMIT CON RES'!A:D,4,FALSE),0)</f>
        <v>0</v>
      </c>
      <c r="J919" s="9">
        <f>IFERROR(VLOOKUP(Tabla1[[#This Row],[FECHA]],'SIMIT CON RES'!A:D,3,FALSE),0)</f>
        <v>0</v>
      </c>
      <c r="K919">
        <f>IFERROR(VLOOKUP(Tabla1[[#This Row],[FECHA]],'SIMIT SIN RES'!A:D,4,FALSE),0)</f>
        <v>0</v>
      </c>
      <c r="L919" s="9">
        <f>IFERROR(VLOOKUP(Tabla1[[#This Row],[FECHA]],'SIMIT SIN RES'!A:D,3,FALSE),0)</f>
        <v>0</v>
      </c>
      <c r="M919" s="5">
        <f>IFERROR(VLOOKUP(Tabla1[[#This Row],[FECHA]],'RECAUDOS DE COMPARENDOS'!A:D,4,FALSE),0)</f>
        <v>14</v>
      </c>
      <c r="N919" s="9">
        <f>IFERROR(VLOOKUP(Tabla1[[#This Row],[FECHA]],'RECAUDOS DE COMPARENDOS'!A:D,3,FALSE),0)</f>
        <v>2867624</v>
      </c>
      <c r="O919" s="5">
        <f>IFERROR(VLOOKUP(Tabla1[[#This Row],[FECHA]],'RECAUDOS DE RESOLUCIONES'!A:D,4,FALSE),0)</f>
        <v>0</v>
      </c>
      <c r="P919" s="9">
        <f>IFERROR(VLOOKUP(Tabla1[[#This Row],[FECHA]],'RECAUDOS DE RESOLUCIONES'!A:D,3,FALSE),0)</f>
        <v>0</v>
      </c>
      <c r="Q91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9</v>
      </c>
      <c r="R919" s="9">
        <f>Tabla1[V. COMPARENDOS]-(Tabla1[V. EXONERACIONES]+Tabla1[[#This Row],[V. SIMIT CON RESOLUCION]]+Tabla1[[#This Row],[V. SIMIT SIN RESOLUCION]]+Tabla1[[#This Row],[V. RECAUDOS COMPARENDOS]]+Tabla1[[#This Row],[V. RECAUDOS RESOLUCIONES]])</f>
        <v>2479565</v>
      </c>
      <c r="S919" s="11">
        <f>IFERROR(VLOOKUP(Tabla1[[#This Row],[FECHA]],'RECAUDOS LOCALES'!A:D,4,FALSE),0)</f>
        <v>1</v>
      </c>
      <c r="T919" s="9">
        <f>IFERROR(VLOOKUP(Tabla1[[#This Row],[FECHA]],'RECAUDOS LOCALES'!A:D,3,FALSE),0)</f>
        <v>95318</v>
      </c>
      <c r="U919" s="11">
        <f>IFERROR(VLOOKUP(Tabla1[[#This Row],[FECHA]],'RECAUDOS EXTERNOS'!A:D,4,FALSE),0)</f>
        <v>2</v>
      </c>
      <c r="V919" s="9">
        <f>IFERROR(VLOOKUP(Tabla1[[#This Row],[FECHA]],'RECAUDOS EXTERNOS'!A:D,3,FALSE),0)</f>
        <v>386190</v>
      </c>
    </row>
    <row r="920" spans="1:22" x14ac:dyDescent="0.25">
      <c r="A920" s="1">
        <v>38479</v>
      </c>
      <c r="B920" s="3" t="s">
        <v>5</v>
      </c>
      <c r="C920" s="2">
        <v>38473</v>
      </c>
      <c r="D920" s="5">
        <f>YEAR(Tabla1[[#This Row],[FECHA]])</f>
        <v>2005</v>
      </c>
      <c r="E920" s="5">
        <f>IFERROR(VLOOKUP(Tabla1[[#This Row],[FECHA]],'COMPARENDOS TOTALES'!A:D,4,FALSE),0)</f>
        <v>80</v>
      </c>
      <c r="F920" s="9">
        <f>IFERROR(VLOOKUP(Tabla1[[#This Row],[FECHA]],'COMPARENDOS TOTALES'!A:D,3,FALSE),0)</f>
        <v>17587588</v>
      </c>
      <c r="G920" s="5">
        <f>IFERROR(VLOOKUP(Tabla1[[#This Row],[FECHA]],EXONERACIONES!A:D,4,FALSE),0)</f>
        <v>61</v>
      </c>
      <c r="H920" s="9">
        <f>IFERROR(VLOOKUP(Tabla1[[#This Row],[FECHA]],EXONERACIONES!A:D,3,FALSE),0)</f>
        <v>13289247</v>
      </c>
      <c r="I920" s="5">
        <f>IFERROR(VLOOKUP(Tabla1[[#This Row],[FECHA]],'SIMIT CON RES'!A:D,4,FALSE),0)</f>
        <v>0</v>
      </c>
      <c r="J920" s="9">
        <f>IFERROR(VLOOKUP(Tabla1[[#This Row],[FECHA]],'SIMIT CON RES'!A:D,3,FALSE),0)</f>
        <v>0</v>
      </c>
      <c r="K920">
        <f>IFERROR(VLOOKUP(Tabla1[[#This Row],[FECHA]],'SIMIT SIN RES'!A:D,4,FALSE),0)</f>
        <v>0</v>
      </c>
      <c r="L920" s="9">
        <f>IFERROR(VLOOKUP(Tabla1[[#This Row],[FECHA]],'SIMIT SIN RES'!A:D,3,FALSE),0)</f>
        <v>0</v>
      </c>
      <c r="M920" s="5">
        <f>IFERROR(VLOOKUP(Tabla1[[#This Row],[FECHA]],'RECAUDOS DE COMPARENDOS'!A:D,4,FALSE),0)</f>
        <v>5</v>
      </c>
      <c r="N920" s="9">
        <f>IFERROR(VLOOKUP(Tabla1[[#This Row],[FECHA]],'RECAUDOS DE COMPARENDOS'!A:D,3,FALSE),0)</f>
        <v>953775</v>
      </c>
      <c r="O920" s="5">
        <f>IFERROR(VLOOKUP(Tabla1[[#This Row],[FECHA]],'RECAUDOS DE RESOLUCIONES'!A:D,4,FALSE),0)</f>
        <v>0</v>
      </c>
      <c r="P920" s="9">
        <f>IFERROR(VLOOKUP(Tabla1[[#This Row],[FECHA]],'RECAUDOS DE RESOLUCIONES'!A:D,3,FALSE),0)</f>
        <v>0</v>
      </c>
      <c r="Q92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14</v>
      </c>
      <c r="R920" s="9">
        <f>Tabla1[V. COMPARENDOS]-(Tabla1[V. EXONERACIONES]+Tabla1[[#This Row],[V. SIMIT CON RESOLUCION]]+Tabla1[[#This Row],[V. SIMIT SIN RESOLUCION]]+Tabla1[[#This Row],[V. RECAUDOS COMPARENDOS]]+Tabla1[[#This Row],[V. RECAUDOS RESOLUCIONES]])</f>
        <v>3344566</v>
      </c>
      <c r="S920" s="11">
        <f>IFERROR(VLOOKUP(Tabla1[[#This Row],[FECHA]],'RECAUDOS LOCALES'!A:D,4,FALSE),0)</f>
        <v>0</v>
      </c>
      <c r="T920" s="9">
        <f>IFERROR(VLOOKUP(Tabla1[[#This Row],[FECHA]],'RECAUDOS LOCALES'!A:D,3,FALSE),0)</f>
        <v>0</v>
      </c>
      <c r="U920" s="11">
        <f>IFERROR(VLOOKUP(Tabla1[[#This Row],[FECHA]],'RECAUDOS EXTERNOS'!A:D,4,FALSE),0)</f>
        <v>0</v>
      </c>
      <c r="V920" s="9">
        <f>IFERROR(VLOOKUP(Tabla1[[#This Row],[FECHA]],'RECAUDOS EXTERNOS'!A:D,3,FALSE),0)</f>
        <v>0</v>
      </c>
    </row>
    <row r="921" spans="1:22" x14ac:dyDescent="0.25">
      <c r="A921" s="1">
        <v>38480</v>
      </c>
      <c r="B921" s="3" t="s">
        <v>4</v>
      </c>
      <c r="C921" s="2">
        <v>38473</v>
      </c>
      <c r="D921" s="5">
        <f>YEAR(Tabla1[[#This Row],[FECHA]])</f>
        <v>2005</v>
      </c>
      <c r="E921" s="5">
        <f>IFERROR(VLOOKUP(Tabla1[[#This Row],[FECHA]],'COMPARENDOS TOTALES'!A:D,4,FALSE),0)</f>
        <v>45</v>
      </c>
      <c r="F921" s="9">
        <f>IFERROR(VLOOKUP(Tabla1[[#This Row],[FECHA]],'COMPARENDOS TOTALES'!A:D,3,FALSE),0)</f>
        <v>10046397</v>
      </c>
      <c r="G921" s="5">
        <f>IFERROR(VLOOKUP(Tabla1[[#This Row],[FECHA]],EXONERACIONES!A:D,4,FALSE),0)</f>
        <v>36</v>
      </c>
      <c r="H921" s="9">
        <f>IFERROR(VLOOKUP(Tabla1[[#This Row],[FECHA]],EXONERACIONES!A:D,3,FALSE),0)</f>
        <v>8037126</v>
      </c>
      <c r="I921" s="5">
        <f>IFERROR(VLOOKUP(Tabla1[[#This Row],[FECHA]],'SIMIT CON RES'!A:D,4,FALSE),0)</f>
        <v>0</v>
      </c>
      <c r="J921" s="9">
        <f>IFERROR(VLOOKUP(Tabla1[[#This Row],[FECHA]],'SIMIT CON RES'!A:D,3,FALSE),0)</f>
        <v>0</v>
      </c>
      <c r="K921">
        <f>IFERROR(VLOOKUP(Tabla1[[#This Row],[FECHA]],'SIMIT SIN RES'!A:D,4,FALSE),0)</f>
        <v>0</v>
      </c>
      <c r="L921" s="9">
        <f>IFERROR(VLOOKUP(Tabla1[[#This Row],[FECHA]],'SIMIT SIN RES'!A:D,3,FALSE),0)</f>
        <v>0</v>
      </c>
      <c r="M921" s="5">
        <f>IFERROR(VLOOKUP(Tabla1[[#This Row],[FECHA]],'RECAUDOS DE COMPARENDOS'!A:D,4,FALSE),0)</f>
        <v>7</v>
      </c>
      <c r="N921" s="9">
        <f>IFERROR(VLOOKUP(Tabla1[[#This Row],[FECHA]],'RECAUDOS DE COMPARENDOS'!A:D,3,FALSE),0)</f>
        <v>1437011</v>
      </c>
      <c r="O921" s="5">
        <f>IFERROR(VLOOKUP(Tabla1[[#This Row],[FECHA]],'RECAUDOS DE RESOLUCIONES'!A:D,4,FALSE),0)</f>
        <v>0</v>
      </c>
      <c r="P921" s="9">
        <f>IFERROR(VLOOKUP(Tabla1[[#This Row],[FECHA]],'RECAUDOS DE RESOLUCIONES'!A:D,3,FALSE),0)</f>
        <v>0</v>
      </c>
      <c r="Q92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921" s="9">
        <f>Tabla1[V. COMPARENDOS]-(Tabla1[V. EXONERACIONES]+Tabla1[[#This Row],[V. SIMIT CON RESOLUCION]]+Tabla1[[#This Row],[V. SIMIT SIN RESOLUCION]]+Tabla1[[#This Row],[V. RECAUDOS COMPARENDOS]]+Tabla1[[#This Row],[V. RECAUDOS RESOLUCIONES]])</f>
        <v>572260</v>
      </c>
      <c r="S921" s="11">
        <f>IFERROR(VLOOKUP(Tabla1[[#This Row],[FECHA]],'RECAUDOS LOCALES'!A:D,4,FALSE),0)</f>
        <v>0</v>
      </c>
      <c r="T921" s="9">
        <f>IFERROR(VLOOKUP(Tabla1[[#This Row],[FECHA]],'RECAUDOS LOCALES'!A:D,3,FALSE),0)</f>
        <v>0</v>
      </c>
      <c r="U921" s="11">
        <f>IFERROR(VLOOKUP(Tabla1[[#This Row],[FECHA]],'RECAUDOS EXTERNOS'!A:D,4,FALSE),0)</f>
        <v>0</v>
      </c>
      <c r="V921" s="9">
        <f>IFERROR(VLOOKUP(Tabla1[[#This Row],[FECHA]],'RECAUDOS EXTERNOS'!A:D,3,FALSE),0)</f>
        <v>0</v>
      </c>
    </row>
    <row r="922" spans="1:22" x14ac:dyDescent="0.25">
      <c r="A922" s="1">
        <v>38481</v>
      </c>
      <c r="B922" s="3" t="s">
        <v>1</v>
      </c>
      <c r="C922" s="2">
        <v>38473</v>
      </c>
      <c r="D922" s="5">
        <f>YEAR(Tabla1[[#This Row],[FECHA]])</f>
        <v>2005</v>
      </c>
      <c r="E922" s="5">
        <f>IFERROR(VLOOKUP(Tabla1[[#This Row],[FECHA]],'COMPARENDOS TOTALES'!A:D,4,FALSE),0)</f>
        <v>66</v>
      </c>
      <c r="F922" s="9">
        <f>IFERROR(VLOOKUP(Tabla1[[#This Row],[FECHA]],'COMPARENDOS TOTALES'!A:D,3,FALSE),0)</f>
        <v>14808568</v>
      </c>
      <c r="G922" s="5">
        <f>IFERROR(VLOOKUP(Tabla1[[#This Row],[FECHA]],EXONERACIONES!A:D,4,FALSE),0)</f>
        <v>45</v>
      </c>
      <c r="H922" s="9">
        <f>IFERROR(VLOOKUP(Tabla1[[#This Row],[FECHA]],EXONERACIONES!A:D,3,FALSE),0)</f>
        <v>9944686</v>
      </c>
      <c r="I922" s="5">
        <f>IFERROR(VLOOKUP(Tabla1[[#This Row],[FECHA]],'SIMIT CON RES'!A:D,4,FALSE),0)</f>
        <v>0</v>
      </c>
      <c r="J922" s="9">
        <f>IFERROR(VLOOKUP(Tabla1[[#This Row],[FECHA]],'SIMIT CON RES'!A:D,3,FALSE),0)</f>
        <v>0</v>
      </c>
      <c r="K922">
        <f>IFERROR(VLOOKUP(Tabla1[[#This Row],[FECHA]],'SIMIT SIN RES'!A:D,4,FALSE),0)</f>
        <v>0</v>
      </c>
      <c r="L922" s="9">
        <f>IFERROR(VLOOKUP(Tabla1[[#This Row],[FECHA]],'SIMIT SIN RES'!A:D,3,FALSE),0)</f>
        <v>0</v>
      </c>
      <c r="M922" s="5">
        <f>IFERROR(VLOOKUP(Tabla1[[#This Row],[FECHA]],'RECAUDOS DE COMPARENDOS'!A:D,4,FALSE),0)</f>
        <v>10</v>
      </c>
      <c r="N922" s="9">
        <f>IFERROR(VLOOKUP(Tabla1[[#This Row],[FECHA]],'RECAUDOS DE COMPARENDOS'!A:D,3,FALSE),0)</f>
        <v>2479815</v>
      </c>
      <c r="O922" s="5">
        <f>IFERROR(VLOOKUP(Tabla1[[#This Row],[FECHA]],'RECAUDOS DE RESOLUCIONES'!A:D,4,FALSE),0)</f>
        <v>0</v>
      </c>
      <c r="P922" s="9">
        <f>IFERROR(VLOOKUP(Tabla1[[#This Row],[FECHA]],'RECAUDOS DE RESOLUCIONES'!A:D,3,FALSE),0)</f>
        <v>0</v>
      </c>
      <c r="Q92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11</v>
      </c>
      <c r="R922" s="9">
        <f>Tabla1[V. COMPARENDOS]-(Tabla1[V. EXONERACIONES]+Tabla1[[#This Row],[V. SIMIT CON RESOLUCION]]+Tabla1[[#This Row],[V. SIMIT SIN RESOLUCION]]+Tabla1[[#This Row],[V. RECAUDOS COMPARENDOS]]+Tabla1[[#This Row],[V. RECAUDOS RESOLUCIONES]])</f>
        <v>2384067</v>
      </c>
      <c r="S922" s="11">
        <f>IFERROR(VLOOKUP(Tabla1[[#This Row],[FECHA]],'RECAUDOS LOCALES'!A:D,4,FALSE),0)</f>
        <v>0</v>
      </c>
      <c r="T922" s="9">
        <f>IFERROR(VLOOKUP(Tabla1[[#This Row],[FECHA]],'RECAUDOS LOCALES'!A:D,3,FALSE),0)</f>
        <v>0</v>
      </c>
      <c r="U922" s="11">
        <f>IFERROR(VLOOKUP(Tabla1[[#This Row],[FECHA]],'RECAUDOS EXTERNOS'!A:D,4,FALSE),0)</f>
        <v>0</v>
      </c>
      <c r="V922" s="9">
        <f>IFERROR(VLOOKUP(Tabla1[[#This Row],[FECHA]],'RECAUDOS EXTERNOS'!A:D,3,FALSE),0)</f>
        <v>0</v>
      </c>
    </row>
    <row r="923" spans="1:22" x14ac:dyDescent="0.25">
      <c r="A923" s="1">
        <v>38482</v>
      </c>
      <c r="B923" s="3" t="s">
        <v>2</v>
      </c>
      <c r="C923" s="2">
        <v>38473</v>
      </c>
      <c r="D923" s="5">
        <f>YEAR(Tabla1[[#This Row],[FECHA]])</f>
        <v>2005</v>
      </c>
      <c r="E923" s="5">
        <f>IFERROR(VLOOKUP(Tabla1[[#This Row],[FECHA]],'COMPARENDOS TOTALES'!A:D,4,FALSE),0)</f>
        <v>37</v>
      </c>
      <c r="F923" s="9">
        <f>IFERROR(VLOOKUP(Tabla1[[#This Row],[FECHA]],'COMPARENDOS TOTALES'!A:D,3,FALSE),0)</f>
        <v>8049820</v>
      </c>
      <c r="G923" s="5">
        <f>IFERROR(VLOOKUP(Tabla1[[#This Row],[FECHA]],EXONERACIONES!A:D,4,FALSE),0)</f>
        <v>23</v>
      </c>
      <c r="H923" s="9">
        <f>IFERROR(VLOOKUP(Tabla1[[#This Row],[FECHA]],EXONERACIONES!A:D,3,FALSE),0)</f>
        <v>4692545</v>
      </c>
      <c r="I923" s="5">
        <f>IFERROR(VLOOKUP(Tabla1[[#This Row],[FECHA]],'SIMIT CON RES'!A:D,4,FALSE),0)</f>
        <v>0</v>
      </c>
      <c r="J923" s="9">
        <f>IFERROR(VLOOKUP(Tabla1[[#This Row],[FECHA]],'SIMIT CON RES'!A:D,3,FALSE),0)</f>
        <v>0</v>
      </c>
      <c r="K923">
        <f>IFERROR(VLOOKUP(Tabla1[[#This Row],[FECHA]],'SIMIT SIN RES'!A:D,4,FALSE),0)</f>
        <v>0</v>
      </c>
      <c r="L923" s="9">
        <f>IFERROR(VLOOKUP(Tabla1[[#This Row],[FECHA]],'SIMIT SIN RES'!A:D,3,FALSE),0)</f>
        <v>0</v>
      </c>
      <c r="M923" s="5">
        <f>IFERROR(VLOOKUP(Tabla1[[#This Row],[FECHA]],'RECAUDOS DE COMPARENDOS'!A:D,4,FALSE),0)</f>
        <v>7</v>
      </c>
      <c r="N923" s="9">
        <f>IFERROR(VLOOKUP(Tabla1[[#This Row],[FECHA]],'RECAUDOS DE COMPARENDOS'!A:D,3,FALSE),0)</f>
        <v>1818521</v>
      </c>
      <c r="O923" s="5">
        <f>IFERROR(VLOOKUP(Tabla1[[#This Row],[FECHA]],'RECAUDOS DE RESOLUCIONES'!A:D,4,FALSE),0)</f>
        <v>0</v>
      </c>
      <c r="P923" s="9">
        <f>IFERROR(VLOOKUP(Tabla1[[#This Row],[FECHA]],'RECAUDOS DE RESOLUCIONES'!A:D,3,FALSE),0)</f>
        <v>0</v>
      </c>
      <c r="Q92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7</v>
      </c>
      <c r="R923" s="9">
        <f>Tabla1[V. COMPARENDOS]-(Tabla1[V. EXONERACIONES]+Tabla1[[#This Row],[V. SIMIT CON RESOLUCION]]+Tabla1[[#This Row],[V. SIMIT SIN RESOLUCION]]+Tabla1[[#This Row],[V. RECAUDOS COMPARENDOS]]+Tabla1[[#This Row],[V. RECAUDOS RESOLUCIONES]])</f>
        <v>1538754</v>
      </c>
      <c r="S923" s="11">
        <f>IFERROR(VLOOKUP(Tabla1[[#This Row],[FECHA]],'RECAUDOS LOCALES'!A:D,4,FALSE),0)</f>
        <v>0</v>
      </c>
      <c r="T923" s="9">
        <f>IFERROR(VLOOKUP(Tabla1[[#This Row],[FECHA]],'RECAUDOS LOCALES'!A:D,3,FALSE),0)</f>
        <v>0</v>
      </c>
      <c r="U923" s="11">
        <f>IFERROR(VLOOKUP(Tabla1[[#This Row],[FECHA]],'RECAUDOS EXTERNOS'!A:D,4,FALSE),0)</f>
        <v>1</v>
      </c>
      <c r="V923" s="9">
        <f>IFERROR(VLOOKUP(Tabla1[[#This Row],[FECHA]],'RECAUDOS EXTERNOS'!A:D,3,FALSE),0)</f>
        <v>395610</v>
      </c>
    </row>
    <row r="924" spans="1:22" x14ac:dyDescent="0.25">
      <c r="A924" s="1">
        <v>38483</v>
      </c>
      <c r="B924" s="3" t="s">
        <v>3</v>
      </c>
      <c r="C924" s="2">
        <v>38473</v>
      </c>
      <c r="D924" s="5">
        <f>YEAR(Tabla1[[#This Row],[FECHA]])</f>
        <v>2005</v>
      </c>
      <c r="E924" s="5">
        <f>IFERROR(VLOOKUP(Tabla1[[#This Row],[FECHA]],'COMPARENDOS TOTALES'!A:D,4,FALSE),0)</f>
        <v>35</v>
      </c>
      <c r="F924" s="9">
        <f>IFERROR(VLOOKUP(Tabla1[[#This Row],[FECHA]],'COMPARENDOS TOTALES'!A:D,3,FALSE),0)</f>
        <v>8049820</v>
      </c>
      <c r="G924" s="5">
        <f>IFERROR(VLOOKUP(Tabla1[[#This Row],[FECHA]],EXONERACIONES!A:D,4,FALSE),0)</f>
        <v>21</v>
      </c>
      <c r="H924" s="9">
        <f>IFERROR(VLOOKUP(Tabla1[[#This Row],[FECHA]],EXONERACIONES!A:D,3,FALSE),0)</f>
        <v>4323744</v>
      </c>
      <c r="I924" s="5">
        <f>IFERROR(VLOOKUP(Tabla1[[#This Row],[FECHA]],'SIMIT CON RES'!A:D,4,FALSE),0)</f>
        <v>0</v>
      </c>
      <c r="J924" s="9">
        <f>IFERROR(VLOOKUP(Tabla1[[#This Row],[FECHA]],'SIMIT CON RES'!A:D,3,FALSE),0)</f>
        <v>0</v>
      </c>
      <c r="K924">
        <f>IFERROR(VLOOKUP(Tabla1[[#This Row],[FECHA]],'SIMIT SIN RES'!A:D,4,FALSE),0)</f>
        <v>0</v>
      </c>
      <c r="L924" s="9">
        <f>IFERROR(VLOOKUP(Tabla1[[#This Row],[FECHA]],'SIMIT SIN RES'!A:D,3,FALSE),0)</f>
        <v>0</v>
      </c>
      <c r="M924" s="5">
        <f>IFERROR(VLOOKUP(Tabla1[[#This Row],[FECHA]],'RECAUDOS DE COMPARENDOS'!A:D,4,FALSE),0)</f>
        <v>8</v>
      </c>
      <c r="N924" s="9">
        <f>IFERROR(VLOOKUP(Tabla1[[#This Row],[FECHA]],'RECAUDOS DE COMPARENDOS'!A:D,3,FALSE),0)</f>
        <v>2479810</v>
      </c>
      <c r="O924" s="5">
        <f>IFERROR(VLOOKUP(Tabla1[[#This Row],[FECHA]],'RECAUDOS DE RESOLUCIONES'!A:D,4,FALSE),0)</f>
        <v>0</v>
      </c>
      <c r="P924" s="9">
        <f>IFERROR(VLOOKUP(Tabla1[[#This Row],[FECHA]],'RECAUDOS DE RESOLUCIONES'!A:D,3,FALSE),0)</f>
        <v>0</v>
      </c>
      <c r="Q92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924" s="9">
        <f>Tabla1[V. COMPARENDOS]-(Tabla1[V. EXONERACIONES]+Tabla1[[#This Row],[V. SIMIT CON RESOLUCION]]+Tabla1[[#This Row],[V. SIMIT SIN RESOLUCION]]+Tabla1[[#This Row],[V. RECAUDOS COMPARENDOS]]+Tabla1[[#This Row],[V. RECAUDOS RESOLUCIONES]])</f>
        <v>1246266</v>
      </c>
      <c r="S924" s="11">
        <f>IFERROR(VLOOKUP(Tabla1[[#This Row],[FECHA]],'RECAUDOS LOCALES'!A:D,4,FALSE),0)</f>
        <v>0</v>
      </c>
      <c r="T924" s="9">
        <f>IFERROR(VLOOKUP(Tabla1[[#This Row],[FECHA]],'RECAUDOS LOCALES'!A:D,3,FALSE),0)</f>
        <v>0</v>
      </c>
      <c r="U924" s="11">
        <f>IFERROR(VLOOKUP(Tabla1[[#This Row],[FECHA]],'RECAUDOS EXTERNOS'!A:D,4,FALSE),0)</f>
        <v>5</v>
      </c>
      <c r="V924" s="9">
        <f>IFERROR(VLOOKUP(Tabla1[[#This Row],[FECHA]],'RECAUDOS EXTERNOS'!A:D,3,FALSE),0)</f>
        <v>1197955</v>
      </c>
    </row>
    <row r="925" spans="1:22" x14ac:dyDescent="0.25">
      <c r="A925" s="1">
        <v>38484</v>
      </c>
      <c r="B925" s="3" t="s">
        <v>6</v>
      </c>
      <c r="C925" s="2">
        <v>38473</v>
      </c>
      <c r="D925" s="5">
        <f>YEAR(Tabla1[[#This Row],[FECHA]])</f>
        <v>2005</v>
      </c>
      <c r="E925" s="5">
        <f>IFERROR(VLOOKUP(Tabla1[[#This Row],[FECHA]],'COMPARENDOS TOTALES'!A:D,4,FALSE),0)</f>
        <v>22</v>
      </c>
      <c r="F925" s="9">
        <f>IFERROR(VLOOKUP(Tabla1[[#This Row],[FECHA]],'COMPARENDOS TOTALES'!A:D,3,FALSE),0)</f>
        <v>4603531</v>
      </c>
      <c r="G925" s="5">
        <f>IFERROR(VLOOKUP(Tabla1[[#This Row],[FECHA]],EXONERACIONES!A:D,4,FALSE),0)</f>
        <v>17</v>
      </c>
      <c r="H925" s="9">
        <f>IFERROR(VLOOKUP(Tabla1[[#This Row],[FECHA]],EXONERACIONES!A:D,3,FALSE),0)</f>
        <v>3548030</v>
      </c>
      <c r="I925" s="5">
        <f>IFERROR(VLOOKUP(Tabla1[[#This Row],[FECHA]],'SIMIT CON RES'!A:D,4,FALSE),0)</f>
        <v>0</v>
      </c>
      <c r="J925" s="9">
        <f>IFERROR(VLOOKUP(Tabla1[[#This Row],[FECHA]],'SIMIT CON RES'!A:D,3,FALSE),0)</f>
        <v>0</v>
      </c>
      <c r="K925">
        <f>IFERROR(VLOOKUP(Tabla1[[#This Row],[FECHA]],'SIMIT SIN RES'!A:D,4,FALSE),0)</f>
        <v>0</v>
      </c>
      <c r="L925" s="9">
        <f>IFERROR(VLOOKUP(Tabla1[[#This Row],[FECHA]],'SIMIT SIN RES'!A:D,3,FALSE),0)</f>
        <v>0</v>
      </c>
      <c r="M925" s="5">
        <f>IFERROR(VLOOKUP(Tabla1[[#This Row],[FECHA]],'RECAUDOS DE COMPARENDOS'!A:D,4,FALSE),0)</f>
        <v>2</v>
      </c>
      <c r="N925" s="9">
        <f>IFERROR(VLOOKUP(Tabla1[[#This Row],[FECHA]],'RECAUDOS DE COMPARENDOS'!A:D,3,FALSE),0)</f>
        <v>483246</v>
      </c>
      <c r="O925" s="5">
        <f>IFERROR(VLOOKUP(Tabla1[[#This Row],[FECHA]],'RECAUDOS DE RESOLUCIONES'!A:D,4,FALSE),0)</f>
        <v>0</v>
      </c>
      <c r="P925" s="9">
        <f>IFERROR(VLOOKUP(Tabla1[[#This Row],[FECHA]],'RECAUDOS DE RESOLUCIONES'!A:D,3,FALSE),0)</f>
        <v>0</v>
      </c>
      <c r="Q92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925" s="9">
        <f>Tabla1[V. COMPARENDOS]-(Tabla1[V. EXONERACIONES]+Tabla1[[#This Row],[V. SIMIT CON RESOLUCION]]+Tabla1[[#This Row],[V. SIMIT SIN RESOLUCION]]+Tabla1[[#This Row],[V. RECAUDOS COMPARENDOS]]+Tabla1[[#This Row],[V. RECAUDOS RESOLUCIONES]])</f>
        <v>572255</v>
      </c>
      <c r="S925" s="11">
        <f>IFERROR(VLOOKUP(Tabla1[[#This Row],[FECHA]],'RECAUDOS LOCALES'!A:D,4,FALSE),0)</f>
        <v>0</v>
      </c>
      <c r="T925" s="9">
        <f>IFERROR(VLOOKUP(Tabla1[[#This Row],[FECHA]],'RECAUDOS LOCALES'!A:D,3,FALSE),0)</f>
        <v>0</v>
      </c>
      <c r="U925" s="11">
        <f>IFERROR(VLOOKUP(Tabla1[[#This Row],[FECHA]],'RECAUDOS EXTERNOS'!A:D,4,FALSE),0)</f>
        <v>13</v>
      </c>
      <c r="V925" s="9">
        <f>IFERROR(VLOOKUP(Tabla1[[#This Row],[FECHA]],'RECAUDOS EXTERNOS'!A:D,3,FALSE),0)</f>
        <v>3993721</v>
      </c>
    </row>
    <row r="926" spans="1:22" x14ac:dyDescent="0.25">
      <c r="A926" s="1">
        <v>38485</v>
      </c>
      <c r="B926" s="3" t="s">
        <v>0</v>
      </c>
      <c r="C926" s="2">
        <v>38473</v>
      </c>
      <c r="D926" s="5">
        <f>YEAR(Tabla1[[#This Row],[FECHA]])</f>
        <v>2005</v>
      </c>
      <c r="E926" s="5">
        <f>IFERROR(VLOOKUP(Tabla1[[#This Row],[FECHA]],'COMPARENDOS TOTALES'!A:D,4,FALSE),0)</f>
        <v>18</v>
      </c>
      <c r="F926" s="9">
        <f>IFERROR(VLOOKUP(Tabla1[[#This Row],[FECHA]],'COMPARENDOS TOTALES'!A:D,3,FALSE),0)</f>
        <v>4864153</v>
      </c>
      <c r="G926" s="5">
        <f>IFERROR(VLOOKUP(Tabla1[[#This Row],[FECHA]],EXONERACIONES!A:D,4,FALSE),0)</f>
        <v>13</v>
      </c>
      <c r="H926" s="9">
        <f>IFERROR(VLOOKUP(Tabla1[[#This Row],[FECHA]],EXONERACIONES!A:D,3,FALSE),0)</f>
        <v>3624325</v>
      </c>
      <c r="I926" s="5">
        <f>IFERROR(VLOOKUP(Tabla1[[#This Row],[FECHA]],'SIMIT CON RES'!A:D,4,FALSE),0)</f>
        <v>0</v>
      </c>
      <c r="J926" s="9">
        <f>IFERROR(VLOOKUP(Tabla1[[#This Row],[FECHA]],'SIMIT CON RES'!A:D,3,FALSE),0)</f>
        <v>0</v>
      </c>
      <c r="K926">
        <f>IFERROR(VLOOKUP(Tabla1[[#This Row],[FECHA]],'SIMIT SIN RES'!A:D,4,FALSE),0)</f>
        <v>0</v>
      </c>
      <c r="L926" s="9">
        <f>IFERROR(VLOOKUP(Tabla1[[#This Row],[FECHA]],'SIMIT SIN RES'!A:D,3,FALSE),0)</f>
        <v>0</v>
      </c>
      <c r="M926" s="5">
        <f>IFERROR(VLOOKUP(Tabla1[[#This Row],[FECHA]],'RECAUDOS DE COMPARENDOS'!A:D,4,FALSE),0)</f>
        <v>0</v>
      </c>
      <c r="N926" s="9">
        <f>IFERROR(VLOOKUP(Tabla1[[#This Row],[FECHA]],'RECAUDOS DE COMPARENDOS'!A:D,3,FALSE),0)</f>
        <v>0</v>
      </c>
      <c r="O926" s="5">
        <f>IFERROR(VLOOKUP(Tabla1[[#This Row],[FECHA]],'RECAUDOS DE RESOLUCIONES'!A:D,4,FALSE),0)</f>
        <v>0</v>
      </c>
      <c r="P926" s="9">
        <f>IFERROR(VLOOKUP(Tabla1[[#This Row],[FECHA]],'RECAUDOS DE RESOLUCIONES'!A:D,3,FALSE),0)</f>
        <v>0</v>
      </c>
      <c r="Q92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926" s="9">
        <f>Tabla1[V. COMPARENDOS]-(Tabla1[V. EXONERACIONES]+Tabla1[[#This Row],[V. SIMIT CON RESOLUCION]]+Tabla1[[#This Row],[V. SIMIT SIN RESOLUCION]]+Tabla1[[#This Row],[V. RECAUDOS COMPARENDOS]]+Tabla1[[#This Row],[V. RECAUDOS RESOLUCIONES]])</f>
        <v>1239828</v>
      </c>
      <c r="S926" s="11">
        <f>IFERROR(VLOOKUP(Tabla1[[#This Row],[FECHA]],'RECAUDOS LOCALES'!A:D,4,FALSE),0)</f>
        <v>0</v>
      </c>
      <c r="T926" s="9">
        <f>IFERROR(VLOOKUP(Tabla1[[#This Row],[FECHA]],'RECAUDOS LOCALES'!A:D,3,FALSE),0)</f>
        <v>0</v>
      </c>
      <c r="U926" s="11">
        <f>IFERROR(VLOOKUP(Tabla1[[#This Row],[FECHA]],'RECAUDOS EXTERNOS'!A:D,4,FALSE),0)</f>
        <v>4</v>
      </c>
      <c r="V926" s="9">
        <f>IFERROR(VLOOKUP(Tabla1[[#This Row],[FECHA]],'RECAUDOS EXTERNOS'!A:D,3,FALSE),0)</f>
        <v>883536</v>
      </c>
    </row>
    <row r="927" spans="1:22" x14ac:dyDescent="0.25">
      <c r="A927" s="1">
        <v>38486</v>
      </c>
      <c r="B927" s="3" t="s">
        <v>5</v>
      </c>
      <c r="C927" s="2">
        <v>38473</v>
      </c>
      <c r="D927" s="5">
        <f>YEAR(Tabla1[[#This Row],[FECHA]])</f>
        <v>2005</v>
      </c>
      <c r="E927" s="5">
        <f>IFERROR(VLOOKUP(Tabla1[[#This Row],[FECHA]],'COMPARENDOS TOTALES'!A:D,4,FALSE),0)</f>
        <v>27</v>
      </c>
      <c r="F927" s="9">
        <f>IFERROR(VLOOKUP(Tabla1[[#This Row],[FECHA]],'COMPARENDOS TOTALES'!A:D,3,FALSE),0)</f>
        <v>6498332</v>
      </c>
      <c r="G927" s="5">
        <f>IFERROR(VLOOKUP(Tabla1[[#This Row],[FECHA]],EXONERACIONES!A:D,4,FALSE),0)</f>
        <v>21</v>
      </c>
      <c r="H927" s="9">
        <f>IFERROR(VLOOKUP(Tabla1[[#This Row],[FECHA]],EXONERACIONES!A:D,3,FALSE),0)</f>
        <v>5341090</v>
      </c>
      <c r="I927" s="5">
        <f>IFERROR(VLOOKUP(Tabla1[[#This Row],[FECHA]],'SIMIT CON RES'!A:D,4,FALSE),0)</f>
        <v>0</v>
      </c>
      <c r="J927" s="9">
        <f>IFERROR(VLOOKUP(Tabla1[[#This Row],[FECHA]],'SIMIT CON RES'!A:D,3,FALSE),0)</f>
        <v>0</v>
      </c>
      <c r="K927">
        <f>IFERROR(VLOOKUP(Tabla1[[#This Row],[FECHA]],'SIMIT SIN RES'!A:D,4,FALSE),0)</f>
        <v>0</v>
      </c>
      <c r="L927" s="9">
        <f>IFERROR(VLOOKUP(Tabla1[[#This Row],[FECHA]],'SIMIT SIN RES'!A:D,3,FALSE),0)</f>
        <v>0</v>
      </c>
      <c r="M927" s="5">
        <f>IFERROR(VLOOKUP(Tabla1[[#This Row],[FECHA]],'RECAUDOS DE COMPARENDOS'!A:D,4,FALSE),0)</f>
        <v>2</v>
      </c>
      <c r="N927" s="9">
        <f>IFERROR(VLOOKUP(Tabla1[[#This Row],[FECHA]],'RECAUDOS DE COMPARENDOS'!A:D,3,FALSE),0)</f>
        <v>572265</v>
      </c>
      <c r="O927" s="5">
        <f>IFERROR(VLOOKUP(Tabla1[[#This Row],[FECHA]],'RECAUDOS DE RESOLUCIONES'!A:D,4,FALSE),0)</f>
        <v>0</v>
      </c>
      <c r="P927" s="9">
        <f>IFERROR(VLOOKUP(Tabla1[[#This Row],[FECHA]],'RECAUDOS DE RESOLUCIONES'!A:D,3,FALSE),0)</f>
        <v>0</v>
      </c>
      <c r="Q92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927" s="9">
        <f>Tabla1[V. COMPARENDOS]-(Tabla1[V. EXONERACIONES]+Tabla1[[#This Row],[V. SIMIT CON RESOLUCION]]+Tabla1[[#This Row],[V. SIMIT SIN RESOLUCION]]+Tabla1[[#This Row],[V. RECAUDOS COMPARENDOS]]+Tabla1[[#This Row],[V. RECAUDOS RESOLUCIONES]])</f>
        <v>584977</v>
      </c>
      <c r="S927" s="11">
        <f>IFERROR(VLOOKUP(Tabla1[[#This Row],[FECHA]],'RECAUDOS LOCALES'!A:D,4,FALSE),0)</f>
        <v>0</v>
      </c>
      <c r="T927" s="9">
        <f>IFERROR(VLOOKUP(Tabla1[[#This Row],[FECHA]],'RECAUDOS LOCALES'!A:D,3,FALSE),0)</f>
        <v>0</v>
      </c>
      <c r="U927" s="11">
        <f>IFERROR(VLOOKUP(Tabla1[[#This Row],[FECHA]],'RECAUDOS EXTERNOS'!A:D,4,FALSE),0)</f>
        <v>0</v>
      </c>
      <c r="V927" s="9">
        <f>IFERROR(VLOOKUP(Tabla1[[#This Row],[FECHA]],'RECAUDOS EXTERNOS'!A:D,3,FALSE),0)</f>
        <v>0</v>
      </c>
    </row>
    <row r="928" spans="1:22" x14ac:dyDescent="0.25">
      <c r="A928" s="1">
        <v>38487</v>
      </c>
      <c r="B928" s="3" t="s">
        <v>4</v>
      </c>
      <c r="C928" s="2">
        <v>38473</v>
      </c>
      <c r="D928" s="5">
        <f>YEAR(Tabla1[[#This Row],[FECHA]])</f>
        <v>2005</v>
      </c>
      <c r="E928" s="5">
        <f>IFERROR(VLOOKUP(Tabla1[[#This Row],[FECHA]],'COMPARENDOS TOTALES'!A:D,4,FALSE),0)</f>
        <v>63</v>
      </c>
      <c r="F928" s="9">
        <f>IFERROR(VLOOKUP(Tabla1[[#This Row],[FECHA]],'COMPARENDOS TOTALES'!A:D,3,FALSE),0)</f>
        <v>13899645</v>
      </c>
      <c r="G928" s="5">
        <f>IFERROR(VLOOKUP(Tabla1[[#This Row],[FECHA]],EXONERACIONES!A:D,4,FALSE),0)</f>
        <v>42</v>
      </c>
      <c r="H928" s="9">
        <f>IFERROR(VLOOKUP(Tabla1[[#This Row],[FECHA]],EXONERACIONES!A:D,3,FALSE),0)</f>
        <v>8634812</v>
      </c>
      <c r="I928" s="5">
        <f>IFERROR(VLOOKUP(Tabla1[[#This Row],[FECHA]],'SIMIT CON RES'!A:D,4,FALSE),0)</f>
        <v>0</v>
      </c>
      <c r="J928" s="9">
        <f>IFERROR(VLOOKUP(Tabla1[[#This Row],[FECHA]],'SIMIT CON RES'!A:D,3,FALSE),0)</f>
        <v>0</v>
      </c>
      <c r="K928">
        <f>IFERROR(VLOOKUP(Tabla1[[#This Row],[FECHA]],'SIMIT SIN RES'!A:D,4,FALSE),0)</f>
        <v>0</v>
      </c>
      <c r="L928" s="9">
        <f>IFERROR(VLOOKUP(Tabla1[[#This Row],[FECHA]],'SIMIT SIN RES'!A:D,3,FALSE),0)</f>
        <v>0</v>
      </c>
      <c r="M928" s="5">
        <f>IFERROR(VLOOKUP(Tabla1[[#This Row],[FECHA]],'RECAUDOS DE COMPARENDOS'!A:D,4,FALSE),0)</f>
        <v>15</v>
      </c>
      <c r="N928" s="9">
        <f>IFERROR(VLOOKUP(Tabla1[[#This Row],[FECHA]],'RECAUDOS DE COMPARENDOS'!A:D,3,FALSE),0)</f>
        <v>4018567</v>
      </c>
      <c r="O928" s="5">
        <f>IFERROR(VLOOKUP(Tabla1[[#This Row],[FECHA]],'RECAUDOS DE RESOLUCIONES'!A:D,4,FALSE),0)</f>
        <v>0</v>
      </c>
      <c r="P928" s="9">
        <f>IFERROR(VLOOKUP(Tabla1[[#This Row],[FECHA]],'RECAUDOS DE RESOLUCIONES'!A:D,3,FALSE),0)</f>
        <v>0</v>
      </c>
      <c r="Q92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928" s="9">
        <f>Tabla1[V. COMPARENDOS]-(Tabla1[V. EXONERACIONES]+Tabla1[[#This Row],[V. SIMIT CON RESOLUCION]]+Tabla1[[#This Row],[V. SIMIT SIN RESOLUCION]]+Tabla1[[#This Row],[V. RECAUDOS COMPARENDOS]]+Tabla1[[#This Row],[V. RECAUDOS RESOLUCIONES]])</f>
        <v>1246266</v>
      </c>
      <c r="S928" s="11">
        <f>IFERROR(VLOOKUP(Tabla1[[#This Row],[FECHA]],'RECAUDOS LOCALES'!A:D,4,FALSE),0)</f>
        <v>0</v>
      </c>
      <c r="T928" s="9">
        <f>IFERROR(VLOOKUP(Tabla1[[#This Row],[FECHA]],'RECAUDOS LOCALES'!A:D,3,FALSE),0)</f>
        <v>0</v>
      </c>
      <c r="U928" s="11">
        <f>IFERROR(VLOOKUP(Tabla1[[#This Row],[FECHA]],'RECAUDOS EXTERNOS'!A:D,4,FALSE),0)</f>
        <v>0</v>
      </c>
      <c r="V928" s="9">
        <f>IFERROR(VLOOKUP(Tabla1[[#This Row],[FECHA]],'RECAUDOS EXTERNOS'!A:D,3,FALSE),0)</f>
        <v>0</v>
      </c>
    </row>
    <row r="929" spans="1:22" x14ac:dyDescent="0.25">
      <c r="A929" s="1">
        <v>38488</v>
      </c>
      <c r="B929" s="3" t="s">
        <v>1</v>
      </c>
      <c r="C929" s="2">
        <v>38473</v>
      </c>
      <c r="D929" s="5">
        <f>YEAR(Tabla1[[#This Row],[FECHA]])</f>
        <v>2005</v>
      </c>
      <c r="E929" s="5">
        <f>IFERROR(VLOOKUP(Tabla1[[#This Row],[FECHA]],'COMPARENDOS TOTALES'!A:D,4,FALSE),0)</f>
        <v>44</v>
      </c>
      <c r="F929" s="9">
        <f>IFERROR(VLOOKUP(Tabla1[[#This Row],[FECHA]],'COMPARENDOS TOTALES'!A:D,3,FALSE),0)</f>
        <v>11381559</v>
      </c>
      <c r="G929" s="5">
        <f>IFERROR(VLOOKUP(Tabla1[[#This Row],[FECHA]],EXONERACIONES!A:D,4,FALSE),0)</f>
        <v>30</v>
      </c>
      <c r="H929" s="9">
        <f>IFERROR(VLOOKUP(Tabla1[[#This Row],[FECHA]],EXONERACIONES!A:D,3,FALSE),0)</f>
        <v>8405917</v>
      </c>
      <c r="I929" s="5">
        <f>IFERROR(VLOOKUP(Tabla1[[#This Row],[FECHA]],'SIMIT CON RES'!A:D,4,FALSE),0)</f>
        <v>0</v>
      </c>
      <c r="J929" s="9">
        <f>IFERROR(VLOOKUP(Tabla1[[#This Row],[FECHA]],'SIMIT CON RES'!A:D,3,FALSE),0)</f>
        <v>0</v>
      </c>
      <c r="K929">
        <f>IFERROR(VLOOKUP(Tabla1[[#This Row],[FECHA]],'SIMIT SIN RES'!A:D,4,FALSE),0)</f>
        <v>0</v>
      </c>
      <c r="L929" s="9">
        <f>IFERROR(VLOOKUP(Tabla1[[#This Row],[FECHA]],'SIMIT SIN RES'!A:D,3,FALSE),0)</f>
        <v>0</v>
      </c>
      <c r="M929" s="5">
        <f>IFERROR(VLOOKUP(Tabla1[[#This Row],[FECHA]],'RECAUDOS DE COMPARENDOS'!A:D,4,FALSE),0)</f>
        <v>9</v>
      </c>
      <c r="N929" s="9">
        <f>IFERROR(VLOOKUP(Tabla1[[#This Row],[FECHA]],'RECAUDOS DE COMPARENDOS'!A:D,3,FALSE),0)</f>
        <v>1729499</v>
      </c>
      <c r="O929" s="5">
        <f>IFERROR(VLOOKUP(Tabla1[[#This Row],[FECHA]],'RECAUDOS DE RESOLUCIONES'!A:D,4,FALSE),0)</f>
        <v>0</v>
      </c>
      <c r="P929" s="9">
        <f>IFERROR(VLOOKUP(Tabla1[[#This Row],[FECHA]],'RECAUDOS DE RESOLUCIONES'!A:D,3,FALSE),0)</f>
        <v>0</v>
      </c>
      <c r="Q92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929" s="9">
        <f>Tabla1[V. COMPARENDOS]-(Tabla1[V. EXONERACIONES]+Tabla1[[#This Row],[V. SIMIT CON RESOLUCION]]+Tabla1[[#This Row],[V. SIMIT SIN RESOLUCION]]+Tabla1[[#This Row],[V. RECAUDOS COMPARENDOS]]+Tabla1[[#This Row],[V. RECAUDOS RESOLUCIONES]])</f>
        <v>1246143</v>
      </c>
      <c r="S929" s="11">
        <f>IFERROR(VLOOKUP(Tabla1[[#This Row],[FECHA]],'RECAUDOS LOCALES'!A:D,4,FALSE),0)</f>
        <v>33</v>
      </c>
      <c r="T929" s="9">
        <f>IFERROR(VLOOKUP(Tabla1[[#This Row],[FECHA]],'RECAUDOS LOCALES'!A:D,3,FALSE),0)</f>
        <v>4360598</v>
      </c>
      <c r="U929" s="11">
        <f>IFERROR(VLOOKUP(Tabla1[[#This Row],[FECHA]],'RECAUDOS EXTERNOS'!A:D,4,FALSE),0)</f>
        <v>1</v>
      </c>
      <c r="V929" s="9">
        <f>IFERROR(VLOOKUP(Tabla1[[#This Row],[FECHA]],'RECAUDOS EXTERNOS'!A:D,3,FALSE),0)</f>
        <v>395610</v>
      </c>
    </row>
    <row r="930" spans="1:22" x14ac:dyDescent="0.25">
      <c r="A930" s="1">
        <v>38489</v>
      </c>
      <c r="B930" s="3" t="s">
        <v>2</v>
      </c>
      <c r="C930" s="2">
        <v>38473</v>
      </c>
      <c r="D930" s="5">
        <f>YEAR(Tabla1[[#This Row],[FECHA]])</f>
        <v>2005</v>
      </c>
      <c r="E930" s="5">
        <f>IFERROR(VLOOKUP(Tabla1[[#This Row],[FECHA]],'COMPARENDOS TOTALES'!A:D,4,FALSE),0)</f>
        <v>41</v>
      </c>
      <c r="F930" s="9">
        <f>IFERROR(VLOOKUP(Tabla1[[#This Row],[FECHA]],'COMPARENDOS TOTALES'!A:D,3,FALSE),0)</f>
        <v>9194226</v>
      </c>
      <c r="G930" s="5">
        <f>IFERROR(VLOOKUP(Tabla1[[#This Row],[FECHA]],EXONERACIONES!A:D,4,FALSE),0)</f>
        <v>31</v>
      </c>
      <c r="H930" s="9">
        <f>IFERROR(VLOOKUP(Tabla1[[#This Row],[FECHA]],EXONERACIONES!A:D,3,FALSE),0)</f>
        <v>7172362</v>
      </c>
      <c r="I930" s="5">
        <f>IFERROR(VLOOKUP(Tabla1[[#This Row],[FECHA]],'SIMIT CON RES'!A:D,4,FALSE),0)</f>
        <v>0</v>
      </c>
      <c r="J930" s="9">
        <f>IFERROR(VLOOKUP(Tabla1[[#This Row],[FECHA]],'SIMIT CON RES'!A:D,3,FALSE),0)</f>
        <v>0</v>
      </c>
      <c r="K930">
        <f>IFERROR(VLOOKUP(Tabla1[[#This Row],[FECHA]],'SIMIT SIN RES'!A:D,4,FALSE),0)</f>
        <v>0</v>
      </c>
      <c r="L930" s="9">
        <f>IFERROR(VLOOKUP(Tabla1[[#This Row],[FECHA]],'SIMIT SIN RES'!A:D,3,FALSE),0)</f>
        <v>0</v>
      </c>
      <c r="M930" s="5">
        <f>IFERROR(VLOOKUP(Tabla1[[#This Row],[FECHA]],'RECAUDOS DE COMPARENDOS'!A:D,4,FALSE),0)</f>
        <v>3</v>
      </c>
      <c r="N930" s="9">
        <f>IFERROR(VLOOKUP(Tabla1[[#This Row],[FECHA]],'RECAUDOS DE COMPARENDOS'!A:D,3,FALSE),0)</f>
        <v>953765</v>
      </c>
      <c r="O930" s="5">
        <f>IFERROR(VLOOKUP(Tabla1[[#This Row],[FECHA]],'RECAUDOS DE RESOLUCIONES'!A:D,4,FALSE),0)</f>
        <v>0</v>
      </c>
      <c r="P930" s="9">
        <f>IFERROR(VLOOKUP(Tabla1[[#This Row],[FECHA]],'RECAUDOS DE RESOLUCIONES'!A:D,3,FALSE),0)</f>
        <v>0</v>
      </c>
      <c r="Q93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7</v>
      </c>
      <c r="R930" s="9">
        <f>Tabla1[V. COMPARENDOS]-(Tabla1[V. EXONERACIONES]+Tabla1[[#This Row],[V. SIMIT CON RESOLUCION]]+Tabla1[[#This Row],[V. SIMIT SIN RESOLUCION]]+Tabla1[[#This Row],[V. RECAUDOS COMPARENDOS]]+Tabla1[[#This Row],[V. RECAUDOS RESOLUCIONES]])</f>
        <v>1068099</v>
      </c>
      <c r="S930" s="11">
        <f>IFERROR(VLOOKUP(Tabla1[[#This Row],[FECHA]],'RECAUDOS LOCALES'!A:D,4,FALSE),0)</f>
        <v>15</v>
      </c>
      <c r="T930" s="9">
        <f>IFERROR(VLOOKUP(Tabla1[[#This Row],[FECHA]],'RECAUDOS LOCALES'!A:D,3,FALSE),0)</f>
        <v>1957190</v>
      </c>
      <c r="U930" s="11">
        <f>IFERROR(VLOOKUP(Tabla1[[#This Row],[FECHA]],'RECAUDOS EXTERNOS'!A:D,4,FALSE),0)</f>
        <v>1</v>
      </c>
      <c r="V930" s="9">
        <f>IFERROR(VLOOKUP(Tabla1[[#This Row],[FECHA]],'RECAUDOS EXTERNOS'!A:D,3,FALSE),0)</f>
        <v>204855</v>
      </c>
    </row>
    <row r="931" spans="1:22" x14ac:dyDescent="0.25">
      <c r="A931" s="1">
        <v>38490</v>
      </c>
      <c r="B931" s="3" t="s">
        <v>3</v>
      </c>
      <c r="C931" s="2">
        <v>38473</v>
      </c>
      <c r="D931" s="5">
        <f>YEAR(Tabla1[[#This Row],[FECHA]])</f>
        <v>2005</v>
      </c>
      <c r="E931" s="5">
        <f>IFERROR(VLOOKUP(Tabla1[[#This Row],[FECHA]],'COMPARENDOS TOTALES'!A:D,4,FALSE),0)</f>
        <v>74</v>
      </c>
      <c r="F931" s="9">
        <f>IFERROR(VLOOKUP(Tabla1[[#This Row],[FECHA]],'COMPARENDOS TOTALES'!A:D,3,FALSE),0)</f>
        <v>16544706</v>
      </c>
      <c r="G931" s="5">
        <f>IFERROR(VLOOKUP(Tabla1[[#This Row],[FECHA]],EXONERACIONES!A:D,4,FALSE),0)</f>
        <v>53</v>
      </c>
      <c r="H931" s="9">
        <f>IFERROR(VLOOKUP(Tabla1[[#This Row],[FECHA]],EXONERACIONES!A:D,3,FALSE),0)</f>
        <v>12030191</v>
      </c>
      <c r="I931" s="5">
        <f>IFERROR(VLOOKUP(Tabla1[[#This Row],[FECHA]],'SIMIT CON RES'!A:D,4,FALSE),0)</f>
        <v>0</v>
      </c>
      <c r="J931" s="9">
        <f>IFERROR(VLOOKUP(Tabla1[[#This Row],[FECHA]],'SIMIT CON RES'!A:D,3,FALSE),0)</f>
        <v>0</v>
      </c>
      <c r="K931">
        <f>IFERROR(VLOOKUP(Tabla1[[#This Row],[FECHA]],'SIMIT SIN RES'!A:D,4,FALSE),0)</f>
        <v>0</v>
      </c>
      <c r="L931" s="9">
        <f>IFERROR(VLOOKUP(Tabla1[[#This Row],[FECHA]],'SIMIT SIN RES'!A:D,3,FALSE),0)</f>
        <v>0</v>
      </c>
      <c r="M931" s="5">
        <f>IFERROR(VLOOKUP(Tabla1[[#This Row],[FECHA]],'RECAUDOS DE COMPARENDOS'!A:D,4,FALSE),0)</f>
        <v>11</v>
      </c>
      <c r="N931" s="9">
        <f>IFERROR(VLOOKUP(Tabla1[[#This Row],[FECHA]],'RECAUDOS DE COMPARENDOS'!A:D,3,FALSE),0)</f>
        <v>2492522</v>
      </c>
      <c r="O931" s="5">
        <f>IFERROR(VLOOKUP(Tabla1[[#This Row],[FECHA]],'RECAUDOS DE RESOLUCIONES'!A:D,4,FALSE),0)</f>
        <v>0</v>
      </c>
      <c r="P931" s="9">
        <f>IFERROR(VLOOKUP(Tabla1[[#This Row],[FECHA]],'RECAUDOS DE RESOLUCIONES'!A:D,3,FALSE),0)</f>
        <v>0</v>
      </c>
      <c r="Q93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10</v>
      </c>
      <c r="R931" s="9">
        <f>Tabla1[V. COMPARENDOS]-(Tabla1[V. EXONERACIONES]+Tabla1[[#This Row],[V. SIMIT CON RESOLUCION]]+Tabla1[[#This Row],[V. SIMIT SIN RESOLUCION]]+Tabla1[[#This Row],[V. RECAUDOS COMPARENDOS]]+Tabla1[[#This Row],[V. RECAUDOS RESOLUCIONES]])</f>
        <v>2021993</v>
      </c>
      <c r="S931" s="11">
        <f>IFERROR(VLOOKUP(Tabla1[[#This Row],[FECHA]],'RECAUDOS LOCALES'!A:D,4,FALSE),0)</f>
        <v>12</v>
      </c>
      <c r="T931" s="9">
        <f>IFERROR(VLOOKUP(Tabla1[[#This Row],[FECHA]],'RECAUDOS LOCALES'!A:D,3,FALSE),0)</f>
        <v>1064455</v>
      </c>
      <c r="U931" s="11">
        <f>IFERROR(VLOOKUP(Tabla1[[#This Row],[FECHA]],'RECAUDOS EXTERNOS'!A:D,4,FALSE),0)</f>
        <v>1</v>
      </c>
      <c r="V931" s="9">
        <f>IFERROR(VLOOKUP(Tabla1[[#This Row],[FECHA]],'RECAUDOS EXTERNOS'!A:D,3,FALSE),0)</f>
        <v>395610</v>
      </c>
    </row>
    <row r="932" spans="1:22" x14ac:dyDescent="0.25">
      <c r="A932" s="1">
        <v>38491</v>
      </c>
      <c r="B932" s="3" t="s">
        <v>6</v>
      </c>
      <c r="C932" s="2">
        <v>38473</v>
      </c>
      <c r="D932" s="5">
        <f>YEAR(Tabla1[[#This Row],[FECHA]])</f>
        <v>2005</v>
      </c>
      <c r="E932" s="5">
        <f>IFERROR(VLOOKUP(Tabla1[[#This Row],[FECHA]],'COMPARENDOS TOTALES'!A:D,4,FALSE),0)</f>
        <v>28</v>
      </c>
      <c r="F932" s="9">
        <f>IFERROR(VLOOKUP(Tabla1[[#This Row],[FECHA]],'COMPARENDOS TOTALES'!A:D,3,FALSE),0)</f>
        <v>8024381</v>
      </c>
      <c r="G932" s="5">
        <f>IFERROR(VLOOKUP(Tabla1[[#This Row],[FECHA]],EXONERACIONES!A:D,4,FALSE),0)</f>
        <v>15</v>
      </c>
      <c r="H932" s="9">
        <f>IFERROR(VLOOKUP(Tabla1[[#This Row],[FECHA]],EXONERACIONES!A:D,3,FALSE),0)</f>
        <v>4209301</v>
      </c>
      <c r="I932" s="5">
        <f>IFERROR(VLOOKUP(Tabla1[[#This Row],[FECHA]],'SIMIT CON RES'!A:D,4,FALSE),0)</f>
        <v>0</v>
      </c>
      <c r="J932" s="9">
        <f>IFERROR(VLOOKUP(Tabla1[[#This Row],[FECHA]],'SIMIT CON RES'!A:D,3,FALSE),0)</f>
        <v>0</v>
      </c>
      <c r="K932">
        <f>IFERROR(VLOOKUP(Tabla1[[#This Row],[FECHA]],'SIMIT SIN RES'!A:D,4,FALSE),0)</f>
        <v>0</v>
      </c>
      <c r="L932" s="9">
        <f>IFERROR(VLOOKUP(Tabla1[[#This Row],[FECHA]],'SIMIT SIN RES'!A:D,3,FALSE),0)</f>
        <v>0</v>
      </c>
      <c r="M932" s="5">
        <f>IFERROR(VLOOKUP(Tabla1[[#This Row],[FECHA]],'RECAUDOS DE COMPARENDOS'!A:D,4,FALSE),0)</f>
        <v>2</v>
      </c>
      <c r="N932" s="9">
        <f>IFERROR(VLOOKUP(Tabla1[[#This Row],[FECHA]],'RECAUDOS DE COMPARENDOS'!A:D,3,FALSE),0)</f>
        <v>572255</v>
      </c>
      <c r="O932" s="5">
        <f>IFERROR(VLOOKUP(Tabla1[[#This Row],[FECHA]],'RECAUDOS DE RESOLUCIONES'!A:D,4,FALSE),0)</f>
        <v>0</v>
      </c>
      <c r="P932" s="9">
        <f>IFERROR(VLOOKUP(Tabla1[[#This Row],[FECHA]],'RECAUDOS DE RESOLUCIONES'!A:D,3,FALSE),0)</f>
        <v>0</v>
      </c>
      <c r="Q93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11</v>
      </c>
      <c r="R932" s="9">
        <f>Tabla1[V. COMPARENDOS]-(Tabla1[V. EXONERACIONES]+Tabla1[[#This Row],[V. SIMIT CON RESOLUCION]]+Tabla1[[#This Row],[V. SIMIT SIN RESOLUCION]]+Tabla1[[#This Row],[V. RECAUDOS COMPARENDOS]]+Tabla1[[#This Row],[V. RECAUDOS RESOLUCIONES]])</f>
        <v>3242825</v>
      </c>
      <c r="S932" s="11">
        <f>IFERROR(VLOOKUP(Tabla1[[#This Row],[FECHA]],'RECAUDOS LOCALES'!A:D,4,FALSE),0)</f>
        <v>11</v>
      </c>
      <c r="T932" s="9">
        <f>IFERROR(VLOOKUP(Tabla1[[#This Row],[FECHA]],'RECAUDOS LOCALES'!A:D,3,FALSE),0)</f>
        <v>1418131</v>
      </c>
      <c r="U932" s="11">
        <f>IFERROR(VLOOKUP(Tabla1[[#This Row],[FECHA]],'RECAUDOS EXTERNOS'!A:D,4,FALSE),0)</f>
        <v>5</v>
      </c>
      <c r="V932" s="9">
        <f>IFERROR(VLOOKUP(Tabla1[[#This Row],[FECHA]],'RECAUDOS EXTERNOS'!A:D,3,FALSE),0)</f>
        <v>897636</v>
      </c>
    </row>
    <row r="933" spans="1:22" x14ac:dyDescent="0.25">
      <c r="A933" s="1">
        <v>38492</v>
      </c>
      <c r="B933" s="3" t="s">
        <v>0</v>
      </c>
      <c r="C933" s="2">
        <v>38473</v>
      </c>
      <c r="D933" s="5">
        <f>YEAR(Tabla1[[#This Row],[FECHA]])</f>
        <v>2005</v>
      </c>
      <c r="E933" s="5">
        <f>IFERROR(VLOOKUP(Tabla1[[#This Row],[FECHA]],'COMPARENDOS TOTALES'!A:D,4,FALSE),0)</f>
        <v>51</v>
      </c>
      <c r="F933" s="9">
        <f>IFERROR(VLOOKUP(Tabla1[[#This Row],[FECHA]],'COMPARENDOS TOTALES'!A:D,3,FALSE),0)</f>
        <v>11597838</v>
      </c>
      <c r="G933" s="5">
        <f>IFERROR(VLOOKUP(Tabla1[[#This Row],[FECHA]],EXONERACIONES!A:D,4,FALSE),0)</f>
        <v>34</v>
      </c>
      <c r="H933" s="9">
        <f>IFERROR(VLOOKUP(Tabla1[[#This Row],[FECHA]],EXONERACIONES!A:D,3,FALSE),0)</f>
        <v>7591998</v>
      </c>
      <c r="I933" s="5">
        <f>IFERROR(VLOOKUP(Tabla1[[#This Row],[FECHA]],'SIMIT CON RES'!A:D,4,FALSE),0)</f>
        <v>0</v>
      </c>
      <c r="J933" s="9">
        <f>IFERROR(VLOOKUP(Tabla1[[#This Row],[FECHA]],'SIMIT CON RES'!A:D,3,FALSE),0)</f>
        <v>0</v>
      </c>
      <c r="K933">
        <f>IFERROR(VLOOKUP(Tabla1[[#This Row],[FECHA]],'SIMIT SIN RES'!A:D,4,FALSE),0)</f>
        <v>0</v>
      </c>
      <c r="L933" s="9">
        <f>IFERROR(VLOOKUP(Tabla1[[#This Row],[FECHA]],'SIMIT SIN RES'!A:D,3,FALSE),0)</f>
        <v>0</v>
      </c>
      <c r="M933" s="5">
        <f>IFERROR(VLOOKUP(Tabla1[[#This Row],[FECHA]],'RECAUDOS DE COMPARENDOS'!A:D,4,FALSE),0)</f>
        <v>9</v>
      </c>
      <c r="N933" s="9">
        <f>IFERROR(VLOOKUP(Tabla1[[#This Row],[FECHA]],'RECAUDOS DE COMPARENDOS'!A:D,3,FALSE),0)</f>
        <v>2098305</v>
      </c>
      <c r="O933" s="5">
        <f>IFERROR(VLOOKUP(Tabla1[[#This Row],[FECHA]],'RECAUDOS DE RESOLUCIONES'!A:D,4,FALSE),0)</f>
        <v>0</v>
      </c>
      <c r="P933" s="9">
        <f>IFERROR(VLOOKUP(Tabla1[[#This Row],[FECHA]],'RECAUDOS DE RESOLUCIONES'!A:D,3,FALSE),0)</f>
        <v>0</v>
      </c>
      <c r="Q93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8</v>
      </c>
      <c r="R933" s="9">
        <f>Tabla1[V. COMPARENDOS]-(Tabla1[V. EXONERACIONES]+Tabla1[[#This Row],[V. SIMIT CON RESOLUCION]]+Tabla1[[#This Row],[V. SIMIT SIN RESOLUCION]]+Tabla1[[#This Row],[V. RECAUDOS COMPARENDOS]]+Tabla1[[#This Row],[V. RECAUDOS RESOLUCIONES]])</f>
        <v>1907535</v>
      </c>
      <c r="S933" s="11">
        <f>IFERROR(VLOOKUP(Tabla1[[#This Row],[FECHA]],'RECAUDOS LOCALES'!A:D,4,FALSE),0)</f>
        <v>7</v>
      </c>
      <c r="T933" s="9">
        <f>IFERROR(VLOOKUP(Tabla1[[#This Row],[FECHA]],'RECAUDOS LOCALES'!A:D,3,FALSE),0)</f>
        <v>739272</v>
      </c>
      <c r="U933" s="11">
        <f>IFERROR(VLOOKUP(Tabla1[[#This Row],[FECHA]],'RECAUDOS EXTERNOS'!A:D,4,FALSE),0)</f>
        <v>6</v>
      </c>
      <c r="V933" s="9">
        <f>IFERROR(VLOOKUP(Tabla1[[#This Row],[FECHA]],'RECAUDOS EXTERNOS'!A:D,3,FALSE),0)</f>
        <v>1574303</v>
      </c>
    </row>
    <row r="934" spans="1:22" x14ac:dyDescent="0.25">
      <c r="A934" s="1">
        <v>38493</v>
      </c>
      <c r="B934" s="3" t="s">
        <v>5</v>
      </c>
      <c r="C934" s="2">
        <v>38473</v>
      </c>
      <c r="D934" s="5">
        <f>YEAR(Tabla1[[#This Row],[FECHA]])</f>
        <v>2005</v>
      </c>
      <c r="E934" s="5">
        <f>IFERROR(VLOOKUP(Tabla1[[#This Row],[FECHA]],'COMPARENDOS TOTALES'!A:D,4,FALSE),0)</f>
        <v>57</v>
      </c>
      <c r="F934" s="9">
        <f>IFERROR(VLOOKUP(Tabla1[[#This Row],[FECHA]],'COMPARENDOS TOTALES'!A:D,3,FALSE),0)</f>
        <v>13390976</v>
      </c>
      <c r="G934" s="5">
        <f>IFERROR(VLOOKUP(Tabla1[[#This Row],[FECHA]],EXONERACIONES!A:D,4,FALSE),0)</f>
        <v>42</v>
      </c>
      <c r="H934" s="9">
        <f>IFERROR(VLOOKUP(Tabla1[[#This Row],[FECHA]],EXONERACIONES!A:D,3,FALSE),0)</f>
        <v>9830221</v>
      </c>
      <c r="I934" s="5">
        <f>IFERROR(VLOOKUP(Tabla1[[#This Row],[FECHA]],'SIMIT CON RES'!A:D,4,FALSE),0)</f>
        <v>0</v>
      </c>
      <c r="J934" s="9">
        <f>IFERROR(VLOOKUP(Tabla1[[#This Row],[FECHA]],'SIMIT CON RES'!A:D,3,FALSE),0)</f>
        <v>0</v>
      </c>
      <c r="K934">
        <f>IFERROR(VLOOKUP(Tabla1[[#This Row],[FECHA]],'SIMIT SIN RES'!A:D,4,FALSE),0)</f>
        <v>0</v>
      </c>
      <c r="L934" s="9">
        <f>IFERROR(VLOOKUP(Tabla1[[#This Row],[FECHA]],'SIMIT SIN RES'!A:D,3,FALSE),0)</f>
        <v>0</v>
      </c>
      <c r="M934" s="5">
        <f>IFERROR(VLOOKUP(Tabla1[[#This Row],[FECHA]],'RECAUDOS DE COMPARENDOS'!A:D,4,FALSE),0)</f>
        <v>6</v>
      </c>
      <c r="N934" s="9">
        <f>IFERROR(VLOOKUP(Tabla1[[#This Row],[FECHA]],'RECAUDOS DE COMPARENDOS'!A:D,3,FALSE),0)</f>
        <v>1258983</v>
      </c>
      <c r="O934" s="5">
        <f>IFERROR(VLOOKUP(Tabla1[[#This Row],[FECHA]],'RECAUDOS DE RESOLUCIONES'!A:D,4,FALSE),0)</f>
        <v>0</v>
      </c>
      <c r="P934" s="9">
        <f>IFERROR(VLOOKUP(Tabla1[[#This Row],[FECHA]],'RECAUDOS DE RESOLUCIONES'!A:D,3,FALSE),0)</f>
        <v>0</v>
      </c>
      <c r="Q93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9</v>
      </c>
      <c r="R934" s="9">
        <f>Tabla1[V. COMPARENDOS]-(Tabla1[V. EXONERACIONES]+Tabla1[[#This Row],[V. SIMIT CON RESOLUCION]]+Tabla1[[#This Row],[V. SIMIT SIN RESOLUCION]]+Tabla1[[#This Row],[V. RECAUDOS COMPARENDOS]]+Tabla1[[#This Row],[V. RECAUDOS RESOLUCIONES]])</f>
        <v>2301772</v>
      </c>
      <c r="S934" s="11">
        <f>IFERROR(VLOOKUP(Tabla1[[#This Row],[FECHA]],'RECAUDOS LOCALES'!A:D,4,FALSE),0)</f>
        <v>0</v>
      </c>
      <c r="T934" s="9">
        <f>IFERROR(VLOOKUP(Tabla1[[#This Row],[FECHA]],'RECAUDOS LOCALES'!A:D,3,FALSE),0)</f>
        <v>0</v>
      </c>
      <c r="U934" s="11">
        <f>IFERROR(VLOOKUP(Tabla1[[#This Row],[FECHA]],'RECAUDOS EXTERNOS'!A:D,4,FALSE),0)</f>
        <v>0</v>
      </c>
      <c r="V934" s="9">
        <f>IFERROR(VLOOKUP(Tabla1[[#This Row],[FECHA]],'RECAUDOS EXTERNOS'!A:D,3,FALSE),0)</f>
        <v>0</v>
      </c>
    </row>
    <row r="935" spans="1:22" x14ac:dyDescent="0.25">
      <c r="A935" s="1">
        <v>38494</v>
      </c>
      <c r="B935" s="3" t="s">
        <v>4</v>
      </c>
      <c r="C935" s="2">
        <v>38473</v>
      </c>
      <c r="D935" s="5">
        <f>YEAR(Tabla1[[#This Row],[FECHA]])</f>
        <v>2005</v>
      </c>
      <c r="E935" s="5">
        <f>IFERROR(VLOOKUP(Tabla1[[#This Row],[FECHA]],'COMPARENDOS TOTALES'!A:D,4,FALSE),0)</f>
        <v>29</v>
      </c>
      <c r="F935" s="9">
        <f>IFERROR(VLOOKUP(Tabla1[[#This Row],[FECHA]],'COMPARENDOS TOTALES'!A:D,3,FALSE),0)</f>
        <v>7083331</v>
      </c>
      <c r="G935" s="5">
        <f>IFERROR(VLOOKUP(Tabla1[[#This Row],[FECHA]],EXONERACIONES!A:D,4,FALSE),0)</f>
        <v>24</v>
      </c>
      <c r="H935" s="9">
        <f>IFERROR(VLOOKUP(Tabla1[[#This Row],[FECHA]],EXONERACIONES!A:D,3,FALSE),0)</f>
        <v>5748051</v>
      </c>
      <c r="I935" s="5">
        <f>IFERROR(VLOOKUP(Tabla1[[#This Row],[FECHA]],'SIMIT CON RES'!A:D,4,FALSE),0)</f>
        <v>0</v>
      </c>
      <c r="J935" s="9">
        <f>IFERROR(VLOOKUP(Tabla1[[#This Row],[FECHA]],'SIMIT CON RES'!A:D,3,FALSE),0)</f>
        <v>0</v>
      </c>
      <c r="K935">
        <f>IFERROR(VLOOKUP(Tabla1[[#This Row],[FECHA]],'SIMIT SIN RES'!A:D,4,FALSE),0)</f>
        <v>0</v>
      </c>
      <c r="L935" s="9">
        <f>IFERROR(VLOOKUP(Tabla1[[#This Row],[FECHA]],'SIMIT SIN RES'!A:D,3,FALSE),0)</f>
        <v>0</v>
      </c>
      <c r="M935" s="5">
        <f>IFERROR(VLOOKUP(Tabla1[[#This Row],[FECHA]],'RECAUDOS DE COMPARENDOS'!A:D,4,FALSE),0)</f>
        <v>1</v>
      </c>
      <c r="N935" s="9">
        <f>IFERROR(VLOOKUP(Tabla1[[#This Row],[FECHA]],'RECAUDOS DE COMPARENDOS'!A:D,3,FALSE),0)</f>
        <v>381510</v>
      </c>
      <c r="O935" s="5">
        <f>IFERROR(VLOOKUP(Tabla1[[#This Row],[FECHA]],'RECAUDOS DE RESOLUCIONES'!A:D,4,FALSE),0)</f>
        <v>0</v>
      </c>
      <c r="P935" s="9">
        <f>IFERROR(VLOOKUP(Tabla1[[#This Row],[FECHA]],'RECAUDOS DE RESOLUCIONES'!A:D,3,FALSE),0)</f>
        <v>0</v>
      </c>
      <c r="Q93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935" s="9">
        <f>Tabla1[V. COMPARENDOS]-(Tabla1[V. EXONERACIONES]+Tabla1[[#This Row],[V. SIMIT CON RESOLUCION]]+Tabla1[[#This Row],[V. SIMIT SIN RESOLUCION]]+Tabla1[[#This Row],[V. RECAUDOS COMPARENDOS]]+Tabla1[[#This Row],[V. RECAUDOS RESOLUCIONES]])</f>
        <v>953770</v>
      </c>
      <c r="S935" s="11">
        <f>IFERROR(VLOOKUP(Tabla1[[#This Row],[FECHA]],'RECAUDOS LOCALES'!A:D,4,FALSE),0)</f>
        <v>0</v>
      </c>
      <c r="T935" s="9">
        <f>IFERROR(VLOOKUP(Tabla1[[#This Row],[FECHA]],'RECAUDOS LOCALES'!A:D,3,FALSE),0)</f>
        <v>0</v>
      </c>
      <c r="U935" s="11">
        <f>IFERROR(VLOOKUP(Tabla1[[#This Row],[FECHA]],'RECAUDOS EXTERNOS'!A:D,4,FALSE),0)</f>
        <v>0</v>
      </c>
      <c r="V935" s="9">
        <f>IFERROR(VLOOKUP(Tabla1[[#This Row],[FECHA]],'RECAUDOS EXTERNOS'!A:D,3,FALSE),0)</f>
        <v>0</v>
      </c>
    </row>
    <row r="936" spans="1:22" x14ac:dyDescent="0.25">
      <c r="A936" s="1">
        <v>38495</v>
      </c>
      <c r="B936" s="3" t="s">
        <v>1</v>
      </c>
      <c r="C936" s="2">
        <v>38473</v>
      </c>
      <c r="D936" s="5">
        <f>YEAR(Tabla1[[#This Row],[FECHA]])</f>
        <v>2005</v>
      </c>
      <c r="E936" s="5">
        <f>IFERROR(VLOOKUP(Tabla1[[#This Row],[FECHA]],'COMPARENDOS TOTALES'!A:D,4,FALSE),0)</f>
        <v>41</v>
      </c>
      <c r="F936" s="9">
        <f>IFERROR(VLOOKUP(Tabla1[[#This Row],[FECHA]],'COMPARENDOS TOTALES'!A:D,3,FALSE),0)</f>
        <v>9308805</v>
      </c>
      <c r="G936" s="5">
        <f>IFERROR(VLOOKUP(Tabla1[[#This Row],[FECHA]],EXONERACIONES!A:D,4,FALSE),0)</f>
        <v>29</v>
      </c>
      <c r="H936" s="9">
        <f>IFERROR(VLOOKUP(Tabla1[[#This Row],[FECHA]],EXONERACIONES!A:D,3,FALSE),0)</f>
        <v>7172352</v>
      </c>
      <c r="I936" s="5">
        <f>IFERROR(VLOOKUP(Tabla1[[#This Row],[FECHA]],'SIMIT CON RES'!A:D,4,FALSE),0)</f>
        <v>0</v>
      </c>
      <c r="J936" s="9">
        <f>IFERROR(VLOOKUP(Tabla1[[#This Row],[FECHA]],'SIMIT CON RES'!A:D,3,FALSE),0)</f>
        <v>0</v>
      </c>
      <c r="K936">
        <f>IFERROR(VLOOKUP(Tabla1[[#This Row],[FECHA]],'SIMIT SIN RES'!A:D,4,FALSE),0)</f>
        <v>0</v>
      </c>
      <c r="L936" s="9">
        <f>IFERROR(VLOOKUP(Tabla1[[#This Row],[FECHA]],'SIMIT SIN RES'!A:D,3,FALSE),0)</f>
        <v>0</v>
      </c>
      <c r="M936" s="5">
        <f>IFERROR(VLOOKUP(Tabla1[[#This Row],[FECHA]],'RECAUDOS DE COMPARENDOS'!A:D,4,FALSE),0)</f>
        <v>6</v>
      </c>
      <c r="N936" s="9">
        <f>IFERROR(VLOOKUP(Tabla1[[#This Row],[FECHA]],'RECAUDOS DE COMPARENDOS'!A:D,3,FALSE),0)</f>
        <v>788454</v>
      </c>
      <c r="O936" s="5">
        <f>IFERROR(VLOOKUP(Tabla1[[#This Row],[FECHA]],'RECAUDOS DE RESOLUCIONES'!A:D,4,FALSE),0)</f>
        <v>0</v>
      </c>
      <c r="P936" s="9">
        <f>IFERROR(VLOOKUP(Tabla1[[#This Row],[FECHA]],'RECAUDOS DE RESOLUCIONES'!A:D,3,FALSE),0)</f>
        <v>0</v>
      </c>
      <c r="Q93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936" s="9">
        <f>Tabla1[V. COMPARENDOS]-(Tabla1[V. EXONERACIONES]+Tabla1[[#This Row],[V. SIMIT CON RESOLUCION]]+Tabla1[[#This Row],[V. SIMIT SIN RESOLUCION]]+Tabla1[[#This Row],[V. RECAUDOS COMPARENDOS]]+Tabla1[[#This Row],[V. RECAUDOS RESOLUCIONES]])</f>
        <v>1347999</v>
      </c>
      <c r="S936" s="11">
        <f>IFERROR(VLOOKUP(Tabla1[[#This Row],[FECHA]],'RECAUDOS LOCALES'!A:D,4,FALSE),0)</f>
        <v>3</v>
      </c>
      <c r="T936" s="9">
        <f>IFERROR(VLOOKUP(Tabla1[[#This Row],[FECHA]],'RECAUDOS LOCALES'!A:D,3,FALSE),0)</f>
        <v>280136</v>
      </c>
      <c r="U936" s="11">
        <f>IFERROR(VLOOKUP(Tabla1[[#This Row],[FECHA]],'RECAUDOS EXTERNOS'!A:D,4,FALSE),0)</f>
        <v>7</v>
      </c>
      <c r="V936" s="9">
        <f>IFERROR(VLOOKUP(Tabla1[[#This Row],[FECHA]],'RECAUDOS EXTERNOS'!A:D,3,FALSE),0)</f>
        <v>1554180</v>
      </c>
    </row>
    <row r="937" spans="1:22" x14ac:dyDescent="0.25">
      <c r="A937" s="1">
        <v>38496</v>
      </c>
      <c r="B937" s="3" t="s">
        <v>2</v>
      </c>
      <c r="C937" s="2">
        <v>38473</v>
      </c>
      <c r="D937" s="5">
        <f>YEAR(Tabla1[[#This Row],[FECHA]])</f>
        <v>2005</v>
      </c>
      <c r="E937" s="5">
        <f>IFERROR(VLOOKUP(Tabla1[[#This Row],[FECHA]],'COMPARENDOS TOTALES'!A:D,4,FALSE),0)</f>
        <v>57</v>
      </c>
      <c r="F937" s="9">
        <f>IFERROR(VLOOKUP(Tabla1[[#This Row],[FECHA]],'COMPARENDOS TOTALES'!A:D,3,FALSE),0)</f>
        <v>12666061</v>
      </c>
      <c r="G937" s="5">
        <f>IFERROR(VLOOKUP(Tabla1[[#This Row],[FECHA]],EXONERACIONES!A:D,4,FALSE),0)</f>
        <v>34</v>
      </c>
      <c r="H937" s="9">
        <f>IFERROR(VLOOKUP(Tabla1[[#This Row],[FECHA]],EXONERACIONES!A:D,3,FALSE),0)</f>
        <v>7299513</v>
      </c>
      <c r="I937" s="5">
        <f>IFERROR(VLOOKUP(Tabla1[[#This Row],[FECHA]],'SIMIT CON RES'!A:D,4,FALSE),0)</f>
        <v>0</v>
      </c>
      <c r="J937" s="9">
        <f>IFERROR(VLOOKUP(Tabla1[[#This Row],[FECHA]],'SIMIT CON RES'!A:D,3,FALSE),0)</f>
        <v>0</v>
      </c>
      <c r="K937">
        <f>IFERROR(VLOOKUP(Tabla1[[#This Row],[FECHA]],'SIMIT SIN RES'!A:D,4,FALSE),0)</f>
        <v>0</v>
      </c>
      <c r="L937" s="9">
        <f>IFERROR(VLOOKUP(Tabla1[[#This Row],[FECHA]],'SIMIT SIN RES'!A:D,3,FALSE),0)</f>
        <v>0</v>
      </c>
      <c r="M937" s="5">
        <f>IFERROR(VLOOKUP(Tabla1[[#This Row],[FECHA]],'RECAUDOS DE COMPARENDOS'!A:D,4,FALSE),0)</f>
        <v>8</v>
      </c>
      <c r="N937" s="9">
        <f>IFERROR(VLOOKUP(Tabla1[[#This Row],[FECHA]],'RECAUDOS DE COMPARENDOS'!A:D,3,FALSE),0)</f>
        <v>1538749</v>
      </c>
      <c r="O937" s="5">
        <f>IFERROR(VLOOKUP(Tabla1[[#This Row],[FECHA]],'RECAUDOS DE RESOLUCIONES'!A:D,4,FALSE),0)</f>
        <v>0</v>
      </c>
      <c r="P937" s="9">
        <f>IFERROR(VLOOKUP(Tabla1[[#This Row],[FECHA]],'RECAUDOS DE RESOLUCIONES'!A:D,3,FALSE),0)</f>
        <v>0</v>
      </c>
      <c r="Q93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15</v>
      </c>
      <c r="R937" s="9">
        <f>Tabla1[V. COMPARENDOS]-(Tabla1[V. EXONERACIONES]+Tabla1[[#This Row],[V. SIMIT CON RESOLUCION]]+Tabla1[[#This Row],[V. SIMIT SIN RESOLUCION]]+Tabla1[[#This Row],[V. RECAUDOS COMPARENDOS]]+Tabla1[[#This Row],[V. RECAUDOS RESOLUCIONES]])</f>
        <v>3827799</v>
      </c>
      <c r="S937" s="11">
        <f>IFERROR(VLOOKUP(Tabla1[[#This Row],[FECHA]],'RECAUDOS LOCALES'!A:D,4,FALSE),0)</f>
        <v>11</v>
      </c>
      <c r="T937" s="9">
        <f>IFERROR(VLOOKUP(Tabla1[[#This Row],[FECHA]],'RECAUDOS LOCALES'!A:D,3,FALSE),0)</f>
        <v>1359924</v>
      </c>
      <c r="U937" s="11">
        <f>IFERROR(VLOOKUP(Tabla1[[#This Row],[FECHA]],'RECAUDOS EXTERNOS'!A:D,4,FALSE),0)</f>
        <v>3</v>
      </c>
      <c r="V937" s="9">
        <f>IFERROR(VLOOKUP(Tabla1[[#This Row],[FECHA]],'RECAUDOS EXTERNOS'!A:D,3,FALSE),0)</f>
        <v>1149210</v>
      </c>
    </row>
    <row r="938" spans="1:22" x14ac:dyDescent="0.25">
      <c r="A938" s="1">
        <v>38497</v>
      </c>
      <c r="B938" s="3" t="s">
        <v>3</v>
      </c>
      <c r="C938" s="2">
        <v>38473</v>
      </c>
      <c r="D938" s="5">
        <f>YEAR(Tabla1[[#This Row],[FECHA]])</f>
        <v>2005</v>
      </c>
      <c r="E938" s="5">
        <f>IFERROR(VLOOKUP(Tabla1[[#This Row],[FECHA]],'COMPARENDOS TOTALES'!A:D,4,FALSE),0)</f>
        <v>44</v>
      </c>
      <c r="F938" s="9">
        <f>IFERROR(VLOOKUP(Tabla1[[#This Row],[FECHA]],'COMPARENDOS TOTALES'!A:D,3,FALSE),0)</f>
        <v>12920319</v>
      </c>
      <c r="G938" s="5">
        <f>IFERROR(VLOOKUP(Tabla1[[#This Row],[FECHA]],EXONERACIONES!A:D,4,FALSE),0)</f>
        <v>33</v>
      </c>
      <c r="H938" s="9">
        <f>IFERROR(VLOOKUP(Tabla1[[#This Row],[FECHA]],EXONERACIONES!A:D,3,FALSE),0)</f>
        <v>9181437</v>
      </c>
      <c r="I938" s="5">
        <f>IFERROR(VLOOKUP(Tabla1[[#This Row],[FECHA]],'SIMIT CON RES'!A:D,4,FALSE),0)</f>
        <v>0</v>
      </c>
      <c r="J938" s="9">
        <f>IFERROR(VLOOKUP(Tabla1[[#This Row],[FECHA]],'SIMIT CON RES'!A:D,3,FALSE),0)</f>
        <v>0</v>
      </c>
      <c r="K938">
        <f>IFERROR(VLOOKUP(Tabla1[[#This Row],[FECHA]],'SIMIT SIN RES'!A:D,4,FALSE),0)</f>
        <v>0</v>
      </c>
      <c r="L938" s="9">
        <f>IFERROR(VLOOKUP(Tabla1[[#This Row],[FECHA]],'SIMIT SIN RES'!A:D,3,FALSE),0)</f>
        <v>0</v>
      </c>
      <c r="M938" s="5">
        <f>IFERROR(VLOOKUP(Tabla1[[#This Row],[FECHA]],'RECAUDOS DE COMPARENDOS'!A:D,4,FALSE),0)</f>
        <v>3</v>
      </c>
      <c r="N938" s="9">
        <f>IFERROR(VLOOKUP(Tabla1[[#This Row],[FECHA]],'RECAUDOS DE COMPARENDOS'!A:D,3,FALSE),0)</f>
        <v>1144500</v>
      </c>
      <c r="O938" s="5">
        <f>IFERROR(VLOOKUP(Tabla1[[#This Row],[FECHA]],'RECAUDOS DE RESOLUCIONES'!A:D,4,FALSE),0)</f>
        <v>0</v>
      </c>
      <c r="P938" s="9">
        <f>IFERROR(VLOOKUP(Tabla1[[#This Row],[FECHA]],'RECAUDOS DE RESOLUCIONES'!A:D,3,FALSE),0)</f>
        <v>0</v>
      </c>
      <c r="Q93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8</v>
      </c>
      <c r="R938" s="9">
        <f>Tabla1[V. COMPARENDOS]-(Tabla1[V. EXONERACIONES]+Tabla1[[#This Row],[V. SIMIT CON RESOLUCION]]+Tabla1[[#This Row],[V. SIMIT SIN RESOLUCION]]+Tabla1[[#This Row],[V. RECAUDOS COMPARENDOS]]+Tabla1[[#This Row],[V. RECAUDOS RESOLUCIONES]])</f>
        <v>2594382</v>
      </c>
      <c r="S938" s="11">
        <f>IFERROR(VLOOKUP(Tabla1[[#This Row],[FECHA]],'RECAUDOS LOCALES'!A:D,4,FALSE),0)</f>
        <v>11</v>
      </c>
      <c r="T938" s="9">
        <f>IFERROR(VLOOKUP(Tabla1[[#This Row],[FECHA]],'RECAUDOS LOCALES'!A:D,3,FALSE),0)</f>
        <v>1162934</v>
      </c>
      <c r="U938" s="11">
        <f>IFERROR(VLOOKUP(Tabla1[[#This Row],[FECHA]],'RECAUDOS EXTERNOS'!A:D,4,FALSE),0)</f>
        <v>4</v>
      </c>
      <c r="V938" s="9">
        <f>IFERROR(VLOOKUP(Tabla1[[#This Row],[FECHA]],'RECAUDOS EXTERNOS'!A:D,3,FALSE),0)</f>
        <v>981492</v>
      </c>
    </row>
    <row r="939" spans="1:22" x14ac:dyDescent="0.25">
      <c r="A939" s="1">
        <v>38498</v>
      </c>
      <c r="B939" s="3" t="s">
        <v>6</v>
      </c>
      <c r="C939" s="2">
        <v>38473</v>
      </c>
      <c r="D939" s="5">
        <f>YEAR(Tabla1[[#This Row],[FECHA]])</f>
        <v>2005</v>
      </c>
      <c r="E939" s="5">
        <f>IFERROR(VLOOKUP(Tabla1[[#This Row],[FECHA]],'COMPARENDOS TOTALES'!A:D,4,FALSE),0)</f>
        <v>86</v>
      </c>
      <c r="F939" s="9">
        <f>IFERROR(VLOOKUP(Tabla1[[#This Row],[FECHA]],'COMPARENDOS TOTALES'!A:D,3,FALSE),0)</f>
        <v>19960336</v>
      </c>
      <c r="G939" s="5">
        <f>IFERROR(VLOOKUP(Tabla1[[#This Row],[FECHA]],EXONERACIONES!A:D,4,FALSE),0)</f>
        <v>58</v>
      </c>
      <c r="H939" s="9">
        <f>IFERROR(VLOOKUP(Tabla1[[#This Row],[FECHA]],EXONERACIONES!A:D,3,FALSE),0)</f>
        <v>13301792</v>
      </c>
      <c r="I939" s="5">
        <f>IFERROR(VLOOKUP(Tabla1[[#This Row],[FECHA]],'SIMIT CON RES'!A:D,4,FALSE),0)</f>
        <v>0</v>
      </c>
      <c r="J939" s="9">
        <f>IFERROR(VLOOKUP(Tabla1[[#This Row],[FECHA]],'SIMIT CON RES'!A:D,3,FALSE),0)</f>
        <v>0</v>
      </c>
      <c r="K939">
        <f>IFERROR(VLOOKUP(Tabla1[[#This Row],[FECHA]],'SIMIT SIN RES'!A:D,4,FALSE),0)</f>
        <v>0</v>
      </c>
      <c r="L939" s="9">
        <f>IFERROR(VLOOKUP(Tabla1[[#This Row],[FECHA]],'SIMIT SIN RES'!A:D,3,FALSE),0)</f>
        <v>0</v>
      </c>
      <c r="M939" s="5">
        <f>IFERROR(VLOOKUP(Tabla1[[#This Row],[FECHA]],'RECAUDOS DE COMPARENDOS'!A:D,4,FALSE),0)</f>
        <v>10</v>
      </c>
      <c r="N939" s="9">
        <f>IFERROR(VLOOKUP(Tabla1[[#This Row],[FECHA]],'RECAUDOS DE COMPARENDOS'!A:D,3,FALSE),0)</f>
        <v>2786351</v>
      </c>
      <c r="O939" s="5">
        <f>IFERROR(VLOOKUP(Tabla1[[#This Row],[FECHA]],'RECAUDOS DE RESOLUCIONES'!A:D,4,FALSE),0)</f>
        <v>0</v>
      </c>
      <c r="P939" s="9">
        <f>IFERROR(VLOOKUP(Tabla1[[#This Row],[FECHA]],'RECAUDOS DE RESOLUCIONES'!A:D,3,FALSE),0)</f>
        <v>0</v>
      </c>
      <c r="Q93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18</v>
      </c>
      <c r="R939" s="9">
        <f>Tabla1[V. COMPARENDOS]-(Tabla1[V. EXONERACIONES]+Tabla1[[#This Row],[V. SIMIT CON RESOLUCION]]+Tabla1[[#This Row],[V. SIMIT SIN RESOLUCION]]+Tabla1[[#This Row],[V. RECAUDOS COMPARENDOS]]+Tabla1[[#This Row],[V. RECAUDOS RESOLUCIONES]])</f>
        <v>3872193</v>
      </c>
      <c r="S939" s="11">
        <f>IFERROR(VLOOKUP(Tabla1[[#This Row],[FECHA]],'RECAUDOS LOCALES'!A:D,4,FALSE),0)</f>
        <v>12</v>
      </c>
      <c r="T939" s="9">
        <f>IFERROR(VLOOKUP(Tabla1[[#This Row],[FECHA]],'RECAUDOS LOCALES'!A:D,3,FALSE),0)</f>
        <v>991302</v>
      </c>
      <c r="U939" s="11">
        <f>IFERROR(VLOOKUP(Tabla1[[#This Row],[FECHA]],'RECAUDOS EXTERNOS'!A:D,4,FALSE),0)</f>
        <v>3</v>
      </c>
      <c r="V939" s="9">
        <f>IFERROR(VLOOKUP(Tabla1[[#This Row],[FECHA]],'RECAUDOS EXTERNOS'!A:D,3,FALSE),0)</f>
        <v>960795</v>
      </c>
    </row>
    <row r="940" spans="1:22" x14ac:dyDescent="0.25">
      <c r="A940" s="1">
        <v>38499</v>
      </c>
      <c r="B940" s="3" t="s">
        <v>0</v>
      </c>
      <c r="C940" s="2">
        <v>38473</v>
      </c>
      <c r="D940" s="5">
        <f>YEAR(Tabla1[[#This Row],[FECHA]])</f>
        <v>2005</v>
      </c>
      <c r="E940" s="5">
        <f>IFERROR(VLOOKUP(Tabla1[[#This Row],[FECHA]],'COMPARENDOS TOTALES'!A:D,4,FALSE),0)</f>
        <v>83</v>
      </c>
      <c r="F940" s="9">
        <f>IFERROR(VLOOKUP(Tabla1[[#This Row],[FECHA]],'COMPARENDOS TOTALES'!A:D,3,FALSE),0)</f>
        <v>18757312</v>
      </c>
      <c r="G940" s="5">
        <f>IFERROR(VLOOKUP(Tabla1[[#This Row],[FECHA]],EXONERACIONES!A:D,4,FALSE),0)</f>
        <v>66</v>
      </c>
      <c r="H940" s="9">
        <f>IFERROR(VLOOKUP(Tabla1[[#This Row],[FECHA]],EXONERACIONES!A:D,3,FALSE),0)</f>
        <v>15209324</v>
      </c>
      <c r="I940" s="5">
        <f>IFERROR(VLOOKUP(Tabla1[[#This Row],[FECHA]],'SIMIT CON RES'!A:D,4,FALSE),0)</f>
        <v>0</v>
      </c>
      <c r="J940" s="9">
        <f>IFERROR(VLOOKUP(Tabla1[[#This Row],[FECHA]],'SIMIT CON RES'!A:D,3,FALSE),0)</f>
        <v>0</v>
      </c>
      <c r="K940">
        <f>IFERROR(VLOOKUP(Tabla1[[#This Row],[FECHA]],'SIMIT SIN RES'!A:D,4,FALSE),0)</f>
        <v>0</v>
      </c>
      <c r="L940" s="9">
        <f>IFERROR(VLOOKUP(Tabla1[[#This Row],[FECHA]],'SIMIT SIN RES'!A:D,3,FALSE),0)</f>
        <v>0</v>
      </c>
      <c r="M940" s="5">
        <f>IFERROR(VLOOKUP(Tabla1[[#This Row],[FECHA]],'RECAUDOS DE COMPARENDOS'!A:D,4,FALSE),0)</f>
        <v>8</v>
      </c>
      <c r="N940" s="9">
        <f>IFERROR(VLOOKUP(Tabla1[[#This Row],[FECHA]],'RECAUDOS DE COMPARENDOS'!A:D,3,FALSE),0)</f>
        <v>1640463</v>
      </c>
      <c r="O940" s="5">
        <f>IFERROR(VLOOKUP(Tabla1[[#This Row],[FECHA]],'RECAUDOS DE RESOLUCIONES'!A:D,4,FALSE),0)</f>
        <v>0</v>
      </c>
      <c r="P940" s="9">
        <f>IFERROR(VLOOKUP(Tabla1[[#This Row],[FECHA]],'RECAUDOS DE RESOLUCIONES'!A:D,3,FALSE),0)</f>
        <v>0</v>
      </c>
      <c r="Q94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9</v>
      </c>
      <c r="R940" s="9">
        <f>Tabla1[V. COMPARENDOS]-(Tabla1[V. EXONERACIONES]+Tabla1[[#This Row],[V. SIMIT CON RESOLUCION]]+Tabla1[[#This Row],[V. SIMIT SIN RESOLUCION]]+Tabla1[[#This Row],[V. RECAUDOS COMPARENDOS]]+Tabla1[[#This Row],[V. RECAUDOS RESOLUCIONES]])</f>
        <v>1907525</v>
      </c>
      <c r="S940" s="11">
        <f>IFERROR(VLOOKUP(Tabla1[[#This Row],[FECHA]],'RECAUDOS LOCALES'!A:D,4,FALSE),0)</f>
        <v>7</v>
      </c>
      <c r="T940" s="9">
        <f>IFERROR(VLOOKUP(Tabla1[[#This Row],[FECHA]],'RECAUDOS LOCALES'!A:D,3,FALSE),0)</f>
        <v>1043212</v>
      </c>
      <c r="U940" s="11">
        <f>IFERROR(VLOOKUP(Tabla1[[#This Row],[FECHA]],'RECAUDOS EXTERNOS'!A:D,4,FALSE),0)</f>
        <v>2</v>
      </c>
      <c r="V940" s="9">
        <f>IFERROR(VLOOKUP(Tabla1[[#This Row],[FECHA]],'RECAUDOS EXTERNOS'!A:D,3,FALSE),0)</f>
        <v>576945</v>
      </c>
    </row>
    <row r="941" spans="1:22" x14ac:dyDescent="0.25">
      <c r="A941" s="1">
        <v>38500</v>
      </c>
      <c r="B941" s="3" t="s">
        <v>5</v>
      </c>
      <c r="C941" s="2">
        <v>38473</v>
      </c>
      <c r="D941" s="5">
        <f>YEAR(Tabla1[[#This Row],[FECHA]])</f>
        <v>2005</v>
      </c>
      <c r="E941" s="5">
        <f>IFERROR(VLOOKUP(Tabla1[[#This Row],[FECHA]],'COMPARENDOS TOTALES'!A:D,4,FALSE),0)</f>
        <v>40</v>
      </c>
      <c r="F941" s="9">
        <f>IFERROR(VLOOKUP(Tabla1[[#This Row],[FECHA]],'COMPARENDOS TOTALES'!A:D,3,FALSE),0)</f>
        <v>7897141</v>
      </c>
      <c r="G941" s="5">
        <f>IFERROR(VLOOKUP(Tabla1[[#This Row],[FECHA]],EXONERACIONES!A:D,4,FALSE),0)</f>
        <v>31</v>
      </c>
      <c r="H941" s="9">
        <f>IFERROR(VLOOKUP(Tabla1[[#This Row],[FECHA]],EXONERACIONES!A:D,3,FALSE),0)</f>
        <v>6409265</v>
      </c>
      <c r="I941" s="5">
        <f>IFERROR(VLOOKUP(Tabla1[[#This Row],[FECHA]],'SIMIT CON RES'!A:D,4,FALSE),0)</f>
        <v>0</v>
      </c>
      <c r="J941" s="9">
        <f>IFERROR(VLOOKUP(Tabla1[[#This Row],[FECHA]],'SIMIT CON RES'!A:D,3,FALSE),0)</f>
        <v>0</v>
      </c>
      <c r="K941">
        <f>IFERROR(VLOOKUP(Tabla1[[#This Row],[FECHA]],'SIMIT SIN RES'!A:D,4,FALSE),0)</f>
        <v>0</v>
      </c>
      <c r="L941" s="9">
        <f>IFERROR(VLOOKUP(Tabla1[[#This Row],[FECHA]],'SIMIT SIN RES'!A:D,3,FALSE),0)</f>
        <v>0</v>
      </c>
      <c r="M941" s="5">
        <f>IFERROR(VLOOKUP(Tabla1[[#This Row],[FECHA]],'RECAUDOS DE COMPARENDOS'!A:D,4,FALSE),0)</f>
        <v>1</v>
      </c>
      <c r="N941" s="9">
        <f>IFERROR(VLOOKUP(Tabla1[[#This Row],[FECHA]],'RECAUDOS DE COMPARENDOS'!A:D,3,FALSE),0)</f>
        <v>190755</v>
      </c>
      <c r="O941" s="5">
        <f>IFERROR(VLOOKUP(Tabla1[[#This Row],[FECHA]],'RECAUDOS DE RESOLUCIONES'!A:D,4,FALSE),0)</f>
        <v>0</v>
      </c>
      <c r="P941" s="9">
        <f>IFERROR(VLOOKUP(Tabla1[[#This Row],[FECHA]],'RECAUDOS DE RESOLUCIONES'!A:D,3,FALSE),0)</f>
        <v>0</v>
      </c>
      <c r="Q94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8</v>
      </c>
      <c r="R941" s="9">
        <f>Tabla1[V. COMPARENDOS]-(Tabla1[V. EXONERACIONES]+Tabla1[[#This Row],[V. SIMIT CON RESOLUCION]]+Tabla1[[#This Row],[V. SIMIT SIN RESOLUCION]]+Tabla1[[#This Row],[V. RECAUDOS COMPARENDOS]]+Tabla1[[#This Row],[V. RECAUDOS RESOLUCIONES]])</f>
        <v>1297121</v>
      </c>
      <c r="S941" s="11">
        <f>IFERROR(VLOOKUP(Tabla1[[#This Row],[FECHA]],'RECAUDOS LOCALES'!A:D,4,FALSE),0)</f>
        <v>0</v>
      </c>
      <c r="T941" s="9">
        <f>IFERROR(VLOOKUP(Tabla1[[#This Row],[FECHA]],'RECAUDOS LOCALES'!A:D,3,FALSE),0)</f>
        <v>0</v>
      </c>
      <c r="U941" s="11">
        <f>IFERROR(VLOOKUP(Tabla1[[#This Row],[FECHA]],'RECAUDOS EXTERNOS'!A:D,4,FALSE),0)</f>
        <v>0</v>
      </c>
      <c r="V941" s="9">
        <f>IFERROR(VLOOKUP(Tabla1[[#This Row],[FECHA]],'RECAUDOS EXTERNOS'!A:D,3,FALSE),0)</f>
        <v>0</v>
      </c>
    </row>
    <row r="942" spans="1:22" x14ac:dyDescent="0.25">
      <c r="A942" s="1">
        <v>38501</v>
      </c>
      <c r="B942" s="3" t="s">
        <v>4</v>
      </c>
      <c r="C942" s="2">
        <v>38473</v>
      </c>
      <c r="D942" s="5">
        <f>YEAR(Tabla1[[#This Row],[FECHA]])</f>
        <v>2005</v>
      </c>
      <c r="E942" s="5">
        <f>IFERROR(VLOOKUP(Tabla1[[#This Row],[FECHA]],'COMPARENDOS TOTALES'!A:D,4,FALSE),0)</f>
        <v>55</v>
      </c>
      <c r="F942" s="9">
        <f>IFERROR(VLOOKUP(Tabla1[[#This Row],[FECHA]],'COMPARENDOS TOTALES'!A:D,3,FALSE),0)</f>
        <v>12996580</v>
      </c>
      <c r="G942" s="5">
        <f>IFERROR(VLOOKUP(Tabla1[[#This Row],[FECHA]],EXONERACIONES!A:D,4,FALSE),0)</f>
        <v>40</v>
      </c>
      <c r="H942" s="9">
        <f>IFERROR(VLOOKUP(Tabla1[[#This Row],[FECHA]],EXONERACIONES!A:D,3,FALSE),0)</f>
        <v>9359594</v>
      </c>
      <c r="I942" s="5">
        <f>IFERROR(VLOOKUP(Tabla1[[#This Row],[FECHA]],'SIMIT CON RES'!A:D,4,FALSE),0)</f>
        <v>0</v>
      </c>
      <c r="J942" s="9">
        <f>IFERROR(VLOOKUP(Tabla1[[#This Row],[FECHA]],'SIMIT CON RES'!A:D,3,FALSE),0)</f>
        <v>0</v>
      </c>
      <c r="K942">
        <f>IFERROR(VLOOKUP(Tabla1[[#This Row],[FECHA]],'SIMIT SIN RES'!A:D,4,FALSE),0)</f>
        <v>0</v>
      </c>
      <c r="L942" s="9">
        <f>IFERROR(VLOOKUP(Tabla1[[#This Row],[FECHA]],'SIMIT SIN RES'!A:D,3,FALSE),0)</f>
        <v>0</v>
      </c>
      <c r="M942" s="5">
        <f>IFERROR(VLOOKUP(Tabla1[[#This Row],[FECHA]],'RECAUDOS DE COMPARENDOS'!A:D,4,FALSE),0)</f>
        <v>4</v>
      </c>
      <c r="N942" s="9">
        <f>IFERROR(VLOOKUP(Tabla1[[#This Row],[FECHA]],'RECAUDOS DE COMPARENDOS'!A:D,3,FALSE),0)</f>
        <v>1144505</v>
      </c>
      <c r="O942" s="5">
        <f>IFERROR(VLOOKUP(Tabla1[[#This Row],[FECHA]],'RECAUDOS DE RESOLUCIONES'!A:D,4,FALSE),0)</f>
        <v>0</v>
      </c>
      <c r="P942" s="9">
        <f>IFERROR(VLOOKUP(Tabla1[[#This Row],[FECHA]],'RECAUDOS DE RESOLUCIONES'!A:D,3,FALSE),0)</f>
        <v>0</v>
      </c>
      <c r="Q94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11</v>
      </c>
      <c r="R942" s="9">
        <f>Tabla1[V. COMPARENDOS]-(Tabla1[V. EXONERACIONES]+Tabla1[[#This Row],[V. SIMIT CON RESOLUCION]]+Tabla1[[#This Row],[V. SIMIT SIN RESOLUCION]]+Tabla1[[#This Row],[V. RECAUDOS COMPARENDOS]]+Tabla1[[#This Row],[V. RECAUDOS RESOLUCIONES]])</f>
        <v>2492481</v>
      </c>
      <c r="S942" s="11">
        <f>IFERROR(VLOOKUP(Tabla1[[#This Row],[FECHA]],'RECAUDOS LOCALES'!A:D,4,FALSE),0)</f>
        <v>0</v>
      </c>
      <c r="T942" s="9">
        <f>IFERROR(VLOOKUP(Tabla1[[#This Row],[FECHA]],'RECAUDOS LOCALES'!A:D,3,FALSE),0)</f>
        <v>0</v>
      </c>
      <c r="U942" s="11">
        <f>IFERROR(VLOOKUP(Tabla1[[#This Row],[FECHA]],'RECAUDOS EXTERNOS'!A:D,4,FALSE),0)</f>
        <v>0</v>
      </c>
      <c r="V942" s="9">
        <f>IFERROR(VLOOKUP(Tabla1[[#This Row],[FECHA]],'RECAUDOS EXTERNOS'!A:D,3,FALSE),0)</f>
        <v>0</v>
      </c>
    </row>
    <row r="943" spans="1:22" x14ac:dyDescent="0.25">
      <c r="A943" s="1">
        <v>38502</v>
      </c>
      <c r="B943" s="3" t="s">
        <v>1</v>
      </c>
      <c r="C943" s="2">
        <v>38473</v>
      </c>
      <c r="D943" s="5">
        <f>YEAR(Tabla1[[#This Row],[FECHA]])</f>
        <v>2005</v>
      </c>
      <c r="E943" s="5">
        <f>IFERROR(VLOOKUP(Tabla1[[#This Row],[FECHA]],'COMPARENDOS TOTALES'!A:D,4,FALSE),0)</f>
        <v>56</v>
      </c>
      <c r="F943" s="9">
        <f>IFERROR(VLOOKUP(Tabla1[[#This Row],[FECHA]],'COMPARENDOS TOTALES'!A:D,3,FALSE),0)</f>
        <v>13970684</v>
      </c>
      <c r="G943" s="5">
        <f>IFERROR(VLOOKUP(Tabla1[[#This Row],[FECHA]],EXONERACIONES!A:D,4,FALSE),0)</f>
        <v>38</v>
      </c>
      <c r="H943" s="9">
        <f>IFERROR(VLOOKUP(Tabla1[[#This Row],[FECHA]],EXONERACIONES!A:D,3,FALSE),0)</f>
        <v>8990773</v>
      </c>
      <c r="I943" s="5">
        <f>IFERROR(VLOOKUP(Tabla1[[#This Row],[FECHA]],'SIMIT CON RES'!A:D,4,FALSE),0)</f>
        <v>0</v>
      </c>
      <c r="J943" s="9">
        <f>IFERROR(VLOOKUP(Tabla1[[#This Row],[FECHA]],'SIMIT CON RES'!A:D,3,FALSE),0)</f>
        <v>0</v>
      </c>
      <c r="K943">
        <f>IFERROR(VLOOKUP(Tabla1[[#This Row],[FECHA]],'SIMIT SIN RES'!A:D,4,FALSE),0)</f>
        <v>0</v>
      </c>
      <c r="L943" s="9">
        <f>IFERROR(VLOOKUP(Tabla1[[#This Row],[FECHA]],'SIMIT SIN RES'!A:D,3,FALSE),0)</f>
        <v>0</v>
      </c>
      <c r="M943" s="5">
        <f>IFERROR(VLOOKUP(Tabla1[[#This Row],[FECHA]],'RECAUDOS DE COMPARENDOS'!A:D,4,FALSE),0)</f>
        <v>7</v>
      </c>
      <c r="N943" s="9">
        <f>IFERROR(VLOOKUP(Tabla1[[#This Row],[FECHA]],'RECAUDOS DE COMPARENDOS'!A:D,3,FALSE),0)</f>
        <v>2098260</v>
      </c>
      <c r="O943" s="5">
        <f>IFERROR(VLOOKUP(Tabla1[[#This Row],[FECHA]],'RECAUDOS DE RESOLUCIONES'!A:D,4,FALSE),0)</f>
        <v>0</v>
      </c>
      <c r="P943" s="9">
        <f>IFERROR(VLOOKUP(Tabla1[[#This Row],[FECHA]],'RECAUDOS DE RESOLUCIONES'!A:D,3,FALSE),0)</f>
        <v>0</v>
      </c>
      <c r="Q94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11</v>
      </c>
      <c r="R943" s="9">
        <f>Tabla1[V. COMPARENDOS]-(Tabla1[V. EXONERACIONES]+Tabla1[[#This Row],[V. SIMIT CON RESOLUCION]]+Tabla1[[#This Row],[V. SIMIT SIN RESOLUCION]]+Tabla1[[#This Row],[V. RECAUDOS COMPARENDOS]]+Tabla1[[#This Row],[V. RECAUDOS RESOLUCIONES]])</f>
        <v>2881651</v>
      </c>
      <c r="S943" s="11">
        <f>IFERROR(VLOOKUP(Tabla1[[#This Row],[FECHA]],'RECAUDOS LOCALES'!A:D,4,FALSE),0)</f>
        <v>0</v>
      </c>
      <c r="T943" s="9">
        <f>IFERROR(VLOOKUP(Tabla1[[#This Row],[FECHA]],'RECAUDOS LOCALES'!A:D,3,FALSE),0)</f>
        <v>0</v>
      </c>
      <c r="U943" s="11">
        <f>IFERROR(VLOOKUP(Tabla1[[#This Row],[FECHA]],'RECAUDOS EXTERNOS'!A:D,4,FALSE),0)</f>
        <v>0</v>
      </c>
      <c r="V943" s="9">
        <f>IFERROR(VLOOKUP(Tabla1[[#This Row],[FECHA]],'RECAUDOS EXTERNOS'!A:D,3,FALSE),0)</f>
        <v>0</v>
      </c>
    </row>
    <row r="944" spans="1:22" x14ac:dyDescent="0.25">
      <c r="A944" s="1">
        <v>38503</v>
      </c>
      <c r="B944" s="3" t="s">
        <v>2</v>
      </c>
      <c r="C944" s="2">
        <v>38473</v>
      </c>
      <c r="D944" s="5">
        <f>YEAR(Tabla1[[#This Row],[FECHA]])</f>
        <v>2005</v>
      </c>
      <c r="E944" s="5">
        <f>IFERROR(VLOOKUP(Tabla1[[#This Row],[FECHA]],'COMPARENDOS TOTALES'!A:D,4,FALSE),0)</f>
        <v>39</v>
      </c>
      <c r="F944" s="9">
        <f>IFERROR(VLOOKUP(Tabla1[[#This Row],[FECHA]],'COMPARENDOS TOTALES'!A:D,3,FALSE),0)</f>
        <v>9931679</v>
      </c>
      <c r="G944" s="5">
        <f>IFERROR(VLOOKUP(Tabla1[[#This Row],[FECHA]],EXONERACIONES!A:D,4,FALSE),0)</f>
        <v>22</v>
      </c>
      <c r="H944" s="9">
        <f>IFERROR(VLOOKUP(Tabla1[[#This Row],[FECHA]],EXONERACIONES!A:D,3,FALSE),0)</f>
        <v>5824291</v>
      </c>
      <c r="I944" s="5">
        <f>IFERROR(VLOOKUP(Tabla1[[#This Row],[FECHA]],'SIMIT CON RES'!A:D,4,FALSE),0)</f>
        <v>0</v>
      </c>
      <c r="J944" s="9">
        <f>IFERROR(VLOOKUP(Tabla1[[#This Row],[FECHA]],'SIMIT CON RES'!A:D,3,FALSE),0)</f>
        <v>0</v>
      </c>
      <c r="K944">
        <f>IFERROR(VLOOKUP(Tabla1[[#This Row],[FECHA]],'SIMIT SIN RES'!A:D,4,FALSE),0)</f>
        <v>0</v>
      </c>
      <c r="L944" s="9">
        <f>IFERROR(VLOOKUP(Tabla1[[#This Row],[FECHA]],'SIMIT SIN RES'!A:D,3,FALSE),0)</f>
        <v>0</v>
      </c>
      <c r="M944" s="5">
        <f>IFERROR(VLOOKUP(Tabla1[[#This Row],[FECHA]],'RECAUDOS DE COMPARENDOS'!A:D,4,FALSE),0)</f>
        <v>6</v>
      </c>
      <c r="N944" s="9">
        <f>IFERROR(VLOOKUP(Tabla1[[#This Row],[FECHA]],'RECAUDOS DE COMPARENDOS'!A:D,3,FALSE),0)</f>
        <v>1335265</v>
      </c>
      <c r="O944" s="5">
        <f>IFERROR(VLOOKUP(Tabla1[[#This Row],[FECHA]],'RECAUDOS DE RESOLUCIONES'!A:D,4,FALSE),0)</f>
        <v>0</v>
      </c>
      <c r="P944" s="9">
        <f>IFERROR(VLOOKUP(Tabla1[[#This Row],[FECHA]],'RECAUDOS DE RESOLUCIONES'!A:D,3,FALSE),0)</f>
        <v>0</v>
      </c>
      <c r="Q94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11</v>
      </c>
      <c r="R944" s="9">
        <f>Tabla1[V. COMPARENDOS]-(Tabla1[V. EXONERACIONES]+Tabla1[[#This Row],[V. SIMIT CON RESOLUCION]]+Tabla1[[#This Row],[V. SIMIT SIN RESOLUCION]]+Tabla1[[#This Row],[V. RECAUDOS COMPARENDOS]]+Tabla1[[#This Row],[V. RECAUDOS RESOLUCIONES]])</f>
        <v>2772123</v>
      </c>
      <c r="S944" s="11">
        <f>IFERROR(VLOOKUP(Tabla1[[#This Row],[FECHA]],'RECAUDOS LOCALES'!A:D,4,FALSE),0)</f>
        <v>0</v>
      </c>
      <c r="T944" s="9">
        <f>IFERROR(VLOOKUP(Tabla1[[#This Row],[FECHA]],'RECAUDOS LOCALES'!A:D,3,FALSE),0)</f>
        <v>0</v>
      </c>
      <c r="U944" s="11">
        <f>IFERROR(VLOOKUP(Tabla1[[#This Row],[FECHA]],'RECAUDOS EXTERNOS'!A:D,4,FALSE),0)</f>
        <v>1</v>
      </c>
      <c r="V944" s="9">
        <f>IFERROR(VLOOKUP(Tabla1[[#This Row],[FECHA]],'RECAUDOS EXTERNOS'!A:D,3,FALSE),0)</f>
        <v>193095</v>
      </c>
    </row>
    <row r="945" spans="1:22" x14ac:dyDescent="0.25">
      <c r="A945" s="1">
        <v>38504</v>
      </c>
      <c r="B945" s="3" t="s">
        <v>3</v>
      </c>
      <c r="C945" s="2">
        <v>38504</v>
      </c>
      <c r="D945" s="5">
        <f>YEAR(Tabla1[[#This Row],[FECHA]])</f>
        <v>2005</v>
      </c>
      <c r="E945" s="5">
        <f>IFERROR(VLOOKUP(Tabla1[[#This Row],[FECHA]],'COMPARENDOS TOTALES'!A:D,4,FALSE),0)</f>
        <v>89</v>
      </c>
      <c r="F945" s="9">
        <f>IFERROR(VLOOKUP(Tabla1[[#This Row],[FECHA]],'COMPARENDOS TOTALES'!A:D,3,FALSE),0)</f>
        <v>19240594</v>
      </c>
      <c r="G945" s="5">
        <f>IFERROR(VLOOKUP(Tabla1[[#This Row],[FECHA]],EXONERACIONES!A:D,4,FALSE),0)</f>
        <v>65</v>
      </c>
      <c r="H945" s="9">
        <f>IFERROR(VLOOKUP(Tabla1[[#This Row],[FECHA]],EXONERACIONES!A:D,3,FALSE),0)</f>
        <v>13975832</v>
      </c>
      <c r="I945" s="5">
        <f>IFERROR(VLOOKUP(Tabla1[[#This Row],[FECHA]],'SIMIT CON RES'!A:D,4,FALSE),0)</f>
        <v>0</v>
      </c>
      <c r="J945" s="9">
        <f>IFERROR(VLOOKUP(Tabla1[[#This Row],[FECHA]],'SIMIT CON RES'!A:D,3,FALSE),0)</f>
        <v>0</v>
      </c>
      <c r="K945">
        <f>IFERROR(VLOOKUP(Tabla1[[#This Row],[FECHA]],'SIMIT SIN RES'!A:D,4,FALSE),0)</f>
        <v>0</v>
      </c>
      <c r="L945" s="9">
        <f>IFERROR(VLOOKUP(Tabla1[[#This Row],[FECHA]],'SIMIT SIN RES'!A:D,3,FALSE),0)</f>
        <v>0</v>
      </c>
      <c r="M945" s="5">
        <f>IFERROR(VLOOKUP(Tabla1[[#This Row],[FECHA]],'RECAUDOS DE COMPARENDOS'!A:D,4,FALSE),0)</f>
        <v>13</v>
      </c>
      <c r="N945" s="9">
        <f>IFERROR(VLOOKUP(Tabla1[[#This Row],[FECHA]],'RECAUDOS DE COMPARENDOS'!A:D,3,FALSE),0)</f>
        <v>2861290</v>
      </c>
      <c r="O945" s="5">
        <f>IFERROR(VLOOKUP(Tabla1[[#This Row],[FECHA]],'RECAUDOS DE RESOLUCIONES'!A:D,4,FALSE),0)</f>
        <v>0</v>
      </c>
      <c r="P945" s="9">
        <f>IFERROR(VLOOKUP(Tabla1[[#This Row],[FECHA]],'RECAUDOS DE RESOLUCIONES'!A:D,3,FALSE),0)</f>
        <v>0</v>
      </c>
      <c r="Q94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11</v>
      </c>
      <c r="R945" s="9">
        <f>Tabla1[V. COMPARENDOS]-(Tabla1[V. EXONERACIONES]+Tabla1[[#This Row],[V. SIMIT CON RESOLUCION]]+Tabla1[[#This Row],[V. SIMIT SIN RESOLUCION]]+Tabla1[[#This Row],[V. RECAUDOS COMPARENDOS]]+Tabla1[[#This Row],[V. RECAUDOS RESOLUCIONES]])</f>
        <v>2403472</v>
      </c>
      <c r="S945" s="11">
        <f>IFERROR(VLOOKUP(Tabla1[[#This Row],[FECHA]],'RECAUDOS LOCALES'!A:D,4,FALSE),0)</f>
        <v>15</v>
      </c>
      <c r="T945" s="9">
        <f>IFERROR(VLOOKUP(Tabla1[[#This Row],[FECHA]],'RECAUDOS LOCALES'!A:D,3,FALSE),0)</f>
        <v>2580288</v>
      </c>
      <c r="U945" s="11">
        <f>IFERROR(VLOOKUP(Tabla1[[#This Row],[FECHA]],'RECAUDOS EXTERNOS'!A:D,4,FALSE),0)</f>
        <v>2</v>
      </c>
      <c r="V945" s="9">
        <f>IFERROR(VLOOKUP(Tabla1[[#This Row],[FECHA]],'RECAUDOS EXTERNOS'!A:D,3,FALSE),0)</f>
        <v>600465</v>
      </c>
    </row>
    <row r="946" spans="1:22" x14ac:dyDescent="0.25">
      <c r="A946" s="1">
        <v>38505</v>
      </c>
      <c r="B946" s="3" t="s">
        <v>6</v>
      </c>
      <c r="C946" s="2">
        <v>38504</v>
      </c>
      <c r="D946" s="5">
        <f>YEAR(Tabla1[[#This Row],[FECHA]])</f>
        <v>2005</v>
      </c>
      <c r="E946" s="5">
        <f>IFERROR(VLOOKUP(Tabla1[[#This Row],[FECHA]],'COMPARENDOS TOTALES'!A:D,4,FALSE),0)</f>
        <v>46</v>
      </c>
      <c r="F946" s="9">
        <f>IFERROR(VLOOKUP(Tabla1[[#This Row],[FECHA]],'COMPARENDOS TOTALES'!A:D,3,FALSE),0)</f>
        <v>11661255</v>
      </c>
      <c r="G946" s="5">
        <f>IFERROR(VLOOKUP(Tabla1[[#This Row],[FECHA]],EXONERACIONES!A:D,4,FALSE),0)</f>
        <v>38</v>
      </c>
      <c r="H946" s="9">
        <f>IFERROR(VLOOKUP(Tabla1[[#This Row],[FECHA]],EXONERACIONES!A:D,3,FALSE),0)</f>
        <v>9842762</v>
      </c>
      <c r="I946" s="5">
        <f>IFERROR(VLOOKUP(Tabla1[[#This Row],[FECHA]],'SIMIT CON RES'!A:D,4,FALSE),0)</f>
        <v>0</v>
      </c>
      <c r="J946" s="9">
        <f>IFERROR(VLOOKUP(Tabla1[[#This Row],[FECHA]],'SIMIT CON RES'!A:D,3,FALSE),0)</f>
        <v>0</v>
      </c>
      <c r="K946">
        <f>IFERROR(VLOOKUP(Tabla1[[#This Row],[FECHA]],'SIMIT SIN RES'!A:D,4,FALSE),0)</f>
        <v>0</v>
      </c>
      <c r="L946" s="9">
        <f>IFERROR(VLOOKUP(Tabla1[[#This Row],[FECHA]],'SIMIT SIN RES'!A:D,3,FALSE),0)</f>
        <v>0</v>
      </c>
      <c r="M946" s="5">
        <f>IFERROR(VLOOKUP(Tabla1[[#This Row],[FECHA]],'RECAUDOS DE COMPARENDOS'!A:D,4,FALSE),0)</f>
        <v>4</v>
      </c>
      <c r="N946" s="9">
        <f>IFERROR(VLOOKUP(Tabla1[[#This Row],[FECHA]],'RECAUDOS DE COMPARENDOS'!A:D,3,FALSE),0)</f>
        <v>864738</v>
      </c>
      <c r="O946" s="5">
        <f>IFERROR(VLOOKUP(Tabla1[[#This Row],[FECHA]],'RECAUDOS DE RESOLUCIONES'!A:D,4,FALSE),0)</f>
        <v>0</v>
      </c>
      <c r="P946" s="9">
        <f>IFERROR(VLOOKUP(Tabla1[[#This Row],[FECHA]],'RECAUDOS DE RESOLUCIONES'!A:D,3,FALSE),0)</f>
        <v>0</v>
      </c>
      <c r="Q94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946" s="9">
        <f>Tabla1[V. COMPARENDOS]-(Tabla1[V. EXONERACIONES]+Tabla1[[#This Row],[V. SIMIT CON RESOLUCION]]+Tabla1[[#This Row],[V. SIMIT SIN RESOLUCION]]+Tabla1[[#This Row],[V. RECAUDOS COMPARENDOS]]+Tabla1[[#This Row],[V. RECAUDOS RESOLUCIONES]])</f>
        <v>953755</v>
      </c>
      <c r="S946" s="11">
        <f>IFERROR(VLOOKUP(Tabla1[[#This Row],[FECHA]],'RECAUDOS LOCALES'!A:D,4,FALSE),0)</f>
        <v>0</v>
      </c>
      <c r="T946" s="9">
        <f>IFERROR(VLOOKUP(Tabla1[[#This Row],[FECHA]],'RECAUDOS LOCALES'!A:D,3,FALSE),0)</f>
        <v>0</v>
      </c>
      <c r="U946" s="11">
        <f>IFERROR(VLOOKUP(Tabla1[[#This Row],[FECHA]],'RECAUDOS EXTERNOS'!A:D,4,FALSE),0)</f>
        <v>2</v>
      </c>
      <c r="V946" s="9">
        <f>IFERROR(VLOOKUP(Tabla1[[#This Row],[FECHA]],'RECAUDOS EXTERNOS'!A:D,3,FALSE),0)</f>
        <v>753590</v>
      </c>
    </row>
    <row r="947" spans="1:22" x14ac:dyDescent="0.25">
      <c r="A947" s="1">
        <v>38506</v>
      </c>
      <c r="B947" s="3" t="s">
        <v>0</v>
      </c>
      <c r="C947" s="2">
        <v>38504</v>
      </c>
      <c r="D947" s="5">
        <f>YEAR(Tabla1[[#This Row],[FECHA]])</f>
        <v>2005</v>
      </c>
      <c r="E947" s="5">
        <f>IFERROR(VLOOKUP(Tabla1[[#This Row],[FECHA]],'COMPARENDOS TOTALES'!A:D,4,FALSE),0)</f>
        <v>71</v>
      </c>
      <c r="F947" s="9">
        <f>IFERROR(VLOOKUP(Tabla1[[#This Row],[FECHA]],'COMPARENDOS TOTALES'!A:D,3,FALSE),0)</f>
        <v>15730501</v>
      </c>
      <c r="G947" s="5">
        <f>IFERROR(VLOOKUP(Tabla1[[#This Row],[FECHA]],EXONERACIONES!A:D,4,FALSE),0)</f>
        <v>52</v>
      </c>
      <c r="H947" s="9">
        <f>IFERROR(VLOOKUP(Tabla1[[#This Row],[FECHA]],EXONERACIONES!A:D,3,FALSE),0)</f>
        <v>12068186</v>
      </c>
      <c r="I947" s="5">
        <f>IFERROR(VLOOKUP(Tabla1[[#This Row],[FECHA]],'SIMIT CON RES'!A:D,4,FALSE),0)</f>
        <v>1</v>
      </c>
      <c r="J947" s="9">
        <f>IFERROR(VLOOKUP(Tabla1[[#This Row],[FECHA]],'SIMIT CON RES'!A:D,3,FALSE),0)</f>
        <v>190750</v>
      </c>
      <c r="K947">
        <f>IFERROR(VLOOKUP(Tabla1[[#This Row],[FECHA]],'SIMIT SIN RES'!A:D,4,FALSE),0)</f>
        <v>0</v>
      </c>
      <c r="L947" s="9">
        <f>IFERROR(VLOOKUP(Tabla1[[#This Row],[FECHA]],'SIMIT SIN RES'!A:D,3,FALSE),0)</f>
        <v>0</v>
      </c>
      <c r="M947" s="5">
        <f>IFERROR(VLOOKUP(Tabla1[[#This Row],[FECHA]],'RECAUDOS DE COMPARENDOS'!A:D,4,FALSE),0)</f>
        <v>9</v>
      </c>
      <c r="N947" s="9">
        <f>IFERROR(VLOOKUP(Tabla1[[#This Row],[FECHA]],'RECAUDOS DE COMPARENDOS'!A:D,3,FALSE),0)</f>
        <v>1831218</v>
      </c>
      <c r="O947" s="5">
        <f>IFERROR(VLOOKUP(Tabla1[[#This Row],[FECHA]],'RECAUDOS DE RESOLUCIONES'!A:D,4,FALSE),0)</f>
        <v>0</v>
      </c>
      <c r="P947" s="9">
        <f>IFERROR(VLOOKUP(Tabla1[[#This Row],[FECHA]],'RECAUDOS DE RESOLUCIONES'!A:D,3,FALSE),0)</f>
        <v>0</v>
      </c>
      <c r="Q94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9</v>
      </c>
      <c r="R947" s="9">
        <f>Tabla1[V. COMPARENDOS]-(Tabla1[V. EXONERACIONES]+Tabla1[[#This Row],[V. SIMIT CON RESOLUCION]]+Tabla1[[#This Row],[V. SIMIT SIN RESOLUCION]]+Tabla1[[#This Row],[V. RECAUDOS COMPARENDOS]]+Tabla1[[#This Row],[V. RECAUDOS RESOLUCIONES]])</f>
        <v>1640347</v>
      </c>
      <c r="S947" s="11">
        <f>IFERROR(VLOOKUP(Tabla1[[#This Row],[FECHA]],'RECAUDOS LOCALES'!A:D,4,FALSE),0)</f>
        <v>14</v>
      </c>
      <c r="T947" s="9">
        <f>IFERROR(VLOOKUP(Tabla1[[#This Row],[FECHA]],'RECAUDOS LOCALES'!A:D,3,FALSE),0)</f>
        <v>1709902</v>
      </c>
      <c r="U947" s="11">
        <f>IFERROR(VLOOKUP(Tabla1[[#This Row],[FECHA]],'RECAUDOS EXTERNOS'!A:D,4,FALSE),0)</f>
        <v>0</v>
      </c>
      <c r="V947" s="9">
        <f>IFERROR(VLOOKUP(Tabla1[[#This Row],[FECHA]],'RECAUDOS EXTERNOS'!A:D,3,FALSE),0)</f>
        <v>0</v>
      </c>
    </row>
    <row r="948" spans="1:22" x14ac:dyDescent="0.25">
      <c r="A948" s="1">
        <v>38507</v>
      </c>
      <c r="B948" s="3" t="s">
        <v>5</v>
      </c>
      <c r="C948" s="2">
        <v>38504</v>
      </c>
      <c r="D948" s="5">
        <f>YEAR(Tabla1[[#This Row],[FECHA]])</f>
        <v>2005</v>
      </c>
      <c r="E948" s="5">
        <f>IFERROR(VLOOKUP(Tabla1[[#This Row],[FECHA]],'COMPARENDOS TOTALES'!A:D,4,FALSE),0)</f>
        <v>54</v>
      </c>
      <c r="F948" s="9">
        <f>IFERROR(VLOOKUP(Tabla1[[#This Row],[FECHA]],'COMPARENDOS TOTALES'!A:D,3,FALSE),0)</f>
        <v>13021986</v>
      </c>
      <c r="G948" s="5">
        <f>IFERROR(VLOOKUP(Tabla1[[#This Row],[FECHA]],EXONERACIONES!A:D,4,FALSE),0)</f>
        <v>37</v>
      </c>
      <c r="H948" s="9">
        <f>IFERROR(VLOOKUP(Tabla1[[#This Row],[FECHA]],EXONERACIONES!A:D,3,FALSE),0)</f>
        <v>8812740</v>
      </c>
      <c r="I948" s="5">
        <f>IFERROR(VLOOKUP(Tabla1[[#This Row],[FECHA]],'SIMIT CON RES'!A:D,4,FALSE),0)</f>
        <v>1</v>
      </c>
      <c r="J948" s="9">
        <f>IFERROR(VLOOKUP(Tabla1[[#This Row],[FECHA]],'SIMIT CON RES'!A:D,3,FALSE),0)</f>
        <v>190750</v>
      </c>
      <c r="K948">
        <f>IFERROR(VLOOKUP(Tabla1[[#This Row],[FECHA]],'SIMIT SIN RES'!A:D,4,FALSE),0)</f>
        <v>0</v>
      </c>
      <c r="L948" s="9">
        <f>IFERROR(VLOOKUP(Tabla1[[#This Row],[FECHA]],'SIMIT SIN RES'!A:D,3,FALSE),0)</f>
        <v>0</v>
      </c>
      <c r="M948" s="5">
        <f>IFERROR(VLOOKUP(Tabla1[[#This Row],[FECHA]],'RECAUDOS DE COMPARENDOS'!A:D,4,FALSE),0)</f>
        <v>6</v>
      </c>
      <c r="N948" s="9">
        <f>IFERROR(VLOOKUP(Tabla1[[#This Row],[FECHA]],'RECAUDOS DE COMPARENDOS'!A:D,3,FALSE),0)</f>
        <v>1246253</v>
      </c>
      <c r="O948" s="5">
        <f>IFERROR(VLOOKUP(Tabla1[[#This Row],[FECHA]],'RECAUDOS DE RESOLUCIONES'!A:D,4,FALSE),0)</f>
        <v>0</v>
      </c>
      <c r="P948" s="9">
        <f>IFERROR(VLOOKUP(Tabla1[[#This Row],[FECHA]],'RECAUDOS DE RESOLUCIONES'!A:D,3,FALSE),0)</f>
        <v>0</v>
      </c>
      <c r="Q94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10</v>
      </c>
      <c r="R948" s="9">
        <f>Tabla1[V. COMPARENDOS]-(Tabla1[V. EXONERACIONES]+Tabla1[[#This Row],[V. SIMIT CON RESOLUCION]]+Tabla1[[#This Row],[V. SIMIT SIN RESOLUCION]]+Tabla1[[#This Row],[V. RECAUDOS COMPARENDOS]]+Tabla1[[#This Row],[V. RECAUDOS RESOLUCIONES]])</f>
        <v>2772243</v>
      </c>
      <c r="S948" s="11">
        <f>IFERROR(VLOOKUP(Tabla1[[#This Row],[FECHA]],'RECAUDOS LOCALES'!A:D,4,FALSE),0)</f>
        <v>0</v>
      </c>
      <c r="T948" s="9">
        <f>IFERROR(VLOOKUP(Tabla1[[#This Row],[FECHA]],'RECAUDOS LOCALES'!A:D,3,FALSE),0)</f>
        <v>0</v>
      </c>
      <c r="U948" s="11">
        <f>IFERROR(VLOOKUP(Tabla1[[#This Row],[FECHA]],'RECAUDOS EXTERNOS'!A:D,4,FALSE),0)</f>
        <v>0</v>
      </c>
      <c r="V948" s="9">
        <f>IFERROR(VLOOKUP(Tabla1[[#This Row],[FECHA]],'RECAUDOS EXTERNOS'!A:D,3,FALSE),0)</f>
        <v>0</v>
      </c>
    </row>
    <row r="949" spans="1:22" x14ac:dyDescent="0.25">
      <c r="A949" s="1">
        <v>38508</v>
      </c>
      <c r="B949" s="3" t="s">
        <v>4</v>
      </c>
      <c r="C949" s="2">
        <v>38504</v>
      </c>
      <c r="D949" s="5">
        <f>YEAR(Tabla1[[#This Row],[FECHA]])</f>
        <v>2005</v>
      </c>
      <c r="E949" s="5">
        <f>IFERROR(VLOOKUP(Tabla1[[#This Row],[FECHA]],'COMPARENDOS TOTALES'!A:D,4,FALSE),0)</f>
        <v>40</v>
      </c>
      <c r="F949" s="9">
        <f>IFERROR(VLOOKUP(Tabla1[[#This Row],[FECHA]],'COMPARENDOS TOTALES'!A:D,3,FALSE),0)</f>
        <v>10058957</v>
      </c>
      <c r="G949" s="5">
        <f>IFERROR(VLOOKUP(Tabla1[[#This Row],[FECHA]],EXONERACIONES!A:D,4,FALSE),0)</f>
        <v>26</v>
      </c>
      <c r="H949" s="9">
        <f>IFERROR(VLOOKUP(Tabla1[[#This Row],[FECHA]],EXONERACIONES!A:D,3,FALSE),0)</f>
        <v>6510989</v>
      </c>
      <c r="I949" s="5">
        <f>IFERROR(VLOOKUP(Tabla1[[#This Row],[FECHA]],'SIMIT CON RES'!A:D,4,FALSE),0)</f>
        <v>0</v>
      </c>
      <c r="J949" s="9">
        <f>IFERROR(VLOOKUP(Tabla1[[#This Row],[FECHA]],'SIMIT CON RES'!A:D,3,FALSE),0)</f>
        <v>0</v>
      </c>
      <c r="K949">
        <f>IFERROR(VLOOKUP(Tabla1[[#This Row],[FECHA]],'SIMIT SIN RES'!A:D,4,FALSE),0)</f>
        <v>0</v>
      </c>
      <c r="L949" s="9">
        <f>IFERROR(VLOOKUP(Tabla1[[#This Row],[FECHA]],'SIMIT SIN RES'!A:D,3,FALSE),0)</f>
        <v>0</v>
      </c>
      <c r="M949" s="5">
        <f>IFERROR(VLOOKUP(Tabla1[[#This Row],[FECHA]],'RECAUDOS DE COMPARENDOS'!A:D,4,FALSE),0)</f>
        <v>7</v>
      </c>
      <c r="N949" s="9">
        <f>IFERROR(VLOOKUP(Tabla1[[#This Row],[FECHA]],'RECAUDOS DE COMPARENDOS'!A:D,3,FALSE),0)</f>
        <v>1627751</v>
      </c>
      <c r="O949" s="5">
        <f>IFERROR(VLOOKUP(Tabla1[[#This Row],[FECHA]],'RECAUDOS DE RESOLUCIONES'!A:D,4,FALSE),0)</f>
        <v>0</v>
      </c>
      <c r="P949" s="9">
        <f>IFERROR(VLOOKUP(Tabla1[[#This Row],[FECHA]],'RECAUDOS DE RESOLUCIONES'!A:D,3,FALSE),0)</f>
        <v>0</v>
      </c>
      <c r="Q94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7</v>
      </c>
      <c r="R949" s="9">
        <f>Tabla1[V. COMPARENDOS]-(Tabla1[V. EXONERACIONES]+Tabla1[[#This Row],[V. SIMIT CON RESOLUCION]]+Tabla1[[#This Row],[V. SIMIT SIN RESOLUCION]]+Tabla1[[#This Row],[V. RECAUDOS COMPARENDOS]]+Tabla1[[#This Row],[V. RECAUDOS RESOLUCIONES]])</f>
        <v>1920217</v>
      </c>
      <c r="S949" s="11">
        <f>IFERROR(VLOOKUP(Tabla1[[#This Row],[FECHA]],'RECAUDOS LOCALES'!A:D,4,FALSE),0)</f>
        <v>0</v>
      </c>
      <c r="T949" s="9">
        <f>IFERROR(VLOOKUP(Tabla1[[#This Row],[FECHA]],'RECAUDOS LOCALES'!A:D,3,FALSE),0)</f>
        <v>0</v>
      </c>
      <c r="U949" s="11">
        <f>IFERROR(VLOOKUP(Tabla1[[#This Row],[FECHA]],'RECAUDOS EXTERNOS'!A:D,4,FALSE),0)</f>
        <v>0</v>
      </c>
      <c r="V949" s="9">
        <f>IFERROR(VLOOKUP(Tabla1[[#This Row],[FECHA]],'RECAUDOS EXTERNOS'!A:D,3,FALSE),0)</f>
        <v>0</v>
      </c>
    </row>
    <row r="950" spans="1:22" x14ac:dyDescent="0.25">
      <c r="A950" s="1">
        <v>38509</v>
      </c>
      <c r="B950" s="3" t="s">
        <v>1</v>
      </c>
      <c r="C950" s="2">
        <v>38504</v>
      </c>
      <c r="D950" s="5">
        <f>YEAR(Tabla1[[#This Row],[FECHA]])</f>
        <v>2005</v>
      </c>
      <c r="E950" s="5">
        <f>IFERROR(VLOOKUP(Tabla1[[#This Row],[FECHA]],'COMPARENDOS TOTALES'!A:D,4,FALSE),0)</f>
        <v>65</v>
      </c>
      <c r="F950" s="9">
        <f>IFERROR(VLOOKUP(Tabla1[[#This Row],[FECHA]],'COMPARENDOS TOTALES'!A:D,3,FALSE),0)</f>
        <v>13238222</v>
      </c>
      <c r="G950" s="5">
        <f>IFERROR(VLOOKUP(Tabla1[[#This Row],[FECHA]],EXONERACIONES!A:D,4,FALSE),0)</f>
        <v>43</v>
      </c>
      <c r="H950" s="9">
        <f>IFERROR(VLOOKUP(Tabla1[[#This Row],[FECHA]],EXONERACIONES!A:D,3,FALSE),0)</f>
        <v>9003543</v>
      </c>
      <c r="I950" s="5">
        <f>IFERROR(VLOOKUP(Tabla1[[#This Row],[FECHA]],'SIMIT CON RES'!A:D,4,FALSE),0)</f>
        <v>0</v>
      </c>
      <c r="J950" s="9">
        <f>IFERROR(VLOOKUP(Tabla1[[#This Row],[FECHA]],'SIMIT CON RES'!A:D,3,FALSE),0)</f>
        <v>0</v>
      </c>
      <c r="K950">
        <f>IFERROR(VLOOKUP(Tabla1[[#This Row],[FECHA]],'SIMIT SIN RES'!A:D,4,FALSE),0)</f>
        <v>0</v>
      </c>
      <c r="L950" s="9">
        <f>IFERROR(VLOOKUP(Tabla1[[#This Row],[FECHA]],'SIMIT SIN RES'!A:D,3,FALSE),0)</f>
        <v>0</v>
      </c>
      <c r="M950" s="5">
        <f>IFERROR(VLOOKUP(Tabla1[[#This Row],[FECHA]],'RECAUDOS DE COMPARENDOS'!A:D,4,FALSE),0)</f>
        <v>8</v>
      </c>
      <c r="N950" s="9">
        <f>IFERROR(VLOOKUP(Tabla1[[#This Row],[FECHA]],'RECAUDOS DE COMPARENDOS'!A:D,3,FALSE),0)</f>
        <v>1449723</v>
      </c>
      <c r="O950" s="5">
        <f>IFERROR(VLOOKUP(Tabla1[[#This Row],[FECHA]],'RECAUDOS DE RESOLUCIONES'!A:D,4,FALSE),0)</f>
        <v>0</v>
      </c>
      <c r="P950" s="9">
        <f>IFERROR(VLOOKUP(Tabla1[[#This Row],[FECHA]],'RECAUDOS DE RESOLUCIONES'!A:D,3,FALSE),0)</f>
        <v>0</v>
      </c>
      <c r="Q95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14</v>
      </c>
      <c r="R950" s="9">
        <f>Tabla1[V. COMPARENDOS]-(Tabla1[V. EXONERACIONES]+Tabla1[[#This Row],[V. SIMIT CON RESOLUCION]]+Tabla1[[#This Row],[V. SIMIT SIN RESOLUCION]]+Tabla1[[#This Row],[V. RECAUDOS COMPARENDOS]]+Tabla1[[#This Row],[V. RECAUDOS RESOLUCIONES]])</f>
        <v>2784956</v>
      </c>
      <c r="S950" s="11">
        <f>IFERROR(VLOOKUP(Tabla1[[#This Row],[FECHA]],'RECAUDOS LOCALES'!A:D,4,FALSE),0)</f>
        <v>0</v>
      </c>
      <c r="T950" s="9">
        <f>IFERROR(VLOOKUP(Tabla1[[#This Row],[FECHA]],'RECAUDOS LOCALES'!A:D,3,FALSE),0)</f>
        <v>0</v>
      </c>
      <c r="U950" s="11">
        <f>IFERROR(VLOOKUP(Tabla1[[#This Row],[FECHA]],'RECAUDOS EXTERNOS'!A:D,4,FALSE),0)</f>
        <v>0</v>
      </c>
      <c r="V950" s="9">
        <f>IFERROR(VLOOKUP(Tabla1[[#This Row],[FECHA]],'RECAUDOS EXTERNOS'!A:D,3,FALSE),0)</f>
        <v>0</v>
      </c>
    </row>
    <row r="951" spans="1:22" x14ac:dyDescent="0.25">
      <c r="A951" s="1">
        <v>38510</v>
      </c>
      <c r="B951" s="3" t="s">
        <v>2</v>
      </c>
      <c r="C951" s="2">
        <v>38504</v>
      </c>
      <c r="D951" s="5">
        <f>YEAR(Tabla1[[#This Row],[FECHA]])</f>
        <v>2005</v>
      </c>
      <c r="E951" s="5">
        <f>IFERROR(VLOOKUP(Tabla1[[#This Row],[FECHA]],'COMPARENDOS TOTALES'!A:D,4,FALSE),0)</f>
        <v>94</v>
      </c>
      <c r="F951" s="9">
        <f>IFERROR(VLOOKUP(Tabla1[[#This Row],[FECHA]],'COMPARENDOS TOTALES'!A:D,3,FALSE),0)</f>
        <v>22775754</v>
      </c>
      <c r="G951" s="5">
        <f>IFERROR(VLOOKUP(Tabla1[[#This Row],[FECHA]],EXONERACIONES!A:D,4,FALSE),0)</f>
        <v>75</v>
      </c>
      <c r="H951" s="9">
        <f>IFERROR(VLOOKUP(Tabla1[[#This Row],[FECHA]],EXONERACIONES!A:D,3,FALSE),0)</f>
        <v>17231262</v>
      </c>
      <c r="I951" s="5">
        <f>IFERROR(VLOOKUP(Tabla1[[#This Row],[FECHA]],'SIMIT CON RES'!A:D,4,FALSE),0)</f>
        <v>0</v>
      </c>
      <c r="J951" s="9">
        <f>IFERROR(VLOOKUP(Tabla1[[#This Row],[FECHA]],'SIMIT CON RES'!A:D,3,FALSE),0)</f>
        <v>0</v>
      </c>
      <c r="K951">
        <f>IFERROR(VLOOKUP(Tabla1[[#This Row],[FECHA]],'SIMIT SIN RES'!A:D,4,FALSE),0)</f>
        <v>0</v>
      </c>
      <c r="L951" s="9">
        <f>IFERROR(VLOOKUP(Tabla1[[#This Row],[FECHA]],'SIMIT SIN RES'!A:D,3,FALSE),0)</f>
        <v>0</v>
      </c>
      <c r="M951" s="5">
        <f>IFERROR(VLOOKUP(Tabla1[[#This Row],[FECHA]],'RECAUDOS DE COMPARENDOS'!A:D,4,FALSE),0)</f>
        <v>7</v>
      </c>
      <c r="N951" s="9">
        <f>IFERROR(VLOOKUP(Tabla1[[#This Row],[FECHA]],'RECAUDOS DE COMPARENDOS'!A:D,3,FALSE),0)</f>
        <v>2199991</v>
      </c>
      <c r="O951" s="5">
        <f>IFERROR(VLOOKUP(Tabla1[[#This Row],[FECHA]],'RECAUDOS DE RESOLUCIONES'!A:D,4,FALSE),0)</f>
        <v>0</v>
      </c>
      <c r="P951" s="9">
        <f>IFERROR(VLOOKUP(Tabla1[[#This Row],[FECHA]],'RECAUDOS DE RESOLUCIONES'!A:D,3,FALSE),0)</f>
        <v>0</v>
      </c>
      <c r="Q95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12</v>
      </c>
      <c r="R951" s="9">
        <f>Tabla1[V. COMPARENDOS]-(Tabla1[V. EXONERACIONES]+Tabla1[[#This Row],[V. SIMIT CON RESOLUCION]]+Tabla1[[#This Row],[V. SIMIT SIN RESOLUCION]]+Tabla1[[#This Row],[V. RECAUDOS COMPARENDOS]]+Tabla1[[#This Row],[V. RECAUDOS RESOLUCIONES]])</f>
        <v>3344501</v>
      </c>
      <c r="S951" s="11">
        <f>IFERROR(VLOOKUP(Tabla1[[#This Row],[FECHA]],'RECAUDOS LOCALES'!A:D,4,FALSE),0)</f>
        <v>22</v>
      </c>
      <c r="T951" s="9">
        <f>IFERROR(VLOOKUP(Tabla1[[#This Row],[FECHA]],'RECAUDOS LOCALES'!A:D,3,FALSE),0)</f>
        <v>2976006</v>
      </c>
      <c r="U951" s="11">
        <f>IFERROR(VLOOKUP(Tabla1[[#This Row],[FECHA]],'RECAUDOS EXTERNOS'!A:D,4,FALSE),0)</f>
        <v>1</v>
      </c>
      <c r="V951" s="9">
        <f>IFERROR(VLOOKUP(Tabla1[[#This Row],[FECHA]],'RECAUDOS EXTERNOS'!A:D,3,FALSE),0)</f>
        <v>180105</v>
      </c>
    </row>
    <row r="952" spans="1:22" x14ac:dyDescent="0.25">
      <c r="A952" s="1">
        <v>38511</v>
      </c>
      <c r="B952" s="3" t="s">
        <v>3</v>
      </c>
      <c r="C952" s="2">
        <v>38504</v>
      </c>
      <c r="D952" s="5">
        <f>YEAR(Tabla1[[#This Row],[FECHA]])</f>
        <v>2005</v>
      </c>
      <c r="E952" s="5">
        <f>IFERROR(VLOOKUP(Tabla1[[#This Row],[FECHA]],'COMPARENDOS TOTALES'!A:D,4,FALSE),0)</f>
        <v>117</v>
      </c>
      <c r="F952" s="9">
        <f>IFERROR(VLOOKUP(Tabla1[[#This Row],[FECHA]],'COMPARENDOS TOTALES'!A:D,3,FALSE),0)</f>
        <v>26921496</v>
      </c>
      <c r="G952" s="5">
        <f>IFERROR(VLOOKUP(Tabla1[[#This Row],[FECHA]],EXONERACIONES!A:D,4,FALSE),0)</f>
        <v>91</v>
      </c>
      <c r="H952" s="9">
        <f>IFERROR(VLOOKUP(Tabla1[[#This Row],[FECHA]],EXONERACIONES!A:D,3,FALSE),0)</f>
        <v>21923778</v>
      </c>
      <c r="I952" s="5">
        <f>IFERROR(VLOOKUP(Tabla1[[#This Row],[FECHA]],'SIMIT CON RES'!A:D,4,FALSE),0)</f>
        <v>0</v>
      </c>
      <c r="J952" s="9">
        <f>IFERROR(VLOOKUP(Tabla1[[#This Row],[FECHA]],'SIMIT CON RES'!A:D,3,FALSE),0)</f>
        <v>0</v>
      </c>
      <c r="K952">
        <f>IFERROR(VLOOKUP(Tabla1[[#This Row],[FECHA]],'SIMIT SIN RES'!A:D,4,FALSE),0)</f>
        <v>0</v>
      </c>
      <c r="L952" s="9">
        <f>IFERROR(VLOOKUP(Tabla1[[#This Row],[FECHA]],'SIMIT SIN RES'!A:D,3,FALSE),0)</f>
        <v>0</v>
      </c>
      <c r="M952" s="5">
        <f>IFERROR(VLOOKUP(Tabla1[[#This Row],[FECHA]],'RECAUDOS DE COMPARENDOS'!A:D,4,FALSE),0)</f>
        <v>14</v>
      </c>
      <c r="N952" s="9">
        <f>IFERROR(VLOOKUP(Tabla1[[#This Row],[FECHA]],'RECAUDOS DE COMPARENDOS'!A:D,3,FALSE),0)</f>
        <v>2606962</v>
      </c>
      <c r="O952" s="5">
        <f>IFERROR(VLOOKUP(Tabla1[[#This Row],[FECHA]],'RECAUDOS DE RESOLUCIONES'!A:D,4,FALSE),0)</f>
        <v>0</v>
      </c>
      <c r="P952" s="9">
        <f>IFERROR(VLOOKUP(Tabla1[[#This Row],[FECHA]],'RECAUDOS DE RESOLUCIONES'!A:D,3,FALSE),0)</f>
        <v>0</v>
      </c>
      <c r="Q95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12</v>
      </c>
      <c r="R952" s="9">
        <f>Tabla1[V. COMPARENDOS]-(Tabla1[V. EXONERACIONES]+Tabla1[[#This Row],[V. SIMIT CON RESOLUCION]]+Tabla1[[#This Row],[V. SIMIT SIN RESOLUCION]]+Tabla1[[#This Row],[V. RECAUDOS COMPARENDOS]]+Tabla1[[#This Row],[V. RECAUDOS RESOLUCIONES]])</f>
        <v>2390756</v>
      </c>
      <c r="S952" s="11">
        <f>IFERROR(VLOOKUP(Tabla1[[#This Row],[FECHA]],'RECAUDOS LOCALES'!A:D,4,FALSE),0)</f>
        <v>9</v>
      </c>
      <c r="T952" s="9">
        <f>IFERROR(VLOOKUP(Tabla1[[#This Row],[FECHA]],'RECAUDOS LOCALES'!A:D,3,FALSE),0)</f>
        <v>947361</v>
      </c>
      <c r="U952" s="11">
        <f>IFERROR(VLOOKUP(Tabla1[[#This Row],[FECHA]],'RECAUDOS EXTERNOS'!A:D,4,FALSE),0)</f>
        <v>3</v>
      </c>
      <c r="V952" s="9">
        <f>IFERROR(VLOOKUP(Tabla1[[#This Row],[FECHA]],'RECAUDOS EXTERNOS'!A:D,3,FALSE),0)</f>
        <v>755940</v>
      </c>
    </row>
    <row r="953" spans="1:22" x14ac:dyDescent="0.25">
      <c r="A953" s="1">
        <v>38512</v>
      </c>
      <c r="B953" s="3" t="s">
        <v>6</v>
      </c>
      <c r="C953" s="2">
        <v>38504</v>
      </c>
      <c r="D953" s="5">
        <f>YEAR(Tabla1[[#This Row],[FECHA]])</f>
        <v>2005</v>
      </c>
      <c r="E953" s="5">
        <f>IFERROR(VLOOKUP(Tabla1[[#This Row],[FECHA]],'COMPARENDOS TOTALES'!A:D,4,FALSE),0)</f>
        <v>47</v>
      </c>
      <c r="F953" s="9">
        <f>IFERROR(VLOOKUP(Tabla1[[#This Row],[FECHA]],'COMPARENDOS TOTALES'!A:D,3,FALSE),0)</f>
        <v>12322408</v>
      </c>
      <c r="G953" s="5">
        <f>IFERROR(VLOOKUP(Tabla1[[#This Row],[FECHA]],EXONERACIONES!A:D,4,FALSE),0)</f>
        <v>33</v>
      </c>
      <c r="H953" s="9">
        <f>IFERROR(VLOOKUP(Tabla1[[#This Row],[FECHA]],EXONERACIONES!A:D,3,FALSE),0)</f>
        <v>8787267</v>
      </c>
      <c r="I953" s="5">
        <f>IFERROR(VLOOKUP(Tabla1[[#This Row],[FECHA]],'SIMIT CON RES'!A:D,4,FALSE),0)</f>
        <v>0</v>
      </c>
      <c r="J953" s="9">
        <f>IFERROR(VLOOKUP(Tabla1[[#This Row],[FECHA]],'SIMIT CON RES'!A:D,3,FALSE),0)</f>
        <v>0</v>
      </c>
      <c r="K953">
        <f>IFERROR(VLOOKUP(Tabla1[[#This Row],[FECHA]],'SIMIT SIN RES'!A:D,4,FALSE),0)</f>
        <v>0</v>
      </c>
      <c r="L953" s="9">
        <f>IFERROR(VLOOKUP(Tabla1[[#This Row],[FECHA]],'SIMIT SIN RES'!A:D,3,FALSE),0)</f>
        <v>0</v>
      </c>
      <c r="M953" s="5">
        <f>IFERROR(VLOOKUP(Tabla1[[#This Row],[FECHA]],'RECAUDOS DE COMPARENDOS'!A:D,4,FALSE),0)</f>
        <v>3</v>
      </c>
      <c r="N953" s="9">
        <f>IFERROR(VLOOKUP(Tabla1[[#This Row],[FECHA]],'RECAUDOS DE COMPARENDOS'!A:D,3,FALSE),0)</f>
        <v>762890</v>
      </c>
      <c r="O953" s="5">
        <f>IFERROR(VLOOKUP(Tabla1[[#This Row],[FECHA]],'RECAUDOS DE RESOLUCIONES'!A:D,4,FALSE),0)</f>
        <v>0</v>
      </c>
      <c r="P953" s="9">
        <f>IFERROR(VLOOKUP(Tabla1[[#This Row],[FECHA]],'RECAUDOS DE RESOLUCIONES'!A:D,3,FALSE),0)</f>
        <v>0</v>
      </c>
      <c r="Q95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11</v>
      </c>
      <c r="R953" s="9">
        <f>Tabla1[V. COMPARENDOS]-(Tabla1[V. EXONERACIONES]+Tabla1[[#This Row],[V. SIMIT CON RESOLUCION]]+Tabla1[[#This Row],[V. SIMIT SIN RESOLUCION]]+Tabla1[[#This Row],[V. RECAUDOS COMPARENDOS]]+Tabla1[[#This Row],[V. RECAUDOS RESOLUCIONES]])</f>
        <v>2772251</v>
      </c>
      <c r="S953" s="11">
        <f>IFERROR(VLOOKUP(Tabla1[[#This Row],[FECHA]],'RECAUDOS LOCALES'!A:D,4,FALSE),0)</f>
        <v>18</v>
      </c>
      <c r="T953" s="9">
        <f>IFERROR(VLOOKUP(Tabla1[[#This Row],[FECHA]],'RECAUDOS LOCALES'!A:D,3,FALSE),0)</f>
        <v>2098062</v>
      </c>
      <c r="U953" s="11">
        <f>IFERROR(VLOOKUP(Tabla1[[#This Row],[FECHA]],'RECAUDOS EXTERNOS'!A:D,4,FALSE),0)</f>
        <v>0</v>
      </c>
      <c r="V953" s="9">
        <f>IFERROR(VLOOKUP(Tabla1[[#This Row],[FECHA]],'RECAUDOS EXTERNOS'!A:D,3,FALSE),0)</f>
        <v>0</v>
      </c>
    </row>
    <row r="954" spans="1:22" x14ac:dyDescent="0.25">
      <c r="A954" s="1">
        <v>38513</v>
      </c>
      <c r="B954" s="3" t="s">
        <v>0</v>
      </c>
      <c r="C954" s="2">
        <v>38504</v>
      </c>
      <c r="D954" s="5">
        <f>YEAR(Tabla1[[#This Row],[FECHA]])</f>
        <v>2005</v>
      </c>
      <c r="E954" s="5">
        <f>IFERROR(VLOOKUP(Tabla1[[#This Row],[FECHA]],'COMPARENDOS TOTALES'!A:D,4,FALSE),0)</f>
        <v>87</v>
      </c>
      <c r="F954" s="9">
        <f>IFERROR(VLOOKUP(Tabla1[[#This Row],[FECHA]],'COMPARENDOS TOTALES'!A:D,3,FALSE),0)</f>
        <v>22012822</v>
      </c>
      <c r="G954" s="5">
        <f>IFERROR(VLOOKUP(Tabla1[[#This Row],[FECHA]],EXONERACIONES!A:D,4,FALSE),0)</f>
        <v>52</v>
      </c>
      <c r="H954" s="9">
        <f>IFERROR(VLOOKUP(Tabla1[[#This Row],[FECHA]],EXONERACIONES!A:D,3,FALSE),0)</f>
        <v>13874002</v>
      </c>
      <c r="I954" s="5">
        <f>IFERROR(VLOOKUP(Tabla1[[#This Row],[FECHA]],'SIMIT CON RES'!A:D,4,FALSE),0)</f>
        <v>0</v>
      </c>
      <c r="J954" s="9">
        <f>IFERROR(VLOOKUP(Tabla1[[#This Row],[FECHA]],'SIMIT CON RES'!A:D,3,FALSE),0)</f>
        <v>0</v>
      </c>
      <c r="K954">
        <f>IFERROR(VLOOKUP(Tabla1[[#This Row],[FECHA]],'SIMIT SIN RES'!A:D,4,FALSE),0)</f>
        <v>0</v>
      </c>
      <c r="L954" s="9">
        <f>IFERROR(VLOOKUP(Tabla1[[#This Row],[FECHA]],'SIMIT SIN RES'!A:D,3,FALSE),0)</f>
        <v>0</v>
      </c>
      <c r="M954" s="5">
        <f>IFERROR(VLOOKUP(Tabla1[[#This Row],[FECHA]],'RECAUDOS DE COMPARENDOS'!A:D,4,FALSE),0)</f>
        <v>18</v>
      </c>
      <c r="N954" s="9">
        <f>IFERROR(VLOOKUP(Tabla1[[#This Row],[FECHA]],'RECAUDOS DE COMPARENDOS'!A:D,3,FALSE),0)</f>
        <v>4400022</v>
      </c>
      <c r="O954" s="5">
        <f>IFERROR(VLOOKUP(Tabla1[[#This Row],[FECHA]],'RECAUDOS DE RESOLUCIONES'!A:D,4,FALSE),0)</f>
        <v>0</v>
      </c>
      <c r="P954" s="9">
        <f>IFERROR(VLOOKUP(Tabla1[[#This Row],[FECHA]],'RECAUDOS DE RESOLUCIONES'!A:D,3,FALSE),0)</f>
        <v>0</v>
      </c>
      <c r="Q95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17</v>
      </c>
      <c r="R954" s="9">
        <f>Tabla1[V. COMPARENDOS]-(Tabla1[V. EXONERACIONES]+Tabla1[[#This Row],[V. SIMIT CON RESOLUCION]]+Tabla1[[#This Row],[V. SIMIT SIN RESOLUCION]]+Tabla1[[#This Row],[V. RECAUDOS COMPARENDOS]]+Tabla1[[#This Row],[V. RECAUDOS RESOLUCIONES]])</f>
        <v>3738798</v>
      </c>
      <c r="S954" s="11">
        <f>IFERROR(VLOOKUP(Tabla1[[#This Row],[FECHA]],'RECAUDOS LOCALES'!A:D,4,FALSE),0)</f>
        <v>2</v>
      </c>
      <c r="T954" s="9">
        <f>IFERROR(VLOOKUP(Tabla1[[#This Row],[FECHA]],'RECAUDOS LOCALES'!A:D,3,FALSE),0)</f>
        <v>101672</v>
      </c>
      <c r="U954" s="11">
        <f>IFERROR(VLOOKUP(Tabla1[[#This Row],[FECHA]],'RECAUDOS EXTERNOS'!A:D,4,FALSE),0)</f>
        <v>4</v>
      </c>
      <c r="V954" s="9">
        <f>IFERROR(VLOOKUP(Tabla1[[#This Row],[FECHA]],'RECAUDOS EXTERNOS'!A:D,3,FALSE),0)</f>
        <v>682131</v>
      </c>
    </row>
    <row r="955" spans="1:22" x14ac:dyDescent="0.25">
      <c r="A955" s="1">
        <v>38514</v>
      </c>
      <c r="B955" s="3" t="s">
        <v>5</v>
      </c>
      <c r="C955" s="2">
        <v>38504</v>
      </c>
      <c r="D955" s="5">
        <f>YEAR(Tabla1[[#This Row],[FECHA]])</f>
        <v>2005</v>
      </c>
      <c r="E955" s="5">
        <f>IFERROR(VLOOKUP(Tabla1[[#This Row],[FECHA]],'COMPARENDOS TOTALES'!A:D,4,FALSE),0)</f>
        <v>43</v>
      </c>
      <c r="F955" s="9">
        <f>IFERROR(VLOOKUP(Tabla1[[#This Row],[FECHA]],'COMPARENDOS TOTALES'!A:D,3,FALSE),0)</f>
        <v>9969964</v>
      </c>
      <c r="G955" s="5">
        <f>IFERROR(VLOOKUP(Tabla1[[#This Row],[FECHA]],EXONERACIONES!A:D,4,FALSE),0)</f>
        <v>32</v>
      </c>
      <c r="H955" s="9">
        <f>IFERROR(VLOOKUP(Tabla1[[#This Row],[FECHA]],EXONERACIONES!A:D,3,FALSE),0)</f>
        <v>7095970</v>
      </c>
      <c r="I955" s="5">
        <f>IFERROR(VLOOKUP(Tabla1[[#This Row],[FECHA]],'SIMIT CON RES'!A:D,4,FALSE),0)</f>
        <v>0</v>
      </c>
      <c r="J955" s="9">
        <f>IFERROR(VLOOKUP(Tabla1[[#This Row],[FECHA]],'SIMIT CON RES'!A:D,3,FALSE),0)</f>
        <v>0</v>
      </c>
      <c r="K955">
        <f>IFERROR(VLOOKUP(Tabla1[[#This Row],[FECHA]],'SIMIT SIN RES'!A:D,4,FALSE),0)</f>
        <v>0</v>
      </c>
      <c r="L955" s="9">
        <f>IFERROR(VLOOKUP(Tabla1[[#This Row],[FECHA]],'SIMIT SIN RES'!A:D,3,FALSE),0)</f>
        <v>0</v>
      </c>
      <c r="M955" s="5">
        <f>IFERROR(VLOOKUP(Tabla1[[#This Row],[FECHA]],'RECAUDOS DE COMPARENDOS'!A:D,4,FALSE),0)</f>
        <v>4</v>
      </c>
      <c r="N955" s="9">
        <f>IFERROR(VLOOKUP(Tabla1[[#This Row],[FECHA]],'RECAUDOS DE COMPARENDOS'!A:D,3,FALSE),0)</f>
        <v>1526010</v>
      </c>
      <c r="O955" s="5">
        <f>IFERROR(VLOOKUP(Tabla1[[#This Row],[FECHA]],'RECAUDOS DE RESOLUCIONES'!A:D,4,FALSE),0)</f>
        <v>0</v>
      </c>
      <c r="P955" s="9">
        <f>IFERROR(VLOOKUP(Tabla1[[#This Row],[FECHA]],'RECAUDOS DE RESOLUCIONES'!A:D,3,FALSE),0)</f>
        <v>0</v>
      </c>
      <c r="Q95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7</v>
      </c>
      <c r="R955" s="9">
        <f>Tabla1[V. COMPARENDOS]-(Tabla1[V. EXONERACIONES]+Tabla1[[#This Row],[V. SIMIT CON RESOLUCION]]+Tabla1[[#This Row],[V. SIMIT SIN RESOLUCION]]+Tabla1[[#This Row],[V. RECAUDOS COMPARENDOS]]+Tabla1[[#This Row],[V. RECAUDOS RESOLUCIONES]])</f>
        <v>1347984</v>
      </c>
      <c r="S955" s="11">
        <f>IFERROR(VLOOKUP(Tabla1[[#This Row],[FECHA]],'RECAUDOS LOCALES'!A:D,4,FALSE),0)</f>
        <v>0</v>
      </c>
      <c r="T955" s="9">
        <f>IFERROR(VLOOKUP(Tabla1[[#This Row],[FECHA]],'RECAUDOS LOCALES'!A:D,3,FALSE),0)</f>
        <v>0</v>
      </c>
      <c r="U955" s="11">
        <f>IFERROR(VLOOKUP(Tabla1[[#This Row],[FECHA]],'RECAUDOS EXTERNOS'!A:D,4,FALSE),0)</f>
        <v>0</v>
      </c>
      <c r="V955" s="9">
        <f>IFERROR(VLOOKUP(Tabla1[[#This Row],[FECHA]],'RECAUDOS EXTERNOS'!A:D,3,FALSE),0)</f>
        <v>0</v>
      </c>
    </row>
    <row r="956" spans="1:22" x14ac:dyDescent="0.25">
      <c r="A956" s="1">
        <v>38515</v>
      </c>
      <c r="B956" s="3" t="s">
        <v>4</v>
      </c>
      <c r="C956" s="2">
        <v>38504</v>
      </c>
      <c r="D956" s="5">
        <f>YEAR(Tabla1[[#This Row],[FECHA]])</f>
        <v>2005</v>
      </c>
      <c r="E956" s="5">
        <f>IFERROR(VLOOKUP(Tabla1[[#This Row],[FECHA]],'COMPARENDOS TOTALES'!A:D,4,FALSE),0)</f>
        <v>68</v>
      </c>
      <c r="F956" s="9">
        <f>IFERROR(VLOOKUP(Tabla1[[#This Row],[FECHA]],'COMPARENDOS TOTALES'!A:D,3,FALSE),0)</f>
        <v>15107450</v>
      </c>
      <c r="G956" s="5">
        <f>IFERROR(VLOOKUP(Tabla1[[#This Row],[FECHA]],EXONERACIONES!A:D,4,FALSE),0)</f>
        <v>41</v>
      </c>
      <c r="H956" s="9">
        <f>IFERROR(VLOOKUP(Tabla1[[#This Row],[FECHA]],EXONERACIONES!A:D,3,FALSE),0)</f>
        <v>9359567</v>
      </c>
      <c r="I956" s="5">
        <f>IFERROR(VLOOKUP(Tabla1[[#This Row],[FECHA]],'SIMIT CON RES'!A:D,4,FALSE),0)</f>
        <v>0</v>
      </c>
      <c r="J956" s="9">
        <f>IFERROR(VLOOKUP(Tabla1[[#This Row],[FECHA]],'SIMIT CON RES'!A:D,3,FALSE),0)</f>
        <v>0</v>
      </c>
      <c r="K956">
        <f>IFERROR(VLOOKUP(Tabla1[[#This Row],[FECHA]],'SIMIT SIN RES'!A:D,4,FALSE),0)</f>
        <v>0</v>
      </c>
      <c r="L956" s="9">
        <f>IFERROR(VLOOKUP(Tabla1[[#This Row],[FECHA]],'SIMIT SIN RES'!A:D,3,FALSE),0)</f>
        <v>0</v>
      </c>
      <c r="M956" s="5">
        <f>IFERROR(VLOOKUP(Tabla1[[#This Row],[FECHA]],'RECAUDOS DE COMPARENDOS'!A:D,4,FALSE),0)</f>
        <v>9</v>
      </c>
      <c r="N956" s="9">
        <f>IFERROR(VLOOKUP(Tabla1[[#This Row],[FECHA]],'RECAUDOS DE COMPARENDOS'!A:D,3,FALSE),0)</f>
        <v>1729497</v>
      </c>
      <c r="O956" s="5">
        <f>IFERROR(VLOOKUP(Tabla1[[#This Row],[FECHA]],'RECAUDOS DE RESOLUCIONES'!A:D,4,FALSE),0)</f>
        <v>0</v>
      </c>
      <c r="P956" s="9">
        <f>IFERROR(VLOOKUP(Tabla1[[#This Row],[FECHA]],'RECAUDOS DE RESOLUCIONES'!A:D,3,FALSE),0)</f>
        <v>0</v>
      </c>
      <c r="Q95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18</v>
      </c>
      <c r="R956" s="9">
        <f>Tabla1[V. COMPARENDOS]-(Tabla1[V. EXONERACIONES]+Tabla1[[#This Row],[V. SIMIT CON RESOLUCION]]+Tabla1[[#This Row],[V. SIMIT SIN RESOLUCION]]+Tabla1[[#This Row],[V. RECAUDOS COMPARENDOS]]+Tabla1[[#This Row],[V. RECAUDOS RESOLUCIONES]])</f>
        <v>4018386</v>
      </c>
      <c r="S956" s="11">
        <f>IFERROR(VLOOKUP(Tabla1[[#This Row],[FECHA]],'RECAUDOS LOCALES'!A:D,4,FALSE),0)</f>
        <v>0</v>
      </c>
      <c r="T956" s="9">
        <f>IFERROR(VLOOKUP(Tabla1[[#This Row],[FECHA]],'RECAUDOS LOCALES'!A:D,3,FALSE),0)</f>
        <v>0</v>
      </c>
      <c r="U956" s="11">
        <f>IFERROR(VLOOKUP(Tabla1[[#This Row],[FECHA]],'RECAUDOS EXTERNOS'!A:D,4,FALSE),0)</f>
        <v>0</v>
      </c>
      <c r="V956" s="9">
        <f>IFERROR(VLOOKUP(Tabla1[[#This Row],[FECHA]],'RECAUDOS EXTERNOS'!A:D,3,FALSE),0)</f>
        <v>0</v>
      </c>
    </row>
    <row r="957" spans="1:22" x14ac:dyDescent="0.25">
      <c r="A957" s="1">
        <v>38516</v>
      </c>
      <c r="B957" s="3" t="s">
        <v>1</v>
      </c>
      <c r="C957" s="2">
        <v>38504</v>
      </c>
      <c r="D957" s="5">
        <f>YEAR(Tabla1[[#This Row],[FECHA]])</f>
        <v>2005</v>
      </c>
      <c r="E957" s="5">
        <f>IFERROR(VLOOKUP(Tabla1[[#This Row],[FECHA]],'COMPARENDOS TOTALES'!A:D,4,FALSE),0)</f>
        <v>85</v>
      </c>
      <c r="F957" s="9">
        <f>IFERROR(VLOOKUP(Tabla1[[#This Row],[FECHA]],'COMPARENDOS TOTALES'!A:D,3,FALSE),0)</f>
        <v>19711290</v>
      </c>
      <c r="G957" s="5">
        <f>IFERROR(VLOOKUP(Tabla1[[#This Row],[FECHA]],EXONERACIONES!A:D,4,FALSE),0)</f>
        <v>61</v>
      </c>
      <c r="H957" s="9">
        <f>IFERROR(VLOOKUP(Tabla1[[#This Row],[FECHA]],EXONERACIONES!A:D,3,FALSE),0)</f>
        <v>13505499</v>
      </c>
      <c r="I957" s="5">
        <f>IFERROR(VLOOKUP(Tabla1[[#This Row],[FECHA]],'SIMIT CON RES'!A:D,4,FALSE),0)</f>
        <v>0</v>
      </c>
      <c r="J957" s="9">
        <f>IFERROR(VLOOKUP(Tabla1[[#This Row],[FECHA]],'SIMIT CON RES'!A:D,3,FALSE),0)</f>
        <v>0</v>
      </c>
      <c r="K957">
        <f>IFERROR(VLOOKUP(Tabla1[[#This Row],[FECHA]],'SIMIT SIN RES'!A:D,4,FALSE),0)</f>
        <v>0</v>
      </c>
      <c r="L957" s="9">
        <f>IFERROR(VLOOKUP(Tabla1[[#This Row],[FECHA]],'SIMIT SIN RES'!A:D,3,FALSE),0)</f>
        <v>0</v>
      </c>
      <c r="M957" s="5">
        <f>IFERROR(VLOOKUP(Tabla1[[#This Row],[FECHA]],'RECAUDOS DE COMPARENDOS'!A:D,4,FALSE),0)</f>
        <v>13</v>
      </c>
      <c r="N957" s="9">
        <f>IFERROR(VLOOKUP(Tabla1[[#This Row],[FECHA]],'RECAUDOS DE COMPARENDOS'!A:D,3,FALSE),0)</f>
        <v>3344516</v>
      </c>
      <c r="O957" s="5">
        <f>IFERROR(VLOOKUP(Tabla1[[#This Row],[FECHA]],'RECAUDOS DE RESOLUCIONES'!A:D,4,FALSE),0)</f>
        <v>0</v>
      </c>
      <c r="P957" s="9">
        <f>IFERROR(VLOOKUP(Tabla1[[#This Row],[FECHA]],'RECAUDOS DE RESOLUCIONES'!A:D,3,FALSE),0)</f>
        <v>0</v>
      </c>
      <c r="Q95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11</v>
      </c>
      <c r="R957" s="9">
        <f>Tabla1[V. COMPARENDOS]-(Tabla1[V. EXONERACIONES]+Tabla1[[#This Row],[V. SIMIT CON RESOLUCION]]+Tabla1[[#This Row],[V. SIMIT SIN RESOLUCION]]+Tabla1[[#This Row],[V. RECAUDOS COMPARENDOS]]+Tabla1[[#This Row],[V. RECAUDOS RESOLUCIONES]])</f>
        <v>2861275</v>
      </c>
      <c r="S957" s="11">
        <f>IFERROR(VLOOKUP(Tabla1[[#This Row],[FECHA]],'RECAUDOS LOCALES'!A:D,4,FALSE),0)</f>
        <v>4</v>
      </c>
      <c r="T957" s="9">
        <f>IFERROR(VLOOKUP(Tabla1[[#This Row],[FECHA]],'RECAUDOS LOCALES'!A:D,3,FALSE),0)</f>
        <v>566148</v>
      </c>
      <c r="U957" s="11">
        <f>IFERROR(VLOOKUP(Tabla1[[#This Row],[FECHA]],'RECAUDOS EXTERNOS'!A:D,4,FALSE),0)</f>
        <v>2</v>
      </c>
      <c r="V957" s="9">
        <f>IFERROR(VLOOKUP(Tabla1[[#This Row],[FECHA]],'RECAUDOS EXTERNOS'!A:D,3,FALSE),0)</f>
        <v>562845</v>
      </c>
    </row>
    <row r="958" spans="1:22" x14ac:dyDescent="0.25">
      <c r="A958" s="1">
        <v>38517</v>
      </c>
      <c r="B958" s="3" t="s">
        <v>2</v>
      </c>
      <c r="C958" s="2">
        <v>38504</v>
      </c>
      <c r="D958" s="5">
        <f>YEAR(Tabla1[[#This Row],[FECHA]])</f>
        <v>2005</v>
      </c>
      <c r="E958" s="5">
        <f>IFERROR(VLOOKUP(Tabla1[[#This Row],[FECHA]],'COMPARENDOS TOTALES'!A:D,4,FALSE),0)</f>
        <v>54</v>
      </c>
      <c r="F958" s="9">
        <f>IFERROR(VLOOKUP(Tabla1[[#This Row],[FECHA]],'COMPARENDOS TOTALES'!A:D,3,FALSE),0)</f>
        <v>14547957</v>
      </c>
      <c r="G958" s="5">
        <f>IFERROR(VLOOKUP(Tabla1[[#This Row],[FECHA]],EXONERACIONES!A:D,4,FALSE),0)</f>
        <v>38</v>
      </c>
      <c r="H958" s="9">
        <f>IFERROR(VLOOKUP(Tabla1[[#This Row],[FECHA]],EXONERACIONES!A:D,3,FALSE),0)</f>
        <v>10236982</v>
      </c>
      <c r="I958" s="5">
        <f>IFERROR(VLOOKUP(Tabla1[[#This Row],[FECHA]],'SIMIT CON RES'!A:D,4,FALSE),0)</f>
        <v>0</v>
      </c>
      <c r="J958" s="9">
        <f>IFERROR(VLOOKUP(Tabla1[[#This Row],[FECHA]],'SIMIT CON RES'!A:D,3,FALSE),0)</f>
        <v>0</v>
      </c>
      <c r="K958">
        <f>IFERROR(VLOOKUP(Tabla1[[#This Row],[FECHA]],'SIMIT SIN RES'!A:D,4,FALSE),0)</f>
        <v>0</v>
      </c>
      <c r="L958" s="9">
        <f>IFERROR(VLOOKUP(Tabla1[[#This Row],[FECHA]],'SIMIT SIN RES'!A:D,3,FALSE),0)</f>
        <v>0</v>
      </c>
      <c r="M958" s="5">
        <f>IFERROR(VLOOKUP(Tabla1[[#This Row],[FECHA]],'RECAUDOS DE COMPARENDOS'!A:D,4,FALSE),0)</f>
        <v>4</v>
      </c>
      <c r="N958" s="9">
        <f>IFERROR(VLOOKUP(Tabla1[[#This Row],[FECHA]],'RECAUDOS DE COMPARENDOS'!A:D,3,FALSE),0)</f>
        <v>775727</v>
      </c>
      <c r="O958" s="5">
        <f>IFERROR(VLOOKUP(Tabla1[[#This Row],[FECHA]],'RECAUDOS DE RESOLUCIONES'!A:D,4,FALSE),0)</f>
        <v>0</v>
      </c>
      <c r="P958" s="9">
        <f>IFERROR(VLOOKUP(Tabla1[[#This Row],[FECHA]],'RECAUDOS DE RESOLUCIONES'!A:D,3,FALSE),0)</f>
        <v>0</v>
      </c>
      <c r="Q95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12</v>
      </c>
      <c r="R958" s="9">
        <f>Tabla1[V. COMPARENDOS]-(Tabla1[V. EXONERACIONES]+Tabla1[[#This Row],[V. SIMIT CON RESOLUCION]]+Tabla1[[#This Row],[V. SIMIT SIN RESOLUCION]]+Tabla1[[#This Row],[V. RECAUDOS COMPARENDOS]]+Tabla1[[#This Row],[V. RECAUDOS RESOLUCIONES]])</f>
        <v>3535248</v>
      </c>
      <c r="S958" s="11">
        <f>IFERROR(VLOOKUP(Tabla1[[#This Row],[FECHA]],'RECAUDOS LOCALES'!A:D,4,FALSE),0)</f>
        <v>0</v>
      </c>
      <c r="T958" s="9">
        <f>IFERROR(VLOOKUP(Tabla1[[#This Row],[FECHA]],'RECAUDOS LOCALES'!A:D,3,FALSE),0)</f>
        <v>0</v>
      </c>
      <c r="U958" s="11">
        <f>IFERROR(VLOOKUP(Tabla1[[#This Row],[FECHA]],'RECAUDOS EXTERNOS'!A:D,4,FALSE),0)</f>
        <v>3</v>
      </c>
      <c r="V958" s="9">
        <f>IFERROR(VLOOKUP(Tabla1[[#This Row],[FECHA]],'RECAUDOS EXTERNOS'!A:D,3,FALSE),0)</f>
        <v>805320</v>
      </c>
    </row>
    <row r="959" spans="1:22" x14ac:dyDescent="0.25">
      <c r="A959" s="1">
        <v>38518</v>
      </c>
      <c r="B959" s="3" t="s">
        <v>3</v>
      </c>
      <c r="C959" s="2">
        <v>38504</v>
      </c>
      <c r="D959" s="5">
        <f>YEAR(Tabla1[[#This Row],[FECHA]])</f>
        <v>2005</v>
      </c>
      <c r="E959" s="5">
        <f>IFERROR(VLOOKUP(Tabla1[[#This Row],[FECHA]],'COMPARENDOS TOTALES'!A:D,4,FALSE),0)</f>
        <v>50</v>
      </c>
      <c r="F959" s="9">
        <f>IFERROR(VLOOKUP(Tabla1[[#This Row],[FECHA]],'COMPARENDOS TOTALES'!A:D,3,FALSE),0)</f>
        <v>12996539</v>
      </c>
      <c r="G959" s="5">
        <f>IFERROR(VLOOKUP(Tabla1[[#This Row],[FECHA]],EXONERACIONES!A:D,4,FALSE),0)</f>
        <v>36</v>
      </c>
      <c r="H959" s="9">
        <f>IFERROR(VLOOKUP(Tabla1[[#This Row],[FECHA]],EXONERACIONES!A:D,3,FALSE),0)</f>
        <v>9270533</v>
      </c>
      <c r="I959" s="5">
        <f>IFERROR(VLOOKUP(Tabla1[[#This Row],[FECHA]],'SIMIT CON RES'!A:D,4,FALSE),0)</f>
        <v>0</v>
      </c>
      <c r="J959" s="9">
        <f>IFERROR(VLOOKUP(Tabla1[[#This Row],[FECHA]],'SIMIT CON RES'!A:D,3,FALSE),0)</f>
        <v>0</v>
      </c>
      <c r="K959">
        <f>IFERROR(VLOOKUP(Tabla1[[#This Row],[FECHA]],'SIMIT SIN RES'!A:D,4,FALSE),0)</f>
        <v>0</v>
      </c>
      <c r="L959" s="9">
        <f>IFERROR(VLOOKUP(Tabla1[[#This Row],[FECHA]],'SIMIT SIN RES'!A:D,3,FALSE),0)</f>
        <v>0</v>
      </c>
      <c r="M959" s="5">
        <f>IFERROR(VLOOKUP(Tabla1[[#This Row],[FECHA]],'RECAUDOS DE COMPARENDOS'!A:D,4,FALSE),0)</f>
        <v>6</v>
      </c>
      <c r="N959" s="9">
        <f>IFERROR(VLOOKUP(Tabla1[[#This Row],[FECHA]],'RECAUDOS DE COMPARENDOS'!A:D,3,FALSE),0)</f>
        <v>1246251</v>
      </c>
      <c r="O959" s="5">
        <f>IFERROR(VLOOKUP(Tabla1[[#This Row],[FECHA]],'RECAUDOS DE RESOLUCIONES'!A:D,4,FALSE),0)</f>
        <v>0</v>
      </c>
      <c r="P959" s="9">
        <f>IFERROR(VLOOKUP(Tabla1[[#This Row],[FECHA]],'RECAUDOS DE RESOLUCIONES'!A:D,3,FALSE),0)</f>
        <v>0</v>
      </c>
      <c r="Q95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8</v>
      </c>
      <c r="R959" s="9">
        <f>Tabla1[V. COMPARENDOS]-(Tabla1[V. EXONERACIONES]+Tabla1[[#This Row],[V. SIMIT CON RESOLUCION]]+Tabla1[[#This Row],[V. SIMIT SIN RESOLUCION]]+Tabla1[[#This Row],[V. RECAUDOS COMPARENDOS]]+Tabla1[[#This Row],[V. RECAUDOS RESOLUCIONES]])</f>
        <v>2479755</v>
      </c>
      <c r="S959" s="11">
        <f>IFERROR(VLOOKUP(Tabla1[[#This Row],[FECHA]],'RECAUDOS LOCALES'!A:D,4,FALSE),0)</f>
        <v>11</v>
      </c>
      <c r="T959" s="9">
        <f>IFERROR(VLOOKUP(Tabla1[[#This Row],[FECHA]],'RECAUDOS LOCALES'!A:D,3,FALSE),0)</f>
        <v>1335520</v>
      </c>
      <c r="U959" s="11">
        <f>IFERROR(VLOOKUP(Tabla1[[#This Row],[FECHA]],'RECAUDOS EXTERNOS'!A:D,4,FALSE),0)</f>
        <v>2</v>
      </c>
      <c r="V959" s="9">
        <f>IFERROR(VLOOKUP(Tabla1[[#This Row],[FECHA]],'RECAUDOS EXTERNOS'!A:D,3,FALSE),0)</f>
        <v>548745</v>
      </c>
    </row>
    <row r="960" spans="1:22" x14ac:dyDescent="0.25">
      <c r="A960" s="1">
        <v>38519</v>
      </c>
      <c r="B960" s="3" t="s">
        <v>6</v>
      </c>
      <c r="C960" s="2">
        <v>38504</v>
      </c>
      <c r="D960" s="5">
        <f>YEAR(Tabla1[[#This Row],[FECHA]])</f>
        <v>2005</v>
      </c>
      <c r="E960" s="5">
        <f>IFERROR(VLOOKUP(Tabla1[[#This Row],[FECHA]],'COMPARENDOS TOTALES'!A:D,4,FALSE),0)</f>
        <v>54</v>
      </c>
      <c r="F960" s="9">
        <f>IFERROR(VLOOKUP(Tabla1[[#This Row],[FECHA]],'COMPARENDOS TOTALES'!A:D,3,FALSE),0)</f>
        <v>13568671</v>
      </c>
      <c r="G960" s="5">
        <f>IFERROR(VLOOKUP(Tabla1[[#This Row],[FECHA]],EXONERACIONES!A:D,4,FALSE),0)</f>
        <v>40</v>
      </c>
      <c r="H960" s="9">
        <f>IFERROR(VLOOKUP(Tabla1[[#This Row],[FECHA]],EXONERACIONES!A:D,3,FALSE),0)</f>
        <v>9842775</v>
      </c>
      <c r="I960" s="5">
        <f>IFERROR(VLOOKUP(Tabla1[[#This Row],[FECHA]],'SIMIT CON RES'!A:D,4,FALSE),0)</f>
        <v>0</v>
      </c>
      <c r="J960" s="9">
        <f>IFERROR(VLOOKUP(Tabla1[[#This Row],[FECHA]],'SIMIT CON RES'!A:D,3,FALSE),0)</f>
        <v>0</v>
      </c>
      <c r="K960">
        <f>IFERROR(VLOOKUP(Tabla1[[#This Row],[FECHA]],'SIMIT SIN RES'!A:D,4,FALSE),0)</f>
        <v>0</v>
      </c>
      <c r="L960" s="9">
        <f>IFERROR(VLOOKUP(Tabla1[[#This Row],[FECHA]],'SIMIT SIN RES'!A:D,3,FALSE),0)</f>
        <v>0</v>
      </c>
      <c r="M960" s="5">
        <f>IFERROR(VLOOKUP(Tabla1[[#This Row],[FECHA]],'RECAUDOS DE COMPARENDOS'!A:D,4,FALSE),0)</f>
        <v>6</v>
      </c>
      <c r="N960" s="9">
        <f>IFERROR(VLOOKUP(Tabla1[[#This Row],[FECHA]],'RECAUDOS DE COMPARENDOS'!A:D,3,FALSE),0)</f>
        <v>1627746</v>
      </c>
      <c r="O960" s="5">
        <f>IFERROR(VLOOKUP(Tabla1[[#This Row],[FECHA]],'RECAUDOS DE RESOLUCIONES'!A:D,4,FALSE),0)</f>
        <v>0</v>
      </c>
      <c r="P960" s="9">
        <f>IFERROR(VLOOKUP(Tabla1[[#This Row],[FECHA]],'RECAUDOS DE RESOLUCIONES'!A:D,3,FALSE),0)</f>
        <v>0</v>
      </c>
      <c r="Q96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8</v>
      </c>
      <c r="R960" s="9">
        <f>Tabla1[V. COMPARENDOS]-(Tabla1[V. EXONERACIONES]+Tabla1[[#This Row],[V. SIMIT CON RESOLUCION]]+Tabla1[[#This Row],[V. SIMIT SIN RESOLUCION]]+Tabla1[[#This Row],[V. RECAUDOS COMPARENDOS]]+Tabla1[[#This Row],[V. RECAUDOS RESOLUCIONES]])</f>
        <v>2098150</v>
      </c>
      <c r="S960" s="11">
        <f>IFERROR(VLOOKUP(Tabla1[[#This Row],[FECHA]],'RECAUDOS LOCALES'!A:D,4,FALSE),0)</f>
        <v>5</v>
      </c>
      <c r="T960" s="9">
        <f>IFERROR(VLOOKUP(Tabla1[[#This Row],[FECHA]],'RECAUDOS LOCALES'!A:D,3,FALSE),0)</f>
        <v>762541</v>
      </c>
      <c r="U960" s="11">
        <f>IFERROR(VLOOKUP(Tabla1[[#This Row],[FECHA]],'RECAUDOS EXTERNOS'!A:D,4,FALSE),0)</f>
        <v>6</v>
      </c>
      <c r="V960" s="9">
        <f>IFERROR(VLOOKUP(Tabla1[[#This Row],[FECHA]],'RECAUDOS EXTERNOS'!A:D,3,FALSE),0)</f>
        <v>1355420</v>
      </c>
    </row>
    <row r="961" spans="1:22" x14ac:dyDescent="0.25">
      <c r="A961" s="1">
        <v>38520</v>
      </c>
      <c r="B961" s="3" t="s">
        <v>0</v>
      </c>
      <c r="C961" s="2">
        <v>38504</v>
      </c>
      <c r="D961" s="5">
        <f>YEAR(Tabla1[[#This Row],[FECHA]])</f>
        <v>2005</v>
      </c>
      <c r="E961" s="5">
        <f>IFERROR(VLOOKUP(Tabla1[[#This Row],[FECHA]],'COMPARENDOS TOTALES'!A:D,4,FALSE),0)</f>
        <v>84</v>
      </c>
      <c r="F961" s="9">
        <f>IFERROR(VLOOKUP(Tabla1[[#This Row],[FECHA]],'COMPARENDOS TOTALES'!A:D,3,FALSE),0)</f>
        <v>25242797</v>
      </c>
      <c r="G961" s="5">
        <f>IFERROR(VLOOKUP(Tabla1[[#This Row],[FECHA]],EXONERACIONES!A:D,4,FALSE),0)</f>
        <v>59</v>
      </c>
      <c r="H961" s="9">
        <f>IFERROR(VLOOKUP(Tabla1[[#This Row],[FECHA]],EXONERACIONES!A:D,3,FALSE),0)</f>
        <v>19215029</v>
      </c>
      <c r="I961" s="5">
        <f>IFERROR(VLOOKUP(Tabla1[[#This Row],[FECHA]],'SIMIT CON RES'!A:D,4,FALSE),0)</f>
        <v>0</v>
      </c>
      <c r="J961" s="9">
        <f>IFERROR(VLOOKUP(Tabla1[[#This Row],[FECHA]],'SIMIT CON RES'!A:D,3,FALSE),0)</f>
        <v>0</v>
      </c>
      <c r="K961">
        <f>IFERROR(VLOOKUP(Tabla1[[#This Row],[FECHA]],'SIMIT SIN RES'!A:D,4,FALSE),0)</f>
        <v>0</v>
      </c>
      <c r="L961" s="9">
        <f>IFERROR(VLOOKUP(Tabla1[[#This Row],[FECHA]],'SIMIT SIN RES'!A:D,3,FALSE),0)</f>
        <v>0</v>
      </c>
      <c r="M961" s="5">
        <f>IFERROR(VLOOKUP(Tabla1[[#This Row],[FECHA]],'RECAUDOS DE COMPARENDOS'!A:D,4,FALSE),0)</f>
        <v>13</v>
      </c>
      <c r="N961" s="9">
        <f>IFERROR(VLOOKUP(Tabla1[[#This Row],[FECHA]],'RECAUDOS DE COMPARENDOS'!A:D,3,FALSE),0)</f>
        <v>3255507</v>
      </c>
      <c r="O961" s="5">
        <f>IFERROR(VLOOKUP(Tabla1[[#This Row],[FECHA]],'RECAUDOS DE RESOLUCIONES'!A:D,4,FALSE),0)</f>
        <v>0</v>
      </c>
      <c r="P961" s="9">
        <f>IFERROR(VLOOKUP(Tabla1[[#This Row],[FECHA]],'RECAUDOS DE RESOLUCIONES'!A:D,3,FALSE),0)</f>
        <v>0</v>
      </c>
      <c r="Q96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12</v>
      </c>
      <c r="R961" s="9">
        <f>Tabla1[V. COMPARENDOS]-(Tabla1[V. EXONERACIONES]+Tabla1[[#This Row],[V. SIMIT CON RESOLUCION]]+Tabla1[[#This Row],[V. SIMIT SIN RESOLUCION]]+Tabla1[[#This Row],[V. RECAUDOS COMPARENDOS]]+Tabla1[[#This Row],[V. RECAUDOS RESOLUCIONES]])</f>
        <v>2772261</v>
      </c>
      <c r="S961" s="11">
        <f>IFERROR(VLOOKUP(Tabla1[[#This Row],[FECHA]],'RECAUDOS LOCALES'!A:D,4,FALSE),0)</f>
        <v>22</v>
      </c>
      <c r="T961" s="9">
        <f>IFERROR(VLOOKUP(Tabla1[[#This Row],[FECHA]],'RECAUDOS LOCALES'!A:D,3,FALSE),0)</f>
        <v>2580529</v>
      </c>
      <c r="U961" s="11">
        <f>IFERROR(VLOOKUP(Tabla1[[#This Row],[FECHA]],'RECAUDOS EXTERNOS'!A:D,4,FALSE),0)</f>
        <v>4</v>
      </c>
      <c r="V961" s="9">
        <f>IFERROR(VLOOKUP(Tabla1[[#This Row],[FECHA]],'RECAUDOS EXTERNOS'!A:D,3,FALSE),0)</f>
        <v>1391930</v>
      </c>
    </row>
    <row r="962" spans="1:22" x14ac:dyDescent="0.25">
      <c r="A962" s="1">
        <v>38521</v>
      </c>
      <c r="B962" s="3" t="s">
        <v>5</v>
      </c>
      <c r="C962" s="2">
        <v>38504</v>
      </c>
      <c r="D962" s="5">
        <f>YEAR(Tabla1[[#This Row],[FECHA]])</f>
        <v>2005</v>
      </c>
      <c r="E962" s="5">
        <f>IFERROR(VLOOKUP(Tabla1[[#This Row],[FECHA]],'COMPARENDOS TOTALES'!A:D,4,FALSE),0)</f>
        <v>32</v>
      </c>
      <c r="F962" s="9">
        <f>IFERROR(VLOOKUP(Tabla1[[#This Row],[FECHA]],'COMPARENDOS TOTALES'!A:D,3,FALSE),0)</f>
        <v>7693624</v>
      </c>
      <c r="G962" s="5">
        <f>IFERROR(VLOOKUP(Tabla1[[#This Row],[FECHA]],EXONERACIONES!A:D,4,FALSE),0)</f>
        <v>21</v>
      </c>
      <c r="H962" s="9">
        <f>IFERROR(VLOOKUP(Tabla1[[#This Row],[FECHA]],EXONERACIONES!A:D,3,FALSE),0)</f>
        <v>5493616</v>
      </c>
      <c r="I962" s="5">
        <f>IFERROR(VLOOKUP(Tabla1[[#This Row],[FECHA]],'SIMIT CON RES'!A:D,4,FALSE),0)</f>
        <v>0</v>
      </c>
      <c r="J962" s="9">
        <f>IFERROR(VLOOKUP(Tabla1[[#This Row],[FECHA]],'SIMIT CON RES'!A:D,3,FALSE),0)</f>
        <v>0</v>
      </c>
      <c r="K962">
        <f>IFERROR(VLOOKUP(Tabla1[[#This Row],[FECHA]],'SIMIT SIN RES'!A:D,4,FALSE),0)</f>
        <v>0</v>
      </c>
      <c r="L962" s="9">
        <f>IFERROR(VLOOKUP(Tabla1[[#This Row],[FECHA]],'SIMIT SIN RES'!A:D,3,FALSE),0)</f>
        <v>0</v>
      </c>
      <c r="M962" s="5">
        <f>IFERROR(VLOOKUP(Tabla1[[#This Row],[FECHA]],'RECAUDOS DE COMPARENDOS'!A:D,4,FALSE),0)</f>
        <v>6</v>
      </c>
      <c r="N962" s="9">
        <f>IFERROR(VLOOKUP(Tabla1[[#This Row],[FECHA]],'RECAUDOS DE COMPARENDOS'!A:D,3,FALSE),0)</f>
        <v>1335275</v>
      </c>
      <c r="O962" s="5">
        <f>IFERROR(VLOOKUP(Tabla1[[#This Row],[FECHA]],'RECAUDOS DE RESOLUCIONES'!A:D,4,FALSE),0)</f>
        <v>0</v>
      </c>
      <c r="P962" s="9">
        <f>IFERROR(VLOOKUP(Tabla1[[#This Row],[FECHA]],'RECAUDOS DE RESOLUCIONES'!A:D,3,FALSE),0)</f>
        <v>0</v>
      </c>
      <c r="Q96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962" s="9">
        <f>Tabla1[V. COMPARENDOS]-(Tabla1[V. EXONERACIONES]+Tabla1[[#This Row],[V. SIMIT CON RESOLUCION]]+Tabla1[[#This Row],[V. SIMIT SIN RESOLUCION]]+Tabla1[[#This Row],[V. RECAUDOS COMPARENDOS]]+Tabla1[[#This Row],[V. RECAUDOS RESOLUCIONES]])</f>
        <v>864733</v>
      </c>
      <c r="S962" s="11">
        <f>IFERROR(VLOOKUP(Tabla1[[#This Row],[FECHA]],'RECAUDOS LOCALES'!A:D,4,FALSE),0)</f>
        <v>0</v>
      </c>
      <c r="T962" s="9">
        <f>IFERROR(VLOOKUP(Tabla1[[#This Row],[FECHA]],'RECAUDOS LOCALES'!A:D,3,FALSE),0)</f>
        <v>0</v>
      </c>
      <c r="U962" s="11">
        <f>IFERROR(VLOOKUP(Tabla1[[#This Row],[FECHA]],'RECAUDOS EXTERNOS'!A:D,4,FALSE),0)</f>
        <v>0</v>
      </c>
      <c r="V962" s="9">
        <f>IFERROR(VLOOKUP(Tabla1[[#This Row],[FECHA]],'RECAUDOS EXTERNOS'!A:D,3,FALSE),0)</f>
        <v>0</v>
      </c>
    </row>
    <row r="963" spans="1:22" x14ac:dyDescent="0.25">
      <c r="A963" s="1">
        <v>38522</v>
      </c>
      <c r="B963" s="3" t="s">
        <v>4</v>
      </c>
      <c r="C963" s="2">
        <v>38504</v>
      </c>
      <c r="D963" s="5">
        <f>YEAR(Tabla1[[#This Row],[FECHA]])</f>
        <v>2005</v>
      </c>
      <c r="E963" s="5">
        <f>IFERROR(VLOOKUP(Tabla1[[#This Row],[FECHA]],'COMPARENDOS TOTALES'!A:D,4,FALSE),0)</f>
        <v>47</v>
      </c>
      <c r="F963" s="9">
        <f>IFERROR(VLOOKUP(Tabla1[[#This Row],[FECHA]],'COMPARENDOS TOTALES'!A:D,3,FALSE),0)</f>
        <v>10605832</v>
      </c>
      <c r="G963" s="5">
        <f>IFERROR(VLOOKUP(Tabla1[[#This Row],[FECHA]],EXONERACIONES!A:D,4,FALSE),0)</f>
        <v>32</v>
      </c>
      <c r="H963" s="9">
        <f>IFERROR(VLOOKUP(Tabla1[[#This Row],[FECHA]],EXONERACIONES!A:D,3,FALSE),0)</f>
        <v>7452049</v>
      </c>
      <c r="I963" s="5">
        <f>IFERROR(VLOOKUP(Tabla1[[#This Row],[FECHA]],'SIMIT CON RES'!A:D,4,FALSE),0)</f>
        <v>0</v>
      </c>
      <c r="J963" s="9">
        <f>IFERROR(VLOOKUP(Tabla1[[#This Row],[FECHA]],'SIMIT CON RES'!A:D,3,FALSE),0)</f>
        <v>0</v>
      </c>
      <c r="K963">
        <f>IFERROR(VLOOKUP(Tabla1[[#This Row],[FECHA]],'SIMIT SIN RES'!A:D,4,FALSE),0)</f>
        <v>0</v>
      </c>
      <c r="L963" s="9">
        <f>IFERROR(VLOOKUP(Tabla1[[#This Row],[FECHA]],'SIMIT SIN RES'!A:D,3,FALSE),0)</f>
        <v>0</v>
      </c>
      <c r="M963" s="5">
        <f>IFERROR(VLOOKUP(Tabla1[[#This Row],[FECHA]],'RECAUDOS DE COMPARENDOS'!A:D,4,FALSE),0)</f>
        <v>14</v>
      </c>
      <c r="N963" s="9">
        <f>IFERROR(VLOOKUP(Tabla1[[#This Row],[FECHA]],'RECAUDOS DE COMPARENDOS'!A:D,3,FALSE),0)</f>
        <v>2963028</v>
      </c>
      <c r="O963" s="5">
        <f>IFERROR(VLOOKUP(Tabla1[[#This Row],[FECHA]],'RECAUDOS DE RESOLUCIONES'!A:D,4,FALSE),0)</f>
        <v>0</v>
      </c>
      <c r="P963" s="9">
        <f>IFERROR(VLOOKUP(Tabla1[[#This Row],[FECHA]],'RECAUDOS DE RESOLUCIONES'!A:D,3,FALSE),0)</f>
        <v>0</v>
      </c>
      <c r="Q96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963" s="9">
        <f>Tabla1[V. COMPARENDOS]-(Tabla1[V. EXONERACIONES]+Tabla1[[#This Row],[V. SIMIT CON RESOLUCION]]+Tabla1[[#This Row],[V. SIMIT SIN RESOLUCION]]+Tabla1[[#This Row],[V. RECAUDOS COMPARENDOS]]+Tabla1[[#This Row],[V. RECAUDOS RESOLUCIONES]])</f>
        <v>190755</v>
      </c>
      <c r="S963" s="11">
        <f>IFERROR(VLOOKUP(Tabla1[[#This Row],[FECHA]],'RECAUDOS LOCALES'!A:D,4,FALSE),0)</f>
        <v>0</v>
      </c>
      <c r="T963" s="9">
        <f>IFERROR(VLOOKUP(Tabla1[[#This Row],[FECHA]],'RECAUDOS LOCALES'!A:D,3,FALSE),0)</f>
        <v>0</v>
      </c>
      <c r="U963" s="11">
        <f>IFERROR(VLOOKUP(Tabla1[[#This Row],[FECHA]],'RECAUDOS EXTERNOS'!A:D,4,FALSE),0)</f>
        <v>0</v>
      </c>
      <c r="V963" s="9">
        <f>IFERROR(VLOOKUP(Tabla1[[#This Row],[FECHA]],'RECAUDOS EXTERNOS'!A:D,3,FALSE),0)</f>
        <v>0</v>
      </c>
    </row>
    <row r="964" spans="1:22" x14ac:dyDescent="0.25">
      <c r="A964" s="1">
        <v>38523</v>
      </c>
      <c r="B964" s="3" t="s">
        <v>1</v>
      </c>
      <c r="C964" s="2">
        <v>38504</v>
      </c>
      <c r="D964" s="5">
        <f>YEAR(Tabla1[[#This Row],[FECHA]])</f>
        <v>2005</v>
      </c>
      <c r="E964" s="5">
        <f>IFERROR(VLOOKUP(Tabla1[[#This Row],[FECHA]],'COMPARENDOS TOTALES'!A:D,4,FALSE),0)</f>
        <v>46</v>
      </c>
      <c r="F964" s="9">
        <f>IFERROR(VLOOKUP(Tabla1[[#This Row],[FECHA]],'COMPARENDOS TOTALES'!A:D,3,FALSE),0)</f>
        <v>11190772</v>
      </c>
      <c r="G964" s="5">
        <f>IFERROR(VLOOKUP(Tabla1[[#This Row],[FECHA]],EXONERACIONES!A:D,4,FALSE),0)</f>
        <v>33</v>
      </c>
      <c r="H964" s="9">
        <f>IFERROR(VLOOKUP(Tabla1[[#This Row],[FECHA]],EXONERACIONES!A:D,3,FALSE),0)</f>
        <v>8037016</v>
      </c>
      <c r="I964" s="5">
        <f>IFERROR(VLOOKUP(Tabla1[[#This Row],[FECHA]],'SIMIT CON RES'!A:D,4,FALSE),0)</f>
        <v>0</v>
      </c>
      <c r="J964" s="9">
        <f>IFERROR(VLOOKUP(Tabla1[[#This Row],[FECHA]],'SIMIT CON RES'!A:D,3,FALSE),0)</f>
        <v>0</v>
      </c>
      <c r="K964">
        <f>IFERROR(VLOOKUP(Tabla1[[#This Row],[FECHA]],'SIMIT SIN RES'!A:D,4,FALSE),0)</f>
        <v>0</v>
      </c>
      <c r="L964" s="9">
        <f>IFERROR(VLOOKUP(Tabla1[[#This Row],[FECHA]],'SIMIT SIN RES'!A:D,3,FALSE),0)</f>
        <v>0</v>
      </c>
      <c r="M964" s="5">
        <f>IFERROR(VLOOKUP(Tabla1[[#This Row],[FECHA]],'RECAUDOS DE COMPARENDOS'!A:D,4,FALSE),0)</f>
        <v>6</v>
      </c>
      <c r="N964" s="9">
        <f>IFERROR(VLOOKUP(Tabla1[[#This Row],[FECHA]],'RECAUDOS DE COMPARENDOS'!A:D,3,FALSE),0)</f>
        <v>1335265</v>
      </c>
      <c r="O964" s="5">
        <f>IFERROR(VLOOKUP(Tabla1[[#This Row],[FECHA]],'RECAUDOS DE RESOLUCIONES'!A:D,4,FALSE),0)</f>
        <v>0</v>
      </c>
      <c r="P964" s="9">
        <f>IFERROR(VLOOKUP(Tabla1[[#This Row],[FECHA]],'RECAUDOS DE RESOLUCIONES'!A:D,3,FALSE),0)</f>
        <v>0</v>
      </c>
      <c r="Q96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7</v>
      </c>
      <c r="R964" s="9">
        <f>Tabla1[V. COMPARENDOS]-(Tabla1[V. EXONERACIONES]+Tabla1[[#This Row],[V. SIMIT CON RESOLUCION]]+Tabla1[[#This Row],[V. SIMIT SIN RESOLUCION]]+Tabla1[[#This Row],[V. RECAUDOS COMPARENDOS]]+Tabla1[[#This Row],[V. RECAUDOS RESOLUCIONES]])</f>
        <v>1818491</v>
      </c>
      <c r="S964" s="11">
        <f>IFERROR(VLOOKUP(Tabla1[[#This Row],[FECHA]],'RECAUDOS LOCALES'!A:D,4,FALSE),0)</f>
        <v>11</v>
      </c>
      <c r="T964" s="9">
        <f>IFERROR(VLOOKUP(Tabla1[[#This Row],[FECHA]],'RECAUDOS LOCALES'!A:D,3,FALSE),0)</f>
        <v>1538232</v>
      </c>
      <c r="U964" s="11">
        <f>IFERROR(VLOOKUP(Tabla1[[#This Row],[FECHA]],'RECAUDOS EXTERNOS'!A:D,4,FALSE),0)</f>
        <v>2</v>
      </c>
      <c r="V964" s="9">
        <f>IFERROR(VLOOKUP(Tabla1[[#This Row],[FECHA]],'RECAUDOS EXTERNOS'!A:D,3,FALSE),0)</f>
        <v>588705</v>
      </c>
    </row>
    <row r="965" spans="1:22" x14ac:dyDescent="0.25">
      <c r="A965" s="1">
        <v>38524</v>
      </c>
      <c r="B965" s="3" t="s">
        <v>2</v>
      </c>
      <c r="C965" s="2">
        <v>38504</v>
      </c>
      <c r="D965" s="5">
        <f>YEAR(Tabla1[[#This Row],[FECHA]])</f>
        <v>2005</v>
      </c>
      <c r="E965" s="5">
        <f>IFERROR(VLOOKUP(Tabla1[[#This Row],[FECHA]],'COMPARENDOS TOTALES'!A:D,4,FALSE),0)</f>
        <v>63</v>
      </c>
      <c r="F965" s="9">
        <f>IFERROR(VLOOKUP(Tabla1[[#This Row],[FECHA]],'COMPARENDOS TOTALES'!A:D,3,FALSE),0)</f>
        <v>15501813</v>
      </c>
      <c r="G965" s="5">
        <f>IFERROR(VLOOKUP(Tabla1[[#This Row],[FECHA]],EXONERACIONES!A:D,4,FALSE),0)</f>
        <v>46</v>
      </c>
      <c r="H965" s="9">
        <f>IFERROR(VLOOKUP(Tabla1[[#This Row],[FECHA]],EXONERACIONES!A:D,3,FALSE),0)</f>
        <v>10618575</v>
      </c>
      <c r="I965" s="5">
        <f>IFERROR(VLOOKUP(Tabla1[[#This Row],[FECHA]],'SIMIT CON RES'!A:D,4,FALSE),0)</f>
        <v>0</v>
      </c>
      <c r="J965" s="9">
        <f>IFERROR(VLOOKUP(Tabla1[[#This Row],[FECHA]],'SIMIT CON RES'!A:D,3,FALSE),0)</f>
        <v>0</v>
      </c>
      <c r="K965">
        <f>IFERROR(VLOOKUP(Tabla1[[#This Row],[FECHA]],'SIMIT SIN RES'!A:D,4,FALSE),0)</f>
        <v>0</v>
      </c>
      <c r="L965" s="9">
        <f>IFERROR(VLOOKUP(Tabla1[[#This Row],[FECHA]],'SIMIT SIN RES'!A:D,3,FALSE),0)</f>
        <v>0</v>
      </c>
      <c r="M965" s="5">
        <f>IFERROR(VLOOKUP(Tabla1[[#This Row],[FECHA]],'RECAUDOS DE COMPARENDOS'!A:D,4,FALSE),0)</f>
        <v>7</v>
      </c>
      <c r="N965" s="9">
        <f>IFERROR(VLOOKUP(Tabla1[[#This Row],[FECHA]],'RECAUDOS DE COMPARENDOS'!A:D,3,FALSE),0)</f>
        <v>1831218</v>
      </c>
      <c r="O965" s="5">
        <f>IFERROR(VLOOKUP(Tabla1[[#This Row],[FECHA]],'RECAUDOS DE RESOLUCIONES'!A:D,4,FALSE),0)</f>
        <v>0</v>
      </c>
      <c r="P965" s="9">
        <f>IFERROR(VLOOKUP(Tabla1[[#This Row],[FECHA]],'RECAUDOS DE RESOLUCIONES'!A:D,3,FALSE),0)</f>
        <v>0</v>
      </c>
      <c r="Q96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10</v>
      </c>
      <c r="R965" s="9">
        <f>Tabla1[V. COMPARENDOS]-(Tabla1[V. EXONERACIONES]+Tabla1[[#This Row],[V. SIMIT CON RESOLUCION]]+Tabla1[[#This Row],[V. SIMIT SIN RESOLUCION]]+Tabla1[[#This Row],[V. RECAUDOS COMPARENDOS]]+Tabla1[[#This Row],[V. RECAUDOS RESOLUCIONES]])</f>
        <v>3052020</v>
      </c>
      <c r="S965" s="11">
        <f>IFERROR(VLOOKUP(Tabla1[[#This Row],[FECHA]],'RECAUDOS LOCALES'!A:D,4,FALSE),0)</f>
        <v>13</v>
      </c>
      <c r="T965" s="9">
        <f>IFERROR(VLOOKUP(Tabla1[[#This Row],[FECHA]],'RECAUDOS LOCALES'!A:D,3,FALSE),0)</f>
        <v>1430423</v>
      </c>
      <c r="U965" s="11">
        <f>IFERROR(VLOOKUP(Tabla1[[#This Row],[FECHA]],'RECAUDOS EXTERNOS'!A:D,4,FALSE),0)</f>
        <v>1</v>
      </c>
      <c r="V965" s="9">
        <f>IFERROR(VLOOKUP(Tabla1[[#This Row],[FECHA]],'RECAUDOS EXTERNOS'!A:D,3,FALSE),0)</f>
        <v>193095</v>
      </c>
    </row>
    <row r="966" spans="1:22" x14ac:dyDescent="0.25">
      <c r="A966" s="1">
        <v>38525</v>
      </c>
      <c r="B966" s="3" t="s">
        <v>3</v>
      </c>
      <c r="C966" s="2">
        <v>38504</v>
      </c>
      <c r="D966" s="5">
        <f>YEAR(Tabla1[[#This Row],[FECHA]])</f>
        <v>2005</v>
      </c>
      <c r="E966" s="5">
        <f>IFERROR(VLOOKUP(Tabla1[[#This Row],[FECHA]],'COMPARENDOS TOTALES'!A:D,4,FALSE),0)</f>
        <v>96</v>
      </c>
      <c r="F966" s="9">
        <f>IFERROR(VLOOKUP(Tabla1[[#This Row],[FECHA]],'COMPARENDOS TOTALES'!A:D,3,FALSE),0)</f>
        <v>20397918</v>
      </c>
      <c r="G966" s="5">
        <f>IFERROR(VLOOKUP(Tabla1[[#This Row],[FECHA]],EXONERACIONES!A:D,4,FALSE),0)</f>
        <v>74</v>
      </c>
      <c r="H966" s="9">
        <f>IFERROR(VLOOKUP(Tabla1[[#This Row],[FECHA]],EXONERACIONES!A:D,3,FALSE),0)</f>
        <v>15234856</v>
      </c>
      <c r="I966" s="5">
        <f>IFERROR(VLOOKUP(Tabla1[[#This Row],[FECHA]],'SIMIT CON RES'!A:D,4,FALSE),0)</f>
        <v>0</v>
      </c>
      <c r="J966" s="9">
        <f>IFERROR(VLOOKUP(Tabla1[[#This Row],[FECHA]],'SIMIT CON RES'!A:D,3,FALSE),0)</f>
        <v>0</v>
      </c>
      <c r="K966">
        <f>IFERROR(VLOOKUP(Tabla1[[#This Row],[FECHA]],'SIMIT SIN RES'!A:D,4,FALSE),0)</f>
        <v>0</v>
      </c>
      <c r="L966" s="9">
        <f>IFERROR(VLOOKUP(Tabla1[[#This Row],[FECHA]],'SIMIT SIN RES'!A:D,3,FALSE),0)</f>
        <v>0</v>
      </c>
      <c r="M966" s="5">
        <f>IFERROR(VLOOKUP(Tabla1[[#This Row],[FECHA]],'RECAUDOS DE COMPARENDOS'!A:D,4,FALSE),0)</f>
        <v>11</v>
      </c>
      <c r="N966" s="9">
        <f>IFERROR(VLOOKUP(Tabla1[[#This Row],[FECHA]],'RECAUDOS DE COMPARENDOS'!A:D,3,FALSE),0)</f>
        <v>2874012</v>
      </c>
      <c r="O966" s="5">
        <f>IFERROR(VLOOKUP(Tabla1[[#This Row],[FECHA]],'RECAUDOS DE RESOLUCIONES'!A:D,4,FALSE),0)</f>
        <v>0</v>
      </c>
      <c r="P966" s="9">
        <f>IFERROR(VLOOKUP(Tabla1[[#This Row],[FECHA]],'RECAUDOS DE RESOLUCIONES'!A:D,3,FALSE),0)</f>
        <v>0</v>
      </c>
      <c r="Q96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11</v>
      </c>
      <c r="R966" s="9">
        <f>Tabla1[V. COMPARENDOS]-(Tabla1[V. EXONERACIONES]+Tabla1[[#This Row],[V. SIMIT CON RESOLUCION]]+Tabla1[[#This Row],[V. SIMIT SIN RESOLUCION]]+Tabla1[[#This Row],[V. RECAUDOS COMPARENDOS]]+Tabla1[[#This Row],[V. RECAUDOS RESOLUCIONES]])</f>
        <v>2289050</v>
      </c>
      <c r="S966" s="11">
        <f>IFERROR(VLOOKUP(Tabla1[[#This Row],[FECHA]],'RECAUDOS LOCALES'!A:D,4,FALSE),0)</f>
        <v>7</v>
      </c>
      <c r="T966" s="9">
        <f>IFERROR(VLOOKUP(Tabla1[[#This Row],[FECHA]],'RECAUDOS LOCALES'!A:D,3,FALSE),0)</f>
        <v>724414</v>
      </c>
      <c r="U966" s="11">
        <f>IFERROR(VLOOKUP(Tabla1[[#This Row],[FECHA]],'RECAUDOS EXTERNOS'!A:D,4,FALSE),0)</f>
        <v>4</v>
      </c>
      <c r="V966" s="9">
        <f>IFERROR(VLOOKUP(Tabla1[[#This Row],[FECHA]],'RECAUDOS EXTERNOS'!A:D,3,FALSE),0)</f>
        <v>864274</v>
      </c>
    </row>
    <row r="967" spans="1:22" x14ac:dyDescent="0.25">
      <c r="A967" s="1">
        <v>38526</v>
      </c>
      <c r="B967" s="3" t="s">
        <v>6</v>
      </c>
      <c r="C967" s="2">
        <v>38504</v>
      </c>
      <c r="D967" s="5">
        <f>YEAR(Tabla1[[#This Row],[FECHA]])</f>
        <v>2005</v>
      </c>
      <c r="E967" s="5">
        <f>IFERROR(VLOOKUP(Tabla1[[#This Row],[FECHA]],'COMPARENDOS TOTALES'!A:D,4,FALSE),0)</f>
        <v>83</v>
      </c>
      <c r="F967" s="9">
        <f>IFERROR(VLOOKUP(Tabla1[[#This Row],[FECHA]],'COMPARENDOS TOTALES'!A:D,3,FALSE),0)</f>
        <v>17981688</v>
      </c>
      <c r="G967" s="5">
        <f>IFERROR(VLOOKUP(Tabla1[[#This Row],[FECHA]],EXONERACIONES!A:D,4,FALSE),0)</f>
        <v>58</v>
      </c>
      <c r="H967" s="9">
        <f>IFERROR(VLOOKUP(Tabla1[[#This Row],[FECHA]],EXONERACIONES!A:D,3,FALSE),0)</f>
        <v>12106494</v>
      </c>
      <c r="I967" s="5">
        <f>IFERROR(VLOOKUP(Tabla1[[#This Row],[FECHA]],'SIMIT CON RES'!A:D,4,FALSE),0)</f>
        <v>0</v>
      </c>
      <c r="J967" s="9">
        <f>IFERROR(VLOOKUP(Tabla1[[#This Row],[FECHA]],'SIMIT CON RES'!A:D,3,FALSE),0)</f>
        <v>0</v>
      </c>
      <c r="K967">
        <f>IFERROR(VLOOKUP(Tabla1[[#This Row],[FECHA]],'SIMIT SIN RES'!A:D,4,FALSE),0)</f>
        <v>0</v>
      </c>
      <c r="L967" s="9">
        <f>IFERROR(VLOOKUP(Tabla1[[#This Row],[FECHA]],'SIMIT SIN RES'!A:D,3,FALSE),0)</f>
        <v>0</v>
      </c>
      <c r="M967" s="5">
        <f>IFERROR(VLOOKUP(Tabla1[[#This Row],[FECHA]],'RECAUDOS DE COMPARENDOS'!A:D,4,FALSE),0)</f>
        <v>15</v>
      </c>
      <c r="N967" s="9">
        <f>IFERROR(VLOOKUP(Tabla1[[#This Row],[FECHA]],'RECAUDOS DE COMPARENDOS'!A:D,3,FALSE),0)</f>
        <v>3535296</v>
      </c>
      <c r="O967" s="5">
        <f>IFERROR(VLOOKUP(Tabla1[[#This Row],[FECHA]],'RECAUDOS DE RESOLUCIONES'!A:D,4,FALSE),0)</f>
        <v>0</v>
      </c>
      <c r="P967" s="9">
        <f>IFERROR(VLOOKUP(Tabla1[[#This Row],[FECHA]],'RECAUDOS DE RESOLUCIONES'!A:D,3,FALSE),0)</f>
        <v>0</v>
      </c>
      <c r="Q96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10</v>
      </c>
      <c r="R967" s="9">
        <f>Tabla1[V. COMPARENDOS]-(Tabla1[V. EXONERACIONES]+Tabla1[[#This Row],[V. SIMIT CON RESOLUCION]]+Tabla1[[#This Row],[V. SIMIT SIN RESOLUCION]]+Tabla1[[#This Row],[V. RECAUDOS COMPARENDOS]]+Tabla1[[#This Row],[V. RECAUDOS RESOLUCIONES]])</f>
        <v>2339898</v>
      </c>
      <c r="S967" s="11">
        <f>IFERROR(VLOOKUP(Tabla1[[#This Row],[FECHA]],'RECAUDOS LOCALES'!A:D,4,FALSE),0)</f>
        <v>22</v>
      </c>
      <c r="T967" s="9">
        <f>IFERROR(VLOOKUP(Tabla1[[#This Row],[FECHA]],'RECAUDOS LOCALES'!A:D,3,FALSE),0)</f>
        <v>2488381</v>
      </c>
      <c r="U967" s="11">
        <f>IFERROR(VLOOKUP(Tabla1[[#This Row],[FECHA]],'RECAUDOS EXTERNOS'!A:D,4,FALSE),0)</f>
        <v>3</v>
      </c>
      <c r="V967" s="9">
        <f>IFERROR(VLOOKUP(Tabla1[[#This Row],[FECHA]],'RECAUDOS EXTERNOS'!A:D,3,FALSE),0)</f>
        <v>984315</v>
      </c>
    </row>
    <row r="968" spans="1:22" x14ac:dyDescent="0.25">
      <c r="A968" s="1">
        <v>38527</v>
      </c>
      <c r="B968" s="3" t="s">
        <v>0</v>
      </c>
      <c r="C968" s="2">
        <v>38504</v>
      </c>
      <c r="D968" s="5">
        <f>YEAR(Tabla1[[#This Row],[FECHA]])</f>
        <v>2005</v>
      </c>
      <c r="E968" s="5">
        <f>IFERROR(VLOOKUP(Tabla1[[#This Row],[FECHA]],'COMPARENDOS TOTALES'!A:D,4,FALSE),0)</f>
        <v>60</v>
      </c>
      <c r="F968" s="9">
        <f>IFERROR(VLOOKUP(Tabla1[[#This Row],[FECHA]],'COMPARENDOS TOTALES'!A:D,3,FALSE),0)</f>
        <v>13187346</v>
      </c>
      <c r="G968" s="5">
        <f>IFERROR(VLOOKUP(Tabla1[[#This Row],[FECHA]],EXONERACIONES!A:D,4,FALSE),0)</f>
        <v>38</v>
      </c>
      <c r="H968" s="9">
        <f>IFERROR(VLOOKUP(Tabla1[[#This Row],[FECHA]],EXONERACIONES!A:D,3,FALSE),0)</f>
        <v>8660147</v>
      </c>
      <c r="I968" s="5">
        <f>IFERROR(VLOOKUP(Tabla1[[#This Row],[FECHA]],'SIMIT CON RES'!A:D,4,FALSE),0)</f>
        <v>0</v>
      </c>
      <c r="J968" s="9">
        <f>IFERROR(VLOOKUP(Tabla1[[#This Row],[FECHA]],'SIMIT CON RES'!A:D,3,FALSE),0)</f>
        <v>0</v>
      </c>
      <c r="K968">
        <f>IFERROR(VLOOKUP(Tabla1[[#This Row],[FECHA]],'SIMIT SIN RES'!A:D,4,FALSE),0)</f>
        <v>0</v>
      </c>
      <c r="L968" s="9">
        <f>IFERROR(VLOOKUP(Tabla1[[#This Row],[FECHA]],'SIMIT SIN RES'!A:D,3,FALSE),0)</f>
        <v>0</v>
      </c>
      <c r="M968" s="5">
        <f>IFERROR(VLOOKUP(Tabla1[[#This Row],[FECHA]],'RECAUDOS DE COMPARENDOS'!A:D,4,FALSE),0)</f>
        <v>11</v>
      </c>
      <c r="N968" s="9">
        <f>IFERROR(VLOOKUP(Tabla1[[#This Row],[FECHA]],'RECAUDOS DE COMPARENDOS'!A:D,3,FALSE),0)</f>
        <v>2034700</v>
      </c>
      <c r="O968" s="5">
        <f>IFERROR(VLOOKUP(Tabla1[[#This Row],[FECHA]],'RECAUDOS DE RESOLUCIONES'!A:D,4,FALSE),0)</f>
        <v>0</v>
      </c>
      <c r="P968" s="9">
        <f>IFERROR(VLOOKUP(Tabla1[[#This Row],[FECHA]],'RECAUDOS DE RESOLUCIONES'!A:D,3,FALSE),0)</f>
        <v>0</v>
      </c>
      <c r="Q96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11</v>
      </c>
      <c r="R968" s="9">
        <f>Tabla1[V. COMPARENDOS]-(Tabla1[V. EXONERACIONES]+Tabla1[[#This Row],[V. SIMIT CON RESOLUCION]]+Tabla1[[#This Row],[V. SIMIT SIN RESOLUCION]]+Tabla1[[#This Row],[V. RECAUDOS COMPARENDOS]]+Tabla1[[#This Row],[V. RECAUDOS RESOLUCIONES]])</f>
        <v>2492499</v>
      </c>
      <c r="S968" s="11">
        <f>IFERROR(VLOOKUP(Tabla1[[#This Row],[FECHA]],'RECAUDOS LOCALES'!A:D,4,FALSE),0)</f>
        <v>13</v>
      </c>
      <c r="T968" s="9">
        <f>IFERROR(VLOOKUP(Tabla1[[#This Row],[FECHA]],'RECAUDOS LOCALES'!A:D,3,FALSE),0)</f>
        <v>1620402</v>
      </c>
      <c r="U968" s="11">
        <f>IFERROR(VLOOKUP(Tabla1[[#This Row],[FECHA]],'RECAUDOS EXTERNOS'!A:D,4,FALSE),0)</f>
        <v>2</v>
      </c>
      <c r="V968" s="9">
        <f>IFERROR(VLOOKUP(Tabla1[[#This Row],[FECHA]],'RECAUDOS EXTERNOS'!A:D,3,FALSE),0)</f>
        <v>564210</v>
      </c>
    </row>
    <row r="969" spans="1:22" x14ac:dyDescent="0.25">
      <c r="A969" s="1">
        <v>38528</v>
      </c>
      <c r="B969" s="3" t="s">
        <v>5</v>
      </c>
      <c r="C969" s="2">
        <v>38504</v>
      </c>
      <c r="D969" s="5">
        <f>YEAR(Tabla1[[#This Row],[FECHA]])</f>
        <v>2005</v>
      </c>
      <c r="E969" s="5">
        <f>IFERROR(VLOOKUP(Tabla1[[#This Row],[FECHA]],'COMPARENDOS TOTALES'!A:D,4,FALSE),0)</f>
        <v>40</v>
      </c>
      <c r="F969" s="9">
        <f>IFERROR(VLOOKUP(Tabla1[[#This Row],[FECHA]],'COMPARENDOS TOTALES'!A:D,3,FALSE),0)</f>
        <v>7668321</v>
      </c>
      <c r="G969" s="5">
        <f>IFERROR(VLOOKUP(Tabla1[[#This Row],[FECHA]],EXONERACIONES!A:D,4,FALSE),0)</f>
        <v>22</v>
      </c>
      <c r="H969" s="9">
        <f>IFERROR(VLOOKUP(Tabla1[[#This Row],[FECHA]],EXONERACIONES!A:D,3,FALSE),0)</f>
        <v>4018572</v>
      </c>
      <c r="I969" s="5">
        <f>IFERROR(VLOOKUP(Tabla1[[#This Row],[FECHA]],'SIMIT CON RES'!A:D,4,FALSE),0)</f>
        <v>0</v>
      </c>
      <c r="J969" s="9">
        <f>IFERROR(VLOOKUP(Tabla1[[#This Row],[FECHA]],'SIMIT CON RES'!A:D,3,FALSE),0)</f>
        <v>0</v>
      </c>
      <c r="K969">
        <f>IFERROR(VLOOKUP(Tabla1[[#This Row],[FECHA]],'SIMIT SIN RES'!A:D,4,FALSE),0)</f>
        <v>0</v>
      </c>
      <c r="L969" s="9">
        <f>IFERROR(VLOOKUP(Tabla1[[#This Row],[FECHA]],'SIMIT SIN RES'!A:D,3,FALSE),0)</f>
        <v>0</v>
      </c>
      <c r="M969" s="5">
        <f>IFERROR(VLOOKUP(Tabla1[[#This Row],[FECHA]],'RECAUDOS DE COMPARENDOS'!A:D,4,FALSE),0)</f>
        <v>4</v>
      </c>
      <c r="N969" s="9">
        <f>IFERROR(VLOOKUP(Tabla1[[#This Row],[FECHA]],'RECAUDOS DE COMPARENDOS'!A:D,3,FALSE),0)</f>
        <v>864746</v>
      </c>
      <c r="O969" s="5">
        <f>IFERROR(VLOOKUP(Tabla1[[#This Row],[FECHA]],'RECAUDOS DE RESOLUCIONES'!A:D,4,FALSE),0)</f>
        <v>0</v>
      </c>
      <c r="P969" s="9">
        <f>IFERROR(VLOOKUP(Tabla1[[#This Row],[FECHA]],'RECAUDOS DE RESOLUCIONES'!A:D,3,FALSE),0)</f>
        <v>0</v>
      </c>
      <c r="Q96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14</v>
      </c>
      <c r="R969" s="9">
        <f>Tabla1[V. COMPARENDOS]-(Tabla1[V. EXONERACIONES]+Tabla1[[#This Row],[V. SIMIT CON RESOLUCION]]+Tabla1[[#This Row],[V. SIMIT SIN RESOLUCION]]+Tabla1[[#This Row],[V. RECAUDOS COMPARENDOS]]+Tabla1[[#This Row],[V. RECAUDOS RESOLUCIONES]])</f>
        <v>2785003</v>
      </c>
      <c r="S969" s="11">
        <f>IFERROR(VLOOKUP(Tabla1[[#This Row],[FECHA]],'RECAUDOS LOCALES'!A:D,4,FALSE),0)</f>
        <v>0</v>
      </c>
      <c r="T969" s="9">
        <f>IFERROR(VLOOKUP(Tabla1[[#This Row],[FECHA]],'RECAUDOS LOCALES'!A:D,3,FALSE),0)</f>
        <v>0</v>
      </c>
      <c r="U969" s="11">
        <f>IFERROR(VLOOKUP(Tabla1[[#This Row],[FECHA]],'RECAUDOS EXTERNOS'!A:D,4,FALSE),0)</f>
        <v>0</v>
      </c>
      <c r="V969" s="9">
        <f>IFERROR(VLOOKUP(Tabla1[[#This Row],[FECHA]],'RECAUDOS EXTERNOS'!A:D,3,FALSE),0)</f>
        <v>0</v>
      </c>
    </row>
    <row r="970" spans="1:22" x14ac:dyDescent="0.25">
      <c r="A970" s="1">
        <v>38529</v>
      </c>
      <c r="B970" s="3" t="s">
        <v>4</v>
      </c>
      <c r="C970" s="2">
        <v>38504</v>
      </c>
      <c r="D970" s="5">
        <f>YEAR(Tabla1[[#This Row],[FECHA]])</f>
        <v>2005</v>
      </c>
      <c r="E970" s="5">
        <f>IFERROR(VLOOKUP(Tabla1[[#This Row],[FECHA]],'COMPARENDOS TOTALES'!A:D,4,FALSE),0)</f>
        <v>44</v>
      </c>
      <c r="F970" s="9">
        <f>IFERROR(VLOOKUP(Tabla1[[#This Row],[FECHA]],'COMPARENDOS TOTALES'!A:D,3,FALSE),0)</f>
        <v>8990869</v>
      </c>
      <c r="G970" s="5">
        <f>IFERROR(VLOOKUP(Tabla1[[#This Row],[FECHA]],EXONERACIONES!A:D,4,FALSE),0)</f>
        <v>27</v>
      </c>
      <c r="H970" s="9">
        <f>IFERROR(VLOOKUP(Tabla1[[#This Row],[FECHA]],EXONERACIONES!A:D,3,FALSE),0)</f>
        <v>5646308</v>
      </c>
      <c r="I970" s="5">
        <f>IFERROR(VLOOKUP(Tabla1[[#This Row],[FECHA]],'SIMIT CON RES'!A:D,4,FALSE),0)</f>
        <v>0</v>
      </c>
      <c r="J970" s="9">
        <f>IFERROR(VLOOKUP(Tabla1[[#This Row],[FECHA]],'SIMIT CON RES'!A:D,3,FALSE),0)</f>
        <v>0</v>
      </c>
      <c r="K970">
        <f>IFERROR(VLOOKUP(Tabla1[[#This Row],[FECHA]],'SIMIT SIN RES'!A:D,4,FALSE),0)</f>
        <v>0</v>
      </c>
      <c r="L970" s="9">
        <f>IFERROR(VLOOKUP(Tabla1[[#This Row],[FECHA]],'SIMIT SIN RES'!A:D,3,FALSE),0)</f>
        <v>0</v>
      </c>
      <c r="M970" s="5">
        <f>IFERROR(VLOOKUP(Tabla1[[#This Row],[FECHA]],'RECAUDOS DE COMPARENDOS'!A:D,4,FALSE),0)</f>
        <v>5</v>
      </c>
      <c r="N970" s="9">
        <f>IFERROR(VLOOKUP(Tabla1[[#This Row],[FECHA]],'RECAUDOS DE COMPARENDOS'!A:D,3,FALSE),0)</f>
        <v>953775</v>
      </c>
      <c r="O970" s="5">
        <f>IFERROR(VLOOKUP(Tabla1[[#This Row],[FECHA]],'RECAUDOS DE RESOLUCIONES'!A:D,4,FALSE),0)</f>
        <v>0</v>
      </c>
      <c r="P970" s="9">
        <f>IFERROR(VLOOKUP(Tabla1[[#This Row],[FECHA]],'RECAUDOS DE RESOLUCIONES'!A:D,3,FALSE),0)</f>
        <v>0</v>
      </c>
      <c r="Q97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12</v>
      </c>
      <c r="R970" s="9">
        <f>Tabla1[V. COMPARENDOS]-(Tabla1[V. EXONERACIONES]+Tabla1[[#This Row],[V. SIMIT CON RESOLUCION]]+Tabla1[[#This Row],[V. SIMIT SIN RESOLUCION]]+Tabla1[[#This Row],[V. RECAUDOS COMPARENDOS]]+Tabla1[[#This Row],[V. RECAUDOS RESOLUCIONES]])</f>
        <v>2390786</v>
      </c>
      <c r="S970" s="11">
        <f>IFERROR(VLOOKUP(Tabla1[[#This Row],[FECHA]],'RECAUDOS LOCALES'!A:D,4,FALSE),0)</f>
        <v>0</v>
      </c>
      <c r="T970" s="9">
        <f>IFERROR(VLOOKUP(Tabla1[[#This Row],[FECHA]],'RECAUDOS LOCALES'!A:D,3,FALSE),0)</f>
        <v>0</v>
      </c>
      <c r="U970" s="11">
        <f>IFERROR(VLOOKUP(Tabla1[[#This Row],[FECHA]],'RECAUDOS EXTERNOS'!A:D,4,FALSE),0)</f>
        <v>0</v>
      </c>
      <c r="V970" s="9">
        <f>IFERROR(VLOOKUP(Tabla1[[#This Row],[FECHA]],'RECAUDOS EXTERNOS'!A:D,3,FALSE),0)</f>
        <v>0</v>
      </c>
    </row>
    <row r="971" spans="1:22" x14ac:dyDescent="0.25">
      <c r="A971" s="1">
        <v>38530</v>
      </c>
      <c r="B971" s="3" t="s">
        <v>1</v>
      </c>
      <c r="C971" s="2">
        <v>38504</v>
      </c>
      <c r="D971" s="5">
        <f>YEAR(Tabla1[[#This Row],[FECHA]])</f>
        <v>2005</v>
      </c>
      <c r="E971" s="5">
        <f>IFERROR(VLOOKUP(Tabla1[[#This Row],[FECHA]],'COMPARENDOS TOTALES'!A:D,4,FALSE),0)</f>
        <v>45</v>
      </c>
      <c r="F971" s="9">
        <f>IFERROR(VLOOKUP(Tabla1[[#This Row],[FECHA]],'COMPARENDOS TOTALES'!A:D,3,FALSE),0)</f>
        <v>8296975</v>
      </c>
      <c r="G971" s="5">
        <f>IFERROR(VLOOKUP(Tabla1[[#This Row],[FECHA]],EXONERACIONES!A:D,4,FALSE),0)</f>
        <v>35</v>
      </c>
      <c r="H971" s="9">
        <f>IFERROR(VLOOKUP(Tabla1[[#This Row],[FECHA]],EXONERACIONES!A:D,3,FALSE),0)</f>
        <v>6854443</v>
      </c>
      <c r="I971" s="5">
        <f>IFERROR(VLOOKUP(Tabla1[[#This Row],[FECHA]],'SIMIT CON RES'!A:D,4,FALSE),0)</f>
        <v>0</v>
      </c>
      <c r="J971" s="9">
        <f>IFERROR(VLOOKUP(Tabla1[[#This Row],[FECHA]],'SIMIT CON RES'!A:D,3,FALSE),0)</f>
        <v>0</v>
      </c>
      <c r="K971">
        <f>IFERROR(VLOOKUP(Tabla1[[#This Row],[FECHA]],'SIMIT SIN RES'!A:D,4,FALSE),0)</f>
        <v>0</v>
      </c>
      <c r="L971" s="9">
        <f>IFERROR(VLOOKUP(Tabla1[[#This Row],[FECHA]],'SIMIT SIN RES'!A:D,3,FALSE),0)</f>
        <v>0</v>
      </c>
      <c r="M971" s="5">
        <f>IFERROR(VLOOKUP(Tabla1[[#This Row],[FECHA]],'RECAUDOS DE COMPARENDOS'!A:D,4,FALSE),0)</f>
        <v>4</v>
      </c>
      <c r="N971" s="9">
        <f>IFERROR(VLOOKUP(Tabla1[[#This Row],[FECHA]],'RECAUDOS DE COMPARENDOS'!A:D,3,FALSE),0)</f>
        <v>584982</v>
      </c>
      <c r="O971" s="5">
        <f>IFERROR(VLOOKUP(Tabla1[[#This Row],[FECHA]],'RECAUDOS DE RESOLUCIONES'!A:D,4,FALSE),0)</f>
        <v>0</v>
      </c>
      <c r="P971" s="9">
        <f>IFERROR(VLOOKUP(Tabla1[[#This Row],[FECHA]],'RECAUDOS DE RESOLUCIONES'!A:D,3,FALSE),0)</f>
        <v>0</v>
      </c>
      <c r="Q97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971" s="9">
        <f>Tabla1[V. COMPARENDOS]-(Tabla1[V. EXONERACIONES]+Tabla1[[#This Row],[V. SIMIT CON RESOLUCION]]+Tabla1[[#This Row],[V. SIMIT SIN RESOLUCION]]+Tabla1[[#This Row],[V. RECAUDOS COMPARENDOS]]+Tabla1[[#This Row],[V. RECAUDOS RESOLUCIONES]])</f>
        <v>857550</v>
      </c>
      <c r="S971" s="11">
        <f>IFERROR(VLOOKUP(Tabla1[[#This Row],[FECHA]],'RECAUDOS LOCALES'!A:D,4,FALSE),0)</f>
        <v>6</v>
      </c>
      <c r="T971" s="9">
        <f>IFERROR(VLOOKUP(Tabla1[[#This Row],[FECHA]],'RECAUDOS LOCALES'!A:D,3,FALSE),0)</f>
        <v>763077</v>
      </c>
      <c r="U971" s="11">
        <f>IFERROR(VLOOKUP(Tabla1[[#This Row],[FECHA]],'RECAUDOS EXTERNOS'!A:D,4,FALSE),0)</f>
        <v>5</v>
      </c>
      <c r="V971" s="9">
        <f>IFERROR(VLOOKUP(Tabla1[[#This Row],[FECHA]],'RECAUDOS EXTERNOS'!A:D,3,FALSE),0)</f>
        <v>1534160</v>
      </c>
    </row>
    <row r="972" spans="1:22" x14ac:dyDescent="0.25">
      <c r="A972" s="1">
        <v>38531</v>
      </c>
      <c r="B972" s="3" t="s">
        <v>2</v>
      </c>
      <c r="C972" s="2">
        <v>38504</v>
      </c>
      <c r="D972" s="5">
        <f>YEAR(Tabla1[[#This Row],[FECHA]])</f>
        <v>2005</v>
      </c>
      <c r="E972" s="5">
        <f>IFERROR(VLOOKUP(Tabla1[[#This Row],[FECHA]],'COMPARENDOS TOTALES'!A:D,4,FALSE),0)</f>
        <v>97</v>
      </c>
      <c r="F972" s="9">
        <f>IFERROR(VLOOKUP(Tabla1[[#This Row],[FECHA]],'COMPARENDOS TOTALES'!A:D,3,FALSE),0)</f>
        <v>19774875</v>
      </c>
      <c r="G972" s="5">
        <f>IFERROR(VLOOKUP(Tabla1[[#This Row],[FECHA]],EXONERACIONES!A:D,4,FALSE),0)</f>
        <v>77</v>
      </c>
      <c r="H972" s="9">
        <f>IFERROR(VLOOKUP(Tabla1[[#This Row],[FECHA]],EXONERACIONES!A:D,3,FALSE),0)</f>
        <v>15552841</v>
      </c>
      <c r="I972" s="5">
        <f>IFERROR(VLOOKUP(Tabla1[[#This Row],[FECHA]],'SIMIT CON RES'!A:D,4,FALSE),0)</f>
        <v>0</v>
      </c>
      <c r="J972" s="9">
        <f>IFERROR(VLOOKUP(Tabla1[[#This Row],[FECHA]],'SIMIT CON RES'!A:D,3,FALSE),0)</f>
        <v>0</v>
      </c>
      <c r="K972">
        <f>IFERROR(VLOOKUP(Tabla1[[#This Row],[FECHA]],'SIMIT SIN RES'!A:D,4,FALSE),0)</f>
        <v>0</v>
      </c>
      <c r="L972" s="9">
        <f>IFERROR(VLOOKUP(Tabla1[[#This Row],[FECHA]],'SIMIT SIN RES'!A:D,3,FALSE),0)</f>
        <v>0</v>
      </c>
      <c r="M972" s="5">
        <f>IFERROR(VLOOKUP(Tabla1[[#This Row],[FECHA]],'RECAUDOS DE COMPARENDOS'!A:D,4,FALSE),0)</f>
        <v>13</v>
      </c>
      <c r="N972" s="9">
        <f>IFERROR(VLOOKUP(Tabla1[[#This Row],[FECHA]],'RECAUDOS DE COMPARENDOS'!A:D,3,FALSE),0)</f>
        <v>2874032</v>
      </c>
      <c r="O972" s="5">
        <f>IFERROR(VLOOKUP(Tabla1[[#This Row],[FECHA]],'RECAUDOS DE RESOLUCIONES'!A:D,4,FALSE),0)</f>
        <v>0</v>
      </c>
      <c r="P972" s="9">
        <f>IFERROR(VLOOKUP(Tabla1[[#This Row],[FECHA]],'RECAUDOS DE RESOLUCIONES'!A:D,3,FALSE),0)</f>
        <v>0</v>
      </c>
      <c r="Q97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7</v>
      </c>
      <c r="R972" s="9">
        <f>Tabla1[V. COMPARENDOS]-(Tabla1[V. EXONERACIONES]+Tabla1[[#This Row],[V. SIMIT CON RESOLUCION]]+Tabla1[[#This Row],[V. SIMIT SIN RESOLUCION]]+Tabla1[[#This Row],[V. RECAUDOS COMPARENDOS]]+Tabla1[[#This Row],[V. RECAUDOS RESOLUCIONES]])</f>
        <v>1348002</v>
      </c>
      <c r="S972" s="11">
        <f>IFERROR(VLOOKUP(Tabla1[[#This Row],[FECHA]],'RECAUDOS LOCALES'!A:D,4,FALSE),0)</f>
        <v>5</v>
      </c>
      <c r="T972" s="9">
        <f>IFERROR(VLOOKUP(Tabla1[[#This Row],[FECHA]],'RECAUDOS LOCALES'!A:D,3,FALSE),0)</f>
        <v>578320</v>
      </c>
      <c r="U972" s="11">
        <f>IFERROR(VLOOKUP(Tabla1[[#This Row],[FECHA]],'RECAUDOS EXTERNOS'!A:D,4,FALSE),0)</f>
        <v>5</v>
      </c>
      <c r="V972" s="9">
        <f>IFERROR(VLOOKUP(Tabla1[[#This Row],[FECHA]],'RECAUDOS EXTERNOS'!A:D,3,FALSE),0)</f>
        <v>1057851</v>
      </c>
    </row>
    <row r="973" spans="1:22" x14ac:dyDescent="0.25">
      <c r="A973" s="1">
        <v>38532</v>
      </c>
      <c r="B973" s="3" t="s">
        <v>3</v>
      </c>
      <c r="C973" s="2">
        <v>38504</v>
      </c>
      <c r="D973" s="5">
        <f>YEAR(Tabla1[[#This Row],[FECHA]])</f>
        <v>2005</v>
      </c>
      <c r="E973" s="5">
        <f>IFERROR(VLOOKUP(Tabla1[[#This Row],[FECHA]],'COMPARENDOS TOTALES'!A:D,4,FALSE),0)</f>
        <v>39</v>
      </c>
      <c r="F973" s="9">
        <f>IFERROR(VLOOKUP(Tabla1[[#This Row],[FECHA]],'COMPARENDOS TOTALES'!A:D,3,FALSE),0)</f>
        <v>8151522</v>
      </c>
      <c r="G973" s="5">
        <f>IFERROR(VLOOKUP(Tabla1[[#This Row],[FECHA]],EXONERACIONES!A:D,4,FALSE),0)</f>
        <v>33</v>
      </c>
      <c r="H973" s="9">
        <f>IFERROR(VLOOKUP(Tabla1[[#This Row],[FECHA]],EXONERACIONES!A:D,3,FALSE),0)</f>
        <v>7185035</v>
      </c>
      <c r="I973" s="5">
        <f>IFERROR(VLOOKUP(Tabla1[[#This Row],[FECHA]],'SIMIT CON RES'!A:D,4,FALSE),0)</f>
        <v>0</v>
      </c>
      <c r="J973" s="9">
        <f>IFERROR(VLOOKUP(Tabla1[[#This Row],[FECHA]],'SIMIT CON RES'!A:D,3,FALSE),0)</f>
        <v>0</v>
      </c>
      <c r="K973">
        <f>IFERROR(VLOOKUP(Tabla1[[#This Row],[FECHA]],'SIMIT SIN RES'!A:D,4,FALSE),0)</f>
        <v>0</v>
      </c>
      <c r="L973" s="9">
        <f>IFERROR(VLOOKUP(Tabla1[[#This Row],[FECHA]],'SIMIT SIN RES'!A:D,3,FALSE),0)</f>
        <v>0</v>
      </c>
      <c r="M973" s="5">
        <f>IFERROR(VLOOKUP(Tabla1[[#This Row],[FECHA]],'RECAUDOS DE COMPARENDOS'!A:D,4,FALSE),0)</f>
        <v>1</v>
      </c>
      <c r="N973" s="9">
        <f>IFERROR(VLOOKUP(Tabla1[[#This Row],[FECHA]],'RECAUDOS DE COMPARENDOS'!A:D,3,FALSE),0)</f>
        <v>190755</v>
      </c>
      <c r="O973" s="5">
        <f>IFERROR(VLOOKUP(Tabla1[[#This Row],[FECHA]],'RECAUDOS DE RESOLUCIONES'!A:D,4,FALSE),0)</f>
        <v>0</v>
      </c>
      <c r="P973" s="9">
        <f>IFERROR(VLOOKUP(Tabla1[[#This Row],[FECHA]],'RECAUDOS DE RESOLUCIONES'!A:D,3,FALSE),0)</f>
        <v>0</v>
      </c>
      <c r="Q97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973" s="9">
        <f>Tabla1[V. COMPARENDOS]-(Tabla1[V. EXONERACIONES]+Tabla1[[#This Row],[V. SIMIT CON RESOLUCION]]+Tabla1[[#This Row],[V. SIMIT SIN RESOLUCION]]+Tabla1[[#This Row],[V. RECAUDOS COMPARENDOS]]+Tabla1[[#This Row],[V. RECAUDOS RESOLUCIONES]])</f>
        <v>775732</v>
      </c>
      <c r="S973" s="11">
        <f>IFERROR(VLOOKUP(Tabla1[[#This Row],[FECHA]],'RECAUDOS LOCALES'!A:D,4,FALSE),0)</f>
        <v>12</v>
      </c>
      <c r="T973" s="9">
        <f>IFERROR(VLOOKUP(Tabla1[[#This Row],[FECHA]],'RECAUDOS LOCALES'!A:D,3,FALSE),0)</f>
        <v>1049630</v>
      </c>
      <c r="U973" s="11">
        <f>IFERROR(VLOOKUP(Tabla1[[#This Row],[FECHA]],'RECAUDOS EXTERNOS'!A:D,4,FALSE),0)</f>
        <v>1</v>
      </c>
      <c r="V973" s="9">
        <f>IFERROR(VLOOKUP(Tabla1[[#This Row],[FECHA]],'RECAUDOS EXTERNOS'!A:D,3,FALSE),0)</f>
        <v>180105</v>
      </c>
    </row>
    <row r="974" spans="1:22" x14ac:dyDescent="0.25">
      <c r="A974" s="1">
        <v>38533</v>
      </c>
      <c r="B974" s="3" t="s">
        <v>6</v>
      </c>
      <c r="C974" s="2">
        <v>38504</v>
      </c>
      <c r="D974" s="5">
        <f>YEAR(Tabla1[[#This Row],[FECHA]])</f>
        <v>2005</v>
      </c>
      <c r="E974" s="5">
        <f>IFERROR(VLOOKUP(Tabla1[[#This Row],[FECHA]],'COMPARENDOS TOTALES'!A:D,4,FALSE),0)</f>
        <v>34</v>
      </c>
      <c r="F974" s="9">
        <f>IFERROR(VLOOKUP(Tabla1[[#This Row],[FECHA]],'COMPARENDOS TOTALES'!A:D,3,FALSE),0)</f>
        <v>6739947</v>
      </c>
      <c r="G974" s="5">
        <f>IFERROR(VLOOKUP(Tabla1[[#This Row],[FECHA]],EXONERACIONES!A:D,4,FALSE),0)</f>
        <v>22</v>
      </c>
      <c r="H974" s="9">
        <f>IFERROR(VLOOKUP(Tabla1[[#This Row],[FECHA]],EXONERACIONES!A:D,3,FALSE),0)</f>
        <v>4412769</v>
      </c>
      <c r="I974" s="5">
        <f>IFERROR(VLOOKUP(Tabla1[[#This Row],[FECHA]],'SIMIT CON RES'!A:D,4,FALSE),0)</f>
        <v>0</v>
      </c>
      <c r="J974" s="9">
        <f>IFERROR(VLOOKUP(Tabla1[[#This Row],[FECHA]],'SIMIT CON RES'!A:D,3,FALSE),0)</f>
        <v>0</v>
      </c>
      <c r="K974">
        <f>IFERROR(VLOOKUP(Tabla1[[#This Row],[FECHA]],'SIMIT SIN RES'!A:D,4,FALSE),0)</f>
        <v>0</v>
      </c>
      <c r="L974" s="9">
        <f>IFERROR(VLOOKUP(Tabla1[[#This Row],[FECHA]],'SIMIT SIN RES'!A:D,3,FALSE),0)</f>
        <v>0</v>
      </c>
      <c r="M974" s="5">
        <f>IFERROR(VLOOKUP(Tabla1[[#This Row],[FECHA]],'RECAUDOS DE COMPARENDOS'!A:D,4,FALSE),0)</f>
        <v>8</v>
      </c>
      <c r="N974" s="9">
        <f>IFERROR(VLOOKUP(Tabla1[[#This Row],[FECHA]],'RECAUDOS DE COMPARENDOS'!A:D,3,FALSE),0)</f>
        <v>1831215</v>
      </c>
      <c r="O974" s="5">
        <f>IFERROR(VLOOKUP(Tabla1[[#This Row],[FECHA]],'RECAUDOS DE RESOLUCIONES'!A:D,4,FALSE),0)</f>
        <v>0</v>
      </c>
      <c r="P974" s="9">
        <f>IFERROR(VLOOKUP(Tabla1[[#This Row],[FECHA]],'RECAUDOS DE RESOLUCIONES'!A:D,3,FALSE),0)</f>
        <v>0</v>
      </c>
      <c r="Q97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974" s="9">
        <f>Tabla1[V. COMPARENDOS]-(Tabla1[V. EXONERACIONES]+Tabla1[[#This Row],[V. SIMIT CON RESOLUCION]]+Tabla1[[#This Row],[V. SIMIT SIN RESOLUCION]]+Tabla1[[#This Row],[V. RECAUDOS COMPARENDOS]]+Tabla1[[#This Row],[V. RECAUDOS RESOLUCIONES]])</f>
        <v>495963</v>
      </c>
      <c r="S974" s="11">
        <f>IFERROR(VLOOKUP(Tabla1[[#This Row],[FECHA]],'RECAUDOS LOCALES'!A:D,4,FALSE),0)</f>
        <v>6</v>
      </c>
      <c r="T974" s="9">
        <f>IFERROR(VLOOKUP(Tabla1[[#This Row],[FECHA]],'RECAUDOS LOCALES'!A:D,3,FALSE),0)</f>
        <v>566148</v>
      </c>
      <c r="U974" s="11">
        <f>IFERROR(VLOOKUP(Tabla1[[#This Row],[FECHA]],'RECAUDOS EXTERNOS'!A:D,4,FALSE),0)</f>
        <v>3</v>
      </c>
      <c r="V974" s="9">
        <f>IFERROR(VLOOKUP(Tabla1[[#This Row],[FECHA]],'RECAUDOS EXTERNOS'!A:D,3,FALSE),0)</f>
        <v>606900</v>
      </c>
    </row>
    <row r="975" spans="1:22" x14ac:dyDescent="0.25">
      <c r="A975" s="1">
        <v>38534</v>
      </c>
      <c r="B975" s="3" t="s">
        <v>0</v>
      </c>
      <c r="C975" s="2">
        <v>38534</v>
      </c>
      <c r="D975" s="5">
        <f>YEAR(Tabla1[[#This Row],[FECHA]])</f>
        <v>2005</v>
      </c>
      <c r="E975" s="5">
        <f>IFERROR(VLOOKUP(Tabla1[[#This Row],[FECHA]],'COMPARENDOS TOTALES'!A:D,4,FALSE),0)</f>
        <v>46</v>
      </c>
      <c r="F975" s="9">
        <f>IFERROR(VLOOKUP(Tabla1[[#This Row],[FECHA]],'COMPARENDOS TOTALES'!A:D,3,FALSE),0)</f>
        <v>9804441</v>
      </c>
      <c r="G975" s="5">
        <f>IFERROR(VLOOKUP(Tabla1[[#This Row],[FECHA]],EXONERACIONES!A:D,4,FALSE),0)</f>
        <v>26</v>
      </c>
      <c r="H975" s="9">
        <f>IFERROR(VLOOKUP(Tabla1[[#This Row],[FECHA]],EXONERACIONES!A:D,3,FALSE),0)</f>
        <v>5480766</v>
      </c>
      <c r="I975" s="5">
        <f>IFERROR(VLOOKUP(Tabla1[[#This Row],[FECHA]],'SIMIT CON RES'!A:D,4,FALSE),0)</f>
        <v>0</v>
      </c>
      <c r="J975" s="9">
        <f>IFERROR(VLOOKUP(Tabla1[[#This Row],[FECHA]],'SIMIT CON RES'!A:D,3,FALSE),0)</f>
        <v>0</v>
      </c>
      <c r="K975">
        <f>IFERROR(VLOOKUP(Tabla1[[#This Row],[FECHA]],'SIMIT SIN RES'!A:D,4,FALSE),0)</f>
        <v>0</v>
      </c>
      <c r="L975" s="9">
        <f>IFERROR(VLOOKUP(Tabla1[[#This Row],[FECHA]],'SIMIT SIN RES'!A:D,3,FALSE),0)</f>
        <v>0</v>
      </c>
      <c r="M975" s="5">
        <f>IFERROR(VLOOKUP(Tabla1[[#This Row],[FECHA]],'RECAUDOS DE COMPARENDOS'!A:D,4,FALSE),0)</f>
        <v>6</v>
      </c>
      <c r="N975" s="9">
        <f>IFERROR(VLOOKUP(Tabla1[[#This Row],[FECHA]],'RECAUDOS DE COMPARENDOS'!A:D,3,FALSE),0)</f>
        <v>1436993</v>
      </c>
      <c r="O975" s="5">
        <f>IFERROR(VLOOKUP(Tabla1[[#This Row],[FECHA]],'RECAUDOS DE RESOLUCIONES'!A:D,4,FALSE),0)</f>
        <v>0</v>
      </c>
      <c r="P975" s="9">
        <f>IFERROR(VLOOKUP(Tabla1[[#This Row],[FECHA]],'RECAUDOS DE RESOLUCIONES'!A:D,3,FALSE),0)</f>
        <v>0</v>
      </c>
      <c r="Q97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14</v>
      </c>
      <c r="R975" s="9">
        <f>Tabla1[V. COMPARENDOS]-(Tabla1[V. EXONERACIONES]+Tabla1[[#This Row],[V. SIMIT CON RESOLUCION]]+Tabla1[[#This Row],[V. SIMIT SIN RESOLUCION]]+Tabla1[[#This Row],[V. RECAUDOS COMPARENDOS]]+Tabla1[[#This Row],[V. RECAUDOS RESOLUCIONES]])</f>
        <v>2886682</v>
      </c>
      <c r="S975" s="11">
        <f>IFERROR(VLOOKUP(Tabla1[[#This Row],[FECHA]],'RECAUDOS LOCALES'!A:D,4,FALSE),0)</f>
        <v>20</v>
      </c>
      <c r="T975" s="9">
        <f>IFERROR(VLOOKUP(Tabla1[[#This Row],[FECHA]],'RECAUDOS LOCALES'!A:D,3,FALSE),0)</f>
        <v>2498730</v>
      </c>
      <c r="U975" s="11">
        <f>IFERROR(VLOOKUP(Tabla1[[#This Row],[FECHA]],'RECAUDOS EXTERNOS'!A:D,4,FALSE),0)</f>
        <v>7</v>
      </c>
      <c r="V975" s="9">
        <f>IFERROR(VLOOKUP(Tabla1[[#This Row],[FECHA]],'RECAUDOS EXTERNOS'!A:D,3,FALSE),0)</f>
        <v>2095895</v>
      </c>
    </row>
    <row r="976" spans="1:22" x14ac:dyDescent="0.25">
      <c r="A976" s="1">
        <v>38535</v>
      </c>
      <c r="B976" s="3" t="s">
        <v>5</v>
      </c>
      <c r="C976" s="2">
        <v>38534</v>
      </c>
      <c r="D976" s="5">
        <f>YEAR(Tabla1[[#This Row],[FECHA]])</f>
        <v>2005</v>
      </c>
      <c r="E976" s="5">
        <f>IFERROR(VLOOKUP(Tabla1[[#This Row],[FECHA]],'COMPARENDOS TOTALES'!A:D,4,FALSE),0)</f>
        <v>58</v>
      </c>
      <c r="F976" s="9">
        <f>IFERROR(VLOOKUP(Tabla1[[#This Row],[FECHA]],'COMPARENDOS TOTALES'!A:D,3,FALSE),0)</f>
        <v>12550892</v>
      </c>
      <c r="G976" s="5">
        <f>IFERROR(VLOOKUP(Tabla1[[#This Row],[FECHA]],EXONERACIONES!A:D,4,FALSE),0)</f>
        <v>40</v>
      </c>
      <c r="H976" s="9">
        <f>IFERROR(VLOOKUP(Tabla1[[#This Row],[FECHA]],EXONERACIONES!A:D,3,FALSE),0)</f>
        <v>8520170</v>
      </c>
      <c r="I976" s="5">
        <f>IFERROR(VLOOKUP(Tabla1[[#This Row],[FECHA]],'SIMIT CON RES'!A:D,4,FALSE),0)</f>
        <v>0</v>
      </c>
      <c r="J976" s="9">
        <f>IFERROR(VLOOKUP(Tabla1[[#This Row],[FECHA]],'SIMIT CON RES'!A:D,3,FALSE),0)</f>
        <v>0</v>
      </c>
      <c r="K976">
        <f>IFERROR(VLOOKUP(Tabla1[[#This Row],[FECHA]],'SIMIT SIN RES'!A:D,4,FALSE),0)</f>
        <v>0</v>
      </c>
      <c r="L976" s="9">
        <f>IFERROR(VLOOKUP(Tabla1[[#This Row],[FECHA]],'SIMIT SIN RES'!A:D,3,FALSE),0)</f>
        <v>0</v>
      </c>
      <c r="M976" s="5">
        <f>IFERROR(VLOOKUP(Tabla1[[#This Row],[FECHA]],'RECAUDOS DE COMPARENDOS'!A:D,4,FALSE),0)</f>
        <v>3</v>
      </c>
      <c r="N976" s="9">
        <f>IFERROR(VLOOKUP(Tabla1[[#This Row],[FECHA]],'RECAUDOS DE COMPARENDOS'!A:D,3,FALSE),0)</f>
        <v>572250</v>
      </c>
      <c r="O976" s="5">
        <f>IFERROR(VLOOKUP(Tabla1[[#This Row],[FECHA]],'RECAUDOS DE RESOLUCIONES'!A:D,4,FALSE),0)</f>
        <v>0</v>
      </c>
      <c r="P976" s="9">
        <f>IFERROR(VLOOKUP(Tabla1[[#This Row],[FECHA]],'RECAUDOS DE RESOLUCIONES'!A:D,3,FALSE),0)</f>
        <v>0</v>
      </c>
      <c r="Q97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15</v>
      </c>
      <c r="R976" s="9">
        <f>Tabla1[V. COMPARENDOS]-(Tabla1[V. EXONERACIONES]+Tabla1[[#This Row],[V. SIMIT CON RESOLUCION]]+Tabla1[[#This Row],[V. SIMIT SIN RESOLUCION]]+Tabla1[[#This Row],[V. RECAUDOS COMPARENDOS]]+Tabla1[[#This Row],[V. RECAUDOS RESOLUCIONES]])</f>
        <v>3458472</v>
      </c>
      <c r="S976" s="11">
        <f>IFERROR(VLOOKUP(Tabla1[[#This Row],[FECHA]],'RECAUDOS LOCALES'!A:D,4,FALSE),0)</f>
        <v>0</v>
      </c>
      <c r="T976" s="9">
        <f>IFERROR(VLOOKUP(Tabla1[[#This Row],[FECHA]],'RECAUDOS LOCALES'!A:D,3,FALSE),0)</f>
        <v>0</v>
      </c>
      <c r="U976" s="11">
        <f>IFERROR(VLOOKUP(Tabla1[[#This Row],[FECHA]],'RECAUDOS EXTERNOS'!A:D,4,FALSE),0)</f>
        <v>0</v>
      </c>
      <c r="V976" s="9">
        <f>IFERROR(VLOOKUP(Tabla1[[#This Row],[FECHA]],'RECAUDOS EXTERNOS'!A:D,3,FALSE),0)</f>
        <v>0</v>
      </c>
    </row>
    <row r="977" spans="1:22" x14ac:dyDescent="0.25">
      <c r="A977" s="1">
        <v>38536</v>
      </c>
      <c r="B977" s="3" t="s">
        <v>4</v>
      </c>
      <c r="C977" s="2">
        <v>38534</v>
      </c>
      <c r="D977" s="5">
        <f>YEAR(Tabla1[[#This Row],[FECHA]])</f>
        <v>2005</v>
      </c>
      <c r="E977" s="5">
        <f>IFERROR(VLOOKUP(Tabla1[[#This Row],[FECHA]],'COMPARENDOS TOTALES'!A:D,4,FALSE),0)</f>
        <v>42</v>
      </c>
      <c r="F977" s="9">
        <f>IFERROR(VLOOKUP(Tabla1[[#This Row],[FECHA]],'COMPARENDOS TOTALES'!A:D,3,FALSE),0)</f>
        <v>8621898</v>
      </c>
      <c r="G977" s="5">
        <f>IFERROR(VLOOKUP(Tabla1[[#This Row],[FECHA]],EXONERACIONES!A:D,4,FALSE),0)</f>
        <v>29</v>
      </c>
      <c r="H977" s="9">
        <f>IFERROR(VLOOKUP(Tabla1[[#This Row],[FECHA]],EXONERACIONES!A:D,3,FALSE),0)</f>
        <v>6205733</v>
      </c>
      <c r="I977" s="5">
        <f>IFERROR(VLOOKUP(Tabla1[[#This Row],[FECHA]],'SIMIT CON RES'!A:D,4,FALSE),0)</f>
        <v>0</v>
      </c>
      <c r="J977" s="9">
        <f>IFERROR(VLOOKUP(Tabla1[[#This Row],[FECHA]],'SIMIT CON RES'!A:D,3,FALSE),0)</f>
        <v>0</v>
      </c>
      <c r="K977">
        <f>IFERROR(VLOOKUP(Tabla1[[#This Row],[FECHA]],'SIMIT SIN RES'!A:D,4,FALSE),0)</f>
        <v>0</v>
      </c>
      <c r="L977" s="9">
        <f>IFERROR(VLOOKUP(Tabla1[[#This Row],[FECHA]],'SIMIT SIN RES'!A:D,3,FALSE),0)</f>
        <v>0</v>
      </c>
      <c r="M977" s="5">
        <f>IFERROR(VLOOKUP(Tabla1[[#This Row],[FECHA]],'RECAUDOS DE COMPARENDOS'!A:D,4,FALSE),0)</f>
        <v>2</v>
      </c>
      <c r="N977" s="9">
        <f>IFERROR(VLOOKUP(Tabla1[[#This Row],[FECHA]],'RECAUDOS DE COMPARENDOS'!A:D,3,FALSE),0)</f>
        <v>572250</v>
      </c>
      <c r="O977" s="5">
        <f>IFERROR(VLOOKUP(Tabla1[[#This Row],[FECHA]],'RECAUDOS DE RESOLUCIONES'!A:D,4,FALSE),0)</f>
        <v>0</v>
      </c>
      <c r="P977" s="9">
        <f>IFERROR(VLOOKUP(Tabla1[[#This Row],[FECHA]],'RECAUDOS DE RESOLUCIONES'!A:D,3,FALSE),0)</f>
        <v>0</v>
      </c>
      <c r="Q97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11</v>
      </c>
      <c r="R977" s="9">
        <f>Tabla1[V. COMPARENDOS]-(Tabla1[V. EXONERACIONES]+Tabla1[[#This Row],[V. SIMIT CON RESOLUCION]]+Tabla1[[#This Row],[V. SIMIT SIN RESOLUCION]]+Tabla1[[#This Row],[V. RECAUDOS COMPARENDOS]]+Tabla1[[#This Row],[V. RECAUDOS RESOLUCIONES]])</f>
        <v>1843915</v>
      </c>
      <c r="S977" s="11">
        <f>IFERROR(VLOOKUP(Tabla1[[#This Row],[FECHA]],'RECAUDOS LOCALES'!A:D,4,FALSE),0)</f>
        <v>0</v>
      </c>
      <c r="T977" s="9">
        <f>IFERROR(VLOOKUP(Tabla1[[#This Row],[FECHA]],'RECAUDOS LOCALES'!A:D,3,FALSE),0)</f>
        <v>0</v>
      </c>
      <c r="U977" s="11">
        <f>IFERROR(VLOOKUP(Tabla1[[#This Row],[FECHA]],'RECAUDOS EXTERNOS'!A:D,4,FALSE),0)</f>
        <v>0</v>
      </c>
      <c r="V977" s="9">
        <f>IFERROR(VLOOKUP(Tabla1[[#This Row],[FECHA]],'RECAUDOS EXTERNOS'!A:D,3,FALSE),0)</f>
        <v>0</v>
      </c>
    </row>
    <row r="978" spans="1:22" x14ac:dyDescent="0.25">
      <c r="A978" s="1">
        <v>38537</v>
      </c>
      <c r="B978" s="3" t="s">
        <v>1</v>
      </c>
      <c r="C978" s="2">
        <v>38534</v>
      </c>
      <c r="D978" s="5">
        <f>YEAR(Tabla1[[#This Row],[FECHA]])</f>
        <v>2005</v>
      </c>
      <c r="E978" s="5">
        <f>IFERROR(VLOOKUP(Tabla1[[#This Row],[FECHA]],'COMPARENDOS TOTALES'!A:D,4,FALSE),0)</f>
        <v>36</v>
      </c>
      <c r="F978" s="9">
        <f>IFERROR(VLOOKUP(Tabla1[[#This Row],[FECHA]],'COMPARENDOS TOTALES'!A:D,3,FALSE),0)</f>
        <v>7375670</v>
      </c>
      <c r="G978" s="5">
        <f>IFERROR(VLOOKUP(Tabla1[[#This Row],[FECHA]],EXONERACIONES!A:D,4,FALSE),0)</f>
        <v>27</v>
      </c>
      <c r="H978" s="9">
        <f>IFERROR(VLOOKUP(Tabla1[[#This Row],[FECHA]],EXONERACIONES!A:D,3,FALSE),0)</f>
        <v>5175682</v>
      </c>
      <c r="I978" s="5">
        <f>IFERROR(VLOOKUP(Tabla1[[#This Row],[FECHA]],'SIMIT CON RES'!A:D,4,FALSE),0)</f>
        <v>0</v>
      </c>
      <c r="J978" s="9">
        <f>IFERROR(VLOOKUP(Tabla1[[#This Row],[FECHA]],'SIMIT CON RES'!A:D,3,FALSE),0)</f>
        <v>0</v>
      </c>
      <c r="K978">
        <f>IFERROR(VLOOKUP(Tabla1[[#This Row],[FECHA]],'SIMIT SIN RES'!A:D,4,FALSE),0)</f>
        <v>0</v>
      </c>
      <c r="L978" s="9">
        <f>IFERROR(VLOOKUP(Tabla1[[#This Row],[FECHA]],'SIMIT SIN RES'!A:D,3,FALSE),0)</f>
        <v>0</v>
      </c>
      <c r="M978" s="5">
        <f>IFERROR(VLOOKUP(Tabla1[[#This Row],[FECHA]],'RECAUDOS DE COMPARENDOS'!A:D,4,FALSE),0)</f>
        <v>3</v>
      </c>
      <c r="N978" s="9">
        <f>IFERROR(VLOOKUP(Tabla1[[#This Row],[FECHA]],'RECAUDOS DE COMPARENDOS'!A:D,3,FALSE),0)</f>
        <v>763000</v>
      </c>
      <c r="O978" s="5">
        <f>IFERROR(VLOOKUP(Tabla1[[#This Row],[FECHA]],'RECAUDOS DE RESOLUCIONES'!A:D,4,FALSE),0)</f>
        <v>0</v>
      </c>
      <c r="P978" s="9">
        <f>IFERROR(VLOOKUP(Tabla1[[#This Row],[FECHA]],'RECAUDOS DE RESOLUCIONES'!A:D,3,FALSE),0)</f>
        <v>0</v>
      </c>
      <c r="Q97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978" s="9">
        <f>Tabla1[V. COMPARENDOS]-(Tabla1[V. EXONERACIONES]+Tabla1[[#This Row],[V. SIMIT CON RESOLUCION]]+Tabla1[[#This Row],[V. SIMIT SIN RESOLUCION]]+Tabla1[[#This Row],[V. RECAUDOS COMPARENDOS]]+Tabla1[[#This Row],[V. RECAUDOS RESOLUCIONES]])</f>
        <v>1436988</v>
      </c>
      <c r="S978" s="11">
        <f>IFERROR(VLOOKUP(Tabla1[[#This Row],[FECHA]],'RECAUDOS LOCALES'!A:D,4,FALSE),0)</f>
        <v>0</v>
      </c>
      <c r="T978" s="9">
        <f>IFERROR(VLOOKUP(Tabla1[[#This Row],[FECHA]],'RECAUDOS LOCALES'!A:D,3,FALSE),0)</f>
        <v>0</v>
      </c>
      <c r="U978" s="11">
        <f>IFERROR(VLOOKUP(Tabla1[[#This Row],[FECHA]],'RECAUDOS EXTERNOS'!A:D,4,FALSE),0)</f>
        <v>0</v>
      </c>
      <c r="V978" s="9">
        <f>IFERROR(VLOOKUP(Tabla1[[#This Row],[FECHA]],'RECAUDOS EXTERNOS'!A:D,3,FALSE),0)</f>
        <v>0</v>
      </c>
    </row>
    <row r="979" spans="1:22" x14ac:dyDescent="0.25">
      <c r="A979" s="1">
        <v>38538</v>
      </c>
      <c r="B979" s="3" t="s">
        <v>2</v>
      </c>
      <c r="C979" s="2">
        <v>38534</v>
      </c>
      <c r="D979" s="5">
        <f>YEAR(Tabla1[[#This Row],[FECHA]])</f>
        <v>2005</v>
      </c>
      <c r="E979" s="5">
        <f>IFERROR(VLOOKUP(Tabla1[[#This Row],[FECHA]],'COMPARENDOS TOTALES'!A:D,4,FALSE),0)</f>
        <v>28</v>
      </c>
      <c r="F979" s="9">
        <f>IFERROR(VLOOKUP(Tabla1[[#This Row],[FECHA]],'COMPARENDOS TOTALES'!A:D,3,FALSE),0)</f>
        <v>5188413</v>
      </c>
      <c r="G979" s="5">
        <f>IFERROR(VLOOKUP(Tabla1[[#This Row],[FECHA]],EXONERACIONES!A:D,4,FALSE),0)</f>
        <v>22</v>
      </c>
      <c r="H979" s="9">
        <f>IFERROR(VLOOKUP(Tabla1[[#This Row],[FECHA]],EXONERACIONES!A:D,3,FALSE),0)</f>
        <v>4132930</v>
      </c>
      <c r="I979" s="5">
        <f>IFERROR(VLOOKUP(Tabla1[[#This Row],[FECHA]],'SIMIT CON RES'!A:D,4,FALSE),0)</f>
        <v>0</v>
      </c>
      <c r="J979" s="9">
        <f>IFERROR(VLOOKUP(Tabla1[[#This Row],[FECHA]],'SIMIT CON RES'!A:D,3,FALSE),0)</f>
        <v>0</v>
      </c>
      <c r="K979">
        <f>IFERROR(VLOOKUP(Tabla1[[#This Row],[FECHA]],'SIMIT SIN RES'!A:D,4,FALSE),0)</f>
        <v>0</v>
      </c>
      <c r="L979" s="9">
        <f>IFERROR(VLOOKUP(Tabla1[[#This Row],[FECHA]],'SIMIT SIN RES'!A:D,3,FALSE),0)</f>
        <v>0</v>
      </c>
      <c r="M979" s="5">
        <f>IFERROR(VLOOKUP(Tabla1[[#This Row],[FECHA]],'RECAUDOS DE COMPARENDOS'!A:D,4,FALSE),0)</f>
        <v>1</v>
      </c>
      <c r="N979" s="9">
        <f>IFERROR(VLOOKUP(Tabla1[[#This Row],[FECHA]],'RECAUDOS DE COMPARENDOS'!A:D,3,FALSE),0)</f>
        <v>190750</v>
      </c>
      <c r="O979" s="5">
        <f>IFERROR(VLOOKUP(Tabla1[[#This Row],[FECHA]],'RECAUDOS DE RESOLUCIONES'!A:D,4,FALSE),0)</f>
        <v>0</v>
      </c>
      <c r="P979" s="9">
        <f>IFERROR(VLOOKUP(Tabla1[[#This Row],[FECHA]],'RECAUDOS DE RESOLUCIONES'!A:D,3,FALSE),0)</f>
        <v>0</v>
      </c>
      <c r="Q97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979" s="9">
        <f>Tabla1[V. COMPARENDOS]-(Tabla1[V. EXONERACIONES]+Tabla1[[#This Row],[V. SIMIT CON RESOLUCION]]+Tabla1[[#This Row],[V. SIMIT SIN RESOLUCION]]+Tabla1[[#This Row],[V. RECAUDOS COMPARENDOS]]+Tabla1[[#This Row],[V. RECAUDOS RESOLUCIONES]])</f>
        <v>864733</v>
      </c>
      <c r="S979" s="11">
        <f>IFERROR(VLOOKUP(Tabla1[[#This Row],[FECHA]],'RECAUDOS LOCALES'!A:D,4,FALSE),0)</f>
        <v>9</v>
      </c>
      <c r="T979" s="9">
        <f>IFERROR(VLOOKUP(Tabla1[[#This Row],[FECHA]],'RECAUDOS LOCALES'!A:D,3,FALSE),0)</f>
        <v>1272507</v>
      </c>
      <c r="U979" s="11">
        <f>IFERROR(VLOOKUP(Tabla1[[#This Row],[FECHA]],'RECAUDOS EXTERNOS'!A:D,4,FALSE),0)</f>
        <v>0</v>
      </c>
      <c r="V979" s="9">
        <f>IFERROR(VLOOKUP(Tabla1[[#This Row],[FECHA]],'RECAUDOS EXTERNOS'!A:D,3,FALSE),0)</f>
        <v>0</v>
      </c>
    </row>
    <row r="980" spans="1:22" x14ac:dyDescent="0.25">
      <c r="A980" s="1">
        <v>38539</v>
      </c>
      <c r="B980" s="3" t="s">
        <v>3</v>
      </c>
      <c r="C980" s="2">
        <v>38534</v>
      </c>
      <c r="D980" s="5">
        <f>YEAR(Tabla1[[#This Row],[FECHA]])</f>
        <v>2005</v>
      </c>
      <c r="E980" s="5">
        <f>IFERROR(VLOOKUP(Tabla1[[#This Row],[FECHA]],'COMPARENDOS TOTALES'!A:D,4,FALSE),0)</f>
        <v>32</v>
      </c>
      <c r="F980" s="9">
        <f>IFERROR(VLOOKUP(Tabla1[[#This Row],[FECHA]],'COMPARENDOS TOTALES'!A:D,3,FALSE),0)</f>
        <v>6262960</v>
      </c>
      <c r="G980" s="5">
        <f>IFERROR(VLOOKUP(Tabla1[[#This Row],[FECHA]],EXONERACIONES!A:D,4,FALSE),0)</f>
        <v>16</v>
      </c>
      <c r="H980" s="9">
        <f>IFERROR(VLOOKUP(Tabla1[[#This Row],[FECHA]],EXONERACIONES!A:D,3,FALSE),0)</f>
        <v>3560665</v>
      </c>
      <c r="I980" s="5">
        <f>IFERROR(VLOOKUP(Tabla1[[#This Row],[FECHA]],'SIMIT CON RES'!A:D,4,FALSE),0)</f>
        <v>0</v>
      </c>
      <c r="J980" s="9">
        <f>IFERROR(VLOOKUP(Tabla1[[#This Row],[FECHA]],'SIMIT CON RES'!A:D,3,FALSE),0)</f>
        <v>0</v>
      </c>
      <c r="K980">
        <f>IFERROR(VLOOKUP(Tabla1[[#This Row],[FECHA]],'SIMIT SIN RES'!A:D,4,FALSE),0)</f>
        <v>0</v>
      </c>
      <c r="L980" s="9">
        <f>IFERROR(VLOOKUP(Tabla1[[#This Row],[FECHA]],'SIMIT SIN RES'!A:D,3,FALSE),0)</f>
        <v>0</v>
      </c>
      <c r="M980" s="5">
        <f>IFERROR(VLOOKUP(Tabla1[[#This Row],[FECHA]],'RECAUDOS DE COMPARENDOS'!A:D,4,FALSE),0)</f>
        <v>7</v>
      </c>
      <c r="N980" s="9">
        <f>IFERROR(VLOOKUP(Tabla1[[#This Row],[FECHA]],'RECAUDOS DE COMPARENDOS'!A:D,3,FALSE),0)</f>
        <v>1258949</v>
      </c>
      <c r="O980" s="5">
        <f>IFERROR(VLOOKUP(Tabla1[[#This Row],[FECHA]],'RECAUDOS DE RESOLUCIONES'!A:D,4,FALSE),0)</f>
        <v>0</v>
      </c>
      <c r="P980" s="9">
        <f>IFERROR(VLOOKUP(Tabla1[[#This Row],[FECHA]],'RECAUDOS DE RESOLUCIONES'!A:D,3,FALSE),0)</f>
        <v>0</v>
      </c>
      <c r="Q98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9</v>
      </c>
      <c r="R980" s="9">
        <f>Tabla1[V. COMPARENDOS]-(Tabla1[V. EXONERACIONES]+Tabla1[[#This Row],[V. SIMIT CON RESOLUCION]]+Tabla1[[#This Row],[V. SIMIT SIN RESOLUCION]]+Tabla1[[#This Row],[V. RECAUDOS COMPARENDOS]]+Tabla1[[#This Row],[V. RECAUDOS RESOLUCIONES]])</f>
        <v>1443346</v>
      </c>
      <c r="S980" s="11">
        <f>IFERROR(VLOOKUP(Tabla1[[#This Row],[FECHA]],'RECAUDOS LOCALES'!A:D,4,FALSE),0)</f>
        <v>11</v>
      </c>
      <c r="T980" s="9">
        <f>IFERROR(VLOOKUP(Tabla1[[#This Row],[FECHA]],'RECAUDOS LOCALES'!A:D,3,FALSE),0)</f>
        <v>1223819</v>
      </c>
      <c r="U980" s="11">
        <f>IFERROR(VLOOKUP(Tabla1[[#This Row],[FECHA]],'RECAUDOS EXTERNOS'!A:D,4,FALSE),0)</f>
        <v>2</v>
      </c>
      <c r="V980" s="9">
        <f>IFERROR(VLOOKUP(Tabla1[[#This Row],[FECHA]],'RECAUDOS EXTERNOS'!A:D,3,FALSE),0)</f>
        <v>586355</v>
      </c>
    </row>
    <row r="981" spans="1:22" x14ac:dyDescent="0.25">
      <c r="A981" s="1">
        <v>38540</v>
      </c>
      <c r="B981" s="3" t="s">
        <v>6</v>
      </c>
      <c r="C981" s="2">
        <v>38534</v>
      </c>
      <c r="D981" s="5">
        <f>YEAR(Tabla1[[#This Row],[FECHA]])</f>
        <v>2005</v>
      </c>
      <c r="E981" s="5">
        <f>IFERROR(VLOOKUP(Tabla1[[#This Row],[FECHA]],'COMPARENDOS TOTALES'!A:D,4,FALSE),0)</f>
        <v>43</v>
      </c>
      <c r="F981" s="9">
        <f>IFERROR(VLOOKUP(Tabla1[[#This Row],[FECHA]],'COMPARENDOS TOTALES'!A:D,3,FALSE),0)</f>
        <v>9563022</v>
      </c>
      <c r="G981" s="5">
        <f>IFERROR(VLOOKUP(Tabla1[[#This Row],[FECHA]],EXONERACIONES!A:D,4,FALSE),0)</f>
        <v>31</v>
      </c>
      <c r="H981" s="9">
        <f>IFERROR(VLOOKUP(Tabla1[[#This Row],[FECHA]],EXONERACIONES!A:D,3,FALSE),0)</f>
        <v>7159558</v>
      </c>
      <c r="I981" s="5">
        <f>IFERROR(VLOOKUP(Tabla1[[#This Row],[FECHA]],'SIMIT CON RES'!A:D,4,FALSE),0)</f>
        <v>0</v>
      </c>
      <c r="J981" s="9">
        <f>IFERROR(VLOOKUP(Tabla1[[#This Row],[FECHA]],'SIMIT CON RES'!A:D,3,FALSE),0)</f>
        <v>0</v>
      </c>
      <c r="K981">
        <f>IFERROR(VLOOKUP(Tabla1[[#This Row],[FECHA]],'SIMIT SIN RES'!A:D,4,FALSE),0)</f>
        <v>0</v>
      </c>
      <c r="L981" s="9">
        <f>IFERROR(VLOOKUP(Tabla1[[#This Row],[FECHA]],'SIMIT SIN RES'!A:D,3,FALSE),0)</f>
        <v>0</v>
      </c>
      <c r="M981" s="5">
        <f>IFERROR(VLOOKUP(Tabla1[[#This Row],[FECHA]],'RECAUDOS DE COMPARENDOS'!A:D,4,FALSE),0)</f>
        <v>7</v>
      </c>
      <c r="N981" s="9">
        <f>IFERROR(VLOOKUP(Tabla1[[#This Row],[FECHA]],'RECAUDOS DE COMPARENDOS'!A:D,3,FALSE),0)</f>
        <v>1627743</v>
      </c>
      <c r="O981" s="5">
        <f>IFERROR(VLOOKUP(Tabla1[[#This Row],[FECHA]],'RECAUDOS DE RESOLUCIONES'!A:D,4,FALSE),0)</f>
        <v>0</v>
      </c>
      <c r="P981" s="9">
        <f>IFERROR(VLOOKUP(Tabla1[[#This Row],[FECHA]],'RECAUDOS DE RESOLUCIONES'!A:D,3,FALSE),0)</f>
        <v>0</v>
      </c>
      <c r="Q98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981" s="9">
        <f>Tabla1[V. COMPARENDOS]-(Tabla1[V. EXONERACIONES]+Tabla1[[#This Row],[V. SIMIT CON RESOLUCION]]+Tabla1[[#This Row],[V. SIMIT SIN RESOLUCION]]+Tabla1[[#This Row],[V. RECAUDOS COMPARENDOS]]+Tabla1[[#This Row],[V. RECAUDOS RESOLUCIONES]])</f>
        <v>775721</v>
      </c>
      <c r="S981" s="11">
        <f>IFERROR(VLOOKUP(Tabla1[[#This Row],[FECHA]],'RECAUDOS LOCALES'!A:D,4,FALSE),0)</f>
        <v>2</v>
      </c>
      <c r="T981" s="9">
        <f>IFERROR(VLOOKUP(Tabla1[[#This Row],[FECHA]],'RECAUDOS LOCALES'!A:D,3,FALSE),0)</f>
        <v>285953</v>
      </c>
      <c r="U981" s="11">
        <f>IFERROR(VLOOKUP(Tabla1[[#This Row],[FECHA]],'RECAUDOS EXTERNOS'!A:D,4,FALSE),0)</f>
        <v>4</v>
      </c>
      <c r="V981" s="9">
        <f>IFERROR(VLOOKUP(Tabla1[[#This Row],[FECHA]],'RECAUDOS EXTERNOS'!A:D,3,FALSE),0)</f>
        <v>1377585</v>
      </c>
    </row>
    <row r="982" spans="1:22" x14ac:dyDescent="0.25">
      <c r="A982" s="1">
        <v>38541</v>
      </c>
      <c r="B982" s="3" t="s">
        <v>0</v>
      </c>
      <c r="C982" s="2">
        <v>38534</v>
      </c>
      <c r="D982" s="5">
        <f>YEAR(Tabla1[[#This Row],[FECHA]])</f>
        <v>2005</v>
      </c>
      <c r="E982" s="5">
        <f>IFERROR(VLOOKUP(Tabla1[[#This Row],[FECHA]],'COMPARENDOS TOTALES'!A:D,4,FALSE),0)</f>
        <v>45</v>
      </c>
      <c r="F982" s="9">
        <f>IFERROR(VLOOKUP(Tabla1[[#This Row],[FECHA]],'COMPARENDOS TOTALES'!A:D,3,FALSE),0)</f>
        <v>10084402</v>
      </c>
      <c r="G982" s="5">
        <f>IFERROR(VLOOKUP(Tabla1[[#This Row],[FECHA]],EXONERACIONES!A:D,4,FALSE),0)</f>
        <v>32</v>
      </c>
      <c r="H982" s="9">
        <f>IFERROR(VLOOKUP(Tabla1[[#This Row],[FECHA]],EXONERACIONES!A:D,3,FALSE),0)</f>
        <v>7108682</v>
      </c>
      <c r="I982" s="5">
        <f>IFERROR(VLOOKUP(Tabla1[[#This Row],[FECHA]],'SIMIT CON RES'!A:D,4,FALSE),0)</f>
        <v>0</v>
      </c>
      <c r="J982" s="9">
        <f>IFERROR(VLOOKUP(Tabla1[[#This Row],[FECHA]],'SIMIT CON RES'!A:D,3,FALSE),0)</f>
        <v>0</v>
      </c>
      <c r="K982">
        <f>IFERROR(VLOOKUP(Tabla1[[#This Row],[FECHA]],'SIMIT SIN RES'!A:D,4,FALSE),0)</f>
        <v>0</v>
      </c>
      <c r="L982" s="9">
        <f>IFERROR(VLOOKUP(Tabla1[[#This Row],[FECHA]],'SIMIT SIN RES'!A:D,3,FALSE),0)</f>
        <v>0</v>
      </c>
      <c r="M982" s="5">
        <f>IFERROR(VLOOKUP(Tabla1[[#This Row],[FECHA]],'RECAUDOS DE COMPARENDOS'!A:D,4,FALSE),0)</f>
        <v>5</v>
      </c>
      <c r="N982" s="9">
        <f>IFERROR(VLOOKUP(Tabla1[[#This Row],[FECHA]],'RECAUDOS DE COMPARENDOS'!A:D,3,FALSE),0)</f>
        <v>775737</v>
      </c>
      <c r="O982" s="5">
        <f>IFERROR(VLOOKUP(Tabla1[[#This Row],[FECHA]],'RECAUDOS DE RESOLUCIONES'!A:D,4,FALSE),0)</f>
        <v>0</v>
      </c>
      <c r="P982" s="9">
        <f>IFERROR(VLOOKUP(Tabla1[[#This Row],[FECHA]],'RECAUDOS DE RESOLUCIONES'!A:D,3,FALSE),0)</f>
        <v>0</v>
      </c>
      <c r="Q98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8</v>
      </c>
      <c r="R982" s="9">
        <f>Tabla1[V. COMPARENDOS]-(Tabla1[V. EXONERACIONES]+Tabla1[[#This Row],[V. SIMIT CON RESOLUCION]]+Tabla1[[#This Row],[V. SIMIT SIN RESOLUCION]]+Tabla1[[#This Row],[V. RECAUDOS COMPARENDOS]]+Tabla1[[#This Row],[V. RECAUDOS RESOLUCIONES]])</f>
        <v>2199983</v>
      </c>
      <c r="S982" s="11">
        <f>IFERROR(VLOOKUP(Tabla1[[#This Row],[FECHA]],'RECAUDOS LOCALES'!A:D,4,FALSE),0)</f>
        <v>8</v>
      </c>
      <c r="T982" s="9">
        <f>IFERROR(VLOOKUP(Tabla1[[#This Row],[FECHA]],'RECAUDOS LOCALES'!A:D,3,FALSE),0)</f>
        <v>1215979</v>
      </c>
      <c r="U982" s="11">
        <f>IFERROR(VLOOKUP(Tabla1[[#This Row],[FECHA]],'RECAUDOS EXTERNOS'!A:D,4,FALSE),0)</f>
        <v>5</v>
      </c>
      <c r="V982" s="9">
        <f>IFERROR(VLOOKUP(Tabla1[[#This Row],[FECHA]],'RECAUDOS EXTERNOS'!A:D,3,FALSE),0)</f>
        <v>1737895</v>
      </c>
    </row>
    <row r="983" spans="1:22" x14ac:dyDescent="0.25">
      <c r="A983" s="1">
        <v>38542</v>
      </c>
      <c r="B983" s="3" t="s">
        <v>5</v>
      </c>
      <c r="C983" s="2">
        <v>38534</v>
      </c>
      <c r="D983" s="5">
        <f>YEAR(Tabla1[[#This Row],[FECHA]])</f>
        <v>2005</v>
      </c>
      <c r="E983" s="5">
        <f>IFERROR(VLOOKUP(Tabla1[[#This Row],[FECHA]],'COMPARENDOS TOTALES'!A:D,4,FALSE),0)</f>
        <v>11</v>
      </c>
      <c r="F983" s="9">
        <f>IFERROR(VLOOKUP(Tabla1[[#This Row],[FECHA]],'COMPARENDOS TOTALES'!A:D,3,FALSE),0)</f>
        <v>2505200</v>
      </c>
      <c r="G983" s="5">
        <f>IFERROR(VLOOKUP(Tabla1[[#This Row],[FECHA]],EXONERACIONES!A:D,4,FALSE),0)</f>
        <v>8</v>
      </c>
      <c r="H983" s="9">
        <f>IFERROR(VLOOKUP(Tabla1[[#This Row],[FECHA]],EXONERACIONES!A:D,3,FALSE),0)</f>
        <v>1831212</v>
      </c>
      <c r="I983" s="5">
        <f>IFERROR(VLOOKUP(Tabla1[[#This Row],[FECHA]],'SIMIT CON RES'!A:D,4,FALSE),0)</f>
        <v>0</v>
      </c>
      <c r="J983" s="9">
        <f>IFERROR(VLOOKUP(Tabla1[[#This Row],[FECHA]],'SIMIT CON RES'!A:D,3,FALSE),0)</f>
        <v>0</v>
      </c>
      <c r="K983">
        <f>IFERROR(VLOOKUP(Tabla1[[#This Row],[FECHA]],'SIMIT SIN RES'!A:D,4,FALSE),0)</f>
        <v>0</v>
      </c>
      <c r="L983" s="9">
        <f>IFERROR(VLOOKUP(Tabla1[[#This Row],[FECHA]],'SIMIT SIN RES'!A:D,3,FALSE),0)</f>
        <v>0</v>
      </c>
      <c r="M983" s="5">
        <f>IFERROR(VLOOKUP(Tabla1[[#This Row],[FECHA]],'RECAUDOS DE COMPARENDOS'!A:D,4,FALSE),0)</f>
        <v>0</v>
      </c>
      <c r="N983" s="9">
        <f>IFERROR(VLOOKUP(Tabla1[[#This Row],[FECHA]],'RECAUDOS DE COMPARENDOS'!A:D,3,FALSE),0)</f>
        <v>0</v>
      </c>
      <c r="O983" s="5">
        <f>IFERROR(VLOOKUP(Tabla1[[#This Row],[FECHA]],'RECAUDOS DE RESOLUCIONES'!A:D,4,FALSE),0)</f>
        <v>0</v>
      </c>
      <c r="P983" s="9">
        <f>IFERROR(VLOOKUP(Tabla1[[#This Row],[FECHA]],'RECAUDOS DE RESOLUCIONES'!A:D,3,FALSE),0)</f>
        <v>0</v>
      </c>
      <c r="Q98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983" s="9">
        <f>Tabla1[V. COMPARENDOS]-(Tabla1[V. EXONERACIONES]+Tabla1[[#This Row],[V. SIMIT CON RESOLUCION]]+Tabla1[[#This Row],[V. SIMIT SIN RESOLUCION]]+Tabla1[[#This Row],[V. RECAUDOS COMPARENDOS]]+Tabla1[[#This Row],[V. RECAUDOS RESOLUCIONES]])</f>
        <v>673988</v>
      </c>
      <c r="S983" s="11">
        <f>IFERROR(VLOOKUP(Tabla1[[#This Row],[FECHA]],'RECAUDOS LOCALES'!A:D,4,FALSE),0)</f>
        <v>0</v>
      </c>
      <c r="T983" s="9">
        <f>IFERROR(VLOOKUP(Tabla1[[#This Row],[FECHA]],'RECAUDOS LOCALES'!A:D,3,FALSE),0)</f>
        <v>0</v>
      </c>
      <c r="U983" s="11">
        <f>IFERROR(VLOOKUP(Tabla1[[#This Row],[FECHA]],'RECAUDOS EXTERNOS'!A:D,4,FALSE),0)</f>
        <v>0</v>
      </c>
      <c r="V983" s="9">
        <f>IFERROR(VLOOKUP(Tabla1[[#This Row],[FECHA]],'RECAUDOS EXTERNOS'!A:D,3,FALSE),0)</f>
        <v>0</v>
      </c>
    </row>
    <row r="984" spans="1:22" x14ac:dyDescent="0.25">
      <c r="A984" s="1">
        <v>38543</v>
      </c>
      <c r="B984" s="3" t="s">
        <v>4</v>
      </c>
      <c r="C984" s="2">
        <v>38534</v>
      </c>
      <c r="D984" s="5">
        <f>YEAR(Tabla1[[#This Row],[FECHA]])</f>
        <v>2005</v>
      </c>
      <c r="E984" s="5">
        <f>IFERROR(VLOOKUP(Tabla1[[#This Row],[FECHA]],'COMPARENDOS TOTALES'!A:D,4,FALSE),0)</f>
        <v>49</v>
      </c>
      <c r="F984" s="9">
        <f>IFERROR(VLOOKUP(Tabla1[[#This Row],[FECHA]],'COMPARENDOS TOTALES'!A:D,3,FALSE),0)</f>
        <v>10262468</v>
      </c>
      <c r="G984" s="5">
        <f>IFERROR(VLOOKUP(Tabla1[[#This Row],[FECHA]],EXONERACIONES!A:D,4,FALSE),0)</f>
        <v>39</v>
      </c>
      <c r="H984" s="9">
        <f>IFERROR(VLOOKUP(Tabla1[[#This Row],[FECHA]],EXONERACIONES!A:D,3,FALSE),0)</f>
        <v>7680975</v>
      </c>
      <c r="I984" s="5">
        <f>IFERROR(VLOOKUP(Tabla1[[#This Row],[FECHA]],'SIMIT CON RES'!A:D,4,FALSE),0)</f>
        <v>1</v>
      </c>
      <c r="J984" s="9">
        <f>IFERROR(VLOOKUP(Tabla1[[#This Row],[FECHA]],'SIMIT CON RES'!A:D,3,FALSE),0)</f>
        <v>190755</v>
      </c>
      <c r="K984">
        <f>IFERROR(VLOOKUP(Tabla1[[#This Row],[FECHA]],'SIMIT SIN RES'!A:D,4,FALSE),0)</f>
        <v>0</v>
      </c>
      <c r="L984" s="9">
        <f>IFERROR(VLOOKUP(Tabla1[[#This Row],[FECHA]],'SIMIT SIN RES'!A:D,3,FALSE),0)</f>
        <v>0</v>
      </c>
      <c r="M984" s="5">
        <f>IFERROR(VLOOKUP(Tabla1[[#This Row],[FECHA]],'RECAUDOS DE COMPARENDOS'!A:D,4,FALSE),0)</f>
        <v>2</v>
      </c>
      <c r="N984" s="9">
        <f>IFERROR(VLOOKUP(Tabla1[[#This Row],[FECHA]],'RECAUDOS DE COMPARENDOS'!A:D,3,FALSE),0)</f>
        <v>572250</v>
      </c>
      <c r="O984" s="5">
        <f>IFERROR(VLOOKUP(Tabla1[[#This Row],[FECHA]],'RECAUDOS DE RESOLUCIONES'!A:D,4,FALSE),0)</f>
        <v>0</v>
      </c>
      <c r="P984" s="9">
        <f>IFERROR(VLOOKUP(Tabla1[[#This Row],[FECHA]],'RECAUDOS DE RESOLUCIONES'!A:D,3,FALSE),0)</f>
        <v>0</v>
      </c>
      <c r="Q98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7</v>
      </c>
      <c r="R984" s="9">
        <f>Tabla1[V. COMPARENDOS]-(Tabla1[V. EXONERACIONES]+Tabla1[[#This Row],[V. SIMIT CON RESOLUCION]]+Tabla1[[#This Row],[V. SIMIT SIN RESOLUCION]]+Tabla1[[#This Row],[V. RECAUDOS COMPARENDOS]]+Tabla1[[#This Row],[V. RECAUDOS RESOLUCIONES]])</f>
        <v>1818488</v>
      </c>
      <c r="S984" s="11">
        <f>IFERROR(VLOOKUP(Tabla1[[#This Row],[FECHA]],'RECAUDOS LOCALES'!A:D,4,FALSE),0)</f>
        <v>0</v>
      </c>
      <c r="T984" s="9">
        <f>IFERROR(VLOOKUP(Tabla1[[#This Row],[FECHA]],'RECAUDOS LOCALES'!A:D,3,FALSE),0)</f>
        <v>0</v>
      </c>
      <c r="U984" s="11">
        <f>IFERROR(VLOOKUP(Tabla1[[#This Row],[FECHA]],'RECAUDOS EXTERNOS'!A:D,4,FALSE),0)</f>
        <v>0</v>
      </c>
      <c r="V984" s="9">
        <f>IFERROR(VLOOKUP(Tabla1[[#This Row],[FECHA]],'RECAUDOS EXTERNOS'!A:D,3,FALSE),0)</f>
        <v>0</v>
      </c>
    </row>
    <row r="985" spans="1:22" x14ac:dyDescent="0.25">
      <c r="A985" s="1">
        <v>38544</v>
      </c>
      <c r="B985" s="3" t="s">
        <v>1</v>
      </c>
      <c r="C985" s="2">
        <v>38534</v>
      </c>
      <c r="D985" s="5">
        <f>YEAR(Tabla1[[#This Row],[FECHA]])</f>
        <v>2005</v>
      </c>
      <c r="E985" s="5">
        <f>IFERROR(VLOOKUP(Tabla1[[#This Row],[FECHA]],'COMPARENDOS TOTALES'!A:D,4,FALSE),0)</f>
        <v>48</v>
      </c>
      <c r="F985" s="9">
        <f>IFERROR(VLOOKUP(Tabla1[[#This Row],[FECHA]],'COMPARENDOS TOTALES'!A:D,3,FALSE),0)</f>
        <v>11025347</v>
      </c>
      <c r="G985" s="5">
        <f>IFERROR(VLOOKUP(Tabla1[[#This Row],[FECHA]],EXONERACIONES!A:D,4,FALSE),0)</f>
        <v>29</v>
      </c>
      <c r="H985" s="9">
        <f>IFERROR(VLOOKUP(Tabla1[[#This Row],[FECHA]],EXONERACIONES!A:D,3,FALSE),0)</f>
        <v>6994165</v>
      </c>
      <c r="I985" s="5">
        <f>IFERROR(VLOOKUP(Tabla1[[#This Row],[FECHA]],'SIMIT CON RES'!A:D,4,FALSE),0)</f>
        <v>0</v>
      </c>
      <c r="J985" s="9">
        <f>IFERROR(VLOOKUP(Tabla1[[#This Row],[FECHA]],'SIMIT CON RES'!A:D,3,FALSE),0)</f>
        <v>0</v>
      </c>
      <c r="K985">
        <f>IFERROR(VLOOKUP(Tabla1[[#This Row],[FECHA]],'SIMIT SIN RES'!A:D,4,FALSE),0)</f>
        <v>0</v>
      </c>
      <c r="L985" s="9">
        <f>IFERROR(VLOOKUP(Tabla1[[#This Row],[FECHA]],'SIMIT SIN RES'!A:D,3,FALSE),0)</f>
        <v>0</v>
      </c>
      <c r="M985" s="5">
        <f>IFERROR(VLOOKUP(Tabla1[[#This Row],[FECHA]],'RECAUDOS DE COMPARENDOS'!A:D,4,FALSE),0)</f>
        <v>10</v>
      </c>
      <c r="N985" s="9">
        <f>IFERROR(VLOOKUP(Tabla1[[#This Row],[FECHA]],'RECAUDOS DE COMPARENDOS'!A:D,3,FALSE),0)</f>
        <v>1640449</v>
      </c>
      <c r="O985" s="5">
        <f>IFERROR(VLOOKUP(Tabla1[[#This Row],[FECHA]],'RECAUDOS DE RESOLUCIONES'!A:D,4,FALSE),0)</f>
        <v>0</v>
      </c>
      <c r="P985" s="9">
        <f>IFERROR(VLOOKUP(Tabla1[[#This Row],[FECHA]],'RECAUDOS DE RESOLUCIONES'!A:D,3,FALSE),0)</f>
        <v>0</v>
      </c>
      <c r="Q98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9</v>
      </c>
      <c r="R985" s="9">
        <f>Tabla1[V. COMPARENDOS]-(Tabla1[V. EXONERACIONES]+Tabla1[[#This Row],[V. SIMIT CON RESOLUCION]]+Tabla1[[#This Row],[V. SIMIT SIN RESOLUCION]]+Tabla1[[#This Row],[V. RECAUDOS COMPARENDOS]]+Tabla1[[#This Row],[V. RECAUDOS RESOLUCIONES]])</f>
        <v>2390733</v>
      </c>
      <c r="S985" s="11">
        <f>IFERROR(VLOOKUP(Tabla1[[#This Row],[FECHA]],'RECAUDOS LOCALES'!A:D,4,FALSE),0)</f>
        <v>9</v>
      </c>
      <c r="T985" s="9">
        <f>IFERROR(VLOOKUP(Tabla1[[#This Row],[FECHA]],'RECAUDOS LOCALES'!A:D,3,FALSE),0)</f>
        <v>1132945</v>
      </c>
      <c r="U985" s="11">
        <f>IFERROR(VLOOKUP(Tabla1[[#This Row],[FECHA]],'RECAUDOS EXTERNOS'!A:D,4,FALSE),0)</f>
        <v>3</v>
      </c>
      <c r="V985" s="9">
        <f>IFERROR(VLOOKUP(Tabla1[[#This Row],[FECHA]],'RECAUDOS EXTERNOS'!A:D,3,FALSE),0)</f>
        <v>691341</v>
      </c>
    </row>
    <row r="986" spans="1:22" x14ac:dyDescent="0.25">
      <c r="A986" s="1">
        <v>38545</v>
      </c>
      <c r="B986" s="3" t="s">
        <v>2</v>
      </c>
      <c r="C986" s="2">
        <v>38534</v>
      </c>
      <c r="D986" s="5">
        <f>YEAR(Tabla1[[#This Row],[FECHA]])</f>
        <v>2005</v>
      </c>
      <c r="E986" s="5">
        <f>IFERROR(VLOOKUP(Tabla1[[#This Row],[FECHA]],'COMPARENDOS TOTALES'!A:D,4,FALSE),0)</f>
        <v>65</v>
      </c>
      <c r="F986" s="9">
        <f>IFERROR(VLOOKUP(Tabla1[[#This Row],[FECHA]],'COMPARENDOS TOTALES'!A:D,3,FALSE),0)</f>
        <v>14738614</v>
      </c>
      <c r="G986" s="5">
        <f>IFERROR(VLOOKUP(Tabla1[[#This Row],[FECHA]],EXONERACIONES!A:D,4,FALSE),0)</f>
        <v>44</v>
      </c>
      <c r="H986" s="9">
        <f>IFERROR(VLOOKUP(Tabla1[[#This Row],[FECHA]],EXONERACIONES!A:D,3,FALSE),0)</f>
        <v>10046165</v>
      </c>
      <c r="I986" s="5">
        <f>IFERROR(VLOOKUP(Tabla1[[#This Row],[FECHA]],'SIMIT CON RES'!A:D,4,FALSE),0)</f>
        <v>0</v>
      </c>
      <c r="J986" s="9">
        <f>IFERROR(VLOOKUP(Tabla1[[#This Row],[FECHA]],'SIMIT CON RES'!A:D,3,FALSE),0)</f>
        <v>0</v>
      </c>
      <c r="K986">
        <f>IFERROR(VLOOKUP(Tabla1[[#This Row],[FECHA]],'SIMIT SIN RES'!A:D,4,FALSE),0)</f>
        <v>0</v>
      </c>
      <c r="L986" s="9">
        <f>IFERROR(VLOOKUP(Tabla1[[#This Row],[FECHA]],'SIMIT SIN RES'!A:D,3,FALSE),0)</f>
        <v>0</v>
      </c>
      <c r="M986" s="5">
        <f>IFERROR(VLOOKUP(Tabla1[[#This Row],[FECHA]],'RECAUDOS DE COMPARENDOS'!A:D,4,FALSE),0)</f>
        <v>9</v>
      </c>
      <c r="N986" s="9">
        <f>IFERROR(VLOOKUP(Tabla1[[#This Row],[FECHA]],'RECAUDOS DE COMPARENDOS'!A:D,3,FALSE),0)</f>
        <v>2009233</v>
      </c>
      <c r="O986" s="5">
        <f>IFERROR(VLOOKUP(Tabla1[[#This Row],[FECHA]],'RECAUDOS DE RESOLUCIONES'!A:D,4,FALSE),0)</f>
        <v>0</v>
      </c>
      <c r="P986" s="9">
        <f>IFERROR(VLOOKUP(Tabla1[[#This Row],[FECHA]],'RECAUDOS DE RESOLUCIONES'!A:D,3,FALSE),0)</f>
        <v>0</v>
      </c>
      <c r="Q98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12</v>
      </c>
      <c r="R986" s="9">
        <f>Tabla1[V. COMPARENDOS]-(Tabla1[V. EXONERACIONES]+Tabla1[[#This Row],[V. SIMIT CON RESOLUCION]]+Tabla1[[#This Row],[V. SIMIT SIN RESOLUCION]]+Tabla1[[#This Row],[V. RECAUDOS COMPARENDOS]]+Tabla1[[#This Row],[V. RECAUDOS RESOLUCIONES]])</f>
        <v>2683216</v>
      </c>
      <c r="S986" s="11">
        <f>IFERROR(VLOOKUP(Tabla1[[#This Row],[FECHA]],'RECAUDOS LOCALES'!A:D,4,FALSE),0)</f>
        <v>2</v>
      </c>
      <c r="T986" s="9">
        <f>IFERROR(VLOOKUP(Tabla1[[#This Row],[FECHA]],'RECAUDOS LOCALES'!A:D,3,FALSE),0)</f>
        <v>241471</v>
      </c>
      <c r="U986" s="11">
        <f>IFERROR(VLOOKUP(Tabla1[[#This Row],[FECHA]],'RECAUDOS EXTERNOS'!A:D,4,FALSE),0)</f>
        <v>2</v>
      </c>
      <c r="V986" s="9">
        <f>IFERROR(VLOOKUP(Tabla1[[#This Row],[FECHA]],'RECAUDOS EXTERNOS'!A:D,3,FALSE),0)</f>
        <v>576945</v>
      </c>
    </row>
    <row r="987" spans="1:22" x14ac:dyDescent="0.25">
      <c r="A987" s="1">
        <v>38546</v>
      </c>
      <c r="B987" s="3" t="s">
        <v>3</v>
      </c>
      <c r="C987" s="2">
        <v>38534</v>
      </c>
      <c r="D987" s="5">
        <f>YEAR(Tabla1[[#This Row],[FECHA]])</f>
        <v>2005</v>
      </c>
      <c r="E987" s="5">
        <f>IFERROR(VLOOKUP(Tabla1[[#This Row],[FECHA]],'COMPARENDOS TOTALES'!A:D,4,FALSE),0)</f>
        <v>63</v>
      </c>
      <c r="F987" s="9">
        <f>IFERROR(VLOOKUP(Tabla1[[#This Row],[FECHA]],'COMPARENDOS TOTALES'!A:D,3,FALSE),0)</f>
        <v>13505097</v>
      </c>
      <c r="G987" s="5">
        <f>IFERROR(VLOOKUP(Tabla1[[#This Row],[FECHA]],EXONERACIONES!A:D,4,FALSE),0)</f>
        <v>39</v>
      </c>
      <c r="H987" s="9">
        <f>IFERROR(VLOOKUP(Tabla1[[#This Row],[FECHA]],EXONERACIONES!A:D,3,FALSE),0)</f>
        <v>8710915</v>
      </c>
      <c r="I987" s="5">
        <f>IFERROR(VLOOKUP(Tabla1[[#This Row],[FECHA]],'SIMIT CON RES'!A:D,4,FALSE),0)</f>
        <v>0</v>
      </c>
      <c r="J987" s="9">
        <f>IFERROR(VLOOKUP(Tabla1[[#This Row],[FECHA]],'SIMIT CON RES'!A:D,3,FALSE),0)</f>
        <v>0</v>
      </c>
      <c r="K987">
        <f>IFERROR(VLOOKUP(Tabla1[[#This Row],[FECHA]],'SIMIT SIN RES'!A:D,4,FALSE),0)</f>
        <v>0</v>
      </c>
      <c r="L987" s="9">
        <f>IFERROR(VLOOKUP(Tabla1[[#This Row],[FECHA]],'SIMIT SIN RES'!A:D,3,FALSE),0)</f>
        <v>0</v>
      </c>
      <c r="M987" s="5">
        <f>IFERROR(VLOOKUP(Tabla1[[#This Row],[FECHA]],'RECAUDOS DE COMPARENDOS'!A:D,4,FALSE),0)</f>
        <v>10</v>
      </c>
      <c r="N987" s="9">
        <f>IFERROR(VLOOKUP(Tabla1[[#This Row],[FECHA]],'RECAUDOS DE COMPARENDOS'!A:D,3,FALSE),0)</f>
        <v>2009233</v>
      </c>
      <c r="O987" s="5">
        <f>IFERROR(VLOOKUP(Tabla1[[#This Row],[FECHA]],'RECAUDOS DE RESOLUCIONES'!A:D,4,FALSE),0)</f>
        <v>0</v>
      </c>
      <c r="P987" s="9">
        <f>IFERROR(VLOOKUP(Tabla1[[#This Row],[FECHA]],'RECAUDOS DE RESOLUCIONES'!A:D,3,FALSE),0)</f>
        <v>0</v>
      </c>
      <c r="Q98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14</v>
      </c>
      <c r="R987" s="9">
        <f>Tabla1[V. COMPARENDOS]-(Tabla1[V. EXONERACIONES]+Tabla1[[#This Row],[V. SIMIT CON RESOLUCION]]+Tabla1[[#This Row],[V. SIMIT SIN RESOLUCION]]+Tabla1[[#This Row],[V. RECAUDOS COMPARENDOS]]+Tabla1[[#This Row],[V. RECAUDOS RESOLUCIONES]])</f>
        <v>2784949</v>
      </c>
      <c r="S987" s="11">
        <f>IFERROR(VLOOKUP(Tabla1[[#This Row],[FECHA]],'RECAUDOS LOCALES'!A:D,4,FALSE),0)</f>
        <v>12</v>
      </c>
      <c r="T987" s="9">
        <f>IFERROR(VLOOKUP(Tabla1[[#This Row],[FECHA]],'RECAUDOS LOCALES'!A:D,3,FALSE),0)</f>
        <v>1113880</v>
      </c>
      <c r="U987" s="11">
        <f>IFERROR(VLOOKUP(Tabla1[[#This Row],[FECHA]],'RECAUDOS EXTERNOS'!A:D,4,FALSE),0)</f>
        <v>2</v>
      </c>
      <c r="V987" s="9">
        <f>IFERROR(VLOOKUP(Tabla1[[#This Row],[FECHA]],'RECAUDOS EXTERNOS'!A:D,3,FALSE),0)</f>
        <v>314419</v>
      </c>
    </row>
    <row r="988" spans="1:22" x14ac:dyDescent="0.25">
      <c r="A988" s="1">
        <v>38547</v>
      </c>
      <c r="B988" s="3" t="s">
        <v>6</v>
      </c>
      <c r="C988" s="2">
        <v>38534</v>
      </c>
      <c r="D988" s="5">
        <f>YEAR(Tabla1[[#This Row],[FECHA]])</f>
        <v>2005</v>
      </c>
      <c r="E988" s="5">
        <f>IFERROR(VLOOKUP(Tabla1[[#This Row],[FECHA]],'COMPARENDOS TOTALES'!A:D,4,FALSE),0)</f>
        <v>52</v>
      </c>
      <c r="F988" s="9">
        <f>IFERROR(VLOOKUP(Tabla1[[#This Row],[FECHA]],'COMPARENDOS TOTALES'!A:D,3,FALSE),0)</f>
        <v>11343265</v>
      </c>
      <c r="G988" s="5">
        <f>IFERROR(VLOOKUP(Tabla1[[#This Row],[FECHA]],EXONERACIONES!A:D,4,FALSE),0)</f>
        <v>27</v>
      </c>
      <c r="H988" s="9">
        <f>IFERROR(VLOOKUP(Tabla1[[#This Row],[FECHA]],EXONERACIONES!A:D,3,FALSE),0)</f>
        <v>5798799</v>
      </c>
      <c r="I988" s="5">
        <f>IFERROR(VLOOKUP(Tabla1[[#This Row],[FECHA]],'SIMIT CON RES'!A:D,4,FALSE),0)</f>
        <v>0</v>
      </c>
      <c r="J988" s="9">
        <f>IFERROR(VLOOKUP(Tabla1[[#This Row],[FECHA]],'SIMIT CON RES'!A:D,3,FALSE),0)</f>
        <v>0</v>
      </c>
      <c r="K988">
        <f>IFERROR(VLOOKUP(Tabla1[[#This Row],[FECHA]],'SIMIT SIN RES'!A:D,4,FALSE),0)</f>
        <v>0</v>
      </c>
      <c r="L988" s="9">
        <f>IFERROR(VLOOKUP(Tabla1[[#This Row],[FECHA]],'SIMIT SIN RES'!A:D,3,FALSE),0)</f>
        <v>0</v>
      </c>
      <c r="M988" s="5">
        <f>IFERROR(VLOOKUP(Tabla1[[#This Row],[FECHA]],'RECAUDOS DE COMPARENDOS'!A:D,4,FALSE),0)</f>
        <v>8</v>
      </c>
      <c r="N988" s="9">
        <f>IFERROR(VLOOKUP(Tabla1[[#This Row],[FECHA]],'RECAUDOS DE COMPARENDOS'!A:D,3,FALSE),0)</f>
        <v>1627733</v>
      </c>
      <c r="O988" s="5">
        <f>IFERROR(VLOOKUP(Tabla1[[#This Row],[FECHA]],'RECAUDOS DE RESOLUCIONES'!A:D,4,FALSE),0)</f>
        <v>0</v>
      </c>
      <c r="P988" s="9">
        <f>IFERROR(VLOOKUP(Tabla1[[#This Row],[FECHA]],'RECAUDOS DE RESOLUCIONES'!A:D,3,FALSE),0)</f>
        <v>0</v>
      </c>
      <c r="Q98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17</v>
      </c>
      <c r="R988" s="9">
        <f>Tabla1[V. COMPARENDOS]-(Tabla1[V. EXONERACIONES]+Tabla1[[#This Row],[V. SIMIT CON RESOLUCION]]+Tabla1[[#This Row],[V. SIMIT SIN RESOLUCION]]+Tabla1[[#This Row],[V. RECAUDOS COMPARENDOS]]+Tabla1[[#This Row],[V. RECAUDOS RESOLUCIONES]])</f>
        <v>3916733</v>
      </c>
      <c r="S988" s="11">
        <f>IFERROR(VLOOKUP(Tabla1[[#This Row],[FECHA]],'RECAUDOS LOCALES'!A:D,4,FALSE),0)</f>
        <v>12</v>
      </c>
      <c r="T988" s="9">
        <f>IFERROR(VLOOKUP(Tabla1[[#This Row],[FECHA]],'RECAUDOS LOCALES'!A:D,3,FALSE),0)</f>
        <v>1049274</v>
      </c>
      <c r="U988" s="11">
        <f>IFERROR(VLOOKUP(Tabla1[[#This Row],[FECHA]],'RECAUDOS EXTERNOS'!A:D,4,FALSE),0)</f>
        <v>2</v>
      </c>
      <c r="V988" s="9">
        <f>IFERROR(VLOOKUP(Tabla1[[#This Row],[FECHA]],'RECAUDOS EXTERNOS'!A:D,3,FALSE),0)</f>
        <v>791220</v>
      </c>
    </row>
    <row r="989" spans="1:22" x14ac:dyDescent="0.25">
      <c r="A989" s="1">
        <v>38548</v>
      </c>
      <c r="B989" s="3" t="s">
        <v>0</v>
      </c>
      <c r="C989" s="2">
        <v>38534</v>
      </c>
      <c r="D989" s="5">
        <f>YEAR(Tabla1[[#This Row],[FECHA]])</f>
        <v>2005</v>
      </c>
      <c r="E989" s="5">
        <f>IFERROR(VLOOKUP(Tabla1[[#This Row],[FECHA]],'COMPARENDOS TOTALES'!A:D,4,FALSE),0)</f>
        <v>47</v>
      </c>
      <c r="F989" s="9">
        <f>IFERROR(VLOOKUP(Tabla1[[#This Row],[FECHA]],'COMPARENDOS TOTALES'!A:D,3,FALSE),0)</f>
        <v>10198765</v>
      </c>
      <c r="G989" s="5">
        <f>IFERROR(VLOOKUP(Tabla1[[#This Row],[FECHA]],EXONERACIONES!A:D,4,FALSE),0)</f>
        <v>30</v>
      </c>
      <c r="H989" s="9">
        <f>IFERROR(VLOOKUP(Tabla1[[#This Row],[FECHA]],EXONERACIONES!A:D,3,FALSE),0)</f>
        <v>6383765</v>
      </c>
      <c r="I989" s="5">
        <f>IFERROR(VLOOKUP(Tabla1[[#This Row],[FECHA]],'SIMIT CON RES'!A:D,4,FALSE),0)</f>
        <v>0</v>
      </c>
      <c r="J989" s="9">
        <f>IFERROR(VLOOKUP(Tabla1[[#This Row],[FECHA]],'SIMIT CON RES'!A:D,3,FALSE),0)</f>
        <v>0</v>
      </c>
      <c r="K989">
        <f>IFERROR(VLOOKUP(Tabla1[[#This Row],[FECHA]],'SIMIT SIN RES'!A:D,4,FALSE),0)</f>
        <v>0</v>
      </c>
      <c r="L989" s="9">
        <f>IFERROR(VLOOKUP(Tabla1[[#This Row],[FECHA]],'SIMIT SIN RES'!A:D,3,FALSE),0)</f>
        <v>0</v>
      </c>
      <c r="M989" s="5">
        <f>IFERROR(VLOOKUP(Tabla1[[#This Row],[FECHA]],'RECAUDOS DE COMPARENDOS'!A:D,4,FALSE),0)</f>
        <v>4</v>
      </c>
      <c r="N989" s="9">
        <f>IFERROR(VLOOKUP(Tabla1[[#This Row],[FECHA]],'RECAUDOS DE COMPARENDOS'!A:D,3,FALSE),0)</f>
        <v>953750</v>
      </c>
      <c r="O989" s="5">
        <f>IFERROR(VLOOKUP(Tabla1[[#This Row],[FECHA]],'RECAUDOS DE RESOLUCIONES'!A:D,4,FALSE),0)</f>
        <v>0</v>
      </c>
      <c r="P989" s="9">
        <f>IFERROR(VLOOKUP(Tabla1[[#This Row],[FECHA]],'RECAUDOS DE RESOLUCIONES'!A:D,3,FALSE),0)</f>
        <v>0</v>
      </c>
      <c r="Q98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13</v>
      </c>
      <c r="R989" s="9">
        <f>Tabla1[V. COMPARENDOS]-(Tabla1[V. EXONERACIONES]+Tabla1[[#This Row],[V. SIMIT CON RESOLUCION]]+Tabla1[[#This Row],[V. SIMIT SIN RESOLUCION]]+Tabla1[[#This Row],[V. RECAUDOS COMPARENDOS]]+Tabla1[[#This Row],[V. RECAUDOS RESOLUCIONES]])</f>
        <v>2861250</v>
      </c>
      <c r="S989" s="11">
        <f>IFERROR(VLOOKUP(Tabla1[[#This Row],[FECHA]],'RECAUDOS LOCALES'!A:D,4,FALSE),0)</f>
        <v>7</v>
      </c>
      <c r="T989" s="9">
        <f>IFERROR(VLOOKUP(Tabla1[[#This Row],[FECHA]],'RECAUDOS LOCALES'!A:D,3,FALSE),0)</f>
        <v>578262</v>
      </c>
      <c r="U989" s="11">
        <f>IFERROR(VLOOKUP(Tabla1[[#This Row],[FECHA]],'RECAUDOS EXTERNOS'!A:D,4,FALSE),0)</f>
        <v>3</v>
      </c>
      <c r="V989" s="9">
        <f>IFERROR(VLOOKUP(Tabla1[[#This Row],[FECHA]],'RECAUDOS EXTERNOS'!A:D,3,FALSE),0)</f>
        <v>984315</v>
      </c>
    </row>
    <row r="990" spans="1:22" x14ac:dyDescent="0.25">
      <c r="A990" s="1">
        <v>38549</v>
      </c>
      <c r="B990" s="3" t="s">
        <v>5</v>
      </c>
      <c r="C990" s="2">
        <v>38534</v>
      </c>
      <c r="D990" s="5">
        <f>YEAR(Tabla1[[#This Row],[FECHA]])</f>
        <v>2005</v>
      </c>
      <c r="E990" s="5">
        <f>IFERROR(VLOOKUP(Tabla1[[#This Row],[FECHA]],'COMPARENDOS TOTALES'!A:D,4,FALSE),0)</f>
        <v>39</v>
      </c>
      <c r="F990" s="9">
        <f>IFERROR(VLOOKUP(Tabla1[[#This Row],[FECHA]],'COMPARENDOS TOTALES'!A:D,3,FALSE),0)</f>
        <v>11750199</v>
      </c>
      <c r="G990" s="5">
        <f>IFERROR(VLOOKUP(Tabla1[[#This Row],[FECHA]],EXONERACIONES!A:D,4,FALSE),0)</f>
        <v>25</v>
      </c>
      <c r="H990" s="9">
        <f>IFERROR(VLOOKUP(Tabla1[[#This Row],[FECHA]],EXONERACIONES!A:D,3,FALSE),0)</f>
        <v>8876233</v>
      </c>
      <c r="I990" s="5">
        <f>IFERROR(VLOOKUP(Tabla1[[#This Row],[FECHA]],'SIMIT CON RES'!A:D,4,FALSE),0)</f>
        <v>0</v>
      </c>
      <c r="J990" s="9">
        <f>IFERROR(VLOOKUP(Tabla1[[#This Row],[FECHA]],'SIMIT CON RES'!A:D,3,FALSE),0)</f>
        <v>0</v>
      </c>
      <c r="K990">
        <f>IFERROR(VLOOKUP(Tabla1[[#This Row],[FECHA]],'SIMIT SIN RES'!A:D,4,FALSE),0)</f>
        <v>0</v>
      </c>
      <c r="L990" s="9">
        <f>IFERROR(VLOOKUP(Tabla1[[#This Row],[FECHA]],'SIMIT SIN RES'!A:D,3,FALSE),0)</f>
        <v>0</v>
      </c>
      <c r="M990" s="5">
        <f>IFERROR(VLOOKUP(Tabla1[[#This Row],[FECHA]],'RECAUDOS DE COMPARENDOS'!A:D,4,FALSE),0)</f>
        <v>5</v>
      </c>
      <c r="N990" s="9">
        <f>IFERROR(VLOOKUP(Tabla1[[#This Row],[FECHA]],'RECAUDOS DE COMPARENDOS'!A:D,3,FALSE),0)</f>
        <v>1144500</v>
      </c>
      <c r="O990" s="5">
        <f>IFERROR(VLOOKUP(Tabla1[[#This Row],[FECHA]],'RECAUDOS DE RESOLUCIONES'!A:D,4,FALSE),0)</f>
        <v>0</v>
      </c>
      <c r="P990" s="9">
        <f>IFERROR(VLOOKUP(Tabla1[[#This Row],[FECHA]],'RECAUDOS DE RESOLUCIONES'!A:D,3,FALSE),0)</f>
        <v>0</v>
      </c>
      <c r="Q99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9</v>
      </c>
      <c r="R990" s="9">
        <f>Tabla1[V. COMPARENDOS]-(Tabla1[V. EXONERACIONES]+Tabla1[[#This Row],[V. SIMIT CON RESOLUCION]]+Tabla1[[#This Row],[V. SIMIT SIN RESOLUCION]]+Tabla1[[#This Row],[V. RECAUDOS COMPARENDOS]]+Tabla1[[#This Row],[V. RECAUDOS RESOLUCIONES]])</f>
        <v>1729466</v>
      </c>
      <c r="S990" s="11">
        <f>IFERROR(VLOOKUP(Tabla1[[#This Row],[FECHA]],'RECAUDOS LOCALES'!A:D,4,FALSE),0)</f>
        <v>0</v>
      </c>
      <c r="T990" s="9">
        <f>IFERROR(VLOOKUP(Tabla1[[#This Row],[FECHA]],'RECAUDOS LOCALES'!A:D,3,FALSE),0)</f>
        <v>0</v>
      </c>
      <c r="U990" s="11">
        <f>IFERROR(VLOOKUP(Tabla1[[#This Row],[FECHA]],'RECAUDOS EXTERNOS'!A:D,4,FALSE),0)</f>
        <v>0</v>
      </c>
      <c r="V990" s="9">
        <f>IFERROR(VLOOKUP(Tabla1[[#This Row],[FECHA]],'RECAUDOS EXTERNOS'!A:D,3,FALSE),0)</f>
        <v>0</v>
      </c>
    </row>
    <row r="991" spans="1:22" x14ac:dyDescent="0.25">
      <c r="A991" s="1">
        <v>38550</v>
      </c>
      <c r="B991" s="3" t="s">
        <v>4</v>
      </c>
      <c r="C991" s="2">
        <v>38534</v>
      </c>
      <c r="D991" s="5">
        <f>YEAR(Tabla1[[#This Row],[FECHA]])</f>
        <v>2005</v>
      </c>
      <c r="E991" s="5">
        <f>IFERROR(VLOOKUP(Tabla1[[#This Row],[FECHA]],'COMPARENDOS TOTALES'!A:D,4,FALSE),0)</f>
        <v>33</v>
      </c>
      <c r="F991" s="9">
        <f>IFERROR(VLOOKUP(Tabla1[[#This Row],[FECHA]],'COMPARENDOS TOTALES'!A:D,3,FALSE),0)</f>
        <v>6968733</v>
      </c>
      <c r="G991" s="5">
        <f>IFERROR(VLOOKUP(Tabla1[[#This Row],[FECHA]],EXONERACIONES!A:D,4,FALSE),0)</f>
        <v>24</v>
      </c>
      <c r="H991" s="9">
        <f>IFERROR(VLOOKUP(Tabla1[[#This Row],[FECHA]],EXONERACIONES!A:D,3,FALSE),0)</f>
        <v>5150250</v>
      </c>
      <c r="I991" s="5">
        <f>IFERROR(VLOOKUP(Tabla1[[#This Row],[FECHA]],'SIMIT CON RES'!A:D,4,FALSE),0)</f>
        <v>0</v>
      </c>
      <c r="J991" s="9">
        <f>IFERROR(VLOOKUP(Tabla1[[#This Row],[FECHA]],'SIMIT CON RES'!A:D,3,FALSE),0)</f>
        <v>0</v>
      </c>
      <c r="K991">
        <f>IFERROR(VLOOKUP(Tabla1[[#This Row],[FECHA]],'SIMIT SIN RES'!A:D,4,FALSE),0)</f>
        <v>0</v>
      </c>
      <c r="L991" s="9">
        <f>IFERROR(VLOOKUP(Tabla1[[#This Row],[FECHA]],'SIMIT SIN RES'!A:D,3,FALSE),0)</f>
        <v>0</v>
      </c>
      <c r="M991" s="5">
        <f>IFERROR(VLOOKUP(Tabla1[[#This Row],[FECHA]],'RECAUDOS DE COMPARENDOS'!A:D,4,FALSE),0)</f>
        <v>4</v>
      </c>
      <c r="N991" s="9">
        <f>IFERROR(VLOOKUP(Tabla1[[#This Row],[FECHA]],'RECAUDOS DE COMPARENDOS'!A:D,3,FALSE),0)</f>
        <v>864733</v>
      </c>
      <c r="O991" s="5">
        <f>IFERROR(VLOOKUP(Tabla1[[#This Row],[FECHA]],'RECAUDOS DE RESOLUCIONES'!A:D,4,FALSE),0)</f>
        <v>0</v>
      </c>
      <c r="P991" s="9">
        <f>IFERROR(VLOOKUP(Tabla1[[#This Row],[FECHA]],'RECAUDOS DE RESOLUCIONES'!A:D,3,FALSE),0)</f>
        <v>0</v>
      </c>
      <c r="Q99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991" s="9">
        <f>Tabla1[V. COMPARENDOS]-(Tabla1[V. EXONERACIONES]+Tabla1[[#This Row],[V. SIMIT CON RESOLUCION]]+Tabla1[[#This Row],[V. SIMIT SIN RESOLUCION]]+Tabla1[[#This Row],[V. RECAUDOS COMPARENDOS]]+Tabla1[[#This Row],[V. RECAUDOS RESOLUCIONES]])</f>
        <v>953750</v>
      </c>
      <c r="S991" s="11">
        <f>IFERROR(VLOOKUP(Tabla1[[#This Row],[FECHA]],'RECAUDOS LOCALES'!A:D,4,FALSE),0)</f>
        <v>0</v>
      </c>
      <c r="T991" s="9">
        <f>IFERROR(VLOOKUP(Tabla1[[#This Row],[FECHA]],'RECAUDOS LOCALES'!A:D,3,FALSE),0)</f>
        <v>0</v>
      </c>
      <c r="U991" s="11">
        <f>IFERROR(VLOOKUP(Tabla1[[#This Row],[FECHA]],'RECAUDOS EXTERNOS'!A:D,4,FALSE),0)</f>
        <v>0</v>
      </c>
      <c r="V991" s="9">
        <f>IFERROR(VLOOKUP(Tabla1[[#This Row],[FECHA]],'RECAUDOS EXTERNOS'!A:D,3,FALSE),0)</f>
        <v>0</v>
      </c>
    </row>
    <row r="992" spans="1:22" x14ac:dyDescent="0.25">
      <c r="A992" s="1">
        <v>38551</v>
      </c>
      <c r="B992" s="3" t="s">
        <v>1</v>
      </c>
      <c r="C992" s="2">
        <v>38534</v>
      </c>
      <c r="D992" s="5">
        <f>YEAR(Tabla1[[#This Row],[FECHA]])</f>
        <v>2005</v>
      </c>
      <c r="E992" s="5">
        <f>IFERROR(VLOOKUP(Tabla1[[#This Row],[FECHA]],'COMPARENDOS TOTALES'!A:D,4,FALSE),0)</f>
        <v>20</v>
      </c>
      <c r="F992" s="9">
        <f>IFERROR(VLOOKUP(Tabla1[[#This Row],[FECHA]],'COMPARENDOS TOTALES'!A:D,3,FALSE),0)</f>
        <v>3738699</v>
      </c>
      <c r="G992" s="5">
        <f>IFERROR(VLOOKUP(Tabla1[[#This Row],[FECHA]],EXONERACIONES!A:D,4,FALSE),0)</f>
        <v>13</v>
      </c>
      <c r="H992" s="9">
        <f>IFERROR(VLOOKUP(Tabla1[[#This Row],[FECHA]],EXONERACIONES!A:D,3,FALSE),0)</f>
        <v>2581483</v>
      </c>
      <c r="I992" s="5">
        <f>IFERROR(VLOOKUP(Tabla1[[#This Row],[FECHA]],'SIMIT CON RES'!A:D,4,FALSE),0)</f>
        <v>0</v>
      </c>
      <c r="J992" s="9">
        <f>IFERROR(VLOOKUP(Tabla1[[#This Row],[FECHA]],'SIMIT CON RES'!A:D,3,FALSE),0)</f>
        <v>0</v>
      </c>
      <c r="K992">
        <f>IFERROR(VLOOKUP(Tabla1[[#This Row],[FECHA]],'SIMIT SIN RES'!A:D,4,FALSE),0)</f>
        <v>0</v>
      </c>
      <c r="L992" s="9">
        <f>IFERROR(VLOOKUP(Tabla1[[#This Row],[FECHA]],'SIMIT SIN RES'!A:D,3,FALSE),0)</f>
        <v>0</v>
      </c>
      <c r="M992" s="5">
        <f>IFERROR(VLOOKUP(Tabla1[[#This Row],[FECHA]],'RECAUDOS DE COMPARENDOS'!A:D,4,FALSE),0)</f>
        <v>1</v>
      </c>
      <c r="N992" s="9">
        <f>IFERROR(VLOOKUP(Tabla1[[#This Row],[FECHA]],'RECAUDOS DE COMPARENDOS'!A:D,3,FALSE),0)</f>
        <v>101733</v>
      </c>
      <c r="O992" s="5">
        <f>IFERROR(VLOOKUP(Tabla1[[#This Row],[FECHA]],'RECAUDOS DE RESOLUCIONES'!A:D,4,FALSE),0)</f>
        <v>0</v>
      </c>
      <c r="P992" s="9">
        <f>IFERROR(VLOOKUP(Tabla1[[#This Row],[FECHA]],'RECAUDOS DE RESOLUCIONES'!A:D,3,FALSE),0)</f>
        <v>0</v>
      </c>
      <c r="Q99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992" s="9">
        <f>Tabla1[V. COMPARENDOS]-(Tabla1[V. EXONERACIONES]+Tabla1[[#This Row],[V. SIMIT CON RESOLUCION]]+Tabla1[[#This Row],[V. SIMIT SIN RESOLUCION]]+Tabla1[[#This Row],[V. RECAUDOS COMPARENDOS]]+Tabla1[[#This Row],[V. RECAUDOS RESOLUCIONES]])</f>
        <v>1055483</v>
      </c>
      <c r="S992" s="11">
        <f>IFERROR(VLOOKUP(Tabla1[[#This Row],[FECHA]],'RECAUDOS LOCALES'!A:D,4,FALSE),0)</f>
        <v>9</v>
      </c>
      <c r="T992" s="9">
        <f>IFERROR(VLOOKUP(Tabla1[[#This Row],[FECHA]],'RECAUDOS LOCALES'!A:D,3,FALSE),0)</f>
        <v>953179</v>
      </c>
      <c r="U992" s="11">
        <f>IFERROR(VLOOKUP(Tabla1[[#This Row],[FECHA]],'RECAUDOS EXTERNOS'!A:D,4,FALSE),0)</f>
        <v>6</v>
      </c>
      <c r="V992" s="9">
        <f>IFERROR(VLOOKUP(Tabla1[[#This Row],[FECHA]],'RECAUDOS EXTERNOS'!A:D,3,FALSE),0)</f>
        <v>1742585</v>
      </c>
    </row>
    <row r="993" spans="1:22" x14ac:dyDescent="0.25">
      <c r="A993" s="1">
        <v>38552</v>
      </c>
      <c r="B993" s="3" t="s">
        <v>2</v>
      </c>
      <c r="C993" s="2">
        <v>38534</v>
      </c>
      <c r="D993" s="5">
        <f>YEAR(Tabla1[[#This Row],[FECHA]])</f>
        <v>2005</v>
      </c>
      <c r="E993" s="5">
        <f>IFERROR(VLOOKUP(Tabla1[[#This Row],[FECHA]],'COMPARENDOS TOTALES'!A:D,4,FALSE),0)</f>
        <v>43</v>
      </c>
      <c r="F993" s="9">
        <f>IFERROR(VLOOKUP(Tabla1[[#This Row],[FECHA]],'COMPARENDOS TOTALES'!A:D,3,FALSE),0)</f>
        <v>10046165</v>
      </c>
      <c r="G993" s="5">
        <f>IFERROR(VLOOKUP(Tabla1[[#This Row],[FECHA]],EXONERACIONES!A:D,4,FALSE),0)</f>
        <v>27</v>
      </c>
      <c r="H993" s="9">
        <f>IFERROR(VLOOKUP(Tabla1[[#This Row],[FECHA]],EXONERACIONES!A:D,3,FALSE),0)</f>
        <v>5938682</v>
      </c>
      <c r="I993" s="5">
        <f>IFERROR(VLOOKUP(Tabla1[[#This Row],[FECHA]],'SIMIT CON RES'!A:D,4,FALSE),0)</f>
        <v>1</v>
      </c>
      <c r="J993" s="9">
        <f>IFERROR(VLOOKUP(Tabla1[[#This Row],[FECHA]],'SIMIT CON RES'!A:D,3,FALSE),0)</f>
        <v>190750</v>
      </c>
      <c r="K993">
        <f>IFERROR(VLOOKUP(Tabla1[[#This Row],[FECHA]],'SIMIT SIN RES'!A:D,4,FALSE),0)</f>
        <v>0</v>
      </c>
      <c r="L993" s="9">
        <f>IFERROR(VLOOKUP(Tabla1[[#This Row],[FECHA]],'SIMIT SIN RES'!A:D,3,FALSE),0)</f>
        <v>0</v>
      </c>
      <c r="M993" s="5">
        <f>IFERROR(VLOOKUP(Tabla1[[#This Row],[FECHA]],'RECAUDOS DE COMPARENDOS'!A:D,4,FALSE),0)</f>
        <v>12</v>
      </c>
      <c r="N993" s="9">
        <f>IFERROR(VLOOKUP(Tabla1[[#This Row],[FECHA]],'RECAUDOS DE COMPARENDOS'!A:D,3,FALSE),0)</f>
        <v>3344483</v>
      </c>
      <c r="O993" s="5">
        <f>IFERROR(VLOOKUP(Tabla1[[#This Row],[FECHA]],'RECAUDOS DE RESOLUCIONES'!A:D,4,FALSE),0)</f>
        <v>0</v>
      </c>
      <c r="P993" s="9">
        <f>IFERROR(VLOOKUP(Tabla1[[#This Row],[FECHA]],'RECAUDOS DE RESOLUCIONES'!A:D,3,FALSE),0)</f>
        <v>0</v>
      </c>
      <c r="Q99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993" s="9">
        <f>Tabla1[V. COMPARENDOS]-(Tabla1[V. EXONERACIONES]+Tabla1[[#This Row],[V. SIMIT CON RESOLUCION]]+Tabla1[[#This Row],[V. SIMIT SIN RESOLUCION]]+Tabla1[[#This Row],[V. RECAUDOS COMPARENDOS]]+Tabla1[[#This Row],[V. RECAUDOS RESOLUCIONES]])</f>
        <v>572250</v>
      </c>
      <c r="S993" s="11">
        <f>IFERROR(VLOOKUP(Tabla1[[#This Row],[FECHA]],'RECAUDOS LOCALES'!A:D,4,FALSE),0)</f>
        <v>9</v>
      </c>
      <c r="T993" s="9">
        <f>IFERROR(VLOOKUP(Tabla1[[#This Row],[FECHA]],'RECAUDOS LOCALES'!A:D,3,FALSE),0)</f>
        <v>1054849</v>
      </c>
      <c r="U993" s="11">
        <f>IFERROR(VLOOKUP(Tabla1[[#This Row],[FECHA]],'RECAUDOS EXTERNOS'!A:D,4,FALSE),0)</f>
        <v>3</v>
      </c>
      <c r="V993" s="9">
        <f>IFERROR(VLOOKUP(Tabla1[[#This Row],[FECHA]],'RECAUDOS EXTERNOS'!A:D,3,FALSE),0)</f>
        <v>525541</v>
      </c>
    </row>
    <row r="994" spans="1:22" x14ac:dyDescent="0.25">
      <c r="A994" s="1">
        <v>38553</v>
      </c>
      <c r="B994" s="3" t="s">
        <v>3</v>
      </c>
      <c r="C994" s="2">
        <v>38534</v>
      </c>
      <c r="D994" s="5">
        <f>YEAR(Tabla1[[#This Row],[FECHA]])</f>
        <v>2005</v>
      </c>
      <c r="E994" s="5">
        <f>IFERROR(VLOOKUP(Tabla1[[#This Row],[FECHA]],'COMPARENDOS TOTALES'!A:D,4,FALSE),0)</f>
        <v>34</v>
      </c>
      <c r="F994" s="9">
        <f>IFERROR(VLOOKUP(Tabla1[[#This Row],[FECHA]],'COMPARENDOS TOTALES'!A:D,3,FALSE),0)</f>
        <v>6415682</v>
      </c>
      <c r="G994" s="5">
        <f>IFERROR(VLOOKUP(Tabla1[[#This Row],[FECHA]],EXONERACIONES!A:D,4,FALSE),0)</f>
        <v>20</v>
      </c>
      <c r="H994" s="9">
        <f>IFERROR(VLOOKUP(Tabla1[[#This Row],[FECHA]],EXONERACIONES!A:D,3,FALSE),0)</f>
        <v>3916733</v>
      </c>
      <c r="I994" s="5">
        <f>IFERROR(VLOOKUP(Tabla1[[#This Row],[FECHA]],'SIMIT CON RES'!A:D,4,FALSE),0)</f>
        <v>0</v>
      </c>
      <c r="J994" s="9">
        <f>IFERROR(VLOOKUP(Tabla1[[#This Row],[FECHA]],'SIMIT CON RES'!A:D,3,FALSE),0)</f>
        <v>0</v>
      </c>
      <c r="K994">
        <f>IFERROR(VLOOKUP(Tabla1[[#This Row],[FECHA]],'SIMIT SIN RES'!A:D,4,FALSE),0)</f>
        <v>0</v>
      </c>
      <c r="L994" s="9">
        <f>IFERROR(VLOOKUP(Tabla1[[#This Row],[FECHA]],'SIMIT SIN RES'!A:D,3,FALSE),0)</f>
        <v>0</v>
      </c>
      <c r="M994" s="5">
        <f>IFERROR(VLOOKUP(Tabla1[[#This Row],[FECHA]],'RECAUDOS DE COMPARENDOS'!A:D,4,FALSE),0)</f>
        <v>3</v>
      </c>
      <c r="N994" s="9">
        <f>IFERROR(VLOOKUP(Tabla1[[#This Row],[FECHA]],'RECAUDOS DE COMPARENDOS'!A:D,3,FALSE),0)</f>
        <v>483233</v>
      </c>
      <c r="O994" s="5">
        <f>IFERROR(VLOOKUP(Tabla1[[#This Row],[FECHA]],'RECAUDOS DE RESOLUCIONES'!A:D,4,FALSE),0)</f>
        <v>0</v>
      </c>
      <c r="P994" s="9">
        <f>IFERROR(VLOOKUP(Tabla1[[#This Row],[FECHA]],'RECAUDOS DE RESOLUCIONES'!A:D,3,FALSE),0)</f>
        <v>0</v>
      </c>
      <c r="Q99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11</v>
      </c>
      <c r="R994" s="9">
        <f>Tabla1[V. COMPARENDOS]-(Tabla1[V. EXONERACIONES]+Tabla1[[#This Row],[V. SIMIT CON RESOLUCION]]+Tabla1[[#This Row],[V. SIMIT SIN RESOLUCION]]+Tabla1[[#This Row],[V. RECAUDOS COMPARENDOS]]+Tabla1[[#This Row],[V. RECAUDOS RESOLUCIONES]])</f>
        <v>2015716</v>
      </c>
      <c r="S994" s="11">
        <f>IFERROR(VLOOKUP(Tabla1[[#This Row],[FECHA]],'RECAUDOS LOCALES'!A:D,4,FALSE),0)</f>
        <v>0</v>
      </c>
      <c r="T994" s="9">
        <f>IFERROR(VLOOKUP(Tabla1[[#This Row],[FECHA]],'RECAUDOS LOCALES'!A:D,3,FALSE),0)</f>
        <v>0</v>
      </c>
      <c r="U994" s="11">
        <f>IFERROR(VLOOKUP(Tabla1[[#This Row],[FECHA]],'RECAUDOS EXTERNOS'!A:D,4,FALSE),0)</f>
        <v>0</v>
      </c>
      <c r="V994" s="9">
        <f>IFERROR(VLOOKUP(Tabla1[[#This Row],[FECHA]],'RECAUDOS EXTERNOS'!A:D,3,FALSE),0)</f>
        <v>0</v>
      </c>
    </row>
    <row r="995" spans="1:22" x14ac:dyDescent="0.25">
      <c r="A995" s="1">
        <v>38554</v>
      </c>
      <c r="B995" s="3" t="s">
        <v>6</v>
      </c>
      <c r="C995" s="2">
        <v>38534</v>
      </c>
      <c r="D995" s="5">
        <f>YEAR(Tabla1[[#This Row],[FECHA]])</f>
        <v>2005</v>
      </c>
      <c r="E995" s="5">
        <f>IFERROR(VLOOKUP(Tabla1[[#This Row],[FECHA]],'COMPARENDOS TOTALES'!A:D,4,FALSE),0)</f>
        <v>27</v>
      </c>
      <c r="F995" s="9">
        <f>IFERROR(VLOOKUP(Tabla1[[#This Row],[FECHA]],'COMPARENDOS TOTALES'!A:D,3,FALSE),0)</f>
        <v>5455449</v>
      </c>
      <c r="G995" s="5">
        <f>IFERROR(VLOOKUP(Tabla1[[#This Row],[FECHA]],EXONERACIONES!A:D,4,FALSE),0)</f>
        <v>16</v>
      </c>
      <c r="H995" s="9">
        <f>IFERROR(VLOOKUP(Tabla1[[#This Row],[FECHA]],EXONERACIONES!A:D,3,FALSE),0)</f>
        <v>3255466</v>
      </c>
      <c r="I995" s="5">
        <f>IFERROR(VLOOKUP(Tabla1[[#This Row],[FECHA]],'SIMIT CON RES'!A:D,4,FALSE),0)</f>
        <v>0</v>
      </c>
      <c r="J995" s="9">
        <f>IFERROR(VLOOKUP(Tabla1[[#This Row],[FECHA]],'SIMIT CON RES'!A:D,3,FALSE),0)</f>
        <v>0</v>
      </c>
      <c r="K995">
        <f>IFERROR(VLOOKUP(Tabla1[[#This Row],[FECHA]],'SIMIT SIN RES'!A:D,4,FALSE),0)</f>
        <v>0</v>
      </c>
      <c r="L995" s="9">
        <f>IFERROR(VLOOKUP(Tabla1[[#This Row],[FECHA]],'SIMIT SIN RES'!A:D,3,FALSE),0)</f>
        <v>0</v>
      </c>
      <c r="M995" s="5">
        <f>IFERROR(VLOOKUP(Tabla1[[#This Row],[FECHA]],'RECAUDOS DE COMPARENDOS'!A:D,4,FALSE),0)</f>
        <v>4</v>
      </c>
      <c r="N995" s="9">
        <f>IFERROR(VLOOKUP(Tabla1[[#This Row],[FECHA]],'RECAUDOS DE COMPARENDOS'!A:D,3,FALSE),0)</f>
        <v>763000</v>
      </c>
      <c r="O995" s="5">
        <f>IFERROR(VLOOKUP(Tabla1[[#This Row],[FECHA]],'RECAUDOS DE RESOLUCIONES'!A:D,4,FALSE),0)</f>
        <v>0</v>
      </c>
      <c r="P995" s="9">
        <f>IFERROR(VLOOKUP(Tabla1[[#This Row],[FECHA]],'RECAUDOS DE RESOLUCIONES'!A:D,3,FALSE),0)</f>
        <v>0</v>
      </c>
      <c r="Q99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7</v>
      </c>
      <c r="R995" s="9">
        <f>Tabla1[V. COMPARENDOS]-(Tabla1[V. EXONERACIONES]+Tabla1[[#This Row],[V. SIMIT CON RESOLUCION]]+Tabla1[[#This Row],[V. SIMIT SIN RESOLUCION]]+Tabla1[[#This Row],[V. RECAUDOS COMPARENDOS]]+Tabla1[[#This Row],[V. RECAUDOS RESOLUCIONES]])</f>
        <v>1436983</v>
      </c>
      <c r="S995" s="11">
        <f>IFERROR(VLOOKUP(Tabla1[[#This Row],[FECHA]],'RECAUDOS LOCALES'!A:D,4,FALSE),0)</f>
        <v>12</v>
      </c>
      <c r="T995" s="9">
        <f>IFERROR(VLOOKUP(Tabla1[[#This Row],[FECHA]],'RECAUDOS LOCALES'!A:D,3,FALSE),0)</f>
        <v>1900534</v>
      </c>
      <c r="U995" s="11">
        <f>IFERROR(VLOOKUP(Tabla1[[#This Row],[FECHA]],'RECAUDOS EXTERNOS'!A:D,4,FALSE),0)</f>
        <v>4</v>
      </c>
      <c r="V995" s="9">
        <f>IFERROR(VLOOKUP(Tabla1[[#This Row],[FECHA]],'RECAUDOS EXTERNOS'!A:D,3,FALSE),0)</f>
        <v>1093869</v>
      </c>
    </row>
    <row r="996" spans="1:22" x14ac:dyDescent="0.25">
      <c r="A996" s="1">
        <v>38555</v>
      </c>
      <c r="B996" s="3" t="s">
        <v>0</v>
      </c>
      <c r="C996" s="2">
        <v>38534</v>
      </c>
      <c r="D996" s="5">
        <f>YEAR(Tabla1[[#This Row],[FECHA]])</f>
        <v>2005</v>
      </c>
      <c r="E996" s="5">
        <f>IFERROR(VLOOKUP(Tabla1[[#This Row],[FECHA]],'COMPARENDOS TOTALES'!A:D,4,FALSE),0)</f>
        <v>28</v>
      </c>
      <c r="F996" s="9">
        <f>IFERROR(VLOOKUP(Tabla1[[#This Row],[FECHA]],'COMPARENDOS TOTALES'!A:D,3,FALSE),0)</f>
        <v>6116716</v>
      </c>
      <c r="G996" s="5">
        <f>IFERROR(VLOOKUP(Tabla1[[#This Row],[FECHA]],EXONERACIONES!A:D,4,FALSE),0)</f>
        <v>17</v>
      </c>
      <c r="H996" s="9">
        <f>IFERROR(VLOOKUP(Tabla1[[#This Row],[FECHA]],EXONERACIONES!A:D,3,FALSE),0)</f>
        <v>3815000</v>
      </c>
      <c r="I996" s="5">
        <f>IFERROR(VLOOKUP(Tabla1[[#This Row],[FECHA]],'SIMIT CON RES'!A:D,4,FALSE),0)</f>
        <v>0</v>
      </c>
      <c r="J996" s="9">
        <f>IFERROR(VLOOKUP(Tabla1[[#This Row],[FECHA]],'SIMIT CON RES'!A:D,3,FALSE),0)</f>
        <v>0</v>
      </c>
      <c r="K996">
        <f>IFERROR(VLOOKUP(Tabla1[[#This Row],[FECHA]],'SIMIT SIN RES'!A:D,4,FALSE),0)</f>
        <v>0</v>
      </c>
      <c r="L996" s="9">
        <f>IFERROR(VLOOKUP(Tabla1[[#This Row],[FECHA]],'SIMIT SIN RES'!A:D,3,FALSE),0)</f>
        <v>0</v>
      </c>
      <c r="M996" s="5">
        <f>IFERROR(VLOOKUP(Tabla1[[#This Row],[FECHA]],'RECAUDOS DE COMPARENDOS'!A:D,4,FALSE),0)</f>
        <v>3</v>
      </c>
      <c r="N996" s="9">
        <f>IFERROR(VLOOKUP(Tabla1[[#This Row],[FECHA]],'RECAUDOS DE COMPARENDOS'!A:D,3,FALSE),0)</f>
        <v>763000</v>
      </c>
      <c r="O996" s="5">
        <f>IFERROR(VLOOKUP(Tabla1[[#This Row],[FECHA]],'RECAUDOS DE RESOLUCIONES'!A:D,4,FALSE),0)</f>
        <v>0</v>
      </c>
      <c r="P996" s="9">
        <f>IFERROR(VLOOKUP(Tabla1[[#This Row],[FECHA]],'RECAUDOS DE RESOLUCIONES'!A:D,3,FALSE),0)</f>
        <v>0</v>
      </c>
      <c r="Q99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8</v>
      </c>
      <c r="R996" s="9">
        <f>Tabla1[V. COMPARENDOS]-(Tabla1[V. EXONERACIONES]+Tabla1[[#This Row],[V. SIMIT CON RESOLUCION]]+Tabla1[[#This Row],[V. SIMIT SIN RESOLUCION]]+Tabla1[[#This Row],[V. RECAUDOS COMPARENDOS]]+Tabla1[[#This Row],[V. RECAUDOS RESOLUCIONES]])</f>
        <v>1538716</v>
      </c>
      <c r="S996" s="11">
        <f>IFERROR(VLOOKUP(Tabla1[[#This Row],[FECHA]],'RECAUDOS LOCALES'!A:D,4,FALSE),0)</f>
        <v>6</v>
      </c>
      <c r="T996" s="9">
        <f>IFERROR(VLOOKUP(Tabla1[[#This Row],[FECHA]],'RECAUDOS LOCALES'!A:D,3,FALSE),0)</f>
        <v>763077</v>
      </c>
      <c r="U996" s="11">
        <f>IFERROR(VLOOKUP(Tabla1[[#This Row],[FECHA]],'RECAUDOS EXTERNOS'!A:D,4,FALSE),0)</f>
        <v>3</v>
      </c>
      <c r="V996" s="9">
        <f>IFERROR(VLOOKUP(Tabla1[[#This Row],[FECHA]],'RECAUDOS EXTERNOS'!A:D,3,FALSE),0)</f>
        <v>602805</v>
      </c>
    </row>
    <row r="997" spans="1:22" x14ac:dyDescent="0.25">
      <c r="A997" s="1">
        <v>38556</v>
      </c>
      <c r="B997" s="3" t="s">
        <v>5</v>
      </c>
      <c r="C997" s="2">
        <v>38534</v>
      </c>
      <c r="D997" s="5">
        <f>YEAR(Tabla1[[#This Row],[FECHA]])</f>
        <v>2005</v>
      </c>
      <c r="E997" s="5">
        <f>IFERROR(VLOOKUP(Tabla1[[#This Row],[FECHA]],'COMPARENDOS TOTALES'!A:D,4,FALSE),0)</f>
        <v>29</v>
      </c>
      <c r="F997" s="9">
        <f>IFERROR(VLOOKUP(Tabla1[[#This Row],[FECHA]],'COMPARENDOS TOTALES'!A:D,3,FALSE),0)</f>
        <v>6421915</v>
      </c>
      <c r="G997" s="5">
        <f>IFERROR(VLOOKUP(Tabla1[[#This Row],[FECHA]],EXONERACIONES!A:D,4,FALSE),0)</f>
        <v>21</v>
      </c>
      <c r="H997" s="9">
        <f>IFERROR(VLOOKUP(Tabla1[[#This Row],[FECHA]],EXONERACIONES!A:D,3,FALSE),0)</f>
        <v>4412682</v>
      </c>
      <c r="I997" s="5">
        <f>IFERROR(VLOOKUP(Tabla1[[#This Row],[FECHA]],'SIMIT CON RES'!A:D,4,FALSE),0)</f>
        <v>0</v>
      </c>
      <c r="J997" s="9">
        <f>IFERROR(VLOOKUP(Tabla1[[#This Row],[FECHA]],'SIMIT CON RES'!A:D,3,FALSE),0)</f>
        <v>0</v>
      </c>
      <c r="K997">
        <f>IFERROR(VLOOKUP(Tabla1[[#This Row],[FECHA]],'SIMIT SIN RES'!A:D,4,FALSE),0)</f>
        <v>0</v>
      </c>
      <c r="L997" s="9">
        <f>IFERROR(VLOOKUP(Tabla1[[#This Row],[FECHA]],'SIMIT SIN RES'!A:D,3,FALSE),0)</f>
        <v>0</v>
      </c>
      <c r="M997" s="5">
        <f>IFERROR(VLOOKUP(Tabla1[[#This Row],[FECHA]],'RECAUDOS DE COMPARENDOS'!A:D,4,FALSE),0)</f>
        <v>2</v>
      </c>
      <c r="N997" s="9">
        <f>IFERROR(VLOOKUP(Tabla1[[#This Row],[FECHA]],'RECAUDOS DE COMPARENDOS'!A:D,3,FALSE),0)</f>
        <v>483233</v>
      </c>
      <c r="O997" s="5">
        <f>IFERROR(VLOOKUP(Tabla1[[#This Row],[FECHA]],'RECAUDOS DE RESOLUCIONES'!A:D,4,FALSE),0)</f>
        <v>0</v>
      </c>
      <c r="P997" s="9">
        <f>IFERROR(VLOOKUP(Tabla1[[#This Row],[FECHA]],'RECAUDOS DE RESOLUCIONES'!A:D,3,FALSE),0)</f>
        <v>0</v>
      </c>
      <c r="Q99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997" s="9">
        <f>Tabla1[V. COMPARENDOS]-(Tabla1[V. EXONERACIONES]+Tabla1[[#This Row],[V. SIMIT CON RESOLUCION]]+Tabla1[[#This Row],[V. SIMIT SIN RESOLUCION]]+Tabla1[[#This Row],[V. RECAUDOS COMPARENDOS]]+Tabla1[[#This Row],[V. RECAUDOS RESOLUCIONES]])</f>
        <v>1526000</v>
      </c>
      <c r="S997" s="11">
        <f>IFERROR(VLOOKUP(Tabla1[[#This Row],[FECHA]],'RECAUDOS LOCALES'!A:D,4,FALSE),0)</f>
        <v>0</v>
      </c>
      <c r="T997" s="9">
        <f>IFERROR(VLOOKUP(Tabla1[[#This Row],[FECHA]],'RECAUDOS LOCALES'!A:D,3,FALSE),0)</f>
        <v>0</v>
      </c>
      <c r="U997" s="11">
        <f>IFERROR(VLOOKUP(Tabla1[[#This Row],[FECHA]],'RECAUDOS EXTERNOS'!A:D,4,FALSE),0)</f>
        <v>0</v>
      </c>
      <c r="V997" s="9">
        <f>IFERROR(VLOOKUP(Tabla1[[#This Row],[FECHA]],'RECAUDOS EXTERNOS'!A:D,3,FALSE),0)</f>
        <v>0</v>
      </c>
    </row>
    <row r="998" spans="1:22" x14ac:dyDescent="0.25">
      <c r="A998" s="1">
        <v>38557</v>
      </c>
      <c r="B998" s="3" t="s">
        <v>4</v>
      </c>
      <c r="C998" s="2">
        <v>38534</v>
      </c>
      <c r="D998" s="5">
        <f>YEAR(Tabla1[[#This Row],[FECHA]])</f>
        <v>2005</v>
      </c>
      <c r="E998" s="5">
        <f>IFERROR(VLOOKUP(Tabla1[[#This Row],[FECHA]],'COMPARENDOS TOTALES'!A:D,4,FALSE),0)</f>
        <v>26</v>
      </c>
      <c r="F998" s="9">
        <f>IFERROR(VLOOKUP(Tabla1[[#This Row],[FECHA]],'COMPARENDOS TOTALES'!A:D,3,FALSE),0)</f>
        <v>5557182</v>
      </c>
      <c r="G998" s="5">
        <f>IFERROR(VLOOKUP(Tabla1[[#This Row],[FECHA]],EXONERACIONES!A:D,4,FALSE),0)</f>
        <v>16</v>
      </c>
      <c r="H998" s="9">
        <f>IFERROR(VLOOKUP(Tabla1[[#This Row],[FECHA]],EXONERACIONES!A:D,3,FALSE),0)</f>
        <v>3357199</v>
      </c>
      <c r="I998" s="5">
        <f>IFERROR(VLOOKUP(Tabla1[[#This Row],[FECHA]],'SIMIT CON RES'!A:D,4,FALSE),0)</f>
        <v>0</v>
      </c>
      <c r="J998" s="9">
        <f>IFERROR(VLOOKUP(Tabla1[[#This Row],[FECHA]],'SIMIT CON RES'!A:D,3,FALSE),0)</f>
        <v>0</v>
      </c>
      <c r="K998">
        <f>IFERROR(VLOOKUP(Tabla1[[#This Row],[FECHA]],'SIMIT SIN RES'!A:D,4,FALSE),0)</f>
        <v>0</v>
      </c>
      <c r="L998" s="9">
        <f>IFERROR(VLOOKUP(Tabla1[[#This Row],[FECHA]],'SIMIT SIN RES'!A:D,3,FALSE),0)</f>
        <v>0</v>
      </c>
      <c r="M998" s="5">
        <f>IFERROR(VLOOKUP(Tabla1[[#This Row],[FECHA]],'RECAUDOS DE COMPARENDOS'!A:D,4,FALSE),0)</f>
        <v>2</v>
      </c>
      <c r="N998" s="9">
        <f>IFERROR(VLOOKUP(Tabla1[[#This Row],[FECHA]],'RECAUDOS DE COMPARENDOS'!A:D,3,FALSE),0)</f>
        <v>292483</v>
      </c>
      <c r="O998" s="5">
        <f>IFERROR(VLOOKUP(Tabla1[[#This Row],[FECHA]],'RECAUDOS DE RESOLUCIONES'!A:D,4,FALSE),0)</f>
        <v>0</v>
      </c>
      <c r="P998" s="9">
        <f>IFERROR(VLOOKUP(Tabla1[[#This Row],[FECHA]],'RECAUDOS DE RESOLUCIONES'!A:D,3,FALSE),0)</f>
        <v>0</v>
      </c>
      <c r="Q99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8</v>
      </c>
      <c r="R998" s="9">
        <f>Tabla1[V. COMPARENDOS]-(Tabla1[V. EXONERACIONES]+Tabla1[[#This Row],[V. SIMIT CON RESOLUCION]]+Tabla1[[#This Row],[V. SIMIT SIN RESOLUCION]]+Tabla1[[#This Row],[V. RECAUDOS COMPARENDOS]]+Tabla1[[#This Row],[V. RECAUDOS RESOLUCIONES]])</f>
        <v>1907500</v>
      </c>
      <c r="S998" s="11">
        <f>IFERROR(VLOOKUP(Tabla1[[#This Row],[FECHA]],'RECAUDOS LOCALES'!A:D,4,FALSE),0)</f>
        <v>0</v>
      </c>
      <c r="T998" s="9">
        <f>IFERROR(VLOOKUP(Tabla1[[#This Row],[FECHA]],'RECAUDOS LOCALES'!A:D,3,FALSE),0)</f>
        <v>0</v>
      </c>
      <c r="U998" s="11">
        <f>IFERROR(VLOOKUP(Tabla1[[#This Row],[FECHA]],'RECAUDOS EXTERNOS'!A:D,4,FALSE),0)</f>
        <v>0</v>
      </c>
      <c r="V998" s="9">
        <f>IFERROR(VLOOKUP(Tabla1[[#This Row],[FECHA]],'RECAUDOS EXTERNOS'!A:D,3,FALSE),0)</f>
        <v>0</v>
      </c>
    </row>
    <row r="999" spans="1:22" x14ac:dyDescent="0.25">
      <c r="A999" s="1">
        <v>38558</v>
      </c>
      <c r="B999" s="3" t="s">
        <v>1</v>
      </c>
      <c r="C999" s="2">
        <v>38534</v>
      </c>
      <c r="D999" s="5">
        <f>YEAR(Tabla1[[#This Row],[FECHA]])</f>
        <v>2005</v>
      </c>
      <c r="E999" s="5">
        <f>IFERROR(VLOOKUP(Tabla1[[#This Row],[FECHA]],'COMPARENDOS TOTALES'!A:D,4,FALSE),0)</f>
        <v>37</v>
      </c>
      <c r="F999" s="9">
        <f>IFERROR(VLOOKUP(Tabla1[[#This Row],[FECHA]],'COMPARENDOS TOTALES'!A:D,3,FALSE),0)</f>
        <v>8036932</v>
      </c>
      <c r="G999" s="5">
        <f>IFERROR(VLOOKUP(Tabla1[[#This Row],[FECHA]],EXONERACIONES!A:D,4,FALSE),0)</f>
        <v>27</v>
      </c>
      <c r="H999" s="9">
        <f>IFERROR(VLOOKUP(Tabla1[[#This Row],[FECHA]],EXONERACIONES!A:D,3,FALSE),0)</f>
        <v>6218449</v>
      </c>
      <c r="I999" s="5">
        <f>IFERROR(VLOOKUP(Tabla1[[#This Row],[FECHA]],'SIMIT CON RES'!A:D,4,FALSE),0)</f>
        <v>0</v>
      </c>
      <c r="J999" s="9">
        <f>IFERROR(VLOOKUP(Tabla1[[#This Row],[FECHA]],'SIMIT CON RES'!A:D,3,FALSE),0)</f>
        <v>0</v>
      </c>
      <c r="K999">
        <f>IFERROR(VLOOKUP(Tabla1[[#This Row],[FECHA]],'SIMIT SIN RES'!A:D,4,FALSE),0)</f>
        <v>0</v>
      </c>
      <c r="L999" s="9">
        <f>IFERROR(VLOOKUP(Tabla1[[#This Row],[FECHA]],'SIMIT SIN RES'!A:D,3,FALSE),0)</f>
        <v>0</v>
      </c>
      <c r="M999" s="5">
        <f>IFERROR(VLOOKUP(Tabla1[[#This Row],[FECHA]],'RECAUDOS DE COMPARENDOS'!A:D,4,FALSE),0)</f>
        <v>4</v>
      </c>
      <c r="N999" s="9">
        <f>IFERROR(VLOOKUP(Tabla1[[#This Row],[FECHA]],'RECAUDOS DE COMPARENDOS'!A:D,3,FALSE),0)</f>
        <v>673983</v>
      </c>
      <c r="O999" s="5">
        <f>IFERROR(VLOOKUP(Tabla1[[#This Row],[FECHA]],'RECAUDOS DE RESOLUCIONES'!A:D,4,FALSE),0)</f>
        <v>0</v>
      </c>
      <c r="P999" s="9">
        <f>IFERROR(VLOOKUP(Tabla1[[#This Row],[FECHA]],'RECAUDOS DE RESOLUCIONES'!A:D,3,FALSE),0)</f>
        <v>0</v>
      </c>
      <c r="Q99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999" s="9">
        <f>Tabla1[V. COMPARENDOS]-(Tabla1[V. EXONERACIONES]+Tabla1[[#This Row],[V. SIMIT CON RESOLUCION]]+Tabla1[[#This Row],[V. SIMIT SIN RESOLUCION]]+Tabla1[[#This Row],[V. RECAUDOS COMPARENDOS]]+Tabla1[[#This Row],[V. RECAUDOS RESOLUCIONES]])</f>
        <v>1144500</v>
      </c>
      <c r="S999" s="11">
        <f>IFERROR(VLOOKUP(Tabla1[[#This Row],[FECHA]],'RECAUDOS LOCALES'!A:D,4,FALSE),0)</f>
        <v>6</v>
      </c>
      <c r="T999" s="9">
        <f>IFERROR(VLOOKUP(Tabla1[[#This Row],[FECHA]],'RECAUDOS LOCALES'!A:D,3,FALSE),0)</f>
        <v>864213</v>
      </c>
      <c r="U999" s="11">
        <f>IFERROR(VLOOKUP(Tabla1[[#This Row],[FECHA]],'RECAUDOS EXTERNOS'!A:D,4,FALSE),0)</f>
        <v>4</v>
      </c>
      <c r="V999" s="9">
        <f>IFERROR(VLOOKUP(Tabla1[[#This Row],[FECHA]],'RECAUDOS EXTERNOS'!A:D,3,FALSE),0)</f>
        <v>811750</v>
      </c>
    </row>
    <row r="1000" spans="1:22" x14ac:dyDescent="0.25">
      <c r="A1000" s="1">
        <v>38559</v>
      </c>
      <c r="B1000" s="3" t="s">
        <v>2</v>
      </c>
      <c r="C1000" s="2">
        <v>38534</v>
      </c>
      <c r="D1000" s="5">
        <f>YEAR(Tabla1[[#This Row],[FECHA]])</f>
        <v>2005</v>
      </c>
      <c r="E1000" s="5">
        <f>IFERROR(VLOOKUP(Tabla1[[#This Row],[FECHA]],'COMPARENDOS TOTALES'!A:D,4,FALSE),0)</f>
        <v>37</v>
      </c>
      <c r="F1000" s="9">
        <f>IFERROR(VLOOKUP(Tabla1[[#This Row],[FECHA]],'COMPARENDOS TOTALES'!A:D,3,FALSE),0)</f>
        <v>8507449</v>
      </c>
      <c r="G1000" s="5">
        <f>IFERROR(VLOOKUP(Tabla1[[#This Row],[FECHA]],EXONERACIONES!A:D,4,FALSE),0)</f>
        <v>24</v>
      </c>
      <c r="H1000" s="9">
        <f>IFERROR(VLOOKUP(Tabla1[[#This Row],[FECHA]],EXONERACIONES!A:D,3,FALSE),0)</f>
        <v>4972216</v>
      </c>
      <c r="I1000" s="5">
        <f>IFERROR(VLOOKUP(Tabla1[[#This Row],[FECHA]],'SIMIT CON RES'!A:D,4,FALSE),0)</f>
        <v>0</v>
      </c>
      <c r="J1000" s="9">
        <f>IFERROR(VLOOKUP(Tabla1[[#This Row],[FECHA]],'SIMIT CON RES'!A:D,3,FALSE),0)</f>
        <v>0</v>
      </c>
      <c r="K1000">
        <f>IFERROR(VLOOKUP(Tabla1[[#This Row],[FECHA]],'SIMIT SIN RES'!A:D,4,FALSE),0)</f>
        <v>0</v>
      </c>
      <c r="L1000" s="9">
        <f>IFERROR(VLOOKUP(Tabla1[[#This Row],[FECHA]],'SIMIT SIN RES'!A:D,3,FALSE),0)</f>
        <v>0</v>
      </c>
      <c r="M1000" s="5">
        <f>IFERROR(VLOOKUP(Tabla1[[#This Row],[FECHA]],'RECAUDOS DE COMPARENDOS'!A:D,4,FALSE),0)</f>
        <v>5</v>
      </c>
      <c r="N1000" s="9">
        <f>IFERROR(VLOOKUP(Tabla1[[#This Row],[FECHA]],'RECAUDOS DE COMPARENDOS'!A:D,3,FALSE),0)</f>
        <v>1526000</v>
      </c>
      <c r="O1000" s="5">
        <f>IFERROR(VLOOKUP(Tabla1[[#This Row],[FECHA]],'RECAUDOS DE RESOLUCIONES'!A:D,4,FALSE),0)</f>
        <v>0</v>
      </c>
      <c r="P1000" s="9">
        <f>IFERROR(VLOOKUP(Tabla1[[#This Row],[FECHA]],'RECAUDOS DE RESOLUCIONES'!A:D,3,FALSE),0)</f>
        <v>0</v>
      </c>
      <c r="Q100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8</v>
      </c>
      <c r="R1000" s="9">
        <f>Tabla1[V. COMPARENDOS]-(Tabla1[V. EXONERACIONES]+Tabla1[[#This Row],[V. SIMIT CON RESOLUCION]]+Tabla1[[#This Row],[V. SIMIT SIN RESOLUCION]]+Tabla1[[#This Row],[V. RECAUDOS COMPARENDOS]]+Tabla1[[#This Row],[V. RECAUDOS RESOLUCIONES]])</f>
        <v>2009233</v>
      </c>
      <c r="S1000" s="11">
        <f>IFERROR(VLOOKUP(Tabla1[[#This Row],[FECHA]],'RECAUDOS LOCALES'!A:D,4,FALSE),0)</f>
        <v>6</v>
      </c>
      <c r="T1000" s="9">
        <f>IFERROR(VLOOKUP(Tabla1[[#This Row],[FECHA]],'RECAUDOS LOCALES'!A:D,3,FALSE),0)</f>
        <v>857859</v>
      </c>
      <c r="U1000" s="11">
        <f>IFERROR(VLOOKUP(Tabla1[[#This Row],[FECHA]],'RECAUDOS EXTERNOS'!A:D,4,FALSE),0)</f>
        <v>7</v>
      </c>
      <c r="V1000" s="9">
        <f>IFERROR(VLOOKUP(Tabla1[[#This Row],[FECHA]],'RECAUDOS EXTERNOS'!A:D,3,FALSE),0)</f>
        <v>1666446</v>
      </c>
    </row>
    <row r="1001" spans="1:22" x14ac:dyDescent="0.25">
      <c r="A1001" s="1">
        <v>38560</v>
      </c>
      <c r="B1001" s="3" t="s">
        <v>3</v>
      </c>
      <c r="C1001" s="2">
        <v>38534</v>
      </c>
      <c r="D1001" s="5">
        <f>YEAR(Tabla1[[#This Row],[FECHA]])</f>
        <v>2005</v>
      </c>
      <c r="E1001" s="5">
        <f>IFERROR(VLOOKUP(Tabla1[[#This Row],[FECHA]],'COMPARENDOS TOTALES'!A:D,4,FALSE),0)</f>
        <v>37</v>
      </c>
      <c r="F1001" s="9">
        <f>IFERROR(VLOOKUP(Tabla1[[#This Row],[FECHA]],'COMPARENDOS TOTALES'!A:D,3,FALSE),0)</f>
        <v>8685483</v>
      </c>
      <c r="G1001" s="5">
        <f>IFERROR(VLOOKUP(Tabla1[[#This Row],[FECHA]],EXONERACIONES!A:D,4,FALSE),0)</f>
        <v>25</v>
      </c>
      <c r="H1001" s="9">
        <f>IFERROR(VLOOKUP(Tabla1[[#This Row],[FECHA]],EXONERACIONES!A:D,3,FALSE),0)</f>
        <v>5722500</v>
      </c>
      <c r="I1001" s="5">
        <f>IFERROR(VLOOKUP(Tabla1[[#This Row],[FECHA]],'SIMIT CON RES'!A:D,4,FALSE),0)</f>
        <v>0</v>
      </c>
      <c r="J1001" s="9">
        <f>IFERROR(VLOOKUP(Tabla1[[#This Row],[FECHA]],'SIMIT CON RES'!A:D,3,FALSE),0)</f>
        <v>0</v>
      </c>
      <c r="K1001">
        <f>IFERROR(VLOOKUP(Tabla1[[#This Row],[FECHA]],'SIMIT SIN RES'!A:D,4,FALSE),0)</f>
        <v>0</v>
      </c>
      <c r="L1001" s="9">
        <f>IFERROR(VLOOKUP(Tabla1[[#This Row],[FECHA]],'SIMIT SIN RES'!A:D,3,FALSE),0)</f>
        <v>0</v>
      </c>
      <c r="M1001" s="5">
        <f>IFERROR(VLOOKUP(Tabla1[[#This Row],[FECHA]],'RECAUDOS DE COMPARENDOS'!A:D,4,FALSE),0)</f>
        <v>7</v>
      </c>
      <c r="N1001" s="9">
        <f>IFERROR(VLOOKUP(Tabla1[[#This Row],[FECHA]],'RECAUDOS DE COMPARENDOS'!A:D,3,FALSE),0)</f>
        <v>1818483</v>
      </c>
      <c r="O1001" s="5">
        <f>IFERROR(VLOOKUP(Tabla1[[#This Row],[FECHA]],'RECAUDOS DE RESOLUCIONES'!A:D,4,FALSE),0)</f>
        <v>0</v>
      </c>
      <c r="P1001" s="9">
        <f>IFERROR(VLOOKUP(Tabla1[[#This Row],[FECHA]],'RECAUDOS DE RESOLUCIONES'!A:D,3,FALSE),0)</f>
        <v>0</v>
      </c>
      <c r="Q100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1001" s="9">
        <f>Tabla1[V. COMPARENDOS]-(Tabla1[V. EXONERACIONES]+Tabla1[[#This Row],[V. SIMIT CON RESOLUCION]]+Tabla1[[#This Row],[V. SIMIT SIN RESOLUCION]]+Tabla1[[#This Row],[V. RECAUDOS COMPARENDOS]]+Tabla1[[#This Row],[V. RECAUDOS RESOLUCIONES]])</f>
        <v>1144500</v>
      </c>
      <c r="S1001" s="11">
        <f>IFERROR(VLOOKUP(Tabla1[[#This Row],[FECHA]],'RECAUDOS LOCALES'!A:D,4,FALSE),0)</f>
        <v>7</v>
      </c>
      <c r="T1001" s="9">
        <f>IFERROR(VLOOKUP(Tabla1[[#This Row],[FECHA]],'RECAUDOS LOCALES'!A:D,3,FALSE),0)</f>
        <v>1119176</v>
      </c>
      <c r="U1001" s="11">
        <f>IFERROR(VLOOKUP(Tabla1[[#This Row],[FECHA]],'RECAUDOS EXTERNOS'!A:D,4,FALSE),0)</f>
        <v>4</v>
      </c>
      <c r="V1001" s="9">
        <f>IFERROR(VLOOKUP(Tabla1[[#This Row],[FECHA]],'RECAUDOS EXTERNOS'!A:D,3,FALSE),0)</f>
        <v>1111901</v>
      </c>
    </row>
    <row r="1002" spans="1:22" x14ac:dyDescent="0.25">
      <c r="A1002" s="1">
        <v>38561</v>
      </c>
      <c r="B1002" s="3" t="s">
        <v>6</v>
      </c>
      <c r="C1002" s="2">
        <v>38534</v>
      </c>
      <c r="D1002" s="5">
        <f>YEAR(Tabla1[[#This Row],[FECHA]])</f>
        <v>2005</v>
      </c>
      <c r="E1002" s="5">
        <f>IFERROR(VLOOKUP(Tabla1[[#This Row],[FECHA]],'COMPARENDOS TOTALES'!A:D,4,FALSE),0)</f>
        <v>27</v>
      </c>
      <c r="F1002" s="9">
        <f>IFERROR(VLOOKUP(Tabla1[[#This Row],[FECHA]],'COMPARENDOS TOTALES'!A:D,3,FALSE),0)</f>
        <v>5658915</v>
      </c>
      <c r="G1002" s="5">
        <f>IFERROR(VLOOKUP(Tabla1[[#This Row],[FECHA]],EXONERACIONES!A:D,4,FALSE),0)</f>
        <v>22</v>
      </c>
      <c r="H1002" s="9">
        <f>IFERROR(VLOOKUP(Tabla1[[#This Row],[FECHA]],EXONERACIONES!A:D,3,FALSE),0)</f>
        <v>4514415</v>
      </c>
      <c r="I1002" s="5">
        <f>IFERROR(VLOOKUP(Tabla1[[#This Row],[FECHA]],'SIMIT CON RES'!A:D,4,FALSE),0)</f>
        <v>0</v>
      </c>
      <c r="J1002" s="9">
        <f>IFERROR(VLOOKUP(Tabla1[[#This Row],[FECHA]],'SIMIT CON RES'!A:D,3,FALSE),0)</f>
        <v>0</v>
      </c>
      <c r="K1002">
        <f>IFERROR(VLOOKUP(Tabla1[[#This Row],[FECHA]],'SIMIT SIN RES'!A:D,4,FALSE),0)</f>
        <v>0</v>
      </c>
      <c r="L1002" s="9">
        <f>IFERROR(VLOOKUP(Tabla1[[#This Row],[FECHA]],'SIMIT SIN RES'!A:D,3,FALSE),0)</f>
        <v>0</v>
      </c>
      <c r="M1002" s="5">
        <f>IFERROR(VLOOKUP(Tabla1[[#This Row],[FECHA]],'RECAUDOS DE COMPARENDOS'!A:D,4,FALSE),0)</f>
        <v>3</v>
      </c>
      <c r="N1002" s="9">
        <f>IFERROR(VLOOKUP(Tabla1[[#This Row],[FECHA]],'RECAUDOS DE COMPARENDOS'!A:D,3,FALSE),0)</f>
        <v>763000</v>
      </c>
      <c r="O1002" s="5">
        <f>IFERROR(VLOOKUP(Tabla1[[#This Row],[FECHA]],'RECAUDOS DE RESOLUCIONES'!A:D,4,FALSE),0)</f>
        <v>0</v>
      </c>
      <c r="P1002" s="9">
        <f>IFERROR(VLOOKUP(Tabla1[[#This Row],[FECHA]],'RECAUDOS DE RESOLUCIONES'!A:D,3,FALSE),0)</f>
        <v>0</v>
      </c>
      <c r="Q100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1002" s="9">
        <f>Tabla1[V. COMPARENDOS]-(Tabla1[V. EXONERACIONES]+Tabla1[[#This Row],[V. SIMIT CON RESOLUCION]]+Tabla1[[#This Row],[V. SIMIT SIN RESOLUCION]]+Tabla1[[#This Row],[V. RECAUDOS COMPARENDOS]]+Tabla1[[#This Row],[V. RECAUDOS RESOLUCIONES]])</f>
        <v>381500</v>
      </c>
      <c r="S1002" s="11">
        <f>IFERROR(VLOOKUP(Tabla1[[#This Row],[FECHA]],'RECAUDOS LOCALES'!A:D,4,FALSE),0)</f>
        <v>4</v>
      </c>
      <c r="T1002" s="9">
        <f>IFERROR(VLOOKUP(Tabla1[[#This Row],[FECHA]],'RECAUDOS LOCALES'!A:D,3,FALSE),0)</f>
        <v>661637</v>
      </c>
      <c r="U1002" s="11">
        <f>IFERROR(VLOOKUP(Tabla1[[#This Row],[FECHA]],'RECAUDOS EXTERNOS'!A:D,4,FALSE),0)</f>
        <v>1</v>
      </c>
      <c r="V1002" s="9">
        <f>IFERROR(VLOOKUP(Tabla1[[#This Row],[FECHA]],'RECAUDOS EXTERNOS'!A:D,3,FALSE),0)</f>
        <v>395600</v>
      </c>
    </row>
    <row r="1003" spans="1:22" x14ac:dyDescent="0.25">
      <c r="A1003" s="1">
        <v>38562</v>
      </c>
      <c r="B1003" s="3" t="s">
        <v>0</v>
      </c>
      <c r="C1003" s="2">
        <v>38534</v>
      </c>
      <c r="D1003" s="5">
        <f>YEAR(Tabla1[[#This Row],[FECHA]])</f>
        <v>2005</v>
      </c>
      <c r="E1003" s="5">
        <f>IFERROR(VLOOKUP(Tabla1[[#This Row],[FECHA]],'COMPARENDOS TOTALES'!A:D,4,FALSE),0)</f>
        <v>31</v>
      </c>
      <c r="F1003" s="9">
        <f>IFERROR(VLOOKUP(Tabla1[[#This Row],[FECHA]],'COMPARENDOS TOTALES'!A:D,3,FALSE),0)</f>
        <v>7553699</v>
      </c>
      <c r="G1003" s="5">
        <f>IFERROR(VLOOKUP(Tabla1[[#This Row],[FECHA]],EXONERACIONES!A:D,4,FALSE),0)</f>
        <v>24</v>
      </c>
      <c r="H1003" s="9">
        <f>IFERROR(VLOOKUP(Tabla1[[#This Row],[FECHA]],EXONERACIONES!A:D,3,FALSE),0)</f>
        <v>5925966</v>
      </c>
      <c r="I1003" s="5">
        <f>IFERROR(VLOOKUP(Tabla1[[#This Row],[FECHA]],'SIMIT CON RES'!A:D,4,FALSE),0)</f>
        <v>0</v>
      </c>
      <c r="J1003" s="9">
        <f>IFERROR(VLOOKUP(Tabla1[[#This Row],[FECHA]],'SIMIT CON RES'!A:D,3,FALSE),0)</f>
        <v>0</v>
      </c>
      <c r="K1003">
        <f>IFERROR(VLOOKUP(Tabla1[[#This Row],[FECHA]],'SIMIT SIN RES'!A:D,4,FALSE),0)</f>
        <v>0</v>
      </c>
      <c r="L1003" s="9">
        <f>IFERROR(VLOOKUP(Tabla1[[#This Row],[FECHA]],'SIMIT SIN RES'!A:D,3,FALSE),0)</f>
        <v>0</v>
      </c>
      <c r="M1003" s="5">
        <f>IFERROR(VLOOKUP(Tabla1[[#This Row],[FECHA]],'RECAUDOS DE COMPARENDOS'!A:D,4,FALSE),0)</f>
        <v>4</v>
      </c>
      <c r="N1003" s="9">
        <f>IFERROR(VLOOKUP(Tabla1[[#This Row],[FECHA]],'RECAUDOS DE COMPARENDOS'!A:D,3,FALSE),0)</f>
        <v>673983</v>
      </c>
      <c r="O1003" s="5">
        <f>IFERROR(VLOOKUP(Tabla1[[#This Row],[FECHA]],'RECAUDOS DE RESOLUCIONES'!A:D,4,FALSE),0)</f>
        <v>0</v>
      </c>
      <c r="P1003" s="9">
        <f>IFERROR(VLOOKUP(Tabla1[[#This Row],[FECHA]],'RECAUDOS DE RESOLUCIONES'!A:D,3,FALSE),0)</f>
        <v>0</v>
      </c>
      <c r="Q100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1003" s="9">
        <f>Tabla1[V. COMPARENDOS]-(Tabla1[V. EXONERACIONES]+Tabla1[[#This Row],[V. SIMIT CON RESOLUCION]]+Tabla1[[#This Row],[V. SIMIT SIN RESOLUCION]]+Tabla1[[#This Row],[V. RECAUDOS COMPARENDOS]]+Tabla1[[#This Row],[V. RECAUDOS RESOLUCIONES]])</f>
        <v>953750</v>
      </c>
      <c r="S1003" s="11">
        <f>IFERROR(VLOOKUP(Tabla1[[#This Row],[FECHA]],'RECAUDOS LOCALES'!A:D,4,FALSE),0)</f>
        <v>11</v>
      </c>
      <c r="T1003" s="9">
        <f>IFERROR(VLOOKUP(Tabla1[[#This Row],[FECHA]],'RECAUDOS LOCALES'!A:D,3,FALSE),0)</f>
        <v>1370543</v>
      </c>
      <c r="U1003" s="11">
        <f>IFERROR(VLOOKUP(Tabla1[[#This Row],[FECHA]],'RECAUDOS EXTERNOS'!A:D,4,FALSE),0)</f>
        <v>4</v>
      </c>
      <c r="V1003" s="9">
        <f>IFERROR(VLOOKUP(Tabla1[[#This Row],[FECHA]],'RECAUDOS EXTERNOS'!A:D,3,FALSE),0)</f>
        <v>1535390</v>
      </c>
    </row>
    <row r="1004" spans="1:22" x14ac:dyDescent="0.25">
      <c r="A1004" s="1">
        <v>38563</v>
      </c>
      <c r="B1004" s="3" t="s">
        <v>5</v>
      </c>
      <c r="C1004" s="2">
        <v>38534</v>
      </c>
      <c r="D1004" s="5">
        <f>YEAR(Tabla1[[#This Row],[FECHA]])</f>
        <v>2005</v>
      </c>
      <c r="E1004" s="5">
        <f>IFERROR(VLOOKUP(Tabla1[[#This Row],[FECHA]],'COMPARENDOS TOTALES'!A:D,4,FALSE),0)</f>
        <v>33</v>
      </c>
      <c r="F1004" s="9">
        <f>IFERROR(VLOOKUP(Tabla1[[#This Row],[FECHA]],'COMPARENDOS TOTALES'!A:D,3,FALSE),0)</f>
        <v>6930583</v>
      </c>
      <c r="G1004" s="5">
        <f>IFERROR(VLOOKUP(Tabla1[[#This Row],[FECHA]],EXONERACIONES!A:D,4,FALSE),0)</f>
        <v>25</v>
      </c>
      <c r="H1004" s="9">
        <f>IFERROR(VLOOKUP(Tabla1[[#This Row],[FECHA]],EXONERACIONES!A:D,3,FALSE),0)</f>
        <v>5061233</v>
      </c>
      <c r="I1004" s="5">
        <f>IFERROR(VLOOKUP(Tabla1[[#This Row],[FECHA]],'SIMIT CON RES'!A:D,4,FALSE),0)</f>
        <v>0</v>
      </c>
      <c r="J1004" s="9">
        <f>IFERROR(VLOOKUP(Tabla1[[#This Row],[FECHA]],'SIMIT CON RES'!A:D,3,FALSE),0)</f>
        <v>0</v>
      </c>
      <c r="K1004">
        <f>IFERROR(VLOOKUP(Tabla1[[#This Row],[FECHA]],'SIMIT SIN RES'!A:D,4,FALSE),0)</f>
        <v>0</v>
      </c>
      <c r="L1004" s="9">
        <f>IFERROR(VLOOKUP(Tabla1[[#This Row],[FECHA]],'SIMIT SIN RES'!A:D,3,FALSE),0)</f>
        <v>0</v>
      </c>
      <c r="M1004" s="5">
        <f>IFERROR(VLOOKUP(Tabla1[[#This Row],[FECHA]],'RECAUDOS DE COMPARENDOS'!A:D,4,FALSE),0)</f>
        <v>4</v>
      </c>
      <c r="N1004" s="9">
        <f>IFERROR(VLOOKUP(Tabla1[[#This Row],[FECHA]],'RECAUDOS DE COMPARENDOS'!A:D,3,FALSE),0)</f>
        <v>1246233</v>
      </c>
      <c r="O1004" s="5">
        <f>IFERROR(VLOOKUP(Tabla1[[#This Row],[FECHA]],'RECAUDOS DE RESOLUCIONES'!A:D,4,FALSE),0)</f>
        <v>0</v>
      </c>
      <c r="P1004" s="9">
        <f>IFERROR(VLOOKUP(Tabla1[[#This Row],[FECHA]],'RECAUDOS DE RESOLUCIONES'!A:D,3,FALSE),0)</f>
        <v>0</v>
      </c>
      <c r="Q100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1004" s="9">
        <f>Tabla1[V. COMPARENDOS]-(Tabla1[V. EXONERACIONES]+Tabla1[[#This Row],[V. SIMIT CON RESOLUCION]]+Tabla1[[#This Row],[V. SIMIT SIN RESOLUCION]]+Tabla1[[#This Row],[V. RECAUDOS COMPARENDOS]]+Tabla1[[#This Row],[V. RECAUDOS RESOLUCIONES]])</f>
        <v>623117</v>
      </c>
      <c r="S1004" s="11">
        <f>IFERROR(VLOOKUP(Tabla1[[#This Row],[FECHA]],'RECAUDOS LOCALES'!A:D,4,FALSE),0)</f>
        <v>0</v>
      </c>
      <c r="T1004" s="9">
        <f>IFERROR(VLOOKUP(Tabla1[[#This Row],[FECHA]],'RECAUDOS LOCALES'!A:D,3,FALSE),0)</f>
        <v>0</v>
      </c>
      <c r="U1004" s="11">
        <f>IFERROR(VLOOKUP(Tabla1[[#This Row],[FECHA]],'RECAUDOS EXTERNOS'!A:D,4,FALSE),0)</f>
        <v>0</v>
      </c>
      <c r="V1004" s="9">
        <f>IFERROR(VLOOKUP(Tabla1[[#This Row],[FECHA]],'RECAUDOS EXTERNOS'!A:D,3,FALSE),0)</f>
        <v>0</v>
      </c>
    </row>
    <row r="1005" spans="1:22" x14ac:dyDescent="0.25">
      <c r="A1005" s="1">
        <v>38564</v>
      </c>
      <c r="B1005" s="3" t="s">
        <v>4</v>
      </c>
      <c r="C1005" s="2">
        <v>38534</v>
      </c>
      <c r="D1005" s="5">
        <f>YEAR(Tabla1[[#This Row],[FECHA]])</f>
        <v>2005</v>
      </c>
      <c r="E1005" s="5">
        <f>IFERROR(VLOOKUP(Tabla1[[#This Row],[FECHA]],'COMPARENDOS TOTALES'!A:D,4,FALSE),0)</f>
        <v>29</v>
      </c>
      <c r="F1005" s="9">
        <f>IFERROR(VLOOKUP(Tabla1[[#This Row],[FECHA]],'COMPARENDOS TOTALES'!A:D,3,FALSE),0)</f>
        <v>6879716</v>
      </c>
      <c r="G1005" s="5">
        <f>IFERROR(VLOOKUP(Tabla1[[#This Row],[FECHA]],EXONERACIONES!A:D,4,FALSE),0)</f>
        <v>20</v>
      </c>
      <c r="H1005" s="9">
        <f>IFERROR(VLOOKUP(Tabla1[[#This Row],[FECHA]],EXONERACIONES!A:D,3,FALSE),0)</f>
        <v>4959500</v>
      </c>
      <c r="I1005" s="5">
        <f>IFERROR(VLOOKUP(Tabla1[[#This Row],[FECHA]],'SIMIT CON RES'!A:D,4,FALSE),0)</f>
        <v>0</v>
      </c>
      <c r="J1005" s="9">
        <f>IFERROR(VLOOKUP(Tabla1[[#This Row],[FECHA]],'SIMIT CON RES'!A:D,3,FALSE),0)</f>
        <v>0</v>
      </c>
      <c r="K1005">
        <f>IFERROR(VLOOKUP(Tabla1[[#This Row],[FECHA]],'SIMIT SIN RES'!A:D,4,FALSE),0)</f>
        <v>0</v>
      </c>
      <c r="L1005" s="9">
        <f>IFERROR(VLOOKUP(Tabla1[[#This Row],[FECHA]],'SIMIT SIN RES'!A:D,3,FALSE),0)</f>
        <v>0</v>
      </c>
      <c r="M1005" s="5">
        <f>IFERROR(VLOOKUP(Tabla1[[#This Row],[FECHA]],'RECAUDOS DE COMPARENDOS'!A:D,4,FALSE),0)</f>
        <v>5</v>
      </c>
      <c r="N1005" s="9">
        <f>IFERROR(VLOOKUP(Tabla1[[#This Row],[FECHA]],'RECAUDOS DE COMPARENDOS'!A:D,3,FALSE),0)</f>
        <v>1246233</v>
      </c>
      <c r="O1005" s="5">
        <f>IFERROR(VLOOKUP(Tabla1[[#This Row],[FECHA]],'RECAUDOS DE RESOLUCIONES'!A:D,4,FALSE),0)</f>
        <v>0</v>
      </c>
      <c r="P1005" s="9">
        <f>IFERROR(VLOOKUP(Tabla1[[#This Row],[FECHA]],'RECAUDOS DE RESOLUCIONES'!A:D,3,FALSE),0)</f>
        <v>0</v>
      </c>
      <c r="Q100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1005" s="9">
        <f>Tabla1[V. COMPARENDOS]-(Tabla1[V. EXONERACIONES]+Tabla1[[#This Row],[V. SIMIT CON RESOLUCION]]+Tabla1[[#This Row],[V. SIMIT SIN RESOLUCION]]+Tabla1[[#This Row],[V. RECAUDOS COMPARENDOS]]+Tabla1[[#This Row],[V. RECAUDOS RESOLUCIONES]])</f>
        <v>673983</v>
      </c>
      <c r="S1005" s="11">
        <f>IFERROR(VLOOKUP(Tabla1[[#This Row],[FECHA]],'RECAUDOS LOCALES'!A:D,4,FALSE),0)</f>
        <v>0</v>
      </c>
      <c r="T1005" s="9">
        <f>IFERROR(VLOOKUP(Tabla1[[#This Row],[FECHA]],'RECAUDOS LOCALES'!A:D,3,FALSE),0)</f>
        <v>0</v>
      </c>
      <c r="U1005" s="11">
        <f>IFERROR(VLOOKUP(Tabla1[[#This Row],[FECHA]],'RECAUDOS EXTERNOS'!A:D,4,FALSE),0)</f>
        <v>0</v>
      </c>
      <c r="V1005" s="9">
        <f>IFERROR(VLOOKUP(Tabla1[[#This Row],[FECHA]],'RECAUDOS EXTERNOS'!A:D,3,FALSE),0)</f>
        <v>0</v>
      </c>
    </row>
    <row r="1006" spans="1:22" x14ac:dyDescent="0.25">
      <c r="A1006" s="1">
        <v>38565</v>
      </c>
      <c r="B1006" s="3" t="s">
        <v>1</v>
      </c>
      <c r="C1006" s="2">
        <v>38565</v>
      </c>
      <c r="D1006" s="5">
        <f>YEAR(Tabla1[[#This Row],[FECHA]])</f>
        <v>2005</v>
      </c>
      <c r="E1006" s="5">
        <f>IFERROR(VLOOKUP(Tabla1[[#This Row],[FECHA]],'COMPARENDOS TOTALES'!A:D,4,FALSE),0)</f>
        <v>32</v>
      </c>
      <c r="F1006" s="9">
        <f>IFERROR(VLOOKUP(Tabla1[[#This Row],[FECHA]],'COMPARENDOS TOTALES'!A:D,3,FALSE),0)</f>
        <v>6688966</v>
      </c>
      <c r="G1006" s="5">
        <f>IFERROR(VLOOKUP(Tabla1[[#This Row],[FECHA]],EXONERACIONES!A:D,4,FALSE),0)</f>
        <v>25</v>
      </c>
      <c r="H1006" s="9">
        <f>IFERROR(VLOOKUP(Tabla1[[#This Row],[FECHA]],EXONERACIONES!A:D,3,FALSE),0)</f>
        <v>4590716</v>
      </c>
      <c r="I1006" s="5">
        <f>IFERROR(VLOOKUP(Tabla1[[#This Row],[FECHA]],'SIMIT CON RES'!A:D,4,FALSE),0)</f>
        <v>0</v>
      </c>
      <c r="J1006" s="9">
        <f>IFERROR(VLOOKUP(Tabla1[[#This Row],[FECHA]],'SIMIT CON RES'!A:D,3,FALSE),0)</f>
        <v>0</v>
      </c>
      <c r="K1006">
        <f>IFERROR(VLOOKUP(Tabla1[[#This Row],[FECHA]],'SIMIT SIN RES'!A:D,4,FALSE),0)</f>
        <v>0</v>
      </c>
      <c r="L1006" s="9">
        <f>IFERROR(VLOOKUP(Tabla1[[#This Row],[FECHA]],'SIMIT SIN RES'!A:D,3,FALSE),0)</f>
        <v>0</v>
      </c>
      <c r="M1006" s="5">
        <f>IFERROR(VLOOKUP(Tabla1[[#This Row],[FECHA]],'RECAUDOS DE COMPARENDOS'!A:D,4,FALSE),0)</f>
        <v>4</v>
      </c>
      <c r="N1006" s="9">
        <f>IFERROR(VLOOKUP(Tabla1[[#This Row],[FECHA]],'RECAUDOS DE COMPARENDOS'!A:D,3,FALSE),0)</f>
        <v>1335250</v>
      </c>
      <c r="O1006" s="5">
        <f>IFERROR(VLOOKUP(Tabla1[[#This Row],[FECHA]],'RECAUDOS DE RESOLUCIONES'!A:D,4,FALSE),0)</f>
        <v>0</v>
      </c>
      <c r="P1006" s="9">
        <f>IFERROR(VLOOKUP(Tabla1[[#This Row],[FECHA]],'RECAUDOS DE RESOLUCIONES'!A:D,3,FALSE),0)</f>
        <v>0</v>
      </c>
      <c r="Q100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1006" s="9">
        <f>Tabla1[V. COMPARENDOS]-(Tabla1[V. EXONERACIONES]+Tabla1[[#This Row],[V. SIMIT CON RESOLUCION]]+Tabla1[[#This Row],[V. SIMIT SIN RESOLUCION]]+Tabla1[[#This Row],[V. RECAUDOS COMPARENDOS]]+Tabla1[[#This Row],[V. RECAUDOS RESOLUCIONES]])</f>
        <v>763000</v>
      </c>
      <c r="S1006" s="11">
        <f>IFERROR(VLOOKUP(Tabla1[[#This Row],[FECHA]],'RECAUDOS LOCALES'!A:D,4,FALSE),0)</f>
        <v>10</v>
      </c>
      <c r="T1006" s="9">
        <f>IFERROR(VLOOKUP(Tabla1[[#This Row],[FECHA]],'RECAUDOS LOCALES'!A:D,3,FALSE),0)</f>
        <v>1194941</v>
      </c>
      <c r="U1006" s="11">
        <f>IFERROR(VLOOKUP(Tabla1[[#This Row],[FECHA]],'RECAUDOS EXTERNOS'!A:D,4,FALSE),0)</f>
        <v>7</v>
      </c>
      <c r="V1006" s="9">
        <f>IFERROR(VLOOKUP(Tabla1[[#This Row],[FECHA]],'RECAUDOS EXTERNOS'!A:D,3,FALSE),0)</f>
        <v>1640246</v>
      </c>
    </row>
    <row r="1007" spans="1:22" x14ac:dyDescent="0.25">
      <c r="A1007" s="1">
        <v>38566</v>
      </c>
      <c r="B1007" s="3" t="s">
        <v>2</v>
      </c>
      <c r="C1007" s="2">
        <v>38565</v>
      </c>
      <c r="D1007" s="5">
        <f>YEAR(Tabla1[[#This Row],[FECHA]])</f>
        <v>2005</v>
      </c>
      <c r="E1007" s="5">
        <f>IFERROR(VLOOKUP(Tabla1[[#This Row],[FECHA]],'COMPARENDOS TOTALES'!A:D,4,FALSE),0)</f>
        <v>29</v>
      </c>
      <c r="F1007" s="9">
        <f>IFERROR(VLOOKUP(Tabla1[[#This Row],[FECHA]],'COMPARENDOS TOTALES'!A:D,3,FALSE),0)</f>
        <v>6218449</v>
      </c>
      <c r="G1007" s="5">
        <f>IFERROR(VLOOKUP(Tabla1[[#This Row],[FECHA]],EXONERACIONES!A:D,4,FALSE),0)</f>
        <v>22</v>
      </c>
      <c r="H1007" s="9">
        <f>IFERROR(VLOOKUP(Tabla1[[#This Row],[FECHA]],EXONERACIONES!A:D,3,FALSE),0)</f>
        <v>4692449</v>
      </c>
      <c r="I1007" s="5">
        <f>IFERROR(VLOOKUP(Tabla1[[#This Row],[FECHA]],'SIMIT CON RES'!A:D,4,FALSE),0)</f>
        <v>0</v>
      </c>
      <c r="J1007" s="9">
        <f>IFERROR(VLOOKUP(Tabla1[[#This Row],[FECHA]],'SIMIT CON RES'!A:D,3,FALSE),0)</f>
        <v>0</v>
      </c>
      <c r="K1007">
        <f>IFERROR(VLOOKUP(Tabla1[[#This Row],[FECHA]],'SIMIT SIN RES'!A:D,4,FALSE),0)</f>
        <v>0</v>
      </c>
      <c r="L1007" s="9">
        <f>IFERROR(VLOOKUP(Tabla1[[#This Row],[FECHA]],'SIMIT SIN RES'!A:D,3,FALSE),0)</f>
        <v>0</v>
      </c>
      <c r="M1007" s="5">
        <f>IFERROR(VLOOKUP(Tabla1[[#This Row],[FECHA]],'RECAUDOS DE COMPARENDOS'!A:D,4,FALSE),0)</f>
        <v>2</v>
      </c>
      <c r="N1007" s="9">
        <f>IFERROR(VLOOKUP(Tabla1[[#This Row],[FECHA]],'RECAUDOS DE COMPARENDOS'!A:D,3,FALSE),0)</f>
        <v>381500</v>
      </c>
      <c r="O1007" s="5">
        <f>IFERROR(VLOOKUP(Tabla1[[#This Row],[FECHA]],'RECAUDOS DE RESOLUCIONES'!A:D,4,FALSE),0)</f>
        <v>0</v>
      </c>
      <c r="P1007" s="9">
        <f>IFERROR(VLOOKUP(Tabla1[[#This Row],[FECHA]],'RECAUDOS DE RESOLUCIONES'!A:D,3,FALSE),0)</f>
        <v>0</v>
      </c>
      <c r="Q100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1007" s="9">
        <f>Tabla1[V. COMPARENDOS]-(Tabla1[V. EXONERACIONES]+Tabla1[[#This Row],[V. SIMIT CON RESOLUCION]]+Tabla1[[#This Row],[V. SIMIT SIN RESOLUCION]]+Tabla1[[#This Row],[V. RECAUDOS COMPARENDOS]]+Tabla1[[#This Row],[V. RECAUDOS RESOLUCIONES]])</f>
        <v>1144500</v>
      </c>
      <c r="S1007" s="11">
        <f>IFERROR(VLOOKUP(Tabla1[[#This Row],[FECHA]],'RECAUDOS LOCALES'!A:D,4,FALSE),0)</f>
        <v>5</v>
      </c>
      <c r="T1007" s="9">
        <f>IFERROR(VLOOKUP(Tabla1[[#This Row],[FECHA]],'RECAUDOS LOCALES'!A:D,3,FALSE),0)</f>
        <v>772072</v>
      </c>
      <c r="U1007" s="11">
        <f>IFERROR(VLOOKUP(Tabla1[[#This Row],[FECHA]],'RECAUDOS EXTERNOS'!A:D,4,FALSE),0)</f>
        <v>7</v>
      </c>
      <c r="V1007" s="9">
        <f>IFERROR(VLOOKUP(Tabla1[[#This Row],[FECHA]],'RECAUDOS EXTERNOS'!A:D,3,FALSE),0)</f>
        <v>1982730</v>
      </c>
    </row>
    <row r="1008" spans="1:22" x14ac:dyDescent="0.25">
      <c r="A1008" s="1">
        <v>38567</v>
      </c>
      <c r="B1008" s="3" t="s">
        <v>3</v>
      </c>
      <c r="C1008" s="2">
        <v>38565</v>
      </c>
      <c r="D1008" s="5">
        <f>YEAR(Tabla1[[#This Row],[FECHA]])</f>
        <v>2005</v>
      </c>
      <c r="E1008" s="5">
        <f>IFERROR(VLOOKUP(Tabla1[[#This Row],[FECHA]],'COMPARENDOS TOTALES'!A:D,4,FALSE),0)</f>
        <v>31</v>
      </c>
      <c r="F1008" s="9">
        <f>IFERROR(VLOOKUP(Tabla1[[#This Row],[FECHA]],'COMPARENDOS TOTALES'!A:D,3,FALSE),0)</f>
        <v>8036932</v>
      </c>
      <c r="G1008" s="5">
        <f>IFERROR(VLOOKUP(Tabla1[[#This Row],[FECHA]],EXONERACIONES!A:D,4,FALSE),0)</f>
        <v>19</v>
      </c>
      <c r="H1008" s="9">
        <f>IFERROR(VLOOKUP(Tabla1[[#This Row],[FECHA]],EXONERACIONES!A:D,3,FALSE),0)</f>
        <v>5073949</v>
      </c>
      <c r="I1008" s="5">
        <f>IFERROR(VLOOKUP(Tabla1[[#This Row],[FECHA]],'SIMIT CON RES'!A:D,4,FALSE),0)</f>
        <v>0</v>
      </c>
      <c r="J1008" s="9">
        <f>IFERROR(VLOOKUP(Tabla1[[#This Row],[FECHA]],'SIMIT CON RES'!A:D,3,FALSE),0)</f>
        <v>0</v>
      </c>
      <c r="K1008">
        <f>IFERROR(VLOOKUP(Tabla1[[#This Row],[FECHA]],'SIMIT SIN RES'!A:D,4,FALSE),0)</f>
        <v>0</v>
      </c>
      <c r="L1008" s="9">
        <f>IFERROR(VLOOKUP(Tabla1[[#This Row],[FECHA]],'SIMIT SIN RES'!A:D,3,FALSE),0)</f>
        <v>0</v>
      </c>
      <c r="M1008" s="5">
        <f>IFERROR(VLOOKUP(Tabla1[[#This Row],[FECHA]],'RECAUDOS DE COMPARENDOS'!A:D,4,FALSE),0)</f>
        <v>6</v>
      </c>
      <c r="N1008" s="9">
        <f>IFERROR(VLOOKUP(Tabla1[[#This Row],[FECHA]],'RECAUDOS DE COMPARENDOS'!A:D,3,FALSE),0)</f>
        <v>1526000</v>
      </c>
      <c r="O1008" s="5">
        <f>IFERROR(VLOOKUP(Tabla1[[#This Row],[FECHA]],'RECAUDOS DE RESOLUCIONES'!A:D,4,FALSE),0)</f>
        <v>0</v>
      </c>
      <c r="P1008" s="9">
        <f>IFERROR(VLOOKUP(Tabla1[[#This Row],[FECHA]],'RECAUDOS DE RESOLUCIONES'!A:D,3,FALSE),0)</f>
        <v>0</v>
      </c>
      <c r="Q100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1008" s="9">
        <f>Tabla1[V. COMPARENDOS]-(Tabla1[V. EXONERACIONES]+Tabla1[[#This Row],[V. SIMIT CON RESOLUCION]]+Tabla1[[#This Row],[V. SIMIT SIN RESOLUCION]]+Tabla1[[#This Row],[V. RECAUDOS COMPARENDOS]]+Tabla1[[#This Row],[V. RECAUDOS RESOLUCIONES]])</f>
        <v>1436983</v>
      </c>
      <c r="S1008" s="11">
        <f>IFERROR(VLOOKUP(Tabla1[[#This Row],[FECHA]],'RECAUDOS LOCALES'!A:D,4,FALSE),0)</f>
        <v>10</v>
      </c>
      <c r="T1008" s="9">
        <f>IFERROR(VLOOKUP(Tabla1[[#This Row],[FECHA]],'RECAUDOS LOCALES'!A:D,3,FALSE),0)</f>
        <v>1360680</v>
      </c>
      <c r="U1008" s="11">
        <f>IFERROR(VLOOKUP(Tabla1[[#This Row],[FECHA]],'RECAUDOS EXTERNOS'!A:D,4,FALSE),0)</f>
        <v>3</v>
      </c>
      <c r="V1008" s="9">
        <f>IFERROR(VLOOKUP(Tabla1[[#This Row],[FECHA]],'RECAUDOS EXTERNOS'!A:D,3,FALSE),0)</f>
        <v>486693</v>
      </c>
    </row>
    <row r="1009" spans="1:22" x14ac:dyDescent="0.25">
      <c r="A1009" s="1">
        <v>38568</v>
      </c>
      <c r="B1009" s="3" t="s">
        <v>6</v>
      </c>
      <c r="C1009" s="2">
        <v>38565</v>
      </c>
      <c r="D1009" s="5">
        <f>YEAR(Tabla1[[#This Row],[FECHA]])</f>
        <v>2005</v>
      </c>
      <c r="E1009" s="5">
        <f>IFERROR(VLOOKUP(Tabla1[[#This Row],[FECHA]],'COMPARENDOS TOTALES'!A:D,4,FALSE),0)</f>
        <v>15</v>
      </c>
      <c r="F1009" s="9">
        <f>IFERROR(VLOOKUP(Tabla1[[#This Row],[FECHA]],'COMPARENDOS TOTALES'!A:D,3,FALSE),0)</f>
        <v>2784949</v>
      </c>
      <c r="G1009" s="5">
        <f>IFERROR(VLOOKUP(Tabla1[[#This Row],[FECHA]],EXONERACIONES!A:D,4,FALSE),0)</f>
        <v>14</v>
      </c>
      <c r="H1009" s="9">
        <f>IFERROR(VLOOKUP(Tabla1[[#This Row],[FECHA]],EXONERACIONES!A:D,3,FALSE),0)</f>
        <v>2403449</v>
      </c>
      <c r="I1009" s="5">
        <f>IFERROR(VLOOKUP(Tabla1[[#This Row],[FECHA]],'SIMIT CON RES'!A:D,4,FALSE),0)</f>
        <v>0</v>
      </c>
      <c r="J1009" s="9">
        <f>IFERROR(VLOOKUP(Tabla1[[#This Row],[FECHA]],'SIMIT CON RES'!A:D,3,FALSE),0)</f>
        <v>0</v>
      </c>
      <c r="K1009">
        <f>IFERROR(VLOOKUP(Tabla1[[#This Row],[FECHA]],'SIMIT SIN RES'!A:D,4,FALSE),0)</f>
        <v>0</v>
      </c>
      <c r="L1009" s="9">
        <f>IFERROR(VLOOKUP(Tabla1[[#This Row],[FECHA]],'SIMIT SIN RES'!A:D,3,FALSE),0)</f>
        <v>0</v>
      </c>
      <c r="M1009" s="5">
        <f>IFERROR(VLOOKUP(Tabla1[[#This Row],[FECHA]],'RECAUDOS DE COMPARENDOS'!A:D,4,FALSE),0)</f>
        <v>0</v>
      </c>
      <c r="N1009" s="9">
        <f>IFERROR(VLOOKUP(Tabla1[[#This Row],[FECHA]],'RECAUDOS DE COMPARENDOS'!A:D,3,FALSE),0)</f>
        <v>0</v>
      </c>
      <c r="O1009" s="5">
        <f>IFERROR(VLOOKUP(Tabla1[[#This Row],[FECHA]],'RECAUDOS DE RESOLUCIONES'!A:D,4,FALSE),0)</f>
        <v>0</v>
      </c>
      <c r="P1009" s="9">
        <f>IFERROR(VLOOKUP(Tabla1[[#This Row],[FECHA]],'RECAUDOS DE RESOLUCIONES'!A:D,3,FALSE),0)</f>
        <v>0</v>
      </c>
      <c r="Q100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1009" s="9">
        <f>Tabla1[V. COMPARENDOS]-(Tabla1[V. EXONERACIONES]+Tabla1[[#This Row],[V. SIMIT CON RESOLUCION]]+Tabla1[[#This Row],[V. SIMIT SIN RESOLUCION]]+Tabla1[[#This Row],[V. RECAUDOS COMPARENDOS]]+Tabla1[[#This Row],[V. RECAUDOS RESOLUCIONES]])</f>
        <v>381500</v>
      </c>
      <c r="S1009" s="11">
        <f>IFERROR(VLOOKUP(Tabla1[[#This Row],[FECHA]],'RECAUDOS LOCALES'!A:D,4,FALSE),0)</f>
        <v>4</v>
      </c>
      <c r="T1009" s="9">
        <f>IFERROR(VLOOKUP(Tabla1[[#This Row],[FECHA]],'RECAUDOS LOCALES'!A:D,3,FALSE),0)</f>
        <v>476709</v>
      </c>
      <c r="U1009" s="11">
        <f>IFERROR(VLOOKUP(Tabla1[[#This Row],[FECHA]],'RECAUDOS EXTERNOS'!A:D,4,FALSE),0)</f>
        <v>3</v>
      </c>
      <c r="V1009" s="9">
        <f>IFERROR(VLOOKUP(Tabla1[[#This Row],[FECHA]],'RECAUDOS EXTERNOS'!A:D,3,FALSE),0)</f>
        <v>981960</v>
      </c>
    </row>
    <row r="1010" spans="1:22" x14ac:dyDescent="0.25">
      <c r="A1010" s="1">
        <v>38569</v>
      </c>
      <c r="B1010" s="3" t="s">
        <v>0</v>
      </c>
      <c r="C1010" s="2">
        <v>38565</v>
      </c>
      <c r="D1010" s="5">
        <f>YEAR(Tabla1[[#This Row],[FECHA]])</f>
        <v>2005</v>
      </c>
      <c r="E1010" s="5">
        <f>IFERROR(VLOOKUP(Tabla1[[#This Row],[FECHA]],'COMPARENDOS TOTALES'!A:D,4,FALSE),0)</f>
        <v>24</v>
      </c>
      <c r="F1010" s="9">
        <f>IFERROR(VLOOKUP(Tabla1[[#This Row],[FECHA]],'COMPARENDOS TOTALES'!A:D,3,FALSE),0)</f>
        <v>5544466</v>
      </c>
      <c r="G1010" s="5">
        <f>IFERROR(VLOOKUP(Tabla1[[#This Row],[FECHA]],EXONERACIONES!A:D,4,FALSE),0)</f>
        <v>18</v>
      </c>
      <c r="H1010" s="9">
        <f>IFERROR(VLOOKUP(Tabla1[[#This Row],[FECHA]],EXONERACIONES!A:D,3,FALSE),0)</f>
        <v>4107483</v>
      </c>
      <c r="I1010" s="5">
        <f>IFERROR(VLOOKUP(Tabla1[[#This Row],[FECHA]],'SIMIT CON RES'!A:D,4,FALSE),0)</f>
        <v>0</v>
      </c>
      <c r="J1010" s="9">
        <f>IFERROR(VLOOKUP(Tabla1[[#This Row],[FECHA]],'SIMIT CON RES'!A:D,3,FALSE),0)</f>
        <v>0</v>
      </c>
      <c r="K1010">
        <f>IFERROR(VLOOKUP(Tabla1[[#This Row],[FECHA]],'SIMIT SIN RES'!A:D,4,FALSE),0)</f>
        <v>0</v>
      </c>
      <c r="L1010" s="9">
        <f>IFERROR(VLOOKUP(Tabla1[[#This Row],[FECHA]],'SIMIT SIN RES'!A:D,3,FALSE),0)</f>
        <v>0</v>
      </c>
      <c r="M1010" s="5">
        <f>IFERROR(VLOOKUP(Tabla1[[#This Row],[FECHA]],'RECAUDOS DE COMPARENDOS'!A:D,4,FALSE),0)</f>
        <v>1</v>
      </c>
      <c r="N1010" s="9">
        <f>IFERROR(VLOOKUP(Tabla1[[#This Row],[FECHA]],'RECAUDOS DE COMPARENDOS'!A:D,3,FALSE),0)</f>
        <v>190750</v>
      </c>
      <c r="O1010" s="5">
        <f>IFERROR(VLOOKUP(Tabla1[[#This Row],[FECHA]],'RECAUDOS DE RESOLUCIONES'!A:D,4,FALSE),0)</f>
        <v>0</v>
      </c>
      <c r="P1010" s="9">
        <f>IFERROR(VLOOKUP(Tabla1[[#This Row],[FECHA]],'RECAUDOS DE RESOLUCIONES'!A:D,3,FALSE),0)</f>
        <v>0</v>
      </c>
      <c r="Q101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1010" s="9">
        <f>Tabla1[V. COMPARENDOS]-(Tabla1[V. EXONERACIONES]+Tabla1[[#This Row],[V. SIMIT CON RESOLUCION]]+Tabla1[[#This Row],[V. SIMIT SIN RESOLUCION]]+Tabla1[[#This Row],[V. RECAUDOS COMPARENDOS]]+Tabla1[[#This Row],[V. RECAUDOS RESOLUCIONES]])</f>
        <v>1246233</v>
      </c>
      <c r="S1010" s="11">
        <f>IFERROR(VLOOKUP(Tabla1[[#This Row],[FECHA]],'RECAUDOS LOCALES'!A:D,4,FALSE),0)</f>
        <v>1</v>
      </c>
      <c r="T1010" s="9">
        <f>IFERROR(VLOOKUP(Tabla1[[#This Row],[FECHA]],'RECAUDOS LOCALES'!A:D,3,FALSE),0)</f>
        <v>104849</v>
      </c>
      <c r="U1010" s="11">
        <f>IFERROR(VLOOKUP(Tabla1[[#This Row],[FECHA]],'RECAUDOS EXTERNOS'!A:D,4,FALSE),0)</f>
        <v>2</v>
      </c>
      <c r="V1010" s="9">
        <f>IFERROR(VLOOKUP(Tabla1[[#This Row],[FECHA]],'RECAUDOS EXTERNOS'!A:D,3,FALSE),0)</f>
        <v>588705</v>
      </c>
    </row>
    <row r="1011" spans="1:22" x14ac:dyDescent="0.25">
      <c r="A1011" s="1">
        <v>38570</v>
      </c>
      <c r="B1011" s="3" t="s">
        <v>5</v>
      </c>
      <c r="C1011" s="2">
        <v>38565</v>
      </c>
      <c r="D1011" s="5">
        <f>YEAR(Tabla1[[#This Row],[FECHA]])</f>
        <v>2005</v>
      </c>
      <c r="E1011" s="5">
        <f>IFERROR(VLOOKUP(Tabla1[[#This Row],[FECHA]],'COMPARENDOS TOTALES'!A:D,4,FALSE),0)</f>
        <v>33</v>
      </c>
      <c r="F1011" s="9">
        <f>IFERROR(VLOOKUP(Tabla1[[#This Row],[FECHA]],'COMPARENDOS TOTALES'!A:D,3,FALSE),0)</f>
        <v>7083182</v>
      </c>
      <c r="G1011" s="5">
        <f>IFERROR(VLOOKUP(Tabla1[[#This Row],[FECHA]],EXONERACIONES!A:D,4,FALSE),0)</f>
        <v>25</v>
      </c>
      <c r="H1011" s="9">
        <f>IFERROR(VLOOKUP(Tabla1[[#This Row],[FECHA]],EXONERACIONES!A:D,3,FALSE),0)</f>
        <v>5162966</v>
      </c>
      <c r="I1011" s="5">
        <f>IFERROR(VLOOKUP(Tabla1[[#This Row],[FECHA]],'SIMIT CON RES'!A:D,4,FALSE),0)</f>
        <v>0</v>
      </c>
      <c r="J1011" s="9">
        <f>IFERROR(VLOOKUP(Tabla1[[#This Row],[FECHA]],'SIMIT CON RES'!A:D,3,FALSE),0)</f>
        <v>0</v>
      </c>
      <c r="K1011">
        <f>IFERROR(VLOOKUP(Tabla1[[#This Row],[FECHA]],'SIMIT SIN RES'!A:D,4,FALSE),0)</f>
        <v>0</v>
      </c>
      <c r="L1011" s="9">
        <f>IFERROR(VLOOKUP(Tabla1[[#This Row],[FECHA]],'SIMIT SIN RES'!A:D,3,FALSE),0)</f>
        <v>0</v>
      </c>
      <c r="M1011" s="5">
        <f>IFERROR(VLOOKUP(Tabla1[[#This Row],[FECHA]],'RECAUDOS DE COMPARENDOS'!A:D,4,FALSE),0)</f>
        <v>5</v>
      </c>
      <c r="N1011" s="9">
        <f>IFERROR(VLOOKUP(Tabla1[[#This Row],[FECHA]],'RECAUDOS DE COMPARENDOS'!A:D,3,FALSE),0)</f>
        <v>1436983</v>
      </c>
      <c r="O1011" s="5">
        <f>IFERROR(VLOOKUP(Tabla1[[#This Row],[FECHA]],'RECAUDOS DE RESOLUCIONES'!A:D,4,FALSE),0)</f>
        <v>0</v>
      </c>
      <c r="P1011" s="9">
        <f>IFERROR(VLOOKUP(Tabla1[[#This Row],[FECHA]],'RECAUDOS DE RESOLUCIONES'!A:D,3,FALSE),0)</f>
        <v>0</v>
      </c>
      <c r="Q101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1011" s="9">
        <f>Tabla1[V. COMPARENDOS]-(Tabla1[V. EXONERACIONES]+Tabla1[[#This Row],[V. SIMIT CON RESOLUCION]]+Tabla1[[#This Row],[V. SIMIT SIN RESOLUCION]]+Tabla1[[#This Row],[V. RECAUDOS COMPARENDOS]]+Tabla1[[#This Row],[V. RECAUDOS RESOLUCIONES]])</f>
        <v>483233</v>
      </c>
      <c r="S1011" s="11">
        <f>IFERROR(VLOOKUP(Tabla1[[#This Row],[FECHA]],'RECAUDOS LOCALES'!A:D,4,FALSE),0)</f>
        <v>0</v>
      </c>
      <c r="T1011" s="9">
        <f>IFERROR(VLOOKUP(Tabla1[[#This Row],[FECHA]],'RECAUDOS LOCALES'!A:D,3,FALSE),0)</f>
        <v>0</v>
      </c>
      <c r="U1011" s="11">
        <f>IFERROR(VLOOKUP(Tabla1[[#This Row],[FECHA]],'RECAUDOS EXTERNOS'!A:D,4,FALSE),0)</f>
        <v>0</v>
      </c>
      <c r="V1011" s="9">
        <f>IFERROR(VLOOKUP(Tabla1[[#This Row],[FECHA]],'RECAUDOS EXTERNOS'!A:D,3,FALSE),0)</f>
        <v>0</v>
      </c>
    </row>
    <row r="1012" spans="1:22" x14ac:dyDescent="0.25">
      <c r="A1012" s="1">
        <v>38571</v>
      </c>
      <c r="B1012" s="3" t="s">
        <v>4</v>
      </c>
      <c r="C1012" s="2">
        <v>38565</v>
      </c>
      <c r="D1012" s="5">
        <f>YEAR(Tabla1[[#This Row],[FECHA]])</f>
        <v>2005</v>
      </c>
      <c r="E1012" s="5">
        <f>IFERROR(VLOOKUP(Tabla1[[#This Row],[FECHA]],'COMPARENDOS TOTALES'!A:D,4,FALSE),0)</f>
        <v>25</v>
      </c>
      <c r="F1012" s="9">
        <f>IFERROR(VLOOKUP(Tabla1[[#This Row],[FECHA]],'COMPARENDOS TOTALES'!A:D,3,FALSE),0)</f>
        <v>6014983</v>
      </c>
      <c r="G1012" s="5">
        <f>IFERROR(VLOOKUP(Tabla1[[#This Row],[FECHA]],EXONERACIONES!A:D,4,FALSE),0)</f>
        <v>15</v>
      </c>
      <c r="H1012" s="9">
        <f>IFERROR(VLOOKUP(Tabla1[[#This Row],[FECHA]],EXONERACIONES!A:D,3,FALSE),0)</f>
        <v>3725983</v>
      </c>
      <c r="I1012" s="5">
        <f>IFERROR(VLOOKUP(Tabla1[[#This Row],[FECHA]],'SIMIT CON RES'!A:D,4,FALSE),0)</f>
        <v>0</v>
      </c>
      <c r="J1012" s="9">
        <f>IFERROR(VLOOKUP(Tabla1[[#This Row],[FECHA]],'SIMIT CON RES'!A:D,3,FALSE),0)</f>
        <v>0</v>
      </c>
      <c r="K1012">
        <f>IFERROR(VLOOKUP(Tabla1[[#This Row],[FECHA]],'SIMIT SIN RES'!A:D,4,FALSE),0)</f>
        <v>0</v>
      </c>
      <c r="L1012" s="9">
        <f>IFERROR(VLOOKUP(Tabla1[[#This Row],[FECHA]],'SIMIT SIN RES'!A:D,3,FALSE),0)</f>
        <v>0</v>
      </c>
      <c r="M1012" s="5">
        <f>IFERROR(VLOOKUP(Tabla1[[#This Row],[FECHA]],'RECAUDOS DE COMPARENDOS'!A:D,4,FALSE),0)</f>
        <v>2</v>
      </c>
      <c r="N1012" s="9">
        <f>IFERROR(VLOOKUP(Tabla1[[#This Row],[FECHA]],'RECAUDOS DE COMPARENDOS'!A:D,3,FALSE),0)</f>
        <v>381500</v>
      </c>
      <c r="O1012" s="5">
        <f>IFERROR(VLOOKUP(Tabla1[[#This Row],[FECHA]],'RECAUDOS DE RESOLUCIONES'!A:D,4,FALSE),0)</f>
        <v>0</v>
      </c>
      <c r="P1012" s="9">
        <f>IFERROR(VLOOKUP(Tabla1[[#This Row],[FECHA]],'RECAUDOS DE RESOLUCIONES'!A:D,3,FALSE),0)</f>
        <v>0</v>
      </c>
      <c r="Q101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8</v>
      </c>
      <c r="R1012" s="9">
        <f>Tabla1[V. COMPARENDOS]-(Tabla1[V. EXONERACIONES]+Tabla1[[#This Row],[V. SIMIT CON RESOLUCION]]+Tabla1[[#This Row],[V. SIMIT SIN RESOLUCION]]+Tabla1[[#This Row],[V. RECAUDOS COMPARENDOS]]+Tabla1[[#This Row],[V. RECAUDOS RESOLUCIONES]])</f>
        <v>1907500</v>
      </c>
      <c r="S1012" s="11">
        <f>IFERROR(VLOOKUP(Tabla1[[#This Row],[FECHA]],'RECAUDOS LOCALES'!A:D,4,FALSE),0)</f>
        <v>0</v>
      </c>
      <c r="T1012" s="9">
        <f>IFERROR(VLOOKUP(Tabla1[[#This Row],[FECHA]],'RECAUDOS LOCALES'!A:D,3,FALSE),0)</f>
        <v>0</v>
      </c>
      <c r="U1012" s="11">
        <f>IFERROR(VLOOKUP(Tabla1[[#This Row],[FECHA]],'RECAUDOS EXTERNOS'!A:D,4,FALSE),0)</f>
        <v>0</v>
      </c>
      <c r="V1012" s="9">
        <f>IFERROR(VLOOKUP(Tabla1[[#This Row],[FECHA]],'RECAUDOS EXTERNOS'!A:D,3,FALSE),0)</f>
        <v>0</v>
      </c>
    </row>
    <row r="1013" spans="1:22" x14ac:dyDescent="0.25">
      <c r="A1013" s="1">
        <v>38572</v>
      </c>
      <c r="B1013" s="3" t="s">
        <v>1</v>
      </c>
      <c r="C1013" s="2">
        <v>38565</v>
      </c>
      <c r="D1013" s="5">
        <f>YEAR(Tabla1[[#This Row],[FECHA]])</f>
        <v>2005</v>
      </c>
      <c r="E1013" s="5">
        <f>IFERROR(VLOOKUP(Tabla1[[#This Row],[FECHA]],'COMPARENDOS TOTALES'!A:D,4,FALSE),0)</f>
        <v>43</v>
      </c>
      <c r="F1013" s="9">
        <f>IFERROR(VLOOKUP(Tabla1[[#This Row],[FECHA]],'COMPARENDOS TOTALES'!A:D,3,FALSE),0)</f>
        <v>19621815</v>
      </c>
      <c r="G1013" s="5">
        <f>IFERROR(VLOOKUP(Tabla1[[#This Row],[FECHA]],EXONERACIONES!A:D,4,FALSE),0)</f>
        <v>28</v>
      </c>
      <c r="H1013" s="9">
        <f>IFERROR(VLOOKUP(Tabla1[[#This Row],[FECHA]],EXONERACIONES!A:D,3,FALSE),0)</f>
        <v>10325932</v>
      </c>
      <c r="I1013" s="5">
        <f>IFERROR(VLOOKUP(Tabla1[[#This Row],[FECHA]],'SIMIT CON RES'!A:D,4,FALSE),0)</f>
        <v>0</v>
      </c>
      <c r="J1013" s="9">
        <f>IFERROR(VLOOKUP(Tabla1[[#This Row],[FECHA]],'SIMIT CON RES'!A:D,3,FALSE),0)</f>
        <v>0</v>
      </c>
      <c r="K1013">
        <f>IFERROR(VLOOKUP(Tabla1[[#This Row],[FECHA]],'SIMIT SIN RES'!A:D,4,FALSE),0)</f>
        <v>0</v>
      </c>
      <c r="L1013" s="9">
        <f>IFERROR(VLOOKUP(Tabla1[[#This Row],[FECHA]],'SIMIT SIN RES'!A:D,3,FALSE),0)</f>
        <v>0</v>
      </c>
      <c r="M1013" s="5">
        <f>IFERROR(VLOOKUP(Tabla1[[#This Row],[FECHA]],'RECAUDOS DE COMPARENDOS'!A:D,4,FALSE),0)</f>
        <v>7</v>
      </c>
      <c r="N1013" s="9">
        <f>IFERROR(VLOOKUP(Tabla1[[#This Row],[FECHA]],'RECAUDOS DE COMPARENDOS'!A:D,3,FALSE),0)</f>
        <v>4870483</v>
      </c>
      <c r="O1013" s="5">
        <f>IFERROR(VLOOKUP(Tabla1[[#This Row],[FECHA]],'RECAUDOS DE RESOLUCIONES'!A:D,4,FALSE),0)</f>
        <v>0</v>
      </c>
      <c r="P1013" s="9">
        <f>IFERROR(VLOOKUP(Tabla1[[#This Row],[FECHA]],'RECAUDOS DE RESOLUCIONES'!A:D,3,FALSE),0)</f>
        <v>0</v>
      </c>
      <c r="Q101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8</v>
      </c>
      <c r="R1013" s="9">
        <f>Tabla1[V. COMPARENDOS]-(Tabla1[V. EXONERACIONES]+Tabla1[[#This Row],[V. SIMIT CON RESOLUCION]]+Tabla1[[#This Row],[V. SIMIT SIN RESOLUCION]]+Tabla1[[#This Row],[V. RECAUDOS COMPARENDOS]]+Tabla1[[#This Row],[V. RECAUDOS RESOLUCIONES]])</f>
        <v>4425400</v>
      </c>
      <c r="S1013" s="11">
        <f>IFERROR(VLOOKUP(Tabla1[[#This Row],[FECHA]],'RECAUDOS LOCALES'!A:D,4,FALSE),0)</f>
        <v>2</v>
      </c>
      <c r="T1013" s="9">
        <f>IFERROR(VLOOKUP(Tabla1[[#This Row],[FECHA]],'RECAUDOS LOCALES'!A:D,3,FALSE),0)</f>
        <v>146214</v>
      </c>
      <c r="U1013" s="11">
        <f>IFERROR(VLOOKUP(Tabla1[[#This Row],[FECHA]],'RECAUDOS EXTERNOS'!A:D,4,FALSE),0)</f>
        <v>2</v>
      </c>
      <c r="V1013" s="9">
        <f>IFERROR(VLOOKUP(Tabla1[[#This Row],[FECHA]],'RECAUDOS EXTERNOS'!A:D,3,FALSE),0)</f>
        <v>586360</v>
      </c>
    </row>
    <row r="1014" spans="1:22" x14ac:dyDescent="0.25">
      <c r="A1014" s="1">
        <v>38573</v>
      </c>
      <c r="B1014" s="3" t="s">
        <v>2</v>
      </c>
      <c r="C1014" s="2">
        <v>38565</v>
      </c>
      <c r="D1014" s="5">
        <f>YEAR(Tabla1[[#This Row],[FECHA]])</f>
        <v>2005</v>
      </c>
      <c r="E1014" s="5">
        <f>IFERROR(VLOOKUP(Tabla1[[#This Row],[FECHA]],'COMPARENDOS TOTALES'!A:D,4,FALSE),0)</f>
        <v>20</v>
      </c>
      <c r="F1014" s="9">
        <f>IFERROR(VLOOKUP(Tabla1[[#This Row],[FECHA]],'COMPARENDOS TOTALES'!A:D,3,FALSE),0)</f>
        <v>29057575</v>
      </c>
      <c r="G1014" s="5">
        <f>IFERROR(VLOOKUP(Tabla1[[#This Row],[FECHA]],EXONERACIONES!A:D,4,FALSE),0)</f>
        <v>13</v>
      </c>
      <c r="H1014" s="9">
        <f>IFERROR(VLOOKUP(Tabla1[[#This Row],[FECHA]],EXONERACIONES!A:D,3,FALSE),0)</f>
        <v>23093461</v>
      </c>
      <c r="I1014" s="5">
        <f>IFERROR(VLOOKUP(Tabla1[[#This Row],[FECHA]],'SIMIT CON RES'!A:D,4,FALSE),0)</f>
        <v>0</v>
      </c>
      <c r="J1014" s="9">
        <f>IFERROR(VLOOKUP(Tabla1[[#This Row],[FECHA]],'SIMIT CON RES'!A:D,3,FALSE),0)</f>
        <v>0</v>
      </c>
      <c r="K1014">
        <f>IFERROR(VLOOKUP(Tabla1[[#This Row],[FECHA]],'SIMIT SIN RES'!A:D,4,FALSE),0)</f>
        <v>0</v>
      </c>
      <c r="L1014" s="9">
        <f>IFERROR(VLOOKUP(Tabla1[[#This Row],[FECHA]],'SIMIT SIN RES'!A:D,3,FALSE),0)</f>
        <v>0</v>
      </c>
      <c r="M1014" s="5">
        <f>IFERROR(VLOOKUP(Tabla1[[#This Row],[FECHA]],'RECAUDOS DE COMPARENDOS'!A:D,4,FALSE),0)</f>
        <v>2</v>
      </c>
      <c r="N1014" s="9">
        <f>IFERROR(VLOOKUP(Tabla1[[#This Row],[FECHA]],'RECAUDOS DE COMPARENDOS'!A:D,3,FALSE),0)</f>
        <v>381500</v>
      </c>
      <c r="O1014" s="5">
        <f>IFERROR(VLOOKUP(Tabla1[[#This Row],[FECHA]],'RECAUDOS DE RESOLUCIONES'!A:D,4,FALSE),0)</f>
        <v>0</v>
      </c>
      <c r="P1014" s="9">
        <f>IFERROR(VLOOKUP(Tabla1[[#This Row],[FECHA]],'RECAUDOS DE RESOLUCIONES'!A:D,3,FALSE),0)</f>
        <v>0</v>
      </c>
      <c r="Q101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1014" s="9">
        <f>Tabla1[V. COMPARENDOS]-(Tabla1[V. EXONERACIONES]+Tabla1[[#This Row],[V. SIMIT CON RESOLUCION]]+Tabla1[[#This Row],[V. SIMIT SIN RESOLUCION]]+Tabla1[[#This Row],[V. RECAUDOS COMPARENDOS]]+Tabla1[[#This Row],[V. RECAUDOS RESOLUCIONES]])</f>
        <v>5582614</v>
      </c>
      <c r="S1014" s="11">
        <f>IFERROR(VLOOKUP(Tabla1[[#This Row],[FECHA]],'RECAUDOS LOCALES'!A:D,4,FALSE),0)</f>
        <v>4</v>
      </c>
      <c r="T1014" s="9">
        <f>IFERROR(VLOOKUP(Tabla1[[#This Row],[FECHA]],'RECAUDOS LOCALES'!A:D,3,FALSE),0)</f>
        <v>381807</v>
      </c>
      <c r="U1014" s="11">
        <f>IFERROR(VLOOKUP(Tabla1[[#This Row],[FECHA]],'RECAUDOS EXTERNOS'!A:D,4,FALSE),0)</f>
        <v>3</v>
      </c>
      <c r="V1014" s="9">
        <f>IFERROR(VLOOKUP(Tabla1[[#This Row],[FECHA]],'RECAUDOS EXTERNOS'!A:D,3,FALSE),0)</f>
        <v>589810</v>
      </c>
    </row>
    <row r="1015" spans="1:22" x14ac:dyDescent="0.25">
      <c r="A1015" s="1">
        <v>38574</v>
      </c>
      <c r="B1015" s="3" t="s">
        <v>3</v>
      </c>
      <c r="C1015" s="2">
        <v>38565</v>
      </c>
      <c r="D1015" s="5">
        <f>YEAR(Tabla1[[#This Row],[FECHA]])</f>
        <v>2005</v>
      </c>
      <c r="E1015" s="5">
        <f>IFERROR(VLOOKUP(Tabla1[[#This Row],[FECHA]],'COMPARENDOS TOTALES'!A:D,4,FALSE),0)</f>
        <v>59</v>
      </c>
      <c r="F1015" s="9">
        <f>IFERROR(VLOOKUP(Tabla1[[#This Row],[FECHA]],'COMPARENDOS TOTALES'!A:D,3,FALSE),0)</f>
        <v>61866570</v>
      </c>
      <c r="G1015" s="5">
        <f>IFERROR(VLOOKUP(Tabla1[[#This Row],[FECHA]],EXONERACIONES!A:D,4,FALSE),0)</f>
        <v>37</v>
      </c>
      <c r="H1015" s="9">
        <f>IFERROR(VLOOKUP(Tabla1[[#This Row],[FECHA]],EXONERACIONES!A:D,3,FALSE),0)</f>
        <v>41558058</v>
      </c>
      <c r="I1015" s="5">
        <f>IFERROR(VLOOKUP(Tabla1[[#This Row],[FECHA]],'SIMIT CON RES'!A:D,4,FALSE),0)</f>
        <v>0</v>
      </c>
      <c r="J1015" s="9">
        <f>IFERROR(VLOOKUP(Tabla1[[#This Row],[FECHA]],'SIMIT CON RES'!A:D,3,FALSE),0)</f>
        <v>0</v>
      </c>
      <c r="K1015">
        <f>IFERROR(VLOOKUP(Tabla1[[#This Row],[FECHA]],'SIMIT SIN RES'!A:D,4,FALSE),0)</f>
        <v>0</v>
      </c>
      <c r="L1015" s="9">
        <f>IFERROR(VLOOKUP(Tabla1[[#This Row],[FECHA]],'SIMIT SIN RES'!A:D,3,FALSE),0)</f>
        <v>0</v>
      </c>
      <c r="M1015" s="5">
        <f>IFERROR(VLOOKUP(Tabla1[[#This Row],[FECHA]],'RECAUDOS DE COMPARENDOS'!A:D,4,FALSE),0)</f>
        <v>14</v>
      </c>
      <c r="N1015" s="9">
        <f>IFERROR(VLOOKUP(Tabla1[[#This Row],[FECHA]],'RECAUDOS DE COMPARENDOS'!A:D,3,FALSE),0)</f>
        <v>13683131</v>
      </c>
      <c r="O1015" s="5">
        <f>IFERROR(VLOOKUP(Tabla1[[#This Row],[FECHA]],'RECAUDOS DE RESOLUCIONES'!A:D,4,FALSE),0)</f>
        <v>0</v>
      </c>
      <c r="P1015" s="9">
        <f>IFERROR(VLOOKUP(Tabla1[[#This Row],[FECHA]],'RECAUDOS DE RESOLUCIONES'!A:D,3,FALSE),0)</f>
        <v>0</v>
      </c>
      <c r="Q101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8</v>
      </c>
      <c r="R1015" s="9">
        <f>Tabla1[V. COMPARENDOS]-(Tabla1[V. EXONERACIONES]+Tabla1[[#This Row],[V. SIMIT CON RESOLUCION]]+Tabla1[[#This Row],[V. SIMIT SIN RESOLUCION]]+Tabla1[[#This Row],[V. RECAUDOS COMPARENDOS]]+Tabla1[[#This Row],[V. RECAUDOS RESOLUCIONES]])</f>
        <v>6625381</v>
      </c>
      <c r="S1015" s="11">
        <f>IFERROR(VLOOKUP(Tabla1[[#This Row],[FECHA]],'RECAUDOS LOCALES'!A:D,4,FALSE),0)</f>
        <v>6</v>
      </c>
      <c r="T1015" s="9">
        <f>IFERROR(VLOOKUP(Tabla1[[#This Row],[FECHA]],'RECAUDOS LOCALES'!A:D,3,FALSE),0)</f>
        <v>572028</v>
      </c>
      <c r="U1015" s="11">
        <f>IFERROR(VLOOKUP(Tabla1[[#This Row],[FECHA]],'RECAUDOS EXTERNOS'!A:D,4,FALSE),0)</f>
        <v>1</v>
      </c>
      <c r="V1015" s="9">
        <f>IFERROR(VLOOKUP(Tabla1[[#This Row],[FECHA]],'RECAUDOS EXTERNOS'!A:D,3,FALSE),0)</f>
        <v>204855</v>
      </c>
    </row>
    <row r="1016" spans="1:22" x14ac:dyDescent="0.25">
      <c r="A1016" s="1">
        <v>38575</v>
      </c>
      <c r="B1016" s="3" t="s">
        <v>6</v>
      </c>
      <c r="C1016" s="2">
        <v>38565</v>
      </c>
      <c r="D1016" s="5">
        <f>YEAR(Tabla1[[#This Row],[FECHA]])</f>
        <v>2005</v>
      </c>
      <c r="E1016" s="5">
        <f>IFERROR(VLOOKUP(Tabla1[[#This Row],[FECHA]],'COMPARENDOS TOTALES'!A:D,4,FALSE),0)</f>
        <v>15</v>
      </c>
      <c r="F1016" s="9">
        <f>IFERROR(VLOOKUP(Tabla1[[#This Row],[FECHA]],'COMPARENDOS TOTALES'!A:D,3,FALSE),0)</f>
        <v>9780498</v>
      </c>
      <c r="G1016" s="5">
        <f>IFERROR(VLOOKUP(Tabla1[[#This Row],[FECHA]],EXONERACIONES!A:D,4,FALSE),0)</f>
        <v>11</v>
      </c>
      <c r="H1016" s="9">
        <f>IFERROR(VLOOKUP(Tabla1[[#This Row],[FECHA]],EXONERACIONES!A:D,3,FALSE),0)</f>
        <v>9003398</v>
      </c>
      <c r="I1016" s="5">
        <f>IFERROR(VLOOKUP(Tabla1[[#This Row],[FECHA]],'SIMIT CON RES'!A:D,4,FALSE),0)</f>
        <v>0</v>
      </c>
      <c r="J1016" s="9">
        <f>IFERROR(VLOOKUP(Tabla1[[#This Row],[FECHA]],'SIMIT CON RES'!A:D,3,FALSE),0)</f>
        <v>0</v>
      </c>
      <c r="K1016">
        <f>IFERROR(VLOOKUP(Tabla1[[#This Row],[FECHA]],'SIMIT SIN RES'!A:D,4,FALSE),0)</f>
        <v>0</v>
      </c>
      <c r="L1016" s="9">
        <f>IFERROR(VLOOKUP(Tabla1[[#This Row],[FECHA]],'SIMIT SIN RES'!A:D,3,FALSE),0)</f>
        <v>0</v>
      </c>
      <c r="M1016" s="5">
        <f>IFERROR(VLOOKUP(Tabla1[[#This Row],[FECHA]],'RECAUDOS DE COMPARENDOS'!A:D,4,FALSE),0)</f>
        <v>0</v>
      </c>
      <c r="N1016" s="9">
        <f>IFERROR(VLOOKUP(Tabla1[[#This Row],[FECHA]],'RECAUDOS DE COMPARENDOS'!A:D,3,FALSE),0)</f>
        <v>0</v>
      </c>
      <c r="O1016" s="5">
        <f>IFERROR(VLOOKUP(Tabla1[[#This Row],[FECHA]],'RECAUDOS DE RESOLUCIONES'!A:D,4,FALSE),0)</f>
        <v>0</v>
      </c>
      <c r="P1016" s="9">
        <f>IFERROR(VLOOKUP(Tabla1[[#This Row],[FECHA]],'RECAUDOS DE RESOLUCIONES'!A:D,3,FALSE),0)</f>
        <v>0</v>
      </c>
      <c r="Q101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1016" s="9">
        <f>Tabla1[V. COMPARENDOS]-(Tabla1[V. EXONERACIONES]+Tabla1[[#This Row],[V. SIMIT CON RESOLUCION]]+Tabla1[[#This Row],[V. SIMIT SIN RESOLUCION]]+Tabla1[[#This Row],[V. RECAUDOS COMPARENDOS]]+Tabla1[[#This Row],[V. RECAUDOS RESOLUCIONES]])</f>
        <v>777100</v>
      </c>
      <c r="S1016" s="11">
        <f>IFERROR(VLOOKUP(Tabla1[[#This Row],[FECHA]],'RECAUDOS LOCALES'!A:D,4,FALSE),0)</f>
        <v>3</v>
      </c>
      <c r="T1016" s="9">
        <f>IFERROR(VLOOKUP(Tabla1[[#This Row],[FECHA]],'RECAUDOS LOCALES'!A:D,3,FALSE),0)</f>
        <v>285954</v>
      </c>
      <c r="U1016" s="11">
        <f>IFERROR(VLOOKUP(Tabla1[[#This Row],[FECHA]],'RECAUDOS EXTERNOS'!A:D,4,FALSE),0)</f>
        <v>0</v>
      </c>
      <c r="V1016" s="9">
        <f>IFERROR(VLOOKUP(Tabla1[[#This Row],[FECHA]],'RECAUDOS EXTERNOS'!A:D,3,FALSE),0)</f>
        <v>0</v>
      </c>
    </row>
    <row r="1017" spans="1:22" x14ac:dyDescent="0.25">
      <c r="A1017" s="1">
        <v>38576</v>
      </c>
      <c r="B1017" s="3" t="s">
        <v>0</v>
      </c>
      <c r="C1017" s="2">
        <v>38565</v>
      </c>
      <c r="D1017" s="5">
        <f>YEAR(Tabla1[[#This Row],[FECHA]])</f>
        <v>2005</v>
      </c>
      <c r="E1017" s="5">
        <f>IFERROR(VLOOKUP(Tabla1[[#This Row],[FECHA]],'COMPARENDOS TOTALES'!A:D,4,FALSE),0)</f>
        <v>21</v>
      </c>
      <c r="F1017" s="9">
        <f>IFERROR(VLOOKUP(Tabla1[[#This Row],[FECHA]],'COMPARENDOS TOTALES'!A:D,3,FALSE),0)</f>
        <v>21936245</v>
      </c>
      <c r="G1017" s="5">
        <f>IFERROR(VLOOKUP(Tabla1[[#This Row],[FECHA]],EXONERACIONES!A:D,4,FALSE),0)</f>
        <v>16</v>
      </c>
      <c r="H1017" s="9">
        <f>IFERROR(VLOOKUP(Tabla1[[#This Row],[FECHA]],EXONERACIONES!A:D,3,FALSE),0)</f>
        <v>16938597</v>
      </c>
      <c r="I1017" s="5">
        <f>IFERROR(VLOOKUP(Tabla1[[#This Row],[FECHA]],'SIMIT CON RES'!A:D,4,FALSE),0)</f>
        <v>0</v>
      </c>
      <c r="J1017" s="9">
        <f>IFERROR(VLOOKUP(Tabla1[[#This Row],[FECHA]],'SIMIT CON RES'!A:D,3,FALSE),0)</f>
        <v>0</v>
      </c>
      <c r="K1017">
        <f>IFERROR(VLOOKUP(Tabla1[[#This Row],[FECHA]],'SIMIT SIN RES'!A:D,4,FALSE),0)</f>
        <v>0</v>
      </c>
      <c r="L1017" s="9">
        <f>IFERROR(VLOOKUP(Tabla1[[#This Row],[FECHA]],'SIMIT SIN RES'!A:D,3,FALSE),0)</f>
        <v>0</v>
      </c>
      <c r="M1017" s="5">
        <f>IFERROR(VLOOKUP(Tabla1[[#This Row],[FECHA]],'RECAUDOS DE COMPARENDOS'!A:D,4,FALSE),0)</f>
        <v>4</v>
      </c>
      <c r="N1017" s="9">
        <f>IFERROR(VLOOKUP(Tabla1[[#This Row],[FECHA]],'RECAUDOS DE COMPARENDOS'!A:D,3,FALSE),0)</f>
        <v>3853148</v>
      </c>
      <c r="O1017" s="5">
        <f>IFERROR(VLOOKUP(Tabla1[[#This Row],[FECHA]],'RECAUDOS DE RESOLUCIONES'!A:D,4,FALSE),0)</f>
        <v>0</v>
      </c>
      <c r="P1017" s="9">
        <f>IFERROR(VLOOKUP(Tabla1[[#This Row],[FECHA]],'RECAUDOS DE RESOLUCIONES'!A:D,3,FALSE),0)</f>
        <v>0</v>
      </c>
      <c r="Q101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1017" s="9">
        <f>Tabla1[V. COMPARENDOS]-(Tabla1[V. EXONERACIONES]+Tabla1[[#This Row],[V. SIMIT CON RESOLUCION]]+Tabla1[[#This Row],[V. SIMIT SIN RESOLUCION]]+Tabla1[[#This Row],[V. RECAUDOS COMPARENDOS]]+Tabla1[[#This Row],[V. RECAUDOS RESOLUCIONES]])</f>
        <v>1144500</v>
      </c>
      <c r="S1017" s="11">
        <f>IFERROR(VLOOKUP(Tabla1[[#This Row],[FECHA]],'RECAUDOS LOCALES'!A:D,4,FALSE),0)</f>
        <v>2</v>
      </c>
      <c r="T1017" s="9">
        <f>IFERROR(VLOOKUP(Tabla1[[#This Row],[FECHA]],'RECAUDOS LOCALES'!A:D,3,FALSE),0)</f>
        <v>190636</v>
      </c>
      <c r="U1017" s="11">
        <f>IFERROR(VLOOKUP(Tabla1[[#This Row],[FECHA]],'RECAUDOS EXTERNOS'!A:D,4,FALSE),0)</f>
        <v>3</v>
      </c>
      <c r="V1017" s="9">
        <f>IFERROR(VLOOKUP(Tabla1[[#This Row],[FECHA]],'RECAUDOS EXTERNOS'!A:D,3,FALSE),0)</f>
        <v>960785</v>
      </c>
    </row>
    <row r="1018" spans="1:22" x14ac:dyDescent="0.25">
      <c r="A1018" s="1">
        <v>38577</v>
      </c>
      <c r="B1018" s="3" t="s">
        <v>5</v>
      </c>
      <c r="C1018" s="2">
        <v>38565</v>
      </c>
      <c r="D1018" s="5">
        <f>YEAR(Tabla1[[#This Row],[FECHA]])</f>
        <v>2005</v>
      </c>
      <c r="E1018" s="5">
        <f>IFERROR(VLOOKUP(Tabla1[[#This Row],[FECHA]],'COMPARENDOS TOTALES'!A:D,4,FALSE),0)</f>
        <v>51</v>
      </c>
      <c r="F1018" s="9">
        <f>IFERROR(VLOOKUP(Tabla1[[#This Row],[FECHA]],'COMPARENDOS TOTALES'!A:D,3,FALSE),0)</f>
        <v>67957849</v>
      </c>
      <c r="G1018" s="5">
        <f>IFERROR(VLOOKUP(Tabla1[[#This Row],[FECHA]],EXONERACIONES!A:D,4,FALSE),0)</f>
        <v>33</v>
      </c>
      <c r="H1018" s="9">
        <f>IFERROR(VLOOKUP(Tabla1[[#This Row],[FECHA]],EXONERACIONES!A:D,3,FALSE),0)</f>
        <v>44788087</v>
      </c>
      <c r="I1018" s="5">
        <f>IFERROR(VLOOKUP(Tabla1[[#This Row],[FECHA]],'SIMIT CON RES'!A:D,4,FALSE),0)</f>
        <v>0</v>
      </c>
      <c r="J1018" s="9">
        <f>IFERROR(VLOOKUP(Tabla1[[#This Row],[FECHA]],'SIMIT CON RES'!A:D,3,FALSE),0)</f>
        <v>0</v>
      </c>
      <c r="K1018">
        <f>IFERROR(VLOOKUP(Tabla1[[#This Row],[FECHA]],'SIMIT SIN RES'!A:D,4,FALSE),0)</f>
        <v>0</v>
      </c>
      <c r="L1018" s="9">
        <f>IFERROR(VLOOKUP(Tabla1[[#This Row],[FECHA]],'SIMIT SIN RES'!A:D,3,FALSE),0)</f>
        <v>0</v>
      </c>
      <c r="M1018" s="5">
        <f>IFERROR(VLOOKUP(Tabla1[[#This Row],[FECHA]],'RECAUDOS DE COMPARENDOS'!A:D,4,FALSE),0)</f>
        <v>9</v>
      </c>
      <c r="N1018" s="9">
        <f>IFERROR(VLOOKUP(Tabla1[[#This Row],[FECHA]],'RECAUDOS DE COMPARENDOS'!A:D,3,FALSE),0)</f>
        <v>14814915</v>
      </c>
      <c r="O1018" s="5">
        <f>IFERROR(VLOOKUP(Tabla1[[#This Row],[FECHA]],'RECAUDOS DE RESOLUCIONES'!A:D,4,FALSE),0)</f>
        <v>0</v>
      </c>
      <c r="P1018" s="9">
        <f>IFERROR(VLOOKUP(Tabla1[[#This Row],[FECHA]],'RECAUDOS DE RESOLUCIONES'!A:D,3,FALSE),0)</f>
        <v>0</v>
      </c>
      <c r="Q101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9</v>
      </c>
      <c r="R1018" s="9">
        <f>Tabla1[V. COMPARENDOS]-(Tabla1[V. EXONERACIONES]+Tabla1[[#This Row],[V. SIMIT CON RESOLUCION]]+Tabla1[[#This Row],[V. SIMIT SIN RESOLUCION]]+Tabla1[[#This Row],[V. RECAUDOS COMPARENDOS]]+Tabla1[[#This Row],[V. RECAUDOS RESOLUCIONES]])</f>
        <v>8354847</v>
      </c>
      <c r="S1018" s="11">
        <f>IFERROR(VLOOKUP(Tabla1[[#This Row],[FECHA]],'RECAUDOS LOCALES'!A:D,4,FALSE),0)</f>
        <v>0</v>
      </c>
      <c r="T1018" s="9">
        <f>IFERROR(VLOOKUP(Tabla1[[#This Row],[FECHA]],'RECAUDOS LOCALES'!A:D,3,FALSE),0)</f>
        <v>0</v>
      </c>
      <c r="U1018" s="11">
        <f>IFERROR(VLOOKUP(Tabla1[[#This Row],[FECHA]],'RECAUDOS EXTERNOS'!A:D,4,FALSE),0)</f>
        <v>0</v>
      </c>
      <c r="V1018" s="9">
        <f>IFERROR(VLOOKUP(Tabla1[[#This Row],[FECHA]],'RECAUDOS EXTERNOS'!A:D,3,FALSE),0)</f>
        <v>0</v>
      </c>
    </row>
    <row r="1019" spans="1:22" x14ac:dyDescent="0.25">
      <c r="A1019" s="1">
        <v>38578</v>
      </c>
      <c r="B1019" s="3" t="s">
        <v>4</v>
      </c>
      <c r="C1019" s="2">
        <v>38565</v>
      </c>
      <c r="D1019" s="5">
        <f>YEAR(Tabla1[[#This Row],[FECHA]])</f>
        <v>2005</v>
      </c>
      <c r="E1019" s="5">
        <f>IFERROR(VLOOKUP(Tabla1[[#This Row],[FECHA]],'COMPARENDOS TOTALES'!A:D,4,FALSE),0)</f>
        <v>34</v>
      </c>
      <c r="F1019" s="9">
        <f>IFERROR(VLOOKUP(Tabla1[[#This Row],[FECHA]],'COMPARENDOS TOTALES'!A:D,3,FALSE),0)</f>
        <v>21618330</v>
      </c>
      <c r="G1019" s="5">
        <f>IFERROR(VLOOKUP(Tabla1[[#This Row],[FECHA]],EXONERACIONES!A:D,4,FALSE),0)</f>
        <v>27</v>
      </c>
      <c r="H1019" s="9">
        <f>IFERROR(VLOOKUP(Tabla1[[#This Row],[FECHA]],EXONERACIONES!A:D,3,FALSE),0)</f>
        <v>17510847</v>
      </c>
      <c r="I1019" s="5">
        <f>IFERROR(VLOOKUP(Tabla1[[#This Row],[FECHA]],'SIMIT CON RES'!A:D,4,FALSE),0)</f>
        <v>0</v>
      </c>
      <c r="J1019" s="9">
        <f>IFERROR(VLOOKUP(Tabla1[[#This Row],[FECHA]],'SIMIT CON RES'!A:D,3,FALSE),0)</f>
        <v>0</v>
      </c>
      <c r="K1019">
        <f>IFERROR(VLOOKUP(Tabla1[[#This Row],[FECHA]],'SIMIT SIN RES'!A:D,4,FALSE),0)</f>
        <v>0</v>
      </c>
      <c r="L1019" s="9">
        <f>IFERROR(VLOOKUP(Tabla1[[#This Row],[FECHA]],'SIMIT SIN RES'!A:D,3,FALSE),0)</f>
        <v>0</v>
      </c>
      <c r="M1019" s="5">
        <f>IFERROR(VLOOKUP(Tabla1[[#This Row],[FECHA]],'RECAUDOS DE COMPARENDOS'!A:D,4,FALSE),0)</f>
        <v>4</v>
      </c>
      <c r="N1019" s="9">
        <f>IFERROR(VLOOKUP(Tabla1[[#This Row],[FECHA]],'RECAUDOS DE COMPARENDOS'!A:D,3,FALSE),0)</f>
        <v>3052000</v>
      </c>
      <c r="O1019" s="5">
        <f>IFERROR(VLOOKUP(Tabla1[[#This Row],[FECHA]],'RECAUDOS DE RESOLUCIONES'!A:D,4,FALSE),0)</f>
        <v>0</v>
      </c>
      <c r="P1019" s="9">
        <f>IFERROR(VLOOKUP(Tabla1[[#This Row],[FECHA]],'RECAUDOS DE RESOLUCIONES'!A:D,3,FALSE),0)</f>
        <v>0</v>
      </c>
      <c r="Q101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1019" s="9">
        <f>Tabla1[V. COMPARENDOS]-(Tabla1[V. EXONERACIONES]+Tabla1[[#This Row],[V. SIMIT CON RESOLUCION]]+Tabla1[[#This Row],[V. SIMIT SIN RESOLUCION]]+Tabla1[[#This Row],[V. RECAUDOS COMPARENDOS]]+Tabla1[[#This Row],[V. RECAUDOS RESOLUCIONES]])</f>
        <v>1055483</v>
      </c>
      <c r="S1019" s="11">
        <f>IFERROR(VLOOKUP(Tabla1[[#This Row],[FECHA]],'RECAUDOS LOCALES'!A:D,4,FALSE),0)</f>
        <v>0</v>
      </c>
      <c r="T1019" s="9">
        <f>IFERROR(VLOOKUP(Tabla1[[#This Row],[FECHA]],'RECAUDOS LOCALES'!A:D,3,FALSE),0)</f>
        <v>0</v>
      </c>
      <c r="U1019" s="11">
        <f>IFERROR(VLOOKUP(Tabla1[[#This Row],[FECHA]],'RECAUDOS EXTERNOS'!A:D,4,FALSE),0)</f>
        <v>0</v>
      </c>
      <c r="V1019" s="9">
        <f>IFERROR(VLOOKUP(Tabla1[[#This Row],[FECHA]],'RECAUDOS EXTERNOS'!A:D,3,FALSE),0)</f>
        <v>0</v>
      </c>
    </row>
    <row r="1020" spans="1:22" x14ac:dyDescent="0.25">
      <c r="A1020" s="1">
        <v>38579</v>
      </c>
      <c r="B1020" s="3" t="s">
        <v>1</v>
      </c>
      <c r="C1020" s="2">
        <v>38565</v>
      </c>
      <c r="D1020" s="5">
        <f>YEAR(Tabla1[[#This Row],[FECHA]])</f>
        <v>2005</v>
      </c>
      <c r="E1020" s="5">
        <f>IFERROR(VLOOKUP(Tabla1[[#This Row],[FECHA]],'COMPARENDOS TOTALES'!A:D,4,FALSE),0)</f>
        <v>9</v>
      </c>
      <c r="F1020" s="9">
        <f>IFERROR(VLOOKUP(Tabla1[[#This Row],[FECHA]],'COMPARENDOS TOTALES'!A:D,3,FALSE),0)</f>
        <v>6034000</v>
      </c>
      <c r="G1020" s="5">
        <f>IFERROR(VLOOKUP(Tabla1[[#This Row],[FECHA]],EXONERACIONES!A:D,4,FALSE),0)</f>
        <v>6</v>
      </c>
      <c r="H1020" s="9">
        <f>IFERROR(VLOOKUP(Tabla1[[#This Row],[FECHA]],EXONERACIONES!A:D,3,FALSE),0)</f>
        <v>5366432</v>
      </c>
      <c r="I1020" s="5">
        <f>IFERROR(VLOOKUP(Tabla1[[#This Row],[FECHA]],'SIMIT CON RES'!A:D,4,FALSE),0)</f>
        <v>0</v>
      </c>
      <c r="J1020" s="9">
        <f>IFERROR(VLOOKUP(Tabla1[[#This Row],[FECHA]],'SIMIT CON RES'!A:D,3,FALSE),0)</f>
        <v>0</v>
      </c>
      <c r="K1020">
        <f>IFERROR(VLOOKUP(Tabla1[[#This Row],[FECHA]],'SIMIT SIN RES'!A:D,4,FALSE),0)</f>
        <v>0</v>
      </c>
      <c r="L1020" s="9">
        <f>IFERROR(VLOOKUP(Tabla1[[#This Row],[FECHA]],'SIMIT SIN RES'!A:D,3,FALSE),0)</f>
        <v>0</v>
      </c>
      <c r="M1020" s="5">
        <f>IFERROR(VLOOKUP(Tabla1[[#This Row],[FECHA]],'RECAUDOS DE COMPARENDOS'!A:D,4,FALSE),0)</f>
        <v>0</v>
      </c>
      <c r="N1020" s="9">
        <f>IFERROR(VLOOKUP(Tabla1[[#This Row],[FECHA]],'RECAUDOS DE COMPARENDOS'!A:D,3,FALSE),0)</f>
        <v>0</v>
      </c>
      <c r="O1020" s="5">
        <f>IFERROR(VLOOKUP(Tabla1[[#This Row],[FECHA]],'RECAUDOS DE RESOLUCIONES'!A:D,4,FALSE),0)</f>
        <v>0</v>
      </c>
      <c r="P1020" s="9">
        <f>IFERROR(VLOOKUP(Tabla1[[#This Row],[FECHA]],'RECAUDOS DE RESOLUCIONES'!A:D,3,FALSE),0)</f>
        <v>0</v>
      </c>
      <c r="Q102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1020" s="9">
        <f>Tabla1[V. COMPARENDOS]-(Tabla1[V. EXONERACIONES]+Tabla1[[#This Row],[V. SIMIT CON RESOLUCION]]+Tabla1[[#This Row],[V. SIMIT SIN RESOLUCION]]+Tabla1[[#This Row],[V. RECAUDOS COMPARENDOS]]+Tabla1[[#This Row],[V. RECAUDOS RESOLUCIONES]])</f>
        <v>667568</v>
      </c>
      <c r="S1020" s="11">
        <f>IFERROR(VLOOKUP(Tabla1[[#This Row],[FECHA]],'RECAUDOS LOCALES'!A:D,4,FALSE),0)</f>
        <v>0</v>
      </c>
      <c r="T1020" s="9">
        <f>IFERROR(VLOOKUP(Tabla1[[#This Row],[FECHA]],'RECAUDOS LOCALES'!A:D,3,FALSE),0)</f>
        <v>0</v>
      </c>
      <c r="U1020" s="11">
        <f>IFERROR(VLOOKUP(Tabla1[[#This Row],[FECHA]],'RECAUDOS EXTERNOS'!A:D,4,FALSE),0)</f>
        <v>0</v>
      </c>
      <c r="V1020" s="9">
        <f>IFERROR(VLOOKUP(Tabla1[[#This Row],[FECHA]],'RECAUDOS EXTERNOS'!A:D,3,FALSE),0)</f>
        <v>0</v>
      </c>
    </row>
    <row r="1021" spans="1:22" x14ac:dyDescent="0.25">
      <c r="A1021" s="1">
        <v>38580</v>
      </c>
      <c r="B1021" s="3" t="s">
        <v>2</v>
      </c>
      <c r="C1021" s="2">
        <v>38565</v>
      </c>
      <c r="D1021" s="5">
        <f>YEAR(Tabla1[[#This Row],[FECHA]])</f>
        <v>2005</v>
      </c>
      <c r="E1021" s="5">
        <f>IFERROR(VLOOKUP(Tabla1[[#This Row],[FECHA]],'COMPARENDOS TOTALES'!A:D,4,FALSE),0)</f>
        <v>45</v>
      </c>
      <c r="F1021" s="9">
        <f>IFERROR(VLOOKUP(Tabla1[[#This Row],[FECHA]],'COMPARENDOS TOTALES'!A:D,3,FALSE),0)</f>
        <v>42270189</v>
      </c>
      <c r="G1021" s="5">
        <f>IFERROR(VLOOKUP(Tabla1[[#This Row],[FECHA]],EXONERACIONES!A:D,4,FALSE),0)</f>
        <v>33</v>
      </c>
      <c r="H1021" s="9">
        <f>IFERROR(VLOOKUP(Tabla1[[#This Row],[FECHA]],EXONERACIONES!A:D,3,FALSE),0)</f>
        <v>28548910</v>
      </c>
      <c r="I1021" s="5">
        <f>IFERROR(VLOOKUP(Tabla1[[#This Row],[FECHA]],'SIMIT CON RES'!A:D,4,FALSE),0)</f>
        <v>0</v>
      </c>
      <c r="J1021" s="9">
        <f>IFERROR(VLOOKUP(Tabla1[[#This Row],[FECHA]],'SIMIT CON RES'!A:D,3,FALSE),0)</f>
        <v>0</v>
      </c>
      <c r="K1021">
        <f>IFERROR(VLOOKUP(Tabla1[[#This Row],[FECHA]],'SIMIT SIN RES'!A:D,4,FALSE),0)</f>
        <v>0</v>
      </c>
      <c r="L1021" s="9">
        <f>IFERROR(VLOOKUP(Tabla1[[#This Row],[FECHA]],'SIMIT SIN RES'!A:D,3,FALSE),0)</f>
        <v>0</v>
      </c>
      <c r="M1021" s="5">
        <f>IFERROR(VLOOKUP(Tabla1[[#This Row],[FECHA]],'RECAUDOS DE COMPARENDOS'!A:D,4,FALSE),0)</f>
        <v>9</v>
      </c>
      <c r="N1021" s="9">
        <f>IFERROR(VLOOKUP(Tabla1[[#This Row],[FECHA]],'RECAUDOS DE COMPARENDOS'!A:D,3,FALSE),0)</f>
        <v>9690097</v>
      </c>
      <c r="O1021" s="5">
        <f>IFERROR(VLOOKUP(Tabla1[[#This Row],[FECHA]],'RECAUDOS DE RESOLUCIONES'!A:D,4,FALSE),0)</f>
        <v>0</v>
      </c>
      <c r="P1021" s="9">
        <f>IFERROR(VLOOKUP(Tabla1[[#This Row],[FECHA]],'RECAUDOS DE RESOLUCIONES'!A:D,3,FALSE),0)</f>
        <v>0</v>
      </c>
      <c r="Q102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1021" s="9">
        <f>Tabla1[V. COMPARENDOS]-(Tabla1[V. EXONERACIONES]+Tabla1[[#This Row],[V. SIMIT CON RESOLUCION]]+Tabla1[[#This Row],[V. SIMIT SIN RESOLUCION]]+Tabla1[[#This Row],[V. RECAUDOS COMPARENDOS]]+Tabla1[[#This Row],[V. RECAUDOS RESOLUCIONES]])</f>
        <v>4031182</v>
      </c>
      <c r="S1021" s="11">
        <f>IFERROR(VLOOKUP(Tabla1[[#This Row],[FECHA]],'RECAUDOS LOCALES'!A:D,4,FALSE),0)</f>
        <v>9</v>
      </c>
      <c r="T1021" s="9">
        <f>IFERROR(VLOOKUP(Tabla1[[#This Row],[FECHA]],'RECAUDOS LOCALES'!A:D,3,FALSE),0)</f>
        <v>1010569</v>
      </c>
      <c r="U1021" s="11">
        <f>IFERROR(VLOOKUP(Tabla1[[#This Row],[FECHA]],'RECAUDOS EXTERNOS'!A:D,4,FALSE),0)</f>
        <v>1</v>
      </c>
      <c r="V1021" s="9">
        <f>IFERROR(VLOOKUP(Tabla1[[#This Row],[FECHA]],'RECAUDOS EXTERNOS'!A:D,3,FALSE),0)</f>
        <v>395610</v>
      </c>
    </row>
    <row r="1022" spans="1:22" x14ac:dyDescent="0.25">
      <c r="A1022" s="1">
        <v>38581</v>
      </c>
      <c r="B1022" s="3" t="s">
        <v>3</v>
      </c>
      <c r="C1022" s="2">
        <v>38565</v>
      </c>
      <c r="D1022" s="5">
        <f>YEAR(Tabla1[[#This Row],[FECHA]])</f>
        <v>2005</v>
      </c>
      <c r="E1022" s="5">
        <f>IFERROR(VLOOKUP(Tabla1[[#This Row],[FECHA]],'COMPARENDOS TOTALES'!A:D,4,FALSE),0)</f>
        <v>35</v>
      </c>
      <c r="F1022" s="9">
        <f>IFERROR(VLOOKUP(Tabla1[[#This Row],[FECHA]],'COMPARENDOS TOTALES'!A:D,3,FALSE),0)</f>
        <v>37590456</v>
      </c>
      <c r="G1022" s="5">
        <f>IFERROR(VLOOKUP(Tabla1[[#This Row],[FECHA]],EXONERACIONES!A:D,4,FALSE),0)</f>
        <v>27</v>
      </c>
      <c r="H1022" s="9">
        <f>IFERROR(VLOOKUP(Tabla1[[#This Row],[FECHA]],EXONERACIONES!A:D,3,FALSE),0)</f>
        <v>32580092</v>
      </c>
      <c r="I1022" s="5">
        <f>IFERROR(VLOOKUP(Tabla1[[#This Row],[FECHA]],'SIMIT CON RES'!A:D,4,FALSE),0)</f>
        <v>0</v>
      </c>
      <c r="J1022" s="9">
        <f>IFERROR(VLOOKUP(Tabla1[[#This Row],[FECHA]],'SIMIT CON RES'!A:D,3,FALSE),0)</f>
        <v>0</v>
      </c>
      <c r="K1022">
        <f>IFERROR(VLOOKUP(Tabla1[[#This Row],[FECHA]],'SIMIT SIN RES'!A:D,4,FALSE),0)</f>
        <v>0</v>
      </c>
      <c r="L1022" s="9">
        <f>IFERROR(VLOOKUP(Tabla1[[#This Row],[FECHA]],'SIMIT SIN RES'!A:D,3,FALSE),0)</f>
        <v>0</v>
      </c>
      <c r="M1022" s="5">
        <f>IFERROR(VLOOKUP(Tabla1[[#This Row],[FECHA]],'RECAUDOS DE COMPARENDOS'!A:D,4,FALSE),0)</f>
        <v>5</v>
      </c>
      <c r="N1022" s="9">
        <f>IFERROR(VLOOKUP(Tabla1[[#This Row],[FECHA]],'RECAUDOS DE COMPARENDOS'!A:D,3,FALSE),0)</f>
        <v>2339864</v>
      </c>
      <c r="O1022" s="5">
        <f>IFERROR(VLOOKUP(Tabla1[[#This Row],[FECHA]],'RECAUDOS DE RESOLUCIONES'!A:D,4,FALSE),0)</f>
        <v>0</v>
      </c>
      <c r="P1022" s="9">
        <f>IFERROR(VLOOKUP(Tabla1[[#This Row],[FECHA]],'RECAUDOS DE RESOLUCIONES'!A:D,3,FALSE),0)</f>
        <v>0</v>
      </c>
      <c r="Q102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1022" s="9">
        <f>Tabla1[V. COMPARENDOS]-(Tabla1[V. EXONERACIONES]+Tabla1[[#This Row],[V. SIMIT CON RESOLUCION]]+Tabla1[[#This Row],[V. SIMIT SIN RESOLUCION]]+Tabla1[[#This Row],[V. RECAUDOS COMPARENDOS]]+Tabla1[[#This Row],[V. RECAUDOS RESOLUCIONES]])</f>
        <v>2670500</v>
      </c>
      <c r="S1022" s="11">
        <f>IFERROR(VLOOKUP(Tabla1[[#This Row],[FECHA]],'RECAUDOS LOCALES'!A:D,4,FALSE),0)</f>
        <v>4</v>
      </c>
      <c r="T1022" s="9">
        <f>IFERROR(VLOOKUP(Tabla1[[#This Row],[FECHA]],'RECAUDOS LOCALES'!A:D,3,FALSE),0)</f>
        <v>292684</v>
      </c>
      <c r="U1022" s="11">
        <f>IFERROR(VLOOKUP(Tabla1[[#This Row],[FECHA]],'RECAUDOS EXTERNOS'!A:D,4,FALSE),0)</f>
        <v>5</v>
      </c>
      <c r="V1022" s="9">
        <f>IFERROR(VLOOKUP(Tabla1[[#This Row],[FECHA]],'RECAUDOS EXTERNOS'!A:D,3,FALSE),0)</f>
        <v>1369265</v>
      </c>
    </row>
    <row r="1023" spans="1:22" x14ac:dyDescent="0.25">
      <c r="A1023" s="1">
        <v>38582</v>
      </c>
      <c r="B1023" s="3" t="s">
        <v>6</v>
      </c>
      <c r="C1023" s="2">
        <v>38565</v>
      </c>
      <c r="D1023" s="5">
        <f>YEAR(Tabla1[[#This Row],[FECHA]])</f>
        <v>2005</v>
      </c>
      <c r="E1023" s="5">
        <f>IFERROR(VLOOKUP(Tabla1[[#This Row],[FECHA]],'COMPARENDOS TOTALES'!A:D,4,FALSE),0)</f>
        <v>60</v>
      </c>
      <c r="F1023" s="9">
        <f>IFERROR(VLOOKUP(Tabla1[[#This Row],[FECHA]],'COMPARENDOS TOTALES'!A:D,3,FALSE),0)</f>
        <v>11788347</v>
      </c>
      <c r="G1023" s="5">
        <f>IFERROR(VLOOKUP(Tabla1[[#This Row],[FECHA]],EXONERACIONES!A:D,4,FALSE),0)</f>
        <v>45</v>
      </c>
      <c r="H1023" s="9">
        <f>IFERROR(VLOOKUP(Tabla1[[#This Row],[FECHA]],EXONERACIONES!A:D,3,FALSE),0)</f>
        <v>9003398</v>
      </c>
      <c r="I1023" s="5">
        <f>IFERROR(VLOOKUP(Tabla1[[#This Row],[FECHA]],'SIMIT CON RES'!A:D,4,FALSE),0)</f>
        <v>0</v>
      </c>
      <c r="J1023" s="9">
        <f>IFERROR(VLOOKUP(Tabla1[[#This Row],[FECHA]],'SIMIT CON RES'!A:D,3,FALSE),0)</f>
        <v>0</v>
      </c>
      <c r="K1023">
        <f>IFERROR(VLOOKUP(Tabla1[[#This Row],[FECHA]],'SIMIT SIN RES'!A:D,4,FALSE),0)</f>
        <v>0</v>
      </c>
      <c r="L1023" s="9">
        <f>IFERROR(VLOOKUP(Tabla1[[#This Row],[FECHA]],'SIMIT SIN RES'!A:D,3,FALSE),0)</f>
        <v>0</v>
      </c>
      <c r="M1023" s="5">
        <f>IFERROR(VLOOKUP(Tabla1[[#This Row],[FECHA]],'RECAUDOS DE COMPARENDOS'!A:D,4,FALSE),0)</f>
        <v>11</v>
      </c>
      <c r="N1023" s="9">
        <f>IFERROR(VLOOKUP(Tabla1[[#This Row],[FECHA]],'RECAUDOS DE COMPARENDOS'!A:D,3,FALSE),0)</f>
        <v>2110966</v>
      </c>
      <c r="O1023" s="5">
        <f>IFERROR(VLOOKUP(Tabla1[[#This Row],[FECHA]],'RECAUDOS DE RESOLUCIONES'!A:D,4,FALSE),0)</f>
        <v>0</v>
      </c>
      <c r="P1023" s="9">
        <f>IFERROR(VLOOKUP(Tabla1[[#This Row],[FECHA]],'RECAUDOS DE RESOLUCIONES'!A:D,3,FALSE),0)</f>
        <v>0</v>
      </c>
      <c r="Q102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1023" s="9">
        <f>Tabla1[V. COMPARENDOS]-(Tabla1[V. EXONERACIONES]+Tabla1[[#This Row],[V. SIMIT CON RESOLUCION]]+Tabla1[[#This Row],[V. SIMIT SIN RESOLUCION]]+Tabla1[[#This Row],[V. RECAUDOS COMPARENDOS]]+Tabla1[[#This Row],[V. RECAUDOS RESOLUCIONES]])</f>
        <v>673983</v>
      </c>
      <c r="S1023" s="11">
        <f>IFERROR(VLOOKUP(Tabla1[[#This Row],[FECHA]],'RECAUDOS LOCALES'!A:D,4,FALSE),0)</f>
        <v>2</v>
      </c>
      <c r="T1023" s="9">
        <f>IFERROR(VLOOKUP(Tabla1[[#This Row],[FECHA]],'RECAUDOS LOCALES'!A:D,3,FALSE),0)</f>
        <v>286318</v>
      </c>
      <c r="U1023" s="11">
        <f>IFERROR(VLOOKUP(Tabla1[[#This Row],[FECHA]],'RECAUDOS EXTERNOS'!A:D,4,FALSE),0)</f>
        <v>3</v>
      </c>
      <c r="V1023" s="9">
        <f>IFERROR(VLOOKUP(Tabla1[[#This Row],[FECHA]],'RECAUDOS EXTERNOS'!A:D,3,FALSE),0)</f>
        <v>781800</v>
      </c>
    </row>
    <row r="1024" spans="1:22" x14ac:dyDescent="0.25">
      <c r="A1024" s="1">
        <v>38583</v>
      </c>
      <c r="B1024" s="3" t="s">
        <v>0</v>
      </c>
      <c r="C1024" s="2">
        <v>38565</v>
      </c>
      <c r="D1024" s="5">
        <f>YEAR(Tabla1[[#This Row],[FECHA]])</f>
        <v>2005</v>
      </c>
      <c r="E1024" s="5">
        <f>IFERROR(VLOOKUP(Tabla1[[#This Row],[FECHA]],'COMPARENDOS TOTALES'!A:D,4,FALSE),0)</f>
        <v>30</v>
      </c>
      <c r="F1024" s="9">
        <f>IFERROR(VLOOKUP(Tabla1[[#This Row],[FECHA]],'COMPARENDOS TOTALES'!A:D,3,FALSE),0)</f>
        <v>6892432</v>
      </c>
      <c r="G1024" s="5">
        <f>IFERROR(VLOOKUP(Tabla1[[#This Row],[FECHA]],EXONERACIONES!A:D,4,FALSE),0)</f>
        <v>23</v>
      </c>
      <c r="H1024" s="9">
        <f>IFERROR(VLOOKUP(Tabla1[[#This Row],[FECHA]],EXONERACIONES!A:D,3,FALSE),0)</f>
        <v>5544466</v>
      </c>
      <c r="I1024" s="5">
        <f>IFERROR(VLOOKUP(Tabla1[[#This Row],[FECHA]],'SIMIT CON RES'!A:D,4,FALSE),0)</f>
        <v>0</v>
      </c>
      <c r="J1024" s="9">
        <f>IFERROR(VLOOKUP(Tabla1[[#This Row],[FECHA]],'SIMIT CON RES'!A:D,3,FALSE),0)</f>
        <v>0</v>
      </c>
      <c r="K1024">
        <f>IFERROR(VLOOKUP(Tabla1[[#This Row],[FECHA]],'SIMIT SIN RES'!A:D,4,FALSE),0)</f>
        <v>0</v>
      </c>
      <c r="L1024" s="9">
        <f>IFERROR(VLOOKUP(Tabla1[[#This Row],[FECHA]],'SIMIT SIN RES'!A:D,3,FALSE),0)</f>
        <v>0</v>
      </c>
      <c r="M1024" s="5">
        <f>IFERROR(VLOOKUP(Tabla1[[#This Row],[FECHA]],'RECAUDOS DE COMPARENDOS'!A:D,4,FALSE),0)</f>
        <v>4</v>
      </c>
      <c r="N1024" s="9">
        <f>IFERROR(VLOOKUP(Tabla1[[#This Row],[FECHA]],'RECAUDOS DE COMPARENDOS'!A:D,3,FALSE),0)</f>
        <v>864733</v>
      </c>
      <c r="O1024" s="5">
        <f>IFERROR(VLOOKUP(Tabla1[[#This Row],[FECHA]],'RECAUDOS DE RESOLUCIONES'!A:D,4,FALSE),0)</f>
        <v>0</v>
      </c>
      <c r="P1024" s="9">
        <f>IFERROR(VLOOKUP(Tabla1[[#This Row],[FECHA]],'RECAUDOS DE RESOLUCIONES'!A:D,3,FALSE),0)</f>
        <v>0</v>
      </c>
      <c r="Q102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1024" s="9">
        <f>Tabla1[V. COMPARENDOS]-(Tabla1[V. EXONERACIONES]+Tabla1[[#This Row],[V. SIMIT CON RESOLUCION]]+Tabla1[[#This Row],[V. SIMIT SIN RESOLUCION]]+Tabla1[[#This Row],[V. RECAUDOS COMPARENDOS]]+Tabla1[[#This Row],[V. RECAUDOS RESOLUCIONES]])</f>
        <v>483233</v>
      </c>
      <c r="S1024" s="11">
        <f>IFERROR(VLOOKUP(Tabla1[[#This Row],[FECHA]],'RECAUDOS LOCALES'!A:D,4,FALSE),0)</f>
        <v>7</v>
      </c>
      <c r="T1024" s="9">
        <f>IFERROR(VLOOKUP(Tabla1[[#This Row],[FECHA]],'RECAUDOS LOCALES'!A:D,3,FALSE),0)</f>
        <v>858891</v>
      </c>
      <c r="U1024" s="11">
        <f>IFERROR(VLOOKUP(Tabla1[[#This Row],[FECHA]],'RECAUDOS EXTERNOS'!A:D,4,FALSE),0)</f>
        <v>1</v>
      </c>
      <c r="V1024" s="9">
        <f>IFERROR(VLOOKUP(Tabla1[[#This Row],[FECHA]],'RECAUDOS EXTERNOS'!A:D,3,FALSE),0)</f>
        <v>180105</v>
      </c>
    </row>
    <row r="1025" spans="1:22" x14ac:dyDescent="0.25">
      <c r="A1025" s="1">
        <v>38584</v>
      </c>
      <c r="B1025" s="3" t="s">
        <v>5</v>
      </c>
      <c r="C1025" s="2">
        <v>38565</v>
      </c>
      <c r="D1025" s="5">
        <f>YEAR(Tabla1[[#This Row],[FECHA]])</f>
        <v>2005</v>
      </c>
      <c r="E1025" s="5">
        <f>IFERROR(VLOOKUP(Tabla1[[#This Row],[FECHA]],'COMPARENDOS TOTALES'!A:D,4,FALSE),0)</f>
        <v>15</v>
      </c>
      <c r="F1025" s="9">
        <f>IFERROR(VLOOKUP(Tabla1[[#This Row],[FECHA]],'COMPARENDOS TOTALES'!A:D,3,FALSE),0)</f>
        <v>4005750</v>
      </c>
      <c r="G1025" s="5">
        <f>IFERROR(VLOOKUP(Tabla1[[#This Row],[FECHA]],EXONERACIONES!A:D,4,FALSE),0)</f>
        <v>11</v>
      </c>
      <c r="H1025" s="9">
        <f>IFERROR(VLOOKUP(Tabla1[[#This Row],[FECHA]],EXONERACIONES!A:D,3,FALSE),0)</f>
        <v>3052000</v>
      </c>
      <c r="I1025" s="5">
        <f>IFERROR(VLOOKUP(Tabla1[[#This Row],[FECHA]],'SIMIT CON RES'!A:D,4,FALSE),0)</f>
        <v>0</v>
      </c>
      <c r="J1025" s="9">
        <f>IFERROR(VLOOKUP(Tabla1[[#This Row],[FECHA]],'SIMIT CON RES'!A:D,3,FALSE),0)</f>
        <v>0</v>
      </c>
      <c r="K1025">
        <f>IFERROR(VLOOKUP(Tabla1[[#This Row],[FECHA]],'SIMIT SIN RES'!A:D,4,FALSE),0)</f>
        <v>0</v>
      </c>
      <c r="L1025" s="9">
        <f>IFERROR(VLOOKUP(Tabla1[[#This Row],[FECHA]],'SIMIT SIN RES'!A:D,3,FALSE),0)</f>
        <v>0</v>
      </c>
      <c r="M1025" s="5">
        <f>IFERROR(VLOOKUP(Tabla1[[#This Row],[FECHA]],'RECAUDOS DE COMPARENDOS'!A:D,4,FALSE),0)</f>
        <v>2</v>
      </c>
      <c r="N1025" s="9">
        <f>IFERROR(VLOOKUP(Tabla1[[#This Row],[FECHA]],'RECAUDOS DE COMPARENDOS'!A:D,3,FALSE),0)</f>
        <v>381500</v>
      </c>
      <c r="O1025" s="5">
        <f>IFERROR(VLOOKUP(Tabla1[[#This Row],[FECHA]],'RECAUDOS DE RESOLUCIONES'!A:D,4,FALSE),0)</f>
        <v>0</v>
      </c>
      <c r="P1025" s="9">
        <f>IFERROR(VLOOKUP(Tabla1[[#This Row],[FECHA]],'RECAUDOS DE RESOLUCIONES'!A:D,3,FALSE),0)</f>
        <v>0</v>
      </c>
      <c r="Q102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1025" s="9">
        <f>Tabla1[V. COMPARENDOS]-(Tabla1[V. EXONERACIONES]+Tabla1[[#This Row],[V. SIMIT CON RESOLUCION]]+Tabla1[[#This Row],[V. SIMIT SIN RESOLUCION]]+Tabla1[[#This Row],[V. RECAUDOS COMPARENDOS]]+Tabla1[[#This Row],[V. RECAUDOS RESOLUCIONES]])</f>
        <v>572250</v>
      </c>
      <c r="S1025" s="11">
        <f>IFERROR(VLOOKUP(Tabla1[[#This Row],[FECHA]],'RECAUDOS LOCALES'!A:D,4,FALSE),0)</f>
        <v>0</v>
      </c>
      <c r="T1025" s="9">
        <f>IFERROR(VLOOKUP(Tabla1[[#This Row],[FECHA]],'RECAUDOS LOCALES'!A:D,3,FALSE),0)</f>
        <v>0</v>
      </c>
      <c r="U1025" s="11">
        <f>IFERROR(VLOOKUP(Tabla1[[#This Row],[FECHA]],'RECAUDOS EXTERNOS'!A:D,4,FALSE),0)</f>
        <v>0</v>
      </c>
      <c r="V1025" s="9">
        <f>IFERROR(VLOOKUP(Tabla1[[#This Row],[FECHA]],'RECAUDOS EXTERNOS'!A:D,3,FALSE),0)</f>
        <v>0</v>
      </c>
    </row>
    <row r="1026" spans="1:22" x14ac:dyDescent="0.25">
      <c r="A1026" s="1">
        <v>38585</v>
      </c>
      <c r="B1026" s="3" t="s">
        <v>4</v>
      </c>
      <c r="C1026" s="2">
        <v>38565</v>
      </c>
      <c r="D1026" s="5">
        <f>YEAR(Tabla1[[#This Row],[FECHA]])</f>
        <v>2005</v>
      </c>
      <c r="E1026" s="5">
        <f>IFERROR(VLOOKUP(Tabla1[[#This Row],[FECHA]],'COMPARENDOS TOTALES'!A:D,4,FALSE),0)</f>
        <v>12</v>
      </c>
      <c r="F1026" s="9">
        <f>IFERROR(VLOOKUP(Tabla1[[#This Row],[FECHA]],'COMPARENDOS TOTALES'!A:D,3,FALSE),0)</f>
        <v>2670500</v>
      </c>
      <c r="G1026" s="5">
        <f>IFERROR(VLOOKUP(Tabla1[[#This Row],[FECHA]],EXONERACIONES!A:D,4,FALSE),0)</f>
        <v>7</v>
      </c>
      <c r="H1026" s="9">
        <f>IFERROR(VLOOKUP(Tabla1[[#This Row],[FECHA]],EXONERACIONES!A:D,3,FALSE),0)</f>
        <v>1526000</v>
      </c>
      <c r="I1026" s="5">
        <f>IFERROR(VLOOKUP(Tabla1[[#This Row],[FECHA]],'SIMIT CON RES'!A:D,4,FALSE),0)</f>
        <v>0</v>
      </c>
      <c r="J1026" s="9">
        <f>IFERROR(VLOOKUP(Tabla1[[#This Row],[FECHA]],'SIMIT CON RES'!A:D,3,FALSE),0)</f>
        <v>0</v>
      </c>
      <c r="K1026">
        <f>IFERROR(VLOOKUP(Tabla1[[#This Row],[FECHA]],'SIMIT SIN RES'!A:D,4,FALSE),0)</f>
        <v>0</v>
      </c>
      <c r="L1026" s="9">
        <f>IFERROR(VLOOKUP(Tabla1[[#This Row],[FECHA]],'SIMIT SIN RES'!A:D,3,FALSE),0)</f>
        <v>0</v>
      </c>
      <c r="M1026" s="5">
        <f>IFERROR(VLOOKUP(Tabla1[[#This Row],[FECHA]],'RECAUDOS DE COMPARENDOS'!A:D,4,FALSE),0)</f>
        <v>0</v>
      </c>
      <c r="N1026" s="9">
        <f>IFERROR(VLOOKUP(Tabla1[[#This Row],[FECHA]],'RECAUDOS DE COMPARENDOS'!A:D,3,FALSE),0)</f>
        <v>0</v>
      </c>
      <c r="O1026" s="5">
        <f>IFERROR(VLOOKUP(Tabla1[[#This Row],[FECHA]],'RECAUDOS DE RESOLUCIONES'!A:D,4,FALSE),0)</f>
        <v>0</v>
      </c>
      <c r="P1026" s="9">
        <f>IFERROR(VLOOKUP(Tabla1[[#This Row],[FECHA]],'RECAUDOS DE RESOLUCIONES'!A:D,3,FALSE),0)</f>
        <v>0</v>
      </c>
      <c r="Q102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1026" s="9">
        <f>Tabla1[V. COMPARENDOS]-(Tabla1[V. EXONERACIONES]+Tabla1[[#This Row],[V. SIMIT CON RESOLUCION]]+Tabla1[[#This Row],[V. SIMIT SIN RESOLUCION]]+Tabla1[[#This Row],[V. RECAUDOS COMPARENDOS]]+Tabla1[[#This Row],[V. RECAUDOS RESOLUCIONES]])</f>
        <v>1144500</v>
      </c>
      <c r="S1026" s="11">
        <f>IFERROR(VLOOKUP(Tabla1[[#This Row],[FECHA]],'RECAUDOS LOCALES'!A:D,4,FALSE),0)</f>
        <v>0</v>
      </c>
      <c r="T1026" s="9">
        <f>IFERROR(VLOOKUP(Tabla1[[#This Row],[FECHA]],'RECAUDOS LOCALES'!A:D,3,FALSE),0)</f>
        <v>0</v>
      </c>
      <c r="U1026" s="11">
        <f>IFERROR(VLOOKUP(Tabla1[[#This Row],[FECHA]],'RECAUDOS EXTERNOS'!A:D,4,FALSE),0)</f>
        <v>0</v>
      </c>
      <c r="V1026" s="9">
        <f>IFERROR(VLOOKUP(Tabla1[[#This Row],[FECHA]],'RECAUDOS EXTERNOS'!A:D,3,FALSE),0)</f>
        <v>0</v>
      </c>
    </row>
    <row r="1027" spans="1:22" x14ac:dyDescent="0.25">
      <c r="A1027" s="1">
        <v>38586</v>
      </c>
      <c r="B1027" s="3" t="s">
        <v>1</v>
      </c>
      <c r="C1027" s="2">
        <v>38565</v>
      </c>
      <c r="D1027" s="5">
        <f>YEAR(Tabla1[[#This Row],[FECHA]])</f>
        <v>2005</v>
      </c>
      <c r="E1027" s="5">
        <f>IFERROR(VLOOKUP(Tabla1[[#This Row],[FECHA]],'COMPARENDOS TOTALES'!A:D,4,FALSE),0)</f>
        <v>12</v>
      </c>
      <c r="F1027" s="9">
        <f>IFERROR(VLOOKUP(Tabla1[[#This Row],[FECHA]],'COMPARENDOS TOTALES'!A:D,3,FALSE),0)</f>
        <v>2962983</v>
      </c>
      <c r="G1027" s="5">
        <f>IFERROR(VLOOKUP(Tabla1[[#This Row],[FECHA]],EXONERACIONES!A:D,4,FALSE),0)</f>
        <v>10</v>
      </c>
      <c r="H1027" s="9">
        <f>IFERROR(VLOOKUP(Tabla1[[#This Row],[FECHA]],EXONERACIONES!A:D,3,FALSE),0)</f>
        <v>2199983</v>
      </c>
      <c r="I1027" s="5">
        <f>IFERROR(VLOOKUP(Tabla1[[#This Row],[FECHA]],'SIMIT CON RES'!A:D,4,FALSE),0)</f>
        <v>0</v>
      </c>
      <c r="J1027" s="9">
        <f>IFERROR(VLOOKUP(Tabla1[[#This Row],[FECHA]],'SIMIT CON RES'!A:D,3,FALSE),0)</f>
        <v>0</v>
      </c>
      <c r="K1027">
        <f>IFERROR(VLOOKUP(Tabla1[[#This Row],[FECHA]],'SIMIT SIN RES'!A:D,4,FALSE),0)</f>
        <v>0</v>
      </c>
      <c r="L1027" s="9">
        <f>IFERROR(VLOOKUP(Tabla1[[#This Row],[FECHA]],'SIMIT SIN RES'!A:D,3,FALSE),0)</f>
        <v>0</v>
      </c>
      <c r="M1027" s="5">
        <f>IFERROR(VLOOKUP(Tabla1[[#This Row],[FECHA]],'RECAUDOS DE COMPARENDOS'!A:D,4,FALSE),0)</f>
        <v>1</v>
      </c>
      <c r="N1027" s="9">
        <f>IFERROR(VLOOKUP(Tabla1[[#This Row],[FECHA]],'RECAUDOS DE COMPARENDOS'!A:D,3,FALSE),0)</f>
        <v>381500</v>
      </c>
      <c r="O1027" s="5">
        <f>IFERROR(VLOOKUP(Tabla1[[#This Row],[FECHA]],'RECAUDOS DE RESOLUCIONES'!A:D,4,FALSE),0)</f>
        <v>0</v>
      </c>
      <c r="P1027" s="9">
        <f>IFERROR(VLOOKUP(Tabla1[[#This Row],[FECHA]],'RECAUDOS DE RESOLUCIONES'!A:D,3,FALSE),0)</f>
        <v>0</v>
      </c>
      <c r="Q102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1027" s="9">
        <f>Tabla1[V. COMPARENDOS]-(Tabla1[V. EXONERACIONES]+Tabla1[[#This Row],[V. SIMIT CON RESOLUCION]]+Tabla1[[#This Row],[V. SIMIT SIN RESOLUCION]]+Tabla1[[#This Row],[V. RECAUDOS COMPARENDOS]]+Tabla1[[#This Row],[V. RECAUDOS RESOLUCIONES]])</f>
        <v>381500</v>
      </c>
      <c r="S1027" s="11">
        <f>IFERROR(VLOOKUP(Tabla1[[#This Row],[FECHA]],'RECAUDOS LOCALES'!A:D,4,FALSE),0)</f>
        <v>6</v>
      </c>
      <c r="T1027" s="9">
        <f>IFERROR(VLOOKUP(Tabla1[[#This Row],[FECHA]],'RECAUDOS LOCALES'!A:D,3,FALSE),0)</f>
        <v>575522</v>
      </c>
      <c r="U1027" s="11">
        <f>IFERROR(VLOOKUP(Tabla1[[#This Row],[FECHA]],'RECAUDOS EXTERNOS'!A:D,4,FALSE),0)</f>
        <v>3</v>
      </c>
      <c r="V1027" s="9">
        <f>IFERROR(VLOOKUP(Tabla1[[#This Row],[FECHA]],'RECAUDOS EXTERNOS'!A:D,3,FALSE),0)</f>
        <v>996060</v>
      </c>
    </row>
    <row r="1028" spans="1:22" x14ac:dyDescent="0.25">
      <c r="A1028" s="1">
        <v>38587</v>
      </c>
      <c r="B1028" s="3" t="s">
        <v>2</v>
      </c>
      <c r="C1028" s="2">
        <v>38565</v>
      </c>
      <c r="D1028" s="5">
        <f>YEAR(Tabla1[[#This Row],[FECHA]])</f>
        <v>2005</v>
      </c>
      <c r="E1028" s="5">
        <f>IFERROR(VLOOKUP(Tabla1[[#This Row],[FECHA]],'COMPARENDOS TOTALES'!A:D,4,FALSE),0)</f>
        <v>23</v>
      </c>
      <c r="F1028" s="9">
        <f>IFERROR(VLOOKUP(Tabla1[[#This Row],[FECHA]],'COMPARENDOS TOTALES'!A:D,3,FALSE),0)</f>
        <v>4794449</v>
      </c>
      <c r="G1028" s="5">
        <f>IFERROR(VLOOKUP(Tabla1[[#This Row],[FECHA]],EXONERACIONES!A:D,4,FALSE),0)</f>
        <v>14</v>
      </c>
      <c r="H1028" s="9">
        <f>IFERROR(VLOOKUP(Tabla1[[#This Row],[FECHA]],EXONERACIONES!A:D,3,FALSE),0)</f>
        <v>2873966</v>
      </c>
      <c r="I1028" s="5">
        <f>IFERROR(VLOOKUP(Tabla1[[#This Row],[FECHA]],'SIMIT CON RES'!A:D,4,FALSE),0)</f>
        <v>0</v>
      </c>
      <c r="J1028" s="9">
        <f>IFERROR(VLOOKUP(Tabla1[[#This Row],[FECHA]],'SIMIT CON RES'!A:D,3,FALSE),0)</f>
        <v>0</v>
      </c>
      <c r="K1028">
        <f>IFERROR(VLOOKUP(Tabla1[[#This Row],[FECHA]],'SIMIT SIN RES'!A:D,4,FALSE),0)</f>
        <v>0</v>
      </c>
      <c r="L1028" s="9">
        <f>IFERROR(VLOOKUP(Tabla1[[#This Row],[FECHA]],'SIMIT SIN RES'!A:D,3,FALSE),0)</f>
        <v>0</v>
      </c>
      <c r="M1028" s="5">
        <f>IFERROR(VLOOKUP(Tabla1[[#This Row],[FECHA]],'RECAUDOS DE COMPARENDOS'!A:D,4,FALSE),0)</f>
        <v>4</v>
      </c>
      <c r="N1028" s="9">
        <f>IFERROR(VLOOKUP(Tabla1[[#This Row],[FECHA]],'RECAUDOS DE COMPARENDOS'!A:D,3,FALSE),0)</f>
        <v>953750</v>
      </c>
      <c r="O1028" s="5">
        <f>IFERROR(VLOOKUP(Tabla1[[#This Row],[FECHA]],'RECAUDOS DE RESOLUCIONES'!A:D,4,FALSE),0)</f>
        <v>0</v>
      </c>
      <c r="P1028" s="9">
        <f>IFERROR(VLOOKUP(Tabla1[[#This Row],[FECHA]],'RECAUDOS DE RESOLUCIONES'!A:D,3,FALSE),0)</f>
        <v>0</v>
      </c>
      <c r="Q102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1028" s="9">
        <f>Tabla1[V. COMPARENDOS]-(Tabla1[V. EXONERACIONES]+Tabla1[[#This Row],[V. SIMIT CON RESOLUCION]]+Tabla1[[#This Row],[V. SIMIT SIN RESOLUCION]]+Tabla1[[#This Row],[V. RECAUDOS COMPARENDOS]]+Tabla1[[#This Row],[V. RECAUDOS RESOLUCIONES]])</f>
        <v>966733</v>
      </c>
      <c r="S1028" s="11">
        <f>IFERROR(VLOOKUP(Tabla1[[#This Row],[FECHA]],'RECAUDOS LOCALES'!A:D,4,FALSE),0)</f>
        <v>2</v>
      </c>
      <c r="T1028" s="9">
        <f>IFERROR(VLOOKUP(Tabla1[[#This Row],[FECHA]],'RECAUDOS LOCALES'!A:D,3,FALSE),0)</f>
        <v>190636</v>
      </c>
      <c r="U1028" s="11">
        <f>IFERROR(VLOOKUP(Tabla1[[#This Row],[FECHA]],'RECAUDOS EXTERNOS'!A:D,4,FALSE),0)</f>
        <v>4</v>
      </c>
      <c r="V1028" s="9">
        <f>IFERROR(VLOOKUP(Tabla1[[#This Row],[FECHA]],'RECAUDOS EXTERNOS'!A:D,3,FALSE),0)</f>
        <v>1354050</v>
      </c>
    </row>
    <row r="1029" spans="1:22" x14ac:dyDescent="0.25">
      <c r="A1029" s="1">
        <v>38588</v>
      </c>
      <c r="B1029" s="3" t="s">
        <v>3</v>
      </c>
      <c r="C1029" s="2">
        <v>38565</v>
      </c>
      <c r="D1029" s="5">
        <f>YEAR(Tabla1[[#This Row],[FECHA]])</f>
        <v>2005</v>
      </c>
      <c r="E1029" s="5">
        <f>IFERROR(VLOOKUP(Tabla1[[#This Row],[FECHA]],'COMPARENDOS TOTALES'!A:D,4,FALSE),0)</f>
        <v>7</v>
      </c>
      <c r="F1029" s="9">
        <f>IFERROR(VLOOKUP(Tabla1[[#This Row],[FECHA]],'COMPARENDOS TOTALES'!A:D,3,FALSE),0)</f>
        <v>1526000</v>
      </c>
      <c r="G1029" s="5">
        <f>IFERROR(VLOOKUP(Tabla1[[#This Row],[FECHA]],EXONERACIONES!A:D,4,FALSE),0)</f>
        <v>6</v>
      </c>
      <c r="H1029" s="9">
        <f>IFERROR(VLOOKUP(Tabla1[[#This Row],[FECHA]],EXONERACIONES!A:D,3,FALSE),0)</f>
        <v>1335250</v>
      </c>
      <c r="I1029" s="5">
        <f>IFERROR(VLOOKUP(Tabla1[[#This Row],[FECHA]],'SIMIT CON RES'!A:D,4,FALSE),0)</f>
        <v>0</v>
      </c>
      <c r="J1029" s="9">
        <f>IFERROR(VLOOKUP(Tabla1[[#This Row],[FECHA]],'SIMIT CON RES'!A:D,3,FALSE),0)</f>
        <v>0</v>
      </c>
      <c r="K1029">
        <f>IFERROR(VLOOKUP(Tabla1[[#This Row],[FECHA]],'SIMIT SIN RES'!A:D,4,FALSE),0)</f>
        <v>0</v>
      </c>
      <c r="L1029" s="9">
        <f>IFERROR(VLOOKUP(Tabla1[[#This Row],[FECHA]],'SIMIT SIN RES'!A:D,3,FALSE),0)</f>
        <v>0</v>
      </c>
      <c r="M1029" s="5">
        <f>IFERROR(VLOOKUP(Tabla1[[#This Row],[FECHA]],'RECAUDOS DE COMPARENDOS'!A:D,4,FALSE),0)</f>
        <v>1</v>
      </c>
      <c r="N1029" s="9">
        <f>IFERROR(VLOOKUP(Tabla1[[#This Row],[FECHA]],'RECAUDOS DE COMPARENDOS'!A:D,3,FALSE),0)</f>
        <v>190750</v>
      </c>
      <c r="O1029" s="5">
        <f>IFERROR(VLOOKUP(Tabla1[[#This Row],[FECHA]],'RECAUDOS DE RESOLUCIONES'!A:D,4,FALSE),0)</f>
        <v>0</v>
      </c>
      <c r="P1029" s="9">
        <f>IFERROR(VLOOKUP(Tabla1[[#This Row],[FECHA]],'RECAUDOS DE RESOLUCIONES'!A:D,3,FALSE),0)</f>
        <v>0</v>
      </c>
      <c r="Q102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02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029" s="11">
        <f>IFERROR(VLOOKUP(Tabla1[[#This Row],[FECHA]],'RECAUDOS LOCALES'!A:D,4,FALSE),0)</f>
        <v>4</v>
      </c>
      <c r="T1029" s="9">
        <f>IFERROR(VLOOKUP(Tabla1[[#This Row],[FECHA]],'RECAUDOS LOCALES'!A:D,3,FALSE),0)</f>
        <v>470771</v>
      </c>
      <c r="U1029" s="11">
        <f>IFERROR(VLOOKUP(Tabla1[[#This Row],[FECHA]],'RECAUDOS EXTERNOS'!A:D,4,FALSE),0)</f>
        <v>3</v>
      </c>
      <c r="V1029" s="9">
        <f>IFERROR(VLOOKUP(Tabla1[[#This Row],[FECHA]],'RECAUDOS EXTERNOS'!A:D,3,FALSE),0)</f>
        <v>793560</v>
      </c>
    </row>
    <row r="1030" spans="1:22" x14ac:dyDescent="0.25">
      <c r="A1030" s="1">
        <v>38589</v>
      </c>
      <c r="B1030" s="3" t="s">
        <v>6</v>
      </c>
      <c r="C1030" s="2">
        <v>38565</v>
      </c>
      <c r="D1030" s="5">
        <f>YEAR(Tabla1[[#This Row],[FECHA]])</f>
        <v>2005</v>
      </c>
      <c r="E1030" s="5">
        <f>IFERROR(VLOOKUP(Tabla1[[#This Row],[FECHA]],'COMPARENDOS TOTALES'!A:D,4,FALSE),0)</f>
        <v>32</v>
      </c>
      <c r="F1030" s="9">
        <f>IFERROR(VLOOKUP(Tabla1[[#This Row],[FECHA]],'COMPARENDOS TOTALES'!A:D,3,FALSE),0)</f>
        <v>6053131</v>
      </c>
      <c r="G1030" s="5">
        <f>IFERROR(VLOOKUP(Tabla1[[#This Row],[FECHA]],EXONERACIONES!A:D,4,FALSE),0)</f>
        <v>24</v>
      </c>
      <c r="H1030" s="9">
        <f>IFERROR(VLOOKUP(Tabla1[[#This Row],[FECHA]],EXONERACIONES!A:D,3,FALSE),0)</f>
        <v>4603432</v>
      </c>
      <c r="I1030" s="5">
        <f>IFERROR(VLOOKUP(Tabla1[[#This Row],[FECHA]],'SIMIT CON RES'!A:D,4,FALSE),0)</f>
        <v>0</v>
      </c>
      <c r="J1030" s="9">
        <f>IFERROR(VLOOKUP(Tabla1[[#This Row],[FECHA]],'SIMIT CON RES'!A:D,3,FALSE),0)</f>
        <v>0</v>
      </c>
      <c r="K1030">
        <f>IFERROR(VLOOKUP(Tabla1[[#This Row],[FECHA]],'SIMIT SIN RES'!A:D,4,FALSE),0)</f>
        <v>0</v>
      </c>
      <c r="L1030" s="9">
        <f>IFERROR(VLOOKUP(Tabla1[[#This Row],[FECHA]],'SIMIT SIN RES'!A:D,3,FALSE),0)</f>
        <v>0</v>
      </c>
      <c r="M1030" s="5">
        <f>IFERROR(VLOOKUP(Tabla1[[#This Row],[FECHA]],'RECAUDOS DE COMPARENDOS'!A:D,4,FALSE),0)</f>
        <v>3</v>
      </c>
      <c r="N1030" s="9">
        <f>IFERROR(VLOOKUP(Tabla1[[#This Row],[FECHA]],'RECAUDOS DE COMPARENDOS'!A:D,3,FALSE),0)</f>
        <v>394216</v>
      </c>
      <c r="O1030" s="5">
        <f>IFERROR(VLOOKUP(Tabla1[[#This Row],[FECHA]],'RECAUDOS DE RESOLUCIONES'!A:D,4,FALSE),0)</f>
        <v>0</v>
      </c>
      <c r="P1030" s="9">
        <f>IFERROR(VLOOKUP(Tabla1[[#This Row],[FECHA]],'RECAUDOS DE RESOLUCIONES'!A:D,3,FALSE),0)</f>
        <v>0</v>
      </c>
      <c r="Q103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1030" s="9">
        <f>Tabla1[V. COMPARENDOS]-(Tabla1[V. EXONERACIONES]+Tabla1[[#This Row],[V. SIMIT CON RESOLUCION]]+Tabla1[[#This Row],[V. SIMIT SIN RESOLUCION]]+Tabla1[[#This Row],[V. RECAUDOS COMPARENDOS]]+Tabla1[[#This Row],[V. RECAUDOS RESOLUCIONES]])</f>
        <v>1055483</v>
      </c>
      <c r="S1030" s="11">
        <f>IFERROR(VLOOKUP(Tabla1[[#This Row],[FECHA]],'RECAUDOS LOCALES'!A:D,4,FALSE),0)</f>
        <v>5</v>
      </c>
      <c r="T1030" s="9">
        <f>IFERROR(VLOOKUP(Tabla1[[#This Row],[FECHA]],'RECAUDOS LOCALES'!A:D,3,FALSE),0)</f>
        <v>387746</v>
      </c>
      <c r="U1030" s="11">
        <f>IFERROR(VLOOKUP(Tabla1[[#This Row],[FECHA]],'RECAUDOS EXTERNOS'!A:D,4,FALSE),0)</f>
        <v>6</v>
      </c>
      <c r="V1030" s="9">
        <f>IFERROR(VLOOKUP(Tabla1[[#This Row],[FECHA]],'RECAUDOS EXTERNOS'!A:D,3,FALSE),0)</f>
        <v>1700860</v>
      </c>
    </row>
    <row r="1031" spans="1:22" x14ac:dyDescent="0.25">
      <c r="A1031" s="1">
        <v>38590</v>
      </c>
      <c r="B1031" s="3" t="s">
        <v>0</v>
      </c>
      <c r="C1031" s="2">
        <v>38565</v>
      </c>
      <c r="D1031" s="5">
        <f>YEAR(Tabla1[[#This Row],[FECHA]])</f>
        <v>2005</v>
      </c>
      <c r="E1031" s="5">
        <f>IFERROR(VLOOKUP(Tabla1[[#This Row],[FECHA]],'COMPARENDOS TOTALES'!A:D,4,FALSE),0)</f>
        <v>53</v>
      </c>
      <c r="F1031" s="9">
        <f>IFERROR(VLOOKUP(Tabla1[[#This Row],[FECHA]],'COMPARENDOS TOTALES'!A:D,3,FALSE),0)</f>
        <v>11190665</v>
      </c>
      <c r="G1031" s="5">
        <f>IFERROR(VLOOKUP(Tabla1[[#This Row],[FECHA]],EXONERACIONES!A:D,4,FALSE),0)</f>
        <v>41</v>
      </c>
      <c r="H1031" s="9">
        <f>IFERROR(VLOOKUP(Tabla1[[#This Row],[FECHA]],EXONERACIONES!A:D,3,FALSE),0)</f>
        <v>8787216</v>
      </c>
      <c r="I1031" s="5">
        <f>IFERROR(VLOOKUP(Tabla1[[#This Row],[FECHA]],'SIMIT CON RES'!A:D,4,FALSE),0)</f>
        <v>0</v>
      </c>
      <c r="J1031" s="9">
        <f>IFERROR(VLOOKUP(Tabla1[[#This Row],[FECHA]],'SIMIT CON RES'!A:D,3,FALSE),0)</f>
        <v>0</v>
      </c>
      <c r="K1031">
        <f>IFERROR(VLOOKUP(Tabla1[[#This Row],[FECHA]],'SIMIT SIN RES'!A:D,4,FALSE),0)</f>
        <v>0</v>
      </c>
      <c r="L1031" s="9">
        <f>IFERROR(VLOOKUP(Tabla1[[#This Row],[FECHA]],'SIMIT SIN RES'!A:D,3,FALSE),0)</f>
        <v>0</v>
      </c>
      <c r="M1031" s="5">
        <f>IFERROR(VLOOKUP(Tabla1[[#This Row],[FECHA]],'RECAUDOS DE COMPARENDOS'!A:D,4,FALSE),0)</f>
        <v>5</v>
      </c>
      <c r="N1031" s="9">
        <f>IFERROR(VLOOKUP(Tabla1[[#This Row],[FECHA]],'RECAUDOS DE COMPARENDOS'!A:D,3,FALSE),0)</f>
        <v>864733</v>
      </c>
      <c r="O1031" s="5">
        <f>IFERROR(VLOOKUP(Tabla1[[#This Row],[FECHA]],'RECAUDOS DE RESOLUCIONES'!A:D,4,FALSE),0)</f>
        <v>0</v>
      </c>
      <c r="P1031" s="9">
        <f>IFERROR(VLOOKUP(Tabla1[[#This Row],[FECHA]],'RECAUDOS DE RESOLUCIONES'!A:D,3,FALSE),0)</f>
        <v>0</v>
      </c>
      <c r="Q103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7</v>
      </c>
      <c r="R1031" s="9">
        <f>Tabla1[V. COMPARENDOS]-(Tabla1[V. EXONERACIONES]+Tabla1[[#This Row],[V. SIMIT CON RESOLUCION]]+Tabla1[[#This Row],[V. SIMIT SIN RESOLUCION]]+Tabla1[[#This Row],[V. RECAUDOS COMPARENDOS]]+Tabla1[[#This Row],[V. RECAUDOS RESOLUCIONES]])</f>
        <v>1538716</v>
      </c>
      <c r="S1031" s="11">
        <f>IFERROR(VLOOKUP(Tabla1[[#This Row],[FECHA]],'RECAUDOS LOCALES'!A:D,4,FALSE),0)</f>
        <v>8</v>
      </c>
      <c r="T1031" s="9">
        <f>IFERROR(VLOOKUP(Tabla1[[#This Row],[FECHA]],'RECAUDOS LOCALES'!A:D,3,FALSE),0)</f>
        <v>805176</v>
      </c>
      <c r="U1031" s="11">
        <f>IFERROR(VLOOKUP(Tabla1[[#This Row],[FECHA]],'RECAUDOS EXTERNOS'!A:D,4,FALSE),0)</f>
        <v>3</v>
      </c>
      <c r="V1031" s="9">
        <f>IFERROR(VLOOKUP(Tabla1[[#This Row],[FECHA]],'RECAUDOS EXTERNOS'!A:D,3,FALSE),0)</f>
        <v>805320</v>
      </c>
    </row>
    <row r="1032" spans="1:22" x14ac:dyDescent="0.25">
      <c r="A1032" s="1">
        <v>38591</v>
      </c>
      <c r="B1032" s="3" t="s">
        <v>5</v>
      </c>
      <c r="C1032" s="2">
        <v>38565</v>
      </c>
      <c r="D1032" s="5">
        <f>YEAR(Tabla1[[#This Row],[FECHA]])</f>
        <v>2005</v>
      </c>
      <c r="E1032" s="5">
        <f>IFERROR(VLOOKUP(Tabla1[[#This Row],[FECHA]],'COMPARENDOS TOTALES'!A:D,4,FALSE),0)</f>
        <v>39</v>
      </c>
      <c r="F1032" s="9">
        <f>IFERROR(VLOOKUP(Tabla1[[#This Row],[FECHA]],'COMPARENDOS TOTALES'!A:D,3,FALSE),0)</f>
        <v>8780801</v>
      </c>
      <c r="G1032" s="5">
        <f>IFERROR(VLOOKUP(Tabla1[[#This Row],[FECHA]],EXONERACIONES!A:D,4,FALSE),0)</f>
        <v>25</v>
      </c>
      <c r="H1032" s="9">
        <f>IFERROR(VLOOKUP(Tabla1[[#This Row],[FECHA]],EXONERACIONES!A:D,3,FALSE),0)</f>
        <v>5633483</v>
      </c>
      <c r="I1032" s="5">
        <f>IFERROR(VLOOKUP(Tabla1[[#This Row],[FECHA]],'SIMIT CON RES'!A:D,4,FALSE),0)</f>
        <v>0</v>
      </c>
      <c r="J1032" s="9">
        <f>IFERROR(VLOOKUP(Tabla1[[#This Row],[FECHA]],'SIMIT CON RES'!A:D,3,FALSE),0)</f>
        <v>0</v>
      </c>
      <c r="K1032">
        <f>IFERROR(VLOOKUP(Tabla1[[#This Row],[FECHA]],'SIMIT SIN RES'!A:D,4,FALSE),0)</f>
        <v>0</v>
      </c>
      <c r="L1032" s="9">
        <f>IFERROR(VLOOKUP(Tabla1[[#This Row],[FECHA]],'SIMIT SIN RES'!A:D,3,FALSE),0)</f>
        <v>0</v>
      </c>
      <c r="M1032" s="5">
        <f>IFERROR(VLOOKUP(Tabla1[[#This Row],[FECHA]],'RECAUDOS DE COMPARENDOS'!A:D,4,FALSE),0)</f>
        <v>5</v>
      </c>
      <c r="N1032" s="9">
        <f>IFERROR(VLOOKUP(Tabla1[[#This Row],[FECHA]],'RECAUDOS DE COMPARENDOS'!A:D,3,FALSE),0)</f>
        <v>1144500</v>
      </c>
      <c r="O1032" s="5">
        <f>IFERROR(VLOOKUP(Tabla1[[#This Row],[FECHA]],'RECAUDOS DE RESOLUCIONES'!A:D,4,FALSE),0)</f>
        <v>0</v>
      </c>
      <c r="P1032" s="9">
        <f>IFERROR(VLOOKUP(Tabla1[[#This Row],[FECHA]],'RECAUDOS DE RESOLUCIONES'!A:D,3,FALSE),0)</f>
        <v>0</v>
      </c>
      <c r="Q103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9</v>
      </c>
      <c r="R1032" s="9">
        <f>Tabla1[V. COMPARENDOS]-(Tabla1[V. EXONERACIONES]+Tabla1[[#This Row],[V. SIMIT CON RESOLUCION]]+Tabla1[[#This Row],[V. SIMIT SIN RESOLUCION]]+Tabla1[[#This Row],[V. RECAUDOS COMPARENDOS]]+Tabla1[[#This Row],[V. RECAUDOS RESOLUCIONES]])</f>
        <v>2002818</v>
      </c>
      <c r="S1032" s="11">
        <f>IFERROR(VLOOKUP(Tabla1[[#This Row],[FECHA]],'RECAUDOS LOCALES'!A:D,4,FALSE),0)</f>
        <v>0</v>
      </c>
      <c r="T1032" s="9">
        <f>IFERROR(VLOOKUP(Tabla1[[#This Row],[FECHA]],'RECAUDOS LOCALES'!A:D,3,FALSE),0)</f>
        <v>0</v>
      </c>
      <c r="U1032" s="11">
        <f>IFERROR(VLOOKUP(Tabla1[[#This Row],[FECHA]],'RECAUDOS EXTERNOS'!A:D,4,FALSE),0)</f>
        <v>0</v>
      </c>
      <c r="V1032" s="9">
        <f>IFERROR(VLOOKUP(Tabla1[[#This Row],[FECHA]],'RECAUDOS EXTERNOS'!A:D,3,FALSE),0)</f>
        <v>0</v>
      </c>
    </row>
    <row r="1033" spans="1:22" x14ac:dyDescent="0.25">
      <c r="A1033" s="1">
        <v>38592</v>
      </c>
      <c r="B1033" s="3" t="s">
        <v>4</v>
      </c>
      <c r="C1033" s="2">
        <v>38565</v>
      </c>
      <c r="D1033" s="5">
        <f>YEAR(Tabla1[[#This Row],[FECHA]])</f>
        <v>2005</v>
      </c>
      <c r="E1033" s="5">
        <f>IFERROR(VLOOKUP(Tabla1[[#This Row],[FECHA]],'COMPARENDOS TOTALES'!A:D,4,FALSE),0)</f>
        <v>29</v>
      </c>
      <c r="F1033" s="9">
        <f>IFERROR(VLOOKUP(Tabla1[[#This Row],[FECHA]],'COMPARENDOS TOTALES'!A:D,3,FALSE),0)</f>
        <v>5442733</v>
      </c>
      <c r="G1033" s="5">
        <f>IFERROR(VLOOKUP(Tabla1[[#This Row],[FECHA]],EXONERACIONES!A:D,4,FALSE),0)</f>
        <v>18</v>
      </c>
      <c r="H1033" s="9">
        <f>IFERROR(VLOOKUP(Tabla1[[#This Row],[FECHA]],EXONERACIONES!A:D,3,FALSE),0)</f>
        <v>3433500</v>
      </c>
      <c r="I1033" s="5">
        <f>IFERROR(VLOOKUP(Tabla1[[#This Row],[FECHA]],'SIMIT CON RES'!A:D,4,FALSE),0)</f>
        <v>0</v>
      </c>
      <c r="J1033" s="9">
        <f>IFERROR(VLOOKUP(Tabla1[[#This Row],[FECHA]],'SIMIT CON RES'!A:D,3,FALSE),0)</f>
        <v>0</v>
      </c>
      <c r="K1033">
        <f>IFERROR(VLOOKUP(Tabla1[[#This Row],[FECHA]],'SIMIT SIN RES'!A:D,4,FALSE),0)</f>
        <v>0</v>
      </c>
      <c r="L1033" s="9">
        <f>IFERROR(VLOOKUP(Tabla1[[#This Row],[FECHA]],'SIMIT SIN RES'!A:D,3,FALSE),0)</f>
        <v>0</v>
      </c>
      <c r="M1033" s="5">
        <f>IFERROR(VLOOKUP(Tabla1[[#This Row],[FECHA]],'RECAUDOS DE COMPARENDOS'!A:D,4,FALSE),0)</f>
        <v>3</v>
      </c>
      <c r="N1033" s="9">
        <f>IFERROR(VLOOKUP(Tabla1[[#This Row],[FECHA]],'RECAUDOS DE COMPARENDOS'!A:D,3,FALSE),0)</f>
        <v>572250</v>
      </c>
      <c r="O1033" s="5">
        <f>IFERROR(VLOOKUP(Tabla1[[#This Row],[FECHA]],'RECAUDOS DE RESOLUCIONES'!A:D,4,FALSE),0)</f>
        <v>0</v>
      </c>
      <c r="P1033" s="9">
        <f>IFERROR(VLOOKUP(Tabla1[[#This Row],[FECHA]],'RECAUDOS DE RESOLUCIONES'!A:D,3,FALSE),0)</f>
        <v>0</v>
      </c>
      <c r="Q103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8</v>
      </c>
      <c r="R1033" s="9">
        <f>Tabla1[V. COMPARENDOS]-(Tabla1[V. EXONERACIONES]+Tabla1[[#This Row],[V. SIMIT CON RESOLUCION]]+Tabla1[[#This Row],[V. SIMIT SIN RESOLUCION]]+Tabla1[[#This Row],[V. RECAUDOS COMPARENDOS]]+Tabla1[[#This Row],[V. RECAUDOS RESOLUCIONES]])</f>
        <v>1436983</v>
      </c>
      <c r="S1033" s="11">
        <f>IFERROR(VLOOKUP(Tabla1[[#This Row],[FECHA]],'RECAUDOS LOCALES'!A:D,4,FALSE),0)</f>
        <v>0</v>
      </c>
      <c r="T1033" s="9">
        <f>IFERROR(VLOOKUP(Tabla1[[#This Row],[FECHA]],'RECAUDOS LOCALES'!A:D,3,FALSE),0)</f>
        <v>0</v>
      </c>
      <c r="U1033" s="11">
        <f>IFERROR(VLOOKUP(Tabla1[[#This Row],[FECHA]],'RECAUDOS EXTERNOS'!A:D,4,FALSE),0)</f>
        <v>0</v>
      </c>
      <c r="V1033" s="9">
        <f>IFERROR(VLOOKUP(Tabla1[[#This Row],[FECHA]],'RECAUDOS EXTERNOS'!A:D,3,FALSE),0)</f>
        <v>0</v>
      </c>
    </row>
    <row r="1034" spans="1:22" x14ac:dyDescent="0.25">
      <c r="A1034" s="1">
        <v>38593</v>
      </c>
      <c r="B1034" s="3" t="s">
        <v>1</v>
      </c>
      <c r="C1034" s="2">
        <v>38565</v>
      </c>
      <c r="D1034" s="5">
        <f>YEAR(Tabla1[[#This Row],[FECHA]])</f>
        <v>2005</v>
      </c>
      <c r="E1034" s="5">
        <f>IFERROR(VLOOKUP(Tabla1[[#This Row],[FECHA]],'COMPARENDOS TOTALES'!A:D,4,FALSE),0)</f>
        <v>39</v>
      </c>
      <c r="F1034" s="9">
        <f>IFERROR(VLOOKUP(Tabla1[[#This Row],[FECHA]],'COMPARENDOS TOTALES'!A:D,3,FALSE),0)</f>
        <v>8125949</v>
      </c>
      <c r="G1034" s="5">
        <f>IFERROR(VLOOKUP(Tabla1[[#This Row],[FECHA]],EXONERACIONES!A:D,4,FALSE),0)</f>
        <v>33</v>
      </c>
      <c r="H1034" s="9">
        <f>IFERROR(VLOOKUP(Tabla1[[#This Row],[FECHA]],EXONERACIONES!A:D,3,FALSE),0)</f>
        <v>6879716</v>
      </c>
      <c r="I1034" s="5">
        <f>IFERROR(VLOOKUP(Tabla1[[#This Row],[FECHA]],'SIMIT CON RES'!A:D,4,FALSE),0)</f>
        <v>0</v>
      </c>
      <c r="J1034" s="9">
        <f>IFERROR(VLOOKUP(Tabla1[[#This Row],[FECHA]],'SIMIT CON RES'!A:D,3,FALSE),0)</f>
        <v>0</v>
      </c>
      <c r="K1034">
        <f>IFERROR(VLOOKUP(Tabla1[[#This Row],[FECHA]],'SIMIT SIN RES'!A:D,4,FALSE),0)</f>
        <v>0</v>
      </c>
      <c r="L1034" s="9">
        <f>IFERROR(VLOOKUP(Tabla1[[#This Row],[FECHA]],'SIMIT SIN RES'!A:D,3,FALSE),0)</f>
        <v>0</v>
      </c>
      <c r="M1034" s="5">
        <f>IFERROR(VLOOKUP(Tabla1[[#This Row],[FECHA]],'RECAUDOS DE COMPARENDOS'!A:D,4,FALSE),0)</f>
        <v>2</v>
      </c>
      <c r="N1034" s="9">
        <f>IFERROR(VLOOKUP(Tabla1[[#This Row],[FECHA]],'RECAUDOS DE COMPARENDOS'!A:D,3,FALSE),0)</f>
        <v>292483</v>
      </c>
      <c r="O1034" s="5">
        <f>IFERROR(VLOOKUP(Tabla1[[#This Row],[FECHA]],'RECAUDOS DE RESOLUCIONES'!A:D,4,FALSE),0)</f>
        <v>0</v>
      </c>
      <c r="P1034" s="9">
        <f>IFERROR(VLOOKUP(Tabla1[[#This Row],[FECHA]],'RECAUDOS DE RESOLUCIONES'!A:D,3,FALSE),0)</f>
        <v>0</v>
      </c>
      <c r="Q103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1034" s="9">
        <f>Tabla1[V. COMPARENDOS]-(Tabla1[V. EXONERACIONES]+Tabla1[[#This Row],[V. SIMIT CON RESOLUCION]]+Tabla1[[#This Row],[V. SIMIT SIN RESOLUCION]]+Tabla1[[#This Row],[V. RECAUDOS COMPARENDOS]]+Tabla1[[#This Row],[V. RECAUDOS RESOLUCIONES]])</f>
        <v>953750</v>
      </c>
      <c r="S1034" s="11">
        <f>IFERROR(VLOOKUP(Tabla1[[#This Row],[FECHA]],'RECAUDOS LOCALES'!A:D,4,FALSE),0)</f>
        <v>2</v>
      </c>
      <c r="T1034" s="9">
        <f>IFERROR(VLOOKUP(Tabla1[[#This Row],[FECHA]],'RECAUDOS LOCALES'!A:D,3,FALSE),0)</f>
        <v>381270</v>
      </c>
      <c r="U1034" s="11">
        <f>IFERROR(VLOOKUP(Tabla1[[#This Row],[FECHA]],'RECAUDOS EXTERNOS'!A:D,4,FALSE),0)</f>
        <v>4</v>
      </c>
      <c r="V1034" s="9">
        <f>IFERROR(VLOOKUP(Tabla1[[#This Row],[FECHA]],'RECAUDOS EXTERNOS'!A:D,3,FALSE),0)</f>
        <v>897633</v>
      </c>
    </row>
    <row r="1035" spans="1:22" x14ac:dyDescent="0.25">
      <c r="A1035" s="1">
        <v>38594</v>
      </c>
      <c r="B1035" s="3" t="s">
        <v>2</v>
      </c>
      <c r="C1035" s="2">
        <v>38565</v>
      </c>
      <c r="D1035" s="5">
        <f>YEAR(Tabla1[[#This Row],[FECHA]])</f>
        <v>2005</v>
      </c>
      <c r="E1035" s="5">
        <f>IFERROR(VLOOKUP(Tabla1[[#This Row],[FECHA]],'COMPARENDOS TOTALES'!A:D,4,FALSE),0)</f>
        <v>33</v>
      </c>
      <c r="F1035" s="9">
        <f>IFERROR(VLOOKUP(Tabla1[[#This Row],[FECHA]],'COMPARENDOS TOTALES'!A:D,3,FALSE),0)</f>
        <v>7083182</v>
      </c>
      <c r="G1035" s="5">
        <f>IFERROR(VLOOKUP(Tabla1[[#This Row],[FECHA]],EXONERACIONES!A:D,4,FALSE),0)</f>
        <v>23</v>
      </c>
      <c r="H1035" s="9">
        <f>IFERROR(VLOOKUP(Tabla1[[#This Row],[FECHA]],EXONERACIONES!A:D,3,FALSE),0)</f>
        <v>5061233</v>
      </c>
      <c r="I1035" s="5">
        <f>IFERROR(VLOOKUP(Tabla1[[#This Row],[FECHA]],'SIMIT CON RES'!A:D,4,FALSE),0)</f>
        <v>0</v>
      </c>
      <c r="J1035" s="9">
        <f>IFERROR(VLOOKUP(Tabla1[[#This Row],[FECHA]],'SIMIT CON RES'!A:D,3,FALSE),0)</f>
        <v>0</v>
      </c>
      <c r="K1035">
        <f>IFERROR(VLOOKUP(Tabla1[[#This Row],[FECHA]],'SIMIT SIN RES'!A:D,4,FALSE),0)</f>
        <v>0</v>
      </c>
      <c r="L1035" s="9">
        <f>IFERROR(VLOOKUP(Tabla1[[#This Row],[FECHA]],'SIMIT SIN RES'!A:D,3,FALSE),0)</f>
        <v>0</v>
      </c>
      <c r="M1035" s="5">
        <f>IFERROR(VLOOKUP(Tabla1[[#This Row],[FECHA]],'RECAUDOS DE COMPARENDOS'!A:D,4,FALSE),0)</f>
        <v>7</v>
      </c>
      <c r="N1035" s="9">
        <f>IFERROR(VLOOKUP(Tabla1[[#This Row],[FECHA]],'RECAUDOS DE COMPARENDOS'!A:D,3,FALSE),0)</f>
        <v>1258949</v>
      </c>
      <c r="O1035" s="5">
        <f>IFERROR(VLOOKUP(Tabla1[[#This Row],[FECHA]],'RECAUDOS DE RESOLUCIONES'!A:D,4,FALSE),0)</f>
        <v>0</v>
      </c>
      <c r="P1035" s="9">
        <f>IFERROR(VLOOKUP(Tabla1[[#This Row],[FECHA]],'RECAUDOS DE RESOLUCIONES'!A:D,3,FALSE),0)</f>
        <v>0</v>
      </c>
      <c r="Q103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1035" s="9">
        <f>Tabla1[V. COMPARENDOS]-(Tabla1[V. EXONERACIONES]+Tabla1[[#This Row],[V. SIMIT CON RESOLUCION]]+Tabla1[[#This Row],[V. SIMIT SIN RESOLUCION]]+Tabla1[[#This Row],[V. RECAUDOS COMPARENDOS]]+Tabla1[[#This Row],[V. RECAUDOS RESOLUCIONES]])</f>
        <v>763000</v>
      </c>
      <c r="S1035" s="11">
        <f>IFERROR(VLOOKUP(Tabla1[[#This Row],[FECHA]],'RECAUDOS LOCALES'!A:D,4,FALSE),0)</f>
        <v>4</v>
      </c>
      <c r="T1035" s="9">
        <f>IFERROR(VLOOKUP(Tabla1[[#This Row],[FECHA]],'RECAUDOS LOCALES'!A:D,3,FALSE),0)</f>
        <v>420472</v>
      </c>
      <c r="U1035" s="11">
        <f>IFERROR(VLOOKUP(Tabla1[[#This Row],[FECHA]],'RECAUDOS EXTERNOS'!A:D,4,FALSE),0)</f>
        <v>6</v>
      </c>
      <c r="V1035" s="9">
        <f>IFERROR(VLOOKUP(Tabla1[[#This Row],[FECHA]],'RECAUDOS EXTERNOS'!A:D,3,FALSE),0)</f>
        <v>1688848</v>
      </c>
    </row>
    <row r="1036" spans="1:22" x14ac:dyDescent="0.25">
      <c r="A1036" s="1">
        <v>38595</v>
      </c>
      <c r="B1036" s="3" t="s">
        <v>3</v>
      </c>
      <c r="C1036" s="2">
        <v>38565</v>
      </c>
      <c r="D1036" s="5">
        <f>YEAR(Tabla1[[#This Row],[FECHA]])</f>
        <v>2005</v>
      </c>
      <c r="E1036" s="5">
        <f>IFERROR(VLOOKUP(Tabla1[[#This Row],[FECHA]],'COMPARENDOS TOTALES'!A:D,4,FALSE),0)</f>
        <v>25</v>
      </c>
      <c r="F1036" s="9">
        <f>IFERROR(VLOOKUP(Tabla1[[#This Row],[FECHA]],'COMPARENDOS TOTALES'!A:D,3,FALSE),0)</f>
        <v>5073949</v>
      </c>
      <c r="G1036" s="5">
        <f>IFERROR(VLOOKUP(Tabla1[[#This Row],[FECHA]],EXONERACIONES!A:D,4,FALSE),0)</f>
        <v>14</v>
      </c>
      <c r="H1036" s="9">
        <f>IFERROR(VLOOKUP(Tabla1[[#This Row],[FECHA]],EXONERACIONES!A:D,3,FALSE),0)</f>
        <v>2772233</v>
      </c>
      <c r="I1036" s="5">
        <f>IFERROR(VLOOKUP(Tabla1[[#This Row],[FECHA]],'SIMIT CON RES'!A:D,4,FALSE),0)</f>
        <v>0</v>
      </c>
      <c r="J1036" s="9">
        <f>IFERROR(VLOOKUP(Tabla1[[#This Row],[FECHA]],'SIMIT CON RES'!A:D,3,FALSE),0)</f>
        <v>0</v>
      </c>
      <c r="K1036">
        <f>IFERROR(VLOOKUP(Tabla1[[#This Row],[FECHA]],'SIMIT SIN RES'!A:D,4,FALSE),0)</f>
        <v>0</v>
      </c>
      <c r="L1036" s="9">
        <f>IFERROR(VLOOKUP(Tabla1[[#This Row],[FECHA]],'SIMIT SIN RES'!A:D,3,FALSE),0)</f>
        <v>0</v>
      </c>
      <c r="M1036" s="5">
        <f>IFERROR(VLOOKUP(Tabla1[[#This Row],[FECHA]],'RECAUDOS DE COMPARENDOS'!A:D,4,FALSE),0)</f>
        <v>5</v>
      </c>
      <c r="N1036" s="9">
        <f>IFERROR(VLOOKUP(Tabla1[[#This Row],[FECHA]],'RECAUDOS DE COMPARENDOS'!A:D,3,FALSE),0)</f>
        <v>1055483</v>
      </c>
      <c r="O1036" s="5">
        <f>IFERROR(VLOOKUP(Tabla1[[#This Row],[FECHA]],'RECAUDOS DE RESOLUCIONES'!A:D,4,FALSE),0)</f>
        <v>0</v>
      </c>
      <c r="P1036" s="9">
        <f>IFERROR(VLOOKUP(Tabla1[[#This Row],[FECHA]],'RECAUDOS DE RESOLUCIONES'!A:D,3,FALSE),0)</f>
        <v>0</v>
      </c>
      <c r="Q103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1036" s="9">
        <f>Tabla1[V. COMPARENDOS]-(Tabla1[V. EXONERACIONES]+Tabla1[[#This Row],[V. SIMIT CON RESOLUCION]]+Tabla1[[#This Row],[V. SIMIT SIN RESOLUCION]]+Tabla1[[#This Row],[V. RECAUDOS COMPARENDOS]]+Tabla1[[#This Row],[V. RECAUDOS RESOLUCIONES]])</f>
        <v>1246233</v>
      </c>
      <c r="S1036" s="11">
        <f>IFERROR(VLOOKUP(Tabla1[[#This Row],[FECHA]],'RECAUDOS LOCALES'!A:D,4,FALSE),0)</f>
        <v>0</v>
      </c>
      <c r="T1036" s="9">
        <f>IFERROR(VLOOKUP(Tabla1[[#This Row],[FECHA]],'RECAUDOS LOCALES'!A:D,3,FALSE),0)</f>
        <v>0</v>
      </c>
      <c r="U1036" s="11">
        <f>IFERROR(VLOOKUP(Tabla1[[#This Row],[FECHA]],'RECAUDOS EXTERNOS'!A:D,4,FALSE),0)</f>
        <v>9</v>
      </c>
      <c r="V1036" s="9">
        <f>IFERROR(VLOOKUP(Tabla1[[#This Row],[FECHA]],'RECAUDOS EXTERNOS'!A:D,3,FALSE),0)</f>
        <v>2228043</v>
      </c>
    </row>
    <row r="1037" spans="1:22" x14ac:dyDescent="0.25">
      <c r="A1037" s="1">
        <v>38596</v>
      </c>
      <c r="B1037" s="3" t="s">
        <v>6</v>
      </c>
      <c r="C1037" s="2">
        <v>38596</v>
      </c>
      <c r="D1037" s="5">
        <f>YEAR(Tabla1[[#This Row],[FECHA]])</f>
        <v>2005</v>
      </c>
      <c r="E1037" s="5">
        <f>IFERROR(VLOOKUP(Tabla1[[#This Row],[FECHA]],'COMPARENDOS TOTALES'!A:D,4,FALSE),0)</f>
        <v>27</v>
      </c>
      <c r="F1037" s="9">
        <f>IFERROR(VLOOKUP(Tabla1[[#This Row],[FECHA]],'COMPARENDOS TOTALES'!A:D,3,FALSE),0)</f>
        <v>5175682</v>
      </c>
      <c r="G1037" s="5">
        <f>IFERROR(VLOOKUP(Tabla1[[#This Row],[FECHA]],EXONERACIONES!A:D,4,FALSE),0)</f>
        <v>20</v>
      </c>
      <c r="H1037" s="9">
        <f>IFERROR(VLOOKUP(Tabla1[[#This Row],[FECHA]],EXONERACIONES!A:D,3,FALSE),0)</f>
        <v>3840432</v>
      </c>
      <c r="I1037" s="5">
        <f>IFERROR(VLOOKUP(Tabla1[[#This Row],[FECHA]],'SIMIT CON RES'!A:D,4,FALSE),0)</f>
        <v>1</v>
      </c>
      <c r="J1037" s="9">
        <f>IFERROR(VLOOKUP(Tabla1[[#This Row],[FECHA]],'SIMIT CON RES'!A:D,3,FALSE),0)</f>
        <v>190750</v>
      </c>
      <c r="K1037">
        <f>IFERROR(VLOOKUP(Tabla1[[#This Row],[FECHA]],'SIMIT SIN RES'!A:D,4,FALSE),0)</f>
        <v>0</v>
      </c>
      <c r="L1037" s="9">
        <f>IFERROR(VLOOKUP(Tabla1[[#This Row],[FECHA]],'SIMIT SIN RES'!A:D,3,FALSE),0)</f>
        <v>0</v>
      </c>
      <c r="M1037" s="5">
        <f>IFERROR(VLOOKUP(Tabla1[[#This Row],[FECHA]],'RECAUDOS DE COMPARENDOS'!A:D,4,FALSE),0)</f>
        <v>3</v>
      </c>
      <c r="N1037" s="9">
        <f>IFERROR(VLOOKUP(Tabla1[[#This Row],[FECHA]],'RECAUDOS DE COMPARENDOS'!A:D,3,FALSE),0)</f>
        <v>572250</v>
      </c>
      <c r="O1037" s="5">
        <f>IFERROR(VLOOKUP(Tabla1[[#This Row],[FECHA]],'RECAUDOS DE RESOLUCIONES'!A:D,4,FALSE),0)</f>
        <v>0</v>
      </c>
      <c r="P1037" s="9">
        <f>IFERROR(VLOOKUP(Tabla1[[#This Row],[FECHA]],'RECAUDOS DE RESOLUCIONES'!A:D,3,FALSE),0)</f>
        <v>0</v>
      </c>
      <c r="Q103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1037" s="9">
        <f>Tabla1[V. COMPARENDOS]-(Tabla1[V. EXONERACIONES]+Tabla1[[#This Row],[V. SIMIT CON RESOLUCION]]+Tabla1[[#This Row],[V. SIMIT SIN RESOLUCION]]+Tabla1[[#This Row],[V. RECAUDOS COMPARENDOS]]+Tabla1[[#This Row],[V. RECAUDOS RESOLUCIONES]])</f>
        <v>572250</v>
      </c>
      <c r="S1037" s="11">
        <f>IFERROR(VLOOKUP(Tabla1[[#This Row],[FECHA]],'RECAUDOS LOCALES'!A:D,4,FALSE),0)</f>
        <v>1</v>
      </c>
      <c r="T1037" s="9">
        <f>IFERROR(VLOOKUP(Tabla1[[#This Row],[FECHA]],'RECAUDOS LOCALES'!A:D,3,FALSE),0)</f>
        <v>50836</v>
      </c>
      <c r="U1037" s="11">
        <f>IFERROR(VLOOKUP(Tabla1[[#This Row],[FECHA]],'RECAUDOS EXTERNOS'!A:D,4,FALSE),0)</f>
        <v>0</v>
      </c>
      <c r="V1037" s="9">
        <f>IFERROR(VLOOKUP(Tabla1[[#This Row],[FECHA]],'RECAUDOS EXTERNOS'!A:D,3,FALSE),0)</f>
        <v>0</v>
      </c>
    </row>
    <row r="1038" spans="1:22" x14ac:dyDescent="0.25">
      <c r="A1038" s="1">
        <v>38597</v>
      </c>
      <c r="B1038" s="3" t="s">
        <v>0</v>
      </c>
      <c r="C1038" s="2">
        <v>38596</v>
      </c>
      <c r="D1038" s="5">
        <f>YEAR(Tabla1[[#This Row],[FECHA]])</f>
        <v>2005</v>
      </c>
      <c r="E1038" s="5">
        <f>IFERROR(VLOOKUP(Tabla1[[#This Row],[FECHA]],'COMPARENDOS TOTALES'!A:D,4,FALSE),0)</f>
        <v>39</v>
      </c>
      <c r="F1038" s="9">
        <f>IFERROR(VLOOKUP(Tabla1[[#This Row],[FECHA]],'COMPARENDOS TOTALES'!A:D,3,FALSE),0)</f>
        <v>8316699</v>
      </c>
      <c r="G1038" s="5">
        <f>IFERROR(VLOOKUP(Tabla1[[#This Row],[FECHA]],EXONERACIONES!A:D,4,FALSE),0)</f>
        <v>26</v>
      </c>
      <c r="H1038" s="9">
        <f>IFERROR(VLOOKUP(Tabla1[[#This Row],[FECHA]],EXONERACIONES!A:D,3,FALSE),0)</f>
        <v>5544466</v>
      </c>
      <c r="I1038" s="5">
        <f>IFERROR(VLOOKUP(Tabla1[[#This Row],[FECHA]],'SIMIT CON RES'!A:D,4,FALSE),0)</f>
        <v>2</v>
      </c>
      <c r="J1038" s="9">
        <f>IFERROR(VLOOKUP(Tabla1[[#This Row],[FECHA]],'SIMIT CON RES'!A:D,3,FALSE),0)</f>
        <v>483233</v>
      </c>
      <c r="K1038">
        <f>IFERROR(VLOOKUP(Tabla1[[#This Row],[FECHA]],'SIMIT SIN RES'!A:D,4,FALSE),0)</f>
        <v>0</v>
      </c>
      <c r="L1038" s="9">
        <f>IFERROR(VLOOKUP(Tabla1[[#This Row],[FECHA]],'SIMIT SIN RES'!A:D,3,FALSE),0)</f>
        <v>0</v>
      </c>
      <c r="M1038" s="5">
        <f>IFERROR(VLOOKUP(Tabla1[[#This Row],[FECHA]],'RECAUDOS DE COMPARENDOS'!A:D,4,FALSE),0)</f>
        <v>6</v>
      </c>
      <c r="N1038" s="9">
        <f>IFERROR(VLOOKUP(Tabla1[[#This Row],[FECHA]],'RECAUDOS DE COMPARENDOS'!A:D,3,FALSE),0)</f>
        <v>1144500</v>
      </c>
      <c r="O1038" s="5">
        <f>IFERROR(VLOOKUP(Tabla1[[#This Row],[FECHA]],'RECAUDOS DE RESOLUCIONES'!A:D,4,FALSE),0)</f>
        <v>0</v>
      </c>
      <c r="P1038" s="9">
        <f>IFERROR(VLOOKUP(Tabla1[[#This Row],[FECHA]],'RECAUDOS DE RESOLUCIONES'!A:D,3,FALSE),0)</f>
        <v>0</v>
      </c>
      <c r="Q103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1038" s="9">
        <f>Tabla1[V. COMPARENDOS]-(Tabla1[V. EXONERACIONES]+Tabla1[[#This Row],[V. SIMIT CON RESOLUCION]]+Tabla1[[#This Row],[V. SIMIT SIN RESOLUCION]]+Tabla1[[#This Row],[V. RECAUDOS COMPARENDOS]]+Tabla1[[#This Row],[V. RECAUDOS RESOLUCIONES]])</f>
        <v>1144500</v>
      </c>
      <c r="S1038" s="11">
        <f>IFERROR(VLOOKUP(Tabla1[[#This Row],[FECHA]],'RECAUDOS LOCALES'!A:D,4,FALSE),0)</f>
        <v>0</v>
      </c>
      <c r="T1038" s="9">
        <f>IFERROR(VLOOKUP(Tabla1[[#This Row],[FECHA]],'RECAUDOS LOCALES'!A:D,3,FALSE),0)</f>
        <v>0</v>
      </c>
      <c r="U1038" s="11">
        <f>IFERROR(VLOOKUP(Tabla1[[#This Row],[FECHA]],'RECAUDOS EXTERNOS'!A:D,4,FALSE),0)</f>
        <v>5</v>
      </c>
      <c r="V1038" s="9">
        <f>IFERROR(VLOOKUP(Tabla1[[#This Row],[FECHA]],'RECAUDOS EXTERNOS'!A:D,3,FALSE),0)</f>
        <v>988990</v>
      </c>
    </row>
    <row r="1039" spans="1:22" x14ac:dyDescent="0.25">
      <c r="A1039" s="1">
        <v>38598</v>
      </c>
      <c r="B1039" s="3" t="s">
        <v>5</v>
      </c>
      <c r="C1039" s="2">
        <v>38596</v>
      </c>
      <c r="D1039" s="5">
        <f>YEAR(Tabla1[[#This Row],[FECHA]])</f>
        <v>2005</v>
      </c>
      <c r="E1039" s="5">
        <f>IFERROR(VLOOKUP(Tabla1[[#This Row],[FECHA]],'COMPARENDOS TOTALES'!A:D,4,FALSE),0)</f>
        <v>55</v>
      </c>
      <c r="F1039" s="9">
        <f>IFERROR(VLOOKUP(Tabla1[[#This Row],[FECHA]],'COMPARENDOS TOTALES'!A:D,3,FALSE),0)</f>
        <v>12042682</v>
      </c>
      <c r="G1039" s="5">
        <f>IFERROR(VLOOKUP(Tabla1[[#This Row],[FECHA]],EXONERACIONES!A:D,4,FALSE),0)</f>
        <v>36</v>
      </c>
      <c r="H1039" s="9">
        <f>IFERROR(VLOOKUP(Tabla1[[#This Row],[FECHA]],EXONERACIONES!A:D,3,FALSE),0)</f>
        <v>8024216</v>
      </c>
      <c r="I1039" s="5">
        <f>IFERROR(VLOOKUP(Tabla1[[#This Row],[FECHA]],'SIMIT CON RES'!A:D,4,FALSE),0)</f>
        <v>0</v>
      </c>
      <c r="J1039" s="9">
        <f>IFERROR(VLOOKUP(Tabla1[[#This Row],[FECHA]],'SIMIT CON RES'!A:D,3,FALSE),0)</f>
        <v>0</v>
      </c>
      <c r="K1039">
        <f>IFERROR(VLOOKUP(Tabla1[[#This Row],[FECHA]],'SIMIT SIN RES'!A:D,4,FALSE),0)</f>
        <v>0</v>
      </c>
      <c r="L1039" s="9">
        <f>IFERROR(VLOOKUP(Tabla1[[#This Row],[FECHA]],'SIMIT SIN RES'!A:D,3,FALSE),0)</f>
        <v>0</v>
      </c>
      <c r="M1039" s="5">
        <f>IFERROR(VLOOKUP(Tabla1[[#This Row],[FECHA]],'RECAUDOS DE COMPARENDOS'!A:D,4,FALSE),0)</f>
        <v>9</v>
      </c>
      <c r="N1039" s="9">
        <f>IFERROR(VLOOKUP(Tabla1[[#This Row],[FECHA]],'RECAUDOS DE COMPARENDOS'!A:D,3,FALSE),0)</f>
        <v>2098250</v>
      </c>
      <c r="O1039" s="5">
        <f>IFERROR(VLOOKUP(Tabla1[[#This Row],[FECHA]],'RECAUDOS DE RESOLUCIONES'!A:D,4,FALSE),0)</f>
        <v>0</v>
      </c>
      <c r="P1039" s="9">
        <f>IFERROR(VLOOKUP(Tabla1[[#This Row],[FECHA]],'RECAUDOS DE RESOLUCIONES'!A:D,3,FALSE),0)</f>
        <v>0</v>
      </c>
      <c r="Q103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10</v>
      </c>
      <c r="R1039" s="9">
        <f>Tabla1[V. COMPARENDOS]-(Tabla1[V. EXONERACIONES]+Tabla1[[#This Row],[V. SIMIT CON RESOLUCION]]+Tabla1[[#This Row],[V. SIMIT SIN RESOLUCION]]+Tabla1[[#This Row],[V. RECAUDOS COMPARENDOS]]+Tabla1[[#This Row],[V. RECAUDOS RESOLUCIONES]])</f>
        <v>1920216</v>
      </c>
      <c r="S1039" s="11">
        <f>IFERROR(VLOOKUP(Tabla1[[#This Row],[FECHA]],'RECAUDOS LOCALES'!A:D,4,FALSE),0)</f>
        <v>0</v>
      </c>
      <c r="T1039" s="9">
        <f>IFERROR(VLOOKUP(Tabla1[[#This Row],[FECHA]],'RECAUDOS LOCALES'!A:D,3,FALSE),0)</f>
        <v>0</v>
      </c>
      <c r="U1039" s="11">
        <f>IFERROR(VLOOKUP(Tabla1[[#This Row],[FECHA]],'RECAUDOS EXTERNOS'!A:D,4,FALSE),0)</f>
        <v>0</v>
      </c>
      <c r="V1039" s="9">
        <f>IFERROR(VLOOKUP(Tabla1[[#This Row],[FECHA]],'RECAUDOS EXTERNOS'!A:D,3,FALSE),0)</f>
        <v>0</v>
      </c>
    </row>
    <row r="1040" spans="1:22" x14ac:dyDescent="0.25">
      <c r="A1040" s="1">
        <v>38599</v>
      </c>
      <c r="B1040" s="3" t="s">
        <v>4</v>
      </c>
      <c r="C1040" s="2">
        <v>38596</v>
      </c>
      <c r="D1040" s="5">
        <f>YEAR(Tabla1[[#This Row],[FECHA]])</f>
        <v>2005</v>
      </c>
      <c r="E1040" s="5">
        <f>IFERROR(VLOOKUP(Tabla1[[#This Row],[FECHA]],'COMPARENDOS TOTALES'!A:D,4,FALSE),0)</f>
        <v>15</v>
      </c>
      <c r="F1040" s="9">
        <f>IFERROR(VLOOKUP(Tabla1[[#This Row],[FECHA]],'COMPARENDOS TOTALES'!A:D,3,FALSE),0)</f>
        <v>3624250</v>
      </c>
      <c r="G1040" s="5">
        <f>IFERROR(VLOOKUP(Tabla1[[#This Row],[FECHA]],EXONERACIONES!A:D,4,FALSE),0)</f>
        <v>13</v>
      </c>
      <c r="H1040" s="9">
        <f>IFERROR(VLOOKUP(Tabla1[[#This Row],[FECHA]],EXONERACIONES!A:D,3,FALSE),0)</f>
        <v>2861250</v>
      </c>
      <c r="I1040" s="5">
        <f>IFERROR(VLOOKUP(Tabla1[[#This Row],[FECHA]],'SIMIT CON RES'!A:D,4,FALSE),0)</f>
        <v>0</v>
      </c>
      <c r="J1040" s="9">
        <f>IFERROR(VLOOKUP(Tabla1[[#This Row],[FECHA]],'SIMIT CON RES'!A:D,3,FALSE),0)</f>
        <v>0</v>
      </c>
      <c r="K1040">
        <f>IFERROR(VLOOKUP(Tabla1[[#This Row],[FECHA]],'SIMIT SIN RES'!A:D,4,FALSE),0)</f>
        <v>0</v>
      </c>
      <c r="L1040" s="9">
        <f>IFERROR(VLOOKUP(Tabla1[[#This Row],[FECHA]],'SIMIT SIN RES'!A:D,3,FALSE),0)</f>
        <v>0</v>
      </c>
      <c r="M1040" s="5">
        <f>IFERROR(VLOOKUP(Tabla1[[#This Row],[FECHA]],'RECAUDOS DE COMPARENDOS'!A:D,4,FALSE),0)</f>
        <v>0</v>
      </c>
      <c r="N1040" s="9">
        <f>IFERROR(VLOOKUP(Tabla1[[#This Row],[FECHA]],'RECAUDOS DE COMPARENDOS'!A:D,3,FALSE),0)</f>
        <v>0</v>
      </c>
      <c r="O1040" s="5">
        <f>IFERROR(VLOOKUP(Tabla1[[#This Row],[FECHA]],'RECAUDOS DE RESOLUCIONES'!A:D,4,FALSE),0)</f>
        <v>0</v>
      </c>
      <c r="P1040" s="9">
        <f>IFERROR(VLOOKUP(Tabla1[[#This Row],[FECHA]],'RECAUDOS DE RESOLUCIONES'!A:D,3,FALSE),0)</f>
        <v>0</v>
      </c>
      <c r="Q104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1040" s="9">
        <f>Tabla1[V. COMPARENDOS]-(Tabla1[V. EXONERACIONES]+Tabla1[[#This Row],[V. SIMIT CON RESOLUCION]]+Tabla1[[#This Row],[V. SIMIT SIN RESOLUCION]]+Tabla1[[#This Row],[V. RECAUDOS COMPARENDOS]]+Tabla1[[#This Row],[V. RECAUDOS RESOLUCIONES]])</f>
        <v>763000</v>
      </c>
      <c r="S1040" s="11">
        <f>IFERROR(VLOOKUP(Tabla1[[#This Row],[FECHA]],'RECAUDOS LOCALES'!A:D,4,FALSE),0)</f>
        <v>0</v>
      </c>
      <c r="T1040" s="9">
        <f>IFERROR(VLOOKUP(Tabla1[[#This Row],[FECHA]],'RECAUDOS LOCALES'!A:D,3,FALSE),0)</f>
        <v>0</v>
      </c>
      <c r="U1040" s="11">
        <f>IFERROR(VLOOKUP(Tabla1[[#This Row],[FECHA]],'RECAUDOS EXTERNOS'!A:D,4,FALSE),0)</f>
        <v>0</v>
      </c>
      <c r="V1040" s="9">
        <f>IFERROR(VLOOKUP(Tabla1[[#This Row],[FECHA]],'RECAUDOS EXTERNOS'!A:D,3,FALSE),0)</f>
        <v>0</v>
      </c>
    </row>
    <row r="1041" spans="1:22" x14ac:dyDescent="0.25">
      <c r="A1041" s="1">
        <v>38600</v>
      </c>
      <c r="B1041" s="3" t="s">
        <v>1</v>
      </c>
      <c r="C1041" s="2">
        <v>38596</v>
      </c>
      <c r="D1041" s="5">
        <f>YEAR(Tabla1[[#This Row],[FECHA]])</f>
        <v>2005</v>
      </c>
      <c r="E1041" s="5">
        <f>IFERROR(VLOOKUP(Tabla1[[#This Row],[FECHA]],'COMPARENDOS TOTALES'!A:D,4,FALSE),0)</f>
        <v>48</v>
      </c>
      <c r="F1041" s="9">
        <f>IFERROR(VLOOKUP(Tabla1[[#This Row],[FECHA]],'COMPARENDOS TOTALES'!A:D,3,FALSE),0)</f>
        <v>10414949</v>
      </c>
      <c r="G1041" s="5">
        <f>IFERROR(VLOOKUP(Tabla1[[#This Row],[FECHA]],EXONERACIONES!A:D,4,FALSE),0)</f>
        <v>32</v>
      </c>
      <c r="H1041" s="9">
        <f>IFERROR(VLOOKUP(Tabla1[[#This Row],[FECHA]],EXONERACIONES!A:D,3,FALSE),0)</f>
        <v>7261216</v>
      </c>
      <c r="I1041" s="5">
        <f>IFERROR(VLOOKUP(Tabla1[[#This Row],[FECHA]],'SIMIT CON RES'!A:D,4,FALSE),0)</f>
        <v>0</v>
      </c>
      <c r="J1041" s="9">
        <f>IFERROR(VLOOKUP(Tabla1[[#This Row],[FECHA]],'SIMIT CON RES'!A:D,3,FALSE),0)</f>
        <v>0</v>
      </c>
      <c r="K1041">
        <f>IFERROR(VLOOKUP(Tabla1[[#This Row],[FECHA]],'SIMIT SIN RES'!A:D,4,FALSE),0)</f>
        <v>0</v>
      </c>
      <c r="L1041" s="9">
        <f>IFERROR(VLOOKUP(Tabla1[[#This Row],[FECHA]],'SIMIT SIN RES'!A:D,3,FALSE),0)</f>
        <v>0</v>
      </c>
      <c r="M1041" s="5">
        <f>IFERROR(VLOOKUP(Tabla1[[#This Row],[FECHA]],'RECAUDOS DE COMPARENDOS'!A:D,4,FALSE),0)</f>
        <v>9</v>
      </c>
      <c r="N1041" s="9">
        <f>IFERROR(VLOOKUP(Tabla1[[#This Row],[FECHA]],'RECAUDOS DE COMPARENDOS'!A:D,3,FALSE),0)</f>
        <v>1907500</v>
      </c>
      <c r="O1041" s="5">
        <f>IFERROR(VLOOKUP(Tabla1[[#This Row],[FECHA]],'RECAUDOS DE RESOLUCIONES'!A:D,4,FALSE),0)</f>
        <v>0</v>
      </c>
      <c r="P1041" s="9">
        <f>IFERROR(VLOOKUP(Tabla1[[#This Row],[FECHA]],'RECAUDOS DE RESOLUCIONES'!A:D,3,FALSE),0)</f>
        <v>0</v>
      </c>
      <c r="Q104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7</v>
      </c>
      <c r="R1041" s="9">
        <f>Tabla1[V. COMPARENDOS]-(Tabla1[V. EXONERACIONES]+Tabla1[[#This Row],[V. SIMIT CON RESOLUCION]]+Tabla1[[#This Row],[V. SIMIT SIN RESOLUCION]]+Tabla1[[#This Row],[V. RECAUDOS COMPARENDOS]]+Tabla1[[#This Row],[V. RECAUDOS RESOLUCIONES]])</f>
        <v>1246233</v>
      </c>
      <c r="S1041" s="11">
        <f>IFERROR(VLOOKUP(Tabla1[[#This Row],[FECHA]],'RECAUDOS LOCALES'!A:D,4,FALSE),0)</f>
        <v>2</v>
      </c>
      <c r="T1041" s="9">
        <f>IFERROR(VLOOKUP(Tabla1[[#This Row],[FECHA]],'RECAUDOS LOCALES'!A:D,3,FALSE),0)</f>
        <v>146154</v>
      </c>
      <c r="U1041" s="11">
        <f>IFERROR(VLOOKUP(Tabla1[[#This Row],[FECHA]],'RECAUDOS EXTERNOS'!A:D,4,FALSE),0)</f>
        <v>5</v>
      </c>
      <c r="V1041" s="9">
        <f>IFERROR(VLOOKUP(Tabla1[[#This Row],[FECHA]],'RECAUDOS EXTERNOS'!A:D,3,FALSE),0)</f>
        <v>1101243</v>
      </c>
    </row>
    <row r="1042" spans="1:22" x14ac:dyDescent="0.25">
      <c r="A1042" s="1">
        <v>38601</v>
      </c>
      <c r="B1042" s="3" t="s">
        <v>2</v>
      </c>
      <c r="C1042" s="2">
        <v>38596</v>
      </c>
      <c r="D1042" s="5">
        <f>YEAR(Tabla1[[#This Row],[FECHA]])</f>
        <v>2005</v>
      </c>
      <c r="E1042" s="5">
        <f>IFERROR(VLOOKUP(Tabla1[[#This Row],[FECHA]],'COMPARENDOS TOTALES'!A:D,4,FALSE),0)</f>
        <v>35</v>
      </c>
      <c r="F1042" s="9">
        <f>IFERROR(VLOOKUP(Tabla1[[#This Row],[FECHA]],'COMPARENDOS TOTALES'!A:D,3,FALSE),0)</f>
        <v>6421915</v>
      </c>
      <c r="G1042" s="5">
        <f>IFERROR(VLOOKUP(Tabla1[[#This Row],[FECHA]],EXONERACIONES!A:D,4,FALSE),0)</f>
        <v>22</v>
      </c>
      <c r="H1042" s="9">
        <f>IFERROR(VLOOKUP(Tabla1[[#This Row],[FECHA]],EXONERACIONES!A:D,3,FALSE),0)</f>
        <v>4209216</v>
      </c>
      <c r="I1042" s="5">
        <f>IFERROR(VLOOKUP(Tabla1[[#This Row],[FECHA]],'SIMIT CON RES'!A:D,4,FALSE),0)</f>
        <v>0</v>
      </c>
      <c r="J1042" s="9">
        <f>IFERROR(VLOOKUP(Tabla1[[#This Row],[FECHA]],'SIMIT CON RES'!A:D,3,FALSE),0)</f>
        <v>0</v>
      </c>
      <c r="K1042">
        <f>IFERROR(VLOOKUP(Tabla1[[#This Row],[FECHA]],'SIMIT SIN RES'!A:D,4,FALSE),0)</f>
        <v>0</v>
      </c>
      <c r="L1042" s="9">
        <f>IFERROR(VLOOKUP(Tabla1[[#This Row],[FECHA]],'SIMIT SIN RES'!A:D,3,FALSE),0)</f>
        <v>0</v>
      </c>
      <c r="M1042" s="5">
        <f>IFERROR(VLOOKUP(Tabla1[[#This Row],[FECHA]],'RECAUDOS DE COMPARENDOS'!A:D,4,FALSE),0)</f>
        <v>6</v>
      </c>
      <c r="N1042" s="9">
        <f>IFERROR(VLOOKUP(Tabla1[[#This Row],[FECHA]],'RECAUDOS DE COMPARENDOS'!A:D,3,FALSE),0)</f>
        <v>1055483</v>
      </c>
      <c r="O1042" s="5">
        <f>IFERROR(VLOOKUP(Tabla1[[#This Row],[FECHA]],'RECAUDOS DE RESOLUCIONES'!A:D,4,FALSE),0)</f>
        <v>0</v>
      </c>
      <c r="P1042" s="9">
        <f>IFERROR(VLOOKUP(Tabla1[[#This Row],[FECHA]],'RECAUDOS DE RESOLUCIONES'!A:D,3,FALSE),0)</f>
        <v>0</v>
      </c>
      <c r="Q104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7</v>
      </c>
      <c r="R1042" s="9">
        <f>Tabla1[V. COMPARENDOS]-(Tabla1[V. EXONERACIONES]+Tabla1[[#This Row],[V. SIMIT CON RESOLUCION]]+Tabla1[[#This Row],[V. SIMIT SIN RESOLUCION]]+Tabla1[[#This Row],[V. RECAUDOS COMPARENDOS]]+Tabla1[[#This Row],[V. RECAUDOS RESOLUCIONES]])</f>
        <v>1157216</v>
      </c>
      <c r="S1042" s="11">
        <f>IFERROR(VLOOKUP(Tabla1[[#This Row],[FECHA]],'RECAUDOS LOCALES'!A:D,4,FALSE),0)</f>
        <v>6</v>
      </c>
      <c r="T1042" s="9">
        <f>IFERROR(VLOOKUP(Tabla1[[#This Row],[FECHA]],'RECAUDOS LOCALES'!A:D,3,FALSE),0)</f>
        <v>622923</v>
      </c>
      <c r="U1042" s="11">
        <f>IFERROR(VLOOKUP(Tabla1[[#This Row],[FECHA]],'RECAUDOS EXTERNOS'!A:D,4,FALSE),0)</f>
        <v>8</v>
      </c>
      <c r="V1042" s="9">
        <f>IFERROR(VLOOKUP(Tabla1[[#This Row],[FECHA]],'RECAUDOS EXTERNOS'!A:D,3,FALSE),0)</f>
        <v>2290213</v>
      </c>
    </row>
    <row r="1043" spans="1:22" x14ac:dyDescent="0.25">
      <c r="A1043" s="1">
        <v>38602</v>
      </c>
      <c r="B1043" s="3" t="s">
        <v>3</v>
      </c>
      <c r="C1043" s="2">
        <v>38596</v>
      </c>
      <c r="D1043" s="5">
        <f>YEAR(Tabla1[[#This Row],[FECHA]])</f>
        <v>2005</v>
      </c>
      <c r="E1043" s="5">
        <f>IFERROR(VLOOKUP(Tabla1[[#This Row],[FECHA]],'COMPARENDOS TOTALES'!A:D,4,FALSE),0)</f>
        <v>41</v>
      </c>
      <c r="F1043" s="9">
        <f>IFERROR(VLOOKUP(Tabla1[[#This Row],[FECHA]],'COMPARENDOS TOTALES'!A:D,3,FALSE),0)</f>
        <v>8138665</v>
      </c>
      <c r="G1043" s="5">
        <f>IFERROR(VLOOKUP(Tabla1[[#This Row],[FECHA]],EXONERACIONES!A:D,4,FALSE),0)</f>
        <v>32</v>
      </c>
      <c r="H1043" s="9">
        <f>IFERROR(VLOOKUP(Tabla1[[#This Row],[FECHA]],EXONERACIONES!A:D,3,FALSE),0)</f>
        <v>6231165</v>
      </c>
      <c r="I1043" s="5">
        <f>IFERROR(VLOOKUP(Tabla1[[#This Row],[FECHA]],'SIMIT CON RES'!A:D,4,FALSE),0)</f>
        <v>0</v>
      </c>
      <c r="J1043" s="9">
        <f>IFERROR(VLOOKUP(Tabla1[[#This Row],[FECHA]],'SIMIT CON RES'!A:D,3,FALSE),0)</f>
        <v>0</v>
      </c>
      <c r="K1043">
        <f>IFERROR(VLOOKUP(Tabla1[[#This Row],[FECHA]],'SIMIT SIN RES'!A:D,4,FALSE),0)</f>
        <v>0</v>
      </c>
      <c r="L1043" s="9">
        <f>IFERROR(VLOOKUP(Tabla1[[#This Row],[FECHA]],'SIMIT SIN RES'!A:D,3,FALSE),0)</f>
        <v>0</v>
      </c>
      <c r="M1043" s="5">
        <f>IFERROR(VLOOKUP(Tabla1[[#This Row],[FECHA]],'RECAUDOS DE COMPARENDOS'!A:D,4,FALSE),0)</f>
        <v>2</v>
      </c>
      <c r="N1043" s="9">
        <f>IFERROR(VLOOKUP(Tabla1[[#This Row],[FECHA]],'RECAUDOS DE COMPARENDOS'!A:D,3,FALSE),0)</f>
        <v>381500</v>
      </c>
      <c r="O1043" s="5">
        <f>IFERROR(VLOOKUP(Tabla1[[#This Row],[FECHA]],'RECAUDOS DE RESOLUCIONES'!A:D,4,FALSE),0)</f>
        <v>0</v>
      </c>
      <c r="P1043" s="9">
        <f>IFERROR(VLOOKUP(Tabla1[[#This Row],[FECHA]],'RECAUDOS DE RESOLUCIONES'!A:D,3,FALSE),0)</f>
        <v>0</v>
      </c>
      <c r="Q104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7</v>
      </c>
      <c r="R1043" s="9">
        <f>Tabla1[V. COMPARENDOS]-(Tabla1[V. EXONERACIONES]+Tabla1[[#This Row],[V. SIMIT CON RESOLUCION]]+Tabla1[[#This Row],[V. SIMIT SIN RESOLUCION]]+Tabla1[[#This Row],[V. RECAUDOS COMPARENDOS]]+Tabla1[[#This Row],[V. RECAUDOS RESOLUCIONES]])</f>
        <v>1526000</v>
      </c>
      <c r="S1043" s="11">
        <f>IFERROR(VLOOKUP(Tabla1[[#This Row],[FECHA]],'RECAUDOS LOCALES'!A:D,4,FALSE),0)</f>
        <v>6</v>
      </c>
      <c r="T1043" s="9">
        <f>IFERROR(VLOOKUP(Tabla1[[#This Row],[FECHA]],'RECAUDOS LOCALES'!A:D,3,FALSE),0)</f>
        <v>624332</v>
      </c>
      <c r="U1043" s="11">
        <f>IFERROR(VLOOKUP(Tabla1[[#This Row],[FECHA]],'RECAUDOS EXTERNOS'!A:D,4,FALSE),0)</f>
        <v>2</v>
      </c>
      <c r="V1043" s="9">
        <f>IFERROR(VLOOKUP(Tabla1[[#This Row],[FECHA]],'RECAUDOS EXTERNOS'!A:D,3,FALSE),0)</f>
        <v>409700</v>
      </c>
    </row>
    <row r="1044" spans="1:22" x14ac:dyDescent="0.25">
      <c r="A1044" s="1">
        <v>38603</v>
      </c>
      <c r="B1044" s="3" t="s">
        <v>6</v>
      </c>
      <c r="C1044" s="2">
        <v>38596</v>
      </c>
      <c r="D1044" s="5">
        <f>YEAR(Tabla1[[#This Row],[FECHA]])</f>
        <v>2005</v>
      </c>
      <c r="E1044" s="5">
        <f>IFERROR(VLOOKUP(Tabla1[[#This Row],[FECHA]],'COMPARENDOS TOTALES'!A:D,4,FALSE),0)</f>
        <v>24</v>
      </c>
      <c r="F1044" s="9">
        <f>IFERROR(VLOOKUP(Tabla1[[#This Row],[FECHA]],'COMPARENDOS TOTALES'!A:D,3,FALSE),0)</f>
        <v>5162966</v>
      </c>
      <c r="G1044" s="5">
        <f>IFERROR(VLOOKUP(Tabla1[[#This Row],[FECHA]],EXONERACIONES!A:D,4,FALSE),0)</f>
        <v>15</v>
      </c>
      <c r="H1044" s="9">
        <f>IFERROR(VLOOKUP(Tabla1[[#This Row],[FECHA]],EXONERACIONES!A:D,3,FALSE),0)</f>
        <v>3052000</v>
      </c>
      <c r="I1044" s="5">
        <f>IFERROR(VLOOKUP(Tabla1[[#This Row],[FECHA]],'SIMIT CON RES'!A:D,4,FALSE),0)</f>
        <v>0</v>
      </c>
      <c r="J1044" s="9">
        <f>IFERROR(VLOOKUP(Tabla1[[#This Row],[FECHA]],'SIMIT CON RES'!A:D,3,FALSE),0)</f>
        <v>0</v>
      </c>
      <c r="K1044">
        <f>IFERROR(VLOOKUP(Tabla1[[#This Row],[FECHA]],'SIMIT SIN RES'!A:D,4,FALSE),0)</f>
        <v>0</v>
      </c>
      <c r="L1044" s="9">
        <f>IFERROR(VLOOKUP(Tabla1[[#This Row],[FECHA]],'SIMIT SIN RES'!A:D,3,FALSE),0)</f>
        <v>0</v>
      </c>
      <c r="M1044" s="5">
        <f>IFERROR(VLOOKUP(Tabla1[[#This Row],[FECHA]],'RECAUDOS DE COMPARENDOS'!A:D,4,FALSE),0)</f>
        <v>4</v>
      </c>
      <c r="N1044" s="9">
        <f>IFERROR(VLOOKUP(Tabla1[[#This Row],[FECHA]],'RECAUDOS DE COMPARENDOS'!A:D,3,FALSE),0)</f>
        <v>775716</v>
      </c>
      <c r="O1044" s="5">
        <f>IFERROR(VLOOKUP(Tabla1[[#This Row],[FECHA]],'RECAUDOS DE RESOLUCIONES'!A:D,4,FALSE),0)</f>
        <v>0</v>
      </c>
      <c r="P1044" s="9">
        <f>IFERROR(VLOOKUP(Tabla1[[#This Row],[FECHA]],'RECAUDOS DE RESOLUCIONES'!A:D,3,FALSE),0)</f>
        <v>0</v>
      </c>
      <c r="Q104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1044" s="9">
        <f>Tabla1[V. COMPARENDOS]-(Tabla1[V. EXONERACIONES]+Tabla1[[#This Row],[V. SIMIT CON RESOLUCION]]+Tabla1[[#This Row],[V. SIMIT SIN RESOLUCION]]+Tabla1[[#This Row],[V. RECAUDOS COMPARENDOS]]+Tabla1[[#This Row],[V. RECAUDOS RESOLUCIONES]])</f>
        <v>1335250</v>
      </c>
      <c r="S1044" s="11">
        <f>IFERROR(VLOOKUP(Tabla1[[#This Row],[FECHA]],'RECAUDOS LOCALES'!A:D,4,FALSE),0)</f>
        <v>2</v>
      </c>
      <c r="T1044" s="9">
        <f>IFERROR(VLOOKUP(Tabla1[[#This Row],[FECHA]],'RECAUDOS LOCALES'!A:D,3,FALSE),0)</f>
        <v>285953</v>
      </c>
      <c r="U1044" s="11">
        <f>IFERROR(VLOOKUP(Tabla1[[#This Row],[FECHA]],'RECAUDOS EXTERNOS'!A:D,4,FALSE),0)</f>
        <v>2</v>
      </c>
      <c r="V1044" s="9">
        <f>IFERROR(VLOOKUP(Tabla1[[#This Row],[FECHA]],'RECAUDOS EXTERNOS'!A:D,3,FALSE),0)</f>
        <v>565185</v>
      </c>
    </row>
    <row r="1045" spans="1:22" x14ac:dyDescent="0.25">
      <c r="A1045" s="1">
        <v>38604</v>
      </c>
      <c r="B1045" s="3" t="s">
        <v>0</v>
      </c>
      <c r="C1045" s="2">
        <v>38596</v>
      </c>
      <c r="D1045" s="5">
        <f>YEAR(Tabla1[[#This Row],[FECHA]])</f>
        <v>2005</v>
      </c>
      <c r="E1045" s="5">
        <f>IFERROR(VLOOKUP(Tabla1[[#This Row],[FECHA]],'COMPARENDOS TOTALES'!A:D,4,FALSE),0)</f>
        <v>21</v>
      </c>
      <c r="F1045" s="9">
        <f>IFERROR(VLOOKUP(Tabla1[[#This Row],[FECHA]],'COMPARENDOS TOTALES'!A:D,3,FALSE),0)</f>
        <v>4794182</v>
      </c>
      <c r="G1045" s="5">
        <f>IFERROR(VLOOKUP(Tabla1[[#This Row],[FECHA]],EXONERACIONES!A:D,4,FALSE),0)</f>
        <v>15</v>
      </c>
      <c r="H1045" s="9">
        <f>IFERROR(VLOOKUP(Tabla1[[#This Row],[FECHA]],EXONERACIONES!A:D,3,FALSE),0)</f>
        <v>3268182</v>
      </c>
      <c r="I1045" s="5">
        <f>IFERROR(VLOOKUP(Tabla1[[#This Row],[FECHA]],'SIMIT CON RES'!A:D,4,FALSE),0)</f>
        <v>0</v>
      </c>
      <c r="J1045" s="9">
        <f>IFERROR(VLOOKUP(Tabla1[[#This Row],[FECHA]],'SIMIT CON RES'!A:D,3,FALSE),0)</f>
        <v>0</v>
      </c>
      <c r="K1045">
        <f>IFERROR(VLOOKUP(Tabla1[[#This Row],[FECHA]],'SIMIT SIN RES'!A:D,4,FALSE),0)</f>
        <v>0</v>
      </c>
      <c r="L1045" s="9">
        <f>IFERROR(VLOOKUP(Tabla1[[#This Row],[FECHA]],'SIMIT SIN RES'!A:D,3,FALSE),0)</f>
        <v>0</v>
      </c>
      <c r="M1045" s="5">
        <f>IFERROR(VLOOKUP(Tabla1[[#This Row],[FECHA]],'RECAUDOS DE COMPARENDOS'!A:D,4,FALSE),0)</f>
        <v>3</v>
      </c>
      <c r="N1045" s="9">
        <f>IFERROR(VLOOKUP(Tabla1[[#This Row],[FECHA]],'RECAUDOS DE COMPARENDOS'!A:D,3,FALSE),0)</f>
        <v>763000</v>
      </c>
      <c r="O1045" s="5">
        <f>IFERROR(VLOOKUP(Tabla1[[#This Row],[FECHA]],'RECAUDOS DE RESOLUCIONES'!A:D,4,FALSE),0)</f>
        <v>0</v>
      </c>
      <c r="P1045" s="9">
        <f>IFERROR(VLOOKUP(Tabla1[[#This Row],[FECHA]],'RECAUDOS DE RESOLUCIONES'!A:D,3,FALSE),0)</f>
        <v>0</v>
      </c>
      <c r="Q104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1045" s="9">
        <f>Tabla1[V. COMPARENDOS]-(Tabla1[V. EXONERACIONES]+Tabla1[[#This Row],[V. SIMIT CON RESOLUCION]]+Tabla1[[#This Row],[V. SIMIT SIN RESOLUCION]]+Tabla1[[#This Row],[V. RECAUDOS COMPARENDOS]]+Tabla1[[#This Row],[V. RECAUDOS RESOLUCIONES]])</f>
        <v>763000</v>
      </c>
      <c r="S1045" s="11">
        <f>IFERROR(VLOOKUP(Tabla1[[#This Row],[FECHA]],'RECAUDOS LOCALES'!A:D,4,FALSE),0)</f>
        <v>10</v>
      </c>
      <c r="T1045" s="9">
        <f>IFERROR(VLOOKUP(Tabla1[[#This Row],[FECHA]],'RECAUDOS LOCALES'!A:D,3,FALSE),0)</f>
        <v>915051</v>
      </c>
      <c r="U1045" s="11">
        <f>IFERROR(VLOOKUP(Tabla1[[#This Row],[FECHA]],'RECAUDOS EXTERNOS'!A:D,4,FALSE),0)</f>
        <v>1</v>
      </c>
      <c r="V1045" s="9">
        <f>IFERROR(VLOOKUP(Tabla1[[#This Row],[FECHA]],'RECAUDOS EXTERNOS'!A:D,3,FALSE),0)</f>
        <v>395600</v>
      </c>
    </row>
    <row r="1046" spans="1:22" x14ac:dyDescent="0.25">
      <c r="A1046" s="1">
        <v>38605</v>
      </c>
      <c r="B1046" s="3" t="s">
        <v>5</v>
      </c>
      <c r="C1046" s="2">
        <v>38596</v>
      </c>
      <c r="D1046" s="5">
        <f>YEAR(Tabla1[[#This Row],[FECHA]])</f>
        <v>2005</v>
      </c>
      <c r="E1046" s="5">
        <f>IFERROR(VLOOKUP(Tabla1[[#This Row],[FECHA]],'COMPARENDOS TOTALES'!A:D,4,FALSE),0)</f>
        <v>22</v>
      </c>
      <c r="F1046" s="9">
        <f>IFERROR(VLOOKUP(Tabla1[[#This Row],[FECHA]],'COMPARENDOS TOTALES'!A:D,3,FALSE),0)</f>
        <v>5341000</v>
      </c>
      <c r="G1046" s="5">
        <f>IFERROR(VLOOKUP(Tabla1[[#This Row],[FECHA]],EXONERACIONES!A:D,4,FALSE),0)</f>
        <v>17</v>
      </c>
      <c r="H1046" s="9">
        <f>IFERROR(VLOOKUP(Tabla1[[#This Row],[FECHA]],EXONERACIONES!A:D,3,FALSE),0)</f>
        <v>4005750</v>
      </c>
      <c r="I1046" s="5">
        <f>IFERROR(VLOOKUP(Tabla1[[#This Row],[FECHA]],'SIMIT CON RES'!A:D,4,FALSE),0)</f>
        <v>0</v>
      </c>
      <c r="J1046" s="9">
        <f>IFERROR(VLOOKUP(Tabla1[[#This Row],[FECHA]],'SIMIT CON RES'!A:D,3,FALSE),0)</f>
        <v>0</v>
      </c>
      <c r="K1046">
        <f>IFERROR(VLOOKUP(Tabla1[[#This Row],[FECHA]],'SIMIT SIN RES'!A:D,4,FALSE),0)</f>
        <v>0</v>
      </c>
      <c r="L1046" s="9">
        <f>IFERROR(VLOOKUP(Tabla1[[#This Row],[FECHA]],'SIMIT SIN RES'!A:D,3,FALSE),0)</f>
        <v>0</v>
      </c>
      <c r="M1046" s="5">
        <f>IFERROR(VLOOKUP(Tabla1[[#This Row],[FECHA]],'RECAUDOS DE COMPARENDOS'!A:D,4,FALSE),0)</f>
        <v>3</v>
      </c>
      <c r="N1046" s="9">
        <f>IFERROR(VLOOKUP(Tabla1[[#This Row],[FECHA]],'RECAUDOS DE COMPARENDOS'!A:D,3,FALSE),0)</f>
        <v>953750</v>
      </c>
      <c r="O1046" s="5">
        <f>IFERROR(VLOOKUP(Tabla1[[#This Row],[FECHA]],'RECAUDOS DE RESOLUCIONES'!A:D,4,FALSE),0)</f>
        <v>0</v>
      </c>
      <c r="P1046" s="9">
        <f>IFERROR(VLOOKUP(Tabla1[[#This Row],[FECHA]],'RECAUDOS DE RESOLUCIONES'!A:D,3,FALSE),0)</f>
        <v>0</v>
      </c>
      <c r="Q104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1046" s="9">
        <f>Tabla1[V. COMPARENDOS]-(Tabla1[V. EXONERACIONES]+Tabla1[[#This Row],[V. SIMIT CON RESOLUCION]]+Tabla1[[#This Row],[V. SIMIT SIN RESOLUCION]]+Tabla1[[#This Row],[V. RECAUDOS COMPARENDOS]]+Tabla1[[#This Row],[V. RECAUDOS RESOLUCIONES]])</f>
        <v>381500</v>
      </c>
      <c r="S1046" s="11">
        <f>IFERROR(VLOOKUP(Tabla1[[#This Row],[FECHA]],'RECAUDOS LOCALES'!A:D,4,FALSE),0)</f>
        <v>0</v>
      </c>
      <c r="T1046" s="9">
        <f>IFERROR(VLOOKUP(Tabla1[[#This Row],[FECHA]],'RECAUDOS LOCALES'!A:D,3,FALSE),0)</f>
        <v>0</v>
      </c>
      <c r="U1046" s="11">
        <f>IFERROR(VLOOKUP(Tabla1[[#This Row],[FECHA]],'RECAUDOS EXTERNOS'!A:D,4,FALSE),0)</f>
        <v>0</v>
      </c>
      <c r="V1046" s="9">
        <f>IFERROR(VLOOKUP(Tabla1[[#This Row],[FECHA]],'RECAUDOS EXTERNOS'!A:D,3,FALSE),0)</f>
        <v>0</v>
      </c>
    </row>
    <row r="1047" spans="1:22" x14ac:dyDescent="0.25">
      <c r="A1047" s="1">
        <v>38606</v>
      </c>
      <c r="B1047" s="3" t="s">
        <v>4</v>
      </c>
      <c r="C1047" s="2">
        <v>38596</v>
      </c>
      <c r="D1047" s="5">
        <f>YEAR(Tabla1[[#This Row],[FECHA]])</f>
        <v>2005</v>
      </c>
      <c r="E1047" s="5">
        <f>IFERROR(VLOOKUP(Tabla1[[#This Row],[FECHA]],'COMPARENDOS TOTALES'!A:D,4,FALSE),0)</f>
        <v>23</v>
      </c>
      <c r="F1047" s="9">
        <f>IFERROR(VLOOKUP(Tabla1[[#This Row],[FECHA]],'COMPARENDOS TOTALES'!A:D,3,FALSE),0)</f>
        <v>5251983</v>
      </c>
      <c r="G1047" s="5">
        <f>IFERROR(VLOOKUP(Tabla1[[#This Row],[FECHA]],EXONERACIONES!A:D,4,FALSE),0)</f>
        <v>15</v>
      </c>
      <c r="H1047" s="9">
        <f>IFERROR(VLOOKUP(Tabla1[[#This Row],[FECHA]],EXONERACIONES!A:D,3,FALSE),0)</f>
        <v>3535233</v>
      </c>
      <c r="I1047" s="5">
        <f>IFERROR(VLOOKUP(Tabla1[[#This Row],[FECHA]],'SIMIT CON RES'!A:D,4,FALSE),0)</f>
        <v>0</v>
      </c>
      <c r="J1047" s="9">
        <f>IFERROR(VLOOKUP(Tabla1[[#This Row],[FECHA]],'SIMIT CON RES'!A:D,3,FALSE),0)</f>
        <v>0</v>
      </c>
      <c r="K1047">
        <f>IFERROR(VLOOKUP(Tabla1[[#This Row],[FECHA]],'SIMIT SIN RES'!A:D,4,FALSE),0)</f>
        <v>0</v>
      </c>
      <c r="L1047" s="9">
        <f>IFERROR(VLOOKUP(Tabla1[[#This Row],[FECHA]],'SIMIT SIN RES'!A:D,3,FALSE),0)</f>
        <v>0</v>
      </c>
      <c r="M1047" s="5">
        <f>IFERROR(VLOOKUP(Tabla1[[#This Row],[FECHA]],'RECAUDOS DE COMPARENDOS'!A:D,4,FALSE),0)</f>
        <v>7</v>
      </c>
      <c r="N1047" s="9">
        <f>IFERROR(VLOOKUP(Tabla1[[#This Row],[FECHA]],'RECAUDOS DE COMPARENDOS'!A:D,3,FALSE),0)</f>
        <v>1526000</v>
      </c>
      <c r="O1047" s="5">
        <f>IFERROR(VLOOKUP(Tabla1[[#This Row],[FECHA]],'RECAUDOS DE RESOLUCIONES'!A:D,4,FALSE),0)</f>
        <v>0</v>
      </c>
      <c r="P1047" s="9">
        <f>IFERROR(VLOOKUP(Tabla1[[#This Row],[FECHA]],'RECAUDOS DE RESOLUCIONES'!A:D,3,FALSE),0)</f>
        <v>0</v>
      </c>
      <c r="Q104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1047" s="9">
        <f>Tabla1[V. COMPARENDOS]-(Tabla1[V. EXONERACIONES]+Tabla1[[#This Row],[V. SIMIT CON RESOLUCION]]+Tabla1[[#This Row],[V. SIMIT SIN RESOLUCION]]+Tabla1[[#This Row],[V. RECAUDOS COMPARENDOS]]+Tabla1[[#This Row],[V. RECAUDOS RESOLUCIONES]])</f>
        <v>190750</v>
      </c>
      <c r="S1047" s="11">
        <f>IFERROR(VLOOKUP(Tabla1[[#This Row],[FECHA]],'RECAUDOS LOCALES'!A:D,4,FALSE),0)</f>
        <v>0</v>
      </c>
      <c r="T1047" s="9">
        <f>IFERROR(VLOOKUP(Tabla1[[#This Row],[FECHA]],'RECAUDOS LOCALES'!A:D,3,FALSE),0)</f>
        <v>0</v>
      </c>
      <c r="U1047" s="11">
        <f>IFERROR(VLOOKUP(Tabla1[[#This Row],[FECHA]],'RECAUDOS EXTERNOS'!A:D,4,FALSE),0)</f>
        <v>0</v>
      </c>
      <c r="V1047" s="9">
        <f>IFERROR(VLOOKUP(Tabla1[[#This Row],[FECHA]],'RECAUDOS EXTERNOS'!A:D,3,FALSE),0)</f>
        <v>0</v>
      </c>
    </row>
    <row r="1048" spans="1:22" x14ac:dyDescent="0.25">
      <c r="A1048" s="1">
        <v>38607</v>
      </c>
      <c r="B1048" s="3" t="s">
        <v>1</v>
      </c>
      <c r="C1048" s="2">
        <v>38596</v>
      </c>
      <c r="D1048" s="5">
        <f>YEAR(Tabla1[[#This Row],[FECHA]])</f>
        <v>2005</v>
      </c>
      <c r="E1048" s="5">
        <f>IFERROR(VLOOKUP(Tabla1[[#This Row],[FECHA]],'COMPARENDOS TOTALES'!A:D,4,FALSE),0)</f>
        <v>23</v>
      </c>
      <c r="F1048" s="9">
        <f>IFERROR(VLOOKUP(Tabla1[[#This Row],[FECHA]],'COMPARENDOS TOTALES'!A:D,3,FALSE),0)</f>
        <v>4171066</v>
      </c>
      <c r="G1048" s="5">
        <f>IFERROR(VLOOKUP(Tabla1[[#This Row],[FECHA]],EXONERACIONES!A:D,4,FALSE),0)</f>
        <v>18</v>
      </c>
      <c r="H1048" s="9">
        <f>IFERROR(VLOOKUP(Tabla1[[#This Row],[FECHA]],EXONERACIONES!A:D,3,FALSE),0)</f>
        <v>3217316</v>
      </c>
      <c r="I1048" s="5">
        <f>IFERROR(VLOOKUP(Tabla1[[#This Row],[FECHA]],'SIMIT CON RES'!A:D,4,FALSE),0)</f>
        <v>0</v>
      </c>
      <c r="J1048" s="9">
        <f>IFERROR(VLOOKUP(Tabla1[[#This Row],[FECHA]],'SIMIT CON RES'!A:D,3,FALSE),0)</f>
        <v>0</v>
      </c>
      <c r="K1048">
        <f>IFERROR(VLOOKUP(Tabla1[[#This Row],[FECHA]],'SIMIT SIN RES'!A:D,4,FALSE),0)</f>
        <v>0</v>
      </c>
      <c r="L1048" s="9">
        <f>IFERROR(VLOOKUP(Tabla1[[#This Row],[FECHA]],'SIMIT SIN RES'!A:D,3,FALSE),0)</f>
        <v>0</v>
      </c>
      <c r="M1048" s="5">
        <f>IFERROR(VLOOKUP(Tabla1[[#This Row],[FECHA]],'RECAUDOS DE COMPARENDOS'!A:D,4,FALSE),0)</f>
        <v>2</v>
      </c>
      <c r="N1048" s="9">
        <f>IFERROR(VLOOKUP(Tabla1[[#This Row],[FECHA]],'RECAUDOS DE COMPARENDOS'!A:D,3,FALSE),0)</f>
        <v>381500</v>
      </c>
      <c r="O1048" s="5">
        <f>IFERROR(VLOOKUP(Tabla1[[#This Row],[FECHA]],'RECAUDOS DE RESOLUCIONES'!A:D,4,FALSE),0)</f>
        <v>0</v>
      </c>
      <c r="P1048" s="9">
        <f>IFERROR(VLOOKUP(Tabla1[[#This Row],[FECHA]],'RECAUDOS DE RESOLUCIONES'!A:D,3,FALSE),0)</f>
        <v>0</v>
      </c>
      <c r="Q104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1048" s="9">
        <f>Tabla1[V. COMPARENDOS]-(Tabla1[V. EXONERACIONES]+Tabla1[[#This Row],[V. SIMIT CON RESOLUCION]]+Tabla1[[#This Row],[V. SIMIT SIN RESOLUCION]]+Tabla1[[#This Row],[V. RECAUDOS COMPARENDOS]]+Tabla1[[#This Row],[V. RECAUDOS RESOLUCIONES]])</f>
        <v>572250</v>
      </c>
      <c r="S1048" s="11">
        <f>IFERROR(VLOOKUP(Tabla1[[#This Row],[FECHA]],'RECAUDOS LOCALES'!A:D,4,FALSE),0)</f>
        <v>4</v>
      </c>
      <c r="T1048" s="9">
        <f>IFERROR(VLOOKUP(Tabla1[[#This Row],[FECHA]],'RECAUDOS LOCALES'!A:D,3,FALSE),0)</f>
        <v>432107</v>
      </c>
      <c r="U1048" s="11">
        <f>IFERROR(VLOOKUP(Tabla1[[#This Row],[FECHA]],'RECAUDOS EXTERNOS'!A:D,4,FALSE),0)</f>
        <v>3</v>
      </c>
      <c r="V1048" s="9">
        <f>IFERROR(VLOOKUP(Tabla1[[#This Row],[FECHA]],'RECAUDOS EXTERNOS'!A:D,3,FALSE),0)</f>
        <v>692773</v>
      </c>
    </row>
    <row r="1049" spans="1:22" x14ac:dyDescent="0.25">
      <c r="A1049" s="1">
        <v>38608</v>
      </c>
      <c r="B1049" s="3" t="s">
        <v>2</v>
      </c>
      <c r="C1049" s="2">
        <v>38596</v>
      </c>
      <c r="D1049" s="5">
        <f>YEAR(Tabla1[[#This Row],[FECHA]])</f>
        <v>2005</v>
      </c>
      <c r="E1049" s="5">
        <f>IFERROR(VLOOKUP(Tabla1[[#This Row],[FECHA]],'COMPARENDOS TOTALES'!A:D,4,FALSE),0)</f>
        <v>26</v>
      </c>
      <c r="F1049" s="9">
        <f>IFERROR(VLOOKUP(Tabla1[[#This Row],[FECHA]],'COMPARENDOS TOTALES'!A:D,3,FALSE),0)</f>
        <v>5913250</v>
      </c>
      <c r="G1049" s="5">
        <f>IFERROR(VLOOKUP(Tabla1[[#This Row],[FECHA]],EXONERACIONES!A:D,4,FALSE),0)</f>
        <v>18</v>
      </c>
      <c r="H1049" s="9">
        <f>IFERROR(VLOOKUP(Tabla1[[#This Row],[FECHA]],EXONERACIONES!A:D,3,FALSE),0)</f>
        <v>4196500</v>
      </c>
      <c r="I1049" s="5">
        <f>IFERROR(VLOOKUP(Tabla1[[#This Row],[FECHA]],'SIMIT CON RES'!A:D,4,FALSE),0)</f>
        <v>0</v>
      </c>
      <c r="J1049" s="9">
        <f>IFERROR(VLOOKUP(Tabla1[[#This Row],[FECHA]],'SIMIT CON RES'!A:D,3,FALSE),0)</f>
        <v>0</v>
      </c>
      <c r="K1049">
        <f>IFERROR(VLOOKUP(Tabla1[[#This Row],[FECHA]],'SIMIT SIN RES'!A:D,4,FALSE),0)</f>
        <v>0</v>
      </c>
      <c r="L1049" s="9">
        <f>IFERROR(VLOOKUP(Tabla1[[#This Row],[FECHA]],'SIMIT SIN RES'!A:D,3,FALSE),0)</f>
        <v>0</v>
      </c>
      <c r="M1049" s="5">
        <f>IFERROR(VLOOKUP(Tabla1[[#This Row],[FECHA]],'RECAUDOS DE COMPARENDOS'!A:D,4,FALSE),0)</f>
        <v>4</v>
      </c>
      <c r="N1049" s="9">
        <f>IFERROR(VLOOKUP(Tabla1[[#This Row],[FECHA]],'RECAUDOS DE COMPARENDOS'!A:D,3,FALSE),0)</f>
        <v>763000</v>
      </c>
      <c r="O1049" s="5">
        <f>IFERROR(VLOOKUP(Tabla1[[#This Row],[FECHA]],'RECAUDOS DE RESOLUCIONES'!A:D,4,FALSE),0)</f>
        <v>0</v>
      </c>
      <c r="P1049" s="9">
        <f>IFERROR(VLOOKUP(Tabla1[[#This Row],[FECHA]],'RECAUDOS DE RESOLUCIONES'!A:D,3,FALSE),0)</f>
        <v>0</v>
      </c>
      <c r="Q104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1049" s="9">
        <f>Tabla1[V. COMPARENDOS]-(Tabla1[V. EXONERACIONES]+Tabla1[[#This Row],[V. SIMIT CON RESOLUCION]]+Tabla1[[#This Row],[V. SIMIT SIN RESOLUCION]]+Tabla1[[#This Row],[V. RECAUDOS COMPARENDOS]]+Tabla1[[#This Row],[V. RECAUDOS RESOLUCIONES]])</f>
        <v>953750</v>
      </c>
      <c r="S1049" s="11">
        <f>IFERROR(VLOOKUP(Tabla1[[#This Row],[FECHA]],'RECAUDOS LOCALES'!A:D,4,FALSE),0)</f>
        <v>3</v>
      </c>
      <c r="T1049" s="9">
        <f>IFERROR(VLOOKUP(Tabla1[[#This Row],[FECHA]],'RECAUDOS LOCALES'!A:D,3,FALSE),0)</f>
        <v>285954</v>
      </c>
      <c r="U1049" s="11">
        <f>IFERROR(VLOOKUP(Tabla1[[#This Row],[FECHA]],'RECAUDOS EXTERNOS'!A:D,4,FALSE),0)</f>
        <v>3</v>
      </c>
      <c r="V1049" s="9">
        <f>IFERROR(VLOOKUP(Tabla1[[#This Row],[FECHA]],'RECAUDOS EXTERNOS'!A:D,3,FALSE),0)</f>
        <v>602800</v>
      </c>
    </row>
    <row r="1050" spans="1:22" x14ac:dyDescent="0.25">
      <c r="A1050" s="1">
        <v>38609</v>
      </c>
      <c r="B1050" s="3" t="s">
        <v>3</v>
      </c>
      <c r="C1050" s="2">
        <v>38596</v>
      </c>
      <c r="D1050" s="5">
        <f>YEAR(Tabla1[[#This Row],[FECHA]])</f>
        <v>2005</v>
      </c>
      <c r="E1050" s="5">
        <f>IFERROR(VLOOKUP(Tabla1[[#This Row],[FECHA]],'COMPARENDOS TOTALES'!A:D,4,FALSE),0)</f>
        <v>21</v>
      </c>
      <c r="F1050" s="9">
        <f>IFERROR(VLOOKUP(Tabla1[[#This Row],[FECHA]],'COMPARENDOS TOTALES'!A:D,3,FALSE),0)</f>
        <v>4679733</v>
      </c>
      <c r="G1050" s="5">
        <f>IFERROR(VLOOKUP(Tabla1[[#This Row],[FECHA]],EXONERACIONES!A:D,4,FALSE),0)</f>
        <v>14</v>
      </c>
      <c r="H1050" s="9">
        <f>IFERROR(VLOOKUP(Tabla1[[#This Row],[FECHA]],EXONERACIONES!A:D,3,FALSE),0)</f>
        <v>3153733</v>
      </c>
      <c r="I1050" s="5">
        <f>IFERROR(VLOOKUP(Tabla1[[#This Row],[FECHA]],'SIMIT CON RES'!A:D,4,FALSE),0)</f>
        <v>0</v>
      </c>
      <c r="J1050" s="9">
        <f>IFERROR(VLOOKUP(Tabla1[[#This Row],[FECHA]],'SIMIT CON RES'!A:D,3,FALSE),0)</f>
        <v>0</v>
      </c>
      <c r="K1050">
        <f>IFERROR(VLOOKUP(Tabla1[[#This Row],[FECHA]],'SIMIT SIN RES'!A:D,4,FALSE),0)</f>
        <v>0</v>
      </c>
      <c r="L1050" s="9">
        <f>IFERROR(VLOOKUP(Tabla1[[#This Row],[FECHA]],'SIMIT SIN RES'!A:D,3,FALSE),0)</f>
        <v>0</v>
      </c>
      <c r="M1050" s="5">
        <f>IFERROR(VLOOKUP(Tabla1[[#This Row],[FECHA]],'RECAUDOS DE COMPARENDOS'!A:D,4,FALSE),0)</f>
        <v>4</v>
      </c>
      <c r="N1050" s="9">
        <f>IFERROR(VLOOKUP(Tabla1[[#This Row],[FECHA]],'RECAUDOS DE COMPARENDOS'!A:D,3,FALSE),0)</f>
        <v>953750</v>
      </c>
      <c r="O1050" s="5">
        <f>IFERROR(VLOOKUP(Tabla1[[#This Row],[FECHA]],'RECAUDOS DE RESOLUCIONES'!A:D,4,FALSE),0)</f>
        <v>0</v>
      </c>
      <c r="P1050" s="9">
        <f>IFERROR(VLOOKUP(Tabla1[[#This Row],[FECHA]],'RECAUDOS DE RESOLUCIONES'!A:D,3,FALSE),0)</f>
        <v>0</v>
      </c>
      <c r="Q105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1050" s="9">
        <f>Tabla1[V. COMPARENDOS]-(Tabla1[V. EXONERACIONES]+Tabla1[[#This Row],[V. SIMIT CON RESOLUCION]]+Tabla1[[#This Row],[V. SIMIT SIN RESOLUCION]]+Tabla1[[#This Row],[V. RECAUDOS COMPARENDOS]]+Tabla1[[#This Row],[V. RECAUDOS RESOLUCIONES]])</f>
        <v>572250</v>
      </c>
      <c r="S1050" s="11">
        <f>IFERROR(VLOOKUP(Tabla1[[#This Row],[FECHA]],'RECAUDOS LOCALES'!A:D,4,FALSE),0)</f>
        <v>3</v>
      </c>
      <c r="T1050" s="9">
        <f>IFERROR(VLOOKUP(Tabla1[[#This Row],[FECHA]],'RECAUDOS LOCALES'!A:D,3,FALSE),0)</f>
        <v>245185</v>
      </c>
      <c r="U1050" s="11">
        <f>IFERROR(VLOOKUP(Tabla1[[#This Row],[FECHA]],'RECAUDOS EXTERNOS'!A:D,4,FALSE),0)</f>
        <v>3</v>
      </c>
      <c r="V1050" s="9">
        <f>IFERROR(VLOOKUP(Tabla1[[#This Row],[FECHA]],'RECAUDOS EXTERNOS'!A:D,3,FALSE),0)</f>
        <v>1163300</v>
      </c>
    </row>
    <row r="1051" spans="1:22" x14ac:dyDescent="0.25">
      <c r="A1051" s="1">
        <v>38610</v>
      </c>
      <c r="B1051" s="3" t="s">
        <v>6</v>
      </c>
      <c r="C1051" s="2">
        <v>38596</v>
      </c>
      <c r="D1051" s="5">
        <f>YEAR(Tabla1[[#This Row],[FECHA]])</f>
        <v>2005</v>
      </c>
      <c r="E1051" s="5">
        <f>IFERROR(VLOOKUP(Tabla1[[#This Row],[FECHA]],'COMPARENDOS TOTALES'!A:D,4,FALSE),0)</f>
        <v>19</v>
      </c>
      <c r="F1051" s="9">
        <f>IFERROR(VLOOKUP(Tabla1[[#This Row],[FECHA]],'COMPARENDOS TOTALES'!A:D,3,FALSE),0)</f>
        <v>4310949</v>
      </c>
      <c r="G1051" s="5">
        <f>IFERROR(VLOOKUP(Tabla1[[#This Row],[FECHA]],EXONERACIONES!A:D,4,FALSE),0)</f>
        <v>13</v>
      </c>
      <c r="H1051" s="9">
        <f>IFERROR(VLOOKUP(Tabla1[[#This Row],[FECHA]],EXONERACIONES!A:D,3,FALSE),0)</f>
        <v>2683216</v>
      </c>
      <c r="I1051" s="5">
        <f>IFERROR(VLOOKUP(Tabla1[[#This Row],[FECHA]],'SIMIT CON RES'!A:D,4,FALSE),0)</f>
        <v>0</v>
      </c>
      <c r="J1051" s="9">
        <f>IFERROR(VLOOKUP(Tabla1[[#This Row],[FECHA]],'SIMIT CON RES'!A:D,3,FALSE),0)</f>
        <v>0</v>
      </c>
      <c r="K1051">
        <f>IFERROR(VLOOKUP(Tabla1[[#This Row],[FECHA]],'SIMIT SIN RES'!A:D,4,FALSE),0)</f>
        <v>0</v>
      </c>
      <c r="L1051" s="9">
        <f>IFERROR(VLOOKUP(Tabla1[[#This Row],[FECHA]],'SIMIT SIN RES'!A:D,3,FALSE),0)</f>
        <v>0</v>
      </c>
      <c r="M1051" s="5">
        <f>IFERROR(VLOOKUP(Tabla1[[#This Row],[FECHA]],'RECAUDOS DE COMPARENDOS'!A:D,4,FALSE),0)</f>
        <v>4</v>
      </c>
      <c r="N1051" s="9">
        <f>IFERROR(VLOOKUP(Tabla1[[#This Row],[FECHA]],'RECAUDOS DE COMPARENDOS'!A:D,3,FALSE),0)</f>
        <v>1055483</v>
      </c>
      <c r="O1051" s="5">
        <f>IFERROR(VLOOKUP(Tabla1[[#This Row],[FECHA]],'RECAUDOS DE RESOLUCIONES'!A:D,4,FALSE),0)</f>
        <v>0</v>
      </c>
      <c r="P1051" s="9">
        <f>IFERROR(VLOOKUP(Tabla1[[#This Row],[FECHA]],'RECAUDOS DE RESOLUCIONES'!A:D,3,FALSE),0)</f>
        <v>0</v>
      </c>
      <c r="Q105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1051" s="9">
        <f>Tabla1[V. COMPARENDOS]-(Tabla1[V. EXONERACIONES]+Tabla1[[#This Row],[V. SIMIT CON RESOLUCION]]+Tabla1[[#This Row],[V. SIMIT SIN RESOLUCION]]+Tabla1[[#This Row],[V. RECAUDOS COMPARENDOS]]+Tabla1[[#This Row],[V. RECAUDOS RESOLUCIONES]])</f>
        <v>572250</v>
      </c>
      <c r="S1051" s="11">
        <f>IFERROR(VLOOKUP(Tabla1[[#This Row],[FECHA]],'RECAUDOS LOCALES'!A:D,4,FALSE),0)</f>
        <v>2</v>
      </c>
      <c r="T1051" s="9">
        <f>IFERROR(VLOOKUP(Tabla1[[#This Row],[FECHA]],'RECAUDOS LOCALES'!A:D,3,FALSE),0)</f>
        <v>143111</v>
      </c>
      <c r="U1051" s="11">
        <f>IFERROR(VLOOKUP(Tabla1[[#This Row],[FECHA]],'RECAUDOS EXTERNOS'!A:D,4,FALSE),0)</f>
        <v>2</v>
      </c>
      <c r="V1051" s="9">
        <f>IFERROR(VLOOKUP(Tabla1[[#This Row],[FECHA]],'RECAUDOS EXTERNOS'!A:D,3,FALSE),0)</f>
        <v>409700</v>
      </c>
    </row>
    <row r="1052" spans="1:22" x14ac:dyDescent="0.25">
      <c r="A1052" s="1">
        <v>38611</v>
      </c>
      <c r="B1052" s="3" t="s">
        <v>0</v>
      </c>
      <c r="C1052" s="2">
        <v>38596</v>
      </c>
      <c r="D1052" s="5">
        <f>YEAR(Tabla1[[#This Row],[FECHA]])</f>
        <v>2005</v>
      </c>
      <c r="E1052" s="5">
        <f>IFERROR(VLOOKUP(Tabla1[[#This Row],[FECHA]],'COMPARENDOS TOTALES'!A:D,4,FALSE),0)</f>
        <v>20</v>
      </c>
      <c r="F1052" s="9">
        <f>IFERROR(VLOOKUP(Tabla1[[#This Row],[FECHA]],'COMPARENDOS TOTALES'!A:D,3,FALSE),0)</f>
        <v>4056617</v>
      </c>
      <c r="G1052" s="5">
        <f>IFERROR(VLOOKUP(Tabla1[[#This Row],[FECHA]],EXONERACIONES!A:D,4,FALSE),0)</f>
        <v>14</v>
      </c>
      <c r="H1052" s="9">
        <f>IFERROR(VLOOKUP(Tabla1[[#This Row],[FECHA]],EXONERACIONES!A:D,3,FALSE),0)</f>
        <v>2721367</v>
      </c>
      <c r="I1052" s="5">
        <f>IFERROR(VLOOKUP(Tabla1[[#This Row],[FECHA]],'SIMIT CON RES'!A:D,4,FALSE),0)</f>
        <v>0</v>
      </c>
      <c r="J1052" s="9">
        <f>IFERROR(VLOOKUP(Tabla1[[#This Row],[FECHA]],'SIMIT CON RES'!A:D,3,FALSE),0)</f>
        <v>0</v>
      </c>
      <c r="K1052">
        <f>IFERROR(VLOOKUP(Tabla1[[#This Row],[FECHA]],'SIMIT SIN RES'!A:D,4,FALSE),0)</f>
        <v>0</v>
      </c>
      <c r="L1052" s="9">
        <f>IFERROR(VLOOKUP(Tabla1[[#This Row],[FECHA]],'SIMIT SIN RES'!A:D,3,FALSE),0)</f>
        <v>0</v>
      </c>
      <c r="M1052" s="5">
        <f>IFERROR(VLOOKUP(Tabla1[[#This Row],[FECHA]],'RECAUDOS DE COMPARENDOS'!A:D,4,FALSE),0)</f>
        <v>2</v>
      </c>
      <c r="N1052" s="9">
        <f>IFERROR(VLOOKUP(Tabla1[[#This Row],[FECHA]],'RECAUDOS DE COMPARENDOS'!A:D,3,FALSE),0)</f>
        <v>381500</v>
      </c>
      <c r="O1052" s="5">
        <f>IFERROR(VLOOKUP(Tabla1[[#This Row],[FECHA]],'RECAUDOS DE RESOLUCIONES'!A:D,4,FALSE),0)</f>
        <v>0</v>
      </c>
      <c r="P1052" s="9">
        <f>IFERROR(VLOOKUP(Tabla1[[#This Row],[FECHA]],'RECAUDOS DE RESOLUCIONES'!A:D,3,FALSE),0)</f>
        <v>0</v>
      </c>
      <c r="Q105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1052" s="9">
        <f>Tabla1[V. COMPARENDOS]-(Tabla1[V. EXONERACIONES]+Tabla1[[#This Row],[V. SIMIT CON RESOLUCION]]+Tabla1[[#This Row],[V. SIMIT SIN RESOLUCION]]+Tabla1[[#This Row],[V. RECAUDOS COMPARENDOS]]+Tabla1[[#This Row],[V. RECAUDOS RESOLUCIONES]])</f>
        <v>953750</v>
      </c>
      <c r="S1052" s="11">
        <f>IFERROR(VLOOKUP(Tabla1[[#This Row],[FECHA]],'RECAUDOS LOCALES'!A:D,4,FALSE),0)</f>
        <v>0</v>
      </c>
      <c r="T1052" s="9">
        <f>IFERROR(VLOOKUP(Tabla1[[#This Row],[FECHA]],'RECAUDOS LOCALES'!A:D,3,FALSE),0)</f>
        <v>0</v>
      </c>
      <c r="U1052" s="11">
        <f>IFERROR(VLOOKUP(Tabla1[[#This Row],[FECHA]],'RECAUDOS EXTERNOS'!A:D,4,FALSE),0)</f>
        <v>2</v>
      </c>
      <c r="V1052" s="9">
        <f>IFERROR(VLOOKUP(Tabla1[[#This Row],[FECHA]],'RECAUDOS EXTERNOS'!A:D,3,FALSE),0)</f>
        <v>481657</v>
      </c>
    </row>
    <row r="1053" spans="1:22" x14ac:dyDescent="0.25">
      <c r="A1053" s="1">
        <v>38612</v>
      </c>
      <c r="B1053" s="3" t="s">
        <v>5</v>
      </c>
      <c r="C1053" s="2">
        <v>38596</v>
      </c>
      <c r="D1053" s="5">
        <f>YEAR(Tabla1[[#This Row],[FECHA]])</f>
        <v>2005</v>
      </c>
      <c r="E1053" s="5">
        <f>IFERROR(VLOOKUP(Tabla1[[#This Row],[FECHA]],'COMPARENDOS TOTALES'!A:D,4,FALSE),0)</f>
        <v>24</v>
      </c>
      <c r="F1053" s="9">
        <f>IFERROR(VLOOKUP(Tabla1[[#This Row],[FECHA]],'COMPARENDOS TOTALES'!A:D,3,FALSE),0)</f>
        <v>5341000</v>
      </c>
      <c r="G1053" s="5">
        <f>IFERROR(VLOOKUP(Tabla1[[#This Row],[FECHA]],EXONERACIONES!A:D,4,FALSE),0)</f>
        <v>17</v>
      </c>
      <c r="H1053" s="9">
        <f>IFERROR(VLOOKUP(Tabla1[[#This Row],[FECHA]],EXONERACIONES!A:D,3,FALSE),0)</f>
        <v>3815000</v>
      </c>
      <c r="I1053" s="5">
        <f>IFERROR(VLOOKUP(Tabla1[[#This Row],[FECHA]],'SIMIT CON RES'!A:D,4,FALSE),0)</f>
        <v>0</v>
      </c>
      <c r="J1053" s="9">
        <f>IFERROR(VLOOKUP(Tabla1[[#This Row],[FECHA]],'SIMIT CON RES'!A:D,3,FALSE),0)</f>
        <v>0</v>
      </c>
      <c r="K1053">
        <f>IFERROR(VLOOKUP(Tabla1[[#This Row],[FECHA]],'SIMIT SIN RES'!A:D,4,FALSE),0)</f>
        <v>0</v>
      </c>
      <c r="L1053" s="9">
        <f>IFERROR(VLOOKUP(Tabla1[[#This Row],[FECHA]],'SIMIT SIN RES'!A:D,3,FALSE),0)</f>
        <v>0</v>
      </c>
      <c r="M1053" s="5">
        <f>IFERROR(VLOOKUP(Tabla1[[#This Row],[FECHA]],'RECAUDOS DE COMPARENDOS'!A:D,4,FALSE),0)</f>
        <v>3</v>
      </c>
      <c r="N1053" s="9">
        <f>IFERROR(VLOOKUP(Tabla1[[#This Row],[FECHA]],'RECAUDOS DE COMPARENDOS'!A:D,3,FALSE),0)</f>
        <v>572250</v>
      </c>
      <c r="O1053" s="5">
        <f>IFERROR(VLOOKUP(Tabla1[[#This Row],[FECHA]],'RECAUDOS DE RESOLUCIONES'!A:D,4,FALSE),0)</f>
        <v>0</v>
      </c>
      <c r="P1053" s="9">
        <f>IFERROR(VLOOKUP(Tabla1[[#This Row],[FECHA]],'RECAUDOS DE RESOLUCIONES'!A:D,3,FALSE),0)</f>
        <v>0</v>
      </c>
      <c r="Q105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1053" s="9">
        <f>Tabla1[V. COMPARENDOS]-(Tabla1[V. EXONERACIONES]+Tabla1[[#This Row],[V. SIMIT CON RESOLUCION]]+Tabla1[[#This Row],[V. SIMIT SIN RESOLUCION]]+Tabla1[[#This Row],[V. RECAUDOS COMPARENDOS]]+Tabla1[[#This Row],[V. RECAUDOS RESOLUCIONES]])</f>
        <v>953750</v>
      </c>
      <c r="S1053" s="11">
        <f>IFERROR(VLOOKUP(Tabla1[[#This Row],[FECHA]],'RECAUDOS LOCALES'!A:D,4,FALSE),0)</f>
        <v>0</v>
      </c>
      <c r="T1053" s="9">
        <f>IFERROR(VLOOKUP(Tabla1[[#This Row],[FECHA]],'RECAUDOS LOCALES'!A:D,3,FALSE),0)</f>
        <v>0</v>
      </c>
      <c r="U1053" s="11">
        <f>IFERROR(VLOOKUP(Tabla1[[#This Row],[FECHA]],'RECAUDOS EXTERNOS'!A:D,4,FALSE),0)</f>
        <v>0</v>
      </c>
      <c r="V1053" s="9">
        <f>IFERROR(VLOOKUP(Tabla1[[#This Row],[FECHA]],'RECAUDOS EXTERNOS'!A:D,3,FALSE),0)</f>
        <v>0</v>
      </c>
    </row>
    <row r="1054" spans="1:22" x14ac:dyDescent="0.25">
      <c r="A1054" s="1">
        <v>38613</v>
      </c>
      <c r="B1054" s="3" t="s">
        <v>4</v>
      </c>
      <c r="C1054" s="2">
        <v>38596</v>
      </c>
      <c r="D1054" s="5">
        <f>YEAR(Tabla1[[#This Row],[FECHA]])</f>
        <v>2005</v>
      </c>
      <c r="E1054" s="5">
        <f>IFERROR(VLOOKUP(Tabla1[[#This Row],[FECHA]],'COMPARENDOS TOTALES'!A:D,4,FALSE),0)</f>
        <v>16</v>
      </c>
      <c r="F1054" s="9">
        <f>IFERROR(VLOOKUP(Tabla1[[#This Row],[FECHA]],'COMPARENDOS TOTALES'!A:D,3,FALSE),0)</f>
        <v>3268182</v>
      </c>
      <c r="G1054" s="5">
        <f>IFERROR(VLOOKUP(Tabla1[[#This Row],[FECHA]],EXONERACIONES!A:D,4,FALSE),0)</f>
        <v>12</v>
      </c>
      <c r="H1054" s="9">
        <f>IFERROR(VLOOKUP(Tabla1[[#This Row],[FECHA]],EXONERACIONES!A:D,3,FALSE),0)</f>
        <v>2314432</v>
      </c>
      <c r="I1054" s="5">
        <f>IFERROR(VLOOKUP(Tabla1[[#This Row],[FECHA]],'SIMIT CON RES'!A:D,4,FALSE),0)</f>
        <v>0</v>
      </c>
      <c r="J1054" s="9">
        <f>IFERROR(VLOOKUP(Tabla1[[#This Row],[FECHA]],'SIMIT CON RES'!A:D,3,FALSE),0)</f>
        <v>0</v>
      </c>
      <c r="K1054">
        <f>IFERROR(VLOOKUP(Tabla1[[#This Row],[FECHA]],'SIMIT SIN RES'!A:D,4,FALSE),0)</f>
        <v>0</v>
      </c>
      <c r="L1054" s="9">
        <f>IFERROR(VLOOKUP(Tabla1[[#This Row],[FECHA]],'SIMIT SIN RES'!A:D,3,FALSE),0)</f>
        <v>0</v>
      </c>
      <c r="M1054" s="5">
        <f>IFERROR(VLOOKUP(Tabla1[[#This Row],[FECHA]],'RECAUDOS DE COMPARENDOS'!A:D,4,FALSE),0)</f>
        <v>2</v>
      </c>
      <c r="N1054" s="9">
        <f>IFERROR(VLOOKUP(Tabla1[[#This Row],[FECHA]],'RECAUDOS DE COMPARENDOS'!A:D,3,FALSE),0)</f>
        <v>381500</v>
      </c>
      <c r="O1054" s="5">
        <f>IFERROR(VLOOKUP(Tabla1[[#This Row],[FECHA]],'RECAUDOS DE RESOLUCIONES'!A:D,4,FALSE),0)</f>
        <v>0</v>
      </c>
      <c r="P1054" s="9">
        <f>IFERROR(VLOOKUP(Tabla1[[#This Row],[FECHA]],'RECAUDOS DE RESOLUCIONES'!A:D,3,FALSE),0)</f>
        <v>0</v>
      </c>
      <c r="Q105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1054" s="9">
        <f>Tabla1[V. COMPARENDOS]-(Tabla1[V. EXONERACIONES]+Tabla1[[#This Row],[V. SIMIT CON RESOLUCION]]+Tabla1[[#This Row],[V. SIMIT SIN RESOLUCION]]+Tabla1[[#This Row],[V. RECAUDOS COMPARENDOS]]+Tabla1[[#This Row],[V. RECAUDOS RESOLUCIONES]])</f>
        <v>572250</v>
      </c>
      <c r="S1054" s="11">
        <f>IFERROR(VLOOKUP(Tabla1[[#This Row],[FECHA]],'RECAUDOS LOCALES'!A:D,4,FALSE),0)</f>
        <v>0</v>
      </c>
      <c r="T1054" s="9">
        <f>IFERROR(VLOOKUP(Tabla1[[#This Row],[FECHA]],'RECAUDOS LOCALES'!A:D,3,FALSE),0)</f>
        <v>0</v>
      </c>
      <c r="U1054" s="11">
        <f>IFERROR(VLOOKUP(Tabla1[[#This Row],[FECHA]],'RECAUDOS EXTERNOS'!A:D,4,FALSE),0)</f>
        <v>0</v>
      </c>
      <c r="V1054" s="9">
        <f>IFERROR(VLOOKUP(Tabla1[[#This Row],[FECHA]],'RECAUDOS EXTERNOS'!A:D,3,FALSE),0)</f>
        <v>0</v>
      </c>
    </row>
    <row r="1055" spans="1:22" x14ac:dyDescent="0.25">
      <c r="A1055" s="1">
        <v>38614</v>
      </c>
      <c r="B1055" s="3" t="s">
        <v>1</v>
      </c>
      <c r="C1055" s="2">
        <v>38596</v>
      </c>
      <c r="D1055" s="5">
        <f>YEAR(Tabla1[[#This Row],[FECHA]])</f>
        <v>2005</v>
      </c>
      <c r="E1055" s="5">
        <f>IFERROR(VLOOKUP(Tabla1[[#This Row],[FECHA]],'COMPARENDOS TOTALES'!A:D,4,FALSE),0)</f>
        <v>11</v>
      </c>
      <c r="F1055" s="9">
        <f>IFERROR(VLOOKUP(Tabla1[[#This Row],[FECHA]],'COMPARENDOS TOTALES'!A:D,3,FALSE),0)</f>
        <v>2110966</v>
      </c>
      <c r="G1055" s="5">
        <f>IFERROR(VLOOKUP(Tabla1[[#This Row],[FECHA]],EXONERACIONES!A:D,4,FALSE),0)</f>
        <v>8</v>
      </c>
      <c r="H1055" s="9">
        <f>IFERROR(VLOOKUP(Tabla1[[#This Row],[FECHA]],EXONERACIONES!A:D,3,FALSE),0)</f>
        <v>1627733</v>
      </c>
      <c r="I1055" s="5">
        <f>IFERROR(VLOOKUP(Tabla1[[#This Row],[FECHA]],'SIMIT CON RES'!A:D,4,FALSE),0)</f>
        <v>0</v>
      </c>
      <c r="J1055" s="9">
        <f>IFERROR(VLOOKUP(Tabla1[[#This Row],[FECHA]],'SIMIT CON RES'!A:D,3,FALSE),0)</f>
        <v>0</v>
      </c>
      <c r="K1055">
        <f>IFERROR(VLOOKUP(Tabla1[[#This Row],[FECHA]],'SIMIT SIN RES'!A:D,4,FALSE),0)</f>
        <v>0</v>
      </c>
      <c r="L1055" s="9">
        <f>IFERROR(VLOOKUP(Tabla1[[#This Row],[FECHA]],'SIMIT SIN RES'!A:D,3,FALSE),0)</f>
        <v>0</v>
      </c>
      <c r="M1055" s="5">
        <f>IFERROR(VLOOKUP(Tabla1[[#This Row],[FECHA]],'RECAUDOS DE COMPARENDOS'!A:D,4,FALSE),0)</f>
        <v>0</v>
      </c>
      <c r="N1055" s="9">
        <f>IFERROR(VLOOKUP(Tabla1[[#This Row],[FECHA]],'RECAUDOS DE COMPARENDOS'!A:D,3,FALSE),0)</f>
        <v>0</v>
      </c>
      <c r="O1055" s="5">
        <f>IFERROR(VLOOKUP(Tabla1[[#This Row],[FECHA]],'RECAUDOS DE RESOLUCIONES'!A:D,4,FALSE),0)</f>
        <v>0</v>
      </c>
      <c r="P1055" s="9">
        <f>IFERROR(VLOOKUP(Tabla1[[#This Row],[FECHA]],'RECAUDOS DE RESOLUCIONES'!A:D,3,FALSE),0)</f>
        <v>0</v>
      </c>
      <c r="Q105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1055" s="9">
        <f>Tabla1[V. COMPARENDOS]-(Tabla1[V. EXONERACIONES]+Tabla1[[#This Row],[V. SIMIT CON RESOLUCION]]+Tabla1[[#This Row],[V. SIMIT SIN RESOLUCION]]+Tabla1[[#This Row],[V. RECAUDOS COMPARENDOS]]+Tabla1[[#This Row],[V. RECAUDOS RESOLUCIONES]])</f>
        <v>483233</v>
      </c>
      <c r="S1055" s="11">
        <f>IFERROR(VLOOKUP(Tabla1[[#This Row],[FECHA]],'RECAUDOS LOCALES'!A:D,4,FALSE),0)</f>
        <v>2</v>
      </c>
      <c r="T1055" s="9">
        <f>IFERROR(VLOOKUP(Tabla1[[#This Row],[FECHA]],'RECAUDOS LOCALES'!A:D,3,FALSE),0)</f>
        <v>285953</v>
      </c>
      <c r="U1055" s="11">
        <f>IFERROR(VLOOKUP(Tabla1[[#This Row],[FECHA]],'RECAUDOS EXTERNOS'!A:D,4,FALSE),0)</f>
        <v>2</v>
      </c>
      <c r="V1055" s="9">
        <f>IFERROR(VLOOKUP(Tabla1[[#This Row],[FECHA]],'RECAUDOS EXTERNOS'!A:D,3,FALSE),0)</f>
        <v>397950</v>
      </c>
    </row>
    <row r="1056" spans="1:22" x14ac:dyDescent="0.25">
      <c r="A1056" s="1">
        <v>38615</v>
      </c>
      <c r="B1056" s="3" t="s">
        <v>2</v>
      </c>
      <c r="C1056" s="2">
        <v>38596</v>
      </c>
      <c r="D1056" s="5">
        <f>YEAR(Tabla1[[#This Row],[FECHA]])</f>
        <v>2005</v>
      </c>
      <c r="E1056" s="5">
        <f>IFERROR(VLOOKUP(Tabla1[[#This Row],[FECHA]],'COMPARENDOS TOTALES'!A:D,4,FALSE),0)</f>
        <v>17</v>
      </c>
      <c r="F1056" s="9">
        <f>IFERROR(VLOOKUP(Tabla1[[#This Row],[FECHA]],'COMPARENDOS TOTALES'!A:D,3,FALSE),0)</f>
        <v>3624250</v>
      </c>
      <c r="G1056" s="5">
        <f>IFERROR(VLOOKUP(Tabla1[[#This Row],[FECHA]],EXONERACIONES!A:D,4,FALSE),0)</f>
        <v>12</v>
      </c>
      <c r="H1056" s="9">
        <f>IFERROR(VLOOKUP(Tabla1[[#This Row],[FECHA]],EXONERACIONES!A:D,3,FALSE),0)</f>
        <v>2479750</v>
      </c>
      <c r="I1056" s="5">
        <f>IFERROR(VLOOKUP(Tabla1[[#This Row],[FECHA]],'SIMIT CON RES'!A:D,4,FALSE),0)</f>
        <v>0</v>
      </c>
      <c r="J1056" s="9">
        <f>IFERROR(VLOOKUP(Tabla1[[#This Row],[FECHA]],'SIMIT CON RES'!A:D,3,FALSE),0)</f>
        <v>0</v>
      </c>
      <c r="K1056">
        <f>IFERROR(VLOOKUP(Tabla1[[#This Row],[FECHA]],'SIMIT SIN RES'!A:D,4,FALSE),0)</f>
        <v>0</v>
      </c>
      <c r="L1056" s="9">
        <f>IFERROR(VLOOKUP(Tabla1[[#This Row],[FECHA]],'SIMIT SIN RES'!A:D,3,FALSE),0)</f>
        <v>0</v>
      </c>
      <c r="M1056" s="5">
        <f>IFERROR(VLOOKUP(Tabla1[[#This Row],[FECHA]],'RECAUDOS DE COMPARENDOS'!A:D,4,FALSE),0)</f>
        <v>3</v>
      </c>
      <c r="N1056" s="9">
        <f>IFERROR(VLOOKUP(Tabla1[[#This Row],[FECHA]],'RECAUDOS DE COMPARENDOS'!A:D,3,FALSE),0)</f>
        <v>763000</v>
      </c>
      <c r="O1056" s="5">
        <f>IFERROR(VLOOKUP(Tabla1[[#This Row],[FECHA]],'RECAUDOS DE RESOLUCIONES'!A:D,4,FALSE),0)</f>
        <v>0</v>
      </c>
      <c r="P1056" s="9">
        <f>IFERROR(VLOOKUP(Tabla1[[#This Row],[FECHA]],'RECAUDOS DE RESOLUCIONES'!A:D,3,FALSE),0)</f>
        <v>0</v>
      </c>
      <c r="Q105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1056" s="9">
        <f>Tabla1[V. COMPARENDOS]-(Tabla1[V. EXONERACIONES]+Tabla1[[#This Row],[V. SIMIT CON RESOLUCION]]+Tabla1[[#This Row],[V. SIMIT SIN RESOLUCION]]+Tabla1[[#This Row],[V. RECAUDOS COMPARENDOS]]+Tabla1[[#This Row],[V. RECAUDOS RESOLUCIONES]])</f>
        <v>381500</v>
      </c>
      <c r="S1056" s="11">
        <f>IFERROR(VLOOKUP(Tabla1[[#This Row],[FECHA]],'RECAUDOS LOCALES'!A:D,4,FALSE),0)</f>
        <v>5</v>
      </c>
      <c r="T1056" s="9">
        <f>IFERROR(VLOOKUP(Tabla1[[#This Row],[FECHA]],'RECAUDOS LOCALES'!A:D,3,FALSE),0)</f>
        <v>566089</v>
      </c>
      <c r="U1056" s="11">
        <f>IFERROR(VLOOKUP(Tabla1[[#This Row],[FECHA]],'RECAUDOS EXTERNOS'!A:D,4,FALSE),0)</f>
        <v>2</v>
      </c>
      <c r="V1056" s="9">
        <f>IFERROR(VLOOKUP(Tabla1[[#This Row],[FECHA]],'RECAUDOS EXTERNOS'!A:D,3,FALSE),0)</f>
        <v>600460</v>
      </c>
    </row>
    <row r="1057" spans="1:22" x14ac:dyDescent="0.25">
      <c r="A1057" s="1">
        <v>38616</v>
      </c>
      <c r="B1057" s="3" t="s">
        <v>3</v>
      </c>
      <c r="C1057" s="2">
        <v>38596</v>
      </c>
      <c r="D1057" s="5">
        <f>YEAR(Tabla1[[#This Row],[FECHA]])</f>
        <v>2005</v>
      </c>
      <c r="E1057" s="5">
        <f>IFERROR(VLOOKUP(Tabla1[[#This Row],[FECHA]],'COMPARENDOS TOTALES'!A:D,4,FALSE),0)</f>
        <v>22</v>
      </c>
      <c r="F1057" s="9">
        <f>IFERROR(VLOOKUP(Tabla1[[#This Row],[FECHA]],'COMPARENDOS TOTALES'!A:D,3,FALSE),0)</f>
        <v>4679733</v>
      </c>
      <c r="G1057" s="5">
        <f>IFERROR(VLOOKUP(Tabla1[[#This Row],[FECHA]],EXONERACIONES!A:D,4,FALSE),0)</f>
        <v>14</v>
      </c>
      <c r="H1057" s="9">
        <f>IFERROR(VLOOKUP(Tabla1[[#This Row],[FECHA]],EXONERACIONES!A:D,3,FALSE),0)</f>
        <v>2772233</v>
      </c>
      <c r="I1057" s="5">
        <f>IFERROR(VLOOKUP(Tabla1[[#This Row],[FECHA]],'SIMIT CON RES'!A:D,4,FALSE),0)</f>
        <v>0</v>
      </c>
      <c r="J1057" s="9">
        <f>IFERROR(VLOOKUP(Tabla1[[#This Row],[FECHA]],'SIMIT CON RES'!A:D,3,FALSE),0)</f>
        <v>0</v>
      </c>
      <c r="K1057">
        <f>IFERROR(VLOOKUP(Tabla1[[#This Row],[FECHA]],'SIMIT SIN RES'!A:D,4,FALSE),0)</f>
        <v>0</v>
      </c>
      <c r="L1057" s="9">
        <f>IFERROR(VLOOKUP(Tabla1[[#This Row],[FECHA]],'SIMIT SIN RES'!A:D,3,FALSE),0)</f>
        <v>0</v>
      </c>
      <c r="M1057" s="5">
        <f>IFERROR(VLOOKUP(Tabla1[[#This Row],[FECHA]],'RECAUDOS DE COMPARENDOS'!A:D,4,FALSE),0)</f>
        <v>4</v>
      </c>
      <c r="N1057" s="9">
        <f>IFERROR(VLOOKUP(Tabla1[[#This Row],[FECHA]],'RECAUDOS DE COMPARENDOS'!A:D,3,FALSE),0)</f>
        <v>763000</v>
      </c>
      <c r="O1057" s="5">
        <f>IFERROR(VLOOKUP(Tabla1[[#This Row],[FECHA]],'RECAUDOS DE RESOLUCIONES'!A:D,4,FALSE),0)</f>
        <v>0</v>
      </c>
      <c r="P1057" s="9">
        <f>IFERROR(VLOOKUP(Tabla1[[#This Row],[FECHA]],'RECAUDOS DE RESOLUCIONES'!A:D,3,FALSE),0)</f>
        <v>0</v>
      </c>
      <c r="Q105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1057" s="9">
        <f>Tabla1[V. COMPARENDOS]-(Tabla1[V. EXONERACIONES]+Tabla1[[#This Row],[V. SIMIT CON RESOLUCION]]+Tabla1[[#This Row],[V. SIMIT SIN RESOLUCION]]+Tabla1[[#This Row],[V. RECAUDOS COMPARENDOS]]+Tabla1[[#This Row],[V. RECAUDOS RESOLUCIONES]])</f>
        <v>1144500</v>
      </c>
      <c r="S1057" s="11">
        <f>IFERROR(VLOOKUP(Tabla1[[#This Row],[FECHA]],'RECAUDOS LOCALES'!A:D,4,FALSE),0)</f>
        <v>4</v>
      </c>
      <c r="T1057" s="9">
        <f>IFERROR(VLOOKUP(Tabla1[[#This Row],[FECHA]],'RECAUDOS LOCALES'!A:D,3,FALSE),0)</f>
        <v>558171</v>
      </c>
      <c r="U1057" s="11">
        <f>IFERROR(VLOOKUP(Tabla1[[#This Row],[FECHA]],'RECAUDOS EXTERNOS'!A:D,4,FALSE),0)</f>
        <v>6</v>
      </c>
      <c r="V1057" s="9">
        <f>IFERROR(VLOOKUP(Tabla1[[#This Row],[FECHA]],'RECAUDOS EXTERNOS'!A:D,3,FALSE),0)</f>
        <v>1283816</v>
      </c>
    </row>
    <row r="1058" spans="1:22" x14ac:dyDescent="0.25">
      <c r="A1058" s="1">
        <v>38617</v>
      </c>
      <c r="B1058" s="3" t="s">
        <v>6</v>
      </c>
      <c r="C1058" s="2">
        <v>38596</v>
      </c>
      <c r="D1058" s="5">
        <f>YEAR(Tabla1[[#This Row],[FECHA]])</f>
        <v>2005</v>
      </c>
      <c r="E1058" s="5">
        <f>IFERROR(VLOOKUP(Tabla1[[#This Row],[FECHA]],'COMPARENDOS TOTALES'!A:D,4,FALSE),0)</f>
        <v>21</v>
      </c>
      <c r="F1058" s="9">
        <f>IFERROR(VLOOKUP(Tabla1[[#This Row],[FECHA]],'COMPARENDOS TOTALES'!A:D,3,FALSE),0)</f>
        <v>4298233</v>
      </c>
      <c r="G1058" s="5">
        <f>IFERROR(VLOOKUP(Tabla1[[#This Row],[FECHA]],EXONERACIONES!A:D,4,FALSE),0)</f>
        <v>13</v>
      </c>
      <c r="H1058" s="9">
        <f>IFERROR(VLOOKUP(Tabla1[[#This Row],[FECHA]],EXONERACIONES!A:D,3,FALSE),0)</f>
        <v>2772233</v>
      </c>
      <c r="I1058" s="5">
        <f>IFERROR(VLOOKUP(Tabla1[[#This Row],[FECHA]],'SIMIT CON RES'!A:D,4,FALSE),0)</f>
        <v>0</v>
      </c>
      <c r="J1058" s="9">
        <f>IFERROR(VLOOKUP(Tabla1[[#This Row],[FECHA]],'SIMIT CON RES'!A:D,3,FALSE),0)</f>
        <v>0</v>
      </c>
      <c r="K1058">
        <f>IFERROR(VLOOKUP(Tabla1[[#This Row],[FECHA]],'SIMIT SIN RES'!A:D,4,FALSE),0)</f>
        <v>0</v>
      </c>
      <c r="L1058" s="9">
        <f>IFERROR(VLOOKUP(Tabla1[[#This Row],[FECHA]],'SIMIT SIN RES'!A:D,3,FALSE),0)</f>
        <v>0</v>
      </c>
      <c r="M1058" s="5">
        <f>IFERROR(VLOOKUP(Tabla1[[#This Row],[FECHA]],'RECAUDOS DE COMPARENDOS'!A:D,4,FALSE),0)</f>
        <v>3</v>
      </c>
      <c r="N1058" s="9">
        <f>IFERROR(VLOOKUP(Tabla1[[#This Row],[FECHA]],'RECAUDOS DE COMPARENDOS'!A:D,3,FALSE),0)</f>
        <v>572250</v>
      </c>
      <c r="O1058" s="5">
        <f>IFERROR(VLOOKUP(Tabla1[[#This Row],[FECHA]],'RECAUDOS DE RESOLUCIONES'!A:D,4,FALSE),0)</f>
        <v>0</v>
      </c>
      <c r="P1058" s="9">
        <f>IFERROR(VLOOKUP(Tabla1[[#This Row],[FECHA]],'RECAUDOS DE RESOLUCIONES'!A:D,3,FALSE),0)</f>
        <v>0</v>
      </c>
      <c r="Q105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1058" s="9">
        <f>Tabla1[V. COMPARENDOS]-(Tabla1[V. EXONERACIONES]+Tabla1[[#This Row],[V. SIMIT CON RESOLUCION]]+Tabla1[[#This Row],[V. SIMIT SIN RESOLUCION]]+Tabla1[[#This Row],[V. RECAUDOS COMPARENDOS]]+Tabla1[[#This Row],[V. RECAUDOS RESOLUCIONES]])</f>
        <v>953750</v>
      </c>
      <c r="S1058" s="11">
        <f>IFERROR(VLOOKUP(Tabla1[[#This Row],[FECHA]],'RECAUDOS LOCALES'!A:D,4,FALSE),0)</f>
        <v>1</v>
      </c>
      <c r="T1058" s="9">
        <f>IFERROR(VLOOKUP(Tabla1[[#This Row],[FECHA]],'RECAUDOS LOCALES'!A:D,3,FALSE),0)</f>
        <v>164900</v>
      </c>
      <c r="U1058" s="11">
        <f>IFERROR(VLOOKUP(Tabla1[[#This Row],[FECHA]],'RECAUDOS EXTERNOS'!A:D,4,FALSE),0)</f>
        <v>1</v>
      </c>
      <c r="V1058" s="9">
        <f>IFERROR(VLOOKUP(Tabla1[[#This Row],[FECHA]],'RECAUDOS EXTERNOS'!A:D,3,FALSE),0)</f>
        <v>204855</v>
      </c>
    </row>
    <row r="1059" spans="1:22" x14ac:dyDescent="0.25">
      <c r="A1059" s="1">
        <v>38618</v>
      </c>
      <c r="B1059" s="3" t="s">
        <v>0</v>
      </c>
      <c r="C1059" s="2">
        <v>38596</v>
      </c>
      <c r="D1059" s="5">
        <f>YEAR(Tabla1[[#This Row],[FECHA]])</f>
        <v>2005</v>
      </c>
      <c r="E1059" s="5">
        <f>IFERROR(VLOOKUP(Tabla1[[#This Row],[FECHA]],'COMPARENDOS TOTALES'!A:D,4,FALSE),0)</f>
        <v>19</v>
      </c>
      <c r="F1059" s="9">
        <f>IFERROR(VLOOKUP(Tabla1[[#This Row],[FECHA]],'COMPARENDOS TOTALES'!A:D,3,FALSE),0)</f>
        <v>4120199</v>
      </c>
      <c r="G1059" s="5">
        <f>IFERROR(VLOOKUP(Tabla1[[#This Row],[FECHA]],EXONERACIONES!A:D,4,FALSE),0)</f>
        <v>12</v>
      </c>
      <c r="H1059" s="9">
        <f>IFERROR(VLOOKUP(Tabla1[[#This Row],[FECHA]],EXONERACIONES!A:D,3,FALSE),0)</f>
        <v>2873966</v>
      </c>
      <c r="I1059" s="5">
        <f>IFERROR(VLOOKUP(Tabla1[[#This Row],[FECHA]],'SIMIT CON RES'!A:D,4,FALSE),0)</f>
        <v>0</v>
      </c>
      <c r="J1059" s="9">
        <f>IFERROR(VLOOKUP(Tabla1[[#This Row],[FECHA]],'SIMIT CON RES'!A:D,3,FALSE),0)</f>
        <v>0</v>
      </c>
      <c r="K1059">
        <f>IFERROR(VLOOKUP(Tabla1[[#This Row],[FECHA]],'SIMIT SIN RES'!A:D,4,FALSE),0)</f>
        <v>0</v>
      </c>
      <c r="L1059" s="9">
        <f>IFERROR(VLOOKUP(Tabla1[[#This Row],[FECHA]],'SIMIT SIN RES'!A:D,3,FALSE),0)</f>
        <v>0</v>
      </c>
      <c r="M1059" s="5">
        <f>IFERROR(VLOOKUP(Tabla1[[#This Row],[FECHA]],'RECAUDOS DE COMPARENDOS'!A:D,4,FALSE),0)</f>
        <v>1</v>
      </c>
      <c r="N1059" s="9">
        <f>IFERROR(VLOOKUP(Tabla1[[#This Row],[FECHA]],'RECAUDOS DE COMPARENDOS'!A:D,3,FALSE),0)</f>
        <v>190750</v>
      </c>
      <c r="O1059" s="5">
        <f>IFERROR(VLOOKUP(Tabla1[[#This Row],[FECHA]],'RECAUDOS DE RESOLUCIONES'!A:D,4,FALSE),0)</f>
        <v>0</v>
      </c>
      <c r="P1059" s="9">
        <f>IFERROR(VLOOKUP(Tabla1[[#This Row],[FECHA]],'RECAUDOS DE RESOLUCIONES'!A:D,3,FALSE),0)</f>
        <v>0</v>
      </c>
      <c r="Q105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1059" s="9">
        <f>Tabla1[V. COMPARENDOS]-(Tabla1[V. EXONERACIONES]+Tabla1[[#This Row],[V. SIMIT CON RESOLUCION]]+Tabla1[[#This Row],[V. SIMIT SIN RESOLUCION]]+Tabla1[[#This Row],[V. RECAUDOS COMPARENDOS]]+Tabla1[[#This Row],[V. RECAUDOS RESOLUCIONES]])</f>
        <v>1055483</v>
      </c>
      <c r="S1059" s="11">
        <f>IFERROR(VLOOKUP(Tabla1[[#This Row],[FECHA]],'RECAUDOS LOCALES'!A:D,4,FALSE),0)</f>
        <v>1</v>
      </c>
      <c r="T1059" s="9">
        <f>IFERROR(VLOOKUP(Tabla1[[#This Row],[FECHA]],'RECAUDOS LOCALES'!A:D,3,FALSE),0)</f>
        <v>95318</v>
      </c>
      <c r="U1059" s="11">
        <f>IFERROR(VLOOKUP(Tabla1[[#This Row],[FECHA]],'RECAUDOS EXTERNOS'!A:D,4,FALSE),0)</f>
        <v>3</v>
      </c>
      <c r="V1059" s="9">
        <f>IFERROR(VLOOKUP(Tabla1[[#This Row],[FECHA]],'RECAUDOS EXTERNOS'!A:D,3,FALSE),0)</f>
        <v>972540</v>
      </c>
    </row>
    <row r="1060" spans="1:22" x14ac:dyDescent="0.25">
      <c r="A1060" s="1">
        <v>38619</v>
      </c>
      <c r="B1060" s="3" t="s">
        <v>5</v>
      </c>
      <c r="C1060" s="2">
        <v>38596</v>
      </c>
      <c r="D1060" s="5">
        <f>YEAR(Tabla1[[#This Row],[FECHA]])</f>
        <v>2005</v>
      </c>
      <c r="E1060" s="5">
        <f>IFERROR(VLOOKUP(Tabla1[[#This Row],[FECHA]],'COMPARENDOS TOTALES'!A:D,4,FALSE),0)</f>
        <v>15</v>
      </c>
      <c r="F1060" s="9">
        <f>IFERROR(VLOOKUP(Tabla1[[#This Row],[FECHA]],'COMPARENDOS TOTALES'!A:D,3,FALSE),0)</f>
        <v>2975699</v>
      </c>
      <c r="G1060" s="5">
        <f>IFERROR(VLOOKUP(Tabla1[[#This Row],[FECHA]],EXONERACIONES!A:D,4,FALSE),0)</f>
        <v>11</v>
      </c>
      <c r="H1060" s="9">
        <f>IFERROR(VLOOKUP(Tabla1[[#This Row],[FECHA]],EXONERACIONES!A:D,3,FALSE),0)</f>
        <v>2110966</v>
      </c>
      <c r="I1060" s="5">
        <f>IFERROR(VLOOKUP(Tabla1[[#This Row],[FECHA]],'SIMIT CON RES'!A:D,4,FALSE),0)</f>
        <v>0</v>
      </c>
      <c r="J1060" s="9">
        <f>IFERROR(VLOOKUP(Tabla1[[#This Row],[FECHA]],'SIMIT CON RES'!A:D,3,FALSE),0)</f>
        <v>0</v>
      </c>
      <c r="K1060">
        <f>IFERROR(VLOOKUP(Tabla1[[#This Row],[FECHA]],'SIMIT SIN RES'!A:D,4,FALSE),0)</f>
        <v>0</v>
      </c>
      <c r="L1060" s="9">
        <f>IFERROR(VLOOKUP(Tabla1[[#This Row],[FECHA]],'SIMIT SIN RES'!A:D,3,FALSE),0)</f>
        <v>0</v>
      </c>
      <c r="M1060" s="5">
        <f>IFERROR(VLOOKUP(Tabla1[[#This Row],[FECHA]],'RECAUDOS DE COMPARENDOS'!A:D,4,FALSE),0)</f>
        <v>1</v>
      </c>
      <c r="N1060" s="9">
        <f>IFERROR(VLOOKUP(Tabla1[[#This Row],[FECHA]],'RECAUDOS DE COMPARENDOS'!A:D,3,FALSE),0)</f>
        <v>190750</v>
      </c>
      <c r="O1060" s="5">
        <f>IFERROR(VLOOKUP(Tabla1[[#This Row],[FECHA]],'RECAUDOS DE RESOLUCIONES'!A:D,4,FALSE),0)</f>
        <v>0</v>
      </c>
      <c r="P1060" s="9">
        <f>IFERROR(VLOOKUP(Tabla1[[#This Row],[FECHA]],'RECAUDOS DE RESOLUCIONES'!A:D,3,FALSE),0)</f>
        <v>0</v>
      </c>
      <c r="Q106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1060" s="9">
        <f>Tabla1[V. COMPARENDOS]-(Tabla1[V. EXONERACIONES]+Tabla1[[#This Row],[V. SIMIT CON RESOLUCION]]+Tabla1[[#This Row],[V. SIMIT SIN RESOLUCION]]+Tabla1[[#This Row],[V. RECAUDOS COMPARENDOS]]+Tabla1[[#This Row],[V. RECAUDOS RESOLUCIONES]])</f>
        <v>673983</v>
      </c>
      <c r="S1060" s="11">
        <f>IFERROR(VLOOKUP(Tabla1[[#This Row],[FECHA]],'RECAUDOS LOCALES'!A:D,4,FALSE),0)</f>
        <v>0</v>
      </c>
      <c r="T1060" s="9">
        <f>IFERROR(VLOOKUP(Tabla1[[#This Row],[FECHA]],'RECAUDOS LOCALES'!A:D,3,FALSE),0)</f>
        <v>0</v>
      </c>
      <c r="U1060" s="11">
        <f>IFERROR(VLOOKUP(Tabla1[[#This Row],[FECHA]],'RECAUDOS EXTERNOS'!A:D,4,FALSE),0)</f>
        <v>0</v>
      </c>
      <c r="V1060" s="9">
        <f>IFERROR(VLOOKUP(Tabla1[[#This Row],[FECHA]],'RECAUDOS EXTERNOS'!A:D,3,FALSE),0)</f>
        <v>0</v>
      </c>
    </row>
    <row r="1061" spans="1:22" x14ac:dyDescent="0.25">
      <c r="A1061" s="1">
        <v>38620</v>
      </c>
      <c r="B1061" s="3" t="s">
        <v>4</v>
      </c>
      <c r="C1061" s="2">
        <v>38596</v>
      </c>
      <c r="D1061" s="5">
        <f>YEAR(Tabla1[[#This Row],[FECHA]])</f>
        <v>2005</v>
      </c>
      <c r="E1061" s="5">
        <f>IFERROR(VLOOKUP(Tabla1[[#This Row],[FECHA]],'COMPARENDOS TOTALES'!A:D,4,FALSE),0)</f>
        <v>18</v>
      </c>
      <c r="F1061" s="9">
        <f>IFERROR(VLOOKUP(Tabla1[[#This Row],[FECHA]],'COMPARENDOS TOTALES'!A:D,3,FALSE),0)</f>
        <v>4107483</v>
      </c>
      <c r="G1061" s="5">
        <f>IFERROR(VLOOKUP(Tabla1[[#This Row],[FECHA]],EXONERACIONES!A:D,4,FALSE),0)</f>
        <v>11</v>
      </c>
      <c r="H1061" s="9">
        <f>IFERROR(VLOOKUP(Tabla1[[#This Row],[FECHA]],EXONERACIONES!A:D,3,FALSE),0)</f>
        <v>2581483</v>
      </c>
      <c r="I1061" s="5">
        <f>IFERROR(VLOOKUP(Tabla1[[#This Row],[FECHA]],'SIMIT CON RES'!A:D,4,FALSE),0)</f>
        <v>0</v>
      </c>
      <c r="J1061" s="9">
        <f>IFERROR(VLOOKUP(Tabla1[[#This Row],[FECHA]],'SIMIT CON RES'!A:D,3,FALSE),0)</f>
        <v>0</v>
      </c>
      <c r="K1061">
        <f>IFERROR(VLOOKUP(Tabla1[[#This Row],[FECHA]],'SIMIT SIN RES'!A:D,4,FALSE),0)</f>
        <v>0</v>
      </c>
      <c r="L1061" s="9">
        <f>IFERROR(VLOOKUP(Tabla1[[#This Row],[FECHA]],'SIMIT SIN RES'!A:D,3,FALSE),0)</f>
        <v>0</v>
      </c>
      <c r="M1061" s="5">
        <f>IFERROR(VLOOKUP(Tabla1[[#This Row],[FECHA]],'RECAUDOS DE COMPARENDOS'!A:D,4,FALSE),0)</f>
        <v>5</v>
      </c>
      <c r="N1061" s="9">
        <f>IFERROR(VLOOKUP(Tabla1[[#This Row],[FECHA]],'RECAUDOS DE COMPARENDOS'!A:D,3,FALSE),0)</f>
        <v>1144500</v>
      </c>
      <c r="O1061" s="5">
        <f>IFERROR(VLOOKUP(Tabla1[[#This Row],[FECHA]],'RECAUDOS DE RESOLUCIONES'!A:D,4,FALSE),0)</f>
        <v>0</v>
      </c>
      <c r="P1061" s="9">
        <f>IFERROR(VLOOKUP(Tabla1[[#This Row],[FECHA]],'RECAUDOS DE RESOLUCIONES'!A:D,3,FALSE),0)</f>
        <v>0</v>
      </c>
      <c r="Q106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1061" s="9">
        <f>Tabla1[V. COMPARENDOS]-(Tabla1[V. EXONERACIONES]+Tabla1[[#This Row],[V. SIMIT CON RESOLUCION]]+Tabla1[[#This Row],[V. SIMIT SIN RESOLUCION]]+Tabla1[[#This Row],[V. RECAUDOS COMPARENDOS]]+Tabla1[[#This Row],[V. RECAUDOS RESOLUCIONES]])</f>
        <v>381500</v>
      </c>
      <c r="S1061" s="11">
        <f>IFERROR(VLOOKUP(Tabla1[[#This Row],[FECHA]],'RECAUDOS LOCALES'!A:D,4,FALSE),0)</f>
        <v>0</v>
      </c>
      <c r="T1061" s="9">
        <f>IFERROR(VLOOKUP(Tabla1[[#This Row],[FECHA]],'RECAUDOS LOCALES'!A:D,3,FALSE),0)</f>
        <v>0</v>
      </c>
      <c r="U1061" s="11">
        <f>IFERROR(VLOOKUP(Tabla1[[#This Row],[FECHA]],'RECAUDOS EXTERNOS'!A:D,4,FALSE),0)</f>
        <v>0</v>
      </c>
      <c r="V1061" s="9">
        <f>IFERROR(VLOOKUP(Tabla1[[#This Row],[FECHA]],'RECAUDOS EXTERNOS'!A:D,3,FALSE),0)</f>
        <v>0</v>
      </c>
    </row>
    <row r="1062" spans="1:22" x14ac:dyDescent="0.25">
      <c r="A1062" s="1">
        <v>38621</v>
      </c>
      <c r="B1062" s="3" t="s">
        <v>1</v>
      </c>
      <c r="C1062" s="2">
        <v>38596</v>
      </c>
      <c r="D1062" s="5">
        <f>YEAR(Tabla1[[#This Row],[FECHA]])</f>
        <v>2005</v>
      </c>
      <c r="E1062" s="5">
        <f>IFERROR(VLOOKUP(Tabla1[[#This Row],[FECHA]],'COMPARENDOS TOTALES'!A:D,4,FALSE),0)</f>
        <v>12</v>
      </c>
      <c r="F1062" s="9">
        <f>IFERROR(VLOOKUP(Tabla1[[#This Row],[FECHA]],'COMPARENDOS TOTALES'!A:D,3,FALSE),0)</f>
        <v>2479750</v>
      </c>
      <c r="G1062" s="5">
        <f>IFERROR(VLOOKUP(Tabla1[[#This Row],[FECHA]],EXONERACIONES!A:D,4,FALSE),0)</f>
        <v>7</v>
      </c>
      <c r="H1062" s="9">
        <f>IFERROR(VLOOKUP(Tabla1[[#This Row],[FECHA]],EXONERACIONES!A:D,3,FALSE),0)</f>
        <v>1335250</v>
      </c>
      <c r="I1062" s="5">
        <f>IFERROR(VLOOKUP(Tabla1[[#This Row],[FECHA]],'SIMIT CON RES'!A:D,4,FALSE),0)</f>
        <v>0</v>
      </c>
      <c r="J1062" s="9">
        <f>IFERROR(VLOOKUP(Tabla1[[#This Row],[FECHA]],'SIMIT CON RES'!A:D,3,FALSE),0)</f>
        <v>0</v>
      </c>
      <c r="K1062">
        <f>IFERROR(VLOOKUP(Tabla1[[#This Row],[FECHA]],'SIMIT SIN RES'!A:D,4,FALSE),0)</f>
        <v>0</v>
      </c>
      <c r="L1062" s="9">
        <f>IFERROR(VLOOKUP(Tabla1[[#This Row],[FECHA]],'SIMIT SIN RES'!A:D,3,FALSE),0)</f>
        <v>0</v>
      </c>
      <c r="M1062" s="5">
        <f>IFERROR(VLOOKUP(Tabla1[[#This Row],[FECHA]],'RECAUDOS DE COMPARENDOS'!A:D,4,FALSE),0)</f>
        <v>3</v>
      </c>
      <c r="N1062" s="9">
        <f>IFERROR(VLOOKUP(Tabla1[[#This Row],[FECHA]],'RECAUDOS DE COMPARENDOS'!A:D,3,FALSE),0)</f>
        <v>763000</v>
      </c>
      <c r="O1062" s="5">
        <f>IFERROR(VLOOKUP(Tabla1[[#This Row],[FECHA]],'RECAUDOS DE RESOLUCIONES'!A:D,4,FALSE),0)</f>
        <v>0</v>
      </c>
      <c r="P1062" s="9">
        <f>IFERROR(VLOOKUP(Tabla1[[#This Row],[FECHA]],'RECAUDOS DE RESOLUCIONES'!A:D,3,FALSE),0)</f>
        <v>0</v>
      </c>
      <c r="Q106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1062" s="9">
        <f>Tabla1[V. COMPARENDOS]-(Tabla1[V. EXONERACIONES]+Tabla1[[#This Row],[V. SIMIT CON RESOLUCION]]+Tabla1[[#This Row],[V. SIMIT SIN RESOLUCION]]+Tabla1[[#This Row],[V. RECAUDOS COMPARENDOS]]+Tabla1[[#This Row],[V. RECAUDOS RESOLUCIONES]])</f>
        <v>381500</v>
      </c>
      <c r="S1062" s="11">
        <f>IFERROR(VLOOKUP(Tabla1[[#This Row],[FECHA]],'RECAUDOS LOCALES'!A:D,4,FALSE),0)</f>
        <v>0</v>
      </c>
      <c r="T1062" s="9">
        <f>IFERROR(VLOOKUP(Tabla1[[#This Row],[FECHA]],'RECAUDOS LOCALES'!A:D,3,FALSE),0)</f>
        <v>0</v>
      </c>
      <c r="U1062" s="11">
        <f>IFERROR(VLOOKUP(Tabla1[[#This Row],[FECHA]],'RECAUDOS EXTERNOS'!A:D,4,FALSE),0)</f>
        <v>5</v>
      </c>
      <c r="V1062" s="9">
        <f>IFERROR(VLOOKUP(Tabla1[[#This Row],[FECHA]],'RECAUDOS EXTERNOS'!A:D,3,FALSE),0)</f>
        <v>1191490</v>
      </c>
    </row>
    <row r="1063" spans="1:22" x14ac:dyDescent="0.25">
      <c r="A1063" s="1">
        <v>38622</v>
      </c>
      <c r="B1063" s="3" t="s">
        <v>2</v>
      </c>
      <c r="C1063" s="2">
        <v>38596</v>
      </c>
      <c r="D1063" s="5">
        <f>YEAR(Tabla1[[#This Row],[FECHA]])</f>
        <v>2005</v>
      </c>
      <c r="E1063" s="5">
        <f>IFERROR(VLOOKUP(Tabla1[[#This Row],[FECHA]],'COMPARENDOS TOTALES'!A:D,4,FALSE),0)</f>
        <v>14</v>
      </c>
      <c r="F1063" s="9">
        <f>IFERROR(VLOOKUP(Tabla1[[#This Row],[FECHA]],'COMPARENDOS TOTALES'!A:D,3,FALSE),0)</f>
        <v>2784949</v>
      </c>
      <c r="G1063" s="5">
        <f>IFERROR(VLOOKUP(Tabla1[[#This Row],[FECHA]],EXONERACIONES!A:D,4,FALSE),0)</f>
        <v>10</v>
      </c>
      <c r="H1063" s="9">
        <f>IFERROR(VLOOKUP(Tabla1[[#This Row],[FECHA]],EXONERACIONES!A:D,3,FALSE),0)</f>
        <v>2009233</v>
      </c>
      <c r="I1063" s="5">
        <f>IFERROR(VLOOKUP(Tabla1[[#This Row],[FECHA]],'SIMIT CON RES'!A:D,4,FALSE),0)</f>
        <v>0</v>
      </c>
      <c r="J1063" s="9">
        <f>IFERROR(VLOOKUP(Tabla1[[#This Row],[FECHA]],'SIMIT CON RES'!A:D,3,FALSE),0)</f>
        <v>0</v>
      </c>
      <c r="K1063">
        <f>IFERROR(VLOOKUP(Tabla1[[#This Row],[FECHA]],'SIMIT SIN RES'!A:D,4,FALSE),0)</f>
        <v>0</v>
      </c>
      <c r="L1063" s="9">
        <f>IFERROR(VLOOKUP(Tabla1[[#This Row],[FECHA]],'SIMIT SIN RES'!A:D,3,FALSE),0)</f>
        <v>0</v>
      </c>
      <c r="M1063" s="5">
        <f>IFERROR(VLOOKUP(Tabla1[[#This Row],[FECHA]],'RECAUDOS DE COMPARENDOS'!A:D,4,FALSE),0)</f>
        <v>3</v>
      </c>
      <c r="N1063" s="9">
        <f>IFERROR(VLOOKUP(Tabla1[[#This Row],[FECHA]],'RECAUDOS DE COMPARENDOS'!A:D,3,FALSE),0)</f>
        <v>584966</v>
      </c>
      <c r="O1063" s="5">
        <f>IFERROR(VLOOKUP(Tabla1[[#This Row],[FECHA]],'RECAUDOS DE RESOLUCIONES'!A:D,4,FALSE),0)</f>
        <v>0</v>
      </c>
      <c r="P1063" s="9">
        <f>IFERROR(VLOOKUP(Tabla1[[#This Row],[FECHA]],'RECAUDOS DE RESOLUCIONES'!A:D,3,FALSE),0)</f>
        <v>0</v>
      </c>
      <c r="Q106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1063" s="9">
        <f>Tabla1[V. COMPARENDOS]-(Tabla1[V. EXONERACIONES]+Tabla1[[#This Row],[V. SIMIT CON RESOLUCION]]+Tabla1[[#This Row],[V. SIMIT SIN RESOLUCION]]+Tabla1[[#This Row],[V. RECAUDOS COMPARENDOS]]+Tabla1[[#This Row],[V. RECAUDOS RESOLUCIONES]])</f>
        <v>190750</v>
      </c>
      <c r="S1063" s="11">
        <f>IFERROR(VLOOKUP(Tabla1[[#This Row],[FECHA]],'RECAUDOS LOCALES'!A:D,4,FALSE),0)</f>
        <v>1</v>
      </c>
      <c r="T1063" s="9">
        <f>IFERROR(VLOOKUP(Tabla1[[#This Row],[FECHA]],'RECAUDOS LOCALES'!A:D,3,FALSE),0)</f>
        <v>95318</v>
      </c>
      <c r="U1063" s="11">
        <f>IFERROR(VLOOKUP(Tabla1[[#This Row],[FECHA]],'RECAUDOS EXTERNOS'!A:D,4,FALSE),0)</f>
        <v>3</v>
      </c>
      <c r="V1063" s="9">
        <f>IFERROR(VLOOKUP(Tabla1[[#This Row],[FECHA]],'RECAUDOS EXTERNOS'!A:D,3,FALSE),0)</f>
        <v>716283</v>
      </c>
    </row>
    <row r="1064" spans="1:22" x14ac:dyDescent="0.25">
      <c r="A1064" s="1">
        <v>38623</v>
      </c>
      <c r="B1064" s="3" t="s">
        <v>3</v>
      </c>
      <c r="C1064" s="2">
        <v>38596</v>
      </c>
      <c r="D1064" s="5">
        <f>YEAR(Tabla1[[#This Row],[FECHA]])</f>
        <v>2005</v>
      </c>
      <c r="E1064" s="5">
        <f>IFERROR(VLOOKUP(Tabla1[[#This Row],[FECHA]],'COMPARENDOS TOTALES'!A:D,4,FALSE),0)</f>
        <v>23</v>
      </c>
      <c r="F1064" s="9">
        <f>IFERROR(VLOOKUP(Tabla1[[#This Row],[FECHA]],'COMPARENDOS TOTALES'!A:D,3,FALSE),0)</f>
        <v>4679733</v>
      </c>
      <c r="G1064" s="5">
        <f>IFERROR(VLOOKUP(Tabla1[[#This Row],[FECHA]],EXONERACIONES!A:D,4,FALSE),0)</f>
        <v>20</v>
      </c>
      <c r="H1064" s="9">
        <f>IFERROR(VLOOKUP(Tabla1[[#This Row],[FECHA]],EXONERACIONES!A:D,3,FALSE),0)</f>
        <v>4196500</v>
      </c>
      <c r="I1064" s="5">
        <f>IFERROR(VLOOKUP(Tabla1[[#This Row],[FECHA]],'SIMIT CON RES'!A:D,4,FALSE),0)</f>
        <v>0</v>
      </c>
      <c r="J1064" s="9">
        <f>IFERROR(VLOOKUP(Tabla1[[#This Row],[FECHA]],'SIMIT CON RES'!A:D,3,FALSE),0)</f>
        <v>0</v>
      </c>
      <c r="K1064">
        <f>IFERROR(VLOOKUP(Tabla1[[#This Row],[FECHA]],'SIMIT SIN RES'!A:D,4,FALSE),0)</f>
        <v>0</v>
      </c>
      <c r="L1064" s="9">
        <f>IFERROR(VLOOKUP(Tabla1[[#This Row],[FECHA]],'SIMIT SIN RES'!A:D,3,FALSE),0)</f>
        <v>0</v>
      </c>
      <c r="M1064" s="5">
        <f>IFERROR(VLOOKUP(Tabla1[[#This Row],[FECHA]],'RECAUDOS DE COMPARENDOS'!A:D,4,FALSE),0)</f>
        <v>1</v>
      </c>
      <c r="N1064" s="9">
        <f>IFERROR(VLOOKUP(Tabla1[[#This Row],[FECHA]],'RECAUDOS DE COMPARENDOS'!A:D,3,FALSE),0)</f>
        <v>190750</v>
      </c>
      <c r="O1064" s="5">
        <f>IFERROR(VLOOKUP(Tabla1[[#This Row],[FECHA]],'RECAUDOS DE RESOLUCIONES'!A:D,4,FALSE),0)</f>
        <v>0</v>
      </c>
      <c r="P1064" s="9">
        <f>IFERROR(VLOOKUP(Tabla1[[#This Row],[FECHA]],'RECAUDOS DE RESOLUCIONES'!A:D,3,FALSE),0)</f>
        <v>0</v>
      </c>
      <c r="Q106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1064" s="9">
        <f>Tabla1[V. COMPARENDOS]-(Tabla1[V. EXONERACIONES]+Tabla1[[#This Row],[V. SIMIT CON RESOLUCION]]+Tabla1[[#This Row],[V. SIMIT SIN RESOLUCION]]+Tabla1[[#This Row],[V. RECAUDOS COMPARENDOS]]+Tabla1[[#This Row],[V. RECAUDOS RESOLUCIONES]])</f>
        <v>292483</v>
      </c>
      <c r="S1064" s="11">
        <f>IFERROR(VLOOKUP(Tabla1[[#This Row],[FECHA]],'RECAUDOS LOCALES'!A:D,4,FALSE),0)</f>
        <v>7</v>
      </c>
      <c r="T1064" s="9">
        <f>IFERROR(VLOOKUP(Tabla1[[#This Row],[FECHA]],'RECAUDOS LOCALES'!A:D,3,FALSE),0)</f>
        <v>867517</v>
      </c>
      <c r="U1064" s="11">
        <f>IFERROR(VLOOKUP(Tabla1[[#This Row],[FECHA]],'RECAUDOS EXTERNOS'!A:D,4,FALSE),0)</f>
        <v>3</v>
      </c>
      <c r="V1064" s="9">
        <f>IFERROR(VLOOKUP(Tabla1[[#This Row],[FECHA]],'RECAUDOS EXTERNOS'!A:D,3,FALSE),0)</f>
        <v>1163290</v>
      </c>
    </row>
    <row r="1065" spans="1:22" x14ac:dyDescent="0.25">
      <c r="A1065" s="1">
        <v>38624</v>
      </c>
      <c r="B1065" s="3" t="s">
        <v>6</v>
      </c>
      <c r="C1065" s="2">
        <v>38596</v>
      </c>
      <c r="D1065" s="5">
        <f>YEAR(Tabla1[[#This Row],[FECHA]])</f>
        <v>2005</v>
      </c>
      <c r="E1065" s="5">
        <f>IFERROR(VLOOKUP(Tabla1[[#This Row],[FECHA]],'COMPARENDOS TOTALES'!A:D,4,FALSE),0)</f>
        <v>13</v>
      </c>
      <c r="F1065" s="9">
        <f>IFERROR(VLOOKUP(Tabla1[[#This Row],[FECHA]],'COMPARENDOS TOTALES'!A:D,3,FALSE),0)</f>
        <v>2784949</v>
      </c>
      <c r="G1065" s="5">
        <f>IFERROR(VLOOKUP(Tabla1[[#This Row],[FECHA]],EXONERACIONES!A:D,4,FALSE),0)</f>
        <v>9</v>
      </c>
      <c r="H1065" s="9">
        <f>IFERROR(VLOOKUP(Tabla1[[#This Row],[FECHA]],EXONERACIONES!A:D,3,FALSE),0)</f>
        <v>1729466</v>
      </c>
      <c r="I1065" s="5">
        <f>IFERROR(VLOOKUP(Tabla1[[#This Row],[FECHA]],'SIMIT CON RES'!A:D,4,FALSE),0)</f>
        <v>0</v>
      </c>
      <c r="J1065" s="9">
        <f>IFERROR(VLOOKUP(Tabla1[[#This Row],[FECHA]],'SIMIT CON RES'!A:D,3,FALSE),0)</f>
        <v>0</v>
      </c>
      <c r="K1065">
        <f>IFERROR(VLOOKUP(Tabla1[[#This Row],[FECHA]],'SIMIT SIN RES'!A:D,4,FALSE),0)</f>
        <v>0</v>
      </c>
      <c r="L1065" s="9">
        <f>IFERROR(VLOOKUP(Tabla1[[#This Row],[FECHA]],'SIMIT SIN RES'!A:D,3,FALSE),0)</f>
        <v>0</v>
      </c>
      <c r="M1065" s="5">
        <f>IFERROR(VLOOKUP(Tabla1[[#This Row],[FECHA]],'RECAUDOS DE COMPARENDOS'!A:D,4,FALSE),0)</f>
        <v>3</v>
      </c>
      <c r="N1065" s="9">
        <f>IFERROR(VLOOKUP(Tabla1[[#This Row],[FECHA]],'RECAUDOS DE COMPARENDOS'!A:D,3,FALSE),0)</f>
        <v>673983</v>
      </c>
      <c r="O1065" s="5">
        <f>IFERROR(VLOOKUP(Tabla1[[#This Row],[FECHA]],'RECAUDOS DE RESOLUCIONES'!A:D,4,FALSE),0)</f>
        <v>0</v>
      </c>
      <c r="P1065" s="9">
        <f>IFERROR(VLOOKUP(Tabla1[[#This Row],[FECHA]],'RECAUDOS DE RESOLUCIONES'!A:D,3,FALSE),0)</f>
        <v>0</v>
      </c>
      <c r="Q106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1065" s="9">
        <f>Tabla1[V. COMPARENDOS]-(Tabla1[V. EXONERACIONES]+Tabla1[[#This Row],[V. SIMIT CON RESOLUCION]]+Tabla1[[#This Row],[V. SIMIT SIN RESOLUCION]]+Tabla1[[#This Row],[V. RECAUDOS COMPARENDOS]]+Tabla1[[#This Row],[V. RECAUDOS RESOLUCIONES]])</f>
        <v>381500</v>
      </c>
      <c r="S1065" s="11">
        <f>IFERROR(VLOOKUP(Tabla1[[#This Row],[FECHA]],'RECAUDOS LOCALES'!A:D,4,FALSE),0)</f>
        <v>14</v>
      </c>
      <c r="T1065" s="9">
        <f>IFERROR(VLOOKUP(Tabla1[[#This Row],[FECHA]],'RECAUDOS LOCALES'!A:D,3,FALSE),0)</f>
        <v>1760857</v>
      </c>
      <c r="U1065" s="11">
        <f>IFERROR(VLOOKUP(Tabla1[[#This Row],[FECHA]],'RECAUDOS EXTERNOS'!A:D,4,FALSE),0)</f>
        <v>4</v>
      </c>
      <c r="V1065" s="9">
        <f>IFERROR(VLOOKUP(Tabla1[[#This Row],[FECHA]],'RECAUDOS EXTERNOS'!A:D,3,FALSE),0)</f>
        <v>1153890</v>
      </c>
    </row>
    <row r="1066" spans="1:22" x14ac:dyDescent="0.25">
      <c r="A1066" s="1">
        <v>38625</v>
      </c>
      <c r="B1066" s="3" t="s">
        <v>0</v>
      </c>
      <c r="C1066" s="2">
        <v>38596</v>
      </c>
      <c r="D1066" s="5">
        <f>YEAR(Tabla1[[#This Row],[FECHA]])</f>
        <v>2005</v>
      </c>
      <c r="E1066" s="5">
        <f>IFERROR(VLOOKUP(Tabla1[[#This Row],[FECHA]],'COMPARENDOS TOTALES'!A:D,4,FALSE),0)</f>
        <v>15</v>
      </c>
      <c r="F1066" s="9">
        <f>IFERROR(VLOOKUP(Tabla1[[#This Row],[FECHA]],'COMPARENDOS TOTALES'!A:D,3,FALSE),0)</f>
        <v>3636966</v>
      </c>
      <c r="G1066" s="5">
        <f>IFERROR(VLOOKUP(Tabla1[[#This Row],[FECHA]],EXONERACIONES!A:D,4,FALSE),0)</f>
        <v>12</v>
      </c>
      <c r="H1066" s="9">
        <f>IFERROR(VLOOKUP(Tabla1[[#This Row],[FECHA]],EXONERACIONES!A:D,3,FALSE),0)</f>
        <v>2873966</v>
      </c>
      <c r="I1066" s="5">
        <f>IFERROR(VLOOKUP(Tabla1[[#This Row],[FECHA]],'SIMIT CON RES'!A:D,4,FALSE),0)</f>
        <v>0</v>
      </c>
      <c r="J1066" s="9">
        <f>IFERROR(VLOOKUP(Tabla1[[#This Row],[FECHA]],'SIMIT CON RES'!A:D,3,FALSE),0)</f>
        <v>0</v>
      </c>
      <c r="K1066">
        <f>IFERROR(VLOOKUP(Tabla1[[#This Row],[FECHA]],'SIMIT SIN RES'!A:D,4,FALSE),0)</f>
        <v>0</v>
      </c>
      <c r="L1066" s="9">
        <f>IFERROR(VLOOKUP(Tabla1[[#This Row],[FECHA]],'SIMIT SIN RES'!A:D,3,FALSE),0)</f>
        <v>0</v>
      </c>
      <c r="M1066" s="5">
        <f>IFERROR(VLOOKUP(Tabla1[[#This Row],[FECHA]],'RECAUDOS DE COMPARENDOS'!A:D,4,FALSE),0)</f>
        <v>2</v>
      </c>
      <c r="N1066" s="9">
        <f>IFERROR(VLOOKUP(Tabla1[[#This Row],[FECHA]],'RECAUDOS DE COMPARENDOS'!A:D,3,FALSE),0)</f>
        <v>572250</v>
      </c>
      <c r="O1066" s="5">
        <f>IFERROR(VLOOKUP(Tabla1[[#This Row],[FECHA]],'RECAUDOS DE RESOLUCIONES'!A:D,4,FALSE),0)</f>
        <v>0</v>
      </c>
      <c r="P1066" s="9">
        <f>IFERROR(VLOOKUP(Tabla1[[#This Row],[FECHA]],'RECAUDOS DE RESOLUCIONES'!A:D,3,FALSE),0)</f>
        <v>0</v>
      </c>
      <c r="Q106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1066" s="9">
        <f>Tabla1[V. COMPARENDOS]-(Tabla1[V. EXONERACIONES]+Tabla1[[#This Row],[V. SIMIT CON RESOLUCION]]+Tabla1[[#This Row],[V. SIMIT SIN RESOLUCION]]+Tabla1[[#This Row],[V. RECAUDOS COMPARENDOS]]+Tabla1[[#This Row],[V. RECAUDOS RESOLUCIONES]])</f>
        <v>190750</v>
      </c>
      <c r="S1066" s="11">
        <f>IFERROR(VLOOKUP(Tabla1[[#This Row],[FECHA]],'RECAUDOS LOCALES'!A:D,4,FALSE),0)</f>
        <v>2</v>
      </c>
      <c r="T1066" s="9">
        <f>IFERROR(VLOOKUP(Tabla1[[#This Row],[FECHA]],'RECAUDOS LOCALES'!A:D,3,FALSE),0)</f>
        <v>190636</v>
      </c>
      <c r="U1066" s="11">
        <f>IFERROR(VLOOKUP(Tabla1[[#This Row],[FECHA]],'RECAUDOS EXTERNOS'!A:D,4,FALSE),0)</f>
        <v>2</v>
      </c>
      <c r="V1066" s="9">
        <f>IFERROR(VLOOKUP(Tabla1[[#This Row],[FECHA]],'RECAUDOS EXTERNOS'!A:D,3,FALSE),0)</f>
        <v>397945</v>
      </c>
    </row>
    <row r="1067" spans="1:22" x14ac:dyDescent="0.25">
      <c r="A1067" s="1">
        <v>38626</v>
      </c>
      <c r="B1067" s="3" t="s">
        <v>5</v>
      </c>
      <c r="C1067" s="2">
        <v>38626</v>
      </c>
      <c r="D1067" s="5">
        <f>YEAR(Tabla1[[#This Row],[FECHA]])</f>
        <v>2005</v>
      </c>
      <c r="E1067" s="5">
        <f>IFERROR(VLOOKUP(Tabla1[[#This Row],[FECHA]],'COMPARENDOS TOTALES'!A:D,4,FALSE),0)</f>
        <v>16</v>
      </c>
      <c r="F1067" s="9">
        <f>IFERROR(VLOOKUP(Tabla1[[#This Row],[FECHA]],'COMPARENDOS TOTALES'!A:D,3,FALSE),0)</f>
        <v>3344483</v>
      </c>
      <c r="G1067" s="5">
        <f>IFERROR(VLOOKUP(Tabla1[[#This Row],[FECHA]],EXONERACIONES!A:D,4,FALSE),0)</f>
        <v>13</v>
      </c>
      <c r="H1067" s="9">
        <f>IFERROR(VLOOKUP(Tabla1[[#This Row],[FECHA]],EXONERACIONES!A:D,3,FALSE),0)</f>
        <v>2581483</v>
      </c>
      <c r="I1067" s="5">
        <f>IFERROR(VLOOKUP(Tabla1[[#This Row],[FECHA]],'SIMIT CON RES'!A:D,4,FALSE),0)</f>
        <v>0</v>
      </c>
      <c r="J1067" s="9">
        <f>IFERROR(VLOOKUP(Tabla1[[#This Row],[FECHA]],'SIMIT CON RES'!A:D,3,FALSE),0)</f>
        <v>0</v>
      </c>
      <c r="K1067">
        <f>IFERROR(VLOOKUP(Tabla1[[#This Row],[FECHA]],'SIMIT SIN RES'!A:D,4,FALSE),0)</f>
        <v>0</v>
      </c>
      <c r="L1067" s="9">
        <f>IFERROR(VLOOKUP(Tabla1[[#This Row],[FECHA]],'SIMIT SIN RES'!A:D,3,FALSE),0)</f>
        <v>0</v>
      </c>
      <c r="M1067" s="5">
        <f>IFERROR(VLOOKUP(Tabla1[[#This Row],[FECHA]],'RECAUDOS DE COMPARENDOS'!A:D,4,FALSE),0)</f>
        <v>1</v>
      </c>
      <c r="N1067" s="9">
        <f>IFERROR(VLOOKUP(Tabla1[[#This Row],[FECHA]],'RECAUDOS DE COMPARENDOS'!A:D,3,FALSE),0)</f>
        <v>190750</v>
      </c>
      <c r="O1067" s="5">
        <f>IFERROR(VLOOKUP(Tabla1[[#This Row],[FECHA]],'RECAUDOS DE RESOLUCIONES'!A:D,4,FALSE),0)</f>
        <v>0</v>
      </c>
      <c r="P1067" s="9">
        <f>IFERROR(VLOOKUP(Tabla1[[#This Row],[FECHA]],'RECAUDOS DE RESOLUCIONES'!A:D,3,FALSE),0)</f>
        <v>0</v>
      </c>
      <c r="Q106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1067" s="9">
        <f>Tabla1[V. COMPARENDOS]-(Tabla1[V. EXONERACIONES]+Tabla1[[#This Row],[V. SIMIT CON RESOLUCION]]+Tabla1[[#This Row],[V. SIMIT SIN RESOLUCION]]+Tabla1[[#This Row],[V. RECAUDOS COMPARENDOS]]+Tabla1[[#This Row],[V. RECAUDOS RESOLUCIONES]])</f>
        <v>572250</v>
      </c>
      <c r="S1067" s="11">
        <f>IFERROR(VLOOKUP(Tabla1[[#This Row],[FECHA]],'RECAUDOS LOCALES'!A:D,4,FALSE),0)</f>
        <v>0</v>
      </c>
      <c r="T1067" s="9">
        <f>IFERROR(VLOOKUP(Tabla1[[#This Row],[FECHA]],'RECAUDOS LOCALES'!A:D,3,FALSE),0)</f>
        <v>0</v>
      </c>
      <c r="U1067" s="11">
        <f>IFERROR(VLOOKUP(Tabla1[[#This Row],[FECHA]],'RECAUDOS EXTERNOS'!A:D,4,FALSE),0)</f>
        <v>0</v>
      </c>
      <c r="V1067" s="9">
        <f>IFERROR(VLOOKUP(Tabla1[[#This Row],[FECHA]],'RECAUDOS EXTERNOS'!A:D,3,FALSE),0)</f>
        <v>0</v>
      </c>
    </row>
    <row r="1068" spans="1:22" x14ac:dyDescent="0.25">
      <c r="A1068" s="1">
        <v>38627</v>
      </c>
      <c r="B1068" s="3" t="s">
        <v>4</v>
      </c>
      <c r="C1068" s="2">
        <v>38626</v>
      </c>
      <c r="D1068" s="5">
        <f>YEAR(Tabla1[[#This Row],[FECHA]])</f>
        <v>2005</v>
      </c>
      <c r="E1068" s="5">
        <f>IFERROR(VLOOKUP(Tabla1[[#This Row],[FECHA]],'COMPARENDOS TOTALES'!A:D,4,FALSE),0)</f>
        <v>19</v>
      </c>
      <c r="F1068" s="9">
        <f>IFERROR(VLOOKUP(Tabla1[[#This Row],[FECHA]],'COMPARENDOS TOTALES'!A:D,3,FALSE),0)</f>
        <v>4005750</v>
      </c>
      <c r="G1068" s="5">
        <f>IFERROR(VLOOKUP(Tabla1[[#This Row],[FECHA]],EXONERACIONES!A:D,4,FALSE),0)</f>
        <v>13</v>
      </c>
      <c r="H1068" s="9">
        <f>IFERROR(VLOOKUP(Tabla1[[#This Row],[FECHA]],EXONERACIONES!A:D,3,FALSE),0)</f>
        <v>2670500</v>
      </c>
      <c r="I1068" s="5">
        <f>IFERROR(VLOOKUP(Tabla1[[#This Row],[FECHA]],'SIMIT CON RES'!A:D,4,FALSE),0)</f>
        <v>0</v>
      </c>
      <c r="J1068" s="9">
        <f>IFERROR(VLOOKUP(Tabla1[[#This Row],[FECHA]],'SIMIT CON RES'!A:D,3,FALSE),0)</f>
        <v>0</v>
      </c>
      <c r="K1068">
        <f>IFERROR(VLOOKUP(Tabla1[[#This Row],[FECHA]],'SIMIT SIN RES'!A:D,4,FALSE),0)</f>
        <v>0</v>
      </c>
      <c r="L1068" s="9">
        <f>IFERROR(VLOOKUP(Tabla1[[#This Row],[FECHA]],'SIMIT SIN RES'!A:D,3,FALSE),0)</f>
        <v>0</v>
      </c>
      <c r="M1068" s="5">
        <f>IFERROR(VLOOKUP(Tabla1[[#This Row],[FECHA]],'RECAUDOS DE COMPARENDOS'!A:D,4,FALSE),0)</f>
        <v>4</v>
      </c>
      <c r="N1068" s="9">
        <f>IFERROR(VLOOKUP(Tabla1[[#This Row],[FECHA]],'RECAUDOS DE COMPARENDOS'!A:D,3,FALSE),0)</f>
        <v>953750</v>
      </c>
      <c r="O1068" s="5">
        <f>IFERROR(VLOOKUP(Tabla1[[#This Row],[FECHA]],'RECAUDOS DE RESOLUCIONES'!A:D,4,FALSE),0)</f>
        <v>0</v>
      </c>
      <c r="P1068" s="9">
        <f>IFERROR(VLOOKUP(Tabla1[[#This Row],[FECHA]],'RECAUDOS DE RESOLUCIONES'!A:D,3,FALSE),0)</f>
        <v>0</v>
      </c>
      <c r="Q106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1068" s="9">
        <f>Tabla1[V. COMPARENDOS]-(Tabla1[V. EXONERACIONES]+Tabla1[[#This Row],[V. SIMIT CON RESOLUCION]]+Tabla1[[#This Row],[V. SIMIT SIN RESOLUCION]]+Tabla1[[#This Row],[V. RECAUDOS COMPARENDOS]]+Tabla1[[#This Row],[V. RECAUDOS RESOLUCIONES]])</f>
        <v>381500</v>
      </c>
      <c r="S1068" s="11">
        <f>IFERROR(VLOOKUP(Tabla1[[#This Row],[FECHA]],'RECAUDOS LOCALES'!A:D,4,FALSE),0)</f>
        <v>0</v>
      </c>
      <c r="T1068" s="9">
        <f>IFERROR(VLOOKUP(Tabla1[[#This Row],[FECHA]],'RECAUDOS LOCALES'!A:D,3,FALSE),0)</f>
        <v>0</v>
      </c>
      <c r="U1068" s="11">
        <f>IFERROR(VLOOKUP(Tabla1[[#This Row],[FECHA]],'RECAUDOS EXTERNOS'!A:D,4,FALSE),0)</f>
        <v>0</v>
      </c>
      <c r="V1068" s="9">
        <f>IFERROR(VLOOKUP(Tabla1[[#This Row],[FECHA]],'RECAUDOS EXTERNOS'!A:D,3,FALSE),0)</f>
        <v>0</v>
      </c>
    </row>
    <row r="1069" spans="1:22" x14ac:dyDescent="0.25">
      <c r="A1069" s="1">
        <v>38628</v>
      </c>
      <c r="B1069" s="3" t="s">
        <v>1</v>
      </c>
      <c r="C1069" s="2">
        <v>38626</v>
      </c>
      <c r="D1069" s="5">
        <f>YEAR(Tabla1[[#This Row],[FECHA]])</f>
        <v>2005</v>
      </c>
      <c r="E1069" s="5">
        <f>IFERROR(VLOOKUP(Tabla1[[#This Row],[FECHA]],'COMPARENDOS TOTALES'!A:D,4,FALSE),0)</f>
        <v>10</v>
      </c>
      <c r="F1069" s="9">
        <f>IFERROR(VLOOKUP(Tabla1[[#This Row],[FECHA]],'COMPARENDOS TOTALES'!A:D,3,FALSE),0)</f>
        <v>2301716</v>
      </c>
      <c r="G1069" s="5">
        <f>IFERROR(VLOOKUP(Tabla1[[#This Row],[FECHA]],EXONERACIONES!A:D,4,FALSE),0)</f>
        <v>7</v>
      </c>
      <c r="H1069" s="9">
        <f>IFERROR(VLOOKUP(Tabla1[[#This Row],[FECHA]],EXONERACIONES!A:D,3,FALSE),0)</f>
        <v>1627733</v>
      </c>
      <c r="I1069" s="5">
        <f>IFERROR(VLOOKUP(Tabla1[[#This Row],[FECHA]],'SIMIT CON RES'!A:D,4,FALSE),0)</f>
        <v>0</v>
      </c>
      <c r="J1069" s="9">
        <f>IFERROR(VLOOKUP(Tabla1[[#This Row],[FECHA]],'SIMIT CON RES'!A:D,3,FALSE),0)</f>
        <v>0</v>
      </c>
      <c r="K1069">
        <f>IFERROR(VLOOKUP(Tabla1[[#This Row],[FECHA]],'SIMIT SIN RES'!A:D,4,FALSE),0)</f>
        <v>0</v>
      </c>
      <c r="L1069" s="9">
        <f>IFERROR(VLOOKUP(Tabla1[[#This Row],[FECHA]],'SIMIT SIN RES'!A:D,3,FALSE),0)</f>
        <v>0</v>
      </c>
      <c r="M1069" s="5">
        <f>IFERROR(VLOOKUP(Tabla1[[#This Row],[FECHA]],'RECAUDOS DE COMPARENDOS'!A:D,4,FALSE),0)</f>
        <v>1</v>
      </c>
      <c r="N1069" s="9">
        <f>IFERROR(VLOOKUP(Tabla1[[#This Row],[FECHA]],'RECAUDOS DE COMPARENDOS'!A:D,3,FALSE),0)</f>
        <v>381500</v>
      </c>
      <c r="O1069" s="5">
        <f>IFERROR(VLOOKUP(Tabla1[[#This Row],[FECHA]],'RECAUDOS DE RESOLUCIONES'!A:D,4,FALSE),0)</f>
        <v>0</v>
      </c>
      <c r="P1069" s="9">
        <f>IFERROR(VLOOKUP(Tabla1[[#This Row],[FECHA]],'RECAUDOS DE RESOLUCIONES'!A:D,3,FALSE),0)</f>
        <v>0</v>
      </c>
      <c r="Q106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1069" s="9">
        <f>Tabla1[V. COMPARENDOS]-(Tabla1[V. EXONERACIONES]+Tabla1[[#This Row],[V. SIMIT CON RESOLUCION]]+Tabla1[[#This Row],[V. SIMIT SIN RESOLUCION]]+Tabla1[[#This Row],[V. RECAUDOS COMPARENDOS]]+Tabla1[[#This Row],[V. RECAUDOS RESOLUCIONES]])</f>
        <v>292483</v>
      </c>
      <c r="S1069" s="11">
        <f>IFERROR(VLOOKUP(Tabla1[[#This Row],[FECHA]],'RECAUDOS LOCALES'!A:D,4,FALSE),0)</f>
        <v>3</v>
      </c>
      <c r="T1069" s="9">
        <f>IFERROR(VLOOKUP(Tabla1[[#This Row],[FECHA]],'RECAUDOS LOCALES'!A:D,3,FALSE),0)</f>
        <v>476588</v>
      </c>
      <c r="U1069" s="11">
        <f>IFERROR(VLOOKUP(Tabla1[[#This Row],[FECHA]],'RECAUDOS EXTERNOS'!A:D,4,FALSE),0)</f>
        <v>3</v>
      </c>
      <c r="V1069" s="9">
        <f>IFERROR(VLOOKUP(Tabla1[[#This Row],[FECHA]],'RECAUDOS EXTERNOS'!A:D,3,FALSE),0)</f>
        <v>805315</v>
      </c>
    </row>
    <row r="1070" spans="1:22" x14ac:dyDescent="0.25">
      <c r="A1070" s="1">
        <v>38629</v>
      </c>
      <c r="B1070" s="3" t="s">
        <v>2</v>
      </c>
      <c r="C1070" s="2">
        <v>38626</v>
      </c>
      <c r="D1070" s="5">
        <f>YEAR(Tabla1[[#This Row],[FECHA]])</f>
        <v>2005</v>
      </c>
      <c r="E1070" s="5">
        <f>IFERROR(VLOOKUP(Tabla1[[#This Row],[FECHA]],'COMPARENDOS TOTALES'!A:D,4,FALSE),0)</f>
        <v>12</v>
      </c>
      <c r="F1070" s="9">
        <f>IFERROR(VLOOKUP(Tabla1[[#This Row],[FECHA]],'COMPARENDOS TOTALES'!A:D,3,FALSE),0)</f>
        <v>2772233</v>
      </c>
      <c r="G1070" s="5">
        <f>IFERROR(VLOOKUP(Tabla1[[#This Row],[FECHA]],EXONERACIONES!A:D,4,FALSE),0)</f>
        <v>8</v>
      </c>
      <c r="H1070" s="9">
        <f>IFERROR(VLOOKUP(Tabla1[[#This Row],[FECHA]],EXONERACIONES!A:D,3,FALSE),0)</f>
        <v>2098250</v>
      </c>
      <c r="I1070" s="5">
        <f>IFERROR(VLOOKUP(Tabla1[[#This Row],[FECHA]],'SIMIT CON RES'!A:D,4,FALSE),0)</f>
        <v>0</v>
      </c>
      <c r="J1070" s="9">
        <f>IFERROR(VLOOKUP(Tabla1[[#This Row],[FECHA]],'SIMIT CON RES'!A:D,3,FALSE),0)</f>
        <v>0</v>
      </c>
      <c r="K1070">
        <f>IFERROR(VLOOKUP(Tabla1[[#This Row],[FECHA]],'SIMIT SIN RES'!A:D,4,FALSE),0)</f>
        <v>0</v>
      </c>
      <c r="L1070" s="9">
        <f>IFERROR(VLOOKUP(Tabla1[[#This Row],[FECHA]],'SIMIT SIN RES'!A:D,3,FALSE),0)</f>
        <v>0</v>
      </c>
      <c r="M1070" s="5">
        <f>IFERROR(VLOOKUP(Tabla1[[#This Row],[FECHA]],'RECAUDOS DE COMPARENDOS'!A:D,4,FALSE),0)</f>
        <v>0</v>
      </c>
      <c r="N1070" s="9">
        <f>IFERROR(VLOOKUP(Tabla1[[#This Row],[FECHA]],'RECAUDOS DE COMPARENDOS'!A:D,3,FALSE),0)</f>
        <v>0</v>
      </c>
      <c r="O1070" s="5">
        <f>IFERROR(VLOOKUP(Tabla1[[#This Row],[FECHA]],'RECAUDOS DE RESOLUCIONES'!A:D,4,FALSE),0)</f>
        <v>0</v>
      </c>
      <c r="P1070" s="9">
        <f>IFERROR(VLOOKUP(Tabla1[[#This Row],[FECHA]],'RECAUDOS DE RESOLUCIONES'!A:D,3,FALSE),0)</f>
        <v>0</v>
      </c>
      <c r="Q107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1070" s="9">
        <f>Tabla1[V. COMPARENDOS]-(Tabla1[V. EXONERACIONES]+Tabla1[[#This Row],[V. SIMIT CON RESOLUCION]]+Tabla1[[#This Row],[V. SIMIT SIN RESOLUCION]]+Tabla1[[#This Row],[V. RECAUDOS COMPARENDOS]]+Tabla1[[#This Row],[V. RECAUDOS RESOLUCIONES]])</f>
        <v>673983</v>
      </c>
      <c r="S1070" s="11">
        <f>IFERROR(VLOOKUP(Tabla1[[#This Row],[FECHA]],'RECAUDOS LOCALES'!A:D,4,FALSE),0)</f>
        <v>3</v>
      </c>
      <c r="T1070" s="9">
        <f>IFERROR(VLOOKUP(Tabla1[[#This Row],[FECHA]],'RECAUDOS LOCALES'!A:D,3,FALSE),0)</f>
        <v>470770</v>
      </c>
      <c r="U1070" s="11">
        <f>IFERROR(VLOOKUP(Tabla1[[#This Row],[FECHA]],'RECAUDOS EXTERNOS'!A:D,4,FALSE),0)</f>
        <v>5</v>
      </c>
      <c r="V1070" s="9">
        <f>IFERROR(VLOOKUP(Tabla1[[#This Row],[FECHA]],'RECAUDOS EXTERNOS'!A:D,3,FALSE),0)</f>
        <v>1002261</v>
      </c>
    </row>
    <row r="1071" spans="1:22" x14ac:dyDescent="0.25">
      <c r="A1071" s="1">
        <v>38630</v>
      </c>
      <c r="B1071" s="3" t="s">
        <v>3</v>
      </c>
      <c r="C1071" s="2">
        <v>38626</v>
      </c>
      <c r="D1071" s="5">
        <f>YEAR(Tabla1[[#This Row],[FECHA]])</f>
        <v>2005</v>
      </c>
      <c r="E1071" s="5">
        <f>IFERROR(VLOOKUP(Tabla1[[#This Row],[FECHA]],'COMPARENDOS TOTALES'!A:D,4,FALSE),0)</f>
        <v>6</v>
      </c>
      <c r="F1071" s="9">
        <f>IFERROR(VLOOKUP(Tabla1[[#This Row],[FECHA]],'COMPARENDOS TOTALES'!A:D,3,FALSE),0)</f>
        <v>1335250</v>
      </c>
      <c r="G1071" s="5">
        <f>IFERROR(VLOOKUP(Tabla1[[#This Row],[FECHA]],EXONERACIONES!A:D,4,FALSE),0)</f>
        <v>5</v>
      </c>
      <c r="H1071" s="9">
        <f>IFERROR(VLOOKUP(Tabla1[[#This Row],[FECHA]],EXONERACIONES!A:D,3,FALSE),0)</f>
        <v>1144500</v>
      </c>
      <c r="I1071" s="5">
        <f>IFERROR(VLOOKUP(Tabla1[[#This Row],[FECHA]],'SIMIT CON RES'!A:D,4,FALSE),0)</f>
        <v>0</v>
      </c>
      <c r="J1071" s="9">
        <f>IFERROR(VLOOKUP(Tabla1[[#This Row],[FECHA]],'SIMIT CON RES'!A:D,3,FALSE),0)</f>
        <v>0</v>
      </c>
      <c r="K1071">
        <f>IFERROR(VLOOKUP(Tabla1[[#This Row],[FECHA]],'SIMIT SIN RES'!A:D,4,FALSE),0)</f>
        <v>0</v>
      </c>
      <c r="L1071" s="9">
        <f>IFERROR(VLOOKUP(Tabla1[[#This Row],[FECHA]],'SIMIT SIN RES'!A:D,3,FALSE),0)</f>
        <v>0</v>
      </c>
      <c r="M1071" s="5">
        <f>IFERROR(VLOOKUP(Tabla1[[#This Row],[FECHA]],'RECAUDOS DE COMPARENDOS'!A:D,4,FALSE),0)</f>
        <v>1</v>
      </c>
      <c r="N1071" s="9">
        <f>IFERROR(VLOOKUP(Tabla1[[#This Row],[FECHA]],'RECAUDOS DE COMPARENDOS'!A:D,3,FALSE),0)</f>
        <v>190750</v>
      </c>
      <c r="O1071" s="5">
        <f>IFERROR(VLOOKUP(Tabla1[[#This Row],[FECHA]],'RECAUDOS DE RESOLUCIONES'!A:D,4,FALSE),0)</f>
        <v>0</v>
      </c>
      <c r="P1071" s="9">
        <f>IFERROR(VLOOKUP(Tabla1[[#This Row],[FECHA]],'RECAUDOS DE RESOLUCIONES'!A:D,3,FALSE),0)</f>
        <v>0</v>
      </c>
      <c r="Q107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07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071" s="11">
        <f>IFERROR(VLOOKUP(Tabla1[[#This Row],[FECHA]],'RECAUDOS LOCALES'!A:D,4,FALSE),0)</f>
        <v>6</v>
      </c>
      <c r="T1071" s="9">
        <f>IFERROR(VLOOKUP(Tabla1[[#This Row],[FECHA]],'RECAUDOS LOCALES'!A:D,3,FALSE),0)</f>
        <v>693095</v>
      </c>
      <c r="U1071" s="11">
        <f>IFERROR(VLOOKUP(Tabla1[[#This Row],[FECHA]],'RECAUDOS EXTERNOS'!A:D,4,FALSE),0)</f>
        <v>5</v>
      </c>
      <c r="V1071" s="9">
        <f>IFERROR(VLOOKUP(Tabla1[[#This Row],[FECHA]],'RECAUDOS EXTERNOS'!A:D,3,FALSE),0)</f>
        <v>1304978</v>
      </c>
    </row>
    <row r="1072" spans="1:22" x14ac:dyDescent="0.25">
      <c r="A1072" s="1">
        <v>38631</v>
      </c>
      <c r="B1072" s="3" t="s">
        <v>6</v>
      </c>
      <c r="C1072" s="2">
        <v>38626</v>
      </c>
      <c r="D1072" s="5">
        <f>YEAR(Tabla1[[#This Row],[FECHA]])</f>
        <v>2005</v>
      </c>
      <c r="E1072" s="5">
        <f>IFERROR(VLOOKUP(Tabla1[[#This Row],[FECHA]],'COMPARENDOS TOTALES'!A:D,4,FALSE),0)</f>
        <v>24</v>
      </c>
      <c r="F1072" s="9">
        <f>IFERROR(VLOOKUP(Tabla1[[#This Row],[FECHA]],'COMPARENDOS TOTALES'!A:D,3,FALSE),0)</f>
        <v>4781466</v>
      </c>
      <c r="G1072" s="5">
        <f>IFERROR(VLOOKUP(Tabla1[[#This Row],[FECHA]],EXONERACIONES!A:D,4,FALSE),0)</f>
        <v>18</v>
      </c>
      <c r="H1072" s="9">
        <f>IFERROR(VLOOKUP(Tabla1[[#This Row],[FECHA]],EXONERACIONES!A:D,3,FALSE),0)</f>
        <v>3535233</v>
      </c>
      <c r="I1072" s="5">
        <f>IFERROR(VLOOKUP(Tabla1[[#This Row],[FECHA]],'SIMIT CON RES'!A:D,4,FALSE),0)</f>
        <v>0</v>
      </c>
      <c r="J1072" s="9">
        <f>IFERROR(VLOOKUP(Tabla1[[#This Row],[FECHA]],'SIMIT CON RES'!A:D,3,FALSE),0)</f>
        <v>0</v>
      </c>
      <c r="K1072">
        <f>IFERROR(VLOOKUP(Tabla1[[#This Row],[FECHA]],'SIMIT SIN RES'!A:D,4,FALSE),0)</f>
        <v>0</v>
      </c>
      <c r="L1072" s="9">
        <f>IFERROR(VLOOKUP(Tabla1[[#This Row],[FECHA]],'SIMIT SIN RES'!A:D,3,FALSE),0)</f>
        <v>0</v>
      </c>
      <c r="M1072" s="5">
        <f>IFERROR(VLOOKUP(Tabla1[[#This Row],[FECHA]],'RECAUDOS DE COMPARENDOS'!A:D,4,FALSE),0)</f>
        <v>5</v>
      </c>
      <c r="N1072" s="9">
        <f>IFERROR(VLOOKUP(Tabla1[[#This Row],[FECHA]],'RECAUDOS DE COMPARENDOS'!A:D,3,FALSE),0)</f>
        <v>1055483</v>
      </c>
      <c r="O1072" s="5">
        <f>IFERROR(VLOOKUP(Tabla1[[#This Row],[FECHA]],'RECAUDOS DE RESOLUCIONES'!A:D,4,FALSE),0)</f>
        <v>0</v>
      </c>
      <c r="P1072" s="9">
        <f>IFERROR(VLOOKUP(Tabla1[[#This Row],[FECHA]],'RECAUDOS DE RESOLUCIONES'!A:D,3,FALSE),0)</f>
        <v>0</v>
      </c>
      <c r="Q107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1072" s="9">
        <f>Tabla1[V. COMPARENDOS]-(Tabla1[V. EXONERACIONES]+Tabla1[[#This Row],[V. SIMIT CON RESOLUCION]]+Tabla1[[#This Row],[V. SIMIT SIN RESOLUCION]]+Tabla1[[#This Row],[V. RECAUDOS COMPARENDOS]]+Tabla1[[#This Row],[V. RECAUDOS RESOLUCIONES]])</f>
        <v>190750</v>
      </c>
      <c r="S1072" s="11">
        <f>IFERROR(VLOOKUP(Tabla1[[#This Row],[FECHA]],'RECAUDOS LOCALES'!A:D,4,FALSE),0)</f>
        <v>4</v>
      </c>
      <c r="T1072" s="9">
        <f>IFERROR(VLOOKUP(Tabla1[[#This Row],[FECHA]],'RECAUDOS LOCALES'!A:D,3,FALSE),0)</f>
        <v>571906</v>
      </c>
      <c r="U1072" s="11">
        <f>IFERROR(VLOOKUP(Tabla1[[#This Row],[FECHA]],'RECAUDOS EXTERNOS'!A:D,4,FALSE),0)</f>
        <v>1</v>
      </c>
      <c r="V1072" s="9">
        <f>IFERROR(VLOOKUP(Tabla1[[#This Row],[FECHA]],'RECAUDOS EXTERNOS'!A:D,3,FALSE),0)</f>
        <v>204850</v>
      </c>
    </row>
    <row r="1073" spans="1:22" x14ac:dyDescent="0.25">
      <c r="A1073" s="1">
        <v>38632</v>
      </c>
      <c r="B1073" s="3" t="s">
        <v>0</v>
      </c>
      <c r="C1073" s="2">
        <v>38626</v>
      </c>
      <c r="D1073" s="5">
        <f>YEAR(Tabla1[[#This Row],[FECHA]])</f>
        <v>2005</v>
      </c>
      <c r="E1073" s="5">
        <f>IFERROR(VLOOKUP(Tabla1[[#This Row],[FECHA]],'COMPARENDOS TOTALES'!A:D,4,FALSE),0)</f>
        <v>12</v>
      </c>
      <c r="F1073" s="9">
        <f>IFERROR(VLOOKUP(Tabla1[[#This Row],[FECHA]],'COMPARENDOS TOTALES'!A:D,3,FALSE),0)</f>
        <v>2390733</v>
      </c>
      <c r="G1073" s="5">
        <f>IFERROR(VLOOKUP(Tabla1[[#This Row],[FECHA]],EXONERACIONES!A:D,4,FALSE),0)</f>
        <v>8</v>
      </c>
      <c r="H1073" s="9">
        <f>IFERROR(VLOOKUP(Tabla1[[#This Row],[FECHA]],EXONERACIONES!A:D,3,FALSE),0)</f>
        <v>1627733</v>
      </c>
      <c r="I1073" s="5">
        <f>IFERROR(VLOOKUP(Tabla1[[#This Row],[FECHA]],'SIMIT CON RES'!A:D,4,FALSE),0)</f>
        <v>0</v>
      </c>
      <c r="J1073" s="9">
        <f>IFERROR(VLOOKUP(Tabla1[[#This Row],[FECHA]],'SIMIT CON RES'!A:D,3,FALSE),0)</f>
        <v>0</v>
      </c>
      <c r="K1073">
        <f>IFERROR(VLOOKUP(Tabla1[[#This Row],[FECHA]],'SIMIT SIN RES'!A:D,4,FALSE),0)</f>
        <v>0</v>
      </c>
      <c r="L1073" s="9">
        <f>IFERROR(VLOOKUP(Tabla1[[#This Row],[FECHA]],'SIMIT SIN RES'!A:D,3,FALSE),0)</f>
        <v>0</v>
      </c>
      <c r="M1073" s="5">
        <f>IFERROR(VLOOKUP(Tabla1[[#This Row],[FECHA]],'RECAUDOS DE COMPARENDOS'!A:D,4,FALSE),0)</f>
        <v>3</v>
      </c>
      <c r="N1073" s="9">
        <f>IFERROR(VLOOKUP(Tabla1[[#This Row],[FECHA]],'RECAUDOS DE COMPARENDOS'!A:D,3,FALSE),0)</f>
        <v>572250</v>
      </c>
      <c r="O1073" s="5">
        <f>IFERROR(VLOOKUP(Tabla1[[#This Row],[FECHA]],'RECAUDOS DE RESOLUCIONES'!A:D,4,FALSE),0)</f>
        <v>0</v>
      </c>
      <c r="P1073" s="9">
        <f>IFERROR(VLOOKUP(Tabla1[[#This Row],[FECHA]],'RECAUDOS DE RESOLUCIONES'!A:D,3,FALSE),0)</f>
        <v>0</v>
      </c>
      <c r="Q107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1073" s="9">
        <f>Tabla1[V. COMPARENDOS]-(Tabla1[V. EXONERACIONES]+Tabla1[[#This Row],[V. SIMIT CON RESOLUCION]]+Tabla1[[#This Row],[V. SIMIT SIN RESOLUCION]]+Tabla1[[#This Row],[V. RECAUDOS COMPARENDOS]]+Tabla1[[#This Row],[V. RECAUDOS RESOLUCIONES]])</f>
        <v>190750</v>
      </c>
      <c r="S1073" s="11">
        <f>IFERROR(VLOOKUP(Tabla1[[#This Row],[FECHA]],'RECAUDOS LOCALES'!A:D,4,FALSE),0)</f>
        <v>2</v>
      </c>
      <c r="T1073" s="9">
        <f>IFERROR(VLOOKUP(Tabla1[[#This Row],[FECHA]],'RECAUDOS LOCALES'!A:D,3,FALSE),0)</f>
        <v>274318</v>
      </c>
      <c r="U1073" s="11">
        <f>IFERROR(VLOOKUP(Tabla1[[#This Row],[FECHA]],'RECAUDOS EXTERNOS'!A:D,4,FALSE),0)</f>
        <v>8</v>
      </c>
      <c r="V1073" s="9">
        <f>IFERROR(VLOOKUP(Tabla1[[#This Row],[FECHA]],'RECAUDOS EXTERNOS'!A:D,3,FALSE),0)</f>
        <v>2021041</v>
      </c>
    </row>
    <row r="1074" spans="1:22" x14ac:dyDescent="0.25">
      <c r="A1074" s="1">
        <v>38633</v>
      </c>
      <c r="B1074" s="3" t="s">
        <v>5</v>
      </c>
      <c r="C1074" s="2">
        <v>38626</v>
      </c>
      <c r="D1074" s="5">
        <f>YEAR(Tabla1[[#This Row],[FECHA]])</f>
        <v>2005</v>
      </c>
      <c r="E1074" s="5">
        <f>IFERROR(VLOOKUP(Tabla1[[#This Row],[FECHA]],'COMPARENDOS TOTALES'!A:D,4,FALSE),0)</f>
        <v>18</v>
      </c>
      <c r="F1074" s="9">
        <f>IFERROR(VLOOKUP(Tabla1[[#This Row],[FECHA]],'COMPARENDOS TOTALES'!A:D,3,FALSE),0)</f>
        <v>4196500</v>
      </c>
      <c r="G1074" s="5">
        <f>IFERROR(VLOOKUP(Tabla1[[#This Row],[FECHA]],EXONERACIONES!A:D,4,FALSE),0)</f>
        <v>16</v>
      </c>
      <c r="H1074" s="9">
        <f>IFERROR(VLOOKUP(Tabla1[[#This Row],[FECHA]],EXONERACIONES!A:D,3,FALSE),0)</f>
        <v>3815000</v>
      </c>
      <c r="I1074" s="5">
        <f>IFERROR(VLOOKUP(Tabla1[[#This Row],[FECHA]],'SIMIT CON RES'!A:D,4,FALSE),0)</f>
        <v>0</v>
      </c>
      <c r="J1074" s="9">
        <f>IFERROR(VLOOKUP(Tabla1[[#This Row],[FECHA]],'SIMIT CON RES'!A:D,3,FALSE),0)</f>
        <v>0</v>
      </c>
      <c r="K1074">
        <f>IFERROR(VLOOKUP(Tabla1[[#This Row],[FECHA]],'SIMIT SIN RES'!A:D,4,FALSE),0)</f>
        <v>0</v>
      </c>
      <c r="L1074" s="9">
        <f>IFERROR(VLOOKUP(Tabla1[[#This Row],[FECHA]],'SIMIT SIN RES'!A:D,3,FALSE),0)</f>
        <v>0</v>
      </c>
      <c r="M1074" s="5">
        <f>IFERROR(VLOOKUP(Tabla1[[#This Row],[FECHA]],'RECAUDOS DE COMPARENDOS'!A:D,4,FALSE),0)</f>
        <v>2</v>
      </c>
      <c r="N1074" s="9">
        <f>IFERROR(VLOOKUP(Tabla1[[#This Row],[FECHA]],'RECAUDOS DE COMPARENDOS'!A:D,3,FALSE),0)</f>
        <v>381500</v>
      </c>
      <c r="O1074" s="5">
        <f>IFERROR(VLOOKUP(Tabla1[[#This Row],[FECHA]],'RECAUDOS DE RESOLUCIONES'!A:D,4,FALSE),0)</f>
        <v>0</v>
      </c>
      <c r="P1074" s="9">
        <f>IFERROR(VLOOKUP(Tabla1[[#This Row],[FECHA]],'RECAUDOS DE RESOLUCIONES'!A:D,3,FALSE),0)</f>
        <v>0</v>
      </c>
      <c r="Q107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07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074" s="11">
        <f>IFERROR(VLOOKUP(Tabla1[[#This Row],[FECHA]],'RECAUDOS LOCALES'!A:D,4,FALSE),0)</f>
        <v>0</v>
      </c>
      <c r="T1074" s="9">
        <f>IFERROR(VLOOKUP(Tabla1[[#This Row],[FECHA]],'RECAUDOS LOCALES'!A:D,3,FALSE),0)</f>
        <v>0</v>
      </c>
      <c r="U1074" s="11">
        <f>IFERROR(VLOOKUP(Tabla1[[#This Row],[FECHA]],'RECAUDOS EXTERNOS'!A:D,4,FALSE),0)</f>
        <v>0</v>
      </c>
      <c r="V1074" s="9">
        <f>IFERROR(VLOOKUP(Tabla1[[#This Row],[FECHA]],'RECAUDOS EXTERNOS'!A:D,3,FALSE),0)</f>
        <v>0</v>
      </c>
    </row>
    <row r="1075" spans="1:22" x14ac:dyDescent="0.25">
      <c r="A1075" s="1">
        <v>38634</v>
      </c>
      <c r="B1075" s="3" t="s">
        <v>4</v>
      </c>
      <c r="C1075" s="2">
        <v>38626</v>
      </c>
      <c r="D1075" s="5">
        <f>YEAR(Tabla1[[#This Row],[FECHA]])</f>
        <v>2005</v>
      </c>
      <c r="E1075" s="5">
        <f>IFERROR(VLOOKUP(Tabla1[[#This Row],[FECHA]],'COMPARENDOS TOTALES'!A:D,4,FALSE),0)</f>
        <v>10</v>
      </c>
      <c r="F1075" s="9">
        <f>IFERROR(VLOOKUP(Tabla1[[#This Row],[FECHA]],'COMPARENDOS TOTALES'!A:D,3,FALSE),0)</f>
        <v>2098250</v>
      </c>
      <c r="G1075" s="5">
        <f>IFERROR(VLOOKUP(Tabla1[[#This Row],[FECHA]],EXONERACIONES!A:D,4,FALSE),0)</f>
        <v>8</v>
      </c>
      <c r="H1075" s="9">
        <f>IFERROR(VLOOKUP(Tabla1[[#This Row],[FECHA]],EXONERACIONES!A:D,3,FALSE),0)</f>
        <v>1716750</v>
      </c>
      <c r="I1075" s="5">
        <f>IFERROR(VLOOKUP(Tabla1[[#This Row],[FECHA]],'SIMIT CON RES'!A:D,4,FALSE),0)</f>
        <v>0</v>
      </c>
      <c r="J1075" s="9">
        <f>IFERROR(VLOOKUP(Tabla1[[#This Row],[FECHA]],'SIMIT CON RES'!A:D,3,FALSE),0)</f>
        <v>0</v>
      </c>
      <c r="K1075">
        <f>IFERROR(VLOOKUP(Tabla1[[#This Row],[FECHA]],'SIMIT SIN RES'!A:D,4,FALSE),0)</f>
        <v>0</v>
      </c>
      <c r="L1075" s="9">
        <f>IFERROR(VLOOKUP(Tabla1[[#This Row],[FECHA]],'SIMIT SIN RES'!A:D,3,FALSE),0)</f>
        <v>0</v>
      </c>
      <c r="M1075" s="5">
        <f>IFERROR(VLOOKUP(Tabla1[[#This Row],[FECHA]],'RECAUDOS DE COMPARENDOS'!A:D,4,FALSE),0)</f>
        <v>1</v>
      </c>
      <c r="N1075" s="9">
        <f>IFERROR(VLOOKUP(Tabla1[[#This Row],[FECHA]],'RECAUDOS DE COMPARENDOS'!A:D,3,FALSE),0)</f>
        <v>190750</v>
      </c>
      <c r="O1075" s="5">
        <f>IFERROR(VLOOKUP(Tabla1[[#This Row],[FECHA]],'RECAUDOS DE RESOLUCIONES'!A:D,4,FALSE),0)</f>
        <v>0</v>
      </c>
      <c r="P1075" s="9">
        <f>IFERROR(VLOOKUP(Tabla1[[#This Row],[FECHA]],'RECAUDOS DE RESOLUCIONES'!A:D,3,FALSE),0)</f>
        <v>0</v>
      </c>
      <c r="Q107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1075" s="9">
        <f>Tabla1[V. COMPARENDOS]-(Tabla1[V. EXONERACIONES]+Tabla1[[#This Row],[V. SIMIT CON RESOLUCION]]+Tabla1[[#This Row],[V. SIMIT SIN RESOLUCION]]+Tabla1[[#This Row],[V. RECAUDOS COMPARENDOS]]+Tabla1[[#This Row],[V. RECAUDOS RESOLUCIONES]])</f>
        <v>190750</v>
      </c>
      <c r="S1075" s="11">
        <f>IFERROR(VLOOKUP(Tabla1[[#This Row],[FECHA]],'RECAUDOS LOCALES'!A:D,4,FALSE),0)</f>
        <v>0</v>
      </c>
      <c r="T1075" s="9">
        <f>IFERROR(VLOOKUP(Tabla1[[#This Row],[FECHA]],'RECAUDOS LOCALES'!A:D,3,FALSE),0)</f>
        <v>0</v>
      </c>
      <c r="U1075" s="11">
        <f>IFERROR(VLOOKUP(Tabla1[[#This Row],[FECHA]],'RECAUDOS EXTERNOS'!A:D,4,FALSE),0)</f>
        <v>0</v>
      </c>
      <c r="V1075" s="9">
        <f>IFERROR(VLOOKUP(Tabla1[[#This Row],[FECHA]],'RECAUDOS EXTERNOS'!A:D,3,FALSE),0)</f>
        <v>0</v>
      </c>
    </row>
    <row r="1076" spans="1:22" x14ac:dyDescent="0.25">
      <c r="A1076" s="1">
        <v>38635</v>
      </c>
      <c r="B1076" s="3" t="s">
        <v>1</v>
      </c>
      <c r="C1076" s="2">
        <v>38626</v>
      </c>
      <c r="D1076" s="5">
        <f>YEAR(Tabla1[[#This Row],[FECHA]])</f>
        <v>2005</v>
      </c>
      <c r="E1076" s="5">
        <f>IFERROR(VLOOKUP(Tabla1[[#This Row],[FECHA]],'COMPARENDOS TOTALES'!A:D,4,FALSE),0)</f>
        <v>11</v>
      </c>
      <c r="F1076" s="9">
        <f>IFERROR(VLOOKUP(Tabla1[[#This Row],[FECHA]],'COMPARENDOS TOTALES'!A:D,3,FALSE),0)</f>
        <v>2289000</v>
      </c>
      <c r="G1076" s="5">
        <f>IFERROR(VLOOKUP(Tabla1[[#This Row],[FECHA]],EXONERACIONES!A:D,4,FALSE),0)</f>
        <v>8</v>
      </c>
      <c r="H1076" s="9">
        <f>IFERROR(VLOOKUP(Tabla1[[#This Row],[FECHA]],EXONERACIONES!A:D,3,FALSE),0)</f>
        <v>1716750</v>
      </c>
      <c r="I1076" s="5">
        <f>IFERROR(VLOOKUP(Tabla1[[#This Row],[FECHA]],'SIMIT CON RES'!A:D,4,FALSE),0)</f>
        <v>0</v>
      </c>
      <c r="J1076" s="9">
        <f>IFERROR(VLOOKUP(Tabla1[[#This Row],[FECHA]],'SIMIT CON RES'!A:D,3,FALSE),0)</f>
        <v>0</v>
      </c>
      <c r="K1076">
        <f>IFERROR(VLOOKUP(Tabla1[[#This Row],[FECHA]],'SIMIT SIN RES'!A:D,4,FALSE),0)</f>
        <v>0</v>
      </c>
      <c r="L1076" s="9">
        <f>IFERROR(VLOOKUP(Tabla1[[#This Row],[FECHA]],'SIMIT SIN RES'!A:D,3,FALSE),0)</f>
        <v>0</v>
      </c>
      <c r="M1076" s="5">
        <f>IFERROR(VLOOKUP(Tabla1[[#This Row],[FECHA]],'RECAUDOS DE COMPARENDOS'!A:D,4,FALSE),0)</f>
        <v>2</v>
      </c>
      <c r="N1076" s="9">
        <f>IFERROR(VLOOKUP(Tabla1[[#This Row],[FECHA]],'RECAUDOS DE COMPARENDOS'!A:D,3,FALSE),0)</f>
        <v>381500</v>
      </c>
      <c r="O1076" s="5">
        <f>IFERROR(VLOOKUP(Tabla1[[#This Row],[FECHA]],'RECAUDOS DE RESOLUCIONES'!A:D,4,FALSE),0)</f>
        <v>0</v>
      </c>
      <c r="P1076" s="9">
        <f>IFERROR(VLOOKUP(Tabla1[[#This Row],[FECHA]],'RECAUDOS DE RESOLUCIONES'!A:D,3,FALSE),0)</f>
        <v>0</v>
      </c>
      <c r="Q107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1076" s="9">
        <f>Tabla1[V. COMPARENDOS]-(Tabla1[V. EXONERACIONES]+Tabla1[[#This Row],[V. SIMIT CON RESOLUCION]]+Tabla1[[#This Row],[V. SIMIT SIN RESOLUCION]]+Tabla1[[#This Row],[V. RECAUDOS COMPARENDOS]]+Tabla1[[#This Row],[V. RECAUDOS RESOLUCIONES]])</f>
        <v>190750</v>
      </c>
      <c r="S1076" s="11">
        <f>IFERROR(VLOOKUP(Tabla1[[#This Row],[FECHA]],'RECAUDOS LOCALES'!A:D,4,FALSE),0)</f>
        <v>1</v>
      </c>
      <c r="T1076" s="9">
        <f>IFERROR(VLOOKUP(Tabla1[[#This Row],[FECHA]],'RECAUDOS LOCALES'!A:D,3,FALSE),0)</f>
        <v>95318</v>
      </c>
      <c r="U1076" s="11">
        <f>IFERROR(VLOOKUP(Tabla1[[#This Row],[FECHA]],'RECAUDOS EXTERNOS'!A:D,4,FALSE),0)</f>
        <v>3</v>
      </c>
      <c r="V1076" s="9">
        <f>IFERROR(VLOOKUP(Tabla1[[#This Row],[FECHA]],'RECAUDOS EXTERNOS'!A:D,3,FALSE),0)</f>
        <v>984305</v>
      </c>
    </row>
    <row r="1077" spans="1:22" x14ac:dyDescent="0.25">
      <c r="A1077" s="1">
        <v>38636</v>
      </c>
      <c r="B1077" s="3" t="s">
        <v>2</v>
      </c>
      <c r="C1077" s="2">
        <v>38626</v>
      </c>
      <c r="D1077" s="5">
        <f>YEAR(Tabla1[[#This Row],[FECHA]])</f>
        <v>2005</v>
      </c>
      <c r="E1077" s="5">
        <f>IFERROR(VLOOKUP(Tabla1[[#This Row],[FECHA]],'COMPARENDOS TOTALES'!A:D,4,FALSE),0)</f>
        <v>15</v>
      </c>
      <c r="F1077" s="9">
        <f>IFERROR(VLOOKUP(Tabla1[[#This Row],[FECHA]],'COMPARENDOS TOTALES'!A:D,3,FALSE),0)</f>
        <v>3344483</v>
      </c>
      <c r="G1077" s="5">
        <f>IFERROR(VLOOKUP(Tabla1[[#This Row],[FECHA]],EXONERACIONES!A:D,4,FALSE),0)</f>
        <v>13</v>
      </c>
      <c r="H1077" s="9">
        <f>IFERROR(VLOOKUP(Tabla1[[#This Row],[FECHA]],EXONERACIONES!A:D,3,FALSE),0)</f>
        <v>2962983</v>
      </c>
      <c r="I1077" s="5">
        <f>IFERROR(VLOOKUP(Tabla1[[#This Row],[FECHA]],'SIMIT CON RES'!A:D,4,FALSE),0)</f>
        <v>0</v>
      </c>
      <c r="J1077" s="9">
        <f>IFERROR(VLOOKUP(Tabla1[[#This Row],[FECHA]],'SIMIT CON RES'!A:D,3,FALSE),0)</f>
        <v>0</v>
      </c>
      <c r="K1077">
        <f>IFERROR(VLOOKUP(Tabla1[[#This Row],[FECHA]],'SIMIT SIN RES'!A:D,4,FALSE),0)</f>
        <v>0</v>
      </c>
      <c r="L1077" s="9">
        <f>IFERROR(VLOOKUP(Tabla1[[#This Row],[FECHA]],'SIMIT SIN RES'!A:D,3,FALSE),0)</f>
        <v>0</v>
      </c>
      <c r="M1077" s="5">
        <f>IFERROR(VLOOKUP(Tabla1[[#This Row],[FECHA]],'RECAUDOS DE COMPARENDOS'!A:D,4,FALSE),0)</f>
        <v>0</v>
      </c>
      <c r="N1077" s="9">
        <f>IFERROR(VLOOKUP(Tabla1[[#This Row],[FECHA]],'RECAUDOS DE COMPARENDOS'!A:D,3,FALSE),0)</f>
        <v>0</v>
      </c>
      <c r="O1077" s="5">
        <f>IFERROR(VLOOKUP(Tabla1[[#This Row],[FECHA]],'RECAUDOS DE RESOLUCIONES'!A:D,4,FALSE),0)</f>
        <v>0</v>
      </c>
      <c r="P1077" s="9">
        <f>IFERROR(VLOOKUP(Tabla1[[#This Row],[FECHA]],'RECAUDOS DE RESOLUCIONES'!A:D,3,FALSE),0)</f>
        <v>0</v>
      </c>
      <c r="Q107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1077" s="9">
        <f>Tabla1[V. COMPARENDOS]-(Tabla1[V. EXONERACIONES]+Tabla1[[#This Row],[V. SIMIT CON RESOLUCION]]+Tabla1[[#This Row],[V. SIMIT SIN RESOLUCION]]+Tabla1[[#This Row],[V. RECAUDOS COMPARENDOS]]+Tabla1[[#This Row],[V. RECAUDOS RESOLUCIONES]])</f>
        <v>381500</v>
      </c>
      <c r="S1077" s="11">
        <f>IFERROR(VLOOKUP(Tabla1[[#This Row],[FECHA]],'RECAUDOS LOCALES'!A:D,4,FALSE),0)</f>
        <v>3</v>
      </c>
      <c r="T1077" s="9">
        <f>IFERROR(VLOOKUP(Tabla1[[#This Row],[FECHA]],'RECAUDOS LOCALES'!A:D,3,FALSE),0)</f>
        <v>241472</v>
      </c>
      <c r="U1077" s="11">
        <f>IFERROR(VLOOKUP(Tabla1[[#This Row],[FECHA]],'RECAUDOS EXTERNOS'!A:D,4,FALSE),0)</f>
        <v>3</v>
      </c>
      <c r="V1077" s="9">
        <f>IFERROR(VLOOKUP(Tabla1[[#This Row],[FECHA]],'RECAUDOS EXTERNOS'!A:D,3,FALSE),0)</f>
        <v>973450</v>
      </c>
    </row>
    <row r="1078" spans="1:22" x14ac:dyDescent="0.25">
      <c r="A1078" s="1">
        <v>38637</v>
      </c>
      <c r="B1078" s="3" t="s">
        <v>3</v>
      </c>
      <c r="C1078" s="2">
        <v>38626</v>
      </c>
      <c r="D1078" s="5">
        <f>YEAR(Tabla1[[#This Row],[FECHA]])</f>
        <v>2005</v>
      </c>
      <c r="E1078" s="5">
        <f>IFERROR(VLOOKUP(Tabla1[[#This Row],[FECHA]],'COMPARENDOS TOTALES'!A:D,4,FALSE),0)</f>
        <v>9</v>
      </c>
      <c r="F1078" s="9">
        <f>IFERROR(VLOOKUP(Tabla1[[#This Row],[FECHA]],'COMPARENDOS TOTALES'!A:D,3,FALSE),0)</f>
        <v>2098250</v>
      </c>
      <c r="G1078" s="5">
        <f>IFERROR(VLOOKUP(Tabla1[[#This Row],[FECHA]],EXONERACIONES!A:D,4,FALSE),0)</f>
        <v>5</v>
      </c>
      <c r="H1078" s="9">
        <f>IFERROR(VLOOKUP(Tabla1[[#This Row],[FECHA]],EXONERACIONES!A:D,3,FALSE),0)</f>
        <v>1335250</v>
      </c>
      <c r="I1078" s="5">
        <f>IFERROR(VLOOKUP(Tabla1[[#This Row],[FECHA]],'SIMIT CON RES'!A:D,4,FALSE),0)</f>
        <v>0</v>
      </c>
      <c r="J1078" s="9">
        <f>IFERROR(VLOOKUP(Tabla1[[#This Row],[FECHA]],'SIMIT CON RES'!A:D,3,FALSE),0)</f>
        <v>0</v>
      </c>
      <c r="K1078">
        <f>IFERROR(VLOOKUP(Tabla1[[#This Row],[FECHA]],'SIMIT SIN RES'!A:D,4,FALSE),0)</f>
        <v>0</v>
      </c>
      <c r="L1078" s="9">
        <f>IFERROR(VLOOKUP(Tabla1[[#This Row],[FECHA]],'SIMIT SIN RES'!A:D,3,FALSE),0)</f>
        <v>0</v>
      </c>
      <c r="M1078" s="5">
        <f>IFERROR(VLOOKUP(Tabla1[[#This Row],[FECHA]],'RECAUDOS DE COMPARENDOS'!A:D,4,FALSE),0)</f>
        <v>2</v>
      </c>
      <c r="N1078" s="9">
        <f>IFERROR(VLOOKUP(Tabla1[[#This Row],[FECHA]],'RECAUDOS DE COMPARENDOS'!A:D,3,FALSE),0)</f>
        <v>381500</v>
      </c>
      <c r="O1078" s="5">
        <f>IFERROR(VLOOKUP(Tabla1[[#This Row],[FECHA]],'RECAUDOS DE RESOLUCIONES'!A:D,4,FALSE),0)</f>
        <v>0</v>
      </c>
      <c r="P1078" s="9">
        <f>IFERROR(VLOOKUP(Tabla1[[#This Row],[FECHA]],'RECAUDOS DE RESOLUCIONES'!A:D,3,FALSE),0)</f>
        <v>0</v>
      </c>
      <c r="Q107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1078" s="9">
        <f>Tabla1[V. COMPARENDOS]-(Tabla1[V. EXONERACIONES]+Tabla1[[#This Row],[V. SIMIT CON RESOLUCION]]+Tabla1[[#This Row],[V. SIMIT SIN RESOLUCION]]+Tabla1[[#This Row],[V. RECAUDOS COMPARENDOS]]+Tabla1[[#This Row],[V. RECAUDOS RESOLUCIONES]])</f>
        <v>381500</v>
      </c>
      <c r="S1078" s="11">
        <f>IFERROR(VLOOKUP(Tabla1[[#This Row],[FECHA]],'RECAUDOS LOCALES'!A:D,4,FALSE),0)</f>
        <v>1</v>
      </c>
      <c r="T1078" s="9">
        <f>IFERROR(VLOOKUP(Tabla1[[#This Row],[FECHA]],'RECAUDOS LOCALES'!A:D,3,FALSE),0)</f>
        <v>190635</v>
      </c>
      <c r="U1078" s="11">
        <f>IFERROR(VLOOKUP(Tabla1[[#This Row],[FECHA]],'RECAUDOS EXTERNOS'!A:D,4,FALSE),0)</f>
        <v>7</v>
      </c>
      <c r="V1078" s="9">
        <f>IFERROR(VLOOKUP(Tabla1[[#This Row],[FECHA]],'RECAUDOS EXTERNOS'!A:D,3,FALSE),0)</f>
        <v>2185215</v>
      </c>
    </row>
    <row r="1079" spans="1:22" x14ac:dyDescent="0.25">
      <c r="A1079" s="1">
        <v>38638</v>
      </c>
      <c r="B1079" s="3" t="s">
        <v>6</v>
      </c>
      <c r="C1079" s="2">
        <v>38626</v>
      </c>
      <c r="D1079" s="5">
        <f>YEAR(Tabla1[[#This Row],[FECHA]])</f>
        <v>2005</v>
      </c>
      <c r="E1079" s="5">
        <f>IFERROR(VLOOKUP(Tabla1[[#This Row],[FECHA]],'COMPARENDOS TOTALES'!A:D,4,FALSE),0)</f>
        <v>14</v>
      </c>
      <c r="F1079" s="9">
        <f>IFERROR(VLOOKUP(Tabla1[[#This Row],[FECHA]],'COMPARENDOS TOTALES'!A:D,3,FALSE),0)</f>
        <v>3815000</v>
      </c>
      <c r="G1079" s="5">
        <f>IFERROR(VLOOKUP(Tabla1[[#This Row],[FECHA]],EXONERACIONES!A:D,4,FALSE),0)</f>
        <v>8</v>
      </c>
      <c r="H1079" s="9">
        <f>IFERROR(VLOOKUP(Tabla1[[#This Row],[FECHA]],EXONERACIONES!A:D,3,FALSE),0)</f>
        <v>1716750</v>
      </c>
      <c r="I1079" s="5">
        <f>IFERROR(VLOOKUP(Tabla1[[#This Row],[FECHA]],'SIMIT CON RES'!A:D,4,FALSE),0)</f>
        <v>1</v>
      </c>
      <c r="J1079" s="9">
        <f>IFERROR(VLOOKUP(Tabla1[[#This Row],[FECHA]],'SIMIT CON RES'!A:D,3,FALSE),0)</f>
        <v>190750</v>
      </c>
      <c r="K1079">
        <f>IFERROR(VLOOKUP(Tabla1[[#This Row],[FECHA]],'SIMIT SIN RES'!A:D,4,FALSE),0)</f>
        <v>0</v>
      </c>
      <c r="L1079" s="9">
        <f>IFERROR(VLOOKUP(Tabla1[[#This Row],[FECHA]],'SIMIT SIN RES'!A:D,3,FALSE),0)</f>
        <v>0</v>
      </c>
      <c r="M1079" s="5">
        <f>IFERROR(VLOOKUP(Tabla1[[#This Row],[FECHA]],'RECAUDOS DE COMPARENDOS'!A:D,4,FALSE),0)</f>
        <v>2</v>
      </c>
      <c r="N1079" s="9">
        <f>IFERROR(VLOOKUP(Tabla1[[#This Row],[FECHA]],'RECAUDOS DE COMPARENDOS'!A:D,3,FALSE),0)</f>
        <v>763000</v>
      </c>
      <c r="O1079" s="5">
        <f>IFERROR(VLOOKUP(Tabla1[[#This Row],[FECHA]],'RECAUDOS DE RESOLUCIONES'!A:D,4,FALSE),0)</f>
        <v>0</v>
      </c>
      <c r="P1079" s="9">
        <f>IFERROR(VLOOKUP(Tabla1[[#This Row],[FECHA]],'RECAUDOS DE RESOLUCIONES'!A:D,3,FALSE),0)</f>
        <v>0</v>
      </c>
      <c r="Q107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1079" s="9">
        <f>Tabla1[V. COMPARENDOS]-(Tabla1[V. EXONERACIONES]+Tabla1[[#This Row],[V. SIMIT CON RESOLUCION]]+Tabla1[[#This Row],[V. SIMIT SIN RESOLUCION]]+Tabla1[[#This Row],[V. RECAUDOS COMPARENDOS]]+Tabla1[[#This Row],[V. RECAUDOS RESOLUCIONES]])</f>
        <v>1144500</v>
      </c>
      <c r="S1079" s="11">
        <f>IFERROR(VLOOKUP(Tabla1[[#This Row],[FECHA]],'RECAUDOS LOCALES'!A:D,4,FALSE),0)</f>
        <v>4</v>
      </c>
      <c r="T1079" s="9">
        <f>IFERROR(VLOOKUP(Tabla1[[#This Row],[FECHA]],'RECAUDOS LOCALES'!A:D,3,FALSE),0)</f>
        <v>571906</v>
      </c>
      <c r="U1079" s="11">
        <f>IFERROR(VLOOKUP(Tabla1[[#This Row],[FECHA]],'RECAUDOS EXTERNOS'!A:D,4,FALSE),0)</f>
        <v>1</v>
      </c>
      <c r="V1079" s="9">
        <f>IFERROR(VLOOKUP(Tabla1[[#This Row],[FECHA]],'RECAUDOS EXTERNOS'!A:D,3,FALSE),0)</f>
        <v>395600</v>
      </c>
    </row>
    <row r="1080" spans="1:22" x14ac:dyDescent="0.25">
      <c r="A1080" s="1">
        <v>38639</v>
      </c>
      <c r="B1080" s="3" t="s">
        <v>0</v>
      </c>
      <c r="C1080" s="2">
        <v>38626</v>
      </c>
      <c r="D1080" s="5">
        <f>YEAR(Tabla1[[#This Row],[FECHA]])</f>
        <v>2005</v>
      </c>
      <c r="E1080" s="5">
        <f>IFERROR(VLOOKUP(Tabla1[[#This Row],[FECHA]],'COMPARENDOS TOTALES'!A:D,4,FALSE),0)</f>
        <v>24</v>
      </c>
      <c r="F1080" s="9">
        <f>IFERROR(VLOOKUP(Tabla1[[#This Row],[FECHA]],'COMPARENDOS TOTALES'!A:D,3,FALSE),0)</f>
        <v>4641583</v>
      </c>
      <c r="G1080" s="5">
        <f>IFERROR(VLOOKUP(Tabla1[[#This Row],[FECHA]],EXONERACIONES!A:D,4,FALSE),0)</f>
        <v>23</v>
      </c>
      <c r="H1080" s="9">
        <f>IFERROR(VLOOKUP(Tabla1[[#This Row],[FECHA]],EXONERACIONES!A:D,3,FALSE),0)</f>
        <v>4450833</v>
      </c>
      <c r="I1080" s="5">
        <f>IFERROR(VLOOKUP(Tabla1[[#This Row],[FECHA]],'SIMIT CON RES'!A:D,4,FALSE),0)</f>
        <v>0</v>
      </c>
      <c r="J1080" s="9">
        <f>IFERROR(VLOOKUP(Tabla1[[#This Row],[FECHA]],'SIMIT CON RES'!A:D,3,FALSE),0)</f>
        <v>0</v>
      </c>
      <c r="K1080">
        <f>IFERROR(VLOOKUP(Tabla1[[#This Row],[FECHA]],'SIMIT SIN RES'!A:D,4,FALSE),0)</f>
        <v>0</v>
      </c>
      <c r="L1080" s="9">
        <f>IFERROR(VLOOKUP(Tabla1[[#This Row],[FECHA]],'SIMIT SIN RES'!A:D,3,FALSE),0)</f>
        <v>0</v>
      </c>
      <c r="M1080" s="5">
        <f>IFERROR(VLOOKUP(Tabla1[[#This Row],[FECHA]],'RECAUDOS DE COMPARENDOS'!A:D,4,FALSE),0)</f>
        <v>1</v>
      </c>
      <c r="N1080" s="9">
        <f>IFERROR(VLOOKUP(Tabla1[[#This Row],[FECHA]],'RECAUDOS DE COMPARENDOS'!A:D,3,FALSE),0)</f>
        <v>190750</v>
      </c>
      <c r="O1080" s="5">
        <f>IFERROR(VLOOKUP(Tabla1[[#This Row],[FECHA]],'RECAUDOS DE RESOLUCIONES'!A:D,4,FALSE),0)</f>
        <v>0</v>
      </c>
      <c r="P1080" s="9">
        <f>IFERROR(VLOOKUP(Tabla1[[#This Row],[FECHA]],'RECAUDOS DE RESOLUCIONES'!A:D,3,FALSE),0)</f>
        <v>0</v>
      </c>
      <c r="Q108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08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080" s="11">
        <f>IFERROR(VLOOKUP(Tabla1[[#This Row],[FECHA]],'RECAUDOS LOCALES'!A:D,4,FALSE),0)</f>
        <v>0</v>
      </c>
      <c r="T1080" s="9">
        <f>IFERROR(VLOOKUP(Tabla1[[#This Row],[FECHA]],'RECAUDOS LOCALES'!A:D,3,FALSE),0)</f>
        <v>0</v>
      </c>
      <c r="U1080" s="11">
        <f>IFERROR(VLOOKUP(Tabla1[[#This Row],[FECHA]],'RECAUDOS EXTERNOS'!A:D,4,FALSE),0)</f>
        <v>7</v>
      </c>
      <c r="V1080" s="9">
        <f>IFERROR(VLOOKUP(Tabla1[[#This Row],[FECHA]],'RECAUDOS EXTERNOS'!A:D,3,FALSE),0)</f>
        <v>2024231</v>
      </c>
    </row>
    <row r="1081" spans="1:22" x14ac:dyDescent="0.25">
      <c r="A1081" s="1">
        <v>38640</v>
      </c>
      <c r="B1081" s="3" t="s">
        <v>5</v>
      </c>
      <c r="C1081" s="2">
        <v>38626</v>
      </c>
      <c r="D1081" s="5">
        <f>YEAR(Tabla1[[#This Row],[FECHA]])</f>
        <v>2005</v>
      </c>
      <c r="E1081" s="5">
        <f>IFERROR(VLOOKUP(Tabla1[[#This Row],[FECHA]],'COMPARENDOS TOTALES'!A:D,4,FALSE),0)</f>
        <v>23</v>
      </c>
      <c r="F1081" s="9">
        <f>IFERROR(VLOOKUP(Tabla1[[#This Row],[FECHA]],'COMPARENDOS TOTALES'!A:D,3,FALSE),0)</f>
        <v>5061233</v>
      </c>
      <c r="G1081" s="5">
        <f>IFERROR(VLOOKUP(Tabla1[[#This Row],[FECHA]],EXONERACIONES!A:D,4,FALSE),0)</f>
        <v>19</v>
      </c>
      <c r="H1081" s="9">
        <f>IFERROR(VLOOKUP(Tabla1[[#This Row],[FECHA]],EXONERACIONES!A:D,3,FALSE),0)</f>
        <v>4107483</v>
      </c>
      <c r="I1081" s="5">
        <f>IFERROR(VLOOKUP(Tabla1[[#This Row],[FECHA]],'SIMIT CON RES'!A:D,4,FALSE),0)</f>
        <v>0</v>
      </c>
      <c r="J1081" s="9">
        <f>IFERROR(VLOOKUP(Tabla1[[#This Row],[FECHA]],'SIMIT CON RES'!A:D,3,FALSE),0)</f>
        <v>0</v>
      </c>
      <c r="K1081">
        <f>IFERROR(VLOOKUP(Tabla1[[#This Row],[FECHA]],'SIMIT SIN RES'!A:D,4,FALSE),0)</f>
        <v>0</v>
      </c>
      <c r="L1081" s="9">
        <f>IFERROR(VLOOKUP(Tabla1[[#This Row],[FECHA]],'SIMIT SIN RES'!A:D,3,FALSE),0)</f>
        <v>0</v>
      </c>
      <c r="M1081" s="5">
        <f>IFERROR(VLOOKUP(Tabla1[[#This Row],[FECHA]],'RECAUDOS DE COMPARENDOS'!A:D,4,FALSE),0)</f>
        <v>1</v>
      </c>
      <c r="N1081" s="9">
        <f>IFERROR(VLOOKUP(Tabla1[[#This Row],[FECHA]],'RECAUDOS DE COMPARENDOS'!A:D,3,FALSE),0)</f>
        <v>381500</v>
      </c>
      <c r="O1081" s="5">
        <f>IFERROR(VLOOKUP(Tabla1[[#This Row],[FECHA]],'RECAUDOS DE RESOLUCIONES'!A:D,4,FALSE),0)</f>
        <v>0</v>
      </c>
      <c r="P1081" s="9">
        <f>IFERROR(VLOOKUP(Tabla1[[#This Row],[FECHA]],'RECAUDOS DE RESOLUCIONES'!A:D,3,FALSE),0)</f>
        <v>0</v>
      </c>
      <c r="Q108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1081" s="9">
        <f>Tabla1[V. COMPARENDOS]-(Tabla1[V. EXONERACIONES]+Tabla1[[#This Row],[V. SIMIT CON RESOLUCION]]+Tabla1[[#This Row],[V. SIMIT SIN RESOLUCION]]+Tabla1[[#This Row],[V. RECAUDOS COMPARENDOS]]+Tabla1[[#This Row],[V. RECAUDOS RESOLUCIONES]])</f>
        <v>572250</v>
      </c>
      <c r="S1081" s="11">
        <f>IFERROR(VLOOKUP(Tabla1[[#This Row],[FECHA]],'RECAUDOS LOCALES'!A:D,4,FALSE),0)</f>
        <v>0</v>
      </c>
      <c r="T1081" s="9">
        <f>IFERROR(VLOOKUP(Tabla1[[#This Row],[FECHA]],'RECAUDOS LOCALES'!A:D,3,FALSE),0)</f>
        <v>0</v>
      </c>
      <c r="U1081" s="11">
        <f>IFERROR(VLOOKUP(Tabla1[[#This Row],[FECHA]],'RECAUDOS EXTERNOS'!A:D,4,FALSE),0)</f>
        <v>0</v>
      </c>
      <c r="V1081" s="9">
        <f>IFERROR(VLOOKUP(Tabla1[[#This Row],[FECHA]],'RECAUDOS EXTERNOS'!A:D,3,FALSE),0)</f>
        <v>0</v>
      </c>
    </row>
    <row r="1082" spans="1:22" x14ac:dyDescent="0.25">
      <c r="A1082" s="1">
        <v>38641</v>
      </c>
      <c r="B1082" s="3" t="s">
        <v>4</v>
      </c>
      <c r="C1082" s="2">
        <v>38626</v>
      </c>
      <c r="D1082" s="5">
        <f>YEAR(Tabla1[[#This Row],[FECHA]])</f>
        <v>2005</v>
      </c>
      <c r="E1082" s="5">
        <f>IFERROR(VLOOKUP(Tabla1[[#This Row],[FECHA]],'COMPARENDOS TOTALES'!A:D,4,FALSE),0)</f>
        <v>38</v>
      </c>
      <c r="F1082" s="9">
        <f>IFERROR(VLOOKUP(Tabla1[[#This Row],[FECHA]],'COMPARENDOS TOTALES'!A:D,3,FALSE),0)</f>
        <v>7464682</v>
      </c>
      <c r="G1082" s="5">
        <f>IFERROR(VLOOKUP(Tabla1[[#This Row],[FECHA]],EXONERACIONES!A:D,4,FALSE),0)</f>
        <v>27</v>
      </c>
      <c r="H1082" s="9">
        <f>IFERROR(VLOOKUP(Tabla1[[#This Row],[FECHA]],EXONERACIONES!A:D,3,FALSE),0)</f>
        <v>5544466</v>
      </c>
      <c r="I1082" s="5">
        <f>IFERROR(VLOOKUP(Tabla1[[#This Row],[FECHA]],'SIMIT CON RES'!A:D,4,FALSE),0)</f>
        <v>0</v>
      </c>
      <c r="J1082" s="9">
        <f>IFERROR(VLOOKUP(Tabla1[[#This Row],[FECHA]],'SIMIT CON RES'!A:D,3,FALSE),0)</f>
        <v>0</v>
      </c>
      <c r="K1082">
        <f>IFERROR(VLOOKUP(Tabla1[[#This Row],[FECHA]],'SIMIT SIN RES'!A:D,4,FALSE),0)</f>
        <v>0</v>
      </c>
      <c r="L1082" s="9">
        <f>IFERROR(VLOOKUP(Tabla1[[#This Row],[FECHA]],'SIMIT SIN RES'!A:D,3,FALSE),0)</f>
        <v>0</v>
      </c>
      <c r="M1082" s="5">
        <f>IFERROR(VLOOKUP(Tabla1[[#This Row],[FECHA]],'RECAUDOS DE COMPARENDOS'!A:D,4,FALSE),0)</f>
        <v>2</v>
      </c>
      <c r="N1082" s="9">
        <f>IFERROR(VLOOKUP(Tabla1[[#This Row],[FECHA]],'RECAUDOS DE COMPARENDOS'!A:D,3,FALSE),0)</f>
        <v>292483</v>
      </c>
      <c r="O1082" s="5">
        <f>IFERROR(VLOOKUP(Tabla1[[#This Row],[FECHA]],'RECAUDOS DE RESOLUCIONES'!A:D,4,FALSE),0)</f>
        <v>0</v>
      </c>
      <c r="P1082" s="9">
        <f>IFERROR(VLOOKUP(Tabla1[[#This Row],[FECHA]],'RECAUDOS DE RESOLUCIONES'!A:D,3,FALSE),0)</f>
        <v>0</v>
      </c>
      <c r="Q108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9</v>
      </c>
      <c r="R1082" s="9">
        <f>Tabla1[V. COMPARENDOS]-(Tabla1[V. EXONERACIONES]+Tabla1[[#This Row],[V. SIMIT CON RESOLUCION]]+Tabla1[[#This Row],[V. SIMIT SIN RESOLUCION]]+Tabla1[[#This Row],[V. RECAUDOS COMPARENDOS]]+Tabla1[[#This Row],[V. RECAUDOS RESOLUCIONES]])</f>
        <v>1627733</v>
      </c>
      <c r="S1082" s="11">
        <f>IFERROR(VLOOKUP(Tabla1[[#This Row],[FECHA]],'RECAUDOS LOCALES'!A:D,4,FALSE),0)</f>
        <v>0</v>
      </c>
      <c r="T1082" s="9">
        <f>IFERROR(VLOOKUP(Tabla1[[#This Row],[FECHA]],'RECAUDOS LOCALES'!A:D,3,FALSE),0)</f>
        <v>0</v>
      </c>
      <c r="U1082" s="11">
        <f>IFERROR(VLOOKUP(Tabla1[[#This Row],[FECHA]],'RECAUDOS EXTERNOS'!A:D,4,FALSE),0)</f>
        <v>0</v>
      </c>
      <c r="V1082" s="9">
        <f>IFERROR(VLOOKUP(Tabla1[[#This Row],[FECHA]],'RECAUDOS EXTERNOS'!A:D,3,FALSE),0)</f>
        <v>0</v>
      </c>
    </row>
    <row r="1083" spans="1:22" x14ac:dyDescent="0.25">
      <c r="A1083" s="1">
        <v>38642</v>
      </c>
      <c r="B1083" s="3" t="s">
        <v>1</v>
      </c>
      <c r="C1083" s="2">
        <v>38626</v>
      </c>
      <c r="D1083" s="5">
        <f>YEAR(Tabla1[[#This Row],[FECHA]])</f>
        <v>2005</v>
      </c>
      <c r="E1083" s="5">
        <f>IFERROR(VLOOKUP(Tabla1[[#This Row],[FECHA]],'COMPARENDOS TOTALES'!A:D,4,FALSE),0)</f>
        <v>28</v>
      </c>
      <c r="F1083" s="9">
        <f>IFERROR(VLOOKUP(Tabla1[[#This Row],[FECHA]],'COMPARENDOS TOTALES'!A:D,3,FALSE),0)</f>
        <v>5925966</v>
      </c>
      <c r="G1083" s="5">
        <f>IFERROR(VLOOKUP(Tabla1[[#This Row],[FECHA]],EXONERACIONES!A:D,4,FALSE),0)</f>
        <v>20</v>
      </c>
      <c r="H1083" s="9">
        <f>IFERROR(VLOOKUP(Tabla1[[#This Row],[FECHA]],EXONERACIONES!A:D,3,FALSE),0)</f>
        <v>4209216</v>
      </c>
      <c r="I1083" s="5">
        <f>IFERROR(VLOOKUP(Tabla1[[#This Row],[FECHA]],'SIMIT CON RES'!A:D,4,FALSE),0)</f>
        <v>0</v>
      </c>
      <c r="J1083" s="9">
        <f>IFERROR(VLOOKUP(Tabla1[[#This Row],[FECHA]],'SIMIT CON RES'!A:D,3,FALSE),0)</f>
        <v>0</v>
      </c>
      <c r="K1083">
        <f>IFERROR(VLOOKUP(Tabla1[[#This Row],[FECHA]],'SIMIT SIN RES'!A:D,4,FALSE),0)</f>
        <v>0</v>
      </c>
      <c r="L1083" s="9">
        <f>IFERROR(VLOOKUP(Tabla1[[#This Row],[FECHA]],'SIMIT SIN RES'!A:D,3,FALSE),0)</f>
        <v>0</v>
      </c>
      <c r="M1083" s="5">
        <f>IFERROR(VLOOKUP(Tabla1[[#This Row],[FECHA]],'RECAUDOS DE COMPARENDOS'!A:D,4,FALSE),0)</f>
        <v>4</v>
      </c>
      <c r="N1083" s="9">
        <f>IFERROR(VLOOKUP(Tabla1[[#This Row],[FECHA]],'RECAUDOS DE COMPARENDOS'!A:D,3,FALSE),0)</f>
        <v>763000</v>
      </c>
      <c r="O1083" s="5">
        <f>IFERROR(VLOOKUP(Tabla1[[#This Row],[FECHA]],'RECAUDOS DE RESOLUCIONES'!A:D,4,FALSE),0)</f>
        <v>0</v>
      </c>
      <c r="P1083" s="9">
        <f>IFERROR(VLOOKUP(Tabla1[[#This Row],[FECHA]],'RECAUDOS DE RESOLUCIONES'!A:D,3,FALSE),0)</f>
        <v>0</v>
      </c>
      <c r="Q108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1083" s="9">
        <f>Tabla1[V. COMPARENDOS]-(Tabla1[V. EXONERACIONES]+Tabla1[[#This Row],[V. SIMIT CON RESOLUCION]]+Tabla1[[#This Row],[V. SIMIT SIN RESOLUCION]]+Tabla1[[#This Row],[V. RECAUDOS COMPARENDOS]]+Tabla1[[#This Row],[V. RECAUDOS RESOLUCIONES]])</f>
        <v>953750</v>
      </c>
      <c r="S1083" s="11">
        <f>IFERROR(VLOOKUP(Tabla1[[#This Row],[FECHA]],'RECAUDOS LOCALES'!A:D,4,FALSE),0)</f>
        <v>0</v>
      </c>
      <c r="T1083" s="9">
        <f>IFERROR(VLOOKUP(Tabla1[[#This Row],[FECHA]],'RECAUDOS LOCALES'!A:D,3,FALSE),0)</f>
        <v>0</v>
      </c>
      <c r="U1083" s="11">
        <f>IFERROR(VLOOKUP(Tabla1[[#This Row],[FECHA]],'RECAUDOS EXTERNOS'!A:D,4,FALSE),0)</f>
        <v>0</v>
      </c>
      <c r="V1083" s="9">
        <f>IFERROR(VLOOKUP(Tabla1[[#This Row],[FECHA]],'RECAUDOS EXTERNOS'!A:D,3,FALSE),0)</f>
        <v>0</v>
      </c>
    </row>
    <row r="1084" spans="1:22" x14ac:dyDescent="0.25">
      <c r="A1084" s="1">
        <v>38643</v>
      </c>
      <c r="B1084" s="3" t="s">
        <v>2</v>
      </c>
      <c r="C1084" s="2">
        <v>38626</v>
      </c>
      <c r="D1084" s="5">
        <f>YEAR(Tabla1[[#This Row],[FECHA]])</f>
        <v>2005</v>
      </c>
      <c r="E1084" s="5">
        <f>IFERROR(VLOOKUP(Tabla1[[#This Row],[FECHA]],'COMPARENDOS TOTALES'!A:D,4,FALSE),0)</f>
        <v>16</v>
      </c>
      <c r="F1084" s="9">
        <f>IFERROR(VLOOKUP(Tabla1[[#This Row],[FECHA]],'COMPARENDOS TOTALES'!A:D,3,FALSE),0)</f>
        <v>2873966</v>
      </c>
      <c r="G1084" s="5">
        <f>IFERROR(VLOOKUP(Tabla1[[#This Row],[FECHA]],EXONERACIONES!A:D,4,FALSE),0)</f>
        <v>12</v>
      </c>
      <c r="H1084" s="9">
        <f>IFERROR(VLOOKUP(Tabla1[[#This Row],[FECHA]],EXONERACIONES!A:D,3,FALSE),0)</f>
        <v>2199983</v>
      </c>
      <c r="I1084" s="5">
        <f>IFERROR(VLOOKUP(Tabla1[[#This Row],[FECHA]],'SIMIT CON RES'!A:D,4,FALSE),0)</f>
        <v>0</v>
      </c>
      <c r="J1084" s="9">
        <f>IFERROR(VLOOKUP(Tabla1[[#This Row],[FECHA]],'SIMIT CON RES'!A:D,3,FALSE),0)</f>
        <v>0</v>
      </c>
      <c r="K1084">
        <f>IFERROR(VLOOKUP(Tabla1[[#This Row],[FECHA]],'SIMIT SIN RES'!A:D,4,FALSE),0)</f>
        <v>0</v>
      </c>
      <c r="L1084" s="9">
        <f>IFERROR(VLOOKUP(Tabla1[[#This Row],[FECHA]],'SIMIT SIN RES'!A:D,3,FALSE),0)</f>
        <v>0</v>
      </c>
      <c r="M1084" s="5">
        <f>IFERROR(VLOOKUP(Tabla1[[#This Row],[FECHA]],'RECAUDOS DE COMPARENDOS'!A:D,4,FALSE),0)</f>
        <v>4</v>
      </c>
      <c r="N1084" s="9">
        <f>IFERROR(VLOOKUP(Tabla1[[#This Row],[FECHA]],'RECAUDOS DE COMPARENDOS'!A:D,3,FALSE),0)</f>
        <v>673983</v>
      </c>
      <c r="O1084" s="5">
        <f>IFERROR(VLOOKUP(Tabla1[[#This Row],[FECHA]],'RECAUDOS DE RESOLUCIONES'!A:D,4,FALSE),0)</f>
        <v>0</v>
      </c>
      <c r="P1084" s="9">
        <f>IFERROR(VLOOKUP(Tabla1[[#This Row],[FECHA]],'RECAUDOS DE RESOLUCIONES'!A:D,3,FALSE),0)</f>
        <v>0</v>
      </c>
      <c r="Q108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08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084" s="11">
        <f>IFERROR(VLOOKUP(Tabla1[[#This Row],[FECHA]],'RECAUDOS LOCALES'!A:D,4,FALSE),0)</f>
        <v>4</v>
      </c>
      <c r="T1084" s="9">
        <f>IFERROR(VLOOKUP(Tabla1[[#This Row],[FECHA]],'RECAUDOS LOCALES'!A:D,3,FALSE),0)</f>
        <v>470891</v>
      </c>
      <c r="U1084" s="11">
        <f>IFERROR(VLOOKUP(Tabla1[[#This Row],[FECHA]],'RECAUDOS EXTERNOS'!A:D,4,FALSE),0)</f>
        <v>2</v>
      </c>
      <c r="V1084" s="9">
        <f>IFERROR(VLOOKUP(Tabla1[[#This Row],[FECHA]],'RECAUDOS EXTERNOS'!A:D,3,FALSE),0)</f>
        <v>600450</v>
      </c>
    </row>
    <row r="1085" spans="1:22" x14ac:dyDescent="0.25">
      <c r="A1085" s="1">
        <v>38644</v>
      </c>
      <c r="B1085" s="3" t="s">
        <v>3</v>
      </c>
      <c r="C1085" s="2">
        <v>38626</v>
      </c>
      <c r="D1085" s="5">
        <f>YEAR(Tabla1[[#This Row],[FECHA]])</f>
        <v>2005</v>
      </c>
      <c r="E1085" s="5">
        <f>IFERROR(VLOOKUP(Tabla1[[#This Row],[FECHA]],'COMPARENDOS TOTALES'!A:D,4,FALSE),0)</f>
        <v>14</v>
      </c>
      <c r="F1085" s="9">
        <f>IFERROR(VLOOKUP(Tabla1[[#This Row],[FECHA]],'COMPARENDOS TOTALES'!A:D,3,FALSE),0)</f>
        <v>2505182</v>
      </c>
      <c r="G1085" s="5">
        <f>IFERROR(VLOOKUP(Tabla1[[#This Row],[FECHA]],EXONERACIONES!A:D,4,FALSE),0)</f>
        <v>8</v>
      </c>
      <c r="H1085" s="9">
        <f>IFERROR(VLOOKUP(Tabla1[[#This Row],[FECHA]],EXONERACIONES!A:D,3,FALSE),0)</f>
        <v>1627733</v>
      </c>
      <c r="I1085" s="5">
        <f>IFERROR(VLOOKUP(Tabla1[[#This Row],[FECHA]],'SIMIT CON RES'!A:D,4,FALSE),0)</f>
        <v>0</v>
      </c>
      <c r="J1085" s="9">
        <f>IFERROR(VLOOKUP(Tabla1[[#This Row],[FECHA]],'SIMIT CON RES'!A:D,3,FALSE),0)</f>
        <v>0</v>
      </c>
      <c r="K1085">
        <f>IFERROR(VLOOKUP(Tabla1[[#This Row],[FECHA]],'SIMIT SIN RES'!A:D,4,FALSE),0)</f>
        <v>0</v>
      </c>
      <c r="L1085" s="9">
        <f>IFERROR(VLOOKUP(Tabla1[[#This Row],[FECHA]],'SIMIT SIN RES'!A:D,3,FALSE),0)</f>
        <v>0</v>
      </c>
      <c r="M1085" s="5">
        <f>IFERROR(VLOOKUP(Tabla1[[#This Row],[FECHA]],'RECAUDOS DE COMPARENDOS'!A:D,4,FALSE),0)</f>
        <v>2</v>
      </c>
      <c r="N1085" s="9">
        <f>IFERROR(VLOOKUP(Tabla1[[#This Row],[FECHA]],'RECAUDOS DE COMPARENDOS'!A:D,3,FALSE),0)</f>
        <v>292483</v>
      </c>
      <c r="O1085" s="5">
        <f>IFERROR(VLOOKUP(Tabla1[[#This Row],[FECHA]],'RECAUDOS DE RESOLUCIONES'!A:D,4,FALSE),0)</f>
        <v>0</v>
      </c>
      <c r="P1085" s="9">
        <f>IFERROR(VLOOKUP(Tabla1[[#This Row],[FECHA]],'RECAUDOS DE RESOLUCIONES'!A:D,3,FALSE),0)</f>
        <v>0</v>
      </c>
      <c r="Q108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1085" s="9">
        <f>Tabla1[V. COMPARENDOS]-(Tabla1[V. EXONERACIONES]+Tabla1[[#This Row],[V. SIMIT CON RESOLUCION]]+Tabla1[[#This Row],[V. SIMIT SIN RESOLUCION]]+Tabla1[[#This Row],[V. RECAUDOS COMPARENDOS]]+Tabla1[[#This Row],[V. RECAUDOS RESOLUCIONES]])</f>
        <v>584966</v>
      </c>
      <c r="S1085" s="11">
        <f>IFERROR(VLOOKUP(Tabla1[[#This Row],[FECHA]],'RECAUDOS LOCALES'!A:D,4,FALSE),0)</f>
        <v>1</v>
      </c>
      <c r="T1085" s="9">
        <f>IFERROR(VLOOKUP(Tabla1[[#This Row],[FECHA]],'RECAUDOS LOCALES'!A:D,3,FALSE),0)</f>
        <v>95318</v>
      </c>
      <c r="U1085" s="11">
        <f>IFERROR(VLOOKUP(Tabla1[[#This Row],[FECHA]],'RECAUDOS EXTERNOS'!A:D,4,FALSE),0)</f>
        <v>2</v>
      </c>
      <c r="V1085" s="9">
        <f>IFERROR(VLOOKUP(Tabla1[[#This Row],[FECHA]],'RECAUDOS EXTERNOS'!A:D,3,FALSE),0)</f>
        <v>588695</v>
      </c>
    </row>
    <row r="1086" spans="1:22" x14ac:dyDescent="0.25">
      <c r="A1086" s="1">
        <v>38645</v>
      </c>
      <c r="B1086" s="3" t="s">
        <v>6</v>
      </c>
      <c r="C1086" s="2">
        <v>38626</v>
      </c>
      <c r="D1086" s="5">
        <f>YEAR(Tabla1[[#This Row],[FECHA]])</f>
        <v>2005</v>
      </c>
      <c r="E1086" s="5">
        <f>IFERROR(VLOOKUP(Tabla1[[#This Row],[FECHA]],'COMPARENDOS TOTALES'!A:D,4,FALSE),0)</f>
        <v>14</v>
      </c>
      <c r="F1086" s="9">
        <f>IFERROR(VLOOKUP(Tabla1[[#This Row],[FECHA]],'COMPARENDOS TOTALES'!A:D,3,FALSE),0)</f>
        <v>2873966</v>
      </c>
      <c r="G1086" s="5">
        <f>IFERROR(VLOOKUP(Tabla1[[#This Row],[FECHA]],EXONERACIONES!A:D,4,FALSE),0)</f>
        <v>12</v>
      </c>
      <c r="H1086" s="9">
        <f>IFERROR(VLOOKUP(Tabla1[[#This Row],[FECHA]],EXONERACIONES!A:D,3,FALSE),0)</f>
        <v>2492466</v>
      </c>
      <c r="I1086" s="5">
        <f>IFERROR(VLOOKUP(Tabla1[[#This Row],[FECHA]],'SIMIT CON RES'!A:D,4,FALSE),0)</f>
        <v>0</v>
      </c>
      <c r="J1086" s="9">
        <f>IFERROR(VLOOKUP(Tabla1[[#This Row],[FECHA]],'SIMIT CON RES'!A:D,3,FALSE),0)</f>
        <v>0</v>
      </c>
      <c r="K1086">
        <f>IFERROR(VLOOKUP(Tabla1[[#This Row],[FECHA]],'SIMIT SIN RES'!A:D,4,FALSE),0)</f>
        <v>0</v>
      </c>
      <c r="L1086" s="9">
        <f>IFERROR(VLOOKUP(Tabla1[[#This Row],[FECHA]],'SIMIT SIN RES'!A:D,3,FALSE),0)</f>
        <v>0</v>
      </c>
      <c r="M1086" s="5">
        <f>IFERROR(VLOOKUP(Tabla1[[#This Row],[FECHA]],'RECAUDOS DE COMPARENDOS'!A:D,4,FALSE),0)</f>
        <v>0</v>
      </c>
      <c r="N1086" s="9">
        <f>IFERROR(VLOOKUP(Tabla1[[#This Row],[FECHA]],'RECAUDOS DE COMPARENDOS'!A:D,3,FALSE),0)</f>
        <v>0</v>
      </c>
      <c r="O1086" s="5">
        <f>IFERROR(VLOOKUP(Tabla1[[#This Row],[FECHA]],'RECAUDOS DE RESOLUCIONES'!A:D,4,FALSE),0)</f>
        <v>0</v>
      </c>
      <c r="P1086" s="9">
        <f>IFERROR(VLOOKUP(Tabla1[[#This Row],[FECHA]],'RECAUDOS DE RESOLUCIONES'!A:D,3,FALSE),0)</f>
        <v>0</v>
      </c>
      <c r="Q108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1086" s="9">
        <f>Tabla1[V. COMPARENDOS]-(Tabla1[V. EXONERACIONES]+Tabla1[[#This Row],[V. SIMIT CON RESOLUCION]]+Tabla1[[#This Row],[V. SIMIT SIN RESOLUCION]]+Tabla1[[#This Row],[V. RECAUDOS COMPARENDOS]]+Tabla1[[#This Row],[V. RECAUDOS RESOLUCIONES]])</f>
        <v>381500</v>
      </c>
      <c r="S1086" s="11">
        <f>IFERROR(VLOOKUP(Tabla1[[#This Row],[FECHA]],'RECAUDOS LOCALES'!A:D,4,FALSE),0)</f>
        <v>2</v>
      </c>
      <c r="T1086" s="9">
        <f>IFERROR(VLOOKUP(Tabla1[[#This Row],[FECHA]],'RECAUDOS LOCALES'!A:D,3,FALSE),0)</f>
        <v>190636</v>
      </c>
      <c r="U1086" s="11">
        <f>IFERROR(VLOOKUP(Tabla1[[#This Row],[FECHA]],'RECAUDOS EXTERNOS'!A:D,4,FALSE),0)</f>
        <v>3</v>
      </c>
      <c r="V1086" s="9">
        <f>IFERROR(VLOOKUP(Tabla1[[#This Row],[FECHA]],'RECAUDOS EXTERNOS'!A:D,3,FALSE),0)</f>
        <v>500791</v>
      </c>
    </row>
    <row r="1087" spans="1:22" x14ac:dyDescent="0.25">
      <c r="A1087" s="1">
        <v>38646</v>
      </c>
      <c r="B1087" s="3" t="s">
        <v>0</v>
      </c>
      <c r="C1087" s="2">
        <v>38626</v>
      </c>
      <c r="D1087" s="5">
        <f>YEAR(Tabla1[[#This Row],[FECHA]])</f>
        <v>2005</v>
      </c>
      <c r="E1087" s="5">
        <f>IFERROR(VLOOKUP(Tabla1[[#This Row],[FECHA]],'COMPARENDOS TOTALES'!A:D,4,FALSE),0)</f>
        <v>10</v>
      </c>
      <c r="F1087" s="9">
        <f>IFERROR(VLOOKUP(Tabla1[[#This Row],[FECHA]],'COMPARENDOS TOTALES'!A:D,3,FALSE),0)</f>
        <v>2021949</v>
      </c>
      <c r="G1087" s="5">
        <f>IFERROR(VLOOKUP(Tabla1[[#This Row],[FECHA]],EXONERACIONES!A:D,4,FALSE),0)</f>
        <v>9</v>
      </c>
      <c r="H1087" s="9">
        <f>IFERROR(VLOOKUP(Tabla1[[#This Row],[FECHA]],EXONERACIONES!A:D,3,FALSE),0)</f>
        <v>1920216</v>
      </c>
      <c r="I1087" s="5">
        <f>IFERROR(VLOOKUP(Tabla1[[#This Row],[FECHA]],'SIMIT CON RES'!A:D,4,FALSE),0)</f>
        <v>0</v>
      </c>
      <c r="J1087" s="9">
        <f>IFERROR(VLOOKUP(Tabla1[[#This Row],[FECHA]],'SIMIT CON RES'!A:D,3,FALSE),0)</f>
        <v>0</v>
      </c>
      <c r="K1087">
        <f>IFERROR(VLOOKUP(Tabla1[[#This Row],[FECHA]],'SIMIT SIN RES'!A:D,4,FALSE),0)</f>
        <v>0</v>
      </c>
      <c r="L1087" s="9">
        <f>IFERROR(VLOOKUP(Tabla1[[#This Row],[FECHA]],'SIMIT SIN RES'!A:D,3,FALSE),0)</f>
        <v>0</v>
      </c>
      <c r="M1087" s="5">
        <f>IFERROR(VLOOKUP(Tabla1[[#This Row],[FECHA]],'RECAUDOS DE COMPARENDOS'!A:D,4,FALSE),0)</f>
        <v>0</v>
      </c>
      <c r="N1087" s="9">
        <f>IFERROR(VLOOKUP(Tabla1[[#This Row],[FECHA]],'RECAUDOS DE COMPARENDOS'!A:D,3,FALSE),0)</f>
        <v>0</v>
      </c>
      <c r="O1087" s="5">
        <f>IFERROR(VLOOKUP(Tabla1[[#This Row],[FECHA]],'RECAUDOS DE RESOLUCIONES'!A:D,4,FALSE),0)</f>
        <v>0</v>
      </c>
      <c r="P1087" s="9">
        <f>IFERROR(VLOOKUP(Tabla1[[#This Row],[FECHA]],'RECAUDOS DE RESOLUCIONES'!A:D,3,FALSE),0)</f>
        <v>0</v>
      </c>
      <c r="Q108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1087" s="9">
        <f>Tabla1[V. COMPARENDOS]-(Tabla1[V. EXONERACIONES]+Tabla1[[#This Row],[V. SIMIT CON RESOLUCION]]+Tabla1[[#This Row],[V. SIMIT SIN RESOLUCION]]+Tabla1[[#This Row],[V. RECAUDOS COMPARENDOS]]+Tabla1[[#This Row],[V. RECAUDOS RESOLUCIONES]])</f>
        <v>101733</v>
      </c>
      <c r="S1087" s="11">
        <f>IFERROR(VLOOKUP(Tabla1[[#This Row],[FECHA]],'RECAUDOS LOCALES'!A:D,4,FALSE),0)</f>
        <v>4</v>
      </c>
      <c r="T1087" s="9">
        <f>IFERROR(VLOOKUP(Tabla1[[#This Row],[FECHA]],'RECAUDOS LOCALES'!A:D,3,FALSE),0)</f>
        <v>330972</v>
      </c>
      <c r="U1087" s="11">
        <f>IFERROR(VLOOKUP(Tabla1[[#This Row],[FECHA]],'RECAUDOS EXTERNOS'!A:D,4,FALSE),0)</f>
        <v>1</v>
      </c>
      <c r="V1087" s="9">
        <f>IFERROR(VLOOKUP(Tabla1[[#This Row],[FECHA]],'RECAUDOS EXTERNOS'!A:D,3,FALSE),0)</f>
        <v>372090</v>
      </c>
    </row>
    <row r="1088" spans="1:22" x14ac:dyDescent="0.25">
      <c r="A1088" s="1">
        <v>38647</v>
      </c>
      <c r="B1088" s="3" t="s">
        <v>5</v>
      </c>
      <c r="C1088" s="2">
        <v>38626</v>
      </c>
      <c r="D1088" s="5">
        <f>YEAR(Tabla1[[#This Row],[FECHA]])</f>
        <v>2005</v>
      </c>
      <c r="E1088" s="5">
        <f>IFERROR(VLOOKUP(Tabla1[[#This Row],[FECHA]],'COMPARENDOS TOTALES'!A:D,4,FALSE),0)</f>
        <v>10</v>
      </c>
      <c r="F1088" s="9">
        <f>IFERROR(VLOOKUP(Tabla1[[#This Row],[FECHA]],'COMPARENDOS TOTALES'!A:D,3,FALSE),0)</f>
        <v>1920216</v>
      </c>
      <c r="G1088" s="5">
        <f>IFERROR(VLOOKUP(Tabla1[[#This Row],[FECHA]],EXONERACIONES!A:D,4,FALSE),0)</f>
        <v>9</v>
      </c>
      <c r="H1088" s="9">
        <f>IFERROR(VLOOKUP(Tabla1[[#This Row],[FECHA]],EXONERACIONES!A:D,3,FALSE),0)</f>
        <v>1729466</v>
      </c>
      <c r="I1088" s="5">
        <f>IFERROR(VLOOKUP(Tabla1[[#This Row],[FECHA]],'SIMIT CON RES'!A:D,4,FALSE),0)</f>
        <v>0</v>
      </c>
      <c r="J1088" s="9">
        <f>IFERROR(VLOOKUP(Tabla1[[#This Row],[FECHA]],'SIMIT CON RES'!A:D,3,FALSE),0)</f>
        <v>0</v>
      </c>
      <c r="K1088">
        <f>IFERROR(VLOOKUP(Tabla1[[#This Row],[FECHA]],'SIMIT SIN RES'!A:D,4,FALSE),0)</f>
        <v>0</v>
      </c>
      <c r="L1088" s="9">
        <f>IFERROR(VLOOKUP(Tabla1[[#This Row],[FECHA]],'SIMIT SIN RES'!A:D,3,FALSE),0)</f>
        <v>0</v>
      </c>
      <c r="M1088" s="5">
        <f>IFERROR(VLOOKUP(Tabla1[[#This Row],[FECHA]],'RECAUDOS DE COMPARENDOS'!A:D,4,FALSE),0)</f>
        <v>0</v>
      </c>
      <c r="N1088" s="9">
        <f>IFERROR(VLOOKUP(Tabla1[[#This Row],[FECHA]],'RECAUDOS DE COMPARENDOS'!A:D,3,FALSE),0)</f>
        <v>0</v>
      </c>
      <c r="O1088" s="5">
        <f>IFERROR(VLOOKUP(Tabla1[[#This Row],[FECHA]],'RECAUDOS DE RESOLUCIONES'!A:D,4,FALSE),0)</f>
        <v>0</v>
      </c>
      <c r="P1088" s="9">
        <f>IFERROR(VLOOKUP(Tabla1[[#This Row],[FECHA]],'RECAUDOS DE RESOLUCIONES'!A:D,3,FALSE),0)</f>
        <v>0</v>
      </c>
      <c r="Q108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1088" s="9">
        <f>Tabla1[V. COMPARENDOS]-(Tabla1[V. EXONERACIONES]+Tabla1[[#This Row],[V. SIMIT CON RESOLUCION]]+Tabla1[[#This Row],[V. SIMIT SIN RESOLUCION]]+Tabla1[[#This Row],[V. RECAUDOS COMPARENDOS]]+Tabla1[[#This Row],[V. RECAUDOS RESOLUCIONES]])</f>
        <v>190750</v>
      </c>
      <c r="S1088" s="11">
        <f>IFERROR(VLOOKUP(Tabla1[[#This Row],[FECHA]],'RECAUDOS LOCALES'!A:D,4,FALSE),0)</f>
        <v>0</v>
      </c>
      <c r="T1088" s="9">
        <f>IFERROR(VLOOKUP(Tabla1[[#This Row],[FECHA]],'RECAUDOS LOCALES'!A:D,3,FALSE),0)</f>
        <v>0</v>
      </c>
      <c r="U1088" s="11">
        <f>IFERROR(VLOOKUP(Tabla1[[#This Row],[FECHA]],'RECAUDOS EXTERNOS'!A:D,4,FALSE),0)</f>
        <v>0</v>
      </c>
      <c r="V1088" s="9">
        <f>IFERROR(VLOOKUP(Tabla1[[#This Row],[FECHA]],'RECAUDOS EXTERNOS'!A:D,3,FALSE),0)</f>
        <v>0</v>
      </c>
    </row>
    <row r="1089" spans="1:22" x14ac:dyDescent="0.25">
      <c r="A1089" s="1">
        <v>38648</v>
      </c>
      <c r="B1089" s="3" t="s">
        <v>4</v>
      </c>
      <c r="C1089" s="2">
        <v>38626</v>
      </c>
      <c r="D1089" s="5">
        <f>YEAR(Tabla1[[#This Row],[FECHA]])</f>
        <v>2005</v>
      </c>
      <c r="E1089" s="5">
        <f>IFERROR(VLOOKUP(Tabla1[[#This Row],[FECHA]],'COMPARENDOS TOTALES'!A:D,4,FALSE),0)</f>
        <v>13</v>
      </c>
      <c r="F1089" s="9">
        <f>IFERROR(VLOOKUP(Tabla1[[#This Row],[FECHA]],'COMPARENDOS TOTALES'!A:D,3,FALSE),0)</f>
        <v>2683216</v>
      </c>
      <c r="G1089" s="5">
        <f>IFERROR(VLOOKUP(Tabla1[[#This Row],[FECHA]],EXONERACIONES!A:D,4,FALSE),0)</f>
        <v>11</v>
      </c>
      <c r="H1089" s="9">
        <f>IFERROR(VLOOKUP(Tabla1[[#This Row],[FECHA]],EXONERACIONES!A:D,3,FALSE),0)</f>
        <v>2390733</v>
      </c>
      <c r="I1089" s="5">
        <f>IFERROR(VLOOKUP(Tabla1[[#This Row],[FECHA]],'SIMIT CON RES'!A:D,4,FALSE),0)</f>
        <v>0</v>
      </c>
      <c r="J1089" s="9">
        <f>IFERROR(VLOOKUP(Tabla1[[#This Row],[FECHA]],'SIMIT CON RES'!A:D,3,FALSE),0)</f>
        <v>0</v>
      </c>
      <c r="K1089">
        <f>IFERROR(VLOOKUP(Tabla1[[#This Row],[FECHA]],'SIMIT SIN RES'!A:D,4,FALSE),0)</f>
        <v>0</v>
      </c>
      <c r="L1089" s="9">
        <f>IFERROR(VLOOKUP(Tabla1[[#This Row],[FECHA]],'SIMIT SIN RES'!A:D,3,FALSE),0)</f>
        <v>0</v>
      </c>
      <c r="M1089" s="5">
        <f>IFERROR(VLOOKUP(Tabla1[[#This Row],[FECHA]],'RECAUDOS DE COMPARENDOS'!A:D,4,FALSE),0)</f>
        <v>0</v>
      </c>
      <c r="N1089" s="9">
        <f>IFERROR(VLOOKUP(Tabla1[[#This Row],[FECHA]],'RECAUDOS DE COMPARENDOS'!A:D,3,FALSE),0)</f>
        <v>0</v>
      </c>
      <c r="O1089" s="5">
        <f>IFERROR(VLOOKUP(Tabla1[[#This Row],[FECHA]],'RECAUDOS DE RESOLUCIONES'!A:D,4,FALSE),0)</f>
        <v>0</v>
      </c>
      <c r="P1089" s="9">
        <f>IFERROR(VLOOKUP(Tabla1[[#This Row],[FECHA]],'RECAUDOS DE RESOLUCIONES'!A:D,3,FALSE),0)</f>
        <v>0</v>
      </c>
      <c r="Q108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1089" s="9">
        <f>Tabla1[V. COMPARENDOS]-(Tabla1[V. EXONERACIONES]+Tabla1[[#This Row],[V. SIMIT CON RESOLUCION]]+Tabla1[[#This Row],[V. SIMIT SIN RESOLUCION]]+Tabla1[[#This Row],[V. RECAUDOS COMPARENDOS]]+Tabla1[[#This Row],[V. RECAUDOS RESOLUCIONES]])</f>
        <v>292483</v>
      </c>
      <c r="S1089" s="11">
        <f>IFERROR(VLOOKUP(Tabla1[[#This Row],[FECHA]],'RECAUDOS LOCALES'!A:D,4,FALSE),0)</f>
        <v>0</v>
      </c>
      <c r="T1089" s="9">
        <f>IFERROR(VLOOKUP(Tabla1[[#This Row],[FECHA]],'RECAUDOS LOCALES'!A:D,3,FALSE),0)</f>
        <v>0</v>
      </c>
      <c r="U1089" s="11">
        <f>IFERROR(VLOOKUP(Tabla1[[#This Row],[FECHA]],'RECAUDOS EXTERNOS'!A:D,4,FALSE),0)</f>
        <v>0</v>
      </c>
      <c r="V1089" s="9">
        <f>IFERROR(VLOOKUP(Tabla1[[#This Row],[FECHA]],'RECAUDOS EXTERNOS'!A:D,3,FALSE),0)</f>
        <v>0</v>
      </c>
    </row>
    <row r="1090" spans="1:22" x14ac:dyDescent="0.25">
      <c r="A1090" s="1">
        <v>38649</v>
      </c>
      <c r="B1090" s="3" t="s">
        <v>1</v>
      </c>
      <c r="C1090" s="2">
        <v>38626</v>
      </c>
      <c r="D1090" s="5">
        <f>YEAR(Tabla1[[#This Row],[FECHA]])</f>
        <v>2005</v>
      </c>
      <c r="E1090" s="5">
        <f>IFERROR(VLOOKUP(Tabla1[[#This Row],[FECHA]],'COMPARENDOS TOTALES'!A:D,4,FALSE),0)</f>
        <v>13</v>
      </c>
      <c r="F1090" s="9">
        <f>IFERROR(VLOOKUP(Tabla1[[#This Row],[FECHA]],'COMPARENDOS TOTALES'!A:D,3,FALSE),0)</f>
        <v>3433500</v>
      </c>
      <c r="G1090" s="5">
        <f>IFERROR(VLOOKUP(Tabla1[[#This Row],[FECHA]],EXONERACIONES!A:D,4,FALSE),0)</f>
        <v>7</v>
      </c>
      <c r="H1090" s="9">
        <f>IFERROR(VLOOKUP(Tabla1[[#This Row],[FECHA]],EXONERACIONES!A:D,3,FALSE),0)</f>
        <v>1716750</v>
      </c>
      <c r="I1090" s="5">
        <f>IFERROR(VLOOKUP(Tabla1[[#This Row],[FECHA]],'SIMIT CON RES'!A:D,4,FALSE),0)</f>
        <v>0</v>
      </c>
      <c r="J1090" s="9">
        <f>IFERROR(VLOOKUP(Tabla1[[#This Row],[FECHA]],'SIMIT CON RES'!A:D,3,FALSE),0)</f>
        <v>0</v>
      </c>
      <c r="K1090">
        <f>IFERROR(VLOOKUP(Tabla1[[#This Row],[FECHA]],'SIMIT SIN RES'!A:D,4,FALSE),0)</f>
        <v>0</v>
      </c>
      <c r="L1090" s="9">
        <f>IFERROR(VLOOKUP(Tabla1[[#This Row],[FECHA]],'SIMIT SIN RES'!A:D,3,FALSE),0)</f>
        <v>0</v>
      </c>
      <c r="M1090" s="5">
        <f>IFERROR(VLOOKUP(Tabla1[[#This Row],[FECHA]],'RECAUDOS DE COMPARENDOS'!A:D,4,FALSE),0)</f>
        <v>3</v>
      </c>
      <c r="N1090" s="9">
        <f>IFERROR(VLOOKUP(Tabla1[[#This Row],[FECHA]],'RECAUDOS DE COMPARENDOS'!A:D,3,FALSE),0)</f>
        <v>953750</v>
      </c>
      <c r="O1090" s="5">
        <f>IFERROR(VLOOKUP(Tabla1[[#This Row],[FECHA]],'RECAUDOS DE RESOLUCIONES'!A:D,4,FALSE),0)</f>
        <v>0</v>
      </c>
      <c r="P1090" s="9">
        <f>IFERROR(VLOOKUP(Tabla1[[#This Row],[FECHA]],'RECAUDOS DE RESOLUCIONES'!A:D,3,FALSE),0)</f>
        <v>0</v>
      </c>
      <c r="Q109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1090" s="9">
        <f>Tabla1[V. COMPARENDOS]-(Tabla1[V. EXONERACIONES]+Tabla1[[#This Row],[V. SIMIT CON RESOLUCION]]+Tabla1[[#This Row],[V. SIMIT SIN RESOLUCION]]+Tabla1[[#This Row],[V. RECAUDOS COMPARENDOS]]+Tabla1[[#This Row],[V. RECAUDOS RESOLUCIONES]])</f>
        <v>763000</v>
      </c>
      <c r="S1090" s="11">
        <f>IFERROR(VLOOKUP(Tabla1[[#This Row],[FECHA]],'RECAUDOS LOCALES'!A:D,4,FALSE),0)</f>
        <v>6</v>
      </c>
      <c r="T1090" s="9">
        <f>IFERROR(VLOOKUP(Tabla1[[#This Row],[FECHA]],'RECAUDOS LOCALES'!A:D,3,FALSE),0)</f>
        <v>956890</v>
      </c>
      <c r="U1090" s="11">
        <f>IFERROR(VLOOKUP(Tabla1[[#This Row],[FECHA]],'RECAUDOS EXTERNOS'!A:D,4,FALSE),0)</f>
        <v>0</v>
      </c>
      <c r="V1090" s="9">
        <f>IFERROR(VLOOKUP(Tabla1[[#This Row],[FECHA]],'RECAUDOS EXTERNOS'!A:D,3,FALSE),0)</f>
        <v>0</v>
      </c>
    </row>
    <row r="1091" spans="1:22" x14ac:dyDescent="0.25">
      <c r="A1091" s="1">
        <v>38650</v>
      </c>
      <c r="B1091" s="3" t="s">
        <v>2</v>
      </c>
      <c r="C1091" s="2">
        <v>38626</v>
      </c>
      <c r="D1091" s="5">
        <f>YEAR(Tabla1[[#This Row],[FECHA]])</f>
        <v>2005</v>
      </c>
      <c r="E1091" s="5">
        <f>IFERROR(VLOOKUP(Tabla1[[#This Row],[FECHA]],'COMPARENDOS TOTALES'!A:D,4,FALSE),0)</f>
        <v>25</v>
      </c>
      <c r="F1091" s="9">
        <f>IFERROR(VLOOKUP(Tabla1[[#This Row],[FECHA]],'COMPARENDOS TOTALES'!A:D,3,FALSE),0)</f>
        <v>4514415</v>
      </c>
      <c r="G1091" s="5">
        <f>IFERROR(VLOOKUP(Tabla1[[#This Row],[FECHA]],EXONERACIONES!A:D,4,FALSE),0)</f>
        <v>19</v>
      </c>
      <c r="H1091" s="9">
        <f>IFERROR(VLOOKUP(Tabla1[[#This Row],[FECHA]],EXONERACIONES!A:D,3,FALSE),0)</f>
        <v>3458932</v>
      </c>
      <c r="I1091" s="5">
        <f>IFERROR(VLOOKUP(Tabla1[[#This Row],[FECHA]],'SIMIT CON RES'!A:D,4,FALSE),0)</f>
        <v>0</v>
      </c>
      <c r="J1091" s="9">
        <f>IFERROR(VLOOKUP(Tabla1[[#This Row],[FECHA]],'SIMIT CON RES'!A:D,3,FALSE),0)</f>
        <v>0</v>
      </c>
      <c r="K1091">
        <f>IFERROR(VLOOKUP(Tabla1[[#This Row],[FECHA]],'SIMIT SIN RES'!A:D,4,FALSE),0)</f>
        <v>0</v>
      </c>
      <c r="L1091" s="9">
        <f>IFERROR(VLOOKUP(Tabla1[[#This Row],[FECHA]],'SIMIT SIN RES'!A:D,3,FALSE),0)</f>
        <v>0</v>
      </c>
      <c r="M1091" s="5">
        <f>IFERROR(VLOOKUP(Tabla1[[#This Row],[FECHA]],'RECAUDOS DE COMPARENDOS'!A:D,4,FALSE),0)</f>
        <v>3</v>
      </c>
      <c r="N1091" s="9">
        <f>IFERROR(VLOOKUP(Tabla1[[#This Row],[FECHA]],'RECAUDOS DE COMPARENDOS'!A:D,3,FALSE),0)</f>
        <v>572250</v>
      </c>
      <c r="O1091" s="5">
        <f>IFERROR(VLOOKUP(Tabla1[[#This Row],[FECHA]],'RECAUDOS DE RESOLUCIONES'!A:D,4,FALSE),0)</f>
        <v>0</v>
      </c>
      <c r="P1091" s="9">
        <f>IFERROR(VLOOKUP(Tabla1[[#This Row],[FECHA]],'RECAUDOS DE RESOLUCIONES'!A:D,3,FALSE),0)</f>
        <v>0</v>
      </c>
      <c r="Q109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1091" s="9">
        <f>Tabla1[V. COMPARENDOS]-(Tabla1[V. EXONERACIONES]+Tabla1[[#This Row],[V. SIMIT CON RESOLUCION]]+Tabla1[[#This Row],[V. SIMIT SIN RESOLUCION]]+Tabla1[[#This Row],[V. RECAUDOS COMPARENDOS]]+Tabla1[[#This Row],[V. RECAUDOS RESOLUCIONES]])</f>
        <v>483233</v>
      </c>
      <c r="S1091" s="11">
        <f>IFERROR(VLOOKUP(Tabla1[[#This Row],[FECHA]],'RECAUDOS LOCALES'!A:D,4,FALSE),0)</f>
        <v>1</v>
      </c>
      <c r="T1091" s="9">
        <f>IFERROR(VLOOKUP(Tabla1[[#This Row],[FECHA]],'RECAUDOS LOCALES'!A:D,3,FALSE),0)</f>
        <v>95318</v>
      </c>
      <c r="U1091" s="11">
        <f>IFERROR(VLOOKUP(Tabla1[[#This Row],[FECHA]],'RECAUDOS EXTERNOS'!A:D,4,FALSE),0)</f>
        <v>1</v>
      </c>
      <c r="V1091" s="9">
        <f>IFERROR(VLOOKUP(Tabla1[[#This Row],[FECHA]],'RECAUDOS EXTERNOS'!A:D,3,FALSE),0)</f>
        <v>204850</v>
      </c>
    </row>
    <row r="1092" spans="1:22" x14ac:dyDescent="0.25">
      <c r="A1092" s="1">
        <v>38651</v>
      </c>
      <c r="B1092" s="3" t="s">
        <v>3</v>
      </c>
      <c r="C1092" s="2">
        <v>38626</v>
      </c>
      <c r="D1092" s="5">
        <f>YEAR(Tabla1[[#This Row],[FECHA]])</f>
        <v>2005</v>
      </c>
      <c r="E1092" s="5">
        <f>IFERROR(VLOOKUP(Tabla1[[#This Row],[FECHA]],'COMPARENDOS TOTALES'!A:D,4,FALSE),0)</f>
        <v>18</v>
      </c>
      <c r="F1092" s="9">
        <f>IFERROR(VLOOKUP(Tabla1[[#This Row],[FECHA]],'COMPARENDOS TOTALES'!A:D,3,FALSE),0)</f>
        <v>4018466</v>
      </c>
      <c r="G1092" s="5">
        <f>IFERROR(VLOOKUP(Tabla1[[#This Row],[FECHA]],EXONERACIONES!A:D,4,FALSE),0)</f>
        <v>14</v>
      </c>
      <c r="H1092" s="9">
        <f>IFERROR(VLOOKUP(Tabla1[[#This Row],[FECHA]],EXONERACIONES!A:D,3,FALSE),0)</f>
        <v>3255466</v>
      </c>
      <c r="I1092" s="5">
        <f>IFERROR(VLOOKUP(Tabla1[[#This Row],[FECHA]],'SIMIT CON RES'!A:D,4,FALSE),0)</f>
        <v>0</v>
      </c>
      <c r="J1092" s="9">
        <f>IFERROR(VLOOKUP(Tabla1[[#This Row],[FECHA]],'SIMIT CON RES'!A:D,3,FALSE),0)</f>
        <v>0</v>
      </c>
      <c r="K1092">
        <f>IFERROR(VLOOKUP(Tabla1[[#This Row],[FECHA]],'SIMIT SIN RES'!A:D,4,FALSE),0)</f>
        <v>0</v>
      </c>
      <c r="L1092" s="9">
        <f>IFERROR(VLOOKUP(Tabla1[[#This Row],[FECHA]],'SIMIT SIN RES'!A:D,3,FALSE),0)</f>
        <v>0</v>
      </c>
      <c r="M1092" s="5">
        <f>IFERROR(VLOOKUP(Tabla1[[#This Row],[FECHA]],'RECAUDOS DE COMPARENDOS'!A:D,4,FALSE),0)</f>
        <v>2</v>
      </c>
      <c r="N1092" s="9">
        <f>IFERROR(VLOOKUP(Tabla1[[#This Row],[FECHA]],'RECAUDOS DE COMPARENDOS'!A:D,3,FALSE),0)</f>
        <v>381500</v>
      </c>
      <c r="O1092" s="5">
        <f>IFERROR(VLOOKUP(Tabla1[[#This Row],[FECHA]],'RECAUDOS DE RESOLUCIONES'!A:D,4,FALSE),0)</f>
        <v>0</v>
      </c>
      <c r="P1092" s="9">
        <f>IFERROR(VLOOKUP(Tabla1[[#This Row],[FECHA]],'RECAUDOS DE RESOLUCIONES'!A:D,3,FALSE),0)</f>
        <v>0</v>
      </c>
      <c r="Q109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1092" s="9">
        <f>Tabla1[V. COMPARENDOS]-(Tabla1[V. EXONERACIONES]+Tabla1[[#This Row],[V. SIMIT CON RESOLUCION]]+Tabla1[[#This Row],[V. SIMIT SIN RESOLUCION]]+Tabla1[[#This Row],[V. RECAUDOS COMPARENDOS]]+Tabla1[[#This Row],[V. RECAUDOS RESOLUCIONES]])</f>
        <v>381500</v>
      </c>
      <c r="S1092" s="11">
        <f>IFERROR(VLOOKUP(Tabla1[[#This Row],[FECHA]],'RECAUDOS LOCALES'!A:D,4,FALSE),0)</f>
        <v>3</v>
      </c>
      <c r="T1092" s="9">
        <f>IFERROR(VLOOKUP(Tabla1[[#This Row],[FECHA]],'RECAUDOS LOCALES'!A:D,3,FALSE),0)</f>
        <v>476588</v>
      </c>
      <c r="U1092" s="11">
        <f>IFERROR(VLOOKUP(Tabla1[[#This Row],[FECHA]],'RECAUDOS EXTERNOS'!A:D,4,FALSE),0)</f>
        <v>2</v>
      </c>
      <c r="V1092" s="9">
        <f>IFERROR(VLOOKUP(Tabla1[[#This Row],[FECHA]],'RECAUDOS EXTERNOS'!A:D,3,FALSE),0)</f>
        <v>744190</v>
      </c>
    </row>
    <row r="1093" spans="1:22" x14ac:dyDescent="0.25">
      <c r="A1093" s="1">
        <v>38652</v>
      </c>
      <c r="B1093" s="3" t="s">
        <v>6</v>
      </c>
      <c r="C1093" s="2">
        <v>38626</v>
      </c>
      <c r="D1093" s="5">
        <f>YEAR(Tabla1[[#This Row],[FECHA]])</f>
        <v>2005</v>
      </c>
      <c r="E1093" s="5">
        <f>IFERROR(VLOOKUP(Tabla1[[#This Row],[FECHA]],'COMPARENDOS TOTALES'!A:D,4,FALSE),0)</f>
        <v>55</v>
      </c>
      <c r="F1093" s="9">
        <f>IFERROR(VLOOKUP(Tabla1[[#This Row],[FECHA]],'COMPARENDOS TOTALES'!A:D,3,FALSE),0)</f>
        <v>12538631</v>
      </c>
      <c r="G1093" s="5">
        <f>IFERROR(VLOOKUP(Tabla1[[#This Row],[FECHA]],EXONERACIONES!A:D,4,FALSE),0)</f>
        <v>40</v>
      </c>
      <c r="H1093" s="9">
        <f>IFERROR(VLOOKUP(Tabla1[[#This Row],[FECHA]],EXONERACIONES!A:D,3,FALSE),0)</f>
        <v>9283165</v>
      </c>
      <c r="I1093" s="5">
        <f>IFERROR(VLOOKUP(Tabla1[[#This Row],[FECHA]],'SIMIT CON RES'!A:D,4,FALSE),0)</f>
        <v>0</v>
      </c>
      <c r="J1093" s="9">
        <f>IFERROR(VLOOKUP(Tabla1[[#This Row],[FECHA]],'SIMIT CON RES'!A:D,3,FALSE),0)</f>
        <v>0</v>
      </c>
      <c r="K1093">
        <f>IFERROR(VLOOKUP(Tabla1[[#This Row],[FECHA]],'SIMIT SIN RES'!A:D,4,FALSE),0)</f>
        <v>0</v>
      </c>
      <c r="L1093" s="9">
        <f>IFERROR(VLOOKUP(Tabla1[[#This Row],[FECHA]],'SIMIT SIN RES'!A:D,3,FALSE),0)</f>
        <v>0</v>
      </c>
      <c r="M1093" s="5">
        <f>IFERROR(VLOOKUP(Tabla1[[#This Row],[FECHA]],'RECAUDOS DE COMPARENDOS'!A:D,4,FALSE),0)</f>
        <v>6</v>
      </c>
      <c r="N1093" s="9">
        <f>IFERROR(VLOOKUP(Tabla1[[#This Row],[FECHA]],'RECAUDOS DE COMPARENDOS'!A:D,3,FALSE),0)</f>
        <v>1157216</v>
      </c>
      <c r="O1093" s="5">
        <f>IFERROR(VLOOKUP(Tabla1[[#This Row],[FECHA]],'RECAUDOS DE RESOLUCIONES'!A:D,4,FALSE),0)</f>
        <v>0</v>
      </c>
      <c r="P1093" s="9">
        <f>IFERROR(VLOOKUP(Tabla1[[#This Row],[FECHA]],'RECAUDOS DE RESOLUCIONES'!A:D,3,FALSE),0)</f>
        <v>0</v>
      </c>
      <c r="Q109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9</v>
      </c>
      <c r="R1093" s="9">
        <f>Tabla1[V. COMPARENDOS]-(Tabla1[V. EXONERACIONES]+Tabla1[[#This Row],[V. SIMIT CON RESOLUCION]]+Tabla1[[#This Row],[V. SIMIT SIN RESOLUCION]]+Tabla1[[#This Row],[V. RECAUDOS COMPARENDOS]]+Tabla1[[#This Row],[V. RECAUDOS RESOLUCIONES]])</f>
        <v>2098250</v>
      </c>
      <c r="S1093" s="11">
        <f>IFERROR(VLOOKUP(Tabla1[[#This Row],[FECHA]],'RECAUDOS LOCALES'!A:D,4,FALSE),0)</f>
        <v>4</v>
      </c>
      <c r="T1093" s="9">
        <f>IFERROR(VLOOKUP(Tabla1[[#This Row],[FECHA]],'RECAUDOS LOCALES'!A:D,3,FALSE),0)</f>
        <v>452636</v>
      </c>
      <c r="U1093" s="11">
        <f>IFERROR(VLOOKUP(Tabla1[[#This Row],[FECHA]],'RECAUDOS EXTERNOS'!A:D,4,FALSE),0)</f>
        <v>0</v>
      </c>
      <c r="V1093" s="9">
        <f>IFERROR(VLOOKUP(Tabla1[[#This Row],[FECHA]],'RECAUDOS EXTERNOS'!A:D,3,FALSE),0)</f>
        <v>0</v>
      </c>
    </row>
    <row r="1094" spans="1:22" x14ac:dyDescent="0.25">
      <c r="A1094" s="1">
        <v>38653</v>
      </c>
      <c r="B1094" s="3" t="s">
        <v>0</v>
      </c>
      <c r="C1094" s="2">
        <v>38626</v>
      </c>
      <c r="D1094" s="5">
        <f>YEAR(Tabla1[[#This Row],[FECHA]])</f>
        <v>2005</v>
      </c>
      <c r="E1094" s="5">
        <f>IFERROR(VLOOKUP(Tabla1[[#This Row],[FECHA]],'COMPARENDOS TOTALES'!A:D,4,FALSE),0)</f>
        <v>38</v>
      </c>
      <c r="F1094" s="9">
        <f>IFERROR(VLOOKUP(Tabla1[[#This Row],[FECHA]],'COMPARENDOS TOTALES'!A:D,3,FALSE),0)</f>
        <v>7286648</v>
      </c>
      <c r="G1094" s="5">
        <f>IFERROR(VLOOKUP(Tabla1[[#This Row],[FECHA]],EXONERACIONES!A:D,4,FALSE),0)</f>
        <v>26</v>
      </c>
      <c r="H1094" s="9">
        <f>IFERROR(VLOOKUP(Tabla1[[#This Row],[FECHA]],EXONERACIONES!A:D,3,FALSE),0)</f>
        <v>5264699</v>
      </c>
      <c r="I1094" s="5">
        <f>IFERROR(VLOOKUP(Tabla1[[#This Row],[FECHA]],'SIMIT CON RES'!A:D,4,FALSE),0)</f>
        <v>0</v>
      </c>
      <c r="J1094" s="9">
        <f>IFERROR(VLOOKUP(Tabla1[[#This Row],[FECHA]],'SIMIT CON RES'!A:D,3,FALSE),0)</f>
        <v>0</v>
      </c>
      <c r="K1094">
        <f>IFERROR(VLOOKUP(Tabla1[[#This Row],[FECHA]],'SIMIT SIN RES'!A:D,4,FALSE),0)</f>
        <v>0</v>
      </c>
      <c r="L1094" s="9">
        <f>IFERROR(VLOOKUP(Tabla1[[#This Row],[FECHA]],'SIMIT SIN RES'!A:D,3,FALSE),0)</f>
        <v>0</v>
      </c>
      <c r="M1094" s="5">
        <f>IFERROR(VLOOKUP(Tabla1[[#This Row],[FECHA]],'RECAUDOS DE COMPARENDOS'!A:D,4,FALSE),0)</f>
        <v>3</v>
      </c>
      <c r="N1094" s="9">
        <f>IFERROR(VLOOKUP(Tabla1[[#This Row],[FECHA]],'RECAUDOS DE COMPARENDOS'!A:D,3,FALSE),0)</f>
        <v>572250</v>
      </c>
      <c r="O1094" s="5">
        <f>IFERROR(VLOOKUP(Tabla1[[#This Row],[FECHA]],'RECAUDOS DE RESOLUCIONES'!A:D,4,FALSE),0)</f>
        <v>0</v>
      </c>
      <c r="P1094" s="9">
        <f>IFERROR(VLOOKUP(Tabla1[[#This Row],[FECHA]],'RECAUDOS DE RESOLUCIONES'!A:D,3,FALSE),0)</f>
        <v>0</v>
      </c>
      <c r="Q109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9</v>
      </c>
      <c r="R1094" s="9">
        <f>Tabla1[V. COMPARENDOS]-(Tabla1[V. EXONERACIONES]+Tabla1[[#This Row],[V. SIMIT CON RESOLUCION]]+Tabla1[[#This Row],[V. SIMIT SIN RESOLUCION]]+Tabla1[[#This Row],[V. RECAUDOS COMPARENDOS]]+Tabla1[[#This Row],[V. RECAUDOS RESOLUCIONES]])</f>
        <v>1449699</v>
      </c>
      <c r="S1094" s="11">
        <f>IFERROR(VLOOKUP(Tabla1[[#This Row],[FECHA]],'RECAUDOS LOCALES'!A:D,4,FALSE),0)</f>
        <v>5</v>
      </c>
      <c r="T1094" s="9">
        <f>IFERROR(VLOOKUP(Tabla1[[#This Row],[FECHA]],'RECAUDOS LOCALES'!A:D,3,FALSE),0)</f>
        <v>477125</v>
      </c>
      <c r="U1094" s="11">
        <f>IFERROR(VLOOKUP(Tabla1[[#This Row],[FECHA]],'RECAUDOS EXTERNOS'!A:D,4,FALSE),0)</f>
        <v>2</v>
      </c>
      <c r="V1094" s="9">
        <f>IFERROR(VLOOKUP(Tabla1[[#This Row],[FECHA]],'RECAUDOS EXTERNOS'!A:D,3,FALSE),0)</f>
        <v>552195</v>
      </c>
    </row>
    <row r="1095" spans="1:22" x14ac:dyDescent="0.25">
      <c r="A1095" s="1">
        <v>38654</v>
      </c>
      <c r="B1095" s="3" t="s">
        <v>5</v>
      </c>
      <c r="C1095" s="2">
        <v>38626</v>
      </c>
      <c r="D1095" s="5">
        <f>YEAR(Tabla1[[#This Row],[FECHA]])</f>
        <v>2005</v>
      </c>
      <c r="E1095" s="5">
        <f>IFERROR(VLOOKUP(Tabla1[[#This Row],[FECHA]],'COMPARENDOS TOTALES'!A:D,4,FALSE),0)</f>
        <v>18</v>
      </c>
      <c r="F1095" s="9">
        <f>IFERROR(VLOOKUP(Tabla1[[#This Row],[FECHA]],'COMPARENDOS TOTALES'!A:D,3,FALSE),0)</f>
        <v>3725983</v>
      </c>
      <c r="G1095" s="5">
        <f>IFERROR(VLOOKUP(Tabla1[[#This Row],[FECHA]],EXONERACIONES!A:D,4,FALSE),0)</f>
        <v>14</v>
      </c>
      <c r="H1095" s="9">
        <f>IFERROR(VLOOKUP(Tabla1[[#This Row],[FECHA]],EXONERACIONES!A:D,3,FALSE),0)</f>
        <v>2962983</v>
      </c>
      <c r="I1095" s="5">
        <f>IFERROR(VLOOKUP(Tabla1[[#This Row],[FECHA]],'SIMIT CON RES'!A:D,4,FALSE),0)</f>
        <v>0</v>
      </c>
      <c r="J1095" s="9">
        <f>IFERROR(VLOOKUP(Tabla1[[#This Row],[FECHA]],'SIMIT CON RES'!A:D,3,FALSE),0)</f>
        <v>0</v>
      </c>
      <c r="K1095">
        <f>IFERROR(VLOOKUP(Tabla1[[#This Row],[FECHA]],'SIMIT SIN RES'!A:D,4,FALSE),0)</f>
        <v>0</v>
      </c>
      <c r="L1095" s="9">
        <f>IFERROR(VLOOKUP(Tabla1[[#This Row],[FECHA]],'SIMIT SIN RES'!A:D,3,FALSE),0)</f>
        <v>0</v>
      </c>
      <c r="M1095" s="5">
        <f>IFERROR(VLOOKUP(Tabla1[[#This Row],[FECHA]],'RECAUDOS DE COMPARENDOS'!A:D,4,FALSE),0)</f>
        <v>1</v>
      </c>
      <c r="N1095" s="9">
        <f>IFERROR(VLOOKUP(Tabla1[[#This Row],[FECHA]],'RECAUDOS DE COMPARENDOS'!A:D,3,FALSE),0)</f>
        <v>190750</v>
      </c>
      <c r="O1095" s="5">
        <f>IFERROR(VLOOKUP(Tabla1[[#This Row],[FECHA]],'RECAUDOS DE RESOLUCIONES'!A:D,4,FALSE),0)</f>
        <v>0</v>
      </c>
      <c r="P1095" s="9">
        <f>IFERROR(VLOOKUP(Tabla1[[#This Row],[FECHA]],'RECAUDOS DE RESOLUCIONES'!A:D,3,FALSE),0)</f>
        <v>0</v>
      </c>
      <c r="Q109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1095" s="9">
        <f>Tabla1[V. COMPARENDOS]-(Tabla1[V. EXONERACIONES]+Tabla1[[#This Row],[V. SIMIT CON RESOLUCION]]+Tabla1[[#This Row],[V. SIMIT SIN RESOLUCION]]+Tabla1[[#This Row],[V. RECAUDOS COMPARENDOS]]+Tabla1[[#This Row],[V. RECAUDOS RESOLUCIONES]])</f>
        <v>572250</v>
      </c>
      <c r="S1095" s="11">
        <f>IFERROR(VLOOKUP(Tabla1[[#This Row],[FECHA]],'RECAUDOS LOCALES'!A:D,4,FALSE),0)</f>
        <v>0</v>
      </c>
      <c r="T1095" s="9">
        <f>IFERROR(VLOOKUP(Tabla1[[#This Row],[FECHA]],'RECAUDOS LOCALES'!A:D,3,FALSE),0)</f>
        <v>0</v>
      </c>
      <c r="U1095" s="11">
        <f>IFERROR(VLOOKUP(Tabla1[[#This Row],[FECHA]],'RECAUDOS EXTERNOS'!A:D,4,FALSE),0)</f>
        <v>0</v>
      </c>
      <c r="V1095" s="9">
        <f>IFERROR(VLOOKUP(Tabla1[[#This Row],[FECHA]],'RECAUDOS EXTERNOS'!A:D,3,FALSE),0)</f>
        <v>0</v>
      </c>
    </row>
    <row r="1096" spans="1:22" x14ac:dyDescent="0.25">
      <c r="A1096" s="1">
        <v>38655</v>
      </c>
      <c r="B1096" s="3" t="s">
        <v>4</v>
      </c>
      <c r="C1096" s="2">
        <v>38626</v>
      </c>
      <c r="D1096" s="5">
        <f>YEAR(Tabla1[[#This Row],[FECHA]])</f>
        <v>2005</v>
      </c>
      <c r="E1096" s="5">
        <f>IFERROR(VLOOKUP(Tabla1[[#This Row],[FECHA]],'COMPARENDOS TOTALES'!A:D,4,FALSE),0)</f>
        <v>7</v>
      </c>
      <c r="F1096" s="9">
        <f>IFERROR(VLOOKUP(Tabla1[[#This Row],[FECHA]],'COMPARENDOS TOTALES'!A:D,3,FALSE),0)</f>
        <v>1258949</v>
      </c>
      <c r="G1096" s="5">
        <f>IFERROR(VLOOKUP(Tabla1[[#This Row],[FECHA]],EXONERACIONES!A:D,4,FALSE),0)</f>
        <v>4</v>
      </c>
      <c r="H1096" s="9">
        <f>IFERROR(VLOOKUP(Tabla1[[#This Row],[FECHA]],EXONERACIONES!A:D,3,FALSE),0)</f>
        <v>864733</v>
      </c>
      <c r="I1096" s="5">
        <f>IFERROR(VLOOKUP(Tabla1[[#This Row],[FECHA]],'SIMIT CON RES'!A:D,4,FALSE),0)</f>
        <v>0</v>
      </c>
      <c r="J1096" s="9">
        <f>IFERROR(VLOOKUP(Tabla1[[#This Row],[FECHA]],'SIMIT CON RES'!A:D,3,FALSE),0)</f>
        <v>0</v>
      </c>
      <c r="K1096">
        <f>IFERROR(VLOOKUP(Tabla1[[#This Row],[FECHA]],'SIMIT SIN RES'!A:D,4,FALSE),0)</f>
        <v>0</v>
      </c>
      <c r="L1096" s="9">
        <f>IFERROR(VLOOKUP(Tabla1[[#This Row],[FECHA]],'SIMIT SIN RES'!A:D,3,FALSE),0)</f>
        <v>0</v>
      </c>
      <c r="M1096" s="5">
        <f>IFERROR(VLOOKUP(Tabla1[[#This Row],[FECHA]],'RECAUDOS DE COMPARENDOS'!A:D,4,FALSE),0)</f>
        <v>2</v>
      </c>
      <c r="N1096" s="9">
        <f>IFERROR(VLOOKUP(Tabla1[[#This Row],[FECHA]],'RECAUDOS DE COMPARENDOS'!A:D,3,FALSE),0)</f>
        <v>292483</v>
      </c>
      <c r="O1096" s="5">
        <f>IFERROR(VLOOKUP(Tabla1[[#This Row],[FECHA]],'RECAUDOS DE RESOLUCIONES'!A:D,4,FALSE),0)</f>
        <v>0</v>
      </c>
      <c r="P1096" s="9">
        <f>IFERROR(VLOOKUP(Tabla1[[#This Row],[FECHA]],'RECAUDOS DE RESOLUCIONES'!A:D,3,FALSE),0)</f>
        <v>0</v>
      </c>
      <c r="Q109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1096" s="9">
        <f>Tabla1[V. COMPARENDOS]-(Tabla1[V. EXONERACIONES]+Tabla1[[#This Row],[V. SIMIT CON RESOLUCION]]+Tabla1[[#This Row],[V. SIMIT SIN RESOLUCION]]+Tabla1[[#This Row],[V. RECAUDOS COMPARENDOS]]+Tabla1[[#This Row],[V. RECAUDOS RESOLUCIONES]])</f>
        <v>101733</v>
      </c>
      <c r="S1096" s="11">
        <f>IFERROR(VLOOKUP(Tabla1[[#This Row],[FECHA]],'RECAUDOS LOCALES'!A:D,4,FALSE),0)</f>
        <v>0</v>
      </c>
      <c r="T1096" s="9">
        <f>IFERROR(VLOOKUP(Tabla1[[#This Row],[FECHA]],'RECAUDOS LOCALES'!A:D,3,FALSE),0)</f>
        <v>0</v>
      </c>
      <c r="U1096" s="11">
        <f>IFERROR(VLOOKUP(Tabla1[[#This Row],[FECHA]],'RECAUDOS EXTERNOS'!A:D,4,FALSE),0)</f>
        <v>0</v>
      </c>
      <c r="V1096" s="9">
        <f>IFERROR(VLOOKUP(Tabla1[[#This Row],[FECHA]],'RECAUDOS EXTERNOS'!A:D,3,FALSE),0)</f>
        <v>0</v>
      </c>
    </row>
    <row r="1097" spans="1:22" x14ac:dyDescent="0.25">
      <c r="A1097" s="1">
        <v>38656</v>
      </c>
      <c r="B1097" s="3" t="s">
        <v>1</v>
      </c>
      <c r="C1097" s="2">
        <v>38626</v>
      </c>
      <c r="D1097" s="5">
        <f>YEAR(Tabla1[[#This Row],[FECHA]])</f>
        <v>2005</v>
      </c>
      <c r="E1097" s="5">
        <f>IFERROR(VLOOKUP(Tabla1[[#This Row],[FECHA]],'COMPARENDOS TOTALES'!A:D,4,FALSE),0)</f>
        <v>8</v>
      </c>
      <c r="F1097" s="9">
        <f>IFERROR(VLOOKUP(Tabla1[[#This Row],[FECHA]],'COMPARENDOS TOTALES'!A:D,3,FALSE),0)</f>
        <v>1818483</v>
      </c>
      <c r="G1097" s="5">
        <f>IFERROR(VLOOKUP(Tabla1[[#This Row],[FECHA]],EXONERACIONES!A:D,4,FALSE),0)</f>
        <v>6</v>
      </c>
      <c r="H1097" s="9">
        <f>IFERROR(VLOOKUP(Tabla1[[#This Row],[FECHA]],EXONERACIONES!A:D,3,FALSE),0)</f>
        <v>1246233</v>
      </c>
      <c r="I1097" s="5">
        <f>IFERROR(VLOOKUP(Tabla1[[#This Row],[FECHA]],'SIMIT CON RES'!A:D,4,FALSE),0)</f>
        <v>0</v>
      </c>
      <c r="J1097" s="9">
        <f>IFERROR(VLOOKUP(Tabla1[[#This Row],[FECHA]],'SIMIT CON RES'!A:D,3,FALSE),0)</f>
        <v>0</v>
      </c>
      <c r="K1097">
        <f>IFERROR(VLOOKUP(Tabla1[[#This Row],[FECHA]],'SIMIT SIN RES'!A:D,4,FALSE),0)</f>
        <v>0</v>
      </c>
      <c r="L1097" s="9">
        <f>IFERROR(VLOOKUP(Tabla1[[#This Row],[FECHA]],'SIMIT SIN RES'!A:D,3,FALSE),0)</f>
        <v>0</v>
      </c>
      <c r="M1097" s="5">
        <f>IFERROR(VLOOKUP(Tabla1[[#This Row],[FECHA]],'RECAUDOS DE COMPARENDOS'!A:D,4,FALSE),0)</f>
        <v>2</v>
      </c>
      <c r="N1097" s="9">
        <f>IFERROR(VLOOKUP(Tabla1[[#This Row],[FECHA]],'RECAUDOS DE COMPARENDOS'!A:D,3,FALSE),0)</f>
        <v>572250</v>
      </c>
      <c r="O1097" s="5">
        <f>IFERROR(VLOOKUP(Tabla1[[#This Row],[FECHA]],'RECAUDOS DE RESOLUCIONES'!A:D,4,FALSE),0)</f>
        <v>0</v>
      </c>
      <c r="P1097" s="9">
        <f>IFERROR(VLOOKUP(Tabla1[[#This Row],[FECHA]],'RECAUDOS DE RESOLUCIONES'!A:D,3,FALSE),0)</f>
        <v>0</v>
      </c>
      <c r="Q109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09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097" s="11">
        <f>IFERROR(VLOOKUP(Tabla1[[#This Row],[FECHA]],'RECAUDOS LOCALES'!A:D,4,FALSE),0)</f>
        <v>2</v>
      </c>
      <c r="T1097" s="9">
        <f>IFERROR(VLOOKUP(Tabla1[[#This Row],[FECHA]],'RECAUDOS LOCALES'!A:D,3,FALSE),0)</f>
        <v>280135</v>
      </c>
      <c r="U1097" s="11">
        <f>IFERROR(VLOOKUP(Tabla1[[#This Row],[FECHA]],'RECAUDOS EXTERNOS'!A:D,4,FALSE),0)</f>
        <v>6</v>
      </c>
      <c r="V1097" s="9">
        <f>IFERROR(VLOOKUP(Tabla1[[#This Row],[FECHA]],'RECAUDOS EXTERNOS'!A:D,3,FALSE),0)</f>
        <v>1688853</v>
      </c>
    </row>
    <row r="1098" spans="1:22" x14ac:dyDescent="0.25">
      <c r="A1098" s="1">
        <v>38657</v>
      </c>
      <c r="B1098" s="3" t="s">
        <v>2</v>
      </c>
      <c r="C1098" s="2">
        <v>38657</v>
      </c>
      <c r="D1098" s="5">
        <f>YEAR(Tabla1[[#This Row],[FECHA]])</f>
        <v>2005</v>
      </c>
      <c r="E1098" s="5">
        <f>IFERROR(VLOOKUP(Tabla1[[#This Row],[FECHA]],'COMPARENDOS TOTALES'!A:D,4,FALSE),0)</f>
        <v>14</v>
      </c>
      <c r="F1098" s="9">
        <f>IFERROR(VLOOKUP(Tabla1[[#This Row],[FECHA]],'COMPARENDOS TOTALES'!A:D,3,FALSE),0)</f>
        <v>2683216</v>
      </c>
      <c r="G1098" s="5">
        <f>IFERROR(VLOOKUP(Tabla1[[#This Row],[FECHA]],EXONERACIONES!A:D,4,FALSE),0)</f>
        <v>6</v>
      </c>
      <c r="H1098" s="9">
        <f>IFERROR(VLOOKUP(Tabla1[[#This Row],[FECHA]],EXONERACIONES!A:D,3,FALSE),0)</f>
        <v>1144500</v>
      </c>
      <c r="I1098" s="5">
        <f>IFERROR(VLOOKUP(Tabla1[[#This Row],[FECHA]],'SIMIT CON RES'!A:D,4,FALSE),0)</f>
        <v>0</v>
      </c>
      <c r="J1098" s="9">
        <f>IFERROR(VLOOKUP(Tabla1[[#This Row],[FECHA]],'SIMIT CON RES'!A:D,3,FALSE),0)</f>
        <v>0</v>
      </c>
      <c r="K1098">
        <f>IFERROR(VLOOKUP(Tabla1[[#This Row],[FECHA]],'SIMIT SIN RES'!A:D,4,FALSE),0)</f>
        <v>0</v>
      </c>
      <c r="L1098" s="9">
        <f>IFERROR(VLOOKUP(Tabla1[[#This Row],[FECHA]],'SIMIT SIN RES'!A:D,3,FALSE),0)</f>
        <v>0</v>
      </c>
      <c r="M1098" s="5">
        <f>IFERROR(VLOOKUP(Tabla1[[#This Row],[FECHA]],'RECAUDOS DE COMPARENDOS'!A:D,4,FALSE),0)</f>
        <v>1</v>
      </c>
      <c r="N1098" s="9">
        <f>IFERROR(VLOOKUP(Tabla1[[#This Row],[FECHA]],'RECAUDOS DE COMPARENDOS'!A:D,3,FALSE),0)</f>
        <v>190750</v>
      </c>
      <c r="O1098" s="5">
        <f>IFERROR(VLOOKUP(Tabla1[[#This Row],[FECHA]],'RECAUDOS DE RESOLUCIONES'!A:D,4,FALSE),0)</f>
        <v>0</v>
      </c>
      <c r="P1098" s="9">
        <f>IFERROR(VLOOKUP(Tabla1[[#This Row],[FECHA]],'RECAUDOS DE RESOLUCIONES'!A:D,3,FALSE),0)</f>
        <v>0</v>
      </c>
      <c r="Q109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7</v>
      </c>
      <c r="R1098" s="9">
        <f>Tabla1[V. COMPARENDOS]-(Tabla1[V. EXONERACIONES]+Tabla1[[#This Row],[V. SIMIT CON RESOLUCION]]+Tabla1[[#This Row],[V. SIMIT SIN RESOLUCION]]+Tabla1[[#This Row],[V. RECAUDOS COMPARENDOS]]+Tabla1[[#This Row],[V. RECAUDOS RESOLUCIONES]])</f>
        <v>1347966</v>
      </c>
      <c r="S1098" s="11">
        <f>IFERROR(VLOOKUP(Tabla1[[#This Row],[FECHA]],'RECAUDOS LOCALES'!A:D,4,FALSE),0)</f>
        <v>5</v>
      </c>
      <c r="T1098" s="9">
        <f>IFERROR(VLOOKUP(Tabla1[[#This Row],[FECHA]],'RECAUDOS LOCALES'!A:D,3,FALSE),0)</f>
        <v>661466</v>
      </c>
      <c r="U1098" s="11">
        <f>IFERROR(VLOOKUP(Tabla1[[#This Row],[FECHA]],'RECAUDOS EXTERNOS'!A:D,4,FALSE),0)</f>
        <v>2</v>
      </c>
      <c r="V1098" s="9">
        <f>IFERROR(VLOOKUP(Tabla1[[#This Row],[FECHA]],'RECAUDOS EXTERNOS'!A:D,3,FALSE),0)</f>
        <v>576945</v>
      </c>
    </row>
    <row r="1099" spans="1:22" x14ac:dyDescent="0.25">
      <c r="A1099" s="1">
        <v>38658</v>
      </c>
      <c r="B1099" s="3" t="s">
        <v>3</v>
      </c>
      <c r="C1099" s="2">
        <v>38657</v>
      </c>
      <c r="D1099" s="5">
        <f>YEAR(Tabla1[[#This Row],[FECHA]])</f>
        <v>2005</v>
      </c>
      <c r="E1099" s="5">
        <f>IFERROR(VLOOKUP(Tabla1[[#This Row],[FECHA]],'COMPARENDOS TOTALES'!A:D,4,FALSE),0)</f>
        <v>10</v>
      </c>
      <c r="F1099" s="9">
        <f>IFERROR(VLOOKUP(Tabla1[[#This Row],[FECHA]],'COMPARENDOS TOTALES'!A:D,3,FALSE),0)</f>
        <v>2021949</v>
      </c>
      <c r="G1099" s="5">
        <f>IFERROR(VLOOKUP(Tabla1[[#This Row],[FECHA]],EXONERACIONES!A:D,4,FALSE),0)</f>
        <v>8</v>
      </c>
      <c r="H1099" s="9">
        <f>IFERROR(VLOOKUP(Tabla1[[#This Row],[FECHA]],EXONERACIONES!A:D,3,FALSE),0)</f>
        <v>1818483</v>
      </c>
      <c r="I1099" s="5">
        <f>IFERROR(VLOOKUP(Tabla1[[#This Row],[FECHA]],'SIMIT CON RES'!A:D,4,FALSE),0)</f>
        <v>0</v>
      </c>
      <c r="J1099" s="9">
        <f>IFERROR(VLOOKUP(Tabla1[[#This Row],[FECHA]],'SIMIT CON RES'!A:D,3,FALSE),0)</f>
        <v>0</v>
      </c>
      <c r="K1099">
        <f>IFERROR(VLOOKUP(Tabla1[[#This Row],[FECHA]],'SIMIT SIN RES'!A:D,4,FALSE),0)</f>
        <v>0</v>
      </c>
      <c r="L1099" s="9">
        <f>IFERROR(VLOOKUP(Tabla1[[#This Row],[FECHA]],'SIMIT SIN RES'!A:D,3,FALSE),0)</f>
        <v>0</v>
      </c>
      <c r="M1099" s="5">
        <f>IFERROR(VLOOKUP(Tabla1[[#This Row],[FECHA]],'RECAUDOS DE COMPARENDOS'!A:D,4,FALSE),0)</f>
        <v>0</v>
      </c>
      <c r="N1099" s="9">
        <f>IFERROR(VLOOKUP(Tabla1[[#This Row],[FECHA]],'RECAUDOS DE COMPARENDOS'!A:D,3,FALSE),0)</f>
        <v>0</v>
      </c>
      <c r="O1099" s="5">
        <f>IFERROR(VLOOKUP(Tabla1[[#This Row],[FECHA]],'RECAUDOS DE RESOLUCIONES'!A:D,4,FALSE),0)</f>
        <v>0</v>
      </c>
      <c r="P1099" s="9">
        <f>IFERROR(VLOOKUP(Tabla1[[#This Row],[FECHA]],'RECAUDOS DE RESOLUCIONES'!A:D,3,FALSE),0)</f>
        <v>0</v>
      </c>
      <c r="Q109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1099" s="9">
        <f>Tabla1[V. COMPARENDOS]-(Tabla1[V. EXONERACIONES]+Tabla1[[#This Row],[V. SIMIT CON RESOLUCION]]+Tabla1[[#This Row],[V. SIMIT SIN RESOLUCION]]+Tabla1[[#This Row],[V. RECAUDOS COMPARENDOS]]+Tabla1[[#This Row],[V. RECAUDOS RESOLUCIONES]])</f>
        <v>203466</v>
      </c>
      <c r="S1099" s="11">
        <f>IFERROR(VLOOKUP(Tabla1[[#This Row],[FECHA]],'RECAUDOS LOCALES'!A:D,4,FALSE),0)</f>
        <v>2</v>
      </c>
      <c r="T1099" s="9">
        <f>IFERROR(VLOOKUP(Tabla1[[#This Row],[FECHA]],'RECAUDOS LOCALES'!A:D,3,FALSE),0)</f>
        <v>190636</v>
      </c>
      <c r="U1099" s="11">
        <f>IFERROR(VLOOKUP(Tabla1[[#This Row],[FECHA]],'RECAUDOS EXTERNOS'!A:D,4,FALSE),0)</f>
        <v>5</v>
      </c>
      <c r="V1099" s="9">
        <f>IFERROR(VLOOKUP(Tabla1[[#This Row],[FECHA]],'RECAUDOS EXTERNOS'!A:D,3,FALSE),0)</f>
        <v>1096214</v>
      </c>
    </row>
    <row r="1100" spans="1:22" x14ac:dyDescent="0.25">
      <c r="A1100" s="1">
        <v>38659</v>
      </c>
      <c r="B1100" s="3" t="s">
        <v>6</v>
      </c>
      <c r="C1100" s="2">
        <v>38657</v>
      </c>
      <c r="D1100" s="5">
        <f>YEAR(Tabla1[[#This Row],[FECHA]])</f>
        <v>2005</v>
      </c>
      <c r="E1100" s="5">
        <f>IFERROR(VLOOKUP(Tabla1[[#This Row],[FECHA]],'COMPARENDOS TOTALES'!A:D,4,FALSE),0)</f>
        <v>14</v>
      </c>
      <c r="F1100" s="9">
        <f>IFERROR(VLOOKUP(Tabla1[[#This Row],[FECHA]],'COMPARENDOS TOTALES'!A:D,3,FALSE),0)</f>
        <v>3153733</v>
      </c>
      <c r="G1100" s="5">
        <f>IFERROR(VLOOKUP(Tabla1[[#This Row],[FECHA]],EXONERACIONES!A:D,4,FALSE),0)</f>
        <v>7</v>
      </c>
      <c r="H1100" s="9">
        <f>IFERROR(VLOOKUP(Tabla1[[#This Row],[FECHA]],EXONERACIONES!A:D,3,FALSE),0)</f>
        <v>1335250</v>
      </c>
      <c r="I1100" s="5">
        <f>IFERROR(VLOOKUP(Tabla1[[#This Row],[FECHA]],'SIMIT CON RES'!A:D,4,FALSE),0)</f>
        <v>0</v>
      </c>
      <c r="J1100" s="9">
        <f>IFERROR(VLOOKUP(Tabla1[[#This Row],[FECHA]],'SIMIT CON RES'!A:D,3,FALSE),0)</f>
        <v>0</v>
      </c>
      <c r="K1100">
        <f>IFERROR(VLOOKUP(Tabla1[[#This Row],[FECHA]],'SIMIT SIN RES'!A:D,4,FALSE),0)</f>
        <v>0</v>
      </c>
      <c r="L1100" s="9">
        <f>IFERROR(VLOOKUP(Tabla1[[#This Row],[FECHA]],'SIMIT SIN RES'!A:D,3,FALSE),0)</f>
        <v>0</v>
      </c>
      <c r="M1100" s="5">
        <f>IFERROR(VLOOKUP(Tabla1[[#This Row],[FECHA]],'RECAUDOS DE COMPARENDOS'!A:D,4,FALSE),0)</f>
        <v>1</v>
      </c>
      <c r="N1100" s="9">
        <f>IFERROR(VLOOKUP(Tabla1[[#This Row],[FECHA]],'RECAUDOS DE COMPARENDOS'!A:D,3,FALSE),0)</f>
        <v>381500</v>
      </c>
      <c r="O1100" s="5">
        <f>IFERROR(VLOOKUP(Tabla1[[#This Row],[FECHA]],'RECAUDOS DE RESOLUCIONES'!A:D,4,FALSE),0)</f>
        <v>0</v>
      </c>
      <c r="P1100" s="9">
        <f>IFERROR(VLOOKUP(Tabla1[[#This Row],[FECHA]],'RECAUDOS DE RESOLUCIONES'!A:D,3,FALSE),0)</f>
        <v>0</v>
      </c>
      <c r="Q110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1100" s="9">
        <f>Tabla1[V. COMPARENDOS]-(Tabla1[V. EXONERACIONES]+Tabla1[[#This Row],[V. SIMIT CON RESOLUCION]]+Tabla1[[#This Row],[V. SIMIT SIN RESOLUCION]]+Tabla1[[#This Row],[V. RECAUDOS COMPARENDOS]]+Tabla1[[#This Row],[V. RECAUDOS RESOLUCIONES]])</f>
        <v>1436983</v>
      </c>
      <c r="S1100" s="11">
        <f>IFERROR(VLOOKUP(Tabla1[[#This Row],[FECHA]],'RECAUDOS LOCALES'!A:D,4,FALSE),0)</f>
        <v>1</v>
      </c>
      <c r="T1100" s="9">
        <f>IFERROR(VLOOKUP(Tabla1[[#This Row],[FECHA]],'RECAUDOS LOCALES'!A:D,3,FALSE),0)</f>
        <v>95318</v>
      </c>
      <c r="U1100" s="11">
        <f>IFERROR(VLOOKUP(Tabla1[[#This Row],[FECHA]],'RECAUDOS EXTERNOS'!A:D,4,FALSE),0)</f>
        <v>3</v>
      </c>
      <c r="V1100" s="9">
        <f>IFERROR(VLOOKUP(Tabla1[[#This Row],[FECHA]],'RECAUDOS EXTERNOS'!A:D,3,FALSE),0)</f>
        <v>984070</v>
      </c>
    </row>
    <row r="1101" spans="1:22" x14ac:dyDescent="0.25">
      <c r="A1101" s="1">
        <v>38660</v>
      </c>
      <c r="B1101" s="3" t="s">
        <v>0</v>
      </c>
      <c r="C1101" s="2">
        <v>38657</v>
      </c>
      <c r="D1101" s="5">
        <f>YEAR(Tabla1[[#This Row],[FECHA]])</f>
        <v>2005</v>
      </c>
      <c r="E1101" s="5">
        <f>IFERROR(VLOOKUP(Tabla1[[#This Row],[FECHA]],'COMPARENDOS TOTALES'!A:D,4,FALSE),0)</f>
        <v>10</v>
      </c>
      <c r="F1101" s="9">
        <f>IFERROR(VLOOKUP(Tabla1[[#This Row],[FECHA]],'COMPARENDOS TOTALES'!A:D,3,FALSE),0)</f>
        <v>2289000</v>
      </c>
      <c r="G1101" s="5">
        <f>IFERROR(VLOOKUP(Tabla1[[#This Row],[FECHA]],EXONERACIONES!A:D,4,FALSE),0)</f>
        <v>8</v>
      </c>
      <c r="H1101" s="9">
        <f>IFERROR(VLOOKUP(Tabla1[[#This Row],[FECHA]],EXONERACIONES!A:D,3,FALSE),0)</f>
        <v>1907500</v>
      </c>
      <c r="I1101" s="5">
        <f>IFERROR(VLOOKUP(Tabla1[[#This Row],[FECHA]],'SIMIT CON RES'!A:D,4,FALSE),0)</f>
        <v>0</v>
      </c>
      <c r="J1101" s="9">
        <f>IFERROR(VLOOKUP(Tabla1[[#This Row],[FECHA]],'SIMIT CON RES'!A:D,3,FALSE),0)</f>
        <v>0</v>
      </c>
      <c r="K1101">
        <f>IFERROR(VLOOKUP(Tabla1[[#This Row],[FECHA]],'SIMIT SIN RES'!A:D,4,FALSE),0)</f>
        <v>0</v>
      </c>
      <c r="L1101" s="9">
        <f>IFERROR(VLOOKUP(Tabla1[[#This Row],[FECHA]],'SIMIT SIN RES'!A:D,3,FALSE),0)</f>
        <v>0</v>
      </c>
      <c r="M1101" s="5">
        <f>IFERROR(VLOOKUP(Tabla1[[#This Row],[FECHA]],'RECAUDOS DE COMPARENDOS'!A:D,4,FALSE),0)</f>
        <v>2</v>
      </c>
      <c r="N1101" s="9">
        <f>IFERROR(VLOOKUP(Tabla1[[#This Row],[FECHA]],'RECAUDOS DE COMPARENDOS'!A:D,3,FALSE),0)</f>
        <v>381500</v>
      </c>
      <c r="O1101" s="5">
        <f>IFERROR(VLOOKUP(Tabla1[[#This Row],[FECHA]],'RECAUDOS DE RESOLUCIONES'!A:D,4,FALSE),0)</f>
        <v>0</v>
      </c>
      <c r="P1101" s="9">
        <f>IFERROR(VLOOKUP(Tabla1[[#This Row],[FECHA]],'RECAUDOS DE RESOLUCIONES'!A:D,3,FALSE),0)</f>
        <v>0</v>
      </c>
      <c r="Q110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10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101" s="11">
        <f>IFERROR(VLOOKUP(Tabla1[[#This Row],[FECHA]],'RECAUDOS LOCALES'!A:D,4,FALSE),0)</f>
        <v>0</v>
      </c>
      <c r="T1101" s="9">
        <f>IFERROR(VLOOKUP(Tabla1[[#This Row],[FECHA]],'RECAUDOS LOCALES'!A:D,3,FALSE),0)</f>
        <v>0</v>
      </c>
      <c r="U1101" s="11">
        <f>IFERROR(VLOOKUP(Tabla1[[#This Row],[FECHA]],'RECAUDOS EXTERNOS'!A:D,4,FALSE),0)</f>
        <v>3</v>
      </c>
      <c r="V1101" s="9">
        <f>IFERROR(VLOOKUP(Tabla1[[#This Row],[FECHA]],'RECAUDOS EXTERNOS'!A:D,3,FALSE),0)</f>
        <v>638668</v>
      </c>
    </row>
    <row r="1102" spans="1:22" x14ac:dyDescent="0.25">
      <c r="A1102" s="1">
        <v>38661</v>
      </c>
      <c r="B1102" s="3" t="s">
        <v>5</v>
      </c>
      <c r="C1102" s="2">
        <v>38657</v>
      </c>
      <c r="D1102" s="5">
        <f>YEAR(Tabla1[[#This Row],[FECHA]])</f>
        <v>2005</v>
      </c>
      <c r="E1102" s="5">
        <f>IFERROR(VLOOKUP(Tabla1[[#This Row],[FECHA]],'COMPARENDOS TOTALES'!A:D,4,FALSE),0)</f>
        <v>14</v>
      </c>
      <c r="F1102" s="9">
        <f>IFERROR(VLOOKUP(Tabla1[[#This Row],[FECHA]],'COMPARENDOS TOTALES'!A:D,3,FALSE),0)</f>
        <v>2670500</v>
      </c>
      <c r="G1102" s="5">
        <f>IFERROR(VLOOKUP(Tabla1[[#This Row],[FECHA]],EXONERACIONES!A:D,4,FALSE),0)</f>
        <v>8</v>
      </c>
      <c r="H1102" s="9">
        <f>IFERROR(VLOOKUP(Tabla1[[#This Row],[FECHA]],EXONERACIONES!A:D,3,FALSE),0)</f>
        <v>1526000</v>
      </c>
      <c r="I1102" s="5">
        <f>IFERROR(VLOOKUP(Tabla1[[#This Row],[FECHA]],'SIMIT CON RES'!A:D,4,FALSE),0)</f>
        <v>0</v>
      </c>
      <c r="J1102" s="9">
        <f>IFERROR(VLOOKUP(Tabla1[[#This Row],[FECHA]],'SIMIT CON RES'!A:D,3,FALSE),0)</f>
        <v>0</v>
      </c>
      <c r="K1102">
        <f>IFERROR(VLOOKUP(Tabla1[[#This Row],[FECHA]],'SIMIT SIN RES'!A:D,4,FALSE),0)</f>
        <v>0</v>
      </c>
      <c r="L1102" s="9">
        <f>IFERROR(VLOOKUP(Tabla1[[#This Row],[FECHA]],'SIMIT SIN RES'!A:D,3,FALSE),0)</f>
        <v>0</v>
      </c>
      <c r="M1102" s="5">
        <f>IFERROR(VLOOKUP(Tabla1[[#This Row],[FECHA]],'RECAUDOS DE COMPARENDOS'!A:D,4,FALSE),0)</f>
        <v>1</v>
      </c>
      <c r="N1102" s="9">
        <f>IFERROR(VLOOKUP(Tabla1[[#This Row],[FECHA]],'RECAUDOS DE COMPARENDOS'!A:D,3,FALSE),0)</f>
        <v>190750</v>
      </c>
      <c r="O1102" s="5">
        <f>IFERROR(VLOOKUP(Tabla1[[#This Row],[FECHA]],'RECAUDOS DE RESOLUCIONES'!A:D,4,FALSE),0)</f>
        <v>0</v>
      </c>
      <c r="P1102" s="9">
        <f>IFERROR(VLOOKUP(Tabla1[[#This Row],[FECHA]],'RECAUDOS DE RESOLUCIONES'!A:D,3,FALSE),0)</f>
        <v>0</v>
      </c>
      <c r="Q110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1102" s="9">
        <f>Tabla1[V. COMPARENDOS]-(Tabla1[V. EXONERACIONES]+Tabla1[[#This Row],[V. SIMIT CON RESOLUCION]]+Tabla1[[#This Row],[V. SIMIT SIN RESOLUCION]]+Tabla1[[#This Row],[V. RECAUDOS COMPARENDOS]]+Tabla1[[#This Row],[V. RECAUDOS RESOLUCIONES]])</f>
        <v>953750</v>
      </c>
      <c r="S1102" s="11">
        <f>IFERROR(VLOOKUP(Tabla1[[#This Row],[FECHA]],'RECAUDOS LOCALES'!A:D,4,FALSE),0)</f>
        <v>0</v>
      </c>
      <c r="T1102" s="9">
        <f>IFERROR(VLOOKUP(Tabla1[[#This Row],[FECHA]],'RECAUDOS LOCALES'!A:D,3,FALSE),0)</f>
        <v>0</v>
      </c>
      <c r="U1102" s="11">
        <f>IFERROR(VLOOKUP(Tabla1[[#This Row],[FECHA]],'RECAUDOS EXTERNOS'!A:D,4,FALSE),0)</f>
        <v>0</v>
      </c>
      <c r="V1102" s="9">
        <f>IFERROR(VLOOKUP(Tabla1[[#This Row],[FECHA]],'RECAUDOS EXTERNOS'!A:D,3,FALSE),0)</f>
        <v>0</v>
      </c>
    </row>
    <row r="1103" spans="1:22" x14ac:dyDescent="0.25">
      <c r="A1103" s="1">
        <v>38662</v>
      </c>
      <c r="B1103" s="3" t="s">
        <v>4</v>
      </c>
      <c r="C1103" s="2">
        <v>38657</v>
      </c>
      <c r="D1103" s="5">
        <f>YEAR(Tabla1[[#This Row],[FECHA]])</f>
        <v>2005</v>
      </c>
      <c r="E1103" s="5">
        <f>IFERROR(VLOOKUP(Tabla1[[#This Row],[FECHA]],'COMPARENDOS TOTALES'!A:D,4,FALSE),0)</f>
        <v>9</v>
      </c>
      <c r="F1103" s="9">
        <f>IFERROR(VLOOKUP(Tabla1[[#This Row],[FECHA]],'COMPARENDOS TOTALES'!A:D,3,FALSE),0)</f>
        <v>2009233</v>
      </c>
      <c r="G1103" s="5">
        <f>IFERROR(VLOOKUP(Tabla1[[#This Row],[FECHA]],EXONERACIONES!A:D,4,FALSE),0)</f>
        <v>6</v>
      </c>
      <c r="H1103" s="9">
        <f>IFERROR(VLOOKUP(Tabla1[[#This Row],[FECHA]],EXONERACIONES!A:D,3,FALSE),0)</f>
        <v>1526000</v>
      </c>
      <c r="I1103" s="5">
        <f>IFERROR(VLOOKUP(Tabla1[[#This Row],[FECHA]],'SIMIT CON RES'!A:D,4,FALSE),0)</f>
        <v>0</v>
      </c>
      <c r="J1103" s="9">
        <f>IFERROR(VLOOKUP(Tabla1[[#This Row],[FECHA]],'SIMIT CON RES'!A:D,3,FALSE),0)</f>
        <v>0</v>
      </c>
      <c r="K1103">
        <f>IFERROR(VLOOKUP(Tabla1[[#This Row],[FECHA]],'SIMIT SIN RES'!A:D,4,FALSE),0)</f>
        <v>0</v>
      </c>
      <c r="L1103" s="9">
        <f>IFERROR(VLOOKUP(Tabla1[[#This Row],[FECHA]],'SIMIT SIN RES'!A:D,3,FALSE),0)</f>
        <v>0</v>
      </c>
      <c r="M1103" s="5">
        <f>IFERROR(VLOOKUP(Tabla1[[#This Row],[FECHA]],'RECAUDOS DE COMPARENDOS'!A:D,4,FALSE),0)</f>
        <v>0</v>
      </c>
      <c r="N1103" s="9">
        <f>IFERROR(VLOOKUP(Tabla1[[#This Row],[FECHA]],'RECAUDOS DE COMPARENDOS'!A:D,3,FALSE),0)</f>
        <v>0</v>
      </c>
      <c r="O1103" s="5">
        <f>IFERROR(VLOOKUP(Tabla1[[#This Row],[FECHA]],'RECAUDOS DE RESOLUCIONES'!A:D,4,FALSE),0)</f>
        <v>0</v>
      </c>
      <c r="P1103" s="9">
        <f>IFERROR(VLOOKUP(Tabla1[[#This Row],[FECHA]],'RECAUDOS DE RESOLUCIONES'!A:D,3,FALSE),0)</f>
        <v>0</v>
      </c>
      <c r="Q110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1103" s="9">
        <f>Tabla1[V. COMPARENDOS]-(Tabla1[V. EXONERACIONES]+Tabla1[[#This Row],[V. SIMIT CON RESOLUCION]]+Tabla1[[#This Row],[V. SIMIT SIN RESOLUCION]]+Tabla1[[#This Row],[V. RECAUDOS COMPARENDOS]]+Tabla1[[#This Row],[V. RECAUDOS RESOLUCIONES]])</f>
        <v>483233</v>
      </c>
      <c r="S1103" s="11">
        <f>IFERROR(VLOOKUP(Tabla1[[#This Row],[FECHA]],'RECAUDOS LOCALES'!A:D,4,FALSE),0)</f>
        <v>0</v>
      </c>
      <c r="T1103" s="9">
        <f>IFERROR(VLOOKUP(Tabla1[[#This Row],[FECHA]],'RECAUDOS LOCALES'!A:D,3,FALSE),0)</f>
        <v>0</v>
      </c>
      <c r="U1103" s="11">
        <f>IFERROR(VLOOKUP(Tabla1[[#This Row],[FECHA]],'RECAUDOS EXTERNOS'!A:D,4,FALSE),0)</f>
        <v>0</v>
      </c>
      <c r="V1103" s="9">
        <f>IFERROR(VLOOKUP(Tabla1[[#This Row],[FECHA]],'RECAUDOS EXTERNOS'!A:D,3,FALSE),0)</f>
        <v>0</v>
      </c>
    </row>
    <row r="1104" spans="1:22" x14ac:dyDescent="0.25">
      <c r="A1104" s="1">
        <v>38663</v>
      </c>
      <c r="B1104" s="3" t="s">
        <v>1</v>
      </c>
      <c r="C1104" s="2">
        <v>38657</v>
      </c>
      <c r="D1104" s="5">
        <f>YEAR(Tabla1[[#This Row],[FECHA]])</f>
        <v>2005</v>
      </c>
      <c r="E1104" s="5">
        <f>IFERROR(VLOOKUP(Tabla1[[#This Row],[FECHA]],'COMPARENDOS TOTALES'!A:D,4,FALSE),0)</f>
        <v>9</v>
      </c>
      <c r="F1104" s="9">
        <f>IFERROR(VLOOKUP(Tabla1[[#This Row],[FECHA]],'COMPARENDOS TOTALES'!A:D,3,FALSE),0)</f>
        <v>1907500</v>
      </c>
      <c r="G1104" s="5">
        <f>IFERROR(VLOOKUP(Tabla1[[#This Row],[FECHA]],EXONERACIONES!A:D,4,FALSE),0)</f>
        <v>7</v>
      </c>
      <c r="H1104" s="9">
        <f>IFERROR(VLOOKUP(Tabla1[[#This Row],[FECHA]],EXONERACIONES!A:D,3,FALSE),0)</f>
        <v>1526000</v>
      </c>
      <c r="I1104" s="5">
        <f>IFERROR(VLOOKUP(Tabla1[[#This Row],[FECHA]],'SIMIT CON RES'!A:D,4,FALSE),0)</f>
        <v>0</v>
      </c>
      <c r="J1104" s="9">
        <f>IFERROR(VLOOKUP(Tabla1[[#This Row],[FECHA]],'SIMIT CON RES'!A:D,3,FALSE),0)</f>
        <v>0</v>
      </c>
      <c r="K1104">
        <f>IFERROR(VLOOKUP(Tabla1[[#This Row],[FECHA]],'SIMIT SIN RES'!A:D,4,FALSE),0)</f>
        <v>0</v>
      </c>
      <c r="L1104" s="9">
        <f>IFERROR(VLOOKUP(Tabla1[[#This Row],[FECHA]],'SIMIT SIN RES'!A:D,3,FALSE),0)</f>
        <v>0</v>
      </c>
      <c r="M1104" s="5">
        <f>IFERROR(VLOOKUP(Tabla1[[#This Row],[FECHA]],'RECAUDOS DE COMPARENDOS'!A:D,4,FALSE),0)</f>
        <v>0</v>
      </c>
      <c r="N1104" s="9">
        <f>IFERROR(VLOOKUP(Tabla1[[#This Row],[FECHA]],'RECAUDOS DE COMPARENDOS'!A:D,3,FALSE),0)</f>
        <v>0</v>
      </c>
      <c r="O1104" s="5">
        <f>IFERROR(VLOOKUP(Tabla1[[#This Row],[FECHA]],'RECAUDOS DE RESOLUCIONES'!A:D,4,FALSE),0)</f>
        <v>0</v>
      </c>
      <c r="P1104" s="9">
        <f>IFERROR(VLOOKUP(Tabla1[[#This Row],[FECHA]],'RECAUDOS DE RESOLUCIONES'!A:D,3,FALSE),0)</f>
        <v>0</v>
      </c>
      <c r="Q110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1104" s="9">
        <f>Tabla1[V. COMPARENDOS]-(Tabla1[V. EXONERACIONES]+Tabla1[[#This Row],[V. SIMIT CON RESOLUCION]]+Tabla1[[#This Row],[V. SIMIT SIN RESOLUCION]]+Tabla1[[#This Row],[V. RECAUDOS COMPARENDOS]]+Tabla1[[#This Row],[V. RECAUDOS RESOLUCIONES]])</f>
        <v>381500</v>
      </c>
      <c r="S1104" s="11">
        <f>IFERROR(VLOOKUP(Tabla1[[#This Row],[FECHA]],'RECAUDOS LOCALES'!A:D,4,FALSE),0)</f>
        <v>0</v>
      </c>
      <c r="T1104" s="9">
        <f>IFERROR(VLOOKUP(Tabla1[[#This Row],[FECHA]],'RECAUDOS LOCALES'!A:D,3,FALSE),0)</f>
        <v>0</v>
      </c>
      <c r="U1104" s="11">
        <f>IFERROR(VLOOKUP(Tabla1[[#This Row],[FECHA]],'RECAUDOS EXTERNOS'!A:D,4,FALSE),0)</f>
        <v>0</v>
      </c>
      <c r="V1104" s="9">
        <f>IFERROR(VLOOKUP(Tabla1[[#This Row],[FECHA]],'RECAUDOS EXTERNOS'!A:D,3,FALSE),0)</f>
        <v>0</v>
      </c>
    </row>
    <row r="1105" spans="1:22" x14ac:dyDescent="0.25">
      <c r="A1105" s="1">
        <v>38664</v>
      </c>
      <c r="B1105" s="3" t="s">
        <v>2</v>
      </c>
      <c r="C1105" s="2">
        <v>38657</v>
      </c>
      <c r="D1105" s="5">
        <f>YEAR(Tabla1[[#This Row],[FECHA]])</f>
        <v>2005</v>
      </c>
      <c r="E1105" s="5">
        <f>IFERROR(VLOOKUP(Tabla1[[#This Row],[FECHA]],'COMPARENDOS TOTALES'!A:D,4,FALSE),0)</f>
        <v>17</v>
      </c>
      <c r="F1105" s="9">
        <f>IFERROR(VLOOKUP(Tabla1[[#This Row],[FECHA]],'COMPARENDOS TOTALES'!A:D,3,FALSE),0)</f>
        <v>3636966</v>
      </c>
      <c r="G1105" s="5">
        <f>IFERROR(VLOOKUP(Tabla1[[#This Row],[FECHA]],EXONERACIONES!A:D,4,FALSE),0)</f>
        <v>14</v>
      </c>
      <c r="H1105" s="9">
        <f>IFERROR(VLOOKUP(Tabla1[[#This Row],[FECHA]],EXONERACIONES!A:D,3,FALSE),0)</f>
        <v>3064716</v>
      </c>
      <c r="I1105" s="5">
        <f>IFERROR(VLOOKUP(Tabla1[[#This Row],[FECHA]],'SIMIT CON RES'!A:D,4,FALSE),0)</f>
        <v>0</v>
      </c>
      <c r="J1105" s="9">
        <f>IFERROR(VLOOKUP(Tabla1[[#This Row],[FECHA]],'SIMIT CON RES'!A:D,3,FALSE),0)</f>
        <v>0</v>
      </c>
      <c r="K1105">
        <f>IFERROR(VLOOKUP(Tabla1[[#This Row],[FECHA]],'SIMIT SIN RES'!A:D,4,FALSE),0)</f>
        <v>0</v>
      </c>
      <c r="L1105" s="9">
        <f>IFERROR(VLOOKUP(Tabla1[[#This Row],[FECHA]],'SIMIT SIN RES'!A:D,3,FALSE),0)</f>
        <v>0</v>
      </c>
      <c r="M1105" s="5">
        <f>IFERROR(VLOOKUP(Tabla1[[#This Row],[FECHA]],'RECAUDOS DE COMPARENDOS'!A:D,4,FALSE),0)</f>
        <v>2</v>
      </c>
      <c r="N1105" s="9">
        <f>IFERROR(VLOOKUP(Tabla1[[#This Row],[FECHA]],'RECAUDOS DE COMPARENDOS'!A:D,3,FALSE),0)</f>
        <v>381500</v>
      </c>
      <c r="O1105" s="5">
        <f>IFERROR(VLOOKUP(Tabla1[[#This Row],[FECHA]],'RECAUDOS DE RESOLUCIONES'!A:D,4,FALSE),0)</f>
        <v>0</v>
      </c>
      <c r="P1105" s="9">
        <f>IFERROR(VLOOKUP(Tabla1[[#This Row],[FECHA]],'RECAUDOS DE RESOLUCIONES'!A:D,3,FALSE),0)</f>
        <v>0</v>
      </c>
      <c r="Q110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1105" s="9">
        <f>Tabla1[V. COMPARENDOS]-(Tabla1[V. EXONERACIONES]+Tabla1[[#This Row],[V. SIMIT CON RESOLUCION]]+Tabla1[[#This Row],[V. SIMIT SIN RESOLUCION]]+Tabla1[[#This Row],[V. RECAUDOS COMPARENDOS]]+Tabla1[[#This Row],[V. RECAUDOS RESOLUCIONES]])</f>
        <v>190750</v>
      </c>
      <c r="S1105" s="11">
        <f>IFERROR(VLOOKUP(Tabla1[[#This Row],[FECHA]],'RECAUDOS LOCALES'!A:D,4,FALSE),0)</f>
        <v>7</v>
      </c>
      <c r="T1105" s="9">
        <f>IFERROR(VLOOKUP(Tabla1[[#This Row],[FECHA]],'RECAUDOS LOCALES'!A:D,3,FALSE),0)</f>
        <v>611168</v>
      </c>
      <c r="U1105" s="11">
        <f>IFERROR(VLOOKUP(Tabla1[[#This Row],[FECHA]],'RECAUDOS EXTERNOS'!A:D,4,FALSE),0)</f>
        <v>5</v>
      </c>
      <c r="V1105" s="9">
        <f>IFERROR(VLOOKUP(Tabla1[[#This Row],[FECHA]],'RECAUDOS EXTERNOS'!A:D,3,FALSE),0)</f>
        <v>821354</v>
      </c>
    </row>
    <row r="1106" spans="1:22" x14ac:dyDescent="0.25">
      <c r="A1106" s="1">
        <v>38665</v>
      </c>
      <c r="B1106" s="3" t="s">
        <v>3</v>
      </c>
      <c r="C1106" s="2">
        <v>38657</v>
      </c>
      <c r="D1106" s="5">
        <f>YEAR(Tabla1[[#This Row],[FECHA]])</f>
        <v>2005</v>
      </c>
      <c r="E1106" s="5">
        <f>IFERROR(VLOOKUP(Tabla1[[#This Row],[FECHA]],'COMPARENDOS TOTALES'!A:D,4,FALSE),0)</f>
        <v>13</v>
      </c>
      <c r="F1106" s="9">
        <f>IFERROR(VLOOKUP(Tabla1[[#This Row],[FECHA]],'COMPARENDOS TOTALES'!A:D,3,FALSE),0)</f>
        <v>2772233</v>
      </c>
      <c r="G1106" s="5">
        <f>IFERROR(VLOOKUP(Tabla1[[#This Row],[FECHA]],EXONERACIONES!A:D,4,FALSE),0)</f>
        <v>6</v>
      </c>
      <c r="H1106" s="9">
        <f>IFERROR(VLOOKUP(Tabla1[[#This Row],[FECHA]],EXONERACIONES!A:D,3,FALSE),0)</f>
        <v>1055483</v>
      </c>
      <c r="I1106" s="5">
        <f>IFERROR(VLOOKUP(Tabla1[[#This Row],[FECHA]],'SIMIT CON RES'!A:D,4,FALSE),0)</f>
        <v>0</v>
      </c>
      <c r="J1106" s="9">
        <f>IFERROR(VLOOKUP(Tabla1[[#This Row],[FECHA]],'SIMIT CON RES'!A:D,3,FALSE),0)</f>
        <v>0</v>
      </c>
      <c r="K1106">
        <f>IFERROR(VLOOKUP(Tabla1[[#This Row],[FECHA]],'SIMIT SIN RES'!A:D,4,FALSE),0)</f>
        <v>0</v>
      </c>
      <c r="L1106" s="9">
        <f>IFERROR(VLOOKUP(Tabla1[[#This Row],[FECHA]],'SIMIT SIN RES'!A:D,3,FALSE),0)</f>
        <v>0</v>
      </c>
      <c r="M1106" s="5">
        <f>IFERROR(VLOOKUP(Tabla1[[#This Row],[FECHA]],'RECAUDOS DE COMPARENDOS'!A:D,4,FALSE),0)</f>
        <v>0</v>
      </c>
      <c r="N1106" s="9">
        <f>IFERROR(VLOOKUP(Tabla1[[#This Row],[FECHA]],'RECAUDOS DE COMPARENDOS'!A:D,3,FALSE),0)</f>
        <v>0</v>
      </c>
      <c r="O1106" s="5">
        <f>IFERROR(VLOOKUP(Tabla1[[#This Row],[FECHA]],'RECAUDOS DE RESOLUCIONES'!A:D,4,FALSE),0)</f>
        <v>0</v>
      </c>
      <c r="P1106" s="9">
        <f>IFERROR(VLOOKUP(Tabla1[[#This Row],[FECHA]],'RECAUDOS DE RESOLUCIONES'!A:D,3,FALSE),0)</f>
        <v>0</v>
      </c>
      <c r="Q110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7</v>
      </c>
      <c r="R1106" s="9">
        <f>Tabla1[V. COMPARENDOS]-(Tabla1[V. EXONERACIONES]+Tabla1[[#This Row],[V. SIMIT CON RESOLUCION]]+Tabla1[[#This Row],[V. SIMIT SIN RESOLUCION]]+Tabla1[[#This Row],[V. RECAUDOS COMPARENDOS]]+Tabla1[[#This Row],[V. RECAUDOS RESOLUCIONES]])</f>
        <v>1716750</v>
      </c>
      <c r="S1106" s="11">
        <f>IFERROR(VLOOKUP(Tabla1[[#This Row],[FECHA]],'RECAUDOS LOCALES'!A:D,4,FALSE),0)</f>
        <v>1</v>
      </c>
      <c r="T1106" s="9">
        <f>IFERROR(VLOOKUP(Tabla1[[#This Row],[FECHA]],'RECAUDOS LOCALES'!A:D,3,FALSE),0)</f>
        <v>89500</v>
      </c>
      <c r="U1106" s="11">
        <f>IFERROR(VLOOKUP(Tabla1[[#This Row],[FECHA]],'RECAUDOS EXTERNOS'!A:D,4,FALSE),0)</f>
        <v>3</v>
      </c>
      <c r="V1106" s="9">
        <f>IFERROR(VLOOKUP(Tabla1[[#This Row],[FECHA]],'RECAUDOS EXTERNOS'!A:D,3,FALSE),0)</f>
        <v>602565</v>
      </c>
    </row>
    <row r="1107" spans="1:22" x14ac:dyDescent="0.25">
      <c r="A1107" s="1">
        <v>38666</v>
      </c>
      <c r="B1107" s="3" t="s">
        <v>6</v>
      </c>
      <c r="C1107" s="2">
        <v>38657</v>
      </c>
      <c r="D1107" s="5">
        <f>YEAR(Tabla1[[#This Row],[FECHA]])</f>
        <v>2005</v>
      </c>
      <c r="E1107" s="5">
        <f>IFERROR(VLOOKUP(Tabla1[[#This Row],[FECHA]],'COMPARENDOS TOTALES'!A:D,4,FALSE),0)</f>
        <v>12</v>
      </c>
      <c r="F1107" s="9">
        <f>IFERROR(VLOOKUP(Tabla1[[#This Row],[FECHA]],'COMPARENDOS TOTALES'!A:D,3,FALSE),0)</f>
        <v>2670500</v>
      </c>
      <c r="G1107" s="5">
        <f>IFERROR(VLOOKUP(Tabla1[[#This Row],[FECHA]],EXONERACIONES!A:D,4,FALSE),0)</f>
        <v>8</v>
      </c>
      <c r="H1107" s="9">
        <f>IFERROR(VLOOKUP(Tabla1[[#This Row],[FECHA]],EXONERACIONES!A:D,3,FALSE),0)</f>
        <v>1716750</v>
      </c>
      <c r="I1107" s="5">
        <f>IFERROR(VLOOKUP(Tabla1[[#This Row],[FECHA]],'SIMIT CON RES'!A:D,4,FALSE),0)</f>
        <v>0</v>
      </c>
      <c r="J1107" s="9">
        <f>IFERROR(VLOOKUP(Tabla1[[#This Row],[FECHA]],'SIMIT CON RES'!A:D,3,FALSE),0)</f>
        <v>0</v>
      </c>
      <c r="K1107">
        <f>IFERROR(VLOOKUP(Tabla1[[#This Row],[FECHA]],'SIMIT SIN RES'!A:D,4,FALSE),0)</f>
        <v>0</v>
      </c>
      <c r="L1107" s="9">
        <f>IFERROR(VLOOKUP(Tabla1[[#This Row],[FECHA]],'SIMIT SIN RES'!A:D,3,FALSE),0)</f>
        <v>0</v>
      </c>
      <c r="M1107" s="5">
        <f>IFERROR(VLOOKUP(Tabla1[[#This Row],[FECHA]],'RECAUDOS DE COMPARENDOS'!A:D,4,FALSE),0)</f>
        <v>2</v>
      </c>
      <c r="N1107" s="9">
        <f>IFERROR(VLOOKUP(Tabla1[[#This Row],[FECHA]],'RECAUDOS DE COMPARENDOS'!A:D,3,FALSE),0)</f>
        <v>572250</v>
      </c>
      <c r="O1107" s="5">
        <f>IFERROR(VLOOKUP(Tabla1[[#This Row],[FECHA]],'RECAUDOS DE RESOLUCIONES'!A:D,4,FALSE),0)</f>
        <v>0</v>
      </c>
      <c r="P1107" s="9">
        <f>IFERROR(VLOOKUP(Tabla1[[#This Row],[FECHA]],'RECAUDOS DE RESOLUCIONES'!A:D,3,FALSE),0)</f>
        <v>0</v>
      </c>
      <c r="Q110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1107" s="9">
        <f>Tabla1[V. COMPARENDOS]-(Tabla1[V. EXONERACIONES]+Tabla1[[#This Row],[V. SIMIT CON RESOLUCION]]+Tabla1[[#This Row],[V. SIMIT SIN RESOLUCION]]+Tabla1[[#This Row],[V. RECAUDOS COMPARENDOS]]+Tabla1[[#This Row],[V. RECAUDOS RESOLUCIONES]])</f>
        <v>381500</v>
      </c>
      <c r="S1107" s="11">
        <f>IFERROR(VLOOKUP(Tabla1[[#This Row],[FECHA]],'RECAUDOS LOCALES'!A:D,4,FALSE),0)</f>
        <v>6</v>
      </c>
      <c r="T1107" s="9">
        <f>IFERROR(VLOOKUP(Tabla1[[#This Row],[FECHA]],'RECAUDOS LOCALES'!A:D,3,FALSE),0)</f>
        <v>667225</v>
      </c>
      <c r="U1107" s="11">
        <f>IFERROR(VLOOKUP(Tabla1[[#This Row],[FECHA]],'RECAUDOS EXTERNOS'!A:D,4,FALSE),0)</f>
        <v>10</v>
      </c>
      <c r="V1107" s="9">
        <f>IFERROR(VLOOKUP(Tabla1[[#This Row],[FECHA]],'RECAUDOS EXTERNOS'!A:D,3,FALSE),0)</f>
        <v>1945223</v>
      </c>
    </row>
    <row r="1108" spans="1:22" x14ac:dyDescent="0.25">
      <c r="A1108" s="1">
        <v>38667</v>
      </c>
      <c r="B1108" s="3" t="s">
        <v>0</v>
      </c>
      <c r="C1108" s="2">
        <v>38657</v>
      </c>
      <c r="D1108" s="5">
        <f>YEAR(Tabla1[[#This Row],[FECHA]])</f>
        <v>2005</v>
      </c>
      <c r="E1108" s="5">
        <f>IFERROR(VLOOKUP(Tabla1[[#This Row],[FECHA]],'COMPARENDOS TOTALES'!A:D,4,FALSE),0)</f>
        <v>21</v>
      </c>
      <c r="F1108" s="9">
        <f>IFERROR(VLOOKUP(Tabla1[[#This Row],[FECHA]],'COMPARENDOS TOTALES'!A:D,3,FALSE),0)</f>
        <v>4018466</v>
      </c>
      <c r="G1108" s="5">
        <f>IFERROR(VLOOKUP(Tabla1[[#This Row],[FECHA]],EXONERACIONES!A:D,4,FALSE),0)</f>
        <v>15</v>
      </c>
      <c r="H1108" s="9">
        <f>IFERROR(VLOOKUP(Tabla1[[#This Row],[FECHA]],EXONERACIONES!A:D,3,FALSE),0)</f>
        <v>2962983</v>
      </c>
      <c r="I1108" s="5">
        <f>IFERROR(VLOOKUP(Tabla1[[#This Row],[FECHA]],'SIMIT CON RES'!A:D,4,FALSE),0)</f>
        <v>0</v>
      </c>
      <c r="J1108" s="9">
        <f>IFERROR(VLOOKUP(Tabla1[[#This Row],[FECHA]],'SIMIT CON RES'!A:D,3,FALSE),0)</f>
        <v>0</v>
      </c>
      <c r="K1108">
        <f>IFERROR(VLOOKUP(Tabla1[[#This Row],[FECHA]],'SIMIT SIN RES'!A:D,4,FALSE),0)</f>
        <v>0</v>
      </c>
      <c r="L1108" s="9">
        <f>IFERROR(VLOOKUP(Tabla1[[#This Row],[FECHA]],'SIMIT SIN RES'!A:D,3,FALSE),0)</f>
        <v>0</v>
      </c>
      <c r="M1108" s="5">
        <f>IFERROR(VLOOKUP(Tabla1[[#This Row],[FECHA]],'RECAUDOS DE COMPARENDOS'!A:D,4,FALSE),0)</f>
        <v>4</v>
      </c>
      <c r="N1108" s="9">
        <f>IFERROR(VLOOKUP(Tabla1[[#This Row],[FECHA]],'RECAUDOS DE COMPARENDOS'!A:D,3,FALSE),0)</f>
        <v>763000</v>
      </c>
      <c r="O1108" s="5">
        <f>IFERROR(VLOOKUP(Tabla1[[#This Row],[FECHA]],'RECAUDOS DE RESOLUCIONES'!A:D,4,FALSE),0)</f>
        <v>0</v>
      </c>
      <c r="P1108" s="9">
        <f>IFERROR(VLOOKUP(Tabla1[[#This Row],[FECHA]],'RECAUDOS DE RESOLUCIONES'!A:D,3,FALSE),0)</f>
        <v>0</v>
      </c>
      <c r="Q110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1108" s="9">
        <f>Tabla1[V. COMPARENDOS]-(Tabla1[V. EXONERACIONES]+Tabla1[[#This Row],[V. SIMIT CON RESOLUCION]]+Tabla1[[#This Row],[V. SIMIT SIN RESOLUCION]]+Tabla1[[#This Row],[V. RECAUDOS COMPARENDOS]]+Tabla1[[#This Row],[V. RECAUDOS RESOLUCIONES]])</f>
        <v>292483</v>
      </c>
      <c r="S1108" s="11">
        <f>IFERROR(VLOOKUP(Tabla1[[#This Row],[FECHA]],'RECAUDOS LOCALES'!A:D,4,FALSE),0)</f>
        <v>3</v>
      </c>
      <c r="T1108" s="9">
        <f>IFERROR(VLOOKUP(Tabla1[[#This Row],[FECHA]],'RECAUDOS LOCALES'!A:D,3,FALSE),0)</f>
        <v>375453</v>
      </c>
      <c r="U1108" s="11">
        <f>IFERROR(VLOOKUP(Tabla1[[#This Row],[FECHA]],'RECAUDOS EXTERNOS'!A:D,4,FALSE),0)</f>
        <v>11</v>
      </c>
      <c r="V1108" s="9">
        <f>IFERROR(VLOOKUP(Tabla1[[#This Row],[FECHA]],'RECAUDOS EXTERNOS'!A:D,3,FALSE),0)</f>
        <v>2891467</v>
      </c>
    </row>
    <row r="1109" spans="1:22" x14ac:dyDescent="0.25">
      <c r="A1109" s="1">
        <v>38668</v>
      </c>
      <c r="B1109" s="3" t="s">
        <v>5</v>
      </c>
      <c r="C1109" s="2">
        <v>38657</v>
      </c>
      <c r="D1109" s="5">
        <f>YEAR(Tabla1[[#This Row],[FECHA]])</f>
        <v>2005</v>
      </c>
      <c r="E1109" s="5">
        <f>IFERROR(VLOOKUP(Tabla1[[#This Row],[FECHA]],'COMPARENDOS TOTALES'!A:D,4,FALSE),0)</f>
        <v>11</v>
      </c>
      <c r="F1109" s="9">
        <f>IFERROR(VLOOKUP(Tabla1[[#This Row],[FECHA]],'COMPARENDOS TOTALES'!A:D,3,FALSE),0)</f>
        <v>2098250</v>
      </c>
      <c r="G1109" s="5">
        <f>IFERROR(VLOOKUP(Tabla1[[#This Row],[FECHA]],EXONERACIONES!A:D,4,FALSE),0)</f>
        <v>9</v>
      </c>
      <c r="H1109" s="9">
        <f>IFERROR(VLOOKUP(Tabla1[[#This Row],[FECHA]],EXONERACIONES!A:D,3,FALSE),0)</f>
        <v>1716750</v>
      </c>
      <c r="I1109" s="5">
        <f>IFERROR(VLOOKUP(Tabla1[[#This Row],[FECHA]],'SIMIT CON RES'!A:D,4,FALSE),0)</f>
        <v>0</v>
      </c>
      <c r="J1109" s="9">
        <f>IFERROR(VLOOKUP(Tabla1[[#This Row],[FECHA]],'SIMIT CON RES'!A:D,3,FALSE),0)</f>
        <v>0</v>
      </c>
      <c r="K1109">
        <f>IFERROR(VLOOKUP(Tabla1[[#This Row],[FECHA]],'SIMIT SIN RES'!A:D,4,FALSE),0)</f>
        <v>0</v>
      </c>
      <c r="L1109" s="9">
        <f>IFERROR(VLOOKUP(Tabla1[[#This Row],[FECHA]],'SIMIT SIN RES'!A:D,3,FALSE),0)</f>
        <v>0</v>
      </c>
      <c r="M1109" s="5">
        <f>IFERROR(VLOOKUP(Tabla1[[#This Row],[FECHA]],'RECAUDOS DE COMPARENDOS'!A:D,4,FALSE),0)</f>
        <v>0</v>
      </c>
      <c r="N1109" s="9">
        <f>IFERROR(VLOOKUP(Tabla1[[#This Row],[FECHA]],'RECAUDOS DE COMPARENDOS'!A:D,3,FALSE),0)</f>
        <v>0</v>
      </c>
      <c r="O1109" s="5">
        <f>IFERROR(VLOOKUP(Tabla1[[#This Row],[FECHA]],'RECAUDOS DE RESOLUCIONES'!A:D,4,FALSE),0)</f>
        <v>0</v>
      </c>
      <c r="P1109" s="9">
        <f>IFERROR(VLOOKUP(Tabla1[[#This Row],[FECHA]],'RECAUDOS DE RESOLUCIONES'!A:D,3,FALSE),0)</f>
        <v>0</v>
      </c>
      <c r="Q110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1109" s="9">
        <f>Tabla1[V. COMPARENDOS]-(Tabla1[V. EXONERACIONES]+Tabla1[[#This Row],[V. SIMIT CON RESOLUCION]]+Tabla1[[#This Row],[V. SIMIT SIN RESOLUCION]]+Tabla1[[#This Row],[V. RECAUDOS COMPARENDOS]]+Tabla1[[#This Row],[V. RECAUDOS RESOLUCIONES]])</f>
        <v>381500</v>
      </c>
      <c r="S1109" s="11">
        <f>IFERROR(VLOOKUP(Tabla1[[#This Row],[FECHA]],'RECAUDOS LOCALES'!A:D,4,FALSE),0)</f>
        <v>0</v>
      </c>
      <c r="T1109" s="9">
        <f>IFERROR(VLOOKUP(Tabla1[[#This Row],[FECHA]],'RECAUDOS LOCALES'!A:D,3,FALSE),0)</f>
        <v>0</v>
      </c>
      <c r="U1109" s="11">
        <f>IFERROR(VLOOKUP(Tabla1[[#This Row],[FECHA]],'RECAUDOS EXTERNOS'!A:D,4,FALSE),0)</f>
        <v>0</v>
      </c>
      <c r="V1109" s="9">
        <f>IFERROR(VLOOKUP(Tabla1[[#This Row],[FECHA]],'RECAUDOS EXTERNOS'!A:D,3,FALSE),0)</f>
        <v>0</v>
      </c>
    </row>
    <row r="1110" spans="1:22" x14ac:dyDescent="0.25">
      <c r="A1110" s="1">
        <v>38669</v>
      </c>
      <c r="B1110" s="3" t="s">
        <v>4</v>
      </c>
      <c r="C1110" s="2">
        <v>38657</v>
      </c>
      <c r="D1110" s="5">
        <f>YEAR(Tabla1[[#This Row],[FECHA]])</f>
        <v>2005</v>
      </c>
      <c r="E1110" s="5">
        <f>IFERROR(VLOOKUP(Tabla1[[#This Row],[FECHA]],'COMPARENDOS TOTALES'!A:D,4,FALSE),0)</f>
        <v>23</v>
      </c>
      <c r="F1110" s="9">
        <f>IFERROR(VLOOKUP(Tabla1[[#This Row],[FECHA]],'COMPARENDOS TOTALES'!A:D,3,FALSE),0)</f>
        <v>5341000</v>
      </c>
      <c r="G1110" s="5">
        <f>IFERROR(VLOOKUP(Tabla1[[#This Row],[FECHA]],EXONERACIONES!A:D,4,FALSE),0)</f>
        <v>16</v>
      </c>
      <c r="H1110" s="9">
        <f>IFERROR(VLOOKUP(Tabla1[[#This Row],[FECHA]],EXONERACIONES!A:D,3,FALSE),0)</f>
        <v>3433500</v>
      </c>
      <c r="I1110" s="5">
        <f>IFERROR(VLOOKUP(Tabla1[[#This Row],[FECHA]],'SIMIT CON RES'!A:D,4,FALSE),0)</f>
        <v>0</v>
      </c>
      <c r="J1110" s="9">
        <f>IFERROR(VLOOKUP(Tabla1[[#This Row],[FECHA]],'SIMIT CON RES'!A:D,3,FALSE),0)</f>
        <v>0</v>
      </c>
      <c r="K1110">
        <f>IFERROR(VLOOKUP(Tabla1[[#This Row],[FECHA]],'SIMIT SIN RES'!A:D,4,FALSE),0)</f>
        <v>0</v>
      </c>
      <c r="L1110" s="9">
        <f>IFERROR(VLOOKUP(Tabla1[[#This Row],[FECHA]],'SIMIT SIN RES'!A:D,3,FALSE),0)</f>
        <v>0</v>
      </c>
      <c r="M1110" s="5">
        <f>IFERROR(VLOOKUP(Tabla1[[#This Row],[FECHA]],'RECAUDOS DE COMPARENDOS'!A:D,4,FALSE),0)</f>
        <v>3</v>
      </c>
      <c r="N1110" s="9">
        <f>IFERROR(VLOOKUP(Tabla1[[#This Row],[FECHA]],'RECAUDOS DE COMPARENDOS'!A:D,3,FALSE),0)</f>
        <v>763000</v>
      </c>
      <c r="O1110" s="5">
        <f>IFERROR(VLOOKUP(Tabla1[[#This Row],[FECHA]],'RECAUDOS DE RESOLUCIONES'!A:D,4,FALSE),0)</f>
        <v>0</v>
      </c>
      <c r="P1110" s="9">
        <f>IFERROR(VLOOKUP(Tabla1[[#This Row],[FECHA]],'RECAUDOS DE RESOLUCIONES'!A:D,3,FALSE),0)</f>
        <v>0</v>
      </c>
      <c r="Q111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1110" s="9">
        <f>Tabla1[V. COMPARENDOS]-(Tabla1[V. EXONERACIONES]+Tabla1[[#This Row],[V. SIMIT CON RESOLUCION]]+Tabla1[[#This Row],[V. SIMIT SIN RESOLUCION]]+Tabla1[[#This Row],[V. RECAUDOS COMPARENDOS]]+Tabla1[[#This Row],[V. RECAUDOS RESOLUCIONES]])</f>
        <v>1144500</v>
      </c>
      <c r="S1110" s="11">
        <f>IFERROR(VLOOKUP(Tabla1[[#This Row],[FECHA]],'RECAUDOS LOCALES'!A:D,4,FALSE),0)</f>
        <v>0</v>
      </c>
      <c r="T1110" s="9">
        <f>IFERROR(VLOOKUP(Tabla1[[#This Row],[FECHA]],'RECAUDOS LOCALES'!A:D,3,FALSE),0)</f>
        <v>0</v>
      </c>
      <c r="U1110" s="11">
        <f>IFERROR(VLOOKUP(Tabla1[[#This Row],[FECHA]],'RECAUDOS EXTERNOS'!A:D,4,FALSE),0)</f>
        <v>0</v>
      </c>
      <c r="V1110" s="9">
        <f>IFERROR(VLOOKUP(Tabla1[[#This Row],[FECHA]],'RECAUDOS EXTERNOS'!A:D,3,FALSE),0)</f>
        <v>0</v>
      </c>
    </row>
    <row r="1111" spans="1:22" x14ac:dyDescent="0.25">
      <c r="A1111" s="1">
        <v>38670</v>
      </c>
      <c r="B1111" s="3" t="s">
        <v>1</v>
      </c>
      <c r="C1111" s="2">
        <v>38657</v>
      </c>
      <c r="D1111" s="5">
        <f>YEAR(Tabla1[[#This Row],[FECHA]])</f>
        <v>2005</v>
      </c>
      <c r="E1111" s="5">
        <f>IFERROR(VLOOKUP(Tabla1[[#This Row],[FECHA]],'COMPARENDOS TOTALES'!A:D,4,FALSE),0)</f>
        <v>5</v>
      </c>
      <c r="F1111" s="9">
        <f>IFERROR(VLOOKUP(Tabla1[[#This Row],[FECHA]],'COMPARENDOS TOTALES'!A:D,3,FALSE),0)</f>
        <v>1144500</v>
      </c>
      <c r="G1111" s="5">
        <f>IFERROR(VLOOKUP(Tabla1[[#This Row],[FECHA]],EXONERACIONES!A:D,4,FALSE),0)</f>
        <v>3</v>
      </c>
      <c r="H1111" s="9">
        <f>IFERROR(VLOOKUP(Tabla1[[#This Row],[FECHA]],EXONERACIONES!A:D,3,FALSE),0)</f>
        <v>763000</v>
      </c>
      <c r="I1111" s="5">
        <f>IFERROR(VLOOKUP(Tabla1[[#This Row],[FECHA]],'SIMIT CON RES'!A:D,4,FALSE),0)</f>
        <v>0</v>
      </c>
      <c r="J1111" s="9">
        <f>IFERROR(VLOOKUP(Tabla1[[#This Row],[FECHA]],'SIMIT CON RES'!A:D,3,FALSE),0)</f>
        <v>0</v>
      </c>
      <c r="K1111">
        <f>IFERROR(VLOOKUP(Tabla1[[#This Row],[FECHA]],'SIMIT SIN RES'!A:D,4,FALSE),0)</f>
        <v>0</v>
      </c>
      <c r="L1111" s="9">
        <f>IFERROR(VLOOKUP(Tabla1[[#This Row],[FECHA]],'SIMIT SIN RES'!A:D,3,FALSE),0)</f>
        <v>0</v>
      </c>
      <c r="M1111" s="5">
        <f>IFERROR(VLOOKUP(Tabla1[[#This Row],[FECHA]],'RECAUDOS DE COMPARENDOS'!A:D,4,FALSE),0)</f>
        <v>0</v>
      </c>
      <c r="N1111" s="9">
        <f>IFERROR(VLOOKUP(Tabla1[[#This Row],[FECHA]],'RECAUDOS DE COMPARENDOS'!A:D,3,FALSE),0)</f>
        <v>0</v>
      </c>
      <c r="O1111" s="5">
        <f>IFERROR(VLOOKUP(Tabla1[[#This Row],[FECHA]],'RECAUDOS DE RESOLUCIONES'!A:D,4,FALSE),0)</f>
        <v>0</v>
      </c>
      <c r="P1111" s="9">
        <f>IFERROR(VLOOKUP(Tabla1[[#This Row],[FECHA]],'RECAUDOS DE RESOLUCIONES'!A:D,3,FALSE),0)</f>
        <v>0</v>
      </c>
      <c r="Q111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1111" s="9">
        <f>Tabla1[V. COMPARENDOS]-(Tabla1[V. EXONERACIONES]+Tabla1[[#This Row],[V. SIMIT CON RESOLUCION]]+Tabla1[[#This Row],[V. SIMIT SIN RESOLUCION]]+Tabla1[[#This Row],[V. RECAUDOS COMPARENDOS]]+Tabla1[[#This Row],[V. RECAUDOS RESOLUCIONES]])</f>
        <v>381500</v>
      </c>
      <c r="S1111" s="11">
        <f>IFERROR(VLOOKUP(Tabla1[[#This Row],[FECHA]],'RECAUDOS LOCALES'!A:D,4,FALSE),0)</f>
        <v>0</v>
      </c>
      <c r="T1111" s="9">
        <f>IFERROR(VLOOKUP(Tabla1[[#This Row],[FECHA]],'RECAUDOS LOCALES'!A:D,3,FALSE),0)</f>
        <v>0</v>
      </c>
      <c r="U1111" s="11">
        <f>IFERROR(VLOOKUP(Tabla1[[#This Row],[FECHA]],'RECAUDOS EXTERNOS'!A:D,4,FALSE),0)</f>
        <v>0</v>
      </c>
      <c r="V1111" s="9">
        <f>IFERROR(VLOOKUP(Tabla1[[#This Row],[FECHA]],'RECAUDOS EXTERNOS'!A:D,3,FALSE),0)</f>
        <v>0</v>
      </c>
    </row>
    <row r="1112" spans="1:22" x14ac:dyDescent="0.25">
      <c r="A1112" s="1">
        <v>38671</v>
      </c>
      <c r="B1112" s="3" t="s">
        <v>2</v>
      </c>
      <c r="C1112" s="2">
        <v>38657</v>
      </c>
      <c r="D1112" s="5">
        <f>YEAR(Tabla1[[#This Row],[FECHA]])</f>
        <v>2005</v>
      </c>
      <c r="E1112" s="5">
        <f>IFERROR(VLOOKUP(Tabla1[[#This Row],[FECHA]],'COMPARENDOS TOTALES'!A:D,4,FALSE),0)</f>
        <v>12</v>
      </c>
      <c r="F1112" s="9">
        <f>IFERROR(VLOOKUP(Tabla1[[#This Row],[FECHA]],'COMPARENDOS TOTALES'!A:D,3,FALSE),0)</f>
        <v>2403449</v>
      </c>
      <c r="G1112" s="5">
        <f>IFERROR(VLOOKUP(Tabla1[[#This Row],[FECHA]],EXONERACIONES!A:D,4,FALSE),0)</f>
        <v>9</v>
      </c>
      <c r="H1112" s="9">
        <f>IFERROR(VLOOKUP(Tabla1[[#This Row],[FECHA]],EXONERACIONES!A:D,3,FALSE),0)</f>
        <v>1920216</v>
      </c>
      <c r="I1112" s="5">
        <f>IFERROR(VLOOKUP(Tabla1[[#This Row],[FECHA]],'SIMIT CON RES'!A:D,4,FALSE),0)</f>
        <v>0</v>
      </c>
      <c r="J1112" s="9">
        <f>IFERROR(VLOOKUP(Tabla1[[#This Row],[FECHA]],'SIMIT CON RES'!A:D,3,FALSE),0)</f>
        <v>0</v>
      </c>
      <c r="K1112">
        <f>IFERROR(VLOOKUP(Tabla1[[#This Row],[FECHA]],'SIMIT SIN RES'!A:D,4,FALSE),0)</f>
        <v>0</v>
      </c>
      <c r="L1112" s="9">
        <f>IFERROR(VLOOKUP(Tabla1[[#This Row],[FECHA]],'SIMIT SIN RES'!A:D,3,FALSE),0)</f>
        <v>0</v>
      </c>
      <c r="M1112" s="5">
        <f>IFERROR(VLOOKUP(Tabla1[[#This Row],[FECHA]],'RECAUDOS DE COMPARENDOS'!A:D,4,FALSE),0)</f>
        <v>1</v>
      </c>
      <c r="N1112" s="9">
        <f>IFERROR(VLOOKUP(Tabla1[[#This Row],[FECHA]],'RECAUDOS DE COMPARENDOS'!A:D,3,FALSE),0)</f>
        <v>101733</v>
      </c>
      <c r="O1112" s="5">
        <f>IFERROR(VLOOKUP(Tabla1[[#This Row],[FECHA]],'RECAUDOS DE RESOLUCIONES'!A:D,4,FALSE),0)</f>
        <v>0</v>
      </c>
      <c r="P1112" s="9">
        <f>IFERROR(VLOOKUP(Tabla1[[#This Row],[FECHA]],'RECAUDOS DE RESOLUCIONES'!A:D,3,FALSE),0)</f>
        <v>0</v>
      </c>
      <c r="Q111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1112" s="9">
        <f>Tabla1[V. COMPARENDOS]-(Tabla1[V. EXONERACIONES]+Tabla1[[#This Row],[V. SIMIT CON RESOLUCION]]+Tabla1[[#This Row],[V. SIMIT SIN RESOLUCION]]+Tabla1[[#This Row],[V. RECAUDOS COMPARENDOS]]+Tabla1[[#This Row],[V. RECAUDOS RESOLUCIONES]])</f>
        <v>381500</v>
      </c>
      <c r="S1112" s="11">
        <f>IFERROR(VLOOKUP(Tabla1[[#This Row],[FECHA]],'RECAUDOS LOCALES'!A:D,4,FALSE),0)</f>
        <v>2</v>
      </c>
      <c r="T1112" s="9">
        <f>IFERROR(VLOOKUP(Tabla1[[#This Row],[FECHA]],'RECAUDOS LOCALES'!A:D,3,FALSE),0)</f>
        <v>285953</v>
      </c>
      <c r="U1112" s="11">
        <f>IFERROR(VLOOKUP(Tabla1[[#This Row],[FECHA]],'RECAUDOS EXTERNOS'!A:D,4,FALSE),0)</f>
        <v>5</v>
      </c>
      <c r="V1112" s="9">
        <f>IFERROR(VLOOKUP(Tabla1[[#This Row],[FECHA]],'RECAUDOS EXTERNOS'!A:D,3,FALSE),0)</f>
        <v>1257807</v>
      </c>
    </row>
    <row r="1113" spans="1:22" x14ac:dyDescent="0.25">
      <c r="A1113" s="1">
        <v>38672</v>
      </c>
      <c r="B1113" s="3" t="s">
        <v>3</v>
      </c>
      <c r="C1113" s="2">
        <v>38657</v>
      </c>
      <c r="D1113" s="5">
        <f>YEAR(Tabla1[[#This Row],[FECHA]])</f>
        <v>2005</v>
      </c>
      <c r="E1113" s="5">
        <f>IFERROR(VLOOKUP(Tabla1[[#This Row],[FECHA]],'COMPARENDOS TOTALES'!A:D,4,FALSE),0)</f>
        <v>10</v>
      </c>
      <c r="F1113" s="9">
        <f>IFERROR(VLOOKUP(Tabla1[[#This Row],[FECHA]],'COMPARENDOS TOTALES'!A:D,3,FALSE),0)</f>
        <v>2289000</v>
      </c>
      <c r="G1113" s="5">
        <f>IFERROR(VLOOKUP(Tabla1[[#This Row],[FECHA]],EXONERACIONES!A:D,4,FALSE),0)</f>
        <v>4</v>
      </c>
      <c r="H1113" s="9">
        <f>IFERROR(VLOOKUP(Tabla1[[#This Row],[FECHA]],EXONERACIONES!A:D,3,FALSE),0)</f>
        <v>953750</v>
      </c>
      <c r="I1113" s="5">
        <f>IFERROR(VLOOKUP(Tabla1[[#This Row],[FECHA]],'SIMIT CON RES'!A:D,4,FALSE),0)</f>
        <v>0</v>
      </c>
      <c r="J1113" s="9">
        <f>IFERROR(VLOOKUP(Tabla1[[#This Row],[FECHA]],'SIMIT CON RES'!A:D,3,FALSE),0)</f>
        <v>0</v>
      </c>
      <c r="K1113">
        <f>IFERROR(VLOOKUP(Tabla1[[#This Row],[FECHA]],'SIMIT SIN RES'!A:D,4,FALSE),0)</f>
        <v>0</v>
      </c>
      <c r="L1113" s="9">
        <f>IFERROR(VLOOKUP(Tabla1[[#This Row],[FECHA]],'SIMIT SIN RES'!A:D,3,FALSE),0)</f>
        <v>0</v>
      </c>
      <c r="M1113" s="5">
        <f>IFERROR(VLOOKUP(Tabla1[[#This Row],[FECHA]],'RECAUDOS DE COMPARENDOS'!A:D,4,FALSE),0)</f>
        <v>2</v>
      </c>
      <c r="N1113" s="9">
        <f>IFERROR(VLOOKUP(Tabla1[[#This Row],[FECHA]],'RECAUDOS DE COMPARENDOS'!A:D,3,FALSE),0)</f>
        <v>381500</v>
      </c>
      <c r="O1113" s="5">
        <f>IFERROR(VLOOKUP(Tabla1[[#This Row],[FECHA]],'RECAUDOS DE RESOLUCIONES'!A:D,4,FALSE),0)</f>
        <v>0</v>
      </c>
      <c r="P1113" s="9">
        <f>IFERROR(VLOOKUP(Tabla1[[#This Row],[FECHA]],'RECAUDOS DE RESOLUCIONES'!A:D,3,FALSE),0)</f>
        <v>0</v>
      </c>
      <c r="Q111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1113" s="9">
        <f>Tabla1[V. COMPARENDOS]-(Tabla1[V. EXONERACIONES]+Tabla1[[#This Row],[V. SIMIT CON RESOLUCION]]+Tabla1[[#This Row],[V. SIMIT SIN RESOLUCION]]+Tabla1[[#This Row],[V. RECAUDOS COMPARENDOS]]+Tabla1[[#This Row],[V. RECAUDOS RESOLUCIONES]])</f>
        <v>953750</v>
      </c>
      <c r="S1113" s="11">
        <f>IFERROR(VLOOKUP(Tabla1[[#This Row],[FECHA]],'RECAUDOS LOCALES'!A:D,4,FALSE),0)</f>
        <v>5</v>
      </c>
      <c r="T1113" s="9">
        <f>IFERROR(VLOOKUP(Tabla1[[#This Row],[FECHA]],'RECAUDOS LOCALES'!A:D,3,FALSE),0)</f>
        <v>476590</v>
      </c>
      <c r="U1113" s="11">
        <f>IFERROR(VLOOKUP(Tabla1[[#This Row],[FECHA]],'RECAUDOS EXTERNOS'!A:D,4,FALSE),0)</f>
        <v>5</v>
      </c>
      <c r="V1113" s="9">
        <f>IFERROR(VLOOKUP(Tabla1[[#This Row],[FECHA]],'RECAUDOS EXTERNOS'!A:D,3,FALSE),0)</f>
        <v>951135</v>
      </c>
    </row>
    <row r="1114" spans="1:22" x14ac:dyDescent="0.25">
      <c r="A1114" s="1">
        <v>38673</v>
      </c>
      <c r="B1114" s="3" t="s">
        <v>6</v>
      </c>
      <c r="C1114" s="2">
        <v>38657</v>
      </c>
      <c r="D1114" s="5">
        <f>YEAR(Tabla1[[#This Row],[FECHA]])</f>
        <v>2005</v>
      </c>
      <c r="E1114" s="5">
        <f>IFERROR(VLOOKUP(Tabla1[[#This Row],[FECHA]],'COMPARENDOS TOTALES'!A:D,4,FALSE),0)</f>
        <v>13</v>
      </c>
      <c r="F1114" s="9">
        <f>IFERROR(VLOOKUP(Tabla1[[#This Row],[FECHA]],'COMPARENDOS TOTALES'!A:D,3,FALSE),0)</f>
        <v>2861250</v>
      </c>
      <c r="G1114" s="5">
        <f>IFERROR(VLOOKUP(Tabla1[[#This Row],[FECHA]],EXONERACIONES!A:D,4,FALSE),0)</f>
        <v>11</v>
      </c>
      <c r="H1114" s="9">
        <f>IFERROR(VLOOKUP(Tabla1[[#This Row],[FECHA]],EXONERACIONES!A:D,3,FALSE),0)</f>
        <v>2289000</v>
      </c>
      <c r="I1114" s="5">
        <f>IFERROR(VLOOKUP(Tabla1[[#This Row],[FECHA]],'SIMIT CON RES'!A:D,4,FALSE),0)</f>
        <v>0</v>
      </c>
      <c r="J1114" s="9">
        <f>IFERROR(VLOOKUP(Tabla1[[#This Row],[FECHA]],'SIMIT CON RES'!A:D,3,FALSE),0)</f>
        <v>0</v>
      </c>
      <c r="K1114">
        <f>IFERROR(VLOOKUP(Tabla1[[#This Row],[FECHA]],'SIMIT SIN RES'!A:D,4,FALSE),0)</f>
        <v>0</v>
      </c>
      <c r="L1114" s="9">
        <f>IFERROR(VLOOKUP(Tabla1[[#This Row],[FECHA]],'SIMIT SIN RES'!A:D,3,FALSE),0)</f>
        <v>0</v>
      </c>
      <c r="M1114" s="5">
        <f>IFERROR(VLOOKUP(Tabla1[[#This Row],[FECHA]],'RECAUDOS DE COMPARENDOS'!A:D,4,FALSE),0)</f>
        <v>0</v>
      </c>
      <c r="N1114" s="9">
        <f>IFERROR(VLOOKUP(Tabla1[[#This Row],[FECHA]],'RECAUDOS DE COMPARENDOS'!A:D,3,FALSE),0)</f>
        <v>0</v>
      </c>
      <c r="O1114" s="5">
        <f>IFERROR(VLOOKUP(Tabla1[[#This Row],[FECHA]],'RECAUDOS DE RESOLUCIONES'!A:D,4,FALSE),0)</f>
        <v>0</v>
      </c>
      <c r="P1114" s="9">
        <f>IFERROR(VLOOKUP(Tabla1[[#This Row],[FECHA]],'RECAUDOS DE RESOLUCIONES'!A:D,3,FALSE),0)</f>
        <v>0</v>
      </c>
      <c r="Q111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1114" s="9">
        <f>Tabla1[V. COMPARENDOS]-(Tabla1[V. EXONERACIONES]+Tabla1[[#This Row],[V. SIMIT CON RESOLUCION]]+Tabla1[[#This Row],[V. SIMIT SIN RESOLUCION]]+Tabla1[[#This Row],[V. RECAUDOS COMPARENDOS]]+Tabla1[[#This Row],[V. RECAUDOS RESOLUCIONES]])</f>
        <v>572250</v>
      </c>
      <c r="S1114" s="11">
        <f>IFERROR(VLOOKUP(Tabla1[[#This Row],[FECHA]],'RECAUDOS LOCALES'!A:D,4,FALSE),0)</f>
        <v>2</v>
      </c>
      <c r="T1114" s="9">
        <f>IFERROR(VLOOKUP(Tabla1[[#This Row],[FECHA]],'RECAUDOS LOCALES'!A:D,3,FALSE),0)</f>
        <v>184818</v>
      </c>
      <c r="U1114" s="11">
        <f>IFERROR(VLOOKUP(Tabla1[[#This Row],[FECHA]],'RECAUDOS EXTERNOS'!A:D,4,FALSE),0)</f>
        <v>4</v>
      </c>
      <c r="V1114" s="9">
        <f>IFERROR(VLOOKUP(Tabla1[[#This Row],[FECHA]],'RECAUDOS EXTERNOS'!A:D,3,FALSE),0)</f>
        <v>693683</v>
      </c>
    </row>
    <row r="1115" spans="1:22" x14ac:dyDescent="0.25">
      <c r="A1115" s="1">
        <v>38674</v>
      </c>
      <c r="B1115" s="3" t="s">
        <v>0</v>
      </c>
      <c r="C1115" s="2">
        <v>38657</v>
      </c>
      <c r="D1115" s="5">
        <f>YEAR(Tabla1[[#This Row],[FECHA]])</f>
        <v>2005</v>
      </c>
      <c r="E1115" s="5">
        <f>IFERROR(VLOOKUP(Tabla1[[#This Row],[FECHA]],'COMPARENDOS TOTALES'!A:D,4,FALSE),0)</f>
        <v>8</v>
      </c>
      <c r="F1115" s="9">
        <f>IFERROR(VLOOKUP(Tabla1[[#This Row],[FECHA]],'COMPARENDOS TOTALES'!A:D,3,FALSE),0)</f>
        <v>2009233</v>
      </c>
      <c r="G1115" s="5">
        <f>IFERROR(VLOOKUP(Tabla1[[#This Row],[FECHA]],EXONERACIONES!A:D,4,FALSE),0)</f>
        <v>6</v>
      </c>
      <c r="H1115" s="9">
        <f>IFERROR(VLOOKUP(Tabla1[[#This Row],[FECHA]],EXONERACIONES!A:D,3,FALSE),0)</f>
        <v>1436983</v>
      </c>
      <c r="I1115" s="5">
        <f>IFERROR(VLOOKUP(Tabla1[[#This Row],[FECHA]],'SIMIT CON RES'!A:D,4,FALSE),0)</f>
        <v>0</v>
      </c>
      <c r="J1115" s="9">
        <f>IFERROR(VLOOKUP(Tabla1[[#This Row],[FECHA]],'SIMIT CON RES'!A:D,3,FALSE),0)</f>
        <v>0</v>
      </c>
      <c r="K1115">
        <f>IFERROR(VLOOKUP(Tabla1[[#This Row],[FECHA]],'SIMIT SIN RES'!A:D,4,FALSE),0)</f>
        <v>0</v>
      </c>
      <c r="L1115" s="9">
        <f>IFERROR(VLOOKUP(Tabla1[[#This Row],[FECHA]],'SIMIT SIN RES'!A:D,3,FALSE),0)</f>
        <v>0</v>
      </c>
      <c r="M1115" s="5">
        <f>IFERROR(VLOOKUP(Tabla1[[#This Row],[FECHA]],'RECAUDOS DE COMPARENDOS'!A:D,4,FALSE),0)</f>
        <v>1</v>
      </c>
      <c r="N1115" s="9">
        <f>IFERROR(VLOOKUP(Tabla1[[#This Row],[FECHA]],'RECAUDOS DE COMPARENDOS'!A:D,3,FALSE),0)</f>
        <v>190750</v>
      </c>
      <c r="O1115" s="5">
        <f>IFERROR(VLOOKUP(Tabla1[[#This Row],[FECHA]],'RECAUDOS DE RESOLUCIONES'!A:D,4,FALSE),0)</f>
        <v>0</v>
      </c>
      <c r="P1115" s="9">
        <f>IFERROR(VLOOKUP(Tabla1[[#This Row],[FECHA]],'RECAUDOS DE RESOLUCIONES'!A:D,3,FALSE),0)</f>
        <v>0</v>
      </c>
      <c r="Q111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1115" s="9">
        <f>Tabla1[V. COMPARENDOS]-(Tabla1[V. EXONERACIONES]+Tabla1[[#This Row],[V. SIMIT CON RESOLUCION]]+Tabla1[[#This Row],[V. SIMIT SIN RESOLUCION]]+Tabla1[[#This Row],[V. RECAUDOS COMPARENDOS]]+Tabla1[[#This Row],[V. RECAUDOS RESOLUCIONES]])</f>
        <v>381500</v>
      </c>
      <c r="S1115" s="11">
        <f>IFERROR(VLOOKUP(Tabla1[[#This Row],[FECHA]],'RECAUDOS LOCALES'!A:D,4,FALSE),0)</f>
        <v>0</v>
      </c>
      <c r="T1115" s="9">
        <f>IFERROR(VLOOKUP(Tabla1[[#This Row],[FECHA]],'RECAUDOS LOCALES'!A:D,3,FALSE),0)</f>
        <v>0</v>
      </c>
      <c r="U1115" s="11">
        <f>IFERROR(VLOOKUP(Tabla1[[#This Row],[FECHA]],'RECAUDOS EXTERNOS'!A:D,4,FALSE),0)</f>
        <v>1</v>
      </c>
      <c r="V1115" s="9">
        <f>IFERROR(VLOOKUP(Tabla1[[#This Row],[FECHA]],'RECAUDOS EXTERNOS'!A:D,3,FALSE),0)</f>
        <v>180100</v>
      </c>
    </row>
    <row r="1116" spans="1:22" x14ac:dyDescent="0.25">
      <c r="A1116" s="1">
        <v>38675</v>
      </c>
      <c r="B1116" s="3" t="s">
        <v>5</v>
      </c>
      <c r="C1116" s="2">
        <v>38657</v>
      </c>
      <c r="D1116" s="5">
        <f>YEAR(Tabla1[[#This Row],[FECHA]])</f>
        <v>2005</v>
      </c>
      <c r="E1116" s="5">
        <f>IFERROR(VLOOKUP(Tabla1[[#This Row],[FECHA]],'COMPARENDOS TOTALES'!A:D,4,FALSE),0)</f>
        <v>9</v>
      </c>
      <c r="F1116" s="9">
        <f>IFERROR(VLOOKUP(Tabla1[[#This Row],[FECHA]],'COMPARENDOS TOTALES'!A:D,3,FALSE),0)</f>
        <v>2289000</v>
      </c>
      <c r="G1116" s="5">
        <f>IFERROR(VLOOKUP(Tabla1[[#This Row],[FECHA]],EXONERACIONES!A:D,4,FALSE),0)</f>
        <v>8</v>
      </c>
      <c r="H1116" s="9">
        <f>IFERROR(VLOOKUP(Tabla1[[#This Row],[FECHA]],EXONERACIONES!A:D,3,FALSE),0)</f>
        <v>1907500</v>
      </c>
      <c r="I1116" s="5">
        <f>IFERROR(VLOOKUP(Tabla1[[#This Row],[FECHA]],'SIMIT CON RES'!A:D,4,FALSE),0)</f>
        <v>0</v>
      </c>
      <c r="J1116" s="9">
        <f>IFERROR(VLOOKUP(Tabla1[[#This Row],[FECHA]],'SIMIT CON RES'!A:D,3,FALSE),0)</f>
        <v>0</v>
      </c>
      <c r="K1116">
        <f>IFERROR(VLOOKUP(Tabla1[[#This Row],[FECHA]],'SIMIT SIN RES'!A:D,4,FALSE),0)</f>
        <v>0</v>
      </c>
      <c r="L1116" s="9">
        <f>IFERROR(VLOOKUP(Tabla1[[#This Row],[FECHA]],'SIMIT SIN RES'!A:D,3,FALSE),0)</f>
        <v>0</v>
      </c>
      <c r="M1116" s="5">
        <f>IFERROR(VLOOKUP(Tabla1[[#This Row],[FECHA]],'RECAUDOS DE COMPARENDOS'!A:D,4,FALSE),0)</f>
        <v>0</v>
      </c>
      <c r="N1116" s="9">
        <f>IFERROR(VLOOKUP(Tabla1[[#This Row],[FECHA]],'RECAUDOS DE COMPARENDOS'!A:D,3,FALSE),0)</f>
        <v>0</v>
      </c>
      <c r="O1116" s="5">
        <f>IFERROR(VLOOKUP(Tabla1[[#This Row],[FECHA]],'RECAUDOS DE RESOLUCIONES'!A:D,4,FALSE),0)</f>
        <v>0</v>
      </c>
      <c r="P1116" s="9">
        <f>IFERROR(VLOOKUP(Tabla1[[#This Row],[FECHA]],'RECAUDOS DE RESOLUCIONES'!A:D,3,FALSE),0)</f>
        <v>0</v>
      </c>
      <c r="Q111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1116" s="9">
        <f>Tabla1[V. COMPARENDOS]-(Tabla1[V. EXONERACIONES]+Tabla1[[#This Row],[V. SIMIT CON RESOLUCION]]+Tabla1[[#This Row],[V. SIMIT SIN RESOLUCION]]+Tabla1[[#This Row],[V. RECAUDOS COMPARENDOS]]+Tabla1[[#This Row],[V. RECAUDOS RESOLUCIONES]])</f>
        <v>381500</v>
      </c>
      <c r="S1116" s="11">
        <f>IFERROR(VLOOKUP(Tabla1[[#This Row],[FECHA]],'RECAUDOS LOCALES'!A:D,4,FALSE),0)</f>
        <v>0</v>
      </c>
      <c r="T1116" s="9">
        <f>IFERROR(VLOOKUP(Tabla1[[#This Row],[FECHA]],'RECAUDOS LOCALES'!A:D,3,FALSE),0)</f>
        <v>0</v>
      </c>
      <c r="U1116" s="11">
        <f>IFERROR(VLOOKUP(Tabla1[[#This Row],[FECHA]],'RECAUDOS EXTERNOS'!A:D,4,FALSE),0)</f>
        <v>0</v>
      </c>
      <c r="V1116" s="9">
        <f>IFERROR(VLOOKUP(Tabla1[[#This Row],[FECHA]],'RECAUDOS EXTERNOS'!A:D,3,FALSE),0)</f>
        <v>0</v>
      </c>
    </row>
    <row r="1117" spans="1:22" x14ac:dyDescent="0.25">
      <c r="A1117" s="1">
        <v>38676</v>
      </c>
      <c r="B1117" s="3" t="s">
        <v>4</v>
      </c>
      <c r="C1117" s="2">
        <v>38657</v>
      </c>
      <c r="D1117" s="5">
        <f>YEAR(Tabla1[[#This Row],[FECHA]])</f>
        <v>2005</v>
      </c>
      <c r="E1117" s="5">
        <f>IFERROR(VLOOKUP(Tabla1[[#This Row],[FECHA]],'COMPARENDOS TOTALES'!A:D,4,FALSE),0)</f>
        <v>3</v>
      </c>
      <c r="F1117" s="9">
        <f>IFERROR(VLOOKUP(Tabla1[[#This Row],[FECHA]],'COMPARENDOS TOTALES'!A:D,3,FALSE),0)</f>
        <v>572250</v>
      </c>
      <c r="G1117" s="5">
        <f>IFERROR(VLOOKUP(Tabla1[[#This Row],[FECHA]],EXONERACIONES!A:D,4,FALSE),0)</f>
        <v>3</v>
      </c>
      <c r="H1117" s="9">
        <f>IFERROR(VLOOKUP(Tabla1[[#This Row],[FECHA]],EXONERACIONES!A:D,3,FALSE),0)</f>
        <v>572250</v>
      </c>
      <c r="I1117" s="5">
        <f>IFERROR(VLOOKUP(Tabla1[[#This Row],[FECHA]],'SIMIT CON RES'!A:D,4,FALSE),0)</f>
        <v>0</v>
      </c>
      <c r="J1117" s="9">
        <f>IFERROR(VLOOKUP(Tabla1[[#This Row],[FECHA]],'SIMIT CON RES'!A:D,3,FALSE),0)</f>
        <v>0</v>
      </c>
      <c r="K1117">
        <f>IFERROR(VLOOKUP(Tabla1[[#This Row],[FECHA]],'SIMIT SIN RES'!A:D,4,FALSE),0)</f>
        <v>0</v>
      </c>
      <c r="L1117" s="9">
        <f>IFERROR(VLOOKUP(Tabla1[[#This Row],[FECHA]],'SIMIT SIN RES'!A:D,3,FALSE),0)</f>
        <v>0</v>
      </c>
      <c r="M1117" s="5">
        <f>IFERROR(VLOOKUP(Tabla1[[#This Row],[FECHA]],'RECAUDOS DE COMPARENDOS'!A:D,4,FALSE),0)</f>
        <v>0</v>
      </c>
      <c r="N1117" s="9">
        <f>IFERROR(VLOOKUP(Tabla1[[#This Row],[FECHA]],'RECAUDOS DE COMPARENDOS'!A:D,3,FALSE),0)</f>
        <v>0</v>
      </c>
      <c r="O1117" s="5">
        <f>IFERROR(VLOOKUP(Tabla1[[#This Row],[FECHA]],'RECAUDOS DE RESOLUCIONES'!A:D,4,FALSE),0)</f>
        <v>0</v>
      </c>
      <c r="P1117" s="9">
        <f>IFERROR(VLOOKUP(Tabla1[[#This Row],[FECHA]],'RECAUDOS DE RESOLUCIONES'!A:D,3,FALSE),0)</f>
        <v>0</v>
      </c>
      <c r="Q111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11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117" s="11">
        <f>IFERROR(VLOOKUP(Tabla1[[#This Row],[FECHA]],'RECAUDOS LOCALES'!A:D,4,FALSE),0)</f>
        <v>0</v>
      </c>
      <c r="T1117" s="9">
        <f>IFERROR(VLOOKUP(Tabla1[[#This Row],[FECHA]],'RECAUDOS LOCALES'!A:D,3,FALSE),0)</f>
        <v>0</v>
      </c>
      <c r="U1117" s="11">
        <f>IFERROR(VLOOKUP(Tabla1[[#This Row],[FECHA]],'RECAUDOS EXTERNOS'!A:D,4,FALSE),0)</f>
        <v>0</v>
      </c>
      <c r="V1117" s="9">
        <f>IFERROR(VLOOKUP(Tabla1[[#This Row],[FECHA]],'RECAUDOS EXTERNOS'!A:D,3,FALSE),0)</f>
        <v>0</v>
      </c>
    </row>
    <row r="1118" spans="1:22" x14ac:dyDescent="0.25">
      <c r="A1118" s="1">
        <v>38677</v>
      </c>
      <c r="B1118" s="3" t="s">
        <v>1</v>
      </c>
      <c r="C1118" s="2">
        <v>38657</v>
      </c>
      <c r="D1118" s="5">
        <f>YEAR(Tabla1[[#This Row],[FECHA]])</f>
        <v>2005</v>
      </c>
      <c r="E1118" s="5">
        <f>IFERROR(VLOOKUP(Tabla1[[#This Row],[FECHA]],'COMPARENDOS TOTALES'!A:D,4,FALSE),0)</f>
        <v>7</v>
      </c>
      <c r="F1118" s="9">
        <f>IFERROR(VLOOKUP(Tabla1[[#This Row],[FECHA]],'COMPARENDOS TOTALES'!A:D,3,FALSE),0)</f>
        <v>1627733</v>
      </c>
      <c r="G1118" s="5">
        <f>IFERROR(VLOOKUP(Tabla1[[#This Row],[FECHA]],EXONERACIONES!A:D,4,FALSE),0)</f>
        <v>6</v>
      </c>
      <c r="H1118" s="9">
        <f>IFERROR(VLOOKUP(Tabla1[[#This Row],[FECHA]],EXONERACIONES!A:D,3,FALSE),0)</f>
        <v>1246233</v>
      </c>
      <c r="I1118" s="5">
        <f>IFERROR(VLOOKUP(Tabla1[[#This Row],[FECHA]],'SIMIT CON RES'!A:D,4,FALSE),0)</f>
        <v>0</v>
      </c>
      <c r="J1118" s="9">
        <f>IFERROR(VLOOKUP(Tabla1[[#This Row],[FECHA]],'SIMIT CON RES'!A:D,3,FALSE),0)</f>
        <v>0</v>
      </c>
      <c r="K1118">
        <f>IFERROR(VLOOKUP(Tabla1[[#This Row],[FECHA]],'SIMIT SIN RES'!A:D,4,FALSE),0)</f>
        <v>0</v>
      </c>
      <c r="L1118" s="9">
        <f>IFERROR(VLOOKUP(Tabla1[[#This Row],[FECHA]],'SIMIT SIN RES'!A:D,3,FALSE),0)</f>
        <v>0</v>
      </c>
      <c r="M1118" s="5">
        <f>IFERROR(VLOOKUP(Tabla1[[#This Row],[FECHA]],'RECAUDOS DE COMPARENDOS'!A:D,4,FALSE),0)</f>
        <v>0</v>
      </c>
      <c r="N1118" s="9">
        <f>IFERROR(VLOOKUP(Tabla1[[#This Row],[FECHA]],'RECAUDOS DE COMPARENDOS'!A:D,3,FALSE),0)</f>
        <v>0</v>
      </c>
      <c r="O1118" s="5">
        <f>IFERROR(VLOOKUP(Tabla1[[#This Row],[FECHA]],'RECAUDOS DE RESOLUCIONES'!A:D,4,FALSE),0)</f>
        <v>0</v>
      </c>
      <c r="P1118" s="9">
        <f>IFERROR(VLOOKUP(Tabla1[[#This Row],[FECHA]],'RECAUDOS DE RESOLUCIONES'!A:D,3,FALSE),0)</f>
        <v>0</v>
      </c>
      <c r="Q111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1118" s="9">
        <f>Tabla1[V. COMPARENDOS]-(Tabla1[V. EXONERACIONES]+Tabla1[[#This Row],[V. SIMIT CON RESOLUCION]]+Tabla1[[#This Row],[V. SIMIT SIN RESOLUCION]]+Tabla1[[#This Row],[V. RECAUDOS COMPARENDOS]]+Tabla1[[#This Row],[V. RECAUDOS RESOLUCIONES]])</f>
        <v>381500</v>
      </c>
      <c r="S1118" s="11">
        <f>IFERROR(VLOOKUP(Tabla1[[#This Row],[FECHA]],'RECAUDOS LOCALES'!A:D,4,FALSE),0)</f>
        <v>0</v>
      </c>
      <c r="T1118" s="9">
        <f>IFERROR(VLOOKUP(Tabla1[[#This Row],[FECHA]],'RECAUDOS LOCALES'!A:D,3,FALSE),0)</f>
        <v>0</v>
      </c>
      <c r="U1118" s="11">
        <f>IFERROR(VLOOKUP(Tabla1[[#This Row],[FECHA]],'RECAUDOS EXTERNOS'!A:D,4,FALSE),0)</f>
        <v>10</v>
      </c>
      <c r="V1118" s="9">
        <f>IFERROR(VLOOKUP(Tabla1[[#This Row],[FECHA]],'RECAUDOS EXTERNOS'!A:D,3,FALSE),0)</f>
        <v>2315458</v>
      </c>
    </row>
    <row r="1119" spans="1:22" x14ac:dyDescent="0.25">
      <c r="A1119" s="1">
        <v>38678</v>
      </c>
      <c r="B1119" s="3" t="s">
        <v>2</v>
      </c>
      <c r="C1119" s="2">
        <v>38657</v>
      </c>
      <c r="D1119" s="5">
        <f>YEAR(Tabla1[[#This Row],[FECHA]])</f>
        <v>2005</v>
      </c>
      <c r="E1119" s="5">
        <f>IFERROR(VLOOKUP(Tabla1[[#This Row],[FECHA]],'COMPARENDOS TOTALES'!A:D,4,FALSE),0)</f>
        <v>2</v>
      </c>
      <c r="F1119" s="9">
        <f>IFERROR(VLOOKUP(Tabla1[[#This Row],[FECHA]],'COMPARENDOS TOTALES'!A:D,3,FALSE),0)</f>
        <v>381500</v>
      </c>
      <c r="G1119" s="5">
        <f>IFERROR(VLOOKUP(Tabla1[[#This Row],[FECHA]],EXONERACIONES!A:D,4,FALSE),0)</f>
        <v>2</v>
      </c>
      <c r="H1119" s="9">
        <f>IFERROR(VLOOKUP(Tabla1[[#This Row],[FECHA]],EXONERACIONES!A:D,3,FALSE),0)</f>
        <v>381500</v>
      </c>
      <c r="I1119" s="5">
        <f>IFERROR(VLOOKUP(Tabla1[[#This Row],[FECHA]],'SIMIT CON RES'!A:D,4,FALSE),0)</f>
        <v>0</v>
      </c>
      <c r="J1119" s="9">
        <f>IFERROR(VLOOKUP(Tabla1[[#This Row],[FECHA]],'SIMIT CON RES'!A:D,3,FALSE),0)</f>
        <v>0</v>
      </c>
      <c r="K1119">
        <f>IFERROR(VLOOKUP(Tabla1[[#This Row],[FECHA]],'SIMIT SIN RES'!A:D,4,FALSE),0)</f>
        <v>0</v>
      </c>
      <c r="L1119" s="9">
        <f>IFERROR(VLOOKUP(Tabla1[[#This Row],[FECHA]],'SIMIT SIN RES'!A:D,3,FALSE),0)</f>
        <v>0</v>
      </c>
      <c r="M1119" s="5">
        <f>IFERROR(VLOOKUP(Tabla1[[#This Row],[FECHA]],'RECAUDOS DE COMPARENDOS'!A:D,4,FALSE),0)</f>
        <v>0</v>
      </c>
      <c r="N1119" s="9">
        <f>IFERROR(VLOOKUP(Tabla1[[#This Row],[FECHA]],'RECAUDOS DE COMPARENDOS'!A:D,3,FALSE),0)</f>
        <v>0</v>
      </c>
      <c r="O1119" s="5">
        <f>IFERROR(VLOOKUP(Tabla1[[#This Row],[FECHA]],'RECAUDOS DE RESOLUCIONES'!A:D,4,FALSE),0)</f>
        <v>0</v>
      </c>
      <c r="P1119" s="9">
        <f>IFERROR(VLOOKUP(Tabla1[[#This Row],[FECHA]],'RECAUDOS DE RESOLUCIONES'!A:D,3,FALSE),0)</f>
        <v>0</v>
      </c>
      <c r="Q111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11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119" s="11">
        <f>IFERROR(VLOOKUP(Tabla1[[#This Row],[FECHA]],'RECAUDOS LOCALES'!A:D,4,FALSE),0)</f>
        <v>6</v>
      </c>
      <c r="T1119" s="9">
        <f>IFERROR(VLOOKUP(Tabla1[[#This Row],[FECHA]],'RECAUDOS LOCALES'!A:D,3,FALSE),0)</f>
        <v>750907</v>
      </c>
      <c r="U1119" s="11">
        <f>IFERROR(VLOOKUP(Tabla1[[#This Row],[FECHA]],'RECAUDOS EXTERNOS'!A:D,4,FALSE),0)</f>
        <v>3</v>
      </c>
      <c r="V1119" s="9">
        <f>IFERROR(VLOOKUP(Tabla1[[#This Row],[FECHA]],'RECAUDOS EXTERNOS'!A:D,3,FALSE),0)</f>
        <v>793445</v>
      </c>
    </row>
    <row r="1120" spans="1:22" x14ac:dyDescent="0.25">
      <c r="A1120" s="1">
        <v>38679</v>
      </c>
      <c r="B1120" s="3" t="s">
        <v>3</v>
      </c>
      <c r="C1120" s="2">
        <v>38657</v>
      </c>
      <c r="D1120" s="5">
        <f>YEAR(Tabla1[[#This Row],[FECHA]])</f>
        <v>2005</v>
      </c>
      <c r="E1120" s="5">
        <f>IFERROR(VLOOKUP(Tabla1[[#This Row],[FECHA]],'COMPARENDOS TOTALES'!A:D,4,FALSE),0)</f>
        <v>13</v>
      </c>
      <c r="F1120" s="9">
        <f>IFERROR(VLOOKUP(Tabla1[[#This Row],[FECHA]],'COMPARENDOS TOTALES'!A:D,3,FALSE),0)</f>
        <v>2873966</v>
      </c>
      <c r="G1120" s="5">
        <f>IFERROR(VLOOKUP(Tabla1[[#This Row],[FECHA]],EXONERACIONES!A:D,4,FALSE),0)</f>
        <v>10</v>
      </c>
      <c r="H1120" s="9">
        <f>IFERROR(VLOOKUP(Tabla1[[#This Row],[FECHA]],EXONERACIONES!A:D,3,FALSE),0)</f>
        <v>2199983</v>
      </c>
      <c r="I1120" s="5">
        <f>IFERROR(VLOOKUP(Tabla1[[#This Row],[FECHA]],'SIMIT CON RES'!A:D,4,FALSE),0)</f>
        <v>0</v>
      </c>
      <c r="J1120" s="9">
        <f>IFERROR(VLOOKUP(Tabla1[[#This Row],[FECHA]],'SIMIT CON RES'!A:D,3,FALSE),0)</f>
        <v>0</v>
      </c>
      <c r="K1120">
        <f>IFERROR(VLOOKUP(Tabla1[[#This Row],[FECHA]],'SIMIT SIN RES'!A:D,4,FALSE),0)</f>
        <v>0</v>
      </c>
      <c r="L1120" s="9">
        <f>IFERROR(VLOOKUP(Tabla1[[#This Row],[FECHA]],'SIMIT SIN RES'!A:D,3,FALSE),0)</f>
        <v>0</v>
      </c>
      <c r="M1120" s="5">
        <f>IFERROR(VLOOKUP(Tabla1[[#This Row],[FECHA]],'RECAUDOS DE COMPARENDOS'!A:D,4,FALSE),0)</f>
        <v>1</v>
      </c>
      <c r="N1120" s="9">
        <f>IFERROR(VLOOKUP(Tabla1[[#This Row],[FECHA]],'RECAUDOS DE COMPARENDOS'!A:D,3,FALSE),0)</f>
        <v>190750</v>
      </c>
      <c r="O1120" s="5">
        <f>IFERROR(VLOOKUP(Tabla1[[#This Row],[FECHA]],'RECAUDOS DE RESOLUCIONES'!A:D,4,FALSE),0)</f>
        <v>0</v>
      </c>
      <c r="P1120" s="9">
        <f>IFERROR(VLOOKUP(Tabla1[[#This Row],[FECHA]],'RECAUDOS DE RESOLUCIONES'!A:D,3,FALSE),0)</f>
        <v>0</v>
      </c>
      <c r="Q112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1120" s="9">
        <f>Tabla1[V. COMPARENDOS]-(Tabla1[V. EXONERACIONES]+Tabla1[[#This Row],[V. SIMIT CON RESOLUCION]]+Tabla1[[#This Row],[V. SIMIT SIN RESOLUCION]]+Tabla1[[#This Row],[V. RECAUDOS COMPARENDOS]]+Tabla1[[#This Row],[V. RECAUDOS RESOLUCIONES]])</f>
        <v>483233</v>
      </c>
      <c r="S1120" s="11">
        <f>IFERROR(VLOOKUP(Tabla1[[#This Row],[FECHA]],'RECAUDOS LOCALES'!A:D,4,FALSE),0)</f>
        <v>0</v>
      </c>
      <c r="T1120" s="9">
        <f>IFERROR(VLOOKUP(Tabla1[[#This Row],[FECHA]],'RECAUDOS LOCALES'!A:D,3,FALSE),0)</f>
        <v>0</v>
      </c>
      <c r="U1120" s="11">
        <f>IFERROR(VLOOKUP(Tabla1[[#This Row],[FECHA]],'RECAUDOS EXTERNOS'!A:D,4,FALSE),0)</f>
        <v>2</v>
      </c>
      <c r="V1120" s="9">
        <f>IFERROR(VLOOKUP(Tabla1[[#This Row],[FECHA]],'RECAUDOS EXTERNOS'!A:D,3,FALSE),0)</f>
        <v>588700</v>
      </c>
    </row>
    <row r="1121" spans="1:22" x14ac:dyDescent="0.25">
      <c r="A1121" s="1">
        <v>38680</v>
      </c>
      <c r="B1121" s="3" t="s">
        <v>6</v>
      </c>
      <c r="C1121" s="2">
        <v>38657</v>
      </c>
      <c r="D1121" s="5">
        <f>YEAR(Tabla1[[#This Row],[FECHA]])</f>
        <v>2005</v>
      </c>
      <c r="E1121" s="5">
        <f>IFERROR(VLOOKUP(Tabla1[[#This Row],[FECHA]],'COMPARENDOS TOTALES'!A:D,4,FALSE),0)</f>
        <v>2</v>
      </c>
      <c r="F1121" s="9">
        <f>IFERROR(VLOOKUP(Tabla1[[#This Row],[FECHA]],'COMPARENDOS TOTALES'!A:D,3,FALSE),0)</f>
        <v>381500</v>
      </c>
      <c r="G1121" s="5">
        <f>IFERROR(VLOOKUP(Tabla1[[#This Row],[FECHA]],EXONERACIONES!A:D,4,FALSE),0)</f>
        <v>2</v>
      </c>
      <c r="H1121" s="9">
        <f>IFERROR(VLOOKUP(Tabla1[[#This Row],[FECHA]],EXONERACIONES!A:D,3,FALSE),0)</f>
        <v>381500</v>
      </c>
      <c r="I1121" s="5">
        <f>IFERROR(VLOOKUP(Tabla1[[#This Row],[FECHA]],'SIMIT CON RES'!A:D,4,FALSE),0)</f>
        <v>0</v>
      </c>
      <c r="J1121" s="9">
        <f>IFERROR(VLOOKUP(Tabla1[[#This Row],[FECHA]],'SIMIT CON RES'!A:D,3,FALSE),0)</f>
        <v>0</v>
      </c>
      <c r="K1121">
        <f>IFERROR(VLOOKUP(Tabla1[[#This Row],[FECHA]],'SIMIT SIN RES'!A:D,4,FALSE),0)</f>
        <v>0</v>
      </c>
      <c r="L1121" s="9">
        <f>IFERROR(VLOOKUP(Tabla1[[#This Row],[FECHA]],'SIMIT SIN RES'!A:D,3,FALSE),0)</f>
        <v>0</v>
      </c>
      <c r="M1121" s="5">
        <f>IFERROR(VLOOKUP(Tabla1[[#This Row],[FECHA]],'RECAUDOS DE COMPARENDOS'!A:D,4,FALSE),0)</f>
        <v>0</v>
      </c>
      <c r="N1121" s="9">
        <f>IFERROR(VLOOKUP(Tabla1[[#This Row],[FECHA]],'RECAUDOS DE COMPARENDOS'!A:D,3,FALSE),0)</f>
        <v>0</v>
      </c>
      <c r="O1121" s="5">
        <f>IFERROR(VLOOKUP(Tabla1[[#This Row],[FECHA]],'RECAUDOS DE RESOLUCIONES'!A:D,4,FALSE),0)</f>
        <v>0</v>
      </c>
      <c r="P1121" s="9">
        <f>IFERROR(VLOOKUP(Tabla1[[#This Row],[FECHA]],'RECAUDOS DE RESOLUCIONES'!A:D,3,FALSE),0)</f>
        <v>0</v>
      </c>
      <c r="Q112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12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121" s="11">
        <f>IFERROR(VLOOKUP(Tabla1[[#This Row],[FECHA]],'RECAUDOS LOCALES'!A:D,4,FALSE),0)</f>
        <v>9</v>
      </c>
      <c r="T1121" s="9">
        <f>IFERROR(VLOOKUP(Tabla1[[#This Row],[FECHA]],'RECAUDOS LOCALES'!A:D,3,FALSE),0)</f>
        <v>885469</v>
      </c>
      <c r="U1121" s="11">
        <f>IFERROR(VLOOKUP(Tabla1[[#This Row],[FECHA]],'RECAUDOS EXTERNOS'!A:D,4,FALSE),0)</f>
        <v>3</v>
      </c>
      <c r="V1121" s="9">
        <f>IFERROR(VLOOKUP(Tabla1[[#This Row],[FECHA]],'RECAUDOS EXTERNOS'!A:D,3,FALSE),0)</f>
        <v>685277</v>
      </c>
    </row>
    <row r="1122" spans="1:22" x14ac:dyDescent="0.25">
      <c r="A1122" s="1">
        <v>38681</v>
      </c>
      <c r="B1122" s="3" t="s">
        <v>0</v>
      </c>
      <c r="C1122" s="2">
        <v>38657</v>
      </c>
      <c r="D1122" s="5">
        <f>YEAR(Tabla1[[#This Row],[FECHA]])</f>
        <v>2005</v>
      </c>
      <c r="E1122" s="5">
        <f>IFERROR(VLOOKUP(Tabla1[[#This Row],[FECHA]],'COMPARENDOS TOTALES'!A:D,4,FALSE),0)</f>
        <v>14</v>
      </c>
      <c r="F1122" s="9">
        <f>IFERROR(VLOOKUP(Tabla1[[#This Row],[FECHA]],'COMPARENDOS TOTALES'!A:D,3,FALSE),0)</f>
        <v>2403449</v>
      </c>
      <c r="G1122" s="5">
        <f>IFERROR(VLOOKUP(Tabla1[[#This Row],[FECHA]],EXONERACIONES!A:D,4,FALSE),0)</f>
        <v>11</v>
      </c>
      <c r="H1122" s="9">
        <f>IFERROR(VLOOKUP(Tabla1[[#This Row],[FECHA]],EXONERACIONES!A:D,3,FALSE),0)</f>
        <v>1831199</v>
      </c>
      <c r="I1122" s="5">
        <f>IFERROR(VLOOKUP(Tabla1[[#This Row],[FECHA]],'SIMIT CON RES'!A:D,4,FALSE),0)</f>
        <v>0</v>
      </c>
      <c r="J1122" s="9">
        <f>IFERROR(VLOOKUP(Tabla1[[#This Row],[FECHA]],'SIMIT CON RES'!A:D,3,FALSE),0)</f>
        <v>0</v>
      </c>
      <c r="K1122">
        <f>IFERROR(VLOOKUP(Tabla1[[#This Row],[FECHA]],'SIMIT SIN RES'!A:D,4,FALSE),0)</f>
        <v>0</v>
      </c>
      <c r="L1122" s="9">
        <f>IFERROR(VLOOKUP(Tabla1[[#This Row],[FECHA]],'SIMIT SIN RES'!A:D,3,FALSE),0)</f>
        <v>0</v>
      </c>
      <c r="M1122" s="5">
        <f>IFERROR(VLOOKUP(Tabla1[[#This Row],[FECHA]],'RECAUDOS DE COMPARENDOS'!A:D,4,FALSE),0)</f>
        <v>1</v>
      </c>
      <c r="N1122" s="9">
        <f>IFERROR(VLOOKUP(Tabla1[[#This Row],[FECHA]],'RECAUDOS DE COMPARENDOS'!A:D,3,FALSE),0)</f>
        <v>190750</v>
      </c>
      <c r="O1122" s="5">
        <f>IFERROR(VLOOKUP(Tabla1[[#This Row],[FECHA]],'RECAUDOS DE RESOLUCIONES'!A:D,4,FALSE),0)</f>
        <v>0</v>
      </c>
      <c r="P1122" s="9">
        <f>IFERROR(VLOOKUP(Tabla1[[#This Row],[FECHA]],'RECAUDOS DE RESOLUCIONES'!A:D,3,FALSE),0)</f>
        <v>0</v>
      </c>
      <c r="Q112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1122" s="9">
        <f>Tabla1[V. COMPARENDOS]-(Tabla1[V. EXONERACIONES]+Tabla1[[#This Row],[V. SIMIT CON RESOLUCION]]+Tabla1[[#This Row],[V. SIMIT SIN RESOLUCION]]+Tabla1[[#This Row],[V. RECAUDOS COMPARENDOS]]+Tabla1[[#This Row],[V. RECAUDOS RESOLUCIONES]])</f>
        <v>381500</v>
      </c>
      <c r="S1122" s="11">
        <f>IFERROR(VLOOKUP(Tabla1[[#This Row],[FECHA]],'RECAUDOS LOCALES'!A:D,4,FALSE),0)</f>
        <v>5</v>
      </c>
      <c r="T1122" s="9">
        <f>IFERROR(VLOOKUP(Tabla1[[#This Row],[FECHA]],'RECAUDOS LOCALES'!A:D,3,FALSE),0)</f>
        <v>426472</v>
      </c>
      <c r="U1122" s="11">
        <f>IFERROR(VLOOKUP(Tabla1[[#This Row],[FECHA]],'RECAUDOS EXTERNOS'!A:D,4,FALSE),0)</f>
        <v>9</v>
      </c>
      <c r="V1122" s="9">
        <f>IFERROR(VLOOKUP(Tabla1[[#This Row],[FECHA]],'RECAUDOS EXTERNOS'!A:D,3,FALSE),0)</f>
        <v>2289703</v>
      </c>
    </row>
    <row r="1123" spans="1:22" x14ac:dyDescent="0.25">
      <c r="A1123" s="1">
        <v>38682</v>
      </c>
      <c r="B1123" s="3" t="s">
        <v>5</v>
      </c>
      <c r="C1123" s="2">
        <v>38657</v>
      </c>
      <c r="D1123" s="5">
        <f>YEAR(Tabla1[[#This Row],[FECHA]])</f>
        <v>2005</v>
      </c>
      <c r="E1123" s="5">
        <f>IFERROR(VLOOKUP(Tabla1[[#This Row],[FECHA]],'COMPARENDOS TOTALES'!A:D,4,FALSE),0)</f>
        <v>7</v>
      </c>
      <c r="F1123" s="9">
        <f>IFERROR(VLOOKUP(Tabla1[[#This Row],[FECHA]],'COMPARENDOS TOTALES'!A:D,3,FALSE),0)</f>
        <v>1436983</v>
      </c>
      <c r="G1123" s="5">
        <f>IFERROR(VLOOKUP(Tabla1[[#This Row],[FECHA]],EXONERACIONES!A:D,4,FALSE),0)</f>
        <v>5</v>
      </c>
      <c r="H1123" s="9">
        <f>IFERROR(VLOOKUP(Tabla1[[#This Row],[FECHA]],EXONERACIONES!A:D,3,FALSE),0)</f>
        <v>1144500</v>
      </c>
      <c r="I1123" s="5">
        <f>IFERROR(VLOOKUP(Tabla1[[#This Row],[FECHA]],'SIMIT CON RES'!A:D,4,FALSE),0)</f>
        <v>0</v>
      </c>
      <c r="J1123" s="9">
        <f>IFERROR(VLOOKUP(Tabla1[[#This Row],[FECHA]],'SIMIT CON RES'!A:D,3,FALSE),0)</f>
        <v>0</v>
      </c>
      <c r="K1123">
        <f>IFERROR(VLOOKUP(Tabla1[[#This Row],[FECHA]],'SIMIT SIN RES'!A:D,4,FALSE),0)</f>
        <v>0</v>
      </c>
      <c r="L1123" s="9">
        <f>IFERROR(VLOOKUP(Tabla1[[#This Row],[FECHA]],'SIMIT SIN RES'!A:D,3,FALSE),0)</f>
        <v>0</v>
      </c>
      <c r="M1123" s="5">
        <f>IFERROR(VLOOKUP(Tabla1[[#This Row],[FECHA]],'RECAUDOS DE COMPARENDOS'!A:D,4,FALSE),0)</f>
        <v>0</v>
      </c>
      <c r="N1123" s="9">
        <f>IFERROR(VLOOKUP(Tabla1[[#This Row],[FECHA]],'RECAUDOS DE COMPARENDOS'!A:D,3,FALSE),0)</f>
        <v>0</v>
      </c>
      <c r="O1123" s="5">
        <f>IFERROR(VLOOKUP(Tabla1[[#This Row],[FECHA]],'RECAUDOS DE RESOLUCIONES'!A:D,4,FALSE),0)</f>
        <v>0</v>
      </c>
      <c r="P1123" s="9">
        <f>IFERROR(VLOOKUP(Tabla1[[#This Row],[FECHA]],'RECAUDOS DE RESOLUCIONES'!A:D,3,FALSE),0)</f>
        <v>0</v>
      </c>
      <c r="Q112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1123" s="9">
        <f>Tabla1[V. COMPARENDOS]-(Tabla1[V. EXONERACIONES]+Tabla1[[#This Row],[V. SIMIT CON RESOLUCION]]+Tabla1[[#This Row],[V. SIMIT SIN RESOLUCION]]+Tabla1[[#This Row],[V. RECAUDOS COMPARENDOS]]+Tabla1[[#This Row],[V. RECAUDOS RESOLUCIONES]])</f>
        <v>292483</v>
      </c>
      <c r="S1123" s="11">
        <f>IFERROR(VLOOKUP(Tabla1[[#This Row],[FECHA]],'RECAUDOS LOCALES'!A:D,4,FALSE),0)</f>
        <v>0</v>
      </c>
      <c r="T1123" s="9">
        <f>IFERROR(VLOOKUP(Tabla1[[#This Row],[FECHA]],'RECAUDOS LOCALES'!A:D,3,FALSE),0)</f>
        <v>0</v>
      </c>
      <c r="U1123" s="11">
        <f>IFERROR(VLOOKUP(Tabla1[[#This Row],[FECHA]],'RECAUDOS EXTERNOS'!A:D,4,FALSE),0)</f>
        <v>0</v>
      </c>
      <c r="V1123" s="9">
        <f>IFERROR(VLOOKUP(Tabla1[[#This Row],[FECHA]],'RECAUDOS EXTERNOS'!A:D,3,FALSE),0)</f>
        <v>0</v>
      </c>
    </row>
    <row r="1124" spans="1:22" x14ac:dyDescent="0.25">
      <c r="A1124" s="1">
        <v>38683</v>
      </c>
      <c r="B1124" s="3" t="s">
        <v>4</v>
      </c>
      <c r="C1124" s="2">
        <v>38657</v>
      </c>
      <c r="D1124" s="5">
        <f>YEAR(Tabla1[[#This Row],[FECHA]])</f>
        <v>2005</v>
      </c>
      <c r="E1124" s="5">
        <f>IFERROR(VLOOKUP(Tabla1[[#This Row],[FECHA]],'COMPARENDOS TOTALES'!A:D,4,FALSE),0)</f>
        <v>3</v>
      </c>
      <c r="F1124" s="9">
        <f>IFERROR(VLOOKUP(Tabla1[[#This Row],[FECHA]],'COMPARENDOS TOTALES'!A:D,3,FALSE),0)</f>
        <v>572250</v>
      </c>
      <c r="G1124" s="5">
        <f>IFERROR(VLOOKUP(Tabla1[[#This Row],[FECHA]],EXONERACIONES!A:D,4,FALSE),0)</f>
        <v>1</v>
      </c>
      <c r="H1124" s="9">
        <f>IFERROR(VLOOKUP(Tabla1[[#This Row],[FECHA]],EXONERACIONES!A:D,3,FALSE),0)</f>
        <v>190750</v>
      </c>
      <c r="I1124" s="5">
        <f>IFERROR(VLOOKUP(Tabla1[[#This Row],[FECHA]],'SIMIT CON RES'!A:D,4,FALSE),0)</f>
        <v>0</v>
      </c>
      <c r="J1124" s="9">
        <f>IFERROR(VLOOKUP(Tabla1[[#This Row],[FECHA]],'SIMIT CON RES'!A:D,3,FALSE),0)</f>
        <v>0</v>
      </c>
      <c r="K1124">
        <f>IFERROR(VLOOKUP(Tabla1[[#This Row],[FECHA]],'SIMIT SIN RES'!A:D,4,FALSE),0)</f>
        <v>0</v>
      </c>
      <c r="L1124" s="9">
        <f>IFERROR(VLOOKUP(Tabla1[[#This Row],[FECHA]],'SIMIT SIN RES'!A:D,3,FALSE),0)</f>
        <v>0</v>
      </c>
      <c r="M1124" s="5">
        <f>IFERROR(VLOOKUP(Tabla1[[#This Row],[FECHA]],'RECAUDOS DE COMPARENDOS'!A:D,4,FALSE),0)</f>
        <v>1</v>
      </c>
      <c r="N1124" s="9">
        <f>IFERROR(VLOOKUP(Tabla1[[#This Row],[FECHA]],'RECAUDOS DE COMPARENDOS'!A:D,3,FALSE),0)</f>
        <v>190750</v>
      </c>
      <c r="O1124" s="5">
        <f>IFERROR(VLOOKUP(Tabla1[[#This Row],[FECHA]],'RECAUDOS DE RESOLUCIONES'!A:D,4,FALSE),0)</f>
        <v>0</v>
      </c>
      <c r="P1124" s="9">
        <f>IFERROR(VLOOKUP(Tabla1[[#This Row],[FECHA]],'RECAUDOS DE RESOLUCIONES'!A:D,3,FALSE),0)</f>
        <v>0</v>
      </c>
      <c r="Q112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1124" s="9">
        <f>Tabla1[V. COMPARENDOS]-(Tabla1[V. EXONERACIONES]+Tabla1[[#This Row],[V. SIMIT CON RESOLUCION]]+Tabla1[[#This Row],[V. SIMIT SIN RESOLUCION]]+Tabla1[[#This Row],[V. RECAUDOS COMPARENDOS]]+Tabla1[[#This Row],[V. RECAUDOS RESOLUCIONES]])</f>
        <v>190750</v>
      </c>
      <c r="S1124" s="11">
        <f>IFERROR(VLOOKUP(Tabla1[[#This Row],[FECHA]],'RECAUDOS LOCALES'!A:D,4,FALSE),0)</f>
        <v>0</v>
      </c>
      <c r="T1124" s="9">
        <f>IFERROR(VLOOKUP(Tabla1[[#This Row],[FECHA]],'RECAUDOS LOCALES'!A:D,3,FALSE),0)</f>
        <v>0</v>
      </c>
      <c r="U1124" s="11">
        <f>IFERROR(VLOOKUP(Tabla1[[#This Row],[FECHA]],'RECAUDOS EXTERNOS'!A:D,4,FALSE),0)</f>
        <v>0</v>
      </c>
      <c r="V1124" s="9">
        <f>IFERROR(VLOOKUP(Tabla1[[#This Row],[FECHA]],'RECAUDOS EXTERNOS'!A:D,3,FALSE),0)</f>
        <v>0</v>
      </c>
    </row>
    <row r="1125" spans="1:22" x14ac:dyDescent="0.25">
      <c r="A1125" s="1">
        <v>38684</v>
      </c>
      <c r="B1125" s="3" t="s">
        <v>1</v>
      </c>
      <c r="C1125" s="2">
        <v>38657</v>
      </c>
      <c r="D1125" s="5">
        <f>YEAR(Tabla1[[#This Row],[FECHA]])</f>
        <v>2005</v>
      </c>
      <c r="E1125" s="5">
        <f>IFERROR(VLOOKUP(Tabla1[[#This Row],[FECHA]],'COMPARENDOS TOTALES'!A:D,4,FALSE),0)</f>
        <v>16</v>
      </c>
      <c r="F1125" s="9">
        <f>IFERROR(VLOOKUP(Tabla1[[#This Row],[FECHA]],'COMPARENDOS TOTALES'!A:D,3,FALSE),0)</f>
        <v>2873966</v>
      </c>
      <c r="G1125" s="5">
        <f>IFERROR(VLOOKUP(Tabla1[[#This Row],[FECHA]],EXONERACIONES!A:D,4,FALSE),0)</f>
        <v>12</v>
      </c>
      <c r="H1125" s="9">
        <f>IFERROR(VLOOKUP(Tabla1[[#This Row],[FECHA]],EXONERACIONES!A:D,3,FALSE),0)</f>
        <v>2110966</v>
      </c>
      <c r="I1125" s="5">
        <f>IFERROR(VLOOKUP(Tabla1[[#This Row],[FECHA]],'SIMIT CON RES'!A:D,4,FALSE),0)</f>
        <v>0</v>
      </c>
      <c r="J1125" s="9">
        <f>IFERROR(VLOOKUP(Tabla1[[#This Row],[FECHA]],'SIMIT CON RES'!A:D,3,FALSE),0)</f>
        <v>0</v>
      </c>
      <c r="K1125">
        <f>IFERROR(VLOOKUP(Tabla1[[#This Row],[FECHA]],'SIMIT SIN RES'!A:D,4,FALSE),0)</f>
        <v>0</v>
      </c>
      <c r="L1125" s="9">
        <f>IFERROR(VLOOKUP(Tabla1[[#This Row],[FECHA]],'SIMIT SIN RES'!A:D,3,FALSE),0)</f>
        <v>0</v>
      </c>
      <c r="M1125" s="5">
        <f>IFERROR(VLOOKUP(Tabla1[[#This Row],[FECHA]],'RECAUDOS DE COMPARENDOS'!A:D,4,FALSE),0)</f>
        <v>0</v>
      </c>
      <c r="N1125" s="9">
        <f>IFERROR(VLOOKUP(Tabla1[[#This Row],[FECHA]],'RECAUDOS DE COMPARENDOS'!A:D,3,FALSE),0)</f>
        <v>0</v>
      </c>
      <c r="O1125" s="5">
        <f>IFERROR(VLOOKUP(Tabla1[[#This Row],[FECHA]],'RECAUDOS DE RESOLUCIONES'!A:D,4,FALSE),0)</f>
        <v>0</v>
      </c>
      <c r="P1125" s="9">
        <f>IFERROR(VLOOKUP(Tabla1[[#This Row],[FECHA]],'RECAUDOS DE RESOLUCIONES'!A:D,3,FALSE),0)</f>
        <v>0</v>
      </c>
      <c r="Q112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1125" s="9">
        <f>Tabla1[V. COMPARENDOS]-(Tabla1[V. EXONERACIONES]+Tabla1[[#This Row],[V. SIMIT CON RESOLUCION]]+Tabla1[[#This Row],[V. SIMIT SIN RESOLUCION]]+Tabla1[[#This Row],[V. RECAUDOS COMPARENDOS]]+Tabla1[[#This Row],[V. RECAUDOS RESOLUCIONES]])</f>
        <v>763000</v>
      </c>
      <c r="S1125" s="11">
        <f>IFERROR(VLOOKUP(Tabla1[[#This Row],[FECHA]],'RECAUDOS LOCALES'!A:D,4,FALSE),0)</f>
        <v>7</v>
      </c>
      <c r="T1125" s="9">
        <f>IFERROR(VLOOKUP(Tabla1[[#This Row],[FECHA]],'RECAUDOS LOCALES'!A:D,3,FALSE),0)</f>
        <v>813498</v>
      </c>
      <c r="U1125" s="11">
        <f>IFERROR(VLOOKUP(Tabla1[[#This Row],[FECHA]],'RECAUDOS EXTERNOS'!A:D,4,FALSE),0)</f>
        <v>2</v>
      </c>
      <c r="V1125" s="9">
        <f>IFERROR(VLOOKUP(Tabla1[[#This Row],[FECHA]],'RECAUDOS EXTERNOS'!A:D,3,FALSE),0)</f>
        <v>397955</v>
      </c>
    </row>
    <row r="1126" spans="1:22" x14ac:dyDescent="0.25">
      <c r="A1126" s="1">
        <v>38685</v>
      </c>
      <c r="B1126" s="3" t="s">
        <v>2</v>
      </c>
      <c r="C1126" s="2">
        <v>38657</v>
      </c>
      <c r="D1126" s="5">
        <f>YEAR(Tabla1[[#This Row],[FECHA]])</f>
        <v>2005</v>
      </c>
      <c r="E1126" s="5">
        <f>IFERROR(VLOOKUP(Tabla1[[#This Row],[FECHA]],'COMPARENDOS TOTALES'!A:D,4,FALSE),0)</f>
        <v>13</v>
      </c>
      <c r="F1126" s="9">
        <f>IFERROR(VLOOKUP(Tabla1[[#This Row],[FECHA]],'COMPARENDOS TOTALES'!A:D,3,FALSE),0)</f>
        <v>2034665</v>
      </c>
      <c r="G1126" s="5">
        <f>IFERROR(VLOOKUP(Tabla1[[#This Row],[FECHA]],EXONERACIONES!A:D,4,FALSE),0)</f>
        <v>9</v>
      </c>
      <c r="H1126" s="9">
        <f>IFERROR(VLOOKUP(Tabla1[[#This Row],[FECHA]],EXONERACIONES!A:D,3,FALSE),0)</f>
        <v>1360682</v>
      </c>
      <c r="I1126" s="5">
        <f>IFERROR(VLOOKUP(Tabla1[[#This Row],[FECHA]],'SIMIT CON RES'!A:D,4,FALSE),0)</f>
        <v>0</v>
      </c>
      <c r="J1126" s="9">
        <f>IFERROR(VLOOKUP(Tabla1[[#This Row],[FECHA]],'SIMIT CON RES'!A:D,3,FALSE),0)</f>
        <v>0</v>
      </c>
      <c r="K1126">
        <f>IFERROR(VLOOKUP(Tabla1[[#This Row],[FECHA]],'SIMIT SIN RES'!A:D,4,FALSE),0)</f>
        <v>0</v>
      </c>
      <c r="L1126" s="9">
        <f>IFERROR(VLOOKUP(Tabla1[[#This Row],[FECHA]],'SIMIT SIN RES'!A:D,3,FALSE),0)</f>
        <v>0</v>
      </c>
      <c r="M1126" s="5">
        <f>IFERROR(VLOOKUP(Tabla1[[#This Row],[FECHA]],'RECAUDOS DE COMPARENDOS'!A:D,4,FALSE),0)</f>
        <v>0</v>
      </c>
      <c r="N1126" s="9">
        <f>IFERROR(VLOOKUP(Tabla1[[#This Row],[FECHA]],'RECAUDOS DE COMPARENDOS'!A:D,3,FALSE),0)</f>
        <v>0</v>
      </c>
      <c r="O1126" s="5">
        <f>IFERROR(VLOOKUP(Tabla1[[#This Row],[FECHA]],'RECAUDOS DE RESOLUCIONES'!A:D,4,FALSE),0)</f>
        <v>0</v>
      </c>
      <c r="P1126" s="9">
        <f>IFERROR(VLOOKUP(Tabla1[[#This Row],[FECHA]],'RECAUDOS DE RESOLUCIONES'!A:D,3,FALSE),0)</f>
        <v>0</v>
      </c>
      <c r="Q112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1126" s="9">
        <f>Tabla1[V. COMPARENDOS]-(Tabla1[V. EXONERACIONES]+Tabla1[[#This Row],[V. SIMIT CON RESOLUCION]]+Tabla1[[#This Row],[V. SIMIT SIN RESOLUCION]]+Tabla1[[#This Row],[V. RECAUDOS COMPARENDOS]]+Tabla1[[#This Row],[V. RECAUDOS RESOLUCIONES]])</f>
        <v>673983</v>
      </c>
      <c r="S1126" s="11">
        <f>IFERROR(VLOOKUP(Tabla1[[#This Row],[FECHA]],'RECAUDOS LOCALES'!A:D,4,FALSE),0)</f>
        <v>2</v>
      </c>
      <c r="T1126" s="9">
        <f>IFERROR(VLOOKUP(Tabla1[[#This Row],[FECHA]],'RECAUDOS LOCALES'!A:D,3,FALSE),0)</f>
        <v>267600</v>
      </c>
      <c r="U1126" s="11">
        <f>IFERROR(VLOOKUP(Tabla1[[#This Row],[FECHA]],'RECAUDOS EXTERNOS'!A:D,4,FALSE),0)</f>
        <v>10</v>
      </c>
      <c r="V1126" s="9">
        <f>IFERROR(VLOOKUP(Tabla1[[#This Row],[FECHA]],'RECAUDOS EXTERNOS'!A:D,3,FALSE),0)</f>
        <v>2280443</v>
      </c>
    </row>
    <row r="1127" spans="1:22" x14ac:dyDescent="0.25">
      <c r="A1127" s="1">
        <v>38686</v>
      </c>
      <c r="B1127" s="3" t="s">
        <v>3</v>
      </c>
      <c r="C1127" s="2">
        <v>38657</v>
      </c>
      <c r="D1127" s="5">
        <f>YEAR(Tabla1[[#This Row],[FECHA]])</f>
        <v>2005</v>
      </c>
      <c r="E1127" s="5">
        <f>IFERROR(VLOOKUP(Tabla1[[#This Row],[FECHA]],'COMPARENDOS TOTALES'!A:D,4,FALSE),0)</f>
        <v>18</v>
      </c>
      <c r="F1127" s="9">
        <f>IFERROR(VLOOKUP(Tabla1[[#This Row],[FECHA]],'COMPARENDOS TOTALES'!A:D,3,FALSE),0)</f>
        <v>3255466</v>
      </c>
      <c r="G1127" s="5">
        <f>IFERROR(VLOOKUP(Tabla1[[#This Row],[FECHA]],EXONERACIONES!A:D,4,FALSE),0)</f>
        <v>12</v>
      </c>
      <c r="H1127" s="9">
        <f>IFERROR(VLOOKUP(Tabla1[[#This Row],[FECHA]],EXONERACIONES!A:D,3,FALSE),0)</f>
        <v>2289000</v>
      </c>
      <c r="I1127" s="5">
        <f>IFERROR(VLOOKUP(Tabla1[[#This Row],[FECHA]],'SIMIT CON RES'!A:D,4,FALSE),0)</f>
        <v>0</v>
      </c>
      <c r="J1127" s="9">
        <f>IFERROR(VLOOKUP(Tabla1[[#This Row],[FECHA]],'SIMIT CON RES'!A:D,3,FALSE),0)</f>
        <v>0</v>
      </c>
      <c r="K1127">
        <f>IFERROR(VLOOKUP(Tabla1[[#This Row],[FECHA]],'SIMIT SIN RES'!A:D,4,FALSE),0)</f>
        <v>0</v>
      </c>
      <c r="L1127" s="9">
        <f>IFERROR(VLOOKUP(Tabla1[[#This Row],[FECHA]],'SIMIT SIN RES'!A:D,3,FALSE),0)</f>
        <v>0</v>
      </c>
      <c r="M1127" s="5">
        <f>IFERROR(VLOOKUP(Tabla1[[#This Row],[FECHA]],'RECAUDOS DE COMPARENDOS'!A:D,4,FALSE),0)</f>
        <v>1</v>
      </c>
      <c r="N1127" s="9">
        <f>IFERROR(VLOOKUP(Tabla1[[#This Row],[FECHA]],'RECAUDOS DE COMPARENDOS'!A:D,3,FALSE),0)</f>
        <v>190750</v>
      </c>
      <c r="O1127" s="5">
        <f>IFERROR(VLOOKUP(Tabla1[[#This Row],[FECHA]],'RECAUDOS DE RESOLUCIONES'!A:D,4,FALSE),0)</f>
        <v>0</v>
      </c>
      <c r="P1127" s="9">
        <f>IFERROR(VLOOKUP(Tabla1[[#This Row],[FECHA]],'RECAUDOS DE RESOLUCIONES'!A:D,3,FALSE),0)</f>
        <v>0</v>
      </c>
      <c r="Q112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1127" s="9">
        <f>Tabla1[V. COMPARENDOS]-(Tabla1[V. EXONERACIONES]+Tabla1[[#This Row],[V. SIMIT CON RESOLUCION]]+Tabla1[[#This Row],[V. SIMIT SIN RESOLUCION]]+Tabla1[[#This Row],[V. RECAUDOS COMPARENDOS]]+Tabla1[[#This Row],[V. RECAUDOS RESOLUCIONES]])</f>
        <v>775716</v>
      </c>
      <c r="S1127" s="11">
        <f>IFERROR(VLOOKUP(Tabla1[[#This Row],[FECHA]],'RECAUDOS LOCALES'!A:D,4,FALSE),0)</f>
        <v>0</v>
      </c>
      <c r="T1127" s="9">
        <f>IFERROR(VLOOKUP(Tabla1[[#This Row],[FECHA]],'RECAUDOS LOCALES'!A:D,3,FALSE),0)</f>
        <v>0</v>
      </c>
      <c r="U1127" s="11">
        <f>IFERROR(VLOOKUP(Tabla1[[#This Row],[FECHA]],'RECAUDOS EXTERNOS'!A:D,4,FALSE),0)</f>
        <v>5</v>
      </c>
      <c r="V1127" s="9">
        <f>IFERROR(VLOOKUP(Tabla1[[#This Row],[FECHA]],'RECAUDOS EXTERNOS'!A:D,3,FALSE),0)</f>
        <v>1738780</v>
      </c>
    </row>
    <row r="1128" spans="1:22" x14ac:dyDescent="0.25">
      <c r="A1128" s="1">
        <v>38687</v>
      </c>
      <c r="B1128" s="3" t="s">
        <v>6</v>
      </c>
      <c r="C1128" s="2">
        <v>38687</v>
      </c>
      <c r="D1128" s="5">
        <f>YEAR(Tabla1[[#This Row],[FECHA]])</f>
        <v>2005</v>
      </c>
      <c r="E1128" s="5">
        <f>IFERROR(VLOOKUP(Tabla1[[#This Row],[FECHA]],'COMPARENDOS TOTALES'!A:D,4,FALSE),0)</f>
        <v>16</v>
      </c>
      <c r="F1128" s="9">
        <f>IFERROR(VLOOKUP(Tabla1[[#This Row],[FECHA]],'COMPARENDOS TOTALES'!A:D,3,FALSE),0)</f>
        <v>3153733</v>
      </c>
      <c r="G1128" s="5">
        <f>IFERROR(VLOOKUP(Tabla1[[#This Row],[FECHA]],EXONERACIONES!A:D,4,FALSE),0)</f>
        <v>10</v>
      </c>
      <c r="H1128" s="9">
        <f>IFERROR(VLOOKUP(Tabla1[[#This Row],[FECHA]],EXONERACIONES!A:D,3,FALSE),0)</f>
        <v>1818483</v>
      </c>
      <c r="I1128" s="5">
        <f>IFERROR(VLOOKUP(Tabla1[[#This Row],[FECHA]],'SIMIT CON RES'!A:D,4,FALSE),0)</f>
        <v>0</v>
      </c>
      <c r="J1128" s="9">
        <f>IFERROR(VLOOKUP(Tabla1[[#This Row],[FECHA]],'SIMIT CON RES'!A:D,3,FALSE),0)</f>
        <v>0</v>
      </c>
      <c r="K1128">
        <f>IFERROR(VLOOKUP(Tabla1[[#This Row],[FECHA]],'SIMIT SIN RES'!A:D,4,FALSE),0)</f>
        <v>0</v>
      </c>
      <c r="L1128" s="9">
        <f>IFERROR(VLOOKUP(Tabla1[[#This Row],[FECHA]],'SIMIT SIN RES'!A:D,3,FALSE),0)</f>
        <v>0</v>
      </c>
      <c r="M1128" s="5">
        <f>IFERROR(VLOOKUP(Tabla1[[#This Row],[FECHA]],'RECAUDOS DE COMPARENDOS'!A:D,4,FALSE),0)</f>
        <v>3</v>
      </c>
      <c r="N1128" s="9">
        <f>IFERROR(VLOOKUP(Tabla1[[#This Row],[FECHA]],'RECAUDOS DE COMPARENDOS'!A:D,3,FALSE),0)</f>
        <v>763000</v>
      </c>
      <c r="O1128" s="5">
        <f>IFERROR(VLOOKUP(Tabla1[[#This Row],[FECHA]],'RECAUDOS DE RESOLUCIONES'!A:D,4,FALSE),0)</f>
        <v>0</v>
      </c>
      <c r="P1128" s="9">
        <f>IFERROR(VLOOKUP(Tabla1[[#This Row],[FECHA]],'RECAUDOS DE RESOLUCIONES'!A:D,3,FALSE),0)</f>
        <v>0</v>
      </c>
      <c r="Q112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1128" s="9">
        <f>Tabla1[V. COMPARENDOS]-(Tabla1[V. EXONERACIONES]+Tabla1[[#This Row],[V. SIMIT CON RESOLUCION]]+Tabla1[[#This Row],[V. SIMIT SIN RESOLUCION]]+Tabla1[[#This Row],[V. RECAUDOS COMPARENDOS]]+Tabla1[[#This Row],[V. RECAUDOS RESOLUCIONES]])</f>
        <v>572250</v>
      </c>
      <c r="S1128" s="11">
        <f>IFERROR(VLOOKUP(Tabla1[[#This Row],[FECHA]],'RECAUDOS LOCALES'!A:D,4,FALSE),0)</f>
        <v>3</v>
      </c>
      <c r="T1128" s="9">
        <f>IFERROR(VLOOKUP(Tabla1[[#This Row],[FECHA]],'RECAUDOS LOCALES'!A:D,3,FALSE),0)</f>
        <v>397452</v>
      </c>
      <c r="U1128" s="11">
        <f>IFERROR(VLOOKUP(Tabla1[[#This Row],[FECHA]],'RECAUDOS EXTERNOS'!A:D,4,FALSE),0)</f>
        <v>9</v>
      </c>
      <c r="V1128" s="9">
        <f>IFERROR(VLOOKUP(Tabla1[[#This Row],[FECHA]],'RECAUDOS EXTERNOS'!A:D,3,FALSE),0)</f>
        <v>1999419</v>
      </c>
    </row>
    <row r="1129" spans="1:22" x14ac:dyDescent="0.25">
      <c r="A1129" s="1">
        <v>38688</v>
      </c>
      <c r="B1129" s="3" t="s">
        <v>0</v>
      </c>
      <c r="C1129" s="2">
        <v>38687</v>
      </c>
      <c r="D1129" s="5">
        <f>YEAR(Tabla1[[#This Row],[FECHA]])</f>
        <v>2005</v>
      </c>
      <c r="E1129" s="5">
        <f>IFERROR(VLOOKUP(Tabla1[[#This Row],[FECHA]],'COMPARENDOS TOTALES'!A:D,4,FALSE),0)</f>
        <v>12</v>
      </c>
      <c r="F1129" s="9">
        <f>IFERROR(VLOOKUP(Tabla1[[#This Row],[FECHA]],'COMPARENDOS TOTALES'!A:D,3,FALSE),0)</f>
        <v>2861250</v>
      </c>
      <c r="G1129" s="5">
        <f>IFERROR(VLOOKUP(Tabla1[[#This Row],[FECHA]],EXONERACIONES!A:D,4,FALSE),0)</f>
        <v>12</v>
      </c>
      <c r="H1129" s="9">
        <f>IFERROR(VLOOKUP(Tabla1[[#This Row],[FECHA]],EXONERACIONES!A:D,3,FALSE),0)</f>
        <v>2861250</v>
      </c>
      <c r="I1129" s="5">
        <f>IFERROR(VLOOKUP(Tabla1[[#This Row],[FECHA]],'SIMIT CON RES'!A:D,4,FALSE),0)</f>
        <v>0</v>
      </c>
      <c r="J1129" s="9">
        <f>IFERROR(VLOOKUP(Tabla1[[#This Row],[FECHA]],'SIMIT CON RES'!A:D,3,FALSE),0)</f>
        <v>0</v>
      </c>
      <c r="K1129">
        <f>IFERROR(VLOOKUP(Tabla1[[#This Row],[FECHA]],'SIMIT SIN RES'!A:D,4,FALSE),0)</f>
        <v>0</v>
      </c>
      <c r="L1129" s="9">
        <f>IFERROR(VLOOKUP(Tabla1[[#This Row],[FECHA]],'SIMIT SIN RES'!A:D,3,FALSE),0)</f>
        <v>0</v>
      </c>
      <c r="M1129" s="5">
        <f>IFERROR(VLOOKUP(Tabla1[[#This Row],[FECHA]],'RECAUDOS DE COMPARENDOS'!A:D,4,FALSE),0)</f>
        <v>0</v>
      </c>
      <c r="N1129" s="9">
        <f>IFERROR(VLOOKUP(Tabla1[[#This Row],[FECHA]],'RECAUDOS DE COMPARENDOS'!A:D,3,FALSE),0)</f>
        <v>0</v>
      </c>
      <c r="O1129" s="5">
        <f>IFERROR(VLOOKUP(Tabla1[[#This Row],[FECHA]],'RECAUDOS DE RESOLUCIONES'!A:D,4,FALSE),0)</f>
        <v>0</v>
      </c>
      <c r="P1129" s="9">
        <f>IFERROR(VLOOKUP(Tabla1[[#This Row],[FECHA]],'RECAUDOS DE RESOLUCIONES'!A:D,3,FALSE),0)</f>
        <v>0</v>
      </c>
      <c r="Q112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12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129" s="11">
        <f>IFERROR(VLOOKUP(Tabla1[[#This Row],[FECHA]],'RECAUDOS LOCALES'!A:D,4,FALSE),0)</f>
        <v>1</v>
      </c>
      <c r="T1129" s="9">
        <f>IFERROR(VLOOKUP(Tabla1[[#This Row],[FECHA]],'RECAUDOS LOCALES'!A:D,3,FALSE),0)</f>
        <v>190635</v>
      </c>
      <c r="U1129" s="11">
        <f>IFERROR(VLOOKUP(Tabla1[[#This Row],[FECHA]],'RECAUDOS EXTERNOS'!A:D,4,FALSE),0)</f>
        <v>3</v>
      </c>
      <c r="V1129" s="9">
        <f>IFERROR(VLOOKUP(Tabla1[[#This Row],[FECHA]],'RECAUDOS EXTERNOS'!A:D,3,FALSE),0)</f>
        <v>995945</v>
      </c>
    </row>
    <row r="1130" spans="1:22" x14ac:dyDescent="0.25">
      <c r="A1130" s="1">
        <v>38689</v>
      </c>
      <c r="B1130" s="3" t="s">
        <v>5</v>
      </c>
      <c r="C1130" s="2">
        <v>38687</v>
      </c>
      <c r="D1130" s="5">
        <f>YEAR(Tabla1[[#This Row],[FECHA]])</f>
        <v>2005</v>
      </c>
      <c r="E1130" s="5">
        <f>IFERROR(VLOOKUP(Tabla1[[#This Row],[FECHA]],'COMPARENDOS TOTALES'!A:D,4,FALSE),0)</f>
        <v>33</v>
      </c>
      <c r="F1130" s="9">
        <f>IFERROR(VLOOKUP(Tabla1[[#This Row],[FECHA]],'COMPARENDOS TOTALES'!A:D,3,FALSE),0)</f>
        <v>6218449</v>
      </c>
      <c r="G1130" s="5">
        <f>IFERROR(VLOOKUP(Tabla1[[#This Row],[FECHA]],EXONERACIONES!A:D,4,FALSE),0)</f>
        <v>24</v>
      </c>
      <c r="H1130" s="9">
        <f>IFERROR(VLOOKUP(Tabla1[[#This Row],[FECHA]],EXONERACIONES!A:D,3,FALSE),0)</f>
        <v>4399966</v>
      </c>
      <c r="I1130" s="5">
        <f>IFERROR(VLOOKUP(Tabla1[[#This Row],[FECHA]],'SIMIT CON RES'!A:D,4,FALSE),0)</f>
        <v>0</v>
      </c>
      <c r="J1130" s="9">
        <f>IFERROR(VLOOKUP(Tabla1[[#This Row],[FECHA]],'SIMIT CON RES'!A:D,3,FALSE),0)</f>
        <v>0</v>
      </c>
      <c r="K1130">
        <f>IFERROR(VLOOKUP(Tabla1[[#This Row],[FECHA]],'SIMIT SIN RES'!A:D,4,FALSE),0)</f>
        <v>0</v>
      </c>
      <c r="L1130" s="9">
        <f>IFERROR(VLOOKUP(Tabla1[[#This Row],[FECHA]],'SIMIT SIN RES'!A:D,3,FALSE),0)</f>
        <v>0</v>
      </c>
      <c r="M1130" s="5">
        <f>IFERROR(VLOOKUP(Tabla1[[#This Row],[FECHA]],'RECAUDOS DE COMPARENDOS'!A:D,4,FALSE),0)</f>
        <v>2</v>
      </c>
      <c r="N1130" s="9">
        <f>IFERROR(VLOOKUP(Tabla1[[#This Row],[FECHA]],'RECAUDOS DE COMPARENDOS'!A:D,3,FALSE),0)</f>
        <v>381500</v>
      </c>
      <c r="O1130" s="5">
        <f>IFERROR(VLOOKUP(Tabla1[[#This Row],[FECHA]],'RECAUDOS DE RESOLUCIONES'!A:D,4,FALSE),0)</f>
        <v>0</v>
      </c>
      <c r="P1130" s="9">
        <f>IFERROR(VLOOKUP(Tabla1[[#This Row],[FECHA]],'RECAUDOS DE RESOLUCIONES'!A:D,3,FALSE),0)</f>
        <v>0</v>
      </c>
      <c r="Q113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7</v>
      </c>
      <c r="R1130" s="9">
        <f>Tabla1[V. COMPARENDOS]-(Tabla1[V. EXONERACIONES]+Tabla1[[#This Row],[V. SIMIT CON RESOLUCION]]+Tabla1[[#This Row],[V. SIMIT SIN RESOLUCION]]+Tabla1[[#This Row],[V. RECAUDOS COMPARENDOS]]+Tabla1[[#This Row],[V. RECAUDOS RESOLUCIONES]])</f>
        <v>1436983</v>
      </c>
      <c r="S1130" s="11">
        <f>IFERROR(VLOOKUP(Tabla1[[#This Row],[FECHA]],'RECAUDOS LOCALES'!A:D,4,FALSE),0)</f>
        <v>0</v>
      </c>
      <c r="T1130" s="9">
        <f>IFERROR(VLOOKUP(Tabla1[[#This Row],[FECHA]],'RECAUDOS LOCALES'!A:D,3,FALSE),0)</f>
        <v>0</v>
      </c>
      <c r="U1130" s="11">
        <f>IFERROR(VLOOKUP(Tabla1[[#This Row],[FECHA]],'RECAUDOS EXTERNOS'!A:D,4,FALSE),0)</f>
        <v>0</v>
      </c>
      <c r="V1130" s="9">
        <f>IFERROR(VLOOKUP(Tabla1[[#This Row],[FECHA]],'RECAUDOS EXTERNOS'!A:D,3,FALSE),0)</f>
        <v>0</v>
      </c>
    </row>
    <row r="1131" spans="1:22" x14ac:dyDescent="0.25">
      <c r="A1131" s="1">
        <v>38690</v>
      </c>
      <c r="B1131" s="3" t="s">
        <v>4</v>
      </c>
      <c r="C1131" s="2">
        <v>38687</v>
      </c>
      <c r="D1131" s="5">
        <f>YEAR(Tabla1[[#This Row],[FECHA]])</f>
        <v>2005</v>
      </c>
      <c r="E1131" s="5">
        <f>IFERROR(VLOOKUP(Tabla1[[#This Row],[FECHA]],'COMPARENDOS TOTALES'!A:D,4,FALSE),0)</f>
        <v>19</v>
      </c>
      <c r="F1131" s="9">
        <f>IFERROR(VLOOKUP(Tabla1[[#This Row],[FECHA]],'COMPARENDOS TOTALES'!A:D,3,FALSE),0)</f>
        <v>4387250</v>
      </c>
      <c r="G1131" s="5">
        <f>IFERROR(VLOOKUP(Tabla1[[#This Row],[FECHA]],EXONERACIONES!A:D,4,FALSE),0)</f>
        <v>15</v>
      </c>
      <c r="H1131" s="9">
        <f>IFERROR(VLOOKUP(Tabla1[[#This Row],[FECHA]],EXONERACIONES!A:D,3,FALSE),0)</f>
        <v>3433500</v>
      </c>
      <c r="I1131" s="5">
        <f>IFERROR(VLOOKUP(Tabla1[[#This Row],[FECHA]],'SIMIT CON RES'!A:D,4,FALSE),0)</f>
        <v>0</v>
      </c>
      <c r="J1131" s="9">
        <f>IFERROR(VLOOKUP(Tabla1[[#This Row],[FECHA]],'SIMIT CON RES'!A:D,3,FALSE),0)</f>
        <v>0</v>
      </c>
      <c r="K1131">
        <f>IFERROR(VLOOKUP(Tabla1[[#This Row],[FECHA]],'SIMIT SIN RES'!A:D,4,FALSE),0)</f>
        <v>0</v>
      </c>
      <c r="L1131" s="9">
        <f>IFERROR(VLOOKUP(Tabla1[[#This Row],[FECHA]],'SIMIT SIN RES'!A:D,3,FALSE),0)</f>
        <v>0</v>
      </c>
      <c r="M1131" s="5">
        <f>IFERROR(VLOOKUP(Tabla1[[#This Row],[FECHA]],'RECAUDOS DE COMPARENDOS'!A:D,4,FALSE),0)</f>
        <v>2</v>
      </c>
      <c r="N1131" s="9">
        <f>IFERROR(VLOOKUP(Tabla1[[#This Row],[FECHA]],'RECAUDOS DE COMPARENDOS'!A:D,3,FALSE),0)</f>
        <v>381500</v>
      </c>
      <c r="O1131" s="5">
        <f>IFERROR(VLOOKUP(Tabla1[[#This Row],[FECHA]],'RECAUDOS DE RESOLUCIONES'!A:D,4,FALSE),0)</f>
        <v>0</v>
      </c>
      <c r="P1131" s="9">
        <f>IFERROR(VLOOKUP(Tabla1[[#This Row],[FECHA]],'RECAUDOS DE RESOLUCIONES'!A:D,3,FALSE),0)</f>
        <v>0</v>
      </c>
      <c r="Q113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1131" s="9">
        <f>Tabla1[V. COMPARENDOS]-(Tabla1[V. EXONERACIONES]+Tabla1[[#This Row],[V. SIMIT CON RESOLUCION]]+Tabla1[[#This Row],[V. SIMIT SIN RESOLUCION]]+Tabla1[[#This Row],[V. RECAUDOS COMPARENDOS]]+Tabla1[[#This Row],[V. RECAUDOS RESOLUCIONES]])</f>
        <v>572250</v>
      </c>
      <c r="S1131" s="11">
        <f>IFERROR(VLOOKUP(Tabla1[[#This Row],[FECHA]],'RECAUDOS LOCALES'!A:D,4,FALSE),0)</f>
        <v>0</v>
      </c>
      <c r="T1131" s="9">
        <f>IFERROR(VLOOKUP(Tabla1[[#This Row],[FECHA]],'RECAUDOS LOCALES'!A:D,3,FALSE),0)</f>
        <v>0</v>
      </c>
      <c r="U1131" s="11">
        <f>IFERROR(VLOOKUP(Tabla1[[#This Row],[FECHA]],'RECAUDOS EXTERNOS'!A:D,4,FALSE),0)</f>
        <v>0</v>
      </c>
      <c r="V1131" s="9">
        <f>IFERROR(VLOOKUP(Tabla1[[#This Row],[FECHA]],'RECAUDOS EXTERNOS'!A:D,3,FALSE),0)</f>
        <v>0</v>
      </c>
    </row>
    <row r="1132" spans="1:22" x14ac:dyDescent="0.25">
      <c r="A1132" s="1">
        <v>38691</v>
      </c>
      <c r="B1132" s="3" t="s">
        <v>1</v>
      </c>
      <c r="C1132" s="2">
        <v>38687</v>
      </c>
      <c r="D1132" s="5">
        <f>YEAR(Tabla1[[#This Row],[FECHA]])</f>
        <v>2005</v>
      </c>
      <c r="E1132" s="5">
        <f>IFERROR(VLOOKUP(Tabla1[[#This Row],[FECHA]],'COMPARENDOS TOTALES'!A:D,4,FALSE),0)</f>
        <v>60</v>
      </c>
      <c r="F1132" s="9">
        <f>IFERROR(VLOOKUP(Tabla1[[#This Row],[FECHA]],'COMPARENDOS TOTALES'!A:D,3,FALSE),0)</f>
        <v>10503961</v>
      </c>
      <c r="G1132" s="5">
        <f>IFERROR(VLOOKUP(Tabla1[[#This Row],[FECHA]],EXONERACIONES!A:D,4,FALSE),0)</f>
        <v>41</v>
      </c>
      <c r="H1132" s="9">
        <f>IFERROR(VLOOKUP(Tabla1[[#This Row],[FECHA]],EXONERACIONES!A:D,3,FALSE),0)</f>
        <v>7235779</v>
      </c>
      <c r="I1132" s="5">
        <f>IFERROR(VLOOKUP(Tabla1[[#This Row],[FECHA]],'SIMIT CON RES'!A:D,4,FALSE),0)</f>
        <v>0</v>
      </c>
      <c r="J1132" s="9">
        <f>IFERROR(VLOOKUP(Tabla1[[#This Row],[FECHA]],'SIMIT CON RES'!A:D,3,FALSE),0)</f>
        <v>0</v>
      </c>
      <c r="K1132">
        <f>IFERROR(VLOOKUP(Tabla1[[#This Row],[FECHA]],'SIMIT SIN RES'!A:D,4,FALSE),0)</f>
        <v>0</v>
      </c>
      <c r="L1132" s="9">
        <f>IFERROR(VLOOKUP(Tabla1[[#This Row],[FECHA]],'SIMIT SIN RES'!A:D,3,FALSE),0)</f>
        <v>0</v>
      </c>
      <c r="M1132" s="5">
        <f>IFERROR(VLOOKUP(Tabla1[[#This Row],[FECHA]],'RECAUDOS DE COMPARENDOS'!A:D,4,FALSE),0)</f>
        <v>8</v>
      </c>
      <c r="N1132" s="9">
        <f>IFERROR(VLOOKUP(Tabla1[[#This Row],[FECHA]],'RECAUDOS DE COMPARENDOS'!A:D,3,FALSE),0)</f>
        <v>1436983</v>
      </c>
      <c r="O1132" s="5">
        <f>IFERROR(VLOOKUP(Tabla1[[#This Row],[FECHA]],'RECAUDOS DE RESOLUCIONES'!A:D,4,FALSE),0)</f>
        <v>0</v>
      </c>
      <c r="P1132" s="9">
        <f>IFERROR(VLOOKUP(Tabla1[[#This Row],[FECHA]],'RECAUDOS DE RESOLUCIONES'!A:D,3,FALSE),0)</f>
        <v>0</v>
      </c>
      <c r="Q113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11</v>
      </c>
      <c r="R1132" s="9">
        <f>Tabla1[V. COMPARENDOS]-(Tabla1[V. EXONERACIONES]+Tabla1[[#This Row],[V. SIMIT CON RESOLUCION]]+Tabla1[[#This Row],[V. SIMIT SIN RESOLUCION]]+Tabla1[[#This Row],[V. RECAUDOS COMPARENDOS]]+Tabla1[[#This Row],[V. RECAUDOS RESOLUCIONES]])</f>
        <v>1831199</v>
      </c>
      <c r="S1132" s="11">
        <f>IFERROR(VLOOKUP(Tabla1[[#This Row],[FECHA]],'RECAUDOS LOCALES'!A:D,4,FALSE),0)</f>
        <v>0</v>
      </c>
      <c r="T1132" s="9">
        <f>IFERROR(VLOOKUP(Tabla1[[#This Row],[FECHA]],'RECAUDOS LOCALES'!A:D,3,FALSE),0)</f>
        <v>0</v>
      </c>
      <c r="U1132" s="11">
        <f>IFERROR(VLOOKUP(Tabla1[[#This Row],[FECHA]],'RECAUDOS EXTERNOS'!A:D,4,FALSE),0)</f>
        <v>7</v>
      </c>
      <c r="V1132" s="9">
        <f>IFERROR(VLOOKUP(Tabla1[[#This Row],[FECHA]],'RECAUDOS EXTERNOS'!A:D,3,FALSE),0)</f>
        <v>1395343</v>
      </c>
    </row>
    <row r="1133" spans="1:22" x14ac:dyDescent="0.25">
      <c r="A1133" s="1">
        <v>38692</v>
      </c>
      <c r="B1133" s="3" t="s">
        <v>2</v>
      </c>
      <c r="C1133" s="2">
        <v>38687</v>
      </c>
      <c r="D1133" s="5">
        <f>YEAR(Tabla1[[#This Row],[FECHA]])</f>
        <v>2005</v>
      </c>
      <c r="E1133" s="5">
        <f>IFERROR(VLOOKUP(Tabla1[[#This Row],[FECHA]],'COMPARENDOS TOTALES'!A:D,4,FALSE),0)</f>
        <v>38</v>
      </c>
      <c r="F1133" s="9">
        <f>IFERROR(VLOOKUP(Tabla1[[#This Row],[FECHA]],'COMPARENDOS TOTALES'!A:D,3,FALSE),0)</f>
        <v>7199015</v>
      </c>
      <c r="G1133" s="5">
        <f>IFERROR(VLOOKUP(Tabla1[[#This Row],[FECHA]],EXONERACIONES!A:D,4,FALSE),0)</f>
        <v>29</v>
      </c>
      <c r="H1133" s="9">
        <f>IFERROR(VLOOKUP(Tabla1[[#This Row],[FECHA]],EXONERACIONES!A:D,3,FALSE),0)</f>
        <v>5455449</v>
      </c>
      <c r="I1133" s="5">
        <f>IFERROR(VLOOKUP(Tabla1[[#This Row],[FECHA]],'SIMIT CON RES'!A:D,4,FALSE),0)</f>
        <v>0</v>
      </c>
      <c r="J1133" s="9">
        <f>IFERROR(VLOOKUP(Tabla1[[#This Row],[FECHA]],'SIMIT CON RES'!A:D,3,FALSE),0)</f>
        <v>0</v>
      </c>
      <c r="K1133">
        <f>IFERROR(VLOOKUP(Tabla1[[#This Row],[FECHA]],'SIMIT SIN RES'!A:D,4,FALSE),0)</f>
        <v>0</v>
      </c>
      <c r="L1133" s="9">
        <f>IFERROR(VLOOKUP(Tabla1[[#This Row],[FECHA]],'SIMIT SIN RES'!A:D,3,FALSE),0)</f>
        <v>0</v>
      </c>
      <c r="M1133" s="5">
        <f>IFERROR(VLOOKUP(Tabla1[[#This Row],[FECHA]],'RECAUDOS DE COMPARENDOS'!A:D,4,FALSE),0)</f>
        <v>2</v>
      </c>
      <c r="N1133" s="9">
        <f>IFERROR(VLOOKUP(Tabla1[[#This Row],[FECHA]],'RECAUDOS DE COMPARENDOS'!A:D,3,FALSE),0)</f>
        <v>381500</v>
      </c>
      <c r="O1133" s="5">
        <f>IFERROR(VLOOKUP(Tabla1[[#This Row],[FECHA]],'RECAUDOS DE RESOLUCIONES'!A:D,4,FALSE),0)</f>
        <v>0</v>
      </c>
      <c r="P1133" s="9">
        <f>IFERROR(VLOOKUP(Tabla1[[#This Row],[FECHA]],'RECAUDOS DE RESOLUCIONES'!A:D,3,FALSE),0)</f>
        <v>0</v>
      </c>
      <c r="Q113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7</v>
      </c>
      <c r="R1133" s="9">
        <f>Tabla1[V. COMPARENDOS]-(Tabla1[V. EXONERACIONES]+Tabla1[[#This Row],[V. SIMIT CON RESOLUCION]]+Tabla1[[#This Row],[V. SIMIT SIN RESOLUCION]]+Tabla1[[#This Row],[V. RECAUDOS COMPARENDOS]]+Tabla1[[#This Row],[V. RECAUDOS RESOLUCIONES]])</f>
        <v>1362066</v>
      </c>
      <c r="S1133" s="11">
        <f>IFERROR(VLOOKUP(Tabla1[[#This Row],[FECHA]],'RECAUDOS LOCALES'!A:D,4,FALSE),0)</f>
        <v>0</v>
      </c>
      <c r="T1133" s="9">
        <f>IFERROR(VLOOKUP(Tabla1[[#This Row],[FECHA]],'RECAUDOS LOCALES'!A:D,3,FALSE),0)</f>
        <v>0</v>
      </c>
      <c r="U1133" s="11">
        <f>IFERROR(VLOOKUP(Tabla1[[#This Row],[FECHA]],'RECAUDOS EXTERNOS'!A:D,4,FALSE),0)</f>
        <v>2</v>
      </c>
      <c r="V1133" s="9">
        <f>IFERROR(VLOOKUP(Tabla1[[#This Row],[FECHA]],'RECAUDOS EXTERNOS'!A:D,3,FALSE),0)</f>
        <v>409470</v>
      </c>
    </row>
    <row r="1134" spans="1:22" x14ac:dyDescent="0.25">
      <c r="A1134" s="1">
        <v>38693</v>
      </c>
      <c r="B1134" s="3" t="s">
        <v>3</v>
      </c>
      <c r="C1134" s="2">
        <v>38687</v>
      </c>
      <c r="D1134" s="5">
        <f>YEAR(Tabla1[[#This Row],[FECHA]])</f>
        <v>2005</v>
      </c>
      <c r="E1134" s="5">
        <f>IFERROR(VLOOKUP(Tabla1[[#This Row],[FECHA]],'COMPARENDOS TOTALES'!A:D,4,FALSE),0)</f>
        <v>40</v>
      </c>
      <c r="F1134" s="9">
        <f>IFERROR(VLOOKUP(Tabla1[[#This Row],[FECHA]],'COMPARENDOS TOTALES'!A:D,3,FALSE),0)</f>
        <v>7795313</v>
      </c>
      <c r="G1134" s="5">
        <f>IFERROR(VLOOKUP(Tabla1[[#This Row],[FECHA]],EXONERACIONES!A:D,4,FALSE),0)</f>
        <v>25</v>
      </c>
      <c r="H1134" s="9">
        <f>IFERROR(VLOOKUP(Tabla1[[#This Row],[FECHA]],EXONERACIONES!A:D,3,FALSE),0)</f>
        <v>4717881</v>
      </c>
      <c r="I1134" s="5">
        <f>IFERROR(VLOOKUP(Tabla1[[#This Row],[FECHA]],'SIMIT CON RES'!A:D,4,FALSE),0)</f>
        <v>0</v>
      </c>
      <c r="J1134" s="9">
        <f>IFERROR(VLOOKUP(Tabla1[[#This Row],[FECHA]],'SIMIT CON RES'!A:D,3,FALSE),0)</f>
        <v>0</v>
      </c>
      <c r="K1134">
        <f>IFERROR(VLOOKUP(Tabla1[[#This Row],[FECHA]],'SIMIT SIN RES'!A:D,4,FALSE),0)</f>
        <v>0</v>
      </c>
      <c r="L1134" s="9">
        <f>IFERROR(VLOOKUP(Tabla1[[#This Row],[FECHA]],'SIMIT SIN RES'!A:D,3,FALSE),0)</f>
        <v>0</v>
      </c>
      <c r="M1134" s="5">
        <f>IFERROR(VLOOKUP(Tabla1[[#This Row],[FECHA]],'RECAUDOS DE COMPARENDOS'!A:D,4,FALSE),0)</f>
        <v>3</v>
      </c>
      <c r="N1134" s="9">
        <f>IFERROR(VLOOKUP(Tabla1[[#This Row],[FECHA]],'RECAUDOS DE COMPARENDOS'!A:D,3,FALSE),0)</f>
        <v>572250</v>
      </c>
      <c r="O1134" s="5">
        <f>IFERROR(VLOOKUP(Tabla1[[#This Row],[FECHA]],'RECAUDOS DE RESOLUCIONES'!A:D,4,FALSE),0)</f>
        <v>0</v>
      </c>
      <c r="P1134" s="9">
        <f>IFERROR(VLOOKUP(Tabla1[[#This Row],[FECHA]],'RECAUDOS DE RESOLUCIONES'!A:D,3,FALSE),0)</f>
        <v>0</v>
      </c>
      <c r="Q113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12</v>
      </c>
      <c r="R1134" s="9">
        <f>Tabla1[V. COMPARENDOS]-(Tabla1[V. EXONERACIONES]+Tabla1[[#This Row],[V. SIMIT CON RESOLUCION]]+Tabla1[[#This Row],[V. SIMIT SIN RESOLUCION]]+Tabla1[[#This Row],[V. RECAUDOS COMPARENDOS]]+Tabla1[[#This Row],[V. RECAUDOS RESOLUCIONES]])</f>
        <v>2505182</v>
      </c>
      <c r="S1134" s="11">
        <f>IFERROR(VLOOKUP(Tabla1[[#This Row],[FECHA]],'RECAUDOS LOCALES'!A:D,4,FALSE),0)</f>
        <v>10</v>
      </c>
      <c r="T1134" s="9">
        <f>IFERROR(VLOOKUP(Tabla1[[#This Row],[FECHA]],'RECAUDOS LOCALES'!A:D,3,FALSE),0)</f>
        <v>1298919</v>
      </c>
      <c r="U1134" s="11">
        <f>IFERROR(VLOOKUP(Tabla1[[#This Row],[FECHA]],'RECAUDOS EXTERNOS'!A:D,4,FALSE),0)</f>
        <v>6</v>
      </c>
      <c r="V1134" s="9">
        <f>IFERROR(VLOOKUP(Tabla1[[#This Row],[FECHA]],'RECAUDOS EXTERNOS'!A:D,3,FALSE),0)</f>
        <v>1561990</v>
      </c>
    </row>
    <row r="1135" spans="1:22" x14ac:dyDescent="0.25">
      <c r="A1135" s="1">
        <v>38694</v>
      </c>
      <c r="B1135" s="3" t="s">
        <v>6</v>
      </c>
      <c r="C1135" s="2">
        <v>38687</v>
      </c>
      <c r="D1135" s="5">
        <f>YEAR(Tabla1[[#This Row],[FECHA]])</f>
        <v>2005</v>
      </c>
      <c r="E1135" s="5">
        <f>IFERROR(VLOOKUP(Tabla1[[#This Row],[FECHA]],'COMPARENDOS TOTALES'!A:D,4,FALSE),0)</f>
        <v>31</v>
      </c>
      <c r="F1135" s="9">
        <f>IFERROR(VLOOKUP(Tabla1[[#This Row],[FECHA]],'COMPARENDOS TOTALES'!A:D,3,FALSE),0)</f>
        <v>5646199</v>
      </c>
      <c r="G1135" s="5">
        <f>IFERROR(VLOOKUP(Tabla1[[#This Row],[FECHA]],EXONERACIONES!A:D,4,FALSE),0)</f>
        <v>23</v>
      </c>
      <c r="H1135" s="9">
        <f>IFERROR(VLOOKUP(Tabla1[[#This Row],[FECHA]],EXONERACIONES!A:D,3,FALSE),0)</f>
        <v>4298233</v>
      </c>
      <c r="I1135" s="5">
        <f>IFERROR(VLOOKUP(Tabla1[[#This Row],[FECHA]],'SIMIT CON RES'!A:D,4,FALSE),0)</f>
        <v>1</v>
      </c>
      <c r="J1135" s="9">
        <f>IFERROR(VLOOKUP(Tabla1[[#This Row],[FECHA]],'SIMIT CON RES'!A:D,3,FALSE),0)</f>
        <v>190750</v>
      </c>
      <c r="K1135">
        <f>IFERROR(VLOOKUP(Tabla1[[#This Row],[FECHA]],'SIMIT SIN RES'!A:D,4,FALSE),0)</f>
        <v>0</v>
      </c>
      <c r="L1135" s="9">
        <f>IFERROR(VLOOKUP(Tabla1[[#This Row],[FECHA]],'SIMIT SIN RES'!A:D,3,FALSE),0)</f>
        <v>0</v>
      </c>
      <c r="M1135" s="5">
        <f>IFERROR(VLOOKUP(Tabla1[[#This Row],[FECHA]],'RECAUDOS DE COMPARENDOS'!A:D,4,FALSE),0)</f>
        <v>1</v>
      </c>
      <c r="N1135" s="9">
        <f>IFERROR(VLOOKUP(Tabla1[[#This Row],[FECHA]],'RECAUDOS DE COMPARENDOS'!A:D,3,FALSE),0)</f>
        <v>190750</v>
      </c>
      <c r="O1135" s="5">
        <f>IFERROR(VLOOKUP(Tabla1[[#This Row],[FECHA]],'RECAUDOS DE RESOLUCIONES'!A:D,4,FALSE),0)</f>
        <v>0</v>
      </c>
      <c r="P1135" s="9">
        <f>IFERROR(VLOOKUP(Tabla1[[#This Row],[FECHA]],'RECAUDOS DE RESOLUCIONES'!A:D,3,FALSE),0)</f>
        <v>0</v>
      </c>
      <c r="Q113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1135" s="9">
        <f>Tabla1[V. COMPARENDOS]-(Tabla1[V. EXONERACIONES]+Tabla1[[#This Row],[V. SIMIT CON RESOLUCION]]+Tabla1[[#This Row],[V. SIMIT SIN RESOLUCION]]+Tabla1[[#This Row],[V. RECAUDOS COMPARENDOS]]+Tabla1[[#This Row],[V. RECAUDOS RESOLUCIONES]])</f>
        <v>966466</v>
      </c>
      <c r="S1135" s="11">
        <f>IFERROR(VLOOKUP(Tabla1[[#This Row],[FECHA]],'RECAUDOS LOCALES'!A:D,4,FALSE),0)</f>
        <v>0</v>
      </c>
      <c r="T1135" s="9">
        <f>IFERROR(VLOOKUP(Tabla1[[#This Row],[FECHA]],'RECAUDOS LOCALES'!A:D,3,FALSE),0)</f>
        <v>0</v>
      </c>
      <c r="U1135" s="11">
        <f>IFERROR(VLOOKUP(Tabla1[[#This Row],[FECHA]],'RECAUDOS EXTERNOS'!A:D,4,FALSE),0)</f>
        <v>0</v>
      </c>
      <c r="V1135" s="9">
        <f>IFERROR(VLOOKUP(Tabla1[[#This Row],[FECHA]],'RECAUDOS EXTERNOS'!A:D,3,FALSE),0)</f>
        <v>0</v>
      </c>
    </row>
    <row r="1136" spans="1:22" x14ac:dyDescent="0.25">
      <c r="A1136" s="1">
        <v>38695</v>
      </c>
      <c r="B1136" s="3" t="s">
        <v>0</v>
      </c>
      <c r="C1136" s="2">
        <v>38687</v>
      </c>
      <c r="D1136" s="5">
        <f>YEAR(Tabla1[[#This Row],[FECHA]])</f>
        <v>2005</v>
      </c>
      <c r="E1136" s="5">
        <f>IFERROR(VLOOKUP(Tabla1[[#This Row],[FECHA]],'COMPARENDOS TOTALES'!A:D,4,FALSE),0)</f>
        <v>31</v>
      </c>
      <c r="F1136" s="9">
        <f>IFERROR(VLOOKUP(Tabla1[[#This Row],[FECHA]],'COMPARENDOS TOTALES'!A:D,3,FALSE),0)</f>
        <v>5735216</v>
      </c>
      <c r="G1136" s="5">
        <f>IFERROR(VLOOKUP(Tabla1[[#This Row],[FECHA]],EXONERACIONES!A:D,4,FALSE),0)</f>
        <v>28</v>
      </c>
      <c r="H1136" s="9">
        <f>IFERROR(VLOOKUP(Tabla1[[#This Row],[FECHA]],EXONERACIONES!A:D,3,FALSE),0)</f>
        <v>5162966</v>
      </c>
      <c r="I1136" s="5">
        <f>IFERROR(VLOOKUP(Tabla1[[#This Row],[FECHA]],'SIMIT CON RES'!A:D,4,FALSE),0)</f>
        <v>0</v>
      </c>
      <c r="J1136" s="9">
        <f>IFERROR(VLOOKUP(Tabla1[[#This Row],[FECHA]],'SIMIT CON RES'!A:D,3,FALSE),0)</f>
        <v>0</v>
      </c>
      <c r="K1136">
        <f>IFERROR(VLOOKUP(Tabla1[[#This Row],[FECHA]],'SIMIT SIN RES'!A:D,4,FALSE),0)</f>
        <v>0</v>
      </c>
      <c r="L1136" s="9">
        <f>IFERROR(VLOOKUP(Tabla1[[#This Row],[FECHA]],'SIMIT SIN RES'!A:D,3,FALSE),0)</f>
        <v>0</v>
      </c>
      <c r="M1136" s="5">
        <f>IFERROR(VLOOKUP(Tabla1[[#This Row],[FECHA]],'RECAUDOS DE COMPARENDOS'!A:D,4,FALSE),0)</f>
        <v>0</v>
      </c>
      <c r="N1136" s="9">
        <f>IFERROR(VLOOKUP(Tabla1[[#This Row],[FECHA]],'RECAUDOS DE COMPARENDOS'!A:D,3,FALSE),0)</f>
        <v>0</v>
      </c>
      <c r="O1136" s="5">
        <f>IFERROR(VLOOKUP(Tabla1[[#This Row],[FECHA]],'RECAUDOS DE RESOLUCIONES'!A:D,4,FALSE),0)</f>
        <v>0</v>
      </c>
      <c r="P1136" s="9">
        <f>IFERROR(VLOOKUP(Tabla1[[#This Row],[FECHA]],'RECAUDOS DE RESOLUCIONES'!A:D,3,FALSE),0)</f>
        <v>0</v>
      </c>
      <c r="Q113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1136" s="9">
        <f>Tabla1[V. COMPARENDOS]-(Tabla1[V. EXONERACIONES]+Tabla1[[#This Row],[V. SIMIT CON RESOLUCION]]+Tabla1[[#This Row],[V. SIMIT SIN RESOLUCION]]+Tabla1[[#This Row],[V. RECAUDOS COMPARENDOS]]+Tabla1[[#This Row],[V. RECAUDOS RESOLUCIONES]])</f>
        <v>572250</v>
      </c>
      <c r="S1136" s="11">
        <f>IFERROR(VLOOKUP(Tabla1[[#This Row],[FECHA]],'RECAUDOS LOCALES'!A:D,4,FALSE),0)</f>
        <v>5</v>
      </c>
      <c r="T1136" s="9">
        <f>IFERROR(VLOOKUP(Tabla1[[#This Row],[FECHA]],'RECAUDOS LOCALES'!A:D,3,FALSE),0)</f>
        <v>640256</v>
      </c>
      <c r="U1136" s="11">
        <f>IFERROR(VLOOKUP(Tabla1[[#This Row],[FECHA]],'RECAUDOS EXTERNOS'!A:D,4,FALSE),0)</f>
        <v>1</v>
      </c>
      <c r="V1136" s="9">
        <f>IFERROR(VLOOKUP(Tabla1[[#This Row],[FECHA]],'RECAUDOS EXTERNOS'!A:D,3,FALSE),0)</f>
        <v>204735</v>
      </c>
    </row>
    <row r="1137" spans="1:22" x14ac:dyDescent="0.25">
      <c r="A1137" s="1">
        <v>38696</v>
      </c>
      <c r="B1137" s="3" t="s">
        <v>5</v>
      </c>
      <c r="C1137" s="2">
        <v>38687</v>
      </c>
      <c r="D1137" s="5">
        <f>YEAR(Tabla1[[#This Row],[FECHA]])</f>
        <v>2005</v>
      </c>
      <c r="E1137" s="5">
        <f>IFERROR(VLOOKUP(Tabla1[[#This Row],[FECHA]],'COMPARENDOS TOTALES'!A:D,4,FALSE),0)</f>
        <v>19</v>
      </c>
      <c r="F1137" s="9">
        <f>IFERROR(VLOOKUP(Tabla1[[#This Row],[FECHA]],'COMPARENDOS TOTALES'!A:D,3,FALSE),0)</f>
        <v>5913250</v>
      </c>
      <c r="G1137" s="5">
        <f>IFERROR(VLOOKUP(Tabla1[[#This Row],[FECHA]],EXONERACIONES!A:D,4,FALSE),0)</f>
        <v>15</v>
      </c>
      <c r="H1137" s="9">
        <f>IFERROR(VLOOKUP(Tabla1[[#This Row],[FECHA]],EXONERACIONES!A:D,3,FALSE),0)</f>
        <v>4578000</v>
      </c>
      <c r="I1137" s="5">
        <f>IFERROR(VLOOKUP(Tabla1[[#This Row],[FECHA]],'SIMIT CON RES'!A:D,4,FALSE),0)</f>
        <v>0</v>
      </c>
      <c r="J1137" s="9">
        <f>IFERROR(VLOOKUP(Tabla1[[#This Row],[FECHA]],'SIMIT CON RES'!A:D,3,FALSE),0)</f>
        <v>0</v>
      </c>
      <c r="K1137">
        <f>IFERROR(VLOOKUP(Tabla1[[#This Row],[FECHA]],'SIMIT SIN RES'!A:D,4,FALSE),0)</f>
        <v>0</v>
      </c>
      <c r="L1137" s="9">
        <f>IFERROR(VLOOKUP(Tabla1[[#This Row],[FECHA]],'SIMIT SIN RES'!A:D,3,FALSE),0)</f>
        <v>0</v>
      </c>
      <c r="M1137" s="5">
        <f>IFERROR(VLOOKUP(Tabla1[[#This Row],[FECHA]],'RECAUDOS DE COMPARENDOS'!A:D,4,FALSE),0)</f>
        <v>0</v>
      </c>
      <c r="N1137" s="9">
        <f>IFERROR(VLOOKUP(Tabla1[[#This Row],[FECHA]],'RECAUDOS DE COMPARENDOS'!A:D,3,FALSE),0)</f>
        <v>0</v>
      </c>
      <c r="O1137" s="5">
        <f>IFERROR(VLOOKUP(Tabla1[[#This Row],[FECHA]],'RECAUDOS DE RESOLUCIONES'!A:D,4,FALSE),0)</f>
        <v>0</v>
      </c>
      <c r="P1137" s="9">
        <f>IFERROR(VLOOKUP(Tabla1[[#This Row],[FECHA]],'RECAUDOS DE RESOLUCIONES'!A:D,3,FALSE),0)</f>
        <v>0</v>
      </c>
      <c r="Q113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1137" s="9">
        <f>Tabla1[V. COMPARENDOS]-(Tabla1[V. EXONERACIONES]+Tabla1[[#This Row],[V. SIMIT CON RESOLUCION]]+Tabla1[[#This Row],[V. SIMIT SIN RESOLUCION]]+Tabla1[[#This Row],[V. RECAUDOS COMPARENDOS]]+Tabla1[[#This Row],[V. RECAUDOS RESOLUCIONES]])</f>
        <v>1335250</v>
      </c>
      <c r="S1137" s="11">
        <f>IFERROR(VLOOKUP(Tabla1[[#This Row],[FECHA]],'RECAUDOS LOCALES'!A:D,4,FALSE),0)</f>
        <v>0</v>
      </c>
      <c r="T1137" s="9">
        <f>IFERROR(VLOOKUP(Tabla1[[#This Row],[FECHA]],'RECAUDOS LOCALES'!A:D,3,FALSE),0)</f>
        <v>0</v>
      </c>
      <c r="U1137" s="11">
        <f>IFERROR(VLOOKUP(Tabla1[[#This Row],[FECHA]],'RECAUDOS EXTERNOS'!A:D,4,FALSE),0)</f>
        <v>0</v>
      </c>
      <c r="V1137" s="9">
        <f>IFERROR(VLOOKUP(Tabla1[[#This Row],[FECHA]],'RECAUDOS EXTERNOS'!A:D,3,FALSE),0)</f>
        <v>0</v>
      </c>
    </row>
    <row r="1138" spans="1:22" x14ac:dyDescent="0.25">
      <c r="A1138" s="1">
        <v>38697</v>
      </c>
      <c r="B1138" s="3" t="s">
        <v>4</v>
      </c>
      <c r="C1138" s="2">
        <v>38687</v>
      </c>
      <c r="D1138" s="5">
        <f>YEAR(Tabla1[[#This Row],[FECHA]])</f>
        <v>2005</v>
      </c>
      <c r="E1138" s="5">
        <f>IFERROR(VLOOKUP(Tabla1[[#This Row],[FECHA]],'COMPARENDOS TOTALES'!A:D,4,FALSE),0)</f>
        <v>39</v>
      </c>
      <c r="F1138" s="9">
        <f>IFERROR(VLOOKUP(Tabla1[[#This Row],[FECHA]],'COMPARENDOS TOTALES'!A:D,3,FALSE),0)</f>
        <v>6994166</v>
      </c>
      <c r="G1138" s="5">
        <f>IFERROR(VLOOKUP(Tabla1[[#This Row],[FECHA]],EXONERACIONES!A:D,4,FALSE),0)</f>
        <v>32</v>
      </c>
      <c r="H1138" s="9">
        <f>IFERROR(VLOOKUP(Tabla1[[#This Row],[FECHA]],EXONERACIONES!A:D,3,FALSE),0)</f>
        <v>5836950</v>
      </c>
      <c r="I1138" s="5">
        <f>IFERROR(VLOOKUP(Tabla1[[#This Row],[FECHA]],'SIMIT CON RES'!A:D,4,FALSE),0)</f>
        <v>0</v>
      </c>
      <c r="J1138" s="9">
        <f>IFERROR(VLOOKUP(Tabla1[[#This Row],[FECHA]],'SIMIT CON RES'!A:D,3,FALSE),0)</f>
        <v>0</v>
      </c>
      <c r="K1138">
        <f>IFERROR(VLOOKUP(Tabla1[[#This Row],[FECHA]],'SIMIT SIN RES'!A:D,4,FALSE),0)</f>
        <v>0</v>
      </c>
      <c r="L1138" s="9">
        <f>IFERROR(VLOOKUP(Tabla1[[#This Row],[FECHA]],'SIMIT SIN RES'!A:D,3,FALSE),0)</f>
        <v>0</v>
      </c>
      <c r="M1138" s="5">
        <f>IFERROR(VLOOKUP(Tabla1[[#This Row],[FECHA]],'RECAUDOS DE COMPARENDOS'!A:D,4,FALSE),0)</f>
        <v>3</v>
      </c>
      <c r="N1138" s="9">
        <f>IFERROR(VLOOKUP(Tabla1[[#This Row],[FECHA]],'RECAUDOS DE COMPARENDOS'!A:D,3,FALSE),0)</f>
        <v>572250</v>
      </c>
      <c r="O1138" s="5">
        <f>IFERROR(VLOOKUP(Tabla1[[#This Row],[FECHA]],'RECAUDOS DE RESOLUCIONES'!A:D,4,FALSE),0)</f>
        <v>0</v>
      </c>
      <c r="P1138" s="9">
        <f>IFERROR(VLOOKUP(Tabla1[[#This Row],[FECHA]],'RECAUDOS DE RESOLUCIONES'!A:D,3,FALSE),0)</f>
        <v>0</v>
      </c>
      <c r="Q113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1138" s="9">
        <f>Tabla1[V. COMPARENDOS]-(Tabla1[V. EXONERACIONES]+Tabla1[[#This Row],[V. SIMIT CON RESOLUCION]]+Tabla1[[#This Row],[V. SIMIT SIN RESOLUCION]]+Tabla1[[#This Row],[V. RECAUDOS COMPARENDOS]]+Tabla1[[#This Row],[V. RECAUDOS RESOLUCIONES]])</f>
        <v>584966</v>
      </c>
      <c r="S1138" s="11">
        <f>IFERROR(VLOOKUP(Tabla1[[#This Row],[FECHA]],'RECAUDOS LOCALES'!A:D,4,FALSE),0)</f>
        <v>0</v>
      </c>
      <c r="T1138" s="9">
        <f>IFERROR(VLOOKUP(Tabla1[[#This Row],[FECHA]],'RECAUDOS LOCALES'!A:D,3,FALSE),0)</f>
        <v>0</v>
      </c>
      <c r="U1138" s="11">
        <f>IFERROR(VLOOKUP(Tabla1[[#This Row],[FECHA]],'RECAUDOS EXTERNOS'!A:D,4,FALSE),0)</f>
        <v>0</v>
      </c>
      <c r="V1138" s="9">
        <f>IFERROR(VLOOKUP(Tabla1[[#This Row],[FECHA]],'RECAUDOS EXTERNOS'!A:D,3,FALSE),0)</f>
        <v>0</v>
      </c>
    </row>
    <row r="1139" spans="1:22" x14ac:dyDescent="0.25">
      <c r="A1139" s="1">
        <v>38698</v>
      </c>
      <c r="B1139" s="3" t="s">
        <v>1</v>
      </c>
      <c r="C1139" s="2">
        <v>38687</v>
      </c>
      <c r="D1139" s="5">
        <f>YEAR(Tabla1[[#This Row],[FECHA]])</f>
        <v>2005</v>
      </c>
      <c r="E1139" s="5">
        <f>IFERROR(VLOOKUP(Tabla1[[#This Row],[FECHA]],'COMPARENDOS TOTALES'!A:D,4,FALSE),0)</f>
        <v>48</v>
      </c>
      <c r="F1139" s="9">
        <f>IFERROR(VLOOKUP(Tabla1[[#This Row],[FECHA]],'COMPARENDOS TOTALES'!A:D,3,FALSE),0)</f>
        <v>9575648</v>
      </c>
      <c r="G1139" s="5">
        <f>IFERROR(VLOOKUP(Tabla1[[#This Row],[FECHA]],EXONERACIONES!A:D,4,FALSE),0)</f>
        <v>40</v>
      </c>
      <c r="H1139" s="9">
        <f>IFERROR(VLOOKUP(Tabla1[[#This Row],[FECHA]],EXONERACIONES!A:D,3,FALSE),0)</f>
        <v>8125949</v>
      </c>
      <c r="I1139" s="5">
        <f>IFERROR(VLOOKUP(Tabla1[[#This Row],[FECHA]],'SIMIT CON RES'!A:D,4,FALSE),0)</f>
        <v>0</v>
      </c>
      <c r="J1139" s="9">
        <f>IFERROR(VLOOKUP(Tabla1[[#This Row],[FECHA]],'SIMIT CON RES'!A:D,3,FALSE),0)</f>
        <v>0</v>
      </c>
      <c r="K1139">
        <f>IFERROR(VLOOKUP(Tabla1[[#This Row],[FECHA]],'SIMIT SIN RES'!A:D,4,FALSE),0)</f>
        <v>0</v>
      </c>
      <c r="L1139" s="9">
        <f>IFERROR(VLOOKUP(Tabla1[[#This Row],[FECHA]],'SIMIT SIN RES'!A:D,3,FALSE),0)</f>
        <v>0</v>
      </c>
      <c r="M1139" s="5">
        <f>IFERROR(VLOOKUP(Tabla1[[#This Row],[FECHA]],'RECAUDOS DE COMPARENDOS'!A:D,4,FALSE),0)</f>
        <v>1</v>
      </c>
      <c r="N1139" s="9">
        <f>IFERROR(VLOOKUP(Tabla1[[#This Row],[FECHA]],'RECAUDOS DE COMPARENDOS'!A:D,3,FALSE),0)</f>
        <v>190750</v>
      </c>
      <c r="O1139" s="5">
        <f>IFERROR(VLOOKUP(Tabla1[[#This Row],[FECHA]],'RECAUDOS DE RESOLUCIONES'!A:D,4,FALSE),0)</f>
        <v>0</v>
      </c>
      <c r="P1139" s="9">
        <f>IFERROR(VLOOKUP(Tabla1[[#This Row],[FECHA]],'RECAUDOS DE RESOLUCIONES'!A:D,3,FALSE),0)</f>
        <v>0</v>
      </c>
      <c r="Q113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7</v>
      </c>
      <c r="R1139" s="9">
        <f>Tabla1[V. COMPARENDOS]-(Tabla1[V. EXONERACIONES]+Tabla1[[#This Row],[V. SIMIT CON RESOLUCION]]+Tabla1[[#This Row],[V. SIMIT SIN RESOLUCION]]+Tabla1[[#This Row],[V. RECAUDOS COMPARENDOS]]+Tabla1[[#This Row],[V. RECAUDOS RESOLUCIONES]])</f>
        <v>1258949</v>
      </c>
      <c r="S1139" s="11">
        <f>IFERROR(VLOOKUP(Tabla1[[#This Row],[FECHA]],'RECAUDOS LOCALES'!A:D,4,FALSE),0)</f>
        <v>5</v>
      </c>
      <c r="T1139" s="9">
        <f>IFERROR(VLOOKUP(Tabla1[[#This Row],[FECHA]],'RECAUDOS LOCALES'!A:D,3,FALSE),0)</f>
        <v>527425</v>
      </c>
      <c r="U1139" s="11">
        <f>IFERROR(VLOOKUP(Tabla1[[#This Row],[FECHA]],'RECAUDOS EXTERNOS'!A:D,4,FALSE),0)</f>
        <v>4</v>
      </c>
      <c r="V1139" s="9">
        <f>IFERROR(VLOOKUP(Tabla1[[#This Row],[FECHA]],'RECAUDOS EXTERNOS'!A:D,3,FALSE),0)</f>
        <v>937030</v>
      </c>
    </row>
    <row r="1140" spans="1:22" x14ac:dyDescent="0.25">
      <c r="A1140" s="1">
        <v>38699</v>
      </c>
      <c r="B1140" s="3" t="s">
        <v>2</v>
      </c>
      <c r="C1140" s="2">
        <v>38687</v>
      </c>
      <c r="D1140" s="5">
        <f>YEAR(Tabla1[[#This Row],[FECHA]])</f>
        <v>2005</v>
      </c>
      <c r="E1140" s="5">
        <f>IFERROR(VLOOKUP(Tabla1[[#This Row],[FECHA]],'COMPARENDOS TOTALES'!A:D,4,FALSE),0)</f>
        <v>59</v>
      </c>
      <c r="F1140" s="9">
        <f>IFERROR(VLOOKUP(Tabla1[[#This Row],[FECHA]],'COMPARENDOS TOTALES'!A:D,3,FALSE),0)</f>
        <v>11775631</v>
      </c>
      <c r="G1140" s="5">
        <f>IFERROR(VLOOKUP(Tabla1[[#This Row],[FECHA]],EXONERACIONES!A:D,4,FALSE),0)</f>
        <v>43</v>
      </c>
      <c r="H1140" s="9">
        <f>IFERROR(VLOOKUP(Tabla1[[#This Row],[FECHA]],EXONERACIONES!A:D,3,FALSE),0)</f>
        <v>8329415</v>
      </c>
      <c r="I1140" s="5">
        <f>IFERROR(VLOOKUP(Tabla1[[#This Row],[FECHA]],'SIMIT CON RES'!A:D,4,FALSE),0)</f>
        <v>0</v>
      </c>
      <c r="J1140" s="9">
        <f>IFERROR(VLOOKUP(Tabla1[[#This Row],[FECHA]],'SIMIT CON RES'!A:D,3,FALSE),0)</f>
        <v>0</v>
      </c>
      <c r="K1140">
        <f>IFERROR(VLOOKUP(Tabla1[[#This Row],[FECHA]],'SIMIT SIN RES'!A:D,4,FALSE),0)</f>
        <v>0</v>
      </c>
      <c r="L1140" s="9">
        <f>IFERROR(VLOOKUP(Tabla1[[#This Row],[FECHA]],'SIMIT SIN RES'!A:D,3,FALSE),0)</f>
        <v>0</v>
      </c>
      <c r="M1140" s="5">
        <f>IFERROR(VLOOKUP(Tabla1[[#This Row],[FECHA]],'RECAUDOS DE COMPARENDOS'!A:D,4,FALSE),0)</f>
        <v>7</v>
      </c>
      <c r="N1140" s="9">
        <f>IFERROR(VLOOKUP(Tabla1[[#This Row],[FECHA]],'RECAUDOS DE COMPARENDOS'!A:D,3,FALSE),0)</f>
        <v>1436983</v>
      </c>
      <c r="O1140" s="5">
        <f>IFERROR(VLOOKUP(Tabla1[[#This Row],[FECHA]],'RECAUDOS DE RESOLUCIONES'!A:D,4,FALSE),0)</f>
        <v>0</v>
      </c>
      <c r="P1140" s="9">
        <f>IFERROR(VLOOKUP(Tabla1[[#This Row],[FECHA]],'RECAUDOS DE RESOLUCIONES'!A:D,3,FALSE),0)</f>
        <v>0</v>
      </c>
      <c r="Q114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9</v>
      </c>
      <c r="R1140" s="9">
        <f>Tabla1[V. COMPARENDOS]-(Tabla1[V. EXONERACIONES]+Tabla1[[#This Row],[V. SIMIT CON RESOLUCION]]+Tabla1[[#This Row],[V. SIMIT SIN RESOLUCION]]+Tabla1[[#This Row],[V. RECAUDOS COMPARENDOS]]+Tabla1[[#This Row],[V. RECAUDOS RESOLUCIONES]])</f>
        <v>2009233</v>
      </c>
      <c r="S1140" s="11">
        <f>IFERROR(VLOOKUP(Tabla1[[#This Row],[FECHA]],'RECAUDOS LOCALES'!A:D,4,FALSE),0)</f>
        <v>3</v>
      </c>
      <c r="T1140" s="9">
        <f>IFERROR(VLOOKUP(Tabla1[[#This Row],[FECHA]],'RECAUDOS LOCALES'!A:D,3,FALSE),0)</f>
        <v>375453</v>
      </c>
      <c r="U1140" s="11">
        <f>IFERROR(VLOOKUP(Tabla1[[#This Row],[FECHA]],'RECAUDOS EXTERNOS'!A:D,4,FALSE),0)</f>
        <v>4</v>
      </c>
      <c r="V1140" s="9">
        <f>IFERROR(VLOOKUP(Tabla1[[#This Row],[FECHA]],'RECAUDOS EXTERNOS'!A:D,3,FALSE),0)</f>
        <v>986305</v>
      </c>
    </row>
    <row r="1141" spans="1:22" x14ac:dyDescent="0.25">
      <c r="A1141" s="1">
        <v>38700</v>
      </c>
      <c r="B1141" s="3" t="s">
        <v>3</v>
      </c>
      <c r="C1141" s="2">
        <v>38687</v>
      </c>
      <c r="D1141" s="5">
        <f>YEAR(Tabla1[[#This Row],[FECHA]])</f>
        <v>2005</v>
      </c>
      <c r="E1141" s="5">
        <f>IFERROR(VLOOKUP(Tabla1[[#This Row],[FECHA]],'COMPARENDOS TOTALES'!A:D,4,FALSE),0)</f>
        <v>54</v>
      </c>
      <c r="F1141" s="9">
        <f>IFERROR(VLOOKUP(Tabla1[[#This Row],[FECHA]],'COMPARENDOS TOTALES'!A:D,3,FALSE),0)</f>
        <v>11559449</v>
      </c>
      <c r="G1141" s="5">
        <f>IFERROR(VLOOKUP(Tabla1[[#This Row],[FECHA]],EXONERACIONES!A:D,4,FALSE),0)</f>
        <v>42</v>
      </c>
      <c r="H1141" s="9">
        <f>IFERROR(VLOOKUP(Tabla1[[#This Row],[FECHA]],EXONERACIONES!A:D,3,FALSE),0)</f>
        <v>8876233</v>
      </c>
      <c r="I1141" s="5">
        <f>IFERROR(VLOOKUP(Tabla1[[#This Row],[FECHA]],'SIMIT CON RES'!A:D,4,FALSE),0)</f>
        <v>0</v>
      </c>
      <c r="J1141" s="9">
        <f>IFERROR(VLOOKUP(Tabla1[[#This Row],[FECHA]],'SIMIT CON RES'!A:D,3,FALSE),0)</f>
        <v>0</v>
      </c>
      <c r="K1141">
        <f>IFERROR(VLOOKUP(Tabla1[[#This Row],[FECHA]],'SIMIT SIN RES'!A:D,4,FALSE),0)</f>
        <v>0</v>
      </c>
      <c r="L1141" s="9">
        <f>IFERROR(VLOOKUP(Tabla1[[#This Row],[FECHA]],'SIMIT SIN RES'!A:D,3,FALSE),0)</f>
        <v>0</v>
      </c>
      <c r="M1141" s="5">
        <f>IFERROR(VLOOKUP(Tabla1[[#This Row],[FECHA]],'RECAUDOS DE COMPARENDOS'!A:D,4,FALSE),0)</f>
        <v>4</v>
      </c>
      <c r="N1141" s="9">
        <f>IFERROR(VLOOKUP(Tabla1[[#This Row],[FECHA]],'RECAUDOS DE COMPARENDOS'!A:D,3,FALSE),0)</f>
        <v>953750</v>
      </c>
      <c r="O1141" s="5">
        <f>IFERROR(VLOOKUP(Tabla1[[#This Row],[FECHA]],'RECAUDOS DE RESOLUCIONES'!A:D,4,FALSE),0)</f>
        <v>0</v>
      </c>
      <c r="P1141" s="9">
        <f>IFERROR(VLOOKUP(Tabla1[[#This Row],[FECHA]],'RECAUDOS DE RESOLUCIONES'!A:D,3,FALSE),0)</f>
        <v>0</v>
      </c>
      <c r="Q114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8</v>
      </c>
      <c r="R1141" s="9">
        <f>Tabla1[V. COMPARENDOS]-(Tabla1[V. EXONERACIONES]+Tabla1[[#This Row],[V. SIMIT CON RESOLUCION]]+Tabla1[[#This Row],[V. SIMIT SIN RESOLUCION]]+Tabla1[[#This Row],[V. RECAUDOS COMPARENDOS]]+Tabla1[[#This Row],[V. RECAUDOS RESOLUCIONES]])</f>
        <v>1729466</v>
      </c>
      <c r="S1141" s="11">
        <f>IFERROR(VLOOKUP(Tabla1[[#This Row],[FECHA]],'RECAUDOS LOCALES'!A:D,4,FALSE),0)</f>
        <v>2</v>
      </c>
      <c r="T1141" s="9">
        <f>IFERROR(VLOOKUP(Tabla1[[#This Row],[FECHA]],'RECAUDOS LOCALES'!A:D,3,FALSE),0)</f>
        <v>146186</v>
      </c>
      <c r="U1141" s="11">
        <f>IFERROR(VLOOKUP(Tabla1[[#This Row],[FECHA]],'RECAUDOS EXTERNOS'!A:D,4,FALSE),0)</f>
        <v>4</v>
      </c>
      <c r="V1141" s="9">
        <f>IFERROR(VLOOKUP(Tabla1[[#This Row],[FECHA]],'RECAUDOS EXTERNOS'!A:D,3,FALSE),0)</f>
        <v>1353830</v>
      </c>
    </row>
    <row r="1142" spans="1:22" x14ac:dyDescent="0.25">
      <c r="A1142" s="1">
        <v>38701</v>
      </c>
      <c r="B1142" s="3" t="s">
        <v>6</v>
      </c>
      <c r="C1142" s="2">
        <v>38687</v>
      </c>
      <c r="D1142" s="5">
        <f>YEAR(Tabla1[[#This Row],[FECHA]])</f>
        <v>2005</v>
      </c>
      <c r="E1142" s="5">
        <f>IFERROR(VLOOKUP(Tabla1[[#This Row],[FECHA]],'COMPARENDOS TOTALES'!A:D,4,FALSE),0)</f>
        <v>74</v>
      </c>
      <c r="F1142" s="9">
        <f>IFERROR(VLOOKUP(Tabla1[[#This Row],[FECHA]],'COMPARENDOS TOTALES'!A:D,3,FALSE),0)</f>
        <v>14725898</v>
      </c>
      <c r="G1142" s="5">
        <f>IFERROR(VLOOKUP(Tabla1[[#This Row],[FECHA]],EXONERACIONES!A:D,4,FALSE),0)</f>
        <v>47</v>
      </c>
      <c r="H1142" s="9">
        <f>IFERROR(VLOOKUP(Tabla1[[#This Row],[FECHA]],EXONERACIONES!A:D,3,FALSE),0)</f>
        <v>9651949</v>
      </c>
      <c r="I1142" s="5">
        <f>IFERROR(VLOOKUP(Tabla1[[#This Row],[FECHA]],'SIMIT CON RES'!A:D,4,FALSE),0)</f>
        <v>0</v>
      </c>
      <c r="J1142" s="9">
        <f>IFERROR(VLOOKUP(Tabla1[[#This Row],[FECHA]],'SIMIT CON RES'!A:D,3,FALSE),0)</f>
        <v>0</v>
      </c>
      <c r="K1142">
        <f>IFERROR(VLOOKUP(Tabla1[[#This Row],[FECHA]],'SIMIT SIN RES'!A:D,4,FALSE),0)</f>
        <v>0</v>
      </c>
      <c r="L1142" s="9">
        <f>IFERROR(VLOOKUP(Tabla1[[#This Row],[FECHA]],'SIMIT SIN RES'!A:D,3,FALSE),0)</f>
        <v>0</v>
      </c>
      <c r="M1142" s="5">
        <f>IFERROR(VLOOKUP(Tabla1[[#This Row],[FECHA]],'RECAUDOS DE COMPARENDOS'!A:D,4,FALSE),0)</f>
        <v>9</v>
      </c>
      <c r="N1142" s="9">
        <f>IFERROR(VLOOKUP(Tabla1[[#This Row],[FECHA]],'RECAUDOS DE COMPARENDOS'!A:D,3,FALSE),0)</f>
        <v>1716750</v>
      </c>
      <c r="O1142" s="5">
        <f>IFERROR(VLOOKUP(Tabla1[[#This Row],[FECHA]],'RECAUDOS DE RESOLUCIONES'!A:D,4,FALSE),0)</f>
        <v>0</v>
      </c>
      <c r="P1142" s="9">
        <f>IFERROR(VLOOKUP(Tabla1[[#This Row],[FECHA]],'RECAUDOS DE RESOLUCIONES'!A:D,3,FALSE),0)</f>
        <v>0</v>
      </c>
      <c r="Q114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18</v>
      </c>
      <c r="R1142" s="9">
        <f>Tabla1[V. COMPARENDOS]-(Tabla1[V. EXONERACIONES]+Tabla1[[#This Row],[V. SIMIT CON RESOLUCION]]+Tabla1[[#This Row],[V. SIMIT SIN RESOLUCION]]+Tabla1[[#This Row],[V. RECAUDOS COMPARENDOS]]+Tabla1[[#This Row],[V. RECAUDOS RESOLUCIONES]])</f>
        <v>3357199</v>
      </c>
      <c r="S1142" s="11">
        <f>IFERROR(VLOOKUP(Tabla1[[#This Row],[FECHA]],'RECAUDOS LOCALES'!A:D,4,FALSE),0)</f>
        <v>5</v>
      </c>
      <c r="T1142" s="9">
        <f>IFERROR(VLOOKUP(Tabla1[[#This Row],[FECHA]],'RECAUDOS LOCALES'!A:D,3,FALSE),0)</f>
        <v>453172</v>
      </c>
      <c r="U1142" s="11">
        <f>IFERROR(VLOOKUP(Tabla1[[#This Row],[FECHA]],'RECAUDOS EXTERNOS'!A:D,4,FALSE),0)</f>
        <v>7</v>
      </c>
      <c r="V1142" s="9">
        <f>IFERROR(VLOOKUP(Tabla1[[#This Row],[FECHA]],'RECAUDOS EXTERNOS'!A:D,3,FALSE),0)</f>
        <v>1891876</v>
      </c>
    </row>
    <row r="1143" spans="1:22" x14ac:dyDescent="0.25">
      <c r="A1143" s="1">
        <v>38702</v>
      </c>
      <c r="B1143" s="3" t="s">
        <v>0</v>
      </c>
      <c r="C1143" s="2">
        <v>38687</v>
      </c>
      <c r="D1143" s="5">
        <f>YEAR(Tabla1[[#This Row],[FECHA]])</f>
        <v>2005</v>
      </c>
      <c r="E1143" s="5">
        <f>IFERROR(VLOOKUP(Tabla1[[#This Row],[FECHA]],'COMPARENDOS TOTALES'!A:D,4,FALSE),0)</f>
        <v>74</v>
      </c>
      <c r="F1143" s="9">
        <f>IFERROR(VLOOKUP(Tabla1[[#This Row],[FECHA]],'COMPARENDOS TOTALES'!A:D,3,FALSE),0)</f>
        <v>16607966</v>
      </c>
      <c r="G1143" s="5">
        <f>IFERROR(VLOOKUP(Tabla1[[#This Row],[FECHA]],EXONERACIONES!A:D,4,FALSE),0)</f>
        <v>49</v>
      </c>
      <c r="H1143" s="9">
        <f>IFERROR(VLOOKUP(Tabla1[[#This Row],[FECHA]],EXONERACIONES!A:D,3,FALSE),0)</f>
        <v>11165233</v>
      </c>
      <c r="I1143" s="5">
        <f>IFERROR(VLOOKUP(Tabla1[[#This Row],[FECHA]],'SIMIT CON RES'!A:D,4,FALSE),0)</f>
        <v>0</v>
      </c>
      <c r="J1143" s="9">
        <f>IFERROR(VLOOKUP(Tabla1[[#This Row],[FECHA]],'SIMIT CON RES'!A:D,3,FALSE),0)</f>
        <v>0</v>
      </c>
      <c r="K1143">
        <f>IFERROR(VLOOKUP(Tabla1[[#This Row],[FECHA]],'SIMIT SIN RES'!A:D,4,FALSE),0)</f>
        <v>0</v>
      </c>
      <c r="L1143" s="9">
        <f>IFERROR(VLOOKUP(Tabla1[[#This Row],[FECHA]],'SIMIT SIN RES'!A:D,3,FALSE),0)</f>
        <v>0</v>
      </c>
      <c r="M1143" s="5">
        <f>IFERROR(VLOOKUP(Tabla1[[#This Row],[FECHA]],'RECAUDOS DE COMPARENDOS'!A:D,4,FALSE),0)</f>
        <v>10</v>
      </c>
      <c r="N1143" s="9">
        <f>IFERROR(VLOOKUP(Tabla1[[#This Row],[FECHA]],'RECAUDOS DE COMPARENDOS'!A:D,3,FALSE),0)</f>
        <v>2009233</v>
      </c>
      <c r="O1143" s="5">
        <f>IFERROR(VLOOKUP(Tabla1[[#This Row],[FECHA]],'RECAUDOS DE RESOLUCIONES'!A:D,4,FALSE),0)</f>
        <v>0</v>
      </c>
      <c r="P1143" s="9">
        <f>IFERROR(VLOOKUP(Tabla1[[#This Row],[FECHA]],'RECAUDOS DE RESOLUCIONES'!A:D,3,FALSE),0)</f>
        <v>0</v>
      </c>
      <c r="Q114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15</v>
      </c>
      <c r="R1143" s="9">
        <f>Tabla1[V. COMPARENDOS]-(Tabla1[V. EXONERACIONES]+Tabla1[[#This Row],[V. SIMIT CON RESOLUCION]]+Tabla1[[#This Row],[V. SIMIT SIN RESOLUCION]]+Tabla1[[#This Row],[V. RECAUDOS COMPARENDOS]]+Tabla1[[#This Row],[V. RECAUDOS RESOLUCIONES]])</f>
        <v>3433500</v>
      </c>
      <c r="S1143" s="11">
        <f>IFERROR(VLOOKUP(Tabla1[[#This Row],[FECHA]],'RECAUDOS LOCALES'!A:D,4,FALSE),0)</f>
        <v>2</v>
      </c>
      <c r="T1143" s="9">
        <f>IFERROR(VLOOKUP(Tabla1[[#This Row],[FECHA]],'RECAUDOS LOCALES'!A:D,3,FALSE),0)</f>
        <v>285953</v>
      </c>
      <c r="U1143" s="11">
        <f>IFERROR(VLOOKUP(Tabla1[[#This Row],[FECHA]],'RECAUDOS EXTERNOS'!A:D,4,FALSE),0)</f>
        <v>6</v>
      </c>
      <c r="V1143" s="9">
        <f>IFERROR(VLOOKUP(Tabla1[[#This Row],[FECHA]],'RECAUDOS EXTERNOS'!A:D,3,FALSE),0)</f>
        <v>1777405</v>
      </c>
    </row>
    <row r="1144" spans="1:22" x14ac:dyDescent="0.25">
      <c r="A1144" s="1">
        <v>38703</v>
      </c>
      <c r="B1144" s="3" t="s">
        <v>5</v>
      </c>
      <c r="C1144" s="2">
        <v>38687</v>
      </c>
      <c r="D1144" s="5">
        <f>YEAR(Tabla1[[#This Row],[FECHA]])</f>
        <v>2005</v>
      </c>
      <c r="E1144" s="5">
        <f>IFERROR(VLOOKUP(Tabla1[[#This Row],[FECHA]],'COMPARENDOS TOTALES'!A:D,4,FALSE),0)</f>
        <v>49</v>
      </c>
      <c r="F1144" s="9">
        <f>IFERROR(VLOOKUP(Tabla1[[#This Row],[FECHA]],'COMPARENDOS TOTALES'!A:D,3,FALSE),0)</f>
        <v>10135682</v>
      </c>
      <c r="G1144" s="5">
        <f>IFERROR(VLOOKUP(Tabla1[[#This Row],[FECHA]],EXONERACIONES!A:D,4,FALSE),0)</f>
        <v>32</v>
      </c>
      <c r="H1144" s="9">
        <f>IFERROR(VLOOKUP(Tabla1[[#This Row],[FECHA]],EXONERACIONES!A:D,3,FALSE),0)</f>
        <v>6599949</v>
      </c>
      <c r="I1144" s="5">
        <f>IFERROR(VLOOKUP(Tabla1[[#This Row],[FECHA]],'SIMIT CON RES'!A:D,4,FALSE),0)</f>
        <v>0</v>
      </c>
      <c r="J1144" s="9">
        <f>IFERROR(VLOOKUP(Tabla1[[#This Row],[FECHA]],'SIMIT CON RES'!A:D,3,FALSE),0)</f>
        <v>0</v>
      </c>
      <c r="K1144">
        <f>IFERROR(VLOOKUP(Tabla1[[#This Row],[FECHA]],'SIMIT SIN RES'!A:D,4,FALSE),0)</f>
        <v>0</v>
      </c>
      <c r="L1144" s="9">
        <f>IFERROR(VLOOKUP(Tabla1[[#This Row],[FECHA]],'SIMIT SIN RES'!A:D,3,FALSE),0)</f>
        <v>0</v>
      </c>
      <c r="M1144" s="5">
        <f>IFERROR(VLOOKUP(Tabla1[[#This Row],[FECHA]],'RECAUDOS DE COMPARENDOS'!A:D,4,FALSE),0)</f>
        <v>5</v>
      </c>
      <c r="N1144" s="9">
        <f>IFERROR(VLOOKUP(Tabla1[[#This Row],[FECHA]],'RECAUDOS DE COMPARENDOS'!A:D,3,FALSE),0)</f>
        <v>864733</v>
      </c>
      <c r="O1144" s="5">
        <f>IFERROR(VLOOKUP(Tabla1[[#This Row],[FECHA]],'RECAUDOS DE RESOLUCIONES'!A:D,4,FALSE),0)</f>
        <v>0</v>
      </c>
      <c r="P1144" s="9">
        <f>IFERROR(VLOOKUP(Tabla1[[#This Row],[FECHA]],'RECAUDOS DE RESOLUCIONES'!A:D,3,FALSE),0)</f>
        <v>0</v>
      </c>
      <c r="Q114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12</v>
      </c>
      <c r="R1144" s="9">
        <f>Tabla1[V. COMPARENDOS]-(Tabla1[V. EXONERACIONES]+Tabla1[[#This Row],[V. SIMIT CON RESOLUCION]]+Tabla1[[#This Row],[V. SIMIT SIN RESOLUCION]]+Tabla1[[#This Row],[V. RECAUDOS COMPARENDOS]]+Tabla1[[#This Row],[V. RECAUDOS RESOLUCIONES]])</f>
        <v>2671000</v>
      </c>
      <c r="S1144" s="11">
        <f>IFERROR(VLOOKUP(Tabla1[[#This Row],[FECHA]],'RECAUDOS LOCALES'!A:D,4,FALSE),0)</f>
        <v>0</v>
      </c>
      <c r="T1144" s="9">
        <f>IFERROR(VLOOKUP(Tabla1[[#This Row],[FECHA]],'RECAUDOS LOCALES'!A:D,3,FALSE),0)</f>
        <v>0</v>
      </c>
      <c r="U1144" s="11">
        <f>IFERROR(VLOOKUP(Tabla1[[#This Row],[FECHA]],'RECAUDOS EXTERNOS'!A:D,4,FALSE),0)</f>
        <v>0</v>
      </c>
      <c r="V1144" s="9">
        <f>IFERROR(VLOOKUP(Tabla1[[#This Row],[FECHA]],'RECAUDOS EXTERNOS'!A:D,3,FALSE),0)</f>
        <v>0</v>
      </c>
    </row>
    <row r="1145" spans="1:22" x14ac:dyDescent="0.25">
      <c r="A1145" s="1">
        <v>38704</v>
      </c>
      <c r="B1145" s="3" t="s">
        <v>4</v>
      </c>
      <c r="C1145" s="2">
        <v>38687</v>
      </c>
      <c r="D1145" s="5">
        <f>YEAR(Tabla1[[#This Row],[FECHA]])</f>
        <v>2005</v>
      </c>
      <c r="E1145" s="5">
        <f>IFERROR(VLOOKUP(Tabla1[[#This Row],[FECHA]],'COMPARENDOS TOTALES'!A:D,4,FALSE),0)</f>
        <v>41</v>
      </c>
      <c r="F1145" s="9">
        <f>IFERROR(VLOOKUP(Tabla1[[#This Row],[FECHA]],'COMPARENDOS TOTALES'!A:D,3,FALSE),0)</f>
        <v>9079699</v>
      </c>
      <c r="G1145" s="5">
        <f>IFERROR(VLOOKUP(Tabla1[[#This Row],[FECHA]],EXONERACIONES!A:D,4,FALSE),0)</f>
        <v>32</v>
      </c>
      <c r="H1145" s="9">
        <f>IFERROR(VLOOKUP(Tabla1[[#This Row],[FECHA]],EXONERACIONES!A:D,3,FALSE),0)</f>
        <v>7070466</v>
      </c>
      <c r="I1145" s="5">
        <f>IFERROR(VLOOKUP(Tabla1[[#This Row],[FECHA]],'SIMIT CON RES'!A:D,4,FALSE),0)</f>
        <v>0</v>
      </c>
      <c r="J1145" s="9">
        <f>IFERROR(VLOOKUP(Tabla1[[#This Row],[FECHA]],'SIMIT CON RES'!A:D,3,FALSE),0)</f>
        <v>0</v>
      </c>
      <c r="K1145">
        <f>IFERROR(VLOOKUP(Tabla1[[#This Row],[FECHA]],'SIMIT SIN RES'!A:D,4,FALSE),0)</f>
        <v>0</v>
      </c>
      <c r="L1145" s="9">
        <f>IFERROR(VLOOKUP(Tabla1[[#This Row],[FECHA]],'SIMIT SIN RES'!A:D,3,FALSE),0)</f>
        <v>0</v>
      </c>
      <c r="M1145" s="5">
        <f>IFERROR(VLOOKUP(Tabla1[[#This Row],[FECHA]],'RECAUDOS DE COMPARENDOS'!A:D,4,FALSE),0)</f>
        <v>4</v>
      </c>
      <c r="N1145" s="9">
        <f>IFERROR(VLOOKUP(Tabla1[[#This Row],[FECHA]],'RECAUDOS DE COMPARENDOS'!A:D,3,FALSE),0)</f>
        <v>953750</v>
      </c>
      <c r="O1145" s="5">
        <f>IFERROR(VLOOKUP(Tabla1[[#This Row],[FECHA]],'RECAUDOS DE RESOLUCIONES'!A:D,4,FALSE),0)</f>
        <v>0</v>
      </c>
      <c r="P1145" s="9">
        <f>IFERROR(VLOOKUP(Tabla1[[#This Row],[FECHA]],'RECAUDOS DE RESOLUCIONES'!A:D,3,FALSE),0)</f>
        <v>0</v>
      </c>
      <c r="Q114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1145" s="9">
        <f>Tabla1[V. COMPARENDOS]-(Tabla1[V. EXONERACIONES]+Tabla1[[#This Row],[V. SIMIT CON RESOLUCION]]+Tabla1[[#This Row],[V. SIMIT SIN RESOLUCION]]+Tabla1[[#This Row],[V. RECAUDOS COMPARENDOS]]+Tabla1[[#This Row],[V. RECAUDOS RESOLUCIONES]])</f>
        <v>1055483</v>
      </c>
      <c r="S1145" s="11">
        <f>IFERROR(VLOOKUP(Tabla1[[#This Row],[FECHA]],'RECAUDOS LOCALES'!A:D,4,FALSE),0)</f>
        <v>0</v>
      </c>
      <c r="T1145" s="9">
        <f>IFERROR(VLOOKUP(Tabla1[[#This Row],[FECHA]],'RECAUDOS LOCALES'!A:D,3,FALSE),0)</f>
        <v>0</v>
      </c>
      <c r="U1145" s="11">
        <f>IFERROR(VLOOKUP(Tabla1[[#This Row],[FECHA]],'RECAUDOS EXTERNOS'!A:D,4,FALSE),0)</f>
        <v>0</v>
      </c>
      <c r="V1145" s="9">
        <f>IFERROR(VLOOKUP(Tabla1[[#This Row],[FECHA]],'RECAUDOS EXTERNOS'!A:D,3,FALSE),0)</f>
        <v>0</v>
      </c>
    </row>
    <row r="1146" spans="1:22" x14ac:dyDescent="0.25">
      <c r="A1146" s="1">
        <v>38705</v>
      </c>
      <c r="B1146" s="3" t="s">
        <v>1</v>
      </c>
      <c r="C1146" s="2">
        <v>38687</v>
      </c>
      <c r="D1146" s="5">
        <f>YEAR(Tabla1[[#This Row],[FECHA]])</f>
        <v>2005</v>
      </c>
      <c r="E1146" s="5">
        <f>IFERROR(VLOOKUP(Tabla1[[#This Row],[FECHA]],'COMPARENDOS TOTALES'!A:D,4,FALSE),0)</f>
        <v>91</v>
      </c>
      <c r="F1146" s="9">
        <f>IFERROR(VLOOKUP(Tabla1[[#This Row],[FECHA]],'COMPARENDOS TOTALES'!A:D,3,FALSE),0)</f>
        <v>18172114</v>
      </c>
      <c r="G1146" s="5">
        <f>IFERROR(VLOOKUP(Tabla1[[#This Row],[FECHA]],EXONERACIONES!A:D,4,FALSE),0)</f>
        <v>75</v>
      </c>
      <c r="H1146" s="9">
        <f>IFERROR(VLOOKUP(Tabla1[[#This Row],[FECHA]],EXONERACIONES!A:D,3,FALSE),0)</f>
        <v>14586014</v>
      </c>
      <c r="I1146" s="5">
        <f>IFERROR(VLOOKUP(Tabla1[[#This Row],[FECHA]],'SIMIT CON RES'!A:D,4,FALSE),0)</f>
        <v>1</v>
      </c>
      <c r="J1146" s="9">
        <f>IFERROR(VLOOKUP(Tabla1[[#This Row],[FECHA]],'SIMIT CON RES'!A:D,3,FALSE),0)</f>
        <v>101733</v>
      </c>
      <c r="K1146">
        <f>IFERROR(VLOOKUP(Tabla1[[#This Row],[FECHA]],'SIMIT SIN RES'!A:D,4,FALSE),0)</f>
        <v>0</v>
      </c>
      <c r="L1146" s="9">
        <f>IFERROR(VLOOKUP(Tabla1[[#This Row],[FECHA]],'SIMIT SIN RES'!A:D,3,FALSE),0)</f>
        <v>0</v>
      </c>
      <c r="M1146" s="5">
        <f>IFERROR(VLOOKUP(Tabla1[[#This Row],[FECHA]],'RECAUDOS DE COMPARENDOS'!A:D,4,FALSE),0)</f>
        <v>6</v>
      </c>
      <c r="N1146" s="9">
        <f>IFERROR(VLOOKUP(Tabla1[[#This Row],[FECHA]],'RECAUDOS DE COMPARENDOS'!A:D,3,FALSE),0)</f>
        <v>1335250</v>
      </c>
      <c r="O1146" s="5">
        <f>IFERROR(VLOOKUP(Tabla1[[#This Row],[FECHA]],'RECAUDOS DE RESOLUCIONES'!A:D,4,FALSE),0)</f>
        <v>0</v>
      </c>
      <c r="P1146" s="9">
        <f>IFERROR(VLOOKUP(Tabla1[[#This Row],[FECHA]],'RECAUDOS DE RESOLUCIONES'!A:D,3,FALSE),0)</f>
        <v>0</v>
      </c>
      <c r="Q114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9</v>
      </c>
      <c r="R1146" s="9">
        <f>Tabla1[V. COMPARENDOS]-(Tabla1[V. EXONERACIONES]+Tabla1[[#This Row],[V. SIMIT CON RESOLUCION]]+Tabla1[[#This Row],[V. SIMIT SIN RESOLUCION]]+Tabla1[[#This Row],[V. RECAUDOS COMPARENDOS]]+Tabla1[[#This Row],[V. RECAUDOS RESOLUCIONES]])</f>
        <v>2149117</v>
      </c>
      <c r="S1146" s="11">
        <f>IFERROR(VLOOKUP(Tabla1[[#This Row],[FECHA]],'RECAUDOS LOCALES'!A:D,4,FALSE),0)</f>
        <v>8</v>
      </c>
      <c r="T1146" s="9">
        <f>IFERROR(VLOOKUP(Tabla1[[#This Row],[FECHA]],'RECAUDOS LOCALES'!A:D,3,FALSE),0)</f>
        <v>813439</v>
      </c>
      <c r="U1146" s="11">
        <f>IFERROR(VLOOKUP(Tabla1[[#This Row],[FECHA]],'RECAUDOS EXTERNOS'!A:D,4,FALSE),0)</f>
        <v>9</v>
      </c>
      <c r="V1146" s="9">
        <f>IFERROR(VLOOKUP(Tabla1[[#This Row],[FECHA]],'RECAUDOS EXTERNOS'!A:D,3,FALSE),0)</f>
        <v>1536002</v>
      </c>
    </row>
    <row r="1147" spans="1:22" x14ac:dyDescent="0.25">
      <c r="A1147" s="1">
        <v>38706</v>
      </c>
      <c r="B1147" s="3" t="s">
        <v>2</v>
      </c>
      <c r="C1147" s="2">
        <v>38687</v>
      </c>
      <c r="D1147" s="5">
        <f>YEAR(Tabla1[[#This Row],[FECHA]])</f>
        <v>2005</v>
      </c>
      <c r="E1147" s="5">
        <f>IFERROR(VLOOKUP(Tabla1[[#This Row],[FECHA]],'COMPARENDOS TOTALES'!A:D,4,FALSE),0)</f>
        <v>36</v>
      </c>
      <c r="F1147" s="9">
        <f>IFERROR(VLOOKUP(Tabla1[[#This Row],[FECHA]],'COMPARENDOS TOTALES'!A:D,3,FALSE),0)</f>
        <v>8507449</v>
      </c>
      <c r="G1147" s="5">
        <f>IFERROR(VLOOKUP(Tabla1[[#This Row],[FECHA]],EXONERACIONES!A:D,4,FALSE),0)</f>
        <v>25</v>
      </c>
      <c r="H1147" s="9">
        <f>IFERROR(VLOOKUP(Tabla1[[#This Row],[FECHA]],EXONERACIONES!A:D,3,FALSE),0)</f>
        <v>6294750</v>
      </c>
      <c r="I1147" s="5">
        <f>IFERROR(VLOOKUP(Tabla1[[#This Row],[FECHA]],'SIMIT CON RES'!A:D,4,FALSE),0)</f>
        <v>0</v>
      </c>
      <c r="J1147" s="9">
        <f>IFERROR(VLOOKUP(Tabla1[[#This Row],[FECHA]],'SIMIT CON RES'!A:D,3,FALSE),0)</f>
        <v>0</v>
      </c>
      <c r="K1147">
        <f>IFERROR(VLOOKUP(Tabla1[[#This Row],[FECHA]],'SIMIT SIN RES'!A:D,4,FALSE),0)</f>
        <v>0</v>
      </c>
      <c r="L1147" s="9">
        <f>IFERROR(VLOOKUP(Tabla1[[#This Row],[FECHA]],'SIMIT SIN RES'!A:D,3,FALSE),0)</f>
        <v>0</v>
      </c>
      <c r="M1147" s="5">
        <f>IFERROR(VLOOKUP(Tabla1[[#This Row],[FECHA]],'RECAUDOS DE COMPARENDOS'!A:D,4,FALSE),0)</f>
        <v>5</v>
      </c>
      <c r="N1147" s="9">
        <f>IFERROR(VLOOKUP(Tabla1[[#This Row],[FECHA]],'RECAUDOS DE COMPARENDOS'!A:D,3,FALSE),0)</f>
        <v>1055483</v>
      </c>
      <c r="O1147" s="5">
        <f>IFERROR(VLOOKUP(Tabla1[[#This Row],[FECHA]],'RECAUDOS DE RESOLUCIONES'!A:D,4,FALSE),0)</f>
        <v>0</v>
      </c>
      <c r="P1147" s="9">
        <f>IFERROR(VLOOKUP(Tabla1[[#This Row],[FECHA]],'RECAUDOS DE RESOLUCIONES'!A:D,3,FALSE),0)</f>
        <v>0</v>
      </c>
      <c r="Q114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1147" s="9">
        <f>Tabla1[V. COMPARENDOS]-(Tabla1[V. EXONERACIONES]+Tabla1[[#This Row],[V. SIMIT CON RESOLUCION]]+Tabla1[[#This Row],[V. SIMIT SIN RESOLUCION]]+Tabla1[[#This Row],[V. RECAUDOS COMPARENDOS]]+Tabla1[[#This Row],[V. RECAUDOS RESOLUCIONES]])</f>
        <v>1157216</v>
      </c>
      <c r="S1147" s="11">
        <f>IFERROR(VLOOKUP(Tabla1[[#This Row],[FECHA]],'RECAUDOS LOCALES'!A:D,4,FALSE),0)</f>
        <v>7</v>
      </c>
      <c r="T1147" s="9">
        <f>IFERROR(VLOOKUP(Tabla1[[#This Row],[FECHA]],'RECAUDOS LOCALES'!A:D,3,FALSE),0)</f>
        <v>750225</v>
      </c>
      <c r="U1147" s="11">
        <f>IFERROR(VLOOKUP(Tabla1[[#This Row],[FECHA]],'RECAUDOS EXTERNOS'!A:D,4,FALSE),0)</f>
        <v>9</v>
      </c>
      <c r="V1147" s="9">
        <f>IFERROR(VLOOKUP(Tabla1[[#This Row],[FECHA]],'RECAUDOS EXTERNOS'!A:D,3,FALSE),0)</f>
        <v>2469132</v>
      </c>
    </row>
    <row r="1148" spans="1:22" x14ac:dyDescent="0.25">
      <c r="A1148" s="1">
        <v>38707</v>
      </c>
      <c r="B1148" s="3" t="s">
        <v>3</v>
      </c>
      <c r="C1148" s="2">
        <v>38687</v>
      </c>
      <c r="D1148" s="5">
        <f>YEAR(Tabla1[[#This Row],[FECHA]])</f>
        <v>2005</v>
      </c>
      <c r="E1148" s="5">
        <f>IFERROR(VLOOKUP(Tabla1[[#This Row],[FECHA]],'COMPARENDOS TOTALES'!A:D,4,FALSE),0)</f>
        <v>72</v>
      </c>
      <c r="F1148" s="9">
        <f>IFERROR(VLOOKUP(Tabla1[[#This Row],[FECHA]],'COMPARENDOS TOTALES'!A:D,3,FALSE),0)</f>
        <v>13428797</v>
      </c>
      <c r="G1148" s="5">
        <f>IFERROR(VLOOKUP(Tabla1[[#This Row],[FECHA]],EXONERACIONES!A:D,4,FALSE),0)</f>
        <v>61</v>
      </c>
      <c r="H1148" s="9">
        <f>IFERROR(VLOOKUP(Tabla1[[#This Row],[FECHA]],EXONERACIONES!A:D,3,FALSE),0)</f>
        <v>11508581</v>
      </c>
      <c r="I1148" s="5">
        <f>IFERROR(VLOOKUP(Tabla1[[#This Row],[FECHA]],'SIMIT CON RES'!A:D,4,FALSE),0)</f>
        <v>0</v>
      </c>
      <c r="J1148" s="9">
        <f>IFERROR(VLOOKUP(Tabla1[[#This Row],[FECHA]],'SIMIT CON RES'!A:D,3,FALSE),0)</f>
        <v>0</v>
      </c>
      <c r="K1148">
        <f>IFERROR(VLOOKUP(Tabla1[[#This Row],[FECHA]],'SIMIT SIN RES'!A:D,4,FALSE),0)</f>
        <v>0</v>
      </c>
      <c r="L1148" s="9">
        <f>IFERROR(VLOOKUP(Tabla1[[#This Row],[FECHA]],'SIMIT SIN RES'!A:D,3,FALSE),0)</f>
        <v>0</v>
      </c>
      <c r="M1148" s="5">
        <f>IFERROR(VLOOKUP(Tabla1[[#This Row],[FECHA]],'RECAUDOS DE COMPARENDOS'!A:D,4,FALSE),0)</f>
        <v>7</v>
      </c>
      <c r="N1148" s="9">
        <f>IFERROR(VLOOKUP(Tabla1[[#This Row],[FECHA]],'RECAUDOS DE COMPARENDOS'!A:D,3,FALSE),0)</f>
        <v>1157216</v>
      </c>
      <c r="O1148" s="5">
        <f>IFERROR(VLOOKUP(Tabla1[[#This Row],[FECHA]],'RECAUDOS DE RESOLUCIONES'!A:D,4,FALSE),0)</f>
        <v>0</v>
      </c>
      <c r="P1148" s="9">
        <f>IFERROR(VLOOKUP(Tabla1[[#This Row],[FECHA]],'RECAUDOS DE RESOLUCIONES'!A:D,3,FALSE),0)</f>
        <v>0</v>
      </c>
      <c r="Q114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1148" s="9">
        <f>Tabla1[V. COMPARENDOS]-(Tabla1[V. EXONERACIONES]+Tabla1[[#This Row],[V. SIMIT CON RESOLUCION]]+Tabla1[[#This Row],[V. SIMIT SIN RESOLUCION]]+Tabla1[[#This Row],[V. RECAUDOS COMPARENDOS]]+Tabla1[[#This Row],[V. RECAUDOS RESOLUCIONES]])</f>
        <v>763000</v>
      </c>
      <c r="S1148" s="11">
        <f>IFERROR(VLOOKUP(Tabla1[[#This Row],[FECHA]],'RECAUDOS LOCALES'!A:D,4,FALSE),0)</f>
        <v>7</v>
      </c>
      <c r="T1148" s="9">
        <f>IFERROR(VLOOKUP(Tabla1[[#This Row],[FECHA]],'RECAUDOS LOCALES'!A:D,3,FALSE),0)</f>
        <v>857920</v>
      </c>
      <c r="U1148" s="11">
        <f>IFERROR(VLOOKUP(Tabla1[[#This Row],[FECHA]],'RECAUDOS EXTERNOS'!A:D,4,FALSE),0)</f>
        <v>2</v>
      </c>
      <c r="V1148" s="9">
        <f>IFERROR(VLOOKUP(Tabla1[[#This Row],[FECHA]],'RECAUDOS EXTERNOS'!A:D,3,FALSE),0)</f>
        <v>498243</v>
      </c>
    </row>
    <row r="1149" spans="1:22" x14ac:dyDescent="0.25">
      <c r="A1149" s="1">
        <v>38708</v>
      </c>
      <c r="B1149" s="3" t="s">
        <v>6</v>
      </c>
      <c r="C1149" s="2">
        <v>38687</v>
      </c>
      <c r="D1149" s="5">
        <f>YEAR(Tabla1[[#This Row],[FECHA]])</f>
        <v>2005</v>
      </c>
      <c r="E1149" s="5">
        <f>IFERROR(VLOOKUP(Tabla1[[#This Row],[FECHA]],'COMPARENDOS TOTALES'!A:D,4,FALSE),0)</f>
        <v>44</v>
      </c>
      <c r="F1149" s="9">
        <f>IFERROR(VLOOKUP(Tabla1[[#This Row],[FECHA]],'COMPARENDOS TOTALES'!A:D,3,FALSE),0)</f>
        <v>10885466</v>
      </c>
      <c r="G1149" s="5">
        <f>IFERROR(VLOOKUP(Tabla1[[#This Row],[FECHA]],EXONERACIONES!A:D,4,FALSE),0)</f>
        <v>33</v>
      </c>
      <c r="H1149" s="9">
        <f>IFERROR(VLOOKUP(Tabla1[[#This Row],[FECHA]],EXONERACIONES!A:D,3,FALSE),0)</f>
        <v>8214966</v>
      </c>
      <c r="I1149" s="5">
        <f>IFERROR(VLOOKUP(Tabla1[[#This Row],[FECHA]],'SIMIT CON RES'!A:D,4,FALSE),0)</f>
        <v>0</v>
      </c>
      <c r="J1149" s="9">
        <f>IFERROR(VLOOKUP(Tabla1[[#This Row],[FECHA]],'SIMIT CON RES'!A:D,3,FALSE),0)</f>
        <v>0</v>
      </c>
      <c r="K1149">
        <f>IFERROR(VLOOKUP(Tabla1[[#This Row],[FECHA]],'SIMIT SIN RES'!A:D,4,FALSE),0)</f>
        <v>0</v>
      </c>
      <c r="L1149" s="9">
        <f>IFERROR(VLOOKUP(Tabla1[[#This Row],[FECHA]],'SIMIT SIN RES'!A:D,3,FALSE),0)</f>
        <v>0</v>
      </c>
      <c r="M1149" s="5">
        <f>IFERROR(VLOOKUP(Tabla1[[#This Row],[FECHA]],'RECAUDOS DE COMPARENDOS'!A:D,4,FALSE),0)</f>
        <v>6</v>
      </c>
      <c r="N1149" s="9">
        <f>IFERROR(VLOOKUP(Tabla1[[#This Row],[FECHA]],'RECAUDOS DE COMPARENDOS'!A:D,3,FALSE),0)</f>
        <v>1716750</v>
      </c>
      <c r="O1149" s="5">
        <f>IFERROR(VLOOKUP(Tabla1[[#This Row],[FECHA]],'RECAUDOS DE RESOLUCIONES'!A:D,4,FALSE),0)</f>
        <v>0</v>
      </c>
      <c r="P1149" s="9">
        <f>IFERROR(VLOOKUP(Tabla1[[#This Row],[FECHA]],'RECAUDOS DE RESOLUCIONES'!A:D,3,FALSE),0)</f>
        <v>0</v>
      </c>
      <c r="Q114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1149" s="9">
        <f>Tabla1[V. COMPARENDOS]-(Tabla1[V. EXONERACIONES]+Tabla1[[#This Row],[V. SIMIT CON RESOLUCION]]+Tabla1[[#This Row],[V. SIMIT SIN RESOLUCION]]+Tabla1[[#This Row],[V. RECAUDOS COMPARENDOS]]+Tabla1[[#This Row],[V. RECAUDOS RESOLUCIONES]])</f>
        <v>953750</v>
      </c>
      <c r="S1149" s="11">
        <f>IFERROR(VLOOKUP(Tabla1[[#This Row],[FECHA]],'RECAUDOS LOCALES'!A:D,4,FALSE),0)</f>
        <v>3</v>
      </c>
      <c r="T1149" s="9">
        <f>IFERROR(VLOOKUP(Tabla1[[#This Row],[FECHA]],'RECAUDOS LOCALES'!A:D,3,FALSE),0)</f>
        <v>368953</v>
      </c>
      <c r="U1149" s="11">
        <f>IFERROR(VLOOKUP(Tabla1[[#This Row],[FECHA]],'RECAUDOS EXTERNOS'!A:D,4,FALSE),0)</f>
        <v>7</v>
      </c>
      <c r="V1149" s="9">
        <f>IFERROR(VLOOKUP(Tabla1[[#This Row],[FECHA]],'RECAUDOS EXTERNOS'!A:D,3,FALSE),0)</f>
        <v>1702547</v>
      </c>
    </row>
    <row r="1150" spans="1:22" x14ac:dyDescent="0.25">
      <c r="A1150" s="1">
        <v>38709</v>
      </c>
      <c r="B1150" s="3" t="s">
        <v>0</v>
      </c>
      <c r="C1150" s="2">
        <v>38687</v>
      </c>
      <c r="D1150" s="5">
        <f>YEAR(Tabla1[[#This Row],[FECHA]])</f>
        <v>2005</v>
      </c>
      <c r="E1150" s="5">
        <f>IFERROR(VLOOKUP(Tabla1[[#This Row],[FECHA]],'COMPARENDOS TOTALES'!A:D,4,FALSE),0)</f>
        <v>76</v>
      </c>
      <c r="F1150" s="9">
        <f>IFERROR(VLOOKUP(Tabla1[[#This Row],[FECHA]],'COMPARENDOS TOTALES'!A:D,3,FALSE),0)</f>
        <v>15043813</v>
      </c>
      <c r="G1150" s="5">
        <f>IFERROR(VLOOKUP(Tabla1[[#This Row],[FECHA]],EXONERACIONES!A:D,4,FALSE),0)</f>
        <v>60</v>
      </c>
      <c r="H1150" s="9">
        <f>IFERROR(VLOOKUP(Tabla1[[#This Row],[FECHA]],EXONERACIONES!A:D,3,FALSE),0)</f>
        <v>11495864</v>
      </c>
      <c r="I1150" s="5">
        <f>IFERROR(VLOOKUP(Tabla1[[#This Row],[FECHA]],'SIMIT CON RES'!A:D,4,FALSE),0)</f>
        <v>1</v>
      </c>
      <c r="J1150" s="9">
        <f>IFERROR(VLOOKUP(Tabla1[[#This Row],[FECHA]],'SIMIT CON RES'!A:D,3,FALSE),0)</f>
        <v>190750</v>
      </c>
      <c r="K1150">
        <f>IFERROR(VLOOKUP(Tabla1[[#This Row],[FECHA]],'SIMIT SIN RES'!A:D,4,FALSE),0)</f>
        <v>0</v>
      </c>
      <c r="L1150" s="9">
        <f>IFERROR(VLOOKUP(Tabla1[[#This Row],[FECHA]],'SIMIT SIN RES'!A:D,3,FALSE),0)</f>
        <v>0</v>
      </c>
      <c r="M1150" s="5">
        <f>IFERROR(VLOOKUP(Tabla1[[#This Row],[FECHA]],'RECAUDOS DE COMPARENDOS'!A:D,4,FALSE),0)</f>
        <v>3</v>
      </c>
      <c r="N1150" s="9">
        <f>IFERROR(VLOOKUP(Tabla1[[#This Row],[FECHA]],'RECAUDOS DE COMPARENDOS'!A:D,3,FALSE),0)</f>
        <v>483233</v>
      </c>
      <c r="O1150" s="5">
        <f>IFERROR(VLOOKUP(Tabla1[[#This Row],[FECHA]],'RECAUDOS DE RESOLUCIONES'!A:D,4,FALSE),0)</f>
        <v>0</v>
      </c>
      <c r="P1150" s="9">
        <f>IFERROR(VLOOKUP(Tabla1[[#This Row],[FECHA]],'RECAUDOS DE RESOLUCIONES'!A:D,3,FALSE),0)</f>
        <v>0</v>
      </c>
      <c r="Q115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12</v>
      </c>
      <c r="R1150" s="9">
        <f>Tabla1[V. COMPARENDOS]-(Tabla1[V. EXONERACIONES]+Tabla1[[#This Row],[V. SIMIT CON RESOLUCION]]+Tabla1[[#This Row],[V. SIMIT SIN RESOLUCION]]+Tabla1[[#This Row],[V. RECAUDOS COMPARENDOS]]+Tabla1[[#This Row],[V. RECAUDOS RESOLUCIONES]])</f>
        <v>2873966</v>
      </c>
      <c r="S1150" s="11">
        <f>IFERROR(VLOOKUP(Tabla1[[#This Row],[FECHA]],'RECAUDOS LOCALES'!A:D,4,FALSE),0)</f>
        <v>5</v>
      </c>
      <c r="T1150" s="9">
        <f>IFERROR(VLOOKUP(Tabla1[[#This Row],[FECHA]],'RECAUDOS LOCALES'!A:D,3,FALSE),0)</f>
        <v>432200</v>
      </c>
      <c r="U1150" s="11">
        <f>IFERROR(VLOOKUP(Tabla1[[#This Row],[FECHA]],'RECAUDOS EXTERNOS'!A:D,4,FALSE),0)</f>
        <v>7</v>
      </c>
      <c r="V1150" s="9">
        <f>IFERROR(VLOOKUP(Tabla1[[#This Row],[FECHA]],'RECAUDOS EXTERNOS'!A:D,3,FALSE),0)</f>
        <v>2048721</v>
      </c>
    </row>
    <row r="1151" spans="1:22" x14ac:dyDescent="0.25">
      <c r="A1151" s="1">
        <v>38710</v>
      </c>
      <c r="B1151" s="3" t="s">
        <v>5</v>
      </c>
      <c r="C1151" s="2">
        <v>38687</v>
      </c>
      <c r="D1151" s="5">
        <f>YEAR(Tabla1[[#This Row],[FECHA]])</f>
        <v>2005</v>
      </c>
      <c r="E1151" s="5">
        <f>IFERROR(VLOOKUP(Tabla1[[#This Row],[FECHA]],'COMPARENDOS TOTALES'!A:D,4,FALSE),0)</f>
        <v>66</v>
      </c>
      <c r="F1151" s="9">
        <f>IFERROR(VLOOKUP(Tabla1[[#This Row],[FECHA]],'COMPARENDOS TOTALES'!A:D,3,FALSE),0)</f>
        <v>12093546</v>
      </c>
      <c r="G1151" s="5">
        <f>IFERROR(VLOOKUP(Tabla1[[#This Row],[FECHA]],EXONERACIONES!A:D,4,FALSE),0)</f>
        <v>42</v>
      </c>
      <c r="H1151" s="9">
        <f>IFERROR(VLOOKUP(Tabla1[[#This Row],[FECHA]],EXONERACIONES!A:D,3,FALSE),0)</f>
        <v>7960631</v>
      </c>
      <c r="I1151" s="5">
        <f>IFERROR(VLOOKUP(Tabla1[[#This Row],[FECHA]],'SIMIT CON RES'!A:D,4,FALSE),0)</f>
        <v>0</v>
      </c>
      <c r="J1151" s="9">
        <f>IFERROR(VLOOKUP(Tabla1[[#This Row],[FECHA]],'SIMIT CON RES'!A:D,3,FALSE),0)</f>
        <v>0</v>
      </c>
      <c r="K1151">
        <f>IFERROR(VLOOKUP(Tabla1[[#This Row],[FECHA]],'SIMIT SIN RES'!A:D,4,FALSE),0)</f>
        <v>0</v>
      </c>
      <c r="L1151" s="9">
        <f>IFERROR(VLOOKUP(Tabla1[[#This Row],[FECHA]],'SIMIT SIN RES'!A:D,3,FALSE),0)</f>
        <v>0</v>
      </c>
      <c r="M1151" s="5">
        <f>IFERROR(VLOOKUP(Tabla1[[#This Row],[FECHA]],'RECAUDOS DE COMPARENDOS'!A:D,4,FALSE),0)</f>
        <v>12</v>
      </c>
      <c r="N1151" s="9">
        <f>IFERROR(VLOOKUP(Tabla1[[#This Row],[FECHA]],'RECAUDOS DE COMPARENDOS'!A:D,3,FALSE),0)</f>
        <v>1932932</v>
      </c>
      <c r="O1151" s="5">
        <f>IFERROR(VLOOKUP(Tabla1[[#This Row],[FECHA]],'RECAUDOS DE RESOLUCIONES'!A:D,4,FALSE),0)</f>
        <v>0</v>
      </c>
      <c r="P1151" s="9">
        <f>IFERROR(VLOOKUP(Tabla1[[#This Row],[FECHA]],'RECAUDOS DE RESOLUCIONES'!A:D,3,FALSE),0)</f>
        <v>0</v>
      </c>
      <c r="Q115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12</v>
      </c>
      <c r="R1151" s="9">
        <f>Tabla1[V. COMPARENDOS]-(Tabla1[V. EXONERACIONES]+Tabla1[[#This Row],[V. SIMIT CON RESOLUCION]]+Tabla1[[#This Row],[V. SIMIT SIN RESOLUCION]]+Tabla1[[#This Row],[V. RECAUDOS COMPARENDOS]]+Tabla1[[#This Row],[V. RECAUDOS RESOLUCIONES]])</f>
        <v>2199983</v>
      </c>
      <c r="S1151" s="11">
        <f>IFERROR(VLOOKUP(Tabla1[[#This Row],[FECHA]],'RECAUDOS LOCALES'!A:D,4,FALSE),0)</f>
        <v>0</v>
      </c>
      <c r="T1151" s="9">
        <f>IFERROR(VLOOKUP(Tabla1[[#This Row],[FECHA]],'RECAUDOS LOCALES'!A:D,3,FALSE),0)</f>
        <v>0</v>
      </c>
      <c r="U1151" s="11">
        <f>IFERROR(VLOOKUP(Tabla1[[#This Row],[FECHA]],'RECAUDOS EXTERNOS'!A:D,4,FALSE),0)</f>
        <v>0</v>
      </c>
      <c r="V1151" s="9">
        <f>IFERROR(VLOOKUP(Tabla1[[#This Row],[FECHA]],'RECAUDOS EXTERNOS'!A:D,3,FALSE),0)</f>
        <v>0</v>
      </c>
    </row>
    <row r="1152" spans="1:22" x14ac:dyDescent="0.25">
      <c r="A1152" s="1">
        <v>38711</v>
      </c>
      <c r="B1152" s="3" t="s">
        <v>4</v>
      </c>
      <c r="C1152" s="2">
        <v>38687</v>
      </c>
      <c r="D1152" s="5">
        <f>YEAR(Tabla1[[#This Row],[FECHA]])</f>
        <v>2005</v>
      </c>
      <c r="E1152" s="5">
        <f>IFERROR(VLOOKUP(Tabla1[[#This Row],[FECHA]],'COMPARENDOS TOTALES'!A:D,4,FALSE),0)</f>
        <v>21</v>
      </c>
      <c r="F1152" s="9">
        <f>IFERROR(VLOOKUP(Tabla1[[#This Row],[FECHA]],'COMPARENDOS TOTALES'!A:D,3,FALSE),0)</f>
        <v>3929449</v>
      </c>
      <c r="G1152" s="5">
        <f>IFERROR(VLOOKUP(Tabla1[[#This Row],[FECHA]],EXONERACIONES!A:D,4,FALSE),0)</f>
        <v>13</v>
      </c>
      <c r="H1152" s="9">
        <f>IFERROR(VLOOKUP(Tabla1[[#This Row],[FECHA]],EXONERACIONES!A:D,3,FALSE),0)</f>
        <v>2581483</v>
      </c>
      <c r="I1152" s="5">
        <f>IFERROR(VLOOKUP(Tabla1[[#This Row],[FECHA]],'SIMIT CON RES'!A:D,4,FALSE),0)</f>
        <v>1</v>
      </c>
      <c r="J1152" s="9">
        <f>IFERROR(VLOOKUP(Tabla1[[#This Row],[FECHA]],'SIMIT CON RES'!A:D,3,FALSE),0)</f>
        <v>190750</v>
      </c>
      <c r="K1152">
        <f>IFERROR(VLOOKUP(Tabla1[[#This Row],[FECHA]],'SIMIT SIN RES'!A:D,4,FALSE),0)</f>
        <v>0</v>
      </c>
      <c r="L1152" s="9">
        <f>IFERROR(VLOOKUP(Tabla1[[#This Row],[FECHA]],'SIMIT SIN RES'!A:D,3,FALSE),0)</f>
        <v>0</v>
      </c>
      <c r="M1152" s="5">
        <f>IFERROR(VLOOKUP(Tabla1[[#This Row],[FECHA]],'RECAUDOS DE COMPARENDOS'!A:D,4,FALSE),0)</f>
        <v>3</v>
      </c>
      <c r="N1152" s="9">
        <f>IFERROR(VLOOKUP(Tabla1[[#This Row],[FECHA]],'RECAUDOS DE COMPARENDOS'!A:D,3,FALSE),0)</f>
        <v>483233</v>
      </c>
      <c r="O1152" s="5">
        <f>IFERROR(VLOOKUP(Tabla1[[#This Row],[FECHA]],'RECAUDOS DE RESOLUCIONES'!A:D,4,FALSE),0)</f>
        <v>0</v>
      </c>
      <c r="P1152" s="9">
        <f>IFERROR(VLOOKUP(Tabla1[[#This Row],[FECHA]],'RECAUDOS DE RESOLUCIONES'!A:D,3,FALSE),0)</f>
        <v>0</v>
      </c>
      <c r="Q115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1152" s="9">
        <f>Tabla1[V. COMPARENDOS]-(Tabla1[V. EXONERACIONES]+Tabla1[[#This Row],[V. SIMIT CON RESOLUCION]]+Tabla1[[#This Row],[V. SIMIT SIN RESOLUCION]]+Tabla1[[#This Row],[V. RECAUDOS COMPARENDOS]]+Tabla1[[#This Row],[V. RECAUDOS RESOLUCIONES]])</f>
        <v>673983</v>
      </c>
      <c r="S1152" s="11">
        <f>IFERROR(VLOOKUP(Tabla1[[#This Row],[FECHA]],'RECAUDOS LOCALES'!A:D,4,FALSE),0)</f>
        <v>0</v>
      </c>
      <c r="T1152" s="9">
        <f>IFERROR(VLOOKUP(Tabla1[[#This Row],[FECHA]],'RECAUDOS LOCALES'!A:D,3,FALSE),0)</f>
        <v>0</v>
      </c>
      <c r="U1152" s="11">
        <f>IFERROR(VLOOKUP(Tabla1[[#This Row],[FECHA]],'RECAUDOS EXTERNOS'!A:D,4,FALSE),0)</f>
        <v>0</v>
      </c>
      <c r="V1152" s="9">
        <f>IFERROR(VLOOKUP(Tabla1[[#This Row],[FECHA]],'RECAUDOS EXTERNOS'!A:D,3,FALSE),0)</f>
        <v>0</v>
      </c>
    </row>
    <row r="1153" spans="1:22" x14ac:dyDescent="0.25">
      <c r="A1153" s="1">
        <v>38712</v>
      </c>
      <c r="B1153" s="3" t="s">
        <v>1</v>
      </c>
      <c r="C1153" s="2">
        <v>38687</v>
      </c>
      <c r="D1153" s="5">
        <f>YEAR(Tabla1[[#This Row],[FECHA]])</f>
        <v>2005</v>
      </c>
      <c r="E1153" s="5">
        <f>IFERROR(VLOOKUP(Tabla1[[#This Row],[FECHA]],'COMPARENDOS TOTALES'!A:D,4,FALSE),0)</f>
        <v>57</v>
      </c>
      <c r="F1153" s="9">
        <f>IFERROR(VLOOKUP(Tabla1[[#This Row],[FECHA]],'COMPARENDOS TOTALES'!A:D,3,FALSE),0)</f>
        <v>13276199</v>
      </c>
      <c r="G1153" s="5">
        <f>IFERROR(VLOOKUP(Tabla1[[#This Row],[FECHA]],EXONERACIONES!A:D,4,FALSE),0)</f>
        <v>39</v>
      </c>
      <c r="H1153" s="9">
        <f>IFERROR(VLOOKUP(Tabla1[[#This Row],[FECHA]],EXONERACIONES!A:D,3,FALSE),0)</f>
        <v>8787216</v>
      </c>
      <c r="I1153" s="5">
        <f>IFERROR(VLOOKUP(Tabla1[[#This Row],[FECHA]],'SIMIT CON RES'!A:D,4,FALSE),0)</f>
        <v>0</v>
      </c>
      <c r="J1153" s="9">
        <f>IFERROR(VLOOKUP(Tabla1[[#This Row],[FECHA]],'SIMIT CON RES'!A:D,3,FALSE),0)</f>
        <v>0</v>
      </c>
      <c r="K1153">
        <f>IFERROR(VLOOKUP(Tabla1[[#This Row],[FECHA]],'SIMIT SIN RES'!A:D,4,FALSE),0)</f>
        <v>0</v>
      </c>
      <c r="L1153" s="9">
        <f>IFERROR(VLOOKUP(Tabla1[[#This Row],[FECHA]],'SIMIT SIN RES'!A:D,3,FALSE),0)</f>
        <v>0</v>
      </c>
      <c r="M1153" s="5">
        <f>IFERROR(VLOOKUP(Tabla1[[#This Row],[FECHA]],'RECAUDOS DE COMPARENDOS'!A:D,4,FALSE),0)</f>
        <v>10</v>
      </c>
      <c r="N1153" s="9">
        <f>IFERROR(VLOOKUP(Tabla1[[#This Row],[FECHA]],'RECAUDOS DE COMPARENDOS'!A:D,3,FALSE),0)</f>
        <v>2479750</v>
      </c>
      <c r="O1153" s="5">
        <f>IFERROR(VLOOKUP(Tabla1[[#This Row],[FECHA]],'RECAUDOS DE RESOLUCIONES'!A:D,4,FALSE),0)</f>
        <v>0</v>
      </c>
      <c r="P1153" s="9">
        <f>IFERROR(VLOOKUP(Tabla1[[#This Row],[FECHA]],'RECAUDOS DE RESOLUCIONES'!A:D,3,FALSE),0)</f>
        <v>0</v>
      </c>
      <c r="Q115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8</v>
      </c>
      <c r="R1153" s="9">
        <f>Tabla1[V. COMPARENDOS]-(Tabla1[V. EXONERACIONES]+Tabla1[[#This Row],[V. SIMIT CON RESOLUCION]]+Tabla1[[#This Row],[V. SIMIT SIN RESOLUCION]]+Tabla1[[#This Row],[V. RECAUDOS COMPARENDOS]]+Tabla1[[#This Row],[V. RECAUDOS RESOLUCIONES]])</f>
        <v>2009233</v>
      </c>
      <c r="S1153" s="11">
        <f>IFERROR(VLOOKUP(Tabla1[[#This Row],[FECHA]],'RECAUDOS LOCALES'!A:D,4,FALSE),0)</f>
        <v>3</v>
      </c>
      <c r="T1153" s="9">
        <f>IFERROR(VLOOKUP(Tabla1[[#This Row],[FECHA]],'RECAUDOS LOCALES'!A:D,3,FALSE),0)</f>
        <v>369636</v>
      </c>
      <c r="U1153" s="11">
        <f>IFERROR(VLOOKUP(Tabla1[[#This Row],[FECHA]],'RECAUDOS EXTERNOS'!A:D,4,FALSE),0)</f>
        <v>14</v>
      </c>
      <c r="V1153" s="9">
        <f>IFERROR(VLOOKUP(Tabla1[[#This Row],[FECHA]],'RECAUDOS EXTERNOS'!A:D,3,FALSE),0)</f>
        <v>3698720</v>
      </c>
    </row>
    <row r="1154" spans="1:22" x14ac:dyDescent="0.25">
      <c r="A1154" s="1">
        <v>38713</v>
      </c>
      <c r="B1154" s="3" t="s">
        <v>2</v>
      </c>
      <c r="C1154" s="2">
        <v>38687</v>
      </c>
      <c r="D1154" s="5">
        <f>YEAR(Tabla1[[#This Row],[FECHA]])</f>
        <v>2005</v>
      </c>
      <c r="E1154" s="5">
        <f>IFERROR(VLOOKUP(Tabla1[[#This Row],[FECHA]],'COMPARENDOS TOTALES'!A:D,4,FALSE),0)</f>
        <v>55</v>
      </c>
      <c r="F1154" s="9">
        <f>IFERROR(VLOOKUP(Tabla1[[#This Row],[FECHA]],'COMPARENDOS TOTALES'!A:D,3,FALSE),0)</f>
        <v>12805682</v>
      </c>
      <c r="G1154" s="5">
        <f>IFERROR(VLOOKUP(Tabla1[[#This Row],[FECHA]],EXONERACIONES!A:D,4,FALSE),0)</f>
        <v>46</v>
      </c>
      <c r="H1154" s="9">
        <f>IFERROR(VLOOKUP(Tabla1[[#This Row],[FECHA]],EXONERACIONES!A:D,3,FALSE),0)</f>
        <v>10325932</v>
      </c>
      <c r="I1154" s="5">
        <f>IFERROR(VLOOKUP(Tabla1[[#This Row],[FECHA]],'SIMIT CON RES'!A:D,4,FALSE),0)</f>
        <v>0</v>
      </c>
      <c r="J1154" s="9">
        <f>IFERROR(VLOOKUP(Tabla1[[#This Row],[FECHA]],'SIMIT CON RES'!A:D,3,FALSE),0)</f>
        <v>0</v>
      </c>
      <c r="K1154">
        <f>IFERROR(VLOOKUP(Tabla1[[#This Row],[FECHA]],'SIMIT SIN RES'!A:D,4,FALSE),0)</f>
        <v>0</v>
      </c>
      <c r="L1154" s="9">
        <f>IFERROR(VLOOKUP(Tabla1[[#This Row],[FECHA]],'SIMIT SIN RES'!A:D,3,FALSE),0)</f>
        <v>0</v>
      </c>
      <c r="M1154" s="5">
        <f>IFERROR(VLOOKUP(Tabla1[[#This Row],[FECHA]],'RECAUDOS DE COMPARENDOS'!A:D,4,FALSE),0)</f>
        <v>3</v>
      </c>
      <c r="N1154" s="9">
        <f>IFERROR(VLOOKUP(Tabla1[[#This Row],[FECHA]],'RECAUDOS DE COMPARENDOS'!A:D,3,FALSE),0)</f>
        <v>953750</v>
      </c>
      <c r="O1154" s="5">
        <f>IFERROR(VLOOKUP(Tabla1[[#This Row],[FECHA]],'RECAUDOS DE RESOLUCIONES'!A:D,4,FALSE),0)</f>
        <v>0</v>
      </c>
      <c r="P1154" s="9">
        <f>IFERROR(VLOOKUP(Tabla1[[#This Row],[FECHA]],'RECAUDOS DE RESOLUCIONES'!A:D,3,FALSE),0)</f>
        <v>0</v>
      </c>
      <c r="Q115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1154" s="9">
        <f>Tabla1[V. COMPARENDOS]-(Tabla1[V. EXONERACIONES]+Tabla1[[#This Row],[V. SIMIT CON RESOLUCION]]+Tabla1[[#This Row],[V. SIMIT SIN RESOLUCION]]+Tabla1[[#This Row],[V. RECAUDOS COMPARENDOS]]+Tabla1[[#This Row],[V. RECAUDOS RESOLUCIONES]])</f>
        <v>1526000</v>
      </c>
      <c r="S1154" s="11">
        <f>IFERROR(VLOOKUP(Tabla1[[#This Row],[FECHA]],'RECAUDOS LOCALES'!A:D,4,FALSE),0)</f>
        <v>2</v>
      </c>
      <c r="T1154" s="9">
        <f>IFERROR(VLOOKUP(Tabla1[[#This Row],[FECHA]],'RECAUDOS LOCALES'!A:D,3,FALSE),0)</f>
        <v>146154</v>
      </c>
      <c r="U1154" s="11">
        <f>IFERROR(VLOOKUP(Tabla1[[#This Row],[FECHA]],'RECAUDOS EXTERNOS'!A:D,4,FALSE),0)</f>
        <v>15</v>
      </c>
      <c r="V1154" s="9">
        <f>IFERROR(VLOOKUP(Tabla1[[#This Row],[FECHA]],'RECAUDOS EXTERNOS'!A:D,3,FALSE),0)</f>
        <v>3697278</v>
      </c>
    </row>
    <row r="1155" spans="1:22" x14ac:dyDescent="0.25">
      <c r="A1155" s="1">
        <v>38714</v>
      </c>
      <c r="B1155" s="3" t="s">
        <v>3</v>
      </c>
      <c r="C1155" s="2">
        <v>38687</v>
      </c>
      <c r="D1155" s="5">
        <f>YEAR(Tabla1[[#This Row],[FECHA]])</f>
        <v>2005</v>
      </c>
      <c r="E1155" s="5">
        <f>IFERROR(VLOOKUP(Tabla1[[#This Row],[FECHA]],'COMPARENDOS TOTALES'!A:D,4,FALSE),0)</f>
        <v>86</v>
      </c>
      <c r="F1155" s="9">
        <f>IFERROR(VLOOKUP(Tabla1[[#This Row],[FECHA]],'COMPARENDOS TOTALES'!A:D,3,FALSE),0)</f>
        <v>17766199</v>
      </c>
      <c r="G1155" s="5">
        <f>IFERROR(VLOOKUP(Tabla1[[#This Row],[FECHA]],EXONERACIONES!A:D,4,FALSE),0)</f>
        <v>50</v>
      </c>
      <c r="H1155" s="9">
        <f>IFERROR(VLOOKUP(Tabla1[[#This Row],[FECHA]],EXONERACIONES!A:D,3,FALSE),0)</f>
        <v>10033449</v>
      </c>
      <c r="I1155" s="5">
        <f>IFERROR(VLOOKUP(Tabla1[[#This Row],[FECHA]],'SIMIT CON RES'!A:D,4,FALSE),0)</f>
        <v>0</v>
      </c>
      <c r="J1155" s="9">
        <f>IFERROR(VLOOKUP(Tabla1[[#This Row],[FECHA]],'SIMIT CON RES'!A:D,3,FALSE),0)</f>
        <v>0</v>
      </c>
      <c r="K1155">
        <f>IFERROR(VLOOKUP(Tabla1[[#This Row],[FECHA]],'SIMIT SIN RES'!A:D,4,FALSE),0)</f>
        <v>0</v>
      </c>
      <c r="L1155" s="9">
        <f>IFERROR(VLOOKUP(Tabla1[[#This Row],[FECHA]],'SIMIT SIN RES'!A:D,3,FALSE),0)</f>
        <v>0</v>
      </c>
      <c r="M1155" s="5">
        <f>IFERROR(VLOOKUP(Tabla1[[#This Row],[FECHA]],'RECAUDOS DE COMPARENDOS'!A:D,4,FALSE),0)</f>
        <v>11</v>
      </c>
      <c r="N1155" s="9">
        <f>IFERROR(VLOOKUP(Tabla1[[#This Row],[FECHA]],'RECAUDOS DE COMPARENDOS'!A:D,3,FALSE),0)</f>
        <v>2200250</v>
      </c>
      <c r="O1155" s="5">
        <f>IFERROR(VLOOKUP(Tabla1[[#This Row],[FECHA]],'RECAUDOS DE RESOLUCIONES'!A:D,4,FALSE),0)</f>
        <v>0</v>
      </c>
      <c r="P1155" s="9">
        <f>IFERROR(VLOOKUP(Tabla1[[#This Row],[FECHA]],'RECAUDOS DE RESOLUCIONES'!A:D,3,FALSE),0)</f>
        <v>0</v>
      </c>
      <c r="Q115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25</v>
      </c>
      <c r="R1155" s="9">
        <f>Tabla1[V. COMPARENDOS]-(Tabla1[V. EXONERACIONES]+Tabla1[[#This Row],[V. SIMIT CON RESOLUCION]]+Tabla1[[#This Row],[V. SIMIT SIN RESOLUCION]]+Tabla1[[#This Row],[V. RECAUDOS COMPARENDOS]]+Tabla1[[#This Row],[V. RECAUDOS RESOLUCIONES]])</f>
        <v>5532500</v>
      </c>
      <c r="S1155" s="11">
        <f>IFERROR(VLOOKUP(Tabla1[[#This Row],[FECHA]],'RECAUDOS LOCALES'!A:D,4,FALSE),0)</f>
        <v>10</v>
      </c>
      <c r="T1155" s="9">
        <f>IFERROR(VLOOKUP(Tabla1[[#This Row],[FECHA]],'RECAUDOS LOCALES'!A:D,3,FALSE),0)</f>
        <v>1043215</v>
      </c>
      <c r="U1155" s="11">
        <f>IFERROR(VLOOKUP(Tabla1[[#This Row],[FECHA]],'RECAUDOS EXTERNOS'!A:D,4,FALSE),0)</f>
        <v>11</v>
      </c>
      <c r="V1155" s="9">
        <f>IFERROR(VLOOKUP(Tabla1[[#This Row],[FECHA]],'RECAUDOS EXTERNOS'!A:D,3,FALSE),0)</f>
        <v>2070343</v>
      </c>
    </row>
    <row r="1156" spans="1:22" x14ac:dyDescent="0.25">
      <c r="A1156" s="1">
        <v>38715</v>
      </c>
      <c r="B1156" s="3" t="s">
        <v>6</v>
      </c>
      <c r="C1156" s="2">
        <v>38687</v>
      </c>
      <c r="D1156" s="5">
        <f>YEAR(Tabla1[[#This Row],[FECHA]])</f>
        <v>2005</v>
      </c>
      <c r="E1156" s="5">
        <f>IFERROR(VLOOKUP(Tabla1[[#This Row],[FECHA]],'COMPARENDOS TOTALES'!A:D,4,FALSE),0)</f>
        <v>34</v>
      </c>
      <c r="F1156" s="9">
        <f>IFERROR(VLOOKUP(Tabla1[[#This Row],[FECHA]],'COMPARENDOS TOTALES'!A:D,3,FALSE),0)</f>
        <v>7362949</v>
      </c>
      <c r="G1156" s="5">
        <f>IFERROR(VLOOKUP(Tabla1[[#This Row],[FECHA]],EXONERACIONES!A:D,4,FALSE),0)</f>
        <v>26</v>
      </c>
      <c r="H1156" s="9">
        <f>IFERROR(VLOOKUP(Tabla1[[#This Row],[FECHA]],EXONERACIONES!A:D,3,FALSE),0)</f>
        <v>5442733</v>
      </c>
      <c r="I1156" s="5">
        <f>IFERROR(VLOOKUP(Tabla1[[#This Row],[FECHA]],'SIMIT CON RES'!A:D,4,FALSE),0)</f>
        <v>0</v>
      </c>
      <c r="J1156" s="9">
        <f>IFERROR(VLOOKUP(Tabla1[[#This Row],[FECHA]],'SIMIT CON RES'!A:D,3,FALSE),0)</f>
        <v>0</v>
      </c>
      <c r="K1156">
        <f>IFERROR(VLOOKUP(Tabla1[[#This Row],[FECHA]],'SIMIT SIN RES'!A:D,4,FALSE),0)</f>
        <v>0</v>
      </c>
      <c r="L1156" s="9">
        <f>IFERROR(VLOOKUP(Tabla1[[#This Row],[FECHA]],'SIMIT SIN RES'!A:D,3,FALSE),0)</f>
        <v>0</v>
      </c>
      <c r="M1156" s="5">
        <f>IFERROR(VLOOKUP(Tabla1[[#This Row],[FECHA]],'RECAUDOS DE COMPARENDOS'!A:D,4,FALSE),0)</f>
        <v>1</v>
      </c>
      <c r="N1156" s="9">
        <f>IFERROR(VLOOKUP(Tabla1[[#This Row],[FECHA]],'RECAUDOS DE COMPARENDOS'!A:D,3,FALSE),0)</f>
        <v>101733</v>
      </c>
      <c r="O1156" s="5">
        <f>IFERROR(VLOOKUP(Tabla1[[#This Row],[FECHA]],'RECAUDOS DE RESOLUCIONES'!A:D,4,FALSE),0)</f>
        <v>0</v>
      </c>
      <c r="P1156" s="9">
        <f>IFERROR(VLOOKUP(Tabla1[[#This Row],[FECHA]],'RECAUDOS DE RESOLUCIONES'!A:D,3,FALSE),0)</f>
        <v>0</v>
      </c>
      <c r="Q115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7</v>
      </c>
      <c r="R1156" s="9">
        <f>Tabla1[V. COMPARENDOS]-(Tabla1[V. EXONERACIONES]+Tabla1[[#This Row],[V. SIMIT CON RESOLUCION]]+Tabla1[[#This Row],[V. SIMIT SIN RESOLUCION]]+Tabla1[[#This Row],[V. RECAUDOS COMPARENDOS]]+Tabla1[[#This Row],[V. RECAUDOS RESOLUCIONES]])</f>
        <v>1818483</v>
      </c>
      <c r="S1156" s="11">
        <f>IFERROR(VLOOKUP(Tabla1[[#This Row],[FECHA]],'RECAUDOS LOCALES'!A:D,4,FALSE),0)</f>
        <v>3</v>
      </c>
      <c r="T1156" s="9">
        <f>IFERROR(VLOOKUP(Tabla1[[#This Row],[FECHA]],'RECAUDOS LOCALES'!A:D,3,FALSE),0)</f>
        <v>197054</v>
      </c>
      <c r="U1156" s="11">
        <f>IFERROR(VLOOKUP(Tabla1[[#This Row],[FECHA]],'RECAUDOS EXTERNOS'!A:D,4,FALSE),0)</f>
        <v>6</v>
      </c>
      <c r="V1156" s="9">
        <f>IFERROR(VLOOKUP(Tabla1[[#This Row],[FECHA]],'RECAUDOS EXTERNOS'!A:D,3,FALSE),0)</f>
        <v>1091718</v>
      </c>
    </row>
    <row r="1157" spans="1:22" x14ac:dyDescent="0.25">
      <c r="A1157" s="1">
        <v>38716</v>
      </c>
      <c r="B1157" s="3" t="s">
        <v>0</v>
      </c>
      <c r="C1157" s="2">
        <v>38687</v>
      </c>
      <c r="D1157" s="5">
        <f>YEAR(Tabla1[[#This Row],[FECHA]])</f>
        <v>2005</v>
      </c>
      <c r="E1157" s="5">
        <f>IFERROR(VLOOKUP(Tabla1[[#This Row],[FECHA]],'COMPARENDOS TOTALES'!A:D,4,FALSE),0)</f>
        <v>44</v>
      </c>
      <c r="F1157" s="9">
        <f>IFERROR(VLOOKUP(Tabla1[[#This Row],[FECHA]],'COMPARENDOS TOTALES'!A:D,3,FALSE),0)</f>
        <v>8418432</v>
      </c>
      <c r="G1157" s="5">
        <f>IFERROR(VLOOKUP(Tabla1[[#This Row],[FECHA]],EXONERACIONES!A:D,4,FALSE),0)</f>
        <v>31</v>
      </c>
      <c r="H1157" s="9">
        <f>IFERROR(VLOOKUP(Tabla1[[#This Row],[FECHA]],EXONERACIONES!A:D,3,FALSE),0)</f>
        <v>5646199</v>
      </c>
      <c r="I1157" s="5">
        <f>IFERROR(VLOOKUP(Tabla1[[#This Row],[FECHA]],'SIMIT CON RES'!A:D,4,FALSE),0)</f>
        <v>1</v>
      </c>
      <c r="J1157" s="9">
        <f>IFERROR(VLOOKUP(Tabla1[[#This Row],[FECHA]],'SIMIT CON RES'!A:D,3,FALSE),0)</f>
        <v>190750</v>
      </c>
      <c r="K1157">
        <f>IFERROR(VLOOKUP(Tabla1[[#This Row],[FECHA]],'SIMIT SIN RES'!A:D,4,FALSE),0)</f>
        <v>0</v>
      </c>
      <c r="L1157" s="9">
        <f>IFERROR(VLOOKUP(Tabla1[[#This Row],[FECHA]],'SIMIT SIN RES'!A:D,3,FALSE),0)</f>
        <v>0</v>
      </c>
      <c r="M1157" s="5">
        <f>IFERROR(VLOOKUP(Tabla1[[#This Row],[FECHA]],'RECAUDOS DE COMPARENDOS'!A:D,4,FALSE),0)</f>
        <v>0</v>
      </c>
      <c r="N1157" s="9">
        <f>IFERROR(VLOOKUP(Tabla1[[#This Row],[FECHA]],'RECAUDOS DE COMPARENDOS'!A:D,3,FALSE),0)</f>
        <v>0</v>
      </c>
      <c r="O1157" s="5">
        <f>IFERROR(VLOOKUP(Tabla1[[#This Row],[FECHA]],'RECAUDOS DE RESOLUCIONES'!A:D,4,FALSE),0)</f>
        <v>0</v>
      </c>
      <c r="P1157" s="9">
        <f>IFERROR(VLOOKUP(Tabla1[[#This Row],[FECHA]],'RECAUDOS DE RESOLUCIONES'!A:D,3,FALSE),0)</f>
        <v>0</v>
      </c>
      <c r="Q115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12</v>
      </c>
      <c r="R1157" s="9">
        <f>Tabla1[V. COMPARENDOS]-(Tabla1[V. EXONERACIONES]+Tabla1[[#This Row],[V. SIMIT CON RESOLUCION]]+Tabla1[[#This Row],[V. SIMIT SIN RESOLUCION]]+Tabla1[[#This Row],[V. RECAUDOS COMPARENDOS]]+Tabla1[[#This Row],[V. RECAUDOS RESOLUCIONES]])</f>
        <v>2581483</v>
      </c>
      <c r="S1157" s="11">
        <f>IFERROR(VLOOKUP(Tabla1[[#This Row],[FECHA]],'RECAUDOS LOCALES'!A:D,4,FALSE),0)</f>
        <v>1</v>
      </c>
      <c r="T1157" s="9">
        <f>IFERROR(VLOOKUP(Tabla1[[#This Row],[FECHA]],'RECAUDOS LOCALES'!A:D,3,FALSE),0)</f>
        <v>66450</v>
      </c>
      <c r="U1157" s="11">
        <f>IFERROR(VLOOKUP(Tabla1[[#This Row],[FECHA]],'RECAUDOS EXTERNOS'!A:D,4,FALSE),0)</f>
        <v>0</v>
      </c>
      <c r="V1157" s="9">
        <f>IFERROR(VLOOKUP(Tabla1[[#This Row],[FECHA]],'RECAUDOS EXTERNOS'!A:D,3,FALSE),0)</f>
        <v>0</v>
      </c>
    </row>
    <row r="1158" spans="1:22" x14ac:dyDescent="0.25">
      <c r="A1158" s="1">
        <v>38717</v>
      </c>
      <c r="B1158" s="3" t="s">
        <v>5</v>
      </c>
      <c r="C1158" s="2">
        <v>38687</v>
      </c>
      <c r="D1158" s="5">
        <f>YEAR(Tabla1[[#This Row],[FECHA]])</f>
        <v>2005</v>
      </c>
      <c r="E1158" s="5">
        <f>IFERROR(VLOOKUP(Tabla1[[#This Row],[FECHA]],'COMPARENDOS TOTALES'!A:D,4,FALSE),0)</f>
        <v>58</v>
      </c>
      <c r="F1158" s="9">
        <f>IFERROR(VLOOKUP(Tabla1[[#This Row],[FECHA]],'COMPARENDOS TOTALES'!A:D,3,FALSE),0)</f>
        <v>11343265</v>
      </c>
      <c r="G1158" s="5">
        <f>IFERROR(VLOOKUP(Tabla1[[#This Row],[FECHA]],EXONERACIONES!A:D,4,FALSE),0)</f>
        <v>48</v>
      </c>
      <c r="H1158" s="9">
        <f>IFERROR(VLOOKUP(Tabla1[[#This Row],[FECHA]],EXONERACIONES!A:D,3,FALSE),0)</f>
        <v>9334032</v>
      </c>
      <c r="I1158" s="5">
        <f>IFERROR(VLOOKUP(Tabla1[[#This Row],[FECHA]],'SIMIT CON RES'!A:D,4,FALSE),0)</f>
        <v>0</v>
      </c>
      <c r="J1158" s="9">
        <f>IFERROR(VLOOKUP(Tabla1[[#This Row],[FECHA]],'SIMIT CON RES'!A:D,3,FALSE),0)</f>
        <v>0</v>
      </c>
      <c r="K1158">
        <f>IFERROR(VLOOKUP(Tabla1[[#This Row],[FECHA]],'SIMIT SIN RES'!A:D,4,FALSE),0)</f>
        <v>0</v>
      </c>
      <c r="L1158" s="9">
        <f>IFERROR(VLOOKUP(Tabla1[[#This Row],[FECHA]],'SIMIT SIN RES'!A:D,3,FALSE),0)</f>
        <v>0</v>
      </c>
      <c r="M1158" s="5">
        <f>IFERROR(VLOOKUP(Tabla1[[#This Row],[FECHA]],'RECAUDOS DE COMPARENDOS'!A:D,4,FALSE),0)</f>
        <v>3</v>
      </c>
      <c r="N1158" s="9">
        <f>IFERROR(VLOOKUP(Tabla1[[#This Row],[FECHA]],'RECAUDOS DE COMPARENDOS'!A:D,3,FALSE),0)</f>
        <v>763000</v>
      </c>
      <c r="O1158" s="5">
        <f>IFERROR(VLOOKUP(Tabla1[[#This Row],[FECHA]],'RECAUDOS DE RESOLUCIONES'!A:D,4,FALSE),0)</f>
        <v>0</v>
      </c>
      <c r="P1158" s="9">
        <f>IFERROR(VLOOKUP(Tabla1[[#This Row],[FECHA]],'RECAUDOS DE RESOLUCIONES'!A:D,3,FALSE),0)</f>
        <v>0</v>
      </c>
      <c r="Q115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7</v>
      </c>
      <c r="R1158" s="9">
        <f>Tabla1[V. COMPARENDOS]-(Tabla1[V. EXONERACIONES]+Tabla1[[#This Row],[V. SIMIT CON RESOLUCION]]+Tabla1[[#This Row],[V. SIMIT SIN RESOLUCION]]+Tabla1[[#This Row],[V. RECAUDOS COMPARENDOS]]+Tabla1[[#This Row],[V. RECAUDOS RESOLUCIONES]])</f>
        <v>1246233</v>
      </c>
      <c r="S1158" s="11">
        <f>IFERROR(VLOOKUP(Tabla1[[#This Row],[FECHA]],'RECAUDOS LOCALES'!A:D,4,FALSE),0)</f>
        <v>0</v>
      </c>
      <c r="T1158" s="9">
        <f>IFERROR(VLOOKUP(Tabla1[[#This Row],[FECHA]],'RECAUDOS LOCALES'!A:D,3,FALSE),0)</f>
        <v>0</v>
      </c>
      <c r="U1158" s="11">
        <f>IFERROR(VLOOKUP(Tabla1[[#This Row],[FECHA]],'RECAUDOS EXTERNOS'!A:D,4,FALSE),0)</f>
        <v>0</v>
      </c>
      <c r="V1158" s="9">
        <f>IFERROR(VLOOKUP(Tabla1[[#This Row],[FECHA]],'RECAUDOS EXTERNOS'!A:D,3,FALSE),0)</f>
        <v>0</v>
      </c>
    </row>
    <row r="1159" spans="1:22" x14ac:dyDescent="0.25">
      <c r="A1159" s="1">
        <v>38718</v>
      </c>
      <c r="B1159" s="3" t="s">
        <v>4</v>
      </c>
      <c r="C1159" s="2">
        <v>38718</v>
      </c>
      <c r="D1159" s="5">
        <f>YEAR(Tabla1[[#This Row],[FECHA]])</f>
        <v>2006</v>
      </c>
      <c r="E1159" s="5">
        <f>IFERROR(VLOOKUP(Tabla1[[#This Row],[FECHA]],'COMPARENDOS TOTALES'!A:D,4,FALSE),0)</f>
        <v>27</v>
      </c>
      <c r="F1159" s="9">
        <f>IFERROR(VLOOKUP(Tabla1[[#This Row],[FECHA]],'COMPARENDOS TOTALES'!A:D,3,FALSE),0)</f>
        <v>5521600</v>
      </c>
      <c r="G1159" s="5">
        <f>IFERROR(VLOOKUP(Tabla1[[#This Row],[FECHA]],EXONERACIONES!A:D,4,FALSE),0)</f>
        <v>19</v>
      </c>
      <c r="H1159" s="9">
        <f>IFERROR(VLOOKUP(Tabla1[[#This Row],[FECHA]],EXONERACIONES!A:D,3,FALSE),0)</f>
        <v>3984800</v>
      </c>
      <c r="I1159" s="5">
        <f>IFERROR(VLOOKUP(Tabla1[[#This Row],[FECHA]],'SIMIT CON RES'!A:D,4,FALSE),0)</f>
        <v>0</v>
      </c>
      <c r="J1159" s="9">
        <f>IFERROR(VLOOKUP(Tabla1[[#This Row],[FECHA]],'SIMIT CON RES'!A:D,3,FALSE),0)</f>
        <v>0</v>
      </c>
      <c r="K1159">
        <f>IFERROR(VLOOKUP(Tabla1[[#This Row],[FECHA]],'SIMIT SIN RES'!A:D,4,FALSE),0)</f>
        <v>0</v>
      </c>
      <c r="L1159" s="9">
        <f>IFERROR(VLOOKUP(Tabla1[[#This Row],[FECHA]],'SIMIT SIN RES'!A:D,3,FALSE),0)</f>
        <v>0</v>
      </c>
      <c r="M1159" s="5">
        <f>IFERROR(VLOOKUP(Tabla1[[#This Row],[FECHA]],'RECAUDOS DE COMPARENDOS'!A:D,4,FALSE),0)</f>
        <v>3</v>
      </c>
      <c r="N1159" s="9">
        <f>IFERROR(VLOOKUP(Tabla1[[#This Row],[FECHA]],'RECAUDOS DE COMPARENDOS'!A:D,3,FALSE),0)</f>
        <v>516800</v>
      </c>
      <c r="O1159" s="5">
        <f>IFERROR(VLOOKUP(Tabla1[[#This Row],[FECHA]],'RECAUDOS DE RESOLUCIONES'!A:D,4,FALSE),0)</f>
        <v>0</v>
      </c>
      <c r="P1159" s="9">
        <f>IFERROR(VLOOKUP(Tabla1[[#This Row],[FECHA]],'RECAUDOS DE RESOLUCIONES'!A:D,3,FALSE),0)</f>
        <v>0</v>
      </c>
      <c r="Q115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1159" s="9">
        <f>Tabla1[V. COMPARENDOS]-(Tabla1[V. EXONERACIONES]+Tabla1[[#This Row],[V. SIMIT CON RESOLUCION]]+Tabla1[[#This Row],[V. SIMIT SIN RESOLUCION]]+Tabla1[[#This Row],[V. RECAUDOS COMPARENDOS]]+Tabla1[[#This Row],[V. RECAUDOS RESOLUCIONES]])</f>
        <v>1020000</v>
      </c>
      <c r="S1159" s="11">
        <f>IFERROR(VLOOKUP(Tabla1[[#This Row],[FECHA]],'RECAUDOS LOCALES'!A:D,4,FALSE),0)</f>
        <v>0</v>
      </c>
      <c r="T1159" s="9">
        <f>IFERROR(VLOOKUP(Tabla1[[#This Row],[FECHA]],'RECAUDOS LOCALES'!A:D,3,FALSE),0)</f>
        <v>0</v>
      </c>
      <c r="U1159" s="11">
        <f>IFERROR(VLOOKUP(Tabla1[[#This Row],[FECHA]],'RECAUDOS EXTERNOS'!A:D,4,FALSE),0)</f>
        <v>0</v>
      </c>
      <c r="V1159" s="9">
        <f>IFERROR(VLOOKUP(Tabla1[[#This Row],[FECHA]],'RECAUDOS EXTERNOS'!A:D,3,FALSE),0)</f>
        <v>0</v>
      </c>
    </row>
    <row r="1160" spans="1:22" x14ac:dyDescent="0.25">
      <c r="A1160" s="1">
        <v>38719</v>
      </c>
      <c r="B1160" s="3" t="s">
        <v>1</v>
      </c>
      <c r="C1160" s="2">
        <v>38718</v>
      </c>
      <c r="D1160" s="5">
        <f>YEAR(Tabla1[[#This Row],[FECHA]])</f>
        <v>2006</v>
      </c>
      <c r="E1160" s="5">
        <f>IFERROR(VLOOKUP(Tabla1[[#This Row],[FECHA]],'COMPARENDOS TOTALES'!A:D,4,FALSE),0)</f>
        <v>52</v>
      </c>
      <c r="F1160" s="9">
        <f>IFERROR(VLOOKUP(Tabla1[[#This Row],[FECHA]],'COMPARENDOS TOTALES'!A:D,3,FALSE),0)</f>
        <v>12687100</v>
      </c>
      <c r="G1160" s="5">
        <f>IFERROR(VLOOKUP(Tabla1[[#This Row],[FECHA]],EXONERACIONES!A:D,4,FALSE),0)</f>
        <v>28</v>
      </c>
      <c r="H1160" s="9">
        <f>IFERROR(VLOOKUP(Tabla1[[#This Row],[FECHA]],EXONERACIONES!A:D,3,FALSE),0)</f>
        <v>7357600</v>
      </c>
      <c r="I1160" s="5">
        <f>IFERROR(VLOOKUP(Tabla1[[#This Row],[FECHA]],'SIMIT CON RES'!A:D,4,FALSE),0)</f>
        <v>0</v>
      </c>
      <c r="J1160" s="9">
        <f>IFERROR(VLOOKUP(Tabla1[[#This Row],[FECHA]],'SIMIT CON RES'!A:D,3,FALSE),0)</f>
        <v>0</v>
      </c>
      <c r="K1160">
        <f>IFERROR(VLOOKUP(Tabla1[[#This Row],[FECHA]],'SIMIT SIN RES'!A:D,4,FALSE),0)</f>
        <v>0</v>
      </c>
      <c r="L1160" s="9">
        <f>IFERROR(VLOOKUP(Tabla1[[#This Row],[FECHA]],'SIMIT SIN RES'!A:D,3,FALSE),0)</f>
        <v>0</v>
      </c>
      <c r="M1160" s="5">
        <f>IFERROR(VLOOKUP(Tabla1[[#This Row],[FECHA]],'RECAUDOS DE COMPARENDOS'!A:D,4,FALSE),0)</f>
        <v>10</v>
      </c>
      <c r="N1160" s="9">
        <f>IFERROR(VLOOKUP(Tabla1[[#This Row],[FECHA]],'RECAUDOS DE COMPARENDOS'!A:D,3,FALSE),0)</f>
        <v>1849600</v>
      </c>
      <c r="O1160" s="5">
        <f>IFERROR(VLOOKUP(Tabla1[[#This Row],[FECHA]],'RECAUDOS DE RESOLUCIONES'!A:D,4,FALSE),0)</f>
        <v>0</v>
      </c>
      <c r="P1160" s="9">
        <f>IFERROR(VLOOKUP(Tabla1[[#This Row],[FECHA]],'RECAUDOS DE RESOLUCIONES'!A:D,3,FALSE),0)</f>
        <v>0</v>
      </c>
      <c r="Q116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14</v>
      </c>
      <c r="R1160" s="9">
        <f>Tabla1[V. COMPARENDOS]-(Tabla1[V. EXONERACIONES]+Tabla1[[#This Row],[V. SIMIT CON RESOLUCION]]+Tabla1[[#This Row],[V. SIMIT SIN RESOLUCION]]+Tabla1[[#This Row],[V. RECAUDOS COMPARENDOS]]+Tabla1[[#This Row],[V. RECAUDOS RESOLUCIONES]])</f>
        <v>3479900</v>
      </c>
      <c r="S1160" s="11">
        <f>IFERROR(VLOOKUP(Tabla1[[#This Row],[FECHA]],'RECAUDOS LOCALES'!A:D,4,FALSE),0)</f>
        <v>0</v>
      </c>
      <c r="T1160" s="9">
        <f>IFERROR(VLOOKUP(Tabla1[[#This Row],[FECHA]],'RECAUDOS LOCALES'!A:D,3,FALSE),0)</f>
        <v>0</v>
      </c>
      <c r="U1160" s="11">
        <f>IFERROR(VLOOKUP(Tabla1[[#This Row],[FECHA]],'RECAUDOS EXTERNOS'!A:D,4,FALSE),0)</f>
        <v>4</v>
      </c>
      <c r="V1160" s="9">
        <f>IFERROR(VLOOKUP(Tabla1[[#This Row],[FECHA]],'RECAUDOS EXTERNOS'!A:D,3,FALSE),0)</f>
        <v>807785</v>
      </c>
    </row>
    <row r="1161" spans="1:22" x14ac:dyDescent="0.25">
      <c r="A1161" s="1">
        <v>38720</v>
      </c>
      <c r="B1161" s="3" t="s">
        <v>2</v>
      </c>
      <c r="C1161" s="2">
        <v>38718</v>
      </c>
      <c r="D1161" s="5">
        <f>YEAR(Tabla1[[#This Row],[FECHA]])</f>
        <v>2006</v>
      </c>
      <c r="E1161" s="5">
        <f>IFERROR(VLOOKUP(Tabla1[[#This Row],[FECHA]],'COMPARENDOS TOTALES'!A:D,4,FALSE),0)</f>
        <v>53</v>
      </c>
      <c r="F1161" s="9">
        <f>IFERROR(VLOOKUP(Tabla1[[#This Row],[FECHA]],'COMPARENDOS TOTALES'!A:D,3,FALSE),0)</f>
        <v>12158400</v>
      </c>
      <c r="G1161" s="5">
        <f>IFERROR(VLOOKUP(Tabla1[[#This Row],[FECHA]],EXONERACIONES!A:D,4,FALSE),0)</f>
        <v>35</v>
      </c>
      <c r="H1161" s="9">
        <f>IFERROR(VLOOKUP(Tabla1[[#This Row],[FECHA]],EXONERACIONES!A:D,3,FALSE),0)</f>
        <v>8173600</v>
      </c>
      <c r="I1161" s="5">
        <f>IFERROR(VLOOKUP(Tabla1[[#This Row],[FECHA]],'SIMIT CON RES'!A:D,4,FALSE),0)</f>
        <v>0</v>
      </c>
      <c r="J1161" s="9">
        <f>IFERROR(VLOOKUP(Tabla1[[#This Row],[FECHA]],'SIMIT CON RES'!A:D,3,FALSE),0)</f>
        <v>0</v>
      </c>
      <c r="K1161">
        <f>IFERROR(VLOOKUP(Tabla1[[#This Row],[FECHA]],'SIMIT SIN RES'!A:D,4,FALSE),0)</f>
        <v>0</v>
      </c>
      <c r="L1161" s="9">
        <f>IFERROR(VLOOKUP(Tabla1[[#This Row],[FECHA]],'SIMIT SIN RES'!A:D,3,FALSE),0)</f>
        <v>0</v>
      </c>
      <c r="M1161" s="5">
        <f>IFERROR(VLOOKUP(Tabla1[[#This Row],[FECHA]],'RECAUDOS DE COMPARENDOS'!A:D,4,FALSE),0)</f>
        <v>4</v>
      </c>
      <c r="N1161" s="9">
        <f>IFERROR(VLOOKUP(Tabla1[[#This Row],[FECHA]],'RECAUDOS DE COMPARENDOS'!A:D,3,FALSE),0)</f>
        <v>1020000</v>
      </c>
      <c r="O1161" s="5">
        <f>IFERROR(VLOOKUP(Tabla1[[#This Row],[FECHA]],'RECAUDOS DE RESOLUCIONES'!A:D,4,FALSE),0)</f>
        <v>0</v>
      </c>
      <c r="P1161" s="9">
        <f>IFERROR(VLOOKUP(Tabla1[[#This Row],[FECHA]],'RECAUDOS DE RESOLUCIONES'!A:D,3,FALSE),0)</f>
        <v>0</v>
      </c>
      <c r="Q116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14</v>
      </c>
      <c r="R1161" s="9">
        <f>Tabla1[V. COMPARENDOS]-(Tabla1[V. EXONERACIONES]+Tabla1[[#This Row],[V. SIMIT CON RESOLUCION]]+Tabla1[[#This Row],[V. SIMIT SIN RESOLUCION]]+Tabla1[[#This Row],[V. RECAUDOS COMPARENDOS]]+Tabla1[[#This Row],[V. RECAUDOS RESOLUCIONES]])</f>
        <v>2964800</v>
      </c>
      <c r="S1161" s="11">
        <f>IFERROR(VLOOKUP(Tabla1[[#This Row],[FECHA]],'RECAUDOS LOCALES'!A:D,4,FALSE),0)</f>
        <v>3</v>
      </c>
      <c r="T1161" s="9">
        <f>IFERROR(VLOOKUP(Tabla1[[#This Row],[FECHA]],'RECAUDOS LOCALES'!A:D,3,FALSE),0)</f>
        <v>285954</v>
      </c>
      <c r="U1161" s="11">
        <f>IFERROR(VLOOKUP(Tabla1[[#This Row],[FECHA]],'RECAUDOS EXTERNOS'!A:D,4,FALSE),0)</f>
        <v>2</v>
      </c>
      <c r="V1161" s="9">
        <f>IFERROR(VLOOKUP(Tabla1[[#This Row],[FECHA]],'RECAUDOS EXTERNOS'!A:D,3,FALSE),0)</f>
        <v>384835</v>
      </c>
    </row>
    <row r="1162" spans="1:22" x14ac:dyDescent="0.25">
      <c r="A1162" s="1">
        <v>38721</v>
      </c>
      <c r="B1162" s="3" t="s">
        <v>3</v>
      </c>
      <c r="C1162" s="2">
        <v>38718</v>
      </c>
      <c r="D1162" s="5">
        <f>YEAR(Tabla1[[#This Row],[FECHA]])</f>
        <v>2006</v>
      </c>
      <c r="E1162" s="5">
        <f>IFERROR(VLOOKUP(Tabla1[[#This Row],[FECHA]],'COMPARENDOS TOTALES'!A:D,4,FALSE),0)</f>
        <v>66</v>
      </c>
      <c r="F1162" s="9">
        <f>IFERROR(VLOOKUP(Tabla1[[#This Row],[FECHA]],'COMPARENDOS TOTALES'!A:D,3,FALSE),0)</f>
        <v>13940000</v>
      </c>
      <c r="G1162" s="5">
        <f>IFERROR(VLOOKUP(Tabla1[[#This Row],[FECHA]],EXONERACIONES!A:D,4,FALSE),0)</f>
        <v>44</v>
      </c>
      <c r="H1162" s="9">
        <f>IFERROR(VLOOKUP(Tabla1[[#This Row],[FECHA]],EXONERACIONES!A:D,3,FALSE),0)</f>
        <v>9819200</v>
      </c>
      <c r="I1162" s="5">
        <f>IFERROR(VLOOKUP(Tabla1[[#This Row],[FECHA]],'SIMIT CON RES'!A:D,4,FALSE),0)</f>
        <v>0</v>
      </c>
      <c r="J1162" s="9">
        <f>IFERROR(VLOOKUP(Tabla1[[#This Row],[FECHA]],'SIMIT CON RES'!A:D,3,FALSE),0)</f>
        <v>0</v>
      </c>
      <c r="K1162">
        <f>IFERROR(VLOOKUP(Tabla1[[#This Row],[FECHA]],'SIMIT SIN RES'!A:D,4,FALSE),0)</f>
        <v>0</v>
      </c>
      <c r="L1162" s="9">
        <f>IFERROR(VLOOKUP(Tabla1[[#This Row],[FECHA]],'SIMIT SIN RES'!A:D,3,FALSE),0)</f>
        <v>0</v>
      </c>
      <c r="M1162" s="5">
        <f>IFERROR(VLOOKUP(Tabla1[[#This Row],[FECHA]],'RECAUDOS DE COMPARENDOS'!A:D,4,FALSE),0)</f>
        <v>7</v>
      </c>
      <c r="N1162" s="9">
        <f>IFERROR(VLOOKUP(Tabla1[[#This Row],[FECHA]],'RECAUDOS DE COMPARENDOS'!A:D,3,FALSE),0)</f>
        <v>1142400</v>
      </c>
      <c r="O1162" s="5">
        <f>IFERROR(VLOOKUP(Tabla1[[#This Row],[FECHA]],'RECAUDOS DE RESOLUCIONES'!A:D,4,FALSE),0)</f>
        <v>0</v>
      </c>
      <c r="P1162" s="9">
        <f>IFERROR(VLOOKUP(Tabla1[[#This Row],[FECHA]],'RECAUDOS DE RESOLUCIONES'!A:D,3,FALSE),0)</f>
        <v>0</v>
      </c>
      <c r="Q116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15</v>
      </c>
      <c r="R1162" s="9">
        <f>Tabla1[V. COMPARENDOS]-(Tabla1[V. EXONERACIONES]+Tabla1[[#This Row],[V. SIMIT CON RESOLUCION]]+Tabla1[[#This Row],[V. SIMIT SIN RESOLUCION]]+Tabla1[[#This Row],[V. RECAUDOS COMPARENDOS]]+Tabla1[[#This Row],[V. RECAUDOS RESOLUCIONES]])</f>
        <v>2978400</v>
      </c>
      <c r="S1162" s="11">
        <f>IFERROR(VLOOKUP(Tabla1[[#This Row],[FECHA]],'RECAUDOS LOCALES'!A:D,4,FALSE),0)</f>
        <v>6</v>
      </c>
      <c r="T1162" s="9">
        <f>IFERROR(VLOOKUP(Tabla1[[#This Row],[FECHA]],'RECAUDOS LOCALES'!A:D,3,FALSE),0)</f>
        <v>622803</v>
      </c>
      <c r="U1162" s="11">
        <f>IFERROR(VLOOKUP(Tabla1[[#This Row],[FECHA]],'RECAUDOS EXTERNOS'!A:D,4,FALSE),0)</f>
        <v>7</v>
      </c>
      <c r="V1162" s="9">
        <f>IFERROR(VLOOKUP(Tabla1[[#This Row],[FECHA]],'RECAUDOS EXTERNOS'!A:D,3,FALSE),0)</f>
        <v>1683092</v>
      </c>
    </row>
    <row r="1163" spans="1:22" x14ac:dyDescent="0.25">
      <c r="A1163" s="1">
        <v>38722</v>
      </c>
      <c r="B1163" s="3" t="s">
        <v>6</v>
      </c>
      <c r="C1163" s="2">
        <v>38718</v>
      </c>
      <c r="D1163" s="5">
        <f>YEAR(Tabla1[[#This Row],[FECHA]])</f>
        <v>2006</v>
      </c>
      <c r="E1163" s="5">
        <f>IFERROR(VLOOKUP(Tabla1[[#This Row],[FECHA]],'COMPARENDOS TOTALES'!A:D,4,FALSE),0)</f>
        <v>57</v>
      </c>
      <c r="F1163" s="9">
        <f>IFERROR(VLOOKUP(Tabla1[[#This Row],[FECHA]],'COMPARENDOS TOTALES'!A:D,3,FALSE),0)</f>
        <v>13899200</v>
      </c>
      <c r="G1163" s="5">
        <f>IFERROR(VLOOKUP(Tabla1[[#This Row],[FECHA]],EXONERACIONES!A:D,4,FALSE),0)</f>
        <v>38</v>
      </c>
      <c r="H1163" s="9">
        <f>IFERROR(VLOOKUP(Tabla1[[#This Row],[FECHA]],EXONERACIONES!A:D,3,FALSE),0)</f>
        <v>9193600</v>
      </c>
      <c r="I1163" s="5">
        <f>IFERROR(VLOOKUP(Tabla1[[#This Row],[FECHA]],'SIMIT CON RES'!A:D,4,FALSE),0)</f>
        <v>0</v>
      </c>
      <c r="J1163" s="9">
        <f>IFERROR(VLOOKUP(Tabla1[[#This Row],[FECHA]],'SIMIT CON RES'!A:D,3,FALSE),0)</f>
        <v>0</v>
      </c>
      <c r="K1163">
        <f>IFERROR(VLOOKUP(Tabla1[[#This Row],[FECHA]],'SIMIT SIN RES'!A:D,4,FALSE),0)</f>
        <v>0</v>
      </c>
      <c r="L1163" s="9">
        <f>IFERROR(VLOOKUP(Tabla1[[#This Row],[FECHA]],'SIMIT SIN RES'!A:D,3,FALSE),0)</f>
        <v>0</v>
      </c>
      <c r="M1163" s="5">
        <f>IFERROR(VLOOKUP(Tabla1[[#This Row],[FECHA]],'RECAUDOS DE COMPARENDOS'!A:D,4,FALSE),0)</f>
        <v>7</v>
      </c>
      <c r="N1163" s="9">
        <f>IFERROR(VLOOKUP(Tabla1[[#This Row],[FECHA]],'RECAUDOS DE COMPARENDOS'!A:D,3,FALSE),0)</f>
        <v>1836000</v>
      </c>
      <c r="O1163" s="5">
        <f>IFERROR(VLOOKUP(Tabla1[[#This Row],[FECHA]],'RECAUDOS DE RESOLUCIONES'!A:D,4,FALSE),0)</f>
        <v>0</v>
      </c>
      <c r="P1163" s="9">
        <f>IFERROR(VLOOKUP(Tabla1[[#This Row],[FECHA]],'RECAUDOS DE RESOLUCIONES'!A:D,3,FALSE),0)</f>
        <v>0</v>
      </c>
      <c r="Q116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12</v>
      </c>
      <c r="R1163" s="9">
        <f>Tabla1[V. COMPARENDOS]-(Tabla1[V. EXONERACIONES]+Tabla1[[#This Row],[V. SIMIT CON RESOLUCION]]+Tabla1[[#This Row],[V. SIMIT SIN RESOLUCION]]+Tabla1[[#This Row],[V. RECAUDOS COMPARENDOS]]+Tabla1[[#This Row],[V. RECAUDOS RESOLUCIONES]])</f>
        <v>2869600</v>
      </c>
      <c r="S1163" s="11">
        <f>IFERROR(VLOOKUP(Tabla1[[#This Row],[FECHA]],'RECAUDOS LOCALES'!A:D,4,FALSE),0)</f>
        <v>10</v>
      </c>
      <c r="T1163" s="9">
        <f>IFERROR(VLOOKUP(Tabla1[[#This Row],[FECHA]],'RECAUDOS LOCALES'!A:D,3,FALSE),0)</f>
        <v>1004015</v>
      </c>
      <c r="U1163" s="11">
        <f>IFERROR(VLOOKUP(Tabla1[[#This Row],[FECHA]],'RECAUDOS EXTERNOS'!A:D,4,FALSE),0)</f>
        <v>3</v>
      </c>
      <c r="V1163" s="9">
        <f>IFERROR(VLOOKUP(Tabla1[[#This Row],[FECHA]],'RECAUDOS EXTERNOS'!A:D,3,FALSE),0)</f>
        <v>513972</v>
      </c>
    </row>
    <row r="1164" spans="1:22" x14ac:dyDescent="0.25">
      <c r="A1164" s="1">
        <v>38723</v>
      </c>
      <c r="B1164" s="3" t="s">
        <v>0</v>
      </c>
      <c r="C1164" s="2">
        <v>38718</v>
      </c>
      <c r="D1164" s="5">
        <f>YEAR(Tabla1[[#This Row],[FECHA]])</f>
        <v>2006</v>
      </c>
      <c r="E1164" s="5">
        <f>IFERROR(VLOOKUP(Tabla1[[#This Row],[FECHA]],'COMPARENDOS TOTALES'!A:D,4,FALSE),0)</f>
        <v>73</v>
      </c>
      <c r="F1164" s="9">
        <f>IFERROR(VLOOKUP(Tabla1[[#This Row],[FECHA]],'COMPARENDOS TOTALES'!A:D,3,FALSE),0)</f>
        <v>21148000</v>
      </c>
      <c r="G1164" s="5">
        <f>IFERROR(VLOOKUP(Tabla1[[#This Row],[FECHA]],EXONERACIONES!A:D,4,FALSE),0)</f>
        <v>57</v>
      </c>
      <c r="H1164" s="9">
        <f>IFERROR(VLOOKUP(Tabla1[[#This Row],[FECHA]],EXONERACIONES!A:D,3,FALSE),0)</f>
        <v>15626400</v>
      </c>
      <c r="I1164" s="5">
        <f>IFERROR(VLOOKUP(Tabla1[[#This Row],[FECHA]],'SIMIT CON RES'!A:D,4,FALSE),0)</f>
        <v>0</v>
      </c>
      <c r="J1164" s="9">
        <f>IFERROR(VLOOKUP(Tabla1[[#This Row],[FECHA]],'SIMIT CON RES'!A:D,3,FALSE),0)</f>
        <v>0</v>
      </c>
      <c r="K1164">
        <f>IFERROR(VLOOKUP(Tabla1[[#This Row],[FECHA]],'SIMIT SIN RES'!A:D,4,FALSE),0)</f>
        <v>0</v>
      </c>
      <c r="L1164" s="9">
        <f>IFERROR(VLOOKUP(Tabla1[[#This Row],[FECHA]],'SIMIT SIN RES'!A:D,3,FALSE),0)</f>
        <v>0</v>
      </c>
      <c r="M1164" s="5">
        <f>IFERROR(VLOOKUP(Tabla1[[#This Row],[FECHA]],'RECAUDOS DE COMPARENDOS'!A:D,4,FALSE),0)</f>
        <v>4</v>
      </c>
      <c r="N1164" s="9">
        <f>IFERROR(VLOOKUP(Tabla1[[#This Row],[FECHA]],'RECAUDOS DE COMPARENDOS'!A:D,3,FALSE),0)</f>
        <v>1428000</v>
      </c>
      <c r="O1164" s="5">
        <f>IFERROR(VLOOKUP(Tabla1[[#This Row],[FECHA]],'RECAUDOS DE RESOLUCIONES'!A:D,4,FALSE),0)</f>
        <v>0</v>
      </c>
      <c r="P1164" s="9">
        <f>IFERROR(VLOOKUP(Tabla1[[#This Row],[FECHA]],'RECAUDOS DE RESOLUCIONES'!A:D,3,FALSE),0)</f>
        <v>0</v>
      </c>
      <c r="Q116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12</v>
      </c>
      <c r="R1164" s="9">
        <f>Tabla1[V. COMPARENDOS]-(Tabla1[V. EXONERACIONES]+Tabla1[[#This Row],[V. SIMIT CON RESOLUCION]]+Tabla1[[#This Row],[V. SIMIT SIN RESOLUCION]]+Tabla1[[#This Row],[V. RECAUDOS COMPARENDOS]]+Tabla1[[#This Row],[V. RECAUDOS RESOLUCIONES]])</f>
        <v>4093600</v>
      </c>
      <c r="S1164" s="11">
        <f>IFERROR(VLOOKUP(Tabla1[[#This Row],[FECHA]],'RECAUDOS LOCALES'!A:D,4,FALSE),0)</f>
        <v>9</v>
      </c>
      <c r="T1164" s="9">
        <f>IFERROR(VLOOKUP(Tabla1[[#This Row],[FECHA]],'RECAUDOS LOCALES'!A:D,3,FALSE),0)</f>
        <v>1093513</v>
      </c>
      <c r="U1164" s="11">
        <f>IFERROR(VLOOKUP(Tabla1[[#This Row],[FECHA]],'RECAUDOS EXTERNOS'!A:D,4,FALSE),0)</f>
        <v>4</v>
      </c>
      <c r="V1164" s="9">
        <f>IFERROR(VLOOKUP(Tabla1[[#This Row],[FECHA]],'RECAUDOS EXTERNOS'!A:D,3,FALSE),0)</f>
        <v>1009940</v>
      </c>
    </row>
    <row r="1165" spans="1:22" x14ac:dyDescent="0.25">
      <c r="A1165" s="1">
        <v>38724</v>
      </c>
      <c r="B1165" s="3" t="s">
        <v>5</v>
      </c>
      <c r="C1165" s="2">
        <v>38718</v>
      </c>
      <c r="D1165" s="5">
        <f>YEAR(Tabla1[[#This Row],[FECHA]])</f>
        <v>2006</v>
      </c>
      <c r="E1165" s="5">
        <f>IFERROR(VLOOKUP(Tabla1[[#This Row],[FECHA]],'COMPARENDOS TOTALES'!A:D,4,FALSE),0)</f>
        <v>73</v>
      </c>
      <c r="F1165" s="9">
        <f>IFERROR(VLOOKUP(Tabla1[[#This Row],[FECHA]],'COMPARENDOS TOTALES'!A:D,3,FALSE),0)</f>
        <v>17979200</v>
      </c>
      <c r="G1165" s="5">
        <f>IFERROR(VLOOKUP(Tabla1[[#This Row],[FECHA]],EXONERACIONES!A:D,4,FALSE),0)</f>
        <v>53</v>
      </c>
      <c r="H1165" s="9">
        <f>IFERROR(VLOOKUP(Tabla1[[#This Row],[FECHA]],EXONERACIONES!A:D,3,FALSE),0)</f>
        <v>12566400</v>
      </c>
      <c r="I1165" s="5">
        <f>IFERROR(VLOOKUP(Tabla1[[#This Row],[FECHA]],'SIMIT CON RES'!A:D,4,FALSE),0)</f>
        <v>0</v>
      </c>
      <c r="J1165" s="9">
        <f>IFERROR(VLOOKUP(Tabla1[[#This Row],[FECHA]],'SIMIT CON RES'!A:D,3,FALSE),0)</f>
        <v>0</v>
      </c>
      <c r="K1165">
        <f>IFERROR(VLOOKUP(Tabla1[[#This Row],[FECHA]],'SIMIT SIN RES'!A:D,4,FALSE),0)</f>
        <v>0</v>
      </c>
      <c r="L1165" s="9">
        <f>IFERROR(VLOOKUP(Tabla1[[#This Row],[FECHA]],'SIMIT SIN RES'!A:D,3,FALSE),0)</f>
        <v>0</v>
      </c>
      <c r="M1165" s="5">
        <f>IFERROR(VLOOKUP(Tabla1[[#This Row],[FECHA]],'RECAUDOS DE COMPARENDOS'!A:D,4,FALSE),0)</f>
        <v>5</v>
      </c>
      <c r="N1165" s="9">
        <f>IFERROR(VLOOKUP(Tabla1[[#This Row],[FECHA]],'RECAUDOS DE COMPARENDOS'!A:D,3,FALSE),0)</f>
        <v>1632000</v>
      </c>
      <c r="O1165" s="5">
        <f>IFERROR(VLOOKUP(Tabla1[[#This Row],[FECHA]],'RECAUDOS DE RESOLUCIONES'!A:D,4,FALSE),0)</f>
        <v>0</v>
      </c>
      <c r="P1165" s="9">
        <f>IFERROR(VLOOKUP(Tabla1[[#This Row],[FECHA]],'RECAUDOS DE RESOLUCIONES'!A:D,3,FALSE),0)</f>
        <v>0</v>
      </c>
      <c r="Q116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15</v>
      </c>
      <c r="R1165" s="9">
        <f>Tabla1[V. COMPARENDOS]-(Tabla1[V. EXONERACIONES]+Tabla1[[#This Row],[V. SIMIT CON RESOLUCION]]+Tabla1[[#This Row],[V. SIMIT SIN RESOLUCION]]+Tabla1[[#This Row],[V. RECAUDOS COMPARENDOS]]+Tabla1[[#This Row],[V. RECAUDOS RESOLUCIONES]])</f>
        <v>3780800</v>
      </c>
      <c r="S1165" s="11">
        <f>IFERROR(VLOOKUP(Tabla1[[#This Row],[FECHA]],'RECAUDOS LOCALES'!A:D,4,FALSE),0)</f>
        <v>0</v>
      </c>
      <c r="T1165" s="9">
        <f>IFERROR(VLOOKUP(Tabla1[[#This Row],[FECHA]],'RECAUDOS LOCALES'!A:D,3,FALSE),0)</f>
        <v>0</v>
      </c>
      <c r="U1165" s="11">
        <f>IFERROR(VLOOKUP(Tabla1[[#This Row],[FECHA]],'RECAUDOS EXTERNOS'!A:D,4,FALSE),0)</f>
        <v>0</v>
      </c>
      <c r="V1165" s="9">
        <f>IFERROR(VLOOKUP(Tabla1[[#This Row],[FECHA]],'RECAUDOS EXTERNOS'!A:D,3,FALSE),0)</f>
        <v>0</v>
      </c>
    </row>
    <row r="1166" spans="1:22" x14ac:dyDescent="0.25">
      <c r="A1166" s="1">
        <v>38725</v>
      </c>
      <c r="B1166" s="3" t="s">
        <v>4</v>
      </c>
      <c r="C1166" s="2">
        <v>38718</v>
      </c>
      <c r="D1166" s="5">
        <f>YEAR(Tabla1[[#This Row],[FECHA]])</f>
        <v>2006</v>
      </c>
      <c r="E1166" s="5">
        <f>IFERROR(VLOOKUP(Tabla1[[#This Row],[FECHA]],'COMPARENDOS TOTALES'!A:D,4,FALSE),0)</f>
        <v>84</v>
      </c>
      <c r="F1166" s="9">
        <f>IFERROR(VLOOKUP(Tabla1[[#This Row],[FECHA]],'COMPARENDOS TOTALES'!A:D,3,FALSE),0)</f>
        <v>22356700</v>
      </c>
      <c r="G1166" s="5">
        <f>IFERROR(VLOOKUP(Tabla1[[#This Row],[FECHA]],EXONERACIONES!A:D,4,FALSE),0)</f>
        <v>57</v>
      </c>
      <c r="H1166" s="9">
        <f>IFERROR(VLOOKUP(Tabla1[[#This Row],[FECHA]],EXONERACIONES!A:D,3,FALSE),0)</f>
        <v>14402400</v>
      </c>
      <c r="I1166" s="5">
        <f>IFERROR(VLOOKUP(Tabla1[[#This Row],[FECHA]],'SIMIT CON RES'!A:D,4,FALSE),0)</f>
        <v>0</v>
      </c>
      <c r="J1166" s="9">
        <f>IFERROR(VLOOKUP(Tabla1[[#This Row],[FECHA]],'SIMIT CON RES'!A:D,3,FALSE),0)</f>
        <v>0</v>
      </c>
      <c r="K1166">
        <f>IFERROR(VLOOKUP(Tabla1[[#This Row],[FECHA]],'SIMIT SIN RES'!A:D,4,FALSE),0)</f>
        <v>0</v>
      </c>
      <c r="L1166" s="9">
        <f>IFERROR(VLOOKUP(Tabla1[[#This Row],[FECHA]],'SIMIT SIN RES'!A:D,3,FALSE),0)</f>
        <v>0</v>
      </c>
      <c r="M1166" s="5">
        <f>IFERROR(VLOOKUP(Tabla1[[#This Row],[FECHA]],'RECAUDOS DE COMPARENDOS'!A:D,4,FALSE),0)</f>
        <v>7</v>
      </c>
      <c r="N1166" s="9">
        <f>IFERROR(VLOOKUP(Tabla1[[#This Row],[FECHA]],'RECAUDOS DE COMPARENDOS'!A:D,3,FALSE),0)</f>
        <v>1632000</v>
      </c>
      <c r="O1166" s="5">
        <f>IFERROR(VLOOKUP(Tabla1[[#This Row],[FECHA]],'RECAUDOS DE RESOLUCIONES'!A:D,4,FALSE),0)</f>
        <v>0</v>
      </c>
      <c r="P1166" s="9">
        <f>IFERROR(VLOOKUP(Tabla1[[#This Row],[FECHA]],'RECAUDOS DE RESOLUCIONES'!A:D,3,FALSE),0)</f>
        <v>0</v>
      </c>
      <c r="Q116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20</v>
      </c>
      <c r="R1166" s="9">
        <f>Tabla1[V. COMPARENDOS]-(Tabla1[V. EXONERACIONES]+Tabla1[[#This Row],[V. SIMIT CON RESOLUCION]]+Tabla1[[#This Row],[V. SIMIT SIN RESOLUCION]]+Tabla1[[#This Row],[V. RECAUDOS COMPARENDOS]]+Tabla1[[#This Row],[V. RECAUDOS RESOLUCIONES]])</f>
        <v>6322300</v>
      </c>
      <c r="S1166" s="11">
        <f>IFERROR(VLOOKUP(Tabla1[[#This Row],[FECHA]],'RECAUDOS LOCALES'!A:D,4,FALSE),0)</f>
        <v>0</v>
      </c>
      <c r="T1166" s="9">
        <f>IFERROR(VLOOKUP(Tabla1[[#This Row],[FECHA]],'RECAUDOS LOCALES'!A:D,3,FALSE),0)</f>
        <v>0</v>
      </c>
      <c r="U1166" s="11">
        <f>IFERROR(VLOOKUP(Tabla1[[#This Row],[FECHA]],'RECAUDOS EXTERNOS'!A:D,4,FALSE),0)</f>
        <v>0</v>
      </c>
      <c r="V1166" s="9">
        <f>IFERROR(VLOOKUP(Tabla1[[#This Row],[FECHA]],'RECAUDOS EXTERNOS'!A:D,3,FALSE),0)</f>
        <v>0</v>
      </c>
    </row>
    <row r="1167" spans="1:22" x14ac:dyDescent="0.25">
      <c r="A1167" s="1">
        <v>38726</v>
      </c>
      <c r="B1167" s="3" t="s">
        <v>1</v>
      </c>
      <c r="C1167" s="2">
        <v>38718</v>
      </c>
      <c r="D1167" s="5">
        <f>YEAR(Tabla1[[#This Row],[FECHA]])</f>
        <v>2006</v>
      </c>
      <c r="E1167" s="5">
        <f>IFERROR(VLOOKUP(Tabla1[[#This Row],[FECHA]],'COMPARENDOS TOTALES'!A:D,4,FALSE),0)</f>
        <v>58</v>
      </c>
      <c r="F1167" s="9">
        <f>IFERROR(VLOOKUP(Tabla1[[#This Row],[FECHA]],'COMPARENDOS TOTALES'!A:D,3,FALSE),0)</f>
        <v>15653600</v>
      </c>
      <c r="G1167" s="5">
        <f>IFERROR(VLOOKUP(Tabla1[[#This Row],[FECHA]],EXONERACIONES!A:D,4,FALSE),0)</f>
        <v>35</v>
      </c>
      <c r="H1167" s="9">
        <f>IFERROR(VLOOKUP(Tabla1[[#This Row],[FECHA]],EXONERACIONES!A:D,3,FALSE),0)</f>
        <v>9003200</v>
      </c>
      <c r="I1167" s="5">
        <f>IFERROR(VLOOKUP(Tabla1[[#This Row],[FECHA]],'SIMIT CON RES'!A:D,4,FALSE),0)</f>
        <v>0</v>
      </c>
      <c r="J1167" s="9">
        <f>IFERROR(VLOOKUP(Tabla1[[#This Row],[FECHA]],'SIMIT CON RES'!A:D,3,FALSE),0)</f>
        <v>0</v>
      </c>
      <c r="K1167">
        <f>IFERROR(VLOOKUP(Tabla1[[#This Row],[FECHA]],'SIMIT SIN RES'!A:D,4,FALSE),0)</f>
        <v>0</v>
      </c>
      <c r="L1167" s="9">
        <f>IFERROR(VLOOKUP(Tabla1[[#This Row],[FECHA]],'SIMIT SIN RES'!A:D,3,FALSE),0)</f>
        <v>0</v>
      </c>
      <c r="M1167" s="5">
        <f>IFERROR(VLOOKUP(Tabla1[[#This Row],[FECHA]],'RECAUDOS DE COMPARENDOS'!A:D,4,FALSE),0)</f>
        <v>10</v>
      </c>
      <c r="N1167" s="9">
        <f>IFERROR(VLOOKUP(Tabla1[[#This Row],[FECHA]],'RECAUDOS DE COMPARENDOS'!A:D,3,FALSE),0)</f>
        <v>1958400</v>
      </c>
      <c r="O1167" s="5">
        <f>IFERROR(VLOOKUP(Tabla1[[#This Row],[FECHA]],'RECAUDOS DE RESOLUCIONES'!A:D,4,FALSE),0)</f>
        <v>0</v>
      </c>
      <c r="P1167" s="9">
        <f>IFERROR(VLOOKUP(Tabla1[[#This Row],[FECHA]],'RECAUDOS DE RESOLUCIONES'!A:D,3,FALSE),0)</f>
        <v>0</v>
      </c>
      <c r="Q116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13</v>
      </c>
      <c r="R1167" s="9">
        <f>Tabla1[V. COMPARENDOS]-(Tabla1[V. EXONERACIONES]+Tabla1[[#This Row],[V. SIMIT CON RESOLUCION]]+Tabla1[[#This Row],[V. SIMIT SIN RESOLUCION]]+Tabla1[[#This Row],[V. RECAUDOS COMPARENDOS]]+Tabla1[[#This Row],[V. RECAUDOS RESOLUCIONES]])</f>
        <v>4692000</v>
      </c>
      <c r="S1167" s="11">
        <f>IFERROR(VLOOKUP(Tabla1[[#This Row],[FECHA]],'RECAUDOS LOCALES'!A:D,4,FALSE),0)</f>
        <v>0</v>
      </c>
      <c r="T1167" s="9">
        <f>IFERROR(VLOOKUP(Tabla1[[#This Row],[FECHA]],'RECAUDOS LOCALES'!A:D,3,FALSE),0)</f>
        <v>0</v>
      </c>
      <c r="U1167" s="11">
        <f>IFERROR(VLOOKUP(Tabla1[[#This Row],[FECHA]],'RECAUDOS EXTERNOS'!A:D,4,FALSE),0)</f>
        <v>0</v>
      </c>
      <c r="V1167" s="9">
        <f>IFERROR(VLOOKUP(Tabla1[[#This Row],[FECHA]],'RECAUDOS EXTERNOS'!A:D,3,FALSE),0)</f>
        <v>0</v>
      </c>
    </row>
    <row r="1168" spans="1:22" x14ac:dyDescent="0.25">
      <c r="A1168" s="1">
        <v>38727</v>
      </c>
      <c r="B1168" s="3" t="s">
        <v>2</v>
      </c>
      <c r="C1168" s="2">
        <v>38718</v>
      </c>
      <c r="D1168" s="5">
        <f>YEAR(Tabla1[[#This Row],[FECHA]])</f>
        <v>2006</v>
      </c>
      <c r="E1168" s="5">
        <f>IFERROR(VLOOKUP(Tabla1[[#This Row],[FECHA]],'COMPARENDOS TOTALES'!A:D,4,FALSE),0)</f>
        <v>27</v>
      </c>
      <c r="F1168" s="9">
        <f>IFERROR(VLOOKUP(Tabla1[[#This Row],[FECHA]],'COMPARENDOS TOTALES'!A:D,3,FALSE),0)</f>
        <v>6432800</v>
      </c>
      <c r="G1168" s="5">
        <f>IFERROR(VLOOKUP(Tabla1[[#This Row],[FECHA]],EXONERACIONES!A:D,4,FALSE),0)</f>
        <v>19</v>
      </c>
      <c r="H1168" s="9">
        <f>IFERROR(VLOOKUP(Tabla1[[#This Row],[FECHA]],EXONERACIONES!A:D,3,FALSE),0)</f>
        <v>4596800</v>
      </c>
      <c r="I1168" s="5">
        <f>IFERROR(VLOOKUP(Tabla1[[#This Row],[FECHA]],'SIMIT CON RES'!A:D,4,FALSE),0)</f>
        <v>0</v>
      </c>
      <c r="J1168" s="9">
        <f>IFERROR(VLOOKUP(Tabla1[[#This Row],[FECHA]],'SIMIT CON RES'!A:D,3,FALSE),0)</f>
        <v>0</v>
      </c>
      <c r="K1168">
        <f>IFERROR(VLOOKUP(Tabla1[[#This Row],[FECHA]],'SIMIT SIN RES'!A:D,4,FALSE),0)</f>
        <v>0</v>
      </c>
      <c r="L1168" s="9">
        <f>IFERROR(VLOOKUP(Tabla1[[#This Row],[FECHA]],'SIMIT SIN RES'!A:D,3,FALSE),0)</f>
        <v>0</v>
      </c>
      <c r="M1168" s="5">
        <f>IFERROR(VLOOKUP(Tabla1[[#This Row],[FECHA]],'RECAUDOS DE COMPARENDOS'!A:D,4,FALSE),0)</f>
        <v>1</v>
      </c>
      <c r="N1168" s="9">
        <f>IFERROR(VLOOKUP(Tabla1[[#This Row],[FECHA]],'RECAUDOS DE COMPARENDOS'!A:D,3,FALSE),0)</f>
        <v>204000</v>
      </c>
      <c r="O1168" s="5">
        <f>IFERROR(VLOOKUP(Tabla1[[#This Row],[FECHA]],'RECAUDOS DE RESOLUCIONES'!A:D,4,FALSE),0)</f>
        <v>0</v>
      </c>
      <c r="P1168" s="9">
        <f>IFERROR(VLOOKUP(Tabla1[[#This Row],[FECHA]],'RECAUDOS DE RESOLUCIONES'!A:D,3,FALSE),0)</f>
        <v>0</v>
      </c>
      <c r="Q116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7</v>
      </c>
      <c r="R1168" s="9">
        <f>Tabla1[V. COMPARENDOS]-(Tabla1[V. EXONERACIONES]+Tabla1[[#This Row],[V. SIMIT CON RESOLUCION]]+Tabla1[[#This Row],[V. SIMIT SIN RESOLUCION]]+Tabla1[[#This Row],[V. RECAUDOS COMPARENDOS]]+Tabla1[[#This Row],[V. RECAUDOS RESOLUCIONES]])</f>
        <v>1632000</v>
      </c>
      <c r="S1168" s="11">
        <f>IFERROR(VLOOKUP(Tabla1[[#This Row],[FECHA]],'RECAUDOS LOCALES'!A:D,4,FALSE),0)</f>
        <v>13</v>
      </c>
      <c r="T1168" s="9">
        <f>IFERROR(VLOOKUP(Tabla1[[#This Row],[FECHA]],'RECAUDOS LOCALES'!A:D,3,FALSE),0)</f>
        <v>1694089</v>
      </c>
      <c r="U1168" s="11">
        <f>IFERROR(VLOOKUP(Tabla1[[#This Row],[FECHA]],'RECAUDOS EXTERNOS'!A:D,4,FALSE),0)</f>
        <v>4</v>
      </c>
      <c r="V1168" s="9">
        <f>IFERROR(VLOOKUP(Tabla1[[#This Row],[FECHA]],'RECAUDOS EXTERNOS'!A:D,3,FALSE),0)</f>
        <v>1076342</v>
      </c>
    </row>
    <row r="1169" spans="1:22" x14ac:dyDescent="0.25">
      <c r="A1169" s="1">
        <v>38728</v>
      </c>
      <c r="B1169" s="3" t="s">
        <v>3</v>
      </c>
      <c r="C1169" s="2">
        <v>38718</v>
      </c>
      <c r="D1169" s="5">
        <f>YEAR(Tabla1[[#This Row],[FECHA]])</f>
        <v>2006</v>
      </c>
      <c r="E1169" s="5">
        <f>IFERROR(VLOOKUP(Tabla1[[#This Row],[FECHA]],'COMPARENDOS TOTALES'!A:D,4,FALSE),0)</f>
        <v>34</v>
      </c>
      <c r="F1169" s="9">
        <f>IFERROR(VLOOKUP(Tabla1[[#This Row],[FECHA]],'COMPARENDOS TOTALES'!A:D,3,FALSE),0)</f>
        <v>7561600</v>
      </c>
      <c r="G1169" s="5">
        <f>IFERROR(VLOOKUP(Tabla1[[#This Row],[FECHA]],EXONERACIONES!A:D,4,FALSE),0)</f>
        <v>19</v>
      </c>
      <c r="H1169" s="9">
        <f>IFERROR(VLOOKUP(Tabla1[[#This Row],[FECHA]],EXONERACIONES!A:D,3,FALSE),0)</f>
        <v>3685600</v>
      </c>
      <c r="I1169" s="5">
        <f>IFERROR(VLOOKUP(Tabla1[[#This Row],[FECHA]],'SIMIT CON RES'!A:D,4,FALSE),0)</f>
        <v>0</v>
      </c>
      <c r="J1169" s="9">
        <f>IFERROR(VLOOKUP(Tabla1[[#This Row],[FECHA]],'SIMIT CON RES'!A:D,3,FALSE),0)</f>
        <v>0</v>
      </c>
      <c r="K1169">
        <f>IFERROR(VLOOKUP(Tabla1[[#This Row],[FECHA]],'SIMIT SIN RES'!A:D,4,FALSE),0)</f>
        <v>0</v>
      </c>
      <c r="L1169" s="9">
        <f>IFERROR(VLOOKUP(Tabla1[[#This Row],[FECHA]],'SIMIT SIN RES'!A:D,3,FALSE),0)</f>
        <v>0</v>
      </c>
      <c r="M1169" s="5">
        <f>IFERROR(VLOOKUP(Tabla1[[#This Row],[FECHA]],'RECAUDOS DE COMPARENDOS'!A:D,4,FALSE),0)</f>
        <v>4</v>
      </c>
      <c r="N1169" s="9">
        <f>IFERROR(VLOOKUP(Tabla1[[#This Row],[FECHA]],'RECAUDOS DE COMPARENDOS'!A:D,3,FALSE),0)</f>
        <v>1020000</v>
      </c>
      <c r="O1169" s="5">
        <f>IFERROR(VLOOKUP(Tabla1[[#This Row],[FECHA]],'RECAUDOS DE RESOLUCIONES'!A:D,4,FALSE),0)</f>
        <v>0</v>
      </c>
      <c r="P1169" s="9">
        <f>IFERROR(VLOOKUP(Tabla1[[#This Row],[FECHA]],'RECAUDOS DE RESOLUCIONES'!A:D,3,FALSE),0)</f>
        <v>0</v>
      </c>
      <c r="Q116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11</v>
      </c>
      <c r="R1169" s="9">
        <f>Tabla1[V. COMPARENDOS]-(Tabla1[V. EXONERACIONES]+Tabla1[[#This Row],[V. SIMIT CON RESOLUCION]]+Tabla1[[#This Row],[V. SIMIT SIN RESOLUCION]]+Tabla1[[#This Row],[V. RECAUDOS COMPARENDOS]]+Tabla1[[#This Row],[V. RECAUDOS RESOLUCIONES]])</f>
        <v>2856000</v>
      </c>
      <c r="S1169" s="11">
        <f>IFERROR(VLOOKUP(Tabla1[[#This Row],[FECHA]],'RECAUDOS LOCALES'!A:D,4,FALSE),0)</f>
        <v>5</v>
      </c>
      <c r="T1169" s="9">
        <f>IFERROR(VLOOKUP(Tabla1[[#This Row],[FECHA]],'RECAUDOS LOCALES'!A:D,3,FALSE),0)</f>
        <v>830305</v>
      </c>
      <c r="U1169" s="11">
        <f>IFERROR(VLOOKUP(Tabla1[[#This Row],[FECHA]],'RECAUDOS EXTERNOS'!A:D,4,FALSE),0)</f>
        <v>4</v>
      </c>
      <c r="V1169" s="9">
        <f>IFERROR(VLOOKUP(Tabla1[[#This Row],[FECHA]],'RECAUDOS EXTERNOS'!A:D,3,FALSE),0)</f>
        <v>1339782</v>
      </c>
    </row>
    <row r="1170" spans="1:22" x14ac:dyDescent="0.25">
      <c r="A1170" s="1">
        <v>38729</v>
      </c>
      <c r="B1170" s="3" t="s">
        <v>6</v>
      </c>
      <c r="C1170" s="2">
        <v>38718</v>
      </c>
      <c r="D1170" s="5">
        <f>YEAR(Tabla1[[#This Row],[FECHA]])</f>
        <v>2006</v>
      </c>
      <c r="E1170" s="5">
        <f>IFERROR(VLOOKUP(Tabla1[[#This Row],[FECHA]],'COMPARENDOS TOTALES'!A:D,4,FALSE),0)</f>
        <v>33</v>
      </c>
      <c r="F1170" s="9">
        <f>IFERROR(VLOOKUP(Tabla1[[#This Row],[FECHA]],'COMPARENDOS TOTALES'!A:D,3,FALSE),0)</f>
        <v>7248800</v>
      </c>
      <c r="G1170" s="5">
        <f>IFERROR(VLOOKUP(Tabla1[[#This Row],[FECHA]],EXONERACIONES!A:D,4,FALSE),0)</f>
        <v>20</v>
      </c>
      <c r="H1170" s="9">
        <f>IFERROR(VLOOKUP(Tabla1[[#This Row],[FECHA]],EXONERACIONES!A:D,3,FALSE),0)</f>
        <v>4392800</v>
      </c>
      <c r="I1170" s="5">
        <f>IFERROR(VLOOKUP(Tabla1[[#This Row],[FECHA]],'SIMIT CON RES'!A:D,4,FALSE),0)</f>
        <v>0</v>
      </c>
      <c r="J1170" s="9">
        <f>IFERROR(VLOOKUP(Tabla1[[#This Row],[FECHA]],'SIMIT CON RES'!A:D,3,FALSE),0)</f>
        <v>0</v>
      </c>
      <c r="K1170">
        <f>IFERROR(VLOOKUP(Tabla1[[#This Row],[FECHA]],'SIMIT SIN RES'!A:D,4,FALSE),0)</f>
        <v>0</v>
      </c>
      <c r="L1170" s="9">
        <f>IFERROR(VLOOKUP(Tabla1[[#This Row],[FECHA]],'SIMIT SIN RES'!A:D,3,FALSE),0)</f>
        <v>0</v>
      </c>
      <c r="M1170" s="5">
        <f>IFERROR(VLOOKUP(Tabla1[[#This Row],[FECHA]],'RECAUDOS DE COMPARENDOS'!A:D,4,FALSE),0)</f>
        <v>5</v>
      </c>
      <c r="N1170" s="9">
        <f>IFERROR(VLOOKUP(Tabla1[[#This Row],[FECHA]],'RECAUDOS DE COMPARENDOS'!A:D,3,FALSE),0)</f>
        <v>1020000</v>
      </c>
      <c r="O1170" s="5">
        <f>IFERROR(VLOOKUP(Tabla1[[#This Row],[FECHA]],'RECAUDOS DE RESOLUCIONES'!A:D,4,FALSE),0)</f>
        <v>0</v>
      </c>
      <c r="P1170" s="9">
        <f>IFERROR(VLOOKUP(Tabla1[[#This Row],[FECHA]],'RECAUDOS DE RESOLUCIONES'!A:D,3,FALSE),0)</f>
        <v>0</v>
      </c>
      <c r="Q117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8</v>
      </c>
      <c r="R1170" s="9">
        <f>Tabla1[V. COMPARENDOS]-(Tabla1[V. EXONERACIONES]+Tabla1[[#This Row],[V. SIMIT CON RESOLUCION]]+Tabla1[[#This Row],[V. SIMIT SIN RESOLUCION]]+Tabla1[[#This Row],[V. RECAUDOS COMPARENDOS]]+Tabla1[[#This Row],[V. RECAUDOS RESOLUCIONES]])</f>
        <v>1836000</v>
      </c>
      <c r="S1170" s="11">
        <f>IFERROR(VLOOKUP(Tabla1[[#This Row],[FECHA]],'RECAUDOS LOCALES'!A:D,4,FALSE),0)</f>
        <v>6</v>
      </c>
      <c r="T1170" s="9">
        <f>IFERROR(VLOOKUP(Tabla1[[#This Row],[FECHA]],'RECAUDOS LOCALES'!A:D,3,FALSE),0)</f>
        <v>612000</v>
      </c>
      <c r="U1170" s="11">
        <f>IFERROR(VLOOKUP(Tabla1[[#This Row],[FECHA]],'RECAUDOS EXTERNOS'!A:D,4,FALSE),0)</f>
        <v>9</v>
      </c>
      <c r="V1170" s="9">
        <f>IFERROR(VLOOKUP(Tabla1[[#This Row],[FECHA]],'RECAUDOS EXTERNOS'!A:D,3,FALSE),0)</f>
        <v>2761890</v>
      </c>
    </row>
    <row r="1171" spans="1:22" x14ac:dyDescent="0.25">
      <c r="A1171" s="1">
        <v>38730</v>
      </c>
      <c r="B1171" s="3" t="s">
        <v>0</v>
      </c>
      <c r="C1171" s="2">
        <v>38718</v>
      </c>
      <c r="D1171" s="5">
        <f>YEAR(Tabla1[[#This Row],[FECHA]])</f>
        <v>2006</v>
      </c>
      <c r="E1171" s="5">
        <f>IFERROR(VLOOKUP(Tabla1[[#This Row],[FECHA]],'COMPARENDOS TOTALES'!A:D,4,FALSE),0)</f>
        <v>17</v>
      </c>
      <c r="F1171" s="9">
        <f>IFERROR(VLOOKUP(Tabla1[[#This Row],[FECHA]],'COMPARENDOS TOTALES'!A:D,3,FALSE),0)</f>
        <v>3984800</v>
      </c>
      <c r="G1171" s="5">
        <f>IFERROR(VLOOKUP(Tabla1[[#This Row],[FECHA]],EXONERACIONES!A:D,4,FALSE),0)</f>
        <v>12</v>
      </c>
      <c r="H1171" s="9">
        <f>IFERROR(VLOOKUP(Tabla1[[#This Row],[FECHA]],EXONERACIONES!A:D,3,FALSE),0)</f>
        <v>2856000</v>
      </c>
      <c r="I1171" s="5">
        <f>IFERROR(VLOOKUP(Tabla1[[#This Row],[FECHA]],'SIMIT CON RES'!A:D,4,FALSE),0)</f>
        <v>0</v>
      </c>
      <c r="J1171" s="9">
        <f>IFERROR(VLOOKUP(Tabla1[[#This Row],[FECHA]],'SIMIT CON RES'!A:D,3,FALSE),0)</f>
        <v>0</v>
      </c>
      <c r="K1171">
        <f>IFERROR(VLOOKUP(Tabla1[[#This Row],[FECHA]],'SIMIT SIN RES'!A:D,4,FALSE),0)</f>
        <v>0</v>
      </c>
      <c r="L1171" s="9">
        <f>IFERROR(VLOOKUP(Tabla1[[#This Row],[FECHA]],'SIMIT SIN RES'!A:D,3,FALSE),0)</f>
        <v>0</v>
      </c>
      <c r="M1171" s="5">
        <f>IFERROR(VLOOKUP(Tabla1[[#This Row],[FECHA]],'RECAUDOS DE COMPARENDOS'!A:D,4,FALSE),0)</f>
        <v>1</v>
      </c>
      <c r="N1171" s="9">
        <f>IFERROR(VLOOKUP(Tabla1[[#This Row],[FECHA]],'RECAUDOS DE COMPARENDOS'!A:D,3,FALSE),0)</f>
        <v>204000</v>
      </c>
      <c r="O1171" s="5">
        <f>IFERROR(VLOOKUP(Tabla1[[#This Row],[FECHA]],'RECAUDOS DE RESOLUCIONES'!A:D,4,FALSE),0)</f>
        <v>0</v>
      </c>
      <c r="P1171" s="9">
        <f>IFERROR(VLOOKUP(Tabla1[[#This Row],[FECHA]],'RECAUDOS DE RESOLUCIONES'!A:D,3,FALSE),0)</f>
        <v>0</v>
      </c>
      <c r="Q117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1171" s="9">
        <f>Tabla1[V. COMPARENDOS]-(Tabla1[V. EXONERACIONES]+Tabla1[[#This Row],[V. SIMIT CON RESOLUCION]]+Tabla1[[#This Row],[V. SIMIT SIN RESOLUCION]]+Tabla1[[#This Row],[V. RECAUDOS COMPARENDOS]]+Tabla1[[#This Row],[V. RECAUDOS RESOLUCIONES]])</f>
        <v>924800</v>
      </c>
      <c r="S1171" s="11">
        <f>IFERROR(VLOOKUP(Tabla1[[#This Row],[FECHA]],'RECAUDOS LOCALES'!A:D,4,FALSE),0)</f>
        <v>9</v>
      </c>
      <c r="T1171" s="9">
        <f>IFERROR(VLOOKUP(Tabla1[[#This Row],[FECHA]],'RECAUDOS LOCALES'!A:D,3,FALSE),0)</f>
        <v>904598</v>
      </c>
      <c r="U1171" s="11">
        <f>IFERROR(VLOOKUP(Tabla1[[#This Row],[FECHA]],'RECAUDOS EXTERNOS'!A:D,4,FALSE),0)</f>
        <v>6</v>
      </c>
      <c r="V1171" s="9">
        <f>IFERROR(VLOOKUP(Tabla1[[#This Row],[FECHA]],'RECAUDOS EXTERNOS'!A:D,3,FALSE),0)</f>
        <v>1127932</v>
      </c>
    </row>
    <row r="1172" spans="1:22" x14ac:dyDescent="0.25">
      <c r="A1172" s="1">
        <v>38731</v>
      </c>
      <c r="B1172" s="3" t="s">
        <v>5</v>
      </c>
      <c r="C1172" s="2">
        <v>38718</v>
      </c>
      <c r="D1172" s="5">
        <f>YEAR(Tabla1[[#This Row],[FECHA]])</f>
        <v>2006</v>
      </c>
      <c r="E1172" s="5">
        <f>IFERROR(VLOOKUP(Tabla1[[#This Row],[FECHA]],'COMPARENDOS TOTALES'!A:D,4,FALSE),0)</f>
        <v>25</v>
      </c>
      <c r="F1172" s="9">
        <f>IFERROR(VLOOKUP(Tabla1[[#This Row],[FECHA]],'COMPARENDOS TOTALES'!A:D,3,FALSE),0)</f>
        <v>6120000</v>
      </c>
      <c r="G1172" s="5">
        <f>IFERROR(VLOOKUP(Tabla1[[#This Row],[FECHA]],EXONERACIONES!A:D,4,FALSE),0)</f>
        <v>17</v>
      </c>
      <c r="H1172" s="9">
        <f>IFERROR(VLOOKUP(Tabla1[[#This Row],[FECHA]],EXONERACIONES!A:D,3,FALSE),0)</f>
        <v>4080000</v>
      </c>
      <c r="I1172" s="5">
        <f>IFERROR(VLOOKUP(Tabla1[[#This Row],[FECHA]],'SIMIT CON RES'!A:D,4,FALSE),0)</f>
        <v>0</v>
      </c>
      <c r="J1172" s="9">
        <f>IFERROR(VLOOKUP(Tabla1[[#This Row],[FECHA]],'SIMIT CON RES'!A:D,3,FALSE),0)</f>
        <v>0</v>
      </c>
      <c r="K1172">
        <f>IFERROR(VLOOKUP(Tabla1[[#This Row],[FECHA]],'SIMIT SIN RES'!A:D,4,FALSE),0)</f>
        <v>0</v>
      </c>
      <c r="L1172" s="9">
        <f>IFERROR(VLOOKUP(Tabla1[[#This Row],[FECHA]],'SIMIT SIN RES'!A:D,3,FALSE),0)</f>
        <v>0</v>
      </c>
      <c r="M1172" s="5">
        <f>IFERROR(VLOOKUP(Tabla1[[#This Row],[FECHA]],'RECAUDOS DE COMPARENDOS'!A:D,4,FALSE),0)</f>
        <v>5</v>
      </c>
      <c r="N1172" s="9">
        <f>IFERROR(VLOOKUP(Tabla1[[#This Row],[FECHA]],'RECAUDOS DE COMPARENDOS'!A:D,3,FALSE),0)</f>
        <v>1224000</v>
      </c>
      <c r="O1172" s="5">
        <f>IFERROR(VLOOKUP(Tabla1[[#This Row],[FECHA]],'RECAUDOS DE RESOLUCIONES'!A:D,4,FALSE),0)</f>
        <v>0</v>
      </c>
      <c r="P1172" s="9">
        <f>IFERROR(VLOOKUP(Tabla1[[#This Row],[FECHA]],'RECAUDOS DE RESOLUCIONES'!A:D,3,FALSE),0)</f>
        <v>0</v>
      </c>
      <c r="Q117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1172" s="9">
        <f>Tabla1[V. COMPARENDOS]-(Tabla1[V. EXONERACIONES]+Tabla1[[#This Row],[V. SIMIT CON RESOLUCION]]+Tabla1[[#This Row],[V. SIMIT SIN RESOLUCION]]+Tabla1[[#This Row],[V. RECAUDOS COMPARENDOS]]+Tabla1[[#This Row],[V. RECAUDOS RESOLUCIONES]])</f>
        <v>816000</v>
      </c>
      <c r="S1172" s="11">
        <f>IFERROR(VLOOKUP(Tabla1[[#This Row],[FECHA]],'RECAUDOS LOCALES'!A:D,4,FALSE),0)</f>
        <v>0</v>
      </c>
      <c r="T1172" s="9">
        <f>IFERROR(VLOOKUP(Tabla1[[#This Row],[FECHA]],'RECAUDOS LOCALES'!A:D,3,FALSE),0)</f>
        <v>0</v>
      </c>
      <c r="U1172" s="11">
        <f>IFERROR(VLOOKUP(Tabla1[[#This Row],[FECHA]],'RECAUDOS EXTERNOS'!A:D,4,FALSE),0)</f>
        <v>0</v>
      </c>
      <c r="V1172" s="9">
        <f>IFERROR(VLOOKUP(Tabla1[[#This Row],[FECHA]],'RECAUDOS EXTERNOS'!A:D,3,FALSE),0)</f>
        <v>0</v>
      </c>
    </row>
    <row r="1173" spans="1:22" x14ac:dyDescent="0.25">
      <c r="A1173" s="1">
        <v>38732</v>
      </c>
      <c r="B1173" s="3" t="s">
        <v>4</v>
      </c>
      <c r="C1173" s="2">
        <v>38718</v>
      </c>
      <c r="D1173" s="5">
        <f>YEAR(Tabla1[[#This Row],[FECHA]])</f>
        <v>2006</v>
      </c>
      <c r="E1173" s="5">
        <f>IFERROR(VLOOKUP(Tabla1[[#This Row],[FECHA]],'COMPARENDOS TOTALES'!A:D,4,FALSE),0)</f>
        <v>28</v>
      </c>
      <c r="F1173" s="9">
        <f>IFERROR(VLOOKUP(Tabla1[[#This Row],[FECHA]],'COMPARENDOS TOTALES'!A:D,3,FALSE),0)</f>
        <v>6324000</v>
      </c>
      <c r="G1173" s="5">
        <f>IFERROR(VLOOKUP(Tabla1[[#This Row],[FECHA]],EXONERACIONES!A:D,4,FALSE),0)</f>
        <v>21</v>
      </c>
      <c r="H1173" s="9">
        <f>IFERROR(VLOOKUP(Tabla1[[#This Row],[FECHA]],EXONERACIONES!A:D,3,FALSE),0)</f>
        <v>4692000</v>
      </c>
      <c r="I1173" s="5">
        <f>IFERROR(VLOOKUP(Tabla1[[#This Row],[FECHA]],'SIMIT CON RES'!A:D,4,FALSE),0)</f>
        <v>0</v>
      </c>
      <c r="J1173" s="9">
        <f>IFERROR(VLOOKUP(Tabla1[[#This Row],[FECHA]],'SIMIT CON RES'!A:D,3,FALSE),0)</f>
        <v>0</v>
      </c>
      <c r="K1173">
        <f>IFERROR(VLOOKUP(Tabla1[[#This Row],[FECHA]],'SIMIT SIN RES'!A:D,4,FALSE),0)</f>
        <v>0</v>
      </c>
      <c r="L1173" s="9">
        <f>IFERROR(VLOOKUP(Tabla1[[#This Row],[FECHA]],'SIMIT SIN RES'!A:D,3,FALSE),0)</f>
        <v>0</v>
      </c>
      <c r="M1173" s="5">
        <f>IFERROR(VLOOKUP(Tabla1[[#This Row],[FECHA]],'RECAUDOS DE COMPARENDOS'!A:D,4,FALSE),0)</f>
        <v>4</v>
      </c>
      <c r="N1173" s="9">
        <f>IFERROR(VLOOKUP(Tabla1[[#This Row],[FECHA]],'RECAUDOS DE COMPARENDOS'!A:D,3,FALSE),0)</f>
        <v>816000</v>
      </c>
      <c r="O1173" s="5">
        <f>IFERROR(VLOOKUP(Tabla1[[#This Row],[FECHA]],'RECAUDOS DE RESOLUCIONES'!A:D,4,FALSE),0)</f>
        <v>0</v>
      </c>
      <c r="P1173" s="9">
        <f>IFERROR(VLOOKUP(Tabla1[[#This Row],[FECHA]],'RECAUDOS DE RESOLUCIONES'!A:D,3,FALSE),0)</f>
        <v>0</v>
      </c>
      <c r="Q117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1173" s="9">
        <f>Tabla1[V. COMPARENDOS]-(Tabla1[V. EXONERACIONES]+Tabla1[[#This Row],[V. SIMIT CON RESOLUCION]]+Tabla1[[#This Row],[V. SIMIT SIN RESOLUCION]]+Tabla1[[#This Row],[V. RECAUDOS COMPARENDOS]]+Tabla1[[#This Row],[V. RECAUDOS RESOLUCIONES]])</f>
        <v>816000</v>
      </c>
      <c r="S1173" s="11">
        <f>IFERROR(VLOOKUP(Tabla1[[#This Row],[FECHA]],'RECAUDOS LOCALES'!A:D,4,FALSE),0)</f>
        <v>0</v>
      </c>
      <c r="T1173" s="9">
        <f>IFERROR(VLOOKUP(Tabla1[[#This Row],[FECHA]],'RECAUDOS LOCALES'!A:D,3,FALSE),0)</f>
        <v>0</v>
      </c>
      <c r="U1173" s="11">
        <f>IFERROR(VLOOKUP(Tabla1[[#This Row],[FECHA]],'RECAUDOS EXTERNOS'!A:D,4,FALSE),0)</f>
        <v>0</v>
      </c>
      <c r="V1173" s="9">
        <f>IFERROR(VLOOKUP(Tabla1[[#This Row],[FECHA]],'RECAUDOS EXTERNOS'!A:D,3,FALSE),0)</f>
        <v>0</v>
      </c>
    </row>
    <row r="1174" spans="1:22" x14ac:dyDescent="0.25">
      <c r="A1174" s="1">
        <v>38733</v>
      </c>
      <c r="B1174" s="3" t="s">
        <v>1</v>
      </c>
      <c r="C1174" s="2">
        <v>38718</v>
      </c>
      <c r="D1174" s="5">
        <f>YEAR(Tabla1[[#This Row],[FECHA]])</f>
        <v>2006</v>
      </c>
      <c r="E1174" s="5">
        <f>IFERROR(VLOOKUP(Tabla1[[#This Row],[FECHA]],'COMPARENDOS TOTALES'!A:D,4,FALSE),0)</f>
        <v>24</v>
      </c>
      <c r="F1174" s="9">
        <f>IFERROR(VLOOKUP(Tabla1[[#This Row],[FECHA]],'COMPARENDOS TOTALES'!A:D,3,FALSE),0)</f>
        <v>4719200</v>
      </c>
      <c r="G1174" s="5">
        <f>IFERROR(VLOOKUP(Tabla1[[#This Row],[FECHA]],EXONERACIONES!A:D,4,FALSE),0)</f>
        <v>19</v>
      </c>
      <c r="H1174" s="9">
        <f>IFERROR(VLOOKUP(Tabla1[[#This Row],[FECHA]],EXONERACIONES!A:D,3,FALSE),0)</f>
        <v>3495200</v>
      </c>
      <c r="I1174" s="5">
        <f>IFERROR(VLOOKUP(Tabla1[[#This Row],[FECHA]],'SIMIT CON RES'!A:D,4,FALSE),0)</f>
        <v>0</v>
      </c>
      <c r="J1174" s="9">
        <f>IFERROR(VLOOKUP(Tabla1[[#This Row],[FECHA]],'SIMIT CON RES'!A:D,3,FALSE),0)</f>
        <v>0</v>
      </c>
      <c r="K1174">
        <f>IFERROR(VLOOKUP(Tabla1[[#This Row],[FECHA]],'SIMIT SIN RES'!A:D,4,FALSE),0)</f>
        <v>0</v>
      </c>
      <c r="L1174" s="9">
        <f>IFERROR(VLOOKUP(Tabla1[[#This Row],[FECHA]],'SIMIT SIN RES'!A:D,3,FALSE),0)</f>
        <v>0</v>
      </c>
      <c r="M1174" s="5">
        <f>IFERROR(VLOOKUP(Tabla1[[#This Row],[FECHA]],'RECAUDOS DE COMPARENDOS'!A:D,4,FALSE),0)</f>
        <v>0</v>
      </c>
      <c r="N1174" s="9">
        <f>IFERROR(VLOOKUP(Tabla1[[#This Row],[FECHA]],'RECAUDOS DE COMPARENDOS'!A:D,3,FALSE),0)</f>
        <v>0</v>
      </c>
      <c r="O1174" s="5">
        <f>IFERROR(VLOOKUP(Tabla1[[#This Row],[FECHA]],'RECAUDOS DE RESOLUCIONES'!A:D,4,FALSE),0)</f>
        <v>0</v>
      </c>
      <c r="P1174" s="9">
        <f>IFERROR(VLOOKUP(Tabla1[[#This Row],[FECHA]],'RECAUDOS DE RESOLUCIONES'!A:D,3,FALSE),0)</f>
        <v>0</v>
      </c>
      <c r="Q117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1174" s="9">
        <f>Tabla1[V. COMPARENDOS]-(Tabla1[V. EXONERACIONES]+Tabla1[[#This Row],[V. SIMIT CON RESOLUCION]]+Tabla1[[#This Row],[V. SIMIT SIN RESOLUCION]]+Tabla1[[#This Row],[V. RECAUDOS COMPARENDOS]]+Tabla1[[#This Row],[V. RECAUDOS RESOLUCIONES]])</f>
        <v>1224000</v>
      </c>
      <c r="S1174" s="11">
        <f>IFERROR(VLOOKUP(Tabla1[[#This Row],[FECHA]],'RECAUDOS LOCALES'!A:D,4,FALSE),0)</f>
        <v>9</v>
      </c>
      <c r="T1174" s="9">
        <f>IFERROR(VLOOKUP(Tabla1[[#This Row],[FECHA]],'RECAUDOS LOCALES'!A:D,3,FALSE),0)</f>
        <v>1190415</v>
      </c>
      <c r="U1174" s="11">
        <f>IFERROR(VLOOKUP(Tabla1[[#This Row],[FECHA]],'RECAUDOS EXTERNOS'!A:D,4,FALSE),0)</f>
        <v>4</v>
      </c>
      <c r="V1174" s="9">
        <f>IFERROR(VLOOKUP(Tabla1[[#This Row],[FECHA]],'RECAUDOS EXTERNOS'!A:D,3,FALSE),0)</f>
        <v>907946</v>
      </c>
    </row>
    <row r="1175" spans="1:22" x14ac:dyDescent="0.25">
      <c r="A1175" s="1">
        <v>38734</v>
      </c>
      <c r="B1175" s="3" t="s">
        <v>2</v>
      </c>
      <c r="C1175" s="2">
        <v>38718</v>
      </c>
      <c r="D1175" s="5">
        <f>YEAR(Tabla1[[#This Row],[FECHA]])</f>
        <v>2006</v>
      </c>
      <c r="E1175" s="5">
        <f>IFERROR(VLOOKUP(Tabla1[[#This Row],[FECHA]],'COMPARENDOS TOTALES'!A:D,4,FALSE),0)</f>
        <v>31</v>
      </c>
      <c r="F1175" s="9">
        <f>IFERROR(VLOOKUP(Tabla1[[#This Row],[FECHA]],'COMPARENDOS TOTALES'!A:D,3,FALSE),0)</f>
        <v>7752000</v>
      </c>
      <c r="G1175" s="5">
        <f>IFERROR(VLOOKUP(Tabla1[[#This Row],[FECHA]],EXONERACIONES!A:D,4,FALSE),0)</f>
        <v>26</v>
      </c>
      <c r="H1175" s="9">
        <f>IFERROR(VLOOKUP(Tabla1[[#This Row],[FECHA]],EXONERACIONES!A:D,3,FALSE),0)</f>
        <v>6528000</v>
      </c>
      <c r="I1175" s="5">
        <f>IFERROR(VLOOKUP(Tabla1[[#This Row],[FECHA]],'SIMIT CON RES'!A:D,4,FALSE),0)</f>
        <v>0</v>
      </c>
      <c r="J1175" s="9">
        <f>IFERROR(VLOOKUP(Tabla1[[#This Row],[FECHA]],'SIMIT CON RES'!A:D,3,FALSE),0)</f>
        <v>0</v>
      </c>
      <c r="K1175">
        <f>IFERROR(VLOOKUP(Tabla1[[#This Row],[FECHA]],'SIMIT SIN RES'!A:D,4,FALSE),0)</f>
        <v>0</v>
      </c>
      <c r="L1175" s="9">
        <f>IFERROR(VLOOKUP(Tabla1[[#This Row],[FECHA]],'SIMIT SIN RES'!A:D,3,FALSE),0)</f>
        <v>0</v>
      </c>
      <c r="M1175" s="5">
        <f>IFERROR(VLOOKUP(Tabla1[[#This Row],[FECHA]],'RECAUDOS DE COMPARENDOS'!A:D,4,FALSE),0)</f>
        <v>1</v>
      </c>
      <c r="N1175" s="9">
        <f>IFERROR(VLOOKUP(Tabla1[[#This Row],[FECHA]],'RECAUDOS DE COMPARENDOS'!A:D,3,FALSE),0)</f>
        <v>204000</v>
      </c>
      <c r="O1175" s="5">
        <f>IFERROR(VLOOKUP(Tabla1[[#This Row],[FECHA]],'RECAUDOS DE RESOLUCIONES'!A:D,4,FALSE),0)</f>
        <v>0</v>
      </c>
      <c r="P1175" s="9">
        <f>IFERROR(VLOOKUP(Tabla1[[#This Row],[FECHA]],'RECAUDOS DE RESOLUCIONES'!A:D,3,FALSE),0)</f>
        <v>0</v>
      </c>
      <c r="Q117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1175" s="9">
        <f>Tabla1[V. COMPARENDOS]-(Tabla1[V. EXONERACIONES]+Tabla1[[#This Row],[V. SIMIT CON RESOLUCION]]+Tabla1[[#This Row],[V. SIMIT SIN RESOLUCION]]+Tabla1[[#This Row],[V. RECAUDOS COMPARENDOS]]+Tabla1[[#This Row],[V. RECAUDOS RESOLUCIONES]])</f>
        <v>1020000</v>
      </c>
      <c r="S1175" s="11">
        <f>IFERROR(VLOOKUP(Tabla1[[#This Row],[FECHA]],'RECAUDOS LOCALES'!A:D,4,FALSE),0)</f>
        <v>11</v>
      </c>
      <c r="T1175" s="9">
        <f>IFERROR(VLOOKUP(Tabla1[[#This Row],[FECHA]],'RECAUDOS LOCALES'!A:D,3,FALSE),0)</f>
        <v>1407480</v>
      </c>
      <c r="U1175" s="11">
        <f>IFERROR(VLOOKUP(Tabla1[[#This Row],[FECHA]],'RECAUDOS EXTERNOS'!A:D,4,FALSE),0)</f>
        <v>3</v>
      </c>
      <c r="V1175" s="9">
        <f>IFERROR(VLOOKUP(Tabla1[[#This Row],[FECHA]],'RECAUDOS EXTERNOS'!A:D,3,FALSE),0)</f>
        <v>614325</v>
      </c>
    </row>
    <row r="1176" spans="1:22" x14ac:dyDescent="0.25">
      <c r="A1176" s="1">
        <v>38735</v>
      </c>
      <c r="B1176" s="3" t="s">
        <v>3</v>
      </c>
      <c r="C1176" s="2">
        <v>38718</v>
      </c>
      <c r="D1176" s="5">
        <f>YEAR(Tabla1[[#This Row],[FECHA]])</f>
        <v>2006</v>
      </c>
      <c r="E1176" s="5">
        <f>IFERROR(VLOOKUP(Tabla1[[#This Row],[FECHA]],'COMPARENDOS TOTALES'!A:D,4,FALSE),0)</f>
        <v>16</v>
      </c>
      <c r="F1176" s="9">
        <f>IFERROR(VLOOKUP(Tabla1[[#This Row],[FECHA]],'COMPARENDOS TOTALES'!A:D,3,FALSE),0)</f>
        <v>3372800</v>
      </c>
      <c r="G1176" s="5">
        <f>IFERROR(VLOOKUP(Tabla1[[#This Row],[FECHA]],EXONERACIONES!A:D,4,FALSE),0)</f>
        <v>10</v>
      </c>
      <c r="H1176" s="9">
        <f>IFERROR(VLOOKUP(Tabla1[[#This Row],[FECHA]],EXONERACIONES!A:D,3,FALSE),0)</f>
        <v>2148800</v>
      </c>
      <c r="I1176" s="5">
        <f>IFERROR(VLOOKUP(Tabla1[[#This Row],[FECHA]],'SIMIT CON RES'!A:D,4,FALSE),0)</f>
        <v>0</v>
      </c>
      <c r="J1176" s="9">
        <f>IFERROR(VLOOKUP(Tabla1[[#This Row],[FECHA]],'SIMIT CON RES'!A:D,3,FALSE),0)</f>
        <v>0</v>
      </c>
      <c r="K1176">
        <f>IFERROR(VLOOKUP(Tabla1[[#This Row],[FECHA]],'SIMIT SIN RES'!A:D,4,FALSE),0)</f>
        <v>0</v>
      </c>
      <c r="L1176" s="9">
        <f>IFERROR(VLOOKUP(Tabla1[[#This Row],[FECHA]],'SIMIT SIN RES'!A:D,3,FALSE),0)</f>
        <v>0</v>
      </c>
      <c r="M1176" s="5">
        <f>IFERROR(VLOOKUP(Tabla1[[#This Row],[FECHA]],'RECAUDOS DE COMPARENDOS'!A:D,4,FALSE),0)</f>
        <v>0</v>
      </c>
      <c r="N1176" s="9">
        <f>IFERROR(VLOOKUP(Tabla1[[#This Row],[FECHA]],'RECAUDOS DE COMPARENDOS'!A:D,3,FALSE),0)</f>
        <v>0</v>
      </c>
      <c r="O1176" s="5">
        <f>IFERROR(VLOOKUP(Tabla1[[#This Row],[FECHA]],'RECAUDOS DE RESOLUCIONES'!A:D,4,FALSE),0)</f>
        <v>0</v>
      </c>
      <c r="P1176" s="9">
        <f>IFERROR(VLOOKUP(Tabla1[[#This Row],[FECHA]],'RECAUDOS DE RESOLUCIONES'!A:D,3,FALSE),0)</f>
        <v>0</v>
      </c>
      <c r="Q117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1176" s="9">
        <f>Tabla1[V. COMPARENDOS]-(Tabla1[V. EXONERACIONES]+Tabla1[[#This Row],[V. SIMIT CON RESOLUCION]]+Tabla1[[#This Row],[V. SIMIT SIN RESOLUCION]]+Tabla1[[#This Row],[V. RECAUDOS COMPARENDOS]]+Tabla1[[#This Row],[V. RECAUDOS RESOLUCIONES]])</f>
        <v>1224000</v>
      </c>
      <c r="S1176" s="11">
        <f>IFERROR(VLOOKUP(Tabla1[[#This Row],[FECHA]],'RECAUDOS LOCALES'!A:D,4,FALSE),0)</f>
        <v>1</v>
      </c>
      <c r="T1176" s="9">
        <f>IFERROR(VLOOKUP(Tabla1[[#This Row],[FECHA]],'RECAUDOS LOCALES'!A:D,3,FALSE),0)</f>
        <v>166005</v>
      </c>
      <c r="U1176" s="11">
        <f>IFERROR(VLOOKUP(Tabla1[[#This Row],[FECHA]],'RECAUDOS EXTERNOS'!A:D,4,FALSE),0)</f>
        <v>6</v>
      </c>
      <c r="V1176" s="9">
        <f>IFERROR(VLOOKUP(Tabla1[[#This Row],[FECHA]],'RECAUDOS EXTERNOS'!A:D,3,FALSE),0)</f>
        <v>1295358</v>
      </c>
    </row>
    <row r="1177" spans="1:22" x14ac:dyDescent="0.25">
      <c r="A1177" s="1">
        <v>38736</v>
      </c>
      <c r="B1177" s="3" t="s">
        <v>6</v>
      </c>
      <c r="C1177" s="2">
        <v>38718</v>
      </c>
      <c r="D1177" s="5">
        <f>YEAR(Tabla1[[#This Row],[FECHA]])</f>
        <v>2006</v>
      </c>
      <c r="E1177" s="5">
        <f>IFERROR(VLOOKUP(Tabla1[[#This Row],[FECHA]],'COMPARENDOS TOTALES'!A:D,4,FALSE),0)</f>
        <v>24</v>
      </c>
      <c r="F1177" s="9">
        <f>IFERROR(VLOOKUP(Tabla1[[#This Row],[FECHA]],'COMPARENDOS TOTALES'!A:D,3,FALSE),0)</f>
        <v>5508000</v>
      </c>
      <c r="G1177" s="5">
        <f>IFERROR(VLOOKUP(Tabla1[[#This Row],[FECHA]],EXONERACIONES!A:D,4,FALSE),0)</f>
        <v>16</v>
      </c>
      <c r="H1177" s="9">
        <f>IFERROR(VLOOKUP(Tabla1[[#This Row],[FECHA]],EXONERACIONES!A:D,3,FALSE),0)</f>
        <v>3672000</v>
      </c>
      <c r="I1177" s="5">
        <f>IFERROR(VLOOKUP(Tabla1[[#This Row],[FECHA]],'SIMIT CON RES'!A:D,4,FALSE),0)</f>
        <v>0</v>
      </c>
      <c r="J1177" s="9">
        <f>IFERROR(VLOOKUP(Tabla1[[#This Row],[FECHA]],'SIMIT CON RES'!A:D,3,FALSE),0)</f>
        <v>0</v>
      </c>
      <c r="K1177">
        <f>IFERROR(VLOOKUP(Tabla1[[#This Row],[FECHA]],'SIMIT SIN RES'!A:D,4,FALSE),0)</f>
        <v>0</v>
      </c>
      <c r="L1177" s="9">
        <f>IFERROR(VLOOKUP(Tabla1[[#This Row],[FECHA]],'SIMIT SIN RES'!A:D,3,FALSE),0)</f>
        <v>0</v>
      </c>
      <c r="M1177" s="5">
        <f>IFERROR(VLOOKUP(Tabla1[[#This Row],[FECHA]],'RECAUDOS DE COMPARENDOS'!A:D,4,FALSE),0)</f>
        <v>1</v>
      </c>
      <c r="N1177" s="9">
        <f>IFERROR(VLOOKUP(Tabla1[[#This Row],[FECHA]],'RECAUDOS DE COMPARENDOS'!A:D,3,FALSE),0)</f>
        <v>204000</v>
      </c>
      <c r="O1177" s="5">
        <f>IFERROR(VLOOKUP(Tabla1[[#This Row],[FECHA]],'RECAUDOS DE RESOLUCIONES'!A:D,4,FALSE),0)</f>
        <v>0</v>
      </c>
      <c r="P1177" s="9">
        <f>IFERROR(VLOOKUP(Tabla1[[#This Row],[FECHA]],'RECAUDOS DE RESOLUCIONES'!A:D,3,FALSE),0)</f>
        <v>0</v>
      </c>
      <c r="Q117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7</v>
      </c>
      <c r="R1177" s="9">
        <f>Tabla1[V. COMPARENDOS]-(Tabla1[V. EXONERACIONES]+Tabla1[[#This Row],[V. SIMIT CON RESOLUCION]]+Tabla1[[#This Row],[V. SIMIT SIN RESOLUCION]]+Tabla1[[#This Row],[V. RECAUDOS COMPARENDOS]]+Tabla1[[#This Row],[V. RECAUDOS RESOLUCIONES]])</f>
        <v>1632000</v>
      </c>
      <c r="S1177" s="11">
        <f>IFERROR(VLOOKUP(Tabla1[[#This Row],[FECHA]],'RECAUDOS LOCALES'!A:D,4,FALSE),0)</f>
        <v>6</v>
      </c>
      <c r="T1177" s="9">
        <f>IFERROR(VLOOKUP(Tabla1[[#This Row],[FECHA]],'RECAUDOS LOCALES'!A:D,3,FALSE),0)</f>
        <v>667129</v>
      </c>
      <c r="U1177" s="11">
        <f>IFERROR(VLOOKUP(Tabla1[[#This Row],[FECHA]],'RECAUDOS EXTERNOS'!A:D,4,FALSE),0)</f>
        <v>7</v>
      </c>
      <c r="V1177" s="9">
        <f>IFERROR(VLOOKUP(Tabla1[[#This Row],[FECHA]],'RECAUDOS EXTERNOS'!A:D,3,FALSE),0)</f>
        <v>1525088</v>
      </c>
    </row>
    <row r="1178" spans="1:22" x14ac:dyDescent="0.25">
      <c r="A1178" s="1">
        <v>38737</v>
      </c>
      <c r="B1178" s="3" t="s">
        <v>0</v>
      </c>
      <c r="C1178" s="2">
        <v>38718</v>
      </c>
      <c r="D1178" s="5">
        <f>YEAR(Tabla1[[#This Row],[FECHA]])</f>
        <v>2006</v>
      </c>
      <c r="E1178" s="5">
        <f>IFERROR(VLOOKUP(Tabla1[[#This Row],[FECHA]],'COMPARENDOS TOTALES'!A:D,4,FALSE),0)</f>
        <v>23</v>
      </c>
      <c r="F1178" s="9">
        <f>IFERROR(VLOOKUP(Tabla1[[#This Row],[FECHA]],'COMPARENDOS TOTALES'!A:D,3,FALSE),0)</f>
        <v>4923200</v>
      </c>
      <c r="G1178" s="5">
        <f>IFERROR(VLOOKUP(Tabla1[[#This Row],[FECHA]],EXONERACIONES!A:D,4,FALSE),0)</f>
        <v>13</v>
      </c>
      <c r="H1178" s="9">
        <f>IFERROR(VLOOKUP(Tabla1[[#This Row],[FECHA]],EXONERACIONES!A:D,3,FALSE),0)</f>
        <v>2869600</v>
      </c>
      <c r="I1178" s="5">
        <f>IFERROR(VLOOKUP(Tabla1[[#This Row],[FECHA]],'SIMIT CON RES'!A:D,4,FALSE),0)</f>
        <v>0</v>
      </c>
      <c r="J1178" s="9">
        <f>IFERROR(VLOOKUP(Tabla1[[#This Row],[FECHA]],'SIMIT CON RES'!A:D,3,FALSE),0)</f>
        <v>0</v>
      </c>
      <c r="K1178">
        <f>IFERROR(VLOOKUP(Tabla1[[#This Row],[FECHA]],'SIMIT SIN RES'!A:D,4,FALSE),0)</f>
        <v>0</v>
      </c>
      <c r="L1178" s="9">
        <f>IFERROR(VLOOKUP(Tabla1[[#This Row],[FECHA]],'SIMIT SIN RES'!A:D,3,FALSE),0)</f>
        <v>0</v>
      </c>
      <c r="M1178" s="5">
        <f>IFERROR(VLOOKUP(Tabla1[[#This Row],[FECHA]],'RECAUDOS DE COMPARENDOS'!A:D,4,FALSE),0)</f>
        <v>3</v>
      </c>
      <c r="N1178" s="9">
        <f>IFERROR(VLOOKUP(Tabla1[[#This Row],[FECHA]],'RECAUDOS DE COMPARENDOS'!A:D,3,FALSE),0)</f>
        <v>612000</v>
      </c>
      <c r="O1178" s="5">
        <f>IFERROR(VLOOKUP(Tabla1[[#This Row],[FECHA]],'RECAUDOS DE RESOLUCIONES'!A:D,4,FALSE),0)</f>
        <v>0</v>
      </c>
      <c r="P1178" s="9">
        <f>IFERROR(VLOOKUP(Tabla1[[#This Row],[FECHA]],'RECAUDOS DE RESOLUCIONES'!A:D,3,FALSE),0)</f>
        <v>0</v>
      </c>
      <c r="Q117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7</v>
      </c>
      <c r="R1178" s="9">
        <f>Tabla1[V. COMPARENDOS]-(Tabla1[V. EXONERACIONES]+Tabla1[[#This Row],[V. SIMIT CON RESOLUCION]]+Tabla1[[#This Row],[V. SIMIT SIN RESOLUCION]]+Tabla1[[#This Row],[V. RECAUDOS COMPARENDOS]]+Tabla1[[#This Row],[V. RECAUDOS RESOLUCIONES]])</f>
        <v>1441600</v>
      </c>
      <c r="S1178" s="11">
        <f>IFERROR(VLOOKUP(Tabla1[[#This Row],[FECHA]],'RECAUDOS LOCALES'!A:D,4,FALSE),0)</f>
        <v>0</v>
      </c>
      <c r="T1178" s="9">
        <f>IFERROR(VLOOKUP(Tabla1[[#This Row],[FECHA]],'RECAUDOS LOCALES'!A:D,3,FALSE),0)</f>
        <v>0</v>
      </c>
      <c r="U1178" s="11">
        <f>IFERROR(VLOOKUP(Tabla1[[#This Row],[FECHA]],'RECAUDOS EXTERNOS'!A:D,4,FALSE),0)</f>
        <v>4</v>
      </c>
      <c r="V1178" s="9">
        <f>IFERROR(VLOOKUP(Tabla1[[#This Row],[FECHA]],'RECAUDOS EXTERNOS'!A:D,3,FALSE),0)</f>
        <v>1221437</v>
      </c>
    </row>
    <row r="1179" spans="1:22" x14ac:dyDescent="0.25">
      <c r="A1179" s="1">
        <v>38738</v>
      </c>
      <c r="B1179" s="3" t="s">
        <v>5</v>
      </c>
      <c r="C1179" s="2">
        <v>38718</v>
      </c>
      <c r="D1179" s="5">
        <f>YEAR(Tabla1[[#This Row],[FECHA]])</f>
        <v>2006</v>
      </c>
      <c r="E1179" s="5">
        <f>IFERROR(VLOOKUP(Tabla1[[#This Row],[FECHA]],'COMPARENDOS TOTALES'!A:D,4,FALSE),0)</f>
        <v>25</v>
      </c>
      <c r="F1179" s="9">
        <f>IFERROR(VLOOKUP(Tabla1[[#This Row],[FECHA]],'COMPARENDOS TOTALES'!A:D,3,FALSE),0)</f>
        <v>5412800</v>
      </c>
      <c r="G1179" s="5">
        <f>IFERROR(VLOOKUP(Tabla1[[#This Row],[FECHA]],EXONERACIONES!A:D,4,FALSE),0)</f>
        <v>19</v>
      </c>
      <c r="H1179" s="9">
        <f>IFERROR(VLOOKUP(Tabla1[[#This Row],[FECHA]],EXONERACIONES!A:D,3,FALSE),0)</f>
        <v>4188800</v>
      </c>
      <c r="I1179" s="5">
        <f>IFERROR(VLOOKUP(Tabla1[[#This Row],[FECHA]],'SIMIT CON RES'!A:D,4,FALSE),0)</f>
        <v>0</v>
      </c>
      <c r="J1179" s="9">
        <f>IFERROR(VLOOKUP(Tabla1[[#This Row],[FECHA]],'SIMIT CON RES'!A:D,3,FALSE),0)</f>
        <v>0</v>
      </c>
      <c r="K1179">
        <f>IFERROR(VLOOKUP(Tabla1[[#This Row],[FECHA]],'SIMIT SIN RES'!A:D,4,FALSE),0)</f>
        <v>0</v>
      </c>
      <c r="L1179" s="9">
        <f>IFERROR(VLOOKUP(Tabla1[[#This Row],[FECHA]],'SIMIT SIN RES'!A:D,3,FALSE),0)</f>
        <v>0</v>
      </c>
      <c r="M1179" s="5">
        <f>IFERROR(VLOOKUP(Tabla1[[#This Row],[FECHA]],'RECAUDOS DE COMPARENDOS'!A:D,4,FALSE),0)</f>
        <v>2</v>
      </c>
      <c r="N1179" s="9">
        <f>IFERROR(VLOOKUP(Tabla1[[#This Row],[FECHA]],'RECAUDOS DE COMPARENDOS'!A:D,3,FALSE),0)</f>
        <v>408000</v>
      </c>
      <c r="O1179" s="5">
        <f>IFERROR(VLOOKUP(Tabla1[[#This Row],[FECHA]],'RECAUDOS DE RESOLUCIONES'!A:D,4,FALSE),0)</f>
        <v>0</v>
      </c>
      <c r="P1179" s="9">
        <f>IFERROR(VLOOKUP(Tabla1[[#This Row],[FECHA]],'RECAUDOS DE RESOLUCIONES'!A:D,3,FALSE),0)</f>
        <v>0</v>
      </c>
      <c r="Q117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1179" s="9">
        <f>Tabla1[V. COMPARENDOS]-(Tabla1[V. EXONERACIONES]+Tabla1[[#This Row],[V. SIMIT CON RESOLUCION]]+Tabla1[[#This Row],[V. SIMIT SIN RESOLUCION]]+Tabla1[[#This Row],[V. RECAUDOS COMPARENDOS]]+Tabla1[[#This Row],[V. RECAUDOS RESOLUCIONES]])</f>
        <v>816000</v>
      </c>
      <c r="S1179" s="11">
        <f>IFERROR(VLOOKUP(Tabla1[[#This Row],[FECHA]],'RECAUDOS LOCALES'!A:D,4,FALSE),0)</f>
        <v>0</v>
      </c>
      <c r="T1179" s="9">
        <f>IFERROR(VLOOKUP(Tabla1[[#This Row],[FECHA]],'RECAUDOS LOCALES'!A:D,3,FALSE),0)</f>
        <v>0</v>
      </c>
      <c r="U1179" s="11">
        <f>IFERROR(VLOOKUP(Tabla1[[#This Row],[FECHA]],'RECAUDOS EXTERNOS'!A:D,4,FALSE),0)</f>
        <v>0</v>
      </c>
      <c r="V1179" s="9">
        <f>IFERROR(VLOOKUP(Tabla1[[#This Row],[FECHA]],'RECAUDOS EXTERNOS'!A:D,3,FALSE),0)</f>
        <v>0</v>
      </c>
    </row>
    <row r="1180" spans="1:22" x14ac:dyDescent="0.25">
      <c r="A1180" s="1">
        <v>38739</v>
      </c>
      <c r="B1180" s="3" t="s">
        <v>4</v>
      </c>
      <c r="C1180" s="2">
        <v>38718</v>
      </c>
      <c r="D1180" s="5">
        <f>YEAR(Tabla1[[#This Row],[FECHA]])</f>
        <v>2006</v>
      </c>
      <c r="E1180" s="5">
        <f>IFERROR(VLOOKUP(Tabla1[[#This Row],[FECHA]],'COMPARENDOS TOTALES'!A:D,4,FALSE),0)</f>
        <v>30</v>
      </c>
      <c r="F1180" s="9">
        <f>IFERROR(VLOOKUP(Tabla1[[#This Row],[FECHA]],'COMPARENDOS TOTALES'!A:D,3,FALSE),0)</f>
        <v>6133600</v>
      </c>
      <c r="G1180" s="5">
        <f>IFERROR(VLOOKUP(Tabla1[[#This Row],[FECHA]],EXONERACIONES!A:D,4,FALSE),0)</f>
        <v>23</v>
      </c>
      <c r="H1180" s="9">
        <f>IFERROR(VLOOKUP(Tabla1[[#This Row],[FECHA]],EXONERACIONES!A:D,3,FALSE),0)</f>
        <v>4705600</v>
      </c>
      <c r="I1180" s="5">
        <f>IFERROR(VLOOKUP(Tabla1[[#This Row],[FECHA]],'SIMIT CON RES'!A:D,4,FALSE),0)</f>
        <v>0</v>
      </c>
      <c r="J1180" s="9">
        <f>IFERROR(VLOOKUP(Tabla1[[#This Row],[FECHA]],'SIMIT CON RES'!A:D,3,FALSE),0)</f>
        <v>0</v>
      </c>
      <c r="K1180">
        <f>IFERROR(VLOOKUP(Tabla1[[#This Row],[FECHA]],'SIMIT SIN RES'!A:D,4,FALSE),0)</f>
        <v>0</v>
      </c>
      <c r="L1180" s="9">
        <f>IFERROR(VLOOKUP(Tabla1[[#This Row],[FECHA]],'SIMIT SIN RES'!A:D,3,FALSE),0)</f>
        <v>0</v>
      </c>
      <c r="M1180" s="5">
        <f>IFERROR(VLOOKUP(Tabla1[[#This Row],[FECHA]],'RECAUDOS DE COMPARENDOS'!A:D,4,FALSE),0)</f>
        <v>2</v>
      </c>
      <c r="N1180" s="9">
        <f>IFERROR(VLOOKUP(Tabla1[[#This Row],[FECHA]],'RECAUDOS DE COMPARENDOS'!A:D,3,FALSE),0)</f>
        <v>408000</v>
      </c>
      <c r="O1180" s="5">
        <f>IFERROR(VLOOKUP(Tabla1[[#This Row],[FECHA]],'RECAUDOS DE RESOLUCIONES'!A:D,4,FALSE),0)</f>
        <v>0</v>
      </c>
      <c r="P1180" s="9">
        <f>IFERROR(VLOOKUP(Tabla1[[#This Row],[FECHA]],'RECAUDOS DE RESOLUCIONES'!A:D,3,FALSE),0)</f>
        <v>0</v>
      </c>
      <c r="Q118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1180" s="9">
        <f>Tabla1[V. COMPARENDOS]-(Tabla1[V. EXONERACIONES]+Tabla1[[#This Row],[V. SIMIT CON RESOLUCION]]+Tabla1[[#This Row],[V. SIMIT SIN RESOLUCION]]+Tabla1[[#This Row],[V. RECAUDOS COMPARENDOS]]+Tabla1[[#This Row],[V. RECAUDOS RESOLUCIONES]])</f>
        <v>1020000</v>
      </c>
      <c r="S1180" s="11">
        <f>IFERROR(VLOOKUP(Tabla1[[#This Row],[FECHA]],'RECAUDOS LOCALES'!A:D,4,FALSE),0)</f>
        <v>0</v>
      </c>
      <c r="T1180" s="9">
        <f>IFERROR(VLOOKUP(Tabla1[[#This Row],[FECHA]],'RECAUDOS LOCALES'!A:D,3,FALSE),0)</f>
        <v>0</v>
      </c>
      <c r="U1180" s="11">
        <f>IFERROR(VLOOKUP(Tabla1[[#This Row],[FECHA]],'RECAUDOS EXTERNOS'!A:D,4,FALSE),0)</f>
        <v>0</v>
      </c>
      <c r="V1180" s="9">
        <f>IFERROR(VLOOKUP(Tabla1[[#This Row],[FECHA]],'RECAUDOS EXTERNOS'!A:D,3,FALSE),0)</f>
        <v>0</v>
      </c>
    </row>
    <row r="1181" spans="1:22" x14ac:dyDescent="0.25">
      <c r="A1181" s="1">
        <v>38740</v>
      </c>
      <c r="B1181" s="3" t="s">
        <v>1</v>
      </c>
      <c r="C1181" s="2">
        <v>38718</v>
      </c>
      <c r="D1181" s="5">
        <f>YEAR(Tabla1[[#This Row],[FECHA]])</f>
        <v>2006</v>
      </c>
      <c r="E1181" s="5">
        <f>IFERROR(VLOOKUP(Tabla1[[#This Row],[FECHA]],'COMPARENDOS TOTALES'!A:D,4,FALSE),0)</f>
        <v>13</v>
      </c>
      <c r="F1181" s="9">
        <f>IFERROR(VLOOKUP(Tabla1[[#This Row],[FECHA]],'COMPARENDOS TOTALES'!A:D,3,FALSE),0)</f>
        <v>3576800</v>
      </c>
      <c r="G1181" s="5">
        <f>IFERROR(VLOOKUP(Tabla1[[#This Row],[FECHA]],EXONERACIONES!A:D,4,FALSE),0)</f>
        <v>8</v>
      </c>
      <c r="H1181" s="9">
        <f>IFERROR(VLOOKUP(Tabla1[[#This Row],[FECHA]],EXONERACIONES!A:D,3,FALSE),0)</f>
        <v>2148800</v>
      </c>
      <c r="I1181" s="5">
        <f>IFERROR(VLOOKUP(Tabla1[[#This Row],[FECHA]],'SIMIT CON RES'!A:D,4,FALSE),0)</f>
        <v>0</v>
      </c>
      <c r="J1181" s="9">
        <f>IFERROR(VLOOKUP(Tabla1[[#This Row],[FECHA]],'SIMIT CON RES'!A:D,3,FALSE),0)</f>
        <v>0</v>
      </c>
      <c r="K1181">
        <f>IFERROR(VLOOKUP(Tabla1[[#This Row],[FECHA]],'SIMIT SIN RES'!A:D,4,FALSE),0)</f>
        <v>0</v>
      </c>
      <c r="L1181" s="9">
        <f>IFERROR(VLOOKUP(Tabla1[[#This Row],[FECHA]],'SIMIT SIN RES'!A:D,3,FALSE),0)</f>
        <v>0</v>
      </c>
      <c r="M1181" s="5">
        <f>IFERROR(VLOOKUP(Tabla1[[#This Row],[FECHA]],'RECAUDOS DE COMPARENDOS'!A:D,4,FALSE),0)</f>
        <v>3</v>
      </c>
      <c r="N1181" s="9">
        <f>IFERROR(VLOOKUP(Tabla1[[#This Row],[FECHA]],'RECAUDOS DE COMPARENDOS'!A:D,3,FALSE),0)</f>
        <v>1020000</v>
      </c>
      <c r="O1181" s="5">
        <f>IFERROR(VLOOKUP(Tabla1[[#This Row],[FECHA]],'RECAUDOS DE RESOLUCIONES'!A:D,4,FALSE),0)</f>
        <v>0</v>
      </c>
      <c r="P1181" s="9">
        <f>IFERROR(VLOOKUP(Tabla1[[#This Row],[FECHA]],'RECAUDOS DE RESOLUCIONES'!A:D,3,FALSE),0)</f>
        <v>0</v>
      </c>
      <c r="Q118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1181" s="9">
        <f>Tabla1[V. COMPARENDOS]-(Tabla1[V. EXONERACIONES]+Tabla1[[#This Row],[V. SIMIT CON RESOLUCION]]+Tabla1[[#This Row],[V. SIMIT SIN RESOLUCION]]+Tabla1[[#This Row],[V. RECAUDOS COMPARENDOS]]+Tabla1[[#This Row],[V. RECAUDOS RESOLUCIONES]])</f>
        <v>408000</v>
      </c>
      <c r="S1181" s="11">
        <f>IFERROR(VLOOKUP(Tabla1[[#This Row],[FECHA]],'RECAUDOS LOCALES'!A:D,4,FALSE),0)</f>
        <v>3</v>
      </c>
      <c r="T1181" s="9">
        <f>IFERROR(VLOOKUP(Tabla1[[#This Row],[FECHA]],'RECAUDOS LOCALES'!A:D,3,FALSE),0)</f>
        <v>471635</v>
      </c>
      <c r="U1181" s="11">
        <f>IFERROR(VLOOKUP(Tabla1[[#This Row],[FECHA]],'RECAUDOS EXTERNOS'!A:D,4,FALSE),0)</f>
        <v>8</v>
      </c>
      <c r="V1181" s="9">
        <f>IFERROR(VLOOKUP(Tabla1[[#This Row],[FECHA]],'RECAUDOS EXTERNOS'!A:D,3,FALSE),0)</f>
        <v>1862472</v>
      </c>
    </row>
    <row r="1182" spans="1:22" x14ac:dyDescent="0.25">
      <c r="A1182" s="1">
        <v>38741</v>
      </c>
      <c r="B1182" s="3" t="s">
        <v>2</v>
      </c>
      <c r="C1182" s="2">
        <v>38718</v>
      </c>
      <c r="D1182" s="5">
        <f>YEAR(Tabla1[[#This Row],[FECHA]])</f>
        <v>2006</v>
      </c>
      <c r="E1182" s="5">
        <f>IFERROR(VLOOKUP(Tabla1[[#This Row],[FECHA]],'COMPARENDOS TOTALES'!A:D,4,FALSE),0)</f>
        <v>26</v>
      </c>
      <c r="F1182" s="9">
        <f>IFERROR(VLOOKUP(Tabla1[[#This Row],[FECHA]],'COMPARENDOS TOTALES'!A:D,3,FALSE),0)</f>
        <v>5712000</v>
      </c>
      <c r="G1182" s="5">
        <f>IFERROR(VLOOKUP(Tabla1[[#This Row],[FECHA]],EXONERACIONES!A:D,4,FALSE),0)</f>
        <v>19</v>
      </c>
      <c r="H1182" s="9">
        <f>IFERROR(VLOOKUP(Tabla1[[#This Row],[FECHA]],EXONERACIONES!A:D,3,FALSE),0)</f>
        <v>4284000</v>
      </c>
      <c r="I1182" s="5">
        <f>IFERROR(VLOOKUP(Tabla1[[#This Row],[FECHA]],'SIMIT CON RES'!A:D,4,FALSE),0)</f>
        <v>0</v>
      </c>
      <c r="J1182" s="9">
        <f>IFERROR(VLOOKUP(Tabla1[[#This Row],[FECHA]],'SIMIT CON RES'!A:D,3,FALSE),0)</f>
        <v>0</v>
      </c>
      <c r="K1182">
        <f>IFERROR(VLOOKUP(Tabla1[[#This Row],[FECHA]],'SIMIT SIN RES'!A:D,4,FALSE),0)</f>
        <v>0</v>
      </c>
      <c r="L1182" s="9">
        <f>IFERROR(VLOOKUP(Tabla1[[#This Row],[FECHA]],'SIMIT SIN RES'!A:D,3,FALSE),0)</f>
        <v>0</v>
      </c>
      <c r="M1182" s="5">
        <f>IFERROR(VLOOKUP(Tabla1[[#This Row],[FECHA]],'RECAUDOS DE COMPARENDOS'!A:D,4,FALSE),0)</f>
        <v>1</v>
      </c>
      <c r="N1182" s="9">
        <f>IFERROR(VLOOKUP(Tabla1[[#This Row],[FECHA]],'RECAUDOS DE COMPARENDOS'!A:D,3,FALSE),0)</f>
        <v>204000</v>
      </c>
      <c r="O1182" s="5">
        <f>IFERROR(VLOOKUP(Tabla1[[#This Row],[FECHA]],'RECAUDOS DE RESOLUCIONES'!A:D,4,FALSE),0)</f>
        <v>0</v>
      </c>
      <c r="P1182" s="9">
        <f>IFERROR(VLOOKUP(Tabla1[[#This Row],[FECHA]],'RECAUDOS DE RESOLUCIONES'!A:D,3,FALSE),0)</f>
        <v>0</v>
      </c>
      <c r="Q118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1182" s="9">
        <f>Tabla1[V. COMPARENDOS]-(Tabla1[V. EXONERACIONES]+Tabla1[[#This Row],[V. SIMIT CON RESOLUCION]]+Tabla1[[#This Row],[V. SIMIT SIN RESOLUCION]]+Tabla1[[#This Row],[V. RECAUDOS COMPARENDOS]]+Tabla1[[#This Row],[V. RECAUDOS RESOLUCIONES]])</f>
        <v>1224000</v>
      </c>
      <c r="S1182" s="11">
        <f>IFERROR(VLOOKUP(Tabla1[[#This Row],[FECHA]],'RECAUDOS LOCALES'!A:D,4,FALSE),0)</f>
        <v>12</v>
      </c>
      <c r="T1182" s="9">
        <f>IFERROR(VLOOKUP(Tabla1[[#This Row],[FECHA]],'RECAUDOS LOCALES'!A:D,3,FALSE),0)</f>
        <v>1399188</v>
      </c>
      <c r="U1182" s="11">
        <f>IFERROR(VLOOKUP(Tabla1[[#This Row],[FECHA]],'RECAUDOS EXTERNOS'!A:D,4,FALSE),0)</f>
        <v>7</v>
      </c>
      <c r="V1182" s="9">
        <f>IFERROR(VLOOKUP(Tabla1[[#This Row],[FECHA]],'RECAUDOS EXTERNOS'!A:D,3,FALSE),0)</f>
        <v>1370620</v>
      </c>
    </row>
    <row r="1183" spans="1:22" x14ac:dyDescent="0.25">
      <c r="A1183" s="1">
        <v>38742</v>
      </c>
      <c r="B1183" s="3" t="s">
        <v>3</v>
      </c>
      <c r="C1183" s="2">
        <v>38718</v>
      </c>
      <c r="D1183" s="5">
        <f>YEAR(Tabla1[[#This Row],[FECHA]])</f>
        <v>2006</v>
      </c>
      <c r="E1183" s="5">
        <f>IFERROR(VLOOKUP(Tabla1[[#This Row],[FECHA]],'COMPARENDOS TOTALES'!A:D,4,FALSE),0)</f>
        <v>26</v>
      </c>
      <c r="F1183" s="9">
        <f>IFERROR(VLOOKUP(Tabla1[[#This Row],[FECHA]],'COMPARENDOS TOTALES'!A:D,3,FALSE),0)</f>
        <v>5344800</v>
      </c>
      <c r="G1183" s="5">
        <f>IFERROR(VLOOKUP(Tabla1[[#This Row],[FECHA]],EXONERACIONES!A:D,4,FALSE),0)</f>
        <v>21</v>
      </c>
      <c r="H1183" s="9">
        <f>IFERROR(VLOOKUP(Tabla1[[#This Row],[FECHA]],EXONERACIONES!A:D,3,FALSE),0)</f>
        <v>4216000</v>
      </c>
      <c r="I1183" s="5">
        <f>IFERROR(VLOOKUP(Tabla1[[#This Row],[FECHA]],'SIMIT CON RES'!A:D,4,FALSE),0)</f>
        <v>0</v>
      </c>
      <c r="J1183" s="9">
        <f>IFERROR(VLOOKUP(Tabla1[[#This Row],[FECHA]],'SIMIT CON RES'!A:D,3,FALSE),0)</f>
        <v>0</v>
      </c>
      <c r="K1183">
        <f>IFERROR(VLOOKUP(Tabla1[[#This Row],[FECHA]],'SIMIT SIN RES'!A:D,4,FALSE),0)</f>
        <v>0</v>
      </c>
      <c r="L1183" s="9">
        <f>IFERROR(VLOOKUP(Tabla1[[#This Row],[FECHA]],'SIMIT SIN RES'!A:D,3,FALSE),0)</f>
        <v>0</v>
      </c>
      <c r="M1183" s="5">
        <f>IFERROR(VLOOKUP(Tabla1[[#This Row],[FECHA]],'RECAUDOS DE COMPARENDOS'!A:D,4,FALSE),0)</f>
        <v>3</v>
      </c>
      <c r="N1183" s="9">
        <f>IFERROR(VLOOKUP(Tabla1[[#This Row],[FECHA]],'RECAUDOS DE COMPARENDOS'!A:D,3,FALSE),0)</f>
        <v>720800</v>
      </c>
      <c r="O1183" s="5">
        <f>IFERROR(VLOOKUP(Tabla1[[#This Row],[FECHA]],'RECAUDOS DE RESOLUCIONES'!A:D,4,FALSE),0)</f>
        <v>0</v>
      </c>
      <c r="P1183" s="9">
        <f>IFERROR(VLOOKUP(Tabla1[[#This Row],[FECHA]],'RECAUDOS DE RESOLUCIONES'!A:D,3,FALSE),0)</f>
        <v>0</v>
      </c>
      <c r="Q118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1183" s="9">
        <f>Tabla1[V. COMPARENDOS]-(Tabla1[V. EXONERACIONES]+Tabla1[[#This Row],[V. SIMIT CON RESOLUCION]]+Tabla1[[#This Row],[V. SIMIT SIN RESOLUCION]]+Tabla1[[#This Row],[V. RECAUDOS COMPARENDOS]]+Tabla1[[#This Row],[V. RECAUDOS RESOLUCIONES]])</f>
        <v>408000</v>
      </c>
      <c r="S1183" s="11">
        <f>IFERROR(VLOOKUP(Tabla1[[#This Row],[FECHA]],'RECAUDOS LOCALES'!A:D,4,FALSE),0)</f>
        <v>6</v>
      </c>
      <c r="T1183" s="9">
        <f>IFERROR(VLOOKUP(Tabla1[[#This Row],[FECHA]],'RECAUDOS LOCALES'!A:D,3,FALSE),0)</f>
        <v>852156</v>
      </c>
      <c r="U1183" s="11">
        <f>IFERROR(VLOOKUP(Tabla1[[#This Row],[FECHA]],'RECAUDOS EXTERNOS'!A:D,4,FALSE),0)</f>
        <v>10</v>
      </c>
      <c r="V1183" s="9">
        <f>IFERROR(VLOOKUP(Tabla1[[#This Row],[FECHA]],'RECAUDOS EXTERNOS'!A:D,3,FALSE),0)</f>
        <v>1642245</v>
      </c>
    </row>
    <row r="1184" spans="1:22" x14ac:dyDescent="0.25">
      <c r="A1184" s="1">
        <v>38743</v>
      </c>
      <c r="B1184" s="3" t="s">
        <v>6</v>
      </c>
      <c r="C1184" s="2">
        <v>38718</v>
      </c>
      <c r="D1184" s="5">
        <f>YEAR(Tabla1[[#This Row],[FECHA]])</f>
        <v>2006</v>
      </c>
      <c r="E1184" s="5">
        <f>IFERROR(VLOOKUP(Tabla1[[#This Row],[FECHA]],'COMPARENDOS TOTALES'!A:D,4,FALSE),0)</f>
        <v>19</v>
      </c>
      <c r="F1184" s="9">
        <f>IFERROR(VLOOKUP(Tabla1[[#This Row],[FECHA]],'COMPARENDOS TOTALES'!A:D,3,FALSE),0)</f>
        <v>4909600</v>
      </c>
      <c r="G1184" s="5">
        <f>IFERROR(VLOOKUP(Tabla1[[#This Row],[FECHA]],EXONERACIONES!A:D,4,FALSE),0)</f>
        <v>13</v>
      </c>
      <c r="H1184" s="9">
        <f>IFERROR(VLOOKUP(Tabla1[[#This Row],[FECHA]],EXONERACIONES!A:D,3,FALSE),0)</f>
        <v>3481600</v>
      </c>
      <c r="I1184" s="5">
        <f>IFERROR(VLOOKUP(Tabla1[[#This Row],[FECHA]],'SIMIT CON RES'!A:D,4,FALSE),0)</f>
        <v>0</v>
      </c>
      <c r="J1184" s="9">
        <f>IFERROR(VLOOKUP(Tabla1[[#This Row],[FECHA]],'SIMIT CON RES'!A:D,3,FALSE),0)</f>
        <v>0</v>
      </c>
      <c r="K1184">
        <f>IFERROR(VLOOKUP(Tabla1[[#This Row],[FECHA]],'SIMIT SIN RES'!A:D,4,FALSE),0)</f>
        <v>0</v>
      </c>
      <c r="L1184" s="9">
        <f>IFERROR(VLOOKUP(Tabla1[[#This Row],[FECHA]],'SIMIT SIN RES'!A:D,3,FALSE),0)</f>
        <v>0</v>
      </c>
      <c r="M1184" s="5">
        <f>IFERROR(VLOOKUP(Tabla1[[#This Row],[FECHA]],'RECAUDOS DE COMPARENDOS'!A:D,4,FALSE),0)</f>
        <v>2</v>
      </c>
      <c r="N1184" s="9">
        <f>IFERROR(VLOOKUP(Tabla1[[#This Row],[FECHA]],'RECAUDOS DE COMPARENDOS'!A:D,3,FALSE),0)</f>
        <v>408000</v>
      </c>
      <c r="O1184" s="5">
        <f>IFERROR(VLOOKUP(Tabla1[[#This Row],[FECHA]],'RECAUDOS DE RESOLUCIONES'!A:D,4,FALSE),0)</f>
        <v>0</v>
      </c>
      <c r="P1184" s="9">
        <f>IFERROR(VLOOKUP(Tabla1[[#This Row],[FECHA]],'RECAUDOS DE RESOLUCIONES'!A:D,3,FALSE),0)</f>
        <v>0</v>
      </c>
      <c r="Q118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1184" s="9">
        <f>Tabla1[V. COMPARENDOS]-(Tabla1[V. EXONERACIONES]+Tabla1[[#This Row],[V. SIMIT CON RESOLUCION]]+Tabla1[[#This Row],[V. SIMIT SIN RESOLUCION]]+Tabla1[[#This Row],[V. RECAUDOS COMPARENDOS]]+Tabla1[[#This Row],[V. RECAUDOS RESOLUCIONES]])</f>
        <v>1020000</v>
      </c>
      <c r="S1184" s="11">
        <f>IFERROR(VLOOKUP(Tabla1[[#This Row],[FECHA]],'RECAUDOS LOCALES'!A:D,4,FALSE),0)</f>
        <v>2</v>
      </c>
      <c r="T1184" s="9">
        <f>IFERROR(VLOOKUP(Tabla1[[#This Row],[FECHA]],'RECAUDOS LOCALES'!A:D,3,FALSE),0)</f>
        <v>204000</v>
      </c>
      <c r="U1184" s="11">
        <f>IFERROR(VLOOKUP(Tabla1[[#This Row],[FECHA]],'RECAUDOS EXTERNOS'!A:D,4,FALSE),0)</f>
        <v>2</v>
      </c>
      <c r="V1184" s="9">
        <f>IFERROR(VLOOKUP(Tabla1[[#This Row],[FECHA]],'RECAUDOS EXTERNOS'!A:D,3,FALSE),0)</f>
        <v>511443</v>
      </c>
    </row>
    <row r="1185" spans="1:22" x14ac:dyDescent="0.25">
      <c r="A1185" s="1">
        <v>38744</v>
      </c>
      <c r="B1185" s="3" t="s">
        <v>0</v>
      </c>
      <c r="C1185" s="2">
        <v>38718</v>
      </c>
      <c r="D1185" s="5">
        <f>YEAR(Tabla1[[#This Row],[FECHA]])</f>
        <v>2006</v>
      </c>
      <c r="E1185" s="5">
        <f>IFERROR(VLOOKUP(Tabla1[[#This Row],[FECHA]],'COMPARENDOS TOTALES'!A:D,4,FALSE),0)</f>
        <v>33</v>
      </c>
      <c r="F1185" s="9">
        <f>IFERROR(VLOOKUP(Tabla1[[#This Row],[FECHA]],'COMPARENDOS TOTALES'!A:D,3,FALSE),0)</f>
        <v>7874400</v>
      </c>
      <c r="G1185" s="5">
        <f>IFERROR(VLOOKUP(Tabla1[[#This Row],[FECHA]],EXONERACIONES!A:D,4,FALSE),0)</f>
        <v>22</v>
      </c>
      <c r="H1185" s="9">
        <f>IFERROR(VLOOKUP(Tabla1[[#This Row],[FECHA]],EXONERACIONES!A:D,3,FALSE),0)</f>
        <v>5317600</v>
      </c>
      <c r="I1185" s="5">
        <f>IFERROR(VLOOKUP(Tabla1[[#This Row],[FECHA]],'SIMIT CON RES'!A:D,4,FALSE),0)</f>
        <v>0</v>
      </c>
      <c r="J1185" s="9">
        <f>IFERROR(VLOOKUP(Tabla1[[#This Row],[FECHA]],'SIMIT CON RES'!A:D,3,FALSE),0)</f>
        <v>0</v>
      </c>
      <c r="K1185">
        <f>IFERROR(VLOOKUP(Tabla1[[#This Row],[FECHA]],'SIMIT SIN RES'!A:D,4,FALSE),0)</f>
        <v>0</v>
      </c>
      <c r="L1185" s="9">
        <f>IFERROR(VLOOKUP(Tabla1[[#This Row],[FECHA]],'SIMIT SIN RES'!A:D,3,FALSE),0)</f>
        <v>0</v>
      </c>
      <c r="M1185" s="5">
        <f>IFERROR(VLOOKUP(Tabla1[[#This Row],[FECHA]],'RECAUDOS DE COMPARENDOS'!A:D,4,FALSE),0)</f>
        <v>4</v>
      </c>
      <c r="N1185" s="9">
        <f>IFERROR(VLOOKUP(Tabla1[[#This Row],[FECHA]],'RECAUDOS DE COMPARENDOS'!A:D,3,FALSE),0)</f>
        <v>720800</v>
      </c>
      <c r="O1185" s="5">
        <f>IFERROR(VLOOKUP(Tabla1[[#This Row],[FECHA]],'RECAUDOS DE RESOLUCIONES'!A:D,4,FALSE),0)</f>
        <v>0</v>
      </c>
      <c r="P1185" s="9">
        <f>IFERROR(VLOOKUP(Tabla1[[#This Row],[FECHA]],'RECAUDOS DE RESOLUCIONES'!A:D,3,FALSE),0)</f>
        <v>0</v>
      </c>
      <c r="Q118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7</v>
      </c>
      <c r="R1185" s="9">
        <f>Tabla1[V. COMPARENDOS]-(Tabla1[V. EXONERACIONES]+Tabla1[[#This Row],[V. SIMIT CON RESOLUCION]]+Tabla1[[#This Row],[V. SIMIT SIN RESOLUCION]]+Tabla1[[#This Row],[V. RECAUDOS COMPARENDOS]]+Tabla1[[#This Row],[V. RECAUDOS RESOLUCIONES]])</f>
        <v>1836000</v>
      </c>
      <c r="S1185" s="11">
        <f>IFERROR(VLOOKUP(Tabla1[[#This Row],[FECHA]],'RECAUDOS LOCALES'!A:D,4,FALSE),0)</f>
        <v>3</v>
      </c>
      <c r="T1185" s="9">
        <f>IFERROR(VLOOKUP(Tabla1[[#This Row],[FECHA]],'RECAUDOS LOCALES'!A:D,3,FALSE),0)</f>
        <v>258400</v>
      </c>
      <c r="U1185" s="11">
        <f>IFERROR(VLOOKUP(Tabla1[[#This Row],[FECHA]],'RECAUDOS EXTERNOS'!A:D,4,FALSE),0)</f>
        <v>7</v>
      </c>
      <c r="V1185" s="9">
        <f>IFERROR(VLOOKUP(Tabla1[[#This Row],[FECHA]],'RECAUDOS EXTERNOS'!A:D,3,FALSE),0)</f>
        <v>1756904</v>
      </c>
    </row>
    <row r="1186" spans="1:22" x14ac:dyDescent="0.25">
      <c r="A1186" s="1">
        <v>38745</v>
      </c>
      <c r="B1186" s="3" t="s">
        <v>5</v>
      </c>
      <c r="C1186" s="2">
        <v>38718</v>
      </c>
      <c r="D1186" s="5">
        <f>YEAR(Tabla1[[#This Row],[FECHA]])</f>
        <v>2006</v>
      </c>
      <c r="E1186" s="5">
        <f>IFERROR(VLOOKUP(Tabla1[[#This Row],[FECHA]],'COMPARENDOS TOTALES'!A:D,4,FALSE),0)</f>
        <v>29</v>
      </c>
      <c r="F1186" s="9">
        <f>IFERROR(VLOOKUP(Tabla1[[#This Row],[FECHA]],'COMPARENDOS TOTALES'!A:D,3,FALSE),0)</f>
        <v>6541600</v>
      </c>
      <c r="G1186" s="5">
        <f>IFERROR(VLOOKUP(Tabla1[[#This Row],[FECHA]],EXONERACIONES!A:D,4,FALSE),0)</f>
        <v>21</v>
      </c>
      <c r="H1186" s="9">
        <f>IFERROR(VLOOKUP(Tabla1[[#This Row],[FECHA]],EXONERACIONES!A:D,3,FALSE),0)</f>
        <v>4800800</v>
      </c>
      <c r="I1186" s="5">
        <f>IFERROR(VLOOKUP(Tabla1[[#This Row],[FECHA]],'SIMIT CON RES'!A:D,4,FALSE),0)</f>
        <v>0</v>
      </c>
      <c r="J1186" s="9">
        <f>IFERROR(VLOOKUP(Tabla1[[#This Row],[FECHA]],'SIMIT CON RES'!A:D,3,FALSE),0)</f>
        <v>0</v>
      </c>
      <c r="K1186">
        <f>IFERROR(VLOOKUP(Tabla1[[#This Row],[FECHA]],'SIMIT SIN RES'!A:D,4,FALSE),0)</f>
        <v>0</v>
      </c>
      <c r="L1186" s="9">
        <f>IFERROR(VLOOKUP(Tabla1[[#This Row],[FECHA]],'SIMIT SIN RES'!A:D,3,FALSE),0)</f>
        <v>0</v>
      </c>
      <c r="M1186" s="5">
        <f>IFERROR(VLOOKUP(Tabla1[[#This Row],[FECHA]],'RECAUDOS DE COMPARENDOS'!A:D,4,FALSE),0)</f>
        <v>2</v>
      </c>
      <c r="N1186" s="9">
        <f>IFERROR(VLOOKUP(Tabla1[[#This Row],[FECHA]],'RECAUDOS DE COMPARENDOS'!A:D,3,FALSE),0)</f>
        <v>312800</v>
      </c>
      <c r="O1186" s="5">
        <f>IFERROR(VLOOKUP(Tabla1[[#This Row],[FECHA]],'RECAUDOS DE RESOLUCIONES'!A:D,4,FALSE),0)</f>
        <v>0</v>
      </c>
      <c r="P1186" s="9">
        <f>IFERROR(VLOOKUP(Tabla1[[#This Row],[FECHA]],'RECAUDOS DE RESOLUCIONES'!A:D,3,FALSE),0)</f>
        <v>0</v>
      </c>
      <c r="Q118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1186" s="9">
        <f>Tabla1[V. COMPARENDOS]-(Tabla1[V. EXONERACIONES]+Tabla1[[#This Row],[V. SIMIT CON RESOLUCION]]+Tabla1[[#This Row],[V. SIMIT SIN RESOLUCION]]+Tabla1[[#This Row],[V. RECAUDOS COMPARENDOS]]+Tabla1[[#This Row],[V. RECAUDOS RESOLUCIONES]])</f>
        <v>1428000</v>
      </c>
      <c r="S1186" s="11">
        <f>IFERROR(VLOOKUP(Tabla1[[#This Row],[FECHA]],'RECAUDOS LOCALES'!A:D,4,FALSE),0)</f>
        <v>0</v>
      </c>
      <c r="T1186" s="9">
        <f>IFERROR(VLOOKUP(Tabla1[[#This Row],[FECHA]],'RECAUDOS LOCALES'!A:D,3,FALSE),0)</f>
        <v>0</v>
      </c>
      <c r="U1186" s="11">
        <f>IFERROR(VLOOKUP(Tabla1[[#This Row],[FECHA]],'RECAUDOS EXTERNOS'!A:D,4,FALSE),0)</f>
        <v>0</v>
      </c>
      <c r="V1186" s="9">
        <f>IFERROR(VLOOKUP(Tabla1[[#This Row],[FECHA]],'RECAUDOS EXTERNOS'!A:D,3,FALSE),0)</f>
        <v>0</v>
      </c>
    </row>
    <row r="1187" spans="1:22" x14ac:dyDescent="0.25">
      <c r="A1187" s="1">
        <v>38746</v>
      </c>
      <c r="B1187" s="3" t="s">
        <v>4</v>
      </c>
      <c r="C1187" s="2">
        <v>38718</v>
      </c>
      <c r="D1187" s="5">
        <f>YEAR(Tabla1[[#This Row],[FECHA]])</f>
        <v>2006</v>
      </c>
      <c r="E1187" s="5">
        <f>IFERROR(VLOOKUP(Tabla1[[#This Row],[FECHA]],'COMPARENDOS TOTALES'!A:D,4,FALSE),0)</f>
        <v>21</v>
      </c>
      <c r="F1187" s="9">
        <f>IFERROR(VLOOKUP(Tabla1[[#This Row],[FECHA]],'COMPARENDOS TOTALES'!A:D,3,FALSE),0)</f>
        <v>3916800</v>
      </c>
      <c r="G1187" s="5">
        <f>IFERROR(VLOOKUP(Tabla1[[#This Row],[FECHA]],EXONERACIONES!A:D,4,FALSE),0)</f>
        <v>12</v>
      </c>
      <c r="H1187" s="9">
        <f>IFERROR(VLOOKUP(Tabla1[[#This Row],[FECHA]],EXONERACIONES!A:D,3,FALSE),0)</f>
        <v>2067200</v>
      </c>
      <c r="I1187" s="5">
        <f>IFERROR(VLOOKUP(Tabla1[[#This Row],[FECHA]],'SIMIT CON RES'!A:D,4,FALSE),0)</f>
        <v>0</v>
      </c>
      <c r="J1187" s="9">
        <f>IFERROR(VLOOKUP(Tabla1[[#This Row],[FECHA]],'SIMIT CON RES'!A:D,3,FALSE),0)</f>
        <v>0</v>
      </c>
      <c r="K1187">
        <f>IFERROR(VLOOKUP(Tabla1[[#This Row],[FECHA]],'SIMIT SIN RES'!A:D,4,FALSE),0)</f>
        <v>0</v>
      </c>
      <c r="L1187" s="9">
        <f>IFERROR(VLOOKUP(Tabla1[[#This Row],[FECHA]],'SIMIT SIN RES'!A:D,3,FALSE),0)</f>
        <v>0</v>
      </c>
      <c r="M1187" s="5">
        <f>IFERROR(VLOOKUP(Tabla1[[#This Row],[FECHA]],'RECAUDOS DE COMPARENDOS'!A:D,4,FALSE),0)</f>
        <v>3</v>
      </c>
      <c r="N1187" s="9">
        <f>IFERROR(VLOOKUP(Tabla1[[#This Row],[FECHA]],'RECAUDOS DE COMPARENDOS'!A:D,3,FALSE),0)</f>
        <v>516800</v>
      </c>
      <c r="O1187" s="5">
        <f>IFERROR(VLOOKUP(Tabla1[[#This Row],[FECHA]],'RECAUDOS DE RESOLUCIONES'!A:D,4,FALSE),0)</f>
        <v>0</v>
      </c>
      <c r="P1187" s="9">
        <f>IFERROR(VLOOKUP(Tabla1[[#This Row],[FECHA]],'RECAUDOS DE RESOLUCIONES'!A:D,3,FALSE),0)</f>
        <v>0</v>
      </c>
      <c r="Q118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1187" s="9">
        <f>Tabla1[V. COMPARENDOS]-(Tabla1[V. EXONERACIONES]+Tabla1[[#This Row],[V. SIMIT CON RESOLUCION]]+Tabla1[[#This Row],[V. SIMIT SIN RESOLUCION]]+Tabla1[[#This Row],[V. RECAUDOS COMPARENDOS]]+Tabla1[[#This Row],[V. RECAUDOS RESOLUCIONES]])</f>
        <v>1332800</v>
      </c>
      <c r="S1187" s="11">
        <f>IFERROR(VLOOKUP(Tabla1[[#This Row],[FECHA]],'RECAUDOS LOCALES'!A:D,4,FALSE),0)</f>
        <v>0</v>
      </c>
      <c r="T1187" s="9">
        <f>IFERROR(VLOOKUP(Tabla1[[#This Row],[FECHA]],'RECAUDOS LOCALES'!A:D,3,FALSE),0)</f>
        <v>0</v>
      </c>
      <c r="U1187" s="11">
        <f>IFERROR(VLOOKUP(Tabla1[[#This Row],[FECHA]],'RECAUDOS EXTERNOS'!A:D,4,FALSE),0)</f>
        <v>0</v>
      </c>
      <c r="V1187" s="9">
        <f>IFERROR(VLOOKUP(Tabla1[[#This Row],[FECHA]],'RECAUDOS EXTERNOS'!A:D,3,FALSE),0)</f>
        <v>0</v>
      </c>
    </row>
    <row r="1188" spans="1:22" x14ac:dyDescent="0.25">
      <c r="A1188" s="1">
        <v>38747</v>
      </c>
      <c r="B1188" s="3" t="s">
        <v>1</v>
      </c>
      <c r="C1188" s="2">
        <v>38718</v>
      </c>
      <c r="D1188" s="5">
        <f>YEAR(Tabla1[[#This Row],[FECHA]])</f>
        <v>2006</v>
      </c>
      <c r="E1188" s="5">
        <f>IFERROR(VLOOKUP(Tabla1[[#This Row],[FECHA]],'COMPARENDOS TOTALES'!A:D,4,FALSE),0)</f>
        <v>36</v>
      </c>
      <c r="F1188" s="9">
        <f>IFERROR(VLOOKUP(Tabla1[[#This Row],[FECHA]],'COMPARENDOS TOTALES'!A:D,3,FALSE),0)</f>
        <v>7588800</v>
      </c>
      <c r="G1188" s="5">
        <f>IFERROR(VLOOKUP(Tabla1[[#This Row],[FECHA]],EXONERACIONES!A:D,4,FALSE),0)</f>
        <v>33</v>
      </c>
      <c r="H1188" s="9">
        <f>IFERROR(VLOOKUP(Tabla1[[#This Row],[FECHA]],EXONERACIONES!A:D,3,FALSE),0)</f>
        <v>6976800</v>
      </c>
      <c r="I1188" s="5">
        <f>IFERROR(VLOOKUP(Tabla1[[#This Row],[FECHA]],'SIMIT CON RES'!A:D,4,FALSE),0)</f>
        <v>0</v>
      </c>
      <c r="J1188" s="9">
        <f>IFERROR(VLOOKUP(Tabla1[[#This Row],[FECHA]],'SIMIT CON RES'!A:D,3,FALSE),0)</f>
        <v>0</v>
      </c>
      <c r="K1188">
        <f>IFERROR(VLOOKUP(Tabla1[[#This Row],[FECHA]],'SIMIT SIN RES'!A:D,4,FALSE),0)</f>
        <v>0</v>
      </c>
      <c r="L1188" s="9">
        <f>IFERROR(VLOOKUP(Tabla1[[#This Row],[FECHA]],'SIMIT SIN RES'!A:D,3,FALSE),0)</f>
        <v>0</v>
      </c>
      <c r="M1188" s="5">
        <f>IFERROR(VLOOKUP(Tabla1[[#This Row],[FECHA]],'RECAUDOS DE COMPARENDOS'!A:D,4,FALSE),0)</f>
        <v>1</v>
      </c>
      <c r="N1188" s="9">
        <f>IFERROR(VLOOKUP(Tabla1[[#This Row],[FECHA]],'RECAUDOS DE COMPARENDOS'!A:D,3,FALSE),0)</f>
        <v>204000</v>
      </c>
      <c r="O1188" s="5">
        <f>IFERROR(VLOOKUP(Tabla1[[#This Row],[FECHA]],'RECAUDOS DE RESOLUCIONES'!A:D,4,FALSE),0)</f>
        <v>0</v>
      </c>
      <c r="P1188" s="9">
        <f>IFERROR(VLOOKUP(Tabla1[[#This Row],[FECHA]],'RECAUDOS DE RESOLUCIONES'!A:D,3,FALSE),0)</f>
        <v>0</v>
      </c>
      <c r="Q118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1188" s="9">
        <f>Tabla1[V. COMPARENDOS]-(Tabla1[V. EXONERACIONES]+Tabla1[[#This Row],[V. SIMIT CON RESOLUCION]]+Tabla1[[#This Row],[V. SIMIT SIN RESOLUCION]]+Tabla1[[#This Row],[V. RECAUDOS COMPARENDOS]]+Tabla1[[#This Row],[V. RECAUDOS RESOLUCIONES]])</f>
        <v>408000</v>
      </c>
      <c r="S1188" s="11">
        <f>IFERROR(VLOOKUP(Tabla1[[#This Row],[FECHA]],'RECAUDOS LOCALES'!A:D,4,FALSE),0)</f>
        <v>1</v>
      </c>
      <c r="T1188" s="9">
        <f>IFERROR(VLOOKUP(Tabla1[[#This Row],[FECHA]],'RECAUDOS LOCALES'!A:D,3,FALSE),0)</f>
        <v>102000</v>
      </c>
      <c r="U1188" s="11">
        <f>IFERROR(VLOOKUP(Tabla1[[#This Row],[FECHA]],'RECAUDOS EXTERNOS'!A:D,4,FALSE),0)</f>
        <v>4</v>
      </c>
      <c r="V1188" s="9">
        <f>IFERROR(VLOOKUP(Tabla1[[#This Row],[FECHA]],'RECAUDOS EXTERNOS'!A:D,3,FALSE),0)</f>
        <v>705318</v>
      </c>
    </row>
    <row r="1189" spans="1:22" x14ac:dyDescent="0.25">
      <c r="A1189" s="1">
        <v>38748</v>
      </c>
      <c r="B1189" s="3" t="s">
        <v>2</v>
      </c>
      <c r="C1189" s="2">
        <v>38718</v>
      </c>
      <c r="D1189" s="5">
        <f>YEAR(Tabla1[[#This Row],[FECHA]])</f>
        <v>2006</v>
      </c>
      <c r="E1189" s="5">
        <f>IFERROR(VLOOKUP(Tabla1[[#This Row],[FECHA]],'COMPARENDOS TOTALES'!A:D,4,FALSE),0)</f>
        <v>31</v>
      </c>
      <c r="F1189" s="9">
        <f>IFERROR(VLOOKUP(Tabla1[[#This Row],[FECHA]],'COMPARENDOS TOTALES'!A:D,3,FALSE),0)</f>
        <v>8160000</v>
      </c>
      <c r="G1189" s="5">
        <f>IFERROR(VLOOKUP(Tabla1[[#This Row],[FECHA]],EXONERACIONES!A:D,4,FALSE),0)</f>
        <v>25</v>
      </c>
      <c r="H1189" s="9">
        <f>IFERROR(VLOOKUP(Tabla1[[#This Row],[FECHA]],EXONERACIONES!A:D,3,FALSE),0)</f>
        <v>6120000</v>
      </c>
      <c r="I1189" s="5">
        <f>IFERROR(VLOOKUP(Tabla1[[#This Row],[FECHA]],'SIMIT CON RES'!A:D,4,FALSE),0)</f>
        <v>0</v>
      </c>
      <c r="J1189" s="9">
        <f>IFERROR(VLOOKUP(Tabla1[[#This Row],[FECHA]],'SIMIT CON RES'!A:D,3,FALSE),0)</f>
        <v>0</v>
      </c>
      <c r="K1189">
        <f>IFERROR(VLOOKUP(Tabla1[[#This Row],[FECHA]],'SIMIT SIN RES'!A:D,4,FALSE),0)</f>
        <v>0</v>
      </c>
      <c r="L1189" s="9">
        <f>IFERROR(VLOOKUP(Tabla1[[#This Row],[FECHA]],'SIMIT SIN RES'!A:D,3,FALSE),0)</f>
        <v>0</v>
      </c>
      <c r="M1189" s="5">
        <f>IFERROR(VLOOKUP(Tabla1[[#This Row],[FECHA]],'RECAUDOS DE COMPARENDOS'!A:D,4,FALSE),0)</f>
        <v>1</v>
      </c>
      <c r="N1189" s="9">
        <f>IFERROR(VLOOKUP(Tabla1[[#This Row],[FECHA]],'RECAUDOS DE COMPARENDOS'!A:D,3,FALSE),0)</f>
        <v>204000</v>
      </c>
      <c r="O1189" s="5">
        <f>IFERROR(VLOOKUP(Tabla1[[#This Row],[FECHA]],'RECAUDOS DE RESOLUCIONES'!A:D,4,FALSE),0)</f>
        <v>0</v>
      </c>
      <c r="P1189" s="9">
        <f>IFERROR(VLOOKUP(Tabla1[[#This Row],[FECHA]],'RECAUDOS DE RESOLUCIONES'!A:D,3,FALSE),0)</f>
        <v>0</v>
      </c>
      <c r="Q118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1189" s="9">
        <f>Tabla1[V. COMPARENDOS]-(Tabla1[V. EXONERACIONES]+Tabla1[[#This Row],[V. SIMIT CON RESOLUCION]]+Tabla1[[#This Row],[V. SIMIT SIN RESOLUCION]]+Tabla1[[#This Row],[V. RECAUDOS COMPARENDOS]]+Tabla1[[#This Row],[V. RECAUDOS RESOLUCIONES]])</f>
        <v>1836000</v>
      </c>
      <c r="S1189" s="11">
        <f>IFERROR(VLOOKUP(Tabla1[[#This Row],[FECHA]],'RECAUDOS LOCALES'!A:D,4,FALSE),0)</f>
        <v>2</v>
      </c>
      <c r="T1189" s="9">
        <f>IFERROR(VLOOKUP(Tabla1[[#This Row],[FECHA]],'RECAUDOS LOCALES'!A:D,3,FALSE),0)</f>
        <v>306000</v>
      </c>
      <c r="U1189" s="11">
        <f>IFERROR(VLOOKUP(Tabla1[[#This Row],[FECHA]],'RECAUDOS EXTERNOS'!A:D,4,FALSE),0)</f>
        <v>4</v>
      </c>
      <c r="V1189" s="9">
        <f>IFERROR(VLOOKUP(Tabla1[[#This Row],[FECHA]],'RECAUDOS EXTERNOS'!A:D,3,FALSE),0)</f>
        <v>819180</v>
      </c>
    </row>
    <row r="1190" spans="1:22" x14ac:dyDescent="0.25">
      <c r="A1190" s="1">
        <v>38749</v>
      </c>
      <c r="B1190" s="3" t="s">
        <v>3</v>
      </c>
      <c r="C1190" s="2">
        <v>38749</v>
      </c>
      <c r="D1190" s="5">
        <f>YEAR(Tabla1[[#This Row],[FECHA]])</f>
        <v>2006</v>
      </c>
      <c r="E1190" s="5">
        <f>IFERROR(VLOOKUP(Tabla1[[#This Row],[FECHA]],'COMPARENDOS TOTALES'!A:D,4,FALSE),0)</f>
        <v>27</v>
      </c>
      <c r="F1190" s="9">
        <f>IFERROR(VLOOKUP(Tabla1[[#This Row],[FECHA]],'COMPARENDOS TOTALES'!A:D,3,FALSE),0)</f>
        <v>7058400</v>
      </c>
      <c r="G1190" s="5">
        <f>IFERROR(VLOOKUP(Tabla1[[#This Row],[FECHA]],EXONERACIONES!A:D,4,FALSE),0)</f>
        <v>19</v>
      </c>
      <c r="H1190" s="9">
        <f>IFERROR(VLOOKUP(Tabla1[[#This Row],[FECHA]],EXONERACIONES!A:D,3,FALSE),0)</f>
        <v>4814400</v>
      </c>
      <c r="I1190" s="5">
        <f>IFERROR(VLOOKUP(Tabla1[[#This Row],[FECHA]],'SIMIT CON RES'!A:D,4,FALSE),0)</f>
        <v>0</v>
      </c>
      <c r="J1190" s="9">
        <f>IFERROR(VLOOKUP(Tabla1[[#This Row],[FECHA]],'SIMIT CON RES'!A:D,3,FALSE),0)</f>
        <v>0</v>
      </c>
      <c r="K1190">
        <f>IFERROR(VLOOKUP(Tabla1[[#This Row],[FECHA]],'SIMIT SIN RES'!A:D,4,FALSE),0)</f>
        <v>0</v>
      </c>
      <c r="L1190" s="9">
        <f>IFERROR(VLOOKUP(Tabla1[[#This Row],[FECHA]],'SIMIT SIN RES'!A:D,3,FALSE),0)</f>
        <v>0</v>
      </c>
      <c r="M1190" s="5">
        <f>IFERROR(VLOOKUP(Tabla1[[#This Row],[FECHA]],'RECAUDOS DE COMPARENDOS'!A:D,4,FALSE),0)</f>
        <v>4</v>
      </c>
      <c r="N1190" s="9">
        <f>IFERROR(VLOOKUP(Tabla1[[#This Row],[FECHA]],'RECAUDOS DE COMPARENDOS'!A:D,3,FALSE),0)</f>
        <v>1224000</v>
      </c>
      <c r="O1190" s="5">
        <f>IFERROR(VLOOKUP(Tabla1[[#This Row],[FECHA]],'RECAUDOS DE RESOLUCIONES'!A:D,4,FALSE),0)</f>
        <v>0</v>
      </c>
      <c r="P1190" s="9">
        <f>IFERROR(VLOOKUP(Tabla1[[#This Row],[FECHA]],'RECAUDOS DE RESOLUCIONES'!A:D,3,FALSE),0)</f>
        <v>0</v>
      </c>
      <c r="Q119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1190" s="9">
        <f>Tabla1[V. COMPARENDOS]-(Tabla1[V. EXONERACIONES]+Tabla1[[#This Row],[V. SIMIT CON RESOLUCION]]+Tabla1[[#This Row],[V. SIMIT SIN RESOLUCION]]+Tabla1[[#This Row],[V. RECAUDOS COMPARENDOS]]+Tabla1[[#This Row],[V. RECAUDOS RESOLUCIONES]])</f>
        <v>1020000</v>
      </c>
      <c r="S1190" s="11">
        <f>IFERROR(VLOOKUP(Tabla1[[#This Row],[FECHA]],'RECAUDOS LOCALES'!A:D,4,FALSE),0)</f>
        <v>3</v>
      </c>
      <c r="T1190" s="9">
        <f>IFERROR(VLOOKUP(Tabla1[[#This Row],[FECHA]],'RECAUDOS LOCALES'!A:D,3,FALSE),0)</f>
        <v>248186</v>
      </c>
      <c r="U1190" s="11">
        <f>IFERROR(VLOOKUP(Tabla1[[#This Row],[FECHA]],'RECAUDOS EXTERNOS'!A:D,4,FALSE),0)</f>
        <v>12</v>
      </c>
      <c r="V1190" s="9">
        <f>IFERROR(VLOOKUP(Tabla1[[#This Row],[FECHA]],'RECAUDOS EXTERNOS'!A:D,3,FALSE),0)</f>
        <v>2130003</v>
      </c>
    </row>
    <row r="1191" spans="1:22" x14ac:dyDescent="0.25">
      <c r="A1191" s="1">
        <v>38750</v>
      </c>
      <c r="B1191" s="3" t="s">
        <v>6</v>
      </c>
      <c r="C1191" s="2">
        <v>38749</v>
      </c>
      <c r="D1191" s="5">
        <f>YEAR(Tabla1[[#This Row],[FECHA]])</f>
        <v>2006</v>
      </c>
      <c r="E1191" s="5">
        <f>IFERROR(VLOOKUP(Tabla1[[#This Row],[FECHA]],'COMPARENDOS TOTALES'!A:D,4,FALSE),0)</f>
        <v>33</v>
      </c>
      <c r="F1191" s="9">
        <f>IFERROR(VLOOKUP(Tabla1[[#This Row],[FECHA]],'COMPARENDOS TOTALES'!A:D,3,FALSE),0)</f>
        <v>6364800</v>
      </c>
      <c r="G1191" s="5">
        <f>IFERROR(VLOOKUP(Tabla1[[#This Row],[FECHA]],EXONERACIONES!A:D,4,FALSE),0)</f>
        <v>23</v>
      </c>
      <c r="H1191" s="9">
        <f>IFERROR(VLOOKUP(Tabla1[[#This Row],[FECHA]],EXONERACIONES!A:D,3,FALSE),0)</f>
        <v>4515200</v>
      </c>
      <c r="I1191" s="5">
        <f>IFERROR(VLOOKUP(Tabla1[[#This Row],[FECHA]],'SIMIT CON RES'!A:D,4,FALSE),0)</f>
        <v>0</v>
      </c>
      <c r="J1191" s="9">
        <f>IFERROR(VLOOKUP(Tabla1[[#This Row],[FECHA]],'SIMIT CON RES'!A:D,3,FALSE),0)</f>
        <v>0</v>
      </c>
      <c r="K1191">
        <f>IFERROR(VLOOKUP(Tabla1[[#This Row],[FECHA]],'SIMIT SIN RES'!A:D,4,FALSE),0)</f>
        <v>0</v>
      </c>
      <c r="L1191" s="9">
        <f>IFERROR(VLOOKUP(Tabla1[[#This Row],[FECHA]],'SIMIT SIN RES'!A:D,3,FALSE),0)</f>
        <v>0</v>
      </c>
      <c r="M1191" s="5">
        <f>IFERROR(VLOOKUP(Tabla1[[#This Row],[FECHA]],'RECAUDOS DE COMPARENDOS'!A:D,4,FALSE),0)</f>
        <v>3</v>
      </c>
      <c r="N1191" s="9">
        <f>IFERROR(VLOOKUP(Tabla1[[#This Row],[FECHA]],'RECAUDOS DE COMPARENDOS'!A:D,3,FALSE),0)</f>
        <v>612000</v>
      </c>
      <c r="O1191" s="5">
        <f>IFERROR(VLOOKUP(Tabla1[[#This Row],[FECHA]],'RECAUDOS DE RESOLUCIONES'!A:D,4,FALSE),0)</f>
        <v>0</v>
      </c>
      <c r="P1191" s="9">
        <f>IFERROR(VLOOKUP(Tabla1[[#This Row],[FECHA]],'RECAUDOS DE RESOLUCIONES'!A:D,3,FALSE),0)</f>
        <v>0</v>
      </c>
      <c r="Q119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7</v>
      </c>
      <c r="R1191" s="9">
        <f>Tabla1[V. COMPARENDOS]-(Tabla1[V. EXONERACIONES]+Tabla1[[#This Row],[V. SIMIT CON RESOLUCION]]+Tabla1[[#This Row],[V. SIMIT SIN RESOLUCION]]+Tabla1[[#This Row],[V. RECAUDOS COMPARENDOS]]+Tabla1[[#This Row],[V. RECAUDOS RESOLUCIONES]])</f>
        <v>1237600</v>
      </c>
      <c r="S1191" s="11">
        <f>IFERROR(VLOOKUP(Tabla1[[#This Row],[FECHA]],'RECAUDOS LOCALES'!A:D,4,FALSE),0)</f>
        <v>4</v>
      </c>
      <c r="T1191" s="9">
        <f>IFERROR(VLOOKUP(Tabla1[[#This Row],[FECHA]],'RECAUDOS LOCALES'!A:D,3,FALSE),0)</f>
        <v>422355</v>
      </c>
      <c r="U1191" s="11">
        <f>IFERROR(VLOOKUP(Tabla1[[#This Row],[FECHA]],'RECAUDOS EXTERNOS'!A:D,4,FALSE),0)</f>
        <v>3</v>
      </c>
      <c r="V1191" s="9">
        <f>IFERROR(VLOOKUP(Tabla1[[#This Row],[FECHA]],'RECAUDOS EXTERNOS'!A:D,3,FALSE),0)</f>
        <v>780330</v>
      </c>
    </row>
    <row r="1192" spans="1:22" x14ac:dyDescent="0.25">
      <c r="A1192" s="1">
        <v>38751</v>
      </c>
      <c r="B1192" s="3" t="s">
        <v>0</v>
      </c>
      <c r="C1192" s="2">
        <v>38749</v>
      </c>
      <c r="D1192" s="5">
        <f>YEAR(Tabla1[[#This Row],[FECHA]])</f>
        <v>2006</v>
      </c>
      <c r="E1192" s="5">
        <f>IFERROR(VLOOKUP(Tabla1[[#This Row],[FECHA]],'COMPARENDOS TOTALES'!A:D,4,FALSE),0)</f>
        <v>66</v>
      </c>
      <c r="F1192" s="9">
        <f>IFERROR(VLOOKUP(Tabla1[[#This Row],[FECHA]],'COMPARENDOS TOTALES'!A:D,3,FALSE),0)</f>
        <v>13804000</v>
      </c>
      <c r="G1192" s="5">
        <f>IFERROR(VLOOKUP(Tabla1[[#This Row],[FECHA]],EXONERACIONES!A:D,4,FALSE),0)</f>
        <v>46</v>
      </c>
      <c r="H1192" s="9">
        <f>IFERROR(VLOOKUP(Tabla1[[#This Row],[FECHA]],EXONERACIONES!A:D,3,FALSE),0)</f>
        <v>9819200</v>
      </c>
      <c r="I1192" s="5">
        <f>IFERROR(VLOOKUP(Tabla1[[#This Row],[FECHA]],'SIMIT CON RES'!A:D,4,FALSE),0)</f>
        <v>1</v>
      </c>
      <c r="J1192" s="9">
        <f>IFERROR(VLOOKUP(Tabla1[[#This Row],[FECHA]],'SIMIT CON RES'!A:D,3,FALSE),0)</f>
        <v>204000</v>
      </c>
      <c r="K1192">
        <f>IFERROR(VLOOKUP(Tabla1[[#This Row],[FECHA]],'SIMIT SIN RES'!A:D,4,FALSE),0)</f>
        <v>0</v>
      </c>
      <c r="L1192" s="9">
        <f>IFERROR(VLOOKUP(Tabla1[[#This Row],[FECHA]],'SIMIT SIN RES'!A:D,3,FALSE),0)</f>
        <v>0</v>
      </c>
      <c r="M1192" s="5">
        <f>IFERROR(VLOOKUP(Tabla1[[#This Row],[FECHA]],'RECAUDOS DE COMPARENDOS'!A:D,4,FALSE),0)</f>
        <v>8</v>
      </c>
      <c r="N1192" s="9">
        <f>IFERROR(VLOOKUP(Tabla1[[#This Row],[FECHA]],'RECAUDOS DE COMPARENDOS'!A:D,3,FALSE),0)</f>
        <v>1632000</v>
      </c>
      <c r="O1192" s="5">
        <f>IFERROR(VLOOKUP(Tabla1[[#This Row],[FECHA]],'RECAUDOS DE RESOLUCIONES'!A:D,4,FALSE),0)</f>
        <v>0</v>
      </c>
      <c r="P1192" s="9">
        <f>IFERROR(VLOOKUP(Tabla1[[#This Row],[FECHA]],'RECAUDOS DE RESOLUCIONES'!A:D,3,FALSE),0)</f>
        <v>0</v>
      </c>
      <c r="Q119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11</v>
      </c>
      <c r="R1192" s="9">
        <f>Tabla1[V. COMPARENDOS]-(Tabla1[V. EXONERACIONES]+Tabla1[[#This Row],[V. SIMIT CON RESOLUCION]]+Tabla1[[#This Row],[V. SIMIT SIN RESOLUCION]]+Tabla1[[#This Row],[V. RECAUDOS COMPARENDOS]]+Tabla1[[#This Row],[V. RECAUDOS RESOLUCIONES]])</f>
        <v>2148800</v>
      </c>
      <c r="S1192" s="11">
        <f>IFERROR(VLOOKUP(Tabla1[[#This Row],[FECHA]],'RECAUDOS LOCALES'!A:D,4,FALSE),0)</f>
        <v>0</v>
      </c>
      <c r="T1192" s="9">
        <f>IFERROR(VLOOKUP(Tabla1[[#This Row],[FECHA]],'RECAUDOS LOCALES'!A:D,3,FALSE),0)</f>
        <v>0</v>
      </c>
      <c r="U1192" s="11">
        <f>IFERROR(VLOOKUP(Tabla1[[#This Row],[FECHA]],'RECAUDOS EXTERNOS'!A:D,4,FALSE),0)</f>
        <v>8</v>
      </c>
      <c r="V1192" s="9">
        <f>IFERROR(VLOOKUP(Tabla1[[#This Row],[FECHA]],'RECAUDOS EXTERNOS'!A:D,3,FALSE),0)</f>
        <v>1740777</v>
      </c>
    </row>
    <row r="1193" spans="1:22" x14ac:dyDescent="0.25">
      <c r="A1193" s="1">
        <v>38752</v>
      </c>
      <c r="B1193" s="3" t="s">
        <v>5</v>
      </c>
      <c r="C1193" s="2">
        <v>38749</v>
      </c>
      <c r="D1193" s="5">
        <f>YEAR(Tabla1[[#This Row],[FECHA]])</f>
        <v>2006</v>
      </c>
      <c r="E1193" s="5">
        <f>IFERROR(VLOOKUP(Tabla1[[#This Row],[FECHA]],'COMPARENDOS TOTALES'!A:D,4,FALSE),0)</f>
        <v>89</v>
      </c>
      <c r="F1193" s="9">
        <f>IFERROR(VLOOKUP(Tabla1[[#This Row],[FECHA]],'COMPARENDOS TOTALES'!A:D,3,FALSE),0)</f>
        <v>18305600</v>
      </c>
      <c r="G1193" s="5">
        <f>IFERROR(VLOOKUP(Tabla1[[#This Row],[FECHA]],EXONERACIONES!A:D,4,FALSE),0)</f>
        <v>64</v>
      </c>
      <c r="H1193" s="9">
        <f>IFERROR(VLOOKUP(Tabla1[[#This Row],[FECHA]],EXONERACIONES!A:D,3,FALSE),0)</f>
        <v>13382400</v>
      </c>
      <c r="I1193" s="5">
        <f>IFERROR(VLOOKUP(Tabla1[[#This Row],[FECHA]],'SIMIT CON RES'!A:D,4,FALSE),0)</f>
        <v>0</v>
      </c>
      <c r="J1193" s="9">
        <f>IFERROR(VLOOKUP(Tabla1[[#This Row],[FECHA]],'SIMIT CON RES'!A:D,3,FALSE),0)</f>
        <v>0</v>
      </c>
      <c r="K1193">
        <f>IFERROR(VLOOKUP(Tabla1[[#This Row],[FECHA]],'SIMIT SIN RES'!A:D,4,FALSE),0)</f>
        <v>0</v>
      </c>
      <c r="L1193" s="9">
        <f>IFERROR(VLOOKUP(Tabla1[[#This Row],[FECHA]],'SIMIT SIN RES'!A:D,3,FALSE),0)</f>
        <v>0</v>
      </c>
      <c r="M1193" s="5">
        <f>IFERROR(VLOOKUP(Tabla1[[#This Row],[FECHA]],'RECAUDOS DE COMPARENDOS'!A:D,4,FALSE),0)</f>
        <v>7</v>
      </c>
      <c r="N1193" s="9">
        <f>IFERROR(VLOOKUP(Tabla1[[#This Row],[FECHA]],'RECAUDOS DE COMPARENDOS'!A:D,3,FALSE),0)</f>
        <v>1346400</v>
      </c>
      <c r="O1193" s="5">
        <f>IFERROR(VLOOKUP(Tabla1[[#This Row],[FECHA]],'RECAUDOS DE RESOLUCIONES'!A:D,4,FALSE),0)</f>
        <v>0</v>
      </c>
      <c r="P1193" s="9">
        <f>IFERROR(VLOOKUP(Tabla1[[#This Row],[FECHA]],'RECAUDOS DE RESOLUCIONES'!A:D,3,FALSE),0)</f>
        <v>0</v>
      </c>
      <c r="Q119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18</v>
      </c>
      <c r="R1193" s="9">
        <f>Tabla1[V. COMPARENDOS]-(Tabla1[V. EXONERACIONES]+Tabla1[[#This Row],[V. SIMIT CON RESOLUCION]]+Tabla1[[#This Row],[V. SIMIT SIN RESOLUCION]]+Tabla1[[#This Row],[V. RECAUDOS COMPARENDOS]]+Tabla1[[#This Row],[V. RECAUDOS RESOLUCIONES]])</f>
        <v>3576800</v>
      </c>
      <c r="S1193" s="11">
        <f>IFERROR(VLOOKUP(Tabla1[[#This Row],[FECHA]],'RECAUDOS LOCALES'!A:D,4,FALSE),0)</f>
        <v>0</v>
      </c>
      <c r="T1193" s="9">
        <f>IFERROR(VLOOKUP(Tabla1[[#This Row],[FECHA]],'RECAUDOS LOCALES'!A:D,3,FALSE),0)</f>
        <v>0</v>
      </c>
      <c r="U1193" s="11">
        <f>IFERROR(VLOOKUP(Tabla1[[#This Row],[FECHA]],'RECAUDOS EXTERNOS'!A:D,4,FALSE),0)</f>
        <v>0</v>
      </c>
      <c r="V1193" s="9">
        <f>IFERROR(VLOOKUP(Tabla1[[#This Row],[FECHA]],'RECAUDOS EXTERNOS'!A:D,3,FALSE),0)</f>
        <v>0</v>
      </c>
    </row>
    <row r="1194" spans="1:22" x14ac:dyDescent="0.25">
      <c r="A1194" s="1">
        <v>38753</v>
      </c>
      <c r="B1194" s="3" t="s">
        <v>4</v>
      </c>
      <c r="C1194" s="2">
        <v>38749</v>
      </c>
      <c r="D1194" s="5">
        <f>YEAR(Tabla1[[#This Row],[FECHA]])</f>
        <v>2006</v>
      </c>
      <c r="E1194" s="5">
        <f>IFERROR(VLOOKUP(Tabla1[[#This Row],[FECHA]],'COMPARENDOS TOTALES'!A:D,4,FALSE),0)</f>
        <v>70</v>
      </c>
      <c r="F1194" s="9">
        <f>IFERROR(VLOOKUP(Tabla1[[#This Row],[FECHA]],'COMPARENDOS TOTALES'!A:D,3,FALSE),0)</f>
        <v>13532000</v>
      </c>
      <c r="G1194" s="5">
        <f>IFERROR(VLOOKUP(Tabla1[[#This Row],[FECHA]],EXONERACIONES!A:D,4,FALSE),0)</f>
        <v>47</v>
      </c>
      <c r="H1194" s="9">
        <f>IFERROR(VLOOKUP(Tabla1[[#This Row],[FECHA]],EXONERACIONES!A:D,3,FALSE),0)</f>
        <v>8921600</v>
      </c>
      <c r="I1194" s="5">
        <f>IFERROR(VLOOKUP(Tabla1[[#This Row],[FECHA]],'SIMIT CON RES'!A:D,4,FALSE),0)</f>
        <v>0</v>
      </c>
      <c r="J1194" s="9">
        <f>IFERROR(VLOOKUP(Tabla1[[#This Row],[FECHA]],'SIMIT CON RES'!A:D,3,FALSE),0)</f>
        <v>0</v>
      </c>
      <c r="K1194">
        <f>IFERROR(VLOOKUP(Tabla1[[#This Row],[FECHA]],'SIMIT SIN RES'!A:D,4,FALSE),0)</f>
        <v>0</v>
      </c>
      <c r="L1194" s="9">
        <f>IFERROR(VLOOKUP(Tabla1[[#This Row],[FECHA]],'SIMIT SIN RES'!A:D,3,FALSE),0)</f>
        <v>0</v>
      </c>
      <c r="M1194" s="5">
        <f>IFERROR(VLOOKUP(Tabla1[[#This Row],[FECHA]],'RECAUDOS DE COMPARENDOS'!A:D,4,FALSE),0)</f>
        <v>12</v>
      </c>
      <c r="N1194" s="9">
        <f>IFERROR(VLOOKUP(Tabla1[[#This Row],[FECHA]],'RECAUDOS DE COMPARENDOS'!A:D,3,FALSE),0)</f>
        <v>2352800</v>
      </c>
      <c r="O1194" s="5">
        <f>IFERROR(VLOOKUP(Tabla1[[#This Row],[FECHA]],'RECAUDOS DE RESOLUCIONES'!A:D,4,FALSE),0)</f>
        <v>0</v>
      </c>
      <c r="P1194" s="9">
        <f>IFERROR(VLOOKUP(Tabla1[[#This Row],[FECHA]],'RECAUDOS DE RESOLUCIONES'!A:D,3,FALSE),0)</f>
        <v>0</v>
      </c>
      <c r="Q119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11</v>
      </c>
      <c r="R1194" s="9">
        <f>Tabla1[V. COMPARENDOS]-(Tabla1[V. EXONERACIONES]+Tabla1[[#This Row],[V. SIMIT CON RESOLUCION]]+Tabla1[[#This Row],[V. SIMIT SIN RESOLUCION]]+Tabla1[[#This Row],[V. RECAUDOS COMPARENDOS]]+Tabla1[[#This Row],[V. RECAUDOS RESOLUCIONES]])</f>
        <v>2257600</v>
      </c>
      <c r="S1194" s="11">
        <f>IFERROR(VLOOKUP(Tabla1[[#This Row],[FECHA]],'RECAUDOS LOCALES'!A:D,4,FALSE),0)</f>
        <v>0</v>
      </c>
      <c r="T1194" s="9">
        <f>IFERROR(VLOOKUP(Tabla1[[#This Row],[FECHA]],'RECAUDOS LOCALES'!A:D,3,FALSE),0)</f>
        <v>0</v>
      </c>
      <c r="U1194" s="11">
        <f>IFERROR(VLOOKUP(Tabla1[[#This Row],[FECHA]],'RECAUDOS EXTERNOS'!A:D,4,FALSE),0)</f>
        <v>0</v>
      </c>
      <c r="V1194" s="9">
        <f>IFERROR(VLOOKUP(Tabla1[[#This Row],[FECHA]],'RECAUDOS EXTERNOS'!A:D,3,FALSE),0)</f>
        <v>0</v>
      </c>
    </row>
    <row r="1195" spans="1:22" x14ac:dyDescent="0.25">
      <c r="A1195" s="1">
        <v>38754</v>
      </c>
      <c r="B1195" s="3" t="s">
        <v>1</v>
      </c>
      <c r="C1195" s="2">
        <v>38749</v>
      </c>
      <c r="D1195" s="5">
        <f>YEAR(Tabla1[[#This Row],[FECHA]])</f>
        <v>2006</v>
      </c>
      <c r="E1195" s="5">
        <f>IFERROR(VLOOKUP(Tabla1[[#This Row],[FECHA]],'COMPARENDOS TOTALES'!A:D,4,FALSE),0)</f>
        <v>64</v>
      </c>
      <c r="F1195" s="9">
        <f>IFERROR(VLOOKUP(Tabla1[[#This Row],[FECHA]],'COMPARENDOS TOTALES'!A:D,3,FALSE),0)</f>
        <v>13382400</v>
      </c>
      <c r="G1195" s="5">
        <f>IFERROR(VLOOKUP(Tabla1[[#This Row],[FECHA]],EXONERACIONES!A:D,4,FALSE),0)</f>
        <v>38</v>
      </c>
      <c r="H1195" s="9">
        <f>IFERROR(VLOOKUP(Tabla1[[#This Row],[FECHA]],EXONERACIONES!A:D,3,FALSE),0)</f>
        <v>8173600</v>
      </c>
      <c r="I1195" s="5">
        <f>IFERROR(VLOOKUP(Tabla1[[#This Row],[FECHA]],'SIMIT CON RES'!A:D,4,FALSE),0)</f>
        <v>0</v>
      </c>
      <c r="J1195" s="9">
        <f>IFERROR(VLOOKUP(Tabla1[[#This Row],[FECHA]],'SIMIT CON RES'!A:D,3,FALSE),0)</f>
        <v>0</v>
      </c>
      <c r="K1195">
        <f>IFERROR(VLOOKUP(Tabla1[[#This Row],[FECHA]],'SIMIT SIN RES'!A:D,4,FALSE),0)</f>
        <v>0</v>
      </c>
      <c r="L1195" s="9">
        <f>IFERROR(VLOOKUP(Tabla1[[#This Row],[FECHA]],'SIMIT SIN RES'!A:D,3,FALSE),0)</f>
        <v>0</v>
      </c>
      <c r="M1195" s="5">
        <f>IFERROR(VLOOKUP(Tabla1[[#This Row],[FECHA]],'RECAUDOS DE COMPARENDOS'!A:D,4,FALSE),0)</f>
        <v>8</v>
      </c>
      <c r="N1195" s="9">
        <f>IFERROR(VLOOKUP(Tabla1[[#This Row],[FECHA]],'RECAUDOS DE COMPARENDOS'!A:D,3,FALSE),0)</f>
        <v>1632000</v>
      </c>
      <c r="O1195" s="5">
        <f>IFERROR(VLOOKUP(Tabla1[[#This Row],[FECHA]],'RECAUDOS DE RESOLUCIONES'!A:D,4,FALSE),0)</f>
        <v>0</v>
      </c>
      <c r="P1195" s="9">
        <f>IFERROR(VLOOKUP(Tabla1[[#This Row],[FECHA]],'RECAUDOS DE RESOLUCIONES'!A:D,3,FALSE),0)</f>
        <v>0</v>
      </c>
      <c r="Q119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18</v>
      </c>
      <c r="R1195" s="9">
        <f>Tabla1[V. COMPARENDOS]-(Tabla1[V. EXONERACIONES]+Tabla1[[#This Row],[V. SIMIT CON RESOLUCION]]+Tabla1[[#This Row],[V. SIMIT SIN RESOLUCION]]+Tabla1[[#This Row],[V. RECAUDOS COMPARENDOS]]+Tabla1[[#This Row],[V. RECAUDOS RESOLUCIONES]])</f>
        <v>3576800</v>
      </c>
      <c r="S1195" s="11">
        <f>IFERROR(VLOOKUP(Tabla1[[#This Row],[FECHA]],'RECAUDOS LOCALES'!A:D,4,FALSE),0)</f>
        <v>8</v>
      </c>
      <c r="T1195" s="9">
        <f>IFERROR(VLOOKUP(Tabla1[[#This Row],[FECHA]],'RECAUDOS LOCALES'!A:D,3,FALSE),0)</f>
        <v>885011</v>
      </c>
      <c r="U1195" s="11">
        <f>IFERROR(VLOOKUP(Tabla1[[#This Row],[FECHA]],'RECAUDOS EXTERNOS'!A:D,4,FALSE),0)</f>
        <v>2</v>
      </c>
      <c r="V1195" s="9">
        <f>IFERROR(VLOOKUP(Tabla1[[#This Row],[FECHA]],'RECAUDOS EXTERNOS'!A:D,3,FALSE),0)</f>
        <v>511206</v>
      </c>
    </row>
    <row r="1196" spans="1:22" x14ac:dyDescent="0.25">
      <c r="A1196" s="1">
        <v>38755</v>
      </c>
      <c r="B1196" s="3" t="s">
        <v>2</v>
      </c>
      <c r="C1196" s="2">
        <v>38749</v>
      </c>
      <c r="D1196" s="5">
        <f>YEAR(Tabla1[[#This Row],[FECHA]])</f>
        <v>2006</v>
      </c>
      <c r="E1196" s="5">
        <f>IFERROR(VLOOKUP(Tabla1[[#This Row],[FECHA]],'COMPARENDOS TOTALES'!A:D,4,FALSE),0)</f>
        <v>103</v>
      </c>
      <c r="F1196" s="9">
        <f>IFERROR(VLOOKUP(Tabla1[[#This Row],[FECHA]],'COMPARENDOS TOTALES'!A:D,3,FALSE),0)</f>
        <v>21651200</v>
      </c>
      <c r="G1196" s="5">
        <f>IFERROR(VLOOKUP(Tabla1[[#This Row],[FECHA]],EXONERACIONES!A:D,4,FALSE),0)</f>
        <v>72</v>
      </c>
      <c r="H1196" s="9">
        <f>IFERROR(VLOOKUP(Tabla1[[#This Row],[FECHA]],EXONERACIONES!A:D,3,FALSE),0)</f>
        <v>15218400</v>
      </c>
      <c r="I1196" s="5">
        <f>IFERROR(VLOOKUP(Tabla1[[#This Row],[FECHA]],'SIMIT CON RES'!A:D,4,FALSE),0)</f>
        <v>0</v>
      </c>
      <c r="J1196" s="9">
        <f>IFERROR(VLOOKUP(Tabla1[[#This Row],[FECHA]],'SIMIT CON RES'!A:D,3,FALSE),0)</f>
        <v>0</v>
      </c>
      <c r="K1196">
        <f>IFERROR(VLOOKUP(Tabla1[[#This Row],[FECHA]],'SIMIT SIN RES'!A:D,4,FALSE),0)</f>
        <v>0</v>
      </c>
      <c r="L1196" s="9">
        <f>IFERROR(VLOOKUP(Tabla1[[#This Row],[FECHA]],'SIMIT SIN RES'!A:D,3,FALSE),0)</f>
        <v>0</v>
      </c>
      <c r="M1196" s="5">
        <f>IFERROR(VLOOKUP(Tabla1[[#This Row],[FECHA]],'RECAUDOS DE COMPARENDOS'!A:D,4,FALSE),0)</f>
        <v>8</v>
      </c>
      <c r="N1196" s="9">
        <f>IFERROR(VLOOKUP(Tabla1[[#This Row],[FECHA]],'RECAUDOS DE COMPARENDOS'!A:D,3,FALSE),0)</f>
        <v>1836000</v>
      </c>
      <c r="O1196" s="5">
        <f>IFERROR(VLOOKUP(Tabla1[[#This Row],[FECHA]],'RECAUDOS DE RESOLUCIONES'!A:D,4,FALSE),0)</f>
        <v>0</v>
      </c>
      <c r="P1196" s="9">
        <f>IFERROR(VLOOKUP(Tabla1[[#This Row],[FECHA]],'RECAUDOS DE RESOLUCIONES'!A:D,3,FALSE),0)</f>
        <v>0</v>
      </c>
      <c r="Q119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23</v>
      </c>
      <c r="R1196" s="9">
        <f>Tabla1[V. COMPARENDOS]-(Tabla1[V. EXONERACIONES]+Tabla1[[#This Row],[V. SIMIT CON RESOLUCION]]+Tabla1[[#This Row],[V. SIMIT SIN RESOLUCION]]+Tabla1[[#This Row],[V. RECAUDOS COMPARENDOS]]+Tabla1[[#This Row],[V. RECAUDOS RESOLUCIONES]])</f>
        <v>4596800</v>
      </c>
      <c r="S1196" s="11">
        <f>IFERROR(VLOOKUP(Tabla1[[#This Row],[FECHA]],'RECAUDOS LOCALES'!A:D,4,FALSE),0)</f>
        <v>10</v>
      </c>
      <c r="T1196" s="9">
        <f>IFERROR(VLOOKUP(Tabla1[[#This Row],[FECHA]],'RECAUDOS LOCALES'!A:D,3,FALSE),0)</f>
        <v>1069407</v>
      </c>
      <c r="U1196" s="11">
        <f>IFERROR(VLOOKUP(Tabla1[[#This Row],[FECHA]],'RECAUDOS EXTERNOS'!A:D,4,FALSE),0)</f>
        <v>7</v>
      </c>
      <c r="V1196" s="9">
        <f>IFERROR(VLOOKUP(Tabla1[[#This Row],[FECHA]],'RECAUDOS EXTERNOS'!A:D,3,FALSE),0)</f>
        <v>1871458</v>
      </c>
    </row>
    <row r="1197" spans="1:22" x14ac:dyDescent="0.25">
      <c r="A1197" s="1">
        <v>38756</v>
      </c>
      <c r="B1197" s="3" t="s">
        <v>3</v>
      </c>
      <c r="C1197" s="2">
        <v>38749</v>
      </c>
      <c r="D1197" s="5">
        <f>YEAR(Tabla1[[#This Row],[FECHA]])</f>
        <v>2006</v>
      </c>
      <c r="E1197" s="5">
        <f>IFERROR(VLOOKUP(Tabla1[[#This Row],[FECHA]],'COMPARENDOS TOTALES'!A:D,4,FALSE),0)</f>
        <v>66</v>
      </c>
      <c r="F1197" s="9">
        <f>IFERROR(VLOOKUP(Tabla1[[#This Row],[FECHA]],'COMPARENDOS TOTALES'!A:D,3,FALSE),0)</f>
        <v>15204800</v>
      </c>
      <c r="G1197" s="5">
        <f>IFERROR(VLOOKUP(Tabla1[[#This Row],[FECHA]],EXONERACIONES!A:D,4,FALSE),0)</f>
        <v>45</v>
      </c>
      <c r="H1197" s="9">
        <f>IFERROR(VLOOKUP(Tabla1[[#This Row],[FECHA]],EXONERACIONES!A:D,3,FALSE),0)</f>
        <v>10200000</v>
      </c>
      <c r="I1197" s="5">
        <f>IFERROR(VLOOKUP(Tabla1[[#This Row],[FECHA]],'SIMIT CON RES'!A:D,4,FALSE),0)</f>
        <v>0</v>
      </c>
      <c r="J1197" s="9">
        <f>IFERROR(VLOOKUP(Tabla1[[#This Row],[FECHA]],'SIMIT CON RES'!A:D,3,FALSE),0)</f>
        <v>0</v>
      </c>
      <c r="K1197">
        <f>IFERROR(VLOOKUP(Tabla1[[#This Row],[FECHA]],'SIMIT SIN RES'!A:D,4,FALSE),0)</f>
        <v>0</v>
      </c>
      <c r="L1197" s="9">
        <f>IFERROR(VLOOKUP(Tabla1[[#This Row],[FECHA]],'SIMIT SIN RES'!A:D,3,FALSE),0)</f>
        <v>0</v>
      </c>
      <c r="M1197" s="5">
        <f>IFERROR(VLOOKUP(Tabla1[[#This Row],[FECHA]],'RECAUDOS DE COMPARENDOS'!A:D,4,FALSE),0)</f>
        <v>2</v>
      </c>
      <c r="N1197" s="9">
        <f>IFERROR(VLOOKUP(Tabla1[[#This Row],[FECHA]],'RECAUDOS DE COMPARENDOS'!A:D,3,FALSE),0)</f>
        <v>612000</v>
      </c>
      <c r="O1197" s="5">
        <f>IFERROR(VLOOKUP(Tabla1[[#This Row],[FECHA]],'RECAUDOS DE RESOLUCIONES'!A:D,4,FALSE),0)</f>
        <v>0</v>
      </c>
      <c r="P1197" s="9">
        <f>IFERROR(VLOOKUP(Tabla1[[#This Row],[FECHA]],'RECAUDOS DE RESOLUCIONES'!A:D,3,FALSE),0)</f>
        <v>0</v>
      </c>
      <c r="Q119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19</v>
      </c>
      <c r="R1197" s="9">
        <f>Tabla1[V. COMPARENDOS]-(Tabla1[V. EXONERACIONES]+Tabla1[[#This Row],[V. SIMIT CON RESOLUCION]]+Tabla1[[#This Row],[V. SIMIT SIN RESOLUCION]]+Tabla1[[#This Row],[V. RECAUDOS COMPARENDOS]]+Tabla1[[#This Row],[V. RECAUDOS RESOLUCIONES]])</f>
        <v>4392800</v>
      </c>
      <c r="S1197" s="11">
        <f>IFERROR(VLOOKUP(Tabla1[[#This Row],[FECHA]],'RECAUDOS LOCALES'!A:D,4,FALSE),0)</f>
        <v>8</v>
      </c>
      <c r="T1197" s="9">
        <f>IFERROR(VLOOKUP(Tabla1[[#This Row],[FECHA]],'RECAUDOS LOCALES'!A:D,3,FALSE),0)</f>
        <v>1006755</v>
      </c>
      <c r="U1197" s="11">
        <f>IFERROR(VLOOKUP(Tabla1[[#This Row],[FECHA]],'RECAUDOS EXTERNOS'!A:D,4,FALSE),0)</f>
        <v>5</v>
      </c>
      <c r="V1197" s="9">
        <f>IFERROR(VLOOKUP(Tabla1[[#This Row],[FECHA]],'RECAUDOS EXTERNOS'!A:D,3,FALSE),0)</f>
        <v>1586010</v>
      </c>
    </row>
    <row r="1198" spans="1:22" x14ac:dyDescent="0.25">
      <c r="A1198" s="1">
        <v>38757</v>
      </c>
      <c r="B1198" s="3" t="s">
        <v>6</v>
      </c>
      <c r="C1198" s="2">
        <v>38749</v>
      </c>
      <c r="D1198" s="5">
        <f>YEAR(Tabla1[[#This Row],[FECHA]])</f>
        <v>2006</v>
      </c>
      <c r="E1198" s="5">
        <f>IFERROR(VLOOKUP(Tabla1[[#This Row],[FECHA]],'COMPARENDOS TOTALES'!A:D,4,FALSE),0)</f>
        <v>62</v>
      </c>
      <c r="F1198" s="9">
        <f>IFERROR(VLOOKUP(Tabla1[[#This Row],[FECHA]],'COMPARENDOS TOTALES'!A:D,3,FALSE),0)</f>
        <v>13382400</v>
      </c>
      <c r="G1198" s="5">
        <f>IFERROR(VLOOKUP(Tabla1[[#This Row],[FECHA]],EXONERACIONES!A:D,4,FALSE),0)</f>
        <v>38</v>
      </c>
      <c r="H1198" s="9">
        <f>IFERROR(VLOOKUP(Tabla1[[#This Row],[FECHA]],EXONERACIONES!A:D,3,FALSE),0)</f>
        <v>8173600</v>
      </c>
      <c r="I1198" s="5">
        <f>IFERROR(VLOOKUP(Tabla1[[#This Row],[FECHA]],'SIMIT CON RES'!A:D,4,FALSE),0)</f>
        <v>0</v>
      </c>
      <c r="J1198" s="9">
        <f>IFERROR(VLOOKUP(Tabla1[[#This Row],[FECHA]],'SIMIT CON RES'!A:D,3,FALSE),0)</f>
        <v>0</v>
      </c>
      <c r="K1198">
        <f>IFERROR(VLOOKUP(Tabla1[[#This Row],[FECHA]],'SIMIT SIN RES'!A:D,4,FALSE),0)</f>
        <v>0</v>
      </c>
      <c r="L1198" s="9">
        <f>IFERROR(VLOOKUP(Tabla1[[#This Row],[FECHA]],'SIMIT SIN RES'!A:D,3,FALSE),0)</f>
        <v>0</v>
      </c>
      <c r="M1198" s="5">
        <f>IFERROR(VLOOKUP(Tabla1[[#This Row],[FECHA]],'RECAUDOS DE COMPARENDOS'!A:D,4,FALSE),0)</f>
        <v>4</v>
      </c>
      <c r="N1198" s="9">
        <f>IFERROR(VLOOKUP(Tabla1[[#This Row],[FECHA]],'RECAUDOS DE COMPARENDOS'!A:D,3,FALSE),0)</f>
        <v>816000</v>
      </c>
      <c r="O1198" s="5">
        <f>IFERROR(VLOOKUP(Tabla1[[#This Row],[FECHA]],'RECAUDOS DE RESOLUCIONES'!A:D,4,FALSE),0)</f>
        <v>0</v>
      </c>
      <c r="P1198" s="9">
        <f>IFERROR(VLOOKUP(Tabla1[[#This Row],[FECHA]],'RECAUDOS DE RESOLUCIONES'!A:D,3,FALSE),0)</f>
        <v>0</v>
      </c>
      <c r="Q119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20</v>
      </c>
      <c r="R1198" s="9">
        <f>Tabla1[V. COMPARENDOS]-(Tabla1[V. EXONERACIONES]+Tabla1[[#This Row],[V. SIMIT CON RESOLUCION]]+Tabla1[[#This Row],[V. SIMIT SIN RESOLUCION]]+Tabla1[[#This Row],[V. RECAUDOS COMPARENDOS]]+Tabla1[[#This Row],[V. RECAUDOS RESOLUCIONES]])</f>
        <v>4392800</v>
      </c>
      <c r="S1198" s="11">
        <f>IFERROR(VLOOKUP(Tabla1[[#This Row],[FECHA]],'RECAUDOS LOCALES'!A:D,4,FALSE),0)</f>
        <v>8</v>
      </c>
      <c r="T1198" s="9">
        <f>IFERROR(VLOOKUP(Tabla1[[#This Row],[FECHA]],'RECAUDOS LOCALES'!A:D,3,FALSE),0)</f>
        <v>724200</v>
      </c>
      <c r="U1198" s="11">
        <f>IFERROR(VLOOKUP(Tabla1[[#This Row],[FECHA]],'RECAUDOS EXTERNOS'!A:D,4,FALSE),0)</f>
        <v>4</v>
      </c>
      <c r="V1198" s="9">
        <f>IFERROR(VLOOKUP(Tabla1[[#This Row],[FECHA]],'RECAUDOS EXTERNOS'!A:D,3,FALSE),0)</f>
        <v>736605</v>
      </c>
    </row>
    <row r="1199" spans="1:22" x14ac:dyDescent="0.25">
      <c r="A1199" s="1">
        <v>38758</v>
      </c>
      <c r="B1199" s="3" t="s">
        <v>0</v>
      </c>
      <c r="C1199" s="2">
        <v>38749</v>
      </c>
      <c r="D1199" s="5">
        <f>YEAR(Tabla1[[#This Row],[FECHA]])</f>
        <v>2006</v>
      </c>
      <c r="E1199" s="5">
        <f>IFERROR(VLOOKUP(Tabla1[[#This Row],[FECHA]],'COMPARENDOS TOTALES'!A:D,4,FALSE),0)</f>
        <v>62</v>
      </c>
      <c r="F1199" s="9">
        <f>IFERROR(VLOOKUP(Tabla1[[#This Row],[FECHA]],'COMPARENDOS TOTALES'!A:D,3,FALSE),0)</f>
        <v>13804000</v>
      </c>
      <c r="G1199" s="5">
        <f>IFERROR(VLOOKUP(Tabla1[[#This Row],[FECHA]],EXONERACIONES!A:D,4,FALSE),0)</f>
        <v>45</v>
      </c>
      <c r="H1199" s="9">
        <f>IFERROR(VLOOKUP(Tabla1[[#This Row],[FECHA]],EXONERACIONES!A:D,3,FALSE),0)</f>
        <v>10023200</v>
      </c>
      <c r="I1199" s="5">
        <f>IFERROR(VLOOKUP(Tabla1[[#This Row],[FECHA]],'SIMIT CON RES'!A:D,4,FALSE),0)</f>
        <v>0</v>
      </c>
      <c r="J1199" s="9">
        <f>IFERROR(VLOOKUP(Tabla1[[#This Row],[FECHA]],'SIMIT CON RES'!A:D,3,FALSE),0)</f>
        <v>0</v>
      </c>
      <c r="K1199">
        <f>IFERROR(VLOOKUP(Tabla1[[#This Row],[FECHA]],'SIMIT SIN RES'!A:D,4,FALSE),0)</f>
        <v>0</v>
      </c>
      <c r="L1199" s="9">
        <f>IFERROR(VLOOKUP(Tabla1[[#This Row],[FECHA]],'SIMIT SIN RES'!A:D,3,FALSE),0)</f>
        <v>0</v>
      </c>
      <c r="M1199" s="5">
        <f>IFERROR(VLOOKUP(Tabla1[[#This Row],[FECHA]],'RECAUDOS DE COMPARENDOS'!A:D,4,FALSE),0)</f>
        <v>3</v>
      </c>
      <c r="N1199" s="9">
        <f>IFERROR(VLOOKUP(Tabla1[[#This Row],[FECHA]],'RECAUDOS DE COMPARENDOS'!A:D,3,FALSE),0)</f>
        <v>612000</v>
      </c>
      <c r="O1199" s="5">
        <f>IFERROR(VLOOKUP(Tabla1[[#This Row],[FECHA]],'RECAUDOS DE RESOLUCIONES'!A:D,4,FALSE),0)</f>
        <v>1</v>
      </c>
      <c r="P1199" s="9">
        <f>IFERROR(VLOOKUP(Tabla1[[#This Row],[FECHA]],'RECAUDOS DE RESOLUCIONES'!A:D,3,FALSE),0)</f>
        <v>204000</v>
      </c>
      <c r="Q119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13</v>
      </c>
      <c r="R1199" s="9">
        <f>Tabla1[V. COMPARENDOS]-(Tabla1[V. EXONERACIONES]+Tabla1[[#This Row],[V. SIMIT CON RESOLUCION]]+Tabla1[[#This Row],[V. SIMIT SIN RESOLUCION]]+Tabla1[[#This Row],[V. RECAUDOS COMPARENDOS]]+Tabla1[[#This Row],[V. RECAUDOS RESOLUCIONES]])</f>
        <v>2964800</v>
      </c>
      <c r="S1199" s="11">
        <f>IFERROR(VLOOKUP(Tabla1[[#This Row],[FECHA]],'RECAUDOS LOCALES'!A:D,4,FALSE),0)</f>
        <v>5</v>
      </c>
      <c r="T1199" s="9">
        <f>IFERROR(VLOOKUP(Tabla1[[#This Row],[FECHA]],'RECAUDOS LOCALES'!A:D,3,FALSE),0)</f>
        <v>503318</v>
      </c>
      <c r="U1199" s="11">
        <f>IFERROR(VLOOKUP(Tabla1[[#This Row],[FECHA]],'RECAUDOS EXTERNOS'!A:D,4,FALSE),0)</f>
        <v>9</v>
      </c>
      <c r="V1199" s="9">
        <f>IFERROR(VLOOKUP(Tabla1[[#This Row],[FECHA]],'RECAUDOS EXTERNOS'!A:D,3,FALSE),0)</f>
        <v>2597345</v>
      </c>
    </row>
    <row r="1200" spans="1:22" x14ac:dyDescent="0.25">
      <c r="A1200" s="1">
        <v>38759</v>
      </c>
      <c r="B1200" s="3" t="s">
        <v>5</v>
      </c>
      <c r="C1200" s="2">
        <v>38749</v>
      </c>
      <c r="D1200" s="5">
        <f>YEAR(Tabla1[[#This Row],[FECHA]])</f>
        <v>2006</v>
      </c>
      <c r="E1200" s="5">
        <f>IFERROR(VLOOKUP(Tabla1[[#This Row],[FECHA]],'COMPARENDOS TOTALES'!A:D,4,FALSE),0)</f>
        <v>89</v>
      </c>
      <c r="F1200" s="9">
        <f>IFERROR(VLOOKUP(Tabla1[[#This Row],[FECHA]],'COMPARENDOS TOTALES'!A:D,3,FALSE),0)</f>
        <v>19298400</v>
      </c>
      <c r="G1200" s="5">
        <f>IFERROR(VLOOKUP(Tabla1[[#This Row],[FECHA]],EXONERACIONES!A:D,4,FALSE),0)</f>
        <v>63</v>
      </c>
      <c r="H1200" s="9">
        <f>IFERROR(VLOOKUP(Tabla1[[#This Row],[FECHA]],EXONERACIONES!A:D,3,FALSE),0)</f>
        <v>13586400</v>
      </c>
      <c r="I1200" s="5">
        <f>IFERROR(VLOOKUP(Tabla1[[#This Row],[FECHA]],'SIMIT CON RES'!A:D,4,FALSE),0)</f>
        <v>1</v>
      </c>
      <c r="J1200" s="9">
        <f>IFERROR(VLOOKUP(Tabla1[[#This Row],[FECHA]],'SIMIT CON RES'!A:D,3,FALSE),0)</f>
        <v>204000</v>
      </c>
      <c r="K1200">
        <f>IFERROR(VLOOKUP(Tabla1[[#This Row],[FECHA]],'SIMIT SIN RES'!A:D,4,FALSE),0)</f>
        <v>0</v>
      </c>
      <c r="L1200" s="9">
        <f>IFERROR(VLOOKUP(Tabla1[[#This Row],[FECHA]],'SIMIT SIN RES'!A:D,3,FALSE),0)</f>
        <v>0</v>
      </c>
      <c r="M1200" s="5">
        <f>IFERROR(VLOOKUP(Tabla1[[#This Row],[FECHA]],'RECAUDOS DE COMPARENDOS'!A:D,4,FALSE),0)</f>
        <v>12</v>
      </c>
      <c r="N1200" s="9">
        <f>IFERROR(VLOOKUP(Tabla1[[#This Row],[FECHA]],'RECAUDOS DE COMPARENDOS'!A:D,3,FALSE),0)</f>
        <v>2652000</v>
      </c>
      <c r="O1200" s="5">
        <f>IFERROR(VLOOKUP(Tabla1[[#This Row],[FECHA]],'RECAUDOS DE RESOLUCIONES'!A:D,4,FALSE),0)</f>
        <v>0</v>
      </c>
      <c r="P1200" s="9">
        <f>IFERROR(VLOOKUP(Tabla1[[#This Row],[FECHA]],'RECAUDOS DE RESOLUCIONES'!A:D,3,FALSE),0)</f>
        <v>0</v>
      </c>
      <c r="Q120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13</v>
      </c>
      <c r="R1200" s="9">
        <f>Tabla1[V. COMPARENDOS]-(Tabla1[V. EXONERACIONES]+Tabla1[[#This Row],[V. SIMIT CON RESOLUCION]]+Tabla1[[#This Row],[V. SIMIT SIN RESOLUCION]]+Tabla1[[#This Row],[V. RECAUDOS COMPARENDOS]]+Tabla1[[#This Row],[V. RECAUDOS RESOLUCIONES]])</f>
        <v>2856000</v>
      </c>
      <c r="S1200" s="11">
        <f>IFERROR(VLOOKUP(Tabla1[[#This Row],[FECHA]],'RECAUDOS LOCALES'!A:D,4,FALSE),0)</f>
        <v>0</v>
      </c>
      <c r="T1200" s="9">
        <f>IFERROR(VLOOKUP(Tabla1[[#This Row],[FECHA]],'RECAUDOS LOCALES'!A:D,3,FALSE),0)</f>
        <v>0</v>
      </c>
      <c r="U1200" s="11">
        <f>IFERROR(VLOOKUP(Tabla1[[#This Row],[FECHA]],'RECAUDOS EXTERNOS'!A:D,4,FALSE),0)</f>
        <v>0</v>
      </c>
      <c r="V1200" s="9">
        <f>IFERROR(VLOOKUP(Tabla1[[#This Row],[FECHA]],'RECAUDOS EXTERNOS'!A:D,3,FALSE),0)</f>
        <v>0</v>
      </c>
    </row>
    <row r="1201" spans="1:22" x14ac:dyDescent="0.25">
      <c r="A1201" s="1">
        <v>38760</v>
      </c>
      <c r="B1201" s="3" t="s">
        <v>4</v>
      </c>
      <c r="C1201" s="2">
        <v>38749</v>
      </c>
      <c r="D1201" s="5">
        <f>YEAR(Tabla1[[#This Row],[FECHA]])</f>
        <v>2006</v>
      </c>
      <c r="E1201" s="5">
        <f>IFERROR(VLOOKUP(Tabla1[[#This Row],[FECHA]],'COMPARENDOS TOTALES'!A:D,4,FALSE),0)</f>
        <v>31</v>
      </c>
      <c r="F1201" s="9">
        <f>IFERROR(VLOOKUP(Tabla1[[#This Row],[FECHA]],'COMPARENDOS TOTALES'!A:D,3,FALSE),0)</f>
        <v>6337600</v>
      </c>
      <c r="G1201" s="5">
        <f>IFERROR(VLOOKUP(Tabla1[[#This Row],[FECHA]],EXONERACIONES!A:D,4,FALSE),0)</f>
        <v>17</v>
      </c>
      <c r="H1201" s="9">
        <f>IFERROR(VLOOKUP(Tabla1[[#This Row],[FECHA]],EXONERACIONES!A:D,3,FALSE),0)</f>
        <v>3481600</v>
      </c>
      <c r="I1201" s="5">
        <f>IFERROR(VLOOKUP(Tabla1[[#This Row],[FECHA]],'SIMIT CON RES'!A:D,4,FALSE),0)</f>
        <v>0</v>
      </c>
      <c r="J1201" s="9">
        <f>IFERROR(VLOOKUP(Tabla1[[#This Row],[FECHA]],'SIMIT CON RES'!A:D,3,FALSE),0)</f>
        <v>0</v>
      </c>
      <c r="K1201">
        <f>IFERROR(VLOOKUP(Tabla1[[#This Row],[FECHA]],'SIMIT SIN RES'!A:D,4,FALSE),0)</f>
        <v>0</v>
      </c>
      <c r="L1201" s="9">
        <f>IFERROR(VLOOKUP(Tabla1[[#This Row],[FECHA]],'SIMIT SIN RES'!A:D,3,FALSE),0)</f>
        <v>0</v>
      </c>
      <c r="M1201" s="5">
        <f>IFERROR(VLOOKUP(Tabla1[[#This Row],[FECHA]],'RECAUDOS DE COMPARENDOS'!A:D,4,FALSE),0)</f>
        <v>4</v>
      </c>
      <c r="N1201" s="9">
        <f>IFERROR(VLOOKUP(Tabla1[[#This Row],[FECHA]],'RECAUDOS DE COMPARENDOS'!A:D,3,FALSE),0)</f>
        <v>816000</v>
      </c>
      <c r="O1201" s="5">
        <f>IFERROR(VLOOKUP(Tabla1[[#This Row],[FECHA]],'RECAUDOS DE RESOLUCIONES'!A:D,4,FALSE),0)</f>
        <v>0</v>
      </c>
      <c r="P1201" s="9">
        <f>IFERROR(VLOOKUP(Tabla1[[#This Row],[FECHA]],'RECAUDOS DE RESOLUCIONES'!A:D,3,FALSE),0)</f>
        <v>0</v>
      </c>
      <c r="Q120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10</v>
      </c>
      <c r="R1201" s="9">
        <f>Tabla1[V. COMPARENDOS]-(Tabla1[V. EXONERACIONES]+Tabla1[[#This Row],[V. SIMIT CON RESOLUCION]]+Tabla1[[#This Row],[V. SIMIT SIN RESOLUCION]]+Tabla1[[#This Row],[V. RECAUDOS COMPARENDOS]]+Tabla1[[#This Row],[V. RECAUDOS RESOLUCIONES]])</f>
        <v>2040000</v>
      </c>
      <c r="S1201" s="11">
        <f>IFERROR(VLOOKUP(Tabla1[[#This Row],[FECHA]],'RECAUDOS LOCALES'!A:D,4,FALSE),0)</f>
        <v>0</v>
      </c>
      <c r="T1201" s="9">
        <f>IFERROR(VLOOKUP(Tabla1[[#This Row],[FECHA]],'RECAUDOS LOCALES'!A:D,3,FALSE),0)</f>
        <v>0</v>
      </c>
      <c r="U1201" s="11">
        <f>IFERROR(VLOOKUP(Tabla1[[#This Row],[FECHA]],'RECAUDOS EXTERNOS'!A:D,4,FALSE),0)</f>
        <v>0</v>
      </c>
      <c r="V1201" s="9">
        <f>IFERROR(VLOOKUP(Tabla1[[#This Row],[FECHA]],'RECAUDOS EXTERNOS'!A:D,3,FALSE),0)</f>
        <v>0</v>
      </c>
    </row>
    <row r="1202" spans="1:22" x14ac:dyDescent="0.25">
      <c r="A1202" s="1">
        <v>38761</v>
      </c>
      <c r="B1202" s="3" t="s">
        <v>1</v>
      </c>
      <c r="C1202" s="2">
        <v>38749</v>
      </c>
      <c r="D1202" s="5">
        <f>YEAR(Tabla1[[#This Row],[FECHA]])</f>
        <v>2006</v>
      </c>
      <c r="E1202" s="5">
        <f>IFERROR(VLOOKUP(Tabla1[[#This Row],[FECHA]],'COMPARENDOS TOTALES'!A:D,4,FALSE),0)</f>
        <v>83</v>
      </c>
      <c r="F1202" s="9">
        <f>IFERROR(VLOOKUP(Tabla1[[#This Row],[FECHA]],'COMPARENDOS TOTALES'!A:D,3,FALSE),0)</f>
        <v>17965600</v>
      </c>
      <c r="G1202" s="5">
        <f>IFERROR(VLOOKUP(Tabla1[[#This Row],[FECHA]],EXONERACIONES!A:D,4,FALSE),0)</f>
        <v>58</v>
      </c>
      <c r="H1202" s="9">
        <f>IFERROR(VLOOKUP(Tabla1[[#This Row],[FECHA]],EXONERACIONES!A:D,3,FALSE),0)</f>
        <v>12444000</v>
      </c>
      <c r="I1202" s="5">
        <f>IFERROR(VLOOKUP(Tabla1[[#This Row],[FECHA]],'SIMIT CON RES'!A:D,4,FALSE),0)</f>
        <v>0</v>
      </c>
      <c r="J1202" s="9">
        <f>IFERROR(VLOOKUP(Tabla1[[#This Row],[FECHA]],'SIMIT CON RES'!A:D,3,FALSE),0)</f>
        <v>0</v>
      </c>
      <c r="K1202">
        <f>IFERROR(VLOOKUP(Tabla1[[#This Row],[FECHA]],'SIMIT SIN RES'!A:D,4,FALSE),0)</f>
        <v>0</v>
      </c>
      <c r="L1202" s="9">
        <f>IFERROR(VLOOKUP(Tabla1[[#This Row],[FECHA]],'SIMIT SIN RES'!A:D,3,FALSE),0)</f>
        <v>0</v>
      </c>
      <c r="M1202" s="5">
        <f>IFERROR(VLOOKUP(Tabla1[[#This Row],[FECHA]],'RECAUDOS DE COMPARENDOS'!A:D,4,FALSE),0)</f>
        <v>10</v>
      </c>
      <c r="N1202" s="9">
        <f>IFERROR(VLOOKUP(Tabla1[[#This Row],[FECHA]],'RECAUDOS DE COMPARENDOS'!A:D,3,FALSE),0)</f>
        <v>2556800</v>
      </c>
      <c r="O1202" s="5">
        <f>IFERROR(VLOOKUP(Tabla1[[#This Row],[FECHA]],'RECAUDOS DE RESOLUCIONES'!A:D,4,FALSE),0)</f>
        <v>0</v>
      </c>
      <c r="P1202" s="9">
        <f>IFERROR(VLOOKUP(Tabla1[[#This Row],[FECHA]],'RECAUDOS DE RESOLUCIONES'!A:D,3,FALSE),0)</f>
        <v>0</v>
      </c>
      <c r="Q120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15</v>
      </c>
      <c r="R1202" s="9">
        <f>Tabla1[V. COMPARENDOS]-(Tabla1[V. EXONERACIONES]+Tabla1[[#This Row],[V. SIMIT CON RESOLUCION]]+Tabla1[[#This Row],[V. SIMIT SIN RESOLUCION]]+Tabla1[[#This Row],[V. RECAUDOS COMPARENDOS]]+Tabla1[[#This Row],[V. RECAUDOS RESOLUCIONES]])</f>
        <v>2964800</v>
      </c>
      <c r="S1202" s="11">
        <f>IFERROR(VLOOKUP(Tabla1[[#This Row],[FECHA]],'RECAUDOS LOCALES'!A:D,4,FALSE),0)</f>
        <v>6</v>
      </c>
      <c r="T1202" s="9">
        <f>IFERROR(VLOOKUP(Tabla1[[#This Row],[FECHA]],'RECAUDOS LOCALES'!A:D,3,FALSE),0)</f>
        <v>657500</v>
      </c>
      <c r="U1202" s="11">
        <f>IFERROR(VLOOKUP(Tabla1[[#This Row],[FECHA]],'RECAUDOS EXTERNOS'!A:D,4,FALSE),0)</f>
        <v>9</v>
      </c>
      <c r="V1202" s="9">
        <f>IFERROR(VLOOKUP(Tabla1[[#This Row],[FECHA]],'RECAUDOS EXTERNOS'!A:D,3,FALSE),0)</f>
        <v>2271388</v>
      </c>
    </row>
    <row r="1203" spans="1:22" x14ac:dyDescent="0.25">
      <c r="A1203" s="1">
        <v>38762</v>
      </c>
      <c r="B1203" s="3" t="s">
        <v>2</v>
      </c>
      <c r="C1203" s="2">
        <v>38749</v>
      </c>
      <c r="D1203" s="5">
        <f>YEAR(Tabla1[[#This Row],[FECHA]])</f>
        <v>2006</v>
      </c>
      <c r="E1203" s="5">
        <f>IFERROR(VLOOKUP(Tabla1[[#This Row],[FECHA]],'COMPARENDOS TOTALES'!A:D,4,FALSE),0)</f>
        <v>74</v>
      </c>
      <c r="F1203" s="9">
        <f>IFERROR(VLOOKUP(Tabla1[[#This Row],[FECHA]],'COMPARENDOS TOTALES'!A:D,3,FALSE),0)</f>
        <v>15898400</v>
      </c>
      <c r="G1203" s="5">
        <f>IFERROR(VLOOKUP(Tabla1[[#This Row],[FECHA]],EXONERACIONES!A:D,4,FALSE),0)</f>
        <v>48</v>
      </c>
      <c r="H1203" s="9">
        <f>IFERROR(VLOOKUP(Tabla1[[#This Row],[FECHA]],EXONERACIONES!A:D,3,FALSE),0)</f>
        <v>10553600</v>
      </c>
      <c r="I1203" s="5">
        <f>IFERROR(VLOOKUP(Tabla1[[#This Row],[FECHA]],'SIMIT CON RES'!A:D,4,FALSE),0)</f>
        <v>0</v>
      </c>
      <c r="J1203" s="9">
        <f>IFERROR(VLOOKUP(Tabla1[[#This Row],[FECHA]],'SIMIT CON RES'!A:D,3,FALSE),0)</f>
        <v>0</v>
      </c>
      <c r="K1203">
        <f>IFERROR(VLOOKUP(Tabla1[[#This Row],[FECHA]],'SIMIT SIN RES'!A:D,4,FALSE),0)</f>
        <v>0</v>
      </c>
      <c r="L1203" s="9">
        <f>IFERROR(VLOOKUP(Tabla1[[#This Row],[FECHA]],'SIMIT SIN RES'!A:D,3,FALSE),0)</f>
        <v>0</v>
      </c>
      <c r="M1203" s="5">
        <f>IFERROR(VLOOKUP(Tabla1[[#This Row],[FECHA]],'RECAUDOS DE COMPARENDOS'!A:D,4,FALSE),0)</f>
        <v>9</v>
      </c>
      <c r="N1203" s="9">
        <f>IFERROR(VLOOKUP(Tabla1[[#This Row],[FECHA]],'RECAUDOS DE COMPARENDOS'!A:D,3,FALSE),0)</f>
        <v>1754400</v>
      </c>
      <c r="O1203" s="5">
        <f>IFERROR(VLOOKUP(Tabla1[[#This Row],[FECHA]],'RECAUDOS DE RESOLUCIONES'!A:D,4,FALSE),0)</f>
        <v>0</v>
      </c>
      <c r="P1203" s="9">
        <f>IFERROR(VLOOKUP(Tabla1[[#This Row],[FECHA]],'RECAUDOS DE RESOLUCIONES'!A:D,3,FALSE),0)</f>
        <v>0</v>
      </c>
      <c r="Q120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17</v>
      </c>
      <c r="R1203" s="9">
        <f>Tabla1[V. COMPARENDOS]-(Tabla1[V. EXONERACIONES]+Tabla1[[#This Row],[V. SIMIT CON RESOLUCION]]+Tabla1[[#This Row],[V. SIMIT SIN RESOLUCION]]+Tabla1[[#This Row],[V. RECAUDOS COMPARENDOS]]+Tabla1[[#This Row],[V. RECAUDOS RESOLUCIONES]])</f>
        <v>3590400</v>
      </c>
      <c r="S1203" s="11">
        <f>IFERROR(VLOOKUP(Tabla1[[#This Row],[FECHA]],'RECAUDOS LOCALES'!A:D,4,FALSE),0)</f>
        <v>7</v>
      </c>
      <c r="T1203" s="9">
        <f>IFERROR(VLOOKUP(Tabla1[[#This Row],[FECHA]],'RECAUDOS LOCALES'!A:D,3,FALSE),0)</f>
        <v>576636</v>
      </c>
      <c r="U1203" s="11">
        <f>IFERROR(VLOOKUP(Tabla1[[#This Row],[FECHA]],'RECAUDOS EXTERNOS'!A:D,4,FALSE),0)</f>
        <v>7</v>
      </c>
      <c r="V1203" s="9">
        <f>IFERROR(VLOOKUP(Tabla1[[#This Row],[FECHA]],'RECAUDOS EXTERNOS'!A:D,3,FALSE),0)</f>
        <v>2006045</v>
      </c>
    </row>
    <row r="1204" spans="1:22" x14ac:dyDescent="0.25">
      <c r="A1204" s="1">
        <v>38763</v>
      </c>
      <c r="B1204" s="3" t="s">
        <v>3</v>
      </c>
      <c r="C1204" s="2">
        <v>38749</v>
      </c>
      <c r="D1204" s="5">
        <f>YEAR(Tabla1[[#This Row],[FECHA]])</f>
        <v>2006</v>
      </c>
      <c r="E1204" s="5">
        <f>IFERROR(VLOOKUP(Tabla1[[#This Row],[FECHA]],'COMPARENDOS TOTALES'!A:D,4,FALSE),0)</f>
        <v>66</v>
      </c>
      <c r="F1204" s="9">
        <f>IFERROR(VLOOKUP(Tabla1[[#This Row],[FECHA]],'COMPARENDOS TOTALES'!A:D,3,FALSE),0)</f>
        <v>13477600</v>
      </c>
      <c r="G1204" s="5">
        <f>IFERROR(VLOOKUP(Tabla1[[#This Row],[FECHA]],EXONERACIONES!A:D,4,FALSE),0)</f>
        <v>46</v>
      </c>
      <c r="H1204" s="9">
        <f>IFERROR(VLOOKUP(Tabla1[[#This Row],[FECHA]],EXONERACIONES!A:D,3,FALSE),0)</f>
        <v>9397600</v>
      </c>
      <c r="I1204" s="5">
        <f>IFERROR(VLOOKUP(Tabla1[[#This Row],[FECHA]],'SIMIT CON RES'!A:D,4,FALSE),0)</f>
        <v>0</v>
      </c>
      <c r="J1204" s="9">
        <f>IFERROR(VLOOKUP(Tabla1[[#This Row],[FECHA]],'SIMIT CON RES'!A:D,3,FALSE),0)</f>
        <v>0</v>
      </c>
      <c r="K1204">
        <f>IFERROR(VLOOKUP(Tabla1[[#This Row],[FECHA]],'SIMIT SIN RES'!A:D,4,FALSE),0)</f>
        <v>0</v>
      </c>
      <c r="L1204" s="9">
        <f>IFERROR(VLOOKUP(Tabla1[[#This Row],[FECHA]],'SIMIT SIN RES'!A:D,3,FALSE),0)</f>
        <v>0</v>
      </c>
      <c r="M1204" s="5">
        <f>IFERROR(VLOOKUP(Tabla1[[#This Row],[FECHA]],'RECAUDOS DE COMPARENDOS'!A:D,4,FALSE),0)</f>
        <v>3</v>
      </c>
      <c r="N1204" s="9">
        <f>IFERROR(VLOOKUP(Tabla1[[#This Row],[FECHA]],'RECAUDOS DE COMPARENDOS'!A:D,3,FALSE),0)</f>
        <v>612000</v>
      </c>
      <c r="O1204" s="5">
        <f>IFERROR(VLOOKUP(Tabla1[[#This Row],[FECHA]],'RECAUDOS DE RESOLUCIONES'!A:D,4,FALSE),0)</f>
        <v>0</v>
      </c>
      <c r="P1204" s="9">
        <f>IFERROR(VLOOKUP(Tabla1[[#This Row],[FECHA]],'RECAUDOS DE RESOLUCIONES'!A:D,3,FALSE),0)</f>
        <v>0</v>
      </c>
      <c r="Q120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17</v>
      </c>
      <c r="R1204" s="9">
        <f>Tabla1[V. COMPARENDOS]-(Tabla1[V. EXONERACIONES]+Tabla1[[#This Row],[V. SIMIT CON RESOLUCION]]+Tabla1[[#This Row],[V. SIMIT SIN RESOLUCION]]+Tabla1[[#This Row],[V. RECAUDOS COMPARENDOS]]+Tabla1[[#This Row],[V. RECAUDOS RESOLUCIONES]])</f>
        <v>3468000</v>
      </c>
      <c r="S1204" s="11">
        <f>IFERROR(VLOOKUP(Tabla1[[#This Row],[FECHA]],'RECAUDOS LOCALES'!A:D,4,FALSE),0)</f>
        <v>5</v>
      </c>
      <c r="T1204" s="9">
        <f>IFERROR(VLOOKUP(Tabla1[[#This Row],[FECHA]],'RECAUDOS LOCALES'!A:D,3,FALSE),0)</f>
        <v>587000</v>
      </c>
      <c r="U1204" s="11">
        <f>IFERROR(VLOOKUP(Tabla1[[#This Row],[FECHA]],'RECAUDOS EXTERNOS'!A:D,4,FALSE),0)</f>
        <v>6</v>
      </c>
      <c r="V1204" s="9">
        <f>IFERROR(VLOOKUP(Tabla1[[#This Row],[FECHA]],'RECAUDOS EXTERNOS'!A:D,3,FALSE),0)</f>
        <v>1511268</v>
      </c>
    </row>
    <row r="1205" spans="1:22" x14ac:dyDescent="0.25">
      <c r="A1205" s="1">
        <v>38764</v>
      </c>
      <c r="B1205" s="3" t="s">
        <v>6</v>
      </c>
      <c r="C1205" s="2">
        <v>38749</v>
      </c>
      <c r="D1205" s="5">
        <f>YEAR(Tabla1[[#This Row],[FECHA]])</f>
        <v>2006</v>
      </c>
      <c r="E1205" s="5">
        <f>IFERROR(VLOOKUP(Tabla1[[#This Row],[FECHA]],'COMPARENDOS TOTALES'!A:D,4,FALSE),0)</f>
        <v>49</v>
      </c>
      <c r="F1205" s="9">
        <f>IFERROR(VLOOKUP(Tabla1[[#This Row],[FECHA]],'COMPARENDOS TOTALES'!A:D,3,FALSE),0)</f>
        <v>9628800</v>
      </c>
      <c r="G1205" s="5">
        <f>IFERROR(VLOOKUP(Tabla1[[#This Row],[FECHA]],EXONERACIONES!A:D,4,FALSE),0)</f>
        <v>40</v>
      </c>
      <c r="H1205" s="9">
        <f>IFERROR(VLOOKUP(Tabla1[[#This Row],[FECHA]],EXONERACIONES!A:D,3,FALSE),0)</f>
        <v>8078400</v>
      </c>
      <c r="I1205" s="5">
        <f>IFERROR(VLOOKUP(Tabla1[[#This Row],[FECHA]],'SIMIT CON RES'!A:D,4,FALSE),0)</f>
        <v>0</v>
      </c>
      <c r="J1205" s="9">
        <f>IFERROR(VLOOKUP(Tabla1[[#This Row],[FECHA]],'SIMIT CON RES'!A:D,3,FALSE),0)</f>
        <v>0</v>
      </c>
      <c r="K1205">
        <f>IFERROR(VLOOKUP(Tabla1[[#This Row],[FECHA]],'SIMIT SIN RES'!A:D,4,FALSE),0)</f>
        <v>0</v>
      </c>
      <c r="L1205" s="9">
        <f>IFERROR(VLOOKUP(Tabla1[[#This Row],[FECHA]],'SIMIT SIN RES'!A:D,3,FALSE),0)</f>
        <v>0</v>
      </c>
      <c r="M1205" s="5">
        <f>IFERROR(VLOOKUP(Tabla1[[#This Row],[FECHA]],'RECAUDOS DE COMPARENDOS'!A:D,4,FALSE),0)</f>
        <v>3</v>
      </c>
      <c r="N1205" s="9">
        <f>IFERROR(VLOOKUP(Tabla1[[#This Row],[FECHA]],'RECAUDOS DE COMPARENDOS'!A:D,3,FALSE),0)</f>
        <v>516800</v>
      </c>
      <c r="O1205" s="5">
        <f>IFERROR(VLOOKUP(Tabla1[[#This Row],[FECHA]],'RECAUDOS DE RESOLUCIONES'!A:D,4,FALSE),0)</f>
        <v>0</v>
      </c>
      <c r="P1205" s="9">
        <f>IFERROR(VLOOKUP(Tabla1[[#This Row],[FECHA]],'RECAUDOS DE RESOLUCIONES'!A:D,3,FALSE),0)</f>
        <v>0</v>
      </c>
      <c r="Q120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1205" s="9">
        <f>Tabla1[V. COMPARENDOS]-(Tabla1[V. EXONERACIONES]+Tabla1[[#This Row],[V. SIMIT CON RESOLUCION]]+Tabla1[[#This Row],[V. SIMIT SIN RESOLUCION]]+Tabla1[[#This Row],[V. RECAUDOS COMPARENDOS]]+Tabla1[[#This Row],[V. RECAUDOS RESOLUCIONES]])</f>
        <v>1033600</v>
      </c>
      <c r="S1205" s="11">
        <f>IFERROR(VLOOKUP(Tabla1[[#This Row],[FECHA]],'RECAUDOS LOCALES'!A:D,4,FALSE),0)</f>
        <v>0</v>
      </c>
      <c r="T1205" s="9">
        <f>IFERROR(VLOOKUP(Tabla1[[#This Row],[FECHA]],'RECAUDOS LOCALES'!A:D,3,FALSE),0)</f>
        <v>0</v>
      </c>
      <c r="U1205" s="11">
        <f>IFERROR(VLOOKUP(Tabla1[[#This Row],[FECHA]],'RECAUDOS EXTERNOS'!A:D,4,FALSE),0)</f>
        <v>9</v>
      </c>
      <c r="V1205" s="9">
        <f>IFERROR(VLOOKUP(Tabla1[[#This Row],[FECHA]],'RECAUDOS EXTERNOS'!A:D,3,FALSE),0)</f>
        <v>2572210</v>
      </c>
    </row>
    <row r="1206" spans="1:22" x14ac:dyDescent="0.25">
      <c r="A1206" s="1">
        <v>38765</v>
      </c>
      <c r="B1206" s="3" t="s">
        <v>0</v>
      </c>
      <c r="C1206" s="2">
        <v>38749</v>
      </c>
      <c r="D1206" s="5">
        <f>YEAR(Tabla1[[#This Row],[FECHA]])</f>
        <v>2006</v>
      </c>
      <c r="E1206" s="5">
        <f>IFERROR(VLOOKUP(Tabla1[[#This Row],[FECHA]],'COMPARENDOS TOTALES'!A:D,4,FALSE),0)</f>
        <v>55</v>
      </c>
      <c r="F1206" s="9">
        <f>IFERROR(VLOOKUP(Tabla1[[#This Row],[FECHA]],'COMPARENDOS TOTALES'!A:D,3,FALSE),0)</f>
        <v>12253600</v>
      </c>
      <c r="G1206" s="5">
        <f>IFERROR(VLOOKUP(Tabla1[[#This Row],[FECHA]],EXONERACIONES!A:D,4,FALSE),0)</f>
        <v>36</v>
      </c>
      <c r="H1206" s="9">
        <f>IFERROR(VLOOKUP(Tabla1[[#This Row],[FECHA]],EXONERACIONES!A:D,3,FALSE),0)</f>
        <v>8173600</v>
      </c>
      <c r="I1206" s="5">
        <f>IFERROR(VLOOKUP(Tabla1[[#This Row],[FECHA]],'SIMIT CON RES'!A:D,4,FALSE),0)</f>
        <v>0</v>
      </c>
      <c r="J1206" s="9">
        <f>IFERROR(VLOOKUP(Tabla1[[#This Row],[FECHA]],'SIMIT CON RES'!A:D,3,FALSE),0)</f>
        <v>0</v>
      </c>
      <c r="K1206">
        <f>IFERROR(VLOOKUP(Tabla1[[#This Row],[FECHA]],'SIMIT SIN RES'!A:D,4,FALSE),0)</f>
        <v>0</v>
      </c>
      <c r="L1206" s="9">
        <f>IFERROR(VLOOKUP(Tabla1[[#This Row],[FECHA]],'SIMIT SIN RES'!A:D,3,FALSE),0)</f>
        <v>0</v>
      </c>
      <c r="M1206" s="5">
        <f>IFERROR(VLOOKUP(Tabla1[[#This Row],[FECHA]],'RECAUDOS DE COMPARENDOS'!A:D,4,FALSE),0)</f>
        <v>5</v>
      </c>
      <c r="N1206" s="9">
        <f>IFERROR(VLOOKUP(Tabla1[[#This Row],[FECHA]],'RECAUDOS DE COMPARENDOS'!A:D,3,FALSE),0)</f>
        <v>1020000</v>
      </c>
      <c r="O1206" s="5">
        <f>IFERROR(VLOOKUP(Tabla1[[#This Row],[FECHA]],'RECAUDOS DE RESOLUCIONES'!A:D,4,FALSE),0)</f>
        <v>0</v>
      </c>
      <c r="P1206" s="9">
        <f>IFERROR(VLOOKUP(Tabla1[[#This Row],[FECHA]],'RECAUDOS DE RESOLUCIONES'!A:D,3,FALSE),0)</f>
        <v>0</v>
      </c>
      <c r="Q120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14</v>
      </c>
      <c r="R1206" s="9">
        <f>Tabla1[V. COMPARENDOS]-(Tabla1[V. EXONERACIONES]+Tabla1[[#This Row],[V. SIMIT CON RESOLUCION]]+Tabla1[[#This Row],[V. SIMIT SIN RESOLUCION]]+Tabla1[[#This Row],[V. RECAUDOS COMPARENDOS]]+Tabla1[[#This Row],[V. RECAUDOS RESOLUCIONES]])</f>
        <v>3060000</v>
      </c>
      <c r="S1206" s="11">
        <f>IFERROR(VLOOKUP(Tabla1[[#This Row],[FECHA]],'RECAUDOS LOCALES'!A:D,4,FALSE),0)</f>
        <v>1</v>
      </c>
      <c r="T1206" s="9">
        <f>IFERROR(VLOOKUP(Tabla1[[#This Row],[FECHA]],'RECAUDOS LOCALES'!A:D,3,FALSE),0)</f>
        <v>102000</v>
      </c>
      <c r="U1206" s="11">
        <f>IFERROR(VLOOKUP(Tabla1[[#This Row],[FECHA]],'RECAUDOS EXTERNOS'!A:D,4,FALSE),0)</f>
        <v>11</v>
      </c>
      <c r="V1206" s="9">
        <f>IFERROR(VLOOKUP(Tabla1[[#This Row],[FECHA]],'RECAUDOS EXTERNOS'!A:D,3,FALSE),0)</f>
        <v>2543454</v>
      </c>
    </row>
    <row r="1207" spans="1:22" x14ac:dyDescent="0.25">
      <c r="A1207" s="1">
        <v>38766</v>
      </c>
      <c r="B1207" s="3" t="s">
        <v>5</v>
      </c>
      <c r="C1207" s="2">
        <v>38749</v>
      </c>
      <c r="D1207" s="5">
        <f>YEAR(Tabla1[[#This Row],[FECHA]])</f>
        <v>2006</v>
      </c>
      <c r="E1207" s="5">
        <f>IFERROR(VLOOKUP(Tabla1[[#This Row],[FECHA]],'COMPARENDOS TOTALES'!A:D,4,FALSE),0)</f>
        <v>63</v>
      </c>
      <c r="F1207" s="9">
        <f>IFERROR(VLOOKUP(Tabla1[[#This Row],[FECHA]],'COMPARENDOS TOTALES'!A:D,3,FALSE),0)</f>
        <v>13124000</v>
      </c>
      <c r="G1207" s="5">
        <f>IFERROR(VLOOKUP(Tabla1[[#This Row],[FECHA]],EXONERACIONES!A:D,4,FALSE),0)</f>
        <v>34</v>
      </c>
      <c r="H1207" s="9">
        <f>IFERROR(VLOOKUP(Tabla1[[#This Row],[FECHA]],EXONERACIONES!A:D,3,FALSE),0)</f>
        <v>6881600</v>
      </c>
      <c r="I1207" s="5">
        <f>IFERROR(VLOOKUP(Tabla1[[#This Row],[FECHA]],'SIMIT CON RES'!A:D,4,FALSE),0)</f>
        <v>0</v>
      </c>
      <c r="J1207" s="9">
        <f>IFERROR(VLOOKUP(Tabla1[[#This Row],[FECHA]],'SIMIT CON RES'!A:D,3,FALSE),0)</f>
        <v>0</v>
      </c>
      <c r="K1207">
        <f>IFERROR(VLOOKUP(Tabla1[[#This Row],[FECHA]],'SIMIT SIN RES'!A:D,4,FALSE),0)</f>
        <v>0</v>
      </c>
      <c r="L1207" s="9">
        <f>IFERROR(VLOOKUP(Tabla1[[#This Row],[FECHA]],'SIMIT SIN RES'!A:D,3,FALSE),0)</f>
        <v>0</v>
      </c>
      <c r="M1207" s="5">
        <f>IFERROR(VLOOKUP(Tabla1[[#This Row],[FECHA]],'RECAUDOS DE COMPARENDOS'!A:D,4,FALSE),0)</f>
        <v>14</v>
      </c>
      <c r="N1207" s="9">
        <f>IFERROR(VLOOKUP(Tabla1[[#This Row],[FECHA]],'RECAUDOS DE COMPARENDOS'!A:D,3,FALSE),0)</f>
        <v>2665600</v>
      </c>
      <c r="O1207" s="5">
        <f>IFERROR(VLOOKUP(Tabla1[[#This Row],[FECHA]],'RECAUDOS DE RESOLUCIONES'!A:D,4,FALSE),0)</f>
        <v>0</v>
      </c>
      <c r="P1207" s="9">
        <f>IFERROR(VLOOKUP(Tabla1[[#This Row],[FECHA]],'RECAUDOS DE RESOLUCIONES'!A:D,3,FALSE),0)</f>
        <v>0</v>
      </c>
      <c r="Q120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15</v>
      </c>
      <c r="R1207" s="9">
        <f>Tabla1[V. COMPARENDOS]-(Tabla1[V. EXONERACIONES]+Tabla1[[#This Row],[V. SIMIT CON RESOLUCION]]+Tabla1[[#This Row],[V. SIMIT SIN RESOLUCION]]+Tabla1[[#This Row],[V. RECAUDOS COMPARENDOS]]+Tabla1[[#This Row],[V. RECAUDOS RESOLUCIONES]])</f>
        <v>3576800</v>
      </c>
      <c r="S1207" s="11">
        <f>IFERROR(VLOOKUP(Tabla1[[#This Row],[FECHA]],'RECAUDOS LOCALES'!A:D,4,FALSE),0)</f>
        <v>0</v>
      </c>
      <c r="T1207" s="9">
        <f>IFERROR(VLOOKUP(Tabla1[[#This Row],[FECHA]],'RECAUDOS LOCALES'!A:D,3,FALSE),0)</f>
        <v>0</v>
      </c>
      <c r="U1207" s="11">
        <f>IFERROR(VLOOKUP(Tabla1[[#This Row],[FECHA]],'RECAUDOS EXTERNOS'!A:D,4,FALSE),0)</f>
        <v>0</v>
      </c>
      <c r="V1207" s="9">
        <f>IFERROR(VLOOKUP(Tabla1[[#This Row],[FECHA]],'RECAUDOS EXTERNOS'!A:D,3,FALSE),0)</f>
        <v>0</v>
      </c>
    </row>
    <row r="1208" spans="1:22" x14ac:dyDescent="0.25">
      <c r="A1208" s="1">
        <v>38767</v>
      </c>
      <c r="B1208" s="3" t="s">
        <v>4</v>
      </c>
      <c r="C1208" s="2">
        <v>38749</v>
      </c>
      <c r="D1208" s="5">
        <f>YEAR(Tabla1[[#This Row],[FECHA]])</f>
        <v>2006</v>
      </c>
      <c r="E1208" s="5">
        <f>IFERROR(VLOOKUP(Tabla1[[#This Row],[FECHA]],'COMPARENDOS TOTALES'!A:D,4,FALSE),0)</f>
        <v>36</v>
      </c>
      <c r="F1208" s="9">
        <f>IFERROR(VLOOKUP(Tabla1[[#This Row],[FECHA]],'COMPARENDOS TOTALES'!A:D,3,FALSE),0)</f>
        <v>7262400</v>
      </c>
      <c r="G1208" s="5">
        <f>IFERROR(VLOOKUP(Tabla1[[#This Row],[FECHA]],EXONERACIONES!A:D,4,FALSE),0)</f>
        <v>21</v>
      </c>
      <c r="H1208" s="9">
        <f>IFERROR(VLOOKUP(Tabla1[[#This Row],[FECHA]],EXONERACIONES!A:D,3,FALSE),0)</f>
        <v>4297600</v>
      </c>
      <c r="I1208" s="5">
        <f>IFERROR(VLOOKUP(Tabla1[[#This Row],[FECHA]],'SIMIT CON RES'!A:D,4,FALSE),0)</f>
        <v>0</v>
      </c>
      <c r="J1208" s="9">
        <f>IFERROR(VLOOKUP(Tabla1[[#This Row],[FECHA]],'SIMIT CON RES'!A:D,3,FALSE),0)</f>
        <v>0</v>
      </c>
      <c r="K1208">
        <f>IFERROR(VLOOKUP(Tabla1[[#This Row],[FECHA]],'SIMIT SIN RES'!A:D,4,FALSE),0)</f>
        <v>0</v>
      </c>
      <c r="L1208" s="9">
        <f>IFERROR(VLOOKUP(Tabla1[[#This Row],[FECHA]],'SIMIT SIN RES'!A:D,3,FALSE),0)</f>
        <v>0</v>
      </c>
      <c r="M1208" s="5">
        <f>IFERROR(VLOOKUP(Tabla1[[#This Row],[FECHA]],'RECAUDOS DE COMPARENDOS'!A:D,4,FALSE),0)</f>
        <v>4</v>
      </c>
      <c r="N1208" s="9">
        <f>IFERROR(VLOOKUP(Tabla1[[#This Row],[FECHA]],'RECAUDOS DE COMPARENDOS'!A:D,3,FALSE),0)</f>
        <v>720800</v>
      </c>
      <c r="O1208" s="5">
        <f>IFERROR(VLOOKUP(Tabla1[[#This Row],[FECHA]],'RECAUDOS DE RESOLUCIONES'!A:D,4,FALSE),0)</f>
        <v>0</v>
      </c>
      <c r="P1208" s="9">
        <f>IFERROR(VLOOKUP(Tabla1[[#This Row],[FECHA]],'RECAUDOS DE RESOLUCIONES'!A:D,3,FALSE),0)</f>
        <v>0</v>
      </c>
      <c r="Q120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11</v>
      </c>
      <c r="R1208" s="9">
        <f>Tabla1[V. COMPARENDOS]-(Tabla1[V. EXONERACIONES]+Tabla1[[#This Row],[V. SIMIT CON RESOLUCION]]+Tabla1[[#This Row],[V. SIMIT SIN RESOLUCION]]+Tabla1[[#This Row],[V. RECAUDOS COMPARENDOS]]+Tabla1[[#This Row],[V. RECAUDOS RESOLUCIONES]])</f>
        <v>2244000</v>
      </c>
      <c r="S1208" s="11">
        <f>IFERROR(VLOOKUP(Tabla1[[#This Row],[FECHA]],'RECAUDOS LOCALES'!A:D,4,FALSE),0)</f>
        <v>0</v>
      </c>
      <c r="T1208" s="9">
        <f>IFERROR(VLOOKUP(Tabla1[[#This Row],[FECHA]],'RECAUDOS LOCALES'!A:D,3,FALSE),0)</f>
        <v>0</v>
      </c>
      <c r="U1208" s="11">
        <f>IFERROR(VLOOKUP(Tabla1[[#This Row],[FECHA]],'RECAUDOS EXTERNOS'!A:D,4,FALSE),0)</f>
        <v>0</v>
      </c>
      <c r="V1208" s="9">
        <f>IFERROR(VLOOKUP(Tabla1[[#This Row],[FECHA]],'RECAUDOS EXTERNOS'!A:D,3,FALSE),0)</f>
        <v>0</v>
      </c>
    </row>
    <row r="1209" spans="1:22" x14ac:dyDescent="0.25">
      <c r="A1209" s="1">
        <v>38768</v>
      </c>
      <c r="B1209" s="3" t="s">
        <v>1</v>
      </c>
      <c r="C1209" s="2">
        <v>38749</v>
      </c>
      <c r="D1209" s="5">
        <f>YEAR(Tabla1[[#This Row],[FECHA]])</f>
        <v>2006</v>
      </c>
      <c r="E1209" s="5">
        <f>IFERROR(VLOOKUP(Tabla1[[#This Row],[FECHA]],'COMPARENDOS TOTALES'!A:D,4,FALSE),0)</f>
        <v>48</v>
      </c>
      <c r="F1209" s="9">
        <f>IFERROR(VLOOKUP(Tabla1[[#This Row],[FECHA]],'COMPARENDOS TOTALES'!A:D,3,FALSE),0)</f>
        <v>10526400</v>
      </c>
      <c r="G1209" s="5">
        <f>IFERROR(VLOOKUP(Tabla1[[#This Row],[FECHA]],EXONERACIONES!A:D,4,FALSE),0)</f>
        <v>39</v>
      </c>
      <c r="H1209" s="9">
        <f>IFERROR(VLOOKUP(Tabla1[[#This Row],[FECHA]],EXONERACIONES!A:D,3,FALSE),0)</f>
        <v>8486400</v>
      </c>
      <c r="I1209" s="5">
        <f>IFERROR(VLOOKUP(Tabla1[[#This Row],[FECHA]],'SIMIT CON RES'!A:D,4,FALSE),0)</f>
        <v>0</v>
      </c>
      <c r="J1209" s="9">
        <f>IFERROR(VLOOKUP(Tabla1[[#This Row],[FECHA]],'SIMIT CON RES'!A:D,3,FALSE),0)</f>
        <v>0</v>
      </c>
      <c r="K1209">
        <f>IFERROR(VLOOKUP(Tabla1[[#This Row],[FECHA]],'SIMIT SIN RES'!A:D,4,FALSE),0)</f>
        <v>0</v>
      </c>
      <c r="L1209" s="9">
        <f>IFERROR(VLOOKUP(Tabla1[[#This Row],[FECHA]],'SIMIT SIN RES'!A:D,3,FALSE),0)</f>
        <v>0</v>
      </c>
      <c r="M1209" s="5">
        <f>IFERROR(VLOOKUP(Tabla1[[#This Row],[FECHA]],'RECAUDOS DE COMPARENDOS'!A:D,4,FALSE),0)</f>
        <v>4</v>
      </c>
      <c r="N1209" s="9">
        <f>IFERROR(VLOOKUP(Tabla1[[#This Row],[FECHA]],'RECAUDOS DE COMPARENDOS'!A:D,3,FALSE),0)</f>
        <v>816000</v>
      </c>
      <c r="O1209" s="5">
        <f>IFERROR(VLOOKUP(Tabla1[[#This Row],[FECHA]],'RECAUDOS DE RESOLUCIONES'!A:D,4,FALSE),0)</f>
        <v>0</v>
      </c>
      <c r="P1209" s="9">
        <f>IFERROR(VLOOKUP(Tabla1[[#This Row],[FECHA]],'RECAUDOS DE RESOLUCIONES'!A:D,3,FALSE),0)</f>
        <v>0</v>
      </c>
      <c r="Q120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1209" s="9">
        <f>Tabla1[V. COMPARENDOS]-(Tabla1[V. EXONERACIONES]+Tabla1[[#This Row],[V. SIMIT CON RESOLUCION]]+Tabla1[[#This Row],[V. SIMIT SIN RESOLUCION]]+Tabla1[[#This Row],[V. RECAUDOS COMPARENDOS]]+Tabla1[[#This Row],[V. RECAUDOS RESOLUCIONES]])</f>
        <v>1224000</v>
      </c>
      <c r="S1209" s="11">
        <f>IFERROR(VLOOKUP(Tabla1[[#This Row],[FECHA]],'RECAUDOS LOCALES'!A:D,4,FALSE),0)</f>
        <v>17</v>
      </c>
      <c r="T1209" s="9">
        <f>IFERROR(VLOOKUP(Tabla1[[#This Row],[FECHA]],'RECAUDOS LOCALES'!A:D,3,FALSE),0)</f>
        <v>1930907</v>
      </c>
      <c r="U1209" s="11">
        <f>IFERROR(VLOOKUP(Tabla1[[#This Row],[FECHA]],'RECAUDOS EXTERNOS'!A:D,4,FALSE),0)</f>
        <v>2</v>
      </c>
      <c r="V1209" s="9">
        <f>IFERROR(VLOOKUP(Tabla1[[#This Row],[FECHA]],'RECAUDOS EXTERNOS'!A:D,3,FALSE),0)</f>
        <v>640200</v>
      </c>
    </row>
    <row r="1210" spans="1:22" x14ac:dyDescent="0.25">
      <c r="A1210" s="1">
        <v>38769</v>
      </c>
      <c r="B1210" s="3" t="s">
        <v>2</v>
      </c>
      <c r="C1210" s="2">
        <v>38749</v>
      </c>
      <c r="D1210" s="5">
        <f>YEAR(Tabla1[[#This Row],[FECHA]])</f>
        <v>2006</v>
      </c>
      <c r="E1210" s="5">
        <f>IFERROR(VLOOKUP(Tabla1[[#This Row],[FECHA]],'COMPARENDOS TOTALES'!A:D,4,FALSE),0)</f>
        <v>63</v>
      </c>
      <c r="F1210" s="9">
        <f>IFERROR(VLOOKUP(Tabla1[[#This Row],[FECHA]],'COMPARENDOS TOTALES'!A:D,3,FALSE),0)</f>
        <v>13192000</v>
      </c>
      <c r="G1210" s="5">
        <f>IFERROR(VLOOKUP(Tabla1[[#This Row],[FECHA]],EXONERACIONES!A:D,4,FALSE),0)</f>
        <v>44</v>
      </c>
      <c r="H1210" s="9">
        <f>IFERROR(VLOOKUP(Tabla1[[#This Row],[FECHA]],EXONERACIONES!A:D,3,FALSE),0)</f>
        <v>9411200</v>
      </c>
      <c r="I1210" s="5">
        <f>IFERROR(VLOOKUP(Tabla1[[#This Row],[FECHA]],'SIMIT CON RES'!A:D,4,FALSE),0)</f>
        <v>0</v>
      </c>
      <c r="J1210" s="9">
        <f>IFERROR(VLOOKUP(Tabla1[[#This Row],[FECHA]],'SIMIT CON RES'!A:D,3,FALSE),0)</f>
        <v>0</v>
      </c>
      <c r="K1210">
        <f>IFERROR(VLOOKUP(Tabla1[[#This Row],[FECHA]],'SIMIT SIN RES'!A:D,4,FALSE),0)</f>
        <v>0</v>
      </c>
      <c r="L1210" s="9">
        <f>IFERROR(VLOOKUP(Tabla1[[#This Row],[FECHA]],'SIMIT SIN RES'!A:D,3,FALSE),0)</f>
        <v>0</v>
      </c>
      <c r="M1210" s="5">
        <f>IFERROR(VLOOKUP(Tabla1[[#This Row],[FECHA]],'RECAUDOS DE COMPARENDOS'!A:D,4,FALSE),0)</f>
        <v>8</v>
      </c>
      <c r="N1210" s="9">
        <f>IFERROR(VLOOKUP(Tabla1[[#This Row],[FECHA]],'RECAUDOS DE COMPARENDOS'!A:D,3,FALSE),0)</f>
        <v>1536800</v>
      </c>
      <c r="O1210" s="5">
        <f>IFERROR(VLOOKUP(Tabla1[[#This Row],[FECHA]],'RECAUDOS DE RESOLUCIONES'!A:D,4,FALSE),0)</f>
        <v>0</v>
      </c>
      <c r="P1210" s="9">
        <f>IFERROR(VLOOKUP(Tabla1[[#This Row],[FECHA]],'RECAUDOS DE RESOLUCIONES'!A:D,3,FALSE),0)</f>
        <v>0</v>
      </c>
      <c r="Q121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11</v>
      </c>
      <c r="R1210" s="9">
        <f>Tabla1[V. COMPARENDOS]-(Tabla1[V. EXONERACIONES]+Tabla1[[#This Row],[V. SIMIT CON RESOLUCION]]+Tabla1[[#This Row],[V. SIMIT SIN RESOLUCION]]+Tabla1[[#This Row],[V. RECAUDOS COMPARENDOS]]+Tabla1[[#This Row],[V. RECAUDOS RESOLUCIONES]])</f>
        <v>2244000</v>
      </c>
      <c r="S1210" s="11">
        <f>IFERROR(VLOOKUP(Tabla1[[#This Row],[FECHA]],'RECAUDOS LOCALES'!A:D,4,FALSE),0)</f>
        <v>8</v>
      </c>
      <c r="T1210" s="9">
        <f>IFERROR(VLOOKUP(Tabla1[[#This Row],[FECHA]],'RECAUDOS LOCALES'!A:D,3,FALSE),0)</f>
        <v>840590</v>
      </c>
      <c r="U1210" s="11">
        <f>IFERROR(VLOOKUP(Tabla1[[#This Row],[FECHA]],'RECAUDOS EXTERNOS'!A:D,4,FALSE),0)</f>
        <v>8</v>
      </c>
      <c r="V1210" s="9">
        <f>IFERROR(VLOOKUP(Tabla1[[#This Row],[FECHA]],'RECAUDOS EXTERNOS'!A:D,3,FALSE),0)</f>
        <v>1920698</v>
      </c>
    </row>
    <row r="1211" spans="1:22" x14ac:dyDescent="0.25">
      <c r="A1211" s="1">
        <v>38770</v>
      </c>
      <c r="B1211" s="3" t="s">
        <v>3</v>
      </c>
      <c r="C1211" s="2">
        <v>38749</v>
      </c>
      <c r="D1211" s="5">
        <f>YEAR(Tabla1[[#This Row],[FECHA]])</f>
        <v>2006</v>
      </c>
      <c r="E1211" s="5">
        <f>IFERROR(VLOOKUP(Tabla1[[#This Row],[FECHA]],'COMPARENDOS TOTALES'!A:D,4,FALSE),0)</f>
        <v>55</v>
      </c>
      <c r="F1211" s="9">
        <f>IFERROR(VLOOKUP(Tabla1[[#This Row],[FECHA]],'COMPARENDOS TOTALES'!A:D,3,FALSE),0)</f>
        <v>10458400</v>
      </c>
      <c r="G1211" s="5">
        <f>IFERROR(VLOOKUP(Tabla1[[#This Row],[FECHA]],EXONERACIONES!A:D,4,FALSE),0)</f>
        <v>37</v>
      </c>
      <c r="H1211" s="9">
        <f>IFERROR(VLOOKUP(Tabla1[[#This Row],[FECHA]],EXONERACIONES!A:D,3,FALSE),0)</f>
        <v>6976800</v>
      </c>
      <c r="I1211" s="5">
        <f>IFERROR(VLOOKUP(Tabla1[[#This Row],[FECHA]],'SIMIT CON RES'!A:D,4,FALSE),0)</f>
        <v>0</v>
      </c>
      <c r="J1211" s="9">
        <f>IFERROR(VLOOKUP(Tabla1[[#This Row],[FECHA]],'SIMIT CON RES'!A:D,3,FALSE),0)</f>
        <v>0</v>
      </c>
      <c r="K1211">
        <f>IFERROR(VLOOKUP(Tabla1[[#This Row],[FECHA]],'SIMIT SIN RES'!A:D,4,FALSE),0)</f>
        <v>0</v>
      </c>
      <c r="L1211" s="9">
        <f>IFERROR(VLOOKUP(Tabla1[[#This Row],[FECHA]],'SIMIT SIN RES'!A:D,3,FALSE),0)</f>
        <v>0</v>
      </c>
      <c r="M1211" s="5">
        <f>IFERROR(VLOOKUP(Tabla1[[#This Row],[FECHA]],'RECAUDOS DE COMPARENDOS'!A:D,4,FALSE),0)</f>
        <v>4</v>
      </c>
      <c r="N1211" s="9">
        <f>IFERROR(VLOOKUP(Tabla1[[#This Row],[FECHA]],'RECAUDOS DE COMPARENDOS'!A:D,3,FALSE),0)</f>
        <v>816000</v>
      </c>
      <c r="O1211" s="5">
        <f>IFERROR(VLOOKUP(Tabla1[[#This Row],[FECHA]],'RECAUDOS DE RESOLUCIONES'!A:D,4,FALSE),0)</f>
        <v>0</v>
      </c>
      <c r="P1211" s="9">
        <f>IFERROR(VLOOKUP(Tabla1[[#This Row],[FECHA]],'RECAUDOS DE RESOLUCIONES'!A:D,3,FALSE),0)</f>
        <v>0</v>
      </c>
      <c r="Q121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14</v>
      </c>
      <c r="R1211" s="9">
        <f>Tabla1[V. COMPARENDOS]-(Tabla1[V. EXONERACIONES]+Tabla1[[#This Row],[V. SIMIT CON RESOLUCION]]+Tabla1[[#This Row],[V. SIMIT SIN RESOLUCION]]+Tabla1[[#This Row],[V. RECAUDOS COMPARENDOS]]+Tabla1[[#This Row],[V. RECAUDOS RESOLUCIONES]])</f>
        <v>2665600</v>
      </c>
      <c r="S1211" s="11">
        <f>IFERROR(VLOOKUP(Tabla1[[#This Row],[FECHA]],'RECAUDOS LOCALES'!A:D,4,FALSE),0)</f>
        <v>14</v>
      </c>
      <c r="T1211" s="9">
        <f>IFERROR(VLOOKUP(Tabla1[[#This Row],[FECHA]],'RECAUDOS LOCALES'!A:D,3,FALSE),0)</f>
        <v>1489236</v>
      </c>
      <c r="U1211" s="11">
        <f>IFERROR(VLOOKUP(Tabla1[[#This Row],[FECHA]],'RECAUDOS EXTERNOS'!A:D,4,FALSE),0)</f>
        <v>8</v>
      </c>
      <c r="V1211" s="9">
        <f>IFERROR(VLOOKUP(Tabla1[[#This Row],[FECHA]],'RECAUDOS EXTERNOS'!A:D,3,FALSE),0)</f>
        <v>1807465</v>
      </c>
    </row>
    <row r="1212" spans="1:22" x14ac:dyDescent="0.25">
      <c r="A1212" s="1">
        <v>38771</v>
      </c>
      <c r="B1212" s="3" t="s">
        <v>6</v>
      </c>
      <c r="C1212" s="2">
        <v>38749</v>
      </c>
      <c r="D1212" s="5">
        <f>YEAR(Tabla1[[#This Row],[FECHA]])</f>
        <v>2006</v>
      </c>
      <c r="E1212" s="5">
        <f>IFERROR(VLOOKUP(Tabla1[[#This Row],[FECHA]],'COMPARENDOS TOTALES'!A:D,4,FALSE),0)</f>
        <v>75</v>
      </c>
      <c r="F1212" s="9">
        <f>IFERROR(VLOOKUP(Tabla1[[#This Row],[FECHA]],'COMPARENDOS TOTALES'!A:D,3,FALSE),0)</f>
        <v>15449600</v>
      </c>
      <c r="G1212" s="5">
        <f>IFERROR(VLOOKUP(Tabla1[[#This Row],[FECHA]],EXONERACIONES!A:D,4,FALSE),0)</f>
        <v>49</v>
      </c>
      <c r="H1212" s="9">
        <f>IFERROR(VLOOKUP(Tabla1[[#This Row],[FECHA]],EXONERACIONES!A:D,3,FALSE),0)</f>
        <v>10036800</v>
      </c>
      <c r="I1212" s="5">
        <f>IFERROR(VLOOKUP(Tabla1[[#This Row],[FECHA]],'SIMIT CON RES'!A:D,4,FALSE),0)</f>
        <v>0</v>
      </c>
      <c r="J1212" s="9">
        <f>IFERROR(VLOOKUP(Tabla1[[#This Row],[FECHA]],'SIMIT CON RES'!A:D,3,FALSE),0)</f>
        <v>0</v>
      </c>
      <c r="K1212">
        <f>IFERROR(VLOOKUP(Tabla1[[#This Row],[FECHA]],'SIMIT SIN RES'!A:D,4,FALSE),0)</f>
        <v>0</v>
      </c>
      <c r="L1212" s="9">
        <f>IFERROR(VLOOKUP(Tabla1[[#This Row],[FECHA]],'SIMIT SIN RES'!A:D,3,FALSE),0)</f>
        <v>0</v>
      </c>
      <c r="M1212" s="5">
        <f>IFERROR(VLOOKUP(Tabla1[[#This Row],[FECHA]],'RECAUDOS DE COMPARENDOS'!A:D,4,FALSE),0)</f>
        <v>8</v>
      </c>
      <c r="N1212" s="9">
        <f>IFERROR(VLOOKUP(Tabla1[[#This Row],[FECHA]],'RECAUDOS DE COMPARENDOS'!A:D,3,FALSE),0)</f>
        <v>1632000</v>
      </c>
      <c r="O1212" s="5">
        <f>IFERROR(VLOOKUP(Tabla1[[#This Row],[FECHA]],'RECAUDOS DE RESOLUCIONES'!A:D,4,FALSE),0)</f>
        <v>0</v>
      </c>
      <c r="P1212" s="9">
        <f>IFERROR(VLOOKUP(Tabla1[[#This Row],[FECHA]],'RECAUDOS DE RESOLUCIONES'!A:D,3,FALSE),0)</f>
        <v>0</v>
      </c>
      <c r="Q121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18</v>
      </c>
      <c r="R1212" s="9">
        <f>Tabla1[V. COMPARENDOS]-(Tabla1[V. EXONERACIONES]+Tabla1[[#This Row],[V. SIMIT CON RESOLUCION]]+Tabla1[[#This Row],[V. SIMIT SIN RESOLUCION]]+Tabla1[[#This Row],[V. RECAUDOS COMPARENDOS]]+Tabla1[[#This Row],[V. RECAUDOS RESOLUCIONES]])</f>
        <v>3780800</v>
      </c>
      <c r="S1212" s="11">
        <f>IFERROR(VLOOKUP(Tabla1[[#This Row],[FECHA]],'RECAUDOS LOCALES'!A:D,4,FALSE),0)</f>
        <v>6</v>
      </c>
      <c r="T1212" s="9">
        <f>IFERROR(VLOOKUP(Tabla1[[#This Row],[FECHA]],'RECAUDOS LOCALES'!A:D,3,FALSE),0)</f>
        <v>494236</v>
      </c>
      <c r="U1212" s="11">
        <f>IFERROR(VLOOKUP(Tabla1[[#This Row],[FECHA]],'RECAUDOS EXTERNOS'!A:D,4,FALSE),0)</f>
        <v>8</v>
      </c>
      <c r="V1212" s="9">
        <f>IFERROR(VLOOKUP(Tabla1[[#This Row],[FECHA]],'RECAUDOS EXTERNOS'!A:D,3,FALSE),0)</f>
        <v>2378200</v>
      </c>
    </row>
    <row r="1213" spans="1:22" x14ac:dyDescent="0.25">
      <c r="A1213" s="1">
        <v>38772</v>
      </c>
      <c r="B1213" s="3" t="s">
        <v>0</v>
      </c>
      <c r="C1213" s="2">
        <v>38749</v>
      </c>
      <c r="D1213" s="5">
        <f>YEAR(Tabla1[[#This Row],[FECHA]])</f>
        <v>2006</v>
      </c>
      <c r="E1213" s="5">
        <f>IFERROR(VLOOKUP(Tabla1[[#This Row],[FECHA]],'COMPARENDOS TOTALES'!A:D,4,FALSE),0)</f>
        <v>62</v>
      </c>
      <c r="F1213" s="9">
        <f>IFERROR(VLOOKUP(Tabla1[[#This Row],[FECHA]],'COMPARENDOS TOTALES'!A:D,3,FALSE),0)</f>
        <v>13600000</v>
      </c>
      <c r="G1213" s="5">
        <f>IFERROR(VLOOKUP(Tabla1[[#This Row],[FECHA]],EXONERACIONES!A:D,4,FALSE),0)</f>
        <v>39</v>
      </c>
      <c r="H1213" s="9">
        <f>IFERROR(VLOOKUP(Tabla1[[#This Row],[FECHA]],EXONERACIONES!A:D,3,FALSE),0)</f>
        <v>8799200</v>
      </c>
      <c r="I1213" s="5">
        <f>IFERROR(VLOOKUP(Tabla1[[#This Row],[FECHA]],'SIMIT CON RES'!A:D,4,FALSE),0)</f>
        <v>0</v>
      </c>
      <c r="J1213" s="9">
        <f>IFERROR(VLOOKUP(Tabla1[[#This Row],[FECHA]],'SIMIT CON RES'!A:D,3,FALSE),0)</f>
        <v>0</v>
      </c>
      <c r="K1213">
        <f>IFERROR(VLOOKUP(Tabla1[[#This Row],[FECHA]],'SIMIT SIN RES'!A:D,4,FALSE),0)</f>
        <v>0</v>
      </c>
      <c r="L1213" s="9">
        <f>IFERROR(VLOOKUP(Tabla1[[#This Row],[FECHA]],'SIMIT SIN RES'!A:D,3,FALSE),0)</f>
        <v>0</v>
      </c>
      <c r="M1213" s="5">
        <f>IFERROR(VLOOKUP(Tabla1[[#This Row],[FECHA]],'RECAUDOS DE COMPARENDOS'!A:D,4,FALSE),0)</f>
        <v>12</v>
      </c>
      <c r="N1213" s="9">
        <f>IFERROR(VLOOKUP(Tabla1[[#This Row],[FECHA]],'RECAUDOS DE COMPARENDOS'!A:D,3,FALSE),0)</f>
        <v>2760800</v>
      </c>
      <c r="O1213" s="5">
        <f>IFERROR(VLOOKUP(Tabla1[[#This Row],[FECHA]],'RECAUDOS DE RESOLUCIONES'!A:D,4,FALSE),0)</f>
        <v>0</v>
      </c>
      <c r="P1213" s="9">
        <f>IFERROR(VLOOKUP(Tabla1[[#This Row],[FECHA]],'RECAUDOS DE RESOLUCIONES'!A:D,3,FALSE),0)</f>
        <v>0</v>
      </c>
      <c r="Q121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11</v>
      </c>
      <c r="R1213" s="9">
        <f>Tabla1[V. COMPARENDOS]-(Tabla1[V. EXONERACIONES]+Tabla1[[#This Row],[V. SIMIT CON RESOLUCION]]+Tabla1[[#This Row],[V. SIMIT SIN RESOLUCION]]+Tabla1[[#This Row],[V. RECAUDOS COMPARENDOS]]+Tabla1[[#This Row],[V. RECAUDOS RESOLUCIONES]])</f>
        <v>2040000</v>
      </c>
      <c r="S1213" s="11">
        <f>IFERROR(VLOOKUP(Tabla1[[#This Row],[FECHA]],'RECAUDOS LOCALES'!A:D,4,FALSE),0)</f>
        <v>5</v>
      </c>
      <c r="T1213" s="9">
        <f>IFERROR(VLOOKUP(Tabla1[[#This Row],[FECHA]],'RECAUDOS LOCALES'!A:D,3,FALSE),0)</f>
        <v>598636</v>
      </c>
      <c r="U1213" s="11">
        <f>IFERROR(VLOOKUP(Tabla1[[#This Row],[FECHA]],'RECAUDOS EXTERNOS'!A:D,4,FALSE),0)</f>
        <v>6</v>
      </c>
      <c r="V1213" s="9">
        <f>IFERROR(VLOOKUP(Tabla1[[#This Row],[FECHA]],'RECAUDOS EXTERNOS'!A:D,3,FALSE),0)</f>
        <v>1431980</v>
      </c>
    </row>
    <row r="1214" spans="1:22" x14ac:dyDescent="0.25">
      <c r="A1214" s="1">
        <v>38773</v>
      </c>
      <c r="B1214" s="3" t="s">
        <v>5</v>
      </c>
      <c r="C1214" s="2">
        <v>38749</v>
      </c>
      <c r="D1214" s="5">
        <f>YEAR(Tabla1[[#This Row],[FECHA]])</f>
        <v>2006</v>
      </c>
      <c r="E1214" s="5">
        <f>IFERROR(VLOOKUP(Tabla1[[#This Row],[FECHA]],'COMPARENDOS TOTALES'!A:D,4,FALSE),0)</f>
        <v>41</v>
      </c>
      <c r="F1214" s="9">
        <f>IFERROR(VLOOKUP(Tabla1[[#This Row],[FECHA]],'COMPARENDOS TOTALES'!A:D,3,FALSE),0)</f>
        <v>8785600</v>
      </c>
      <c r="G1214" s="5">
        <f>IFERROR(VLOOKUP(Tabla1[[#This Row],[FECHA]],EXONERACIONES!A:D,4,FALSE),0)</f>
        <v>31</v>
      </c>
      <c r="H1214" s="9">
        <f>IFERROR(VLOOKUP(Tabla1[[#This Row],[FECHA]],EXONERACIONES!A:D,3,FALSE),0)</f>
        <v>6133600</v>
      </c>
      <c r="I1214" s="5">
        <f>IFERROR(VLOOKUP(Tabla1[[#This Row],[FECHA]],'SIMIT CON RES'!A:D,4,FALSE),0)</f>
        <v>0</v>
      </c>
      <c r="J1214" s="9">
        <f>IFERROR(VLOOKUP(Tabla1[[#This Row],[FECHA]],'SIMIT CON RES'!A:D,3,FALSE),0)</f>
        <v>0</v>
      </c>
      <c r="K1214">
        <f>IFERROR(VLOOKUP(Tabla1[[#This Row],[FECHA]],'SIMIT SIN RES'!A:D,4,FALSE),0)</f>
        <v>0</v>
      </c>
      <c r="L1214" s="9">
        <f>IFERROR(VLOOKUP(Tabla1[[#This Row],[FECHA]],'SIMIT SIN RES'!A:D,3,FALSE),0)</f>
        <v>0</v>
      </c>
      <c r="M1214" s="5">
        <f>IFERROR(VLOOKUP(Tabla1[[#This Row],[FECHA]],'RECAUDOS DE COMPARENDOS'!A:D,4,FALSE),0)</f>
        <v>5</v>
      </c>
      <c r="N1214" s="9">
        <f>IFERROR(VLOOKUP(Tabla1[[#This Row],[FECHA]],'RECAUDOS DE COMPARENDOS'!A:D,3,FALSE),0)</f>
        <v>1428000</v>
      </c>
      <c r="O1214" s="5">
        <f>IFERROR(VLOOKUP(Tabla1[[#This Row],[FECHA]],'RECAUDOS DE RESOLUCIONES'!A:D,4,FALSE),0)</f>
        <v>0</v>
      </c>
      <c r="P1214" s="9">
        <f>IFERROR(VLOOKUP(Tabla1[[#This Row],[FECHA]],'RECAUDOS DE RESOLUCIONES'!A:D,3,FALSE),0)</f>
        <v>0</v>
      </c>
      <c r="Q121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1214" s="9">
        <f>Tabla1[V. COMPARENDOS]-(Tabla1[V. EXONERACIONES]+Tabla1[[#This Row],[V. SIMIT CON RESOLUCION]]+Tabla1[[#This Row],[V. SIMIT SIN RESOLUCION]]+Tabla1[[#This Row],[V. RECAUDOS COMPARENDOS]]+Tabla1[[#This Row],[V. RECAUDOS RESOLUCIONES]])</f>
        <v>1224000</v>
      </c>
      <c r="S1214" s="11">
        <f>IFERROR(VLOOKUP(Tabla1[[#This Row],[FECHA]],'RECAUDOS LOCALES'!A:D,4,FALSE),0)</f>
        <v>0</v>
      </c>
      <c r="T1214" s="9">
        <f>IFERROR(VLOOKUP(Tabla1[[#This Row],[FECHA]],'RECAUDOS LOCALES'!A:D,3,FALSE),0)</f>
        <v>0</v>
      </c>
      <c r="U1214" s="11">
        <f>IFERROR(VLOOKUP(Tabla1[[#This Row],[FECHA]],'RECAUDOS EXTERNOS'!A:D,4,FALSE),0)</f>
        <v>0</v>
      </c>
      <c r="V1214" s="9">
        <f>IFERROR(VLOOKUP(Tabla1[[#This Row],[FECHA]],'RECAUDOS EXTERNOS'!A:D,3,FALSE),0)</f>
        <v>0</v>
      </c>
    </row>
    <row r="1215" spans="1:22" x14ac:dyDescent="0.25">
      <c r="A1215" s="1">
        <v>38774</v>
      </c>
      <c r="B1215" s="3" t="s">
        <v>4</v>
      </c>
      <c r="C1215" s="2">
        <v>38749</v>
      </c>
      <c r="D1215" s="5">
        <f>YEAR(Tabla1[[#This Row],[FECHA]])</f>
        <v>2006</v>
      </c>
      <c r="E1215" s="5">
        <f>IFERROR(VLOOKUP(Tabla1[[#This Row],[FECHA]],'COMPARENDOS TOTALES'!A:D,4,FALSE),0)</f>
        <v>48</v>
      </c>
      <c r="F1215" s="9">
        <f>IFERROR(VLOOKUP(Tabla1[[#This Row],[FECHA]],'COMPARENDOS TOTALES'!A:D,3,FALSE),0)</f>
        <v>9424800</v>
      </c>
      <c r="G1215" s="5">
        <f>IFERROR(VLOOKUP(Tabla1[[#This Row],[FECHA]],EXONERACIONES!A:D,4,FALSE),0)</f>
        <v>28</v>
      </c>
      <c r="H1215" s="9">
        <f>IFERROR(VLOOKUP(Tabla1[[#This Row],[FECHA]],EXONERACIONES!A:D,3,FALSE),0)</f>
        <v>5440000</v>
      </c>
      <c r="I1215" s="5">
        <f>IFERROR(VLOOKUP(Tabla1[[#This Row],[FECHA]],'SIMIT CON RES'!A:D,4,FALSE),0)</f>
        <v>0</v>
      </c>
      <c r="J1215" s="9">
        <f>IFERROR(VLOOKUP(Tabla1[[#This Row],[FECHA]],'SIMIT CON RES'!A:D,3,FALSE),0)</f>
        <v>0</v>
      </c>
      <c r="K1215">
        <f>IFERROR(VLOOKUP(Tabla1[[#This Row],[FECHA]],'SIMIT SIN RES'!A:D,4,FALSE),0)</f>
        <v>0</v>
      </c>
      <c r="L1215" s="9">
        <f>IFERROR(VLOOKUP(Tabla1[[#This Row],[FECHA]],'SIMIT SIN RES'!A:D,3,FALSE),0)</f>
        <v>0</v>
      </c>
      <c r="M1215" s="5">
        <f>IFERROR(VLOOKUP(Tabla1[[#This Row],[FECHA]],'RECAUDOS DE COMPARENDOS'!A:D,4,FALSE),0)</f>
        <v>5</v>
      </c>
      <c r="N1215" s="9">
        <f>IFERROR(VLOOKUP(Tabla1[[#This Row],[FECHA]],'RECAUDOS DE COMPARENDOS'!A:D,3,FALSE),0)</f>
        <v>1020000</v>
      </c>
      <c r="O1215" s="5">
        <f>IFERROR(VLOOKUP(Tabla1[[#This Row],[FECHA]],'RECAUDOS DE RESOLUCIONES'!A:D,4,FALSE),0)</f>
        <v>0</v>
      </c>
      <c r="P1215" s="9">
        <f>IFERROR(VLOOKUP(Tabla1[[#This Row],[FECHA]],'RECAUDOS DE RESOLUCIONES'!A:D,3,FALSE),0)</f>
        <v>0</v>
      </c>
      <c r="Q121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15</v>
      </c>
      <c r="R1215" s="9">
        <f>Tabla1[V. COMPARENDOS]-(Tabla1[V. EXONERACIONES]+Tabla1[[#This Row],[V. SIMIT CON RESOLUCION]]+Tabla1[[#This Row],[V. SIMIT SIN RESOLUCION]]+Tabla1[[#This Row],[V. RECAUDOS COMPARENDOS]]+Tabla1[[#This Row],[V. RECAUDOS RESOLUCIONES]])</f>
        <v>2964800</v>
      </c>
      <c r="S1215" s="11">
        <f>IFERROR(VLOOKUP(Tabla1[[#This Row],[FECHA]],'RECAUDOS LOCALES'!A:D,4,FALSE),0)</f>
        <v>0</v>
      </c>
      <c r="T1215" s="9">
        <f>IFERROR(VLOOKUP(Tabla1[[#This Row],[FECHA]],'RECAUDOS LOCALES'!A:D,3,FALSE),0)</f>
        <v>0</v>
      </c>
      <c r="U1215" s="11">
        <f>IFERROR(VLOOKUP(Tabla1[[#This Row],[FECHA]],'RECAUDOS EXTERNOS'!A:D,4,FALSE),0)</f>
        <v>0</v>
      </c>
      <c r="V1215" s="9">
        <f>IFERROR(VLOOKUP(Tabla1[[#This Row],[FECHA]],'RECAUDOS EXTERNOS'!A:D,3,FALSE),0)</f>
        <v>0</v>
      </c>
    </row>
    <row r="1216" spans="1:22" x14ac:dyDescent="0.25">
      <c r="A1216" s="1">
        <v>38775</v>
      </c>
      <c r="B1216" s="3" t="s">
        <v>1</v>
      </c>
      <c r="C1216" s="2">
        <v>38749</v>
      </c>
      <c r="D1216" s="5">
        <f>YEAR(Tabla1[[#This Row],[FECHA]])</f>
        <v>2006</v>
      </c>
      <c r="E1216" s="5">
        <f>IFERROR(VLOOKUP(Tabla1[[#This Row],[FECHA]],'COMPARENDOS TOTALES'!A:D,4,FALSE),0)</f>
        <v>64</v>
      </c>
      <c r="F1216" s="9">
        <f>IFERROR(VLOOKUP(Tabla1[[#This Row],[FECHA]],'COMPARENDOS TOTALES'!A:D,3,FALSE),0)</f>
        <v>13124000</v>
      </c>
      <c r="G1216" s="5">
        <f>IFERROR(VLOOKUP(Tabla1[[#This Row],[FECHA]],EXONERACIONES!A:D,4,FALSE),0)</f>
        <v>42</v>
      </c>
      <c r="H1216" s="9">
        <f>IFERROR(VLOOKUP(Tabla1[[#This Row],[FECHA]],EXONERACIONES!A:D,3,FALSE),0)</f>
        <v>8622400</v>
      </c>
      <c r="I1216" s="5">
        <f>IFERROR(VLOOKUP(Tabla1[[#This Row],[FECHA]],'SIMIT CON RES'!A:D,4,FALSE),0)</f>
        <v>1</v>
      </c>
      <c r="J1216" s="9">
        <f>IFERROR(VLOOKUP(Tabla1[[#This Row],[FECHA]],'SIMIT CON RES'!A:D,3,FALSE),0)</f>
        <v>204000</v>
      </c>
      <c r="K1216">
        <f>IFERROR(VLOOKUP(Tabla1[[#This Row],[FECHA]],'SIMIT SIN RES'!A:D,4,FALSE),0)</f>
        <v>0</v>
      </c>
      <c r="L1216" s="9">
        <f>IFERROR(VLOOKUP(Tabla1[[#This Row],[FECHA]],'SIMIT SIN RES'!A:D,3,FALSE),0)</f>
        <v>0</v>
      </c>
      <c r="M1216" s="5">
        <f>IFERROR(VLOOKUP(Tabla1[[#This Row],[FECHA]],'RECAUDOS DE COMPARENDOS'!A:D,4,FALSE),0)</f>
        <v>6</v>
      </c>
      <c r="N1216" s="9">
        <f>IFERROR(VLOOKUP(Tabla1[[#This Row],[FECHA]],'RECAUDOS DE COMPARENDOS'!A:D,3,FALSE),0)</f>
        <v>1033600</v>
      </c>
      <c r="O1216" s="5">
        <f>IFERROR(VLOOKUP(Tabla1[[#This Row],[FECHA]],'RECAUDOS DE RESOLUCIONES'!A:D,4,FALSE),0)</f>
        <v>0</v>
      </c>
      <c r="P1216" s="9">
        <f>IFERROR(VLOOKUP(Tabla1[[#This Row],[FECHA]],'RECAUDOS DE RESOLUCIONES'!A:D,3,FALSE),0)</f>
        <v>0</v>
      </c>
      <c r="Q121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15</v>
      </c>
      <c r="R1216" s="9">
        <f>Tabla1[V. COMPARENDOS]-(Tabla1[V. EXONERACIONES]+Tabla1[[#This Row],[V. SIMIT CON RESOLUCION]]+Tabla1[[#This Row],[V. SIMIT SIN RESOLUCION]]+Tabla1[[#This Row],[V. RECAUDOS COMPARENDOS]]+Tabla1[[#This Row],[V. RECAUDOS RESOLUCIONES]])</f>
        <v>3264000</v>
      </c>
      <c r="S1216" s="11">
        <f>IFERROR(VLOOKUP(Tabla1[[#This Row],[FECHA]],'RECAUDOS LOCALES'!A:D,4,FALSE),0)</f>
        <v>0</v>
      </c>
      <c r="T1216" s="9">
        <f>IFERROR(VLOOKUP(Tabla1[[#This Row],[FECHA]],'RECAUDOS LOCALES'!A:D,3,FALSE),0)</f>
        <v>0</v>
      </c>
      <c r="U1216" s="11">
        <f>IFERROR(VLOOKUP(Tabla1[[#This Row],[FECHA]],'RECAUDOS EXTERNOS'!A:D,4,FALSE),0)</f>
        <v>1</v>
      </c>
      <c r="V1216" s="9">
        <f>IFERROR(VLOOKUP(Tabla1[[#This Row],[FECHA]],'RECAUDOS EXTERNOS'!A:D,3,FALSE),0)</f>
        <v>395610</v>
      </c>
    </row>
    <row r="1217" spans="1:22" x14ac:dyDescent="0.25">
      <c r="A1217" s="1">
        <v>38776</v>
      </c>
      <c r="B1217" s="3" t="s">
        <v>2</v>
      </c>
      <c r="C1217" s="2">
        <v>38749</v>
      </c>
      <c r="D1217" s="5">
        <f>YEAR(Tabla1[[#This Row],[FECHA]])</f>
        <v>2006</v>
      </c>
      <c r="E1217" s="5">
        <f>IFERROR(VLOOKUP(Tabla1[[#This Row],[FECHA]],'COMPARENDOS TOTALES'!A:D,4,FALSE),0)</f>
        <v>54</v>
      </c>
      <c r="F1217" s="9">
        <f>IFERROR(VLOOKUP(Tabla1[[#This Row],[FECHA]],'COMPARENDOS TOTALES'!A:D,3,FALSE),0)</f>
        <v>10852800</v>
      </c>
      <c r="G1217" s="5">
        <f>IFERROR(VLOOKUP(Tabla1[[#This Row],[FECHA]],EXONERACIONES!A:D,4,FALSE),0)</f>
        <v>32</v>
      </c>
      <c r="H1217" s="9">
        <f>IFERROR(VLOOKUP(Tabla1[[#This Row],[FECHA]],EXONERACIONES!A:D,3,FALSE),0)</f>
        <v>6555200</v>
      </c>
      <c r="I1217" s="5">
        <f>IFERROR(VLOOKUP(Tabla1[[#This Row],[FECHA]],'SIMIT CON RES'!A:D,4,FALSE),0)</f>
        <v>0</v>
      </c>
      <c r="J1217" s="9">
        <f>IFERROR(VLOOKUP(Tabla1[[#This Row],[FECHA]],'SIMIT CON RES'!A:D,3,FALSE),0)</f>
        <v>0</v>
      </c>
      <c r="K1217">
        <f>IFERROR(VLOOKUP(Tabla1[[#This Row],[FECHA]],'SIMIT SIN RES'!A:D,4,FALSE),0)</f>
        <v>0</v>
      </c>
      <c r="L1217" s="9">
        <f>IFERROR(VLOOKUP(Tabla1[[#This Row],[FECHA]],'SIMIT SIN RES'!A:D,3,FALSE),0)</f>
        <v>0</v>
      </c>
      <c r="M1217" s="5">
        <f>IFERROR(VLOOKUP(Tabla1[[#This Row],[FECHA]],'RECAUDOS DE COMPARENDOS'!A:D,4,FALSE),0)</f>
        <v>6</v>
      </c>
      <c r="N1217" s="9">
        <f>IFERROR(VLOOKUP(Tabla1[[#This Row],[FECHA]],'RECAUDOS DE COMPARENDOS'!A:D,3,FALSE),0)</f>
        <v>1224000</v>
      </c>
      <c r="O1217" s="5">
        <f>IFERROR(VLOOKUP(Tabla1[[#This Row],[FECHA]],'RECAUDOS DE RESOLUCIONES'!A:D,4,FALSE),0)</f>
        <v>0</v>
      </c>
      <c r="P1217" s="9">
        <f>IFERROR(VLOOKUP(Tabla1[[#This Row],[FECHA]],'RECAUDOS DE RESOLUCIONES'!A:D,3,FALSE),0)</f>
        <v>0</v>
      </c>
      <c r="Q121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16</v>
      </c>
      <c r="R1217" s="9">
        <f>Tabla1[V. COMPARENDOS]-(Tabla1[V. EXONERACIONES]+Tabla1[[#This Row],[V. SIMIT CON RESOLUCION]]+Tabla1[[#This Row],[V. SIMIT SIN RESOLUCION]]+Tabla1[[#This Row],[V. RECAUDOS COMPARENDOS]]+Tabla1[[#This Row],[V. RECAUDOS RESOLUCIONES]])</f>
        <v>3073600</v>
      </c>
      <c r="S1217" s="11">
        <f>IFERROR(VLOOKUP(Tabla1[[#This Row],[FECHA]],'RECAUDOS LOCALES'!A:D,4,FALSE),0)</f>
        <v>0</v>
      </c>
      <c r="T1217" s="9">
        <f>IFERROR(VLOOKUP(Tabla1[[#This Row],[FECHA]],'RECAUDOS LOCALES'!A:D,3,FALSE),0)</f>
        <v>0</v>
      </c>
      <c r="U1217" s="11">
        <f>IFERROR(VLOOKUP(Tabla1[[#This Row],[FECHA]],'RECAUDOS EXTERNOS'!A:D,4,FALSE),0)</f>
        <v>0</v>
      </c>
      <c r="V1217" s="9">
        <f>IFERROR(VLOOKUP(Tabla1[[#This Row],[FECHA]],'RECAUDOS EXTERNOS'!A:D,3,FALSE),0)</f>
        <v>0</v>
      </c>
    </row>
    <row r="1218" spans="1:22" x14ac:dyDescent="0.25">
      <c r="A1218" s="1">
        <v>38777</v>
      </c>
      <c r="B1218" s="3" t="s">
        <v>3</v>
      </c>
      <c r="C1218" s="2">
        <v>38777</v>
      </c>
      <c r="D1218" s="5">
        <f>YEAR(Tabla1[[#This Row],[FECHA]])</f>
        <v>2006</v>
      </c>
      <c r="E1218" s="5">
        <f>IFERROR(VLOOKUP(Tabla1[[#This Row],[FECHA]],'COMPARENDOS TOTALES'!A:D,4,FALSE),0)</f>
        <v>35</v>
      </c>
      <c r="F1218" s="9">
        <f>IFERROR(VLOOKUP(Tabla1[[#This Row],[FECHA]],'COMPARENDOS TOTALES'!A:D,3,FALSE),0)</f>
        <v>6378400</v>
      </c>
      <c r="G1218" s="5">
        <f>IFERROR(VLOOKUP(Tabla1[[#This Row],[FECHA]],EXONERACIONES!A:D,4,FALSE),0)</f>
        <v>24</v>
      </c>
      <c r="H1218" s="9">
        <f>IFERROR(VLOOKUP(Tabla1[[#This Row],[FECHA]],EXONERACIONES!A:D,3,FALSE),0)</f>
        <v>4515200</v>
      </c>
      <c r="I1218" s="5">
        <f>IFERROR(VLOOKUP(Tabla1[[#This Row],[FECHA]],'SIMIT CON RES'!A:D,4,FALSE),0)</f>
        <v>0</v>
      </c>
      <c r="J1218" s="9">
        <f>IFERROR(VLOOKUP(Tabla1[[#This Row],[FECHA]],'SIMIT CON RES'!A:D,3,FALSE),0)</f>
        <v>0</v>
      </c>
      <c r="K1218">
        <f>IFERROR(VLOOKUP(Tabla1[[#This Row],[FECHA]],'SIMIT SIN RES'!A:D,4,FALSE),0)</f>
        <v>0</v>
      </c>
      <c r="L1218" s="9">
        <f>IFERROR(VLOOKUP(Tabla1[[#This Row],[FECHA]],'SIMIT SIN RES'!A:D,3,FALSE),0)</f>
        <v>0</v>
      </c>
      <c r="M1218" s="5">
        <f>IFERROR(VLOOKUP(Tabla1[[#This Row],[FECHA]],'RECAUDOS DE COMPARENDOS'!A:D,4,FALSE),0)</f>
        <v>3</v>
      </c>
      <c r="N1218" s="9">
        <f>IFERROR(VLOOKUP(Tabla1[[#This Row],[FECHA]],'RECAUDOS DE COMPARENDOS'!A:D,3,FALSE),0)</f>
        <v>516800</v>
      </c>
      <c r="O1218" s="5">
        <f>IFERROR(VLOOKUP(Tabla1[[#This Row],[FECHA]],'RECAUDOS DE RESOLUCIONES'!A:D,4,FALSE),0)</f>
        <v>0</v>
      </c>
      <c r="P1218" s="9">
        <f>IFERROR(VLOOKUP(Tabla1[[#This Row],[FECHA]],'RECAUDOS DE RESOLUCIONES'!A:D,3,FALSE),0)</f>
        <v>0</v>
      </c>
      <c r="Q121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8</v>
      </c>
      <c r="R1218" s="9">
        <f>Tabla1[V. COMPARENDOS]-(Tabla1[V. EXONERACIONES]+Tabla1[[#This Row],[V. SIMIT CON RESOLUCION]]+Tabla1[[#This Row],[V. SIMIT SIN RESOLUCION]]+Tabla1[[#This Row],[V. RECAUDOS COMPARENDOS]]+Tabla1[[#This Row],[V. RECAUDOS RESOLUCIONES]])</f>
        <v>1346400</v>
      </c>
      <c r="S1218" s="11">
        <f>IFERROR(VLOOKUP(Tabla1[[#This Row],[FECHA]],'RECAUDOS LOCALES'!A:D,4,FALSE),0)</f>
        <v>18</v>
      </c>
      <c r="T1218" s="9">
        <f>IFERROR(VLOOKUP(Tabla1[[#This Row],[FECHA]],'RECAUDOS LOCALES'!A:D,3,FALSE),0)</f>
        <v>1996771</v>
      </c>
      <c r="U1218" s="11">
        <f>IFERROR(VLOOKUP(Tabla1[[#This Row],[FECHA]],'RECAUDOS EXTERNOS'!A:D,4,FALSE),0)</f>
        <v>6</v>
      </c>
      <c r="V1218" s="9">
        <f>IFERROR(VLOOKUP(Tabla1[[#This Row],[FECHA]],'RECAUDOS EXTERNOS'!A:D,3,FALSE),0)</f>
        <v>1352535</v>
      </c>
    </row>
    <row r="1219" spans="1:22" x14ac:dyDescent="0.25">
      <c r="A1219" s="1">
        <v>38778</v>
      </c>
      <c r="B1219" s="3" t="s">
        <v>6</v>
      </c>
      <c r="C1219" s="2">
        <v>38777</v>
      </c>
      <c r="D1219" s="5">
        <f>YEAR(Tabla1[[#This Row],[FECHA]])</f>
        <v>2006</v>
      </c>
      <c r="E1219" s="5">
        <f>IFERROR(VLOOKUP(Tabla1[[#This Row],[FECHA]],'COMPARENDOS TOTALES'!A:D,4,FALSE),0)</f>
        <v>45</v>
      </c>
      <c r="F1219" s="9">
        <f>IFERROR(VLOOKUP(Tabla1[[#This Row],[FECHA]],'COMPARENDOS TOTALES'!A:D,3,FALSE),0)</f>
        <v>9302400</v>
      </c>
      <c r="G1219" s="5">
        <f>IFERROR(VLOOKUP(Tabla1[[#This Row],[FECHA]],EXONERACIONES!A:D,4,FALSE),0)</f>
        <v>26</v>
      </c>
      <c r="H1219" s="9">
        <f>IFERROR(VLOOKUP(Tabla1[[#This Row],[FECHA]],EXONERACIONES!A:D,3,FALSE),0)</f>
        <v>5222400</v>
      </c>
      <c r="I1219" s="5">
        <f>IFERROR(VLOOKUP(Tabla1[[#This Row],[FECHA]],'SIMIT CON RES'!A:D,4,FALSE),0)</f>
        <v>0</v>
      </c>
      <c r="J1219" s="9">
        <f>IFERROR(VLOOKUP(Tabla1[[#This Row],[FECHA]],'SIMIT CON RES'!A:D,3,FALSE),0)</f>
        <v>0</v>
      </c>
      <c r="K1219">
        <f>IFERROR(VLOOKUP(Tabla1[[#This Row],[FECHA]],'SIMIT SIN RES'!A:D,4,FALSE),0)</f>
        <v>0</v>
      </c>
      <c r="L1219" s="9">
        <f>IFERROR(VLOOKUP(Tabla1[[#This Row],[FECHA]],'SIMIT SIN RES'!A:D,3,FALSE),0)</f>
        <v>0</v>
      </c>
      <c r="M1219" s="5">
        <f>IFERROR(VLOOKUP(Tabla1[[#This Row],[FECHA]],'RECAUDOS DE COMPARENDOS'!A:D,4,FALSE),0)</f>
        <v>4</v>
      </c>
      <c r="N1219" s="9">
        <f>IFERROR(VLOOKUP(Tabla1[[#This Row],[FECHA]],'RECAUDOS DE COMPARENDOS'!A:D,3,FALSE),0)</f>
        <v>816000</v>
      </c>
      <c r="O1219" s="5">
        <f>IFERROR(VLOOKUP(Tabla1[[#This Row],[FECHA]],'RECAUDOS DE RESOLUCIONES'!A:D,4,FALSE),0)</f>
        <v>0</v>
      </c>
      <c r="P1219" s="9">
        <f>IFERROR(VLOOKUP(Tabla1[[#This Row],[FECHA]],'RECAUDOS DE RESOLUCIONES'!A:D,3,FALSE),0)</f>
        <v>0</v>
      </c>
      <c r="Q121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15</v>
      </c>
      <c r="R1219" s="9">
        <f>Tabla1[V. COMPARENDOS]-(Tabla1[V. EXONERACIONES]+Tabla1[[#This Row],[V. SIMIT CON RESOLUCION]]+Tabla1[[#This Row],[V. SIMIT SIN RESOLUCION]]+Tabla1[[#This Row],[V. RECAUDOS COMPARENDOS]]+Tabla1[[#This Row],[V. RECAUDOS RESOLUCIONES]])</f>
        <v>3264000</v>
      </c>
      <c r="S1219" s="11">
        <f>IFERROR(VLOOKUP(Tabla1[[#This Row],[FECHA]],'RECAUDOS LOCALES'!A:D,4,FALSE),0)</f>
        <v>6</v>
      </c>
      <c r="T1219" s="9">
        <f>IFERROR(VLOOKUP(Tabla1[[#This Row],[FECHA]],'RECAUDOS LOCALES'!A:D,3,FALSE),0)</f>
        <v>693953</v>
      </c>
      <c r="U1219" s="11">
        <f>IFERROR(VLOOKUP(Tabla1[[#This Row],[FECHA]],'RECAUDOS EXTERNOS'!A:D,4,FALSE),0)</f>
        <v>12</v>
      </c>
      <c r="V1219" s="9">
        <f>IFERROR(VLOOKUP(Tabla1[[#This Row],[FECHA]],'RECAUDOS EXTERNOS'!A:D,3,FALSE),0)</f>
        <v>2681956</v>
      </c>
    </row>
    <row r="1220" spans="1:22" x14ac:dyDescent="0.25">
      <c r="A1220" s="1">
        <v>38779</v>
      </c>
      <c r="B1220" s="3" t="s">
        <v>0</v>
      </c>
      <c r="C1220" s="2">
        <v>38777</v>
      </c>
      <c r="D1220" s="5">
        <f>YEAR(Tabla1[[#This Row],[FECHA]])</f>
        <v>2006</v>
      </c>
      <c r="E1220" s="5">
        <f>IFERROR(VLOOKUP(Tabla1[[#This Row],[FECHA]],'COMPARENDOS TOTALES'!A:D,4,FALSE),0)</f>
        <v>35</v>
      </c>
      <c r="F1220" s="9">
        <f>IFERROR(VLOOKUP(Tabla1[[#This Row],[FECHA]],'COMPARENDOS TOTALES'!A:D,3,FALSE),0)</f>
        <v>7058400</v>
      </c>
      <c r="G1220" s="5">
        <f>IFERROR(VLOOKUP(Tabla1[[#This Row],[FECHA]],EXONERACIONES!A:D,4,FALSE),0)</f>
        <v>21</v>
      </c>
      <c r="H1220" s="9">
        <f>IFERROR(VLOOKUP(Tabla1[[#This Row],[FECHA]],EXONERACIONES!A:D,3,FALSE),0)</f>
        <v>4297600</v>
      </c>
      <c r="I1220" s="5">
        <f>IFERROR(VLOOKUP(Tabla1[[#This Row],[FECHA]],'SIMIT CON RES'!A:D,4,FALSE),0)</f>
        <v>0</v>
      </c>
      <c r="J1220" s="9">
        <f>IFERROR(VLOOKUP(Tabla1[[#This Row],[FECHA]],'SIMIT CON RES'!A:D,3,FALSE),0)</f>
        <v>0</v>
      </c>
      <c r="K1220">
        <f>IFERROR(VLOOKUP(Tabla1[[#This Row],[FECHA]],'SIMIT SIN RES'!A:D,4,FALSE),0)</f>
        <v>0</v>
      </c>
      <c r="L1220" s="9">
        <f>IFERROR(VLOOKUP(Tabla1[[#This Row],[FECHA]],'SIMIT SIN RES'!A:D,3,FALSE),0)</f>
        <v>0</v>
      </c>
      <c r="M1220" s="5">
        <f>IFERROR(VLOOKUP(Tabla1[[#This Row],[FECHA]],'RECAUDOS DE COMPARENDOS'!A:D,4,FALSE),0)</f>
        <v>5</v>
      </c>
      <c r="N1220" s="9">
        <f>IFERROR(VLOOKUP(Tabla1[[#This Row],[FECHA]],'RECAUDOS DE COMPARENDOS'!A:D,3,FALSE),0)</f>
        <v>924800</v>
      </c>
      <c r="O1220" s="5">
        <f>IFERROR(VLOOKUP(Tabla1[[#This Row],[FECHA]],'RECAUDOS DE RESOLUCIONES'!A:D,4,FALSE),0)</f>
        <v>0</v>
      </c>
      <c r="P1220" s="9">
        <f>IFERROR(VLOOKUP(Tabla1[[#This Row],[FECHA]],'RECAUDOS DE RESOLUCIONES'!A:D,3,FALSE),0)</f>
        <v>0</v>
      </c>
      <c r="Q122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9</v>
      </c>
      <c r="R1220" s="9">
        <f>Tabla1[V. COMPARENDOS]-(Tabla1[V. EXONERACIONES]+Tabla1[[#This Row],[V. SIMIT CON RESOLUCION]]+Tabla1[[#This Row],[V. SIMIT SIN RESOLUCION]]+Tabla1[[#This Row],[V. RECAUDOS COMPARENDOS]]+Tabla1[[#This Row],[V. RECAUDOS RESOLUCIONES]])</f>
        <v>1836000</v>
      </c>
      <c r="S1220" s="11">
        <f>IFERROR(VLOOKUP(Tabla1[[#This Row],[FECHA]],'RECAUDOS LOCALES'!A:D,4,FALSE),0)</f>
        <v>6</v>
      </c>
      <c r="T1220" s="9">
        <f>IFERROR(VLOOKUP(Tabla1[[#This Row],[FECHA]],'RECAUDOS LOCALES'!A:D,3,FALSE),0)</f>
        <v>628010</v>
      </c>
      <c r="U1220" s="11">
        <f>IFERROR(VLOOKUP(Tabla1[[#This Row],[FECHA]],'RECAUDOS EXTERNOS'!A:D,4,FALSE),0)</f>
        <v>4</v>
      </c>
      <c r="V1220" s="9">
        <f>IFERROR(VLOOKUP(Tabla1[[#This Row],[FECHA]],'RECAUDOS EXTERNOS'!A:D,3,FALSE),0)</f>
        <v>872400</v>
      </c>
    </row>
    <row r="1221" spans="1:22" x14ac:dyDescent="0.25">
      <c r="A1221" s="1">
        <v>38780</v>
      </c>
      <c r="B1221" s="3" t="s">
        <v>5</v>
      </c>
      <c r="C1221" s="2">
        <v>38777</v>
      </c>
      <c r="D1221" s="5">
        <f>YEAR(Tabla1[[#This Row],[FECHA]])</f>
        <v>2006</v>
      </c>
      <c r="E1221" s="5">
        <f>IFERROR(VLOOKUP(Tabla1[[#This Row],[FECHA]],'COMPARENDOS TOTALES'!A:D,4,FALSE),0)</f>
        <v>69</v>
      </c>
      <c r="F1221" s="9">
        <f>IFERROR(VLOOKUP(Tabla1[[#This Row],[FECHA]],'COMPARENDOS TOTALES'!A:D,3,FALSE),0)</f>
        <v>13708800</v>
      </c>
      <c r="G1221" s="5">
        <f>IFERROR(VLOOKUP(Tabla1[[#This Row],[FECHA]],EXONERACIONES!A:D,4,FALSE),0)</f>
        <v>40</v>
      </c>
      <c r="H1221" s="9">
        <f>IFERROR(VLOOKUP(Tabla1[[#This Row],[FECHA]],EXONERACIONES!A:D,3,FALSE),0)</f>
        <v>7792800</v>
      </c>
      <c r="I1221" s="5">
        <f>IFERROR(VLOOKUP(Tabla1[[#This Row],[FECHA]],'SIMIT CON RES'!A:D,4,FALSE),0)</f>
        <v>0</v>
      </c>
      <c r="J1221" s="9">
        <f>IFERROR(VLOOKUP(Tabla1[[#This Row],[FECHA]],'SIMIT CON RES'!A:D,3,FALSE),0)</f>
        <v>0</v>
      </c>
      <c r="K1221">
        <f>IFERROR(VLOOKUP(Tabla1[[#This Row],[FECHA]],'SIMIT SIN RES'!A:D,4,FALSE),0)</f>
        <v>0</v>
      </c>
      <c r="L1221" s="9">
        <f>IFERROR(VLOOKUP(Tabla1[[#This Row],[FECHA]],'SIMIT SIN RES'!A:D,3,FALSE),0)</f>
        <v>0</v>
      </c>
      <c r="M1221" s="5">
        <f>IFERROR(VLOOKUP(Tabla1[[#This Row],[FECHA]],'RECAUDOS DE COMPARENDOS'!A:D,4,FALSE),0)</f>
        <v>9</v>
      </c>
      <c r="N1221" s="9">
        <f>IFERROR(VLOOKUP(Tabla1[[#This Row],[FECHA]],'RECAUDOS DE COMPARENDOS'!A:D,3,FALSE),0)</f>
        <v>1836000</v>
      </c>
      <c r="O1221" s="5">
        <f>IFERROR(VLOOKUP(Tabla1[[#This Row],[FECHA]],'RECAUDOS DE RESOLUCIONES'!A:D,4,FALSE),0)</f>
        <v>0</v>
      </c>
      <c r="P1221" s="9">
        <f>IFERROR(VLOOKUP(Tabla1[[#This Row],[FECHA]],'RECAUDOS DE RESOLUCIONES'!A:D,3,FALSE),0)</f>
        <v>0</v>
      </c>
      <c r="Q122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20</v>
      </c>
      <c r="R1221" s="9">
        <f>Tabla1[V. COMPARENDOS]-(Tabla1[V. EXONERACIONES]+Tabla1[[#This Row],[V. SIMIT CON RESOLUCION]]+Tabla1[[#This Row],[V. SIMIT SIN RESOLUCION]]+Tabla1[[#This Row],[V. RECAUDOS COMPARENDOS]]+Tabla1[[#This Row],[V. RECAUDOS RESOLUCIONES]])</f>
        <v>4080000</v>
      </c>
      <c r="S1221" s="11">
        <f>IFERROR(VLOOKUP(Tabla1[[#This Row],[FECHA]],'RECAUDOS LOCALES'!A:D,4,FALSE),0)</f>
        <v>0</v>
      </c>
      <c r="T1221" s="9">
        <f>IFERROR(VLOOKUP(Tabla1[[#This Row],[FECHA]],'RECAUDOS LOCALES'!A:D,3,FALSE),0)</f>
        <v>0</v>
      </c>
      <c r="U1221" s="11">
        <f>IFERROR(VLOOKUP(Tabla1[[#This Row],[FECHA]],'RECAUDOS EXTERNOS'!A:D,4,FALSE),0)</f>
        <v>0</v>
      </c>
      <c r="V1221" s="9">
        <f>IFERROR(VLOOKUP(Tabla1[[#This Row],[FECHA]],'RECAUDOS EXTERNOS'!A:D,3,FALSE),0)</f>
        <v>0</v>
      </c>
    </row>
    <row r="1222" spans="1:22" x14ac:dyDescent="0.25">
      <c r="A1222" s="1">
        <v>38781</v>
      </c>
      <c r="B1222" s="3" t="s">
        <v>4</v>
      </c>
      <c r="C1222" s="2">
        <v>38777</v>
      </c>
      <c r="D1222" s="5">
        <f>YEAR(Tabla1[[#This Row],[FECHA]])</f>
        <v>2006</v>
      </c>
      <c r="E1222" s="5">
        <f>IFERROR(VLOOKUP(Tabla1[[#This Row],[FECHA]],'COMPARENDOS TOTALES'!A:D,4,FALSE),0)</f>
        <v>46</v>
      </c>
      <c r="F1222" s="9">
        <f>IFERROR(VLOOKUP(Tabla1[[#This Row],[FECHA]],'COMPARENDOS TOTALES'!A:D,3,FALSE),0)</f>
        <v>9288800</v>
      </c>
      <c r="G1222" s="5">
        <f>IFERROR(VLOOKUP(Tabla1[[#This Row],[FECHA]],EXONERACIONES!A:D,4,FALSE),0)</f>
        <v>26</v>
      </c>
      <c r="H1222" s="9">
        <f>IFERROR(VLOOKUP(Tabla1[[#This Row],[FECHA]],EXONERACIONES!A:D,3,FALSE),0)</f>
        <v>5304000</v>
      </c>
      <c r="I1222" s="5">
        <f>IFERROR(VLOOKUP(Tabla1[[#This Row],[FECHA]],'SIMIT CON RES'!A:D,4,FALSE),0)</f>
        <v>0</v>
      </c>
      <c r="J1222" s="9">
        <f>IFERROR(VLOOKUP(Tabla1[[#This Row],[FECHA]],'SIMIT CON RES'!A:D,3,FALSE),0)</f>
        <v>0</v>
      </c>
      <c r="K1222">
        <f>IFERROR(VLOOKUP(Tabla1[[#This Row],[FECHA]],'SIMIT SIN RES'!A:D,4,FALSE),0)</f>
        <v>0</v>
      </c>
      <c r="L1222" s="9">
        <f>IFERROR(VLOOKUP(Tabla1[[#This Row],[FECHA]],'SIMIT SIN RES'!A:D,3,FALSE),0)</f>
        <v>0</v>
      </c>
      <c r="M1222" s="5">
        <f>IFERROR(VLOOKUP(Tabla1[[#This Row],[FECHA]],'RECAUDOS DE COMPARENDOS'!A:D,4,FALSE),0)</f>
        <v>7</v>
      </c>
      <c r="N1222" s="9">
        <f>IFERROR(VLOOKUP(Tabla1[[#This Row],[FECHA]],'RECAUDOS DE COMPARENDOS'!A:D,3,FALSE),0)</f>
        <v>1428000</v>
      </c>
      <c r="O1222" s="5">
        <f>IFERROR(VLOOKUP(Tabla1[[#This Row],[FECHA]],'RECAUDOS DE RESOLUCIONES'!A:D,4,FALSE),0)</f>
        <v>0</v>
      </c>
      <c r="P1222" s="9">
        <f>IFERROR(VLOOKUP(Tabla1[[#This Row],[FECHA]],'RECAUDOS DE RESOLUCIONES'!A:D,3,FALSE),0)</f>
        <v>0</v>
      </c>
      <c r="Q122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13</v>
      </c>
      <c r="R1222" s="9">
        <f>Tabla1[V. COMPARENDOS]-(Tabla1[V. EXONERACIONES]+Tabla1[[#This Row],[V. SIMIT CON RESOLUCION]]+Tabla1[[#This Row],[V. SIMIT SIN RESOLUCION]]+Tabla1[[#This Row],[V. RECAUDOS COMPARENDOS]]+Tabla1[[#This Row],[V. RECAUDOS RESOLUCIONES]])</f>
        <v>2556800</v>
      </c>
      <c r="S1222" s="11">
        <f>IFERROR(VLOOKUP(Tabla1[[#This Row],[FECHA]],'RECAUDOS LOCALES'!A:D,4,FALSE),0)</f>
        <v>0</v>
      </c>
      <c r="T1222" s="9">
        <f>IFERROR(VLOOKUP(Tabla1[[#This Row],[FECHA]],'RECAUDOS LOCALES'!A:D,3,FALSE),0)</f>
        <v>0</v>
      </c>
      <c r="U1222" s="11">
        <f>IFERROR(VLOOKUP(Tabla1[[#This Row],[FECHA]],'RECAUDOS EXTERNOS'!A:D,4,FALSE),0)</f>
        <v>0</v>
      </c>
      <c r="V1222" s="9">
        <f>IFERROR(VLOOKUP(Tabla1[[#This Row],[FECHA]],'RECAUDOS EXTERNOS'!A:D,3,FALSE),0)</f>
        <v>0</v>
      </c>
    </row>
    <row r="1223" spans="1:22" x14ac:dyDescent="0.25">
      <c r="A1223" s="1">
        <v>38782</v>
      </c>
      <c r="B1223" s="3" t="s">
        <v>1</v>
      </c>
      <c r="C1223" s="2">
        <v>38777</v>
      </c>
      <c r="D1223" s="5">
        <f>YEAR(Tabla1[[#This Row],[FECHA]])</f>
        <v>2006</v>
      </c>
      <c r="E1223" s="5">
        <f>IFERROR(VLOOKUP(Tabla1[[#This Row],[FECHA]],'COMPARENDOS TOTALES'!A:D,4,FALSE),0)</f>
        <v>76</v>
      </c>
      <c r="F1223" s="9">
        <f>IFERROR(VLOOKUP(Tabla1[[#This Row],[FECHA]],'COMPARENDOS TOTALES'!A:D,3,FALSE),0)</f>
        <v>16972800</v>
      </c>
      <c r="G1223" s="5">
        <f>IFERROR(VLOOKUP(Tabla1[[#This Row],[FECHA]],EXONERACIONES!A:D,4,FALSE),0)</f>
        <v>56</v>
      </c>
      <c r="H1223" s="9">
        <f>IFERROR(VLOOKUP(Tabla1[[#This Row],[FECHA]],EXONERACIONES!A:D,3,FALSE),0)</f>
        <v>12879200</v>
      </c>
      <c r="I1223" s="5">
        <f>IFERROR(VLOOKUP(Tabla1[[#This Row],[FECHA]],'SIMIT CON RES'!A:D,4,FALSE),0)</f>
        <v>0</v>
      </c>
      <c r="J1223" s="9">
        <f>IFERROR(VLOOKUP(Tabla1[[#This Row],[FECHA]],'SIMIT CON RES'!A:D,3,FALSE),0)</f>
        <v>0</v>
      </c>
      <c r="K1223">
        <f>IFERROR(VLOOKUP(Tabla1[[#This Row],[FECHA]],'SIMIT SIN RES'!A:D,4,FALSE),0)</f>
        <v>0</v>
      </c>
      <c r="L1223" s="9">
        <f>IFERROR(VLOOKUP(Tabla1[[#This Row],[FECHA]],'SIMIT SIN RES'!A:D,3,FALSE),0)</f>
        <v>0</v>
      </c>
      <c r="M1223" s="5">
        <f>IFERROR(VLOOKUP(Tabla1[[#This Row],[FECHA]],'RECAUDOS DE COMPARENDOS'!A:D,4,FALSE),0)</f>
        <v>4</v>
      </c>
      <c r="N1223" s="9">
        <f>IFERROR(VLOOKUP(Tabla1[[#This Row],[FECHA]],'RECAUDOS DE COMPARENDOS'!A:D,3,FALSE),0)</f>
        <v>816000</v>
      </c>
      <c r="O1223" s="5">
        <f>IFERROR(VLOOKUP(Tabla1[[#This Row],[FECHA]],'RECAUDOS DE RESOLUCIONES'!A:D,4,FALSE),0)</f>
        <v>0</v>
      </c>
      <c r="P1223" s="9">
        <f>IFERROR(VLOOKUP(Tabla1[[#This Row],[FECHA]],'RECAUDOS DE RESOLUCIONES'!A:D,3,FALSE),0)</f>
        <v>0</v>
      </c>
      <c r="Q122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16</v>
      </c>
      <c r="R1223" s="9">
        <f>Tabla1[V. COMPARENDOS]-(Tabla1[V. EXONERACIONES]+Tabla1[[#This Row],[V. SIMIT CON RESOLUCION]]+Tabla1[[#This Row],[V. SIMIT SIN RESOLUCION]]+Tabla1[[#This Row],[V. RECAUDOS COMPARENDOS]]+Tabla1[[#This Row],[V. RECAUDOS RESOLUCIONES]])</f>
        <v>3277600</v>
      </c>
      <c r="S1223" s="11">
        <f>IFERROR(VLOOKUP(Tabla1[[#This Row],[FECHA]],'RECAUDOS LOCALES'!A:D,4,FALSE),0)</f>
        <v>3</v>
      </c>
      <c r="T1223" s="9">
        <f>IFERROR(VLOOKUP(Tabla1[[#This Row],[FECHA]],'RECAUDOS LOCALES'!A:D,3,FALSE),0)</f>
        <v>258400</v>
      </c>
      <c r="U1223" s="11">
        <f>IFERROR(VLOOKUP(Tabla1[[#This Row],[FECHA]],'RECAUDOS EXTERNOS'!A:D,4,FALSE),0)</f>
        <v>3</v>
      </c>
      <c r="V1223" s="9">
        <f>IFERROR(VLOOKUP(Tabla1[[#This Row],[FECHA]],'RECAUDOS EXTERNOS'!A:D,3,FALSE),0)</f>
        <v>496100</v>
      </c>
    </row>
    <row r="1224" spans="1:22" x14ac:dyDescent="0.25">
      <c r="A1224" s="1">
        <v>38783</v>
      </c>
      <c r="B1224" s="3" t="s">
        <v>2</v>
      </c>
      <c r="C1224" s="2">
        <v>38777</v>
      </c>
      <c r="D1224" s="5">
        <f>YEAR(Tabla1[[#This Row],[FECHA]])</f>
        <v>2006</v>
      </c>
      <c r="E1224" s="5">
        <f>IFERROR(VLOOKUP(Tabla1[[#This Row],[FECHA]],'COMPARENDOS TOTALES'!A:D,4,FALSE),0)</f>
        <v>49</v>
      </c>
      <c r="F1224" s="9">
        <f>IFERROR(VLOOKUP(Tabla1[[#This Row],[FECHA]],'COMPARENDOS TOTALES'!A:D,3,FALSE),0)</f>
        <v>10526400</v>
      </c>
      <c r="G1224" s="5">
        <f>IFERROR(VLOOKUP(Tabla1[[#This Row],[FECHA]],EXONERACIONES!A:D,4,FALSE),0)</f>
        <v>40</v>
      </c>
      <c r="H1224" s="9">
        <f>IFERROR(VLOOKUP(Tabla1[[#This Row],[FECHA]],EXONERACIONES!A:D,3,FALSE),0)</f>
        <v>8785600</v>
      </c>
      <c r="I1224" s="5">
        <f>IFERROR(VLOOKUP(Tabla1[[#This Row],[FECHA]],'SIMIT CON RES'!A:D,4,FALSE),0)</f>
        <v>0</v>
      </c>
      <c r="J1224" s="9">
        <f>IFERROR(VLOOKUP(Tabla1[[#This Row],[FECHA]],'SIMIT CON RES'!A:D,3,FALSE),0)</f>
        <v>0</v>
      </c>
      <c r="K1224">
        <f>IFERROR(VLOOKUP(Tabla1[[#This Row],[FECHA]],'SIMIT SIN RES'!A:D,4,FALSE),0)</f>
        <v>0</v>
      </c>
      <c r="L1224" s="9">
        <f>IFERROR(VLOOKUP(Tabla1[[#This Row],[FECHA]],'SIMIT SIN RES'!A:D,3,FALSE),0)</f>
        <v>0</v>
      </c>
      <c r="M1224" s="5">
        <f>IFERROR(VLOOKUP(Tabla1[[#This Row],[FECHA]],'RECAUDOS DE COMPARENDOS'!A:D,4,FALSE),0)</f>
        <v>2</v>
      </c>
      <c r="N1224" s="9">
        <f>IFERROR(VLOOKUP(Tabla1[[#This Row],[FECHA]],'RECAUDOS DE COMPARENDOS'!A:D,3,FALSE),0)</f>
        <v>312800</v>
      </c>
      <c r="O1224" s="5">
        <f>IFERROR(VLOOKUP(Tabla1[[#This Row],[FECHA]],'RECAUDOS DE RESOLUCIONES'!A:D,4,FALSE),0)</f>
        <v>0</v>
      </c>
      <c r="P1224" s="9">
        <f>IFERROR(VLOOKUP(Tabla1[[#This Row],[FECHA]],'RECAUDOS DE RESOLUCIONES'!A:D,3,FALSE),0)</f>
        <v>0</v>
      </c>
      <c r="Q122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7</v>
      </c>
      <c r="R1224" s="9">
        <f>Tabla1[V. COMPARENDOS]-(Tabla1[V. EXONERACIONES]+Tabla1[[#This Row],[V. SIMIT CON RESOLUCION]]+Tabla1[[#This Row],[V. SIMIT SIN RESOLUCION]]+Tabla1[[#This Row],[V. RECAUDOS COMPARENDOS]]+Tabla1[[#This Row],[V. RECAUDOS RESOLUCIONES]])</f>
        <v>1428000</v>
      </c>
      <c r="S1224" s="11">
        <f>IFERROR(VLOOKUP(Tabla1[[#This Row],[FECHA]],'RECAUDOS LOCALES'!A:D,4,FALSE),0)</f>
        <v>16</v>
      </c>
      <c r="T1224" s="9">
        <f>IFERROR(VLOOKUP(Tabla1[[#This Row],[FECHA]],'RECAUDOS LOCALES'!A:D,3,FALSE),0)</f>
        <v>1773949</v>
      </c>
      <c r="U1224" s="11">
        <f>IFERROR(VLOOKUP(Tabla1[[#This Row],[FECHA]],'RECAUDOS EXTERNOS'!A:D,4,FALSE),0)</f>
        <v>4</v>
      </c>
      <c r="V1224" s="9">
        <f>IFERROR(VLOOKUP(Tabla1[[#This Row],[FECHA]],'RECAUDOS EXTERNOS'!A:D,3,FALSE),0)</f>
        <v>950155</v>
      </c>
    </row>
    <row r="1225" spans="1:22" x14ac:dyDescent="0.25">
      <c r="A1225" s="1">
        <v>38784</v>
      </c>
      <c r="B1225" s="3" t="s">
        <v>3</v>
      </c>
      <c r="C1225" s="2">
        <v>38777</v>
      </c>
      <c r="D1225" s="5">
        <f>YEAR(Tabla1[[#This Row],[FECHA]])</f>
        <v>2006</v>
      </c>
      <c r="E1225" s="5">
        <f>IFERROR(VLOOKUP(Tabla1[[#This Row],[FECHA]],'COMPARENDOS TOTALES'!A:D,4,FALSE),0)</f>
        <v>56</v>
      </c>
      <c r="F1225" s="9">
        <f>IFERROR(VLOOKUP(Tabla1[[#This Row],[FECHA]],'COMPARENDOS TOTALES'!A:D,3,FALSE),0)</f>
        <v>11886400</v>
      </c>
      <c r="G1225" s="5">
        <f>IFERROR(VLOOKUP(Tabla1[[#This Row],[FECHA]],EXONERACIONES!A:D,4,FALSE),0)</f>
        <v>40</v>
      </c>
      <c r="H1225" s="9">
        <f>IFERROR(VLOOKUP(Tabla1[[#This Row],[FECHA]],EXONERACIONES!A:D,3,FALSE),0)</f>
        <v>8608800</v>
      </c>
      <c r="I1225" s="5">
        <f>IFERROR(VLOOKUP(Tabla1[[#This Row],[FECHA]],'SIMIT CON RES'!A:D,4,FALSE),0)</f>
        <v>0</v>
      </c>
      <c r="J1225" s="9">
        <f>IFERROR(VLOOKUP(Tabla1[[#This Row],[FECHA]],'SIMIT CON RES'!A:D,3,FALSE),0)</f>
        <v>0</v>
      </c>
      <c r="K1225">
        <f>IFERROR(VLOOKUP(Tabla1[[#This Row],[FECHA]],'SIMIT SIN RES'!A:D,4,FALSE),0)</f>
        <v>0</v>
      </c>
      <c r="L1225" s="9">
        <f>IFERROR(VLOOKUP(Tabla1[[#This Row],[FECHA]],'SIMIT SIN RES'!A:D,3,FALSE),0)</f>
        <v>0</v>
      </c>
      <c r="M1225" s="5">
        <f>IFERROR(VLOOKUP(Tabla1[[#This Row],[FECHA]],'RECAUDOS DE COMPARENDOS'!A:D,4,FALSE),0)</f>
        <v>7</v>
      </c>
      <c r="N1225" s="9">
        <f>IFERROR(VLOOKUP(Tabla1[[#This Row],[FECHA]],'RECAUDOS DE COMPARENDOS'!A:D,3,FALSE),0)</f>
        <v>1332800</v>
      </c>
      <c r="O1225" s="5">
        <f>IFERROR(VLOOKUP(Tabla1[[#This Row],[FECHA]],'RECAUDOS DE RESOLUCIONES'!A:D,4,FALSE),0)</f>
        <v>0</v>
      </c>
      <c r="P1225" s="9">
        <f>IFERROR(VLOOKUP(Tabla1[[#This Row],[FECHA]],'RECAUDOS DE RESOLUCIONES'!A:D,3,FALSE),0)</f>
        <v>0</v>
      </c>
      <c r="Q122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9</v>
      </c>
      <c r="R1225" s="9">
        <f>Tabla1[V. COMPARENDOS]-(Tabla1[V. EXONERACIONES]+Tabla1[[#This Row],[V. SIMIT CON RESOLUCION]]+Tabla1[[#This Row],[V. SIMIT SIN RESOLUCION]]+Tabla1[[#This Row],[V. RECAUDOS COMPARENDOS]]+Tabla1[[#This Row],[V. RECAUDOS RESOLUCIONES]])</f>
        <v>1944800</v>
      </c>
      <c r="S1225" s="11">
        <f>IFERROR(VLOOKUP(Tabla1[[#This Row],[FECHA]],'RECAUDOS LOCALES'!A:D,4,FALSE),0)</f>
        <v>14</v>
      </c>
      <c r="T1225" s="9">
        <f>IFERROR(VLOOKUP(Tabla1[[#This Row],[FECHA]],'RECAUDOS LOCALES'!A:D,3,FALSE),0)</f>
        <v>1496816</v>
      </c>
      <c r="U1225" s="11">
        <f>IFERROR(VLOOKUP(Tabla1[[#This Row],[FECHA]],'RECAUDOS EXTERNOS'!A:D,4,FALSE),0)</f>
        <v>3</v>
      </c>
      <c r="V1225" s="9">
        <f>IFERROR(VLOOKUP(Tabla1[[#This Row],[FECHA]],'RECAUDOS EXTERNOS'!A:D,3,FALSE),0)</f>
        <v>692671</v>
      </c>
    </row>
    <row r="1226" spans="1:22" x14ac:dyDescent="0.25">
      <c r="A1226" s="1">
        <v>38785</v>
      </c>
      <c r="B1226" s="3" t="s">
        <v>6</v>
      </c>
      <c r="C1226" s="2">
        <v>38777</v>
      </c>
      <c r="D1226" s="5">
        <f>YEAR(Tabla1[[#This Row],[FECHA]])</f>
        <v>2006</v>
      </c>
      <c r="E1226" s="5">
        <f>IFERROR(VLOOKUP(Tabla1[[#This Row],[FECHA]],'COMPARENDOS TOTALES'!A:D,4,FALSE),0)</f>
        <v>67</v>
      </c>
      <c r="F1226" s="9">
        <f>IFERROR(VLOOKUP(Tabla1[[#This Row],[FECHA]],'COMPARENDOS TOTALES'!A:D,3,FALSE),0)</f>
        <v>14402400</v>
      </c>
      <c r="G1226" s="5">
        <f>IFERROR(VLOOKUP(Tabla1[[#This Row],[FECHA]],EXONERACIONES!A:D,4,FALSE),0)</f>
        <v>48</v>
      </c>
      <c r="H1226" s="9">
        <f>IFERROR(VLOOKUP(Tabla1[[#This Row],[FECHA]],EXONERACIONES!A:D,3,FALSE),0)</f>
        <v>10322400</v>
      </c>
      <c r="I1226" s="5">
        <f>IFERROR(VLOOKUP(Tabla1[[#This Row],[FECHA]],'SIMIT CON RES'!A:D,4,FALSE),0)</f>
        <v>0</v>
      </c>
      <c r="J1226" s="9">
        <f>IFERROR(VLOOKUP(Tabla1[[#This Row],[FECHA]],'SIMIT CON RES'!A:D,3,FALSE),0)</f>
        <v>0</v>
      </c>
      <c r="K1226">
        <f>IFERROR(VLOOKUP(Tabla1[[#This Row],[FECHA]],'SIMIT SIN RES'!A:D,4,FALSE),0)</f>
        <v>0</v>
      </c>
      <c r="L1226" s="9">
        <f>IFERROR(VLOOKUP(Tabla1[[#This Row],[FECHA]],'SIMIT SIN RES'!A:D,3,FALSE),0)</f>
        <v>0</v>
      </c>
      <c r="M1226" s="5">
        <f>IFERROR(VLOOKUP(Tabla1[[#This Row],[FECHA]],'RECAUDOS DE COMPARENDOS'!A:D,4,FALSE),0)</f>
        <v>8</v>
      </c>
      <c r="N1226" s="9">
        <f>IFERROR(VLOOKUP(Tabla1[[#This Row],[FECHA]],'RECAUDOS DE COMPARENDOS'!A:D,3,FALSE),0)</f>
        <v>1632000</v>
      </c>
      <c r="O1226" s="5">
        <f>IFERROR(VLOOKUP(Tabla1[[#This Row],[FECHA]],'RECAUDOS DE RESOLUCIONES'!A:D,4,FALSE),0)</f>
        <v>0</v>
      </c>
      <c r="P1226" s="9">
        <f>IFERROR(VLOOKUP(Tabla1[[#This Row],[FECHA]],'RECAUDOS DE RESOLUCIONES'!A:D,3,FALSE),0)</f>
        <v>0</v>
      </c>
      <c r="Q122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11</v>
      </c>
      <c r="R1226" s="9">
        <f>Tabla1[V. COMPARENDOS]-(Tabla1[V. EXONERACIONES]+Tabla1[[#This Row],[V. SIMIT CON RESOLUCION]]+Tabla1[[#This Row],[V. SIMIT SIN RESOLUCION]]+Tabla1[[#This Row],[V. RECAUDOS COMPARENDOS]]+Tabla1[[#This Row],[V. RECAUDOS RESOLUCIONES]])</f>
        <v>2448000</v>
      </c>
      <c r="S1226" s="11">
        <f>IFERROR(VLOOKUP(Tabla1[[#This Row],[FECHA]],'RECAUDOS LOCALES'!A:D,4,FALSE),0)</f>
        <v>14</v>
      </c>
      <c r="T1226" s="9">
        <f>IFERROR(VLOOKUP(Tabla1[[#This Row],[FECHA]],'RECAUDOS LOCALES'!A:D,3,FALSE),0)</f>
        <v>1526680</v>
      </c>
      <c r="U1226" s="11">
        <f>IFERROR(VLOOKUP(Tabla1[[#This Row],[FECHA]],'RECAUDOS EXTERNOS'!A:D,4,FALSE),0)</f>
        <v>6</v>
      </c>
      <c r="V1226" s="9">
        <f>IFERROR(VLOOKUP(Tabla1[[#This Row],[FECHA]],'RECAUDOS EXTERNOS'!A:D,3,FALSE),0)</f>
        <v>1611770</v>
      </c>
    </row>
    <row r="1227" spans="1:22" x14ac:dyDescent="0.25">
      <c r="A1227" s="1">
        <v>38786</v>
      </c>
      <c r="B1227" s="3" t="s">
        <v>0</v>
      </c>
      <c r="C1227" s="2">
        <v>38777</v>
      </c>
      <c r="D1227" s="5">
        <f>YEAR(Tabla1[[#This Row],[FECHA]])</f>
        <v>2006</v>
      </c>
      <c r="E1227" s="5">
        <f>IFERROR(VLOOKUP(Tabla1[[#This Row],[FECHA]],'COMPARENDOS TOTALES'!A:D,4,FALSE),0)</f>
        <v>55</v>
      </c>
      <c r="F1227" s="9">
        <f>IFERROR(VLOOKUP(Tabla1[[#This Row],[FECHA]],'COMPARENDOS TOTALES'!A:D,3,FALSE),0)</f>
        <v>11274400</v>
      </c>
      <c r="G1227" s="5">
        <f>IFERROR(VLOOKUP(Tabla1[[#This Row],[FECHA]],EXONERACIONES!A:D,4,FALSE),0)</f>
        <v>33</v>
      </c>
      <c r="H1227" s="9">
        <f>IFERROR(VLOOKUP(Tabla1[[#This Row],[FECHA]],EXONERACIONES!A:D,3,FALSE),0)</f>
        <v>6772800</v>
      </c>
      <c r="I1227" s="5">
        <f>IFERROR(VLOOKUP(Tabla1[[#This Row],[FECHA]],'SIMIT CON RES'!A:D,4,FALSE),0)</f>
        <v>0</v>
      </c>
      <c r="J1227" s="9">
        <f>IFERROR(VLOOKUP(Tabla1[[#This Row],[FECHA]],'SIMIT CON RES'!A:D,3,FALSE),0)</f>
        <v>0</v>
      </c>
      <c r="K1227">
        <f>IFERROR(VLOOKUP(Tabla1[[#This Row],[FECHA]],'SIMIT SIN RES'!A:D,4,FALSE),0)</f>
        <v>0</v>
      </c>
      <c r="L1227" s="9">
        <f>IFERROR(VLOOKUP(Tabla1[[#This Row],[FECHA]],'SIMIT SIN RES'!A:D,3,FALSE),0)</f>
        <v>0</v>
      </c>
      <c r="M1227" s="5">
        <f>IFERROR(VLOOKUP(Tabla1[[#This Row],[FECHA]],'RECAUDOS DE COMPARENDOS'!A:D,4,FALSE),0)</f>
        <v>5</v>
      </c>
      <c r="N1227" s="9">
        <f>IFERROR(VLOOKUP(Tabla1[[#This Row],[FECHA]],'RECAUDOS DE COMPARENDOS'!A:D,3,FALSE),0)</f>
        <v>1020000</v>
      </c>
      <c r="O1227" s="5">
        <f>IFERROR(VLOOKUP(Tabla1[[#This Row],[FECHA]],'RECAUDOS DE RESOLUCIONES'!A:D,4,FALSE),0)</f>
        <v>0</v>
      </c>
      <c r="P1227" s="9">
        <f>IFERROR(VLOOKUP(Tabla1[[#This Row],[FECHA]],'RECAUDOS DE RESOLUCIONES'!A:D,3,FALSE),0)</f>
        <v>0</v>
      </c>
      <c r="Q122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17</v>
      </c>
      <c r="R1227" s="9">
        <f>Tabla1[V. COMPARENDOS]-(Tabla1[V. EXONERACIONES]+Tabla1[[#This Row],[V. SIMIT CON RESOLUCION]]+Tabla1[[#This Row],[V. SIMIT SIN RESOLUCION]]+Tabla1[[#This Row],[V. RECAUDOS COMPARENDOS]]+Tabla1[[#This Row],[V. RECAUDOS RESOLUCIONES]])</f>
        <v>3481600</v>
      </c>
      <c r="S1227" s="11">
        <f>IFERROR(VLOOKUP(Tabla1[[#This Row],[FECHA]],'RECAUDOS LOCALES'!A:D,4,FALSE),0)</f>
        <v>18</v>
      </c>
      <c r="T1227" s="9">
        <f>IFERROR(VLOOKUP(Tabla1[[#This Row],[FECHA]],'RECAUDOS LOCALES'!A:D,3,FALSE),0)</f>
        <v>1516300</v>
      </c>
      <c r="U1227" s="11">
        <f>IFERROR(VLOOKUP(Tabla1[[#This Row],[FECHA]],'RECAUDOS EXTERNOS'!A:D,4,FALSE),0)</f>
        <v>7</v>
      </c>
      <c r="V1227" s="9">
        <f>IFERROR(VLOOKUP(Tabla1[[#This Row],[FECHA]],'RECAUDOS EXTERNOS'!A:D,3,FALSE),0)</f>
        <v>1615605</v>
      </c>
    </row>
    <row r="1228" spans="1:22" x14ac:dyDescent="0.25">
      <c r="A1228" s="1">
        <v>38787</v>
      </c>
      <c r="B1228" s="3" t="s">
        <v>5</v>
      </c>
      <c r="C1228" s="2">
        <v>38777</v>
      </c>
      <c r="D1228" s="5">
        <f>YEAR(Tabla1[[#This Row],[FECHA]])</f>
        <v>2006</v>
      </c>
      <c r="E1228" s="5">
        <f>IFERROR(VLOOKUP(Tabla1[[#This Row],[FECHA]],'COMPARENDOS TOTALES'!A:D,4,FALSE),0)</f>
        <v>30</v>
      </c>
      <c r="F1228" s="9">
        <f>IFERROR(VLOOKUP(Tabla1[[#This Row],[FECHA]],'COMPARENDOS TOTALES'!A:D,3,FALSE),0)</f>
        <v>6133600</v>
      </c>
      <c r="G1228" s="5">
        <f>IFERROR(VLOOKUP(Tabla1[[#This Row],[FECHA]],EXONERACIONES!A:D,4,FALSE),0)</f>
        <v>24</v>
      </c>
      <c r="H1228" s="9">
        <f>IFERROR(VLOOKUP(Tabla1[[#This Row],[FECHA]],EXONERACIONES!A:D,3,FALSE),0)</f>
        <v>4705600</v>
      </c>
      <c r="I1228" s="5">
        <f>IFERROR(VLOOKUP(Tabla1[[#This Row],[FECHA]],'SIMIT CON RES'!A:D,4,FALSE),0)</f>
        <v>0</v>
      </c>
      <c r="J1228" s="9">
        <f>IFERROR(VLOOKUP(Tabla1[[#This Row],[FECHA]],'SIMIT CON RES'!A:D,3,FALSE),0)</f>
        <v>0</v>
      </c>
      <c r="K1228">
        <f>IFERROR(VLOOKUP(Tabla1[[#This Row],[FECHA]],'SIMIT SIN RES'!A:D,4,FALSE),0)</f>
        <v>0</v>
      </c>
      <c r="L1228" s="9">
        <f>IFERROR(VLOOKUP(Tabla1[[#This Row],[FECHA]],'SIMIT SIN RES'!A:D,3,FALSE),0)</f>
        <v>0</v>
      </c>
      <c r="M1228" s="5">
        <f>IFERROR(VLOOKUP(Tabla1[[#This Row],[FECHA]],'RECAUDOS DE COMPARENDOS'!A:D,4,FALSE),0)</f>
        <v>1</v>
      </c>
      <c r="N1228" s="9">
        <f>IFERROR(VLOOKUP(Tabla1[[#This Row],[FECHA]],'RECAUDOS DE COMPARENDOS'!A:D,3,FALSE),0)</f>
        <v>204000</v>
      </c>
      <c r="O1228" s="5">
        <f>IFERROR(VLOOKUP(Tabla1[[#This Row],[FECHA]],'RECAUDOS DE RESOLUCIONES'!A:D,4,FALSE),0)</f>
        <v>0</v>
      </c>
      <c r="P1228" s="9">
        <f>IFERROR(VLOOKUP(Tabla1[[#This Row],[FECHA]],'RECAUDOS DE RESOLUCIONES'!A:D,3,FALSE),0)</f>
        <v>0</v>
      </c>
      <c r="Q122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1228" s="9">
        <f>Tabla1[V. COMPARENDOS]-(Tabla1[V. EXONERACIONES]+Tabla1[[#This Row],[V. SIMIT CON RESOLUCION]]+Tabla1[[#This Row],[V. SIMIT SIN RESOLUCION]]+Tabla1[[#This Row],[V. RECAUDOS COMPARENDOS]]+Tabla1[[#This Row],[V. RECAUDOS RESOLUCIONES]])</f>
        <v>1224000</v>
      </c>
      <c r="S1228" s="11">
        <f>IFERROR(VLOOKUP(Tabla1[[#This Row],[FECHA]],'RECAUDOS LOCALES'!A:D,4,FALSE),0)</f>
        <v>0</v>
      </c>
      <c r="T1228" s="9">
        <f>IFERROR(VLOOKUP(Tabla1[[#This Row],[FECHA]],'RECAUDOS LOCALES'!A:D,3,FALSE),0)</f>
        <v>0</v>
      </c>
      <c r="U1228" s="11">
        <f>IFERROR(VLOOKUP(Tabla1[[#This Row],[FECHA]],'RECAUDOS EXTERNOS'!A:D,4,FALSE),0)</f>
        <v>0</v>
      </c>
      <c r="V1228" s="9">
        <f>IFERROR(VLOOKUP(Tabla1[[#This Row],[FECHA]],'RECAUDOS EXTERNOS'!A:D,3,FALSE),0)</f>
        <v>0</v>
      </c>
    </row>
    <row r="1229" spans="1:22" x14ac:dyDescent="0.25">
      <c r="A1229" s="1">
        <v>38788</v>
      </c>
      <c r="B1229" s="3" t="s">
        <v>4</v>
      </c>
      <c r="C1229" s="2">
        <v>38777</v>
      </c>
      <c r="D1229" s="5">
        <f>YEAR(Tabla1[[#This Row],[FECHA]])</f>
        <v>2006</v>
      </c>
      <c r="E1229" s="5">
        <f>IFERROR(VLOOKUP(Tabla1[[#This Row],[FECHA]],'COMPARENDOS TOTALES'!A:D,4,FALSE),0)</f>
        <v>8</v>
      </c>
      <c r="F1229" s="9">
        <f>IFERROR(VLOOKUP(Tabla1[[#This Row],[FECHA]],'COMPARENDOS TOTALES'!A:D,3,FALSE),0)</f>
        <v>1836000</v>
      </c>
      <c r="G1229" s="5">
        <f>IFERROR(VLOOKUP(Tabla1[[#This Row],[FECHA]],EXONERACIONES!A:D,4,FALSE),0)</f>
        <v>6</v>
      </c>
      <c r="H1229" s="9">
        <f>IFERROR(VLOOKUP(Tabla1[[#This Row],[FECHA]],EXONERACIONES!A:D,3,FALSE),0)</f>
        <v>1224000</v>
      </c>
      <c r="I1229" s="5">
        <f>IFERROR(VLOOKUP(Tabla1[[#This Row],[FECHA]],'SIMIT CON RES'!A:D,4,FALSE),0)</f>
        <v>0</v>
      </c>
      <c r="J1229" s="9">
        <f>IFERROR(VLOOKUP(Tabla1[[#This Row],[FECHA]],'SIMIT CON RES'!A:D,3,FALSE),0)</f>
        <v>0</v>
      </c>
      <c r="K1229">
        <f>IFERROR(VLOOKUP(Tabla1[[#This Row],[FECHA]],'SIMIT SIN RES'!A:D,4,FALSE),0)</f>
        <v>0</v>
      </c>
      <c r="L1229" s="9">
        <f>IFERROR(VLOOKUP(Tabla1[[#This Row],[FECHA]],'SIMIT SIN RES'!A:D,3,FALSE),0)</f>
        <v>0</v>
      </c>
      <c r="M1229" s="5">
        <f>IFERROR(VLOOKUP(Tabla1[[#This Row],[FECHA]],'RECAUDOS DE COMPARENDOS'!A:D,4,FALSE),0)</f>
        <v>1</v>
      </c>
      <c r="N1229" s="9">
        <f>IFERROR(VLOOKUP(Tabla1[[#This Row],[FECHA]],'RECAUDOS DE COMPARENDOS'!A:D,3,FALSE),0)</f>
        <v>408000</v>
      </c>
      <c r="O1229" s="5">
        <f>IFERROR(VLOOKUP(Tabla1[[#This Row],[FECHA]],'RECAUDOS DE RESOLUCIONES'!A:D,4,FALSE),0)</f>
        <v>0</v>
      </c>
      <c r="P1229" s="9">
        <f>IFERROR(VLOOKUP(Tabla1[[#This Row],[FECHA]],'RECAUDOS DE RESOLUCIONES'!A:D,3,FALSE),0)</f>
        <v>0</v>
      </c>
      <c r="Q122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1229" s="9">
        <f>Tabla1[V. COMPARENDOS]-(Tabla1[V. EXONERACIONES]+Tabla1[[#This Row],[V. SIMIT CON RESOLUCION]]+Tabla1[[#This Row],[V. SIMIT SIN RESOLUCION]]+Tabla1[[#This Row],[V. RECAUDOS COMPARENDOS]]+Tabla1[[#This Row],[V. RECAUDOS RESOLUCIONES]])</f>
        <v>204000</v>
      </c>
      <c r="S1229" s="11">
        <f>IFERROR(VLOOKUP(Tabla1[[#This Row],[FECHA]],'RECAUDOS LOCALES'!A:D,4,FALSE),0)</f>
        <v>0</v>
      </c>
      <c r="T1229" s="9">
        <f>IFERROR(VLOOKUP(Tabla1[[#This Row],[FECHA]],'RECAUDOS LOCALES'!A:D,3,FALSE),0)</f>
        <v>0</v>
      </c>
      <c r="U1229" s="11">
        <f>IFERROR(VLOOKUP(Tabla1[[#This Row],[FECHA]],'RECAUDOS EXTERNOS'!A:D,4,FALSE),0)</f>
        <v>0</v>
      </c>
      <c r="V1229" s="9">
        <f>IFERROR(VLOOKUP(Tabla1[[#This Row],[FECHA]],'RECAUDOS EXTERNOS'!A:D,3,FALSE),0)</f>
        <v>0</v>
      </c>
    </row>
    <row r="1230" spans="1:22" x14ac:dyDescent="0.25">
      <c r="A1230" s="1">
        <v>38789</v>
      </c>
      <c r="B1230" s="3" t="s">
        <v>1</v>
      </c>
      <c r="C1230" s="2">
        <v>38777</v>
      </c>
      <c r="D1230" s="5">
        <f>YEAR(Tabla1[[#This Row],[FECHA]])</f>
        <v>2006</v>
      </c>
      <c r="E1230" s="5">
        <f>IFERROR(VLOOKUP(Tabla1[[#This Row],[FECHA]],'COMPARENDOS TOTALES'!A:D,4,FALSE),0)</f>
        <v>37</v>
      </c>
      <c r="F1230" s="9">
        <f>IFERROR(VLOOKUP(Tabla1[[#This Row],[FECHA]],'COMPARENDOS TOTALES'!A:D,3,FALSE),0)</f>
        <v>8500000</v>
      </c>
      <c r="G1230" s="5">
        <f>IFERROR(VLOOKUP(Tabla1[[#This Row],[FECHA]],EXONERACIONES!A:D,4,FALSE),0)</f>
        <v>32</v>
      </c>
      <c r="H1230" s="9">
        <f>IFERROR(VLOOKUP(Tabla1[[#This Row],[FECHA]],EXONERACIONES!A:D,3,FALSE),0)</f>
        <v>7371200</v>
      </c>
      <c r="I1230" s="5">
        <f>IFERROR(VLOOKUP(Tabla1[[#This Row],[FECHA]],'SIMIT CON RES'!A:D,4,FALSE),0)</f>
        <v>0</v>
      </c>
      <c r="J1230" s="9">
        <f>IFERROR(VLOOKUP(Tabla1[[#This Row],[FECHA]],'SIMIT CON RES'!A:D,3,FALSE),0)</f>
        <v>0</v>
      </c>
      <c r="K1230">
        <f>IFERROR(VLOOKUP(Tabla1[[#This Row],[FECHA]],'SIMIT SIN RES'!A:D,4,FALSE),0)</f>
        <v>0</v>
      </c>
      <c r="L1230" s="9">
        <f>IFERROR(VLOOKUP(Tabla1[[#This Row],[FECHA]],'SIMIT SIN RES'!A:D,3,FALSE),0)</f>
        <v>0</v>
      </c>
      <c r="M1230" s="5">
        <f>IFERROR(VLOOKUP(Tabla1[[#This Row],[FECHA]],'RECAUDOS DE COMPARENDOS'!A:D,4,FALSE),0)</f>
        <v>1</v>
      </c>
      <c r="N1230" s="9">
        <f>IFERROR(VLOOKUP(Tabla1[[#This Row],[FECHA]],'RECAUDOS DE COMPARENDOS'!A:D,3,FALSE),0)</f>
        <v>204000</v>
      </c>
      <c r="O1230" s="5">
        <f>IFERROR(VLOOKUP(Tabla1[[#This Row],[FECHA]],'RECAUDOS DE RESOLUCIONES'!A:D,4,FALSE),0)</f>
        <v>0</v>
      </c>
      <c r="P1230" s="9">
        <f>IFERROR(VLOOKUP(Tabla1[[#This Row],[FECHA]],'RECAUDOS DE RESOLUCIONES'!A:D,3,FALSE),0)</f>
        <v>0</v>
      </c>
      <c r="Q123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1230" s="9">
        <f>Tabla1[V. COMPARENDOS]-(Tabla1[V. EXONERACIONES]+Tabla1[[#This Row],[V. SIMIT CON RESOLUCION]]+Tabla1[[#This Row],[V. SIMIT SIN RESOLUCION]]+Tabla1[[#This Row],[V. RECAUDOS COMPARENDOS]]+Tabla1[[#This Row],[V. RECAUDOS RESOLUCIONES]])</f>
        <v>924800</v>
      </c>
      <c r="S1230" s="11">
        <f>IFERROR(VLOOKUP(Tabla1[[#This Row],[FECHA]],'RECAUDOS LOCALES'!A:D,4,FALSE),0)</f>
        <v>2</v>
      </c>
      <c r="T1230" s="9">
        <f>IFERROR(VLOOKUP(Tabla1[[#This Row],[FECHA]],'RECAUDOS LOCALES'!A:D,3,FALSE),0)</f>
        <v>184818</v>
      </c>
      <c r="U1230" s="11">
        <f>IFERROR(VLOOKUP(Tabla1[[#This Row],[FECHA]],'RECAUDOS EXTERNOS'!A:D,4,FALSE),0)</f>
        <v>5</v>
      </c>
      <c r="V1230" s="9">
        <f>IFERROR(VLOOKUP(Tabla1[[#This Row],[FECHA]],'RECAUDOS EXTERNOS'!A:D,3,FALSE),0)</f>
        <v>1445040</v>
      </c>
    </row>
    <row r="1231" spans="1:22" x14ac:dyDescent="0.25">
      <c r="A1231" s="1">
        <v>38790</v>
      </c>
      <c r="B1231" s="3" t="s">
        <v>2</v>
      </c>
      <c r="C1231" s="2">
        <v>38777</v>
      </c>
      <c r="D1231" s="5">
        <f>YEAR(Tabla1[[#This Row],[FECHA]])</f>
        <v>2006</v>
      </c>
      <c r="E1231" s="5">
        <f>IFERROR(VLOOKUP(Tabla1[[#This Row],[FECHA]],'COMPARENDOS TOTALES'!A:D,4,FALSE),0)</f>
        <v>51</v>
      </c>
      <c r="F1231" s="9">
        <f>IFERROR(VLOOKUP(Tabla1[[#This Row],[FECHA]],'COMPARENDOS TOTALES'!A:D,3,FALSE),0)</f>
        <v>10349600</v>
      </c>
      <c r="G1231" s="5">
        <f>IFERROR(VLOOKUP(Tabla1[[#This Row],[FECHA]],EXONERACIONES!A:D,4,FALSE),0)</f>
        <v>37</v>
      </c>
      <c r="H1231" s="9">
        <f>IFERROR(VLOOKUP(Tabla1[[#This Row],[FECHA]],EXONERACIONES!A:D,3,FALSE),0)</f>
        <v>7289600</v>
      </c>
      <c r="I1231" s="5">
        <f>IFERROR(VLOOKUP(Tabla1[[#This Row],[FECHA]],'SIMIT CON RES'!A:D,4,FALSE),0)</f>
        <v>0</v>
      </c>
      <c r="J1231" s="9">
        <f>IFERROR(VLOOKUP(Tabla1[[#This Row],[FECHA]],'SIMIT CON RES'!A:D,3,FALSE),0)</f>
        <v>0</v>
      </c>
      <c r="K1231">
        <f>IFERROR(VLOOKUP(Tabla1[[#This Row],[FECHA]],'SIMIT SIN RES'!A:D,4,FALSE),0)</f>
        <v>0</v>
      </c>
      <c r="L1231" s="9">
        <f>IFERROR(VLOOKUP(Tabla1[[#This Row],[FECHA]],'SIMIT SIN RES'!A:D,3,FALSE),0)</f>
        <v>0</v>
      </c>
      <c r="M1231" s="5">
        <f>IFERROR(VLOOKUP(Tabla1[[#This Row],[FECHA]],'RECAUDOS DE COMPARENDOS'!A:D,4,FALSE),0)</f>
        <v>5</v>
      </c>
      <c r="N1231" s="9">
        <f>IFERROR(VLOOKUP(Tabla1[[#This Row],[FECHA]],'RECAUDOS DE COMPARENDOS'!A:D,3,FALSE),0)</f>
        <v>1224000</v>
      </c>
      <c r="O1231" s="5">
        <f>IFERROR(VLOOKUP(Tabla1[[#This Row],[FECHA]],'RECAUDOS DE RESOLUCIONES'!A:D,4,FALSE),0)</f>
        <v>0</v>
      </c>
      <c r="P1231" s="9">
        <f>IFERROR(VLOOKUP(Tabla1[[#This Row],[FECHA]],'RECAUDOS DE RESOLUCIONES'!A:D,3,FALSE),0)</f>
        <v>0</v>
      </c>
      <c r="Q123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9</v>
      </c>
      <c r="R1231" s="9">
        <f>Tabla1[V. COMPARENDOS]-(Tabla1[V. EXONERACIONES]+Tabla1[[#This Row],[V. SIMIT CON RESOLUCION]]+Tabla1[[#This Row],[V. SIMIT SIN RESOLUCION]]+Tabla1[[#This Row],[V. RECAUDOS COMPARENDOS]]+Tabla1[[#This Row],[V. RECAUDOS RESOLUCIONES]])</f>
        <v>1836000</v>
      </c>
      <c r="S1231" s="11">
        <f>IFERROR(VLOOKUP(Tabla1[[#This Row],[FECHA]],'RECAUDOS LOCALES'!A:D,4,FALSE),0)</f>
        <v>5</v>
      </c>
      <c r="T1231" s="9">
        <f>IFERROR(VLOOKUP(Tabla1[[#This Row],[FECHA]],'RECAUDOS LOCALES'!A:D,3,FALSE),0)</f>
        <v>496636</v>
      </c>
      <c r="U1231" s="11">
        <f>IFERROR(VLOOKUP(Tabla1[[#This Row],[FECHA]],'RECAUDOS EXTERNOS'!A:D,4,FALSE),0)</f>
        <v>5</v>
      </c>
      <c r="V1231" s="9">
        <f>IFERROR(VLOOKUP(Tabla1[[#This Row],[FECHA]],'RECAUDOS EXTERNOS'!A:D,3,FALSE),0)</f>
        <v>974983</v>
      </c>
    </row>
    <row r="1232" spans="1:22" x14ac:dyDescent="0.25">
      <c r="A1232" s="1">
        <v>38791</v>
      </c>
      <c r="B1232" s="3" t="s">
        <v>3</v>
      </c>
      <c r="C1232" s="2">
        <v>38777</v>
      </c>
      <c r="D1232" s="5">
        <f>YEAR(Tabla1[[#This Row],[FECHA]])</f>
        <v>2006</v>
      </c>
      <c r="E1232" s="5">
        <f>IFERROR(VLOOKUP(Tabla1[[#This Row],[FECHA]],'COMPARENDOS TOTALES'!A:D,4,FALSE),0)</f>
        <v>37</v>
      </c>
      <c r="F1232" s="9">
        <f>IFERROR(VLOOKUP(Tabla1[[#This Row],[FECHA]],'COMPARENDOS TOTALES'!A:D,3,FALSE),0)</f>
        <v>8282400</v>
      </c>
      <c r="G1232" s="5">
        <f>IFERROR(VLOOKUP(Tabla1[[#This Row],[FECHA]],EXONERACIONES!A:D,4,FALSE),0)</f>
        <v>29</v>
      </c>
      <c r="H1232" s="9">
        <f>IFERROR(VLOOKUP(Tabla1[[#This Row],[FECHA]],EXONERACIONES!A:D,3,FALSE),0)</f>
        <v>6650400</v>
      </c>
      <c r="I1232" s="5">
        <f>IFERROR(VLOOKUP(Tabla1[[#This Row],[FECHA]],'SIMIT CON RES'!A:D,4,FALSE),0)</f>
        <v>0</v>
      </c>
      <c r="J1232" s="9">
        <f>IFERROR(VLOOKUP(Tabla1[[#This Row],[FECHA]],'SIMIT CON RES'!A:D,3,FALSE),0)</f>
        <v>0</v>
      </c>
      <c r="K1232">
        <f>IFERROR(VLOOKUP(Tabla1[[#This Row],[FECHA]],'SIMIT SIN RES'!A:D,4,FALSE),0)</f>
        <v>0</v>
      </c>
      <c r="L1232" s="9">
        <f>IFERROR(VLOOKUP(Tabla1[[#This Row],[FECHA]],'SIMIT SIN RES'!A:D,3,FALSE),0)</f>
        <v>0</v>
      </c>
      <c r="M1232" s="5">
        <f>IFERROR(VLOOKUP(Tabla1[[#This Row],[FECHA]],'RECAUDOS DE COMPARENDOS'!A:D,4,FALSE),0)</f>
        <v>2</v>
      </c>
      <c r="N1232" s="9">
        <f>IFERROR(VLOOKUP(Tabla1[[#This Row],[FECHA]],'RECAUDOS DE COMPARENDOS'!A:D,3,FALSE),0)</f>
        <v>408000</v>
      </c>
      <c r="O1232" s="5">
        <f>IFERROR(VLOOKUP(Tabla1[[#This Row],[FECHA]],'RECAUDOS DE RESOLUCIONES'!A:D,4,FALSE),0)</f>
        <v>0</v>
      </c>
      <c r="P1232" s="9">
        <f>IFERROR(VLOOKUP(Tabla1[[#This Row],[FECHA]],'RECAUDOS DE RESOLUCIONES'!A:D,3,FALSE),0)</f>
        <v>0</v>
      </c>
      <c r="Q123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1232" s="9">
        <f>Tabla1[V. COMPARENDOS]-(Tabla1[V. EXONERACIONES]+Tabla1[[#This Row],[V. SIMIT CON RESOLUCION]]+Tabla1[[#This Row],[V. SIMIT SIN RESOLUCION]]+Tabla1[[#This Row],[V. RECAUDOS COMPARENDOS]]+Tabla1[[#This Row],[V. RECAUDOS RESOLUCIONES]])</f>
        <v>1224000</v>
      </c>
      <c r="S1232" s="11">
        <f>IFERROR(VLOOKUP(Tabla1[[#This Row],[FECHA]],'RECAUDOS LOCALES'!A:D,4,FALSE),0)</f>
        <v>4</v>
      </c>
      <c r="T1232" s="9">
        <f>IFERROR(VLOOKUP(Tabla1[[#This Row],[FECHA]],'RECAUDOS LOCALES'!A:D,3,FALSE),0)</f>
        <v>401378</v>
      </c>
      <c r="U1232" s="11">
        <f>IFERROR(VLOOKUP(Tabla1[[#This Row],[FECHA]],'RECAUDOS EXTERNOS'!A:D,4,FALSE),0)</f>
        <v>6</v>
      </c>
      <c r="V1232" s="9">
        <f>IFERROR(VLOOKUP(Tabla1[[#This Row],[FECHA]],'RECAUDOS EXTERNOS'!A:D,3,FALSE),0)</f>
        <v>1535807</v>
      </c>
    </row>
    <row r="1233" spans="1:22" x14ac:dyDescent="0.25">
      <c r="A1233" s="1">
        <v>38792</v>
      </c>
      <c r="B1233" s="3" t="s">
        <v>6</v>
      </c>
      <c r="C1233" s="2">
        <v>38777</v>
      </c>
      <c r="D1233" s="5">
        <f>YEAR(Tabla1[[#This Row],[FECHA]])</f>
        <v>2006</v>
      </c>
      <c r="E1233" s="5">
        <f>IFERROR(VLOOKUP(Tabla1[[#This Row],[FECHA]],'COMPARENDOS TOTALES'!A:D,4,FALSE),0)</f>
        <v>42</v>
      </c>
      <c r="F1233" s="9">
        <f>IFERROR(VLOOKUP(Tabla1[[#This Row],[FECHA]],'COMPARENDOS TOTALES'!A:D,3,FALSE),0)</f>
        <v>9180000</v>
      </c>
      <c r="G1233" s="5">
        <f>IFERROR(VLOOKUP(Tabla1[[#This Row],[FECHA]],EXONERACIONES!A:D,4,FALSE),0)</f>
        <v>23</v>
      </c>
      <c r="H1233" s="9">
        <f>IFERROR(VLOOKUP(Tabla1[[#This Row],[FECHA]],EXONERACIONES!A:D,3,FALSE),0)</f>
        <v>5100000</v>
      </c>
      <c r="I1233" s="5">
        <f>IFERROR(VLOOKUP(Tabla1[[#This Row],[FECHA]],'SIMIT CON RES'!A:D,4,FALSE),0)</f>
        <v>0</v>
      </c>
      <c r="J1233" s="9">
        <f>IFERROR(VLOOKUP(Tabla1[[#This Row],[FECHA]],'SIMIT CON RES'!A:D,3,FALSE),0)</f>
        <v>0</v>
      </c>
      <c r="K1233">
        <f>IFERROR(VLOOKUP(Tabla1[[#This Row],[FECHA]],'SIMIT SIN RES'!A:D,4,FALSE),0)</f>
        <v>0</v>
      </c>
      <c r="L1233" s="9">
        <f>IFERROR(VLOOKUP(Tabla1[[#This Row],[FECHA]],'SIMIT SIN RES'!A:D,3,FALSE),0)</f>
        <v>0</v>
      </c>
      <c r="M1233" s="5">
        <f>IFERROR(VLOOKUP(Tabla1[[#This Row],[FECHA]],'RECAUDOS DE COMPARENDOS'!A:D,4,FALSE),0)</f>
        <v>5</v>
      </c>
      <c r="N1233" s="9">
        <f>IFERROR(VLOOKUP(Tabla1[[#This Row],[FECHA]],'RECAUDOS DE COMPARENDOS'!A:D,3,FALSE),0)</f>
        <v>1020000</v>
      </c>
      <c r="O1233" s="5">
        <f>IFERROR(VLOOKUP(Tabla1[[#This Row],[FECHA]],'RECAUDOS DE RESOLUCIONES'!A:D,4,FALSE),0)</f>
        <v>0</v>
      </c>
      <c r="P1233" s="9">
        <f>IFERROR(VLOOKUP(Tabla1[[#This Row],[FECHA]],'RECAUDOS DE RESOLUCIONES'!A:D,3,FALSE),0)</f>
        <v>0</v>
      </c>
      <c r="Q123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14</v>
      </c>
      <c r="R1233" s="9">
        <f>Tabla1[V. COMPARENDOS]-(Tabla1[V. EXONERACIONES]+Tabla1[[#This Row],[V. SIMIT CON RESOLUCION]]+Tabla1[[#This Row],[V. SIMIT SIN RESOLUCION]]+Tabla1[[#This Row],[V. RECAUDOS COMPARENDOS]]+Tabla1[[#This Row],[V. RECAUDOS RESOLUCIONES]])</f>
        <v>3060000</v>
      </c>
      <c r="S1233" s="11">
        <f>IFERROR(VLOOKUP(Tabla1[[#This Row],[FECHA]],'RECAUDOS LOCALES'!A:D,4,FALSE),0)</f>
        <v>9</v>
      </c>
      <c r="T1233" s="9">
        <f>IFERROR(VLOOKUP(Tabla1[[#This Row],[FECHA]],'RECAUDOS LOCALES'!A:D,3,FALSE),0)</f>
        <v>838823</v>
      </c>
      <c r="U1233" s="11">
        <f>IFERROR(VLOOKUP(Tabla1[[#This Row],[FECHA]],'RECAUDOS EXTERNOS'!A:D,4,FALSE),0)</f>
        <v>4</v>
      </c>
      <c r="V1233" s="9">
        <f>IFERROR(VLOOKUP(Tabla1[[#This Row],[FECHA]],'RECAUDOS EXTERNOS'!A:D,3,FALSE),0)</f>
        <v>1332900</v>
      </c>
    </row>
    <row r="1234" spans="1:22" x14ac:dyDescent="0.25">
      <c r="A1234" s="1">
        <v>38793</v>
      </c>
      <c r="B1234" s="3" t="s">
        <v>0</v>
      </c>
      <c r="C1234" s="2">
        <v>38777</v>
      </c>
      <c r="D1234" s="5">
        <f>YEAR(Tabla1[[#This Row],[FECHA]])</f>
        <v>2006</v>
      </c>
      <c r="E1234" s="5">
        <f>IFERROR(VLOOKUP(Tabla1[[#This Row],[FECHA]],'COMPARENDOS TOTALES'!A:D,4,FALSE),0)</f>
        <v>29</v>
      </c>
      <c r="F1234" s="9">
        <f>IFERROR(VLOOKUP(Tabla1[[#This Row],[FECHA]],'COMPARENDOS TOTALES'!A:D,3,FALSE),0)</f>
        <v>6242400</v>
      </c>
      <c r="G1234" s="5">
        <f>IFERROR(VLOOKUP(Tabla1[[#This Row],[FECHA]],EXONERACIONES!A:D,4,FALSE),0)</f>
        <v>21</v>
      </c>
      <c r="H1234" s="9">
        <f>IFERROR(VLOOKUP(Tabla1[[#This Row],[FECHA]],EXONERACIONES!A:D,3,FALSE),0)</f>
        <v>4705600</v>
      </c>
      <c r="I1234" s="5">
        <f>IFERROR(VLOOKUP(Tabla1[[#This Row],[FECHA]],'SIMIT CON RES'!A:D,4,FALSE),0)</f>
        <v>0</v>
      </c>
      <c r="J1234" s="9">
        <f>IFERROR(VLOOKUP(Tabla1[[#This Row],[FECHA]],'SIMIT CON RES'!A:D,3,FALSE),0)</f>
        <v>0</v>
      </c>
      <c r="K1234">
        <f>IFERROR(VLOOKUP(Tabla1[[#This Row],[FECHA]],'SIMIT SIN RES'!A:D,4,FALSE),0)</f>
        <v>0</v>
      </c>
      <c r="L1234" s="9">
        <f>IFERROR(VLOOKUP(Tabla1[[#This Row],[FECHA]],'SIMIT SIN RES'!A:D,3,FALSE),0)</f>
        <v>0</v>
      </c>
      <c r="M1234" s="5">
        <f>IFERROR(VLOOKUP(Tabla1[[#This Row],[FECHA]],'RECAUDOS DE COMPARENDOS'!A:D,4,FALSE),0)</f>
        <v>2</v>
      </c>
      <c r="N1234" s="9">
        <f>IFERROR(VLOOKUP(Tabla1[[#This Row],[FECHA]],'RECAUDOS DE COMPARENDOS'!A:D,3,FALSE),0)</f>
        <v>312800</v>
      </c>
      <c r="O1234" s="5">
        <f>IFERROR(VLOOKUP(Tabla1[[#This Row],[FECHA]],'RECAUDOS DE RESOLUCIONES'!A:D,4,FALSE),0)</f>
        <v>0</v>
      </c>
      <c r="P1234" s="9">
        <f>IFERROR(VLOOKUP(Tabla1[[#This Row],[FECHA]],'RECAUDOS DE RESOLUCIONES'!A:D,3,FALSE),0)</f>
        <v>0</v>
      </c>
      <c r="Q123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1234" s="9">
        <f>Tabla1[V. COMPARENDOS]-(Tabla1[V. EXONERACIONES]+Tabla1[[#This Row],[V. SIMIT CON RESOLUCION]]+Tabla1[[#This Row],[V. SIMIT SIN RESOLUCION]]+Tabla1[[#This Row],[V. RECAUDOS COMPARENDOS]]+Tabla1[[#This Row],[V. RECAUDOS RESOLUCIONES]])</f>
        <v>1224000</v>
      </c>
      <c r="S1234" s="11">
        <f>IFERROR(VLOOKUP(Tabla1[[#This Row],[FECHA]],'RECAUDOS LOCALES'!A:D,4,FALSE),0)</f>
        <v>9</v>
      </c>
      <c r="T1234" s="9">
        <f>IFERROR(VLOOKUP(Tabla1[[#This Row],[FECHA]],'RECAUDOS LOCALES'!A:D,3,FALSE),0)</f>
        <v>975818</v>
      </c>
      <c r="U1234" s="11">
        <f>IFERROR(VLOOKUP(Tabla1[[#This Row],[FECHA]],'RECAUDOS EXTERNOS'!A:D,4,FALSE),0)</f>
        <v>9</v>
      </c>
      <c r="V1234" s="9">
        <f>IFERROR(VLOOKUP(Tabla1[[#This Row],[FECHA]],'RECAUDOS EXTERNOS'!A:D,3,FALSE),0)</f>
        <v>2348255</v>
      </c>
    </row>
    <row r="1235" spans="1:22" x14ac:dyDescent="0.25">
      <c r="A1235" s="1">
        <v>38794</v>
      </c>
      <c r="B1235" s="3" t="s">
        <v>5</v>
      </c>
      <c r="C1235" s="2">
        <v>38777</v>
      </c>
      <c r="D1235" s="5">
        <f>YEAR(Tabla1[[#This Row],[FECHA]])</f>
        <v>2006</v>
      </c>
      <c r="E1235" s="5">
        <f>IFERROR(VLOOKUP(Tabla1[[#This Row],[FECHA]],'COMPARENDOS TOTALES'!A:D,4,FALSE),0)</f>
        <v>44</v>
      </c>
      <c r="F1235" s="9">
        <f>IFERROR(VLOOKUP(Tabla1[[#This Row],[FECHA]],'COMPARENDOS TOTALES'!A:D,3,FALSE),0)</f>
        <v>9615200</v>
      </c>
      <c r="G1235" s="5">
        <f>IFERROR(VLOOKUP(Tabla1[[#This Row],[FECHA]],EXONERACIONES!A:D,4,FALSE),0)</f>
        <v>34</v>
      </c>
      <c r="H1235" s="9">
        <f>IFERROR(VLOOKUP(Tabla1[[#This Row],[FECHA]],EXONERACIONES!A:D,3,FALSE),0)</f>
        <v>7575200</v>
      </c>
      <c r="I1235" s="5">
        <f>IFERROR(VLOOKUP(Tabla1[[#This Row],[FECHA]],'SIMIT CON RES'!A:D,4,FALSE),0)</f>
        <v>0</v>
      </c>
      <c r="J1235" s="9">
        <f>IFERROR(VLOOKUP(Tabla1[[#This Row],[FECHA]],'SIMIT CON RES'!A:D,3,FALSE),0)</f>
        <v>0</v>
      </c>
      <c r="K1235">
        <f>IFERROR(VLOOKUP(Tabla1[[#This Row],[FECHA]],'SIMIT SIN RES'!A:D,4,FALSE),0)</f>
        <v>0</v>
      </c>
      <c r="L1235" s="9">
        <f>IFERROR(VLOOKUP(Tabla1[[#This Row],[FECHA]],'SIMIT SIN RES'!A:D,3,FALSE),0)</f>
        <v>0</v>
      </c>
      <c r="M1235" s="5">
        <f>IFERROR(VLOOKUP(Tabla1[[#This Row],[FECHA]],'RECAUDOS DE COMPARENDOS'!A:D,4,FALSE),0)</f>
        <v>4</v>
      </c>
      <c r="N1235" s="9">
        <f>IFERROR(VLOOKUP(Tabla1[[#This Row],[FECHA]],'RECAUDOS DE COMPARENDOS'!A:D,3,FALSE),0)</f>
        <v>816000</v>
      </c>
      <c r="O1235" s="5">
        <f>IFERROR(VLOOKUP(Tabla1[[#This Row],[FECHA]],'RECAUDOS DE RESOLUCIONES'!A:D,4,FALSE),0)</f>
        <v>0</v>
      </c>
      <c r="P1235" s="9">
        <f>IFERROR(VLOOKUP(Tabla1[[#This Row],[FECHA]],'RECAUDOS DE RESOLUCIONES'!A:D,3,FALSE),0)</f>
        <v>0</v>
      </c>
      <c r="Q123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1235" s="9">
        <f>Tabla1[V. COMPARENDOS]-(Tabla1[V. EXONERACIONES]+Tabla1[[#This Row],[V. SIMIT CON RESOLUCION]]+Tabla1[[#This Row],[V. SIMIT SIN RESOLUCION]]+Tabla1[[#This Row],[V. RECAUDOS COMPARENDOS]]+Tabla1[[#This Row],[V. RECAUDOS RESOLUCIONES]])</f>
        <v>1224000</v>
      </c>
      <c r="S1235" s="11">
        <f>IFERROR(VLOOKUP(Tabla1[[#This Row],[FECHA]],'RECAUDOS LOCALES'!A:D,4,FALSE),0)</f>
        <v>0</v>
      </c>
      <c r="T1235" s="9">
        <f>IFERROR(VLOOKUP(Tabla1[[#This Row],[FECHA]],'RECAUDOS LOCALES'!A:D,3,FALSE),0)</f>
        <v>0</v>
      </c>
      <c r="U1235" s="11">
        <f>IFERROR(VLOOKUP(Tabla1[[#This Row],[FECHA]],'RECAUDOS EXTERNOS'!A:D,4,FALSE),0)</f>
        <v>0</v>
      </c>
      <c r="V1235" s="9">
        <f>IFERROR(VLOOKUP(Tabla1[[#This Row],[FECHA]],'RECAUDOS EXTERNOS'!A:D,3,FALSE),0)</f>
        <v>0</v>
      </c>
    </row>
    <row r="1236" spans="1:22" x14ac:dyDescent="0.25">
      <c r="A1236" s="1">
        <v>38795</v>
      </c>
      <c r="B1236" s="3" t="s">
        <v>4</v>
      </c>
      <c r="C1236" s="2">
        <v>38777</v>
      </c>
      <c r="D1236" s="5">
        <f>YEAR(Tabla1[[#This Row],[FECHA]])</f>
        <v>2006</v>
      </c>
      <c r="E1236" s="5">
        <f>IFERROR(VLOOKUP(Tabla1[[#This Row],[FECHA]],'COMPARENDOS TOTALES'!A:D,4,FALSE),0)</f>
        <v>33</v>
      </c>
      <c r="F1236" s="9">
        <f>IFERROR(VLOOKUP(Tabla1[[#This Row],[FECHA]],'COMPARENDOS TOTALES'!A:D,3,FALSE),0)</f>
        <v>6555200</v>
      </c>
      <c r="G1236" s="5">
        <f>IFERROR(VLOOKUP(Tabla1[[#This Row],[FECHA]],EXONERACIONES!A:D,4,FALSE),0)</f>
        <v>23</v>
      </c>
      <c r="H1236" s="9">
        <f>IFERROR(VLOOKUP(Tabla1[[#This Row],[FECHA]],EXONERACIONES!A:D,3,FALSE),0)</f>
        <v>4610400</v>
      </c>
      <c r="I1236" s="5">
        <f>IFERROR(VLOOKUP(Tabla1[[#This Row],[FECHA]],'SIMIT CON RES'!A:D,4,FALSE),0)</f>
        <v>0</v>
      </c>
      <c r="J1236" s="9">
        <f>IFERROR(VLOOKUP(Tabla1[[#This Row],[FECHA]],'SIMIT CON RES'!A:D,3,FALSE),0)</f>
        <v>0</v>
      </c>
      <c r="K1236">
        <f>IFERROR(VLOOKUP(Tabla1[[#This Row],[FECHA]],'SIMIT SIN RES'!A:D,4,FALSE),0)</f>
        <v>0</v>
      </c>
      <c r="L1236" s="9">
        <f>IFERROR(VLOOKUP(Tabla1[[#This Row],[FECHA]],'SIMIT SIN RES'!A:D,3,FALSE),0)</f>
        <v>0</v>
      </c>
      <c r="M1236" s="5">
        <f>IFERROR(VLOOKUP(Tabla1[[#This Row],[FECHA]],'RECAUDOS DE COMPARENDOS'!A:D,4,FALSE),0)</f>
        <v>4</v>
      </c>
      <c r="N1236" s="9">
        <f>IFERROR(VLOOKUP(Tabla1[[#This Row],[FECHA]],'RECAUDOS DE COMPARENDOS'!A:D,3,FALSE),0)</f>
        <v>720800</v>
      </c>
      <c r="O1236" s="5">
        <f>IFERROR(VLOOKUP(Tabla1[[#This Row],[FECHA]],'RECAUDOS DE RESOLUCIONES'!A:D,4,FALSE),0)</f>
        <v>0</v>
      </c>
      <c r="P1236" s="9">
        <f>IFERROR(VLOOKUP(Tabla1[[#This Row],[FECHA]],'RECAUDOS DE RESOLUCIONES'!A:D,3,FALSE),0)</f>
        <v>0</v>
      </c>
      <c r="Q123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1236" s="9">
        <f>Tabla1[V. COMPARENDOS]-(Tabla1[V. EXONERACIONES]+Tabla1[[#This Row],[V. SIMIT CON RESOLUCION]]+Tabla1[[#This Row],[V. SIMIT SIN RESOLUCION]]+Tabla1[[#This Row],[V. RECAUDOS COMPARENDOS]]+Tabla1[[#This Row],[V. RECAUDOS RESOLUCIONES]])</f>
        <v>1224000</v>
      </c>
      <c r="S1236" s="11">
        <f>IFERROR(VLOOKUP(Tabla1[[#This Row],[FECHA]],'RECAUDOS LOCALES'!A:D,4,FALSE),0)</f>
        <v>0</v>
      </c>
      <c r="T1236" s="9">
        <f>IFERROR(VLOOKUP(Tabla1[[#This Row],[FECHA]],'RECAUDOS LOCALES'!A:D,3,FALSE),0)</f>
        <v>0</v>
      </c>
      <c r="U1236" s="11">
        <f>IFERROR(VLOOKUP(Tabla1[[#This Row],[FECHA]],'RECAUDOS EXTERNOS'!A:D,4,FALSE),0)</f>
        <v>0</v>
      </c>
      <c r="V1236" s="9">
        <f>IFERROR(VLOOKUP(Tabla1[[#This Row],[FECHA]],'RECAUDOS EXTERNOS'!A:D,3,FALSE),0)</f>
        <v>0</v>
      </c>
    </row>
    <row r="1237" spans="1:22" x14ac:dyDescent="0.25">
      <c r="A1237" s="1">
        <v>38796</v>
      </c>
      <c r="B1237" s="3" t="s">
        <v>1</v>
      </c>
      <c r="C1237" s="2">
        <v>38777</v>
      </c>
      <c r="D1237" s="5">
        <f>YEAR(Tabla1[[#This Row],[FECHA]])</f>
        <v>2006</v>
      </c>
      <c r="E1237" s="5">
        <f>IFERROR(VLOOKUP(Tabla1[[#This Row],[FECHA]],'COMPARENDOS TOTALES'!A:D,4,FALSE),0)</f>
        <v>39</v>
      </c>
      <c r="F1237" s="9">
        <f>IFERROR(VLOOKUP(Tabla1[[#This Row],[FECHA]],'COMPARENDOS TOTALES'!A:D,3,FALSE),0)</f>
        <v>7874400</v>
      </c>
      <c r="G1237" s="5">
        <f>IFERROR(VLOOKUP(Tabla1[[#This Row],[FECHA]],EXONERACIONES!A:D,4,FALSE),0)</f>
        <v>22</v>
      </c>
      <c r="H1237" s="9">
        <f>IFERROR(VLOOKUP(Tabla1[[#This Row],[FECHA]],EXONERACIONES!A:D,3,FALSE),0)</f>
        <v>4406400</v>
      </c>
      <c r="I1237" s="5">
        <f>IFERROR(VLOOKUP(Tabla1[[#This Row],[FECHA]],'SIMIT CON RES'!A:D,4,FALSE),0)</f>
        <v>0</v>
      </c>
      <c r="J1237" s="9">
        <f>IFERROR(VLOOKUP(Tabla1[[#This Row],[FECHA]],'SIMIT CON RES'!A:D,3,FALSE),0)</f>
        <v>0</v>
      </c>
      <c r="K1237">
        <f>IFERROR(VLOOKUP(Tabla1[[#This Row],[FECHA]],'SIMIT SIN RES'!A:D,4,FALSE),0)</f>
        <v>0</v>
      </c>
      <c r="L1237" s="9">
        <f>IFERROR(VLOOKUP(Tabla1[[#This Row],[FECHA]],'SIMIT SIN RES'!A:D,3,FALSE),0)</f>
        <v>0</v>
      </c>
      <c r="M1237" s="5">
        <f>IFERROR(VLOOKUP(Tabla1[[#This Row],[FECHA]],'RECAUDOS DE COMPARENDOS'!A:D,4,FALSE),0)</f>
        <v>1</v>
      </c>
      <c r="N1237" s="9">
        <f>IFERROR(VLOOKUP(Tabla1[[#This Row],[FECHA]],'RECAUDOS DE COMPARENDOS'!A:D,3,FALSE),0)</f>
        <v>204000</v>
      </c>
      <c r="O1237" s="5">
        <f>IFERROR(VLOOKUP(Tabla1[[#This Row],[FECHA]],'RECAUDOS DE RESOLUCIONES'!A:D,4,FALSE),0)</f>
        <v>0</v>
      </c>
      <c r="P1237" s="9">
        <f>IFERROR(VLOOKUP(Tabla1[[#This Row],[FECHA]],'RECAUDOS DE RESOLUCIONES'!A:D,3,FALSE),0)</f>
        <v>0</v>
      </c>
      <c r="Q123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16</v>
      </c>
      <c r="R1237" s="9">
        <f>Tabla1[V. COMPARENDOS]-(Tabla1[V. EXONERACIONES]+Tabla1[[#This Row],[V. SIMIT CON RESOLUCION]]+Tabla1[[#This Row],[V. SIMIT SIN RESOLUCION]]+Tabla1[[#This Row],[V. RECAUDOS COMPARENDOS]]+Tabla1[[#This Row],[V. RECAUDOS RESOLUCIONES]])</f>
        <v>3264000</v>
      </c>
      <c r="S1237" s="11">
        <f>IFERROR(VLOOKUP(Tabla1[[#This Row],[FECHA]],'RECAUDOS LOCALES'!A:D,4,FALSE),0)</f>
        <v>0</v>
      </c>
      <c r="T1237" s="9">
        <f>IFERROR(VLOOKUP(Tabla1[[#This Row],[FECHA]],'RECAUDOS LOCALES'!A:D,3,FALSE),0)</f>
        <v>0</v>
      </c>
      <c r="U1237" s="11">
        <f>IFERROR(VLOOKUP(Tabla1[[#This Row],[FECHA]],'RECAUDOS EXTERNOS'!A:D,4,FALSE),0)</f>
        <v>0</v>
      </c>
      <c r="V1237" s="9">
        <f>IFERROR(VLOOKUP(Tabla1[[#This Row],[FECHA]],'RECAUDOS EXTERNOS'!A:D,3,FALSE),0)</f>
        <v>0</v>
      </c>
    </row>
    <row r="1238" spans="1:22" x14ac:dyDescent="0.25">
      <c r="A1238" s="1">
        <v>38797</v>
      </c>
      <c r="B1238" s="3" t="s">
        <v>2</v>
      </c>
      <c r="C1238" s="2">
        <v>38777</v>
      </c>
      <c r="D1238" s="5">
        <f>YEAR(Tabla1[[#This Row],[FECHA]])</f>
        <v>2006</v>
      </c>
      <c r="E1238" s="5">
        <f>IFERROR(VLOOKUP(Tabla1[[#This Row],[FECHA]],'COMPARENDOS TOTALES'!A:D,4,FALSE),0)</f>
        <v>39</v>
      </c>
      <c r="F1238" s="9">
        <f>IFERROR(VLOOKUP(Tabla1[[#This Row],[FECHA]],'COMPARENDOS TOTALES'!A:D,3,FALSE),0)</f>
        <v>8377600</v>
      </c>
      <c r="G1238" s="5">
        <f>IFERROR(VLOOKUP(Tabla1[[#This Row],[FECHA]],EXONERACIONES!A:D,4,FALSE),0)</f>
        <v>25</v>
      </c>
      <c r="H1238" s="9">
        <f>IFERROR(VLOOKUP(Tabla1[[#This Row],[FECHA]],EXONERACIONES!A:D,3,FALSE),0)</f>
        <v>5412800</v>
      </c>
      <c r="I1238" s="5">
        <f>IFERROR(VLOOKUP(Tabla1[[#This Row],[FECHA]],'SIMIT CON RES'!A:D,4,FALSE),0)</f>
        <v>0</v>
      </c>
      <c r="J1238" s="9">
        <f>IFERROR(VLOOKUP(Tabla1[[#This Row],[FECHA]],'SIMIT CON RES'!A:D,3,FALSE),0)</f>
        <v>0</v>
      </c>
      <c r="K1238">
        <f>IFERROR(VLOOKUP(Tabla1[[#This Row],[FECHA]],'SIMIT SIN RES'!A:D,4,FALSE),0)</f>
        <v>0</v>
      </c>
      <c r="L1238" s="9">
        <f>IFERROR(VLOOKUP(Tabla1[[#This Row],[FECHA]],'SIMIT SIN RES'!A:D,3,FALSE),0)</f>
        <v>0</v>
      </c>
      <c r="M1238" s="5">
        <f>IFERROR(VLOOKUP(Tabla1[[#This Row],[FECHA]],'RECAUDOS DE COMPARENDOS'!A:D,4,FALSE),0)</f>
        <v>1</v>
      </c>
      <c r="N1238" s="9">
        <f>IFERROR(VLOOKUP(Tabla1[[#This Row],[FECHA]],'RECAUDOS DE COMPARENDOS'!A:D,3,FALSE),0)</f>
        <v>204000</v>
      </c>
      <c r="O1238" s="5">
        <f>IFERROR(VLOOKUP(Tabla1[[#This Row],[FECHA]],'RECAUDOS DE RESOLUCIONES'!A:D,4,FALSE),0)</f>
        <v>0</v>
      </c>
      <c r="P1238" s="9">
        <f>IFERROR(VLOOKUP(Tabla1[[#This Row],[FECHA]],'RECAUDOS DE RESOLUCIONES'!A:D,3,FALSE),0)</f>
        <v>0</v>
      </c>
      <c r="Q123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13</v>
      </c>
      <c r="R1238" s="9">
        <f>Tabla1[V. COMPARENDOS]-(Tabla1[V. EXONERACIONES]+Tabla1[[#This Row],[V. SIMIT CON RESOLUCION]]+Tabla1[[#This Row],[V. SIMIT SIN RESOLUCION]]+Tabla1[[#This Row],[V. RECAUDOS COMPARENDOS]]+Tabla1[[#This Row],[V. RECAUDOS RESOLUCIONES]])</f>
        <v>2760800</v>
      </c>
      <c r="S1238" s="11">
        <f>IFERROR(VLOOKUP(Tabla1[[#This Row],[FECHA]],'RECAUDOS LOCALES'!A:D,4,FALSE),0)</f>
        <v>4</v>
      </c>
      <c r="T1238" s="9">
        <f>IFERROR(VLOOKUP(Tabla1[[#This Row],[FECHA]],'RECAUDOS LOCALES'!A:D,3,FALSE),0)</f>
        <v>401555</v>
      </c>
      <c r="U1238" s="11">
        <f>IFERROR(VLOOKUP(Tabla1[[#This Row],[FECHA]],'RECAUDOS EXTERNOS'!A:D,4,FALSE),0)</f>
        <v>11</v>
      </c>
      <c r="V1238" s="9">
        <f>IFERROR(VLOOKUP(Tabla1[[#This Row],[FECHA]],'RECAUDOS EXTERNOS'!A:D,3,FALSE),0)</f>
        <v>2640625</v>
      </c>
    </row>
    <row r="1239" spans="1:22" x14ac:dyDescent="0.25">
      <c r="A1239" s="1">
        <v>38798</v>
      </c>
      <c r="B1239" s="3" t="s">
        <v>3</v>
      </c>
      <c r="C1239" s="2">
        <v>38777</v>
      </c>
      <c r="D1239" s="5">
        <f>YEAR(Tabla1[[#This Row],[FECHA]])</f>
        <v>2006</v>
      </c>
      <c r="E1239" s="5">
        <f>IFERROR(VLOOKUP(Tabla1[[#This Row],[FECHA]],'COMPARENDOS TOTALES'!A:D,4,FALSE),0)</f>
        <v>13</v>
      </c>
      <c r="F1239" s="9">
        <f>IFERROR(VLOOKUP(Tabla1[[#This Row],[FECHA]],'COMPARENDOS TOTALES'!A:D,3,FALSE),0)</f>
        <v>2556800</v>
      </c>
      <c r="G1239" s="5">
        <f>IFERROR(VLOOKUP(Tabla1[[#This Row],[FECHA]],EXONERACIONES!A:D,4,FALSE),0)</f>
        <v>7</v>
      </c>
      <c r="H1239" s="9">
        <f>IFERROR(VLOOKUP(Tabla1[[#This Row],[FECHA]],EXONERACIONES!A:D,3,FALSE),0)</f>
        <v>1332800</v>
      </c>
      <c r="I1239" s="5">
        <f>IFERROR(VLOOKUP(Tabla1[[#This Row],[FECHA]],'SIMIT CON RES'!A:D,4,FALSE),0)</f>
        <v>0</v>
      </c>
      <c r="J1239" s="9">
        <f>IFERROR(VLOOKUP(Tabla1[[#This Row],[FECHA]],'SIMIT CON RES'!A:D,3,FALSE),0)</f>
        <v>0</v>
      </c>
      <c r="K1239">
        <f>IFERROR(VLOOKUP(Tabla1[[#This Row],[FECHA]],'SIMIT SIN RES'!A:D,4,FALSE),0)</f>
        <v>0</v>
      </c>
      <c r="L1239" s="9">
        <f>IFERROR(VLOOKUP(Tabla1[[#This Row],[FECHA]],'SIMIT SIN RES'!A:D,3,FALSE),0)</f>
        <v>0</v>
      </c>
      <c r="M1239" s="5">
        <f>IFERROR(VLOOKUP(Tabla1[[#This Row],[FECHA]],'RECAUDOS DE COMPARENDOS'!A:D,4,FALSE),0)</f>
        <v>3</v>
      </c>
      <c r="N1239" s="9">
        <f>IFERROR(VLOOKUP(Tabla1[[#This Row],[FECHA]],'RECAUDOS DE COMPARENDOS'!A:D,3,FALSE),0)</f>
        <v>612000</v>
      </c>
      <c r="O1239" s="5">
        <f>IFERROR(VLOOKUP(Tabla1[[#This Row],[FECHA]],'RECAUDOS DE RESOLUCIONES'!A:D,4,FALSE),0)</f>
        <v>0</v>
      </c>
      <c r="P1239" s="9">
        <f>IFERROR(VLOOKUP(Tabla1[[#This Row],[FECHA]],'RECAUDOS DE RESOLUCIONES'!A:D,3,FALSE),0)</f>
        <v>0</v>
      </c>
      <c r="Q123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1239" s="9">
        <f>Tabla1[V. COMPARENDOS]-(Tabla1[V. EXONERACIONES]+Tabla1[[#This Row],[V. SIMIT CON RESOLUCION]]+Tabla1[[#This Row],[V. SIMIT SIN RESOLUCION]]+Tabla1[[#This Row],[V. RECAUDOS COMPARENDOS]]+Tabla1[[#This Row],[V. RECAUDOS RESOLUCIONES]])</f>
        <v>612000</v>
      </c>
      <c r="S1239" s="11">
        <f>IFERROR(VLOOKUP(Tabla1[[#This Row],[FECHA]],'RECAUDOS LOCALES'!A:D,4,FALSE),0)</f>
        <v>6</v>
      </c>
      <c r="T1239" s="9">
        <f>IFERROR(VLOOKUP(Tabla1[[#This Row],[FECHA]],'RECAUDOS LOCALES'!A:D,3,FALSE),0)</f>
        <v>504611</v>
      </c>
      <c r="U1239" s="11">
        <f>IFERROR(VLOOKUP(Tabla1[[#This Row],[FECHA]],'RECAUDOS EXTERNOS'!A:D,4,FALSE),0)</f>
        <v>3</v>
      </c>
      <c r="V1239" s="9">
        <f>IFERROR(VLOOKUP(Tabla1[[#This Row],[FECHA]],'RECAUDOS EXTERNOS'!A:D,3,FALSE),0)</f>
        <v>615935</v>
      </c>
    </row>
    <row r="1240" spans="1:22" x14ac:dyDescent="0.25">
      <c r="A1240" s="1">
        <v>38799</v>
      </c>
      <c r="B1240" s="3" t="s">
        <v>6</v>
      </c>
      <c r="C1240" s="2">
        <v>38777</v>
      </c>
      <c r="D1240" s="5">
        <f>YEAR(Tabla1[[#This Row],[FECHA]])</f>
        <v>2006</v>
      </c>
      <c r="E1240" s="5">
        <f>IFERROR(VLOOKUP(Tabla1[[#This Row],[FECHA]],'COMPARENDOS TOTALES'!A:D,4,FALSE),0)</f>
        <v>38</v>
      </c>
      <c r="F1240" s="9">
        <f>IFERROR(VLOOKUP(Tabla1[[#This Row],[FECHA]],'COMPARENDOS TOTALES'!A:D,3,FALSE),0)</f>
        <v>8092000</v>
      </c>
      <c r="G1240" s="5">
        <f>IFERROR(VLOOKUP(Tabla1[[#This Row],[FECHA]],EXONERACIONES!A:D,4,FALSE),0)</f>
        <v>29</v>
      </c>
      <c r="H1240" s="9">
        <f>IFERROR(VLOOKUP(Tabla1[[#This Row],[FECHA]],EXONERACIONES!A:D,3,FALSE),0)</f>
        <v>6242400</v>
      </c>
      <c r="I1240" s="5">
        <f>IFERROR(VLOOKUP(Tabla1[[#This Row],[FECHA]],'SIMIT CON RES'!A:D,4,FALSE),0)</f>
        <v>0</v>
      </c>
      <c r="J1240" s="9">
        <f>IFERROR(VLOOKUP(Tabla1[[#This Row],[FECHA]],'SIMIT CON RES'!A:D,3,FALSE),0)</f>
        <v>0</v>
      </c>
      <c r="K1240">
        <f>IFERROR(VLOOKUP(Tabla1[[#This Row],[FECHA]],'SIMIT SIN RES'!A:D,4,FALSE),0)</f>
        <v>0</v>
      </c>
      <c r="L1240" s="9">
        <f>IFERROR(VLOOKUP(Tabla1[[#This Row],[FECHA]],'SIMIT SIN RES'!A:D,3,FALSE),0)</f>
        <v>0</v>
      </c>
      <c r="M1240" s="5">
        <f>IFERROR(VLOOKUP(Tabla1[[#This Row],[FECHA]],'RECAUDOS DE COMPARENDOS'!A:D,4,FALSE),0)</f>
        <v>2</v>
      </c>
      <c r="N1240" s="9">
        <f>IFERROR(VLOOKUP(Tabla1[[#This Row],[FECHA]],'RECAUDOS DE COMPARENDOS'!A:D,3,FALSE),0)</f>
        <v>516800</v>
      </c>
      <c r="O1240" s="5">
        <f>IFERROR(VLOOKUP(Tabla1[[#This Row],[FECHA]],'RECAUDOS DE RESOLUCIONES'!A:D,4,FALSE),0)</f>
        <v>0</v>
      </c>
      <c r="P1240" s="9">
        <f>IFERROR(VLOOKUP(Tabla1[[#This Row],[FECHA]],'RECAUDOS DE RESOLUCIONES'!A:D,3,FALSE),0)</f>
        <v>0</v>
      </c>
      <c r="Q124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7</v>
      </c>
      <c r="R1240" s="9">
        <f>Tabla1[V. COMPARENDOS]-(Tabla1[V. EXONERACIONES]+Tabla1[[#This Row],[V. SIMIT CON RESOLUCION]]+Tabla1[[#This Row],[V. SIMIT SIN RESOLUCION]]+Tabla1[[#This Row],[V. RECAUDOS COMPARENDOS]]+Tabla1[[#This Row],[V. RECAUDOS RESOLUCIONES]])</f>
        <v>1332800</v>
      </c>
      <c r="S1240" s="11">
        <f>IFERROR(VLOOKUP(Tabla1[[#This Row],[FECHA]],'RECAUDOS LOCALES'!A:D,4,FALSE),0)</f>
        <v>5</v>
      </c>
      <c r="T1240" s="9">
        <f>IFERROR(VLOOKUP(Tabla1[[#This Row],[FECHA]],'RECAUDOS LOCALES'!A:D,3,FALSE),0)</f>
        <v>503318</v>
      </c>
      <c r="U1240" s="11">
        <f>IFERROR(VLOOKUP(Tabla1[[#This Row],[FECHA]],'RECAUDOS EXTERNOS'!A:D,4,FALSE),0)</f>
        <v>7</v>
      </c>
      <c r="V1240" s="9">
        <f>IFERROR(VLOOKUP(Tabla1[[#This Row],[FECHA]],'RECAUDOS EXTERNOS'!A:D,3,FALSE),0)</f>
        <v>1714513</v>
      </c>
    </row>
    <row r="1241" spans="1:22" x14ac:dyDescent="0.25">
      <c r="A1241" s="1">
        <v>38800</v>
      </c>
      <c r="B1241" s="3" t="s">
        <v>0</v>
      </c>
      <c r="C1241" s="2">
        <v>38777</v>
      </c>
      <c r="D1241" s="5">
        <f>YEAR(Tabla1[[#This Row],[FECHA]])</f>
        <v>2006</v>
      </c>
      <c r="E1241" s="5">
        <f>IFERROR(VLOOKUP(Tabla1[[#This Row],[FECHA]],'COMPARENDOS TOTALES'!A:D,4,FALSE),0)</f>
        <v>24</v>
      </c>
      <c r="F1241" s="9">
        <f>IFERROR(VLOOKUP(Tabla1[[#This Row],[FECHA]],'COMPARENDOS TOTALES'!A:D,3,FALSE),0)</f>
        <v>5018400</v>
      </c>
      <c r="G1241" s="5">
        <f>IFERROR(VLOOKUP(Tabla1[[#This Row],[FECHA]],EXONERACIONES!A:D,4,FALSE),0)</f>
        <v>18</v>
      </c>
      <c r="H1241" s="9">
        <f>IFERROR(VLOOKUP(Tabla1[[#This Row],[FECHA]],EXONERACIONES!A:D,3,FALSE),0)</f>
        <v>3794400</v>
      </c>
      <c r="I1241" s="5">
        <f>IFERROR(VLOOKUP(Tabla1[[#This Row],[FECHA]],'SIMIT CON RES'!A:D,4,FALSE),0)</f>
        <v>0</v>
      </c>
      <c r="J1241" s="9">
        <f>IFERROR(VLOOKUP(Tabla1[[#This Row],[FECHA]],'SIMIT CON RES'!A:D,3,FALSE),0)</f>
        <v>0</v>
      </c>
      <c r="K1241">
        <f>IFERROR(VLOOKUP(Tabla1[[#This Row],[FECHA]],'SIMIT SIN RES'!A:D,4,FALSE),0)</f>
        <v>0</v>
      </c>
      <c r="L1241" s="9">
        <f>IFERROR(VLOOKUP(Tabla1[[#This Row],[FECHA]],'SIMIT SIN RES'!A:D,3,FALSE),0)</f>
        <v>0</v>
      </c>
      <c r="M1241" s="5">
        <f>IFERROR(VLOOKUP(Tabla1[[#This Row],[FECHA]],'RECAUDOS DE COMPARENDOS'!A:D,4,FALSE),0)</f>
        <v>0</v>
      </c>
      <c r="N1241" s="9">
        <f>IFERROR(VLOOKUP(Tabla1[[#This Row],[FECHA]],'RECAUDOS DE COMPARENDOS'!A:D,3,FALSE),0)</f>
        <v>0</v>
      </c>
      <c r="O1241" s="5">
        <f>IFERROR(VLOOKUP(Tabla1[[#This Row],[FECHA]],'RECAUDOS DE RESOLUCIONES'!A:D,4,FALSE),0)</f>
        <v>0</v>
      </c>
      <c r="P1241" s="9">
        <f>IFERROR(VLOOKUP(Tabla1[[#This Row],[FECHA]],'RECAUDOS DE RESOLUCIONES'!A:D,3,FALSE),0)</f>
        <v>0</v>
      </c>
      <c r="Q124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1241" s="9">
        <f>Tabla1[V. COMPARENDOS]-(Tabla1[V. EXONERACIONES]+Tabla1[[#This Row],[V. SIMIT CON RESOLUCION]]+Tabla1[[#This Row],[V. SIMIT SIN RESOLUCION]]+Tabla1[[#This Row],[V. RECAUDOS COMPARENDOS]]+Tabla1[[#This Row],[V. RECAUDOS RESOLUCIONES]])</f>
        <v>1224000</v>
      </c>
      <c r="S1241" s="11">
        <f>IFERROR(VLOOKUP(Tabla1[[#This Row],[FECHA]],'RECAUDOS LOCALES'!A:D,4,FALSE),0)</f>
        <v>3</v>
      </c>
      <c r="T1241" s="9">
        <f>IFERROR(VLOOKUP(Tabla1[[#This Row],[FECHA]],'RECAUDOS LOCALES'!A:D,3,FALSE),0)</f>
        <v>347035</v>
      </c>
      <c r="U1241" s="11">
        <f>IFERROR(VLOOKUP(Tabla1[[#This Row],[FECHA]],'RECAUDOS EXTERNOS'!A:D,4,FALSE),0)</f>
        <v>7</v>
      </c>
      <c r="V1241" s="9">
        <f>IFERROR(VLOOKUP(Tabla1[[#This Row],[FECHA]],'RECAUDOS EXTERNOS'!A:D,3,FALSE),0)</f>
        <v>1818470</v>
      </c>
    </row>
    <row r="1242" spans="1:22" x14ac:dyDescent="0.25">
      <c r="A1242" s="1">
        <v>38801</v>
      </c>
      <c r="B1242" s="3" t="s">
        <v>5</v>
      </c>
      <c r="C1242" s="2">
        <v>38777</v>
      </c>
      <c r="D1242" s="5">
        <f>YEAR(Tabla1[[#This Row],[FECHA]])</f>
        <v>2006</v>
      </c>
      <c r="E1242" s="5">
        <f>IFERROR(VLOOKUP(Tabla1[[#This Row],[FECHA]],'COMPARENDOS TOTALES'!A:D,4,FALSE),0)</f>
        <v>28</v>
      </c>
      <c r="F1242" s="9">
        <f>IFERROR(VLOOKUP(Tabla1[[#This Row],[FECHA]],'COMPARENDOS TOTALES'!A:D,3,FALSE),0)</f>
        <v>5331200</v>
      </c>
      <c r="G1242" s="5">
        <f>IFERROR(VLOOKUP(Tabla1[[#This Row],[FECHA]],EXONERACIONES!A:D,4,FALSE),0)</f>
        <v>20</v>
      </c>
      <c r="H1242" s="9">
        <f>IFERROR(VLOOKUP(Tabla1[[#This Row],[FECHA]],EXONERACIONES!A:D,3,FALSE),0)</f>
        <v>3699200</v>
      </c>
      <c r="I1242" s="5">
        <f>IFERROR(VLOOKUP(Tabla1[[#This Row],[FECHA]],'SIMIT CON RES'!A:D,4,FALSE),0)</f>
        <v>0</v>
      </c>
      <c r="J1242" s="9">
        <f>IFERROR(VLOOKUP(Tabla1[[#This Row],[FECHA]],'SIMIT CON RES'!A:D,3,FALSE),0)</f>
        <v>0</v>
      </c>
      <c r="K1242">
        <f>IFERROR(VLOOKUP(Tabla1[[#This Row],[FECHA]],'SIMIT SIN RES'!A:D,4,FALSE),0)</f>
        <v>0</v>
      </c>
      <c r="L1242" s="9">
        <f>IFERROR(VLOOKUP(Tabla1[[#This Row],[FECHA]],'SIMIT SIN RES'!A:D,3,FALSE),0)</f>
        <v>0</v>
      </c>
      <c r="M1242" s="5">
        <f>IFERROR(VLOOKUP(Tabla1[[#This Row],[FECHA]],'RECAUDOS DE COMPARENDOS'!A:D,4,FALSE),0)</f>
        <v>0</v>
      </c>
      <c r="N1242" s="9">
        <f>IFERROR(VLOOKUP(Tabla1[[#This Row],[FECHA]],'RECAUDOS DE COMPARENDOS'!A:D,3,FALSE),0)</f>
        <v>0</v>
      </c>
      <c r="O1242" s="5">
        <f>IFERROR(VLOOKUP(Tabla1[[#This Row],[FECHA]],'RECAUDOS DE RESOLUCIONES'!A:D,4,FALSE),0)</f>
        <v>0</v>
      </c>
      <c r="P1242" s="9">
        <f>IFERROR(VLOOKUP(Tabla1[[#This Row],[FECHA]],'RECAUDOS DE RESOLUCIONES'!A:D,3,FALSE),0)</f>
        <v>0</v>
      </c>
      <c r="Q124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8</v>
      </c>
      <c r="R1242" s="9">
        <f>Tabla1[V. COMPARENDOS]-(Tabla1[V. EXONERACIONES]+Tabla1[[#This Row],[V. SIMIT CON RESOLUCION]]+Tabla1[[#This Row],[V. SIMIT SIN RESOLUCION]]+Tabla1[[#This Row],[V. RECAUDOS COMPARENDOS]]+Tabla1[[#This Row],[V. RECAUDOS RESOLUCIONES]])</f>
        <v>1632000</v>
      </c>
      <c r="S1242" s="11">
        <f>IFERROR(VLOOKUP(Tabla1[[#This Row],[FECHA]],'RECAUDOS LOCALES'!A:D,4,FALSE),0)</f>
        <v>0</v>
      </c>
      <c r="T1242" s="9">
        <f>IFERROR(VLOOKUP(Tabla1[[#This Row],[FECHA]],'RECAUDOS LOCALES'!A:D,3,FALSE),0)</f>
        <v>0</v>
      </c>
      <c r="U1242" s="11">
        <f>IFERROR(VLOOKUP(Tabla1[[#This Row],[FECHA]],'RECAUDOS EXTERNOS'!A:D,4,FALSE),0)</f>
        <v>0</v>
      </c>
      <c r="V1242" s="9">
        <f>IFERROR(VLOOKUP(Tabla1[[#This Row],[FECHA]],'RECAUDOS EXTERNOS'!A:D,3,FALSE),0)</f>
        <v>0</v>
      </c>
    </row>
    <row r="1243" spans="1:22" x14ac:dyDescent="0.25">
      <c r="A1243" s="1">
        <v>38802</v>
      </c>
      <c r="B1243" s="3" t="s">
        <v>4</v>
      </c>
      <c r="C1243" s="2">
        <v>38777</v>
      </c>
      <c r="D1243" s="5">
        <f>YEAR(Tabla1[[#This Row],[FECHA]])</f>
        <v>2006</v>
      </c>
      <c r="E1243" s="5">
        <f>IFERROR(VLOOKUP(Tabla1[[#This Row],[FECHA]],'COMPARENDOS TOTALES'!A:D,4,FALSE),0)</f>
        <v>22</v>
      </c>
      <c r="F1243" s="9">
        <f>IFERROR(VLOOKUP(Tabla1[[#This Row],[FECHA]],'COMPARENDOS TOTALES'!A:D,3,FALSE),0)</f>
        <v>4406400</v>
      </c>
      <c r="G1243" s="5">
        <f>IFERROR(VLOOKUP(Tabla1[[#This Row],[FECHA]],EXONERACIONES!A:D,4,FALSE),0)</f>
        <v>12</v>
      </c>
      <c r="H1243" s="9">
        <f>IFERROR(VLOOKUP(Tabla1[[#This Row],[FECHA]],EXONERACIONES!A:D,3,FALSE),0)</f>
        <v>2556800</v>
      </c>
      <c r="I1243" s="5">
        <f>IFERROR(VLOOKUP(Tabla1[[#This Row],[FECHA]],'SIMIT CON RES'!A:D,4,FALSE),0)</f>
        <v>0</v>
      </c>
      <c r="J1243" s="9">
        <f>IFERROR(VLOOKUP(Tabla1[[#This Row],[FECHA]],'SIMIT CON RES'!A:D,3,FALSE),0)</f>
        <v>0</v>
      </c>
      <c r="K1243">
        <f>IFERROR(VLOOKUP(Tabla1[[#This Row],[FECHA]],'SIMIT SIN RES'!A:D,4,FALSE),0)</f>
        <v>0</v>
      </c>
      <c r="L1243" s="9">
        <f>IFERROR(VLOOKUP(Tabla1[[#This Row],[FECHA]],'SIMIT SIN RES'!A:D,3,FALSE),0)</f>
        <v>0</v>
      </c>
      <c r="M1243" s="5">
        <f>IFERROR(VLOOKUP(Tabla1[[#This Row],[FECHA]],'RECAUDOS DE COMPARENDOS'!A:D,4,FALSE),0)</f>
        <v>2</v>
      </c>
      <c r="N1243" s="9">
        <f>IFERROR(VLOOKUP(Tabla1[[#This Row],[FECHA]],'RECAUDOS DE COMPARENDOS'!A:D,3,FALSE),0)</f>
        <v>312800</v>
      </c>
      <c r="O1243" s="5">
        <f>IFERROR(VLOOKUP(Tabla1[[#This Row],[FECHA]],'RECAUDOS DE RESOLUCIONES'!A:D,4,FALSE),0)</f>
        <v>0</v>
      </c>
      <c r="P1243" s="9">
        <f>IFERROR(VLOOKUP(Tabla1[[#This Row],[FECHA]],'RECAUDOS DE RESOLUCIONES'!A:D,3,FALSE),0)</f>
        <v>0</v>
      </c>
      <c r="Q124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8</v>
      </c>
      <c r="R1243" s="9">
        <f>Tabla1[V. COMPARENDOS]-(Tabla1[V. EXONERACIONES]+Tabla1[[#This Row],[V. SIMIT CON RESOLUCION]]+Tabla1[[#This Row],[V. SIMIT SIN RESOLUCION]]+Tabla1[[#This Row],[V. RECAUDOS COMPARENDOS]]+Tabla1[[#This Row],[V. RECAUDOS RESOLUCIONES]])</f>
        <v>1536800</v>
      </c>
      <c r="S1243" s="11">
        <f>IFERROR(VLOOKUP(Tabla1[[#This Row],[FECHA]],'RECAUDOS LOCALES'!A:D,4,FALSE),0)</f>
        <v>0</v>
      </c>
      <c r="T1243" s="9">
        <f>IFERROR(VLOOKUP(Tabla1[[#This Row],[FECHA]],'RECAUDOS LOCALES'!A:D,3,FALSE),0)</f>
        <v>0</v>
      </c>
      <c r="U1243" s="11">
        <f>IFERROR(VLOOKUP(Tabla1[[#This Row],[FECHA]],'RECAUDOS EXTERNOS'!A:D,4,FALSE),0)</f>
        <v>0</v>
      </c>
      <c r="V1243" s="9">
        <f>IFERROR(VLOOKUP(Tabla1[[#This Row],[FECHA]],'RECAUDOS EXTERNOS'!A:D,3,FALSE),0)</f>
        <v>0</v>
      </c>
    </row>
    <row r="1244" spans="1:22" x14ac:dyDescent="0.25">
      <c r="A1244" s="1">
        <v>38803</v>
      </c>
      <c r="B1244" s="3" t="s">
        <v>1</v>
      </c>
      <c r="C1244" s="2">
        <v>38777</v>
      </c>
      <c r="D1244" s="5">
        <f>YEAR(Tabla1[[#This Row],[FECHA]])</f>
        <v>2006</v>
      </c>
      <c r="E1244" s="5">
        <f>IFERROR(VLOOKUP(Tabla1[[#This Row],[FECHA]],'COMPARENDOS TOTALES'!A:D,4,FALSE),0)</f>
        <v>44</v>
      </c>
      <c r="F1244" s="9">
        <f>IFERROR(VLOOKUP(Tabla1[[#This Row],[FECHA]],'COMPARENDOS TOTALES'!A:D,3,FALSE),0)</f>
        <v>9220800</v>
      </c>
      <c r="G1244" s="5">
        <f>IFERROR(VLOOKUP(Tabla1[[#This Row],[FECHA]],EXONERACIONES!A:D,4,FALSE),0)</f>
        <v>37</v>
      </c>
      <c r="H1244" s="9">
        <f>IFERROR(VLOOKUP(Tabla1[[#This Row],[FECHA]],EXONERACIONES!A:D,3,FALSE),0)</f>
        <v>7888000</v>
      </c>
      <c r="I1244" s="5">
        <f>IFERROR(VLOOKUP(Tabla1[[#This Row],[FECHA]],'SIMIT CON RES'!A:D,4,FALSE),0)</f>
        <v>0</v>
      </c>
      <c r="J1244" s="9">
        <f>IFERROR(VLOOKUP(Tabla1[[#This Row],[FECHA]],'SIMIT CON RES'!A:D,3,FALSE),0)</f>
        <v>0</v>
      </c>
      <c r="K1244">
        <f>IFERROR(VLOOKUP(Tabla1[[#This Row],[FECHA]],'SIMIT SIN RES'!A:D,4,FALSE),0)</f>
        <v>0</v>
      </c>
      <c r="L1244" s="9">
        <f>IFERROR(VLOOKUP(Tabla1[[#This Row],[FECHA]],'SIMIT SIN RES'!A:D,3,FALSE),0)</f>
        <v>0</v>
      </c>
      <c r="M1244" s="5">
        <f>IFERROR(VLOOKUP(Tabla1[[#This Row],[FECHA]],'RECAUDOS DE COMPARENDOS'!A:D,4,FALSE),0)</f>
        <v>4</v>
      </c>
      <c r="N1244" s="9">
        <f>IFERROR(VLOOKUP(Tabla1[[#This Row],[FECHA]],'RECAUDOS DE COMPARENDOS'!A:D,3,FALSE),0)</f>
        <v>720800</v>
      </c>
      <c r="O1244" s="5">
        <f>IFERROR(VLOOKUP(Tabla1[[#This Row],[FECHA]],'RECAUDOS DE RESOLUCIONES'!A:D,4,FALSE),0)</f>
        <v>0</v>
      </c>
      <c r="P1244" s="9">
        <f>IFERROR(VLOOKUP(Tabla1[[#This Row],[FECHA]],'RECAUDOS DE RESOLUCIONES'!A:D,3,FALSE),0)</f>
        <v>0</v>
      </c>
      <c r="Q124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1244" s="9">
        <f>Tabla1[V. COMPARENDOS]-(Tabla1[V. EXONERACIONES]+Tabla1[[#This Row],[V. SIMIT CON RESOLUCION]]+Tabla1[[#This Row],[V. SIMIT SIN RESOLUCION]]+Tabla1[[#This Row],[V. RECAUDOS COMPARENDOS]]+Tabla1[[#This Row],[V. RECAUDOS RESOLUCIONES]])</f>
        <v>612000</v>
      </c>
      <c r="S1244" s="11">
        <f>IFERROR(VLOOKUP(Tabla1[[#This Row],[FECHA]],'RECAUDOS LOCALES'!A:D,4,FALSE),0)</f>
        <v>3</v>
      </c>
      <c r="T1244" s="9">
        <f>IFERROR(VLOOKUP(Tabla1[[#This Row],[FECHA]],'RECAUDOS LOCALES'!A:D,3,FALSE),0)</f>
        <v>394635</v>
      </c>
      <c r="U1244" s="11">
        <f>IFERROR(VLOOKUP(Tabla1[[#This Row],[FECHA]],'RECAUDOS EXTERNOS'!A:D,4,FALSE),0)</f>
        <v>2</v>
      </c>
      <c r="V1244" s="9">
        <f>IFERROR(VLOOKUP(Tabla1[[#This Row],[FECHA]],'RECAUDOS EXTERNOS'!A:D,3,FALSE),0)</f>
        <v>613470</v>
      </c>
    </row>
    <row r="1245" spans="1:22" x14ac:dyDescent="0.25">
      <c r="A1245" s="1">
        <v>38804</v>
      </c>
      <c r="B1245" s="3" t="s">
        <v>2</v>
      </c>
      <c r="C1245" s="2">
        <v>38777</v>
      </c>
      <c r="D1245" s="5">
        <f>YEAR(Tabla1[[#This Row],[FECHA]])</f>
        <v>2006</v>
      </c>
      <c r="E1245" s="5">
        <f>IFERROR(VLOOKUP(Tabla1[[#This Row],[FECHA]],'COMPARENDOS TOTALES'!A:D,4,FALSE),0)</f>
        <v>23</v>
      </c>
      <c r="F1245" s="9">
        <f>IFERROR(VLOOKUP(Tabla1[[#This Row],[FECHA]],'COMPARENDOS TOTALES'!A:D,3,FALSE),0)</f>
        <v>5113600</v>
      </c>
      <c r="G1245" s="5">
        <f>IFERROR(VLOOKUP(Tabla1[[#This Row],[FECHA]],EXONERACIONES!A:D,4,FALSE),0)</f>
        <v>17</v>
      </c>
      <c r="H1245" s="9">
        <f>IFERROR(VLOOKUP(Tabla1[[#This Row],[FECHA]],EXONERACIONES!A:D,3,FALSE),0)</f>
        <v>3984800</v>
      </c>
      <c r="I1245" s="5">
        <f>IFERROR(VLOOKUP(Tabla1[[#This Row],[FECHA]],'SIMIT CON RES'!A:D,4,FALSE),0)</f>
        <v>0</v>
      </c>
      <c r="J1245" s="9">
        <f>IFERROR(VLOOKUP(Tabla1[[#This Row],[FECHA]],'SIMIT CON RES'!A:D,3,FALSE),0)</f>
        <v>0</v>
      </c>
      <c r="K1245">
        <f>IFERROR(VLOOKUP(Tabla1[[#This Row],[FECHA]],'SIMIT SIN RES'!A:D,4,FALSE),0)</f>
        <v>0</v>
      </c>
      <c r="L1245" s="9">
        <f>IFERROR(VLOOKUP(Tabla1[[#This Row],[FECHA]],'SIMIT SIN RES'!A:D,3,FALSE),0)</f>
        <v>0</v>
      </c>
      <c r="M1245" s="5">
        <f>IFERROR(VLOOKUP(Tabla1[[#This Row],[FECHA]],'RECAUDOS DE COMPARENDOS'!A:D,4,FALSE),0)</f>
        <v>4</v>
      </c>
      <c r="N1245" s="9">
        <f>IFERROR(VLOOKUP(Tabla1[[#This Row],[FECHA]],'RECAUDOS DE COMPARENDOS'!A:D,3,FALSE),0)</f>
        <v>720800</v>
      </c>
      <c r="O1245" s="5">
        <f>IFERROR(VLOOKUP(Tabla1[[#This Row],[FECHA]],'RECAUDOS DE RESOLUCIONES'!A:D,4,FALSE),0)</f>
        <v>0</v>
      </c>
      <c r="P1245" s="9">
        <f>IFERROR(VLOOKUP(Tabla1[[#This Row],[FECHA]],'RECAUDOS DE RESOLUCIONES'!A:D,3,FALSE),0)</f>
        <v>0</v>
      </c>
      <c r="Q124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1245" s="9">
        <f>Tabla1[V. COMPARENDOS]-(Tabla1[V. EXONERACIONES]+Tabla1[[#This Row],[V. SIMIT CON RESOLUCION]]+Tabla1[[#This Row],[V. SIMIT SIN RESOLUCION]]+Tabla1[[#This Row],[V. RECAUDOS COMPARENDOS]]+Tabla1[[#This Row],[V. RECAUDOS RESOLUCIONES]])</f>
        <v>408000</v>
      </c>
      <c r="S1245" s="11">
        <f>IFERROR(VLOOKUP(Tabla1[[#This Row],[FECHA]],'RECAUDOS LOCALES'!A:D,4,FALSE),0)</f>
        <v>3</v>
      </c>
      <c r="T1245" s="9">
        <f>IFERROR(VLOOKUP(Tabla1[[#This Row],[FECHA]],'RECAUDOS LOCALES'!A:D,3,FALSE),0)</f>
        <v>383000</v>
      </c>
      <c r="U1245" s="11">
        <f>IFERROR(VLOOKUP(Tabla1[[#This Row],[FECHA]],'RECAUDOS EXTERNOS'!A:D,4,FALSE),0)</f>
        <v>8</v>
      </c>
      <c r="V1245" s="9">
        <f>IFERROR(VLOOKUP(Tabla1[[#This Row],[FECHA]],'RECAUDOS EXTERNOS'!A:D,3,FALSE),0)</f>
        <v>1837432</v>
      </c>
    </row>
    <row r="1246" spans="1:22" x14ac:dyDescent="0.25">
      <c r="A1246" s="1">
        <v>38805</v>
      </c>
      <c r="B1246" s="3" t="s">
        <v>3</v>
      </c>
      <c r="C1246" s="2">
        <v>38777</v>
      </c>
      <c r="D1246" s="5">
        <f>YEAR(Tabla1[[#This Row],[FECHA]])</f>
        <v>2006</v>
      </c>
      <c r="E1246" s="5">
        <f>IFERROR(VLOOKUP(Tabla1[[#This Row],[FECHA]],'COMPARENDOS TOTALES'!A:D,4,FALSE),0)</f>
        <v>19</v>
      </c>
      <c r="F1246" s="9">
        <f>IFERROR(VLOOKUP(Tabla1[[#This Row],[FECHA]],'COMPARENDOS TOTALES'!A:D,3,FALSE),0)</f>
        <v>3889600</v>
      </c>
      <c r="G1246" s="5">
        <f>IFERROR(VLOOKUP(Tabla1[[#This Row],[FECHA]],EXONERACIONES!A:D,4,FALSE),0)</f>
        <v>15</v>
      </c>
      <c r="H1246" s="9">
        <f>IFERROR(VLOOKUP(Tabla1[[#This Row],[FECHA]],EXONERACIONES!A:D,3,FALSE),0)</f>
        <v>3073600</v>
      </c>
      <c r="I1246" s="5">
        <f>IFERROR(VLOOKUP(Tabla1[[#This Row],[FECHA]],'SIMIT CON RES'!A:D,4,FALSE),0)</f>
        <v>0</v>
      </c>
      <c r="J1246" s="9">
        <f>IFERROR(VLOOKUP(Tabla1[[#This Row],[FECHA]],'SIMIT CON RES'!A:D,3,FALSE),0)</f>
        <v>0</v>
      </c>
      <c r="K1246">
        <f>IFERROR(VLOOKUP(Tabla1[[#This Row],[FECHA]],'SIMIT SIN RES'!A:D,4,FALSE),0)</f>
        <v>0</v>
      </c>
      <c r="L1246" s="9">
        <f>IFERROR(VLOOKUP(Tabla1[[#This Row],[FECHA]],'SIMIT SIN RES'!A:D,3,FALSE),0)</f>
        <v>0</v>
      </c>
      <c r="M1246" s="5">
        <f>IFERROR(VLOOKUP(Tabla1[[#This Row],[FECHA]],'RECAUDOS DE COMPARENDOS'!A:D,4,FALSE),0)</f>
        <v>2</v>
      </c>
      <c r="N1246" s="9">
        <f>IFERROR(VLOOKUP(Tabla1[[#This Row],[FECHA]],'RECAUDOS DE COMPARENDOS'!A:D,3,FALSE),0)</f>
        <v>408000</v>
      </c>
      <c r="O1246" s="5">
        <f>IFERROR(VLOOKUP(Tabla1[[#This Row],[FECHA]],'RECAUDOS DE RESOLUCIONES'!A:D,4,FALSE),0)</f>
        <v>0</v>
      </c>
      <c r="P1246" s="9">
        <f>IFERROR(VLOOKUP(Tabla1[[#This Row],[FECHA]],'RECAUDOS DE RESOLUCIONES'!A:D,3,FALSE),0)</f>
        <v>0</v>
      </c>
      <c r="Q124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1246" s="9">
        <f>Tabla1[V. COMPARENDOS]-(Tabla1[V. EXONERACIONES]+Tabla1[[#This Row],[V. SIMIT CON RESOLUCION]]+Tabla1[[#This Row],[V. SIMIT SIN RESOLUCION]]+Tabla1[[#This Row],[V. RECAUDOS COMPARENDOS]]+Tabla1[[#This Row],[V. RECAUDOS RESOLUCIONES]])</f>
        <v>408000</v>
      </c>
      <c r="S1246" s="11">
        <f>IFERROR(VLOOKUP(Tabla1[[#This Row],[FECHA]],'RECAUDOS LOCALES'!A:D,4,FALSE),0)</f>
        <v>9</v>
      </c>
      <c r="T1246" s="9">
        <f>IFERROR(VLOOKUP(Tabla1[[#This Row],[FECHA]],'RECAUDOS LOCALES'!A:D,3,FALSE),0)</f>
        <v>878892</v>
      </c>
      <c r="U1246" s="11">
        <f>IFERROR(VLOOKUP(Tabla1[[#This Row],[FECHA]],'RECAUDOS EXTERNOS'!A:D,4,FALSE),0)</f>
        <v>7</v>
      </c>
      <c r="V1246" s="9">
        <f>IFERROR(VLOOKUP(Tabla1[[#This Row],[FECHA]],'RECAUDOS EXTERNOS'!A:D,3,FALSE),0)</f>
        <v>1956473</v>
      </c>
    </row>
    <row r="1247" spans="1:22" x14ac:dyDescent="0.25">
      <c r="A1247" s="1">
        <v>38806</v>
      </c>
      <c r="B1247" s="3" t="s">
        <v>6</v>
      </c>
      <c r="C1247" s="2">
        <v>38777</v>
      </c>
      <c r="D1247" s="5">
        <f>YEAR(Tabla1[[#This Row],[FECHA]])</f>
        <v>2006</v>
      </c>
      <c r="E1247" s="5">
        <f>IFERROR(VLOOKUP(Tabla1[[#This Row],[FECHA]],'COMPARENDOS TOTALES'!A:D,4,FALSE),0)</f>
        <v>23</v>
      </c>
      <c r="F1247" s="9">
        <f>IFERROR(VLOOKUP(Tabla1[[#This Row],[FECHA]],'COMPARENDOS TOTALES'!A:D,3,FALSE),0)</f>
        <v>5304000</v>
      </c>
      <c r="G1247" s="5">
        <f>IFERROR(VLOOKUP(Tabla1[[#This Row],[FECHA]],EXONERACIONES!A:D,4,FALSE),0)</f>
        <v>15</v>
      </c>
      <c r="H1247" s="9">
        <f>IFERROR(VLOOKUP(Tabla1[[#This Row],[FECHA]],EXONERACIONES!A:D,3,FALSE),0)</f>
        <v>3468000</v>
      </c>
      <c r="I1247" s="5">
        <f>IFERROR(VLOOKUP(Tabla1[[#This Row],[FECHA]],'SIMIT CON RES'!A:D,4,FALSE),0)</f>
        <v>0</v>
      </c>
      <c r="J1247" s="9">
        <f>IFERROR(VLOOKUP(Tabla1[[#This Row],[FECHA]],'SIMIT CON RES'!A:D,3,FALSE),0)</f>
        <v>0</v>
      </c>
      <c r="K1247">
        <f>IFERROR(VLOOKUP(Tabla1[[#This Row],[FECHA]],'SIMIT SIN RES'!A:D,4,FALSE),0)</f>
        <v>0</v>
      </c>
      <c r="L1247" s="9">
        <f>IFERROR(VLOOKUP(Tabla1[[#This Row],[FECHA]],'SIMIT SIN RES'!A:D,3,FALSE),0)</f>
        <v>0</v>
      </c>
      <c r="M1247" s="5">
        <f>IFERROR(VLOOKUP(Tabla1[[#This Row],[FECHA]],'RECAUDOS DE COMPARENDOS'!A:D,4,FALSE),0)</f>
        <v>2</v>
      </c>
      <c r="N1247" s="9">
        <f>IFERROR(VLOOKUP(Tabla1[[#This Row],[FECHA]],'RECAUDOS DE COMPARENDOS'!A:D,3,FALSE),0)</f>
        <v>408000</v>
      </c>
      <c r="O1247" s="5">
        <f>IFERROR(VLOOKUP(Tabla1[[#This Row],[FECHA]],'RECAUDOS DE RESOLUCIONES'!A:D,4,FALSE),0)</f>
        <v>0</v>
      </c>
      <c r="P1247" s="9">
        <f>IFERROR(VLOOKUP(Tabla1[[#This Row],[FECHA]],'RECAUDOS DE RESOLUCIONES'!A:D,3,FALSE),0)</f>
        <v>0</v>
      </c>
      <c r="Q124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1247" s="9">
        <f>Tabla1[V. COMPARENDOS]-(Tabla1[V. EXONERACIONES]+Tabla1[[#This Row],[V. SIMIT CON RESOLUCION]]+Tabla1[[#This Row],[V. SIMIT SIN RESOLUCION]]+Tabla1[[#This Row],[V. RECAUDOS COMPARENDOS]]+Tabla1[[#This Row],[V. RECAUDOS RESOLUCIONES]])</f>
        <v>1428000</v>
      </c>
      <c r="S1247" s="11">
        <f>IFERROR(VLOOKUP(Tabla1[[#This Row],[FECHA]],'RECAUDOS LOCALES'!A:D,4,FALSE),0)</f>
        <v>10</v>
      </c>
      <c r="T1247" s="9">
        <f>IFERROR(VLOOKUP(Tabla1[[#This Row],[FECHA]],'RECAUDOS LOCALES'!A:D,3,FALSE),0)</f>
        <v>762724</v>
      </c>
      <c r="U1247" s="11">
        <f>IFERROR(VLOOKUP(Tabla1[[#This Row],[FECHA]],'RECAUDOS EXTERNOS'!A:D,4,FALSE),0)</f>
        <v>10</v>
      </c>
      <c r="V1247" s="9">
        <f>IFERROR(VLOOKUP(Tabla1[[#This Row],[FECHA]],'RECAUDOS EXTERNOS'!A:D,3,FALSE),0)</f>
        <v>2838955</v>
      </c>
    </row>
    <row r="1248" spans="1:22" x14ac:dyDescent="0.25">
      <c r="A1248" s="1">
        <v>38807</v>
      </c>
      <c r="B1248" s="3" t="s">
        <v>0</v>
      </c>
      <c r="C1248" s="2">
        <v>38777</v>
      </c>
      <c r="D1248" s="5">
        <f>YEAR(Tabla1[[#This Row],[FECHA]])</f>
        <v>2006</v>
      </c>
      <c r="E1248" s="5">
        <f>IFERROR(VLOOKUP(Tabla1[[#This Row],[FECHA]],'COMPARENDOS TOTALES'!A:D,4,FALSE),0)</f>
        <v>21</v>
      </c>
      <c r="F1248" s="9">
        <f>IFERROR(VLOOKUP(Tabla1[[#This Row],[FECHA]],'COMPARENDOS TOTALES'!A:D,3,FALSE),0)</f>
        <v>4705600</v>
      </c>
      <c r="G1248" s="5">
        <f>IFERROR(VLOOKUP(Tabla1[[#This Row],[FECHA]],EXONERACIONES!A:D,4,FALSE),0)</f>
        <v>18</v>
      </c>
      <c r="H1248" s="9">
        <f>IFERROR(VLOOKUP(Tabla1[[#This Row],[FECHA]],EXONERACIONES!A:D,3,FALSE),0)</f>
        <v>4093600</v>
      </c>
      <c r="I1248" s="5">
        <f>IFERROR(VLOOKUP(Tabla1[[#This Row],[FECHA]],'SIMIT CON RES'!A:D,4,FALSE),0)</f>
        <v>0</v>
      </c>
      <c r="J1248" s="9">
        <f>IFERROR(VLOOKUP(Tabla1[[#This Row],[FECHA]],'SIMIT CON RES'!A:D,3,FALSE),0)</f>
        <v>0</v>
      </c>
      <c r="K1248">
        <f>IFERROR(VLOOKUP(Tabla1[[#This Row],[FECHA]],'SIMIT SIN RES'!A:D,4,FALSE),0)</f>
        <v>0</v>
      </c>
      <c r="L1248" s="9">
        <f>IFERROR(VLOOKUP(Tabla1[[#This Row],[FECHA]],'SIMIT SIN RES'!A:D,3,FALSE),0)</f>
        <v>0</v>
      </c>
      <c r="M1248" s="5">
        <f>IFERROR(VLOOKUP(Tabla1[[#This Row],[FECHA]],'RECAUDOS DE COMPARENDOS'!A:D,4,FALSE),0)</f>
        <v>2</v>
      </c>
      <c r="N1248" s="9">
        <f>IFERROR(VLOOKUP(Tabla1[[#This Row],[FECHA]],'RECAUDOS DE COMPARENDOS'!A:D,3,FALSE),0)</f>
        <v>408000</v>
      </c>
      <c r="O1248" s="5">
        <f>IFERROR(VLOOKUP(Tabla1[[#This Row],[FECHA]],'RECAUDOS DE RESOLUCIONES'!A:D,4,FALSE),0)</f>
        <v>0</v>
      </c>
      <c r="P1248" s="9">
        <f>IFERROR(VLOOKUP(Tabla1[[#This Row],[FECHA]],'RECAUDOS DE RESOLUCIONES'!A:D,3,FALSE),0)</f>
        <v>0</v>
      </c>
      <c r="Q124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1248" s="9">
        <f>Tabla1[V. COMPARENDOS]-(Tabla1[V. EXONERACIONES]+Tabla1[[#This Row],[V. SIMIT CON RESOLUCION]]+Tabla1[[#This Row],[V. SIMIT SIN RESOLUCION]]+Tabla1[[#This Row],[V. RECAUDOS COMPARENDOS]]+Tabla1[[#This Row],[V. RECAUDOS RESOLUCIONES]])</f>
        <v>204000</v>
      </c>
      <c r="S1248" s="11">
        <f>IFERROR(VLOOKUP(Tabla1[[#This Row],[FECHA]],'RECAUDOS LOCALES'!A:D,4,FALSE),0)</f>
        <v>4</v>
      </c>
      <c r="T1248" s="9">
        <f>IFERROR(VLOOKUP(Tabla1[[#This Row],[FECHA]],'RECAUDOS LOCALES'!A:D,3,FALSE),0)</f>
        <v>439095</v>
      </c>
      <c r="U1248" s="11">
        <f>IFERROR(VLOOKUP(Tabla1[[#This Row],[FECHA]],'RECAUDOS EXTERNOS'!A:D,4,FALSE),0)</f>
        <v>10</v>
      </c>
      <c r="V1248" s="9">
        <f>IFERROR(VLOOKUP(Tabla1[[#This Row],[FECHA]],'RECAUDOS EXTERNOS'!A:D,3,FALSE),0)</f>
        <v>2189384</v>
      </c>
    </row>
    <row r="1249" spans="1:22" x14ac:dyDescent="0.25">
      <c r="A1249" s="1">
        <v>38808</v>
      </c>
      <c r="B1249" s="3" t="s">
        <v>5</v>
      </c>
      <c r="C1249" s="2">
        <v>38808</v>
      </c>
      <c r="D1249" s="5">
        <f>YEAR(Tabla1[[#This Row],[FECHA]])</f>
        <v>2006</v>
      </c>
      <c r="E1249" s="5">
        <f>IFERROR(VLOOKUP(Tabla1[[#This Row],[FECHA]],'COMPARENDOS TOTALES'!A:D,4,FALSE),0)</f>
        <v>34</v>
      </c>
      <c r="F1249" s="9">
        <f>IFERROR(VLOOKUP(Tabla1[[#This Row],[FECHA]],'COMPARENDOS TOTALES'!A:D,3,FALSE),0)</f>
        <v>7670400</v>
      </c>
      <c r="G1249" s="5">
        <f>IFERROR(VLOOKUP(Tabla1[[#This Row],[FECHA]],EXONERACIONES!A:D,4,FALSE),0)</f>
        <v>24</v>
      </c>
      <c r="H1249" s="9">
        <f>IFERROR(VLOOKUP(Tabla1[[#This Row],[FECHA]],EXONERACIONES!A:D,3,FALSE),0)</f>
        <v>5521600</v>
      </c>
      <c r="I1249" s="5">
        <f>IFERROR(VLOOKUP(Tabla1[[#This Row],[FECHA]],'SIMIT CON RES'!A:D,4,FALSE),0)</f>
        <v>0</v>
      </c>
      <c r="J1249" s="9">
        <f>IFERROR(VLOOKUP(Tabla1[[#This Row],[FECHA]],'SIMIT CON RES'!A:D,3,FALSE),0)</f>
        <v>0</v>
      </c>
      <c r="K1249">
        <f>IFERROR(VLOOKUP(Tabla1[[#This Row],[FECHA]],'SIMIT SIN RES'!A:D,4,FALSE),0)</f>
        <v>0</v>
      </c>
      <c r="L1249" s="9">
        <f>IFERROR(VLOOKUP(Tabla1[[#This Row],[FECHA]],'SIMIT SIN RES'!A:D,3,FALSE),0)</f>
        <v>0</v>
      </c>
      <c r="M1249" s="5">
        <f>IFERROR(VLOOKUP(Tabla1[[#This Row],[FECHA]],'RECAUDOS DE COMPARENDOS'!A:D,4,FALSE),0)</f>
        <v>5</v>
      </c>
      <c r="N1249" s="9">
        <f>IFERROR(VLOOKUP(Tabla1[[#This Row],[FECHA]],'RECAUDOS DE COMPARENDOS'!A:D,3,FALSE),0)</f>
        <v>1128800</v>
      </c>
      <c r="O1249" s="5">
        <f>IFERROR(VLOOKUP(Tabla1[[#This Row],[FECHA]],'RECAUDOS DE RESOLUCIONES'!A:D,4,FALSE),0)</f>
        <v>0</v>
      </c>
      <c r="P1249" s="9">
        <f>IFERROR(VLOOKUP(Tabla1[[#This Row],[FECHA]],'RECAUDOS DE RESOLUCIONES'!A:D,3,FALSE),0)</f>
        <v>0</v>
      </c>
      <c r="Q124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1249" s="9">
        <f>Tabla1[V. COMPARENDOS]-(Tabla1[V. EXONERACIONES]+Tabla1[[#This Row],[V. SIMIT CON RESOLUCION]]+Tabla1[[#This Row],[V. SIMIT SIN RESOLUCION]]+Tabla1[[#This Row],[V. RECAUDOS COMPARENDOS]]+Tabla1[[#This Row],[V. RECAUDOS RESOLUCIONES]])</f>
        <v>1020000</v>
      </c>
      <c r="S1249" s="11">
        <f>IFERROR(VLOOKUP(Tabla1[[#This Row],[FECHA]],'RECAUDOS LOCALES'!A:D,4,FALSE),0)</f>
        <v>0</v>
      </c>
      <c r="T1249" s="9">
        <f>IFERROR(VLOOKUP(Tabla1[[#This Row],[FECHA]],'RECAUDOS LOCALES'!A:D,3,FALSE),0)</f>
        <v>0</v>
      </c>
      <c r="U1249" s="11">
        <f>IFERROR(VLOOKUP(Tabla1[[#This Row],[FECHA]],'RECAUDOS EXTERNOS'!A:D,4,FALSE),0)</f>
        <v>0</v>
      </c>
      <c r="V1249" s="9">
        <f>IFERROR(VLOOKUP(Tabla1[[#This Row],[FECHA]],'RECAUDOS EXTERNOS'!A:D,3,FALSE),0)</f>
        <v>0</v>
      </c>
    </row>
    <row r="1250" spans="1:22" x14ac:dyDescent="0.25">
      <c r="A1250" s="1">
        <v>38809</v>
      </c>
      <c r="B1250" s="3" t="s">
        <v>4</v>
      </c>
      <c r="C1250" s="2">
        <v>38808</v>
      </c>
      <c r="D1250" s="5">
        <f>YEAR(Tabla1[[#This Row],[FECHA]])</f>
        <v>2006</v>
      </c>
      <c r="E1250" s="5">
        <f>IFERROR(VLOOKUP(Tabla1[[#This Row],[FECHA]],'COMPARENDOS TOTALES'!A:D,4,FALSE),0)</f>
        <v>51</v>
      </c>
      <c r="F1250" s="9">
        <f>IFERROR(VLOOKUP(Tabla1[[#This Row],[FECHA]],'COMPARENDOS TOTALES'!A:D,3,FALSE),0)</f>
        <v>9846400</v>
      </c>
      <c r="G1250" s="5">
        <f>IFERROR(VLOOKUP(Tabla1[[#This Row],[FECHA]],EXONERACIONES!A:D,4,FALSE),0)</f>
        <v>43</v>
      </c>
      <c r="H1250" s="9">
        <f>IFERROR(VLOOKUP(Tabla1[[#This Row],[FECHA]],EXONERACIONES!A:D,3,FALSE),0)</f>
        <v>8309600</v>
      </c>
      <c r="I1250" s="5">
        <f>IFERROR(VLOOKUP(Tabla1[[#This Row],[FECHA]],'SIMIT CON RES'!A:D,4,FALSE),0)</f>
        <v>0</v>
      </c>
      <c r="J1250" s="9">
        <f>IFERROR(VLOOKUP(Tabla1[[#This Row],[FECHA]],'SIMIT CON RES'!A:D,3,FALSE),0)</f>
        <v>0</v>
      </c>
      <c r="K1250">
        <f>IFERROR(VLOOKUP(Tabla1[[#This Row],[FECHA]],'SIMIT SIN RES'!A:D,4,FALSE),0)</f>
        <v>0</v>
      </c>
      <c r="L1250" s="9">
        <f>IFERROR(VLOOKUP(Tabla1[[#This Row],[FECHA]],'SIMIT SIN RES'!A:D,3,FALSE),0)</f>
        <v>0</v>
      </c>
      <c r="M1250" s="5">
        <f>IFERROR(VLOOKUP(Tabla1[[#This Row],[FECHA]],'RECAUDOS DE COMPARENDOS'!A:D,4,FALSE),0)</f>
        <v>2</v>
      </c>
      <c r="N1250" s="9">
        <f>IFERROR(VLOOKUP(Tabla1[[#This Row],[FECHA]],'RECAUDOS DE COMPARENDOS'!A:D,3,FALSE),0)</f>
        <v>408000</v>
      </c>
      <c r="O1250" s="5">
        <f>IFERROR(VLOOKUP(Tabla1[[#This Row],[FECHA]],'RECAUDOS DE RESOLUCIONES'!A:D,4,FALSE),0)</f>
        <v>0</v>
      </c>
      <c r="P1250" s="9">
        <f>IFERROR(VLOOKUP(Tabla1[[#This Row],[FECHA]],'RECAUDOS DE RESOLUCIONES'!A:D,3,FALSE),0)</f>
        <v>0</v>
      </c>
      <c r="Q125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1250" s="9">
        <f>Tabla1[V. COMPARENDOS]-(Tabla1[V. EXONERACIONES]+Tabla1[[#This Row],[V. SIMIT CON RESOLUCION]]+Tabla1[[#This Row],[V. SIMIT SIN RESOLUCION]]+Tabla1[[#This Row],[V. RECAUDOS COMPARENDOS]]+Tabla1[[#This Row],[V. RECAUDOS RESOLUCIONES]])</f>
        <v>1128800</v>
      </c>
      <c r="S1250" s="11">
        <f>IFERROR(VLOOKUP(Tabla1[[#This Row],[FECHA]],'RECAUDOS LOCALES'!A:D,4,FALSE),0)</f>
        <v>0</v>
      </c>
      <c r="T1250" s="9">
        <f>IFERROR(VLOOKUP(Tabla1[[#This Row],[FECHA]],'RECAUDOS LOCALES'!A:D,3,FALSE),0)</f>
        <v>0</v>
      </c>
      <c r="U1250" s="11">
        <f>IFERROR(VLOOKUP(Tabla1[[#This Row],[FECHA]],'RECAUDOS EXTERNOS'!A:D,4,FALSE),0)</f>
        <v>0</v>
      </c>
      <c r="V1250" s="9">
        <f>IFERROR(VLOOKUP(Tabla1[[#This Row],[FECHA]],'RECAUDOS EXTERNOS'!A:D,3,FALSE),0)</f>
        <v>0</v>
      </c>
    </row>
    <row r="1251" spans="1:22" x14ac:dyDescent="0.25">
      <c r="A1251" s="1">
        <v>38810</v>
      </c>
      <c r="B1251" s="3" t="s">
        <v>1</v>
      </c>
      <c r="C1251" s="2">
        <v>38808</v>
      </c>
      <c r="D1251" s="5">
        <f>YEAR(Tabla1[[#This Row],[FECHA]])</f>
        <v>2006</v>
      </c>
      <c r="E1251" s="5">
        <f>IFERROR(VLOOKUP(Tabla1[[#This Row],[FECHA]],'COMPARENDOS TOTALES'!A:D,4,FALSE),0)</f>
        <v>46</v>
      </c>
      <c r="F1251" s="9">
        <f>IFERROR(VLOOKUP(Tabla1[[#This Row],[FECHA]],'COMPARENDOS TOTALES'!A:D,3,FALSE),0)</f>
        <v>9628800</v>
      </c>
      <c r="G1251" s="5">
        <f>IFERROR(VLOOKUP(Tabla1[[#This Row],[FECHA]],EXONERACIONES!A:D,4,FALSE),0)</f>
        <v>37</v>
      </c>
      <c r="H1251" s="9">
        <f>IFERROR(VLOOKUP(Tabla1[[#This Row],[FECHA]],EXONERACIONES!A:D,3,FALSE),0)</f>
        <v>7888000</v>
      </c>
      <c r="I1251" s="5">
        <f>IFERROR(VLOOKUP(Tabla1[[#This Row],[FECHA]],'SIMIT CON RES'!A:D,4,FALSE),0)</f>
        <v>0</v>
      </c>
      <c r="J1251" s="9">
        <f>IFERROR(VLOOKUP(Tabla1[[#This Row],[FECHA]],'SIMIT CON RES'!A:D,3,FALSE),0)</f>
        <v>0</v>
      </c>
      <c r="K1251">
        <f>IFERROR(VLOOKUP(Tabla1[[#This Row],[FECHA]],'SIMIT SIN RES'!A:D,4,FALSE),0)</f>
        <v>0</v>
      </c>
      <c r="L1251" s="9">
        <f>IFERROR(VLOOKUP(Tabla1[[#This Row],[FECHA]],'SIMIT SIN RES'!A:D,3,FALSE),0)</f>
        <v>0</v>
      </c>
      <c r="M1251" s="5">
        <f>IFERROR(VLOOKUP(Tabla1[[#This Row],[FECHA]],'RECAUDOS DE COMPARENDOS'!A:D,4,FALSE),0)</f>
        <v>4</v>
      </c>
      <c r="N1251" s="9">
        <f>IFERROR(VLOOKUP(Tabla1[[#This Row],[FECHA]],'RECAUDOS DE COMPARENDOS'!A:D,3,FALSE),0)</f>
        <v>816000</v>
      </c>
      <c r="O1251" s="5">
        <f>IFERROR(VLOOKUP(Tabla1[[#This Row],[FECHA]],'RECAUDOS DE RESOLUCIONES'!A:D,4,FALSE),0)</f>
        <v>0</v>
      </c>
      <c r="P1251" s="9">
        <f>IFERROR(VLOOKUP(Tabla1[[#This Row],[FECHA]],'RECAUDOS DE RESOLUCIONES'!A:D,3,FALSE),0)</f>
        <v>0</v>
      </c>
      <c r="Q125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1251" s="9">
        <f>Tabla1[V. COMPARENDOS]-(Tabla1[V. EXONERACIONES]+Tabla1[[#This Row],[V. SIMIT CON RESOLUCION]]+Tabla1[[#This Row],[V. SIMIT SIN RESOLUCION]]+Tabla1[[#This Row],[V. RECAUDOS COMPARENDOS]]+Tabla1[[#This Row],[V. RECAUDOS RESOLUCIONES]])</f>
        <v>924800</v>
      </c>
      <c r="S1251" s="11">
        <f>IFERROR(VLOOKUP(Tabla1[[#This Row],[FECHA]],'RECAUDOS LOCALES'!A:D,4,FALSE),0)</f>
        <v>4</v>
      </c>
      <c r="T1251" s="9">
        <f>IFERROR(VLOOKUP(Tabla1[[#This Row],[FECHA]],'RECAUDOS LOCALES'!A:D,3,FALSE),0)</f>
        <v>375636</v>
      </c>
      <c r="U1251" s="11">
        <f>IFERROR(VLOOKUP(Tabla1[[#This Row],[FECHA]],'RECAUDOS EXTERNOS'!A:D,4,FALSE),0)</f>
        <v>7</v>
      </c>
      <c r="V1251" s="9">
        <f>IFERROR(VLOOKUP(Tabla1[[#This Row],[FECHA]],'RECAUDOS EXTERNOS'!A:D,3,FALSE),0)</f>
        <v>1783210</v>
      </c>
    </row>
    <row r="1252" spans="1:22" x14ac:dyDescent="0.25">
      <c r="A1252" s="1">
        <v>38811</v>
      </c>
      <c r="B1252" s="3" t="s">
        <v>2</v>
      </c>
      <c r="C1252" s="2">
        <v>38808</v>
      </c>
      <c r="D1252" s="5">
        <f>YEAR(Tabla1[[#This Row],[FECHA]])</f>
        <v>2006</v>
      </c>
      <c r="E1252" s="5">
        <f>IFERROR(VLOOKUP(Tabla1[[#This Row],[FECHA]],'COMPARENDOS TOTALES'!A:D,4,FALSE),0)</f>
        <v>50</v>
      </c>
      <c r="F1252" s="9">
        <f>IFERROR(VLOOKUP(Tabla1[[#This Row],[FECHA]],'COMPARENDOS TOTALES'!A:D,3,FALSE),0)</f>
        <v>10975200</v>
      </c>
      <c r="G1252" s="5">
        <f>IFERROR(VLOOKUP(Tabla1[[#This Row],[FECHA]],EXONERACIONES!A:D,4,FALSE),0)</f>
        <v>38</v>
      </c>
      <c r="H1252" s="9">
        <f>IFERROR(VLOOKUP(Tabla1[[#This Row],[FECHA]],EXONERACIONES!A:D,3,FALSE),0)</f>
        <v>8214400</v>
      </c>
      <c r="I1252" s="5">
        <f>IFERROR(VLOOKUP(Tabla1[[#This Row],[FECHA]],'SIMIT CON RES'!A:D,4,FALSE),0)</f>
        <v>1</v>
      </c>
      <c r="J1252" s="9">
        <f>IFERROR(VLOOKUP(Tabla1[[#This Row],[FECHA]],'SIMIT CON RES'!A:D,3,FALSE),0)</f>
        <v>204000</v>
      </c>
      <c r="K1252">
        <f>IFERROR(VLOOKUP(Tabla1[[#This Row],[FECHA]],'SIMIT SIN RES'!A:D,4,FALSE),0)</f>
        <v>0</v>
      </c>
      <c r="L1252" s="9">
        <f>IFERROR(VLOOKUP(Tabla1[[#This Row],[FECHA]],'SIMIT SIN RES'!A:D,3,FALSE),0)</f>
        <v>0</v>
      </c>
      <c r="M1252" s="5">
        <f>IFERROR(VLOOKUP(Tabla1[[#This Row],[FECHA]],'RECAUDOS DE COMPARENDOS'!A:D,4,FALSE),0)</f>
        <v>3</v>
      </c>
      <c r="N1252" s="9">
        <f>IFERROR(VLOOKUP(Tabla1[[#This Row],[FECHA]],'RECAUDOS DE COMPARENDOS'!A:D,3,FALSE),0)</f>
        <v>816000</v>
      </c>
      <c r="O1252" s="5">
        <f>IFERROR(VLOOKUP(Tabla1[[#This Row],[FECHA]],'RECAUDOS DE RESOLUCIONES'!A:D,4,FALSE),0)</f>
        <v>0</v>
      </c>
      <c r="P1252" s="9">
        <f>IFERROR(VLOOKUP(Tabla1[[#This Row],[FECHA]],'RECAUDOS DE RESOLUCIONES'!A:D,3,FALSE),0)</f>
        <v>0</v>
      </c>
      <c r="Q125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8</v>
      </c>
      <c r="R1252" s="9">
        <f>Tabla1[V. COMPARENDOS]-(Tabla1[V. EXONERACIONES]+Tabla1[[#This Row],[V. SIMIT CON RESOLUCION]]+Tabla1[[#This Row],[V. SIMIT SIN RESOLUCION]]+Tabla1[[#This Row],[V. RECAUDOS COMPARENDOS]]+Tabla1[[#This Row],[V. RECAUDOS RESOLUCIONES]])</f>
        <v>1740800</v>
      </c>
      <c r="S1252" s="11">
        <f>IFERROR(VLOOKUP(Tabla1[[#This Row],[FECHA]],'RECAUDOS LOCALES'!A:D,4,FALSE),0)</f>
        <v>3</v>
      </c>
      <c r="T1252" s="9">
        <f>IFERROR(VLOOKUP(Tabla1[[#This Row],[FECHA]],'RECAUDOS LOCALES'!A:D,3,FALSE),0)</f>
        <v>254836</v>
      </c>
      <c r="U1252" s="11">
        <f>IFERROR(VLOOKUP(Tabla1[[#This Row],[FECHA]],'RECAUDOS EXTERNOS'!A:D,4,FALSE),0)</f>
        <v>10</v>
      </c>
      <c r="V1252" s="9">
        <f>IFERROR(VLOOKUP(Tabla1[[#This Row],[FECHA]],'RECAUDOS EXTERNOS'!A:D,3,FALSE),0)</f>
        <v>1932510</v>
      </c>
    </row>
    <row r="1253" spans="1:22" x14ac:dyDescent="0.25">
      <c r="A1253" s="1">
        <v>38812</v>
      </c>
      <c r="B1253" s="3" t="s">
        <v>3</v>
      </c>
      <c r="C1253" s="2">
        <v>38808</v>
      </c>
      <c r="D1253" s="5">
        <f>YEAR(Tabla1[[#This Row],[FECHA]])</f>
        <v>2006</v>
      </c>
      <c r="E1253" s="5">
        <f>IFERROR(VLOOKUP(Tabla1[[#This Row],[FECHA]],'COMPARENDOS TOTALES'!A:D,4,FALSE),0)</f>
        <v>34</v>
      </c>
      <c r="F1253" s="9">
        <f>IFERROR(VLOOKUP(Tabla1[[#This Row],[FECHA]],'COMPARENDOS TOTALES'!A:D,3,FALSE),0)</f>
        <v>7561600</v>
      </c>
      <c r="G1253" s="5">
        <f>IFERROR(VLOOKUP(Tabla1[[#This Row],[FECHA]],EXONERACIONES!A:D,4,FALSE),0)</f>
        <v>18</v>
      </c>
      <c r="H1253" s="9">
        <f>IFERROR(VLOOKUP(Tabla1[[#This Row],[FECHA]],EXONERACIONES!A:D,3,FALSE),0)</f>
        <v>4392800</v>
      </c>
      <c r="I1253" s="5">
        <f>IFERROR(VLOOKUP(Tabla1[[#This Row],[FECHA]],'SIMIT CON RES'!A:D,4,FALSE),0)</f>
        <v>0</v>
      </c>
      <c r="J1253" s="9">
        <f>IFERROR(VLOOKUP(Tabla1[[#This Row],[FECHA]],'SIMIT CON RES'!A:D,3,FALSE),0)</f>
        <v>0</v>
      </c>
      <c r="K1253">
        <f>IFERROR(VLOOKUP(Tabla1[[#This Row],[FECHA]],'SIMIT SIN RES'!A:D,4,FALSE),0)</f>
        <v>0</v>
      </c>
      <c r="L1253" s="9">
        <f>IFERROR(VLOOKUP(Tabla1[[#This Row],[FECHA]],'SIMIT SIN RES'!A:D,3,FALSE),0)</f>
        <v>0</v>
      </c>
      <c r="M1253" s="5">
        <f>IFERROR(VLOOKUP(Tabla1[[#This Row],[FECHA]],'RECAUDOS DE COMPARENDOS'!A:D,4,FALSE),0)</f>
        <v>4</v>
      </c>
      <c r="N1253" s="9">
        <f>IFERROR(VLOOKUP(Tabla1[[#This Row],[FECHA]],'RECAUDOS DE COMPARENDOS'!A:D,3,FALSE),0)</f>
        <v>816000</v>
      </c>
      <c r="O1253" s="5">
        <f>IFERROR(VLOOKUP(Tabla1[[#This Row],[FECHA]],'RECAUDOS DE RESOLUCIONES'!A:D,4,FALSE),0)</f>
        <v>0</v>
      </c>
      <c r="P1253" s="9">
        <f>IFERROR(VLOOKUP(Tabla1[[#This Row],[FECHA]],'RECAUDOS DE RESOLUCIONES'!A:D,3,FALSE),0)</f>
        <v>0</v>
      </c>
      <c r="Q125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12</v>
      </c>
      <c r="R1253" s="9">
        <f>Tabla1[V. COMPARENDOS]-(Tabla1[V. EXONERACIONES]+Tabla1[[#This Row],[V. SIMIT CON RESOLUCION]]+Tabla1[[#This Row],[V. SIMIT SIN RESOLUCION]]+Tabla1[[#This Row],[V. RECAUDOS COMPARENDOS]]+Tabla1[[#This Row],[V. RECAUDOS RESOLUCIONES]])</f>
        <v>2352800</v>
      </c>
      <c r="S1253" s="11">
        <f>IFERROR(VLOOKUP(Tabla1[[#This Row],[FECHA]],'RECAUDOS LOCALES'!A:D,4,FALSE),0)</f>
        <v>11</v>
      </c>
      <c r="T1253" s="9">
        <f>IFERROR(VLOOKUP(Tabla1[[#This Row],[FECHA]],'RECAUDOS LOCALES'!A:D,3,FALSE),0)</f>
        <v>926716</v>
      </c>
      <c r="U1253" s="11">
        <f>IFERROR(VLOOKUP(Tabla1[[#This Row],[FECHA]],'RECAUDOS EXTERNOS'!A:D,4,FALSE),0)</f>
        <v>5</v>
      </c>
      <c r="V1253" s="9">
        <f>IFERROR(VLOOKUP(Tabla1[[#This Row],[FECHA]],'RECAUDOS EXTERNOS'!A:D,3,FALSE),0)</f>
        <v>1216040</v>
      </c>
    </row>
    <row r="1254" spans="1:22" x14ac:dyDescent="0.25">
      <c r="A1254" s="1">
        <v>38813</v>
      </c>
      <c r="B1254" s="3" t="s">
        <v>6</v>
      </c>
      <c r="C1254" s="2">
        <v>38808</v>
      </c>
      <c r="D1254" s="5">
        <f>YEAR(Tabla1[[#This Row],[FECHA]])</f>
        <v>2006</v>
      </c>
      <c r="E1254" s="5">
        <f>IFERROR(VLOOKUP(Tabla1[[#This Row],[FECHA]],'COMPARENDOS TOTALES'!A:D,4,FALSE),0)</f>
        <v>40</v>
      </c>
      <c r="F1254" s="9">
        <f>IFERROR(VLOOKUP(Tabla1[[#This Row],[FECHA]],'COMPARENDOS TOTALES'!A:D,3,FALSE),0)</f>
        <v>7820000</v>
      </c>
      <c r="G1254" s="5">
        <f>IFERROR(VLOOKUP(Tabla1[[#This Row],[FECHA]],EXONERACIONES!A:D,4,FALSE),0)</f>
        <v>30</v>
      </c>
      <c r="H1254" s="9">
        <f>IFERROR(VLOOKUP(Tabla1[[#This Row],[FECHA]],EXONERACIONES!A:D,3,FALSE),0)</f>
        <v>5657600</v>
      </c>
      <c r="I1254" s="5">
        <f>IFERROR(VLOOKUP(Tabla1[[#This Row],[FECHA]],'SIMIT CON RES'!A:D,4,FALSE),0)</f>
        <v>0</v>
      </c>
      <c r="J1254" s="9">
        <f>IFERROR(VLOOKUP(Tabla1[[#This Row],[FECHA]],'SIMIT CON RES'!A:D,3,FALSE),0)</f>
        <v>0</v>
      </c>
      <c r="K1254">
        <f>IFERROR(VLOOKUP(Tabla1[[#This Row],[FECHA]],'SIMIT SIN RES'!A:D,4,FALSE),0)</f>
        <v>0</v>
      </c>
      <c r="L1254" s="9">
        <f>IFERROR(VLOOKUP(Tabla1[[#This Row],[FECHA]],'SIMIT SIN RES'!A:D,3,FALSE),0)</f>
        <v>0</v>
      </c>
      <c r="M1254" s="5">
        <f>IFERROR(VLOOKUP(Tabla1[[#This Row],[FECHA]],'RECAUDOS DE COMPARENDOS'!A:D,4,FALSE),0)</f>
        <v>4</v>
      </c>
      <c r="N1254" s="9">
        <f>IFERROR(VLOOKUP(Tabla1[[#This Row],[FECHA]],'RECAUDOS DE COMPARENDOS'!A:D,3,FALSE),0)</f>
        <v>720800</v>
      </c>
      <c r="O1254" s="5">
        <f>IFERROR(VLOOKUP(Tabla1[[#This Row],[FECHA]],'RECAUDOS DE RESOLUCIONES'!A:D,4,FALSE),0)</f>
        <v>0</v>
      </c>
      <c r="P1254" s="9">
        <f>IFERROR(VLOOKUP(Tabla1[[#This Row],[FECHA]],'RECAUDOS DE RESOLUCIONES'!A:D,3,FALSE),0)</f>
        <v>0</v>
      </c>
      <c r="Q125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1254" s="9">
        <f>Tabla1[V. COMPARENDOS]-(Tabla1[V. EXONERACIONES]+Tabla1[[#This Row],[V. SIMIT CON RESOLUCION]]+Tabla1[[#This Row],[V. SIMIT SIN RESOLUCION]]+Tabla1[[#This Row],[V. RECAUDOS COMPARENDOS]]+Tabla1[[#This Row],[V. RECAUDOS RESOLUCIONES]])</f>
        <v>1441600</v>
      </c>
      <c r="S1254" s="11">
        <f>IFERROR(VLOOKUP(Tabla1[[#This Row],[FECHA]],'RECAUDOS LOCALES'!A:D,4,FALSE),0)</f>
        <v>11</v>
      </c>
      <c r="T1254" s="9">
        <f>IFERROR(VLOOKUP(Tabla1[[#This Row],[FECHA]],'RECAUDOS LOCALES'!A:D,3,FALSE),0)</f>
        <v>1084407</v>
      </c>
      <c r="U1254" s="11">
        <f>IFERROR(VLOOKUP(Tabla1[[#This Row],[FECHA]],'RECAUDOS EXTERNOS'!A:D,4,FALSE),0)</f>
        <v>6</v>
      </c>
      <c r="V1254" s="9">
        <f>IFERROR(VLOOKUP(Tabla1[[#This Row],[FECHA]],'RECAUDOS EXTERNOS'!A:D,3,FALSE),0)</f>
        <v>1410865</v>
      </c>
    </row>
    <row r="1255" spans="1:22" x14ac:dyDescent="0.25">
      <c r="A1255" s="1">
        <v>38814</v>
      </c>
      <c r="B1255" s="3" t="s">
        <v>0</v>
      </c>
      <c r="C1255" s="2">
        <v>38808</v>
      </c>
      <c r="D1255" s="5">
        <f>YEAR(Tabla1[[#This Row],[FECHA]])</f>
        <v>2006</v>
      </c>
      <c r="E1255" s="5">
        <f>IFERROR(VLOOKUP(Tabla1[[#This Row],[FECHA]],'COMPARENDOS TOTALES'!A:D,4,FALSE),0)</f>
        <v>34</v>
      </c>
      <c r="F1255" s="9">
        <f>IFERROR(VLOOKUP(Tabla1[[#This Row],[FECHA]],'COMPARENDOS TOTALES'!A:D,3,FALSE),0)</f>
        <v>6759200</v>
      </c>
      <c r="G1255" s="5">
        <f>IFERROR(VLOOKUP(Tabla1[[#This Row],[FECHA]],EXONERACIONES!A:D,4,FALSE),0)</f>
        <v>27</v>
      </c>
      <c r="H1255" s="9">
        <f>IFERROR(VLOOKUP(Tabla1[[#This Row],[FECHA]],EXONERACIONES!A:D,3,FALSE),0)</f>
        <v>5331200</v>
      </c>
      <c r="I1255" s="5">
        <f>IFERROR(VLOOKUP(Tabla1[[#This Row],[FECHA]],'SIMIT CON RES'!A:D,4,FALSE),0)</f>
        <v>0</v>
      </c>
      <c r="J1255" s="9">
        <f>IFERROR(VLOOKUP(Tabla1[[#This Row],[FECHA]],'SIMIT CON RES'!A:D,3,FALSE),0)</f>
        <v>0</v>
      </c>
      <c r="K1255">
        <f>IFERROR(VLOOKUP(Tabla1[[#This Row],[FECHA]],'SIMIT SIN RES'!A:D,4,FALSE),0)</f>
        <v>0</v>
      </c>
      <c r="L1255" s="9">
        <f>IFERROR(VLOOKUP(Tabla1[[#This Row],[FECHA]],'SIMIT SIN RES'!A:D,3,FALSE),0)</f>
        <v>0</v>
      </c>
      <c r="M1255" s="5">
        <f>IFERROR(VLOOKUP(Tabla1[[#This Row],[FECHA]],'RECAUDOS DE COMPARENDOS'!A:D,4,FALSE),0)</f>
        <v>1</v>
      </c>
      <c r="N1255" s="9">
        <f>IFERROR(VLOOKUP(Tabla1[[#This Row],[FECHA]],'RECAUDOS DE COMPARENDOS'!A:D,3,FALSE),0)</f>
        <v>204000</v>
      </c>
      <c r="O1255" s="5">
        <f>IFERROR(VLOOKUP(Tabla1[[#This Row],[FECHA]],'RECAUDOS DE RESOLUCIONES'!A:D,4,FALSE),0)</f>
        <v>0</v>
      </c>
      <c r="P1255" s="9">
        <f>IFERROR(VLOOKUP(Tabla1[[#This Row],[FECHA]],'RECAUDOS DE RESOLUCIONES'!A:D,3,FALSE),0)</f>
        <v>0</v>
      </c>
      <c r="Q125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1255" s="9">
        <f>Tabla1[V. COMPARENDOS]-(Tabla1[V. EXONERACIONES]+Tabla1[[#This Row],[V. SIMIT CON RESOLUCION]]+Tabla1[[#This Row],[V. SIMIT SIN RESOLUCION]]+Tabla1[[#This Row],[V. RECAUDOS COMPARENDOS]]+Tabla1[[#This Row],[V. RECAUDOS RESOLUCIONES]])</f>
        <v>1224000</v>
      </c>
      <c r="S1255" s="11">
        <f>IFERROR(VLOOKUP(Tabla1[[#This Row],[FECHA]],'RECAUDOS LOCALES'!A:D,4,FALSE),0)</f>
        <v>6</v>
      </c>
      <c r="T1255" s="9">
        <f>IFERROR(VLOOKUP(Tabla1[[#This Row],[FECHA]],'RECAUDOS LOCALES'!A:D,3,FALSE),0)</f>
        <v>682160</v>
      </c>
      <c r="U1255" s="11">
        <f>IFERROR(VLOOKUP(Tabla1[[#This Row],[FECHA]],'RECAUDOS EXTERNOS'!A:D,4,FALSE),0)</f>
        <v>8</v>
      </c>
      <c r="V1255" s="9">
        <f>IFERROR(VLOOKUP(Tabla1[[#This Row],[FECHA]],'RECAUDOS EXTERNOS'!A:D,3,FALSE),0)</f>
        <v>1627951</v>
      </c>
    </row>
    <row r="1256" spans="1:22" x14ac:dyDescent="0.25">
      <c r="A1256" s="1">
        <v>38815</v>
      </c>
      <c r="B1256" s="3" t="s">
        <v>5</v>
      </c>
      <c r="C1256" s="2">
        <v>38808</v>
      </c>
      <c r="D1256" s="5">
        <f>YEAR(Tabla1[[#This Row],[FECHA]])</f>
        <v>2006</v>
      </c>
      <c r="E1256" s="5">
        <f>IFERROR(VLOOKUP(Tabla1[[#This Row],[FECHA]],'COMPARENDOS TOTALES'!A:D,4,FALSE),0)</f>
        <v>6</v>
      </c>
      <c r="F1256" s="9">
        <f>IFERROR(VLOOKUP(Tabla1[[#This Row],[FECHA]],'COMPARENDOS TOTALES'!A:D,3,FALSE),0)</f>
        <v>1632000</v>
      </c>
      <c r="G1256" s="5">
        <f>IFERROR(VLOOKUP(Tabla1[[#This Row],[FECHA]],EXONERACIONES!A:D,4,FALSE),0)</f>
        <v>5</v>
      </c>
      <c r="H1256" s="9">
        <f>IFERROR(VLOOKUP(Tabla1[[#This Row],[FECHA]],EXONERACIONES!A:D,3,FALSE),0)</f>
        <v>1224000</v>
      </c>
      <c r="I1256" s="5">
        <f>IFERROR(VLOOKUP(Tabla1[[#This Row],[FECHA]],'SIMIT CON RES'!A:D,4,FALSE),0)</f>
        <v>0</v>
      </c>
      <c r="J1256" s="9">
        <f>IFERROR(VLOOKUP(Tabla1[[#This Row],[FECHA]],'SIMIT CON RES'!A:D,3,FALSE),0)</f>
        <v>0</v>
      </c>
      <c r="K1256">
        <f>IFERROR(VLOOKUP(Tabla1[[#This Row],[FECHA]],'SIMIT SIN RES'!A:D,4,FALSE),0)</f>
        <v>0</v>
      </c>
      <c r="L1256" s="9">
        <f>IFERROR(VLOOKUP(Tabla1[[#This Row],[FECHA]],'SIMIT SIN RES'!A:D,3,FALSE),0)</f>
        <v>0</v>
      </c>
      <c r="M1256" s="5">
        <f>IFERROR(VLOOKUP(Tabla1[[#This Row],[FECHA]],'RECAUDOS DE COMPARENDOS'!A:D,4,FALSE),0)</f>
        <v>0</v>
      </c>
      <c r="N1256" s="9">
        <f>IFERROR(VLOOKUP(Tabla1[[#This Row],[FECHA]],'RECAUDOS DE COMPARENDOS'!A:D,3,FALSE),0)</f>
        <v>0</v>
      </c>
      <c r="O1256" s="5">
        <f>IFERROR(VLOOKUP(Tabla1[[#This Row],[FECHA]],'RECAUDOS DE RESOLUCIONES'!A:D,4,FALSE),0)</f>
        <v>0</v>
      </c>
      <c r="P1256" s="9">
        <f>IFERROR(VLOOKUP(Tabla1[[#This Row],[FECHA]],'RECAUDOS DE RESOLUCIONES'!A:D,3,FALSE),0)</f>
        <v>0</v>
      </c>
      <c r="Q125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1256" s="9">
        <f>Tabla1[V. COMPARENDOS]-(Tabla1[V. EXONERACIONES]+Tabla1[[#This Row],[V. SIMIT CON RESOLUCION]]+Tabla1[[#This Row],[V. SIMIT SIN RESOLUCION]]+Tabla1[[#This Row],[V. RECAUDOS COMPARENDOS]]+Tabla1[[#This Row],[V. RECAUDOS RESOLUCIONES]])</f>
        <v>408000</v>
      </c>
      <c r="S1256" s="11">
        <f>IFERROR(VLOOKUP(Tabla1[[#This Row],[FECHA]],'RECAUDOS LOCALES'!A:D,4,FALSE),0)</f>
        <v>0</v>
      </c>
      <c r="T1256" s="9">
        <f>IFERROR(VLOOKUP(Tabla1[[#This Row],[FECHA]],'RECAUDOS LOCALES'!A:D,3,FALSE),0)</f>
        <v>0</v>
      </c>
      <c r="U1256" s="11">
        <f>IFERROR(VLOOKUP(Tabla1[[#This Row],[FECHA]],'RECAUDOS EXTERNOS'!A:D,4,FALSE),0)</f>
        <v>0</v>
      </c>
      <c r="V1256" s="9">
        <f>IFERROR(VLOOKUP(Tabla1[[#This Row],[FECHA]],'RECAUDOS EXTERNOS'!A:D,3,FALSE),0)</f>
        <v>0</v>
      </c>
    </row>
    <row r="1257" spans="1:22" x14ac:dyDescent="0.25">
      <c r="A1257" s="1">
        <v>38816</v>
      </c>
      <c r="B1257" s="3" t="s">
        <v>4</v>
      </c>
      <c r="C1257" s="2">
        <v>38808</v>
      </c>
      <c r="D1257" s="5">
        <f>YEAR(Tabla1[[#This Row],[FECHA]])</f>
        <v>2006</v>
      </c>
      <c r="E1257" s="5">
        <f>IFERROR(VLOOKUP(Tabla1[[#This Row],[FECHA]],'COMPARENDOS TOTALES'!A:D,4,FALSE),0)</f>
        <v>1</v>
      </c>
      <c r="F1257" s="9">
        <f>IFERROR(VLOOKUP(Tabla1[[#This Row],[FECHA]],'COMPARENDOS TOTALES'!A:D,3,FALSE),0)</f>
        <v>204000</v>
      </c>
      <c r="G1257" s="5">
        <f>IFERROR(VLOOKUP(Tabla1[[#This Row],[FECHA]],EXONERACIONES!A:D,4,FALSE),0)</f>
        <v>0</v>
      </c>
      <c r="H1257" s="9">
        <f>IFERROR(VLOOKUP(Tabla1[[#This Row],[FECHA]],EXONERACIONES!A:D,3,FALSE),0)</f>
        <v>0</v>
      </c>
      <c r="I1257" s="5">
        <f>IFERROR(VLOOKUP(Tabla1[[#This Row],[FECHA]],'SIMIT CON RES'!A:D,4,FALSE),0)</f>
        <v>0</v>
      </c>
      <c r="J1257" s="9">
        <f>IFERROR(VLOOKUP(Tabla1[[#This Row],[FECHA]],'SIMIT CON RES'!A:D,3,FALSE),0)</f>
        <v>0</v>
      </c>
      <c r="K1257">
        <f>IFERROR(VLOOKUP(Tabla1[[#This Row],[FECHA]],'SIMIT SIN RES'!A:D,4,FALSE),0)</f>
        <v>0</v>
      </c>
      <c r="L1257" s="9">
        <f>IFERROR(VLOOKUP(Tabla1[[#This Row],[FECHA]],'SIMIT SIN RES'!A:D,3,FALSE),0)</f>
        <v>0</v>
      </c>
      <c r="M1257" s="5">
        <f>IFERROR(VLOOKUP(Tabla1[[#This Row],[FECHA]],'RECAUDOS DE COMPARENDOS'!A:D,4,FALSE),0)</f>
        <v>0</v>
      </c>
      <c r="N1257" s="9">
        <f>IFERROR(VLOOKUP(Tabla1[[#This Row],[FECHA]],'RECAUDOS DE COMPARENDOS'!A:D,3,FALSE),0)</f>
        <v>0</v>
      </c>
      <c r="O1257" s="5">
        <f>IFERROR(VLOOKUP(Tabla1[[#This Row],[FECHA]],'RECAUDOS DE RESOLUCIONES'!A:D,4,FALSE),0)</f>
        <v>0</v>
      </c>
      <c r="P1257" s="9">
        <f>IFERROR(VLOOKUP(Tabla1[[#This Row],[FECHA]],'RECAUDOS DE RESOLUCIONES'!A:D,3,FALSE),0)</f>
        <v>0</v>
      </c>
      <c r="Q125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1257" s="9">
        <f>Tabla1[V. COMPARENDOS]-(Tabla1[V. EXONERACIONES]+Tabla1[[#This Row],[V. SIMIT CON RESOLUCION]]+Tabla1[[#This Row],[V. SIMIT SIN RESOLUCION]]+Tabla1[[#This Row],[V. RECAUDOS COMPARENDOS]]+Tabla1[[#This Row],[V. RECAUDOS RESOLUCIONES]])</f>
        <v>204000</v>
      </c>
      <c r="S1257" s="11">
        <f>IFERROR(VLOOKUP(Tabla1[[#This Row],[FECHA]],'RECAUDOS LOCALES'!A:D,4,FALSE),0)</f>
        <v>0</v>
      </c>
      <c r="T1257" s="9">
        <f>IFERROR(VLOOKUP(Tabla1[[#This Row],[FECHA]],'RECAUDOS LOCALES'!A:D,3,FALSE),0)</f>
        <v>0</v>
      </c>
      <c r="U1257" s="11">
        <f>IFERROR(VLOOKUP(Tabla1[[#This Row],[FECHA]],'RECAUDOS EXTERNOS'!A:D,4,FALSE),0)</f>
        <v>0</v>
      </c>
      <c r="V1257" s="9">
        <f>IFERROR(VLOOKUP(Tabla1[[#This Row],[FECHA]],'RECAUDOS EXTERNOS'!A:D,3,FALSE),0)</f>
        <v>0</v>
      </c>
    </row>
    <row r="1258" spans="1:22" x14ac:dyDescent="0.25">
      <c r="A1258" s="1">
        <v>38817</v>
      </c>
      <c r="B1258" s="3" t="s">
        <v>1</v>
      </c>
      <c r="C1258" s="2">
        <v>38808</v>
      </c>
      <c r="D1258" s="5">
        <f>YEAR(Tabla1[[#This Row],[FECHA]])</f>
        <v>2006</v>
      </c>
      <c r="E1258" s="5">
        <f>IFERROR(VLOOKUP(Tabla1[[#This Row],[FECHA]],'COMPARENDOS TOTALES'!A:D,4,FALSE),0)</f>
        <v>2</v>
      </c>
      <c r="F1258" s="9">
        <f>IFERROR(VLOOKUP(Tabla1[[#This Row],[FECHA]],'COMPARENDOS TOTALES'!A:D,3,FALSE),0)</f>
        <v>312800</v>
      </c>
      <c r="G1258" s="5">
        <f>IFERROR(VLOOKUP(Tabla1[[#This Row],[FECHA]],EXONERACIONES!A:D,4,FALSE),0)</f>
        <v>2</v>
      </c>
      <c r="H1258" s="9">
        <f>IFERROR(VLOOKUP(Tabla1[[#This Row],[FECHA]],EXONERACIONES!A:D,3,FALSE),0)</f>
        <v>312800</v>
      </c>
      <c r="I1258" s="5">
        <f>IFERROR(VLOOKUP(Tabla1[[#This Row],[FECHA]],'SIMIT CON RES'!A:D,4,FALSE),0)</f>
        <v>0</v>
      </c>
      <c r="J1258" s="9">
        <f>IFERROR(VLOOKUP(Tabla1[[#This Row],[FECHA]],'SIMIT CON RES'!A:D,3,FALSE),0)</f>
        <v>0</v>
      </c>
      <c r="K1258">
        <f>IFERROR(VLOOKUP(Tabla1[[#This Row],[FECHA]],'SIMIT SIN RES'!A:D,4,FALSE),0)</f>
        <v>0</v>
      </c>
      <c r="L1258" s="9">
        <f>IFERROR(VLOOKUP(Tabla1[[#This Row],[FECHA]],'SIMIT SIN RES'!A:D,3,FALSE),0)</f>
        <v>0</v>
      </c>
      <c r="M1258" s="5">
        <f>IFERROR(VLOOKUP(Tabla1[[#This Row],[FECHA]],'RECAUDOS DE COMPARENDOS'!A:D,4,FALSE),0)</f>
        <v>0</v>
      </c>
      <c r="N1258" s="9">
        <f>IFERROR(VLOOKUP(Tabla1[[#This Row],[FECHA]],'RECAUDOS DE COMPARENDOS'!A:D,3,FALSE),0)</f>
        <v>0</v>
      </c>
      <c r="O1258" s="5">
        <f>IFERROR(VLOOKUP(Tabla1[[#This Row],[FECHA]],'RECAUDOS DE RESOLUCIONES'!A:D,4,FALSE),0)</f>
        <v>0</v>
      </c>
      <c r="P1258" s="9">
        <f>IFERROR(VLOOKUP(Tabla1[[#This Row],[FECHA]],'RECAUDOS DE RESOLUCIONES'!A:D,3,FALSE),0)</f>
        <v>0</v>
      </c>
      <c r="Q125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25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258" s="11">
        <f>IFERROR(VLOOKUP(Tabla1[[#This Row],[FECHA]],'RECAUDOS LOCALES'!A:D,4,FALSE),0)</f>
        <v>4</v>
      </c>
      <c r="T1258" s="9">
        <f>IFERROR(VLOOKUP(Tabla1[[#This Row],[FECHA]],'RECAUDOS LOCALES'!A:D,3,FALSE),0)</f>
        <v>369014</v>
      </c>
      <c r="U1258" s="11">
        <f>IFERROR(VLOOKUP(Tabla1[[#This Row],[FECHA]],'RECAUDOS EXTERNOS'!A:D,4,FALSE),0)</f>
        <v>9</v>
      </c>
      <c r="V1258" s="9">
        <f>IFERROR(VLOOKUP(Tabla1[[#This Row],[FECHA]],'RECAUDOS EXTERNOS'!A:D,3,FALSE),0)</f>
        <v>2035855</v>
      </c>
    </row>
    <row r="1259" spans="1:22" x14ac:dyDescent="0.25">
      <c r="A1259" s="1">
        <v>38818</v>
      </c>
      <c r="B1259" s="3" t="s">
        <v>2</v>
      </c>
      <c r="C1259" s="2">
        <v>38808</v>
      </c>
      <c r="D1259" s="5">
        <f>YEAR(Tabla1[[#This Row],[FECHA]])</f>
        <v>2006</v>
      </c>
      <c r="E1259" s="5">
        <f>IFERROR(VLOOKUP(Tabla1[[#This Row],[FECHA]],'COMPARENDOS TOTALES'!A:D,4,FALSE),0)</f>
        <v>0</v>
      </c>
      <c r="F1259" s="9">
        <f>IFERROR(VLOOKUP(Tabla1[[#This Row],[FECHA]],'COMPARENDOS TOTALES'!A:D,3,FALSE),0)</f>
        <v>0</v>
      </c>
      <c r="G1259" s="5">
        <f>IFERROR(VLOOKUP(Tabla1[[#This Row],[FECHA]],EXONERACIONES!A:D,4,FALSE),0)</f>
        <v>0</v>
      </c>
      <c r="H1259" s="9">
        <f>IFERROR(VLOOKUP(Tabla1[[#This Row],[FECHA]],EXONERACIONES!A:D,3,FALSE),0)</f>
        <v>0</v>
      </c>
      <c r="I1259" s="5">
        <f>IFERROR(VLOOKUP(Tabla1[[#This Row],[FECHA]],'SIMIT CON RES'!A:D,4,FALSE),0)</f>
        <v>0</v>
      </c>
      <c r="J1259" s="9">
        <f>IFERROR(VLOOKUP(Tabla1[[#This Row],[FECHA]],'SIMIT CON RES'!A:D,3,FALSE),0)</f>
        <v>0</v>
      </c>
      <c r="K1259">
        <f>IFERROR(VLOOKUP(Tabla1[[#This Row],[FECHA]],'SIMIT SIN RES'!A:D,4,FALSE),0)</f>
        <v>0</v>
      </c>
      <c r="L1259" s="9">
        <f>IFERROR(VLOOKUP(Tabla1[[#This Row],[FECHA]],'SIMIT SIN RES'!A:D,3,FALSE),0)</f>
        <v>0</v>
      </c>
      <c r="M1259" s="5">
        <f>IFERROR(VLOOKUP(Tabla1[[#This Row],[FECHA]],'RECAUDOS DE COMPARENDOS'!A:D,4,FALSE),0)</f>
        <v>0</v>
      </c>
      <c r="N1259" s="9">
        <f>IFERROR(VLOOKUP(Tabla1[[#This Row],[FECHA]],'RECAUDOS DE COMPARENDOS'!A:D,3,FALSE),0)</f>
        <v>0</v>
      </c>
      <c r="O1259" s="5">
        <f>IFERROR(VLOOKUP(Tabla1[[#This Row],[FECHA]],'RECAUDOS DE RESOLUCIONES'!A:D,4,FALSE),0)</f>
        <v>0</v>
      </c>
      <c r="P1259" s="9">
        <f>IFERROR(VLOOKUP(Tabla1[[#This Row],[FECHA]],'RECAUDOS DE RESOLUCIONES'!A:D,3,FALSE),0)</f>
        <v>0</v>
      </c>
      <c r="Q125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25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259" s="11">
        <f>IFERROR(VLOOKUP(Tabla1[[#This Row],[FECHA]],'RECAUDOS LOCALES'!A:D,4,FALSE),0)</f>
        <v>3</v>
      </c>
      <c r="T1259" s="9">
        <f>IFERROR(VLOOKUP(Tabla1[[#This Row],[FECHA]],'RECAUDOS LOCALES'!A:D,3,FALSE),0)</f>
        <v>253418</v>
      </c>
      <c r="U1259" s="11">
        <f>IFERROR(VLOOKUP(Tabla1[[#This Row],[FECHA]],'RECAUDOS EXTERNOS'!A:D,4,FALSE),0)</f>
        <v>5</v>
      </c>
      <c r="V1259" s="9">
        <f>IFERROR(VLOOKUP(Tabla1[[#This Row],[FECHA]],'RECAUDOS EXTERNOS'!A:D,3,FALSE),0)</f>
        <v>1013027</v>
      </c>
    </row>
    <row r="1260" spans="1:22" x14ac:dyDescent="0.25">
      <c r="A1260" s="1">
        <v>38819</v>
      </c>
      <c r="B1260" s="3" t="s">
        <v>3</v>
      </c>
      <c r="C1260" s="2">
        <v>38808</v>
      </c>
      <c r="D1260" s="5">
        <f>YEAR(Tabla1[[#This Row],[FECHA]])</f>
        <v>2006</v>
      </c>
      <c r="E1260" s="5">
        <f>IFERROR(VLOOKUP(Tabla1[[#This Row],[FECHA]],'COMPARENDOS TOTALES'!A:D,4,FALSE),0)</f>
        <v>3</v>
      </c>
      <c r="F1260" s="9">
        <f>IFERROR(VLOOKUP(Tabla1[[#This Row],[FECHA]],'COMPARENDOS TOTALES'!A:D,3,FALSE),0)</f>
        <v>612000</v>
      </c>
      <c r="G1260" s="5">
        <f>IFERROR(VLOOKUP(Tabla1[[#This Row],[FECHA]],EXONERACIONES!A:D,4,FALSE),0)</f>
        <v>3</v>
      </c>
      <c r="H1260" s="9">
        <f>IFERROR(VLOOKUP(Tabla1[[#This Row],[FECHA]],EXONERACIONES!A:D,3,FALSE),0)</f>
        <v>612000</v>
      </c>
      <c r="I1260" s="5">
        <f>IFERROR(VLOOKUP(Tabla1[[#This Row],[FECHA]],'SIMIT CON RES'!A:D,4,FALSE),0)</f>
        <v>0</v>
      </c>
      <c r="J1260" s="9">
        <f>IFERROR(VLOOKUP(Tabla1[[#This Row],[FECHA]],'SIMIT CON RES'!A:D,3,FALSE),0)</f>
        <v>0</v>
      </c>
      <c r="K1260">
        <f>IFERROR(VLOOKUP(Tabla1[[#This Row],[FECHA]],'SIMIT SIN RES'!A:D,4,FALSE),0)</f>
        <v>0</v>
      </c>
      <c r="L1260" s="9">
        <f>IFERROR(VLOOKUP(Tabla1[[#This Row],[FECHA]],'SIMIT SIN RES'!A:D,3,FALSE),0)</f>
        <v>0</v>
      </c>
      <c r="M1260" s="5">
        <f>IFERROR(VLOOKUP(Tabla1[[#This Row],[FECHA]],'RECAUDOS DE COMPARENDOS'!A:D,4,FALSE),0)</f>
        <v>0</v>
      </c>
      <c r="N1260" s="9">
        <f>IFERROR(VLOOKUP(Tabla1[[#This Row],[FECHA]],'RECAUDOS DE COMPARENDOS'!A:D,3,FALSE),0)</f>
        <v>0</v>
      </c>
      <c r="O1260" s="5">
        <f>IFERROR(VLOOKUP(Tabla1[[#This Row],[FECHA]],'RECAUDOS DE RESOLUCIONES'!A:D,4,FALSE),0)</f>
        <v>0</v>
      </c>
      <c r="P1260" s="9">
        <f>IFERROR(VLOOKUP(Tabla1[[#This Row],[FECHA]],'RECAUDOS DE RESOLUCIONES'!A:D,3,FALSE),0)</f>
        <v>0</v>
      </c>
      <c r="Q126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26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260" s="11">
        <f>IFERROR(VLOOKUP(Tabla1[[#This Row],[FECHA]],'RECAUDOS LOCALES'!A:D,4,FALSE),0)</f>
        <v>0</v>
      </c>
      <c r="T1260" s="9">
        <f>IFERROR(VLOOKUP(Tabla1[[#This Row],[FECHA]],'RECAUDOS LOCALES'!A:D,3,FALSE),0)</f>
        <v>0</v>
      </c>
      <c r="U1260" s="11">
        <f>IFERROR(VLOOKUP(Tabla1[[#This Row],[FECHA]],'RECAUDOS EXTERNOS'!A:D,4,FALSE),0)</f>
        <v>4</v>
      </c>
      <c r="V1260" s="9">
        <f>IFERROR(VLOOKUP(Tabla1[[#This Row],[FECHA]],'RECAUDOS EXTERNOS'!A:D,3,FALSE),0)</f>
        <v>821150</v>
      </c>
    </row>
    <row r="1261" spans="1:22" x14ac:dyDescent="0.25">
      <c r="A1261" s="1">
        <v>38820</v>
      </c>
      <c r="B1261" s="3" t="s">
        <v>6</v>
      </c>
      <c r="C1261" s="2">
        <v>38808</v>
      </c>
      <c r="D1261" s="5">
        <f>YEAR(Tabla1[[#This Row],[FECHA]])</f>
        <v>2006</v>
      </c>
      <c r="E1261" s="5">
        <f>IFERROR(VLOOKUP(Tabla1[[#This Row],[FECHA]],'COMPARENDOS TOTALES'!A:D,4,FALSE),0)</f>
        <v>5</v>
      </c>
      <c r="F1261" s="9">
        <f>IFERROR(VLOOKUP(Tabla1[[#This Row],[FECHA]],'COMPARENDOS TOTALES'!A:D,3,FALSE),0)</f>
        <v>1428000</v>
      </c>
      <c r="G1261" s="5">
        <f>IFERROR(VLOOKUP(Tabla1[[#This Row],[FECHA]],EXONERACIONES!A:D,4,FALSE),0)</f>
        <v>4</v>
      </c>
      <c r="H1261" s="9">
        <f>IFERROR(VLOOKUP(Tabla1[[#This Row],[FECHA]],EXONERACIONES!A:D,3,FALSE),0)</f>
        <v>1020000</v>
      </c>
      <c r="I1261" s="5">
        <f>IFERROR(VLOOKUP(Tabla1[[#This Row],[FECHA]],'SIMIT CON RES'!A:D,4,FALSE),0)</f>
        <v>0</v>
      </c>
      <c r="J1261" s="9">
        <f>IFERROR(VLOOKUP(Tabla1[[#This Row],[FECHA]],'SIMIT CON RES'!A:D,3,FALSE),0)</f>
        <v>0</v>
      </c>
      <c r="K1261">
        <f>IFERROR(VLOOKUP(Tabla1[[#This Row],[FECHA]],'SIMIT SIN RES'!A:D,4,FALSE),0)</f>
        <v>0</v>
      </c>
      <c r="L1261" s="9">
        <f>IFERROR(VLOOKUP(Tabla1[[#This Row],[FECHA]],'SIMIT SIN RES'!A:D,3,FALSE),0)</f>
        <v>0</v>
      </c>
      <c r="M1261" s="5">
        <f>IFERROR(VLOOKUP(Tabla1[[#This Row],[FECHA]],'RECAUDOS DE COMPARENDOS'!A:D,4,FALSE),0)</f>
        <v>0</v>
      </c>
      <c r="N1261" s="9">
        <f>IFERROR(VLOOKUP(Tabla1[[#This Row],[FECHA]],'RECAUDOS DE COMPARENDOS'!A:D,3,FALSE),0)</f>
        <v>0</v>
      </c>
      <c r="O1261" s="5">
        <f>IFERROR(VLOOKUP(Tabla1[[#This Row],[FECHA]],'RECAUDOS DE RESOLUCIONES'!A:D,4,FALSE),0)</f>
        <v>0</v>
      </c>
      <c r="P1261" s="9">
        <f>IFERROR(VLOOKUP(Tabla1[[#This Row],[FECHA]],'RECAUDOS DE RESOLUCIONES'!A:D,3,FALSE),0)</f>
        <v>0</v>
      </c>
      <c r="Q126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1261" s="9">
        <f>Tabla1[V. COMPARENDOS]-(Tabla1[V. EXONERACIONES]+Tabla1[[#This Row],[V. SIMIT CON RESOLUCION]]+Tabla1[[#This Row],[V. SIMIT SIN RESOLUCION]]+Tabla1[[#This Row],[V. RECAUDOS COMPARENDOS]]+Tabla1[[#This Row],[V. RECAUDOS RESOLUCIONES]])</f>
        <v>408000</v>
      </c>
      <c r="S1261" s="11">
        <f>IFERROR(VLOOKUP(Tabla1[[#This Row],[FECHA]],'RECAUDOS LOCALES'!A:D,4,FALSE),0)</f>
        <v>0</v>
      </c>
      <c r="T1261" s="9">
        <f>IFERROR(VLOOKUP(Tabla1[[#This Row],[FECHA]],'RECAUDOS LOCALES'!A:D,3,FALSE),0)</f>
        <v>0</v>
      </c>
      <c r="U1261" s="11">
        <f>IFERROR(VLOOKUP(Tabla1[[#This Row],[FECHA]],'RECAUDOS EXTERNOS'!A:D,4,FALSE),0)</f>
        <v>0</v>
      </c>
      <c r="V1261" s="9">
        <f>IFERROR(VLOOKUP(Tabla1[[#This Row],[FECHA]],'RECAUDOS EXTERNOS'!A:D,3,FALSE),0)</f>
        <v>0</v>
      </c>
    </row>
    <row r="1262" spans="1:22" x14ac:dyDescent="0.25">
      <c r="A1262" s="1">
        <v>38821</v>
      </c>
      <c r="B1262" s="3" t="s">
        <v>0</v>
      </c>
      <c r="C1262" s="2">
        <v>38808</v>
      </c>
      <c r="D1262" s="5">
        <f>YEAR(Tabla1[[#This Row],[FECHA]])</f>
        <v>2006</v>
      </c>
      <c r="E1262" s="5">
        <f>IFERROR(VLOOKUP(Tabla1[[#This Row],[FECHA]],'COMPARENDOS TOTALES'!A:D,4,FALSE),0)</f>
        <v>1</v>
      </c>
      <c r="F1262" s="9">
        <f>IFERROR(VLOOKUP(Tabla1[[#This Row],[FECHA]],'COMPARENDOS TOTALES'!A:D,3,FALSE),0)</f>
        <v>204000</v>
      </c>
      <c r="G1262" s="5">
        <f>IFERROR(VLOOKUP(Tabla1[[#This Row],[FECHA]],EXONERACIONES!A:D,4,FALSE),0)</f>
        <v>1</v>
      </c>
      <c r="H1262" s="9">
        <f>IFERROR(VLOOKUP(Tabla1[[#This Row],[FECHA]],EXONERACIONES!A:D,3,FALSE),0)</f>
        <v>204000</v>
      </c>
      <c r="I1262" s="5">
        <f>IFERROR(VLOOKUP(Tabla1[[#This Row],[FECHA]],'SIMIT CON RES'!A:D,4,FALSE),0)</f>
        <v>0</v>
      </c>
      <c r="J1262" s="9">
        <f>IFERROR(VLOOKUP(Tabla1[[#This Row],[FECHA]],'SIMIT CON RES'!A:D,3,FALSE),0)</f>
        <v>0</v>
      </c>
      <c r="K1262">
        <f>IFERROR(VLOOKUP(Tabla1[[#This Row],[FECHA]],'SIMIT SIN RES'!A:D,4,FALSE),0)</f>
        <v>0</v>
      </c>
      <c r="L1262" s="9">
        <f>IFERROR(VLOOKUP(Tabla1[[#This Row],[FECHA]],'SIMIT SIN RES'!A:D,3,FALSE),0)</f>
        <v>0</v>
      </c>
      <c r="M1262" s="5">
        <f>IFERROR(VLOOKUP(Tabla1[[#This Row],[FECHA]],'RECAUDOS DE COMPARENDOS'!A:D,4,FALSE),0)</f>
        <v>0</v>
      </c>
      <c r="N1262" s="9">
        <f>IFERROR(VLOOKUP(Tabla1[[#This Row],[FECHA]],'RECAUDOS DE COMPARENDOS'!A:D,3,FALSE),0)</f>
        <v>0</v>
      </c>
      <c r="O1262" s="5">
        <f>IFERROR(VLOOKUP(Tabla1[[#This Row],[FECHA]],'RECAUDOS DE RESOLUCIONES'!A:D,4,FALSE),0)</f>
        <v>0</v>
      </c>
      <c r="P1262" s="9">
        <f>IFERROR(VLOOKUP(Tabla1[[#This Row],[FECHA]],'RECAUDOS DE RESOLUCIONES'!A:D,3,FALSE),0)</f>
        <v>0</v>
      </c>
      <c r="Q126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26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262" s="11">
        <f>IFERROR(VLOOKUP(Tabla1[[#This Row],[FECHA]],'RECAUDOS LOCALES'!A:D,4,FALSE),0)</f>
        <v>0</v>
      </c>
      <c r="T1262" s="9">
        <f>IFERROR(VLOOKUP(Tabla1[[#This Row],[FECHA]],'RECAUDOS LOCALES'!A:D,3,FALSE),0)</f>
        <v>0</v>
      </c>
      <c r="U1262" s="11">
        <f>IFERROR(VLOOKUP(Tabla1[[#This Row],[FECHA]],'RECAUDOS EXTERNOS'!A:D,4,FALSE),0)</f>
        <v>0</v>
      </c>
      <c r="V1262" s="9">
        <f>IFERROR(VLOOKUP(Tabla1[[#This Row],[FECHA]],'RECAUDOS EXTERNOS'!A:D,3,FALSE),0)</f>
        <v>0</v>
      </c>
    </row>
    <row r="1263" spans="1:22" x14ac:dyDescent="0.25">
      <c r="A1263" s="1">
        <v>38822</v>
      </c>
      <c r="B1263" s="3" t="s">
        <v>5</v>
      </c>
      <c r="C1263" s="2">
        <v>38808</v>
      </c>
      <c r="D1263" s="5">
        <f>YEAR(Tabla1[[#This Row],[FECHA]])</f>
        <v>2006</v>
      </c>
      <c r="E1263" s="5">
        <f>IFERROR(VLOOKUP(Tabla1[[#This Row],[FECHA]],'COMPARENDOS TOTALES'!A:D,4,FALSE),0)</f>
        <v>6</v>
      </c>
      <c r="F1263" s="9">
        <f>IFERROR(VLOOKUP(Tabla1[[#This Row],[FECHA]],'COMPARENDOS TOTALES'!A:D,3,FALSE),0)</f>
        <v>1224000</v>
      </c>
      <c r="G1263" s="5">
        <f>IFERROR(VLOOKUP(Tabla1[[#This Row],[FECHA]],EXONERACIONES!A:D,4,FALSE),0)</f>
        <v>5</v>
      </c>
      <c r="H1263" s="9">
        <f>IFERROR(VLOOKUP(Tabla1[[#This Row],[FECHA]],EXONERACIONES!A:D,3,FALSE),0)</f>
        <v>1020000</v>
      </c>
      <c r="I1263" s="5">
        <f>IFERROR(VLOOKUP(Tabla1[[#This Row],[FECHA]],'SIMIT CON RES'!A:D,4,FALSE),0)</f>
        <v>0</v>
      </c>
      <c r="J1263" s="9">
        <f>IFERROR(VLOOKUP(Tabla1[[#This Row],[FECHA]],'SIMIT CON RES'!A:D,3,FALSE),0)</f>
        <v>0</v>
      </c>
      <c r="K1263">
        <f>IFERROR(VLOOKUP(Tabla1[[#This Row],[FECHA]],'SIMIT SIN RES'!A:D,4,FALSE),0)</f>
        <v>0</v>
      </c>
      <c r="L1263" s="9">
        <f>IFERROR(VLOOKUP(Tabla1[[#This Row],[FECHA]],'SIMIT SIN RES'!A:D,3,FALSE),0)</f>
        <v>0</v>
      </c>
      <c r="M1263" s="5">
        <f>IFERROR(VLOOKUP(Tabla1[[#This Row],[FECHA]],'RECAUDOS DE COMPARENDOS'!A:D,4,FALSE),0)</f>
        <v>0</v>
      </c>
      <c r="N1263" s="9">
        <f>IFERROR(VLOOKUP(Tabla1[[#This Row],[FECHA]],'RECAUDOS DE COMPARENDOS'!A:D,3,FALSE),0)</f>
        <v>0</v>
      </c>
      <c r="O1263" s="5">
        <f>IFERROR(VLOOKUP(Tabla1[[#This Row],[FECHA]],'RECAUDOS DE RESOLUCIONES'!A:D,4,FALSE),0)</f>
        <v>0</v>
      </c>
      <c r="P1263" s="9">
        <f>IFERROR(VLOOKUP(Tabla1[[#This Row],[FECHA]],'RECAUDOS DE RESOLUCIONES'!A:D,3,FALSE),0)</f>
        <v>0</v>
      </c>
      <c r="Q126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1263" s="9">
        <f>Tabla1[V. COMPARENDOS]-(Tabla1[V. EXONERACIONES]+Tabla1[[#This Row],[V. SIMIT CON RESOLUCION]]+Tabla1[[#This Row],[V. SIMIT SIN RESOLUCION]]+Tabla1[[#This Row],[V. RECAUDOS COMPARENDOS]]+Tabla1[[#This Row],[V. RECAUDOS RESOLUCIONES]])</f>
        <v>204000</v>
      </c>
      <c r="S1263" s="11">
        <f>IFERROR(VLOOKUP(Tabla1[[#This Row],[FECHA]],'RECAUDOS LOCALES'!A:D,4,FALSE),0)</f>
        <v>0</v>
      </c>
      <c r="T1263" s="9">
        <f>IFERROR(VLOOKUP(Tabla1[[#This Row],[FECHA]],'RECAUDOS LOCALES'!A:D,3,FALSE),0)</f>
        <v>0</v>
      </c>
      <c r="U1263" s="11">
        <f>IFERROR(VLOOKUP(Tabla1[[#This Row],[FECHA]],'RECAUDOS EXTERNOS'!A:D,4,FALSE),0)</f>
        <v>0</v>
      </c>
      <c r="V1263" s="9">
        <f>IFERROR(VLOOKUP(Tabla1[[#This Row],[FECHA]],'RECAUDOS EXTERNOS'!A:D,3,FALSE),0)</f>
        <v>0</v>
      </c>
    </row>
    <row r="1264" spans="1:22" x14ac:dyDescent="0.25">
      <c r="A1264" s="1">
        <v>38823</v>
      </c>
      <c r="B1264" s="3" t="s">
        <v>4</v>
      </c>
      <c r="C1264" s="2">
        <v>38808</v>
      </c>
      <c r="D1264" s="5">
        <f>YEAR(Tabla1[[#This Row],[FECHA]])</f>
        <v>2006</v>
      </c>
      <c r="E1264" s="5">
        <f>IFERROR(VLOOKUP(Tabla1[[#This Row],[FECHA]],'COMPARENDOS TOTALES'!A:D,4,FALSE),0)</f>
        <v>18</v>
      </c>
      <c r="F1264" s="9">
        <f>IFERROR(VLOOKUP(Tabla1[[#This Row],[FECHA]],'COMPARENDOS TOTALES'!A:D,3,FALSE),0)</f>
        <v>3876000</v>
      </c>
      <c r="G1264" s="5">
        <f>IFERROR(VLOOKUP(Tabla1[[#This Row],[FECHA]],EXONERACIONES!A:D,4,FALSE),0)</f>
        <v>16</v>
      </c>
      <c r="H1264" s="9">
        <f>IFERROR(VLOOKUP(Tabla1[[#This Row],[FECHA]],EXONERACIONES!A:D,3,FALSE),0)</f>
        <v>3468000</v>
      </c>
      <c r="I1264" s="5">
        <f>IFERROR(VLOOKUP(Tabla1[[#This Row],[FECHA]],'SIMIT CON RES'!A:D,4,FALSE),0)</f>
        <v>0</v>
      </c>
      <c r="J1264" s="9">
        <f>IFERROR(VLOOKUP(Tabla1[[#This Row],[FECHA]],'SIMIT CON RES'!A:D,3,FALSE),0)</f>
        <v>0</v>
      </c>
      <c r="K1264">
        <f>IFERROR(VLOOKUP(Tabla1[[#This Row],[FECHA]],'SIMIT SIN RES'!A:D,4,FALSE),0)</f>
        <v>0</v>
      </c>
      <c r="L1264" s="9">
        <f>IFERROR(VLOOKUP(Tabla1[[#This Row],[FECHA]],'SIMIT SIN RES'!A:D,3,FALSE),0)</f>
        <v>0</v>
      </c>
      <c r="M1264" s="5">
        <f>IFERROR(VLOOKUP(Tabla1[[#This Row],[FECHA]],'RECAUDOS DE COMPARENDOS'!A:D,4,FALSE),0)</f>
        <v>0</v>
      </c>
      <c r="N1264" s="9">
        <f>IFERROR(VLOOKUP(Tabla1[[#This Row],[FECHA]],'RECAUDOS DE COMPARENDOS'!A:D,3,FALSE),0)</f>
        <v>0</v>
      </c>
      <c r="O1264" s="5">
        <f>IFERROR(VLOOKUP(Tabla1[[#This Row],[FECHA]],'RECAUDOS DE RESOLUCIONES'!A:D,4,FALSE),0)</f>
        <v>0</v>
      </c>
      <c r="P1264" s="9">
        <f>IFERROR(VLOOKUP(Tabla1[[#This Row],[FECHA]],'RECAUDOS DE RESOLUCIONES'!A:D,3,FALSE),0)</f>
        <v>0</v>
      </c>
      <c r="Q126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1264" s="9">
        <f>Tabla1[V. COMPARENDOS]-(Tabla1[V. EXONERACIONES]+Tabla1[[#This Row],[V. SIMIT CON RESOLUCION]]+Tabla1[[#This Row],[V. SIMIT SIN RESOLUCION]]+Tabla1[[#This Row],[V. RECAUDOS COMPARENDOS]]+Tabla1[[#This Row],[V. RECAUDOS RESOLUCIONES]])</f>
        <v>408000</v>
      </c>
      <c r="S1264" s="11">
        <f>IFERROR(VLOOKUP(Tabla1[[#This Row],[FECHA]],'RECAUDOS LOCALES'!A:D,4,FALSE),0)</f>
        <v>0</v>
      </c>
      <c r="T1264" s="9">
        <f>IFERROR(VLOOKUP(Tabla1[[#This Row],[FECHA]],'RECAUDOS LOCALES'!A:D,3,FALSE),0)</f>
        <v>0</v>
      </c>
      <c r="U1264" s="11">
        <f>IFERROR(VLOOKUP(Tabla1[[#This Row],[FECHA]],'RECAUDOS EXTERNOS'!A:D,4,FALSE),0)</f>
        <v>0</v>
      </c>
      <c r="V1264" s="9">
        <f>IFERROR(VLOOKUP(Tabla1[[#This Row],[FECHA]],'RECAUDOS EXTERNOS'!A:D,3,FALSE),0)</f>
        <v>0</v>
      </c>
    </row>
    <row r="1265" spans="1:22" x14ac:dyDescent="0.25">
      <c r="A1265" s="1">
        <v>38824</v>
      </c>
      <c r="B1265" s="3" t="s">
        <v>1</v>
      </c>
      <c r="C1265" s="2">
        <v>38808</v>
      </c>
      <c r="D1265" s="5">
        <f>YEAR(Tabla1[[#This Row],[FECHA]])</f>
        <v>2006</v>
      </c>
      <c r="E1265" s="5">
        <f>IFERROR(VLOOKUP(Tabla1[[#This Row],[FECHA]],'COMPARENDOS TOTALES'!A:D,4,FALSE),0)</f>
        <v>31</v>
      </c>
      <c r="F1265" s="9">
        <f>IFERROR(VLOOKUP(Tabla1[[#This Row],[FECHA]],'COMPARENDOS TOTALES'!A:D,3,FALSE),0)</f>
        <v>6636800</v>
      </c>
      <c r="G1265" s="5">
        <f>IFERROR(VLOOKUP(Tabla1[[#This Row],[FECHA]],EXONERACIONES!A:D,4,FALSE),0)</f>
        <v>25</v>
      </c>
      <c r="H1265" s="9">
        <f>IFERROR(VLOOKUP(Tabla1[[#This Row],[FECHA]],EXONERACIONES!A:D,3,FALSE),0)</f>
        <v>5208800</v>
      </c>
      <c r="I1265" s="5">
        <f>IFERROR(VLOOKUP(Tabla1[[#This Row],[FECHA]],'SIMIT CON RES'!A:D,4,FALSE),0)</f>
        <v>0</v>
      </c>
      <c r="J1265" s="9">
        <f>IFERROR(VLOOKUP(Tabla1[[#This Row],[FECHA]],'SIMIT CON RES'!A:D,3,FALSE),0)</f>
        <v>0</v>
      </c>
      <c r="K1265">
        <f>IFERROR(VLOOKUP(Tabla1[[#This Row],[FECHA]],'SIMIT SIN RES'!A:D,4,FALSE),0)</f>
        <v>0</v>
      </c>
      <c r="L1265" s="9">
        <f>IFERROR(VLOOKUP(Tabla1[[#This Row],[FECHA]],'SIMIT SIN RES'!A:D,3,FALSE),0)</f>
        <v>0</v>
      </c>
      <c r="M1265" s="5">
        <f>IFERROR(VLOOKUP(Tabla1[[#This Row],[FECHA]],'RECAUDOS DE COMPARENDOS'!A:D,4,FALSE),0)</f>
        <v>3</v>
      </c>
      <c r="N1265" s="9">
        <f>IFERROR(VLOOKUP(Tabla1[[#This Row],[FECHA]],'RECAUDOS DE COMPARENDOS'!A:D,3,FALSE),0)</f>
        <v>816000</v>
      </c>
      <c r="O1265" s="5">
        <f>IFERROR(VLOOKUP(Tabla1[[#This Row],[FECHA]],'RECAUDOS DE RESOLUCIONES'!A:D,4,FALSE),0)</f>
        <v>0</v>
      </c>
      <c r="P1265" s="9">
        <f>IFERROR(VLOOKUP(Tabla1[[#This Row],[FECHA]],'RECAUDOS DE RESOLUCIONES'!A:D,3,FALSE),0)</f>
        <v>0</v>
      </c>
      <c r="Q126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1265" s="9">
        <f>Tabla1[V. COMPARENDOS]-(Tabla1[V. EXONERACIONES]+Tabla1[[#This Row],[V. SIMIT CON RESOLUCION]]+Tabla1[[#This Row],[V. SIMIT SIN RESOLUCION]]+Tabla1[[#This Row],[V. RECAUDOS COMPARENDOS]]+Tabla1[[#This Row],[V. RECAUDOS RESOLUCIONES]])</f>
        <v>612000</v>
      </c>
      <c r="S1265" s="11">
        <f>IFERROR(VLOOKUP(Tabla1[[#This Row],[FECHA]],'RECAUDOS LOCALES'!A:D,4,FALSE),0)</f>
        <v>2</v>
      </c>
      <c r="T1265" s="9">
        <f>IFERROR(VLOOKUP(Tabla1[[#This Row],[FECHA]],'RECAUDOS LOCALES'!A:D,3,FALSE),0)</f>
        <v>306000</v>
      </c>
      <c r="U1265" s="11">
        <f>IFERROR(VLOOKUP(Tabla1[[#This Row],[FECHA]],'RECAUDOS EXTERNOS'!A:D,4,FALSE),0)</f>
        <v>1</v>
      </c>
      <c r="V1265" s="9">
        <f>IFERROR(VLOOKUP(Tabla1[[#This Row],[FECHA]],'RECAUDOS EXTERNOS'!A:D,3,FALSE),0)</f>
        <v>218100</v>
      </c>
    </row>
    <row r="1266" spans="1:22" x14ac:dyDescent="0.25">
      <c r="A1266" s="1">
        <v>38825</v>
      </c>
      <c r="B1266" s="3" t="s">
        <v>2</v>
      </c>
      <c r="C1266" s="2">
        <v>38808</v>
      </c>
      <c r="D1266" s="5">
        <f>YEAR(Tabla1[[#This Row],[FECHA]])</f>
        <v>2006</v>
      </c>
      <c r="E1266" s="5">
        <f>IFERROR(VLOOKUP(Tabla1[[#This Row],[FECHA]],'COMPARENDOS TOTALES'!A:D,4,FALSE),0)</f>
        <v>11</v>
      </c>
      <c r="F1266" s="9">
        <f>IFERROR(VLOOKUP(Tabla1[[#This Row],[FECHA]],'COMPARENDOS TOTALES'!A:D,3,FALSE),0)</f>
        <v>2556800</v>
      </c>
      <c r="G1266" s="5">
        <f>IFERROR(VLOOKUP(Tabla1[[#This Row],[FECHA]],EXONERACIONES!A:D,4,FALSE),0)</f>
        <v>9</v>
      </c>
      <c r="H1266" s="9">
        <f>IFERROR(VLOOKUP(Tabla1[[#This Row],[FECHA]],EXONERACIONES!A:D,3,FALSE),0)</f>
        <v>1944800</v>
      </c>
      <c r="I1266" s="5">
        <f>IFERROR(VLOOKUP(Tabla1[[#This Row],[FECHA]],'SIMIT CON RES'!A:D,4,FALSE),0)</f>
        <v>0</v>
      </c>
      <c r="J1266" s="9">
        <f>IFERROR(VLOOKUP(Tabla1[[#This Row],[FECHA]],'SIMIT CON RES'!A:D,3,FALSE),0)</f>
        <v>0</v>
      </c>
      <c r="K1266">
        <f>IFERROR(VLOOKUP(Tabla1[[#This Row],[FECHA]],'SIMIT SIN RES'!A:D,4,FALSE),0)</f>
        <v>0</v>
      </c>
      <c r="L1266" s="9">
        <f>IFERROR(VLOOKUP(Tabla1[[#This Row],[FECHA]],'SIMIT SIN RES'!A:D,3,FALSE),0)</f>
        <v>0</v>
      </c>
      <c r="M1266" s="5">
        <f>IFERROR(VLOOKUP(Tabla1[[#This Row],[FECHA]],'RECAUDOS DE COMPARENDOS'!A:D,4,FALSE),0)</f>
        <v>0</v>
      </c>
      <c r="N1266" s="9">
        <f>IFERROR(VLOOKUP(Tabla1[[#This Row],[FECHA]],'RECAUDOS DE COMPARENDOS'!A:D,3,FALSE),0)</f>
        <v>0</v>
      </c>
      <c r="O1266" s="5">
        <f>IFERROR(VLOOKUP(Tabla1[[#This Row],[FECHA]],'RECAUDOS DE RESOLUCIONES'!A:D,4,FALSE),0)</f>
        <v>0</v>
      </c>
      <c r="P1266" s="9">
        <f>IFERROR(VLOOKUP(Tabla1[[#This Row],[FECHA]],'RECAUDOS DE RESOLUCIONES'!A:D,3,FALSE),0)</f>
        <v>0</v>
      </c>
      <c r="Q126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1266" s="9">
        <f>Tabla1[V. COMPARENDOS]-(Tabla1[V. EXONERACIONES]+Tabla1[[#This Row],[V. SIMIT CON RESOLUCION]]+Tabla1[[#This Row],[V. SIMIT SIN RESOLUCION]]+Tabla1[[#This Row],[V. RECAUDOS COMPARENDOS]]+Tabla1[[#This Row],[V. RECAUDOS RESOLUCIONES]])</f>
        <v>612000</v>
      </c>
      <c r="S1266" s="11">
        <f>IFERROR(VLOOKUP(Tabla1[[#This Row],[FECHA]],'RECAUDOS LOCALES'!A:D,4,FALSE),0)</f>
        <v>0</v>
      </c>
      <c r="T1266" s="9">
        <f>IFERROR(VLOOKUP(Tabla1[[#This Row],[FECHA]],'RECAUDOS LOCALES'!A:D,3,FALSE),0)</f>
        <v>0</v>
      </c>
      <c r="U1266" s="11">
        <f>IFERROR(VLOOKUP(Tabla1[[#This Row],[FECHA]],'RECAUDOS EXTERNOS'!A:D,4,FALSE),0)</f>
        <v>6</v>
      </c>
      <c r="V1266" s="9">
        <f>IFERROR(VLOOKUP(Tabla1[[#This Row],[FECHA]],'RECAUDOS EXTERNOS'!A:D,3,FALSE),0)</f>
        <v>1397620</v>
      </c>
    </row>
    <row r="1267" spans="1:22" x14ac:dyDescent="0.25">
      <c r="A1267" s="1">
        <v>38826</v>
      </c>
      <c r="B1267" s="3" t="s">
        <v>3</v>
      </c>
      <c r="C1267" s="2">
        <v>38808</v>
      </c>
      <c r="D1267" s="5">
        <f>YEAR(Tabla1[[#This Row],[FECHA]])</f>
        <v>2006</v>
      </c>
      <c r="E1267" s="5">
        <f>IFERROR(VLOOKUP(Tabla1[[#This Row],[FECHA]],'COMPARENDOS TOTALES'!A:D,4,FALSE),0)</f>
        <v>17</v>
      </c>
      <c r="F1267" s="9">
        <f>IFERROR(VLOOKUP(Tabla1[[#This Row],[FECHA]],'COMPARENDOS TOTALES'!A:D,3,FALSE),0)</f>
        <v>3576800</v>
      </c>
      <c r="G1267" s="5">
        <f>IFERROR(VLOOKUP(Tabla1[[#This Row],[FECHA]],EXONERACIONES!A:D,4,FALSE),0)</f>
        <v>11</v>
      </c>
      <c r="H1267" s="9">
        <f>IFERROR(VLOOKUP(Tabla1[[#This Row],[FECHA]],EXONERACIONES!A:D,3,FALSE),0)</f>
        <v>2448000</v>
      </c>
      <c r="I1267" s="5">
        <f>IFERROR(VLOOKUP(Tabla1[[#This Row],[FECHA]],'SIMIT CON RES'!A:D,4,FALSE),0)</f>
        <v>0</v>
      </c>
      <c r="J1267" s="9">
        <f>IFERROR(VLOOKUP(Tabla1[[#This Row],[FECHA]],'SIMIT CON RES'!A:D,3,FALSE),0)</f>
        <v>0</v>
      </c>
      <c r="K1267">
        <f>IFERROR(VLOOKUP(Tabla1[[#This Row],[FECHA]],'SIMIT SIN RES'!A:D,4,FALSE),0)</f>
        <v>0</v>
      </c>
      <c r="L1267" s="9">
        <f>IFERROR(VLOOKUP(Tabla1[[#This Row],[FECHA]],'SIMIT SIN RES'!A:D,3,FALSE),0)</f>
        <v>0</v>
      </c>
      <c r="M1267" s="5">
        <f>IFERROR(VLOOKUP(Tabla1[[#This Row],[FECHA]],'RECAUDOS DE COMPARENDOS'!A:D,4,FALSE),0)</f>
        <v>0</v>
      </c>
      <c r="N1267" s="9">
        <f>IFERROR(VLOOKUP(Tabla1[[#This Row],[FECHA]],'RECAUDOS DE COMPARENDOS'!A:D,3,FALSE),0)</f>
        <v>0</v>
      </c>
      <c r="O1267" s="5">
        <f>IFERROR(VLOOKUP(Tabla1[[#This Row],[FECHA]],'RECAUDOS DE RESOLUCIONES'!A:D,4,FALSE),0)</f>
        <v>0</v>
      </c>
      <c r="P1267" s="9">
        <f>IFERROR(VLOOKUP(Tabla1[[#This Row],[FECHA]],'RECAUDOS DE RESOLUCIONES'!A:D,3,FALSE),0)</f>
        <v>0</v>
      </c>
      <c r="Q126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1267" s="9">
        <f>Tabla1[V. COMPARENDOS]-(Tabla1[V. EXONERACIONES]+Tabla1[[#This Row],[V. SIMIT CON RESOLUCION]]+Tabla1[[#This Row],[V. SIMIT SIN RESOLUCION]]+Tabla1[[#This Row],[V. RECAUDOS COMPARENDOS]]+Tabla1[[#This Row],[V. RECAUDOS RESOLUCIONES]])</f>
        <v>1128800</v>
      </c>
      <c r="S1267" s="11">
        <f>IFERROR(VLOOKUP(Tabla1[[#This Row],[FECHA]],'RECAUDOS LOCALES'!A:D,4,FALSE),0)</f>
        <v>5</v>
      </c>
      <c r="T1267" s="9">
        <f>IFERROR(VLOOKUP(Tabla1[[#This Row],[FECHA]],'RECAUDOS LOCALES'!A:D,3,FALSE),0)</f>
        <v>959155</v>
      </c>
      <c r="U1267" s="11">
        <f>IFERROR(VLOOKUP(Tabla1[[#This Row],[FECHA]],'RECAUDOS EXTERNOS'!A:D,4,FALSE),0)</f>
        <v>3</v>
      </c>
      <c r="V1267" s="9">
        <f>IFERROR(VLOOKUP(Tabla1[[#This Row],[FECHA]],'RECAUDOS EXTERNOS'!A:D,3,FALSE),0)</f>
        <v>692668</v>
      </c>
    </row>
    <row r="1268" spans="1:22" x14ac:dyDescent="0.25">
      <c r="A1268" s="1">
        <v>38827</v>
      </c>
      <c r="B1268" s="3" t="s">
        <v>6</v>
      </c>
      <c r="C1268" s="2">
        <v>38808</v>
      </c>
      <c r="D1268" s="5">
        <f>YEAR(Tabla1[[#This Row],[FECHA]])</f>
        <v>2006</v>
      </c>
      <c r="E1268" s="5">
        <f>IFERROR(VLOOKUP(Tabla1[[#This Row],[FECHA]],'COMPARENDOS TOTALES'!A:D,4,FALSE),0)</f>
        <v>27</v>
      </c>
      <c r="F1268" s="9">
        <f>IFERROR(VLOOKUP(Tabla1[[#This Row],[FECHA]],'COMPARENDOS TOTALES'!A:D,3,FALSE),0)</f>
        <v>6038400</v>
      </c>
      <c r="G1268" s="5">
        <f>IFERROR(VLOOKUP(Tabla1[[#This Row],[FECHA]],EXONERACIONES!A:D,4,FALSE),0)</f>
        <v>25</v>
      </c>
      <c r="H1268" s="9">
        <f>IFERROR(VLOOKUP(Tabla1[[#This Row],[FECHA]],EXONERACIONES!A:D,3,FALSE),0)</f>
        <v>5630400</v>
      </c>
      <c r="I1268" s="5">
        <f>IFERROR(VLOOKUP(Tabla1[[#This Row],[FECHA]],'SIMIT CON RES'!A:D,4,FALSE),0)</f>
        <v>0</v>
      </c>
      <c r="J1268" s="9">
        <f>IFERROR(VLOOKUP(Tabla1[[#This Row],[FECHA]],'SIMIT CON RES'!A:D,3,FALSE),0)</f>
        <v>0</v>
      </c>
      <c r="K1268">
        <f>IFERROR(VLOOKUP(Tabla1[[#This Row],[FECHA]],'SIMIT SIN RES'!A:D,4,FALSE),0)</f>
        <v>0</v>
      </c>
      <c r="L1268" s="9">
        <f>IFERROR(VLOOKUP(Tabla1[[#This Row],[FECHA]],'SIMIT SIN RES'!A:D,3,FALSE),0)</f>
        <v>0</v>
      </c>
      <c r="M1268" s="5">
        <f>IFERROR(VLOOKUP(Tabla1[[#This Row],[FECHA]],'RECAUDOS DE COMPARENDOS'!A:D,4,FALSE),0)</f>
        <v>1</v>
      </c>
      <c r="N1268" s="9">
        <f>IFERROR(VLOOKUP(Tabla1[[#This Row],[FECHA]],'RECAUDOS DE COMPARENDOS'!A:D,3,FALSE),0)</f>
        <v>204000</v>
      </c>
      <c r="O1268" s="5">
        <f>IFERROR(VLOOKUP(Tabla1[[#This Row],[FECHA]],'RECAUDOS DE RESOLUCIONES'!A:D,4,FALSE),0)</f>
        <v>0</v>
      </c>
      <c r="P1268" s="9">
        <f>IFERROR(VLOOKUP(Tabla1[[#This Row],[FECHA]],'RECAUDOS DE RESOLUCIONES'!A:D,3,FALSE),0)</f>
        <v>0</v>
      </c>
      <c r="Q126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1268" s="9">
        <f>Tabla1[V. COMPARENDOS]-(Tabla1[V. EXONERACIONES]+Tabla1[[#This Row],[V. SIMIT CON RESOLUCION]]+Tabla1[[#This Row],[V. SIMIT SIN RESOLUCION]]+Tabla1[[#This Row],[V. RECAUDOS COMPARENDOS]]+Tabla1[[#This Row],[V. RECAUDOS RESOLUCIONES]])</f>
        <v>204000</v>
      </c>
      <c r="S1268" s="11">
        <f>IFERROR(VLOOKUP(Tabla1[[#This Row],[FECHA]],'RECAUDOS LOCALES'!A:D,4,FALSE),0)</f>
        <v>2</v>
      </c>
      <c r="T1268" s="9">
        <f>IFERROR(VLOOKUP(Tabla1[[#This Row],[FECHA]],'RECAUDOS LOCALES'!A:D,3,FALSE),0)</f>
        <v>292635</v>
      </c>
      <c r="U1268" s="11">
        <f>IFERROR(VLOOKUP(Tabla1[[#This Row],[FECHA]],'RECAUDOS EXTERNOS'!A:D,4,FALSE),0)</f>
        <v>6</v>
      </c>
      <c r="V1268" s="9">
        <f>IFERROR(VLOOKUP(Tabla1[[#This Row],[FECHA]],'RECAUDOS EXTERNOS'!A:D,3,FALSE),0)</f>
        <v>1466065</v>
      </c>
    </row>
    <row r="1269" spans="1:22" x14ac:dyDescent="0.25">
      <c r="A1269" s="1">
        <v>38828</v>
      </c>
      <c r="B1269" s="3" t="s">
        <v>0</v>
      </c>
      <c r="C1269" s="2">
        <v>38808</v>
      </c>
      <c r="D1269" s="5">
        <f>YEAR(Tabla1[[#This Row],[FECHA]])</f>
        <v>2006</v>
      </c>
      <c r="E1269" s="5">
        <f>IFERROR(VLOOKUP(Tabla1[[#This Row],[FECHA]],'COMPARENDOS TOTALES'!A:D,4,FALSE),0)</f>
        <v>33</v>
      </c>
      <c r="F1269" s="9">
        <f>IFERROR(VLOOKUP(Tabla1[[#This Row],[FECHA]],'COMPARENDOS TOTALES'!A:D,3,FALSE),0)</f>
        <v>6949600</v>
      </c>
      <c r="G1269" s="5">
        <f>IFERROR(VLOOKUP(Tabla1[[#This Row],[FECHA]],EXONERACIONES!A:D,4,FALSE),0)</f>
        <v>19</v>
      </c>
      <c r="H1269" s="9">
        <f>IFERROR(VLOOKUP(Tabla1[[#This Row],[FECHA]],EXONERACIONES!A:D,3,FALSE),0)</f>
        <v>4093600</v>
      </c>
      <c r="I1269" s="5">
        <f>IFERROR(VLOOKUP(Tabla1[[#This Row],[FECHA]],'SIMIT CON RES'!A:D,4,FALSE),0)</f>
        <v>0</v>
      </c>
      <c r="J1269" s="9">
        <f>IFERROR(VLOOKUP(Tabla1[[#This Row],[FECHA]],'SIMIT CON RES'!A:D,3,FALSE),0)</f>
        <v>0</v>
      </c>
      <c r="K1269">
        <f>IFERROR(VLOOKUP(Tabla1[[#This Row],[FECHA]],'SIMIT SIN RES'!A:D,4,FALSE),0)</f>
        <v>0</v>
      </c>
      <c r="L1269" s="9">
        <f>IFERROR(VLOOKUP(Tabla1[[#This Row],[FECHA]],'SIMIT SIN RES'!A:D,3,FALSE),0)</f>
        <v>0</v>
      </c>
      <c r="M1269" s="5">
        <f>IFERROR(VLOOKUP(Tabla1[[#This Row],[FECHA]],'RECAUDOS DE COMPARENDOS'!A:D,4,FALSE),0)</f>
        <v>1</v>
      </c>
      <c r="N1269" s="9">
        <f>IFERROR(VLOOKUP(Tabla1[[#This Row],[FECHA]],'RECAUDOS DE COMPARENDOS'!A:D,3,FALSE),0)</f>
        <v>204000</v>
      </c>
      <c r="O1269" s="5">
        <f>IFERROR(VLOOKUP(Tabla1[[#This Row],[FECHA]],'RECAUDOS DE RESOLUCIONES'!A:D,4,FALSE),0)</f>
        <v>0</v>
      </c>
      <c r="P1269" s="9">
        <f>IFERROR(VLOOKUP(Tabla1[[#This Row],[FECHA]],'RECAUDOS DE RESOLUCIONES'!A:D,3,FALSE),0)</f>
        <v>0</v>
      </c>
      <c r="Q126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13</v>
      </c>
      <c r="R1269" s="9">
        <f>Tabla1[V. COMPARENDOS]-(Tabla1[V. EXONERACIONES]+Tabla1[[#This Row],[V. SIMIT CON RESOLUCION]]+Tabla1[[#This Row],[V. SIMIT SIN RESOLUCION]]+Tabla1[[#This Row],[V. RECAUDOS COMPARENDOS]]+Tabla1[[#This Row],[V. RECAUDOS RESOLUCIONES]])</f>
        <v>2652000</v>
      </c>
      <c r="S1269" s="11">
        <f>IFERROR(VLOOKUP(Tabla1[[#This Row],[FECHA]],'RECAUDOS LOCALES'!A:D,4,FALSE),0)</f>
        <v>7</v>
      </c>
      <c r="T1269" s="9">
        <f>IFERROR(VLOOKUP(Tabla1[[#This Row],[FECHA]],'RECAUDOS LOCALES'!A:D,3,FALSE),0)</f>
        <v>686943</v>
      </c>
      <c r="U1269" s="11">
        <f>IFERROR(VLOOKUP(Tabla1[[#This Row],[FECHA]],'RECAUDOS EXTERNOS'!A:D,4,FALSE),0)</f>
        <v>8</v>
      </c>
      <c r="V1269" s="9">
        <f>IFERROR(VLOOKUP(Tabla1[[#This Row],[FECHA]],'RECAUDOS EXTERNOS'!A:D,3,FALSE),0)</f>
        <v>2023590</v>
      </c>
    </row>
    <row r="1270" spans="1:22" x14ac:dyDescent="0.25">
      <c r="A1270" s="1">
        <v>38829</v>
      </c>
      <c r="B1270" s="3" t="s">
        <v>5</v>
      </c>
      <c r="C1270" s="2">
        <v>38808</v>
      </c>
      <c r="D1270" s="5">
        <f>YEAR(Tabla1[[#This Row],[FECHA]])</f>
        <v>2006</v>
      </c>
      <c r="E1270" s="5">
        <f>IFERROR(VLOOKUP(Tabla1[[#This Row],[FECHA]],'COMPARENDOS TOTALES'!A:D,4,FALSE),0)</f>
        <v>10</v>
      </c>
      <c r="F1270" s="9">
        <f>IFERROR(VLOOKUP(Tabla1[[#This Row],[FECHA]],'COMPARENDOS TOTALES'!A:D,3,FALSE),0)</f>
        <v>2244000</v>
      </c>
      <c r="G1270" s="5">
        <f>IFERROR(VLOOKUP(Tabla1[[#This Row],[FECHA]],EXONERACIONES!A:D,4,FALSE),0)</f>
        <v>9</v>
      </c>
      <c r="H1270" s="9">
        <f>IFERROR(VLOOKUP(Tabla1[[#This Row],[FECHA]],EXONERACIONES!A:D,3,FALSE),0)</f>
        <v>2040000</v>
      </c>
      <c r="I1270" s="5">
        <f>IFERROR(VLOOKUP(Tabla1[[#This Row],[FECHA]],'SIMIT CON RES'!A:D,4,FALSE),0)</f>
        <v>0</v>
      </c>
      <c r="J1270" s="9">
        <f>IFERROR(VLOOKUP(Tabla1[[#This Row],[FECHA]],'SIMIT CON RES'!A:D,3,FALSE),0)</f>
        <v>0</v>
      </c>
      <c r="K1270">
        <f>IFERROR(VLOOKUP(Tabla1[[#This Row],[FECHA]],'SIMIT SIN RES'!A:D,4,FALSE),0)</f>
        <v>0</v>
      </c>
      <c r="L1270" s="9">
        <f>IFERROR(VLOOKUP(Tabla1[[#This Row],[FECHA]],'SIMIT SIN RES'!A:D,3,FALSE),0)</f>
        <v>0</v>
      </c>
      <c r="M1270" s="5">
        <f>IFERROR(VLOOKUP(Tabla1[[#This Row],[FECHA]],'RECAUDOS DE COMPARENDOS'!A:D,4,FALSE),0)</f>
        <v>0</v>
      </c>
      <c r="N1270" s="9">
        <f>IFERROR(VLOOKUP(Tabla1[[#This Row],[FECHA]],'RECAUDOS DE COMPARENDOS'!A:D,3,FALSE),0)</f>
        <v>0</v>
      </c>
      <c r="O1270" s="5">
        <f>IFERROR(VLOOKUP(Tabla1[[#This Row],[FECHA]],'RECAUDOS DE RESOLUCIONES'!A:D,4,FALSE),0)</f>
        <v>0</v>
      </c>
      <c r="P1270" s="9">
        <f>IFERROR(VLOOKUP(Tabla1[[#This Row],[FECHA]],'RECAUDOS DE RESOLUCIONES'!A:D,3,FALSE),0)</f>
        <v>0</v>
      </c>
      <c r="Q127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1270" s="9">
        <f>Tabla1[V. COMPARENDOS]-(Tabla1[V. EXONERACIONES]+Tabla1[[#This Row],[V. SIMIT CON RESOLUCION]]+Tabla1[[#This Row],[V. SIMIT SIN RESOLUCION]]+Tabla1[[#This Row],[V. RECAUDOS COMPARENDOS]]+Tabla1[[#This Row],[V. RECAUDOS RESOLUCIONES]])</f>
        <v>204000</v>
      </c>
      <c r="S1270" s="11">
        <f>IFERROR(VLOOKUP(Tabla1[[#This Row],[FECHA]],'RECAUDOS LOCALES'!A:D,4,FALSE),0)</f>
        <v>0</v>
      </c>
      <c r="T1270" s="9">
        <f>IFERROR(VLOOKUP(Tabla1[[#This Row],[FECHA]],'RECAUDOS LOCALES'!A:D,3,FALSE),0)</f>
        <v>0</v>
      </c>
      <c r="U1270" s="11">
        <f>IFERROR(VLOOKUP(Tabla1[[#This Row],[FECHA]],'RECAUDOS EXTERNOS'!A:D,4,FALSE),0)</f>
        <v>0</v>
      </c>
      <c r="V1270" s="9">
        <f>IFERROR(VLOOKUP(Tabla1[[#This Row],[FECHA]],'RECAUDOS EXTERNOS'!A:D,3,FALSE),0)</f>
        <v>0</v>
      </c>
    </row>
    <row r="1271" spans="1:22" x14ac:dyDescent="0.25">
      <c r="A1271" s="1">
        <v>38830</v>
      </c>
      <c r="B1271" s="3" t="s">
        <v>4</v>
      </c>
      <c r="C1271" s="2">
        <v>38808</v>
      </c>
      <c r="D1271" s="5">
        <f>YEAR(Tabla1[[#This Row],[FECHA]])</f>
        <v>2006</v>
      </c>
      <c r="E1271" s="5">
        <f>IFERROR(VLOOKUP(Tabla1[[#This Row],[FECHA]],'COMPARENDOS TOTALES'!A:D,4,FALSE),0)</f>
        <v>52</v>
      </c>
      <c r="F1271" s="9">
        <f>IFERROR(VLOOKUP(Tabla1[[#This Row],[FECHA]],'COMPARENDOS TOTALES'!A:D,3,FALSE),0)</f>
        <v>10431200</v>
      </c>
      <c r="G1271" s="5">
        <f>IFERROR(VLOOKUP(Tabla1[[#This Row],[FECHA]],EXONERACIONES!A:D,4,FALSE),0)</f>
        <v>28</v>
      </c>
      <c r="H1271" s="9">
        <f>IFERROR(VLOOKUP(Tabla1[[#This Row],[FECHA]],EXONERACIONES!A:D,3,FALSE),0)</f>
        <v>5331200</v>
      </c>
      <c r="I1271" s="5">
        <f>IFERROR(VLOOKUP(Tabla1[[#This Row],[FECHA]],'SIMIT CON RES'!A:D,4,FALSE),0)</f>
        <v>1</v>
      </c>
      <c r="J1271" s="9">
        <f>IFERROR(VLOOKUP(Tabla1[[#This Row],[FECHA]],'SIMIT CON RES'!A:D,3,FALSE),0)</f>
        <v>408000</v>
      </c>
      <c r="K1271">
        <f>IFERROR(VLOOKUP(Tabla1[[#This Row],[FECHA]],'SIMIT SIN RES'!A:D,4,FALSE),0)</f>
        <v>0</v>
      </c>
      <c r="L1271" s="9">
        <f>IFERROR(VLOOKUP(Tabla1[[#This Row],[FECHA]],'SIMIT SIN RES'!A:D,3,FALSE),0)</f>
        <v>0</v>
      </c>
      <c r="M1271" s="5">
        <f>IFERROR(VLOOKUP(Tabla1[[#This Row],[FECHA]],'RECAUDOS DE COMPARENDOS'!A:D,4,FALSE),0)</f>
        <v>7</v>
      </c>
      <c r="N1271" s="9">
        <f>IFERROR(VLOOKUP(Tabla1[[#This Row],[FECHA]],'RECAUDOS DE COMPARENDOS'!A:D,3,FALSE),0)</f>
        <v>1428000</v>
      </c>
      <c r="O1271" s="5">
        <f>IFERROR(VLOOKUP(Tabla1[[#This Row],[FECHA]],'RECAUDOS DE RESOLUCIONES'!A:D,4,FALSE),0)</f>
        <v>0</v>
      </c>
      <c r="P1271" s="9">
        <f>IFERROR(VLOOKUP(Tabla1[[#This Row],[FECHA]],'RECAUDOS DE RESOLUCIONES'!A:D,3,FALSE),0)</f>
        <v>0</v>
      </c>
      <c r="Q127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16</v>
      </c>
      <c r="R1271" s="9">
        <f>Tabla1[V. COMPARENDOS]-(Tabla1[V. EXONERACIONES]+Tabla1[[#This Row],[V. SIMIT CON RESOLUCION]]+Tabla1[[#This Row],[V. SIMIT SIN RESOLUCION]]+Tabla1[[#This Row],[V. RECAUDOS COMPARENDOS]]+Tabla1[[#This Row],[V. RECAUDOS RESOLUCIONES]])</f>
        <v>3264000</v>
      </c>
      <c r="S1271" s="11">
        <f>IFERROR(VLOOKUP(Tabla1[[#This Row],[FECHA]],'RECAUDOS LOCALES'!A:D,4,FALSE),0)</f>
        <v>0</v>
      </c>
      <c r="T1271" s="9">
        <f>IFERROR(VLOOKUP(Tabla1[[#This Row],[FECHA]],'RECAUDOS LOCALES'!A:D,3,FALSE),0)</f>
        <v>0</v>
      </c>
      <c r="U1271" s="11">
        <f>IFERROR(VLOOKUP(Tabla1[[#This Row],[FECHA]],'RECAUDOS EXTERNOS'!A:D,4,FALSE),0)</f>
        <v>0</v>
      </c>
      <c r="V1271" s="9">
        <f>IFERROR(VLOOKUP(Tabla1[[#This Row],[FECHA]],'RECAUDOS EXTERNOS'!A:D,3,FALSE),0)</f>
        <v>0</v>
      </c>
    </row>
    <row r="1272" spans="1:22" x14ac:dyDescent="0.25">
      <c r="A1272" s="1">
        <v>38831</v>
      </c>
      <c r="B1272" s="3" t="s">
        <v>1</v>
      </c>
      <c r="C1272" s="2">
        <v>38808</v>
      </c>
      <c r="D1272" s="5">
        <f>YEAR(Tabla1[[#This Row],[FECHA]])</f>
        <v>2006</v>
      </c>
      <c r="E1272" s="5">
        <f>IFERROR(VLOOKUP(Tabla1[[#This Row],[FECHA]],'COMPARENDOS TOTALES'!A:D,4,FALSE),0)</f>
        <v>33</v>
      </c>
      <c r="F1272" s="9">
        <f>IFERROR(VLOOKUP(Tabla1[[#This Row],[FECHA]],'COMPARENDOS TOTALES'!A:D,3,FALSE),0)</f>
        <v>6868000</v>
      </c>
      <c r="G1272" s="5">
        <f>IFERROR(VLOOKUP(Tabla1[[#This Row],[FECHA]],EXONERACIONES!A:D,4,FALSE),0)</f>
        <v>25</v>
      </c>
      <c r="H1272" s="9">
        <f>IFERROR(VLOOKUP(Tabla1[[#This Row],[FECHA]],EXONERACIONES!A:D,3,FALSE),0)</f>
        <v>5032000</v>
      </c>
      <c r="I1272" s="5">
        <f>IFERROR(VLOOKUP(Tabla1[[#This Row],[FECHA]],'SIMIT CON RES'!A:D,4,FALSE),0)</f>
        <v>0</v>
      </c>
      <c r="J1272" s="9">
        <f>IFERROR(VLOOKUP(Tabla1[[#This Row],[FECHA]],'SIMIT CON RES'!A:D,3,FALSE),0)</f>
        <v>0</v>
      </c>
      <c r="K1272">
        <f>IFERROR(VLOOKUP(Tabla1[[#This Row],[FECHA]],'SIMIT SIN RES'!A:D,4,FALSE),0)</f>
        <v>0</v>
      </c>
      <c r="L1272" s="9">
        <f>IFERROR(VLOOKUP(Tabla1[[#This Row],[FECHA]],'SIMIT SIN RES'!A:D,3,FALSE),0)</f>
        <v>0</v>
      </c>
      <c r="M1272" s="5">
        <f>IFERROR(VLOOKUP(Tabla1[[#This Row],[FECHA]],'RECAUDOS DE COMPARENDOS'!A:D,4,FALSE),0)</f>
        <v>3</v>
      </c>
      <c r="N1272" s="9">
        <f>IFERROR(VLOOKUP(Tabla1[[#This Row],[FECHA]],'RECAUDOS DE COMPARENDOS'!A:D,3,FALSE),0)</f>
        <v>816000</v>
      </c>
      <c r="O1272" s="5">
        <f>IFERROR(VLOOKUP(Tabla1[[#This Row],[FECHA]],'RECAUDOS DE RESOLUCIONES'!A:D,4,FALSE),0)</f>
        <v>0</v>
      </c>
      <c r="P1272" s="9">
        <f>IFERROR(VLOOKUP(Tabla1[[#This Row],[FECHA]],'RECAUDOS DE RESOLUCIONES'!A:D,3,FALSE),0)</f>
        <v>0</v>
      </c>
      <c r="Q127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1272" s="9">
        <f>Tabla1[V. COMPARENDOS]-(Tabla1[V. EXONERACIONES]+Tabla1[[#This Row],[V. SIMIT CON RESOLUCION]]+Tabla1[[#This Row],[V. SIMIT SIN RESOLUCION]]+Tabla1[[#This Row],[V. RECAUDOS COMPARENDOS]]+Tabla1[[#This Row],[V. RECAUDOS RESOLUCIONES]])</f>
        <v>1020000</v>
      </c>
      <c r="S1272" s="11">
        <f>IFERROR(VLOOKUP(Tabla1[[#This Row],[FECHA]],'RECAUDOS LOCALES'!A:D,4,FALSE),0)</f>
        <v>7</v>
      </c>
      <c r="T1272" s="9">
        <f>IFERROR(VLOOKUP(Tabla1[[#This Row],[FECHA]],'RECAUDOS LOCALES'!A:D,3,FALSE),0)</f>
        <v>919135</v>
      </c>
      <c r="U1272" s="11">
        <f>IFERROR(VLOOKUP(Tabla1[[#This Row],[FECHA]],'RECAUDOS EXTERNOS'!A:D,4,FALSE),0)</f>
        <v>0</v>
      </c>
      <c r="V1272" s="9">
        <f>IFERROR(VLOOKUP(Tabla1[[#This Row],[FECHA]],'RECAUDOS EXTERNOS'!A:D,3,FALSE),0)</f>
        <v>0</v>
      </c>
    </row>
    <row r="1273" spans="1:22" x14ac:dyDescent="0.25">
      <c r="A1273" s="1">
        <v>38832</v>
      </c>
      <c r="B1273" s="3" t="s">
        <v>2</v>
      </c>
      <c r="C1273" s="2">
        <v>38808</v>
      </c>
      <c r="D1273" s="5">
        <f>YEAR(Tabla1[[#This Row],[FECHA]])</f>
        <v>2006</v>
      </c>
      <c r="E1273" s="5">
        <f>IFERROR(VLOOKUP(Tabla1[[#This Row],[FECHA]],'COMPARENDOS TOTALES'!A:D,4,FALSE),0)</f>
        <v>50</v>
      </c>
      <c r="F1273" s="9">
        <f>IFERROR(VLOOKUP(Tabla1[[#This Row],[FECHA]],'COMPARENDOS TOTALES'!A:D,3,FALSE),0)</f>
        <v>9751200</v>
      </c>
      <c r="G1273" s="5">
        <f>IFERROR(VLOOKUP(Tabla1[[#This Row],[FECHA]],EXONERACIONES!A:D,4,FALSE),0)</f>
        <v>39</v>
      </c>
      <c r="H1273" s="9">
        <f>IFERROR(VLOOKUP(Tabla1[[#This Row],[FECHA]],EXONERACIONES!A:D,3,FALSE),0)</f>
        <v>7493600</v>
      </c>
      <c r="I1273" s="5">
        <f>IFERROR(VLOOKUP(Tabla1[[#This Row],[FECHA]],'SIMIT CON RES'!A:D,4,FALSE),0)</f>
        <v>0</v>
      </c>
      <c r="J1273" s="9">
        <f>IFERROR(VLOOKUP(Tabla1[[#This Row],[FECHA]],'SIMIT CON RES'!A:D,3,FALSE),0)</f>
        <v>0</v>
      </c>
      <c r="K1273">
        <f>IFERROR(VLOOKUP(Tabla1[[#This Row],[FECHA]],'SIMIT SIN RES'!A:D,4,FALSE),0)</f>
        <v>0</v>
      </c>
      <c r="L1273" s="9">
        <f>IFERROR(VLOOKUP(Tabla1[[#This Row],[FECHA]],'SIMIT SIN RES'!A:D,3,FALSE),0)</f>
        <v>0</v>
      </c>
      <c r="M1273" s="5">
        <f>IFERROR(VLOOKUP(Tabla1[[#This Row],[FECHA]],'RECAUDOS DE COMPARENDOS'!A:D,4,FALSE),0)</f>
        <v>5</v>
      </c>
      <c r="N1273" s="9">
        <f>IFERROR(VLOOKUP(Tabla1[[#This Row],[FECHA]],'RECAUDOS DE COMPARENDOS'!A:D,3,FALSE),0)</f>
        <v>924800</v>
      </c>
      <c r="O1273" s="5">
        <f>IFERROR(VLOOKUP(Tabla1[[#This Row],[FECHA]],'RECAUDOS DE RESOLUCIONES'!A:D,4,FALSE),0)</f>
        <v>0</v>
      </c>
      <c r="P1273" s="9">
        <f>IFERROR(VLOOKUP(Tabla1[[#This Row],[FECHA]],'RECAUDOS DE RESOLUCIONES'!A:D,3,FALSE),0)</f>
        <v>0</v>
      </c>
      <c r="Q127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1273" s="9">
        <f>Tabla1[V. COMPARENDOS]-(Tabla1[V. EXONERACIONES]+Tabla1[[#This Row],[V. SIMIT CON RESOLUCION]]+Tabla1[[#This Row],[V. SIMIT SIN RESOLUCION]]+Tabla1[[#This Row],[V. RECAUDOS COMPARENDOS]]+Tabla1[[#This Row],[V. RECAUDOS RESOLUCIONES]])</f>
        <v>1332800</v>
      </c>
      <c r="S1273" s="11">
        <f>IFERROR(VLOOKUP(Tabla1[[#This Row],[FECHA]],'RECAUDOS LOCALES'!A:D,4,FALSE),0)</f>
        <v>3</v>
      </c>
      <c r="T1273" s="9">
        <f>IFERROR(VLOOKUP(Tabla1[[#This Row],[FECHA]],'RECAUDOS LOCALES'!A:D,3,FALSE),0)</f>
        <v>248154</v>
      </c>
      <c r="U1273" s="11">
        <f>IFERROR(VLOOKUP(Tabla1[[#This Row],[FECHA]],'RECAUDOS EXTERNOS'!A:D,4,FALSE),0)</f>
        <v>2</v>
      </c>
      <c r="V1273" s="9">
        <f>IFERROR(VLOOKUP(Tabla1[[#This Row],[FECHA]],'RECAUDOS EXTERNOS'!A:D,3,FALSE),0)</f>
        <v>600105</v>
      </c>
    </row>
    <row r="1274" spans="1:22" x14ac:dyDescent="0.25">
      <c r="A1274" s="1">
        <v>38833</v>
      </c>
      <c r="B1274" s="3" t="s">
        <v>3</v>
      </c>
      <c r="C1274" s="2">
        <v>38808</v>
      </c>
      <c r="D1274" s="5">
        <f>YEAR(Tabla1[[#This Row],[FECHA]])</f>
        <v>2006</v>
      </c>
      <c r="E1274" s="5">
        <f>IFERROR(VLOOKUP(Tabla1[[#This Row],[FECHA]],'COMPARENDOS TOTALES'!A:D,4,FALSE),0)</f>
        <v>22</v>
      </c>
      <c r="F1274" s="9">
        <f>IFERROR(VLOOKUP(Tabla1[[#This Row],[FECHA]],'COMPARENDOS TOTALES'!A:D,3,FALSE),0)</f>
        <v>4216000</v>
      </c>
      <c r="G1274" s="5">
        <f>IFERROR(VLOOKUP(Tabla1[[#This Row],[FECHA]],EXONERACIONES!A:D,4,FALSE),0)</f>
        <v>17</v>
      </c>
      <c r="H1274" s="9">
        <f>IFERROR(VLOOKUP(Tabla1[[#This Row],[FECHA]],EXONERACIONES!A:D,3,FALSE),0)</f>
        <v>3386400</v>
      </c>
      <c r="I1274" s="5">
        <f>IFERROR(VLOOKUP(Tabla1[[#This Row],[FECHA]],'SIMIT CON RES'!A:D,4,FALSE),0)</f>
        <v>0</v>
      </c>
      <c r="J1274" s="9">
        <f>IFERROR(VLOOKUP(Tabla1[[#This Row],[FECHA]],'SIMIT CON RES'!A:D,3,FALSE),0)</f>
        <v>0</v>
      </c>
      <c r="K1274">
        <f>IFERROR(VLOOKUP(Tabla1[[#This Row],[FECHA]],'SIMIT SIN RES'!A:D,4,FALSE),0)</f>
        <v>0</v>
      </c>
      <c r="L1274" s="9">
        <f>IFERROR(VLOOKUP(Tabla1[[#This Row],[FECHA]],'SIMIT SIN RES'!A:D,3,FALSE),0)</f>
        <v>0</v>
      </c>
      <c r="M1274" s="5">
        <f>IFERROR(VLOOKUP(Tabla1[[#This Row],[FECHA]],'RECAUDOS DE COMPARENDOS'!A:D,4,FALSE),0)</f>
        <v>3</v>
      </c>
      <c r="N1274" s="9">
        <f>IFERROR(VLOOKUP(Tabla1[[#This Row],[FECHA]],'RECAUDOS DE COMPARENDOS'!A:D,3,FALSE),0)</f>
        <v>516800</v>
      </c>
      <c r="O1274" s="5">
        <f>IFERROR(VLOOKUP(Tabla1[[#This Row],[FECHA]],'RECAUDOS DE RESOLUCIONES'!A:D,4,FALSE),0)</f>
        <v>0</v>
      </c>
      <c r="P1274" s="9">
        <f>IFERROR(VLOOKUP(Tabla1[[#This Row],[FECHA]],'RECAUDOS DE RESOLUCIONES'!A:D,3,FALSE),0)</f>
        <v>0</v>
      </c>
      <c r="Q127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1274" s="9">
        <f>Tabla1[V. COMPARENDOS]-(Tabla1[V. EXONERACIONES]+Tabla1[[#This Row],[V. SIMIT CON RESOLUCION]]+Tabla1[[#This Row],[V. SIMIT SIN RESOLUCION]]+Tabla1[[#This Row],[V. RECAUDOS COMPARENDOS]]+Tabla1[[#This Row],[V. RECAUDOS RESOLUCIONES]])</f>
        <v>312800</v>
      </c>
      <c r="S1274" s="11">
        <f>IFERROR(VLOOKUP(Tabla1[[#This Row],[FECHA]],'RECAUDOS LOCALES'!A:D,4,FALSE),0)</f>
        <v>1</v>
      </c>
      <c r="T1274" s="9">
        <f>IFERROR(VLOOKUP(Tabla1[[#This Row],[FECHA]],'RECAUDOS LOCALES'!A:D,3,FALSE),0)</f>
        <v>102000</v>
      </c>
      <c r="U1274" s="11">
        <f>IFERROR(VLOOKUP(Tabla1[[#This Row],[FECHA]],'RECAUDOS EXTERNOS'!A:D,4,FALSE),0)</f>
        <v>4</v>
      </c>
      <c r="V1274" s="9">
        <f>IFERROR(VLOOKUP(Tabla1[[#This Row],[FECHA]],'RECAUDOS EXTERNOS'!A:D,3,FALSE),0)</f>
        <v>727200</v>
      </c>
    </row>
    <row r="1275" spans="1:22" x14ac:dyDescent="0.25">
      <c r="A1275" s="1">
        <v>38834</v>
      </c>
      <c r="B1275" s="3" t="s">
        <v>6</v>
      </c>
      <c r="C1275" s="2">
        <v>38808</v>
      </c>
      <c r="D1275" s="5">
        <f>YEAR(Tabla1[[#This Row],[FECHA]])</f>
        <v>2006</v>
      </c>
      <c r="E1275" s="5">
        <f>IFERROR(VLOOKUP(Tabla1[[#This Row],[FECHA]],'COMPARENDOS TOTALES'!A:D,4,FALSE),0)</f>
        <v>47</v>
      </c>
      <c r="F1275" s="9">
        <f>IFERROR(VLOOKUP(Tabla1[[#This Row],[FECHA]],'COMPARENDOS TOTALES'!A:D,3,FALSE),0)</f>
        <v>11138400</v>
      </c>
      <c r="G1275" s="5">
        <f>IFERROR(VLOOKUP(Tabla1[[#This Row],[FECHA]],EXONERACIONES!A:D,4,FALSE),0)</f>
        <v>30</v>
      </c>
      <c r="H1275" s="9">
        <f>IFERROR(VLOOKUP(Tabla1[[#This Row],[FECHA]],EXONERACIONES!A:D,3,FALSE),0)</f>
        <v>7357600</v>
      </c>
      <c r="I1275" s="5">
        <f>IFERROR(VLOOKUP(Tabla1[[#This Row],[FECHA]],'SIMIT CON RES'!A:D,4,FALSE),0)</f>
        <v>0</v>
      </c>
      <c r="J1275" s="9">
        <f>IFERROR(VLOOKUP(Tabla1[[#This Row],[FECHA]],'SIMIT CON RES'!A:D,3,FALSE),0)</f>
        <v>0</v>
      </c>
      <c r="K1275">
        <f>IFERROR(VLOOKUP(Tabla1[[#This Row],[FECHA]],'SIMIT SIN RES'!A:D,4,FALSE),0)</f>
        <v>0</v>
      </c>
      <c r="L1275" s="9">
        <f>IFERROR(VLOOKUP(Tabla1[[#This Row],[FECHA]],'SIMIT SIN RES'!A:D,3,FALSE),0)</f>
        <v>0</v>
      </c>
      <c r="M1275" s="5">
        <f>IFERROR(VLOOKUP(Tabla1[[#This Row],[FECHA]],'RECAUDOS DE COMPARENDOS'!A:D,4,FALSE),0)</f>
        <v>7</v>
      </c>
      <c r="N1275" s="9">
        <f>IFERROR(VLOOKUP(Tabla1[[#This Row],[FECHA]],'RECAUDOS DE COMPARENDOS'!A:D,3,FALSE),0)</f>
        <v>1428000</v>
      </c>
      <c r="O1275" s="5">
        <f>IFERROR(VLOOKUP(Tabla1[[#This Row],[FECHA]],'RECAUDOS DE RESOLUCIONES'!A:D,4,FALSE),0)</f>
        <v>0</v>
      </c>
      <c r="P1275" s="9">
        <f>IFERROR(VLOOKUP(Tabla1[[#This Row],[FECHA]],'RECAUDOS DE RESOLUCIONES'!A:D,3,FALSE),0)</f>
        <v>0</v>
      </c>
      <c r="Q127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10</v>
      </c>
      <c r="R1275" s="9">
        <f>Tabla1[V. COMPARENDOS]-(Tabla1[V. EXONERACIONES]+Tabla1[[#This Row],[V. SIMIT CON RESOLUCION]]+Tabla1[[#This Row],[V. SIMIT SIN RESOLUCION]]+Tabla1[[#This Row],[V. RECAUDOS COMPARENDOS]]+Tabla1[[#This Row],[V. RECAUDOS RESOLUCIONES]])</f>
        <v>2352800</v>
      </c>
      <c r="S1275" s="11">
        <f>IFERROR(VLOOKUP(Tabla1[[#This Row],[FECHA]],'RECAUDOS LOCALES'!A:D,4,FALSE),0)</f>
        <v>1</v>
      </c>
      <c r="T1275" s="9">
        <f>IFERROR(VLOOKUP(Tabla1[[#This Row],[FECHA]],'RECAUDOS LOCALES'!A:D,3,FALSE),0)</f>
        <v>178995</v>
      </c>
      <c r="U1275" s="11">
        <f>IFERROR(VLOOKUP(Tabla1[[#This Row],[FECHA]],'RECAUDOS EXTERNOS'!A:D,4,FALSE),0)</f>
        <v>6</v>
      </c>
      <c r="V1275" s="9">
        <f>IFERROR(VLOOKUP(Tabla1[[#This Row],[FECHA]],'RECAUDOS EXTERNOS'!A:D,3,FALSE),0)</f>
        <v>1958360</v>
      </c>
    </row>
    <row r="1276" spans="1:22" x14ac:dyDescent="0.25">
      <c r="A1276" s="1">
        <v>38835</v>
      </c>
      <c r="B1276" s="3" t="s">
        <v>0</v>
      </c>
      <c r="C1276" s="2">
        <v>38808</v>
      </c>
      <c r="D1276" s="5">
        <f>YEAR(Tabla1[[#This Row],[FECHA]])</f>
        <v>2006</v>
      </c>
      <c r="E1276" s="5">
        <f>IFERROR(VLOOKUP(Tabla1[[#This Row],[FECHA]],'COMPARENDOS TOTALES'!A:D,4,FALSE),0)</f>
        <v>39</v>
      </c>
      <c r="F1276" s="9">
        <f>IFERROR(VLOOKUP(Tabla1[[#This Row],[FECHA]],'COMPARENDOS TOTALES'!A:D,3,FALSE),0)</f>
        <v>9220800</v>
      </c>
      <c r="G1276" s="5">
        <f>IFERROR(VLOOKUP(Tabla1[[#This Row],[FECHA]],EXONERACIONES!A:D,4,FALSE),0)</f>
        <v>34</v>
      </c>
      <c r="H1276" s="9">
        <f>IFERROR(VLOOKUP(Tabla1[[#This Row],[FECHA]],EXONERACIONES!A:D,3,FALSE),0)</f>
        <v>7983200</v>
      </c>
      <c r="I1276" s="5">
        <f>IFERROR(VLOOKUP(Tabla1[[#This Row],[FECHA]],'SIMIT CON RES'!A:D,4,FALSE),0)</f>
        <v>0</v>
      </c>
      <c r="J1276" s="9">
        <f>IFERROR(VLOOKUP(Tabla1[[#This Row],[FECHA]],'SIMIT CON RES'!A:D,3,FALSE),0)</f>
        <v>0</v>
      </c>
      <c r="K1276">
        <f>IFERROR(VLOOKUP(Tabla1[[#This Row],[FECHA]],'SIMIT SIN RES'!A:D,4,FALSE),0)</f>
        <v>0</v>
      </c>
      <c r="L1276" s="9">
        <f>IFERROR(VLOOKUP(Tabla1[[#This Row],[FECHA]],'SIMIT SIN RES'!A:D,3,FALSE),0)</f>
        <v>0</v>
      </c>
      <c r="M1276" s="5">
        <f>IFERROR(VLOOKUP(Tabla1[[#This Row],[FECHA]],'RECAUDOS DE COMPARENDOS'!A:D,4,FALSE),0)</f>
        <v>3</v>
      </c>
      <c r="N1276" s="9">
        <f>IFERROR(VLOOKUP(Tabla1[[#This Row],[FECHA]],'RECAUDOS DE COMPARENDOS'!A:D,3,FALSE),0)</f>
        <v>421600</v>
      </c>
      <c r="O1276" s="5">
        <f>IFERROR(VLOOKUP(Tabla1[[#This Row],[FECHA]],'RECAUDOS DE RESOLUCIONES'!A:D,4,FALSE),0)</f>
        <v>0</v>
      </c>
      <c r="P1276" s="9">
        <f>IFERROR(VLOOKUP(Tabla1[[#This Row],[FECHA]],'RECAUDOS DE RESOLUCIONES'!A:D,3,FALSE),0)</f>
        <v>0</v>
      </c>
      <c r="Q127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1276" s="9">
        <f>Tabla1[V. COMPARENDOS]-(Tabla1[V. EXONERACIONES]+Tabla1[[#This Row],[V. SIMIT CON RESOLUCION]]+Tabla1[[#This Row],[V. SIMIT SIN RESOLUCION]]+Tabla1[[#This Row],[V. RECAUDOS COMPARENDOS]]+Tabla1[[#This Row],[V. RECAUDOS RESOLUCIONES]])</f>
        <v>816000</v>
      </c>
      <c r="S1276" s="11">
        <f>IFERROR(VLOOKUP(Tabla1[[#This Row],[FECHA]],'RECAUDOS LOCALES'!A:D,4,FALSE),0)</f>
        <v>5</v>
      </c>
      <c r="T1276" s="9">
        <f>IFERROR(VLOOKUP(Tabla1[[#This Row],[FECHA]],'RECAUDOS LOCALES'!A:D,3,FALSE),0)</f>
        <v>544353</v>
      </c>
      <c r="U1276" s="11">
        <f>IFERROR(VLOOKUP(Tabla1[[#This Row],[FECHA]],'RECAUDOS EXTERNOS'!A:D,4,FALSE),0)</f>
        <v>4</v>
      </c>
      <c r="V1276" s="9">
        <f>IFERROR(VLOOKUP(Tabla1[[#This Row],[FECHA]],'RECAUDOS EXTERNOS'!A:D,3,FALSE),0)</f>
        <v>1200690</v>
      </c>
    </row>
    <row r="1277" spans="1:22" x14ac:dyDescent="0.25">
      <c r="A1277" s="1">
        <v>38836</v>
      </c>
      <c r="B1277" s="3" t="s">
        <v>5</v>
      </c>
      <c r="C1277" s="2">
        <v>38808</v>
      </c>
      <c r="D1277" s="5">
        <f>YEAR(Tabla1[[#This Row],[FECHA]])</f>
        <v>2006</v>
      </c>
      <c r="E1277" s="5">
        <f>IFERROR(VLOOKUP(Tabla1[[#This Row],[FECHA]],'COMPARENDOS TOTALES'!A:D,4,FALSE),0)</f>
        <v>83</v>
      </c>
      <c r="F1277" s="9">
        <f>IFERROR(VLOOKUP(Tabla1[[#This Row],[FECHA]],'COMPARENDOS TOTALES'!A:D,3,FALSE),0)</f>
        <v>17952000</v>
      </c>
      <c r="G1277" s="5">
        <f>IFERROR(VLOOKUP(Tabla1[[#This Row],[FECHA]],EXONERACIONES!A:D,4,FALSE),0)</f>
        <v>51</v>
      </c>
      <c r="H1277" s="9">
        <f>IFERROR(VLOOKUP(Tabla1[[#This Row],[FECHA]],EXONERACIONES!A:D,3,FALSE),0)</f>
        <v>11220000</v>
      </c>
      <c r="I1277" s="5">
        <f>IFERROR(VLOOKUP(Tabla1[[#This Row],[FECHA]],'SIMIT CON RES'!A:D,4,FALSE),0)</f>
        <v>0</v>
      </c>
      <c r="J1277" s="9">
        <f>IFERROR(VLOOKUP(Tabla1[[#This Row],[FECHA]],'SIMIT CON RES'!A:D,3,FALSE),0)</f>
        <v>0</v>
      </c>
      <c r="K1277">
        <f>IFERROR(VLOOKUP(Tabla1[[#This Row],[FECHA]],'SIMIT SIN RES'!A:D,4,FALSE),0)</f>
        <v>0</v>
      </c>
      <c r="L1277" s="9">
        <f>IFERROR(VLOOKUP(Tabla1[[#This Row],[FECHA]],'SIMIT SIN RES'!A:D,3,FALSE),0)</f>
        <v>0</v>
      </c>
      <c r="M1277" s="5">
        <f>IFERROR(VLOOKUP(Tabla1[[#This Row],[FECHA]],'RECAUDOS DE COMPARENDOS'!A:D,4,FALSE),0)</f>
        <v>6</v>
      </c>
      <c r="N1277" s="9">
        <f>IFERROR(VLOOKUP(Tabla1[[#This Row],[FECHA]],'RECAUDOS DE COMPARENDOS'!A:D,3,FALSE),0)</f>
        <v>1224000</v>
      </c>
      <c r="O1277" s="5">
        <f>IFERROR(VLOOKUP(Tabla1[[#This Row],[FECHA]],'RECAUDOS DE RESOLUCIONES'!A:D,4,FALSE),0)</f>
        <v>0</v>
      </c>
      <c r="P1277" s="9">
        <f>IFERROR(VLOOKUP(Tabla1[[#This Row],[FECHA]],'RECAUDOS DE RESOLUCIONES'!A:D,3,FALSE),0)</f>
        <v>0</v>
      </c>
      <c r="Q127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26</v>
      </c>
      <c r="R1277" s="9">
        <f>Tabla1[V. COMPARENDOS]-(Tabla1[V. EXONERACIONES]+Tabla1[[#This Row],[V. SIMIT CON RESOLUCION]]+Tabla1[[#This Row],[V. SIMIT SIN RESOLUCION]]+Tabla1[[#This Row],[V. RECAUDOS COMPARENDOS]]+Tabla1[[#This Row],[V. RECAUDOS RESOLUCIONES]])</f>
        <v>5508000</v>
      </c>
      <c r="S1277" s="11">
        <f>IFERROR(VLOOKUP(Tabla1[[#This Row],[FECHA]],'RECAUDOS LOCALES'!A:D,4,FALSE),0)</f>
        <v>0</v>
      </c>
      <c r="T1277" s="9">
        <f>IFERROR(VLOOKUP(Tabla1[[#This Row],[FECHA]],'RECAUDOS LOCALES'!A:D,3,FALSE),0)</f>
        <v>0</v>
      </c>
      <c r="U1277" s="11">
        <f>IFERROR(VLOOKUP(Tabla1[[#This Row],[FECHA]],'RECAUDOS EXTERNOS'!A:D,4,FALSE),0)</f>
        <v>0</v>
      </c>
      <c r="V1277" s="9">
        <f>IFERROR(VLOOKUP(Tabla1[[#This Row],[FECHA]],'RECAUDOS EXTERNOS'!A:D,3,FALSE),0)</f>
        <v>0</v>
      </c>
    </row>
    <row r="1278" spans="1:22" x14ac:dyDescent="0.25">
      <c r="A1278" s="1">
        <v>38837</v>
      </c>
      <c r="B1278" s="3" t="s">
        <v>4</v>
      </c>
      <c r="C1278" s="2">
        <v>38808</v>
      </c>
      <c r="D1278" s="5">
        <f>YEAR(Tabla1[[#This Row],[FECHA]])</f>
        <v>2006</v>
      </c>
      <c r="E1278" s="5">
        <f>IFERROR(VLOOKUP(Tabla1[[#This Row],[FECHA]],'COMPARENDOS TOTALES'!A:D,4,FALSE),0)</f>
        <v>56</v>
      </c>
      <c r="F1278" s="9">
        <f>IFERROR(VLOOKUP(Tabla1[[#This Row],[FECHA]],'COMPARENDOS TOTALES'!A:D,3,FALSE),0)</f>
        <v>10798400</v>
      </c>
      <c r="G1278" s="5">
        <f>IFERROR(VLOOKUP(Tabla1[[#This Row],[FECHA]],EXONERACIONES!A:D,4,FALSE),0)</f>
        <v>46</v>
      </c>
      <c r="H1278" s="9">
        <f>IFERROR(VLOOKUP(Tabla1[[#This Row],[FECHA]],EXONERACIONES!A:D,3,FALSE),0)</f>
        <v>8935200</v>
      </c>
      <c r="I1278" s="5">
        <f>IFERROR(VLOOKUP(Tabla1[[#This Row],[FECHA]],'SIMIT CON RES'!A:D,4,FALSE),0)</f>
        <v>1</v>
      </c>
      <c r="J1278" s="9">
        <f>IFERROR(VLOOKUP(Tabla1[[#This Row],[FECHA]],'SIMIT CON RES'!A:D,3,FALSE),0)</f>
        <v>204000</v>
      </c>
      <c r="K1278">
        <f>IFERROR(VLOOKUP(Tabla1[[#This Row],[FECHA]],'SIMIT SIN RES'!A:D,4,FALSE),0)</f>
        <v>0</v>
      </c>
      <c r="L1278" s="9">
        <f>IFERROR(VLOOKUP(Tabla1[[#This Row],[FECHA]],'SIMIT SIN RES'!A:D,3,FALSE),0)</f>
        <v>0</v>
      </c>
      <c r="M1278" s="5">
        <f>IFERROR(VLOOKUP(Tabla1[[#This Row],[FECHA]],'RECAUDOS DE COMPARENDOS'!A:D,4,FALSE),0)</f>
        <v>4</v>
      </c>
      <c r="N1278" s="9">
        <f>IFERROR(VLOOKUP(Tabla1[[#This Row],[FECHA]],'RECAUDOS DE COMPARENDOS'!A:D,3,FALSE),0)</f>
        <v>720800</v>
      </c>
      <c r="O1278" s="5">
        <f>IFERROR(VLOOKUP(Tabla1[[#This Row],[FECHA]],'RECAUDOS DE RESOLUCIONES'!A:D,4,FALSE),0)</f>
        <v>0</v>
      </c>
      <c r="P1278" s="9">
        <f>IFERROR(VLOOKUP(Tabla1[[#This Row],[FECHA]],'RECAUDOS DE RESOLUCIONES'!A:D,3,FALSE),0)</f>
        <v>0</v>
      </c>
      <c r="Q127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1278" s="9">
        <f>Tabla1[V. COMPARENDOS]-(Tabla1[V. EXONERACIONES]+Tabla1[[#This Row],[V. SIMIT CON RESOLUCION]]+Tabla1[[#This Row],[V. SIMIT SIN RESOLUCION]]+Tabla1[[#This Row],[V. RECAUDOS COMPARENDOS]]+Tabla1[[#This Row],[V. RECAUDOS RESOLUCIONES]])</f>
        <v>938400</v>
      </c>
      <c r="S1278" s="11">
        <f>IFERROR(VLOOKUP(Tabla1[[#This Row],[FECHA]],'RECAUDOS LOCALES'!A:D,4,FALSE),0)</f>
        <v>0</v>
      </c>
      <c r="T1278" s="9">
        <f>IFERROR(VLOOKUP(Tabla1[[#This Row],[FECHA]],'RECAUDOS LOCALES'!A:D,3,FALSE),0)</f>
        <v>0</v>
      </c>
      <c r="U1278" s="11">
        <f>IFERROR(VLOOKUP(Tabla1[[#This Row],[FECHA]],'RECAUDOS EXTERNOS'!A:D,4,FALSE),0)</f>
        <v>0</v>
      </c>
      <c r="V1278" s="9">
        <f>IFERROR(VLOOKUP(Tabla1[[#This Row],[FECHA]],'RECAUDOS EXTERNOS'!A:D,3,FALSE),0)</f>
        <v>0</v>
      </c>
    </row>
    <row r="1279" spans="1:22" x14ac:dyDescent="0.25">
      <c r="A1279" s="1">
        <v>38838</v>
      </c>
      <c r="B1279" s="3" t="s">
        <v>1</v>
      </c>
      <c r="C1279" s="2">
        <v>38838</v>
      </c>
      <c r="D1279" s="5">
        <f>YEAR(Tabla1[[#This Row],[FECHA]])</f>
        <v>2006</v>
      </c>
      <c r="E1279" s="5">
        <f>IFERROR(VLOOKUP(Tabla1[[#This Row],[FECHA]],'COMPARENDOS TOTALES'!A:D,4,FALSE),0)</f>
        <v>69</v>
      </c>
      <c r="F1279" s="9">
        <f>IFERROR(VLOOKUP(Tabla1[[#This Row],[FECHA]],'COMPARENDOS TOTALES'!A:D,3,FALSE),0)</f>
        <v>14198400</v>
      </c>
      <c r="G1279" s="5">
        <f>IFERROR(VLOOKUP(Tabla1[[#This Row],[FECHA]],EXONERACIONES!A:D,4,FALSE),0)</f>
        <v>38</v>
      </c>
      <c r="H1279" s="9">
        <f>IFERROR(VLOOKUP(Tabla1[[#This Row],[FECHA]],EXONERACIONES!A:D,3,FALSE),0)</f>
        <v>7765600</v>
      </c>
      <c r="I1279" s="5">
        <f>IFERROR(VLOOKUP(Tabla1[[#This Row],[FECHA]],'SIMIT CON RES'!A:D,4,FALSE),0)</f>
        <v>1</v>
      </c>
      <c r="J1279" s="9">
        <f>IFERROR(VLOOKUP(Tabla1[[#This Row],[FECHA]],'SIMIT CON RES'!A:D,3,FALSE),0)</f>
        <v>204000</v>
      </c>
      <c r="K1279">
        <f>IFERROR(VLOOKUP(Tabla1[[#This Row],[FECHA]],'SIMIT SIN RES'!A:D,4,FALSE),0)</f>
        <v>0</v>
      </c>
      <c r="L1279" s="9">
        <f>IFERROR(VLOOKUP(Tabla1[[#This Row],[FECHA]],'SIMIT SIN RES'!A:D,3,FALSE),0)</f>
        <v>0</v>
      </c>
      <c r="M1279" s="5">
        <f>IFERROR(VLOOKUP(Tabla1[[#This Row],[FECHA]],'RECAUDOS DE COMPARENDOS'!A:D,4,FALSE),0)</f>
        <v>7</v>
      </c>
      <c r="N1279" s="9">
        <f>IFERROR(VLOOKUP(Tabla1[[#This Row],[FECHA]],'RECAUDOS DE COMPARENDOS'!A:D,3,FALSE),0)</f>
        <v>1428000</v>
      </c>
      <c r="O1279" s="5">
        <f>IFERROR(VLOOKUP(Tabla1[[#This Row],[FECHA]],'RECAUDOS DE RESOLUCIONES'!A:D,4,FALSE),0)</f>
        <v>0</v>
      </c>
      <c r="P1279" s="9">
        <f>IFERROR(VLOOKUP(Tabla1[[#This Row],[FECHA]],'RECAUDOS DE RESOLUCIONES'!A:D,3,FALSE),0)</f>
        <v>0</v>
      </c>
      <c r="Q127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23</v>
      </c>
      <c r="R1279" s="9">
        <f>Tabla1[V. COMPARENDOS]-(Tabla1[V. EXONERACIONES]+Tabla1[[#This Row],[V. SIMIT CON RESOLUCION]]+Tabla1[[#This Row],[V. SIMIT SIN RESOLUCION]]+Tabla1[[#This Row],[V. RECAUDOS COMPARENDOS]]+Tabla1[[#This Row],[V. RECAUDOS RESOLUCIONES]])</f>
        <v>4800800</v>
      </c>
      <c r="S1279" s="11">
        <f>IFERROR(VLOOKUP(Tabla1[[#This Row],[FECHA]],'RECAUDOS LOCALES'!A:D,4,FALSE),0)</f>
        <v>0</v>
      </c>
      <c r="T1279" s="9">
        <f>IFERROR(VLOOKUP(Tabla1[[#This Row],[FECHA]],'RECAUDOS LOCALES'!A:D,3,FALSE),0)</f>
        <v>0</v>
      </c>
      <c r="U1279" s="11">
        <f>IFERROR(VLOOKUP(Tabla1[[#This Row],[FECHA]],'RECAUDOS EXTERNOS'!A:D,4,FALSE),0)</f>
        <v>0</v>
      </c>
      <c r="V1279" s="9">
        <f>IFERROR(VLOOKUP(Tabla1[[#This Row],[FECHA]],'RECAUDOS EXTERNOS'!A:D,3,FALSE),0)</f>
        <v>0</v>
      </c>
    </row>
    <row r="1280" spans="1:22" x14ac:dyDescent="0.25">
      <c r="A1280" s="1">
        <v>38839</v>
      </c>
      <c r="B1280" s="3" t="s">
        <v>2</v>
      </c>
      <c r="C1280" s="2">
        <v>38838</v>
      </c>
      <c r="D1280" s="5">
        <f>YEAR(Tabla1[[#This Row],[FECHA]])</f>
        <v>2006</v>
      </c>
      <c r="E1280" s="5">
        <f>IFERROR(VLOOKUP(Tabla1[[#This Row],[FECHA]],'COMPARENDOS TOTALES'!A:D,4,FALSE),0)</f>
        <v>65</v>
      </c>
      <c r="F1280" s="9">
        <f>IFERROR(VLOOKUP(Tabla1[[#This Row],[FECHA]],'COMPARENDOS TOTALES'!A:D,3,FALSE),0)</f>
        <v>13749600</v>
      </c>
      <c r="G1280" s="5">
        <f>IFERROR(VLOOKUP(Tabla1[[#This Row],[FECHA]],EXONERACIONES!A:D,4,FALSE),0)</f>
        <v>53</v>
      </c>
      <c r="H1280" s="9">
        <f>IFERROR(VLOOKUP(Tabla1[[#This Row],[FECHA]],EXONERACIONES!A:D,3,FALSE),0)</f>
        <v>10485600</v>
      </c>
      <c r="I1280" s="5">
        <f>IFERROR(VLOOKUP(Tabla1[[#This Row],[FECHA]],'SIMIT CON RES'!A:D,4,FALSE),0)</f>
        <v>1</v>
      </c>
      <c r="J1280" s="9">
        <f>IFERROR(VLOOKUP(Tabla1[[#This Row],[FECHA]],'SIMIT CON RES'!A:D,3,FALSE),0)</f>
        <v>204000</v>
      </c>
      <c r="K1280">
        <f>IFERROR(VLOOKUP(Tabla1[[#This Row],[FECHA]],'SIMIT SIN RES'!A:D,4,FALSE),0)</f>
        <v>0</v>
      </c>
      <c r="L1280" s="9">
        <f>IFERROR(VLOOKUP(Tabla1[[#This Row],[FECHA]],'SIMIT SIN RES'!A:D,3,FALSE),0)</f>
        <v>0</v>
      </c>
      <c r="M1280" s="5">
        <f>IFERROR(VLOOKUP(Tabla1[[#This Row],[FECHA]],'RECAUDOS DE COMPARENDOS'!A:D,4,FALSE),0)</f>
        <v>6</v>
      </c>
      <c r="N1280" s="9">
        <f>IFERROR(VLOOKUP(Tabla1[[#This Row],[FECHA]],'RECAUDOS DE COMPARENDOS'!A:D,3,FALSE),0)</f>
        <v>1632000</v>
      </c>
      <c r="O1280" s="5">
        <f>IFERROR(VLOOKUP(Tabla1[[#This Row],[FECHA]],'RECAUDOS DE RESOLUCIONES'!A:D,4,FALSE),0)</f>
        <v>0</v>
      </c>
      <c r="P1280" s="9">
        <f>IFERROR(VLOOKUP(Tabla1[[#This Row],[FECHA]],'RECAUDOS DE RESOLUCIONES'!A:D,3,FALSE),0)</f>
        <v>0</v>
      </c>
      <c r="Q128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1280" s="9">
        <f>Tabla1[V. COMPARENDOS]-(Tabla1[V. EXONERACIONES]+Tabla1[[#This Row],[V. SIMIT CON RESOLUCION]]+Tabla1[[#This Row],[V. SIMIT SIN RESOLUCION]]+Tabla1[[#This Row],[V. RECAUDOS COMPARENDOS]]+Tabla1[[#This Row],[V. RECAUDOS RESOLUCIONES]])</f>
        <v>1428000</v>
      </c>
      <c r="S1280" s="11">
        <f>IFERROR(VLOOKUP(Tabla1[[#This Row],[FECHA]],'RECAUDOS LOCALES'!A:D,4,FALSE),0)</f>
        <v>5</v>
      </c>
      <c r="T1280" s="9">
        <f>IFERROR(VLOOKUP(Tabla1[[#This Row],[FECHA]],'RECAUDOS LOCALES'!A:D,3,FALSE),0)</f>
        <v>566954</v>
      </c>
      <c r="U1280" s="11">
        <f>IFERROR(VLOOKUP(Tabla1[[#This Row],[FECHA]],'RECAUDOS EXTERNOS'!A:D,4,FALSE),0)</f>
        <v>5</v>
      </c>
      <c r="V1280" s="9">
        <f>IFERROR(VLOOKUP(Tabla1[[#This Row],[FECHA]],'RECAUDOS EXTERNOS'!A:D,3,FALSE),0)</f>
        <v>1241280</v>
      </c>
    </row>
    <row r="1281" spans="1:22" x14ac:dyDescent="0.25">
      <c r="A1281" s="1">
        <v>38840</v>
      </c>
      <c r="B1281" s="3" t="s">
        <v>3</v>
      </c>
      <c r="C1281" s="2">
        <v>38838</v>
      </c>
      <c r="D1281" s="5">
        <f>YEAR(Tabla1[[#This Row],[FECHA]])</f>
        <v>2006</v>
      </c>
      <c r="E1281" s="5">
        <f>IFERROR(VLOOKUP(Tabla1[[#This Row],[FECHA]],'COMPARENDOS TOTALES'!A:D,4,FALSE),0)</f>
        <v>46</v>
      </c>
      <c r="F1281" s="9">
        <f>IFERROR(VLOOKUP(Tabla1[[#This Row],[FECHA]],'COMPARENDOS TOTALES'!A:D,3,FALSE),0)</f>
        <v>9710400</v>
      </c>
      <c r="G1281" s="5">
        <f>IFERROR(VLOOKUP(Tabla1[[#This Row],[FECHA]],EXONERACIONES!A:D,4,FALSE),0)</f>
        <v>27</v>
      </c>
      <c r="H1281" s="9">
        <f>IFERROR(VLOOKUP(Tabla1[[#This Row],[FECHA]],EXONERACIONES!A:D,3,FALSE),0)</f>
        <v>5521600</v>
      </c>
      <c r="I1281" s="5">
        <f>IFERROR(VLOOKUP(Tabla1[[#This Row],[FECHA]],'SIMIT CON RES'!A:D,4,FALSE),0)</f>
        <v>0</v>
      </c>
      <c r="J1281" s="9">
        <f>IFERROR(VLOOKUP(Tabla1[[#This Row],[FECHA]],'SIMIT CON RES'!A:D,3,FALSE),0)</f>
        <v>0</v>
      </c>
      <c r="K1281">
        <f>IFERROR(VLOOKUP(Tabla1[[#This Row],[FECHA]],'SIMIT SIN RES'!A:D,4,FALSE),0)</f>
        <v>0</v>
      </c>
      <c r="L1281" s="9">
        <f>IFERROR(VLOOKUP(Tabla1[[#This Row],[FECHA]],'SIMIT SIN RES'!A:D,3,FALSE),0)</f>
        <v>0</v>
      </c>
      <c r="M1281" s="5">
        <f>IFERROR(VLOOKUP(Tabla1[[#This Row],[FECHA]],'RECAUDOS DE COMPARENDOS'!A:D,4,FALSE),0)</f>
        <v>4</v>
      </c>
      <c r="N1281" s="9">
        <f>IFERROR(VLOOKUP(Tabla1[[#This Row],[FECHA]],'RECAUDOS DE COMPARENDOS'!A:D,3,FALSE),0)</f>
        <v>816000</v>
      </c>
      <c r="O1281" s="5">
        <f>IFERROR(VLOOKUP(Tabla1[[#This Row],[FECHA]],'RECAUDOS DE RESOLUCIONES'!A:D,4,FALSE),0)</f>
        <v>0</v>
      </c>
      <c r="P1281" s="9">
        <f>IFERROR(VLOOKUP(Tabla1[[#This Row],[FECHA]],'RECAUDOS DE RESOLUCIONES'!A:D,3,FALSE),0)</f>
        <v>0</v>
      </c>
      <c r="Q128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15</v>
      </c>
      <c r="R1281" s="9">
        <f>Tabla1[V. COMPARENDOS]-(Tabla1[V. EXONERACIONES]+Tabla1[[#This Row],[V. SIMIT CON RESOLUCION]]+Tabla1[[#This Row],[V. SIMIT SIN RESOLUCION]]+Tabla1[[#This Row],[V. RECAUDOS COMPARENDOS]]+Tabla1[[#This Row],[V. RECAUDOS RESOLUCIONES]])</f>
        <v>3372800</v>
      </c>
      <c r="S1281" s="11">
        <f>IFERROR(VLOOKUP(Tabla1[[#This Row],[FECHA]],'RECAUDOS LOCALES'!A:D,4,FALSE),0)</f>
        <v>1</v>
      </c>
      <c r="T1281" s="9">
        <f>IFERROR(VLOOKUP(Tabla1[[#This Row],[FECHA]],'RECAUDOS LOCALES'!A:D,3,FALSE),0)</f>
        <v>190635</v>
      </c>
      <c r="U1281" s="11">
        <f>IFERROR(VLOOKUP(Tabla1[[#This Row],[FECHA]],'RECAUDOS EXTERNOS'!A:D,4,FALSE),0)</f>
        <v>3</v>
      </c>
      <c r="V1281" s="9">
        <f>IFERROR(VLOOKUP(Tabla1[[#This Row],[FECHA]],'RECAUDOS EXTERNOS'!A:D,3,FALSE),0)</f>
        <v>616610</v>
      </c>
    </row>
    <row r="1282" spans="1:22" x14ac:dyDescent="0.25">
      <c r="A1282" s="1">
        <v>38841</v>
      </c>
      <c r="B1282" s="3" t="s">
        <v>6</v>
      </c>
      <c r="C1282" s="2">
        <v>38838</v>
      </c>
      <c r="D1282" s="5">
        <f>YEAR(Tabla1[[#This Row],[FECHA]])</f>
        <v>2006</v>
      </c>
      <c r="E1282" s="5">
        <f>IFERROR(VLOOKUP(Tabla1[[#This Row],[FECHA]],'COMPARENDOS TOTALES'!A:D,4,FALSE),0)</f>
        <v>45</v>
      </c>
      <c r="F1282" s="9">
        <f>IFERROR(VLOOKUP(Tabla1[[#This Row],[FECHA]],'COMPARENDOS TOTALES'!A:D,3,FALSE),0)</f>
        <v>8948800</v>
      </c>
      <c r="G1282" s="5">
        <f>IFERROR(VLOOKUP(Tabla1[[#This Row],[FECHA]],EXONERACIONES!A:D,4,FALSE),0)</f>
        <v>38</v>
      </c>
      <c r="H1282" s="9">
        <f>IFERROR(VLOOKUP(Tabla1[[#This Row],[FECHA]],EXONERACIONES!A:D,3,FALSE),0)</f>
        <v>6895200</v>
      </c>
      <c r="I1282" s="5">
        <f>IFERROR(VLOOKUP(Tabla1[[#This Row],[FECHA]],'SIMIT CON RES'!A:D,4,FALSE),0)</f>
        <v>0</v>
      </c>
      <c r="J1282" s="9">
        <f>IFERROR(VLOOKUP(Tabla1[[#This Row],[FECHA]],'SIMIT CON RES'!A:D,3,FALSE),0)</f>
        <v>0</v>
      </c>
      <c r="K1282">
        <f>IFERROR(VLOOKUP(Tabla1[[#This Row],[FECHA]],'SIMIT SIN RES'!A:D,4,FALSE),0)</f>
        <v>0</v>
      </c>
      <c r="L1282" s="9">
        <f>IFERROR(VLOOKUP(Tabla1[[#This Row],[FECHA]],'SIMIT SIN RES'!A:D,3,FALSE),0)</f>
        <v>0</v>
      </c>
      <c r="M1282" s="5">
        <f>IFERROR(VLOOKUP(Tabla1[[#This Row],[FECHA]],'RECAUDOS DE COMPARENDOS'!A:D,4,FALSE),0)</f>
        <v>3</v>
      </c>
      <c r="N1282" s="9">
        <f>IFERROR(VLOOKUP(Tabla1[[#This Row],[FECHA]],'RECAUDOS DE COMPARENDOS'!A:D,3,FALSE),0)</f>
        <v>720800</v>
      </c>
      <c r="O1282" s="5">
        <f>IFERROR(VLOOKUP(Tabla1[[#This Row],[FECHA]],'RECAUDOS DE RESOLUCIONES'!A:D,4,FALSE),0)</f>
        <v>0</v>
      </c>
      <c r="P1282" s="9">
        <f>IFERROR(VLOOKUP(Tabla1[[#This Row],[FECHA]],'RECAUDOS DE RESOLUCIONES'!A:D,3,FALSE),0)</f>
        <v>0</v>
      </c>
      <c r="Q128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1282" s="9">
        <f>Tabla1[V. COMPARENDOS]-(Tabla1[V. EXONERACIONES]+Tabla1[[#This Row],[V. SIMIT CON RESOLUCION]]+Tabla1[[#This Row],[V. SIMIT SIN RESOLUCION]]+Tabla1[[#This Row],[V. RECAUDOS COMPARENDOS]]+Tabla1[[#This Row],[V. RECAUDOS RESOLUCIONES]])</f>
        <v>1332800</v>
      </c>
      <c r="S1282" s="11">
        <f>IFERROR(VLOOKUP(Tabla1[[#This Row],[FECHA]],'RECAUDOS LOCALES'!A:D,4,FALSE),0)</f>
        <v>6</v>
      </c>
      <c r="T1282" s="9">
        <f>IFERROR(VLOOKUP(Tabla1[[#This Row],[FECHA]],'RECAUDOS LOCALES'!A:D,3,FALSE),0)</f>
        <v>551900</v>
      </c>
      <c r="U1282" s="11">
        <f>IFERROR(VLOOKUP(Tabla1[[#This Row],[FECHA]],'RECAUDOS EXTERNOS'!A:D,4,FALSE),0)</f>
        <v>6</v>
      </c>
      <c r="V1282" s="9">
        <f>IFERROR(VLOOKUP(Tabla1[[#This Row],[FECHA]],'RECAUDOS EXTERNOS'!A:D,3,FALSE),0)</f>
        <v>1437595</v>
      </c>
    </row>
    <row r="1283" spans="1:22" x14ac:dyDescent="0.25">
      <c r="A1283" s="1">
        <v>38842</v>
      </c>
      <c r="B1283" s="3" t="s">
        <v>0</v>
      </c>
      <c r="C1283" s="2">
        <v>38838</v>
      </c>
      <c r="D1283" s="5">
        <f>YEAR(Tabla1[[#This Row],[FECHA]])</f>
        <v>2006</v>
      </c>
      <c r="E1283" s="5">
        <f>IFERROR(VLOOKUP(Tabla1[[#This Row],[FECHA]],'COMPARENDOS TOTALES'!A:D,4,FALSE),0)</f>
        <v>34</v>
      </c>
      <c r="F1283" s="9">
        <f>IFERROR(VLOOKUP(Tabla1[[#This Row],[FECHA]],'COMPARENDOS TOTALES'!A:D,3,FALSE),0)</f>
        <v>7452800</v>
      </c>
      <c r="G1283" s="5">
        <f>IFERROR(VLOOKUP(Tabla1[[#This Row],[FECHA]],EXONERACIONES!A:D,4,FALSE),0)</f>
        <v>25</v>
      </c>
      <c r="H1283" s="9">
        <f>IFERROR(VLOOKUP(Tabla1[[#This Row],[FECHA]],EXONERACIONES!A:D,3,FALSE),0)</f>
        <v>5412800</v>
      </c>
      <c r="I1283" s="5">
        <f>IFERROR(VLOOKUP(Tabla1[[#This Row],[FECHA]],'SIMIT CON RES'!A:D,4,FALSE),0)</f>
        <v>0</v>
      </c>
      <c r="J1283" s="9">
        <f>IFERROR(VLOOKUP(Tabla1[[#This Row],[FECHA]],'SIMIT CON RES'!A:D,3,FALSE),0)</f>
        <v>0</v>
      </c>
      <c r="K1283">
        <f>IFERROR(VLOOKUP(Tabla1[[#This Row],[FECHA]],'SIMIT SIN RES'!A:D,4,FALSE),0)</f>
        <v>0</v>
      </c>
      <c r="L1283" s="9">
        <f>IFERROR(VLOOKUP(Tabla1[[#This Row],[FECHA]],'SIMIT SIN RES'!A:D,3,FALSE),0)</f>
        <v>0</v>
      </c>
      <c r="M1283" s="5">
        <f>IFERROR(VLOOKUP(Tabla1[[#This Row],[FECHA]],'RECAUDOS DE COMPARENDOS'!A:D,4,FALSE),0)</f>
        <v>3</v>
      </c>
      <c r="N1283" s="9">
        <f>IFERROR(VLOOKUP(Tabla1[[#This Row],[FECHA]],'RECAUDOS DE COMPARENDOS'!A:D,3,FALSE),0)</f>
        <v>612000</v>
      </c>
      <c r="O1283" s="5">
        <f>IFERROR(VLOOKUP(Tabla1[[#This Row],[FECHA]],'RECAUDOS DE RESOLUCIONES'!A:D,4,FALSE),0)</f>
        <v>0</v>
      </c>
      <c r="P1283" s="9">
        <f>IFERROR(VLOOKUP(Tabla1[[#This Row],[FECHA]],'RECAUDOS DE RESOLUCIONES'!A:D,3,FALSE),0)</f>
        <v>0</v>
      </c>
      <c r="Q128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1283" s="9">
        <f>Tabla1[V. COMPARENDOS]-(Tabla1[V. EXONERACIONES]+Tabla1[[#This Row],[V. SIMIT CON RESOLUCION]]+Tabla1[[#This Row],[V. SIMIT SIN RESOLUCION]]+Tabla1[[#This Row],[V. RECAUDOS COMPARENDOS]]+Tabla1[[#This Row],[V. RECAUDOS RESOLUCIONES]])</f>
        <v>1428000</v>
      </c>
      <c r="S1283" s="11">
        <f>IFERROR(VLOOKUP(Tabla1[[#This Row],[FECHA]],'RECAUDOS LOCALES'!A:D,4,FALSE),0)</f>
        <v>12</v>
      </c>
      <c r="T1283" s="9">
        <f>IFERROR(VLOOKUP(Tabla1[[#This Row],[FECHA]],'RECAUDOS LOCALES'!A:D,3,FALSE),0)</f>
        <v>1208072</v>
      </c>
      <c r="U1283" s="11">
        <f>IFERROR(VLOOKUP(Tabla1[[#This Row],[FECHA]],'RECAUDOS EXTERNOS'!A:D,4,FALSE),0)</f>
        <v>8</v>
      </c>
      <c r="V1283" s="9">
        <f>IFERROR(VLOOKUP(Tabla1[[#This Row],[FECHA]],'RECAUDOS EXTERNOS'!A:D,3,FALSE),0)</f>
        <v>1819205</v>
      </c>
    </row>
    <row r="1284" spans="1:22" x14ac:dyDescent="0.25">
      <c r="A1284" s="1">
        <v>38843</v>
      </c>
      <c r="B1284" s="3" t="s">
        <v>5</v>
      </c>
      <c r="C1284" s="2">
        <v>38838</v>
      </c>
      <c r="D1284" s="5">
        <f>YEAR(Tabla1[[#This Row],[FECHA]])</f>
        <v>2006</v>
      </c>
      <c r="E1284" s="5">
        <f>IFERROR(VLOOKUP(Tabla1[[#This Row],[FECHA]],'COMPARENDOS TOTALES'!A:D,4,FALSE),0)</f>
        <v>48</v>
      </c>
      <c r="F1284" s="9">
        <f>IFERROR(VLOOKUP(Tabla1[[#This Row],[FECHA]],'COMPARENDOS TOTALES'!A:D,3,FALSE),0)</f>
        <v>8962400</v>
      </c>
      <c r="G1284" s="5">
        <f>IFERROR(VLOOKUP(Tabla1[[#This Row],[FECHA]],EXONERACIONES!A:D,4,FALSE),0)</f>
        <v>36</v>
      </c>
      <c r="H1284" s="9">
        <f>IFERROR(VLOOKUP(Tabla1[[#This Row],[FECHA]],EXONERACIONES!A:D,3,FALSE),0)</f>
        <v>6800000</v>
      </c>
      <c r="I1284" s="5">
        <f>IFERROR(VLOOKUP(Tabla1[[#This Row],[FECHA]],'SIMIT CON RES'!A:D,4,FALSE),0)</f>
        <v>0</v>
      </c>
      <c r="J1284" s="9">
        <f>IFERROR(VLOOKUP(Tabla1[[#This Row],[FECHA]],'SIMIT CON RES'!A:D,3,FALSE),0)</f>
        <v>0</v>
      </c>
      <c r="K1284">
        <f>IFERROR(VLOOKUP(Tabla1[[#This Row],[FECHA]],'SIMIT SIN RES'!A:D,4,FALSE),0)</f>
        <v>0</v>
      </c>
      <c r="L1284" s="9">
        <f>IFERROR(VLOOKUP(Tabla1[[#This Row],[FECHA]],'SIMIT SIN RES'!A:D,3,FALSE),0)</f>
        <v>0</v>
      </c>
      <c r="M1284" s="5">
        <f>IFERROR(VLOOKUP(Tabla1[[#This Row],[FECHA]],'RECAUDOS DE COMPARENDOS'!A:D,4,FALSE),0)</f>
        <v>3</v>
      </c>
      <c r="N1284" s="9">
        <f>IFERROR(VLOOKUP(Tabla1[[#This Row],[FECHA]],'RECAUDOS DE COMPARENDOS'!A:D,3,FALSE),0)</f>
        <v>612000</v>
      </c>
      <c r="O1284" s="5">
        <f>IFERROR(VLOOKUP(Tabla1[[#This Row],[FECHA]],'RECAUDOS DE RESOLUCIONES'!A:D,4,FALSE),0)</f>
        <v>0</v>
      </c>
      <c r="P1284" s="9">
        <f>IFERROR(VLOOKUP(Tabla1[[#This Row],[FECHA]],'RECAUDOS DE RESOLUCIONES'!A:D,3,FALSE),0)</f>
        <v>0</v>
      </c>
      <c r="Q128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9</v>
      </c>
      <c r="R1284" s="9">
        <f>Tabla1[V. COMPARENDOS]-(Tabla1[V. EXONERACIONES]+Tabla1[[#This Row],[V. SIMIT CON RESOLUCION]]+Tabla1[[#This Row],[V. SIMIT SIN RESOLUCION]]+Tabla1[[#This Row],[V. RECAUDOS COMPARENDOS]]+Tabla1[[#This Row],[V. RECAUDOS RESOLUCIONES]])</f>
        <v>1550400</v>
      </c>
      <c r="S1284" s="11">
        <f>IFERROR(VLOOKUP(Tabla1[[#This Row],[FECHA]],'RECAUDOS LOCALES'!A:D,4,FALSE),0)</f>
        <v>0</v>
      </c>
      <c r="T1284" s="9">
        <f>IFERROR(VLOOKUP(Tabla1[[#This Row],[FECHA]],'RECAUDOS LOCALES'!A:D,3,FALSE),0)</f>
        <v>0</v>
      </c>
      <c r="U1284" s="11">
        <f>IFERROR(VLOOKUP(Tabla1[[#This Row],[FECHA]],'RECAUDOS EXTERNOS'!A:D,4,FALSE),0)</f>
        <v>0</v>
      </c>
      <c r="V1284" s="9">
        <f>IFERROR(VLOOKUP(Tabla1[[#This Row],[FECHA]],'RECAUDOS EXTERNOS'!A:D,3,FALSE),0)</f>
        <v>0</v>
      </c>
    </row>
    <row r="1285" spans="1:22" x14ac:dyDescent="0.25">
      <c r="A1285" s="1">
        <v>38844</v>
      </c>
      <c r="B1285" s="3" t="s">
        <v>4</v>
      </c>
      <c r="C1285" s="2">
        <v>38838</v>
      </c>
      <c r="D1285" s="5">
        <f>YEAR(Tabla1[[#This Row],[FECHA]])</f>
        <v>2006</v>
      </c>
      <c r="E1285" s="5">
        <f>IFERROR(VLOOKUP(Tabla1[[#This Row],[FECHA]],'COMPARENDOS TOTALES'!A:D,4,FALSE),0)</f>
        <v>36</v>
      </c>
      <c r="F1285" s="9">
        <f>IFERROR(VLOOKUP(Tabla1[[#This Row],[FECHA]],'COMPARENDOS TOTALES'!A:D,3,FALSE),0)</f>
        <v>8187200</v>
      </c>
      <c r="G1285" s="5">
        <f>IFERROR(VLOOKUP(Tabla1[[#This Row],[FECHA]],EXONERACIONES!A:D,4,FALSE),0)</f>
        <v>27</v>
      </c>
      <c r="H1285" s="9">
        <f>IFERROR(VLOOKUP(Tabla1[[#This Row],[FECHA]],EXONERACIONES!A:D,3,FALSE),0)</f>
        <v>6147200</v>
      </c>
      <c r="I1285" s="5">
        <f>IFERROR(VLOOKUP(Tabla1[[#This Row],[FECHA]],'SIMIT CON RES'!A:D,4,FALSE),0)</f>
        <v>0</v>
      </c>
      <c r="J1285" s="9">
        <f>IFERROR(VLOOKUP(Tabla1[[#This Row],[FECHA]],'SIMIT CON RES'!A:D,3,FALSE),0)</f>
        <v>0</v>
      </c>
      <c r="K1285">
        <f>IFERROR(VLOOKUP(Tabla1[[#This Row],[FECHA]],'SIMIT SIN RES'!A:D,4,FALSE),0)</f>
        <v>0</v>
      </c>
      <c r="L1285" s="9">
        <f>IFERROR(VLOOKUP(Tabla1[[#This Row],[FECHA]],'SIMIT SIN RES'!A:D,3,FALSE),0)</f>
        <v>0</v>
      </c>
      <c r="M1285" s="5">
        <f>IFERROR(VLOOKUP(Tabla1[[#This Row],[FECHA]],'RECAUDOS DE COMPARENDOS'!A:D,4,FALSE),0)</f>
        <v>2</v>
      </c>
      <c r="N1285" s="9">
        <f>IFERROR(VLOOKUP(Tabla1[[#This Row],[FECHA]],'RECAUDOS DE COMPARENDOS'!A:D,3,FALSE),0)</f>
        <v>408000</v>
      </c>
      <c r="O1285" s="5">
        <f>IFERROR(VLOOKUP(Tabla1[[#This Row],[FECHA]],'RECAUDOS DE RESOLUCIONES'!A:D,4,FALSE),0)</f>
        <v>0</v>
      </c>
      <c r="P1285" s="9">
        <f>IFERROR(VLOOKUP(Tabla1[[#This Row],[FECHA]],'RECAUDOS DE RESOLUCIONES'!A:D,3,FALSE),0)</f>
        <v>0</v>
      </c>
      <c r="Q128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7</v>
      </c>
      <c r="R1285" s="9">
        <f>Tabla1[V. COMPARENDOS]-(Tabla1[V. EXONERACIONES]+Tabla1[[#This Row],[V. SIMIT CON RESOLUCION]]+Tabla1[[#This Row],[V. SIMIT SIN RESOLUCION]]+Tabla1[[#This Row],[V. RECAUDOS COMPARENDOS]]+Tabla1[[#This Row],[V. RECAUDOS RESOLUCIONES]])</f>
        <v>1632000</v>
      </c>
      <c r="S1285" s="11">
        <f>IFERROR(VLOOKUP(Tabla1[[#This Row],[FECHA]],'RECAUDOS LOCALES'!A:D,4,FALSE),0)</f>
        <v>0</v>
      </c>
      <c r="T1285" s="9">
        <f>IFERROR(VLOOKUP(Tabla1[[#This Row],[FECHA]],'RECAUDOS LOCALES'!A:D,3,FALSE),0)</f>
        <v>0</v>
      </c>
      <c r="U1285" s="11">
        <f>IFERROR(VLOOKUP(Tabla1[[#This Row],[FECHA]],'RECAUDOS EXTERNOS'!A:D,4,FALSE),0)</f>
        <v>0</v>
      </c>
      <c r="V1285" s="9">
        <f>IFERROR(VLOOKUP(Tabla1[[#This Row],[FECHA]],'RECAUDOS EXTERNOS'!A:D,3,FALSE),0)</f>
        <v>0</v>
      </c>
    </row>
    <row r="1286" spans="1:22" x14ac:dyDescent="0.25">
      <c r="A1286" s="1">
        <v>38845</v>
      </c>
      <c r="B1286" s="3" t="s">
        <v>1</v>
      </c>
      <c r="C1286" s="2">
        <v>38838</v>
      </c>
      <c r="D1286" s="5">
        <f>YEAR(Tabla1[[#This Row],[FECHA]])</f>
        <v>2006</v>
      </c>
      <c r="E1286" s="5">
        <f>IFERROR(VLOOKUP(Tabla1[[#This Row],[FECHA]],'COMPARENDOS TOTALES'!A:D,4,FALSE),0)</f>
        <v>55</v>
      </c>
      <c r="F1286" s="9">
        <f>IFERROR(VLOOKUP(Tabla1[[#This Row],[FECHA]],'COMPARENDOS TOTALES'!A:D,3,FALSE),0)</f>
        <v>11084000</v>
      </c>
      <c r="G1286" s="5">
        <f>IFERROR(VLOOKUP(Tabla1[[#This Row],[FECHA]],EXONERACIONES!A:D,4,FALSE),0)</f>
        <v>47</v>
      </c>
      <c r="H1286" s="9">
        <f>IFERROR(VLOOKUP(Tabla1[[#This Row],[FECHA]],EXONERACIONES!A:D,3,FALSE),0)</f>
        <v>9533600</v>
      </c>
      <c r="I1286" s="5">
        <f>IFERROR(VLOOKUP(Tabla1[[#This Row],[FECHA]],'SIMIT CON RES'!A:D,4,FALSE),0)</f>
        <v>0</v>
      </c>
      <c r="J1286" s="9">
        <f>IFERROR(VLOOKUP(Tabla1[[#This Row],[FECHA]],'SIMIT CON RES'!A:D,3,FALSE),0)</f>
        <v>0</v>
      </c>
      <c r="K1286">
        <f>IFERROR(VLOOKUP(Tabla1[[#This Row],[FECHA]],'SIMIT SIN RES'!A:D,4,FALSE),0)</f>
        <v>0</v>
      </c>
      <c r="L1286" s="9">
        <f>IFERROR(VLOOKUP(Tabla1[[#This Row],[FECHA]],'SIMIT SIN RES'!A:D,3,FALSE),0)</f>
        <v>0</v>
      </c>
      <c r="M1286" s="5">
        <f>IFERROR(VLOOKUP(Tabla1[[#This Row],[FECHA]],'RECAUDOS DE COMPARENDOS'!A:D,4,FALSE),0)</f>
        <v>4</v>
      </c>
      <c r="N1286" s="9">
        <f>IFERROR(VLOOKUP(Tabla1[[#This Row],[FECHA]],'RECAUDOS DE COMPARENDOS'!A:D,3,FALSE),0)</f>
        <v>924800</v>
      </c>
      <c r="O1286" s="5">
        <f>IFERROR(VLOOKUP(Tabla1[[#This Row],[FECHA]],'RECAUDOS DE RESOLUCIONES'!A:D,4,FALSE),0)</f>
        <v>0</v>
      </c>
      <c r="P1286" s="9">
        <f>IFERROR(VLOOKUP(Tabla1[[#This Row],[FECHA]],'RECAUDOS DE RESOLUCIONES'!A:D,3,FALSE),0)</f>
        <v>0</v>
      </c>
      <c r="Q128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1286" s="9">
        <f>Tabla1[V. COMPARENDOS]-(Tabla1[V. EXONERACIONES]+Tabla1[[#This Row],[V. SIMIT CON RESOLUCION]]+Tabla1[[#This Row],[V. SIMIT SIN RESOLUCION]]+Tabla1[[#This Row],[V. RECAUDOS COMPARENDOS]]+Tabla1[[#This Row],[V. RECAUDOS RESOLUCIONES]])</f>
        <v>625600</v>
      </c>
      <c r="S1286" s="11">
        <f>IFERROR(VLOOKUP(Tabla1[[#This Row],[FECHA]],'RECAUDOS LOCALES'!A:D,4,FALSE),0)</f>
        <v>10</v>
      </c>
      <c r="T1286" s="9">
        <f>IFERROR(VLOOKUP(Tabla1[[#This Row],[FECHA]],'RECAUDOS LOCALES'!A:D,3,FALSE),0)</f>
        <v>1080291</v>
      </c>
      <c r="U1286" s="11">
        <f>IFERROR(VLOOKUP(Tabla1[[#This Row],[FECHA]],'RECAUDOS EXTERNOS'!A:D,4,FALSE),0)</f>
        <v>6</v>
      </c>
      <c r="V1286" s="9">
        <f>IFERROR(VLOOKUP(Tabla1[[#This Row],[FECHA]],'RECAUDOS EXTERNOS'!A:D,3,FALSE),0)</f>
        <v>1494702</v>
      </c>
    </row>
    <row r="1287" spans="1:22" x14ac:dyDescent="0.25">
      <c r="A1287" s="1">
        <v>38846</v>
      </c>
      <c r="B1287" s="3" t="s">
        <v>2</v>
      </c>
      <c r="C1287" s="2">
        <v>38838</v>
      </c>
      <c r="D1287" s="5">
        <f>YEAR(Tabla1[[#This Row],[FECHA]])</f>
        <v>2006</v>
      </c>
      <c r="E1287" s="5">
        <f>IFERROR(VLOOKUP(Tabla1[[#This Row],[FECHA]],'COMPARENDOS TOTALES'!A:D,4,FALSE),0)</f>
        <v>56</v>
      </c>
      <c r="F1287" s="9">
        <f>IFERROR(VLOOKUP(Tabla1[[#This Row],[FECHA]],'COMPARENDOS TOTALES'!A:D,3,FALSE),0)</f>
        <v>11165600</v>
      </c>
      <c r="G1287" s="5">
        <f>IFERROR(VLOOKUP(Tabla1[[#This Row],[FECHA]],EXONERACIONES!A:D,4,FALSE),0)</f>
        <v>37</v>
      </c>
      <c r="H1287" s="9">
        <f>IFERROR(VLOOKUP(Tabla1[[#This Row],[FECHA]],EXONERACIONES!A:D,3,FALSE),0)</f>
        <v>7276000</v>
      </c>
      <c r="I1287" s="5">
        <f>IFERROR(VLOOKUP(Tabla1[[#This Row],[FECHA]],'SIMIT CON RES'!A:D,4,FALSE),0)</f>
        <v>1</v>
      </c>
      <c r="J1287" s="9">
        <f>IFERROR(VLOOKUP(Tabla1[[#This Row],[FECHA]],'SIMIT CON RES'!A:D,3,FALSE),0)</f>
        <v>108800</v>
      </c>
      <c r="K1287">
        <f>IFERROR(VLOOKUP(Tabla1[[#This Row],[FECHA]],'SIMIT SIN RES'!A:D,4,FALSE),0)</f>
        <v>0</v>
      </c>
      <c r="L1287" s="9">
        <f>IFERROR(VLOOKUP(Tabla1[[#This Row],[FECHA]],'SIMIT SIN RES'!A:D,3,FALSE),0)</f>
        <v>0</v>
      </c>
      <c r="M1287" s="5">
        <f>IFERROR(VLOOKUP(Tabla1[[#This Row],[FECHA]],'RECAUDOS DE COMPARENDOS'!A:D,4,FALSE),0)</f>
        <v>5</v>
      </c>
      <c r="N1287" s="9">
        <f>IFERROR(VLOOKUP(Tabla1[[#This Row],[FECHA]],'RECAUDOS DE COMPARENDOS'!A:D,3,FALSE),0)</f>
        <v>924800</v>
      </c>
      <c r="O1287" s="5">
        <f>IFERROR(VLOOKUP(Tabla1[[#This Row],[FECHA]],'RECAUDOS DE RESOLUCIONES'!A:D,4,FALSE),0)</f>
        <v>0</v>
      </c>
      <c r="P1287" s="9">
        <f>IFERROR(VLOOKUP(Tabla1[[#This Row],[FECHA]],'RECAUDOS DE RESOLUCIONES'!A:D,3,FALSE),0)</f>
        <v>0</v>
      </c>
      <c r="Q128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13</v>
      </c>
      <c r="R1287" s="9">
        <f>Tabla1[V. COMPARENDOS]-(Tabla1[V. EXONERACIONES]+Tabla1[[#This Row],[V. SIMIT CON RESOLUCION]]+Tabla1[[#This Row],[V. SIMIT SIN RESOLUCION]]+Tabla1[[#This Row],[V. RECAUDOS COMPARENDOS]]+Tabla1[[#This Row],[V. RECAUDOS RESOLUCIONES]])</f>
        <v>2856000</v>
      </c>
      <c r="S1287" s="11">
        <f>IFERROR(VLOOKUP(Tabla1[[#This Row],[FECHA]],'RECAUDOS LOCALES'!A:D,4,FALSE),0)</f>
        <v>1</v>
      </c>
      <c r="T1287" s="9">
        <f>IFERROR(VLOOKUP(Tabla1[[#This Row],[FECHA]],'RECAUDOS LOCALES'!A:D,3,FALSE),0)</f>
        <v>102000</v>
      </c>
      <c r="U1287" s="11">
        <f>IFERROR(VLOOKUP(Tabla1[[#This Row],[FECHA]],'RECAUDOS EXTERNOS'!A:D,4,FALSE),0)</f>
        <v>2</v>
      </c>
      <c r="V1287" s="9">
        <f>IFERROR(VLOOKUP(Tabla1[[#This Row],[FECHA]],'RECAUDOS EXTERNOS'!A:D,3,FALSE),0)</f>
        <v>565200</v>
      </c>
    </row>
    <row r="1288" spans="1:22" x14ac:dyDescent="0.25">
      <c r="A1288" s="1">
        <v>38847</v>
      </c>
      <c r="B1288" s="3" t="s">
        <v>3</v>
      </c>
      <c r="C1288" s="2">
        <v>38838</v>
      </c>
      <c r="D1288" s="5">
        <f>YEAR(Tabla1[[#This Row],[FECHA]])</f>
        <v>2006</v>
      </c>
      <c r="E1288" s="5">
        <f>IFERROR(VLOOKUP(Tabla1[[#This Row],[FECHA]],'COMPARENDOS TOTALES'!A:D,4,FALSE),0)</f>
        <v>24</v>
      </c>
      <c r="F1288" s="9">
        <f>IFERROR(VLOOKUP(Tabla1[[#This Row],[FECHA]],'COMPARENDOS TOTALES'!A:D,3,FALSE),0)</f>
        <v>4814400</v>
      </c>
      <c r="G1288" s="5">
        <f>IFERROR(VLOOKUP(Tabla1[[#This Row],[FECHA]],EXONERACIONES!A:D,4,FALSE),0)</f>
        <v>14</v>
      </c>
      <c r="H1288" s="9">
        <f>IFERROR(VLOOKUP(Tabla1[[#This Row],[FECHA]],EXONERACIONES!A:D,3,FALSE),0)</f>
        <v>2760800</v>
      </c>
      <c r="I1288" s="5">
        <f>IFERROR(VLOOKUP(Tabla1[[#This Row],[FECHA]],'SIMIT CON RES'!A:D,4,FALSE),0)</f>
        <v>0</v>
      </c>
      <c r="J1288" s="9">
        <f>IFERROR(VLOOKUP(Tabla1[[#This Row],[FECHA]],'SIMIT CON RES'!A:D,3,FALSE),0)</f>
        <v>0</v>
      </c>
      <c r="K1288">
        <f>IFERROR(VLOOKUP(Tabla1[[#This Row],[FECHA]],'SIMIT SIN RES'!A:D,4,FALSE),0)</f>
        <v>0</v>
      </c>
      <c r="L1288" s="9">
        <f>IFERROR(VLOOKUP(Tabla1[[#This Row],[FECHA]],'SIMIT SIN RES'!A:D,3,FALSE),0)</f>
        <v>0</v>
      </c>
      <c r="M1288" s="5">
        <f>IFERROR(VLOOKUP(Tabla1[[#This Row],[FECHA]],'RECAUDOS DE COMPARENDOS'!A:D,4,FALSE),0)</f>
        <v>2</v>
      </c>
      <c r="N1288" s="9">
        <f>IFERROR(VLOOKUP(Tabla1[[#This Row],[FECHA]],'RECAUDOS DE COMPARENDOS'!A:D,3,FALSE),0)</f>
        <v>312800</v>
      </c>
      <c r="O1288" s="5">
        <f>IFERROR(VLOOKUP(Tabla1[[#This Row],[FECHA]],'RECAUDOS DE RESOLUCIONES'!A:D,4,FALSE),0)</f>
        <v>0</v>
      </c>
      <c r="P1288" s="9">
        <f>IFERROR(VLOOKUP(Tabla1[[#This Row],[FECHA]],'RECAUDOS DE RESOLUCIONES'!A:D,3,FALSE),0)</f>
        <v>0</v>
      </c>
      <c r="Q128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8</v>
      </c>
      <c r="R1288" s="9">
        <f>Tabla1[V. COMPARENDOS]-(Tabla1[V. EXONERACIONES]+Tabla1[[#This Row],[V. SIMIT CON RESOLUCION]]+Tabla1[[#This Row],[V. SIMIT SIN RESOLUCION]]+Tabla1[[#This Row],[V. RECAUDOS COMPARENDOS]]+Tabla1[[#This Row],[V. RECAUDOS RESOLUCIONES]])</f>
        <v>1740800</v>
      </c>
      <c r="S1288" s="11">
        <f>IFERROR(VLOOKUP(Tabla1[[#This Row],[FECHA]],'RECAUDOS LOCALES'!A:D,4,FALSE),0)</f>
        <v>8</v>
      </c>
      <c r="T1288" s="9">
        <f>IFERROR(VLOOKUP(Tabla1[[#This Row],[FECHA]],'RECAUDOS LOCALES'!A:D,3,FALSE),0)</f>
        <v>979144</v>
      </c>
      <c r="U1288" s="11">
        <f>IFERROR(VLOOKUP(Tabla1[[#This Row],[FECHA]],'RECAUDOS EXTERNOS'!A:D,4,FALSE),0)</f>
        <v>4</v>
      </c>
      <c r="V1288" s="9">
        <f>IFERROR(VLOOKUP(Tabla1[[#This Row],[FECHA]],'RECAUDOS EXTERNOS'!A:D,3,FALSE),0)</f>
        <v>1227170</v>
      </c>
    </row>
    <row r="1289" spans="1:22" x14ac:dyDescent="0.25">
      <c r="A1289" s="1">
        <v>38848</v>
      </c>
      <c r="B1289" s="3" t="s">
        <v>6</v>
      </c>
      <c r="C1289" s="2">
        <v>38838</v>
      </c>
      <c r="D1289" s="5">
        <f>YEAR(Tabla1[[#This Row],[FECHA]])</f>
        <v>2006</v>
      </c>
      <c r="E1289" s="5">
        <f>IFERROR(VLOOKUP(Tabla1[[#This Row],[FECHA]],'COMPARENDOS TOTALES'!A:D,4,FALSE),0)</f>
        <v>43</v>
      </c>
      <c r="F1289" s="9">
        <f>IFERROR(VLOOKUP(Tabla1[[#This Row],[FECHA]],'COMPARENDOS TOTALES'!A:D,3,FALSE),0)</f>
        <v>10213600</v>
      </c>
      <c r="G1289" s="5">
        <f>IFERROR(VLOOKUP(Tabla1[[#This Row],[FECHA]],EXONERACIONES!A:D,4,FALSE),0)</f>
        <v>27</v>
      </c>
      <c r="H1289" s="9">
        <f>IFERROR(VLOOKUP(Tabla1[[#This Row],[FECHA]],EXONERACIONES!A:D,3,FALSE),0)</f>
        <v>6228800</v>
      </c>
      <c r="I1289" s="5">
        <f>IFERROR(VLOOKUP(Tabla1[[#This Row],[FECHA]],'SIMIT CON RES'!A:D,4,FALSE),0)</f>
        <v>0</v>
      </c>
      <c r="J1289" s="9">
        <f>IFERROR(VLOOKUP(Tabla1[[#This Row],[FECHA]],'SIMIT CON RES'!A:D,3,FALSE),0)</f>
        <v>0</v>
      </c>
      <c r="K1289">
        <f>IFERROR(VLOOKUP(Tabla1[[#This Row],[FECHA]],'SIMIT SIN RES'!A:D,4,FALSE),0)</f>
        <v>0</v>
      </c>
      <c r="L1289" s="9">
        <f>IFERROR(VLOOKUP(Tabla1[[#This Row],[FECHA]],'SIMIT SIN RES'!A:D,3,FALSE),0)</f>
        <v>0</v>
      </c>
      <c r="M1289" s="5">
        <f>IFERROR(VLOOKUP(Tabla1[[#This Row],[FECHA]],'RECAUDOS DE COMPARENDOS'!A:D,4,FALSE),0)</f>
        <v>2</v>
      </c>
      <c r="N1289" s="9">
        <f>IFERROR(VLOOKUP(Tabla1[[#This Row],[FECHA]],'RECAUDOS DE COMPARENDOS'!A:D,3,FALSE),0)</f>
        <v>612000</v>
      </c>
      <c r="O1289" s="5">
        <f>IFERROR(VLOOKUP(Tabla1[[#This Row],[FECHA]],'RECAUDOS DE RESOLUCIONES'!A:D,4,FALSE),0)</f>
        <v>0</v>
      </c>
      <c r="P1289" s="9">
        <f>IFERROR(VLOOKUP(Tabla1[[#This Row],[FECHA]],'RECAUDOS DE RESOLUCIONES'!A:D,3,FALSE),0)</f>
        <v>0</v>
      </c>
      <c r="Q128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14</v>
      </c>
      <c r="R1289" s="9">
        <f>Tabla1[V. COMPARENDOS]-(Tabla1[V. EXONERACIONES]+Tabla1[[#This Row],[V. SIMIT CON RESOLUCION]]+Tabla1[[#This Row],[V. SIMIT SIN RESOLUCION]]+Tabla1[[#This Row],[V. RECAUDOS COMPARENDOS]]+Tabla1[[#This Row],[V. RECAUDOS RESOLUCIONES]])</f>
        <v>3372800</v>
      </c>
      <c r="S1289" s="11">
        <f>IFERROR(VLOOKUP(Tabla1[[#This Row],[FECHA]],'RECAUDOS LOCALES'!A:D,4,FALSE),0)</f>
        <v>3</v>
      </c>
      <c r="T1289" s="9">
        <f>IFERROR(VLOOKUP(Tabla1[[#This Row],[FECHA]],'RECAUDOS LOCALES'!A:D,3,FALSE),0)</f>
        <v>408000</v>
      </c>
      <c r="U1289" s="11">
        <f>IFERROR(VLOOKUP(Tabla1[[#This Row],[FECHA]],'RECAUDOS EXTERNOS'!A:D,4,FALSE),0)</f>
        <v>3</v>
      </c>
      <c r="V1289" s="9">
        <f>IFERROR(VLOOKUP(Tabla1[[#This Row],[FECHA]],'RECAUDOS EXTERNOS'!A:D,3,FALSE),0)</f>
        <v>578300</v>
      </c>
    </row>
    <row r="1290" spans="1:22" x14ac:dyDescent="0.25">
      <c r="A1290" s="1">
        <v>38849</v>
      </c>
      <c r="B1290" s="3" t="s">
        <v>0</v>
      </c>
      <c r="C1290" s="2">
        <v>38838</v>
      </c>
      <c r="D1290" s="5">
        <f>YEAR(Tabla1[[#This Row],[FECHA]])</f>
        <v>2006</v>
      </c>
      <c r="E1290" s="5">
        <f>IFERROR(VLOOKUP(Tabla1[[#This Row],[FECHA]],'COMPARENDOS TOTALES'!A:D,4,FALSE),0)</f>
        <v>18</v>
      </c>
      <c r="F1290" s="9">
        <f>IFERROR(VLOOKUP(Tabla1[[#This Row],[FECHA]],'COMPARENDOS TOTALES'!A:D,3,FALSE),0)</f>
        <v>3889600</v>
      </c>
      <c r="G1290" s="5">
        <f>IFERROR(VLOOKUP(Tabla1[[#This Row],[FECHA]],EXONERACIONES!A:D,4,FALSE),0)</f>
        <v>13</v>
      </c>
      <c r="H1290" s="9">
        <f>IFERROR(VLOOKUP(Tabla1[[#This Row],[FECHA]],EXONERACIONES!A:D,3,FALSE),0)</f>
        <v>3060000</v>
      </c>
      <c r="I1290" s="5">
        <f>IFERROR(VLOOKUP(Tabla1[[#This Row],[FECHA]],'SIMIT CON RES'!A:D,4,FALSE),0)</f>
        <v>0</v>
      </c>
      <c r="J1290" s="9">
        <f>IFERROR(VLOOKUP(Tabla1[[#This Row],[FECHA]],'SIMIT CON RES'!A:D,3,FALSE),0)</f>
        <v>0</v>
      </c>
      <c r="K1290">
        <f>IFERROR(VLOOKUP(Tabla1[[#This Row],[FECHA]],'SIMIT SIN RES'!A:D,4,FALSE),0)</f>
        <v>0</v>
      </c>
      <c r="L1290" s="9">
        <f>IFERROR(VLOOKUP(Tabla1[[#This Row],[FECHA]],'SIMIT SIN RES'!A:D,3,FALSE),0)</f>
        <v>0</v>
      </c>
      <c r="M1290" s="5">
        <f>IFERROR(VLOOKUP(Tabla1[[#This Row],[FECHA]],'RECAUDOS DE COMPARENDOS'!A:D,4,FALSE),0)</f>
        <v>2</v>
      </c>
      <c r="N1290" s="9">
        <f>IFERROR(VLOOKUP(Tabla1[[#This Row],[FECHA]],'RECAUDOS DE COMPARENDOS'!A:D,3,FALSE),0)</f>
        <v>217600</v>
      </c>
      <c r="O1290" s="5">
        <f>IFERROR(VLOOKUP(Tabla1[[#This Row],[FECHA]],'RECAUDOS DE RESOLUCIONES'!A:D,4,FALSE),0)</f>
        <v>0</v>
      </c>
      <c r="P1290" s="9">
        <f>IFERROR(VLOOKUP(Tabla1[[#This Row],[FECHA]],'RECAUDOS DE RESOLUCIONES'!A:D,3,FALSE),0)</f>
        <v>0</v>
      </c>
      <c r="Q129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1290" s="9">
        <f>Tabla1[V. COMPARENDOS]-(Tabla1[V. EXONERACIONES]+Tabla1[[#This Row],[V. SIMIT CON RESOLUCION]]+Tabla1[[#This Row],[V. SIMIT SIN RESOLUCION]]+Tabla1[[#This Row],[V. RECAUDOS COMPARENDOS]]+Tabla1[[#This Row],[V. RECAUDOS RESOLUCIONES]])</f>
        <v>612000</v>
      </c>
      <c r="S1290" s="11">
        <f>IFERROR(VLOOKUP(Tabla1[[#This Row],[FECHA]],'RECAUDOS LOCALES'!A:D,4,FALSE),0)</f>
        <v>23</v>
      </c>
      <c r="T1290" s="9">
        <f>IFERROR(VLOOKUP(Tabla1[[#This Row],[FECHA]],'RECAUDOS LOCALES'!A:D,3,FALSE),0)</f>
        <v>2640838</v>
      </c>
      <c r="U1290" s="11">
        <f>IFERROR(VLOOKUP(Tabla1[[#This Row],[FECHA]],'RECAUDOS EXTERNOS'!A:D,4,FALSE),0)</f>
        <v>5</v>
      </c>
      <c r="V1290" s="9">
        <f>IFERROR(VLOOKUP(Tabla1[[#This Row],[FECHA]],'RECAUDOS EXTERNOS'!A:D,3,FALSE),0)</f>
        <v>1420520</v>
      </c>
    </row>
    <row r="1291" spans="1:22" x14ac:dyDescent="0.25">
      <c r="A1291" s="1">
        <v>38850</v>
      </c>
      <c r="B1291" s="3" t="s">
        <v>5</v>
      </c>
      <c r="C1291" s="2">
        <v>38838</v>
      </c>
      <c r="D1291" s="5">
        <f>YEAR(Tabla1[[#This Row],[FECHA]])</f>
        <v>2006</v>
      </c>
      <c r="E1291" s="5">
        <f>IFERROR(VLOOKUP(Tabla1[[#This Row],[FECHA]],'COMPARENDOS TOTALES'!A:D,4,FALSE),0)</f>
        <v>58</v>
      </c>
      <c r="F1291" s="9">
        <f>IFERROR(VLOOKUP(Tabla1[[#This Row],[FECHA]],'COMPARENDOS TOTALES'!A:D,3,FALSE),0)</f>
        <v>11968000</v>
      </c>
      <c r="G1291" s="5">
        <f>IFERROR(VLOOKUP(Tabla1[[#This Row],[FECHA]],EXONERACIONES!A:D,4,FALSE),0)</f>
        <v>38</v>
      </c>
      <c r="H1291" s="9">
        <f>IFERROR(VLOOKUP(Tabla1[[#This Row],[FECHA]],EXONERACIONES!A:D,3,FALSE),0)</f>
        <v>8377600</v>
      </c>
      <c r="I1291" s="5">
        <f>IFERROR(VLOOKUP(Tabla1[[#This Row],[FECHA]],'SIMIT CON RES'!A:D,4,FALSE),0)</f>
        <v>0</v>
      </c>
      <c r="J1291" s="9">
        <f>IFERROR(VLOOKUP(Tabla1[[#This Row],[FECHA]],'SIMIT CON RES'!A:D,3,FALSE),0)</f>
        <v>0</v>
      </c>
      <c r="K1291">
        <f>IFERROR(VLOOKUP(Tabla1[[#This Row],[FECHA]],'SIMIT SIN RES'!A:D,4,FALSE),0)</f>
        <v>0</v>
      </c>
      <c r="L1291" s="9">
        <f>IFERROR(VLOOKUP(Tabla1[[#This Row],[FECHA]],'SIMIT SIN RES'!A:D,3,FALSE),0)</f>
        <v>0</v>
      </c>
      <c r="M1291" s="5">
        <f>IFERROR(VLOOKUP(Tabla1[[#This Row],[FECHA]],'RECAUDOS DE COMPARENDOS'!A:D,4,FALSE),0)</f>
        <v>7</v>
      </c>
      <c r="N1291" s="9">
        <f>IFERROR(VLOOKUP(Tabla1[[#This Row],[FECHA]],'RECAUDOS DE COMPARENDOS'!A:D,3,FALSE),0)</f>
        <v>1237600</v>
      </c>
      <c r="O1291" s="5">
        <f>IFERROR(VLOOKUP(Tabla1[[#This Row],[FECHA]],'RECAUDOS DE RESOLUCIONES'!A:D,4,FALSE),0)</f>
        <v>0</v>
      </c>
      <c r="P1291" s="9">
        <f>IFERROR(VLOOKUP(Tabla1[[#This Row],[FECHA]],'RECAUDOS DE RESOLUCIONES'!A:D,3,FALSE),0)</f>
        <v>0</v>
      </c>
      <c r="Q129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13</v>
      </c>
      <c r="R1291" s="9">
        <f>Tabla1[V. COMPARENDOS]-(Tabla1[V. EXONERACIONES]+Tabla1[[#This Row],[V. SIMIT CON RESOLUCION]]+Tabla1[[#This Row],[V. SIMIT SIN RESOLUCION]]+Tabla1[[#This Row],[V. RECAUDOS COMPARENDOS]]+Tabla1[[#This Row],[V. RECAUDOS RESOLUCIONES]])</f>
        <v>2352800</v>
      </c>
      <c r="S1291" s="11">
        <f>IFERROR(VLOOKUP(Tabla1[[#This Row],[FECHA]],'RECAUDOS LOCALES'!A:D,4,FALSE),0)</f>
        <v>0</v>
      </c>
      <c r="T1291" s="9">
        <f>IFERROR(VLOOKUP(Tabla1[[#This Row],[FECHA]],'RECAUDOS LOCALES'!A:D,3,FALSE),0)</f>
        <v>0</v>
      </c>
      <c r="U1291" s="11">
        <f>IFERROR(VLOOKUP(Tabla1[[#This Row],[FECHA]],'RECAUDOS EXTERNOS'!A:D,4,FALSE),0)</f>
        <v>0</v>
      </c>
      <c r="V1291" s="9">
        <f>IFERROR(VLOOKUP(Tabla1[[#This Row],[FECHA]],'RECAUDOS EXTERNOS'!A:D,3,FALSE),0)</f>
        <v>0</v>
      </c>
    </row>
    <row r="1292" spans="1:22" x14ac:dyDescent="0.25">
      <c r="A1292" s="1">
        <v>38851</v>
      </c>
      <c r="B1292" s="3" t="s">
        <v>4</v>
      </c>
      <c r="C1292" s="2">
        <v>38838</v>
      </c>
      <c r="D1292" s="5">
        <f>YEAR(Tabla1[[#This Row],[FECHA]])</f>
        <v>2006</v>
      </c>
      <c r="E1292" s="5">
        <f>IFERROR(VLOOKUP(Tabla1[[#This Row],[FECHA]],'COMPARENDOS TOTALES'!A:D,4,FALSE),0)</f>
        <v>57</v>
      </c>
      <c r="F1292" s="9">
        <f>IFERROR(VLOOKUP(Tabla1[[#This Row],[FECHA]],'COMPARENDOS TOTALES'!A:D,3,FALSE),0)</f>
        <v>11587200</v>
      </c>
      <c r="G1292" s="5">
        <f>IFERROR(VLOOKUP(Tabla1[[#This Row],[FECHA]],EXONERACIONES!A:D,4,FALSE),0)</f>
        <v>34</v>
      </c>
      <c r="H1292" s="9">
        <f>IFERROR(VLOOKUP(Tabla1[[#This Row],[FECHA]],EXONERACIONES!A:D,3,FALSE),0)</f>
        <v>7072000</v>
      </c>
      <c r="I1292" s="5">
        <f>IFERROR(VLOOKUP(Tabla1[[#This Row],[FECHA]],'SIMIT CON RES'!A:D,4,FALSE),0)</f>
        <v>0</v>
      </c>
      <c r="J1292" s="9">
        <f>IFERROR(VLOOKUP(Tabla1[[#This Row],[FECHA]],'SIMIT CON RES'!A:D,3,FALSE),0)</f>
        <v>0</v>
      </c>
      <c r="K1292">
        <f>IFERROR(VLOOKUP(Tabla1[[#This Row],[FECHA]],'SIMIT SIN RES'!A:D,4,FALSE),0)</f>
        <v>0</v>
      </c>
      <c r="L1292" s="9">
        <f>IFERROR(VLOOKUP(Tabla1[[#This Row],[FECHA]],'SIMIT SIN RES'!A:D,3,FALSE),0)</f>
        <v>0</v>
      </c>
      <c r="M1292" s="5">
        <f>IFERROR(VLOOKUP(Tabla1[[#This Row],[FECHA]],'RECAUDOS DE COMPARENDOS'!A:D,4,FALSE),0)</f>
        <v>9</v>
      </c>
      <c r="N1292" s="9">
        <f>IFERROR(VLOOKUP(Tabla1[[#This Row],[FECHA]],'RECAUDOS DE COMPARENDOS'!A:D,3,FALSE),0)</f>
        <v>1944800</v>
      </c>
      <c r="O1292" s="5">
        <f>IFERROR(VLOOKUP(Tabla1[[#This Row],[FECHA]],'RECAUDOS DE RESOLUCIONES'!A:D,4,FALSE),0)</f>
        <v>0</v>
      </c>
      <c r="P1292" s="9">
        <f>IFERROR(VLOOKUP(Tabla1[[#This Row],[FECHA]],'RECAUDOS DE RESOLUCIONES'!A:D,3,FALSE),0)</f>
        <v>0</v>
      </c>
      <c r="Q129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14</v>
      </c>
      <c r="R1292" s="9">
        <f>Tabla1[V. COMPARENDOS]-(Tabla1[V. EXONERACIONES]+Tabla1[[#This Row],[V. SIMIT CON RESOLUCION]]+Tabla1[[#This Row],[V. SIMIT SIN RESOLUCION]]+Tabla1[[#This Row],[V. RECAUDOS COMPARENDOS]]+Tabla1[[#This Row],[V. RECAUDOS RESOLUCIONES]])</f>
        <v>2570400</v>
      </c>
      <c r="S1292" s="11">
        <f>IFERROR(VLOOKUP(Tabla1[[#This Row],[FECHA]],'RECAUDOS LOCALES'!A:D,4,FALSE),0)</f>
        <v>0</v>
      </c>
      <c r="T1292" s="9">
        <f>IFERROR(VLOOKUP(Tabla1[[#This Row],[FECHA]],'RECAUDOS LOCALES'!A:D,3,FALSE),0)</f>
        <v>0</v>
      </c>
      <c r="U1292" s="11">
        <f>IFERROR(VLOOKUP(Tabla1[[#This Row],[FECHA]],'RECAUDOS EXTERNOS'!A:D,4,FALSE),0)</f>
        <v>0</v>
      </c>
      <c r="V1292" s="9">
        <f>IFERROR(VLOOKUP(Tabla1[[#This Row],[FECHA]],'RECAUDOS EXTERNOS'!A:D,3,FALSE),0)</f>
        <v>0</v>
      </c>
    </row>
    <row r="1293" spans="1:22" x14ac:dyDescent="0.25">
      <c r="A1293" s="1">
        <v>38852</v>
      </c>
      <c r="B1293" s="3" t="s">
        <v>1</v>
      </c>
      <c r="C1293" s="2">
        <v>38838</v>
      </c>
      <c r="D1293" s="5">
        <f>YEAR(Tabla1[[#This Row],[FECHA]])</f>
        <v>2006</v>
      </c>
      <c r="E1293" s="5">
        <f>IFERROR(VLOOKUP(Tabla1[[#This Row],[FECHA]],'COMPARENDOS TOTALES'!A:D,4,FALSE),0)</f>
        <v>80</v>
      </c>
      <c r="F1293" s="9">
        <f>IFERROR(VLOOKUP(Tabla1[[#This Row],[FECHA]],'COMPARENDOS TOTALES'!A:D,3,FALSE),0)</f>
        <v>17013600</v>
      </c>
      <c r="G1293" s="5">
        <f>IFERROR(VLOOKUP(Tabla1[[#This Row],[FECHA]],EXONERACIONES!A:D,4,FALSE),0)</f>
        <v>57</v>
      </c>
      <c r="H1293" s="9">
        <f>IFERROR(VLOOKUP(Tabla1[[#This Row],[FECHA]],EXONERACIONES!A:D,3,FALSE),0)</f>
        <v>12212800</v>
      </c>
      <c r="I1293" s="5">
        <f>IFERROR(VLOOKUP(Tabla1[[#This Row],[FECHA]],'SIMIT CON RES'!A:D,4,FALSE),0)</f>
        <v>0</v>
      </c>
      <c r="J1293" s="9">
        <f>IFERROR(VLOOKUP(Tabla1[[#This Row],[FECHA]],'SIMIT CON RES'!A:D,3,FALSE),0)</f>
        <v>0</v>
      </c>
      <c r="K1293">
        <f>IFERROR(VLOOKUP(Tabla1[[#This Row],[FECHA]],'SIMIT SIN RES'!A:D,4,FALSE),0)</f>
        <v>0</v>
      </c>
      <c r="L1293" s="9">
        <f>IFERROR(VLOOKUP(Tabla1[[#This Row],[FECHA]],'SIMIT SIN RES'!A:D,3,FALSE),0)</f>
        <v>0</v>
      </c>
      <c r="M1293" s="5">
        <f>IFERROR(VLOOKUP(Tabla1[[#This Row],[FECHA]],'RECAUDOS DE COMPARENDOS'!A:D,4,FALSE),0)</f>
        <v>4</v>
      </c>
      <c r="N1293" s="9">
        <f>IFERROR(VLOOKUP(Tabla1[[#This Row],[FECHA]],'RECAUDOS DE COMPARENDOS'!A:D,3,FALSE),0)</f>
        <v>816000</v>
      </c>
      <c r="O1293" s="5">
        <f>IFERROR(VLOOKUP(Tabla1[[#This Row],[FECHA]],'RECAUDOS DE RESOLUCIONES'!A:D,4,FALSE),0)</f>
        <v>0</v>
      </c>
      <c r="P1293" s="9">
        <f>IFERROR(VLOOKUP(Tabla1[[#This Row],[FECHA]],'RECAUDOS DE RESOLUCIONES'!A:D,3,FALSE),0)</f>
        <v>0</v>
      </c>
      <c r="Q129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19</v>
      </c>
      <c r="R1293" s="9">
        <f>Tabla1[V. COMPARENDOS]-(Tabla1[V. EXONERACIONES]+Tabla1[[#This Row],[V. SIMIT CON RESOLUCION]]+Tabla1[[#This Row],[V. SIMIT SIN RESOLUCION]]+Tabla1[[#This Row],[V. RECAUDOS COMPARENDOS]]+Tabla1[[#This Row],[V. RECAUDOS RESOLUCIONES]])</f>
        <v>3984800</v>
      </c>
      <c r="S1293" s="11">
        <f>IFERROR(VLOOKUP(Tabla1[[#This Row],[FECHA]],'RECAUDOS LOCALES'!A:D,4,FALSE),0)</f>
        <v>8</v>
      </c>
      <c r="T1293" s="9">
        <f>IFERROR(VLOOKUP(Tabla1[[#This Row],[FECHA]],'RECAUDOS LOCALES'!A:D,3,FALSE),0)</f>
        <v>1088820</v>
      </c>
      <c r="U1293" s="11">
        <f>IFERROR(VLOOKUP(Tabla1[[#This Row],[FECHA]],'RECAUDOS EXTERNOS'!A:D,4,FALSE),0)</f>
        <v>4</v>
      </c>
      <c r="V1293" s="9">
        <f>IFERROR(VLOOKUP(Tabla1[[#This Row],[FECHA]],'RECAUDOS EXTERNOS'!A:D,3,FALSE),0)</f>
        <v>1175580</v>
      </c>
    </row>
    <row r="1294" spans="1:22" x14ac:dyDescent="0.25">
      <c r="A1294" s="1">
        <v>38853</v>
      </c>
      <c r="B1294" s="3" t="s">
        <v>2</v>
      </c>
      <c r="C1294" s="2">
        <v>38838</v>
      </c>
      <c r="D1294" s="5">
        <f>YEAR(Tabla1[[#This Row],[FECHA]])</f>
        <v>2006</v>
      </c>
      <c r="E1294" s="5">
        <f>IFERROR(VLOOKUP(Tabla1[[#This Row],[FECHA]],'COMPARENDOS TOTALES'!A:D,4,FALSE),0)</f>
        <v>44</v>
      </c>
      <c r="F1294" s="9">
        <f>IFERROR(VLOOKUP(Tabla1[[#This Row],[FECHA]],'COMPARENDOS TOTALES'!A:D,3,FALSE),0)</f>
        <v>9030400</v>
      </c>
      <c r="G1294" s="5">
        <f>IFERROR(VLOOKUP(Tabla1[[#This Row],[FECHA]],EXONERACIONES!A:D,4,FALSE),0)</f>
        <v>29</v>
      </c>
      <c r="H1294" s="9">
        <f>IFERROR(VLOOKUP(Tabla1[[#This Row],[FECHA]],EXONERACIONES!A:D,3,FALSE),0)</f>
        <v>6256000</v>
      </c>
      <c r="I1294" s="5">
        <f>IFERROR(VLOOKUP(Tabla1[[#This Row],[FECHA]],'SIMIT CON RES'!A:D,4,FALSE),0)</f>
        <v>0</v>
      </c>
      <c r="J1294" s="9">
        <f>IFERROR(VLOOKUP(Tabla1[[#This Row],[FECHA]],'SIMIT CON RES'!A:D,3,FALSE),0)</f>
        <v>0</v>
      </c>
      <c r="K1294">
        <f>IFERROR(VLOOKUP(Tabla1[[#This Row],[FECHA]],'SIMIT SIN RES'!A:D,4,FALSE),0)</f>
        <v>0</v>
      </c>
      <c r="L1294" s="9">
        <f>IFERROR(VLOOKUP(Tabla1[[#This Row],[FECHA]],'SIMIT SIN RES'!A:D,3,FALSE),0)</f>
        <v>0</v>
      </c>
      <c r="M1294" s="5">
        <f>IFERROR(VLOOKUP(Tabla1[[#This Row],[FECHA]],'RECAUDOS DE COMPARENDOS'!A:D,4,FALSE),0)</f>
        <v>7</v>
      </c>
      <c r="N1294" s="9">
        <f>IFERROR(VLOOKUP(Tabla1[[#This Row],[FECHA]],'RECAUDOS DE COMPARENDOS'!A:D,3,FALSE),0)</f>
        <v>1441600</v>
      </c>
      <c r="O1294" s="5">
        <f>IFERROR(VLOOKUP(Tabla1[[#This Row],[FECHA]],'RECAUDOS DE RESOLUCIONES'!A:D,4,FALSE),0)</f>
        <v>0</v>
      </c>
      <c r="P1294" s="9">
        <f>IFERROR(VLOOKUP(Tabla1[[#This Row],[FECHA]],'RECAUDOS DE RESOLUCIONES'!A:D,3,FALSE),0)</f>
        <v>0</v>
      </c>
      <c r="Q129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8</v>
      </c>
      <c r="R1294" s="9">
        <f>Tabla1[V. COMPARENDOS]-(Tabla1[V. EXONERACIONES]+Tabla1[[#This Row],[V. SIMIT CON RESOLUCION]]+Tabla1[[#This Row],[V. SIMIT SIN RESOLUCION]]+Tabla1[[#This Row],[V. RECAUDOS COMPARENDOS]]+Tabla1[[#This Row],[V. RECAUDOS RESOLUCIONES]])</f>
        <v>1332800</v>
      </c>
      <c r="S1294" s="11">
        <f>IFERROR(VLOOKUP(Tabla1[[#This Row],[FECHA]],'RECAUDOS LOCALES'!A:D,4,FALSE),0)</f>
        <v>7</v>
      </c>
      <c r="T1294" s="9">
        <f>IFERROR(VLOOKUP(Tabla1[[#This Row],[FECHA]],'RECAUDOS LOCALES'!A:D,3,FALSE),0)</f>
        <v>822800</v>
      </c>
      <c r="U1294" s="11">
        <f>IFERROR(VLOOKUP(Tabla1[[#This Row],[FECHA]],'RECAUDOS EXTERNOS'!A:D,4,FALSE),0)</f>
        <v>4</v>
      </c>
      <c r="V1294" s="9">
        <f>IFERROR(VLOOKUP(Tabla1[[#This Row],[FECHA]],'RECAUDOS EXTERNOS'!A:D,3,FALSE),0)</f>
        <v>1049910</v>
      </c>
    </row>
    <row r="1295" spans="1:22" x14ac:dyDescent="0.25">
      <c r="A1295" s="1">
        <v>38854</v>
      </c>
      <c r="B1295" s="3" t="s">
        <v>3</v>
      </c>
      <c r="C1295" s="2">
        <v>38838</v>
      </c>
      <c r="D1295" s="5">
        <f>YEAR(Tabla1[[#This Row],[FECHA]])</f>
        <v>2006</v>
      </c>
      <c r="E1295" s="5">
        <f>IFERROR(VLOOKUP(Tabla1[[#This Row],[FECHA]],'COMPARENDOS TOTALES'!A:D,4,FALSE),0)</f>
        <v>55</v>
      </c>
      <c r="F1295" s="9">
        <f>IFERROR(VLOOKUP(Tabla1[[#This Row],[FECHA]],'COMPARENDOS TOTALES'!A:D,3,FALSE),0)</f>
        <v>12362400</v>
      </c>
      <c r="G1295" s="5">
        <f>IFERROR(VLOOKUP(Tabla1[[#This Row],[FECHA]],EXONERACIONES!A:D,4,FALSE),0)</f>
        <v>36</v>
      </c>
      <c r="H1295" s="9">
        <f>IFERROR(VLOOKUP(Tabla1[[#This Row],[FECHA]],EXONERACIONES!A:D,3,FALSE),0)</f>
        <v>8078400</v>
      </c>
      <c r="I1295" s="5">
        <f>IFERROR(VLOOKUP(Tabla1[[#This Row],[FECHA]],'SIMIT CON RES'!A:D,4,FALSE),0)</f>
        <v>0</v>
      </c>
      <c r="J1295" s="9">
        <f>IFERROR(VLOOKUP(Tabla1[[#This Row],[FECHA]],'SIMIT CON RES'!A:D,3,FALSE),0)</f>
        <v>0</v>
      </c>
      <c r="K1295">
        <f>IFERROR(VLOOKUP(Tabla1[[#This Row],[FECHA]],'SIMIT SIN RES'!A:D,4,FALSE),0)</f>
        <v>0</v>
      </c>
      <c r="L1295" s="9">
        <f>IFERROR(VLOOKUP(Tabla1[[#This Row],[FECHA]],'SIMIT SIN RES'!A:D,3,FALSE),0)</f>
        <v>0</v>
      </c>
      <c r="M1295" s="5">
        <f>IFERROR(VLOOKUP(Tabla1[[#This Row],[FECHA]],'RECAUDOS DE COMPARENDOS'!A:D,4,FALSE),0)</f>
        <v>3</v>
      </c>
      <c r="N1295" s="9">
        <f>IFERROR(VLOOKUP(Tabla1[[#This Row],[FECHA]],'RECAUDOS DE COMPARENDOS'!A:D,3,FALSE),0)</f>
        <v>816000</v>
      </c>
      <c r="O1295" s="5">
        <f>IFERROR(VLOOKUP(Tabla1[[#This Row],[FECHA]],'RECAUDOS DE RESOLUCIONES'!A:D,4,FALSE),0)</f>
        <v>0</v>
      </c>
      <c r="P1295" s="9">
        <f>IFERROR(VLOOKUP(Tabla1[[#This Row],[FECHA]],'RECAUDOS DE RESOLUCIONES'!A:D,3,FALSE),0)</f>
        <v>0</v>
      </c>
      <c r="Q129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16</v>
      </c>
      <c r="R1295" s="9">
        <f>Tabla1[V. COMPARENDOS]-(Tabla1[V. EXONERACIONES]+Tabla1[[#This Row],[V. SIMIT CON RESOLUCION]]+Tabla1[[#This Row],[V. SIMIT SIN RESOLUCION]]+Tabla1[[#This Row],[V. RECAUDOS COMPARENDOS]]+Tabla1[[#This Row],[V. RECAUDOS RESOLUCIONES]])</f>
        <v>3468000</v>
      </c>
      <c r="S1295" s="11">
        <f>IFERROR(VLOOKUP(Tabla1[[#This Row],[FECHA]],'RECAUDOS LOCALES'!A:D,4,FALSE),0)</f>
        <v>3</v>
      </c>
      <c r="T1295" s="9">
        <f>IFERROR(VLOOKUP(Tabla1[[#This Row],[FECHA]],'RECAUDOS LOCALES'!A:D,3,FALSE),0)</f>
        <v>299318</v>
      </c>
      <c r="U1295" s="11">
        <f>IFERROR(VLOOKUP(Tabla1[[#This Row],[FECHA]],'RECAUDOS EXTERNOS'!A:D,4,FALSE),0)</f>
        <v>2</v>
      </c>
      <c r="V1295" s="9">
        <f>IFERROR(VLOOKUP(Tabla1[[#This Row],[FECHA]],'RECAUDOS EXTERNOS'!A:D,3,FALSE),0)</f>
        <v>576835</v>
      </c>
    </row>
    <row r="1296" spans="1:22" x14ac:dyDescent="0.25">
      <c r="A1296" s="1">
        <v>38855</v>
      </c>
      <c r="B1296" s="3" t="s">
        <v>6</v>
      </c>
      <c r="C1296" s="2">
        <v>38838</v>
      </c>
      <c r="D1296" s="5">
        <f>YEAR(Tabla1[[#This Row],[FECHA]])</f>
        <v>2006</v>
      </c>
      <c r="E1296" s="5">
        <f>IFERROR(VLOOKUP(Tabla1[[#This Row],[FECHA]],'COMPARENDOS TOTALES'!A:D,4,FALSE),0)</f>
        <v>71</v>
      </c>
      <c r="F1296" s="9">
        <f>IFERROR(VLOOKUP(Tabla1[[#This Row],[FECHA]],'COMPARENDOS TOTALES'!A:D,3,FALSE),0)</f>
        <v>14633600</v>
      </c>
      <c r="G1296" s="5">
        <f>IFERROR(VLOOKUP(Tabla1[[#This Row],[FECHA]],EXONERACIONES!A:D,4,FALSE),0)</f>
        <v>47</v>
      </c>
      <c r="H1296" s="9">
        <f>IFERROR(VLOOKUP(Tabla1[[#This Row],[FECHA]],EXONERACIONES!A:D,3,FALSE),0)</f>
        <v>9628800</v>
      </c>
      <c r="I1296" s="5">
        <f>IFERROR(VLOOKUP(Tabla1[[#This Row],[FECHA]],'SIMIT CON RES'!A:D,4,FALSE),0)</f>
        <v>0</v>
      </c>
      <c r="J1296" s="9">
        <f>IFERROR(VLOOKUP(Tabla1[[#This Row],[FECHA]],'SIMIT CON RES'!A:D,3,FALSE),0)</f>
        <v>0</v>
      </c>
      <c r="K1296">
        <f>IFERROR(VLOOKUP(Tabla1[[#This Row],[FECHA]],'SIMIT SIN RES'!A:D,4,FALSE),0)</f>
        <v>0</v>
      </c>
      <c r="L1296" s="9">
        <f>IFERROR(VLOOKUP(Tabla1[[#This Row],[FECHA]],'SIMIT SIN RES'!A:D,3,FALSE),0)</f>
        <v>0</v>
      </c>
      <c r="M1296" s="5">
        <f>IFERROR(VLOOKUP(Tabla1[[#This Row],[FECHA]],'RECAUDOS DE COMPARENDOS'!A:D,4,FALSE),0)</f>
        <v>6</v>
      </c>
      <c r="N1296" s="9">
        <f>IFERROR(VLOOKUP(Tabla1[[#This Row],[FECHA]],'RECAUDOS DE COMPARENDOS'!A:D,3,FALSE),0)</f>
        <v>1224000</v>
      </c>
      <c r="O1296" s="5">
        <f>IFERROR(VLOOKUP(Tabla1[[#This Row],[FECHA]],'RECAUDOS DE RESOLUCIONES'!A:D,4,FALSE),0)</f>
        <v>0</v>
      </c>
      <c r="P1296" s="9">
        <f>IFERROR(VLOOKUP(Tabla1[[#This Row],[FECHA]],'RECAUDOS DE RESOLUCIONES'!A:D,3,FALSE),0)</f>
        <v>0</v>
      </c>
      <c r="Q129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18</v>
      </c>
      <c r="R1296" s="9">
        <f>Tabla1[V. COMPARENDOS]-(Tabla1[V. EXONERACIONES]+Tabla1[[#This Row],[V. SIMIT CON RESOLUCION]]+Tabla1[[#This Row],[V. SIMIT SIN RESOLUCION]]+Tabla1[[#This Row],[V. RECAUDOS COMPARENDOS]]+Tabla1[[#This Row],[V. RECAUDOS RESOLUCIONES]])</f>
        <v>3780800</v>
      </c>
      <c r="S1296" s="11">
        <f>IFERROR(VLOOKUP(Tabla1[[#This Row],[FECHA]],'RECAUDOS LOCALES'!A:D,4,FALSE),0)</f>
        <v>4</v>
      </c>
      <c r="T1296" s="9">
        <f>IFERROR(VLOOKUP(Tabla1[[#This Row],[FECHA]],'RECAUDOS LOCALES'!A:D,3,FALSE),0)</f>
        <v>503318</v>
      </c>
      <c r="U1296" s="11">
        <f>IFERROR(VLOOKUP(Tabla1[[#This Row],[FECHA]],'RECAUDOS EXTERNOS'!A:D,4,FALSE),0)</f>
        <v>3</v>
      </c>
      <c r="V1296" s="9">
        <f>IFERROR(VLOOKUP(Tabla1[[#This Row],[FECHA]],'RECAUDOS EXTERNOS'!A:D,3,FALSE),0)</f>
        <v>804955</v>
      </c>
    </row>
    <row r="1297" spans="1:22" x14ac:dyDescent="0.25">
      <c r="A1297" s="1">
        <v>38856</v>
      </c>
      <c r="B1297" s="3" t="s">
        <v>0</v>
      </c>
      <c r="C1297" s="2">
        <v>38838</v>
      </c>
      <c r="D1297" s="5">
        <f>YEAR(Tabla1[[#This Row],[FECHA]])</f>
        <v>2006</v>
      </c>
      <c r="E1297" s="5">
        <f>IFERROR(VLOOKUP(Tabla1[[#This Row],[FECHA]],'COMPARENDOS TOTALES'!A:D,4,FALSE),0)</f>
        <v>52</v>
      </c>
      <c r="F1297" s="9">
        <f>IFERROR(VLOOKUP(Tabla1[[#This Row],[FECHA]],'COMPARENDOS TOTALES'!A:D,3,FALSE),0)</f>
        <v>11641600</v>
      </c>
      <c r="G1297" s="5">
        <f>IFERROR(VLOOKUP(Tabla1[[#This Row],[FECHA]],EXONERACIONES!A:D,4,FALSE),0)</f>
        <v>32</v>
      </c>
      <c r="H1297" s="9">
        <f>IFERROR(VLOOKUP(Tabla1[[#This Row],[FECHA]],EXONERACIONES!A:D,3,FALSE),0)</f>
        <v>7153600</v>
      </c>
      <c r="I1297" s="5">
        <f>IFERROR(VLOOKUP(Tabla1[[#This Row],[FECHA]],'SIMIT CON RES'!A:D,4,FALSE),0)</f>
        <v>0</v>
      </c>
      <c r="J1297" s="9">
        <f>IFERROR(VLOOKUP(Tabla1[[#This Row],[FECHA]],'SIMIT CON RES'!A:D,3,FALSE),0)</f>
        <v>0</v>
      </c>
      <c r="K1297">
        <f>IFERROR(VLOOKUP(Tabla1[[#This Row],[FECHA]],'SIMIT SIN RES'!A:D,4,FALSE),0)</f>
        <v>0</v>
      </c>
      <c r="L1297" s="9">
        <f>IFERROR(VLOOKUP(Tabla1[[#This Row],[FECHA]],'SIMIT SIN RES'!A:D,3,FALSE),0)</f>
        <v>0</v>
      </c>
      <c r="M1297" s="5">
        <f>IFERROR(VLOOKUP(Tabla1[[#This Row],[FECHA]],'RECAUDOS DE COMPARENDOS'!A:D,4,FALSE),0)</f>
        <v>5</v>
      </c>
      <c r="N1297" s="9">
        <f>IFERROR(VLOOKUP(Tabla1[[#This Row],[FECHA]],'RECAUDOS DE COMPARENDOS'!A:D,3,FALSE),0)</f>
        <v>1224000</v>
      </c>
      <c r="O1297" s="5">
        <f>IFERROR(VLOOKUP(Tabla1[[#This Row],[FECHA]],'RECAUDOS DE RESOLUCIONES'!A:D,4,FALSE),0)</f>
        <v>0</v>
      </c>
      <c r="P1297" s="9">
        <f>IFERROR(VLOOKUP(Tabla1[[#This Row],[FECHA]],'RECAUDOS DE RESOLUCIONES'!A:D,3,FALSE),0)</f>
        <v>0</v>
      </c>
      <c r="Q129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15</v>
      </c>
      <c r="R1297" s="9">
        <f>Tabla1[V. COMPARENDOS]-(Tabla1[V. EXONERACIONES]+Tabla1[[#This Row],[V. SIMIT CON RESOLUCION]]+Tabla1[[#This Row],[V. SIMIT SIN RESOLUCION]]+Tabla1[[#This Row],[V. RECAUDOS COMPARENDOS]]+Tabla1[[#This Row],[V. RECAUDOS RESOLUCIONES]])</f>
        <v>3264000</v>
      </c>
      <c r="S1297" s="11">
        <f>IFERROR(VLOOKUP(Tabla1[[#This Row],[FECHA]],'RECAUDOS LOCALES'!A:D,4,FALSE),0)</f>
        <v>6</v>
      </c>
      <c r="T1297" s="9">
        <f>IFERROR(VLOOKUP(Tabla1[[#This Row],[FECHA]],'RECAUDOS LOCALES'!A:D,3,FALSE),0)</f>
        <v>612000</v>
      </c>
      <c r="U1297" s="11">
        <f>IFERROR(VLOOKUP(Tabla1[[#This Row],[FECHA]],'RECAUDOS EXTERNOS'!A:D,4,FALSE),0)</f>
        <v>7</v>
      </c>
      <c r="V1297" s="9">
        <f>IFERROR(VLOOKUP(Tabla1[[#This Row],[FECHA]],'RECAUDOS EXTERNOS'!A:D,3,FALSE),0)</f>
        <v>1297076</v>
      </c>
    </row>
    <row r="1298" spans="1:22" x14ac:dyDescent="0.25">
      <c r="A1298" s="1">
        <v>38857</v>
      </c>
      <c r="B1298" s="3" t="s">
        <v>5</v>
      </c>
      <c r="C1298" s="2">
        <v>38838</v>
      </c>
      <c r="D1298" s="5">
        <f>YEAR(Tabla1[[#This Row],[FECHA]])</f>
        <v>2006</v>
      </c>
      <c r="E1298" s="5">
        <f>IFERROR(VLOOKUP(Tabla1[[#This Row],[FECHA]],'COMPARENDOS TOTALES'!A:D,4,FALSE),0)</f>
        <v>63</v>
      </c>
      <c r="F1298" s="9">
        <f>IFERROR(VLOOKUP(Tabla1[[#This Row],[FECHA]],'COMPARENDOS TOTALES'!A:D,3,FALSE),0)</f>
        <v>13205600</v>
      </c>
      <c r="G1298" s="5">
        <f>IFERROR(VLOOKUP(Tabla1[[#This Row],[FECHA]],EXONERACIONES!A:D,4,FALSE),0)</f>
        <v>41</v>
      </c>
      <c r="H1298" s="9">
        <f>IFERROR(VLOOKUP(Tabla1[[#This Row],[FECHA]],EXONERACIONES!A:D,3,FALSE),0)</f>
        <v>8799200</v>
      </c>
      <c r="I1298" s="5">
        <f>IFERROR(VLOOKUP(Tabla1[[#This Row],[FECHA]],'SIMIT CON RES'!A:D,4,FALSE),0)</f>
        <v>0</v>
      </c>
      <c r="J1298" s="9">
        <f>IFERROR(VLOOKUP(Tabla1[[#This Row],[FECHA]],'SIMIT CON RES'!A:D,3,FALSE),0)</f>
        <v>0</v>
      </c>
      <c r="K1298">
        <f>IFERROR(VLOOKUP(Tabla1[[#This Row],[FECHA]],'SIMIT SIN RES'!A:D,4,FALSE),0)</f>
        <v>0</v>
      </c>
      <c r="L1298" s="9">
        <f>IFERROR(VLOOKUP(Tabla1[[#This Row],[FECHA]],'SIMIT SIN RES'!A:D,3,FALSE),0)</f>
        <v>0</v>
      </c>
      <c r="M1298" s="5">
        <f>IFERROR(VLOOKUP(Tabla1[[#This Row],[FECHA]],'RECAUDOS DE COMPARENDOS'!A:D,4,FALSE),0)</f>
        <v>6</v>
      </c>
      <c r="N1298" s="9">
        <f>IFERROR(VLOOKUP(Tabla1[[#This Row],[FECHA]],'RECAUDOS DE COMPARENDOS'!A:D,3,FALSE),0)</f>
        <v>1224000</v>
      </c>
      <c r="O1298" s="5">
        <f>IFERROR(VLOOKUP(Tabla1[[#This Row],[FECHA]],'RECAUDOS DE RESOLUCIONES'!A:D,4,FALSE),0)</f>
        <v>0</v>
      </c>
      <c r="P1298" s="9">
        <f>IFERROR(VLOOKUP(Tabla1[[#This Row],[FECHA]],'RECAUDOS DE RESOLUCIONES'!A:D,3,FALSE),0)</f>
        <v>0</v>
      </c>
      <c r="Q129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16</v>
      </c>
      <c r="R1298" s="9">
        <f>Tabla1[V. COMPARENDOS]-(Tabla1[V. EXONERACIONES]+Tabla1[[#This Row],[V. SIMIT CON RESOLUCION]]+Tabla1[[#This Row],[V. SIMIT SIN RESOLUCION]]+Tabla1[[#This Row],[V. RECAUDOS COMPARENDOS]]+Tabla1[[#This Row],[V. RECAUDOS RESOLUCIONES]])</f>
        <v>3182400</v>
      </c>
      <c r="S1298" s="11">
        <f>IFERROR(VLOOKUP(Tabla1[[#This Row],[FECHA]],'RECAUDOS LOCALES'!A:D,4,FALSE),0)</f>
        <v>0</v>
      </c>
      <c r="T1298" s="9">
        <f>IFERROR(VLOOKUP(Tabla1[[#This Row],[FECHA]],'RECAUDOS LOCALES'!A:D,3,FALSE),0)</f>
        <v>0</v>
      </c>
      <c r="U1298" s="11">
        <f>IFERROR(VLOOKUP(Tabla1[[#This Row],[FECHA]],'RECAUDOS EXTERNOS'!A:D,4,FALSE),0)</f>
        <v>0</v>
      </c>
      <c r="V1298" s="9">
        <f>IFERROR(VLOOKUP(Tabla1[[#This Row],[FECHA]],'RECAUDOS EXTERNOS'!A:D,3,FALSE),0)</f>
        <v>0</v>
      </c>
    </row>
    <row r="1299" spans="1:22" x14ac:dyDescent="0.25">
      <c r="A1299" s="1">
        <v>38858</v>
      </c>
      <c r="B1299" s="3" t="s">
        <v>4</v>
      </c>
      <c r="C1299" s="2">
        <v>38838</v>
      </c>
      <c r="D1299" s="5">
        <f>YEAR(Tabla1[[#This Row],[FECHA]])</f>
        <v>2006</v>
      </c>
      <c r="E1299" s="5">
        <f>IFERROR(VLOOKUP(Tabla1[[#This Row],[FECHA]],'COMPARENDOS TOTALES'!A:D,4,FALSE),0)</f>
        <v>70</v>
      </c>
      <c r="F1299" s="9">
        <f>IFERROR(VLOOKUP(Tabla1[[#This Row],[FECHA]],'COMPARENDOS TOTALES'!A:D,3,FALSE),0)</f>
        <v>14239200</v>
      </c>
      <c r="G1299" s="5">
        <f>IFERROR(VLOOKUP(Tabla1[[#This Row],[FECHA]],EXONERACIONES!A:D,4,FALSE),0)</f>
        <v>56</v>
      </c>
      <c r="H1299" s="9">
        <f>IFERROR(VLOOKUP(Tabla1[[#This Row],[FECHA]],EXONERACIONES!A:D,3,FALSE),0)</f>
        <v>11573600</v>
      </c>
      <c r="I1299" s="5">
        <f>IFERROR(VLOOKUP(Tabla1[[#This Row],[FECHA]],'SIMIT CON RES'!A:D,4,FALSE),0)</f>
        <v>0</v>
      </c>
      <c r="J1299" s="9">
        <f>IFERROR(VLOOKUP(Tabla1[[#This Row],[FECHA]],'SIMIT CON RES'!A:D,3,FALSE),0)</f>
        <v>0</v>
      </c>
      <c r="K1299">
        <f>IFERROR(VLOOKUP(Tabla1[[#This Row],[FECHA]],'SIMIT SIN RES'!A:D,4,FALSE),0)</f>
        <v>0</v>
      </c>
      <c r="L1299" s="9">
        <f>IFERROR(VLOOKUP(Tabla1[[#This Row],[FECHA]],'SIMIT SIN RES'!A:D,3,FALSE),0)</f>
        <v>0</v>
      </c>
      <c r="M1299" s="5">
        <f>IFERROR(VLOOKUP(Tabla1[[#This Row],[FECHA]],'RECAUDOS DE COMPARENDOS'!A:D,4,FALSE),0)</f>
        <v>2</v>
      </c>
      <c r="N1299" s="9">
        <f>IFERROR(VLOOKUP(Tabla1[[#This Row],[FECHA]],'RECAUDOS DE COMPARENDOS'!A:D,3,FALSE),0)</f>
        <v>312800</v>
      </c>
      <c r="O1299" s="5">
        <f>IFERROR(VLOOKUP(Tabla1[[#This Row],[FECHA]],'RECAUDOS DE RESOLUCIONES'!A:D,4,FALSE),0)</f>
        <v>0</v>
      </c>
      <c r="P1299" s="9">
        <f>IFERROR(VLOOKUP(Tabla1[[#This Row],[FECHA]],'RECAUDOS DE RESOLUCIONES'!A:D,3,FALSE),0)</f>
        <v>0</v>
      </c>
      <c r="Q129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12</v>
      </c>
      <c r="R1299" s="9">
        <f>Tabla1[V. COMPARENDOS]-(Tabla1[V. EXONERACIONES]+Tabla1[[#This Row],[V. SIMIT CON RESOLUCION]]+Tabla1[[#This Row],[V. SIMIT SIN RESOLUCION]]+Tabla1[[#This Row],[V. RECAUDOS COMPARENDOS]]+Tabla1[[#This Row],[V. RECAUDOS RESOLUCIONES]])</f>
        <v>2352800</v>
      </c>
      <c r="S1299" s="11">
        <f>IFERROR(VLOOKUP(Tabla1[[#This Row],[FECHA]],'RECAUDOS LOCALES'!A:D,4,FALSE),0)</f>
        <v>0</v>
      </c>
      <c r="T1299" s="9">
        <f>IFERROR(VLOOKUP(Tabla1[[#This Row],[FECHA]],'RECAUDOS LOCALES'!A:D,3,FALSE),0)</f>
        <v>0</v>
      </c>
      <c r="U1299" s="11">
        <f>IFERROR(VLOOKUP(Tabla1[[#This Row],[FECHA]],'RECAUDOS EXTERNOS'!A:D,4,FALSE),0)</f>
        <v>0</v>
      </c>
      <c r="V1299" s="9">
        <f>IFERROR(VLOOKUP(Tabla1[[#This Row],[FECHA]],'RECAUDOS EXTERNOS'!A:D,3,FALSE),0)</f>
        <v>0</v>
      </c>
    </row>
    <row r="1300" spans="1:22" x14ac:dyDescent="0.25">
      <c r="A1300" s="1">
        <v>38859</v>
      </c>
      <c r="B1300" s="3" t="s">
        <v>1</v>
      </c>
      <c r="C1300" s="2">
        <v>38838</v>
      </c>
      <c r="D1300" s="5">
        <f>YEAR(Tabla1[[#This Row],[FECHA]])</f>
        <v>2006</v>
      </c>
      <c r="E1300" s="5">
        <f>IFERROR(VLOOKUP(Tabla1[[#This Row],[FECHA]],'COMPARENDOS TOTALES'!A:D,4,FALSE),0)</f>
        <v>51</v>
      </c>
      <c r="F1300" s="9">
        <f>IFERROR(VLOOKUP(Tabla1[[#This Row],[FECHA]],'COMPARENDOS TOTALES'!A:D,3,FALSE),0)</f>
        <v>10240800</v>
      </c>
      <c r="G1300" s="5">
        <f>IFERROR(VLOOKUP(Tabla1[[#This Row],[FECHA]],EXONERACIONES!A:D,4,FALSE),0)</f>
        <v>35</v>
      </c>
      <c r="H1300" s="9">
        <f>IFERROR(VLOOKUP(Tabla1[[#This Row],[FECHA]],EXONERACIONES!A:D,3,FALSE),0)</f>
        <v>6976800</v>
      </c>
      <c r="I1300" s="5">
        <f>IFERROR(VLOOKUP(Tabla1[[#This Row],[FECHA]],'SIMIT CON RES'!A:D,4,FALSE),0)</f>
        <v>0</v>
      </c>
      <c r="J1300" s="9">
        <f>IFERROR(VLOOKUP(Tabla1[[#This Row],[FECHA]],'SIMIT CON RES'!A:D,3,FALSE),0)</f>
        <v>0</v>
      </c>
      <c r="K1300">
        <f>IFERROR(VLOOKUP(Tabla1[[#This Row],[FECHA]],'SIMIT SIN RES'!A:D,4,FALSE),0)</f>
        <v>0</v>
      </c>
      <c r="L1300" s="9">
        <f>IFERROR(VLOOKUP(Tabla1[[#This Row],[FECHA]],'SIMIT SIN RES'!A:D,3,FALSE),0)</f>
        <v>0</v>
      </c>
      <c r="M1300" s="5">
        <f>IFERROR(VLOOKUP(Tabla1[[#This Row],[FECHA]],'RECAUDOS DE COMPARENDOS'!A:D,4,FALSE),0)</f>
        <v>2</v>
      </c>
      <c r="N1300" s="9">
        <f>IFERROR(VLOOKUP(Tabla1[[#This Row],[FECHA]],'RECAUDOS DE COMPARENDOS'!A:D,3,FALSE),0)</f>
        <v>408000</v>
      </c>
      <c r="O1300" s="5">
        <f>IFERROR(VLOOKUP(Tabla1[[#This Row],[FECHA]],'RECAUDOS DE RESOLUCIONES'!A:D,4,FALSE),0)</f>
        <v>0</v>
      </c>
      <c r="P1300" s="9">
        <f>IFERROR(VLOOKUP(Tabla1[[#This Row],[FECHA]],'RECAUDOS DE RESOLUCIONES'!A:D,3,FALSE),0)</f>
        <v>0</v>
      </c>
      <c r="Q130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14</v>
      </c>
      <c r="R1300" s="9">
        <f>Tabla1[V. COMPARENDOS]-(Tabla1[V. EXONERACIONES]+Tabla1[[#This Row],[V. SIMIT CON RESOLUCION]]+Tabla1[[#This Row],[V. SIMIT SIN RESOLUCION]]+Tabla1[[#This Row],[V. RECAUDOS COMPARENDOS]]+Tabla1[[#This Row],[V. RECAUDOS RESOLUCIONES]])</f>
        <v>2856000</v>
      </c>
      <c r="S1300" s="11">
        <f>IFERROR(VLOOKUP(Tabla1[[#This Row],[FECHA]],'RECAUDOS LOCALES'!A:D,4,FALSE),0)</f>
        <v>4</v>
      </c>
      <c r="T1300" s="9">
        <f>IFERROR(VLOOKUP(Tabla1[[#This Row],[FECHA]],'RECAUDOS LOCALES'!A:D,3,FALSE),0)</f>
        <v>353778</v>
      </c>
      <c r="U1300" s="11">
        <f>IFERROR(VLOOKUP(Tabla1[[#This Row],[FECHA]],'RECAUDOS EXTERNOS'!A:D,4,FALSE),0)</f>
        <v>7</v>
      </c>
      <c r="V1300" s="9">
        <f>IFERROR(VLOOKUP(Tabla1[[#This Row],[FECHA]],'RECAUDOS EXTERNOS'!A:D,3,FALSE),0)</f>
        <v>1783210</v>
      </c>
    </row>
    <row r="1301" spans="1:22" x14ac:dyDescent="0.25">
      <c r="A1301" s="1">
        <v>38860</v>
      </c>
      <c r="B1301" s="3" t="s">
        <v>2</v>
      </c>
      <c r="C1301" s="2">
        <v>38838</v>
      </c>
      <c r="D1301" s="5">
        <f>YEAR(Tabla1[[#This Row],[FECHA]])</f>
        <v>2006</v>
      </c>
      <c r="E1301" s="5">
        <f>IFERROR(VLOOKUP(Tabla1[[#This Row],[FECHA]],'COMPARENDOS TOTALES'!A:D,4,FALSE),0)</f>
        <v>53</v>
      </c>
      <c r="F1301" s="9">
        <f>IFERROR(VLOOKUP(Tabla1[[#This Row],[FECHA]],'COMPARENDOS TOTALES'!A:D,3,FALSE),0)</f>
        <v>12974400</v>
      </c>
      <c r="G1301" s="5">
        <f>IFERROR(VLOOKUP(Tabla1[[#This Row],[FECHA]],EXONERACIONES!A:D,4,FALSE),0)</f>
        <v>33</v>
      </c>
      <c r="H1301" s="9">
        <f>IFERROR(VLOOKUP(Tabla1[[#This Row],[FECHA]],EXONERACIONES!A:D,3,FALSE),0)</f>
        <v>8581600</v>
      </c>
      <c r="I1301" s="5">
        <f>IFERROR(VLOOKUP(Tabla1[[#This Row],[FECHA]],'SIMIT CON RES'!A:D,4,FALSE),0)</f>
        <v>0</v>
      </c>
      <c r="J1301" s="9">
        <f>IFERROR(VLOOKUP(Tabla1[[#This Row],[FECHA]],'SIMIT CON RES'!A:D,3,FALSE),0)</f>
        <v>0</v>
      </c>
      <c r="K1301">
        <f>IFERROR(VLOOKUP(Tabla1[[#This Row],[FECHA]],'SIMIT SIN RES'!A:D,4,FALSE),0)</f>
        <v>0</v>
      </c>
      <c r="L1301" s="9">
        <f>IFERROR(VLOOKUP(Tabla1[[#This Row],[FECHA]],'SIMIT SIN RES'!A:D,3,FALSE),0)</f>
        <v>0</v>
      </c>
      <c r="M1301" s="5">
        <f>IFERROR(VLOOKUP(Tabla1[[#This Row],[FECHA]],'RECAUDOS DE COMPARENDOS'!A:D,4,FALSE),0)</f>
        <v>3</v>
      </c>
      <c r="N1301" s="9">
        <f>IFERROR(VLOOKUP(Tabla1[[#This Row],[FECHA]],'RECAUDOS DE COMPARENDOS'!A:D,3,FALSE),0)</f>
        <v>612000</v>
      </c>
      <c r="O1301" s="5">
        <f>IFERROR(VLOOKUP(Tabla1[[#This Row],[FECHA]],'RECAUDOS DE RESOLUCIONES'!A:D,4,FALSE),0)</f>
        <v>0</v>
      </c>
      <c r="P1301" s="9">
        <f>IFERROR(VLOOKUP(Tabla1[[#This Row],[FECHA]],'RECAUDOS DE RESOLUCIONES'!A:D,3,FALSE),0)</f>
        <v>0</v>
      </c>
      <c r="Q130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17</v>
      </c>
      <c r="R1301" s="9">
        <f>Tabla1[V. COMPARENDOS]-(Tabla1[V. EXONERACIONES]+Tabla1[[#This Row],[V. SIMIT CON RESOLUCION]]+Tabla1[[#This Row],[V. SIMIT SIN RESOLUCION]]+Tabla1[[#This Row],[V. RECAUDOS COMPARENDOS]]+Tabla1[[#This Row],[V. RECAUDOS RESOLUCIONES]])</f>
        <v>3780800</v>
      </c>
      <c r="S1301" s="11">
        <f>IFERROR(VLOOKUP(Tabla1[[#This Row],[FECHA]],'RECAUDOS LOCALES'!A:D,4,FALSE),0)</f>
        <v>1</v>
      </c>
      <c r="T1301" s="9">
        <f>IFERROR(VLOOKUP(Tabla1[[#This Row],[FECHA]],'RECAUDOS LOCALES'!A:D,3,FALSE),0)</f>
        <v>102000</v>
      </c>
      <c r="U1301" s="11">
        <f>IFERROR(VLOOKUP(Tabla1[[#This Row],[FECHA]],'RECAUDOS EXTERNOS'!A:D,4,FALSE),0)</f>
        <v>9</v>
      </c>
      <c r="V1301" s="9">
        <f>IFERROR(VLOOKUP(Tabla1[[#This Row],[FECHA]],'RECAUDOS EXTERNOS'!A:D,3,FALSE),0)</f>
        <v>2543961</v>
      </c>
    </row>
    <row r="1302" spans="1:22" x14ac:dyDescent="0.25">
      <c r="A1302" s="1">
        <v>38861</v>
      </c>
      <c r="B1302" s="3" t="s">
        <v>3</v>
      </c>
      <c r="C1302" s="2">
        <v>38838</v>
      </c>
      <c r="D1302" s="5">
        <f>YEAR(Tabla1[[#This Row],[FECHA]])</f>
        <v>2006</v>
      </c>
      <c r="E1302" s="5">
        <f>IFERROR(VLOOKUP(Tabla1[[#This Row],[FECHA]],'COMPARENDOS TOTALES'!A:D,4,FALSE),0)</f>
        <v>55</v>
      </c>
      <c r="F1302" s="9">
        <f>IFERROR(VLOOKUP(Tabla1[[#This Row],[FECHA]],'COMPARENDOS TOTALES'!A:D,3,FALSE),0)</f>
        <v>11560000</v>
      </c>
      <c r="G1302" s="5">
        <f>IFERROR(VLOOKUP(Tabla1[[#This Row],[FECHA]],EXONERACIONES!A:D,4,FALSE),0)</f>
        <v>35</v>
      </c>
      <c r="H1302" s="9">
        <f>IFERROR(VLOOKUP(Tabla1[[#This Row],[FECHA]],EXONERACIONES!A:D,3,FALSE),0)</f>
        <v>7480000</v>
      </c>
      <c r="I1302" s="5">
        <f>IFERROR(VLOOKUP(Tabla1[[#This Row],[FECHA]],'SIMIT CON RES'!A:D,4,FALSE),0)</f>
        <v>0</v>
      </c>
      <c r="J1302" s="9">
        <f>IFERROR(VLOOKUP(Tabla1[[#This Row],[FECHA]],'SIMIT CON RES'!A:D,3,FALSE),0)</f>
        <v>0</v>
      </c>
      <c r="K1302">
        <f>IFERROR(VLOOKUP(Tabla1[[#This Row],[FECHA]],'SIMIT SIN RES'!A:D,4,FALSE),0)</f>
        <v>0</v>
      </c>
      <c r="L1302" s="9">
        <f>IFERROR(VLOOKUP(Tabla1[[#This Row],[FECHA]],'SIMIT SIN RES'!A:D,3,FALSE),0)</f>
        <v>0</v>
      </c>
      <c r="M1302" s="5">
        <f>IFERROR(VLOOKUP(Tabla1[[#This Row],[FECHA]],'RECAUDOS DE COMPARENDOS'!A:D,4,FALSE),0)</f>
        <v>9</v>
      </c>
      <c r="N1302" s="9">
        <f>IFERROR(VLOOKUP(Tabla1[[#This Row],[FECHA]],'RECAUDOS DE COMPARENDOS'!A:D,3,FALSE),0)</f>
        <v>1836000</v>
      </c>
      <c r="O1302" s="5">
        <f>IFERROR(VLOOKUP(Tabla1[[#This Row],[FECHA]],'RECAUDOS DE RESOLUCIONES'!A:D,4,FALSE),0)</f>
        <v>0</v>
      </c>
      <c r="P1302" s="9">
        <f>IFERROR(VLOOKUP(Tabla1[[#This Row],[FECHA]],'RECAUDOS DE RESOLUCIONES'!A:D,3,FALSE),0)</f>
        <v>0</v>
      </c>
      <c r="Q130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11</v>
      </c>
      <c r="R1302" s="9">
        <f>Tabla1[V. COMPARENDOS]-(Tabla1[V. EXONERACIONES]+Tabla1[[#This Row],[V. SIMIT CON RESOLUCION]]+Tabla1[[#This Row],[V. SIMIT SIN RESOLUCION]]+Tabla1[[#This Row],[V. RECAUDOS COMPARENDOS]]+Tabla1[[#This Row],[V. RECAUDOS RESOLUCIONES]])</f>
        <v>2244000</v>
      </c>
      <c r="S1302" s="11">
        <f>IFERROR(VLOOKUP(Tabla1[[#This Row],[FECHA]],'RECAUDOS LOCALES'!A:D,4,FALSE),0)</f>
        <v>11</v>
      </c>
      <c r="T1302" s="9">
        <f>IFERROR(VLOOKUP(Tabla1[[#This Row],[FECHA]],'RECAUDOS LOCALES'!A:D,3,FALSE),0)</f>
        <v>1049196</v>
      </c>
      <c r="U1302" s="11">
        <f>IFERROR(VLOOKUP(Tabla1[[#This Row],[FECHA]],'RECAUDOS EXTERNOS'!A:D,4,FALSE),0)</f>
        <v>6</v>
      </c>
      <c r="V1302" s="9">
        <f>IFERROR(VLOOKUP(Tabla1[[#This Row],[FECHA]],'RECAUDOS EXTERNOS'!A:D,3,FALSE),0)</f>
        <v>1840410</v>
      </c>
    </row>
    <row r="1303" spans="1:22" x14ac:dyDescent="0.25">
      <c r="A1303" s="1">
        <v>38862</v>
      </c>
      <c r="B1303" s="3" t="s">
        <v>6</v>
      </c>
      <c r="C1303" s="2">
        <v>38838</v>
      </c>
      <c r="D1303" s="5">
        <f>YEAR(Tabla1[[#This Row],[FECHA]])</f>
        <v>2006</v>
      </c>
      <c r="E1303" s="5">
        <f>IFERROR(VLOOKUP(Tabla1[[#This Row],[FECHA]],'COMPARENDOS TOTALES'!A:D,4,FALSE),0)</f>
        <v>61</v>
      </c>
      <c r="F1303" s="9">
        <f>IFERROR(VLOOKUP(Tabla1[[#This Row],[FECHA]],'COMPARENDOS TOTALES'!A:D,3,FALSE),0)</f>
        <v>12797600</v>
      </c>
      <c r="G1303" s="5">
        <f>IFERROR(VLOOKUP(Tabla1[[#This Row],[FECHA]],EXONERACIONES!A:D,4,FALSE),0)</f>
        <v>44</v>
      </c>
      <c r="H1303" s="9">
        <f>IFERROR(VLOOKUP(Tabla1[[#This Row],[FECHA]],EXONERACIONES!A:D,3,FALSE),0)</f>
        <v>9112000</v>
      </c>
      <c r="I1303" s="5">
        <f>IFERROR(VLOOKUP(Tabla1[[#This Row],[FECHA]],'SIMIT CON RES'!A:D,4,FALSE),0)</f>
        <v>0</v>
      </c>
      <c r="J1303" s="9">
        <f>IFERROR(VLOOKUP(Tabla1[[#This Row],[FECHA]],'SIMIT CON RES'!A:D,3,FALSE),0)</f>
        <v>0</v>
      </c>
      <c r="K1303">
        <f>IFERROR(VLOOKUP(Tabla1[[#This Row],[FECHA]],'SIMIT SIN RES'!A:D,4,FALSE),0)</f>
        <v>0</v>
      </c>
      <c r="L1303" s="9">
        <f>IFERROR(VLOOKUP(Tabla1[[#This Row],[FECHA]],'SIMIT SIN RES'!A:D,3,FALSE),0)</f>
        <v>0</v>
      </c>
      <c r="M1303" s="5">
        <f>IFERROR(VLOOKUP(Tabla1[[#This Row],[FECHA]],'RECAUDOS DE COMPARENDOS'!A:D,4,FALSE),0)</f>
        <v>8</v>
      </c>
      <c r="N1303" s="9">
        <f>IFERROR(VLOOKUP(Tabla1[[#This Row],[FECHA]],'RECAUDOS DE COMPARENDOS'!A:D,3,FALSE),0)</f>
        <v>1740800</v>
      </c>
      <c r="O1303" s="5">
        <f>IFERROR(VLOOKUP(Tabla1[[#This Row],[FECHA]],'RECAUDOS DE RESOLUCIONES'!A:D,4,FALSE),0)</f>
        <v>0</v>
      </c>
      <c r="P1303" s="9">
        <f>IFERROR(VLOOKUP(Tabla1[[#This Row],[FECHA]],'RECAUDOS DE RESOLUCIONES'!A:D,3,FALSE),0)</f>
        <v>0</v>
      </c>
      <c r="Q130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9</v>
      </c>
      <c r="R1303" s="9">
        <f>Tabla1[V. COMPARENDOS]-(Tabla1[V. EXONERACIONES]+Tabla1[[#This Row],[V. SIMIT CON RESOLUCION]]+Tabla1[[#This Row],[V. SIMIT SIN RESOLUCION]]+Tabla1[[#This Row],[V. RECAUDOS COMPARENDOS]]+Tabla1[[#This Row],[V. RECAUDOS RESOLUCIONES]])</f>
        <v>1944800</v>
      </c>
      <c r="S1303" s="11">
        <f>IFERROR(VLOOKUP(Tabla1[[#This Row],[FECHA]],'RECAUDOS LOCALES'!A:D,4,FALSE),0)</f>
        <v>7</v>
      </c>
      <c r="T1303" s="9">
        <f>IFERROR(VLOOKUP(Tabla1[[#This Row],[FECHA]],'RECAUDOS LOCALES'!A:D,3,FALSE),0)</f>
        <v>653051</v>
      </c>
      <c r="U1303" s="11">
        <f>IFERROR(VLOOKUP(Tabla1[[#This Row],[FECHA]],'RECAUDOS EXTERNOS'!A:D,4,FALSE),0)</f>
        <v>9</v>
      </c>
      <c r="V1303" s="9">
        <f>IFERROR(VLOOKUP(Tabla1[[#This Row],[FECHA]],'RECAUDOS EXTERNOS'!A:D,3,FALSE),0)</f>
        <v>1757291</v>
      </c>
    </row>
    <row r="1304" spans="1:22" x14ac:dyDescent="0.25">
      <c r="A1304" s="1">
        <v>38863</v>
      </c>
      <c r="B1304" s="3" t="s">
        <v>0</v>
      </c>
      <c r="C1304" s="2">
        <v>38838</v>
      </c>
      <c r="D1304" s="5">
        <f>YEAR(Tabla1[[#This Row],[FECHA]])</f>
        <v>2006</v>
      </c>
      <c r="E1304" s="5">
        <f>IFERROR(VLOOKUP(Tabla1[[#This Row],[FECHA]],'COMPARENDOS TOTALES'!A:D,4,FALSE),0)</f>
        <v>49</v>
      </c>
      <c r="F1304" s="9">
        <f>IFERROR(VLOOKUP(Tabla1[[#This Row],[FECHA]],'COMPARENDOS TOTALES'!A:D,3,FALSE),0)</f>
        <v>10431200</v>
      </c>
      <c r="G1304" s="5">
        <f>IFERROR(VLOOKUP(Tabla1[[#This Row],[FECHA]],EXONERACIONES!A:D,4,FALSE),0)</f>
        <v>33</v>
      </c>
      <c r="H1304" s="9">
        <f>IFERROR(VLOOKUP(Tabla1[[#This Row],[FECHA]],EXONERACIONES!A:D,3,FALSE),0)</f>
        <v>6963200</v>
      </c>
      <c r="I1304" s="5">
        <f>IFERROR(VLOOKUP(Tabla1[[#This Row],[FECHA]],'SIMIT CON RES'!A:D,4,FALSE),0)</f>
        <v>0</v>
      </c>
      <c r="J1304" s="9">
        <f>IFERROR(VLOOKUP(Tabla1[[#This Row],[FECHA]],'SIMIT CON RES'!A:D,3,FALSE),0)</f>
        <v>0</v>
      </c>
      <c r="K1304">
        <f>IFERROR(VLOOKUP(Tabla1[[#This Row],[FECHA]],'SIMIT SIN RES'!A:D,4,FALSE),0)</f>
        <v>0</v>
      </c>
      <c r="L1304" s="9">
        <f>IFERROR(VLOOKUP(Tabla1[[#This Row],[FECHA]],'SIMIT SIN RES'!A:D,3,FALSE),0)</f>
        <v>0</v>
      </c>
      <c r="M1304" s="5">
        <f>IFERROR(VLOOKUP(Tabla1[[#This Row],[FECHA]],'RECAUDOS DE COMPARENDOS'!A:D,4,FALSE),0)</f>
        <v>3</v>
      </c>
      <c r="N1304" s="9">
        <f>IFERROR(VLOOKUP(Tabla1[[#This Row],[FECHA]],'RECAUDOS DE COMPARENDOS'!A:D,3,FALSE),0)</f>
        <v>612000</v>
      </c>
      <c r="O1304" s="5">
        <f>IFERROR(VLOOKUP(Tabla1[[#This Row],[FECHA]],'RECAUDOS DE RESOLUCIONES'!A:D,4,FALSE),0)</f>
        <v>0</v>
      </c>
      <c r="P1304" s="9">
        <f>IFERROR(VLOOKUP(Tabla1[[#This Row],[FECHA]],'RECAUDOS DE RESOLUCIONES'!A:D,3,FALSE),0)</f>
        <v>0</v>
      </c>
      <c r="Q130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13</v>
      </c>
      <c r="R1304" s="9">
        <f>Tabla1[V. COMPARENDOS]-(Tabla1[V. EXONERACIONES]+Tabla1[[#This Row],[V. SIMIT CON RESOLUCION]]+Tabla1[[#This Row],[V. SIMIT SIN RESOLUCION]]+Tabla1[[#This Row],[V. RECAUDOS COMPARENDOS]]+Tabla1[[#This Row],[V. RECAUDOS RESOLUCIONES]])</f>
        <v>2856000</v>
      </c>
      <c r="S1304" s="11">
        <f>IFERROR(VLOOKUP(Tabla1[[#This Row],[FECHA]],'RECAUDOS LOCALES'!A:D,4,FALSE),0)</f>
        <v>5</v>
      </c>
      <c r="T1304" s="9">
        <f>IFERROR(VLOOKUP(Tabla1[[#This Row],[FECHA]],'RECAUDOS LOCALES'!A:D,3,FALSE),0)</f>
        <v>510000</v>
      </c>
      <c r="U1304" s="11">
        <f>IFERROR(VLOOKUP(Tabla1[[#This Row],[FECHA]],'RECAUDOS EXTERNOS'!A:D,4,FALSE),0)</f>
        <v>5</v>
      </c>
      <c r="V1304" s="9">
        <f>IFERROR(VLOOKUP(Tabla1[[#This Row],[FECHA]],'RECAUDOS EXTERNOS'!A:D,3,FALSE),0)</f>
        <v>974807</v>
      </c>
    </row>
    <row r="1305" spans="1:22" x14ac:dyDescent="0.25">
      <c r="A1305" s="1">
        <v>38864</v>
      </c>
      <c r="B1305" s="3" t="s">
        <v>5</v>
      </c>
      <c r="C1305" s="2">
        <v>38838</v>
      </c>
      <c r="D1305" s="5">
        <f>YEAR(Tabla1[[#This Row],[FECHA]])</f>
        <v>2006</v>
      </c>
      <c r="E1305" s="5">
        <f>IFERROR(VLOOKUP(Tabla1[[#This Row],[FECHA]],'COMPARENDOS TOTALES'!A:D,4,FALSE),0)</f>
        <v>51</v>
      </c>
      <c r="F1305" s="9">
        <f>IFERROR(VLOOKUP(Tabla1[[#This Row],[FECHA]],'COMPARENDOS TOTALES'!A:D,3,FALSE),0)</f>
        <v>11124800</v>
      </c>
      <c r="G1305" s="5">
        <f>IFERROR(VLOOKUP(Tabla1[[#This Row],[FECHA]],EXONERACIONES!A:D,4,FALSE),0)</f>
        <v>32</v>
      </c>
      <c r="H1305" s="9">
        <f>IFERROR(VLOOKUP(Tabla1[[#This Row],[FECHA]],EXONERACIONES!A:D,3,FALSE),0)</f>
        <v>7248800</v>
      </c>
      <c r="I1305" s="5">
        <f>IFERROR(VLOOKUP(Tabla1[[#This Row],[FECHA]],'SIMIT CON RES'!A:D,4,FALSE),0)</f>
        <v>0</v>
      </c>
      <c r="J1305" s="9">
        <f>IFERROR(VLOOKUP(Tabla1[[#This Row],[FECHA]],'SIMIT CON RES'!A:D,3,FALSE),0)</f>
        <v>0</v>
      </c>
      <c r="K1305">
        <f>IFERROR(VLOOKUP(Tabla1[[#This Row],[FECHA]],'SIMIT SIN RES'!A:D,4,FALSE),0)</f>
        <v>0</v>
      </c>
      <c r="L1305" s="9">
        <f>IFERROR(VLOOKUP(Tabla1[[#This Row],[FECHA]],'SIMIT SIN RES'!A:D,3,FALSE),0)</f>
        <v>0</v>
      </c>
      <c r="M1305" s="5">
        <f>IFERROR(VLOOKUP(Tabla1[[#This Row],[FECHA]],'RECAUDOS DE COMPARENDOS'!A:D,4,FALSE),0)</f>
        <v>4</v>
      </c>
      <c r="N1305" s="9">
        <f>IFERROR(VLOOKUP(Tabla1[[#This Row],[FECHA]],'RECAUDOS DE COMPARENDOS'!A:D,3,FALSE),0)</f>
        <v>816000</v>
      </c>
      <c r="O1305" s="5">
        <f>IFERROR(VLOOKUP(Tabla1[[#This Row],[FECHA]],'RECAUDOS DE RESOLUCIONES'!A:D,4,FALSE),0)</f>
        <v>0</v>
      </c>
      <c r="P1305" s="9">
        <f>IFERROR(VLOOKUP(Tabla1[[#This Row],[FECHA]],'RECAUDOS DE RESOLUCIONES'!A:D,3,FALSE),0)</f>
        <v>0</v>
      </c>
      <c r="Q130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15</v>
      </c>
      <c r="R1305" s="9">
        <f>Tabla1[V. COMPARENDOS]-(Tabla1[V. EXONERACIONES]+Tabla1[[#This Row],[V. SIMIT CON RESOLUCION]]+Tabla1[[#This Row],[V. SIMIT SIN RESOLUCION]]+Tabla1[[#This Row],[V. RECAUDOS COMPARENDOS]]+Tabla1[[#This Row],[V. RECAUDOS RESOLUCIONES]])</f>
        <v>3060000</v>
      </c>
      <c r="S1305" s="11">
        <f>IFERROR(VLOOKUP(Tabla1[[#This Row],[FECHA]],'RECAUDOS LOCALES'!A:D,4,FALSE),0)</f>
        <v>0</v>
      </c>
      <c r="T1305" s="9">
        <f>IFERROR(VLOOKUP(Tabla1[[#This Row],[FECHA]],'RECAUDOS LOCALES'!A:D,3,FALSE),0)</f>
        <v>0</v>
      </c>
      <c r="U1305" s="11">
        <f>IFERROR(VLOOKUP(Tabla1[[#This Row],[FECHA]],'RECAUDOS EXTERNOS'!A:D,4,FALSE),0)</f>
        <v>0</v>
      </c>
      <c r="V1305" s="9">
        <f>IFERROR(VLOOKUP(Tabla1[[#This Row],[FECHA]],'RECAUDOS EXTERNOS'!A:D,3,FALSE),0)</f>
        <v>0</v>
      </c>
    </row>
    <row r="1306" spans="1:22" x14ac:dyDescent="0.25">
      <c r="A1306" s="1">
        <v>38865</v>
      </c>
      <c r="B1306" s="3" t="s">
        <v>4</v>
      </c>
      <c r="C1306" s="2">
        <v>38838</v>
      </c>
      <c r="D1306" s="5">
        <f>YEAR(Tabla1[[#This Row],[FECHA]])</f>
        <v>2006</v>
      </c>
      <c r="E1306" s="5">
        <f>IFERROR(VLOOKUP(Tabla1[[#This Row],[FECHA]],'COMPARENDOS TOTALES'!A:D,4,FALSE),0)</f>
        <v>25</v>
      </c>
      <c r="F1306" s="9">
        <f>IFERROR(VLOOKUP(Tabla1[[#This Row],[FECHA]],'COMPARENDOS TOTALES'!A:D,3,FALSE),0)</f>
        <v>4828000</v>
      </c>
      <c r="G1306" s="5">
        <f>IFERROR(VLOOKUP(Tabla1[[#This Row],[FECHA]],EXONERACIONES!A:D,4,FALSE),0)</f>
        <v>15</v>
      </c>
      <c r="H1306" s="9">
        <f>IFERROR(VLOOKUP(Tabla1[[#This Row],[FECHA]],EXONERACIONES!A:D,3,FALSE),0)</f>
        <v>2978400</v>
      </c>
      <c r="I1306" s="5">
        <f>IFERROR(VLOOKUP(Tabla1[[#This Row],[FECHA]],'SIMIT CON RES'!A:D,4,FALSE),0)</f>
        <v>1</v>
      </c>
      <c r="J1306" s="9">
        <f>IFERROR(VLOOKUP(Tabla1[[#This Row],[FECHA]],'SIMIT CON RES'!A:D,3,FALSE),0)</f>
        <v>204000</v>
      </c>
      <c r="K1306">
        <f>IFERROR(VLOOKUP(Tabla1[[#This Row],[FECHA]],'SIMIT SIN RES'!A:D,4,FALSE),0)</f>
        <v>0</v>
      </c>
      <c r="L1306" s="9">
        <f>IFERROR(VLOOKUP(Tabla1[[#This Row],[FECHA]],'SIMIT SIN RES'!A:D,3,FALSE),0)</f>
        <v>0</v>
      </c>
      <c r="M1306" s="5">
        <f>IFERROR(VLOOKUP(Tabla1[[#This Row],[FECHA]],'RECAUDOS DE COMPARENDOS'!A:D,4,FALSE),0)</f>
        <v>3</v>
      </c>
      <c r="N1306" s="9">
        <f>IFERROR(VLOOKUP(Tabla1[[#This Row],[FECHA]],'RECAUDOS DE COMPARENDOS'!A:D,3,FALSE),0)</f>
        <v>516800</v>
      </c>
      <c r="O1306" s="5">
        <f>IFERROR(VLOOKUP(Tabla1[[#This Row],[FECHA]],'RECAUDOS DE RESOLUCIONES'!A:D,4,FALSE),0)</f>
        <v>0</v>
      </c>
      <c r="P1306" s="9">
        <f>IFERROR(VLOOKUP(Tabla1[[#This Row],[FECHA]],'RECAUDOS DE RESOLUCIONES'!A:D,3,FALSE),0)</f>
        <v>0</v>
      </c>
      <c r="Q130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1306" s="9">
        <f>Tabla1[V. COMPARENDOS]-(Tabla1[V. EXONERACIONES]+Tabla1[[#This Row],[V. SIMIT CON RESOLUCION]]+Tabla1[[#This Row],[V. SIMIT SIN RESOLUCION]]+Tabla1[[#This Row],[V. RECAUDOS COMPARENDOS]]+Tabla1[[#This Row],[V. RECAUDOS RESOLUCIONES]])</f>
        <v>1128800</v>
      </c>
      <c r="S1306" s="11">
        <f>IFERROR(VLOOKUP(Tabla1[[#This Row],[FECHA]],'RECAUDOS LOCALES'!A:D,4,FALSE),0)</f>
        <v>0</v>
      </c>
      <c r="T1306" s="9">
        <f>IFERROR(VLOOKUP(Tabla1[[#This Row],[FECHA]],'RECAUDOS LOCALES'!A:D,3,FALSE),0)</f>
        <v>0</v>
      </c>
      <c r="U1306" s="11">
        <f>IFERROR(VLOOKUP(Tabla1[[#This Row],[FECHA]],'RECAUDOS EXTERNOS'!A:D,4,FALSE),0)</f>
        <v>0</v>
      </c>
      <c r="V1306" s="9">
        <f>IFERROR(VLOOKUP(Tabla1[[#This Row],[FECHA]],'RECAUDOS EXTERNOS'!A:D,3,FALSE),0)</f>
        <v>0</v>
      </c>
    </row>
    <row r="1307" spans="1:22" x14ac:dyDescent="0.25">
      <c r="A1307" s="1">
        <v>38866</v>
      </c>
      <c r="B1307" s="3" t="s">
        <v>1</v>
      </c>
      <c r="C1307" s="2">
        <v>38838</v>
      </c>
      <c r="D1307" s="5">
        <f>YEAR(Tabla1[[#This Row],[FECHA]])</f>
        <v>2006</v>
      </c>
      <c r="E1307" s="5">
        <f>IFERROR(VLOOKUP(Tabla1[[#This Row],[FECHA]],'COMPARENDOS TOTALES'!A:D,4,FALSE),0)</f>
        <v>55</v>
      </c>
      <c r="F1307" s="9">
        <f>IFERROR(VLOOKUP(Tabla1[[#This Row],[FECHA]],'COMPARENDOS TOTALES'!A:D,3,FALSE),0)</f>
        <v>11437600</v>
      </c>
      <c r="G1307" s="5">
        <f>IFERROR(VLOOKUP(Tabla1[[#This Row],[FECHA]],EXONERACIONES!A:D,4,FALSE),0)</f>
        <v>36</v>
      </c>
      <c r="H1307" s="9">
        <f>IFERROR(VLOOKUP(Tabla1[[#This Row],[FECHA]],EXONERACIONES!A:D,3,FALSE),0)</f>
        <v>7656800</v>
      </c>
      <c r="I1307" s="5">
        <f>IFERROR(VLOOKUP(Tabla1[[#This Row],[FECHA]],'SIMIT CON RES'!A:D,4,FALSE),0)</f>
        <v>0</v>
      </c>
      <c r="J1307" s="9">
        <f>IFERROR(VLOOKUP(Tabla1[[#This Row],[FECHA]],'SIMIT CON RES'!A:D,3,FALSE),0)</f>
        <v>0</v>
      </c>
      <c r="K1307">
        <f>IFERROR(VLOOKUP(Tabla1[[#This Row],[FECHA]],'SIMIT SIN RES'!A:D,4,FALSE),0)</f>
        <v>0</v>
      </c>
      <c r="L1307" s="9">
        <f>IFERROR(VLOOKUP(Tabla1[[#This Row],[FECHA]],'SIMIT SIN RES'!A:D,3,FALSE),0)</f>
        <v>0</v>
      </c>
      <c r="M1307" s="5">
        <f>IFERROR(VLOOKUP(Tabla1[[#This Row],[FECHA]],'RECAUDOS DE COMPARENDOS'!A:D,4,FALSE),0)</f>
        <v>3</v>
      </c>
      <c r="N1307" s="9">
        <f>IFERROR(VLOOKUP(Tabla1[[#This Row],[FECHA]],'RECAUDOS DE COMPARENDOS'!A:D,3,FALSE),0)</f>
        <v>612000</v>
      </c>
      <c r="O1307" s="5">
        <f>IFERROR(VLOOKUP(Tabla1[[#This Row],[FECHA]],'RECAUDOS DE RESOLUCIONES'!A:D,4,FALSE),0)</f>
        <v>0</v>
      </c>
      <c r="P1307" s="9">
        <f>IFERROR(VLOOKUP(Tabla1[[#This Row],[FECHA]],'RECAUDOS DE RESOLUCIONES'!A:D,3,FALSE),0)</f>
        <v>0</v>
      </c>
      <c r="Q130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16</v>
      </c>
      <c r="R1307" s="9">
        <f>Tabla1[V. COMPARENDOS]-(Tabla1[V. EXONERACIONES]+Tabla1[[#This Row],[V. SIMIT CON RESOLUCION]]+Tabla1[[#This Row],[V. SIMIT SIN RESOLUCION]]+Tabla1[[#This Row],[V. RECAUDOS COMPARENDOS]]+Tabla1[[#This Row],[V. RECAUDOS RESOLUCIONES]])</f>
        <v>3168800</v>
      </c>
      <c r="S1307" s="11">
        <f>IFERROR(VLOOKUP(Tabla1[[#This Row],[FECHA]],'RECAUDOS LOCALES'!A:D,4,FALSE),0)</f>
        <v>0</v>
      </c>
      <c r="T1307" s="9">
        <f>IFERROR(VLOOKUP(Tabla1[[#This Row],[FECHA]],'RECAUDOS LOCALES'!A:D,3,FALSE),0)</f>
        <v>0</v>
      </c>
      <c r="U1307" s="11">
        <f>IFERROR(VLOOKUP(Tabla1[[#This Row],[FECHA]],'RECAUDOS EXTERNOS'!A:D,4,FALSE),0)</f>
        <v>0</v>
      </c>
      <c r="V1307" s="9">
        <f>IFERROR(VLOOKUP(Tabla1[[#This Row],[FECHA]],'RECAUDOS EXTERNOS'!A:D,3,FALSE),0)</f>
        <v>0</v>
      </c>
    </row>
    <row r="1308" spans="1:22" x14ac:dyDescent="0.25">
      <c r="A1308" s="1">
        <v>38867</v>
      </c>
      <c r="B1308" s="3" t="s">
        <v>2</v>
      </c>
      <c r="C1308" s="2">
        <v>38838</v>
      </c>
      <c r="D1308" s="5">
        <f>YEAR(Tabla1[[#This Row],[FECHA]])</f>
        <v>2006</v>
      </c>
      <c r="E1308" s="5">
        <f>IFERROR(VLOOKUP(Tabla1[[#This Row],[FECHA]],'COMPARENDOS TOTALES'!A:D,4,FALSE),0)</f>
        <v>47</v>
      </c>
      <c r="F1308" s="9">
        <f>IFERROR(VLOOKUP(Tabla1[[#This Row],[FECHA]],'COMPARENDOS TOTALES'!A:D,3,FALSE),0)</f>
        <v>9928000</v>
      </c>
      <c r="G1308" s="5">
        <f>IFERROR(VLOOKUP(Tabla1[[#This Row],[FECHA]],EXONERACIONES!A:D,4,FALSE),0)</f>
        <v>33</v>
      </c>
      <c r="H1308" s="9">
        <f>IFERROR(VLOOKUP(Tabla1[[#This Row],[FECHA]],EXONERACIONES!A:D,3,FALSE),0)</f>
        <v>7058400</v>
      </c>
      <c r="I1308" s="5">
        <f>IFERROR(VLOOKUP(Tabla1[[#This Row],[FECHA]],'SIMIT CON RES'!A:D,4,FALSE),0)</f>
        <v>0</v>
      </c>
      <c r="J1308" s="9">
        <f>IFERROR(VLOOKUP(Tabla1[[#This Row],[FECHA]],'SIMIT CON RES'!A:D,3,FALSE),0)</f>
        <v>0</v>
      </c>
      <c r="K1308">
        <f>IFERROR(VLOOKUP(Tabla1[[#This Row],[FECHA]],'SIMIT SIN RES'!A:D,4,FALSE),0)</f>
        <v>0</v>
      </c>
      <c r="L1308" s="9">
        <f>IFERROR(VLOOKUP(Tabla1[[#This Row],[FECHA]],'SIMIT SIN RES'!A:D,3,FALSE),0)</f>
        <v>0</v>
      </c>
      <c r="M1308" s="5">
        <f>IFERROR(VLOOKUP(Tabla1[[#This Row],[FECHA]],'RECAUDOS DE COMPARENDOS'!A:D,4,FALSE),0)</f>
        <v>7</v>
      </c>
      <c r="N1308" s="9">
        <f>IFERROR(VLOOKUP(Tabla1[[#This Row],[FECHA]],'RECAUDOS DE COMPARENDOS'!A:D,3,FALSE),0)</f>
        <v>1536800</v>
      </c>
      <c r="O1308" s="5">
        <f>IFERROR(VLOOKUP(Tabla1[[#This Row],[FECHA]],'RECAUDOS DE RESOLUCIONES'!A:D,4,FALSE),0)</f>
        <v>0</v>
      </c>
      <c r="P1308" s="9">
        <f>IFERROR(VLOOKUP(Tabla1[[#This Row],[FECHA]],'RECAUDOS DE RESOLUCIONES'!A:D,3,FALSE),0)</f>
        <v>0</v>
      </c>
      <c r="Q130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7</v>
      </c>
      <c r="R1308" s="9">
        <f>Tabla1[V. COMPARENDOS]-(Tabla1[V. EXONERACIONES]+Tabla1[[#This Row],[V. SIMIT CON RESOLUCION]]+Tabla1[[#This Row],[V. SIMIT SIN RESOLUCION]]+Tabla1[[#This Row],[V. RECAUDOS COMPARENDOS]]+Tabla1[[#This Row],[V. RECAUDOS RESOLUCIONES]])</f>
        <v>1332800</v>
      </c>
      <c r="S1308" s="11">
        <f>IFERROR(VLOOKUP(Tabla1[[#This Row],[FECHA]],'RECAUDOS LOCALES'!A:D,4,FALSE),0)</f>
        <v>6</v>
      </c>
      <c r="T1308" s="9">
        <f>IFERROR(VLOOKUP(Tabla1[[#This Row],[FECHA]],'RECAUDOS LOCALES'!A:D,3,FALSE),0)</f>
        <v>656186</v>
      </c>
      <c r="U1308" s="11">
        <f>IFERROR(VLOOKUP(Tabla1[[#This Row],[FECHA]],'RECAUDOS EXTERNOS'!A:D,4,FALSE),0)</f>
        <v>6</v>
      </c>
      <c r="V1308" s="9">
        <f>IFERROR(VLOOKUP(Tabla1[[#This Row],[FECHA]],'RECAUDOS EXTERNOS'!A:D,3,FALSE),0)</f>
        <v>1422745</v>
      </c>
    </row>
    <row r="1309" spans="1:22" x14ac:dyDescent="0.25">
      <c r="A1309" s="1">
        <v>38868</v>
      </c>
      <c r="B1309" s="3" t="s">
        <v>3</v>
      </c>
      <c r="C1309" s="2">
        <v>38838</v>
      </c>
      <c r="D1309" s="5">
        <f>YEAR(Tabla1[[#This Row],[FECHA]])</f>
        <v>2006</v>
      </c>
      <c r="E1309" s="5">
        <f>IFERROR(VLOOKUP(Tabla1[[#This Row],[FECHA]],'COMPARENDOS TOTALES'!A:D,4,FALSE),0)</f>
        <v>54</v>
      </c>
      <c r="F1309" s="9">
        <f>IFERROR(VLOOKUP(Tabla1[[#This Row],[FECHA]],'COMPARENDOS TOTALES'!A:D,3,FALSE),0)</f>
        <v>12892800</v>
      </c>
      <c r="G1309" s="5">
        <f>IFERROR(VLOOKUP(Tabla1[[#This Row],[FECHA]],EXONERACIONES!A:D,4,FALSE),0)</f>
        <v>36</v>
      </c>
      <c r="H1309" s="9">
        <f>IFERROR(VLOOKUP(Tabla1[[#This Row],[FECHA]],EXONERACIONES!A:D,3,FALSE),0)</f>
        <v>8608800</v>
      </c>
      <c r="I1309" s="5">
        <f>IFERROR(VLOOKUP(Tabla1[[#This Row],[FECHA]],'SIMIT CON RES'!A:D,4,FALSE),0)</f>
        <v>0</v>
      </c>
      <c r="J1309" s="9">
        <f>IFERROR(VLOOKUP(Tabla1[[#This Row],[FECHA]],'SIMIT CON RES'!A:D,3,FALSE),0)</f>
        <v>0</v>
      </c>
      <c r="K1309">
        <f>IFERROR(VLOOKUP(Tabla1[[#This Row],[FECHA]],'SIMIT SIN RES'!A:D,4,FALSE),0)</f>
        <v>0</v>
      </c>
      <c r="L1309" s="9">
        <f>IFERROR(VLOOKUP(Tabla1[[#This Row],[FECHA]],'SIMIT SIN RES'!A:D,3,FALSE),0)</f>
        <v>0</v>
      </c>
      <c r="M1309" s="5">
        <f>IFERROR(VLOOKUP(Tabla1[[#This Row],[FECHA]],'RECAUDOS DE COMPARENDOS'!A:D,4,FALSE),0)</f>
        <v>4</v>
      </c>
      <c r="N1309" s="9">
        <f>IFERROR(VLOOKUP(Tabla1[[#This Row],[FECHA]],'RECAUDOS DE COMPARENDOS'!A:D,3,FALSE),0)</f>
        <v>1020000</v>
      </c>
      <c r="O1309" s="5">
        <f>IFERROR(VLOOKUP(Tabla1[[#This Row],[FECHA]],'RECAUDOS DE RESOLUCIONES'!A:D,4,FALSE),0)</f>
        <v>0</v>
      </c>
      <c r="P1309" s="9">
        <f>IFERROR(VLOOKUP(Tabla1[[#This Row],[FECHA]],'RECAUDOS DE RESOLUCIONES'!A:D,3,FALSE),0)</f>
        <v>0</v>
      </c>
      <c r="Q130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14</v>
      </c>
      <c r="R1309" s="9">
        <f>Tabla1[V. COMPARENDOS]-(Tabla1[V. EXONERACIONES]+Tabla1[[#This Row],[V. SIMIT CON RESOLUCION]]+Tabla1[[#This Row],[V. SIMIT SIN RESOLUCION]]+Tabla1[[#This Row],[V. RECAUDOS COMPARENDOS]]+Tabla1[[#This Row],[V. RECAUDOS RESOLUCIONES]])</f>
        <v>3264000</v>
      </c>
      <c r="S1309" s="11">
        <f>IFERROR(VLOOKUP(Tabla1[[#This Row],[FECHA]],'RECAUDOS LOCALES'!A:D,4,FALSE),0)</f>
        <v>3</v>
      </c>
      <c r="T1309" s="9">
        <f>IFERROR(VLOOKUP(Tabla1[[#This Row],[FECHA]],'RECAUDOS LOCALES'!A:D,3,FALSE),0)</f>
        <v>370498</v>
      </c>
      <c r="U1309" s="11">
        <f>IFERROR(VLOOKUP(Tabla1[[#This Row],[FECHA]],'RECAUDOS EXTERNOS'!A:D,4,FALSE),0)</f>
        <v>9</v>
      </c>
      <c r="V1309" s="9">
        <f>IFERROR(VLOOKUP(Tabla1[[#This Row],[FECHA]],'RECAUDOS EXTERNOS'!A:D,3,FALSE),0)</f>
        <v>2406930</v>
      </c>
    </row>
    <row r="1310" spans="1:22" x14ac:dyDescent="0.25">
      <c r="A1310" s="1">
        <v>38869</v>
      </c>
      <c r="B1310" s="3" t="s">
        <v>6</v>
      </c>
      <c r="C1310" s="2">
        <v>38869</v>
      </c>
      <c r="D1310" s="5">
        <f>YEAR(Tabla1[[#This Row],[FECHA]])</f>
        <v>2006</v>
      </c>
      <c r="E1310" s="5">
        <f>IFERROR(VLOOKUP(Tabla1[[#This Row],[FECHA]],'COMPARENDOS TOTALES'!A:D,4,FALSE),0)</f>
        <v>34</v>
      </c>
      <c r="F1310" s="9">
        <f>IFERROR(VLOOKUP(Tabla1[[#This Row],[FECHA]],'COMPARENDOS TOTALES'!A:D,3,FALSE),0)</f>
        <v>7697600</v>
      </c>
      <c r="G1310" s="5">
        <f>IFERROR(VLOOKUP(Tabla1[[#This Row],[FECHA]],EXONERACIONES!A:D,4,FALSE),0)</f>
        <v>22</v>
      </c>
      <c r="H1310" s="9">
        <f>IFERROR(VLOOKUP(Tabla1[[#This Row],[FECHA]],EXONERACIONES!A:D,3,FALSE),0)</f>
        <v>4528800</v>
      </c>
      <c r="I1310" s="5">
        <f>IFERROR(VLOOKUP(Tabla1[[#This Row],[FECHA]],'SIMIT CON RES'!A:D,4,FALSE),0)</f>
        <v>0</v>
      </c>
      <c r="J1310" s="9">
        <f>IFERROR(VLOOKUP(Tabla1[[#This Row],[FECHA]],'SIMIT CON RES'!A:D,3,FALSE),0)</f>
        <v>0</v>
      </c>
      <c r="K1310">
        <f>IFERROR(VLOOKUP(Tabla1[[#This Row],[FECHA]],'SIMIT SIN RES'!A:D,4,FALSE),0)</f>
        <v>0</v>
      </c>
      <c r="L1310" s="9">
        <f>IFERROR(VLOOKUP(Tabla1[[#This Row],[FECHA]],'SIMIT SIN RES'!A:D,3,FALSE),0)</f>
        <v>0</v>
      </c>
      <c r="M1310" s="5">
        <f>IFERROR(VLOOKUP(Tabla1[[#This Row],[FECHA]],'RECAUDOS DE COMPARENDOS'!A:D,4,FALSE),0)</f>
        <v>5</v>
      </c>
      <c r="N1310" s="9">
        <f>IFERROR(VLOOKUP(Tabla1[[#This Row],[FECHA]],'RECAUDOS DE COMPARENDOS'!A:D,3,FALSE),0)</f>
        <v>1632000</v>
      </c>
      <c r="O1310" s="5">
        <f>IFERROR(VLOOKUP(Tabla1[[#This Row],[FECHA]],'RECAUDOS DE RESOLUCIONES'!A:D,4,FALSE),0)</f>
        <v>0</v>
      </c>
      <c r="P1310" s="9">
        <f>IFERROR(VLOOKUP(Tabla1[[#This Row],[FECHA]],'RECAUDOS DE RESOLUCIONES'!A:D,3,FALSE),0)</f>
        <v>0</v>
      </c>
      <c r="Q131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7</v>
      </c>
      <c r="R1310" s="9">
        <f>Tabla1[V. COMPARENDOS]-(Tabla1[V. EXONERACIONES]+Tabla1[[#This Row],[V. SIMIT CON RESOLUCION]]+Tabla1[[#This Row],[V. SIMIT SIN RESOLUCION]]+Tabla1[[#This Row],[V. RECAUDOS COMPARENDOS]]+Tabla1[[#This Row],[V. RECAUDOS RESOLUCIONES]])</f>
        <v>1536800</v>
      </c>
      <c r="S1310" s="11">
        <f>IFERROR(VLOOKUP(Tabla1[[#This Row],[FECHA]],'RECAUDOS LOCALES'!A:D,4,FALSE),0)</f>
        <v>7</v>
      </c>
      <c r="T1310" s="9">
        <f>IFERROR(VLOOKUP(Tabla1[[#This Row],[FECHA]],'RECAUDOS LOCALES'!A:D,3,FALSE),0)</f>
        <v>813718</v>
      </c>
      <c r="U1310" s="11">
        <f>IFERROR(VLOOKUP(Tabla1[[#This Row],[FECHA]],'RECAUDOS EXTERNOS'!A:D,4,FALSE),0)</f>
        <v>8</v>
      </c>
      <c r="V1310" s="9">
        <f>IFERROR(VLOOKUP(Tabla1[[#This Row],[FECHA]],'RECAUDOS EXTERNOS'!A:D,3,FALSE),0)</f>
        <v>2233322</v>
      </c>
    </row>
    <row r="1311" spans="1:22" x14ac:dyDescent="0.25">
      <c r="A1311" s="1">
        <v>38870</v>
      </c>
      <c r="B1311" s="3" t="s">
        <v>0</v>
      </c>
      <c r="C1311" s="2">
        <v>38869</v>
      </c>
      <c r="D1311" s="5">
        <f>YEAR(Tabla1[[#This Row],[FECHA]])</f>
        <v>2006</v>
      </c>
      <c r="E1311" s="5">
        <f>IFERROR(VLOOKUP(Tabla1[[#This Row],[FECHA]],'COMPARENDOS TOTALES'!A:D,4,FALSE),0)</f>
        <v>41</v>
      </c>
      <c r="F1311" s="9">
        <f>IFERROR(VLOOKUP(Tabla1[[#This Row],[FECHA]],'COMPARENDOS TOTALES'!A:D,3,FALSE),0)</f>
        <v>8173600</v>
      </c>
      <c r="G1311" s="5">
        <f>IFERROR(VLOOKUP(Tabla1[[#This Row],[FECHA]],EXONERACIONES!A:D,4,FALSE),0)</f>
        <v>25</v>
      </c>
      <c r="H1311" s="9">
        <f>IFERROR(VLOOKUP(Tabla1[[#This Row],[FECHA]],EXONERACIONES!A:D,3,FALSE),0)</f>
        <v>4909600</v>
      </c>
      <c r="I1311" s="5">
        <f>IFERROR(VLOOKUP(Tabla1[[#This Row],[FECHA]],'SIMIT CON RES'!A:D,4,FALSE),0)</f>
        <v>0</v>
      </c>
      <c r="J1311" s="9">
        <f>IFERROR(VLOOKUP(Tabla1[[#This Row],[FECHA]],'SIMIT CON RES'!A:D,3,FALSE),0)</f>
        <v>0</v>
      </c>
      <c r="K1311">
        <f>IFERROR(VLOOKUP(Tabla1[[#This Row],[FECHA]],'SIMIT SIN RES'!A:D,4,FALSE),0)</f>
        <v>0</v>
      </c>
      <c r="L1311" s="9">
        <f>IFERROR(VLOOKUP(Tabla1[[#This Row],[FECHA]],'SIMIT SIN RES'!A:D,3,FALSE),0)</f>
        <v>0</v>
      </c>
      <c r="M1311" s="5">
        <f>IFERROR(VLOOKUP(Tabla1[[#This Row],[FECHA]],'RECAUDOS DE COMPARENDOS'!A:D,4,FALSE),0)</f>
        <v>5</v>
      </c>
      <c r="N1311" s="9">
        <f>IFERROR(VLOOKUP(Tabla1[[#This Row],[FECHA]],'RECAUDOS DE COMPARENDOS'!A:D,3,FALSE),0)</f>
        <v>1020000</v>
      </c>
      <c r="O1311" s="5">
        <f>IFERROR(VLOOKUP(Tabla1[[#This Row],[FECHA]],'RECAUDOS DE RESOLUCIONES'!A:D,4,FALSE),0)</f>
        <v>0</v>
      </c>
      <c r="P1311" s="9">
        <f>IFERROR(VLOOKUP(Tabla1[[#This Row],[FECHA]],'RECAUDOS DE RESOLUCIONES'!A:D,3,FALSE),0)</f>
        <v>0</v>
      </c>
      <c r="Q131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11</v>
      </c>
      <c r="R1311" s="9">
        <f>Tabla1[V. COMPARENDOS]-(Tabla1[V. EXONERACIONES]+Tabla1[[#This Row],[V. SIMIT CON RESOLUCION]]+Tabla1[[#This Row],[V. SIMIT SIN RESOLUCION]]+Tabla1[[#This Row],[V. RECAUDOS COMPARENDOS]]+Tabla1[[#This Row],[V. RECAUDOS RESOLUCIONES]])</f>
        <v>2244000</v>
      </c>
      <c r="S1311" s="11">
        <f>IFERROR(VLOOKUP(Tabla1[[#This Row],[FECHA]],'RECAUDOS LOCALES'!A:D,4,FALSE),0)</f>
        <v>6</v>
      </c>
      <c r="T1311" s="9">
        <f>IFERROR(VLOOKUP(Tabla1[[#This Row],[FECHA]],'RECAUDOS LOCALES'!A:D,3,FALSE),0)</f>
        <v>739933</v>
      </c>
      <c r="U1311" s="11">
        <f>IFERROR(VLOOKUP(Tabla1[[#This Row],[FECHA]],'RECAUDOS EXTERNOS'!A:D,4,FALSE),0)</f>
        <v>6</v>
      </c>
      <c r="V1311" s="9">
        <f>IFERROR(VLOOKUP(Tabla1[[#This Row],[FECHA]],'RECAUDOS EXTERNOS'!A:D,3,FALSE),0)</f>
        <v>1708805</v>
      </c>
    </row>
    <row r="1312" spans="1:22" x14ac:dyDescent="0.25">
      <c r="A1312" s="1">
        <v>38871</v>
      </c>
      <c r="B1312" s="3" t="s">
        <v>5</v>
      </c>
      <c r="C1312" s="2">
        <v>38869</v>
      </c>
      <c r="D1312" s="5">
        <f>YEAR(Tabla1[[#This Row],[FECHA]])</f>
        <v>2006</v>
      </c>
      <c r="E1312" s="5">
        <f>IFERROR(VLOOKUP(Tabla1[[#This Row],[FECHA]],'COMPARENDOS TOTALES'!A:D,4,FALSE),0)</f>
        <v>19</v>
      </c>
      <c r="F1312" s="9">
        <f>IFERROR(VLOOKUP(Tabla1[[#This Row],[FECHA]],'COMPARENDOS TOTALES'!A:D,3,FALSE),0)</f>
        <v>3984800</v>
      </c>
      <c r="G1312" s="5">
        <f>IFERROR(VLOOKUP(Tabla1[[#This Row],[FECHA]],EXONERACIONES!A:D,4,FALSE),0)</f>
        <v>14</v>
      </c>
      <c r="H1312" s="9">
        <f>IFERROR(VLOOKUP(Tabla1[[#This Row],[FECHA]],EXONERACIONES!A:D,3,FALSE),0)</f>
        <v>2964800</v>
      </c>
      <c r="I1312" s="5">
        <f>IFERROR(VLOOKUP(Tabla1[[#This Row],[FECHA]],'SIMIT CON RES'!A:D,4,FALSE),0)</f>
        <v>0</v>
      </c>
      <c r="J1312" s="9">
        <f>IFERROR(VLOOKUP(Tabla1[[#This Row],[FECHA]],'SIMIT CON RES'!A:D,3,FALSE),0)</f>
        <v>0</v>
      </c>
      <c r="K1312">
        <f>IFERROR(VLOOKUP(Tabla1[[#This Row],[FECHA]],'SIMIT SIN RES'!A:D,4,FALSE),0)</f>
        <v>0</v>
      </c>
      <c r="L1312" s="9">
        <f>IFERROR(VLOOKUP(Tabla1[[#This Row],[FECHA]],'SIMIT SIN RES'!A:D,3,FALSE),0)</f>
        <v>0</v>
      </c>
      <c r="M1312" s="5">
        <f>IFERROR(VLOOKUP(Tabla1[[#This Row],[FECHA]],'RECAUDOS DE COMPARENDOS'!A:D,4,FALSE),0)</f>
        <v>2</v>
      </c>
      <c r="N1312" s="9">
        <f>IFERROR(VLOOKUP(Tabla1[[#This Row],[FECHA]],'RECAUDOS DE COMPARENDOS'!A:D,3,FALSE),0)</f>
        <v>408000</v>
      </c>
      <c r="O1312" s="5">
        <f>IFERROR(VLOOKUP(Tabla1[[#This Row],[FECHA]],'RECAUDOS DE RESOLUCIONES'!A:D,4,FALSE),0)</f>
        <v>0</v>
      </c>
      <c r="P1312" s="9">
        <f>IFERROR(VLOOKUP(Tabla1[[#This Row],[FECHA]],'RECAUDOS DE RESOLUCIONES'!A:D,3,FALSE),0)</f>
        <v>0</v>
      </c>
      <c r="Q131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1312" s="9">
        <f>Tabla1[V. COMPARENDOS]-(Tabla1[V. EXONERACIONES]+Tabla1[[#This Row],[V. SIMIT CON RESOLUCION]]+Tabla1[[#This Row],[V. SIMIT SIN RESOLUCION]]+Tabla1[[#This Row],[V. RECAUDOS COMPARENDOS]]+Tabla1[[#This Row],[V. RECAUDOS RESOLUCIONES]])</f>
        <v>612000</v>
      </c>
      <c r="S1312" s="11">
        <f>IFERROR(VLOOKUP(Tabla1[[#This Row],[FECHA]],'RECAUDOS LOCALES'!A:D,4,FALSE),0)</f>
        <v>0</v>
      </c>
      <c r="T1312" s="9">
        <f>IFERROR(VLOOKUP(Tabla1[[#This Row],[FECHA]],'RECAUDOS LOCALES'!A:D,3,FALSE),0)</f>
        <v>0</v>
      </c>
      <c r="U1312" s="11">
        <f>IFERROR(VLOOKUP(Tabla1[[#This Row],[FECHA]],'RECAUDOS EXTERNOS'!A:D,4,FALSE),0)</f>
        <v>0</v>
      </c>
      <c r="V1312" s="9">
        <f>IFERROR(VLOOKUP(Tabla1[[#This Row],[FECHA]],'RECAUDOS EXTERNOS'!A:D,3,FALSE),0)</f>
        <v>0</v>
      </c>
    </row>
    <row r="1313" spans="1:22" x14ac:dyDescent="0.25">
      <c r="A1313" s="1">
        <v>38872</v>
      </c>
      <c r="B1313" s="3" t="s">
        <v>4</v>
      </c>
      <c r="C1313" s="2">
        <v>38869</v>
      </c>
      <c r="D1313" s="5">
        <f>YEAR(Tabla1[[#This Row],[FECHA]])</f>
        <v>2006</v>
      </c>
      <c r="E1313" s="5">
        <f>IFERROR(VLOOKUP(Tabla1[[#This Row],[FECHA]],'COMPARENDOS TOTALES'!A:D,4,FALSE),0)</f>
        <v>33</v>
      </c>
      <c r="F1313" s="9">
        <f>IFERROR(VLOOKUP(Tabla1[[#This Row],[FECHA]],'COMPARENDOS TOTALES'!A:D,3,FALSE),0)</f>
        <v>6541600</v>
      </c>
      <c r="G1313" s="5">
        <f>IFERROR(VLOOKUP(Tabla1[[#This Row],[FECHA]],EXONERACIONES!A:D,4,FALSE),0)</f>
        <v>25</v>
      </c>
      <c r="H1313" s="9">
        <f>IFERROR(VLOOKUP(Tabla1[[#This Row],[FECHA]],EXONERACIONES!A:D,3,FALSE),0)</f>
        <v>4909600</v>
      </c>
      <c r="I1313" s="5">
        <f>IFERROR(VLOOKUP(Tabla1[[#This Row],[FECHA]],'SIMIT CON RES'!A:D,4,FALSE),0)</f>
        <v>0</v>
      </c>
      <c r="J1313" s="9">
        <f>IFERROR(VLOOKUP(Tabla1[[#This Row],[FECHA]],'SIMIT CON RES'!A:D,3,FALSE),0)</f>
        <v>0</v>
      </c>
      <c r="K1313">
        <f>IFERROR(VLOOKUP(Tabla1[[#This Row],[FECHA]],'SIMIT SIN RES'!A:D,4,FALSE),0)</f>
        <v>0</v>
      </c>
      <c r="L1313" s="9">
        <f>IFERROR(VLOOKUP(Tabla1[[#This Row],[FECHA]],'SIMIT SIN RES'!A:D,3,FALSE),0)</f>
        <v>0</v>
      </c>
      <c r="M1313" s="5">
        <f>IFERROR(VLOOKUP(Tabla1[[#This Row],[FECHA]],'RECAUDOS DE COMPARENDOS'!A:D,4,FALSE),0)</f>
        <v>0</v>
      </c>
      <c r="N1313" s="9">
        <f>IFERROR(VLOOKUP(Tabla1[[#This Row],[FECHA]],'RECAUDOS DE COMPARENDOS'!A:D,3,FALSE),0)</f>
        <v>0</v>
      </c>
      <c r="O1313" s="5">
        <f>IFERROR(VLOOKUP(Tabla1[[#This Row],[FECHA]],'RECAUDOS DE RESOLUCIONES'!A:D,4,FALSE),0)</f>
        <v>0</v>
      </c>
      <c r="P1313" s="9">
        <f>IFERROR(VLOOKUP(Tabla1[[#This Row],[FECHA]],'RECAUDOS DE RESOLUCIONES'!A:D,3,FALSE),0)</f>
        <v>0</v>
      </c>
      <c r="Q131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8</v>
      </c>
      <c r="R1313" s="9">
        <f>Tabla1[V. COMPARENDOS]-(Tabla1[V. EXONERACIONES]+Tabla1[[#This Row],[V. SIMIT CON RESOLUCION]]+Tabla1[[#This Row],[V. SIMIT SIN RESOLUCION]]+Tabla1[[#This Row],[V. RECAUDOS COMPARENDOS]]+Tabla1[[#This Row],[V. RECAUDOS RESOLUCIONES]])</f>
        <v>1632000</v>
      </c>
      <c r="S1313" s="11">
        <f>IFERROR(VLOOKUP(Tabla1[[#This Row],[FECHA]],'RECAUDOS LOCALES'!A:D,4,FALSE),0)</f>
        <v>0</v>
      </c>
      <c r="T1313" s="9">
        <f>IFERROR(VLOOKUP(Tabla1[[#This Row],[FECHA]],'RECAUDOS LOCALES'!A:D,3,FALSE),0)</f>
        <v>0</v>
      </c>
      <c r="U1313" s="11">
        <f>IFERROR(VLOOKUP(Tabla1[[#This Row],[FECHA]],'RECAUDOS EXTERNOS'!A:D,4,FALSE),0)</f>
        <v>0</v>
      </c>
      <c r="V1313" s="9">
        <f>IFERROR(VLOOKUP(Tabla1[[#This Row],[FECHA]],'RECAUDOS EXTERNOS'!A:D,3,FALSE),0)</f>
        <v>0</v>
      </c>
    </row>
    <row r="1314" spans="1:22" x14ac:dyDescent="0.25">
      <c r="A1314" s="1">
        <v>38873</v>
      </c>
      <c r="B1314" s="3" t="s">
        <v>1</v>
      </c>
      <c r="C1314" s="2">
        <v>38869</v>
      </c>
      <c r="D1314" s="5">
        <f>YEAR(Tabla1[[#This Row],[FECHA]])</f>
        <v>2006</v>
      </c>
      <c r="E1314" s="5">
        <f>IFERROR(VLOOKUP(Tabla1[[#This Row],[FECHA]],'COMPARENDOS TOTALES'!A:D,4,FALSE),0)</f>
        <v>38</v>
      </c>
      <c r="F1314" s="9">
        <f>IFERROR(VLOOKUP(Tabla1[[#This Row],[FECHA]],'COMPARENDOS TOTALES'!A:D,3,FALSE),0)</f>
        <v>9288800</v>
      </c>
      <c r="G1314" s="5">
        <f>IFERROR(VLOOKUP(Tabla1[[#This Row],[FECHA]],EXONERACIONES!A:D,4,FALSE),0)</f>
        <v>29</v>
      </c>
      <c r="H1314" s="9">
        <f>IFERROR(VLOOKUP(Tabla1[[#This Row],[FECHA]],EXONERACIONES!A:D,3,FALSE),0)</f>
        <v>7452800</v>
      </c>
      <c r="I1314" s="5">
        <f>IFERROR(VLOOKUP(Tabla1[[#This Row],[FECHA]],'SIMIT CON RES'!A:D,4,FALSE),0)</f>
        <v>0</v>
      </c>
      <c r="J1314" s="9">
        <f>IFERROR(VLOOKUP(Tabla1[[#This Row],[FECHA]],'SIMIT CON RES'!A:D,3,FALSE),0)</f>
        <v>0</v>
      </c>
      <c r="K1314">
        <f>IFERROR(VLOOKUP(Tabla1[[#This Row],[FECHA]],'SIMIT SIN RES'!A:D,4,FALSE),0)</f>
        <v>0</v>
      </c>
      <c r="L1314" s="9">
        <f>IFERROR(VLOOKUP(Tabla1[[#This Row],[FECHA]],'SIMIT SIN RES'!A:D,3,FALSE),0)</f>
        <v>0</v>
      </c>
      <c r="M1314" s="5">
        <f>IFERROR(VLOOKUP(Tabla1[[#This Row],[FECHA]],'RECAUDOS DE COMPARENDOS'!A:D,4,FALSE),0)</f>
        <v>2</v>
      </c>
      <c r="N1314" s="9">
        <f>IFERROR(VLOOKUP(Tabla1[[#This Row],[FECHA]],'RECAUDOS DE COMPARENDOS'!A:D,3,FALSE),0)</f>
        <v>408000</v>
      </c>
      <c r="O1314" s="5">
        <f>IFERROR(VLOOKUP(Tabla1[[#This Row],[FECHA]],'RECAUDOS DE RESOLUCIONES'!A:D,4,FALSE),0)</f>
        <v>0</v>
      </c>
      <c r="P1314" s="9">
        <f>IFERROR(VLOOKUP(Tabla1[[#This Row],[FECHA]],'RECAUDOS DE RESOLUCIONES'!A:D,3,FALSE),0)</f>
        <v>0</v>
      </c>
      <c r="Q131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7</v>
      </c>
      <c r="R1314" s="9">
        <f>Tabla1[V. COMPARENDOS]-(Tabla1[V. EXONERACIONES]+Tabla1[[#This Row],[V. SIMIT CON RESOLUCION]]+Tabla1[[#This Row],[V. SIMIT SIN RESOLUCION]]+Tabla1[[#This Row],[V. RECAUDOS COMPARENDOS]]+Tabla1[[#This Row],[V. RECAUDOS RESOLUCIONES]])</f>
        <v>1428000</v>
      </c>
      <c r="S1314" s="11">
        <f>IFERROR(VLOOKUP(Tabla1[[#This Row],[FECHA]],'RECAUDOS LOCALES'!A:D,4,FALSE),0)</f>
        <v>4</v>
      </c>
      <c r="T1314" s="9">
        <f>IFERROR(VLOOKUP(Tabla1[[#This Row],[FECHA]],'RECAUDOS LOCALES'!A:D,3,FALSE),0)</f>
        <v>334650</v>
      </c>
      <c r="U1314" s="11">
        <f>IFERROR(VLOOKUP(Tabla1[[#This Row],[FECHA]],'RECAUDOS EXTERNOS'!A:D,4,FALSE),0)</f>
        <v>7</v>
      </c>
      <c r="V1314" s="9">
        <f>IFERROR(VLOOKUP(Tabla1[[#This Row],[FECHA]],'RECAUDOS EXTERNOS'!A:D,3,FALSE),0)</f>
        <v>1629210</v>
      </c>
    </row>
    <row r="1315" spans="1:22" x14ac:dyDescent="0.25">
      <c r="A1315" s="1">
        <v>38874</v>
      </c>
      <c r="B1315" s="3" t="s">
        <v>2</v>
      </c>
      <c r="C1315" s="2">
        <v>38869</v>
      </c>
      <c r="D1315" s="5">
        <f>YEAR(Tabla1[[#This Row],[FECHA]])</f>
        <v>2006</v>
      </c>
      <c r="E1315" s="5">
        <f>IFERROR(VLOOKUP(Tabla1[[#This Row],[FECHA]],'COMPARENDOS TOTALES'!A:D,4,FALSE),0)</f>
        <v>62</v>
      </c>
      <c r="F1315" s="9">
        <f>IFERROR(VLOOKUP(Tabla1[[#This Row],[FECHA]],'COMPARENDOS TOTALES'!A:D,3,FALSE),0)</f>
        <v>13491200</v>
      </c>
      <c r="G1315" s="5">
        <f>IFERROR(VLOOKUP(Tabla1[[#This Row],[FECHA]],EXONERACIONES!A:D,4,FALSE),0)</f>
        <v>38</v>
      </c>
      <c r="H1315" s="9">
        <f>IFERROR(VLOOKUP(Tabla1[[#This Row],[FECHA]],EXONERACIONES!A:D,3,FALSE),0)</f>
        <v>7779200</v>
      </c>
      <c r="I1315" s="5">
        <f>IFERROR(VLOOKUP(Tabla1[[#This Row],[FECHA]],'SIMIT CON RES'!A:D,4,FALSE),0)</f>
        <v>0</v>
      </c>
      <c r="J1315" s="9">
        <f>IFERROR(VLOOKUP(Tabla1[[#This Row],[FECHA]],'SIMIT CON RES'!A:D,3,FALSE),0)</f>
        <v>0</v>
      </c>
      <c r="K1315">
        <f>IFERROR(VLOOKUP(Tabla1[[#This Row],[FECHA]],'SIMIT SIN RES'!A:D,4,FALSE),0)</f>
        <v>0</v>
      </c>
      <c r="L1315" s="9">
        <f>IFERROR(VLOOKUP(Tabla1[[#This Row],[FECHA]],'SIMIT SIN RES'!A:D,3,FALSE),0)</f>
        <v>0</v>
      </c>
      <c r="M1315" s="5">
        <f>IFERROR(VLOOKUP(Tabla1[[#This Row],[FECHA]],'RECAUDOS DE COMPARENDOS'!A:D,4,FALSE),0)</f>
        <v>7</v>
      </c>
      <c r="N1315" s="9">
        <f>IFERROR(VLOOKUP(Tabla1[[#This Row],[FECHA]],'RECAUDOS DE COMPARENDOS'!A:D,3,FALSE),0)</f>
        <v>1632000</v>
      </c>
      <c r="O1315" s="5">
        <f>IFERROR(VLOOKUP(Tabla1[[#This Row],[FECHA]],'RECAUDOS DE RESOLUCIONES'!A:D,4,FALSE),0)</f>
        <v>0</v>
      </c>
      <c r="P1315" s="9">
        <f>IFERROR(VLOOKUP(Tabla1[[#This Row],[FECHA]],'RECAUDOS DE RESOLUCIONES'!A:D,3,FALSE),0)</f>
        <v>0</v>
      </c>
      <c r="Q131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17</v>
      </c>
      <c r="R1315" s="9">
        <f>Tabla1[V. COMPARENDOS]-(Tabla1[V. EXONERACIONES]+Tabla1[[#This Row],[V. SIMIT CON RESOLUCION]]+Tabla1[[#This Row],[V. SIMIT SIN RESOLUCION]]+Tabla1[[#This Row],[V. RECAUDOS COMPARENDOS]]+Tabla1[[#This Row],[V. RECAUDOS RESOLUCIONES]])</f>
        <v>4080000</v>
      </c>
      <c r="S1315" s="11">
        <f>IFERROR(VLOOKUP(Tabla1[[#This Row],[FECHA]],'RECAUDOS LOCALES'!A:D,4,FALSE),0)</f>
        <v>3</v>
      </c>
      <c r="T1315" s="9">
        <f>IFERROR(VLOOKUP(Tabla1[[#This Row],[FECHA]],'RECAUDOS LOCALES'!A:D,3,FALSE),0)</f>
        <v>292636</v>
      </c>
      <c r="U1315" s="11">
        <f>IFERROR(VLOOKUP(Tabla1[[#This Row],[FECHA]],'RECAUDOS EXTERNOS'!A:D,4,FALSE),0)</f>
        <v>3</v>
      </c>
      <c r="V1315" s="9">
        <f>IFERROR(VLOOKUP(Tabla1[[#This Row],[FECHA]],'RECAUDOS EXTERNOS'!A:D,3,FALSE),0)</f>
        <v>729482</v>
      </c>
    </row>
    <row r="1316" spans="1:22" x14ac:dyDescent="0.25">
      <c r="A1316" s="1">
        <v>38875</v>
      </c>
      <c r="B1316" s="3" t="s">
        <v>3</v>
      </c>
      <c r="C1316" s="2">
        <v>38869</v>
      </c>
      <c r="D1316" s="5">
        <f>YEAR(Tabla1[[#This Row],[FECHA]])</f>
        <v>2006</v>
      </c>
      <c r="E1316" s="5">
        <f>IFERROR(VLOOKUP(Tabla1[[#This Row],[FECHA]],'COMPARENDOS TOTALES'!A:D,4,FALSE),0)</f>
        <v>23</v>
      </c>
      <c r="F1316" s="9">
        <f>IFERROR(VLOOKUP(Tabla1[[#This Row],[FECHA]],'COMPARENDOS TOTALES'!A:D,3,FALSE),0)</f>
        <v>5018400</v>
      </c>
      <c r="G1316" s="5">
        <f>IFERROR(VLOOKUP(Tabla1[[#This Row],[FECHA]],EXONERACIONES!A:D,4,FALSE),0)</f>
        <v>17</v>
      </c>
      <c r="H1316" s="9">
        <f>IFERROR(VLOOKUP(Tabla1[[#This Row],[FECHA]],EXONERACIONES!A:D,3,FALSE),0)</f>
        <v>3889600</v>
      </c>
      <c r="I1316" s="5">
        <f>IFERROR(VLOOKUP(Tabla1[[#This Row],[FECHA]],'SIMIT CON RES'!A:D,4,FALSE),0)</f>
        <v>0</v>
      </c>
      <c r="J1316" s="9">
        <f>IFERROR(VLOOKUP(Tabla1[[#This Row],[FECHA]],'SIMIT CON RES'!A:D,3,FALSE),0)</f>
        <v>0</v>
      </c>
      <c r="K1316">
        <f>IFERROR(VLOOKUP(Tabla1[[#This Row],[FECHA]],'SIMIT SIN RES'!A:D,4,FALSE),0)</f>
        <v>0</v>
      </c>
      <c r="L1316" s="9">
        <f>IFERROR(VLOOKUP(Tabla1[[#This Row],[FECHA]],'SIMIT SIN RES'!A:D,3,FALSE),0)</f>
        <v>0</v>
      </c>
      <c r="M1316" s="5">
        <f>IFERROR(VLOOKUP(Tabla1[[#This Row],[FECHA]],'RECAUDOS DE COMPARENDOS'!A:D,4,FALSE),0)</f>
        <v>2</v>
      </c>
      <c r="N1316" s="9">
        <f>IFERROR(VLOOKUP(Tabla1[[#This Row],[FECHA]],'RECAUDOS DE COMPARENDOS'!A:D,3,FALSE),0)</f>
        <v>408000</v>
      </c>
      <c r="O1316" s="5">
        <f>IFERROR(VLOOKUP(Tabla1[[#This Row],[FECHA]],'RECAUDOS DE RESOLUCIONES'!A:D,4,FALSE),0)</f>
        <v>0</v>
      </c>
      <c r="P1316" s="9">
        <f>IFERROR(VLOOKUP(Tabla1[[#This Row],[FECHA]],'RECAUDOS DE RESOLUCIONES'!A:D,3,FALSE),0)</f>
        <v>0</v>
      </c>
      <c r="Q131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1316" s="9">
        <f>Tabla1[V. COMPARENDOS]-(Tabla1[V. EXONERACIONES]+Tabla1[[#This Row],[V. SIMIT CON RESOLUCION]]+Tabla1[[#This Row],[V. SIMIT SIN RESOLUCION]]+Tabla1[[#This Row],[V. RECAUDOS COMPARENDOS]]+Tabla1[[#This Row],[V. RECAUDOS RESOLUCIONES]])</f>
        <v>720800</v>
      </c>
      <c r="S1316" s="11">
        <f>IFERROR(VLOOKUP(Tabla1[[#This Row],[FECHA]],'RECAUDOS LOCALES'!A:D,4,FALSE),0)</f>
        <v>5</v>
      </c>
      <c r="T1316" s="9">
        <f>IFERROR(VLOOKUP(Tabla1[[#This Row],[FECHA]],'RECAUDOS LOCALES'!A:D,3,FALSE),0)</f>
        <v>503318</v>
      </c>
      <c r="U1316" s="11">
        <f>IFERROR(VLOOKUP(Tabla1[[#This Row],[FECHA]],'RECAUDOS EXTERNOS'!A:D,4,FALSE),0)</f>
        <v>2</v>
      </c>
      <c r="V1316" s="9">
        <f>IFERROR(VLOOKUP(Tabla1[[#This Row],[FECHA]],'RECAUDOS EXTERNOS'!A:D,3,FALSE),0)</f>
        <v>422835</v>
      </c>
    </row>
    <row r="1317" spans="1:22" x14ac:dyDescent="0.25">
      <c r="A1317" s="1">
        <v>38876</v>
      </c>
      <c r="B1317" s="3" t="s">
        <v>6</v>
      </c>
      <c r="C1317" s="2">
        <v>38869</v>
      </c>
      <c r="D1317" s="5">
        <f>YEAR(Tabla1[[#This Row],[FECHA]])</f>
        <v>2006</v>
      </c>
      <c r="E1317" s="5">
        <f>IFERROR(VLOOKUP(Tabla1[[#This Row],[FECHA]],'COMPARENDOS TOTALES'!A:D,4,FALSE),0)</f>
        <v>43</v>
      </c>
      <c r="F1317" s="9">
        <f>IFERROR(VLOOKUP(Tabla1[[#This Row],[FECHA]],'COMPARENDOS TOTALES'!A:D,3,FALSE),0)</f>
        <v>9805600</v>
      </c>
      <c r="G1317" s="5">
        <f>IFERROR(VLOOKUP(Tabla1[[#This Row],[FECHA]],EXONERACIONES!A:D,4,FALSE),0)</f>
        <v>34</v>
      </c>
      <c r="H1317" s="9">
        <f>IFERROR(VLOOKUP(Tabla1[[#This Row],[FECHA]],EXONERACIONES!A:D,3,FALSE),0)</f>
        <v>7969600</v>
      </c>
      <c r="I1317" s="5">
        <f>IFERROR(VLOOKUP(Tabla1[[#This Row],[FECHA]],'SIMIT CON RES'!A:D,4,FALSE),0)</f>
        <v>0</v>
      </c>
      <c r="J1317" s="9">
        <f>IFERROR(VLOOKUP(Tabla1[[#This Row],[FECHA]],'SIMIT CON RES'!A:D,3,FALSE),0)</f>
        <v>0</v>
      </c>
      <c r="K1317">
        <f>IFERROR(VLOOKUP(Tabla1[[#This Row],[FECHA]],'SIMIT SIN RES'!A:D,4,FALSE),0)</f>
        <v>0</v>
      </c>
      <c r="L1317" s="9">
        <f>IFERROR(VLOOKUP(Tabla1[[#This Row],[FECHA]],'SIMIT SIN RES'!A:D,3,FALSE),0)</f>
        <v>0</v>
      </c>
      <c r="M1317" s="5">
        <f>IFERROR(VLOOKUP(Tabla1[[#This Row],[FECHA]],'RECAUDOS DE COMPARENDOS'!A:D,4,FALSE),0)</f>
        <v>2</v>
      </c>
      <c r="N1317" s="9">
        <f>IFERROR(VLOOKUP(Tabla1[[#This Row],[FECHA]],'RECAUDOS DE COMPARENDOS'!A:D,3,FALSE),0)</f>
        <v>408000</v>
      </c>
      <c r="O1317" s="5">
        <f>IFERROR(VLOOKUP(Tabla1[[#This Row],[FECHA]],'RECAUDOS DE RESOLUCIONES'!A:D,4,FALSE),0)</f>
        <v>0</v>
      </c>
      <c r="P1317" s="9">
        <f>IFERROR(VLOOKUP(Tabla1[[#This Row],[FECHA]],'RECAUDOS DE RESOLUCIONES'!A:D,3,FALSE),0)</f>
        <v>0</v>
      </c>
      <c r="Q131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7</v>
      </c>
      <c r="R1317" s="9">
        <f>Tabla1[V. COMPARENDOS]-(Tabla1[V. EXONERACIONES]+Tabla1[[#This Row],[V. SIMIT CON RESOLUCION]]+Tabla1[[#This Row],[V. SIMIT SIN RESOLUCION]]+Tabla1[[#This Row],[V. RECAUDOS COMPARENDOS]]+Tabla1[[#This Row],[V. RECAUDOS RESOLUCIONES]])</f>
        <v>1428000</v>
      </c>
      <c r="S1317" s="11">
        <f>IFERROR(VLOOKUP(Tabla1[[#This Row],[FECHA]],'RECAUDOS LOCALES'!A:D,4,FALSE),0)</f>
        <v>4</v>
      </c>
      <c r="T1317" s="9">
        <f>IFERROR(VLOOKUP(Tabla1[[#This Row],[FECHA]],'RECAUDOS LOCALES'!A:D,3,FALSE),0)</f>
        <v>360400</v>
      </c>
      <c r="U1317" s="11">
        <f>IFERROR(VLOOKUP(Tabla1[[#This Row],[FECHA]],'RECAUDOS EXTERNOS'!A:D,4,FALSE),0)</f>
        <v>8</v>
      </c>
      <c r="V1317" s="9">
        <f>IFERROR(VLOOKUP(Tabla1[[#This Row],[FECHA]],'RECAUDOS EXTERNOS'!A:D,3,FALSE),0)</f>
        <v>2099820</v>
      </c>
    </row>
    <row r="1318" spans="1:22" x14ac:dyDescent="0.25">
      <c r="A1318" s="1">
        <v>38877</v>
      </c>
      <c r="B1318" s="3" t="s">
        <v>0</v>
      </c>
      <c r="C1318" s="2">
        <v>38869</v>
      </c>
      <c r="D1318" s="5">
        <f>YEAR(Tabla1[[#This Row],[FECHA]])</f>
        <v>2006</v>
      </c>
      <c r="E1318" s="5">
        <f>IFERROR(VLOOKUP(Tabla1[[#This Row],[FECHA]],'COMPARENDOS TOTALES'!A:D,4,FALSE),0)</f>
        <v>57</v>
      </c>
      <c r="F1318" s="9">
        <f>IFERROR(VLOOKUP(Tabla1[[#This Row],[FECHA]],'COMPARENDOS TOTALES'!A:D,3,FALSE),0)</f>
        <v>11097600</v>
      </c>
      <c r="G1318" s="5">
        <f>IFERROR(VLOOKUP(Tabla1[[#This Row],[FECHA]],EXONERACIONES!A:D,4,FALSE),0)</f>
        <v>44</v>
      </c>
      <c r="H1318" s="9">
        <f>IFERROR(VLOOKUP(Tabla1[[#This Row],[FECHA]],EXONERACIONES!A:D,3,FALSE),0)</f>
        <v>8432000</v>
      </c>
      <c r="I1318" s="5">
        <f>IFERROR(VLOOKUP(Tabla1[[#This Row],[FECHA]],'SIMIT CON RES'!A:D,4,FALSE),0)</f>
        <v>1</v>
      </c>
      <c r="J1318" s="9">
        <f>IFERROR(VLOOKUP(Tabla1[[#This Row],[FECHA]],'SIMIT CON RES'!A:D,3,FALSE),0)</f>
        <v>204000</v>
      </c>
      <c r="K1318">
        <f>IFERROR(VLOOKUP(Tabla1[[#This Row],[FECHA]],'SIMIT SIN RES'!A:D,4,FALSE),0)</f>
        <v>0</v>
      </c>
      <c r="L1318" s="9">
        <f>IFERROR(VLOOKUP(Tabla1[[#This Row],[FECHA]],'SIMIT SIN RES'!A:D,3,FALSE),0)</f>
        <v>0</v>
      </c>
      <c r="M1318" s="5">
        <f>IFERROR(VLOOKUP(Tabla1[[#This Row],[FECHA]],'RECAUDOS DE COMPARENDOS'!A:D,4,FALSE),0)</f>
        <v>4</v>
      </c>
      <c r="N1318" s="9">
        <f>IFERROR(VLOOKUP(Tabla1[[#This Row],[FECHA]],'RECAUDOS DE COMPARENDOS'!A:D,3,FALSE),0)</f>
        <v>816000</v>
      </c>
      <c r="O1318" s="5">
        <f>IFERROR(VLOOKUP(Tabla1[[#This Row],[FECHA]],'RECAUDOS DE RESOLUCIONES'!A:D,4,FALSE),0)</f>
        <v>0</v>
      </c>
      <c r="P1318" s="9">
        <f>IFERROR(VLOOKUP(Tabla1[[#This Row],[FECHA]],'RECAUDOS DE RESOLUCIONES'!A:D,3,FALSE),0)</f>
        <v>0</v>
      </c>
      <c r="Q131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8</v>
      </c>
      <c r="R1318" s="9">
        <f>Tabla1[V. COMPARENDOS]-(Tabla1[V. EXONERACIONES]+Tabla1[[#This Row],[V. SIMIT CON RESOLUCION]]+Tabla1[[#This Row],[V. SIMIT SIN RESOLUCION]]+Tabla1[[#This Row],[V. RECAUDOS COMPARENDOS]]+Tabla1[[#This Row],[V. RECAUDOS RESOLUCIONES]])</f>
        <v>1645600</v>
      </c>
      <c r="S1318" s="11">
        <f>IFERROR(VLOOKUP(Tabla1[[#This Row],[FECHA]],'RECAUDOS LOCALES'!A:D,4,FALSE),0)</f>
        <v>4</v>
      </c>
      <c r="T1318" s="9">
        <f>IFERROR(VLOOKUP(Tabla1[[#This Row],[FECHA]],'RECAUDOS LOCALES'!A:D,3,FALSE),0)</f>
        <v>449035</v>
      </c>
      <c r="U1318" s="11">
        <f>IFERROR(VLOOKUP(Tabla1[[#This Row],[FECHA]],'RECAUDOS EXTERNOS'!A:D,4,FALSE),0)</f>
        <v>5</v>
      </c>
      <c r="V1318" s="9">
        <f>IFERROR(VLOOKUP(Tabla1[[#This Row],[FECHA]],'RECAUDOS EXTERNOS'!A:D,3,FALSE),0)</f>
        <v>1525020</v>
      </c>
    </row>
    <row r="1319" spans="1:22" x14ac:dyDescent="0.25">
      <c r="A1319" s="1">
        <v>38878</v>
      </c>
      <c r="B1319" s="3" t="s">
        <v>5</v>
      </c>
      <c r="C1319" s="2">
        <v>38869</v>
      </c>
      <c r="D1319" s="5">
        <f>YEAR(Tabla1[[#This Row],[FECHA]])</f>
        <v>2006</v>
      </c>
      <c r="E1319" s="5">
        <f>IFERROR(VLOOKUP(Tabla1[[#This Row],[FECHA]],'COMPARENDOS TOTALES'!A:D,4,FALSE),0)</f>
        <v>74</v>
      </c>
      <c r="F1319" s="9">
        <f>IFERROR(VLOOKUP(Tabla1[[#This Row],[FECHA]],'COMPARENDOS TOTALES'!A:D,3,FALSE),0)</f>
        <v>15653600</v>
      </c>
      <c r="G1319" s="5">
        <f>IFERROR(VLOOKUP(Tabla1[[#This Row],[FECHA]],EXONERACIONES!A:D,4,FALSE),0)</f>
        <v>57</v>
      </c>
      <c r="H1319" s="9">
        <f>IFERROR(VLOOKUP(Tabla1[[#This Row],[FECHA]],EXONERACIONES!A:D,3,FALSE),0)</f>
        <v>11872800</v>
      </c>
      <c r="I1319" s="5">
        <f>IFERROR(VLOOKUP(Tabla1[[#This Row],[FECHA]],'SIMIT CON RES'!A:D,4,FALSE),0)</f>
        <v>0</v>
      </c>
      <c r="J1319" s="9">
        <f>IFERROR(VLOOKUP(Tabla1[[#This Row],[FECHA]],'SIMIT CON RES'!A:D,3,FALSE),0)</f>
        <v>0</v>
      </c>
      <c r="K1319">
        <f>IFERROR(VLOOKUP(Tabla1[[#This Row],[FECHA]],'SIMIT SIN RES'!A:D,4,FALSE),0)</f>
        <v>0</v>
      </c>
      <c r="L1319" s="9">
        <f>IFERROR(VLOOKUP(Tabla1[[#This Row],[FECHA]],'SIMIT SIN RES'!A:D,3,FALSE),0)</f>
        <v>0</v>
      </c>
      <c r="M1319" s="5">
        <f>IFERROR(VLOOKUP(Tabla1[[#This Row],[FECHA]],'RECAUDOS DE COMPARENDOS'!A:D,4,FALSE),0)</f>
        <v>5</v>
      </c>
      <c r="N1319" s="9">
        <f>IFERROR(VLOOKUP(Tabla1[[#This Row],[FECHA]],'RECAUDOS DE COMPARENDOS'!A:D,3,FALSE),0)</f>
        <v>924800</v>
      </c>
      <c r="O1319" s="5">
        <f>IFERROR(VLOOKUP(Tabla1[[#This Row],[FECHA]],'RECAUDOS DE RESOLUCIONES'!A:D,4,FALSE),0)</f>
        <v>0</v>
      </c>
      <c r="P1319" s="9">
        <f>IFERROR(VLOOKUP(Tabla1[[#This Row],[FECHA]],'RECAUDOS DE RESOLUCIONES'!A:D,3,FALSE),0)</f>
        <v>0</v>
      </c>
      <c r="Q131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12</v>
      </c>
      <c r="R1319" s="9">
        <f>Tabla1[V. COMPARENDOS]-(Tabla1[V. EXONERACIONES]+Tabla1[[#This Row],[V. SIMIT CON RESOLUCION]]+Tabla1[[#This Row],[V. SIMIT SIN RESOLUCION]]+Tabla1[[#This Row],[V. RECAUDOS COMPARENDOS]]+Tabla1[[#This Row],[V. RECAUDOS RESOLUCIONES]])</f>
        <v>2856000</v>
      </c>
      <c r="S1319" s="11">
        <f>IFERROR(VLOOKUP(Tabla1[[#This Row],[FECHA]],'RECAUDOS LOCALES'!A:D,4,FALSE),0)</f>
        <v>0</v>
      </c>
      <c r="T1319" s="9">
        <f>IFERROR(VLOOKUP(Tabla1[[#This Row],[FECHA]],'RECAUDOS LOCALES'!A:D,3,FALSE),0)</f>
        <v>0</v>
      </c>
      <c r="U1319" s="11">
        <f>IFERROR(VLOOKUP(Tabla1[[#This Row],[FECHA]],'RECAUDOS EXTERNOS'!A:D,4,FALSE),0)</f>
        <v>0</v>
      </c>
      <c r="V1319" s="9">
        <f>IFERROR(VLOOKUP(Tabla1[[#This Row],[FECHA]],'RECAUDOS EXTERNOS'!A:D,3,FALSE),0)</f>
        <v>0</v>
      </c>
    </row>
    <row r="1320" spans="1:22" x14ac:dyDescent="0.25">
      <c r="A1320" s="1">
        <v>38879</v>
      </c>
      <c r="B1320" s="3" t="s">
        <v>4</v>
      </c>
      <c r="C1320" s="2">
        <v>38869</v>
      </c>
      <c r="D1320" s="5">
        <f>YEAR(Tabla1[[#This Row],[FECHA]])</f>
        <v>2006</v>
      </c>
      <c r="E1320" s="5">
        <f>IFERROR(VLOOKUP(Tabla1[[#This Row],[FECHA]],'COMPARENDOS TOTALES'!A:D,4,FALSE),0)</f>
        <v>74</v>
      </c>
      <c r="F1320" s="9">
        <f>IFERROR(VLOOKUP(Tabla1[[#This Row],[FECHA]],'COMPARENDOS TOTALES'!A:D,3,FALSE),0)</f>
        <v>14769600</v>
      </c>
      <c r="G1320" s="5">
        <f>IFERROR(VLOOKUP(Tabla1[[#This Row],[FECHA]],EXONERACIONES!A:D,4,FALSE),0)</f>
        <v>59</v>
      </c>
      <c r="H1320" s="9">
        <f>IFERROR(VLOOKUP(Tabla1[[#This Row],[FECHA]],EXONERACIONES!A:D,3,FALSE),0)</f>
        <v>11791200</v>
      </c>
      <c r="I1320" s="5">
        <f>IFERROR(VLOOKUP(Tabla1[[#This Row],[FECHA]],'SIMIT CON RES'!A:D,4,FALSE),0)</f>
        <v>0</v>
      </c>
      <c r="J1320" s="9">
        <f>IFERROR(VLOOKUP(Tabla1[[#This Row],[FECHA]],'SIMIT CON RES'!A:D,3,FALSE),0)</f>
        <v>0</v>
      </c>
      <c r="K1320">
        <f>IFERROR(VLOOKUP(Tabla1[[#This Row],[FECHA]],'SIMIT SIN RES'!A:D,4,FALSE),0)</f>
        <v>0</v>
      </c>
      <c r="L1320" s="9">
        <f>IFERROR(VLOOKUP(Tabla1[[#This Row],[FECHA]],'SIMIT SIN RES'!A:D,3,FALSE),0)</f>
        <v>0</v>
      </c>
      <c r="M1320" s="5">
        <f>IFERROR(VLOOKUP(Tabla1[[#This Row],[FECHA]],'RECAUDOS DE COMPARENDOS'!A:D,4,FALSE),0)</f>
        <v>6</v>
      </c>
      <c r="N1320" s="9">
        <f>IFERROR(VLOOKUP(Tabla1[[#This Row],[FECHA]],'RECAUDOS DE COMPARENDOS'!A:D,3,FALSE),0)</f>
        <v>1033600</v>
      </c>
      <c r="O1320" s="5">
        <f>IFERROR(VLOOKUP(Tabla1[[#This Row],[FECHA]],'RECAUDOS DE RESOLUCIONES'!A:D,4,FALSE),0)</f>
        <v>0</v>
      </c>
      <c r="P1320" s="9">
        <f>IFERROR(VLOOKUP(Tabla1[[#This Row],[FECHA]],'RECAUDOS DE RESOLUCIONES'!A:D,3,FALSE),0)</f>
        <v>0</v>
      </c>
      <c r="Q132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9</v>
      </c>
      <c r="R1320" s="9">
        <f>Tabla1[V. COMPARENDOS]-(Tabla1[V. EXONERACIONES]+Tabla1[[#This Row],[V. SIMIT CON RESOLUCION]]+Tabla1[[#This Row],[V. SIMIT SIN RESOLUCION]]+Tabla1[[#This Row],[V. RECAUDOS COMPARENDOS]]+Tabla1[[#This Row],[V. RECAUDOS RESOLUCIONES]])</f>
        <v>1944800</v>
      </c>
      <c r="S1320" s="11">
        <f>IFERROR(VLOOKUP(Tabla1[[#This Row],[FECHA]],'RECAUDOS LOCALES'!A:D,4,FALSE),0)</f>
        <v>0</v>
      </c>
      <c r="T1320" s="9">
        <f>IFERROR(VLOOKUP(Tabla1[[#This Row],[FECHA]],'RECAUDOS LOCALES'!A:D,3,FALSE),0)</f>
        <v>0</v>
      </c>
      <c r="U1320" s="11">
        <f>IFERROR(VLOOKUP(Tabla1[[#This Row],[FECHA]],'RECAUDOS EXTERNOS'!A:D,4,FALSE),0)</f>
        <v>0</v>
      </c>
      <c r="V1320" s="9">
        <f>IFERROR(VLOOKUP(Tabla1[[#This Row],[FECHA]],'RECAUDOS EXTERNOS'!A:D,3,FALSE),0)</f>
        <v>0</v>
      </c>
    </row>
    <row r="1321" spans="1:22" x14ac:dyDescent="0.25">
      <c r="A1321" s="1">
        <v>38880</v>
      </c>
      <c r="B1321" s="3" t="s">
        <v>1</v>
      </c>
      <c r="C1321" s="2">
        <v>38869</v>
      </c>
      <c r="D1321" s="5">
        <f>YEAR(Tabla1[[#This Row],[FECHA]])</f>
        <v>2006</v>
      </c>
      <c r="E1321" s="5">
        <f>IFERROR(VLOOKUP(Tabla1[[#This Row],[FECHA]],'COMPARENDOS TOTALES'!A:D,4,FALSE),0)</f>
        <v>68</v>
      </c>
      <c r="F1321" s="9">
        <f>IFERROR(VLOOKUP(Tabla1[[#This Row],[FECHA]],'COMPARENDOS TOTALES'!A:D,3,FALSE),0)</f>
        <v>14116800</v>
      </c>
      <c r="G1321" s="5">
        <f>IFERROR(VLOOKUP(Tabla1[[#This Row],[FECHA]],EXONERACIONES!A:D,4,FALSE),0)</f>
        <v>36</v>
      </c>
      <c r="H1321" s="9">
        <f>IFERROR(VLOOKUP(Tabla1[[#This Row],[FECHA]],EXONERACIONES!A:D,3,FALSE),0)</f>
        <v>7384800</v>
      </c>
      <c r="I1321" s="5">
        <f>IFERROR(VLOOKUP(Tabla1[[#This Row],[FECHA]],'SIMIT CON RES'!A:D,4,FALSE),0)</f>
        <v>0</v>
      </c>
      <c r="J1321" s="9">
        <f>IFERROR(VLOOKUP(Tabla1[[#This Row],[FECHA]],'SIMIT CON RES'!A:D,3,FALSE),0)</f>
        <v>0</v>
      </c>
      <c r="K1321">
        <f>IFERROR(VLOOKUP(Tabla1[[#This Row],[FECHA]],'SIMIT SIN RES'!A:D,4,FALSE),0)</f>
        <v>0</v>
      </c>
      <c r="L1321" s="9">
        <f>IFERROR(VLOOKUP(Tabla1[[#This Row],[FECHA]],'SIMIT SIN RES'!A:D,3,FALSE),0)</f>
        <v>0</v>
      </c>
      <c r="M1321" s="5">
        <f>IFERROR(VLOOKUP(Tabla1[[#This Row],[FECHA]],'RECAUDOS DE COMPARENDOS'!A:D,4,FALSE),0)</f>
        <v>9</v>
      </c>
      <c r="N1321" s="9">
        <f>IFERROR(VLOOKUP(Tabla1[[#This Row],[FECHA]],'RECAUDOS DE COMPARENDOS'!A:D,3,FALSE),0)</f>
        <v>1836000</v>
      </c>
      <c r="O1321" s="5">
        <f>IFERROR(VLOOKUP(Tabla1[[#This Row],[FECHA]],'RECAUDOS DE RESOLUCIONES'!A:D,4,FALSE),0)</f>
        <v>0</v>
      </c>
      <c r="P1321" s="9">
        <f>IFERROR(VLOOKUP(Tabla1[[#This Row],[FECHA]],'RECAUDOS DE RESOLUCIONES'!A:D,3,FALSE),0)</f>
        <v>0</v>
      </c>
      <c r="Q132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23</v>
      </c>
      <c r="R1321" s="9">
        <f>Tabla1[V. COMPARENDOS]-(Tabla1[V. EXONERACIONES]+Tabla1[[#This Row],[V. SIMIT CON RESOLUCION]]+Tabla1[[#This Row],[V. SIMIT SIN RESOLUCION]]+Tabla1[[#This Row],[V. RECAUDOS COMPARENDOS]]+Tabla1[[#This Row],[V. RECAUDOS RESOLUCIONES]])</f>
        <v>4896000</v>
      </c>
      <c r="S1321" s="11">
        <f>IFERROR(VLOOKUP(Tabla1[[#This Row],[FECHA]],'RECAUDOS LOCALES'!A:D,4,FALSE),0)</f>
        <v>10</v>
      </c>
      <c r="T1321" s="9">
        <f>IFERROR(VLOOKUP(Tabla1[[#This Row],[FECHA]],'RECAUDOS LOCALES'!A:D,3,FALSE),0)</f>
        <v>1064636</v>
      </c>
      <c r="U1321" s="11">
        <f>IFERROR(VLOOKUP(Tabla1[[#This Row],[FECHA]],'RECAUDOS EXTERNOS'!A:D,4,FALSE),0)</f>
        <v>4</v>
      </c>
      <c r="V1321" s="9">
        <f>IFERROR(VLOOKUP(Tabla1[[#This Row],[FECHA]],'RECAUDOS EXTERNOS'!A:D,3,FALSE),0)</f>
        <v>1011900</v>
      </c>
    </row>
    <row r="1322" spans="1:22" x14ac:dyDescent="0.25">
      <c r="A1322" s="1">
        <v>38881</v>
      </c>
      <c r="B1322" s="3" t="s">
        <v>2</v>
      </c>
      <c r="C1322" s="2">
        <v>38869</v>
      </c>
      <c r="D1322" s="5">
        <f>YEAR(Tabla1[[#This Row],[FECHA]])</f>
        <v>2006</v>
      </c>
      <c r="E1322" s="5">
        <f>IFERROR(VLOOKUP(Tabla1[[#This Row],[FECHA]],'COMPARENDOS TOTALES'!A:D,4,FALSE),0)</f>
        <v>73</v>
      </c>
      <c r="F1322" s="9">
        <f>IFERROR(VLOOKUP(Tabla1[[#This Row],[FECHA]],'COMPARENDOS TOTALES'!A:D,3,FALSE),0)</f>
        <v>19026400</v>
      </c>
      <c r="G1322" s="5">
        <f>IFERROR(VLOOKUP(Tabla1[[#This Row],[FECHA]],EXONERACIONES!A:D,4,FALSE),0)</f>
        <v>54</v>
      </c>
      <c r="H1322" s="9">
        <f>IFERROR(VLOOKUP(Tabla1[[#This Row],[FECHA]],EXONERACIONES!A:D,3,FALSE),0)</f>
        <v>13613600</v>
      </c>
      <c r="I1322" s="5">
        <f>IFERROR(VLOOKUP(Tabla1[[#This Row],[FECHA]],'SIMIT CON RES'!A:D,4,FALSE),0)</f>
        <v>2</v>
      </c>
      <c r="J1322" s="9">
        <f>IFERROR(VLOOKUP(Tabla1[[#This Row],[FECHA]],'SIMIT CON RES'!A:D,3,FALSE),0)</f>
        <v>612000</v>
      </c>
      <c r="K1322">
        <f>IFERROR(VLOOKUP(Tabla1[[#This Row],[FECHA]],'SIMIT SIN RES'!A:D,4,FALSE),0)</f>
        <v>0</v>
      </c>
      <c r="L1322" s="9">
        <f>IFERROR(VLOOKUP(Tabla1[[#This Row],[FECHA]],'SIMIT SIN RES'!A:D,3,FALSE),0)</f>
        <v>0</v>
      </c>
      <c r="M1322" s="5">
        <f>IFERROR(VLOOKUP(Tabla1[[#This Row],[FECHA]],'RECAUDOS DE COMPARENDOS'!A:D,4,FALSE),0)</f>
        <v>6</v>
      </c>
      <c r="N1322" s="9">
        <f>IFERROR(VLOOKUP(Tabla1[[#This Row],[FECHA]],'RECAUDOS DE COMPARENDOS'!A:D,3,FALSE),0)</f>
        <v>1332800</v>
      </c>
      <c r="O1322" s="5">
        <f>IFERROR(VLOOKUP(Tabla1[[#This Row],[FECHA]],'RECAUDOS DE RESOLUCIONES'!A:D,4,FALSE),0)</f>
        <v>0</v>
      </c>
      <c r="P1322" s="9">
        <f>IFERROR(VLOOKUP(Tabla1[[#This Row],[FECHA]],'RECAUDOS DE RESOLUCIONES'!A:D,3,FALSE),0)</f>
        <v>0</v>
      </c>
      <c r="Q132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11</v>
      </c>
      <c r="R1322" s="9">
        <f>Tabla1[V. COMPARENDOS]-(Tabla1[V. EXONERACIONES]+Tabla1[[#This Row],[V. SIMIT CON RESOLUCION]]+Tabla1[[#This Row],[V. SIMIT SIN RESOLUCION]]+Tabla1[[#This Row],[V. RECAUDOS COMPARENDOS]]+Tabla1[[#This Row],[V. RECAUDOS RESOLUCIONES]])</f>
        <v>3468000</v>
      </c>
      <c r="S1322" s="11">
        <f>IFERROR(VLOOKUP(Tabla1[[#This Row],[FECHA]],'RECAUDOS LOCALES'!A:D,4,FALSE),0)</f>
        <v>8</v>
      </c>
      <c r="T1322" s="9">
        <f>IFERROR(VLOOKUP(Tabla1[[#This Row],[FECHA]],'RECAUDOS LOCALES'!A:D,3,FALSE),0)</f>
        <v>802454</v>
      </c>
      <c r="U1322" s="11">
        <f>IFERROR(VLOOKUP(Tabla1[[#This Row],[FECHA]],'RECAUDOS EXTERNOS'!A:D,4,FALSE),0)</f>
        <v>2</v>
      </c>
      <c r="V1322" s="9">
        <f>IFERROR(VLOOKUP(Tabla1[[#This Row],[FECHA]],'RECAUDOS EXTERNOS'!A:D,3,FALSE),0)</f>
        <v>436200</v>
      </c>
    </row>
    <row r="1323" spans="1:22" x14ac:dyDescent="0.25">
      <c r="A1323" s="1">
        <v>38882</v>
      </c>
      <c r="B1323" s="3" t="s">
        <v>3</v>
      </c>
      <c r="C1323" s="2">
        <v>38869</v>
      </c>
      <c r="D1323" s="5">
        <f>YEAR(Tabla1[[#This Row],[FECHA]])</f>
        <v>2006</v>
      </c>
      <c r="E1323" s="5">
        <f>IFERROR(VLOOKUP(Tabla1[[#This Row],[FECHA]],'COMPARENDOS TOTALES'!A:D,4,FALSE),0)</f>
        <v>56</v>
      </c>
      <c r="F1323" s="9">
        <f>IFERROR(VLOOKUP(Tabla1[[#This Row],[FECHA]],'COMPARENDOS TOTALES'!A:D,3,FALSE),0)</f>
        <v>12158400</v>
      </c>
      <c r="G1323" s="5">
        <f>IFERROR(VLOOKUP(Tabla1[[#This Row],[FECHA]],EXONERACIONES!A:D,4,FALSE),0)</f>
        <v>35</v>
      </c>
      <c r="H1323" s="9">
        <f>IFERROR(VLOOKUP(Tabla1[[#This Row],[FECHA]],EXONERACIONES!A:D,3,FALSE),0)</f>
        <v>7357600</v>
      </c>
      <c r="I1323" s="5">
        <f>IFERROR(VLOOKUP(Tabla1[[#This Row],[FECHA]],'SIMIT CON RES'!A:D,4,FALSE),0)</f>
        <v>0</v>
      </c>
      <c r="J1323" s="9">
        <f>IFERROR(VLOOKUP(Tabla1[[#This Row],[FECHA]],'SIMIT CON RES'!A:D,3,FALSE),0)</f>
        <v>0</v>
      </c>
      <c r="K1323">
        <f>IFERROR(VLOOKUP(Tabla1[[#This Row],[FECHA]],'SIMIT SIN RES'!A:D,4,FALSE),0)</f>
        <v>0</v>
      </c>
      <c r="L1323" s="9">
        <f>IFERROR(VLOOKUP(Tabla1[[#This Row],[FECHA]],'SIMIT SIN RES'!A:D,3,FALSE),0)</f>
        <v>0</v>
      </c>
      <c r="M1323" s="5">
        <f>IFERROR(VLOOKUP(Tabla1[[#This Row],[FECHA]],'RECAUDOS DE COMPARENDOS'!A:D,4,FALSE),0)</f>
        <v>1</v>
      </c>
      <c r="N1323" s="9">
        <f>IFERROR(VLOOKUP(Tabla1[[#This Row],[FECHA]],'RECAUDOS DE COMPARENDOS'!A:D,3,FALSE),0)</f>
        <v>204000</v>
      </c>
      <c r="O1323" s="5">
        <f>IFERROR(VLOOKUP(Tabla1[[#This Row],[FECHA]],'RECAUDOS DE RESOLUCIONES'!A:D,4,FALSE),0)</f>
        <v>0</v>
      </c>
      <c r="P1323" s="9">
        <f>IFERROR(VLOOKUP(Tabla1[[#This Row],[FECHA]],'RECAUDOS DE RESOLUCIONES'!A:D,3,FALSE),0)</f>
        <v>0</v>
      </c>
      <c r="Q132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20</v>
      </c>
      <c r="R1323" s="9">
        <f>Tabla1[V. COMPARENDOS]-(Tabla1[V. EXONERACIONES]+Tabla1[[#This Row],[V. SIMIT CON RESOLUCION]]+Tabla1[[#This Row],[V. SIMIT SIN RESOLUCION]]+Tabla1[[#This Row],[V. RECAUDOS COMPARENDOS]]+Tabla1[[#This Row],[V. RECAUDOS RESOLUCIONES]])</f>
        <v>4596800</v>
      </c>
      <c r="S1323" s="11">
        <f>IFERROR(VLOOKUP(Tabla1[[#This Row],[FECHA]],'RECAUDOS LOCALES'!A:D,4,FALSE),0)</f>
        <v>5</v>
      </c>
      <c r="T1323" s="9">
        <f>IFERROR(VLOOKUP(Tabla1[[#This Row],[FECHA]],'RECAUDOS LOCALES'!A:D,3,FALSE),0)</f>
        <v>471816</v>
      </c>
      <c r="U1323" s="11">
        <f>IFERROR(VLOOKUP(Tabla1[[#This Row],[FECHA]],'RECAUDOS EXTERNOS'!A:D,4,FALSE),0)</f>
        <v>9</v>
      </c>
      <c r="V1323" s="9">
        <f>IFERROR(VLOOKUP(Tabla1[[#This Row],[FECHA]],'RECAUDOS EXTERNOS'!A:D,3,FALSE),0)</f>
        <v>2598705</v>
      </c>
    </row>
    <row r="1324" spans="1:22" x14ac:dyDescent="0.25">
      <c r="A1324" s="1">
        <v>38883</v>
      </c>
      <c r="B1324" s="3" t="s">
        <v>6</v>
      </c>
      <c r="C1324" s="2">
        <v>38869</v>
      </c>
      <c r="D1324" s="5">
        <f>YEAR(Tabla1[[#This Row],[FECHA]])</f>
        <v>2006</v>
      </c>
      <c r="E1324" s="5">
        <f>IFERROR(VLOOKUP(Tabla1[[#This Row],[FECHA]],'COMPARENDOS TOTALES'!A:D,4,FALSE),0)</f>
        <v>44</v>
      </c>
      <c r="F1324" s="9">
        <f>IFERROR(VLOOKUP(Tabla1[[#This Row],[FECHA]],'COMPARENDOS TOTALES'!A:D,3,FALSE),0)</f>
        <v>8744800</v>
      </c>
      <c r="G1324" s="5">
        <f>IFERROR(VLOOKUP(Tabla1[[#This Row],[FECHA]],EXONERACIONES!A:D,4,FALSE),0)</f>
        <v>24</v>
      </c>
      <c r="H1324" s="9">
        <f>IFERROR(VLOOKUP(Tabla1[[#This Row],[FECHA]],EXONERACIONES!A:D,3,FALSE),0)</f>
        <v>4433600</v>
      </c>
      <c r="I1324" s="5">
        <f>IFERROR(VLOOKUP(Tabla1[[#This Row],[FECHA]],'SIMIT CON RES'!A:D,4,FALSE),0)</f>
        <v>0</v>
      </c>
      <c r="J1324" s="9">
        <f>IFERROR(VLOOKUP(Tabla1[[#This Row],[FECHA]],'SIMIT CON RES'!A:D,3,FALSE),0)</f>
        <v>0</v>
      </c>
      <c r="K1324">
        <f>IFERROR(VLOOKUP(Tabla1[[#This Row],[FECHA]],'SIMIT SIN RES'!A:D,4,FALSE),0)</f>
        <v>0</v>
      </c>
      <c r="L1324" s="9">
        <f>IFERROR(VLOOKUP(Tabla1[[#This Row],[FECHA]],'SIMIT SIN RES'!A:D,3,FALSE),0)</f>
        <v>0</v>
      </c>
      <c r="M1324" s="5">
        <f>IFERROR(VLOOKUP(Tabla1[[#This Row],[FECHA]],'RECAUDOS DE COMPARENDOS'!A:D,4,FALSE),0)</f>
        <v>8</v>
      </c>
      <c r="N1324" s="9">
        <f>IFERROR(VLOOKUP(Tabla1[[#This Row],[FECHA]],'RECAUDOS DE COMPARENDOS'!A:D,3,FALSE),0)</f>
        <v>1550400</v>
      </c>
      <c r="O1324" s="5">
        <f>IFERROR(VLOOKUP(Tabla1[[#This Row],[FECHA]],'RECAUDOS DE RESOLUCIONES'!A:D,4,FALSE),0)</f>
        <v>0</v>
      </c>
      <c r="P1324" s="9">
        <f>IFERROR(VLOOKUP(Tabla1[[#This Row],[FECHA]],'RECAUDOS DE RESOLUCIONES'!A:D,3,FALSE),0)</f>
        <v>0</v>
      </c>
      <c r="Q132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12</v>
      </c>
      <c r="R1324" s="9">
        <f>Tabla1[V. COMPARENDOS]-(Tabla1[V. EXONERACIONES]+Tabla1[[#This Row],[V. SIMIT CON RESOLUCION]]+Tabla1[[#This Row],[V. SIMIT SIN RESOLUCION]]+Tabla1[[#This Row],[V. RECAUDOS COMPARENDOS]]+Tabla1[[#This Row],[V. RECAUDOS RESOLUCIONES]])</f>
        <v>2760800</v>
      </c>
      <c r="S1324" s="11">
        <f>IFERROR(VLOOKUP(Tabla1[[#This Row],[FECHA]],'RECAUDOS LOCALES'!A:D,4,FALSE),0)</f>
        <v>9</v>
      </c>
      <c r="T1324" s="9">
        <f>IFERROR(VLOOKUP(Tabla1[[#This Row],[FECHA]],'RECAUDOS LOCALES'!A:D,3,FALSE),0)</f>
        <v>965871</v>
      </c>
      <c r="U1324" s="11">
        <f>IFERROR(VLOOKUP(Tabla1[[#This Row],[FECHA]],'RECAUDOS EXTERNOS'!A:D,4,FALSE),0)</f>
        <v>5</v>
      </c>
      <c r="V1324" s="9">
        <f>IFERROR(VLOOKUP(Tabla1[[#This Row],[FECHA]],'RECAUDOS EXTERNOS'!A:D,3,FALSE),0)</f>
        <v>1384005</v>
      </c>
    </row>
    <row r="1325" spans="1:22" x14ac:dyDescent="0.25">
      <c r="A1325" s="1">
        <v>38884</v>
      </c>
      <c r="B1325" s="3" t="s">
        <v>0</v>
      </c>
      <c r="C1325" s="2">
        <v>38869</v>
      </c>
      <c r="D1325" s="5">
        <f>YEAR(Tabla1[[#This Row],[FECHA]])</f>
        <v>2006</v>
      </c>
      <c r="E1325" s="5">
        <f>IFERROR(VLOOKUP(Tabla1[[#This Row],[FECHA]],'COMPARENDOS TOTALES'!A:D,4,FALSE),0)</f>
        <v>60</v>
      </c>
      <c r="F1325" s="9">
        <f>IFERROR(VLOOKUP(Tabla1[[#This Row],[FECHA]],'COMPARENDOS TOTALES'!A:D,3,FALSE),0)</f>
        <v>12661600</v>
      </c>
      <c r="G1325" s="5">
        <f>IFERROR(VLOOKUP(Tabla1[[#This Row],[FECHA]],EXONERACIONES!A:D,4,FALSE),0)</f>
        <v>42</v>
      </c>
      <c r="H1325" s="9">
        <f>IFERROR(VLOOKUP(Tabla1[[#This Row],[FECHA]],EXONERACIONES!A:D,3,FALSE),0)</f>
        <v>8785600</v>
      </c>
      <c r="I1325" s="5">
        <f>IFERROR(VLOOKUP(Tabla1[[#This Row],[FECHA]],'SIMIT CON RES'!A:D,4,FALSE),0)</f>
        <v>1</v>
      </c>
      <c r="J1325" s="9">
        <f>IFERROR(VLOOKUP(Tabla1[[#This Row],[FECHA]],'SIMIT CON RES'!A:D,3,FALSE),0)</f>
        <v>204000</v>
      </c>
      <c r="K1325">
        <f>IFERROR(VLOOKUP(Tabla1[[#This Row],[FECHA]],'SIMIT SIN RES'!A:D,4,FALSE),0)</f>
        <v>0</v>
      </c>
      <c r="L1325" s="9">
        <f>IFERROR(VLOOKUP(Tabla1[[#This Row],[FECHA]],'SIMIT SIN RES'!A:D,3,FALSE),0)</f>
        <v>0</v>
      </c>
      <c r="M1325" s="5">
        <f>IFERROR(VLOOKUP(Tabla1[[#This Row],[FECHA]],'RECAUDOS DE COMPARENDOS'!A:D,4,FALSE),0)</f>
        <v>3</v>
      </c>
      <c r="N1325" s="9">
        <f>IFERROR(VLOOKUP(Tabla1[[#This Row],[FECHA]],'RECAUDOS DE COMPARENDOS'!A:D,3,FALSE),0)</f>
        <v>612000</v>
      </c>
      <c r="O1325" s="5">
        <f>IFERROR(VLOOKUP(Tabla1[[#This Row],[FECHA]],'RECAUDOS DE RESOLUCIONES'!A:D,4,FALSE),0)</f>
        <v>0</v>
      </c>
      <c r="P1325" s="9">
        <f>IFERROR(VLOOKUP(Tabla1[[#This Row],[FECHA]],'RECAUDOS DE RESOLUCIONES'!A:D,3,FALSE),0)</f>
        <v>0</v>
      </c>
      <c r="Q132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14</v>
      </c>
      <c r="R1325" s="9">
        <f>Tabla1[V. COMPARENDOS]-(Tabla1[V. EXONERACIONES]+Tabla1[[#This Row],[V. SIMIT CON RESOLUCION]]+Tabla1[[#This Row],[V. SIMIT SIN RESOLUCION]]+Tabla1[[#This Row],[V. RECAUDOS COMPARENDOS]]+Tabla1[[#This Row],[V. RECAUDOS RESOLUCIONES]])</f>
        <v>3060000</v>
      </c>
      <c r="S1325" s="11">
        <f>IFERROR(VLOOKUP(Tabla1[[#This Row],[FECHA]],'RECAUDOS LOCALES'!A:D,4,FALSE),0)</f>
        <v>8</v>
      </c>
      <c r="T1325" s="9">
        <f>IFERROR(VLOOKUP(Tabla1[[#This Row],[FECHA]],'RECAUDOS LOCALES'!A:D,3,FALSE),0)</f>
        <v>929195</v>
      </c>
      <c r="U1325" s="11">
        <f>IFERROR(VLOOKUP(Tabla1[[#This Row],[FECHA]],'RECAUDOS EXTERNOS'!A:D,4,FALSE),0)</f>
        <v>8</v>
      </c>
      <c r="V1325" s="9">
        <f>IFERROR(VLOOKUP(Tabla1[[#This Row],[FECHA]],'RECAUDOS EXTERNOS'!A:D,3,FALSE),0)</f>
        <v>2049340</v>
      </c>
    </row>
    <row r="1326" spans="1:22" x14ac:dyDescent="0.25">
      <c r="A1326" s="1">
        <v>38885</v>
      </c>
      <c r="B1326" s="3" t="s">
        <v>5</v>
      </c>
      <c r="C1326" s="2">
        <v>38869</v>
      </c>
      <c r="D1326" s="5">
        <f>YEAR(Tabla1[[#This Row],[FECHA]])</f>
        <v>2006</v>
      </c>
      <c r="E1326" s="5">
        <f>IFERROR(VLOOKUP(Tabla1[[#This Row],[FECHA]],'COMPARENDOS TOTALES'!A:D,4,FALSE),0)</f>
        <v>60</v>
      </c>
      <c r="F1326" s="9">
        <f>IFERROR(VLOOKUP(Tabla1[[#This Row],[FECHA]],'COMPARENDOS TOTALES'!A:D,3,FALSE),0)</f>
        <v>11995200</v>
      </c>
      <c r="G1326" s="5">
        <f>IFERROR(VLOOKUP(Tabla1[[#This Row],[FECHA]],EXONERACIONES!A:D,4,FALSE),0)</f>
        <v>51</v>
      </c>
      <c r="H1326" s="9">
        <f>IFERROR(VLOOKUP(Tabla1[[#This Row],[FECHA]],EXONERACIONES!A:D,3,FALSE),0)</f>
        <v>10050400</v>
      </c>
      <c r="I1326" s="5">
        <f>IFERROR(VLOOKUP(Tabla1[[#This Row],[FECHA]],'SIMIT CON RES'!A:D,4,FALSE),0)</f>
        <v>0</v>
      </c>
      <c r="J1326" s="9">
        <f>IFERROR(VLOOKUP(Tabla1[[#This Row],[FECHA]],'SIMIT CON RES'!A:D,3,FALSE),0)</f>
        <v>0</v>
      </c>
      <c r="K1326">
        <f>IFERROR(VLOOKUP(Tabla1[[#This Row],[FECHA]],'SIMIT SIN RES'!A:D,4,FALSE),0)</f>
        <v>0</v>
      </c>
      <c r="L1326" s="9">
        <f>IFERROR(VLOOKUP(Tabla1[[#This Row],[FECHA]],'SIMIT SIN RES'!A:D,3,FALSE),0)</f>
        <v>0</v>
      </c>
      <c r="M1326" s="5">
        <f>IFERROR(VLOOKUP(Tabla1[[#This Row],[FECHA]],'RECAUDOS DE COMPARENDOS'!A:D,4,FALSE),0)</f>
        <v>3</v>
      </c>
      <c r="N1326" s="9">
        <f>IFERROR(VLOOKUP(Tabla1[[#This Row],[FECHA]],'RECAUDOS DE COMPARENDOS'!A:D,3,FALSE),0)</f>
        <v>516800</v>
      </c>
      <c r="O1326" s="5">
        <f>IFERROR(VLOOKUP(Tabla1[[#This Row],[FECHA]],'RECAUDOS DE RESOLUCIONES'!A:D,4,FALSE),0)</f>
        <v>0</v>
      </c>
      <c r="P1326" s="9">
        <f>IFERROR(VLOOKUP(Tabla1[[#This Row],[FECHA]],'RECAUDOS DE RESOLUCIONES'!A:D,3,FALSE),0)</f>
        <v>0</v>
      </c>
      <c r="Q132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1326" s="9">
        <f>Tabla1[V. COMPARENDOS]-(Tabla1[V. EXONERACIONES]+Tabla1[[#This Row],[V. SIMIT CON RESOLUCION]]+Tabla1[[#This Row],[V. SIMIT SIN RESOLUCION]]+Tabla1[[#This Row],[V. RECAUDOS COMPARENDOS]]+Tabla1[[#This Row],[V. RECAUDOS RESOLUCIONES]])</f>
        <v>1428000</v>
      </c>
      <c r="S1326" s="11">
        <f>IFERROR(VLOOKUP(Tabla1[[#This Row],[FECHA]],'RECAUDOS LOCALES'!A:D,4,FALSE),0)</f>
        <v>0</v>
      </c>
      <c r="T1326" s="9">
        <f>IFERROR(VLOOKUP(Tabla1[[#This Row],[FECHA]],'RECAUDOS LOCALES'!A:D,3,FALSE),0)</f>
        <v>0</v>
      </c>
      <c r="U1326" s="11">
        <f>IFERROR(VLOOKUP(Tabla1[[#This Row],[FECHA]],'RECAUDOS EXTERNOS'!A:D,4,FALSE),0)</f>
        <v>0</v>
      </c>
      <c r="V1326" s="9">
        <f>IFERROR(VLOOKUP(Tabla1[[#This Row],[FECHA]],'RECAUDOS EXTERNOS'!A:D,3,FALSE),0)</f>
        <v>0</v>
      </c>
    </row>
    <row r="1327" spans="1:22" x14ac:dyDescent="0.25">
      <c r="A1327" s="1">
        <v>38886</v>
      </c>
      <c r="B1327" s="3" t="s">
        <v>4</v>
      </c>
      <c r="C1327" s="2">
        <v>38869</v>
      </c>
      <c r="D1327" s="5">
        <f>YEAR(Tabla1[[#This Row],[FECHA]])</f>
        <v>2006</v>
      </c>
      <c r="E1327" s="5">
        <f>IFERROR(VLOOKUP(Tabla1[[#This Row],[FECHA]],'COMPARENDOS TOTALES'!A:D,4,FALSE),0)</f>
        <v>62</v>
      </c>
      <c r="F1327" s="9">
        <f>IFERROR(VLOOKUP(Tabla1[[#This Row],[FECHA]],'COMPARENDOS TOTALES'!A:D,3,FALSE),0)</f>
        <v>13368800</v>
      </c>
      <c r="G1327" s="5">
        <f>IFERROR(VLOOKUP(Tabla1[[#This Row],[FECHA]],EXONERACIONES!A:D,4,FALSE),0)</f>
        <v>40</v>
      </c>
      <c r="H1327" s="9">
        <f>IFERROR(VLOOKUP(Tabla1[[#This Row],[FECHA]],EXONERACIONES!A:D,3,FALSE),0)</f>
        <v>8976000</v>
      </c>
      <c r="I1327" s="5">
        <f>IFERROR(VLOOKUP(Tabla1[[#This Row],[FECHA]],'SIMIT CON RES'!A:D,4,FALSE),0)</f>
        <v>0</v>
      </c>
      <c r="J1327" s="9">
        <f>IFERROR(VLOOKUP(Tabla1[[#This Row],[FECHA]],'SIMIT CON RES'!A:D,3,FALSE),0)</f>
        <v>0</v>
      </c>
      <c r="K1327">
        <f>IFERROR(VLOOKUP(Tabla1[[#This Row],[FECHA]],'SIMIT SIN RES'!A:D,4,FALSE),0)</f>
        <v>0</v>
      </c>
      <c r="L1327" s="9">
        <f>IFERROR(VLOOKUP(Tabla1[[#This Row],[FECHA]],'SIMIT SIN RES'!A:D,3,FALSE),0)</f>
        <v>0</v>
      </c>
      <c r="M1327" s="5">
        <f>IFERROR(VLOOKUP(Tabla1[[#This Row],[FECHA]],'RECAUDOS DE COMPARENDOS'!A:D,4,FALSE),0)</f>
        <v>5</v>
      </c>
      <c r="N1327" s="9">
        <f>IFERROR(VLOOKUP(Tabla1[[#This Row],[FECHA]],'RECAUDOS DE COMPARENDOS'!A:D,3,FALSE),0)</f>
        <v>924800</v>
      </c>
      <c r="O1327" s="5">
        <f>IFERROR(VLOOKUP(Tabla1[[#This Row],[FECHA]],'RECAUDOS DE RESOLUCIONES'!A:D,4,FALSE),0)</f>
        <v>0</v>
      </c>
      <c r="P1327" s="9">
        <f>IFERROR(VLOOKUP(Tabla1[[#This Row],[FECHA]],'RECAUDOS DE RESOLUCIONES'!A:D,3,FALSE),0)</f>
        <v>0</v>
      </c>
      <c r="Q132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17</v>
      </c>
      <c r="R1327" s="9">
        <f>Tabla1[V. COMPARENDOS]-(Tabla1[V. EXONERACIONES]+Tabla1[[#This Row],[V. SIMIT CON RESOLUCION]]+Tabla1[[#This Row],[V. SIMIT SIN RESOLUCION]]+Tabla1[[#This Row],[V. RECAUDOS COMPARENDOS]]+Tabla1[[#This Row],[V. RECAUDOS RESOLUCIONES]])</f>
        <v>3468000</v>
      </c>
      <c r="S1327" s="11">
        <f>IFERROR(VLOOKUP(Tabla1[[#This Row],[FECHA]],'RECAUDOS LOCALES'!A:D,4,FALSE),0)</f>
        <v>0</v>
      </c>
      <c r="T1327" s="9">
        <f>IFERROR(VLOOKUP(Tabla1[[#This Row],[FECHA]],'RECAUDOS LOCALES'!A:D,3,FALSE),0)</f>
        <v>0</v>
      </c>
      <c r="U1327" s="11">
        <f>IFERROR(VLOOKUP(Tabla1[[#This Row],[FECHA]],'RECAUDOS EXTERNOS'!A:D,4,FALSE),0)</f>
        <v>0</v>
      </c>
      <c r="V1327" s="9">
        <f>IFERROR(VLOOKUP(Tabla1[[#This Row],[FECHA]],'RECAUDOS EXTERNOS'!A:D,3,FALSE),0)</f>
        <v>0</v>
      </c>
    </row>
    <row r="1328" spans="1:22" x14ac:dyDescent="0.25">
      <c r="A1328" s="1">
        <v>38887</v>
      </c>
      <c r="B1328" s="3" t="s">
        <v>1</v>
      </c>
      <c r="C1328" s="2">
        <v>38869</v>
      </c>
      <c r="D1328" s="5">
        <f>YEAR(Tabla1[[#This Row],[FECHA]])</f>
        <v>2006</v>
      </c>
      <c r="E1328" s="5">
        <f>IFERROR(VLOOKUP(Tabla1[[#This Row],[FECHA]],'COMPARENDOS TOTALES'!A:D,4,FALSE),0)</f>
        <v>58</v>
      </c>
      <c r="F1328" s="9">
        <f>IFERROR(VLOOKUP(Tabla1[[#This Row],[FECHA]],'COMPARENDOS TOTALES'!A:D,3,FALSE),0)</f>
        <v>11383200</v>
      </c>
      <c r="G1328" s="5">
        <f>IFERROR(VLOOKUP(Tabla1[[#This Row],[FECHA]],EXONERACIONES!A:D,4,FALSE),0)</f>
        <v>48</v>
      </c>
      <c r="H1328" s="9">
        <f>IFERROR(VLOOKUP(Tabla1[[#This Row],[FECHA]],EXONERACIONES!A:D,3,FALSE),0)</f>
        <v>9329600</v>
      </c>
      <c r="I1328" s="5">
        <f>IFERROR(VLOOKUP(Tabla1[[#This Row],[FECHA]],'SIMIT CON RES'!A:D,4,FALSE),0)</f>
        <v>0</v>
      </c>
      <c r="J1328" s="9">
        <f>IFERROR(VLOOKUP(Tabla1[[#This Row],[FECHA]],'SIMIT CON RES'!A:D,3,FALSE),0)</f>
        <v>0</v>
      </c>
      <c r="K1328">
        <f>IFERROR(VLOOKUP(Tabla1[[#This Row],[FECHA]],'SIMIT SIN RES'!A:D,4,FALSE),0)</f>
        <v>0</v>
      </c>
      <c r="L1328" s="9">
        <f>IFERROR(VLOOKUP(Tabla1[[#This Row],[FECHA]],'SIMIT SIN RES'!A:D,3,FALSE),0)</f>
        <v>0</v>
      </c>
      <c r="M1328" s="5">
        <f>IFERROR(VLOOKUP(Tabla1[[#This Row],[FECHA]],'RECAUDOS DE COMPARENDOS'!A:D,4,FALSE),0)</f>
        <v>6</v>
      </c>
      <c r="N1328" s="9">
        <f>IFERROR(VLOOKUP(Tabla1[[#This Row],[FECHA]],'RECAUDOS DE COMPARENDOS'!A:D,3,FALSE),0)</f>
        <v>1237600</v>
      </c>
      <c r="O1328" s="5">
        <f>IFERROR(VLOOKUP(Tabla1[[#This Row],[FECHA]],'RECAUDOS DE RESOLUCIONES'!A:D,4,FALSE),0)</f>
        <v>0</v>
      </c>
      <c r="P1328" s="9">
        <f>IFERROR(VLOOKUP(Tabla1[[#This Row],[FECHA]],'RECAUDOS DE RESOLUCIONES'!A:D,3,FALSE),0)</f>
        <v>0</v>
      </c>
      <c r="Q132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1328" s="9">
        <f>Tabla1[V. COMPARENDOS]-(Tabla1[V. EXONERACIONES]+Tabla1[[#This Row],[V. SIMIT CON RESOLUCION]]+Tabla1[[#This Row],[V. SIMIT SIN RESOLUCION]]+Tabla1[[#This Row],[V. RECAUDOS COMPARENDOS]]+Tabla1[[#This Row],[V. RECAUDOS RESOLUCIONES]])</f>
        <v>816000</v>
      </c>
      <c r="S1328" s="11">
        <f>IFERROR(VLOOKUP(Tabla1[[#This Row],[FECHA]],'RECAUDOS LOCALES'!A:D,4,FALSE),0)</f>
        <v>0</v>
      </c>
      <c r="T1328" s="9">
        <f>IFERROR(VLOOKUP(Tabla1[[#This Row],[FECHA]],'RECAUDOS LOCALES'!A:D,3,FALSE),0)</f>
        <v>0</v>
      </c>
      <c r="U1328" s="11">
        <f>IFERROR(VLOOKUP(Tabla1[[#This Row],[FECHA]],'RECAUDOS EXTERNOS'!A:D,4,FALSE),0)</f>
        <v>0</v>
      </c>
      <c r="V1328" s="9">
        <f>IFERROR(VLOOKUP(Tabla1[[#This Row],[FECHA]],'RECAUDOS EXTERNOS'!A:D,3,FALSE),0)</f>
        <v>0</v>
      </c>
    </row>
    <row r="1329" spans="1:22" x14ac:dyDescent="0.25">
      <c r="A1329" s="1">
        <v>38888</v>
      </c>
      <c r="B1329" s="3" t="s">
        <v>2</v>
      </c>
      <c r="C1329" s="2">
        <v>38869</v>
      </c>
      <c r="D1329" s="5">
        <f>YEAR(Tabla1[[#This Row],[FECHA]])</f>
        <v>2006</v>
      </c>
      <c r="E1329" s="5">
        <f>IFERROR(VLOOKUP(Tabla1[[#This Row],[FECHA]],'COMPARENDOS TOTALES'!A:D,4,FALSE),0)</f>
        <v>49</v>
      </c>
      <c r="F1329" s="9">
        <f>IFERROR(VLOOKUP(Tabla1[[#This Row],[FECHA]],'COMPARENDOS TOTALES'!A:D,3,FALSE),0)</f>
        <v>10363200</v>
      </c>
      <c r="G1329" s="5">
        <f>IFERROR(VLOOKUP(Tabla1[[#This Row],[FECHA]],EXONERACIONES!A:D,4,FALSE),0)</f>
        <v>31</v>
      </c>
      <c r="H1329" s="9">
        <f>IFERROR(VLOOKUP(Tabla1[[#This Row],[FECHA]],EXONERACIONES!A:D,3,FALSE),0)</f>
        <v>6772800</v>
      </c>
      <c r="I1329" s="5">
        <f>IFERROR(VLOOKUP(Tabla1[[#This Row],[FECHA]],'SIMIT CON RES'!A:D,4,FALSE),0)</f>
        <v>0</v>
      </c>
      <c r="J1329" s="9">
        <f>IFERROR(VLOOKUP(Tabla1[[#This Row],[FECHA]],'SIMIT CON RES'!A:D,3,FALSE),0)</f>
        <v>0</v>
      </c>
      <c r="K1329">
        <f>IFERROR(VLOOKUP(Tabla1[[#This Row],[FECHA]],'SIMIT SIN RES'!A:D,4,FALSE),0)</f>
        <v>0</v>
      </c>
      <c r="L1329" s="9">
        <f>IFERROR(VLOOKUP(Tabla1[[#This Row],[FECHA]],'SIMIT SIN RES'!A:D,3,FALSE),0)</f>
        <v>0</v>
      </c>
      <c r="M1329" s="5">
        <f>IFERROR(VLOOKUP(Tabla1[[#This Row],[FECHA]],'RECAUDOS DE COMPARENDOS'!A:D,4,FALSE),0)</f>
        <v>10</v>
      </c>
      <c r="N1329" s="9">
        <f>IFERROR(VLOOKUP(Tabla1[[#This Row],[FECHA]],'RECAUDOS DE COMPARENDOS'!A:D,3,FALSE),0)</f>
        <v>1958400</v>
      </c>
      <c r="O1329" s="5">
        <f>IFERROR(VLOOKUP(Tabla1[[#This Row],[FECHA]],'RECAUDOS DE RESOLUCIONES'!A:D,4,FALSE),0)</f>
        <v>0</v>
      </c>
      <c r="P1329" s="9">
        <f>IFERROR(VLOOKUP(Tabla1[[#This Row],[FECHA]],'RECAUDOS DE RESOLUCIONES'!A:D,3,FALSE),0)</f>
        <v>0</v>
      </c>
      <c r="Q132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8</v>
      </c>
      <c r="R1329" s="9">
        <f>Tabla1[V. COMPARENDOS]-(Tabla1[V. EXONERACIONES]+Tabla1[[#This Row],[V. SIMIT CON RESOLUCION]]+Tabla1[[#This Row],[V. SIMIT SIN RESOLUCION]]+Tabla1[[#This Row],[V. RECAUDOS COMPARENDOS]]+Tabla1[[#This Row],[V. RECAUDOS RESOLUCIONES]])</f>
        <v>1632000</v>
      </c>
      <c r="S1329" s="11">
        <f>IFERROR(VLOOKUP(Tabla1[[#This Row],[FECHA]],'RECAUDOS LOCALES'!A:D,4,FALSE),0)</f>
        <v>5</v>
      </c>
      <c r="T1329" s="9">
        <f>IFERROR(VLOOKUP(Tabla1[[#This Row],[FECHA]],'RECAUDOS LOCALES'!A:D,3,FALSE),0)</f>
        <v>714000</v>
      </c>
      <c r="U1329" s="11">
        <f>IFERROR(VLOOKUP(Tabla1[[#This Row],[FECHA]],'RECAUDOS EXTERNOS'!A:D,4,FALSE),0)</f>
        <v>4</v>
      </c>
      <c r="V1329" s="9">
        <f>IFERROR(VLOOKUP(Tabla1[[#This Row],[FECHA]],'RECAUDOS EXTERNOS'!A:D,3,FALSE),0)</f>
        <v>1011670</v>
      </c>
    </row>
    <row r="1330" spans="1:22" x14ac:dyDescent="0.25">
      <c r="A1330" s="1">
        <v>38889</v>
      </c>
      <c r="B1330" s="3" t="s">
        <v>3</v>
      </c>
      <c r="C1330" s="2">
        <v>38869</v>
      </c>
      <c r="D1330" s="5">
        <f>YEAR(Tabla1[[#This Row],[FECHA]])</f>
        <v>2006</v>
      </c>
      <c r="E1330" s="5">
        <f>IFERROR(VLOOKUP(Tabla1[[#This Row],[FECHA]],'COMPARENDOS TOTALES'!A:D,4,FALSE),0)</f>
        <v>42</v>
      </c>
      <c r="F1330" s="9">
        <f>IFERROR(VLOOKUP(Tabla1[[#This Row],[FECHA]],'COMPARENDOS TOTALES'!A:D,3,FALSE),0)</f>
        <v>9112000</v>
      </c>
      <c r="G1330" s="5">
        <f>IFERROR(VLOOKUP(Tabla1[[#This Row],[FECHA]],EXONERACIONES!A:D,4,FALSE),0)</f>
        <v>37</v>
      </c>
      <c r="H1330" s="9">
        <f>IFERROR(VLOOKUP(Tabla1[[#This Row],[FECHA]],EXONERACIONES!A:D,3,FALSE),0)</f>
        <v>8092000</v>
      </c>
      <c r="I1330" s="5">
        <f>IFERROR(VLOOKUP(Tabla1[[#This Row],[FECHA]],'SIMIT CON RES'!A:D,4,FALSE),0)</f>
        <v>0</v>
      </c>
      <c r="J1330" s="9">
        <f>IFERROR(VLOOKUP(Tabla1[[#This Row],[FECHA]],'SIMIT CON RES'!A:D,3,FALSE),0)</f>
        <v>0</v>
      </c>
      <c r="K1330">
        <f>IFERROR(VLOOKUP(Tabla1[[#This Row],[FECHA]],'SIMIT SIN RES'!A:D,4,FALSE),0)</f>
        <v>0</v>
      </c>
      <c r="L1330" s="9">
        <f>IFERROR(VLOOKUP(Tabla1[[#This Row],[FECHA]],'SIMIT SIN RES'!A:D,3,FALSE),0)</f>
        <v>0</v>
      </c>
      <c r="M1330" s="5">
        <f>IFERROR(VLOOKUP(Tabla1[[#This Row],[FECHA]],'RECAUDOS DE COMPARENDOS'!A:D,4,FALSE),0)</f>
        <v>1</v>
      </c>
      <c r="N1330" s="9">
        <f>IFERROR(VLOOKUP(Tabla1[[#This Row],[FECHA]],'RECAUDOS DE COMPARENDOS'!A:D,3,FALSE),0)</f>
        <v>204000</v>
      </c>
      <c r="O1330" s="5">
        <f>IFERROR(VLOOKUP(Tabla1[[#This Row],[FECHA]],'RECAUDOS DE RESOLUCIONES'!A:D,4,FALSE),0)</f>
        <v>0</v>
      </c>
      <c r="P1330" s="9">
        <f>IFERROR(VLOOKUP(Tabla1[[#This Row],[FECHA]],'RECAUDOS DE RESOLUCIONES'!A:D,3,FALSE),0)</f>
        <v>0</v>
      </c>
      <c r="Q133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1330" s="9">
        <f>Tabla1[V. COMPARENDOS]-(Tabla1[V. EXONERACIONES]+Tabla1[[#This Row],[V. SIMIT CON RESOLUCION]]+Tabla1[[#This Row],[V. SIMIT SIN RESOLUCION]]+Tabla1[[#This Row],[V. RECAUDOS COMPARENDOS]]+Tabla1[[#This Row],[V. RECAUDOS RESOLUCIONES]])</f>
        <v>816000</v>
      </c>
      <c r="S1330" s="11">
        <f>IFERROR(VLOOKUP(Tabla1[[#This Row],[FECHA]],'RECAUDOS LOCALES'!A:D,4,FALSE),0)</f>
        <v>5</v>
      </c>
      <c r="T1330" s="9">
        <f>IFERROR(VLOOKUP(Tabla1[[#This Row],[FECHA]],'RECAUDOS LOCALES'!A:D,3,FALSE),0)</f>
        <v>414800</v>
      </c>
      <c r="U1330" s="11">
        <f>IFERROR(VLOOKUP(Tabla1[[#This Row],[FECHA]],'RECAUDOS EXTERNOS'!A:D,4,FALSE),0)</f>
        <v>6</v>
      </c>
      <c r="V1330" s="9">
        <f>IFERROR(VLOOKUP(Tabla1[[#This Row],[FECHA]],'RECAUDOS EXTERNOS'!A:D,3,FALSE),0)</f>
        <v>1447625</v>
      </c>
    </row>
    <row r="1331" spans="1:22" x14ac:dyDescent="0.25">
      <c r="A1331" s="1">
        <v>38890</v>
      </c>
      <c r="B1331" s="3" t="s">
        <v>6</v>
      </c>
      <c r="C1331" s="2">
        <v>38869</v>
      </c>
      <c r="D1331" s="5">
        <f>YEAR(Tabla1[[#This Row],[FECHA]])</f>
        <v>2006</v>
      </c>
      <c r="E1331" s="5">
        <f>IFERROR(VLOOKUP(Tabla1[[#This Row],[FECHA]],'COMPARENDOS TOTALES'!A:D,4,FALSE),0)</f>
        <v>56</v>
      </c>
      <c r="F1331" s="9">
        <f>IFERROR(VLOOKUP(Tabla1[[#This Row],[FECHA]],'COMPARENDOS TOTALES'!A:D,3,FALSE),0)</f>
        <v>12376000</v>
      </c>
      <c r="G1331" s="5">
        <f>IFERROR(VLOOKUP(Tabla1[[#This Row],[FECHA]],EXONERACIONES!A:D,4,FALSE),0)</f>
        <v>49</v>
      </c>
      <c r="H1331" s="9">
        <f>IFERROR(VLOOKUP(Tabla1[[#This Row],[FECHA]],EXONERACIONES!A:D,3,FALSE),0)</f>
        <v>10948000</v>
      </c>
      <c r="I1331" s="5">
        <f>IFERROR(VLOOKUP(Tabla1[[#This Row],[FECHA]],'SIMIT CON RES'!A:D,4,FALSE),0)</f>
        <v>0</v>
      </c>
      <c r="J1331" s="9">
        <f>IFERROR(VLOOKUP(Tabla1[[#This Row],[FECHA]],'SIMIT CON RES'!A:D,3,FALSE),0)</f>
        <v>0</v>
      </c>
      <c r="K1331">
        <f>IFERROR(VLOOKUP(Tabla1[[#This Row],[FECHA]],'SIMIT SIN RES'!A:D,4,FALSE),0)</f>
        <v>0</v>
      </c>
      <c r="L1331" s="9">
        <f>IFERROR(VLOOKUP(Tabla1[[#This Row],[FECHA]],'SIMIT SIN RES'!A:D,3,FALSE),0)</f>
        <v>0</v>
      </c>
      <c r="M1331" s="5">
        <f>IFERROR(VLOOKUP(Tabla1[[#This Row],[FECHA]],'RECAUDOS DE COMPARENDOS'!A:D,4,FALSE),0)</f>
        <v>3</v>
      </c>
      <c r="N1331" s="9">
        <f>IFERROR(VLOOKUP(Tabla1[[#This Row],[FECHA]],'RECAUDOS DE COMPARENDOS'!A:D,3,FALSE),0)</f>
        <v>612000</v>
      </c>
      <c r="O1331" s="5">
        <f>IFERROR(VLOOKUP(Tabla1[[#This Row],[FECHA]],'RECAUDOS DE RESOLUCIONES'!A:D,4,FALSE),0)</f>
        <v>0</v>
      </c>
      <c r="P1331" s="9">
        <f>IFERROR(VLOOKUP(Tabla1[[#This Row],[FECHA]],'RECAUDOS DE RESOLUCIONES'!A:D,3,FALSE),0)</f>
        <v>0</v>
      </c>
      <c r="Q133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1331" s="9">
        <f>Tabla1[V. COMPARENDOS]-(Tabla1[V. EXONERACIONES]+Tabla1[[#This Row],[V. SIMIT CON RESOLUCION]]+Tabla1[[#This Row],[V. SIMIT SIN RESOLUCION]]+Tabla1[[#This Row],[V. RECAUDOS COMPARENDOS]]+Tabla1[[#This Row],[V. RECAUDOS RESOLUCIONES]])</f>
        <v>816000</v>
      </c>
      <c r="S1331" s="11">
        <f>IFERROR(VLOOKUP(Tabla1[[#This Row],[FECHA]],'RECAUDOS LOCALES'!A:D,4,FALSE),0)</f>
        <v>3</v>
      </c>
      <c r="T1331" s="9">
        <f>IFERROR(VLOOKUP(Tabla1[[#This Row],[FECHA]],'RECAUDOS LOCALES'!A:D,3,FALSE),0)</f>
        <v>258400</v>
      </c>
      <c r="U1331" s="11">
        <f>IFERROR(VLOOKUP(Tabla1[[#This Row],[FECHA]],'RECAUDOS EXTERNOS'!A:D,4,FALSE),0)</f>
        <v>9</v>
      </c>
      <c r="V1331" s="9">
        <f>IFERROR(VLOOKUP(Tabla1[[#This Row],[FECHA]],'RECAUDOS EXTERNOS'!A:D,3,FALSE),0)</f>
        <v>2063920</v>
      </c>
    </row>
    <row r="1332" spans="1:22" x14ac:dyDescent="0.25">
      <c r="A1332" s="1">
        <v>38891</v>
      </c>
      <c r="B1332" s="3" t="s">
        <v>0</v>
      </c>
      <c r="C1332" s="2">
        <v>38869</v>
      </c>
      <c r="D1332" s="5">
        <f>YEAR(Tabla1[[#This Row],[FECHA]])</f>
        <v>2006</v>
      </c>
      <c r="E1332" s="5">
        <f>IFERROR(VLOOKUP(Tabla1[[#This Row],[FECHA]],'COMPARENDOS TOTALES'!A:D,4,FALSE),0)</f>
        <v>33</v>
      </c>
      <c r="F1332" s="9">
        <f>IFERROR(VLOOKUP(Tabla1[[#This Row],[FECHA]],'COMPARENDOS TOTALES'!A:D,3,FALSE),0)</f>
        <v>7493600</v>
      </c>
      <c r="G1332" s="5">
        <f>IFERROR(VLOOKUP(Tabla1[[#This Row],[FECHA]],EXONERACIONES!A:D,4,FALSE),0)</f>
        <v>28</v>
      </c>
      <c r="H1332" s="9">
        <f>IFERROR(VLOOKUP(Tabla1[[#This Row],[FECHA]],EXONERACIONES!A:D,3,FALSE),0)</f>
        <v>6568800</v>
      </c>
      <c r="I1332" s="5">
        <f>IFERROR(VLOOKUP(Tabla1[[#This Row],[FECHA]],'SIMIT CON RES'!A:D,4,FALSE),0)</f>
        <v>0</v>
      </c>
      <c r="J1332" s="9">
        <f>IFERROR(VLOOKUP(Tabla1[[#This Row],[FECHA]],'SIMIT CON RES'!A:D,3,FALSE),0)</f>
        <v>0</v>
      </c>
      <c r="K1332">
        <f>IFERROR(VLOOKUP(Tabla1[[#This Row],[FECHA]],'SIMIT SIN RES'!A:D,4,FALSE),0)</f>
        <v>0</v>
      </c>
      <c r="L1332" s="9">
        <f>IFERROR(VLOOKUP(Tabla1[[#This Row],[FECHA]],'SIMIT SIN RES'!A:D,3,FALSE),0)</f>
        <v>0</v>
      </c>
      <c r="M1332" s="5">
        <f>IFERROR(VLOOKUP(Tabla1[[#This Row],[FECHA]],'RECAUDOS DE COMPARENDOS'!A:D,4,FALSE),0)</f>
        <v>2</v>
      </c>
      <c r="N1332" s="9">
        <f>IFERROR(VLOOKUP(Tabla1[[#This Row],[FECHA]],'RECAUDOS DE COMPARENDOS'!A:D,3,FALSE),0)</f>
        <v>408000</v>
      </c>
      <c r="O1332" s="5">
        <f>IFERROR(VLOOKUP(Tabla1[[#This Row],[FECHA]],'RECAUDOS DE RESOLUCIONES'!A:D,4,FALSE),0)</f>
        <v>0</v>
      </c>
      <c r="P1332" s="9">
        <f>IFERROR(VLOOKUP(Tabla1[[#This Row],[FECHA]],'RECAUDOS DE RESOLUCIONES'!A:D,3,FALSE),0)</f>
        <v>0</v>
      </c>
      <c r="Q133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1332" s="9">
        <f>Tabla1[V. COMPARENDOS]-(Tabla1[V. EXONERACIONES]+Tabla1[[#This Row],[V. SIMIT CON RESOLUCION]]+Tabla1[[#This Row],[V. SIMIT SIN RESOLUCION]]+Tabla1[[#This Row],[V. RECAUDOS COMPARENDOS]]+Tabla1[[#This Row],[V. RECAUDOS RESOLUCIONES]])</f>
        <v>516800</v>
      </c>
      <c r="S1332" s="11">
        <f>IFERROR(VLOOKUP(Tabla1[[#This Row],[FECHA]],'RECAUDOS LOCALES'!A:D,4,FALSE),0)</f>
        <v>9</v>
      </c>
      <c r="T1332" s="9">
        <f>IFERROR(VLOOKUP(Tabla1[[#This Row],[FECHA]],'RECAUDOS LOCALES'!A:D,3,FALSE),0)</f>
        <v>1083693</v>
      </c>
      <c r="U1332" s="11">
        <f>IFERROR(VLOOKUP(Tabla1[[#This Row],[FECHA]],'RECAUDOS EXTERNOS'!A:D,4,FALSE),0)</f>
        <v>8</v>
      </c>
      <c r="V1332" s="9">
        <f>IFERROR(VLOOKUP(Tabla1[[#This Row],[FECHA]],'RECAUDOS EXTERNOS'!A:D,3,FALSE),0)</f>
        <v>2094020</v>
      </c>
    </row>
    <row r="1333" spans="1:22" x14ac:dyDescent="0.25">
      <c r="A1333" s="1">
        <v>38892</v>
      </c>
      <c r="B1333" s="3" t="s">
        <v>5</v>
      </c>
      <c r="C1333" s="2">
        <v>38869</v>
      </c>
      <c r="D1333" s="5">
        <f>YEAR(Tabla1[[#This Row],[FECHA]])</f>
        <v>2006</v>
      </c>
      <c r="E1333" s="5">
        <f>IFERROR(VLOOKUP(Tabla1[[#This Row],[FECHA]],'COMPARENDOS TOTALES'!A:D,4,FALSE),0)</f>
        <v>66</v>
      </c>
      <c r="F1333" s="9">
        <f>IFERROR(VLOOKUP(Tabla1[[#This Row],[FECHA]],'COMPARENDOS TOTALES'!A:D,3,FALSE),0)</f>
        <v>12988000</v>
      </c>
      <c r="G1333" s="5">
        <f>IFERROR(VLOOKUP(Tabla1[[#This Row],[FECHA]],EXONERACIONES!A:D,4,FALSE),0)</f>
        <v>39</v>
      </c>
      <c r="H1333" s="9">
        <f>IFERROR(VLOOKUP(Tabla1[[#This Row],[FECHA]],EXONERACIONES!A:D,3,FALSE),0)</f>
        <v>7670400</v>
      </c>
      <c r="I1333" s="5">
        <f>IFERROR(VLOOKUP(Tabla1[[#This Row],[FECHA]],'SIMIT CON RES'!A:D,4,FALSE),0)</f>
        <v>1</v>
      </c>
      <c r="J1333" s="9">
        <f>IFERROR(VLOOKUP(Tabla1[[#This Row],[FECHA]],'SIMIT CON RES'!A:D,3,FALSE),0)</f>
        <v>204000</v>
      </c>
      <c r="K1333">
        <f>IFERROR(VLOOKUP(Tabla1[[#This Row],[FECHA]],'SIMIT SIN RES'!A:D,4,FALSE),0)</f>
        <v>0</v>
      </c>
      <c r="L1333" s="9">
        <f>IFERROR(VLOOKUP(Tabla1[[#This Row],[FECHA]],'SIMIT SIN RES'!A:D,3,FALSE),0)</f>
        <v>0</v>
      </c>
      <c r="M1333" s="5">
        <f>IFERROR(VLOOKUP(Tabla1[[#This Row],[FECHA]],'RECAUDOS DE COMPARENDOS'!A:D,4,FALSE),0)</f>
        <v>3</v>
      </c>
      <c r="N1333" s="9">
        <f>IFERROR(VLOOKUP(Tabla1[[#This Row],[FECHA]],'RECAUDOS DE COMPARENDOS'!A:D,3,FALSE),0)</f>
        <v>612000</v>
      </c>
      <c r="O1333" s="5">
        <f>IFERROR(VLOOKUP(Tabla1[[#This Row],[FECHA]],'RECAUDOS DE RESOLUCIONES'!A:D,4,FALSE),0)</f>
        <v>0</v>
      </c>
      <c r="P1333" s="9">
        <f>IFERROR(VLOOKUP(Tabla1[[#This Row],[FECHA]],'RECAUDOS DE RESOLUCIONES'!A:D,3,FALSE),0)</f>
        <v>0</v>
      </c>
      <c r="Q133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23</v>
      </c>
      <c r="R1333" s="9">
        <f>Tabla1[V. COMPARENDOS]-(Tabla1[V. EXONERACIONES]+Tabla1[[#This Row],[V. SIMIT CON RESOLUCION]]+Tabla1[[#This Row],[V. SIMIT SIN RESOLUCION]]+Tabla1[[#This Row],[V. RECAUDOS COMPARENDOS]]+Tabla1[[#This Row],[V. RECAUDOS RESOLUCIONES]])</f>
        <v>4501600</v>
      </c>
      <c r="S1333" s="11">
        <f>IFERROR(VLOOKUP(Tabla1[[#This Row],[FECHA]],'RECAUDOS LOCALES'!A:D,4,FALSE),0)</f>
        <v>0</v>
      </c>
      <c r="T1333" s="9">
        <f>IFERROR(VLOOKUP(Tabla1[[#This Row],[FECHA]],'RECAUDOS LOCALES'!A:D,3,FALSE),0)</f>
        <v>0</v>
      </c>
      <c r="U1333" s="11">
        <f>IFERROR(VLOOKUP(Tabla1[[#This Row],[FECHA]],'RECAUDOS EXTERNOS'!A:D,4,FALSE),0)</f>
        <v>0</v>
      </c>
      <c r="V1333" s="9">
        <f>IFERROR(VLOOKUP(Tabla1[[#This Row],[FECHA]],'RECAUDOS EXTERNOS'!A:D,3,FALSE),0)</f>
        <v>0</v>
      </c>
    </row>
    <row r="1334" spans="1:22" x14ac:dyDescent="0.25">
      <c r="A1334" s="1">
        <v>38893</v>
      </c>
      <c r="B1334" s="3" t="s">
        <v>4</v>
      </c>
      <c r="C1334" s="2">
        <v>38869</v>
      </c>
      <c r="D1334" s="5">
        <f>YEAR(Tabla1[[#This Row],[FECHA]])</f>
        <v>2006</v>
      </c>
      <c r="E1334" s="5">
        <f>IFERROR(VLOOKUP(Tabla1[[#This Row],[FECHA]],'COMPARENDOS TOTALES'!A:D,4,FALSE),0)</f>
        <v>64</v>
      </c>
      <c r="F1334" s="9">
        <f>IFERROR(VLOOKUP(Tabla1[[#This Row],[FECHA]],'COMPARENDOS TOTALES'!A:D,3,FALSE),0)</f>
        <v>13396000</v>
      </c>
      <c r="G1334" s="5">
        <f>IFERROR(VLOOKUP(Tabla1[[#This Row],[FECHA]],EXONERACIONES!A:D,4,FALSE),0)</f>
        <v>46</v>
      </c>
      <c r="H1334" s="9">
        <f>IFERROR(VLOOKUP(Tabla1[[#This Row],[FECHA]],EXONERACIONES!A:D,3,FALSE),0)</f>
        <v>9819200</v>
      </c>
      <c r="I1334" s="5">
        <f>IFERROR(VLOOKUP(Tabla1[[#This Row],[FECHA]],'SIMIT CON RES'!A:D,4,FALSE),0)</f>
        <v>0</v>
      </c>
      <c r="J1334" s="9">
        <f>IFERROR(VLOOKUP(Tabla1[[#This Row],[FECHA]],'SIMIT CON RES'!A:D,3,FALSE),0)</f>
        <v>0</v>
      </c>
      <c r="K1334">
        <f>IFERROR(VLOOKUP(Tabla1[[#This Row],[FECHA]],'SIMIT SIN RES'!A:D,4,FALSE),0)</f>
        <v>0</v>
      </c>
      <c r="L1334" s="9">
        <f>IFERROR(VLOOKUP(Tabla1[[#This Row],[FECHA]],'SIMIT SIN RES'!A:D,3,FALSE),0)</f>
        <v>0</v>
      </c>
      <c r="M1334" s="5">
        <f>IFERROR(VLOOKUP(Tabla1[[#This Row],[FECHA]],'RECAUDOS DE COMPARENDOS'!A:D,4,FALSE),0)</f>
        <v>3</v>
      </c>
      <c r="N1334" s="9">
        <f>IFERROR(VLOOKUP(Tabla1[[#This Row],[FECHA]],'RECAUDOS DE COMPARENDOS'!A:D,3,FALSE),0)</f>
        <v>612000</v>
      </c>
      <c r="O1334" s="5">
        <f>IFERROR(VLOOKUP(Tabla1[[#This Row],[FECHA]],'RECAUDOS DE RESOLUCIONES'!A:D,4,FALSE),0)</f>
        <v>0</v>
      </c>
      <c r="P1334" s="9">
        <f>IFERROR(VLOOKUP(Tabla1[[#This Row],[FECHA]],'RECAUDOS DE RESOLUCIONES'!A:D,3,FALSE),0)</f>
        <v>0</v>
      </c>
      <c r="Q133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15</v>
      </c>
      <c r="R1334" s="9">
        <f>Tabla1[V. COMPARENDOS]-(Tabla1[V. EXONERACIONES]+Tabla1[[#This Row],[V. SIMIT CON RESOLUCION]]+Tabla1[[#This Row],[V. SIMIT SIN RESOLUCION]]+Tabla1[[#This Row],[V. RECAUDOS COMPARENDOS]]+Tabla1[[#This Row],[V. RECAUDOS RESOLUCIONES]])</f>
        <v>2964800</v>
      </c>
      <c r="S1334" s="11">
        <f>IFERROR(VLOOKUP(Tabla1[[#This Row],[FECHA]],'RECAUDOS LOCALES'!A:D,4,FALSE),0)</f>
        <v>0</v>
      </c>
      <c r="T1334" s="9">
        <f>IFERROR(VLOOKUP(Tabla1[[#This Row],[FECHA]],'RECAUDOS LOCALES'!A:D,3,FALSE),0)</f>
        <v>0</v>
      </c>
      <c r="U1334" s="11">
        <f>IFERROR(VLOOKUP(Tabla1[[#This Row],[FECHA]],'RECAUDOS EXTERNOS'!A:D,4,FALSE),0)</f>
        <v>0</v>
      </c>
      <c r="V1334" s="9">
        <f>IFERROR(VLOOKUP(Tabla1[[#This Row],[FECHA]],'RECAUDOS EXTERNOS'!A:D,3,FALSE),0)</f>
        <v>0</v>
      </c>
    </row>
    <row r="1335" spans="1:22" x14ac:dyDescent="0.25">
      <c r="A1335" s="1">
        <v>38894</v>
      </c>
      <c r="B1335" s="3" t="s">
        <v>1</v>
      </c>
      <c r="C1335" s="2">
        <v>38869</v>
      </c>
      <c r="D1335" s="5">
        <f>YEAR(Tabla1[[#This Row],[FECHA]])</f>
        <v>2006</v>
      </c>
      <c r="E1335" s="5">
        <f>IFERROR(VLOOKUP(Tabla1[[#This Row],[FECHA]],'COMPARENDOS TOTALES'!A:D,4,FALSE),0)</f>
        <v>59</v>
      </c>
      <c r="F1335" s="9">
        <f>IFERROR(VLOOKUP(Tabla1[[#This Row],[FECHA]],'COMPARENDOS TOTALES'!A:D,3,FALSE),0)</f>
        <v>11872800</v>
      </c>
      <c r="G1335" s="5">
        <f>IFERROR(VLOOKUP(Tabla1[[#This Row],[FECHA]],EXONERACIONES!A:D,4,FALSE),0)</f>
        <v>39</v>
      </c>
      <c r="H1335" s="9">
        <f>IFERROR(VLOOKUP(Tabla1[[#This Row],[FECHA]],EXONERACIONES!A:D,3,FALSE),0)</f>
        <v>8173600</v>
      </c>
      <c r="I1335" s="5">
        <f>IFERROR(VLOOKUP(Tabla1[[#This Row],[FECHA]],'SIMIT CON RES'!A:D,4,FALSE),0)</f>
        <v>0</v>
      </c>
      <c r="J1335" s="9">
        <f>IFERROR(VLOOKUP(Tabla1[[#This Row],[FECHA]],'SIMIT CON RES'!A:D,3,FALSE),0)</f>
        <v>0</v>
      </c>
      <c r="K1335">
        <f>IFERROR(VLOOKUP(Tabla1[[#This Row],[FECHA]],'SIMIT SIN RES'!A:D,4,FALSE),0)</f>
        <v>0</v>
      </c>
      <c r="L1335" s="9">
        <f>IFERROR(VLOOKUP(Tabla1[[#This Row],[FECHA]],'SIMIT SIN RES'!A:D,3,FALSE),0)</f>
        <v>0</v>
      </c>
      <c r="M1335" s="5">
        <f>IFERROR(VLOOKUP(Tabla1[[#This Row],[FECHA]],'RECAUDOS DE COMPARENDOS'!A:D,4,FALSE),0)</f>
        <v>2</v>
      </c>
      <c r="N1335" s="9">
        <f>IFERROR(VLOOKUP(Tabla1[[#This Row],[FECHA]],'RECAUDOS DE COMPARENDOS'!A:D,3,FALSE),0)</f>
        <v>408000</v>
      </c>
      <c r="O1335" s="5">
        <f>IFERROR(VLOOKUP(Tabla1[[#This Row],[FECHA]],'RECAUDOS DE RESOLUCIONES'!A:D,4,FALSE),0)</f>
        <v>0</v>
      </c>
      <c r="P1335" s="9">
        <f>IFERROR(VLOOKUP(Tabla1[[#This Row],[FECHA]],'RECAUDOS DE RESOLUCIONES'!A:D,3,FALSE),0)</f>
        <v>0</v>
      </c>
      <c r="Q133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18</v>
      </c>
      <c r="R1335" s="9">
        <f>Tabla1[V. COMPARENDOS]-(Tabla1[V. EXONERACIONES]+Tabla1[[#This Row],[V. SIMIT CON RESOLUCION]]+Tabla1[[#This Row],[V. SIMIT SIN RESOLUCION]]+Tabla1[[#This Row],[V. RECAUDOS COMPARENDOS]]+Tabla1[[#This Row],[V. RECAUDOS RESOLUCIONES]])</f>
        <v>3291200</v>
      </c>
      <c r="S1335" s="11">
        <f>IFERROR(VLOOKUP(Tabla1[[#This Row],[FECHA]],'RECAUDOS LOCALES'!A:D,4,FALSE),0)</f>
        <v>0</v>
      </c>
      <c r="T1335" s="9">
        <f>IFERROR(VLOOKUP(Tabla1[[#This Row],[FECHA]],'RECAUDOS LOCALES'!A:D,3,FALSE),0)</f>
        <v>0</v>
      </c>
      <c r="U1335" s="11">
        <f>IFERROR(VLOOKUP(Tabla1[[#This Row],[FECHA]],'RECAUDOS EXTERNOS'!A:D,4,FALSE),0)</f>
        <v>0</v>
      </c>
      <c r="V1335" s="9">
        <f>IFERROR(VLOOKUP(Tabla1[[#This Row],[FECHA]],'RECAUDOS EXTERNOS'!A:D,3,FALSE),0)</f>
        <v>0</v>
      </c>
    </row>
    <row r="1336" spans="1:22" x14ac:dyDescent="0.25">
      <c r="A1336" s="1">
        <v>38895</v>
      </c>
      <c r="B1336" s="3" t="s">
        <v>2</v>
      </c>
      <c r="C1336" s="2">
        <v>38869</v>
      </c>
      <c r="D1336" s="5">
        <f>YEAR(Tabla1[[#This Row],[FECHA]])</f>
        <v>2006</v>
      </c>
      <c r="E1336" s="5">
        <f>IFERROR(VLOOKUP(Tabla1[[#This Row],[FECHA]],'COMPARENDOS TOTALES'!A:D,4,FALSE),0)</f>
        <v>42</v>
      </c>
      <c r="F1336" s="9">
        <f>IFERROR(VLOOKUP(Tabla1[[#This Row],[FECHA]],'COMPARENDOS TOTALES'!A:D,3,FALSE),0)</f>
        <v>10240800</v>
      </c>
      <c r="G1336" s="5">
        <f>IFERROR(VLOOKUP(Tabla1[[#This Row],[FECHA]],EXONERACIONES!A:D,4,FALSE),0)</f>
        <v>34</v>
      </c>
      <c r="H1336" s="9">
        <f>IFERROR(VLOOKUP(Tabla1[[#This Row],[FECHA]],EXONERACIONES!A:D,3,FALSE),0)</f>
        <v>7996800</v>
      </c>
      <c r="I1336" s="5">
        <f>IFERROR(VLOOKUP(Tabla1[[#This Row],[FECHA]],'SIMIT CON RES'!A:D,4,FALSE),0)</f>
        <v>0</v>
      </c>
      <c r="J1336" s="9">
        <f>IFERROR(VLOOKUP(Tabla1[[#This Row],[FECHA]],'SIMIT CON RES'!A:D,3,FALSE),0)</f>
        <v>0</v>
      </c>
      <c r="K1336">
        <f>IFERROR(VLOOKUP(Tabla1[[#This Row],[FECHA]],'SIMIT SIN RES'!A:D,4,FALSE),0)</f>
        <v>0</v>
      </c>
      <c r="L1336" s="9">
        <f>IFERROR(VLOOKUP(Tabla1[[#This Row],[FECHA]],'SIMIT SIN RES'!A:D,3,FALSE),0)</f>
        <v>0</v>
      </c>
      <c r="M1336" s="5">
        <f>IFERROR(VLOOKUP(Tabla1[[#This Row],[FECHA]],'RECAUDOS DE COMPARENDOS'!A:D,4,FALSE),0)</f>
        <v>1</v>
      </c>
      <c r="N1336" s="9">
        <f>IFERROR(VLOOKUP(Tabla1[[#This Row],[FECHA]],'RECAUDOS DE COMPARENDOS'!A:D,3,FALSE),0)</f>
        <v>204000</v>
      </c>
      <c r="O1336" s="5">
        <f>IFERROR(VLOOKUP(Tabla1[[#This Row],[FECHA]],'RECAUDOS DE RESOLUCIONES'!A:D,4,FALSE),0)</f>
        <v>0</v>
      </c>
      <c r="P1336" s="9">
        <f>IFERROR(VLOOKUP(Tabla1[[#This Row],[FECHA]],'RECAUDOS DE RESOLUCIONES'!A:D,3,FALSE),0)</f>
        <v>0</v>
      </c>
      <c r="Q133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7</v>
      </c>
      <c r="R1336" s="9">
        <f>Tabla1[V. COMPARENDOS]-(Tabla1[V. EXONERACIONES]+Tabla1[[#This Row],[V. SIMIT CON RESOLUCION]]+Tabla1[[#This Row],[V. SIMIT SIN RESOLUCION]]+Tabla1[[#This Row],[V. RECAUDOS COMPARENDOS]]+Tabla1[[#This Row],[V. RECAUDOS RESOLUCIONES]])</f>
        <v>2040000</v>
      </c>
      <c r="S1336" s="11">
        <f>IFERROR(VLOOKUP(Tabla1[[#This Row],[FECHA]],'RECAUDOS LOCALES'!A:D,4,FALSE),0)</f>
        <v>2</v>
      </c>
      <c r="T1336" s="9">
        <f>IFERROR(VLOOKUP(Tabla1[[#This Row],[FECHA]],'RECAUDOS LOCALES'!A:D,3,FALSE),0)</f>
        <v>369635</v>
      </c>
      <c r="U1336" s="11">
        <f>IFERROR(VLOOKUP(Tabla1[[#This Row],[FECHA]],'RECAUDOS EXTERNOS'!A:D,4,FALSE),0)</f>
        <v>7</v>
      </c>
      <c r="V1336" s="9">
        <f>IFERROR(VLOOKUP(Tabla1[[#This Row],[FECHA]],'RECAUDOS EXTERNOS'!A:D,3,FALSE),0)</f>
        <v>1694122</v>
      </c>
    </row>
    <row r="1337" spans="1:22" x14ac:dyDescent="0.25">
      <c r="A1337" s="1">
        <v>38896</v>
      </c>
      <c r="B1337" s="3" t="s">
        <v>3</v>
      </c>
      <c r="C1337" s="2">
        <v>38869</v>
      </c>
      <c r="D1337" s="5">
        <f>YEAR(Tabla1[[#This Row],[FECHA]])</f>
        <v>2006</v>
      </c>
      <c r="E1337" s="5">
        <f>IFERROR(VLOOKUP(Tabla1[[#This Row],[FECHA]],'COMPARENDOS TOTALES'!A:D,4,FALSE),0)</f>
        <v>50</v>
      </c>
      <c r="F1337" s="9">
        <f>IFERROR(VLOOKUP(Tabla1[[#This Row],[FECHA]],'COMPARENDOS TOTALES'!A:D,3,FALSE),0)</f>
        <v>11124800</v>
      </c>
      <c r="G1337" s="5">
        <f>IFERROR(VLOOKUP(Tabla1[[#This Row],[FECHA]],EXONERACIONES!A:D,4,FALSE),0)</f>
        <v>29</v>
      </c>
      <c r="H1337" s="9">
        <f>IFERROR(VLOOKUP(Tabla1[[#This Row],[FECHA]],EXONERACIONES!A:D,3,FALSE),0)</f>
        <v>6732000</v>
      </c>
      <c r="I1337" s="5">
        <f>IFERROR(VLOOKUP(Tabla1[[#This Row],[FECHA]],'SIMIT CON RES'!A:D,4,FALSE),0)</f>
        <v>0</v>
      </c>
      <c r="J1337" s="9">
        <f>IFERROR(VLOOKUP(Tabla1[[#This Row],[FECHA]],'SIMIT CON RES'!A:D,3,FALSE),0)</f>
        <v>0</v>
      </c>
      <c r="K1337">
        <f>IFERROR(VLOOKUP(Tabla1[[#This Row],[FECHA]],'SIMIT SIN RES'!A:D,4,FALSE),0)</f>
        <v>0</v>
      </c>
      <c r="L1337" s="9">
        <f>IFERROR(VLOOKUP(Tabla1[[#This Row],[FECHA]],'SIMIT SIN RES'!A:D,3,FALSE),0)</f>
        <v>0</v>
      </c>
      <c r="M1337" s="5">
        <f>IFERROR(VLOOKUP(Tabla1[[#This Row],[FECHA]],'RECAUDOS DE COMPARENDOS'!A:D,4,FALSE),0)</f>
        <v>5</v>
      </c>
      <c r="N1337" s="9">
        <f>IFERROR(VLOOKUP(Tabla1[[#This Row],[FECHA]],'RECAUDOS DE COMPARENDOS'!A:D,3,FALSE),0)</f>
        <v>924800</v>
      </c>
      <c r="O1337" s="5">
        <f>IFERROR(VLOOKUP(Tabla1[[#This Row],[FECHA]],'RECAUDOS DE RESOLUCIONES'!A:D,4,FALSE),0)</f>
        <v>0</v>
      </c>
      <c r="P1337" s="9">
        <f>IFERROR(VLOOKUP(Tabla1[[#This Row],[FECHA]],'RECAUDOS DE RESOLUCIONES'!A:D,3,FALSE),0)</f>
        <v>0</v>
      </c>
      <c r="Q133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16</v>
      </c>
      <c r="R1337" s="9">
        <f>Tabla1[V. COMPARENDOS]-(Tabla1[V. EXONERACIONES]+Tabla1[[#This Row],[V. SIMIT CON RESOLUCION]]+Tabla1[[#This Row],[V. SIMIT SIN RESOLUCION]]+Tabla1[[#This Row],[V. RECAUDOS COMPARENDOS]]+Tabla1[[#This Row],[V. RECAUDOS RESOLUCIONES]])</f>
        <v>3468000</v>
      </c>
      <c r="S1337" s="11">
        <f>IFERROR(VLOOKUP(Tabla1[[#This Row],[FECHA]],'RECAUDOS LOCALES'!A:D,4,FALSE),0)</f>
        <v>15</v>
      </c>
      <c r="T1337" s="9">
        <f>IFERROR(VLOOKUP(Tabla1[[#This Row],[FECHA]],'RECAUDOS LOCALES'!A:D,3,FALSE),0)</f>
        <v>1539077</v>
      </c>
      <c r="U1337" s="11">
        <f>IFERROR(VLOOKUP(Tabla1[[#This Row],[FECHA]],'RECAUDOS EXTERNOS'!A:D,4,FALSE),0)</f>
        <v>3</v>
      </c>
      <c r="V1337" s="9">
        <f>IFERROR(VLOOKUP(Tabla1[[#This Row],[FECHA]],'RECAUDOS EXTERNOS'!A:D,3,FALSE),0)</f>
        <v>640935</v>
      </c>
    </row>
    <row r="1338" spans="1:22" x14ac:dyDescent="0.25">
      <c r="A1338" s="1">
        <v>38897</v>
      </c>
      <c r="B1338" s="3" t="s">
        <v>6</v>
      </c>
      <c r="C1338" s="2">
        <v>38869</v>
      </c>
      <c r="D1338" s="5">
        <f>YEAR(Tabla1[[#This Row],[FECHA]])</f>
        <v>2006</v>
      </c>
      <c r="E1338" s="5">
        <f>IFERROR(VLOOKUP(Tabla1[[#This Row],[FECHA]],'COMPARENDOS TOTALES'!A:D,4,FALSE),0)</f>
        <v>38</v>
      </c>
      <c r="F1338" s="9">
        <f>IFERROR(VLOOKUP(Tabla1[[#This Row],[FECHA]],'COMPARENDOS TOTALES'!A:D,3,FALSE),0)</f>
        <v>7588800</v>
      </c>
      <c r="G1338" s="5">
        <f>IFERROR(VLOOKUP(Tabla1[[#This Row],[FECHA]],EXONERACIONES!A:D,4,FALSE),0)</f>
        <v>32</v>
      </c>
      <c r="H1338" s="9">
        <f>IFERROR(VLOOKUP(Tabla1[[#This Row],[FECHA]],EXONERACIONES!A:D,3,FALSE),0)</f>
        <v>6460000</v>
      </c>
      <c r="I1338" s="5">
        <f>IFERROR(VLOOKUP(Tabla1[[#This Row],[FECHA]],'SIMIT CON RES'!A:D,4,FALSE),0)</f>
        <v>0</v>
      </c>
      <c r="J1338" s="9">
        <f>IFERROR(VLOOKUP(Tabla1[[#This Row],[FECHA]],'SIMIT CON RES'!A:D,3,FALSE),0)</f>
        <v>0</v>
      </c>
      <c r="K1338">
        <f>IFERROR(VLOOKUP(Tabla1[[#This Row],[FECHA]],'SIMIT SIN RES'!A:D,4,FALSE),0)</f>
        <v>0</v>
      </c>
      <c r="L1338" s="9">
        <f>IFERROR(VLOOKUP(Tabla1[[#This Row],[FECHA]],'SIMIT SIN RES'!A:D,3,FALSE),0)</f>
        <v>0</v>
      </c>
      <c r="M1338" s="5">
        <f>IFERROR(VLOOKUP(Tabla1[[#This Row],[FECHA]],'RECAUDOS DE COMPARENDOS'!A:D,4,FALSE),0)</f>
        <v>4</v>
      </c>
      <c r="N1338" s="9">
        <f>IFERROR(VLOOKUP(Tabla1[[#This Row],[FECHA]],'RECAUDOS DE COMPARENDOS'!A:D,3,FALSE),0)</f>
        <v>720800</v>
      </c>
      <c r="O1338" s="5">
        <f>IFERROR(VLOOKUP(Tabla1[[#This Row],[FECHA]],'RECAUDOS DE RESOLUCIONES'!A:D,4,FALSE),0)</f>
        <v>0</v>
      </c>
      <c r="P1338" s="9">
        <f>IFERROR(VLOOKUP(Tabla1[[#This Row],[FECHA]],'RECAUDOS DE RESOLUCIONES'!A:D,3,FALSE),0)</f>
        <v>0</v>
      </c>
      <c r="Q133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1338" s="9">
        <f>Tabla1[V. COMPARENDOS]-(Tabla1[V. EXONERACIONES]+Tabla1[[#This Row],[V. SIMIT CON RESOLUCION]]+Tabla1[[#This Row],[V. SIMIT SIN RESOLUCION]]+Tabla1[[#This Row],[V. RECAUDOS COMPARENDOS]]+Tabla1[[#This Row],[V. RECAUDOS RESOLUCIONES]])</f>
        <v>408000</v>
      </c>
      <c r="S1338" s="11">
        <f>IFERROR(VLOOKUP(Tabla1[[#This Row],[FECHA]],'RECAUDOS LOCALES'!A:D,4,FALSE),0)</f>
        <v>12</v>
      </c>
      <c r="T1338" s="9">
        <f>IFERROR(VLOOKUP(Tabla1[[#This Row],[FECHA]],'RECAUDOS LOCALES'!A:D,3,FALSE),0)</f>
        <v>1394677</v>
      </c>
      <c r="U1338" s="11">
        <f>IFERROR(VLOOKUP(Tabla1[[#This Row],[FECHA]],'RECAUDOS EXTERNOS'!A:D,4,FALSE),0)</f>
        <v>13</v>
      </c>
      <c r="V1338" s="9">
        <f>IFERROR(VLOOKUP(Tabla1[[#This Row],[FECHA]],'RECAUDOS EXTERNOS'!A:D,3,FALSE),0)</f>
        <v>2514544</v>
      </c>
    </row>
    <row r="1339" spans="1:22" x14ac:dyDescent="0.25">
      <c r="A1339" s="1">
        <v>38898</v>
      </c>
      <c r="B1339" s="3" t="s">
        <v>0</v>
      </c>
      <c r="C1339" s="2">
        <v>38869</v>
      </c>
      <c r="D1339" s="5">
        <f>YEAR(Tabla1[[#This Row],[FECHA]])</f>
        <v>2006</v>
      </c>
      <c r="E1339" s="5">
        <f>IFERROR(VLOOKUP(Tabla1[[#This Row],[FECHA]],'COMPARENDOS TOTALES'!A:D,4,FALSE),0)</f>
        <v>49</v>
      </c>
      <c r="F1339" s="9">
        <f>IFERROR(VLOOKUP(Tabla1[[#This Row],[FECHA]],'COMPARENDOS TOTALES'!A:D,3,FALSE),0)</f>
        <v>11056800</v>
      </c>
      <c r="G1339" s="5">
        <f>IFERROR(VLOOKUP(Tabla1[[#This Row],[FECHA]],EXONERACIONES!A:D,4,FALSE),0)</f>
        <v>34</v>
      </c>
      <c r="H1339" s="9">
        <f>IFERROR(VLOOKUP(Tabla1[[#This Row],[FECHA]],EXONERACIONES!A:D,3,FALSE),0)</f>
        <v>7384800</v>
      </c>
      <c r="I1339" s="5">
        <f>IFERROR(VLOOKUP(Tabla1[[#This Row],[FECHA]],'SIMIT CON RES'!A:D,4,FALSE),0)</f>
        <v>0</v>
      </c>
      <c r="J1339" s="9">
        <f>IFERROR(VLOOKUP(Tabla1[[#This Row],[FECHA]],'SIMIT CON RES'!A:D,3,FALSE),0)</f>
        <v>0</v>
      </c>
      <c r="K1339">
        <f>IFERROR(VLOOKUP(Tabla1[[#This Row],[FECHA]],'SIMIT SIN RES'!A:D,4,FALSE),0)</f>
        <v>0</v>
      </c>
      <c r="L1339" s="9">
        <f>IFERROR(VLOOKUP(Tabla1[[#This Row],[FECHA]],'SIMIT SIN RES'!A:D,3,FALSE),0)</f>
        <v>0</v>
      </c>
      <c r="M1339" s="5">
        <f>IFERROR(VLOOKUP(Tabla1[[#This Row],[FECHA]],'RECAUDOS DE COMPARENDOS'!A:D,4,FALSE),0)</f>
        <v>4</v>
      </c>
      <c r="N1339" s="9">
        <f>IFERROR(VLOOKUP(Tabla1[[#This Row],[FECHA]],'RECAUDOS DE COMPARENDOS'!A:D,3,FALSE),0)</f>
        <v>816000</v>
      </c>
      <c r="O1339" s="5">
        <f>IFERROR(VLOOKUP(Tabla1[[#This Row],[FECHA]],'RECAUDOS DE RESOLUCIONES'!A:D,4,FALSE),0)</f>
        <v>0</v>
      </c>
      <c r="P1339" s="9">
        <f>IFERROR(VLOOKUP(Tabla1[[#This Row],[FECHA]],'RECAUDOS DE RESOLUCIONES'!A:D,3,FALSE),0)</f>
        <v>0</v>
      </c>
      <c r="Q133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11</v>
      </c>
      <c r="R1339" s="9">
        <f>Tabla1[V. COMPARENDOS]-(Tabla1[V. EXONERACIONES]+Tabla1[[#This Row],[V. SIMIT CON RESOLUCION]]+Tabla1[[#This Row],[V. SIMIT SIN RESOLUCION]]+Tabla1[[#This Row],[V. RECAUDOS COMPARENDOS]]+Tabla1[[#This Row],[V. RECAUDOS RESOLUCIONES]])</f>
        <v>2856000</v>
      </c>
      <c r="S1339" s="11">
        <f>IFERROR(VLOOKUP(Tabla1[[#This Row],[FECHA]],'RECAUDOS LOCALES'!A:D,4,FALSE),0)</f>
        <v>3</v>
      </c>
      <c r="T1339" s="9">
        <f>IFERROR(VLOOKUP(Tabla1[[#This Row],[FECHA]],'RECAUDOS LOCALES'!A:D,3,FALSE),0)</f>
        <v>347035</v>
      </c>
      <c r="U1339" s="11">
        <f>IFERROR(VLOOKUP(Tabla1[[#This Row],[FECHA]],'RECAUDOS EXTERNOS'!A:D,4,FALSE),0)</f>
        <v>5</v>
      </c>
      <c r="V1339" s="9">
        <f>IFERROR(VLOOKUP(Tabla1[[#This Row],[FECHA]],'RECAUDOS EXTERNOS'!A:D,3,FALSE),0)</f>
        <v>1445280</v>
      </c>
    </row>
    <row r="1340" spans="1:22" x14ac:dyDescent="0.25">
      <c r="A1340" s="1">
        <v>38899</v>
      </c>
      <c r="B1340" s="3" t="s">
        <v>5</v>
      </c>
      <c r="C1340" s="2">
        <v>38899</v>
      </c>
      <c r="D1340" s="5">
        <f>YEAR(Tabla1[[#This Row],[FECHA]])</f>
        <v>2006</v>
      </c>
      <c r="E1340" s="5">
        <f>IFERROR(VLOOKUP(Tabla1[[#This Row],[FECHA]],'COMPARENDOS TOTALES'!A:D,4,FALSE),0)</f>
        <v>56</v>
      </c>
      <c r="F1340" s="9">
        <f>IFERROR(VLOOKUP(Tabla1[[#This Row],[FECHA]],'COMPARENDOS TOTALES'!A:D,3,FALSE),0)</f>
        <v>12076800</v>
      </c>
      <c r="G1340" s="5">
        <f>IFERROR(VLOOKUP(Tabla1[[#This Row],[FECHA]],EXONERACIONES!A:D,4,FALSE),0)</f>
        <v>36</v>
      </c>
      <c r="H1340" s="9">
        <f>IFERROR(VLOOKUP(Tabla1[[#This Row],[FECHA]],EXONERACIONES!A:D,3,FALSE),0)</f>
        <v>7983200</v>
      </c>
      <c r="I1340" s="5">
        <f>IFERROR(VLOOKUP(Tabla1[[#This Row],[FECHA]],'SIMIT CON RES'!A:D,4,FALSE),0)</f>
        <v>1</v>
      </c>
      <c r="J1340" s="9">
        <f>IFERROR(VLOOKUP(Tabla1[[#This Row],[FECHA]],'SIMIT CON RES'!A:D,3,FALSE),0)</f>
        <v>204000</v>
      </c>
      <c r="K1340">
        <f>IFERROR(VLOOKUP(Tabla1[[#This Row],[FECHA]],'SIMIT SIN RES'!A:D,4,FALSE),0)</f>
        <v>0</v>
      </c>
      <c r="L1340" s="9">
        <f>IFERROR(VLOOKUP(Tabla1[[#This Row],[FECHA]],'SIMIT SIN RES'!A:D,3,FALSE),0)</f>
        <v>0</v>
      </c>
      <c r="M1340" s="5">
        <f>IFERROR(VLOOKUP(Tabla1[[#This Row],[FECHA]],'RECAUDOS DE COMPARENDOS'!A:D,4,FALSE),0)</f>
        <v>5</v>
      </c>
      <c r="N1340" s="9">
        <f>IFERROR(VLOOKUP(Tabla1[[#This Row],[FECHA]],'RECAUDOS DE COMPARENDOS'!A:D,3,FALSE),0)</f>
        <v>1020000</v>
      </c>
      <c r="O1340" s="5">
        <f>IFERROR(VLOOKUP(Tabla1[[#This Row],[FECHA]],'RECAUDOS DE RESOLUCIONES'!A:D,4,FALSE),0)</f>
        <v>0</v>
      </c>
      <c r="P1340" s="9">
        <f>IFERROR(VLOOKUP(Tabla1[[#This Row],[FECHA]],'RECAUDOS DE RESOLUCIONES'!A:D,3,FALSE),0)</f>
        <v>0</v>
      </c>
      <c r="Q134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14</v>
      </c>
      <c r="R1340" s="9">
        <f>Tabla1[V. COMPARENDOS]-(Tabla1[V. EXONERACIONES]+Tabla1[[#This Row],[V. SIMIT CON RESOLUCION]]+Tabla1[[#This Row],[V. SIMIT SIN RESOLUCION]]+Tabla1[[#This Row],[V. RECAUDOS COMPARENDOS]]+Tabla1[[#This Row],[V. RECAUDOS RESOLUCIONES]])</f>
        <v>2869600</v>
      </c>
      <c r="S1340" s="11">
        <f>IFERROR(VLOOKUP(Tabla1[[#This Row],[FECHA]],'RECAUDOS LOCALES'!A:D,4,FALSE),0)</f>
        <v>0</v>
      </c>
      <c r="T1340" s="9">
        <f>IFERROR(VLOOKUP(Tabla1[[#This Row],[FECHA]],'RECAUDOS LOCALES'!A:D,3,FALSE),0)</f>
        <v>0</v>
      </c>
      <c r="U1340" s="11">
        <f>IFERROR(VLOOKUP(Tabla1[[#This Row],[FECHA]],'RECAUDOS EXTERNOS'!A:D,4,FALSE),0)</f>
        <v>0</v>
      </c>
      <c r="V1340" s="9">
        <f>IFERROR(VLOOKUP(Tabla1[[#This Row],[FECHA]],'RECAUDOS EXTERNOS'!A:D,3,FALSE),0)</f>
        <v>0</v>
      </c>
    </row>
    <row r="1341" spans="1:22" x14ac:dyDescent="0.25">
      <c r="A1341" s="1">
        <v>38900</v>
      </c>
      <c r="B1341" s="3" t="s">
        <v>4</v>
      </c>
      <c r="C1341" s="2">
        <v>38899</v>
      </c>
      <c r="D1341" s="5">
        <f>YEAR(Tabla1[[#This Row],[FECHA]])</f>
        <v>2006</v>
      </c>
      <c r="E1341" s="5">
        <f>IFERROR(VLOOKUP(Tabla1[[#This Row],[FECHA]],'COMPARENDOS TOTALES'!A:D,4,FALSE),0)</f>
        <v>58</v>
      </c>
      <c r="F1341" s="9">
        <f>IFERROR(VLOOKUP(Tabla1[[#This Row],[FECHA]],'COMPARENDOS TOTALES'!A:D,3,FALSE),0)</f>
        <v>11655200</v>
      </c>
      <c r="G1341" s="5">
        <f>IFERROR(VLOOKUP(Tabla1[[#This Row],[FECHA]],EXONERACIONES!A:D,4,FALSE),0)</f>
        <v>47</v>
      </c>
      <c r="H1341" s="9">
        <f>IFERROR(VLOOKUP(Tabla1[[#This Row],[FECHA]],EXONERACIONES!A:D,3,FALSE),0)</f>
        <v>9207200</v>
      </c>
      <c r="I1341" s="5">
        <f>IFERROR(VLOOKUP(Tabla1[[#This Row],[FECHA]],'SIMIT CON RES'!A:D,4,FALSE),0)</f>
        <v>0</v>
      </c>
      <c r="J1341" s="9">
        <f>IFERROR(VLOOKUP(Tabla1[[#This Row],[FECHA]],'SIMIT CON RES'!A:D,3,FALSE),0)</f>
        <v>0</v>
      </c>
      <c r="K1341">
        <f>IFERROR(VLOOKUP(Tabla1[[#This Row],[FECHA]],'SIMIT SIN RES'!A:D,4,FALSE),0)</f>
        <v>0</v>
      </c>
      <c r="L1341" s="9">
        <f>IFERROR(VLOOKUP(Tabla1[[#This Row],[FECHA]],'SIMIT SIN RES'!A:D,3,FALSE),0)</f>
        <v>0</v>
      </c>
      <c r="M1341" s="5">
        <f>IFERROR(VLOOKUP(Tabla1[[#This Row],[FECHA]],'RECAUDOS DE COMPARENDOS'!A:D,4,FALSE),0)</f>
        <v>2</v>
      </c>
      <c r="N1341" s="9">
        <f>IFERROR(VLOOKUP(Tabla1[[#This Row],[FECHA]],'RECAUDOS DE COMPARENDOS'!A:D,3,FALSE),0)</f>
        <v>408000</v>
      </c>
      <c r="O1341" s="5">
        <f>IFERROR(VLOOKUP(Tabla1[[#This Row],[FECHA]],'RECAUDOS DE RESOLUCIONES'!A:D,4,FALSE),0)</f>
        <v>0</v>
      </c>
      <c r="P1341" s="9">
        <f>IFERROR(VLOOKUP(Tabla1[[#This Row],[FECHA]],'RECAUDOS DE RESOLUCIONES'!A:D,3,FALSE),0)</f>
        <v>0</v>
      </c>
      <c r="Q134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9</v>
      </c>
      <c r="R1341" s="9">
        <f>Tabla1[V. COMPARENDOS]-(Tabla1[V. EXONERACIONES]+Tabla1[[#This Row],[V. SIMIT CON RESOLUCION]]+Tabla1[[#This Row],[V. SIMIT SIN RESOLUCION]]+Tabla1[[#This Row],[V. RECAUDOS COMPARENDOS]]+Tabla1[[#This Row],[V. RECAUDOS RESOLUCIONES]])</f>
        <v>2040000</v>
      </c>
      <c r="S1341" s="11">
        <f>IFERROR(VLOOKUP(Tabla1[[#This Row],[FECHA]],'RECAUDOS LOCALES'!A:D,4,FALSE),0)</f>
        <v>0</v>
      </c>
      <c r="T1341" s="9">
        <f>IFERROR(VLOOKUP(Tabla1[[#This Row],[FECHA]],'RECAUDOS LOCALES'!A:D,3,FALSE),0)</f>
        <v>0</v>
      </c>
      <c r="U1341" s="11">
        <f>IFERROR(VLOOKUP(Tabla1[[#This Row],[FECHA]],'RECAUDOS EXTERNOS'!A:D,4,FALSE),0)</f>
        <v>0</v>
      </c>
      <c r="V1341" s="9">
        <f>IFERROR(VLOOKUP(Tabla1[[#This Row],[FECHA]],'RECAUDOS EXTERNOS'!A:D,3,FALSE),0)</f>
        <v>0</v>
      </c>
    </row>
    <row r="1342" spans="1:22" x14ac:dyDescent="0.25">
      <c r="A1342" s="1">
        <v>38901</v>
      </c>
      <c r="B1342" s="3" t="s">
        <v>1</v>
      </c>
      <c r="C1342" s="2">
        <v>38899</v>
      </c>
      <c r="D1342" s="5">
        <f>YEAR(Tabla1[[#This Row],[FECHA]])</f>
        <v>2006</v>
      </c>
      <c r="E1342" s="5">
        <f>IFERROR(VLOOKUP(Tabla1[[#This Row],[FECHA]],'COMPARENDOS TOTALES'!A:D,4,FALSE),0)</f>
        <v>34</v>
      </c>
      <c r="F1342" s="9">
        <f>IFERROR(VLOOKUP(Tabla1[[#This Row],[FECHA]],'COMPARENDOS TOTALES'!A:D,3,FALSE),0)</f>
        <v>7085600</v>
      </c>
      <c r="G1342" s="5">
        <f>IFERROR(VLOOKUP(Tabla1[[#This Row],[FECHA]],EXONERACIONES!A:D,4,FALSE),0)</f>
        <v>23</v>
      </c>
      <c r="H1342" s="9">
        <f>IFERROR(VLOOKUP(Tabla1[[#This Row],[FECHA]],EXONERACIONES!A:D,3,FALSE),0)</f>
        <v>4719200</v>
      </c>
      <c r="I1342" s="5">
        <f>IFERROR(VLOOKUP(Tabla1[[#This Row],[FECHA]],'SIMIT CON RES'!A:D,4,FALSE),0)</f>
        <v>0</v>
      </c>
      <c r="J1342" s="9">
        <f>IFERROR(VLOOKUP(Tabla1[[#This Row],[FECHA]],'SIMIT CON RES'!A:D,3,FALSE),0)</f>
        <v>0</v>
      </c>
      <c r="K1342">
        <f>IFERROR(VLOOKUP(Tabla1[[#This Row],[FECHA]],'SIMIT SIN RES'!A:D,4,FALSE),0)</f>
        <v>0</v>
      </c>
      <c r="L1342" s="9">
        <f>IFERROR(VLOOKUP(Tabla1[[#This Row],[FECHA]],'SIMIT SIN RES'!A:D,3,FALSE),0)</f>
        <v>0</v>
      </c>
      <c r="M1342" s="5">
        <f>IFERROR(VLOOKUP(Tabla1[[#This Row],[FECHA]],'RECAUDOS DE COMPARENDOS'!A:D,4,FALSE),0)</f>
        <v>7</v>
      </c>
      <c r="N1342" s="9">
        <f>IFERROR(VLOOKUP(Tabla1[[#This Row],[FECHA]],'RECAUDOS DE COMPARENDOS'!A:D,3,FALSE),0)</f>
        <v>1441600</v>
      </c>
      <c r="O1342" s="5">
        <f>IFERROR(VLOOKUP(Tabla1[[#This Row],[FECHA]],'RECAUDOS DE RESOLUCIONES'!A:D,4,FALSE),0)</f>
        <v>0</v>
      </c>
      <c r="P1342" s="9">
        <f>IFERROR(VLOOKUP(Tabla1[[#This Row],[FECHA]],'RECAUDOS DE RESOLUCIONES'!A:D,3,FALSE),0)</f>
        <v>0</v>
      </c>
      <c r="Q134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1342" s="9">
        <f>Tabla1[V. COMPARENDOS]-(Tabla1[V. EXONERACIONES]+Tabla1[[#This Row],[V. SIMIT CON RESOLUCION]]+Tabla1[[#This Row],[V. SIMIT SIN RESOLUCION]]+Tabla1[[#This Row],[V. RECAUDOS COMPARENDOS]]+Tabla1[[#This Row],[V. RECAUDOS RESOLUCIONES]])</f>
        <v>924800</v>
      </c>
      <c r="S1342" s="11">
        <f>IFERROR(VLOOKUP(Tabla1[[#This Row],[FECHA]],'RECAUDOS LOCALES'!A:D,4,FALSE),0)</f>
        <v>0</v>
      </c>
      <c r="T1342" s="9">
        <f>IFERROR(VLOOKUP(Tabla1[[#This Row],[FECHA]],'RECAUDOS LOCALES'!A:D,3,FALSE),0)</f>
        <v>0</v>
      </c>
      <c r="U1342" s="11">
        <f>IFERROR(VLOOKUP(Tabla1[[#This Row],[FECHA]],'RECAUDOS EXTERNOS'!A:D,4,FALSE),0)</f>
        <v>0</v>
      </c>
      <c r="V1342" s="9">
        <f>IFERROR(VLOOKUP(Tabla1[[#This Row],[FECHA]],'RECAUDOS EXTERNOS'!A:D,3,FALSE),0)</f>
        <v>0</v>
      </c>
    </row>
    <row r="1343" spans="1:22" x14ac:dyDescent="0.25">
      <c r="A1343" s="1">
        <v>38902</v>
      </c>
      <c r="B1343" s="3" t="s">
        <v>2</v>
      </c>
      <c r="C1343" s="2">
        <v>38899</v>
      </c>
      <c r="D1343" s="5">
        <f>YEAR(Tabla1[[#This Row],[FECHA]])</f>
        <v>2006</v>
      </c>
      <c r="E1343" s="5">
        <f>IFERROR(VLOOKUP(Tabla1[[#This Row],[FECHA]],'COMPARENDOS TOTALES'!A:D,4,FALSE),0)</f>
        <v>42</v>
      </c>
      <c r="F1343" s="9">
        <f>IFERROR(VLOOKUP(Tabla1[[#This Row],[FECHA]],'COMPARENDOS TOTALES'!A:D,3,FALSE),0)</f>
        <v>8812800</v>
      </c>
      <c r="G1343" s="5">
        <f>IFERROR(VLOOKUP(Tabla1[[#This Row],[FECHA]],EXONERACIONES!A:D,4,FALSE),0)</f>
        <v>26</v>
      </c>
      <c r="H1343" s="9">
        <f>IFERROR(VLOOKUP(Tabla1[[#This Row],[FECHA]],EXONERACIONES!A:D,3,FALSE),0)</f>
        <v>5739200</v>
      </c>
      <c r="I1343" s="5">
        <f>IFERROR(VLOOKUP(Tabla1[[#This Row],[FECHA]],'SIMIT CON RES'!A:D,4,FALSE),0)</f>
        <v>0</v>
      </c>
      <c r="J1343" s="9">
        <f>IFERROR(VLOOKUP(Tabla1[[#This Row],[FECHA]],'SIMIT CON RES'!A:D,3,FALSE),0)</f>
        <v>0</v>
      </c>
      <c r="K1343">
        <f>IFERROR(VLOOKUP(Tabla1[[#This Row],[FECHA]],'SIMIT SIN RES'!A:D,4,FALSE),0)</f>
        <v>0</v>
      </c>
      <c r="L1343" s="9">
        <f>IFERROR(VLOOKUP(Tabla1[[#This Row],[FECHA]],'SIMIT SIN RES'!A:D,3,FALSE),0)</f>
        <v>0</v>
      </c>
      <c r="M1343" s="5">
        <f>IFERROR(VLOOKUP(Tabla1[[#This Row],[FECHA]],'RECAUDOS DE COMPARENDOS'!A:D,4,FALSE),0)</f>
        <v>1</v>
      </c>
      <c r="N1343" s="9">
        <f>IFERROR(VLOOKUP(Tabla1[[#This Row],[FECHA]],'RECAUDOS DE COMPARENDOS'!A:D,3,FALSE),0)</f>
        <v>204000</v>
      </c>
      <c r="O1343" s="5">
        <f>IFERROR(VLOOKUP(Tabla1[[#This Row],[FECHA]],'RECAUDOS DE RESOLUCIONES'!A:D,4,FALSE),0)</f>
        <v>0</v>
      </c>
      <c r="P1343" s="9">
        <f>IFERROR(VLOOKUP(Tabla1[[#This Row],[FECHA]],'RECAUDOS DE RESOLUCIONES'!A:D,3,FALSE),0)</f>
        <v>0</v>
      </c>
      <c r="Q134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15</v>
      </c>
      <c r="R1343" s="9">
        <f>Tabla1[V. COMPARENDOS]-(Tabla1[V. EXONERACIONES]+Tabla1[[#This Row],[V. SIMIT CON RESOLUCION]]+Tabla1[[#This Row],[V. SIMIT SIN RESOLUCION]]+Tabla1[[#This Row],[V. RECAUDOS COMPARENDOS]]+Tabla1[[#This Row],[V. RECAUDOS RESOLUCIONES]])</f>
        <v>2869600</v>
      </c>
      <c r="S1343" s="11">
        <f>IFERROR(VLOOKUP(Tabla1[[#This Row],[FECHA]],'RECAUDOS LOCALES'!A:D,4,FALSE),0)</f>
        <v>3</v>
      </c>
      <c r="T1343" s="9">
        <f>IFERROR(VLOOKUP(Tabla1[[#This Row],[FECHA]],'RECAUDOS LOCALES'!A:D,3,FALSE),0)</f>
        <v>387953</v>
      </c>
      <c r="U1343" s="11">
        <f>IFERROR(VLOOKUP(Tabla1[[#This Row],[FECHA]],'RECAUDOS EXTERNOS'!A:D,4,FALSE),0)</f>
        <v>7</v>
      </c>
      <c r="V1343" s="9">
        <f>IFERROR(VLOOKUP(Tabla1[[#This Row],[FECHA]],'RECAUDOS EXTERNOS'!A:D,3,FALSE),0)</f>
        <v>1548771</v>
      </c>
    </row>
    <row r="1344" spans="1:22" x14ac:dyDescent="0.25">
      <c r="A1344" s="1">
        <v>38903</v>
      </c>
      <c r="B1344" s="3" t="s">
        <v>3</v>
      </c>
      <c r="C1344" s="2">
        <v>38899</v>
      </c>
      <c r="D1344" s="5">
        <f>YEAR(Tabla1[[#This Row],[FECHA]])</f>
        <v>2006</v>
      </c>
      <c r="E1344" s="5">
        <f>IFERROR(VLOOKUP(Tabla1[[#This Row],[FECHA]],'COMPARENDOS TOTALES'!A:D,4,FALSE),0)</f>
        <v>28</v>
      </c>
      <c r="F1344" s="9">
        <f>IFERROR(VLOOKUP(Tabla1[[#This Row],[FECHA]],'COMPARENDOS TOTALES'!A:D,3,FALSE),0)</f>
        <v>6337600</v>
      </c>
      <c r="G1344" s="5">
        <f>IFERROR(VLOOKUP(Tabla1[[#This Row],[FECHA]],EXONERACIONES!A:D,4,FALSE),0)</f>
        <v>21</v>
      </c>
      <c r="H1344" s="9">
        <f>IFERROR(VLOOKUP(Tabla1[[#This Row],[FECHA]],EXONERACIONES!A:D,3,FALSE),0)</f>
        <v>4800800</v>
      </c>
      <c r="I1344" s="5">
        <f>IFERROR(VLOOKUP(Tabla1[[#This Row],[FECHA]],'SIMIT CON RES'!A:D,4,FALSE),0)</f>
        <v>0</v>
      </c>
      <c r="J1344" s="9">
        <f>IFERROR(VLOOKUP(Tabla1[[#This Row],[FECHA]],'SIMIT CON RES'!A:D,3,FALSE),0)</f>
        <v>0</v>
      </c>
      <c r="K1344">
        <f>IFERROR(VLOOKUP(Tabla1[[#This Row],[FECHA]],'SIMIT SIN RES'!A:D,4,FALSE),0)</f>
        <v>0</v>
      </c>
      <c r="L1344" s="9">
        <f>IFERROR(VLOOKUP(Tabla1[[#This Row],[FECHA]],'SIMIT SIN RES'!A:D,3,FALSE),0)</f>
        <v>0</v>
      </c>
      <c r="M1344" s="5">
        <f>IFERROR(VLOOKUP(Tabla1[[#This Row],[FECHA]],'RECAUDOS DE COMPARENDOS'!A:D,4,FALSE),0)</f>
        <v>1</v>
      </c>
      <c r="N1344" s="9">
        <f>IFERROR(VLOOKUP(Tabla1[[#This Row],[FECHA]],'RECAUDOS DE COMPARENDOS'!A:D,3,FALSE),0)</f>
        <v>204000</v>
      </c>
      <c r="O1344" s="5">
        <f>IFERROR(VLOOKUP(Tabla1[[#This Row],[FECHA]],'RECAUDOS DE RESOLUCIONES'!A:D,4,FALSE),0)</f>
        <v>0</v>
      </c>
      <c r="P1344" s="9">
        <f>IFERROR(VLOOKUP(Tabla1[[#This Row],[FECHA]],'RECAUDOS DE RESOLUCIONES'!A:D,3,FALSE),0)</f>
        <v>0</v>
      </c>
      <c r="Q134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1344" s="9">
        <f>Tabla1[V. COMPARENDOS]-(Tabla1[V. EXONERACIONES]+Tabla1[[#This Row],[V. SIMIT CON RESOLUCION]]+Tabla1[[#This Row],[V. SIMIT SIN RESOLUCION]]+Tabla1[[#This Row],[V. RECAUDOS COMPARENDOS]]+Tabla1[[#This Row],[V. RECAUDOS RESOLUCIONES]])</f>
        <v>1332800</v>
      </c>
      <c r="S1344" s="11">
        <f>IFERROR(VLOOKUP(Tabla1[[#This Row],[FECHA]],'RECAUDOS LOCALES'!A:D,4,FALSE),0)</f>
        <v>6</v>
      </c>
      <c r="T1344" s="9">
        <f>IFERROR(VLOOKUP(Tabla1[[#This Row],[FECHA]],'RECAUDOS LOCALES'!A:D,3,FALSE),0)</f>
        <v>526900</v>
      </c>
      <c r="U1344" s="11">
        <f>IFERROR(VLOOKUP(Tabla1[[#This Row],[FECHA]],'RECAUDOS EXTERNOS'!A:D,4,FALSE),0)</f>
        <v>9</v>
      </c>
      <c r="V1344" s="9">
        <f>IFERROR(VLOOKUP(Tabla1[[#This Row],[FECHA]],'RECAUDOS EXTERNOS'!A:D,3,FALSE),0)</f>
        <v>2062065</v>
      </c>
    </row>
    <row r="1345" spans="1:22" x14ac:dyDescent="0.25">
      <c r="A1345" s="1">
        <v>38904</v>
      </c>
      <c r="B1345" s="3" t="s">
        <v>6</v>
      </c>
      <c r="C1345" s="2">
        <v>38899</v>
      </c>
      <c r="D1345" s="5">
        <f>YEAR(Tabla1[[#This Row],[FECHA]])</f>
        <v>2006</v>
      </c>
      <c r="E1345" s="5">
        <f>IFERROR(VLOOKUP(Tabla1[[#This Row],[FECHA]],'COMPARENDOS TOTALES'!A:D,4,FALSE),0)</f>
        <v>64</v>
      </c>
      <c r="F1345" s="9">
        <f>IFERROR(VLOOKUP(Tabla1[[#This Row],[FECHA]],'COMPARENDOS TOTALES'!A:D,3,FALSE),0)</f>
        <v>15748800</v>
      </c>
      <c r="G1345" s="5">
        <f>IFERROR(VLOOKUP(Tabla1[[#This Row],[FECHA]],EXONERACIONES!A:D,4,FALSE),0)</f>
        <v>51</v>
      </c>
      <c r="H1345" s="9">
        <f>IFERROR(VLOOKUP(Tabla1[[#This Row],[FECHA]],EXONERACIONES!A:D,3,FALSE),0)</f>
        <v>12892800</v>
      </c>
      <c r="I1345" s="5">
        <f>IFERROR(VLOOKUP(Tabla1[[#This Row],[FECHA]],'SIMIT CON RES'!A:D,4,FALSE),0)</f>
        <v>0</v>
      </c>
      <c r="J1345" s="9">
        <f>IFERROR(VLOOKUP(Tabla1[[#This Row],[FECHA]],'SIMIT CON RES'!A:D,3,FALSE),0)</f>
        <v>0</v>
      </c>
      <c r="K1345">
        <f>IFERROR(VLOOKUP(Tabla1[[#This Row],[FECHA]],'SIMIT SIN RES'!A:D,4,FALSE),0)</f>
        <v>0</v>
      </c>
      <c r="L1345" s="9">
        <f>IFERROR(VLOOKUP(Tabla1[[#This Row],[FECHA]],'SIMIT SIN RES'!A:D,3,FALSE),0)</f>
        <v>0</v>
      </c>
      <c r="M1345" s="5">
        <f>IFERROR(VLOOKUP(Tabla1[[#This Row],[FECHA]],'RECAUDOS DE COMPARENDOS'!A:D,4,FALSE),0)</f>
        <v>2</v>
      </c>
      <c r="N1345" s="9">
        <f>IFERROR(VLOOKUP(Tabla1[[#This Row],[FECHA]],'RECAUDOS DE COMPARENDOS'!A:D,3,FALSE),0)</f>
        <v>408000</v>
      </c>
      <c r="O1345" s="5">
        <f>IFERROR(VLOOKUP(Tabla1[[#This Row],[FECHA]],'RECAUDOS DE RESOLUCIONES'!A:D,4,FALSE),0)</f>
        <v>0</v>
      </c>
      <c r="P1345" s="9">
        <f>IFERROR(VLOOKUP(Tabla1[[#This Row],[FECHA]],'RECAUDOS DE RESOLUCIONES'!A:D,3,FALSE),0)</f>
        <v>0</v>
      </c>
      <c r="Q134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11</v>
      </c>
      <c r="R1345" s="9">
        <f>Tabla1[V. COMPARENDOS]-(Tabla1[V. EXONERACIONES]+Tabla1[[#This Row],[V. SIMIT CON RESOLUCION]]+Tabla1[[#This Row],[V. SIMIT SIN RESOLUCION]]+Tabla1[[#This Row],[V. RECAUDOS COMPARENDOS]]+Tabla1[[#This Row],[V. RECAUDOS RESOLUCIONES]])</f>
        <v>2448000</v>
      </c>
      <c r="S1345" s="11">
        <f>IFERROR(VLOOKUP(Tabla1[[#This Row],[FECHA]],'RECAUDOS LOCALES'!A:D,4,FALSE),0)</f>
        <v>10</v>
      </c>
      <c r="T1345" s="9">
        <f>IFERROR(VLOOKUP(Tabla1[[#This Row],[FECHA]],'RECAUDOS LOCALES'!A:D,3,FALSE),0)</f>
        <v>959634</v>
      </c>
      <c r="U1345" s="11">
        <f>IFERROR(VLOOKUP(Tabla1[[#This Row],[FECHA]],'RECAUDOS EXTERNOS'!A:D,4,FALSE),0)</f>
        <v>9</v>
      </c>
      <c r="V1345" s="9">
        <f>IFERROR(VLOOKUP(Tabla1[[#This Row],[FECHA]],'RECAUDOS EXTERNOS'!A:D,3,FALSE),0)</f>
        <v>2065655</v>
      </c>
    </row>
    <row r="1346" spans="1:22" x14ac:dyDescent="0.25">
      <c r="A1346" s="1">
        <v>38905</v>
      </c>
      <c r="B1346" s="3" t="s">
        <v>0</v>
      </c>
      <c r="C1346" s="2">
        <v>38899</v>
      </c>
      <c r="D1346" s="5">
        <f>YEAR(Tabla1[[#This Row],[FECHA]])</f>
        <v>2006</v>
      </c>
      <c r="E1346" s="5">
        <f>IFERROR(VLOOKUP(Tabla1[[#This Row],[FECHA]],'COMPARENDOS TOTALES'!A:D,4,FALSE),0)</f>
        <v>32</v>
      </c>
      <c r="F1346" s="9">
        <f>IFERROR(VLOOKUP(Tabla1[[#This Row],[FECHA]],'COMPARENDOS TOTALES'!A:D,3,FALSE),0)</f>
        <v>7248800</v>
      </c>
      <c r="G1346" s="5">
        <f>IFERROR(VLOOKUP(Tabla1[[#This Row],[FECHA]],EXONERACIONES!A:D,4,FALSE),0)</f>
        <v>24</v>
      </c>
      <c r="H1346" s="9">
        <f>IFERROR(VLOOKUP(Tabla1[[#This Row],[FECHA]],EXONERACIONES!A:D,3,FALSE),0)</f>
        <v>5616800</v>
      </c>
      <c r="I1346" s="5">
        <f>IFERROR(VLOOKUP(Tabla1[[#This Row],[FECHA]],'SIMIT CON RES'!A:D,4,FALSE),0)</f>
        <v>0</v>
      </c>
      <c r="J1346" s="9">
        <f>IFERROR(VLOOKUP(Tabla1[[#This Row],[FECHA]],'SIMIT CON RES'!A:D,3,FALSE),0)</f>
        <v>0</v>
      </c>
      <c r="K1346">
        <f>IFERROR(VLOOKUP(Tabla1[[#This Row],[FECHA]],'SIMIT SIN RES'!A:D,4,FALSE),0)</f>
        <v>0</v>
      </c>
      <c r="L1346" s="9">
        <f>IFERROR(VLOOKUP(Tabla1[[#This Row],[FECHA]],'SIMIT SIN RES'!A:D,3,FALSE),0)</f>
        <v>0</v>
      </c>
      <c r="M1346" s="5">
        <f>IFERROR(VLOOKUP(Tabla1[[#This Row],[FECHA]],'RECAUDOS DE COMPARENDOS'!A:D,4,FALSE),0)</f>
        <v>4</v>
      </c>
      <c r="N1346" s="9">
        <f>IFERROR(VLOOKUP(Tabla1[[#This Row],[FECHA]],'RECAUDOS DE COMPARENDOS'!A:D,3,FALSE),0)</f>
        <v>816000</v>
      </c>
      <c r="O1346" s="5">
        <f>IFERROR(VLOOKUP(Tabla1[[#This Row],[FECHA]],'RECAUDOS DE RESOLUCIONES'!A:D,4,FALSE),0)</f>
        <v>0</v>
      </c>
      <c r="P1346" s="9">
        <f>IFERROR(VLOOKUP(Tabla1[[#This Row],[FECHA]],'RECAUDOS DE RESOLUCIONES'!A:D,3,FALSE),0)</f>
        <v>0</v>
      </c>
      <c r="Q134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1346" s="9">
        <f>Tabla1[V. COMPARENDOS]-(Tabla1[V. EXONERACIONES]+Tabla1[[#This Row],[V. SIMIT CON RESOLUCION]]+Tabla1[[#This Row],[V. SIMIT SIN RESOLUCION]]+Tabla1[[#This Row],[V. RECAUDOS COMPARENDOS]]+Tabla1[[#This Row],[V. RECAUDOS RESOLUCIONES]])</f>
        <v>816000</v>
      </c>
      <c r="S1346" s="11">
        <f>IFERROR(VLOOKUP(Tabla1[[#This Row],[FECHA]],'RECAUDOS LOCALES'!A:D,4,FALSE),0)</f>
        <v>4</v>
      </c>
      <c r="T1346" s="9">
        <f>IFERROR(VLOOKUP(Tabla1[[#This Row],[FECHA]],'RECAUDOS LOCALES'!A:D,3,FALSE),0)</f>
        <v>483387</v>
      </c>
      <c r="U1346" s="11">
        <f>IFERROR(VLOOKUP(Tabla1[[#This Row],[FECHA]],'RECAUDOS EXTERNOS'!A:D,4,FALSE),0)</f>
        <v>7</v>
      </c>
      <c r="V1346" s="9">
        <f>IFERROR(VLOOKUP(Tabla1[[#This Row],[FECHA]],'RECAUDOS EXTERNOS'!A:D,3,FALSE),0)</f>
        <v>1532405</v>
      </c>
    </row>
    <row r="1347" spans="1:22" x14ac:dyDescent="0.25">
      <c r="A1347" s="1">
        <v>38906</v>
      </c>
      <c r="B1347" s="3" t="s">
        <v>5</v>
      </c>
      <c r="C1347" s="2">
        <v>38899</v>
      </c>
      <c r="D1347" s="5">
        <f>YEAR(Tabla1[[#This Row],[FECHA]])</f>
        <v>2006</v>
      </c>
      <c r="E1347" s="5">
        <f>IFERROR(VLOOKUP(Tabla1[[#This Row],[FECHA]],'COMPARENDOS TOTALES'!A:D,4,FALSE),0)</f>
        <v>39</v>
      </c>
      <c r="F1347" s="9">
        <f>IFERROR(VLOOKUP(Tabla1[[#This Row],[FECHA]],'COMPARENDOS TOTALES'!A:D,3,FALSE),0)</f>
        <v>8173600</v>
      </c>
      <c r="G1347" s="5">
        <f>IFERROR(VLOOKUP(Tabla1[[#This Row],[FECHA]],EXONERACIONES!A:D,4,FALSE),0)</f>
        <v>23</v>
      </c>
      <c r="H1347" s="9">
        <f>IFERROR(VLOOKUP(Tabla1[[#This Row],[FECHA]],EXONERACIONES!A:D,3,FALSE),0)</f>
        <v>4800800</v>
      </c>
      <c r="I1347" s="5">
        <f>IFERROR(VLOOKUP(Tabla1[[#This Row],[FECHA]],'SIMIT CON RES'!A:D,4,FALSE),0)</f>
        <v>0</v>
      </c>
      <c r="J1347" s="9">
        <f>IFERROR(VLOOKUP(Tabla1[[#This Row],[FECHA]],'SIMIT CON RES'!A:D,3,FALSE),0)</f>
        <v>0</v>
      </c>
      <c r="K1347">
        <f>IFERROR(VLOOKUP(Tabla1[[#This Row],[FECHA]],'SIMIT SIN RES'!A:D,4,FALSE),0)</f>
        <v>0</v>
      </c>
      <c r="L1347" s="9">
        <f>IFERROR(VLOOKUP(Tabla1[[#This Row],[FECHA]],'SIMIT SIN RES'!A:D,3,FALSE),0)</f>
        <v>0</v>
      </c>
      <c r="M1347" s="5">
        <f>IFERROR(VLOOKUP(Tabla1[[#This Row],[FECHA]],'RECAUDOS DE COMPARENDOS'!A:D,4,FALSE),0)</f>
        <v>1</v>
      </c>
      <c r="N1347" s="9">
        <f>IFERROR(VLOOKUP(Tabla1[[#This Row],[FECHA]],'RECAUDOS DE COMPARENDOS'!A:D,3,FALSE),0)</f>
        <v>204000</v>
      </c>
      <c r="O1347" s="5">
        <f>IFERROR(VLOOKUP(Tabla1[[#This Row],[FECHA]],'RECAUDOS DE RESOLUCIONES'!A:D,4,FALSE),0)</f>
        <v>0</v>
      </c>
      <c r="P1347" s="9">
        <f>IFERROR(VLOOKUP(Tabla1[[#This Row],[FECHA]],'RECAUDOS DE RESOLUCIONES'!A:D,3,FALSE),0)</f>
        <v>0</v>
      </c>
      <c r="Q134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15</v>
      </c>
      <c r="R1347" s="9">
        <f>Tabla1[V. COMPARENDOS]-(Tabla1[V. EXONERACIONES]+Tabla1[[#This Row],[V. SIMIT CON RESOLUCION]]+Tabla1[[#This Row],[V. SIMIT SIN RESOLUCION]]+Tabla1[[#This Row],[V. RECAUDOS COMPARENDOS]]+Tabla1[[#This Row],[V. RECAUDOS RESOLUCIONES]])</f>
        <v>3168800</v>
      </c>
      <c r="S1347" s="11">
        <f>IFERROR(VLOOKUP(Tabla1[[#This Row],[FECHA]],'RECAUDOS LOCALES'!A:D,4,FALSE),0)</f>
        <v>0</v>
      </c>
      <c r="T1347" s="9">
        <f>IFERROR(VLOOKUP(Tabla1[[#This Row],[FECHA]],'RECAUDOS LOCALES'!A:D,3,FALSE),0)</f>
        <v>0</v>
      </c>
      <c r="U1347" s="11">
        <f>IFERROR(VLOOKUP(Tabla1[[#This Row],[FECHA]],'RECAUDOS EXTERNOS'!A:D,4,FALSE),0)</f>
        <v>0</v>
      </c>
      <c r="V1347" s="9">
        <f>IFERROR(VLOOKUP(Tabla1[[#This Row],[FECHA]],'RECAUDOS EXTERNOS'!A:D,3,FALSE),0)</f>
        <v>0</v>
      </c>
    </row>
    <row r="1348" spans="1:22" x14ac:dyDescent="0.25">
      <c r="A1348" s="1">
        <v>38907</v>
      </c>
      <c r="B1348" s="3" t="s">
        <v>4</v>
      </c>
      <c r="C1348" s="2">
        <v>38899</v>
      </c>
      <c r="D1348" s="5">
        <f>YEAR(Tabla1[[#This Row],[FECHA]])</f>
        <v>2006</v>
      </c>
      <c r="E1348" s="5">
        <f>IFERROR(VLOOKUP(Tabla1[[#This Row],[FECHA]],'COMPARENDOS TOTALES'!A:D,4,FALSE),0)</f>
        <v>36</v>
      </c>
      <c r="F1348" s="9">
        <f>IFERROR(VLOOKUP(Tabla1[[#This Row],[FECHA]],'COMPARENDOS TOTALES'!A:D,3,FALSE),0)</f>
        <v>7969600</v>
      </c>
      <c r="G1348" s="5">
        <f>IFERROR(VLOOKUP(Tabla1[[#This Row],[FECHA]],EXONERACIONES!A:D,4,FALSE),0)</f>
        <v>28</v>
      </c>
      <c r="H1348" s="9">
        <f>IFERROR(VLOOKUP(Tabla1[[#This Row],[FECHA]],EXONERACIONES!A:D,3,FALSE),0)</f>
        <v>6337600</v>
      </c>
      <c r="I1348" s="5">
        <f>IFERROR(VLOOKUP(Tabla1[[#This Row],[FECHA]],'SIMIT CON RES'!A:D,4,FALSE),0)</f>
        <v>0</v>
      </c>
      <c r="J1348" s="9">
        <f>IFERROR(VLOOKUP(Tabla1[[#This Row],[FECHA]],'SIMIT CON RES'!A:D,3,FALSE),0)</f>
        <v>0</v>
      </c>
      <c r="K1348">
        <f>IFERROR(VLOOKUP(Tabla1[[#This Row],[FECHA]],'SIMIT SIN RES'!A:D,4,FALSE),0)</f>
        <v>0</v>
      </c>
      <c r="L1348" s="9">
        <f>IFERROR(VLOOKUP(Tabla1[[#This Row],[FECHA]],'SIMIT SIN RES'!A:D,3,FALSE),0)</f>
        <v>0</v>
      </c>
      <c r="M1348" s="5">
        <f>IFERROR(VLOOKUP(Tabla1[[#This Row],[FECHA]],'RECAUDOS DE COMPARENDOS'!A:D,4,FALSE),0)</f>
        <v>4</v>
      </c>
      <c r="N1348" s="9">
        <f>IFERROR(VLOOKUP(Tabla1[[#This Row],[FECHA]],'RECAUDOS DE COMPARENDOS'!A:D,3,FALSE),0)</f>
        <v>816000</v>
      </c>
      <c r="O1348" s="5">
        <f>IFERROR(VLOOKUP(Tabla1[[#This Row],[FECHA]],'RECAUDOS DE RESOLUCIONES'!A:D,4,FALSE),0)</f>
        <v>0</v>
      </c>
      <c r="P1348" s="9">
        <f>IFERROR(VLOOKUP(Tabla1[[#This Row],[FECHA]],'RECAUDOS DE RESOLUCIONES'!A:D,3,FALSE),0)</f>
        <v>0</v>
      </c>
      <c r="Q134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1348" s="9">
        <f>Tabla1[V. COMPARENDOS]-(Tabla1[V. EXONERACIONES]+Tabla1[[#This Row],[V. SIMIT CON RESOLUCION]]+Tabla1[[#This Row],[V. SIMIT SIN RESOLUCION]]+Tabla1[[#This Row],[V. RECAUDOS COMPARENDOS]]+Tabla1[[#This Row],[V. RECAUDOS RESOLUCIONES]])</f>
        <v>816000</v>
      </c>
      <c r="S1348" s="11">
        <f>IFERROR(VLOOKUP(Tabla1[[#This Row],[FECHA]],'RECAUDOS LOCALES'!A:D,4,FALSE),0)</f>
        <v>0</v>
      </c>
      <c r="T1348" s="9">
        <f>IFERROR(VLOOKUP(Tabla1[[#This Row],[FECHA]],'RECAUDOS LOCALES'!A:D,3,FALSE),0)</f>
        <v>0</v>
      </c>
      <c r="U1348" s="11">
        <f>IFERROR(VLOOKUP(Tabla1[[#This Row],[FECHA]],'RECAUDOS EXTERNOS'!A:D,4,FALSE),0)</f>
        <v>0</v>
      </c>
      <c r="V1348" s="9">
        <f>IFERROR(VLOOKUP(Tabla1[[#This Row],[FECHA]],'RECAUDOS EXTERNOS'!A:D,3,FALSE),0)</f>
        <v>0</v>
      </c>
    </row>
    <row r="1349" spans="1:22" x14ac:dyDescent="0.25">
      <c r="A1349" s="1">
        <v>38908</v>
      </c>
      <c r="B1349" s="3" t="s">
        <v>1</v>
      </c>
      <c r="C1349" s="2">
        <v>38899</v>
      </c>
      <c r="D1349" s="5">
        <f>YEAR(Tabla1[[#This Row],[FECHA]])</f>
        <v>2006</v>
      </c>
      <c r="E1349" s="5">
        <f>IFERROR(VLOOKUP(Tabla1[[#This Row],[FECHA]],'COMPARENDOS TOTALES'!A:D,4,FALSE),0)</f>
        <v>44</v>
      </c>
      <c r="F1349" s="9">
        <f>IFERROR(VLOOKUP(Tabla1[[#This Row],[FECHA]],'COMPARENDOS TOTALES'!A:D,3,FALSE),0)</f>
        <v>9003200</v>
      </c>
      <c r="G1349" s="5">
        <f>IFERROR(VLOOKUP(Tabla1[[#This Row],[FECHA]],EXONERACIONES!A:D,4,FALSE),0)</f>
        <v>26</v>
      </c>
      <c r="H1349" s="9">
        <f>IFERROR(VLOOKUP(Tabla1[[#This Row],[FECHA]],EXONERACIONES!A:D,3,FALSE),0)</f>
        <v>5222400</v>
      </c>
      <c r="I1349" s="5">
        <f>IFERROR(VLOOKUP(Tabla1[[#This Row],[FECHA]],'SIMIT CON RES'!A:D,4,FALSE),0)</f>
        <v>0</v>
      </c>
      <c r="J1349" s="9">
        <f>IFERROR(VLOOKUP(Tabla1[[#This Row],[FECHA]],'SIMIT CON RES'!A:D,3,FALSE),0)</f>
        <v>0</v>
      </c>
      <c r="K1349">
        <f>IFERROR(VLOOKUP(Tabla1[[#This Row],[FECHA]],'SIMIT SIN RES'!A:D,4,FALSE),0)</f>
        <v>0</v>
      </c>
      <c r="L1349" s="9">
        <f>IFERROR(VLOOKUP(Tabla1[[#This Row],[FECHA]],'SIMIT SIN RES'!A:D,3,FALSE),0)</f>
        <v>0</v>
      </c>
      <c r="M1349" s="5">
        <f>IFERROR(VLOOKUP(Tabla1[[#This Row],[FECHA]],'RECAUDOS DE COMPARENDOS'!A:D,4,FALSE),0)</f>
        <v>3</v>
      </c>
      <c r="N1349" s="9">
        <f>IFERROR(VLOOKUP(Tabla1[[#This Row],[FECHA]],'RECAUDOS DE COMPARENDOS'!A:D,3,FALSE),0)</f>
        <v>516800</v>
      </c>
      <c r="O1349" s="5">
        <f>IFERROR(VLOOKUP(Tabla1[[#This Row],[FECHA]],'RECAUDOS DE RESOLUCIONES'!A:D,4,FALSE),0)</f>
        <v>0</v>
      </c>
      <c r="P1349" s="9">
        <f>IFERROR(VLOOKUP(Tabla1[[#This Row],[FECHA]],'RECAUDOS DE RESOLUCIONES'!A:D,3,FALSE),0)</f>
        <v>0</v>
      </c>
      <c r="Q134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15</v>
      </c>
      <c r="R1349" s="9">
        <f>Tabla1[V. COMPARENDOS]-(Tabla1[V. EXONERACIONES]+Tabla1[[#This Row],[V. SIMIT CON RESOLUCION]]+Tabla1[[#This Row],[V. SIMIT SIN RESOLUCION]]+Tabla1[[#This Row],[V. RECAUDOS COMPARENDOS]]+Tabla1[[#This Row],[V. RECAUDOS RESOLUCIONES]])</f>
        <v>3264000</v>
      </c>
      <c r="S1349" s="11">
        <f>IFERROR(VLOOKUP(Tabla1[[#This Row],[FECHA]],'RECAUDOS LOCALES'!A:D,4,FALSE),0)</f>
        <v>10</v>
      </c>
      <c r="T1349" s="9">
        <f>IFERROR(VLOOKUP(Tabla1[[#This Row],[FECHA]],'RECAUDOS LOCALES'!A:D,3,FALSE),0)</f>
        <v>1566224</v>
      </c>
      <c r="U1349" s="11">
        <f>IFERROR(VLOOKUP(Tabla1[[#This Row],[FECHA]],'RECAUDOS EXTERNOS'!A:D,4,FALSE),0)</f>
        <v>5</v>
      </c>
      <c r="V1349" s="9">
        <f>IFERROR(VLOOKUP(Tabla1[[#This Row],[FECHA]],'RECAUDOS EXTERNOS'!A:D,3,FALSE),0)</f>
        <v>1241520</v>
      </c>
    </row>
    <row r="1350" spans="1:22" x14ac:dyDescent="0.25">
      <c r="A1350" s="1">
        <v>38909</v>
      </c>
      <c r="B1350" s="3" t="s">
        <v>2</v>
      </c>
      <c r="C1350" s="2">
        <v>38899</v>
      </c>
      <c r="D1350" s="5">
        <f>YEAR(Tabla1[[#This Row],[FECHA]])</f>
        <v>2006</v>
      </c>
      <c r="E1350" s="5">
        <f>IFERROR(VLOOKUP(Tabla1[[#This Row],[FECHA]],'COMPARENDOS TOTALES'!A:D,4,FALSE),0)</f>
        <v>41</v>
      </c>
      <c r="F1350" s="9">
        <f>IFERROR(VLOOKUP(Tabla1[[#This Row],[FECHA]],'COMPARENDOS TOTALES'!A:D,3,FALSE),0)</f>
        <v>8309600</v>
      </c>
      <c r="G1350" s="5">
        <f>IFERROR(VLOOKUP(Tabla1[[#This Row],[FECHA]],EXONERACIONES!A:D,4,FALSE),0)</f>
        <v>31</v>
      </c>
      <c r="H1350" s="9">
        <f>IFERROR(VLOOKUP(Tabla1[[#This Row],[FECHA]],EXONERACIONES!A:D,3,FALSE),0)</f>
        <v>6256000</v>
      </c>
      <c r="I1350" s="5">
        <f>IFERROR(VLOOKUP(Tabla1[[#This Row],[FECHA]],'SIMIT CON RES'!A:D,4,FALSE),0)</f>
        <v>0</v>
      </c>
      <c r="J1350" s="9">
        <f>IFERROR(VLOOKUP(Tabla1[[#This Row],[FECHA]],'SIMIT CON RES'!A:D,3,FALSE),0)</f>
        <v>0</v>
      </c>
      <c r="K1350">
        <f>IFERROR(VLOOKUP(Tabla1[[#This Row],[FECHA]],'SIMIT SIN RES'!A:D,4,FALSE),0)</f>
        <v>0</v>
      </c>
      <c r="L1350" s="9">
        <f>IFERROR(VLOOKUP(Tabla1[[#This Row],[FECHA]],'SIMIT SIN RES'!A:D,3,FALSE),0)</f>
        <v>0</v>
      </c>
      <c r="M1350" s="5">
        <f>IFERROR(VLOOKUP(Tabla1[[#This Row],[FECHA]],'RECAUDOS DE COMPARENDOS'!A:D,4,FALSE),0)</f>
        <v>4</v>
      </c>
      <c r="N1350" s="9">
        <f>IFERROR(VLOOKUP(Tabla1[[#This Row],[FECHA]],'RECAUDOS DE COMPARENDOS'!A:D,3,FALSE),0)</f>
        <v>625600</v>
      </c>
      <c r="O1350" s="5">
        <f>IFERROR(VLOOKUP(Tabla1[[#This Row],[FECHA]],'RECAUDOS DE RESOLUCIONES'!A:D,4,FALSE),0)</f>
        <v>0</v>
      </c>
      <c r="P1350" s="9">
        <f>IFERROR(VLOOKUP(Tabla1[[#This Row],[FECHA]],'RECAUDOS DE RESOLUCIONES'!A:D,3,FALSE),0)</f>
        <v>0</v>
      </c>
      <c r="Q135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1350" s="9">
        <f>Tabla1[V. COMPARENDOS]-(Tabla1[V. EXONERACIONES]+Tabla1[[#This Row],[V. SIMIT CON RESOLUCION]]+Tabla1[[#This Row],[V. SIMIT SIN RESOLUCION]]+Tabla1[[#This Row],[V. RECAUDOS COMPARENDOS]]+Tabla1[[#This Row],[V. RECAUDOS RESOLUCIONES]])</f>
        <v>1428000</v>
      </c>
      <c r="S1350" s="11">
        <f>IFERROR(VLOOKUP(Tabla1[[#This Row],[FECHA]],'RECAUDOS LOCALES'!A:D,4,FALSE),0)</f>
        <v>12</v>
      </c>
      <c r="T1350" s="9">
        <f>IFERROR(VLOOKUP(Tabla1[[#This Row],[FECHA]],'RECAUDOS LOCALES'!A:D,3,FALSE),0)</f>
        <v>1125292</v>
      </c>
      <c r="U1350" s="11">
        <f>IFERROR(VLOOKUP(Tabla1[[#This Row],[FECHA]],'RECAUDOS EXTERNOS'!A:D,4,FALSE),0)</f>
        <v>8</v>
      </c>
      <c r="V1350" s="9">
        <f>IFERROR(VLOOKUP(Tabla1[[#This Row],[FECHA]],'RECAUDOS EXTERNOS'!A:D,3,FALSE),0)</f>
        <v>1799842</v>
      </c>
    </row>
    <row r="1351" spans="1:22" x14ac:dyDescent="0.25">
      <c r="A1351" s="1">
        <v>38910</v>
      </c>
      <c r="B1351" s="3" t="s">
        <v>3</v>
      </c>
      <c r="C1351" s="2">
        <v>38899</v>
      </c>
      <c r="D1351" s="5">
        <f>YEAR(Tabla1[[#This Row],[FECHA]])</f>
        <v>2006</v>
      </c>
      <c r="E1351" s="5">
        <f>IFERROR(VLOOKUP(Tabla1[[#This Row],[FECHA]],'COMPARENDOS TOTALES'!A:D,4,FALSE),0)</f>
        <v>44</v>
      </c>
      <c r="F1351" s="9">
        <f>IFERROR(VLOOKUP(Tabla1[[#This Row],[FECHA]],'COMPARENDOS TOTALES'!A:D,3,FALSE),0)</f>
        <v>9724000</v>
      </c>
      <c r="G1351" s="5">
        <f>IFERROR(VLOOKUP(Tabla1[[#This Row],[FECHA]],EXONERACIONES!A:D,4,FALSE),0)</f>
        <v>35</v>
      </c>
      <c r="H1351" s="9">
        <f>IFERROR(VLOOKUP(Tabla1[[#This Row],[FECHA]],EXONERACIONES!A:D,3,FALSE),0)</f>
        <v>7670400</v>
      </c>
      <c r="I1351" s="5">
        <f>IFERROR(VLOOKUP(Tabla1[[#This Row],[FECHA]],'SIMIT CON RES'!A:D,4,FALSE),0)</f>
        <v>0</v>
      </c>
      <c r="J1351" s="9">
        <f>IFERROR(VLOOKUP(Tabla1[[#This Row],[FECHA]],'SIMIT CON RES'!A:D,3,FALSE),0)</f>
        <v>0</v>
      </c>
      <c r="K1351">
        <f>IFERROR(VLOOKUP(Tabla1[[#This Row],[FECHA]],'SIMIT SIN RES'!A:D,4,FALSE),0)</f>
        <v>0</v>
      </c>
      <c r="L1351" s="9">
        <f>IFERROR(VLOOKUP(Tabla1[[#This Row],[FECHA]],'SIMIT SIN RES'!A:D,3,FALSE),0)</f>
        <v>0</v>
      </c>
      <c r="M1351" s="5">
        <f>IFERROR(VLOOKUP(Tabla1[[#This Row],[FECHA]],'RECAUDOS DE COMPARENDOS'!A:D,4,FALSE),0)</f>
        <v>2</v>
      </c>
      <c r="N1351" s="9">
        <f>IFERROR(VLOOKUP(Tabla1[[#This Row],[FECHA]],'RECAUDOS DE COMPARENDOS'!A:D,3,FALSE),0)</f>
        <v>312800</v>
      </c>
      <c r="O1351" s="5">
        <f>IFERROR(VLOOKUP(Tabla1[[#This Row],[FECHA]],'RECAUDOS DE RESOLUCIONES'!A:D,4,FALSE),0)</f>
        <v>0</v>
      </c>
      <c r="P1351" s="9">
        <f>IFERROR(VLOOKUP(Tabla1[[#This Row],[FECHA]],'RECAUDOS DE RESOLUCIONES'!A:D,3,FALSE),0)</f>
        <v>0</v>
      </c>
      <c r="Q135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7</v>
      </c>
      <c r="R1351" s="9">
        <f>Tabla1[V. COMPARENDOS]-(Tabla1[V. EXONERACIONES]+Tabla1[[#This Row],[V. SIMIT CON RESOLUCION]]+Tabla1[[#This Row],[V. SIMIT SIN RESOLUCION]]+Tabla1[[#This Row],[V. RECAUDOS COMPARENDOS]]+Tabla1[[#This Row],[V. RECAUDOS RESOLUCIONES]])</f>
        <v>1740800</v>
      </c>
      <c r="S1351" s="11">
        <f>IFERROR(VLOOKUP(Tabla1[[#This Row],[FECHA]],'RECAUDOS LOCALES'!A:D,4,FALSE),0)</f>
        <v>9</v>
      </c>
      <c r="T1351" s="9">
        <f>IFERROR(VLOOKUP(Tabla1[[#This Row],[FECHA]],'RECAUDOS LOCALES'!A:D,3,FALSE),0)</f>
        <v>974089</v>
      </c>
      <c r="U1351" s="11">
        <f>IFERROR(VLOOKUP(Tabla1[[#This Row],[FECHA]],'RECAUDOS EXTERNOS'!A:D,4,FALSE),0)</f>
        <v>7</v>
      </c>
      <c r="V1351" s="9">
        <f>IFERROR(VLOOKUP(Tabla1[[#This Row],[FECHA]],'RECAUDOS EXTERNOS'!A:D,3,FALSE),0)</f>
        <v>1997970</v>
      </c>
    </row>
    <row r="1352" spans="1:22" x14ac:dyDescent="0.25">
      <c r="A1352" s="1">
        <v>38911</v>
      </c>
      <c r="B1352" s="3" t="s">
        <v>6</v>
      </c>
      <c r="C1352" s="2">
        <v>38899</v>
      </c>
      <c r="D1352" s="5">
        <f>YEAR(Tabla1[[#This Row],[FECHA]])</f>
        <v>2006</v>
      </c>
      <c r="E1352" s="5">
        <f>IFERROR(VLOOKUP(Tabla1[[#This Row],[FECHA]],'COMPARENDOS TOTALES'!A:D,4,FALSE),0)</f>
        <v>33</v>
      </c>
      <c r="F1352" s="9">
        <f>IFERROR(VLOOKUP(Tabla1[[#This Row],[FECHA]],'COMPARENDOS TOTALES'!A:D,3,FALSE),0)</f>
        <v>8173600</v>
      </c>
      <c r="G1352" s="5">
        <f>IFERROR(VLOOKUP(Tabla1[[#This Row],[FECHA]],EXONERACIONES!A:D,4,FALSE),0)</f>
        <v>28</v>
      </c>
      <c r="H1352" s="9">
        <f>IFERROR(VLOOKUP(Tabla1[[#This Row],[FECHA]],EXONERACIONES!A:D,3,FALSE),0)</f>
        <v>6949600</v>
      </c>
      <c r="I1352" s="5">
        <f>IFERROR(VLOOKUP(Tabla1[[#This Row],[FECHA]],'SIMIT CON RES'!A:D,4,FALSE),0)</f>
        <v>0</v>
      </c>
      <c r="J1352" s="9">
        <f>IFERROR(VLOOKUP(Tabla1[[#This Row],[FECHA]],'SIMIT CON RES'!A:D,3,FALSE),0)</f>
        <v>0</v>
      </c>
      <c r="K1352">
        <f>IFERROR(VLOOKUP(Tabla1[[#This Row],[FECHA]],'SIMIT SIN RES'!A:D,4,FALSE),0)</f>
        <v>0</v>
      </c>
      <c r="L1352" s="9">
        <f>IFERROR(VLOOKUP(Tabla1[[#This Row],[FECHA]],'SIMIT SIN RES'!A:D,3,FALSE),0)</f>
        <v>0</v>
      </c>
      <c r="M1352" s="5">
        <f>IFERROR(VLOOKUP(Tabla1[[#This Row],[FECHA]],'RECAUDOS DE COMPARENDOS'!A:D,4,FALSE),0)</f>
        <v>2</v>
      </c>
      <c r="N1352" s="9">
        <f>IFERROR(VLOOKUP(Tabla1[[#This Row],[FECHA]],'RECAUDOS DE COMPARENDOS'!A:D,3,FALSE),0)</f>
        <v>612000</v>
      </c>
      <c r="O1352" s="5">
        <f>IFERROR(VLOOKUP(Tabla1[[#This Row],[FECHA]],'RECAUDOS DE RESOLUCIONES'!A:D,4,FALSE),0)</f>
        <v>0</v>
      </c>
      <c r="P1352" s="9">
        <f>IFERROR(VLOOKUP(Tabla1[[#This Row],[FECHA]],'RECAUDOS DE RESOLUCIONES'!A:D,3,FALSE),0)</f>
        <v>0</v>
      </c>
      <c r="Q135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1352" s="9">
        <f>Tabla1[V. COMPARENDOS]-(Tabla1[V. EXONERACIONES]+Tabla1[[#This Row],[V. SIMIT CON RESOLUCION]]+Tabla1[[#This Row],[V. SIMIT SIN RESOLUCION]]+Tabla1[[#This Row],[V. RECAUDOS COMPARENDOS]]+Tabla1[[#This Row],[V. RECAUDOS RESOLUCIONES]])</f>
        <v>612000</v>
      </c>
      <c r="S1352" s="11">
        <f>IFERROR(VLOOKUP(Tabla1[[#This Row],[FECHA]],'RECAUDOS LOCALES'!A:D,4,FALSE),0)</f>
        <v>2</v>
      </c>
      <c r="T1352" s="9">
        <f>IFERROR(VLOOKUP(Tabla1[[#This Row],[FECHA]],'RECAUDOS LOCALES'!A:D,3,FALSE),0)</f>
        <v>292635</v>
      </c>
      <c r="U1352" s="11">
        <f>IFERROR(VLOOKUP(Tabla1[[#This Row],[FECHA]],'RECAUDOS EXTERNOS'!A:D,4,FALSE),0)</f>
        <v>2</v>
      </c>
      <c r="V1352" s="9">
        <f>IFERROR(VLOOKUP(Tabla1[[#This Row],[FECHA]],'RECAUDOS EXTERNOS'!A:D,3,FALSE),0)</f>
        <v>436200</v>
      </c>
    </row>
    <row r="1353" spans="1:22" x14ac:dyDescent="0.25">
      <c r="A1353" s="1">
        <v>38912</v>
      </c>
      <c r="B1353" s="3" t="s">
        <v>0</v>
      </c>
      <c r="C1353" s="2">
        <v>38899</v>
      </c>
      <c r="D1353" s="5">
        <f>YEAR(Tabla1[[#This Row],[FECHA]])</f>
        <v>2006</v>
      </c>
      <c r="E1353" s="5">
        <f>IFERROR(VLOOKUP(Tabla1[[#This Row],[FECHA]],'COMPARENDOS TOTALES'!A:D,4,FALSE),0)</f>
        <v>39</v>
      </c>
      <c r="F1353" s="9">
        <f>IFERROR(VLOOKUP(Tabla1[[#This Row],[FECHA]],'COMPARENDOS TOTALES'!A:D,3,FALSE),0)</f>
        <v>7969600</v>
      </c>
      <c r="G1353" s="5">
        <f>IFERROR(VLOOKUP(Tabla1[[#This Row],[FECHA]],EXONERACIONES!A:D,4,FALSE),0)</f>
        <v>26</v>
      </c>
      <c r="H1353" s="9">
        <f>IFERROR(VLOOKUP(Tabla1[[#This Row],[FECHA]],EXONERACIONES!A:D,3,FALSE),0)</f>
        <v>5412800</v>
      </c>
      <c r="I1353" s="5">
        <f>IFERROR(VLOOKUP(Tabla1[[#This Row],[FECHA]],'SIMIT CON RES'!A:D,4,FALSE),0)</f>
        <v>0</v>
      </c>
      <c r="J1353" s="9">
        <f>IFERROR(VLOOKUP(Tabla1[[#This Row],[FECHA]],'SIMIT CON RES'!A:D,3,FALSE),0)</f>
        <v>0</v>
      </c>
      <c r="K1353">
        <f>IFERROR(VLOOKUP(Tabla1[[#This Row],[FECHA]],'SIMIT SIN RES'!A:D,4,FALSE),0)</f>
        <v>0</v>
      </c>
      <c r="L1353" s="9">
        <f>IFERROR(VLOOKUP(Tabla1[[#This Row],[FECHA]],'SIMIT SIN RES'!A:D,3,FALSE),0)</f>
        <v>0</v>
      </c>
      <c r="M1353" s="5">
        <f>IFERROR(VLOOKUP(Tabla1[[#This Row],[FECHA]],'RECAUDOS DE COMPARENDOS'!A:D,4,FALSE),0)</f>
        <v>1</v>
      </c>
      <c r="N1353" s="9">
        <f>IFERROR(VLOOKUP(Tabla1[[#This Row],[FECHA]],'RECAUDOS DE COMPARENDOS'!A:D,3,FALSE),0)</f>
        <v>204000</v>
      </c>
      <c r="O1353" s="5">
        <f>IFERROR(VLOOKUP(Tabla1[[#This Row],[FECHA]],'RECAUDOS DE RESOLUCIONES'!A:D,4,FALSE),0)</f>
        <v>0</v>
      </c>
      <c r="P1353" s="9">
        <f>IFERROR(VLOOKUP(Tabla1[[#This Row],[FECHA]],'RECAUDOS DE RESOLUCIONES'!A:D,3,FALSE),0)</f>
        <v>0</v>
      </c>
      <c r="Q135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12</v>
      </c>
      <c r="R1353" s="9">
        <f>Tabla1[V. COMPARENDOS]-(Tabla1[V. EXONERACIONES]+Tabla1[[#This Row],[V. SIMIT CON RESOLUCION]]+Tabla1[[#This Row],[V. SIMIT SIN RESOLUCION]]+Tabla1[[#This Row],[V. RECAUDOS COMPARENDOS]]+Tabla1[[#This Row],[V. RECAUDOS RESOLUCIONES]])</f>
        <v>2352800</v>
      </c>
      <c r="S1353" s="11">
        <f>IFERROR(VLOOKUP(Tabla1[[#This Row],[FECHA]],'RECAUDOS LOCALES'!A:D,4,FALSE),0)</f>
        <v>4</v>
      </c>
      <c r="T1353" s="9">
        <f>IFERROR(VLOOKUP(Tabla1[[#This Row],[FECHA]],'RECAUDOS LOCALES'!A:D,3,FALSE),0)</f>
        <v>360400</v>
      </c>
      <c r="U1353" s="11">
        <f>IFERROR(VLOOKUP(Tabla1[[#This Row],[FECHA]],'RECAUDOS EXTERNOS'!A:D,4,FALSE),0)</f>
        <v>7</v>
      </c>
      <c r="V1353" s="9">
        <f>IFERROR(VLOOKUP(Tabla1[[#This Row],[FECHA]],'RECAUDOS EXTERNOS'!A:D,3,FALSE),0)</f>
        <v>1601943</v>
      </c>
    </row>
    <row r="1354" spans="1:22" x14ac:dyDescent="0.25">
      <c r="A1354" s="1">
        <v>38913</v>
      </c>
      <c r="B1354" s="3" t="s">
        <v>5</v>
      </c>
      <c r="C1354" s="2">
        <v>38899</v>
      </c>
      <c r="D1354" s="5">
        <f>YEAR(Tabla1[[#This Row],[FECHA]])</f>
        <v>2006</v>
      </c>
      <c r="E1354" s="5">
        <f>IFERROR(VLOOKUP(Tabla1[[#This Row],[FECHA]],'COMPARENDOS TOTALES'!A:D,4,FALSE),0)</f>
        <v>32</v>
      </c>
      <c r="F1354" s="9">
        <f>IFERROR(VLOOKUP(Tabla1[[#This Row],[FECHA]],'COMPARENDOS TOTALES'!A:D,3,FALSE),0)</f>
        <v>6854400</v>
      </c>
      <c r="G1354" s="5">
        <f>IFERROR(VLOOKUP(Tabla1[[#This Row],[FECHA]],EXONERACIONES!A:D,4,FALSE),0)</f>
        <v>18</v>
      </c>
      <c r="H1354" s="9">
        <f>IFERROR(VLOOKUP(Tabla1[[#This Row],[FECHA]],EXONERACIONES!A:D,3,FALSE),0)</f>
        <v>3386400</v>
      </c>
      <c r="I1354" s="5">
        <f>IFERROR(VLOOKUP(Tabla1[[#This Row],[FECHA]],'SIMIT CON RES'!A:D,4,FALSE),0)</f>
        <v>0</v>
      </c>
      <c r="J1354" s="9">
        <f>IFERROR(VLOOKUP(Tabla1[[#This Row],[FECHA]],'SIMIT CON RES'!A:D,3,FALSE),0)</f>
        <v>0</v>
      </c>
      <c r="K1354">
        <f>IFERROR(VLOOKUP(Tabla1[[#This Row],[FECHA]],'SIMIT SIN RES'!A:D,4,FALSE),0)</f>
        <v>0</v>
      </c>
      <c r="L1354" s="9">
        <f>IFERROR(VLOOKUP(Tabla1[[#This Row],[FECHA]],'SIMIT SIN RES'!A:D,3,FALSE),0)</f>
        <v>0</v>
      </c>
      <c r="M1354" s="5">
        <f>IFERROR(VLOOKUP(Tabla1[[#This Row],[FECHA]],'RECAUDOS DE COMPARENDOS'!A:D,4,FALSE),0)</f>
        <v>2</v>
      </c>
      <c r="N1354" s="9">
        <f>IFERROR(VLOOKUP(Tabla1[[#This Row],[FECHA]],'RECAUDOS DE COMPARENDOS'!A:D,3,FALSE),0)</f>
        <v>408000</v>
      </c>
      <c r="O1354" s="5">
        <f>IFERROR(VLOOKUP(Tabla1[[#This Row],[FECHA]],'RECAUDOS DE RESOLUCIONES'!A:D,4,FALSE),0)</f>
        <v>0</v>
      </c>
      <c r="P1354" s="9">
        <f>IFERROR(VLOOKUP(Tabla1[[#This Row],[FECHA]],'RECAUDOS DE RESOLUCIONES'!A:D,3,FALSE),0)</f>
        <v>0</v>
      </c>
      <c r="Q135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12</v>
      </c>
      <c r="R1354" s="9">
        <f>Tabla1[V. COMPARENDOS]-(Tabla1[V. EXONERACIONES]+Tabla1[[#This Row],[V. SIMIT CON RESOLUCION]]+Tabla1[[#This Row],[V. SIMIT SIN RESOLUCION]]+Tabla1[[#This Row],[V. RECAUDOS COMPARENDOS]]+Tabla1[[#This Row],[V. RECAUDOS RESOLUCIONES]])</f>
        <v>3060000</v>
      </c>
      <c r="S1354" s="11">
        <f>IFERROR(VLOOKUP(Tabla1[[#This Row],[FECHA]],'RECAUDOS LOCALES'!A:D,4,FALSE),0)</f>
        <v>0</v>
      </c>
      <c r="T1354" s="9">
        <f>IFERROR(VLOOKUP(Tabla1[[#This Row],[FECHA]],'RECAUDOS LOCALES'!A:D,3,FALSE),0)</f>
        <v>0</v>
      </c>
      <c r="U1354" s="11">
        <f>IFERROR(VLOOKUP(Tabla1[[#This Row],[FECHA]],'RECAUDOS EXTERNOS'!A:D,4,FALSE),0)</f>
        <v>0</v>
      </c>
      <c r="V1354" s="9">
        <f>IFERROR(VLOOKUP(Tabla1[[#This Row],[FECHA]],'RECAUDOS EXTERNOS'!A:D,3,FALSE),0)</f>
        <v>0</v>
      </c>
    </row>
    <row r="1355" spans="1:22" x14ac:dyDescent="0.25">
      <c r="A1355" s="1">
        <v>38914</v>
      </c>
      <c r="B1355" s="3" t="s">
        <v>4</v>
      </c>
      <c r="C1355" s="2">
        <v>38899</v>
      </c>
      <c r="D1355" s="5">
        <f>YEAR(Tabla1[[#This Row],[FECHA]])</f>
        <v>2006</v>
      </c>
      <c r="E1355" s="5">
        <f>IFERROR(VLOOKUP(Tabla1[[#This Row],[FECHA]],'COMPARENDOS TOTALES'!A:D,4,FALSE),0)</f>
        <v>46</v>
      </c>
      <c r="F1355" s="9">
        <f>IFERROR(VLOOKUP(Tabla1[[#This Row],[FECHA]],'COMPARENDOS TOTALES'!A:D,3,FALSE),0)</f>
        <v>9737600</v>
      </c>
      <c r="G1355" s="5">
        <f>IFERROR(VLOOKUP(Tabla1[[#This Row],[FECHA]],EXONERACIONES!A:D,4,FALSE),0)</f>
        <v>35</v>
      </c>
      <c r="H1355" s="9">
        <f>IFERROR(VLOOKUP(Tabla1[[#This Row],[FECHA]],EXONERACIONES!A:D,3,FALSE),0)</f>
        <v>7480000</v>
      </c>
      <c r="I1355" s="5">
        <f>IFERROR(VLOOKUP(Tabla1[[#This Row],[FECHA]],'SIMIT CON RES'!A:D,4,FALSE),0)</f>
        <v>0</v>
      </c>
      <c r="J1355" s="9">
        <f>IFERROR(VLOOKUP(Tabla1[[#This Row],[FECHA]],'SIMIT CON RES'!A:D,3,FALSE),0)</f>
        <v>0</v>
      </c>
      <c r="K1355">
        <f>IFERROR(VLOOKUP(Tabla1[[#This Row],[FECHA]],'SIMIT SIN RES'!A:D,4,FALSE),0)</f>
        <v>0</v>
      </c>
      <c r="L1355" s="9">
        <f>IFERROR(VLOOKUP(Tabla1[[#This Row],[FECHA]],'SIMIT SIN RES'!A:D,3,FALSE),0)</f>
        <v>0</v>
      </c>
      <c r="M1355" s="5">
        <f>IFERROR(VLOOKUP(Tabla1[[#This Row],[FECHA]],'RECAUDOS DE COMPARENDOS'!A:D,4,FALSE),0)</f>
        <v>0</v>
      </c>
      <c r="N1355" s="9">
        <f>IFERROR(VLOOKUP(Tabla1[[#This Row],[FECHA]],'RECAUDOS DE COMPARENDOS'!A:D,3,FALSE),0)</f>
        <v>0</v>
      </c>
      <c r="O1355" s="5">
        <f>IFERROR(VLOOKUP(Tabla1[[#This Row],[FECHA]],'RECAUDOS DE RESOLUCIONES'!A:D,4,FALSE),0)</f>
        <v>0</v>
      </c>
      <c r="P1355" s="9">
        <f>IFERROR(VLOOKUP(Tabla1[[#This Row],[FECHA]],'RECAUDOS DE RESOLUCIONES'!A:D,3,FALSE),0)</f>
        <v>0</v>
      </c>
      <c r="Q135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11</v>
      </c>
      <c r="R1355" s="9">
        <f>Tabla1[V. COMPARENDOS]-(Tabla1[V. EXONERACIONES]+Tabla1[[#This Row],[V. SIMIT CON RESOLUCION]]+Tabla1[[#This Row],[V. SIMIT SIN RESOLUCION]]+Tabla1[[#This Row],[V. RECAUDOS COMPARENDOS]]+Tabla1[[#This Row],[V. RECAUDOS RESOLUCIONES]])</f>
        <v>2257600</v>
      </c>
      <c r="S1355" s="11">
        <f>IFERROR(VLOOKUP(Tabla1[[#This Row],[FECHA]],'RECAUDOS LOCALES'!A:D,4,FALSE),0)</f>
        <v>0</v>
      </c>
      <c r="T1355" s="9">
        <f>IFERROR(VLOOKUP(Tabla1[[#This Row],[FECHA]],'RECAUDOS LOCALES'!A:D,3,FALSE),0)</f>
        <v>0</v>
      </c>
      <c r="U1355" s="11">
        <f>IFERROR(VLOOKUP(Tabla1[[#This Row],[FECHA]],'RECAUDOS EXTERNOS'!A:D,4,FALSE),0)</f>
        <v>0</v>
      </c>
      <c r="V1355" s="9">
        <f>IFERROR(VLOOKUP(Tabla1[[#This Row],[FECHA]],'RECAUDOS EXTERNOS'!A:D,3,FALSE),0)</f>
        <v>0</v>
      </c>
    </row>
    <row r="1356" spans="1:22" x14ac:dyDescent="0.25">
      <c r="A1356" s="1">
        <v>38915</v>
      </c>
      <c r="B1356" s="3" t="s">
        <v>1</v>
      </c>
      <c r="C1356" s="2">
        <v>38899</v>
      </c>
      <c r="D1356" s="5">
        <f>YEAR(Tabla1[[#This Row],[FECHA]])</f>
        <v>2006</v>
      </c>
      <c r="E1356" s="5">
        <f>IFERROR(VLOOKUP(Tabla1[[#This Row],[FECHA]],'COMPARENDOS TOTALES'!A:D,4,FALSE),0)</f>
        <v>39</v>
      </c>
      <c r="F1356" s="9">
        <f>IFERROR(VLOOKUP(Tabla1[[#This Row],[FECHA]],'COMPARENDOS TOTALES'!A:D,3,FALSE),0)</f>
        <v>9316000</v>
      </c>
      <c r="G1356" s="5">
        <f>IFERROR(VLOOKUP(Tabla1[[#This Row],[FECHA]],EXONERACIONES!A:D,4,FALSE),0)</f>
        <v>25</v>
      </c>
      <c r="H1356" s="9">
        <f>IFERROR(VLOOKUP(Tabla1[[#This Row],[FECHA]],EXONERACIONES!A:D,3,FALSE),0)</f>
        <v>5739200</v>
      </c>
      <c r="I1356" s="5">
        <f>IFERROR(VLOOKUP(Tabla1[[#This Row],[FECHA]],'SIMIT CON RES'!A:D,4,FALSE),0)</f>
        <v>0</v>
      </c>
      <c r="J1356" s="9">
        <f>IFERROR(VLOOKUP(Tabla1[[#This Row],[FECHA]],'SIMIT CON RES'!A:D,3,FALSE),0)</f>
        <v>0</v>
      </c>
      <c r="K1356">
        <f>IFERROR(VLOOKUP(Tabla1[[#This Row],[FECHA]],'SIMIT SIN RES'!A:D,4,FALSE),0)</f>
        <v>0</v>
      </c>
      <c r="L1356" s="9">
        <f>IFERROR(VLOOKUP(Tabla1[[#This Row],[FECHA]],'SIMIT SIN RES'!A:D,3,FALSE),0)</f>
        <v>0</v>
      </c>
      <c r="M1356" s="5">
        <f>IFERROR(VLOOKUP(Tabla1[[#This Row],[FECHA]],'RECAUDOS DE COMPARENDOS'!A:D,4,FALSE),0)</f>
        <v>6</v>
      </c>
      <c r="N1356" s="9">
        <f>IFERROR(VLOOKUP(Tabla1[[#This Row],[FECHA]],'RECAUDOS DE COMPARENDOS'!A:D,3,FALSE),0)</f>
        <v>1536800</v>
      </c>
      <c r="O1356" s="5">
        <f>IFERROR(VLOOKUP(Tabla1[[#This Row],[FECHA]],'RECAUDOS DE RESOLUCIONES'!A:D,4,FALSE),0)</f>
        <v>0</v>
      </c>
      <c r="P1356" s="9">
        <f>IFERROR(VLOOKUP(Tabla1[[#This Row],[FECHA]],'RECAUDOS DE RESOLUCIONES'!A:D,3,FALSE),0)</f>
        <v>0</v>
      </c>
      <c r="Q135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8</v>
      </c>
      <c r="R1356" s="9">
        <f>Tabla1[V. COMPARENDOS]-(Tabla1[V. EXONERACIONES]+Tabla1[[#This Row],[V. SIMIT CON RESOLUCION]]+Tabla1[[#This Row],[V. SIMIT SIN RESOLUCION]]+Tabla1[[#This Row],[V. RECAUDOS COMPARENDOS]]+Tabla1[[#This Row],[V. RECAUDOS RESOLUCIONES]])</f>
        <v>2040000</v>
      </c>
      <c r="S1356" s="11">
        <f>IFERROR(VLOOKUP(Tabla1[[#This Row],[FECHA]],'RECAUDOS LOCALES'!A:D,4,FALSE),0)</f>
        <v>7</v>
      </c>
      <c r="T1356" s="9">
        <f>IFERROR(VLOOKUP(Tabla1[[#This Row],[FECHA]],'RECAUDOS LOCALES'!A:D,3,FALSE),0)</f>
        <v>748254</v>
      </c>
      <c r="U1356" s="11">
        <f>IFERROR(VLOOKUP(Tabla1[[#This Row],[FECHA]],'RECAUDOS EXTERNOS'!A:D,4,FALSE),0)</f>
        <v>5</v>
      </c>
      <c r="V1356" s="9">
        <f>IFERROR(VLOOKUP(Tabla1[[#This Row],[FECHA]],'RECAUDOS EXTERNOS'!A:D,3,FALSE),0)</f>
        <v>1193270</v>
      </c>
    </row>
    <row r="1357" spans="1:22" x14ac:dyDescent="0.25">
      <c r="A1357" s="1">
        <v>38916</v>
      </c>
      <c r="B1357" s="3" t="s">
        <v>2</v>
      </c>
      <c r="C1357" s="2">
        <v>38899</v>
      </c>
      <c r="D1357" s="5">
        <f>YEAR(Tabla1[[#This Row],[FECHA]])</f>
        <v>2006</v>
      </c>
      <c r="E1357" s="5">
        <f>IFERROR(VLOOKUP(Tabla1[[#This Row],[FECHA]],'COMPARENDOS TOTALES'!A:D,4,FALSE),0)</f>
        <v>36</v>
      </c>
      <c r="F1357" s="9">
        <f>IFERROR(VLOOKUP(Tabla1[[#This Row],[FECHA]],'COMPARENDOS TOTALES'!A:D,3,FALSE),0)</f>
        <v>8282400</v>
      </c>
      <c r="G1357" s="5">
        <f>IFERROR(VLOOKUP(Tabla1[[#This Row],[FECHA]],EXONERACIONES!A:D,4,FALSE),0)</f>
        <v>29</v>
      </c>
      <c r="H1357" s="9">
        <f>IFERROR(VLOOKUP(Tabla1[[#This Row],[FECHA]],EXONERACIONES!A:D,3,FALSE),0)</f>
        <v>6446400</v>
      </c>
      <c r="I1357" s="5">
        <f>IFERROR(VLOOKUP(Tabla1[[#This Row],[FECHA]],'SIMIT CON RES'!A:D,4,FALSE),0)</f>
        <v>0</v>
      </c>
      <c r="J1357" s="9">
        <f>IFERROR(VLOOKUP(Tabla1[[#This Row],[FECHA]],'SIMIT CON RES'!A:D,3,FALSE),0)</f>
        <v>0</v>
      </c>
      <c r="K1357">
        <f>IFERROR(VLOOKUP(Tabla1[[#This Row],[FECHA]],'SIMIT SIN RES'!A:D,4,FALSE),0)</f>
        <v>0</v>
      </c>
      <c r="L1357" s="9">
        <f>IFERROR(VLOOKUP(Tabla1[[#This Row],[FECHA]],'SIMIT SIN RES'!A:D,3,FALSE),0)</f>
        <v>0</v>
      </c>
      <c r="M1357" s="5">
        <f>IFERROR(VLOOKUP(Tabla1[[#This Row],[FECHA]],'RECAUDOS DE COMPARENDOS'!A:D,4,FALSE),0)</f>
        <v>5</v>
      </c>
      <c r="N1357" s="9">
        <f>IFERROR(VLOOKUP(Tabla1[[#This Row],[FECHA]],'RECAUDOS DE COMPARENDOS'!A:D,3,FALSE),0)</f>
        <v>1428000</v>
      </c>
      <c r="O1357" s="5">
        <f>IFERROR(VLOOKUP(Tabla1[[#This Row],[FECHA]],'RECAUDOS DE RESOLUCIONES'!A:D,4,FALSE),0)</f>
        <v>0</v>
      </c>
      <c r="P1357" s="9">
        <f>IFERROR(VLOOKUP(Tabla1[[#This Row],[FECHA]],'RECAUDOS DE RESOLUCIONES'!A:D,3,FALSE),0)</f>
        <v>0</v>
      </c>
      <c r="Q135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1357" s="9">
        <f>Tabla1[V. COMPARENDOS]-(Tabla1[V. EXONERACIONES]+Tabla1[[#This Row],[V. SIMIT CON RESOLUCION]]+Tabla1[[#This Row],[V. SIMIT SIN RESOLUCION]]+Tabla1[[#This Row],[V. RECAUDOS COMPARENDOS]]+Tabla1[[#This Row],[V. RECAUDOS RESOLUCIONES]])</f>
        <v>408000</v>
      </c>
      <c r="S1357" s="11">
        <f>IFERROR(VLOOKUP(Tabla1[[#This Row],[FECHA]],'RECAUDOS LOCALES'!A:D,4,FALSE),0)</f>
        <v>5</v>
      </c>
      <c r="T1357" s="9">
        <f>IFERROR(VLOOKUP(Tabla1[[#This Row],[FECHA]],'RECAUDOS LOCALES'!A:D,3,FALSE),0)</f>
        <v>421600</v>
      </c>
      <c r="U1357" s="11">
        <f>IFERROR(VLOOKUP(Tabla1[[#This Row],[FECHA]],'RECAUDOS EXTERNOS'!A:D,4,FALSE),0)</f>
        <v>7</v>
      </c>
      <c r="V1357" s="9">
        <f>IFERROR(VLOOKUP(Tabla1[[#This Row],[FECHA]],'RECAUDOS EXTERNOS'!A:D,3,FALSE),0)</f>
        <v>1704253</v>
      </c>
    </row>
    <row r="1358" spans="1:22" x14ac:dyDescent="0.25">
      <c r="A1358" s="1">
        <v>38917</v>
      </c>
      <c r="B1358" s="3" t="s">
        <v>3</v>
      </c>
      <c r="C1358" s="2">
        <v>38899</v>
      </c>
      <c r="D1358" s="5">
        <f>YEAR(Tabla1[[#This Row],[FECHA]])</f>
        <v>2006</v>
      </c>
      <c r="E1358" s="5">
        <f>IFERROR(VLOOKUP(Tabla1[[#This Row],[FECHA]],'COMPARENDOS TOTALES'!A:D,4,FALSE),0)</f>
        <v>43</v>
      </c>
      <c r="F1358" s="9">
        <f>IFERROR(VLOOKUP(Tabla1[[#This Row],[FECHA]],'COMPARENDOS TOTALES'!A:D,3,FALSE),0)</f>
        <v>8812800</v>
      </c>
      <c r="G1358" s="5">
        <f>IFERROR(VLOOKUP(Tabla1[[#This Row],[FECHA]],EXONERACIONES!A:D,4,FALSE),0)</f>
        <v>27</v>
      </c>
      <c r="H1358" s="9">
        <f>IFERROR(VLOOKUP(Tabla1[[#This Row],[FECHA]],EXONERACIONES!A:D,3,FALSE),0)</f>
        <v>5344800</v>
      </c>
      <c r="I1358" s="5">
        <f>IFERROR(VLOOKUP(Tabla1[[#This Row],[FECHA]],'SIMIT CON RES'!A:D,4,FALSE),0)</f>
        <v>0</v>
      </c>
      <c r="J1358" s="9">
        <f>IFERROR(VLOOKUP(Tabla1[[#This Row],[FECHA]],'SIMIT CON RES'!A:D,3,FALSE),0)</f>
        <v>0</v>
      </c>
      <c r="K1358">
        <f>IFERROR(VLOOKUP(Tabla1[[#This Row],[FECHA]],'SIMIT SIN RES'!A:D,4,FALSE),0)</f>
        <v>0</v>
      </c>
      <c r="L1358" s="9">
        <f>IFERROR(VLOOKUP(Tabla1[[#This Row],[FECHA]],'SIMIT SIN RES'!A:D,3,FALSE),0)</f>
        <v>0</v>
      </c>
      <c r="M1358" s="5">
        <f>IFERROR(VLOOKUP(Tabla1[[#This Row],[FECHA]],'RECAUDOS DE COMPARENDOS'!A:D,4,FALSE),0)</f>
        <v>3</v>
      </c>
      <c r="N1358" s="9">
        <f>IFERROR(VLOOKUP(Tabla1[[#This Row],[FECHA]],'RECAUDOS DE COMPARENDOS'!A:D,3,FALSE),0)</f>
        <v>612000</v>
      </c>
      <c r="O1358" s="5">
        <f>IFERROR(VLOOKUP(Tabla1[[#This Row],[FECHA]],'RECAUDOS DE RESOLUCIONES'!A:D,4,FALSE),0)</f>
        <v>0</v>
      </c>
      <c r="P1358" s="9">
        <f>IFERROR(VLOOKUP(Tabla1[[#This Row],[FECHA]],'RECAUDOS DE RESOLUCIONES'!A:D,3,FALSE),0)</f>
        <v>0</v>
      </c>
      <c r="Q135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13</v>
      </c>
      <c r="R1358" s="9">
        <f>Tabla1[V. COMPARENDOS]-(Tabla1[V. EXONERACIONES]+Tabla1[[#This Row],[V. SIMIT CON RESOLUCION]]+Tabla1[[#This Row],[V. SIMIT SIN RESOLUCION]]+Tabla1[[#This Row],[V. RECAUDOS COMPARENDOS]]+Tabla1[[#This Row],[V. RECAUDOS RESOLUCIONES]])</f>
        <v>2856000</v>
      </c>
      <c r="S1358" s="11">
        <f>IFERROR(VLOOKUP(Tabla1[[#This Row],[FECHA]],'RECAUDOS LOCALES'!A:D,4,FALSE),0)</f>
        <v>3</v>
      </c>
      <c r="T1358" s="9">
        <f>IFERROR(VLOOKUP(Tabla1[[#This Row],[FECHA]],'RECAUDOS LOCALES'!A:D,3,FALSE),0)</f>
        <v>258400</v>
      </c>
      <c r="U1358" s="11">
        <f>IFERROR(VLOOKUP(Tabla1[[#This Row],[FECHA]],'RECAUDOS EXTERNOS'!A:D,4,FALSE),0)</f>
        <v>4</v>
      </c>
      <c r="V1358" s="9">
        <f>IFERROR(VLOOKUP(Tabla1[[#This Row],[FECHA]],'RECAUDOS EXTERNOS'!A:D,3,FALSE),0)</f>
        <v>731707</v>
      </c>
    </row>
    <row r="1359" spans="1:22" x14ac:dyDescent="0.25">
      <c r="A1359" s="1">
        <v>38918</v>
      </c>
      <c r="B1359" s="3" t="s">
        <v>6</v>
      </c>
      <c r="C1359" s="2">
        <v>38899</v>
      </c>
      <c r="D1359" s="5">
        <f>YEAR(Tabla1[[#This Row],[FECHA]])</f>
        <v>2006</v>
      </c>
      <c r="E1359" s="5">
        <f>IFERROR(VLOOKUP(Tabla1[[#This Row],[FECHA]],'COMPARENDOS TOTALES'!A:D,4,FALSE),0)</f>
        <v>61</v>
      </c>
      <c r="F1359" s="9">
        <f>IFERROR(VLOOKUP(Tabla1[[#This Row],[FECHA]],'COMPARENDOS TOTALES'!A:D,3,FALSE),0)</f>
        <v>12389600</v>
      </c>
      <c r="G1359" s="5">
        <f>IFERROR(VLOOKUP(Tabla1[[#This Row],[FECHA]],EXONERACIONES!A:D,4,FALSE),0)</f>
        <v>33</v>
      </c>
      <c r="H1359" s="9">
        <f>IFERROR(VLOOKUP(Tabla1[[#This Row],[FECHA]],EXONERACIONES!A:D,3,FALSE),0)</f>
        <v>6963200</v>
      </c>
      <c r="I1359" s="5">
        <f>IFERROR(VLOOKUP(Tabla1[[#This Row],[FECHA]],'SIMIT CON RES'!A:D,4,FALSE),0)</f>
        <v>0</v>
      </c>
      <c r="J1359" s="9">
        <f>IFERROR(VLOOKUP(Tabla1[[#This Row],[FECHA]],'SIMIT CON RES'!A:D,3,FALSE),0)</f>
        <v>0</v>
      </c>
      <c r="K1359">
        <f>IFERROR(VLOOKUP(Tabla1[[#This Row],[FECHA]],'SIMIT SIN RES'!A:D,4,FALSE),0)</f>
        <v>0</v>
      </c>
      <c r="L1359" s="9">
        <f>IFERROR(VLOOKUP(Tabla1[[#This Row],[FECHA]],'SIMIT SIN RES'!A:D,3,FALSE),0)</f>
        <v>0</v>
      </c>
      <c r="M1359" s="5">
        <f>IFERROR(VLOOKUP(Tabla1[[#This Row],[FECHA]],'RECAUDOS DE COMPARENDOS'!A:D,4,FALSE),0)</f>
        <v>8</v>
      </c>
      <c r="N1359" s="9">
        <f>IFERROR(VLOOKUP(Tabla1[[#This Row],[FECHA]],'RECAUDOS DE COMPARENDOS'!A:D,3,FALSE),0)</f>
        <v>1632000</v>
      </c>
      <c r="O1359" s="5">
        <f>IFERROR(VLOOKUP(Tabla1[[#This Row],[FECHA]],'RECAUDOS DE RESOLUCIONES'!A:D,4,FALSE),0)</f>
        <v>0</v>
      </c>
      <c r="P1359" s="9">
        <f>IFERROR(VLOOKUP(Tabla1[[#This Row],[FECHA]],'RECAUDOS DE RESOLUCIONES'!A:D,3,FALSE),0)</f>
        <v>0</v>
      </c>
      <c r="Q135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20</v>
      </c>
      <c r="R1359" s="9">
        <f>Tabla1[V. COMPARENDOS]-(Tabla1[V. EXONERACIONES]+Tabla1[[#This Row],[V. SIMIT CON RESOLUCION]]+Tabla1[[#This Row],[V. SIMIT SIN RESOLUCION]]+Tabla1[[#This Row],[V. RECAUDOS COMPARENDOS]]+Tabla1[[#This Row],[V. RECAUDOS RESOLUCIONES]])</f>
        <v>3794400</v>
      </c>
      <c r="S1359" s="11">
        <f>IFERROR(VLOOKUP(Tabla1[[#This Row],[FECHA]],'RECAUDOS LOCALES'!A:D,4,FALSE),0)</f>
        <v>0</v>
      </c>
      <c r="T1359" s="9">
        <f>IFERROR(VLOOKUP(Tabla1[[#This Row],[FECHA]],'RECAUDOS LOCALES'!A:D,3,FALSE),0)</f>
        <v>0</v>
      </c>
      <c r="U1359" s="11">
        <f>IFERROR(VLOOKUP(Tabla1[[#This Row],[FECHA]],'RECAUDOS EXTERNOS'!A:D,4,FALSE),0)</f>
        <v>0</v>
      </c>
      <c r="V1359" s="9">
        <f>IFERROR(VLOOKUP(Tabla1[[#This Row],[FECHA]],'RECAUDOS EXTERNOS'!A:D,3,FALSE),0)</f>
        <v>0</v>
      </c>
    </row>
    <row r="1360" spans="1:22" x14ac:dyDescent="0.25">
      <c r="A1360" s="1">
        <v>38919</v>
      </c>
      <c r="B1360" s="3" t="s">
        <v>0</v>
      </c>
      <c r="C1360" s="2">
        <v>38899</v>
      </c>
      <c r="D1360" s="5">
        <f>YEAR(Tabla1[[#This Row],[FECHA]])</f>
        <v>2006</v>
      </c>
      <c r="E1360" s="5">
        <f>IFERROR(VLOOKUP(Tabla1[[#This Row],[FECHA]],'COMPARENDOS TOTALES'!A:D,4,FALSE),0)</f>
        <v>39</v>
      </c>
      <c r="F1360" s="9">
        <f>IFERROR(VLOOKUP(Tabla1[[#This Row],[FECHA]],'COMPARENDOS TOTALES'!A:D,3,FALSE),0)</f>
        <v>7888000</v>
      </c>
      <c r="G1360" s="5">
        <f>IFERROR(VLOOKUP(Tabla1[[#This Row],[FECHA]],EXONERACIONES!A:D,4,FALSE),0)</f>
        <v>25</v>
      </c>
      <c r="H1360" s="9">
        <f>IFERROR(VLOOKUP(Tabla1[[#This Row],[FECHA]],EXONERACIONES!A:D,3,FALSE),0)</f>
        <v>5127200</v>
      </c>
      <c r="I1360" s="5">
        <f>IFERROR(VLOOKUP(Tabla1[[#This Row],[FECHA]],'SIMIT CON RES'!A:D,4,FALSE),0)</f>
        <v>0</v>
      </c>
      <c r="J1360" s="9">
        <f>IFERROR(VLOOKUP(Tabla1[[#This Row],[FECHA]],'SIMIT CON RES'!A:D,3,FALSE),0)</f>
        <v>0</v>
      </c>
      <c r="K1360">
        <f>IFERROR(VLOOKUP(Tabla1[[#This Row],[FECHA]],'SIMIT SIN RES'!A:D,4,FALSE),0)</f>
        <v>0</v>
      </c>
      <c r="L1360" s="9">
        <f>IFERROR(VLOOKUP(Tabla1[[#This Row],[FECHA]],'SIMIT SIN RES'!A:D,3,FALSE),0)</f>
        <v>0</v>
      </c>
      <c r="M1360" s="5">
        <f>IFERROR(VLOOKUP(Tabla1[[#This Row],[FECHA]],'RECAUDOS DE COMPARENDOS'!A:D,4,FALSE),0)</f>
        <v>3</v>
      </c>
      <c r="N1360" s="9">
        <f>IFERROR(VLOOKUP(Tabla1[[#This Row],[FECHA]],'RECAUDOS DE COMPARENDOS'!A:D,3,FALSE),0)</f>
        <v>612000</v>
      </c>
      <c r="O1360" s="5">
        <f>IFERROR(VLOOKUP(Tabla1[[#This Row],[FECHA]],'RECAUDOS DE RESOLUCIONES'!A:D,4,FALSE),0)</f>
        <v>0</v>
      </c>
      <c r="P1360" s="9">
        <f>IFERROR(VLOOKUP(Tabla1[[#This Row],[FECHA]],'RECAUDOS DE RESOLUCIONES'!A:D,3,FALSE),0)</f>
        <v>0</v>
      </c>
      <c r="Q136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11</v>
      </c>
      <c r="R1360" s="9">
        <f>Tabla1[V. COMPARENDOS]-(Tabla1[V. EXONERACIONES]+Tabla1[[#This Row],[V. SIMIT CON RESOLUCION]]+Tabla1[[#This Row],[V. SIMIT SIN RESOLUCION]]+Tabla1[[#This Row],[V. RECAUDOS COMPARENDOS]]+Tabla1[[#This Row],[V. RECAUDOS RESOLUCIONES]])</f>
        <v>2148800</v>
      </c>
      <c r="S1360" s="11">
        <f>IFERROR(VLOOKUP(Tabla1[[#This Row],[FECHA]],'RECAUDOS LOCALES'!A:D,4,FALSE),0)</f>
        <v>3</v>
      </c>
      <c r="T1360" s="9">
        <f>IFERROR(VLOOKUP(Tabla1[[#This Row],[FECHA]],'RECAUDOS LOCALES'!A:D,3,FALSE),0)</f>
        <v>241472</v>
      </c>
      <c r="U1360" s="11">
        <f>IFERROR(VLOOKUP(Tabla1[[#This Row],[FECHA]],'RECAUDOS EXTERNOS'!A:D,4,FALSE),0)</f>
        <v>5</v>
      </c>
      <c r="V1360" s="9">
        <f>IFERROR(VLOOKUP(Tabla1[[#This Row],[FECHA]],'RECAUDOS EXTERNOS'!A:D,3,FALSE),0)</f>
        <v>974986</v>
      </c>
    </row>
    <row r="1361" spans="1:22" x14ac:dyDescent="0.25">
      <c r="A1361" s="1">
        <v>38920</v>
      </c>
      <c r="B1361" s="3" t="s">
        <v>5</v>
      </c>
      <c r="C1361" s="2">
        <v>38899</v>
      </c>
      <c r="D1361" s="5">
        <f>YEAR(Tabla1[[#This Row],[FECHA]])</f>
        <v>2006</v>
      </c>
      <c r="E1361" s="5">
        <f>IFERROR(VLOOKUP(Tabla1[[#This Row],[FECHA]],'COMPARENDOS TOTALES'!A:D,4,FALSE),0)</f>
        <v>29</v>
      </c>
      <c r="F1361" s="9">
        <f>IFERROR(VLOOKUP(Tabla1[[#This Row],[FECHA]],'COMPARENDOS TOTALES'!A:D,3,FALSE),0)</f>
        <v>5630400</v>
      </c>
      <c r="G1361" s="5">
        <f>IFERROR(VLOOKUP(Tabla1[[#This Row],[FECHA]],EXONERACIONES!A:D,4,FALSE),0)</f>
        <v>19</v>
      </c>
      <c r="H1361" s="9">
        <f>IFERROR(VLOOKUP(Tabla1[[#This Row],[FECHA]],EXONERACIONES!A:D,3,FALSE),0)</f>
        <v>3685600</v>
      </c>
      <c r="I1361" s="5">
        <f>IFERROR(VLOOKUP(Tabla1[[#This Row],[FECHA]],'SIMIT CON RES'!A:D,4,FALSE),0)</f>
        <v>0</v>
      </c>
      <c r="J1361" s="9">
        <f>IFERROR(VLOOKUP(Tabla1[[#This Row],[FECHA]],'SIMIT CON RES'!A:D,3,FALSE),0)</f>
        <v>0</v>
      </c>
      <c r="K1361">
        <f>IFERROR(VLOOKUP(Tabla1[[#This Row],[FECHA]],'SIMIT SIN RES'!A:D,4,FALSE),0)</f>
        <v>0</v>
      </c>
      <c r="L1361" s="9">
        <f>IFERROR(VLOOKUP(Tabla1[[#This Row],[FECHA]],'SIMIT SIN RES'!A:D,3,FALSE),0)</f>
        <v>0</v>
      </c>
      <c r="M1361" s="5">
        <f>IFERROR(VLOOKUP(Tabla1[[#This Row],[FECHA]],'RECAUDOS DE COMPARENDOS'!A:D,4,FALSE),0)</f>
        <v>3</v>
      </c>
      <c r="N1361" s="9">
        <f>IFERROR(VLOOKUP(Tabla1[[#This Row],[FECHA]],'RECAUDOS DE COMPARENDOS'!A:D,3,FALSE),0)</f>
        <v>612000</v>
      </c>
      <c r="O1361" s="5">
        <f>IFERROR(VLOOKUP(Tabla1[[#This Row],[FECHA]],'RECAUDOS DE RESOLUCIONES'!A:D,4,FALSE),0)</f>
        <v>0</v>
      </c>
      <c r="P1361" s="9">
        <f>IFERROR(VLOOKUP(Tabla1[[#This Row],[FECHA]],'RECAUDOS DE RESOLUCIONES'!A:D,3,FALSE),0)</f>
        <v>0</v>
      </c>
      <c r="Q136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7</v>
      </c>
      <c r="R1361" s="9">
        <f>Tabla1[V. COMPARENDOS]-(Tabla1[V. EXONERACIONES]+Tabla1[[#This Row],[V. SIMIT CON RESOLUCION]]+Tabla1[[#This Row],[V. SIMIT SIN RESOLUCION]]+Tabla1[[#This Row],[V. RECAUDOS COMPARENDOS]]+Tabla1[[#This Row],[V. RECAUDOS RESOLUCIONES]])</f>
        <v>1332800</v>
      </c>
      <c r="S1361" s="11">
        <f>IFERROR(VLOOKUP(Tabla1[[#This Row],[FECHA]],'RECAUDOS LOCALES'!A:D,4,FALSE),0)</f>
        <v>0</v>
      </c>
      <c r="T1361" s="9">
        <f>IFERROR(VLOOKUP(Tabla1[[#This Row],[FECHA]],'RECAUDOS LOCALES'!A:D,3,FALSE),0)</f>
        <v>0</v>
      </c>
      <c r="U1361" s="11">
        <f>IFERROR(VLOOKUP(Tabla1[[#This Row],[FECHA]],'RECAUDOS EXTERNOS'!A:D,4,FALSE),0)</f>
        <v>0</v>
      </c>
      <c r="V1361" s="9">
        <f>IFERROR(VLOOKUP(Tabla1[[#This Row],[FECHA]],'RECAUDOS EXTERNOS'!A:D,3,FALSE),0)</f>
        <v>0</v>
      </c>
    </row>
    <row r="1362" spans="1:22" x14ac:dyDescent="0.25">
      <c r="A1362" s="1">
        <v>38921</v>
      </c>
      <c r="B1362" s="3" t="s">
        <v>4</v>
      </c>
      <c r="C1362" s="2">
        <v>38899</v>
      </c>
      <c r="D1362" s="5">
        <f>YEAR(Tabla1[[#This Row],[FECHA]])</f>
        <v>2006</v>
      </c>
      <c r="E1362" s="5">
        <f>IFERROR(VLOOKUP(Tabla1[[#This Row],[FECHA]],'COMPARENDOS TOTALES'!A:D,4,FALSE),0)</f>
        <v>50</v>
      </c>
      <c r="F1362" s="9">
        <f>IFERROR(VLOOKUP(Tabla1[[#This Row],[FECHA]],'COMPARENDOS TOTALES'!A:D,3,FALSE),0)</f>
        <v>11138400</v>
      </c>
      <c r="G1362" s="5">
        <f>IFERROR(VLOOKUP(Tabla1[[#This Row],[FECHA]],EXONERACIONES!A:D,4,FALSE),0)</f>
        <v>35</v>
      </c>
      <c r="H1362" s="9">
        <f>IFERROR(VLOOKUP(Tabla1[[#This Row],[FECHA]],EXONERACIONES!A:D,3,FALSE),0)</f>
        <v>7656800</v>
      </c>
      <c r="I1362" s="5">
        <f>IFERROR(VLOOKUP(Tabla1[[#This Row],[FECHA]],'SIMIT CON RES'!A:D,4,FALSE),0)</f>
        <v>0</v>
      </c>
      <c r="J1362" s="9">
        <f>IFERROR(VLOOKUP(Tabla1[[#This Row],[FECHA]],'SIMIT CON RES'!A:D,3,FALSE),0)</f>
        <v>0</v>
      </c>
      <c r="K1362">
        <f>IFERROR(VLOOKUP(Tabla1[[#This Row],[FECHA]],'SIMIT SIN RES'!A:D,4,FALSE),0)</f>
        <v>0</v>
      </c>
      <c r="L1362" s="9">
        <f>IFERROR(VLOOKUP(Tabla1[[#This Row],[FECHA]],'SIMIT SIN RES'!A:D,3,FALSE),0)</f>
        <v>0</v>
      </c>
      <c r="M1362" s="5">
        <f>IFERROR(VLOOKUP(Tabla1[[#This Row],[FECHA]],'RECAUDOS DE COMPARENDOS'!A:D,4,FALSE),0)</f>
        <v>1</v>
      </c>
      <c r="N1362" s="9">
        <f>IFERROR(VLOOKUP(Tabla1[[#This Row],[FECHA]],'RECAUDOS DE COMPARENDOS'!A:D,3,FALSE),0)</f>
        <v>108800</v>
      </c>
      <c r="O1362" s="5">
        <f>IFERROR(VLOOKUP(Tabla1[[#This Row],[FECHA]],'RECAUDOS DE RESOLUCIONES'!A:D,4,FALSE),0)</f>
        <v>0</v>
      </c>
      <c r="P1362" s="9">
        <f>IFERROR(VLOOKUP(Tabla1[[#This Row],[FECHA]],'RECAUDOS DE RESOLUCIONES'!A:D,3,FALSE),0)</f>
        <v>0</v>
      </c>
      <c r="Q136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14</v>
      </c>
      <c r="R1362" s="9">
        <f>Tabla1[V. COMPARENDOS]-(Tabla1[V. EXONERACIONES]+Tabla1[[#This Row],[V. SIMIT CON RESOLUCION]]+Tabla1[[#This Row],[V. SIMIT SIN RESOLUCION]]+Tabla1[[#This Row],[V. RECAUDOS COMPARENDOS]]+Tabla1[[#This Row],[V. RECAUDOS RESOLUCIONES]])</f>
        <v>3372800</v>
      </c>
      <c r="S1362" s="11">
        <f>IFERROR(VLOOKUP(Tabla1[[#This Row],[FECHA]],'RECAUDOS LOCALES'!A:D,4,FALSE),0)</f>
        <v>0</v>
      </c>
      <c r="T1362" s="9">
        <f>IFERROR(VLOOKUP(Tabla1[[#This Row],[FECHA]],'RECAUDOS LOCALES'!A:D,3,FALSE),0)</f>
        <v>0</v>
      </c>
      <c r="U1362" s="11">
        <f>IFERROR(VLOOKUP(Tabla1[[#This Row],[FECHA]],'RECAUDOS EXTERNOS'!A:D,4,FALSE),0)</f>
        <v>0</v>
      </c>
      <c r="V1362" s="9">
        <f>IFERROR(VLOOKUP(Tabla1[[#This Row],[FECHA]],'RECAUDOS EXTERNOS'!A:D,3,FALSE),0)</f>
        <v>0</v>
      </c>
    </row>
    <row r="1363" spans="1:22" x14ac:dyDescent="0.25">
      <c r="A1363" s="1">
        <v>38922</v>
      </c>
      <c r="B1363" s="3" t="s">
        <v>1</v>
      </c>
      <c r="C1363" s="2">
        <v>38899</v>
      </c>
      <c r="D1363" s="5">
        <f>YEAR(Tabla1[[#This Row],[FECHA]])</f>
        <v>2006</v>
      </c>
      <c r="E1363" s="5">
        <f>IFERROR(VLOOKUP(Tabla1[[#This Row],[FECHA]],'COMPARENDOS TOTALES'!A:D,4,FALSE),0)</f>
        <v>44</v>
      </c>
      <c r="F1363" s="9">
        <f>IFERROR(VLOOKUP(Tabla1[[#This Row],[FECHA]],'COMPARENDOS TOTALES'!A:D,3,FALSE),0)</f>
        <v>9397600</v>
      </c>
      <c r="G1363" s="5">
        <f>IFERROR(VLOOKUP(Tabla1[[#This Row],[FECHA]],EXONERACIONES!A:D,4,FALSE),0)</f>
        <v>31</v>
      </c>
      <c r="H1363" s="9">
        <f>IFERROR(VLOOKUP(Tabla1[[#This Row],[FECHA]],EXONERACIONES!A:D,3,FALSE),0)</f>
        <v>6745600</v>
      </c>
      <c r="I1363" s="5">
        <f>IFERROR(VLOOKUP(Tabla1[[#This Row],[FECHA]],'SIMIT CON RES'!A:D,4,FALSE),0)</f>
        <v>0</v>
      </c>
      <c r="J1363" s="9">
        <f>IFERROR(VLOOKUP(Tabla1[[#This Row],[FECHA]],'SIMIT CON RES'!A:D,3,FALSE),0)</f>
        <v>0</v>
      </c>
      <c r="K1363">
        <f>IFERROR(VLOOKUP(Tabla1[[#This Row],[FECHA]],'SIMIT SIN RES'!A:D,4,FALSE),0)</f>
        <v>0</v>
      </c>
      <c r="L1363" s="9">
        <f>IFERROR(VLOOKUP(Tabla1[[#This Row],[FECHA]],'SIMIT SIN RES'!A:D,3,FALSE),0)</f>
        <v>0</v>
      </c>
      <c r="M1363" s="5">
        <f>IFERROR(VLOOKUP(Tabla1[[#This Row],[FECHA]],'RECAUDOS DE COMPARENDOS'!A:D,4,FALSE),0)</f>
        <v>2</v>
      </c>
      <c r="N1363" s="9">
        <f>IFERROR(VLOOKUP(Tabla1[[#This Row],[FECHA]],'RECAUDOS DE COMPARENDOS'!A:D,3,FALSE),0)</f>
        <v>408000</v>
      </c>
      <c r="O1363" s="5">
        <f>IFERROR(VLOOKUP(Tabla1[[#This Row],[FECHA]],'RECAUDOS DE RESOLUCIONES'!A:D,4,FALSE),0)</f>
        <v>0</v>
      </c>
      <c r="P1363" s="9">
        <f>IFERROR(VLOOKUP(Tabla1[[#This Row],[FECHA]],'RECAUDOS DE RESOLUCIONES'!A:D,3,FALSE),0)</f>
        <v>0</v>
      </c>
      <c r="Q136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11</v>
      </c>
      <c r="R1363" s="9">
        <f>Tabla1[V. COMPARENDOS]-(Tabla1[V. EXONERACIONES]+Tabla1[[#This Row],[V. SIMIT CON RESOLUCION]]+Tabla1[[#This Row],[V. SIMIT SIN RESOLUCION]]+Tabla1[[#This Row],[V. RECAUDOS COMPARENDOS]]+Tabla1[[#This Row],[V. RECAUDOS RESOLUCIONES]])</f>
        <v>2244000</v>
      </c>
      <c r="S1363" s="11">
        <f>IFERROR(VLOOKUP(Tabla1[[#This Row],[FECHA]],'RECAUDOS LOCALES'!A:D,4,FALSE),0)</f>
        <v>9</v>
      </c>
      <c r="T1363" s="9">
        <f>IFERROR(VLOOKUP(Tabla1[[#This Row],[FECHA]],'RECAUDOS LOCALES'!A:D,3,FALSE),0)</f>
        <v>878946</v>
      </c>
      <c r="U1363" s="11">
        <f>IFERROR(VLOOKUP(Tabla1[[#This Row],[FECHA]],'RECAUDOS EXTERNOS'!A:D,4,FALSE),0)</f>
        <v>7</v>
      </c>
      <c r="V1363" s="9">
        <f>IFERROR(VLOOKUP(Tabla1[[#This Row],[FECHA]],'RECAUDOS EXTERNOS'!A:D,3,FALSE),0)</f>
        <v>1525277</v>
      </c>
    </row>
    <row r="1364" spans="1:22" x14ac:dyDescent="0.25">
      <c r="A1364" s="1">
        <v>38923</v>
      </c>
      <c r="B1364" s="3" t="s">
        <v>2</v>
      </c>
      <c r="C1364" s="2">
        <v>38899</v>
      </c>
      <c r="D1364" s="5">
        <f>YEAR(Tabla1[[#This Row],[FECHA]])</f>
        <v>2006</v>
      </c>
      <c r="E1364" s="5">
        <f>IFERROR(VLOOKUP(Tabla1[[#This Row],[FECHA]],'COMPARENDOS TOTALES'!A:D,4,FALSE),0)</f>
        <v>33</v>
      </c>
      <c r="F1364" s="9">
        <f>IFERROR(VLOOKUP(Tabla1[[#This Row],[FECHA]],'COMPARENDOS TOTALES'!A:D,3,FALSE),0)</f>
        <v>8377600</v>
      </c>
      <c r="G1364" s="5">
        <f>IFERROR(VLOOKUP(Tabla1[[#This Row],[FECHA]],EXONERACIONES!A:D,4,FALSE),0)</f>
        <v>25</v>
      </c>
      <c r="H1364" s="9">
        <f>IFERROR(VLOOKUP(Tabla1[[#This Row],[FECHA]],EXONERACIONES!A:D,3,FALSE),0)</f>
        <v>6432800</v>
      </c>
      <c r="I1364" s="5">
        <f>IFERROR(VLOOKUP(Tabla1[[#This Row],[FECHA]],'SIMIT CON RES'!A:D,4,FALSE),0)</f>
        <v>0</v>
      </c>
      <c r="J1364" s="9">
        <f>IFERROR(VLOOKUP(Tabla1[[#This Row],[FECHA]],'SIMIT CON RES'!A:D,3,FALSE),0)</f>
        <v>0</v>
      </c>
      <c r="K1364">
        <f>IFERROR(VLOOKUP(Tabla1[[#This Row],[FECHA]],'SIMIT SIN RES'!A:D,4,FALSE),0)</f>
        <v>0</v>
      </c>
      <c r="L1364" s="9">
        <f>IFERROR(VLOOKUP(Tabla1[[#This Row],[FECHA]],'SIMIT SIN RES'!A:D,3,FALSE),0)</f>
        <v>0</v>
      </c>
      <c r="M1364" s="5">
        <f>IFERROR(VLOOKUP(Tabla1[[#This Row],[FECHA]],'RECAUDOS DE COMPARENDOS'!A:D,4,FALSE),0)</f>
        <v>3</v>
      </c>
      <c r="N1364" s="9">
        <f>IFERROR(VLOOKUP(Tabla1[[#This Row],[FECHA]],'RECAUDOS DE COMPARENDOS'!A:D,3,FALSE),0)</f>
        <v>612000</v>
      </c>
      <c r="O1364" s="5">
        <f>IFERROR(VLOOKUP(Tabla1[[#This Row],[FECHA]],'RECAUDOS DE RESOLUCIONES'!A:D,4,FALSE),0)</f>
        <v>0</v>
      </c>
      <c r="P1364" s="9">
        <f>IFERROR(VLOOKUP(Tabla1[[#This Row],[FECHA]],'RECAUDOS DE RESOLUCIONES'!A:D,3,FALSE),0)</f>
        <v>0</v>
      </c>
      <c r="Q136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1364" s="9">
        <f>Tabla1[V. COMPARENDOS]-(Tabla1[V. EXONERACIONES]+Tabla1[[#This Row],[V. SIMIT CON RESOLUCION]]+Tabla1[[#This Row],[V. SIMIT SIN RESOLUCION]]+Tabla1[[#This Row],[V. RECAUDOS COMPARENDOS]]+Tabla1[[#This Row],[V. RECAUDOS RESOLUCIONES]])</f>
        <v>1332800</v>
      </c>
      <c r="S1364" s="11">
        <f>IFERROR(VLOOKUP(Tabla1[[#This Row],[FECHA]],'RECAUDOS LOCALES'!A:D,4,FALSE),0)</f>
        <v>11</v>
      </c>
      <c r="T1364" s="9">
        <f>IFERROR(VLOOKUP(Tabla1[[#This Row],[FECHA]],'RECAUDOS LOCALES'!A:D,3,FALSE),0)</f>
        <v>1262635</v>
      </c>
      <c r="U1364" s="11">
        <f>IFERROR(VLOOKUP(Tabla1[[#This Row],[FECHA]],'RECAUDOS EXTERNOS'!A:D,4,FALSE),0)</f>
        <v>8</v>
      </c>
      <c r="V1364" s="9">
        <f>IFERROR(VLOOKUP(Tabla1[[#This Row],[FECHA]],'RECAUDOS EXTERNOS'!A:D,3,FALSE),0)</f>
        <v>1947438</v>
      </c>
    </row>
    <row r="1365" spans="1:22" x14ac:dyDescent="0.25">
      <c r="A1365" s="1">
        <v>38924</v>
      </c>
      <c r="B1365" s="3" t="s">
        <v>3</v>
      </c>
      <c r="C1365" s="2">
        <v>38899</v>
      </c>
      <c r="D1365" s="5">
        <f>YEAR(Tabla1[[#This Row],[FECHA]])</f>
        <v>2006</v>
      </c>
      <c r="E1365" s="5">
        <f>IFERROR(VLOOKUP(Tabla1[[#This Row],[FECHA]],'COMPARENDOS TOTALES'!A:D,4,FALSE),0)</f>
        <v>29</v>
      </c>
      <c r="F1365" s="9">
        <f>IFERROR(VLOOKUP(Tabla1[[#This Row],[FECHA]],'COMPARENDOS TOTALES'!A:D,3,FALSE),0)</f>
        <v>6840800</v>
      </c>
      <c r="G1365" s="5">
        <f>IFERROR(VLOOKUP(Tabla1[[#This Row],[FECHA]],EXONERACIONES!A:D,4,FALSE),0)</f>
        <v>18</v>
      </c>
      <c r="H1365" s="9">
        <f>IFERROR(VLOOKUP(Tabla1[[#This Row],[FECHA]],EXONERACIONES!A:D,3,FALSE),0)</f>
        <v>4488000</v>
      </c>
      <c r="I1365" s="5">
        <f>IFERROR(VLOOKUP(Tabla1[[#This Row],[FECHA]],'SIMIT CON RES'!A:D,4,FALSE),0)</f>
        <v>0</v>
      </c>
      <c r="J1365" s="9">
        <f>IFERROR(VLOOKUP(Tabla1[[#This Row],[FECHA]],'SIMIT CON RES'!A:D,3,FALSE),0)</f>
        <v>0</v>
      </c>
      <c r="K1365">
        <f>IFERROR(VLOOKUP(Tabla1[[#This Row],[FECHA]],'SIMIT SIN RES'!A:D,4,FALSE),0)</f>
        <v>0</v>
      </c>
      <c r="L1365" s="9">
        <f>IFERROR(VLOOKUP(Tabla1[[#This Row],[FECHA]],'SIMIT SIN RES'!A:D,3,FALSE),0)</f>
        <v>0</v>
      </c>
      <c r="M1365" s="5">
        <f>IFERROR(VLOOKUP(Tabla1[[#This Row],[FECHA]],'RECAUDOS DE COMPARENDOS'!A:D,4,FALSE),0)</f>
        <v>4</v>
      </c>
      <c r="N1365" s="9">
        <f>IFERROR(VLOOKUP(Tabla1[[#This Row],[FECHA]],'RECAUDOS DE COMPARENDOS'!A:D,3,FALSE),0)</f>
        <v>816000</v>
      </c>
      <c r="O1365" s="5">
        <f>IFERROR(VLOOKUP(Tabla1[[#This Row],[FECHA]],'RECAUDOS DE RESOLUCIONES'!A:D,4,FALSE),0)</f>
        <v>0</v>
      </c>
      <c r="P1365" s="9">
        <f>IFERROR(VLOOKUP(Tabla1[[#This Row],[FECHA]],'RECAUDOS DE RESOLUCIONES'!A:D,3,FALSE),0)</f>
        <v>0</v>
      </c>
      <c r="Q136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7</v>
      </c>
      <c r="R1365" s="9">
        <f>Tabla1[V. COMPARENDOS]-(Tabla1[V. EXONERACIONES]+Tabla1[[#This Row],[V. SIMIT CON RESOLUCION]]+Tabla1[[#This Row],[V. SIMIT SIN RESOLUCION]]+Tabla1[[#This Row],[V. RECAUDOS COMPARENDOS]]+Tabla1[[#This Row],[V. RECAUDOS RESOLUCIONES]])</f>
        <v>1536800</v>
      </c>
      <c r="S1365" s="11">
        <f>IFERROR(VLOOKUP(Tabla1[[#This Row],[FECHA]],'RECAUDOS LOCALES'!A:D,4,FALSE),0)</f>
        <v>4</v>
      </c>
      <c r="T1365" s="9">
        <f>IFERROR(VLOOKUP(Tabla1[[#This Row],[FECHA]],'RECAUDOS LOCALES'!A:D,3,FALSE),0)</f>
        <v>408000</v>
      </c>
      <c r="U1365" s="11">
        <f>IFERROR(VLOOKUP(Tabla1[[#This Row],[FECHA]],'RECAUDOS EXTERNOS'!A:D,4,FALSE),0)</f>
        <v>10</v>
      </c>
      <c r="V1365" s="9">
        <f>IFERROR(VLOOKUP(Tabla1[[#This Row],[FECHA]],'RECAUDOS EXTERNOS'!A:D,3,FALSE),0)</f>
        <v>2838590</v>
      </c>
    </row>
    <row r="1366" spans="1:22" x14ac:dyDescent="0.25">
      <c r="A1366" s="1">
        <v>38925</v>
      </c>
      <c r="B1366" s="3" t="s">
        <v>6</v>
      </c>
      <c r="C1366" s="2">
        <v>38899</v>
      </c>
      <c r="D1366" s="5">
        <f>YEAR(Tabla1[[#This Row],[FECHA]])</f>
        <v>2006</v>
      </c>
      <c r="E1366" s="5">
        <f>IFERROR(VLOOKUP(Tabla1[[#This Row],[FECHA]],'COMPARENDOS TOTALES'!A:D,4,FALSE),0)</f>
        <v>28</v>
      </c>
      <c r="F1366" s="9">
        <f>IFERROR(VLOOKUP(Tabla1[[#This Row],[FECHA]],'COMPARENDOS TOTALES'!A:D,3,FALSE),0)</f>
        <v>7248800</v>
      </c>
      <c r="G1366" s="5">
        <f>IFERROR(VLOOKUP(Tabla1[[#This Row],[FECHA]],EXONERACIONES!A:D,4,FALSE),0)</f>
        <v>20</v>
      </c>
      <c r="H1366" s="9">
        <f>IFERROR(VLOOKUP(Tabla1[[#This Row],[FECHA]],EXONERACIONES!A:D,3,FALSE),0)</f>
        <v>5616800</v>
      </c>
      <c r="I1366" s="5">
        <f>IFERROR(VLOOKUP(Tabla1[[#This Row],[FECHA]],'SIMIT CON RES'!A:D,4,FALSE),0)</f>
        <v>0</v>
      </c>
      <c r="J1366" s="9">
        <f>IFERROR(VLOOKUP(Tabla1[[#This Row],[FECHA]],'SIMIT CON RES'!A:D,3,FALSE),0)</f>
        <v>0</v>
      </c>
      <c r="K1366">
        <f>IFERROR(VLOOKUP(Tabla1[[#This Row],[FECHA]],'SIMIT SIN RES'!A:D,4,FALSE),0)</f>
        <v>0</v>
      </c>
      <c r="L1366" s="9">
        <f>IFERROR(VLOOKUP(Tabla1[[#This Row],[FECHA]],'SIMIT SIN RES'!A:D,3,FALSE),0)</f>
        <v>0</v>
      </c>
      <c r="M1366" s="5">
        <f>IFERROR(VLOOKUP(Tabla1[[#This Row],[FECHA]],'RECAUDOS DE COMPARENDOS'!A:D,4,FALSE),0)</f>
        <v>1</v>
      </c>
      <c r="N1366" s="9">
        <f>IFERROR(VLOOKUP(Tabla1[[#This Row],[FECHA]],'RECAUDOS DE COMPARENDOS'!A:D,3,FALSE),0)</f>
        <v>204000</v>
      </c>
      <c r="O1366" s="5">
        <f>IFERROR(VLOOKUP(Tabla1[[#This Row],[FECHA]],'RECAUDOS DE RESOLUCIONES'!A:D,4,FALSE),0)</f>
        <v>0</v>
      </c>
      <c r="P1366" s="9">
        <f>IFERROR(VLOOKUP(Tabla1[[#This Row],[FECHA]],'RECAUDOS DE RESOLUCIONES'!A:D,3,FALSE),0)</f>
        <v>0</v>
      </c>
      <c r="Q136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7</v>
      </c>
      <c r="R1366" s="9">
        <f>Tabla1[V. COMPARENDOS]-(Tabla1[V. EXONERACIONES]+Tabla1[[#This Row],[V. SIMIT CON RESOLUCION]]+Tabla1[[#This Row],[V. SIMIT SIN RESOLUCION]]+Tabla1[[#This Row],[V. RECAUDOS COMPARENDOS]]+Tabla1[[#This Row],[V. RECAUDOS RESOLUCIONES]])</f>
        <v>1428000</v>
      </c>
      <c r="S1366" s="11">
        <f>IFERROR(VLOOKUP(Tabla1[[#This Row],[FECHA]],'RECAUDOS LOCALES'!A:D,4,FALSE),0)</f>
        <v>5</v>
      </c>
      <c r="T1366" s="9">
        <f>IFERROR(VLOOKUP(Tabla1[[#This Row],[FECHA]],'RECAUDOS LOCALES'!A:D,3,FALSE),0)</f>
        <v>453500</v>
      </c>
      <c r="U1366" s="11">
        <f>IFERROR(VLOOKUP(Tabla1[[#This Row],[FECHA]],'RECAUDOS EXTERNOS'!A:D,4,FALSE),0)</f>
        <v>5</v>
      </c>
      <c r="V1366" s="9">
        <f>IFERROR(VLOOKUP(Tabla1[[#This Row],[FECHA]],'RECAUDOS EXTERNOS'!A:D,3,FALSE),0)</f>
        <v>1007639</v>
      </c>
    </row>
    <row r="1367" spans="1:22" x14ac:dyDescent="0.25">
      <c r="A1367" s="1">
        <v>38926</v>
      </c>
      <c r="B1367" s="3" t="s">
        <v>0</v>
      </c>
      <c r="C1367" s="2">
        <v>38899</v>
      </c>
      <c r="D1367" s="5">
        <f>YEAR(Tabla1[[#This Row],[FECHA]])</f>
        <v>2006</v>
      </c>
      <c r="E1367" s="5">
        <f>IFERROR(VLOOKUP(Tabla1[[#This Row],[FECHA]],'COMPARENDOS TOTALES'!A:D,4,FALSE),0)</f>
        <v>27</v>
      </c>
      <c r="F1367" s="9">
        <f>IFERROR(VLOOKUP(Tabla1[[#This Row],[FECHA]],'COMPARENDOS TOTALES'!A:D,3,FALSE),0)</f>
        <v>5929600</v>
      </c>
      <c r="G1367" s="5">
        <f>IFERROR(VLOOKUP(Tabla1[[#This Row],[FECHA]],EXONERACIONES!A:D,4,FALSE),0)</f>
        <v>19</v>
      </c>
      <c r="H1367" s="9">
        <f>IFERROR(VLOOKUP(Tabla1[[#This Row],[FECHA]],EXONERACIONES!A:D,3,FALSE),0)</f>
        <v>4392800</v>
      </c>
      <c r="I1367" s="5">
        <f>IFERROR(VLOOKUP(Tabla1[[#This Row],[FECHA]],'SIMIT CON RES'!A:D,4,FALSE),0)</f>
        <v>0</v>
      </c>
      <c r="J1367" s="9">
        <f>IFERROR(VLOOKUP(Tabla1[[#This Row],[FECHA]],'SIMIT CON RES'!A:D,3,FALSE),0)</f>
        <v>0</v>
      </c>
      <c r="K1367">
        <f>IFERROR(VLOOKUP(Tabla1[[#This Row],[FECHA]],'SIMIT SIN RES'!A:D,4,FALSE),0)</f>
        <v>0</v>
      </c>
      <c r="L1367" s="9">
        <f>IFERROR(VLOOKUP(Tabla1[[#This Row],[FECHA]],'SIMIT SIN RES'!A:D,3,FALSE),0)</f>
        <v>0</v>
      </c>
      <c r="M1367" s="5">
        <f>IFERROR(VLOOKUP(Tabla1[[#This Row],[FECHA]],'RECAUDOS DE COMPARENDOS'!A:D,4,FALSE),0)</f>
        <v>0</v>
      </c>
      <c r="N1367" s="9">
        <f>IFERROR(VLOOKUP(Tabla1[[#This Row],[FECHA]],'RECAUDOS DE COMPARENDOS'!A:D,3,FALSE),0)</f>
        <v>0</v>
      </c>
      <c r="O1367" s="5">
        <f>IFERROR(VLOOKUP(Tabla1[[#This Row],[FECHA]],'RECAUDOS DE RESOLUCIONES'!A:D,4,FALSE),0)</f>
        <v>0</v>
      </c>
      <c r="P1367" s="9">
        <f>IFERROR(VLOOKUP(Tabla1[[#This Row],[FECHA]],'RECAUDOS DE RESOLUCIONES'!A:D,3,FALSE),0)</f>
        <v>0</v>
      </c>
      <c r="Q136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8</v>
      </c>
      <c r="R1367" s="9">
        <f>Tabla1[V. COMPARENDOS]-(Tabla1[V. EXONERACIONES]+Tabla1[[#This Row],[V. SIMIT CON RESOLUCION]]+Tabla1[[#This Row],[V. SIMIT SIN RESOLUCION]]+Tabla1[[#This Row],[V. RECAUDOS COMPARENDOS]]+Tabla1[[#This Row],[V. RECAUDOS RESOLUCIONES]])</f>
        <v>1536800</v>
      </c>
      <c r="S1367" s="11">
        <f>IFERROR(VLOOKUP(Tabla1[[#This Row],[FECHA]],'RECAUDOS LOCALES'!A:D,4,FALSE),0)</f>
        <v>4</v>
      </c>
      <c r="T1367" s="9">
        <f>IFERROR(VLOOKUP(Tabla1[[#This Row],[FECHA]],'RECAUDOS LOCALES'!A:D,3,FALSE),0)</f>
        <v>433836</v>
      </c>
      <c r="U1367" s="11">
        <f>IFERROR(VLOOKUP(Tabla1[[#This Row],[FECHA]],'RECAUDOS EXTERNOS'!A:D,4,FALSE),0)</f>
        <v>4</v>
      </c>
      <c r="V1367" s="9">
        <f>IFERROR(VLOOKUP(Tabla1[[#This Row],[FECHA]],'RECAUDOS EXTERNOS'!A:D,3,FALSE),0)</f>
        <v>954502</v>
      </c>
    </row>
    <row r="1368" spans="1:22" x14ac:dyDescent="0.25">
      <c r="A1368" s="1">
        <v>38927</v>
      </c>
      <c r="B1368" s="3" t="s">
        <v>5</v>
      </c>
      <c r="C1368" s="2">
        <v>38899</v>
      </c>
      <c r="D1368" s="5">
        <f>YEAR(Tabla1[[#This Row],[FECHA]])</f>
        <v>2006</v>
      </c>
      <c r="E1368" s="5">
        <f>IFERROR(VLOOKUP(Tabla1[[#This Row],[FECHA]],'COMPARENDOS TOTALES'!A:D,4,FALSE),0)</f>
        <v>28</v>
      </c>
      <c r="F1368" s="9">
        <f>IFERROR(VLOOKUP(Tabla1[[#This Row],[FECHA]],'COMPARENDOS TOTALES'!A:D,3,FALSE),0)</f>
        <v>6541600</v>
      </c>
      <c r="G1368" s="5">
        <f>IFERROR(VLOOKUP(Tabla1[[#This Row],[FECHA]],EXONERACIONES!A:D,4,FALSE),0)</f>
        <v>19</v>
      </c>
      <c r="H1368" s="9">
        <f>IFERROR(VLOOKUP(Tabla1[[#This Row],[FECHA]],EXONERACIONES!A:D,3,FALSE),0)</f>
        <v>4800800</v>
      </c>
      <c r="I1368" s="5">
        <f>IFERROR(VLOOKUP(Tabla1[[#This Row],[FECHA]],'SIMIT CON RES'!A:D,4,FALSE),0)</f>
        <v>0</v>
      </c>
      <c r="J1368" s="9">
        <f>IFERROR(VLOOKUP(Tabla1[[#This Row],[FECHA]],'SIMIT CON RES'!A:D,3,FALSE),0)</f>
        <v>0</v>
      </c>
      <c r="K1368">
        <f>IFERROR(VLOOKUP(Tabla1[[#This Row],[FECHA]],'SIMIT SIN RES'!A:D,4,FALSE),0)</f>
        <v>0</v>
      </c>
      <c r="L1368" s="9">
        <f>IFERROR(VLOOKUP(Tabla1[[#This Row],[FECHA]],'SIMIT SIN RES'!A:D,3,FALSE),0)</f>
        <v>0</v>
      </c>
      <c r="M1368" s="5">
        <f>IFERROR(VLOOKUP(Tabla1[[#This Row],[FECHA]],'RECAUDOS DE COMPARENDOS'!A:D,4,FALSE),0)</f>
        <v>1</v>
      </c>
      <c r="N1368" s="9">
        <f>IFERROR(VLOOKUP(Tabla1[[#This Row],[FECHA]],'RECAUDOS DE COMPARENDOS'!A:D,3,FALSE),0)</f>
        <v>204000</v>
      </c>
      <c r="O1368" s="5">
        <f>IFERROR(VLOOKUP(Tabla1[[#This Row],[FECHA]],'RECAUDOS DE RESOLUCIONES'!A:D,4,FALSE),0)</f>
        <v>0</v>
      </c>
      <c r="P1368" s="9">
        <f>IFERROR(VLOOKUP(Tabla1[[#This Row],[FECHA]],'RECAUDOS DE RESOLUCIONES'!A:D,3,FALSE),0)</f>
        <v>0</v>
      </c>
      <c r="Q136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8</v>
      </c>
      <c r="R1368" s="9">
        <f>Tabla1[V. COMPARENDOS]-(Tabla1[V. EXONERACIONES]+Tabla1[[#This Row],[V. SIMIT CON RESOLUCION]]+Tabla1[[#This Row],[V. SIMIT SIN RESOLUCION]]+Tabla1[[#This Row],[V. RECAUDOS COMPARENDOS]]+Tabla1[[#This Row],[V. RECAUDOS RESOLUCIONES]])</f>
        <v>1536800</v>
      </c>
      <c r="S1368" s="11">
        <f>IFERROR(VLOOKUP(Tabla1[[#This Row],[FECHA]],'RECAUDOS LOCALES'!A:D,4,FALSE),0)</f>
        <v>0</v>
      </c>
      <c r="T1368" s="9">
        <f>IFERROR(VLOOKUP(Tabla1[[#This Row],[FECHA]],'RECAUDOS LOCALES'!A:D,3,FALSE),0)</f>
        <v>0</v>
      </c>
      <c r="U1368" s="11">
        <f>IFERROR(VLOOKUP(Tabla1[[#This Row],[FECHA]],'RECAUDOS EXTERNOS'!A:D,4,FALSE),0)</f>
        <v>0</v>
      </c>
      <c r="V1368" s="9">
        <f>IFERROR(VLOOKUP(Tabla1[[#This Row],[FECHA]],'RECAUDOS EXTERNOS'!A:D,3,FALSE),0)</f>
        <v>0</v>
      </c>
    </row>
    <row r="1369" spans="1:22" x14ac:dyDescent="0.25">
      <c r="A1369" s="1">
        <v>38928</v>
      </c>
      <c r="B1369" s="3" t="s">
        <v>4</v>
      </c>
      <c r="C1369" s="2">
        <v>38899</v>
      </c>
      <c r="D1369" s="5">
        <f>YEAR(Tabla1[[#This Row],[FECHA]])</f>
        <v>2006</v>
      </c>
      <c r="E1369" s="5">
        <f>IFERROR(VLOOKUP(Tabla1[[#This Row],[FECHA]],'COMPARENDOS TOTALES'!A:D,4,FALSE),0)</f>
        <v>39</v>
      </c>
      <c r="F1369" s="9">
        <f>IFERROR(VLOOKUP(Tabla1[[#This Row],[FECHA]],'COMPARENDOS TOTALES'!A:D,3,FALSE),0)</f>
        <v>8391200</v>
      </c>
      <c r="G1369" s="5">
        <f>IFERROR(VLOOKUP(Tabla1[[#This Row],[FECHA]],EXONERACIONES!A:D,4,FALSE),0)</f>
        <v>26</v>
      </c>
      <c r="H1369" s="9">
        <f>IFERROR(VLOOKUP(Tabla1[[#This Row],[FECHA]],EXONERACIONES!A:D,3,FALSE),0)</f>
        <v>5834400</v>
      </c>
      <c r="I1369" s="5">
        <f>IFERROR(VLOOKUP(Tabla1[[#This Row],[FECHA]],'SIMIT CON RES'!A:D,4,FALSE),0)</f>
        <v>0</v>
      </c>
      <c r="J1369" s="9">
        <f>IFERROR(VLOOKUP(Tabla1[[#This Row],[FECHA]],'SIMIT CON RES'!A:D,3,FALSE),0)</f>
        <v>0</v>
      </c>
      <c r="K1369">
        <f>IFERROR(VLOOKUP(Tabla1[[#This Row],[FECHA]],'SIMIT SIN RES'!A:D,4,FALSE),0)</f>
        <v>0</v>
      </c>
      <c r="L1369" s="9">
        <f>IFERROR(VLOOKUP(Tabla1[[#This Row],[FECHA]],'SIMIT SIN RES'!A:D,3,FALSE),0)</f>
        <v>0</v>
      </c>
      <c r="M1369" s="5">
        <f>IFERROR(VLOOKUP(Tabla1[[#This Row],[FECHA]],'RECAUDOS DE COMPARENDOS'!A:D,4,FALSE),0)</f>
        <v>3</v>
      </c>
      <c r="N1369" s="9">
        <f>IFERROR(VLOOKUP(Tabla1[[#This Row],[FECHA]],'RECAUDOS DE COMPARENDOS'!A:D,3,FALSE),0)</f>
        <v>612000</v>
      </c>
      <c r="O1369" s="5">
        <f>IFERROR(VLOOKUP(Tabla1[[#This Row],[FECHA]],'RECAUDOS DE RESOLUCIONES'!A:D,4,FALSE),0)</f>
        <v>0</v>
      </c>
      <c r="P1369" s="9">
        <f>IFERROR(VLOOKUP(Tabla1[[#This Row],[FECHA]],'RECAUDOS DE RESOLUCIONES'!A:D,3,FALSE),0)</f>
        <v>0</v>
      </c>
      <c r="Q136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10</v>
      </c>
      <c r="R1369" s="9">
        <f>Tabla1[V. COMPARENDOS]-(Tabla1[V. EXONERACIONES]+Tabla1[[#This Row],[V. SIMIT CON RESOLUCION]]+Tabla1[[#This Row],[V. SIMIT SIN RESOLUCION]]+Tabla1[[#This Row],[V. RECAUDOS COMPARENDOS]]+Tabla1[[#This Row],[V. RECAUDOS RESOLUCIONES]])</f>
        <v>1944800</v>
      </c>
      <c r="S1369" s="11">
        <f>IFERROR(VLOOKUP(Tabla1[[#This Row],[FECHA]],'RECAUDOS LOCALES'!A:D,4,FALSE),0)</f>
        <v>0</v>
      </c>
      <c r="T1369" s="9">
        <f>IFERROR(VLOOKUP(Tabla1[[#This Row],[FECHA]],'RECAUDOS LOCALES'!A:D,3,FALSE),0)</f>
        <v>0</v>
      </c>
      <c r="U1369" s="11">
        <f>IFERROR(VLOOKUP(Tabla1[[#This Row],[FECHA]],'RECAUDOS EXTERNOS'!A:D,4,FALSE),0)</f>
        <v>0</v>
      </c>
      <c r="V1369" s="9">
        <f>IFERROR(VLOOKUP(Tabla1[[#This Row],[FECHA]],'RECAUDOS EXTERNOS'!A:D,3,FALSE),0)</f>
        <v>0</v>
      </c>
    </row>
    <row r="1370" spans="1:22" x14ac:dyDescent="0.25">
      <c r="A1370" s="1">
        <v>38929</v>
      </c>
      <c r="B1370" s="3" t="s">
        <v>1</v>
      </c>
      <c r="C1370" s="2">
        <v>38899</v>
      </c>
      <c r="D1370" s="5">
        <f>YEAR(Tabla1[[#This Row],[FECHA]])</f>
        <v>2006</v>
      </c>
      <c r="E1370" s="5">
        <f>IFERROR(VLOOKUP(Tabla1[[#This Row],[FECHA]],'COMPARENDOS TOTALES'!A:D,4,FALSE),0)</f>
        <v>25</v>
      </c>
      <c r="F1370" s="9">
        <f>IFERROR(VLOOKUP(Tabla1[[#This Row],[FECHA]],'COMPARENDOS TOTALES'!A:D,3,FALSE),0)</f>
        <v>5834400</v>
      </c>
      <c r="G1370" s="5">
        <f>IFERROR(VLOOKUP(Tabla1[[#This Row],[FECHA]],EXONERACIONES!A:D,4,FALSE),0)</f>
        <v>17</v>
      </c>
      <c r="H1370" s="9">
        <f>IFERROR(VLOOKUP(Tabla1[[#This Row],[FECHA]],EXONERACIONES!A:D,3,FALSE),0)</f>
        <v>4093600</v>
      </c>
      <c r="I1370" s="5">
        <f>IFERROR(VLOOKUP(Tabla1[[#This Row],[FECHA]],'SIMIT CON RES'!A:D,4,FALSE),0)</f>
        <v>0</v>
      </c>
      <c r="J1370" s="9">
        <f>IFERROR(VLOOKUP(Tabla1[[#This Row],[FECHA]],'SIMIT CON RES'!A:D,3,FALSE),0)</f>
        <v>0</v>
      </c>
      <c r="K1370">
        <f>IFERROR(VLOOKUP(Tabla1[[#This Row],[FECHA]],'SIMIT SIN RES'!A:D,4,FALSE),0)</f>
        <v>0</v>
      </c>
      <c r="L1370" s="9">
        <f>IFERROR(VLOOKUP(Tabla1[[#This Row],[FECHA]],'SIMIT SIN RES'!A:D,3,FALSE),0)</f>
        <v>0</v>
      </c>
      <c r="M1370" s="5">
        <f>IFERROR(VLOOKUP(Tabla1[[#This Row],[FECHA]],'RECAUDOS DE COMPARENDOS'!A:D,4,FALSE),0)</f>
        <v>3</v>
      </c>
      <c r="N1370" s="9">
        <f>IFERROR(VLOOKUP(Tabla1[[#This Row],[FECHA]],'RECAUDOS DE COMPARENDOS'!A:D,3,FALSE),0)</f>
        <v>720800</v>
      </c>
      <c r="O1370" s="5">
        <f>IFERROR(VLOOKUP(Tabla1[[#This Row],[FECHA]],'RECAUDOS DE RESOLUCIONES'!A:D,4,FALSE),0)</f>
        <v>0</v>
      </c>
      <c r="P1370" s="9">
        <f>IFERROR(VLOOKUP(Tabla1[[#This Row],[FECHA]],'RECAUDOS DE RESOLUCIONES'!A:D,3,FALSE),0)</f>
        <v>0</v>
      </c>
      <c r="Q137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1370" s="9">
        <f>Tabla1[V. COMPARENDOS]-(Tabla1[V. EXONERACIONES]+Tabla1[[#This Row],[V. SIMIT CON RESOLUCION]]+Tabla1[[#This Row],[V. SIMIT SIN RESOLUCION]]+Tabla1[[#This Row],[V. RECAUDOS COMPARENDOS]]+Tabla1[[#This Row],[V. RECAUDOS RESOLUCIONES]])</f>
        <v>1020000</v>
      </c>
      <c r="S1370" s="11">
        <f>IFERROR(VLOOKUP(Tabla1[[#This Row],[FECHA]],'RECAUDOS LOCALES'!A:D,4,FALSE),0)</f>
        <v>7</v>
      </c>
      <c r="T1370" s="9">
        <f>IFERROR(VLOOKUP(Tabla1[[#This Row],[FECHA]],'RECAUDOS LOCALES'!A:D,3,FALSE),0)</f>
        <v>688368</v>
      </c>
      <c r="U1370" s="11">
        <f>IFERROR(VLOOKUP(Tabla1[[#This Row],[FECHA]],'RECAUDOS EXTERNOS'!A:D,4,FALSE),0)</f>
        <v>10</v>
      </c>
      <c r="V1370" s="9">
        <f>IFERROR(VLOOKUP(Tabla1[[#This Row],[FECHA]],'RECAUDOS EXTERNOS'!A:D,3,FALSE),0)</f>
        <v>2389075</v>
      </c>
    </row>
    <row r="1371" spans="1:22" x14ac:dyDescent="0.25">
      <c r="A1371" s="1">
        <v>38930</v>
      </c>
      <c r="B1371" s="3" t="s">
        <v>2</v>
      </c>
      <c r="C1371" s="2">
        <v>38930</v>
      </c>
      <c r="D1371" s="5">
        <f>YEAR(Tabla1[[#This Row],[FECHA]])</f>
        <v>2006</v>
      </c>
      <c r="E1371" s="5">
        <f>IFERROR(VLOOKUP(Tabla1[[#This Row],[FECHA]],'COMPARENDOS TOTALES'!A:D,4,FALSE),0)</f>
        <v>38</v>
      </c>
      <c r="F1371" s="9">
        <f>IFERROR(VLOOKUP(Tabla1[[#This Row],[FECHA]],'COMPARENDOS TOTALES'!A:D,3,FALSE),0)</f>
        <v>8472800</v>
      </c>
      <c r="G1371" s="5">
        <f>IFERROR(VLOOKUP(Tabla1[[#This Row],[FECHA]],EXONERACIONES!A:D,4,FALSE),0)</f>
        <v>25</v>
      </c>
      <c r="H1371" s="9">
        <f>IFERROR(VLOOKUP(Tabla1[[#This Row],[FECHA]],EXONERACIONES!A:D,3,FALSE),0)</f>
        <v>5412800</v>
      </c>
      <c r="I1371" s="5">
        <f>IFERROR(VLOOKUP(Tabla1[[#This Row],[FECHA]],'SIMIT CON RES'!A:D,4,FALSE),0)</f>
        <v>0</v>
      </c>
      <c r="J1371" s="9">
        <f>IFERROR(VLOOKUP(Tabla1[[#This Row],[FECHA]],'SIMIT CON RES'!A:D,3,FALSE),0)</f>
        <v>0</v>
      </c>
      <c r="K1371">
        <f>IFERROR(VLOOKUP(Tabla1[[#This Row],[FECHA]],'SIMIT SIN RES'!A:D,4,FALSE),0)</f>
        <v>0</v>
      </c>
      <c r="L1371" s="9">
        <f>IFERROR(VLOOKUP(Tabla1[[#This Row],[FECHA]],'SIMIT SIN RES'!A:D,3,FALSE),0)</f>
        <v>0</v>
      </c>
      <c r="M1371" s="5">
        <f>IFERROR(VLOOKUP(Tabla1[[#This Row],[FECHA]],'RECAUDOS DE COMPARENDOS'!A:D,4,FALSE),0)</f>
        <v>4</v>
      </c>
      <c r="N1371" s="9">
        <f>IFERROR(VLOOKUP(Tabla1[[#This Row],[FECHA]],'RECAUDOS DE COMPARENDOS'!A:D,3,FALSE),0)</f>
        <v>1020000</v>
      </c>
      <c r="O1371" s="5">
        <f>IFERROR(VLOOKUP(Tabla1[[#This Row],[FECHA]],'RECAUDOS DE RESOLUCIONES'!A:D,4,FALSE),0)</f>
        <v>0</v>
      </c>
      <c r="P1371" s="9">
        <f>IFERROR(VLOOKUP(Tabla1[[#This Row],[FECHA]],'RECAUDOS DE RESOLUCIONES'!A:D,3,FALSE),0)</f>
        <v>0</v>
      </c>
      <c r="Q137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9</v>
      </c>
      <c r="R1371" s="9">
        <f>Tabla1[V. COMPARENDOS]-(Tabla1[V. EXONERACIONES]+Tabla1[[#This Row],[V. SIMIT CON RESOLUCION]]+Tabla1[[#This Row],[V. SIMIT SIN RESOLUCION]]+Tabla1[[#This Row],[V. RECAUDOS COMPARENDOS]]+Tabla1[[#This Row],[V. RECAUDOS RESOLUCIONES]])</f>
        <v>2040000</v>
      </c>
      <c r="S1371" s="11">
        <f>IFERROR(VLOOKUP(Tabla1[[#This Row],[FECHA]],'RECAUDOS LOCALES'!A:D,4,FALSE),0)</f>
        <v>3</v>
      </c>
      <c r="T1371" s="9">
        <f>IFERROR(VLOOKUP(Tabla1[[#This Row],[FECHA]],'RECAUDOS LOCALES'!A:D,3,FALSE),0)</f>
        <v>292750</v>
      </c>
      <c r="U1371" s="11">
        <f>IFERROR(VLOOKUP(Tabla1[[#This Row],[FECHA]],'RECAUDOS EXTERNOS'!A:D,4,FALSE),0)</f>
        <v>5</v>
      </c>
      <c r="V1371" s="9">
        <f>IFERROR(VLOOKUP(Tabla1[[#This Row],[FECHA]],'RECAUDOS EXTERNOS'!A:D,3,FALSE),0)</f>
        <v>1159234</v>
      </c>
    </row>
    <row r="1372" spans="1:22" x14ac:dyDescent="0.25">
      <c r="A1372" s="1">
        <v>38931</v>
      </c>
      <c r="B1372" s="3" t="s">
        <v>3</v>
      </c>
      <c r="C1372" s="2">
        <v>38930</v>
      </c>
      <c r="D1372" s="5">
        <f>YEAR(Tabla1[[#This Row],[FECHA]])</f>
        <v>2006</v>
      </c>
      <c r="E1372" s="5">
        <f>IFERROR(VLOOKUP(Tabla1[[#This Row],[FECHA]],'COMPARENDOS TOTALES'!A:D,4,FALSE),0)</f>
        <v>39</v>
      </c>
      <c r="F1372" s="9">
        <f>IFERROR(VLOOKUP(Tabla1[[#This Row],[FECHA]],'COMPARENDOS TOTALES'!A:D,3,FALSE),0)</f>
        <v>9207200</v>
      </c>
      <c r="G1372" s="5">
        <f>IFERROR(VLOOKUP(Tabla1[[#This Row],[FECHA]],EXONERACIONES!A:D,4,FALSE),0)</f>
        <v>30</v>
      </c>
      <c r="H1372" s="9">
        <f>IFERROR(VLOOKUP(Tabla1[[#This Row],[FECHA]],EXONERACIONES!A:D,3,FALSE),0)</f>
        <v>6555200</v>
      </c>
      <c r="I1372" s="5">
        <f>IFERROR(VLOOKUP(Tabla1[[#This Row],[FECHA]],'SIMIT CON RES'!A:D,4,FALSE),0)</f>
        <v>0</v>
      </c>
      <c r="J1372" s="9">
        <f>IFERROR(VLOOKUP(Tabla1[[#This Row],[FECHA]],'SIMIT CON RES'!A:D,3,FALSE),0)</f>
        <v>0</v>
      </c>
      <c r="K1372">
        <f>IFERROR(VLOOKUP(Tabla1[[#This Row],[FECHA]],'SIMIT SIN RES'!A:D,4,FALSE),0)</f>
        <v>0</v>
      </c>
      <c r="L1372" s="9">
        <f>IFERROR(VLOOKUP(Tabla1[[#This Row],[FECHA]],'SIMIT SIN RES'!A:D,3,FALSE),0)</f>
        <v>0</v>
      </c>
      <c r="M1372" s="5">
        <f>IFERROR(VLOOKUP(Tabla1[[#This Row],[FECHA]],'RECAUDOS DE COMPARENDOS'!A:D,4,FALSE),0)</f>
        <v>3</v>
      </c>
      <c r="N1372" s="9">
        <f>IFERROR(VLOOKUP(Tabla1[[#This Row],[FECHA]],'RECAUDOS DE COMPARENDOS'!A:D,3,FALSE),0)</f>
        <v>816000</v>
      </c>
      <c r="O1372" s="5">
        <f>IFERROR(VLOOKUP(Tabla1[[#This Row],[FECHA]],'RECAUDOS DE RESOLUCIONES'!A:D,4,FALSE),0)</f>
        <v>0</v>
      </c>
      <c r="P1372" s="9">
        <f>IFERROR(VLOOKUP(Tabla1[[#This Row],[FECHA]],'RECAUDOS DE RESOLUCIONES'!A:D,3,FALSE),0)</f>
        <v>0</v>
      </c>
      <c r="Q137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1372" s="9">
        <f>Tabla1[V. COMPARENDOS]-(Tabla1[V. EXONERACIONES]+Tabla1[[#This Row],[V. SIMIT CON RESOLUCION]]+Tabla1[[#This Row],[V. SIMIT SIN RESOLUCION]]+Tabla1[[#This Row],[V. RECAUDOS COMPARENDOS]]+Tabla1[[#This Row],[V. RECAUDOS RESOLUCIONES]])</f>
        <v>1836000</v>
      </c>
      <c r="S1372" s="11">
        <f>IFERROR(VLOOKUP(Tabla1[[#This Row],[FECHA]],'RECAUDOS LOCALES'!A:D,4,FALSE),0)</f>
        <v>4</v>
      </c>
      <c r="T1372" s="9">
        <f>IFERROR(VLOOKUP(Tabla1[[#This Row],[FECHA]],'RECAUDOS LOCALES'!A:D,3,FALSE),0)</f>
        <v>490818</v>
      </c>
      <c r="U1372" s="11">
        <f>IFERROR(VLOOKUP(Tabla1[[#This Row],[FECHA]],'RECAUDOS EXTERNOS'!A:D,4,FALSE),0)</f>
        <v>8</v>
      </c>
      <c r="V1372" s="9">
        <f>IFERROR(VLOOKUP(Tabla1[[#This Row],[FECHA]],'RECAUDOS EXTERNOS'!A:D,3,FALSE),0)</f>
        <v>1933272</v>
      </c>
    </row>
    <row r="1373" spans="1:22" x14ac:dyDescent="0.25">
      <c r="A1373" s="1">
        <v>38932</v>
      </c>
      <c r="B1373" s="3" t="s">
        <v>6</v>
      </c>
      <c r="C1373" s="2">
        <v>38930</v>
      </c>
      <c r="D1373" s="5">
        <f>YEAR(Tabla1[[#This Row],[FECHA]])</f>
        <v>2006</v>
      </c>
      <c r="E1373" s="5">
        <f>IFERROR(VLOOKUP(Tabla1[[#This Row],[FECHA]],'COMPARENDOS TOTALES'!A:D,4,FALSE),0)</f>
        <v>52</v>
      </c>
      <c r="F1373" s="9">
        <f>IFERROR(VLOOKUP(Tabla1[[#This Row],[FECHA]],'COMPARENDOS TOTALES'!A:D,3,FALSE),0)</f>
        <v>11560000</v>
      </c>
      <c r="G1373" s="5">
        <f>IFERROR(VLOOKUP(Tabla1[[#This Row],[FECHA]],EXONERACIONES!A:D,4,FALSE),0)</f>
        <v>35</v>
      </c>
      <c r="H1373" s="9">
        <f>IFERROR(VLOOKUP(Tabla1[[#This Row],[FECHA]],EXONERACIONES!A:D,3,FALSE),0)</f>
        <v>7983200</v>
      </c>
      <c r="I1373" s="5">
        <f>IFERROR(VLOOKUP(Tabla1[[#This Row],[FECHA]],'SIMIT CON RES'!A:D,4,FALSE),0)</f>
        <v>0</v>
      </c>
      <c r="J1373" s="9">
        <f>IFERROR(VLOOKUP(Tabla1[[#This Row],[FECHA]],'SIMIT CON RES'!A:D,3,FALSE),0)</f>
        <v>0</v>
      </c>
      <c r="K1373">
        <f>IFERROR(VLOOKUP(Tabla1[[#This Row],[FECHA]],'SIMIT SIN RES'!A:D,4,FALSE),0)</f>
        <v>0</v>
      </c>
      <c r="L1373" s="9">
        <f>IFERROR(VLOOKUP(Tabla1[[#This Row],[FECHA]],'SIMIT SIN RES'!A:D,3,FALSE),0)</f>
        <v>0</v>
      </c>
      <c r="M1373" s="5">
        <f>IFERROR(VLOOKUP(Tabla1[[#This Row],[FECHA]],'RECAUDOS DE COMPARENDOS'!A:D,4,FALSE),0)</f>
        <v>1</v>
      </c>
      <c r="N1373" s="9">
        <f>IFERROR(VLOOKUP(Tabla1[[#This Row],[FECHA]],'RECAUDOS DE COMPARENDOS'!A:D,3,FALSE),0)</f>
        <v>204000</v>
      </c>
      <c r="O1373" s="5">
        <f>IFERROR(VLOOKUP(Tabla1[[#This Row],[FECHA]],'RECAUDOS DE RESOLUCIONES'!A:D,4,FALSE),0)</f>
        <v>0</v>
      </c>
      <c r="P1373" s="9">
        <f>IFERROR(VLOOKUP(Tabla1[[#This Row],[FECHA]],'RECAUDOS DE RESOLUCIONES'!A:D,3,FALSE),0)</f>
        <v>0</v>
      </c>
      <c r="Q137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16</v>
      </c>
      <c r="R1373" s="9">
        <f>Tabla1[V. COMPARENDOS]-(Tabla1[V. EXONERACIONES]+Tabla1[[#This Row],[V. SIMIT CON RESOLUCION]]+Tabla1[[#This Row],[V. SIMIT SIN RESOLUCION]]+Tabla1[[#This Row],[V. RECAUDOS COMPARENDOS]]+Tabla1[[#This Row],[V. RECAUDOS RESOLUCIONES]])</f>
        <v>3372800</v>
      </c>
      <c r="S1373" s="11">
        <f>IFERROR(VLOOKUP(Tabla1[[#This Row],[FECHA]],'RECAUDOS LOCALES'!A:D,4,FALSE),0)</f>
        <v>5</v>
      </c>
      <c r="T1373" s="9">
        <f>IFERROR(VLOOKUP(Tabla1[[#This Row],[FECHA]],'RECAUDOS LOCALES'!A:D,3,FALSE),0)</f>
        <v>450736</v>
      </c>
      <c r="U1373" s="11">
        <f>IFERROR(VLOOKUP(Tabla1[[#This Row],[FECHA]],'RECAUDOS EXTERNOS'!A:D,4,FALSE),0)</f>
        <v>4</v>
      </c>
      <c r="V1373" s="9">
        <f>IFERROR(VLOOKUP(Tabla1[[#This Row],[FECHA]],'RECAUDOS EXTERNOS'!A:D,3,FALSE),0)</f>
        <v>1013035</v>
      </c>
    </row>
    <row r="1374" spans="1:22" x14ac:dyDescent="0.25">
      <c r="A1374" s="1">
        <v>38933</v>
      </c>
      <c r="B1374" s="3" t="s">
        <v>0</v>
      </c>
      <c r="C1374" s="2">
        <v>38930</v>
      </c>
      <c r="D1374" s="5">
        <f>YEAR(Tabla1[[#This Row],[FECHA]])</f>
        <v>2006</v>
      </c>
      <c r="E1374" s="5">
        <f>IFERROR(VLOOKUP(Tabla1[[#This Row],[FECHA]],'COMPARENDOS TOTALES'!A:D,4,FALSE),0)</f>
        <v>43</v>
      </c>
      <c r="F1374" s="9">
        <f>IFERROR(VLOOKUP(Tabla1[[#This Row],[FECHA]],'COMPARENDOS TOTALES'!A:D,3,FALSE),0)</f>
        <v>10118400</v>
      </c>
      <c r="G1374" s="5">
        <f>IFERROR(VLOOKUP(Tabla1[[#This Row],[FECHA]],EXONERACIONES!A:D,4,FALSE),0)</f>
        <v>29</v>
      </c>
      <c r="H1374" s="9">
        <f>IFERROR(VLOOKUP(Tabla1[[#This Row],[FECHA]],EXONERACIONES!A:D,3,FALSE),0)</f>
        <v>6745600</v>
      </c>
      <c r="I1374" s="5">
        <f>IFERROR(VLOOKUP(Tabla1[[#This Row],[FECHA]],'SIMIT CON RES'!A:D,4,FALSE),0)</f>
        <v>0</v>
      </c>
      <c r="J1374" s="9">
        <f>IFERROR(VLOOKUP(Tabla1[[#This Row],[FECHA]],'SIMIT CON RES'!A:D,3,FALSE),0)</f>
        <v>0</v>
      </c>
      <c r="K1374">
        <f>IFERROR(VLOOKUP(Tabla1[[#This Row],[FECHA]],'SIMIT SIN RES'!A:D,4,FALSE),0)</f>
        <v>0</v>
      </c>
      <c r="L1374" s="9">
        <f>IFERROR(VLOOKUP(Tabla1[[#This Row],[FECHA]],'SIMIT SIN RES'!A:D,3,FALSE),0)</f>
        <v>0</v>
      </c>
      <c r="M1374" s="5">
        <f>IFERROR(VLOOKUP(Tabla1[[#This Row],[FECHA]],'RECAUDOS DE COMPARENDOS'!A:D,4,FALSE),0)</f>
        <v>2</v>
      </c>
      <c r="N1374" s="9">
        <f>IFERROR(VLOOKUP(Tabla1[[#This Row],[FECHA]],'RECAUDOS DE COMPARENDOS'!A:D,3,FALSE),0)</f>
        <v>408000</v>
      </c>
      <c r="O1374" s="5">
        <f>IFERROR(VLOOKUP(Tabla1[[#This Row],[FECHA]],'RECAUDOS DE RESOLUCIONES'!A:D,4,FALSE),0)</f>
        <v>0</v>
      </c>
      <c r="P1374" s="9">
        <f>IFERROR(VLOOKUP(Tabla1[[#This Row],[FECHA]],'RECAUDOS DE RESOLUCIONES'!A:D,3,FALSE),0)</f>
        <v>0</v>
      </c>
      <c r="Q137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12</v>
      </c>
      <c r="R1374" s="9">
        <f>Tabla1[V. COMPARENDOS]-(Tabla1[V. EXONERACIONES]+Tabla1[[#This Row],[V. SIMIT CON RESOLUCION]]+Tabla1[[#This Row],[V. SIMIT SIN RESOLUCION]]+Tabla1[[#This Row],[V. RECAUDOS COMPARENDOS]]+Tabla1[[#This Row],[V. RECAUDOS RESOLUCIONES]])</f>
        <v>2964800</v>
      </c>
      <c r="S1374" s="11">
        <f>IFERROR(VLOOKUP(Tabla1[[#This Row],[FECHA]],'RECAUDOS LOCALES'!A:D,4,FALSE),0)</f>
        <v>3</v>
      </c>
      <c r="T1374" s="9">
        <f>IFERROR(VLOOKUP(Tabla1[[#This Row],[FECHA]],'RECAUDOS LOCALES'!A:D,3,FALSE),0)</f>
        <v>776135</v>
      </c>
      <c r="U1374" s="11">
        <f>IFERROR(VLOOKUP(Tabla1[[#This Row],[FECHA]],'RECAUDOS EXTERNOS'!A:D,4,FALSE),0)</f>
        <v>4</v>
      </c>
      <c r="V1374" s="9">
        <f>IFERROR(VLOOKUP(Tabla1[[#This Row],[FECHA]],'RECAUDOS EXTERNOS'!A:D,3,FALSE),0)</f>
        <v>893633</v>
      </c>
    </row>
    <row r="1375" spans="1:22" x14ac:dyDescent="0.25">
      <c r="A1375" s="1">
        <v>38934</v>
      </c>
      <c r="B1375" s="3" t="s">
        <v>5</v>
      </c>
      <c r="C1375" s="2">
        <v>38930</v>
      </c>
      <c r="D1375" s="5">
        <f>YEAR(Tabla1[[#This Row],[FECHA]])</f>
        <v>2006</v>
      </c>
      <c r="E1375" s="5">
        <f>IFERROR(VLOOKUP(Tabla1[[#This Row],[FECHA]],'COMPARENDOS TOTALES'!A:D,4,FALSE),0)</f>
        <v>53</v>
      </c>
      <c r="F1375" s="9">
        <f>IFERROR(VLOOKUP(Tabla1[[#This Row],[FECHA]],'COMPARENDOS TOTALES'!A:D,3,FALSE),0)</f>
        <v>11165600</v>
      </c>
      <c r="G1375" s="5">
        <f>IFERROR(VLOOKUP(Tabla1[[#This Row],[FECHA]],EXONERACIONES!A:D,4,FALSE),0)</f>
        <v>31</v>
      </c>
      <c r="H1375" s="9">
        <f>IFERROR(VLOOKUP(Tabla1[[#This Row],[FECHA]],EXONERACIONES!A:D,3,FALSE),0)</f>
        <v>6868000</v>
      </c>
      <c r="I1375" s="5">
        <f>IFERROR(VLOOKUP(Tabla1[[#This Row],[FECHA]],'SIMIT CON RES'!A:D,4,FALSE),0)</f>
        <v>0</v>
      </c>
      <c r="J1375" s="9">
        <f>IFERROR(VLOOKUP(Tabla1[[#This Row],[FECHA]],'SIMIT CON RES'!A:D,3,FALSE),0)</f>
        <v>0</v>
      </c>
      <c r="K1375">
        <f>IFERROR(VLOOKUP(Tabla1[[#This Row],[FECHA]],'SIMIT SIN RES'!A:D,4,FALSE),0)</f>
        <v>0</v>
      </c>
      <c r="L1375" s="9">
        <f>IFERROR(VLOOKUP(Tabla1[[#This Row],[FECHA]],'SIMIT SIN RES'!A:D,3,FALSE),0)</f>
        <v>0</v>
      </c>
      <c r="M1375" s="5">
        <f>IFERROR(VLOOKUP(Tabla1[[#This Row],[FECHA]],'RECAUDOS DE COMPARENDOS'!A:D,4,FALSE),0)</f>
        <v>3</v>
      </c>
      <c r="N1375" s="9">
        <f>IFERROR(VLOOKUP(Tabla1[[#This Row],[FECHA]],'RECAUDOS DE COMPARENDOS'!A:D,3,FALSE),0)</f>
        <v>612000</v>
      </c>
      <c r="O1375" s="5">
        <f>IFERROR(VLOOKUP(Tabla1[[#This Row],[FECHA]],'RECAUDOS DE RESOLUCIONES'!A:D,4,FALSE),0)</f>
        <v>0</v>
      </c>
      <c r="P1375" s="9">
        <f>IFERROR(VLOOKUP(Tabla1[[#This Row],[FECHA]],'RECAUDOS DE RESOLUCIONES'!A:D,3,FALSE),0)</f>
        <v>0</v>
      </c>
      <c r="Q137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19</v>
      </c>
      <c r="R1375" s="9">
        <f>Tabla1[V. COMPARENDOS]-(Tabla1[V. EXONERACIONES]+Tabla1[[#This Row],[V. SIMIT CON RESOLUCION]]+Tabla1[[#This Row],[V. SIMIT SIN RESOLUCION]]+Tabla1[[#This Row],[V. RECAUDOS COMPARENDOS]]+Tabla1[[#This Row],[V. RECAUDOS RESOLUCIONES]])</f>
        <v>3685600</v>
      </c>
      <c r="S1375" s="11">
        <f>IFERROR(VLOOKUP(Tabla1[[#This Row],[FECHA]],'RECAUDOS LOCALES'!A:D,4,FALSE),0)</f>
        <v>0</v>
      </c>
      <c r="T1375" s="9">
        <f>IFERROR(VLOOKUP(Tabla1[[#This Row],[FECHA]],'RECAUDOS LOCALES'!A:D,3,FALSE),0)</f>
        <v>0</v>
      </c>
      <c r="U1375" s="11">
        <f>IFERROR(VLOOKUP(Tabla1[[#This Row],[FECHA]],'RECAUDOS EXTERNOS'!A:D,4,FALSE),0)</f>
        <v>0</v>
      </c>
      <c r="V1375" s="9">
        <f>IFERROR(VLOOKUP(Tabla1[[#This Row],[FECHA]],'RECAUDOS EXTERNOS'!A:D,3,FALSE),0)</f>
        <v>0</v>
      </c>
    </row>
    <row r="1376" spans="1:22" x14ac:dyDescent="0.25">
      <c r="A1376" s="1">
        <v>38935</v>
      </c>
      <c r="B1376" s="3" t="s">
        <v>4</v>
      </c>
      <c r="C1376" s="2">
        <v>38930</v>
      </c>
      <c r="D1376" s="5">
        <f>YEAR(Tabla1[[#This Row],[FECHA]])</f>
        <v>2006</v>
      </c>
      <c r="E1376" s="5">
        <f>IFERROR(VLOOKUP(Tabla1[[#This Row],[FECHA]],'COMPARENDOS TOTALES'!A:D,4,FALSE),0)</f>
        <v>36</v>
      </c>
      <c r="F1376" s="9">
        <f>IFERROR(VLOOKUP(Tabla1[[#This Row],[FECHA]],'COMPARENDOS TOTALES'!A:D,3,FALSE),0)</f>
        <v>8173600</v>
      </c>
      <c r="G1376" s="5">
        <f>IFERROR(VLOOKUP(Tabla1[[#This Row],[FECHA]],EXONERACIONES!A:D,4,FALSE),0)</f>
        <v>24</v>
      </c>
      <c r="H1376" s="9">
        <f>IFERROR(VLOOKUP(Tabla1[[#This Row],[FECHA]],EXONERACIONES!A:D,3,FALSE),0)</f>
        <v>5317600</v>
      </c>
      <c r="I1376" s="5">
        <f>IFERROR(VLOOKUP(Tabla1[[#This Row],[FECHA]],'SIMIT CON RES'!A:D,4,FALSE),0)</f>
        <v>0</v>
      </c>
      <c r="J1376" s="9">
        <f>IFERROR(VLOOKUP(Tabla1[[#This Row],[FECHA]],'SIMIT CON RES'!A:D,3,FALSE),0)</f>
        <v>0</v>
      </c>
      <c r="K1376">
        <f>IFERROR(VLOOKUP(Tabla1[[#This Row],[FECHA]],'SIMIT SIN RES'!A:D,4,FALSE),0)</f>
        <v>0</v>
      </c>
      <c r="L1376" s="9">
        <f>IFERROR(VLOOKUP(Tabla1[[#This Row],[FECHA]],'SIMIT SIN RES'!A:D,3,FALSE),0)</f>
        <v>0</v>
      </c>
      <c r="M1376" s="5">
        <f>IFERROR(VLOOKUP(Tabla1[[#This Row],[FECHA]],'RECAUDOS DE COMPARENDOS'!A:D,4,FALSE),0)</f>
        <v>1</v>
      </c>
      <c r="N1376" s="9">
        <f>IFERROR(VLOOKUP(Tabla1[[#This Row],[FECHA]],'RECAUDOS DE COMPARENDOS'!A:D,3,FALSE),0)</f>
        <v>204000</v>
      </c>
      <c r="O1376" s="5">
        <f>IFERROR(VLOOKUP(Tabla1[[#This Row],[FECHA]],'RECAUDOS DE RESOLUCIONES'!A:D,4,FALSE),0)</f>
        <v>0</v>
      </c>
      <c r="P1376" s="9">
        <f>IFERROR(VLOOKUP(Tabla1[[#This Row],[FECHA]],'RECAUDOS DE RESOLUCIONES'!A:D,3,FALSE),0)</f>
        <v>0</v>
      </c>
      <c r="Q137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11</v>
      </c>
      <c r="R1376" s="9">
        <f>Tabla1[V. COMPARENDOS]-(Tabla1[V. EXONERACIONES]+Tabla1[[#This Row],[V. SIMIT CON RESOLUCION]]+Tabla1[[#This Row],[V. SIMIT SIN RESOLUCION]]+Tabla1[[#This Row],[V. RECAUDOS COMPARENDOS]]+Tabla1[[#This Row],[V. RECAUDOS RESOLUCIONES]])</f>
        <v>2652000</v>
      </c>
      <c r="S1376" s="11">
        <f>IFERROR(VLOOKUP(Tabla1[[#This Row],[FECHA]],'RECAUDOS LOCALES'!A:D,4,FALSE),0)</f>
        <v>0</v>
      </c>
      <c r="T1376" s="9">
        <f>IFERROR(VLOOKUP(Tabla1[[#This Row],[FECHA]],'RECAUDOS LOCALES'!A:D,3,FALSE),0)</f>
        <v>0</v>
      </c>
      <c r="U1376" s="11">
        <f>IFERROR(VLOOKUP(Tabla1[[#This Row],[FECHA]],'RECAUDOS EXTERNOS'!A:D,4,FALSE),0)</f>
        <v>0</v>
      </c>
      <c r="V1376" s="9">
        <f>IFERROR(VLOOKUP(Tabla1[[#This Row],[FECHA]],'RECAUDOS EXTERNOS'!A:D,3,FALSE),0)</f>
        <v>0</v>
      </c>
    </row>
    <row r="1377" spans="1:22" x14ac:dyDescent="0.25">
      <c r="A1377" s="1">
        <v>38936</v>
      </c>
      <c r="B1377" s="3" t="s">
        <v>1</v>
      </c>
      <c r="C1377" s="2">
        <v>38930</v>
      </c>
      <c r="D1377" s="5">
        <f>YEAR(Tabla1[[#This Row],[FECHA]])</f>
        <v>2006</v>
      </c>
      <c r="E1377" s="5">
        <f>IFERROR(VLOOKUP(Tabla1[[#This Row],[FECHA]],'COMPARENDOS TOTALES'!A:D,4,FALSE),0)</f>
        <v>50</v>
      </c>
      <c r="F1377" s="9">
        <f>IFERROR(VLOOKUP(Tabla1[[#This Row],[FECHA]],'COMPARENDOS TOTALES'!A:D,3,FALSE),0)</f>
        <v>10349600</v>
      </c>
      <c r="G1377" s="5">
        <f>IFERROR(VLOOKUP(Tabla1[[#This Row],[FECHA]],EXONERACIONES!A:D,4,FALSE),0)</f>
        <v>27</v>
      </c>
      <c r="H1377" s="9">
        <f>IFERROR(VLOOKUP(Tabla1[[#This Row],[FECHA]],EXONERACIONES!A:D,3,FALSE),0)</f>
        <v>5630400</v>
      </c>
      <c r="I1377" s="5">
        <f>IFERROR(VLOOKUP(Tabla1[[#This Row],[FECHA]],'SIMIT CON RES'!A:D,4,FALSE),0)</f>
        <v>0</v>
      </c>
      <c r="J1377" s="9">
        <f>IFERROR(VLOOKUP(Tabla1[[#This Row],[FECHA]],'SIMIT CON RES'!A:D,3,FALSE),0)</f>
        <v>0</v>
      </c>
      <c r="K1377">
        <f>IFERROR(VLOOKUP(Tabla1[[#This Row],[FECHA]],'SIMIT SIN RES'!A:D,4,FALSE),0)</f>
        <v>0</v>
      </c>
      <c r="L1377" s="9">
        <f>IFERROR(VLOOKUP(Tabla1[[#This Row],[FECHA]],'SIMIT SIN RES'!A:D,3,FALSE),0)</f>
        <v>0</v>
      </c>
      <c r="M1377" s="5">
        <f>IFERROR(VLOOKUP(Tabla1[[#This Row],[FECHA]],'RECAUDOS DE COMPARENDOS'!A:D,4,FALSE),0)</f>
        <v>6</v>
      </c>
      <c r="N1377" s="9">
        <f>IFERROR(VLOOKUP(Tabla1[[#This Row],[FECHA]],'RECAUDOS DE COMPARENDOS'!A:D,3,FALSE),0)</f>
        <v>1237600</v>
      </c>
      <c r="O1377" s="5">
        <f>IFERROR(VLOOKUP(Tabla1[[#This Row],[FECHA]],'RECAUDOS DE RESOLUCIONES'!A:D,4,FALSE),0)</f>
        <v>0</v>
      </c>
      <c r="P1377" s="9">
        <f>IFERROR(VLOOKUP(Tabla1[[#This Row],[FECHA]],'RECAUDOS DE RESOLUCIONES'!A:D,3,FALSE),0)</f>
        <v>0</v>
      </c>
      <c r="Q137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17</v>
      </c>
      <c r="R1377" s="9">
        <f>Tabla1[V. COMPARENDOS]-(Tabla1[V. EXONERACIONES]+Tabla1[[#This Row],[V. SIMIT CON RESOLUCION]]+Tabla1[[#This Row],[V. SIMIT SIN RESOLUCION]]+Tabla1[[#This Row],[V. RECAUDOS COMPARENDOS]]+Tabla1[[#This Row],[V. RECAUDOS RESOLUCIONES]])</f>
        <v>3481600</v>
      </c>
      <c r="S1377" s="11">
        <f>IFERROR(VLOOKUP(Tabla1[[#This Row],[FECHA]],'RECAUDOS LOCALES'!A:D,4,FALSE),0)</f>
        <v>0</v>
      </c>
      <c r="T1377" s="9">
        <f>IFERROR(VLOOKUP(Tabla1[[#This Row],[FECHA]],'RECAUDOS LOCALES'!A:D,3,FALSE),0)</f>
        <v>0</v>
      </c>
      <c r="U1377" s="11">
        <f>IFERROR(VLOOKUP(Tabla1[[#This Row],[FECHA]],'RECAUDOS EXTERNOS'!A:D,4,FALSE),0)</f>
        <v>0</v>
      </c>
      <c r="V1377" s="9">
        <f>IFERROR(VLOOKUP(Tabla1[[#This Row],[FECHA]],'RECAUDOS EXTERNOS'!A:D,3,FALSE),0)</f>
        <v>0</v>
      </c>
    </row>
    <row r="1378" spans="1:22" x14ac:dyDescent="0.25">
      <c r="A1378" s="1">
        <v>38937</v>
      </c>
      <c r="B1378" s="3" t="s">
        <v>2</v>
      </c>
      <c r="C1378" s="2">
        <v>38930</v>
      </c>
      <c r="D1378" s="5">
        <f>YEAR(Tabla1[[#This Row],[FECHA]])</f>
        <v>2006</v>
      </c>
      <c r="E1378" s="5">
        <f>IFERROR(VLOOKUP(Tabla1[[#This Row],[FECHA]],'COMPARENDOS TOTALES'!A:D,4,FALSE),0)</f>
        <v>29</v>
      </c>
      <c r="F1378" s="9">
        <f>IFERROR(VLOOKUP(Tabla1[[#This Row],[FECHA]],'COMPARENDOS TOTALES'!A:D,3,FALSE),0)</f>
        <v>5929600</v>
      </c>
      <c r="G1378" s="5">
        <f>IFERROR(VLOOKUP(Tabla1[[#This Row],[FECHA]],EXONERACIONES!A:D,4,FALSE),0)</f>
        <v>22</v>
      </c>
      <c r="H1378" s="9">
        <f>IFERROR(VLOOKUP(Tabla1[[#This Row],[FECHA]],EXONERACIONES!A:D,3,FALSE),0)</f>
        <v>4501600</v>
      </c>
      <c r="I1378" s="5">
        <f>IFERROR(VLOOKUP(Tabla1[[#This Row],[FECHA]],'SIMIT CON RES'!A:D,4,FALSE),0)</f>
        <v>0</v>
      </c>
      <c r="J1378" s="9">
        <f>IFERROR(VLOOKUP(Tabla1[[#This Row],[FECHA]],'SIMIT CON RES'!A:D,3,FALSE),0)</f>
        <v>0</v>
      </c>
      <c r="K1378">
        <f>IFERROR(VLOOKUP(Tabla1[[#This Row],[FECHA]],'SIMIT SIN RES'!A:D,4,FALSE),0)</f>
        <v>0</v>
      </c>
      <c r="L1378" s="9">
        <f>IFERROR(VLOOKUP(Tabla1[[#This Row],[FECHA]],'SIMIT SIN RES'!A:D,3,FALSE),0)</f>
        <v>0</v>
      </c>
      <c r="M1378" s="5">
        <f>IFERROR(VLOOKUP(Tabla1[[#This Row],[FECHA]],'RECAUDOS DE COMPARENDOS'!A:D,4,FALSE),0)</f>
        <v>2</v>
      </c>
      <c r="N1378" s="9">
        <f>IFERROR(VLOOKUP(Tabla1[[#This Row],[FECHA]],'RECAUDOS DE COMPARENDOS'!A:D,3,FALSE),0)</f>
        <v>408000</v>
      </c>
      <c r="O1378" s="5">
        <f>IFERROR(VLOOKUP(Tabla1[[#This Row],[FECHA]],'RECAUDOS DE RESOLUCIONES'!A:D,4,FALSE),0)</f>
        <v>0</v>
      </c>
      <c r="P1378" s="9">
        <f>IFERROR(VLOOKUP(Tabla1[[#This Row],[FECHA]],'RECAUDOS DE RESOLUCIONES'!A:D,3,FALSE),0)</f>
        <v>0</v>
      </c>
      <c r="Q137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1378" s="9">
        <f>Tabla1[V. COMPARENDOS]-(Tabla1[V. EXONERACIONES]+Tabla1[[#This Row],[V. SIMIT CON RESOLUCION]]+Tabla1[[#This Row],[V. SIMIT SIN RESOLUCION]]+Tabla1[[#This Row],[V. RECAUDOS COMPARENDOS]]+Tabla1[[#This Row],[V. RECAUDOS RESOLUCIONES]])</f>
        <v>1020000</v>
      </c>
      <c r="S1378" s="11">
        <f>IFERROR(VLOOKUP(Tabla1[[#This Row],[FECHA]],'RECAUDOS LOCALES'!A:D,4,FALSE),0)</f>
        <v>3</v>
      </c>
      <c r="T1378" s="9">
        <f>IFERROR(VLOOKUP(Tabla1[[#This Row],[FECHA]],'RECAUDOS LOCALES'!A:D,3,FALSE),0)</f>
        <v>437400</v>
      </c>
      <c r="U1378" s="11">
        <f>IFERROR(VLOOKUP(Tabla1[[#This Row],[FECHA]],'RECAUDOS EXTERNOS'!A:D,4,FALSE),0)</f>
        <v>8</v>
      </c>
      <c r="V1378" s="9">
        <f>IFERROR(VLOOKUP(Tabla1[[#This Row],[FECHA]],'RECAUDOS EXTERNOS'!A:D,3,FALSE),0)</f>
        <v>1655556</v>
      </c>
    </row>
    <row r="1379" spans="1:22" x14ac:dyDescent="0.25">
      <c r="A1379" s="1">
        <v>38938</v>
      </c>
      <c r="B1379" s="3" t="s">
        <v>3</v>
      </c>
      <c r="C1379" s="2">
        <v>38930</v>
      </c>
      <c r="D1379" s="5">
        <f>YEAR(Tabla1[[#This Row],[FECHA]])</f>
        <v>2006</v>
      </c>
      <c r="E1379" s="5">
        <f>IFERROR(VLOOKUP(Tabla1[[#This Row],[FECHA]],'COMPARENDOS TOTALES'!A:D,4,FALSE),0)</f>
        <v>52</v>
      </c>
      <c r="F1379" s="9">
        <f>IFERROR(VLOOKUP(Tabla1[[#This Row],[FECHA]],'COMPARENDOS TOTALES'!A:D,3,FALSE),0)</f>
        <v>10553600</v>
      </c>
      <c r="G1379" s="5">
        <f>IFERROR(VLOOKUP(Tabla1[[#This Row],[FECHA]],EXONERACIONES!A:D,4,FALSE),0)</f>
        <v>32</v>
      </c>
      <c r="H1379" s="9">
        <f>IFERROR(VLOOKUP(Tabla1[[#This Row],[FECHA]],EXONERACIONES!A:D,3,FALSE),0)</f>
        <v>6460000</v>
      </c>
      <c r="I1379" s="5">
        <f>IFERROR(VLOOKUP(Tabla1[[#This Row],[FECHA]],'SIMIT CON RES'!A:D,4,FALSE),0)</f>
        <v>0</v>
      </c>
      <c r="J1379" s="9">
        <f>IFERROR(VLOOKUP(Tabla1[[#This Row],[FECHA]],'SIMIT CON RES'!A:D,3,FALSE),0)</f>
        <v>0</v>
      </c>
      <c r="K1379">
        <f>IFERROR(VLOOKUP(Tabla1[[#This Row],[FECHA]],'SIMIT SIN RES'!A:D,4,FALSE),0)</f>
        <v>0</v>
      </c>
      <c r="L1379" s="9">
        <f>IFERROR(VLOOKUP(Tabla1[[#This Row],[FECHA]],'SIMIT SIN RES'!A:D,3,FALSE),0)</f>
        <v>0</v>
      </c>
      <c r="M1379" s="5">
        <f>IFERROR(VLOOKUP(Tabla1[[#This Row],[FECHA]],'RECAUDOS DE COMPARENDOS'!A:D,4,FALSE),0)</f>
        <v>3</v>
      </c>
      <c r="N1379" s="9">
        <f>IFERROR(VLOOKUP(Tabla1[[#This Row],[FECHA]],'RECAUDOS DE COMPARENDOS'!A:D,3,FALSE),0)</f>
        <v>612000</v>
      </c>
      <c r="O1379" s="5">
        <f>IFERROR(VLOOKUP(Tabla1[[#This Row],[FECHA]],'RECAUDOS DE RESOLUCIONES'!A:D,4,FALSE),0)</f>
        <v>0</v>
      </c>
      <c r="P1379" s="9">
        <f>IFERROR(VLOOKUP(Tabla1[[#This Row],[FECHA]],'RECAUDOS DE RESOLUCIONES'!A:D,3,FALSE),0)</f>
        <v>0</v>
      </c>
      <c r="Q137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17</v>
      </c>
      <c r="R1379" s="9">
        <f>Tabla1[V. COMPARENDOS]-(Tabla1[V. EXONERACIONES]+Tabla1[[#This Row],[V. SIMIT CON RESOLUCION]]+Tabla1[[#This Row],[V. SIMIT SIN RESOLUCION]]+Tabla1[[#This Row],[V. RECAUDOS COMPARENDOS]]+Tabla1[[#This Row],[V. RECAUDOS RESOLUCIONES]])</f>
        <v>3481600</v>
      </c>
      <c r="S1379" s="11">
        <f>IFERROR(VLOOKUP(Tabla1[[#This Row],[FECHA]],'RECAUDOS LOCALES'!A:D,4,FALSE),0)</f>
        <v>6</v>
      </c>
      <c r="T1379" s="9">
        <f>IFERROR(VLOOKUP(Tabla1[[#This Row],[FECHA]],'RECAUDOS LOCALES'!A:D,3,FALSE),0)</f>
        <v>605318</v>
      </c>
      <c r="U1379" s="11">
        <f>IFERROR(VLOOKUP(Tabla1[[#This Row],[FECHA]],'RECAUDOS EXTERNOS'!A:D,4,FALSE),0)</f>
        <v>5</v>
      </c>
      <c r="V1379" s="9">
        <f>IFERROR(VLOOKUP(Tabla1[[#This Row],[FECHA]],'RECAUDOS EXTERNOS'!A:D,3,FALSE),0)</f>
        <v>1229770</v>
      </c>
    </row>
    <row r="1380" spans="1:22" x14ac:dyDescent="0.25">
      <c r="A1380" s="1">
        <v>38939</v>
      </c>
      <c r="B1380" s="3" t="s">
        <v>6</v>
      </c>
      <c r="C1380" s="2">
        <v>38930</v>
      </c>
      <c r="D1380" s="5">
        <f>YEAR(Tabla1[[#This Row],[FECHA]])</f>
        <v>2006</v>
      </c>
      <c r="E1380" s="5">
        <f>IFERROR(VLOOKUP(Tabla1[[#This Row],[FECHA]],'COMPARENDOS TOTALES'!A:D,4,FALSE),0)</f>
        <v>28</v>
      </c>
      <c r="F1380" s="9">
        <f>IFERROR(VLOOKUP(Tabla1[[#This Row],[FECHA]],'COMPARENDOS TOTALES'!A:D,3,FALSE),0)</f>
        <v>7357600</v>
      </c>
      <c r="G1380" s="5">
        <f>IFERROR(VLOOKUP(Tabla1[[#This Row],[FECHA]],EXONERACIONES!A:D,4,FALSE),0)</f>
        <v>22</v>
      </c>
      <c r="H1380" s="9">
        <f>IFERROR(VLOOKUP(Tabla1[[#This Row],[FECHA]],EXONERACIONES!A:D,3,FALSE),0)</f>
        <v>5725600</v>
      </c>
      <c r="I1380" s="5">
        <f>IFERROR(VLOOKUP(Tabla1[[#This Row],[FECHA]],'SIMIT CON RES'!A:D,4,FALSE),0)</f>
        <v>0</v>
      </c>
      <c r="J1380" s="9">
        <f>IFERROR(VLOOKUP(Tabla1[[#This Row],[FECHA]],'SIMIT CON RES'!A:D,3,FALSE),0)</f>
        <v>0</v>
      </c>
      <c r="K1380">
        <f>IFERROR(VLOOKUP(Tabla1[[#This Row],[FECHA]],'SIMIT SIN RES'!A:D,4,FALSE),0)</f>
        <v>0</v>
      </c>
      <c r="L1380" s="9">
        <f>IFERROR(VLOOKUP(Tabla1[[#This Row],[FECHA]],'SIMIT SIN RES'!A:D,3,FALSE),0)</f>
        <v>0</v>
      </c>
      <c r="M1380" s="5">
        <f>IFERROR(VLOOKUP(Tabla1[[#This Row],[FECHA]],'RECAUDOS DE COMPARENDOS'!A:D,4,FALSE),0)</f>
        <v>0</v>
      </c>
      <c r="N1380" s="9">
        <f>IFERROR(VLOOKUP(Tabla1[[#This Row],[FECHA]],'RECAUDOS DE COMPARENDOS'!A:D,3,FALSE),0)</f>
        <v>0</v>
      </c>
      <c r="O1380" s="5">
        <f>IFERROR(VLOOKUP(Tabla1[[#This Row],[FECHA]],'RECAUDOS DE RESOLUCIONES'!A:D,4,FALSE),0)</f>
        <v>0</v>
      </c>
      <c r="P1380" s="9">
        <f>IFERROR(VLOOKUP(Tabla1[[#This Row],[FECHA]],'RECAUDOS DE RESOLUCIONES'!A:D,3,FALSE),0)</f>
        <v>0</v>
      </c>
      <c r="Q138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1380" s="9">
        <f>Tabla1[V. COMPARENDOS]-(Tabla1[V. EXONERACIONES]+Tabla1[[#This Row],[V. SIMIT CON RESOLUCION]]+Tabla1[[#This Row],[V. SIMIT SIN RESOLUCION]]+Tabla1[[#This Row],[V. RECAUDOS COMPARENDOS]]+Tabla1[[#This Row],[V. RECAUDOS RESOLUCIONES]])</f>
        <v>1632000</v>
      </c>
      <c r="S1380" s="11">
        <f>IFERROR(VLOOKUP(Tabla1[[#This Row],[FECHA]],'RECAUDOS LOCALES'!A:D,4,FALSE),0)</f>
        <v>5</v>
      </c>
      <c r="T1380" s="9">
        <f>IFERROR(VLOOKUP(Tabla1[[#This Row],[FECHA]],'RECAUDOS LOCALES'!A:D,3,FALSE),0)</f>
        <v>542606</v>
      </c>
      <c r="U1380" s="11">
        <f>IFERROR(VLOOKUP(Tabla1[[#This Row],[FECHA]],'RECAUDOS EXTERNOS'!A:D,4,FALSE),0)</f>
        <v>11</v>
      </c>
      <c r="V1380" s="9">
        <f>IFERROR(VLOOKUP(Tabla1[[#This Row],[FECHA]],'RECAUDOS EXTERNOS'!A:D,3,FALSE),0)</f>
        <v>2639250</v>
      </c>
    </row>
    <row r="1381" spans="1:22" x14ac:dyDescent="0.25">
      <c r="A1381" s="1">
        <v>38940</v>
      </c>
      <c r="B1381" s="3" t="s">
        <v>0</v>
      </c>
      <c r="C1381" s="2">
        <v>38930</v>
      </c>
      <c r="D1381" s="5">
        <f>YEAR(Tabla1[[#This Row],[FECHA]])</f>
        <v>2006</v>
      </c>
      <c r="E1381" s="5">
        <f>IFERROR(VLOOKUP(Tabla1[[#This Row],[FECHA]],'COMPARENDOS TOTALES'!A:D,4,FALSE),0)</f>
        <v>29</v>
      </c>
      <c r="F1381" s="9">
        <f>IFERROR(VLOOKUP(Tabla1[[#This Row],[FECHA]],'COMPARENDOS TOTALES'!A:D,3,FALSE),0)</f>
        <v>6133600</v>
      </c>
      <c r="G1381" s="5">
        <f>IFERROR(VLOOKUP(Tabla1[[#This Row],[FECHA]],EXONERACIONES!A:D,4,FALSE),0)</f>
        <v>20</v>
      </c>
      <c r="H1381" s="9">
        <f>IFERROR(VLOOKUP(Tabla1[[#This Row],[FECHA]],EXONERACIONES!A:D,3,FALSE),0)</f>
        <v>4392800</v>
      </c>
      <c r="I1381" s="5">
        <f>IFERROR(VLOOKUP(Tabla1[[#This Row],[FECHA]],'SIMIT CON RES'!A:D,4,FALSE),0)</f>
        <v>0</v>
      </c>
      <c r="J1381" s="9">
        <f>IFERROR(VLOOKUP(Tabla1[[#This Row],[FECHA]],'SIMIT CON RES'!A:D,3,FALSE),0)</f>
        <v>0</v>
      </c>
      <c r="K1381">
        <f>IFERROR(VLOOKUP(Tabla1[[#This Row],[FECHA]],'SIMIT SIN RES'!A:D,4,FALSE),0)</f>
        <v>0</v>
      </c>
      <c r="L1381" s="9">
        <f>IFERROR(VLOOKUP(Tabla1[[#This Row],[FECHA]],'SIMIT SIN RES'!A:D,3,FALSE),0)</f>
        <v>0</v>
      </c>
      <c r="M1381" s="5">
        <f>IFERROR(VLOOKUP(Tabla1[[#This Row],[FECHA]],'RECAUDOS DE COMPARENDOS'!A:D,4,FALSE),0)</f>
        <v>3</v>
      </c>
      <c r="N1381" s="9">
        <f>IFERROR(VLOOKUP(Tabla1[[#This Row],[FECHA]],'RECAUDOS DE COMPARENDOS'!A:D,3,FALSE),0)</f>
        <v>516800</v>
      </c>
      <c r="O1381" s="5">
        <f>IFERROR(VLOOKUP(Tabla1[[#This Row],[FECHA]],'RECAUDOS DE RESOLUCIONES'!A:D,4,FALSE),0)</f>
        <v>0</v>
      </c>
      <c r="P1381" s="9">
        <f>IFERROR(VLOOKUP(Tabla1[[#This Row],[FECHA]],'RECAUDOS DE RESOLUCIONES'!A:D,3,FALSE),0)</f>
        <v>0</v>
      </c>
      <c r="Q138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1381" s="9">
        <f>Tabla1[V. COMPARENDOS]-(Tabla1[V. EXONERACIONES]+Tabla1[[#This Row],[V. SIMIT CON RESOLUCION]]+Tabla1[[#This Row],[V. SIMIT SIN RESOLUCION]]+Tabla1[[#This Row],[V. RECAUDOS COMPARENDOS]]+Tabla1[[#This Row],[V. RECAUDOS RESOLUCIONES]])</f>
        <v>1224000</v>
      </c>
      <c r="S1381" s="11">
        <f>IFERROR(VLOOKUP(Tabla1[[#This Row],[FECHA]],'RECAUDOS LOCALES'!A:D,4,FALSE),0)</f>
        <v>7</v>
      </c>
      <c r="T1381" s="9">
        <f>IFERROR(VLOOKUP(Tabla1[[#This Row],[FECHA]],'RECAUDOS LOCALES'!A:D,3,FALSE),0)</f>
        <v>1063936</v>
      </c>
      <c r="U1381" s="11">
        <f>IFERROR(VLOOKUP(Tabla1[[#This Row],[FECHA]],'RECAUDOS EXTERNOS'!A:D,4,FALSE),0)</f>
        <v>7</v>
      </c>
      <c r="V1381" s="9">
        <f>IFERROR(VLOOKUP(Tabla1[[#This Row],[FECHA]],'RECAUDOS EXTERNOS'!A:D,3,FALSE),0)</f>
        <v>1678065</v>
      </c>
    </row>
    <row r="1382" spans="1:22" x14ac:dyDescent="0.25">
      <c r="A1382" s="1">
        <v>38941</v>
      </c>
      <c r="B1382" s="3" t="s">
        <v>5</v>
      </c>
      <c r="C1382" s="2">
        <v>38930</v>
      </c>
      <c r="D1382" s="5">
        <f>YEAR(Tabla1[[#This Row],[FECHA]])</f>
        <v>2006</v>
      </c>
      <c r="E1382" s="5">
        <f>IFERROR(VLOOKUP(Tabla1[[#This Row],[FECHA]],'COMPARENDOS TOTALES'!A:D,4,FALSE),0)</f>
        <v>31</v>
      </c>
      <c r="F1382" s="9">
        <f>IFERROR(VLOOKUP(Tabla1[[#This Row],[FECHA]],'COMPARENDOS TOTALES'!A:D,3,FALSE),0)</f>
        <v>6854400</v>
      </c>
      <c r="G1382" s="5">
        <f>IFERROR(VLOOKUP(Tabla1[[#This Row],[FECHA]],EXONERACIONES!A:D,4,FALSE),0)</f>
        <v>22</v>
      </c>
      <c r="H1382" s="9">
        <f>IFERROR(VLOOKUP(Tabla1[[#This Row],[FECHA]],EXONERACIONES!A:D,3,FALSE),0)</f>
        <v>4501600</v>
      </c>
      <c r="I1382" s="5">
        <f>IFERROR(VLOOKUP(Tabla1[[#This Row],[FECHA]],'SIMIT CON RES'!A:D,4,FALSE),0)</f>
        <v>0</v>
      </c>
      <c r="J1382" s="9">
        <f>IFERROR(VLOOKUP(Tabla1[[#This Row],[FECHA]],'SIMIT CON RES'!A:D,3,FALSE),0)</f>
        <v>0</v>
      </c>
      <c r="K1382">
        <f>IFERROR(VLOOKUP(Tabla1[[#This Row],[FECHA]],'SIMIT SIN RES'!A:D,4,FALSE),0)</f>
        <v>0</v>
      </c>
      <c r="L1382" s="9">
        <f>IFERROR(VLOOKUP(Tabla1[[#This Row],[FECHA]],'SIMIT SIN RES'!A:D,3,FALSE),0)</f>
        <v>0</v>
      </c>
      <c r="M1382" s="5">
        <f>IFERROR(VLOOKUP(Tabla1[[#This Row],[FECHA]],'RECAUDOS DE COMPARENDOS'!A:D,4,FALSE),0)</f>
        <v>3</v>
      </c>
      <c r="N1382" s="9">
        <f>IFERROR(VLOOKUP(Tabla1[[#This Row],[FECHA]],'RECAUDOS DE COMPARENDOS'!A:D,3,FALSE),0)</f>
        <v>1020000</v>
      </c>
      <c r="O1382" s="5">
        <f>IFERROR(VLOOKUP(Tabla1[[#This Row],[FECHA]],'RECAUDOS DE RESOLUCIONES'!A:D,4,FALSE),0)</f>
        <v>0</v>
      </c>
      <c r="P1382" s="9">
        <f>IFERROR(VLOOKUP(Tabla1[[#This Row],[FECHA]],'RECAUDOS DE RESOLUCIONES'!A:D,3,FALSE),0)</f>
        <v>0</v>
      </c>
      <c r="Q138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1382" s="9">
        <f>Tabla1[V. COMPARENDOS]-(Tabla1[V. EXONERACIONES]+Tabla1[[#This Row],[V. SIMIT CON RESOLUCION]]+Tabla1[[#This Row],[V. SIMIT SIN RESOLUCION]]+Tabla1[[#This Row],[V. RECAUDOS COMPARENDOS]]+Tabla1[[#This Row],[V. RECAUDOS RESOLUCIONES]])</f>
        <v>1332800</v>
      </c>
      <c r="S1382" s="11">
        <f>IFERROR(VLOOKUP(Tabla1[[#This Row],[FECHA]],'RECAUDOS LOCALES'!A:D,4,FALSE),0)</f>
        <v>0</v>
      </c>
      <c r="T1382" s="9">
        <f>IFERROR(VLOOKUP(Tabla1[[#This Row],[FECHA]],'RECAUDOS LOCALES'!A:D,3,FALSE),0)</f>
        <v>0</v>
      </c>
      <c r="U1382" s="11">
        <f>IFERROR(VLOOKUP(Tabla1[[#This Row],[FECHA]],'RECAUDOS EXTERNOS'!A:D,4,FALSE),0)</f>
        <v>0</v>
      </c>
      <c r="V1382" s="9">
        <f>IFERROR(VLOOKUP(Tabla1[[#This Row],[FECHA]],'RECAUDOS EXTERNOS'!A:D,3,FALSE),0)</f>
        <v>0</v>
      </c>
    </row>
    <row r="1383" spans="1:22" x14ac:dyDescent="0.25">
      <c r="A1383" s="1">
        <v>38942</v>
      </c>
      <c r="B1383" s="3" t="s">
        <v>4</v>
      </c>
      <c r="C1383" s="2">
        <v>38930</v>
      </c>
      <c r="D1383" s="5">
        <f>YEAR(Tabla1[[#This Row],[FECHA]])</f>
        <v>2006</v>
      </c>
      <c r="E1383" s="5">
        <f>IFERROR(VLOOKUP(Tabla1[[#This Row],[FECHA]],'COMPARENDOS TOTALES'!A:D,4,FALSE),0)</f>
        <v>24</v>
      </c>
      <c r="F1383" s="9">
        <f>IFERROR(VLOOKUP(Tabla1[[#This Row],[FECHA]],'COMPARENDOS TOTALES'!A:D,3,FALSE),0)</f>
        <v>4705600</v>
      </c>
      <c r="G1383" s="5">
        <f>IFERROR(VLOOKUP(Tabla1[[#This Row],[FECHA]],EXONERACIONES!A:D,4,FALSE),0)</f>
        <v>16</v>
      </c>
      <c r="H1383" s="9">
        <f>IFERROR(VLOOKUP(Tabla1[[#This Row],[FECHA]],EXONERACIONES!A:D,3,FALSE),0)</f>
        <v>3168800</v>
      </c>
      <c r="I1383" s="5">
        <f>IFERROR(VLOOKUP(Tabla1[[#This Row],[FECHA]],'SIMIT CON RES'!A:D,4,FALSE),0)</f>
        <v>0</v>
      </c>
      <c r="J1383" s="9">
        <f>IFERROR(VLOOKUP(Tabla1[[#This Row],[FECHA]],'SIMIT CON RES'!A:D,3,FALSE),0)</f>
        <v>0</v>
      </c>
      <c r="K1383">
        <f>IFERROR(VLOOKUP(Tabla1[[#This Row],[FECHA]],'SIMIT SIN RES'!A:D,4,FALSE),0)</f>
        <v>0</v>
      </c>
      <c r="L1383" s="9">
        <f>IFERROR(VLOOKUP(Tabla1[[#This Row],[FECHA]],'SIMIT SIN RES'!A:D,3,FALSE),0)</f>
        <v>0</v>
      </c>
      <c r="M1383" s="5">
        <f>IFERROR(VLOOKUP(Tabla1[[#This Row],[FECHA]],'RECAUDOS DE COMPARENDOS'!A:D,4,FALSE),0)</f>
        <v>1</v>
      </c>
      <c r="N1383" s="9">
        <f>IFERROR(VLOOKUP(Tabla1[[#This Row],[FECHA]],'RECAUDOS DE COMPARENDOS'!A:D,3,FALSE),0)</f>
        <v>204000</v>
      </c>
      <c r="O1383" s="5">
        <f>IFERROR(VLOOKUP(Tabla1[[#This Row],[FECHA]],'RECAUDOS DE RESOLUCIONES'!A:D,4,FALSE),0)</f>
        <v>0</v>
      </c>
      <c r="P1383" s="9">
        <f>IFERROR(VLOOKUP(Tabla1[[#This Row],[FECHA]],'RECAUDOS DE RESOLUCIONES'!A:D,3,FALSE),0)</f>
        <v>0</v>
      </c>
      <c r="Q138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7</v>
      </c>
      <c r="R1383" s="9">
        <f>Tabla1[V. COMPARENDOS]-(Tabla1[V. EXONERACIONES]+Tabla1[[#This Row],[V. SIMIT CON RESOLUCION]]+Tabla1[[#This Row],[V. SIMIT SIN RESOLUCION]]+Tabla1[[#This Row],[V. RECAUDOS COMPARENDOS]]+Tabla1[[#This Row],[V. RECAUDOS RESOLUCIONES]])</f>
        <v>1332800</v>
      </c>
      <c r="S1383" s="11">
        <f>IFERROR(VLOOKUP(Tabla1[[#This Row],[FECHA]],'RECAUDOS LOCALES'!A:D,4,FALSE),0)</f>
        <v>0</v>
      </c>
      <c r="T1383" s="9">
        <f>IFERROR(VLOOKUP(Tabla1[[#This Row],[FECHA]],'RECAUDOS LOCALES'!A:D,3,FALSE),0)</f>
        <v>0</v>
      </c>
      <c r="U1383" s="11">
        <f>IFERROR(VLOOKUP(Tabla1[[#This Row],[FECHA]],'RECAUDOS EXTERNOS'!A:D,4,FALSE),0)</f>
        <v>0</v>
      </c>
      <c r="V1383" s="9">
        <f>IFERROR(VLOOKUP(Tabla1[[#This Row],[FECHA]],'RECAUDOS EXTERNOS'!A:D,3,FALSE),0)</f>
        <v>0</v>
      </c>
    </row>
    <row r="1384" spans="1:22" x14ac:dyDescent="0.25">
      <c r="A1384" s="1">
        <v>38943</v>
      </c>
      <c r="B1384" s="3" t="s">
        <v>1</v>
      </c>
      <c r="C1384" s="2">
        <v>38930</v>
      </c>
      <c r="D1384" s="5">
        <f>YEAR(Tabla1[[#This Row],[FECHA]])</f>
        <v>2006</v>
      </c>
      <c r="E1384" s="5">
        <f>IFERROR(VLOOKUP(Tabla1[[#This Row],[FECHA]],'COMPARENDOS TOTALES'!A:D,4,FALSE),0)</f>
        <v>44</v>
      </c>
      <c r="F1384" s="9">
        <f>IFERROR(VLOOKUP(Tabla1[[#This Row],[FECHA]],'COMPARENDOS TOTALES'!A:D,3,FALSE),0)</f>
        <v>10023200</v>
      </c>
      <c r="G1384" s="5">
        <f>IFERROR(VLOOKUP(Tabla1[[#This Row],[FECHA]],EXONERACIONES!A:D,4,FALSE),0)</f>
        <v>37</v>
      </c>
      <c r="H1384" s="9">
        <f>IFERROR(VLOOKUP(Tabla1[[#This Row],[FECHA]],EXONERACIONES!A:D,3,FALSE),0)</f>
        <v>8486400</v>
      </c>
      <c r="I1384" s="5">
        <f>IFERROR(VLOOKUP(Tabla1[[#This Row],[FECHA]],'SIMIT CON RES'!A:D,4,FALSE),0)</f>
        <v>0</v>
      </c>
      <c r="J1384" s="9">
        <f>IFERROR(VLOOKUP(Tabla1[[#This Row],[FECHA]],'SIMIT CON RES'!A:D,3,FALSE),0)</f>
        <v>0</v>
      </c>
      <c r="K1384">
        <f>IFERROR(VLOOKUP(Tabla1[[#This Row],[FECHA]],'SIMIT SIN RES'!A:D,4,FALSE),0)</f>
        <v>0</v>
      </c>
      <c r="L1384" s="9">
        <f>IFERROR(VLOOKUP(Tabla1[[#This Row],[FECHA]],'SIMIT SIN RES'!A:D,3,FALSE),0)</f>
        <v>0</v>
      </c>
      <c r="M1384" s="5">
        <f>IFERROR(VLOOKUP(Tabla1[[#This Row],[FECHA]],'RECAUDOS DE COMPARENDOS'!A:D,4,FALSE),0)</f>
        <v>3</v>
      </c>
      <c r="N1384" s="9">
        <f>IFERROR(VLOOKUP(Tabla1[[#This Row],[FECHA]],'RECAUDOS DE COMPARENDOS'!A:D,3,FALSE),0)</f>
        <v>816000</v>
      </c>
      <c r="O1384" s="5">
        <f>IFERROR(VLOOKUP(Tabla1[[#This Row],[FECHA]],'RECAUDOS DE RESOLUCIONES'!A:D,4,FALSE),0)</f>
        <v>0</v>
      </c>
      <c r="P1384" s="9">
        <f>IFERROR(VLOOKUP(Tabla1[[#This Row],[FECHA]],'RECAUDOS DE RESOLUCIONES'!A:D,3,FALSE),0)</f>
        <v>0</v>
      </c>
      <c r="Q138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1384" s="9">
        <f>Tabla1[V. COMPARENDOS]-(Tabla1[V. EXONERACIONES]+Tabla1[[#This Row],[V. SIMIT CON RESOLUCION]]+Tabla1[[#This Row],[V. SIMIT SIN RESOLUCION]]+Tabla1[[#This Row],[V. RECAUDOS COMPARENDOS]]+Tabla1[[#This Row],[V. RECAUDOS RESOLUCIONES]])</f>
        <v>720800</v>
      </c>
      <c r="S1384" s="11">
        <f>IFERROR(VLOOKUP(Tabla1[[#This Row],[FECHA]],'RECAUDOS LOCALES'!A:D,4,FALSE),0)</f>
        <v>13</v>
      </c>
      <c r="T1384" s="9">
        <f>IFERROR(VLOOKUP(Tabla1[[#This Row],[FECHA]],'RECAUDOS LOCALES'!A:D,3,FALSE),0)</f>
        <v>1432976</v>
      </c>
      <c r="U1384" s="11">
        <f>IFERROR(VLOOKUP(Tabla1[[#This Row],[FECHA]],'RECAUDOS EXTERNOS'!A:D,4,FALSE),0)</f>
        <v>11</v>
      </c>
      <c r="V1384" s="9">
        <f>IFERROR(VLOOKUP(Tabla1[[#This Row],[FECHA]],'RECAUDOS EXTERNOS'!A:D,3,FALSE),0)</f>
        <v>2601275</v>
      </c>
    </row>
    <row r="1385" spans="1:22" x14ac:dyDescent="0.25">
      <c r="A1385" s="1">
        <v>38944</v>
      </c>
      <c r="B1385" s="3" t="s">
        <v>2</v>
      </c>
      <c r="C1385" s="2">
        <v>38930</v>
      </c>
      <c r="D1385" s="5">
        <f>YEAR(Tabla1[[#This Row],[FECHA]])</f>
        <v>2006</v>
      </c>
      <c r="E1385" s="5">
        <f>IFERROR(VLOOKUP(Tabla1[[#This Row],[FECHA]],'COMPARENDOS TOTALES'!A:D,4,FALSE),0)</f>
        <v>30</v>
      </c>
      <c r="F1385" s="9">
        <f>IFERROR(VLOOKUP(Tabla1[[#This Row],[FECHA]],'COMPARENDOS TOTALES'!A:D,3,FALSE),0)</f>
        <v>6568800</v>
      </c>
      <c r="G1385" s="5">
        <f>IFERROR(VLOOKUP(Tabla1[[#This Row],[FECHA]],EXONERACIONES!A:D,4,FALSE),0)</f>
        <v>24</v>
      </c>
      <c r="H1385" s="9">
        <f>IFERROR(VLOOKUP(Tabla1[[#This Row],[FECHA]],EXONERACIONES!A:D,3,FALSE),0)</f>
        <v>5331200</v>
      </c>
      <c r="I1385" s="5">
        <f>IFERROR(VLOOKUP(Tabla1[[#This Row],[FECHA]],'SIMIT CON RES'!A:D,4,FALSE),0)</f>
        <v>0</v>
      </c>
      <c r="J1385" s="9">
        <f>IFERROR(VLOOKUP(Tabla1[[#This Row],[FECHA]],'SIMIT CON RES'!A:D,3,FALSE),0)</f>
        <v>0</v>
      </c>
      <c r="K1385">
        <f>IFERROR(VLOOKUP(Tabla1[[#This Row],[FECHA]],'SIMIT SIN RES'!A:D,4,FALSE),0)</f>
        <v>0</v>
      </c>
      <c r="L1385" s="9">
        <f>IFERROR(VLOOKUP(Tabla1[[#This Row],[FECHA]],'SIMIT SIN RES'!A:D,3,FALSE),0)</f>
        <v>0</v>
      </c>
      <c r="M1385" s="5">
        <f>IFERROR(VLOOKUP(Tabla1[[#This Row],[FECHA]],'RECAUDOS DE COMPARENDOS'!A:D,4,FALSE),0)</f>
        <v>3</v>
      </c>
      <c r="N1385" s="9">
        <f>IFERROR(VLOOKUP(Tabla1[[#This Row],[FECHA]],'RECAUDOS DE COMPARENDOS'!A:D,3,FALSE),0)</f>
        <v>625600</v>
      </c>
      <c r="O1385" s="5">
        <f>IFERROR(VLOOKUP(Tabla1[[#This Row],[FECHA]],'RECAUDOS DE RESOLUCIONES'!A:D,4,FALSE),0)</f>
        <v>0</v>
      </c>
      <c r="P1385" s="9">
        <f>IFERROR(VLOOKUP(Tabla1[[#This Row],[FECHA]],'RECAUDOS DE RESOLUCIONES'!A:D,3,FALSE),0)</f>
        <v>0</v>
      </c>
      <c r="Q138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1385" s="9">
        <f>Tabla1[V. COMPARENDOS]-(Tabla1[V. EXONERACIONES]+Tabla1[[#This Row],[V. SIMIT CON RESOLUCION]]+Tabla1[[#This Row],[V. SIMIT SIN RESOLUCION]]+Tabla1[[#This Row],[V. RECAUDOS COMPARENDOS]]+Tabla1[[#This Row],[V. RECAUDOS RESOLUCIONES]])</f>
        <v>612000</v>
      </c>
      <c r="S1385" s="11">
        <f>IFERROR(VLOOKUP(Tabla1[[#This Row],[FECHA]],'RECAUDOS LOCALES'!A:D,4,FALSE),0)</f>
        <v>10</v>
      </c>
      <c r="T1385" s="9">
        <f>IFERROR(VLOOKUP(Tabla1[[#This Row],[FECHA]],'RECAUDOS LOCALES'!A:D,3,FALSE),0)</f>
        <v>1072000</v>
      </c>
      <c r="U1385" s="11">
        <f>IFERROR(VLOOKUP(Tabla1[[#This Row],[FECHA]],'RECAUDOS EXTERNOS'!A:D,4,FALSE),0)</f>
        <v>6</v>
      </c>
      <c r="V1385" s="9">
        <f>IFERROR(VLOOKUP(Tabla1[[#This Row],[FECHA]],'RECAUDOS EXTERNOS'!A:D,3,FALSE),0)</f>
        <v>1588140</v>
      </c>
    </row>
    <row r="1386" spans="1:22" x14ac:dyDescent="0.25">
      <c r="A1386" s="1">
        <v>38945</v>
      </c>
      <c r="B1386" s="3" t="s">
        <v>3</v>
      </c>
      <c r="C1386" s="2">
        <v>38930</v>
      </c>
      <c r="D1386" s="5">
        <f>YEAR(Tabla1[[#This Row],[FECHA]])</f>
        <v>2006</v>
      </c>
      <c r="E1386" s="5">
        <f>IFERROR(VLOOKUP(Tabla1[[#This Row],[FECHA]],'COMPARENDOS TOTALES'!A:D,4,FALSE),0)</f>
        <v>30</v>
      </c>
      <c r="F1386" s="9">
        <f>IFERROR(VLOOKUP(Tabla1[[#This Row],[FECHA]],'COMPARENDOS TOTALES'!A:D,3,FALSE),0)</f>
        <v>6256000</v>
      </c>
      <c r="G1386" s="5">
        <f>IFERROR(VLOOKUP(Tabla1[[#This Row],[FECHA]],EXONERACIONES!A:D,4,FALSE),0)</f>
        <v>19</v>
      </c>
      <c r="H1386" s="9">
        <f>IFERROR(VLOOKUP(Tabla1[[#This Row],[FECHA]],EXONERACIONES!A:D,3,FALSE),0)</f>
        <v>4012000</v>
      </c>
      <c r="I1386" s="5">
        <f>IFERROR(VLOOKUP(Tabla1[[#This Row],[FECHA]],'SIMIT CON RES'!A:D,4,FALSE),0)</f>
        <v>0</v>
      </c>
      <c r="J1386" s="9">
        <f>IFERROR(VLOOKUP(Tabla1[[#This Row],[FECHA]],'SIMIT CON RES'!A:D,3,FALSE),0)</f>
        <v>0</v>
      </c>
      <c r="K1386">
        <f>IFERROR(VLOOKUP(Tabla1[[#This Row],[FECHA]],'SIMIT SIN RES'!A:D,4,FALSE),0)</f>
        <v>0</v>
      </c>
      <c r="L1386" s="9">
        <f>IFERROR(VLOOKUP(Tabla1[[#This Row],[FECHA]],'SIMIT SIN RES'!A:D,3,FALSE),0)</f>
        <v>0</v>
      </c>
      <c r="M1386" s="5">
        <f>IFERROR(VLOOKUP(Tabla1[[#This Row],[FECHA]],'RECAUDOS DE COMPARENDOS'!A:D,4,FALSE),0)</f>
        <v>3</v>
      </c>
      <c r="N1386" s="9">
        <f>IFERROR(VLOOKUP(Tabla1[[#This Row],[FECHA]],'RECAUDOS DE COMPARENDOS'!A:D,3,FALSE),0)</f>
        <v>612000</v>
      </c>
      <c r="O1386" s="5">
        <f>IFERROR(VLOOKUP(Tabla1[[#This Row],[FECHA]],'RECAUDOS DE RESOLUCIONES'!A:D,4,FALSE),0)</f>
        <v>0</v>
      </c>
      <c r="P1386" s="9">
        <f>IFERROR(VLOOKUP(Tabla1[[#This Row],[FECHA]],'RECAUDOS DE RESOLUCIONES'!A:D,3,FALSE),0)</f>
        <v>0</v>
      </c>
      <c r="Q138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8</v>
      </c>
      <c r="R1386" s="9">
        <f>Tabla1[V. COMPARENDOS]-(Tabla1[V. EXONERACIONES]+Tabla1[[#This Row],[V. SIMIT CON RESOLUCION]]+Tabla1[[#This Row],[V. SIMIT SIN RESOLUCION]]+Tabla1[[#This Row],[V. RECAUDOS COMPARENDOS]]+Tabla1[[#This Row],[V. RECAUDOS RESOLUCIONES]])</f>
        <v>1632000</v>
      </c>
      <c r="S1386" s="11">
        <f>IFERROR(VLOOKUP(Tabla1[[#This Row],[FECHA]],'RECAUDOS LOCALES'!A:D,4,FALSE),0)</f>
        <v>5</v>
      </c>
      <c r="T1386" s="9">
        <f>IFERROR(VLOOKUP(Tabla1[[#This Row],[FECHA]],'RECAUDOS LOCALES'!A:D,3,FALSE),0)</f>
        <v>621468</v>
      </c>
      <c r="U1386" s="11">
        <f>IFERROR(VLOOKUP(Tabla1[[#This Row],[FECHA]],'RECAUDOS EXTERNOS'!A:D,4,FALSE),0)</f>
        <v>6</v>
      </c>
      <c r="V1386" s="9">
        <f>IFERROR(VLOOKUP(Tabla1[[#This Row],[FECHA]],'RECAUDOS EXTERNOS'!A:D,3,FALSE),0)</f>
        <v>1472850</v>
      </c>
    </row>
    <row r="1387" spans="1:22" x14ac:dyDescent="0.25">
      <c r="A1387" s="1">
        <v>38946</v>
      </c>
      <c r="B1387" s="3" t="s">
        <v>6</v>
      </c>
      <c r="C1387" s="2">
        <v>38930</v>
      </c>
      <c r="D1387" s="5">
        <f>YEAR(Tabla1[[#This Row],[FECHA]])</f>
        <v>2006</v>
      </c>
      <c r="E1387" s="5">
        <f>IFERROR(VLOOKUP(Tabla1[[#This Row],[FECHA]],'COMPARENDOS TOTALES'!A:D,4,FALSE),0)</f>
        <v>27</v>
      </c>
      <c r="F1387" s="9">
        <f>IFERROR(VLOOKUP(Tabla1[[#This Row],[FECHA]],'COMPARENDOS TOTALES'!A:D,3,FALSE),0)</f>
        <v>5834400</v>
      </c>
      <c r="G1387" s="5">
        <f>IFERROR(VLOOKUP(Tabla1[[#This Row],[FECHA]],EXONERACIONES!A:D,4,FALSE),0)</f>
        <v>17</v>
      </c>
      <c r="H1387" s="9">
        <f>IFERROR(VLOOKUP(Tabla1[[#This Row],[FECHA]],EXONERACIONES!A:D,3,FALSE),0)</f>
        <v>3876000</v>
      </c>
      <c r="I1387" s="5">
        <f>IFERROR(VLOOKUP(Tabla1[[#This Row],[FECHA]],'SIMIT CON RES'!A:D,4,FALSE),0)</f>
        <v>0</v>
      </c>
      <c r="J1387" s="9">
        <f>IFERROR(VLOOKUP(Tabla1[[#This Row],[FECHA]],'SIMIT CON RES'!A:D,3,FALSE),0)</f>
        <v>0</v>
      </c>
      <c r="K1387">
        <f>IFERROR(VLOOKUP(Tabla1[[#This Row],[FECHA]],'SIMIT SIN RES'!A:D,4,FALSE),0)</f>
        <v>0</v>
      </c>
      <c r="L1387" s="9">
        <f>IFERROR(VLOOKUP(Tabla1[[#This Row],[FECHA]],'SIMIT SIN RES'!A:D,3,FALSE),0)</f>
        <v>0</v>
      </c>
      <c r="M1387" s="5">
        <f>IFERROR(VLOOKUP(Tabla1[[#This Row],[FECHA]],'RECAUDOS DE COMPARENDOS'!A:D,4,FALSE),0)</f>
        <v>6</v>
      </c>
      <c r="N1387" s="9">
        <f>IFERROR(VLOOKUP(Tabla1[[#This Row],[FECHA]],'RECAUDOS DE COMPARENDOS'!A:D,3,FALSE),0)</f>
        <v>1237600</v>
      </c>
      <c r="O1387" s="5">
        <f>IFERROR(VLOOKUP(Tabla1[[#This Row],[FECHA]],'RECAUDOS DE RESOLUCIONES'!A:D,4,FALSE),0)</f>
        <v>0</v>
      </c>
      <c r="P1387" s="9">
        <f>IFERROR(VLOOKUP(Tabla1[[#This Row],[FECHA]],'RECAUDOS DE RESOLUCIONES'!A:D,3,FALSE),0)</f>
        <v>0</v>
      </c>
      <c r="Q138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1387" s="9">
        <f>Tabla1[V. COMPARENDOS]-(Tabla1[V. EXONERACIONES]+Tabla1[[#This Row],[V. SIMIT CON RESOLUCION]]+Tabla1[[#This Row],[V. SIMIT SIN RESOLUCION]]+Tabla1[[#This Row],[V. RECAUDOS COMPARENDOS]]+Tabla1[[#This Row],[V. RECAUDOS RESOLUCIONES]])</f>
        <v>720800</v>
      </c>
      <c r="S1387" s="11">
        <f>IFERROR(VLOOKUP(Tabla1[[#This Row],[FECHA]],'RECAUDOS LOCALES'!A:D,4,FALSE),0)</f>
        <v>5</v>
      </c>
      <c r="T1387" s="9">
        <f>IFERROR(VLOOKUP(Tabla1[[#This Row],[FECHA]],'RECAUDOS LOCALES'!A:D,3,FALSE),0)</f>
        <v>505255</v>
      </c>
      <c r="U1387" s="11">
        <f>IFERROR(VLOOKUP(Tabla1[[#This Row],[FECHA]],'RECAUDOS EXTERNOS'!A:D,4,FALSE),0)</f>
        <v>11</v>
      </c>
      <c r="V1387" s="9">
        <f>IFERROR(VLOOKUP(Tabla1[[#This Row],[FECHA]],'RECAUDOS EXTERNOS'!A:D,3,FALSE),0)</f>
        <v>2919447</v>
      </c>
    </row>
    <row r="1388" spans="1:22" x14ac:dyDescent="0.25">
      <c r="A1388" s="1">
        <v>38947</v>
      </c>
      <c r="B1388" s="3" t="s">
        <v>0</v>
      </c>
      <c r="C1388" s="2">
        <v>38930</v>
      </c>
      <c r="D1388" s="5">
        <f>YEAR(Tabla1[[#This Row],[FECHA]])</f>
        <v>2006</v>
      </c>
      <c r="E1388" s="5">
        <f>IFERROR(VLOOKUP(Tabla1[[#This Row],[FECHA]],'COMPARENDOS TOTALES'!A:D,4,FALSE),0)</f>
        <v>15</v>
      </c>
      <c r="F1388" s="9">
        <f>IFERROR(VLOOKUP(Tabla1[[#This Row],[FECHA]],'COMPARENDOS TOTALES'!A:D,3,FALSE),0)</f>
        <v>3264000</v>
      </c>
      <c r="G1388" s="5">
        <f>IFERROR(VLOOKUP(Tabla1[[#This Row],[FECHA]],EXONERACIONES!A:D,4,FALSE),0)</f>
        <v>11</v>
      </c>
      <c r="H1388" s="9">
        <f>IFERROR(VLOOKUP(Tabla1[[#This Row],[FECHA]],EXONERACIONES!A:D,3,FALSE),0)</f>
        <v>2448000</v>
      </c>
      <c r="I1388" s="5">
        <f>IFERROR(VLOOKUP(Tabla1[[#This Row],[FECHA]],'SIMIT CON RES'!A:D,4,FALSE),0)</f>
        <v>0</v>
      </c>
      <c r="J1388" s="9">
        <f>IFERROR(VLOOKUP(Tabla1[[#This Row],[FECHA]],'SIMIT CON RES'!A:D,3,FALSE),0)</f>
        <v>0</v>
      </c>
      <c r="K1388">
        <f>IFERROR(VLOOKUP(Tabla1[[#This Row],[FECHA]],'SIMIT SIN RES'!A:D,4,FALSE),0)</f>
        <v>0</v>
      </c>
      <c r="L1388" s="9">
        <f>IFERROR(VLOOKUP(Tabla1[[#This Row],[FECHA]],'SIMIT SIN RES'!A:D,3,FALSE),0)</f>
        <v>0</v>
      </c>
      <c r="M1388" s="5">
        <f>IFERROR(VLOOKUP(Tabla1[[#This Row],[FECHA]],'RECAUDOS DE COMPARENDOS'!A:D,4,FALSE),0)</f>
        <v>1</v>
      </c>
      <c r="N1388" s="9">
        <f>IFERROR(VLOOKUP(Tabla1[[#This Row],[FECHA]],'RECAUDOS DE COMPARENDOS'!A:D,3,FALSE),0)</f>
        <v>204000</v>
      </c>
      <c r="O1388" s="5">
        <f>IFERROR(VLOOKUP(Tabla1[[#This Row],[FECHA]],'RECAUDOS DE RESOLUCIONES'!A:D,4,FALSE),0)</f>
        <v>0</v>
      </c>
      <c r="P1388" s="9">
        <f>IFERROR(VLOOKUP(Tabla1[[#This Row],[FECHA]],'RECAUDOS DE RESOLUCIONES'!A:D,3,FALSE),0)</f>
        <v>0</v>
      </c>
      <c r="Q138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1388" s="9">
        <f>Tabla1[V. COMPARENDOS]-(Tabla1[V. EXONERACIONES]+Tabla1[[#This Row],[V. SIMIT CON RESOLUCION]]+Tabla1[[#This Row],[V. SIMIT SIN RESOLUCION]]+Tabla1[[#This Row],[V. RECAUDOS COMPARENDOS]]+Tabla1[[#This Row],[V. RECAUDOS RESOLUCIONES]])</f>
        <v>612000</v>
      </c>
      <c r="S1388" s="11">
        <f>IFERROR(VLOOKUP(Tabla1[[#This Row],[FECHA]],'RECAUDOS LOCALES'!A:D,4,FALSE),0)</f>
        <v>8</v>
      </c>
      <c r="T1388" s="9">
        <f>IFERROR(VLOOKUP(Tabla1[[#This Row],[FECHA]],'RECAUDOS LOCALES'!A:D,3,FALSE),0)</f>
        <v>933413</v>
      </c>
      <c r="U1388" s="11">
        <f>IFERROR(VLOOKUP(Tabla1[[#This Row],[FECHA]],'RECAUDOS EXTERNOS'!A:D,4,FALSE),0)</f>
        <v>9</v>
      </c>
      <c r="V1388" s="9">
        <f>IFERROR(VLOOKUP(Tabla1[[#This Row],[FECHA]],'RECAUDOS EXTERNOS'!A:D,3,FALSE),0)</f>
        <v>2126805</v>
      </c>
    </row>
    <row r="1389" spans="1:22" x14ac:dyDescent="0.25">
      <c r="A1389" s="1">
        <v>38948</v>
      </c>
      <c r="B1389" s="3" t="s">
        <v>5</v>
      </c>
      <c r="C1389" s="2">
        <v>38930</v>
      </c>
      <c r="D1389" s="5">
        <f>YEAR(Tabla1[[#This Row],[FECHA]])</f>
        <v>2006</v>
      </c>
      <c r="E1389" s="5">
        <f>IFERROR(VLOOKUP(Tabla1[[#This Row],[FECHA]],'COMPARENDOS TOTALES'!A:D,4,FALSE),0)</f>
        <v>34</v>
      </c>
      <c r="F1389" s="9">
        <f>IFERROR(VLOOKUP(Tabla1[[#This Row],[FECHA]],'COMPARENDOS TOTALES'!A:D,3,FALSE),0)</f>
        <v>7969600</v>
      </c>
      <c r="G1389" s="5">
        <f>IFERROR(VLOOKUP(Tabla1[[#This Row],[FECHA]],EXONERACIONES!A:D,4,FALSE),0)</f>
        <v>23</v>
      </c>
      <c r="H1389" s="9">
        <f>IFERROR(VLOOKUP(Tabla1[[#This Row],[FECHA]],EXONERACIONES!A:D,3,FALSE),0)</f>
        <v>5616800</v>
      </c>
      <c r="I1389" s="5">
        <f>IFERROR(VLOOKUP(Tabla1[[#This Row],[FECHA]],'SIMIT CON RES'!A:D,4,FALSE),0)</f>
        <v>0</v>
      </c>
      <c r="J1389" s="9">
        <f>IFERROR(VLOOKUP(Tabla1[[#This Row],[FECHA]],'SIMIT CON RES'!A:D,3,FALSE),0)</f>
        <v>0</v>
      </c>
      <c r="K1389">
        <f>IFERROR(VLOOKUP(Tabla1[[#This Row],[FECHA]],'SIMIT SIN RES'!A:D,4,FALSE),0)</f>
        <v>0</v>
      </c>
      <c r="L1389" s="9">
        <f>IFERROR(VLOOKUP(Tabla1[[#This Row],[FECHA]],'SIMIT SIN RES'!A:D,3,FALSE),0)</f>
        <v>0</v>
      </c>
      <c r="M1389" s="5">
        <f>IFERROR(VLOOKUP(Tabla1[[#This Row],[FECHA]],'RECAUDOS DE COMPARENDOS'!A:D,4,FALSE),0)</f>
        <v>2</v>
      </c>
      <c r="N1389" s="9">
        <f>IFERROR(VLOOKUP(Tabla1[[#This Row],[FECHA]],'RECAUDOS DE COMPARENDOS'!A:D,3,FALSE),0)</f>
        <v>408000</v>
      </c>
      <c r="O1389" s="5">
        <f>IFERROR(VLOOKUP(Tabla1[[#This Row],[FECHA]],'RECAUDOS DE RESOLUCIONES'!A:D,4,FALSE),0)</f>
        <v>0</v>
      </c>
      <c r="P1389" s="9">
        <f>IFERROR(VLOOKUP(Tabla1[[#This Row],[FECHA]],'RECAUDOS DE RESOLUCIONES'!A:D,3,FALSE),0)</f>
        <v>0</v>
      </c>
      <c r="Q138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9</v>
      </c>
      <c r="R1389" s="9">
        <f>Tabla1[V. COMPARENDOS]-(Tabla1[V. EXONERACIONES]+Tabla1[[#This Row],[V. SIMIT CON RESOLUCION]]+Tabla1[[#This Row],[V. SIMIT SIN RESOLUCION]]+Tabla1[[#This Row],[V. RECAUDOS COMPARENDOS]]+Tabla1[[#This Row],[V. RECAUDOS RESOLUCIONES]])</f>
        <v>1944800</v>
      </c>
      <c r="S1389" s="11">
        <f>IFERROR(VLOOKUP(Tabla1[[#This Row],[FECHA]],'RECAUDOS LOCALES'!A:D,4,FALSE),0)</f>
        <v>0</v>
      </c>
      <c r="T1389" s="9">
        <f>IFERROR(VLOOKUP(Tabla1[[#This Row],[FECHA]],'RECAUDOS LOCALES'!A:D,3,FALSE),0)</f>
        <v>0</v>
      </c>
      <c r="U1389" s="11">
        <f>IFERROR(VLOOKUP(Tabla1[[#This Row],[FECHA]],'RECAUDOS EXTERNOS'!A:D,4,FALSE),0)</f>
        <v>0</v>
      </c>
      <c r="V1389" s="9">
        <f>IFERROR(VLOOKUP(Tabla1[[#This Row],[FECHA]],'RECAUDOS EXTERNOS'!A:D,3,FALSE),0)</f>
        <v>0</v>
      </c>
    </row>
    <row r="1390" spans="1:22" x14ac:dyDescent="0.25">
      <c r="A1390" s="1">
        <v>38949</v>
      </c>
      <c r="B1390" s="3" t="s">
        <v>4</v>
      </c>
      <c r="C1390" s="2">
        <v>38930</v>
      </c>
      <c r="D1390" s="5">
        <f>YEAR(Tabla1[[#This Row],[FECHA]])</f>
        <v>2006</v>
      </c>
      <c r="E1390" s="5">
        <f>IFERROR(VLOOKUP(Tabla1[[#This Row],[FECHA]],'COMPARENDOS TOTALES'!A:D,4,FALSE),0)</f>
        <v>39</v>
      </c>
      <c r="F1390" s="9">
        <f>IFERROR(VLOOKUP(Tabla1[[#This Row],[FECHA]],'COMPARENDOS TOTALES'!A:D,3,FALSE),0)</f>
        <v>7969600</v>
      </c>
      <c r="G1390" s="5">
        <f>IFERROR(VLOOKUP(Tabla1[[#This Row],[FECHA]],EXONERACIONES!A:D,4,FALSE),0)</f>
        <v>30</v>
      </c>
      <c r="H1390" s="9">
        <f>IFERROR(VLOOKUP(Tabla1[[#This Row],[FECHA]],EXONERACIONES!A:D,3,FALSE),0)</f>
        <v>5929600</v>
      </c>
      <c r="I1390" s="5">
        <f>IFERROR(VLOOKUP(Tabla1[[#This Row],[FECHA]],'SIMIT CON RES'!A:D,4,FALSE),0)</f>
        <v>0</v>
      </c>
      <c r="J1390" s="9">
        <f>IFERROR(VLOOKUP(Tabla1[[#This Row],[FECHA]],'SIMIT CON RES'!A:D,3,FALSE),0)</f>
        <v>0</v>
      </c>
      <c r="K1390">
        <f>IFERROR(VLOOKUP(Tabla1[[#This Row],[FECHA]],'SIMIT SIN RES'!A:D,4,FALSE),0)</f>
        <v>0</v>
      </c>
      <c r="L1390" s="9">
        <f>IFERROR(VLOOKUP(Tabla1[[#This Row],[FECHA]],'SIMIT SIN RES'!A:D,3,FALSE),0)</f>
        <v>0</v>
      </c>
      <c r="M1390" s="5">
        <f>IFERROR(VLOOKUP(Tabla1[[#This Row],[FECHA]],'RECAUDOS DE COMPARENDOS'!A:D,4,FALSE),0)</f>
        <v>3</v>
      </c>
      <c r="N1390" s="9">
        <f>IFERROR(VLOOKUP(Tabla1[[#This Row],[FECHA]],'RECAUDOS DE COMPARENDOS'!A:D,3,FALSE),0)</f>
        <v>612000</v>
      </c>
      <c r="O1390" s="5">
        <f>IFERROR(VLOOKUP(Tabla1[[#This Row],[FECHA]],'RECAUDOS DE RESOLUCIONES'!A:D,4,FALSE),0)</f>
        <v>0</v>
      </c>
      <c r="P1390" s="9">
        <f>IFERROR(VLOOKUP(Tabla1[[#This Row],[FECHA]],'RECAUDOS DE RESOLUCIONES'!A:D,3,FALSE),0)</f>
        <v>0</v>
      </c>
      <c r="Q139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1390" s="9">
        <f>Tabla1[V. COMPARENDOS]-(Tabla1[V. EXONERACIONES]+Tabla1[[#This Row],[V. SIMIT CON RESOLUCION]]+Tabla1[[#This Row],[V. SIMIT SIN RESOLUCION]]+Tabla1[[#This Row],[V. RECAUDOS COMPARENDOS]]+Tabla1[[#This Row],[V. RECAUDOS RESOLUCIONES]])</f>
        <v>1428000</v>
      </c>
      <c r="S1390" s="11">
        <f>IFERROR(VLOOKUP(Tabla1[[#This Row],[FECHA]],'RECAUDOS LOCALES'!A:D,4,FALSE),0)</f>
        <v>0</v>
      </c>
      <c r="T1390" s="9">
        <f>IFERROR(VLOOKUP(Tabla1[[#This Row],[FECHA]],'RECAUDOS LOCALES'!A:D,3,FALSE),0)</f>
        <v>0</v>
      </c>
      <c r="U1390" s="11">
        <f>IFERROR(VLOOKUP(Tabla1[[#This Row],[FECHA]],'RECAUDOS EXTERNOS'!A:D,4,FALSE),0)</f>
        <v>0</v>
      </c>
      <c r="V1390" s="9">
        <f>IFERROR(VLOOKUP(Tabla1[[#This Row],[FECHA]],'RECAUDOS EXTERNOS'!A:D,3,FALSE),0)</f>
        <v>0</v>
      </c>
    </row>
    <row r="1391" spans="1:22" x14ac:dyDescent="0.25">
      <c r="A1391" s="1">
        <v>38950</v>
      </c>
      <c r="B1391" s="3" t="s">
        <v>1</v>
      </c>
      <c r="C1391" s="2">
        <v>38930</v>
      </c>
      <c r="D1391" s="5">
        <f>YEAR(Tabla1[[#This Row],[FECHA]])</f>
        <v>2006</v>
      </c>
      <c r="E1391" s="5">
        <f>IFERROR(VLOOKUP(Tabla1[[#This Row],[FECHA]],'COMPARENDOS TOTALES'!A:D,4,FALSE),0)</f>
        <v>49</v>
      </c>
      <c r="F1391" s="9">
        <f>IFERROR(VLOOKUP(Tabla1[[#This Row],[FECHA]],'COMPARENDOS TOTALES'!A:D,3,FALSE),0)</f>
        <v>11560000</v>
      </c>
      <c r="G1391" s="5">
        <f>IFERROR(VLOOKUP(Tabla1[[#This Row],[FECHA]],EXONERACIONES!A:D,4,FALSE),0)</f>
        <v>30</v>
      </c>
      <c r="H1391" s="9">
        <f>IFERROR(VLOOKUP(Tabla1[[#This Row],[FECHA]],EXONERACIONES!A:D,3,FALSE),0)</f>
        <v>7466400</v>
      </c>
      <c r="I1391" s="5">
        <f>IFERROR(VLOOKUP(Tabla1[[#This Row],[FECHA]],'SIMIT CON RES'!A:D,4,FALSE),0)</f>
        <v>1</v>
      </c>
      <c r="J1391" s="9">
        <f>IFERROR(VLOOKUP(Tabla1[[#This Row],[FECHA]],'SIMIT CON RES'!A:D,3,FALSE),0)</f>
        <v>204000</v>
      </c>
      <c r="K1391">
        <f>IFERROR(VLOOKUP(Tabla1[[#This Row],[FECHA]],'SIMIT SIN RES'!A:D,4,FALSE),0)</f>
        <v>0</v>
      </c>
      <c r="L1391" s="9">
        <f>IFERROR(VLOOKUP(Tabla1[[#This Row],[FECHA]],'SIMIT SIN RES'!A:D,3,FALSE),0)</f>
        <v>0</v>
      </c>
      <c r="M1391" s="5">
        <f>IFERROR(VLOOKUP(Tabla1[[#This Row],[FECHA]],'RECAUDOS DE COMPARENDOS'!A:D,4,FALSE),0)</f>
        <v>4</v>
      </c>
      <c r="N1391" s="9">
        <f>IFERROR(VLOOKUP(Tabla1[[#This Row],[FECHA]],'RECAUDOS DE COMPARENDOS'!A:D,3,FALSE),0)</f>
        <v>1020000</v>
      </c>
      <c r="O1391" s="5">
        <f>IFERROR(VLOOKUP(Tabla1[[#This Row],[FECHA]],'RECAUDOS DE RESOLUCIONES'!A:D,4,FALSE),0)</f>
        <v>0</v>
      </c>
      <c r="P1391" s="9">
        <f>IFERROR(VLOOKUP(Tabla1[[#This Row],[FECHA]],'RECAUDOS DE RESOLUCIONES'!A:D,3,FALSE),0)</f>
        <v>0</v>
      </c>
      <c r="Q139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14</v>
      </c>
      <c r="R1391" s="9">
        <f>Tabla1[V. COMPARENDOS]-(Tabla1[V. EXONERACIONES]+Tabla1[[#This Row],[V. SIMIT CON RESOLUCION]]+Tabla1[[#This Row],[V. SIMIT SIN RESOLUCION]]+Tabla1[[#This Row],[V. RECAUDOS COMPARENDOS]]+Tabla1[[#This Row],[V. RECAUDOS RESOLUCIONES]])</f>
        <v>2869600</v>
      </c>
      <c r="S1391" s="11">
        <f>IFERROR(VLOOKUP(Tabla1[[#This Row],[FECHA]],'RECAUDOS LOCALES'!A:D,4,FALSE),0)</f>
        <v>0</v>
      </c>
      <c r="T1391" s="9">
        <f>IFERROR(VLOOKUP(Tabla1[[#This Row],[FECHA]],'RECAUDOS LOCALES'!A:D,3,FALSE),0)</f>
        <v>0</v>
      </c>
      <c r="U1391" s="11">
        <f>IFERROR(VLOOKUP(Tabla1[[#This Row],[FECHA]],'RECAUDOS EXTERNOS'!A:D,4,FALSE),0)</f>
        <v>0</v>
      </c>
      <c r="V1391" s="9">
        <f>IFERROR(VLOOKUP(Tabla1[[#This Row],[FECHA]],'RECAUDOS EXTERNOS'!A:D,3,FALSE),0)</f>
        <v>0</v>
      </c>
    </row>
    <row r="1392" spans="1:22" x14ac:dyDescent="0.25">
      <c r="A1392" s="1">
        <v>38951</v>
      </c>
      <c r="B1392" s="3" t="s">
        <v>2</v>
      </c>
      <c r="C1392" s="2">
        <v>38930</v>
      </c>
      <c r="D1392" s="5">
        <f>YEAR(Tabla1[[#This Row],[FECHA]])</f>
        <v>2006</v>
      </c>
      <c r="E1392" s="5">
        <f>IFERROR(VLOOKUP(Tabla1[[#This Row],[FECHA]],'COMPARENDOS TOTALES'!A:D,4,FALSE),0)</f>
        <v>40</v>
      </c>
      <c r="F1392" s="9">
        <f>IFERROR(VLOOKUP(Tabla1[[#This Row],[FECHA]],'COMPARENDOS TOTALES'!A:D,3,FALSE),0)</f>
        <v>8608800</v>
      </c>
      <c r="G1392" s="5">
        <f>IFERROR(VLOOKUP(Tabla1[[#This Row],[FECHA]],EXONERACIONES!A:D,4,FALSE),0)</f>
        <v>27</v>
      </c>
      <c r="H1392" s="9">
        <f>IFERROR(VLOOKUP(Tabla1[[#This Row],[FECHA]],EXONERACIONES!A:D,3,FALSE),0)</f>
        <v>5535200</v>
      </c>
      <c r="I1392" s="5">
        <f>IFERROR(VLOOKUP(Tabla1[[#This Row],[FECHA]],'SIMIT CON RES'!A:D,4,FALSE),0)</f>
        <v>0</v>
      </c>
      <c r="J1392" s="9">
        <f>IFERROR(VLOOKUP(Tabla1[[#This Row],[FECHA]],'SIMIT CON RES'!A:D,3,FALSE),0)</f>
        <v>0</v>
      </c>
      <c r="K1392">
        <f>IFERROR(VLOOKUP(Tabla1[[#This Row],[FECHA]],'SIMIT SIN RES'!A:D,4,FALSE),0)</f>
        <v>0</v>
      </c>
      <c r="L1392" s="9">
        <f>IFERROR(VLOOKUP(Tabla1[[#This Row],[FECHA]],'SIMIT SIN RES'!A:D,3,FALSE),0)</f>
        <v>0</v>
      </c>
      <c r="M1392" s="5">
        <f>IFERROR(VLOOKUP(Tabla1[[#This Row],[FECHA]],'RECAUDOS DE COMPARENDOS'!A:D,4,FALSE),0)</f>
        <v>3</v>
      </c>
      <c r="N1392" s="9">
        <f>IFERROR(VLOOKUP(Tabla1[[#This Row],[FECHA]],'RECAUDOS DE COMPARENDOS'!A:D,3,FALSE),0)</f>
        <v>612000</v>
      </c>
      <c r="O1392" s="5">
        <f>IFERROR(VLOOKUP(Tabla1[[#This Row],[FECHA]],'RECAUDOS DE RESOLUCIONES'!A:D,4,FALSE),0)</f>
        <v>0</v>
      </c>
      <c r="P1392" s="9">
        <f>IFERROR(VLOOKUP(Tabla1[[#This Row],[FECHA]],'RECAUDOS DE RESOLUCIONES'!A:D,3,FALSE),0)</f>
        <v>0</v>
      </c>
      <c r="Q139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10</v>
      </c>
      <c r="R1392" s="9">
        <f>Tabla1[V. COMPARENDOS]-(Tabla1[V. EXONERACIONES]+Tabla1[[#This Row],[V. SIMIT CON RESOLUCION]]+Tabla1[[#This Row],[V. SIMIT SIN RESOLUCION]]+Tabla1[[#This Row],[V. RECAUDOS COMPARENDOS]]+Tabla1[[#This Row],[V. RECAUDOS RESOLUCIONES]])</f>
        <v>2461600</v>
      </c>
      <c r="S1392" s="11">
        <f>IFERROR(VLOOKUP(Tabla1[[#This Row],[FECHA]],'RECAUDOS LOCALES'!A:D,4,FALSE),0)</f>
        <v>11</v>
      </c>
      <c r="T1392" s="9">
        <f>IFERROR(VLOOKUP(Tabla1[[#This Row],[FECHA]],'RECAUDOS LOCALES'!A:D,3,FALSE),0)</f>
        <v>1185636</v>
      </c>
      <c r="U1392" s="11">
        <f>IFERROR(VLOOKUP(Tabla1[[#This Row],[FECHA]],'RECAUDOS EXTERNOS'!A:D,4,FALSE),0)</f>
        <v>6</v>
      </c>
      <c r="V1392" s="9">
        <f>IFERROR(VLOOKUP(Tabla1[[#This Row],[FECHA]],'RECAUDOS EXTERNOS'!A:D,3,FALSE),0)</f>
        <v>1611870</v>
      </c>
    </row>
    <row r="1393" spans="1:22" x14ac:dyDescent="0.25">
      <c r="A1393" s="1">
        <v>38952</v>
      </c>
      <c r="B1393" s="3" t="s">
        <v>3</v>
      </c>
      <c r="C1393" s="2">
        <v>38930</v>
      </c>
      <c r="D1393" s="5">
        <f>YEAR(Tabla1[[#This Row],[FECHA]])</f>
        <v>2006</v>
      </c>
      <c r="E1393" s="5">
        <f>IFERROR(VLOOKUP(Tabla1[[#This Row],[FECHA]],'COMPARENDOS TOTALES'!A:D,4,FALSE),0)</f>
        <v>36</v>
      </c>
      <c r="F1393" s="9">
        <f>IFERROR(VLOOKUP(Tabla1[[#This Row],[FECHA]],'COMPARENDOS TOTALES'!A:D,3,FALSE),0)</f>
        <v>8173600</v>
      </c>
      <c r="G1393" s="5">
        <f>IFERROR(VLOOKUP(Tabla1[[#This Row],[FECHA]],EXONERACIONES!A:D,4,FALSE),0)</f>
        <v>23</v>
      </c>
      <c r="H1393" s="9">
        <f>IFERROR(VLOOKUP(Tabla1[[#This Row],[FECHA]],EXONERACIONES!A:D,3,FALSE),0)</f>
        <v>5317600</v>
      </c>
      <c r="I1393" s="5">
        <f>IFERROR(VLOOKUP(Tabla1[[#This Row],[FECHA]],'SIMIT CON RES'!A:D,4,FALSE),0)</f>
        <v>0</v>
      </c>
      <c r="J1393" s="9">
        <f>IFERROR(VLOOKUP(Tabla1[[#This Row],[FECHA]],'SIMIT CON RES'!A:D,3,FALSE),0)</f>
        <v>0</v>
      </c>
      <c r="K1393">
        <f>IFERROR(VLOOKUP(Tabla1[[#This Row],[FECHA]],'SIMIT SIN RES'!A:D,4,FALSE),0)</f>
        <v>0</v>
      </c>
      <c r="L1393" s="9">
        <f>IFERROR(VLOOKUP(Tabla1[[#This Row],[FECHA]],'SIMIT SIN RES'!A:D,3,FALSE),0)</f>
        <v>0</v>
      </c>
      <c r="M1393" s="5">
        <f>IFERROR(VLOOKUP(Tabla1[[#This Row],[FECHA]],'RECAUDOS DE COMPARENDOS'!A:D,4,FALSE),0)</f>
        <v>2</v>
      </c>
      <c r="N1393" s="9">
        <f>IFERROR(VLOOKUP(Tabla1[[#This Row],[FECHA]],'RECAUDOS DE COMPARENDOS'!A:D,3,FALSE),0)</f>
        <v>408000</v>
      </c>
      <c r="O1393" s="5">
        <f>IFERROR(VLOOKUP(Tabla1[[#This Row],[FECHA]],'RECAUDOS DE RESOLUCIONES'!A:D,4,FALSE),0)</f>
        <v>0</v>
      </c>
      <c r="P1393" s="9">
        <f>IFERROR(VLOOKUP(Tabla1[[#This Row],[FECHA]],'RECAUDOS DE RESOLUCIONES'!A:D,3,FALSE),0)</f>
        <v>0</v>
      </c>
      <c r="Q139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11</v>
      </c>
      <c r="R1393" s="9">
        <f>Tabla1[V. COMPARENDOS]-(Tabla1[V. EXONERACIONES]+Tabla1[[#This Row],[V. SIMIT CON RESOLUCION]]+Tabla1[[#This Row],[V. SIMIT SIN RESOLUCION]]+Tabla1[[#This Row],[V. RECAUDOS COMPARENDOS]]+Tabla1[[#This Row],[V. RECAUDOS RESOLUCIONES]])</f>
        <v>2448000</v>
      </c>
      <c r="S1393" s="11">
        <f>IFERROR(VLOOKUP(Tabla1[[#This Row],[FECHA]],'RECAUDOS LOCALES'!A:D,4,FALSE),0)</f>
        <v>13</v>
      </c>
      <c r="T1393" s="9">
        <f>IFERROR(VLOOKUP(Tabla1[[#This Row],[FECHA]],'RECAUDOS LOCALES'!A:D,3,FALSE),0)</f>
        <v>1256136</v>
      </c>
      <c r="U1393" s="11">
        <f>IFERROR(VLOOKUP(Tabla1[[#This Row],[FECHA]],'RECAUDOS EXTERNOS'!A:D,4,FALSE),0)</f>
        <v>7</v>
      </c>
      <c r="V1393" s="9">
        <f>IFERROR(VLOOKUP(Tabla1[[#This Row],[FECHA]],'RECAUDOS EXTERNOS'!A:D,3,FALSE),0)</f>
        <v>1487467</v>
      </c>
    </row>
    <row r="1394" spans="1:22" x14ac:dyDescent="0.25">
      <c r="A1394" s="1">
        <v>38953</v>
      </c>
      <c r="B1394" s="3" t="s">
        <v>6</v>
      </c>
      <c r="C1394" s="2">
        <v>38930</v>
      </c>
      <c r="D1394" s="5">
        <f>YEAR(Tabla1[[#This Row],[FECHA]])</f>
        <v>2006</v>
      </c>
      <c r="E1394" s="5">
        <f>IFERROR(VLOOKUP(Tabla1[[#This Row],[FECHA]],'COMPARENDOS TOTALES'!A:D,4,FALSE),0)</f>
        <v>32</v>
      </c>
      <c r="F1394" s="9">
        <f>IFERROR(VLOOKUP(Tabla1[[#This Row],[FECHA]],'COMPARENDOS TOTALES'!A:D,3,FALSE),0)</f>
        <v>6636800</v>
      </c>
      <c r="G1394" s="5">
        <f>IFERROR(VLOOKUP(Tabla1[[#This Row],[FECHA]],EXONERACIONES!A:D,4,FALSE),0)</f>
        <v>22</v>
      </c>
      <c r="H1394" s="9">
        <f>IFERROR(VLOOKUP(Tabla1[[#This Row],[FECHA]],EXONERACIONES!A:D,3,FALSE),0)</f>
        <v>4392800</v>
      </c>
      <c r="I1394" s="5">
        <f>IFERROR(VLOOKUP(Tabla1[[#This Row],[FECHA]],'SIMIT CON RES'!A:D,4,FALSE),0)</f>
        <v>0</v>
      </c>
      <c r="J1394" s="9">
        <f>IFERROR(VLOOKUP(Tabla1[[#This Row],[FECHA]],'SIMIT CON RES'!A:D,3,FALSE),0)</f>
        <v>0</v>
      </c>
      <c r="K1394">
        <f>IFERROR(VLOOKUP(Tabla1[[#This Row],[FECHA]],'SIMIT SIN RES'!A:D,4,FALSE),0)</f>
        <v>0</v>
      </c>
      <c r="L1394" s="9">
        <f>IFERROR(VLOOKUP(Tabla1[[#This Row],[FECHA]],'SIMIT SIN RES'!A:D,3,FALSE),0)</f>
        <v>0</v>
      </c>
      <c r="M1394" s="5">
        <f>IFERROR(VLOOKUP(Tabla1[[#This Row],[FECHA]],'RECAUDOS DE COMPARENDOS'!A:D,4,FALSE),0)</f>
        <v>5</v>
      </c>
      <c r="N1394" s="9">
        <f>IFERROR(VLOOKUP(Tabla1[[#This Row],[FECHA]],'RECAUDOS DE COMPARENDOS'!A:D,3,FALSE),0)</f>
        <v>1224000</v>
      </c>
      <c r="O1394" s="5">
        <f>IFERROR(VLOOKUP(Tabla1[[#This Row],[FECHA]],'RECAUDOS DE RESOLUCIONES'!A:D,4,FALSE),0)</f>
        <v>0</v>
      </c>
      <c r="P1394" s="9">
        <f>IFERROR(VLOOKUP(Tabla1[[#This Row],[FECHA]],'RECAUDOS DE RESOLUCIONES'!A:D,3,FALSE),0)</f>
        <v>0</v>
      </c>
      <c r="Q139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1394" s="9">
        <f>Tabla1[V. COMPARENDOS]-(Tabla1[V. EXONERACIONES]+Tabla1[[#This Row],[V. SIMIT CON RESOLUCION]]+Tabla1[[#This Row],[V. SIMIT SIN RESOLUCION]]+Tabla1[[#This Row],[V. RECAUDOS COMPARENDOS]]+Tabla1[[#This Row],[V. RECAUDOS RESOLUCIONES]])</f>
        <v>1020000</v>
      </c>
      <c r="S1394" s="11">
        <f>IFERROR(VLOOKUP(Tabla1[[#This Row],[FECHA]],'RECAUDOS LOCALES'!A:D,4,FALSE),0)</f>
        <v>1</v>
      </c>
      <c r="T1394" s="9">
        <f>IFERROR(VLOOKUP(Tabla1[[#This Row],[FECHA]],'RECAUDOS LOCALES'!A:D,3,FALSE),0)</f>
        <v>50836</v>
      </c>
      <c r="U1394" s="11">
        <f>IFERROR(VLOOKUP(Tabla1[[#This Row],[FECHA]],'RECAUDOS EXTERNOS'!A:D,4,FALSE),0)</f>
        <v>8</v>
      </c>
      <c r="V1394" s="9">
        <f>IFERROR(VLOOKUP(Tabla1[[#This Row],[FECHA]],'RECAUDOS EXTERNOS'!A:D,3,FALSE),0)</f>
        <v>2293550</v>
      </c>
    </row>
    <row r="1395" spans="1:22" x14ac:dyDescent="0.25">
      <c r="A1395" s="1">
        <v>38954</v>
      </c>
      <c r="B1395" s="3" t="s">
        <v>0</v>
      </c>
      <c r="C1395" s="2">
        <v>38930</v>
      </c>
      <c r="D1395" s="5">
        <f>YEAR(Tabla1[[#This Row],[FECHA]])</f>
        <v>2006</v>
      </c>
      <c r="E1395" s="5">
        <f>IFERROR(VLOOKUP(Tabla1[[#This Row],[FECHA]],'COMPARENDOS TOTALES'!A:D,4,FALSE),0)</f>
        <v>34</v>
      </c>
      <c r="F1395" s="9">
        <f>IFERROR(VLOOKUP(Tabla1[[#This Row],[FECHA]],'COMPARENDOS TOTALES'!A:D,3,FALSE),0)</f>
        <v>6854400</v>
      </c>
      <c r="G1395" s="5">
        <f>IFERROR(VLOOKUP(Tabla1[[#This Row],[FECHA]],EXONERACIONES!A:D,4,FALSE),0)</f>
        <v>21</v>
      </c>
      <c r="H1395" s="9">
        <f>IFERROR(VLOOKUP(Tabla1[[#This Row],[FECHA]],EXONERACIONES!A:D,3,FALSE),0)</f>
        <v>4297600</v>
      </c>
      <c r="I1395" s="5">
        <f>IFERROR(VLOOKUP(Tabla1[[#This Row],[FECHA]],'SIMIT CON RES'!A:D,4,FALSE),0)</f>
        <v>0</v>
      </c>
      <c r="J1395" s="9">
        <f>IFERROR(VLOOKUP(Tabla1[[#This Row],[FECHA]],'SIMIT CON RES'!A:D,3,FALSE),0)</f>
        <v>0</v>
      </c>
      <c r="K1395">
        <f>IFERROR(VLOOKUP(Tabla1[[#This Row],[FECHA]],'SIMIT SIN RES'!A:D,4,FALSE),0)</f>
        <v>0</v>
      </c>
      <c r="L1395" s="9">
        <f>IFERROR(VLOOKUP(Tabla1[[#This Row],[FECHA]],'SIMIT SIN RES'!A:D,3,FALSE),0)</f>
        <v>0</v>
      </c>
      <c r="M1395" s="5">
        <f>IFERROR(VLOOKUP(Tabla1[[#This Row],[FECHA]],'RECAUDOS DE COMPARENDOS'!A:D,4,FALSE),0)</f>
        <v>2</v>
      </c>
      <c r="N1395" s="9">
        <f>IFERROR(VLOOKUP(Tabla1[[#This Row],[FECHA]],'RECAUDOS DE COMPARENDOS'!A:D,3,FALSE),0)</f>
        <v>408000</v>
      </c>
      <c r="O1395" s="5">
        <f>IFERROR(VLOOKUP(Tabla1[[#This Row],[FECHA]],'RECAUDOS DE RESOLUCIONES'!A:D,4,FALSE),0)</f>
        <v>0</v>
      </c>
      <c r="P1395" s="9">
        <f>IFERROR(VLOOKUP(Tabla1[[#This Row],[FECHA]],'RECAUDOS DE RESOLUCIONES'!A:D,3,FALSE),0)</f>
        <v>0</v>
      </c>
      <c r="Q139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11</v>
      </c>
      <c r="R1395" s="9">
        <f>Tabla1[V. COMPARENDOS]-(Tabla1[V. EXONERACIONES]+Tabla1[[#This Row],[V. SIMIT CON RESOLUCION]]+Tabla1[[#This Row],[V. SIMIT SIN RESOLUCION]]+Tabla1[[#This Row],[V. RECAUDOS COMPARENDOS]]+Tabla1[[#This Row],[V. RECAUDOS RESOLUCIONES]])</f>
        <v>2148800</v>
      </c>
      <c r="S1395" s="11">
        <f>IFERROR(VLOOKUP(Tabla1[[#This Row],[FECHA]],'RECAUDOS LOCALES'!A:D,4,FALSE),0)</f>
        <v>7</v>
      </c>
      <c r="T1395" s="9">
        <f>IFERROR(VLOOKUP(Tabla1[[#This Row],[FECHA]],'RECAUDOS LOCALES'!A:D,3,FALSE),0)</f>
        <v>824735</v>
      </c>
      <c r="U1395" s="11">
        <f>IFERROR(VLOOKUP(Tabla1[[#This Row],[FECHA]],'RECAUDOS EXTERNOS'!A:D,4,FALSE),0)</f>
        <v>4</v>
      </c>
      <c r="V1395" s="9">
        <f>IFERROR(VLOOKUP(Tabla1[[#This Row],[FECHA]],'RECAUDOS EXTERNOS'!A:D,3,FALSE),0)</f>
        <v>847400</v>
      </c>
    </row>
    <row r="1396" spans="1:22" x14ac:dyDescent="0.25">
      <c r="A1396" s="1">
        <v>38955</v>
      </c>
      <c r="B1396" s="3" t="s">
        <v>5</v>
      </c>
      <c r="C1396" s="2">
        <v>38930</v>
      </c>
      <c r="D1396" s="5">
        <f>YEAR(Tabla1[[#This Row],[FECHA]])</f>
        <v>2006</v>
      </c>
      <c r="E1396" s="5">
        <f>IFERROR(VLOOKUP(Tabla1[[#This Row],[FECHA]],'COMPARENDOS TOTALES'!A:D,4,FALSE),0)</f>
        <v>47</v>
      </c>
      <c r="F1396" s="9">
        <f>IFERROR(VLOOKUP(Tabla1[[#This Row],[FECHA]],'COMPARENDOS TOTALES'!A:D,3,FALSE),0)</f>
        <v>10213600</v>
      </c>
      <c r="G1396" s="5">
        <f>IFERROR(VLOOKUP(Tabla1[[#This Row],[FECHA]],EXONERACIONES!A:D,4,FALSE),0)</f>
        <v>29</v>
      </c>
      <c r="H1396" s="9">
        <f>IFERROR(VLOOKUP(Tabla1[[#This Row],[FECHA]],EXONERACIONES!A:D,3,FALSE),0)</f>
        <v>6133600</v>
      </c>
      <c r="I1396" s="5">
        <f>IFERROR(VLOOKUP(Tabla1[[#This Row],[FECHA]],'SIMIT CON RES'!A:D,4,FALSE),0)</f>
        <v>1</v>
      </c>
      <c r="J1396" s="9">
        <f>IFERROR(VLOOKUP(Tabla1[[#This Row],[FECHA]],'SIMIT CON RES'!A:D,3,FALSE),0)</f>
        <v>204000</v>
      </c>
      <c r="K1396">
        <f>IFERROR(VLOOKUP(Tabla1[[#This Row],[FECHA]],'SIMIT SIN RES'!A:D,4,FALSE),0)</f>
        <v>0</v>
      </c>
      <c r="L1396" s="9">
        <f>IFERROR(VLOOKUP(Tabla1[[#This Row],[FECHA]],'SIMIT SIN RES'!A:D,3,FALSE),0)</f>
        <v>0</v>
      </c>
      <c r="M1396" s="5">
        <f>IFERROR(VLOOKUP(Tabla1[[#This Row],[FECHA]],'RECAUDOS DE COMPARENDOS'!A:D,4,FALSE),0)</f>
        <v>4</v>
      </c>
      <c r="N1396" s="9">
        <f>IFERROR(VLOOKUP(Tabla1[[#This Row],[FECHA]],'RECAUDOS DE COMPARENDOS'!A:D,3,FALSE),0)</f>
        <v>1020000</v>
      </c>
      <c r="O1396" s="5">
        <f>IFERROR(VLOOKUP(Tabla1[[#This Row],[FECHA]],'RECAUDOS DE RESOLUCIONES'!A:D,4,FALSE),0)</f>
        <v>0</v>
      </c>
      <c r="P1396" s="9">
        <f>IFERROR(VLOOKUP(Tabla1[[#This Row],[FECHA]],'RECAUDOS DE RESOLUCIONES'!A:D,3,FALSE),0)</f>
        <v>0</v>
      </c>
      <c r="Q139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13</v>
      </c>
      <c r="R1396" s="9">
        <f>Tabla1[V. COMPARENDOS]-(Tabla1[V. EXONERACIONES]+Tabla1[[#This Row],[V. SIMIT CON RESOLUCION]]+Tabla1[[#This Row],[V. SIMIT SIN RESOLUCION]]+Tabla1[[#This Row],[V. RECAUDOS COMPARENDOS]]+Tabla1[[#This Row],[V. RECAUDOS RESOLUCIONES]])</f>
        <v>2856000</v>
      </c>
      <c r="S1396" s="11">
        <f>IFERROR(VLOOKUP(Tabla1[[#This Row],[FECHA]],'RECAUDOS LOCALES'!A:D,4,FALSE),0)</f>
        <v>0</v>
      </c>
      <c r="T1396" s="9">
        <f>IFERROR(VLOOKUP(Tabla1[[#This Row],[FECHA]],'RECAUDOS LOCALES'!A:D,3,FALSE),0)</f>
        <v>0</v>
      </c>
      <c r="U1396" s="11">
        <f>IFERROR(VLOOKUP(Tabla1[[#This Row],[FECHA]],'RECAUDOS EXTERNOS'!A:D,4,FALSE),0)</f>
        <v>0</v>
      </c>
      <c r="V1396" s="9">
        <f>IFERROR(VLOOKUP(Tabla1[[#This Row],[FECHA]],'RECAUDOS EXTERNOS'!A:D,3,FALSE),0)</f>
        <v>0</v>
      </c>
    </row>
    <row r="1397" spans="1:22" x14ac:dyDescent="0.25">
      <c r="A1397" s="1">
        <v>38956</v>
      </c>
      <c r="B1397" s="3" t="s">
        <v>4</v>
      </c>
      <c r="C1397" s="2">
        <v>38930</v>
      </c>
      <c r="D1397" s="5">
        <f>YEAR(Tabla1[[#This Row],[FECHA]])</f>
        <v>2006</v>
      </c>
      <c r="E1397" s="5">
        <f>IFERROR(VLOOKUP(Tabla1[[#This Row],[FECHA]],'COMPARENDOS TOTALES'!A:D,4,FALSE),0)</f>
        <v>44</v>
      </c>
      <c r="F1397" s="9">
        <f>IFERROR(VLOOKUP(Tabla1[[#This Row],[FECHA]],'COMPARENDOS TOTALES'!A:D,3,FALSE),0)</f>
        <v>10104800</v>
      </c>
      <c r="G1397" s="5">
        <f>IFERROR(VLOOKUP(Tabla1[[#This Row],[FECHA]],EXONERACIONES!A:D,4,FALSE),0)</f>
        <v>40</v>
      </c>
      <c r="H1397" s="9">
        <f>IFERROR(VLOOKUP(Tabla1[[#This Row],[FECHA]],EXONERACIONES!A:D,3,FALSE),0)</f>
        <v>9288800</v>
      </c>
      <c r="I1397" s="5">
        <f>IFERROR(VLOOKUP(Tabla1[[#This Row],[FECHA]],'SIMIT CON RES'!A:D,4,FALSE),0)</f>
        <v>0</v>
      </c>
      <c r="J1397" s="9">
        <f>IFERROR(VLOOKUP(Tabla1[[#This Row],[FECHA]],'SIMIT CON RES'!A:D,3,FALSE),0)</f>
        <v>0</v>
      </c>
      <c r="K1397">
        <f>IFERROR(VLOOKUP(Tabla1[[#This Row],[FECHA]],'SIMIT SIN RES'!A:D,4,FALSE),0)</f>
        <v>0</v>
      </c>
      <c r="L1397" s="9">
        <f>IFERROR(VLOOKUP(Tabla1[[#This Row],[FECHA]],'SIMIT SIN RES'!A:D,3,FALSE),0)</f>
        <v>0</v>
      </c>
      <c r="M1397" s="5">
        <f>IFERROR(VLOOKUP(Tabla1[[#This Row],[FECHA]],'RECAUDOS DE COMPARENDOS'!A:D,4,FALSE),0)</f>
        <v>2</v>
      </c>
      <c r="N1397" s="9">
        <f>IFERROR(VLOOKUP(Tabla1[[#This Row],[FECHA]],'RECAUDOS DE COMPARENDOS'!A:D,3,FALSE),0)</f>
        <v>408000</v>
      </c>
      <c r="O1397" s="5">
        <f>IFERROR(VLOOKUP(Tabla1[[#This Row],[FECHA]],'RECAUDOS DE RESOLUCIONES'!A:D,4,FALSE),0)</f>
        <v>0</v>
      </c>
      <c r="P1397" s="9">
        <f>IFERROR(VLOOKUP(Tabla1[[#This Row],[FECHA]],'RECAUDOS DE RESOLUCIONES'!A:D,3,FALSE),0)</f>
        <v>0</v>
      </c>
      <c r="Q139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1397" s="9">
        <f>Tabla1[V. COMPARENDOS]-(Tabla1[V. EXONERACIONES]+Tabla1[[#This Row],[V. SIMIT CON RESOLUCION]]+Tabla1[[#This Row],[V. SIMIT SIN RESOLUCION]]+Tabla1[[#This Row],[V. RECAUDOS COMPARENDOS]]+Tabla1[[#This Row],[V. RECAUDOS RESOLUCIONES]])</f>
        <v>408000</v>
      </c>
      <c r="S1397" s="11">
        <f>IFERROR(VLOOKUP(Tabla1[[#This Row],[FECHA]],'RECAUDOS LOCALES'!A:D,4,FALSE),0)</f>
        <v>0</v>
      </c>
      <c r="T1397" s="9">
        <f>IFERROR(VLOOKUP(Tabla1[[#This Row],[FECHA]],'RECAUDOS LOCALES'!A:D,3,FALSE),0)</f>
        <v>0</v>
      </c>
      <c r="U1397" s="11">
        <f>IFERROR(VLOOKUP(Tabla1[[#This Row],[FECHA]],'RECAUDOS EXTERNOS'!A:D,4,FALSE),0)</f>
        <v>0</v>
      </c>
      <c r="V1397" s="9">
        <f>IFERROR(VLOOKUP(Tabla1[[#This Row],[FECHA]],'RECAUDOS EXTERNOS'!A:D,3,FALSE),0)</f>
        <v>0</v>
      </c>
    </row>
    <row r="1398" spans="1:22" x14ac:dyDescent="0.25">
      <c r="A1398" s="1">
        <v>38957</v>
      </c>
      <c r="B1398" s="3" t="s">
        <v>1</v>
      </c>
      <c r="C1398" s="2">
        <v>38930</v>
      </c>
      <c r="D1398" s="5">
        <f>YEAR(Tabla1[[#This Row],[FECHA]])</f>
        <v>2006</v>
      </c>
      <c r="E1398" s="5">
        <f>IFERROR(VLOOKUP(Tabla1[[#This Row],[FECHA]],'COMPARENDOS TOTALES'!A:D,4,FALSE),0)</f>
        <v>39</v>
      </c>
      <c r="F1398" s="9">
        <f>IFERROR(VLOOKUP(Tabla1[[#This Row],[FECHA]],'COMPARENDOS TOTALES'!A:D,3,FALSE),0)</f>
        <v>8772000</v>
      </c>
      <c r="G1398" s="5">
        <f>IFERROR(VLOOKUP(Tabla1[[#This Row],[FECHA]],EXONERACIONES!A:D,4,FALSE),0)</f>
        <v>27</v>
      </c>
      <c r="H1398" s="9">
        <f>IFERROR(VLOOKUP(Tabla1[[#This Row],[FECHA]],EXONERACIONES!A:D,3,FALSE),0)</f>
        <v>6120000</v>
      </c>
      <c r="I1398" s="5">
        <f>IFERROR(VLOOKUP(Tabla1[[#This Row],[FECHA]],'SIMIT CON RES'!A:D,4,FALSE),0)</f>
        <v>0</v>
      </c>
      <c r="J1398" s="9">
        <f>IFERROR(VLOOKUP(Tabla1[[#This Row],[FECHA]],'SIMIT CON RES'!A:D,3,FALSE),0)</f>
        <v>0</v>
      </c>
      <c r="K1398">
        <f>IFERROR(VLOOKUP(Tabla1[[#This Row],[FECHA]],'SIMIT SIN RES'!A:D,4,FALSE),0)</f>
        <v>0</v>
      </c>
      <c r="L1398" s="9">
        <f>IFERROR(VLOOKUP(Tabla1[[#This Row],[FECHA]],'SIMIT SIN RES'!A:D,3,FALSE),0)</f>
        <v>0</v>
      </c>
      <c r="M1398" s="5">
        <f>IFERROR(VLOOKUP(Tabla1[[#This Row],[FECHA]],'RECAUDOS DE COMPARENDOS'!A:D,4,FALSE),0)</f>
        <v>2</v>
      </c>
      <c r="N1398" s="9">
        <f>IFERROR(VLOOKUP(Tabla1[[#This Row],[FECHA]],'RECAUDOS DE COMPARENDOS'!A:D,3,FALSE),0)</f>
        <v>408000</v>
      </c>
      <c r="O1398" s="5">
        <f>IFERROR(VLOOKUP(Tabla1[[#This Row],[FECHA]],'RECAUDOS DE RESOLUCIONES'!A:D,4,FALSE),0)</f>
        <v>0</v>
      </c>
      <c r="P1398" s="9">
        <f>IFERROR(VLOOKUP(Tabla1[[#This Row],[FECHA]],'RECAUDOS DE RESOLUCIONES'!A:D,3,FALSE),0)</f>
        <v>0</v>
      </c>
      <c r="Q139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10</v>
      </c>
      <c r="R1398" s="9">
        <f>Tabla1[V. COMPARENDOS]-(Tabla1[V. EXONERACIONES]+Tabla1[[#This Row],[V. SIMIT CON RESOLUCION]]+Tabla1[[#This Row],[V. SIMIT SIN RESOLUCION]]+Tabla1[[#This Row],[V. RECAUDOS COMPARENDOS]]+Tabla1[[#This Row],[V. RECAUDOS RESOLUCIONES]])</f>
        <v>2244000</v>
      </c>
      <c r="S1398" s="11">
        <f>IFERROR(VLOOKUP(Tabla1[[#This Row],[FECHA]],'RECAUDOS LOCALES'!A:D,4,FALSE),0)</f>
        <v>3</v>
      </c>
      <c r="T1398" s="9">
        <f>IFERROR(VLOOKUP(Tabla1[[#This Row],[FECHA]],'RECAUDOS LOCALES'!A:D,3,FALSE),0)</f>
        <v>408000</v>
      </c>
      <c r="U1398" s="11">
        <f>IFERROR(VLOOKUP(Tabla1[[#This Row],[FECHA]],'RECAUDOS EXTERNOS'!A:D,4,FALSE),0)</f>
        <v>9</v>
      </c>
      <c r="V1398" s="9">
        <f>IFERROR(VLOOKUP(Tabla1[[#This Row],[FECHA]],'RECAUDOS EXTERNOS'!A:D,3,FALSE),0)</f>
        <v>2277700</v>
      </c>
    </row>
    <row r="1399" spans="1:22" x14ac:dyDescent="0.25">
      <c r="A1399" s="1">
        <v>38958</v>
      </c>
      <c r="B1399" s="3" t="s">
        <v>2</v>
      </c>
      <c r="C1399" s="2">
        <v>38930</v>
      </c>
      <c r="D1399" s="5">
        <f>YEAR(Tabla1[[#This Row],[FECHA]])</f>
        <v>2006</v>
      </c>
      <c r="E1399" s="5">
        <f>IFERROR(VLOOKUP(Tabla1[[#This Row],[FECHA]],'COMPARENDOS TOTALES'!A:D,4,FALSE),0)</f>
        <v>38</v>
      </c>
      <c r="F1399" s="9">
        <f>IFERROR(VLOOKUP(Tabla1[[#This Row],[FECHA]],'COMPARENDOS TOTALES'!A:D,3,FALSE),0)</f>
        <v>8581600</v>
      </c>
      <c r="G1399" s="5">
        <f>IFERROR(VLOOKUP(Tabla1[[#This Row],[FECHA]],EXONERACIONES!A:D,4,FALSE),0)</f>
        <v>27</v>
      </c>
      <c r="H1399" s="9">
        <f>IFERROR(VLOOKUP(Tabla1[[#This Row],[FECHA]],EXONERACIONES!A:D,3,FALSE),0)</f>
        <v>5929600</v>
      </c>
      <c r="I1399" s="5">
        <f>IFERROR(VLOOKUP(Tabla1[[#This Row],[FECHA]],'SIMIT CON RES'!A:D,4,FALSE),0)</f>
        <v>0</v>
      </c>
      <c r="J1399" s="9">
        <f>IFERROR(VLOOKUP(Tabla1[[#This Row],[FECHA]],'SIMIT CON RES'!A:D,3,FALSE),0)</f>
        <v>0</v>
      </c>
      <c r="K1399">
        <f>IFERROR(VLOOKUP(Tabla1[[#This Row],[FECHA]],'SIMIT SIN RES'!A:D,4,FALSE),0)</f>
        <v>0</v>
      </c>
      <c r="L1399" s="9">
        <f>IFERROR(VLOOKUP(Tabla1[[#This Row],[FECHA]],'SIMIT SIN RES'!A:D,3,FALSE),0)</f>
        <v>0</v>
      </c>
      <c r="M1399" s="5">
        <f>IFERROR(VLOOKUP(Tabla1[[#This Row],[FECHA]],'RECAUDOS DE COMPARENDOS'!A:D,4,FALSE),0)</f>
        <v>4</v>
      </c>
      <c r="N1399" s="9">
        <f>IFERROR(VLOOKUP(Tabla1[[#This Row],[FECHA]],'RECAUDOS DE COMPARENDOS'!A:D,3,FALSE),0)</f>
        <v>1020000</v>
      </c>
      <c r="O1399" s="5">
        <f>IFERROR(VLOOKUP(Tabla1[[#This Row],[FECHA]],'RECAUDOS DE RESOLUCIONES'!A:D,4,FALSE),0)</f>
        <v>0</v>
      </c>
      <c r="P1399" s="9">
        <f>IFERROR(VLOOKUP(Tabla1[[#This Row],[FECHA]],'RECAUDOS DE RESOLUCIONES'!A:D,3,FALSE),0)</f>
        <v>0</v>
      </c>
      <c r="Q139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7</v>
      </c>
      <c r="R1399" s="9">
        <f>Tabla1[V. COMPARENDOS]-(Tabla1[V. EXONERACIONES]+Tabla1[[#This Row],[V. SIMIT CON RESOLUCION]]+Tabla1[[#This Row],[V. SIMIT SIN RESOLUCION]]+Tabla1[[#This Row],[V. RECAUDOS COMPARENDOS]]+Tabla1[[#This Row],[V. RECAUDOS RESOLUCIONES]])</f>
        <v>1632000</v>
      </c>
      <c r="S1399" s="11">
        <f>IFERROR(VLOOKUP(Tabla1[[#This Row],[FECHA]],'RECAUDOS LOCALES'!A:D,4,FALSE),0)</f>
        <v>5</v>
      </c>
      <c r="T1399" s="9">
        <f>IFERROR(VLOOKUP(Tabla1[[#This Row],[FECHA]],'RECAUDOS LOCALES'!A:D,3,FALSE),0)</f>
        <v>534336</v>
      </c>
      <c r="U1399" s="11">
        <f>IFERROR(VLOOKUP(Tabla1[[#This Row],[FECHA]],'RECAUDOS EXTERNOS'!A:D,4,FALSE),0)</f>
        <v>6</v>
      </c>
      <c r="V1399" s="9">
        <f>IFERROR(VLOOKUP(Tabla1[[#This Row],[FECHA]],'RECAUDOS EXTERNOS'!A:D,3,FALSE),0)</f>
        <v>1270350</v>
      </c>
    </row>
    <row r="1400" spans="1:22" x14ac:dyDescent="0.25">
      <c r="A1400" s="1">
        <v>38959</v>
      </c>
      <c r="B1400" s="3" t="s">
        <v>3</v>
      </c>
      <c r="C1400" s="2">
        <v>38930</v>
      </c>
      <c r="D1400" s="5">
        <f>YEAR(Tabla1[[#This Row],[FECHA]])</f>
        <v>2006</v>
      </c>
      <c r="E1400" s="5">
        <f>IFERROR(VLOOKUP(Tabla1[[#This Row],[FECHA]],'COMPARENDOS TOTALES'!A:D,4,FALSE),0)</f>
        <v>39</v>
      </c>
      <c r="F1400" s="9">
        <f>IFERROR(VLOOKUP(Tabla1[[#This Row],[FECHA]],'COMPARENDOS TOTALES'!A:D,3,FALSE),0)</f>
        <v>7575200</v>
      </c>
      <c r="G1400" s="5">
        <f>IFERROR(VLOOKUP(Tabla1[[#This Row],[FECHA]],EXONERACIONES!A:D,4,FALSE),0)</f>
        <v>30</v>
      </c>
      <c r="H1400" s="9">
        <f>IFERROR(VLOOKUP(Tabla1[[#This Row],[FECHA]],EXONERACIONES!A:D,3,FALSE),0)</f>
        <v>5929600</v>
      </c>
      <c r="I1400" s="5">
        <f>IFERROR(VLOOKUP(Tabla1[[#This Row],[FECHA]],'SIMIT CON RES'!A:D,4,FALSE),0)</f>
        <v>0</v>
      </c>
      <c r="J1400" s="9">
        <f>IFERROR(VLOOKUP(Tabla1[[#This Row],[FECHA]],'SIMIT CON RES'!A:D,3,FALSE),0)</f>
        <v>0</v>
      </c>
      <c r="K1400">
        <f>IFERROR(VLOOKUP(Tabla1[[#This Row],[FECHA]],'SIMIT SIN RES'!A:D,4,FALSE),0)</f>
        <v>0</v>
      </c>
      <c r="L1400" s="9">
        <f>IFERROR(VLOOKUP(Tabla1[[#This Row],[FECHA]],'SIMIT SIN RES'!A:D,3,FALSE),0)</f>
        <v>0</v>
      </c>
      <c r="M1400" s="5">
        <f>IFERROR(VLOOKUP(Tabla1[[#This Row],[FECHA]],'RECAUDOS DE COMPARENDOS'!A:D,4,FALSE),0)</f>
        <v>4</v>
      </c>
      <c r="N1400" s="9">
        <f>IFERROR(VLOOKUP(Tabla1[[#This Row],[FECHA]],'RECAUDOS DE COMPARENDOS'!A:D,3,FALSE),0)</f>
        <v>720800</v>
      </c>
      <c r="O1400" s="5">
        <f>IFERROR(VLOOKUP(Tabla1[[#This Row],[FECHA]],'RECAUDOS DE RESOLUCIONES'!A:D,4,FALSE),0)</f>
        <v>0</v>
      </c>
      <c r="P1400" s="9">
        <f>IFERROR(VLOOKUP(Tabla1[[#This Row],[FECHA]],'RECAUDOS DE RESOLUCIONES'!A:D,3,FALSE),0)</f>
        <v>0</v>
      </c>
      <c r="Q140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1400" s="9">
        <f>Tabla1[V. COMPARENDOS]-(Tabla1[V. EXONERACIONES]+Tabla1[[#This Row],[V. SIMIT CON RESOLUCION]]+Tabla1[[#This Row],[V. SIMIT SIN RESOLUCION]]+Tabla1[[#This Row],[V. RECAUDOS COMPARENDOS]]+Tabla1[[#This Row],[V. RECAUDOS RESOLUCIONES]])</f>
        <v>924800</v>
      </c>
      <c r="S1400" s="11">
        <f>IFERROR(VLOOKUP(Tabla1[[#This Row],[FECHA]],'RECAUDOS LOCALES'!A:D,4,FALSE),0)</f>
        <v>8</v>
      </c>
      <c r="T1400" s="9">
        <f>IFERROR(VLOOKUP(Tabla1[[#This Row],[FECHA]],'RECAUDOS LOCALES'!A:D,3,FALSE),0)</f>
        <v>824431</v>
      </c>
      <c r="U1400" s="11">
        <f>IFERROR(VLOOKUP(Tabla1[[#This Row],[FECHA]],'RECAUDOS EXTERNOS'!A:D,4,FALSE),0)</f>
        <v>9</v>
      </c>
      <c r="V1400" s="9">
        <f>IFERROR(VLOOKUP(Tabla1[[#This Row],[FECHA]],'RECAUDOS EXTERNOS'!A:D,3,FALSE),0)</f>
        <v>1992870</v>
      </c>
    </row>
    <row r="1401" spans="1:22" x14ac:dyDescent="0.25">
      <c r="A1401" s="1">
        <v>38960</v>
      </c>
      <c r="B1401" s="3" t="s">
        <v>6</v>
      </c>
      <c r="C1401" s="2">
        <v>38930</v>
      </c>
      <c r="D1401" s="5">
        <f>YEAR(Tabla1[[#This Row],[FECHA]])</f>
        <v>2006</v>
      </c>
      <c r="E1401" s="5">
        <f>IFERROR(VLOOKUP(Tabla1[[#This Row],[FECHA]],'COMPARENDOS TOTALES'!A:D,4,FALSE),0)</f>
        <v>25</v>
      </c>
      <c r="F1401" s="9">
        <f>IFERROR(VLOOKUP(Tabla1[[#This Row],[FECHA]],'COMPARENDOS TOTALES'!A:D,3,FALSE),0)</f>
        <v>5521600</v>
      </c>
      <c r="G1401" s="5">
        <f>IFERROR(VLOOKUP(Tabla1[[#This Row],[FECHA]],EXONERACIONES!A:D,4,FALSE),0)</f>
        <v>16</v>
      </c>
      <c r="H1401" s="9">
        <f>IFERROR(VLOOKUP(Tabla1[[#This Row],[FECHA]],EXONERACIONES!A:D,3,FALSE),0)</f>
        <v>3672000</v>
      </c>
      <c r="I1401" s="5">
        <f>IFERROR(VLOOKUP(Tabla1[[#This Row],[FECHA]],'SIMIT CON RES'!A:D,4,FALSE),0)</f>
        <v>0</v>
      </c>
      <c r="J1401" s="9">
        <f>IFERROR(VLOOKUP(Tabla1[[#This Row],[FECHA]],'SIMIT CON RES'!A:D,3,FALSE),0)</f>
        <v>0</v>
      </c>
      <c r="K1401">
        <f>IFERROR(VLOOKUP(Tabla1[[#This Row],[FECHA]],'SIMIT SIN RES'!A:D,4,FALSE),0)</f>
        <v>0</v>
      </c>
      <c r="L1401" s="9">
        <f>IFERROR(VLOOKUP(Tabla1[[#This Row],[FECHA]],'SIMIT SIN RES'!A:D,3,FALSE),0)</f>
        <v>0</v>
      </c>
      <c r="M1401" s="5">
        <f>IFERROR(VLOOKUP(Tabla1[[#This Row],[FECHA]],'RECAUDOS DE COMPARENDOS'!A:D,4,FALSE),0)</f>
        <v>3</v>
      </c>
      <c r="N1401" s="9">
        <f>IFERROR(VLOOKUP(Tabla1[[#This Row],[FECHA]],'RECAUDOS DE COMPARENDOS'!A:D,3,FALSE),0)</f>
        <v>816000</v>
      </c>
      <c r="O1401" s="5">
        <f>IFERROR(VLOOKUP(Tabla1[[#This Row],[FECHA]],'RECAUDOS DE RESOLUCIONES'!A:D,4,FALSE),0)</f>
        <v>0</v>
      </c>
      <c r="P1401" s="9">
        <f>IFERROR(VLOOKUP(Tabla1[[#This Row],[FECHA]],'RECAUDOS DE RESOLUCIONES'!A:D,3,FALSE),0)</f>
        <v>0</v>
      </c>
      <c r="Q140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1401" s="9">
        <f>Tabla1[V. COMPARENDOS]-(Tabla1[V. EXONERACIONES]+Tabla1[[#This Row],[V. SIMIT CON RESOLUCION]]+Tabla1[[#This Row],[V. SIMIT SIN RESOLUCION]]+Tabla1[[#This Row],[V. RECAUDOS COMPARENDOS]]+Tabla1[[#This Row],[V. RECAUDOS RESOLUCIONES]])</f>
        <v>1033600</v>
      </c>
      <c r="S1401" s="11">
        <f>IFERROR(VLOOKUP(Tabla1[[#This Row],[FECHA]],'RECAUDOS LOCALES'!A:D,4,FALSE),0)</f>
        <v>5</v>
      </c>
      <c r="T1401" s="9">
        <f>IFERROR(VLOOKUP(Tabla1[[#This Row],[FECHA]],'RECAUDOS LOCALES'!A:D,3,FALSE),0)</f>
        <v>462400</v>
      </c>
      <c r="U1401" s="11">
        <f>IFERROR(VLOOKUP(Tabla1[[#This Row],[FECHA]],'RECAUDOS EXTERNOS'!A:D,4,FALSE),0)</f>
        <v>7</v>
      </c>
      <c r="V1401" s="9">
        <f>IFERROR(VLOOKUP(Tabla1[[#This Row],[FECHA]],'RECAUDOS EXTERNOS'!A:D,3,FALSE),0)</f>
        <v>1572135</v>
      </c>
    </row>
    <row r="1402" spans="1:22" x14ac:dyDescent="0.25">
      <c r="A1402" s="1">
        <v>38961</v>
      </c>
      <c r="B1402" s="3" t="s">
        <v>0</v>
      </c>
      <c r="C1402" s="2">
        <v>38961</v>
      </c>
      <c r="D1402" s="5">
        <f>YEAR(Tabla1[[#This Row],[FECHA]])</f>
        <v>2006</v>
      </c>
      <c r="E1402" s="5">
        <f>IFERROR(VLOOKUP(Tabla1[[#This Row],[FECHA]],'COMPARENDOS TOTALES'!A:D,4,FALSE),0)</f>
        <v>20</v>
      </c>
      <c r="F1402" s="9">
        <f>IFERROR(VLOOKUP(Tabla1[[#This Row],[FECHA]],'COMPARENDOS TOTALES'!A:D,3,FALSE),0)</f>
        <v>3903200</v>
      </c>
      <c r="G1402" s="5">
        <f>IFERROR(VLOOKUP(Tabla1[[#This Row],[FECHA]],EXONERACIONES!A:D,4,FALSE),0)</f>
        <v>13</v>
      </c>
      <c r="H1402" s="9">
        <f>IFERROR(VLOOKUP(Tabla1[[#This Row],[FECHA]],EXONERACIONES!A:D,3,FALSE),0)</f>
        <v>2461600</v>
      </c>
      <c r="I1402" s="5">
        <f>IFERROR(VLOOKUP(Tabla1[[#This Row],[FECHA]],'SIMIT CON RES'!A:D,4,FALSE),0)</f>
        <v>0</v>
      </c>
      <c r="J1402" s="9">
        <f>IFERROR(VLOOKUP(Tabla1[[#This Row],[FECHA]],'SIMIT CON RES'!A:D,3,FALSE),0)</f>
        <v>0</v>
      </c>
      <c r="K1402">
        <f>IFERROR(VLOOKUP(Tabla1[[#This Row],[FECHA]],'SIMIT SIN RES'!A:D,4,FALSE),0)</f>
        <v>0</v>
      </c>
      <c r="L1402" s="9">
        <f>IFERROR(VLOOKUP(Tabla1[[#This Row],[FECHA]],'SIMIT SIN RES'!A:D,3,FALSE),0)</f>
        <v>0</v>
      </c>
      <c r="M1402" s="5">
        <f>IFERROR(VLOOKUP(Tabla1[[#This Row],[FECHA]],'RECAUDOS DE COMPARENDOS'!A:D,4,FALSE),0)</f>
        <v>2</v>
      </c>
      <c r="N1402" s="9">
        <f>IFERROR(VLOOKUP(Tabla1[[#This Row],[FECHA]],'RECAUDOS DE COMPARENDOS'!A:D,3,FALSE),0)</f>
        <v>312800</v>
      </c>
      <c r="O1402" s="5">
        <f>IFERROR(VLOOKUP(Tabla1[[#This Row],[FECHA]],'RECAUDOS DE RESOLUCIONES'!A:D,4,FALSE),0)</f>
        <v>0</v>
      </c>
      <c r="P1402" s="9">
        <f>IFERROR(VLOOKUP(Tabla1[[#This Row],[FECHA]],'RECAUDOS DE RESOLUCIONES'!A:D,3,FALSE),0)</f>
        <v>0</v>
      </c>
      <c r="Q140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1402" s="9">
        <f>Tabla1[V. COMPARENDOS]-(Tabla1[V. EXONERACIONES]+Tabla1[[#This Row],[V. SIMIT CON RESOLUCION]]+Tabla1[[#This Row],[V. SIMIT SIN RESOLUCION]]+Tabla1[[#This Row],[V. RECAUDOS COMPARENDOS]]+Tabla1[[#This Row],[V. RECAUDOS RESOLUCIONES]])</f>
        <v>1128800</v>
      </c>
      <c r="S1402" s="11">
        <f>IFERROR(VLOOKUP(Tabla1[[#This Row],[FECHA]],'RECAUDOS LOCALES'!A:D,4,FALSE),0)</f>
        <v>13</v>
      </c>
      <c r="T1402" s="9">
        <f>IFERROR(VLOOKUP(Tabla1[[#This Row],[FECHA]],'RECAUDOS LOCALES'!A:D,3,FALSE),0)</f>
        <v>1531062</v>
      </c>
      <c r="U1402" s="11">
        <f>IFERROR(VLOOKUP(Tabla1[[#This Row],[FECHA]],'RECAUDOS EXTERNOS'!A:D,4,FALSE),0)</f>
        <v>8</v>
      </c>
      <c r="V1402" s="9">
        <f>IFERROR(VLOOKUP(Tabla1[[#This Row],[FECHA]],'RECAUDOS EXTERNOS'!A:D,3,FALSE),0)</f>
        <v>2178340</v>
      </c>
    </row>
    <row r="1403" spans="1:22" x14ac:dyDescent="0.25">
      <c r="A1403" s="1">
        <v>38962</v>
      </c>
      <c r="B1403" s="3" t="s">
        <v>5</v>
      </c>
      <c r="C1403" s="2">
        <v>38961</v>
      </c>
      <c r="D1403" s="5">
        <f>YEAR(Tabla1[[#This Row],[FECHA]])</f>
        <v>2006</v>
      </c>
      <c r="E1403" s="5">
        <f>IFERROR(VLOOKUP(Tabla1[[#This Row],[FECHA]],'COMPARENDOS TOTALES'!A:D,4,FALSE),0)</f>
        <v>28</v>
      </c>
      <c r="F1403" s="9">
        <f>IFERROR(VLOOKUP(Tabla1[[#This Row],[FECHA]],'COMPARENDOS TOTALES'!A:D,3,FALSE),0)</f>
        <v>6460000</v>
      </c>
      <c r="G1403" s="5">
        <f>IFERROR(VLOOKUP(Tabla1[[#This Row],[FECHA]],EXONERACIONES!A:D,4,FALSE),0)</f>
        <v>23</v>
      </c>
      <c r="H1403" s="9">
        <f>IFERROR(VLOOKUP(Tabla1[[#This Row],[FECHA]],EXONERACIONES!A:D,3,FALSE),0)</f>
        <v>5331200</v>
      </c>
      <c r="I1403" s="5">
        <f>IFERROR(VLOOKUP(Tabla1[[#This Row],[FECHA]],'SIMIT CON RES'!A:D,4,FALSE),0)</f>
        <v>0</v>
      </c>
      <c r="J1403" s="9">
        <f>IFERROR(VLOOKUP(Tabla1[[#This Row],[FECHA]],'SIMIT CON RES'!A:D,3,FALSE),0)</f>
        <v>0</v>
      </c>
      <c r="K1403">
        <f>IFERROR(VLOOKUP(Tabla1[[#This Row],[FECHA]],'SIMIT SIN RES'!A:D,4,FALSE),0)</f>
        <v>0</v>
      </c>
      <c r="L1403" s="9">
        <f>IFERROR(VLOOKUP(Tabla1[[#This Row],[FECHA]],'SIMIT SIN RES'!A:D,3,FALSE),0)</f>
        <v>0</v>
      </c>
      <c r="M1403" s="5">
        <f>IFERROR(VLOOKUP(Tabla1[[#This Row],[FECHA]],'RECAUDOS DE COMPARENDOS'!A:D,4,FALSE),0)</f>
        <v>1</v>
      </c>
      <c r="N1403" s="9">
        <f>IFERROR(VLOOKUP(Tabla1[[#This Row],[FECHA]],'RECAUDOS DE COMPARENDOS'!A:D,3,FALSE),0)</f>
        <v>108800</v>
      </c>
      <c r="O1403" s="5">
        <f>IFERROR(VLOOKUP(Tabla1[[#This Row],[FECHA]],'RECAUDOS DE RESOLUCIONES'!A:D,4,FALSE),0)</f>
        <v>0</v>
      </c>
      <c r="P1403" s="9">
        <f>IFERROR(VLOOKUP(Tabla1[[#This Row],[FECHA]],'RECAUDOS DE RESOLUCIONES'!A:D,3,FALSE),0)</f>
        <v>0</v>
      </c>
      <c r="Q140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1403" s="9">
        <f>Tabla1[V. COMPARENDOS]-(Tabla1[V. EXONERACIONES]+Tabla1[[#This Row],[V. SIMIT CON RESOLUCION]]+Tabla1[[#This Row],[V. SIMIT SIN RESOLUCION]]+Tabla1[[#This Row],[V. RECAUDOS COMPARENDOS]]+Tabla1[[#This Row],[V. RECAUDOS RESOLUCIONES]])</f>
        <v>1020000</v>
      </c>
      <c r="S1403" s="11">
        <f>IFERROR(VLOOKUP(Tabla1[[#This Row],[FECHA]],'RECAUDOS LOCALES'!A:D,4,FALSE),0)</f>
        <v>0</v>
      </c>
      <c r="T1403" s="9">
        <f>IFERROR(VLOOKUP(Tabla1[[#This Row],[FECHA]],'RECAUDOS LOCALES'!A:D,3,FALSE),0)</f>
        <v>0</v>
      </c>
      <c r="U1403" s="11">
        <f>IFERROR(VLOOKUP(Tabla1[[#This Row],[FECHA]],'RECAUDOS EXTERNOS'!A:D,4,FALSE),0)</f>
        <v>0</v>
      </c>
      <c r="V1403" s="9">
        <f>IFERROR(VLOOKUP(Tabla1[[#This Row],[FECHA]],'RECAUDOS EXTERNOS'!A:D,3,FALSE),0)</f>
        <v>0</v>
      </c>
    </row>
    <row r="1404" spans="1:22" x14ac:dyDescent="0.25">
      <c r="A1404" s="1">
        <v>38963</v>
      </c>
      <c r="B1404" s="3" t="s">
        <v>4</v>
      </c>
      <c r="C1404" s="2">
        <v>38961</v>
      </c>
      <c r="D1404" s="5">
        <f>YEAR(Tabla1[[#This Row],[FECHA]])</f>
        <v>2006</v>
      </c>
      <c r="E1404" s="5">
        <f>IFERROR(VLOOKUP(Tabla1[[#This Row],[FECHA]],'COMPARENDOS TOTALES'!A:D,4,FALSE),0)</f>
        <v>23</v>
      </c>
      <c r="F1404" s="9">
        <f>IFERROR(VLOOKUP(Tabla1[[#This Row],[FECHA]],'COMPARENDOS TOTALES'!A:D,3,FALSE),0)</f>
        <v>4705600</v>
      </c>
      <c r="G1404" s="5">
        <f>IFERROR(VLOOKUP(Tabla1[[#This Row],[FECHA]],EXONERACIONES!A:D,4,FALSE),0)</f>
        <v>15</v>
      </c>
      <c r="H1404" s="9">
        <f>IFERROR(VLOOKUP(Tabla1[[#This Row],[FECHA]],EXONERACIONES!A:D,3,FALSE),0)</f>
        <v>3168800</v>
      </c>
      <c r="I1404" s="5">
        <f>IFERROR(VLOOKUP(Tabla1[[#This Row],[FECHA]],'SIMIT CON RES'!A:D,4,FALSE),0)</f>
        <v>0</v>
      </c>
      <c r="J1404" s="9">
        <f>IFERROR(VLOOKUP(Tabla1[[#This Row],[FECHA]],'SIMIT CON RES'!A:D,3,FALSE),0)</f>
        <v>0</v>
      </c>
      <c r="K1404">
        <f>IFERROR(VLOOKUP(Tabla1[[#This Row],[FECHA]],'SIMIT SIN RES'!A:D,4,FALSE),0)</f>
        <v>0</v>
      </c>
      <c r="L1404" s="9">
        <f>IFERROR(VLOOKUP(Tabla1[[#This Row],[FECHA]],'SIMIT SIN RES'!A:D,3,FALSE),0)</f>
        <v>0</v>
      </c>
      <c r="M1404" s="5">
        <f>IFERROR(VLOOKUP(Tabla1[[#This Row],[FECHA]],'RECAUDOS DE COMPARENDOS'!A:D,4,FALSE),0)</f>
        <v>1</v>
      </c>
      <c r="N1404" s="9">
        <f>IFERROR(VLOOKUP(Tabla1[[#This Row],[FECHA]],'RECAUDOS DE COMPARENDOS'!A:D,3,FALSE),0)</f>
        <v>204000</v>
      </c>
      <c r="O1404" s="5">
        <f>IFERROR(VLOOKUP(Tabla1[[#This Row],[FECHA]],'RECAUDOS DE RESOLUCIONES'!A:D,4,FALSE),0)</f>
        <v>0</v>
      </c>
      <c r="P1404" s="9">
        <f>IFERROR(VLOOKUP(Tabla1[[#This Row],[FECHA]],'RECAUDOS DE RESOLUCIONES'!A:D,3,FALSE),0)</f>
        <v>0</v>
      </c>
      <c r="Q140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7</v>
      </c>
      <c r="R1404" s="9">
        <f>Tabla1[V. COMPARENDOS]-(Tabla1[V. EXONERACIONES]+Tabla1[[#This Row],[V. SIMIT CON RESOLUCION]]+Tabla1[[#This Row],[V. SIMIT SIN RESOLUCION]]+Tabla1[[#This Row],[V. RECAUDOS COMPARENDOS]]+Tabla1[[#This Row],[V. RECAUDOS RESOLUCIONES]])</f>
        <v>1332800</v>
      </c>
      <c r="S1404" s="11">
        <f>IFERROR(VLOOKUP(Tabla1[[#This Row],[FECHA]],'RECAUDOS LOCALES'!A:D,4,FALSE),0)</f>
        <v>0</v>
      </c>
      <c r="T1404" s="9">
        <f>IFERROR(VLOOKUP(Tabla1[[#This Row],[FECHA]],'RECAUDOS LOCALES'!A:D,3,FALSE),0)</f>
        <v>0</v>
      </c>
      <c r="U1404" s="11">
        <f>IFERROR(VLOOKUP(Tabla1[[#This Row],[FECHA]],'RECAUDOS EXTERNOS'!A:D,4,FALSE),0)</f>
        <v>0</v>
      </c>
      <c r="V1404" s="9">
        <f>IFERROR(VLOOKUP(Tabla1[[#This Row],[FECHA]],'RECAUDOS EXTERNOS'!A:D,3,FALSE),0)</f>
        <v>0</v>
      </c>
    </row>
    <row r="1405" spans="1:22" x14ac:dyDescent="0.25">
      <c r="A1405" s="1">
        <v>38964</v>
      </c>
      <c r="B1405" s="3" t="s">
        <v>1</v>
      </c>
      <c r="C1405" s="2">
        <v>38961</v>
      </c>
      <c r="D1405" s="5">
        <f>YEAR(Tabla1[[#This Row],[FECHA]])</f>
        <v>2006</v>
      </c>
      <c r="E1405" s="5">
        <f>IFERROR(VLOOKUP(Tabla1[[#This Row],[FECHA]],'COMPARENDOS TOTALES'!A:D,4,FALSE),0)</f>
        <v>41</v>
      </c>
      <c r="F1405" s="9">
        <f>IFERROR(VLOOKUP(Tabla1[[#This Row],[FECHA]],'COMPARENDOS TOTALES'!A:D,3,FALSE),0)</f>
        <v>9112000</v>
      </c>
      <c r="G1405" s="5">
        <f>IFERROR(VLOOKUP(Tabla1[[#This Row],[FECHA]],EXONERACIONES!A:D,4,FALSE),0)</f>
        <v>33</v>
      </c>
      <c r="H1405" s="9">
        <f>IFERROR(VLOOKUP(Tabla1[[#This Row],[FECHA]],EXONERACIONES!A:D,3,FALSE),0)</f>
        <v>7276000</v>
      </c>
      <c r="I1405" s="5">
        <f>IFERROR(VLOOKUP(Tabla1[[#This Row],[FECHA]],'SIMIT CON RES'!A:D,4,FALSE),0)</f>
        <v>0</v>
      </c>
      <c r="J1405" s="9">
        <f>IFERROR(VLOOKUP(Tabla1[[#This Row],[FECHA]],'SIMIT CON RES'!A:D,3,FALSE),0)</f>
        <v>0</v>
      </c>
      <c r="K1405">
        <f>IFERROR(VLOOKUP(Tabla1[[#This Row],[FECHA]],'SIMIT SIN RES'!A:D,4,FALSE),0)</f>
        <v>0</v>
      </c>
      <c r="L1405" s="9">
        <f>IFERROR(VLOOKUP(Tabla1[[#This Row],[FECHA]],'SIMIT SIN RES'!A:D,3,FALSE),0)</f>
        <v>0</v>
      </c>
      <c r="M1405" s="5">
        <f>IFERROR(VLOOKUP(Tabla1[[#This Row],[FECHA]],'RECAUDOS DE COMPARENDOS'!A:D,4,FALSE),0)</f>
        <v>2</v>
      </c>
      <c r="N1405" s="9">
        <f>IFERROR(VLOOKUP(Tabla1[[#This Row],[FECHA]],'RECAUDOS DE COMPARENDOS'!A:D,3,FALSE),0)</f>
        <v>612000</v>
      </c>
      <c r="O1405" s="5">
        <f>IFERROR(VLOOKUP(Tabla1[[#This Row],[FECHA]],'RECAUDOS DE RESOLUCIONES'!A:D,4,FALSE),0)</f>
        <v>0</v>
      </c>
      <c r="P1405" s="9">
        <f>IFERROR(VLOOKUP(Tabla1[[#This Row],[FECHA]],'RECAUDOS DE RESOLUCIONES'!A:D,3,FALSE),0)</f>
        <v>0</v>
      </c>
      <c r="Q140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1405" s="9">
        <f>Tabla1[V. COMPARENDOS]-(Tabla1[V. EXONERACIONES]+Tabla1[[#This Row],[V. SIMIT CON RESOLUCION]]+Tabla1[[#This Row],[V. SIMIT SIN RESOLUCION]]+Tabla1[[#This Row],[V. RECAUDOS COMPARENDOS]]+Tabla1[[#This Row],[V. RECAUDOS RESOLUCIONES]])</f>
        <v>1224000</v>
      </c>
      <c r="S1405" s="11">
        <f>IFERROR(VLOOKUP(Tabla1[[#This Row],[FECHA]],'RECAUDOS LOCALES'!A:D,4,FALSE),0)</f>
        <v>3</v>
      </c>
      <c r="T1405" s="9">
        <f>IFERROR(VLOOKUP(Tabla1[[#This Row],[FECHA]],'RECAUDOS LOCALES'!A:D,3,FALSE),0)</f>
        <v>226900</v>
      </c>
      <c r="U1405" s="11">
        <f>IFERROR(VLOOKUP(Tabla1[[#This Row],[FECHA]],'RECAUDOS EXTERNOS'!A:D,4,FALSE),0)</f>
        <v>15</v>
      </c>
      <c r="V1405" s="9">
        <f>IFERROR(VLOOKUP(Tabla1[[#This Row],[FECHA]],'RECAUDOS EXTERNOS'!A:D,3,FALSE),0)</f>
        <v>3214967</v>
      </c>
    </row>
    <row r="1406" spans="1:22" x14ac:dyDescent="0.25">
      <c r="A1406" s="1">
        <v>38965</v>
      </c>
      <c r="B1406" s="3" t="s">
        <v>2</v>
      </c>
      <c r="C1406" s="2">
        <v>38961</v>
      </c>
      <c r="D1406" s="5">
        <f>YEAR(Tabla1[[#This Row],[FECHA]])</f>
        <v>2006</v>
      </c>
      <c r="E1406" s="5">
        <f>IFERROR(VLOOKUP(Tabla1[[#This Row],[FECHA]],'COMPARENDOS TOTALES'!A:D,4,FALSE),0)</f>
        <v>25</v>
      </c>
      <c r="F1406" s="9">
        <f>IFERROR(VLOOKUP(Tabla1[[#This Row],[FECHA]],'COMPARENDOS TOTALES'!A:D,3,FALSE),0)</f>
        <v>6024800</v>
      </c>
      <c r="G1406" s="5">
        <f>IFERROR(VLOOKUP(Tabla1[[#This Row],[FECHA]],EXONERACIONES!A:D,4,FALSE),0)</f>
        <v>16</v>
      </c>
      <c r="H1406" s="9">
        <f>IFERROR(VLOOKUP(Tabla1[[#This Row],[FECHA]],EXONERACIONES!A:D,3,FALSE),0)</f>
        <v>3780800</v>
      </c>
      <c r="I1406" s="5">
        <f>IFERROR(VLOOKUP(Tabla1[[#This Row],[FECHA]],'SIMIT CON RES'!A:D,4,FALSE),0)</f>
        <v>0</v>
      </c>
      <c r="J1406" s="9">
        <f>IFERROR(VLOOKUP(Tabla1[[#This Row],[FECHA]],'SIMIT CON RES'!A:D,3,FALSE),0)</f>
        <v>0</v>
      </c>
      <c r="K1406">
        <f>IFERROR(VLOOKUP(Tabla1[[#This Row],[FECHA]],'SIMIT SIN RES'!A:D,4,FALSE),0)</f>
        <v>0</v>
      </c>
      <c r="L1406" s="9">
        <f>IFERROR(VLOOKUP(Tabla1[[#This Row],[FECHA]],'SIMIT SIN RES'!A:D,3,FALSE),0)</f>
        <v>0</v>
      </c>
      <c r="M1406" s="5">
        <f>IFERROR(VLOOKUP(Tabla1[[#This Row],[FECHA]],'RECAUDOS DE COMPARENDOS'!A:D,4,FALSE),0)</f>
        <v>4</v>
      </c>
      <c r="N1406" s="9">
        <f>IFERROR(VLOOKUP(Tabla1[[#This Row],[FECHA]],'RECAUDOS DE COMPARENDOS'!A:D,3,FALSE),0)</f>
        <v>1020000</v>
      </c>
      <c r="O1406" s="5">
        <f>IFERROR(VLOOKUP(Tabla1[[#This Row],[FECHA]],'RECAUDOS DE RESOLUCIONES'!A:D,4,FALSE),0)</f>
        <v>0</v>
      </c>
      <c r="P1406" s="9">
        <f>IFERROR(VLOOKUP(Tabla1[[#This Row],[FECHA]],'RECAUDOS DE RESOLUCIONES'!A:D,3,FALSE),0)</f>
        <v>0</v>
      </c>
      <c r="Q140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1406" s="9">
        <f>Tabla1[V. COMPARENDOS]-(Tabla1[V. EXONERACIONES]+Tabla1[[#This Row],[V. SIMIT CON RESOLUCION]]+Tabla1[[#This Row],[V. SIMIT SIN RESOLUCION]]+Tabla1[[#This Row],[V. RECAUDOS COMPARENDOS]]+Tabla1[[#This Row],[V. RECAUDOS RESOLUCIONES]])</f>
        <v>1224000</v>
      </c>
      <c r="S1406" s="11">
        <f>IFERROR(VLOOKUP(Tabla1[[#This Row],[FECHA]],'RECAUDOS LOCALES'!A:D,4,FALSE),0)</f>
        <v>6</v>
      </c>
      <c r="T1406" s="9">
        <f>IFERROR(VLOOKUP(Tabla1[[#This Row],[FECHA]],'RECAUDOS LOCALES'!A:D,3,FALSE),0)</f>
        <v>605318</v>
      </c>
      <c r="U1406" s="11">
        <f>IFERROR(VLOOKUP(Tabla1[[#This Row],[FECHA]],'RECAUDOS EXTERNOS'!A:D,4,FALSE),0)</f>
        <v>4</v>
      </c>
      <c r="V1406" s="9">
        <f>IFERROR(VLOOKUP(Tabla1[[#This Row],[FECHA]],'RECAUDOS EXTERNOS'!A:D,3,FALSE),0)</f>
        <v>1228670</v>
      </c>
    </row>
    <row r="1407" spans="1:22" x14ac:dyDescent="0.25">
      <c r="A1407" s="1">
        <v>38966</v>
      </c>
      <c r="B1407" s="3" t="s">
        <v>3</v>
      </c>
      <c r="C1407" s="2">
        <v>38961</v>
      </c>
      <c r="D1407" s="5">
        <f>YEAR(Tabla1[[#This Row],[FECHA]])</f>
        <v>2006</v>
      </c>
      <c r="E1407" s="5">
        <f>IFERROR(VLOOKUP(Tabla1[[#This Row],[FECHA]],'COMPARENDOS TOTALES'!A:D,4,FALSE),0)</f>
        <v>10</v>
      </c>
      <c r="F1407" s="9">
        <f>IFERROR(VLOOKUP(Tabla1[[#This Row],[FECHA]],'COMPARENDOS TOTALES'!A:D,3,FALSE),0)</f>
        <v>2352800</v>
      </c>
      <c r="G1407" s="5">
        <f>IFERROR(VLOOKUP(Tabla1[[#This Row],[FECHA]],EXONERACIONES!A:D,4,FALSE),0)</f>
        <v>8</v>
      </c>
      <c r="H1407" s="9">
        <f>IFERROR(VLOOKUP(Tabla1[[#This Row],[FECHA]],EXONERACIONES!A:D,3,FALSE),0)</f>
        <v>1944800</v>
      </c>
      <c r="I1407" s="5">
        <f>IFERROR(VLOOKUP(Tabla1[[#This Row],[FECHA]],'SIMIT CON RES'!A:D,4,FALSE),0)</f>
        <v>0</v>
      </c>
      <c r="J1407" s="9">
        <f>IFERROR(VLOOKUP(Tabla1[[#This Row],[FECHA]],'SIMIT CON RES'!A:D,3,FALSE),0)</f>
        <v>0</v>
      </c>
      <c r="K1407">
        <f>IFERROR(VLOOKUP(Tabla1[[#This Row],[FECHA]],'SIMIT SIN RES'!A:D,4,FALSE),0)</f>
        <v>0</v>
      </c>
      <c r="L1407" s="9">
        <f>IFERROR(VLOOKUP(Tabla1[[#This Row],[FECHA]],'SIMIT SIN RES'!A:D,3,FALSE),0)</f>
        <v>0</v>
      </c>
      <c r="M1407" s="5">
        <f>IFERROR(VLOOKUP(Tabla1[[#This Row],[FECHA]],'RECAUDOS DE COMPARENDOS'!A:D,4,FALSE),0)</f>
        <v>0</v>
      </c>
      <c r="N1407" s="9">
        <f>IFERROR(VLOOKUP(Tabla1[[#This Row],[FECHA]],'RECAUDOS DE COMPARENDOS'!A:D,3,FALSE),0)</f>
        <v>0</v>
      </c>
      <c r="O1407" s="5">
        <f>IFERROR(VLOOKUP(Tabla1[[#This Row],[FECHA]],'RECAUDOS DE RESOLUCIONES'!A:D,4,FALSE),0)</f>
        <v>0</v>
      </c>
      <c r="P1407" s="9">
        <f>IFERROR(VLOOKUP(Tabla1[[#This Row],[FECHA]],'RECAUDOS DE RESOLUCIONES'!A:D,3,FALSE),0)</f>
        <v>0</v>
      </c>
      <c r="Q140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1407" s="9">
        <f>Tabla1[V. COMPARENDOS]-(Tabla1[V. EXONERACIONES]+Tabla1[[#This Row],[V. SIMIT CON RESOLUCION]]+Tabla1[[#This Row],[V. SIMIT SIN RESOLUCION]]+Tabla1[[#This Row],[V. RECAUDOS COMPARENDOS]]+Tabla1[[#This Row],[V. RECAUDOS RESOLUCIONES]])</f>
        <v>408000</v>
      </c>
      <c r="S1407" s="11">
        <f>IFERROR(VLOOKUP(Tabla1[[#This Row],[FECHA]],'RECAUDOS LOCALES'!A:D,4,FALSE),0)</f>
        <v>3</v>
      </c>
      <c r="T1407" s="9">
        <f>IFERROR(VLOOKUP(Tabla1[[#This Row],[FECHA]],'RECAUDOS LOCALES'!A:D,3,FALSE),0)</f>
        <v>401318</v>
      </c>
      <c r="U1407" s="11">
        <f>IFERROR(VLOOKUP(Tabla1[[#This Row],[FECHA]],'RECAUDOS EXTERNOS'!A:D,4,FALSE),0)</f>
        <v>3</v>
      </c>
      <c r="V1407" s="9">
        <f>IFERROR(VLOOKUP(Tabla1[[#This Row],[FECHA]],'RECAUDOS EXTERNOS'!A:D,3,FALSE),0)</f>
        <v>985800</v>
      </c>
    </row>
    <row r="1408" spans="1:22" x14ac:dyDescent="0.25">
      <c r="A1408" s="1">
        <v>38967</v>
      </c>
      <c r="B1408" s="3" t="s">
        <v>6</v>
      </c>
      <c r="C1408" s="2">
        <v>38961</v>
      </c>
      <c r="D1408" s="5">
        <f>YEAR(Tabla1[[#This Row],[FECHA]])</f>
        <v>2006</v>
      </c>
      <c r="E1408" s="5">
        <f>IFERROR(VLOOKUP(Tabla1[[#This Row],[FECHA]],'COMPARENDOS TOTALES'!A:D,4,FALSE),0)</f>
        <v>0</v>
      </c>
      <c r="F1408" s="9">
        <f>IFERROR(VLOOKUP(Tabla1[[#This Row],[FECHA]],'COMPARENDOS TOTALES'!A:D,3,FALSE),0)</f>
        <v>0</v>
      </c>
      <c r="G1408" s="5">
        <f>IFERROR(VLOOKUP(Tabla1[[#This Row],[FECHA]],EXONERACIONES!A:D,4,FALSE),0)</f>
        <v>0</v>
      </c>
      <c r="H1408" s="9">
        <f>IFERROR(VLOOKUP(Tabla1[[#This Row],[FECHA]],EXONERACIONES!A:D,3,FALSE),0)</f>
        <v>0</v>
      </c>
      <c r="I1408" s="5">
        <f>IFERROR(VLOOKUP(Tabla1[[#This Row],[FECHA]],'SIMIT CON RES'!A:D,4,FALSE),0)</f>
        <v>0</v>
      </c>
      <c r="J1408" s="9">
        <f>IFERROR(VLOOKUP(Tabla1[[#This Row],[FECHA]],'SIMIT CON RES'!A:D,3,FALSE),0)</f>
        <v>0</v>
      </c>
      <c r="K1408">
        <f>IFERROR(VLOOKUP(Tabla1[[#This Row],[FECHA]],'SIMIT SIN RES'!A:D,4,FALSE),0)</f>
        <v>0</v>
      </c>
      <c r="L1408" s="9">
        <f>IFERROR(VLOOKUP(Tabla1[[#This Row],[FECHA]],'SIMIT SIN RES'!A:D,3,FALSE),0)</f>
        <v>0</v>
      </c>
      <c r="M1408" s="5">
        <f>IFERROR(VLOOKUP(Tabla1[[#This Row],[FECHA]],'RECAUDOS DE COMPARENDOS'!A:D,4,FALSE),0)</f>
        <v>0</v>
      </c>
      <c r="N1408" s="9">
        <f>IFERROR(VLOOKUP(Tabla1[[#This Row],[FECHA]],'RECAUDOS DE COMPARENDOS'!A:D,3,FALSE),0)</f>
        <v>0</v>
      </c>
      <c r="O1408" s="5">
        <f>IFERROR(VLOOKUP(Tabla1[[#This Row],[FECHA]],'RECAUDOS DE RESOLUCIONES'!A:D,4,FALSE),0)</f>
        <v>0</v>
      </c>
      <c r="P1408" s="9">
        <f>IFERROR(VLOOKUP(Tabla1[[#This Row],[FECHA]],'RECAUDOS DE RESOLUCIONES'!A:D,3,FALSE),0)</f>
        <v>0</v>
      </c>
      <c r="Q140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40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408" s="11">
        <f>IFERROR(VLOOKUP(Tabla1[[#This Row],[FECHA]],'RECAUDOS LOCALES'!A:D,4,FALSE),0)</f>
        <v>4</v>
      </c>
      <c r="T1408" s="9">
        <f>IFERROR(VLOOKUP(Tabla1[[#This Row],[FECHA]],'RECAUDOS LOCALES'!A:D,3,FALSE),0)</f>
        <v>543000</v>
      </c>
      <c r="U1408" s="11">
        <f>IFERROR(VLOOKUP(Tabla1[[#This Row],[FECHA]],'RECAUDOS EXTERNOS'!A:D,4,FALSE),0)</f>
        <v>4</v>
      </c>
      <c r="V1408" s="9">
        <f>IFERROR(VLOOKUP(Tabla1[[#This Row],[FECHA]],'RECAUDOS EXTERNOS'!A:D,3,FALSE),0)</f>
        <v>1167035</v>
      </c>
    </row>
    <row r="1409" spans="1:22" x14ac:dyDescent="0.25">
      <c r="A1409" s="1">
        <v>38968</v>
      </c>
      <c r="B1409" s="3" t="s">
        <v>0</v>
      </c>
      <c r="C1409" s="2">
        <v>38961</v>
      </c>
      <c r="D1409" s="5">
        <f>YEAR(Tabla1[[#This Row],[FECHA]])</f>
        <v>2006</v>
      </c>
      <c r="E1409" s="5">
        <f>IFERROR(VLOOKUP(Tabla1[[#This Row],[FECHA]],'COMPARENDOS TOTALES'!A:D,4,FALSE),0)</f>
        <v>37</v>
      </c>
      <c r="F1409" s="9">
        <f>IFERROR(VLOOKUP(Tabla1[[#This Row],[FECHA]],'COMPARENDOS TOTALES'!A:D,3,FALSE),0)</f>
        <v>8595200</v>
      </c>
      <c r="G1409" s="5">
        <f>IFERROR(VLOOKUP(Tabla1[[#This Row],[FECHA]],EXONERACIONES!A:D,4,FALSE),0)</f>
        <v>27</v>
      </c>
      <c r="H1409" s="9">
        <f>IFERROR(VLOOKUP(Tabla1[[#This Row],[FECHA]],EXONERACIONES!A:D,3,FALSE),0)</f>
        <v>6337600</v>
      </c>
      <c r="I1409" s="5">
        <f>IFERROR(VLOOKUP(Tabla1[[#This Row],[FECHA]],'SIMIT CON RES'!A:D,4,FALSE),0)</f>
        <v>0</v>
      </c>
      <c r="J1409" s="9">
        <f>IFERROR(VLOOKUP(Tabla1[[#This Row],[FECHA]],'SIMIT CON RES'!A:D,3,FALSE),0)</f>
        <v>0</v>
      </c>
      <c r="K1409">
        <f>IFERROR(VLOOKUP(Tabla1[[#This Row],[FECHA]],'SIMIT SIN RES'!A:D,4,FALSE),0)</f>
        <v>0</v>
      </c>
      <c r="L1409" s="9">
        <f>IFERROR(VLOOKUP(Tabla1[[#This Row],[FECHA]],'SIMIT SIN RES'!A:D,3,FALSE),0)</f>
        <v>0</v>
      </c>
      <c r="M1409" s="5">
        <f>IFERROR(VLOOKUP(Tabla1[[#This Row],[FECHA]],'RECAUDOS DE COMPARENDOS'!A:D,4,FALSE),0)</f>
        <v>5</v>
      </c>
      <c r="N1409" s="9">
        <f>IFERROR(VLOOKUP(Tabla1[[#This Row],[FECHA]],'RECAUDOS DE COMPARENDOS'!A:D,3,FALSE),0)</f>
        <v>1128800</v>
      </c>
      <c r="O1409" s="5">
        <f>IFERROR(VLOOKUP(Tabla1[[#This Row],[FECHA]],'RECAUDOS DE RESOLUCIONES'!A:D,4,FALSE),0)</f>
        <v>0</v>
      </c>
      <c r="P1409" s="9">
        <f>IFERROR(VLOOKUP(Tabla1[[#This Row],[FECHA]],'RECAUDOS DE RESOLUCIONES'!A:D,3,FALSE),0)</f>
        <v>0</v>
      </c>
      <c r="Q140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1409" s="9">
        <f>Tabla1[V. COMPARENDOS]-(Tabla1[V. EXONERACIONES]+Tabla1[[#This Row],[V. SIMIT CON RESOLUCION]]+Tabla1[[#This Row],[V. SIMIT SIN RESOLUCION]]+Tabla1[[#This Row],[V. RECAUDOS COMPARENDOS]]+Tabla1[[#This Row],[V. RECAUDOS RESOLUCIONES]])</f>
        <v>1128800</v>
      </c>
      <c r="S1409" s="11">
        <f>IFERROR(VLOOKUP(Tabla1[[#This Row],[FECHA]],'RECAUDOS LOCALES'!A:D,4,FALSE),0)</f>
        <v>3</v>
      </c>
      <c r="T1409" s="9">
        <f>IFERROR(VLOOKUP(Tabla1[[#This Row],[FECHA]],'RECAUDOS LOCALES'!A:D,3,FALSE),0)</f>
        <v>156104</v>
      </c>
      <c r="U1409" s="11">
        <f>IFERROR(VLOOKUP(Tabla1[[#This Row],[FECHA]],'RECAUDOS EXTERNOS'!A:D,4,FALSE),0)</f>
        <v>9</v>
      </c>
      <c r="V1409" s="9">
        <f>IFERROR(VLOOKUP(Tabla1[[#This Row],[FECHA]],'RECAUDOS EXTERNOS'!A:D,3,FALSE),0)</f>
        <v>2361647</v>
      </c>
    </row>
    <row r="1410" spans="1:22" x14ac:dyDescent="0.25">
      <c r="A1410" s="1">
        <v>38969</v>
      </c>
      <c r="B1410" s="3" t="s">
        <v>5</v>
      </c>
      <c r="C1410" s="2">
        <v>38961</v>
      </c>
      <c r="D1410" s="5">
        <f>YEAR(Tabla1[[#This Row],[FECHA]])</f>
        <v>2006</v>
      </c>
      <c r="E1410" s="5">
        <f>IFERROR(VLOOKUP(Tabla1[[#This Row],[FECHA]],'COMPARENDOS TOTALES'!A:D,4,FALSE),0)</f>
        <v>49</v>
      </c>
      <c r="F1410" s="9">
        <f>IFERROR(VLOOKUP(Tabla1[[#This Row],[FECHA]],'COMPARENDOS TOTALES'!A:D,3,FALSE),0)</f>
        <v>9941600</v>
      </c>
      <c r="G1410" s="5">
        <f>IFERROR(VLOOKUP(Tabla1[[#This Row],[FECHA]],EXONERACIONES!A:D,4,FALSE),0)</f>
        <v>40</v>
      </c>
      <c r="H1410" s="9">
        <f>IFERROR(VLOOKUP(Tabla1[[#This Row],[FECHA]],EXONERACIONES!A:D,3,FALSE),0)</f>
        <v>8200800</v>
      </c>
      <c r="I1410" s="5">
        <f>IFERROR(VLOOKUP(Tabla1[[#This Row],[FECHA]],'SIMIT CON RES'!A:D,4,FALSE),0)</f>
        <v>0</v>
      </c>
      <c r="J1410" s="9">
        <f>IFERROR(VLOOKUP(Tabla1[[#This Row],[FECHA]],'SIMIT CON RES'!A:D,3,FALSE),0)</f>
        <v>0</v>
      </c>
      <c r="K1410">
        <f>IFERROR(VLOOKUP(Tabla1[[#This Row],[FECHA]],'SIMIT SIN RES'!A:D,4,FALSE),0)</f>
        <v>0</v>
      </c>
      <c r="L1410" s="9">
        <f>IFERROR(VLOOKUP(Tabla1[[#This Row],[FECHA]],'SIMIT SIN RES'!A:D,3,FALSE),0)</f>
        <v>0</v>
      </c>
      <c r="M1410" s="5">
        <f>IFERROR(VLOOKUP(Tabla1[[#This Row],[FECHA]],'RECAUDOS DE COMPARENDOS'!A:D,4,FALSE),0)</f>
        <v>4</v>
      </c>
      <c r="N1410" s="9">
        <f>IFERROR(VLOOKUP(Tabla1[[#This Row],[FECHA]],'RECAUDOS DE COMPARENDOS'!A:D,3,FALSE),0)</f>
        <v>720800</v>
      </c>
      <c r="O1410" s="5">
        <f>IFERROR(VLOOKUP(Tabla1[[#This Row],[FECHA]],'RECAUDOS DE RESOLUCIONES'!A:D,4,FALSE),0)</f>
        <v>0</v>
      </c>
      <c r="P1410" s="9">
        <f>IFERROR(VLOOKUP(Tabla1[[#This Row],[FECHA]],'RECAUDOS DE RESOLUCIONES'!A:D,3,FALSE),0)</f>
        <v>0</v>
      </c>
      <c r="Q141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1410" s="9">
        <f>Tabla1[V. COMPARENDOS]-(Tabla1[V. EXONERACIONES]+Tabla1[[#This Row],[V. SIMIT CON RESOLUCION]]+Tabla1[[#This Row],[V. SIMIT SIN RESOLUCION]]+Tabla1[[#This Row],[V. RECAUDOS COMPARENDOS]]+Tabla1[[#This Row],[V. RECAUDOS RESOLUCIONES]])</f>
        <v>1020000</v>
      </c>
      <c r="S1410" s="11">
        <f>IFERROR(VLOOKUP(Tabla1[[#This Row],[FECHA]],'RECAUDOS LOCALES'!A:D,4,FALSE),0)</f>
        <v>0</v>
      </c>
      <c r="T1410" s="9">
        <f>IFERROR(VLOOKUP(Tabla1[[#This Row],[FECHA]],'RECAUDOS LOCALES'!A:D,3,FALSE),0)</f>
        <v>0</v>
      </c>
      <c r="U1410" s="11">
        <f>IFERROR(VLOOKUP(Tabla1[[#This Row],[FECHA]],'RECAUDOS EXTERNOS'!A:D,4,FALSE),0)</f>
        <v>0</v>
      </c>
      <c r="V1410" s="9">
        <f>IFERROR(VLOOKUP(Tabla1[[#This Row],[FECHA]],'RECAUDOS EXTERNOS'!A:D,3,FALSE),0)</f>
        <v>0</v>
      </c>
    </row>
    <row r="1411" spans="1:22" x14ac:dyDescent="0.25">
      <c r="A1411" s="1">
        <v>38970</v>
      </c>
      <c r="B1411" s="3" t="s">
        <v>4</v>
      </c>
      <c r="C1411" s="2">
        <v>38961</v>
      </c>
      <c r="D1411" s="5">
        <f>YEAR(Tabla1[[#This Row],[FECHA]])</f>
        <v>2006</v>
      </c>
      <c r="E1411" s="5">
        <f>IFERROR(VLOOKUP(Tabla1[[#This Row],[FECHA]],'COMPARENDOS TOTALES'!A:D,4,FALSE),0)</f>
        <v>30</v>
      </c>
      <c r="F1411" s="9">
        <f>IFERROR(VLOOKUP(Tabla1[[#This Row],[FECHA]],'COMPARENDOS TOTALES'!A:D,3,FALSE),0)</f>
        <v>6541600</v>
      </c>
      <c r="G1411" s="5">
        <f>IFERROR(VLOOKUP(Tabla1[[#This Row],[FECHA]],EXONERACIONES!A:D,4,FALSE),0)</f>
        <v>23</v>
      </c>
      <c r="H1411" s="9">
        <f>IFERROR(VLOOKUP(Tabla1[[#This Row],[FECHA]],EXONERACIONES!A:D,3,FALSE),0)</f>
        <v>5113600</v>
      </c>
      <c r="I1411" s="5">
        <f>IFERROR(VLOOKUP(Tabla1[[#This Row],[FECHA]],'SIMIT CON RES'!A:D,4,FALSE),0)</f>
        <v>0</v>
      </c>
      <c r="J1411" s="9">
        <f>IFERROR(VLOOKUP(Tabla1[[#This Row],[FECHA]],'SIMIT CON RES'!A:D,3,FALSE),0)</f>
        <v>0</v>
      </c>
      <c r="K1411">
        <f>IFERROR(VLOOKUP(Tabla1[[#This Row],[FECHA]],'SIMIT SIN RES'!A:D,4,FALSE),0)</f>
        <v>0</v>
      </c>
      <c r="L1411" s="9">
        <f>IFERROR(VLOOKUP(Tabla1[[#This Row],[FECHA]],'SIMIT SIN RES'!A:D,3,FALSE),0)</f>
        <v>0</v>
      </c>
      <c r="M1411" s="5">
        <f>IFERROR(VLOOKUP(Tabla1[[#This Row],[FECHA]],'RECAUDOS DE COMPARENDOS'!A:D,4,FALSE),0)</f>
        <v>2</v>
      </c>
      <c r="N1411" s="9">
        <f>IFERROR(VLOOKUP(Tabla1[[#This Row],[FECHA]],'RECAUDOS DE COMPARENDOS'!A:D,3,FALSE),0)</f>
        <v>408000</v>
      </c>
      <c r="O1411" s="5">
        <f>IFERROR(VLOOKUP(Tabla1[[#This Row],[FECHA]],'RECAUDOS DE RESOLUCIONES'!A:D,4,FALSE),0)</f>
        <v>0</v>
      </c>
      <c r="P1411" s="9">
        <f>IFERROR(VLOOKUP(Tabla1[[#This Row],[FECHA]],'RECAUDOS DE RESOLUCIONES'!A:D,3,FALSE),0)</f>
        <v>0</v>
      </c>
      <c r="Q141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1411" s="9">
        <f>Tabla1[V. COMPARENDOS]-(Tabla1[V. EXONERACIONES]+Tabla1[[#This Row],[V. SIMIT CON RESOLUCION]]+Tabla1[[#This Row],[V. SIMIT SIN RESOLUCION]]+Tabla1[[#This Row],[V. RECAUDOS COMPARENDOS]]+Tabla1[[#This Row],[V. RECAUDOS RESOLUCIONES]])</f>
        <v>1020000</v>
      </c>
      <c r="S1411" s="11">
        <f>IFERROR(VLOOKUP(Tabla1[[#This Row],[FECHA]],'RECAUDOS LOCALES'!A:D,4,FALSE),0)</f>
        <v>0</v>
      </c>
      <c r="T1411" s="9">
        <f>IFERROR(VLOOKUP(Tabla1[[#This Row],[FECHA]],'RECAUDOS LOCALES'!A:D,3,FALSE),0)</f>
        <v>0</v>
      </c>
      <c r="U1411" s="11">
        <f>IFERROR(VLOOKUP(Tabla1[[#This Row],[FECHA]],'RECAUDOS EXTERNOS'!A:D,4,FALSE),0)</f>
        <v>0</v>
      </c>
      <c r="V1411" s="9">
        <f>IFERROR(VLOOKUP(Tabla1[[#This Row],[FECHA]],'RECAUDOS EXTERNOS'!A:D,3,FALSE),0)</f>
        <v>0</v>
      </c>
    </row>
    <row r="1412" spans="1:22" x14ac:dyDescent="0.25">
      <c r="A1412" s="1">
        <v>38971</v>
      </c>
      <c r="B1412" s="3" t="s">
        <v>1</v>
      </c>
      <c r="C1412" s="2">
        <v>38961</v>
      </c>
      <c r="D1412" s="5">
        <f>YEAR(Tabla1[[#This Row],[FECHA]])</f>
        <v>2006</v>
      </c>
      <c r="E1412" s="5">
        <f>IFERROR(VLOOKUP(Tabla1[[#This Row],[FECHA]],'COMPARENDOS TOTALES'!A:D,4,FALSE),0)</f>
        <v>51</v>
      </c>
      <c r="F1412" s="9">
        <f>IFERROR(VLOOKUP(Tabla1[[#This Row],[FECHA]],'COMPARENDOS TOTALES'!A:D,3,FALSE),0)</f>
        <v>11070400</v>
      </c>
      <c r="G1412" s="5">
        <f>IFERROR(VLOOKUP(Tabla1[[#This Row],[FECHA]],EXONERACIONES!A:D,4,FALSE),0)</f>
        <v>39</v>
      </c>
      <c r="H1412" s="9">
        <f>IFERROR(VLOOKUP(Tabla1[[#This Row],[FECHA]],EXONERACIONES!A:D,3,FALSE),0)</f>
        <v>8309600</v>
      </c>
      <c r="I1412" s="5">
        <f>IFERROR(VLOOKUP(Tabla1[[#This Row],[FECHA]],'SIMIT CON RES'!A:D,4,FALSE),0)</f>
        <v>0</v>
      </c>
      <c r="J1412" s="9">
        <f>IFERROR(VLOOKUP(Tabla1[[#This Row],[FECHA]],'SIMIT CON RES'!A:D,3,FALSE),0)</f>
        <v>0</v>
      </c>
      <c r="K1412">
        <f>IFERROR(VLOOKUP(Tabla1[[#This Row],[FECHA]],'SIMIT SIN RES'!A:D,4,FALSE),0)</f>
        <v>0</v>
      </c>
      <c r="L1412" s="9">
        <f>IFERROR(VLOOKUP(Tabla1[[#This Row],[FECHA]],'SIMIT SIN RES'!A:D,3,FALSE),0)</f>
        <v>0</v>
      </c>
      <c r="M1412" s="5">
        <f>IFERROR(VLOOKUP(Tabla1[[#This Row],[FECHA]],'RECAUDOS DE COMPARENDOS'!A:D,4,FALSE),0)</f>
        <v>4</v>
      </c>
      <c r="N1412" s="9">
        <f>IFERROR(VLOOKUP(Tabla1[[#This Row],[FECHA]],'RECAUDOS DE COMPARENDOS'!A:D,3,FALSE),0)</f>
        <v>1020000</v>
      </c>
      <c r="O1412" s="5">
        <f>IFERROR(VLOOKUP(Tabla1[[#This Row],[FECHA]],'RECAUDOS DE RESOLUCIONES'!A:D,4,FALSE),0)</f>
        <v>0</v>
      </c>
      <c r="P1412" s="9">
        <f>IFERROR(VLOOKUP(Tabla1[[#This Row],[FECHA]],'RECAUDOS DE RESOLUCIONES'!A:D,3,FALSE),0)</f>
        <v>0</v>
      </c>
      <c r="Q141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8</v>
      </c>
      <c r="R1412" s="9">
        <f>Tabla1[V. COMPARENDOS]-(Tabla1[V. EXONERACIONES]+Tabla1[[#This Row],[V. SIMIT CON RESOLUCION]]+Tabla1[[#This Row],[V. SIMIT SIN RESOLUCION]]+Tabla1[[#This Row],[V. RECAUDOS COMPARENDOS]]+Tabla1[[#This Row],[V. RECAUDOS RESOLUCIONES]])</f>
        <v>1740800</v>
      </c>
      <c r="S1412" s="11">
        <f>IFERROR(VLOOKUP(Tabla1[[#This Row],[FECHA]],'RECAUDOS LOCALES'!A:D,4,FALSE),0)</f>
        <v>6</v>
      </c>
      <c r="T1412" s="9">
        <f>IFERROR(VLOOKUP(Tabla1[[#This Row],[FECHA]],'RECAUDOS LOCALES'!A:D,3,FALSE),0)</f>
        <v>503387</v>
      </c>
      <c r="U1412" s="11">
        <f>IFERROR(VLOOKUP(Tabla1[[#This Row],[FECHA]],'RECAUDOS EXTERNOS'!A:D,4,FALSE),0)</f>
        <v>7</v>
      </c>
      <c r="V1412" s="9">
        <f>IFERROR(VLOOKUP(Tabla1[[#This Row],[FECHA]],'RECAUDOS EXTERNOS'!A:D,3,FALSE),0)</f>
        <v>1832436</v>
      </c>
    </row>
    <row r="1413" spans="1:22" x14ac:dyDescent="0.25">
      <c r="A1413" s="1">
        <v>38972</v>
      </c>
      <c r="B1413" s="3" t="s">
        <v>2</v>
      </c>
      <c r="C1413" s="2">
        <v>38961</v>
      </c>
      <c r="D1413" s="5">
        <f>YEAR(Tabla1[[#This Row],[FECHA]])</f>
        <v>2006</v>
      </c>
      <c r="E1413" s="5">
        <f>IFERROR(VLOOKUP(Tabla1[[#This Row],[FECHA]],'COMPARENDOS TOTALES'!A:D,4,FALSE),0)</f>
        <v>38</v>
      </c>
      <c r="F1413" s="9">
        <f>IFERROR(VLOOKUP(Tabla1[[#This Row],[FECHA]],'COMPARENDOS TOTALES'!A:D,3,FALSE),0)</f>
        <v>9193600</v>
      </c>
      <c r="G1413" s="5">
        <f>IFERROR(VLOOKUP(Tabla1[[#This Row],[FECHA]],EXONERACIONES!A:D,4,FALSE),0)</f>
        <v>27</v>
      </c>
      <c r="H1413" s="9">
        <f>IFERROR(VLOOKUP(Tabla1[[#This Row],[FECHA]],EXONERACIONES!A:D,3,FALSE),0)</f>
        <v>6636800</v>
      </c>
      <c r="I1413" s="5">
        <f>IFERROR(VLOOKUP(Tabla1[[#This Row],[FECHA]],'SIMIT CON RES'!A:D,4,FALSE),0)</f>
        <v>0</v>
      </c>
      <c r="J1413" s="9">
        <f>IFERROR(VLOOKUP(Tabla1[[#This Row],[FECHA]],'SIMIT CON RES'!A:D,3,FALSE),0)</f>
        <v>0</v>
      </c>
      <c r="K1413">
        <f>IFERROR(VLOOKUP(Tabla1[[#This Row],[FECHA]],'SIMIT SIN RES'!A:D,4,FALSE),0)</f>
        <v>0</v>
      </c>
      <c r="L1413" s="9">
        <f>IFERROR(VLOOKUP(Tabla1[[#This Row],[FECHA]],'SIMIT SIN RES'!A:D,3,FALSE),0)</f>
        <v>0</v>
      </c>
      <c r="M1413" s="5">
        <f>IFERROR(VLOOKUP(Tabla1[[#This Row],[FECHA]],'RECAUDOS DE COMPARENDOS'!A:D,4,FALSE),0)</f>
        <v>4</v>
      </c>
      <c r="N1413" s="9">
        <f>IFERROR(VLOOKUP(Tabla1[[#This Row],[FECHA]],'RECAUDOS DE COMPARENDOS'!A:D,3,FALSE),0)</f>
        <v>924800</v>
      </c>
      <c r="O1413" s="5">
        <f>IFERROR(VLOOKUP(Tabla1[[#This Row],[FECHA]],'RECAUDOS DE RESOLUCIONES'!A:D,4,FALSE),0)</f>
        <v>0</v>
      </c>
      <c r="P1413" s="9">
        <f>IFERROR(VLOOKUP(Tabla1[[#This Row],[FECHA]],'RECAUDOS DE RESOLUCIONES'!A:D,3,FALSE),0)</f>
        <v>0</v>
      </c>
      <c r="Q141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7</v>
      </c>
      <c r="R1413" s="9">
        <f>Tabla1[V. COMPARENDOS]-(Tabla1[V. EXONERACIONES]+Tabla1[[#This Row],[V. SIMIT CON RESOLUCION]]+Tabla1[[#This Row],[V. SIMIT SIN RESOLUCION]]+Tabla1[[#This Row],[V. RECAUDOS COMPARENDOS]]+Tabla1[[#This Row],[V. RECAUDOS RESOLUCIONES]])</f>
        <v>1632000</v>
      </c>
      <c r="S1413" s="11">
        <f>IFERROR(VLOOKUP(Tabla1[[#This Row],[FECHA]],'RECAUDOS LOCALES'!A:D,4,FALSE),0)</f>
        <v>6</v>
      </c>
      <c r="T1413" s="9">
        <f>IFERROR(VLOOKUP(Tabla1[[#This Row],[FECHA]],'RECAUDOS LOCALES'!A:D,3,FALSE),0)</f>
        <v>557718</v>
      </c>
      <c r="U1413" s="11">
        <f>IFERROR(VLOOKUP(Tabla1[[#This Row],[FECHA]],'RECAUDOS EXTERNOS'!A:D,4,FALSE),0)</f>
        <v>4</v>
      </c>
      <c r="V1413" s="9">
        <f>IFERROR(VLOOKUP(Tabla1[[#This Row],[FECHA]],'RECAUDOS EXTERNOS'!A:D,3,FALSE),0)</f>
        <v>1036305</v>
      </c>
    </row>
    <row r="1414" spans="1:22" x14ac:dyDescent="0.25">
      <c r="A1414" s="1">
        <v>38973</v>
      </c>
      <c r="B1414" s="3" t="s">
        <v>3</v>
      </c>
      <c r="C1414" s="2">
        <v>38961</v>
      </c>
      <c r="D1414" s="5">
        <f>YEAR(Tabla1[[#This Row],[FECHA]])</f>
        <v>2006</v>
      </c>
      <c r="E1414" s="5">
        <f>IFERROR(VLOOKUP(Tabla1[[#This Row],[FECHA]],'COMPARENDOS TOTALES'!A:D,4,FALSE),0)</f>
        <v>66</v>
      </c>
      <c r="F1414" s="9">
        <f>IFERROR(VLOOKUP(Tabla1[[#This Row],[FECHA]],'COMPARENDOS TOTALES'!A:D,3,FALSE),0)</f>
        <v>15109600</v>
      </c>
      <c r="G1414" s="5">
        <f>IFERROR(VLOOKUP(Tabla1[[#This Row],[FECHA]],EXONERACIONES!A:D,4,FALSE),0)</f>
        <v>39</v>
      </c>
      <c r="H1414" s="9">
        <f>IFERROR(VLOOKUP(Tabla1[[#This Row],[FECHA]],EXONERACIONES!A:D,3,FALSE),0)</f>
        <v>9193600</v>
      </c>
      <c r="I1414" s="5">
        <f>IFERROR(VLOOKUP(Tabla1[[#This Row],[FECHA]],'SIMIT CON RES'!A:D,4,FALSE),0)</f>
        <v>0</v>
      </c>
      <c r="J1414" s="9">
        <f>IFERROR(VLOOKUP(Tabla1[[#This Row],[FECHA]],'SIMIT CON RES'!A:D,3,FALSE),0)</f>
        <v>0</v>
      </c>
      <c r="K1414">
        <f>IFERROR(VLOOKUP(Tabla1[[#This Row],[FECHA]],'SIMIT SIN RES'!A:D,4,FALSE),0)</f>
        <v>0</v>
      </c>
      <c r="L1414" s="9">
        <f>IFERROR(VLOOKUP(Tabla1[[#This Row],[FECHA]],'SIMIT SIN RES'!A:D,3,FALSE),0)</f>
        <v>0</v>
      </c>
      <c r="M1414" s="5">
        <f>IFERROR(VLOOKUP(Tabla1[[#This Row],[FECHA]],'RECAUDOS DE COMPARENDOS'!A:D,4,FALSE),0)</f>
        <v>11</v>
      </c>
      <c r="N1414" s="9">
        <f>IFERROR(VLOOKUP(Tabla1[[#This Row],[FECHA]],'RECAUDOS DE COMPARENDOS'!A:D,3,FALSE),0)</f>
        <v>2448000</v>
      </c>
      <c r="O1414" s="5">
        <f>IFERROR(VLOOKUP(Tabla1[[#This Row],[FECHA]],'RECAUDOS DE RESOLUCIONES'!A:D,4,FALSE),0)</f>
        <v>0</v>
      </c>
      <c r="P1414" s="9">
        <f>IFERROR(VLOOKUP(Tabla1[[#This Row],[FECHA]],'RECAUDOS DE RESOLUCIONES'!A:D,3,FALSE),0)</f>
        <v>0</v>
      </c>
      <c r="Q141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16</v>
      </c>
      <c r="R1414" s="9">
        <f>Tabla1[V. COMPARENDOS]-(Tabla1[V. EXONERACIONES]+Tabla1[[#This Row],[V. SIMIT CON RESOLUCION]]+Tabla1[[#This Row],[V. SIMIT SIN RESOLUCION]]+Tabla1[[#This Row],[V. RECAUDOS COMPARENDOS]]+Tabla1[[#This Row],[V. RECAUDOS RESOLUCIONES]])</f>
        <v>3468000</v>
      </c>
      <c r="S1414" s="11">
        <f>IFERROR(VLOOKUP(Tabla1[[#This Row],[FECHA]],'RECAUDOS LOCALES'!A:D,4,FALSE),0)</f>
        <v>10</v>
      </c>
      <c r="T1414" s="9">
        <f>IFERROR(VLOOKUP(Tabla1[[#This Row],[FECHA]],'RECAUDOS LOCALES'!A:D,3,FALSE),0)</f>
        <v>1162108</v>
      </c>
      <c r="U1414" s="11">
        <f>IFERROR(VLOOKUP(Tabla1[[#This Row],[FECHA]],'RECAUDOS EXTERNOS'!A:D,4,FALSE),0)</f>
        <v>12</v>
      </c>
      <c r="V1414" s="9">
        <f>IFERROR(VLOOKUP(Tabla1[[#This Row],[FECHA]],'RECAUDOS EXTERNOS'!A:D,3,FALSE),0)</f>
        <v>2444370</v>
      </c>
    </row>
    <row r="1415" spans="1:22" x14ac:dyDescent="0.25">
      <c r="A1415" s="1">
        <v>38974</v>
      </c>
      <c r="B1415" s="3" t="s">
        <v>6</v>
      </c>
      <c r="C1415" s="2">
        <v>38961</v>
      </c>
      <c r="D1415" s="5">
        <f>YEAR(Tabla1[[#This Row],[FECHA]])</f>
        <v>2006</v>
      </c>
      <c r="E1415" s="5">
        <f>IFERROR(VLOOKUP(Tabla1[[#This Row],[FECHA]],'COMPARENDOS TOTALES'!A:D,4,FALSE),0)</f>
        <v>21</v>
      </c>
      <c r="F1415" s="9">
        <f>IFERROR(VLOOKUP(Tabla1[[#This Row],[FECHA]],'COMPARENDOS TOTALES'!A:D,3,FALSE),0)</f>
        <v>4392800</v>
      </c>
      <c r="G1415" s="5">
        <f>IFERROR(VLOOKUP(Tabla1[[#This Row],[FECHA]],EXONERACIONES!A:D,4,FALSE),0)</f>
        <v>17</v>
      </c>
      <c r="H1415" s="9">
        <f>IFERROR(VLOOKUP(Tabla1[[#This Row],[FECHA]],EXONERACIONES!A:D,3,FALSE),0)</f>
        <v>3576800</v>
      </c>
      <c r="I1415" s="5">
        <f>IFERROR(VLOOKUP(Tabla1[[#This Row],[FECHA]],'SIMIT CON RES'!A:D,4,FALSE),0)</f>
        <v>0</v>
      </c>
      <c r="J1415" s="9">
        <f>IFERROR(VLOOKUP(Tabla1[[#This Row],[FECHA]],'SIMIT CON RES'!A:D,3,FALSE),0)</f>
        <v>0</v>
      </c>
      <c r="K1415">
        <f>IFERROR(VLOOKUP(Tabla1[[#This Row],[FECHA]],'SIMIT SIN RES'!A:D,4,FALSE),0)</f>
        <v>0</v>
      </c>
      <c r="L1415" s="9">
        <f>IFERROR(VLOOKUP(Tabla1[[#This Row],[FECHA]],'SIMIT SIN RES'!A:D,3,FALSE),0)</f>
        <v>0</v>
      </c>
      <c r="M1415" s="5">
        <f>IFERROR(VLOOKUP(Tabla1[[#This Row],[FECHA]],'RECAUDOS DE COMPARENDOS'!A:D,4,FALSE),0)</f>
        <v>2</v>
      </c>
      <c r="N1415" s="9">
        <f>IFERROR(VLOOKUP(Tabla1[[#This Row],[FECHA]],'RECAUDOS DE COMPARENDOS'!A:D,3,FALSE),0)</f>
        <v>408000</v>
      </c>
      <c r="O1415" s="5">
        <f>IFERROR(VLOOKUP(Tabla1[[#This Row],[FECHA]],'RECAUDOS DE RESOLUCIONES'!A:D,4,FALSE),0)</f>
        <v>0</v>
      </c>
      <c r="P1415" s="9">
        <f>IFERROR(VLOOKUP(Tabla1[[#This Row],[FECHA]],'RECAUDOS DE RESOLUCIONES'!A:D,3,FALSE),0)</f>
        <v>0</v>
      </c>
      <c r="Q141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1415" s="9">
        <f>Tabla1[V. COMPARENDOS]-(Tabla1[V. EXONERACIONES]+Tabla1[[#This Row],[V. SIMIT CON RESOLUCION]]+Tabla1[[#This Row],[V. SIMIT SIN RESOLUCION]]+Tabla1[[#This Row],[V. RECAUDOS COMPARENDOS]]+Tabla1[[#This Row],[V. RECAUDOS RESOLUCIONES]])</f>
        <v>408000</v>
      </c>
      <c r="S1415" s="11">
        <f>IFERROR(VLOOKUP(Tabla1[[#This Row],[FECHA]],'RECAUDOS LOCALES'!A:D,4,FALSE),0)</f>
        <v>5</v>
      </c>
      <c r="T1415" s="9">
        <f>IFERROR(VLOOKUP(Tabla1[[#This Row],[FECHA]],'RECAUDOS LOCALES'!A:D,3,FALSE),0)</f>
        <v>510000</v>
      </c>
      <c r="U1415" s="11">
        <f>IFERROR(VLOOKUP(Tabla1[[#This Row],[FECHA]],'RECAUDOS EXTERNOS'!A:D,4,FALSE),0)</f>
        <v>5</v>
      </c>
      <c r="V1415" s="9">
        <f>IFERROR(VLOOKUP(Tabla1[[#This Row],[FECHA]],'RECAUDOS EXTERNOS'!A:D,3,FALSE),0)</f>
        <v>974807</v>
      </c>
    </row>
    <row r="1416" spans="1:22" x14ac:dyDescent="0.25">
      <c r="A1416" s="1">
        <v>38975</v>
      </c>
      <c r="B1416" s="3" t="s">
        <v>0</v>
      </c>
      <c r="C1416" s="2">
        <v>38961</v>
      </c>
      <c r="D1416" s="5">
        <f>YEAR(Tabla1[[#This Row],[FECHA]])</f>
        <v>2006</v>
      </c>
      <c r="E1416" s="5">
        <f>IFERROR(VLOOKUP(Tabla1[[#This Row],[FECHA]],'COMPARENDOS TOTALES'!A:D,4,FALSE),0)</f>
        <v>23</v>
      </c>
      <c r="F1416" s="9">
        <f>IFERROR(VLOOKUP(Tabla1[[#This Row],[FECHA]],'COMPARENDOS TOTALES'!A:D,3,FALSE),0)</f>
        <v>5820800</v>
      </c>
      <c r="G1416" s="5">
        <f>IFERROR(VLOOKUP(Tabla1[[#This Row],[FECHA]],EXONERACIONES!A:D,4,FALSE),0)</f>
        <v>15</v>
      </c>
      <c r="H1416" s="9">
        <f>IFERROR(VLOOKUP(Tabla1[[#This Row],[FECHA]],EXONERACIONES!A:D,3,FALSE),0)</f>
        <v>3780800</v>
      </c>
      <c r="I1416" s="5">
        <f>IFERROR(VLOOKUP(Tabla1[[#This Row],[FECHA]],'SIMIT CON RES'!A:D,4,FALSE),0)</f>
        <v>0</v>
      </c>
      <c r="J1416" s="9">
        <f>IFERROR(VLOOKUP(Tabla1[[#This Row],[FECHA]],'SIMIT CON RES'!A:D,3,FALSE),0)</f>
        <v>0</v>
      </c>
      <c r="K1416">
        <f>IFERROR(VLOOKUP(Tabla1[[#This Row],[FECHA]],'SIMIT SIN RES'!A:D,4,FALSE),0)</f>
        <v>0</v>
      </c>
      <c r="L1416" s="9">
        <f>IFERROR(VLOOKUP(Tabla1[[#This Row],[FECHA]],'SIMIT SIN RES'!A:D,3,FALSE),0)</f>
        <v>0</v>
      </c>
      <c r="M1416" s="5">
        <f>IFERROR(VLOOKUP(Tabla1[[#This Row],[FECHA]],'RECAUDOS DE COMPARENDOS'!A:D,4,FALSE),0)</f>
        <v>2</v>
      </c>
      <c r="N1416" s="9">
        <f>IFERROR(VLOOKUP(Tabla1[[#This Row],[FECHA]],'RECAUDOS DE COMPARENDOS'!A:D,3,FALSE),0)</f>
        <v>612000</v>
      </c>
      <c r="O1416" s="5">
        <f>IFERROR(VLOOKUP(Tabla1[[#This Row],[FECHA]],'RECAUDOS DE RESOLUCIONES'!A:D,4,FALSE),0)</f>
        <v>0</v>
      </c>
      <c r="P1416" s="9">
        <f>IFERROR(VLOOKUP(Tabla1[[#This Row],[FECHA]],'RECAUDOS DE RESOLUCIONES'!A:D,3,FALSE),0)</f>
        <v>0</v>
      </c>
      <c r="Q141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1416" s="9">
        <f>Tabla1[V. COMPARENDOS]-(Tabla1[V. EXONERACIONES]+Tabla1[[#This Row],[V. SIMIT CON RESOLUCION]]+Tabla1[[#This Row],[V. SIMIT SIN RESOLUCION]]+Tabla1[[#This Row],[V. RECAUDOS COMPARENDOS]]+Tabla1[[#This Row],[V. RECAUDOS RESOLUCIONES]])</f>
        <v>1428000</v>
      </c>
      <c r="S1416" s="11">
        <f>IFERROR(VLOOKUP(Tabla1[[#This Row],[FECHA]],'RECAUDOS LOCALES'!A:D,4,FALSE),0)</f>
        <v>11</v>
      </c>
      <c r="T1416" s="9">
        <f>IFERROR(VLOOKUP(Tabla1[[#This Row],[FECHA]],'RECAUDOS LOCALES'!A:D,3,FALSE),0)</f>
        <v>980091</v>
      </c>
      <c r="U1416" s="11">
        <f>IFERROR(VLOOKUP(Tabla1[[#This Row],[FECHA]],'RECAUDOS EXTERNOS'!A:D,4,FALSE),0)</f>
        <v>3</v>
      </c>
      <c r="V1416" s="9">
        <f>IFERROR(VLOOKUP(Tabla1[[#This Row],[FECHA]],'RECAUDOS EXTERNOS'!A:D,3,FALSE),0)</f>
        <v>831800</v>
      </c>
    </row>
    <row r="1417" spans="1:22" x14ac:dyDescent="0.25">
      <c r="A1417" s="1">
        <v>38976</v>
      </c>
      <c r="B1417" s="3" t="s">
        <v>5</v>
      </c>
      <c r="C1417" s="2">
        <v>38961</v>
      </c>
      <c r="D1417" s="5">
        <f>YEAR(Tabla1[[#This Row],[FECHA]])</f>
        <v>2006</v>
      </c>
      <c r="E1417" s="5">
        <f>IFERROR(VLOOKUP(Tabla1[[#This Row],[FECHA]],'COMPARENDOS TOTALES'!A:D,4,FALSE),0)</f>
        <v>29</v>
      </c>
      <c r="F1417" s="9">
        <f>IFERROR(VLOOKUP(Tabla1[[#This Row],[FECHA]],'COMPARENDOS TOTALES'!A:D,3,FALSE),0)</f>
        <v>7248800</v>
      </c>
      <c r="G1417" s="5">
        <f>IFERROR(VLOOKUP(Tabla1[[#This Row],[FECHA]],EXONERACIONES!A:D,4,FALSE),0)</f>
        <v>23</v>
      </c>
      <c r="H1417" s="9">
        <f>IFERROR(VLOOKUP(Tabla1[[#This Row],[FECHA]],EXONERACIONES!A:D,3,FALSE),0)</f>
        <v>5820800</v>
      </c>
      <c r="I1417" s="5">
        <f>IFERROR(VLOOKUP(Tabla1[[#This Row],[FECHA]],'SIMIT CON RES'!A:D,4,FALSE),0)</f>
        <v>0</v>
      </c>
      <c r="J1417" s="9">
        <f>IFERROR(VLOOKUP(Tabla1[[#This Row],[FECHA]],'SIMIT CON RES'!A:D,3,FALSE),0)</f>
        <v>0</v>
      </c>
      <c r="K1417">
        <f>IFERROR(VLOOKUP(Tabla1[[#This Row],[FECHA]],'SIMIT SIN RES'!A:D,4,FALSE),0)</f>
        <v>0</v>
      </c>
      <c r="L1417" s="9">
        <f>IFERROR(VLOOKUP(Tabla1[[#This Row],[FECHA]],'SIMIT SIN RES'!A:D,3,FALSE),0)</f>
        <v>0</v>
      </c>
      <c r="M1417" s="5">
        <f>IFERROR(VLOOKUP(Tabla1[[#This Row],[FECHA]],'RECAUDOS DE COMPARENDOS'!A:D,4,FALSE),0)</f>
        <v>3</v>
      </c>
      <c r="N1417" s="9">
        <f>IFERROR(VLOOKUP(Tabla1[[#This Row],[FECHA]],'RECAUDOS DE COMPARENDOS'!A:D,3,FALSE),0)</f>
        <v>612000</v>
      </c>
      <c r="O1417" s="5">
        <f>IFERROR(VLOOKUP(Tabla1[[#This Row],[FECHA]],'RECAUDOS DE RESOLUCIONES'!A:D,4,FALSE),0)</f>
        <v>0</v>
      </c>
      <c r="P1417" s="9">
        <f>IFERROR(VLOOKUP(Tabla1[[#This Row],[FECHA]],'RECAUDOS DE RESOLUCIONES'!A:D,3,FALSE),0)</f>
        <v>0</v>
      </c>
      <c r="Q141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1417" s="9">
        <f>Tabla1[V. COMPARENDOS]-(Tabla1[V. EXONERACIONES]+Tabla1[[#This Row],[V. SIMIT CON RESOLUCION]]+Tabla1[[#This Row],[V. SIMIT SIN RESOLUCION]]+Tabla1[[#This Row],[V. RECAUDOS COMPARENDOS]]+Tabla1[[#This Row],[V. RECAUDOS RESOLUCIONES]])</f>
        <v>816000</v>
      </c>
      <c r="S1417" s="11">
        <f>IFERROR(VLOOKUP(Tabla1[[#This Row],[FECHA]],'RECAUDOS LOCALES'!A:D,4,FALSE),0)</f>
        <v>0</v>
      </c>
      <c r="T1417" s="9">
        <f>IFERROR(VLOOKUP(Tabla1[[#This Row],[FECHA]],'RECAUDOS LOCALES'!A:D,3,FALSE),0)</f>
        <v>0</v>
      </c>
      <c r="U1417" s="11">
        <f>IFERROR(VLOOKUP(Tabla1[[#This Row],[FECHA]],'RECAUDOS EXTERNOS'!A:D,4,FALSE),0)</f>
        <v>0</v>
      </c>
      <c r="V1417" s="9">
        <f>IFERROR(VLOOKUP(Tabla1[[#This Row],[FECHA]],'RECAUDOS EXTERNOS'!A:D,3,FALSE),0)</f>
        <v>0</v>
      </c>
    </row>
    <row r="1418" spans="1:22" x14ac:dyDescent="0.25">
      <c r="A1418" s="1">
        <v>38977</v>
      </c>
      <c r="B1418" s="3" t="s">
        <v>4</v>
      </c>
      <c r="C1418" s="2">
        <v>38961</v>
      </c>
      <c r="D1418" s="5">
        <f>YEAR(Tabla1[[#This Row],[FECHA]])</f>
        <v>2006</v>
      </c>
      <c r="E1418" s="5">
        <f>IFERROR(VLOOKUP(Tabla1[[#This Row],[FECHA]],'COMPARENDOS TOTALES'!A:D,4,FALSE),0)</f>
        <v>37</v>
      </c>
      <c r="F1418" s="9">
        <f>IFERROR(VLOOKUP(Tabla1[[#This Row],[FECHA]],'COMPARENDOS TOTALES'!A:D,3,FALSE),0)</f>
        <v>8064800</v>
      </c>
      <c r="G1418" s="5">
        <f>IFERROR(VLOOKUP(Tabla1[[#This Row],[FECHA]],EXONERACIONES!A:D,4,FALSE),0)</f>
        <v>21</v>
      </c>
      <c r="H1418" s="9">
        <f>IFERROR(VLOOKUP(Tabla1[[#This Row],[FECHA]],EXONERACIONES!A:D,3,FALSE),0)</f>
        <v>4896000</v>
      </c>
      <c r="I1418" s="5">
        <f>IFERROR(VLOOKUP(Tabla1[[#This Row],[FECHA]],'SIMIT CON RES'!A:D,4,FALSE),0)</f>
        <v>0</v>
      </c>
      <c r="J1418" s="9">
        <f>IFERROR(VLOOKUP(Tabla1[[#This Row],[FECHA]],'SIMIT CON RES'!A:D,3,FALSE),0)</f>
        <v>0</v>
      </c>
      <c r="K1418">
        <f>IFERROR(VLOOKUP(Tabla1[[#This Row],[FECHA]],'SIMIT SIN RES'!A:D,4,FALSE),0)</f>
        <v>0</v>
      </c>
      <c r="L1418" s="9">
        <f>IFERROR(VLOOKUP(Tabla1[[#This Row],[FECHA]],'SIMIT SIN RES'!A:D,3,FALSE),0)</f>
        <v>0</v>
      </c>
      <c r="M1418" s="5">
        <f>IFERROR(VLOOKUP(Tabla1[[#This Row],[FECHA]],'RECAUDOS DE COMPARENDOS'!A:D,4,FALSE),0)</f>
        <v>2</v>
      </c>
      <c r="N1418" s="9">
        <f>IFERROR(VLOOKUP(Tabla1[[#This Row],[FECHA]],'RECAUDOS DE COMPARENDOS'!A:D,3,FALSE),0)</f>
        <v>408000</v>
      </c>
      <c r="O1418" s="5">
        <f>IFERROR(VLOOKUP(Tabla1[[#This Row],[FECHA]],'RECAUDOS DE RESOLUCIONES'!A:D,4,FALSE),0)</f>
        <v>0</v>
      </c>
      <c r="P1418" s="9">
        <f>IFERROR(VLOOKUP(Tabla1[[#This Row],[FECHA]],'RECAUDOS DE RESOLUCIONES'!A:D,3,FALSE),0)</f>
        <v>0</v>
      </c>
      <c r="Q141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14</v>
      </c>
      <c r="R1418" s="9">
        <f>Tabla1[V. COMPARENDOS]-(Tabla1[V. EXONERACIONES]+Tabla1[[#This Row],[V. SIMIT CON RESOLUCION]]+Tabla1[[#This Row],[V. SIMIT SIN RESOLUCION]]+Tabla1[[#This Row],[V. RECAUDOS COMPARENDOS]]+Tabla1[[#This Row],[V. RECAUDOS RESOLUCIONES]])</f>
        <v>2760800</v>
      </c>
      <c r="S1418" s="11">
        <f>IFERROR(VLOOKUP(Tabla1[[#This Row],[FECHA]],'RECAUDOS LOCALES'!A:D,4,FALSE),0)</f>
        <v>0</v>
      </c>
      <c r="T1418" s="9">
        <f>IFERROR(VLOOKUP(Tabla1[[#This Row],[FECHA]],'RECAUDOS LOCALES'!A:D,3,FALSE),0)</f>
        <v>0</v>
      </c>
      <c r="U1418" s="11">
        <f>IFERROR(VLOOKUP(Tabla1[[#This Row],[FECHA]],'RECAUDOS EXTERNOS'!A:D,4,FALSE),0)</f>
        <v>0</v>
      </c>
      <c r="V1418" s="9">
        <f>IFERROR(VLOOKUP(Tabla1[[#This Row],[FECHA]],'RECAUDOS EXTERNOS'!A:D,3,FALSE),0)</f>
        <v>0</v>
      </c>
    </row>
    <row r="1419" spans="1:22" x14ac:dyDescent="0.25">
      <c r="A1419" s="1">
        <v>38978</v>
      </c>
      <c r="B1419" s="3" t="s">
        <v>1</v>
      </c>
      <c r="C1419" s="2">
        <v>38961</v>
      </c>
      <c r="D1419" s="5">
        <f>YEAR(Tabla1[[#This Row],[FECHA]])</f>
        <v>2006</v>
      </c>
      <c r="E1419" s="5">
        <f>IFERROR(VLOOKUP(Tabla1[[#This Row],[FECHA]],'COMPARENDOS TOTALES'!A:D,4,FALSE),0)</f>
        <v>34</v>
      </c>
      <c r="F1419" s="9">
        <f>IFERROR(VLOOKUP(Tabla1[[#This Row],[FECHA]],'COMPARENDOS TOTALES'!A:D,3,FALSE),0)</f>
        <v>7466400</v>
      </c>
      <c r="G1419" s="5">
        <f>IFERROR(VLOOKUP(Tabla1[[#This Row],[FECHA]],EXONERACIONES!A:D,4,FALSE),0)</f>
        <v>28</v>
      </c>
      <c r="H1419" s="9">
        <f>IFERROR(VLOOKUP(Tabla1[[#This Row],[FECHA]],EXONERACIONES!A:D,3,FALSE),0)</f>
        <v>6337600</v>
      </c>
      <c r="I1419" s="5">
        <f>IFERROR(VLOOKUP(Tabla1[[#This Row],[FECHA]],'SIMIT CON RES'!A:D,4,FALSE),0)</f>
        <v>0</v>
      </c>
      <c r="J1419" s="9">
        <f>IFERROR(VLOOKUP(Tabla1[[#This Row],[FECHA]],'SIMIT CON RES'!A:D,3,FALSE),0)</f>
        <v>0</v>
      </c>
      <c r="K1419">
        <f>IFERROR(VLOOKUP(Tabla1[[#This Row],[FECHA]],'SIMIT SIN RES'!A:D,4,FALSE),0)</f>
        <v>0</v>
      </c>
      <c r="L1419" s="9">
        <f>IFERROR(VLOOKUP(Tabla1[[#This Row],[FECHA]],'SIMIT SIN RES'!A:D,3,FALSE),0)</f>
        <v>0</v>
      </c>
      <c r="M1419" s="5">
        <f>IFERROR(VLOOKUP(Tabla1[[#This Row],[FECHA]],'RECAUDOS DE COMPARENDOS'!A:D,4,FALSE),0)</f>
        <v>4</v>
      </c>
      <c r="N1419" s="9">
        <f>IFERROR(VLOOKUP(Tabla1[[#This Row],[FECHA]],'RECAUDOS DE COMPARENDOS'!A:D,3,FALSE),0)</f>
        <v>816000</v>
      </c>
      <c r="O1419" s="5">
        <f>IFERROR(VLOOKUP(Tabla1[[#This Row],[FECHA]],'RECAUDOS DE RESOLUCIONES'!A:D,4,FALSE),0)</f>
        <v>0</v>
      </c>
      <c r="P1419" s="9">
        <f>IFERROR(VLOOKUP(Tabla1[[#This Row],[FECHA]],'RECAUDOS DE RESOLUCIONES'!A:D,3,FALSE),0)</f>
        <v>0</v>
      </c>
      <c r="Q141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1419" s="9">
        <f>Tabla1[V. COMPARENDOS]-(Tabla1[V. EXONERACIONES]+Tabla1[[#This Row],[V. SIMIT CON RESOLUCION]]+Tabla1[[#This Row],[V. SIMIT SIN RESOLUCION]]+Tabla1[[#This Row],[V. RECAUDOS COMPARENDOS]]+Tabla1[[#This Row],[V. RECAUDOS RESOLUCIONES]])</f>
        <v>312800</v>
      </c>
      <c r="S1419" s="11">
        <f>IFERROR(VLOOKUP(Tabla1[[#This Row],[FECHA]],'RECAUDOS LOCALES'!A:D,4,FALSE),0)</f>
        <v>5</v>
      </c>
      <c r="T1419" s="9">
        <f>IFERROR(VLOOKUP(Tabla1[[#This Row],[FECHA]],'RECAUDOS LOCALES'!A:D,3,FALSE),0)</f>
        <v>477696</v>
      </c>
      <c r="U1419" s="11">
        <f>IFERROR(VLOOKUP(Tabla1[[#This Row],[FECHA]],'RECAUDOS EXTERNOS'!A:D,4,FALSE),0)</f>
        <v>6</v>
      </c>
      <c r="V1419" s="9">
        <f>IFERROR(VLOOKUP(Tabla1[[#This Row],[FECHA]],'RECAUDOS EXTERNOS'!A:D,3,FALSE),0)</f>
        <v>1714533</v>
      </c>
    </row>
    <row r="1420" spans="1:22" x14ac:dyDescent="0.25">
      <c r="A1420" s="1">
        <v>38979</v>
      </c>
      <c r="B1420" s="3" t="s">
        <v>2</v>
      </c>
      <c r="C1420" s="2">
        <v>38961</v>
      </c>
      <c r="D1420" s="5">
        <f>YEAR(Tabla1[[#This Row],[FECHA]])</f>
        <v>2006</v>
      </c>
      <c r="E1420" s="5">
        <f>IFERROR(VLOOKUP(Tabla1[[#This Row],[FECHA]],'COMPARENDOS TOTALES'!A:D,4,FALSE),0)</f>
        <v>25</v>
      </c>
      <c r="F1420" s="9">
        <f>IFERROR(VLOOKUP(Tabla1[[#This Row],[FECHA]],'COMPARENDOS TOTALES'!A:D,3,FALSE),0)</f>
        <v>5208800</v>
      </c>
      <c r="G1420" s="5">
        <f>IFERROR(VLOOKUP(Tabla1[[#This Row],[FECHA]],EXONERACIONES!A:D,4,FALSE),0)</f>
        <v>16</v>
      </c>
      <c r="H1420" s="9">
        <f>IFERROR(VLOOKUP(Tabla1[[#This Row],[FECHA]],EXONERACIONES!A:D,3,FALSE),0)</f>
        <v>3372800</v>
      </c>
      <c r="I1420" s="5">
        <f>IFERROR(VLOOKUP(Tabla1[[#This Row],[FECHA]],'SIMIT CON RES'!A:D,4,FALSE),0)</f>
        <v>0</v>
      </c>
      <c r="J1420" s="9">
        <f>IFERROR(VLOOKUP(Tabla1[[#This Row],[FECHA]],'SIMIT CON RES'!A:D,3,FALSE),0)</f>
        <v>0</v>
      </c>
      <c r="K1420">
        <f>IFERROR(VLOOKUP(Tabla1[[#This Row],[FECHA]],'SIMIT SIN RES'!A:D,4,FALSE),0)</f>
        <v>0</v>
      </c>
      <c r="L1420" s="9">
        <f>IFERROR(VLOOKUP(Tabla1[[#This Row],[FECHA]],'SIMIT SIN RES'!A:D,3,FALSE),0)</f>
        <v>0</v>
      </c>
      <c r="M1420" s="5">
        <f>IFERROR(VLOOKUP(Tabla1[[#This Row],[FECHA]],'RECAUDOS DE COMPARENDOS'!A:D,4,FALSE),0)</f>
        <v>1</v>
      </c>
      <c r="N1420" s="9">
        <f>IFERROR(VLOOKUP(Tabla1[[#This Row],[FECHA]],'RECAUDOS DE COMPARENDOS'!A:D,3,FALSE),0)</f>
        <v>204000</v>
      </c>
      <c r="O1420" s="5">
        <f>IFERROR(VLOOKUP(Tabla1[[#This Row],[FECHA]],'RECAUDOS DE RESOLUCIONES'!A:D,4,FALSE),0)</f>
        <v>0</v>
      </c>
      <c r="P1420" s="9">
        <f>IFERROR(VLOOKUP(Tabla1[[#This Row],[FECHA]],'RECAUDOS DE RESOLUCIONES'!A:D,3,FALSE),0)</f>
        <v>0</v>
      </c>
      <c r="Q142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8</v>
      </c>
      <c r="R1420" s="9">
        <f>Tabla1[V. COMPARENDOS]-(Tabla1[V. EXONERACIONES]+Tabla1[[#This Row],[V. SIMIT CON RESOLUCION]]+Tabla1[[#This Row],[V. SIMIT SIN RESOLUCION]]+Tabla1[[#This Row],[V. RECAUDOS COMPARENDOS]]+Tabla1[[#This Row],[V. RECAUDOS RESOLUCIONES]])</f>
        <v>1632000</v>
      </c>
      <c r="S1420" s="11">
        <f>IFERROR(VLOOKUP(Tabla1[[#This Row],[FECHA]],'RECAUDOS LOCALES'!A:D,4,FALSE),0)</f>
        <v>5</v>
      </c>
      <c r="T1420" s="9">
        <f>IFERROR(VLOOKUP(Tabla1[[#This Row],[FECHA]],'RECAUDOS LOCALES'!A:D,3,FALSE),0)</f>
        <v>499871</v>
      </c>
      <c r="U1420" s="11">
        <f>IFERROR(VLOOKUP(Tabla1[[#This Row],[FECHA]],'RECAUDOS EXTERNOS'!A:D,4,FALSE),0)</f>
        <v>9</v>
      </c>
      <c r="V1420" s="9">
        <f>IFERROR(VLOOKUP(Tabla1[[#This Row],[FECHA]],'RECAUDOS EXTERNOS'!A:D,3,FALSE),0)</f>
        <v>2077800</v>
      </c>
    </row>
    <row r="1421" spans="1:22" x14ac:dyDescent="0.25">
      <c r="A1421" s="1">
        <v>38980</v>
      </c>
      <c r="B1421" s="3" t="s">
        <v>3</v>
      </c>
      <c r="C1421" s="2">
        <v>38961</v>
      </c>
      <c r="D1421" s="5">
        <f>YEAR(Tabla1[[#This Row],[FECHA]])</f>
        <v>2006</v>
      </c>
      <c r="E1421" s="5">
        <f>IFERROR(VLOOKUP(Tabla1[[#This Row],[FECHA]],'COMPARENDOS TOTALES'!A:D,4,FALSE),0)</f>
        <v>37</v>
      </c>
      <c r="F1421" s="9">
        <f>IFERROR(VLOOKUP(Tabla1[[#This Row],[FECHA]],'COMPARENDOS TOTALES'!A:D,3,FALSE),0)</f>
        <v>8296000</v>
      </c>
      <c r="G1421" s="5">
        <f>IFERROR(VLOOKUP(Tabla1[[#This Row],[FECHA]],EXONERACIONES!A:D,4,FALSE),0)</f>
        <v>31</v>
      </c>
      <c r="H1421" s="9">
        <f>IFERROR(VLOOKUP(Tabla1[[#This Row],[FECHA]],EXONERACIONES!A:D,3,FALSE),0)</f>
        <v>6963200</v>
      </c>
      <c r="I1421" s="5">
        <f>IFERROR(VLOOKUP(Tabla1[[#This Row],[FECHA]],'SIMIT CON RES'!A:D,4,FALSE),0)</f>
        <v>0</v>
      </c>
      <c r="J1421" s="9">
        <f>IFERROR(VLOOKUP(Tabla1[[#This Row],[FECHA]],'SIMIT CON RES'!A:D,3,FALSE),0)</f>
        <v>0</v>
      </c>
      <c r="K1421">
        <f>IFERROR(VLOOKUP(Tabla1[[#This Row],[FECHA]],'SIMIT SIN RES'!A:D,4,FALSE),0)</f>
        <v>0</v>
      </c>
      <c r="L1421" s="9">
        <f>IFERROR(VLOOKUP(Tabla1[[#This Row],[FECHA]],'SIMIT SIN RES'!A:D,3,FALSE),0)</f>
        <v>0</v>
      </c>
      <c r="M1421" s="5">
        <f>IFERROR(VLOOKUP(Tabla1[[#This Row],[FECHA]],'RECAUDOS DE COMPARENDOS'!A:D,4,FALSE),0)</f>
        <v>2</v>
      </c>
      <c r="N1421" s="9">
        <f>IFERROR(VLOOKUP(Tabla1[[#This Row],[FECHA]],'RECAUDOS DE COMPARENDOS'!A:D,3,FALSE),0)</f>
        <v>516800</v>
      </c>
      <c r="O1421" s="5">
        <f>IFERROR(VLOOKUP(Tabla1[[#This Row],[FECHA]],'RECAUDOS DE RESOLUCIONES'!A:D,4,FALSE),0)</f>
        <v>0</v>
      </c>
      <c r="P1421" s="9">
        <f>IFERROR(VLOOKUP(Tabla1[[#This Row],[FECHA]],'RECAUDOS DE RESOLUCIONES'!A:D,3,FALSE),0)</f>
        <v>0</v>
      </c>
      <c r="Q142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1421" s="9">
        <f>Tabla1[V. COMPARENDOS]-(Tabla1[V. EXONERACIONES]+Tabla1[[#This Row],[V. SIMIT CON RESOLUCION]]+Tabla1[[#This Row],[V. SIMIT SIN RESOLUCION]]+Tabla1[[#This Row],[V. RECAUDOS COMPARENDOS]]+Tabla1[[#This Row],[V. RECAUDOS RESOLUCIONES]])</f>
        <v>816000</v>
      </c>
      <c r="S1421" s="11">
        <f>IFERROR(VLOOKUP(Tabla1[[#This Row],[FECHA]],'RECAUDOS LOCALES'!A:D,4,FALSE),0)</f>
        <v>6</v>
      </c>
      <c r="T1421" s="9">
        <f>IFERROR(VLOOKUP(Tabla1[[#This Row],[FECHA]],'RECAUDOS LOCALES'!A:D,3,FALSE),0)</f>
        <v>538536</v>
      </c>
      <c r="U1421" s="11">
        <f>IFERROR(VLOOKUP(Tabla1[[#This Row],[FECHA]],'RECAUDOS EXTERNOS'!A:D,4,FALSE),0)</f>
        <v>6</v>
      </c>
      <c r="V1421" s="9">
        <f>IFERROR(VLOOKUP(Tabla1[[#This Row],[FECHA]],'RECAUDOS EXTERNOS'!A:D,3,FALSE),0)</f>
        <v>1167236</v>
      </c>
    </row>
    <row r="1422" spans="1:22" x14ac:dyDescent="0.25">
      <c r="A1422" s="1">
        <v>38981</v>
      </c>
      <c r="B1422" s="3" t="s">
        <v>6</v>
      </c>
      <c r="C1422" s="2">
        <v>38961</v>
      </c>
      <c r="D1422" s="5">
        <f>YEAR(Tabla1[[#This Row],[FECHA]])</f>
        <v>2006</v>
      </c>
      <c r="E1422" s="5">
        <f>IFERROR(VLOOKUP(Tabla1[[#This Row],[FECHA]],'COMPARENDOS TOTALES'!A:D,4,FALSE),0)</f>
        <v>25</v>
      </c>
      <c r="F1422" s="9">
        <f>IFERROR(VLOOKUP(Tabla1[[#This Row],[FECHA]],'COMPARENDOS TOTALES'!A:D,3,FALSE),0)</f>
        <v>6038400</v>
      </c>
      <c r="G1422" s="5">
        <f>IFERROR(VLOOKUP(Tabla1[[#This Row],[FECHA]],EXONERACIONES!A:D,4,FALSE),0)</f>
        <v>15</v>
      </c>
      <c r="H1422" s="9">
        <f>IFERROR(VLOOKUP(Tabla1[[#This Row],[FECHA]],EXONERACIONES!A:D,3,FALSE),0)</f>
        <v>3481600</v>
      </c>
      <c r="I1422" s="5">
        <f>IFERROR(VLOOKUP(Tabla1[[#This Row],[FECHA]],'SIMIT CON RES'!A:D,4,FALSE),0)</f>
        <v>0</v>
      </c>
      <c r="J1422" s="9">
        <f>IFERROR(VLOOKUP(Tabla1[[#This Row],[FECHA]],'SIMIT CON RES'!A:D,3,FALSE),0)</f>
        <v>0</v>
      </c>
      <c r="K1422">
        <f>IFERROR(VLOOKUP(Tabla1[[#This Row],[FECHA]],'SIMIT SIN RES'!A:D,4,FALSE),0)</f>
        <v>0</v>
      </c>
      <c r="L1422" s="9">
        <f>IFERROR(VLOOKUP(Tabla1[[#This Row],[FECHA]],'SIMIT SIN RES'!A:D,3,FALSE),0)</f>
        <v>0</v>
      </c>
      <c r="M1422" s="5">
        <f>IFERROR(VLOOKUP(Tabla1[[#This Row],[FECHA]],'RECAUDOS DE COMPARENDOS'!A:D,4,FALSE),0)</f>
        <v>0</v>
      </c>
      <c r="N1422" s="9">
        <f>IFERROR(VLOOKUP(Tabla1[[#This Row],[FECHA]],'RECAUDOS DE COMPARENDOS'!A:D,3,FALSE),0)</f>
        <v>0</v>
      </c>
      <c r="O1422" s="5">
        <f>IFERROR(VLOOKUP(Tabla1[[#This Row],[FECHA]],'RECAUDOS DE RESOLUCIONES'!A:D,4,FALSE),0)</f>
        <v>0</v>
      </c>
      <c r="P1422" s="9">
        <f>IFERROR(VLOOKUP(Tabla1[[#This Row],[FECHA]],'RECAUDOS DE RESOLUCIONES'!A:D,3,FALSE),0)</f>
        <v>0</v>
      </c>
      <c r="Q142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10</v>
      </c>
      <c r="R1422" s="9">
        <f>Tabla1[V. COMPARENDOS]-(Tabla1[V. EXONERACIONES]+Tabla1[[#This Row],[V. SIMIT CON RESOLUCION]]+Tabla1[[#This Row],[V. SIMIT SIN RESOLUCION]]+Tabla1[[#This Row],[V. RECAUDOS COMPARENDOS]]+Tabla1[[#This Row],[V. RECAUDOS RESOLUCIONES]])</f>
        <v>2556800</v>
      </c>
      <c r="S1422" s="11">
        <f>IFERROR(VLOOKUP(Tabla1[[#This Row],[FECHA]],'RECAUDOS LOCALES'!A:D,4,FALSE),0)</f>
        <v>6</v>
      </c>
      <c r="T1422" s="9">
        <f>IFERROR(VLOOKUP(Tabla1[[#This Row],[FECHA]],'RECAUDOS LOCALES'!A:D,3,FALSE),0)</f>
        <v>666400</v>
      </c>
      <c r="U1422" s="11">
        <f>IFERROR(VLOOKUP(Tabla1[[#This Row],[FECHA]],'RECAUDOS EXTERNOS'!A:D,4,FALSE),0)</f>
        <v>7</v>
      </c>
      <c r="V1422" s="9">
        <f>IFERROR(VLOOKUP(Tabla1[[#This Row],[FECHA]],'RECAUDOS EXTERNOS'!A:D,3,FALSE),0)</f>
        <v>1734790</v>
      </c>
    </row>
    <row r="1423" spans="1:22" x14ac:dyDescent="0.25">
      <c r="A1423" s="1">
        <v>38982</v>
      </c>
      <c r="B1423" s="3" t="s">
        <v>0</v>
      </c>
      <c r="C1423" s="2">
        <v>38961</v>
      </c>
      <c r="D1423" s="5">
        <f>YEAR(Tabla1[[#This Row],[FECHA]])</f>
        <v>2006</v>
      </c>
      <c r="E1423" s="5">
        <f>IFERROR(VLOOKUP(Tabla1[[#This Row],[FECHA]],'COMPARENDOS TOTALES'!A:D,4,FALSE),0)</f>
        <v>22</v>
      </c>
      <c r="F1423" s="9">
        <f>IFERROR(VLOOKUP(Tabla1[[#This Row],[FECHA]],'COMPARENDOS TOTALES'!A:D,3,FALSE),0)</f>
        <v>4610400</v>
      </c>
      <c r="G1423" s="5">
        <f>IFERROR(VLOOKUP(Tabla1[[#This Row],[FECHA]],EXONERACIONES!A:D,4,FALSE),0)</f>
        <v>14</v>
      </c>
      <c r="H1423" s="9">
        <f>IFERROR(VLOOKUP(Tabla1[[#This Row],[FECHA]],EXONERACIONES!A:D,3,FALSE),0)</f>
        <v>3073600</v>
      </c>
      <c r="I1423" s="5">
        <f>IFERROR(VLOOKUP(Tabla1[[#This Row],[FECHA]],'SIMIT CON RES'!A:D,4,FALSE),0)</f>
        <v>0</v>
      </c>
      <c r="J1423" s="9">
        <f>IFERROR(VLOOKUP(Tabla1[[#This Row],[FECHA]],'SIMIT CON RES'!A:D,3,FALSE),0)</f>
        <v>0</v>
      </c>
      <c r="K1423">
        <f>IFERROR(VLOOKUP(Tabla1[[#This Row],[FECHA]],'SIMIT SIN RES'!A:D,4,FALSE),0)</f>
        <v>0</v>
      </c>
      <c r="L1423" s="9">
        <f>IFERROR(VLOOKUP(Tabla1[[#This Row],[FECHA]],'SIMIT SIN RES'!A:D,3,FALSE),0)</f>
        <v>0</v>
      </c>
      <c r="M1423" s="5">
        <f>IFERROR(VLOOKUP(Tabla1[[#This Row],[FECHA]],'RECAUDOS DE COMPARENDOS'!A:D,4,FALSE),0)</f>
        <v>3</v>
      </c>
      <c r="N1423" s="9">
        <f>IFERROR(VLOOKUP(Tabla1[[#This Row],[FECHA]],'RECAUDOS DE COMPARENDOS'!A:D,3,FALSE),0)</f>
        <v>516800</v>
      </c>
      <c r="O1423" s="5">
        <f>IFERROR(VLOOKUP(Tabla1[[#This Row],[FECHA]],'RECAUDOS DE RESOLUCIONES'!A:D,4,FALSE),0)</f>
        <v>0</v>
      </c>
      <c r="P1423" s="9">
        <f>IFERROR(VLOOKUP(Tabla1[[#This Row],[FECHA]],'RECAUDOS DE RESOLUCIONES'!A:D,3,FALSE),0)</f>
        <v>0</v>
      </c>
      <c r="Q142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1423" s="9">
        <f>Tabla1[V. COMPARENDOS]-(Tabla1[V. EXONERACIONES]+Tabla1[[#This Row],[V. SIMIT CON RESOLUCION]]+Tabla1[[#This Row],[V. SIMIT SIN RESOLUCION]]+Tabla1[[#This Row],[V. RECAUDOS COMPARENDOS]]+Tabla1[[#This Row],[V. RECAUDOS RESOLUCIONES]])</f>
        <v>1020000</v>
      </c>
      <c r="S1423" s="11">
        <f>IFERROR(VLOOKUP(Tabla1[[#This Row],[FECHA]],'RECAUDOS LOCALES'!A:D,4,FALSE),0)</f>
        <v>7</v>
      </c>
      <c r="T1423" s="9">
        <f>IFERROR(VLOOKUP(Tabla1[[#This Row],[FECHA]],'RECAUDOS LOCALES'!A:D,3,FALSE),0)</f>
        <v>875300</v>
      </c>
      <c r="U1423" s="11">
        <f>IFERROR(VLOOKUP(Tabla1[[#This Row],[FECHA]],'RECAUDOS EXTERNOS'!A:D,4,FALSE),0)</f>
        <v>8</v>
      </c>
      <c r="V1423" s="9">
        <f>IFERROR(VLOOKUP(Tabla1[[#This Row],[FECHA]],'RECAUDOS EXTERNOS'!A:D,3,FALSE),0)</f>
        <v>1548235</v>
      </c>
    </row>
    <row r="1424" spans="1:22" x14ac:dyDescent="0.25">
      <c r="A1424" s="1">
        <v>38983</v>
      </c>
      <c r="B1424" s="3" t="s">
        <v>5</v>
      </c>
      <c r="C1424" s="2">
        <v>38961</v>
      </c>
      <c r="D1424" s="5">
        <f>YEAR(Tabla1[[#This Row],[FECHA]])</f>
        <v>2006</v>
      </c>
      <c r="E1424" s="5">
        <f>IFERROR(VLOOKUP(Tabla1[[#This Row],[FECHA]],'COMPARENDOS TOTALES'!A:D,4,FALSE),0)</f>
        <v>31</v>
      </c>
      <c r="F1424" s="9">
        <f>IFERROR(VLOOKUP(Tabla1[[#This Row],[FECHA]],'COMPARENDOS TOTALES'!A:D,3,FALSE),0)</f>
        <v>7140000</v>
      </c>
      <c r="G1424" s="5">
        <f>IFERROR(VLOOKUP(Tabla1[[#This Row],[FECHA]],EXONERACIONES!A:D,4,FALSE),0)</f>
        <v>16</v>
      </c>
      <c r="H1424" s="9">
        <f>IFERROR(VLOOKUP(Tabla1[[#This Row],[FECHA]],EXONERACIONES!A:D,3,FALSE),0)</f>
        <v>3876000</v>
      </c>
      <c r="I1424" s="5">
        <f>IFERROR(VLOOKUP(Tabla1[[#This Row],[FECHA]],'SIMIT CON RES'!A:D,4,FALSE),0)</f>
        <v>0</v>
      </c>
      <c r="J1424" s="9">
        <f>IFERROR(VLOOKUP(Tabla1[[#This Row],[FECHA]],'SIMIT CON RES'!A:D,3,FALSE),0)</f>
        <v>0</v>
      </c>
      <c r="K1424">
        <f>IFERROR(VLOOKUP(Tabla1[[#This Row],[FECHA]],'SIMIT SIN RES'!A:D,4,FALSE),0)</f>
        <v>0</v>
      </c>
      <c r="L1424" s="9">
        <f>IFERROR(VLOOKUP(Tabla1[[#This Row],[FECHA]],'SIMIT SIN RES'!A:D,3,FALSE),0)</f>
        <v>0</v>
      </c>
      <c r="M1424" s="5">
        <f>IFERROR(VLOOKUP(Tabla1[[#This Row],[FECHA]],'RECAUDOS DE COMPARENDOS'!A:D,4,FALSE),0)</f>
        <v>6</v>
      </c>
      <c r="N1424" s="9">
        <f>IFERROR(VLOOKUP(Tabla1[[#This Row],[FECHA]],'RECAUDOS DE COMPARENDOS'!A:D,3,FALSE),0)</f>
        <v>1428000</v>
      </c>
      <c r="O1424" s="5">
        <f>IFERROR(VLOOKUP(Tabla1[[#This Row],[FECHA]],'RECAUDOS DE RESOLUCIONES'!A:D,4,FALSE),0)</f>
        <v>0</v>
      </c>
      <c r="P1424" s="9">
        <f>IFERROR(VLOOKUP(Tabla1[[#This Row],[FECHA]],'RECAUDOS DE RESOLUCIONES'!A:D,3,FALSE),0)</f>
        <v>0</v>
      </c>
      <c r="Q142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9</v>
      </c>
      <c r="R1424" s="9">
        <f>Tabla1[V. COMPARENDOS]-(Tabla1[V. EXONERACIONES]+Tabla1[[#This Row],[V. SIMIT CON RESOLUCION]]+Tabla1[[#This Row],[V. SIMIT SIN RESOLUCION]]+Tabla1[[#This Row],[V. RECAUDOS COMPARENDOS]]+Tabla1[[#This Row],[V. RECAUDOS RESOLUCIONES]])</f>
        <v>1836000</v>
      </c>
      <c r="S1424" s="11">
        <f>IFERROR(VLOOKUP(Tabla1[[#This Row],[FECHA]],'RECAUDOS LOCALES'!A:D,4,FALSE),0)</f>
        <v>0</v>
      </c>
      <c r="T1424" s="9">
        <f>IFERROR(VLOOKUP(Tabla1[[#This Row],[FECHA]],'RECAUDOS LOCALES'!A:D,3,FALSE),0)</f>
        <v>0</v>
      </c>
      <c r="U1424" s="11">
        <f>IFERROR(VLOOKUP(Tabla1[[#This Row],[FECHA]],'RECAUDOS EXTERNOS'!A:D,4,FALSE),0)</f>
        <v>0</v>
      </c>
      <c r="V1424" s="9">
        <f>IFERROR(VLOOKUP(Tabla1[[#This Row],[FECHA]],'RECAUDOS EXTERNOS'!A:D,3,FALSE),0)</f>
        <v>0</v>
      </c>
    </row>
    <row r="1425" spans="1:22" x14ac:dyDescent="0.25">
      <c r="A1425" s="1">
        <v>38984</v>
      </c>
      <c r="B1425" s="3" t="s">
        <v>4</v>
      </c>
      <c r="C1425" s="2">
        <v>38961</v>
      </c>
      <c r="D1425" s="5">
        <f>YEAR(Tabla1[[#This Row],[FECHA]])</f>
        <v>2006</v>
      </c>
      <c r="E1425" s="5">
        <f>IFERROR(VLOOKUP(Tabla1[[#This Row],[FECHA]],'COMPARENDOS TOTALES'!A:D,4,FALSE),0)</f>
        <v>35</v>
      </c>
      <c r="F1425" s="9">
        <f>IFERROR(VLOOKUP(Tabla1[[#This Row],[FECHA]],'COMPARENDOS TOTALES'!A:D,3,FALSE),0)</f>
        <v>8173600</v>
      </c>
      <c r="G1425" s="5">
        <f>IFERROR(VLOOKUP(Tabla1[[#This Row],[FECHA]],EXONERACIONES!A:D,4,FALSE),0)</f>
        <v>24</v>
      </c>
      <c r="H1425" s="9">
        <f>IFERROR(VLOOKUP(Tabla1[[#This Row],[FECHA]],EXONERACIONES!A:D,3,FALSE),0)</f>
        <v>5820800</v>
      </c>
      <c r="I1425" s="5">
        <f>IFERROR(VLOOKUP(Tabla1[[#This Row],[FECHA]],'SIMIT CON RES'!A:D,4,FALSE),0)</f>
        <v>0</v>
      </c>
      <c r="J1425" s="9">
        <f>IFERROR(VLOOKUP(Tabla1[[#This Row],[FECHA]],'SIMIT CON RES'!A:D,3,FALSE),0)</f>
        <v>0</v>
      </c>
      <c r="K1425">
        <f>IFERROR(VLOOKUP(Tabla1[[#This Row],[FECHA]],'SIMIT SIN RES'!A:D,4,FALSE),0)</f>
        <v>0</v>
      </c>
      <c r="L1425" s="9">
        <f>IFERROR(VLOOKUP(Tabla1[[#This Row],[FECHA]],'SIMIT SIN RES'!A:D,3,FALSE),0)</f>
        <v>0</v>
      </c>
      <c r="M1425" s="5">
        <f>IFERROR(VLOOKUP(Tabla1[[#This Row],[FECHA]],'RECAUDOS DE COMPARENDOS'!A:D,4,FALSE),0)</f>
        <v>2</v>
      </c>
      <c r="N1425" s="9">
        <f>IFERROR(VLOOKUP(Tabla1[[#This Row],[FECHA]],'RECAUDOS DE COMPARENDOS'!A:D,3,FALSE),0)</f>
        <v>408000</v>
      </c>
      <c r="O1425" s="5">
        <f>IFERROR(VLOOKUP(Tabla1[[#This Row],[FECHA]],'RECAUDOS DE RESOLUCIONES'!A:D,4,FALSE),0)</f>
        <v>0</v>
      </c>
      <c r="P1425" s="9">
        <f>IFERROR(VLOOKUP(Tabla1[[#This Row],[FECHA]],'RECAUDOS DE RESOLUCIONES'!A:D,3,FALSE),0)</f>
        <v>0</v>
      </c>
      <c r="Q142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9</v>
      </c>
      <c r="R1425" s="9">
        <f>Tabla1[V. COMPARENDOS]-(Tabla1[V. EXONERACIONES]+Tabla1[[#This Row],[V. SIMIT CON RESOLUCION]]+Tabla1[[#This Row],[V. SIMIT SIN RESOLUCION]]+Tabla1[[#This Row],[V. RECAUDOS COMPARENDOS]]+Tabla1[[#This Row],[V. RECAUDOS RESOLUCIONES]])</f>
        <v>1944800</v>
      </c>
      <c r="S1425" s="11">
        <f>IFERROR(VLOOKUP(Tabla1[[#This Row],[FECHA]],'RECAUDOS LOCALES'!A:D,4,FALSE),0)</f>
        <v>0</v>
      </c>
      <c r="T1425" s="9">
        <f>IFERROR(VLOOKUP(Tabla1[[#This Row],[FECHA]],'RECAUDOS LOCALES'!A:D,3,FALSE),0)</f>
        <v>0</v>
      </c>
      <c r="U1425" s="11">
        <f>IFERROR(VLOOKUP(Tabla1[[#This Row],[FECHA]],'RECAUDOS EXTERNOS'!A:D,4,FALSE),0)</f>
        <v>0</v>
      </c>
      <c r="V1425" s="9">
        <f>IFERROR(VLOOKUP(Tabla1[[#This Row],[FECHA]],'RECAUDOS EXTERNOS'!A:D,3,FALSE),0)</f>
        <v>0</v>
      </c>
    </row>
    <row r="1426" spans="1:22" x14ac:dyDescent="0.25">
      <c r="A1426" s="1">
        <v>38985</v>
      </c>
      <c r="B1426" s="3" t="s">
        <v>1</v>
      </c>
      <c r="C1426" s="2">
        <v>38961</v>
      </c>
      <c r="D1426" s="5">
        <f>YEAR(Tabla1[[#This Row],[FECHA]])</f>
        <v>2006</v>
      </c>
      <c r="E1426" s="5">
        <f>IFERROR(VLOOKUP(Tabla1[[#This Row],[FECHA]],'COMPARENDOS TOTALES'!A:D,4,FALSE),0)</f>
        <v>30</v>
      </c>
      <c r="F1426" s="9">
        <f>IFERROR(VLOOKUP(Tabla1[[#This Row],[FECHA]],'COMPARENDOS TOTALES'!A:D,3,FALSE),0)</f>
        <v>6949600</v>
      </c>
      <c r="G1426" s="5">
        <f>IFERROR(VLOOKUP(Tabla1[[#This Row],[FECHA]],EXONERACIONES!A:D,4,FALSE),0)</f>
        <v>17</v>
      </c>
      <c r="H1426" s="9">
        <f>IFERROR(VLOOKUP(Tabla1[[#This Row],[FECHA]],EXONERACIONES!A:D,3,FALSE),0)</f>
        <v>3889600</v>
      </c>
      <c r="I1426" s="5">
        <f>IFERROR(VLOOKUP(Tabla1[[#This Row],[FECHA]],'SIMIT CON RES'!A:D,4,FALSE),0)</f>
        <v>0</v>
      </c>
      <c r="J1426" s="9">
        <f>IFERROR(VLOOKUP(Tabla1[[#This Row],[FECHA]],'SIMIT CON RES'!A:D,3,FALSE),0)</f>
        <v>0</v>
      </c>
      <c r="K1426">
        <f>IFERROR(VLOOKUP(Tabla1[[#This Row],[FECHA]],'SIMIT SIN RES'!A:D,4,FALSE),0)</f>
        <v>0</v>
      </c>
      <c r="L1426" s="9">
        <f>IFERROR(VLOOKUP(Tabla1[[#This Row],[FECHA]],'SIMIT SIN RES'!A:D,3,FALSE),0)</f>
        <v>0</v>
      </c>
      <c r="M1426" s="5">
        <f>IFERROR(VLOOKUP(Tabla1[[#This Row],[FECHA]],'RECAUDOS DE COMPARENDOS'!A:D,4,FALSE),0)</f>
        <v>4</v>
      </c>
      <c r="N1426" s="9">
        <f>IFERROR(VLOOKUP(Tabla1[[#This Row],[FECHA]],'RECAUDOS DE COMPARENDOS'!A:D,3,FALSE),0)</f>
        <v>816000</v>
      </c>
      <c r="O1426" s="5">
        <f>IFERROR(VLOOKUP(Tabla1[[#This Row],[FECHA]],'RECAUDOS DE RESOLUCIONES'!A:D,4,FALSE),0)</f>
        <v>0</v>
      </c>
      <c r="P1426" s="9">
        <f>IFERROR(VLOOKUP(Tabla1[[#This Row],[FECHA]],'RECAUDOS DE RESOLUCIONES'!A:D,3,FALSE),0)</f>
        <v>0</v>
      </c>
      <c r="Q142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9</v>
      </c>
      <c r="R1426" s="9">
        <f>Tabla1[V. COMPARENDOS]-(Tabla1[V. EXONERACIONES]+Tabla1[[#This Row],[V. SIMIT CON RESOLUCION]]+Tabla1[[#This Row],[V. SIMIT SIN RESOLUCION]]+Tabla1[[#This Row],[V. RECAUDOS COMPARENDOS]]+Tabla1[[#This Row],[V. RECAUDOS RESOLUCIONES]])</f>
        <v>2244000</v>
      </c>
      <c r="S1426" s="11">
        <f>IFERROR(VLOOKUP(Tabla1[[#This Row],[FECHA]],'RECAUDOS LOCALES'!A:D,4,FALSE),0)</f>
        <v>2</v>
      </c>
      <c r="T1426" s="9">
        <f>IFERROR(VLOOKUP(Tabla1[[#This Row],[FECHA]],'RECAUDOS LOCALES'!A:D,3,FALSE),0)</f>
        <v>204000</v>
      </c>
      <c r="U1426" s="11">
        <f>IFERROR(VLOOKUP(Tabla1[[#This Row],[FECHA]],'RECAUDOS EXTERNOS'!A:D,4,FALSE),0)</f>
        <v>7</v>
      </c>
      <c r="V1426" s="9">
        <f>IFERROR(VLOOKUP(Tabla1[[#This Row],[FECHA]],'RECAUDOS EXTERNOS'!A:D,3,FALSE),0)</f>
        <v>1253033</v>
      </c>
    </row>
    <row r="1427" spans="1:22" x14ac:dyDescent="0.25">
      <c r="A1427" s="1">
        <v>38986</v>
      </c>
      <c r="B1427" s="3" t="s">
        <v>2</v>
      </c>
      <c r="C1427" s="2">
        <v>38961</v>
      </c>
      <c r="D1427" s="5">
        <f>YEAR(Tabla1[[#This Row],[FECHA]])</f>
        <v>2006</v>
      </c>
      <c r="E1427" s="5">
        <f>IFERROR(VLOOKUP(Tabla1[[#This Row],[FECHA]],'COMPARENDOS TOTALES'!A:D,4,FALSE),0)</f>
        <v>35</v>
      </c>
      <c r="F1427" s="9">
        <f>IFERROR(VLOOKUP(Tabla1[[#This Row],[FECHA]],'COMPARENDOS TOTALES'!A:D,3,FALSE),0)</f>
        <v>7575200</v>
      </c>
      <c r="G1427" s="5">
        <f>IFERROR(VLOOKUP(Tabla1[[#This Row],[FECHA]],EXONERACIONES!A:D,4,FALSE),0)</f>
        <v>18</v>
      </c>
      <c r="H1427" s="9">
        <f>IFERROR(VLOOKUP(Tabla1[[#This Row],[FECHA]],EXONERACIONES!A:D,3,FALSE),0)</f>
        <v>3984800</v>
      </c>
      <c r="I1427" s="5">
        <f>IFERROR(VLOOKUP(Tabla1[[#This Row],[FECHA]],'SIMIT CON RES'!A:D,4,FALSE),0)</f>
        <v>0</v>
      </c>
      <c r="J1427" s="9">
        <f>IFERROR(VLOOKUP(Tabla1[[#This Row],[FECHA]],'SIMIT CON RES'!A:D,3,FALSE),0)</f>
        <v>0</v>
      </c>
      <c r="K1427">
        <f>IFERROR(VLOOKUP(Tabla1[[#This Row],[FECHA]],'SIMIT SIN RES'!A:D,4,FALSE),0)</f>
        <v>0</v>
      </c>
      <c r="L1427" s="9">
        <f>IFERROR(VLOOKUP(Tabla1[[#This Row],[FECHA]],'SIMIT SIN RES'!A:D,3,FALSE),0)</f>
        <v>0</v>
      </c>
      <c r="M1427" s="5">
        <f>IFERROR(VLOOKUP(Tabla1[[#This Row],[FECHA]],'RECAUDOS DE COMPARENDOS'!A:D,4,FALSE),0)</f>
        <v>7</v>
      </c>
      <c r="N1427" s="9">
        <f>IFERROR(VLOOKUP(Tabla1[[#This Row],[FECHA]],'RECAUDOS DE COMPARENDOS'!A:D,3,FALSE),0)</f>
        <v>1428000</v>
      </c>
      <c r="O1427" s="5">
        <f>IFERROR(VLOOKUP(Tabla1[[#This Row],[FECHA]],'RECAUDOS DE RESOLUCIONES'!A:D,4,FALSE),0)</f>
        <v>0</v>
      </c>
      <c r="P1427" s="9">
        <f>IFERROR(VLOOKUP(Tabla1[[#This Row],[FECHA]],'RECAUDOS DE RESOLUCIONES'!A:D,3,FALSE),0)</f>
        <v>0</v>
      </c>
      <c r="Q142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10</v>
      </c>
      <c r="R1427" s="9">
        <f>Tabla1[V. COMPARENDOS]-(Tabla1[V. EXONERACIONES]+Tabla1[[#This Row],[V. SIMIT CON RESOLUCION]]+Tabla1[[#This Row],[V. SIMIT SIN RESOLUCION]]+Tabla1[[#This Row],[V. RECAUDOS COMPARENDOS]]+Tabla1[[#This Row],[V. RECAUDOS RESOLUCIONES]])</f>
        <v>2162400</v>
      </c>
      <c r="S1427" s="11">
        <f>IFERROR(VLOOKUP(Tabla1[[#This Row],[FECHA]],'RECAUDOS LOCALES'!A:D,4,FALSE),0)</f>
        <v>9</v>
      </c>
      <c r="T1427" s="9">
        <f>IFERROR(VLOOKUP(Tabla1[[#This Row],[FECHA]],'RECAUDOS LOCALES'!A:D,3,FALSE),0)</f>
        <v>1009629</v>
      </c>
      <c r="U1427" s="11">
        <f>IFERROR(VLOOKUP(Tabla1[[#This Row],[FECHA]],'RECAUDOS EXTERNOS'!A:D,4,FALSE),0)</f>
        <v>7</v>
      </c>
      <c r="V1427" s="9">
        <f>IFERROR(VLOOKUP(Tabla1[[#This Row],[FECHA]],'RECAUDOS EXTERNOS'!A:D,3,FALSE),0)</f>
        <v>1488335</v>
      </c>
    </row>
    <row r="1428" spans="1:22" x14ac:dyDescent="0.25">
      <c r="A1428" s="1">
        <v>38987</v>
      </c>
      <c r="B1428" s="3" t="s">
        <v>3</v>
      </c>
      <c r="C1428" s="2">
        <v>38961</v>
      </c>
      <c r="D1428" s="5">
        <f>YEAR(Tabla1[[#This Row],[FECHA]])</f>
        <v>2006</v>
      </c>
      <c r="E1428" s="5">
        <f>IFERROR(VLOOKUP(Tabla1[[#This Row],[FECHA]],'COMPARENDOS TOTALES'!A:D,4,FALSE),0)</f>
        <v>16</v>
      </c>
      <c r="F1428" s="9">
        <f>IFERROR(VLOOKUP(Tabla1[[#This Row],[FECHA]],'COMPARENDOS TOTALES'!A:D,3,FALSE),0)</f>
        <v>4093600</v>
      </c>
      <c r="G1428" s="5">
        <f>IFERROR(VLOOKUP(Tabla1[[#This Row],[FECHA]],EXONERACIONES!A:D,4,FALSE),0)</f>
        <v>10</v>
      </c>
      <c r="H1428" s="9">
        <f>IFERROR(VLOOKUP(Tabla1[[#This Row],[FECHA]],EXONERACIONES!A:D,3,FALSE),0)</f>
        <v>2665600</v>
      </c>
      <c r="I1428" s="5">
        <f>IFERROR(VLOOKUP(Tabla1[[#This Row],[FECHA]],'SIMIT CON RES'!A:D,4,FALSE),0)</f>
        <v>0</v>
      </c>
      <c r="J1428" s="9">
        <f>IFERROR(VLOOKUP(Tabla1[[#This Row],[FECHA]],'SIMIT CON RES'!A:D,3,FALSE),0)</f>
        <v>0</v>
      </c>
      <c r="K1428">
        <f>IFERROR(VLOOKUP(Tabla1[[#This Row],[FECHA]],'SIMIT SIN RES'!A:D,4,FALSE),0)</f>
        <v>0</v>
      </c>
      <c r="L1428" s="9">
        <f>IFERROR(VLOOKUP(Tabla1[[#This Row],[FECHA]],'SIMIT SIN RES'!A:D,3,FALSE),0)</f>
        <v>0</v>
      </c>
      <c r="M1428" s="5">
        <f>IFERROR(VLOOKUP(Tabla1[[#This Row],[FECHA]],'RECAUDOS DE COMPARENDOS'!A:D,4,FALSE),0)</f>
        <v>2</v>
      </c>
      <c r="N1428" s="9">
        <f>IFERROR(VLOOKUP(Tabla1[[#This Row],[FECHA]],'RECAUDOS DE COMPARENDOS'!A:D,3,FALSE),0)</f>
        <v>408000</v>
      </c>
      <c r="O1428" s="5">
        <f>IFERROR(VLOOKUP(Tabla1[[#This Row],[FECHA]],'RECAUDOS DE RESOLUCIONES'!A:D,4,FALSE),0)</f>
        <v>0</v>
      </c>
      <c r="P1428" s="9">
        <f>IFERROR(VLOOKUP(Tabla1[[#This Row],[FECHA]],'RECAUDOS DE RESOLUCIONES'!A:D,3,FALSE),0)</f>
        <v>0</v>
      </c>
      <c r="Q142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1428" s="9">
        <f>Tabla1[V. COMPARENDOS]-(Tabla1[V. EXONERACIONES]+Tabla1[[#This Row],[V. SIMIT CON RESOLUCION]]+Tabla1[[#This Row],[V. SIMIT SIN RESOLUCION]]+Tabla1[[#This Row],[V. RECAUDOS COMPARENDOS]]+Tabla1[[#This Row],[V. RECAUDOS RESOLUCIONES]])</f>
        <v>1020000</v>
      </c>
      <c r="S1428" s="11">
        <f>IFERROR(VLOOKUP(Tabla1[[#This Row],[FECHA]],'RECAUDOS LOCALES'!A:D,4,FALSE),0)</f>
        <v>15</v>
      </c>
      <c r="T1428" s="9">
        <f>IFERROR(VLOOKUP(Tabla1[[#This Row],[FECHA]],'RECAUDOS LOCALES'!A:D,3,FALSE),0)</f>
        <v>1741096</v>
      </c>
      <c r="U1428" s="11">
        <f>IFERROR(VLOOKUP(Tabla1[[#This Row],[FECHA]],'RECAUDOS EXTERNOS'!A:D,4,FALSE),0)</f>
        <v>13</v>
      </c>
      <c r="V1428" s="9">
        <f>IFERROR(VLOOKUP(Tabla1[[#This Row],[FECHA]],'RECAUDOS EXTERNOS'!A:D,3,FALSE),0)</f>
        <v>3377192</v>
      </c>
    </row>
    <row r="1429" spans="1:22" x14ac:dyDescent="0.25">
      <c r="A1429" s="1">
        <v>38988</v>
      </c>
      <c r="B1429" s="3" t="s">
        <v>6</v>
      </c>
      <c r="C1429" s="2">
        <v>38961</v>
      </c>
      <c r="D1429" s="5">
        <f>YEAR(Tabla1[[#This Row],[FECHA]])</f>
        <v>2006</v>
      </c>
      <c r="E1429" s="5">
        <f>IFERROR(VLOOKUP(Tabla1[[#This Row],[FECHA]],'COMPARENDOS TOTALES'!A:D,4,FALSE),0)</f>
        <v>18</v>
      </c>
      <c r="F1429" s="9">
        <f>IFERROR(VLOOKUP(Tabla1[[#This Row],[FECHA]],'COMPARENDOS TOTALES'!A:D,3,FALSE),0)</f>
        <v>3495200</v>
      </c>
      <c r="G1429" s="5">
        <f>IFERROR(VLOOKUP(Tabla1[[#This Row],[FECHA]],EXONERACIONES!A:D,4,FALSE),0)</f>
        <v>11</v>
      </c>
      <c r="H1429" s="9">
        <f>IFERROR(VLOOKUP(Tabla1[[#This Row],[FECHA]],EXONERACIONES!A:D,3,FALSE),0)</f>
        <v>2257600</v>
      </c>
      <c r="I1429" s="5">
        <f>IFERROR(VLOOKUP(Tabla1[[#This Row],[FECHA]],'SIMIT CON RES'!A:D,4,FALSE),0)</f>
        <v>0</v>
      </c>
      <c r="J1429" s="9">
        <f>IFERROR(VLOOKUP(Tabla1[[#This Row],[FECHA]],'SIMIT CON RES'!A:D,3,FALSE),0)</f>
        <v>0</v>
      </c>
      <c r="K1429">
        <f>IFERROR(VLOOKUP(Tabla1[[#This Row],[FECHA]],'SIMIT SIN RES'!A:D,4,FALSE),0)</f>
        <v>0</v>
      </c>
      <c r="L1429" s="9">
        <f>IFERROR(VLOOKUP(Tabla1[[#This Row],[FECHA]],'SIMIT SIN RES'!A:D,3,FALSE),0)</f>
        <v>0</v>
      </c>
      <c r="M1429" s="5">
        <f>IFERROR(VLOOKUP(Tabla1[[#This Row],[FECHA]],'RECAUDOS DE COMPARENDOS'!A:D,4,FALSE),0)</f>
        <v>2</v>
      </c>
      <c r="N1429" s="9">
        <f>IFERROR(VLOOKUP(Tabla1[[#This Row],[FECHA]],'RECAUDOS DE COMPARENDOS'!A:D,3,FALSE),0)</f>
        <v>217600</v>
      </c>
      <c r="O1429" s="5">
        <f>IFERROR(VLOOKUP(Tabla1[[#This Row],[FECHA]],'RECAUDOS DE RESOLUCIONES'!A:D,4,FALSE),0)</f>
        <v>0</v>
      </c>
      <c r="P1429" s="9">
        <f>IFERROR(VLOOKUP(Tabla1[[#This Row],[FECHA]],'RECAUDOS DE RESOLUCIONES'!A:D,3,FALSE),0)</f>
        <v>0</v>
      </c>
      <c r="Q142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1429" s="9">
        <f>Tabla1[V. COMPARENDOS]-(Tabla1[V. EXONERACIONES]+Tabla1[[#This Row],[V. SIMIT CON RESOLUCION]]+Tabla1[[#This Row],[V. SIMIT SIN RESOLUCION]]+Tabla1[[#This Row],[V. RECAUDOS COMPARENDOS]]+Tabla1[[#This Row],[V. RECAUDOS RESOLUCIONES]])</f>
        <v>1020000</v>
      </c>
      <c r="S1429" s="11">
        <f>IFERROR(VLOOKUP(Tabla1[[#This Row],[FECHA]],'RECAUDOS LOCALES'!A:D,4,FALSE),0)</f>
        <v>5</v>
      </c>
      <c r="T1429" s="9">
        <f>IFERROR(VLOOKUP(Tabla1[[#This Row],[FECHA]],'RECAUDOS LOCALES'!A:D,3,FALSE),0)</f>
        <v>554154</v>
      </c>
      <c r="U1429" s="11">
        <f>IFERROR(VLOOKUP(Tabla1[[#This Row],[FECHA]],'RECAUDOS EXTERNOS'!A:D,4,FALSE),0)</f>
        <v>5</v>
      </c>
      <c r="V1429" s="9">
        <f>IFERROR(VLOOKUP(Tabla1[[#This Row],[FECHA]],'RECAUDOS EXTERNOS'!A:D,3,FALSE),0)</f>
        <v>1406675</v>
      </c>
    </row>
    <row r="1430" spans="1:22" x14ac:dyDescent="0.25">
      <c r="A1430" s="1">
        <v>38989</v>
      </c>
      <c r="B1430" s="3" t="s">
        <v>0</v>
      </c>
      <c r="C1430" s="2">
        <v>38961</v>
      </c>
      <c r="D1430" s="5">
        <f>YEAR(Tabla1[[#This Row],[FECHA]])</f>
        <v>2006</v>
      </c>
      <c r="E1430" s="5">
        <f>IFERROR(VLOOKUP(Tabla1[[#This Row],[FECHA]],'COMPARENDOS TOTALES'!A:D,4,FALSE),0)</f>
        <v>27</v>
      </c>
      <c r="F1430" s="9">
        <f>IFERROR(VLOOKUP(Tabla1[[#This Row],[FECHA]],'COMPARENDOS TOTALES'!A:D,3,FALSE),0)</f>
        <v>5644000</v>
      </c>
      <c r="G1430" s="5">
        <f>IFERROR(VLOOKUP(Tabla1[[#This Row],[FECHA]],EXONERACIONES!A:D,4,FALSE),0)</f>
        <v>19</v>
      </c>
      <c r="H1430" s="9">
        <f>IFERROR(VLOOKUP(Tabla1[[#This Row],[FECHA]],EXONERACIONES!A:D,3,FALSE),0)</f>
        <v>4107200</v>
      </c>
      <c r="I1430" s="5">
        <f>IFERROR(VLOOKUP(Tabla1[[#This Row],[FECHA]],'SIMIT CON RES'!A:D,4,FALSE),0)</f>
        <v>0</v>
      </c>
      <c r="J1430" s="9">
        <f>IFERROR(VLOOKUP(Tabla1[[#This Row],[FECHA]],'SIMIT CON RES'!A:D,3,FALSE),0)</f>
        <v>0</v>
      </c>
      <c r="K1430">
        <f>IFERROR(VLOOKUP(Tabla1[[#This Row],[FECHA]],'SIMIT SIN RES'!A:D,4,FALSE),0)</f>
        <v>0</v>
      </c>
      <c r="L1430" s="9">
        <f>IFERROR(VLOOKUP(Tabla1[[#This Row],[FECHA]],'SIMIT SIN RES'!A:D,3,FALSE),0)</f>
        <v>0</v>
      </c>
      <c r="M1430" s="5">
        <f>IFERROR(VLOOKUP(Tabla1[[#This Row],[FECHA]],'RECAUDOS DE COMPARENDOS'!A:D,4,FALSE),0)</f>
        <v>2</v>
      </c>
      <c r="N1430" s="9">
        <f>IFERROR(VLOOKUP(Tabla1[[#This Row],[FECHA]],'RECAUDOS DE COMPARENDOS'!A:D,3,FALSE),0)</f>
        <v>408000</v>
      </c>
      <c r="O1430" s="5">
        <f>IFERROR(VLOOKUP(Tabla1[[#This Row],[FECHA]],'RECAUDOS DE RESOLUCIONES'!A:D,4,FALSE),0)</f>
        <v>0</v>
      </c>
      <c r="P1430" s="9">
        <f>IFERROR(VLOOKUP(Tabla1[[#This Row],[FECHA]],'RECAUDOS DE RESOLUCIONES'!A:D,3,FALSE),0)</f>
        <v>0</v>
      </c>
      <c r="Q143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1430" s="9">
        <f>Tabla1[V. COMPARENDOS]-(Tabla1[V. EXONERACIONES]+Tabla1[[#This Row],[V. SIMIT CON RESOLUCION]]+Tabla1[[#This Row],[V. SIMIT SIN RESOLUCION]]+Tabla1[[#This Row],[V. RECAUDOS COMPARENDOS]]+Tabla1[[#This Row],[V. RECAUDOS RESOLUCIONES]])</f>
        <v>1128800</v>
      </c>
      <c r="S1430" s="11">
        <f>IFERROR(VLOOKUP(Tabla1[[#This Row],[FECHA]],'RECAUDOS LOCALES'!A:D,4,FALSE),0)</f>
        <v>3</v>
      </c>
      <c r="T1430" s="9">
        <f>IFERROR(VLOOKUP(Tabla1[[#This Row],[FECHA]],'RECAUDOS LOCALES'!A:D,3,FALSE),0)</f>
        <v>360400</v>
      </c>
      <c r="U1430" s="11">
        <f>IFERROR(VLOOKUP(Tabla1[[#This Row],[FECHA]],'RECAUDOS EXTERNOS'!A:D,4,FALSE),0)</f>
        <v>10</v>
      </c>
      <c r="V1430" s="9">
        <f>IFERROR(VLOOKUP(Tabla1[[#This Row],[FECHA]],'RECAUDOS EXTERNOS'!A:D,3,FALSE),0)</f>
        <v>2476949</v>
      </c>
    </row>
    <row r="1431" spans="1:22" x14ac:dyDescent="0.25">
      <c r="A1431" s="1">
        <v>38990</v>
      </c>
      <c r="B1431" s="3" t="s">
        <v>5</v>
      </c>
      <c r="C1431" s="2">
        <v>38961</v>
      </c>
      <c r="D1431" s="5">
        <f>YEAR(Tabla1[[#This Row],[FECHA]])</f>
        <v>2006</v>
      </c>
      <c r="E1431" s="5">
        <f>IFERROR(VLOOKUP(Tabla1[[#This Row],[FECHA]],'COMPARENDOS TOTALES'!A:D,4,FALSE),0)</f>
        <v>21</v>
      </c>
      <c r="F1431" s="9">
        <f>IFERROR(VLOOKUP(Tabla1[[#This Row],[FECHA]],'COMPARENDOS TOTALES'!A:D,3,FALSE),0)</f>
        <v>4311200</v>
      </c>
      <c r="G1431" s="5">
        <f>IFERROR(VLOOKUP(Tabla1[[#This Row],[FECHA]],EXONERACIONES!A:D,4,FALSE),0)</f>
        <v>16</v>
      </c>
      <c r="H1431" s="9">
        <f>IFERROR(VLOOKUP(Tabla1[[#This Row],[FECHA]],EXONERACIONES!A:D,3,FALSE),0)</f>
        <v>3386400</v>
      </c>
      <c r="I1431" s="5">
        <f>IFERROR(VLOOKUP(Tabla1[[#This Row],[FECHA]],'SIMIT CON RES'!A:D,4,FALSE),0)</f>
        <v>0</v>
      </c>
      <c r="J1431" s="9">
        <f>IFERROR(VLOOKUP(Tabla1[[#This Row],[FECHA]],'SIMIT CON RES'!A:D,3,FALSE),0)</f>
        <v>0</v>
      </c>
      <c r="K1431">
        <f>IFERROR(VLOOKUP(Tabla1[[#This Row],[FECHA]],'SIMIT SIN RES'!A:D,4,FALSE),0)</f>
        <v>0</v>
      </c>
      <c r="L1431" s="9">
        <f>IFERROR(VLOOKUP(Tabla1[[#This Row],[FECHA]],'SIMIT SIN RES'!A:D,3,FALSE),0)</f>
        <v>0</v>
      </c>
      <c r="M1431" s="5">
        <f>IFERROR(VLOOKUP(Tabla1[[#This Row],[FECHA]],'RECAUDOS DE COMPARENDOS'!A:D,4,FALSE),0)</f>
        <v>1</v>
      </c>
      <c r="N1431" s="9">
        <f>IFERROR(VLOOKUP(Tabla1[[#This Row],[FECHA]],'RECAUDOS DE COMPARENDOS'!A:D,3,FALSE),0)</f>
        <v>108800</v>
      </c>
      <c r="O1431" s="5">
        <f>IFERROR(VLOOKUP(Tabla1[[#This Row],[FECHA]],'RECAUDOS DE RESOLUCIONES'!A:D,4,FALSE),0)</f>
        <v>0</v>
      </c>
      <c r="P1431" s="9">
        <f>IFERROR(VLOOKUP(Tabla1[[#This Row],[FECHA]],'RECAUDOS DE RESOLUCIONES'!A:D,3,FALSE),0)</f>
        <v>0</v>
      </c>
      <c r="Q143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1431" s="9">
        <f>Tabla1[V. COMPARENDOS]-(Tabla1[V. EXONERACIONES]+Tabla1[[#This Row],[V. SIMIT CON RESOLUCION]]+Tabla1[[#This Row],[V. SIMIT SIN RESOLUCION]]+Tabla1[[#This Row],[V. RECAUDOS COMPARENDOS]]+Tabla1[[#This Row],[V. RECAUDOS RESOLUCIONES]])</f>
        <v>816000</v>
      </c>
      <c r="S1431" s="11">
        <f>IFERROR(VLOOKUP(Tabla1[[#This Row],[FECHA]],'RECAUDOS LOCALES'!A:D,4,FALSE),0)</f>
        <v>0</v>
      </c>
      <c r="T1431" s="9">
        <f>IFERROR(VLOOKUP(Tabla1[[#This Row],[FECHA]],'RECAUDOS LOCALES'!A:D,3,FALSE),0)</f>
        <v>0</v>
      </c>
      <c r="U1431" s="11">
        <f>IFERROR(VLOOKUP(Tabla1[[#This Row],[FECHA]],'RECAUDOS EXTERNOS'!A:D,4,FALSE),0)</f>
        <v>0</v>
      </c>
      <c r="V1431" s="9">
        <f>IFERROR(VLOOKUP(Tabla1[[#This Row],[FECHA]],'RECAUDOS EXTERNOS'!A:D,3,FALSE),0)</f>
        <v>0</v>
      </c>
    </row>
    <row r="1432" spans="1:22" x14ac:dyDescent="0.25">
      <c r="A1432" s="1">
        <v>38991</v>
      </c>
      <c r="B1432" s="3" t="s">
        <v>4</v>
      </c>
      <c r="C1432" s="2">
        <v>38991</v>
      </c>
      <c r="D1432" s="5">
        <f>YEAR(Tabla1[[#This Row],[FECHA]])</f>
        <v>2006</v>
      </c>
      <c r="E1432" s="5">
        <f>IFERROR(VLOOKUP(Tabla1[[#This Row],[FECHA]],'COMPARENDOS TOTALES'!A:D,4,FALSE),0)</f>
        <v>23</v>
      </c>
      <c r="F1432" s="9">
        <f>IFERROR(VLOOKUP(Tabla1[[#This Row],[FECHA]],'COMPARENDOS TOTALES'!A:D,3,FALSE),0)</f>
        <v>5508000</v>
      </c>
      <c r="G1432" s="5">
        <f>IFERROR(VLOOKUP(Tabla1[[#This Row],[FECHA]],EXONERACIONES!A:D,4,FALSE),0)</f>
        <v>17</v>
      </c>
      <c r="H1432" s="9">
        <f>IFERROR(VLOOKUP(Tabla1[[#This Row],[FECHA]],EXONERACIONES!A:D,3,FALSE),0)</f>
        <v>4080000</v>
      </c>
      <c r="I1432" s="5">
        <f>IFERROR(VLOOKUP(Tabla1[[#This Row],[FECHA]],'SIMIT CON RES'!A:D,4,FALSE),0)</f>
        <v>0</v>
      </c>
      <c r="J1432" s="9">
        <f>IFERROR(VLOOKUP(Tabla1[[#This Row],[FECHA]],'SIMIT CON RES'!A:D,3,FALSE),0)</f>
        <v>0</v>
      </c>
      <c r="K1432">
        <f>IFERROR(VLOOKUP(Tabla1[[#This Row],[FECHA]],'SIMIT SIN RES'!A:D,4,FALSE),0)</f>
        <v>0</v>
      </c>
      <c r="L1432" s="9">
        <f>IFERROR(VLOOKUP(Tabla1[[#This Row],[FECHA]],'SIMIT SIN RES'!A:D,3,FALSE),0)</f>
        <v>0</v>
      </c>
      <c r="M1432" s="5">
        <f>IFERROR(VLOOKUP(Tabla1[[#This Row],[FECHA]],'RECAUDOS DE COMPARENDOS'!A:D,4,FALSE),0)</f>
        <v>1</v>
      </c>
      <c r="N1432" s="9">
        <f>IFERROR(VLOOKUP(Tabla1[[#This Row],[FECHA]],'RECAUDOS DE COMPARENDOS'!A:D,3,FALSE),0)</f>
        <v>408000</v>
      </c>
      <c r="O1432" s="5">
        <f>IFERROR(VLOOKUP(Tabla1[[#This Row],[FECHA]],'RECAUDOS DE RESOLUCIONES'!A:D,4,FALSE),0)</f>
        <v>0</v>
      </c>
      <c r="P1432" s="9">
        <f>IFERROR(VLOOKUP(Tabla1[[#This Row],[FECHA]],'RECAUDOS DE RESOLUCIONES'!A:D,3,FALSE),0)</f>
        <v>0</v>
      </c>
      <c r="Q143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1432" s="9">
        <f>Tabla1[V. COMPARENDOS]-(Tabla1[V. EXONERACIONES]+Tabla1[[#This Row],[V. SIMIT CON RESOLUCION]]+Tabla1[[#This Row],[V. SIMIT SIN RESOLUCION]]+Tabla1[[#This Row],[V. RECAUDOS COMPARENDOS]]+Tabla1[[#This Row],[V. RECAUDOS RESOLUCIONES]])</f>
        <v>1020000</v>
      </c>
      <c r="S1432" s="11">
        <f>IFERROR(VLOOKUP(Tabla1[[#This Row],[FECHA]],'RECAUDOS LOCALES'!A:D,4,FALSE),0)</f>
        <v>0</v>
      </c>
      <c r="T1432" s="9">
        <f>IFERROR(VLOOKUP(Tabla1[[#This Row],[FECHA]],'RECAUDOS LOCALES'!A:D,3,FALSE),0)</f>
        <v>0</v>
      </c>
      <c r="U1432" s="11">
        <f>IFERROR(VLOOKUP(Tabla1[[#This Row],[FECHA]],'RECAUDOS EXTERNOS'!A:D,4,FALSE),0)</f>
        <v>0</v>
      </c>
      <c r="V1432" s="9">
        <f>IFERROR(VLOOKUP(Tabla1[[#This Row],[FECHA]],'RECAUDOS EXTERNOS'!A:D,3,FALSE),0)</f>
        <v>0</v>
      </c>
    </row>
    <row r="1433" spans="1:22" x14ac:dyDescent="0.25">
      <c r="A1433" s="1">
        <v>38992</v>
      </c>
      <c r="B1433" s="3" t="s">
        <v>1</v>
      </c>
      <c r="C1433" s="2">
        <v>38991</v>
      </c>
      <c r="D1433" s="5">
        <f>YEAR(Tabla1[[#This Row],[FECHA]])</f>
        <v>2006</v>
      </c>
      <c r="E1433" s="5">
        <f>IFERROR(VLOOKUP(Tabla1[[#This Row],[FECHA]],'COMPARENDOS TOTALES'!A:D,4,FALSE),0)</f>
        <v>29</v>
      </c>
      <c r="F1433" s="9">
        <f>IFERROR(VLOOKUP(Tabla1[[#This Row],[FECHA]],'COMPARENDOS TOTALES'!A:D,3,FALSE),0)</f>
        <v>6133600</v>
      </c>
      <c r="G1433" s="5">
        <f>IFERROR(VLOOKUP(Tabla1[[#This Row],[FECHA]],EXONERACIONES!A:D,4,FALSE),0)</f>
        <v>13</v>
      </c>
      <c r="H1433" s="9">
        <f>IFERROR(VLOOKUP(Tabla1[[#This Row],[FECHA]],EXONERACIONES!A:D,3,FALSE),0)</f>
        <v>2760800</v>
      </c>
      <c r="I1433" s="5">
        <f>IFERROR(VLOOKUP(Tabla1[[#This Row],[FECHA]],'SIMIT CON RES'!A:D,4,FALSE),0)</f>
        <v>0</v>
      </c>
      <c r="J1433" s="9">
        <f>IFERROR(VLOOKUP(Tabla1[[#This Row],[FECHA]],'SIMIT CON RES'!A:D,3,FALSE),0)</f>
        <v>0</v>
      </c>
      <c r="K1433">
        <f>IFERROR(VLOOKUP(Tabla1[[#This Row],[FECHA]],'SIMIT SIN RES'!A:D,4,FALSE),0)</f>
        <v>0</v>
      </c>
      <c r="L1433" s="9">
        <f>IFERROR(VLOOKUP(Tabla1[[#This Row],[FECHA]],'SIMIT SIN RES'!A:D,3,FALSE),0)</f>
        <v>0</v>
      </c>
      <c r="M1433" s="5">
        <f>IFERROR(VLOOKUP(Tabla1[[#This Row],[FECHA]],'RECAUDOS DE COMPARENDOS'!A:D,4,FALSE),0)</f>
        <v>4</v>
      </c>
      <c r="N1433" s="9">
        <f>IFERROR(VLOOKUP(Tabla1[[#This Row],[FECHA]],'RECAUDOS DE COMPARENDOS'!A:D,3,FALSE),0)</f>
        <v>816000</v>
      </c>
      <c r="O1433" s="5">
        <f>IFERROR(VLOOKUP(Tabla1[[#This Row],[FECHA]],'RECAUDOS DE RESOLUCIONES'!A:D,4,FALSE),0)</f>
        <v>0</v>
      </c>
      <c r="P1433" s="9">
        <f>IFERROR(VLOOKUP(Tabla1[[#This Row],[FECHA]],'RECAUDOS DE RESOLUCIONES'!A:D,3,FALSE),0)</f>
        <v>0</v>
      </c>
      <c r="Q143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12</v>
      </c>
      <c r="R1433" s="9">
        <f>Tabla1[V. COMPARENDOS]-(Tabla1[V. EXONERACIONES]+Tabla1[[#This Row],[V. SIMIT CON RESOLUCION]]+Tabla1[[#This Row],[V. SIMIT SIN RESOLUCION]]+Tabla1[[#This Row],[V. RECAUDOS COMPARENDOS]]+Tabla1[[#This Row],[V. RECAUDOS RESOLUCIONES]])</f>
        <v>2556800</v>
      </c>
      <c r="S1433" s="11">
        <f>IFERROR(VLOOKUP(Tabla1[[#This Row],[FECHA]],'RECAUDOS LOCALES'!A:D,4,FALSE),0)</f>
        <v>5</v>
      </c>
      <c r="T1433" s="9">
        <f>IFERROR(VLOOKUP(Tabla1[[#This Row],[FECHA]],'RECAUDOS LOCALES'!A:D,3,FALSE),0)</f>
        <v>676500</v>
      </c>
      <c r="U1433" s="11">
        <f>IFERROR(VLOOKUP(Tabla1[[#This Row],[FECHA]],'RECAUDOS EXTERNOS'!A:D,4,FALSE),0)</f>
        <v>9</v>
      </c>
      <c r="V1433" s="9">
        <f>IFERROR(VLOOKUP(Tabla1[[#This Row],[FECHA]],'RECAUDOS EXTERNOS'!A:D,3,FALSE),0)</f>
        <v>1821560</v>
      </c>
    </row>
    <row r="1434" spans="1:22" x14ac:dyDescent="0.25">
      <c r="A1434" s="1">
        <v>38993</v>
      </c>
      <c r="B1434" s="3" t="s">
        <v>2</v>
      </c>
      <c r="C1434" s="2">
        <v>38991</v>
      </c>
      <c r="D1434" s="5">
        <f>YEAR(Tabla1[[#This Row],[FECHA]])</f>
        <v>2006</v>
      </c>
      <c r="E1434" s="5">
        <f>IFERROR(VLOOKUP(Tabla1[[#This Row],[FECHA]],'COMPARENDOS TOTALES'!A:D,4,FALSE),0)</f>
        <v>23</v>
      </c>
      <c r="F1434" s="9">
        <f>IFERROR(VLOOKUP(Tabla1[[#This Row],[FECHA]],'COMPARENDOS TOTALES'!A:D,3,FALSE),0)</f>
        <v>4828000</v>
      </c>
      <c r="G1434" s="5">
        <f>IFERROR(VLOOKUP(Tabla1[[#This Row],[FECHA]],EXONERACIONES!A:D,4,FALSE),0)</f>
        <v>17</v>
      </c>
      <c r="H1434" s="9">
        <f>IFERROR(VLOOKUP(Tabla1[[#This Row],[FECHA]],EXONERACIONES!A:D,3,FALSE),0)</f>
        <v>3590400</v>
      </c>
      <c r="I1434" s="5">
        <f>IFERROR(VLOOKUP(Tabla1[[#This Row],[FECHA]],'SIMIT CON RES'!A:D,4,FALSE),0)</f>
        <v>0</v>
      </c>
      <c r="J1434" s="9">
        <f>IFERROR(VLOOKUP(Tabla1[[#This Row],[FECHA]],'SIMIT CON RES'!A:D,3,FALSE),0)</f>
        <v>0</v>
      </c>
      <c r="K1434">
        <f>IFERROR(VLOOKUP(Tabla1[[#This Row],[FECHA]],'SIMIT SIN RES'!A:D,4,FALSE),0)</f>
        <v>0</v>
      </c>
      <c r="L1434" s="9">
        <f>IFERROR(VLOOKUP(Tabla1[[#This Row],[FECHA]],'SIMIT SIN RES'!A:D,3,FALSE),0)</f>
        <v>0</v>
      </c>
      <c r="M1434" s="5">
        <f>IFERROR(VLOOKUP(Tabla1[[#This Row],[FECHA]],'RECAUDOS DE COMPARENDOS'!A:D,4,FALSE),0)</f>
        <v>1</v>
      </c>
      <c r="N1434" s="9">
        <f>IFERROR(VLOOKUP(Tabla1[[#This Row],[FECHA]],'RECAUDOS DE COMPARENDOS'!A:D,3,FALSE),0)</f>
        <v>108800</v>
      </c>
      <c r="O1434" s="5">
        <f>IFERROR(VLOOKUP(Tabla1[[#This Row],[FECHA]],'RECAUDOS DE RESOLUCIONES'!A:D,4,FALSE),0)</f>
        <v>0</v>
      </c>
      <c r="P1434" s="9">
        <f>IFERROR(VLOOKUP(Tabla1[[#This Row],[FECHA]],'RECAUDOS DE RESOLUCIONES'!A:D,3,FALSE),0)</f>
        <v>0</v>
      </c>
      <c r="Q143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1434" s="9">
        <f>Tabla1[V. COMPARENDOS]-(Tabla1[V. EXONERACIONES]+Tabla1[[#This Row],[V. SIMIT CON RESOLUCION]]+Tabla1[[#This Row],[V. SIMIT SIN RESOLUCION]]+Tabla1[[#This Row],[V. RECAUDOS COMPARENDOS]]+Tabla1[[#This Row],[V. RECAUDOS RESOLUCIONES]])</f>
        <v>1128800</v>
      </c>
      <c r="S1434" s="11">
        <f>IFERROR(VLOOKUP(Tabla1[[#This Row],[FECHA]],'RECAUDOS LOCALES'!A:D,4,FALSE),0)</f>
        <v>5</v>
      </c>
      <c r="T1434" s="9">
        <f>IFERROR(VLOOKUP(Tabla1[[#This Row],[FECHA]],'RECAUDOS LOCALES'!A:D,3,FALSE),0)</f>
        <v>572892</v>
      </c>
      <c r="U1434" s="11">
        <f>IFERROR(VLOOKUP(Tabla1[[#This Row],[FECHA]],'RECAUDOS EXTERNOS'!A:D,4,FALSE),0)</f>
        <v>11</v>
      </c>
      <c r="V1434" s="9">
        <f>IFERROR(VLOOKUP(Tabla1[[#This Row],[FECHA]],'RECAUDOS EXTERNOS'!A:D,3,FALSE),0)</f>
        <v>2245137</v>
      </c>
    </row>
    <row r="1435" spans="1:22" x14ac:dyDescent="0.25">
      <c r="A1435" s="1">
        <v>38994</v>
      </c>
      <c r="B1435" s="3" t="s">
        <v>3</v>
      </c>
      <c r="C1435" s="2">
        <v>38991</v>
      </c>
      <c r="D1435" s="5">
        <f>YEAR(Tabla1[[#This Row],[FECHA]])</f>
        <v>2006</v>
      </c>
      <c r="E1435" s="5">
        <f>IFERROR(VLOOKUP(Tabla1[[#This Row],[FECHA]],'COMPARENDOS TOTALES'!A:D,4,FALSE),0)</f>
        <v>40</v>
      </c>
      <c r="F1435" s="9">
        <f>IFERROR(VLOOKUP(Tabla1[[#This Row],[FECHA]],'COMPARENDOS TOTALES'!A:D,3,FALSE),0)</f>
        <v>8785600</v>
      </c>
      <c r="G1435" s="5">
        <f>IFERROR(VLOOKUP(Tabla1[[#This Row],[FECHA]],EXONERACIONES!A:D,4,FALSE),0)</f>
        <v>25</v>
      </c>
      <c r="H1435" s="9">
        <f>IFERROR(VLOOKUP(Tabla1[[#This Row],[FECHA]],EXONERACIONES!A:D,3,FALSE),0)</f>
        <v>5820800</v>
      </c>
      <c r="I1435" s="5">
        <f>IFERROR(VLOOKUP(Tabla1[[#This Row],[FECHA]],'SIMIT CON RES'!A:D,4,FALSE),0)</f>
        <v>0</v>
      </c>
      <c r="J1435" s="9">
        <f>IFERROR(VLOOKUP(Tabla1[[#This Row],[FECHA]],'SIMIT CON RES'!A:D,3,FALSE),0)</f>
        <v>0</v>
      </c>
      <c r="K1435">
        <f>IFERROR(VLOOKUP(Tabla1[[#This Row],[FECHA]],'SIMIT SIN RES'!A:D,4,FALSE),0)</f>
        <v>0</v>
      </c>
      <c r="L1435" s="9">
        <f>IFERROR(VLOOKUP(Tabla1[[#This Row],[FECHA]],'SIMIT SIN RES'!A:D,3,FALSE),0)</f>
        <v>0</v>
      </c>
      <c r="M1435" s="5">
        <f>IFERROR(VLOOKUP(Tabla1[[#This Row],[FECHA]],'RECAUDOS DE COMPARENDOS'!A:D,4,FALSE),0)</f>
        <v>4</v>
      </c>
      <c r="N1435" s="9">
        <f>IFERROR(VLOOKUP(Tabla1[[#This Row],[FECHA]],'RECAUDOS DE COMPARENDOS'!A:D,3,FALSE),0)</f>
        <v>720800</v>
      </c>
      <c r="O1435" s="5">
        <f>IFERROR(VLOOKUP(Tabla1[[#This Row],[FECHA]],'RECAUDOS DE RESOLUCIONES'!A:D,4,FALSE),0)</f>
        <v>0</v>
      </c>
      <c r="P1435" s="9">
        <f>IFERROR(VLOOKUP(Tabla1[[#This Row],[FECHA]],'RECAUDOS DE RESOLUCIONES'!A:D,3,FALSE),0)</f>
        <v>0</v>
      </c>
      <c r="Q143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11</v>
      </c>
      <c r="R1435" s="9">
        <f>Tabla1[V. COMPARENDOS]-(Tabla1[V. EXONERACIONES]+Tabla1[[#This Row],[V. SIMIT CON RESOLUCION]]+Tabla1[[#This Row],[V. SIMIT SIN RESOLUCION]]+Tabla1[[#This Row],[V. RECAUDOS COMPARENDOS]]+Tabla1[[#This Row],[V. RECAUDOS RESOLUCIONES]])</f>
        <v>2244000</v>
      </c>
      <c r="S1435" s="11">
        <f>IFERROR(VLOOKUP(Tabla1[[#This Row],[FECHA]],'RECAUDOS LOCALES'!A:D,4,FALSE),0)</f>
        <v>5</v>
      </c>
      <c r="T1435" s="9">
        <f>IFERROR(VLOOKUP(Tabla1[[#This Row],[FECHA]],'RECAUDOS LOCALES'!A:D,3,FALSE),0)</f>
        <v>547591</v>
      </c>
      <c r="U1435" s="11">
        <f>IFERROR(VLOOKUP(Tabla1[[#This Row],[FECHA]],'RECAUDOS EXTERNOS'!A:D,4,FALSE),0)</f>
        <v>11</v>
      </c>
      <c r="V1435" s="9">
        <f>IFERROR(VLOOKUP(Tabla1[[#This Row],[FECHA]],'RECAUDOS EXTERNOS'!A:D,3,FALSE),0)</f>
        <v>2486025</v>
      </c>
    </row>
    <row r="1436" spans="1:22" x14ac:dyDescent="0.25">
      <c r="A1436" s="1">
        <v>38995</v>
      </c>
      <c r="B1436" s="3" t="s">
        <v>6</v>
      </c>
      <c r="C1436" s="2">
        <v>38991</v>
      </c>
      <c r="D1436" s="5">
        <f>YEAR(Tabla1[[#This Row],[FECHA]])</f>
        <v>2006</v>
      </c>
      <c r="E1436" s="5">
        <f>IFERROR(VLOOKUP(Tabla1[[#This Row],[FECHA]],'COMPARENDOS TOTALES'!A:D,4,FALSE),0)</f>
        <v>19</v>
      </c>
      <c r="F1436" s="9">
        <f>IFERROR(VLOOKUP(Tabla1[[#This Row],[FECHA]],'COMPARENDOS TOTALES'!A:D,3,FALSE),0)</f>
        <v>5208800</v>
      </c>
      <c r="G1436" s="5">
        <f>IFERROR(VLOOKUP(Tabla1[[#This Row],[FECHA]],EXONERACIONES!A:D,4,FALSE),0)</f>
        <v>14</v>
      </c>
      <c r="H1436" s="9">
        <f>IFERROR(VLOOKUP(Tabla1[[#This Row],[FECHA]],EXONERACIONES!A:D,3,FALSE),0)</f>
        <v>3780800</v>
      </c>
      <c r="I1436" s="5">
        <f>IFERROR(VLOOKUP(Tabla1[[#This Row],[FECHA]],'SIMIT CON RES'!A:D,4,FALSE),0)</f>
        <v>0</v>
      </c>
      <c r="J1436" s="9">
        <f>IFERROR(VLOOKUP(Tabla1[[#This Row],[FECHA]],'SIMIT CON RES'!A:D,3,FALSE),0)</f>
        <v>0</v>
      </c>
      <c r="K1436">
        <f>IFERROR(VLOOKUP(Tabla1[[#This Row],[FECHA]],'SIMIT SIN RES'!A:D,4,FALSE),0)</f>
        <v>0</v>
      </c>
      <c r="L1436" s="9">
        <f>IFERROR(VLOOKUP(Tabla1[[#This Row],[FECHA]],'SIMIT SIN RES'!A:D,3,FALSE),0)</f>
        <v>0</v>
      </c>
      <c r="M1436" s="5">
        <f>IFERROR(VLOOKUP(Tabla1[[#This Row],[FECHA]],'RECAUDOS DE COMPARENDOS'!A:D,4,FALSE),0)</f>
        <v>3</v>
      </c>
      <c r="N1436" s="9">
        <f>IFERROR(VLOOKUP(Tabla1[[#This Row],[FECHA]],'RECAUDOS DE COMPARENDOS'!A:D,3,FALSE),0)</f>
        <v>816000</v>
      </c>
      <c r="O1436" s="5">
        <f>IFERROR(VLOOKUP(Tabla1[[#This Row],[FECHA]],'RECAUDOS DE RESOLUCIONES'!A:D,4,FALSE),0)</f>
        <v>0</v>
      </c>
      <c r="P1436" s="9">
        <f>IFERROR(VLOOKUP(Tabla1[[#This Row],[FECHA]],'RECAUDOS DE RESOLUCIONES'!A:D,3,FALSE),0)</f>
        <v>0</v>
      </c>
      <c r="Q143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1436" s="9">
        <f>Tabla1[V. COMPARENDOS]-(Tabla1[V. EXONERACIONES]+Tabla1[[#This Row],[V. SIMIT CON RESOLUCION]]+Tabla1[[#This Row],[V. SIMIT SIN RESOLUCION]]+Tabla1[[#This Row],[V. RECAUDOS COMPARENDOS]]+Tabla1[[#This Row],[V. RECAUDOS RESOLUCIONES]])</f>
        <v>612000</v>
      </c>
      <c r="S1436" s="11">
        <f>IFERROR(VLOOKUP(Tabla1[[#This Row],[FECHA]],'RECAUDOS LOCALES'!A:D,4,FALSE),0)</f>
        <v>3</v>
      </c>
      <c r="T1436" s="9">
        <f>IFERROR(VLOOKUP(Tabla1[[#This Row],[FECHA]],'RECAUDOS LOCALES'!A:D,3,FALSE),0)</f>
        <v>394693</v>
      </c>
      <c r="U1436" s="11">
        <f>IFERROR(VLOOKUP(Tabla1[[#This Row],[FECHA]],'RECAUDOS EXTERNOS'!A:D,4,FALSE),0)</f>
        <v>8</v>
      </c>
      <c r="V1436" s="9">
        <f>IFERROR(VLOOKUP(Tabla1[[#This Row],[FECHA]],'RECAUDOS EXTERNOS'!A:D,3,FALSE),0)</f>
        <v>1694800</v>
      </c>
    </row>
    <row r="1437" spans="1:22" x14ac:dyDescent="0.25">
      <c r="A1437" s="1">
        <v>38996</v>
      </c>
      <c r="B1437" s="3" t="s">
        <v>0</v>
      </c>
      <c r="C1437" s="2">
        <v>38991</v>
      </c>
      <c r="D1437" s="5">
        <f>YEAR(Tabla1[[#This Row],[FECHA]])</f>
        <v>2006</v>
      </c>
      <c r="E1437" s="5">
        <f>IFERROR(VLOOKUP(Tabla1[[#This Row],[FECHA]],'COMPARENDOS TOTALES'!A:D,4,FALSE),0)</f>
        <v>12</v>
      </c>
      <c r="F1437" s="9">
        <f>IFERROR(VLOOKUP(Tabla1[[#This Row],[FECHA]],'COMPARENDOS TOTALES'!A:D,3,FALSE),0)</f>
        <v>3372800</v>
      </c>
      <c r="G1437" s="5">
        <f>IFERROR(VLOOKUP(Tabla1[[#This Row],[FECHA]],EXONERACIONES!A:D,4,FALSE),0)</f>
        <v>11</v>
      </c>
      <c r="H1437" s="9">
        <f>IFERROR(VLOOKUP(Tabla1[[#This Row],[FECHA]],EXONERACIONES!A:D,3,FALSE),0)</f>
        <v>2964800</v>
      </c>
      <c r="I1437" s="5">
        <f>IFERROR(VLOOKUP(Tabla1[[#This Row],[FECHA]],'SIMIT CON RES'!A:D,4,FALSE),0)</f>
        <v>0</v>
      </c>
      <c r="J1437" s="9">
        <f>IFERROR(VLOOKUP(Tabla1[[#This Row],[FECHA]],'SIMIT CON RES'!A:D,3,FALSE),0)</f>
        <v>0</v>
      </c>
      <c r="K1437">
        <f>IFERROR(VLOOKUP(Tabla1[[#This Row],[FECHA]],'SIMIT SIN RES'!A:D,4,FALSE),0)</f>
        <v>0</v>
      </c>
      <c r="L1437" s="9">
        <f>IFERROR(VLOOKUP(Tabla1[[#This Row],[FECHA]],'SIMIT SIN RES'!A:D,3,FALSE),0)</f>
        <v>0</v>
      </c>
      <c r="M1437" s="5">
        <f>IFERROR(VLOOKUP(Tabla1[[#This Row],[FECHA]],'RECAUDOS DE COMPARENDOS'!A:D,4,FALSE),0)</f>
        <v>1</v>
      </c>
      <c r="N1437" s="9">
        <f>IFERROR(VLOOKUP(Tabla1[[#This Row],[FECHA]],'RECAUDOS DE COMPARENDOS'!A:D,3,FALSE),0)</f>
        <v>408000</v>
      </c>
      <c r="O1437" s="5">
        <f>IFERROR(VLOOKUP(Tabla1[[#This Row],[FECHA]],'RECAUDOS DE RESOLUCIONES'!A:D,4,FALSE),0)</f>
        <v>0</v>
      </c>
      <c r="P1437" s="9">
        <f>IFERROR(VLOOKUP(Tabla1[[#This Row],[FECHA]],'RECAUDOS DE RESOLUCIONES'!A:D,3,FALSE),0)</f>
        <v>0</v>
      </c>
      <c r="Q143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43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437" s="11">
        <f>IFERROR(VLOOKUP(Tabla1[[#This Row],[FECHA]],'RECAUDOS LOCALES'!A:D,4,FALSE),0)</f>
        <v>5</v>
      </c>
      <c r="T1437" s="9">
        <f>IFERROR(VLOOKUP(Tabla1[[#This Row],[FECHA]],'RECAUDOS LOCALES'!A:D,3,FALSE),0)</f>
        <v>592074</v>
      </c>
      <c r="U1437" s="11">
        <f>IFERROR(VLOOKUP(Tabla1[[#This Row],[FECHA]],'RECAUDOS EXTERNOS'!A:D,4,FALSE),0)</f>
        <v>10</v>
      </c>
      <c r="V1437" s="9">
        <f>IFERROR(VLOOKUP(Tabla1[[#This Row],[FECHA]],'RECAUDOS EXTERNOS'!A:D,3,FALSE),0)</f>
        <v>2279559</v>
      </c>
    </row>
    <row r="1438" spans="1:22" x14ac:dyDescent="0.25">
      <c r="A1438" s="1">
        <v>38997</v>
      </c>
      <c r="B1438" s="3" t="s">
        <v>5</v>
      </c>
      <c r="C1438" s="2">
        <v>38991</v>
      </c>
      <c r="D1438" s="5">
        <f>YEAR(Tabla1[[#This Row],[FECHA]])</f>
        <v>2006</v>
      </c>
      <c r="E1438" s="5">
        <f>IFERROR(VLOOKUP(Tabla1[[#This Row],[FECHA]],'COMPARENDOS TOTALES'!A:D,4,FALSE),0)</f>
        <v>35</v>
      </c>
      <c r="F1438" s="9">
        <f>IFERROR(VLOOKUP(Tabla1[[#This Row],[FECHA]],'COMPARENDOS TOTALES'!A:D,3,FALSE),0)</f>
        <v>7561600</v>
      </c>
      <c r="G1438" s="5">
        <f>IFERROR(VLOOKUP(Tabla1[[#This Row],[FECHA]],EXONERACIONES!A:D,4,FALSE),0)</f>
        <v>25</v>
      </c>
      <c r="H1438" s="9">
        <f>IFERROR(VLOOKUP(Tabla1[[#This Row],[FECHA]],EXONERACIONES!A:D,3,FALSE),0)</f>
        <v>5521600</v>
      </c>
      <c r="I1438" s="5">
        <f>IFERROR(VLOOKUP(Tabla1[[#This Row],[FECHA]],'SIMIT CON RES'!A:D,4,FALSE),0)</f>
        <v>0</v>
      </c>
      <c r="J1438" s="9">
        <f>IFERROR(VLOOKUP(Tabla1[[#This Row],[FECHA]],'SIMIT CON RES'!A:D,3,FALSE),0)</f>
        <v>0</v>
      </c>
      <c r="K1438">
        <f>IFERROR(VLOOKUP(Tabla1[[#This Row],[FECHA]],'SIMIT SIN RES'!A:D,4,FALSE),0)</f>
        <v>0</v>
      </c>
      <c r="L1438" s="9">
        <f>IFERROR(VLOOKUP(Tabla1[[#This Row],[FECHA]],'SIMIT SIN RES'!A:D,3,FALSE),0)</f>
        <v>0</v>
      </c>
      <c r="M1438" s="5">
        <f>IFERROR(VLOOKUP(Tabla1[[#This Row],[FECHA]],'RECAUDOS DE COMPARENDOS'!A:D,4,FALSE),0)</f>
        <v>4</v>
      </c>
      <c r="N1438" s="9">
        <f>IFERROR(VLOOKUP(Tabla1[[#This Row],[FECHA]],'RECAUDOS DE COMPARENDOS'!A:D,3,FALSE),0)</f>
        <v>816000</v>
      </c>
      <c r="O1438" s="5">
        <f>IFERROR(VLOOKUP(Tabla1[[#This Row],[FECHA]],'RECAUDOS DE RESOLUCIONES'!A:D,4,FALSE),0)</f>
        <v>0</v>
      </c>
      <c r="P1438" s="9">
        <f>IFERROR(VLOOKUP(Tabla1[[#This Row],[FECHA]],'RECAUDOS DE RESOLUCIONES'!A:D,3,FALSE),0)</f>
        <v>0</v>
      </c>
      <c r="Q143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1438" s="9">
        <f>Tabla1[V. COMPARENDOS]-(Tabla1[V. EXONERACIONES]+Tabla1[[#This Row],[V. SIMIT CON RESOLUCION]]+Tabla1[[#This Row],[V. SIMIT SIN RESOLUCION]]+Tabla1[[#This Row],[V. RECAUDOS COMPARENDOS]]+Tabla1[[#This Row],[V. RECAUDOS RESOLUCIONES]])</f>
        <v>1224000</v>
      </c>
      <c r="S1438" s="11">
        <f>IFERROR(VLOOKUP(Tabla1[[#This Row],[FECHA]],'RECAUDOS LOCALES'!A:D,4,FALSE),0)</f>
        <v>0</v>
      </c>
      <c r="T1438" s="9">
        <f>IFERROR(VLOOKUP(Tabla1[[#This Row],[FECHA]],'RECAUDOS LOCALES'!A:D,3,FALSE),0)</f>
        <v>0</v>
      </c>
      <c r="U1438" s="11">
        <f>IFERROR(VLOOKUP(Tabla1[[#This Row],[FECHA]],'RECAUDOS EXTERNOS'!A:D,4,FALSE),0)</f>
        <v>0</v>
      </c>
      <c r="V1438" s="9">
        <f>IFERROR(VLOOKUP(Tabla1[[#This Row],[FECHA]],'RECAUDOS EXTERNOS'!A:D,3,FALSE),0)</f>
        <v>0</v>
      </c>
    </row>
    <row r="1439" spans="1:22" x14ac:dyDescent="0.25">
      <c r="A1439" s="1">
        <v>38998</v>
      </c>
      <c r="B1439" s="3" t="s">
        <v>4</v>
      </c>
      <c r="C1439" s="2">
        <v>38991</v>
      </c>
      <c r="D1439" s="5">
        <f>YEAR(Tabla1[[#This Row],[FECHA]])</f>
        <v>2006</v>
      </c>
      <c r="E1439" s="5">
        <f>IFERROR(VLOOKUP(Tabla1[[#This Row],[FECHA]],'COMPARENDOS TOTALES'!A:D,4,FALSE),0)</f>
        <v>34</v>
      </c>
      <c r="F1439" s="9">
        <f>IFERROR(VLOOKUP(Tabla1[[#This Row],[FECHA]],'COMPARENDOS TOTALES'!A:D,3,FALSE),0)</f>
        <v>7670400</v>
      </c>
      <c r="G1439" s="5">
        <f>IFERROR(VLOOKUP(Tabla1[[#This Row],[FECHA]],EXONERACIONES!A:D,4,FALSE),0)</f>
        <v>20</v>
      </c>
      <c r="H1439" s="9">
        <f>IFERROR(VLOOKUP(Tabla1[[#This Row],[FECHA]],EXONERACIONES!A:D,3,FALSE),0)</f>
        <v>4501600</v>
      </c>
      <c r="I1439" s="5">
        <f>IFERROR(VLOOKUP(Tabla1[[#This Row],[FECHA]],'SIMIT CON RES'!A:D,4,FALSE),0)</f>
        <v>0</v>
      </c>
      <c r="J1439" s="9">
        <f>IFERROR(VLOOKUP(Tabla1[[#This Row],[FECHA]],'SIMIT CON RES'!A:D,3,FALSE),0)</f>
        <v>0</v>
      </c>
      <c r="K1439">
        <f>IFERROR(VLOOKUP(Tabla1[[#This Row],[FECHA]],'SIMIT SIN RES'!A:D,4,FALSE),0)</f>
        <v>0</v>
      </c>
      <c r="L1439" s="9">
        <f>IFERROR(VLOOKUP(Tabla1[[#This Row],[FECHA]],'SIMIT SIN RES'!A:D,3,FALSE),0)</f>
        <v>0</v>
      </c>
      <c r="M1439" s="5">
        <f>IFERROR(VLOOKUP(Tabla1[[#This Row],[FECHA]],'RECAUDOS DE COMPARENDOS'!A:D,4,FALSE),0)</f>
        <v>3</v>
      </c>
      <c r="N1439" s="9">
        <f>IFERROR(VLOOKUP(Tabla1[[#This Row],[FECHA]],'RECAUDOS DE COMPARENDOS'!A:D,3,FALSE),0)</f>
        <v>612000</v>
      </c>
      <c r="O1439" s="5">
        <f>IFERROR(VLOOKUP(Tabla1[[#This Row],[FECHA]],'RECAUDOS DE RESOLUCIONES'!A:D,4,FALSE),0)</f>
        <v>0</v>
      </c>
      <c r="P1439" s="9">
        <f>IFERROR(VLOOKUP(Tabla1[[#This Row],[FECHA]],'RECAUDOS DE RESOLUCIONES'!A:D,3,FALSE),0)</f>
        <v>0</v>
      </c>
      <c r="Q143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11</v>
      </c>
      <c r="R1439" s="9">
        <f>Tabla1[V. COMPARENDOS]-(Tabla1[V. EXONERACIONES]+Tabla1[[#This Row],[V. SIMIT CON RESOLUCION]]+Tabla1[[#This Row],[V. SIMIT SIN RESOLUCION]]+Tabla1[[#This Row],[V. RECAUDOS COMPARENDOS]]+Tabla1[[#This Row],[V. RECAUDOS RESOLUCIONES]])</f>
        <v>2556800</v>
      </c>
      <c r="S1439" s="11">
        <f>IFERROR(VLOOKUP(Tabla1[[#This Row],[FECHA]],'RECAUDOS LOCALES'!A:D,4,FALSE),0)</f>
        <v>0</v>
      </c>
      <c r="T1439" s="9">
        <f>IFERROR(VLOOKUP(Tabla1[[#This Row],[FECHA]],'RECAUDOS LOCALES'!A:D,3,FALSE),0)</f>
        <v>0</v>
      </c>
      <c r="U1439" s="11">
        <f>IFERROR(VLOOKUP(Tabla1[[#This Row],[FECHA]],'RECAUDOS EXTERNOS'!A:D,4,FALSE),0)</f>
        <v>0</v>
      </c>
      <c r="V1439" s="9">
        <f>IFERROR(VLOOKUP(Tabla1[[#This Row],[FECHA]],'RECAUDOS EXTERNOS'!A:D,3,FALSE),0)</f>
        <v>0</v>
      </c>
    </row>
    <row r="1440" spans="1:22" x14ac:dyDescent="0.25">
      <c r="A1440" s="1">
        <v>38999</v>
      </c>
      <c r="B1440" s="3" t="s">
        <v>1</v>
      </c>
      <c r="C1440" s="2">
        <v>38991</v>
      </c>
      <c r="D1440" s="5">
        <f>YEAR(Tabla1[[#This Row],[FECHA]])</f>
        <v>2006</v>
      </c>
      <c r="E1440" s="5">
        <f>IFERROR(VLOOKUP(Tabla1[[#This Row],[FECHA]],'COMPARENDOS TOTALES'!A:D,4,FALSE),0)</f>
        <v>30</v>
      </c>
      <c r="F1440" s="9">
        <f>IFERROR(VLOOKUP(Tabla1[[#This Row],[FECHA]],'COMPARENDOS TOTALES'!A:D,3,FALSE),0)</f>
        <v>6664000</v>
      </c>
      <c r="G1440" s="5">
        <f>IFERROR(VLOOKUP(Tabla1[[#This Row],[FECHA]],EXONERACIONES!A:D,4,FALSE),0)</f>
        <v>24</v>
      </c>
      <c r="H1440" s="9">
        <f>IFERROR(VLOOKUP(Tabla1[[#This Row],[FECHA]],EXONERACIONES!A:D,3,FALSE),0)</f>
        <v>5535200</v>
      </c>
      <c r="I1440" s="5">
        <f>IFERROR(VLOOKUP(Tabla1[[#This Row],[FECHA]],'SIMIT CON RES'!A:D,4,FALSE),0)</f>
        <v>0</v>
      </c>
      <c r="J1440" s="9">
        <f>IFERROR(VLOOKUP(Tabla1[[#This Row],[FECHA]],'SIMIT CON RES'!A:D,3,FALSE),0)</f>
        <v>0</v>
      </c>
      <c r="K1440">
        <f>IFERROR(VLOOKUP(Tabla1[[#This Row],[FECHA]],'SIMIT SIN RES'!A:D,4,FALSE),0)</f>
        <v>0</v>
      </c>
      <c r="L1440" s="9">
        <f>IFERROR(VLOOKUP(Tabla1[[#This Row],[FECHA]],'SIMIT SIN RES'!A:D,3,FALSE),0)</f>
        <v>0</v>
      </c>
      <c r="M1440" s="5">
        <f>IFERROR(VLOOKUP(Tabla1[[#This Row],[FECHA]],'RECAUDOS DE COMPARENDOS'!A:D,4,FALSE),0)</f>
        <v>2</v>
      </c>
      <c r="N1440" s="9">
        <f>IFERROR(VLOOKUP(Tabla1[[#This Row],[FECHA]],'RECAUDOS DE COMPARENDOS'!A:D,3,FALSE),0)</f>
        <v>312800</v>
      </c>
      <c r="O1440" s="5">
        <f>IFERROR(VLOOKUP(Tabla1[[#This Row],[FECHA]],'RECAUDOS DE RESOLUCIONES'!A:D,4,FALSE),0)</f>
        <v>0</v>
      </c>
      <c r="P1440" s="9">
        <f>IFERROR(VLOOKUP(Tabla1[[#This Row],[FECHA]],'RECAUDOS DE RESOLUCIONES'!A:D,3,FALSE),0)</f>
        <v>0</v>
      </c>
      <c r="Q144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1440" s="9">
        <f>Tabla1[V. COMPARENDOS]-(Tabla1[V. EXONERACIONES]+Tabla1[[#This Row],[V. SIMIT CON RESOLUCION]]+Tabla1[[#This Row],[V. SIMIT SIN RESOLUCION]]+Tabla1[[#This Row],[V. RECAUDOS COMPARENDOS]]+Tabla1[[#This Row],[V. RECAUDOS RESOLUCIONES]])</f>
        <v>816000</v>
      </c>
      <c r="S1440" s="11">
        <f>IFERROR(VLOOKUP(Tabla1[[#This Row],[FECHA]],'RECAUDOS LOCALES'!A:D,4,FALSE),0)</f>
        <v>10</v>
      </c>
      <c r="T1440" s="9">
        <f>IFERROR(VLOOKUP(Tabla1[[#This Row],[FECHA]],'RECAUDOS LOCALES'!A:D,3,FALSE),0)</f>
        <v>1026516</v>
      </c>
      <c r="U1440" s="11">
        <f>IFERROR(VLOOKUP(Tabla1[[#This Row],[FECHA]],'RECAUDOS EXTERNOS'!A:D,4,FALSE),0)</f>
        <v>8</v>
      </c>
      <c r="V1440" s="9">
        <f>IFERROR(VLOOKUP(Tabla1[[#This Row],[FECHA]],'RECAUDOS EXTERNOS'!A:D,3,FALSE),0)</f>
        <v>1473435</v>
      </c>
    </row>
    <row r="1441" spans="1:22" x14ac:dyDescent="0.25">
      <c r="A1441" s="1">
        <v>39000</v>
      </c>
      <c r="B1441" s="3" t="s">
        <v>2</v>
      </c>
      <c r="C1441" s="2">
        <v>38991</v>
      </c>
      <c r="D1441" s="5">
        <f>YEAR(Tabla1[[#This Row],[FECHA]])</f>
        <v>2006</v>
      </c>
      <c r="E1441" s="5">
        <f>IFERROR(VLOOKUP(Tabla1[[#This Row],[FECHA]],'COMPARENDOS TOTALES'!A:D,4,FALSE),0)</f>
        <v>24</v>
      </c>
      <c r="F1441" s="9">
        <f>IFERROR(VLOOKUP(Tabla1[[#This Row],[FECHA]],'COMPARENDOS TOTALES'!A:D,3,FALSE),0)</f>
        <v>4814400</v>
      </c>
      <c r="G1441" s="5">
        <f>IFERROR(VLOOKUP(Tabla1[[#This Row],[FECHA]],EXONERACIONES!A:D,4,FALSE),0)</f>
        <v>16</v>
      </c>
      <c r="H1441" s="9">
        <f>IFERROR(VLOOKUP(Tabla1[[#This Row],[FECHA]],EXONERACIONES!A:D,3,FALSE),0)</f>
        <v>3277600</v>
      </c>
      <c r="I1441" s="5">
        <f>IFERROR(VLOOKUP(Tabla1[[#This Row],[FECHA]],'SIMIT CON RES'!A:D,4,FALSE),0)</f>
        <v>0</v>
      </c>
      <c r="J1441" s="9">
        <f>IFERROR(VLOOKUP(Tabla1[[#This Row],[FECHA]],'SIMIT CON RES'!A:D,3,FALSE),0)</f>
        <v>0</v>
      </c>
      <c r="K1441">
        <f>IFERROR(VLOOKUP(Tabla1[[#This Row],[FECHA]],'SIMIT SIN RES'!A:D,4,FALSE),0)</f>
        <v>0</v>
      </c>
      <c r="L1441" s="9">
        <f>IFERROR(VLOOKUP(Tabla1[[#This Row],[FECHA]],'SIMIT SIN RES'!A:D,3,FALSE),0)</f>
        <v>0</v>
      </c>
      <c r="M1441" s="5">
        <f>IFERROR(VLOOKUP(Tabla1[[#This Row],[FECHA]],'RECAUDOS DE COMPARENDOS'!A:D,4,FALSE),0)</f>
        <v>3</v>
      </c>
      <c r="N1441" s="9">
        <f>IFERROR(VLOOKUP(Tabla1[[#This Row],[FECHA]],'RECAUDOS DE COMPARENDOS'!A:D,3,FALSE),0)</f>
        <v>612000</v>
      </c>
      <c r="O1441" s="5">
        <f>IFERROR(VLOOKUP(Tabla1[[#This Row],[FECHA]],'RECAUDOS DE RESOLUCIONES'!A:D,4,FALSE),0)</f>
        <v>0</v>
      </c>
      <c r="P1441" s="9">
        <f>IFERROR(VLOOKUP(Tabla1[[#This Row],[FECHA]],'RECAUDOS DE RESOLUCIONES'!A:D,3,FALSE),0)</f>
        <v>0</v>
      </c>
      <c r="Q144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1441" s="9">
        <f>Tabla1[V. COMPARENDOS]-(Tabla1[V. EXONERACIONES]+Tabla1[[#This Row],[V. SIMIT CON RESOLUCION]]+Tabla1[[#This Row],[V. SIMIT SIN RESOLUCION]]+Tabla1[[#This Row],[V. RECAUDOS COMPARENDOS]]+Tabla1[[#This Row],[V. RECAUDOS RESOLUCIONES]])</f>
        <v>924800</v>
      </c>
      <c r="S1441" s="11">
        <f>IFERROR(VLOOKUP(Tabla1[[#This Row],[FECHA]],'RECAUDOS LOCALES'!A:D,4,FALSE),0)</f>
        <v>11</v>
      </c>
      <c r="T1441" s="9">
        <f>IFERROR(VLOOKUP(Tabla1[[#This Row],[FECHA]],'RECAUDOS LOCALES'!A:D,3,FALSE),0)</f>
        <v>1068059</v>
      </c>
      <c r="U1441" s="11">
        <f>IFERROR(VLOOKUP(Tabla1[[#This Row],[FECHA]],'RECAUDOS EXTERNOS'!A:D,4,FALSE),0)</f>
        <v>7</v>
      </c>
      <c r="V1441" s="9">
        <f>IFERROR(VLOOKUP(Tabla1[[#This Row],[FECHA]],'RECAUDOS EXTERNOS'!A:D,3,FALSE),0)</f>
        <v>1494822</v>
      </c>
    </row>
    <row r="1442" spans="1:22" x14ac:dyDescent="0.25">
      <c r="A1442" s="1">
        <v>39001</v>
      </c>
      <c r="B1442" s="3" t="s">
        <v>3</v>
      </c>
      <c r="C1442" s="2">
        <v>38991</v>
      </c>
      <c r="D1442" s="5">
        <f>YEAR(Tabla1[[#This Row],[FECHA]])</f>
        <v>2006</v>
      </c>
      <c r="E1442" s="5">
        <f>IFERROR(VLOOKUP(Tabla1[[#This Row],[FECHA]],'COMPARENDOS TOTALES'!A:D,4,FALSE),0)</f>
        <v>57</v>
      </c>
      <c r="F1442" s="9">
        <f>IFERROR(VLOOKUP(Tabla1[[#This Row],[FECHA]],'COMPARENDOS TOTALES'!A:D,3,FALSE),0)</f>
        <v>16741600</v>
      </c>
      <c r="G1442" s="5">
        <f>IFERROR(VLOOKUP(Tabla1[[#This Row],[FECHA]],EXONERACIONES!A:D,4,FALSE),0)</f>
        <v>32</v>
      </c>
      <c r="H1442" s="9">
        <f>IFERROR(VLOOKUP(Tabla1[[#This Row],[FECHA]],EXONERACIONES!A:D,3,FALSE),0)</f>
        <v>9288800</v>
      </c>
      <c r="I1442" s="5">
        <f>IFERROR(VLOOKUP(Tabla1[[#This Row],[FECHA]],'SIMIT CON RES'!A:D,4,FALSE),0)</f>
        <v>0</v>
      </c>
      <c r="J1442" s="9">
        <f>IFERROR(VLOOKUP(Tabla1[[#This Row],[FECHA]],'SIMIT CON RES'!A:D,3,FALSE),0)</f>
        <v>0</v>
      </c>
      <c r="K1442">
        <f>IFERROR(VLOOKUP(Tabla1[[#This Row],[FECHA]],'SIMIT SIN RES'!A:D,4,FALSE),0)</f>
        <v>0</v>
      </c>
      <c r="L1442" s="9">
        <f>IFERROR(VLOOKUP(Tabla1[[#This Row],[FECHA]],'SIMIT SIN RES'!A:D,3,FALSE),0)</f>
        <v>0</v>
      </c>
      <c r="M1442" s="5">
        <f>IFERROR(VLOOKUP(Tabla1[[#This Row],[FECHA]],'RECAUDOS DE COMPARENDOS'!A:D,4,FALSE),0)</f>
        <v>8</v>
      </c>
      <c r="N1442" s="9">
        <f>IFERROR(VLOOKUP(Tabla1[[#This Row],[FECHA]],'RECAUDOS DE COMPARENDOS'!A:D,3,FALSE),0)</f>
        <v>2652000</v>
      </c>
      <c r="O1442" s="5">
        <f>IFERROR(VLOOKUP(Tabla1[[#This Row],[FECHA]],'RECAUDOS DE RESOLUCIONES'!A:D,4,FALSE),0)</f>
        <v>0</v>
      </c>
      <c r="P1442" s="9">
        <f>IFERROR(VLOOKUP(Tabla1[[#This Row],[FECHA]],'RECAUDOS DE RESOLUCIONES'!A:D,3,FALSE),0)</f>
        <v>0</v>
      </c>
      <c r="Q144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17</v>
      </c>
      <c r="R1442" s="9">
        <f>Tabla1[V. COMPARENDOS]-(Tabla1[V. EXONERACIONES]+Tabla1[[#This Row],[V. SIMIT CON RESOLUCION]]+Tabla1[[#This Row],[V. SIMIT SIN RESOLUCION]]+Tabla1[[#This Row],[V. RECAUDOS COMPARENDOS]]+Tabla1[[#This Row],[V. RECAUDOS RESOLUCIONES]])</f>
        <v>4800800</v>
      </c>
      <c r="S1442" s="11">
        <f>IFERROR(VLOOKUP(Tabla1[[#This Row],[FECHA]],'RECAUDOS LOCALES'!A:D,4,FALSE),0)</f>
        <v>7</v>
      </c>
      <c r="T1442" s="9">
        <f>IFERROR(VLOOKUP(Tabla1[[#This Row],[FECHA]],'RECAUDOS LOCALES'!A:D,3,FALSE),0)</f>
        <v>666400</v>
      </c>
      <c r="U1442" s="11">
        <f>IFERROR(VLOOKUP(Tabla1[[#This Row],[FECHA]],'RECAUDOS EXTERNOS'!A:D,4,FALSE),0)</f>
        <v>5</v>
      </c>
      <c r="V1442" s="9">
        <f>IFERROR(VLOOKUP(Tabla1[[#This Row],[FECHA]],'RECAUDOS EXTERNOS'!A:D,3,FALSE),0)</f>
        <v>1275214</v>
      </c>
    </row>
    <row r="1443" spans="1:22" x14ac:dyDescent="0.25">
      <c r="A1443" s="1">
        <v>39002</v>
      </c>
      <c r="B1443" s="3" t="s">
        <v>6</v>
      </c>
      <c r="C1443" s="2">
        <v>38991</v>
      </c>
      <c r="D1443" s="5">
        <f>YEAR(Tabla1[[#This Row],[FECHA]])</f>
        <v>2006</v>
      </c>
      <c r="E1443" s="5">
        <f>IFERROR(VLOOKUP(Tabla1[[#This Row],[FECHA]],'COMPARENDOS TOTALES'!A:D,4,FALSE),0)</f>
        <v>27</v>
      </c>
      <c r="F1443" s="9">
        <f>IFERROR(VLOOKUP(Tabla1[[#This Row],[FECHA]],'COMPARENDOS TOTALES'!A:D,3,FALSE),0)</f>
        <v>6636800</v>
      </c>
      <c r="G1443" s="5">
        <f>IFERROR(VLOOKUP(Tabla1[[#This Row],[FECHA]],EXONERACIONES!A:D,4,FALSE),0)</f>
        <v>20</v>
      </c>
      <c r="H1443" s="9">
        <f>IFERROR(VLOOKUP(Tabla1[[#This Row],[FECHA]],EXONERACIONES!A:D,3,FALSE),0)</f>
        <v>5004800</v>
      </c>
      <c r="I1443" s="5">
        <f>IFERROR(VLOOKUP(Tabla1[[#This Row],[FECHA]],'SIMIT CON RES'!A:D,4,FALSE),0)</f>
        <v>0</v>
      </c>
      <c r="J1443" s="9">
        <f>IFERROR(VLOOKUP(Tabla1[[#This Row],[FECHA]],'SIMIT CON RES'!A:D,3,FALSE),0)</f>
        <v>0</v>
      </c>
      <c r="K1443">
        <f>IFERROR(VLOOKUP(Tabla1[[#This Row],[FECHA]],'SIMIT SIN RES'!A:D,4,FALSE),0)</f>
        <v>0</v>
      </c>
      <c r="L1443" s="9">
        <f>IFERROR(VLOOKUP(Tabla1[[#This Row],[FECHA]],'SIMIT SIN RES'!A:D,3,FALSE),0)</f>
        <v>0</v>
      </c>
      <c r="M1443" s="5">
        <f>IFERROR(VLOOKUP(Tabla1[[#This Row],[FECHA]],'RECAUDOS DE COMPARENDOS'!A:D,4,FALSE),0)</f>
        <v>0</v>
      </c>
      <c r="N1443" s="9">
        <f>IFERROR(VLOOKUP(Tabla1[[#This Row],[FECHA]],'RECAUDOS DE COMPARENDOS'!A:D,3,FALSE),0)</f>
        <v>0</v>
      </c>
      <c r="O1443" s="5">
        <f>IFERROR(VLOOKUP(Tabla1[[#This Row],[FECHA]],'RECAUDOS DE RESOLUCIONES'!A:D,4,FALSE),0)</f>
        <v>0</v>
      </c>
      <c r="P1443" s="9">
        <f>IFERROR(VLOOKUP(Tabla1[[#This Row],[FECHA]],'RECAUDOS DE RESOLUCIONES'!A:D,3,FALSE),0)</f>
        <v>0</v>
      </c>
      <c r="Q144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7</v>
      </c>
      <c r="R1443" s="9">
        <f>Tabla1[V. COMPARENDOS]-(Tabla1[V. EXONERACIONES]+Tabla1[[#This Row],[V. SIMIT CON RESOLUCION]]+Tabla1[[#This Row],[V. SIMIT SIN RESOLUCION]]+Tabla1[[#This Row],[V. RECAUDOS COMPARENDOS]]+Tabla1[[#This Row],[V. RECAUDOS RESOLUCIONES]])</f>
        <v>1632000</v>
      </c>
      <c r="S1443" s="11">
        <f>IFERROR(VLOOKUP(Tabla1[[#This Row],[FECHA]],'RECAUDOS LOCALES'!A:D,4,FALSE),0)</f>
        <v>5</v>
      </c>
      <c r="T1443" s="9">
        <f>IFERROR(VLOOKUP(Tabla1[[#This Row],[FECHA]],'RECAUDOS LOCALES'!A:D,3,FALSE),0)</f>
        <v>662378</v>
      </c>
      <c r="U1443" s="11">
        <f>IFERROR(VLOOKUP(Tabla1[[#This Row],[FECHA]],'RECAUDOS EXTERNOS'!A:D,4,FALSE),0)</f>
        <v>6</v>
      </c>
      <c r="V1443" s="9">
        <f>IFERROR(VLOOKUP(Tabla1[[#This Row],[FECHA]],'RECAUDOS EXTERNOS'!A:D,3,FALSE),0)</f>
        <v>1518285</v>
      </c>
    </row>
    <row r="1444" spans="1:22" x14ac:dyDescent="0.25">
      <c r="A1444" s="1">
        <v>39003</v>
      </c>
      <c r="B1444" s="3" t="s">
        <v>0</v>
      </c>
      <c r="C1444" s="2">
        <v>38991</v>
      </c>
      <c r="D1444" s="5">
        <f>YEAR(Tabla1[[#This Row],[FECHA]])</f>
        <v>2006</v>
      </c>
      <c r="E1444" s="5">
        <f>IFERROR(VLOOKUP(Tabla1[[#This Row],[FECHA]],'COMPARENDOS TOTALES'!A:D,4,FALSE),0)</f>
        <v>41</v>
      </c>
      <c r="F1444" s="9">
        <f>IFERROR(VLOOKUP(Tabla1[[#This Row],[FECHA]],'COMPARENDOS TOTALES'!A:D,3,FALSE),0)</f>
        <v>9438400</v>
      </c>
      <c r="G1444" s="5">
        <f>IFERROR(VLOOKUP(Tabla1[[#This Row],[FECHA]],EXONERACIONES!A:D,4,FALSE),0)</f>
        <v>30</v>
      </c>
      <c r="H1444" s="9">
        <f>IFERROR(VLOOKUP(Tabla1[[#This Row],[FECHA]],EXONERACIONES!A:D,3,FALSE),0)</f>
        <v>7085600</v>
      </c>
      <c r="I1444" s="5">
        <f>IFERROR(VLOOKUP(Tabla1[[#This Row],[FECHA]],'SIMIT CON RES'!A:D,4,FALSE),0)</f>
        <v>0</v>
      </c>
      <c r="J1444" s="9">
        <f>IFERROR(VLOOKUP(Tabla1[[#This Row],[FECHA]],'SIMIT CON RES'!A:D,3,FALSE),0)</f>
        <v>0</v>
      </c>
      <c r="K1444">
        <f>IFERROR(VLOOKUP(Tabla1[[#This Row],[FECHA]],'SIMIT SIN RES'!A:D,4,FALSE),0)</f>
        <v>0</v>
      </c>
      <c r="L1444" s="9">
        <f>IFERROR(VLOOKUP(Tabla1[[#This Row],[FECHA]],'SIMIT SIN RES'!A:D,3,FALSE),0)</f>
        <v>0</v>
      </c>
      <c r="M1444" s="5">
        <f>IFERROR(VLOOKUP(Tabla1[[#This Row],[FECHA]],'RECAUDOS DE COMPARENDOS'!A:D,4,FALSE),0)</f>
        <v>3</v>
      </c>
      <c r="N1444" s="9">
        <f>IFERROR(VLOOKUP(Tabla1[[#This Row],[FECHA]],'RECAUDOS DE COMPARENDOS'!A:D,3,FALSE),0)</f>
        <v>612000</v>
      </c>
      <c r="O1444" s="5">
        <f>IFERROR(VLOOKUP(Tabla1[[#This Row],[FECHA]],'RECAUDOS DE RESOLUCIONES'!A:D,4,FALSE),0)</f>
        <v>0</v>
      </c>
      <c r="P1444" s="9">
        <f>IFERROR(VLOOKUP(Tabla1[[#This Row],[FECHA]],'RECAUDOS DE RESOLUCIONES'!A:D,3,FALSE),0)</f>
        <v>0</v>
      </c>
      <c r="Q144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8</v>
      </c>
      <c r="R1444" s="9">
        <f>Tabla1[V. COMPARENDOS]-(Tabla1[V. EXONERACIONES]+Tabla1[[#This Row],[V. SIMIT CON RESOLUCION]]+Tabla1[[#This Row],[V. SIMIT SIN RESOLUCION]]+Tabla1[[#This Row],[V. RECAUDOS COMPARENDOS]]+Tabla1[[#This Row],[V. RECAUDOS RESOLUCIONES]])</f>
        <v>1740800</v>
      </c>
      <c r="S1444" s="11">
        <f>IFERROR(VLOOKUP(Tabla1[[#This Row],[FECHA]],'RECAUDOS LOCALES'!A:D,4,FALSE),0)</f>
        <v>9</v>
      </c>
      <c r="T1444" s="9">
        <f>IFERROR(VLOOKUP(Tabla1[[#This Row],[FECHA]],'RECAUDOS LOCALES'!A:D,3,FALSE),0)</f>
        <v>1178403</v>
      </c>
      <c r="U1444" s="11">
        <f>IFERROR(VLOOKUP(Tabla1[[#This Row],[FECHA]],'RECAUDOS EXTERNOS'!A:D,4,FALSE),0)</f>
        <v>9</v>
      </c>
      <c r="V1444" s="9">
        <f>IFERROR(VLOOKUP(Tabla1[[#This Row],[FECHA]],'RECAUDOS EXTERNOS'!A:D,3,FALSE),0)</f>
        <v>2075315</v>
      </c>
    </row>
    <row r="1445" spans="1:22" x14ac:dyDescent="0.25">
      <c r="A1445" s="1">
        <v>39004</v>
      </c>
      <c r="B1445" s="3" t="s">
        <v>5</v>
      </c>
      <c r="C1445" s="2">
        <v>38991</v>
      </c>
      <c r="D1445" s="5">
        <f>YEAR(Tabla1[[#This Row],[FECHA]])</f>
        <v>2006</v>
      </c>
      <c r="E1445" s="5">
        <f>IFERROR(VLOOKUP(Tabla1[[#This Row],[FECHA]],'COMPARENDOS TOTALES'!A:D,4,FALSE),0)</f>
        <v>36</v>
      </c>
      <c r="F1445" s="9">
        <f>IFERROR(VLOOKUP(Tabla1[[#This Row],[FECHA]],'COMPARENDOS TOTALES'!A:D,3,FALSE),0)</f>
        <v>8296000</v>
      </c>
      <c r="G1445" s="5">
        <f>IFERROR(VLOOKUP(Tabla1[[#This Row],[FECHA]],EXONERACIONES!A:D,4,FALSE),0)</f>
        <v>21</v>
      </c>
      <c r="H1445" s="9">
        <f>IFERROR(VLOOKUP(Tabla1[[#This Row],[FECHA]],EXONERACIONES!A:D,3,FALSE),0)</f>
        <v>4923200</v>
      </c>
      <c r="I1445" s="5">
        <f>IFERROR(VLOOKUP(Tabla1[[#This Row],[FECHA]],'SIMIT CON RES'!A:D,4,FALSE),0)</f>
        <v>0</v>
      </c>
      <c r="J1445" s="9">
        <f>IFERROR(VLOOKUP(Tabla1[[#This Row],[FECHA]],'SIMIT CON RES'!A:D,3,FALSE),0)</f>
        <v>0</v>
      </c>
      <c r="K1445">
        <f>IFERROR(VLOOKUP(Tabla1[[#This Row],[FECHA]],'SIMIT SIN RES'!A:D,4,FALSE),0)</f>
        <v>0</v>
      </c>
      <c r="L1445" s="9">
        <f>IFERROR(VLOOKUP(Tabla1[[#This Row],[FECHA]],'SIMIT SIN RES'!A:D,3,FALSE),0)</f>
        <v>0</v>
      </c>
      <c r="M1445" s="5">
        <f>IFERROR(VLOOKUP(Tabla1[[#This Row],[FECHA]],'RECAUDOS DE COMPARENDOS'!A:D,4,FALSE),0)</f>
        <v>4</v>
      </c>
      <c r="N1445" s="9">
        <f>IFERROR(VLOOKUP(Tabla1[[#This Row],[FECHA]],'RECAUDOS DE COMPARENDOS'!A:D,3,FALSE),0)</f>
        <v>816000</v>
      </c>
      <c r="O1445" s="5">
        <f>IFERROR(VLOOKUP(Tabla1[[#This Row],[FECHA]],'RECAUDOS DE RESOLUCIONES'!A:D,4,FALSE),0)</f>
        <v>0</v>
      </c>
      <c r="P1445" s="9">
        <f>IFERROR(VLOOKUP(Tabla1[[#This Row],[FECHA]],'RECAUDOS DE RESOLUCIONES'!A:D,3,FALSE),0)</f>
        <v>0</v>
      </c>
      <c r="Q144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11</v>
      </c>
      <c r="R1445" s="9">
        <f>Tabla1[V. COMPARENDOS]-(Tabla1[V. EXONERACIONES]+Tabla1[[#This Row],[V. SIMIT CON RESOLUCION]]+Tabla1[[#This Row],[V. SIMIT SIN RESOLUCION]]+Tabla1[[#This Row],[V. RECAUDOS COMPARENDOS]]+Tabla1[[#This Row],[V. RECAUDOS RESOLUCIONES]])</f>
        <v>2556800</v>
      </c>
      <c r="S1445" s="11">
        <f>IFERROR(VLOOKUP(Tabla1[[#This Row],[FECHA]],'RECAUDOS LOCALES'!A:D,4,FALSE),0)</f>
        <v>0</v>
      </c>
      <c r="T1445" s="9">
        <f>IFERROR(VLOOKUP(Tabla1[[#This Row],[FECHA]],'RECAUDOS LOCALES'!A:D,3,FALSE),0)</f>
        <v>0</v>
      </c>
      <c r="U1445" s="11">
        <f>IFERROR(VLOOKUP(Tabla1[[#This Row],[FECHA]],'RECAUDOS EXTERNOS'!A:D,4,FALSE),0)</f>
        <v>0</v>
      </c>
      <c r="V1445" s="9">
        <f>IFERROR(VLOOKUP(Tabla1[[#This Row],[FECHA]],'RECAUDOS EXTERNOS'!A:D,3,FALSE),0)</f>
        <v>0</v>
      </c>
    </row>
    <row r="1446" spans="1:22" x14ac:dyDescent="0.25">
      <c r="A1446" s="1">
        <v>39005</v>
      </c>
      <c r="B1446" s="3" t="s">
        <v>4</v>
      </c>
      <c r="C1446" s="2">
        <v>38991</v>
      </c>
      <c r="D1446" s="5">
        <f>YEAR(Tabla1[[#This Row],[FECHA]])</f>
        <v>2006</v>
      </c>
      <c r="E1446" s="5">
        <f>IFERROR(VLOOKUP(Tabla1[[#This Row],[FECHA]],'COMPARENDOS TOTALES'!A:D,4,FALSE),0)</f>
        <v>25</v>
      </c>
      <c r="F1446" s="9">
        <f>IFERROR(VLOOKUP(Tabla1[[#This Row],[FECHA]],'COMPARENDOS TOTALES'!A:D,3,FALSE),0)</f>
        <v>6432800</v>
      </c>
      <c r="G1446" s="5">
        <f>IFERROR(VLOOKUP(Tabla1[[#This Row],[FECHA]],EXONERACIONES!A:D,4,FALSE),0)</f>
        <v>15</v>
      </c>
      <c r="H1446" s="9">
        <f>IFERROR(VLOOKUP(Tabla1[[#This Row],[FECHA]],EXONERACIONES!A:D,3,FALSE),0)</f>
        <v>4080000</v>
      </c>
      <c r="I1446" s="5">
        <f>IFERROR(VLOOKUP(Tabla1[[#This Row],[FECHA]],'SIMIT CON RES'!A:D,4,FALSE),0)</f>
        <v>0</v>
      </c>
      <c r="J1446" s="9">
        <f>IFERROR(VLOOKUP(Tabla1[[#This Row],[FECHA]],'SIMIT CON RES'!A:D,3,FALSE),0)</f>
        <v>0</v>
      </c>
      <c r="K1446">
        <f>IFERROR(VLOOKUP(Tabla1[[#This Row],[FECHA]],'SIMIT SIN RES'!A:D,4,FALSE),0)</f>
        <v>0</v>
      </c>
      <c r="L1446" s="9">
        <f>IFERROR(VLOOKUP(Tabla1[[#This Row],[FECHA]],'SIMIT SIN RES'!A:D,3,FALSE),0)</f>
        <v>0</v>
      </c>
      <c r="M1446" s="5">
        <f>IFERROR(VLOOKUP(Tabla1[[#This Row],[FECHA]],'RECAUDOS DE COMPARENDOS'!A:D,4,FALSE),0)</f>
        <v>4</v>
      </c>
      <c r="N1446" s="9">
        <f>IFERROR(VLOOKUP(Tabla1[[#This Row],[FECHA]],'RECAUDOS DE COMPARENDOS'!A:D,3,FALSE),0)</f>
        <v>924800</v>
      </c>
      <c r="O1446" s="5">
        <f>IFERROR(VLOOKUP(Tabla1[[#This Row],[FECHA]],'RECAUDOS DE RESOLUCIONES'!A:D,4,FALSE),0)</f>
        <v>0</v>
      </c>
      <c r="P1446" s="9">
        <f>IFERROR(VLOOKUP(Tabla1[[#This Row],[FECHA]],'RECAUDOS DE RESOLUCIONES'!A:D,3,FALSE),0)</f>
        <v>0</v>
      </c>
      <c r="Q144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1446" s="9">
        <f>Tabla1[V. COMPARENDOS]-(Tabla1[V. EXONERACIONES]+Tabla1[[#This Row],[V. SIMIT CON RESOLUCION]]+Tabla1[[#This Row],[V. SIMIT SIN RESOLUCION]]+Tabla1[[#This Row],[V. RECAUDOS COMPARENDOS]]+Tabla1[[#This Row],[V. RECAUDOS RESOLUCIONES]])</f>
        <v>1428000</v>
      </c>
      <c r="S1446" s="11">
        <f>IFERROR(VLOOKUP(Tabla1[[#This Row],[FECHA]],'RECAUDOS LOCALES'!A:D,4,FALSE),0)</f>
        <v>0</v>
      </c>
      <c r="T1446" s="9">
        <f>IFERROR(VLOOKUP(Tabla1[[#This Row],[FECHA]],'RECAUDOS LOCALES'!A:D,3,FALSE),0)</f>
        <v>0</v>
      </c>
      <c r="U1446" s="11">
        <f>IFERROR(VLOOKUP(Tabla1[[#This Row],[FECHA]],'RECAUDOS EXTERNOS'!A:D,4,FALSE),0)</f>
        <v>0</v>
      </c>
      <c r="V1446" s="9">
        <f>IFERROR(VLOOKUP(Tabla1[[#This Row],[FECHA]],'RECAUDOS EXTERNOS'!A:D,3,FALSE),0)</f>
        <v>0</v>
      </c>
    </row>
    <row r="1447" spans="1:22" x14ac:dyDescent="0.25">
      <c r="A1447" s="1">
        <v>39006</v>
      </c>
      <c r="B1447" s="3" t="s">
        <v>1</v>
      </c>
      <c r="C1447" s="2">
        <v>38991</v>
      </c>
      <c r="D1447" s="5">
        <f>YEAR(Tabla1[[#This Row],[FECHA]])</f>
        <v>2006</v>
      </c>
      <c r="E1447" s="5">
        <f>IFERROR(VLOOKUP(Tabla1[[#This Row],[FECHA]],'COMPARENDOS TOTALES'!A:D,4,FALSE),0)</f>
        <v>37</v>
      </c>
      <c r="F1447" s="9">
        <f>IFERROR(VLOOKUP(Tabla1[[#This Row],[FECHA]],'COMPARENDOS TOTALES'!A:D,3,FALSE),0)</f>
        <v>7860800</v>
      </c>
      <c r="G1447" s="5">
        <f>IFERROR(VLOOKUP(Tabla1[[#This Row],[FECHA]],EXONERACIONES!A:D,4,FALSE),0)</f>
        <v>23</v>
      </c>
      <c r="H1447" s="9">
        <f>IFERROR(VLOOKUP(Tabla1[[#This Row],[FECHA]],EXONERACIONES!A:D,3,FALSE),0)</f>
        <v>5100000</v>
      </c>
      <c r="I1447" s="5">
        <f>IFERROR(VLOOKUP(Tabla1[[#This Row],[FECHA]],'SIMIT CON RES'!A:D,4,FALSE),0)</f>
        <v>0</v>
      </c>
      <c r="J1447" s="9">
        <f>IFERROR(VLOOKUP(Tabla1[[#This Row],[FECHA]],'SIMIT CON RES'!A:D,3,FALSE),0)</f>
        <v>0</v>
      </c>
      <c r="K1447">
        <f>IFERROR(VLOOKUP(Tabla1[[#This Row],[FECHA]],'SIMIT SIN RES'!A:D,4,FALSE),0)</f>
        <v>0</v>
      </c>
      <c r="L1447" s="9">
        <f>IFERROR(VLOOKUP(Tabla1[[#This Row],[FECHA]],'SIMIT SIN RES'!A:D,3,FALSE),0)</f>
        <v>0</v>
      </c>
      <c r="M1447" s="5">
        <f>IFERROR(VLOOKUP(Tabla1[[#This Row],[FECHA]],'RECAUDOS DE COMPARENDOS'!A:D,4,FALSE),0)</f>
        <v>2</v>
      </c>
      <c r="N1447" s="9">
        <f>IFERROR(VLOOKUP(Tabla1[[#This Row],[FECHA]],'RECAUDOS DE COMPARENDOS'!A:D,3,FALSE),0)</f>
        <v>408000</v>
      </c>
      <c r="O1447" s="5">
        <f>IFERROR(VLOOKUP(Tabla1[[#This Row],[FECHA]],'RECAUDOS DE RESOLUCIONES'!A:D,4,FALSE),0)</f>
        <v>0</v>
      </c>
      <c r="P1447" s="9">
        <f>IFERROR(VLOOKUP(Tabla1[[#This Row],[FECHA]],'RECAUDOS DE RESOLUCIONES'!A:D,3,FALSE),0)</f>
        <v>0</v>
      </c>
      <c r="Q144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12</v>
      </c>
      <c r="R1447" s="9">
        <f>Tabla1[V. COMPARENDOS]-(Tabla1[V. EXONERACIONES]+Tabla1[[#This Row],[V. SIMIT CON RESOLUCION]]+Tabla1[[#This Row],[V. SIMIT SIN RESOLUCION]]+Tabla1[[#This Row],[V. RECAUDOS COMPARENDOS]]+Tabla1[[#This Row],[V. RECAUDOS RESOLUCIONES]])</f>
        <v>2352800</v>
      </c>
      <c r="S1447" s="11">
        <f>IFERROR(VLOOKUP(Tabla1[[#This Row],[FECHA]],'RECAUDOS LOCALES'!A:D,4,FALSE),0)</f>
        <v>0</v>
      </c>
      <c r="T1447" s="9">
        <f>IFERROR(VLOOKUP(Tabla1[[#This Row],[FECHA]],'RECAUDOS LOCALES'!A:D,3,FALSE),0)</f>
        <v>0</v>
      </c>
      <c r="U1447" s="11">
        <f>IFERROR(VLOOKUP(Tabla1[[#This Row],[FECHA]],'RECAUDOS EXTERNOS'!A:D,4,FALSE),0)</f>
        <v>0</v>
      </c>
      <c r="V1447" s="9">
        <f>IFERROR(VLOOKUP(Tabla1[[#This Row],[FECHA]],'RECAUDOS EXTERNOS'!A:D,3,FALSE),0)</f>
        <v>0</v>
      </c>
    </row>
    <row r="1448" spans="1:22" x14ac:dyDescent="0.25">
      <c r="A1448" s="1">
        <v>39007</v>
      </c>
      <c r="B1448" s="3" t="s">
        <v>2</v>
      </c>
      <c r="C1448" s="2">
        <v>38991</v>
      </c>
      <c r="D1448" s="5">
        <f>YEAR(Tabla1[[#This Row],[FECHA]])</f>
        <v>2006</v>
      </c>
      <c r="E1448" s="5">
        <f>IFERROR(VLOOKUP(Tabla1[[#This Row],[FECHA]],'COMPARENDOS TOTALES'!A:D,4,FALSE),0)</f>
        <v>16</v>
      </c>
      <c r="F1448" s="9">
        <f>IFERROR(VLOOKUP(Tabla1[[#This Row],[FECHA]],'COMPARENDOS TOTALES'!A:D,3,FALSE),0)</f>
        <v>3876000</v>
      </c>
      <c r="G1448" s="5">
        <f>IFERROR(VLOOKUP(Tabla1[[#This Row],[FECHA]],EXONERACIONES!A:D,4,FALSE),0)</f>
        <v>12</v>
      </c>
      <c r="H1448" s="9">
        <f>IFERROR(VLOOKUP(Tabla1[[#This Row],[FECHA]],EXONERACIONES!A:D,3,FALSE),0)</f>
        <v>2856000</v>
      </c>
      <c r="I1448" s="5">
        <f>IFERROR(VLOOKUP(Tabla1[[#This Row],[FECHA]],'SIMIT CON RES'!A:D,4,FALSE),0)</f>
        <v>0</v>
      </c>
      <c r="J1448" s="9">
        <f>IFERROR(VLOOKUP(Tabla1[[#This Row],[FECHA]],'SIMIT CON RES'!A:D,3,FALSE),0)</f>
        <v>0</v>
      </c>
      <c r="K1448">
        <f>IFERROR(VLOOKUP(Tabla1[[#This Row],[FECHA]],'SIMIT SIN RES'!A:D,4,FALSE),0)</f>
        <v>0</v>
      </c>
      <c r="L1448" s="9">
        <f>IFERROR(VLOOKUP(Tabla1[[#This Row],[FECHA]],'SIMIT SIN RES'!A:D,3,FALSE),0)</f>
        <v>0</v>
      </c>
      <c r="M1448" s="5">
        <f>IFERROR(VLOOKUP(Tabla1[[#This Row],[FECHA]],'RECAUDOS DE COMPARENDOS'!A:D,4,FALSE),0)</f>
        <v>0</v>
      </c>
      <c r="N1448" s="9">
        <f>IFERROR(VLOOKUP(Tabla1[[#This Row],[FECHA]],'RECAUDOS DE COMPARENDOS'!A:D,3,FALSE),0)</f>
        <v>0</v>
      </c>
      <c r="O1448" s="5">
        <f>IFERROR(VLOOKUP(Tabla1[[#This Row],[FECHA]],'RECAUDOS DE RESOLUCIONES'!A:D,4,FALSE),0)</f>
        <v>0</v>
      </c>
      <c r="P1448" s="9">
        <f>IFERROR(VLOOKUP(Tabla1[[#This Row],[FECHA]],'RECAUDOS DE RESOLUCIONES'!A:D,3,FALSE),0)</f>
        <v>0</v>
      </c>
      <c r="Q144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1448" s="9">
        <f>Tabla1[V. COMPARENDOS]-(Tabla1[V. EXONERACIONES]+Tabla1[[#This Row],[V. SIMIT CON RESOLUCION]]+Tabla1[[#This Row],[V. SIMIT SIN RESOLUCION]]+Tabla1[[#This Row],[V. RECAUDOS COMPARENDOS]]+Tabla1[[#This Row],[V. RECAUDOS RESOLUCIONES]])</f>
        <v>1020000</v>
      </c>
      <c r="S1448" s="11">
        <f>IFERROR(VLOOKUP(Tabla1[[#This Row],[FECHA]],'RECAUDOS LOCALES'!A:D,4,FALSE),0)</f>
        <v>7</v>
      </c>
      <c r="T1448" s="9">
        <f>IFERROR(VLOOKUP(Tabla1[[#This Row],[FECHA]],'RECAUDOS LOCALES'!A:D,3,FALSE),0)</f>
        <v>688136</v>
      </c>
      <c r="U1448" s="11">
        <f>IFERROR(VLOOKUP(Tabla1[[#This Row],[FECHA]],'RECAUDOS EXTERNOS'!A:D,4,FALSE),0)</f>
        <v>10</v>
      </c>
      <c r="V1448" s="9">
        <f>IFERROR(VLOOKUP(Tabla1[[#This Row],[FECHA]],'RECAUDOS EXTERNOS'!A:D,3,FALSE),0)</f>
        <v>2738950</v>
      </c>
    </row>
    <row r="1449" spans="1:22" x14ac:dyDescent="0.25">
      <c r="A1449" s="1">
        <v>39008</v>
      </c>
      <c r="B1449" s="3" t="s">
        <v>3</v>
      </c>
      <c r="C1449" s="2">
        <v>38991</v>
      </c>
      <c r="D1449" s="5">
        <f>YEAR(Tabla1[[#This Row],[FECHA]])</f>
        <v>2006</v>
      </c>
      <c r="E1449" s="5">
        <f>IFERROR(VLOOKUP(Tabla1[[#This Row],[FECHA]],'COMPARENDOS TOTALES'!A:D,4,FALSE),0)</f>
        <v>21</v>
      </c>
      <c r="F1449" s="9">
        <f>IFERROR(VLOOKUP(Tabla1[[#This Row],[FECHA]],'COMPARENDOS TOTALES'!A:D,3,FALSE),0)</f>
        <v>6120000</v>
      </c>
      <c r="G1449" s="5">
        <f>IFERROR(VLOOKUP(Tabla1[[#This Row],[FECHA]],EXONERACIONES!A:D,4,FALSE),0)</f>
        <v>14</v>
      </c>
      <c r="H1449" s="9">
        <f>IFERROR(VLOOKUP(Tabla1[[#This Row],[FECHA]],EXONERACIONES!A:D,3,FALSE),0)</f>
        <v>4488000</v>
      </c>
      <c r="I1449" s="5">
        <f>IFERROR(VLOOKUP(Tabla1[[#This Row],[FECHA]],'SIMIT CON RES'!A:D,4,FALSE),0)</f>
        <v>0</v>
      </c>
      <c r="J1449" s="9">
        <f>IFERROR(VLOOKUP(Tabla1[[#This Row],[FECHA]],'SIMIT CON RES'!A:D,3,FALSE),0)</f>
        <v>0</v>
      </c>
      <c r="K1449">
        <f>IFERROR(VLOOKUP(Tabla1[[#This Row],[FECHA]],'SIMIT SIN RES'!A:D,4,FALSE),0)</f>
        <v>0</v>
      </c>
      <c r="L1449" s="9">
        <f>IFERROR(VLOOKUP(Tabla1[[#This Row],[FECHA]],'SIMIT SIN RES'!A:D,3,FALSE),0)</f>
        <v>0</v>
      </c>
      <c r="M1449" s="5">
        <f>IFERROR(VLOOKUP(Tabla1[[#This Row],[FECHA]],'RECAUDOS DE COMPARENDOS'!A:D,4,FALSE),0)</f>
        <v>1</v>
      </c>
      <c r="N1449" s="9">
        <f>IFERROR(VLOOKUP(Tabla1[[#This Row],[FECHA]],'RECAUDOS DE COMPARENDOS'!A:D,3,FALSE),0)</f>
        <v>204000</v>
      </c>
      <c r="O1449" s="5">
        <f>IFERROR(VLOOKUP(Tabla1[[#This Row],[FECHA]],'RECAUDOS DE RESOLUCIONES'!A:D,4,FALSE),0)</f>
        <v>0</v>
      </c>
      <c r="P1449" s="9">
        <f>IFERROR(VLOOKUP(Tabla1[[#This Row],[FECHA]],'RECAUDOS DE RESOLUCIONES'!A:D,3,FALSE),0)</f>
        <v>0</v>
      </c>
      <c r="Q144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1449" s="9">
        <f>Tabla1[V. COMPARENDOS]-(Tabla1[V. EXONERACIONES]+Tabla1[[#This Row],[V. SIMIT CON RESOLUCION]]+Tabla1[[#This Row],[V. SIMIT SIN RESOLUCION]]+Tabla1[[#This Row],[V. RECAUDOS COMPARENDOS]]+Tabla1[[#This Row],[V. RECAUDOS RESOLUCIONES]])</f>
        <v>1428000</v>
      </c>
      <c r="S1449" s="11">
        <f>IFERROR(VLOOKUP(Tabla1[[#This Row],[FECHA]],'RECAUDOS LOCALES'!A:D,4,FALSE),0)</f>
        <v>1</v>
      </c>
      <c r="T1449" s="9">
        <f>IFERROR(VLOOKUP(Tabla1[[#This Row],[FECHA]],'RECAUDOS LOCALES'!A:D,3,FALSE),0)</f>
        <v>102000</v>
      </c>
      <c r="U1449" s="11">
        <f>IFERROR(VLOOKUP(Tabla1[[#This Row],[FECHA]],'RECAUDOS EXTERNOS'!A:D,4,FALSE),0)</f>
        <v>7</v>
      </c>
      <c r="V1449" s="9">
        <f>IFERROR(VLOOKUP(Tabla1[[#This Row],[FECHA]],'RECAUDOS EXTERNOS'!A:D,3,FALSE),0)</f>
        <v>1550517</v>
      </c>
    </row>
    <row r="1450" spans="1:22" x14ac:dyDescent="0.25">
      <c r="A1450" s="1">
        <v>39009</v>
      </c>
      <c r="B1450" s="3" t="s">
        <v>6</v>
      </c>
      <c r="C1450" s="2">
        <v>38991</v>
      </c>
      <c r="D1450" s="5">
        <f>YEAR(Tabla1[[#This Row],[FECHA]])</f>
        <v>2006</v>
      </c>
      <c r="E1450" s="5">
        <f>IFERROR(VLOOKUP(Tabla1[[#This Row],[FECHA]],'COMPARENDOS TOTALES'!A:D,4,FALSE),0)</f>
        <v>28</v>
      </c>
      <c r="F1450" s="9">
        <f>IFERROR(VLOOKUP(Tabla1[[#This Row],[FECHA]],'COMPARENDOS TOTALES'!A:D,3,FALSE),0)</f>
        <v>7575200</v>
      </c>
      <c r="G1450" s="5">
        <f>IFERROR(VLOOKUP(Tabla1[[#This Row],[FECHA]],EXONERACIONES!A:D,4,FALSE),0)</f>
        <v>17</v>
      </c>
      <c r="H1450" s="9">
        <f>IFERROR(VLOOKUP(Tabla1[[#This Row],[FECHA]],EXONERACIONES!A:D,3,FALSE),0)</f>
        <v>4814400</v>
      </c>
      <c r="I1450" s="5">
        <f>IFERROR(VLOOKUP(Tabla1[[#This Row],[FECHA]],'SIMIT CON RES'!A:D,4,FALSE),0)</f>
        <v>0</v>
      </c>
      <c r="J1450" s="9">
        <f>IFERROR(VLOOKUP(Tabla1[[#This Row],[FECHA]],'SIMIT CON RES'!A:D,3,FALSE),0)</f>
        <v>0</v>
      </c>
      <c r="K1450">
        <f>IFERROR(VLOOKUP(Tabla1[[#This Row],[FECHA]],'SIMIT SIN RES'!A:D,4,FALSE),0)</f>
        <v>0</v>
      </c>
      <c r="L1450" s="9">
        <f>IFERROR(VLOOKUP(Tabla1[[#This Row],[FECHA]],'SIMIT SIN RES'!A:D,3,FALSE),0)</f>
        <v>0</v>
      </c>
      <c r="M1450" s="5">
        <f>IFERROR(VLOOKUP(Tabla1[[#This Row],[FECHA]],'RECAUDOS DE COMPARENDOS'!A:D,4,FALSE),0)</f>
        <v>2</v>
      </c>
      <c r="N1450" s="9">
        <f>IFERROR(VLOOKUP(Tabla1[[#This Row],[FECHA]],'RECAUDOS DE COMPARENDOS'!A:D,3,FALSE),0)</f>
        <v>612000</v>
      </c>
      <c r="O1450" s="5">
        <f>IFERROR(VLOOKUP(Tabla1[[#This Row],[FECHA]],'RECAUDOS DE RESOLUCIONES'!A:D,4,FALSE),0)</f>
        <v>0</v>
      </c>
      <c r="P1450" s="9">
        <f>IFERROR(VLOOKUP(Tabla1[[#This Row],[FECHA]],'RECAUDOS DE RESOLUCIONES'!A:D,3,FALSE),0)</f>
        <v>0</v>
      </c>
      <c r="Q145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9</v>
      </c>
      <c r="R1450" s="9">
        <f>Tabla1[V. COMPARENDOS]-(Tabla1[V. EXONERACIONES]+Tabla1[[#This Row],[V. SIMIT CON RESOLUCION]]+Tabla1[[#This Row],[V. SIMIT SIN RESOLUCION]]+Tabla1[[#This Row],[V. RECAUDOS COMPARENDOS]]+Tabla1[[#This Row],[V. RECAUDOS RESOLUCIONES]])</f>
        <v>2148800</v>
      </c>
      <c r="S1450" s="11">
        <f>IFERROR(VLOOKUP(Tabla1[[#This Row],[FECHA]],'RECAUDOS LOCALES'!A:D,4,FALSE),0)</f>
        <v>11</v>
      </c>
      <c r="T1450" s="9">
        <f>IFERROR(VLOOKUP(Tabla1[[#This Row],[FECHA]],'RECAUDOS LOCALES'!A:D,3,FALSE),0)</f>
        <v>1606540</v>
      </c>
      <c r="U1450" s="11">
        <f>IFERROR(VLOOKUP(Tabla1[[#This Row],[FECHA]],'RECAUDOS EXTERNOS'!A:D,4,FALSE),0)</f>
        <v>7</v>
      </c>
      <c r="V1450" s="9">
        <f>IFERROR(VLOOKUP(Tabla1[[#This Row],[FECHA]],'RECAUDOS EXTERNOS'!A:D,3,FALSE),0)</f>
        <v>1578372</v>
      </c>
    </row>
    <row r="1451" spans="1:22" x14ac:dyDescent="0.25">
      <c r="A1451" s="1">
        <v>39010</v>
      </c>
      <c r="B1451" s="3" t="s">
        <v>0</v>
      </c>
      <c r="C1451" s="2">
        <v>38991</v>
      </c>
      <c r="D1451" s="5">
        <f>YEAR(Tabla1[[#This Row],[FECHA]])</f>
        <v>2006</v>
      </c>
      <c r="E1451" s="5">
        <f>IFERROR(VLOOKUP(Tabla1[[#This Row],[FECHA]],'COMPARENDOS TOTALES'!A:D,4,FALSE),0)</f>
        <v>37</v>
      </c>
      <c r="F1451" s="9">
        <f>IFERROR(VLOOKUP(Tabla1[[#This Row],[FECHA]],'COMPARENDOS TOTALES'!A:D,3,FALSE),0)</f>
        <v>8908000</v>
      </c>
      <c r="G1451" s="5">
        <f>IFERROR(VLOOKUP(Tabla1[[#This Row],[FECHA]],EXONERACIONES!A:D,4,FALSE),0)</f>
        <v>23</v>
      </c>
      <c r="H1451" s="9">
        <f>IFERROR(VLOOKUP(Tabla1[[#This Row],[FECHA]],EXONERACIONES!A:D,3,FALSE),0)</f>
        <v>5630400</v>
      </c>
      <c r="I1451" s="5">
        <f>IFERROR(VLOOKUP(Tabla1[[#This Row],[FECHA]],'SIMIT CON RES'!A:D,4,FALSE),0)</f>
        <v>0</v>
      </c>
      <c r="J1451" s="9">
        <f>IFERROR(VLOOKUP(Tabla1[[#This Row],[FECHA]],'SIMIT CON RES'!A:D,3,FALSE),0)</f>
        <v>0</v>
      </c>
      <c r="K1451">
        <f>IFERROR(VLOOKUP(Tabla1[[#This Row],[FECHA]],'SIMIT SIN RES'!A:D,4,FALSE),0)</f>
        <v>0</v>
      </c>
      <c r="L1451" s="9">
        <f>IFERROR(VLOOKUP(Tabla1[[#This Row],[FECHA]],'SIMIT SIN RES'!A:D,3,FALSE),0)</f>
        <v>0</v>
      </c>
      <c r="M1451" s="5">
        <f>IFERROR(VLOOKUP(Tabla1[[#This Row],[FECHA]],'RECAUDOS DE COMPARENDOS'!A:D,4,FALSE),0)</f>
        <v>5</v>
      </c>
      <c r="N1451" s="9">
        <f>IFERROR(VLOOKUP(Tabla1[[#This Row],[FECHA]],'RECAUDOS DE COMPARENDOS'!A:D,3,FALSE),0)</f>
        <v>1332800</v>
      </c>
      <c r="O1451" s="5">
        <f>IFERROR(VLOOKUP(Tabla1[[#This Row],[FECHA]],'RECAUDOS DE RESOLUCIONES'!A:D,4,FALSE),0)</f>
        <v>0</v>
      </c>
      <c r="P1451" s="9">
        <f>IFERROR(VLOOKUP(Tabla1[[#This Row],[FECHA]],'RECAUDOS DE RESOLUCIONES'!A:D,3,FALSE),0)</f>
        <v>0</v>
      </c>
      <c r="Q145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9</v>
      </c>
      <c r="R1451" s="9">
        <f>Tabla1[V. COMPARENDOS]-(Tabla1[V. EXONERACIONES]+Tabla1[[#This Row],[V. SIMIT CON RESOLUCION]]+Tabla1[[#This Row],[V. SIMIT SIN RESOLUCION]]+Tabla1[[#This Row],[V. RECAUDOS COMPARENDOS]]+Tabla1[[#This Row],[V. RECAUDOS RESOLUCIONES]])</f>
        <v>1944800</v>
      </c>
      <c r="S1451" s="11">
        <f>IFERROR(VLOOKUP(Tabla1[[#This Row],[FECHA]],'RECAUDOS LOCALES'!A:D,4,FALSE),0)</f>
        <v>5</v>
      </c>
      <c r="T1451" s="9">
        <f>IFERROR(VLOOKUP(Tabla1[[#This Row],[FECHA]],'RECAUDOS LOCALES'!A:D,3,FALSE),0)</f>
        <v>675751</v>
      </c>
      <c r="U1451" s="11">
        <f>IFERROR(VLOOKUP(Tabla1[[#This Row],[FECHA]],'RECAUDOS EXTERNOS'!A:D,4,FALSE),0)</f>
        <v>8</v>
      </c>
      <c r="V1451" s="9">
        <f>IFERROR(VLOOKUP(Tabla1[[#This Row],[FECHA]],'RECAUDOS EXTERNOS'!A:D,3,FALSE),0)</f>
        <v>1827238</v>
      </c>
    </row>
    <row r="1452" spans="1:22" x14ac:dyDescent="0.25">
      <c r="A1452" s="1">
        <v>39011</v>
      </c>
      <c r="B1452" s="3" t="s">
        <v>5</v>
      </c>
      <c r="C1452" s="2">
        <v>38991</v>
      </c>
      <c r="D1452" s="5">
        <f>YEAR(Tabla1[[#This Row],[FECHA]])</f>
        <v>2006</v>
      </c>
      <c r="E1452" s="5">
        <f>IFERROR(VLOOKUP(Tabla1[[#This Row],[FECHA]],'COMPARENDOS TOTALES'!A:D,4,FALSE),0)</f>
        <v>51</v>
      </c>
      <c r="F1452" s="9">
        <f>IFERROR(VLOOKUP(Tabla1[[#This Row],[FECHA]],'COMPARENDOS TOTALES'!A:D,3,FALSE),0)</f>
        <v>12063200</v>
      </c>
      <c r="G1452" s="5">
        <f>IFERROR(VLOOKUP(Tabla1[[#This Row],[FECHA]],EXONERACIONES!A:D,4,FALSE),0)</f>
        <v>36</v>
      </c>
      <c r="H1452" s="9">
        <f>IFERROR(VLOOKUP(Tabla1[[#This Row],[FECHA]],EXONERACIONES!A:D,3,FALSE),0)</f>
        <v>8894400</v>
      </c>
      <c r="I1452" s="5">
        <f>IFERROR(VLOOKUP(Tabla1[[#This Row],[FECHA]],'SIMIT CON RES'!A:D,4,FALSE),0)</f>
        <v>1</v>
      </c>
      <c r="J1452" s="9">
        <f>IFERROR(VLOOKUP(Tabla1[[#This Row],[FECHA]],'SIMIT CON RES'!A:D,3,FALSE),0)</f>
        <v>204000</v>
      </c>
      <c r="K1452">
        <f>IFERROR(VLOOKUP(Tabla1[[#This Row],[FECHA]],'SIMIT SIN RES'!A:D,4,FALSE),0)</f>
        <v>0</v>
      </c>
      <c r="L1452" s="9">
        <f>IFERROR(VLOOKUP(Tabla1[[#This Row],[FECHA]],'SIMIT SIN RES'!A:D,3,FALSE),0)</f>
        <v>0</v>
      </c>
      <c r="M1452" s="5">
        <f>IFERROR(VLOOKUP(Tabla1[[#This Row],[FECHA]],'RECAUDOS DE COMPARENDOS'!A:D,4,FALSE),0)</f>
        <v>4</v>
      </c>
      <c r="N1452" s="9">
        <f>IFERROR(VLOOKUP(Tabla1[[#This Row],[FECHA]],'RECAUDOS DE COMPARENDOS'!A:D,3,FALSE),0)</f>
        <v>924800</v>
      </c>
      <c r="O1452" s="5">
        <f>IFERROR(VLOOKUP(Tabla1[[#This Row],[FECHA]],'RECAUDOS DE RESOLUCIONES'!A:D,4,FALSE),0)</f>
        <v>0</v>
      </c>
      <c r="P1452" s="9">
        <f>IFERROR(VLOOKUP(Tabla1[[#This Row],[FECHA]],'RECAUDOS DE RESOLUCIONES'!A:D,3,FALSE),0)</f>
        <v>0</v>
      </c>
      <c r="Q145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10</v>
      </c>
      <c r="R1452" s="9">
        <f>Tabla1[V. COMPARENDOS]-(Tabla1[V. EXONERACIONES]+Tabla1[[#This Row],[V. SIMIT CON RESOLUCION]]+Tabla1[[#This Row],[V. SIMIT SIN RESOLUCION]]+Tabla1[[#This Row],[V. RECAUDOS COMPARENDOS]]+Tabla1[[#This Row],[V. RECAUDOS RESOLUCIONES]])</f>
        <v>2040000</v>
      </c>
      <c r="S1452" s="11">
        <f>IFERROR(VLOOKUP(Tabla1[[#This Row],[FECHA]],'RECAUDOS LOCALES'!A:D,4,FALSE),0)</f>
        <v>0</v>
      </c>
      <c r="T1452" s="9">
        <f>IFERROR(VLOOKUP(Tabla1[[#This Row],[FECHA]],'RECAUDOS LOCALES'!A:D,3,FALSE),0)</f>
        <v>0</v>
      </c>
      <c r="U1452" s="11">
        <f>IFERROR(VLOOKUP(Tabla1[[#This Row],[FECHA]],'RECAUDOS EXTERNOS'!A:D,4,FALSE),0)</f>
        <v>0</v>
      </c>
      <c r="V1452" s="9">
        <f>IFERROR(VLOOKUP(Tabla1[[#This Row],[FECHA]],'RECAUDOS EXTERNOS'!A:D,3,FALSE),0)</f>
        <v>0</v>
      </c>
    </row>
    <row r="1453" spans="1:22" x14ac:dyDescent="0.25">
      <c r="A1453" s="1">
        <v>39012</v>
      </c>
      <c r="B1453" s="3" t="s">
        <v>4</v>
      </c>
      <c r="C1453" s="2">
        <v>38991</v>
      </c>
      <c r="D1453" s="5">
        <f>YEAR(Tabla1[[#This Row],[FECHA]])</f>
        <v>2006</v>
      </c>
      <c r="E1453" s="5">
        <f>IFERROR(VLOOKUP(Tabla1[[#This Row],[FECHA]],'COMPARENDOS TOTALES'!A:D,4,FALSE),0)</f>
        <v>46</v>
      </c>
      <c r="F1453" s="9">
        <f>IFERROR(VLOOKUP(Tabla1[[#This Row],[FECHA]],'COMPARENDOS TOTALES'!A:D,3,FALSE),0)</f>
        <v>11940800</v>
      </c>
      <c r="G1453" s="5">
        <f>IFERROR(VLOOKUP(Tabla1[[#This Row],[FECHA]],EXONERACIONES!A:D,4,FALSE),0)</f>
        <v>31</v>
      </c>
      <c r="H1453" s="9">
        <f>IFERROR(VLOOKUP(Tabla1[[#This Row],[FECHA]],EXONERACIONES!A:D,3,FALSE),0)</f>
        <v>8472800</v>
      </c>
      <c r="I1453" s="5">
        <f>IFERROR(VLOOKUP(Tabla1[[#This Row],[FECHA]],'SIMIT CON RES'!A:D,4,FALSE),0)</f>
        <v>0</v>
      </c>
      <c r="J1453" s="9">
        <f>IFERROR(VLOOKUP(Tabla1[[#This Row],[FECHA]],'SIMIT CON RES'!A:D,3,FALSE),0)</f>
        <v>0</v>
      </c>
      <c r="K1453">
        <f>IFERROR(VLOOKUP(Tabla1[[#This Row],[FECHA]],'SIMIT SIN RES'!A:D,4,FALSE),0)</f>
        <v>0</v>
      </c>
      <c r="L1453" s="9">
        <f>IFERROR(VLOOKUP(Tabla1[[#This Row],[FECHA]],'SIMIT SIN RES'!A:D,3,FALSE),0)</f>
        <v>0</v>
      </c>
      <c r="M1453" s="5">
        <f>IFERROR(VLOOKUP(Tabla1[[#This Row],[FECHA]],'RECAUDOS DE COMPARENDOS'!A:D,4,FALSE),0)</f>
        <v>5</v>
      </c>
      <c r="N1453" s="9">
        <f>IFERROR(VLOOKUP(Tabla1[[#This Row],[FECHA]],'RECAUDOS DE COMPARENDOS'!A:D,3,FALSE),0)</f>
        <v>1428000</v>
      </c>
      <c r="O1453" s="5">
        <f>IFERROR(VLOOKUP(Tabla1[[#This Row],[FECHA]],'RECAUDOS DE RESOLUCIONES'!A:D,4,FALSE),0)</f>
        <v>0</v>
      </c>
      <c r="P1453" s="9">
        <f>IFERROR(VLOOKUP(Tabla1[[#This Row],[FECHA]],'RECAUDOS DE RESOLUCIONES'!A:D,3,FALSE),0)</f>
        <v>0</v>
      </c>
      <c r="Q145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10</v>
      </c>
      <c r="R1453" s="9">
        <f>Tabla1[V. COMPARENDOS]-(Tabla1[V. EXONERACIONES]+Tabla1[[#This Row],[V. SIMIT CON RESOLUCION]]+Tabla1[[#This Row],[V. SIMIT SIN RESOLUCION]]+Tabla1[[#This Row],[V. RECAUDOS COMPARENDOS]]+Tabla1[[#This Row],[V. RECAUDOS RESOLUCIONES]])</f>
        <v>2040000</v>
      </c>
      <c r="S1453" s="11">
        <f>IFERROR(VLOOKUP(Tabla1[[#This Row],[FECHA]],'RECAUDOS LOCALES'!A:D,4,FALSE),0)</f>
        <v>0</v>
      </c>
      <c r="T1453" s="9">
        <f>IFERROR(VLOOKUP(Tabla1[[#This Row],[FECHA]],'RECAUDOS LOCALES'!A:D,3,FALSE),0)</f>
        <v>0</v>
      </c>
      <c r="U1453" s="11">
        <f>IFERROR(VLOOKUP(Tabla1[[#This Row],[FECHA]],'RECAUDOS EXTERNOS'!A:D,4,FALSE),0)</f>
        <v>0</v>
      </c>
      <c r="V1453" s="9">
        <f>IFERROR(VLOOKUP(Tabla1[[#This Row],[FECHA]],'RECAUDOS EXTERNOS'!A:D,3,FALSE),0)</f>
        <v>0</v>
      </c>
    </row>
    <row r="1454" spans="1:22" x14ac:dyDescent="0.25">
      <c r="A1454" s="1">
        <v>39013</v>
      </c>
      <c r="B1454" s="3" t="s">
        <v>1</v>
      </c>
      <c r="C1454" s="2">
        <v>38991</v>
      </c>
      <c r="D1454" s="5">
        <f>YEAR(Tabla1[[#This Row],[FECHA]])</f>
        <v>2006</v>
      </c>
      <c r="E1454" s="5">
        <f>IFERROR(VLOOKUP(Tabla1[[#This Row],[FECHA]],'COMPARENDOS TOTALES'!A:D,4,FALSE),0)</f>
        <v>41</v>
      </c>
      <c r="F1454" s="9">
        <f>IFERROR(VLOOKUP(Tabla1[[#This Row],[FECHA]],'COMPARENDOS TOTALES'!A:D,3,FALSE),0)</f>
        <v>10268000</v>
      </c>
      <c r="G1454" s="5">
        <f>IFERROR(VLOOKUP(Tabla1[[#This Row],[FECHA]],EXONERACIONES!A:D,4,FALSE),0)</f>
        <v>26</v>
      </c>
      <c r="H1454" s="9">
        <f>IFERROR(VLOOKUP(Tabla1[[#This Row],[FECHA]],EXONERACIONES!A:D,3,FALSE),0)</f>
        <v>6473600</v>
      </c>
      <c r="I1454" s="5">
        <f>IFERROR(VLOOKUP(Tabla1[[#This Row],[FECHA]],'SIMIT CON RES'!A:D,4,FALSE),0)</f>
        <v>0</v>
      </c>
      <c r="J1454" s="9">
        <f>IFERROR(VLOOKUP(Tabla1[[#This Row],[FECHA]],'SIMIT CON RES'!A:D,3,FALSE),0)</f>
        <v>0</v>
      </c>
      <c r="K1454">
        <f>IFERROR(VLOOKUP(Tabla1[[#This Row],[FECHA]],'SIMIT SIN RES'!A:D,4,FALSE),0)</f>
        <v>0</v>
      </c>
      <c r="L1454" s="9">
        <f>IFERROR(VLOOKUP(Tabla1[[#This Row],[FECHA]],'SIMIT SIN RES'!A:D,3,FALSE),0)</f>
        <v>0</v>
      </c>
      <c r="M1454" s="5">
        <f>IFERROR(VLOOKUP(Tabla1[[#This Row],[FECHA]],'RECAUDOS DE COMPARENDOS'!A:D,4,FALSE),0)</f>
        <v>5</v>
      </c>
      <c r="N1454" s="9">
        <f>IFERROR(VLOOKUP(Tabla1[[#This Row],[FECHA]],'RECAUDOS DE COMPARENDOS'!A:D,3,FALSE),0)</f>
        <v>734400</v>
      </c>
      <c r="O1454" s="5">
        <f>IFERROR(VLOOKUP(Tabla1[[#This Row],[FECHA]],'RECAUDOS DE RESOLUCIONES'!A:D,4,FALSE),0)</f>
        <v>0</v>
      </c>
      <c r="P1454" s="9">
        <f>IFERROR(VLOOKUP(Tabla1[[#This Row],[FECHA]],'RECAUDOS DE RESOLUCIONES'!A:D,3,FALSE),0)</f>
        <v>0</v>
      </c>
      <c r="Q145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10</v>
      </c>
      <c r="R1454" s="9">
        <f>Tabla1[V. COMPARENDOS]-(Tabla1[V. EXONERACIONES]+Tabla1[[#This Row],[V. SIMIT CON RESOLUCION]]+Tabla1[[#This Row],[V. SIMIT SIN RESOLUCION]]+Tabla1[[#This Row],[V. RECAUDOS COMPARENDOS]]+Tabla1[[#This Row],[V. RECAUDOS RESOLUCIONES]])</f>
        <v>3060000</v>
      </c>
      <c r="S1454" s="11">
        <f>IFERROR(VLOOKUP(Tabla1[[#This Row],[FECHA]],'RECAUDOS LOCALES'!A:D,4,FALSE),0)</f>
        <v>5</v>
      </c>
      <c r="T1454" s="9">
        <f>IFERROR(VLOOKUP(Tabla1[[#This Row],[FECHA]],'RECAUDOS LOCALES'!A:D,3,FALSE),0)</f>
        <v>414800</v>
      </c>
      <c r="U1454" s="11">
        <f>IFERROR(VLOOKUP(Tabla1[[#This Row],[FECHA]],'RECAUDOS EXTERNOS'!A:D,4,FALSE),0)</f>
        <v>5</v>
      </c>
      <c r="V1454" s="9">
        <f>IFERROR(VLOOKUP(Tabla1[[#This Row],[FECHA]],'RECAUDOS EXTERNOS'!A:D,3,FALSE),0)</f>
        <v>1383770</v>
      </c>
    </row>
    <row r="1455" spans="1:22" x14ac:dyDescent="0.25">
      <c r="A1455" s="1">
        <v>39014</v>
      </c>
      <c r="B1455" s="3" t="s">
        <v>2</v>
      </c>
      <c r="C1455" s="2">
        <v>38991</v>
      </c>
      <c r="D1455" s="5">
        <f>YEAR(Tabla1[[#This Row],[FECHA]])</f>
        <v>2006</v>
      </c>
      <c r="E1455" s="5">
        <f>IFERROR(VLOOKUP(Tabla1[[#This Row],[FECHA]],'COMPARENDOS TOTALES'!A:D,4,FALSE),0)</f>
        <v>39</v>
      </c>
      <c r="F1455" s="9">
        <f>IFERROR(VLOOKUP(Tabla1[[#This Row],[FECHA]],'COMPARENDOS TOTALES'!A:D,3,FALSE),0)</f>
        <v>8527200</v>
      </c>
      <c r="G1455" s="5">
        <f>IFERROR(VLOOKUP(Tabla1[[#This Row],[FECHA]],EXONERACIONES!A:D,4,FALSE),0)</f>
        <v>29</v>
      </c>
      <c r="H1455" s="9">
        <f>IFERROR(VLOOKUP(Tabla1[[#This Row],[FECHA]],EXONERACIONES!A:D,3,FALSE),0)</f>
        <v>6269600</v>
      </c>
      <c r="I1455" s="5">
        <f>IFERROR(VLOOKUP(Tabla1[[#This Row],[FECHA]],'SIMIT CON RES'!A:D,4,FALSE),0)</f>
        <v>0</v>
      </c>
      <c r="J1455" s="9">
        <f>IFERROR(VLOOKUP(Tabla1[[#This Row],[FECHA]],'SIMIT CON RES'!A:D,3,FALSE),0)</f>
        <v>0</v>
      </c>
      <c r="K1455">
        <f>IFERROR(VLOOKUP(Tabla1[[#This Row],[FECHA]],'SIMIT SIN RES'!A:D,4,FALSE),0)</f>
        <v>0</v>
      </c>
      <c r="L1455" s="9">
        <f>IFERROR(VLOOKUP(Tabla1[[#This Row],[FECHA]],'SIMIT SIN RES'!A:D,3,FALSE),0)</f>
        <v>0</v>
      </c>
      <c r="M1455" s="5">
        <f>IFERROR(VLOOKUP(Tabla1[[#This Row],[FECHA]],'RECAUDOS DE COMPARENDOS'!A:D,4,FALSE),0)</f>
        <v>2</v>
      </c>
      <c r="N1455" s="9">
        <f>IFERROR(VLOOKUP(Tabla1[[#This Row],[FECHA]],'RECAUDOS DE COMPARENDOS'!A:D,3,FALSE),0)</f>
        <v>217600</v>
      </c>
      <c r="O1455" s="5">
        <f>IFERROR(VLOOKUP(Tabla1[[#This Row],[FECHA]],'RECAUDOS DE RESOLUCIONES'!A:D,4,FALSE),0)</f>
        <v>0</v>
      </c>
      <c r="P1455" s="9">
        <f>IFERROR(VLOOKUP(Tabla1[[#This Row],[FECHA]],'RECAUDOS DE RESOLUCIONES'!A:D,3,FALSE),0)</f>
        <v>0</v>
      </c>
      <c r="Q145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8</v>
      </c>
      <c r="R1455" s="9">
        <f>Tabla1[V. COMPARENDOS]-(Tabla1[V. EXONERACIONES]+Tabla1[[#This Row],[V. SIMIT CON RESOLUCION]]+Tabla1[[#This Row],[V. SIMIT SIN RESOLUCION]]+Tabla1[[#This Row],[V. RECAUDOS COMPARENDOS]]+Tabla1[[#This Row],[V. RECAUDOS RESOLUCIONES]])</f>
        <v>2040000</v>
      </c>
      <c r="S1455" s="11">
        <f>IFERROR(VLOOKUP(Tabla1[[#This Row],[FECHA]],'RECAUDOS LOCALES'!A:D,4,FALSE),0)</f>
        <v>7</v>
      </c>
      <c r="T1455" s="9">
        <f>IFERROR(VLOOKUP(Tabla1[[#This Row],[FECHA]],'RECAUDOS LOCALES'!A:D,3,FALSE),0)</f>
        <v>918941</v>
      </c>
      <c r="U1455" s="11">
        <f>IFERROR(VLOOKUP(Tabla1[[#This Row],[FECHA]],'RECAUDOS EXTERNOS'!A:D,4,FALSE),0)</f>
        <v>8</v>
      </c>
      <c r="V1455" s="9">
        <f>IFERROR(VLOOKUP(Tabla1[[#This Row],[FECHA]],'RECAUDOS EXTERNOS'!A:D,3,FALSE),0)</f>
        <v>1731435</v>
      </c>
    </row>
    <row r="1456" spans="1:22" x14ac:dyDescent="0.25">
      <c r="A1456" s="1">
        <v>39015</v>
      </c>
      <c r="B1456" s="3" t="s">
        <v>3</v>
      </c>
      <c r="C1456" s="2">
        <v>38991</v>
      </c>
      <c r="D1456" s="5">
        <f>YEAR(Tabla1[[#This Row],[FECHA]])</f>
        <v>2006</v>
      </c>
      <c r="E1456" s="5">
        <f>IFERROR(VLOOKUP(Tabla1[[#This Row],[FECHA]],'COMPARENDOS TOTALES'!A:D,4,FALSE),0)</f>
        <v>67</v>
      </c>
      <c r="F1456" s="9">
        <f>IFERROR(VLOOKUP(Tabla1[[#This Row],[FECHA]],'COMPARENDOS TOTALES'!A:D,3,FALSE),0)</f>
        <v>17122400</v>
      </c>
      <c r="G1456" s="5">
        <f>IFERROR(VLOOKUP(Tabla1[[#This Row],[FECHA]],EXONERACIONES!A:D,4,FALSE),0)</f>
        <v>48</v>
      </c>
      <c r="H1456" s="9">
        <f>IFERROR(VLOOKUP(Tabla1[[#This Row],[FECHA]],EXONERACIONES!A:D,3,FALSE),0)</f>
        <v>12702400</v>
      </c>
      <c r="I1456" s="5">
        <f>IFERROR(VLOOKUP(Tabla1[[#This Row],[FECHA]],'SIMIT CON RES'!A:D,4,FALSE),0)</f>
        <v>1</v>
      </c>
      <c r="J1456" s="9">
        <f>IFERROR(VLOOKUP(Tabla1[[#This Row],[FECHA]],'SIMIT CON RES'!A:D,3,FALSE),0)</f>
        <v>408000</v>
      </c>
      <c r="K1456">
        <f>IFERROR(VLOOKUP(Tabla1[[#This Row],[FECHA]],'SIMIT SIN RES'!A:D,4,FALSE),0)</f>
        <v>0</v>
      </c>
      <c r="L1456" s="9">
        <f>IFERROR(VLOOKUP(Tabla1[[#This Row],[FECHA]],'SIMIT SIN RES'!A:D,3,FALSE),0)</f>
        <v>0</v>
      </c>
      <c r="M1456" s="5">
        <f>IFERROR(VLOOKUP(Tabla1[[#This Row],[FECHA]],'RECAUDOS DE COMPARENDOS'!A:D,4,FALSE),0)</f>
        <v>13</v>
      </c>
      <c r="N1456" s="9">
        <f>IFERROR(VLOOKUP(Tabla1[[#This Row],[FECHA]],'RECAUDOS DE COMPARENDOS'!A:D,3,FALSE),0)</f>
        <v>2584000</v>
      </c>
      <c r="O1456" s="5">
        <f>IFERROR(VLOOKUP(Tabla1[[#This Row],[FECHA]],'RECAUDOS DE RESOLUCIONES'!A:D,4,FALSE),0)</f>
        <v>0</v>
      </c>
      <c r="P1456" s="9">
        <f>IFERROR(VLOOKUP(Tabla1[[#This Row],[FECHA]],'RECAUDOS DE RESOLUCIONES'!A:D,3,FALSE),0)</f>
        <v>0</v>
      </c>
      <c r="Q145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1456" s="9">
        <f>Tabla1[V. COMPARENDOS]-(Tabla1[V. EXONERACIONES]+Tabla1[[#This Row],[V. SIMIT CON RESOLUCION]]+Tabla1[[#This Row],[V. SIMIT SIN RESOLUCION]]+Tabla1[[#This Row],[V. RECAUDOS COMPARENDOS]]+Tabla1[[#This Row],[V. RECAUDOS RESOLUCIONES]])</f>
        <v>1428000</v>
      </c>
      <c r="S1456" s="11">
        <f>IFERROR(VLOOKUP(Tabla1[[#This Row],[FECHA]],'RECAUDOS LOCALES'!A:D,4,FALSE),0)</f>
        <v>9</v>
      </c>
      <c r="T1456" s="9">
        <f>IFERROR(VLOOKUP(Tabla1[[#This Row],[FECHA]],'RECAUDOS LOCALES'!A:D,3,FALSE),0)</f>
        <v>793852</v>
      </c>
      <c r="U1456" s="11">
        <f>IFERROR(VLOOKUP(Tabla1[[#This Row],[FECHA]],'RECAUDOS EXTERNOS'!A:D,4,FALSE),0)</f>
        <v>7</v>
      </c>
      <c r="V1456" s="9">
        <f>IFERROR(VLOOKUP(Tabla1[[#This Row],[FECHA]],'RECAUDOS EXTERNOS'!A:D,3,FALSE),0)</f>
        <v>1857970</v>
      </c>
    </row>
    <row r="1457" spans="1:22" x14ac:dyDescent="0.25">
      <c r="A1457" s="1">
        <v>39016</v>
      </c>
      <c r="B1457" s="3" t="s">
        <v>6</v>
      </c>
      <c r="C1457" s="2">
        <v>38991</v>
      </c>
      <c r="D1457" s="5">
        <f>YEAR(Tabla1[[#This Row],[FECHA]])</f>
        <v>2006</v>
      </c>
      <c r="E1457" s="5">
        <f>IFERROR(VLOOKUP(Tabla1[[#This Row],[FECHA]],'COMPARENDOS TOTALES'!A:D,4,FALSE),0)</f>
        <v>31</v>
      </c>
      <c r="F1457" s="9">
        <f>IFERROR(VLOOKUP(Tabla1[[#This Row],[FECHA]],'COMPARENDOS TOTALES'!A:D,3,FALSE),0)</f>
        <v>7384800</v>
      </c>
      <c r="G1457" s="5">
        <f>IFERROR(VLOOKUP(Tabla1[[#This Row],[FECHA]],EXONERACIONES!A:D,4,FALSE),0)</f>
        <v>27</v>
      </c>
      <c r="H1457" s="9">
        <f>IFERROR(VLOOKUP(Tabla1[[#This Row],[FECHA]],EXONERACIONES!A:D,3,FALSE),0)</f>
        <v>6256000</v>
      </c>
      <c r="I1457" s="5">
        <f>IFERROR(VLOOKUP(Tabla1[[#This Row],[FECHA]],'SIMIT CON RES'!A:D,4,FALSE),0)</f>
        <v>0</v>
      </c>
      <c r="J1457" s="9">
        <f>IFERROR(VLOOKUP(Tabla1[[#This Row],[FECHA]],'SIMIT CON RES'!A:D,3,FALSE),0)</f>
        <v>0</v>
      </c>
      <c r="K1457">
        <f>IFERROR(VLOOKUP(Tabla1[[#This Row],[FECHA]],'SIMIT SIN RES'!A:D,4,FALSE),0)</f>
        <v>0</v>
      </c>
      <c r="L1457" s="9">
        <f>IFERROR(VLOOKUP(Tabla1[[#This Row],[FECHA]],'SIMIT SIN RES'!A:D,3,FALSE),0)</f>
        <v>0</v>
      </c>
      <c r="M1457" s="5">
        <f>IFERROR(VLOOKUP(Tabla1[[#This Row],[FECHA]],'RECAUDOS DE COMPARENDOS'!A:D,4,FALSE),0)</f>
        <v>1</v>
      </c>
      <c r="N1457" s="9">
        <f>IFERROR(VLOOKUP(Tabla1[[#This Row],[FECHA]],'RECAUDOS DE COMPARENDOS'!A:D,3,FALSE),0)</f>
        <v>108800</v>
      </c>
      <c r="O1457" s="5">
        <f>IFERROR(VLOOKUP(Tabla1[[#This Row],[FECHA]],'RECAUDOS DE RESOLUCIONES'!A:D,4,FALSE),0)</f>
        <v>0</v>
      </c>
      <c r="P1457" s="9">
        <f>IFERROR(VLOOKUP(Tabla1[[#This Row],[FECHA]],'RECAUDOS DE RESOLUCIONES'!A:D,3,FALSE),0)</f>
        <v>0</v>
      </c>
      <c r="Q145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1457" s="9">
        <f>Tabla1[V. COMPARENDOS]-(Tabla1[V. EXONERACIONES]+Tabla1[[#This Row],[V. SIMIT CON RESOLUCION]]+Tabla1[[#This Row],[V. SIMIT SIN RESOLUCION]]+Tabla1[[#This Row],[V. RECAUDOS COMPARENDOS]]+Tabla1[[#This Row],[V. RECAUDOS RESOLUCIONES]])</f>
        <v>1020000</v>
      </c>
      <c r="S1457" s="11">
        <f>IFERROR(VLOOKUP(Tabla1[[#This Row],[FECHA]],'RECAUDOS LOCALES'!A:D,4,FALSE),0)</f>
        <v>9</v>
      </c>
      <c r="T1457" s="9">
        <f>IFERROR(VLOOKUP(Tabla1[[#This Row],[FECHA]],'RECAUDOS LOCALES'!A:D,3,FALSE),0)</f>
        <v>900518</v>
      </c>
      <c r="U1457" s="11">
        <f>IFERROR(VLOOKUP(Tabla1[[#This Row],[FECHA]],'RECAUDOS EXTERNOS'!A:D,4,FALSE),0)</f>
        <v>22</v>
      </c>
      <c r="V1457" s="9">
        <f>IFERROR(VLOOKUP(Tabla1[[#This Row],[FECHA]],'RECAUDOS EXTERNOS'!A:D,3,FALSE),0)</f>
        <v>4560587</v>
      </c>
    </row>
    <row r="1458" spans="1:22" x14ac:dyDescent="0.25">
      <c r="A1458" s="1">
        <v>39017</v>
      </c>
      <c r="B1458" s="3" t="s">
        <v>0</v>
      </c>
      <c r="C1458" s="2">
        <v>38991</v>
      </c>
      <c r="D1458" s="5">
        <f>YEAR(Tabla1[[#This Row],[FECHA]])</f>
        <v>2006</v>
      </c>
      <c r="E1458" s="5">
        <f>IFERROR(VLOOKUP(Tabla1[[#This Row],[FECHA]],'COMPARENDOS TOTALES'!A:D,4,FALSE),0)</f>
        <v>30</v>
      </c>
      <c r="F1458" s="9">
        <f>IFERROR(VLOOKUP(Tabla1[[#This Row],[FECHA]],'COMPARENDOS TOTALES'!A:D,3,FALSE),0)</f>
        <v>8472800</v>
      </c>
      <c r="G1458" s="5">
        <f>IFERROR(VLOOKUP(Tabla1[[#This Row],[FECHA]],EXONERACIONES!A:D,4,FALSE),0)</f>
        <v>22</v>
      </c>
      <c r="H1458" s="9">
        <f>IFERROR(VLOOKUP(Tabla1[[#This Row],[FECHA]],EXONERACIONES!A:D,3,FALSE),0)</f>
        <v>6228800</v>
      </c>
      <c r="I1458" s="5">
        <f>IFERROR(VLOOKUP(Tabla1[[#This Row],[FECHA]],'SIMIT CON RES'!A:D,4,FALSE),0)</f>
        <v>0</v>
      </c>
      <c r="J1458" s="9">
        <f>IFERROR(VLOOKUP(Tabla1[[#This Row],[FECHA]],'SIMIT CON RES'!A:D,3,FALSE),0)</f>
        <v>0</v>
      </c>
      <c r="K1458">
        <f>IFERROR(VLOOKUP(Tabla1[[#This Row],[FECHA]],'SIMIT SIN RES'!A:D,4,FALSE),0)</f>
        <v>0</v>
      </c>
      <c r="L1458" s="9">
        <f>IFERROR(VLOOKUP(Tabla1[[#This Row],[FECHA]],'SIMIT SIN RES'!A:D,3,FALSE),0)</f>
        <v>0</v>
      </c>
      <c r="M1458" s="5">
        <f>IFERROR(VLOOKUP(Tabla1[[#This Row],[FECHA]],'RECAUDOS DE COMPARENDOS'!A:D,4,FALSE),0)</f>
        <v>0</v>
      </c>
      <c r="N1458" s="9">
        <f>IFERROR(VLOOKUP(Tabla1[[#This Row],[FECHA]],'RECAUDOS DE COMPARENDOS'!A:D,3,FALSE),0)</f>
        <v>0</v>
      </c>
      <c r="O1458" s="5">
        <f>IFERROR(VLOOKUP(Tabla1[[#This Row],[FECHA]],'RECAUDOS DE RESOLUCIONES'!A:D,4,FALSE),0)</f>
        <v>0</v>
      </c>
      <c r="P1458" s="9">
        <f>IFERROR(VLOOKUP(Tabla1[[#This Row],[FECHA]],'RECAUDOS DE RESOLUCIONES'!A:D,3,FALSE),0)</f>
        <v>0</v>
      </c>
      <c r="Q145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8</v>
      </c>
      <c r="R1458" s="9">
        <f>Tabla1[V. COMPARENDOS]-(Tabla1[V. EXONERACIONES]+Tabla1[[#This Row],[V. SIMIT CON RESOLUCION]]+Tabla1[[#This Row],[V. SIMIT SIN RESOLUCION]]+Tabla1[[#This Row],[V. RECAUDOS COMPARENDOS]]+Tabla1[[#This Row],[V. RECAUDOS RESOLUCIONES]])</f>
        <v>2244000</v>
      </c>
      <c r="S1458" s="11">
        <f>IFERROR(VLOOKUP(Tabla1[[#This Row],[FECHA]],'RECAUDOS LOCALES'!A:D,4,FALSE),0)</f>
        <v>11</v>
      </c>
      <c r="T1458" s="9">
        <f>IFERROR(VLOOKUP(Tabla1[[#This Row],[FECHA]],'RECAUDOS LOCALES'!A:D,3,FALSE),0)</f>
        <v>939225</v>
      </c>
      <c r="U1458" s="11">
        <f>IFERROR(VLOOKUP(Tabla1[[#This Row],[FECHA]],'RECAUDOS EXTERNOS'!A:D,4,FALSE),0)</f>
        <v>8</v>
      </c>
      <c r="V1458" s="9">
        <f>IFERROR(VLOOKUP(Tabla1[[#This Row],[FECHA]],'RECAUDOS EXTERNOS'!A:D,3,FALSE),0)</f>
        <v>1954292</v>
      </c>
    </row>
    <row r="1459" spans="1:22" x14ac:dyDescent="0.25">
      <c r="A1459" s="1">
        <v>39018</v>
      </c>
      <c r="B1459" s="3" t="s">
        <v>5</v>
      </c>
      <c r="C1459" s="2">
        <v>38991</v>
      </c>
      <c r="D1459" s="5">
        <f>YEAR(Tabla1[[#This Row],[FECHA]])</f>
        <v>2006</v>
      </c>
      <c r="E1459" s="5">
        <f>IFERROR(VLOOKUP(Tabla1[[#This Row],[FECHA]],'COMPARENDOS TOTALES'!A:D,4,FALSE),0)</f>
        <v>30</v>
      </c>
      <c r="F1459" s="9">
        <f>IFERROR(VLOOKUP(Tabla1[[#This Row],[FECHA]],'COMPARENDOS TOTALES'!A:D,3,FALSE),0)</f>
        <v>7888000</v>
      </c>
      <c r="G1459" s="5">
        <f>IFERROR(VLOOKUP(Tabla1[[#This Row],[FECHA]],EXONERACIONES!A:D,4,FALSE),0)</f>
        <v>23</v>
      </c>
      <c r="H1459" s="9">
        <f>IFERROR(VLOOKUP(Tabla1[[#This Row],[FECHA]],EXONERACIONES!A:D,3,FALSE),0)</f>
        <v>6038400</v>
      </c>
      <c r="I1459" s="5">
        <f>IFERROR(VLOOKUP(Tabla1[[#This Row],[FECHA]],'SIMIT CON RES'!A:D,4,FALSE),0)</f>
        <v>0</v>
      </c>
      <c r="J1459" s="9">
        <f>IFERROR(VLOOKUP(Tabla1[[#This Row],[FECHA]],'SIMIT CON RES'!A:D,3,FALSE),0)</f>
        <v>0</v>
      </c>
      <c r="K1459">
        <f>IFERROR(VLOOKUP(Tabla1[[#This Row],[FECHA]],'SIMIT SIN RES'!A:D,4,FALSE),0)</f>
        <v>0</v>
      </c>
      <c r="L1459" s="9">
        <f>IFERROR(VLOOKUP(Tabla1[[#This Row],[FECHA]],'SIMIT SIN RES'!A:D,3,FALSE),0)</f>
        <v>0</v>
      </c>
      <c r="M1459" s="5">
        <f>IFERROR(VLOOKUP(Tabla1[[#This Row],[FECHA]],'RECAUDOS DE COMPARENDOS'!A:D,4,FALSE),0)</f>
        <v>2</v>
      </c>
      <c r="N1459" s="9">
        <f>IFERROR(VLOOKUP(Tabla1[[#This Row],[FECHA]],'RECAUDOS DE COMPARENDOS'!A:D,3,FALSE),0)</f>
        <v>816000</v>
      </c>
      <c r="O1459" s="5">
        <f>IFERROR(VLOOKUP(Tabla1[[#This Row],[FECHA]],'RECAUDOS DE RESOLUCIONES'!A:D,4,FALSE),0)</f>
        <v>0</v>
      </c>
      <c r="P1459" s="9">
        <f>IFERROR(VLOOKUP(Tabla1[[#This Row],[FECHA]],'RECAUDOS DE RESOLUCIONES'!A:D,3,FALSE),0)</f>
        <v>0</v>
      </c>
      <c r="Q145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1459" s="9">
        <f>Tabla1[V. COMPARENDOS]-(Tabla1[V. EXONERACIONES]+Tabla1[[#This Row],[V. SIMIT CON RESOLUCION]]+Tabla1[[#This Row],[V. SIMIT SIN RESOLUCION]]+Tabla1[[#This Row],[V. RECAUDOS COMPARENDOS]]+Tabla1[[#This Row],[V. RECAUDOS RESOLUCIONES]])</f>
        <v>1033600</v>
      </c>
      <c r="S1459" s="11">
        <f>IFERROR(VLOOKUP(Tabla1[[#This Row],[FECHA]],'RECAUDOS LOCALES'!A:D,4,FALSE),0)</f>
        <v>0</v>
      </c>
      <c r="T1459" s="9">
        <f>IFERROR(VLOOKUP(Tabla1[[#This Row],[FECHA]],'RECAUDOS LOCALES'!A:D,3,FALSE),0)</f>
        <v>0</v>
      </c>
      <c r="U1459" s="11">
        <f>IFERROR(VLOOKUP(Tabla1[[#This Row],[FECHA]],'RECAUDOS EXTERNOS'!A:D,4,FALSE),0)</f>
        <v>0</v>
      </c>
      <c r="V1459" s="9">
        <f>IFERROR(VLOOKUP(Tabla1[[#This Row],[FECHA]],'RECAUDOS EXTERNOS'!A:D,3,FALSE),0)</f>
        <v>0</v>
      </c>
    </row>
    <row r="1460" spans="1:22" x14ac:dyDescent="0.25">
      <c r="A1460" s="1">
        <v>39019</v>
      </c>
      <c r="B1460" s="3" t="s">
        <v>4</v>
      </c>
      <c r="C1460" s="2">
        <v>38991</v>
      </c>
      <c r="D1460" s="5">
        <f>YEAR(Tabla1[[#This Row],[FECHA]])</f>
        <v>2006</v>
      </c>
      <c r="E1460" s="5">
        <f>IFERROR(VLOOKUP(Tabla1[[#This Row],[FECHA]],'COMPARENDOS TOTALES'!A:D,4,FALSE),0)</f>
        <v>27</v>
      </c>
      <c r="F1460" s="9">
        <f>IFERROR(VLOOKUP(Tabla1[[#This Row],[FECHA]],'COMPARENDOS TOTALES'!A:D,3,FALSE),0)</f>
        <v>5943200</v>
      </c>
      <c r="G1460" s="5">
        <f>IFERROR(VLOOKUP(Tabla1[[#This Row],[FECHA]],EXONERACIONES!A:D,4,FALSE),0)</f>
        <v>20</v>
      </c>
      <c r="H1460" s="9">
        <f>IFERROR(VLOOKUP(Tabla1[[#This Row],[FECHA]],EXONERACIONES!A:D,3,FALSE),0)</f>
        <v>4705600</v>
      </c>
      <c r="I1460" s="5">
        <f>IFERROR(VLOOKUP(Tabla1[[#This Row],[FECHA]],'SIMIT CON RES'!A:D,4,FALSE),0)</f>
        <v>0</v>
      </c>
      <c r="J1460" s="9">
        <f>IFERROR(VLOOKUP(Tabla1[[#This Row],[FECHA]],'SIMIT CON RES'!A:D,3,FALSE),0)</f>
        <v>0</v>
      </c>
      <c r="K1460">
        <f>IFERROR(VLOOKUP(Tabla1[[#This Row],[FECHA]],'SIMIT SIN RES'!A:D,4,FALSE),0)</f>
        <v>0</v>
      </c>
      <c r="L1460" s="9">
        <f>IFERROR(VLOOKUP(Tabla1[[#This Row],[FECHA]],'SIMIT SIN RES'!A:D,3,FALSE),0)</f>
        <v>0</v>
      </c>
      <c r="M1460" s="5">
        <f>IFERROR(VLOOKUP(Tabla1[[#This Row],[FECHA]],'RECAUDOS DE COMPARENDOS'!A:D,4,FALSE),0)</f>
        <v>0</v>
      </c>
      <c r="N1460" s="9">
        <f>IFERROR(VLOOKUP(Tabla1[[#This Row],[FECHA]],'RECAUDOS DE COMPARENDOS'!A:D,3,FALSE),0)</f>
        <v>0</v>
      </c>
      <c r="O1460" s="5">
        <f>IFERROR(VLOOKUP(Tabla1[[#This Row],[FECHA]],'RECAUDOS DE RESOLUCIONES'!A:D,4,FALSE),0)</f>
        <v>0</v>
      </c>
      <c r="P1460" s="9">
        <f>IFERROR(VLOOKUP(Tabla1[[#This Row],[FECHA]],'RECAUDOS DE RESOLUCIONES'!A:D,3,FALSE),0)</f>
        <v>0</v>
      </c>
      <c r="Q146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7</v>
      </c>
      <c r="R1460" s="9">
        <f>Tabla1[V. COMPARENDOS]-(Tabla1[V. EXONERACIONES]+Tabla1[[#This Row],[V. SIMIT CON RESOLUCION]]+Tabla1[[#This Row],[V. SIMIT SIN RESOLUCION]]+Tabla1[[#This Row],[V. RECAUDOS COMPARENDOS]]+Tabla1[[#This Row],[V. RECAUDOS RESOLUCIONES]])</f>
        <v>1237600</v>
      </c>
      <c r="S1460" s="11">
        <f>IFERROR(VLOOKUP(Tabla1[[#This Row],[FECHA]],'RECAUDOS LOCALES'!A:D,4,FALSE),0)</f>
        <v>0</v>
      </c>
      <c r="T1460" s="9">
        <f>IFERROR(VLOOKUP(Tabla1[[#This Row],[FECHA]],'RECAUDOS LOCALES'!A:D,3,FALSE),0)</f>
        <v>0</v>
      </c>
      <c r="U1460" s="11">
        <f>IFERROR(VLOOKUP(Tabla1[[#This Row],[FECHA]],'RECAUDOS EXTERNOS'!A:D,4,FALSE),0)</f>
        <v>0</v>
      </c>
      <c r="V1460" s="9">
        <f>IFERROR(VLOOKUP(Tabla1[[#This Row],[FECHA]],'RECAUDOS EXTERNOS'!A:D,3,FALSE),0)</f>
        <v>0</v>
      </c>
    </row>
    <row r="1461" spans="1:22" x14ac:dyDescent="0.25">
      <c r="A1461" s="1">
        <v>39020</v>
      </c>
      <c r="B1461" s="3" t="s">
        <v>1</v>
      </c>
      <c r="C1461" s="2">
        <v>38991</v>
      </c>
      <c r="D1461" s="5">
        <f>YEAR(Tabla1[[#This Row],[FECHA]])</f>
        <v>2006</v>
      </c>
      <c r="E1461" s="5">
        <f>IFERROR(VLOOKUP(Tabla1[[#This Row],[FECHA]],'COMPARENDOS TOTALES'!A:D,4,FALSE),0)</f>
        <v>19</v>
      </c>
      <c r="F1461" s="9">
        <f>IFERROR(VLOOKUP(Tabla1[[#This Row],[FECHA]],'COMPARENDOS TOTALES'!A:D,3,FALSE),0)</f>
        <v>3903200</v>
      </c>
      <c r="G1461" s="5">
        <f>IFERROR(VLOOKUP(Tabla1[[#This Row],[FECHA]],EXONERACIONES!A:D,4,FALSE),0)</f>
        <v>15</v>
      </c>
      <c r="H1461" s="9">
        <f>IFERROR(VLOOKUP(Tabla1[[#This Row],[FECHA]],EXONERACIONES!A:D,3,FALSE),0)</f>
        <v>3087200</v>
      </c>
      <c r="I1461" s="5">
        <f>IFERROR(VLOOKUP(Tabla1[[#This Row],[FECHA]],'SIMIT CON RES'!A:D,4,FALSE),0)</f>
        <v>0</v>
      </c>
      <c r="J1461" s="9">
        <f>IFERROR(VLOOKUP(Tabla1[[#This Row],[FECHA]],'SIMIT CON RES'!A:D,3,FALSE),0)</f>
        <v>0</v>
      </c>
      <c r="K1461">
        <f>IFERROR(VLOOKUP(Tabla1[[#This Row],[FECHA]],'SIMIT SIN RES'!A:D,4,FALSE),0)</f>
        <v>0</v>
      </c>
      <c r="L1461" s="9">
        <f>IFERROR(VLOOKUP(Tabla1[[#This Row],[FECHA]],'SIMIT SIN RES'!A:D,3,FALSE),0)</f>
        <v>0</v>
      </c>
      <c r="M1461" s="5">
        <f>IFERROR(VLOOKUP(Tabla1[[#This Row],[FECHA]],'RECAUDOS DE COMPARENDOS'!A:D,4,FALSE),0)</f>
        <v>0</v>
      </c>
      <c r="N1461" s="9">
        <f>IFERROR(VLOOKUP(Tabla1[[#This Row],[FECHA]],'RECAUDOS DE COMPARENDOS'!A:D,3,FALSE),0)</f>
        <v>0</v>
      </c>
      <c r="O1461" s="5">
        <f>IFERROR(VLOOKUP(Tabla1[[#This Row],[FECHA]],'RECAUDOS DE RESOLUCIONES'!A:D,4,FALSE),0)</f>
        <v>0</v>
      </c>
      <c r="P1461" s="9">
        <f>IFERROR(VLOOKUP(Tabla1[[#This Row],[FECHA]],'RECAUDOS DE RESOLUCIONES'!A:D,3,FALSE),0)</f>
        <v>0</v>
      </c>
      <c r="Q146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1461" s="9">
        <f>Tabla1[V. COMPARENDOS]-(Tabla1[V. EXONERACIONES]+Tabla1[[#This Row],[V. SIMIT CON RESOLUCION]]+Tabla1[[#This Row],[V. SIMIT SIN RESOLUCION]]+Tabla1[[#This Row],[V. RECAUDOS COMPARENDOS]]+Tabla1[[#This Row],[V. RECAUDOS RESOLUCIONES]])</f>
        <v>816000</v>
      </c>
      <c r="S1461" s="11">
        <f>IFERROR(VLOOKUP(Tabla1[[#This Row],[FECHA]],'RECAUDOS LOCALES'!A:D,4,FALSE),0)</f>
        <v>9</v>
      </c>
      <c r="T1461" s="9">
        <f>IFERROR(VLOOKUP(Tabla1[[#This Row],[FECHA]],'RECAUDOS LOCALES'!A:D,3,FALSE),0)</f>
        <v>1158790</v>
      </c>
      <c r="U1461" s="11">
        <f>IFERROR(VLOOKUP(Tabla1[[#This Row],[FECHA]],'RECAUDOS EXTERNOS'!A:D,4,FALSE),0)</f>
        <v>7</v>
      </c>
      <c r="V1461" s="9">
        <f>IFERROR(VLOOKUP(Tabla1[[#This Row],[FECHA]],'RECAUDOS EXTERNOS'!A:D,3,FALSE),0)</f>
        <v>1387705</v>
      </c>
    </row>
    <row r="1462" spans="1:22" x14ac:dyDescent="0.25">
      <c r="A1462" s="1">
        <v>39021</v>
      </c>
      <c r="B1462" s="3" t="s">
        <v>2</v>
      </c>
      <c r="C1462" s="2">
        <v>38991</v>
      </c>
      <c r="D1462" s="5">
        <f>YEAR(Tabla1[[#This Row],[FECHA]])</f>
        <v>2006</v>
      </c>
      <c r="E1462" s="5">
        <f>IFERROR(VLOOKUP(Tabla1[[#This Row],[FECHA]],'COMPARENDOS TOTALES'!A:D,4,FALSE),0)</f>
        <v>23</v>
      </c>
      <c r="F1462" s="9">
        <f>IFERROR(VLOOKUP(Tabla1[[#This Row],[FECHA]],'COMPARENDOS TOTALES'!A:D,3,FALSE),0)</f>
        <v>4814400</v>
      </c>
      <c r="G1462" s="5">
        <f>IFERROR(VLOOKUP(Tabla1[[#This Row],[FECHA]],EXONERACIONES!A:D,4,FALSE),0)</f>
        <v>10</v>
      </c>
      <c r="H1462" s="9">
        <f>IFERROR(VLOOKUP(Tabla1[[#This Row],[FECHA]],EXONERACIONES!A:D,3,FALSE),0)</f>
        <v>2053600</v>
      </c>
      <c r="I1462" s="5">
        <f>IFERROR(VLOOKUP(Tabla1[[#This Row],[FECHA]],'SIMIT CON RES'!A:D,4,FALSE),0)</f>
        <v>0</v>
      </c>
      <c r="J1462" s="9">
        <f>IFERROR(VLOOKUP(Tabla1[[#This Row],[FECHA]],'SIMIT CON RES'!A:D,3,FALSE),0)</f>
        <v>0</v>
      </c>
      <c r="K1462">
        <f>IFERROR(VLOOKUP(Tabla1[[#This Row],[FECHA]],'SIMIT SIN RES'!A:D,4,FALSE),0)</f>
        <v>0</v>
      </c>
      <c r="L1462" s="9">
        <f>IFERROR(VLOOKUP(Tabla1[[#This Row],[FECHA]],'SIMIT SIN RES'!A:D,3,FALSE),0)</f>
        <v>0</v>
      </c>
      <c r="M1462" s="5">
        <f>IFERROR(VLOOKUP(Tabla1[[#This Row],[FECHA]],'RECAUDOS DE COMPARENDOS'!A:D,4,FALSE),0)</f>
        <v>6</v>
      </c>
      <c r="N1462" s="9">
        <f>IFERROR(VLOOKUP(Tabla1[[#This Row],[FECHA]],'RECAUDOS DE COMPARENDOS'!A:D,3,FALSE),0)</f>
        <v>1128800</v>
      </c>
      <c r="O1462" s="5">
        <f>IFERROR(VLOOKUP(Tabla1[[#This Row],[FECHA]],'RECAUDOS DE RESOLUCIONES'!A:D,4,FALSE),0)</f>
        <v>0</v>
      </c>
      <c r="P1462" s="9">
        <f>IFERROR(VLOOKUP(Tabla1[[#This Row],[FECHA]],'RECAUDOS DE RESOLUCIONES'!A:D,3,FALSE),0)</f>
        <v>0</v>
      </c>
      <c r="Q146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7</v>
      </c>
      <c r="R1462" s="9">
        <f>Tabla1[V. COMPARENDOS]-(Tabla1[V. EXONERACIONES]+Tabla1[[#This Row],[V. SIMIT CON RESOLUCION]]+Tabla1[[#This Row],[V. SIMIT SIN RESOLUCION]]+Tabla1[[#This Row],[V. RECAUDOS COMPARENDOS]]+Tabla1[[#This Row],[V. RECAUDOS RESOLUCIONES]])</f>
        <v>1632000</v>
      </c>
      <c r="S1462" s="11">
        <f>IFERROR(VLOOKUP(Tabla1[[#This Row],[FECHA]],'RECAUDOS LOCALES'!A:D,4,FALSE),0)</f>
        <v>6</v>
      </c>
      <c r="T1462" s="9">
        <f>IFERROR(VLOOKUP(Tabla1[[#This Row],[FECHA]],'RECAUDOS LOCALES'!A:D,3,FALSE),0)</f>
        <v>592014</v>
      </c>
      <c r="U1462" s="11">
        <f>IFERROR(VLOOKUP(Tabla1[[#This Row],[FECHA]],'RECAUDOS EXTERNOS'!A:D,4,FALSE),0)</f>
        <v>9</v>
      </c>
      <c r="V1462" s="9">
        <f>IFERROR(VLOOKUP(Tabla1[[#This Row],[FECHA]],'RECAUDOS EXTERNOS'!A:D,3,FALSE),0)</f>
        <v>2243435</v>
      </c>
    </row>
    <row r="1463" spans="1:22" x14ac:dyDescent="0.25">
      <c r="A1463" s="1">
        <v>39022</v>
      </c>
      <c r="B1463" s="3" t="s">
        <v>3</v>
      </c>
      <c r="C1463" s="2">
        <v>39022</v>
      </c>
      <c r="D1463" s="5">
        <f>YEAR(Tabla1[[#This Row],[FECHA]])</f>
        <v>2006</v>
      </c>
      <c r="E1463" s="5">
        <f>IFERROR(VLOOKUP(Tabla1[[#This Row],[FECHA]],'COMPARENDOS TOTALES'!A:D,4,FALSE),0)</f>
        <v>27</v>
      </c>
      <c r="F1463" s="9">
        <f>IFERROR(VLOOKUP(Tabla1[[#This Row],[FECHA]],'COMPARENDOS TOTALES'!A:D,3,FALSE),0)</f>
        <v>5861600</v>
      </c>
      <c r="G1463" s="5">
        <f>IFERROR(VLOOKUP(Tabla1[[#This Row],[FECHA]],EXONERACIONES!A:D,4,FALSE),0)</f>
        <v>15</v>
      </c>
      <c r="H1463" s="9">
        <f>IFERROR(VLOOKUP(Tabla1[[#This Row],[FECHA]],EXONERACIONES!A:D,3,FALSE),0)</f>
        <v>2992000</v>
      </c>
      <c r="I1463" s="5">
        <f>IFERROR(VLOOKUP(Tabla1[[#This Row],[FECHA]],'SIMIT CON RES'!A:D,4,FALSE),0)</f>
        <v>0</v>
      </c>
      <c r="J1463" s="9">
        <f>IFERROR(VLOOKUP(Tabla1[[#This Row],[FECHA]],'SIMIT CON RES'!A:D,3,FALSE),0)</f>
        <v>0</v>
      </c>
      <c r="K1463">
        <f>IFERROR(VLOOKUP(Tabla1[[#This Row],[FECHA]],'SIMIT SIN RES'!A:D,4,FALSE),0)</f>
        <v>0</v>
      </c>
      <c r="L1463" s="9">
        <f>IFERROR(VLOOKUP(Tabla1[[#This Row],[FECHA]],'SIMIT SIN RES'!A:D,3,FALSE),0)</f>
        <v>0</v>
      </c>
      <c r="M1463" s="5">
        <f>IFERROR(VLOOKUP(Tabla1[[#This Row],[FECHA]],'RECAUDOS DE COMPARENDOS'!A:D,4,FALSE),0)</f>
        <v>5</v>
      </c>
      <c r="N1463" s="9">
        <f>IFERROR(VLOOKUP(Tabla1[[#This Row],[FECHA]],'RECAUDOS DE COMPARENDOS'!A:D,3,FALSE),0)</f>
        <v>1428000</v>
      </c>
      <c r="O1463" s="5">
        <f>IFERROR(VLOOKUP(Tabla1[[#This Row],[FECHA]],'RECAUDOS DE RESOLUCIONES'!A:D,4,FALSE),0)</f>
        <v>0</v>
      </c>
      <c r="P1463" s="9">
        <f>IFERROR(VLOOKUP(Tabla1[[#This Row],[FECHA]],'RECAUDOS DE RESOLUCIONES'!A:D,3,FALSE),0)</f>
        <v>0</v>
      </c>
      <c r="Q146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7</v>
      </c>
      <c r="R1463" s="9">
        <f>Tabla1[V. COMPARENDOS]-(Tabla1[V. EXONERACIONES]+Tabla1[[#This Row],[V. SIMIT CON RESOLUCION]]+Tabla1[[#This Row],[V. SIMIT SIN RESOLUCION]]+Tabla1[[#This Row],[V. RECAUDOS COMPARENDOS]]+Tabla1[[#This Row],[V. RECAUDOS RESOLUCIONES]])</f>
        <v>1441600</v>
      </c>
      <c r="S1463" s="11">
        <f>IFERROR(VLOOKUP(Tabla1[[#This Row],[FECHA]],'RECAUDOS LOCALES'!A:D,4,FALSE),0)</f>
        <v>15</v>
      </c>
      <c r="T1463" s="9">
        <f>IFERROR(VLOOKUP(Tabla1[[#This Row],[FECHA]],'RECAUDOS LOCALES'!A:D,3,FALSE),0)</f>
        <v>1969328</v>
      </c>
      <c r="U1463" s="11">
        <f>IFERROR(VLOOKUP(Tabla1[[#This Row],[FECHA]],'RECAUDOS EXTERNOS'!A:D,4,FALSE),0)</f>
        <v>3</v>
      </c>
      <c r="V1463" s="9">
        <f>IFERROR(VLOOKUP(Tabla1[[#This Row],[FECHA]],'RECAUDOS EXTERNOS'!A:D,3,FALSE),0)</f>
        <v>526972</v>
      </c>
    </row>
    <row r="1464" spans="1:22" x14ac:dyDescent="0.25">
      <c r="A1464" s="1">
        <v>39023</v>
      </c>
      <c r="B1464" s="3" t="s">
        <v>6</v>
      </c>
      <c r="C1464" s="2">
        <v>39022</v>
      </c>
      <c r="D1464" s="5">
        <f>YEAR(Tabla1[[#This Row],[FECHA]])</f>
        <v>2006</v>
      </c>
      <c r="E1464" s="5">
        <f>IFERROR(VLOOKUP(Tabla1[[#This Row],[FECHA]],'COMPARENDOS TOTALES'!A:D,4,FALSE),0)</f>
        <v>25</v>
      </c>
      <c r="F1464" s="9">
        <f>IFERROR(VLOOKUP(Tabla1[[#This Row],[FECHA]],'COMPARENDOS TOTALES'!A:D,3,FALSE),0)</f>
        <v>6038400</v>
      </c>
      <c r="G1464" s="5">
        <f>IFERROR(VLOOKUP(Tabla1[[#This Row],[FECHA]],EXONERACIONES!A:D,4,FALSE),0)</f>
        <v>21</v>
      </c>
      <c r="H1464" s="9">
        <f>IFERROR(VLOOKUP(Tabla1[[#This Row],[FECHA]],EXONERACIONES!A:D,3,FALSE),0)</f>
        <v>5317600</v>
      </c>
      <c r="I1464" s="5">
        <f>IFERROR(VLOOKUP(Tabla1[[#This Row],[FECHA]],'SIMIT CON RES'!A:D,4,FALSE),0)</f>
        <v>0</v>
      </c>
      <c r="J1464" s="9">
        <f>IFERROR(VLOOKUP(Tabla1[[#This Row],[FECHA]],'SIMIT CON RES'!A:D,3,FALSE),0)</f>
        <v>0</v>
      </c>
      <c r="K1464">
        <f>IFERROR(VLOOKUP(Tabla1[[#This Row],[FECHA]],'SIMIT SIN RES'!A:D,4,FALSE),0)</f>
        <v>0</v>
      </c>
      <c r="L1464" s="9">
        <f>IFERROR(VLOOKUP(Tabla1[[#This Row],[FECHA]],'SIMIT SIN RES'!A:D,3,FALSE),0)</f>
        <v>0</v>
      </c>
      <c r="M1464" s="5">
        <f>IFERROR(VLOOKUP(Tabla1[[#This Row],[FECHA]],'RECAUDOS DE COMPARENDOS'!A:D,4,FALSE),0)</f>
        <v>3</v>
      </c>
      <c r="N1464" s="9">
        <f>IFERROR(VLOOKUP(Tabla1[[#This Row],[FECHA]],'RECAUDOS DE COMPARENDOS'!A:D,3,FALSE),0)</f>
        <v>612000</v>
      </c>
      <c r="O1464" s="5">
        <f>IFERROR(VLOOKUP(Tabla1[[#This Row],[FECHA]],'RECAUDOS DE RESOLUCIONES'!A:D,4,FALSE),0)</f>
        <v>0</v>
      </c>
      <c r="P1464" s="9">
        <f>IFERROR(VLOOKUP(Tabla1[[#This Row],[FECHA]],'RECAUDOS DE RESOLUCIONES'!A:D,3,FALSE),0)</f>
        <v>0</v>
      </c>
      <c r="Q146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1464" s="9">
        <f>Tabla1[V. COMPARENDOS]-(Tabla1[V. EXONERACIONES]+Tabla1[[#This Row],[V. SIMIT CON RESOLUCION]]+Tabla1[[#This Row],[V. SIMIT SIN RESOLUCION]]+Tabla1[[#This Row],[V. RECAUDOS COMPARENDOS]]+Tabla1[[#This Row],[V. RECAUDOS RESOLUCIONES]])</f>
        <v>108800</v>
      </c>
      <c r="S1464" s="11">
        <f>IFERROR(VLOOKUP(Tabla1[[#This Row],[FECHA]],'RECAUDOS LOCALES'!A:D,4,FALSE),0)</f>
        <v>6</v>
      </c>
      <c r="T1464" s="9">
        <f>IFERROR(VLOOKUP(Tabla1[[#This Row],[FECHA]],'RECAUDOS LOCALES'!A:D,3,FALSE),0)</f>
        <v>627171</v>
      </c>
      <c r="U1464" s="11">
        <f>IFERROR(VLOOKUP(Tabla1[[#This Row],[FECHA]],'RECAUDOS EXTERNOS'!A:D,4,FALSE),0)</f>
        <v>9</v>
      </c>
      <c r="V1464" s="9">
        <f>IFERROR(VLOOKUP(Tabla1[[#This Row],[FECHA]],'RECAUDOS EXTERNOS'!A:D,3,FALSE),0)</f>
        <v>1775334</v>
      </c>
    </row>
    <row r="1465" spans="1:22" x14ac:dyDescent="0.25">
      <c r="A1465" s="1">
        <v>39024</v>
      </c>
      <c r="B1465" s="3" t="s">
        <v>0</v>
      </c>
      <c r="C1465" s="2">
        <v>39022</v>
      </c>
      <c r="D1465" s="5">
        <f>YEAR(Tabla1[[#This Row],[FECHA]])</f>
        <v>2006</v>
      </c>
      <c r="E1465" s="5">
        <f>IFERROR(VLOOKUP(Tabla1[[#This Row],[FECHA]],'COMPARENDOS TOTALES'!A:D,4,FALSE),0)</f>
        <v>45</v>
      </c>
      <c r="F1465" s="9">
        <f>IFERROR(VLOOKUP(Tabla1[[#This Row],[FECHA]],'COMPARENDOS TOTALES'!A:D,3,FALSE),0)</f>
        <v>10635200</v>
      </c>
      <c r="G1465" s="5">
        <f>IFERROR(VLOOKUP(Tabla1[[#This Row],[FECHA]],EXONERACIONES!A:D,4,FALSE),0)</f>
        <v>31</v>
      </c>
      <c r="H1465" s="9">
        <f>IFERROR(VLOOKUP(Tabla1[[#This Row],[FECHA]],EXONERACIONES!A:D,3,FALSE),0)</f>
        <v>7466400</v>
      </c>
      <c r="I1465" s="5">
        <f>IFERROR(VLOOKUP(Tabla1[[#This Row],[FECHA]],'SIMIT CON RES'!A:D,4,FALSE),0)</f>
        <v>0</v>
      </c>
      <c r="J1465" s="9">
        <f>IFERROR(VLOOKUP(Tabla1[[#This Row],[FECHA]],'SIMIT CON RES'!A:D,3,FALSE),0)</f>
        <v>0</v>
      </c>
      <c r="K1465">
        <f>IFERROR(VLOOKUP(Tabla1[[#This Row],[FECHA]],'SIMIT SIN RES'!A:D,4,FALSE),0)</f>
        <v>0</v>
      </c>
      <c r="L1465" s="9">
        <f>IFERROR(VLOOKUP(Tabla1[[#This Row],[FECHA]],'SIMIT SIN RES'!A:D,3,FALSE),0)</f>
        <v>0</v>
      </c>
      <c r="M1465" s="5">
        <f>IFERROR(VLOOKUP(Tabla1[[#This Row],[FECHA]],'RECAUDOS DE COMPARENDOS'!A:D,4,FALSE),0)</f>
        <v>4</v>
      </c>
      <c r="N1465" s="9">
        <f>IFERROR(VLOOKUP(Tabla1[[#This Row],[FECHA]],'RECAUDOS DE COMPARENDOS'!A:D,3,FALSE),0)</f>
        <v>1020000</v>
      </c>
      <c r="O1465" s="5">
        <f>IFERROR(VLOOKUP(Tabla1[[#This Row],[FECHA]],'RECAUDOS DE RESOLUCIONES'!A:D,4,FALSE),0)</f>
        <v>0</v>
      </c>
      <c r="P1465" s="9">
        <f>IFERROR(VLOOKUP(Tabla1[[#This Row],[FECHA]],'RECAUDOS DE RESOLUCIONES'!A:D,3,FALSE),0)</f>
        <v>0</v>
      </c>
      <c r="Q146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10</v>
      </c>
      <c r="R1465" s="9">
        <f>Tabla1[V. COMPARENDOS]-(Tabla1[V. EXONERACIONES]+Tabla1[[#This Row],[V. SIMIT CON RESOLUCION]]+Tabla1[[#This Row],[V. SIMIT SIN RESOLUCION]]+Tabla1[[#This Row],[V. RECAUDOS COMPARENDOS]]+Tabla1[[#This Row],[V. RECAUDOS RESOLUCIONES]])</f>
        <v>2148800</v>
      </c>
      <c r="S1465" s="11">
        <f>IFERROR(VLOOKUP(Tabla1[[#This Row],[FECHA]],'RECAUDOS LOCALES'!A:D,4,FALSE),0)</f>
        <v>7</v>
      </c>
      <c r="T1465" s="9">
        <f>IFERROR(VLOOKUP(Tabla1[[#This Row],[FECHA]],'RECAUDOS LOCALES'!A:D,3,FALSE),0)</f>
        <v>653093</v>
      </c>
      <c r="U1465" s="11">
        <f>IFERROR(VLOOKUP(Tabla1[[#This Row],[FECHA]],'RECAUDOS EXTERNOS'!A:D,4,FALSE),0)</f>
        <v>17</v>
      </c>
      <c r="V1465" s="9">
        <f>IFERROR(VLOOKUP(Tabla1[[#This Row],[FECHA]],'RECAUDOS EXTERNOS'!A:D,3,FALSE),0)</f>
        <v>4184931</v>
      </c>
    </row>
    <row r="1466" spans="1:22" x14ac:dyDescent="0.25">
      <c r="A1466" s="1">
        <v>39025</v>
      </c>
      <c r="B1466" s="3" t="s">
        <v>5</v>
      </c>
      <c r="C1466" s="2">
        <v>39022</v>
      </c>
      <c r="D1466" s="5">
        <f>YEAR(Tabla1[[#This Row],[FECHA]])</f>
        <v>2006</v>
      </c>
      <c r="E1466" s="5">
        <f>IFERROR(VLOOKUP(Tabla1[[#This Row],[FECHA]],'COMPARENDOS TOTALES'!A:D,4,FALSE),0)</f>
        <v>41</v>
      </c>
      <c r="F1466" s="9">
        <f>IFERROR(VLOOKUP(Tabla1[[#This Row],[FECHA]],'COMPARENDOS TOTALES'!A:D,3,FALSE),0)</f>
        <v>9316000</v>
      </c>
      <c r="G1466" s="5">
        <f>IFERROR(VLOOKUP(Tabla1[[#This Row],[FECHA]],EXONERACIONES!A:D,4,FALSE),0)</f>
        <v>28</v>
      </c>
      <c r="H1466" s="9">
        <f>IFERROR(VLOOKUP(Tabla1[[#This Row],[FECHA]],EXONERACIONES!A:D,3,FALSE),0)</f>
        <v>6242400</v>
      </c>
      <c r="I1466" s="5">
        <f>IFERROR(VLOOKUP(Tabla1[[#This Row],[FECHA]],'SIMIT CON RES'!A:D,4,FALSE),0)</f>
        <v>0</v>
      </c>
      <c r="J1466" s="9">
        <f>IFERROR(VLOOKUP(Tabla1[[#This Row],[FECHA]],'SIMIT CON RES'!A:D,3,FALSE),0)</f>
        <v>0</v>
      </c>
      <c r="K1466">
        <f>IFERROR(VLOOKUP(Tabla1[[#This Row],[FECHA]],'SIMIT SIN RES'!A:D,4,FALSE),0)</f>
        <v>0</v>
      </c>
      <c r="L1466" s="9">
        <f>IFERROR(VLOOKUP(Tabla1[[#This Row],[FECHA]],'SIMIT SIN RES'!A:D,3,FALSE),0)</f>
        <v>0</v>
      </c>
      <c r="M1466" s="5">
        <f>IFERROR(VLOOKUP(Tabla1[[#This Row],[FECHA]],'RECAUDOS DE COMPARENDOS'!A:D,4,FALSE),0)</f>
        <v>2</v>
      </c>
      <c r="N1466" s="9">
        <f>IFERROR(VLOOKUP(Tabla1[[#This Row],[FECHA]],'RECAUDOS DE COMPARENDOS'!A:D,3,FALSE),0)</f>
        <v>312800</v>
      </c>
      <c r="O1466" s="5">
        <f>IFERROR(VLOOKUP(Tabla1[[#This Row],[FECHA]],'RECAUDOS DE RESOLUCIONES'!A:D,4,FALSE),0)</f>
        <v>0</v>
      </c>
      <c r="P1466" s="9">
        <f>IFERROR(VLOOKUP(Tabla1[[#This Row],[FECHA]],'RECAUDOS DE RESOLUCIONES'!A:D,3,FALSE),0)</f>
        <v>0</v>
      </c>
      <c r="Q146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11</v>
      </c>
      <c r="R1466" s="9">
        <f>Tabla1[V. COMPARENDOS]-(Tabla1[V. EXONERACIONES]+Tabla1[[#This Row],[V. SIMIT CON RESOLUCION]]+Tabla1[[#This Row],[V. SIMIT SIN RESOLUCION]]+Tabla1[[#This Row],[V. RECAUDOS COMPARENDOS]]+Tabla1[[#This Row],[V. RECAUDOS RESOLUCIONES]])</f>
        <v>2760800</v>
      </c>
      <c r="S1466" s="11">
        <f>IFERROR(VLOOKUP(Tabla1[[#This Row],[FECHA]],'RECAUDOS LOCALES'!A:D,4,FALSE),0)</f>
        <v>0</v>
      </c>
      <c r="T1466" s="9">
        <f>IFERROR(VLOOKUP(Tabla1[[#This Row],[FECHA]],'RECAUDOS LOCALES'!A:D,3,FALSE),0)</f>
        <v>0</v>
      </c>
      <c r="U1466" s="11">
        <f>IFERROR(VLOOKUP(Tabla1[[#This Row],[FECHA]],'RECAUDOS EXTERNOS'!A:D,4,FALSE),0)</f>
        <v>0</v>
      </c>
      <c r="V1466" s="9">
        <f>IFERROR(VLOOKUP(Tabla1[[#This Row],[FECHA]],'RECAUDOS EXTERNOS'!A:D,3,FALSE),0)</f>
        <v>0</v>
      </c>
    </row>
    <row r="1467" spans="1:22" x14ac:dyDescent="0.25">
      <c r="A1467" s="1">
        <v>39026</v>
      </c>
      <c r="B1467" s="3" t="s">
        <v>4</v>
      </c>
      <c r="C1467" s="2">
        <v>39022</v>
      </c>
      <c r="D1467" s="5">
        <f>YEAR(Tabla1[[#This Row],[FECHA]])</f>
        <v>2006</v>
      </c>
      <c r="E1467" s="5">
        <f>IFERROR(VLOOKUP(Tabla1[[#This Row],[FECHA]],'COMPARENDOS TOTALES'!A:D,4,FALSE),0)</f>
        <v>40</v>
      </c>
      <c r="F1467" s="9">
        <f>IFERROR(VLOOKUP(Tabla1[[#This Row],[FECHA]],'COMPARENDOS TOTALES'!A:D,3,FALSE),0)</f>
        <v>8785600</v>
      </c>
      <c r="G1467" s="5">
        <f>IFERROR(VLOOKUP(Tabla1[[#This Row],[FECHA]],EXONERACIONES!A:D,4,FALSE),0)</f>
        <v>30</v>
      </c>
      <c r="H1467" s="9">
        <f>IFERROR(VLOOKUP(Tabla1[[#This Row],[FECHA]],EXONERACIONES!A:D,3,FALSE),0)</f>
        <v>6840800</v>
      </c>
      <c r="I1467" s="5">
        <f>IFERROR(VLOOKUP(Tabla1[[#This Row],[FECHA]],'SIMIT CON RES'!A:D,4,FALSE),0)</f>
        <v>0</v>
      </c>
      <c r="J1467" s="9">
        <f>IFERROR(VLOOKUP(Tabla1[[#This Row],[FECHA]],'SIMIT CON RES'!A:D,3,FALSE),0)</f>
        <v>0</v>
      </c>
      <c r="K1467">
        <f>IFERROR(VLOOKUP(Tabla1[[#This Row],[FECHA]],'SIMIT SIN RES'!A:D,4,FALSE),0)</f>
        <v>0</v>
      </c>
      <c r="L1467" s="9">
        <f>IFERROR(VLOOKUP(Tabla1[[#This Row],[FECHA]],'SIMIT SIN RES'!A:D,3,FALSE),0)</f>
        <v>0</v>
      </c>
      <c r="M1467" s="5">
        <f>IFERROR(VLOOKUP(Tabla1[[#This Row],[FECHA]],'RECAUDOS DE COMPARENDOS'!A:D,4,FALSE),0)</f>
        <v>3</v>
      </c>
      <c r="N1467" s="9">
        <f>IFERROR(VLOOKUP(Tabla1[[#This Row],[FECHA]],'RECAUDOS DE COMPARENDOS'!A:D,3,FALSE),0)</f>
        <v>612000</v>
      </c>
      <c r="O1467" s="5">
        <f>IFERROR(VLOOKUP(Tabla1[[#This Row],[FECHA]],'RECAUDOS DE RESOLUCIONES'!A:D,4,FALSE),0)</f>
        <v>0</v>
      </c>
      <c r="P1467" s="9">
        <f>IFERROR(VLOOKUP(Tabla1[[#This Row],[FECHA]],'RECAUDOS DE RESOLUCIONES'!A:D,3,FALSE),0)</f>
        <v>0</v>
      </c>
      <c r="Q146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7</v>
      </c>
      <c r="R1467" s="9">
        <f>Tabla1[V. COMPARENDOS]-(Tabla1[V. EXONERACIONES]+Tabla1[[#This Row],[V. SIMIT CON RESOLUCION]]+Tabla1[[#This Row],[V. SIMIT SIN RESOLUCION]]+Tabla1[[#This Row],[V. RECAUDOS COMPARENDOS]]+Tabla1[[#This Row],[V. RECAUDOS RESOLUCIONES]])</f>
        <v>1332800</v>
      </c>
      <c r="S1467" s="11">
        <f>IFERROR(VLOOKUP(Tabla1[[#This Row],[FECHA]],'RECAUDOS LOCALES'!A:D,4,FALSE),0)</f>
        <v>0</v>
      </c>
      <c r="T1467" s="9">
        <f>IFERROR(VLOOKUP(Tabla1[[#This Row],[FECHA]],'RECAUDOS LOCALES'!A:D,3,FALSE),0)</f>
        <v>0</v>
      </c>
      <c r="U1467" s="11">
        <f>IFERROR(VLOOKUP(Tabla1[[#This Row],[FECHA]],'RECAUDOS EXTERNOS'!A:D,4,FALSE),0)</f>
        <v>0</v>
      </c>
      <c r="V1467" s="9">
        <f>IFERROR(VLOOKUP(Tabla1[[#This Row],[FECHA]],'RECAUDOS EXTERNOS'!A:D,3,FALSE),0)</f>
        <v>0</v>
      </c>
    </row>
    <row r="1468" spans="1:22" x14ac:dyDescent="0.25">
      <c r="A1468" s="1">
        <v>39027</v>
      </c>
      <c r="B1468" s="3" t="s">
        <v>1</v>
      </c>
      <c r="C1468" s="2">
        <v>39022</v>
      </c>
      <c r="D1468" s="5">
        <f>YEAR(Tabla1[[#This Row],[FECHA]])</f>
        <v>2006</v>
      </c>
      <c r="E1468" s="5">
        <f>IFERROR(VLOOKUP(Tabla1[[#This Row],[FECHA]],'COMPARENDOS TOTALES'!A:D,4,FALSE),0)</f>
        <v>53</v>
      </c>
      <c r="F1468" s="9">
        <f>IFERROR(VLOOKUP(Tabla1[[#This Row],[FECHA]],'COMPARENDOS TOTALES'!A:D,3,FALSE),0)</f>
        <v>11573600</v>
      </c>
      <c r="G1468" s="5">
        <f>IFERROR(VLOOKUP(Tabla1[[#This Row],[FECHA]],EXONERACIONES!A:D,4,FALSE),0)</f>
        <v>29</v>
      </c>
      <c r="H1468" s="9">
        <f>IFERROR(VLOOKUP(Tabla1[[#This Row],[FECHA]],EXONERACIONES!A:D,3,FALSE),0)</f>
        <v>6052000</v>
      </c>
      <c r="I1468" s="5">
        <f>IFERROR(VLOOKUP(Tabla1[[#This Row],[FECHA]],'SIMIT CON RES'!A:D,4,FALSE),0)</f>
        <v>0</v>
      </c>
      <c r="J1468" s="9">
        <f>IFERROR(VLOOKUP(Tabla1[[#This Row],[FECHA]],'SIMIT CON RES'!A:D,3,FALSE),0)</f>
        <v>0</v>
      </c>
      <c r="K1468">
        <f>IFERROR(VLOOKUP(Tabla1[[#This Row],[FECHA]],'SIMIT SIN RES'!A:D,4,FALSE),0)</f>
        <v>0</v>
      </c>
      <c r="L1468" s="9">
        <f>IFERROR(VLOOKUP(Tabla1[[#This Row],[FECHA]],'SIMIT SIN RES'!A:D,3,FALSE),0)</f>
        <v>0</v>
      </c>
      <c r="M1468" s="5">
        <f>IFERROR(VLOOKUP(Tabla1[[#This Row],[FECHA]],'RECAUDOS DE COMPARENDOS'!A:D,4,FALSE),0)</f>
        <v>5</v>
      </c>
      <c r="N1468" s="9">
        <f>IFERROR(VLOOKUP(Tabla1[[#This Row],[FECHA]],'RECAUDOS DE COMPARENDOS'!A:D,3,FALSE),0)</f>
        <v>1224000</v>
      </c>
      <c r="O1468" s="5">
        <f>IFERROR(VLOOKUP(Tabla1[[#This Row],[FECHA]],'RECAUDOS DE RESOLUCIONES'!A:D,4,FALSE),0)</f>
        <v>0</v>
      </c>
      <c r="P1468" s="9">
        <f>IFERROR(VLOOKUP(Tabla1[[#This Row],[FECHA]],'RECAUDOS DE RESOLUCIONES'!A:D,3,FALSE),0)</f>
        <v>0</v>
      </c>
      <c r="Q146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19</v>
      </c>
      <c r="R1468" s="9">
        <f>Tabla1[V. COMPARENDOS]-(Tabla1[V. EXONERACIONES]+Tabla1[[#This Row],[V. SIMIT CON RESOLUCION]]+Tabla1[[#This Row],[V. SIMIT SIN RESOLUCION]]+Tabla1[[#This Row],[V. RECAUDOS COMPARENDOS]]+Tabla1[[#This Row],[V. RECAUDOS RESOLUCIONES]])</f>
        <v>4297600</v>
      </c>
      <c r="S1468" s="11">
        <f>IFERROR(VLOOKUP(Tabla1[[#This Row],[FECHA]],'RECAUDOS LOCALES'!A:D,4,FALSE),0)</f>
        <v>0</v>
      </c>
      <c r="T1468" s="9">
        <f>IFERROR(VLOOKUP(Tabla1[[#This Row],[FECHA]],'RECAUDOS LOCALES'!A:D,3,FALSE),0)</f>
        <v>0</v>
      </c>
      <c r="U1468" s="11">
        <f>IFERROR(VLOOKUP(Tabla1[[#This Row],[FECHA]],'RECAUDOS EXTERNOS'!A:D,4,FALSE),0)</f>
        <v>0</v>
      </c>
      <c r="V1468" s="9">
        <f>IFERROR(VLOOKUP(Tabla1[[#This Row],[FECHA]],'RECAUDOS EXTERNOS'!A:D,3,FALSE),0)</f>
        <v>0</v>
      </c>
    </row>
    <row r="1469" spans="1:22" x14ac:dyDescent="0.25">
      <c r="A1469" s="1">
        <v>39028</v>
      </c>
      <c r="B1469" s="3" t="s">
        <v>2</v>
      </c>
      <c r="C1469" s="2">
        <v>39022</v>
      </c>
      <c r="D1469" s="5">
        <f>YEAR(Tabla1[[#This Row],[FECHA]])</f>
        <v>2006</v>
      </c>
      <c r="E1469" s="5">
        <f>IFERROR(VLOOKUP(Tabla1[[#This Row],[FECHA]],'COMPARENDOS TOTALES'!A:D,4,FALSE),0)</f>
        <v>24</v>
      </c>
      <c r="F1469" s="9">
        <f>IFERROR(VLOOKUP(Tabla1[[#This Row],[FECHA]],'COMPARENDOS TOTALES'!A:D,3,FALSE),0)</f>
        <v>5331200</v>
      </c>
      <c r="G1469" s="5">
        <f>IFERROR(VLOOKUP(Tabla1[[#This Row],[FECHA]],EXONERACIONES!A:D,4,FALSE),0)</f>
        <v>15</v>
      </c>
      <c r="H1469" s="9">
        <f>IFERROR(VLOOKUP(Tabla1[[#This Row],[FECHA]],EXONERACIONES!A:D,3,FALSE),0)</f>
        <v>3590400</v>
      </c>
      <c r="I1469" s="5">
        <f>IFERROR(VLOOKUP(Tabla1[[#This Row],[FECHA]],'SIMIT CON RES'!A:D,4,FALSE),0)</f>
        <v>1</v>
      </c>
      <c r="J1469" s="9">
        <f>IFERROR(VLOOKUP(Tabla1[[#This Row],[FECHA]],'SIMIT CON RES'!A:D,3,FALSE),0)</f>
        <v>204000</v>
      </c>
      <c r="K1469">
        <f>IFERROR(VLOOKUP(Tabla1[[#This Row],[FECHA]],'SIMIT SIN RES'!A:D,4,FALSE),0)</f>
        <v>0</v>
      </c>
      <c r="L1469" s="9">
        <f>IFERROR(VLOOKUP(Tabla1[[#This Row],[FECHA]],'SIMIT SIN RES'!A:D,3,FALSE),0)</f>
        <v>0</v>
      </c>
      <c r="M1469" s="5">
        <f>IFERROR(VLOOKUP(Tabla1[[#This Row],[FECHA]],'RECAUDOS DE COMPARENDOS'!A:D,4,FALSE),0)</f>
        <v>3</v>
      </c>
      <c r="N1469" s="9">
        <f>IFERROR(VLOOKUP(Tabla1[[#This Row],[FECHA]],'RECAUDOS DE COMPARENDOS'!A:D,3,FALSE),0)</f>
        <v>516800</v>
      </c>
      <c r="O1469" s="5">
        <f>IFERROR(VLOOKUP(Tabla1[[#This Row],[FECHA]],'RECAUDOS DE RESOLUCIONES'!A:D,4,FALSE),0)</f>
        <v>0</v>
      </c>
      <c r="P1469" s="9">
        <f>IFERROR(VLOOKUP(Tabla1[[#This Row],[FECHA]],'RECAUDOS DE RESOLUCIONES'!A:D,3,FALSE),0)</f>
        <v>0</v>
      </c>
      <c r="Q146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1469" s="9">
        <f>Tabla1[V. COMPARENDOS]-(Tabla1[V. EXONERACIONES]+Tabla1[[#This Row],[V. SIMIT CON RESOLUCION]]+Tabla1[[#This Row],[V. SIMIT SIN RESOLUCION]]+Tabla1[[#This Row],[V. RECAUDOS COMPARENDOS]]+Tabla1[[#This Row],[V. RECAUDOS RESOLUCIONES]])</f>
        <v>1020000</v>
      </c>
      <c r="S1469" s="11">
        <f>IFERROR(VLOOKUP(Tabla1[[#This Row],[FECHA]],'RECAUDOS LOCALES'!A:D,4,FALSE),0)</f>
        <v>4</v>
      </c>
      <c r="T1469" s="9">
        <f>IFERROR(VLOOKUP(Tabla1[[#This Row],[FECHA]],'RECAUDOS LOCALES'!A:D,3,FALSE),0)</f>
        <v>490073</v>
      </c>
      <c r="U1469" s="11">
        <f>IFERROR(VLOOKUP(Tabla1[[#This Row],[FECHA]],'RECAUDOS EXTERNOS'!A:D,4,FALSE),0)</f>
        <v>1</v>
      </c>
      <c r="V1469" s="9">
        <f>IFERROR(VLOOKUP(Tabla1[[#This Row],[FECHA]],'RECAUDOS EXTERNOS'!A:D,3,FALSE),0)</f>
        <v>204855</v>
      </c>
    </row>
    <row r="1470" spans="1:22" x14ac:dyDescent="0.25">
      <c r="A1470" s="1">
        <v>39029</v>
      </c>
      <c r="B1470" s="3" t="s">
        <v>3</v>
      </c>
      <c r="C1470" s="2">
        <v>39022</v>
      </c>
      <c r="D1470" s="5">
        <f>YEAR(Tabla1[[#This Row],[FECHA]])</f>
        <v>2006</v>
      </c>
      <c r="E1470" s="5">
        <f>IFERROR(VLOOKUP(Tabla1[[#This Row],[FECHA]],'COMPARENDOS TOTALES'!A:D,4,FALSE),0)</f>
        <v>23</v>
      </c>
      <c r="F1470" s="9">
        <f>IFERROR(VLOOKUP(Tabla1[[#This Row],[FECHA]],'COMPARENDOS TOTALES'!A:D,3,FALSE),0)</f>
        <v>5426400</v>
      </c>
      <c r="G1470" s="5">
        <f>IFERROR(VLOOKUP(Tabla1[[#This Row],[FECHA]],EXONERACIONES!A:D,4,FALSE),0)</f>
        <v>18</v>
      </c>
      <c r="H1470" s="9">
        <f>IFERROR(VLOOKUP(Tabla1[[#This Row],[FECHA]],EXONERACIONES!A:D,3,FALSE),0)</f>
        <v>3794400</v>
      </c>
      <c r="I1470" s="5">
        <f>IFERROR(VLOOKUP(Tabla1[[#This Row],[FECHA]],'SIMIT CON RES'!A:D,4,FALSE),0)</f>
        <v>0</v>
      </c>
      <c r="J1470" s="9">
        <f>IFERROR(VLOOKUP(Tabla1[[#This Row],[FECHA]],'SIMIT CON RES'!A:D,3,FALSE),0)</f>
        <v>0</v>
      </c>
      <c r="K1470">
        <f>IFERROR(VLOOKUP(Tabla1[[#This Row],[FECHA]],'SIMIT SIN RES'!A:D,4,FALSE),0)</f>
        <v>0</v>
      </c>
      <c r="L1470" s="9">
        <f>IFERROR(VLOOKUP(Tabla1[[#This Row],[FECHA]],'SIMIT SIN RES'!A:D,3,FALSE),0)</f>
        <v>0</v>
      </c>
      <c r="M1470" s="5">
        <f>IFERROR(VLOOKUP(Tabla1[[#This Row],[FECHA]],'RECAUDOS DE COMPARENDOS'!A:D,4,FALSE),0)</f>
        <v>1</v>
      </c>
      <c r="N1470" s="9">
        <f>IFERROR(VLOOKUP(Tabla1[[#This Row],[FECHA]],'RECAUDOS DE COMPARENDOS'!A:D,3,FALSE),0)</f>
        <v>204000</v>
      </c>
      <c r="O1470" s="5">
        <f>IFERROR(VLOOKUP(Tabla1[[#This Row],[FECHA]],'RECAUDOS DE RESOLUCIONES'!A:D,4,FALSE),0)</f>
        <v>0</v>
      </c>
      <c r="P1470" s="9">
        <f>IFERROR(VLOOKUP(Tabla1[[#This Row],[FECHA]],'RECAUDOS DE RESOLUCIONES'!A:D,3,FALSE),0)</f>
        <v>0</v>
      </c>
      <c r="Q147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1470" s="9">
        <f>Tabla1[V. COMPARENDOS]-(Tabla1[V. EXONERACIONES]+Tabla1[[#This Row],[V. SIMIT CON RESOLUCION]]+Tabla1[[#This Row],[V. SIMIT SIN RESOLUCION]]+Tabla1[[#This Row],[V. RECAUDOS COMPARENDOS]]+Tabla1[[#This Row],[V. RECAUDOS RESOLUCIONES]])</f>
        <v>1428000</v>
      </c>
      <c r="S1470" s="11">
        <f>IFERROR(VLOOKUP(Tabla1[[#This Row],[FECHA]],'RECAUDOS LOCALES'!A:D,4,FALSE),0)</f>
        <v>5</v>
      </c>
      <c r="T1470" s="9">
        <f>IFERROR(VLOOKUP(Tabla1[[#This Row],[FECHA]],'RECAUDOS LOCALES'!A:D,3,FALSE),0)</f>
        <v>573696</v>
      </c>
      <c r="U1470" s="11">
        <f>IFERROR(VLOOKUP(Tabla1[[#This Row],[FECHA]],'RECAUDOS EXTERNOS'!A:D,4,FALSE),0)</f>
        <v>14</v>
      </c>
      <c r="V1470" s="9">
        <f>IFERROR(VLOOKUP(Tabla1[[#This Row],[FECHA]],'RECAUDOS EXTERNOS'!A:D,3,FALSE),0)</f>
        <v>3274882</v>
      </c>
    </row>
    <row r="1471" spans="1:22" x14ac:dyDescent="0.25">
      <c r="A1471" s="1">
        <v>39030</v>
      </c>
      <c r="B1471" s="3" t="s">
        <v>6</v>
      </c>
      <c r="C1471" s="2">
        <v>39022</v>
      </c>
      <c r="D1471" s="5">
        <f>YEAR(Tabla1[[#This Row],[FECHA]])</f>
        <v>2006</v>
      </c>
      <c r="E1471" s="5">
        <f>IFERROR(VLOOKUP(Tabla1[[#This Row],[FECHA]],'COMPARENDOS TOTALES'!A:D,4,FALSE),0)</f>
        <v>55</v>
      </c>
      <c r="F1471" s="9">
        <f>IFERROR(VLOOKUP(Tabla1[[#This Row],[FECHA]],'COMPARENDOS TOTALES'!A:D,3,FALSE),0)</f>
        <v>13912800</v>
      </c>
      <c r="G1471" s="5">
        <f>IFERROR(VLOOKUP(Tabla1[[#This Row],[FECHA]],EXONERACIONES!A:D,4,FALSE),0)</f>
        <v>34</v>
      </c>
      <c r="H1471" s="9">
        <f>IFERROR(VLOOKUP(Tabla1[[#This Row],[FECHA]],EXONERACIONES!A:D,3,FALSE),0)</f>
        <v>8391200</v>
      </c>
      <c r="I1471" s="5">
        <f>IFERROR(VLOOKUP(Tabla1[[#This Row],[FECHA]],'SIMIT CON RES'!A:D,4,FALSE),0)</f>
        <v>0</v>
      </c>
      <c r="J1471" s="9">
        <f>IFERROR(VLOOKUP(Tabla1[[#This Row],[FECHA]],'SIMIT CON RES'!A:D,3,FALSE),0)</f>
        <v>0</v>
      </c>
      <c r="K1471">
        <f>IFERROR(VLOOKUP(Tabla1[[#This Row],[FECHA]],'SIMIT SIN RES'!A:D,4,FALSE),0)</f>
        <v>0</v>
      </c>
      <c r="L1471" s="9">
        <f>IFERROR(VLOOKUP(Tabla1[[#This Row],[FECHA]],'SIMIT SIN RES'!A:D,3,FALSE),0)</f>
        <v>0</v>
      </c>
      <c r="M1471" s="5">
        <f>IFERROR(VLOOKUP(Tabla1[[#This Row],[FECHA]],'RECAUDOS DE COMPARENDOS'!A:D,4,FALSE),0)</f>
        <v>6</v>
      </c>
      <c r="N1471" s="9">
        <f>IFERROR(VLOOKUP(Tabla1[[#This Row],[FECHA]],'RECAUDOS DE COMPARENDOS'!A:D,3,FALSE),0)</f>
        <v>1128800</v>
      </c>
      <c r="O1471" s="5">
        <f>IFERROR(VLOOKUP(Tabla1[[#This Row],[FECHA]],'RECAUDOS DE RESOLUCIONES'!A:D,4,FALSE),0)</f>
        <v>0</v>
      </c>
      <c r="P1471" s="9">
        <f>IFERROR(VLOOKUP(Tabla1[[#This Row],[FECHA]],'RECAUDOS DE RESOLUCIONES'!A:D,3,FALSE),0)</f>
        <v>0</v>
      </c>
      <c r="Q147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15</v>
      </c>
      <c r="R1471" s="9">
        <f>Tabla1[V. COMPARENDOS]-(Tabla1[V. EXONERACIONES]+Tabla1[[#This Row],[V. SIMIT CON RESOLUCION]]+Tabla1[[#This Row],[V. SIMIT SIN RESOLUCION]]+Tabla1[[#This Row],[V. RECAUDOS COMPARENDOS]]+Tabla1[[#This Row],[V. RECAUDOS RESOLUCIONES]])</f>
        <v>4392800</v>
      </c>
      <c r="S1471" s="11">
        <f>IFERROR(VLOOKUP(Tabla1[[#This Row],[FECHA]],'RECAUDOS LOCALES'!A:D,4,FALSE),0)</f>
        <v>13</v>
      </c>
      <c r="T1471" s="9">
        <f>IFERROR(VLOOKUP(Tabla1[[#This Row],[FECHA]],'RECAUDOS LOCALES'!A:D,3,FALSE),0)</f>
        <v>1449996</v>
      </c>
      <c r="U1471" s="11">
        <f>IFERROR(VLOOKUP(Tabla1[[#This Row],[FECHA]],'RECAUDOS EXTERNOS'!A:D,4,FALSE),0)</f>
        <v>17</v>
      </c>
      <c r="V1471" s="9">
        <f>IFERROR(VLOOKUP(Tabla1[[#This Row],[FECHA]],'RECAUDOS EXTERNOS'!A:D,3,FALSE),0)</f>
        <v>4436039</v>
      </c>
    </row>
    <row r="1472" spans="1:22" x14ac:dyDescent="0.25">
      <c r="A1472" s="1">
        <v>39031</v>
      </c>
      <c r="B1472" s="3" t="s">
        <v>0</v>
      </c>
      <c r="C1472" s="2">
        <v>39022</v>
      </c>
      <c r="D1472" s="5">
        <f>YEAR(Tabla1[[#This Row],[FECHA]])</f>
        <v>2006</v>
      </c>
      <c r="E1472" s="5">
        <f>IFERROR(VLOOKUP(Tabla1[[#This Row],[FECHA]],'COMPARENDOS TOTALES'!A:D,4,FALSE),0)</f>
        <v>42</v>
      </c>
      <c r="F1472" s="9">
        <f>IFERROR(VLOOKUP(Tabla1[[#This Row],[FECHA]],'COMPARENDOS TOTALES'!A:D,3,FALSE),0)</f>
        <v>9248000</v>
      </c>
      <c r="G1472" s="5">
        <f>IFERROR(VLOOKUP(Tabla1[[#This Row],[FECHA]],EXONERACIONES!A:D,4,FALSE),0)</f>
        <v>31</v>
      </c>
      <c r="H1472" s="9">
        <f>IFERROR(VLOOKUP(Tabla1[[#This Row],[FECHA]],EXONERACIONES!A:D,3,FALSE),0)</f>
        <v>6677600</v>
      </c>
      <c r="I1472" s="5">
        <f>IFERROR(VLOOKUP(Tabla1[[#This Row],[FECHA]],'SIMIT CON RES'!A:D,4,FALSE),0)</f>
        <v>0</v>
      </c>
      <c r="J1472" s="9">
        <f>IFERROR(VLOOKUP(Tabla1[[#This Row],[FECHA]],'SIMIT CON RES'!A:D,3,FALSE),0)</f>
        <v>0</v>
      </c>
      <c r="K1472">
        <f>IFERROR(VLOOKUP(Tabla1[[#This Row],[FECHA]],'SIMIT SIN RES'!A:D,4,FALSE),0)</f>
        <v>0</v>
      </c>
      <c r="L1472" s="9">
        <f>IFERROR(VLOOKUP(Tabla1[[#This Row],[FECHA]],'SIMIT SIN RES'!A:D,3,FALSE),0)</f>
        <v>0</v>
      </c>
      <c r="M1472" s="5">
        <f>IFERROR(VLOOKUP(Tabla1[[#This Row],[FECHA]],'RECAUDOS DE COMPARENDOS'!A:D,4,FALSE),0)</f>
        <v>1</v>
      </c>
      <c r="N1472" s="9">
        <f>IFERROR(VLOOKUP(Tabla1[[#This Row],[FECHA]],'RECAUDOS DE COMPARENDOS'!A:D,3,FALSE),0)</f>
        <v>408000</v>
      </c>
      <c r="O1472" s="5">
        <f>IFERROR(VLOOKUP(Tabla1[[#This Row],[FECHA]],'RECAUDOS DE RESOLUCIONES'!A:D,4,FALSE),0)</f>
        <v>0</v>
      </c>
      <c r="P1472" s="9">
        <f>IFERROR(VLOOKUP(Tabla1[[#This Row],[FECHA]],'RECAUDOS DE RESOLUCIONES'!A:D,3,FALSE),0)</f>
        <v>0</v>
      </c>
      <c r="Q147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10</v>
      </c>
      <c r="R1472" s="9">
        <f>Tabla1[V. COMPARENDOS]-(Tabla1[V. EXONERACIONES]+Tabla1[[#This Row],[V. SIMIT CON RESOLUCION]]+Tabla1[[#This Row],[V. SIMIT SIN RESOLUCION]]+Tabla1[[#This Row],[V. RECAUDOS COMPARENDOS]]+Tabla1[[#This Row],[V. RECAUDOS RESOLUCIONES]])</f>
        <v>2162400</v>
      </c>
      <c r="S1472" s="11">
        <f>IFERROR(VLOOKUP(Tabla1[[#This Row],[FECHA]],'RECAUDOS LOCALES'!A:D,4,FALSE),0)</f>
        <v>0</v>
      </c>
      <c r="T1472" s="9">
        <f>IFERROR(VLOOKUP(Tabla1[[#This Row],[FECHA]],'RECAUDOS LOCALES'!A:D,3,FALSE),0)</f>
        <v>0</v>
      </c>
      <c r="U1472" s="11">
        <f>IFERROR(VLOOKUP(Tabla1[[#This Row],[FECHA]],'RECAUDOS EXTERNOS'!A:D,4,FALSE),0)</f>
        <v>6</v>
      </c>
      <c r="V1472" s="9">
        <f>IFERROR(VLOOKUP(Tabla1[[#This Row],[FECHA]],'RECAUDOS EXTERNOS'!A:D,3,FALSE),0)</f>
        <v>1777736</v>
      </c>
    </row>
    <row r="1473" spans="1:22" x14ac:dyDescent="0.25">
      <c r="A1473" s="1">
        <v>39032</v>
      </c>
      <c r="B1473" s="3" t="s">
        <v>5</v>
      </c>
      <c r="C1473" s="2">
        <v>39022</v>
      </c>
      <c r="D1473" s="5">
        <f>YEAR(Tabla1[[#This Row],[FECHA]])</f>
        <v>2006</v>
      </c>
      <c r="E1473" s="5">
        <f>IFERROR(VLOOKUP(Tabla1[[#This Row],[FECHA]],'COMPARENDOS TOTALES'!A:D,4,FALSE),0)</f>
        <v>45</v>
      </c>
      <c r="F1473" s="9">
        <f>IFERROR(VLOOKUP(Tabla1[[#This Row],[FECHA]],'COMPARENDOS TOTALES'!A:D,3,FALSE),0)</f>
        <v>10948000</v>
      </c>
      <c r="G1473" s="5">
        <f>IFERROR(VLOOKUP(Tabla1[[#This Row],[FECHA]],EXONERACIONES!A:D,4,FALSE),0)</f>
        <v>31</v>
      </c>
      <c r="H1473" s="9">
        <f>IFERROR(VLOOKUP(Tabla1[[#This Row],[FECHA]],EXONERACIONES!A:D,3,FALSE),0)</f>
        <v>7983200</v>
      </c>
      <c r="I1473" s="5">
        <f>IFERROR(VLOOKUP(Tabla1[[#This Row],[FECHA]],'SIMIT CON RES'!A:D,4,FALSE),0)</f>
        <v>0</v>
      </c>
      <c r="J1473" s="9">
        <f>IFERROR(VLOOKUP(Tabla1[[#This Row],[FECHA]],'SIMIT CON RES'!A:D,3,FALSE),0)</f>
        <v>0</v>
      </c>
      <c r="K1473">
        <f>IFERROR(VLOOKUP(Tabla1[[#This Row],[FECHA]],'SIMIT SIN RES'!A:D,4,FALSE),0)</f>
        <v>0</v>
      </c>
      <c r="L1473" s="9">
        <f>IFERROR(VLOOKUP(Tabla1[[#This Row],[FECHA]],'SIMIT SIN RES'!A:D,3,FALSE),0)</f>
        <v>0</v>
      </c>
      <c r="M1473" s="5">
        <f>IFERROR(VLOOKUP(Tabla1[[#This Row],[FECHA]],'RECAUDOS DE COMPARENDOS'!A:D,4,FALSE),0)</f>
        <v>3</v>
      </c>
      <c r="N1473" s="9">
        <f>IFERROR(VLOOKUP(Tabla1[[#This Row],[FECHA]],'RECAUDOS DE COMPARENDOS'!A:D,3,FALSE),0)</f>
        <v>516800</v>
      </c>
      <c r="O1473" s="5">
        <f>IFERROR(VLOOKUP(Tabla1[[#This Row],[FECHA]],'RECAUDOS DE RESOLUCIONES'!A:D,4,FALSE),0)</f>
        <v>1</v>
      </c>
      <c r="P1473" s="9">
        <f>IFERROR(VLOOKUP(Tabla1[[#This Row],[FECHA]],'RECAUDOS DE RESOLUCIONES'!A:D,3,FALSE),0)</f>
        <v>204000</v>
      </c>
      <c r="Q147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10</v>
      </c>
      <c r="R1473" s="9">
        <f>Tabla1[V. COMPARENDOS]-(Tabla1[V. EXONERACIONES]+Tabla1[[#This Row],[V. SIMIT CON RESOLUCION]]+Tabla1[[#This Row],[V. SIMIT SIN RESOLUCION]]+Tabla1[[#This Row],[V. RECAUDOS COMPARENDOS]]+Tabla1[[#This Row],[V. RECAUDOS RESOLUCIONES]])</f>
        <v>2244000</v>
      </c>
      <c r="S1473" s="11">
        <f>IFERROR(VLOOKUP(Tabla1[[#This Row],[FECHA]],'RECAUDOS LOCALES'!A:D,4,FALSE),0)</f>
        <v>0</v>
      </c>
      <c r="T1473" s="9">
        <f>IFERROR(VLOOKUP(Tabla1[[#This Row],[FECHA]],'RECAUDOS LOCALES'!A:D,3,FALSE),0)</f>
        <v>0</v>
      </c>
      <c r="U1473" s="11">
        <f>IFERROR(VLOOKUP(Tabla1[[#This Row],[FECHA]],'RECAUDOS EXTERNOS'!A:D,4,FALSE),0)</f>
        <v>1</v>
      </c>
      <c r="V1473" s="9">
        <f>IFERROR(VLOOKUP(Tabla1[[#This Row],[FECHA]],'RECAUDOS EXTERNOS'!A:D,3,FALSE),0)</f>
        <v>190755</v>
      </c>
    </row>
    <row r="1474" spans="1:22" x14ac:dyDescent="0.25">
      <c r="A1474" s="1">
        <v>39033</v>
      </c>
      <c r="B1474" s="3" t="s">
        <v>4</v>
      </c>
      <c r="C1474" s="2">
        <v>39022</v>
      </c>
      <c r="D1474" s="5">
        <f>YEAR(Tabla1[[#This Row],[FECHA]])</f>
        <v>2006</v>
      </c>
      <c r="E1474" s="5">
        <f>IFERROR(VLOOKUP(Tabla1[[#This Row],[FECHA]],'COMPARENDOS TOTALES'!A:D,4,FALSE),0)</f>
        <v>29</v>
      </c>
      <c r="F1474" s="9">
        <f>IFERROR(VLOOKUP(Tabla1[[#This Row],[FECHA]],'COMPARENDOS TOTALES'!A:D,3,FALSE),0)</f>
        <v>7058400</v>
      </c>
      <c r="G1474" s="5">
        <f>IFERROR(VLOOKUP(Tabla1[[#This Row],[FECHA]],EXONERACIONES!A:D,4,FALSE),0)</f>
        <v>20</v>
      </c>
      <c r="H1474" s="9">
        <f>IFERROR(VLOOKUP(Tabla1[[#This Row],[FECHA]],EXONERACIONES!A:D,3,FALSE),0)</f>
        <v>5113600</v>
      </c>
      <c r="I1474" s="5">
        <f>IFERROR(VLOOKUP(Tabla1[[#This Row],[FECHA]],'SIMIT CON RES'!A:D,4,FALSE),0)</f>
        <v>0</v>
      </c>
      <c r="J1474" s="9">
        <f>IFERROR(VLOOKUP(Tabla1[[#This Row],[FECHA]],'SIMIT CON RES'!A:D,3,FALSE),0)</f>
        <v>0</v>
      </c>
      <c r="K1474">
        <f>IFERROR(VLOOKUP(Tabla1[[#This Row],[FECHA]],'SIMIT SIN RES'!A:D,4,FALSE),0)</f>
        <v>0</v>
      </c>
      <c r="L1474" s="9">
        <f>IFERROR(VLOOKUP(Tabla1[[#This Row],[FECHA]],'SIMIT SIN RES'!A:D,3,FALSE),0)</f>
        <v>0</v>
      </c>
      <c r="M1474" s="5">
        <f>IFERROR(VLOOKUP(Tabla1[[#This Row],[FECHA]],'RECAUDOS DE COMPARENDOS'!A:D,4,FALSE),0)</f>
        <v>1</v>
      </c>
      <c r="N1474" s="9">
        <f>IFERROR(VLOOKUP(Tabla1[[#This Row],[FECHA]],'RECAUDOS DE COMPARENDOS'!A:D,3,FALSE),0)</f>
        <v>204000</v>
      </c>
      <c r="O1474" s="5">
        <f>IFERROR(VLOOKUP(Tabla1[[#This Row],[FECHA]],'RECAUDOS DE RESOLUCIONES'!A:D,4,FALSE),0)</f>
        <v>0</v>
      </c>
      <c r="P1474" s="9">
        <f>IFERROR(VLOOKUP(Tabla1[[#This Row],[FECHA]],'RECAUDOS DE RESOLUCIONES'!A:D,3,FALSE),0)</f>
        <v>0</v>
      </c>
      <c r="Q147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8</v>
      </c>
      <c r="R1474" s="9">
        <f>Tabla1[V. COMPARENDOS]-(Tabla1[V. EXONERACIONES]+Tabla1[[#This Row],[V. SIMIT CON RESOLUCION]]+Tabla1[[#This Row],[V. SIMIT SIN RESOLUCION]]+Tabla1[[#This Row],[V. RECAUDOS COMPARENDOS]]+Tabla1[[#This Row],[V. RECAUDOS RESOLUCIONES]])</f>
        <v>1740800</v>
      </c>
      <c r="S1474" s="11">
        <f>IFERROR(VLOOKUP(Tabla1[[#This Row],[FECHA]],'RECAUDOS LOCALES'!A:D,4,FALSE),0)</f>
        <v>0</v>
      </c>
      <c r="T1474" s="9">
        <f>IFERROR(VLOOKUP(Tabla1[[#This Row],[FECHA]],'RECAUDOS LOCALES'!A:D,3,FALSE),0)</f>
        <v>0</v>
      </c>
      <c r="U1474" s="11">
        <f>IFERROR(VLOOKUP(Tabla1[[#This Row],[FECHA]],'RECAUDOS EXTERNOS'!A:D,4,FALSE),0)</f>
        <v>0</v>
      </c>
      <c r="V1474" s="9">
        <f>IFERROR(VLOOKUP(Tabla1[[#This Row],[FECHA]],'RECAUDOS EXTERNOS'!A:D,3,FALSE),0)</f>
        <v>0</v>
      </c>
    </row>
    <row r="1475" spans="1:22" x14ac:dyDescent="0.25">
      <c r="A1475" s="1">
        <v>39034</v>
      </c>
      <c r="B1475" s="3" t="s">
        <v>1</v>
      </c>
      <c r="C1475" s="2">
        <v>39022</v>
      </c>
      <c r="D1475" s="5">
        <f>YEAR(Tabla1[[#This Row],[FECHA]])</f>
        <v>2006</v>
      </c>
      <c r="E1475" s="5">
        <f>IFERROR(VLOOKUP(Tabla1[[#This Row],[FECHA]],'COMPARENDOS TOTALES'!A:D,4,FALSE),0)</f>
        <v>36</v>
      </c>
      <c r="F1475" s="9">
        <f>IFERROR(VLOOKUP(Tabla1[[#This Row],[FECHA]],'COMPARENDOS TOTALES'!A:D,3,FALSE),0)</f>
        <v>7684000</v>
      </c>
      <c r="G1475" s="5">
        <f>IFERROR(VLOOKUP(Tabla1[[#This Row],[FECHA]],EXONERACIONES!A:D,4,FALSE),0)</f>
        <v>23</v>
      </c>
      <c r="H1475" s="9">
        <f>IFERROR(VLOOKUP(Tabla1[[#This Row],[FECHA]],EXONERACIONES!A:D,3,FALSE),0)</f>
        <v>4923200</v>
      </c>
      <c r="I1475" s="5">
        <f>IFERROR(VLOOKUP(Tabla1[[#This Row],[FECHA]],'SIMIT CON RES'!A:D,4,FALSE),0)</f>
        <v>0</v>
      </c>
      <c r="J1475" s="9">
        <f>IFERROR(VLOOKUP(Tabla1[[#This Row],[FECHA]],'SIMIT CON RES'!A:D,3,FALSE),0)</f>
        <v>0</v>
      </c>
      <c r="K1475">
        <f>IFERROR(VLOOKUP(Tabla1[[#This Row],[FECHA]],'SIMIT SIN RES'!A:D,4,FALSE),0)</f>
        <v>0</v>
      </c>
      <c r="L1475" s="9">
        <f>IFERROR(VLOOKUP(Tabla1[[#This Row],[FECHA]],'SIMIT SIN RES'!A:D,3,FALSE),0)</f>
        <v>0</v>
      </c>
      <c r="M1475" s="5">
        <f>IFERROR(VLOOKUP(Tabla1[[#This Row],[FECHA]],'RECAUDOS DE COMPARENDOS'!A:D,4,FALSE),0)</f>
        <v>2</v>
      </c>
      <c r="N1475" s="9">
        <f>IFERROR(VLOOKUP(Tabla1[[#This Row],[FECHA]],'RECAUDOS DE COMPARENDOS'!A:D,3,FALSE),0)</f>
        <v>408000</v>
      </c>
      <c r="O1475" s="5">
        <f>IFERROR(VLOOKUP(Tabla1[[#This Row],[FECHA]],'RECAUDOS DE RESOLUCIONES'!A:D,4,FALSE),0)</f>
        <v>0</v>
      </c>
      <c r="P1475" s="9">
        <f>IFERROR(VLOOKUP(Tabla1[[#This Row],[FECHA]],'RECAUDOS DE RESOLUCIONES'!A:D,3,FALSE),0)</f>
        <v>0</v>
      </c>
      <c r="Q147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11</v>
      </c>
      <c r="R1475" s="9">
        <f>Tabla1[V. COMPARENDOS]-(Tabla1[V. EXONERACIONES]+Tabla1[[#This Row],[V. SIMIT CON RESOLUCION]]+Tabla1[[#This Row],[V. SIMIT SIN RESOLUCION]]+Tabla1[[#This Row],[V. RECAUDOS COMPARENDOS]]+Tabla1[[#This Row],[V. RECAUDOS RESOLUCIONES]])</f>
        <v>2352800</v>
      </c>
      <c r="S1475" s="11">
        <f>IFERROR(VLOOKUP(Tabla1[[#This Row],[FECHA]],'RECAUDOS LOCALES'!A:D,4,FALSE),0)</f>
        <v>0</v>
      </c>
      <c r="T1475" s="9">
        <f>IFERROR(VLOOKUP(Tabla1[[#This Row],[FECHA]],'RECAUDOS LOCALES'!A:D,3,FALSE),0)</f>
        <v>0</v>
      </c>
      <c r="U1475" s="11">
        <f>IFERROR(VLOOKUP(Tabla1[[#This Row],[FECHA]],'RECAUDOS EXTERNOS'!A:D,4,FALSE),0)</f>
        <v>0</v>
      </c>
      <c r="V1475" s="9">
        <f>IFERROR(VLOOKUP(Tabla1[[#This Row],[FECHA]],'RECAUDOS EXTERNOS'!A:D,3,FALSE),0)</f>
        <v>0</v>
      </c>
    </row>
    <row r="1476" spans="1:22" x14ac:dyDescent="0.25">
      <c r="A1476" s="1">
        <v>39035</v>
      </c>
      <c r="B1476" s="3" t="s">
        <v>2</v>
      </c>
      <c r="C1476" s="2">
        <v>39022</v>
      </c>
      <c r="D1476" s="5">
        <f>YEAR(Tabla1[[#This Row],[FECHA]])</f>
        <v>2006</v>
      </c>
      <c r="E1476" s="5">
        <f>IFERROR(VLOOKUP(Tabla1[[#This Row],[FECHA]],'COMPARENDOS TOTALES'!A:D,4,FALSE),0)</f>
        <v>39</v>
      </c>
      <c r="F1476" s="9">
        <f>IFERROR(VLOOKUP(Tabla1[[#This Row],[FECHA]],'COMPARENDOS TOTALES'!A:D,3,FALSE),0)</f>
        <v>9030400</v>
      </c>
      <c r="G1476" s="5">
        <f>IFERROR(VLOOKUP(Tabla1[[#This Row],[FECHA]],EXONERACIONES!A:D,4,FALSE),0)</f>
        <v>25</v>
      </c>
      <c r="H1476" s="9">
        <f>IFERROR(VLOOKUP(Tabla1[[#This Row],[FECHA]],EXONERACIONES!A:D,3,FALSE),0)</f>
        <v>6650400</v>
      </c>
      <c r="I1476" s="5">
        <f>IFERROR(VLOOKUP(Tabla1[[#This Row],[FECHA]],'SIMIT CON RES'!A:D,4,FALSE),0)</f>
        <v>0</v>
      </c>
      <c r="J1476" s="9">
        <f>IFERROR(VLOOKUP(Tabla1[[#This Row],[FECHA]],'SIMIT CON RES'!A:D,3,FALSE),0)</f>
        <v>0</v>
      </c>
      <c r="K1476">
        <f>IFERROR(VLOOKUP(Tabla1[[#This Row],[FECHA]],'SIMIT SIN RES'!A:D,4,FALSE),0)</f>
        <v>0</v>
      </c>
      <c r="L1476" s="9">
        <f>IFERROR(VLOOKUP(Tabla1[[#This Row],[FECHA]],'SIMIT SIN RES'!A:D,3,FALSE),0)</f>
        <v>0</v>
      </c>
      <c r="M1476" s="5">
        <f>IFERROR(VLOOKUP(Tabla1[[#This Row],[FECHA]],'RECAUDOS DE COMPARENDOS'!A:D,4,FALSE),0)</f>
        <v>7</v>
      </c>
      <c r="N1476" s="9">
        <f>IFERROR(VLOOKUP(Tabla1[[#This Row],[FECHA]],'RECAUDOS DE COMPARENDOS'!A:D,3,FALSE),0)</f>
        <v>1142400</v>
      </c>
      <c r="O1476" s="5">
        <f>IFERROR(VLOOKUP(Tabla1[[#This Row],[FECHA]],'RECAUDOS DE RESOLUCIONES'!A:D,4,FALSE),0)</f>
        <v>0</v>
      </c>
      <c r="P1476" s="9">
        <f>IFERROR(VLOOKUP(Tabla1[[#This Row],[FECHA]],'RECAUDOS DE RESOLUCIONES'!A:D,3,FALSE),0)</f>
        <v>0</v>
      </c>
      <c r="Q147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7</v>
      </c>
      <c r="R1476" s="9">
        <f>Tabla1[V. COMPARENDOS]-(Tabla1[V. EXONERACIONES]+Tabla1[[#This Row],[V. SIMIT CON RESOLUCION]]+Tabla1[[#This Row],[V. SIMIT SIN RESOLUCION]]+Tabla1[[#This Row],[V. RECAUDOS COMPARENDOS]]+Tabla1[[#This Row],[V. RECAUDOS RESOLUCIONES]])</f>
        <v>1237600</v>
      </c>
      <c r="S1476" s="11">
        <f>IFERROR(VLOOKUP(Tabla1[[#This Row],[FECHA]],'RECAUDOS LOCALES'!A:D,4,FALSE),0)</f>
        <v>10</v>
      </c>
      <c r="T1476" s="9">
        <f>IFERROR(VLOOKUP(Tabla1[[#This Row],[FECHA]],'RECAUDOS LOCALES'!A:D,3,FALSE),0)</f>
        <v>1083124</v>
      </c>
      <c r="U1476" s="11">
        <f>IFERROR(VLOOKUP(Tabla1[[#This Row],[FECHA]],'RECAUDOS EXTERNOS'!A:D,4,FALSE),0)</f>
        <v>13</v>
      </c>
      <c r="V1476" s="9">
        <f>IFERROR(VLOOKUP(Tabla1[[#This Row],[FECHA]],'RECAUDOS EXTERNOS'!A:D,3,FALSE),0)</f>
        <v>2629995</v>
      </c>
    </row>
    <row r="1477" spans="1:22" x14ac:dyDescent="0.25">
      <c r="A1477" s="1">
        <v>39036</v>
      </c>
      <c r="B1477" s="3" t="s">
        <v>3</v>
      </c>
      <c r="C1477" s="2">
        <v>39022</v>
      </c>
      <c r="D1477" s="5">
        <f>YEAR(Tabla1[[#This Row],[FECHA]])</f>
        <v>2006</v>
      </c>
      <c r="E1477" s="5">
        <f>IFERROR(VLOOKUP(Tabla1[[#This Row],[FECHA]],'COMPARENDOS TOTALES'!A:D,4,FALSE),0)</f>
        <v>19</v>
      </c>
      <c r="F1477" s="9">
        <f>IFERROR(VLOOKUP(Tabla1[[#This Row],[FECHA]],'COMPARENDOS TOTALES'!A:D,3,FALSE),0)</f>
        <v>4188800</v>
      </c>
      <c r="G1477" s="5">
        <f>IFERROR(VLOOKUP(Tabla1[[#This Row],[FECHA]],EXONERACIONES!A:D,4,FALSE),0)</f>
        <v>11</v>
      </c>
      <c r="H1477" s="9">
        <f>IFERROR(VLOOKUP(Tabla1[[#This Row],[FECHA]],EXONERACIONES!A:D,3,FALSE),0)</f>
        <v>2448000</v>
      </c>
      <c r="I1477" s="5">
        <f>IFERROR(VLOOKUP(Tabla1[[#This Row],[FECHA]],'SIMIT CON RES'!A:D,4,FALSE),0)</f>
        <v>0</v>
      </c>
      <c r="J1477" s="9">
        <f>IFERROR(VLOOKUP(Tabla1[[#This Row],[FECHA]],'SIMIT CON RES'!A:D,3,FALSE),0)</f>
        <v>0</v>
      </c>
      <c r="K1477">
        <f>IFERROR(VLOOKUP(Tabla1[[#This Row],[FECHA]],'SIMIT SIN RES'!A:D,4,FALSE),0)</f>
        <v>0</v>
      </c>
      <c r="L1477" s="9">
        <f>IFERROR(VLOOKUP(Tabla1[[#This Row],[FECHA]],'SIMIT SIN RES'!A:D,3,FALSE),0)</f>
        <v>0</v>
      </c>
      <c r="M1477" s="5">
        <f>IFERROR(VLOOKUP(Tabla1[[#This Row],[FECHA]],'RECAUDOS DE COMPARENDOS'!A:D,4,FALSE),0)</f>
        <v>5</v>
      </c>
      <c r="N1477" s="9">
        <f>IFERROR(VLOOKUP(Tabla1[[#This Row],[FECHA]],'RECAUDOS DE COMPARENDOS'!A:D,3,FALSE),0)</f>
        <v>1128800</v>
      </c>
      <c r="O1477" s="5">
        <f>IFERROR(VLOOKUP(Tabla1[[#This Row],[FECHA]],'RECAUDOS DE RESOLUCIONES'!A:D,4,FALSE),0)</f>
        <v>0</v>
      </c>
      <c r="P1477" s="9">
        <f>IFERROR(VLOOKUP(Tabla1[[#This Row],[FECHA]],'RECAUDOS DE RESOLUCIONES'!A:D,3,FALSE),0)</f>
        <v>0</v>
      </c>
      <c r="Q147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1477" s="9">
        <f>Tabla1[V. COMPARENDOS]-(Tabla1[V. EXONERACIONES]+Tabla1[[#This Row],[V. SIMIT CON RESOLUCION]]+Tabla1[[#This Row],[V. SIMIT SIN RESOLUCION]]+Tabla1[[#This Row],[V. RECAUDOS COMPARENDOS]]+Tabla1[[#This Row],[V. RECAUDOS RESOLUCIONES]])</f>
        <v>612000</v>
      </c>
      <c r="S1477" s="11">
        <f>IFERROR(VLOOKUP(Tabla1[[#This Row],[FECHA]],'RECAUDOS LOCALES'!A:D,4,FALSE),0)</f>
        <v>5</v>
      </c>
      <c r="T1477" s="9">
        <f>IFERROR(VLOOKUP(Tabla1[[#This Row],[FECHA]],'RECAUDOS LOCALES'!A:D,3,FALSE),0)</f>
        <v>488267</v>
      </c>
      <c r="U1477" s="11">
        <f>IFERROR(VLOOKUP(Tabla1[[#This Row],[FECHA]],'RECAUDOS EXTERNOS'!A:D,4,FALSE),0)</f>
        <v>7</v>
      </c>
      <c r="V1477" s="9">
        <f>IFERROR(VLOOKUP(Tabla1[[#This Row],[FECHA]],'RECAUDOS EXTERNOS'!A:D,3,FALSE),0)</f>
        <v>1781720</v>
      </c>
    </row>
    <row r="1478" spans="1:22" x14ac:dyDescent="0.25">
      <c r="A1478" s="1">
        <v>39037</v>
      </c>
      <c r="B1478" s="3" t="s">
        <v>6</v>
      </c>
      <c r="C1478" s="2">
        <v>39022</v>
      </c>
      <c r="D1478" s="5">
        <f>YEAR(Tabla1[[#This Row],[FECHA]])</f>
        <v>2006</v>
      </c>
      <c r="E1478" s="5">
        <f>IFERROR(VLOOKUP(Tabla1[[#This Row],[FECHA]],'COMPARENDOS TOTALES'!A:D,4,FALSE),0)</f>
        <v>19</v>
      </c>
      <c r="F1478" s="9">
        <f>IFERROR(VLOOKUP(Tabla1[[#This Row],[FECHA]],'COMPARENDOS TOTALES'!A:D,3,FALSE),0)</f>
        <v>4311200</v>
      </c>
      <c r="G1478" s="5">
        <f>IFERROR(VLOOKUP(Tabla1[[#This Row],[FECHA]],EXONERACIONES!A:D,4,FALSE),0)</f>
        <v>13</v>
      </c>
      <c r="H1478" s="9">
        <f>IFERROR(VLOOKUP(Tabla1[[#This Row],[FECHA]],EXONERACIONES!A:D,3,FALSE),0)</f>
        <v>3073600</v>
      </c>
      <c r="I1478" s="5">
        <f>IFERROR(VLOOKUP(Tabla1[[#This Row],[FECHA]],'SIMIT CON RES'!A:D,4,FALSE),0)</f>
        <v>0</v>
      </c>
      <c r="J1478" s="9">
        <f>IFERROR(VLOOKUP(Tabla1[[#This Row],[FECHA]],'SIMIT CON RES'!A:D,3,FALSE),0)</f>
        <v>0</v>
      </c>
      <c r="K1478">
        <f>IFERROR(VLOOKUP(Tabla1[[#This Row],[FECHA]],'SIMIT SIN RES'!A:D,4,FALSE),0)</f>
        <v>0</v>
      </c>
      <c r="L1478" s="9">
        <f>IFERROR(VLOOKUP(Tabla1[[#This Row],[FECHA]],'SIMIT SIN RES'!A:D,3,FALSE),0)</f>
        <v>0</v>
      </c>
      <c r="M1478" s="5">
        <f>IFERROR(VLOOKUP(Tabla1[[#This Row],[FECHA]],'RECAUDOS DE COMPARENDOS'!A:D,4,FALSE),0)</f>
        <v>0</v>
      </c>
      <c r="N1478" s="9">
        <f>IFERROR(VLOOKUP(Tabla1[[#This Row],[FECHA]],'RECAUDOS DE COMPARENDOS'!A:D,3,FALSE),0)</f>
        <v>0</v>
      </c>
      <c r="O1478" s="5">
        <f>IFERROR(VLOOKUP(Tabla1[[#This Row],[FECHA]],'RECAUDOS DE RESOLUCIONES'!A:D,4,FALSE),0)</f>
        <v>0</v>
      </c>
      <c r="P1478" s="9">
        <f>IFERROR(VLOOKUP(Tabla1[[#This Row],[FECHA]],'RECAUDOS DE RESOLUCIONES'!A:D,3,FALSE),0)</f>
        <v>0</v>
      </c>
      <c r="Q147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1478" s="9">
        <f>Tabla1[V. COMPARENDOS]-(Tabla1[V. EXONERACIONES]+Tabla1[[#This Row],[V. SIMIT CON RESOLUCION]]+Tabla1[[#This Row],[V. SIMIT SIN RESOLUCION]]+Tabla1[[#This Row],[V. RECAUDOS COMPARENDOS]]+Tabla1[[#This Row],[V. RECAUDOS RESOLUCIONES]])</f>
        <v>1237600</v>
      </c>
      <c r="S1478" s="11">
        <f>IFERROR(VLOOKUP(Tabla1[[#This Row],[FECHA]],'RECAUDOS LOCALES'!A:D,4,FALSE),0)</f>
        <v>9</v>
      </c>
      <c r="T1478" s="9">
        <f>IFERROR(VLOOKUP(Tabla1[[#This Row],[FECHA]],'RECAUDOS LOCALES'!A:D,3,FALSE),0)</f>
        <v>800291</v>
      </c>
      <c r="U1478" s="11">
        <f>IFERROR(VLOOKUP(Tabla1[[#This Row],[FECHA]],'RECAUDOS EXTERNOS'!A:D,4,FALSE),0)</f>
        <v>12</v>
      </c>
      <c r="V1478" s="9">
        <f>IFERROR(VLOOKUP(Tabla1[[#This Row],[FECHA]],'RECAUDOS EXTERNOS'!A:D,3,FALSE),0)</f>
        <v>3199548</v>
      </c>
    </row>
    <row r="1479" spans="1:22" x14ac:dyDescent="0.25">
      <c r="A1479" s="1">
        <v>39038</v>
      </c>
      <c r="B1479" s="3" t="s">
        <v>0</v>
      </c>
      <c r="C1479" s="2">
        <v>39022</v>
      </c>
      <c r="D1479" s="5">
        <f>YEAR(Tabla1[[#This Row],[FECHA]])</f>
        <v>2006</v>
      </c>
      <c r="E1479" s="5">
        <f>IFERROR(VLOOKUP(Tabla1[[#This Row],[FECHA]],'COMPARENDOS TOTALES'!A:D,4,FALSE),0)</f>
        <v>34</v>
      </c>
      <c r="F1479" s="9">
        <f>IFERROR(VLOOKUP(Tabla1[[#This Row],[FECHA]],'COMPARENDOS TOTALES'!A:D,3,FALSE),0)</f>
        <v>8908000</v>
      </c>
      <c r="G1479" s="5">
        <f>IFERROR(VLOOKUP(Tabla1[[#This Row],[FECHA]],EXONERACIONES!A:D,4,FALSE),0)</f>
        <v>22</v>
      </c>
      <c r="H1479" s="9">
        <f>IFERROR(VLOOKUP(Tabla1[[#This Row],[FECHA]],EXONERACIONES!A:D,3,FALSE),0)</f>
        <v>5535200</v>
      </c>
      <c r="I1479" s="5">
        <f>IFERROR(VLOOKUP(Tabla1[[#This Row],[FECHA]],'SIMIT CON RES'!A:D,4,FALSE),0)</f>
        <v>0</v>
      </c>
      <c r="J1479" s="9">
        <f>IFERROR(VLOOKUP(Tabla1[[#This Row],[FECHA]],'SIMIT CON RES'!A:D,3,FALSE),0)</f>
        <v>0</v>
      </c>
      <c r="K1479">
        <f>IFERROR(VLOOKUP(Tabla1[[#This Row],[FECHA]],'SIMIT SIN RES'!A:D,4,FALSE),0)</f>
        <v>0</v>
      </c>
      <c r="L1479" s="9">
        <f>IFERROR(VLOOKUP(Tabla1[[#This Row],[FECHA]],'SIMIT SIN RES'!A:D,3,FALSE),0)</f>
        <v>0</v>
      </c>
      <c r="M1479" s="5">
        <f>IFERROR(VLOOKUP(Tabla1[[#This Row],[FECHA]],'RECAUDOS DE COMPARENDOS'!A:D,4,FALSE),0)</f>
        <v>1</v>
      </c>
      <c r="N1479" s="9">
        <f>IFERROR(VLOOKUP(Tabla1[[#This Row],[FECHA]],'RECAUDOS DE COMPARENDOS'!A:D,3,FALSE),0)</f>
        <v>204000</v>
      </c>
      <c r="O1479" s="5">
        <f>IFERROR(VLOOKUP(Tabla1[[#This Row],[FECHA]],'RECAUDOS DE RESOLUCIONES'!A:D,4,FALSE),0)</f>
        <v>0</v>
      </c>
      <c r="P1479" s="9">
        <f>IFERROR(VLOOKUP(Tabla1[[#This Row],[FECHA]],'RECAUDOS DE RESOLUCIONES'!A:D,3,FALSE),0)</f>
        <v>0</v>
      </c>
      <c r="Q147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11</v>
      </c>
      <c r="R1479" s="9">
        <f>Tabla1[V. COMPARENDOS]-(Tabla1[V. EXONERACIONES]+Tabla1[[#This Row],[V. SIMIT CON RESOLUCION]]+Tabla1[[#This Row],[V. SIMIT SIN RESOLUCION]]+Tabla1[[#This Row],[V. RECAUDOS COMPARENDOS]]+Tabla1[[#This Row],[V. RECAUDOS RESOLUCIONES]])</f>
        <v>3168800</v>
      </c>
      <c r="S1479" s="11">
        <f>IFERROR(VLOOKUP(Tabla1[[#This Row],[FECHA]],'RECAUDOS LOCALES'!A:D,4,FALSE),0)</f>
        <v>15</v>
      </c>
      <c r="T1479" s="9">
        <f>IFERROR(VLOOKUP(Tabla1[[#This Row],[FECHA]],'RECAUDOS LOCALES'!A:D,3,FALSE),0)</f>
        <v>1663749</v>
      </c>
      <c r="U1479" s="11">
        <f>IFERROR(VLOOKUP(Tabla1[[#This Row],[FECHA]],'RECAUDOS EXTERNOS'!A:D,4,FALSE),0)</f>
        <v>6</v>
      </c>
      <c r="V1479" s="9">
        <f>IFERROR(VLOOKUP(Tabla1[[#This Row],[FECHA]],'RECAUDOS EXTERNOS'!A:D,3,FALSE),0)</f>
        <v>1486600</v>
      </c>
    </row>
    <row r="1480" spans="1:22" x14ac:dyDescent="0.25">
      <c r="A1480" s="1">
        <v>39039</v>
      </c>
      <c r="B1480" s="3" t="s">
        <v>5</v>
      </c>
      <c r="C1480" s="2">
        <v>39022</v>
      </c>
      <c r="D1480" s="5">
        <f>YEAR(Tabla1[[#This Row],[FECHA]])</f>
        <v>2006</v>
      </c>
      <c r="E1480" s="5">
        <f>IFERROR(VLOOKUP(Tabla1[[#This Row],[FECHA]],'COMPARENDOS TOTALES'!A:D,4,FALSE),0)</f>
        <v>34</v>
      </c>
      <c r="F1480" s="9">
        <f>IFERROR(VLOOKUP(Tabla1[[#This Row],[FECHA]],'COMPARENDOS TOTALES'!A:D,3,FALSE),0)</f>
        <v>7248800</v>
      </c>
      <c r="G1480" s="5">
        <f>IFERROR(VLOOKUP(Tabla1[[#This Row],[FECHA]],EXONERACIONES!A:D,4,FALSE),0)</f>
        <v>23</v>
      </c>
      <c r="H1480" s="9">
        <f>IFERROR(VLOOKUP(Tabla1[[#This Row],[FECHA]],EXONERACIONES!A:D,3,FALSE),0)</f>
        <v>5004800</v>
      </c>
      <c r="I1480" s="5">
        <f>IFERROR(VLOOKUP(Tabla1[[#This Row],[FECHA]],'SIMIT CON RES'!A:D,4,FALSE),0)</f>
        <v>0</v>
      </c>
      <c r="J1480" s="9">
        <f>IFERROR(VLOOKUP(Tabla1[[#This Row],[FECHA]],'SIMIT CON RES'!A:D,3,FALSE),0)</f>
        <v>0</v>
      </c>
      <c r="K1480">
        <f>IFERROR(VLOOKUP(Tabla1[[#This Row],[FECHA]],'SIMIT SIN RES'!A:D,4,FALSE),0)</f>
        <v>0</v>
      </c>
      <c r="L1480" s="9">
        <f>IFERROR(VLOOKUP(Tabla1[[#This Row],[FECHA]],'SIMIT SIN RES'!A:D,3,FALSE),0)</f>
        <v>0</v>
      </c>
      <c r="M1480" s="5">
        <f>IFERROR(VLOOKUP(Tabla1[[#This Row],[FECHA]],'RECAUDOS DE COMPARENDOS'!A:D,4,FALSE),0)</f>
        <v>2</v>
      </c>
      <c r="N1480" s="9">
        <f>IFERROR(VLOOKUP(Tabla1[[#This Row],[FECHA]],'RECAUDOS DE COMPARENDOS'!A:D,3,FALSE),0)</f>
        <v>408000</v>
      </c>
      <c r="O1480" s="5">
        <f>IFERROR(VLOOKUP(Tabla1[[#This Row],[FECHA]],'RECAUDOS DE RESOLUCIONES'!A:D,4,FALSE),0)</f>
        <v>0</v>
      </c>
      <c r="P1480" s="9">
        <f>IFERROR(VLOOKUP(Tabla1[[#This Row],[FECHA]],'RECAUDOS DE RESOLUCIONES'!A:D,3,FALSE),0)</f>
        <v>0</v>
      </c>
      <c r="Q148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9</v>
      </c>
      <c r="R1480" s="9">
        <f>Tabla1[V. COMPARENDOS]-(Tabla1[V. EXONERACIONES]+Tabla1[[#This Row],[V. SIMIT CON RESOLUCION]]+Tabla1[[#This Row],[V. SIMIT SIN RESOLUCION]]+Tabla1[[#This Row],[V. RECAUDOS COMPARENDOS]]+Tabla1[[#This Row],[V. RECAUDOS RESOLUCIONES]])</f>
        <v>1836000</v>
      </c>
      <c r="S1480" s="11">
        <f>IFERROR(VLOOKUP(Tabla1[[#This Row],[FECHA]],'RECAUDOS LOCALES'!A:D,4,FALSE),0)</f>
        <v>0</v>
      </c>
      <c r="T1480" s="9">
        <f>IFERROR(VLOOKUP(Tabla1[[#This Row],[FECHA]],'RECAUDOS LOCALES'!A:D,3,FALSE),0)</f>
        <v>0</v>
      </c>
      <c r="U1480" s="11">
        <f>IFERROR(VLOOKUP(Tabla1[[#This Row],[FECHA]],'RECAUDOS EXTERNOS'!A:D,4,FALSE),0)</f>
        <v>1</v>
      </c>
      <c r="V1480" s="9">
        <f>IFERROR(VLOOKUP(Tabla1[[#This Row],[FECHA]],'RECAUDOS EXTERNOS'!A:D,3,FALSE),0)</f>
        <v>122900</v>
      </c>
    </row>
    <row r="1481" spans="1:22" x14ac:dyDescent="0.25">
      <c r="A1481" s="1">
        <v>39040</v>
      </c>
      <c r="B1481" s="3" t="s">
        <v>4</v>
      </c>
      <c r="C1481" s="2">
        <v>39022</v>
      </c>
      <c r="D1481" s="5">
        <f>YEAR(Tabla1[[#This Row],[FECHA]])</f>
        <v>2006</v>
      </c>
      <c r="E1481" s="5">
        <f>IFERROR(VLOOKUP(Tabla1[[#This Row],[FECHA]],'COMPARENDOS TOTALES'!A:D,4,FALSE),0)</f>
        <v>13</v>
      </c>
      <c r="F1481" s="9">
        <f>IFERROR(VLOOKUP(Tabla1[[#This Row],[FECHA]],'COMPARENDOS TOTALES'!A:D,3,FALSE),0)</f>
        <v>2869600</v>
      </c>
      <c r="G1481" s="5">
        <f>IFERROR(VLOOKUP(Tabla1[[#This Row],[FECHA]],EXONERACIONES!A:D,4,FALSE),0)</f>
        <v>10</v>
      </c>
      <c r="H1481" s="9">
        <f>IFERROR(VLOOKUP(Tabla1[[#This Row],[FECHA]],EXONERACIONES!A:D,3,FALSE),0)</f>
        <v>2352800</v>
      </c>
      <c r="I1481" s="5">
        <f>IFERROR(VLOOKUP(Tabla1[[#This Row],[FECHA]],'SIMIT CON RES'!A:D,4,FALSE),0)</f>
        <v>0</v>
      </c>
      <c r="J1481" s="9">
        <f>IFERROR(VLOOKUP(Tabla1[[#This Row],[FECHA]],'SIMIT CON RES'!A:D,3,FALSE),0)</f>
        <v>0</v>
      </c>
      <c r="K1481">
        <f>IFERROR(VLOOKUP(Tabla1[[#This Row],[FECHA]],'SIMIT SIN RES'!A:D,4,FALSE),0)</f>
        <v>0</v>
      </c>
      <c r="L1481" s="9">
        <f>IFERROR(VLOOKUP(Tabla1[[#This Row],[FECHA]],'SIMIT SIN RES'!A:D,3,FALSE),0)</f>
        <v>0</v>
      </c>
      <c r="M1481" s="5">
        <f>IFERROR(VLOOKUP(Tabla1[[#This Row],[FECHA]],'RECAUDOS DE COMPARENDOS'!A:D,4,FALSE),0)</f>
        <v>2</v>
      </c>
      <c r="N1481" s="9">
        <f>IFERROR(VLOOKUP(Tabla1[[#This Row],[FECHA]],'RECAUDOS DE COMPARENDOS'!A:D,3,FALSE),0)</f>
        <v>312800</v>
      </c>
      <c r="O1481" s="5">
        <f>IFERROR(VLOOKUP(Tabla1[[#This Row],[FECHA]],'RECAUDOS DE RESOLUCIONES'!A:D,4,FALSE),0)</f>
        <v>0</v>
      </c>
      <c r="P1481" s="9">
        <f>IFERROR(VLOOKUP(Tabla1[[#This Row],[FECHA]],'RECAUDOS DE RESOLUCIONES'!A:D,3,FALSE),0)</f>
        <v>0</v>
      </c>
      <c r="Q148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1481" s="9">
        <f>Tabla1[V. COMPARENDOS]-(Tabla1[V. EXONERACIONES]+Tabla1[[#This Row],[V. SIMIT CON RESOLUCION]]+Tabla1[[#This Row],[V. SIMIT SIN RESOLUCION]]+Tabla1[[#This Row],[V. RECAUDOS COMPARENDOS]]+Tabla1[[#This Row],[V. RECAUDOS RESOLUCIONES]])</f>
        <v>204000</v>
      </c>
      <c r="S1481" s="11">
        <f>IFERROR(VLOOKUP(Tabla1[[#This Row],[FECHA]],'RECAUDOS LOCALES'!A:D,4,FALSE),0)</f>
        <v>0</v>
      </c>
      <c r="T1481" s="9">
        <f>IFERROR(VLOOKUP(Tabla1[[#This Row],[FECHA]],'RECAUDOS LOCALES'!A:D,3,FALSE),0)</f>
        <v>0</v>
      </c>
      <c r="U1481" s="11">
        <f>IFERROR(VLOOKUP(Tabla1[[#This Row],[FECHA]],'RECAUDOS EXTERNOS'!A:D,4,FALSE),0)</f>
        <v>0</v>
      </c>
      <c r="V1481" s="9">
        <f>IFERROR(VLOOKUP(Tabla1[[#This Row],[FECHA]],'RECAUDOS EXTERNOS'!A:D,3,FALSE),0)</f>
        <v>0</v>
      </c>
    </row>
    <row r="1482" spans="1:22" x14ac:dyDescent="0.25">
      <c r="A1482" s="1">
        <v>39041</v>
      </c>
      <c r="B1482" s="3" t="s">
        <v>1</v>
      </c>
      <c r="C1482" s="2">
        <v>39022</v>
      </c>
      <c r="D1482" s="5">
        <f>YEAR(Tabla1[[#This Row],[FECHA]])</f>
        <v>2006</v>
      </c>
      <c r="E1482" s="5">
        <f>IFERROR(VLOOKUP(Tabla1[[#This Row],[FECHA]],'COMPARENDOS TOTALES'!A:D,4,FALSE),0)</f>
        <v>34</v>
      </c>
      <c r="F1482" s="9">
        <f>IFERROR(VLOOKUP(Tabla1[[#This Row],[FECHA]],'COMPARENDOS TOTALES'!A:D,3,FALSE),0)</f>
        <v>8581600</v>
      </c>
      <c r="G1482" s="5">
        <f>IFERROR(VLOOKUP(Tabla1[[#This Row],[FECHA]],EXONERACIONES!A:D,4,FALSE),0)</f>
        <v>30</v>
      </c>
      <c r="H1482" s="9">
        <f>IFERROR(VLOOKUP(Tabla1[[#This Row],[FECHA]],EXONERACIONES!A:D,3,FALSE),0)</f>
        <v>7561600</v>
      </c>
      <c r="I1482" s="5">
        <f>IFERROR(VLOOKUP(Tabla1[[#This Row],[FECHA]],'SIMIT CON RES'!A:D,4,FALSE),0)</f>
        <v>0</v>
      </c>
      <c r="J1482" s="9">
        <f>IFERROR(VLOOKUP(Tabla1[[#This Row],[FECHA]],'SIMIT CON RES'!A:D,3,FALSE),0)</f>
        <v>0</v>
      </c>
      <c r="K1482">
        <f>IFERROR(VLOOKUP(Tabla1[[#This Row],[FECHA]],'SIMIT SIN RES'!A:D,4,FALSE),0)</f>
        <v>0</v>
      </c>
      <c r="L1482" s="9">
        <f>IFERROR(VLOOKUP(Tabla1[[#This Row],[FECHA]],'SIMIT SIN RES'!A:D,3,FALSE),0)</f>
        <v>0</v>
      </c>
      <c r="M1482" s="5">
        <f>IFERROR(VLOOKUP(Tabla1[[#This Row],[FECHA]],'RECAUDOS DE COMPARENDOS'!A:D,4,FALSE),0)</f>
        <v>1</v>
      </c>
      <c r="N1482" s="9">
        <f>IFERROR(VLOOKUP(Tabla1[[#This Row],[FECHA]],'RECAUDOS DE COMPARENDOS'!A:D,3,FALSE),0)</f>
        <v>204000</v>
      </c>
      <c r="O1482" s="5">
        <f>IFERROR(VLOOKUP(Tabla1[[#This Row],[FECHA]],'RECAUDOS DE RESOLUCIONES'!A:D,4,FALSE),0)</f>
        <v>0</v>
      </c>
      <c r="P1482" s="9">
        <f>IFERROR(VLOOKUP(Tabla1[[#This Row],[FECHA]],'RECAUDOS DE RESOLUCIONES'!A:D,3,FALSE),0)</f>
        <v>0</v>
      </c>
      <c r="Q148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1482" s="9">
        <f>Tabla1[V. COMPARENDOS]-(Tabla1[V. EXONERACIONES]+Tabla1[[#This Row],[V. SIMIT CON RESOLUCION]]+Tabla1[[#This Row],[V. SIMIT SIN RESOLUCION]]+Tabla1[[#This Row],[V. RECAUDOS COMPARENDOS]]+Tabla1[[#This Row],[V. RECAUDOS RESOLUCIONES]])</f>
        <v>816000</v>
      </c>
      <c r="S1482" s="11">
        <f>IFERROR(VLOOKUP(Tabla1[[#This Row],[FECHA]],'RECAUDOS LOCALES'!A:D,4,FALSE),0)</f>
        <v>1</v>
      </c>
      <c r="T1482" s="9">
        <f>IFERROR(VLOOKUP(Tabla1[[#This Row],[FECHA]],'RECAUDOS LOCALES'!A:D,3,FALSE),0)</f>
        <v>102000</v>
      </c>
      <c r="U1482" s="11">
        <f>IFERROR(VLOOKUP(Tabla1[[#This Row],[FECHA]],'RECAUDOS EXTERNOS'!A:D,4,FALSE),0)</f>
        <v>4</v>
      </c>
      <c r="V1482" s="9">
        <f>IFERROR(VLOOKUP(Tabla1[[#This Row],[FECHA]],'RECAUDOS EXTERNOS'!A:D,3,FALSE),0)</f>
        <v>988400</v>
      </c>
    </row>
    <row r="1483" spans="1:22" x14ac:dyDescent="0.25">
      <c r="A1483" s="1">
        <v>39042</v>
      </c>
      <c r="B1483" s="3" t="s">
        <v>2</v>
      </c>
      <c r="C1483" s="2">
        <v>39022</v>
      </c>
      <c r="D1483" s="5">
        <f>YEAR(Tabla1[[#This Row],[FECHA]])</f>
        <v>2006</v>
      </c>
      <c r="E1483" s="5">
        <f>IFERROR(VLOOKUP(Tabla1[[#This Row],[FECHA]],'COMPARENDOS TOTALES'!A:D,4,FALSE),0)</f>
        <v>14</v>
      </c>
      <c r="F1483" s="9">
        <f>IFERROR(VLOOKUP(Tabla1[[#This Row],[FECHA]],'COMPARENDOS TOTALES'!A:D,3,FALSE),0)</f>
        <v>3780800</v>
      </c>
      <c r="G1483" s="5">
        <f>IFERROR(VLOOKUP(Tabla1[[#This Row],[FECHA]],EXONERACIONES!A:D,4,FALSE),0)</f>
        <v>11</v>
      </c>
      <c r="H1483" s="9">
        <f>IFERROR(VLOOKUP(Tabla1[[#This Row],[FECHA]],EXONERACIONES!A:D,3,FALSE),0)</f>
        <v>2856000</v>
      </c>
      <c r="I1483" s="5">
        <f>IFERROR(VLOOKUP(Tabla1[[#This Row],[FECHA]],'SIMIT CON RES'!A:D,4,FALSE),0)</f>
        <v>0</v>
      </c>
      <c r="J1483" s="9">
        <f>IFERROR(VLOOKUP(Tabla1[[#This Row],[FECHA]],'SIMIT CON RES'!A:D,3,FALSE),0)</f>
        <v>0</v>
      </c>
      <c r="K1483">
        <f>IFERROR(VLOOKUP(Tabla1[[#This Row],[FECHA]],'SIMIT SIN RES'!A:D,4,FALSE),0)</f>
        <v>0</v>
      </c>
      <c r="L1483" s="9">
        <f>IFERROR(VLOOKUP(Tabla1[[#This Row],[FECHA]],'SIMIT SIN RES'!A:D,3,FALSE),0)</f>
        <v>0</v>
      </c>
      <c r="M1483" s="5">
        <f>IFERROR(VLOOKUP(Tabla1[[#This Row],[FECHA]],'RECAUDOS DE COMPARENDOS'!A:D,4,FALSE),0)</f>
        <v>0</v>
      </c>
      <c r="N1483" s="9">
        <f>IFERROR(VLOOKUP(Tabla1[[#This Row],[FECHA]],'RECAUDOS DE COMPARENDOS'!A:D,3,FALSE),0)</f>
        <v>0</v>
      </c>
      <c r="O1483" s="5">
        <f>IFERROR(VLOOKUP(Tabla1[[#This Row],[FECHA]],'RECAUDOS DE RESOLUCIONES'!A:D,4,FALSE),0)</f>
        <v>0</v>
      </c>
      <c r="P1483" s="9">
        <f>IFERROR(VLOOKUP(Tabla1[[#This Row],[FECHA]],'RECAUDOS DE RESOLUCIONES'!A:D,3,FALSE),0)</f>
        <v>0</v>
      </c>
      <c r="Q148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1483" s="9">
        <f>Tabla1[V. COMPARENDOS]-(Tabla1[V. EXONERACIONES]+Tabla1[[#This Row],[V. SIMIT CON RESOLUCION]]+Tabla1[[#This Row],[V. SIMIT SIN RESOLUCION]]+Tabla1[[#This Row],[V. RECAUDOS COMPARENDOS]]+Tabla1[[#This Row],[V. RECAUDOS RESOLUCIONES]])</f>
        <v>924800</v>
      </c>
      <c r="S1483" s="11">
        <f>IFERROR(VLOOKUP(Tabla1[[#This Row],[FECHA]],'RECAUDOS LOCALES'!A:D,4,FALSE),0)</f>
        <v>2</v>
      </c>
      <c r="T1483" s="9">
        <f>IFERROR(VLOOKUP(Tabla1[[#This Row],[FECHA]],'RECAUDOS LOCALES'!A:D,3,FALSE),0)</f>
        <v>231218</v>
      </c>
      <c r="U1483" s="11">
        <f>IFERROR(VLOOKUP(Tabla1[[#This Row],[FECHA]],'RECAUDOS EXTERNOS'!A:D,4,FALSE),0)</f>
        <v>5</v>
      </c>
      <c r="V1483" s="9">
        <f>IFERROR(VLOOKUP(Tabla1[[#This Row],[FECHA]],'RECAUDOS EXTERNOS'!A:D,3,FALSE),0)</f>
        <v>1077135</v>
      </c>
    </row>
    <row r="1484" spans="1:22" x14ac:dyDescent="0.25">
      <c r="A1484" s="1">
        <v>39043</v>
      </c>
      <c r="B1484" s="3" t="s">
        <v>3</v>
      </c>
      <c r="C1484" s="2">
        <v>39022</v>
      </c>
      <c r="D1484" s="5">
        <f>YEAR(Tabla1[[#This Row],[FECHA]])</f>
        <v>2006</v>
      </c>
      <c r="E1484" s="5">
        <f>IFERROR(VLOOKUP(Tabla1[[#This Row],[FECHA]],'COMPARENDOS TOTALES'!A:D,4,FALSE),0)</f>
        <v>22</v>
      </c>
      <c r="F1484" s="9">
        <f>IFERROR(VLOOKUP(Tabla1[[#This Row],[FECHA]],'COMPARENDOS TOTALES'!A:D,3,FALSE),0)</f>
        <v>5725600</v>
      </c>
      <c r="G1484" s="5">
        <f>IFERROR(VLOOKUP(Tabla1[[#This Row],[FECHA]],EXONERACIONES!A:D,4,FALSE),0)</f>
        <v>15</v>
      </c>
      <c r="H1484" s="9">
        <f>IFERROR(VLOOKUP(Tabla1[[#This Row],[FECHA]],EXONERACIONES!A:D,3,FALSE),0)</f>
        <v>4392800</v>
      </c>
      <c r="I1484" s="5">
        <f>IFERROR(VLOOKUP(Tabla1[[#This Row],[FECHA]],'SIMIT CON RES'!A:D,4,FALSE),0)</f>
        <v>0</v>
      </c>
      <c r="J1484" s="9">
        <f>IFERROR(VLOOKUP(Tabla1[[#This Row],[FECHA]],'SIMIT CON RES'!A:D,3,FALSE),0)</f>
        <v>0</v>
      </c>
      <c r="K1484">
        <f>IFERROR(VLOOKUP(Tabla1[[#This Row],[FECHA]],'SIMIT SIN RES'!A:D,4,FALSE),0)</f>
        <v>0</v>
      </c>
      <c r="L1484" s="9">
        <f>IFERROR(VLOOKUP(Tabla1[[#This Row],[FECHA]],'SIMIT SIN RES'!A:D,3,FALSE),0)</f>
        <v>0</v>
      </c>
      <c r="M1484" s="5">
        <f>IFERROR(VLOOKUP(Tabla1[[#This Row],[FECHA]],'RECAUDOS DE COMPARENDOS'!A:D,4,FALSE),0)</f>
        <v>3</v>
      </c>
      <c r="N1484" s="9">
        <f>IFERROR(VLOOKUP(Tabla1[[#This Row],[FECHA]],'RECAUDOS DE COMPARENDOS'!A:D,3,FALSE),0)</f>
        <v>612000</v>
      </c>
      <c r="O1484" s="5">
        <f>IFERROR(VLOOKUP(Tabla1[[#This Row],[FECHA]],'RECAUDOS DE RESOLUCIONES'!A:D,4,FALSE),0)</f>
        <v>0</v>
      </c>
      <c r="P1484" s="9">
        <f>IFERROR(VLOOKUP(Tabla1[[#This Row],[FECHA]],'RECAUDOS DE RESOLUCIONES'!A:D,3,FALSE),0)</f>
        <v>0</v>
      </c>
      <c r="Q148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1484" s="9">
        <f>Tabla1[V. COMPARENDOS]-(Tabla1[V. EXONERACIONES]+Tabla1[[#This Row],[V. SIMIT CON RESOLUCION]]+Tabla1[[#This Row],[V. SIMIT SIN RESOLUCION]]+Tabla1[[#This Row],[V. RECAUDOS COMPARENDOS]]+Tabla1[[#This Row],[V. RECAUDOS RESOLUCIONES]])</f>
        <v>720800</v>
      </c>
      <c r="S1484" s="11">
        <f>IFERROR(VLOOKUP(Tabla1[[#This Row],[FECHA]],'RECAUDOS LOCALES'!A:D,4,FALSE),0)</f>
        <v>8</v>
      </c>
      <c r="T1484" s="9">
        <f>IFERROR(VLOOKUP(Tabla1[[#This Row],[FECHA]],'RECAUDOS LOCALES'!A:D,3,FALSE),0)</f>
        <v>1122868</v>
      </c>
      <c r="U1484" s="11">
        <f>IFERROR(VLOOKUP(Tabla1[[#This Row],[FECHA]],'RECAUDOS EXTERNOS'!A:D,4,FALSE),0)</f>
        <v>3</v>
      </c>
      <c r="V1484" s="9">
        <f>IFERROR(VLOOKUP(Tabla1[[#This Row],[FECHA]],'RECAUDOS EXTERNOS'!A:D,3,FALSE),0)</f>
        <v>818320</v>
      </c>
    </row>
    <row r="1485" spans="1:22" x14ac:dyDescent="0.25">
      <c r="A1485" s="1">
        <v>39044</v>
      </c>
      <c r="B1485" s="3" t="s">
        <v>6</v>
      </c>
      <c r="C1485" s="2">
        <v>39022</v>
      </c>
      <c r="D1485" s="5">
        <f>YEAR(Tabla1[[#This Row],[FECHA]])</f>
        <v>2006</v>
      </c>
      <c r="E1485" s="5">
        <f>IFERROR(VLOOKUP(Tabla1[[#This Row],[FECHA]],'COMPARENDOS TOTALES'!A:D,4,FALSE),0)</f>
        <v>22</v>
      </c>
      <c r="F1485" s="9">
        <f>IFERROR(VLOOKUP(Tabla1[[#This Row],[FECHA]],'COMPARENDOS TOTALES'!A:D,3,FALSE),0)</f>
        <v>4501600</v>
      </c>
      <c r="G1485" s="5">
        <f>IFERROR(VLOOKUP(Tabla1[[#This Row],[FECHA]],EXONERACIONES!A:D,4,FALSE),0)</f>
        <v>12</v>
      </c>
      <c r="H1485" s="9">
        <f>IFERROR(VLOOKUP(Tabla1[[#This Row],[FECHA]],EXONERACIONES!A:D,3,FALSE),0)</f>
        <v>2461600</v>
      </c>
      <c r="I1485" s="5">
        <f>IFERROR(VLOOKUP(Tabla1[[#This Row],[FECHA]],'SIMIT CON RES'!A:D,4,FALSE),0)</f>
        <v>0</v>
      </c>
      <c r="J1485" s="9">
        <f>IFERROR(VLOOKUP(Tabla1[[#This Row],[FECHA]],'SIMIT CON RES'!A:D,3,FALSE),0)</f>
        <v>0</v>
      </c>
      <c r="K1485">
        <f>IFERROR(VLOOKUP(Tabla1[[#This Row],[FECHA]],'SIMIT SIN RES'!A:D,4,FALSE),0)</f>
        <v>0</v>
      </c>
      <c r="L1485" s="9">
        <f>IFERROR(VLOOKUP(Tabla1[[#This Row],[FECHA]],'SIMIT SIN RES'!A:D,3,FALSE),0)</f>
        <v>0</v>
      </c>
      <c r="M1485" s="5">
        <f>IFERROR(VLOOKUP(Tabla1[[#This Row],[FECHA]],'RECAUDOS DE COMPARENDOS'!A:D,4,FALSE),0)</f>
        <v>3</v>
      </c>
      <c r="N1485" s="9">
        <f>IFERROR(VLOOKUP(Tabla1[[#This Row],[FECHA]],'RECAUDOS DE COMPARENDOS'!A:D,3,FALSE),0)</f>
        <v>612000</v>
      </c>
      <c r="O1485" s="5">
        <f>IFERROR(VLOOKUP(Tabla1[[#This Row],[FECHA]],'RECAUDOS DE RESOLUCIONES'!A:D,4,FALSE),0)</f>
        <v>0</v>
      </c>
      <c r="P1485" s="9">
        <f>IFERROR(VLOOKUP(Tabla1[[#This Row],[FECHA]],'RECAUDOS DE RESOLUCIONES'!A:D,3,FALSE),0)</f>
        <v>0</v>
      </c>
      <c r="Q148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7</v>
      </c>
      <c r="R1485" s="9">
        <f>Tabla1[V. COMPARENDOS]-(Tabla1[V. EXONERACIONES]+Tabla1[[#This Row],[V. SIMIT CON RESOLUCION]]+Tabla1[[#This Row],[V. SIMIT SIN RESOLUCION]]+Tabla1[[#This Row],[V. RECAUDOS COMPARENDOS]]+Tabla1[[#This Row],[V. RECAUDOS RESOLUCIONES]])</f>
        <v>1428000</v>
      </c>
      <c r="S1485" s="11">
        <f>IFERROR(VLOOKUP(Tabla1[[#This Row],[FECHA]],'RECAUDOS LOCALES'!A:D,4,FALSE),0)</f>
        <v>12</v>
      </c>
      <c r="T1485" s="9">
        <f>IFERROR(VLOOKUP(Tabla1[[#This Row],[FECHA]],'RECAUDOS LOCALES'!A:D,3,FALSE),0)</f>
        <v>1212396</v>
      </c>
      <c r="U1485" s="11">
        <f>IFERROR(VLOOKUP(Tabla1[[#This Row],[FECHA]],'RECAUDOS EXTERNOS'!A:D,4,FALSE),0)</f>
        <v>6</v>
      </c>
      <c r="V1485" s="9">
        <f>IFERROR(VLOOKUP(Tabla1[[#This Row],[FECHA]],'RECAUDOS EXTERNOS'!A:D,3,FALSE),0)</f>
        <v>1434745</v>
      </c>
    </row>
    <row r="1486" spans="1:22" x14ac:dyDescent="0.25">
      <c r="A1486" s="1">
        <v>39045</v>
      </c>
      <c r="B1486" s="3" t="s">
        <v>0</v>
      </c>
      <c r="C1486" s="2">
        <v>39022</v>
      </c>
      <c r="D1486" s="5">
        <f>YEAR(Tabla1[[#This Row],[FECHA]])</f>
        <v>2006</v>
      </c>
      <c r="E1486" s="5">
        <f>IFERROR(VLOOKUP(Tabla1[[#This Row],[FECHA]],'COMPARENDOS TOTALES'!A:D,4,FALSE),0)</f>
        <v>39</v>
      </c>
      <c r="F1486" s="9">
        <f>IFERROR(VLOOKUP(Tabla1[[#This Row],[FECHA]],'COMPARENDOS TOTALES'!A:D,3,FALSE),0)</f>
        <v>10730400</v>
      </c>
      <c r="G1486" s="5">
        <f>IFERROR(VLOOKUP(Tabla1[[#This Row],[FECHA]],EXONERACIONES!A:D,4,FALSE),0)</f>
        <v>26</v>
      </c>
      <c r="H1486" s="9">
        <f>IFERROR(VLOOKUP(Tabla1[[#This Row],[FECHA]],EXONERACIONES!A:D,3,FALSE),0)</f>
        <v>7452800</v>
      </c>
      <c r="I1486" s="5">
        <f>IFERROR(VLOOKUP(Tabla1[[#This Row],[FECHA]],'SIMIT CON RES'!A:D,4,FALSE),0)</f>
        <v>0</v>
      </c>
      <c r="J1486" s="9">
        <f>IFERROR(VLOOKUP(Tabla1[[#This Row],[FECHA]],'SIMIT CON RES'!A:D,3,FALSE),0)</f>
        <v>0</v>
      </c>
      <c r="K1486">
        <f>IFERROR(VLOOKUP(Tabla1[[#This Row],[FECHA]],'SIMIT SIN RES'!A:D,4,FALSE),0)</f>
        <v>0</v>
      </c>
      <c r="L1486" s="9">
        <f>IFERROR(VLOOKUP(Tabla1[[#This Row],[FECHA]],'SIMIT SIN RES'!A:D,3,FALSE),0)</f>
        <v>0</v>
      </c>
      <c r="M1486" s="5">
        <f>IFERROR(VLOOKUP(Tabla1[[#This Row],[FECHA]],'RECAUDOS DE COMPARENDOS'!A:D,4,FALSE),0)</f>
        <v>4</v>
      </c>
      <c r="N1486" s="9">
        <f>IFERROR(VLOOKUP(Tabla1[[#This Row],[FECHA]],'RECAUDOS DE COMPARENDOS'!A:D,3,FALSE),0)</f>
        <v>829600</v>
      </c>
      <c r="O1486" s="5">
        <f>IFERROR(VLOOKUP(Tabla1[[#This Row],[FECHA]],'RECAUDOS DE RESOLUCIONES'!A:D,4,FALSE),0)</f>
        <v>0</v>
      </c>
      <c r="P1486" s="9">
        <f>IFERROR(VLOOKUP(Tabla1[[#This Row],[FECHA]],'RECAUDOS DE RESOLUCIONES'!A:D,3,FALSE),0)</f>
        <v>0</v>
      </c>
      <c r="Q148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9</v>
      </c>
      <c r="R1486" s="9">
        <f>Tabla1[V. COMPARENDOS]-(Tabla1[V. EXONERACIONES]+Tabla1[[#This Row],[V. SIMIT CON RESOLUCION]]+Tabla1[[#This Row],[V. SIMIT SIN RESOLUCION]]+Tabla1[[#This Row],[V. RECAUDOS COMPARENDOS]]+Tabla1[[#This Row],[V. RECAUDOS RESOLUCIONES]])</f>
        <v>2448000</v>
      </c>
      <c r="S1486" s="11">
        <f>IFERROR(VLOOKUP(Tabla1[[#This Row],[FECHA]],'RECAUDOS LOCALES'!A:D,4,FALSE),0)</f>
        <v>0</v>
      </c>
      <c r="T1486" s="9">
        <f>IFERROR(VLOOKUP(Tabla1[[#This Row],[FECHA]],'RECAUDOS LOCALES'!A:D,3,FALSE),0)</f>
        <v>0</v>
      </c>
      <c r="U1486" s="11">
        <f>IFERROR(VLOOKUP(Tabla1[[#This Row],[FECHA]],'RECAUDOS EXTERNOS'!A:D,4,FALSE),0)</f>
        <v>9</v>
      </c>
      <c r="V1486" s="9">
        <f>IFERROR(VLOOKUP(Tabla1[[#This Row],[FECHA]],'RECAUDOS EXTERNOS'!A:D,3,FALSE),0)</f>
        <v>2161210</v>
      </c>
    </row>
    <row r="1487" spans="1:22" x14ac:dyDescent="0.25">
      <c r="A1487" s="1">
        <v>39046</v>
      </c>
      <c r="B1487" s="3" t="s">
        <v>5</v>
      </c>
      <c r="C1487" s="2">
        <v>39022</v>
      </c>
      <c r="D1487" s="5">
        <f>YEAR(Tabla1[[#This Row],[FECHA]])</f>
        <v>2006</v>
      </c>
      <c r="E1487" s="5">
        <f>IFERROR(VLOOKUP(Tabla1[[#This Row],[FECHA]],'COMPARENDOS TOTALES'!A:D,4,FALSE),0)</f>
        <v>24</v>
      </c>
      <c r="F1487" s="9">
        <f>IFERROR(VLOOKUP(Tabla1[[#This Row],[FECHA]],'COMPARENDOS TOTALES'!A:D,3,FALSE),0)</f>
        <v>5127200</v>
      </c>
      <c r="G1487" s="5">
        <f>IFERROR(VLOOKUP(Tabla1[[#This Row],[FECHA]],EXONERACIONES!A:D,4,FALSE),0)</f>
        <v>17</v>
      </c>
      <c r="H1487" s="9">
        <f>IFERROR(VLOOKUP(Tabla1[[#This Row],[FECHA]],EXONERACIONES!A:D,3,FALSE),0)</f>
        <v>3495200</v>
      </c>
      <c r="I1487" s="5">
        <f>IFERROR(VLOOKUP(Tabla1[[#This Row],[FECHA]],'SIMIT CON RES'!A:D,4,FALSE),0)</f>
        <v>0</v>
      </c>
      <c r="J1487" s="9">
        <f>IFERROR(VLOOKUP(Tabla1[[#This Row],[FECHA]],'SIMIT CON RES'!A:D,3,FALSE),0)</f>
        <v>0</v>
      </c>
      <c r="K1487">
        <f>IFERROR(VLOOKUP(Tabla1[[#This Row],[FECHA]],'SIMIT SIN RES'!A:D,4,FALSE),0)</f>
        <v>0</v>
      </c>
      <c r="L1487" s="9">
        <f>IFERROR(VLOOKUP(Tabla1[[#This Row],[FECHA]],'SIMIT SIN RES'!A:D,3,FALSE),0)</f>
        <v>0</v>
      </c>
      <c r="M1487" s="5">
        <f>IFERROR(VLOOKUP(Tabla1[[#This Row],[FECHA]],'RECAUDOS DE COMPARENDOS'!A:D,4,FALSE),0)</f>
        <v>2</v>
      </c>
      <c r="N1487" s="9">
        <f>IFERROR(VLOOKUP(Tabla1[[#This Row],[FECHA]],'RECAUDOS DE COMPARENDOS'!A:D,3,FALSE),0)</f>
        <v>408000</v>
      </c>
      <c r="O1487" s="5">
        <f>IFERROR(VLOOKUP(Tabla1[[#This Row],[FECHA]],'RECAUDOS DE RESOLUCIONES'!A:D,4,FALSE),0)</f>
        <v>0</v>
      </c>
      <c r="P1487" s="9">
        <f>IFERROR(VLOOKUP(Tabla1[[#This Row],[FECHA]],'RECAUDOS DE RESOLUCIONES'!A:D,3,FALSE),0)</f>
        <v>0</v>
      </c>
      <c r="Q148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1487" s="9">
        <f>Tabla1[V. COMPARENDOS]-(Tabla1[V. EXONERACIONES]+Tabla1[[#This Row],[V. SIMIT CON RESOLUCION]]+Tabla1[[#This Row],[V. SIMIT SIN RESOLUCION]]+Tabla1[[#This Row],[V. RECAUDOS COMPARENDOS]]+Tabla1[[#This Row],[V. RECAUDOS RESOLUCIONES]])</f>
        <v>1224000</v>
      </c>
      <c r="S1487" s="11">
        <f>IFERROR(VLOOKUP(Tabla1[[#This Row],[FECHA]],'RECAUDOS LOCALES'!A:D,4,FALSE),0)</f>
        <v>0</v>
      </c>
      <c r="T1487" s="9">
        <f>IFERROR(VLOOKUP(Tabla1[[#This Row],[FECHA]],'RECAUDOS LOCALES'!A:D,3,FALSE),0)</f>
        <v>0</v>
      </c>
      <c r="U1487" s="11">
        <f>IFERROR(VLOOKUP(Tabla1[[#This Row],[FECHA]],'RECAUDOS EXTERNOS'!A:D,4,FALSE),0)</f>
        <v>0</v>
      </c>
      <c r="V1487" s="9">
        <f>IFERROR(VLOOKUP(Tabla1[[#This Row],[FECHA]],'RECAUDOS EXTERNOS'!A:D,3,FALSE),0)</f>
        <v>0</v>
      </c>
    </row>
    <row r="1488" spans="1:22" x14ac:dyDescent="0.25">
      <c r="A1488" s="1">
        <v>39047</v>
      </c>
      <c r="B1488" s="3" t="s">
        <v>4</v>
      </c>
      <c r="C1488" s="2">
        <v>39022</v>
      </c>
      <c r="D1488" s="5">
        <f>YEAR(Tabla1[[#This Row],[FECHA]])</f>
        <v>2006</v>
      </c>
      <c r="E1488" s="5">
        <f>IFERROR(VLOOKUP(Tabla1[[#This Row],[FECHA]],'COMPARENDOS TOTALES'!A:D,4,FALSE),0)</f>
        <v>31</v>
      </c>
      <c r="F1488" s="9">
        <f>IFERROR(VLOOKUP(Tabla1[[#This Row],[FECHA]],'COMPARENDOS TOTALES'!A:D,3,FALSE),0)</f>
        <v>6949600</v>
      </c>
      <c r="G1488" s="5">
        <f>IFERROR(VLOOKUP(Tabla1[[#This Row],[FECHA]],EXONERACIONES!A:D,4,FALSE),0)</f>
        <v>18</v>
      </c>
      <c r="H1488" s="9">
        <f>IFERROR(VLOOKUP(Tabla1[[#This Row],[FECHA]],EXONERACIONES!A:D,3,FALSE),0)</f>
        <v>4188800</v>
      </c>
      <c r="I1488" s="5">
        <f>IFERROR(VLOOKUP(Tabla1[[#This Row],[FECHA]],'SIMIT CON RES'!A:D,4,FALSE),0)</f>
        <v>0</v>
      </c>
      <c r="J1488" s="9">
        <f>IFERROR(VLOOKUP(Tabla1[[#This Row],[FECHA]],'SIMIT CON RES'!A:D,3,FALSE),0)</f>
        <v>0</v>
      </c>
      <c r="K1488">
        <f>IFERROR(VLOOKUP(Tabla1[[#This Row],[FECHA]],'SIMIT SIN RES'!A:D,4,FALSE),0)</f>
        <v>0</v>
      </c>
      <c r="L1488" s="9">
        <f>IFERROR(VLOOKUP(Tabla1[[#This Row],[FECHA]],'SIMIT SIN RES'!A:D,3,FALSE),0)</f>
        <v>0</v>
      </c>
      <c r="M1488" s="5">
        <f>IFERROR(VLOOKUP(Tabla1[[#This Row],[FECHA]],'RECAUDOS DE COMPARENDOS'!A:D,4,FALSE),0)</f>
        <v>5</v>
      </c>
      <c r="N1488" s="9">
        <f>IFERROR(VLOOKUP(Tabla1[[#This Row],[FECHA]],'RECAUDOS DE COMPARENDOS'!A:D,3,FALSE),0)</f>
        <v>924800</v>
      </c>
      <c r="O1488" s="5">
        <f>IFERROR(VLOOKUP(Tabla1[[#This Row],[FECHA]],'RECAUDOS DE RESOLUCIONES'!A:D,4,FALSE),0)</f>
        <v>0</v>
      </c>
      <c r="P1488" s="9">
        <f>IFERROR(VLOOKUP(Tabla1[[#This Row],[FECHA]],'RECAUDOS DE RESOLUCIONES'!A:D,3,FALSE),0)</f>
        <v>0</v>
      </c>
      <c r="Q148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8</v>
      </c>
      <c r="R1488" s="9">
        <f>Tabla1[V. COMPARENDOS]-(Tabla1[V. EXONERACIONES]+Tabla1[[#This Row],[V. SIMIT CON RESOLUCION]]+Tabla1[[#This Row],[V. SIMIT SIN RESOLUCION]]+Tabla1[[#This Row],[V. RECAUDOS COMPARENDOS]]+Tabla1[[#This Row],[V. RECAUDOS RESOLUCIONES]])</f>
        <v>1836000</v>
      </c>
      <c r="S1488" s="11">
        <f>IFERROR(VLOOKUP(Tabla1[[#This Row],[FECHA]],'RECAUDOS LOCALES'!A:D,4,FALSE),0)</f>
        <v>0</v>
      </c>
      <c r="T1488" s="9">
        <f>IFERROR(VLOOKUP(Tabla1[[#This Row],[FECHA]],'RECAUDOS LOCALES'!A:D,3,FALSE),0)</f>
        <v>0</v>
      </c>
      <c r="U1488" s="11">
        <f>IFERROR(VLOOKUP(Tabla1[[#This Row],[FECHA]],'RECAUDOS EXTERNOS'!A:D,4,FALSE),0)</f>
        <v>0</v>
      </c>
      <c r="V1488" s="9">
        <f>IFERROR(VLOOKUP(Tabla1[[#This Row],[FECHA]],'RECAUDOS EXTERNOS'!A:D,3,FALSE),0)</f>
        <v>0</v>
      </c>
    </row>
    <row r="1489" spans="1:22" x14ac:dyDescent="0.25">
      <c r="A1489" s="1">
        <v>39048</v>
      </c>
      <c r="B1489" s="3" t="s">
        <v>1</v>
      </c>
      <c r="C1489" s="2">
        <v>39022</v>
      </c>
      <c r="D1489" s="5">
        <f>YEAR(Tabla1[[#This Row],[FECHA]])</f>
        <v>2006</v>
      </c>
      <c r="E1489" s="5">
        <f>IFERROR(VLOOKUP(Tabla1[[#This Row],[FECHA]],'COMPARENDOS TOTALES'!A:D,4,FALSE),0)</f>
        <v>20</v>
      </c>
      <c r="F1489" s="9">
        <f>IFERROR(VLOOKUP(Tabla1[[#This Row],[FECHA]],'COMPARENDOS TOTALES'!A:D,3,FALSE),0)</f>
        <v>4406400</v>
      </c>
      <c r="G1489" s="5">
        <f>IFERROR(VLOOKUP(Tabla1[[#This Row],[FECHA]],EXONERACIONES!A:D,4,FALSE),0)</f>
        <v>17</v>
      </c>
      <c r="H1489" s="9">
        <f>IFERROR(VLOOKUP(Tabla1[[#This Row],[FECHA]],EXONERACIONES!A:D,3,FALSE),0)</f>
        <v>3794400</v>
      </c>
      <c r="I1489" s="5">
        <f>IFERROR(VLOOKUP(Tabla1[[#This Row],[FECHA]],'SIMIT CON RES'!A:D,4,FALSE),0)</f>
        <v>1</v>
      </c>
      <c r="J1489" s="9">
        <f>IFERROR(VLOOKUP(Tabla1[[#This Row],[FECHA]],'SIMIT CON RES'!A:D,3,FALSE),0)</f>
        <v>204000</v>
      </c>
      <c r="K1489">
        <f>IFERROR(VLOOKUP(Tabla1[[#This Row],[FECHA]],'SIMIT SIN RES'!A:D,4,FALSE),0)</f>
        <v>0</v>
      </c>
      <c r="L1489" s="9">
        <f>IFERROR(VLOOKUP(Tabla1[[#This Row],[FECHA]],'SIMIT SIN RES'!A:D,3,FALSE),0)</f>
        <v>0</v>
      </c>
      <c r="M1489" s="5">
        <f>IFERROR(VLOOKUP(Tabla1[[#This Row],[FECHA]],'RECAUDOS DE COMPARENDOS'!A:D,4,FALSE),0)</f>
        <v>1</v>
      </c>
      <c r="N1489" s="9">
        <f>IFERROR(VLOOKUP(Tabla1[[#This Row],[FECHA]],'RECAUDOS DE COMPARENDOS'!A:D,3,FALSE),0)</f>
        <v>204000</v>
      </c>
      <c r="O1489" s="5">
        <f>IFERROR(VLOOKUP(Tabla1[[#This Row],[FECHA]],'RECAUDOS DE RESOLUCIONES'!A:D,4,FALSE),0)</f>
        <v>0</v>
      </c>
      <c r="P1489" s="9">
        <f>IFERROR(VLOOKUP(Tabla1[[#This Row],[FECHA]],'RECAUDOS DE RESOLUCIONES'!A:D,3,FALSE),0)</f>
        <v>0</v>
      </c>
      <c r="Q148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1489" s="9">
        <f>Tabla1[V. COMPARENDOS]-(Tabla1[V. EXONERACIONES]+Tabla1[[#This Row],[V. SIMIT CON RESOLUCION]]+Tabla1[[#This Row],[V. SIMIT SIN RESOLUCION]]+Tabla1[[#This Row],[V. RECAUDOS COMPARENDOS]]+Tabla1[[#This Row],[V. RECAUDOS RESOLUCIONES]])</f>
        <v>204000</v>
      </c>
      <c r="S1489" s="11">
        <f>IFERROR(VLOOKUP(Tabla1[[#This Row],[FECHA]],'RECAUDOS LOCALES'!A:D,4,FALSE),0)</f>
        <v>11</v>
      </c>
      <c r="T1489" s="9">
        <f>IFERROR(VLOOKUP(Tabla1[[#This Row],[FECHA]],'RECAUDOS LOCALES'!A:D,3,FALSE),0)</f>
        <v>1042847</v>
      </c>
      <c r="U1489" s="11">
        <f>IFERROR(VLOOKUP(Tabla1[[#This Row],[FECHA]],'RECAUDOS EXTERNOS'!A:D,4,FALSE),0)</f>
        <v>7</v>
      </c>
      <c r="V1489" s="9">
        <f>IFERROR(VLOOKUP(Tabla1[[#This Row],[FECHA]],'RECAUDOS EXTERNOS'!A:D,3,FALSE),0)</f>
        <v>1640835</v>
      </c>
    </row>
    <row r="1490" spans="1:22" x14ac:dyDescent="0.25">
      <c r="A1490" s="1">
        <v>39049</v>
      </c>
      <c r="B1490" s="3" t="s">
        <v>2</v>
      </c>
      <c r="C1490" s="2">
        <v>39022</v>
      </c>
      <c r="D1490" s="5">
        <f>YEAR(Tabla1[[#This Row],[FECHA]])</f>
        <v>2006</v>
      </c>
      <c r="E1490" s="5">
        <f>IFERROR(VLOOKUP(Tabla1[[#This Row],[FECHA]],'COMPARENDOS TOTALES'!A:D,4,FALSE),0)</f>
        <v>48</v>
      </c>
      <c r="F1490" s="9">
        <f>IFERROR(VLOOKUP(Tabla1[[#This Row],[FECHA]],'COMPARENDOS TOTALES'!A:D,3,FALSE),0)</f>
        <v>12471200</v>
      </c>
      <c r="G1490" s="5">
        <f>IFERROR(VLOOKUP(Tabla1[[#This Row],[FECHA]],EXONERACIONES!A:D,4,FALSE),0)</f>
        <v>32</v>
      </c>
      <c r="H1490" s="9">
        <f>IFERROR(VLOOKUP(Tabla1[[#This Row],[FECHA]],EXONERACIONES!A:D,3,FALSE),0)</f>
        <v>8989600</v>
      </c>
      <c r="I1490" s="5">
        <f>IFERROR(VLOOKUP(Tabla1[[#This Row],[FECHA]],'SIMIT CON RES'!A:D,4,FALSE),0)</f>
        <v>1</v>
      </c>
      <c r="J1490" s="9">
        <f>IFERROR(VLOOKUP(Tabla1[[#This Row],[FECHA]],'SIMIT CON RES'!A:D,3,FALSE),0)</f>
        <v>108800</v>
      </c>
      <c r="K1490">
        <f>IFERROR(VLOOKUP(Tabla1[[#This Row],[FECHA]],'SIMIT SIN RES'!A:D,4,FALSE),0)</f>
        <v>0</v>
      </c>
      <c r="L1490" s="9">
        <f>IFERROR(VLOOKUP(Tabla1[[#This Row],[FECHA]],'SIMIT SIN RES'!A:D,3,FALSE),0)</f>
        <v>0</v>
      </c>
      <c r="M1490" s="5">
        <f>IFERROR(VLOOKUP(Tabla1[[#This Row],[FECHA]],'RECAUDOS DE COMPARENDOS'!A:D,4,FALSE),0)</f>
        <v>6</v>
      </c>
      <c r="N1490" s="9">
        <f>IFERROR(VLOOKUP(Tabla1[[#This Row],[FECHA]],'RECAUDOS DE COMPARENDOS'!A:D,3,FALSE),0)</f>
        <v>1428000</v>
      </c>
      <c r="O1490" s="5">
        <f>IFERROR(VLOOKUP(Tabla1[[#This Row],[FECHA]],'RECAUDOS DE RESOLUCIONES'!A:D,4,FALSE),0)</f>
        <v>0</v>
      </c>
      <c r="P1490" s="9">
        <f>IFERROR(VLOOKUP(Tabla1[[#This Row],[FECHA]],'RECAUDOS DE RESOLUCIONES'!A:D,3,FALSE),0)</f>
        <v>0</v>
      </c>
      <c r="Q149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9</v>
      </c>
      <c r="R1490" s="9">
        <f>Tabla1[V. COMPARENDOS]-(Tabla1[V. EXONERACIONES]+Tabla1[[#This Row],[V. SIMIT CON RESOLUCION]]+Tabla1[[#This Row],[V. SIMIT SIN RESOLUCION]]+Tabla1[[#This Row],[V. RECAUDOS COMPARENDOS]]+Tabla1[[#This Row],[V. RECAUDOS RESOLUCIONES]])</f>
        <v>1944800</v>
      </c>
      <c r="S1490" s="11">
        <f>IFERROR(VLOOKUP(Tabla1[[#This Row],[FECHA]],'RECAUDOS LOCALES'!A:D,4,FALSE),0)</f>
        <v>4</v>
      </c>
      <c r="T1490" s="9">
        <f>IFERROR(VLOOKUP(Tabla1[[#This Row],[FECHA]],'RECAUDOS LOCALES'!A:D,3,FALSE),0)</f>
        <v>401318</v>
      </c>
      <c r="U1490" s="11">
        <f>IFERROR(VLOOKUP(Tabla1[[#This Row],[FECHA]],'RECAUDOS EXTERNOS'!A:D,4,FALSE),0)</f>
        <v>6</v>
      </c>
      <c r="V1490" s="9">
        <f>IFERROR(VLOOKUP(Tabla1[[#This Row],[FECHA]],'RECAUDOS EXTERNOS'!A:D,3,FALSE),0)</f>
        <v>1332927</v>
      </c>
    </row>
    <row r="1491" spans="1:22" x14ac:dyDescent="0.25">
      <c r="A1491" s="1">
        <v>39050</v>
      </c>
      <c r="B1491" s="3" t="s">
        <v>3</v>
      </c>
      <c r="C1491" s="2">
        <v>39022</v>
      </c>
      <c r="D1491" s="5">
        <f>YEAR(Tabla1[[#This Row],[FECHA]])</f>
        <v>2006</v>
      </c>
      <c r="E1491" s="5">
        <f>IFERROR(VLOOKUP(Tabla1[[#This Row],[FECHA]],'COMPARENDOS TOTALES'!A:D,4,FALSE),0)</f>
        <v>32</v>
      </c>
      <c r="F1491" s="9">
        <f>IFERROR(VLOOKUP(Tabla1[[#This Row],[FECHA]],'COMPARENDOS TOTALES'!A:D,3,FALSE),0)</f>
        <v>7561600</v>
      </c>
      <c r="G1491" s="5">
        <f>IFERROR(VLOOKUP(Tabla1[[#This Row],[FECHA]],EXONERACIONES!A:D,4,FALSE),0)</f>
        <v>22</v>
      </c>
      <c r="H1491" s="9">
        <f>IFERROR(VLOOKUP(Tabla1[[#This Row],[FECHA]],EXONERACIONES!A:D,3,FALSE),0)</f>
        <v>5113600</v>
      </c>
      <c r="I1491" s="5">
        <f>IFERROR(VLOOKUP(Tabla1[[#This Row],[FECHA]],'SIMIT CON RES'!A:D,4,FALSE),0)</f>
        <v>0</v>
      </c>
      <c r="J1491" s="9">
        <f>IFERROR(VLOOKUP(Tabla1[[#This Row],[FECHA]],'SIMIT CON RES'!A:D,3,FALSE),0)</f>
        <v>0</v>
      </c>
      <c r="K1491">
        <f>IFERROR(VLOOKUP(Tabla1[[#This Row],[FECHA]],'SIMIT SIN RES'!A:D,4,FALSE),0)</f>
        <v>0</v>
      </c>
      <c r="L1491" s="9">
        <f>IFERROR(VLOOKUP(Tabla1[[#This Row],[FECHA]],'SIMIT SIN RES'!A:D,3,FALSE),0)</f>
        <v>0</v>
      </c>
      <c r="M1491" s="5">
        <f>IFERROR(VLOOKUP(Tabla1[[#This Row],[FECHA]],'RECAUDOS DE COMPARENDOS'!A:D,4,FALSE),0)</f>
        <v>2</v>
      </c>
      <c r="N1491" s="9">
        <f>IFERROR(VLOOKUP(Tabla1[[#This Row],[FECHA]],'RECAUDOS DE COMPARENDOS'!A:D,3,FALSE),0)</f>
        <v>612000</v>
      </c>
      <c r="O1491" s="5">
        <f>IFERROR(VLOOKUP(Tabla1[[#This Row],[FECHA]],'RECAUDOS DE RESOLUCIONES'!A:D,4,FALSE),0)</f>
        <v>0</v>
      </c>
      <c r="P1491" s="9">
        <f>IFERROR(VLOOKUP(Tabla1[[#This Row],[FECHA]],'RECAUDOS DE RESOLUCIONES'!A:D,3,FALSE),0)</f>
        <v>0</v>
      </c>
      <c r="Q149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8</v>
      </c>
      <c r="R1491" s="9">
        <f>Tabla1[V. COMPARENDOS]-(Tabla1[V. EXONERACIONES]+Tabla1[[#This Row],[V. SIMIT CON RESOLUCION]]+Tabla1[[#This Row],[V. SIMIT SIN RESOLUCION]]+Tabla1[[#This Row],[V. RECAUDOS COMPARENDOS]]+Tabla1[[#This Row],[V. RECAUDOS RESOLUCIONES]])</f>
        <v>1836000</v>
      </c>
      <c r="S1491" s="11">
        <f>IFERROR(VLOOKUP(Tabla1[[#This Row],[FECHA]],'RECAUDOS LOCALES'!A:D,4,FALSE),0)</f>
        <v>6</v>
      </c>
      <c r="T1491" s="9">
        <f>IFERROR(VLOOKUP(Tabla1[[#This Row],[FECHA]],'RECAUDOS LOCALES'!A:D,3,FALSE),0)</f>
        <v>694878</v>
      </c>
      <c r="U1491" s="11">
        <f>IFERROR(VLOOKUP(Tabla1[[#This Row],[FECHA]],'RECAUDOS EXTERNOS'!A:D,4,FALSE),0)</f>
        <v>3</v>
      </c>
      <c r="V1491" s="9">
        <f>IFERROR(VLOOKUP(Tabla1[[#This Row],[FECHA]],'RECAUDOS EXTERNOS'!A:D,3,FALSE),0)</f>
        <v>858300</v>
      </c>
    </row>
    <row r="1492" spans="1:22" x14ac:dyDescent="0.25">
      <c r="A1492" s="1">
        <v>39051</v>
      </c>
      <c r="B1492" s="3" t="s">
        <v>6</v>
      </c>
      <c r="C1492" s="2">
        <v>39022</v>
      </c>
      <c r="D1492" s="5">
        <f>YEAR(Tabla1[[#This Row],[FECHA]])</f>
        <v>2006</v>
      </c>
      <c r="E1492" s="5">
        <f>IFERROR(VLOOKUP(Tabla1[[#This Row],[FECHA]],'COMPARENDOS TOTALES'!A:D,4,FALSE),0)</f>
        <v>50</v>
      </c>
      <c r="F1492" s="9">
        <f>IFERROR(VLOOKUP(Tabla1[[#This Row],[FECHA]],'COMPARENDOS TOTALES'!A:D,3,FALSE),0)</f>
        <v>13804000</v>
      </c>
      <c r="G1492" s="5">
        <f>IFERROR(VLOOKUP(Tabla1[[#This Row],[FECHA]],EXONERACIONES!A:D,4,FALSE),0)</f>
        <v>36</v>
      </c>
      <c r="H1492" s="9">
        <f>IFERROR(VLOOKUP(Tabla1[[#This Row],[FECHA]],EXONERACIONES!A:D,3,FALSE),0)</f>
        <v>10227200</v>
      </c>
      <c r="I1492" s="5">
        <f>IFERROR(VLOOKUP(Tabla1[[#This Row],[FECHA]],'SIMIT CON RES'!A:D,4,FALSE),0)</f>
        <v>0</v>
      </c>
      <c r="J1492" s="9">
        <f>IFERROR(VLOOKUP(Tabla1[[#This Row],[FECHA]],'SIMIT CON RES'!A:D,3,FALSE),0)</f>
        <v>0</v>
      </c>
      <c r="K1492">
        <f>IFERROR(VLOOKUP(Tabla1[[#This Row],[FECHA]],'SIMIT SIN RES'!A:D,4,FALSE),0)</f>
        <v>0</v>
      </c>
      <c r="L1492" s="9">
        <f>IFERROR(VLOOKUP(Tabla1[[#This Row],[FECHA]],'SIMIT SIN RES'!A:D,3,FALSE),0)</f>
        <v>0</v>
      </c>
      <c r="M1492" s="5">
        <f>IFERROR(VLOOKUP(Tabla1[[#This Row],[FECHA]],'RECAUDOS DE COMPARENDOS'!A:D,4,FALSE),0)</f>
        <v>5</v>
      </c>
      <c r="N1492" s="9">
        <f>IFERROR(VLOOKUP(Tabla1[[#This Row],[FECHA]],'RECAUDOS DE COMPARENDOS'!A:D,3,FALSE),0)</f>
        <v>1332800</v>
      </c>
      <c r="O1492" s="5">
        <f>IFERROR(VLOOKUP(Tabla1[[#This Row],[FECHA]],'RECAUDOS DE RESOLUCIONES'!A:D,4,FALSE),0)</f>
        <v>0</v>
      </c>
      <c r="P1492" s="9">
        <f>IFERROR(VLOOKUP(Tabla1[[#This Row],[FECHA]],'RECAUDOS DE RESOLUCIONES'!A:D,3,FALSE),0)</f>
        <v>0</v>
      </c>
      <c r="Q149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9</v>
      </c>
      <c r="R1492" s="9">
        <f>Tabla1[V. COMPARENDOS]-(Tabla1[V. EXONERACIONES]+Tabla1[[#This Row],[V. SIMIT CON RESOLUCION]]+Tabla1[[#This Row],[V. SIMIT SIN RESOLUCION]]+Tabla1[[#This Row],[V. RECAUDOS COMPARENDOS]]+Tabla1[[#This Row],[V. RECAUDOS RESOLUCIONES]])</f>
        <v>2244000</v>
      </c>
      <c r="S1492" s="11">
        <f>IFERROR(VLOOKUP(Tabla1[[#This Row],[FECHA]],'RECAUDOS LOCALES'!A:D,4,FALSE),0)</f>
        <v>9</v>
      </c>
      <c r="T1492" s="9">
        <f>IFERROR(VLOOKUP(Tabla1[[#This Row],[FECHA]],'RECAUDOS LOCALES'!A:D,3,FALSE),0)</f>
        <v>956196</v>
      </c>
      <c r="U1492" s="11">
        <f>IFERROR(VLOOKUP(Tabla1[[#This Row],[FECHA]],'RECAUDOS EXTERNOS'!A:D,4,FALSE),0)</f>
        <v>10</v>
      </c>
      <c r="V1492" s="9">
        <f>IFERROR(VLOOKUP(Tabla1[[#This Row],[FECHA]],'RECAUDOS EXTERNOS'!A:D,3,FALSE),0)</f>
        <v>2826715</v>
      </c>
    </row>
    <row r="1493" spans="1:22" x14ac:dyDescent="0.25">
      <c r="A1493" s="1">
        <v>39052</v>
      </c>
      <c r="B1493" s="3" t="s">
        <v>0</v>
      </c>
      <c r="C1493" s="2">
        <v>39052</v>
      </c>
      <c r="D1493" s="5">
        <f>YEAR(Tabla1[[#This Row],[FECHA]])</f>
        <v>2006</v>
      </c>
      <c r="E1493" s="5">
        <f>IFERROR(VLOOKUP(Tabla1[[#This Row],[FECHA]],'COMPARENDOS TOTALES'!A:D,4,FALSE),0)</f>
        <v>22</v>
      </c>
      <c r="F1493" s="9">
        <f>IFERROR(VLOOKUP(Tabla1[[#This Row],[FECHA]],'COMPARENDOS TOTALES'!A:D,3,FALSE),0)</f>
        <v>4732800</v>
      </c>
      <c r="G1493" s="5">
        <f>IFERROR(VLOOKUP(Tabla1[[#This Row],[FECHA]],EXONERACIONES!A:D,4,FALSE),0)</f>
        <v>15</v>
      </c>
      <c r="H1493" s="9">
        <f>IFERROR(VLOOKUP(Tabla1[[#This Row],[FECHA]],EXONERACIONES!A:D,3,FALSE),0)</f>
        <v>3291200</v>
      </c>
      <c r="I1493" s="5">
        <f>IFERROR(VLOOKUP(Tabla1[[#This Row],[FECHA]],'SIMIT CON RES'!A:D,4,FALSE),0)</f>
        <v>0</v>
      </c>
      <c r="J1493" s="9">
        <f>IFERROR(VLOOKUP(Tabla1[[#This Row],[FECHA]],'SIMIT CON RES'!A:D,3,FALSE),0)</f>
        <v>0</v>
      </c>
      <c r="K1493">
        <f>IFERROR(VLOOKUP(Tabla1[[#This Row],[FECHA]],'SIMIT SIN RES'!A:D,4,FALSE),0)</f>
        <v>0</v>
      </c>
      <c r="L1493" s="9">
        <f>IFERROR(VLOOKUP(Tabla1[[#This Row],[FECHA]],'SIMIT SIN RES'!A:D,3,FALSE),0)</f>
        <v>0</v>
      </c>
      <c r="M1493" s="5">
        <f>IFERROR(VLOOKUP(Tabla1[[#This Row],[FECHA]],'RECAUDOS DE COMPARENDOS'!A:D,4,FALSE),0)</f>
        <v>2</v>
      </c>
      <c r="N1493" s="9">
        <f>IFERROR(VLOOKUP(Tabla1[[#This Row],[FECHA]],'RECAUDOS DE COMPARENDOS'!A:D,3,FALSE),0)</f>
        <v>408000</v>
      </c>
      <c r="O1493" s="5">
        <f>IFERROR(VLOOKUP(Tabla1[[#This Row],[FECHA]],'RECAUDOS DE RESOLUCIONES'!A:D,4,FALSE),0)</f>
        <v>0</v>
      </c>
      <c r="P1493" s="9">
        <f>IFERROR(VLOOKUP(Tabla1[[#This Row],[FECHA]],'RECAUDOS DE RESOLUCIONES'!A:D,3,FALSE),0)</f>
        <v>0</v>
      </c>
      <c r="Q149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1493" s="9">
        <f>Tabla1[V. COMPARENDOS]-(Tabla1[V. EXONERACIONES]+Tabla1[[#This Row],[V. SIMIT CON RESOLUCION]]+Tabla1[[#This Row],[V. SIMIT SIN RESOLUCION]]+Tabla1[[#This Row],[V. RECAUDOS COMPARENDOS]]+Tabla1[[#This Row],[V. RECAUDOS RESOLUCIONES]])</f>
        <v>1033600</v>
      </c>
      <c r="S1493" s="11">
        <f>IFERROR(VLOOKUP(Tabla1[[#This Row],[FECHA]],'RECAUDOS LOCALES'!A:D,4,FALSE),0)</f>
        <v>0</v>
      </c>
      <c r="T1493" s="9">
        <f>IFERROR(VLOOKUP(Tabla1[[#This Row],[FECHA]],'RECAUDOS LOCALES'!A:D,3,FALSE),0)</f>
        <v>0</v>
      </c>
      <c r="U1493" s="11">
        <f>IFERROR(VLOOKUP(Tabla1[[#This Row],[FECHA]],'RECAUDOS EXTERNOS'!A:D,4,FALSE),0)</f>
        <v>9</v>
      </c>
      <c r="V1493" s="9">
        <f>IFERROR(VLOOKUP(Tabla1[[#This Row],[FECHA]],'RECAUDOS EXTERNOS'!A:D,3,FALSE),0)</f>
        <v>2407040</v>
      </c>
    </row>
    <row r="1494" spans="1:22" x14ac:dyDescent="0.25">
      <c r="A1494" s="1">
        <v>39053</v>
      </c>
      <c r="B1494" s="3" t="s">
        <v>5</v>
      </c>
      <c r="C1494" s="2">
        <v>39052</v>
      </c>
      <c r="D1494" s="5">
        <f>YEAR(Tabla1[[#This Row],[FECHA]])</f>
        <v>2006</v>
      </c>
      <c r="E1494" s="5">
        <f>IFERROR(VLOOKUP(Tabla1[[#This Row],[FECHA]],'COMPARENDOS TOTALES'!A:D,4,FALSE),0)</f>
        <v>32</v>
      </c>
      <c r="F1494" s="9">
        <f>IFERROR(VLOOKUP(Tabla1[[#This Row],[FECHA]],'COMPARENDOS TOTALES'!A:D,3,FALSE),0)</f>
        <v>7167200</v>
      </c>
      <c r="G1494" s="5">
        <f>IFERROR(VLOOKUP(Tabla1[[#This Row],[FECHA]],EXONERACIONES!A:D,4,FALSE),0)</f>
        <v>21</v>
      </c>
      <c r="H1494" s="9">
        <f>IFERROR(VLOOKUP(Tabla1[[#This Row],[FECHA]],EXONERACIONES!A:D,3,FALSE),0)</f>
        <v>4814400</v>
      </c>
      <c r="I1494" s="5">
        <f>IFERROR(VLOOKUP(Tabla1[[#This Row],[FECHA]],'SIMIT CON RES'!A:D,4,FALSE),0)</f>
        <v>0</v>
      </c>
      <c r="J1494" s="9">
        <f>IFERROR(VLOOKUP(Tabla1[[#This Row],[FECHA]],'SIMIT CON RES'!A:D,3,FALSE),0)</f>
        <v>0</v>
      </c>
      <c r="K1494">
        <f>IFERROR(VLOOKUP(Tabla1[[#This Row],[FECHA]],'SIMIT SIN RES'!A:D,4,FALSE),0)</f>
        <v>0</v>
      </c>
      <c r="L1494" s="9">
        <f>IFERROR(VLOOKUP(Tabla1[[#This Row],[FECHA]],'SIMIT SIN RES'!A:D,3,FALSE),0)</f>
        <v>0</v>
      </c>
      <c r="M1494" s="5">
        <f>IFERROR(VLOOKUP(Tabla1[[#This Row],[FECHA]],'RECAUDOS DE COMPARENDOS'!A:D,4,FALSE),0)</f>
        <v>2</v>
      </c>
      <c r="N1494" s="9">
        <f>IFERROR(VLOOKUP(Tabla1[[#This Row],[FECHA]],'RECAUDOS DE COMPARENDOS'!A:D,3,FALSE),0)</f>
        <v>408000</v>
      </c>
      <c r="O1494" s="5">
        <f>IFERROR(VLOOKUP(Tabla1[[#This Row],[FECHA]],'RECAUDOS DE RESOLUCIONES'!A:D,4,FALSE),0)</f>
        <v>0</v>
      </c>
      <c r="P1494" s="9">
        <f>IFERROR(VLOOKUP(Tabla1[[#This Row],[FECHA]],'RECAUDOS DE RESOLUCIONES'!A:D,3,FALSE),0)</f>
        <v>0</v>
      </c>
      <c r="Q149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9</v>
      </c>
      <c r="R1494" s="9">
        <f>Tabla1[V. COMPARENDOS]-(Tabla1[V. EXONERACIONES]+Tabla1[[#This Row],[V. SIMIT CON RESOLUCION]]+Tabla1[[#This Row],[V. SIMIT SIN RESOLUCION]]+Tabla1[[#This Row],[V. RECAUDOS COMPARENDOS]]+Tabla1[[#This Row],[V. RECAUDOS RESOLUCIONES]])</f>
        <v>1944800</v>
      </c>
      <c r="S1494" s="11">
        <f>IFERROR(VLOOKUP(Tabla1[[#This Row],[FECHA]],'RECAUDOS LOCALES'!A:D,4,FALSE),0)</f>
        <v>0</v>
      </c>
      <c r="T1494" s="9">
        <f>IFERROR(VLOOKUP(Tabla1[[#This Row],[FECHA]],'RECAUDOS LOCALES'!A:D,3,FALSE),0)</f>
        <v>0</v>
      </c>
      <c r="U1494" s="11">
        <f>IFERROR(VLOOKUP(Tabla1[[#This Row],[FECHA]],'RECAUDOS EXTERNOS'!A:D,4,FALSE),0)</f>
        <v>1</v>
      </c>
      <c r="V1494" s="9">
        <f>IFERROR(VLOOKUP(Tabla1[[#This Row],[FECHA]],'RECAUDOS EXTERNOS'!A:D,3,FALSE),0)</f>
        <v>115772</v>
      </c>
    </row>
    <row r="1495" spans="1:22" x14ac:dyDescent="0.25">
      <c r="A1495" s="1">
        <v>39054</v>
      </c>
      <c r="B1495" s="3" t="s">
        <v>4</v>
      </c>
      <c r="C1495" s="2">
        <v>39052</v>
      </c>
      <c r="D1495" s="5">
        <f>YEAR(Tabla1[[#This Row],[FECHA]])</f>
        <v>2006</v>
      </c>
      <c r="E1495" s="5">
        <f>IFERROR(VLOOKUP(Tabla1[[#This Row],[FECHA]],'COMPARENDOS TOTALES'!A:D,4,FALSE),0)</f>
        <v>22</v>
      </c>
      <c r="F1495" s="9">
        <f>IFERROR(VLOOKUP(Tabla1[[#This Row],[FECHA]],'COMPARENDOS TOTALES'!A:D,3,FALSE),0)</f>
        <v>5412800</v>
      </c>
      <c r="G1495" s="5">
        <f>IFERROR(VLOOKUP(Tabla1[[#This Row],[FECHA]],EXONERACIONES!A:D,4,FALSE),0)</f>
        <v>10</v>
      </c>
      <c r="H1495" s="9">
        <f>IFERROR(VLOOKUP(Tabla1[[#This Row],[FECHA]],EXONERACIONES!A:D,3,FALSE),0)</f>
        <v>2652000</v>
      </c>
      <c r="I1495" s="5">
        <f>IFERROR(VLOOKUP(Tabla1[[#This Row],[FECHA]],'SIMIT CON RES'!A:D,4,FALSE),0)</f>
        <v>0</v>
      </c>
      <c r="J1495" s="9">
        <f>IFERROR(VLOOKUP(Tabla1[[#This Row],[FECHA]],'SIMIT CON RES'!A:D,3,FALSE),0)</f>
        <v>0</v>
      </c>
      <c r="K1495">
        <f>IFERROR(VLOOKUP(Tabla1[[#This Row],[FECHA]],'SIMIT SIN RES'!A:D,4,FALSE),0)</f>
        <v>0</v>
      </c>
      <c r="L1495" s="9">
        <f>IFERROR(VLOOKUP(Tabla1[[#This Row],[FECHA]],'SIMIT SIN RES'!A:D,3,FALSE),0)</f>
        <v>0</v>
      </c>
      <c r="M1495" s="5">
        <f>IFERROR(VLOOKUP(Tabla1[[#This Row],[FECHA]],'RECAUDOS DE COMPARENDOS'!A:D,4,FALSE),0)</f>
        <v>1</v>
      </c>
      <c r="N1495" s="9">
        <f>IFERROR(VLOOKUP(Tabla1[[#This Row],[FECHA]],'RECAUDOS DE COMPARENDOS'!A:D,3,FALSE),0)</f>
        <v>204000</v>
      </c>
      <c r="O1495" s="5">
        <f>IFERROR(VLOOKUP(Tabla1[[#This Row],[FECHA]],'RECAUDOS DE RESOLUCIONES'!A:D,4,FALSE),0)</f>
        <v>0</v>
      </c>
      <c r="P1495" s="9">
        <f>IFERROR(VLOOKUP(Tabla1[[#This Row],[FECHA]],'RECAUDOS DE RESOLUCIONES'!A:D,3,FALSE),0)</f>
        <v>0</v>
      </c>
      <c r="Q149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11</v>
      </c>
      <c r="R1495" s="9">
        <f>Tabla1[V. COMPARENDOS]-(Tabla1[V. EXONERACIONES]+Tabla1[[#This Row],[V. SIMIT CON RESOLUCION]]+Tabla1[[#This Row],[V. SIMIT SIN RESOLUCION]]+Tabla1[[#This Row],[V. RECAUDOS COMPARENDOS]]+Tabla1[[#This Row],[V. RECAUDOS RESOLUCIONES]])</f>
        <v>2556800</v>
      </c>
      <c r="S1495" s="11">
        <f>IFERROR(VLOOKUP(Tabla1[[#This Row],[FECHA]],'RECAUDOS LOCALES'!A:D,4,FALSE),0)</f>
        <v>0</v>
      </c>
      <c r="T1495" s="9">
        <f>IFERROR(VLOOKUP(Tabla1[[#This Row],[FECHA]],'RECAUDOS LOCALES'!A:D,3,FALSE),0)</f>
        <v>0</v>
      </c>
      <c r="U1495" s="11">
        <f>IFERROR(VLOOKUP(Tabla1[[#This Row],[FECHA]],'RECAUDOS EXTERNOS'!A:D,4,FALSE),0)</f>
        <v>0</v>
      </c>
      <c r="V1495" s="9">
        <f>IFERROR(VLOOKUP(Tabla1[[#This Row],[FECHA]],'RECAUDOS EXTERNOS'!A:D,3,FALSE),0)</f>
        <v>0</v>
      </c>
    </row>
    <row r="1496" spans="1:22" x14ac:dyDescent="0.25">
      <c r="A1496" s="1">
        <v>39055</v>
      </c>
      <c r="B1496" s="3" t="s">
        <v>1</v>
      </c>
      <c r="C1496" s="2">
        <v>39052</v>
      </c>
      <c r="D1496" s="5">
        <f>YEAR(Tabla1[[#This Row],[FECHA]])</f>
        <v>2006</v>
      </c>
      <c r="E1496" s="5">
        <f>IFERROR(VLOOKUP(Tabla1[[#This Row],[FECHA]],'COMPARENDOS TOTALES'!A:D,4,FALSE),0)</f>
        <v>31</v>
      </c>
      <c r="F1496" s="9">
        <f>IFERROR(VLOOKUP(Tabla1[[#This Row],[FECHA]],'COMPARENDOS TOTALES'!A:D,3,FALSE),0)</f>
        <v>8268800</v>
      </c>
      <c r="G1496" s="5">
        <f>IFERROR(VLOOKUP(Tabla1[[#This Row],[FECHA]],EXONERACIONES!A:D,4,FALSE),0)</f>
        <v>26</v>
      </c>
      <c r="H1496" s="9">
        <f>IFERROR(VLOOKUP(Tabla1[[#This Row],[FECHA]],EXONERACIONES!A:D,3,FALSE),0)</f>
        <v>7248800</v>
      </c>
      <c r="I1496" s="5">
        <f>IFERROR(VLOOKUP(Tabla1[[#This Row],[FECHA]],'SIMIT CON RES'!A:D,4,FALSE),0)</f>
        <v>0</v>
      </c>
      <c r="J1496" s="9">
        <f>IFERROR(VLOOKUP(Tabla1[[#This Row],[FECHA]],'SIMIT CON RES'!A:D,3,FALSE),0)</f>
        <v>0</v>
      </c>
      <c r="K1496">
        <f>IFERROR(VLOOKUP(Tabla1[[#This Row],[FECHA]],'SIMIT SIN RES'!A:D,4,FALSE),0)</f>
        <v>0</v>
      </c>
      <c r="L1496" s="9">
        <f>IFERROR(VLOOKUP(Tabla1[[#This Row],[FECHA]],'SIMIT SIN RES'!A:D,3,FALSE),0)</f>
        <v>0</v>
      </c>
      <c r="M1496" s="5">
        <f>IFERROR(VLOOKUP(Tabla1[[#This Row],[FECHA]],'RECAUDOS DE COMPARENDOS'!A:D,4,FALSE),0)</f>
        <v>0</v>
      </c>
      <c r="N1496" s="9">
        <f>IFERROR(VLOOKUP(Tabla1[[#This Row],[FECHA]],'RECAUDOS DE COMPARENDOS'!A:D,3,FALSE),0)</f>
        <v>0</v>
      </c>
      <c r="O1496" s="5">
        <f>IFERROR(VLOOKUP(Tabla1[[#This Row],[FECHA]],'RECAUDOS DE RESOLUCIONES'!A:D,4,FALSE),0)</f>
        <v>0</v>
      </c>
      <c r="P1496" s="9">
        <f>IFERROR(VLOOKUP(Tabla1[[#This Row],[FECHA]],'RECAUDOS DE RESOLUCIONES'!A:D,3,FALSE),0)</f>
        <v>0</v>
      </c>
      <c r="Q149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1496" s="9">
        <f>Tabla1[V. COMPARENDOS]-(Tabla1[V. EXONERACIONES]+Tabla1[[#This Row],[V. SIMIT CON RESOLUCION]]+Tabla1[[#This Row],[V. SIMIT SIN RESOLUCION]]+Tabla1[[#This Row],[V. RECAUDOS COMPARENDOS]]+Tabla1[[#This Row],[V. RECAUDOS RESOLUCIONES]])</f>
        <v>1020000</v>
      </c>
      <c r="S1496" s="11">
        <f>IFERROR(VLOOKUP(Tabla1[[#This Row],[FECHA]],'RECAUDOS LOCALES'!A:D,4,FALSE),0)</f>
        <v>8</v>
      </c>
      <c r="T1496" s="9">
        <f>IFERROR(VLOOKUP(Tabla1[[#This Row],[FECHA]],'RECAUDOS LOCALES'!A:D,3,FALSE),0)</f>
        <v>937818</v>
      </c>
      <c r="U1496" s="11">
        <f>IFERROR(VLOOKUP(Tabla1[[#This Row],[FECHA]],'RECAUDOS EXTERNOS'!A:D,4,FALSE),0)</f>
        <v>7</v>
      </c>
      <c r="V1496" s="9">
        <f>IFERROR(VLOOKUP(Tabla1[[#This Row],[FECHA]],'RECAUDOS EXTERNOS'!A:D,3,FALSE),0)</f>
        <v>1894845</v>
      </c>
    </row>
    <row r="1497" spans="1:22" x14ac:dyDescent="0.25">
      <c r="A1497" s="1">
        <v>39056</v>
      </c>
      <c r="B1497" s="3" t="s">
        <v>2</v>
      </c>
      <c r="C1497" s="2">
        <v>39052</v>
      </c>
      <c r="D1497" s="5">
        <f>YEAR(Tabla1[[#This Row],[FECHA]])</f>
        <v>2006</v>
      </c>
      <c r="E1497" s="5">
        <f>IFERROR(VLOOKUP(Tabla1[[#This Row],[FECHA]],'COMPARENDOS TOTALES'!A:D,4,FALSE),0)</f>
        <v>22</v>
      </c>
      <c r="F1497" s="9">
        <f>IFERROR(VLOOKUP(Tabla1[[#This Row],[FECHA]],'COMPARENDOS TOTALES'!A:D,3,FALSE),0)</f>
        <v>5222400</v>
      </c>
      <c r="G1497" s="5">
        <f>IFERROR(VLOOKUP(Tabla1[[#This Row],[FECHA]],EXONERACIONES!A:D,4,FALSE),0)</f>
        <v>17</v>
      </c>
      <c r="H1497" s="9">
        <f>IFERROR(VLOOKUP(Tabla1[[#This Row],[FECHA]],EXONERACIONES!A:D,3,FALSE),0)</f>
        <v>4297600</v>
      </c>
      <c r="I1497" s="5">
        <f>IFERROR(VLOOKUP(Tabla1[[#This Row],[FECHA]],'SIMIT CON RES'!A:D,4,FALSE),0)</f>
        <v>0</v>
      </c>
      <c r="J1497" s="9">
        <f>IFERROR(VLOOKUP(Tabla1[[#This Row],[FECHA]],'SIMIT CON RES'!A:D,3,FALSE),0)</f>
        <v>0</v>
      </c>
      <c r="K1497">
        <f>IFERROR(VLOOKUP(Tabla1[[#This Row],[FECHA]],'SIMIT SIN RES'!A:D,4,FALSE),0)</f>
        <v>0</v>
      </c>
      <c r="L1497" s="9">
        <f>IFERROR(VLOOKUP(Tabla1[[#This Row],[FECHA]],'SIMIT SIN RES'!A:D,3,FALSE),0)</f>
        <v>0</v>
      </c>
      <c r="M1497" s="5">
        <f>IFERROR(VLOOKUP(Tabla1[[#This Row],[FECHA]],'RECAUDOS DE COMPARENDOS'!A:D,4,FALSE),0)</f>
        <v>0</v>
      </c>
      <c r="N1497" s="9">
        <f>IFERROR(VLOOKUP(Tabla1[[#This Row],[FECHA]],'RECAUDOS DE COMPARENDOS'!A:D,3,FALSE),0)</f>
        <v>0</v>
      </c>
      <c r="O1497" s="5">
        <f>IFERROR(VLOOKUP(Tabla1[[#This Row],[FECHA]],'RECAUDOS DE RESOLUCIONES'!A:D,4,FALSE),0)</f>
        <v>0</v>
      </c>
      <c r="P1497" s="9">
        <f>IFERROR(VLOOKUP(Tabla1[[#This Row],[FECHA]],'RECAUDOS DE RESOLUCIONES'!A:D,3,FALSE),0)</f>
        <v>0</v>
      </c>
      <c r="Q149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1497" s="9">
        <f>Tabla1[V. COMPARENDOS]-(Tabla1[V. EXONERACIONES]+Tabla1[[#This Row],[V. SIMIT CON RESOLUCION]]+Tabla1[[#This Row],[V. SIMIT SIN RESOLUCION]]+Tabla1[[#This Row],[V. RECAUDOS COMPARENDOS]]+Tabla1[[#This Row],[V. RECAUDOS RESOLUCIONES]])</f>
        <v>924800</v>
      </c>
      <c r="S1497" s="11">
        <f>IFERROR(VLOOKUP(Tabla1[[#This Row],[FECHA]],'RECAUDOS LOCALES'!A:D,4,FALSE),0)</f>
        <v>7</v>
      </c>
      <c r="T1497" s="9">
        <f>IFERROR(VLOOKUP(Tabla1[[#This Row],[FECHA]],'RECAUDOS LOCALES'!A:D,3,FALSE),0)</f>
        <v>733180</v>
      </c>
      <c r="U1497" s="11">
        <f>IFERROR(VLOOKUP(Tabla1[[#This Row],[FECHA]],'RECAUDOS EXTERNOS'!A:D,4,FALSE),0)</f>
        <v>5</v>
      </c>
      <c r="V1497" s="9">
        <f>IFERROR(VLOOKUP(Tabla1[[#This Row],[FECHA]],'RECAUDOS EXTERNOS'!A:D,3,FALSE),0)</f>
        <v>1206500</v>
      </c>
    </row>
    <row r="1498" spans="1:22" x14ac:dyDescent="0.25">
      <c r="A1498" s="1">
        <v>39057</v>
      </c>
      <c r="B1498" s="3" t="s">
        <v>3</v>
      </c>
      <c r="C1498" s="2">
        <v>39052</v>
      </c>
      <c r="D1498" s="5">
        <f>YEAR(Tabla1[[#This Row],[FECHA]])</f>
        <v>2006</v>
      </c>
      <c r="E1498" s="5">
        <f>IFERROR(VLOOKUP(Tabla1[[#This Row],[FECHA]],'COMPARENDOS TOTALES'!A:D,4,FALSE),0)</f>
        <v>29</v>
      </c>
      <c r="F1498" s="9">
        <f>IFERROR(VLOOKUP(Tabla1[[#This Row],[FECHA]],'COMPARENDOS TOTALES'!A:D,3,FALSE),0)</f>
        <v>7969600</v>
      </c>
      <c r="G1498" s="5">
        <f>IFERROR(VLOOKUP(Tabla1[[#This Row],[FECHA]],EXONERACIONES!A:D,4,FALSE),0)</f>
        <v>23</v>
      </c>
      <c r="H1498" s="9">
        <f>IFERROR(VLOOKUP(Tabla1[[#This Row],[FECHA]],EXONERACIONES!A:D,3,FALSE),0)</f>
        <v>6745600</v>
      </c>
      <c r="I1498" s="5">
        <f>IFERROR(VLOOKUP(Tabla1[[#This Row],[FECHA]],'SIMIT CON RES'!A:D,4,FALSE),0)</f>
        <v>0</v>
      </c>
      <c r="J1498" s="9">
        <f>IFERROR(VLOOKUP(Tabla1[[#This Row],[FECHA]],'SIMIT CON RES'!A:D,3,FALSE),0)</f>
        <v>0</v>
      </c>
      <c r="K1498">
        <f>IFERROR(VLOOKUP(Tabla1[[#This Row],[FECHA]],'SIMIT SIN RES'!A:D,4,FALSE),0)</f>
        <v>0</v>
      </c>
      <c r="L1498" s="9">
        <f>IFERROR(VLOOKUP(Tabla1[[#This Row],[FECHA]],'SIMIT SIN RES'!A:D,3,FALSE),0)</f>
        <v>0</v>
      </c>
      <c r="M1498" s="5">
        <f>IFERROR(VLOOKUP(Tabla1[[#This Row],[FECHA]],'RECAUDOS DE COMPARENDOS'!A:D,4,FALSE),0)</f>
        <v>3</v>
      </c>
      <c r="N1498" s="9">
        <f>IFERROR(VLOOKUP(Tabla1[[#This Row],[FECHA]],'RECAUDOS DE COMPARENDOS'!A:D,3,FALSE),0)</f>
        <v>612000</v>
      </c>
      <c r="O1498" s="5">
        <f>IFERROR(VLOOKUP(Tabla1[[#This Row],[FECHA]],'RECAUDOS DE RESOLUCIONES'!A:D,4,FALSE),0)</f>
        <v>0</v>
      </c>
      <c r="P1498" s="9">
        <f>IFERROR(VLOOKUP(Tabla1[[#This Row],[FECHA]],'RECAUDOS DE RESOLUCIONES'!A:D,3,FALSE),0)</f>
        <v>0</v>
      </c>
      <c r="Q149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1498" s="9">
        <f>Tabla1[V. COMPARENDOS]-(Tabla1[V. EXONERACIONES]+Tabla1[[#This Row],[V. SIMIT CON RESOLUCION]]+Tabla1[[#This Row],[V. SIMIT SIN RESOLUCION]]+Tabla1[[#This Row],[V. RECAUDOS COMPARENDOS]]+Tabla1[[#This Row],[V. RECAUDOS RESOLUCIONES]])</f>
        <v>612000</v>
      </c>
      <c r="S1498" s="11">
        <f>IFERROR(VLOOKUP(Tabla1[[#This Row],[FECHA]],'RECAUDOS LOCALES'!A:D,4,FALSE),0)</f>
        <v>10</v>
      </c>
      <c r="T1498" s="9">
        <f>IFERROR(VLOOKUP(Tabla1[[#This Row],[FECHA]],'RECAUDOS LOCALES'!A:D,3,FALSE),0)</f>
        <v>1191513</v>
      </c>
      <c r="U1498" s="11">
        <f>IFERROR(VLOOKUP(Tabla1[[#This Row],[FECHA]],'RECAUDOS EXTERNOS'!A:D,4,FALSE),0)</f>
        <v>6</v>
      </c>
      <c r="V1498" s="9">
        <f>IFERROR(VLOOKUP(Tabla1[[#This Row],[FECHA]],'RECAUDOS EXTERNOS'!A:D,3,FALSE),0)</f>
        <v>1227000</v>
      </c>
    </row>
    <row r="1499" spans="1:22" x14ac:dyDescent="0.25">
      <c r="A1499" s="1">
        <v>39058</v>
      </c>
      <c r="B1499" s="3" t="s">
        <v>6</v>
      </c>
      <c r="C1499" s="2">
        <v>39052</v>
      </c>
      <c r="D1499" s="5">
        <f>YEAR(Tabla1[[#This Row],[FECHA]])</f>
        <v>2006</v>
      </c>
      <c r="E1499" s="5">
        <f>IFERROR(VLOOKUP(Tabla1[[#This Row],[FECHA]],'COMPARENDOS TOTALES'!A:D,4,FALSE),0)</f>
        <v>31</v>
      </c>
      <c r="F1499" s="9">
        <f>IFERROR(VLOOKUP(Tabla1[[#This Row],[FECHA]],'COMPARENDOS TOTALES'!A:D,3,FALSE),0)</f>
        <v>6854400</v>
      </c>
      <c r="G1499" s="5">
        <f>IFERROR(VLOOKUP(Tabla1[[#This Row],[FECHA]],EXONERACIONES!A:D,4,FALSE),0)</f>
        <v>24</v>
      </c>
      <c r="H1499" s="9">
        <f>IFERROR(VLOOKUP(Tabla1[[#This Row],[FECHA]],EXONERACIONES!A:D,3,FALSE),0)</f>
        <v>5018400</v>
      </c>
      <c r="I1499" s="5">
        <f>IFERROR(VLOOKUP(Tabla1[[#This Row],[FECHA]],'SIMIT CON RES'!A:D,4,FALSE),0)</f>
        <v>0</v>
      </c>
      <c r="J1499" s="9">
        <f>IFERROR(VLOOKUP(Tabla1[[#This Row],[FECHA]],'SIMIT CON RES'!A:D,3,FALSE),0)</f>
        <v>0</v>
      </c>
      <c r="K1499">
        <f>IFERROR(VLOOKUP(Tabla1[[#This Row],[FECHA]],'SIMIT SIN RES'!A:D,4,FALSE),0)</f>
        <v>0</v>
      </c>
      <c r="L1499" s="9">
        <f>IFERROR(VLOOKUP(Tabla1[[#This Row],[FECHA]],'SIMIT SIN RES'!A:D,3,FALSE),0)</f>
        <v>0</v>
      </c>
      <c r="M1499" s="5">
        <f>IFERROR(VLOOKUP(Tabla1[[#This Row],[FECHA]],'RECAUDOS DE COMPARENDOS'!A:D,4,FALSE),0)</f>
        <v>1</v>
      </c>
      <c r="N1499" s="9">
        <f>IFERROR(VLOOKUP(Tabla1[[#This Row],[FECHA]],'RECAUDOS DE COMPARENDOS'!A:D,3,FALSE),0)</f>
        <v>204000</v>
      </c>
      <c r="O1499" s="5">
        <f>IFERROR(VLOOKUP(Tabla1[[#This Row],[FECHA]],'RECAUDOS DE RESOLUCIONES'!A:D,4,FALSE),0)</f>
        <v>0</v>
      </c>
      <c r="P1499" s="9">
        <f>IFERROR(VLOOKUP(Tabla1[[#This Row],[FECHA]],'RECAUDOS DE RESOLUCIONES'!A:D,3,FALSE),0)</f>
        <v>0</v>
      </c>
      <c r="Q149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1499" s="9">
        <f>Tabla1[V. COMPARENDOS]-(Tabla1[V. EXONERACIONES]+Tabla1[[#This Row],[V. SIMIT CON RESOLUCION]]+Tabla1[[#This Row],[V. SIMIT SIN RESOLUCION]]+Tabla1[[#This Row],[V. RECAUDOS COMPARENDOS]]+Tabla1[[#This Row],[V. RECAUDOS RESOLUCIONES]])</f>
        <v>1632000</v>
      </c>
      <c r="S1499" s="11">
        <f>IFERROR(VLOOKUP(Tabla1[[#This Row],[FECHA]],'RECAUDOS LOCALES'!A:D,4,FALSE),0)</f>
        <v>0</v>
      </c>
      <c r="T1499" s="9">
        <f>IFERROR(VLOOKUP(Tabla1[[#This Row],[FECHA]],'RECAUDOS LOCALES'!A:D,3,FALSE),0)</f>
        <v>0</v>
      </c>
      <c r="U1499" s="11">
        <f>IFERROR(VLOOKUP(Tabla1[[#This Row],[FECHA]],'RECAUDOS EXTERNOS'!A:D,4,FALSE),0)</f>
        <v>21</v>
      </c>
      <c r="V1499" s="9">
        <f>IFERROR(VLOOKUP(Tabla1[[#This Row],[FECHA]],'RECAUDOS EXTERNOS'!A:D,3,FALSE),0)</f>
        <v>4744494</v>
      </c>
    </row>
    <row r="1500" spans="1:22" x14ac:dyDescent="0.25">
      <c r="A1500" s="1">
        <v>39059</v>
      </c>
      <c r="B1500" s="3" t="s">
        <v>0</v>
      </c>
      <c r="C1500" s="2">
        <v>39052</v>
      </c>
      <c r="D1500" s="5">
        <f>YEAR(Tabla1[[#This Row],[FECHA]])</f>
        <v>2006</v>
      </c>
      <c r="E1500" s="5">
        <f>IFERROR(VLOOKUP(Tabla1[[#This Row],[FECHA]],'COMPARENDOS TOTALES'!A:D,4,FALSE),0)</f>
        <v>36</v>
      </c>
      <c r="F1500" s="9">
        <f>IFERROR(VLOOKUP(Tabla1[[#This Row],[FECHA]],'COMPARENDOS TOTALES'!A:D,3,FALSE),0)</f>
        <v>8064800</v>
      </c>
      <c r="G1500" s="5">
        <f>IFERROR(VLOOKUP(Tabla1[[#This Row],[FECHA]],EXONERACIONES!A:D,4,FALSE),0)</f>
        <v>21</v>
      </c>
      <c r="H1500" s="9">
        <f>IFERROR(VLOOKUP(Tabla1[[#This Row],[FECHA]],EXONERACIONES!A:D,3,FALSE),0)</f>
        <v>4800800</v>
      </c>
      <c r="I1500" s="5">
        <f>IFERROR(VLOOKUP(Tabla1[[#This Row],[FECHA]],'SIMIT CON RES'!A:D,4,FALSE),0)</f>
        <v>0</v>
      </c>
      <c r="J1500" s="9">
        <f>IFERROR(VLOOKUP(Tabla1[[#This Row],[FECHA]],'SIMIT CON RES'!A:D,3,FALSE),0)</f>
        <v>0</v>
      </c>
      <c r="K1500">
        <f>IFERROR(VLOOKUP(Tabla1[[#This Row],[FECHA]],'SIMIT SIN RES'!A:D,4,FALSE),0)</f>
        <v>0</v>
      </c>
      <c r="L1500" s="9">
        <f>IFERROR(VLOOKUP(Tabla1[[#This Row],[FECHA]],'SIMIT SIN RES'!A:D,3,FALSE),0)</f>
        <v>0</v>
      </c>
      <c r="M1500" s="5">
        <f>IFERROR(VLOOKUP(Tabla1[[#This Row],[FECHA]],'RECAUDOS DE COMPARENDOS'!A:D,4,FALSE),0)</f>
        <v>1</v>
      </c>
      <c r="N1500" s="9">
        <f>IFERROR(VLOOKUP(Tabla1[[#This Row],[FECHA]],'RECAUDOS DE COMPARENDOS'!A:D,3,FALSE),0)</f>
        <v>204000</v>
      </c>
      <c r="O1500" s="5">
        <f>IFERROR(VLOOKUP(Tabla1[[#This Row],[FECHA]],'RECAUDOS DE RESOLUCIONES'!A:D,4,FALSE),0)</f>
        <v>0</v>
      </c>
      <c r="P1500" s="9">
        <f>IFERROR(VLOOKUP(Tabla1[[#This Row],[FECHA]],'RECAUDOS DE RESOLUCIONES'!A:D,3,FALSE),0)</f>
        <v>0</v>
      </c>
      <c r="Q150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14</v>
      </c>
      <c r="R1500" s="9">
        <f>Tabla1[V. COMPARENDOS]-(Tabla1[V. EXONERACIONES]+Tabla1[[#This Row],[V. SIMIT CON RESOLUCION]]+Tabla1[[#This Row],[V. SIMIT SIN RESOLUCION]]+Tabla1[[#This Row],[V. RECAUDOS COMPARENDOS]]+Tabla1[[#This Row],[V. RECAUDOS RESOLUCIONES]])</f>
        <v>3060000</v>
      </c>
      <c r="S1500" s="11">
        <f>IFERROR(VLOOKUP(Tabla1[[#This Row],[FECHA]],'RECAUDOS LOCALES'!A:D,4,FALSE),0)</f>
        <v>0</v>
      </c>
      <c r="T1500" s="9">
        <f>IFERROR(VLOOKUP(Tabla1[[#This Row],[FECHA]],'RECAUDOS LOCALES'!A:D,3,FALSE),0)</f>
        <v>0</v>
      </c>
      <c r="U1500" s="11">
        <f>IFERROR(VLOOKUP(Tabla1[[#This Row],[FECHA]],'RECAUDOS EXTERNOS'!A:D,4,FALSE),0)</f>
        <v>0</v>
      </c>
      <c r="V1500" s="9">
        <f>IFERROR(VLOOKUP(Tabla1[[#This Row],[FECHA]],'RECAUDOS EXTERNOS'!A:D,3,FALSE),0)</f>
        <v>0</v>
      </c>
    </row>
    <row r="1501" spans="1:22" x14ac:dyDescent="0.25">
      <c r="A1501" s="1">
        <v>39060</v>
      </c>
      <c r="B1501" s="3" t="s">
        <v>5</v>
      </c>
      <c r="C1501" s="2">
        <v>39052</v>
      </c>
      <c r="D1501" s="5">
        <f>YEAR(Tabla1[[#This Row],[FECHA]])</f>
        <v>2006</v>
      </c>
      <c r="E1501" s="5">
        <f>IFERROR(VLOOKUP(Tabla1[[#This Row],[FECHA]],'COMPARENDOS TOTALES'!A:D,4,FALSE),0)</f>
        <v>34</v>
      </c>
      <c r="F1501" s="9">
        <f>IFERROR(VLOOKUP(Tabla1[[#This Row],[FECHA]],'COMPARENDOS TOTALES'!A:D,3,FALSE),0)</f>
        <v>7085600</v>
      </c>
      <c r="G1501" s="5">
        <f>IFERROR(VLOOKUP(Tabla1[[#This Row],[FECHA]],EXONERACIONES!A:D,4,FALSE),0)</f>
        <v>22</v>
      </c>
      <c r="H1501" s="9">
        <f>IFERROR(VLOOKUP(Tabla1[[#This Row],[FECHA]],EXONERACIONES!A:D,3,FALSE),0)</f>
        <v>4624000</v>
      </c>
      <c r="I1501" s="5">
        <f>IFERROR(VLOOKUP(Tabla1[[#This Row],[FECHA]],'SIMIT CON RES'!A:D,4,FALSE),0)</f>
        <v>0</v>
      </c>
      <c r="J1501" s="9">
        <f>IFERROR(VLOOKUP(Tabla1[[#This Row],[FECHA]],'SIMIT CON RES'!A:D,3,FALSE),0)</f>
        <v>0</v>
      </c>
      <c r="K1501">
        <f>IFERROR(VLOOKUP(Tabla1[[#This Row],[FECHA]],'SIMIT SIN RES'!A:D,4,FALSE),0)</f>
        <v>0</v>
      </c>
      <c r="L1501" s="9">
        <f>IFERROR(VLOOKUP(Tabla1[[#This Row],[FECHA]],'SIMIT SIN RES'!A:D,3,FALSE),0)</f>
        <v>0</v>
      </c>
      <c r="M1501" s="5">
        <f>IFERROR(VLOOKUP(Tabla1[[#This Row],[FECHA]],'RECAUDOS DE COMPARENDOS'!A:D,4,FALSE),0)</f>
        <v>4</v>
      </c>
      <c r="N1501" s="9">
        <f>IFERROR(VLOOKUP(Tabla1[[#This Row],[FECHA]],'RECAUDOS DE COMPARENDOS'!A:D,3,FALSE),0)</f>
        <v>816000</v>
      </c>
      <c r="O1501" s="5">
        <f>IFERROR(VLOOKUP(Tabla1[[#This Row],[FECHA]],'RECAUDOS DE RESOLUCIONES'!A:D,4,FALSE),0)</f>
        <v>0</v>
      </c>
      <c r="P1501" s="9">
        <f>IFERROR(VLOOKUP(Tabla1[[#This Row],[FECHA]],'RECAUDOS DE RESOLUCIONES'!A:D,3,FALSE),0)</f>
        <v>0</v>
      </c>
      <c r="Q150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8</v>
      </c>
      <c r="R1501" s="9">
        <f>Tabla1[V. COMPARENDOS]-(Tabla1[V. EXONERACIONES]+Tabla1[[#This Row],[V. SIMIT CON RESOLUCION]]+Tabla1[[#This Row],[V. SIMIT SIN RESOLUCION]]+Tabla1[[#This Row],[V. RECAUDOS COMPARENDOS]]+Tabla1[[#This Row],[V. RECAUDOS RESOLUCIONES]])</f>
        <v>1645600</v>
      </c>
      <c r="S1501" s="11">
        <f>IFERROR(VLOOKUP(Tabla1[[#This Row],[FECHA]],'RECAUDOS LOCALES'!A:D,4,FALSE),0)</f>
        <v>0</v>
      </c>
      <c r="T1501" s="9">
        <f>IFERROR(VLOOKUP(Tabla1[[#This Row],[FECHA]],'RECAUDOS LOCALES'!A:D,3,FALSE),0)</f>
        <v>0</v>
      </c>
      <c r="U1501" s="11">
        <f>IFERROR(VLOOKUP(Tabla1[[#This Row],[FECHA]],'RECAUDOS EXTERNOS'!A:D,4,FALSE),0)</f>
        <v>0</v>
      </c>
      <c r="V1501" s="9">
        <f>IFERROR(VLOOKUP(Tabla1[[#This Row],[FECHA]],'RECAUDOS EXTERNOS'!A:D,3,FALSE),0)</f>
        <v>0</v>
      </c>
    </row>
    <row r="1502" spans="1:22" x14ac:dyDescent="0.25">
      <c r="A1502" s="1">
        <v>39061</v>
      </c>
      <c r="B1502" s="3" t="s">
        <v>4</v>
      </c>
      <c r="C1502" s="2">
        <v>39052</v>
      </c>
      <c r="D1502" s="5">
        <f>YEAR(Tabla1[[#This Row],[FECHA]])</f>
        <v>2006</v>
      </c>
      <c r="E1502" s="5">
        <f>IFERROR(VLOOKUP(Tabla1[[#This Row],[FECHA]],'COMPARENDOS TOTALES'!A:D,4,FALSE),0)</f>
        <v>37</v>
      </c>
      <c r="F1502" s="9">
        <f>IFERROR(VLOOKUP(Tabla1[[#This Row],[FECHA]],'COMPARENDOS TOTALES'!A:D,3,FALSE),0)</f>
        <v>8296000</v>
      </c>
      <c r="G1502" s="5">
        <f>IFERROR(VLOOKUP(Tabla1[[#This Row],[FECHA]],EXONERACIONES!A:D,4,FALSE),0)</f>
        <v>25</v>
      </c>
      <c r="H1502" s="9">
        <f>IFERROR(VLOOKUP(Tabla1[[#This Row],[FECHA]],EXONERACIONES!A:D,3,FALSE),0)</f>
        <v>5834400</v>
      </c>
      <c r="I1502" s="5">
        <f>IFERROR(VLOOKUP(Tabla1[[#This Row],[FECHA]],'SIMIT CON RES'!A:D,4,FALSE),0)</f>
        <v>0</v>
      </c>
      <c r="J1502" s="9">
        <f>IFERROR(VLOOKUP(Tabla1[[#This Row],[FECHA]],'SIMIT CON RES'!A:D,3,FALSE),0)</f>
        <v>0</v>
      </c>
      <c r="K1502">
        <f>IFERROR(VLOOKUP(Tabla1[[#This Row],[FECHA]],'SIMIT SIN RES'!A:D,4,FALSE),0)</f>
        <v>0</v>
      </c>
      <c r="L1502" s="9">
        <f>IFERROR(VLOOKUP(Tabla1[[#This Row],[FECHA]],'SIMIT SIN RES'!A:D,3,FALSE),0)</f>
        <v>0</v>
      </c>
      <c r="M1502" s="5">
        <f>IFERROR(VLOOKUP(Tabla1[[#This Row],[FECHA]],'RECAUDOS DE COMPARENDOS'!A:D,4,FALSE),0)</f>
        <v>2</v>
      </c>
      <c r="N1502" s="9">
        <f>IFERROR(VLOOKUP(Tabla1[[#This Row],[FECHA]],'RECAUDOS DE COMPARENDOS'!A:D,3,FALSE),0)</f>
        <v>408000</v>
      </c>
      <c r="O1502" s="5">
        <f>IFERROR(VLOOKUP(Tabla1[[#This Row],[FECHA]],'RECAUDOS DE RESOLUCIONES'!A:D,4,FALSE),0)</f>
        <v>0</v>
      </c>
      <c r="P1502" s="9">
        <f>IFERROR(VLOOKUP(Tabla1[[#This Row],[FECHA]],'RECAUDOS DE RESOLUCIONES'!A:D,3,FALSE),0)</f>
        <v>0</v>
      </c>
      <c r="Q150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10</v>
      </c>
      <c r="R1502" s="9">
        <f>Tabla1[V. COMPARENDOS]-(Tabla1[V. EXONERACIONES]+Tabla1[[#This Row],[V. SIMIT CON RESOLUCION]]+Tabla1[[#This Row],[V. SIMIT SIN RESOLUCION]]+Tabla1[[#This Row],[V. RECAUDOS COMPARENDOS]]+Tabla1[[#This Row],[V. RECAUDOS RESOLUCIONES]])</f>
        <v>2053600</v>
      </c>
      <c r="S1502" s="11">
        <f>IFERROR(VLOOKUP(Tabla1[[#This Row],[FECHA]],'RECAUDOS LOCALES'!A:D,4,FALSE),0)</f>
        <v>0</v>
      </c>
      <c r="T1502" s="9">
        <f>IFERROR(VLOOKUP(Tabla1[[#This Row],[FECHA]],'RECAUDOS LOCALES'!A:D,3,FALSE),0)</f>
        <v>0</v>
      </c>
      <c r="U1502" s="11">
        <f>IFERROR(VLOOKUP(Tabla1[[#This Row],[FECHA]],'RECAUDOS EXTERNOS'!A:D,4,FALSE),0)</f>
        <v>0</v>
      </c>
      <c r="V1502" s="9">
        <f>IFERROR(VLOOKUP(Tabla1[[#This Row],[FECHA]],'RECAUDOS EXTERNOS'!A:D,3,FALSE),0)</f>
        <v>0</v>
      </c>
    </row>
    <row r="1503" spans="1:22" x14ac:dyDescent="0.25">
      <c r="A1503" s="1">
        <v>39062</v>
      </c>
      <c r="B1503" s="3" t="s">
        <v>1</v>
      </c>
      <c r="C1503" s="2">
        <v>39052</v>
      </c>
      <c r="D1503" s="5">
        <f>YEAR(Tabla1[[#This Row],[FECHA]])</f>
        <v>2006</v>
      </c>
      <c r="E1503" s="5">
        <f>IFERROR(VLOOKUP(Tabla1[[#This Row],[FECHA]],'COMPARENDOS TOTALES'!A:D,4,FALSE),0)</f>
        <v>40</v>
      </c>
      <c r="F1503" s="9">
        <f>IFERROR(VLOOKUP(Tabla1[[#This Row],[FECHA]],'COMPARENDOS TOTALES'!A:D,3,FALSE),0)</f>
        <v>8377600</v>
      </c>
      <c r="G1503" s="5">
        <f>IFERROR(VLOOKUP(Tabla1[[#This Row],[FECHA]],EXONERACIONES!A:D,4,FALSE),0)</f>
        <v>28</v>
      </c>
      <c r="H1503" s="9">
        <f>IFERROR(VLOOKUP(Tabla1[[#This Row],[FECHA]],EXONERACIONES!A:D,3,FALSE),0)</f>
        <v>5929600</v>
      </c>
      <c r="I1503" s="5">
        <f>IFERROR(VLOOKUP(Tabla1[[#This Row],[FECHA]],'SIMIT CON RES'!A:D,4,FALSE),0)</f>
        <v>0</v>
      </c>
      <c r="J1503" s="9">
        <f>IFERROR(VLOOKUP(Tabla1[[#This Row],[FECHA]],'SIMIT CON RES'!A:D,3,FALSE),0)</f>
        <v>0</v>
      </c>
      <c r="K1503">
        <f>IFERROR(VLOOKUP(Tabla1[[#This Row],[FECHA]],'SIMIT SIN RES'!A:D,4,FALSE),0)</f>
        <v>0</v>
      </c>
      <c r="L1503" s="9">
        <f>IFERROR(VLOOKUP(Tabla1[[#This Row],[FECHA]],'SIMIT SIN RES'!A:D,3,FALSE),0)</f>
        <v>0</v>
      </c>
      <c r="M1503" s="5">
        <f>IFERROR(VLOOKUP(Tabla1[[#This Row],[FECHA]],'RECAUDOS DE COMPARENDOS'!A:D,4,FALSE),0)</f>
        <v>2</v>
      </c>
      <c r="N1503" s="9">
        <f>IFERROR(VLOOKUP(Tabla1[[#This Row],[FECHA]],'RECAUDOS DE COMPARENDOS'!A:D,3,FALSE),0)</f>
        <v>408000</v>
      </c>
      <c r="O1503" s="5">
        <f>IFERROR(VLOOKUP(Tabla1[[#This Row],[FECHA]],'RECAUDOS DE RESOLUCIONES'!A:D,4,FALSE),0)</f>
        <v>0</v>
      </c>
      <c r="P1503" s="9">
        <f>IFERROR(VLOOKUP(Tabla1[[#This Row],[FECHA]],'RECAUDOS DE RESOLUCIONES'!A:D,3,FALSE),0)</f>
        <v>0</v>
      </c>
      <c r="Q150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10</v>
      </c>
      <c r="R1503" s="9">
        <f>Tabla1[V. COMPARENDOS]-(Tabla1[V. EXONERACIONES]+Tabla1[[#This Row],[V. SIMIT CON RESOLUCION]]+Tabla1[[#This Row],[V. SIMIT SIN RESOLUCION]]+Tabla1[[#This Row],[V. RECAUDOS COMPARENDOS]]+Tabla1[[#This Row],[V. RECAUDOS RESOLUCIONES]])</f>
        <v>2040000</v>
      </c>
      <c r="S1503" s="11">
        <f>IFERROR(VLOOKUP(Tabla1[[#This Row],[FECHA]],'RECAUDOS LOCALES'!A:D,4,FALSE),0)</f>
        <v>4</v>
      </c>
      <c r="T1503" s="9">
        <f>IFERROR(VLOOKUP(Tabla1[[#This Row],[FECHA]],'RECAUDOS LOCALES'!A:D,3,FALSE),0)</f>
        <v>350154</v>
      </c>
      <c r="U1503" s="11">
        <f>IFERROR(VLOOKUP(Tabla1[[#This Row],[FECHA]],'RECAUDOS EXTERNOS'!A:D,4,FALSE),0)</f>
        <v>8</v>
      </c>
      <c r="V1503" s="9">
        <f>IFERROR(VLOOKUP(Tabla1[[#This Row],[FECHA]],'RECAUDOS EXTERNOS'!A:D,3,FALSE),0)</f>
        <v>1596370</v>
      </c>
    </row>
    <row r="1504" spans="1:22" x14ac:dyDescent="0.25">
      <c r="A1504" s="1">
        <v>39063</v>
      </c>
      <c r="B1504" s="3" t="s">
        <v>2</v>
      </c>
      <c r="C1504" s="2">
        <v>39052</v>
      </c>
      <c r="D1504" s="5">
        <f>YEAR(Tabla1[[#This Row],[FECHA]])</f>
        <v>2006</v>
      </c>
      <c r="E1504" s="5">
        <f>IFERROR(VLOOKUP(Tabla1[[#This Row],[FECHA]],'COMPARENDOS TOTALES'!A:D,4,FALSE),0)</f>
        <v>43</v>
      </c>
      <c r="F1504" s="9">
        <f>IFERROR(VLOOKUP(Tabla1[[#This Row],[FECHA]],'COMPARENDOS TOTALES'!A:D,3,FALSE),0)</f>
        <v>10553600</v>
      </c>
      <c r="G1504" s="5">
        <f>IFERROR(VLOOKUP(Tabla1[[#This Row],[FECHA]],EXONERACIONES!A:D,4,FALSE),0)</f>
        <v>27</v>
      </c>
      <c r="H1504" s="9">
        <f>IFERROR(VLOOKUP(Tabla1[[#This Row],[FECHA]],EXONERACIONES!A:D,3,FALSE),0)</f>
        <v>6759200</v>
      </c>
      <c r="I1504" s="5">
        <f>IFERROR(VLOOKUP(Tabla1[[#This Row],[FECHA]],'SIMIT CON RES'!A:D,4,FALSE),0)</f>
        <v>0</v>
      </c>
      <c r="J1504" s="9">
        <f>IFERROR(VLOOKUP(Tabla1[[#This Row],[FECHA]],'SIMIT CON RES'!A:D,3,FALSE),0)</f>
        <v>0</v>
      </c>
      <c r="K1504">
        <f>IFERROR(VLOOKUP(Tabla1[[#This Row],[FECHA]],'SIMIT SIN RES'!A:D,4,FALSE),0)</f>
        <v>0</v>
      </c>
      <c r="L1504" s="9">
        <f>IFERROR(VLOOKUP(Tabla1[[#This Row],[FECHA]],'SIMIT SIN RES'!A:D,3,FALSE),0)</f>
        <v>0</v>
      </c>
      <c r="M1504" s="5">
        <f>IFERROR(VLOOKUP(Tabla1[[#This Row],[FECHA]],'RECAUDOS DE COMPARENDOS'!A:D,4,FALSE),0)</f>
        <v>4</v>
      </c>
      <c r="N1504" s="9">
        <f>IFERROR(VLOOKUP(Tabla1[[#This Row],[FECHA]],'RECAUDOS DE COMPARENDOS'!A:D,3,FALSE),0)</f>
        <v>829600</v>
      </c>
      <c r="O1504" s="5">
        <f>IFERROR(VLOOKUP(Tabla1[[#This Row],[FECHA]],'RECAUDOS DE RESOLUCIONES'!A:D,4,FALSE),0)</f>
        <v>0</v>
      </c>
      <c r="P1504" s="9">
        <f>IFERROR(VLOOKUP(Tabla1[[#This Row],[FECHA]],'RECAUDOS DE RESOLUCIONES'!A:D,3,FALSE),0)</f>
        <v>0</v>
      </c>
      <c r="Q150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12</v>
      </c>
      <c r="R1504" s="9">
        <f>Tabla1[V. COMPARENDOS]-(Tabla1[V. EXONERACIONES]+Tabla1[[#This Row],[V. SIMIT CON RESOLUCION]]+Tabla1[[#This Row],[V. SIMIT SIN RESOLUCION]]+Tabla1[[#This Row],[V. RECAUDOS COMPARENDOS]]+Tabla1[[#This Row],[V. RECAUDOS RESOLUCIONES]])</f>
        <v>2964800</v>
      </c>
      <c r="S1504" s="11">
        <f>IFERROR(VLOOKUP(Tabla1[[#This Row],[FECHA]],'RECAUDOS LOCALES'!A:D,4,FALSE),0)</f>
        <v>13</v>
      </c>
      <c r="T1504" s="9">
        <f>IFERROR(VLOOKUP(Tabla1[[#This Row],[FECHA]],'RECAUDOS LOCALES'!A:D,3,FALSE),0)</f>
        <v>1250952</v>
      </c>
      <c r="U1504" s="11">
        <f>IFERROR(VLOOKUP(Tabla1[[#This Row],[FECHA]],'RECAUDOS EXTERNOS'!A:D,4,FALSE),0)</f>
        <v>10</v>
      </c>
      <c r="V1504" s="9">
        <f>IFERROR(VLOOKUP(Tabla1[[#This Row],[FECHA]],'RECAUDOS EXTERNOS'!A:D,3,FALSE),0)</f>
        <v>1943603</v>
      </c>
    </row>
    <row r="1505" spans="1:22" x14ac:dyDescent="0.25">
      <c r="A1505" s="1">
        <v>39064</v>
      </c>
      <c r="B1505" s="3" t="s">
        <v>3</v>
      </c>
      <c r="C1505" s="2">
        <v>39052</v>
      </c>
      <c r="D1505" s="5">
        <f>YEAR(Tabla1[[#This Row],[FECHA]])</f>
        <v>2006</v>
      </c>
      <c r="E1505" s="5">
        <f>IFERROR(VLOOKUP(Tabla1[[#This Row],[FECHA]],'COMPARENDOS TOTALES'!A:D,4,FALSE),0)</f>
        <v>51</v>
      </c>
      <c r="F1505" s="9">
        <f>IFERROR(VLOOKUP(Tabla1[[#This Row],[FECHA]],'COMPARENDOS TOTALES'!A:D,3,FALSE),0)</f>
        <v>12049600</v>
      </c>
      <c r="G1505" s="5">
        <f>IFERROR(VLOOKUP(Tabla1[[#This Row],[FECHA]],EXONERACIONES!A:D,4,FALSE),0)</f>
        <v>40</v>
      </c>
      <c r="H1505" s="9">
        <f>IFERROR(VLOOKUP(Tabla1[[#This Row],[FECHA]],EXONERACIONES!A:D,3,FALSE),0)</f>
        <v>9588000</v>
      </c>
      <c r="I1505" s="5">
        <f>IFERROR(VLOOKUP(Tabla1[[#This Row],[FECHA]],'SIMIT CON RES'!A:D,4,FALSE),0)</f>
        <v>0</v>
      </c>
      <c r="J1505" s="9">
        <f>IFERROR(VLOOKUP(Tabla1[[#This Row],[FECHA]],'SIMIT CON RES'!A:D,3,FALSE),0)</f>
        <v>0</v>
      </c>
      <c r="K1505">
        <f>IFERROR(VLOOKUP(Tabla1[[#This Row],[FECHA]],'SIMIT SIN RES'!A:D,4,FALSE),0)</f>
        <v>0</v>
      </c>
      <c r="L1505" s="9">
        <f>IFERROR(VLOOKUP(Tabla1[[#This Row],[FECHA]],'SIMIT SIN RES'!A:D,3,FALSE),0)</f>
        <v>0</v>
      </c>
      <c r="M1505" s="5">
        <f>IFERROR(VLOOKUP(Tabla1[[#This Row],[FECHA]],'RECAUDOS DE COMPARENDOS'!A:D,4,FALSE),0)</f>
        <v>3</v>
      </c>
      <c r="N1505" s="9">
        <f>IFERROR(VLOOKUP(Tabla1[[#This Row],[FECHA]],'RECAUDOS DE COMPARENDOS'!A:D,3,FALSE),0)</f>
        <v>924800</v>
      </c>
      <c r="O1505" s="5">
        <f>IFERROR(VLOOKUP(Tabla1[[#This Row],[FECHA]],'RECAUDOS DE RESOLUCIONES'!A:D,4,FALSE),0)</f>
        <v>0</v>
      </c>
      <c r="P1505" s="9">
        <f>IFERROR(VLOOKUP(Tabla1[[#This Row],[FECHA]],'RECAUDOS DE RESOLUCIONES'!A:D,3,FALSE),0)</f>
        <v>0</v>
      </c>
      <c r="Q150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8</v>
      </c>
      <c r="R1505" s="9">
        <f>Tabla1[V. COMPARENDOS]-(Tabla1[V. EXONERACIONES]+Tabla1[[#This Row],[V. SIMIT CON RESOLUCION]]+Tabla1[[#This Row],[V. SIMIT SIN RESOLUCION]]+Tabla1[[#This Row],[V. RECAUDOS COMPARENDOS]]+Tabla1[[#This Row],[V. RECAUDOS RESOLUCIONES]])</f>
        <v>1536800</v>
      </c>
      <c r="S1505" s="11">
        <f>IFERROR(VLOOKUP(Tabla1[[#This Row],[FECHA]],'RECAUDOS LOCALES'!A:D,4,FALSE),0)</f>
        <v>18</v>
      </c>
      <c r="T1505" s="9">
        <f>IFERROR(VLOOKUP(Tabla1[[#This Row],[FECHA]],'RECAUDOS LOCALES'!A:D,3,FALSE),0)</f>
        <v>2315119</v>
      </c>
      <c r="U1505" s="11">
        <f>IFERROR(VLOOKUP(Tabla1[[#This Row],[FECHA]],'RECAUDOS EXTERNOS'!A:D,4,FALSE),0)</f>
        <v>13</v>
      </c>
      <c r="V1505" s="9">
        <f>IFERROR(VLOOKUP(Tabla1[[#This Row],[FECHA]],'RECAUDOS EXTERNOS'!A:D,3,FALSE),0)</f>
        <v>3140080</v>
      </c>
    </row>
    <row r="1506" spans="1:22" x14ac:dyDescent="0.25">
      <c r="A1506" s="1">
        <v>39065</v>
      </c>
      <c r="B1506" s="3" t="s">
        <v>6</v>
      </c>
      <c r="C1506" s="2">
        <v>39052</v>
      </c>
      <c r="D1506" s="5">
        <f>YEAR(Tabla1[[#This Row],[FECHA]])</f>
        <v>2006</v>
      </c>
      <c r="E1506" s="5">
        <f>IFERROR(VLOOKUP(Tabla1[[#This Row],[FECHA]],'COMPARENDOS TOTALES'!A:D,4,FALSE),0)</f>
        <v>44</v>
      </c>
      <c r="F1506" s="9">
        <f>IFERROR(VLOOKUP(Tabla1[[#This Row],[FECHA]],'COMPARENDOS TOTALES'!A:D,3,FALSE),0)</f>
        <v>11845600</v>
      </c>
      <c r="G1506" s="5">
        <f>IFERROR(VLOOKUP(Tabla1[[#This Row],[FECHA]],EXONERACIONES!A:D,4,FALSE),0)</f>
        <v>29</v>
      </c>
      <c r="H1506" s="9">
        <f>IFERROR(VLOOKUP(Tabla1[[#This Row],[FECHA]],EXONERACIONES!A:D,3,FALSE),0)</f>
        <v>8268800</v>
      </c>
      <c r="I1506" s="5">
        <f>IFERROR(VLOOKUP(Tabla1[[#This Row],[FECHA]],'SIMIT CON RES'!A:D,4,FALSE),0)</f>
        <v>0</v>
      </c>
      <c r="J1506" s="9">
        <f>IFERROR(VLOOKUP(Tabla1[[#This Row],[FECHA]],'SIMIT CON RES'!A:D,3,FALSE),0)</f>
        <v>0</v>
      </c>
      <c r="K1506">
        <f>IFERROR(VLOOKUP(Tabla1[[#This Row],[FECHA]],'SIMIT SIN RES'!A:D,4,FALSE),0)</f>
        <v>0</v>
      </c>
      <c r="L1506" s="9">
        <f>IFERROR(VLOOKUP(Tabla1[[#This Row],[FECHA]],'SIMIT SIN RES'!A:D,3,FALSE),0)</f>
        <v>0</v>
      </c>
      <c r="M1506" s="5">
        <f>IFERROR(VLOOKUP(Tabla1[[#This Row],[FECHA]],'RECAUDOS DE COMPARENDOS'!A:D,4,FALSE),0)</f>
        <v>2</v>
      </c>
      <c r="N1506" s="9">
        <f>IFERROR(VLOOKUP(Tabla1[[#This Row],[FECHA]],'RECAUDOS DE COMPARENDOS'!A:D,3,FALSE),0)</f>
        <v>408000</v>
      </c>
      <c r="O1506" s="5">
        <f>IFERROR(VLOOKUP(Tabla1[[#This Row],[FECHA]],'RECAUDOS DE RESOLUCIONES'!A:D,4,FALSE),0)</f>
        <v>0</v>
      </c>
      <c r="P1506" s="9">
        <f>IFERROR(VLOOKUP(Tabla1[[#This Row],[FECHA]],'RECAUDOS DE RESOLUCIONES'!A:D,3,FALSE),0)</f>
        <v>0</v>
      </c>
      <c r="Q150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13</v>
      </c>
      <c r="R1506" s="9">
        <f>Tabla1[V. COMPARENDOS]-(Tabla1[V. EXONERACIONES]+Tabla1[[#This Row],[V. SIMIT CON RESOLUCION]]+Tabla1[[#This Row],[V. SIMIT SIN RESOLUCION]]+Tabla1[[#This Row],[V. RECAUDOS COMPARENDOS]]+Tabla1[[#This Row],[V. RECAUDOS RESOLUCIONES]])</f>
        <v>3168800</v>
      </c>
      <c r="S1506" s="11">
        <f>IFERROR(VLOOKUP(Tabla1[[#This Row],[FECHA]],'RECAUDOS LOCALES'!A:D,4,FALSE),0)</f>
        <v>11</v>
      </c>
      <c r="T1506" s="9">
        <f>IFERROR(VLOOKUP(Tabla1[[#This Row],[FECHA]],'RECAUDOS LOCALES'!A:D,3,FALSE),0)</f>
        <v>1201289</v>
      </c>
      <c r="U1506" s="11">
        <f>IFERROR(VLOOKUP(Tabla1[[#This Row],[FECHA]],'RECAUDOS EXTERNOS'!A:D,4,FALSE),0)</f>
        <v>7</v>
      </c>
      <c r="V1506" s="9">
        <f>IFERROR(VLOOKUP(Tabla1[[#This Row],[FECHA]],'RECAUDOS EXTERNOS'!A:D,3,FALSE),0)</f>
        <v>1702547</v>
      </c>
    </row>
    <row r="1507" spans="1:22" x14ac:dyDescent="0.25">
      <c r="A1507" s="1">
        <v>39066</v>
      </c>
      <c r="B1507" s="3" t="s">
        <v>0</v>
      </c>
      <c r="C1507" s="2">
        <v>39052</v>
      </c>
      <c r="D1507" s="5">
        <f>YEAR(Tabla1[[#This Row],[FECHA]])</f>
        <v>2006</v>
      </c>
      <c r="E1507" s="5">
        <f>IFERROR(VLOOKUP(Tabla1[[#This Row],[FECHA]],'COMPARENDOS TOTALES'!A:D,4,FALSE),0)</f>
        <v>76</v>
      </c>
      <c r="F1507" s="9">
        <f>IFERROR(VLOOKUP(Tabla1[[#This Row],[FECHA]],'COMPARENDOS TOTALES'!A:D,3,FALSE),0)</f>
        <v>18006400</v>
      </c>
      <c r="G1507" s="5">
        <f>IFERROR(VLOOKUP(Tabla1[[#This Row],[FECHA]],EXONERACIONES!A:D,4,FALSE),0)</f>
        <v>56</v>
      </c>
      <c r="H1507" s="9">
        <f>IFERROR(VLOOKUP(Tabla1[[#This Row],[FECHA]],EXONERACIONES!A:D,3,FALSE),0)</f>
        <v>13396000</v>
      </c>
      <c r="I1507" s="5">
        <f>IFERROR(VLOOKUP(Tabla1[[#This Row],[FECHA]],'SIMIT CON RES'!A:D,4,FALSE),0)</f>
        <v>0</v>
      </c>
      <c r="J1507" s="9">
        <f>IFERROR(VLOOKUP(Tabla1[[#This Row],[FECHA]],'SIMIT CON RES'!A:D,3,FALSE),0)</f>
        <v>0</v>
      </c>
      <c r="K1507">
        <f>IFERROR(VLOOKUP(Tabla1[[#This Row],[FECHA]],'SIMIT SIN RES'!A:D,4,FALSE),0)</f>
        <v>0</v>
      </c>
      <c r="L1507" s="9">
        <f>IFERROR(VLOOKUP(Tabla1[[#This Row],[FECHA]],'SIMIT SIN RES'!A:D,3,FALSE),0)</f>
        <v>0</v>
      </c>
      <c r="M1507" s="5">
        <f>IFERROR(VLOOKUP(Tabla1[[#This Row],[FECHA]],'RECAUDOS DE COMPARENDOS'!A:D,4,FALSE),0)</f>
        <v>9</v>
      </c>
      <c r="N1507" s="9">
        <f>IFERROR(VLOOKUP(Tabla1[[#This Row],[FECHA]],'RECAUDOS DE COMPARENDOS'!A:D,3,FALSE),0)</f>
        <v>2053600</v>
      </c>
      <c r="O1507" s="5">
        <f>IFERROR(VLOOKUP(Tabla1[[#This Row],[FECHA]],'RECAUDOS DE RESOLUCIONES'!A:D,4,FALSE),0)</f>
        <v>0</v>
      </c>
      <c r="P1507" s="9">
        <f>IFERROR(VLOOKUP(Tabla1[[#This Row],[FECHA]],'RECAUDOS DE RESOLUCIONES'!A:D,3,FALSE),0)</f>
        <v>0</v>
      </c>
      <c r="Q150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11</v>
      </c>
      <c r="R1507" s="9">
        <f>Tabla1[V. COMPARENDOS]-(Tabla1[V. EXONERACIONES]+Tabla1[[#This Row],[V. SIMIT CON RESOLUCION]]+Tabla1[[#This Row],[V. SIMIT SIN RESOLUCION]]+Tabla1[[#This Row],[V. RECAUDOS COMPARENDOS]]+Tabla1[[#This Row],[V. RECAUDOS RESOLUCIONES]])</f>
        <v>2556800</v>
      </c>
      <c r="S1507" s="11">
        <f>IFERROR(VLOOKUP(Tabla1[[#This Row],[FECHA]],'RECAUDOS LOCALES'!A:D,4,FALSE),0)</f>
        <v>8</v>
      </c>
      <c r="T1507" s="9">
        <f>IFERROR(VLOOKUP(Tabla1[[#This Row],[FECHA]],'RECAUDOS LOCALES'!A:D,3,FALSE),0)</f>
        <v>802037</v>
      </c>
      <c r="U1507" s="11">
        <f>IFERROR(VLOOKUP(Tabla1[[#This Row],[FECHA]],'RECAUDOS EXTERNOS'!A:D,4,FALSE),0)</f>
        <v>9</v>
      </c>
      <c r="V1507" s="9">
        <f>IFERROR(VLOOKUP(Tabla1[[#This Row],[FECHA]],'RECAUDOS EXTERNOS'!A:D,3,FALSE),0)</f>
        <v>1874900</v>
      </c>
    </row>
    <row r="1508" spans="1:22" x14ac:dyDescent="0.25">
      <c r="A1508" s="1">
        <v>39067</v>
      </c>
      <c r="B1508" s="3" t="s">
        <v>5</v>
      </c>
      <c r="C1508" s="2">
        <v>39052</v>
      </c>
      <c r="D1508" s="5">
        <f>YEAR(Tabla1[[#This Row],[FECHA]])</f>
        <v>2006</v>
      </c>
      <c r="E1508" s="5">
        <f>IFERROR(VLOOKUP(Tabla1[[#This Row],[FECHA]],'COMPARENDOS TOTALES'!A:D,4,FALSE),0)</f>
        <v>45</v>
      </c>
      <c r="F1508" s="9">
        <f>IFERROR(VLOOKUP(Tabla1[[#This Row],[FECHA]],'COMPARENDOS TOTALES'!A:D,3,FALSE),0)</f>
        <v>10104800</v>
      </c>
      <c r="G1508" s="5">
        <f>IFERROR(VLOOKUP(Tabla1[[#This Row],[FECHA]],EXONERACIONES!A:D,4,FALSE),0)</f>
        <v>31</v>
      </c>
      <c r="H1508" s="9">
        <f>IFERROR(VLOOKUP(Tabla1[[#This Row],[FECHA]],EXONERACIONES!A:D,3,FALSE),0)</f>
        <v>6936000</v>
      </c>
      <c r="I1508" s="5">
        <f>IFERROR(VLOOKUP(Tabla1[[#This Row],[FECHA]],'SIMIT CON RES'!A:D,4,FALSE),0)</f>
        <v>0</v>
      </c>
      <c r="J1508" s="9">
        <f>IFERROR(VLOOKUP(Tabla1[[#This Row],[FECHA]],'SIMIT CON RES'!A:D,3,FALSE),0)</f>
        <v>0</v>
      </c>
      <c r="K1508">
        <f>IFERROR(VLOOKUP(Tabla1[[#This Row],[FECHA]],'SIMIT SIN RES'!A:D,4,FALSE),0)</f>
        <v>0</v>
      </c>
      <c r="L1508" s="9">
        <f>IFERROR(VLOOKUP(Tabla1[[#This Row],[FECHA]],'SIMIT SIN RES'!A:D,3,FALSE),0)</f>
        <v>0</v>
      </c>
      <c r="M1508" s="5">
        <f>IFERROR(VLOOKUP(Tabla1[[#This Row],[FECHA]],'RECAUDOS DE COMPARENDOS'!A:D,4,FALSE),0)</f>
        <v>4</v>
      </c>
      <c r="N1508" s="9">
        <f>IFERROR(VLOOKUP(Tabla1[[#This Row],[FECHA]],'RECAUDOS DE COMPARENDOS'!A:D,3,FALSE),0)</f>
        <v>1020000</v>
      </c>
      <c r="O1508" s="5">
        <f>IFERROR(VLOOKUP(Tabla1[[#This Row],[FECHA]],'RECAUDOS DE RESOLUCIONES'!A:D,4,FALSE),0)</f>
        <v>0</v>
      </c>
      <c r="P1508" s="9">
        <f>IFERROR(VLOOKUP(Tabla1[[#This Row],[FECHA]],'RECAUDOS DE RESOLUCIONES'!A:D,3,FALSE),0)</f>
        <v>0</v>
      </c>
      <c r="Q150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10</v>
      </c>
      <c r="R1508" s="9">
        <f>Tabla1[V. COMPARENDOS]-(Tabla1[V. EXONERACIONES]+Tabla1[[#This Row],[V. SIMIT CON RESOLUCION]]+Tabla1[[#This Row],[V. SIMIT SIN RESOLUCION]]+Tabla1[[#This Row],[V. RECAUDOS COMPARENDOS]]+Tabla1[[#This Row],[V. RECAUDOS RESOLUCIONES]])</f>
        <v>2148800</v>
      </c>
      <c r="S1508" s="11">
        <f>IFERROR(VLOOKUP(Tabla1[[#This Row],[FECHA]],'RECAUDOS LOCALES'!A:D,4,FALSE),0)</f>
        <v>0</v>
      </c>
      <c r="T1508" s="9">
        <f>IFERROR(VLOOKUP(Tabla1[[#This Row],[FECHA]],'RECAUDOS LOCALES'!A:D,3,FALSE),0)</f>
        <v>0</v>
      </c>
      <c r="U1508" s="11">
        <f>IFERROR(VLOOKUP(Tabla1[[#This Row],[FECHA]],'RECAUDOS EXTERNOS'!A:D,4,FALSE),0)</f>
        <v>0</v>
      </c>
      <c r="V1508" s="9">
        <f>IFERROR(VLOOKUP(Tabla1[[#This Row],[FECHA]],'RECAUDOS EXTERNOS'!A:D,3,FALSE),0)</f>
        <v>0</v>
      </c>
    </row>
    <row r="1509" spans="1:22" x14ac:dyDescent="0.25">
      <c r="A1509" s="1">
        <v>39068</v>
      </c>
      <c r="B1509" s="3" t="s">
        <v>4</v>
      </c>
      <c r="C1509" s="2">
        <v>39052</v>
      </c>
      <c r="D1509" s="5">
        <f>YEAR(Tabla1[[#This Row],[FECHA]])</f>
        <v>2006</v>
      </c>
      <c r="E1509" s="5">
        <f>IFERROR(VLOOKUP(Tabla1[[#This Row],[FECHA]],'COMPARENDOS TOTALES'!A:D,4,FALSE),0)</f>
        <v>31</v>
      </c>
      <c r="F1509" s="9">
        <f>IFERROR(VLOOKUP(Tabla1[[#This Row],[FECHA]],'COMPARENDOS TOTALES'!A:D,3,FALSE),0)</f>
        <v>7371200</v>
      </c>
      <c r="G1509" s="5">
        <f>IFERROR(VLOOKUP(Tabla1[[#This Row],[FECHA]],EXONERACIONES!A:D,4,FALSE),0)</f>
        <v>24</v>
      </c>
      <c r="H1509" s="9">
        <f>IFERROR(VLOOKUP(Tabla1[[#This Row],[FECHA]],EXONERACIONES!A:D,3,FALSE),0)</f>
        <v>5834400</v>
      </c>
      <c r="I1509" s="5">
        <f>IFERROR(VLOOKUP(Tabla1[[#This Row],[FECHA]],'SIMIT CON RES'!A:D,4,FALSE),0)</f>
        <v>0</v>
      </c>
      <c r="J1509" s="9">
        <f>IFERROR(VLOOKUP(Tabla1[[#This Row],[FECHA]],'SIMIT CON RES'!A:D,3,FALSE),0)</f>
        <v>0</v>
      </c>
      <c r="K1509">
        <f>IFERROR(VLOOKUP(Tabla1[[#This Row],[FECHA]],'SIMIT SIN RES'!A:D,4,FALSE),0)</f>
        <v>0</v>
      </c>
      <c r="L1509" s="9">
        <f>IFERROR(VLOOKUP(Tabla1[[#This Row],[FECHA]],'SIMIT SIN RES'!A:D,3,FALSE),0)</f>
        <v>0</v>
      </c>
      <c r="M1509" s="5">
        <f>IFERROR(VLOOKUP(Tabla1[[#This Row],[FECHA]],'RECAUDOS DE COMPARENDOS'!A:D,4,FALSE),0)</f>
        <v>1</v>
      </c>
      <c r="N1509" s="9">
        <f>IFERROR(VLOOKUP(Tabla1[[#This Row],[FECHA]],'RECAUDOS DE COMPARENDOS'!A:D,3,FALSE),0)</f>
        <v>204000</v>
      </c>
      <c r="O1509" s="5">
        <f>IFERROR(VLOOKUP(Tabla1[[#This Row],[FECHA]],'RECAUDOS DE RESOLUCIONES'!A:D,4,FALSE),0)</f>
        <v>0</v>
      </c>
      <c r="P1509" s="9">
        <f>IFERROR(VLOOKUP(Tabla1[[#This Row],[FECHA]],'RECAUDOS DE RESOLUCIONES'!A:D,3,FALSE),0)</f>
        <v>0</v>
      </c>
      <c r="Q150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1509" s="9">
        <f>Tabla1[V. COMPARENDOS]-(Tabla1[V. EXONERACIONES]+Tabla1[[#This Row],[V. SIMIT CON RESOLUCION]]+Tabla1[[#This Row],[V. SIMIT SIN RESOLUCION]]+Tabla1[[#This Row],[V. RECAUDOS COMPARENDOS]]+Tabla1[[#This Row],[V. RECAUDOS RESOLUCIONES]])</f>
        <v>1332800</v>
      </c>
      <c r="S1509" s="11">
        <f>IFERROR(VLOOKUP(Tabla1[[#This Row],[FECHA]],'RECAUDOS LOCALES'!A:D,4,FALSE),0)</f>
        <v>0</v>
      </c>
      <c r="T1509" s="9">
        <f>IFERROR(VLOOKUP(Tabla1[[#This Row],[FECHA]],'RECAUDOS LOCALES'!A:D,3,FALSE),0)</f>
        <v>0</v>
      </c>
      <c r="U1509" s="11">
        <f>IFERROR(VLOOKUP(Tabla1[[#This Row],[FECHA]],'RECAUDOS EXTERNOS'!A:D,4,FALSE),0)</f>
        <v>0</v>
      </c>
      <c r="V1509" s="9">
        <f>IFERROR(VLOOKUP(Tabla1[[#This Row],[FECHA]],'RECAUDOS EXTERNOS'!A:D,3,FALSE),0)</f>
        <v>0</v>
      </c>
    </row>
    <row r="1510" spans="1:22" x14ac:dyDescent="0.25">
      <c r="A1510" s="1">
        <v>39069</v>
      </c>
      <c r="B1510" s="3" t="s">
        <v>1</v>
      </c>
      <c r="C1510" s="2">
        <v>39052</v>
      </c>
      <c r="D1510" s="5">
        <f>YEAR(Tabla1[[#This Row],[FECHA]])</f>
        <v>2006</v>
      </c>
      <c r="E1510" s="5">
        <f>IFERROR(VLOOKUP(Tabla1[[#This Row],[FECHA]],'COMPARENDOS TOTALES'!A:D,4,FALSE),0)</f>
        <v>47</v>
      </c>
      <c r="F1510" s="9">
        <f>IFERROR(VLOOKUP(Tabla1[[#This Row],[FECHA]],'COMPARENDOS TOTALES'!A:D,3,FALSE),0)</f>
        <v>9928000</v>
      </c>
      <c r="G1510" s="5">
        <f>IFERROR(VLOOKUP(Tabla1[[#This Row],[FECHA]],EXONERACIONES!A:D,4,FALSE),0)</f>
        <v>30</v>
      </c>
      <c r="H1510" s="9">
        <f>IFERROR(VLOOKUP(Tabla1[[#This Row],[FECHA]],EXONERACIONES!A:D,3,FALSE),0)</f>
        <v>6555200</v>
      </c>
      <c r="I1510" s="5">
        <f>IFERROR(VLOOKUP(Tabla1[[#This Row],[FECHA]],'SIMIT CON RES'!A:D,4,FALSE),0)</f>
        <v>0</v>
      </c>
      <c r="J1510" s="9">
        <f>IFERROR(VLOOKUP(Tabla1[[#This Row],[FECHA]],'SIMIT CON RES'!A:D,3,FALSE),0)</f>
        <v>0</v>
      </c>
      <c r="K1510">
        <f>IFERROR(VLOOKUP(Tabla1[[#This Row],[FECHA]],'SIMIT SIN RES'!A:D,4,FALSE),0)</f>
        <v>0</v>
      </c>
      <c r="L1510" s="9">
        <f>IFERROR(VLOOKUP(Tabla1[[#This Row],[FECHA]],'SIMIT SIN RES'!A:D,3,FALSE),0)</f>
        <v>0</v>
      </c>
      <c r="M1510" s="5">
        <f>IFERROR(VLOOKUP(Tabla1[[#This Row],[FECHA]],'RECAUDOS DE COMPARENDOS'!A:D,4,FALSE),0)</f>
        <v>3</v>
      </c>
      <c r="N1510" s="9">
        <f>IFERROR(VLOOKUP(Tabla1[[#This Row],[FECHA]],'RECAUDOS DE COMPARENDOS'!A:D,3,FALSE),0)</f>
        <v>612000</v>
      </c>
      <c r="O1510" s="5">
        <f>IFERROR(VLOOKUP(Tabla1[[#This Row],[FECHA]],'RECAUDOS DE RESOLUCIONES'!A:D,4,FALSE),0)</f>
        <v>0</v>
      </c>
      <c r="P1510" s="9">
        <f>IFERROR(VLOOKUP(Tabla1[[#This Row],[FECHA]],'RECAUDOS DE RESOLUCIONES'!A:D,3,FALSE),0)</f>
        <v>0</v>
      </c>
      <c r="Q151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14</v>
      </c>
      <c r="R1510" s="9">
        <f>Tabla1[V. COMPARENDOS]-(Tabla1[V. EXONERACIONES]+Tabla1[[#This Row],[V. SIMIT CON RESOLUCION]]+Tabla1[[#This Row],[V. SIMIT SIN RESOLUCION]]+Tabla1[[#This Row],[V. RECAUDOS COMPARENDOS]]+Tabla1[[#This Row],[V. RECAUDOS RESOLUCIONES]])</f>
        <v>2760800</v>
      </c>
      <c r="S1510" s="11">
        <f>IFERROR(VLOOKUP(Tabla1[[#This Row],[FECHA]],'RECAUDOS LOCALES'!A:D,4,FALSE),0)</f>
        <v>9</v>
      </c>
      <c r="T1510" s="9">
        <f>IFERROR(VLOOKUP(Tabla1[[#This Row],[FECHA]],'RECAUDOS LOCALES'!A:D,3,FALSE),0)</f>
        <v>918178</v>
      </c>
      <c r="U1510" s="11">
        <f>IFERROR(VLOOKUP(Tabla1[[#This Row],[FECHA]],'RECAUDOS EXTERNOS'!A:D,4,FALSE),0)</f>
        <v>12</v>
      </c>
      <c r="V1510" s="9">
        <f>IFERROR(VLOOKUP(Tabla1[[#This Row],[FECHA]],'RECAUDOS EXTERNOS'!A:D,3,FALSE),0)</f>
        <v>2577711</v>
      </c>
    </row>
    <row r="1511" spans="1:22" x14ac:dyDescent="0.25">
      <c r="A1511" s="1">
        <v>39070</v>
      </c>
      <c r="B1511" s="3" t="s">
        <v>2</v>
      </c>
      <c r="C1511" s="2">
        <v>39052</v>
      </c>
      <c r="D1511" s="5">
        <f>YEAR(Tabla1[[#This Row],[FECHA]])</f>
        <v>2006</v>
      </c>
      <c r="E1511" s="5">
        <f>IFERROR(VLOOKUP(Tabla1[[#This Row],[FECHA]],'COMPARENDOS TOTALES'!A:D,4,FALSE),0)</f>
        <v>21</v>
      </c>
      <c r="F1511" s="9">
        <f>IFERROR(VLOOKUP(Tabla1[[#This Row],[FECHA]],'COMPARENDOS TOTALES'!A:D,3,FALSE),0)</f>
        <v>4814400</v>
      </c>
      <c r="G1511" s="5">
        <f>IFERROR(VLOOKUP(Tabla1[[#This Row],[FECHA]],EXONERACIONES!A:D,4,FALSE),0)</f>
        <v>15</v>
      </c>
      <c r="H1511" s="9">
        <f>IFERROR(VLOOKUP(Tabla1[[#This Row],[FECHA]],EXONERACIONES!A:D,3,FALSE),0)</f>
        <v>3590400</v>
      </c>
      <c r="I1511" s="5">
        <f>IFERROR(VLOOKUP(Tabla1[[#This Row],[FECHA]],'SIMIT CON RES'!A:D,4,FALSE),0)</f>
        <v>0</v>
      </c>
      <c r="J1511" s="9">
        <f>IFERROR(VLOOKUP(Tabla1[[#This Row],[FECHA]],'SIMIT CON RES'!A:D,3,FALSE),0)</f>
        <v>0</v>
      </c>
      <c r="K1511">
        <f>IFERROR(VLOOKUP(Tabla1[[#This Row],[FECHA]],'SIMIT SIN RES'!A:D,4,FALSE),0)</f>
        <v>0</v>
      </c>
      <c r="L1511" s="9">
        <f>IFERROR(VLOOKUP(Tabla1[[#This Row],[FECHA]],'SIMIT SIN RES'!A:D,3,FALSE),0)</f>
        <v>0</v>
      </c>
      <c r="M1511" s="5">
        <f>IFERROR(VLOOKUP(Tabla1[[#This Row],[FECHA]],'RECAUDOS DE COMPARENDOS'!A:D,4,FALSE),0)</f>
        <v>1</v>
      </c>
      <c r="N1511" s="9">
        <f>IFERROR(VLOOKUP(Tabla1[[#This Row],[FECHA]],'RECAUDOS DE COMPARENDOS'!A:D,3,FALSE),0)</f>
        <v>204000</v>
      </c>
      <c r="O1511" s="5">
        <f>IFERROR(VLOOKUP(Tabla1[[#This Row],[FECHA]],'RECAUDOS DE RESOLUCIONES'!A:D,4,FALSE),0)</f>
        <v>0</v>
      </c>
      <c r="P1511" s="9">
        <f>IFERROR(VLOOKUP(Tabla1[[#This Row],[FECHA]],'RECAUDOS DE RESOLUCIONES'!A:D,3,FALSE),0)</f>
        <v>0</v>
      </c>
      <c r="Q151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1511" s="9">
        <f>Tabla1[V. COMPARENDOS]-(Tabla1[V. EXONERACIONES]+Tabla1[[#This Row],[V. SIMIT CON RESOLUCION]]+Tabla1[[#This Row],[V. SIMIT SIN RESOLUCION]]+Tabla1[[#This Row],[V. RECAUDOS COMPARENDOS]]+Tabla1[[#This Row],[V. RECAUDOS RESOLUCIONES]])</f>
        <v>1020000</v>
      </c>
      <c r="S1511" s="11">
        <f>IFERROR(VLOOKUP(Tabla1[[#This Row],[FECHA]],'RECAUDOS LOCALES'!A:D,4,FALSE),0)</f>
        <v>6</v>
      </c>
      <c r="T1511" s="9">
        <f>IFERROR(VLOOKUP(Tabla1[[#This Row],[FECHA]],'RECAUDOS LOCALES'!A:D,3,FALSE),0)</f>
        <v>782762</v>
      </c>
      <c r="U1511" s="11">
        <f>IFERROR(VLOOKUP(Tabla1[[#This Row],[FECHA]],'RECAUDOS EXTERNOS'!A:D,4,FALSE),0)</f>
        <v>9</v>
      </c>
      <c r="V1511" s="9">
        <f>IFERROR(VLOOKUP(Tabla1[[#This Row],[FECHA]],'RECAUDOS EXTERNOS'!A:D,3,FALSE),0)</f>
        <v>2015530</v>
      </c>
    </row>
    <row r="1512" spans="1:22" x14ac:dyDescent="0.25">
      <c r="A1512" s="1">
        <v>39071</v>
      </c>
      <c r="B1512" s="3" t="s">
        <v>3</v>
      </c>
      <c r="C1512" s="2">
        <v>39052</v>
      </c>
      <c r="D1512" s="5">
        <f>YEAR(Tabla1[[#This Row],[FECHA]])</f>
        <v>2006</v>
      </c>
      <c r="E1512" s="5">
        <f>IFERROR(VLOOKUP(Tabla1[[#This Row],[FECHA]],'COMPARENDOS TOTALES'!A:D,4,FALSE),0)</f>
        <v>43</v>
      </c>
      <c r="F1512" s="9">
        <f>IFERROR(VLOOKUP(Tabla1[[#This Row],[FECHA]],'COMPARENDOS TOTALES'!A:D,3,FALSE),0)</f>
        <v>10948000</v>
      </c>
      <c r="G1512" s="5">
        <f>IFERROR(VLOOKUP(Tabla1[[#This Row],[FECHA]],EXONERACIONES!A:D,4,FALSE),0)</f>
        <v>31</v>
      </c>
      <c r="H1512" s="9">
        <f>IFERROR(VLOOKUP(Tabla1[[#This Row],[FECHA]],EXONERACIONES!A:D,3,FALSE),0)</f>
        <v>8092000</v>
      </c>
      <c r="I1512" s="5">
        <f>IFERROR(VLOOKUP(Tabla1[[#This Row],[FECHA]],'SIMIT CON RES'!A:D,4,FALSE),0)</f>
        <v>0</v>
      </c>
      <c r="J1512" s="9">
        <f>IFERROR(VLOOKUP(Tabla1[[#This Row],[FECHA]],'SIMIT CON RES'!A:D,3,FALSE),0)</f>
        <v>0</v>
      </c>
      <c r="K1512">
        <f>IFERROR(VLOOKUP(Tabla1[[#This Row],[FECHA]],'SIMIT SIN RES'!A:D,4,FALSE),0)</f>
        <v>0</v>
      </c>
      <c r="L1512" s="9">
        <f>IFERROR(VLOOKUP(Tabla1[[#This Row],[FECHA]],'SIMIT SIN RES'!A:D,3,FALSE),0)</f>
        <v>0</v>
      </c>
      <c r="M1512" s="5">
        <f>IFERROR(VLOOKUP(Tabla1[[#This Row],[FECHA]],'RECAUDOS DE COMPARENDOS'!A:D,4,FALSE),0)</f>
        <v>3</v>
      </c>
      <c r="N1512" s="9">
        <f>IFERROR(VLOOKUP(Tabla1[[#This Row],[FECHA]],'RECAUDOS DE COMPARENDOS'!A:D,3,FALSE),0)</f>
        <v>816000</v>
      </c>
      <c r="O1512" s="5">
        <f>IFERROR(VLOOKUP(Tabla1[[#This Row],[FECHA]],'RECAUDOS DE RESOLUCIONES'!A:D,4,FALSE),0)</f>
        <v>0</v>
      </c>
      <c r="P1512" s="9">
        <f>IFERROR(VLOOKUP(Tabla1[[#This Row],[FECHA]],'RECAUDOS DE RESOLUCIONES'!A:D,3,FALSE),0)</f>
        <v>0</v>
      </c>
      <c r="Q151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9</v>
      </c>
      <c r="R1512" s="9">
        <f>Tabla1[V. COMPARENDOS]-(Tabla1[V. EXONERACIONES]+Tabla1[[#This Row],[V. SIMIT CON RESOLUCION]]+Tabla1[[#This Row],[V. SIMIT SIN RESOLUCION]]+Tabla1[[#This Row],[V. RECAUDOS COMPARENDOS]]+Tabla1[[#This Row],[V. RECAUDOS RESOLUCIONES]])</f>
        <v>2040000</v>
      </c>
      <c r="S1512" s="11">
        <f>IFERROR(VLOOKUP(Tabla1[[#This Row],[FECHA]],'RECAUDOS LOCALES'!A:D,4,FALSE),0)</f>
        <v>4</v>
      </c>
      <c r="T1512" s="9">
        <f>IFERROR(VLOOKUP(Tabla1[[#This Row],[FECHA]],'RECAUDOS LOCALES'!A:D,3,FALSE),0)</f>
        <v>389000</v>
      </c>
      <c r="U1512" s="11">
        <f>IFERROR(VLOOKUP(Tabla1[[#This Row],[FECHA]],'RECAUDOS EXTERNOS'!A:D,4,FALSE),0)</f>
        <v>9</v>
      </c>
      <c r="V1512" s="9">
        <f>IFERROR(VLOOKUP(Tabla1[[#This Row],[FECHA]],'RECAUDOS EXTERNOS'!A:D,3,FALSE),0)</f>
        <v>2100545</v>
      </c>
    </row>
    <row r="1513" spans="1:22" x14ac:dyDescent="0.25">
      <c r="A1513" s="1">
        <v>39072</v>
      </c>
      <c r="B1513" s="3" t="s">
        <v>6</v>
      </c>
      <c r="C1513" s="2">
        <v>39052</v>
      </c>
      <c r="D1513" s="5">
        <f>YEAR(Tabla1[[#This Row],[FECHA]])</f>
        <v>2006</v>
      </c>
      <c r="E1513" s="5">
        <f>IFERROR(VLOOKUP(Tabla1[[#This Row],[FECHA]],'COMPARENDOS TOTALES'!A:D,4,FALSE),0)</f>
        <v>41</v>
      </c>
      <c r="F1513" s="9">
        <f>IFERROR(VLOOKUP(Tabla1[[#This Row],[FECHA]],'COMPARENDOS TOTALES'!A:D,3,FALSE),0)</f>
        <v>9506400</v>
      </c>
      <c r="G1513" s="5">
        <f>IFERROR(VLOOKUP(Tabla1[[#This Row],[FECHA]],EXONERACIONES!A:D,4,FALSE),0)</f>
        <v>28</v>
      </c>
      <c r="H1513" s="9">
        <f>IFERROR(VLOOKUP(Tabla1[[#This Row],[FECHA]],EXONERACIONES!A:D,3,FALSE),0)</f>
        <v>6650400</v>
      </c>
      <c r="I1513" s="5">
        <f>IFERROR(VLOOKUP(Tabla1[[#This Row],[FECHA]],'SIMIT CON RES'!A:D,4,FALSE),0)</f>
        <v>0</v>
      </c>
      <c r="J1513" s="9">
        <f>IFERROR(VLOOKUP(Tabla1[[#This Row],[FECHA]],'SIMIT CON RES'!A:D,3,FALSE),0)</f>
        <v>0</v>
      </c>
      <c r="K1513">
        <f>IFERROR(VLOOKUP(Tabla1[[#This Row],[FECHA]],'SIMIT SIN RES'!A:D,4,FALSE),0)</f>
        <v>0</v>
      </c>
      <c r="L1513" s="9">
        <f>IFERROR(VLOOKUP(Tabla1[[#This Row],[FECHA]],'SIMIT SIN RES'!A:D,3,FALSE),0)</f>
        <v>0</v>
      </c>
      <c r="M1513" s="5">
        <f>IFERROR(VLOOKUP(Tabla1[[#This Row],[FECHA]],'RECAUDOS DE COMPARENDOS'!A:D,4,FALSE),0)</f>
        <v>4</v>
      </c>
      <c r="N1513" s="9">
        <f>IFERROR(VLOOKUP(Tabla1[[#This Row],[FECHA]],'RECAUDOS DE COMPARENDOS'!A:D,3,FALSE),0)</f>
        <v>1020000</v>
      </c>
      <c r="O1513" s="5">
        <f>IFERROR(VLOOKUP(Tabla1[[#This Row],[FECHA]],'RECAUDOS DE RESOLUCIONES'!A:D,4,FALSE),0)</f>
        <v>0</v>
      </c>
      <c r="P1513" s="9">
        <f>IFERROR(VLOOKUP(Tabla1[[#This Row],[FECHA]],'RECAUDOS DE RESOLUCIONES'!A:D,3,FALSE),0)</f>
        <v>0</v>
      </c>
      <c r="Q151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9</v>
      </c>
      <c r="R1513" s="9">
        <f>Tabla1[V. COMPARENDOS]-(Tabla1[V. EXONERACIONES]+Tabla1[[#This Row],[V. SIMIT CON RESOLUCION]]+Tabla1[[#This Row],[V. SIMIT SIN RESOLUCION]]+Tabla1[[#This Row],[V. RECAUDOS COMPARENDOS]]+Tabla1[[#This Row],[V. RECAUDOS RESOLUCIONES]])</f>
        <v>1836000</v>
      </c>
      <c r="S1513" s="11">
        <f>IFERROR(VLOOKUP(Tabla1[[#This Row],[FECHA]],'RECAUDOS LOCALES'!A:D,4,FALSE),0)</f>
        <v>3</v>
      </c>
      <c r="T1513" s="9">
        <f>IFERROR(VLOOKUP(Tabla1[[#This Row],[FECHA]],'RECAUDOS LOCALES'!A:D,3,FALSE),0)</f>
        <v>265200</v>
      </c>
      <c r="U1513" s="11">
        <f>IFERROR(VLOOKUP(Tabla1[[#This Row],[FECHA]],'RECAUDOS EXTERNOS'!A:D,4,FALSE),0)</f>
        <v>9</v>
      </c>
      <c r="V1513" s="9">
        <f>IFERROR(VLOOKUP(Tabla1[[#This Row],[FECHA]],'RECAUDOS EXTERNOS'!A:D,3,FALSE),0)</f>
        <v>2021700</v>
      </c>
    </row>
    <row r="1514" spans="1:22" x14ac:dyDescent="0.25">
      <c r="A1514" s="1">
        <v>39073</v>
      </c>
      <c r="B1514" s="3" t="s">
        <v>0</v>
      </c>
      <c r="C1514" s="2">
        <v>39052</v>
      </c>
      <c r="D1514" s="5">
        <f>YEAR(Tabla1[[#This Row],[FECHA]])</f>
        <v>2006</v>
      </c>
      <c r="E1514" s="5">
        <f>IFERROR(VLOOKUP(Tabla1[[#This Row],[FECHA]],'COMPARENDOS TOTALES'!A:D,4,FALSE),0)</f>
        <v>27</v>
      </c>
      <c r="F1514" s="9">
        <f>IFERROR(VLOOKUP(Tabla1[[#This Row],[FECHA]],'COMPARENDOS TOTALES'!A:D,3,FALSE),0)</f>
        <v>6432800</v>
      </c>
      <c r="G1514" s="5">
        <f>IFERROR(VLOOKUP(Tabla1[[#This Row],[FECHA]],EXONERACIONES!A:D,4,FALSE),0)</f>
        <v>20</v>
      </c>
      <c r="H1514" s="9">
        <f>IFERROR(VLOOKUP(Tabla1[[#This Row],[FECHA]],EXONERACIONES!A:D,3,FALSE),0)</f>
        <v>4596800</v>
      </c>
      <c r="I1514" s="5">
        <f>IFERROR(VLOOKUP(Tabla1[[#This Row],[FECHA]],'SIMIT CON RES'!A:D,4,FALSE),0)</f>
        <v>0</v>
      </c>
      <c r="J1514" s="9">
        <f>IFERROR(VLOOKUP(Tabla1[[#This Row],[FECHA]],'SIMIT CON RES'!A:D,3,FALSE),0)</f>
        <v>0</v>
      </c>
      <c r="K1514">
        <f>IFERROR(VLOOKUP(Tabla1[[#This Row],[FECHA]],'SIMIT SIN RES'!A:D,4,FALSE),0)</f>
        <v>0</v>
      </c>
      <c r="L1514" s="9">
        <f>IFERROR(VLOOKUP(Tabla1[[#This Row],[FECHA]],'SIMIT SIN RES'!A:D,3,FALSE),0)</f>
        <v>0</v>
      </c>
      <c r="M1514" s="5">
        <f>IFERROR(VLOOKUP(Tabla1[[#This Row],[FECHA]],'RECAUDOS DE COMPARENDOS'!A:D,4,FALSE),0)</f>
        <v>2</v>
      </c>
      <c r="N1514" s="9">
        <f>IFERROR(VLOOKUP(Tabla1[[#This Row],[FECHA]],'RECAUDOS DE COMPARENDOS'!A:D,3,FALSE),0)</f>
        <v>408000</v>
      </c>
      <c r="O1514" s="5">
        <f>IFERROR(VLOOKUP(Tabla1[[#This Row],[FECHA]],'RECAUDOS DE RESOLUCIONES'!A:D,4,FALSE),0)</f>
        <v>0</v>
      </c>
      <c r="P1514" s="9">
        <f>IFERROR(VLOOKUP(Tabla1[[#This Row],[FECHA]],'RECAUDOS DE RESOLUCIONES'!A:D,3,FALSE),0)</f>
        <v>0</v>
      </c>
      <c r="Q151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1514" s="9">
        <f>Tabla1[V. COMPARENDOS]-(Tabla1[V. EXONERACIONES]+Tabla1[[#This Row],[V. SIMIT CON RESOLUCION]]+Tabla1[[#This Row],[V. SIMIT SIN RESOLUCION]]+Tabla1[[#This Row],[V. RECAUDOS COMPARENDOS]]+Tabla1[[#This Row],[V. RECAUDOS RESOLUCIONES]])</f>
        <v>1428000</v>
      </c>
      <c r="S1514" s="11">
        <f>IFERROR(VLOOKUP(Tabla1[[#This Row],[FECHA]],'RECAUDOS LOCALES'!A:D,4,FALSE),0)</f>
        <v>4</v>
      </c>
      <c r="T1514" s="9">
        <f>IFERROR(VLOOKUP(Tabla1[[#This Row],[FECHA]],'RECAUDOS LOCALES'!A:D,3,FALSE),0)</f>
        <v>664000</v>
      </c>
      <c r="U1514" s="11">
        <f>IFERROR(VLOOKUP(Tabla1[[#This Row],[FECHA]],'RECAUDOS EXTERNOS'!A:D,4,FALSE),0)</f>
        <v>4</v>
      </c>
      <c r="V1514" s="9">
        <f>IFERROR(VLOOKUP(Tabla1[[#This Row],[FECHA]],'RECAUDOS EXTERNOS'!A:D,3,FALSE),0)</f>
        <v>922342</v>
      </c>
    </row>
    <row r="1515" spans="1:22" x14ac:dyDescent="0.25">
      <c r="A1515" s="1">
        <v>39074</v>
      </c>
      <c r="B1515" s="3" t="s">
        <v>5</v>
      </c>
      <c r="C1515" s="2">
        <v>39052</v>
      </c>
      <c r="D1515" s="5">
        <f>YEAR(Tabla1[[#This Row],[FECHA]])</f>
        <v>2006</v>
      </c>
      <c r="E1515" s="5">
        <f>IFERROR(VLOOKUP(Tabla1[[#This Row],[FECHA]],'COMPARENDOS TOTALES'!A:D,4,FALSE),0)</f>
        <v>35</v>
      </c>
      <c r="F1515" s="9">
        <f>IFERROR(VLOOKUP(Tabla1[[#This Row],[FECHA]],'COMPARENDOS TOTALES'!A:D,3,FALSE),0)</f>
        <v>8472800</v>
      </c>
      <c r="G1515" s="5">
        <f>IFERROR(VLOOKUP(Tabla1[[#This Row],[FECHA]],EXONERACIONES!A:D,4,FALSE),0)</f>
        <v>23</v>
      </c>
      <c r="H1515" s="9">
        <f>IFERROR(VLOOKUP(Tabla1[[#This Row],[FECHA]],EXONERACIONES!A:D,3,FALSE),0)</f>
        <v>5616800</v>
      </c>
      <c r="I1515" s="5">
        <f>IFERROR(VLOOKUP(Tabla1[[#This Row],[FECHA]],'SIMIT CON RES'!A:D,4,FALSE),0)</f>
        <v>0</v>
      </c>
      <c r="J1515" s="9">
        <f>IFERROR(VLOOKUP(Tabla1[[#This Row],[FECHA]],'SIMIT CON RES'!A:D,3,FALSE),0)</f>
        <v>0</v>
      </c>
      <c r="K1515">
        <f>IFERROR(VLOOKUP(Tabla1[[#This Row],[FECHA]],'SIMIT SIN RES'!A:D,4,FALSE),0)</f>
        <v>0</v>
      </c>
      <c r="L1515" s="9">
        <f>IFERROR(VLOOKUP(Tabla1[[#This Row],[FECHA]],'SIMIT SIN RES'!A:D,3,FALSE),0)</f>
        <v>0</v>
      </c>
      <c r="M1515" s="5">
        <f>IFERROR(VLOOKUP(Tabla1[[#This Row],[FECHA]],'RECAUDOS DE COMPARENDOS'!A:D,4,FALSE),0)</f>
        <v>2</v>
      </c>
      <c r="N1515" s="9">
        <f>IFERROR(VLOOKUP(Tabla1[[#This Row],[FECHA]],'RECAUDOS DE COMPARENDOS'!A:D,3,FALSE),0)</f>
        <v>408000</v>
      </c>
      <c r="O1515" s="5">
        <f>IFERROR(VLOOKUP(Tabla1[[#This Row],[FECHA]],'RECAUDOS DE RESOLUCIONES'!A:D,4,FALSE),0)</f>
        <v>0</v>
      </c>
      <c r="P1515" s="9">
        <f>IFERROR(VLOOKUP(Tabla1[[#This Row],[FECHA]],'RECAUDOS DE RESOLUCIONES'!A:D,3,FALSE),0)</f>
        <v>0</v>
      </c>
      <c r="Q151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10</v>
      </c>
      <c r="R1515" s="9">
        <f>Tabla1[V. COMPARENDOS]-(Tabla1[V. EXONERACIONES]+Tabla1[[#This Row],[V. SIMIT CON RESOLUCION]]+Tabla1[[#This Row],[V. SIMIT SIN RESOLUCION]]+Tabla1[[#This Row],[V. RECAUDOS COMPARENDOS]]+Tabla1[[#This Row],[V. RECAUDOS RESOLUCIONES]])</f>
        <v>2448000</v>
      </c>
      <c r="S1515" s="11">
        <f>IFERROR(VLOOKUP(Tabla1[[#This Row],[FECHA]],'RECAUDOS LOCALES'!A:D,4,FALSE),0)</f>
        <v>0</v>
      </c>
      <c r="T1515" s="9">
        <f>IFERROR(VLOOKUP(Tabla1[[#This Row],[FECHA]],'RECAUDOS LOCALES'!A:D,3,FALSE),0)</f>
        <v>0</v>
      </c>
      <c r="U1515" s="11">
        <f>IFERROR(VLOOKUP(Tabla1[[#This Row],[FECHA]],'RECAUDOS EXTERNOS'!A:D,4,FALSE),0)</f>
        <v>0</v>
      </c>
      <c r="V1515" s="9">
        <f>IFERROR(VLOOKUP(Tabla1[[#This Row],[FECHA]],'RECAUDOS EXTERNOS'!A:D,3,FALSE),0)</f>
        <v>0</v>
      </c>
    </row>
    <row r="1516" spans="1:22" x14ac:dyDescent="0.25">
      <c r="A1516" s="1">
        <v>39075</v>
      </c>
      <c r="B1516" s="3" t="s">
        <v>4</v>
      </c>
      <c r="C1516" s="2">
        <v>39052</v>
      </c>
      <c r="D1516" s="5">
        <f>YEAR(Tabla1[[#This Row],[FECHA]])</f>
        <v>2006</v>
      </c>
      <c r="E1516" s="5">
        <f>IFERROR(VLOOKUP(Tabla1[[#This Row],[FECHA]],'COMPARENDOS TOTALES'!A:D,4,FALSE),0)</f>
        <v>10</v>
      </c>
      <c r="F1516" s="9">
        <f>IFERROR(VLOOKUP(Tabla1[[#This Row],[FECHA]],'COMPARENDOS TOTALES'!A:D,3,FALSE),0)</f>
        <v>1958400</v>
      </c>
      <c r="G1516" s="5">
        <f>IFERROR(VLOOKUP(Tabla1[[#This Row],[FECHA]],EXONERACIONES!A:D,4,FALSE),0)</f>
        <v>9</v>
      </c>
      <c r="H1516" s="9">
        <f>IFERROR(VLOOKUP(Tabla1[[#This Row],[FECHA]],EXONERACIONES!A:D,3,FALSE),0)</f>
        <v>1754400</v>
      </c>
      <c r="I1516" s="5">
        <f>IFERROR(VLOOKUP(Tabla1[[#This Row],[FECHA]],'SIMIT CON RES'!A:D,4,FALSE),0)</f>
        <v>0</v>
      </c>
      <c r="J1516" s="9">
        <f>IFERROR(VLOOKUP(Tabla1[[#This Row],[FECHA]],'SIMIT CON RES'!A:D,3,FALSE),0)</f>
        <v>0</v>
      </c>
      <c r="K1516">
        <f>IFERROR(VLOOKUP(Tabla1[[#This Row],[FECHA]],'SIMIT SIN RES'!A:D,4,FALSE),0)</f>
        <v>0</v>
      </c>
      <c r="L1516" s="9">
        <f>IFERROR(VLOOKUP(Tabla1[[#This Row],[FECHA]],'SIMIT SIN RES'!A:D,3,FALSE),0)</f>
        <v>0</v>
      </c>
      <c r="M1516" s="5">
        <f>IFERROR(VLOOKUP(Tabla1[[#This Row],[FECHA]],'RECAUDOS DE COMPARENDOS'!A:D,4,FALSE),0)</f>
        <v>0</v>
      </c>
      <c r="N1516" s="9">
        <f>IFERROR(VLOOKUP(Tabla1[[#This Row],[FECHA]],'RECAUDOS DE COMPARENDOS'!A:D,3,FALSE),0)</f>
        <v>0</v>
      </c>
      <c r="O1516" s="5">
        <f>IFERROR(VLOOKUP(Tabla1[[#This Row],[FECHA]],'RECAUDOS DE RESOLUCIONES'!A:D,4,FALSE),0)</f>
        <v>0</v>
      </c>
      <c r="P1516" s="9">
        <f>IFERROR(VLOOKUP(Tabla1[[#This Row],[FECHA]],'RECAUDOS DE RESOLUCIONES'!A:D,3,FALSE),0)</f>
        <v>0</v>
      </c>
      <c r="Q151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1516" s="9">
        <f>Tabla1[V. COMPARENDOS]-(Tabla1[V. EXONERACIONES]+Tabla1[[#This Row],[V. SIMIT CON RESOLUCION]]+Tabla1[[#This Row],[V. SIMIT SIN RESOLUCION]]+Tabla1[[#This Row],[V. RECAUDOS COMPARENDOS]]+Tabla1[[#This Row],[V. RECAUDOS RESOLUCIONES]])</f>
        <v>204000</v>
      </c>
      <c r="S1516" s="11">
        <f>IFERROR(VLOOKUP(Tabla1[[#This Row],[FECHA]],'RECAUDOS LOCALES'!A:D,4,FALSE),0)</f>
        <v>0</v>
      </c>
      <c r="T1516" s="9">
        <f>IFERROR(VLOOKUP(Tabla1[[#This Row],[FECHA]],'RECAUDOS LOCALES'!A:D,3,FALSE),0)</f>
        <v>0</v>
      </c>
      <c r="U1516" s="11">
        <f>IFERROR(VLOOKUP(Tabla1[[#This Row],[FECHA]],'RECAUDOS EXTERNOS'!A:D,4,FALSE),0)</f>
        <v>0</v>
      </c>
      <c r="V1516" s="9">
        <f>IFERROR(VLOOKUP(Tabla1[[#This Row],[FECHA]],'RECAUDOS EXTERNOS'!A:D,3,FALSE),0)</f>
        <v>0</v>
      </c>
    </row>
    <row r="1517" spans="1:22" x14ac:dyDescent="0.25">
      <c r="A1517" s="1">
        <v>39076</v>
      </c>
      <c r="B1517" s="3" t="s">
        <v>1</v>
      </c>
      <c r="C1517" s="2">
        <v>39052</v>
      </c>
      <c r="D1517" s="5">
        <f>YEAR(Tabla1[[#This Row],[FECHA]])</f>
        <v>2006</v>
      </c>
      <c r="E1517" s="5">
        <f>IFERROR(VLOOKUP(Tabla1[[#This Row],[FECHA]],'COMPARENDOS TOTALES'!A:D,4,FALSE),0)</f>
        <v>19</v>
      </c>
      <c r="F1517" s="9">
        <f>IFERROR(VLOOKUP(Tabla1[[#This Row],[FECHA]],'COMPARENDOS TOTALES'!A:D,3,FALSE),0)</f>
        <v>4202400</v>
      </c>
      <c r="G1517" s="5">
        <f>IFERROR(VLOOKUP(Tabla1[[#This Row],[FECHA]],EXONERACIONES!A:D,4,FALSE),0)</f>
        <v>15</v>
      </c>
      <c r="H1517" s="9">
        <f>IFERROR(VLOOKUP(Tabla1[[#This Row],[FECHA]],EXONERACIONES!A:D,3,FALSE),0)</f>
        <v>3073600</v>
      </c>
      <c r="I1517" s="5">
        <f>IFERROR(VLOOKUP(Tabla1[[#This Row],[FECHA]],'SIMIT CON RES'!A:D,4,FALSE),0)</f>
        <v>0</v>
      </c>
      <c r="J1517" s="9">
        <f>IFERROR(VLOOKUP(Tabla1[[#This Row],[FECHA]],'SIMIT CON RES'!A:D,3,FALSE),0)</f>
        <v>0</v>
      </c>
      <c r="K1517">
        <f>IFERROR(VLOOKUP(Tabla1[[#This Row],[FECHA]],'SIMIT SIN RES'!A:D,4,FALSE),0)</f>
        <v>0</v>
      </c>
      <c r="L1517" s="9">
        <f>IFERROR(VLOOKUP(Tabla1[[#This Row],[FECHA]],'SIMIT SIN RES'!A:D,3,FALSE),0)</f>
        <v>0</v>
      </c>
      <c r="M1517" s="5">
        <f>IFERROR(VLOOKUP(Tabla1[[#This Row],[FECHA]],'RECAUDOS DE COMPARENDOS'!A:D,4,FALSE),0)</f>
        <v>1</v>
      </c>
      <c r="N1517" s="9">
        <f>IFERROR(VLOOKUP(Tabla1[[#This Row],[FECHA]],'RECAUDOS DE COMPARENDOS'!A:D,3,FALSE),0)</f>
        <v>204000</v>
      </c>
      <c r="O1517" s="5">
        <f>IFERROR(VLOOKUP(Tabla1[[#This Row],[FECHA]],'RECAUDOS DE RESOLUCIONES'!A:D,4,FALSE),0)</f>
        <v>0</v>
      </c>
      <c r="P1517" s="9">
        <f>IFERROR(VLOOKUP(Tabla1[[#This Row],[FECHA]],'RECAUDOS DE RESOLUCIONES'!A:D,3,FALSE),0)</f>
        <v>0</v>
      </c>
      <c r="Q151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1517" s="9">
        <f>Tabla1[V. COMPARENDOS]-(Tabla1[V. EXONERACIONES]+Tabla1[[#This Row],[V. SIMIT CON RESOLUCION]]+Tabla1[[#This Row],[V. SIMIT SIN RESOLUCION]]+Tabla1[[#This Row],[V. RECAUDOS COMPARENDOS]]+Tabla1[[#This Row],[V. RECAUDOS RESOLUCIONES]])</f>
        <v>924800</v>
      </c>
      <c r="S1517" s="11">
        <f>IFERROR(VLOOKUP(Tabla1[[#This Row],[FECHA]],'RECAUDOS LOCALES'!A:D,4,FALSE),0)</f>
        <v>0</v>
      </c>
      <c r="T1517" s="9">
        <f>IFERROR(VLOOKUP(Tabla1[[#This Row],[FECHA]],'RECAUDOS LOCALES'!A:D,3,FALSE),0)</f>
        <v>0</v>
      </c>
      <c r="U1517" s="11">
        <f>IFERROR(VLOOKUP(Tabla1[[#This Row],[FECHA]],'RECAUDOS EXTERNOS'!A:D,4,FALSE),0)</f>
        <v>0</v>
      </c>
      <c r="V1517" s="9">
        <f>IFERROR(VLOOKUP(Tabla1[[#This Row],[FECHA]],'RECAUDOS EXTERNOS'!A:D,3,FALSE),0)</f>
        <v>0</v>
      </c>
    </row>
    <row r="1518" spans="1:22" x14ac:dyDescent="0.25">
      <c r="A1518" s="1">
        <v>39077</v>
      </c>
      <c r="B1518" s="3" t="s">
        <v>2</v>
      </c>
      <c r="C1518" s="2">
        <v>39052</v>
      </c>
      <c r="D1518" s="5">
        <f>YEAR(Tabla1[[#This Row],[FECHA]])</f>
        <v>2006</v>
      </c>
      <c r="E1518" s="5">
        <f>IFERROR(VLOOKUP(Tabla1[[#This Row],[FECHA]],'COMPARENDOS TOTALES'!A:D,4,FALSE),0)</f>
        <v>16</v>
      </c>
      <c r="F1518" s="9">
        <f>IFERROR(VLOOKUP(Tabla1[[#This Row],[FECHA]],'COMPARENDOS TOTALES'!A:D,3,FALSE),0)</f>
        <v>3182400</v>
      </c>
      <c r="G1518" s="5">
        <f>IFERROR(VLOOKUP(Tabla1[[#This Row],[FECHA]],EXONERACIONES!A:D,4,FALSE),0)</f>
        <v>11</v>
      </c>
      <c r="H1518" s="9">
        <f>IFERROR(VLOOKUP(Tabla1[[#This Row],[FECHA]],EXONERACIONES!A:D,3,FALSE),0)</f>
        <v>2257600</v>
      </c>
      <c r="I1518" s="5">
        <f>IFERROR(VLOOKUP(Tabla1[[#This Row],[FECHA]],'SIMIT CON RES'!A:D,4,FALSE),0)</f>
        <v>0</v>
      </c>
      <c r="J1518" s="9">
        <f>IFERROR(VLOOKUP(Tabla1[[#This Row],[FECHA]],'SIMIT CON RES'!A:D,3,FALSE),0)</f>
        <v>0</v>
      </c>
      <c r="K1518">
        <f>IFERROR(VLOOKUP(Tabla1[[#This Row],[FECHA]],'SIMIT SIN RES'!A:D,4,FALSE),0)</f>
        <v>0</v>
      </c>
      <c r="L1518" s="9">
        <f>IFERROR(VLOOKUP(Tabla1[[#This Row],[FECHA]],'SIMIT SIN RES'!A:D,3,FALSE),0)</f>
        <v>0</v>
      </c>
      <c r="M1518" s="5">
        <f>IFERROR(VLOOKUP(Tabla1[[#This Row],[FECHA]],'RECAUDOS DE COMPARENDOS'!A:D,4,FALSE),0)</f>
        <v>2</v>
      </c>
      <c r="N1518" s="9">
        <f>IFERROR(VLOOKUP(Tabla1[[#This Row],[FECHA]],'RECAUDOS DE COMPARENDOS'!A:D,3,FALSE),0)</f>
        <v>408000</v>
      </c>
      <c r="O1518" s="5">
        <f>IFERROR(VLOOKUP(Tabla1[[#This Row],[FECHA]],'RECAUDOS DE RESOLUCIONES'!A:D,4,FALSE),0)</f>
        <v>0</v>
      </c>
      <c r="P1518" s="9">
        <f>IFERROR(VLOOKUP(Tabla1[[#This Row],[FECHA]],'RECAUDOS DE RESOLUCIONES'!A:D,3,FALSE),0)</f>
        <v>0</v>
      </c>
      <c r="Q151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1518" s="9">
        <f>Tabla1[V. COMPARENDOS]-(Tabla1[V. EXONERACIONES]+Tabla1[[#This Row],[V. SIMIT CON RESOLUCION]]+Tabla1[[#This Row],[V. SIMIT SIN RESOLUCION]]+Tabla1[[#This Row],[V. RECAUDOS COMPARENDOS]]+Tabla1[[#This Row],[V. RECAUDOS RESOLUCIONES]])</f>
        <v>516800</v>
      </c>
      <c r="S1518" s="11">
        <f>IFERROR(VLOOKUP(Tabla1[[#This Row],[FECHA]],'RECAUDOS LOCALES'!A:D,4,FALSE),0)</f>
        <v>3</v>
      </c>
      <c r="T1518" s="9">
        <f>IFERROR(VLOOKUP(Tabla1[[#This Row],[FECHA]],'RECAUDOS LOCALES'!A:D,3,FALSE),0)</f>
        <v>248267</v>
      </c>
      <c r="U1518" s="11">
        <f>IFERROR(VLOOKUP(Tabla1[[#This Row],[FECHA]],'RECAUDOS EXTERNOS'!A:D,4,FALSE),0)</f>
        <v>9</v>
      </c>
      <c r="V1518" s="9">
        <f>IFERROR(VLOOKUP(Tabla1[[#This Row],[FECHA]],'RECAUDOS EXTERNOS'!A:D,3,FALSE),0)</f>
        <v>2024477</v>
      </c>
    </row>
    <row r="1519" spans="1:22" x14ac:dyDescent="0.25">
      <c r="A1519" s="1">
        <v>39078</v>
      </c>
      <c r="B1519" s="3" t="s">
        <v>3</v>
      </c>
      <c r="C1519" s="2">
        <v>39052</v>
      </c>
      <c r="D1519" s="5">
        <f>YEAR(Tabla1[[#This Row],[FECHA]])</f>
        <v>2006</v>
      </c>
      <c r="E1519" s="5">
        <f>IFERROR(VLOOKUP(Tabla1[[#This Row],[FECHA]],'COMPARENDOS TOTALES'!A:D,4,FALSE),0)</f>
        <v>25</v>
      </c>
      <c r="F1519" s="9">
        <f>IFERROR(VLOOKUP(Tabla1[[#This Row],[FECHA]],'COMPARENDOS TOTALES'!A:D,3,FALSE),0)</f>
        <v>6133600</v>
      </c>
      <c r="G1519" s="5">
        <f>IFERROR(VLOOKUP(Tabla1[[#This Row],[FECHA]],EXONERACIONES!A:D,4,FALSE),0)</f>
        <v>21</v>
      </c>
      <c r="H1519" s="9">
        <f>IFERROR(VLOOKUP(Tabla1[[#This Row],[FECHA]],EXONERACIONES!A:D,3,FALSE),0)</f>
        <v>4909600</v>
      </c>
      <c r="I1519" s="5">
        <f>IFERROR(VLOOKUP(Tabla1[[#This Row],[FECHA]],'SIMIT CON RES'!A:D,4,FALSE),0)</f>
        <v>0</v>
      </c>
      <c r="J1519" s="9">
        <f>IFERROR(VLOOKUP(Tabla1[[#This Row],[FECHA]],'SIMIT CON RES'!A:D,3,FALSE),0)</f>
        <v>0</v>
      </c>
      <c r="K1519">
        <f>IFERROR(VLOOKUP(Tabla1[[#This Row],[FECHA]],'SIMIT SIN RES'!A:D,4,FALSE),0)</f>
        <v>0</v>
      </c>
      <c r="L1519" s="9">
        <f>IFERROR(VLOOKUP(Tabla1[[#This Row],[FECHA]],'SIMIT SIN RES'!A:D,3,FALSE),0)</f>
        <v>0</v>
      </c>
      <c r="M1519" s="5">
        <f>IFERROR(VLOOKUP(Tabla1[[#This Row],[FECHA]],'RECAUDOS DE COMPARENDOS'!A:D,4,FALSE),0)</f>
        <v>1</v>
      </c>
      <c r="N1519" s="9">
        <f>IFERROR(VLOOKUP(Tabla1[[#This Row],[FECHA]],'RECAUDOS DE COMPARENDOS'!A:D,3,FALSE),0)</f>
        <v>204000</v>
      </c>
      <c r="O1519" s="5">
        <f>IFERROR(VLOOKUP(Tabla1[[#This Row],[FECHA]],'RECAUDOS DE RESOLUCIONES'!A:D,4,FALSE),0)</f>
        <v>0</v>
      </c>
      <c r="P1519" s="9">
        <f>IFERROR(VLOOKUP(Tabla1[[#This Row],[FECHA]],'RECAUDOS DE RESOLUCIONES'!A:D,3,FALSE),0)</f>
        <v>0</v>
      </c>
      <c r="Q151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1519" s="9">
        <f>Tabla1[V. COMPARENDOS]-(Tabla1[V. EXONERACIONES]+Tabla1[[#This Row],[V. SIMIT CON RESOLUCION]]+Tabla1[[#This Row],[V. SIMIT SIN RESOLUCION]]+Tabla1[[#This Row],[V. RECAUDOS COMPARENDOS]]+Tabla1[[#This Row],[V. RECAUDOS RESOLUCIONES]])</f>
        <v>1020000</v>
      </c>
      <c r="S1519" s="11">
        <f>IFERROR(VLOOKUP(Tabla1[[#This Row],[FECHA]],'RECAUDOS LOCALES'!A:D,4,FALSE),0)</f>
        <v>13</v>
      </c>
      <c r="T1519" s="9">
        <f>IFERROR(VLOOKUP(Tabla1[[#This Row],[FECHA]],'RECAUDOS LOCALES'!A:D,3,FALSE),0)</f>
        <v>1485314</v>
      </c>
      <c r="U1519" s="11">
        <f>IFERROR(VLOOKUP(Tabla1[[#This Row],[FECHA]],'RECAUDOS EXTERNOS'!A:D,4,FALSE),0)</f>
        <v>14</v>
      </c>
      <c r="V1519" s="9">
        <f>IFERROR(VLOOKUP(Tabla1[[#This Row],[FECHA]],'RECAUDOS EXTERNOS'!A:D,3,FALSE),0)</f>
        <v>3819582</v>
      </c>
    </row>
    <row r="1520" spans="1:22" x14ac:dyDescent="0.25">
      <c r="A1520" s="1">
        <v>39079</v>
      </c>
      <c r="B1520" s="3" t="s">
        <v>6</v>
      </c>
      <c r="C1520" s="2">
        <v>39052</v>
      </c>
      <c r="D1520" s="5">
        <f>YEAR(Tabla1[[#This Row],[FECHA]])</f>
        <v>2006</v>
      </c>
      <c r="E1520" s="5">
        <f>IFERROR(VLOOKUP(Tabla1[[#This Row],[FECHA]],'COMPARENDOS TOTALES'!A:D,4,FALSE),0)</f>
        <v>24</v>
      </c>
      <c r="F1520" s="9">
        <f>IFERROR(VLOOKUP(Tabla1[[#This Row],[FECHA]],'COMPARENDOS TOTALES'!A:D,3,FALSE),0)</f>
        <v>6228800</v>
      </c>
      <c r="G1520" s="5">
        <f>IFERROR(VLOOKUP(Tabla1[[#This Row],[FECHA]],EXONERACIONES!A:D,4,FALSE),0)</f>
        <v>16</v>
      </c>
      <c r="H1520" s="9">
        <f>IFERROR(VLOOKUP(Tabla1[[#This Row],[FECHA]],EXONERACIONES!A:D,3,FALSE),0)</f>
        <v>4488000</v>
      </c>
      <c r="I1520" s="5">
        <f>IFERROR(VLOOKUP(Tabla1[[#This Row],[FECHA]],'SIMIT CON RES'!A:D,4,FALSE),0)</f>
        <v>0</v>
      </c>
      <c r="J1520" s="9">
        <f>IFERROR(VLOOKUP(Tabla1[[#This Row],[FECHA]],'SIMIT CON RES'!A:D,3,FALSE),0)</f>
        <v>0</v>
      </c>
      <c r="K1520">
        <f>IFERROR(VLOOKUP(Tabla1[[#This Row],[FECHA]],'SIMIT SIN RES'!A:D,4,FALSE),0)</f>
        <v>0</v>
      </c>
      <c r="L1520" s="9">
        <f>IFERROR(VLOOKUP(Tabla1[[#This Row],[FECHA]],'SIMIT SIN RES'!A:D,3,FALSE),0)</f>
        <v>0</v>
      </c>
      <c r="M1520" s="5">
        <f>IFERROR(VLOOKUP(Tabla1[[#This Row],[FECHA]],'RECAUDOS DE COMPARENDOS'!A:D,4,FALSE),0)</f>
        <v>2</v>
      </c>
      <c r="N1520" s="9">
        <f>IFERROR(VLOOKUP(Tabla1[[#This Row],[FECHA]],'RECAUDOS DE COMPARENDOS'!A:D,3,FALSE),0)</f>
        <v>612000</v>
      </c>
      <c r="O1520" s="5">
        <f>IFERROR(VLOOKUP(Tabla1[[#This Row],[FECHA]],'RECAUDOS DE RESOLUCIONES'!A:D,4,FALSE),0)</f>
        <v>0</v>
      </c>
      <c r="P1520" s="9">
        <f>IFERROR(VLOOKUP(Tabla1[[#This Row],[FECHA]],'RECAUDOS DE RESOLUCIONES'!A:D,3,FALSE),0)</f>
        <v>0</v>
      </c>
      <c r="Q152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1520" s="9">
        <f>Tabla1[V. COMPARENDOS]-(Tabla1[V. EXONERACIONES]+Tabla1[[#This Row],[V. SIMIT CON RESOLUCION]]+Tabla1[[#This Row],[V. SIMIT SIN RESOLUCION]]+Tabla1[[#This Row],[V. RECAUDOS COMPARENDOS]]+Tabla1[[#This Row],[V. RECAUDOS RESOLUCIONES]])</f>
        <v>1128800</v>
      </c>
      <c r="S1520" s="11">
        <f>IFERROR(VLOOKUP(Tabla1[[#This Row],[FECHA]],'RECAUDOS LOCALES'!A:D,4,FALSE),0)</f>
        <v>2</v>
      </c>
      <c r="T1520" s="9">
        <f>IFERROR(VLOOKUP(Tabla1[[#This Row],[FECHA]],'RECAUDOS LOCALES'!A:D,3,FALSE),0)</f>
        <v>299318</v>
      </c>
      <c r="U1520" s="11">
        <f>IFERROR(VLOOKUP(Tabla1[[#This Row],[FECHA]],'RECAUDOS EXTERNOS'!A:D,4,FALSE),0)</f>
        <v>10</v>
      </c>
      <c r="V1520" s="9">
        <f>IFERROR(VLOOKUP(Tabla1[[#This Row],[FECHA]],'RECAUDOS EXTERNOS'!A:D,3,FALSE),0)</f>
        <v>2482550</v>
      </c>
    </row>
    <row r="1521" spans="1:22" x14ac:dyDescent="0.25">
      <c r="A1521" s="1">
        <v>39080</v>
      </c>
      <c r="B1521" s="3" t="s">
        <v>0</v>
      </c>
      <c r="C1521" s="2">
        <v>39052</v>
      </c>
      <c r="D1521" s="5">
        <f>YEAR(Tabla1[[#This Row],[FECHA]])</f>
        <v>2006</v>
      </c>
      <c r="E1521" s="5">
        <f>IFERROR(VLOOKUP(Tabla1[[#This Row],[FECHA]],'COMPARENDOS TOTALES'!A:D,4,FALSE),0)</f>
        <v>28</v>
      </c>
      <c r="F1521" s="9">
        <f>IFERROR(VLOOKUP(Tabla1[[#This Row],[FECHA]],'COMPARENDOS TOTALES'!A:D,3,FALSE),0)</f>
        <v>6555200</v>
      </c>
      <c r="G1521" s="5">
        <f>IFERROR(VLOOKUP(Tabla1[[#This Row],[FECHA]],EXONERACIONES!A:D,4,FALSE),0)</f>
        <v>20</v>
      </c>
      <c r="H1521" s="9">
        <f>IFERROR(VLOOKUP(Tabla1[[#This Row],[FECHA]],EXONERACIONES!A:D,3,FALSE),0)</f>
        <v>5113600</v>
      </c>
      <c r="I1521" s="5">
        <f>IFERROR(VLOOKUP(Tabla1[[#This Row],[FECHA]],'SIMIT CON RES'!A:D,4,FALSE),0)</f>
        <v>0</v>
      </c>
      <c r="J1521" s="9">
        <f>IFERROR(VLOOKUP(Tabla1[[#This Row],[FECHA]],'SIMIT CON RES'!A:D,3,FALSE),0)</f>
        <v>0</v>
      </c>
      <c r="K1521">
        <f>IFERROR(VLOOKUP(Tabla1[[#This Row],[FECHA]],'SIMIT SIN RES'!A:D,4,FALSE),0)</f>
        <v>0</v>
      </c>
      <c r="L1521" s="9">
        <f>IFERROR(VLOOKUP(Tabla1[[#This Row],[FECHA]],'SIMIT SIN RES'!A:D,3,FALSE),0)</f>
        <v>0</v>
      </c>
      <c r="M1521" s="5">
        <f>IFERROR(VLOOKUP(Tabla1[[#This Row],[FECHA]],'RECAUDOS DE COMPARENDOS'!A:D,4,FALSE),0)</f>
        <v>4</v>
      </c>
      <c r="N1521" s="9">
        <f>IFERROR(VLOOKUP(Tabla1[[#This Row],[FECHA]],'RECAUDOS DE COMPARENDOS'!A:D,3,FALSE),0)</f>
        <v>625600</v>
      </c>
      <c r="O1521" s="5">
        <f>IFERROR(VLOOKUP(Tabla1[[#This Row],[FECHA]],'RECAUDOS DE RESOLUCIONES'!A:D,4,FALSE),0)</f>
        <v>0</v>
      </c>
      <c r="P1521" s="9">
        <f>IFERROR(VLOOKUP(Tabla1[[#This Row],[FECHA]],'RECAUDOS DE RESOLUCIONES'!A:D,3,FALSE),0)</f>
        <v>0</v>
      </c>
      <c r="Q152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1521" s="9">
        <f>Tabla1[V. COMPARENDOS]-(Tabla1[V. EXONERACIONES]+Tabla1[[#This Row],[V. SIMIT CON RESOLUCION]]+Tabla1[[#This Row],[V. SIMIT SIN RESOLUCION]]+Tabla1[[#This Row],[V. RECAUDOS COMPARENDOS]]+Tabla1[[#This Row],[V. RECAUDOS RESOLUCIONES]])</f>
        <v>816000</v>
      </c>
      <c r="S1521" s="11">
        <f>IFERROR(VLOOKUP(Tabla1[[#This Row],[FECHA]],'RECAUDOS LOCALES'!A:D,4,FALSE),0)</f>
        <v>0</v>
      </c>
      <c r="T1521" s="9">
        <f>IFERROR(VLOOKUP(Tabla1[[#This Row],[FECHA]],'RECAUDOS LOCALES'!A:D,3,FALSE),0)</f>
        <v>0</v>
      </c>
      <c r="U1521" s="11">
        <f>IFERROR(VLOOKUP(Tabla1[[#This Row],[FECHA]],'RECAUDOS EXTERNOS'!A:D,4,FALSE),0)</f>
        <v>0</v>
      </c>
      <c r="V1521" s="9">
        <f>IFERROR(VLOOKUP(Tabla1[[#This Row],[FECHA]],'RECAUDOS EXTERNOS'!A:D,3,FALSE),0)</f>
        <v>0</v>
      </c>
    </row>
    <row r="1522" spans="1:22" x14ac:dyDescent="0.25">
      <c r="A1522" s="1">
        <v>39081</v>
      </c>
      <c r="B1522" s="3" t="s">
        <v>5</v>
      </c>
      <c r="C1522" s="2">
        <v>39052</v>
      </c>
      <c r="D1522" s="5">
        <f>YEAR(Tabla1[[#This Row],[FECHA]])</f>
        <v>2006</v>
      </c>
      <c r="E1522" s="5">
        <f>IFERROR(VLOOKUP(Tabla1[[#This Row],[FECHA]],'COMPARENDOS TOTALES'!A:D,4,FALSE),0)</f>
        <v>26</v>
      </c>
      <c r="F1522" s="9">
        <f>IFERROR(VLOOKUP(Tabla1[[#This Row],[FECHA]],'COMPARENDOS TOTALES'!A:D,3,FALSE),0)</f>
        <v>5616800</v>
      </c>
      <c r="G1522" s="5">
        <f>IFERROR(VLOOKUP(Tabla1[[#This Row],[FECHA]],EXONERACIONES!A:D,4,FALSE),0)</f>
        <v>12</v>
      </c>
      <c r="H1522" s="9">
        <f>IFERROR(VLOOKUP(Tabla1[[#This Row],[FECHA]],EXONERACIONES!A:D,3,FALSE),0)</f>
        <v>2652000</v>
      </c>
      <c r="I1522" s="5">
        <f>IFERROR(VLOOKUP(Tabla1[[#This Row],[FECHA]],'SIMIT CON RES'!A:D,4,FALSE),0)</f>
        <v>0</v>
      </c>
      <c r="J1522" s="9">
        <f>IFERROR(VLOOKUP(Tabla1[[#This Row],[FECHA]],'SIMIT CON RES'!A:D,3,FALSE),0)</f>
        <v>0</v>
      </c>
      <c r="K1522">
        <f>IFERROR(VLOOKUP(Tabla1[[#This Row],[FECHA]],'SIMIT SIN RES'!A:D,4,FALSE),0)</f>
        <v>0</v>
      </c>
      <c r="L1522" s="9">
        <f>IFERROR(VLOOKUP(Tabla1[[#This Row],[FECHA]],'SIMIT SIN RES'!A:D,3,FALSE),0)</f>
        <v>0</v>
      </c>
      <c r="M1522" s="5">
        <f>IFERROR(VLOOKUP(Tabla1[[#This Row],[FECHA]],'RECAUDOS DE COMPARENDOS'!A:D,4,FALSE),0)</f>
        <v>4</v>
      </c>
      <c r="N1522" s="9">
        <f>IFERROR(VLOOKUP(Tabla1[[#This Row],[FECHA]],'RECAUDOS DE COMPARENDOS'!A:D,3,FALSE),0)</f>
        <v>816000</v>
      </c>
      <c r="O1522" s="5">
        <f>IFERROR(VLOOKUP(Tabla1[[#This Row],[FECHA]],'RECAUDOS DE RESOLUCIONES'!A:D,4,FALSE),0)</f>
        <v>0</v>
      </c>
      <c r="P1522" s="9">
        <f>IFERROR(VLOOKUP(Tabla1[[#This Row],[FECHA]],'RECAUDOS DE RESOLUCIONES'!A:D,3,FALSE),0)</f>
        <v>0</v>
      </c>
      <c r="Q152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10</v>
      </c>
      <c r="R1522" s="9">
        <f>Tabla1[V. COMPARENDOS]-(Tabla1[V. EXONERACIONES]+Tabla1[[#This Row],[V. SIMIT CON RESOLUCION]]+Tabla1[[#This Row],[V. SIMIT SIN RESOLUCION]]+Tabla1[[#This Row],[V. RECAUDOS COMPARENDOS]]+Tabla1[[#This Row],[V. RECAUDOS RESOLUCIONES]])</f>
        <v>2148800</v>
      </c>
      <c r="S1522" s="11">
        <f>IFERROR(VLOOKUP(Tabla1[[#This Row],[FECHA]],'RECAUDOS LOCALES'!A:D,4,FALSE),0)</f>
        <v>0</v>
      </c>
      <c r="T1522" s="9">
        <f>IFERROR(VLOOKUP(Tabla1[[#This Row],[FECHA]],'RECAUDOS LOCALES'!A:D,3,FALSE),0)</f>
        <v>0</v>
      </c>
      <c r="U1522" s="11">
        <f>IFERROR(VLOOKUP(Tabla1[[#This Row],[FECHA]],'RECAUDOS EXTERNOS'!A:D,4,FALSE),0)</f>
        <v>0</v>
      </c>
      <c r="V1522" s="9">
        <f>IFERROR(VLOOKUP(Tabla1[[#This Row],[FECHA]],'RECAUDOS EXTERNOS'!A:D,3,FALSE),0)</f>
        <v>0</v>
      </c>
    </row>
    <row r="1523" spans="1:22" x14ac:dyDescent="0.25">
      <c r="A1523" s="1">
        <v>39082</v>
      </c>
      <c r="B1523" s="3" t="s">
        <v>4</v>
      </c>
      <c r="C1523" s="2">
        <v>39052</v>
      </c>
      <c r="D1523" s="5">
        <f>YEAR(Tabla1[[#This Row],[FECHA]])</f>
        <v>2006</v>
      </c>
      <c r="E1523" s="5">
        <f>IFERROR(VLOOKUP(Tabla1[[#This Row],[FECHA]],'COMPARENDOS TOTALES'!A:D,4,FALSE),0)</f>
        <v>27</v>
      </c>
      <c r="F1523" s="9">
        <f>IFERROR(VLOOKUP(Tabla1[[#This Row],[FECHA]],'COMPARENDOS TOTALES'!A:D,3,FALSE),0)</f>
        <v>5616800</v>
      </c>
      <c r="G1523" s="5">
        <f>IFERROR(VLOOKUP(Tabla1[[#This Row],[FECHA]],EXONERACIONES!A:D,4,FALSE),0)</f>
        <v>14</v>
      </c>
      <c r="H1523" s="9">
        <f>IFERROR(VLOOKUP(Tabla1[[#This Row],[FECHA]],EXONERACIONES!A:D,3,FALSE),0)</f>
        <v>2964800</v>
      </c>
      <c r="I1523" s="5">
        <f>IFERROR(VLOOKUP(Tabla1[[#This Row],[FECHA]],'SIMIT CON RES'!A:D,4,FALSE),0)</f>
        <v>0</v>
      </c>
      <c r="J1523" s="9">
        <f>IFERROR(VLOOKUP(Tabla1[[#This Row],[FECHA]],'SIMIT CON RES'!A:D,3,FALSE),0)</f>
        <v>0</v>
      </c>
      <c r="K1523">
        <f>IFERROR(VLOOKUP(Tabla1[[#This Row],[FECHA]],'SIMIT SIN RES'!A:D,4,FALSE),0)</f>
        <v>0</v>
      </c>
      <c r="L1523" s="9">
        <f>IFERROR(VLOOKUP(Tabla1[[#This Row],[FECHA]],'SIMIT SIN RES'!A:D,3,FALSE),0)</f>
        <v>0</v>
      </c>
      <c r="M1523" s="5">
        <f>IFERROR(VLOOKUP(Tabla1[[#This Row],[FECHA]],'RECAUDOS DE COMPARENDOS'!A:D,4,FALSE),0)</f>
        <v>1</v>
      </c>
      <c r="N1523" s="9">
        <f>IFERROR(VLOOKUP(Tabla1[[#This Row],[FECHA]],'RECAUDOS DE COMPARENDOS'!A:D,3,FALSE),0)</f>
        <v>204000</v>
      </c>
      <c r="O1523" s="5">
        <f>IFERROR(VLOOKUP(Tabla1[[#This Row],[FECHA]],'RECAUDOS DE RESOLUCIONES'!A:D,4,FALSE),0)</f>
        <v>0</v>
      </c>
      <c r="P1523" s="9">
        <f>IFERROR(VLOOKUP(Tabla1[[#This Row],[FECHA]],'RECAUDOS DE RESOLUCIONES'!A:D,3,FALSE),0)</f>
        <v>0</v>
      </c>
      <c r="Q152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12</v>
      </c>
      <c r="R1523" s="9">
        <f>Tabla1[V. COMPARENDOS]-(Tabla1[V. EXONERACIONES]+Tabla1[[#This Row],[V. SIMIT CON RESOLUCION]]+Tabla1[[#This Row],[V. SIMIT SIN RESOLUCION]]+Tabla1[[#This Row],[V. RECAUDOS COMPARENDOS]]+Tabla1[[#This Row],[V. RECAUDOS RESOLUCIONES]])</f>
        <v>2448000</v>
      </c>
      <c r="S1523" s="11">
        <f>IFERROR(VLOOKUP(Tabla1[[#This Row],[FECHA]],'RECAUDOS LOCALES'!A:D,4,FALSE),0)</f>
        <v>0</v>
      </c>
      <c r="T1523" s="9">
        <f>IFERROR(VLOOKUP(Tabla1[[#This Row],[FECHA]],'RECAUDOS LOCALES'!A:D,3,FALSE),0)</f>
        <v>0</v>
      </c>
      <c r="U1523" s="11">
        <f>IFERROR(VLOOKUP(Tabla1[[#This Row],[FECHA]],'RECAUDOS EXTERNOS'!A:D,4,FALSE),0)</f>
        <v>0</v>
      </c>
      <c r="V1523" s="9">
        <f>IFERROR(VLOOKUP(Tabla1[[#This Row],[FECHA]],'RECAUDOS EXTERNOS'!A:D,3,FALSE),0)</f>
        <v>0</v>
      </c>
    </row>
    <row r="1524" spans="1:22" x14ac:dyDescent="0.25">
      <c r="A1524" s="1">
        <v>39083</v>
      </c>
      <c r="B1524" s="3" t="s">
        <v>1</v>
      </c>
      <c r="C1524" s="2">
        <v>39083</v>
      </c>
      <c r="D1524" s="5">
        <f>YEAR(Tabla1[[#This Row],[FECHA]])</f>
        <v>2007</v>
      </c>
      <c r="E1524" s="5">
        <f>IFERROR(VLOOKUP(Tabla1[[#This Row],[FECHA]],'COMPARENDOS TOTALES'!A:D,4,FALSE),0)</f>
        <v>49</v>
      </c>
      <c r="F1524" s="9">
        <f>IFERROR(VLOOKUP(Tabla1[[#This Row],[FECHA]],'COMPARENDOS TOTALES'!A:D,3,FALSE),0)</f>
        <v>12476103</v>
      </c>
      <c r="G1524" s="5">
        <f>IFERROR(VLOOKUP(Tabla1[[#This Row],[FECHA]],EXONERACIONES!A:D,4,FALSE),0)</f>
        <v>23</v>
      </c>
      <c r="H1524" s="9">
        <f>IFERROR(VLOOKUP(Tabla1[[#This Row],[FECHA]],EXONERACIONES!A:D,3,FALSE),0)</f>
        <v>5753753</v>
      </c>
      <c r="I1524" s="5">
        <f>IFERROR(VLOOKUP(Tabla1[[#This Row],[FECHA]],'SIMIT CON RES'!A:D,4,FALSE),0)</f>
        <v>0</v>
      </c>
      <c r="J1524" s="9">
        <f>IFERROR(VLOOKUP(Tabla1[[#This Row],[FECHA]],'SIMIT CON RES'!A:D,3,FALSE),0)</f>
        <v>0</v>
      </c>
      <c r="K1524">
        <f>IFERROR(VLOOKUP(Tabla1[[#This Row],[FECHA]],'SIMIT SIN RES'!A:D,4,FALSE),0)</f>
        <v>0</v>
      </c>
      <c r="L1524" s="9">
        <f>IFERROR(VLOOKUP(Tabla1[[#This Row],[FECHA]],'SIMIT SIN RES'!A:D,3,FALSE),0)</f>
        <v>0</v>
      </c>
      <c r="M1524" s="5">
        <f>IFERROR(VLOOKUP(Tabla1[[#This Row],[FECHA]],'RECAUDOS DE COMPARENDOS'!A:D,4,FALSE),0)</f>
        <v>2</v>
      </c>
      <c r="N1524" s="9">
        <f>IFERROR(VLOOKUP(Tabla1[[#This Row],[FECHA]],'RECAUDOS DE COMPARENDOS'!A:D,3,FALSE),0)</f>
        <v>433700</v>
      </c>
      <c r="O1524" s="5">
        <f>IFERROR(VLOOKUP(Tabla1[[#This Row],[FECHA]],'RECAUDOS DE RESOLUCIONES'!A:D,4,FALSE),0)</f>
        <v>0</v>
      </c>
      <c r="P1524" s="9">
        <f>IFERROR(VLOOKUP(Tabla1[[#This Row],[FECHA]],'RECAUDOS DE RESOLUCIONES'!A:D,3,FALSE),0)</f>
        <v>0</v>
      </c>
      <c r="Q152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24</v>
      </c>
      <c r="R1524" s="9">
        <f>Tabla1[V. COMPARENDOS]-(Tabla1[V. EXONERACIONES]+Tabla1[[#This Row],[V. SIMIT CON RESOLUCION]]+Tabla1[[#This Row],[V. SIMIT SIN RESOLUCION]]+Tabla1[[#This Row],[V. RECAUDOS COMPARENDOS]]+Tabla1[[#This Row],[V. RECAUDOS RESOLUCIONES]])</f>
        <v>6288650</v>
      </c>
      <c r="S1524" s="11">
        <f>IFERROR(VLOOKUP(Tabla1[[#This Row],[FECHA]],'RECAUDOS LOCALES'!A:D,4,FALSE),0)</f>
        <v>0</v>
      </c>
      <c r="T1524" s="9">
        <f>IFERROR(VLOOKUP(Tabla1[[#This Row],[FECHA]],'RECAUDOS LOCALES'!A:D,3,FALSE),0)</f>
        <v>0</v>
      </c>
      <c r="U1524" s="11">
        <f>IFERROR(VLOOKUP(Tabla1[[#This Row],[FECHA]],'RECAUDOS EXTERNOS'!A:D,4,FALSE),0)</f>
        <v>0</v>
      </c>
      <c r="V1524" s="9">
        <f>IFERROR(VLOOKUP(Tabla1[[#This Row],[FECHA]],'RECAUDOS EXTERNOS'!A:D,3,FALSE),0)</f>
        <v>0</v>
      </c>
    </row>
    <row r="1525" spans="1:22" x14ac:dyDescent="0.25">
      <c r="A1525" s="1">
        <v>39084</v>
      </c>
      <c r="B1525" s="3" t="s">
        <v>2</v>
      </c>
      <c r="C1525" s="2">
        <v>39083</v>
      </c>
      <c r="D1525" s="5">
        <f>YEAR(Tabla1[[#This Row],[FECHA]])</f>
        <v>2007</v>
      </c>
      <c r="E1525" s="5">
        <f>IFERROR(VLOOKUP(Tabla1[[#This Row],[FECHA]],'COMPARENDOS TOTALES'!A:D,4,FALSE),0)</f>
        <v>19</v>
      </c>
      <c r="F1525" s="9">
        <f>IFERROR(VLOOKUP(Tabla1[[#This Row],[FECHA]],'COMPARENDOS TOTALES'!A:D,3,FALSE),0)</f>
        <v>4351456</v>
      </c>
      <c r="G1525" s="5">
        <f>IFERROR(VLOOKUP(Tabla1[[#This Row],[FECHA]],EXONERACIONES!A:D,4,FALSE),0)</f>
        <v>6</v>
      </c>
      <c r="H1525" s="9">
        <f>IFERROR(VLOOKUP(Tabla1[[#This Row],[FECHA]],EXONERACIONES!A:D,3,FALSE),0)</f>
        <v>1517950</v>
      </c>
      <c r="I1525" s="5">
        <f>IFERROR(VLOOKUP(Tabla1[[#This Row],[FECHA]],'SIMIT CON RES'!A:D,4,FALSE),0)</f>
        <v>0</v>
      </c>
      <c r="J1525" s="9">
        <f>IFERROR(VLOOKUP(Tabla1[[#This Row],[FECHA]],'SIMIT CON RES'!A:D,3,FALSE),0)</f>
        <v>0</v>
      </c>
      <c r="K1525">
        <f>IFERROR(VLOOKUP(Tabla1[[#This Row],[FECHA]],'SIMIT SIN RES'!A:D,4,FALSE),0)</f>
        <v>0</v>
      </c>
      <c r="L1525" s="9">
        <f>IFERROR(VLOOKUP(Tabla1[[#This Row],[FECHA]],'SIMIT SIN RES'!A:D,3,FALSE),0)</f>
        <v>0</v>
      </c>
      <c r="M1525" s="5">
        <f>IFERROR(VLOOKUP(Tabla1[[#This Row],[FECHA]],'RECAUDOS DE COMPARENDOS'!A:D,4,FALSE),0)</f>
        <v>2</v>
      </c>
      <c r="N1525" s="9">
        <f>IFERROR(VLOOKUP(Tabla1[[#This Row],[FECHA]],'RECAUDOS DE COMPARENDOS'!A:D,3,FALSE),0)</f>
        <v>332503</v>
      </c>
      <c r="O1525" s="5">
        <f>IFERROR(VLOOKUP(Tabla1[[#This Row],[FECHA]],'RECAUDOS DE RESOLUCIONES'!A:D,4,FALSE),0)</f>
        <v>0</v>
      </c>
      <c r="P1525" s="9">
        <f>IFERROR(VLOOKUP(Tabla1[[#This Row],[FECHA]],'RECAUDOS DE RESOLUCIONES'!A:D,3,FALSE),0)</f>
        <v>0</v>
      </c>
      <c r="Q152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11</v>
      </c>
      <c r="R1525" s="9">
        <f>Tabla1[V. COMPARENDOS]-(Tabla1[V. EXONERACIONES]+Tabla1[[#This Row],[V. SIMIT CON RESOLUCION]]+Tabla1[[#This Row],[V. SIMIT SIN RESOLUCION]]+Tabla1[[#This Row],[V. RECAUDOS COMPARENDOS]]+Tabla1[[#This Row],[V. RECAUDOS RESOLUCIONES]])</f>
        <v>2501003</v>
      </c>
      <c r="S1525" s="11">
        <f>IFERROR(VLOOKUP(Tabla1[[#This Row],[FECHA]],'RECAUDOS LOCALES'!A:D,4,FALSE),0)</f>
        <v>6</v>
      </c>
      <c r="T1525" s="9">
        <f>IFERROR(VLOOKUP(Tabla1[[#This Row],[FECHA]],'RECAUDOS LOCALES'!A:D,3,FALSE),0)</f>
        <v>592878</v>
      </c>
      <c r="U1525" s="11">
        <f>IFERROR(VLOOKUP(Tabla1[[#This Row],[FECHA]],'RECAUDOS EXTERNOS'!A:D,4,FALSE),0)</f>
        <v>4</v>
      </c>
      <c r="V1525" s="9">
        <f>IFERROR(VLOOKUP(Tabla1[[#This Row],[FECHA]],'RECAUDOS EXTERNOS'!A:D,3,FALSE),0)</f>
        <v>1404450</v>
      </c>
    </row>
    <row r="1526" spans="1:22" x14ac:dyDescent="0.25">
      <c r="A1526" s="1">
        <v>39085</v>
      </c>
      <c r="B1526" s="3" t="s">
        <v>3</v>
      </c>
      <c r="C1526" s="2">
        <v>39083</v>
      </c>
      <c r="D1526" s="5">
        <f>YEAR(Tabla1[[#This Row],[FECHA]])</f>
        <v>2007</v>
      </c>
      <c r="E1526" s="5">
        <f>IFERROR(VLOOKUP(Tabla1[[#This Row],[FECHA]],'COMPARENDOS TOTALES'!A:D,4,FALSE),0)</f>
        <v>25</v>
      </c>
      <c r="F1526" s="9">
        <f>IFERROR(VLOOKUP(Tabla1[[#This Row],[FECHA]],'COMPARENDOS TOTALES'!A:D,3,FALSE),0)</f>
        <v>6317562</v>
      </c>
      <c r="G1526" s="5">
        <f>IFERROR(VLOOKUP(Tabla1[[#This Row],[FECHA]],EXONERACIONES!A:D,4,FALSE),0)</f>
        <v>7</v>
      </c>
      <c r="H1526" s="9">
        <f>IFERROR(VLOOKUP(Tabla1[[#This Row],[FECHA]],EXONERACIONES!A:D,3,FALSE),0)</f>
        <v>1633603</v>
      </c>
      <c r="I1526" s="5">
        <f>IFERROR(VLOOKUP(Tabla1[[#This Row],[FECHA]],'SIMIT CON RES'!A:D,4,FALSE),0)</f>
        <v>0</v>
      </c>
      <c r="J1526" s="9">
        <f>IFERROR(VLOOKUP(Tabla1[[#This Row],[FECHA]],'SIMIT CON RES'!A:D,3,FALSE),0)</f>
        <v>0</v>
      </c>
      <c r="K1526">
        <f>IFERROR(VLOOKUP(Tabla1[[#This Row],[FECHA]],'SIMIT SIN RES'!A:D,4,FALSE),0)</f>
        <v>0</v>
      </c>
      <c r="L1526" s="9">
        <f>IFERROR(VLOOKUP(Tabla1[[#This Row],[FECHA]],'SIMIT SIN RES'!A:D,3,FALSE),0)</f>
        <v>0</v>
      </c>
      <c r="M1526" s="5">
        <f>IFERROR(VLOOKUP(Tabla1[[#This Row],[FECHA]],'RECAUDOS DE COMPARENDOS'!A:D,4,FALSE),0)</f>
        <v>1</v>
      </c>
      <c r="N1526" s="9">
        <f>IFERROR(VLOOKUP(Tabla1[[#This Row],[FECHA]],'RECAUDOS DE COMPARENDOS'!A:D,3,FALSE),0)</f>
        <v>433700</v>
      </c>
      <c r="O1526" s="5">
        <f>IFERROR(VLOOKUP(Tabla1[[#This Row],[FECHA]],'RECAUDOS DE RESOLUCIONES'!A:D,4,FALSE),0)</f>
        <v>1</v>
      </c>
      <c r="P1526" s="9">
        <f>IFERROR(VLOOKUP(Tabla1[[#This Row],[FECHA]],'RECAUDOS DE RESOLUCIONES'!A:D,3,FALSE),0)</f>
        <v>216850</v>
      </c>
      <c r="Q152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16</v>
      </c>
      <c r="R1526" s="9">
        <f>Tabla1[V. COMPARENDOS]-(Tabla1[V. EXONERACIONES]+Tabla1[[#This Row],[V. SIMIT CON RESOLUCION]]+Tabla1[[#This Row],[V. SIMIT SIN RESOLUCION]]+Tabla1[[#This Row],[V. RECAUDOS COMPARENDOS]]+Tabla1[[#This Row],[V. RECAUDOS RESOLUCIONES]])</f>
        <v>4033409</v>
      </c>
      <c r="S1526" s="11">
        <f>IFERROR(VLOOKUP(Tabla1[[#This Row],[FECHA]],'RECAUDOS LOCALES'!A:D,4,FALSE),0)</f>
        <v>4</v>
      </c>
      <c r="T1526" s="9">
        <f>IFERROR(VLOOKUP(Tabla1[[#This Row],[FECHA]],'RECAUDOS LOCALES'!A:D,3,FALSE),0)</f>
        <v>377131</v>
      </c>
      <c r="U1526" s="11">
        <f>IFERROR(VLOOKUP(Tabla1[[#This Row],[FECHA]],'RECAUDOS EXTERNOS'!A:D,4,FALSE),0)</f>
        <v>7</v>
      </c>
      <c r="V1526" s="9">
        <f>IFERROR(VLOOKUP(Tabla1[[#This Row],[FECHA]],'RECAUDOS EXTERNOS'!A:D,3,FALSE),0)</f>
        <v>1553436</v>
      </c>
    </row>
    <row r="1527" spans="1:22" x14ac:dyDescent="0.25">
      <c r="A1527" s="1">
        <v>39086</v>
      </c>
      <c r="B1527" s="3" t="s">
        <v>6</v>
      </c>
      <c r="C1527" s="2">
        <v>39083</v>
      </c>
      <c r="D1527" s="5">
        <f>YEAR(Tabla1[[#This Row],[FECHA]])</f>
        <v>2007</v>
      </c>
      <c r="E1527" s="5">
        <f>IFERROR(VLOOKUP(Tabla1[[#This Row],[FECHA]],'COMPARENDOS TOTALES'!A:D,4,FALSE),0)</f>
        <v>15</v>
      </c>
      <c r="F1527" s="9">
        <f>IFERROR(VLOOKUP(Tabla1[[#This Row],[FECHA]],'COMPARENDOS TOTALES'!A:D,3,FALSE),0)</f>
        <v>3585253</v>
      </c>
      <c r="G1527" s="5">
        <f>IFERROR(VLOOKUP(Tabla1[[#This Row],[FECHA]],EXONERACIONES!A:D,4,FALSE),0)</f>
        <v>6</v>
      </c>
      <c r="H1527" s="9">
        <f>IFERROR(VLOOKUP(Tabla1[[#This Row],[FECHA]],EXONERACIONES!A:D,3,FALSE),0)</f>
        <v>1734800</v>
      </c>
      <c r="I1527" s="5">
        <f>IFERROR(VLOOKUP(Tabla1[[#This Row],[FECHA]],'SIMIT CON RES'!A:D,4,FALSE),0)</f>
        <v>0</v>
      </c>
      <c r="J1527" s="9">
        <f>IFERROR(VLOOKUP(Tabla1[[#This Row],[FECHA]],'SIMIT CON RES'!A:D,3,FALSE),0)</f>
        <v>0</v>
      </c>
      <c r="K1527">
        <f>IFERROR(VLOOKUP(Tabla1[[#This Row],[FECHA]],'SIMIT SIN RES'!A:D,4,FALSE),0)</f>
        <v>0</v>
      </c>
      <c r="L1527" s="9">
        <f>IFERROR(VLOOKUP(Tabla1[[#This Row],[FECHA]],'SIMIT SIN RES'!A:D,3,FALSE),0)</f>
        <v>0</v>
      </c>
      <c r="M1527" s="5">
        <f>IFERROR(VLOOKUP(Tabla1[[#This Row],[FECHA]],'RECAUDOS DE COMPARENDOS'!A:D,4,FALSE),0)</f>
        <v>1</v>
      </c>
      <c r="N1527" s="9">
        <f>IFERROR(VLOOKUP(Tabla1[[#This Row],[FECHA]],'RECAUDOS DE COMPARENDOS'!A:D,3,FALSE),0)</f>
        <v>216850</v>
      </c>
      <c r="O1527" s="5">
        <f>IFERROR(VLOOKUP(Tabla1[[#This Row],[FECHA]],'RECAUDOS DE RESOLUCIONES'!A:D,4,FALSE),0)</f>
        <v>0</v>
      </c>
      <c r="P1527" s="9">
        <f>IFERROR(VLOOKUP(Tabla1[[#This Row],[FECHA]],'RECAUDOS DE RESOLUCIONES'!A:D,3,FALSE),0)</f>
        <v>0</v>
      </c>
      <c r="Q152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8</v>
      </c>
      <c r="R1527" s="9">
        <f>Tabla1[V. COMPARENDOS]-(Tabla1[V. EXONERACIONES]+Tabla1[[#This Row],[V. SIMIT CON RESOLUCION]]+Tabla1[[#This Row],[V. SIMIT SIN RESOLUCION]]+Tabla1[[#This Row],[V. RECAUDOS COMPARENDOS]]+Tabla1[[#This Row],[V. RECAUDOS RESOLUCIONES]])</f>
        <v>1633603</v>
      </c>
      <c r="S1527" s="11">
        <f>IFERROR(VLOOKUP(Tabla1[[#This Row],[FECHA]],'RECAUDOS LOCALES'!A:D,4,FALSE),0)</f>
        <v>3</v>
      </c>
      <c r="T1527" s="9">
        <f>IFERROR(VLOOKUP(Tabla1[[#This Row],[FECHA]],'RECAUDOS LOCALES'!A:D,3,FALSE),0)</f>
        <v>364000</v>
      </c>
      <c r="U1527" s="11">
        <f>IFERROR(VLOOKUP(Tabla1[[#This Row],[FECHA]],'RECAUDOS EXTERNOS'!A:D,4,FALSE),0)</f>
        <v>8</v>
      </c>
      <c r="V1527" s="9">
        <f>IFERROR(VLOOKUP(Tabla1[[#This Row],[FECHA]],'RECAUDOS EXTERNOS'!A:D,3,FALSE),0)</f>
        <v>2001800</v>
      </c>
    </row>
    <row r="1528" spans="1:22" x14ac:dyDescent="0.25">
      <c r="A1528" s="1">
        <v>39087</v>
      </c>
      <c r="B1528" s="3" t="s">
        <v>0</v>
      </c>
      <c r="C1528" s="2">
        <v>39083</v>
      </c>
      <c r="D1528" s="5">
        <f>YEAR(Tabla1[[#This Row],[FECHA]])</f>
        <v>2007</v>
      </c>
      <c r="E1528" s="5">
        <f>IFERROR(VLOOKUP(Tabla1[[#This Row],[FECHA]],'COMPARENDOS TOTALES'!A:D,4,FALSE),0)</f>
        <v>31</v>
      </c>
      <c r="F1528" s="9">
        <f>IFERROR(VLOOKUP(Tabla1[[#This Row],[FECHA]],'COMPARENDOS TOTALES'!A:D,3,FALSE),0)</f>
        <v>7821056</v>
      </c>
      <c r="G1528" s="5">
        <f>IFERROR(VLOOKUP(Tabla1[[#This Row],[FECHA]],EXONERACIONES!A:D,4,FALSE),0)</f>
        <v>10</v>
      </c>
      <c r="H1528" s="9">
        <f>IFERROR(VLOOKUP(Tabla1[[#This Row],[FECHA]],EXONERACIONES!A:D,3,FALSE),0)</f>
        <v>2819050</v>
      </c>
      <c r="I1528" s="5">
        <f>IFERROR(VLOOKUP(Tabla1[[#This Row],[FECHA]],'SIMIT CON RES'!A:D,4,FALSE),0)</f>
        <v>0</v>
      </c>
      <c r="J1528" s="9">
        <f>IFERROR(VLOOKUP(Tabla1[[#This Row],[FECHA]],'SIMIT CON RES'!A:D,3,FALSE),0)</f>
        <v>0</v>
      </c>
      <c r="K1528">
        <f>IFERROR(VLOOKUP(Tabla1[[#This Row],[FECHA]],'SIMIT SIN RES'!A:D,4,FALSE),0)</f>
        <v>0</v>
      </c>
      <c r="L1528" s="9">
        <f>IFERROR(VLOOKUP(Tabla1[[#This Row],[FECHA]],'SIMIT SIN RES'!A:D,3,FALSE),0)</f>
        <v>0</v>
      </c>
      <c r="M1528" s="5">
        <f>IFERROR(VLOOKUP(Tabla1[[#This Row],[FECHA]],'RECAUDOS DE COMPARENDOS'!A:D,4,FALSE),0)</f>
        <v>0</v>
      </c>
      <c r="N1528" s="9">
        <f>IFERROR(VLOOKUP(Tabla1[[#This Row],[FECHA]],'RECAUDOS DE COMPARENDOS'!A:D,3,FALSE),0)</f>
        <v>0</v>
      </c>
      <c r="O1528" s="5">
        <f>IFERROR(VLOOKUP(Tabla1[[#This Row],[FECHA]],'RECAUDOS DE RESOLUCIONES'!A:D,4,FALSE),0)</f>
        <v>0</v>
      </c>
      <c r="P1528" s="9">
        <f>IFERROR(VLOOKUP(Tabla1[[#This Row],[FECHA]],'RECAUDOS DE RESOLUCIONES'!A:D,3,FALSE),0)</f>
        <v>0</v>
      </c>
      <c r="Q152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21</v>
      </c>
      <c r="R1528" s="9">
        <f>Tabla1[V. COMPARENDOS]-(Tabla1[V. EXONERACIONES]+Tabla1[[#This Row],[V. SIMIT CON RESOLUCION]]+Tabla1[[#This Row],[V. SIMIT SIN RESOLUCION]]+Tabla1[[#This Row],[V. RECAUDOS COMPARENDOS]]+Tabla1[[#This Row],[V. RECAUDOS RESOLUCIONES]])</f>
        <v>5002006</v>
      </c>
      <c r="S1528" s="11">
        <f>IFERROR(VLOOKUP(Tabla1[[#This Row],[FECHA]],'RECAUDOS LOCALES'!A:D,4,FALSE),0)</f>
        <v>4</v>
      </c>
      <c r="T1528" s="9">
        <f>IFERROR(VLOOKUP(Tabla1[[#This Row],[FECHA]],'RECAUDOS LOCALES'!A:D,3,FALSE),0)</f>
        <v>370567</v>
      </c>
      <c r="U1528" s="11">
        <f>IFERROR(VLOOKUP(Tabla1[[#This Row],[FECHA]],'RECAUDOS EXTERNOS'!A:D,4,FALSE),0)</f>
        <v>5</v>
      </c>
      <c r="V1528" s="9">
        <f>IFERROR(VLOOKUP(Tabla1[[#This Row],[FECHA]],'RECAUDOS EXTERNOS'!A:D,3,FALSE),0)</f>
        <v>947342</v>
      </c>
    </row>
    <row r="1529" spans="1:22" x14ac:dyDescent="0.25">
      <c r="A1529" s="1">
        <v>39088</v>
      </c>
      <c r="B1529" s="3" t="s">
        <v>5</v>
      </c>
      <c r="C1529" s="2">
        <v>39083</v>
      </c>
      <c r="D1529" s="5">
        <f>YEAR(Tabla1[[#This Row],[FECHA]])</f>
        <v>2007</v>
      </c>
      <c r="E1529" s="5">
        <f>IFERROR(VLOOKUP(Tabla1[[#This Row],[FECHA]],'COMPARENDOS TOTALES'!A:D,4,FALSE),0)</f>
        <v>64</v>
      </c>
      <c r="F1529" s="9">
        <f>IFERROR(VLOOKUP(Tabla1[[#This Row],[FECHA]],'COMPARENDOS TOTALES'!A:D,3,FALSE),0)</f>
        <v>16523968</v>
      </c>
      <c r="G1529" s="5">
        <f>IFERROR(VLOOKUP(Tabla1[[#This Row],[FECHA]],EXONERACIONES!A:D,4,FALSE),0)</f>
        <v>29</v>
      </c>
      <c r="H1529" s="9">
        <f>IFERROR(VLOOKUP(Tabla1[[#This Row],[FECHA]],EXONERACIONES!A:D,3,FALSE),0)</f>
        <v>7083765</v>
      </c>
      <c r="I1529" s="5">
        <f>IFERROR(VLOOKUP(Tabla1[[#This Row],[FECHA]],'SIMIT CON RES'!A:D,4,FALSE),0)</f>
        <v>0</v>
      </c>
      <c r="J1529" s="9">
        <f>IFERROR(VLOOKUP(Tabla1[[#This Row],[FECHA]],'SIMIT CON RES'!A:D,3,FALSE),0)</f>
        <v>0</v>
      </c>
      <c r="K1529">
        <f>IFERROR(VLOOKUP(Tabla1[[#This Row],[FECHA]],'SIMIT SIN RES'!A:D,4,FALSE),0)</f>
        <v>0</v>
      </c>
      <c r="L1529" s="9">
        <f>IFERROR(VLOOKUP(Tabla1[[#This Row],[FECHA]],'SIMIT SIN RES'!A:D,3,FALSE),0)</f>
        <v>0</v>
      </c>
      <c r="M1529" s="5">
        <f>IFERROR(VLOOKUP(Tabla1[[#This Row],[FECHA]],'RECAUDOS DE COMPARENDOS'!A:D,4,FALSE),0)</f>
        <v>5</v>
      </c>
      <c r="N1529" s="9">
        <f>IFERROR(VLOOKUP(Tabla1[[#This Row],[FECHA]],'RECAUDOS DE COMPARENDOS'!A:D,3,FALSE),0)</f>
        <v>1517950</v>
      </c>
      <c r="O1529" s="5">
        <f>IFERROR(VLOOKUP(Tabla1[[#This Row],[FECHA]],'RECAUDOS DE RESOLUCIONES'!A:D,4,FALSE),0)</f>
        <v>0</v>
      </c>
      <c r="P1529" s="9">
        <f>IFERROR(VLOOKUP(Tabla1[[#This Row],[FECHA]],'RECAUDOS DE RESOLUCIONES'!A:D,3,FALSE),0)</f>
        <v>0</v>
      </c>
      <c r="Q152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30</v>
      </c>
      <c r="R1529" s="9">
        <f>Tabla1[V. COMPARENDOS]-(Tabla1[V. EXONERACIONES]+Tabla1[[#This Row],[V. SIMIT CON RESOLUCION]]+Tabla1[[#This Row],[V. SIMIT SIN RESOLUCION]]+Tabla1[[#This Row],[V. RECAUDOS COMPARENDOS]]+Tabla1[[#This Row],[V. RECAUDOS RESOLUCIONES]])</f>
        <v>7922253</v>
      </c>
      <c r="S1529" s="11">
        <f>IFERROR(VLOOKUP(Tabla1[[#This Row],[FECHA]],'RECAUDOS LOCALES'!A:D,4,FALSE),0)</f>
        <v>0</v>
      </c>
      <c r="T1529" s="9">
        <f>IFERROR(VLOOKUP(Tabla1[[#This Row],[FECHA]],'RECAUDOS LOCALES'!A:D,3,FALSE),0)</f>
        <v>0</v>
      </c>
      <c r="U1529" s="11">
        <f>IFERROR(VLOOKUP(Tabla1[[#This Row],[FECHA]],'RECAUDOS EXTERNOS'!A:D,4,FALSE),0)</f>
        <v>0</v>
      </c>
      <c r="V1529" s="9">
        <f>IFERROR(VLOOKUP(Tabla1[[#This Row],[FECHA]],'RECAUDOS EXTERNOS'!A:D,3,FALSE),0)</f>
        <v>0</v>
      </c>
    </row>
    <row r="1530" spans="1:22" x14ac:dyDescent="0.25">
      <c r="A1530" s="1">
        <v>39089</v>
      </c>
      <c r="B1530" s="3" t="s">
        <v>4</v>
      </c>
      <c r="C1530" s="2">
        <v>39083</v>
      </c>
      <c r="D1530" s="5">
        <f>YEAR(Tabla1[[#This Row],[FECHA]])</f>
        <v>2007</v>
      </c>
      <c r="E1530" s="5">
        <f>IFERROR(VLOOKUP(Tabla1[[#This Row],[FECHA]],'COMPARENDOS TOTALES'!A:D,4,FALSE),0)</f>
        <v>71</v>
      </c>
      <c r="F1530" s="9">
        <f>IFERROR(VLOOKUP(Tabla1[[#This Row],[FECHA]],'COMPARENDOS TOTALES'!A:D,3,FALSE),0)</f>
        <v>18779209</v>
      </c>
      <c r="G1530" s="5">
        <f>IFERROR(VLOOKUP(Tabla1[[#This Row],[FECHA]],EXONERACIONES!A:D,4,FALSE),0)</f>
        <v>16</v>
      </c>
      <c r="H1530" s="9">
        <f>IFERROR(VLOOKUP(Tabla1[[#This Row],[FECHA]],EXONERACIONES!A:D,3,FALSE),0)</f>
        <v>4235803</v>
      </c>
      <c r="I1530" s="5">
        <f>IFERROR(VLOOKUP(Tabla1[[#This Row],[FECHA]],'SIMIT CON RES'!A:D,4,FALSE),0)</f>
        <v>0</v>
      </c>
      <c r="J1530" s="9">
        <f>IFERROR(VLOOKUP(Tabla1[[#This Row],[FECHA]],'SIMIT CON RES'!A:D,3,FALSE),0)</f>
        <v>0</v>
      </c>
      <c r="K1530">
        <f>IFERROR(VLOOKUP(Tabla1[[#This Row],[FECHA]],'SIMIT SIN RES'!A:D,4,FALSE),0)</f>
        <v>0</v>
      </c>
      <c r="L1530" s="9">
        <f>IFERROR(VLOOKUP(Tabla1[[#This Row],[FECHA]],'SIMIT SIN RES'!A:D,3,FALSE),0)</f>
        <v>0</v>
      </c>
      <c r="M1530" s="5">
        <f>IFERROR(VLOOKUP(Tabla1[[#This Row],[FECHA]],'RECAUDOS DE COMPARENDOS'!A:D,4,FALSE),0)</f>
        <v>7</v>
      </c>
      <c r="N1530" s="9">
        <f>IFERROR(VLOOKUP(Tabla1[[#This Row],[FECHA]],'RECAUDOS DE COMPARENDOS'!A:D,3,FALSE),0)</f>
        <v>1850453</v>
      </c>
      <c r="O1530" s="5">
        <f>IFERROR(VLOOKUP(Tabla1[[#This Row],[FECHA]],'RECAUDOS DE RESOLUCIONES'!A:D,4,FALSE),0)</f>
        <v>1</v>
      </c>
      <c r="P1530" s="9">
        <f>IFERROR(VLOOKUP(Tabla1[[#This Row],[FECHA]],'RECAUDOS DE RESOLUCIONES'!A:D,3,FALSE),0)</f>
        <v>433700</v>
      </c>
      <c r="Q153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47</v>
      </c>
      <c r="R1530" s="9">
        <f>Tabla1[V. COMPARENDOS]-(Tabla1[V. EXONERACIONES]+Tabla1[[#This Row],[V. SIMIT CON RESOLUCION]]+Tabla1[[#This Row],[V. SIMIT SIN RESOLUCION]]+Tabla1[[#This Row],[V. RECAUDOS COMPARENDOS]]+Tabla1[[#This Row],[V. RECAUDOS RESOLUCIONES]])</f>
        <v>12259253</v>
      </c>
      <c r="S1530" s="11">
        <f>IFERROR(VLOOKUP(Tabla1[[#This Row],[FECHA]],'RECAUDOS LOCALES'!A:D,4,FALSE),0)</f>
        <v>0</v>
      </c>
      <c r="T1530" s="9">
        <f>IFERROR(VLOOKUP(Tabla1[[#This Row],[FECHA]],'RECAUDOS LOCALES'!A:D,3,FALSE),0)</f>
        <v>0</v>
      </c>
      <c r="U1530" s="11">
        <f>IFERROR(VLOOKUP(Tabla1[[#This Row],[FECHA]],'RECAUDOS EXTERNOS'!A:D,4,FALSE),0)</f>
        <v>0</v>
      </c>
      <c r="V1530" s="9">
        <f>IFERROR(VLOOKUP(Tabla1[[#This Row],[FECHA]],'RECAUDOS EXTERNOS'!A:D,3,FALSE),0)</f>
        <v>0</v>
      </c>
    </row>
    <row r="1531" spans="1:22" x14ac:dyDescent="0.25">
      <c r="A1531" s="1">
        <v>39090</v>
      </c>
      <c r="B1531" s="3" t="s">
        <v>1</v>
      </c>
      <c r="C1531" s="2">
        <v>39083</v>
      </c>
      <c r="D1531" s="5">
        <f>YEAR(Tabla1[[#This Row],[FECHA]])</f>
        <v>2007</v>
      </c>
      <c r="E1531" s="5">
        <f>IFERROR(VLOOKUP(Tabla1[[#This Row],[FECHA]],'COMPARENDOS TOTALES'!A:D,4,FALSE),0)</f>
        <v>51</v>
      </c>
      <c r="F1531" s="9">
        <f>IFERROR(VLOOKUP(Tabla1[[#This Row],[FECHA]],'COMPARENDOS TOTALES'!A:D,3,FALSE),0)</f>
        <v>10885868</v>
      </c>
      <c r="G1531" s="5">
        <f>IFERROR(VLOOKUP(Tabla1[[#This Row],[FECHA]],EXONERACIONES!A:D,4,FALSE),0)</f>
        <v>16</v>
      </c>
      <c r="H1531" s="9">
        <f>IFERROR(VLOOKUP(Tabla1[[#This Row],[FECHA]],EXONERACIONES!A:D,3,FALSE),0)</f>
        <v>3166009</v>
      </c>
      <c r="I1531" s="5">
        <f>IFERROR(VLOOKUP(Tabla1[[#This Row],[FECHA]],'SIMIT CON RES'!A:D,4,FALSE),0)</f>
        <v>2</v>
      </c>
      <c r="J1531" s="9">
        <f>IFERROR(VLOOKUP(Tabla1[[#This Row],[FECHA]],'SIMIT CON RES'!A:D,3,FALSE),0)</f>
        <v>433700</v>
      </c>
      <c r="K1531">
        <f>IFERROR(VLOOKUP(Tabla1[[#This Row],[FECHA]],'SIMIT SIN RES'!A:D,4,FALSE),0)</f>
        <v>0</v>
      </c>
      <c r="L1531" s="9">
        <f>IFERROR(VLOOKUP(Tabla1[[#This Row],[FECHA]],'SIMIT SIN RES'!A:D,3,FALSE),0)</f>
        <v>0</v>
      </c>
      <c r="M1531" s="5">
        <f>IFERROR(VLOOKUP(Tabla1[[#This Row],[FECHA]],'RECAUDOS DE COMPARENDOS'!A:D,4,FALSE),0)</f>
        <v>3</v>
      </c>
      <c r="N1531" s="9">
        <f>IFERROR(VLOOKUP(Tabla1[[#This Row],[FECHA]],'RECAUDOS DE COMPARENDOS'!A:D,3,FALSE),0)</f>
        <v>650550</v>
      </c>
      <c r="O1531" s="5">
        <f>IFERROR(VLOOKUP(Tabla1[[#This Row],[FECHA]],'RECAUDOS DE RESOLUCIONES'!A:D,4,FALSE),0)</f>
        <v>0</v>
      </c>
      <c r="P1531" s="9">
        <f>IFERROR(VLOOKUP(Tabla1[[#This Row],[FECHA]],'RECAUDOS DE RESOLUCIONES'!A:D,3,FALSE),0)</f>
        <v>0</v>
      </c>
      <c r="Q153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30</v>
      </c>
      <c r="R1531" s="9">
        <f>Tabla1[V. COMPARENDOS]-(Tabla1[V. EXONERACIONES]+Tabla1[[#This Row],[V. SIMIT CON RESOLUCION]]+Tabla1[[#This Row],[V. SIMIT SIN RESOLUCION]]+Tabla1[[#This Row],[V. RECAUDOS COMPARENDOS]]+Tabla1[[#This Row],[V. RECAUDOS RESOLUCIONES]])</f>
        <v>6635609</v>
      </c>
      <c r="S1531" s="11">
        <f>IFERROR(VLOOKUP(Tabla1[[#This Row],[FECHA]],'RECAUDOS LOCALES'!A:D,4,FALSE),0)</f>
        <v>0</v>
      </c>
      <c r="T1531" s="9">
        <f>IFERROR(VLOOKUP(Tabla1[[#This Row],[FECHA]],'RECAUDOS LOCALES'!A:D,3,FALSE),0)</f>
        <v>0</v>
      </c>
      <c r="U1531" s="11">
        <f>IFERROR(VLOOKUP(Tabla1[[#This Row],[FECHA]],'RECAUDOS EXTERNOS'!A:D,4,FALSE),0)</f>
        <v>0</v>
      </c>
      <c r="V1531" s="9">
        <f>IFERROR(VLOOKUP(Tabla1[[#This Row],[FECHA]],'RECAUDOS EXTERNOS'!A:D,3,FALSE),0)</f>
        <v>0</v>
      </c>
    </row>
    <row r="1532" spans="1:22" x14ac:dyDescent="0.25">
      <c r="A1532" s="1">
        <v>39091</v>
      </c>
      <c r="B1532" s="3" t="s">
        <v>2</v>
      </c>
      <c r="C1532" s="2">
        <v>39083</v>
      </c>
      <c r="D1532" s="5">
        <f>YEAR(Tabla1[[#This Row],[FECHA]])</f>
        <v>2007</v>
      </c>
      <c r="E1532" s="5">
        <f>IFERROR(VLOOKUP(Tabla1[[#This Row],[FECHA]],'COMPARENDOS TOTALES'!A:D,4,FALSE),0)</f>
        <v>43</v>
      </c>
      <c r="F1532" s="9">
        <f>IFERROR(VLOOKUP(Tabla1[[#This Row],[FECHA]],'COMPARENDOS TOTALES'!A:D,3,FALSE),0)</f>
        <v>10538909</v>
      </c>
      <c r="G1532" s="5">
        <f>IFERROR(VLOOKUP(Tabla1[[#This Row],[FECHA]],EXONERACIONES!A:D,4,FALSE),0)</f>
        <v>11</v>
      </c>
      <c r="H1532" s="9">
        <f>IFERROR(VLOOKUP(Tabla1[[#This Row],[FECHA]],EXONERACIONES!A:D,3,FALSE),0)</f>
        <v>3151553</v>
      </c>
      <c r="I1532" s="5">
        <f>IFERROR(VLOOKUP(Tabla1[[#This Row],[FECHA]],'SIMIT CON RES'!A:D,4,FALSE),0)</f>
        <v>0</v>
      </c>
      <c r="J1532" s="9">
        <f>IFERROR(VLOOKUP(Tabla1[[#This Row],[FECHA]],'SIMIT CON RES'!A:D,3,FALSE),0)</f>
        <v>0</v>
      </c>
      <c r="K1532">
        <f>IFERROR(VLOOKUP(Tabla1[[#This Row],[FECHA]],'SIMIT SIN RES'!A:D,4,FALSE),0)</f>
        <v>0</v>
      </c>
      <c r="L1532" s="9">
        <f>IFERROR(VLOOKUP(Tabla1[[#This Row],[FECHA]],'SIMIT SIN RES'!A:D,3,FALSE),0)</f>
        <v>0</v>
      </c>
      <c r="M1532" s="5">
        <f>IFERROR(VLOOKUP(Tabla1[[#This Row],[FECHA]],'RECAUDOS DE COMPARENDOS'!A:D,4,FALSE),0)</f>
        <v>1</v>
      </c>
      <c r="N1532" s="9">
        <f>IFERROR(VLOOKUP(Tabla1[[#This Row],[FECHA]],'RECAUDOS DE COMPARENDOS'!A:D,3,FALSE),0)</f>
        <v>216850</v>
      </c>
      <c r="O1532" s="5">
        <f>IFERROR(VLOOKUP(Tabla1[[#This Row],[FECHA]],'RECAUDOS DE RESOLUCIONES'!A:D,4,FALSE),0)</f>
        <v>0</v>
      </c>
      <c r="P1532" s="9">
        <f>IFERROR(VLOOKUP(Tabla1[[#This Row],[FECHA]],'RECAUDOS DE RESOLUCIONES'!A:D,3,FALSE),0)</f>
        <v>0</v>
      </c>
      <c r="Q153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31</v>
      </c>
      <c r="R1532" s="9">
        <f>Tabla1[V. COMPARENDOS]-(Tabla1[V. EXONERACIONES]+Tabla1[[#This Row],[V. SIMIT CON RESOLUCION]]+Tabla1[[#This Row],[V. SIMIT SIN RESOLUCION]]+Tabla1[[#This Row],[V. RECAUDOS COMPARENDOS]]+Tabla1[[#This Row],[V. RECAUDOS RESOLUCIONES]])</f>
        <v>7170506</v>
      </c>
      <c r="S1532" s="11">
        <f>IFERROR(VLOOKUP(Tabla1[[#This Row],[FECHA]],'RECAUDOS LOCALES'!A:D,4,FALSE),0)</f>
        <v>7</v>
      </c>
      <c r="T1532" s="9">
        <f>IFERROR(VLOOKUP(Tabla1[[#This Row],[FECHA]],'RECAUDOS LOCALES'!A:D,3,FALSE),0)</f>
        <v>755238</v>
      </c>
      <c r="U1532" s="11">
        <f>IFERROR(VLOOKUP(Tabla1[[#This Row],[FECHA]],'RECAUDOS EXTERNOS'!A:D,4,FALSE),0)</f>
        <v>5</v>
      </c>
      <c r="V1532" s="9">
        <f>IFERROR(VLOOKUP(Tabla1[[#This Row],[FECHA]],'RECAUDOS EXTERNOS'!A:D,3,FALSE),0)</f>
        <v>1167872</v>
      </c>
    </row>
    <row r="1533" spans="1:22" x14ac:dyDescent="0.25">
      <c r="A1533" s="1">
        <v>39092</v>
      </c>
      <c r="B1533" s="3" t="s">
        <v>3</v>
      </c>
      <c r="C1533" s="2">
        <v>39083</v>
      </c>
      <c r="D1533" s="5">
        <f>YEAR(Tabla1[[#This Row],[FECHA]])</f>
        <v>2007</v>
      </c>
      <c r="E1533" s="5">
        <f>IFERROR(VLOOKUP(Tabla1[[#This Row],[FECHA]],'COMPARENDOS TOTALES'!A:D,4,FALSE),0)</f>
        <v>25</v>
      </c>
      <c r="F1533" s="9">
        <f>IFERROR(VLOOKUP(Tabla1[[#This Row],[FECHA]],'COMPARENDOS TOTALES'!A:D,3,FALSE),0)</f>
        <v>5652556</v>
      </c>
      <c r="G1533" s="5">
        <f>IFERROR(VLOOKUP(Tabla1[[#This Row],[FECHA]],EXONERACIONES!A:D,4,FALSE),0)</f>
        <v>5</v>
      </c>
      <c r="H1533" s="9">
        <f>IFERROR(VLOOKUP(Tabla1[[#This Row],[FECHA]],EXONERACIONES!A:D,3,FALSE),0)</f>
        <v>1301100</v>
      </c>
      <c r="I1533" s="5">
        <f>IFERROR(VLOOKUP(Tabla1[[#This Row],[FECHA]],'SIMIT CON RES'!A:D,4,FALSE),0)</f>
        <v>0</v>
      </c>
      <c r="J1533" s="9">
        <f>IFERROR(VLOOKUP(Tabla1[[#This Row],[FECHA]],'SIMIT CON RES'!A:D,3,FALSE),0)</f>
        <v>0</v>
      </c>
      <c r="K1533">
        <f>IFERROR(VLOOKUP(Tabla1[[#This Row],[FECHA]],'SIMIT SIN RES'!A:D,4,FALSE),0)</f>
        <v>0</v>
      </c>
      <c r="L1533" s="9">
        <f>IFERROR(VLOOKUP(Tabla1[[#This Row],[FECHA]],'SIMIT SIN RES'!A:D,3,FALSE),0)</f>
        <v>0</v>
      </c>
      <c r="M1533" s="5">
        <f>IFERROR(VLOOKUP(Tabla1[[#This Row],[FECHA]],'RECAUDOS DE COMPARENDOS'!A:D,4,FALSE),0)</f>
        <v>2</v>
      </c>
      <c r="N1533" s="9">
        <f>IFERROR(VLOOKUP(Tabla1[[#This Row],[FECHA]],'RECAUDOS DE COMPARENDOS'!A:D,3,FALSE),0)</f>
        <v>650550</v>
      </c>
      <c r="O1533" s="5">
        <f>IFERROR(VLOOKUP(Tabla1[[#This Row],[FECHA]],'RECAUDOS DE RESOLUCIONES'!A:D,4,FALSE),0)</f>
        <v>0</v>
      </c>
      <c r="P1533" s="9">
        <f>IFERROR(VLOOKUP(Tabla1[[#This Row],[FECHA]],'RECAUDOS DE RESOLUCIONES'!A:D,3,FALSE),0)</f>
        <v>0</v>
      </c>
      <c r="Q153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18</v>
      </c>
      <c r="R1533" s="9">
        <f>Tabla1[V. COMPARENDOS]-(Tabla1[V. EXONERACIONES]+Tabla1[[#This Row],[V. SIMIT CON RESOLUCION]]+Tabla1[[#This Row],[V. SIMIT SIN RESOLUCION]]+Tabla1[[#This Row],[V. RECAUDOS COMPARENDOS]]+Tabla1[[#This Row],[V. RECAUDOS RESOLUCIONES]])</f>
        <v>3700906</v>
      </c>
      <c r="S1533" s="11">
        <f>IFERROR(VLOOKUP(Tabla1[[#This Row],[FECHA]],'RECAUDOS LOCALES'!A:D,4,FALSE),0)</f>
        <v>7</v>
      </c>
      <c r="T1533" s="9">
        <f>IFERROR(VLOOKUP(Tabla1[[#This Row],[FECHA]],'RECAUDOS LOCALES'!A:D,3,FALSE),0)</f>
        <v>752129</v>
      </c>
      <c r="U1533" s="11">
        <f>IFERROR(VLOOKUP(Tabla1[[#This Row],[FECHA]],'RECAUDOS EXTERNOS'!A:D,4,FALSE),0)</f>
        <v>2</v>
      </c>
      <c r="V1533" s="9">
        <f>IFERROR(VLOOKUP(Tabla1[[#This Row],[FECHA]],'RECAUDOS EXTERNOS'!A:D,3,FALSE),0)</f>
        <v>333872</v>
      </c>
    </row>
    <row r="1534" spans="1:22" x14ac:dyDescent="0.25">
      <c r="A1534" s="1">
        <v>39093</v>
      </c>
      <c r="B1534" s="3" t="s">
        <v>6</v>
      </c>
      <c r="C1534" s="2">
        <v>39083</v>
      </c>
      <c r="D1534" s="5">
        <f>YEAR(Tabla1[[#This Row],[FECHA]])</f>
        <v>2007</v>
      </c>
      <c r="E1534" s="5">
        <f>IFERROR(VLOOKUP(Tabla1[[#This Row],[FECHA]],'COMPARENDOS TOTALES'!A:D,4,FALSE),0)</f>
        <v>47</v>
      </c>
      <c r="F1534" s="9">
        <f>IFERROR(VLOOKUP(Tabla1[[#This Row],[FECHA]],'COMPARENDOS TOTALES'!A:D,3,FALSE),0)</f>
        <v>11854465</v>
      </c>
      <c r="G1534" s="5">
        <f>IFERROR(VLOOKUP(Tabla1[[#This Row],[FECHA]],EXONERACIONES!A:D,4,FALSE),0)</f>
        <v>17</v>
      </c>
      <c r="H1534" s="9">
        <f>IFERROR(VLOOKUP(Tabla1[[#This Row],[FECHA]],EXONERACIONES!A:D,3,FALSE),0)</f>
        <v>4886353</v>
      </c>
      <c r="I1534" s="5">
        <f>IFERROR(VLOOKUP(Tabla1[[#This Row],[FECHA]],'SIMIT CON RES'!A:D,4,FALSE),0)</f>
        <v>0</v>
      </c>
      <c r="J1534" s="9">
        <f>IFERROR(VLOOKUP(Tabla1[[#This Row],[FECHA]],'SIMIT CON RES'!A:D,3,FALSE),0)</f>
        <v>0</v>
      </c>
      <c r="K1534">
        <f>IFERROR(VLOOKUP(Tabla1[[#This Row],[FECHA]],'SIMIT SIN RES'!A:D,4,FALSE),0)</f>
        <v>1</v>
      </c>
      <c r="L1534" s="9">
        <f>IFERROR(VLOOKUP(Tabla1[[#This Row],[FECHA]],'SIMIT SIN RES'!A:D,3,FALSE),0)</f>
        <v>216850</v>
      </c>
      <c r="M1534" s="5">
        <f>IFERROR(VLOOKUP(Tabla1[[#This Row],[FECHA]],'RECAUDOS DE COMPARENDOS'!A:D,4,FALSE),0)</f>
        <v>3</v>
      </c>
      <c r="N1534" s="9">
        <f>IFERROR(VLOOKUP(Tabla1[[#This Row],[FECHA]],'RECAUDOS DE COMPARENDOS'!A:D,3,FALSE),0)</f>
        <v>650550</v>
      </c>
      <c r="O1534" s="5">
        <f>IFERROR(VLOOKUP(Tabla1[[#This Row],[FECHA]],'RECAUDOS DE RESOLUCIONES'!A:D,4,FALSE),0)</f>
        <v>0</v>
      </c>
      <c r="P1534" s="9">
        <f>IFERROR(VLOOKUP(Tabla1[[#This Row],[FECHA]],'RECAUDOS DE RESOLUCIONES'!A:D,3,FALSE),0)</f>
        <v>0</v>
      </c>
      <c r="Q153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26</v>
      </c>
      <c r="R1534" s="9">
        <f>Tabla1[V. COMPARENDOS]-(Tabla1[V. EXONERACIONES]+Tabla1[[#This Row],[V. SIMIT CON RESOLUCION]]+Tabla1[[#This Row],[V. SIMIT SIN RESOLUCION]]+Tabla1[[#This Row],[V. RECAUDOS COMPARENDOS]]+Tabla1[[#This Row],[V. RECAUDOS RESOLUCIONES]])</f>
        <v>6100712</v>
      </c>
      <c r="S1534" s="11">
        <f>IFERROR(VLOOKUP(Tabla1[[#This Row],[FECHA]],'RECAUDOS LOCALES'!A:D,4,FALSE),0)</f>
        <v>7</v>
      </c>
      <c r="T1534" s="9">
        <f>IFERROR(VLOOKUP(Tabla1[[#This Row],[FECHA]],'RECAUDOS LOCALES'!A:D,3,FALSE),0)</f>
        <v>942881</v>
      </c>
      <c r="U1534" s="11">
        <f>IFERROR(VLOOKUP(Tabla1[[#This Row],[FECHA]],'RECAUDOS EXTERNOS'!A:D,4,FALSE),0)</f>
        <v>12</v>
      </c>
      <c r="V1534" s="9">
        <f>IFERROR(VLOOKUP(Tabla1[[#This Row],[FECHA]],'RECAUDOS EXTERNOS'!A:D,3,FALSE),0)</f>
        <v>2844070</v>
      </c>
    </row>
    <row r="1535" spans="1:22" x14ac:dyDescent="0.25">
      <c r="A1535" s="1">
        <v>39094</v>
      </c>
      <c r="B1535" s="3" t="s">
        <v>0</v>
      </c>
      <c r="C1535" s="2">
        <v>39083</v>
      </c>
      <c r="D1535" s="5">
        <f>YEAR(Tabla1[[#This Row],[FECHA]])</f>
        <v>2007</v>
      </c>
      <c r="E1535" s="5">
        <f>IFERROR(VLOOKUP(Tabla1[[#This Row],[FECHA]],'COMPARENDOS TOTALES'!A:D,4,FALSE),0)</f>
        <v>23</v>
      </c>
      <c r="F1535" s="9">
        <f>IFERROR(VLOOKUP(Tabla1[[#This Row],[FECHA]],'COMPARENDOS TOTALES'!A:D,3,FALSE),0)</f>
        <v>5638100</v>
      </c>
      <c r="G1535" s="5">
        <f>IFERROR(VLOOKUP(Tabla1[[#This Row],[FECHA]],EXONERACIONES!A:D,4,FALSE),0)</f>
        <v>6</v>
      </c>
      <c r="H1535" s="9">
        <f>IFERROR(VLOOKUP(Tabla1[[#This Row],[FECHA]],EXONERACIONES!A:D,3,FALSE),0)</f>
        <v>1517950</v>
      </c>
      <c r="I1535" s="5">
        <f>IFERROR(VLOOKUP(Tabla1[[#This Row],[FECHA]],'SIMIT CON RES'!A:D,4,FALSE),0)</f>
        <v>0</v>
      </c>
      <c r="J1535" s="9">
        <f>IFERROR(VLOOKUP(Tabla1[[#This Row],[FECHA]],'SIMIT CON RES'!A:D,3,FALSE),0)</f>
        <v>0</v>
      </c>
      <c r="K1535">
        <f>IFERROR(VLOOKUP(Tabla1[[#This Row],[FECHA]],'SIMIT SIN RES'!A:D,4,FALSE),0)</f>
        <v>0</v>
      </c>
      <c r="L1535" s="9">
        <f>IFERROR(VLOOKUP(Tabla1[[#This Row],[FECHA]],'SIMIT SIN RES'!A:D,3,FALSE),0)</f>
        <v>0</v>
      </c>
      <c r="M1535" s="5">
        <f>IFERROR(VLOOKUP(Tabla1[[#This Row],[FECHA]],'RECAUDOS DE COMPARENDOS'!A:D,4,FALSE),0)</f>
        <v>2</v>
      </c>
      <c r="N1535" s="9">
        <f>IFERROR(VLOOKUP(Tabla1[[#This Row],[FECHA]],'RECAUDOS DE COMPARENDOS'!A:D,3,FALSE),0)</f>
        <v>650550</v>
      </c>
      <c r="O1535" s="5">
        <f>IFERROR(VLOOKUP(Tabla1[[#This Row],[FECHA]],'RECAUDOS DE RESOLUCIONES'!A:D,4,FALSE),0)</f>
        <v>0</v>
      </c>
      <c r="P1535" s="9">
        <f>IFERROR(VLOOKUP(Tabla1[[#This Row],[FECHA]],'RECAUDOS DE RESOLUCIONES'!A:D,3,FALSE),0)</f>
        <v>0</v>
      </c>
      <c r="Q153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15</v>
      </c>
      <c r="R1535" s="9">
        <f>Tabla1[V. COMPARENDOS]-(Tabla1[V. EXONERACIONES]+Tabla1[[#This Row],[V. SIMIT CON RESOLUCION]]+Tabla1[[#This Row],[V. SIMIT SIN RESOLUCION]]+Tabla1[[#This Row],[V. RECAUDOS COMPARENDOS]]+Tabla1[[#This Row],[V. RECAUDOS RESOLUCIONES]])</f>
        <v>3469600</v>
      </c>
      <c r="S1535" s="11">
        <f>IFERROR(VLOOKUP(Tabla1[[#This Row],[FECHA]],'RECAUDOS LOCALES'!A:D,4,FALSE),0)</f>
        <v>3</v>
      </c>
      <c r="T1535" s="9">
        <f>IFERROR(VLOOKUP(Tabla1[[#This Row],[FECHA]],'RECAUDOS LOCALES'!A:D,3,FALSE),0)</f>
        <v>433419</v>
      </c>
      <c r="U1535" s="11">
        <f>IFERROR(VLOOKUP(Tabla1[[#This Row],[FECHA]],'RECAUDOS EXTERNOS'!A:D,4,FALSE),0)</f>
        <v>9</v>
      </c>
      <c r="V1535" s="9">
        <f>IFERROR(VLOOKUP(Tabla1[[#This Row],[FECHA]],'RECAUDOS EXTERNOS'!A:D,3,FALSE),0)</f>
        <v>1930637</v>
      </c>
    </row>
    <row r="1536" spans="1:22" x14ac:dyDescent="0.25">
      <c r="A1536" s="1">
        <v>39095</v>
      </c>
      <c r="B1536" s="3" t="s">
        <v>5</v>
      </c>
      <c r="C1536" s="2">
        <v>39083</v>
      </c>
      <c r="D1536" s="5">
        <f>YEAR(Tabla1[[#This Row],[FECHA]])</f>
        <v>2007</v>
      </c>
      <c r="E1536" s="5">
        <f>IFERROR(VLOOKUP(Tabla1[[#This Row],[FECHA]],'COMPARENDOS TOTALES'!A:D,4,FALSE),0)</f>
        <v>45</v>
      </c>
      <c r="F1536" s="9">
        <f>IFERROR(VLOOKUP(Tabla1[[#This Row],[FECHA]],'COMPARENDOS TOTALES'!A:D,3,FALSE),0)</f>
        <v>11623159</v>
      </c>
      <c r="G1536" s="5">
        <f>IFERROR(VLOOKUP(Tabla1[[#This Row],[FECHA]],EXONERACIONES!A:D,4,FALSE),0)</f>
        <v>13</v>
      </c>
      <c r="H1536" s="9">
        <f>IFERROR(VLOOKUP(Tabla1[[#This Row],[FECHA]],EXONERACIONES!A:D,3,FALSE),0)</f>
        <v>3267206</v>
      </c>
      <c r="I1536" s="5">
        <f>IFERROR(VLOOKUP(Tabla1[[#This Row],[FECHA]],'SIMIT CON RES'!A:D,4,FALSE),0)</f>
        <v>0</v>
      </c>
      <c r="J1536" s="9">
        <f>IFERROR(VLOOKUP(Tabla1[[#This Row],[FECHA]],'SIMIT CON RES'!A:D,3,FALSE),0)</f>
        <v>0</v>
      </c>
      <c r="K1536">
        <f>IFERROR(VLOOKUP(Tabla1[[#This Row],[FECHA]],'SIMIT SIN RES'!A:D,4,FALSE),0)</f>
        <v>0</v>
      </c>
      <c r="L1536" s="9">
        <f>IFERROR(VLOOKUP(Tabla1[[#This Row],[FECHA]],'SIMIT SIN RES'!A:D,3,FALSE),0)</f>
        <v>0</v>
      </c>
      <c r="M1536" s="5">
        <f>IFERROR(VLOOKUP(Tabla1[[#This Row],[FECHA]],'RECAUDOS DE COMPARENDOS'!A:D,4,FALSE),0)</f>
        <v>3</v>
      </c>
      <c r="N1536" s="9">
        <f>IFERROR(VLOOKUP(Tabla1[[#This Row],[FECHA]],'RECAUDOS DE COMPARENDOS'!A:D,3,FALSE),0)</f>
        <v>1084250</v>
      </c>
      <c r="O1536" s="5">
        <f>IFERROR(VLOOKUP(Tabla1[[#This Row],[FECHA]],'RECAUDOS DE RESOLUCIONES'!A:D,4,FALSE),0)</f>
        <v>1</v>
      </c>
      <c r="P1536" s="9">
        <f>IFERROR(VLOOKUP(Tabla1[[#This Row],[FECHA]],'RECAUDOS DE RESOLUCIONES'!A:D,3,FALSE),0)</f>
        <v>433700</v>
      </c>
      <c r="Q153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28</v>
      </c>
      <c r="R1536" s="9">
        <f>Tabla1[V. COMPARENDOS]-(Tabla1[V. EXONERACIONES]+Tabla1[[#This Row],[V. SIMIT CON RESOLUCION]]+Tabla1[[#This Row],[V. SIMIT SIN RESOLUCION]]+Tabla1[[#This Row],[V. RECAUDOS COMPARENDOS]]+Tabla1[[#This Row],[V. RECAUDOS RESOLUCIONES]])</f>
        <v>6838003</v>
      </c>
      <c r="S1536" s="11">
        <f>IFERROR(VLOOKUP(Tabla1[[#This Row],[FECHA]],'RECAUDOS LOCALES'!A:D,4,FALSE),0)</f>
        <v>0</v>
      </c>
      <c r="T1536" s="9">
        <f>IFERROR(VLOOKUP(Tabla1[[#This Row],[FECHA]],'RECAUDOS LOCALES'!A:D,3,FALSE),0)</f>
        <v>0</v>
      </c>
      <c r="U1536" s="11">
        <f>IFERROR(VLOOKUP(Tabla1[[#This Row],[FECHA]],'RECAUDOS EXTERNOS'!A:D,4,FALSE),0)</f>
        <v>0</v>
      </c>
      <c r="V1536" s="9">
        <f>IFERROR(VLOOKUP(Tabla1[[#This Row],[FECHA]],'RECAUDOS EXTERNOS'!A:D,3,FALSE),0)</f>
        <v>0</v>
      </c>
    </row>
    <row r="1537" spans="1:22" x14ac:dyDescent="0.25">
      <c r="A1537" s="1">
        <v>39096</v>
      </c>
      <c r="B1537" s="3" t="s">
        <v>4</v>
      </c>
      <c r="C1537" s="2">
        <v>39083</v>
      </c>
      <c r="D1537" s="5">
        <f>YEAR(Tabla1[[#This Row],[FECHA]])</f>
        <v>2007</v>
      </c>
      <c r="E1537" s="5">
        <f>IFERROR(VLOOKUP(Tabla1[[#This Row],[FECHA]],'COMPARENDOS TOTALES'!A:D,4,FALSE),0)</f>
        <v>45</v>
      </c>
      <c r="F1537" s="9">
        <f>IFERROR(VLOOKUP(Tabla1[[#This Row],[FECHA]],'COMPARENDOS TOTALES'!A:D,3,FALSE),0)</f>
        <v>10669018</v>
      </c>
      <c r="G1537" s="5">
        <f>IFERROR(VLOOKUP(Tabla1[[#This Row],[FECHA]],EXONERACIONES!A:D,4,FALSE),0)</f>
        <v>31</v>
      </c>
      <c r="H1537" s="9">
        <f>IFERROR(VLOOKUP(Tabla1[[#This Row],[FECHA]],EXONERACIONES!A:D,3,FALSE),0)</f>
        <v>7300615</v>
      </c>
      <c r="I1537" s="5">
        <f>IFERROR(VLOOKUP(Tabla1[[#This Row],[FECHA]],'SIMIT CON RES'!A:D,4,FALSE),0)</f>
        <v>0</v>
      </c>
      <c r="J1537" s="9">
        <f>IFERROR(VLOOKUP(Tabla1[[#This Row],[FECHA]],'SIMIT CON RES'!A:D,3,FALSE),0)</f>
        <v>0</v>
      </c>
      <c r="K1537">
        <f>IFERROR(VLOOKUP(Tabla1[[#This Row],[FECHA]],'SIMIT SIN RES'!A:D,4,FALSE),0)</f>
        <v>0</v>
      </c>
      <c r="L1537" s="9">
        <f>IFERROR(VLOOKUP(Tabla1[[#This Row],[FECHA]],'SIMIT SIN RES'!A:D,3,FALSE),0)</f>
        <v>0</v>
      </c>
      <c r="M1537" s="5">
        <f>IFERROR(VLOOKUP(Tabla1[[#This Row],[FECHA]],'RECAUDOS DE COMPARENDOS'!A:D,4,FALSE),0)</f>
        <v>1</v>
      </c>
      <c r="N1537" s="9">
        <f>IFERROR(VLOOKUP(Tabla1[[#This Row],[FECHA]],'RECAUDOS DE COMPARENDOS'!A:D,3,FALSE),0)</f>
        <v>216850</v>
      </c>
      <c r="O1537" s="5">
        <f>IFERROR(VLOOKUP(Tabla1[[#This Row],[FECHA]],'RECAUDOS DE RESOLUCIONES'!A:D,4,FALSE),0)</f>
        <v>0</v>
      </c>
      <c r="P1537" s="9">
        <f>IFERROR(VLOOKUP(Tabla1[[#This Row],[FECHA]],'RECAUDOS DE RESOLUCIONES'!A:D,3,FALSE),0)</f>
        <v>0</v>
      </c>
      <c r="Q153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13</v>
      </c>
      <c r="R1537" s="9">
        <f>Tabla1[V. COMPARENDOS]-(Tabla1[V. EXONERACIONES]+Tabla1[[#This Row],[V. SIMIT CON RESOLUCION]]+Tabla1[[#This Row],[V. SIMIT SIN RESOLUCION]]+Tabla1[[#This Row],[V. RECAUDOS COMPARENDOS]]+Tabla1[[#This Row],[V. RECAUDOS RESOLUCIONES]])</f>
        <v>3151553</v>
      </c>
      <c r="S1537" s="11">
        <f>IFERROR(VLOOKUP(Tabla1[[#This Row],[FECHA]],'RECAUDOS LOCALES'!A:D,4,FALSE),0)</f>
        <v>0</v>
      </c>
      <c r="T1537" s="9">
        <f>IFERROR(VLOOKUP(Tabla1[[#This Row],[FECHA]],'RECAUDOS LOCALES'!A:D,3,FALSE),0)</f>
        <v>0</v>
      </c>
      <c r="U1537" s="11">
        <f>IFERROR(VLOOKUP(Tabla1[[#This Row],[FECHA]],'RECAUDOS EXTERNOS'!A:D,4,FALSE),0)</f>
        <v>0</v>
      </c>
      <c r="V1537" s="9">
        <f>IFERROR(VLOOKUP(Tabla1[[#This Row],[FECHA]],'RECAUDOS EXTERNOS'!A:D,3,FALSE),0)</f>
        <v>0</v>
      </c>
    </row>
    <row r="1538" spans="1:22" x14ac:dyDescent="0.25">
      <c r="A1538" s="1">
        <v>39097</v>
      </c>
      <c r="B1538" s="3" t="s">
        <v>1</v>
      </c>
      <c r="C1538" s="2">
        <v>39083</v>
      </c>
      <c r="D1538" s="5">
        <f>YEAR(Tabla1[[#This Row],[FECHA]])</f>
        <v>2007</v>
      </c>
      <c r="E1538" s="5">
        <f>IFERROR(VLOOKUP(Tabla1[[#This Row],[FECHA]],'COMPARENDOS TOTALES'!A:D,4,FALSE),0)</f>
        <v>39</v>
      </c>
      <c r="F1538" s="9">
        <f>IFERROR(VLOOKUP(Tabla1[[#This Row],[FECHA]],'COMPARENDOS TOTALES'!A:D,3,FALSE),0)</f>
        <v>11088262</v>
      </c>
      <c r="G1538" s="5">
        <f>IFERROR(VLOOKUP(Tabla1[[#This Row],[FECHA]],EXONERACIONES!A:D,4,FALSE),0)</f>
        <v>13</v>
      </c>
      <c r="H1538" s="9">
        <f>IFERROR(VLOOKUP(Tabla1[[#This Row],[FECHA]],EXONERACIONES!A:D,3,FALSE),0)</f>
        <v>3802103</v>
      </c>
      <c r="I1538" s="5">
        <f>IFERROR(VLOOKUP(Tabla1[[#This Row],[FECHA]],'SIMIT CON RES'!A:D,4,FALSE),0)</f>
        <v>0</v>
      </c>
      <c r="J1538" s="9">
        <f>IFERROR(VLOOKUP(Tabla1[[#This Row],[FECHA]],'SIMIT CON RES'!A:D,3,FALSE),0)</f>
        <v>0</v>
      </c>
      <c r="K1538">
        <f>IFERROR(VLOOKUP(Tabla1[[#This Row],[FECHA]],'SIMIT SIN RES'!A:D,4,FALSE),0)</f>
        <v>0</v>
      </c>
      <c r="L1538" s="9">
        <f>IFERROR(VLOOKUP(Tabla1[[#This Row],[FECHA]],'SIMIT SIN RES'!A:D,3,FALSE),0)</f>
        <v>0</v>
      </c>
      <c r="M1538" s="5">
        <f>IFERROR(VLOOKUP(Tabla1[[#This Row],[FECHA]],'RECAUDOS DE COMPARENDOS'!A:D,4,FALSE),0)</f>
        <v>4</v>
      </c>
      <c r="N1538" s="9">
        <f>IFERROR(VLOOKUP(Tabla1[[#This Row],[FECHA]],'RECAUDOS DE COMPARENDOS'!A:D,3,FALSE),0)</f>
        <v>1416753</v>
      </c>
      <c r="O1538" s="5">
        <f>IFERROR(VLOOKUP(Tabla1[[#This Row],[FECHA]],'RECAUDOS DE RESOLUCIONES'!A:D,4,FALSE),0)</f>
        <v>1</v>
      </c>
      <c r="P1538" s="9">
        <f>IFERROR(VLOOKUP(Tabla1[[#This Row],[FECHA]],'RECAUDOS DE RESOLUCIONES'!A:D,3,FALSE),0)</f>
        <v>433700</v>
      </c>
      <c r="Q153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21</v>
      </c>
      <c r="R1538" s="9">
        <f>Tabla1[V. COMPARENDOS]-(Tabla1[V. EXONERACIONES]+Tabla1[[#This Row],[V. SIMIT CON RESOLUCION]]+Tabla1[[#This Row],[V. SIMIT SIN RESOLUCION]]+Tabla1[[#This Row],[V. RECAUDOS COMPARENDOS]]+Tabla1[[#This Row],[V. RECAUDOS RESOLUCIONES]])</f>
        <v>5435706</v>
      </c>
      <c r="S1538" s="11">
        <f>IFERROR(VLOOKUP(Tabla1[[#This Row],[FECHA]],'RECAUDOS LOCALES'!A:D,4,FALSE),0)</f>
        <v>6</v>
      </c>
      <c r="T1538" s="9">
        <f>IFERROR(VLOOKUP(Tabla1[[#This Row],[FECHA]],'RECAUDOS LOCALES'!A:D,3,FALSE),0)</f>
        <v>719700</v>
      </c>
      <c r="U1538" s="11">
        <f>IFERROR(VLOOKUP(Tabla1[[#This Row],[FECHA]],'RECAUDOS EXTERNOS'!A:D,4,FALSE),0)</f>
        <v>8</v>
      </c>
      <c r="V1538" s="9">
        <f>IFERROR(VLOOKUP(Tabla1[[#This Row],[FECHA]],'RECAUDOS EXTERNOS'!A:D,3,FALSE),0)</f>
        <v>1769000</v>
      </c>
    </row>
    <row r="1539" spans="1:22" x14ac:dyDescent="0.25">
      <c r="A1539" s="1">
        <v>39098</v>
      </c>
      <c r="B1539" s="3" t="s">
        <v>2</v>
      </c>
      <c r="C1539" s="2">
        <v>39083</v>
      </c>
      <c r="D1539" s="5">
        <f>YEAR(Tabla1[[#This Row],[FECHA]])</f>
        <v>2007</v>
      </c>
      <c r="E1539" s="5">
        <f>IFERROR(VLOOKUP(Tabla1[[#This Row],[FECHA]],'COMPARENDOS TOTALES'!A:D,4,FALSE),0)</f>
        <v>29</v>
      </c>
      <c r="F1539" s="9">
        <f>IFERROR(VLOOKUP(Tabla1[[#This Row],[FECHA]],'COMPARENDOS TOTALES'!A:D,3,FALSE),0)</f>
        <v>8572803</v>
      </c>
      <c r="G1539" s="5">
        <f>IFERROR(VLOOKUP(Tabla1[[#This Row],[FECHA]],EXONERACIONES!A:D,4,FALSE),0)</f>
        <v>12</v>
      </c>
      <c r="H1539" s="9">
        <f>IFERROR(VLOOKUP(Tabla1[[#This Row],[FECHA]],EXONERACIONES!A:D,3,FALSE),0)</f>
        <v>4018953</v>
      </c>
      <c r="I1539" s="5">
        <f>IFERROR(VLOOKUP(Tabla1[[#This Row],[FECHA]],'SIMIT CON RES'!A:D,4,FALSE),0)</f>
        <v>0</v>
      </c>
      <c r="J1539" s="9">
        <f>IFERROR(VLOOKUP(Tabla1[[#This Row],[FECHA]],'SIMIT CON RES'!A:D,3,FALSE),0)</f>
        <v>0</v>
      </c>
      <c r="K1539">
        <f>IFERROR(VLOOKUP(Tabla1[[#This Row],[FECHA]],'SIMIT SIN RES'!A:D,4,FALSE),0)</f>
        <v>0</v>
      </c>
      <c r="L1539" s="9">
        <f>IFERROR(VLOOKUP(Tabla1[[#This Row],[FECHA]],'SIMIT SIN RES'!A:D,3,FALSE),0)</f>
        <v>0</v>
      </c>
      <c r="M1539" s="5">
        <f>IFERROR(VLOOKUP(Tabla1[[#This Row],[FECHA]],'RECAUDOS DE COMPARENDOS'!A:D,4,FALSE),0)</f>
        <v>3</v>
      </c>
      <c r="N1539" s="9">
        <f>IFERROR(VLOOKUP(Tabla1[[#This Row],[FECHA]],'RECAUDOS DE COMPARENDOS'!A:D,3,FALSE),0)</f>
        <v>867400</v>
      </c>
      <c r="O1539" s="5">
        <f>IFERROR(VLOOKUP(Tabla1[[#This Row],[FECHA]],'RECAUDOS DE RESOLUCIONES'!A:D,4,FALSE),0)</f>
        <v>0</v>
      </c>
      <c r="P1539" s="9">
        <f>IFERROR(VLOOKUP(Tabla1[[#This Row],[FECHA]],'RECAUDOS DE RESOLUCIONES'!A:D,3,FALSE),0)</f>
        <v>0</v>
      </c>
      <c r="Q153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14</v>
      </c>
      <c r="R1539" s="9">
        <f>Tabla1[V. COMPARENDOS]-(Tabla1[V. EXONERACIONES]+Tabla1[[#This Row],[V. SIMIT CON RESOLUCION]]+Tabla1[[#This Row],[V. SIMIT SIN RESOLUCION]]+Tabla1[[#This Row],[V. RECAUDOS COMPARENDOS]]+Tabla1[[#This Row],[V. RECAUDOS RESOLUCIONES]])</f>
        <v>3686450</v>
      </c>
      <c r="S1539" s="11">
        <f>IFERROR(VLOOKUP(Tabla1[[#This Row],[FECHA]],'RECAUDOS LOCALES'!A:D,4,FALSE),0)</f>
        <v>1</v>
      </c>
      <c r="T1539" s="9">
        <f>IFERROR(VLOOKUP(Tabla1[[#This Row],[FECHA]],'RECAUDOS LOCALES'!A:D,3,FALSE),0)</f>
        <v>102000</v>
      </c>
      <c r="U1539" s="11">
        <f>IFERROR(VLOOKUP(Tabla1[[#This Row],[FECHA]],'RECAUDOS EXTERNOS'!A:D,4,FALSE),0)</f>
        <v>7</v>
      </c>
      <c r="V1539" s="9">
        <f>IFERROR(VLOOKUP(Tabla1[[#This Row],[FECHA]],'RECAUDOS EXTERNOS'!A:D,3,FALSE),0)</f>
        <v>1411623</v>
      </c>
    </row>
    <row r="1540" spans="1:22" x14ac:dyDescent="0.25">
      <c r="A1540" s="1">
        <v>39099</v>
      </c>
      <c r="B1540" s="3" t="s">
        <v>3</v>
      </c>
      <c r="C1540" s="2">
        <v>39083</v>
      </c>
      <c r="D1540" s="5">
        <f>YEAR(Tabla1[[#This Row],[FECHA]])</f>
        <v>2007</v>
      </c>
      <c r="E1540" s="5">
        <f>IFERROR(VLOOKUP(Tabla1[[#This Row],[FECHA]],'COMPARENDOS TOTALES'!A:D,4,FALSE),0)</f>
        <v>59</v>
      </c>
      <c r="F1540" s="9">
        <f>IFERROR(VLOOKUP(Tabla1[[#This Row],[FECHA]],'COMPARENDOS TOTALES'!A:D,3,FALSE),0)</f>
        <v>14977106</v>
      </c>
      <c r="G1540" s="5">
        <f>IFERROR(VLOOKUP(Tabla1[[#This Row],[FECHA]],EXONERACIONES!A:D,4,FALSE),0)</f>
        <v>19</v>
      </c>
      <c r="H1540" s="9">
        <f>IFERROR(VLOOKUP(Tabla1[[#This Row],[FECHA]],EXONERACIONES!A:D,3,FALSE),0)</f>
        <v>5204400</v>
      </c>
      <c r="I1540" s="5">
        <f>IFERROR(VLOOKUP(Tabla1[[#This Row],[FECHA]],'SIMIT CON RES'!A:D,4,FALSE),0)</f>
        <v>0</v>
      </c>
      <c r="J1540" s="9">
        <f>IFERROR(VLOOKUP(Tabla1[[#This Row],[FECHA]],'SIMIT CON RES'!A:D,3,FALSE),0)</f>
        <v>0</v>
      </c>
      <c r="K1540">
        <f>IFERROR(VLOOKUP(Tabla1[[#This Row],[FECHA]],'SIMIT SIN RES'!A:D,4,FALSE),0)</f>
        <v>0</v>
      </c>
      <c r="L1540" s="9">
        <f>IFERROR(VLOOKUP(Tabla1[[#This Row],[FECHA]],'SIMIT SIN RES'!A:D,3,FALSE),0)</f>
        <v>0</v>
      </c>
      <c r="M1540" s="5">
        <f>IFERROR(VLOOKUP(Tabla1[[#This Row],[FECHA]],'RECAUDOS DE COMPARENDOS'!A:D,4,FALSE),0)</f>
        <v>4</v>
      </c>
      <c r="N1540" s="9">
        <f>IFERROR(VLOOKUP(Tabla1[[#This Row],[FECHA]],'RECAUDOS DE COMPARENDOS'!A:D,3,FALSE),0)</f>
        <v>867400</v>
      </c>
      <c r="O1540" s="5">
        <f>IFERROR(VLOOKUP(Tabla1[[#This Row],[FECHA]],'RECAUDOS DE RESOLUCIONES'!A:D,4,FALSE),0)</f>
        <v>1</v>
      </c>
      <c r="P1540" s="9">
        <f>IFERROR(VLOOKUP(Tabla1[[#This Row],[FECHA]],'RECAUDOS DE RESOLUCIONES'!A:D,3,FALSE),0)</f>
        <v>433700</v>
      </c>
      <c r="Q154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35</v>
      </c>
      <c r="R1540" s="9">
        <f>Tabla1[V. COMPARENDOS]-(Tabla1[V. EXONERACIONES]+Tabla1[[#This Row],[V. SIMIT CON RESOLUCION]]+Tabla1[[#This Row],[V. SIMIT SIN RESOLUCION]]+Tabla1[[#This Row],[V. RECAUDOS COMPARENDOS]]+Tabla1[[#This Row],[V. RECAUDOS RESOLUCIONES]])</f>
        <v>8471606</v>
      </c>
      <c r="S1540" s="11">
        <f>IFERROR(VLOOKUP(Tabla1[[#This Row],[FECHA]],'RECAUDOS LOCALES'!A:D,4,FALSE),0)</f>
        <v>6</v>
      </c>
      <c r="T1540" s="9">
        <f>IFERROR(VLOOKUP(Tabla1[[#This Row],[FECHA]],'RECAUDOS LOCALES'!A:D,3,FALSE),0)</f>
        <v>652576</v>
      </c>
      <c r="U1540" s="11">
        <f>IFERROR(VLOOKUP(Tabla1[[#This Row],[FECHA]],'RECAUDOS EXTERNOS'!A:D,4,FALSE),0)</f>
        <v>8</v>
      </c>
      <c r="V1540" s="9">
        <f>IFERROR(VLOOKUP(Tabla1[[#This Row],[FECHA]],'RECAUDOS EXTERNOS'!A:D,3,FALSE),0)</f>
        <v>1859731</v>
      </c>
    </row>
    <row r="1541" spans="1:22" x14ac:dyDescent="0.25">
      <c r="A1541" s="1">
        <v>39100</v>
      </c>
      <c r="B1541" s="3" t="s">
        <v>6</v>
      </c>
      <c r="C1541" s="2">
        <v>39083</v>
      </c>
      <c r="D1541" s="5">
        <f>YEAR(Tabla1[[#This Row],[FECHA]])</f>
        <v>2007</v>
      </c>
      <c r="E1541" s="5">
        <f>IFERROR(VLOOKUP(Tabla1[[#This Row],[FECHA]],'COMPARENDOS TOTALES'!A:D,4,FALSE),0)</f>
        <v>30</v>
      </c>
      <c r="F1541" s="9">
        <f>IFERROR(VLOOKUP(Tabla1[[#This Row],[FECHA]],'COMPARENDOS TOTALES'!A:D,3,FALSE),0)</f>
        <v>8355953</v>
      </c>
      <c r="G1541" s="5">
        <f>IFERROR(VLOOKUP(Tabla1[[#This Row],[FECHA]],EXONERACIONES!A:D,4,FALSE),0)</f>
        <v>12</v>
      </c>
      <c r="H1541" s="9">
        <f>IFERROR(VLOOKUP(Tabla1[[#This Row],[FECHA]],EXONERACIONES!A:D,3,FALSE),0)</f>
        <v>3368403</v>
      </c>
      <c r="I1541" s="5">
        <f>IFERROR(VLOOKUP(Tabla1[[#This Row],[FECHA]],'SIMIT CON RES'!A:D,4,FALSE),0)</f>
        <v>0</v>
      </c>
      <c r="J1541" s="9">
        <f>IFERROR(VLOOKUP(Tabla1[[#This Row],[FECHA]],'SIMIT CON RES'!A:D,3,FALSE),0)</f>
        <v>0</v>
      </c>
      <c r="K1541">
        <f>IFERROR(VLOOKUP(Tabla1[[#This Row],[FECHA]],'SIMIT SIN RES'!A:D,4,FALSE),0)</f>
        <v>0</v>
      </c>
      <c r="L1541" s="9">
        <f>IFERROR(VLOOKUP(Tabla1[[#This Row],[FECHA]],'SIMIT SIN RES'!A:D,3,FALSE),0)</f>
        <v>0</v>
      </c>
      <c r="M1541" s="5">
        <f>IFERROR(VLOOKUP(Tabla1[[#This Row],[FECHA]],'RECAUDOS DE COMPARENDOS'!A:D,4,FALSE),0)</f>
        <v>1</v>
      </c>
      <c r="N1541" s="9">
        <f>IFERROR(VLOOKUP(Tabla1[[#This Row],[FECHA]],'RECAUDOS DE COMPARENDOS'!A:D,3,FALSE),0)</f>
        <v>216850</v>
      </c>
      <c r="O1541" s="5">
        <f>IFERROR(VLOOKUP(Tabla1[[#This Row],[FECHA]],'RECAUDOS DE RESOLUCIONES'!A:D,4,FALSE),0)</f>
        <v>0</v>
      </c>
      <c r="P1541" s="9">
        <f>IFERROR(VLOOKUP(Tabla1[[#This Row],[FECHA]],'RECAUDOS DE RESOLUCIONES'!A:D,3,FALSE),0)</f>
        <v>0</v>
      </c>
      <c r="Q154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17</v>
      </c>
      <c r="R1541" s="9">
        <f>Tabla1[V. COMPARENDOS]-(Tabla1[V. EXONERACIONES]+Tabla1[[#This Row],[V. SIMIT CON RESOLUCION]]+Tabla1[[#This Row],[V. SIMIT SIN RESOLUCION]]+Tabla1[[#This Row],[V. RECAUDOS COMPARENDOS]]+Tabla1[[#This Row],[V. RECAUDOS RESOLUCIONES]])</f>
        <v>4770700</v>
      </c>
      <c r="S1541" s="11">
        <f>IFERROR(VLOOKUP(Tabla1[[#This Row],[FECHA]],'RECAUDOS LOCALES'!A:D,4,FALSE),0)</f>
        <v>1</v>
      </c>
      <c r="T1541" s="9">
        <f>IFERROR(VLOOKUP(Tabla1[[#This Row],[FECHA]],'RECAUDOS LOCALES'!A:D,3,FALSE),0)</f>
        <v>108355</v>
      </c>
      <c r="U1541" s="11">
        <f>IFERROR(VLOOKUP(Tabla1[[#This Row],[FECHA]],'RECAUDOS EXTERNOS'!A:D,4,FALSE),0)</f>
        <v>8</v>
      </c>
      <c r="V1541" s="9">
        <f>IFERROR(VLOOKUP(Tabla1[[#This Row],[FECHA]],'RECAUDOS EXTERNOS'!A:D,3,FALSE),0)</f>
        <v>1936685</v>
      </c>
    </row>
    <row r="1542" spans="1:22" x14ac:dyDescent="0.25">
      <c r="A1542" s="1">
        <v>39101</v>
      </c>
      <c r="B1542" s="3" t="s">
        <v>0</v>
      </c>
      <c r="C1542" s="2">
        <v>39083</v>
      </c>
      <c r="D1542" s="5">
        <f>YEAR(Tabla1[[#This Row],[FECHA]])</f>
        <v>2007</v>
      </c>
      <c r="E1542" s="5">
        <f>IFERROR(VLOOKUP(Tabla1[[#This Row],[FECHA]],'COMPARENDOS TOTALES'!A:D,4,FALSE),0)</f>
        <v>41</v>
      </c>
      <c r="F1542" s="9">
        <f>IFERROR(VLOOKUP(Tabla1[[#This Row],[FECHA]],'COMPARENDOS TOTALES'!A:D,3,FALSE),0)</f>
        <v>9469115</v>
      </c>
      <c r="G1542" s="5">
        <f>IFERROR(VLOOKUP(Tabla1[[#This Row],[FECHA]],EXONERACIONES!A:D,4,FALSE),0)</f>
        <v>18</v>
      </c>
      <c r="H1542" s="9">
        <f>IFERROR(VLOOKUP(Tabla1[[#This Row],[FECHA]],EXONERACIONES!A:D,3,FALSE),0)</f>
        <v>3715362</v>
      </c>
      <c r="I1542" s="5">
        <f>IFERROR(VLOOKUP(Tabla1[[#This Row],[FECHA]],'SIMIT CON RES'!A:D,4,FALSE),0)</f>
        <v>0</v>
      </c>
      <c r="J1542" s="9">
        <f>IFERROR(VLOOKUP(Tabla1[[#This Row],[FECHA]],'SIMIT CON RES'!A:D,3,FALSE),0)</f>
        <v>0</v>
      </c>
      <c r="K1542">
        <f>IFERROR(VLOOKUP(Tabla1[[#This Row],[FECHA]],'SIMIT SIN RES'!A:D,4,FALSE),0)</f>
        <v>0</v>
      </c>
      <c r="L1542" s="9">
        <f>IFERROR(VLOOKUP(Tabla1[[#This Row],[FECHA]],'SIMIT SIN RES'!A:D,3,FALSE),0)</f>
        <v>0</v>
      </c>
      <c r="M1542" s="5">
        <f>IFERROR(VLOOKUP(Tabla1[[#This Row],[FECHA]],'RECAUDOS DE COMPARENDOS'!A:D,4,FALSE),0)</f>
        <v>3</v>
      </c>
      <c r="N1542" s="9">
        <f>IFERROR(VLOOKUP(Tabla1[[#This Row],[FECHA]],'RECAUDOS DE COMPARENDOS'!A:D,3,FALSE),0)</f>
        <v>650550</v>
      </c>
      <c r="O1542" s="5">
        <f>IFERROR(VLOOKUP(Tabla1[[#This Row],[FECHA]],'RECAUDOS DE RESOLUCIONES'!A:D,4,FALSE),0)</f>
        <v>0</v>
      </c>
      <c r="P1542" s="9">
        <f>IFERROR(VLOOKUP(Tabla1[[#This Row],[FECHA]],'RECAUDOS DE RESOLUCIONES'!A:D,3,FALSE),0)</f>
        <v>0</v>
      </c>
      <c r="Q154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20</v>
      </c>
      <c r="R1542" s="9">
        <f>Tabla1[V. COMPARENDOS]-(Tabla1[V. EXONERACIONES]+Tabla1[[#This Row],[V. SIMIT CON RESOLUCION]]+Tabla1[[#This Row],[V. SIMIT SIN RESOLUCION]]+Tabla1[[#This Row],[V. RECAUDOS COMPARENDOS]]+Tabla1[[#This Row],[V. RECAUDOS RESOLUCIONES]])</f>
        <v>5103203</v>
      </c>
      <c r="S1542" s="11">
        <f>IFERROR(VLOOKUP(Tabla1[[#This Row],[FECHA]],'RECAUDOS LOCALES'!A:D,4,FALSE),0)</f>
        <v>0</v>
      </c>
      <c r="T1542" s="9">
        <f>IFERROR(VLOOKUP(Tabla1[[#This Row],[FECHA]],'RECAUDOS LOCALES'!A:D,3,FALSE),0)</f>
        <v>0</v>
      </c>
      <c r="U1542" s="11">
        <f>IFERROR(VLOOKUP(Tabla1[[#This Row],[FECHA]],'RECAUDOS EXTERNOS'!A:D,4,FALSE),0)</f>
        <v>9</v>
      </c>
      <c r="V1542" s="9">
        <f>IFERROR(VLOOKUP(Tabla1[[#This Row],[FECHA]],'RECAUDOS EXTERNOS'!A:D,3,FALSE),0)</f>
        <v>2192085</v>
      </c>
    </row>
    <row r="1543" spans="1:22" x14ac:dyDescent="0.25">
      <c r="A1543" s="1">
        <v>39102</v>
      </c>
      <c r="B1543" s="3" t="s">
        <v>5</v>
      </c>
      <c r="C1543" s="2">
        <v>39083</v>
      </c>
      <c r="D1543" s="5">
        <f>YEAR(Tabla1[[#This Row],[FECHA]])</f>
        <v>2007</v>
      </c>
      <c r="E1543" s="5">
        <f>IFERROR(VLOOKUP(Tabla1[[#This Row],[FECHA]],'COMPARENDOS TOTALES'!A:D,4,FALSE),0)</f>
        <v>33</v>
      </c>
      <c r="F1543" s="9">
        <f>IFERROR(VLOOKUP(Tabla1[[#This Row],[FECHA]],'COMPARENDOS TOTALES'!A:D,3,FALSE),0)</f>
        <v>8789653</v>
      </c>
      <c r="G1543" s="5">
        <f>IFERROR(VLOOKUP(Tabla1[[#This Row],[FECHA]],EXONERACIONES!A:D,4,FALSE),0)</f>
        <v>11</v>
      </c>
      <c r="H1543" s="9">
        <f>IFERROR(VLOOKUP(Tabla1[[#This Row],[FECHA]],EXONERACIONES!A:D,3,FALSE),0)</f>
        <v>3035900</v>
      </c>
      <c r="I1543" s="5">
        <f>IFERROR(VLOOKUP(Tabla1[[#This Row],[FECHA]],'SIMIT CON RES'!A:D,4,FALSE),0)</f>
        <v>0</v>
      </c>
      <c r="J1543" s="9">
        <f>IFERROR(VLOOKUP(Tabla1[[#This Row],[FECHA]],'SIMIT CON RES'!A:D,3,FALSE),0)</f>
        <v>0</v>
      </c>
      <c r="K1543">
        <f>IFERROR(VLOOKUP(Tabla1[[#This Row],[FECHA]],'SIMIT SIN RES'!A:D,4,FALSE),0)</f>
        <v>0</v>
      </c>
      <c r="L1543" s="9">
        <f>IFERROR(VLOOKUP(Tabla1[[#This Row],[FECHA]],'SIMIT SIN RES'!A:D,3,FALSE),0)</f>
        <v>0</v>
      </c>
      <c r="M1543" s="5">
        <f>IFERROR(VLOOKUP(Tabla1[[#This Row],[FECHA]],'RECAUDOS DE COMPARENDOS'!A:D,4,FALSE),0)</f>
        <v>1</v>
      </c>
      <c r="N1543" s="9">
        <f>IFERROR(VLOOKUP(Tabla1[[#This Row],[FECHA]],'RECAUDOS DE COMPARENDOS'!A:D,3,FALSE),0)</f>
        <v>216850</v>
      </c>
      <c r="O1543" s="5">
        <f>IFERROR(VLOOKUP(Tabla1[[#This Row],[FECHA]],'RECAUDOS DE RESOLUCIONES'!A:D,4,FALSE),0)</f>
        <v>0</v>
      </c>
      <c r="P1543" s="9">
        <f>IFERROR(VLOOKUP(Tabla1[[#This Row],[FECHA]],'RECAUDOS DE RESOLUCIONES'!A:D,3,FALSE),0)</f>
        <v>0</v>
      </c>
      <c r="Q154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21</v>
      </c>
      <c r="R1543" s="9">
        <f>Tabla1[V. COMPARENDOS]-(Tabla1[V. EXONERACIONES]+Tabla1[[#This Row],[V. SIMIT CON RESOLUCION]]+Tabla1[[#This Row],[V. SIMIT SIN RESOLUCION]]+Tabla1[[#This Row],[V. RECAUDOS COMPARENDOS]]+Tabla1[[#This Row],[V. RECAUDOS RESOLUCIONES]])</f>
        <v>5536903</v>
      </c>
      <c r="S1543" s="11">
        <f>IFERROR(VLOOKUP(Tabla1[[#This Row],[FECHA]],'RECAUDOS LOCALES'!A:D,4,FALSE),0)</f>
        <v>0</v>
      </c>
      <c r="T1543" s="9">
        <f>IFERROR(VLOOKUP(Tabla1[[#This Row],[FECHA]],'RECAUDOS LOCALES'!A:D,3,FALSE),0)</f>
        <v>0</v>
      </c>
      <c r="U1543" s="11">
        <f>IFERROR(VLOOKUP(Tabla1[[#This Row],[FECHA]],'RECAUDOS EXTERNOS'!A:D,4,FALSE),0)</f>
        <v>0</v>
      </c>
      <c r="V1543" s="9">
        <f>IFERROR(VLOOKUP(Tabla1[[#This Row],[FECHA]],'RECAUDOS EXTERNOS'!A:D,3,FALSE),0)</f>
        <v>0</v>
      </c>
    </row>
    <row r="1544" spans="1:22" x14ac:dyDescent="0.25">
      <c r="A1544" s="1">
        <v>39103</v>
      </c>
      <c r="B1544" s="3" t="s">
        <v>4</v>
      </c>
      <c r="C1544" s="2">
        <v>39083</v>
      </c>
      <c r="D1544" s="5">
        <f>YEAR(Tabla1[[#This Row],[FECHA]])</f>
        <v>2007</v>
      </c>
      <c r="E1544" s="5">
        <f>IFERROR(VLOOKUP(Tabla1[[#This Row],[FECHA]],'COMPARENDOS TOTALES'!A:D,4,FALSE),0)</f>
        <v>49</v>
      </c>
      <c r="F1544" s="9">
        <f>IFERROR(VLOOKUP(Tabla1[[#This Row],[FECHA]],'COMPARENDOS TOTALES'!A:D,3,FALSE),0)</f>
        <v>12056859</v>
      </c>
      <c r="G1544" s="5">
        <f>IFERROR(VLOOKUP(Tabla1[[#This Row],[FECHA]],EXONERACIONES!A:D,4,FALSE),0)</f>
        <v>14</v>
      </c>
      <c r="H1544" s="9">
        <f>IFERROR(VLOOKUP(Tabla1[[#This Row],[FECHA]],EXONERACIONES!A:D,3,FALSE),0)</f>
        <v>3585253</v>
      </c>
      <c r="I1544" s="5">
        <f>IFERROR(VLOOKUP(Tabla1[[#This Row],[FECHA]],'SIMIT CON RES'!A:D,4,FALSE),0)</f>
        <v>0</v>
      </c>
      <c r="J1544" s="9">
        <f>IFERROR(VLOOKUP(Tabla1[[#This Row],[FECHA]],'SIMIT CON RES'!A:D,3,FALSE),0)</f>
        <v>0</v>
      </c>
      <c r="K1544">
        <f>IFERROR(VLOOKUP(Tabla1[[#This Row],[FECHA]],'SIMIT SIN RES'!A:D,4,FALSE),0)</f>
        <v>0</v>
      </c>
      <c r="L1544" s="9">
        <f>IFERROR(VLOOKUP(Tabla1[[#This Row],[FECHA]],'SIMIT SIN RES'!A:D,3,FALSE),0)</f>
        <v>0</v>
      </c>
      <c r="M1544" s="5">
        <f>IFERROR(VLOOKUP(Tabla1[[#This Row],[FECHA]],'RECAUDOS DE COMPARENDOS'!A:D,4,FALSE),0)</f>
        <v>6</v>
      </c>
      <c r="N1544" s="9">
        <f>IFERROR(VLOOKUP(Tabla1[[#This Row],[FECHA]],'RECAUDOS DE COMPARENDOS'!A:D,3,FALSE),0)</f>
        <v>2168500</v>
      </c>
      <c r="O1544" s="5">
        <f>IFERROR(VLOOKUP(Tabla1[[#This Row],[FECHA]],'RECAUDOS DE RESOLUCIONES'!A:D,4,FALSE),0)</f>
        <v>0</v>
      </c>
      <c r="P1544" s="9">
        <f>IFERROR(VLOOKUP(Tabla1[[#This Row],[FECHA]],'RECAUDOS DE RESOLUCIONES'!A:D,3,FALSE),0)</f>
        <v>0</v>
      </c>
      <c r="Q154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29</v>
      </c>
      <c r="R1544" s="9">
        <f>Tabla1[V. COMPARENDOS]-(Tabla1[V. EXONERACIONES]+Tabla1[[#This Row],[V. SIMIT CON RESOLUCION]]+Tabla1[[#This Row],[V. SIMIT SIN RESOLUCION]]+Tabla1[[#This Row],[V. RECAUDOS COMPARENDOS]]+Tabla1[[#This Row],[V. RECAUDOS RESOLUCIONES]])</f>
        <v>6303106</v>
      </c>
      <c r="S1544" s="11">
        <f>IFERROR(VLOOKUP(Tabla1[[#This Row],[FECHA]],'RECAUDOS LOCALES'!A:D,4,FALSE),0)</f>
        <v>0</v>
      </c>
      <c r="T1544" s="9">
        <f>IFERROR(VLOOKUP(Tabla1[[#This Row],[FECHA]],'RECAUDOS LOCALES'!A:D,3,FALSE),0)</f>
        <v>0</v>
      </c>
      <c r="U1544" s="11">
        <f>IFERROR(VLOOKUP(Tabla1[[#This Row],[FECHA]],'RECAUDOS EXTERNOS'!A:D,4,FALSE),0)</f>
        <v>0</v>
      </c>
      <c r="V1544" s="9">
        <f>IFERROR(VLOOKUP(Tabla1[[#This Row],[FECHA]],'RECAUDOS EXTERNOS'!A:D,3,FALSE),0)</f>
        <v>0</v>
      </c>
    </row>
    <row r="1545" spans="1:22" x14ac:dyDescent="0.25">
      <c r="A1545" s="1">
        <v>39104</v>
      </c>
      <c r="B1545" s="3" t="s">
        <v>1</v>
      </c>
      <c r="C1545" s="2">
        <v>39083</v>
      </c>
      <c r="D1545" s="5">
        <f>YEAR(Tabla1[[#This Row],[FECHA]])</f>
        <v>2007</v>
      </c>
      <c r="E1545" s="5">
        <f>IFERROR(VLOOKUP(Tabla1[[#This Row],[FECHA]],'COMPARENDOS TOTALES'!A:D,4,FALSE),0)</f>
        <v>36</v>
      </c>
      <c r="F1545" s="9">
        <f>IFERROR(VLOOKUP(Tabla1[[#This Row],[FECHA]],'COMPARENDOS TOTALES'!A:D,3,FALSE),0)</f>
        <v>9541400</v>
      </c>
      <c r="G1545" s="5">
        <f>IFERROR(VLOOKUP(Tabla1[[#This Row],[FECHA]],EXONERACIONES!A:D,4,FALSE),0)</f>
        <v>11</v>
      </c>
      <c r="H1545" s="9">
        <f>IFERROR(VLOOKUP(Tabla1[[#This Row],[FECHA]],EXONERACIONES!A:D,3,FALSE),0)</f>
        <v>3035900</v>
      </c>
      <c r="I1545" s="5">
        <f>IFERROR(VLOOKUP(Tabla1[[#This Row],[FECHA]],'SIMIT CON RES'!A:D,4,FALSE),0)</f>
        <v>0</v>
      </c>
      <c r="J1545" s="9">
        <f>IFERROR(VLOOKUP(Tabla1[[#This Row],[FECHA]],'SIMIT CON RES'!A:D,3,FALSE),0)</f>
        <v>0</v>
      </c>
      <c r="K1545">
        <f>IFERROR(VLOOKUP(Tabla1[[#This Row],[FECHA]],'SIMIT SIN RES'!A:D,4,FALSE),0)</f>
        <v>0</v>
      </c>
      <c r="L1545" s="9">
        <f>IFERROR(VLOOKUP(Tabla1[[#This Row],[FECHA]],'SIMIT SIN RES'!A:D,3,FALSE),0)</f>
        <v>0</v>
      </c>
      <c r="M1545" s="5">
        <f>IFERROR(VLOOKUP(Tabla1[[#This Row],[FECHA]],'RECAUDOS DE COMPARENDOS'!A:D,4,FALSE),0)</f>
        <v>2</v>
      </c>
      <c r="N1545" s="9">
        <f>IFERROR(VLOOKUP(Tabla1[[#This Row],[FECHA]],'RECAUDOS DE COMPARENDOS'!A:D,3,FALSE),0)</f>
        <v>650550</v>
      </c>
      <c r="O1545" s="5">
        <f>IFERROR(VLOOKUP(Tabla1[[#This Row],[FECHA]],'RECAUDOS DE RESOLUCIONES'!A:D,4,FALSE),0)</f>
        <v>1</v>
      </c>
      <c r="P1545" s="9">
        <f>IFERROR(VLOOKUP(Tabla1[[#This Row],[FECHA]],'RECAUDOS DE RESOLUCIONES'!A:D,3,FALSE),0)</f>
        <v>216850</v>
      </c>
      <c r="Q154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22</v>
      </c>
      <c r="R1545" s="9">
        <f>Tabla1[V. COMPARENDOS]-(Tabla1[V. EXONERACIONES]+Tabla1[[#This Row],[V. SIMIT CON RESOLUCION]]+Tabla1[[#This Row],[V. SIMIT SIN RESOLUCION]]+Tabla1[[#This Row],[V. RECAUDOS COMPARENDOS]]+Tabla1[[#This Row],[V. RECAUDOS RESOLUCIONES]])</f>
        <v>5638100</v>
      </c>
      <c r="S1545" s="11">
        <f>IFERROR(VLOOKUP(Tabla1[[#This Row],[FECHA]],'RECAUDOS LOCALES'!A:D,4,FALSE),0)</f>
        <v>18</v>
      </c>
      <c r="T1545" s="9">
        <f>IFERROR(VLOOKUP(Tabla1[[#This Row],[FECHA]],'RECAUDOS LOCALES'!A:D,3,FALSE),0)</f>
        <v>2042595</v>
      </c>
      <c r="U1545" s="11">
        <f>IFERROR(VLOOKUP(Tabla1[[#This Row],[FECHA]],'RECAUDOS EXTERNOS'!A:D,4,FALSE),0)</f>
        <v>7</v>
      </c>
      <c r="V1545" s="9">
        <f>IFERROR(VLOOKUP(Tabla1[[#This Row],[FECHA]],'RECAUDOS EXTERNOS'!A:D,3,FALSE),0)</f>
        <v>1315636</v>
      </c>
    </row>
    <row r="1546" spans="1:22" x14ac:dyDescent="0.25">
      <c r="A1546" s="1">
        <v>39105</v>
      </c>
      <c r="B1546" s="3" t="s">
        <v>2</v>
      </c>
      <c r="C1546" s="2">
        <v>39083</v>
      </c>
      <c r="D1546" s="5">
        <f>YEAR(Tabla1[[#This Row],[FECHA]])</f>
        <v>2007</v>
      </c>
      <c r="E1546" s="5">
        <f>IFERROR(VLOOKUP(Tabla1[[#This Row],[FECHA]],'COMPARENDOS TOTALES'!A:D,4,FALSE),0)</f>
        <v>51</v>
      </c>
      <c r="F1546" s="9">
        <f>IFERROR(VLOOKUP(Tabla1[[#This Row],[FECHA]],'COMPARENDOS TOTALES'!A:D,3,FALSE),0)</f>
        <v>13589265</v>
      </c>
      <c r="G1546" s="5">
        <f>IFERROR(VLOOKUP(Tabla1[[#This Row],[FECHA]],EXONERACIONES!A:D,4,FALSE),0)</f>
        <v>18</v>
      </c>
      <c r="H1546" s="9">
        <f>IFERROR(VLOOKUP(Tabla1[[#This Row],[FECHA]],EXONERACIONES!A:D,3,FALSE),0)</f>
        <v>4987550</v>
      </c>
      <c r="I1546" s="5">
        <f>IFERROR(VLOOKUP(Tabla1[[#This Row],[FECHA]],'SIMIT CON RES'!A:D,4,FALSE),0)</f>
        <v>0</v>
      </c>
      <c r="J1546" s="9">
        <f>IFERROR(VLOOKUP(Tabla1[[#This Row],[FECHA]],'SIMIT CON RES'!A:D,3,FALSE),0)</f>
        <v>0</v>
      </c>
      <c r="K1546">
        <f>IFERROR(VLOOKUP(Tabla1[[#This Row],[FECHA]],'SIMIT SIN RES'!A:D,4,FALSE),0)</f>
        <v>0</v>
      </c>
      <c r="L1546" s="9">
        <f>IFERROR(VLOOKUP(Tabla1[[#This Row],[FECHA]],'SIMIT SIN RES'!A:D,3,FALSE),0)</f>
        <v>0</v>
      </c>
      <c r="M1546" s="5">
        <f>IFERROR(VLOOKUP(Tabla1[[#This Row],[FECHA]],'RECAUDOS DE COMPARENDOS'!A:D,4,FALSE),0)</f>
        <v>5</v>
      </c>
      <c r="N1546" s="9">
        <f>IFERROR(VLOOKUP(Tabla1[[#This Row],[FECHA]],'RECAUDOS DE COMPARENDOS'!A:D,3,FALSE),0)</f>
        <v>1416753</v>
      </c>
      <c r="O1546" s="5">
        <f>IFERROR(VLOOKUP(Tabla1[[#This Row],[FECHA]],'RECAUDOS DE RESOLUCIONES'!A:D,4,FALSE),0)</f>
        <v>0</v>
      </c>
      <c r="P1546" s="9">
        <f>IFERROR(VLOOKUP(Tabla1[[#This Row],[FECHA]],'RECAUDOS DE RESOLUCIONES'!A:D,3,FALSE),0)</f>
        <v>0</v>
      </c>
      <c r="Q154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28</v>
      </c>
      <c r="R1546" s="9">
        <f>Tabla1[V. COMPARENDOS]-(Tabla1[V. EXONERACIONES]+Tabla1[[#This Row],[V. SIMIT CON RESOLUCION]]+Tabla1[[#This Row],[V. SIMIT SIN RESOLUCION]]+Tabla1[[#This Row],[V. RECAUDOS COMPARENDOS]]+Tabla1[[#This Row],[V. RECAUDOS RESOLUCIONES]])</f>
        <v>7184962</v>
      </c>
      <c r="S1546" s="11">
        <f>IFERROR(VLOOKUP(Tabla1[[#This Row],[FECHA]],'RECAUDOS LOCALES'!A:D,4,FALSE),0)</f>
        <v>12</v>
      </c>
      <c r="T1546" s="9">
        <f>IFERROR(VLOOKUP(Tabla1[[#This Row],[FECHA]],'RECAUDOS LOCALES'!A:D,3,FALSE),0)</f>
        <v>1599124</v>
      </c>
      <c r="U1546" s="11">
        <f>IFERROR(VLOOKUP(Tabla1[[#This Row],[FECHA]],'RECAUDOS EXTERNOS'!A:D,4,FALSE),0)</f>
        <v>13</v>
      </c>
      <c r="V1546" s="9">
        <f>IFERROR(VLOOKUP(Tabla1[[#This Row],[FECHA]],'RECAUDOS EXTERNOS'!A:D,3,FALSE),0)</f>
        <v>3254943</v>
      </c>
    </row>
    <row r="1547" spans="1:22" x14ac:dyDescent="0.25">
      <c r="A1547" s="1">
        <v>39106</v>
      </c>
      <c r="B1547" s="3" t="s">
        <v>3</v>
      </c>
      <c r="C1547" s="2">
        <v>39083</v>
      </c>
      <c r="D1547" s="5">
        <f>YEAR(Tabla1[[#This Row],[FECHA]])</f>
        <v>2007</v>
      </c>
      <c r="E1547" s="5">
        <f>IFERROR(VLOOKUP(Tabla1[[#This Row],[FECHA]],'COMPARENDOS TOTALES'!A:D,4,FALSE),0)</f>
        <v>49</v>
      </c>
      <c r="F1547" s="9">
        <f>IFERROR(VLOOKUP(Tabla1[[#This Row],[FECHA]],'COMPARENDOS TOTALES'!A:D,3,FALSE),0)</f>
        <v>10567821</v>
      </c>
      <c r="G1547" s="5">
        <f>IFERROR(VLOOKUP(Tabla1[[#This Row],[FECHA]],EXONERACIONES!A:D,4,FALSE),0)</f>
        <v>22</v>
      </c>
      <c r="H1547" s="9">
        <f>IFERROR(VLOOKUP(Tabla1[[#This Row],[FECHA]],EXONERACIONES!A:D,3,FALSE),0)</f>
        <v>5016462</v>
      </c>
      <c r="I1547" s="5">
        <f>IFERROR(VLOOKUP(Tabla1[[#This Row],[FECHA]],'SIMIT CON RES'!A:D,4,FALSE),0)</f>
        <v>0</v>
      </c>
      <c r="J1547" s="9">
        <f>IFERROR(VLOOKUP(Tabla1[[#This Row],[FECHA]],'SIMIT CON RES'!A:D,3,FALSE),0)</f>
        <v>0</v>
      </c>
      <c r="K1547">
        <f>IFERROR(VLOOKUP(Tabla1[[#This Row],[FECHA]],'SIMIT SIN RES'!A:D,4,FALSE),0)</f>
        <v>0</v>
      </c>
      <c r="L1547" s="9">
        <f>IFERROR(VLOOKUP(Tabla1[[#This Row],[FECHA]],'SIMIT SIN RES'!A:D,3,FALSE),0)</f>
        <v>0</v>
      </c>
      <c r="M1547" s="5">
        <f>IFERROR(VLOOKUP(Tabla1[[#This Row],[FECHA]],'RECAUDOS DE COMPARENDOS'!A:D,4,FALSE),0)</f>
        <v>4</v>
      </c>
      <c r="N1547" s="9">
        <f>IFERROR(VLOOKUP(Tabla1[[#This Row],[FECHA]],'RECAUDOS DE COMPARENDOS'!A:D,3,FALSE),0)</f>
        <v>766203</v>
      </c>
      <c r="O1547" s="5">
        <f>IFERROR(VLOOKUP(Tabla1[[#This Row],[FECHA]],'RECAUDOS DE RESOLUCIONES'!A:D,4,FALSE),0)</f>
        <v>1</v>
      </c>
      <c r="P1547" s="9">
        <f>IFERROR(VLOOKUP(Tabla1[[#This Row],[FECHA]],'RECAUDOS DE RESOLUCIONES'!A:D,3,FALSE),0)</f>
        <v>216850</v>
      </c>
      <c r="Q154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22</v>
      </c>
      <c r="R1547" s="9">
        <f>Tabla1[V. COMPARENDOS]-(Tabla1[V. EXONERACIONES]+Tabla1[[#This Row],[V. SIMIT CON RESOLUCION]]+Tabla1[[#This Row],[V. SIMIT SIN RESOLUCION]]+Tabla1[[#This Row],[V. RECAUDOS COMPARENDOS]]+Tabla1[[#This Row],[V. RECAUDOS RESOLUCIONES]])</f>
        <v>4568306</v>
      </c>
      <c r="S1547" s="11">
        <f>IFERROR(VLOOKUP(Tabla1[[#This Row],[FECHA]],'RECAUDOS LOCALES'!A:D,4,FALSE),0)</f>
        <v>17</v>
      </c>
      <c r="T1547" s="9">
        <f>IFERROR(VLOOKUP(Tabla1[[#This Row],[FECHA]],'RECAUDOS LOCALES'!A:D,3,FALSE),0)</f>
        <v>2066749</v>
      </c>
      <c r="U1547" s="11">
        <f>IFERROR(VLOOKUP(Tabla1[[#This Row],[FECHA]],'RECAUDOS EXTERNOS'!A:D,4,FALSE),0)</f>
        <v>15</v>
      </c>
      <c r="V1547" s="9">
        <f>IFERROR(VLOOKUP(Tabla1[[#This Row],[FECHA]],'RECAUDOS EXTERNOS'!A:D,3,FALSE),0)</f>
        <v>3893390</v>
      </c>
    </row>
    <row r="1548" spans="1:22" x14ac:dyDescent="0.25">
      <c r="A1548" s="1">
        <v>39107</v>
      </c>
      <c r="B1548" s="3" t="s">
        <v>6</v>
      </c>
      <c r="C1548" s="2">
        <v>39083</v>
      </c>
      <c r="D1548" s="5">
        <f>YEAR(Tabla1[[#This Row],[FECHA]])</f>
        <v>2007</v>
      </c>
      <c r="E1548" s="5">
        <f>IFERROR(VLOOKUP(Tabla1[[#This Row],[FECHA]],'COMPARENDOS TOTALES'!A:D,4,FALSE),0)</f>
        <v>47</v>
      </c>
      <c r="F1548" s="9">
        <f>IFERROR(VLOOKUP(Tabla1[[#This Row],[FECHA]],'COMPARENDOS TOTALES'!A:D,3,FALSE),0)</f>
        <v>11652071</v>
      </c>
      <c r="G1548" s="5">
        <f>IFERROR(VLOOKUP(Tabla1[[#This Row],[FECHA]],EXONERACIONES!A:D,4,FALSE),0)</f>
        <v>20</v>
      </c>
      <c r="H1548" s="9">
        <f>IFERROR(VLOOKUP(Tabla1[[#This Row],[FECHA]],EXONERACIONES!A:D,3,FALSE),0)</f>
        <v>5117659</v>
      </c>
      <c r="I1548" s="5">
        <f>IFERROR(VLOOKUP(Tabla1[[#This Row],[FECHA]],'SIMIT CON RES'!A:D,4,FALSE),0)</f>
        <v>0</v>
      </c>
      <c r="J1548" s="9">
        <f>IFERROR(VLOOKUP(Tabla1[[#This Row],[FECHA]],'SIMIT CON RES'!A:D,3,FALSE),0)</f>
        <v>0</v>
      </c>
      <c r="K1548">
        <f>IFERROR(VLOOKUP(Tabla1[[#This Row],[FECHA]],'SIMIT SIN RES'!A:D,4,FALSE),0)</f>
        <v>0</v>
      </c>
      <c r="L1548" s="9">
        <f>IFERROR(VLOOKUP(Tabla1[[#This Row],[FECHA]],'SIMIT SIN RES'!A:D,3,FALSE),0)</f>
        <v>0</v>
      </c>
      <c r="M1548" s="5">
        <f>IFERROR(VLOOKUP(Tabla1[[#This Row],[FECHA]],'RECAUDOS DE COMPARENDOS'!A:D,4,FALSE),0)</f>
        <v>1</v>
      </c>
      <c r="N1548" s="9">
        <f>IFERROR(VLOOKUP(Tabla1[[#This Row],[FECHA]],'RECAUDOS DE COMPARENDOS'!A:D,3,FALSE),0)</f>
        <v>216850</v>
      </c>
      <c r="O1548" s="5">
        <f>IFERROR(VLOOKUP(Tabla1[[#This Row],[FECHA]],'RECAUDOS DE RESOLUCIONES'!A:D,4,FALSE),0)</f>
        <v>0</v>
      </c>
      <c r="P1548" s="9">
        <f>IFERROR(VLOOKUP(Tabla1[[#This Row],[FECHA]],'RECAUDOS DE RESOLUCIONES'!A:D,3,FALSE),0)</f>
        <v>0</v>
      </c>
      <c r="Q154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26</v>
      </c>
      <c r="R1548" s="9">
        <f>Tabla1[V. COMPARENDOS]-(Tabla1[V. EXONERACIONES]+Tabla1[[#This Row],[V. SIMIT CON RESOLUCION]]+Tabla1[[#This Row],[V. SIMIT SIN RESOLUCION]]+Tabla1[[#This Row],[V. RECAUDOS COMPARENDOS]]+Tabla1[[#This Row],[V. RECAUDOS RESOLUCIONES]])</f>
        <v>6317562</v>
      </c>
      <c r="S1548" s="11">
        <f>IFERROR(VLOOKUP(Tabla1[[#This Row],[FECHA]],'RECAUDOS LOCALES'!A:D,4,FALSE),0)</f>
        <v>18</v>
      </c>
      <c r="T1548" s="9">
        <f>IFERROR(VLOOKUP(Tabla1[[#This Row],[FECHA]],'RECAUDOS LOCALES'!A:D,3,FALSE),0)</f>
        <v>1908757</v>
      </c>
      <c r="U1548" s="11">
        <f>IFERROR(VLOOKUP(Tabla1[[#This Row],[FECHA]],'RECAUDOS EXTERNOS'!A:D,4,FALSE),0)</f>
        <v>10</v>
      </c>
      <c r="V1548" s="9">
        <f>IFERROR(VLOOKUP(Tabla1[[#This Row],[FECHA]],'RECAUDOS EXTERNOS'!A:D,3,FALSE),0)</f>
        <v>1924325</v>
      </c>
    </row>
    <row r="1549" spans="1:22" x14ac:dyDescent="0.25">
      <c r="A1549" s="1">
        <v>39108</v>
      </c>
      <c r="B1549" s="3" t="s">
        <v>0</v>
      </c>
      <c r="C1549" s="2">
        <v>39083</v>
      </c>
      <c r="D1549" s="5">
        <f>YEAR(Tabla1[[#This Row],[FECHA]])</f>
        <v>2007</v>
      </c>
      <c r="E1549" s="5">
        <f>IFERROR(VLOOKUP(Tabla1[[#This Row],[FECHA]],'COMPARENDOS TOTALES'!A:D,4,FALSE),0)</f>
        <v>40</v>
      </c>
      <c r="F1549" s="9">
        <f>IFERROR(VLOOKUP(Tabla1[[#This Row],[FECHA]],'COMPARENDOS TOTALES'!A:D,3,FALSE),0)</f>
        <v>9888359</v>
      </c>
      <c r="G1549" s="5">
        <f>IFERROR(VLOOKUP(Tabla1[[#This Row],[FECHA]],EXONERACIONES!A:D,4,FALSE),0)</f>
        <v>17</v>
      </c>
      <c r="H1549" s="9">
        <f>IFERROR(VLOOKUP(Tabla1[[#This Row],[FECHA]],EXONERACIONES!A:D,3,FALSE),0)</f>
        <v>4018953</v>
      </c>
      <c r="I1549" s="5">
        <f>IFERROR(VLOOKUP(Tabla1[[#This Row],[FECHA]],'SIMIT CON RES'!A:D,4,FALSE),0)</f>
        <v>0</v>
      </c>
      <c r="J1549" s="9">
        <f>IFERROR(VLOOKUP(Tabla1[[#This Row],[FECHA]],'SIMIT CON RES'!A:D,3,FALSE),0)</f>
        <v>0</v>
      </c>
      <c r="K1549">
        <f>IFERROR(VLOOKUP(Tabla1[[#This Row],[FECHA]],'SIMIT SIN RES'!A:D,4,FALSE),0)</f>
        <v>0</v>
      </c>
      <c r="L1549" s="9">
        <f>IFERROR(VLOOKUP(Tabla1[[#This Row],[FECHA]],'SIMIT SIN RES'!A:D,3,FALSE),0)</f>
        <v>0</v>
      </c>
      <c r="M1549" s="5">
        <f>IFERROR(VLOOKUP(Tabla1[[#This Row],[FECHA]],'RECAUDOS DE COMPARENDOS'!A:D,4,FALSE),0)</f>
        <v>3</v>
      </c>
      <c r="N1549" s="9">
        <f>IFERROR(VLOOKUP(Tabla1[[#This Row],[FECHA]],'RECAUDOS DE COMPARENDOS'!A:D,3,FALSE),0)</f>
        <v>650550</v>
      </c>
      <c r="O1549" s="5">
        <f>IFERROR(VLOOKUP(Tabla1[[#This Row],[FECHA]],'RECAUDOS DE RESOLUCIONES'!A:D,4,FALSE),0)</f>
        <v>0</v>
      </c>
      <c r="P1549" s="9">
        <f>IFERROR(VLOOKUP(Tabla1[[#This Row],[FECHA]],'RECAUDOS DE RESOLUCIONES'!A:D,3,FALSE),0)</f>
        <v>0</v>
      </c>
      <c r="Q154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20</v>
      </c>
      <c r="R1549" s="9">
        <f>Tabla1[V. COMPARENDOS]-(Tabla1[V. EXONERACIONES]+Tabla1[[#This Row],[V. SIMIT CON RESOLUCION]]+Tabla1[[#This Row],[V. SIMIT SIN RESOLUCION]]+Tabla1[[#This Row],[V. RECAUDOS COMPARENDOS]]+Tabla1[[#This Row],[V. RECAUDOS RESOLUCIONES]])</f>
        <v>5218856</v>
      </c>
      <c r="S1549" s="11">
        <f>IFERROR(VLOOKUP(Tabla1[[#This Row],[FECHA]],'RECAUDOS LOCALES'!A:D,4,FALSE),0)</f>
        <v>14</v>
      </c>
      <c r="T1549" s="9">
        <f>IFERROR(VLOOKUP(Tabla1[[#This Row],[FECHA]],'RECAUDOS LOCALES'!A:D,3,FALSE),0)</f>
        <v>1534182</v>
      </c>
      <c r="U1549" s="11">
        <f>IFERROR(VLOOKUP(Tabla1[[#This Row],[FECHA]],'RECAUDOS EXTERNOS'!A:D,4,FALSE),0)</f>
        <v>5</v>
      </c>
      <c r="V1549" s="9">
        <f>IFERROR(VLOOKUP(Tabla1[[#This Row],[FECHA]],'RECAUDOS EXTERNOS'!A:D,3,FALSE),0)</f>
        <v>1049790</v>
      </c>
    </row>
    <row r="1550" spans="1:22" x14ac:dyDescent="0.25">
      <c r="A1550" s="1">
        <v>39109</v>
      </c>
      <c r="B1550" s="3" t="s">
        <v>5</v>
      </c>
      <c r="C1550" s="2">
        <v>39083</v>
      </c>
      <c r="D1550" s="5">
        <f>YEAR(Tabla1[[#This Row],[FECHA]])</f>
        <v>2007</v>
      </c>
      <c r="E1550" s="5">
        <f>IFERROR(VLOOKUP(Tabla1[[#This Row],[FECHA]],'COMPARENDOS TOTALES'!A:D,4,FALSE),0)</f>
        <v>59</v>
      </c>
      <c r="F1550" s="9">
        <f>IFERROR(VLOOKUP(Tabla1[[#This Row],[FECHA]],'COMPARENDOS TOTALES'!A:D,3,FALSE),0)</f>
        <v>15020474</v>
      </c>
      <c r="G1550" s="5">
        <f>IFERROR(VLOOKUP(Tabla1[[#This Row],[FECHA]],EXONERACIONES!A:D,4,FALSE),0)</f>
        <v>29</v>
      </c>
      <c r="H1550" s="9">
        <f>IFERROR(VLOOKUP(Tabla1[[#This Row],[FECHA]],EXONERACIONES!A:D,3,FALSE),0)</f>
        <v>7734315</v>
      </c>
      <c r="I1550" s="5">
        <f>IFERROR(VLOOKUP(Tabla1[[#This Row],[FECHA]],'SIMIT CON RES'!A:D,4,FALSE),0)</f>
        <v>0</v>
      </c>
      <c r="J1550" s="9">
        <f>IFERROR(VLOOKUP(Tabla1[[#This Row],[FECHA]],'SIMIT CON RES'!A:D,3,FALSE),0)</f>
        <v>0</v>
      </c>
      <c r="K1550">
        <f>IFERROR(VLOOKUP(Tabla1[[#This Row],[FECHA]],'SIMIT SIN RES'!A:D,4,FALSE),0)</f>
        <v>0</v>
      </c>
      <c r="L1550" s="9">
        <f>IFERROR(VLOOKUP(Tabla1[[#This Row],[FECHA]],'SIMIT SIN RES'!A:D,3,FALSE),0)</f>
        <v>0</v>
      </c>
      <c r="M1550" s="5">
        <f>IFERROR(VLOOKUP(Tabla1[[#This Row],[FECHA]],'RECAUDOS DE COMPARENDOS'!A:D,4,FALSE),0)</f>
        <v>2</v>
      </c>
      <c r="N1550" s="9">
        <f>IFERROR(VLOOKUP(Tabla1[[#This Row],[FECHA]],'RECAUDOS DE COMPARENDOS'!A:D,3,FALSE),0)</f>
        <v>332503</v>
      </c>
      <c r="O1550" s="5">
        <f>IFERROR(VLOOKUP(Tabla1[[#This Row],[FECHA]],'RECAUDOS DE RESOLUCIONES'!A:D,4,FALSE),0)</f>
        <v>0</v>
      </c>
      <c r="P1550" s="9">
        <f>IFERROR(VLOOKUP(Tabla1[[#This Row],[FECHA]],'RECAUDOS DE RESOLUCIONES'!A:D,3,FALSE),0)</f>
        <v>0</v>
      </c>
      <c r="Q155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28</v>
      </c>
      <c r="R1550" s="9">
        <f>Tabla1[V. COMPARENDOS]-(Tabla1[V. EXONERACIONES]+Tabla1[[#This Row],[V. SIMIT CON RESOLUCION]]+Tabla1[[#This Row],[V. SIMIT SIN RESOLUCION]]+Tabla1[[#This Row],[V. RECAUDOS COMPARENDOS]]+Tabla1[[#This Row],[V. RECAUDOS RESOLUCIONES]])</f>
        <v>6953656</v>
      </c>
      <c r="S1550" s="11">
        <f>IFERROR(VLOOKUP(Tabla1[[#This Row],[FECHA]],'RECAUDOS LOCALES'!A:D,4,FALSE),0)</f>
        <v>0</v>
      </c>
      <c r="T1550" s="9">
        <f>IFERROR(VLOOKUP(Tabla1[[#This Row],[FECHA]],'RECAUDOS LOCALES'!A:D,3,FALSE),0)</f>
        <v>0</v>
      </c>
      <c r="U1550" s="11">
        <f>IFERROR(VLOOKUP(Tabla1[[#This Row],[FECHA]],'RECAUDOS EXTERNOS'!A:D,4,FALSE),0)</f>
        <v>0</v>
      </c>
      <c r="V1550" s="9">
        <f>IFERROR(VLOOKUP(Tabla1[[#This Row],[FECHA]],'RECAUDOS EXTERNOS'!A:D,3,FALSE),0)</f>
        <v>0</v>
      </c>
    </row>
    <row r="1551" spans="1:22" x14ac:dyDescent="0.25">
      <c r="A1551" s="1">
        <v>39110</v>
      </c>
      <c r="B1551" s="3" t="s">
        <v>4</v>
      </c>
      <c r="C1551" s="2">
        <v>39083</v>
      </c>
      <c r="D1551" s="5">
        <f>YEAR(Tabla1[[#This Row],[FECHA]])</f>
        <v>2007</v>
      </c>
      <c r="E1551" s="5">
        <f>IFERROR(VLOOKUP(Tabla1[[#This Row],[FECHA]],'COMPARENDOS TOTALES'!A:D,4,FALSE),0)</f>
        <v>44</v>
      </c>
      <c r="F1551" s="9">
        <f>IFERROR(VLOOKUP(Tabla1[[#This Row],[FECHA]],'COMPARENDOS TOTALES'!A:D,3,FALSE),0)</f>
        <v>10307603</v>
      </c>
      <c r="G1551" s="5">
        <f>IFERROR(VLOOKUP(Tabla1[[#This Row],[FECHA]],EXONERACIONES!A:D,4,FALSE),0)</f>
        <v>17</v>
      </c>
      <c r="H1551" s="9">
        <f>IFERROR(VLOOKUP(Tabla1[[#This Row],[FECHA]],EXONERACIONES!A:D,3,FALSE),0)</f>
        <v>4235803</v>
      </c>
      <c r="I1551" s="5">
        <f>IFERROR(VLOOKUP(Tabla1[[#This Row],[FECHA]],'SIMIT CON RES'!A:D,4,FALSE),0)</f>
        <v>0</v>
      </c>
      <c r="J1551" s="9">
        <f>IFERROR(VLOOKUP(Tabla1[[#This Row],[FECHA]],'SIMIT CON RES'!A:D,3,FALSE),0)</f>
        <v>0</v>
      </c>
      <c r="K1551">
        <f>IFERROR(VLOOKUP(Tabla1[[#This Row],[FECHA]],'SIMIT SIN RES'!A:D,4,FALSE),0)</f>
        <v>0</v>
      </c>
      <c r="L1551" s="9">
        <f>IFERROR(VLOOKUP(Tabla1[[#This Row],[FECHA]],'SIMIT SIN RES'!A:D,3,FALSE),0)</f>
        <v>0</v>
      </c>
      <c r="M1551" s="5">
        <f>IFERROR(VLOOKUP(Tabla1[[#This Row],[FECHA]],'RECAUDOS DE COMPARENDOS'!A:D,4,FALSE),0)</f>
        <v>2</v>
      </c>
      <c r="N1551" s="9">
        <f>IFERROR(VLOOKUP(Tabla1[[#This Row],[FECHA]],'RECAUDOS DE COMPARENDOS'!A:D,3,FALSE),0)</f>
        <v>433700</v>
      </c>
      <c r="O1551" s="5">
        <f>IFERROR(VLOOKUP(Tabla1[[#This Row],[FECHA]],'RECAUDOS DE RESOLUCIONES'!A:D,4,FALSE),0)</f>
        <v>0</v>
      </c>
      <c r="P1551" s="9">
        <f>IFERROR(VLOOKUP(Tabla1[[#This Row],[FECHA]],'RECAUDOS DE RESOLUCIONES'!A:D,3,FALSE),0)</f>
        <v>0</v>
      </c>
      <c r="Q155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25</v>
      </c>
      <c r="R1551" s="9">
        <f>Tabla1[V. COMPARENDOS]-(Tabla1[V. EXONERACIONES]+Tabla1[[#This Row],[V. SIMIT CON RESOLUCION]]+Tabla1[[#This Row],[V. SIMIT SIN RESOLUCION]]+Tabla1[[#This Row],[V. RECAUDOS COMPARENDOS]]+Tabla1[[#This Row],[V. RECAUDOS RESOLUCIONES]])</f>
        <v>5638100</v>
      </c>
      <c r="S1551" s="11">
        <f>IFERROR(VLOOKUP(Tabla1[[#This Row],[FECHA]],'RECAUDOS LOCALES'!A:D,4,FALSE),0)</f>
        <v>0</v>
      </c>
      <c r="T1551" s="9">
        <f>IFERROR(VLOOKUP(Tabla1[[#This Row],[FECHA]],'RECAUDOS LOCALES'!A:D,3,FALSE),0)</f>
        <v>0</v>
      </c>
      <c r="U1551" s="11">
        <f>IFERROR(VLOOKUP(Tabla1[[#This Row],[FECHA]],'RECAUDOS EXTERNOS'!A:D,4,FALSE),0)</f>
        <v>0</v>
      </c>
      <c r="V1551" s="9">
        <f>IFERROR(VLOOKUP(Tabla1[[#This Row],[FECHA]],'RECAUDOS EXTERNOS'!A:D,3,FALSE),0)</f>
        <v>0</v>
      </c>
    </row>
    <row r="1552" spans="1:22" x14ac:dyDescent="0.25">
      <c r="A1552" s="1">
        <v>39111</v>
      </c>
      <c r="B1552" s="3" t="s">
        <v>1</v>
      </c>
      <c r="C1552" s="2">
        <v>39083</v>
      </c>
      <c r="D1552" s="5">
        <f>YEAR(Tabla1[[#This Row],[FECHA]])</f>
        <v>2007</v>
      </c>
      <c r="E1552" s="5">
        <f>IFERROR(VLOOKUP(Tabla1[[#This Row],[FECHA]],'COMPARENDOS TOTALES'!A:D,4,FALSE),0)</f>
        <v>12</v>
      </c>
      <c r="F1552" s="9">
        <f>IFERROR(VLOOKUP(Tabla1[[#This Row],[FECHA]],'COMPARENDOS TOTALES'!A:D,3,FALSE),0)</f>
        <v>2211868</v>
      </c>
      <c r="G1552" s="5">
        <f>IFERROR(VLOOKUP(Tabla1[[#This Row],[FECHA]],EXONERACIONES!A:D,4,FALSE),0)</f>
        <v>8</v>
      </c>
      <c r="H1552" s="9">
        <f>IFERROR(VLOOKUP(Tabla1[[#This Row],[FECHA]],EXONERACIONES!A:D,3,FALSE),0)</f>
        <v>1546862</v>
      </c>
      <c r="I1552" s="5">
        <f>IFERROR(VLOOKUP(Tabla1[[#This Row],[FECHA]],'SIMIT CON RES'!A:D,4,FALSE),0)</f>
        <v>0</v>
      </c>
      <c r="J1552" s="9">
        <f>IFERROR(VLOOKUP(Tabla1[[#This Row],[FECHA]],'SIMIT CON RES'!A:D,3,FALSE),0)</f>
        <v>0</v>
      </c>
      <c r="K1552">
        <f>IFERROR(VLOOKUP(Tabla1[[#This Row],[FECHA]],'SIMIT SIN RES'!A:D,4,FALSE),0)</f>
        <v>0</v>
      </c>
      <c r="L1552" s="9">
        <f>IFERROR(VLOOKUP(Tabla1[[#This Row],[FECHA]],'SIMIT SIN RES'!A:D,3,FALSE),0)</f>
        <v>0</v>
      </c>
      <c r="M1552" s="5">
        <f>IFERROR(VLOOKUP(Tabla1[[#This Row],[FECHA]],'RECAUDOS DE COMPARENDOS'!A:D,4,FALSE),0)</f>
        <v>1</v>
      </c>
      <c r="N1552" s="9">
        <f>IFERROR(VLOOKUP(Tabla1[[#This Row],[FECHA]],'RECAUDOS DE COMPARENDOS'!A:D,3,FALSE),0)</f>
        <v>115653</v>
      </c>
      <c r="O1552" s="5">
        <f>IFERROR(VLOOKUP(Tabla1[[#This Row],[FECHA]],'RECAUDOS DE RESOLUCIONES'!A:D,4,FALSE),0)</f>
        <v>0</v>
      </c>
      <c r="P1552" s="9">
        <f>IFERROR(VLOOKUP(Tabla1[[#This Row],[FECHA]],'RECAUDOS DE RESOLUCIONES'!A:D,3,FALSE),0)</f>
        <v>0</v>
      </c>
      <c r="Q155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1552" s="9">
        <f>Tabla1[V. COMPARENDOS]-(Tabla1[V. EXONERACIONES]+Tabla1[[#This Row],[V. SIMIT CON RESOLUCION]]+Tabla1[[#This Row],[V. SIMIT SIN RESOLUCION]]+Tabla1[[#This Row],[V. RECAUDOS COMPARENDOS]]+Tabla1[[#This Row],[V. RECAUDOS RESOLUCIONES]])</f>
        <v>549353</v>
      </c>
      <c r="S1552" s="11">
        <f>IFERROR(VLOOKUP(Tabla1[[#This Row],[FECHA]],'RECAUDOS LOCALES'!A:D,4,FALSE),0)</f>
        <v>16</v>
      </c>
      <c r="T1552" s="9">
        <f>IFERROR(VLOOKUP(Tabla1[[#This Row],[FECHA]],'RECAUDOS LOCALES'!A:D,3,FALSE),0)</f>
        <v>1948593</v>
      </c>
      <c r="U1552" s="11">
        <f>IFERROR(VLOOKUP(Tabla1[[#This Row],[FECHA]],'RECAUDOS EXTERNOS'!A:D,4,FALSE),0)</f>
        <v>13</v>
      </c>
      <c r="V1552" s="9">
        <f>IFERROR(VLOOKUP(Tabla1[[#This Row],[FECHA]],'RECAUDOS EXTERNOS'!A:D,3,FALSE),0)</f>
        <v>3253695</v>
      </c>
    </row>
    <row r="1553" spans="1:22" x14ac:dyDescent="0.25">
      <c r="A1553" s="1">
        <v>39112</v>
      </c>
      <c r="B1553" s="3" t="s">
        <v>2</v>
      </c>
      <c r="C1553" s="2">
        <v>39083</v>
      </c>
      <c r="D1553" s="5">
        <f>YEAR(Tabla1[[#This Row],[FECHA]])</f>
        <v>2007</v>
      </c>
      <c r="E1553" s="5">
        <f>IFERROR(VLOOKUP(Tabla1[[#This Row],[FECHA]],'COMPARENDOS TOTALES'!A:D,4,FALSE),0)</f>
        <v>57</v>
      </c>
      <c r="F1553" s="9">
        <f>IFERROR(VLOOKUP(Tabla1[[#This Row],[FECHA]],'COMPARENDOS TOTALES'!A:D,3,FALSE),0)</f>
        <v>13502524</v>
      </c>
      <c r="G1553" s="5">
        <f>IFERROR(VLOOKUP(Tabla1[[#This Row],[FECHA]],EXONERACIONES!A:D,4,FALSE),0)</f>
        <v>23</v>
      </c>
      <c r="H1553" s="9">
        <f>IFERROR(VLOOKUP(Tabla1[[#This Row],[FECHA]],EXONERACIONES!A:D,3,FALSE),0)</f>
        <v>5883862</v>
      </c>
      <c r="I1553" s="5">
        <f>IFERROR(VLOOKUP(Tabla1[[#This Row],[FECHA]],'SIMIT CON RES'!A:D,4,FALSE),0)</f>
        <v>0</v>
      </c>
      <c r="J1553" s="9">
        <f>IFERROR(VLOOKUP(Tabla1[[#This Row],[FECHA]],'SIMIT CON RES'!A:D,3,FALSE),0)</f>
        <v>0</v>
      </c>
      <c r="K1553">
        <f>IFERROR(VLOOKUP(Tabla1[[#This Row],[FECHA]],'SIMIT SIN RES'!A:D,4,FALSE),0)</f>
        <v>0</v>
      </c>
      <c r="L1553" s="9">
        <f>IFERROR(VLOOKUP(Tabla1[[#This Row],[FECHA]],'SIMIT SIN RES'!A:D,3,FALSE),0)</f>
        <v>0</v>
      </c>
      <c r="M1553" s="5">
        <f>IFERROR(VLOOKUP(Tabla1[[#This Row],[FECHA]],'RECAUDOS DE COMPARENDOS'!A:D,4,FALSE),0)</f>
        <v>6</v>
      </c>
      <c r="N1553" s="9">
        <f>IFERROR(VLOOKUP(Tabla1[[#This Row],[FECHA]],'RECAUDOS DE COMPARENDOS'!A:D,3,FALSE),0)</f>
        <v>1098706</v>
      </c>
      <c r="O1553" s="5">
        <f>IFERROR(VLOOKUP(Tabla1[[#This Row],[FECHA]],'RECAUDOS DE RESOLUCIONES'!A:D,4,FALSE),0)</f>
        <v>0</v>
      </c>
      <c r="P1553" s="9">
        <f>IFERROR(VLOOKUP(Tabla1[[#This Row],[FECHA]],'RECAUDOS DE RESOLUCIONES'!A:D,3,FALSE),0)</f>
        <v>0</v>
      </c>
      <c r="Q155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28</v>
      </c>
      <c r="R1553" s="9">
        <f>Tabla1[V. COMPARENDOS]-(Tabla1[V. EXONERACIONES]+Tabla1[[#This Row],[V. SIMIT CON RESOLUCION]]+Tabla1[[#This Row],[V. SIMIT SIN RESOLUCION]]+Tabla1[[#This Row],[V. RECAUDOS COMPARENDOS]]+Tabla1[[#This Row],[V. RECAUDOS RESOLUCIONES]])</f>
        <v>6519956</v>
      </c>
      <c r="S1553" s="11">
        <f>IFERROR(VLOOKUP(Tabla1[[#This Row],[FECHA]],'RECAUDOS LOCALES'!A:D,4,FALSE),0)</f>
        <v>7</v>
      </c>
      <c r="T1553" s="9">
        <f>IFERROR(VLOOKUP(Tabla1[[#This Row],[FECHA]],'RECAUDOS LOCALES'!A:D,3,FALSE),0)</f>
        <v>615564</v>
      </c>
      <c r="U1553" s="11">
        <f>IFERROR(VLOOKUP(Tabla1[[#This Row],[FECHA]],'RECAUDOS EXTERNOS'!A:D,4,FALSE),0)</f>
        <v>12</v>
      </c>
      <c r="V1553" s="9">
        <f>IFERROR(VLOOKUP(Tabla1[[#This Row],[FECHA]],'RECAUDOS EXTERNOS'!A:D,3,FALSE),0)</f>
        <v>2549035</v>
      </c>
    </row>
    <row r="1554" spans="1:22" x14ac:dyDescent="0.25">
      <c r="A1554" s="1">
        <v>39113</v>
      </c>
      <c r="B1554" s="3" t="s">
        <v>3</v>
      </c>
      <c r="C1554" s="2">
        <v>39083</v>
      </c>
      <c r="D1554" s="5">
        <f>YEAR(Tabla1[[#This Row],[FECHA]])</f>
        <v>2007</v>
      </c>
      <c r="E1554" s="5">
        <f>IFERROR(VLOOKUP(Tabla1[[#This Row],[FECHA]],'COMPARENDOS TOTALES'!A:D,4,FALSE),0)</f>
        <v>43</v>
      </c>
      <c r="F1554" s="9">
        <f>IFERROR(VLOOKUP(Tabla1[[#This Row],[FECHA]],'COMPARENDOS TOTALES'!A:D,3,FALSE),0)</f>
        <v>10669018</v>
      </c>
      <c r="G1554" s="5">
        <f>IFERROR(VLOOKUP(Tabla1[[#This Row],[FECHA]],EXONERACIONES!A:D,4,FALSE),0)</f>
        <v>19</v>
      </c>
      <c r="H1554" s="9">
        <f>IFERROR(VLOOKUP(Tabla1[[#This Row],[FECHA]],EXONERACIONES!A:D,3,FALSE),0)</f>
        <v>4481565</v>
      </c>
      <c r="I1554" s="5">
        <f>IFERROR(VLOOKUP(Tabla1[[#This Row],[FECHA]],'SIMIT CON RES'!A:D,4,FALSE),0)</f>
        <v>0</v>
      </c>
      <c r="J1554" s="9">
        <f>IFERROR(VLOOKUP(Tabla1[[#This Row],[FECHA]],'SIMIT CON RES'!A:D,3,FALSE),0)</f>
        <v>0</v>
      </c>
      <c r="K1554">
        <f>IFERROR(VLOOKUP(Tabla1[[#This Row],[FECHA]],'SIMIT SIN RES'!A:D,4,FALSE),0)</f>
        <v>0</v>
      </c>
      <c r="L1554" s="9">
        <f>IFERROR(VLOOKUP(Tabla1[[#This Row],[FECHA]],'SIMIT SIN RES'!A:D,3,FALSE),0)</f>
        <v>0</v>
      </c>
      <c r="M1554" s="5">
        <f>IFERROR(VLOOKUP(Tabla1[[#This Row],[FECHA]],'RECAUDOS DE COMPARENDOS'!A:D,4,FALSE),0)</f>
        <v>2</v>
      </c>
      <c r="N1554" s="9">
        <f>IFERROR(VLOOKUP(Tabla1[[#This Row],[FECHA]],'RECAUDOS DE COMPARENDOS'!A:D,3,FALSE),0)</f>
        <v>650550</v>
      </c>
      <c r="O1554" s="5">
        <f>IFERROR(VLOOKUP(Tabla1[[#This Row],[FECHA]],'RECAUDOS DE RESOLUCIONES'!A:D,4,FALSE),0)</f>
        <v>0</v>
      </c>
      <c r="P1554" s="9">
        <f>IFERROR(VLOOKUP(Tabla1[[#This Row],[FECHA]],'RECAUDOS DE RESOLUCIONES'!A:D,3,FALSE),0)</f>
        <v>0</v>
      </c>
      <c r="Q155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22</v>
      </c>
      <c r="R1554" s="9">
        <f>Tabla1[V. COMPARENDOS]-(Tabla1[V. EXONERACIONES]+Tabla1[[#This Row],[V. SIMIT CON RESOLUCION]]+Tabla1[[#This Row],[V. SIMIT SIN RESOLUCION]]+Tabla1[[#This Row],[V. RECAUDOS COMPARENDOS]]+Tabla1[[#This Row],[V. RECAUDOS RESOLUCIONES]])</f>
        <v>5536903</v>
      </c>
      <c r="S1554" s="11">
        <f>IFERROR(VLOOKUP(Tabla1[[#This Row],[FECHA]],'RECAUDOS LOCALES'!A:D,4,FALSE),0)</f>
        <v>15</v>
      </c>
      <c r="T1554" s="9">
        <f>IFERROR(VLOOKUP(Tabla1[[#This Row],[FECHA]],'RECAUDOS LOCALES'!A:D,3,FALSE),0)</f>
        <v>1868345</v>
      </c>
      <c r="U1554" s="11">
        <f>IFERROR(VLOOKUP(Tabla1[[#This Row],[FECHA]],'RECAUDOS EXTERNOS'!A:D,4,FALSE),0)</f>
        <v>11</v>
      </c>
      <c r="V1554" s="9">
        <f>IFERROR(VLOOKUP(Tabla1[[#This Row],[FECHA]],'RECAUDOS EXTERNOS'!A:D,3,FALSE),0)</f>
        <v>2893265</v>
      </c>
    </row>
    <row r="1555" spans="1:22" x14ac:dyDescent="0.25">
      <c r="A1555" s="1">
        <v>39114</v>
      </c>
      <c r="B1555" s="3" t="s">
        <v>6</v>
      </c>
      <c r="C1555" s="2">
        <v>39114</v>
      </c>
      <c r="D1555" s="5">
        <f>YEAR(Tabla1[[#This Row],[FECHA]])</f>
        <v>2007</v>
      </c>
      <c r="E1555" s="5">
        <f>IFERROR(VLOOKUP(Tabla1[[#This Row],[FECHA]],'COMPARENDOS TOTALES'!A:D,4,FALSE),0)</f>
        <v>37</v>
      </c>
      <c r="F1555" s="9">
        <f>IFERROR(VLOOKUP(Tabla1[[#This Row],[FECHA]],'COMPARENDOS TOTALES'!A:D,3,FALSE),0)</f>
        <v>7951165</v>
      </c>
      <c r="G1555" s="5">
        <f>IFERROR(VLOOKUP(Tabla1[[#This Row],[FECHA]],EXONERACIONES!A:D,4,FALSE),0)</f>
        <v>13</v>
      </c>
      <c r="H1555" s="9">
        <f>IFERROR(VLOOKUP(Tabla1[[#This Row],[FECHA]],EXONERACIONES!A:D,3,FALSE),0)</f>
        <v>2515459</v>
      </c>
      <c r="I1555" s="5">
        <f>IFERROR(VLOOKUP(Tabla1[[#This Row],[FECHA]],'SIMIT CON RES'!A:D,4,FALSE),0)</f>
        <v>0</v>
      </c>
      <c r="J1555" s="9">
        <f>IFERROR(VLOOKUP(Tabla1[[#This Row],[FECHA]],'SIMIT CON RES'!A:D,3,FALSE),0)</f>
        <v>0</v>
      </c>
      <c r="K1555">
        <f>IFERROR(VLOOKUP(Tabla1[[#This Row],[FECHA]],'SIMIT SIN RES'!A:D,4,FALSE),0)</f>
        <v>0</v>
      </c>
      <c r="L1555" s="9">
        <f>IFERROR(VLOOKUP(Tabla1[[#This Row],[FECHA]],'SIMIT SIN RES'!A:D,3,FALSE),0)</f>
        <v>0</v>
      </c>
      <c r="M1555" s="5">
        <f>IFERROR(VLOOKUP(Tabla1[[#This Row],[FECHA]],'RECAUDOS DE COMPARENDOS'!A:D,4,FALSE),0)</f>
        <v>4</v>
      </c>
      <c r="N1555" s="9">
        <f>IFERROR(VLOOKUP(Tabla1[[#This Row],[FECHA]],'RECAUDOS DE COMPARENDOS'!A:D,3,FALSE),0)</f>
        <v>766203</v>
      </c>
      <c r="O1555" s="5">
        <f>IFERROR(VLOOKUP(Tabla1[[#This Row],[FECHA]],'RECAUDOS DE RESOLUCIONES'!A:D,4,FALSE),0)</f>
        <v>0</v>
      </c>
      <c r="P1555" s="9">
        <f>IFERROR(VLOOKUP(Tabla1[[#This Row],[FECHA]],'RECAUDOS DE RESOLUCIONES'!A:D,3,FALSE),0)</f>
        <v>0</v>
      </c>
      <c r="Q155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20</v>
      </c>
      <c r="R1555" s="9">
        <f>Tabla1[V. COMPARENDOS]-(Tabla1[V. EXONERACIONES]+Tabla1[[#This Row],[V. SIMIT CON RESOLUCION]]+Tabla1[[#This Row],[V. SIMIT SIN RESOLUCION]]+Tabla1[[#This Row],[V. RECAUDOS COMPARENDOS]]+Tabla1[[#This Row],[V. RECAUDOS RESOLUCIONES]])</f>
        <v>4669503</v>
      </c>
      <c r="S1555" s="11">
        <f>IFERROR(VLOOKUP(Tabla1[[#This Row],[FECHA]],'RECAUDOS LOCALES'!A:D,4,FALSE),0)</f>
        <v>18</v>
      </c>
      <c r="T1555" s="9">
        <f>IFERROR(VLOOKUP(Tabla1[[#This Row],[FECHA]],'RECAUDOS LOCALES'!A:D,3,FALSE),0)</f>
        <v>1905226</v>
      </c>
      <c r="U1555" s="11">
        <f>IFERROR(VLOOKUP(Tabla1[[#This Row],[FECHA]],'RECAUDOS EXTERNOS'!A:D,4,FALSE),0)</f>
        <v>9</v>
      </c>
      <c r="V1555" s="9">
        <f>IFERROR(VLOOKUP(Tabla1[[#This Row],[FECHA]],'RECAUDOS EXTERNOS'!A:D,3,FALSE),0)</f>
        <v>2599570</v>
      </c>
    </row>
    <row r="1556" spans="1:22" x14ac:dyDescent="0.25">
      <c r="A1556" s="1">
        <v>39115</v>
      </c>
      <c r="B1556" s="3" t="s">
        <v>0</v>
      </c>
      <c r="C1556" s="2">
        <v>39114</v>
      </c>
      <c r="D1556" s="5">
        <f>YEAR(Tabla1[[#This Row],[FECHA]])</f>
        <v>2007</v>
      </c>
      <c r="E1556" s="5">
        <f>IFERROR(VLOOKUP(Tabla1[[#This Row],[FECHA]],'COMPARENDOS TOTALES'!A:D,4,FALSE),0)</f>
        <v>36</v>
      </c>
      <c r="F1556" s="9">
        <f>IFERROR(VLOOKUP(Tabla1[[#This Row],[FECHA]],'COMPARENDOS TOTALES'!A:D,3,FALSE),0)</f>
        <v>7951165</v>
      </c>
      <c r="G1556" s="5">
        <f>IFERROR(VLOOKUP(Tabla1[[#This Row],[FECHA]],EXONERACIONES!A:D,4,FALSE),0)</f>
        <v>16</v>
      </c>
      <c r="H1556" s="9">
        <f>IFERROR(VLOOKUP(Tabla1[[#This Row],[FECHA]],EXONERACIONES!A:D,3,FALSE),0)</f>
        <v>3368403</v>
      </c>
      <c r="I1556" s="5">
        <f>IFERROR(VLOOKUP(Tabla1[[#This Row],[FECHA]],'SIMIT CON RES'!A:D,4,FALSE),0)</f>
        <v>0</v>
      </c>
      <c r="J1556" s="9">
        <f>IFERROR(VLOOKUP(Tabla1[[#This Row],[FECHA]],'SIMIT CON RES'!A:D,3,FALSE),0)</f>
        <v>0</v>
      </c>
      <c r="K1556">
        <f>IFERROR(VLOOKUP(Tabla1[[#This Row],[FECHA]],'SIMIT SIN RES'!A:D,4,FALSE),0)</f>
        <v>0</v>
      </c>
      <c r="L1556" s="9">
        <f>IFERROR(VLOOKUP(Tabla1[[#This Row],[FECHA]],'SIMIT SIN RES'!A:D,3,FALSE),0)</f>
        <v>0</v>
      </c>
      <c r="M1556" s="5">
        <f>IFERROR(VLOOKUP(Tabla1[[#This Row],[FECHA]],'RECAUDOS DE COMPARENDOS'!A:D,4,FALSE),0)</f>
        <v>3</v>
      </c>
      <c r="N1556" s="9">
        <f>IFERROR(VLOOKUP(Tabla1[[#This Row],[FECHA]],'RECAUDOS DE COMPARENDOS'!A:D,3,FALSE),0)</f>
        <v>665006</v>
      </c>
      <c r="O1556" s="5">
        <f>IFERROR(VLOOKUP(Tabla1[[#This Row],[FECHA]],'RECAUDOS DE RESOLUCIONES'!A:D,4,FALSE),0)</f>
        <v>1</v>
      </c>
      <c r="P1556" s="9">
        <f>IFERROR(VLOOKUP(Tabla1[[#This Row],[FECHA]],'RECAUDOS DE RESOLUCIONES'!A:D,3,FALSE),0)</f>
        <v>216850</v>
      </c>
      <c r="Q155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16</v>
      </c>
      <c r="R1556" s="9">
        <f>Tabla1[V. COMPARENDOS]-(Tabla1[V. EXONERACIONES]+Tabla1[[#This Row],[V. SIMIT CON RESOLUCION]]+Tabla1[[#This Row],[V. SIMIT SIN RESOLUCION]]+Tabla1[[#This Row],[V. RECAUDOS COMPARENDOS]]+Tabla1[[#This Row],[V. RECAUDOS RESOLUCIONES]])</f>
        <v>3700906</v>
      </c>
      <c r="S1556" s="11">
        <f>IFERROR(VLOOKUP(Tabla1[[#This Row],[FECHA]],'RECAUDOS LOCALES'!A:D,4,FALSE),0)</f>
        <v>12</v>
      </c>
      <c r="T1556" s="9">
        <f>IFERROR(VLOOKUP(Tabla1[[#This Row],[FECHA]],'RECAUDOS LOCALES'!A:D,3,FALSE),0)</f>
        <v>1547613</v>
      </c>
      <c r="U1556" s="11">
        <f>IFERROR(VLOOKUP(Tabla1[[#This Row],[FECHA]],'RECAUDOS EXTERNOS'!A:D,4,FALSE),0)</f>
        <v>16</v>
      </c>
      <c r="V1556" s="9">
        <f>IFERROR(VLOOKUP(Tabla1[[#This Row],[FECHA]],'RECAUDOS EXTERNOS'!A:D,3,FALSE),0)</f>
        <v>3520055</v>
      </c>
    </row>
    <row r="1557" spans="1:22" x14ac:dyDescent="0.25">
      <c r="A1557" s="1">
        <v>39116</v>
      </c>
      <c r="B1557" s="3" t="s">
        <v>5</v>
      </c>
      <c r="C1557" s="2">
        <v>39114</v>
      </c>
      <c r="D1557" s="5">
        <f>YEAR(Tabla1[[#This Row],[FECHA]])</f>
        <v>2007</v>
      </c>
      <c r="E1557" s="5">
        <f>IFERROR(VLOOKUP(Tabla1[[#This Row],[FECHA]],'COMPARENDOS TOTALES'!A:D,4,FALSE),0)</f>
        <v>32</v>
      </c>
      <c r="F1557" s="9">
        <f>IFERROR(VLOOKUP(Tabla1[[#This Row],[FECHA]],'COMPARENDOS TOTALES'!A:D,3,FALSE),0)</f>
        <v>8066818</v>
      </c>
      <c r="G1557" s="5">
        <f>IFERROR(VLOOKUP(Tabla1[[#This Row],[FECHA]],EXONERACIONES!A:D,4,FALSE),0)</f>
        <v>16</v>
      </c>
      <c r="H1557" s="9">
        <f>IFERROR(VLOOKUP(Tabla1[[#This Row],[FECHA]],EXONERACIONES!A:D,3,FALSE),0)</f>
        <v>4235803</v>
      </c>
      <c r="I1557" s="5">
        <f>IFERROR(VLOOKUP(Tabla1[[#This Row],[FECHA]],'SIMIT CON RES'!A:D,4,FALSE),0)</f>
        <v>0</v>
      </c>
      <c r="J1557" s="9">
        <f>IFERROR(VLOOKUP(Tabla1[[#This Row],[FECHA]],'SIMIT CON RES'!A:D,3,FALSE),0)</f>
        <v>0</v>
      </c>
      <c r="K1557">
        <f>IFERROR(VLOOKUP(Tabla1[[#This Row],[FECHA]],'SIMIT SIN RES'!A:D,4,FALSE),0)</f>
        <v>0</v>
      </c>
      <c r="L1557" s="9">
        <f>IFERROR(VLOOKUP(Tabla1[[#This Row],[FECHA]],'SIMIT SIN RES'!A:D,3,FALSE),0)</f>
        <v>0</v>
      </c>
      <c r="M1557" s="5">
        <f>IFERROR(VLOOKUP(Tabla1[[#This Row],[FECHA]],'RECAUDOS DE COMPARENDOS'!A:D,4,FALSE),0)</f>
        <v>2</v>
      </c>
      <c r="N1557" s="9">
        <f>IFERROR(VLOOKUP(Tabla1[[#This Row],[FECHA]],'RECAUDOS DE COMPARENDOS'!A:D,3,FALSE),0)</f>
        <v>332503</v>
      </c>
      <c r="O1557" s="5">
        <f>IFERROR(VLOOKUP(Tabla1[[#This Row],[FECHA]],'RECAUDOS DE RESOLUCIONES'!A:D,4,FALSE),0)</f>
        <v>0</v>
      </c>
      <c r="P1557" s="9">
        <f>IFERROR(VLOOKUP(Tabla1[[#This Row],[FECHA]],'RECAUDOS DE RESOLUCIONES'!A:D,3,FALSE),0)</f>
        <v>0</v>
      </c>
      <c r="Q155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14</v>
      </c>
      <c r="R1557" s="9">
        <f>Tabla1[V. COMPARENDOS]-(Tabla1[V. EXONERACIONES]+Tabla1[[#This Row],[V. SIMIT CON RESOLUCION]]+Tabla1[[#This Row],[V. SIMIT SIN RESOLUCION]]+Tabla1[[#This Row],[V. RECAUDOS COMPARENDOS]]+Tabla1[[#This Row],[V. RECAUDOS RESOLUCIONES]])</f>
        <v>3498512</v>
      </c>
      <c r="S1557" s="11">
        <f>IFERROR(VLOOKUP(Tabla1[[#This Row],[FECHA]],'RECAUDOS LOCALES'!A:D,4,FALSE),0)</f>
        <v>0</v>
      </c>
      <c r="T1557" s="9">
        <f>IFERROR(VLOOKUP(Tabla1[[#This Row],[FECHA]],'RECAUDOS LOCALES'!A:D,3,FALSE),0)</f>
        <v>0</v>
      </c>
      <c r="U1557" s="11">
        <f>IFERROR(VLOOKUP(Tabla1[[#This Row],[FECHA]],'RECAUDOS EXTERNOS'!A:D,4,FALSE),0)</f>
        <v>0</v>
      </c>
      <c r="V1557" s="9">
        <f>IFERROR(VLOOKUP(Tabla1[[#This Row],[FECHA]],'RECAUDOS EXTERNOS'!A:D,3,FALSE),0)</f>
        <v>0</v>
      </c>
    </row>
    <row r="1558" spans="1:22" x14ac:dyDescent="0.25">
      <c r="A1558" s="1">
        <v>39117</v>
      </c>
      <c r="B1558" s="3" t="s">
        <v>4</v>
      </c>
      <c r="C1558" s="2">
        <v>39114</v>
      </c>
      <c r="D1558" s="5">
        <f>YEAR(Tabla1[[#This Row],[FECHA]])</f>
        <v>2007</v>
      </c>
      <c r="E1558" s="5">
        <f>IFERROR(VLOOKUP(Tabla1[[#This Row],[FECHA]],'COMPARENDOS TOTALES'!A:D,4,FALSE),0)</f>
        <v>40</v>
      </c>
      <c r="F1558" s="9">
        <f>IFERROR(VLOOKUP(Tabla1[[#This Row],[FECHA]],'COMPARENDOS TOTALES'!A:D,3,FALSE),0)</f>
        <v>9223353</v>
      </c>
      <c r="G1558" s="5">
        <f>IFERROR(VLOOKUP(Tabla1[[#This Row],[FECHA]],EXONERACIONES!A:D,4,FALSE),0)</f>
        <v>20</v>
      </c>
      <c r="H1558" s="9">
        <f>IFERROR(VLOOKUP(Tabla1[[#This Row],[FECHA]],EXONERACIONES!A:D,3,FALSE),0)</f>
        <v>4669503</v>
      </c>
      <c r="I1558" s="5">
        <f>IFERROR(VLOOKUP(Tabla1[[#This Row],[FECHA]],'SIMIT CON RES'!A:D,4,FALSE),0)</f>
        <v>0</v>
      </c>
      <c r="J1558" s="9">
        <f>IFERROR(VLOOKUP(Tabla1[[#This Row],[FECHA]],'SIMIT CON RES'!A:D,3,FALSE),0)</f>
        <v>0</v>
      </c>
      <c r="K1558">
        <f>IFERROR(VLOOKUP(Tabla1[[#This Row],[FECHA]],'SIMIT SIN RES'!A:D,4,FALSE),0)</f>
        <v>0</v>
      </c>
      <c r="L1558" s="9">
        <f>IFERROR(VLOOKUP(Tabla1[[#This Row],[FECHA]],'SIMIT SIN RES'!A:D,3,FALSE),0)</f>
        <v>0</v>
      </c>
      <c r="M1558" s="5">
        <f>IFERROR(VLOOKUP(Tabla1[[#This Row],[FECHA]],'RECAUDOS DE COMPARENDOS'!A:D,4,FALSE),0)</f>
        <v>0</v>
      </c>
      <c r="N1558" s="9">
        <f>IFERROR(VLOOKUP(Tabla1[[#This Row],[FECHA]],'RECAUDOS DE COMPARENDOS'!A:D,3,FALSE),0)</f>
        <v>0</v>
      </c>
      <c r="O1558" s="5">
        <f>IFERROR(VLOOKUP(Tabla1[[#This Row],[FECHA]],'RECAUDOS DE RESOLUCIONES'!A:D,4,FALSE),0)</f>
        <v>0</v>
      </c>
      <c r="P1558" s="9">
        <f>IFERROR(VLOOKUP(Tabla1[[#This Row],[FECHA]],'RECAUDOS DE RESOLUCIONES'!A:D,3,FALSE),0)</f>
        <v>0</v>
      </c>
      <c r="Q155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20</v>
      </c>
      <c r="R1558" s="9">
        <f>Tabla1[V. COMPARENDOS]-(Tabla1[V. EXONERACIONES]+Tabla1[[#This Row],[V. SIMIT CON RESOLUCION]]+Tabla1[[#This Row],[V. SIMIT SIN RESOLUCION]]+Tabla1[[#This Row],[V. RECAUDOS COMPARENDOS]]+Tabla1[[#This Row],[V. RECAUDOS RESOLUCIONES]])</f>
        <v>4553850</v>
      </c>
      <c r="S1558" s="11">
        <f>IFERROR(VLOOKUP(Tabla1[[#This Row],[FECHA]],'RECAUDOS LOCALES'!A:D,4,FALSE),0)</f>
        <v>0</v>
      </c>
      <c r="T1558" s="9">
        <f>IFERROR(VLOOKUP(Tabla1[[#This Row],[FECHA]],'RECAUDOS LOCALES'!A:D,3,FALSE),0)</f>
        <v>0</v>
      </c>
      <c r="U1558" s="11">
        <f>IFERROR(VLOOKUP(Tabla1[[#This Row],[FECHA]],'RECAUDOS EXTERNOS'!A:D,4,FALSE),0)</f>
        <v>0</v>
      </c>
      <c r="V1558" s="9">
        <f>IFERROR(VLOOKUP(Tabla1[[#This Row],[FECHA]],'RECAUDOS EXTERNOS'!A:D,3,FALSE),0)</f>
        <v>0</v>
      </c>
    </row>
    <row r="1559" spans="1:22" x14ac:dyDescent="0.25">
      <c r="A1559" s="1">
        <v>39118</v>
      </c>
      <c r="B1559" s="3" t="s">
        <v>1</v>
      </c>
      <c r="C1559" s="2">
        <v>39114</v>
      </c>
      <c r="D1559" s="5">
        <f>YEAR(Tabla1[[#This Row],[FECHA]])</f>
        <v>2007</v>
      </c>
      <c r="E1559" s="5">
        <f>IFERROR(VLOOKUP(Tabla1[[#This Row],[FECHA]],'COMPARENDOS TOTALES'!A:D,4,FALSE),0)</f>
        <v>23</v>
      </c>
      <c r="F1559" s="9">
        <f>IFERROR(VLOOKUP(Tabla1[[#This Row],[FECHA]],'COMPARENDOS TOTALES'!A:D,3,FALSE),0)</f>
        <v>4698415</v>
      </c>
      <c r="G1559" s="5">
        <f>IFERROR(VLOOKUP(Tabla1[[#This Row],[FECHA]],EXONERACIONES!A:D,4,FALSE),0)</f>
        <v>10</v>
      </c>
      <c r="H1559" s="9">
        <f>IFERROR(VLOOKUP(Tabla1[[#This Row],[FECHA]],EXONERACIONES!A:D,3,FALSE),0)</f>
        <v>1864909</v>
      </c>
      <c r="I1559" s="5">
        <f>IFERROR(VLOOKUP(Tabla1[[#This Row],[FECHA]],'SIMIT CON RES'!A:D,4,FALSE),0)</f>
        <v>0</v>
      </c>
      <c r="J1559" s="9">
        <f>IFERROR(VLOOKUP(Tabla1[[#This Row],[FECHA]],'SIMIT CON RES'!A:D,3,FALSE),0)</f>
        <v>0</v>
      </c>
      <c r="K1559">
        <f>IFERROR(VLOOKUP(Tabla1[[#This Row],[FECHA]],'SIMIT SIN RES'!A:D,4,FALSE),0)</f>
        <v>0</v>
      </c>
      <c r="L1559" s="9">
        <f>IFERROR(VLOOKUP(Tabla1[[#This Row],[FECHA]],'SIMIT SIN RES'!A:D,3,FALSE),0)</f>
        <v>0</v>
      </c>
      <c r="M1559" s="5">
        <f>IFERROR(VLOOKUP(Tabla1[[#This Row],[FECHA]],'RECAUDOS DE COMPARENDOS'!A:D,4,FALSE),0)</f>
        <v>3</v>
      </c>
      <c r="N1559" s="9">
        <f>IFERROR(VLOOKUP(Tabla1[[#This Row],[FECHA]],'RECAUDOS DE COMPARENDOS'!A:D,3,FALSE),0)</f>
        <v>650550</v>
      </c>
      <c r="O1559" s="5">
        <f>IFERROR(VLOOKUP(Tabla1[[#This Row],[FECHA]],'RECAUDOS DE RESOLUCIONES'!A:D,4,FALSE),0)</f>
        <v>0</v>
      </c>
      <c r="P1559" s="9">
        <f>IFERROR(VLOOKUP(Tabla1[[#This Row],[FECHA]],'RECAUDOS DE RESOLUCIONES'!A:D,3,FALSE),0)</f>
        <v>0</v>
      </c>
      <c r="Q155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10</v>
      </c>
      <c r="R1559" s="9">
        <f>Tabla1[V. COMPARENDOS]-(Tabla1[V. EXONERACIONES]+Tabla1[[#This Row],[V. SIMIT CON RESOLUCION]]+Tabla1[[#This Row],[V. SIMIT SIN RESOLUCION]]+Tabla1[[#This Row],[V. RECAUDOS COMPARENDOS]]+Tabla1[[#This Row],[V. RECAUDOS RESOLUCIONES]])</f>
        <v>2182956</v>
      </c>
      <c r="S1559" s="11">
        <f>IFERROR(VLOOKUP(Tabla1[[#This Row],[FECHA]],'RECAUDOS LOCALES'!A:D,4,FALSE),0)</f>
        <v>6</v>
      </c>
      <c r="T1559" s="9">
        <f>IFERROR(VLOOKUP(Tabla1[[#This Row],[FECHA]],'RECAUDOS LOCALES'!A:D,3,FALSE),0)</f>
        <v>631962</v>
      </c>
      <c r="U1559" s="11">
        <f>IFERROR(VLOOKUP(Tabla1[[#This Row],[FECHA]],'RECAUDOS EXTERNOS'!A:D,4,FALSE),0)</f>
        <v>12</v>
      </c>
      <c r="V1559" s="9">
        <f>IFERROR(VLOOKUP(Tabla1[[#This Row],[FECHA]],'RECAUDOS EXTERNOS'!A:D,3,FALSE),0)</f>
        <v>2644165</v>
      </c>
    </row>
    <row r="1560" spans="1:22" x14ac:dyDescent="0.25">
      <c r="A1560" s="1">
        <v>39119</v>
      </c>
      <c r="B1560" s="3" t="s">
        <v>2</v>
      </c>
      <c r="C1560" s="2">
        <v>39114</v>
      </c>
      <c r="D1560" s="5">
        <f>YEAR(Tabla1[[#This Row],[FECHA]])</f>
        <v>2007</v>
      </c>
      <c r="E1560" s="5">
        <f>IFERROR(VLOOKUP(Tabla1[[#This Row],[FECHA]],'COMPARENDOS TOTALES'!A:D,4,FALSE),0)</f>
        <v>30</v>
      </c>
      <c r="F1560" s="9">
        <f>IFERROR(VLOOKUP(Tabla1[[#This Row],[FECHA]],'COMPARENDOS TOTALES'!A:D,3,FALSE),0)</f>
        <v>7083765</v>
      </c>
      <c r="G1560" s="5">
        <f>IFERROR(VLOOKUP(Tabla1[[#This Row],[FECHA]],EXONERACIONES!A:D,4,FALSE),0)</f>
        <v>20</v>
      </c>
      <c r="H1560" s="9">
        <f>IFERROR(VLOOKUP(Tabla1[[#This Row],[FECHA]],EXONERACIONES!A:D,3,FALSE),0)</f>
        <v>4683959</v>
      </c>
      <c r="I1560" s="5">
        <f>IFERROR(VLOOKUP(Tabla1[[#This Row],[FECHA]],'SIMIT CON RES'!A:D,4,FALSE),0)</f>
        <v>0</v>
      </c>
      <c r="J1560" s="9">
        <f>IFERROR(VLOOKUP(Tabla1[[#This Row],[FECHA]],'SIMIT CON RES'!A:D,3,FALSE),0)</f>
        <v>0</v>
      </c>
      <c r="K1560">
        <f>IFERROR(VLOOKUP(Tabla1[[#This Row],[FECHA]],'SIMIT SIN RES'!A:D,4,FALSE),0)</f>
        <v>0</v>
      </c>
      <c r="L1560" s="9">
        <f>IFERROR(VLOOKUP(Tabla1[[#This Row],[FECHA]],'SIMIT SIN RES'!A:D,3,FALSE),0)</f>
        <v>0</v>
      </c>
      <c r="M1560" s="5">
        <f>IFERROR(VLOOKUP(Tabla1[[#This Row],[FECHA]],'RECAUDOS DE COMPARENDOS'!A:D,4,FALSE),0)</f>
        <v>2</v>
      </c>
      <c r="N1560" s="9">
        <f>IFERROR(VLOOKUP(Tabla1[[#This Row],[FECHA]],'RECAUDOS DE COMPARENDOS'!A:D,3,FALSE),0)</f>
        <v>433700</v>
      </c>
      <c r="O1560" s="5">
        <f>IFERROR(VLOOKUP(Tabla1[[#This Row],[FECHA]],'RECAUDOS DE RESOLUCIONES'!A:D,4,FALSE),0)</f>
        <v>0</v>
      </c>
      <c r="P1560" s="9">
        <f>IFERROR(VLOOKUP(Tabla1[[#This Row],[FECHA]],'RECAUDOS DE RESOLUCIONES'!A:D,3,FALSE),0)</f>
        <v>0</v>
      </c>
      <c r="Q156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8</v>
      </c>
      <c r="R1560" s="9">
        <f>Tabla1[V. COMPARENDOS]-(Tabla1[V. EXONERACIONES]+Tabla1[[#This Row],[V. SIMIT CON RESOLUCION]]+Tabla1[[#This Row],[V. SIMIT SIN RESOLUCION]]+Tabla1[[#This Row],[V. RECAUDOS COMPARENDOS]]+Tabla1[[#This Row],[V. RECAUDOS RESOLUCIONES]])</f>
        <v>1966106</v>
      </c>
      <c r="S1560" s="11">
        <f>IFERROR(VLOOKUP(Tabla1[[#This Row],[FECHA]],'RECAUDOS LOCALES'!A:D,4,FALSE),0)</f>
        <v>12</v>
      </c>
      <c r="T1560" s="9">
        <f>IFERROR(VLOOKUP(Tabla1[[#This Row],[FECHA]],'RECAUDOS LOCALES'!A:D,3,FALSE),0)</f>
        <v>1219677</v>
      </c>
      <c r="U1560" s="11">
        <f>IFERROR(VLOOKUP(Tabla1[[#This Row],[FECHA]],'RECAUDOS EXTERNOS'!A:D,4,FALSE),0)</f>
        <v>5</v>
      </c>
      <c r="V1560" s="9">
        <f>IFERROR(VLOOKUP(Tabla1[[#This Row],[FECHA]],'RECAUDOS EXTERNOS'!A:D,3,FALSE),0)</f>
        <v>975543</v>
      </c>
    </row>
    <row r="1561" spans="1:22" x14ac:dyDescent="0.25">
      <c r="A1561" s="1">
        <v>39120</v>
      </c>
      <c r="B1561" s="3" t="s">
        <v>3</v>
      </c>
      <c r="C1561" s="2">
        <v>39114</v>
      </c>
      <c r="D1561" s="5">
        <f>YEAR(Tabla1[[#This Row],[FECHA]])</f>
        <v>2007</v>
      </c>
      <c r="E1561" s="5">
        <f>IFERROR(VLOOKUP(Tabla1[[#This Row],[FECHA]],'COMPARENDOS TOTALES'!A:D,4,FALSE),0)</f>
        <v>24</v>
      </c>
      <c r="F1561" s="9">
        <f>IFERROR(VLOOKUP(Tabla1[[#This Row],[FECHA]],'COMPARENDOS TOTALES'!A:D,3,FALSE),0)</f>
        <v>5753753</v>
      </c>
      <c r="G1561" s="5">
        <f>IFERROR(VLOOKUP(Tabla1[[#This Row],[FECHA]],EXONERACIONES!A:D,4,FALSE),0)</f>
        <v>9</v>
      </c>
      <c r="H1561" s="9">
        <f>IFERROR(VLOOKUP(Tabla1[[#This Row],[FECHA]],EXONERACIONES!A:D,3,FALSE),0)</f>
        <v>2168500</v>
      </c>
      <c r="I1561" s="5">
        <f>IFERROR(VLOOKUP(Tabla1[[#This Row],[FECHA]],'SIMIT CON RES'!A:D,4,FALSE),0)</f>
        <v>0</v>
      </c>
      <c r="J1561" s="9">
        <f>IFERROR(VLOOKUP(Tabla1[[#This Row],[FECHA]],'SIMIT CON RES'!A:D,3,FALSE),0)</f>
        <v>0</v>
      </c>
      <c r="K1561">
        <f>IFERROR(VLOOKUP(Tabla1[[#This Row],[FECHA]],'SIMIT SIN RES'!A:D,4,FALSE),0)</f>
        <v>0</v>
      </c>
      <c r="L1561" s="9">
        <f>IFERROR(VLOOKUP(Tabla1[[#This Row],[FECHA]],'SIMIT SIN RES'!A:D,3,FALSE),0)</f>
        <v>0</v>
      </c>
      <c r="M1561" s="5">
        <f>IFERROR(VLOOKUP(Tabla1[[#This Row],[FECHA]],'RECAUDOS DE COMPARENDOS'!A:D,4,FALSE),0)</f>
        <v>1</v>
      </c>
      <c r="N1561" s="9">
        <f>IFERROR(VLOOKUP(Tabla1[[#This Row],[FECHA]],'RECAUDOS DE COMPARENDOS'!A:D,3,FALSE),0)</f>
        <v>216850</v>
      </c>
      <c r="O1561" s="5">
        <f>IFERROR(VLOOKUP(Tabla1[[#This Row],[FECHA]],'RECAUDOS DE RESOLUCIONES'!A:D,4,FALSE),0)</f>
        <v>0</v>
      </c>
      <c r="P1561" s="9">
        <f>IFERROR(VLOOKUP(Tabla1[[#This Row],[FECHA]],'RECAUDOS DE RESOLUCIONES'!A:D,3,FALSE),0)</f>
        <v>0</v>
      </c>
      <c r="Q156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14</v>
      </c>
      <c r="R1561" s="9">
        <f>Tabla1[V. COMPARENDOS]-(Tabla1[V. EXONERACIONES]+Tabla1[[#This Row],[V. SIMIT CON RESOLUCION]]+Tabla1[[#This Row],[V. SIMIT SIN RESOLUCION]]+Tabla1[[#This Row],[V. RECAUDOS COMPARENDOS]]+Tabla1[[#This Row],[V. RECAUDOS RESOLUCIONES]])</f>
        <v>3368403</v>
      </c>
      <c r="S1561" s="11">
        <f>IFERROR(VLOOKUP(Tabla1[[#This Row],[FECHA]],'RECAUDOS LOCALES'!A:D,4,FALSE),0)</f>
        <v>15</v>
      </c>
      <c r="T1561" s="9">
        <f>IFERROR(VLOOKUP(Tabla1[[#This Row],[FECHA]],'RECAUDOS LOCALES'!A:D,3,FALSE),0)</f>
        <v>1625591</v>
      </c>
      <c r="U1561" s="11">
        <f>IFERROR(VLOOKUP(Tabla1[[#This Row],[FECHA]],'RECAUDOS EXTERNOS'!A:D,4,FALSE),0)</f>
        <v>10</v>
      </c>
      <c r="V1561" s="9">
        <f>IFERROR(VLOOKUP(Tabla1[[#This Row],[FECHA]],'RECAUDOS EXTERNOS'!A:D,3,FALSE),0)</f>
        <v>2933020</v>
      </c>
    </row>
    <row r="1562" spans="1:22" x14ac:dyDescent="0.25">
      <c r="A1562" s="1">
        <v>39121</v>
      </c>
      <c r="B1562" s="3" t="s">
        <v>6</v>
      </c>
      <c r="C1562" s="2">
        <v>39114</v>
      </c>
      <c r="D1562" s="5">
        <f>YEAR(Tabla1[[#This Row],[FECHA]])</f>
        <v>2007</v>
      </c>
      <c r="E1562" s="5">
        <f>IFERROR(VLOOKUP(Tabla1[[#This Row],[FECHA]],'COMPARENDOS TOTALES'!A:D,4,FALSE),0)</f>
        <v>23</v>
      </c>
      <c r="F1562" s="9">
        <f>IFERROR(VLOOKUP(Tabla1[[#This Row],[FECHA]],'COMPARENDOS TOTALES'!A:D,3,FALSE),0)</f>
        <v>6736806</v>
      </c>
      <c r="G1562" s="5">
        <f>IFERROR(VLOOKUP(Tabla1[[#This Row],[FECHA]],EXONERACIONES!A:D,4,FALSE),0)</f>
        <v>14</v>
      </c>
      <c r="H1562" s="9">
        <f>IFERROR(VLOOKUP(Tabla1[[#This Row],[FECHA]],EXONERACIONES!A:D,3,FALSE),0)</f>
        <v>4018953</v>
      </c>
      <c r="I1562" s="5">
        <f>IFERROR(VLOOKUP(Tabla1[[#This Row],[FECHA]],'SIMIT CON RES'!A:D,4,FALSE),0)</f>
        <v>0</v>
      </c>
      <c r="J1562" s="9">
        <f>IFERROR(VLOOKUP(Tabla1[[#This Row],[FECHA]],'SIMIT CON RES'!A:D,3,FALSE),0)</f>
        <v>0</v>
      </c>
      <c r="K1562">
        <f>IFERROR(VLOOKUP(Tabla1[[#This Row],[FECHA]],'SIMIT SIN RES'!A:D,4,FALSE),0)</f>
        <v>0</v>
      </c>
      <c r="L1562" s="9">
        <f>IFERROR(VLOOKUP(Tabla1[[#This Row],[FECHA]],'SIMIT SIN RES'!A:D,3,FALSE),0)</f>
        <v>0</v>
      </c>
      <c r="M1562" s="5">
        <f>IFERROR(VLOOKUP(Tabla1[[#This Row],[FECHA]],'RECAUDOS DE COMPARENDOS'!A:D,4,FALSE),0)</f>
        <v>2</v>
      </c>
      <c r="N1562" s="9">
        <f>IFERROR(VLOOKUP(Tabla1[[#This Row],[FECHA]],'RECAUDOS DE COMPARENDOS'!A:D,3,FALSE),0)</f>
        <v>867400</v>
      </c>
      <c r="O1562" s="5">
        <f>IFERROR(VLOOKUP(Tabla1[[#This Row],[FECHA]],'RECAUDOS DE RESOLUCIONES'!A:D,4,FALSE),0)</f>
        <v>0</v>
      </c>
      <c r="P1562" s="9">
        <f>IFERROR(VLOOKUP(Tabla1[[#This Row],[FECHA]],'RECAUDOS DE RESOLUCIONES'!A:D,3,FALSE),0)</f>
        <v>0</v>
      </c>
      <c r="Q156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7</v>
      </c>
      <c r="R1562" s="9">
        <f>Tabla1[V. COMPARENDOS]-(Tabla1[V. EXONERACIONES]+Tabla1[[#This Row],[V. SIMIT CON RESOLUCION]]+Tabla1[[#This Row],[V. SIMIT SIN RESOLUCION]]+Tabla1[[#This Row],[V. RECAUDOS COMPARENDOS]]+Tabla1[[#This Row],[V. RECAUDOS RESOLUCIONES]])</f>
        <v>1850453</v>
      </c>
      <c r="S1562" s="11">
        <f>IFERROR(VLOOKUP(Tabla1[[#This Row],[FECHA]],'RECAUDOS LOCALES'!A:D,4,FALSE),0)</f>
        <v>14</v>
      </c>
      <c r="T1562" s="9">
        <f>IFERROR(VLOOKUP(Tabla1[[#This Row],[FECHA]],'RECAUDOS LOCALES'!A:D,3,FALSE),0)</f>
        <v>1554467</v>
      </c>
      <c r="U1562" s="11">
        <f>IFERROR(VLOOKUP(Tabla1[[#This Row],[FECHA]],'RECAUDOS EXTERNOS'!A:D,4,FALSE),0)</f>
        <v>16</v>
      </c>
      <c r="V1562" s="9">
        <f>IFERROR(VLOOKUP(Tabla1[[#This Row],[FECHA]],'RECAUDOS EXTERNOS'!A:D,3,FALSE),0)</f>
        <v>3041600</v>
      </c>
    </row>
    <row r="1563" spans="1:22" x14ac:dyDescent="0.25">
      <c r="A1563" s="1">
        <v>39122</v>
      </c>
      <c r="B1563" s="3" t="s">
        <v>0</v>
      </c>
      <c r="C1563" s="2">
        <v>39114</v>
      </c>
      <c r="D1563" s="5">
        <f>YEAR(Tabla1[[#This Row],[FECHA]])</f>
        <v>2007</v>
      </c>
      <c r="E1563" s="5">
        <f>IFERROR(VLOOKUP(Tabla1[[#This Row],[FECHA]],'COMPARENDOS TOTALES'!A:D,4,FALSE),0)</f>
        <v>27</v>
      </c>
      <c r="F1563" s="9">
        <f>IFERROR(VLOOKUP(Tabla1[[#This Row],[FECHA]],'COMPARENDOS TOTALES'!A:D,3,FALSE),0)</f>
        <v>5883862</v>
      </c>
      <c r="G1563" s="5">
        <f>IFERROR(VLOOKUP(Tabla1[[#This Row],[FECHA]],EXONERACIONES!A:D,4,FALSE),0)</f>
        <v>11</v>
      </c>
      <c r="H1563" s="9">
        <f>IFERROR(VLOOKUP(Tabla1[[#This Row],[FECHA]],EXONERACIONES!A:D,3,FALSE),0)</f>
        <v>2602200</v>
      </c>
      <c r="I1563" s="5">
        <f>IFERROR(VLOOKUP(Tabla1[[#This Row],[FECHA]],'SIMIT CON RES'!A:D,4,FALSE),0)</f>
        <v>0</v>
      </c>
      <c r="J1563" s="9">
        <f>IFERROR(VLOOKUP(Tabla1[[#This Row],[FECHA]],'SIMIT CON RES'!A:D,3,FALSE),0)</f>
        <v>0</v>
      </c>
      <c r="K1563">
        <f>IFERROR(VLOOKUP(Tabla1[[#This Row],[FECHA]],'SIMIT SIN RES'!A:D,4,FALSE),0)</f>
        <v>0</v>
      </c>
      <c r="L1563" s="9">
        <f>IFERROR(VLOOKUP(Tabla1[[#This Row],[FECHA]],'SIMIT SIN RES'!A:D,3,FALSE),0)</f>
        <v>0</v>
      </c>
      <c r="M1563" s="5">
        <f>IFERROR(VLOOKUP(Tabla1[[#This Row],[FECHA]],'RECAUDOS DE COMPARENDOS'!A:D,4,FALSE),0)</f>
        <v>1</v>
      </c>
      <c r="N1563" s="9">
        <f>IFERROR(VLOOKUP(Tabla1[[#This Row],[FECHA]],'RECAUDOS DE COMPARENDOS'!A:D,3,FALSE),0)</f>
        <v>216850</v>
      </c>
      <c r="O1563" s="5">
        <f>IFERROR(VLOOKUP(Tabla1[[#This Row],[FECHA]],'RECAUDOS DE RESOLUCIONES'!A:D,4,FALSE),0)</f>
        <v>0</v>
      </c>
      <c r="P1563" s="9">
        <f>IFERROR(VLOOKUP(Tabla1[[#This Row],[FECHA]],'RECAUDOS DE RESOLUCIONES'!A:D,3,FALSE),0)</f>
        <v>0</v>
      </c>
      <c r="Q156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15</v>
      </c>
      <c r="R1563" s="9">
        <f>Tabla1[V. COMPARENDOS]-(Tabla1[V. EXONERACIONES]+Tabla1[[#This Row],[V. SIMIT CON RESOLUCION]]+Tabla1[[#This Row],[V. SIMIT SIN RESOLUCION]]+Tabla1[[#This Row],[V. RECAUDOS COMPARENDOS]]+Tabla1[[#This Row],[V. RECAUDOS RESOLUCIONES]])</f>
        <v>3064812</v>
      </c>
      <c r="S1563" s="11">
        <f>IFERROR(VLOOKUP(Tabla1[[#This Row],[FECHA]],'RECAUDOS LOCALES'!A:D,4,FALSE),0)</f>
        <v>13</v>
      </c>
      <c r="T1563" s="9">
        <f>IFERROR(VLOOKUP(Tabla1[[#This Row],[FECHA]],'RECAUDOS LOCALES'!A:D,3,FALSE),0)</f>
        <v>1573218</v>
      </c>
      <c r="U1563" s="11">
        <f>IFERROR(VLOOKUP(Tabla1[[#This Row],[FECHA]],'RECAUDOS EXTERNOS'!A:D,4,FALSE),0)</f>
        <v>1</v>
      </c>
      <c r="V1563" s="9">
        <f>IFERROR(VLOOKUP(Tabla1[[#This Row],[FECHA]],'RECAUDOS EXTERNOS'!A:D,3,FALSE),0)</f>
        <v>422100</v>
      </c>
    </row>
    <row r="1564" spans="1:22" x14ac:dyDescent="0.25">
      <c r="A1564" s="1">
        <v>39123</v>
      </c>
      <c r="B1564" s="3" t="s">
        <v>5</v>
      </c>
      <c r="C1564" s="2">
        <v>39114</v>
      </c>
      <c r="D1564" s="5">
        <f>YEAR(Tabla1[[#This Row],[FECHA]])</f>
        <v>2007</v>
      </c>
      <c r="E1564" s="5">
        <f>IFERROR(VLOOKUP(Tabla1[[#This Row],[FECHA]],'COMPARENDOS TOTALES'!A:D,4,FALSE),0)</f>
        <v>44</v>
      </c>
      <c r="F1564" s="9">
        <f>IFERROR(VLOOKUP(Tabla1[[#This Row],[FECHA]],'COMPARENDOS TOTALES'!A:D,3,FALSE),0)</f>
        <v>12490559</v>
      </c>
      <c r="G1564" s="5">
        <f>IFERROR(VLOOKUP(Tabla1[[#This Row],[FECHA]],EXONERACIONES!A:D,4,FALSE),0)</f>
        <v>18</v>
      </c>
      <c r="H1564" s="9">
        <f>IFERROR(VLOOKUP(Tabla1[[#This Row],[FECHA]],EXONERACIONES!A:D,3,FALSE),0)</f>
        <v>5320053</v>
      </c>
      <c r="I1564" s="5">
        <f>IFERROR(VLOOKUP(Tabla1[[#This Row],[FECHA]],'SIMIT CON RES'!A:D,4,FALSE),0)</f>
        <v>0</v>
      </c>
      <c r="J1564" s="9">
        <f>IFERROR(VLOOKUP(Tabla1[[#This Row],[FECHA]],'SIMIT CON RES'!A:D,3,FALSE),0)</f>
        <v>0</v>
      </c>
      <c r="K1564">
        <f>IFERROR(VLOOKUP(Tabla1[[#This Row],[FECHA]],'SIMIT SIN RES'!A:D,4,FALSE),0)</f>
        <v>0</v>
      </c>
      <c r="L1564" s="9">
        <f>IFERROR(VLOOKUP(Tabla1[[#This Row],[FECHA]],'SIMIT SIN RES'!A:D,3,FALSE),0)</f>
        <v>0</v>
      </c>
      <c r="M1564" s="5">
        <f>IFERROR(VLOOKUP(Tabla1[[#This Row],[FECHA]],'RECAUDOS DE COMPARENDOS'!A:D,4,FALSE),0)</f>
        <v>2</v>
      </c>
      <c r="N1564" s="9">
        <f>IFERROR(VLOOKUP(Tabla1[[#This Row],[FECHA]],'RECAUDOS DE COMPARENDOS'!A:D,3,FALSE),0)</f>
        <v>332503</v>
      </c>
      <c r="O1564" s="5">
        <f>IFERROR(VLOOKUP(Tabla1[[#This Row],[FECHA]],'RECAUDOS DE RESOLUCIONES'!A:D,4,FALSE),0)</f>
        <v>0</v>
      </c>
      <c r="P1564" s="9">
        <f>IFERROR(VLOOKUP(Tabla1[[#This Row],[FECHA]],'RECAUDOS DE RESOLUCIONES'!A:D,3,FALSE),0)</f>
        <v>0</v>
      </c>
      <c r="Q156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24</v>
      </c>
      <c r="R1564" s="9">
        <f>Tabla1[V. COMPARENDOS]-(Tabla1[V. EXONERACIONES]+Tabla1[[#This Row],[V. SIMIT CON RESOLUCION]]+Tabla1[[#This Row],[V. SIMIT SIN RESOLUCION]]+Tabla1[[#This Row],[V. RECAUDOS COMPARENDOS]]+Tabla1[[#This Row],[V. RECAUDOS RESOLUCIONES]])</f>
        <v>6838003</v>
      </c>
      <c r="S1564" s="11">
        <f>IFERROR(VLOOKUP(Tabla1[[#This Row],[FECHA]],'RECAUDOS LOCALES'!A:D,4,FALSE),0)</f>
        <v>0</v>
      </c>
      <c r="T1564" s="9">
        <f>IFERROR(VLOOKUP(Tabla1[[#This Row],[FECHA]],'RECAUDOS LOCALES'!A:D,3,FALSE),0)</f>
        <v>0</v>
      </c>
      <c r="U1564" s="11">
        <f>IFERROR(VLOOKUP(Tabla1[[#This Row],[FECHA]],'RECAUDOS EXTERNOS'!A:D,4,FALSE),0)</f>
        <v>0</v>
      </c>
      <c r="V1564" s="9">
        <f>IFERROR(VLOOKUP(Tabla1[[#This Row],[FECHA]],'RECAUDOS EXTERNOS'!A:D,3,FALSE),0)</f>
        <v>0</v>
      </c>
    </row>
    <row r="1565" spans="1:22" x14ac:dyDescent="0.25">
      <c r="A1565" s="1">
        <v>39124</v>
      </c>
      <c r="B1565" s="3" t="s">
        <v>4</v>
      </c>
      <c r="C1565" s="2">
        <v>39114</v>
      </c>
      <c r="D1565" s="5">
        <f>YEAR(Tabla1[[#This Row],[FECHA]])</f>
        <v>2007</v>
      </c>
      <c r="E1565" s="5">
        <f>IFERROR(VLOOKUP(Tabla1[[#This Row],[FECHA]],'COMPARENDOS TOTALES'!A:D,4,FALSE),0)</f>
        <v>23</v>
      </c>
      <c r="F1565" s="9">
        <f>IFERROR(VLOOKUP(Tabla1[[#This Row],[FECHA]],'COMPARENDOS TOTALES'!A:D,3,FALSE),0)</f>
        <v>5334509</v>
      </c>
      <c r="G1565" s="5">
        <f>IFERROR(VLOOKUP(Tabla1[[#This Row],[FECHA]],EXONERACIONES!A:D,4,FALSE),0)</f>
        <v>12</v>
      </c>
      <c r="H1565" s="9">
        <f>IFERROR(VLOOKUP(Tabla1[[#This Row],[FECHA]],EXONERACIONES!A:D,3,FALSE),0)</f>
        <v>3035900</v>
      </c>
      <c r="I1565" s="5">
        <f>IFERROR(VLOOKUP(Tabla1[[#This Row],[FECHA]],'SIMIT CON RES'!A:D,4,FALSE),0)</f>
        <v>0</v>
      </c>
      <c r="J1565" s="9">
        <f>IFERROR(VLOOKUP(Tabla1[[#This Row],[FECHA]],'SIMIT CON RES'!A:D,3,FALSE),0)</f>
        <v>0</v>
      </c>
      <c r="K1565">
        <f>IFERROR(VLOOKUP(Tabla1[[#This Row],[FECHA]],'SIMIT SIN RES'!A:D,4,FALSE),0)</f>
        <v>0</v>
      </c>
      <c r="L1565" s="9">
        <f>IFERROR(VLOOKUP(Tabla1[[#This Row],[FECHA]],'SIMIT SIN RES'!A:D,3,FALSE),0)</f>
        <v>0</v>
      </c>
      <c r="M1565" s="5">
        <f>IFERROR(VLOOKUP(Tabla1[[#This Row],[FECHA]],'RECAUDOS DE COMPARENDOS'!A:D,4,FALSE),0)</f>
        <v>0</v>
      </c>
      <c r="N1565" s="9">
        <f>IFERROR(VLOOKUP(Tabla1[[#This Row],[FECHA]],'RECAUDOS DE COMPARENDOS'!A:D,3,FALSE),0)</f>
        <v>0</v>
      </c>
      <c r="O1565" s="5">
        <f>IFERROR(VLOOKUP(Tabla1[[#This Row],[FECHA]],'RECAUDOS DE RESOLUCIONES'!A:D,4,FALSE),0)</f>
        <v>0</v>
      </c>
      <c r="P1565" s="9">
        <f>IFERROR(VLOOKUP(Tabla1[[#This Row],[FECHA]],'RECAUDOS DE RESOLUCIONES'!A:D,3,FALSE),0)</f>
        <v>0</v>
      </c>
      <c r="Q156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11</v>
      </c>
      <c r="R1565" s="9">
        <f>Tabla1[V. COMPARENDOS]-(Tabla1[V. EXONERACIONES]+Tabla1[[#This Row],[V. SIMIT CON RESOLUCION]]+Tabla1[[#This Row],[V. SIMIT SIN RESOLUCION]]+Tabla1[[#This Row],[V. RECAUDOS COMPARENDOS]]+Tabla1[[#This Row],[V. RECAUDOS RESOLUCIONES]])</f>
        <v>2298609</v>
      </c>
      <c r="S1565" s="11">
        <f>IFERROR(VLOOKUP(Tabla1[[#This Row],[FECHA]],'RECAUDOS LOCALES'!A:D,4,FALSE),0)</f>
        <v>0</v>
      </c>
      <c r="T1565" s="9">
        <f>IFERROR(VLOOKUP(Tabla1[[#This Row],[FECHA]],'RECAUDOS LOCALES'!A:D,3,FALSE),0)</f>
        <v>0</v>
      </c>
      <c r="U1565" s="11">
        <f>IFERROR(VLOOKUP(Tabla1[[#This Row],[FECHA]],'RECAUDOS EXTERNOS'!A:D,4,FALSE),0)</f>
        <v>0</v>
      </c>
      <c r="V1565" s="9">
        <f>IFERROR(VLOOKUP(Tabla1[[#This Row],[FECHA]],'RECAUDOS EXTERNOS'!A:D,3,FALSE),0)</f>
        <v>0</v>
      </c>
    </row>
    <row r="1566" spans="1:22" x14ac:dyDescent="0.25">
      <c r="A1566" s="1">
        <v>39125</v>
      </c>
      <c r="B1566" s="3" t="s">
        <v>1</v>
      </c>
      <c r="C1566" s="2">
        <v>39114</v>
      </c>
      <c r="D1566" s="5">
        <f>YEAR(Tabla1[[#This Row],[FECHA]])</f>
        <v>2007</v>
      </c>
      <c r="E1566" s="5">
        <f>IFERROR(VLOOKUP(Tabla1[[#This Row],[FECHA]],'COMPARENDOS TOTALES'!A:D,4,FALSE),0)</f>
        <v>27</v>
      </c>
      <c r="F1566" s="9">
        <f>IFERROR(VLOOKUP(Tabla1[[#This Row],[FECHA]],'COMPARENDOS TOTALES'!A:D,3,FALSE),0)</f>
        <v>6722350</v>
      </c>
      <c r="G1566" s="5">
        <f>IFERROR(VLOOKUP(Tabla1[[#This Row],[FECHA]],EXONERACIONES!A:D,4,FALSE),0)</f>
        <v>15</v>
      </c>
      <c r="H1566" s="9">
        <f>IFERROR(VLOOKUP(Tabla1[[#This Row],[FECHA]],EXONERACIONES!A:D,3,FALSE),0)</f>
        <v>3903300</v>
      </c>
      <c r="I1566" s="5">
        <f>IFERROR(VLOOKUP(Tabla1[[#This Row],[FECHA]],'SIMIT CON RES'!A:D,4,FALSE),0)</f>
        <v>0</v>
      </c>
      <c r="J1566" s="9">
        <f>IFERROR(VLOOKUP(Tabla1[[#This Row],[FECHA]],'SIMIT CON RES'!A:D,3,FALSE),0)</f>
        <v>0</v>
      </c>
      <c r="K1566">
        <f>IFERROR(VLOOKUP(Tabla1[[#This Row],[FECHA]],'SIMIT SIN RES'!A:D,4,FALSE),0)</f>
        <v>0</v>
      </c>
      <c r="L1566" s="9">
        <f>IFERROR(VLOOKUP(Tabla1[[#This Row],[FECHA]],'SIMIT SIN RES'!A:D,3,FALSE),0)</f>
        <v>0</v>
      </c>
      <c r="M1566" s="5">
        <f>IFERROR(VLOOKUP(Tabla1[[#This Row],[FECHA]],'RECAUDOS DE COMPARENDOS'!A:D,4,FALSE),0)</f>
        <v>3</v>
      </c>
      <c r="N1566" s="9">
        <f>IFERROR(VLOOKUP(Tabla1[[#This Row],[FECHA]],'RECAUDOS DE COMPARENDOS'!A:D,3,FALSE),0)</f>
        <v>650550</v>
      </c>
      <c r="O1566" s="5">
        <f>IFERROR(VLOOKUP(Tabla1[[#This Row],[FECHA]],'RECAUDOS DE RESOLUCIONES'!A:D,4,FALSE),0)</f>
        <v>0</v>
      </c>
      <c r="P1566" s="9">
        <f>IFERROR(VLOOKUP(Tabla1[[#This Row],[FECHA]],'RECAUDOS DE RESOLUCIONES'!A:D,3,FALSE),0)</f>
        <v>0</v>
      </c>
      <c r="Q156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9</v>
      </c>
      <c r="R1566" s="9">
        <f>Tabla1[V. COMPARENDOS]-(Tabla1[V. EXONERACIONES]+Tabla1[[#This Row],[V. SIMIT CON RESOLUCION]]+Tabla1[[#This Row],[V. SIMIT SIN RESOLUCION]]+Tabla1[[#This Row],[V. RECAUDOS COMPARENDOS]]+Tabla1[[#This Row],[V. RECAUDOS RESOLUCIONES]])</f>
        <v>2168500</v>
      </c>
      <c r="S1566" s="11">
        <f>IFERROR(VLOOKUP(Tabla1[[#This Row],[FECHA]],'RECAUDOS LOCALES'!A:D,4,FALSE),0)</f>
        <v>9</v>
      </c>
      <c r="T1566" s="9">
        <f>IFERROR(VLOOKUP(Tabla1[[#This Row],[FECHA]],'RECAUDOS LOCALES'!A:D,3,FALSE),0)</f>
        <v>1320063</v>
      </c>
      <c r="U1566" s="11">
        <f>IFERROR(VLOOKUP(Tabla1[[#This Row],[FECHA]],'RECAUDOS EXTERNOS'!A:D,4,FALSE),0)</f>
        <v>6</v>
      </c>
      <c r="V1566" s="9">
        <f>IFERROR(VLOOKUP(Tabla1[[#This Row],[FECHA]],'RECAUDOS EXTERNOS'!A:D,3,FALSE),0)</f>
        <v>1715570</v>
      </c>
    </row>
    <row r="1567" spans="1:22" x14ac:dyDescent="0.25">
      <c r="A1567" s="1">
        <v>39126</v>
      </c>
      <c r="B1567" s="3" t="s">
        <v>2</v>
      </c>
      <c r="C1567" s="2">
        <v>39114</v>
      </c>
      <c r="D1567" s="5">
        <f>YEAR(Tabla1[[#This Row],[FECHA]])</f>
        <v>2007</v>
      </c>
      <c r="E1567" s="5">
        <f>IFERROR(VLOOKUP(Tabla1[[#This Row],[FECHA]],'COMPARENDOS TOTALES'!A:D,4,FALSE),0)</f>
        <v>25</v>
      </c>
      <c r="F1567" s="9">
        <f>IFERROR(VLOOKUP(Tabla1[[#This Row],[FECHA]],'COMPARENDOS TOTALES'!A:D,3,FALSE),0)</f>
        <v>6086256</v>
      </c>
      <c r="G1567" s="5">
        <f>IFERROR(VLOOKUP(Tabla1[[#This Row],[FECHA]],EXONERACIONES!A:D,4,FALSE),0)</f>
        <v>12</v>
      </c>
      <c r="H1567" s="9">
        <f>IFERROR(VLOOKUP(Tabla1[[#This Row],[FECHA]],EXONERACIONES!A:D,3,FALSE),0)</f>
        <v>3368403</v>
      </c>
      <c r="I1567" s="5">
        <f>IFERROR(VLOOKUP(Tabla1[[#This Row],[FECHA]],'SIMIT CON RES'!A:D,4,FALSE),0)</f>
        <v>0</v>
      </c>
      <c r="J1567" s="9">
        <f>IFERROR(VLOOKUP(Tabla1[[#This Row],[FECHA]],'SIMIT CON RES'!A:D,3,FALSE),0)</f>
        <v>0</v>
      </c>
      <c r="K1567">
        <f>IFERROR(VLOOKUP(Tabla1[[#This Row],[FECHA]],'SIMIT SIN RES'!A:D,4,FALSE),0)</f>
        <v>0</v>
      </c>
      <c r="L1567" s="9">
        <f>IFERROR(VLOOKUP(Tabla1[[#This Row],[FECHA]],'SIMIT SIN RES'!A:D,3,FALSE),0)</f>
        <v>0</v>
      </c>
      <c r="M1567" s="5">
        <f>IFERROR(VLOOKUP(Tabla1[[#This Row],[FECHA]],'RECAUDOS DE COMPARENDOS'!A:D,4,FALSE),0)</f>
        <v>1</v>
      </c>
      <c r="N1567" s="9">
        <f>IFERROR(VLOOKUP(Tabla1[[#This Row],[FECHA]],'RECAUDOS DE COMPARENDOS'!A:D,3,FALSE),0)</f>
        <v>216850</v>
      </c>
      <c r="O1567" s="5">
        <f>IFERROR(VLOOKUP(Tabla1[[#This Row],[FECHA]],'RECAUDOS DE RESOLUCIONES'!A:D,4,FALSE),0)</f>
        <v>0</v>
      </c>
      <c r="P1567" s="9">
        <f>IFERROR(VLOOKUP(Tabla1[[#This Row],[FECHA]],'RECAUDOS DE RESOLUCIONES'!A:D,3,FALSE),0)</f>
        <v>0</v>
      </c>
      <c r="Q156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12</v>
      </c>
      <c r="R1567" s="9">
        <f>Tabla1[V. COMPARENDOS]-(Tabla1[V. EXONERACIONES]+Tabla1[[#This Row],[V. SIMIT CON RESOLUCION]]+Tabla1[[#This Row],[V. SIMIT SIN RESOLUCION]]+Tabla1[[#This Row],[V. RECAUDOS COMPARENDOS]]+Tabla1[[#This Row],[V. RECAUDOS RESOLUCIONES]])</f>
        <v>2501003</v>
      </c>
      <c r="S1567" s="11">
        <f>IFERROR(VLOOKUP(Tabla1[[#This Row],[FECHA]],'RECAUDOS LOCALES'!A:D,4,FALSE),0)</f>
        <v>10</v>
      </c>
      <c r="T1567" s="9">
        <f>IFERROR(VLOOKUP(Tabla1[[#This Row],[FECHA]],'RECAUDOS LOCALES'!A:D,3,FALSE),0)</f>
        <v>1086036</v>
      </c>
      <c r="U1567" s="11">
        <f>IFERROR(VLOOKUP(Tabla1[[#This Row],[FECHA]],'RECAUDOS EXTERNOS'!A:D,4,FALSE),0)</f>
        <v>6</v>
      </c>
      <c r="V1567" s="9">
        <f>IFERROR(VLOOKUP(Tabla1[[#This Row],[FECHA]],'RECAUDOS EXTERNOS'!A:D,3,FALSE),0)</f>
        <v>1436105</v>
      </c>
    </row>
    <row r="1568" spans="1:22" x14ac:dyDescent="0.25">
      <c r="A1568" s="1">
        <v>39127</v>
      </c>
      <c r="B1568" s="3" t="s">
        <v>3</v>
      </c>
      <c r="C1568" s="2">
        <v>39114</v>
      </c>
      <c r="D1568" s="5">
        <f>YEAR(Tabla1[[#This Row],[FECHA]])</f>
        <v>2007</v>
      </c>
      <c r="E1568" s="5">
        <f>IFERROR(VLOOKUP(Tabla1[[#This Row],[FECHA]],'COMPARENDOS TOTALES'!A:D,4,FALSE),0)</f>
        <v>35</v>
      </c>
      <c r="F1568" s="9">
        <f>IFERROR(VLOOKUP(Tabla1[[#This Row],[FECHA]],'COMPARENDOS TOTALES'!A:D,3,FALSE),0)</f>
        <v>9122156</v>
      </c>
      <c r="G1568" s="5">
        <f>IFERROR(VLOOKUP(Tabla1[[#This Row],[FECHA]],EXONERACIONES!A:D,4,FALSE),0)</f>
        <v>12</v>
      </c>
      <c r="H1568" s="9">
        <f>IFERROR(VLOOKUP(Tabla1[[#This Row],[FECHA]],EXONERACIONES!A:D,3,FALSE),0)</f>
        <v>3469600</v>
      </c>
      <c r="I1568" s="5">
        <f>IFERROR(VLOOKUP(Tabla1[[#This Row],[FECHA]],'SIMIT CON RES'!A:D,4,FALSE),0)</f>
        <v>0</v>
      </c>
      <c r="J1568" s="9">
        <f>IFERROR(VLOOKUP(Tabla1[[#This Row],[FECHA]],'SIMIT CON RES'!A:D,3,FALSE),0)</f>
        <v>0</v>
      </c>
      <c r="K1568">
        <f>IFERROR(VLOOKUP(Tabla1[[#This Row],[FECHA]],'SIMIT SIN RES'!A:D,4,FALSE),0)</f>
        <v>0</v>
      </c>
      <c r="L1568" s="9">
        <f>IFERROR(VLOOKUP(Tabla1[[#This Row],[FECHA]],'SIMIT SIN RES'!A:D,3,FALSE),0)</f>
        <v>0</v>
      </c>
      <c r="M1568" s="5">
        <f>IFERROR(VLOOKUP(Tabla1[[#This Row],[FECHA]],'RECAUDOS DE COMPARENDOS'!A:D,4,FALSE),0)</f>
        <v>5</v>
      </c>
      <c r="N1568" s="9">
        <f>IFERROR(VLOOKUP(Tabla1[[#This Row],[FECHA]],'RECAUDOS DE COMPARENDOS'!A:D,3,FALSE),0)</f>
        <v>1084250</v>
      </c>
      <c r="O1568" s="5">
        <f>IFERROR(VLOOKUP(Tabla1[[#This Row],[FECHA]],'RECAUDOS DE RESOLUCIONES'!A:D,4,FALSE),0)</f>
        <v>0</v>
      </c>
      <c r="P1568" s="9">
        <f>IFERROR(VLOOKUP(Tabla1[[#This Row],[FECHA]],'RECAUDOS DE RESOLUCIONES'!A:D,3,FALSE),0)</f>
        <v>0</v>
      </c>
      <c r="Q156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18</v>
      </c>
      <c r="R1568" s="9">
        <f>Tabla1[V. COMPARENDOS]-(Tabla1[V. EXONERACIONES]+Tabla1[[#This Row],[V. SIMIT CON RESOLUCION]]+Tabla1[[#This Row],[V. SIMIT SIN RESOLUCION]]+Tabla1[[#This Row],[V. RECAUDOS COMPARENDOS]]+Tabla1[[#This Row],[V. RECAUDOS RESOLUCIONES]])</f>
        <v>4568306</v>
      </c>
      <c r="S1568" s="11">
        <f>IFERROR(VLOOKUP(Tabla1[[#This Row],[FECHA]],'RECAUDOS LOCALES'!A:D,4,FALSE),0)</f>
        <v>8</v>
      </c>
      <c r="T1568" s="9">
        <f>IFERROR(VLOOKUP(Tabla1[[#This Row],[FECHA]],'RECAUDOS LOCALES'!A:D,3,FALSE),0)</f>
        <v>999742</v>
      </c>
      <c r="U1568" s="11">
        <f>IFERROR(VLOOKUP(Tabla1[[#This Row],[FECHA]],'RECAUDOS EXTERNOS'!A:D,4,FALSE),0)</f>
        <v>6</v>
      </c>
      <c r="V1568" s="9">
        <f>IFERROR(VLOOKUP(Tabla1[[#This Row],[FECHA]],'RECAUDOS EXTERNOS'!A:D,3,FALSE),0)</f>
        <v>1383493</v>
      </c>
    </row>
    <row r="1569" spans="1:22" x14ac:dyDescent="0.25">
      <c r="A1569" s="1">
        <v>39128</v>
      </c>
      <c r="B1569" s="3" t="s">
        <v>6</v>
      </c>
      <c r="C1569" s="2">
        <v>39114</v>
      </c>
      <c r="D1569" s="5">
        <f>YEAR(Tabla1[[#This Row],[FECHA]])</f>
        <v>2007</v>
      </c>
      <c r="E1569" s="5">
        <f>IFERROR(VLOOKUP(Tabla1[[#This Row],[FECHA]],'COMPARENDOS TOTALES'!A:D,4,FALSE),0)</f>
        <v>19</v>
      </c>
      <c r="F1569" s="9">
        <f>IFERROR(VLOOKUP(Tabla1[[#This Row],[FECHA]],'COMPARENDOS TOTALES'!A:D,3,FALSE),0)</f>
        <v>4770700</v>
      </c>
      <c r="G1569" s="5">
        <f>IFERROR(VLOOKUP(Tabla1[[#This Row],[FECHA]],EXONERACIONES!A:D,4,FALSE),0)</f>
        <v>6</v>
      </c>
      <c r="H1569" s="9">
        <f>IFERROR(VLOOKUP(Tabla1[[#This Row],[FECHA]],EXONERACIONES!A:D,3,FALSE),0)</f>
        <v>1734800</v>
      </c>
      <c r="I1569" s="5">
        <f>IFERROR(VLOOKUP(Tabla1[[#This Row],[FECHA]],'SIMIT CON RES'!A:D,4,FALSE),0)</f>
        <v>0</v>
      </c>
      <c r="J1569" s="9">
        <f>IFERROR(VLOOKUP(Tabla1[[#This Row],[FECHA]],'SIMIT CON RES'!A:D,3,FALSE),0)</f>
        <v>0</v>
      </c>
      <c r="K1569">
        <f>IFERROR(VLOOKUP(Tabla1[[#This Row],[FECHA]],'SIMIT SIN RES'!A:D,4,FALSE),0)</f>
        <v>0</v>
      </c>
      <c r="L1569" s="9">
        <f>IFERROR(VLOOKUP(Tabla1[[#This Row],[FECHA]],'SIMIT SIN RES'!A:D,3,FALSE),0)</f>
        <v>0</v>
      </c>
      <c r="M1569" s="5">
        <f>IFERROR(VLOOKUP(Tabla1[[#This Row],[FECHA]],'RECAUDOS DE COMPARENDOS'!A:D,4,FALSE),0)</f>
        <v>1</v>
      </c>
      <c r="N1569" s="9">
        <f>IFERROR(VLOOKUP(Tabla1[[#This Row],[FECHA]],'RECAUDOS DE COMPARENDOS'!A:D,3,FALSE),0)</f>
        <v>216850</v>
      </c>
      <c r="O1569" s="5">
        <f>IFERROR(VLOOKUP(Tabla1[[#This Row],[FECHA]],'RECAUDOS DE RESOLUCIONES'!A:D,4,FALSE),0)</f>
        <v>1</v>
      </c>
      <c r="P1569" s="9">
        <f>IFERROR(VLOOKUP(Tabla1[[#This Row],[FECHA]],'RECAUDOS DE RESOLUCIONES'!A:D,3,FALSE),0)</f>
        <v>216850</v>
      </c>
      <c r="Q156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11</v>
      </c>
      <c r="R1569" s="9">
        <f>Tabla1[V. COMPARENDOS]-(Tabla1[V. EXONERACIONES]+Tabla1[[#This Row],[V. SIMIT CON RESOLUCION]]+Tabla1[[#This Row],[V. SIMIT SIN RESOLUCION]]+Tabla1[[#This Row],[V. RECAUDOS COMPARENDOS]]+Tabla1[[#This Row],[V. RECAUDOS RESOLUCIONES]])</f>
        <v>2602200</v>
      </c>
      <c r="S1569" s="11">
        <f>IFERROR(VLOOKUP(Tabla1[[#This Row],[FECHA]],'RECAUDOS LOCALES'!A:D,4,FALSE),0)</f>
        <v>7</v>
      </c>
      <c r="T1569" s="9">
        <f>IFERROR(VLOOKUP(Tabla1[[#This Row],[FECHA]],'RECAUDOS LOCALES'!A:D,3,FALSE),0)</f>
        <v>649258</v>
      </c>
      <c r="U1569" s="11">
        <f>IFERROR(VLOOKUP(Tabla1[[#This Row],[FECHA]],'RECAUDOS EXTERNOS'!A:D,4,FALSE),0)</f>
        <v>5</v>
      </c>
      <c r="V1569" s="9">
        <f>IFERROR(VLOOKUP(Tabla1[[#This Row],[FECHA]],'RECAUDOS EXTERNOS'!A:D,3,FALSE),0)</f>
        <v>936736</v>
      </c>
    </row>
    <row r="1570" spans="1:22" x14ac:dyDescent="0.25">
      <c r="A1570" s="1">
        <v>39129</v>
      </c>
      <c r="B1570" s="3" t="s">
        <v>0</v>
      </c>
      <c r="C1570" s="2">
        <v>39114</v>
      </c>
      <c r="D1570" s="5">
        <f>YEAR(Tabla1[[#This Row],[FECHA]])</f>
        <v>2007</v>
      </c>
      <c r="E1570" s="5">
        <f>IFERROR(VLOOKUP(Tabla1[[#This Row],[FECHA]],'COMPARENDOS TOTALES'!A:D,4,FALSE),0)</f>
        <v>19</v>
      </c>
      <c r="F1570" s="9">
        <f>IFERROR(VLOOKUP(Tabla1[[#This Row],[FECHA]],'COMPARENDOS TOTALES'!A:D,3,FALSE),0)</f>
        <v>4669503</v>
      </c>
      <c r="G1570" s="5">
        <f>IFERROR(VLOOKUP(Tabla1[[#This Row],[FECHA]],EXONERACIONES!A:D,4,FALSE),0)</f>
        <v>7</v>
      </c>
      <c r="H1570" s="9">
        <f>IFERROR(VLOOKUP(Tabla1[[#This Row],[FECHA]],EXONERACIONES!A:D,3,FALSE),0)</f>
        <v>1633603</v>
      </c>
      <c r="I1570" s="5">
        <f>IFERROR(VLOOKUP(Tabla1[[#This Row],[FECHA]],'SIMIT CON RES'!A:D,4,FALSE),0)</f>
        <v>0</v>
      </c>
      <c r="J1570" s="9">
        <f>IFERROR(VLOOKUP(Tabla1[[#This Row],[FECHA]],'SIMIT CON RES'!A:D,3,FALSE),0)</f>
        <v>0</v>
      </c>
      <c r="K1570">
        <f>IFERROR(VLOOKUP(Tabla1[[#This Row],[FECHA]],'SIMIT SIN RES'!A:D,4,FALSE),0)</f>
        <v>0</v>
      </c>
      <c r="L1570" s="9">
        <f>IFERROR(VLOOKUP(Tabla1[[#This Row],[FECHA]],'SIMIT SIN RES'!A:D,3,FALSE),0)</f>
        <v>0</v>
      </c>
      <c r="M1570" s="5">
        <f>IFERROR(VLOOKUP(Tabla1[[#This Row],[FECHA]],'RECAUDOS DE COMPARENDOS'!A:D,4,FALSE),0)</f>
        <v>2</v>
      </c>
      <c r="N1570" s="9">
        <f>IFERROR(VLOOKUP(Tabla1[[#This Row],[FECHA]],'RECAUDOS DE COMPARENDOS'!A:D,3,FALSE),0)</f>
        <v>433700</v>
      </c>
      <c r="O1570" s="5">
        <f>IFERROR(VLOOKUP(Tabla1[[#This Row],[FECHA]],'RECAUDOS DE RESOLUCIONES'!A:D,4,FALSE),0)</f>
        <v>0</v>
      </c>
      <c r="P1570" s="9">
        <f>IFERROR(VLOOKUP(Tabla1[[#This Row],[FECHA]],'RECAUDOS DE RESOLUCIONES'!A:D,3,FALSE),0)</f>
        <v>0</v>
      </c>
      <c r="Q157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10</v>
      </c>
      <c r="R1570" s="9">
        <f>Tabla1[V. COMPARENDOS]-(Tabla1[V. EXONERACIONES]+Tabla1[[#This Row],[V. SIMIT CON RESOLUCION]]+Tabla1[[#This Row],[V. SIMIT SIN RESOLUCION]]+Tabla1[[#This Row],[V. RECAUDOS COMPARENDOS]]+Tabla1[[#This Row],[V. RECAUDOS RESOLUCIONES]])</f>
        <v>2602200</v>
      </c>
      <c r="S1570" s="11">
        <f>IFERROR(VLOOKUP(Tabla1[[#This Row],[FECHA]],'RECAUDOS LOCALES'!A:D,4,FALSE),0)</f>
        <v>13</v>
      </c>
      <c r="T1570" s="9">
        <f>IFERROR(VLOOKUP(Tabla1[[#This Row],[FECHA]],'RECAUDOS LOCALES'!A:D,3,FALSE),0)</f>
        <v>1398692</v>
      </c>
      <c r="U1570" s="11">
        <f>IFERROR(VLOOKUP(Tabla1[[#This Row],[FECHA]],'RECAUDOS EXTERNOS'!A:D,4,FALSE),0)</f>
        <v>1</v>
      </c>
      <c r="V1570" s="9">
        <f>IFERROR(VLOOKUP(Tabla1[[#This Row],[FECHA]],'RECAUDOS EXTERNOS'!A:D,3,FALSE),0)</f>
        <v>230950</v>
      </c>
    </row>
    <row r="1571" spans="1:22" x14ac:dyDescent="0.25">
      <c r="A1571" s="1">
        <v>39130</v>
      </c>
      <c r="B1571" s="3" t="s">
        <v>5</v>
      </c>
      <c r="C1571" s="2">
        <v>39114</v>
      </c>
      <c r="D1571" s="5">
        <f>YEAR(Tabla1[[#This Row],[FECHA]])</f>
        <v>2007</v>
      </c>
      <c r="E1571" s="5">
        <f>IFERROR(VLOOKUP(Tabla1[[#This Row],[FECHA]],'COMPARENDOS TOTALES'!A:D,4,FALSE),0)</f>
        <v>28</v>
      </c>
      <c r="F1571" s="9">
        <f>IFERROR(VLOOKUP(Tabla1[[#This Row],[FECHA]],'COMPARENDOS TOTALES'!A:D,3,FALSE),0)</f>
        <v>7069309</v>
      </c>
      <c r="G1571" s="5">
        <f>IFERROR(VLOOKUP(Tabla1[[#This Row],[FECHA]],EXONERACIONES!A:D,4,FALSE),0)</f>
        <v>12</v>
      </c>
      <c r="H1571" s="9">
        <f>IFERROR(VLOOKUP(Tabla1[[#This Row],[FECHA]],EXONERACIONES!A:D,3,FALSE),0)</f>
        <v>3585253</v>
      </c>
      <c r="I1571" s="5">
        <f>IFERROR(VLOOKUP(Tabla1[[#This Row],[FECHA]],'SIMIT CON RES'!A:D,4,FALSE),0)</f>
        <v>0</v>
      </c>
      <c r="J1571" s="9">
        <f>IFERROR(VLOOKUP(Tabla1[[#This Row],[FECHA]],'SIMIT CON RES'!A:D,3,FALSE),0)</f>
        <v>0</v>
      </c>
      <c r="K1571">
        <f>IFERROR(VLOOKUP(Tabla1[[#This Row],[FECHA]],'SIMIT SIN RES'!A:D,4,FALSE),0)</f>
        <v>0</v>
      </c>
      <c r="L1571" s="9">
        <f>IFERROR(VLOOKUP(Tabla1[[#This Row],[FECHA]],'SIMIT SIN RES'!A:D,3,FALSE),0)</f>
        <v>0</v>
      </c>
      <c r="M1571" s="5">
        <f>IFERROR(VLOOKUP(Tabla1[[#This Row],[FECHA]],'RECAUDOS DE COMPARENDOS'!A:D,4,FALSE),0)</f>
        <v>2</v>
      </c>
      <c r="N1571" s="9">
        <f>IFERROR(VLOOKUP(Tabla1[[#This Row],[FECHA]],'RECAUDOS DE COMPARENDOS'!A:D,3,FALSE),0)</f>
        <v>433700</v>
      </c>
      <c r="O1571" s="5">
        <f>IFERROR(VLOOKUP(Tabla1[[#This Row],[FECHA]],'RECAUDOS DE RESOLUCIONES'!A:D,4,FALSE),0)</f>
        <v>0</v>
      </c>
      <c r="P1571" s="9">
        <f>IFERROR(VLOOKUP(Tabla1[[#This Row],[FECHA]],'RECAUDOS DE RESOLUCIONES'!A:D,3,FALSE),0)</f>
        <v>0</v>
      </c>
      <c r="Q157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14</v>
      </c>
      <c r="R1571" s="9">
        <f>Tabla1[V. COMPARENDOS]-(Tabla1[V. EXONERACIONES]+Tabla1[[#This Row],[V. SIMIT CON RESOLUCION]]+Tabla1[[#This Row],[V. SIMIT SIN RESOLUCION]]+Tabla1[[#This Row],[V. RECAUDOS COMPARENDOS]]+Tabla1[[#This Row],[V. RECAUDOS RESOLUCIONES]])</f>
        <v>3050356</v>
      </c>
      <c r="S1571" s="11">
        <f>IFERROR(VLOOKUP(Tabla1[[#This Row],[FECHA]],'RECAUDOS LOCALES'!A:D,4,FALSE),0)</f>
        <v>0</v>
      </c>
      <c r="T1571" s="9">
        <f>IFERROR(VLOOKUP(Tabla1[[#This Row],[FECHA]],'RECAUDOS LOCALES'!A:D,3,FALSE),0)</f>
        <v>0</v>
      </c>
      <c r="U1571" s="11">
        <f>IFERROR(VLOOKUP(Tabla1[[#This Row],[FECHA]],'RECAUDOS EXTERNOS'!A:D,4,FALSE),0)</f>
        <v>0</v>
      </c>
      <c r="V1571" s="9">
        <f>IFERROR(VLOOKUP(Tabla1[[#This Row],[FECHA]],'RECAUDOS EXTERNOS'!A:D,3,FALSE),0)</f>
        <v>0</v>
      </c>
    </row>
    <row r="1572" spans="1:22" x14ac:dyDescent="0.25">
      <c r="A1572" s="1">
        <v>39131</v>
      </c>
      <c r="B1572" s="3" t="s">
        <v>4</v>
      </c>
      <c r="C1572" s="2">
        <v>39114</v>
      </c>
      <c r="D1572" s="5">
        <f>YEAR(Tabla1[[#This Row],[FECHA]])</f>
        <v>2007</v>
      </c>
      <c r="E1572" s="5">
        <f>IFERROR(VLOOKUP(Tabla1[[#This Row],[FECHA]],'COMPARENDOS TOTALES'!A:D,4,FALSE),0)</f>
        <v>19</v>
      </c>
      <c r="F1572" s="9">
        <f>IFERROR(VLOOKUP(Tabla1[[#This Row],[FECHA]],'COMPARENDOS TOTALES'!A:D,3,FALSE),0)</f>
        <v>4235803</v>
      </c>
      <c r="G1572" s="5">
        <f>IFERROR(VLOOKUP(Tabla1[[#This Row],[FECHA]],EXONERACIONES!A:D,4,FALSE),0)</f>
        <v>7</v>
      </c>
      <c r="H1572" s="9">
        <f>IFERROR(VLOOKUP(Tabla1[[#This Row],[FECHA]],EXONERACIONES!A:D,3,FALSE),0)</f>
        <v>1633603</v>
      </c>
      <c r="I1572" s="5">
        <f>IFERROR(VLOOKUP(Tabla1[[#This Row],[FECHA]],'SIMIT CON RES'!A:D,4,FALSE),0)</f>
        <v>0</v>
      </c>
      <c r="J1572" s="9">
        <f>IFERROR(VLOOKUP(Tabla1[[#This Row],[FECHA]],'SIMIT CON RES'!A:D,3,FALSE),0)</f>
        <v>0</v>
      </c>
      <c r="K1572">
        <f>IFERROR(VLOOKUP(Tabla1[[#This Row],[FECHA]],'SIMIT SIN RES'!A:D,4,FALSE),0)</f>
        <v>0</v>
      </c>
      <c r="L1572" s="9">
        <f>IFERROR(VLOOKUP(Tabla1[[#This Row],[FECHA]],'SIMIT SIN RES'!A:D,3,FALSE),0)</f>
        <v>0</v>
      </c>
      <c r="M1572" s="5">
        <f>IFERROR(VLOOKUP(Tabla1[[#This Row],[FECHA]],'RECAUDOS DE COMPARENDOS'!A:D,4,FALSE),0)</f>
        <v>0</v>
      </c>
      <c r="N1572" s="9">
        <f>IFERROR(VLOOKUP(Tabla1[[#This Row],[FECHA]],'RECAUDOS DE COMPARENDOS'!A:D,3,FALSE),0)</f>
        <v>0</v>
      </c>
      <c r="O1572" s="5">
        <f>IFERROR(VLOOKUP(Tabla1[[#This Row],[FECHA]],'RECAUDOS DE RESOLUCIONES'!A:D,4,FALSE),0)</f>
        <v>0</v>
      </c>
      <c r="P1572" s="9">
        <f>IFERROR(VLOOKUP(Tabla1[[#This Row],[FECHA]],'RECAUDOS DE RESOLUCIONES'!A:D,3,FALSE),0)</f>
        <v>0</v>
      </c>
      <c r="Q157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12</v>
      </c>
      <c r="R1572" s="9">
        <f>Tabla1[V. COMPARENDOS]-(Tabla1[V. EXONERACIONES]+Tabla1[[#This Row],[V. SIMIT CON RESOLUCION]]+Tabla1[[#This Row],[V. SIMIT SIN RESOLUCION]]+Tabla1[[#This Row],[V. RECAUDOS COMPARENDOS]]+Tabla1[[#This Row],[V. RECAUDOS RESOLUCIONES]])</f>
        <v>2602200</v>
      </c>
      <c r="S1572" s="11">
        <f>IFERROR(VLOOKUP(Tabla1[[#This Row],[FECHA]],'RECAUDOS LOCALES'!A:D,4,FALSE),0)</f>
        <v>0</v>
      </c>
      <c r="T1572" s="9">
        <f>IFERROR(VLOOKUP(Tabla1[[#This Row],[FECHA]],'RECAUDOS LOCALES'!A:D,3,FALSE),0)</f>
        <v>0</v>
      </c>
      <c r="U1572" s="11">
        <f>IFERROR(VLOOKUP(Tabla1[[#This Row],[FECHA]],'RECAUDOS EXTERNOS'!A:D,4,FALSE),0)</f>
        <v>0</v>
      </c>
      <c r="V1572" s="9">
        <f>IFERROR(VLOOKUP(Tabla1[[#This Row],[FECHA]],'RECAUDOS EXTERNOS'!A:D,3,FALSE),0)</f>
        <v>0</v>
      </c>
    </row>
    <row r="1573" spans="1:22" x14ac:dyDescent="0.25">
      <c r="A1573" s="1">
        <v>39132</v>
      </c>
      <c r="B1573" s="3" t="s">
        <v>1</v>
      </c>
      <c r="C1573" s="2">
        <v>39114</v>
      </c>
      <c r="D1573" s="5">
        <f>YEAR(Tabla1[[#This Row],[FECHA]])</f>
        <v>2007</v>
      </c>
      <c r="E1573" s="5">
        <f>IFERROR(VLOOKUP(Tabla1[[#This Row],[FECHA]],'COMPARENDOS TOTALES'!A:D,4,FALSE),0)</f>
        <v>6</v>
      </c>
      <c r="F1573" s="9">
        <f>IFERROR(VLOOKUP(Tabla1[[#This Row],[FECHA]],'COMPARENDOS TOTALES'!A:D,3,FALSE),0)</f>
        <v>1734800</v>
      </c>
      <c r="G1573" s="5">
        <f>IFERROR(VLOOKUP(Tabla1[[#This Row],[FECHA]],EXONERACIONES!A:D,4,FALSE),0)</f>
        <v>5</v>
      </c>
      <c r="H1573" s="9">
        <f>IFERROR(VLOOKUP(Tabla1[[#This Row],[FECHA]],EXONERACIONES!A:D,3,FALSE),0)</f>
        <v>1517950</v>
      </c>
      <c r="I1573" s="5">
        <f>IFERROR(VLOOKUP(Tabla1[[#This Row],[FECHA]],'SIMIT CON RES'!A:D,4,FALSE),0)</f>
        <v>0</v>
      </c>
      <c r="J1573" s="9">
        <f>IFERROR(VLOOKUP(Tabla1[[#This Row],[FECHA]],'SIMIT CON RES'!A:D,3,FALSE),0)</f>
        <v>0</v>
      </c>
      <c r="K1573">
        <f>IFERROR(VLOOKUP(Tabla1[[#This Row],[FECHA]],'SIMIT SIN RES'!A:D,4,FALSE),0)</f>
        <v>0</v>
      </c>
      <c r="L1573" s="9">
        <f>IFERROR(VLOOKUP(Tabla1[[#This Row],[FECHA]],'SIMIT SIN RES'!A:D,3,FALSE),0)</f>
        <v>0</v>
      </c>
      <c r="M1573" s="5">
        <f>IFERROR(VLOOKUP(Tabla1[[#This Row],[FECHA]],'RECAUDOS DE COMPARENDOS'!A:D,4,FALSE),0)</f>
        <v>0</v>
      </c>
      <c r="N1573" s="9">
        <f>IFERROR(VLOOKUP(Tabla1[[#This Row],[FECHA]],'RECAUDOS DE COMPARENDOS'!A:D,3,FALSE),0)</f>
        <v>0</v>
      </c>
      <c r="O1573" s="5">
        <f>IFERROR(VLOOKUP(Tabla1[[#This Row],[FECHA]],'RECAUDOS DE RESOLUCIONES'!A:D,4,FALSE),0)</f>
        <v>0</v>
      </c>
      <c r="P1573" s="9">
        <f>IFERROR(VLOOKUP(Tabla1[[#This Row],[FECHA]],'RECAUDOS DE RESOLUCIONES'!A:D,3,FALSE),0)</f>
        <v>0</v>
      </c>
      <c r="Q157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1573" s="9">
        <f>Tabla1[V. COMPARENDOS]-(Tabla1[V. EXONERACIONES]+Tabla1[[#This Row],[V. SIMIT CON RESOLUCION]]+Tabla1[[#This Row],[V. SIMIT SIN RESOLUCION]]+Tabla1[[#This Row],[V. RECAUDOS COMPARENDOS]]+Tabla1[[#This Row],[V. RECAUDOS RESOLUCIONES]])</f>
        <v>216850</v>
      </c>
      <c r="S1573" s="11">
        <f>IFERROR(VLOOKUP(Tabla1[[#This Row],[FECHA]],'RECAUDOS LOCALES'!A:D,4,FALSE),0)</f>
        <v>0</v>
      </c>
      <c r="T1573" s="9">
        <f>IFERROR(VLOOKUP(Tabla1[[#This Row],[FECHA]],'RECAUDOS LOCALES'!A:D,3,FALSE),0)</f>
        <v>0</v>
      </c>
      <c r="U1573" s="11">
        <f>IFERROR(VLOOKUP(Tabla1[[#This Row],[FECHA]],'RECAUDOS EXTERNOS'!A:D,4,FALSE),0)</f>
        <v>1</v>
      </c>
      <c r="V1573" s="9">
        <f>IFERROR(VLOOKUP(Tabla1[[#This Row],[FECHA]],'RECAUDOS EXTERNOS'!A:D,3,FALSE),0)</f>
        <v>218100</v>
      </c>
    </row>
    <row r="1574" spans="1:22" x14ac:dyDescent="0.25">
      <c r="A1574" s="1">
        <v>39133</v>
      </c>
      <c r="B1574" s="3" t="s">
        <v>2</v>
      </c>
      <c r="C1574" s="2">
        <v>39114</v>
      </c>
      <c r="D1574" s="5">
        <f>YEAR(Tabla1[[#This Row],[FECHA]])</f>
        <v>2007</v>
      </c>
      <c r="E1574" s="5">
        <f>IFERROR(VLOOKUP(Tabla1[[#This Row],[FECHA]],'COMPARENDOS TOTALES'!A:D,4,FALSE),0)</f>
        <v>21</v>
      </c>
      <c r="F1574" s="9">
        <f>IFERROR(VLOOKUP(Tabla1[[#This Row],[FECHA]],'COMPARENDOS TOTALES'!A:D,3,FALSE),0)</f>
        <v>5536903</v>
      </c>
      <c r="G1574" s="5">
        <f>IFERROR(VLOOKUP(Tabla1[[#This Row],[FECHA]],EXONERACIONES!A:D,4,FALSE),0)</f>
        <v>11</v>
      </c>
      <c r="H1574" s="9">
        <f>IFERROR(VLOOKUP(Tabla1[[#This Row],[FECHA]],EXONERACIONES!A:D,3,FALSE),0)</f>
        <v>2717853</v>
      </c>
      <c r="I1574" s="5">
        <f>IFERROR(VLOOKUP(Tabla1[[#This Row],[FECHA]],'SIMIT CON RES'!A:D,4,FALSE),0)</f>
        <v>0</v>
      </c>
      <c r="J1574" s="9">
        <f>IFERROR(VLOOKUP(Tabla1[[#This Row],[FECHA]],'SIMIT CON RES'!A:D,3,FALSE),0)</f>
        <v>0</v>
      </c>
      <c r="K1574">
        <f>IFERROR(VLOOKUP(Tabla1[[#This Row],[FECHA]],'SIMIT SIN RES'!A:D,4,FALSE),0)</f>
        <v>0</v>
      </c>
      <c r="L1574" s="9">
        <f>IFERROR(VLOOKUP(Tabla1[[#This Row],[FECHA]],'SIMIT SIN RES'!A:D,3,FALSE),0)</f>
        <v>0</v>
      </c>
      <c r="M1574" s="5">
        <f>IFERROR(VLOOKUP(Tabla1[[#This Row],[FECHA]],'RECAUDOS DE COMPARENDOS'!A:D,4,FALSE),0)</f>
        <v>6</v>
      </c>
      <c r="N1574" s="9">
        <f>IFERROR(VLOOKUP(Tabla1[[#This Row],[FECHA]],'RECAUDOS DE COMPARENDOS'!A:D,3,FALSE),0)</f>
        <v>1734800</v>
      </c>
      <c r="O1574" s="5">
        <f>IFERROR(VLOOKUP(Tabla1[[#This Row],[FECHA]],'RECAUDOS DE RESOLUCIONES'!A:D,4,FALSE),0)</f>
        <v>0</v>
      </c>
      <c r="P1574" s="9">
        <f>IFERROR(VLOOKUP(Tabla1[[#This Row],[FECHA]],'RECAUDOS DE RESOLUCIONES'!A:D,3,FALSE),0)</f>
        <v>0</v>
      </c>
      <c r="Q157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1574" s="9">
        <f>Tabla1[V. COMPARENDOS]-(Tabla1[V. EXONERACIONES]+Tabla1[[#This Row],[V. SIMIT CON RESOLUCION]]+Tabla1[[#This Row],[V. SIMIT SIN RESOLUCION]]+Tabla1[[#This Row],[V. RECAUDOS COMPARENDOS]]+Tabla1[[#This Row],[V. RECAUDOS RESOLUCIONES]])</f>
        <v>1084250</v>
      </c>
      <c r="S1574" s="11">
        <f>IFERROR(VLOOKUP(Tabla1[[#This Row],[FECHA]],'RECAUDOS LOCALES'!A:D,4,FALSE),0)</f>
        <v>0</v>
      </c>
      <c r="T1574" s="9">
        <f>IFERROR(VLOOKUP(Tabla1[[#This Row],[FECHA]],'RECAUDOS LOCALES'!A:D,3,FALSE),0)</f>
        <v>0</v>
      </c>
      <c r="U1574" s="11">
        <f>IFERROR(VLOOKUP(Tabla1[[#This Row],[FECHA]],'RECAUDOS EXTERNOS'!A:D,4,FALSE),0)</f>
        <v>3</v>
      </c>
      <c r="V1574" s="9">
        <f>IFERROR(VLOOKUP(Tabla1[[#This Row],[FECHA]],'RECAUDOS EXTERNOS'!A:D,3,FALSE),0)</f>
        <v>793325</v>
      </c>
    </row>
    <row r="1575" spans="1:22" x14ac:dyDescent="0.25">
      <c r="A1575" s="1">
        <v>39134</v>
      </c>
      <c r="B1575" s="3" t="s">
        <v>3</v>
      </c>
      <c r="C1575" s="2">
        <v>39114</v>
      </c>
      <c r="D1575" s="5">
        <f>YEAR(Tabla1[[#This Row],[FECHA]])</f>
        <v>2007</v>
      </c>
      <c r="E1575" s="5">
        <f>IFERROR(VLOOKUP(Tabla1[[#This Row],[FECHA]],'COMPARENDOS TOTALES'!A:D,4,FALSE),0)</f>
        <v>20</v>
      </c>
      <c r="F1575" s="9">
        <f>IFERROR(VLOOKUP(Tabla1[[#This Row],[FECHA]],'COMPARENDOS TOTALES'!A:D,3,FALSE),0)</f>
        <v>5204400</v>
      </c>
      <c r="G1575" s="5">
        <f>IFERROR(VLOOKUP(Tabla1[[#This Row],[FECHA]],EXONERACIONES!A:D,4,FALSE),0)</f>
        <v>11</v>
      </c>
      <c r="H1575" s="9">
        <f>IFERROR(VLOOKUP(Tabla1[[#This Row],[FECHA]],EXONERACIONES!A:D,3,FALSE),0)</f>
        <v>2602200</v>
      </c>
      <c r="I1575" s="5">
        <f>IFERROR(VLOOKUP(Tabla1[[#This Row],[FECHA]],'SIMIT CON RES'!A:D,4,FALSE),0)</f>
        <v>0</v>
      </c>
      <c r="J1575" s="9">
        <f>IFERROR(VLOOKUP(Tabla1[[#This Row],[FECHA]],'SIMIT CON RES'!A:D,3,FALSE),0)</f>
        <v>0</v>
      </c>
      <c r="K1575">
        <f>IFERROR(VLOOKUP(Tabla1[[#This Row],[FECHA]],'SIMIT SIN RES'!A:D,4,FALSE),0)</f>
        <v>0</v>
      </c>
      <c r="L1575" s="9">
        <f>IFERROR(VLOOKUP(Tabla1[[#This Row],[FECHA]],'SIMIT SIN RES'!A:D,3,FALSE),0)</f>
        <v>0</v>
      </c>
      <c r="M1575" s="5">
        <f>IFERROR(VLOOKUP(Tabla1[[#This Row],[FECHA]],'RECAUDOS DE COMPARENDOS'!A:D,4,FALSE),0)</f>
        <v>1</v>
      </c>
      <c r="N1575" s="9">
        <f>IFERROR(VLOOKUP(Tabla1[[#This Row],[FECHA]],'RECAUDOS DE COMPARENDOS'!A:D,3,FALSE),0)</f>
        <v>433700</v>
      </c>
      <c r="O1575" s="5">
        <f>IFERROR(VLOOKUP(Tabla1[[#This Row],[FECHA]],'RECAUDOS DE RESOLUCIONES'!A:D,4,FALSE),0)</f>
        <v>0</v>
      </c>
      <c r="P1575" s="9">
        <f>IFERROR(VLOOKUP(Tabla1[[#This Row],[FECHA]],'RECAUDOS DE RESOLUCIONES'!A:D,3,FALSE),0)</f>
        <v>0</v>
      </c>
      <c r="Q157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8</v>
      </c>
      <c r="R1575" s="9">
        <f>Tabla1[V. COMPARENDOS]-(Tabla1[V. EXONERACIONES]+Tabla1[[#This Row],[V. SIMIT CON RESOLUCION]]+Tabla1[[#This Row],[V. SIMIT SIN RESOLUCION]]+Tabla1[[#This Row],[V. RECAUDOS COMPARENDOS]]+Tabla1[[#This Row],[V. RECAUDOS RESOLUCIONES]])</f>
        <v>2168500</v>
      </c>
      <c r="S1575" s="11">
        <f>IFERROR(VLOOKUP(Tabla1[[#This Row],[FECHA]],'RECAUDOS LOCALES'!A:D,4,FALSE),0)</f>
        <v>6</v>
      </c>
      <c r="T1575" s="9">
        <f>IFERROR(VLOOKUP(Tabla1[[#This Row],[FECHA]],'RECAUDOS LOCALES'!A:D,3,FALSE),0)</f>
        <v>672443</v>
      </c>
      <c r="U1575" s="11">
        <f>IFERROR(VLOOKUP(Tabla1[[#This Row],[FECHA]],'RECAUDOS EXTERNOS'!A:D,4,FALSE),0)</f>
        <v>8</v>
      </c>
      <c r="V1575" s="9">
        <f>IFERROR(VLOOKUP(Tabla1[[#This Row],[FECHA]],'RECAUDOS EXTERNOS'!A:D,3,FALSE),0)</f>
        <v>1923400</v>
      </c>
    </row>
    <row r="1576" spans="1:22" x14ac:dyDescent="0.25">
      <c r="A1576" s="1">
        <v>39135</v>
      </c>
      <c r="B1576" s="3" t="s">
        <v>6</v>
      </c>
      <c r="C1576" s="2">
        <v>39114</v>
      </c>
      <c r="D1576" s="5">
        <f>YEAR(Tabla1[[#This Row],[FECHA]])</f>
        <v>2007</v>
      </c>
      <c r="E1576" s="5">
        <f>IFERROR(VLOOKUP(Tabla1[[#This Row],[FECHA]],'COMPARENDOS TOTALES'!A:D,4,FALSE),0)</f>
        <v>7</v>
      </c>
      <c r="F1576" s="9">
        <f>IFERROR(VLOOKUP(Tabla1[[#This Row],[FECHA]],'COMPARENDOS TOTALES'!A:D,3,FALSE),0)</f>
        <v>1951650</v>
      </c>
      <c r="G1576" s="5">
        <f>IFERROR(VLOOKUP(Tabla1[[#This Row],[FECHA]],EXONERACIONES!A:D,4,FALSE),0)</f>
        <v>3</v>
      </c>
      <c r="H1576" s="9">
        <f>IFERROR(VLOOKUP(Tabla1[[#This Row],[FECHA]],EXONERACIONES!A:D,3,FALSE),0)</f>
        <v>1084250</v>
      </c>
      <c r="I1576" s="5">
        <f>IFERROR(VLOOKUP(Tabla1[[#This Row],[FECHA]],'SIMIT CON RES'!A:D,4,FALSE),0)</f>
        <v>0</v>
      </c>
      <c r="J1576" s="9">
        <f>IFERROR(VLOOKUP(Tabla1[[#This Row],[FECHA]],'SIMIT CON RES'!A:D,3,FALSE),0)</f>
        <v>0</v>
      </c>
      <c r="K1576">
        <f>IFERROR(VLOOKUP(Tabla1[[#This Row],[FECHA]],'SIMIT SIN RES'!A:D,4,FALSE),0)</f>
        <v>0</v>
      </c>
      <c r="L1576" s="9">
        <f>IFERROR(VLOOKUP(Tabla1[[#This Row],[FECHA]],'SIMIT SIN RES'!A:D,3,FALSE),0)</f>
        <v>0</v>
      </c>
      <c r="M1576" s="5">
        <f>IFERROR(VLOOKUP(Tabla1[[#This Row],[FECHA]],'RECAUDOS DE COMPARENDOS'!A:D,4,FALSE),0)</f>
        <v>0</v>
      </c>
      <c r="N1576" s="9">
        <f>IFERROR(VLOOKUP(Tabla1[[#This Row],[FECHA]],'RECAUDOS DE COMPARENDOS'!A:D,3,FALSE),0)</f>
        <v>0</v>
      </c>
      <c r="O1576" s="5">
        <f>IFERROR(VLOOKUP(Tabla1[[#This Row],[FECHA]],'RECAUDOS DE RESOLUCIONES'!A:D,4,FALSE),0)</f>
        <v>0</v>
      </c>
      <c r="P1576" s="9">
        <f>IFERROR(VLOOKUP(Tabla1[[#This Row],[FECHA]],'RECAUDOS DE RESOLUCIONES'!A:D,3,FALSE),0)</f>
        <v>0</v>
      </c>
      <c r="Q157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1576" s="9">
        <f>Tabla1[V. COMPARENDOS]-(Tabla1[V. EXONERACIONES]+Tabla1[[#This Row],[V. SIMIT CON RESOLUCION]]+Tabla1[[#This Row],[V. SIMIT SIN RESOLUCION]]+Tabla1[[#This Row],[V. RECAUDOS COMPARENDOS]]+Tabla1[[#This Row],[V. RECAUDOS RESOLUCIONES]])</f>
        <v>867400</v>
      </c>
      <c r="S1576" s="11">
        <f>IFERROR(VLOOKUP(Tabla1[[#This Row],[FECHA]],'RECAUDOS LOCALES'!A:D,4,FALSE),0)</f>
        <v>5</v>
      </c>
      <c r="T1576" s="9">
        <f>IFERROR(VLOOKUP(Tabla1[[#This Row],[FECHA]],'RECAUDOS LOCALES'!A:D,3,FALSE),0)</f>
        <v>386687</v>
      </c>
      <c r="U1576" s="11">
        <f>IFERROR(VLOOKUP(Tabla1[[#This Row],[FECHA]],'RECAUDOS EXTERNOS'!A:D,4,FALSE),0)</f>
        <v>3</v>
      </c>
      <c r="V1576" s="9">
        <f>IFERROR(VLOOKUP(Tabla1[[#This Row],[FECHA]],'RECAUDOS EXTERNOS'!A:D,3,FALSE),0)</f>
        <v>615935</v>
      </c>
    </row>
    <row r="1577" spans="1:22" x14ac:dyDescent="0.25">
      <c r="A1577" s="1">
        <v>39136</v>
      </c>
      <c r="B1577" s="3" t="s">
        <v>0</v>
      </c>
      <c r="C1577" s="2">
        <v>39114</v>
      </c>
      <c r="D1577" s="5">
        <f>YEAR(Tabla1[[#This Row],[FECHA]])</f>
        <v>2007</v>
      </c>
      <c r="E1577" s="5">
        <f>IFERROR(VLOOKUP(Tabla1[[#This Row],[FECHA]],'COMPARENDOS TOTALES'!A:D,4,FALSE),0)</f>
        <v>7</v>
      </c>
      <c r="F1577" s="9">
        <f>IFERROR(VLOOKUP(Tabla1[[#This Row],[FECHA]],'COMPARENDOS TOTALES'!A:D,3,FALSE),0)</f>
        <v>1517950</v>
      </c>
      <c r="G1577" s="5">
        <f>IFERROR(VLOOKUP(Tabla1[[#This Row],[FECHA]],EXONERACIONES!A:D,4,FALSE),0)</f>
        <v>5</v>
      </c>
      <c r="H1577" s="9">
        <f>IFERROR(VLOOKUP(Tabla1[[#This Row],[FECHA]],EXONERACIONES!A:D,3,FALSE),0)</f>
        <v>1084250</v>
      </c>
      <c r="I1577" s="5">
        <f>IFERROR(VLOOKUP(Tabla1[[#This Row],[FECHA]],'SIMIT CON RES'!A:D,4,FALSE),0)</f>
        <v>0</v>
      </c>
      <c r="J1577" s="9">
        <f>IFERROR(VLOOKUP(Tabla1[[#This Row],[FECHA]],'SIMIT CON RES'!A:D,3,FALSE),0)</f>
        <v>0</v>
      </c>
      <c r="K1577">
        <f>IFERROR(VLOOKUP(Tabla1[[#This Row],[FECHA]],'SIMIT SIN RES'!A:D,4,FALSE),0)</f>
        <v>0</v>
      </c>
      <c r="L1577" s="9">
        <f>IFERROR(VLOOKUP(Tabla1[[#This Row],[FECHA]],'SIMIT SIN RES'!A:D,3,FALSE),0)</f>
        <v>0</v>
      </c>
      <c r="M1577" s="5">
        <f>IFERROR(VLOOKUP(Tabla1[[#This Row],[FECHA]],'RECAUDOS DE COMPARENDOS'!A:D,4,FALSE),0)</f>
        <v>0</v>
      </c>
      <c r="N1577" s="9">
        <f>IFERROR(VLOOKUP(Tabla1[[#This Row],[FECHA]],'RECAUDOS DE COMPARENDOS'!A:D,3,FALSE),0)</f>
        <v>0</v>
      </c>
      <c r="O1577" s="5">
        <f>IFERROR(VLOOKUP(Tabla1[[#This Row],[FECHA]],'RECAUDOS DE RESOLUCIONES'!A:D,4,FALSE),0)</f>
        <v>0</v>
      </c>
      <c r="P1577" s="9">
        <f>IFERROR(VLOOKUP(Tabla1[[#This Row],[FECHA]],'RECAUDOS DE RESOLUCIONES'!A:D,3,FALSE),0)</f>
        <v>0</v>
      </c>
      <c r="Q157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1577" s="9">
        <f>Tabla1[V. COMPARENDOS]-(Tabla1[V. EXONERACIONES]+Tabla1[[#This Row],[V. SIMIT CON RESOLUCION]]+Tabla1[[#This Row],[V. SIMIT SIN RESOLUCION]]+Tabla1[[#This Row],[V. RECAUDOS COMPARENDOS]]+Tabla1[[#This Row],[V. RECAUDOS RESOLUCIONES]])</f>
        <v>433700</v>
      </c>
      <c r="S1577" s="11">
        <f>IFERROR(VLOOKUP(Tabla1[[#This Row],[FECHA]],'RECAUDOS LOCALES'!A:D,4,FALSE),0)</f>
        <v>10</v>
      </c>
      <c r="T1577" s="9">
        <f>IFERROR(VLOOKUP(Tabla1[[#This Row],[FECHA]],'RECAUDOS LOCALES'!A:D,3,FALSE),0)</f>
        <v>1016347</v>
      </c>
      <c r="U1577" s="11">
        <f>IFERROR(VLOOKUP(Tabla1[[#This Row],[FECHA]],'RECAUDOS EXTERNOS'!A:D,4,FALSE),0)</f>
        <v>8</v>
      </c>
      <c r="V1577" s="9">
        <f>IFERROR(VLOOKUP(Tabla1[[#This Row],[FECHA]],'RECAUDOS EXTERNOS'!A:D,3,FALSE),0)</f>
        <v>2295350</v>
      </c>
    </row>
    <row r="1578" spans="1:22" x14ac:dyDescent="0.25">
      <c r="A1578" s="1">
        <v>39137</v>
      </c>
      <c r="B1578" s="3" t="s">
        <v>5</v>
      </c>
      <c r="C1578" s="2">
        <v>39114</v>
      </c>
      <c r="D1578" s="5">
        <f>YEAR(Tabla1[[#This Row],[FECHA]])</f>
        <v>2007</v>
      </c>
      <c r="E1578" s="5">
        <f>IFERROR(VLOOKUP(Tabla1[[#This Row],[FECHA]],'COMPARENDOS TOTALES'!A:D,4,FALSE),0)</f>
        <v>7</v>
      </c>
      <c r="F1578" s="9">
        <f>IFERROR(VLOOKUP(Tabla1[[#This Row],[FECHA]],'COMPARENDOS TOTALES'!A:D,3,FALSE),0)</f>
        <v>1951650</v>
      </c>
      <c r="G1578" s="5">
        <f>IFERROR(VLOOKUP(Tabla1[[#This Row],[FECHA]],EXONERACIONES!A:D,4,FALSE),0)</f>
        <v>4</v>
      </c>
      <c r="H1578" s="9">
        <f>IFERROR(VLOOKUP(Tabla1[[#This Row],[FECHA]],EXONERACIONES!A:D,3,FALSE),0)</f>
        <v>1301100</v>
      </c>
      <c r="I1578" s="5">
        <f>IFERROR(VLOOKUP(Tabla1[[#This Row],[FECHA]],'SIMIT CON RES'!A:D,4,FALSE),0)</f>
        <v>0</v>
      </c>
      <c r="J1578" s="9">
        <f>IFERROR(VLOOKUP(Tabla1[[#This Row],[FECHA]],'SIMIT CON RES'!A:D,3,FALSE),0)</f>
        <v>0</v>
      </c>
      <c r="K1578">
        <f>IFERROR(VLOOKUP(Tabla1[[#This Row],[FECHA]],'SIMIT SIN RES'!A:D,4,FALSE),0)</f>
        <v>0</v>
      </c>
      <c r="L1578" s="9">
        <f>IFERROR(VLOOKUP(Tabla1[[#This Row],[FECHA]],'SIMIT SIN RES'!A:D,3,FALSE),0)</f>
        <v>0</v>
      </c>
      <c r="M1578" s="5">
        <f>IFERROR(VLOOKUP(Tabla1[[#This Row],[FECHA]],'RECAUDOS DE COMPARENDOS'!A:D,4,FALSE),0)</f>
        <v>0</v>
      </c>
      <c r="N1578" s="9">
        <f>IFERROR(VLOOKUP(Tabla1[[#This Row],[FECHA]],'RECAUDOS DE COMPARENDOS'!A:D,3,FALSE),0)</f>
        <v>0</v>
      </c>
      <c r="O1578" s="5">
        <f>IFERROR(VLOOKUP(Tabla1[[#This Row],[FECHA]],'RECAUDOS DE RESOLUCIONES'!A:D,4,FALSE),0)</f>
        <v>0</v>
      </c>
      <c r="P1578" s="9">
        <f>IFERROR(VLOOKUP(Tabla1[[#This Row],[FECHA]],'RECAUDOS DE RESOLUCIONES'!A:D,3,FALSE),0)</f>
        <v>0</v>
      </c>
      <c r="Q157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1578" s="9">
        <f>Tabla1[V. COMPARENDOS]-(Tabla1[V. EXONERACIONES]+Tabla1[[#This Row],[V. SIMIT CON RESOLUCION]]+Tabla1[[#This Row],[V. SIMIT SIN RESOLUCION]]+Tabla1[[#This Row],[V. RECAUDOS COMPARENDOS]]+Tabla1[[#This Row],[V. RECAUDOS RESOLUCIONES]])</f>
        <v>650550</v>
      </c>
      <c r="S1578" s="11">
        <f>IFERROR(VLOOKUP(Tabla1[[#This Row],[FECHA]],'RECAUDOS LOCALES'!A:D,4,FALSE),0)</f>
        <v>0</v>
      </c>
      <c r="T1578" s="9">
        <f>IFERROR(VLOOKUP(Tabla1[[#This Row],[FECHA]],'RECAUDOS LOCALES'!A:D,3,FALSE),0)</f>
        <v>0</v>
      </c>
      <c r="U1578" s="11">
        <f>IFERROR(VLOOKUP(Tabla1[[#This Row],[FECHA]],'RECAUDOS EXTERNOS'!A:D,4,FALSE),0)</f>
        <v>0</v>
      </c>
      <c r="V1578" s="9">
        <f>IFERROR(VLOOKUP(Tabla1[[#This Row],[FECHA]],'RECAUDOS EXTERNOS'!A:D,3,FALSE),0)</f>
        <v>0</v>
      </c>
    </row>
    <row r="1579" spans="1:22" x14ac:dyDescent="0.25">
      <c r="A1579" s="1">
        <v>39138</v>
      </c>
      <c r="B1579" s="3" t="s">
        <v>4</v>
      </c>
      <c r="C1579" s="2">
        <v>39114</v>
      </c>
      <c r="D1579" s="5">
        <f>YEAR(Tabla1[[#This Row],[FECHA]])</f>
        <v>2007</v>
      </c>
      <c r="E1579" s="5">
        <f>IFERROR(VLOOKUP(Tabla1[[#This Row],[FECHA]],'COMPARENDOS TOTALES'!A:D,4,FALSE),0)</f>
        <v>18</v>
      </c>
      <c r="F1579" s="9">
        <f>IFERROR(VLOOKUP(Tabla1[[#This Row],[FECHA]],'COMPARENDOS TOTALES'!A:D,3,FALSE),0)</f>
        <v>4235853</v>
      </c>
      <c r="G1579" s="5">
        <f>IFERROR(VLOOKUP(Tabla1[[#This Row],[FECHA]],EXONERACIONES!A:D,4,FALSE),0)</f>
        <v>5</v>
      </c>
      <c r="H1579" s="9">
        <f>IFERROR(VLOOKUP(Tabla1[[#This Row],[FECHA]],EXONERACIONES!A:D,3,FALSE),0)</f>
        <v>1084250</v>
      </c>
      <c r="I1579" s="5">
        <f>IFERROR(VLOOKUP(Tabla1[[#This Row],[FECHA]],'SIMIT CON RES'!A:D,4,FALSE),0)</f>
        <v>0</v>
      </c>
      <c r="J1579" s="9">
        <f>IFERROR(VLOOKUP(Tabla1[[#This Row],[FECHA]],'SIMIT CON RES'!A:D,3,FALSE),0)</f>
        <v>0</v>
      </c>
      <c r="K1579">
        <f>IFERROR(VLOOKUP(Tabla1[[#This Row],[FECHA]],'SIMIT SIN RES'!A:D,4,FALSE),0)</f>
        <v>0</v>
      </c>
      <c r="L1579" s="9">
        <f>IFERROR(VLOOKUP(Tabla1[[#This Row],[FECHA]],'SIMIT SIN RES'!A:D,3,FALSE),0)</f>
        <v>0</v>
      </c>
      <c r="M1579" s="5">
        <f>IFERROR(VLOOKUP(Tabla1[[#This Row],[FECHA]],'RECAUDOS DE COMPARENDOS'!A:D,4,FALSE),0)</f>
        <v>3</v>
      </c>
      <c r="N1579" s="9">
        <f>IFERROR(VLOOKUP(Tabla1[[#This Row],[FECHA]],'RECAUDOS DE COMPARENDOS'!A:D,3,FALSE),0)</f>
        <v>650550</v>
      </c>
      <c r="O1579" s="5">
        <f>IFERROR(VLOOKUP(Tabla1[[#This Row],[FECHA]],'RECAUDOS DE RESOLUCIONES'!A:D,4,FALSE),0)</f>
        <v>0</v>
      </c>
      <c r="P1579" s="9">
        <f>IFERROR(VLOOKUP(Tabla1[[#This Row],[FECHA]],'RECAUDOS DE RESOLUCIONES'!A:D,3,FALSE),0)</f>
        <v>0</v>
      </c>
      <c r="Q157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10</v>
      </c>
      <c r="R1579" s="9">
        <f>Tabla1[V. COMPARENDOS]-(Tabla1[V. EXONERACIONES]+Tabla1[[#This Row],[V. SIMIT CON RESOLUCION]]+Tabla1[[#This Row],[V. SIMIT SIN RESOLUCION]]+Tabla1[[#This Row],[V. RECAUDOS COMPARENDOS]]+Tabla1[[#This Row],[V. RECAUDOS RESOLUCIONES]])</f>
        <v>2501053</v>
      </c>
      <c r="S1579" s="11">
        <f>IFERROR(VLOOKUP(Tabla1[[#This Row],[FECHA]],'RECAUDOS LOCALES'!A:D,4,FALSE),0)</f>
        <v>0</v>
      </c>
      <c r="T1579" s="9">
        <f>IFERROR(VLOOKUP(Tabla1[[#This Row],[FECHA]],'RECAUDOS LOCALES'!A:D,3,FALSE),0)</f>
        <v>0</v>
      </c>
      <c r="U1579" s="11">
        <f>IFERROR(VLOOKUP(Tabla1[[#This Row],[FECHA]],'RECAUDOS EXTERNOS'!A:D,4,FALSE),0)</f>
        <v>0</v>
      </c>
      <c r="V1579" s="9">
        <f>IFERROR(VLOOKUP(Tabla1[[#This Row],[FECHA]],'RECAUDOS EXTERNOS'!A:D,3,FALSE),0)</f>
        <v>0</v>
      </c>
    </row>
    <row r="1580" spans="1:22" x14ac:dyDescent="0.25">
      <c r="A1580" s="1">
        <v>39139</v>
      </c>
      <c r="B1580" s="3" t="s">
        <v>1</v>
      </c>
      <c r="C1580" s="2">
        <v>39114</v>
      </c>
      <c r="D1580" s="5">
        <f>YEAR(Tabla1[[#This Row],[FECHA]])</f>
        <v>2007</v>
      </c>
      <c r="E1580" s="5">
        <f>IFERROR(VLOOKUP(Tabla1[[#This Row],[FECHA]],'COMPARENDOS TOTALES'!A:D,4,FALSE),0)</f>
        <v>14</v>
      </c>
      <c r="F1580" s="9">
        <f>IFERROR(VLOOKUP(Tabla1[[#This Row],[FECHA]],'COMPARENDOS TOTALES'!A:D,3,FALSE),0)</f>
        <v>4018953</v>
      </c>
      <c r="G1580" s="5">
        <f>IFERROR(VLOOKUP(Tabla1[[#This Row],[FECHA]],EXONERACIONES!A:D,4,FALSE),0)</f>
        <v>7</v>
      </c>
      <c r="H1580" s="9">
        <f>IFERROR(VLOOKUP(Tabla1[[#This Row],[FECHA]],EXONERACIONES!A:D,3,FALSE),0)</f>
        <v>2168500</v>
      </c>
      <c r="I1580" s="5">
        <f>IFERROR(VLOOKUP(Tabla1[[#This Row],[FECHA]],'SIMIT CON RES'!A:D,4,FALSE),0)</f>
        <v>0</v>
      </c>
      <c r="J1580" s="9">
        <f>IFERROR(VLOOKUP(Tabla1[[#This Row],[FECHA]],'SIMIT CON RES'!A:D,3,FALSE),0)</f>
        <v>0</v>
      </c>
      <c r="K1580">
        <f>IFERROR(VLOOKUP(Tabla1[[#This Row],[FECHA]],'SIMIT SIN RES'!A:D,4,FALSE),0)</f>
        <v>0</v>
      </c>
      <c r="L1580" s="9">
        <f>IFERROR(VLOOKUP(Tabla1[[#This Row],[FECHA]],'SIMIT SIN RES'!A:D,3,FALSE),0)</f>
        <v>0</v>
      </c>
      <c r="M1580" s="5">
        <f>IFERROR(VLOOKUP(Tabla1[[#This Row],[FECHA]],'RECAUDOS DE COMPARENDOS'!A:D,4,FALSE),0)</f>
        <v>2</v>
      </c>
      <c r="N1580" s="9">
        <f>IFERROR(VLOOKUP(Tabla1[[#This Row],[FECHA]],'RECAUDOS DE COMPARENDOS'!A:D,3,FALSE),0)</f>
        <v>433700</v>
      </c>
      <c r="O1580" s="5">
        <f>IFERROR(VLOOKUP(Tabla1[[#This Row],[FECHA]],'RECAUDOS DE RESOLUCIONES'!A:D,4,FALSE),0)</f>
        <v>0</v>
      </c>
      <c r="P1580" s="9">
        <f>IFERROR(VLOOKUP(Tabla1[[#This Row],[FECHA]],'RECAUDOS DE RESOLUCIONES'!A:D,3,FALSE),0)</f>
        <v>0</v>
      </c>
      <c r="Q158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1580" s="9">
        <f>Tabla1[V. COMPARENDOS]-(Tabla1[V. EXONERACIONES]+Tabla1[[#This Row],[V. SIMIT CON RESOLUCION]]+Tabla1[[#This Row],[V. SIMIT SIN RESOLUCION]]+Tabla1[[#This Row],[V. RECAUDOS COMPARENDOS]]+Tabla1[[#This Row],[V. RECAUDOS RESOLUCIONES]])</f>
        <v>1416753</v>
      </c>
      <c r="S1580" s="11">
        <f>IFERROR(VLOOKUP(Tabla1[[#This Row],[FECHA]],'RECAUDOS LOCALES'!A:D,4,FALSE),0)</f>
        <v>8</v>
      </c>
      <c r="T1580" s="9">
        <f>IFERROR(VLOOKUP(Tabla1[[#This Row],[FECHA]],'RECAUDOS LOCALES'!A:D,3,FALSE),0)</f>
        <v>871882</v>
      </c>
      <c r="U1580" s="11">
        <f>IFERROR(VLOOKUP(Tabla1[[#This Row],[FECHA]],'RECAUDOS EXTERNOS'!A:D,4,FALSE),0)</f>
        <v>8</v>
      </c>
      <c r="V1580" s="9">
        <f>IFERROR(VLOOKUP(Tabla1[[#This Row],[FECHA]],'RECAUDOS EXTERNOS'!A:D,3,FALSE),0)</f>
        <v>1580671</v>
      </c>
    </row>
    <row r="1581" spans="1:22" x14ac:dyDescent="0.25">
      <c r="A1581" s="1">
        <v>39140</v>
      </c>
      <c r="B1581" s="3" t="s">
        <v>2</v>
      </c>
      <c r="C1581" s="2">
        <v>39114</v>
      </c>
      <c r="D1581" s="5">
        <f>YEAR(Tabla1[[#This Row],[FECHA]])</f>
        <v>2007</v>
      </c>
      <c r="E1581" s="5">
        <f>IFERROR(VLOOKUP(Tabla1[[#This Row],[FECHA]],'COMPARENDOS TOTALES'!A:D,4,FALSE),0)</f>
        <v>7</v>
      </c>
      <c r="F1581" s="9">
        <f>IFERROR(VLOOKUP(Tabla1[[#This Row],[FECHA]],'COMPARENDOS TOTALES'!A:D,3,FALSE),0)</f>
        <v>1633603</v>
      </c>
      <c r="G1581" s="5">
        <f>IFERROR(VLOOKUP(Tabla1[[#This Row],[FECHA]],EXONERACIONES!A:D,4,FALSE),0)</f>
        <v>5</v>
      </c>
      <c r="H1581" s="9">
        <f>IFERROR(VLOOKUP(Tabla1[[#This Row],[FECHA]],EXONERACIONES!A:D,3,FALSE),0)</f>
        <v>983053</v>
      </c>
      <c r="I1581" s="5">
        <f>IFERROR(VLOOKUP(Tabla1[[#This Row],[FECHA]],'SIMIT CON RES'!A:D,4,FALSE),0)</f>
        <v>0</v>
      </c>
      <c r="J1581" s="9">
        <f>IFERROR(VLOOKUP(Tabla1[[#This Row],[FECHA]],'SIMIT CON RES'!A:D,3,FALSE),0)</f>
        <v>0</v>
      </c>
      <c r="K1581">
        <f>IFERROR(VLOOKUP(Tabla1[[#This Row],[FECHA]],'SIMIT SIN RES'!A:D,4,FALSE),0)</f>
        <v>0</v>
      </c>
      <c r="L1581" s="9">
        <f>IFERROR(VLOOKUP(Tabla1[[#This Row],[FECHA]],'SIMIT SIN RES'!A:D,3,FALSE),0)</f>
        <v>0</v>
      </c>
      <c r="M1581" s="5">
        <f>IFERROR(VLOOKUP(Tabla1[[#This Row],[FECHA]],'RECAUDOS DE COMPARENDOS'!A:D,4,FALSE),0)</f>
        <v>0</v>
      </c>
      <c r="N1581" s="9">
        <f>IFERROR(VLOOKUP(Tabla1[[#This Row],[FECHA]],'RECAUDOS DE COMPARENDOS'!A:D,3,FALSE),0)</f>
        <v>0</v>
      </c>
      <c r="O1581" s="5">
        <f>IFERROR(VLOOKUP(Tabla1[[#This Row],[FECHA]],'RECAUDOS DE RESOLUCIONES'!A:D,4,FALSE),0)</f>
        <v>0</v>
      </c>
      <c r="P1581" s="9">
        <f>IFERROR(VLOOKUP(Tabla1[[#This Row],[FECHA]],'RECAUDOS DE RESOLUCIONES'!A:D,3,FALSE),0)</f>
        <v>0</v>
      </c>
      <c r="Q158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1581" s="9">
        <f>Tabla1[V. COMPARENDOS]-(Tabla1[V. EXONERACIONES]+Tabla1[[#This Row],[V. SIMIT CON RESOLUCION]]+Tabla1[[#This Row],[V. SIMIT SIN RESOLUCION]]+Tabla1[[#This Row],[V. RECAUDOS COMPARENDOS]]+Tabla1[[#This Row],[V. RECAUDOS RESOLUCIONES]])</f>
        <v>650550</v>
      </c>
      <c r="S1581" s="11">
        <f>IFERROR(VLOOKUP(Tabla1[[#This Row],[FECHA]],'RECAUDOS LOCALES'!A:D,4,FALSE),0)</f>
        <v>9</v>
      </c>
      <c r="T1581" s="9">
        <f>IFERROR(VLOOKUP(Tabla1[[#This Row],[FECHA]],'RECAUDOS LOCALES'!A:D,3,FALSE),0)</f>
        <v>923204</v>
      </c>
      <c r="U1581" s="11">
        <f>IFERROR(VLOOKUP(Tabla1[[#This Row],[FECHA]],'RECAUDOS EXTERNOS'!A:D,4,FALSE),0)</f>
        <v>9</v>
      </c>
      <c r="V1581" s="9">
        <f>IFERROR(VLOOKUP(Tabla1[[#This Row],[FECHA]],'RECAUDOS EXTERNOS'!A:D,3,FALSE),0)</f>
        <v>2727320</v>
      </c>
    </row>
    <row r="1582" spans="1:22" x14ac:dyDescent="0.25">
      <c r="A1582" s="1">
        <v>39141</v>
      </c>
      <c r="B1582" s="3" t="s">
        <v>3</v>
      </c>
      <c r="C1582" s="2">
        <v>39114</v>
      </c>
      <c r="D1582" s="5">
        <f>YEAR(Tabla1[[#This Row],[FECHA]])</f>
        <v>2007</v>
      </c>
      <c r="E1582" s="5">
        <f>IFERROR(VLOOKUP(Tabla1[[#This Row],[FECHA]],'COMPARENDOS TOTALES'!A:D,4,FALSE),0)</f>
        <v>13</v>
      </c>
      <c r="F1582" s="9">
        <f>IFERROR(VLOOKUP(Tabla1[[#This Row],[FECHA]],'COMPARENDOS TOTALES'!A:D,3,FALSE),0)</f>
        <v>4337000</v>
      </c>
      <c r="G1582" s="5">
        <f>IFERROR(VLOOKUP(Tabla1[[#This Row],[FECHA]],EXONERACIONES!A:D,4,FALSE),0)</f>
        <v>8</v>
      </c>
      <c r="H1582" s="9">
        <f>IFERROR(VLOOKUP(Tabla1[[#This Row],[FECHA]],EXONERACIONES!A:D,3,FALSE),0)</f>
        <v>2602200</v>
      </c>
      <c r="I1582" s="5">
        <f>IFERROR(VLOOKUP(Tabla1[[#This Row],[FECHA]],'SIMIT CON RES'!A:D,4,FALSE),0)</f>
        <v>0</v>
      </c>
      <c r="J1582" s="9">
        <f>IFERROR(VLOOKUP(Tabla1[[#This Row],[FECHA]],'SIMIT CON RES'!A:D,3,FALSE),0)</f>
        <v>0</v>
      </c>
      <c r="K1582">
        <f>IFERROR(VLOOKUP(Tabla1[[#This Row],[FECHA]],'SIMIT SIN RES'!A:D,4,FALSE),0)</f>
        <v>0</v>
      </c>
      <c r="L1582" s="9">
        <f>IFERROR(VLOOKUP(Tabla1[[#This Row],[FECHA]],'SIMIT SIN RES'!A:D,3,FALSE),0)</f>
        <v>0</v>
      </c>
      <c r="M1582" s="5">
        <f>IFERROR(VLOOKUP(Tabla1[[#This Row],[FECHA]],'RECAUDOS DE COMPARENDOS'!A:D,4,FALSE),0)</f>
        <v>1</v>
      </c>
      <c r="N1582" s="9">
        <f>IFERROR(VLOOKUP(Tabla1[[#This Row],[FECHA]],'RECAUDOS DE COMPARENDOS'!A:D,3,FALSE),0)</f>
        <v>433700</v>
      </c>
      <c r="O1582" s="5">
        <f>IFERROR(VLOOKUP(Tabla1[[#This Row],[FECHA]],'RECAUDOS DE RESOLUCIONES'!A:D,4,FALSE),0)</f>
        <v>0</v>
      </c>
      <c r="P1582" s="9">
        <f>IFERROR(VLOOKUP(Tabla1[[#This Row],[FECHA]],'RECAUDOS DE RESOLUCIONES'!A:D,3,FALSE),0)</f>
        <v>0</v>
      </c>
      <c r="Q158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1582" s="9">
        <f>Tabla1[V. COMPARENDOS]-(Tabla1[V. EXONERACIONES]+Tabla1[[#This Row],[V. SIMIT CON RESOLUCION]]+Tabla1[[#This Row],[V. SIMIT SIN RESOLUCION]]+Tabla1[[#This Row],[V. RECAUDOS COMPARENDOS]]+Tabla1[[#This Row],[V. RECAUDOS RESOLUCIONES]])</f>
        <v>1301100</v>
      </c>
      <c r="S1582" s="11">
        <f>IFERROR(VLOOKUP(Tabla1[[#This Row],[FECHA]],'RECAUDOS LOCALES'!A:D,4,FALSE),0)</f>
        <v>2</v>
      </c>
      <c r="T1582" s="9">
        <f>IFERROR(VLOOKUP(Tabla1[[#This Row],[FECHA]],'RECAUDOS LOCALES'!A:D,3,FALSE),0)</f>
        <v>146267</v>
      </c>
      <c r="U1582" s="11">
        <f>IFERROR(VLOOKUP(Tabla1[[#This Row],[FECHA]],'RECAUDOS EXTERNOS'!A:D,4,FALSE),0)</f>
        <v>6</v>
      </c>
      <c r="V1582" s="9">
        <f>IFERROR(VLOOKUP(Tabla1[[#This Row],[FECHA]],'RECAUDOS EXTERNOS'!A:D,3,FALSE),0)</f>
        <v>1384745</v>
      </c>
    </row>
    <row r="1583" spans="1:22" x14ac:dyDescent="0.25">
      <c r="A1583" s="1">
        <v>39142</v>
      </c>
      <c r="B1583" s="3" t="s">
        <v>6</v>
      </c>
      <c r="C1583" s="2">
        <v>39142</v>
      </c>
      <c r="D1583" s="5">
        <f>YEAR(Tabla1[[#This Row],[FECHA]])</f>
        <v>2007</v>
      </c>
      <c r="E1583" s="5">
        <f>IFERROR(VLOOKUP(Tabla1[[#This Row],[FECHA]],'COMPARENDOS TOTALES'!A:D,4,FALSE),0)</f>
        <v>13</v>
      </c>
      <c r="F1583" s="9">
        <f>IFERROR(VLOOKUP(Tabla1[[#This Row],[FECHA]],'COMPARENDOS TOTALES'!A:D,3,FALSE),0)</f>
        <v>4235803</v>
      </c>
      <c r="G1583" s="5">
        <f>IFERROR(VLOOKUP(Tabla1[[#This Row],[FECHA]],EXONERACIONES!A:D,4,FALSE),0)</f>
        <v>6</v>
      </c>
      <c r="H1583" s="9">
        <f>IFERROR(VLOOKUP(Tabla1[[#This Row],[FECHA]],EXONERACIONES!A:D,3,FALSE),0)</f>
        <v>2168500</v>
      </c>
      <c r="I1583" s="5">
        <f>IFERROR(VLOOKUP(Tabla1[[#This Row],[FECHA]],'SIMIT CON RES'!A:D,4,FALSE),0)</f>
        <v>0</v>
      </c>
      <c r="J1583" s="9">
        <f>IFERROR(VLOOKUP(Tabla1[[#This Row],[FECHA]],'SIMIT CON RES'!A:D,3,FALSE),0)</f>
        <v>0</v>
      </c>
      <c r="K1583">
        <f>IFERROR(VLOOKUP(Tabla1[[#This Row],[FECHA]],'SIMIT SIN RES'!A:D,4,FALSE),0)</f>
        <v>0</v>
      </c>
      <c r="L1583" s="9">
        <f>IFERROR(VLOOKUP(Tabla1[[#This Row],[FECHA]],'SIMIT SIN RES'!A:D,3,FALSE),0)</f>
        <v>0</v>
      </c>
      <c r="M1583" s="5">
        <f>IFERROR(VLOOKUP(Tabla1[[#This Row],[FECHA]],'RECAUDOS DE COMPARENDOS'!A:D,4,FALSE),0)</f>
        <v>1</v>
      </c>
      <c r="N1583" s="9">
        <f>IFERROR(VLOOKUP(Tabla1[[#This Row],[FECHA]],'RECAUDOS DE COMPARENDOS'!A:D,3,FALSE),0)</f>
        <v>216850</v>
      </c>
      <c r="O1583" s="5">
        <f>IFERROR(VLOOKUP(Tabla1[[#This Row],[FECHA]],'RECAUDOS DE RESOLUCIONES'!A:D,4,FALSE),0)</f>
        <v>0</v>
      </c>
      <c r="P1583" s="9">
        <f>IFERROR(VLOOKUP(Tabla1[[#This Row],[FECHA]],'RECAUDOS DE RESOLUCIONES'!A:D,3,FALSE),0)</f>
        <v>0</v>
      </c>
      <c r="Q158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1583" s="9">
        <f>Tabla1[V. COMPARENDOS]-(Tabla1[V. EXONERACIONES]+Tabla1[[#This Row],[V. SIMIT CON RESOLUCION]]+Tabla1[[#This Row],[V. SIMIT SIN RESOLUCION]]+Tabla1[[#This Row],[V. RECAUDOS COMPARENDOS]]+Tabla1[[#This Row],[V. RECAUDOS RESOLUCIONES]])</f>
        <v>1850453</v>
      </c>
      <c r="S1583" s="11">
        <f>IFERROR(VLOOKUP(Tabla1[[#This Row],[FECHA]],'RECAUDOS LOCALES'!A:D,4,FALSE),0)</f>
        <v>12</v>
      </c>
      <c r="T1583" s="9">
        <f>IFERROR(VLOOKUP(Tabla1[[#This Row],[FECHA]],'RECAUDOS LOCALES'!A:D,3,FALSE),0)</f>
        <v>1062053</v>
      </c>
      <c r="U1583" s="11">
        <f>IFERROR(VLOOKUP(Tabla1[[#This Row],[FECHA]],'RECAUDOS EXTERNOS'!A:D,4,FALSE),0)</f>
        <v>10</v>
      </c>
      <c r="V1583" s="9">
        <f>IFERROR(VLOOKUP(Tabla1[[#This Row],[FECHA]],'RECAUDOS EXTERNOS'!A:D,3,FALSE),0)</f>
        <v>2397941</v>
      </c>
    </row>
    <row r="1584" spans="1:22" x14ac:dyDescent="0.25">
      <c r="A1584" s="1">
        <v>39143</v>
      </c>
      <c r="B1584" s="3" t="s">
        <v>0</v>
      </c>
      <c r="C1584" s="2">
        <v>39142</v>
      </c>
      <c r="D1584" s="5">
        <f>YEAR(Tabla1[[#This Row],[FECHA]])</f>
        <v>2007</v>
      </c>
      <c r="E1584" s="5">
        <f>IFERROR(VLOOKUP(Tabla1[[#This Row],[FECHA]],'COMPARENDOS TOTALES'!A:D,4,FALSE),0)</f>
        <v>14</v>
      </c>
      <c r="F1584" s="9">
        <f>IFERROR(VLOOKUP(Tabla1[[#This Row],[FECHA]],'COMPARENDOS TOTALES'!A:D,3,FALSE),0)</f>
        <v>4018953</v>
      </c>
      <c r="G1584" s="5">
        <f>IFERROR(VLOOKUP(Tabla1[[#This Row],[FECHA]],EXONERACIONES!A:D,4,FALSE),0)</f>
        <v>4</v>
      </c>
      <c r="H1584" s="9">
        <f>IFERROR(VLOOKUP(Tabla1[[#This Row],[FECHA]],EXONERACIONES!A:D,3,FALSE),0)</f>
        <v>1084250</v>
      </c>
      <c r="I1584" s="5">
        <f>IFERROR(VLOOKUP(Tabla1[[#This Row],[FECHA]],'SIMIT CON RES'!A:D,4,FALSE),0)</f>
        <v>0</v>
      </c>
      <c r="J1584" s="9">
        <f>IFERROR(VLOOKUP(Tabla1[[#This Row],[FECHA]],'SIMIT CON RES'!A:D,3,FALSE),0)</f>
        <v>0</v>
      </c>
      <c r="K1584">
        <f>IFERROR(VLOOKUP(Tabla1[[#This Row],[FECHA]],'SIMIT SIN RES'!A:D,4,FALSE),0)</f>
        <v>0</v>
      </c>
      <c r="L1584" s="9">
        <f>IFERROR(VLOOKUP(Tabla1[[#This Row],[FECHA]],'SIMIT SIN RES'!A:D,3,FALSE),0)</f>
        <v>0</v>
      </c>
      <c r="M1584" s="5">
        <f>IFERROR(VLOOKUP(Tabla1[[#This Row],[FECHA]],'RECAUDOS DE COMPARENDOS'!A:D,4,FALSE),0)</f>
        <v>0</v>
      </c>
      <c r="N1584" s="9">
        <f>IFERROR(VLOOKUP(Tabla1[[#This Row],[FECHA]],'RECAUDOS DE COMPARENDOS'!A:D,3,FALSE),0)</f>
        <v>0</v>
      </c>
      <c r="O1584" s="5">
        <f>IFERROR(VLOOKUP(Tabla1[[#This Row],[FECHA]],'RECAUDOS DE RESOLUCIONES'!A:D,4,FALSE),0)</f>
        <v>0</v>
      </c>
      <c r="P1584" s="9">
        <f>IFERROR(VLOOKUP(Tabla1[[#This Row],[FECHA]],'RECAUDOS DE RESOLUCIONES'!A:D,3,FALSE),0)</f>
        <v>0</v>
      </c>
      <c r="Q158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10</v>
      </c>
      <c r="R1584" s="9">
        <f>Tabla1[V. COMPARENDOS]-(Tabla1[V. EXONERACIONES]+Tabla1[[#This Row],[V. SIMIT CON RESOLUCION]]+Tabla1[[#This Row],[V. SIMIT SIN RESOLUCION]]+Tabla1[[#This Row],[V. RECAUDOS COMPARENDOS]]+Tabla1[[#This Row],[V. RECAUDOS RESOLUCIONES]])</f>
        <v>2934703</v>
      </c>
      <c r="S1584" s="11">
        <f>IFERROR(VLOOKUP(Tabla1[[#This Row],[FECHA]],'RECAUDOS LOCALES'!A:D,4,FALSE),0)</f>
        <v>5</v>
      </c>
      <c r="T1584" s="9">
        <f>IFERROR(VLOOKUP(Tabla1[[#This Row],[FECHA]],'RECAUDOS LOCALES'!A:D,3,FALSE),0)</f>
        <v>497173</v>
      </c>
      <c r="U1584" s="11">
        <f>IFERROR(VLOOKUP(Tabla1[[#This Row],[FECHA]],'RECAUDOS EXTERNOS'!A:D,4,FALSE),0)</f>
        <v>7</v>
      </c>
      <c r="V1584" s="9">
        <f>IFERROR(VLOOKUP(Tabla1[[#This Row],[FECHA]],'RECAUDOS EXTERNOS'!A:D,3,FALSE),0)</f>
        <v>1844605</v>
      </c>
    </row>
    <row r="1585" spans="1:22" x14ac:dyDescent="0.25">
      <c r="A1585" s="1">
        <v>39144</v>
      </c>
      <c r="B1585" s="3" t="s">
        <v>5</v>
      </c>
      <c r="C1585" s="2">
        <v>39142</v>
      </c>
      <c r="D1585" s="5">
        <f>YEAR(Tabla1[[#This Row],[FECHA]])</f>
        <v>2007</v>
      </c>
      <c r="E1585" s="5">
        <f>IFERROR(VLOOKUP(Tabla1[[#This Row],[FECHA]],'COMPARENDOS TOTALES'!A:D,4,FALSE),0)</f>
        <v>24</v>
      </c>
      <c r="F1585" s="9">
        <f>IFERROR(VLOOKUP(Tabla1[[#This Row],[FECHA]],'COMPARENDOS TOTALES'!A:D,3,FALSE),0)</f>
        <v>6968112</v>
      </c>
      <c r="G1585" s="5">
        <f>IFERROR(VLOOKUP(Tabla1[[#This Row],[FECHA]],EXONERACIONES!A:D,4,FALSE),0)</f>
        <v>9</v>
      </c>
      <c r="H1585" s="9">
        <f>IFERROR(VLOOKUP(Tabla1[[#This Row],[FECHA]],EXONERACIONES!A:D,3,FALSE),0)</f>
        <v>2501003</v>
      </c>
      <c r="I1585" s="5">
        <f>IFERROR(VLOOKUP(Tabla1[[#This Row],[FECHA]],'SIMIT CON RES'!A:D,4,FALSE),0)</f>
        <v>0</v>
      </c>
      <c r="J1585" s="9">
        <f>IFERROR(VLOOKUP(Tabla1[[#This Row],[FECHA]],'SIMIT CON RES'!A:D,3,FALSE),0)</f>
        <v>0</v>
      </c>
      <c r="K1585">
        <f>IFERROR(VLOOKUP(Tabla1[[#This Row],[FECHA]],'SIMIT SIN RES'!A:D,4,FALSE),0)</f>
        <v>0</v>
      </c>
      <c r="L1585" s="9">
        <f>IFERROR(VLOOKUP(Tabla1[[#This Row],[FECHA]],'SIMIT SIN RES'!A:D,3,FALSE),0)</f>
        <v>0</v>
      </c>
      <c r="M1585" s="5">
        <f>IFERROR(VLOOKUP(Tabla1[[#This Row],[FECHA]],'RECAUDOS DE COMPARENDOS'!A:D,4,FALSE),0)</f>
        <v>1</v>
      </c>
      <c r="N1585" s="9">
        <f>IFERROR(VLOOKUP(Tabla1[[#This Row],[FECHA]],'RECAUDOS DE COMPARENDOS'!A:D,3,FALSE),0)</f>
        <v>216850</v>
      </c>
      <c r="O1585" s="5">
        <f>IFERROR(VLOOKUP(Tabla1[[#This Row],[FECHA]],'RECAUDOS DE RESOLUCIONES'!A:D,4,FALSE),0)</f>
        <v>0</v>
      </c>
      <c r="P1585" s="9">
        <f>IFERROR(VLOOKUP(Tabla1[[#This Row],[FECHA]],'RECAUDOS DE RESOLUCIONES'!A:D,3,FALSE),0)</f>
        <v>0</v>
      </c>
      <c r="Q158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14</v>
      </c>
      <c r="R1585" s="9">
        <f>Tabla1[V. COMPARENDOS]-(Tabla1[V. EXONERACIONES]+Tabla1[[#This Row],[V. SIMIT CON RESOLUCION]]+Tabla1[[#This Row],[V. SIMIT SIN RESOLUCION]]+Tabla1[[#This Row],[V. RECAUDOS COMPARENDOS]]+Tabla1[[#This Row],[V. RECAUDOS RESOLUCIONES]])</f>
        <v>4250259</v>
      </c>
      <c r="S1585" s="11">
        <f>IFERROR(VLOOKUP(Tabla1[[#This Row],[FECHA]],'RECAUDOS LOCALES'!A:D,4,FALSE),0)</f>
        <v>0</v>
      </c>
      <c r="T1585" s="9">
        <f>IFERROR(VLOOKUP(Tabla1[[#This Row],[FECHA]],'RECAUDOS LOCALES'!A:D,3,FALSE),0)</f>
        <v>0</v>
      </c>
      <c r="U1585" s="11">
        <f>IFERROR(VLOOKUP(Tabla1[[#This Row],[FECHA]],'RECAUDOS EXTERNOS'!A:D,4,FALSE),0)</f>
        <v>0</v>
      </c>
      <c r="V1585" s="9">
        <f>IFERROR(VLOOKUP(Tabla1[[#This Row],[FECHA]],'RECAUDOS EXTERNOS'!A:D,3,FALSE),0)</f>
        <v>0</v>
      </c>
    </row>
    <row r="1586" spans="1:22" x14ac:dyDescent="0.25">
      <c r="A1586" s="1">
        <v>39145</v>
      </c>
      <c r="B1586" s="3" t="s">
        <v>4</v>
      </c>
      <c r="C1586" s="2">
        <v>39142</v>
      </c>
      <c r="D1586" s="5">
        <f>YEAR(Tabla1[[#This Row],[FECHA]])</f>
        <v>2007</v>
      </c>
      <c r="E1586" s="5">
        <f>IFERROR(VLOOKUP(Tabla1[[#This Row],[FECHA]],'COMPARENDOS TOTALES'!A:D,4,FALSE),0)</f>
        <v>22</v>
      </c>
      <c r="F1586" s="9">
        <f>IFERROR(VLOOKUP(Tabla1[[#This Row],[FECHA]],'COMPARENDOS TOTALES'!A:D,3,FALSE),0)</f>
        <v>5970653</v>
      </c>
      <c r="G1586" s="5">
        <f>IFERROR(VLOOKUP(Tabla1[[#This Row],[FECHA]],EXONERACIONES!A:D,4,FALSE),0)</f>
        <v>10</v>
      </c>
      <c r="H1586" s="9">
        <f>IFERROR(VLOOKUP(Tabla1[[#This Row],[FECHA]],EXONERACIONES!A:D,3,FALSE),0)</f>
        <v>2819050</v>
      </c>
      <c r="I1586" s="5">
        <f>IFERROR(VLOOKUP(Tabla1[[#This Row],[FECHA]],'SIMIT CON RES'!A:D,4,FALSE),0)</f>
        <v>0</v>
      </c>
      <c r="J1586" s="9">
        <f>IFERROR(VLOOKUP(Tabla1[[#This Row],[FECHA]],'SIMIT CON RES'!A:D,3,FALSE),0)</f>
        <v>0</v>
      </c>
      <c r="K1586">
        <f>IFERROR(VLOOKUP(Tabla1[[#This Row],[FECHA]],'SIMIT SIN RES'!A:D,4,FALSE),0)</f>
        <v>0</v>
      </c>
      <c r="L1586" s="9">
        <f>IFERROR(VLOOKUP(Tabla1[[#This Row],[FECHA]],'SIMIT SIN RES'!A:D,3,FALSE),0)</f>
        <v>0</v>
      </c>
      <c r="M1586" s="5">
        <f>IFERROR(VLOOKUP(Tabla1[[#This Row],[FECHA]],'RECAUDOS DE COMPARENDOS'!A:D,4,FALSE),0)</f>
        <v>3</v>
      </c>
      <c r="N1586" s="9">
        <f>IFERROR(VLOOKUP(Tabla1[[#This Row],[FECHA]],'RECAUDOS DE COMPARENDOS'!A:D,3,FALSE),0)</f>
        <v>867400</v>
      </c>
      <c r="O1586" s="5">
        <f>IFERROR(VLOOKUP(Tabla1[[#This Row],[FECHA]],'RECAUDOS DE RESOLUCIONES'!A:D,4,FALSE),0)</f>
        <v>0</v>
      </c>
      <c r="P1586" s="9">
        <f>IFERROR(VLOOKUP(Tabla1[[#This Row],[FECHA]],'RECAUDOS DE RESOLUCIONES'!A:D,3,FALSE),0)</f>
        <v>0</v>
      </c>
      <c r="Q158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9</v>
      </c>
      <c r="R1586" s="9">
        <f>Tabla1[V. COMPARENDOS]-(Tabla1[V. EXONERACIONES]+Tabla1[[#This Row],[V. SIMIT CON RESOLUCION]]+Tabla1[[#This Row],[V. SIMIT SIN RESOLUCION]]+Tabla1[[#This Row],[V. RECAUDOS COMPARENDOS]]+Tabla1[[#This Row],[V. RECAUDOS RESOLUCIONES]])</f>
        <v>2284203</v>
      </c>
      <c r="S1586" s="11">
        <f>IFERROR(VLOOKUP(Tabla1[[#This Row],[FECHA]],'RECAUDOS LOCALES'!A:D,4,FALSE),0)</f>
        <v>0</v>
      </c>
      <c r="T1586" s="9">
        <f>IFERROR(VLOOKUP(Tabla1[[#This Row],[FECHA]],'RECAUDOS LOCALES'!A:D,3,FALSE),0)</f>
        <v>0</v>
      </c>
      <c r="U1586" s="11">
        <f>IFERROR(VLOOKUP(Tabla1[[#This Row],[FECHA]],'RECAUDOS EXTERNOS'!A:D,4,FALSE),0)</f>
        <v>0</v>
      </c>
      <c r="V1586" s="9">
        <f>IFERROR(VLOOKUP(Tabla1[[#This Row],[FECHA]],'RECAUDOS EXTERNOS'!A:D,3,FALSE),0)</f>
        <v>0</v>
      </c>
    </row>
    <row r="1587" spans="1:22" x14ac:dyDescent="0.25">
      <c r="A1587" s="1">
        <v>39146</v>
      </c>
      <c r="B1587" s="3" t="s">
        <v>1</v>
      </c>
      <c r="C1587" s="2">
        <v>39142</v>
      </c>
      <c r="D1587" s="5">
        <f>YEAR(Tabla1[[#This Row],[FECHA]])</f>
        <v>2007</v>
      </c>
      <c r="E1587" s="5">
        <f>IFERROR(VLOOKUP(Tabla1[[#This Row],[FECHA]],'COMPARENDOS TOTALES'!A:D,4,FALSE),0)</f>
        <v>21</v>
      </c>
      <c r="F1587" s="9">
        <f>IFERROR(VLOOKUP(Tabla1[[#This Row],[FECHA]],'COMPARENDOS TOTALES'!A:D,3,FALSE),0)</f>
        <v>6201909</v>
      </c>
      <c r="G1587" s="5">
        <f>IFERROR(VLOOKUP(Tabla1[[#This Row],[FECHA]],EXONERACIONES!A:D,4,FALSE),0)</f>
        <v>7</v>
      </c>
      <c r="H1587" s="9">
        <f>IFERROR(VLOOKUP(Tabla1[[#This Row],[FECHA]],EXONERACIONES!A:D,3,FALSE),0)</f>
        <v>1749256</v>
      </c>
      <c r="I1587" s="5">
        <f>IFERROR(VLOOKUP(Tabla1[[#This Row],[FECHA]],'SIMIT CON RES'!A:D,4,FALSE),0)</f>
        <v>0</v>
      </c>
      <c r="J1587" s="9">
        <f>IFERROR(VLOOKUP(Tabla1[[#This Row],[FECHA]],'SIMIT CON RES'!A:D,3,FALSE),0)</f>
        <v>0</v>
      </c>
      <c r="K1587">
        <f>IFERROR(VLOOKUP(Tabla1[[#This Row],[FECHA]],'SIMIT SIN RES'!A:D,4,FALSE),0)</f>
        <v>0</v>
      </c>
      <c r="L1587" s="9">
        <f>IFERROR(VLOOKUP(Tabla1[[#This Row],[FECHA]],'SIMIT SIN RES'!A:D,3,FALSE),0)</f>
        <v>0</v>
      </c>
      <c r="M1587" s="5">
        <f>IFERROR(VLOOKUP(Tabla1[[#This Row],[FECHA]],'RECAUDOS DE COMPARENDOS'!A:D,4,FALSE),0)</f>
        <v>4</v>
      </c>
      <c r="N1587" s="9">
        <f>IFERROR(VLOOKUP(Tabla1[[#This Row],[FECHA]],'RECAUDOS DE COMPARENDOS'!A:D,3,FALSE),0)</f>
        <v>1301100</v>
      </c>
      <c r="O1587" s="5">
        <f>IFERROR(VLOOKUP(Tabla1[[#This Row],[FECHA]],'RECAUDOS DE RESOLUCIONES'!A:D,4,FALSE),0)</f>
        <v>0</v>
      </c>
      <c r="P1587" s="9">
        <f>IFERROR(VLOOKUP(Tabla1[[#This Row],[FECHA]],'RECAUDOS DE RESOLUCIONES'!A:D,3,FALSE),0)</f>
        <v>0</v>
      </c>
      <c r="Q158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10</v>
      </c>
      <c r="R1587" s="9">
        <f>Tabla1[V. COMPARENDOS]-(Tabla1[V. EXONERACIONES]+Tabla1[[#This Row],[V. SIMIT CON RESOLUCION]]+Tabla1[[#This Row],[V. SIMIT SIN RESOLUCION]]+Tabla1[[#This Row],[V. RECAUDOS COMPARENDOS]]+Tabla1[[#This Row],[V. RECAUDOS RESOLUCIONES]])</f>
        <v>3151553</v>
      </c>
      <c r="S1587" s="11">
        <f>IFERROR(VLOOKUP(Tabla1[[#This Row],[FECHA]],'RECAUDOS LOCALES'!A:D,4,FALSE),0)</f>
        <v>7</v>
      </c>
      <c r="T1587" s="9">
        <f>IFERROR(VLOOKUP(Tabla1[[#This Row],[FECHA]],'RECAUDOS LOCALES'!A:D,3,FALSE),0)</f>
        <v>801831</v>
      </c>
      <c r="U1587" s="11">
        <f>IFERROR(VLOOKUP(Tabla1[[#This Row],[FECHA]],'RECAUDOS EXTERNOS'!A:D,4,FALSE),0)</f>
        <v>7</v>
      </c>
      <c r="V1587" s="9">
        <f>IFERROR(VLOOKUP(Tabla1[[#This Row],[FECHA]],'RECAUDOS EXTERNOS'!A:D,3,FALSE),0)</f>
        <v>1347561</v>
      </c>
    </row>
    <row r="1588" spans="1:22" x14ac:dyDescent="0.25">
      <c r="A1588" s="1">
        <v>39147</v>
      </c>
      <c r="B1588" s="3" t="s">
        <v>2</v>
      </c>
      <c r="C1588" s="2">
        <v>39142</v>
      </c>
      <c r="D1588" s="5">
        <f>YEAR(Tabla1[[#This Row],[FECHA]])</f>
        <v>2007</v>
      </c>
      <c r="E1588" s="5">
        <f>IFERROR(VLOOKUP(Tabla1[[#This Row],[FECHA]],'COMPARENDOS TOTALES'!A:D,4,FALSE),0)</f>
        <v>13</v>
      </c>
      <c r="F1588" s="9">
        <f>IFERROR(VLOOKUP(Tabla1[[#This Row],[FECHA]],'COMPARENDOS TOTALES'!A:D,3,FALSE),0)</f>
        <v>4018953</v>
      </c>
      <c r="G1588" s="5">
        <f>IFERROR(VLOOKUP(Tabla1[[#This Row],[FECHA]],EXONERACIONES!A:D,4,FALSE),0)</f>
        <v>6</v>
      </c>
      <c r="H1588" s="9">
        <f>IFERROR(VLOOKUP(Tabla1[[#This Row],[FECHA]],EXONERACIONES!A:D,3,FALSE),0)</f>
        <v>1951650</v>
      </c>
      <c r="I1588" s="5">
        <f>IFERROR(VLOOKUP(Tabla1[[#This Row],[FECHA]],'SIMIT CON RES'!A:D,4,FALSE),0)</f>
        <v>0</v>
      </c>
      <c r="J1588" s="9">
        <f>IFERROR(VLOOKUP(Tabla1[[#This Row],[FECHA]],'SIMIT CON RES'!A:D,3,FALSE),0)</f>
        <v>0</v>
      </c>
      <c r="K1588">
        <f>IFERROR(VLOOKUP(Tabla1[[#This Row],[FECHA]],'SIMIT SIN RES'!A:D,4,FALSE),0)</f>
        <v>0</v>
      </c>
      <c r="L1588" s="9">
        <f>IFERROR(VLOOKUP(Tabla1[[#This Row],[FECHA]],'SIMIT SIN RES'!A:D,3,FALSE),0)</f>
        <v>0</v>
      </c>
      <c r="M1588" s="5">
        <f>IFERROR(VLOOKUP(Tabla1[[#This Row],[FECHA]],'RECAUDOS DE COMPARENDOS'!A:D,4,FALSE),0)</f>
        <v>0</v>
      </c>
      <c r="N1588" s="9">
        <f>IFERROR(VLOOKUP(Tabla1[[#This Row],[FECHA]],'RECAUDOS DE COMPARENDOS'!A:D,3,FALSE),0)</f>
        <v>0</v>
      </c>
      <c r="O1588" s="5">
        <f>IFERROR(VLOOKUP(Tabla1[[#This Row],[FECHA]],'RECAUDOS DE RESOLUCIONES'!A:D,4,FALSE),0)</f>
        <v>0</v>
      </c>
      <c r="P1588" s="9">
        <f>IFERROR(VLOOKUP(Tabla1[[#This Row],[FECHA]],'RECAUDOS DE RESOLUCIONES'!A:D,3,FALSE),0)</f>
        <v>0</v>
      </c>
      <c r="Q158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7</v>
      </c>
      <c r="R1588" s="9">
        <f>Tabla1[V. COMPARENDOS]-(Tabla1[V. EXONERACIONES]+Tabla1[[#This Row],[V. SIMIT CON RESOLUCION]]+Tabla1[[#This Row],[V. SIMIT SIN RESOLUCION]]+Tabla1[[#This Row],[V. RECAUDOS COMPARENDOS]]+Tabla1[[#This Row],[V. RECAUDOS RESOLUCIONES]])</f>
        <v>2067303</v>
      </c>
      <c r="S1588" s="11">
        <f>IFERROR(VLOOKUP(Tabla1[[#This Row],[FECHA]],'RECAUDOS LOCALES'!A:D,4,FALSE),0)</f>
        <v>9</v>
      </c>
      <c r="T1588" s="9">
        <f>IFERROR(VLOOKUP(Tabla1[[#This Row],[FECHA]],'RECAUDOS LOCALES'!A:D,3,FALSE),0)</f>
        <v>869964</v>
      </c>
      <c r="U1588" s="11">
        <f>IFERROR(VLOOKUP(Tabla1[[#This Row],[FECHA]],'RECAUDOS EXTERNOS'!A:D,4,FALSE),0)</f>
        <v>4</v>
      </c>
      <c r="V1588" s="9">
        <f>IFERROR(VLOOKUP(Tabla1[[#This Row],[FECHA]],'RECAUDOS EXTERNOS'!A:D,3,FALSE),0)</f>
        <v>884855</v>
      </c>
    </row>
    <row r="1589" spans="1:22" x14ac:dyDescent="0.25">
      <c r="A1589" s="1">
        <v>39148</v>
      </c>
      <c r="B1589" s="3" t="s">
        <v>3</v>
      </c>
      <c r="C1589" s="2">
        <v>39142</v>
      </c>
      <c r="D1589" s="5">
        <f>YEAR(Tabla1[[#This Row],[FECHA]])</f>
        <v>2007</v>
      </c>
      <c r="E1589" s="5">
        <f>IFERROR(VLOOKUP(Tabla1[[#This Row],[FECHA]],'COMPARENDOS TOTALES'!A:D,4,FALSE),0)</f>
        <v>23</v>
      </c>
      <c r="F1589" s="9">
        <f>IFERROR(VLOOKUP(Tabla1[[#This Row],[FECHA]],'COMPARENDOS TOTALES'!A:D,3,FALSE),0)</f>
        <v>5450162</v>
      </c>
      <c r="G1589" s="5">
        <f>IFERROR(VLOOKUP(Tabla1[[#This Row],[FECHA]],EXONERACIONES!A:D,4,FALSE),0)</f>
        <v>11</v>
      </c>
      <c r="H1589" s="9">
        <f>IFERROR(VLOOKUP(Tabla1[[#This Row],[FECHA]],EXONERACIONES!A:D,3,FALSE),0)</f>
        <v>2399806</v>
      </c>
      <c r="I1589" s="5">
        <f>IFERROR(VLOOKUP(Tabla1[[#This Row],[FECHA]],'SIMIT CON RES'!A:D,4,FALSE),0)</f>
        <v>0</v>
      </c>
      <c r="J1589" s="9">
        <f>IFERROR(VLOOKUP(Tabla1[[#This Row],[FECHA]],'SIMIT CON RES'!A:D,3,FALSE),0)</f>
        <v>0</v>
      </c>
      <c r="K1589">
        <f>IFERROR(VLOOKUP(Tabla1[[#This Row],[FECHA]],'SIMIT SIN RES'!A:D,4,FALSE),0)</f>
        <v>0</v>
      </c>
      <c r="L1589" s="9">
        <f>IFERROR(VLOOKUP(Tabla1[[#This Row],[FECHA]],'SIMIT SIN RES'!A:D,3,FALSE),0)</f>
        <v>0</v>
      </c>
      <c r="M1589" s="5">
        <f>IFERROR(VLOOKUP(Tabla1[[#This Row],[FECHA]],'RECAUDOS DE COMPARENDOS'!A:D,4,FALSE),0)</f>
        <v>2</v>
      </c>
      <c r="N1589" s="9">
        <f>IFERROR(VLOOKUP(Tabla1[[#This Row],[FECHA]],'RECAUDOS DE COMPARENDOS'!A:D,3,FALSE),0)</f>
        <v>433700</v>
      </c>
      <c r="O1589" s="5">
        <f>IFERROR(VLOOKUP(Tabla1[[#This Row],[FECHA]],'RECAUDOS DE RESOLUCIONES'!A:D,4,FALSE),0)</f>
        <v>0</v>
      </c>
      <c r="P1589" s="9">
        <f>IFERROR(VLOOKUP(Tabla1[[#This Row],[FECHA]],'RECAUDOS DE RESOLUCIONES'!A:D,3,FALSE),0)</f>
        <v>0</v>
      </c>
      <c r="Q158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10</v>
      </c>
      <c r="R1589" s="9">
        <f>Tabla1[V. COMPARENDOS]-(Tabla1[V. EXONERACIONES]+Tabla1[[#This Row],[V. SIMIT CON RESOLUCION]]+Tabla1[[#This Row],[V. SIMIT SIN RESOLUCION]]+Tabla1[[#This Row],[V. RECAUDOS COMPARENDOS]]+Tabla1[[#This Row],[V. RECAUDOS RESOLUCIONES]])</f>
        <v>2616656</v>
      </c>
      <c r="S1589" s="11">
        <f>IFERROR(VLOOKUP(Tabla1[[#This Row],[FECHA]],'RECAUDOS LOCALES'!A:D,4,FALSE),0)</f>
        <v>7</v>
      </c>
      <c r="T1589" s="9">
        <f>IFERROR(VLOOKUP(Tabla1[[#This Row],[FECHA]],'RECAUDOS LOCALES'!A:D,3,FALSE),0)</f>
        <v>585839</v>
      </c>
      <c r="U1589" s="11">
        <f>IFERROR(VLOOKUP(Tabla1[[#This Row],[FECHA]],'RECAUDOS EXTERNOS'!A:D,4,FALSE),0)</f>
        <v>9</v>
      </c>
      <c r="V1589" s="9">
        <f>IFERROR(VLOOKUP(Tabla1[[#This Row],[FECHA]],'RECAUDOS EXTERNOS'!A:D,3,FALSE),0)</f>
        <v>2265830</v>
      </c>
    </row>
    <row r="1590" spans="1:22" x14ac:dyDescent="0.25">
      <c r="A1590" s="1">
        <v>39149</v>
      </c>
      <c r="B1590" s="3" t="s">
        <v>6</v>
      </c>
      <c r="C1590" s="2">
        <v>39142</v>
      </c>
      <c r="D1590" s="5">
        <f>YEAR(Tabla1[[#This Row],[FECHA]])</f>
        <v>2007</v>
      </c>
      <c r="E1590" s="5">
        <f>IFERROR(VLOOKUP(Tabla1[[#This Row],[FECHA]],'COMPARENDOS TOTALES'!A:D,4,FALSE),0)</f>
        <v>24</v>
      </c>
      <c r="F1590" s="9">
        <f>IFERROR(VLOOKUP(Tabla1[[#This Row],[FECHA]],'COMPARENDOS TOTALES'!A:D,3,FALSE),0)</f>
        <v>5883862</v>
      </c>
      <c r="G1590" s="5">
        <f>IFERROR(VLOOKUP(Tabla1[[#This Row],[FECHA]],EXONERACIONES!A:D,4,FALSE),0)</f>
        <v>23</v>
      </c>
      <c r="H1590" s="9">
        <f>IFERROR(VLOOKUP(Tabla1[[#This Row],[FECHA]],EXONERACIONES!A:D,3,FALSE),0)</f>
        <v>5667012</v>
      </c>
      <c r="I1590" s="5">
        <f>IFERROR(VLOOKUP(Tabla1[[#This Row],[FECHA]],'SIMIT CON RES'!A:D,4,FALSE),0)</f>
        <v>0</v>
      </c>
      <c r="J1590" s="9">
        <f>IFERROR(VLOOKUP(Tabla1[[#This Row],[FECHA]],'SIMIT CON RES'!A:D,3,FALSE),0)</f>
        <v>0</v>
      </c>
      <c r="K1590">
        <f>IFERROR(VLOOKUP(Tabla1[[#This Row],[FECHA]],'SIMIT SIN RES'!A:D,4,FALSE),0)</f>
        <v>0</v>
      </c>
      <c r="L1590" s="9">
        <f>IFERROR(VLOOKUP(Tabla1[[#This Row],[FECHA]],'SIMIT SIN RES'!A:D,3,FALSE),0)</f>
        <v>0</v>
      </c>
      <c r="M1590" s="5">
        <f>IFERROR(VLOOKUP(Tabla1[[#This Row],[FECHA]],'RECAUDOS DE COMPARENDOS'!A:D,4,FALSE),0)</f>
        <v>0</v>
      </c>
      <c r="N1590" s="9">
        <f>IFERROR(VLOOKUP(Tabla1[[#This Row],[FECHA]],'RECAUDOS DE COMPARENDOS'!A:D,3,FALSE),0)</f>
        <v>0</v>
      </c>
      <c r="O1590" s="5">
        <f>IFERROR(VLOOKUP(Tabla1[[#This Row],[FECHA]],'RECAUDOS DE RESOLUCIONES'!A:D,4,FALSE),0)</f>
        <v>0</v>
      </c>
      <c r="P1590" s="9">
        <f>IFERROR(VLOOKUP(Tabla1[[#This Row],[FECHA]],'RECAUDOS DE RESOLUCIONES'!A:D,3,FALSE),0)</f>
        <v>0</v>
      </c>
      <c r="Q159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1590" s="9">
        <f>Tabla1[V. COMPARENDOS]-(Tabla1[V. EXONERACIONES]+Tabla1[[#This Row],[V. SIMIT CON RESOLUCION]]+Tabla1[[#This Row],[V. SIMIT SIN RESOLUCION]]+Tabla1[[#This Row],[V. RECAUDOS COMPARENDOS]]+Tabla1[[#This Row],[V. RECAUDOS RESOLUCIONES]])</f>
        <v>216850</v>
      </c>
      <c r="S1590" s="11">
        <f>IFERROR(VLOOKUP(Tabla1[[#This Row],[FECHA]],'RECAUDOS LOCALES'!A:D,4,FALSE),0)</f>
        <v>29</v>
      </c>
      <c r="T1590" s="9">
        <f>IFERROR(VLOOKUP(Tabla1[[#This Row],[FECHA]],'RECAUDOS LOCALES'!A:D,3,FALSE),0)</f>
        <v>3331457</v>
      </c>
      <c r="U1590" s="11">
        <f>IFERROR(VLOOKUP(Tabla1[[#This Row],[FECHA]],'RECAUDOS EXTERNOS'!A:D,4,FALSE),0)</f>
        <v>5</v>
      </c>
      <c r="V1590" s="9">
        <f>IFERROR(VLOOKUP(Tabla1[[#This Row],[FECHA]],'RECAUDOS EXTERNOS'!A:D,3,FALSE),0)</f>
        <v>1229405</v>
      </c>
    </row>
    <row r="1591" spans="1:22" x14ac:dyDescent="0.25">
      <c r="A1591" s="1">
        <v>39150</v>
      </c>
      <c r="B1591" s="3" t="s">
        <v>0</v>
      </c>
      <c r="C1591" s="2">
        <v>39142</v>
      </c>
      <c r="D1591" s="5">
        <f>YEAR(Tabla1[[#This Row],[FECHA]])</f>
        <v>2007</v>
      </c>
      <c r="E1591" s="5">
        <f>IFERROR(VLOOKUP(Tabla1[[#This Row],[FECHA]],'COMPARENDOS TOTALES'!A:D,4,FALSE),0)</f>
        <v>9</v>
      </c>
      <c r="F1591" s="9">
        <f>IFERROR(VLOOKUP(Tabla1[[#This Row],[FECHA]],'COMPARENDOS TOTALES'!A:D,3,FALSE),0)</f>
        <v>2067303</v>
      </c>
      <c r="G1591" s="5">
        <f>IFERROR(VLOOKUP(Tabla1[[#This Row],[FECHA]],EXONERACIONES!A:D,4,FALSE),0)</f>
        <v>6</v>
      </c>
      <c r="H1591" s="9">
        <f>IFERROR(VLOOKUP(Tabla1[[#This Row],[FECHA]],EXONERACIONES!A:D,3,FALSE),0)</f>
        <v>1416753</v>
      </c>
      <c r="I1591" s="5">
        <f>IFERROR(VLOOKUP(Tabla1[[#This Row],[FECHA]],'SIMIT CON RES'!A:D,4,FALSE),0)</f>
        <v>0</v>
      </c>
      <c r="J1591" s="9">
        <f>IFERROR(VLOOKUP(Tabla1[[#This Row],[FECHA]],'SIMIT CON RES'!A:D,3,FALSE),0)</f>
        <v>0</v>
      </c>
      <c r="K1591">
        <f>IFERROR(VLOOKUP(Tabla1[[#This Row],[FECHA]],'SIMIT SIN RES'!A:D,4,FALSE),0)</f>
        <v>0</v>
      </c>
      <c r="L1591" s="9">
        <f>IFERROR(VLOOKUP(Tabla1[[#This Row],[FECHA]],'SIMIT SIN RES'!A:D,3,FALSE),0)</f>
        <v>0</v>
      </c>
      <c r="M1591" s="5">
        <f>IFERROR(VLOOKUP(Tabla1[[#This Row],[FECHA]],'RECAUDOS DE COMPARENDOS'!A:D,4,FALSE),0)</f>
        <v>0</v>
      </c>
      <c r="N1591" s="9">
        <f>IFERROR(VLOOKUP(Tabla1[[#This Row],[FECHA]],'RECAUDOS DE COMPARENDOS'!A:D,3,FALSE),0)</f>
        <v>0</v>
      </c>
      <c r="O1591" s="5">
        <f>IFERROR(VLOOKUP(Tabla1[[#This Row],[FECHA]],'RECAUDOS DE RESOLUCIONES'!A:D,4,FALSE),0)</f>
        <v>0</v>
      </c>
      <c r="P1591" s="9">
        <f>IFERROR(VLOOKUP(Tabla1[[#This Row],[FECHA]],'RECAUDOS DE RESOLUCIONES'!A:D,3,FALSE),0)</f>
        <v>0</v>
      </c>
      <c r="Q159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1591" s="9">
        <f>Tabla1[V. COMPARENDOS]-(Tabla1[V. EXONERACIONES]+Tabla1[[#This Row],[V. SIMIT CON RESOLUCION]]+Tabla1[[#This Row],[V. SIMIT SIN RESOLUCION]]+Tabla1[[#This Row],[V. RECAUDOS COMPARENDOS]]+Tabla1[[#This Row],[V. RECAUDOS RESOLUCIONES]])</f>
        <v>650550</v>
      </c>
      <c r="S1591" s="11">
        <f>IFERROR(VLOOKUP(Tabla1[[#This Row],[FECHA]],'RECAUDOS LOCALES'!A:D,4,FALSE),0)</f>
        <v>18</v>
      </c>
      <c r="T1591" s="9">
        <f>IFERROR(VLOOKUP(Tabla1[[#This Row],[FECHA]],'RECAUDOS LOCALES'!A:D,3,FALSE),0)</f>
        <v>1999155</v>
      </c>
      <c r="U1591" s="11">
        <f>IFERROR(VLOOKUP(Tabla1[[#This Row],[FECHA]],'RECAUDOS EXTERNOS'!A:D,4,FALSE),0)</f>
        <v>6</v>
      </c>
      <c r="V1591" s="9">
        <f>IFERROR(VLOOKUP(Tabla1[[#This Row],[FECHA]],'RECAUDOS EXTERNOS'!A:D,3,FALSE),0)</f>
        <v>1174917</v>
      </c>
    </row>
    <row r="1592" spans="1:22" x14ac:dyDescent="0.25">
      <c r="A1592" s="1">
        <v>39151</v>
      </c>
      <c r="B1592" s="3" t="s">
        <v>5</v>
      </c>
      <c r="C1592" s="2">
        <v>39142</v>
      </c>
      <c r="D1592" s="5">
        <f>YEAR(Tabla1[[#This Row],[FECHA]])</f>
        <v>2007</v>
      </c>
      <c r="E1592" s="5">
        <f>IFERROR(VLOOKUP(Tabla1[[#This Row],[FECHA]],'COMPARENDOS TOTALES'!A:D,4,FALSE),0)</f>
        <v>24</v>
      </c>
      <c r="F1592" s="9">
        <f>IFERROR(VLOOKUP(Tabla1[[#This Row],[FECHA]],'COMPARENDOS TOTALES'!A:D,3,FALSE),0)</f>
        <v>7054853</v>
      </c>
      <c r="G1592" s="5">
        <f>IFERROR(VLOOKUP(Tabla1[[#This Row],[FECHA]],EXONERACIONES!A:D,4,FALSE),0)</f>
        <v>6</v>
      </c>
      <c r="H1592" s="9">
        <f>IFERROR(VLOOKUP(Tabla1[[#This Row],[FECHA]],EXONERACIONES!A:D,3,FALSE),0)</f>
        <v>1951650</v>
      </c>
      <c r="I1592" s="5">
        <f>IFERROR(VLOOKUP(Tabla1[[#This Row],[FECHA]],'SIMIT CON RES'!A:D,4,FALSE),0)</f>
        <v>0</v>
      </c>
      <c r="J1592" s="9">
        <f>IFERROR(VLOOKUP(Tabla1[[#This Row],[FECHA]],'SIMIT CON RES'!A:D,3,FALSE),0)</f>
        <v>0</v>
      </c>
      <c r="K1592">
        <f>IFERROR(VLOOKUP(Tabla1[[#This Row],[FECHA]],'SIMIT SIN RES'!A:D,4,FALSE),0)</f>
        <v>0</v>
      </c>
      <c r="L1592" s="9">
        <f>IFERROR(VLOOKUP(Tabla1[[#This Row],[FECHA]],'SIMIT SIN RES'!A:D,3,FALSE),0)</f>
        <v>0</v>
      </c>
      <c r="M1592" s="5">
        <f>IFERROR(VLOOKUP(Tabla1[[#This Row],[FECHA]],'RECAUDOS DE COMPARENDOS'!A:D,4,FALSE),0)</f>
        <v>4</v>
      </c>
      <c r="N1592" s="9">
        <f>IFERROR(VLOOKUP(Tabla1[[#This Row],[FECHA]],'RECAUDOS DE COMPARENDOS'!A:D,3,FALSE),0)</f>
        <v>983053</v>
      </c>
      <c r="O1592" s="5">
        <f>IFERROR(VLOOKUP(Tabla1[[#This Row],[FECHA]],'RECAUDOS DE RESOLUCIONES'!A:D,4,FALSE),0)</f>
        <v>0</v>
      </c>
      <c r="P1592" s="9">
        <f>IFERROR(VLOOKUP(Tabla1[[#This Row],[FECHA]],'RECAUDOS DE RESOLUCIONES'!A:D,3,FALSE),0)</f>
        <v>0</v>
      </c>
      <c r="Q159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14</v>
      </c>
      <c r="R1592" s="9">
        <f>Tabla1[V. COMPARENDOS]-(Tabla1[V. EXONERACIONES]+Tabla1[[#This Row],[V. SIMIT CON RESOLUCION]]+Tabla1[[#This Row],[V. SIMIT SIN RESOLUCION]]+Tabla1[[#This Row],[V. RECAUDOS COMPARENDOS]]+Tabla1[[#This Row],[V. RECAUDOS RESOLUCIONES]])</f>
        <v>4120150</v>
      </c>
      <c r="S1592" s="11">
        <f>IFERROR(VLOOKUP(Tabla1[[#This Row],[FECHA]],'RECAUDOS LOCALES'!A:D,4,FALSE),0)</f>
        <v>0</v>
      </c>
      <c r="T1592" s="9">
        <f>IFERROR(VLOOKUP(Tabla1[[#This Row],[FECHA]],'RECAUDOS LOCALES'!A:D,3,FALSE),0)</f>
        <v>0</v>
      </c>
      <c r="U1592" s="11">
        <f>IFERROR(VLOOKUP(Tabla1[[#This Row],[FECHA]],'RECAUDOS EXTERNOS'!A:D,4,FALSE),0)</f>
        <v>0</v>
      </c>
      <c r="V1592" s="9">
        <f>IFERROR(VLOOKUP(Tabla1[[#This Row],[FECHA]],'RECAUDOS EXTERNOS'!A:D,3,FALSE),0)</f>
        <v>0</v>
      </c>
    </row>
    <row r="1593" spans="1:22" x14ac:dyDescent="0.25">
      <c r="A1593" s="1">
        <v>39152</v>
      </c>
      <c r="B1593" s="3" t="s">
        <v>4</v>
      </c>
      <c r="C1593" s="2">
        <v>39142</v>
      </c>
      <c r="D1593" s="5">
        <f>YEAR(Tabla1[[#This Row],[FECHA]])</f>
        <v>2007</v>
      </c>
      <c r="E1593" s="5">
        <f>IFERROR(VLOOKUP(Tabla1[[#This Row],[FECHA]],'COMPARENDOS TOTALES'!A:D,4,FALSE),0)</f>
        <v>28</v>
      </c>
      <c r="F1593" s="9">
        <f>IFERROR(VLOOKUP(Tabla1[[#This Row],[FECHA]],'COMPARENDOS TOTALES'!A:D,3,FALSE),0)</f>
        <v>5985059</v>
      </c>
      <c r="G1593" s="5">
        <f>IFERROR(VLOOKUP(Tabla1[[#This Row],[FECHA]],EXONERACIONES!A:D,4,FALSE),0)</f>
        <v>17</v>
      </c>
      <c r="H1593" s="9">
        <f>IFERROR(VLOOKUP(Tabla1[[#This Row],[FECHA]],EXONERACIONES!A:D,3,FALSE),0)</f>
        <v>3382859</v>
      </c>
      <c r="I1593" s="5">
        <f>IFERROR(VLOOKUP(Tabla1[[#This Row],[FECHA]],'SIMIT CON RES'!A:D,4,FALSE),0)</f>
        <v>0</v>
      </c>
      <c r="J1593" s="9">
        <f>IFERROR(VLOOKUP(Tabla1[[#This Row],[FECHA]],'SIMIT CON RES'!A:D,3,FALSE),0)</f>
        <v>0</v>
      </c>
      <c r="K1593">
        <f>IFERROR(VLOOKUP(Tabla1[[#This Row],[FECHA]],'SIMIT SIN RES'!A:D,4,FALSE),0)</f>
        <v>0</v>
      </c>
      <c r="L1593" s="9">
        <f>IFERROR(VLOOKUP(Tabla1[[#This Row],[FECHA]],'SIMIT SIN RES'!A:D,3,FALSE),0)</f>
        <v>0</v>
      </c>
      <c r="M1593" s="5">
        <f>IFERROR(VLOOKUP(Tabla1[[#This Row],[FECHA]],'RECAUDOS DE COMPARENDOS'!A:D,4,FALSE),0)</f>
        <v>1</v>
      </c>
      <c r="N1593" s="9">
        <f>IFERROR(VLOOKUP(Tabla1[[#This Row],[FECHA]],'RECAUDOS DE COMPARENDOS'!A:D,3,FALSE),0)</f>
        <v>216850</v>
      </c>
      <c r="O1593" s="5">
        <f>IFERROR(VLOOKUP(Tabla1[[#This Row],[FECHA]],'RECAUDOS DE RESOLUCIONES'!A:D,4,FALSE),0)</f>
        <v>0</v>
      </c>
      <c r="P1593" s="9">
        <f>IFERROR(VLOOKUP(Tabla1[[#This Row],[FECHA]],'RECAUDOS DE RESOLUCIONES'!A:D,3,FALSE),0)</f>
        <v>0</v>
      </c>
      <c r="Q159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10</v>
      </c>
      <c r="R1593" s="9">
        <f>Tabla1[V. COMPARENDOS]-(Tabla1[V. EXONERACIONES]+Tabla1[[#This Row],[V. SIMIT CON RESOLUCION]]+Tabla1[[#This Row],[V. SIMIT SIN RESOLUCION]]+Tabla1[[#This Row],[V. RECAUDOS COMPARENDOS]]+Tabla1[[#This Row],[V. RECAUDOS RESOLUCIONES]])</f>
        <v>2385350</v>
      </c>
      <c r="S1593" s="11">
        <f>IFERROR(VLOOKUP(Tabla1[[#This Row],[FECHA]],'RECAUDOS LOCALES'!A:D,4,FALSE),0)</f>
        <v>0</v>
      </c>
      <c r="T1593" s="9">
        <f>IFERROR(VLOOKUP(Tabla1[[#This Row],[FECHA]],'RECAUDOS LOCALES'!A:D,3,FALSE),0)</f>
        <v>0</v>
      </c>
      <c r="U1593" s="11">
        <f>IFERROR(VLOOKUP(Tabla1[[#This Row],[FECHA]],'RECAUDOS EXTERNOS'!A:D,4,FALSE),0)</f>
        <v>0</v>
      </c>
      <c r="V1593" s="9">
        <f>IFERROR(VLOOKUP(Tabla1[[#This Row],[FECHA]],'RECAUDOS EXTERNOS'!A:D,3,FALSE),0)</f>
        <v>0</v>
      </c>
    </row>
    <row r="1594" spans="1:22" x14ac:dyDescent="0.25">
      <c r="A1594" s="1">
        <v>39153</v>
      </c>
      <c r="B1594" s="3" t="s">
        <v>1</v>
      </c>
      <c r="C1594" s="2">
        <v>39142</v>
      </c>
      <c r="D1594" s="5">
        <f>YEAR(Tabla1[[#This Row],[FECHA]])</f>
        <v>2007</v>
      </c>
      <c r="E1594" s="5">
        <f>IFERROR(VLOOKUP(Tabla1[[#This Row],[FECHA]],'COMPARENDOS TOTALES'!A:D,4,FALSE),0)</f>
        <v>15</v>
      </c>
      <c r="F1594" s="9">
        <f>IFERROR(VLOOKUP(Tabla1[[#This Row],[FECHA]],'COMPARENDOS TOTALES'!A:D,3,FALSE),0)</f>
        <v>3180465</v>
      </c>
      <c r="G1594" s="5">
        <f>IFERROR(VLOOKUP(Tabla1[[#This Row],[FECHA]],EXONERACIONES!A:D,4,FALSE),0)</f>
        <v>9</v>
      </c>
      <c r="H1594" s="9">
        <f>IFERROR(VLOOKUP(Tabla1[[#This Row],[FECHA]],EXONERACIONES!A:D,3,FALSE),0)</f>
        <v>1864909</v>
      </c>
      <c r="I1594" s="5">
        <f>IFERROR(VLOOKUP(Tabla1[[#This Row],[FECHA]],'SIMIT CON RES'!A:D,4,FALSE),0)</f>
        <v>0</v>
      </c>
      <c r="J1594" s="9">
        <f>IFERROR(VLOOKUP(Tabla1[[#This Row],[FECHA]],'SIMIT CON RES'!A:D,3,FALSE),0)</f>
        <v>0</v>
      </c>
      <c r="K1594">
        <f>IFERROR(VLOOKUP(Tabla1[[#This Row],[FECHA]],'SIMIT SIN RES'!A:D,4,FALSE),0)</f>
        <v>0</v>
      </c>
      <c r="L1594" s="9">
        <f>IFERROR(VLOOKUP(Tabla1[[#This Row],[FECHA]],'SIMIT SIN RES'!A:D,3,FALSE),0)</f>
        <v>0</v>
      </c>
      <c r="M1594" s="5">
        <f>IFERROR(VLOOKUP(Tabla1[[#This Row],[FECHA]],'RECAUDOS DE COMPARENDOS'!A:D,4,FALSE),0)</f>
        <v>2</v>
      </c>
      <c r="N1594" s="9">
        <f>IFERROR(VLOOKUP(Tabla1[[#This Row],[FECHA]],'RECAUDOS DE COMPARENDOS'!A:D,3,FALSE),0)</f>
        <v>433700</v>
      </c>
      <c r="O1594" s="5">
        <f>IFERROR(VLOOKUP(Tabla1[[#This Row],[FECHA]],'RECAUDOS DE RESOLUCIONES'!A:D,4,FALSE),0)</f>
        <v>0</v>
      </c>
      <c r="P1594" s="9">
        <f>IFERROR(VLOOKUP(Tabla1[[#This Row],[FECHA]],'RECAUDOS DE RESOLUCIONES'!A:D,3,FALSE),0)</f>
        <v>0</v>
      </c>
      <c r="Q159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1594" s="9">
        <f>Tabla1[V. COMPARENDOS]-(Tabla1[V. EXONERACIONES]+Tabla1[[#This Row],[V. SIMIT CON RESOLUCION]]+Tabla1[[#This Row],[V. SIMIT SIN RESOLUCION]]+Tabla1[[#This Row],[V. RECAUDOS COMPARENDOS]]+Tabla1[[#This Row],[V. RECAUDOS RESOLUCIONES]])</f>
        <v>881856</v>
      </c>
      <c r="S1594" s="11">
        <f>IFERROR(VLOOKUP(Tabla1[[#This Row],[FECHA]],'RECAUDOS LOCALES'!A:D,4,FALSE),0)</f>
        <v>5</v>
      </c>
      <c r="T1594" s="9">
        <f>IFERROR(VLOOKUP(Tabla1[[#This Row],[FECHA]],'RECAUDOS LOCALES'!A:D,3,FALSE),0)</f>
        <v>502724</v>
      </c>
      <c r="U1594" s="11">
        <f>IFERROR(VLOOKUP(Tabla1[[#This Row],[FECHA]],'RECAUDOS EXTERNOS'!A:D,4,FALSE),0)</f>
        <v>10</v>
      </c>
      <c r="V1594" s="9">
        <f>IFERROR(VLOOKUP(Tabla1[[#This Row],[FECHA]],'RECAUDOS EXTERNOS'!A:D,3,FALSE),0)</f>
        <v>1907975</v>
      </c>
    </row>
    <row r="1595" spans="1:22" x14ac:dyDescent="0.25">
      <c r="A1595" s="1">
        <v>39154</v>
      </c>
      <c r="B1595" s="3" t="s">
        <v>2</v>
      </c>
      <c r="C1595" s="2">
        <v>39142</v>
      </c>
      <c r="D1595" s="5">
        <f>YEAR(Tabla1[[#This Row],[FECHA]])</f>
        <v>2007</v>
      </c>
      <c r="E1595" s="5">
        <f>IFERROR(VLOOKUP(Tabla1[[#This Row],[FECHA]],'COMPARENDOS TOTALES'!A:D,4,FALSE),0)</f>
        <v>20</v>
      </c>
      <c r="F1595" s="9">
        <f>IFERROR(VLOOKUP(Tabla1[[#This Row],[FECHA]],'COMPARENDOS TOTALES'!A:D,3,FALSE),0)</f>
        <v>5638100</v>
      </c>
      <c r="G1595" s="5">
        <f>IFERROR(VLOOKUP(Tabla1[[#This Row],[FECHA]],EXONERACIONES!A:D,4,FALSE),0)</f>
        <v>8</v>
      </c>
      <c r="H1595" s="9">
        <f>IFERROR(VLOOKUP(Tabla1[[#This Row],[FECHA]],EXONERACIONES!A:D,3,FALSE),0)</f>
        <v>1951650</v>
      </c>
      <c r="I1595" s="5">
        <f>IFERROR(VLOOKUP(Tabla1[[#This Row],[FECHA]],'SIMIT CON RES'!A:D,4,FALSE),0)</f>
        <v>0</v>
      </c>
      <c r="J1595" s="9">
        <f>IFERROR(VLOOKUP(Tabla1[[#This Row],[FECHA]],'SIMIT CON RES'!A:D,3,FALSE),0)</f>
        <v>0</v>
      </c>
      <c r="K1595">
        <f>IFERROR(VLOOKUP(Tabla1[[#This Row],[FECHA]],'SIMIT SIN RES'!A:D,4,FALSE),0)</f>
        <v>0</v>
      </c>
      <c r="L1595" s="9">
        <f>IFERROR(VLOOKUP(Tabla1[[#This Row],[FECHA]],'SIMIT SIN RES'!A:D,3,FALSE),0)</f>
        <v>0</v>
      </c>
      <c r="M1595" s="5">
        <f>IFERROR(VLOOKUP(Tabla1[[#This Row],[FECHA]],'RECAUDOS DE COMPARENDOS'!A:D,4,FALSE),0)</f>
        <v>2</v>
      </c>
      <c r="N1595" s="9">
        <f>IFERROR(VLOOKUP(Tabla1[[#This Row],[FECHA]],'RECAUDOS DE COMPARENDOS'!A:D,3,FALSE),0)</f>
        <v>650550</v>
      </c>
      <c r="O1595" s="5">
        <f>IFERROR(VLOOKUP(Tabla1[[#This Row],[FECHA]],'RECAUDOS DE RESOLUCIONES'!A:D,4,FALSE),0)</f>
        <v>1</v>
      </c>
      <c r="P1595" s="9">
        <f>IFERROR(VLOOKUP(Tabla1[[#This Row],[FECHA]],'RECAUDOS DE RESOLUCIONES'!A:D,3,FALSE),0)</f>
        <v>433700</v>
      </c>
      <c r="Q159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9</v>
      </c>
      <c r="R1595" s="9">
        <f>Tabla1[V. COMPARENDOS]-(Tabla1[V. EXONERACIONES]+Tabla1[[#This Row],[V. SIMIT CON RESOLUCION]]+Tabla1[[#This Row],[V. SIMIT SIN RESOLUCION]]+Tabla1[[#This Row],[V. RECAUDOS COMPARENDOS]]+Tabla1[[#This Row],[V. RECAUDOS RESOLUCIONES]])</f>
        <v>2602200</v>
      </c>
      <c r="S1595" s="11">
        <f>IFERROR(VLOOKUP(Tabla1[[#This Row],[FECHA]],'RECAUDOS LOCALES'!A:D,4,FALSE),0)</f>
        <v>11</v>
      </c>
      <c r="T1595" s="9">
        <f>IFERROR(VLOOKUP(Tabla1[[#This Row],[FECHA]],'RECAUDOS LOCALES'!A:D,3,FALSE),0)</f>
        <v>1268303</v>
      </c>
      <c r="U1595" s="11">
        <f>IFERROR(VLOOKUP(Tabla1[[#This Row],[FECHA]],'RECAUDOS EXTERNOS'!A:D,4,FALSE),0)</f>
        <v>12</v>
      </c>
      <c r="V1595" s="9">
        <f>IFERROR(VLOOKUP(Tabla1[[#This Row],[FECHA]],'RECAUDOS EXTERNOS'!A:D,3,FALSE),0)</f>
        <v>2707225</v>
      </c>
    </row>
    <row r="1596" spans="1:22" x14ac:dyDescent="0.25">
      <c r="A1596" s="1">
        <v>39155</v>
      </c>
      <c r="B1596" s="3" t="s">
        <v>3</v>
      </c>
      <c r="C1596" s="2">
        <v>39142</v>
      </c>
      <c r="D1596" s="5">
        <f>YEAR(Tabla1[[#This Row],[FECHA]])</f>
        <v>2007</v>
      </c>
      <c r="E1596" s="5">
        <f>IFERROR(VLOOKUP(Tabla1[[#This Row],[FECHA]],'COMPARENDOS TOTALES'!A:D,4,FALSE),0)</f>
        <v>39</v>
      </c>
      <c r="F1596" s="9">
        <f>IFERROR(VLOOKUP(Tabla1[[#This Row],[FECHA]],'COMPARENDOS TOTALES'!A:D,3,FALSE),0)</f>
        <v>10987065</v>
      </c>
      <c r="G1596" s="5">
        <f>IFERROR(VLOOKUP(Tabla1[[#This Row],[FECHA]],EXONERACIONES!A:D,4,FALSE),0)</f>
        <v>21</v>
      </c>
      <c r="H1596" s="9">
        <f>IFERROR(VLOOKUP(Tabla1[[#This Row],[FECHA]],EXONERACIONES!A:D,3,FALSE),0)</f>
        <v>6418759</v>
      </c>
      <c r="I1596" s="5">
        <f>IFERROR(VLOOKUP(Tabla1[[#This Row],[FECHA]],'SIMIT CON RES'!A:D,4,FALSE),0)</f>
        <v>0</v>
      </c>
      <c r="J1596" s="9">
        <f>IFERROR(VLOOKUP(Tabla1[[#This Row],[FECHA]],'SIMIT CON RES'!A:D,3,FALSE),0)</f>
        <v>0</v>
      </c>
      <c r="K1596">
        <f>IFERROR(VLOOKUP(Tabla1[[#This Row],[FECHA]],'SIMIT SIN RES'!A:D,4,FALSE),0)</f>
        <v>0</v>
      </c>
      <c r="L1596" s="9">
        <f>IFERROR(VLOOKUP(Tabla1[[#This Row],[FECHA]],'SIMIT SIN RES'!A:D,3,FALSE),0)</f>
        <v>0</v>
      </c>
      <c r="M1596" s="5">
        <f>IFERROR(VLOOKUP(Tabla1[[#This Row],[FECHA]],'RECAUDOS DE COMPARENDOS'!A:D,4,FALSE),0)</f>
        <v>4</v>
      </c>
      <c r="N1596" s="9">
        <f>IFERROR(VLOOKUP(Tabla1[[#This Row],[FECHA]],'RECAUDOS DE COMPARENDOS'!A:D,3,FALSE),0)</f>
        <v>983053</v>
      </c>
      <c r="O1596" s="5">
        <f>IFERROR(VLOOKUP(Tabla1[[#This Row],[FECHA]],'RECAUDOS DE RESOLUCIONES'!A:D,4,FALSE),0)</f>
        <v>1</v>
      </c>
      <c r="P1596" s="9">
        <f>IFERROR(VLOOKUP(Tabla1[[#This Row],[FECHA]],'RECAUDOS DE RESOLUCIONES'!A:D,3,FALSE),0)</f>
        <v>216850</v>
      </c>
      <c r="Q159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13</v>
      </c>
      <c r="R1596" s="9">
        <f>Tabla1[V. COMPARENDOS]-(Tabla1[V. EXONERACIONES]+Tabla1[[#This Row],[V. SIMIT CON RESOLUCION]]+Tabla1[[#This Row],[V. SIMIT SIN RESOLUCION]]+Tabla1[[#This Row],[V. RECAUDOS COMPARENDOS]]+Tabla1[[#This Row],[V. RECAUDOS RESOLUCIONES]])</f>
        <v>3368403</v>
      </c>
      <c r="S1596" s="11">
        <f>IFERROR(VLOOKUP(Tabla1[[#This Row],[FECHA]],'RECAUDOS LOCALES'!A:D,4,FALSE),0)</f>
        <v>2</v>
      </c>
      <c r="T1596" s="9">
        <f>IFERROR(VLOOKUP(Tabla1[[#This Row],[FECHA]],'RECAUDOS LOCALES'!A:D,3,FALSE),0)</f>
        <v>204000</v>
      </c>
      <c r="U1596" s="11">
        <f>IFERROR(VLOOKUP(Tabla1[[#This Row],[FECHA]],'RECAUDOS EXTERNOS'!A:D,4,FALSE),0)</f>
        <v>9</v>
      </c>
      <c r="V1596" s="9">
        <f>IFERROR(VLOOKUP(Tabla1[[#This Row],[FECHA]],'RECAUDOS EXTERNOS'!A:D,3,FALSE),0)</f>
        <v>2282842</v>
      </c>
    </row>
    <row r="1597" spans="1:22" x14ac:dyDescent="0.25">
      <c r="A1597" s="1">
        <v>39156</v>
      </c>
      <c r="B1597" s="3" t="s">
        <v>6</v>
      </c>
      <c r="C1597" s="2">
        <v>39142</v>
      </c>
      <c r="D1597" s="5">
        <f>YEAR(Tabla1[[#This Row],[FECHA]])</f>
        <v>2007</v>
      </c>
      <c r="E1597" s="5">
        <f>IFERROR(VLOOKUP(Tabla1[[#This Row],[FECHA]],'COMPARENDOS TOTALES'!A:D,4,FALSE),0)</f>
        <v>21</v>
      </c>
      <c r="F1597" s="9">
        <f>IFERROR(VLOOKUP(Tabla1[[#This Row],[FECHA]],'COMPARENDOS TOTALES'!A:D,3,FALSE),0)</f>
        <v>5869406</v>
      </c>
      <c r="G1597" s="5">
        <f>IFERROR(VLOOKUP(Tabla1[[#This Row],[FECHA]],EXONERACIONES!A:D,4,FALSE),0)</f>
        <v>10</v>
      </c>
      <c r="H1597" s="9">
        <f>IFERROR(VLOOKUP(Tabla1[[#This Row],[FECHA]],EXONERACIONES!A:D,3,FALSE),0)</f>
        <v>2616656</v>
      </c>
      <c r="I1597" s="5">
        <f>IFERROR(VLOOKUP(Tabla1[[#This Row],[FECHA]],'SIMIT CON RES'!A:D,4,FALSE),0)</f>
        <v>0</v>
      </c>
      <c r="J1597" s="9">
        <f>IFERROR(VLOOKUP(Tabla1[[#This Row],[FECHA]],'SIMIT CON RES'!A:D,3,FALSE),0)</f>
        <v>0</v>
      </c>
      <c r="K1597">
        <f>IFERROR(VLOOKUP(Tabla1[[#This Row],[FECHA]],'SIMIT SIN RES'!A:D,4,FALSE),0)</f>
        <v>0</v>
      </c>
      <c r="L1597" s="9">
        <f>IFERROR(VLOOKUP(Tabla1[[#This Row],[FECHA]],'SIMIT SIN RES'!A:D,3,FALSE),0)</f>
        <v>0</v>
      </c>
      <c r="M1597" s="5">
        <f>IFERROR(VLOOKUP(Tabla1[[#This Row],[FECHA]],'RECAUDOS DE COMPARENDOS'!A:D,4,FALSE),0)</f>
        <v>2</v>
      </c>
      <c r="N1597" s="9">
        <f>IFERROR(VLOOKUP(Tabla1[[#This Row],[FECHA]],'RECAUDOS DE COMPARENDOS'!A:D,3,FALSE),0)</f>
        <v>650550</v>
      </c>
      <c r="O1597" s="5">
        <f>IFERROR(VLOOKUP(Tabla1[[#This Row],[FECHA]],'RECAUDOS DE RESOLUCIONES'!A:D,4,FALSE),0)</f>
        <v>0</v>
      </c>
      <c r="P1597" s="9">
        <f>IFERROR(VLOOKUP(Tabla1[[#This Row],[FECHA]],'RECAUDOS DE RESOLUCIONES'!A:D,3,FALSE),0)</f>
        <v>0</v>
      </c>
      <c r="Q159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9</v>
      </c>
      <c r="R1597" s="9">
        <f>Tabla1[V. COMPARENDOS]-(Tabla1[V. EXONERACIONES]+Tabla1[[#This Row],[V. SIMIT CON RESOLUCION]]+Tabla1[[#This Row],[V. SIMIT SIN RESOLUCION]]+Tabla1[[#This Row],[V. RECAUDOS COMPARENDOS]]+Tabla1[[#This Row],[V. RECAUDOS RESOLUCIONES]])</f>
        <v>2602200</v>
      </c>
      <c r="S1597" s="11">
        <f>IFERROR(VLOOKUP(Tabla1[[#This Row],[FECHA]],'RECAUDOS LOCALES'!A:D,4,FALSE),0)</f>
        <v>12</v>
      </c>
      <c r="T1597" s="9">
        <f>IFERROR(VLOOKUP(Tabla1[[#This Row],[FECHA]],'RECAUDOS LOCALES'!A:D,3,FALSE),0)</f>
        <v>1517358</v>
      </c>
      <c r="U1597" s="11">
        <f>IFERROR(VLOOKUP(Tabla1[[#This Row],[FECHA]],'RECAUDOS EXTERNOS'!A:D,4,FALSE),0)</f>
        <v>7</v>
      </c>
      <c r="V1597" s="9">
        <f>IFERROR(VLOOKUP(Tabla1[[#This Row],[FECHA]],'RECAUDOS EXTERNOS'!A:D,3,FALSE),0)</f>
        <v>1998720</v>
      </c>
    </row>
    <row r="1598" spans="1:22" x14ac:dyDescent="0.25">
      <c r="A1598" s="1">
        <v>39157</v>
      </c>
      <c r="B1598" s="3" t="s">
        <v>0</v>
      </c>
      <c r="C1598" s="2">
        <v>39142</v>
      </c>
      <c r="D1598" s="5">
        <f>YEAR(Tabla1[[#This Row],[FECHA]])</f>
        <v>2007</v>
      </c>
      <c r="E1598" s="5">
        <f>IFERROR(VLOOKUP(Tabla1[[#This Row],[FECHA]],'COMPARENDOS TOTALES'!A:D,4,FALSE),0)</f>
        <v>18</v>
      </c>
      <c r="F1598" s="9">
        <f>IFERROR(VLOOKUP(Tabla1[[#This Row],[FECHA]],'COMPARENDOS TOTALES'!A:D,3,FALSE),0)</f>
        <v>4568306</v>
      </c>
      <c r="G1598" s="5">
        <f>IFERROR(VLOOKUP(Tabla1[[#This Row],[FECHA]],EXONERACIONES!A:D,4,FALSE),0)</f>
        <v>9</v>
      </c>
      <c r="H1598" s="9">
        <f>IFERROR(VLOOKUP(Tabla1[[#This Row],[FECHA]],EXONERACIONES!A:D,3,FALSE),0)</f>
        <v>2717853</v>
      </c>
      <c r="I1598" s="5">
        <f>IFERROR(VLOOKUP(Tabla1[[#This Row],[FECHA]],'SIMIT CON RES'!A:D,4,FALSE),0)</f>
        <v>0</v>
      </c>
      <c r="J1598" s="9">
        <f>IFERROR(VLOOKUP(Tabla1[[#This Row],[FECHA]],'SIMIT CON RES'!A:D,3,FALSE),0)</f>
        <v>0</v>
      </c>
      <c r="K1598">
        <f>IFERROR(VLOOKUP(Tabla1[[#This Row],[FECHA]],'SIMIT SIN RES'!A:D,4,FALSE),0)</f>
        <v>0</v>
      </c>
      <c r="L1598" s="9">
        <f>IFERROR(VLOOKUP(Tabla1[[#This Row],[FECHA]],'SIMIT SIN RES'!A:D,3,FALSE),0)</f>
        <v>0</v>
      </c>
      <c r="M1598" s="5">
        <f>IFERROR(VLOOKUP(Tabla1[[#This Row],[FECHA]],'RECAUDOS DE COMPARENDOS'!A:D,4,FALSE),0)</f>
        <v>2</v>
      </c>
      <c r="N1598" s="9">
        <f>IFERROR(VLOOKUP(Tabla1[[#This Row],[FECHA]],'RECAUDOS DE COMPARENDOS'!A:D,3,FALSE),0)</f>
        <v>332503</v>
      </c>
      <c r="O1598" s="5">
        <f>IFERROR(VLOOKUP(Tabla1[[#This Row],[FECHA]],'RECAUDOS DE RESOLUCIONES'!A:D,4,FALSE),0)</f>
        <v>0</v>
      </c>
      <c r="P1598" s="9">
        <f>IFERROR(VLOOKUP(Tabla1[[#This Row],[FECHA]],'RECAUDOS DE RESOLUCIONES'!A:D,3,FALSE),0)</f>
        <v>0</v>
      </c>
      <c r="Q159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7</v>
      </c>
      <c r="R1598" s="9">
        <f>Tabla1[V. COMPARENDOS]-(Tabla1[V. EXONERACIONES]+Tabla1[[#This Row],[V. SIMIT CON RESOLUCION]]+Tabla1[[#This Row],[V. SIMIT SIN RESOLUCION]]+Tabla1[[#This Row],[V. RECAUDOS COMPARENDOS]]+Tabla1[[#This Row],[V. RECAUDOS RESOLUCIONES]])</f>
        <v>1517950</v>
      </c>
      <c r="S1598" s="11">
        <f>IFERROR(VLOOKUP(Tabla1[[#This Row],[FECHA]],'RECAUDOS LOCALES'!A:D,4,FALSE),0)</f>
        <v>3</v>
      </c>
      <c r="T1598" s="9">
        <f>IFERROR(VLOOKUP(Tabla1[[#This Row],[FECHA]],'RECAUDOS LOCALES'!A:D,3,FALSE),0)</f>
        <v>210200</v>
      </c>
      <c r="U1598" s="11">
        <f>IFERROR(VLOOKUP(Tabla1[[#This Row],[FECHA]],'RECAUDOS EXTERNOS'!A:D,4,FALSE),0)</f>
        <v>5</v>
      </c>
      <c r="V1598" s="9">
        <f>IFERROR(VLOOKUP(Tabla1[[#This Row],[FECHA]],'RECAUDOS EXTERNOS'!A:D,3,FALSE),0)</f>
        <v>1418550</v>
      </c>
    </row>
    <row r="1599" spans="1:22" x14ac:dyDescent="0.25">
      <c r="A1599" s="1">
        <v>39158</v>
      </c>
      <c r="B1599" s="3" t="s">
        <v>5</v>
      </c>
      <c r="C1599" s="2">
        <v>39142</v>
      </c>
      <c r="D1599" s="5">
        <f>YEAR(Tabla1[[#This Row],[FECHA]])</f>
        <v>2007</v>
      </c>
      <c r="E1599" s="5">
        <f>IFERROR(VLOOKUP(Tabla1[[#This Row],[FECHA]],'COMPARENDOS TOTALES'!A:D,4,FALSE),0)</f>
        <v>43</v>
      </c>
      <c r="F1599" s="9">
        <f>IFERROR(VLOOKUP(Tabla1[[#This Row],[FECHA]],'COMPARENDOS TOTALES'!A:D,3,FALSE),0)</f>
        <v>10452168</v>
      </c>
      <c r="G1599" s="5">
        <f>IFERROR(VLOOKUP(Tabla1[[#This Row],[FECHA]],EXONERACIONES!A:D,4,FALSE),0)</f>
        <v>20</v>
      </c>
      <c r="H1599" s="9">
        <f>IFERROR(VLOOKUP(Tabla1[[#This Row],[FECHA]],EXONERACIONES!A:D,3,FALSE),0)</f>
        <v>5117659</v>
      </c>
      <c r="I1599" s="5">
        <f>IFERROR(VLOOKUP(Tabla1[[#This Row],[FECHA]],'SIMIT CON RES'!A:D,4,FALSE),0)</f>
        <v>0</v>
      </c>
      <c r="J1599" s="9">
        <f>IFERROR(VLOOKUP(Tabla1[[#This Row],[FECHA]],'SIMIT CON RES'!A:D,3,FALSE),0)</f>
        <v>0</v>
      </c>
      <c r="K1599">
        <f>IFERROR(VLOOKUP(Tabla1[[#This Row],[FECHA]],'SIMIT SIN RES'!A:D,4,FALSE),0)</f>
        <v>0</v>
      </c>
      <c r="L1599" s="9">
        <f>IFERROR(VLOOKUP(Tabla1[[#This Row],[FECHA]],'SIMIT SIN RES'!A:D,3,FALSE),0)</f>
        <v>0</v>
      </c>
      <c r="M1599" s="5">
        <f>IFERROR(VLOOKUP(Tabla1[[#This Row],[FECHA]],'RECAUDOS DE COMPARENDOS'!A:D,4,FALSE),0)</f>
        <v>4</v>
      </c>
      <c r="N1599" s="9">
        <f>IFERROR(VLOOKUP(Tabla1[[#This Row],[FECHA]],'RECAUDOS DE COMPARENDOS'!A:D,3,FALSE),0)</f>
        <v>766203</v>
      </c>
      <c r="O1599" s="5">
        <f>IFERROR(VLOOKUP(Tabla1[[#This Row],[FECHA]],'RECAUDOS DE RESOLUCIONES'!A:D,4,FALSE),0)</f>
        <v>0</v>
      </c>
      <c r="P1599" s="9">
        <f>IFERROR(VLOOKUP(Tabla1[[#This Row],[FECHA]],'RECAUDOS DE RESOLUCIONES'!A:D,3,FALSE),0)</f>
        <v>0</v>
      </c>
      <c r="Q159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19</v>
      </c>
      <c r="R1599" s="9">
        <f>Tabla1[V. COMPARENDOS]-(Tabla1[V. EXONERACIONES]+Tabla1[[#This Row],[V. SIMIT CON RESOLUCION]]+Tabla1[[#This Row],[V. SIMIT SIN RESOLUCION]]+Tabla1[[#This Row],[V. RECAUDOS COMPARENDOS]]+Tabla1[[#This Row],[V. RECAUDOS RESOLUCIONES]])</f>
        <v>4568306</v>
      </c>
      <c r="S1599" s="11">
        <f>IFERROR(VLOOKUP(Tabla1[[#This Row],[FECHA]],'RECAUDOS LOCALES'!A:D,4,FALSE),0)</f>
        <v>0</v>
      </c>
      <c r="T1599" s="9">
        <f>IFERROR(VLOOKUP(Tabla1[[#This Row],[FECHA]],'RECAUDOS LOCALES'!A:D,3,FALSE),0)</f>
        <v>0</v>
      </c>
      <c r="U1599" s="11">
        <f>IFERROR(VLOOKUP(Tabla1[[#This Row],[FECHA]],'RECAUDOS EXTERNOS'!A:D,4,FALSE),0)</f>
        <v>0</v>
      </c>
      <c r="V1599" s="9">
        <f>IFERROR(VLOOKUP(Tabla1[[#This Row],[FECHA]],'RECAUDOS EXTERNOS'!A:D,3,FALSE),0)</f>
        <v>0</v>
      </c>
    </row>
    <row r="1600" spans="1:22" x14ac:dyDescent="0.25">
      <c r="A1600" s="1">
        <v>39159</v>
      </c>
      <c r="B1600" s="3" t="s">
        <v>4</v>
      </c>
      <c r="C1600" s="2">
        <v>39142</v>
      </c>
      <c r="D1600" s="5">
        <f>YEAR(Tabla1[[#This Row],[FECHA]])</f>
        <v>2007</v>
      </c>
      <c r="E1600" s="5">
        <f>IFERROR(VLOOKUP(Tabla1[[#This Row],[FECHA]],'COMPARENDOS TOTALES'!A:D,4,FALSE),0)</f>
        <v>43</v>
      </c>
      <c r="F1600" s="9">
        <f>IFERROR(VLOOKUP(Tabla1[[#This Row],[FECHA]],'COMPARENDOS TOTALES'!A:D,3,FALSE),0)</f>
        <v>11738812</v>
      </c>
      <c r="G1600" s="5">
        <f>IFERROR(VLOOKUP(Tabla1[[#This Row],[FECHA]],EXONERACIONES!A:D,4,FALSE),0)</f>
        <v>24</v>
      </c>
      <c r="H1600" s="9">
        <f>IFERROR(VLOOKUP(Tabla1[[#This Row],[FECHA]],EXONERACIONES!A:D,3,FALSE),0)</f>
        <v>6838003</v>
      </c>
      <c r="I1600" s="5">
        <f>IFERROR(VLOOKUP(Tabla1[[#This Row],[FECHA]],'SIMIT CON RES'!A:D,4,FALSE),0)</f>
        <v>0</v>
      </c>
      <c r="J1600" s="9">
        <f>IFERROR(VLOOKUP(Tabla1[[#This Row],[FECHA]],'SIMIT CON RES'!A:D,3,FALSE),0)</f>
        <v>0</v>
      </c>
      <c r="K1600">
        <f>IFERROR(VLOOKUP(Tabla1[[#This Row],[FECHA]],'SIMIT SIN RES'!A:D,4,FALSE),0)</f>
        <v>0</v>
      </c>
      <c r="L1600" s="9">
        <f>IFERROR(VLOOKUP(Tabla1[[#This Row],[FECHA]],'SIMIT SIN RES'!A:D,3,FALSE),0)</f>
        <v>0</v>
      </c>
      <c r="M1600" s="5">
        <f>IFERROR(VLOOKUP(Tabla1[[#This Row],[FECHA]],'RECAUDOS DE COMPARENDOS'!A:D,4,FALSE),0)</f>
        <v>3</v>
      </c>
      <c r="N1600" s="9">
        <f>IFERROR(VLOOKUP(Tabla1[[#This Row],[FECHA]],'RECAUDOS DE COMPARENDOS'!A:D,3,FALSE),0)</f>
        <v>1301100</v>
      </c>
      <c r="O1600" s="5">
        <f>IFERROR(VLOOKUP(Tabla1[[#This Row],[FECHA]],'RECAUDOS DE RESOLUCIONES'!A:D,4,FALSE),0)</f>
        <v>0</v>
      </c>
      <c r="P1600" s="9">
        <f>IFERROR(VLOOKUP(Tabla1[[#This Row],[FECHA]],'RECAUDOS DE RESOLUCIONES'!A:D,3,FALSE),0)</f>
        <v>0</v>
      </c>
      <c r="Q160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16</v>
      </c>
      <c r="R1600" s="9">
        <f>Tabla1[V. COMPARENDOS]-(Tabla1[V. EXONERACIONES]+Tabla1[[#This Row],[V. SIMIT CON RESOLUCION]]+Tabla1[[#This Row],[V. SIMIT SIN RESOLUCION]]+Tabla1[[#This Row],[V. RECAUDOS COMPARENDOS]]+Tabla1[[#This Row],[V. RECAUDOS RESOLUCIONES]])</f>
        <v>3599709</v>
      </c>
      <c r="S1600" s="11">
        <f>IFERROR(VLOOKUP(Tabla1[[#This Row],[FECHA]],'RECAUDOS LOCALES'!A:D,4,FALSE),0)</f>
        <v>0</v>
      </c>
      <c r="T1600" s="9">
        <f>IFERROR(VLOOKUP(Tabla1[[#This Row],[FECHA]],'RECAUDOS LOCALES'!A:D,3,FALSE),0)</f>
        <v>0</v>
      </c>
      <c r="U1600" s="11">
        <f>IFERROR(VLOOKUP(Tabla1[[#This Row],[FECHA]],'RECAUDOS EXTERNOS'!A:D,4,FALSE),0)</f>
        <v>0</v>
      </c>
      <c r="V1600" s="9">
        <f>IFERROR(VLOOKUP(Tabla1[[#This Row],[FECHA]],'RECAUDOS EXTERNOS'!A:D,3,FALSE),0)</f>
        <v>0</v>
      </c>
    </row>
    <row r="1601" spans="1:22" x14ac:dyDescent="0.25">
      <c r="A1601" s="1">
        <v>39160</v>
      </c>
      <c r="B1601" s="3" t="s">
        <v>1</v>
      </c>
      <c r="C1601" s="2">
        <v>39142</v>
      </c>
      <c r="D1601" s="5">
        <f>YEAR(Tabla1[[#This Row],[FECHA]])</f>
        <v>2007</v>
      </c>
      <c r="E1601" s="5">
        <f>IFERROR(VLOOKUP(Tabla1[[#This Row],[FECHA]],'COMPARENDOS TOTALES'!A:D,4,FALSE),0)</f>
        <v>30</v>
      </c>
      <c r="F1601" s="9">
        <f>IFERROR(VLOOKUP(Tabla1[[#This Row],[FECHA]],'COMPARENDOS TOTALES'!A:D,3,FALSE),0)</f>
        <v>9324550</v>
      </c>
      <c r="G1601" s="5">
        <f>IFERROR(VLOOKUP(Tabla1[[#This Row],[FECHA]],EXONERACIONES!A:D,4,FALSE),0)</f>
        <v>11</v>
      </c>
      <c r="H1601" s="9">
        <f>IFERROR(VLOOKUP(Tabla1[[#This Row],[FECHA]],EXONERACIONES!A:D,3,FALSE),0)</f>
        <v>3469600</v>
      </c>
      <c r="I1601" s="5">
        <f>IFERROR(VLOOKUP(Tabla1[[#This Row],[FECHA]],'SIMIT CON RES'!A:D,4,FALSE),0)</f>
        <v>0</v>
      </c>
      <c r="J1601" s="9">
        <f>IFERROR(VLOOKUP(Tabla1[[#This Row],[FECHA]],'SIMIT CON RES'!A:D,3,FALSE),0)</f>
        <v>0</v>
      </c>
      <c r="K1601">
        <f>IFERROR(VLOOKUP(Tabla1[[#This Row],[FECHA]],'SIMIT SIN RES'!A:D,4,FALSE),0)</f>
        <v>0</v>
      </c>
      <c r="L1601" s="9">
        <f>IFERROR(VLOOKUP(Tabla1[[#This Row],[FECHA]],'SIMIT SIN RES'!A:D,3,FALSE),0)</f>
        <v>0</v>
      </c>
      <c r="M1601" s="5">
        <f>IFERROR(VLOOKUP(Tabla1[[#This Row],[FECHA]],'RECAUDOS DE COMPARENDOS'!A:D,4,FALSE),0)</f>
        <v>3</v>
      </c>
      <c r="N1601" s="9">
        <f>IFERROR(VLOOKUP(Tabla1[[#This Row],[FECHA]],'RECAUDOS DE COMPARENDOS'!A:D,3,FALSE),0)</f>
        <v>1084250</v>
      </c>
      <c r="O1601" s="5">
        <f>IFERROR(VLOOKUP(Tabla1[[#This Row],[FECHA]],'RECAUDOS DE RESOLUCIONES'!A:D,4,FALSE),0)</f>
        <v>0</v>
      </c>
      <c r="P1601" s="9">
        <f>IFERROR(VLOOKUP(Tabla1[[#This Row],[FECHA]],'RECAUDOS DE RESOLUCIONES'!A:D,3,FALSE),0)</f>
        <v>0</v>
      </c>
      <c r="Q160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16</v>
      </c>
      <c r="R1601" s="9">
        <f>Tabla1[V. COMPARENDOS]-(Tabla1[V. EXONERACIONES]+Tabla1[[#This Row],[V. SIMIT CON RESOLUCION]]+Tabla1[[#This Row],[V. SIMIT SIN RESOLUCION]]+Tabla1[[#This Row],[V. RECAUDOS COMPARENDOS]]+Tabla1[[#This Row],[V. RECAUDOS RESOLUCIONES]])</f>
        <v>4770700</v>
      </c>
      <c r="S1601" s="11">
        <f>IFERROR(VLOOKUP(Tabla1[[#This Row],[FECHA]],'RECAUDOS LOCALES'!A:D,4,FALSE),0)</f>
        <v>0</v>
      </c>
      <c r="T1601" s="9">
        <f>IFERROR(VLOOKUP(Tabla1[[#This Row],[FECHA]],'RECAUDOS LOCALES'!A:D,3,FALSE),0)</f>
        <v>0</v>
      </c>
      <c r="U1601" s="11">
        <f>IFERROR(VLOOKUP(Tabla1[[#This Row],[FECHA]],'RECAUDOS EXTERNOS'!A:D,4,FALSE),0)</f>
        <v>0</v>
      </c>
      <c r="V1601" s="9">
        <f>IFERROR(VLOOKUP(Tabla1[[#This Row],[FECHA]],'RECAUDOS EXTERNOS'!A:D,3,FALSE),0)</f>
        <v>0</v>
      </c>
    </row>
    <row r="1602" spans="1:22" x14ac:dyDescent="0.25">
      <c r="A1602" s="1">
        <v>39161</v>
      </c>
      <c r="B1602" s="3" t="s">
        <v>2</v>
      </c>
      <c r="C1602" s="2">
        <v>39142</v>
      </c>
      <c r="D1602" s="5">
        <f>YEAR(Tabla1[[#This Row],[FECHA]])</f>
        <v>2007</v>
      </c>
      <c r="E1602" s="5">
        <f>IFERROR(VLOOKUP(Tabla1[[#This Row],[FECHA]],'COMPARENDOS TOTALES'!A:D,4,FALSE),0)</f>
        <v>25</v>
      </c>
      <c r="F1602" s="9">
        <f>IFERROR(VLOOKUP(Tabla1[[#This Row],[FECHA]],'COMPARENDOS TOTALES'!A:D,3,FALSE),0)</f>
        <v>6404303</v>
      </c>
      <c r="G1602" s="5">
        <f>IFERROR(VLOOKUP(Tabla1[[#This Row],[FECHA]],EXONERACIONES!A:D,4,FALSE),0)</f>
        <v>14</v>
      </c>
      <c r="H1602" s="9">
        <f>IFERROR(VLOOKUP(Tabla1[[#This Row],[FECHA]],EXONERACIONES!A:D,3,FALSE),0)</f>
        <v>3686450</v>
      </c>
      <c r="I1602" s="5">
        <f>IFERROR(VLOOKUP(Tabla1[[#This Row],[FECHA]],'SIMIT CON RES'!A:D,4,FALSE),0)</f>
        <v>0</v>
      </c>
      <c r="J1602" s="9">
        <f>IFERROR(VLOOKUP(Tabla1[[#This Row],[FECHA]],'SIMIT CON RES'!A:D,3,FALSE),0)</f>
        <v>0</v>
      </c>
      <c r="K1602">
        <f>IFERROR(VLOOKUP(Tabla1[[#This Row],[FECHA]],'SIMIT SIN RES'!A:D,4,FALSE),0)</f>
        <v>0</v>
      </c>
      <c r="L1602" s="9">
        <f>IFERROR(VLOOKUP(Tabla1[[#This Row],[FECHA]],'SIMIT SIN RES'!A:D,3,FALSE),0)</f>
        <v>0</v>
      </c>
      <c r="M1602" s="5">
        <f>IFERROR(VLOOKUP(Tabla1[[#This Row],[FECHA]],'RECAUDOS DE COMPARENDOS'!A:D,4,FALSE),0)</f>
        <v>3</v>
      </c>
      <c r="N1602" s="9">
        <f>IFERROR(VLOOKUP(Tabla1[[#This Row],[FECHA]],'RECAUDOS DE COMPARENDOS'!A:D,3,FALSE),0)</f>
        <v>549353</v>
      </c>
      <c r="O1602" s="5">
        <f>IFERROR(VLOOKUP(Tabla1[[#This Row],[FECHA]],'RECAUDOS DE RESOLUCIONES'!A:D,4,FALSE),0)</f>
        <v>0</v>
      </c>
      <c r="P1602" s="9">
        <f>IFERROR(VLOOKUP(Tabla1[[#This Row],[FECHA]],'RECAUDOS DE RESOLUCIONES'!A:D,3,FALSE),0)</f>
        <v>0</v>
      </c>
      <c r="Q160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8</v>
      </c>
      <c r="R1602" s="9">
        <f>Tabla1[V. COMPARENDOS]-(Tabla1[V. EXONERACIONES]+Tabla1[[#This Row],[V. SIMIT CON RESOLUCION]]+Tabla1[[#This Row],[V. SIMIT SIN RESOLUCION]]+Tabla1[[#This Row],[V. RECAUDOS COMPARENDOS]]+Tabla1[[#This Row],[V. RECAUDOS RESOLUCIONES]])</f>
        <v>2168500</v>
      </c>
      <c r="S1602" s="11">
        <f>IFERROR(VLOOKUP(Tabla1[[#This Row],[FECHA]],'RECAUDOS LOCALES'!A:D,4,FALSE),0)</f>
        <v>0</v>
      </c>
      <c r="T1602" s="9">
        <f>IFERROR(VLOOKUP(Tabla1[[#This Row],[FECHA]],'RECAUDOS LOCALES'!A:D,3,FALSE),0)</f>
        <v>0</v>
      </c>
      <c r="U1602" s="11">
        <f>IFERROR(VLOOKUP(Tabla1[[#This Row],[FECHA]],'RECAUDOS EXTERNOS'!A:D,4,FALSE),0)</f>
        <v>6</v>
      </c>
      <c r="V1602" s="9">
        <f>IFERROR(VLOOKUP(Tabla1[[#This Row],[FECHA]],'RECAUDOS EXTERNOS'!A:D,3,FALSE),0)</f>
        <v>1134327</v>
      </c>
    </row>
    <row r="1603" spans="1:22" x14ac:dyDescent="0.25">
      <c r="A1603" s="1">
        <v>39162</v>
      </c>
      <c r="B1603" s="3" t="s">
        <v>3</v>
      </c>
      <c r="C1603" s="2">
        <v>39142</v>
      </c>
      <c r="D1603" s="5">
        <f>YEAR(Tabla1[[#This Row],[FECHA]])</f>
        <v>2007</v>
      </c>
      <c r="E1603" s="5">
        <f>IFERROR(VLOOKUP(Tabla1[[#This Row],[FECHA]],'COMPARENDOS TOTALES'!A:D,4,FALSE),0)</f>
        <v>27</v>
      </c>
      <c r="F1603" s="9">
        <f>IFERROR(VLOOKUP(Tabla1[[#This Row],[FECHA]],'COMPARENDOS TOTALES'!A:D,3,FALSE),0)</f>
        <v>6751262</v>
      </c>
      <c r="G1603" s="5">
        <f>IFERROR(VLOOKUP(Tabla1[[#This Row],[FECHA]],EXONERACIONES!A:D,4,FALSE),0)</f>
        <v>16</v>
      </c>
      <c r="H1603" s="9">
        <f>IFERROR(VLOOKUP(Tabla1[[#This Row],[FECHA]],EXONERACIONES!A:D,3,FALSE),0)</f>
        <v>3484056</v>
      </c>
      <c r="I1603" s="5">
        <f>IFERROR(VLOOKUP(Tabla1[[#This Row],[FECHA]],'SIMIT CON RES'!A:D,4,FALSE),0)</f>
        <v>0</v>
      </c>
      <c r="J1603" s="9">
        <f>IFERROR(VLOOKUP(Tabla1[[#This Row],[FECHA]],'SIMIT CON RES'!A:D,3,FALSE),0)</f>
        <v>0</v>
      </c>
      <c r="K1603">
        <f>IFERROR(VLOOKUP(Tabla1[[#This Row],[FECHA]],'SIMIT SIN RES'!A:D,4,FALSE),0)</f>
        <v>0</v>
      </c>
      <c r="L1603" s="9">
        <f>IFERROR(VLOOKUP(Tabla1[[#This Row],[FECHA]],'SIMIT SIN RES'!A:D,3,FALSE),0)</f>
        <v>0</v>
      </c>
      <c r="M1603" s="5">
        <f>IFERROR(VLOOKUP(Tabla1[[#This Row],[FECHA]],'RECAUDOS DE COMPARENDOS'!A:D,4,FALSE),0)</f>
        <v>0</v>
      </c>
      <c r="N1603" s="9">
        <f>IFERROR(VLOOKUP(Tabla1[[#This Row],[FECHA]],'RECAUDOS DE COMPARENDOS'!A:D,3,FALSE),0)</f>
        <v>0</v>
      </c>
      <c r="O1603" s="5">
        <f>IFERROR(VLOOKUP(Tabla1[[#This Row],[FECHA]],'RECAUDOS DE RESOLUCIONES'!A:D,4,FALSE),0)</f>
        <v>1</v>
      </c>
      <c r="P1603" s="9">
        <f>IFERROR(VLOOKUP(Tabla1[[#This Row],[FECHA]],'RECAUDOS DE RESOLUCIONES'!A:D,3,FALSE),0)</f>
        <v>216850</v>
      </c>
      <c r="Q160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10</v>
      </c>
      <c r="R1603" s="9">
        <f>Tabla1[V. COMPARENDOS]-(Tabla1[V. EXONERACIONES]+Tabla1[[#This Row],[V. SIMIT CON RESOLUCION]]+Tabla1[[#This Row],[V. SIMIT SIN RESOLUCION]]+Tabla1[[#This Row],[V. RECAUDOS COMPARENDOS]]+Tabla1[[#This Row],[V. RECAUDOS RESOLUCIONES]])</f>
        <v>3050356</v>
      </c>
      <c r="S1603" s="11">
        <f>IFERROR(VLOOKUP(Tabla1[[#This Row],[FECHA]],'RECAUDOS LOCALES'!A:D,4,FALSE),0)</f>
        <v>11</v>
      </c>
      <c r="T1603" s="9">
        <f>IFERROR(VLOOKUP(Tabla1[[#This Row],[FECHA]],'RECAUDOS LOCALES'!A:D,3,FALSE),0)</f>
        <v>1391735</v>
      </c>
      <c r="U1603" s="11">
        <f>IFERROR(VLOOKUP(Tabla1[[#This Row],[FECHA]],'RECAUDOS EXTERNOS'!A:D,4,FALSE),0)</f>
        <v>6</v>
      </c>
      <c r="V1603" s="9">
        <f>IFERROR(VLOOKUP(Tabla1[[#This Row],[FECHA]],'RECAUDOS EXTERNOS'!A:D,3,FALSE),0)</f>
        <v>1842465</v>
      </c>
    </row>
    <row r="1604" spans="1:22" x14ac:dyDescent="0.25">
      <c r="A1604" s="1">
        <v>39163</v>
      </c>
      <c r="B1604" s="3" t="s">
        <v>6</v>
      </c>
      <c r="C1604" s="2">
        <v>39142</v>
      </c>
      <c r="D1604" s="5">
        <f>YEAR(Tabla1[[#This Row],[FECHA]])</f>
        <v>2007</v>
      </c>
      <c r="E1604" s="5">
        <f>IFERROR(VLOOKUP(Tabla1[[#This Row],[FECHA]],'COMPARENDOS TOTALES'!A:D,4,FALSE),0)</f>
        <v>19</v>
      </c>
      <c r="F1604" s="9">
        <f>IFERROR(VLOOKUP(Tabla1[[#This Row],[FECHA]],'COMPARENDOS TOTALES'!A:D,3,FALSE),0)</f>
        <v>5002006</v>
      </c>
      <c r="G1604" s="5">
        <f>IFERROR(VLOOKUP(Tabla1[[#This Row],[FECHA]],EXONERACIONES!A:D,4,FALSE),0)</f>
        <v>7</v>
      </c>
      <c r="H1604" s="9">
        <f>IFERROR(VLOOKUP(Tabla1[[#This Row],[FECHA]],EXONERACIONES!A:D,3,FALSE),0)</f>
        <v>2067303</v>
      </c>
      <c r="I1604" s="5">
        <f>IFERROR(VLOOKUP(Tabla1[[#This Row],[FECHA]],'SIMIT CON RES'!A:D,4,FALSE),0)</f>
        <v>0</v>
      </c>
      <c r="J1604" s="9">
        <f>IFERROR(VLOOKUP(Tabla1[[#This Row],[FECHA]],'SIMIT CON RES'!A:D,3,FALSE),0)</f>
        <v>0</v>
      </c>
      <c r="K1604">
        <f>IFERROR(VLOOKUP(Tabla1[[#This Row],[FECHA]],'SIMIT SIN RES'!A:D,4,FALSE),0)</f>
        <v>0</v>
      </c>
      <c r="L1604" s="9">
        <f>IFERROR(VLOOKUP(Tabla1[[#This Row],[FECHA]],'SIMIT SIN RES'!A:D,3,FALSE),0)</f>
        <v>0</v>
      </c>
      <c r="M1604" s="5">
        <f>IFERROR(VLOOKUP(Tabla1[[#This Row],[FECHA]],'RECAUDOS DE COMPARENDOS'!A:D,4,FALSE),0)</f>
        <v>1</v>
      </c>
      <c r="N1604" s="9">
        <f>IFERROR(VLOOKUP(Tabla1[[#This Row],[FECHA]],'RECAUDOS DE COMPARENDOS'!A:D,3,FALSE),0)</f>
        <v>115653</v>
      </c>
      <c r="O1604" s="5">
        <f>IFERROR(VLOOKUP(Tabla1[[#This Row],[FECHA]],'RECAUDOS DE RESOLUCIONES'!A:D,4,FALSE),0)</f>
        <v>0</v>
      </c>
      <c r="P1604" s="9">
        <f>IFERROR(VLOOKUP(Tabla1[[#This Row],[FECHA]],'RECAUDOS DE RESOLUCIONES'!A:D,3,FALSE),0)</f>
        <v>0</v>
      </c>
      <c r="Q160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11</v>
      </c>
      <c r="R1604" s="9">
        <f>Tabla1[V. COMPARENDOS]-(Tabla1[V. EXONERACIONES]+Tabla1[[#This Row],[V. SIMIT CON RESOLUCION]]+Tabla1[[#This Row],[V. SIMIT SIN RESOLUCION]]+Tabla1[[#This Row],[V. RECAUDOS COMPARENDOS]]+Tabla1[[#This Row],[V. RECAUDOS RESOLUCIONES]])</f>
        <v>2819050</v>
      </c>
      <c r="S1604" s="11">
        <f>IFERROR(VLOOKUP(Tabla1[[#This Row],[FECHA]],'RECAUDOS LOCALES'!A:D,4,FALSE),0)</f>
        <v>9</v>
      </c>
      <c r="T1604" s="9">
        <f>IFERROR(VLOOKUP(Tabla1[[#This Row],[FECHA]],'RECAUDOS LOCALES'!A:D,3,FALSE),0)</f>
        <v>985507</v>
      </c>
      <c r="U1604" s="11">
        <f>IFERROR(VLOOKUP(Tabla1[[#This Row],[FECHA]],'RECAUDOS EXTERNOS'!A:D,4,FALSE),0)</f>
        <v>8</v>
      </c>
      <c r="V1604" s="9">
        <f>IFERROR(VLOOKUP(Tabla1[[#This Row],[FECHA]],'RECAUDOS EXTERNOS'!A:D,3,FALSE),0)</f>
        <v>1713003</v>
      </c>
    </row>
    <row r="1605" spans="1:22" x14ac:dyDescent="0.25">
      <c r="A1605" s="1">
        <v>39164</v>
      </c>
      <c r="B1605" s="3" t="s">
        <v>0</v>
      </c>
      <c r="C1605" s="2">
        <v>39142</v>
      </c>
      <c r="D1605" s="5">
        <f>YEAR(Tabla1[[#This Row],[FECHA]])</f>
        <v>2007</v>
      </c>
      <c r="E1605" s="5">
        <f>IFERROR(VLOOKUP(Tabla1[[#This Row],[FECHA]],'COMPARENDOS TOTALES'!A:D,4,FALSE),0)</f>
        <v>29</v>
      </c>
      <c r="F1605" s="9">
        <f>IFERROR(VLOOKUP(Tabla1[[#This Row],[FECHA]],'COMPARENDOS TOTALES'!A:D,3,FALSE),0)</f>
        <v>7054853</v>
      </c>
      <c r="G1605" s="5">
        <f>IFERROR(VLOOKUP(Tabla1[[#This Row],[FECHA]],EXONERACIONES!A:D,4,FALSE),0)</f>
        <v>12</v>
      </c>
      <c r="H1605" s="9">
        <f>IFERROR(VLOOKUP(Tabla1[[#This Row],[FECHA]],EXONERACIONES!A:D,3,FALSE),0)</f>
        <v>2934703</v>
      </c>
      <c r="I1605" s="5">
        <f>IFERROR(VLOOKUP(Tabla1[[#This Row],[FECHA]],'SIMIT CON RES'!A:D,4,FALSE),0)</f>
        <v>0</v>
      </c>
      <c r="J1605" s="9">
        <f>IFERROR(VLOOKUP(Tabla1[[#This Row],[FECHA]],'SIMIT CON RES'!A:D,3,FALSE),0)</f>
        <v>0</v>
      </c>
      <c r="K1605">
        <f>IFERROR(VLOOKUP(Tabla1[[#This Row],[FECHA]],'SIMIT SIN RES'!A:D,4,FALSE),0)</f>
        <v>0</v>
      </c>
      <c r="L1605" s="9">
        <f>IFERROR(VLOOKUP(Tabla1[[#This Row],[FECHA]],'SIMIT SIN RES'!A:D,3,FALSE),0)</f>
        <v>0</v>
      </c>
      <c r="M1605" s="5">
        <f>IFERROR(VLOOKUP(Tabla1[[#This Row],[FECHA]],'RECAUDOS DE COMPARENDOS'!A:D,4,FALSE),0)</f>
        <v>4</v>
      </c>
      <c r="N1605" s="9">
        <f>IFERROR(VLOOKUP(Tabla1[[#This Row],[FECHA]],'RECAUDOS DE COMPARENDOS'!A:D,3,FALSE),0)</f>
        <v>867400</v>
      </c>
      <c r="O1605" s="5">
        <f>IFERROR(VLOOKUP(Tabla1[[#This Row],[FECHA]],'RECAUDOS DE RESOLUCIONES'!A:D,4,FALSE),0)</f>
        <v>0</v>
      </c>
      <c r="P1605" s="9">
        <f>IFERROR(VLOOKUP(Tabla1[[#This Row],[FECHA]],'RECAUDOS DE RESOLUCIONES'!A:D,3,FALSE),0)</f>
        <v>0</v>
      </c>
      <c r="Q160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13</v>
      </c>
      <c r="R1605" s="9">
        <f>Tabla1[V. COMPARENDOS]-(Tabla1[V. EXONERACIONES]+Tabla1[[#This Row],[V. SIMIT CON RESOLUCION]]+Tabla1[[#This Row],[V. SIMIT SIN RESOLUCION]]+Tabla1[[#This Row],[V. RECAUDOS COMPARENDOS]]+Tabla1[[#This Row],[V. RECAUDOS RESOLUCIONES]])</f>
        <v>3252750</v>
      </c>
      <c r="S1605" s="11">
        <f>IFERROR(VLOOKUP(Tabla1[[#This Row],[FECHA]],'RECAUDOS LOCALES'!A:D,4,FALSE),0)</f>
        <v>8</v>
      </c>
      <c r="T1605" s="9">
        <f>IFERROR(VLOOKUP(Tabla1[[#This Row],[FECHA]],'RECAUDOS LOCALES'!A:D,3,FALSE),0)</f>
        <v>857251</v>
      </c>
      <c r="U1605" s="11">
        <f>IFERROR(VLOOKUP(Tabla1[[#This Row],[FECHA]],'RECAUDOS EXTERNOS'!A:D,4,FALSE),0)</f>
        <v>3</v>
      </c>
      <c r="V1605" s="9">
        <f>IFERROR(VLOOKUP(Tabla1[[#This Row],[FECHA]],'RECAUDOS EXTERNOS'!A:D,3,FALSE),0)</f>
        <v>654300</v>
      </c>
    </row>
    <row r="1606" spans="1:22" x14ac:dyDescent="0.25">
      <c r="A1606" s="1">
        <v>39165</v>
      </c>
      <c r="B1606" s="3" t="s">
        <v>5</v>
      </c>
      <c r="C1606" s="2">
        <v>39142</v>
      </c>
      <c r="D1606" s="5">
        <f>YEAR(Tabla1[[#This Row],[FECHA]])</f>
        <v>2007</v>
      </c>
      <c r="E1606" s="5">
        <f>IFERROR(VLOOKUP(Tabla1[[#This Row],[FECHA]],'COMPARENDOS TOTALES'!A:D,4,FALSE),0)</f>
        <v>17</v>
      </c>
      <c r="F1606" s="9">
        <f>IFERROR(VLOOKUP(Tabla1[[#This Row],[FECHA]],'COMPARENDOS TOTALES'!A:D,3,FALSE),0)</f>
        <v>4467109</v>
      </c>
      <c r="G1606" s="5">
        <f>IFERROR(VLOOKUP(Tabla1[[#This Row],[FECHA]],EXONERACIONES!A:D,4,FALSE),0)</f>
        <v>7</v>
      </c>
      <c r="H1606" s="9">
        <f>IFERROR(VLOOKUP(Tabla1[[#This Row],[FECHA]],EXONERACIONES!A:D,3,FALSE),0)</f>
        <v>2168500</v>
      </c>
      <c r="I1606" s="5">
        <f>IFERROR(VLOOKUP(Tabla1[[#This Row],[FECHA]],'SIMIT CON RES'!A:D,4,FALSE),0)</f>
        <v>0</v>
      </c>
      <c r="J1606" s="9">
        <f>IFERROR(VLOOKUP(Tabla1[[#This Row],[FECHA]],'SIMIT CON RES'!A:D,3,FALSE),0)</f>
        <v>0</v>
      </c>
      <c r="K1606">
        <f>IFERROR(VLOOKUP(Tabla1[[#This Row],[FECHA]],'SIMIT SIN RES'!A:D,4,FALSE),0)</f>
        <v>0</v>
      </c>
      <c r="L1606" s="9">
        <f>IFERROR(VLOOKUP(Tabla1[[#This Row],[FECHA]],'SIMIT SIN RES'!A:D,3,FALSE),0)</f>
        <v>0</v>
      </c>
      <c r="M1606" s="5">
        <f>IFERROR(VLOOKUP(Tabla1[[#This Row],[FECHA]],'RECAUDOS DE COMPARENDOS'!A:D,4,FALSE),0)</f>
        <v>0</v>
      </c>
      <c r="N1606" s="9">
        <f>IFERROR(VLOOKUP(Tabla1[[#This Row],[FECHA]],'RECAUDOS DE COMPARENDOS'!A:D,3,FALSE),0)</f>
        <v>0</v>
      </c>
      <c r="O1606" s="5">
        <f>IFERROR(VLOOKUP(Tabla1[[#This Row],[FECHA]],'RECAUDOS DE RESOLUCIONES'!A:D,4,FALSE),0)</f>
        <v>0</v>
      </c>
      <c r="P1606" s="9">
        <f>IFERROR(VLOOKUP(Tabla1[[#This Row],[FECHA]],'RECAUDOS DE RESOLUCIONES'!A:D,3,FALSE),0)</f>
        <v>0</v>
      </c>
      <c r="Q160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10</v>
      </c>
      <c r="R1606" s="9">
        <f>Tabla1[V. COMPARENDOS]-(Tabla1[V. EXONERACIONES]+Tabla1[[#This Row],[V. SIMIT CON RESOLUCION]]+Tabla1[[#This Row],[V. SIMIT SIN RESOLUCION]]+Tabla1[[#This Row],[V. RECAUDOS COMPARENDOS]]+Tabla1[[#This Row],[V. RECAUDOS RESOLUCIONES]])</f>
        <v>2298609</v>
      </c>
      <c r="S1606" s="11">
        <f>IFERROR(VLOOKUP(Tabla1[[#This Row],[FECHA]],'RECAUDOS LOCALES'!A:D,4,FALSE),0)</f>
        <v>0</v>
      </c>
      <c r="T1606" s="9">
        <f>IFERROR(VLOOKUP(Tabla1[[#This Row],[FECHA]],'RECAUDOS LOCALES'!A:D,3,FALSE),0)</f>
        <v>0</v>
      </c>
      <c r="U1606" s="11">
        <f>IFERROR(VLOOKUP(Tabla1[[#This Row],[FECHA]],'RECAUDOS EXTERNOS'!A:D,4,FALSE),0)</f>
        <v>0</v>
      </c>
      <c r="V1606" s="9">
        <f>IFERROR(VLOOKUP(Tabla1[[#This Row],[FECHA]],'RECAUDOS EXTERNOS'!A:D,3,FALSE),0)</f>
        <v>0</v>
      </c>
    </row>
    <row r="1607" spans="1:22" x14ac:dyDescent="0.25">
      <c r="A1607" s="1">
        <v>39166</v>
      </c>
      <c r="B1607" s="3" t="s">
        <v>4</v>
      </c>
      <c r="C1607" s="2">
        <v>39142</v>
      </c>
      <c r="D1607" s="5">
        <f>YEAR(Tabla1[[#This Row],[FECHA]])</f>
        <v>2007</v>
      </c>
      <c r="E1607" s="5">
        <f>IFERROR(VLOOKUP(Tabla1[[#This Row],[FECHA]],'COMPARENDOS TOTALES'!A:D,4,FALSE),0)</f>
        <v>27</v>
      </c>
      <c r="F1607" s="9">
        <f>IFERROR(VLOOKUP(Tabla1[[#This Row],[FECHA]],'COMPARENDOS TOTALES'!A:D,3,FALSE),0)</f>
        <v>6100712</v>
      </c>
      <c r="G1607" s="5">
        <f>IFERROR(VLOOKUP(Tabla1[[#This Row],[FECHA]],EXONERACIONES!A:D,4,FALSE),0)</f>
        <v>11</v>
      </c>
      <c r="H1607" s="9">
        <f>IFERROR(VLOOKUP(Tabla1[[#This Row],[FECHA]],EXONERACIONES!A:D,3,FALSE),0)</f>
        <v>2819050</v>
      </c>
      <c r="I1607" s="5">
        <f>IFERROR(VLOOKUP(Tabla1[[#This Row],[FECHA]],'SIMIT CON RES'!A:D,4,FALSE),0)</f>
        <v>0</v>
      </c>
      <c r="J1607" s="9">
        <f>IFERROR(VLOOKUP(Tabla1[[#This Row],[FECHA]],'SIMIT CON RES'!A:D,3,FALSE),0)</f>
        <v>0</v>
      </c>
      <c r="K1607">
        <f>IFERROR(VLOOKUP(Tabla1[[#This Row],[FECHA]],'SIMIT SIN RES'!A:D,4,FALSE),0)</f>
        <v>0</v>
      </c>
      <c r="L1607" s="9">
        <f>IFERROR(VLOOKUP(Tabla1[[#This Row],[FECHA]],'SIMIT SIN RES'!A:D,3,FALSE),0)</f>
        <v>0</v>
      </c>
      <c r="M1607" s="5">
        <f>IFERROR(VLOOKUP(Tabla1[[#This Row],[FECHA]],'RECAUDOS DE COMPARENDOS'!A:D,4,FALSE),0)</f>
        <v>1</v>
      </c>
      <c r="N1607" s="9">
        <f>IFERROR(VLOOKUP(Tabla1[[#This Row],[FECHA]],'RECAUDOS DE COMPARENDOS'!A:D,3,FALSE),0)</f>
        <v>216850</v>
      </c>
      <c r="O1607" s="5">
        <f>IFERROR(VLOOKUP(Tabla1[[#This Row],[FECHA]],'RECAUDOS DE RESOLUCIONES'!A:D,4,FALSE),0)</f>
        <v>0</v>
      </c>
      <c r="P1607" s="9">
        <f>IFERROR(VLOOKUP(Tabla1[[#This Row],[FECHA]],'RECAUDOS DE RESOLUCIONES'!A:D,3,FALSE),0)</f>
        <v>0</v>
      </c>
      <c r="Q160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15</v>
      </c>
      <c r="R1607" s="9">
        <f>Tabla1[V. COMPARENDOS]-(Tabla1[V. EXONERACIONES]+Tabla1[[#This Row],[V. SIMIT CON RESOLUCION]]+Tabla1[[#This Row],[V. SIMIT SIN RESOLUCION]]+Tabla1[[#This Row],[V. RECAUDOS COMPARENDOS]]+Tabla1[[#This Row],[V. RECAUDOS RESOLUCIONES]])</f>
        <v>3064812</v>
      </c>
      <c r="S1607" s="11">
        <f>IFERROR(VLOOKUP(Tabla1[[#This Row],[FECHA]],'RECAUDOS LOCALES'!A:D,4,FALSE),0)</f>
        <v>0</v>
      </c>
      <c r="T1607" s="9">
        <f>IFERROR(VLOOKUP(Tabla1[[#This Row],[FECHA]],'RECAUDOS LOCALES'!A:D,3,FALSE),0)</f>
        <v>0</v>
      </c>
      <c r="U1607" s="11">
        <f>IFERROR(VLOOKUP(Tabla1[[#This Row],[FECHA]],'RECAUDOS EXTERNOS'!A:D,4,FALSE),0)</f>
        <v>0</v>
      </c>
      <c r="V1607" s="9">
        <f>IFERROR(VLOOKUP(Tabla1[[#This Row],[FECHA]],'RECAUDOS EXTERNOS'!A:D,3,FALSE),0)</f>
        <v>0</v>
      </c>
    </row>
    <row r="1608" spans="1:22" x14ac:dyDescent="0.25">
      <c r="A1608" s="1">
        <v>39167</v>
      </c>
      <c r="B1608" s="3" t="s">
        <v>1</v>
      </c>
      <c r="C1608" s="2">
        <v>39142</v>
      </c>
      <c r="D1608" s="5">
        <f>YEAR(Tabla1[[#This Row],[FECHA]])</f>
        <v>2007</v>
      </c>
      <c r="E1608" s="5">
        <f>IFERROR(VLOOKUP(Tabla1[[#This Row],[FECHA]],'COMPARENDOS TOTALES'!A:D,4,FALSE),0)</f>
        <v>18</v>
      </c>
      <c r="F1608" s="9">
        <f>IFERROR(VLOOKUP(Tabla1[[#This Row],[FECHA]],'COMPARENDOS TOTALES'!A:D,3,FALSE),0)</f>
        <v>3816559</v>
      </c>
      <c r="G1608" s="5">
        <f>IFERROR(VLOOKUP(Tabla1[[#This Row],[FECHA]],EXONERACIONES!A:D,4,FALSE),0)</f>
        <v>13</v>
      </c>
      <c r="H1608" s="9">
        <f>IFERROR(VLOOKUP(Tabla1[[#This Row],[FECHA]],EXONERACIONES!A:D,3,FALSE),0)</f>
        <v>2833506</v>
      </c>
      <c r="I1608" s="5">
        <f>IFERROR(VLOOKUP(Tabla1[[#This Row],[FECHA]],'SIMIT CON RES'!A:D,4,FALSE),0)</f>
        <v>0</v>
      </c>
      <c r="J1608" s="9">
        <f>IFERROR(VLOOKUP(Tabla1[[#This Row],[FECHA]],'SIMIT CON RES'!A:D,3,FALSE),0)</f>
        <v>0</v>
      </c>
      <c r="K1608">
        <f>IFERROR(VLOOKUP(Tabla1[[#This Row],[FECHA]],'SIMIT SIN RES'!A:D,4,FALSE),0)</f>
        <v>0</v>
      </c>
      <c r="L1608" s="9">
        <f>IFERROR(VLOOKUP(Tabla1[[#This Row],[FECHA]],'SIMIT SIN RES'!A:D,3,FALSE),0)</f>
        <v>0</v>
      </c>
      <c r="M1608" s="5">
        <f>IFERROR(VLOOKUP(Tabla1[[#This Row],[FECHA]],'RECAUDOS DE COMPARENDOS'!A:D,4,FALSE),0)</f>
        <v>0</v>
      </c>
      <c r="N1608" s="9">
        <f>IFERROR(VLOOKUP(Tabla1[[#This Row],[FECHA]],'RECAUDOS DE COMPARENDOS'!A:D,3,FALSE),0)</f>
        <v>0</v>
      </c>
      <c r="O1608" s="5">
        <f>IFERROR(VLOOKUP(Tabla1[[#This Row],[FECHA]],'RECAUDOS DE RESOLUCIONES'!A:D,4,FALSE),0)</f>
        <v>0</v>
      </c>
      <c r="P1608" s="9">
        <f>IFERROR(VLOOKUP(Tabla1[[#This Row],[FECHA]],'RECAUDOS DE RESOLUCIONES'!A:D,3,FALSE),0)</f>
        <v>0</v>
      </c>
      <c r="Q160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1608" s="9">
        <f>Tabla1[V. COMPARENDOS]-(Tabla1[V. EXONERACIONES]+Tabla1[[#This Row],[V. SIMIT CON RESOLUCION]]+Tabla1[[#This Row],[V. SIMIT SIN RESOLUCION]]+Tabla1[[#This Row],[V. RECAUDOS COMPARENDOS]]+Tabla1[[#This Row],[V. RECAUDOS RESOLUCIONES]])</f>
        <v>983053</v>
      </c>
      <c r="S1608" s="11">
        <f>IFERROR(VLOOKUP(Tabla1[[#This Row],[FECHA]],'RECAUDOS LOCALES'!A:D,4,FALSE),0)</f>
        <v>12</v>
      </c>
      <c r="T1608" s="9">
        <f>IFERROR(VLOOKUP(Tabla1[[#This Row],[FECHA]],'RECAUDOS LOCALES'!A:D,3,FALSE),0)</f>
        <v>1154236</v>
      </c>
      <c r="U1608" s="11">
        <f>IFERROR(VLOOKUP(Tabla1[[#This Row],[FECHA]],'RECAUDOS EXTERNOS'!A:D,4,FALSE),0)</f>
        <v>13</v>
      </c>
      <c r="V1608" s="9">
        <f>IFERROR(VLOOKUP(Tabla1[[#This Row],[FECHA]],'RECAUDOS EXTERNOS'!A:D,3,FALSE),0)</f>
        <v>2878210</v>
      </c>
    </row>
    <row r="1609" spans="1:22" x14ac:dyDescent="0.25">
      <c r="A1609" s="1">
        <v>39168</v>
      </c>
      <c r="B1609" s="3" t="s">
        <v>2</v>
      </c>
      <c r="C1609" s="2">
        <v>39142</v>
      </c>
      <c r="D1609" s="5">
        <f>YEAR(Tabla1[[#This Row],[FECHA]])</f>
        <v>2007</v>
      </c>
      <c r="E1609" s="5">
        <f>IFERROR(VLOOKUP(Tabla1[[#This Row],[FECHA]],'COMPARENDOS TOTALES'!A:D,4,FALSE),0)</f>
        <v>11</v>
      </c>
      <c r="F1609" s="9">
        <f>IFERROR(VLOOKUP(Tabla1[[#This Row],[FECHA]],'COMPARENDOS TOTALES'!A:D,3,FALSE),0)</f>
        <v>2819050</v>
      </c>
      <c r="G1609" s="5">
        <f>IFERROR(VLOOKUP(Tabla1[[#This Row],[FECHA]],EXONERACIONES!A:D,4,FALSE),0)</f>
        <v>7</v>
      </c>
      <c r="H1609" s="9">
        <f>IFERROR(VLOOKUP(Tabla1[[#This Row],[FECHA]],EXONERACIONES!A:D,3,FALSE),0)</f>
        <v>1951650</v>
      </c>
      <c r="I1609" s="5">
        <f>IFERROR(VLOOKUP(Tabla1[[#This Row],[FECHA]],'SIMIT CON RES'!A:D,4,FALSE),0)</f>
        <v>0</v>
      </c>
      <c r="J1609" s="9">
        <f>IFERROR(VLOOKUP(Tabla1[[#This Row],[FECHA]],'SIMIT CON RES'!A:D,3,FALSE),0)</f>
        <v>0</v>
      </c>
      <c r="K1609">
        <f>IFERROR(VLOOKUP(Tabla1[[#This Row],[FECHA]],'SIMIT SIN RES'!A:D,4,FALSE),0)</f>
        <v>0</v>
      </c>
      <c r="L1609" s="9">
        <f>IFERROR(VLOOKUP(Tabla1[[#This Row],[FECHA]],'SIMIT SIN RES'!A:D,3,FALSE),0)</f>
        <v>0</v>
      </c>
      <c r="M1609" s="5">
        <f>IFERROR(VLOOKUP(Tabla1[[#This Row],[FECHA]],'RECAUDOS DE COMPARENDOS'!A:D,4,FALSE),0)</f>
        <v>0</v>
      </c>
      <c r="N1609" s="9">
        <f>IFERROR(VLOOKUP(Tabla1[[#This Row],[FECHA]],'RECAUDOS DE COMPARENDOS'!A:D,3,FALSE),0)</f>
        <v>0</v>
      </c>
      <c r="O1609" s="5">
        <f>IFERROR(VLOOKUP(Tabla1[[#This Row],[FECHA]],'RECAUDOS DE RESOLUCIONES'!A:D,4,FALSE),0)</f>
        <v>0</v>
      </c>
      <c r="P1609" s="9">
        <f>IFERROR(VLOOKUP(Tabla1[[#This Row],[FECHA]],'RECAUDOS DE RESOLUCIONES'!A:D,3,FALSE),0)</f>
        <v>0</v>
      </c>
      <c r="Q160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1609" s="9">
        <f>Tabla1[V. COMPARENDOS]-(Tabla1[V. EXONERACIONES]+Tabla1[[#This Row],[V. SIMIT CON RESOLUCION]]+Tabla1[[#This Row],[V. SIMIT SIN RESOLUCION]]+Tabla1[[#This Row],[V. RECAUDOS COMPARENDOS]]+Tabla1[[#This Row],[V. RECAUDOS RESOLUCIONES]])</f>
        <v>867400</v>
      </c>
      <c r="S1609" s="11">
        <f>IFERROR(VLOOKUP(Tabla1[[#This Row],[FECHA]],'RECAUDOS LOCALES'!A:D,4,FALSE),0)</f>
        <v>11</v>
      </c>
      <c r="T1609" s="9">
        <f>IFERROR(VLOOKUP(Tabla1[[#This Row],[FECHA]],'RECAUDOS LOCALES'!A:D,3,FALSE),0)</f>
        <v>1425005</v>
      </c>
      <c r="U1609" s="11">
        <f>IFERROR(VLOOKUP(Tabla1[[#This Row],[FECHA]],'RECAUDOS EXTERNOS'!A:D,4,FALSE),0)</f>
        <v>8</v>
      </c>
      <c r="V1609" s="9">
        <f>IFERROR(VLOOKUP(Tabla1[[#This Row],[FECHA]],'RECAUDOS EXTERNOS'!A:D,3,FALSE),0)</f>
        <v>1839950</v>
      </c>
    </row>
    <row r="1610" spans="1:22" x14ac:dyDescent="0.25">
      <c r="A1610" s="1">
        <v>39169</v>
      </c>
      <c r="B1610" s="3" t="s">
        <v>3</v>
      </c>
      <c r="C1610" s="2">
        <v>39142</v>
      </c>
      <c r="D1610" s="5">
        <f>YEAR(Tabla1[[#This Row],[FECHA]])</f>
        <v>2007</v>
      </c>
      <c r="E1610" s="5">
        <f>IFERROR(VLOOKUP(Tabla1[[#This Row],[FECHA]],'COMPARENDOS TOTALES'!A:D,4,FALSE),0)</f>
        <v>7</v>
      </c>
      <c r="F1610" s="9">
        <f>IFERROR(VLOOKUP(Tabla1[[#This Row],[FECHA]],'COMPARENDOS TOTALES'!A:D,3,FALSE),0)</f>
        <v>2182956</v>
      </c>
      <c r="G1610" s="5">
        <f>IFERROR(VLOOKUP(Tabla1[[#This Row],[FECHA]],EXONERACIONES!A:D,4,FALSE),0)</f>
        <v>3</v>
      </c>
      <c r="H1610" s="9">
        <f>IFERROR(VLOOKUP(Tabla1[[#This Row],[FECHA]],EXONERACIONES!A:D,3,FALSE),0)</f>
        <v>766203</v>
      </c>
      <c r="I1610" s="5">
        <f>IFERROR(VLOOKUP(Tabla1[[#This Row],[FECHA]],'SIMIT CON RES'!A:D,4,FALSE),0)</f>
        <v>0</v>
      </c>
      <c r="J1610" s="9">
        <f>IFERROR(VLOOKUP(Tabla1[[#This Row],[FECHA]],'SIMIT CON RES'!A:D,3,FALSE),0)</f>
        <v>0</v>
      </c>
      <c r="K1610">
        <f>IFERROR(VLOOKUP(Tabla1[[#This Row],[FECHA]],'SIMIT SIN RES'!A:D,4,FALSE),0)</f>
        <v>0</v>
      </c>
      <c r="L1610" s="9">
        <f>IFERROR(VLOOKUP(Tabla1[[#This Row],[FECHA]],'SIMIT SIN RES'!A:D,3,FALSE),0)</f>
        <v>0</v>
      </c>
      <c r="M1610" s="5">
        <f>IFERROR(VLOOKUP(Tabla1[[#This Row],[FECHA]],'RECAUDOS DE COMPARENDOS'!A:D,4,FALSE),0)</f>
        <v>2</v>
      </c>
      <c r="N1610" s="9">
        <f>IFERROR(VLOOKUP(Tabla1[[#This Row],[FECHA]],'RECAUDOS DE COMPARENDOS'!A:D,3,FALSE),0)</f>
        <v>549353</v>
      </c>
      <c r="O1610" s="5">
        <f>IFERROR(VLOOKUP(Tabla1[[#This Row],[FECHA]],'RECAUDOS DE RESOLUCIONES'!A:D,4,FALSE),0)</f>
        <v>0</v>
      </c>
      <c r="P1610" s="9">
        <f>IFERROR(VLOOKUP(Tabla1[[#This Row],[FECHA]],'RECAUDOS DE RESOLUCIONES'!A:D,3,FALSE),0)</f>
        <v>0</v>
      </c>
      <c r="Q161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1610" s="9">
        <f>Tabla1[V. COMPARENDOS]-(Tabla1[V. EXONERACIONES]+Tabla1[[#This Row],[V. SIMIT CON RESOLUCION]]+Tabla1[[#This Row],[V. SIMIT SIN RESOLUCION]]+Tabla1[[#This Row],[V. RECAUDOS COMPARENDOS]]+Tabla1[[#This Row],[V. RECAUDOS RESOLUCIONES]])</f>
        <v>867400</v>
      </c>
      <c r="S1610" s="11">
        <f>IFERROR(VLOOKUP(Tabla1[[#This Row],[FECHA]],'RECAUDOS LOCALES'!A:D,4,FALSE),0)</f>
        <v>10</v>
      </c>
      <c r="T1610" s="9">
        <f>IFERROR(VLOOKUP(Tabla1[[#This Row],[FECHA]],'RECAUDOS LOCALES'!A:D,3,FALSE),0)</f>
        <v>1108696</v>
      </c>
      <c r="U1610" s="11">
        <f>IFERROR(VLOOKUP(Tabla1[[#This Row],[FECHA]],'RECAUDOS EXTERNOS'!A:D,4,FALSE),0)</f>
        <v>5</v>
      </c>
      <c r="V1610" s="9">
        <f>IFERROR(VLOOKUP(Tabla1[[#This Row],[FECHA]],'RECAUDOS EXTERNOS'!A:D,3,FALSE),0)</f>
        <v>1280620</v>
      </c>
    </row>
    <row r="1611" spans="1:22" x14ac:dyDescent="0.25">
      <c r="A1611" s="1">
        <v>39170</v>
      </c>
      <c r="B1611" s="3" t="s">
        <v>6</v>
      </c>
      <c r="C1611" s="2">
        <v>39142</v>
      </c>
      <c r="D1611" s="5">
        <f>YEAR(Tabla1[[#This Row],[FECHA]])</f>
        <v>2007</v>
      </c>
      <c r="E1611" s="5">
        <f>IFERROR(VLOOKUP(Tabla1[[#This Row],[FECHA]],'COMPARENDOS TOTALES'!A:D,4,FALSE),0)</f>
        <v>24</v>
      </c>
      <c r="F1611" s="9">
        <f>IFERROR(VLOOKUP(Tabla1[[#This Row],[FECHA]],'COMPARENDOS TOTALES'!A:D,3,FALSE),0)</f>
        <v>7170506</v>
      </c>
      <c r="G1611" s="5">
        <f>IFERROR(VLOOKUP(Tabla1[[#This Row],[FECHA]],EXONERACIONES!A:D,4,FALSE),0)</f>
        <v>12</v>
      </c>
      <c r="H1611" s="9">
        <f>IFERROR(VLOOKUP(Tabla1[[#This Row],[FECHA]],EXONERACIONES!A:D,3,FALSE),0)</f>
        <v>4337000</v>
      </c>
      <c r="I1611" s="5">
        <f>IFERROR(VLOOKUP(Tabla1[[#This Row],[FECHA]],'SIMIT CON RES'!A:D,4,FALSE),0)</f>
        <v>0</v>
      </c>
      <c r="J1611" s="9">
        <f>IFERROR(VLOOKUP(Tabla1[[#This Row],[FECHA]],'SIMIT CON RES'!A:D,3,FALSE),0)</f>
        <v>0</v>
      </c>
      <c r="K1611">
        <f>IFERROR(VLOOKUP(Tabla1[[#This Row],[FECHA]],'SIMIT SIN RES'!A:D,4,FALSE),0)</f>
        <v>0</v>
      </c>
      <c r="L1611" s="9">
        <f>IFERROR(VLOOKUP(Tabla1[[#This Row],[FECHA]],'SIMIT SIN RES'!A:D,3,FALSE),0)</f>
        <v>0</v>
      </c>
      <c r="M1611" s="5">
        <f>IFERROR(VLOOKUP(Tabla1[[#This Row],[FECHA]],'RECAUDOS DE COMPARENDOS'!A:D,4,FALSE),0)</f>
        <v>2</v>
      </c>
      <c r="N1611" s="9">
        <f>IFERROR(VLOOKUP(Tabla1[[#This Row],[FECHA]],'RECAUDOS DE COMPARENDOS'!A:D,3,FALSE),0)</f>
        <v>332503</v>
      </c>
      <c r="O1611" s="5">
        <f>IFERROR(VLOOKUP(Tabla1[[#This Row],[FECHA]],'RECAUDOS DE RESOLUCIONES'!A:D,4,FALSE),0)</f>
        <v>0</v>
      </c>
      <c r="P1611" s="9">
        <f>IFERROR(VLOOKUP(Tabla1[[#This Row],[FECHA]],'RECAUDOS DE RESOLUCIONES'!A:D,3,FALSE),0)</f>
        <v>0</v>
      </c>
      <c r="Q161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10</v>
      </c>
      <c r="R1611" s="9">
        <f>Tabla1[V. COMPARENDOS]-(Tabla1[V. EXONERACIONES]+Tabla1[[#This Row],[V. SIMIT CON RESOLUCION]]+Tabla1[[#This Row],[V. SIMIT SIN RESOLUCION]]+Tabla1[[#This Row],[V. RECAUDOS COMPARENDOS]]+Tabla1[[#This Row],[V. RECAUDOS RESOLUCIONES]])</f>
        <v>2501003</v>
      </c>
      <c r="S1611" s="11">
        <f>IFERROR(VLOOKUP(Tabla1[[#This Row],[FECHA]],'RECAUDOS LOCALES'!A:D,4,FALSE),0)</f>
        <v>2</v>
      </c>
      <c r="T1611" s="9">
        <f>IFERROR(VLOOKUP(Tabla1[[#This Row],[FECHA]],'RECAUDOS LOCALES'!A:D,3,FALSE),0)</f>
        <v>259595</v>
      </c>
      <c r="U1611" s="11">
        <f>IFERROR(VLOOKUP(Tabla1[[#This Row],[FECHA]],'RECAUDOS EXTERNOS'!A:D,4,FALSE),0)</f>
        <v>12</v>
      </c>
      <c r="V1611" s="9">
        <f>IFERROR(VLOOKUP(Tabla1[[#This Row],[FECHA]],'RECAUDOS EXTERNOS'!A:D,3,FALSE),0)</f>
        <v>3062820</v>
      </c>
    </row>
    <row r="1612" spans="1:22" x14ac:dyDescent="0.25">
      <c r="A1612" s="1">
        <v>39171</v>
      </c>
      <c r="B1612" s="3" t="s">
        <v>0</v>
      </c>
      <c r="C1612" s="2">
        <v>39142</v>
      </c>
      <c r="D1612" s="5">
        <f>YEAR(Tabla1[[#This Row],[FECHA]])</f>
        <v>2007</v>
      </c>
      <c r="E1612" s="5">
        <f>IFERROR(VLOOKUP(Tabla1[[#This Row],[FECHA]],'COMPARENDOS TOTALES'!A:D,4,FALSE),0)</f>
        <v>21</v>
      </c>
      <c r="F1612" s="9">
        <f>IFERROR(VLOOKUP(Tabla1[[#This Row],[FECHA]],'COMPARENDOS TOTALES'!A:D,3,FALSE),0)</f>
        <v>6187453</v>
      </c>
      <c r="G1612" s="5">
        <f>IFERROR(VLOOKUP(Tabla1[[#This Row],[FECHA]],EXONERACIONES!A:D,4,FALSE),0)</f>
        <v>11</v>
      </c>
      <c r="H1612" s="9">
        <f>IFERROR(VLOOKUP(Tabla1[[#This Row],[FECHA]],EXONERACIONES!A:D,3,FALSE),0)</f>
        <v>3151553</v>
      </c>
      <c r="I1612" s="5">
        <f>IFERROR(VLOOKUP(Tabla1[[#This Row],[FECHA]],'SIMIT CON RES'!A:D,4,FALSE),0)</f>
        <v>1</v>
      </c>
      <c r="J1612" s="9">
        <f>IFERROR(VLOOKUP(Tabla1[[#This Row],[FECHA]],'SIMIT CON RES'!A:D,3,FALSE),0)</f>
        <v>216850</v>
      </c>
      <c r="K1612">
        <f>IFERROR(VLOOKUP(Tabla1[[#This Row],[FECHA]],'SIMIT SIN RES'!A:D,4,FALSE),0)</f>
        <v>0</v>
      </c>
      <c r="L1612" s="9">
        <f>IFERROR(VLOOKUP(Tabla1[[#This Row],[FECHA]],'SIMIT SIN RES'!A:D,3,FALSE),0)</f>
        <v>0</v>
      </c>
      <c r="M1612" s="5">
        <f>IFERROR(VLOOKUP(Tabla1[[#This Row],[FECHA]],'RECAUDOS DE COMPARENDOS'!A:D,4,FALSE),0)</f>
        <v>0</v>
      </c>
      <c r="N1612" s="9">
        <f>IFERROR(VLOOKUP(Tabla1[[#This Row],[FECHA]],'RECAUDOS DE COMPARENDOS'!A:D,3,FALSE),0)</f>
        <v>0</v>
      </c>
      <c r="O1612" s="5">
        <f>IFERROR(VLOOKUP(Tabla1[[#This Row],[FECHA]],'RECAUDOS DE RESOLUCIONES'!A:D,4,FALSE),0)</f>
        <v>0</v>
      </c>
      <c r="P1612" s="9">
        <f>IFERROR(VLOOKUP(Tabla1[[#This Row],[FECHA]],'RECAUDOS DE RESOLUCIONES'!A:D,3,FALSE),0)</f>
        <v>0</v>
      </c>
      <c r="Q161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9</v>
      </c>
      <c r="R1612" s="9">
        <f>Tabla1[V. COMPARENDOS]-(Tabla1[V. EXONERACIONES]+Tabla1[[#This Row],[V. SIMIT CON RESOLUCION]]+Tabla1[[#This Row],[V. SIMIT SIN RESOLUCION]]+Tabla1[[#This Row],[V. RECAUDOS COMPARENDOS]]+Tabla1[[#This Row],[V. RECAUDOS RESOLUCIONES]])</f>
        <v>2819050</v>
      </c>
      <c r="S1612" s="11">
        <f>IFERROR(VLOOKUP(Tabla1[[#This Row],[FECHA]],'RECAUDOS LOCALES'!A:D,4,FALSE),0)</f>
        <v>6</v>
      </c>
      <c r="T1612" s="9">
        <f>IFERROR(VLOOKUP(Tabla1[[#This Row],[FECHA]],'RECAUDOS LOCALES'!A:D,3,FALSE),0)</f>
        <v>859673</v>
      </c>
      <c r="U1612" s="11">
        <f>IFERROR(VLOOKUP(Tabla1[[#This Row],[FECHA]],'RECAUDOS EXTERNOS'!A:D,4,FALSE),0)</f>
        <v>7</v>
      </c>
      <c r="V1612" s="9">
        <f>IFERROR(VLOOKUP(Tabla1[[#This Row],[FECHA]],'RECAUDOS EXTERNOS'!A:D,3,FALSE),0)</f>
        <v>1931277</v>
      </c>
    </row>
    <row r="1613" spans="1:22" x14ac:dyDescent="0.25">
      <c r="A1613" s="1">
        <v>39172</v>
      </c>
      <c r="B1613" s="3" t="s">
        <v>5</v>
      </c>
      <c r="C1613" s="2">
        <v>39142</v>
      </c>
      <c r="D1613" s="5">
        <f>YEAR(Tabla1[[#This Row],[FECHA]])</f>
        <v>2007</v>
      </c>
      <c r="E1613" s="5">
        <f>IFERROR(VLOOKUP(Tabla1[[#This Row],[FECHA]],'COMPARENDOS TOTALES'!A:D,4,FALSE),0)</f>
        <v>38</v>
      </c>
      <c r="F1613" s="9">
        <f>IFERROR(VLOOKUP(Tabla1[[#This Row],[FECHA]],'COMPARENDOS TOTALES'!A:D,3,FALSE),0)</f>
        <v>9136662</v>
      </c>
      <c r="G1613" s="5">
        <f>IFERROR(VLOOKUP(Tabla1[[#This Row],[FECHA]],EXONERACIONES!A:D,4,FALSE),0)</f>
        <v>18</v>
      </c>
      <c r="H1613" s="9">
        <f>IFERROR(VLOOKUP(Tabla1[[#This Row],[FECHA]],EXONERACIONES!A:D,3,FALSE),0)</f>
        <v>4553850</v>
      </c>
      <c r="I1613" s="5">
        <f>IFERROR(VLOOKUP(Tabla1[[#This Row],[FECHA]],'SIMIT CON RES'!A:D,4,FALSE),0)</f>
        <v>0</v>
      </c>
      <c r="J1613" s="9">
        <f>IFERROR(VLOOKUP(Tabla1[[#This Row],[FECHA]],'SIMIT CON RES'!A:D,3,FALSE),0)</f>
        <v>0</v>
      </c>
      <c r="K1613">
        <f>IFERROR(VLOOKUP(Tabla1[[#This Row],[FECHA]],'SIMIT SIN RES'!A:D,4,FALSE),0)</f>
        <v>0</v>
      </c>
      <c r="L1613" s="9">
        <f>IFERROR(VLOOKUP(Tabla1[[#This Row],[FECHA]],'SIMIT SIN RES'!A:D,3,FALSE),0)</f>
        <v>0</v>
      </c>
      <c r="M1613" s="5">
        <f>IFERROR(VLOOKUP(Tabla1[[#This Row],[FECHA]],'RECAUDOS DE COMPARENDOS'!A:D,4,FALSE),0)</f>
        <v>1</v>
      </c>
      <c r="N1613" s="9">
        <f>IFERROR(VLOOKUP(Tabla1[[#This Row],[FECHA]],'RECAUDOS DE COMPARENDOS'!A:D,3,FALSE),0)</f>
        <v>216850</v>
      </c>
      <c r="O1613" s="5">
        <f>IFERROR(VLOOKUP(Tabla1[[#This Row],[FECHA]],'RECAUDOS DE RESOLUCIONES'!A:D,4,FALSE),0)</f>
        <v>0</v>
      </c>
      <c r="P1613" s="9">
        <f>IFERROR(VLOOKUP(Tabla1[[#This Row],[FECHA]],'RECAUDOS DE RESOLUCIONES'!A:D,3,FALSE),0)</f>
        <v>0</v>
      </c>
      <c r="Q161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19</v>
      </c>
      <c r="R1613" s="9">
        <f>Tabla1[V. COMPARENDOS]-(Tabla1[V. EXONERACIONES]+Tabla1[[#This Row],[V. SIMIT CON RESOLUCION]]+Tabla1[[#This Row],[V. SIMIT SIN RESOLUCION]]+Tabla1[[#This Row],[V. RECAUDOS COMPARENDOS]]+Tabla1[[#This Row],[V. RECAUDOS RESOLUCIONES]])</f>
        <v>4365962</v>
      </c>
      <c r="S1613" s="11">
        <f>IFERROR(VLOOKUP(Tabla1[[#This Row],[FECHA]],'RECAUDOS LOCALES'!A:D,4,FALSE),0)</f>
        <v>0</v>
      </c>
      <c r="T1613" s="9">
        <f>IFERROR(VLOOKUP(Tabla1[[#This Row],[FECHA]],'RECAUDOS LOCALES'!A:D,3,FALSE),0)</f>
        <v>0</v>
      </c>
      <c r="U1613" s="11">
        <f>IFERROR(VLOOKUP(Tabla1[[#This Row],[FECHA]],'RECAUDOS EXTERNOS'!A:D,4,FALSE),0)</f>
        <v>2</v>
      </c>
      <c r="V1613" s="9">
        <f>IFERROR(VLOOKUP(Tabla1[[#This Row],[FECHA]],'RECAUDOS EXTERNOS'!A:D,3,FALSE),0)</f>
        <v>422955</v>
      </c>
    </row>
    <row r="1614" spans="1:22" x14ac:dyDescent="0.25">
      <c r="A1614" s="1">
        <v>39173</v>
      </c>
      <c r="B1614" s="3" t="s">
        <v>4</v>
      </c>
      <c r="C1614" s="2">
        <v>39173</v>
      </c>
      <c r="D1614" s="5">
        <f>YEAR(Tabla1[[#This Row],[FECHA]])</f>
        <v>2007</v>
      </c>
      <c r="E1614" s="5">
        <f>IFERROR(VLOOKUP(Tabla1[[#This Row],[FECHA]],'COMPARENDOS TOTALES'!A:D,4,FALSE),0)</f>
        <v>30</v>
      </c>
      <c r="F1614" s="9">
        <f>IFERROR(VLOOKUP(Tabla1[[#This Row],[FECHA]],'COMPARENDOS TOTALES'!A:D,3,FALSE),0)</f>
        <v>8254756</v>
      </c>
      <c r="G1614" s="5">
        <f>IFERROR(VLOOKUP(Tabla1[[#This Row],[FECHA]],EXONERACIONES!A:D,4,FALSE),0)</f>
        <v>10</v>
      </c>
      <c r="H1614" s="9">
        <f>IFERROR(VLOOKUP(Tabla1[[#This Row],[FECHA]],EXONERACIONES!A:D,3,FALSE),0)</f>
        <v>2501003</v>
      </c>
      <c r="I1614" s="5">
        <f>IFERROR(VLOOKUP(Tabla1[[#This Row],[FECHA]],'SIMIT CON RES'!A:D,4,FALSE),0)</f>
        <v>0</v>
      </c>
      <c r="J1614" s="9">
        <f>IFERROR(VLOOKUP(Tabla1[[#This Row],[FECHA]],'SIMIT CON RES'!A:D,3,FALSE),0)</f>
        <v>0</v>
      </c>
      <c r="K1614">
        <f>IFERROR(VLOOKUP(Tabla1[[#This Row],[FECHA]],'SIMIT SIN RES'!A:D,4,FALSE),0)</f>
        <v>0</v>
      </c>
      <c r="L1614" s="9">
        <f>IFERROR(VLOOKUP(Tabla1[[#This Row],[FECHA]],'SIMIT SIN RES'!A:D,3,FALSE),0)</f>
        <v>0</v>
      </c>
      <c r="M1614" s="5">
        <f>IFERROR(VLOOKUP(Tabla1[[#This Row],[FECHA]],'RECAUDOS DE COMPARENDOS'!A:D,4,FALSE),0)</f>
        <v>1</v>
      </c>
      <c r="N1614" s="9">
        <f>IFERROR(VLOOKUP(Tabla1[[#This Row],[FECHA]],'RECAUDOS DE COMPARENDOS'!A:D,3,FALSE),0)</f>
        <v>216850</v>
      </c>
      <c r="O1614" s="5">
        <f>IFERROR(VLOOKUP(Tabla1[[#This Row],[FECHA]],'RECAUDOS DE RESOLUCIONES'!A:D,4,FALSE),0)</f>
        <v>0</v>
      </c>
      <c r="P1614" s="9">
        <f>IFERROR(VLOOKUP(Tabla1[[#This Row],[FECHA]],'RECAUDOS DE RESOLUCIONES'!A:D,3,FALSE),0)</f>
        <v>0</v>
      </c>
      <c r="Q161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19</v>
      </c>
      <c r="R1614" s="9">
        <f>Tabla1[V. COMPARENDOS]-(Tabla1[V. EXONERACIONES]+Tabla1[[#This Row],[V. SIMIT CON RESOLUCION]]+Tabla1[[#This Row],[V. SIMIT SIN RESOLUCION]]+Tabla1[[#This Row],[V. RECAUDOS COMPARENDOS]]+Tabla1[[#This Row],[V. RECAUDOS RESOLUCIONES]])</f>
        <v>5536903</v>
      </c>
      <c r="S1614" s="11">
        <f>IFERROR(VLOOKUP(Tabla1[[#This Row],[FECHA]],'RECAUDOS LOCALES'!A:D,4,FALSE),0)</f>
        <v>0</v>
      </c>
      <c r="T1614" s="9">
        <f>IFERROR(VLOOKUP(Tabla1[[#This Row],[FECHA]],'RECAUDOS LOCALES'!A:D,3,FALSE),0)</f>
        <v>0</v>
      </c>
      <c r="U1614" s="11">
        <f>IFERROR(VLOOKUP(Tabla1[[#This Row],[FECHA]],'RECAUDOS EXTERNOS'!A:D,4,FALSE),0)</f>
        <v>0</v>
      </c>
      <c r="V1614" s="9">
        <f>IFERROR(VLOOKUP(Tabla1[[#This Row],[FECHA]],'RECAUDOS EXTERNOS'!A:D,3,FALSE),0)</f>
        <v>0</v>
      </c>
    </row>
    <row r="1615" spans="1:22" x14ac:dyDescent="0.25">
      <c r="A1615" s="1">
        <v>39174</v>
      </c>
      <c r="B1615" s="3" t="s">
        <v>1</v>
      </c>
      <c r="C1615" s="2">
        <v>39173</v>
      </c>
      <c r="D1615" s="5">
        <f>YEAR(Tabla1[[#This Row],[FECHA]])</f>
        <v>2007</v>
      </c>
      <c r="E1615" s="5">
        <f>IFERROR(VLOOKUP(Tabla1[[#This Row],[FECHA]],'COMPARENDOS TOTALES'!A:D,4,FALSE),0)</f>
        <v>27</v>
      </c>
      <c r="F1615" s="9">
        <f>IFERROR(VLOOKUP(Tabla1[[#This Row],[FECHA]],'COMPARENDOS TOTALES'!A:D,3,FALSE),0)</f>
        <v>7488553</v>
      </c>
      <c r="G1615" s="5">
        <f>IFERROR(VLOOKUP(Tabla1[[#This Row],[FECHA]],EXONERACIONES!A:D,4,FALSE),0)</f>
        <v>13</v>
      </c>
      <c r="H1615" s="9">
        <f>IFERROR(VLOOKUP(Tabla1[[#This Row],[FECHA]],EXONERACIONES!A:D,3,FALSE),0)</f>
        <v>3903300</v>
      </c>
      <c r="I1615" s="5">
        <f>IFERROR(VLOOKUP(Tabla1[[#This Row],[FECHA]],'SIMIT CON RES'!A:D,4,FALSE),0)</f>
        <v>0</v>
      </c>
      <c r="J1615" s="9">
        <f>IFERROR(VLOOKUP(Tabla1[[#This Row],[FECHA]],'SIMIT CON RES'!A:D,3,FALSE),0)</f>
        <v>0</v>
      </c>
      <c r="K1615">
        <f>IFERROR(VLOOKUP(Tabla1[[#This Row],[FECHA]],'SIMIT SIN RES'!A:D,4,FALSE),0)</f>
        <v>0</v>
      </c>
      <c r="L1615" s="9">
        <f>IFERROR(VLOOKUP(Tabla1[[#This Row],[FECHA]],'SIMIT SIN RES'!A:D,3,FALSE),0)</f>
        <v>0</v>
      </c>
      <c r="M1615" s="5">
        <f>IFERROR(VLOOKUP(Tabla1[[#This Row],[FECHA]],'RECAUDOS DE COMPARENDOS'!A:D,4,FALSE),0)</f>
        <v>2</v>
      </c>
      <c r="N1615" s="9">
        <f>IFERROR(VLOOKUP(Tabla1[[#This Row],[FECHA]],'RECAUDOS DE COMPARENDOS'!A:D,3,FALSE),0)</f>
        <v>332503</v>
      </c>
      <c r="O1615" s="5">
        <f>IFERROR(VLOOKUP(Tabla1[[#This Row],[FECHA]],'RECAUDOS DE RESOLUCIONES'!A:D,4,FALSE),0)</f>
        <v>0</v>
      </c>
      <c r="P1615" s="9">
        <f>IFERROR(VLOOKUP(Tabla1[[#This Row],[FECHA]],'RECAUDOS DE RESOLUCIONES'!A:D,3,FALSE),0)</f>
        <v>0</v>
      </c>
      <c r="Q161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12</v>
      </c>
      <c r="R1615" s="9">
        <f>Tabla1[V. COMPARENDOS]-(Tabla1[V. EXONERACIONES]+Tabla1[[#This Row],[V. SIMIT CON RESOLUCION]]+Tabla1[[#This Row],[V. SIMIT SIN RESOLUCION]]+Tabla1[[#This Row],[V. RECAUDOS COMPARENDOS]]+Tabla1[[#This Row],[V. RECAUDOS RESOLUCIONES]])</f>
        <v>3252750</v>
      </c>
      <c r="S1615" s="11">
        <f>IFERROR(VLOOKUP(Tabla1[[#This Row],[FECHA]],'RECAUDOS LOCALES'!A:D,4,FALSE),0)</f>
        <v>5</v>
      </c>
      <c r="T1615" s="9">
        <f>IFERROR(VLOOKUP(Tabla1[[#This Row],[FECHA]],'RECAUDOS LOCALES'!A:D,3,FALSE),0)</f>
        <v>491212</v>
      </c>
      <c r="U1615" s="11">
        <f>IFERROR(VLOOKUP(Tabla1[[#This Row],[FECHA]],'RECAUDOS EXTERNOS'!A:D,4,FALSE),0)</f>
        <v>13</v>
      </c>
      <c r="V1615" s="9">
        <f>IFERROR(VLOOKUP(Tabla1[[#This Row],[FECHA]],'RECAUDOS EXTERNOS'!A:D,3,FALSE),0)</f>
        <v>3093157</v>
      </c>
    </row>
    <row r="1616" spans="1:22" x14ac:dyDescent="0.25">
      <c r="A1616" s="1">
        <v>39175</v>
      </c>
      <c r="B1616" s="3" t="s">
        <v>2</v>
      </c>
      <c r="C1616" s="2">
        <v>39173</v>
      </c>
      <c r="D1616" s="5">
        <f>YEAR(Tabla1[[#This Row],[FECHA]])</f>
        <v>2007</v>
      </c>
      <c r="E1616" s="5">
        <f>IFERROR(VLOOKUP(Tabla1[[#This Row],[FECHA]],'COMPARENDOS TOTALES'!A:D,4,FALSE),0)</f>
        <v>18</v>
      </c>
      <c r="F1616" s="9">
        <f>IFERROR(VLOOKUP(Tabla1[[#This Row],[FECHA]],'COMPARENDOS TOTALES'!A:D,3,FALSE),0)</f>
        <v>5103203</v>
      </c>
      <c r="G1616" s="5">
        <f>IFERROR(VLOOKUP(Tabla1[[#This Row],[FECHA]],EXONERACIONES!A:D,4,FALSE),0)</f>
        <v>9</v>
      </c>
      <c r="H1616" s="9">
        <f>IFERROR(VLOOKUP(Tabla1[[#This Row],[FECHA]],EXONERACIONES!A:D,3,FALSE),0)</f>
        <v>2819050</v>
      </c>
      <c r="I1616" s="5">
        <f>IFERROR(VLOOKUP(Tabla1[[#This Row],[FECHA]],'SIMIT CON RES'!A:D,4,FALSE),0)</f>
        <v>0</v>
      </c>
      <c r="J1616" s="9">
        <f>IFERROR(VLOOKUP(Tabla1[[#This Row],[FECHA]],'SIMIT CON RES'!A:D,3,FALSE),0)</f>
        <v>0</v>
      </c>
      <c r="K1616">
        <f>IFERROR(VLOOKUP(Tabla1[[#This Row],[FECHA]],'SIMIT SIN RES'!A:D,4,FALSE),0)</f>
        <v>0</v>
      </c>
      <c r="L1616" s="9">
        <f>IFERROR(VLOOKUP(Tabla1[[#This Row],[FECHA]],'SIMIT SIN RES'!A:D,3,FALSE),0)</f>
        <v>0</v>
      </c>
      <c r="M1616" s="5">
        <f>IFERROR(VLOOKUP(Tabla1[[#This Row],[FECHA]],'RECAUDOS DE COMPARENDOS'!A:D,4,FALSE),0)</f>
        <v>1</v>
      </c>
      <c r="N1616" s="9">
        <f>IFERROR(VLOOKUP(Tabla1[[#This Row],[FECHA]],'RECAUDOS DE COMPARENDOS'!A:D,3,FALSE),0)</f>
        <v>216850</v>
      </c>
      <c r="O1616" s="5">
        <f>IFERROR(VLOOKUP(Tabla1[[#This Row],[FECHA]],'RECAUDOS DE RESOLUCIONES'!A:D,4,FALSE),0)</f>
        <v>0</v>
      </c>
      <c r="P1616" s="9">
        <f>IFERROR(VLOOKUP(Tabla1[[#This Row],[FECHA]],'RECAUDOS DE RESOLUCIONES'!A:D,3,FALSE),0)</f>
        <v>0</v>
      </c>
      <c r="Q161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8</v>
      </c>
      <c r="R1616" s="9">
        <f>Tabla1[V. COMPARENDOS]-(Tabla1[V. EXONERACIONES]+Tabla1[[#This Row],[V. SIMIT CON RESOLUCION]]+Tabla1[[#This Row],[V. SIMIT SIN RESOLUCION]]+Tabla1[[#This Row],[V. RECAUDOS COMPARENDOS]]+Tabla1[[#This Row],[V. RECAUDOS RESOLUCIONES]])</f>
        <v>2067303</v>
      </c>
      <c r="S1616" s="11">
        <f>IFERROR(VLOOKUP(Tabla1[[#This Row],[FECHA]],'RECAUDOS LOCALES'!A:D,4,FALSE),0)</f>
        <v>0</v>
      </c>
      <c r="T1616" s="9">
        <f>IFERROR(VLOOKUP(Tabla1[[#This Row],[FECHA]],'RECAUDOS LOCALES'!A:D,3,FALSE),0)</f>
        <v>0</v>
      </c>
      <c r="U1616" s="11">
        <f>IFERROR(VLOOKUP(Tabla1[[#This Row],[FECHA]],'RECAUDOS EXTERNOS'!A:D,4,FALSE),0)</f>
        <v>7</v>
      </c>
      <c r="V1616" s="9">
        <f>IFERROR(VLOOKUP(Tabla1[[#This Row],[FECHA]],'RECAUDOS EXTERNOS'!A:D,3,FALSE),0)</f>
        <v>1691820</v>
      </c>
    </row>
    <row r="1617" spans="1:22" x14ac:dyDescent="0.25">
      <c r="A1617" s="1">
        <v>39176</v>
      </c>
      <c r="B1617" s="3" t="s">
        <v>3</v>
      </c>
      <c r="C1617" s="2">
        <v>39173</v>
      </c>
      <c r="D1617" s="5">
        <f>YEAR(Tabla1[[#This Row],[FECHA]])</f>
        <v>2007</v>
      </c>
      <c r="E1617" s="5">
        <f>IFERROR(VLOOKUP(Tabla1[[#This Row],[FECHA]],'COMPARENDOS TOTALES'!A:D,4,FALSE),0)</f>
        <v>33</v>
      </c>
      <c r="F1617" s="9">
        <f>IFERROR(VLOOKUP(Tabla1[[#This Row],[FECHA]],'COMPARENDOS TOTALES'!A:D,3,FALSE),0)</f>
        <v>7922303</v>
      </c>
      <c r="G1617" s="5">
        <f>IFERROR(VLOOKUP(Tabla1[[#This Row],[FECHA]],EXONERACIONES!A:D,4,FALSE),0)</f>
        <v>16</v>
      </c>
      <c r="H1617" s="9">
        <f>IFERROR(VLOOKUP(Tabla1[[#This Row],[FECHA]],EXONERACIONES!A:D,3,FALSE),0)</f>
        <v>3802103</v>
      </c>
      <c r="I1617" s="5">
        <f>IFERROR(VLOOKUP(Tabla1[[#This Row],[FECHA]],'SIMIT CON RES'!A:D,4,FALSE),0)</f>
        <v>1</v>
      </c>
      <c r="J1617" s="9">
        <f>IFERROR(VLOOKUP(Tabla1[[#This Row],[FECHA]],'SIMIT CON RES'!A:D,3,FALSE),0)</f>
        <v>216850</v>
      </c>
      <c r="K1617">
        <f>IFERROR(VLOOKUP(Tabla1[[#This Row],[FECHA]],'SIMIT SIN RES'!A:D,4,FALSE),0)</f>
        <v>0</v>
      </c>
      <c r="L1617" s="9">
        <f>IFERROR(VLOOKUP(Tabla1[[#This Row],[FECHA]],'SIMIT SIN RES'!A:D,3,FALSE),0)</f>
        <v>0</v>
      </c>
      <c r="M1617" s="5">
        <f>IFERROR(VLOOKUP(Tabla1[[#This Row],[FECHA]],'RECAUDOS DE COMPARENDOS'!A:D,4,FALSE),0)</f>
        <v>1</v>
      </c>
      <c r="N1617" s="9">
        <f>IFERROR(VLOOKUP(Tabla1[[#This Row],[FECHA]],'RECAUDOS DE COMPARENDOS'!A:D,3,FALSE),0)</f>
        <v>216850</v>
      </c>
      <c r="O1617" s="5">
        <f>IFERROR(VLOOKUP(Tabla1[[#This Row],[FECHA]],'RECAUDOS DE RESOLUCIONES'!A:D,4,FALSE),0)</f>
        <v>0</v>
      </c>
      <c r="P1617" s="9">
        <f>IFERROR(VLOOKUP(Tabla1[[#This Row],[FECHA]],'RECAUDOS DE RESOLUCIONES'!A:D,3,FALSE),0)</f>
        <v>0</v>
      </c>
      <c r="Q161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15</v>
      </c>
      <c r="R1617" s="9">
        <f>Tabla1[V. COMPARENDOS]-(Tabla1[V. EXONERACIONES]+Tabla1[[#This Row],[V. SIMIT CON RESOLUCION]]+Tabla1[[#This Row],[V. SIMIT SIN RESOLUCION]]+Tabla1[[#This Row],[V. RECAUDOS COMPARENDOS]]+Tabla1[[#This Row],[V. RECAUDOS RESOLUCIONES]])</f>
        <v>3686500</v>
      </c>
      <c r="S1617" s="11">
        <f>IFERROR(VLOOKUP(Tabla1[[#This Row],[FECHA]],'RECAUDOS LOCALES'!A:D,4,FALSE),0)</f>
        <v>0</v>
      </c>
      <c r="T1617" s="9">
        <f>IFERROR(VLOOKUP(Tabla1[[#This Row],[FECHA]],'RECAUDOS LOCALES'!A:D,3,FALSE),0)</f>
        <v>0</v>
      </c>
      <c r="U1617" s="11">
        <f>IFERROR(VLOOKUP(Tabla1[[#This Row],[FECHA]],'RECAUDOS EXTERNOS'!A:D,4,FALSE),0)</f>
        <v>6</v>
      </c>
      <c r="V1617" s="9">
        <f>IFERROR(VLOOKUP(Tabla1[[#This Row],[FECHA]],'RECAUDOS EXTERNOS'!A:D,3,FALSE),0)</f>
        <v>1192236</v>
      </c>
    </row>
    <row r="1618" spans="1:22" x14ac:dyDescent="0.25">
      <c r="A1618" s="1">
        <v>39177</v>
      </c>
      <c r="B1618" s="3" t="s">
        <v>6</v>
      </c>
      <c r="C1618" s="2">
        <v>39173</v>
      </c>
      <c r="D1618" s="5">
        <f>YEAR(Tabla1[[#This Row],[FECHA]])</f>
        <v>2007</v>
      </c>
      <c r="E1618" s="5">
        <f>IFERROR(VLOOKUP(Tabla1[[#This Row],[FECHA]],'COMPARENDOS TOTALES'!A:D,4,FALSE),0)</f>
        <v>31</v>
      </c>
      <c r="F1618" s="9">
        <f>IFERROR(VLOOKUP(Tabla1[[#This Row],[FECHA]],'COMPARENDOS TOTALES'!A:D,3,FALSE),0)</f>
        <v>7503009</v>
      </c>
      <c r="G1618" s="5">
        <f>IFERROR(VLOOKUP(Tabla1[[#This Row],[FECHA]],EXONERACIONES!A:D,4,FALSE),0)</f>
        <v>13</v>
      </c>
      <c r="H1618" s="9">
        <f>IFERROR(VLOOKUP(Tabla1[[#This Row],[FECHA]],EXONERACIONES!A:D,3,FALSE),0)</f>
        <v>3151553</v>
      </c>
      <c r="I1618" s="5">
        <f>IFERROR(VLOOKUP(Tabla1[[#This Row],[FECHA]],'SIMIT CON RES'!A:D,4,FALSE),0)</f>
        <v>0</v>
      </c>
      <c r="J1618" s="9">
        <f>IFERROR(VLOOKUP(Tabla1[[#This Row],[FECHA]],'SIMIT CON RES'!A:D,3,FALSE),0)</f>
        <v>0</v>
      </c>
      <c r="K1618">
        <f>IFERROR(VLOOKUP(Tabla1[[#This Row],[FECHA]],'SIMIT SIN RES'!A:D,4,FALSE),0)</f>
        <v>0</v>
      </c>
      <c r="L1618" s="9">
        <f>IFERROR(VLOOKUP(Tabla1[[#This Row],[FECHA]],'SIMIT SIN RES'!A:D,3,FALSE),0)</f>
        <v>0</v>
      </c>
      <c r="M1618" s="5">
        <f>IFERROR(VLOOKUP(Tabla1[[#This Row],[FECHA]],'RECAUDOS DE COMPARENDOS'!A:D,4,FALSE),0)</f>
        <v>2</v>
      </c>
      <c r="N1618" s="9">
        <f>IFERROR(VLOOKUP(Tabla1[[#This Row],[FECHA]],'RECAUDOS DE COMPARENDOS'!A:D,3,FALSE),0)</f>
        <v>433700</v>
      </c>
      <c r="O1618" s="5">
        <f>IFERROR(VLOOKUP(Tabla1[[#This Row],[FECHA]],'RECAUDOS DE RESOLUCIONES'!A:D,4,FALSE),0)</f>
        <v>0</v>
      </c>
      <c r="P1618" s="9">
        <f>IFERROR(VLOOKUP(Tabla1[[#This Row],[FECHA]],'RECAUDOS DE RESOLUCIONES'!A:D,3,FALSE),0)</f>
        <v>0</v>
      </c>
      <c r="Q161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16</v>
      </c>
      <c r="R1618" s="9">
        <f>Tabla1[V. COMPARENDOS]-(Tabla1[V. EXONERACIONES]+Tabla1[[#This Row],[V. SIMIT CON RESOLUCION]]+Tabla1[[#This Row],[V. SIMIT SIN RESOLUCION]]+Tabla1[[#This Row],[V. RECAUDOS COMPARENDOS]]+Tabla1[[#This Row],[V. RECAUDOS RESOLUCIONES]])</f>
        <v>3917756</v>
      </c>
      <c r="S1618" s="11">
        <f>IFERROR(VLOOKUP(Tabla1[[#This Row],[FECHA]],'RECAUDOS LOCALES'!A:D,4,FALSE),0)</f>
        <v>0</v>
      </c>
      <c r="T1618" s="9">
        <f>IFERROR(VLOOKUP(Tabla1[[#This Row],[FECHA]],'RECAUDOS LOCALES'!A:D,3,FALSE),0)</f>
        <v>0</v>
      </c>
      <c r="U1618" s="11">
        <f>IFERROR(VLOOKUP(Tabla1[[#This Row],[FECHA]],'RECAUDOS EXTERNOS'!A:D,4,FALSE),0)</f>
        <v>0</v>
      </c>
      <c r="V1618" s="9">
        <f>IFERROR(VLOOKUP(Tabla1[[#This Row],[FECHA]],'RECAUDOS EXTERNOS'!A:D,3,FALSE),0)</f>
        <v>0</v>
      </c>
    </row>
    <row r="1619" spans="1:22" x14ac:dyDescent="0.25">
      <c r="A1619" s="1">
        <v>39178</v>
      </c>
      <c r="B1619" s="3" t="s">
        <v>0</v>
      </c>
      <c r="C1619" s="2">
        <v>39173</v>
      </c>
      <c r="D1619" s="5">
        <f>YEAR(Tabla1[[#This Row],[FECHA]])</f>
        <v>2007</v>
      </c>
      <c r="E1619" s="5">
        <f>IFERROR(VLOOKUP(Tabla1[[#This Row],[FECHA]],'COMPARENDOS TOTALES'!A:D,4,FALSE),0)</f>
        <v>39</v>
      </c>
      <c r="F1619" s="9">
        <f>IFERROR(VLOOKUP(Tabla1[[#This Row],[FECHA]],'COMPARENDOS TOTALES'!A:D,3,FALSE),0)</f>
        <v>9136612</v>
      </c>
      <c r="G1619" s="5">
        <f>IFERROR(VLOOKUP(Tabla1[[#This Row],[FECHA]],EXONERACIONES!A:D,4,FALSE),0)</f>
        <v>16</v>
      </c>
      <c r="H1619" s="9">
        <f>IFERROR(VLOOKUP(Tabla1[[#This Row],[FECHA]],EXONERACIONES!A:D,3,FALSE),0)</f>
        <v>3802103</v>
      </c>
      <c r="I1619" s="5">
        <f>IFERROR(VLOOKUP(Tabla1[[#This Row],[FECHA]],'SIMIT CON RES'!A:D,4,FALSE),0)</f>
        <v>0</v>
      </c>
      <c r="J1619" s="9">
        <f>IFERROR(VLOOKUP(Tabla1[[#This Row],[FECHA]],'SIMIT CON RES'!A:D,3,FALSE),0)</f>
        <v>0</v>
      </c>
      <c r="K1619">
        <f>IFERROR(VLOOKUP(Tabla1[[#This Row],[FECHA]],'SIMIT SIN RES'!A:D,4,FALSE),0)</f>
        <v>0</v>
      </c>
      <c r="L1619" s="9">
        <f>IFERROR(VLOOKUP(Tabla1[[#This Row],[FECHA]],'SIMIT SIN RES'!A:D,3,FALSE),0)</f>
        <v>0</v>
      </c>
      <c r="M1619" s="5">
        <f>IFERROR(VLOOKUP(Tabla1[[#This Row],[FECHA]],'RECAUDOS DE COMPARENDOS'!A:D,4,FALSE),0)</f>
        <v>3</v>
      </c>
      <c r="N1619" s="9">
        <f>IFERROR(VLOOKUP(Tabla1[[#This Row],[FECHA]],'RECAUDOS DE COMPARENDOS'!A:D,3,FALSE),0)</f>
        <v>650550</v>
      </c>
      <c r="O1619" s="5">
        <f>IFERROR(VLOOKUP(Tabla1[[#This Row],[FECHA]],'RECAUDOS DE RESOLUCIONES'!A:D,4,FALSE),0)</f>
        <v>0</v>
      </c>
      <c r="P1619" s="9">
        <f>IFERROR(VLOOKUP(Tabla1[[#This Row],[FECHA]],'RECAUDOS DE RESOLUCIONES'!A:D,3,FALSE),0)</f>
        <v>0</v>
      </c>
      <c r="Q161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20</v>
      </c>
      <c r="R1619" s="9">
        <f>Tabla1[V. COMPARENDOS]-(Tabla1[V. EXONERACIONES]+Tabla1[[#This Row],[V. SIMIT CON RESOLUCION]]+Tabla1[[#This Row],[V. SIMIT SIN RESOLUCION]]+Tabla1[[#This Row],[V. RECAUDOS COMPARENDOS]]+Tabla1[[#This Row],[V. RECAUDOS RESOLUCIONES]])</f>
        <v>4683959</v>
      </c>
      <c r="S1619" s="11">
        <f>IFERROR(VLOOKUP(Tabla1[[#This Row],[FECHA]],'RECAUDOS LOCALES'!A:D,4,FALSE),0)</f>
        <v>0</v>
      </c>
      <c r="T1619" s="9">
        <f>IFERROR(VLOOKUP(Tabla1[[#This Row],[FECHA]],'RECAUDOS LOCALES'!A:D,3,FALSE),0)</f>
        <v>0</v>
      </c>
      <c r="U1619" s="11">
        <f>IFERROR(VLOOKUP(Tabla1[[#This Row],[FECHA]],'RECAUDOS EXTERNOS'!A:D,4,FALSE),0)</f>
        <v>0</v>
      </c>
      <c r="V1619" s="9">
        <f>IFERROR(VLOOKUP(Tabla1[[#This Row],[FECHA]],'RECAUDOS EXTERNOS'!A:D,3,FALSE),0)</f>
        <v>0</v>
      </c>
    </row>
    <row r="1620" spans="1:22" x14ac:dyDescent="0.25">
      <c r="A1620" s="1">
        <v>39179</v>
      </c>
      <c r="B1620" s="3" t="s">
        <v>5</v>
      </c>
      <c r="C1620" s="2">
        <v>39173</v>
      </c>
      <c r="D1620" s="5">
        <f>YEAR(Tabla1[[#This Row],[FECHA]])</f>
        <v>2007</v>
      </c>
      <c r="E1620" s="5">
        <f>IFERROR(VLOOKUP(Tabla1[[#This Row],[FECHA]],'COMPARENDOS TOTALES'!A:D,4,FALSE),0)</f>
        <v>33</v>
      </c>
      <c r="F1620" s="9">
        <f>IFERROR(VLOOKUP(Tabla1[[#This Row],[FECHA]],'COMPARENDOS TOTALES'!A:D,3,FALSE),0)</f>
        <v>7705403</v>
      </c>
      <c r="G1620" s="5">
        <f>IFERROR(VLOOKUP(Tabla1[[#This Row],[FECHA]],EXONERACIONES!A:D,4,FALSE),0)</f>
        <v>19</v>
      </c>
      <c r="H1620" s="9">
        <f>IFERROR(VLOOKUP(Tabla1[[#This Row],[FECHA]],EXONERACIONES!A:D,3,FALSE),0)</f>
        <v>4770700</v>
      </c>
      <c r="I1620" s="5">
        <f>IFERROR(VLOOKUP(Tabla1[[#This Row],[FECHA]],'SIMIT CON RES'!A:D,4,FALSE),0)</f>
        <v>0</v>
      </c>
      <c r="J1620" s="9">
        <f>IFERROR(VLOOKUP(Tabla1[[#This Row],[FECHA]],'SIMIT CON RES'!A:D,3,FALSE),0)</f>
        <v>0</v>
      </c>
      <c r="K1620">
        <f>IFERROR(VLOOKUP(Tabla1[[#This Row],[FECHA]],'SIMIT SIN RES'!A:D,4,FALSE),0)</f>
        <v>0</v>
      </c>
      <c r="L1620" s="9">
        <f>IFERROR(VLOOKUP(Tabla1[[#This Row],[FECHA]],'SIMIT SIN RES'!A:D,3,FALSE),0)</f>
        <v>0</v>
      </c>
      <c r="M1620" s="5">
        <f>IFERROR(VLOOKUP(Tabla1[[#This Row],[FECHA]],'RECAUDOS DE COMPARENDOS'!A:D,4,FALSE),0)</f>
        <v>3</v>
      </c>
      <c r="N1620" s="9">
        <f>IFERROR(VLOOKUP(Tabla1[[#This Row],[FECHA]],'RECAUDOS DE COMPARENDOS'!A:D,3,FALSE),0)</f>
        <v>650550</v>
      </c>
      <c r="O1620" s="5">
        <f>IFERROR(VLOOKUP(Tabla1[[#This Row],[FECHA]],'RECAUDOS DE RESOLUCIONES'!A:D,4,FALSE),0)</f>
        <v>0</v>
      </c>
      <c r="P1620" s="9">
        <f>IFERROR(VLOOKUP(Tabla1[[#This Row],[FECHA]],'RECAUDOS DE RESOLUCIONES'!A:D,3,FALSE),0)</f>
        <v>0</v>
      </c>
      <c r="Q162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11</v>
      </c>
      <c r="R1620" s="9">
        <f>Tabla1[V. COMPARENDOS]-(Tabla1[V. EXONERACIONES]+Tabla1[[#This Row],[V. SIMIT CON RESOLUCION]]+Tabla1[[#This Row],[V. SIMIT SIN RESOLUCION]]+Tabla1[[#This Row],[V. RECAUDOS COMPARENDOS]]+Tabla1[[#This Row],[V. RECAUDOS RESOLUCIONES]])</f>
        <v>2284153</v>
      </c>
      <c r="S1620" s="11">
        <f>IFERROR(VLOOKUP(Tabla1[[#This Row],[FECHA]],'RECAUDOS LOCALES'!A:D,4,FALSE),0)</f>
        <v>0</v>
      </c>
      <c r="T1620" s="9">
        <f>IFERROR(VLOOKUP(Tabla1[[#This Row],[FECHA]],'RECAUDOS LOCALES'!A:D,3,FALSE),0)</f>
        <v>0</v>
      </c>
      <c r="U1620" s="11">
        <f>IFERROR(VLOOKUP(Tabla1[[#This Row],[FECHA]],'RECAUDOS EXTERNOS'!A:D,4,FALSE),0)</f>
        <v>0</v>
      </c>
      <c r="V1620" s="9">
        <f>IFERROR(VLOOKUP(Tabla1[[#This Row],[FECHA]],'RECAUDOS EXTERNOS'!A:D,3,FALSE),0)</f>
        <v>0</v>
      </c>
    </row>
    <row r="1621" spans="1:22" x14ac:dyDescent="0.25">
      <c r="A1621" s="1">
        <v>39180</v>
      </c>
      <c r="B1621" s="3" t="s">
        <v>4</v>
      </c>
      <c r="C1621" s="2">
        <v>39173</v>
      </c>
      <c r="D1621" s="5">
        <f>YEAR(Tabla1[[#This Row],[FECHA]])</f>
        <v>2007</v>
      </c>
      <c r="E1621" s="5">
        <f>IFERROR(VLOOKUP(Tabla1[[#This Row],[FECHA]],'COMPARENDOS TOTALES'!A:D,4,FALSE),0)</f>
        <v>27</v>
      </c>
      <c r="F1621" s="9">
        <f>IFERROR(VLOOKUP(Tabla1[[#This Row],[FECHA]],'COMPARENDOS TOTALES'!A:D,3,FALSE),0)</f>
        <v>6621153</v>
      </c>
      <c r="G1621" s="5">
        <f>IFERROR(VLOOKUP(Tabla1[[#This Row],[FECHA]],EXONERACIONES!A:D,4,FALSE),0)</f>
        <v>9</v>
      </c>
      <c r="H1621" s="9">
        <f>IFERROR(VLOOKUP(Tabla1[[#This Row],[FECHA]],EXONERACIONES!A:D,3,FALSE),0)</f>
        <v>2168500</v>
      </c>
      <c r="I1621" s="5">
        <f>IFERROR(VLOOKUP(Tabla1[[#This Row],[FECHA]],'SIMIT CON RES'!A:D,4,FALSE),0)</f>
        <v>0</v>
      </c>
      <c r="J1621" s="9">
        <f>IFERROR(VLOOKUP(Tabla1[[#This Row],[FECHA]],'SIMIT CON RES'!A:D,3,FALSE),0)</f>
        <v>0</v>
      </c>
      <c r="K1621">
        <f>IFERROR(VLOOKUP(Tabla1[[#This Row],[FECHA]],'SIMIT SIN RES'!A:D,4,FALSE),0)</f>
        <v>0</v>
      </c>
      <c r="L1621" s="9">
        <f>IFERROR(VLOOKUP(Tabla1[[#This Row],[FECHA]],'SIMIT SIN RES'!A:D,3,FALSE),0)</f>
        <v>0</v>
      </c>
      <c r="M1621" s="5">
        <f>IFERROR(VLOOKUP(Tabla1[[#This Row],[FECHA]],'RECAUDOS DE COMPARENDOS'!A:D,4,FALSE),0)</f>
        <v>2</v>
      </c>
      <c r="N1621" s="9">
        <f>IFERROR(VLOOKUP(Tabla1[[#This Row],[FECHA]],'RECAUDOS DE COMPARENDOS'!A:D,3,FALSE),0)</f>
        <v>433700</v>
      </c>
      <c r="O1621" s="5">
        <f>IFERROR(VLOOKUP(Tabla1[[#This Row],[FECHA]],'RECAUDOS DE RESOLUCIONES'!A:D,4,FALSE),0)</f>
        <v>0</v>
      </c>
      <c r="P1621" s="9">
        <f>IFERROR(VLOOKUP(Tabla1[[#This Row],[FECHA]],'RECAUDOS DE RESOLUCIONES'!A:D,3,FALSE),0)</f>
        <v>0</v>
      </c>
      <c r="Q162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16</v>
      </c>
      <c r="R1621" s="9">
        <f>Tabla1[V. COMPARENDOS]-(Tabla1[V. EXONERACIONES]+Tabla1[[#This Row],[V. SIMIT CON RESOLUCION]]+Tabla1[[#This Row],[V. SIMIT SIN RESOLUCION]]+Tabla1[[#This Row],[V. RECAUDOS COMPARENDOS]]+Tabla1[[#This Row],[V. RECAUDOS RESOLUCIONES]])</f>
        <v>4018953</v>
      </c>
      <c r="S1621" s="11">
        <f>IFERROR(VLOOKUP(Tabla1[[#This Row],[FECHA]],'RECAUDOS LOCALES'!A:D,4,FALSE),0)</f>
        <v>0</v>
      </c>
      <c r="T1621" s="9">
        <f>IFERROR(VLOOKUP(Tabla1[[#This Row],[FECHA]],'RECAUDOS LOCALES'!A:D,3,FALSE),0)</f>
        <v>0</v>
      </c>
      <c r="U1621" s="11">
        <f>IFERROR(VLOOKUP(Tabla1[[#This Row],[FECHA]],'RECAUDOS EXTERNOS'!A:D,4,FALSE),0)</f>
        <v>0</v>
      </c>
      <c r="V1621" s="9">
        <f>IFERROR(VLOOKUP(Tabla1[[#This Row],[FECHA]],'RECAUDOS EXTERNOS'!A:D,3,FALSE),0)</f>
        <v>0</v>
      </c>
    </row>
    <row r="1622" spans="1:22" x14ac:dyDescent="0.25">
      <c r="A1622" s="1">
        <v>39181</v>
      </c>
      <c r="B1622" s="3" t="s">
        <v>1</v>
      </c>
      <c r="C1622" s="2">
        <v>39173</v>
      </c>
      <c r="D1622" s="5">
        <f>YEAR(Tabla1[[#This Row],[FECHA]])</f>
        <v>2007</v>
      </c>
      <c r="E1622" s="5">
        <f>IFERROR(VLOOKUP(Tabla1[[#This Row],[FECHA]],'COMPARENDOS TOTALES'!A:D,4,FALSE),0)</f>
        <v>23</v>
      </c>
      <c r="F1622" s="9">
        <f>IFERROR(VLOOKUP(Tabla1[[#This Row],[FECHA]],'COMPARENDOS TOTALES'!A:D,3,FALSE),0)</f>
        <v>5652556</v>
      </c>
      <c r="G1622" s="5">
        <f>IFERROR(VLOOKUP(Tabla1[[#This Row],[FECHA]],EXONERACIONES!A:D,4,FALSE),0)</f>
        <v>14</v>
      </c>
      <c r="H1622" s="9">
        <f>IFERROR(VLOOKUP(Tabla1[[#This Row],[FECHA]],EXONERACIONES!A:D,3,FALSE),0)</f>
        <v>3686450</v>
      </c>
      <c r="I1622" s="5">
        <f>IFERROR(VLOOKUP(Tabla1[[#This Row],[FECHA]],'SIMIT CON RES'!A:D,4,FALSE),0)</f>
        <v>0</v>
      </c>
      <c r="J1622" s="9">
        <f>IFERROR(VLOOKUP(Tabla1[[#This Row],[FECHA]],'SIMIT CON RES'!A:D,3,FALSE),0)</f>
        <v>0</v>
      </c>
      <c r="K1622">
        <f>IFERROR(VLOOKUP(Tabla1[[#This Row],[FECHA]],'SIMIT SIN RES'!A:D,4,FALSE),0)</f>
        <v>0</v>
      </c>
      <c r="L1622" s="9">
        <f>IFERROR(VLOOKUP(Tabla1[[#This Row],[FECHA]],'SIMIT SIN RES'!A:D,3,FALSE),0)</f>
        <v>0</v>
      </c>
      <c r="M1622" s="5">
        <f>IFERROR(VLOOKUP(Tabla1[[#This Row],[FECHA]],'RECAUDOS DE COMPARENDOS'!A:D,4,FALSE),0)</f>
        <v>4</v>
      </c>
      <c r="N1622" s="9">
        <f>IFERROR(VLOOKUP(Tabla1[[#This Row],[FECHA]],'RECAUDOS DE COMPARENDOS'!A:D,3,FALSE),0)</f>
        <v>983053</v>
      </c>
      <c r="O1622" s="5">
        <f>IFERROR(VLOOKUP(Tabla1[[#This Row],[FECHA]],'RECAUDOS DE RESOLUCIONES'!A:D,4,FALSE),0)</f>
        <v>0</v>
      </c>
      <c r="P1622" s="9">
        <f>IFERROR(VLOOKUP(Tabla1[[#This Row],[FECHA]],'RECAUDOS DE RESOLUCIONES'!A:D,3,FALSE),0)</f>
        <v>0</v>
      </c>
      <c r="Q162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1622" s="9">
        <f>Tabla1[V. COMPARENDOS]-(Tabla1[V. EXONERACIONES]+Tabla1[[#This Row],[V. SIMIT CON RESOLUCION]]+Tabla1[[#This Row],[V. SIMIT SIN RESOLUCION]]+Tabla1[[#This Row],[V. RECAUDOS COMPARENDOS]]+Tabla1[[#This Row],[V. RECAUDOS RESOLUCIONES]])</f>
        <v>983053</v>
      </c>
      <c r="S1622" s="11">
        <f>IFERROR(VLOOKUP(Tabla1[[#This Row],[FECHA]],'RECAUDOS LOCALES'!A:D,4,FALSE),0)</f>
        <v>8</v>
      </c>
      <c r="T1622" s="9">
        <f>IFERROR(VLOOKUP(Tabla1[[#This Row],[FECHA]],'RECAUDOS LOCALES'!A:D,3,FALSE),0)</f>
        <v>1113506</v>
      </c>
      <c r="U1622" s="11">
        <f>IFERROR(VLOOKUP(Tabla1[[#This Row],[FECHA]],'RECAUDOS EXTERNOS'!A:D,4,FALSE),0)</f>
        <v>5</v>
      </c>
      <c r="V1622" s="9">
        <f>IFERROR(VLOOKUP(Tabla1[[#This Row],[FECHA]],'RECAUDOS EXTERNOS'!A:D,3,FALSE),0)</f>
        <v>1282350</v>
      </c>
    </row>
    <row r="1623" spans="1:22" x14ac:dyDescent="0.25">
      <c r="A1623" s="1">
        <v>39182</v>
      </c>
      <c r="B1623" s="3" t="s">
        <v>2</v>
      </c>
      <c r="C1623" s="2">
        <v>39173</v>
      </c>
      <c r="D1623" s="5">
        <f>YEAR(Tabla1[[#This Row],[FECHA]])</f>
        <v>2007</v>
      </c>
      <c r="E1623" s="5">
        <f>IFERROR(VLOOKUP(Tabla1[[#This Row],[FECHA]],'COMPARENDOS TOTALES'!A:D,4,FALSE),0)</f>
        <v>15</v>
      </c>
      <c r="F1623" s="9">
        <f>IFERROR(VLOOKUP(Tabla1[[#This Row],[FECHA]],'COMPARENDOS TOTALES'!A:D,3,FALSE),0)</f>
        <v>4452653</v>
      </c>
      <c r="G1623" s="5">
        <f>IFERROR(VLOOKUP(Tabla1[[#This Row],[FECHA]],EXONERACIONES!A:D,4,FALSE),0)</f>
        <v>3</v>
      </c>
      <c r="H1623" s="9">
        <f>IFERROR(VLOOKUP(Tabla1[[#This Row],[FECHA]],EXONERACIONES!A:D,3,FALSE),0)</f>
        <v>1084250</v>
      </c>
      <c r="I1623" s="5">
        <f>IFERROR(VLOOKUP(Tabla1[[#This Row],[FECHA]],'SIMIT CON RES'!A:D,4,FALSE),0)</f>
        <v>0</v>
      </c>
      <c r="J1623" s="9">
        <f>IFERROR(VLOOKUP(Tabla1[[#This Row],[FECHA]],'SIMIT CON RES'!A:D,3,FALSE),0)</f>
        <v>0</v>
      </c>
      <c r="K1623">
        <f>IFERROR(VLOOKUP(Tabla1[[#This Row],[FECHA]],'SIMIT SIN RES'!A:D,4,FALSE),0)</f>
        <v>0</v>
      </c>
      <c r="L1623" s="9">
        <f>IFERROR(VLOOKUP(Tabla1[[#This Row],[FECHA]],'SIMIT SIN RES'!A:D,3,FALSE),0)</f>
        <v>0</v>
      </c>
      <c r="M1623" s="5">
        <f>IFERROR(VLOOKUP(Tabla1[[#This Row],[FECHA]],'RECAUDOS DE COMPARENDOS'!A:D,4,FALSE),0)</f>
        <v>3</v>
      </c>
      <c r="N1623" s="9">
        <f>IFERROR(VLOOKUP(Tabla1[[#This Row],[FECHA]],'RECAUDOS DE COMPARENDOS'!A:D,3,FALSE),0)</f>
        <v>867400</v>
      </c>
      <c r="O1623" s="5">
        <f>IFERROR(VLOOKUP(Tabla1[[#This Row],[FECHA]],'RECAUDOS DE RESOLUCIONES'!A:D,4,FALSE),0)</f>
        <v>1</v>
      </c>
      <c r="P1623" s="9">
        <f>IFERROR(VLOOKUP(Tabla1[[#This Row],[FECHA]],'RECAUDOS DE RESOLUCIONES'!A:D,3,FALSE),0)</f>
        <v>433700</v>
      </c>
      <c r="Q162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8</v>
      </c>
      <c r="R1623" s="9">
        <f>Tabla1[V. COMPARENDOS]-(Tabla1[V. EXONERACIONES]+Tabla1[[#This Row],[V. SIMIT CON RESOLUCION]]+Tabla1[[#This Row],[V. SIMIT SIN RESOLUCION]]+Tabla1[[#This Row],[V. RECAUDOS COMPARENDOS]]+Tabla1[[#This Row],[V. RECAUDOS RESOLUCIONES]])</f>
        <v>2067303</v>
      </c>
      <c r="S1623" s="11">
        <f>IFERROR(VLOOKUP(Tabla1[[#This Row],[FECHA]],'RECAUDOS LOCALES'!A:D,4,FALSE),0)</f>
        <v>8</v>
      </c>
      <c r="T1623" s="9">
        <f>IFERROR(VLOOKUP(Tabla1[[#This Row],[FECHA]],'RECAUDOS LOCALES'!A:D,3,FALSE),0)</f>
        <v>821637</v>
      </c>
      <c r="U1623" s="11">
        <f>IFERROR(VLOOKUP(Tabla1[[#This Row],[FECHA]],'RECAUDOS EXTERNOS'!A:D,4,FALSE),0)</f>
        <v>9</v>
      </c>
      <c r="V1623" s="9">
        <f>IFERROR(VLOOKUP(Tabla1[[#This Row],[FECHA]],'RECAUDOS EXTERNOS'!A:D,3,FALSE),0)</f>
        <v>2115528</v>
      </c>
    </row>
    <row r="1624" spans="1:22" x14ac:dyDescent="0.25">
      <c r="A1624" s="1">
        <v>39183</v>
      </c>
      <c r="B1624" s="3" t="s">
        <v>3</v>
      </c>
      <c r="C1624" s="2">
        <v>39173</v>
      </c>
      <c r="D1624" s="5">
        <f>YEAR(Tabla1[[#This Row],[FECHA]])</f>
        <v>2007</v>
      </c>
      <c r="E1624" s="5">
        <f>IFERROR(VLOOKUP(Tabla1[[#This Row],[FECHA]],'COMPARENDOS TOTALES'!A:D,4,FALSE),0)</f>
        <v>22</v>
      </c>
      <c r="F1624" s="9">
        <f>IFERROR(VLOOKUP(Tabla1[[#This Row],[FECHA]],'COMPARENDOS TOTALES'!A:D,3,FALSE),0)</f>
        <v>5233312</v>
      </c>
      <c r="G1624" s="5">
        <f>IFERROR(VLOOKUP(Tabla1[[#This Row],[FECHA]],EXONERACIONES!A:D,4,FALSE),0)</f>
        <v>13</v>
      </c>
      <c r="H1624" s="9">
        <f>IFERROR(VLOOKUP(Tabla1[[#This Row],[FECHA]],EXONERACIONES!A:D,3,FALSE),0)</f>
        <v>3585253</v>
      </c>
      <c r="I1624" s="5">
        <f>IFERROR(VLOOKUP(Tabla1[[#This Row],[FECHA]],'SIMIT CON RES'!A:D,4,FALSE),0)</f>
        <v>0</v>
      </c>
      <c r="J1624" s="9">
        <f>IFERROR(VLOOKUP(Tabla1[[#This Row],[FECHA]],'SIMIT CON RES'!A:D,3,FALSE),0)</f>
        <v>0</v>
      </c>
      <c r="K1624">
        <f>IFERROR(VLOOKUP(Tabla1[[#This Row],[FECHA]],'SIMIT SIN RES'!A:D,4,FALSE),0)</f>
        <v>0</v>
      </c>
      <c r="L1624" s="9">
        <f>IFERROR(VLOOKUP(Tabla1[[#This Row],[FECHA]],'SIMIT SIN RES'!A:D,3,FALSE),0)</f>
        <v>0</v>
      </c>
      <c r="M1624" s="5">
        <f>IFERROR(VLOOKUP(Tabla1[[#This Row],[FECHA]],'RECAUDOS DE COMPARENDOS'!A:D,4,FALSE),0)</f>
        <v>2</v>
      </c>
      <c r="N1624" s="9">
        <f>IFERROR(VLOOKUP(Tabla1[[#This Row],[FECHA]],'RECAUDOS DE COMPARENDOS'!A:D,3,FALSE),0)</f>
        <v>332503</v>
      </c>
      <c r="O1624" s="5">
        <f>IFERROR(VLOOKUP(Tabla1[[#This Row],[FECHA]],'RECAUDOS DE RESOLUCIONES'!A:D,4,FALSE),0)</f>
        <v>0</v>
      </c>
      <c r="P1624" s="9">
        <f>IFERROR(VLOOKUP(Tabla1[[#This Row],[FECHA]],'RECAUDOS DE RESOLUCIONES'!A:D,3,FALSE),0)</f>
        <v>0</v>
      </c>
      <c r="Q162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7</v>
      </c>
      <c r="R1624" s="9">
        <f>Tabla1[V. COMPARENDOS]-(Tabla1[V. EXONERACIONES]+Tabla1[[#This Row],[V. SIMIT CON RESOLUCION]]+Tabla1[[#This Row],[V. SIMIT SIN RESOLUCION]]+Tabla1[[#This Row],[V. RECAUDOS COMPARENDOS]]+Tabla1[[#This Row],[V. RECAUDOS RESOLUCIONES]])</f>
        <v>1315556</v>
      </c>
      <c r="S1624" s="11">
        <f>IFERROR(VLOOKUP(Tabla1[[#This Row],[FECHA]],'RECAUDOS LOCALES'!A:D,4,FALSE),0)</f>
        <v>5</v>
      </c>
      <c r="T1624" s="9">
        <f>IFERROR(VLOOKUP(Tabla1[[#This Row],[FECHA]],'RECAUDOS LOCALES'!A:D,3,FALSE),0)</f>
        <v>537551</v>
      </c>
      <c r="U1624" s="11">
        <f>IFERROR(VLOOKUP(Tabla1[[#This Row],[FECHA]],'RECAUDOS EXTERNOS'!A:D,4,FALSE),0)</f>
        <v>4</v>
      </c>
      <c r="V1624" s="9">
        <f>IFERROR(VLOOKUP(Tabla1[[#This Row],[FECHA]],'RECAUDOS EXTERNOS'!A:D,3,FALSE),0)</f>
        <v>796953</v>
      </c>
    </row>
    <row r="1625" spans="1:22" x14ac:dyDescent="0.25">
      <c r="A1625" s="1">
        <v>39184</v>
      </c>
      <c r="B1625" s="3" t="s">
        <v>6</v>
      </c>
      <c r="C1625" s="2">
        <v>39173</v>
      </c>
      <c r="D1625" s="5">
        <f>YEAR(Tabla1[[#This Row],[FECHA]])</f>
        <v>2007</v>
      </c>
      <c r="E1625" s="5">
        <f>IFERROR(VLOOKUP(Tabla1[[#This Row],[FECHA]],'COMPARENDOS TOTALES'!A:D,4,FALSE),0)</f>
        <v>25</v>
      </c>
      <c r="F1625" s="9">
        <f>IFERROR(VLOOKUP(Tabla1[[#This Row],[FECHA]],'COMPARENDOS TOTALES'!A:D,3,FALSE),0)</f>
        <v>6418759</v>
      </c>
      <c r="G1625" s="5">
        <f>IFERROR(VLOOKUP(Tabla1[[#This Row],[FECHA]],EXONERACIONES!A:D,4,FALSE),0)</f>
        <v>17</v>
      </c>
      <c r="H1625" s="9">
        <f>IFERROR(VLOOKUP(Tabla1[[#This Row],[FECHA]],EXONERACIONES!A:D,3,FALSE),0)</f>
        <v>4452653</v>
      </c>
      <c r="I1625" s="5">
        <f>IFERROR(VLOOKUP(Tabla1[[#This Row],[FECHA]],'SIMIT CON RES'!A:D,4,FALSE),0)</f>
        <v>0</v>
      </c>
      <c r="J1625" s="9">
        <f>IFERROR(VLOOKUP(Tabla1[[#This Row],[FECHA]],'SIMIT CON RES'!A:D,3,FALSE),0)</f>
        <v>0</v>
      </c>
      <c r="K1625">
        <f>IFERROR(VLOOKUP(Tabla1[[#This Row],[FECHA]],'SIMIT SIN RES'!A:D,4,FALSE),0)</f>
        <v>0</v>
      </c>
      <c r="L1625" s="9">
        <f>IFERROR(VLOOKUP(Tabla1[[#This Row],[FECHA]],'SIMIT SIN RES'!A:D,3,FALSE),0)</f>
        <v>0</v>
      </c>
      <c r="M1625" s="5">
        <f>IFERROR(VLOOKUP(Tabla1[[#This Row],[FECHA]],'RECAUDOS DE COMPARENDOS'!A:D,4,FALSE),0)</f>
        <v>3</v>
      </c>
      <c r="N1625" s="9">
        <f>IFERROR(VLOOKUP(Tabla1[[#This Row],[FECHA]],'RECAUDOS DE COMPARENDOS'!A:D,3,FALSE),0)</f>
        <v>766203</v>
      </c>
      <c r="O1625" s="5">
        <f>IFERROR(VLOOKUP(Tabla1[[#This Row],[FECHA]],'RECAUDOS DE RESOLUCIONES'!A:D,4,FALSE),0)</f>
        <v>0</v>
      </c>
      <c r="P1625" s="9">
        <f>IFERROR(VLOOKUP(Tabla1[[#This Row],[FECHA]],'RECAUDOS DE RESOLUCIONES'!A:D,3,FALSE),0)</f>
        <v>0</v>
      </c>
      <c r="Q162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1625" s="9">
        <f>Tabla1[V. COMPARENDOS]-(Tabla1[V. EXONERACIONES]+Tabla1[[#This Row],[V. SIMIT CON RESOLUCION]]+Tabla1[[#This Row],[V. SIMIT SIN RESOLUCION]]+Tabla1[[#This Row],[V. RECAUDOS COMPARENDOS]]+Tabla1[[#This Row],[V. RECAUDOS RESOLUCIONES]])</f>
        <v>1199903</v>
      </c>
      <c r="S1625" s="11">
        <f>IFERROR(VLOOKUP(Tabla1[[#This Row],[FECHA]],'RECAUDOS LOCALES'!A:D,4,FALSE),0)</f>
        <v>13</v>
      </c>
      <c r="T1625" s="9">
        <f>IFERROR(VLOOKUP(Tabla1[[#This Row],[FECHA]],'RECAUDOS LOCALES'!A:D,3,FALSE),0)</f>
        <v>1418398</v>
      </c>
      <c r="U1625" s="11">
        <f>IFERROR(VLOOKUP(Tabla1[[#This Row],[FECHA]],'RECAUDOS EXTERNOS'!A:D,4,FALSE),0)</f>
        <v>10</v>
      </c>
      <c r="V1625" s="9">
        <f>IFERROR(VLOOKUP(Tabla1[[#This Row],[FECHA]],'RECAUDOS EXTERNOS'!A:D,3,FALSE),0)</f>
        <v>2548445</v>
      </c>
    </row>
    <row r="1626" spans="1:22" x14ac:dyDescent="0.25">
      <c r="A1626" s="1">
        <v>39185</v>
      </c>
      <c r="B1626" s="3" t="s">
        <v>0</v>
      </c>
      <c r="C1626" s="2">
        <v>39173</v>
      </c>
      <c r="D1626" s="5">
        <f>YEAR(Tabla1[[#This Row],[FECHA]])</f>
        <v>2007</v>
      </c>
      <c r="E1626" s="5">
        <f>IFERROR(VLOOKUP(Tabla1[[#This Row],[FECHA]],'COMPARENDOS TOTALES'!A:D,4,FALSE),0)</f>
        <v>26</v>
      </c>
      <c r="F1626" s="9">
        <f>IFERROR(VLOOKUP(Tabla1[[#This Row],[FECHA]],'COMPARENDOS TOTALES'!A:D,3,FALSE),0)</f>
        <v>6201909</v>
      </c>
      <c r="G1626" s="5">
        <f>IFERROR(VLOOKUP(Tabla1[[#This Row],[FECHA]],EXONERACIONES!A:D,4,FALSE),0)</f>
        <v>14</v>
      </c>
      <c r="H1626" s="9">
        <f>IFERROR(VLOOKUP(Tabla1[[#This Row],[FECHA]],EXONERACIONES!A:D,3,FALSE),0)</f>
        <v>3267206</v>
      </c>
      <c r="I1626" s="5">
        <f>IFERROR(VLOOKUP(Tabla1[[#This Row],[FECHA]],'SIMIT CON RES'!A:D,4,FALSE),0)</f>
        <v>0</v>
      </c>
      <c r="J1626" s="9">
        <f>IFERROR(VLOOKUP(Tabla1[[#This Row],[FECHA]],'SIMIT CON RES'!A:D,3,FALSE),0)</f>
        <v>0</v>
      </c>
      <c r="K1626">
        <f>IFERROR(VLOOKUP(Tabla1[[#This Row],[FECHA]],'SIMIT SIN RES'!A:D,4,FALSE),0)</f>
        <v>0</v>
      </c>
      <c r="L1626" s="9">
        <f>IFERROR(VLOOKUP(Tabla1[[#This Row],[FECHA]],'SIMIT SIN RES'!A:D,3,FALSE),0)</f>
        <v>0</v>
      </c>
      <c r="M1626" s="5">
        <f>IFERROR(VLOOKUP(Tabla1[[#This Row],[FECHA]],'RECAUDOS DE COMPARENDOS'!A:D,4,FALSE),0)</f>
        <v>3</v>
      </c>
      <c r="N1626" s="9">
        <f>IFERROR(VLOOKUP(Tabla1[[#This Row],[FECHA]],'RECAUDOS DE COMPARENDOS'!A:D,3,FALSE),0)</f>
        <v>650550</v>
      </c>
      <c r="O1626" s="5">
        <f>IFERROR(VLOOKUP(Tabla1[[#This Row],[FECHA]],'RECAUDOS DE RESOLUCIONES'!A:D,4,FALSE),0)</f>
        <v>0</v>
      </c>
      <c r="P1626" s="9">
        <f>IFERROR(VLOOKUP(Tabla1[[#This Row],[FECHA]],'RECAUDOS DE RESOLUCIONES'!A:D,3,FALSE),0)</f>
        <v>0</v>
      </c>
      <c r="Q162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9</v>
      </c>
      <c r="R1626" s="9">
        <f>Tabla1[V. COMPARENDOS]-(Tabla1[V. EXONERACIONES]+Tabla1[[#This Row],[V. SIMIT CON RESOLUCION]]+Tabla1[[#This Row],[V. SIMIT SIN RESOLUCION]]+Tabla1[[#This Row],[V. RECAUDOS COMPARENDOS]]+Tabla1[[#This Row],[V. RECAUDOS RESOLUCIONES]])</f>
        <v>2284153</v>
      </c>
      <c r="S1626" s="11">
        <f>IFERROR(VLOOKUP(Tabla1[[#This Row],[FECHA]],'RECAUDOS LOCALES'!A:D,4,FALSE),0)</f>
        <v>5</v>
      </c>
      <c r="T1626" s="9">
        <f>IFERROR(VLOOKUP(Tabla1[[#This Row],[FECHA]],'RECAUDOS LOCALES'!A:D,3,FALSE),0)</f>
        <v>732368</v>
      </c>
      <c r="U1626" s="11">
        <f>IFERROR(VLOOKUP(Tabla1[[#This Row],[FECHA]],'RECAUDOS EXTERNOS'!A:D,4,FALSE),0)</f>
        <v>4</v>
      </c>
      <c r="V1626" s="9">
        <f>IFERROR(VLOOKUP(Tabla1[[#This Row],[FECHA]],'RECAUDOS EXTERNOS'!A:D,3,FALSE),0)</f>
        <v>1011425</v>
      </c>
    </row>
    <row r="1627" spans="1:22" x14ac:dyDescent="0.25">
      <c r="A1627" s="1">
        <v>39186</v>
      </c>
      <c r="B1627" s="3" t="s">
        <v>5</v>
      </c>
      <c r="C1627" s="2">
        <v>39173</v>
      </c>
      <c r="D1627" s="5">
        <f>YEAR(Tabla1[[#This Row],[FECHA]])</f>
        <v>2007</v>
      </c>
      <c r="E1627" s="5">
        <f>IFERROR(VLOOKUP(Tabla1[[#This Row],[FECHA]],'COMPARENDOS TOTALES'!A:D,4,FALSE),0)</f>
        <v>18</v>
      </c>
      <c r="F1627" s="9">
        <f>IFERROR(VLOOKUP(Tabla1[[#This Row],[FECHA]],'COMPARENDOS TOTALES'!A:D,3,FALSE),0)</f>
        <v>4467109</v>
      </c>
      <c r="G1627" s="5">
        <f>IFERROR(VLOOKUP(Tabla1[[#This Row],[FECHA]],EXONERACIONES!A:D,4,FALSE),0)</f>
        <v>8</v>
      </c>
      <c r="H1627" s="9">
        <f>IFERROR(VLOOKUP(Tabla1[[#This Row],[FECHA]],EXONERACIONES!A:D,3,FALSE),0)</f>
        <v>2168500</v>
      </c>
      <c r="I1627" s="5">
        <f>IFERROR(VLOOKUP(Tabla1[[#This Row],[FECHA]],'SIMIT CON RES'!A:D,4,FALSE),0)</f>
        <v>0</v>
      </c>
      <c r="J1627" s="9">
        <f>IFERROR(VLOOKUP(Tabla1[[#This Row],[FECHA]],'SIMIT CON RES'!A:D,3,FALSE),0)</f>
        <v>0</v>
      </c>
      <c r="K1627">
        <f>IFERROR(VLOOKUP(Tabla1[[#This Row],[FECHA]],'SIMIT SIN RES'!A:D,4,FALSE),0)</f>
        <v>0</v>
      </c>
      <c r="L1627" s="9">
        <f>IFERROR(VLOOKUP(Tabla1[[#This Row],[FECHA]],'SIMIT SIN RES'!A:D,3,FALSE),0)</f>
        <v>0</v>
      </c>
      <c r="M1627" s="5">
        <f>IFERROR(VLOOKUP(Tabla1[[#This Row],[FECHA]],'RECAUDOS DE COMPARENDOS'!A:D,4,FALSE),0)</f>
        <v>4</v>
      </c>
      <c r="N1627" s="9">
        <f>IFERROR(VLOOKUP(Tabla1[[#This Row],[FECHA]],'RECAUDOS DE COMPARENDOS'!A:D,3,FALSE),0)</f>
        <v>1199903</v>
      </c>
      <c r="O1627" s="5">
        <f>IFERROR(VLOOKUP(Tabla1[[#This Row],[FECHA]],'RECAUDOS DE RESOLUCIONES'!A:D,4,FALSE),0)</f>
        <v>0</v>
      </c>
      <c r="P1627" s="9">
        <f>IFERROR(VLOOKUP(Tabla1[[#This Row],[FECHA]],'RECAUDOS DE RESOLUCIONES'!A:D,3,FALSE),0)</f>
        <v>0</v>
      </c>
      <c r="Q162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1627" s="9">
        <f>Tabla1[V. COMPARENDOS]-(Tabla1[V. EXONERACIONES]+Tabla1[[#This Row],[V. SIMIT CON RESOLUCION]]+Tabla1[[#This Row],[V. SIMIT SIN RESOLUCION]]+Tabla1[[#This Row],[V. RECAUDOS COMPARENDOS]]+Tabla1[[#This Row],[V. RECAUDOS RESOLUCIONES]])</f>
        <v>1098706</v>
      </c>
      <c r="S1627" s="11">
        <f>IFERROR(VLOOKUP(Tabla1[[#This Row],[FECHA]],'RECAUDOS LOCALES'!A:D,4,FALSE),0)</f>
        <v>0</v>
      </c>
      <c r="T1627" s="9">
        <f>IFERROR(VLOOKUP(Tabla1[[#This Row],[FECHA]],'RECAUDOS LOCALES'!A:D,3,FALSE),0)</f>
        <v>0</v>
      </c>
      <c r="U1627" s="11">
        <f>IFERROR(VLOOKUP(Tabla1[[#This Row],[FECHA]],'RECAUDOS EXTERNOS'!A:D,4,FALSE),0)</f>
        <v>0</v>
      </c>
      <c r="V1627" s="9">
        <f>IFERROR(VLOOKUP(Tabla1[[#This Row],[FECHA]],'RECAUDOS EXTERNOS'!A:D,3,FALSE),0)</f>
        <v>0</v>
      </c>
    </row>
    <row r="1628" spans="1:22" x14ac:dyDescent="0.25">
      <c r="A1628" s="1">
        <v>39187</v>
      </c>
      <c r="B1628" s="3" t="s">
        <v>4</v>
      </c>
      <c r="C1628" s="2">
        <v>39173</v>
      </c>
      <c r="D1628" s="5">
        <f>YEAR(Tabla1[[#This Row],[FECHA]])</f>
        <v>2007</v>
      </c>
      <c r="E1628" s="5">
        <f>IFERROR(VLOOKUP(Tabla1[[#This Row],[FECHA]],'COMPARENDOS TOTALES'!A:D,4,FALSE),0)</f>
        <v>24</v>
      </c>
      <c r="F1628" s="9">
        <f>IFERROR(VLOOKUP(Tabla1[[#This Row],[FECHA]],'COMPARENDOS TOTALES'!A:D,3,FALSE),0)</f>
        <v>5565815</v>
      </c>
      <c r="G1628" s="5">
        <f>IFERROR(VLOOKUP(Tabla1[[#This Row],[FECHA]],EXONERACIONES!A:D,4,FALSE),0)</f>
        <v>14</v>
      </c>
      <c r="H1628" s="9">
        <f>IFERROR(VLOOKUP(Tabla1[[#This Row],[FECHA]],EXONERACIONES!A:D,3,FALSE),0)</f>
        <v>3267206</v>
      </c>
      <c r="I1628" s="5">
        <f>IFERROR(VLOOKUP(Tabla1[[#This Row],[FECHA]],'SIMIT CON RES'!A:D,4,FALSE),0)</f>
        <v>0</v>
      </c>
      <c r="J1628" s="9">
        <f>IFERROR(VLOOKUP(Tabla1[[#This Row],[FECHA]],'SIMIT CON RES'!A:D,3,FALSE),0)</f>
        <v>0</v>
      </c>
      <c r="K1628">
        <f>IFERROR(VLOOKUP(Tabla1[[#This Row],[FECHA]],'SIMIT SIN RES'!A:D,4,FALSE),0)</f>
        <v>0</v>
      </c>
      <c r="L1628" s="9">
        <f>IFERROR(VLOOKUP(Tabla1[[#This Row],[FECHA]],'SIMIT SIN RES'!A:D,3,FALSE),0)</f>
        <v>0</v>
      </c>
      <c r="M1628" s="5">
        <f>IFERROR(VLOOKUP(Tabla1[[#This Row],[FECHA]],'RECAUDOS DE COMPARENDOS'!A:D,4,FALSE),0)</f>
        <v>1</v>
      </c>
      <c r="N1628" s="9">
        <f>IFERROR(VLOOKUP(Tabla1[[#This Row],[FECHA]],'RECAUDOS DE COMPARENDOS'!A:D,3,FALSE),0)</f>
        <v>115653</v>
      </c>
      <c r="O1628" s="5">
        <f>IFERROR(VLOOKUP(Tabla1[[#This Row],[FECHA]],'RECAUDOS DE RESOLUCIONES'!A:D,4,FALSE),0)</f>
        <v>0</v>
      </c>
      <c r="P1628" s="9">
        <f>IFERROR(VLOOKUP(Tabla1[[#This Row],[FECHA]],'RECAUDOS DE RESOLUCIONES'!A:D,3,FALSE),0)</f>
        <v>0</v>
      </c>
      <c r="Q162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9</v>
      </c>
      <c r="R1628" s="9">
        <f>Tabla1[V. COMPARENDOS]-(Tabla1[V. EXONERACIONES]+Tabla1[[#This Row],[V. SIMIT CON RESOLUCION]]+Tabla1[[#This Row],[V. SIMIT SIN RESOLUCION]]+Tabla1[[#This Row],[V. RECAUDOS COMPARENDOS]]+Tabla1[[#This Row],[V. RECAUDOS RESOLUCIONES]])</f>
        <v>2182956</v>
      </c>
      <c r="S1628" s="11">
        <f>IFERROR(VLOOKUP(Tabla1[[#This Row],[FECHA]],'RECAUDOS LOCALES'!A:D,4,FALSE),0)</f>
        <v>0</v>
      </c>
      <c r="T1628" s="9">
        <f>IFERROR(VLOOKUP(Tabla1[[#This Row],[FECHA]],'RECAUDOS LOCALES'!A:D,3,FALSE),0)</f>
        <v>0</v>
      </c>
      <c r="U1628" s="11">
        <f>IFERROR(VLOOKUP(Tabla1[[#This Row],[FECHA]],'RECAUDOS EXTERNOS'!A:D,4,FALSE),0)</f>
        <v>0</v>
      </c>
      <c r="V1628" s="9">
        <f>IFERROR(VLOOKUP(Tabla1[[#This Row],[FECHA]],'RECAUDOS EXTERNOS'!A:D,3,FALSE),0)</f>
        <v>0</v>
      </c>
    </row>
    <row r="1629" spans="1:22" x14ac:dyDescent="0.25">
      <c r="A1629" s="1">
        <v>39188</v>
      </c>
      <c r="B1629" s="3" t="s">
        <v>1</v>
      </c>
      <c r="C1629" s="2">
        <v>39173</v>
      </c>
      <c r="D1629" s="5">
        <f>YEAR(Tabla1[[#This Row],[FECHA]])</f>
        <v>2007</v>
      </c>
      <c r="E1629" s="5">
        <f>IFERROR(VLOOKUP(Tabla1[[#This Row],[FECHA]],'COMPARENDOS TOTALES'!A:D,4,FALSE),0)</f>
        <v>15</v>
      </c>
      <c r="F1629" s="9">
        <f>IFERROR(VLOOKUP(Tabla1[[#This Row],[FECHA]],'COMPARENDOS TOTALES'!A:D,3,FALSE),0)</f>
        <v>4235803</v>
      </c>
      <c r="G1629" s="5">
        <f>IFERROR(VLOOKUP(Tabla1[[#This Row],[FECHA]],EXONERACIONES!A:D,4,FALSE),0)</f>
        <v>12</v>
      </c>
      <c r="H1629" s="9">
        <f>IFERROR(VLOOKUP(Tabla1[[#This Row],[FECHA]],EXONERACIONES!A:D,3,FALSE),0)</f>
        <v>3368403</v>
      </c>
      <c r="I1629" s="5">
        <f>IFERROR(VLOOKUP(Tabla1[[#This Row],[FECHA]],'SIMIT CON RES'!A:D,4,FALSE),0)</f>
        <v>0</v>
      </c>
      <c r="J1629" s="9">
        <f>IFERROR(VLOOKUP(Tabla1[[#This Row],[FECHA]],'SIMIT CON RES'!A:D,3,FALSE),0)</f>
        <v>0</v>
      </c>
      <c r="K1629">
        <f>IFERROR(VLOOKUP(Tabla1[[#This Row],[FECHA]],'SIMIT SIN RES'!A:D,4,FALSE),0)</f>
        <v>0</v>
      </c>
      <c r="L1629" s="9">
        <f>IFERROR(VLOOKUP(Tabla1[[#This Row],[FECHA]],'SIMIT SIN RES'!A:D,3,FALSE),0)</f>
        <v>0</v>
      </c>
      <c r="M1629" s="5">
        <f>IFERROR(VLOOKUP(Tabla1[[#This Row],[FECHA]],'RECAUDOS DE COMPARENDOS'!A:D,4,FALSE),0)</f>
        <v>0</v>
      </c>
      <c r="N1629" s="9">
        <f>IFERROR(VLOOKUP(Tabla1[[#This Row],[FECHA]],'RECAUDOS DE COMPARENDOS'!A:D,3,FALSE),0)</f>
        <v>0</v>
      </c>
      <c r="O1629" s="5">
        <f>IFERROR(VLOOKUP(Tabla1[[#This Row],[FECHA]],'RECAUDOS DE RESOLUCIONES'!A:D,4,FALSE),0)</f>
        <v>0</v>
      </c>
      <c r="P1629" s="9">
        <f>IFERROR(VLOOKUP(Tabla1[[#This Row],[FECHA]],'RECAUDOS DE RESOLUCIONES'!A:D,3,FALSE),0)</f>
        <v>0</v>
      </c>
      <c r="Q162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1629" s="9">
        <f>Tabla1[V. COMPARENDOS]-(Tabla1[V. EXONERACIONES]+Tabla1[[#This Row],[V. SIMIT CON RESOLUCION]]+Tabla1[[#This Row],[V. SIMIT SIN RESOLUCION]]+Tabla1[[#This Row],[V. RECAUDOS COMPARENDOS]]+Tabla1[[#This Row],[V. RECAUDOS RESOLUCIONES]])</f>
        <v>867400</v>
      </c>
      <c r="S1629" s="11">
        <f>IFERROR(VLOOKUP(Tabla1[[#This Row],[FECHA]],'RECAUDOS LOCALES'!A:D,4,FALSE),0)</f>
        <v>5</v>
      </c>
      <c r="T1629" s="9">
        <f>IFERROR(VLOOKUP(Tabla1[[#This Row],[FECHA]],'RECAUDOS LOCALES'!A:D,3,FALSE),0)</f>
        <v>643060</v>
      </c>
      <c r="U1629" s="11">
        <f>IFERROR(VLOOKUP(Tabla1[[#This Row],[FECHA]],'RECAUDOS EXTERNOS'!A:D,4,FALSE),0)</f>
        <v>4</v>
      </c>
      <c r="V1629" s="9">
        <f>IFERROR(VLOOKUP(Tabla1[[#This Row],[FECHA]],'RECAUDOS EXTERNOS'!A:D,3,FALSE),0)</f>
        <v>834150</v>
      </c>
    </row>
    <row r="1630" spans="1:22" x14ac:dyDescent="0.25">
      <c r="A1630" s="1">
        <v>39189</v>
      </c>
      <c r="B1630" s="3" t="s">
        <v>2</v>
      </c>
      <c r="C1630" s="2">
        <v>39173</v>
      </c>
      <c r="D1630" s="5">
        <f>YEAR(Tabla1[[#This Row],[FECHA]])</f>
        <v>2007</v>
      </c>
      <c r="E1630" s="5">
        <f>IFERROR(VLOOKUP(Tabla1[[#This Row],[FECHA]],'COMPARENDOS TOTALES'!A:D,4,FALSE),0)</f>
        <v>25</v>
      </c>
      <c r="F1630" s="9">
        <f>IFERROR(VLOOKUP(Tabla1[[#This Row],[FECHA]],'COMPARENDOS TOTALES'!A:D,3,FALSE),0)</f>
        <v>6953656</v>
      </c>
      <c r="G1630" s="5">
        <f>IFERROR(VLOOKUP(Tabla1[[#This Row],[FECHA]],EXONERACIONES!A:D,4,FALSE),0)</f>
        <v>13</v>
      </c>
      <c r="H1630" s="9">
        <f>IFERROR(VLOOKUP(Tabla1[[#This Row],[FECHA]],EXONERACIONES!A:D,3,FALSE),0)</f>
        <v>3368403</v>
      </c>
      <c r="I1630" s="5">
        <f>IFERROR(VLOOKUP(Tabla1[[#This Row],[FECHA]],'SIMIT CON RES'!A:D,4,FALSE),0)</f>
        <v>0</v>
      </c>
      <c r="J1630" s="9">
        <f>IFERROR(VLOOKUP(Tabla1[[#This Row],[FECHA]],'SIMIT CON RES'!A:D,3,FALSE),0)</f>
        <v>0</v>
      </c>
      <c r="K1630">
        <f>IFERROR(VLOOKUP(Tabla1[[#This Row],[FECHA]],'SIMIT SIN RES'!A:D,4,FALSE),0)</f>
        <v>0</v>
      </c>
      <c r="L1630" s="9">
        <f>IFERROR(VLOOKUP(Tabla1[[#This Row],[FECHA]],'SIMIT SIN RES'!A:D,3,FALSE),0)</f>
        <v>0</v>
      </c>
      <c r="M1630" s="5">
        <f>IFERROR(VLOOKUP(Tabla1[[#This Row],[FECHA]],'RECAUDOS DE COMPARENDOS'!A:D,4,FALSE),0)</f>
        <v>1</v>
      </c>
      <c r="N1630" s="9">
        <f>IFERROR(VLOOKUP(Tabla1[[#This Row],[FECHA]],'RECAUDOS DE COMPARENDOS'!A:D,3,FALSE),0)</f>
        <v>433700</v>
      </c>
      <c r="O1630" s="5">
        <f>IFERROR(VLOOKUP(Tabla1[[#This Row],[FECHA]],'RECAUDOS DE RESOLUCIONES'!A:D,4,FALSE),0)</f>
        <v>0</v>
      </c>
      <c r="P1630" s="9">
        <f>IFERROR(VLOOKUP(Tabla1[[#This Row],[FECHA]],'RECAUDOS DE RESOLUCIONES'!A:D,3,FALSE),0)</f>
        <v>0</v>
      </c>
      <c r="Q163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11</v>
      </c>
      <c r="R1630" s="9">
        <f>Tabla1[V. COMPARENDOS]-(Tabla1[V. EXONERACIONES]+Tabla1[[#This Row],[V. SIMIT CON RESOLUCION]]+Tabla1[[#This Row],[V. SIMIT SIN RESOLUCION]]+Tabla1[[#This Row],[V. RECAUDOS COMPARENDOS]]+Tabla1[[#This Row],[V. RECAUDOS RESOLUCIONES]])</f>
        <v>3151553</v>
      </c>
      <c r="S1630" s="11">
        <f>IFERROR(VLOOKUP(Tabla1[[#This Row],[FECHA]],'RECAUDOS LOCALES'!A:D,4,FALSE),0)</f>
        <v>6</v>
      </c>
      <c r="T1630" s="9">
        <f>IFERROR(VLOOKUP(Tabla1[[#This Row],[FECHA]],'RECAUDOS LOCALES'!A:D,3,FALSE),0)</f>
        <v>461300</v>
      </c>
      <c r="U1630" s="11">
        <f>IFERROR(VLOOKUP(Tabla1[[#This Row],[FECHA]],'RECAUDOS EXTERNOS'!A:D,4,FALSE),0)</f>
        <v>4</v>
      </c>
      <c r="V1630" s="9">
        <f>IFERROR(VLOOKUP(Tabla1[[#This Row],[FECHA]],'RECAUDOS EXTERNOS'!A:D,3,FALSE),0)</f>
        <v>654379</v>
      </c>
    </row>
    <row r="1631" spans="1:22" x14ac:dyDescent="0.25">
      <c r="A1631" s="1">
        <v>39190</v>
      </c>
      <c r="B1631" s="3" t="s">
        <v>3</v>
      </c>
      <c r="C1631" s="2">
        <v>39173</v>
      </c>
      <c r="D1631" s="5">
        <f>YEAR(Tabla1[[#This Row],[FECHA]])</f>
        <v>2007</v>
      </c>
      <c r="E1631" s="5">
        <f>IFERROR(VLOOKUP(Tabla1[[#This Row],[FECHA]],'COMPARENDOS TOTALES'!A:D,4,FALSE),0)</f>
        <v>31</v>
      </c>
      <c r="F1631" s="9">
        <f>IFERROR(VLOOKUP(Tabla1[[#This Row],[FECHA]],'COMPARENDOS TOTALES'!A:D,3,FALSE),0)</f>
        <v>8269212</v>
      </c>
      <c r="G1631" s="5">
        <f>IFERROR(VLOOKUP(Tabla1[[#This Row],[FECHA]],EXONERACIONES!A:D,4,FALSE),0)</f>
        <v>17</v>
      </c>
      <c r="H1631" s="9">
        <f>IFERROR(VLOOKUP(Tabla1[[#This Row],[FECHA]],EXONERACIONES!A:D,3,FALSE),0)</f>
        <v>4467109</v>
      </c>
      <c r="I1631" s="5">
        <f>IFERROR(VLOOKUP(Tabla1[[#This Row],[FECHA]],'SIMIT CON RES'!A:D,4,FALSE),0)</f>
        <v>0</v>
      </c>
      <c r="J1631" s="9">
        <f>IFERROR(VLOOKUP(Tabla1[[#This Row],[FECHA]],'SIMIT CON RES'!A:D,3,FALSE),0)</f>
        <v>0</v>
      </c>
      <c r="K1631">
        <f>IFERROR(VLOOKUP(Tabla1[[#This Row],[FECHA]],'SIMIT SIN RES'!A:D,4,FALSE),0)</f>
        <v>0</v>
      </c>
      <c r="L1631" s="9">
        <f>IFERROR(VLOOKUP(Tabla1[[#This Row],[FECHA]],'SIMIT SIN RES'!A:D,3,FALSE),0)</f>
        <v>0</v>
      </c>
      <c r="M1631" s="5">
        <f>IFERROR(VLOOKUP(Tabla1[[#This Row],[FECHA]],'RECAUDOS DE COMPARENDOS'!A:D,4,FALSE),0)</f>
        <v>2</v>
      </c>
      <c r="N1631" s="9">
        <f>IFERROR(VLOOKUP(Tabla1[[#This Row],[FECHA]],'RECAUDOS DE COMPARENDOS'!A:D,3,FALSE),0)</f>
        <v>433700</v>
      </c>
      <c r="O1631" s="5">
        <f>IFERROR(VLOOKUP(Tabla1[[#This Row],[FECHA]],'RECAUDOS DE RESOLUCIONES'!A:D,4,FALSE),0)</f>
        <v>0</v>
      </c>
      <c r="P1631" s="9">
        <f>IFERROR(VLOOKUP(Tabla1[[#This Row],[FECHA]],'RECAUDOS DE RESOLUCIONES'!A:D,3,FALSE),0)</f>
        <v>0</v>
      </c>
      <c r="Q163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12</v>
      </c>
      <c r="R1631" s="9">
        <f>Tabla1[V. COMPARENDOS]-(Tabla1[V. EXONERACIONES]+Tabla1[[#This Row],[V. SIMIT CON RESOLUCION]]+Tabla1[[#This Row],[V. SIMIT SIN RESOLUCION]]+Tabla1[[#This Row],[V. RECAUDOS COMPARENDOS]]+Tabla1[[#This Row],[V. RECAUDOS RESOLUCIONES]])</f>
        <v>3368403</v>
      </c>
      <c r="S1631" s="11">
        <f>IFERROR(VLOOKUP(Tabla1[[#This Row],[FECHA]],'RECAUDOS LOCALES'!A:D,4,FALSE),0)</f>
        <v>2</v>
      </c>
      <c r="T1631" s="9">
        <f>IFERROR(VLOOKUP(Tabla1[[#This Row],[FECHA]],'RECAUDOS LOCALES'!A:D,3,FALSE),0)</f>
        <v>210355</v>
      </c>
      <c r="U1631" s="11">
        <f>IFERROR(VLOOKUP(Tabla1[[#This Row],[FECHA]],'RECAUDOS EXTERNOS'!A:D,4,FALSE),0)</f>
        <v>8</v>
      </c>
      <c r="V1631" s="9">
        <f>IFERROR(VLOOKUP(Tabla1[[#This Row],[FECHA]],'RECAUDOS EXTERNOS'!A:D,3,FALSE),0)</f>
        <v>2319565</v>
      </c>
    </row>
    <row r="1632" spans="1:22" x14ac:dyDescent="0.25">
      <c r="A1632" s="1">
        <v>39191</v>
      </c>
      <c r="B1632" s="3" t="s">
        <v>6</v>
      </c>
      <c r="C1632" s="2">
        <v>39173</v>
      </c>
      <c r="D1632" s="5">
        <f>YEAR(Tabla1[[#This Row],[FECHA]])</f>
        <v>2007</v>
      </c>
      <c r="E1632" s="5">
        <f>IFERROR(VLOOKUP(Tabla1[[#This Row],[FECHA]],'COMPARENDOS TOTALES'!A:D,4,FALSE),0)</f>
        <v>23</v>
      </c>
      <c r="F1632" s="9">
        <f>IFERROR(VLOOKUP(Tabla1[[#This Row],[FECHA]],'COMPARENDOS TOTALES'!A:D,3,FALSE),0)</f>
        <v>5536903</v>
      </c>
      <c r="G1632" s="5">
        <f>IFERROR(VLOOKUP(Tabla1[[#This Row],[FECHA]],EXONERACIONES!A:D,4,FALSE),0)</f>
        <v>16</v>
      </c>
      <c r="H1632" s="9">
        <f>IFERROR(VLOOKUP(Tabla1[[#This Row],[FECHA]],EXONERACIONES!A:D,3,FALSE),0)</f>
        <v>3903300</v>
      </c>
      <c r="I1632" s="5">
        <f>IFERROR(VLOOKUP(Tabla1[[#This Row],[FECHA]],'SIMIT CON RES'!A:D,4,FALSE),0)</f>
        <v>0</v>
      </c>
      <c r="J1632" s="9">
        <f>IFERROR(VLOOKUP(Tabla1[[#This Row],[FECHA]],'SIMIT CON RES'!A:D,3,FALSE),0)</f>
        <v>0</v>
      </c>
      <c r="K1632">
        <f>IFERROR(VLOOKUP(Tabla1[[#This Row],[FECHA]],'SIMIT SIN RES'!A:D,4,FALSE),0)</f>
        <v>0</v>
      </c>
      <c r="L1632" s="9">
        <f>IFERROR(VLOOKUP(Tabla1[[#This Row],[FECHA]],'SIMIT SIN RES'!A:D,3,FALSE),0)</f>
        <v>0</v>
      </c>
      <c r="M1632" s="5">
        <f>IFERROR(VLOOKUP(Tabla1[[#This Row],[FECHA]],'RECAUDOS DE COMPARENDOS'!A:D,4,FALSE),0)</f>
        <v>2</v>
      </c>
      <c r="N1632" s="9">
        <f>IFERROR(VLOOKUP(Tabla1[[#This Row],[FECHA]],'RECAUDOS DE COMPARENDOS'!A:D,3,FALSE),0)</f>
        <v>332503</v>
      </c>
      <c r="O1632" s="5">
        <f>IFERROR(VLOOKUP(Tabla1[[#This Row],[FECHA]],'RECAUDOS DE RESOLUCIONES'!A:D,4,FALSE),0)</f>
        <v>0</v>
      </c>
      <c r="P1632" s="9">
        <f>IFERROR(VLOOKUP(Tabla1[[#This Row],[FECHA]],'RECAUDOS DE RESOLUCIONES'!A:D,3,FALSE),0)</f>
        <v>0</v>
      </c>
      <c r="Q163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1632" s="9">
        <f>Tabla1[V. COMPARENDOS]-(Tabla1[V. EXONERACIONES]+Tabla1[[#This Row],[V. SIMIT CON RESOLUCION]]+Tabla1[[#This Row],[V. SIMIT SIN RESOLUCION]]+Tabla1[[#This Row],[V. RECAUDOS COMPARENDOS]]+Tabla1[[#This Row],[V. RECAUDOS RESOLUCIONES]])</f>
        <v>1301100</v>
      </c>
      <c r="S1632" s="11">
        <f>IFERROR(VLOOKUP(Tabla1[[#This Row],[FECHA]],'RECAUDOS LOCALES'!A:D,4,FALSE),0)</f>
        <v>4</v>
      </c>
      <c r="T1632" s="9">
        <f>IFERROR(VLOOKUP(Tabla1[[#This Row],[FECHA]],'RECAUDOS LOCALES'!A:D,3,FALSE),0)</f>
        <v>430755</v>
      </c>
      <c r="U1632" s="11">
        <f>IFERROR(VLOOKUP(Tabla1[[#This Row],[FECHA]],'RECAUDOS EXTERNOS'!A:D,4,FALSE),0)</f>
        <v>3</v>
      </c>
      <c r="V1632" s="9">
        <f>IFERROR(VLOOKUP(Tabla1[[#This Row],[FECHA]],'RECAUDOS EXTERNOS'!A:D,3,FALSE),0)</f>
        <v>591300</v>
      </c>
    </row>
    <row r="1633" spans="1:22" x14ac:dyDescent="0.25">
      <c r="A1633" s="1">
        <v>39192</v>
      </c>
      <c r="B1633" s="3" t="s">
        <v>0</v>
      </c>
      <c r="C1633" s="2">
        <v>39173</v>
      </c>
      <c r="D1633" s="5">
        <f>YEAR(Tabla1[[#This Row],[FECHA]])</f>
        <v>2007</v>
      </c>
      <c r="E1633" s="5">
        <f>IFERROR(VLOOKUP(Tabla1[[#This Row],[FECHA]],'COMPARENDOS TOTALES'!A:D,4,FALSE),0)</f>
        <v>41</v>
      </c>
      <c r="F1633" s="9">
        <f>IFERROR(VLOOKUP(Tabla1[[#This Row],[FECHA]],'COMPARENDOS TOTALES'!A:D,3,FALSE),0)</f>
        <v>10755759</v>
      </c>
      <c r="G1633" s="5">
        <f>IFERROR(VLOOKUP(Tabla1[[#This Row],[FECHA]],EXONERACIONES!A:D,4,FALSE),0)</f>
        <v>29</v>
      </c>
      <c r="H1633" s="9">
        <f>IFERROR(VLOOKUP(Tabla1[[#This Row],[FECHA]],EXONERACIONES!A:D,3,FALSE),0)</f>
        <v>7069309</v>
      </c>
      <c r="I1633" s="5">
        <f>IFERROR(VLOOKUP(Tabla1[[#This Row],[FECHA]],'SIMIT CON RES'!A:D,4,FALSE),0)</f>
        <v>0</v>
      </c>
      <c r="J1633" s="9">
        <f>IFERROR(VLOOKUP(Tabla1[[#This Row],[FECHA]],'SIMIT CON RES'!A:D,3,FALSE),0)</f>
        <v>0</v>
      </c>
      <c r="K1633">
        <f>IFERROR(VLOOKUP(Tabla1[[#This Row],[FECHA]],'SIMIT SIN RES'!A:D,4,FALSE),0)</f>
        <v>0</v>
      </c>
      <c r="L1633" s="9">
        <f>IFERROR(VLOOKUP(Tabla1[[#This Row],[FECHA]],'SIMIT SIN RES'!A:D,3,FALSE),0)</f>
        <v>0</v>
      </c>
      <c r="M1633" s="5">
        <f>IFERROR(VLOOKUP(Tabla1[[#This Row],[FECHA]],'RECAUDOS DE COMPARENDOS'!A:D,4,FALSE),0)</f>
        <v>2</v>
      </c>
      <c r="N1633" s="9">
        <f>IFERROR(VLOOKUP(Tabla1[[#This Row],[FECHA]],'RECAUDOS DE COMPARENDOS'!A:D,3,FALSE),0)</f>
        <v>433700</v>
      </c>
      <c r="O1633" s="5">
        <f>IFERROR(VLOOKUP(Tabla1[[#This Row],[FECHA]],'RECAUDOS DE RESOLUCIONES'!A:D,4,FALSE),0)</f>
        <v>0</v>
      </c>
      <c r="P1633" s="9">
        <f>IFERROR(VLOOKUP(Tabla1[[#This Row],[FECHA]],'RECAUDOS DE RESOLUCIONES'!A:D,3,FALSE),0)</f>
        <v>0</v>
      </c>
      <c r="Q163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10</v>
      </c>
      <c r="R1633" s="9">
        <f>Tabla1[V. COMPARENDOS]-(Tabla1[V. EXONERACIONES]+Tabla1[[#This Row],[V. SIMIT CON RESOLUCION]]+Tabla1[[#This Row],[V. SIMIT SIN RESOLUCION]]+Tabla1[[#This Row],[V. RECAUDOS COMPARENDOS]]+Tabla1[[#This Row],[V. RECAUDOS RESOLUCIONES]])</f>
        <v>3252750</v>
      </c>
      <c r="S1633" s="11">
        <f>IFERROR(VLOOKUP(Tabla1[[#This Row],[FECHA]],'RECAUDOS LOCALES'!A:D,4,FALSE),0)</f>
        <v>7</v>
      </c>
      <c r="T1633" s="9">
        <f>IFERROR(VLOOKUP(Tabla1[[#This Row],[FECHA]],'RECAUDOS LOCALES'!A:D,3,FALSE),0)</f>
        <v>1040428</v>
      </c>
      <c r="U1633" s="11">
        <f>IFERROR(VLOOKUP(Tabla1[[#This Row],[FECHA]],'RECAUDOS EXTERNOS'!A:D,4,FALSE),0)</f>
        <v>3</v>
      </c>
      <c r="V1633" s="9">
        <f>IFERROR(VLOOKUP(Tabla1[[#This Row],[FECHA]],'RECAUDOS EXTERNOS'!A:D,3,FALSE),0)</f>
        <v>920493</v>
      </c>
    </row>
    <row r="1634" spans="1:22" x14ac:dyDescent="0.25">
      <c r="A1634" s="1">
        <v>39193</v>
      </c>
      <c r="B1634" s="3" t="s">
        <v>5</v>
      </c>
      <c r="C1634" s="2">
        <v>39173</v>
      </c>
      <c r="D1634" s="5">
        <f>YEAR(Tabla1[[#This Row],[FECHA]])</f>
        <v>2007</v>
      </c>
      <c r="E1634" s="5">
        <f>IFERROR(VLOOKUP(Tabla1[[#This Row],[FECHA]],'COMPARENDOS TOTALES'!A:D,4,FALSE),0)</f>
        <v>28</v>
      </c>
      <c r="F1634" s="9">
        <f>IFERROR(VLOOKUP(Tabla1[[#This Row],[FECHA]],'COMPARENDOS TOTALES'!A:D,3,FALSE),0)</f>
        <v>6751262</v>
      </c>
      <c r="G1634" s="5">
        <f>IFERROR(VLOOKUP(Tabla1[[#This Row],[FECHA]],EXONERACIONES!A:D,4,FALSE),0)</f>
        <v>16</v>
      </c>
      <c r="H1634" s="9">
        <f>IFERROR(VLOOKUP(Tabla1[[#This Row],[FECHA]],EXONERACIONES!A:D,3,FALSE),0)</f>
        <v>3599709</v>
      </c>
      <c r="I1634" s="5">
        <f>IFERROR(VLOOKUP(Tabla1[[#This Row],[FECHA]],'SIMIT CON RES'!A:D,4,FALSE),0)</f>
        <v>0</v>
      </c>
      <c r="J1634" s="9">
        <f>IFERROR(VLOOKUP(Tabla1[[#This Row],[FECHA]],'SIMIT CON RES'!A:D,3,FALSE),0)</f>
        <v>0</v>
      </c>
      <c r="K1634">
        <f>IFERROR(VLOOKUP(Tabla1[[#This Row],[FECHA]],'SIMIT SIN RES'!A:D,4,FALSE),0)</f>
        <v>0</v>
      </c>
      <c r="L1634" s="9">
        <f>IFERROR(VLOOKUP(Tabla1[[#This Row],[FECHA]],'SIMIT SIN RES'!A:D,3,FALSE),0)</f>
        <v>0</v>
      </c>
      <c r="M1634" s="5">
        <f>IFERROR(VLOOKUP(Tabla1[[#This Row],[FECHA]],'RECAUDOS DE COMPARENDOS'!A:D,4,FALSE),0)</f>
        <v>2</v>
      </c>
      <c r="N1634" s="9">
        <f>IFERROR(VLOOKUP(Tabla1[[#This Row],[FECHA]],'RECAUDOS DE COMPARENDOS'!A:D,3,FALSE),0)</f>
        <v>650550</v>
      </c>
      <c r="O1634" s="5">
        <f>IFERROR(VLOOKUP(Tabla1[[#This Row],[FECHA]],'RECAUDOS DE RESOLUCIONES'!A:D,4,FALSE),0)</f>
        <v>0</v>
      </c>
      <c r="P1634" s="9">
        <f>IFERROR(VLOOKUP(Tabla1[[#This Row],[FECHA]],'RECAUDOS DE RESOLUCIONES'!A:D,3,FALSE),0)</f>
        <v>0</v>
      </c>
      <c r="Q163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10</v>
      </c>
      <c r="R1634" s="9">
        <f>Tabla1[V. COMPARENDOS]-(Tabla1[V. EXONERACIONES]+Tabla1[[#This Row],[V. SIMIT CON RESOLUCION]]+Tabla1[[#This Row],[V. SIMIT SIN RESOLUCION]]+Tabla1[[#This Row],[V. RECAUDOS COMPARENDOS]]+Tabla1[[#This Row],[V. RECAUDOS RESOLUCIONES]])</f>
        <v>2501003</v>
      </c>
      <c r="S1634" s="11">
        <f>IFERROR(VLOOKUP(Tabla1[[#This Row],[FECHA]],'RECAUDOS LOCALES'!A:D,4,FALSE),0)</f>
        <v>0</v>
      </c>
      <c r="T1634" s="9">
        <f>IFERROR(VLOOKUP(Tabla1[[#This Row],[FECHA]],'RECAUDOS LOCALES'!A:D,3,FALSE),0)</f>
        <v>0</v>
      </c>
      <c r="U1634" s="11">
        <f>IFERROR(VLOOKUP(Tabla1[[#This Row],[FECHA]],'RECAUDOS EXTERNOS'!A:D,4,FALSE),0)</f>
        <v>0</v>
      </c>
      <c r="V1634" s="9">
        <f>IFERROR(VLOOKUP(Tabla1[[#This Row],[FECHA]],'RECAUDOS EXTERNOS'!A:D,3,FALSE),0)</f>
        <v>0</v>
      </c>
    </row>
    <row r="1635" spans="1:22" x14ac:dyDescent="0.25">
      <c r="A1635" s="1">
        <v>39194</v>
      </c>
      <c r="B1635" s="3" t="s">
        <v>4</v>
      </c>
      <c r="C1635" s="2">
        <v>39173</v>
      </c>
      <c r="D1635" s="5">
        <f>YEAR(Tabla1[[#This Row],[FECHA]])</f>
        <v>2007</v>
      </c>
      <c r="E1635" s="5">
        <f>IFERROR(VLOOKUP(Tabla1[[#This Row],[FECHA]],'COMPARENDOS TOTALES'!A:D,4,FALSE),0)</f>
        <v>39</v>
      </c>
      <c r="F1635" s="9">
        <f>IFERROR(VLOOKUP(Tabla1[[#This Row],[FECHA]],'COMPARENDOS TOTALES'!A:D,3,FALSE),0)</f>
        <v>8818565</v>
      </c>
      <c r="G1635" s="5">
        <f>IFERROR(VLOOKUP(Tabla1[[#This Row],[FECHA]],EXONERACIONES!A:D,4,FALSE),0)</f>
        <v>22</v>
      </c>
      <c r="H1635" s="9">
        <f>IFERROR(VLOOKUP(Tabla1[[#This Row],[FECHA]],EXONERACIONES!A:D,3,FALSE),0)</f>
        <v>5103203</v>
      </c>
      <c r="I1635" s="5">
        <f>IFERROR(VLOOKUP(Tabla1[[#This Row],[FECHA]],'SIMIT CON RES'!A:D,4,FALSE),0)</f>
        <v>0</v>
      </c>
      <c r="J1635" s="9">
        <f>IFERROR(VLOOKUP(Tabla1[[#This Row],[FECHA]],'SIMIT CON RES'!A:D,3,FALSE),0)</f>
        <v>0</v>
      </c>
      <c r="K1635">
        <f>IFERROR(VLOOKUP(Tabla1[[#This Row],[FECHA]],'SIMIT SIN RES'!A:D,4,FALSE),0)</f>
        <v>0</v>
      </c>
      <c r="L1635" s="9">
        <f>IFERROR(VLOOKUP(Tabla1[[#This Row],[FECHA]],'SIMIT SIN RES'!A:D,3,FALSE),0)</f>
        <v>0</v>
      </c>
      <c r="M1635" s="5">
        <f>IFERROR(VLOOKUP(Tabla1[[#This Row],[FECHA]],'RECAUDOS DE COMPARENDOS'!A:D,4,FALSE),0)</f>
        <v>1</v>
      </c>
      <c r="N1635" s="9">
        <f>IFERROR(VLOOKUP(Tabla1[[#This Row],[FECHA]],'RECAUDOS DE COMPARENDOS'!A:D,3,FALSE),0)</f>
        <v>216850</v>
      </c>
      <c r="O1635" s="5">
        <f>IFERROR(VLOOKUP(Tabla1[[#This Row],[FECHA]],'RECAUDOS DE RESOLUCIONES'!A:D,4,FALSE),0)</f>
        <v>0</v>
      </c>
      <c r="P1635" s="9">
        <f>IFERROR(VLOOKUP(Tabla1[[#This Row],[FECHA]],'RECAUDOS DE RESOLUCIONES'!A:D,3,FALSE),0)</f>
        <v>0</v>
      </c>
      <c r="Q163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16</v>
      </c>
      <c r="R1635" s="9">
        <f>Tabla1[V. COMPARENDOS]-(Tabla1[V. EXONERACIONES]+Tabla1[[#This Row],[V. SIMIT CON RESOLUCION]]+Tabla1[[#This Row],[V. SIMIT SIN RESOLUCION]]+Tabla1[[#This Row],[V. RECAUDOS COMPARENDOS]]+Tabla1[[#This Row],[V. RECAUDOS RESOLUCIONES]])</f>
        <v>3498512</v>
      </c>
      <c r="S1635" s="11">
        <f>IFERROR(VLOOKUP(Tabla1[[#This Row],[FECHA]],'RECAUDOS LOCALES'!A:D,4,FALSE),0)</f>
        <v>0</v>
      </c>
      <c r="T1635" s="9">
        <f>IFERROR(VLOOKUP(Tabla1[[#This Row],[FECHA]],'RECAUDOS LOCALES'!A:D,3,FALSE),0)</f>
        <v>0</v>
      </c>
      <c r="U1635" s="11">
        <f>IFERROR(VLOOKUP(Tabla1[[#This Row],[FECHA]],'RECAUDOS EXTERNOS'!A:D,4,FALSE),0)</f>
        <v>0</v>
      </c>
      <c r="V1635" s="9">
        <f>IFERROR(VLOOKUP(Tabla1[[#This Row],[FECHA]],'RECAUDOS EXTERNOS'!A:D,3,FALSE),0)</f>
        <v>0</v>
      </c>
    </row>
    <row r="1636" spans="1:22" x14ac:dyDescent="0.25">
      <c r="A1636" s="1">
        <v>39195</v>
      </c>
      <c r="B1636" s="3" t="s">
        <v>1</v>
      </c>
      <c r="C1636" s="2">
        <v>39173</v>
      </c>
      <c r="D1636" s="5">
        <f>YEAR(Tabla1[[#This Row],[FECHA]])</f>
        <v>2007</v>
      </c>
      <c r="E1636" s="5">
        <f>IFERROR(VLOOKUP(Tabla1[[#This Row],[FECHA]],'COMPARENDOS TOTALES'!A:D,4,FALSE),0)</f>
        <v>27</v>
      </c>
      <c r="F1636" s="9">
        <f>IFERROR(VLOOKUP(Tabla1[[#This Row],[FECHA]],'COMPARENDOS TOTALES'!A:D,3,FALSE),0)</f>
        <v>7170506</v>
      </c>
      <c r="G1636" s="5">
        <f>IFERROR(VLOOKUP(Tabla1[[#This Row],[FECHA]],EXONERACIONES!A:D,4,FALSE),0)</f>
        <v>13</v>
      </c>
      <c r="H1636" s="9">
        <f>IFERROR(VLOOKUP(Tabla1[[#This Row],[FECHA]],EXONERACIONES!A:D,3,FALSE),0)</f>
        <v>3252750</v>
      </c>
      <c r="I1636" s="5">
        <f>IFERROR(VLOOKUP(Tabla1[[#This Row],[FECHA]],'SIMIT CON RES'!A:D,4,FALSE),0)</f>
        <v>0</v>
      </c>
      <c r="J1636" s="9">
        <f>IFERROR(VLOOKUP(Tabla1[[#This Row],[FECHA]],'SIMIT CON RES'!A:D,3,FALSE),0)</f>
        <v>0</v>
      </c>
      <c r="K1636">
        <f>IFERROR(VLOOKUP(Tabla1[[#This Row],[FECHA]],'SIMIT SIN RES'!A:D,4,FALSE),0)</f>
        <v>0</v>
      </c>
      <c r="L1636" s="9">
        <f>IFERROR(VLOOKUP(Tabla1[[#This Row],[FECHA]],'SIMIT SIN RES'!A:D,3,FALSE),0)</f>
        <v>0</v>
      </c>
      <c r="M1636" s="5">
        <f>IFERROR(VLOOKUP(Tabla1[[#This Row],[FECHA]],'RECAUDOS DE COMPARENDOS'!A:D,4,FALSE),0)</f>
        <v>5</v>
      </c>
      <c r="N1636" s="9">
        <f>IFERROR(VLOOKUP(Tabla1[[#This Row],[FECHA]],'RECAUDOS DE COMPARENDOS'!A:D,3,FALSE),0)</f>
        <v>1532406</v>
      </c>
      <c r="O1636" s="5">
        <f>IFERROR(VLOOKUP(Tabla1[[#This Row],[FECHA]],'RECAUDOS DE RESOLUCIONES'!A:D,4,FALSE),0)</f>
        <v>0</v>
      </c>
      <c r="P1636" s="9">
        <f>IFERROR(VLOOKUP(Tabla1[[#This Row],[FECHA]],'RECAUDOS DE RESOLUCIONES'!A:D,3,FALSE),0)</f>
        <v>0</v>
      </c>
      <c r="Q163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9</v>
      </c>
      <c r="R1636" s="9">
        <f>Tabla1[V. COMPARENDOS]-(Tabla1[V. EXONERACIONES]+Tabla1[[#This Row],[V. SIMIT CON RESOLUCION]]+Tabla1[[#This Row],[V. SIMIT SIN RESOLUCION]]+Tabla1[[#This Row],[V. RECAUDOS COMPARENDOS]]+Tabla1[[#This Row],[V. RECAUDOS RESOLUCIONES]])</f>
        <v>2385350</v>
      </c>
      <c r="S1636" s="11">
        <f>IFERROR(VLOOKUP(Tabla1[[#This Row],[FECHA]],'RECAUDOS LOCALES'!A:D,4,FALSE),0)</f>
        <v>0</v>
      </c>
      <c r="T1636" s="9">
        <f>IFERROR(VLOOKUP(Tabla1[[#This Row],[FECHA]],'RECAUDOS LOCALES'!A:D,3,FALSE),0)</f>
        <v>0</v>
      </c>
      <c r="U1636" s="11">
        <f>IFERROR(VLOOKUP(Tabla1[[#This Row],[FECHA]],'RECAUDOS EXTERNOS'!A:D,4,FALSE),0)</f>
        <v>7</v>
      </c>
      <c r="V1636" s="9">
        <f>IFERROR(VLOOKUP(Tabla1[[#This Row],[FECHA]],'RECAUDOS EXTERNOS'!A:D,3,FALSE),0)</f>
        <v>1647472</v>
      </c>
    </row>
    <row r="1637" spans="1:22" x14ac:dyDescent="0.25">
      <c r="A1637" s="1">
        <v>39196</v>
      </c>
      <c r="B1637" s="3" t="s">
        <v>2</v>
      </c>
      <c r="C1637" s="2">
        <v>39173</v>
      </c>
      <c r="D1637" s="5">
        <f>YEAR(Tabla1[[#This Row],[FECHA]])</f>
        <v>2007</v>
      </c>
      <c r="E1637" s="5">
        <f>IFERROR(VLOOKUP(Tabla1[[#This Row],[FECHA]],'COMPARENDOS TOTALES'!A:D,4,FALSE),0)</f>
        <v>26</v>
      </c>
      <c r="F1637" s="9">
        <f>IFERROR(VLOOKUP(Tabla1[[#This Row],[FECHA]],'COMPARENDOS TOTALES'!A:D,3,FALSE),0)</f>
        <v>7271703</v>
      </c>
      <c r="G1637" s="5">
        <f>IFERROR(VLOOKUP(Tabla1[[#This Row],[FECHA]],EXONERACIONES!A:D,4,FALSE),0)</f>
        <v>18</v>
      </c>
      <c r="H1637" s="9">
        <f>IFERROR(VLOOKUP(Tabla1[[#This Row],[FECHA]],EXONERACIONES!A:D,3,FALSE),0)</f>
        <v>4886353</v>
      </c>
      <c r="I1637" s="5">
        <f>IFERROR(VLOOKUP(Tabla1[[#This Row],[FECHA]],'SIMIT CON RES'!A:D,4,FALSE),0)</f>
        <v>0</v>
      </c>
      <c r="J1637" s="9">
        <f>IFERROR(VLOOKUP(Tabla1[[#This Row],[FECHA]],'SIMIT CON RES'!A:D,3,FALSE),0)</f>
        <v>0</v>
      </c>
      <c r="K1637">
        <f>IFERROR(VLOOKUP(Tabla1[[#This Row],[FECHA]],'SIMIT SIN RES'!A:D,4,FALSE),0)</f>
        <v>0</v>
      </c>
      <c r="L1637" s="9">
        <f>IFERROR(VLOOKUP(Tabla1[[#This Row],[FECHA]],'SIMIT SIN RES'!A:D,3,FALSE),0)</f>
        <v>0</v>
      </c>
      <c r="M1637" s="5">
        <f>IFERROR(VLOOKUP(Tabla1[[#This Row],[FECHA]],'RECAUDOS DE COMPARENDOS'!A:D,4,FALSE),0)</f>
        <v>4</v>
      </c>
      <c r="N1637" s="9">
        <f>IFERROR(VLOOKUP(Tabla1[[#This Row],[FECHA]],'RECAUDOS DE COMPARENDOS'!A:D,3,FALSE),0)</f>
        <v>1084250</v>
      </c>
      <c r="O1637" s="5">
        <f>IFERROR(VLOOKUP(Tabla1[[#This Row],[FECHA]],'RECAUDOS DE RESOLUCIONES'!A:D,4,FALSE),0)</f>
        <v>0</v>
      </c>
      <c r="P1637" s="9">
        <f>IFERROR(VLOOKUP(Tabla1[[#This Row],[FECHA]],'RECAUDOS DE RESOLUCIONES'!A:D,3,FALSE),0)</f>
        <v>0</v>
      </c>
      <c r="Q163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1637" s="9">
        <f>Tabla1[V. COMPARENDOS]-(Tabla1[V. EXONERACIONES]+Tabla1[[#This Row],[V. SIMIT CON RESOLUCION]]+Tabla1[[#This Row],[V. SIMIT SIN RESOLUCION]]+Tabla1[[#This Row],[V. RECAUDOS COMPARENDOS]]+Tabla1[[#This Row],[V. RECAUDOS RESOLUCIONES]])</f>
        <v>1301100</v>
      </c>
      <c r="S1637" s="11">
        <f>IFERROR(VLOOKUP(Tabla1[[#This Row],[FECHA]],'RECAUDOS LOCALES'!A:D,4,FALSE),0)</f>
        <v>2</v>
      </c>
      <c r="T1637" s="9">
        <f>IFERROR(VLOOKUP(Tabla1[[#This Row],[FECHA]],'RECAUDOS LOCALES'!A:D,3,FALSE),0)</f>
        <v>325064</v>
      </c>
      <c r="U1637" s="11">
        <f>IFERROR(VLOOKUP(Tabla1[[#This Row],[FECHA]],'RECAUDOS EXTERNOS'!A:D,4,FALSE),0)</f>
        <v>5</v>
      </c>
      <c r="V1637" s="9">
        <f>IFERROR(VLOOKUP(Tabla1[[#This Row],[FECHA]],'RECAUDOS EXTERNOS'!A:D,3,FALSE),0)</f>
        <v>821704</v>
      </c>
    </row>
    <row r="1638" spans="1:22" x14ac:dyDescent="0.25">
      <c r="A1638" s="1">
        <v>39197</v>
      </c>
      <c r="B1638" s="3" t="s">
        <v>3</v>
      </c>
      <c r="C1638" s="2">
        <v>39173</v>
      </c>
      <c r="D1638" s="5">
        <f>YEAR(Tabla1[[#This Row],[FECHA]])</f>
        <v>2007</v>
      </c>
      <c r="E1638" s="5">
        <f>IFERROR(VLOOKUP(Tabla1[[#This Row],[FECHA]],'COMPARENDOS TOTALES'!A:D,4,FALSE),0)</f>
        <v>32</v>
      </c>
      <c r="F1638" s="9">
        <f>IFERROR(VLOOKUP(Tabla1[[#This Row],[FECHA]],'COMPARENDOS TOTALES'!A:D,3,FALSE),0)</f>
        <v>9758250</v>
      </c>
      <c r="G1638" s="5">
        <f>IFERROR(VLOOKUP(Tabla1[[#This Row],[FECHA]],EXONERACIONES!A:D,4,FALSE),0)</f>
        <v>15</v>
      </c>
      <c r="H1638" s="9">
        <f>IFERROR(VLOOKUP(Tabla1[[#This Row],[FECHA]],EXONERACIONES!A:D,3,FALSE),0)</f>
        <v>4337000</v>
      </c>
      <c r="I1638" s="5">
        <f>IFERROR(VLOOKUP(Tabla1[[#This Row],[FECHA]],'SIMIT CON RES'!A:D,4,FALSE),0)</f>
        <v>0</v>
      </c>
      <c r="J1638" s="9">
        <f>IFERROR(VLOOKUP(Tabla1[[#This Row],[FECHA]],'SIMIT CON RES'!A:D,3,FALSE),0)</f>
        <v>0</v>
      </c>
      <c r="K1638">
        <f>IFERROR(VLOOKUP(Tabla1[[#This Row],[FECHA]],'SIMIT SIN RES'!A:D,4,FALSE),0)</f>
        <v>0</v>
      </c>
      <c r="L1638" s="9">
        <f>IFERROR(VLOOKUP(Tabla1[[#This Row],[FECHA]],'SIMIT SIN RES'!A:D,3,FALSE),0)</f>
        <v>0</v>
      </c>
      <c r="M1638" s="5">
        <f>IFERROR(VLOOKUP(Tabla1[[#This Row],[FECHA]],'RECAUDOS DE COMPARENDOS'!A:D,4,FALSE),0)</f>
        <v>2</v>
      </c>
      <c r="N1638" s="9">
        <f>IFERROR(VLOOKUP(Tabla1[[#This Row],[FECHA]],'RECAUDOS DE COMPARENDOS'!A:D,3,FALSE),0)</f>
        <v>650550</v>
      </c>
      <c r="O1638" s="5">
        <f>IFERROR(VLOOKUP(Tabla1[[#This Row],[FECHA]],'RECAUDOS DE RESOLUCIONES'!A:D,4,FALSE),0)</f>
        <v>1</v>
      </c>
      <c r="P1638" s="9">
        <f>IFERROR(VLOOKUP(Tabla1[[#This Row],[FECHA]],'RECAUDOS DE RESOLUCIONES'!A:D,3,FALSE),0)</f>
        <v>433700</v>
      </c>
      <c r="Q163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14</v>
      </c>
      <c r="R1638" s="9">
        <f>Tabla1[V. COMPARENDOS]-(Tabla1[V. EXONERACIONES]+Tabla1[[#This Row],[V. SIMIT CON RESOLUCION]]+Tabla1[[#This Row],[V. SIMIT SIN RESOLUCION]]+Tabla1[[#This Row],[V. RECAUDOS COMPARENDOS]]+Tabla1[[#This Row],[V. RECAUDOS RESOLUCIONES]])</f>
        <v>4337000</v>
      </c>
      <c r="S1638" s="11">
        <f>IFERROR(VLOOKUP(Tabla1[[#This Row],[FECHA]],'RECAUDOS LOCALES'!A:D,4,FALSE),0)</f>
        <v>5</v>
      </c>
      <c r="T1638" s="9">
        <f>IFERROR(VLOOKUP(Tabla1[[#This Row],[FECHA]],'RECAUDOS LOCALES'!A:D,3,FALSE),0)</f>
        <v>772608</v>
      </c>
      <c r="U1638" s="11">
        <f>IFERROR(VLOOKUP(Tabla1[[#This Row],[FECHA]],'RECAUDOS EXTERNOS'!A:D,4,FALSE),0)</f>
        <v>6</v>
      </c>
      <c r="V1638" s="9">
        <f>IFERROR(VLOOKUP(Tabla1[[#This Row],[FECHA]],'RECAUDOS EXTERNOS'!A:D,3,FALSE),0)</f>
        <v>1167968</v>
      </c>
    </row>
    <row r="1639" spans="1:22" x14ac:dyDescent="0.25">
      <c r="A1639" s="1">
        <v>39198</v>
      </c>
      <c r="B1639" s="3" t="s">
        <v>6</v>
      </c>
      <c r="C1639" s="2">
        <v>39173</v>
      </c>
      <c r="D1639" s="5">
        <f>YEAR(Tabla1[[#This Row],[FECHA]])</f>
        <v>2007</v>
      </c>
      <c r="E1639" s="5">
        <f>IFERROR(VLOOKUP(Tabla1[[#This Row],[FECHA]],'COMPARENDOS TOTALES'!A:D,4,FALSE),0)</f>
        <v>22</v>
      </c>
      <c r="F1639" s="9">
        <f>IFERROR(VLOOKUP(Tabla1[[#This Row],[FECHA]],'COMPARENDOS TOTALES'!A:D,3,FALSE),0)</f>
        <v>7271703</v>
      </c>
      <c r="G1639" s="5">
        <f>IFERROR(VLOOKUP(Tabla1[[#This Row],[FECHA]],EXONERACIONES!A:D,4,FALSE),0)</f>
        <v>13</v>
      </c>
      <c r="H1639" s="9">
        <f>IFERROR(VLOOKUP(Tabla1[[#This Row],[FECHA]],EXONERACIONES!A:D,3,FALSE),0)</f>
        <v>4553850</v>
      </c>
      <c r="I1639" s="5">
        <f>IFERROR(VLOOKUP(Tabla1[[#This Row],[FECHA]],'SIMIT CON RES'!A:D,4,FALSE),0)</f>
        <v>0</v>
      </c>
      <c r="J1639" s="9">
        <f>IFERROR(VLOOKUP(Tabla1[[#This Row],[FECHA]],'SIMIT CON RES'!A:D,3,FALSE),0)</f>
        <v>0</v>
      </c>
      <c r="K1639">
        <f>IFERROR(VLOOKUP(Tabla1[[#This Row],[FECHA]],'SIMIT SIN RES'!A:D,4,FALSE),0)</f>
        <v>0</v>
      </c>
      <c r="L1639" s="9">
        <f>IFERROR(VLOOKUP(Tabla1[[#This Row],[FECHA]],'SIMIT SIN RES'!A:D,3,FALSE),0)</f>
        <v>0</v>
      </c>
      <c r="M1639" s="5">
        <f>IFERROR(VLOOKUP(Tabla1[[#This Row],[FECHA]],'RECAUDOS DE COMPARENDOS'!A:D,4,FALSE),0)</f>
        <v>0</v>
      </c>
      <c r="N1639" s="9">
        <f>IFERROR(VLOOKUP(Tabla1[[#This Row],[FECHA]],'RECAUDOS DE COMPARENDOS'!A:D,3,FALSE),0)</f>
        <v>0</v>
      </c>
      <c r="O1639" s="5">
        <f>IFERROR(VLOOKUP(Tabla1[[#This Row],[FECHA]],'RECAUDOS DE RESOLUCIONES'!A:D,4,FALSE),0)</f>
        <v>0</v>
      </c>
      <c r="P1639" s="9">
        <f>IFERROR(VLOOKUP(Tabla1[[#This Row],[FECHA]],'RECAUDOS DE RESOLUCIONES'!A:D,3,FALSE),0)</f>
        <v>0</v>
      </c>
      <c r="Q163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9</v>
      </c>
      <c r="R1639" s="9">
        <f>Tabla1[V. COMPARENDOS]-(Tabla1[V. EXONERACIONES]+Tabla1[[#This Row],[V. SIMIT CON RESOLUCION]]+Tabla1[[#This Row],[V. SIMIT SIN RESOLUCION]]+Tabla1[[#This Row],[V. RECAUDOS COMPARENDOS]]+Tabla1[[#This Row],[V. RECAUDOS RESOLUCIONES]])</f>
        <v>2717853</v>
      </c>
      <c r="S1639" s="11">
        <f>IFERROR(VLOOKUP(Tabla1[[#This Row],[FECHA]],'RECAUDOS LOCALES'!A:D,4,FALSE),0)</f>
        <v>3</v>
      </c>
      <c r="T1639" s="9">
        <f>IFERROR(VLOOKUP(Tabla1[[#This Row],[FECHA]],'RECAUDOS LOCALES'!A:D,3,FALSE),0)</f>
        <v>374564</v>
      </c>
      <c r="U1639" s="11">
        <f>IFERROR(VLOOKUP(Tabla1[[#This Row],[FECHA]],'RECAUDOS EXTERNOS'!A:D,4,FALSE),0)</f>
        <v>6</v>
      </c>
      <c r="V1639" s="9">
        <f>IFERROR(VLOOKUP(Tabla1[[#This Row],[FECHA]],'RECAUDOS EXTERNOS'!A:D,3,FALSE),0)</f>
        <v>1575500</v>
      </c>
    </row>
    <row r="1640" spans="1:22" x14ac:dyDescent="0.25">
      <c r="A1640" s="1">
        <v>39199</v>
      </c>
      <c r="B1640" s="3" t="s">
        <v>0</v>
      </c>
      <c r="C1640" s="2">
        <v>39173</v>
      </c>
      <c r="D1640" s="5">
        <f>YEAR(Tabla1[[#This Row],[FECHA]])</f>
        <v>2007</v>
      </c>
      <c r="E1640" s="5">
        <f>IFERROR(VLOOKUP(Tabla1[[#This Row],[FECHA]],'COMPARENDOS TOTALES'!A:D,4,FALSE),0)</f>
        <v>21</v>
      </c>
      <c r="F1640" s="9">
        <f>IFERROR(VLOOKUP(Tabla1[[#This Row],[FECHA]],'COMPARENDOS TOTALES'!A:D,3,FALSE),0)</f>
        <v>6086256</v>
      </c>
      <c r="G1640" s="5">
        <f>IFERROR(VLOOKUP(Tabla1[[#This Row],[FECHA]],EXONERACIONES!A:D,4,FALSE),0)</f>
        <v>13</v>
      </c>
      <c r="H1640" s="9">
        <f>IFERROR(VLOOKUP(Tabla1[[#This Row],[FECHA]],EXONERACIONES!A:D,3,FALSE),0)</f>
        <v>3585253</v>
      </c>
      <c r="I1640" s="5">
        <f>IFERROR(VLOOKUP(Tabla1[[#This Row],[FECHA]],'SIMIT CON RES'!A:D,4,FALSE),0)</f>
        <v>0</v>
      </c>
      <c r="J1640" s="9">
        <f>IFERROR(VLOOKUP(Tabla1[[#This Row],[FECHA]],'SIMIT CON RES'!A:D,3,FALSE),0)</f>
        <v>0</v>
      </c>
      <c r="K1640">
        <f>IFERROR(VLOOKUP(Tabla1[[#This Row],[FECHA]],'SIMIT SIN RES'!A:D,4,FALSE),0)</f>
        <v>0</v>
      </c>
      <c r="L1640" s="9">
        <f>IFERROR(VLOOKUP(Tabla1[[#This Row],[FECHA]],'SIMIT SIN RES'!A:D,3,FALSE),0)</f>
        <v>0</v>
      </c>
      <c r="M1640" s="5">
        <f>IFERROR(VLOOKUP(Tabla1[[#This Row],[FECHA]],'RECAUDOS DE COMPARENDOS'!A:D,4,FALSE),0)</f>
        <v>0</v>
      </c>
      <c r="N1640" s="9">
        <f>IFERROR(VLOOKUP(Tabla1[[#This Row],[FECHA]],'RECAUDOS DE COMPARENDOS'!A:D,3,FALSE),0)</f>
        <v>0</v>
      </c>
      <c r="O1640" s="5">
        <f>IFERROR(VLOOKUP(Tabla1[[#This Row],[FECHA]],'RECAUDOS DE RESOLUCIONES'!A:D,4,FALSE),0)</f>
        <v>0</v>
      </c>
      <c r="P1640" s="9">
        <f>IFERROR(VLOOKUP(Tabla1[[#This Row],[FECHA]],'RECAUDOS DE RESOLUCIONES'!A:D,3,FALSE),0)</f>
        <v>0</v>
      </c>
      <c r="Q164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8</v>
      </c>
      <c r="R1640" s="9">
        <f>Tabla1[V. COMPARENDOS]-(Tabla1[V. EXONERACIONES]+Tabla1[[#This Row],[V. SIMIT CON RESOLUCION]]+Tabla1[[#This Row],[V. SIMIT SIN RESOLUCION]]+Tabla1[[#This Row],[V. RECAUDOS COMPARENDOS]]+Tabla1[[#This Row],[V. RECAUDOS RESOLUCIONES]])</f>
        <v>2501003</v>
      </c>
      <c r="S1640" s="11">
        <f>IFERROR(VLOOKUP(Tabla1[[#This Row],[FECHA]],'RECAUDOS LOCALES'!A:D,4,FALSE),0)</f>
        <v>0</v>
      </c>
      <c r="T1640" s="9">
        <f>IFERROR(VLOOKUP(Tabla1[[#This Row],[FECHA]],'RECAUDOS LOCALES'!A:D,3,FALSE),0)</f>
        <v>0</v>
      </c>
      <c r="U1640" s="11">
        <f>IFERROR(VLOOKUP(Tabla1[[#This Row],[FECHA]],'RECAUDOS EXTERNOS'!A:D,4,FALSE),0)</f>
        <v>8</v>
      </c>
      <c r="V1640" s="9">
        <f>IFERROR(VLOOKUP(Tabla1[[#This Row],[FECHA]],'RECAUDOS EXTERNOS'!A:D,3,FALSE),0)</f>
        <v>2078829</v>
      </c>
    </row>
    <row r="1641" spans="1:22" x14ac:dyDescent="0.25">
      <c r="A1641" s="1">
        <v>39200</v>
      </c>
      <c r="B1641" s="3" t="s">
        <v>5</v>
      </c>
      <c r="C1641" s="2">
        <v>39173</v>
      </c>
      <c r="D1641" s="5">
        <f>YEAR(Tabla1[[#This Row],[FECHA]])</f>
        <v>2007</v>
      </c>
      <c r="E1641" s="5">
        <f>IFERROR(VLOOKUP(Tabla1[[#This Row],[FECHA]],'COMPARENDOS TOTALES'!A:D,4,FALSE),0)</f>
        <v>36</v>
      </c>
      <c r="F1641" s="9">
        <f>IFERROR(VLOOKUP(Tabla1[[#This Row],[FECHA]],'COMPARENDOS TOTALES'!A:D,3,FALSE),0)</f>
        <v>10538909</v>
      </c>
      <c r="G1641" s="5">
        <f>IFERROR(VLOOKUP(Tabla1[[#This Row],[FECHA]],EXONERACIONES!A:D,4,FALSE),0)</f>
        <v>17</v>
      </c>
      <c r="H1641" s="9">
        <f>IFERROR(VLOOKUP(Tabla1[[#This Row],[FECHA]],EXONERACIONES!A:D,3,FALSE),0)</f>
        <v>5435706</v>
      </c>
      <c r="I1641" s="5">
        <f>IFERROR(VLOOKUP(Tabla1[[#This Row],[FECHA]],'SIMIT CON RES'!A:D,4,FALSE),0)</f>
        <v>0</v>
      </c>
      <c r="J1641" s="9">
        <f>IFERROR(VLOOKUP(Tabla1[[#This Row],[FECHA]],'SIMIT CON RES'!A:D,3,FALSE),0)</f>
        <v>0</v>
      </c>
      <c r="K1641">
        <f>IFERROR(VLOOKUP(Tabla1[[#This Row],[FECHA]],'SIMIT SIN RES'!A:D,4,FALSE),0)</f>
        <v>0</v>
      </c>
      <c r="L1641" s="9">
        <f>IFERROR(VLOOKUP(Tabla1[[#This Row],[FECHA]],'SIMIT SIN RES'!A:D,3,FALSE),0)</f>
        <v>0</v>
      </c>
      <c r="M1641" s="5">
        <f>IFERROR(VLOOKUP(Tabla1[[#This Row],[FECHA]],'RECAUDOS DE COMPARENDOS'!A:D,4,FALSE),0)</f>
        <v>3</v>
      </c>
      <c r="N1641" s="9">
        <f>IFERROR(VLOOKUP(Tabla1[[#This Row],[FECHA]],'RECAUDOS DE COMPARENDOS'!A:D,3,FALSE),0)</f>
        <v>867400</v>
      </c>
      <c r="O1641" s="5">
        <f>IFERROR(VLOOKUP(Tabla1[[#This Row],[FECHA]],'RECAUDOS DE RESOLUCIONES'!A:D,4,FALSE),0)</f>
        <v>0</v>
      </c>
      <c r="P1641" s="9">
        <f>IFERROR(VLOOKUP(Tabla1[[#This Row],[FECHA]],'RECAUDOS DE RESOLUCIONES'!A:D,3,FALSE),0)</f>
        <v>0</v>
      </c>
      <c r="Q164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16</v>
      </c>
      <c r="R1641" s="9">
        <f>Tabla1[V. COMPARENDOS]-(Tabla1[V. EXONERACIONES]+Tabla1[[#This Row],[V. SIMIT CON RESOLUCION]]+Tabla1[[#This Row],[V. SIMIT SIN RESOLUCION]]+Tabla1[[#This Row],[V. RECAUDOS COMPARENDOS]]+Tabla1[[#This Row],[V. RECAUDOS RESOLUCIONES]])</f>
        <v>4235803</v>
      </c>
      <c r="S1641" s="11">
        <f>IFERROR(VLOOKUP(Tabla1[[#This Row],[FECHA]],'RECAUDOS LOCALES'!A:D,4,FALSE),0)</f>
        <v>0</v>
      </c>
      <c r="T1641" s="9">
        <f>IFERROR(VLOOKUP(Tabla1[[#This Row],[FECHA]],'RECAUDOS LOCALES'!A:D,3,FALSE),0)</f>
        <v>0</v>
      </c>
      <c r="U1641" s="11">
        <f>IFERROR(VLOOKUP(Tabla1[[#This Row],[FECHA]],'RECAUDOS EXTERNOS'!A:D,4,FALSE),0)</f>
        <v>0</v>
      </c>
      <c r="V1641" s="9">
        <f>IFERROR(VLOOKUP(Tabla1[[#This Row],[FECHA]],'RECAUDOS EXTERNOS'!A:D,3,FALSE),0)</f>
        <v>0</v>
      </c>
    </row>
    <row r="1642" spans="1:22" x14ac:dyDescent="0.25">
      <c r="A1642" s="1">
        <v>39201</v>
      </c>
      <c r="B1642" s="3" t="s">
        <v>4</v>
      </c>
      <c r="C1642" s="2">
        <v>39173</v>
      </c>
      <c r="D1642" s="5">
        <f>YEAR(Tabla1[[#This Row],[FECHA]])</f>
        <v>2007</v>
      </c>
      <c r="E1642" s="5">
        <f>IFERROR(VLOOKUP(Tabla1[[#This Row],[FECHA]],'COMPARENDOS TOTALES'!A:D,4,FALSE),0)</f>
        <v>36</v>
      </c>
      <c r="F1642" s="9">
        <f>IFERROR(VLOOKUP(Tabla1[[#This Row],[FECHA]],'COMPARENDOS TOTALES'!A:D,3,FALSE),0)</f>
        <v>9454659</v>
      </c>
      <c r="G1642" s="5">
        <f>IFERROR(VLOOKUP(Tabla1[[#This Row],[FECHA]],EXONERACIONES!A:D,4,FALSE),0)</f>
        <v>24</v>
      </c>
      <c r="H1642" s="9">
        <f>IFERROR(VLOOKUP(Tabla1[[#This Row],[FECHA]],EXONERACIONES!A:D,3,FALSE),0)</f>
        <v>6303106</v>
      </c>
      <c r="I1642" s="5">
        <f>IFERROR(VLOOKUP(Tabla1[[#This Row],[FECHA]],'SIMIT CON RES'!A:D,4,FALSE),0)</f>
        <v>0</v>
      </c>
      <c r="J1642" s="9">
        <f>IFERROR(VLOOKUP(Tabla1[[#This Row],[FECHA]],'SIMIT CON RES'!A:D,3,FALSE),0)</f>
        <v>0</v>
      </c>
      <c r="K1642">
        <f>IFERROR(VLOOKUP(Tabla1[[#This Row],[FECHA]],'SIMIT SIN RES'!A:D,4,FALSE),0)</f>
        <v>0</v>
      </c>
      <c r="L1642" s="9">
        <f>IFERROR(VLOOKUP(Tabla1[[#This Row],[FECHA]],'SIMIT SIN RES'!A:D,3,FALSE),0)</f>
        <v>0</v>
      </c>
      <c r="M1642" s="5">
        <f>IFERROR(VLOOKUP(Tabla1[[#This Row],[FECHA]],'RECAUDOS DE COMPARENDOS'!A:D,4,FALSE),0)</f>
        <v>0</v>
      </c>
      <c r="N1642" s="9">
        <f>IFERROR(VLOOKUP(Tabla1[[#This Row],[FECHA]],'RECAUDOS DE COMPARENDOS'!A:D,3,FALSE),0)</f>
        <v>0</v>
      </c>
      <c r="O1642" s="5">
        <f>IFERROR(VLOOKUP(Tabla1[[#This Row],[FECHA]],'RECAUDOS DE RESOLUCIONES'!A:D,4,FALSE),0)</f>
        <v>0</v>
      </c>
      <c r="P1642" s="9">
        <f>IFERROR(VLOOKUP(Tabla1[[#This Row],[FECHA]],'RECAUDOS DE RESOLUCIONES'!A:D,3,FALSE),0)</f>
        <v>0</v>
      </c>
      <c r="Q164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12</v>
      </c>
      <c r="R1642" s="9">
        <f>Tabla1[V. COMPARENDOS]-(Tabla1[V. EXONERACIONES]+Tabla1[[#This Row],[V. SIMIT CON RESOLUCION]]+Tabla1[[#This Row],[V. SIMIT SIN RESOLUCION]]+Tabla1[[#This Row],[V. RECAUDOS COMPARENDOS]]+Tabla1[[#This Row],[V. RECAUDOS RESOLUCIONES]])</f>
        <v>3151553</v>
      </c>
      <c r="S1642" s="11">
        <f>IFERROR(VLOOKUP(Tabla1[[#This Row],[FECHA]],'RECAUDOS LOCALES'!A:D,4,FALSE),0)</f>
        <v>0</v>
      </c>
      <c r="T1642" s="9">
        <f>IFERROR(VLOOKUP(Tabla1[[#This Row],[FECHA]],'RECAUDOS LOCALES'!A:D,3,FALSE),0)</f>
        <v>0</v>
      </c>
      <c r="U1642" s="11">
        <f>IFERROR(VLOOKUP(Tabla1[[#This Row],[FECHA]],'RECAUDOS EXTERNOS'!A:D,4,FALSE),0)</f>
        <v>0</v>
      </c>
      <c r="V1642" s="9">
        <f>IFERROR(VLOOKUP(Tabla1[[#This Row],[FECHA]],'RECAUDOS EXTERNOS'!A:D,3,FALSE),0)</f>
        <v>0</v>
      </c>
    </row>
    <row r="1643" spans="1:22" x14ac:dyDescent="0.25">
      <c r="A1643" s="1">
        <v>39202</v>
      </c>
      <c r="B1643" s="3" t="s">
        <v>1</v>
      </c>
      <c r="C1643" s="2">
        <v>39173</v>
      </c>
      <c r="D1643" s="5">
        <f>YEAR(Tabla1[[#This Row],[FECHA]])</f>
        <v>2007</v>
      </c>
      <c r="E1643" s="5">
        <f>IFERROR(VLOOKUP(Tabla1[[#This Row],[FECHA]],'COMPARENDOS TOTALES'!A:D,4,FALSE),0)</f>
        <v>28</v>
      </c>
      <c r="F1643" s="9">
        <f>IFERROR(VLOOKUP(Tabla1[[#This Row],[FECHA]],'COMPARENDOS TOTALES'!A:D,3,FALSE),0)</f>
        <v>7401812</v>
      </c>
      <c r="G1643" s="5">
        <f>IFERROR(VLOOKUP(Tabla1[[#This Row],[FECHA]],EXONERACIONES!A:D,4,FALSE),0)</f>
        <v>18</v>
      </c>
      <c r="H1643" s="9">
        <f>IFERROR(VLOOKUP(Tabla1[[#This Row],[FECHA]],EXONERACIONES!A:D,3,FALSE),0)</f>
        <v>4250259</v>
      </c>
      <c r="I1643" s="5">
        <f>IFERROR(VLOOKUP(Tabla1[[#This Row],[FECHA]],'SIMIT CON RES'!A:D,4,FALSE),0)</f>
        <v>0</v>
      </c>
      <c r="J1643" s="9">
        <f>IFERROR(VLOOKUP(Tabla1[[#This Row],[FECHA]],'SIMIT CON RES'!A:D,3,FALSE),0)</f>
        <v>0</v>
      </c>
      <c r="K1643">
        <f>IFERROR(VLOOKUP(Tabla1[[#This Row],[FECHA]],'SIMIT SIN RES'!A:D,4,FALSE),0)</f>
        <v>0</v>
      </c>
      <c r="L1643" s="9">
        <f>IFERROR(VLOOKUP(Tabla1[[#This Row],[FECHA]],'SIMIT SIN RES'!A:D,3,FALSE),0)</f>
        <v>0</v>
      </c>
      <c r="M1643" s="5">
        <f>IFERROR(VLOOKUP(Tabla1[[#This Row],[FECHA]],'RECAUDOS DE COMPARENDOS'!A:D,4,FALSE),0)</f>
        <v>1</v>
      </c>
      <c r="N1643" s="9">
        <f>IFERROR(VLOOKUP(Tabla1[[#This Row],[FECHA]],'RECAUDOS DE COMPARENDOS'!A:D,3,FALSE),0)</f>
        <v>115653</v>
      </c>
      <c r="O1643" s="5">
        <f>IFERROR(VLOOKUP(Tabla1[[#This Row],[FECHA]],'RECAUDOS DE RESOLUCIONES'!A:D,4,FALSE),0)</f>
        <v>0</v>
      </c>
      <c r="P1643" s="9">
        <f>IFERROR(VLOOKUP(Tabla1[[#This Row],[FECHA]],'RECAUDOS DE RESOLUCIONES'!A:D,3,FALSE),0)</f>
        <v>0</v>
      </c>
      <c r="Q164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9</v>
      </c>
      <c r="R1643" s="9">
        <f>Tabla1[V. COMPARENDOS]-(Tabla1[V. EXONERACIONES]+Tabla1[[#This Row],[V. SIMIT CON RESOLUCION]]+Tabla1[[#This Row],[V. SIMIT SIN RESOLUCION]]+Tabla1[[#This Row],[V. RECAUDOS COMPARENDOS]]+Tabla1[[#This Row],[V. RECAUDOS RESOLUCIONES]])</f>
        <v>3035900</v>
      </c>
      <c r="S1643" s="11">
        <f>IFERROR(VLOOKUP(Tabla1[[#This Row],[FECHA]],'RECAUDOS LOCALES'!A:D,4,FALSE),0)</f>
        <v>4</v>
      </c>
      <c r="T1643" s="9">
        <f>IFERROR(VLOOKUP(Tabla1[[#This Row],[FECHA]],'RECAUDOS LOCALES'!A:D,3,FALSE),0)</f>
        <v>362864</v>
      </c>
      <c r="U1643" s="11">
        <f>IFERROR(VLOOKUP(Tabla1[[#This Row],[FECHA]],'RECAUDOS EXTERNOS'!A:D,4,FALSE),0)</f>
        <v>4</v>
      </c>
      <c r="V1643" s="9">
        <f>IFERROR(VLOOKUP(Tabla1[[#This Row],[FECHA]],'RECAUDOS EXTERNOS'!A:D,3,FALSE),0)</f>
        <v>770808</v>
      </c>
    </row>
    <row r="1644" spans="1:22" x14ac:dyDescent="0.25">
      <c r="A1644" s="1">
        <v>39203</v>
      </c>
      <c r="B1644" s="3" t="s">
        <v>2</v>
      </c>
      <c r="C1644" s="2">
        <v>39203</v>
      </c>
      <c r="D1644" s="5">
        <f>YEAR(Tabla1[[#This Row],[FECHA]])</f>
        <v>2007</v>
      </c>
      <c r="E1644" s="5">
        <f>IFERROR(VLOOKUP(Tabla1[[#This Row],[FECHA]],'COMPARENDOS TOTALES'!A:D,4,FALSE),0)</f>
        <v>23</v>
      </c>
      <c r="F1644" s="9">
        <f>IFERROR(VLOOKUP(Tabla1[[#This Row],[FECHA]],'COMPARENDOS TOTALES'!A:D,3,FALSE),0)</f>
        <v>6433215</v>
      </c>
      <c r="G1644" s="5">
        <f>IFERROR(VLOOKUP(Tabla1[[#This Row],[FECHA]],EXONERACIONES!A:D,4,FALSE),0)</f>
        <v>15</v>
      </c>
      <c r="H1644" s="9">
        <f>IFERROR(VLOOKUP(Tabla1[[#This Row],[FECHA]],EXONERACIONES!A:D,3,FALSE),0)</f>
        <v>4467109</v>
      </c>
      <c r="I1644" s="5">
        <f>IFERROR(VLOOKUP(Tabla1[[#This Row],[FECHA]],'SIMIT CON RES'!A:D,4,FALSE),0)</f>
        <v>0</v>
      </c>
      <c r="J1644" s="9">
        <f>IFERROR(VLOOKUP(Tabla1[[#This Row],[FECHA]],'SIMIT CON RES'!A:D,3,FALSE),0)</f>
        <v>0</v>
      </c>
      <c r="K1644">
        <f>IFERROR(VLOOKUP(Tabla1[[#This Row],[FECHA]],'SIMIT SIN RES'!A:D,4,FALSE),0)</f>
        <v>0</v>
      </c>
      <c r="L1644" s="9">
        <f>IFERROR(VLOOKUP(Tabla1[[#This Row],[FECHA]],'SIMIT SIN RES'!A:D,3,FALSE),0)</f>
        <v>0</v>
      </c>
      <c r="M1644" s="5">
        <f>IFERROR(VLOOKUP(Tabla1[[#This Row],[FECHA]],'RECAUDOS DE COMPARENDOS'!A:D,4,FALSE),0)</f>
        <v>2</v>
      </c>
      <c r="N1644" s="9">
        <f>IFERROR(VLOOKUP(Tabla1[[#This Row],[FECHA]],'RECAUDOS DE COMPARENDOS'!A:D,3,FALSE),0)</f>
        <v>549353</v>
      </c>
      <c r="O1644" s="5">
        <f>IFERROR(VLOOKUP(Tabla1[[#This Row],[FECHA]],'RECAUDOS DE RESOLUCIONES'!A:D,4,FALSE),0)</f>
        <v>1</v>
      </c>
      <c r="P1644" s="9">
        <f>IFERROR(VLOOKUP(Tabla1[[#This Row],[FECHA]],'RECAUDOS DE RESOLUCIONES'!A:D,3,FALSE),0)</f>
        <v>216850</v>
      </c>
      <c r="Q164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1644" s="9">
        <f>Tabla1[V. COMPARENDOS]-(Tabla1[V. EXONERACIONES]+Tabla1[[#This Row],[V. SIMIT CON RESOLUCION]]+Tabla1[[#This Row],[V. SIMIT SIN RESOLUCION]]+Tabla1[[#This Row],[V. RECAUDOS COMPARENDOS]]+Tabla1[[#This Row],[V. RECAUDOS RESOLUCIONES]])</f>
        <v>1199903</v>
      </c>
      <c r="S1644" s="11">
        <f>IFERROR(VLOOKUP(Tabla1[[#This Row],[FECHA]],'RECAUDOS LOCALES'!A:D,4,FALSE),0)</f>
        <v>0</v>
      </c>
      <c r="T1644" s="9">
        <f>IFERROR(VLOOKUP(Tabla1[[#This Row],[FECHA]],'RECAUDOS LOCALES'!A:D,3,FALSE),0)</f>
        <v>0</v>
      </c>
      <c r="U1644" s="11">
        <f>IFERROR(VLOOKUP(Tabla1[[#This Row],[FECHA]],'RECAUDOS EXTERNOS'!A:D,4,FALSE),0)</f>
        <v>0</v>
      </c>
      <c r="V1644" s="9">
        <f>IFERROR(VLOOKUP(Tabla1[[#This Row],[FECHA]],'RECAUDOS EXTERNOS'!A:D,3,FALSE),0)</f>
        <v>0</v>
      </c>
    </row>
    <row r="1645" spans="1:22" x14ac:dyDescent="0.25">
      <c r="A1645" s="1">
        <v>39204</v>
      </c>
      <c r="B1645" s="3" t="s">
        <v>3</v>
      </c>
      <c r="C1645" s="2">
        <v>39203</v>
      </c>
      <c r="D1645" s="5">
        <f>YEAR(Tabla1[[#This Row],[FECHA]])</f>
        <v>2007</v>
      </c>
      <c r="E1645" s="5">
        <f>IFERROR(VLOOKUP(Tabla1[[#This Row],[FECHA]],'COMPARENDOS TOTALES'!A:D,4,FALSE),0)</f>
        <v>16</v>
      </c>
      <c r="F1645" s="9">
        <f>IFERROR(VLOOKUP(Tabla1[[#This Row],[FECHA]],'COMPARENDOS TOTALES'!A:D,3,FALSE),0)</f>
        <v>4134606</v>
      </c>
      <c r="G1645" s="5">
        <f>IFERROR(VLOOKUP(Tabla1[[#This Row],[FECHA]],EXONERACIONES!A:D,4,FALSE),0)</f>
        <v>12</v>
      </c>
      <c r="H1645" s="9">
        <f>IFERROR(VLOOKUP(Tabla1[[#This Row],[FECHA]],EXONERACIONES!A:D,3,FALSE),0)</f>
        <v>3469600</v>
      </c>
      <c r="I1645" s="5">
        <f>IFERROR(VLOOKUP(Tabla1[[#This Row],[FECHA]],'SIMIT CON RES'!A:D,4,FALSE),0)</f>
        <v>0</v>
      </c>
      <c r="J1645" s="9">
        <f>IFERROR(VLOOKUP(Tabla1[[#This Row],[FECHA]],'SIMIT CON RES'!A:D,3,FALSE),0)</f>
        <v>0</v>
      </c>
      <c r="K1645">
        <f>IFERROR(VLOOKUP(Tabla1[[#This Row],[FECHA]],'SIMIT SIN RES'!A:D,4,FALSE),0)</f>
        <v>0</v>
      </c>
      <c r="L1645" s="9">
        <f>IFERROR(VLOOKUP(Tabla1[[#This Row],[FECHA]],'SIMIT SIN RES'!A:D,3,FALSE),0)</f>
        <v>0</v>
      </c>
      <c r="M1645" s="5">
        <f>IFERROR(VLOOKUP(Tabla1[[#This Row],[FECHA]],'RECAUDOS DE COMPARENDOS'!A:D,4,FALSE),0)</f>
        <v>1</v>
      </c>
      <c r="N1645" s="9">
        <f>IFERROR(VLOOKUP(Tabla1[[#This Row],[FECHA]],'RECAUDOS DE COMPARENDOS'!A:D,3,FALSE),0)</f>
        <v>216850</v>
      </c>
      <c r="O1645" s="5">
        <f>IFERROR(VLOOKUP(Tabla1[[#This Row],[FECHA]],'RECAUDOS DE RESOLUCIONES'!A:D,4,FALSE),0)</f>
        <v>0</v>
      </c>
      <c r="P1645" s="9">
        <f>IFERROR(VLOOKUP(Tabla1[[#This Row],[FECHA]],'RECAUDOS DE RESOLUCIONES'!A:D,3,FALSE),0)</f>
        <v>0</v>
      </c>
      <c r="Q164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1645" s="9">
        <f>Tabla1[V. COMPARENDOS]-(Tabla1[V. EXONERACIONES]+Tabla1[[#This Row],[V. SIMIT CON RESOLUCION]]+Tabla1[[#This Row],[V. SIMIT SIN RESOLUCION]]+Tabla1[[#This Row],[V. RECAUDOS COMPARENDOS]]+Tabla1[[#This Row],[V. RECAUDOS RESOLUCIONES]])</f>
        <v>448156</v>
      </c>
      <c r="S1645" s="11">
        <f>IFERROR(VLOOKUP(Tabla1[[#This Row],[FECHA]],'RECAUDOS LOCALES'!A:D,4,FALSE),0)</f>
        <v>14</v>
      </c>
      <c r="T1645" s="9">
        <f>IFERROR(VLOOKUP(Tabla1[[#This Row],[FECHA]],'RECAUDOS LOCALES'!A:D,3,FALSE),0)</f>
        <v>1471998</v>
      </c>
      <c r="U1645" s="11">
        <f>IFERROR(VLOOKUP(Tabla1[[#This Row],[FECHA]],'RECAUDOS EXTERNOS'!A:D,4,FALSE),0)</f>
        <v>5</v>
      </c>
      <c r="V1645" s="9">
        <f>IFERROR(VLOOKUP(Tabla1[[#This Row],[FECHA]],'RECAUDOS EXTERNOS'!A:D,3,FALSE),0)</f>
        <v>1140442</v>
      </c>
    </row>
    <row r="1646" spans="1:22" x14ac:dyDescent="0.25">
      <c r="A1646" s="1">
        <v>39205</v>
      </c>
      <c r="B1646" s="3" t="s">
        <v>6</v>
      </c>
      <c r="C1646" s="2">
        <v>39203</v>
      </c>
      <c r="D1646" s="5">
        <f>YEAR(Tabla1[[#This Row],[FECHA]])</f>
        <v>2007</v>
      </c>
      <c r="E1646" s="5">
        <f>IFERROR(VLOOKUP(Tabla1[[#This Row],[FECHA]],'COMPARENDOS TOTALES'!A:D,4,FALSE),0)</f>
        <v>21</v>
      </c>
      <c r="F1646" s="9">
        <f>IFERROR(VLOOKUP(Tabla1[[#This Row],[FECHA]],'COMPARENDOS TOTALES'!A:D,3,FALSE),0)</f>
        <v>5536903</v>
      </c>
      <c r="G1646" s="5">
        <f>IFERROR(VLOOKUP(Tabla1[[#This Row],[FECHA]],EXONERACIONES!A:D,4,FALSE),0)</f>
        <v>10</v>
      </c>
      <c r="H1646" s="9">
        <f>IFERROR(VLOOKUP(Tabla1[[#This Row],[FECHA]],EXONERACIONES!A:D,3,FALSE),0)</f>
        <v>2501003</v>
      </c>
      <c r="I1646" s="5">
        <f>IFERROR(VLOOKUP(Tabla1[[#This Row],[FECHA]],'SIMIT CON RES'!A:D,4,FALSE),0)</f>
        <v>0</v>
      </c>
      <c r="J1646" s="9">
        <f>IFERROR(VLOOKUP(Tabla1[[#This Row],[FECHA]],'SIMIT CON RES'!A:D,3,FALSE),0)</f>
        <v>0</v>
      </c>
      <c r="K1646">
        <f>IFERROR(VLOOKUP(Tabla1[[#This Row],[FECHA]],'SIMIT SIN RES'!A:D,4,FALSE),0)</f>
        <v>0</v>
      </c>
      <c r="L1646" s="9">
        <f>IFERROR(VLOOKUP(Tabla1[[#This Row],[FECHA]],'SIMIT SIN RES'!A:D,3,FALSE),0)</f>
        <v>0</v>
      </c>
      <c r="M1646" s="5">
        <f>IFERROR(VLOOKUP(Tabla1[[#This Row],[FECHA]],'RECAUDOS DE COMPARENDOS'!A:D,4,FALSE),0)</f>
        <v>0</v>
      </c>
      <c r="N1646" s="9">
        <f>IFERROR(VLOOKUP(Tabla1[[#This Row],[FECHA]],'RECAUDOS DE COMPARENDOS'!A:D,3,FALSE),0)</f>
        <v>0</v>
      </c>
      <c r="O1646" s="5">
        <f>IFERROR(VLOOKUP(Tabla1[[#This Row],[FECHA]],'RECAUDOS DE RESOLUCIONES'!A:D,4,FALSE),0)</f>
        <v>0</v>
      </c>
      <c r="P1646" s="9">
        <f>IFERROR(VLOOKUP(Tabla1[[#This Row],[FECHA]],'RECAUDOS DE RESOLUCIONES'!A:D,3,FALSE),0)</f>
        <v>0</v>
      </c>
      <c r="Q164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11</v>
      </c>
      <c r="R1646" s="9">
        <f>Tabla1[V. COMPARENDOS]-(Tabla1[V. EXONERACIONES]+Tabla1[[#This Row],[V. SIMIT CON RESOLUCION]]+Tabla1[[#This Row],[V. SIMIT SIN RESOLUCION]]+Tabla1[[#This Row],[V. RECAUDOS COMPARENDOS]]+Tabla1[[#This Row],[V. RECAUDOS RESOLUCIONES]])</f>
        <v>3035900</v>
      </c>
      <c r="S1646" s="11">
        <f>IFERROR(VLOOKUP(Tabla1[[#This Row],[FECHA]],'RECAUDOS LOCALES'!A:D,4,FALSE),0)</f>
        <v>23</v>
      </c>
      <c r="T1646" s="9">
        <f>IFERROR(VLOOKUP(Tabla1[[#This Row],[FECHA]],'RECAUDOS LOCALES'!A:D,3,FALSE),0)</f>
        <v>2733076</v>
      </c>
      <c r="U1646" s="11">
        <f>IFERROR(VLOOKUP(Tabla1[[#This Row],[FECHA]],'RECAUDOS EXTERNOS'!A:D,4,FALSE),0)</f>
        <v>4</v>
      </c>
      <c r="V1646" s="9">
        <f>IFERROR(VLOOKUP(Tabla1[[#This Row],[FECHA]],'RECAUDOS EXTERNOS'!A:D,3,FALSE),0)</f>
        <v>1213805</v>
      </c>
    </row>
    <row r="1647" spans="1:22" x14ac:dyDescent="0.25">
      <c r="A1647" s="1">
        <v>39206</v>
      </c>
      <c r="B1647" s="3" t="s">
        <v>0</v>
      </c>
      <c r="C1647" s="2">
        <v>39203</v>
      </c>
      <c r="D1647" s="5">
        <f>YEAR(Tabla1[[#This Row],[FECHA]])</f>
        <v>2007</v>
      </c>
      <c r="E1647" s="5">
        <f>IFERROR(VLOOKUP(Tabla1[[#This Row],[FECHA]],'COMPARENDOS TOTALES'!A:D,4,FALSE),0)</f>
        <v>32</v>
      </c>
      <c r="F1647" s="9">
        <f>IFERROR(VLOOKUP(Tabla1[[#This Row],[FECHA]],'COMPARENDOS TOTALES'!A:D,3,FALSE),0)</f>
        <v>9035515</v>
      </c>
      <c r="G1647" s="5">
        <f>IFERROR(VLOOKUP(Tabla1[[#This Row],[FECHA]],EXONERACIONES!A:D,4,FALSE),0)</f>
        <v>15</v>
      </c>
      <c r="H1647" s="9">
        <f>IFERROR(VLOOKUP(Tabla1[[#This Row],[FECHA]],EXONERACIONES!A:D,3,FALSE),0)</f>
        <v>3917756</v>
      </c>
      <c r="I1647" s="5">
        <f>IFERROR(VLOOKUP(Tabla1[[#This Row],[FECHA]],'SIMIT CON RES'!A:D,4,FALSE),0)</f>
        <v>0</v>
      </c>
      <c r="J1647" s="9">
        <f>IFERROR(VLOOKUP(Tabla1[[#This Row],[FECHA]],'SIMIT CON RES'!A:D,3,FALSE),0)</f>
        <v>0</v>
      </c>
      <c r="K1647">
        <f>IFERROR(VLOOKUP(Tabla1[[#This Row],[FECHA]],'SIMIT SIN RES'!A:D,4,FALSE),0)</f>
        <v>0</v>
      </c>
      <c r="L1647" s="9">
        <f>IFERROR(VLOOKUP(Tabla1[[#This Row],[FECHA]],'SIMIT SIN RES'!A:D,3,FALSE),0)</f>
        <v>0</v>
      </c>
      <c r="M1647" s="5">
        <f>IFERROR(VLOOKUP(Tabla1[[#This Row],[FECHA]],'RECAUDOS DE COMPARENDOS'!A:D,4,FALSE),0)</f>
        <v>1</v>
      </c>
      <c r="N1647" s="9">
        <f>IFERROR(VLOOKUP(Tabla1[[#This Row],[FECHA]],'RECAUDOS DE COMPARENDOS'!A:D,3,FALSE),0)</f>
        <v>433700</v>
      </c>
      <c r="O1647" s="5">
        <f>IFERROR(VLOOKUP(Tabla1[[#This Row],[FECHA]],'RECAUDOS DE RESOLUCIONES'!A:D,4,FALSE),0)</f>
        <v>0</v>
      </c>
      <c r="P1647" s="9">
        <f>IFERROR(VLOOKUP(Tabla1[[#This Row],[FECHA]],'RECAUDOS DE RESOLUCIONES'!A:D,3,FALSE),0)</f>
        <v>0</v>
      </c>
      <c r="Q164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16</v>
      </c>
      <c r="R1647" s="9">
        <f>Tabla1[V. COMPARENDOS]-(Tabla1[V. EXONERACIONES]+Tabla1[[#This Row],[V. SIMIT CON RESOLUCION]]+Tabla1[[#This Row],[V. SIMIT SIN RESOLUCION]]+Tabla1[[#This Row],[V. RECAUDOS COMPARENDOS]]+Tabla1[[#This Row],[V. RECAUDOS RESOLUCIONES]])</f>
        <v>4684059</v>
      </c>
      <c r="S1647" s="11">
        <f>IFERROR(VLOOKUP(Tabla1[[#This Row],[FECHA]],'RECAUDOS LOCALES'!A:D,4,FALSE),0)</f>
        <v>2</v>
      </c>
      <c r="T1647" s="9">
        <f>IFERROR(VLOOKUP(Tabla1[[#This Row],[FECHA]],'RECAUDOS LOCALES'!A:D,3,FALSE),0)</f>
        <v>269106</v>
      </c>
      <c r="U1647" s="11">
        <f>IFERROR(VLOOKUP(Tabla1[[#This Row],[FECHA]],'RECAUDOS EXTERNOS'!A:D,4,FALSE),0)</f>
        <v>6</v>
      </c>
      <c r="V1647" s="9">
        <f>IFERROR(VLOOKUP(Tabla1[[#This Row],[FECHA]],'RECAUDOS EXTERNOS'!A:D,3,FALSE),0)</f>
        <v>1296450</v>
      </c>
    </row>
    <row r="1648" spans="1:22" x14ac:dyDescent="0.25">
      <c r="A1648" s="1">
        <v>39207</v>
      </c>
      <c r="B1648" s="3" t="s">
        <v>5</v>
      </c>
      <c r="C1648" s="2">
        <v>39203</v>
      </c>
      <c r="D1648" s="5">
        <f>YEAR(Tabla1[[#This Row],[FECHA]])</f>
        <v>2007</v>
      </c>
      <c r="E1648" s="5">
        <f>IFERROR(VLOOKUP(Tabla1[[#This Row],[FECHA]],'COMPARENDOS TOTALES'!A:D,4,FALSE),0)</f>
        <v>9</v>
      </c>
      <c r="F1648" s="9">
        <f>IFERROR(VLOOKUP(Tabla1[[#This Row],[FECHA]],'COMPARENDOS TOTALES'!A:D,3,FALSE),0)</f>
        <v>2182956</v>
      </c>
      <c r="G1648" s="5">
        <f>IFERROR(VLOOKUP(Tabla1[[#This Row],[FECHA]],EXONERACIONES!A:D,4,FALSE),0)</f>
        <v>3</v>
      </c>
      <c r="H1648" s="9">
        <f>IFERROR(VLOOKUP(Tabla1[[#This Row],[FECHA]],EXONERACIONES!A:D,3,FALSE),0)</f>
        <v>549353</v>
      </c>
      <c r="I1648" s="5">
        <f>IFERROR(VLOOKUP(Tabla1[[#This Row],[FECHA]],'SIMIT CON RES'!A:D,4,FALSE),0)</f>
        <v>0</v>
      </c>
      <c r="J1648" s="9">
        <f>IFERROR(VLOOKUP(Tabla1[[#This Row],[FECHA]],'SIMIT CON RES'!A:D,3,FALSE),0)</f>
        <v>0</v>
      </c>
      <c r="K1648">
        <f>IFERROR(VLOOKUP(Tabla1[[#This Row],[FECHA]],'SIMIT SIN RES'!A:D,4,FALSE),0)</f>
        <v>0</v>
      </c>
      <c r="L1648" s="9">
        <f>IFERROR(VLOOKUP(Tabla1[[#This Row],[FECHA]],'SIMIT SIN RES'!A:D,3,FALSE),0)</f>
        <v>0</v>
      </c>
      <c r="M1648" s="5">
        <f>IFERROR(VLOOKUP(Tabla1[[#This Row],[FECHA]],'RECAUDOS DE COMPARENDOS'!A:D,4,FALSE),0)</f>
        <v>0</v>
      </c>
      <c r="N1648" s="9">
        <f>IFERROR(VLOOKUP(Tabla1[[#This Row],[FECHA]],'RECAUDOS DE COMPARENDOS'!A:D,3,FALSE),0)</f>
        <v>0</v>
      </c>
      <c r="O1648" s="5">
        <f>IFERROR(VLOOKUP(Tabla1[[#This Row],[FECHA]],'RECAUDOS DE RESOLUCIONES'!A:D,4,FALSE),0)</f>
        <v>0</v>
      </c>
      <c r="P1648" s="9">
        <f>IFERROR(VLOOKUP(Tabla1[[#This Row],[FECHA]],'RECAUDOS DE RESOLUCIONES'!A:D,3,FALSE),0)</f>
        <v>0</v>
      </c>
      <c r="Q164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1648" s="9">
        <f>Tabla1[V. COMPARENDOS]-(Tabla1[V. EXONERACIONES]+Tabla1[[#This Row],[V. SIMIT CON RESOLUCION]]+Tabla1[[#This Row],[V. SIMIT SIN RESOLUCION]]+Tabla1[[#This Row],[V. RECAUDOS COMPARENDOS]]+Tabla1[[#This Row],[V. RECAUDOS RESOLUCIONES]])</f>
        <v>1633603</v>
      </c>
      <c r="S1648" s="11">
        <f>IFERROR(VLOOKUP(Tabla1[[#This Row],[FECHA]],'RECAUDOS LOCALES'!A:D,4,FALSE),0)</f>
        <v>0</v>
      </c>
      <c r="T1648" s="9">
        <f>IFERROR(VLOOKUP(Tabla1[[#This Row],[FECHA]],'RECAUDOS LOCALES'!A:D,3,FALSE),0)</f>
        <v>0</v>
      </c>
      <c r="U1648" s="11">
        <f>IFERROR(VLOOKUP(Tabla1[[#This Row],[FECHA]],'RECAUDOS EXTERNOS'!A:D,4,FALSE),0)</f>
        <v>0</v>
      </c>
      <c r="V1648" s="9">
        <f>IFERROR(VLOOKUP(Tabla1[[#This Row],[FECHA]],'RECAUDOS EXTERNOS'!A:D,3,FALSE),0)</f>
        <v>0</v>
      </c>
    </row>
    <row r="1649" spans="1:22" x14ac:dyDescent="0.25">
      <c r="A1649" s="1">
        <v>39208</v>
      </c>
      <c r="B1649" s="3" t="s">
        <v>4</v>
      </c>
      <c r="C1649" s="2">
        <v>39203</v>
      </c>
      <c r="D1649" s="5">
        <f>YEAR(Tabla1[[#This Row],[FECHA]])</f>
        <v>2007</v>
      </c>
      <c r="E1649" s="5">
        <f>IFERROR(VLOOKUP(Tabla1[[#This Row],[FECHA]],'COMPARENDOS TOTALES'!A:D,4,FALSE),0)</f>
        <v>28</v>
      </c>
      <c r="F1649" s="9">
        <f>IFERROR(VLOOKUP(Tabla1[[#This Row],[FECHA]],'COMPARENDOS TOTALES'!A:D,3,FALSE),0)</f>
        <v>6953656</v>
      </c>
      <c r="G1649" s="5">
        <f>IFERROR(VLOOKUP(Tabla1[[#This Row],[FECHA]],EXONERACIONES!A:D,4,FALSE),0)</f>
        <v>20</v>
      </c>
      <c r="H1649" s="9">
        <f>IFERROR(VLOOKUP(Tabla1[[#This Row],[FECHA]],EXONERACIONES!A:D,3,FALSE),0)</f>
        <v>4669503</v>
      </c>
      <c r="I1649" s="5">
        <f>IFERROR(VLOOKUP(Tabla1[[#This Row],[FECHA]],'SIMIT CON RES'!A:D,4,FALSE),0)</f>
        <v>0</v>
      </c>
      <c r="J1649" s="9">
        <f>IFERROR(VLOOKUP(Tabla1[[#This Row],[FECHA]],'SIMIT CON RES'!A:D,3,FALSE),0)</f>
        <v>0</v>
      </c>
      <c r="K1649">
        <f>IFERROR(VLOOKUP(Tabla1[[#This Row],[FECHA]],'SIMIT SIN RES'!A:D,4,FALSE),0)</f>
        <v>0</v>
      </c>
      <c r="L1649" s="9">
        <f>IFERROR(VLOOKUP(Tabla1[[#This Row],[FECHA]],'SIMIT SIN RES'!A:D,3,FALSE),0)</f>
        <v>0</v>
      </c>
      <c r="M1649" s="5">
        <f>IFERROR(VLOOKUP(Tabla1[[#This Row],[FECHA]],'RECAUDOS DE COMPARENDOS'!A:D,4,FALSE),0)</f>
        <v>0</v>
      </c>
      <c r="N1649" s="9">
        <f>IFERROR(VLOOKUP(Tabla1[[#This Row],[FECHA]],'RECAUDOS DE COMPARENDOS'!A:D,3,FALSE),0)</f>
        <v>0</v>
      </c>
      <c r="O1649" s="5">
        <f>IFERROR(VLOOKUP(Tabla1[[#This Row],[FECHA]],'RECAUDOS DE RESOLUCIONES'!A:D,4,FALSE),0)</f>
        <v>0</v>
      </c>
      <c r="P1649" s="9">
        <f>IFERROR(VLOOKUP(Tabla1[[#This Row],[FECHA]],'RECAUDOS DE RESOLUCIONES'!A:D,3,FALSE),0)</f>
        <v>0</v>
      </c>
      <c r="Q164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8</v>
      </c>
      <c r="R1649" s="9">
        <f>Tabla1[V. COMPARENDOS]-(Tabla1[V. EXONERACIONES]+Tabla1[[#This Row],[V. SIMIT CON RESOLUCION]]+Tabla1[[#This Row],[V. SIMIT SIN RESOLUCION]]+Tabla1[[#This Row],[V. RECAUDOS COMPARENDOS]]+Tabla1[[#This Row],[V. RECAUDOS RESOLUCIONES]])</f>
        <v>2284153</v>
      </c>
      <c r="S1649" s="11">
        <f>IFERROR(VLOOKUP(Tabla1[[#This Row],[FECHA]],'RECAUDOS LOCALES'!A:D,4,FALSE),0)</f>
        <v>0</v>
      </c>
      <c r="T1649" s="9">
        <f>IFERROR(VLOOKUP(Tabla1[[#This Row],[FECHA]],'RECAUDOS LOCALES'!A:D,3,FALSE),0)</f>
        <v>0</v>
      </c>
      <c r="U1649" s="11">
        <f>IFERROR(VLOOKUP(Tabla1[[#This Row],[FECHA]],'RECAUDOS EXTERNOS'!A:D,4,FALSE),0)</f>
        <v>0</v>
      </c>
      <c r="V1649" s="9">
        <f>IFERROR(VLOOKUP(Tabla1[[#This Row],[FECHA]],'RECAUDOS EXTERNOS'!A:D,3,FALSE),0)</f>
        <v>0</v>
      </c>
    </row>
    <row r="1650" spans="1:22" x14ac:dyDescent="0.25">
      <c r="A1650" s="1">
        <v>39209</v>
      </c>
      <c r="B1650" s="3" t="s">
        <v>1</v>
      </c>
      <c r="C1650" s="2">
        <v>39203</v>
      </c>
      <c r="D1650" s="5">
        <f>YEAR(Tabla1[[#This Row],[FECHA]])</f>
        <v>2007</v>
      </c>
      <c r="E1650" s="5">
        <f>IFERROR(VLOOKUP(Tabla1[[#This Row],[FECHA]],'COMPARENDOS TOTALES'!A:D,4,FALSE),0)</f>
        <v>34</v>
      </c>
      <c r="F1650" s="9">
        <f>IFERROR(VLOOKUP(Tabla1[[#This Row],[FECHA]],'COMPARENDOS TOTALES'!A:D,3,FALSE),0)</f>
        <v>9787162</v>
      </c>
      <c r="G1650" s="5">
        <f>IFERROR(VLOOKUP(Tabla1[[#This Row],[FECHA]],EXONERACIONES!A:D,4,FALSE),0)</f>
        <v>19</v>
      </c>
      <c r="H1650" s="9">
        <f>IFERROR(VLOOKUP(Tabla1[[#This Row],[FECHA]],EXONERACIONES!A:D,3,FALSE),0)</f>
        <v>5320053</v>
      </c>
      <c r="I1650" s="5">
        <f>IFERROR(VLOOKUP(Tabla1[[#This Row],[FECHA]],'SIMIT CON RES'!A:D,4,FALSE),0)</f>
        <v>0</v>
      </c>
      <c r="J1650" s="9">
        <f>IFERROR(VLOOKUP(Tabla1[[#This Row],[FECHA]],'SIMIT CON RES'!A:D,3,FALSE),0)</f>
        <v>0</v>
      </c>
      <c r="K1650">
        <f>IFERROR(VLOOKUP(Tabla1[[#This Row],[FECHA]],'SIMIT SIN RES'!A:D,4,FALSE),0)</f>
        <v>0</v>
      </c>
      <c r="L1650" s="9">
        <f>IFERROR(VLOOKUP(Tabla1[[#This Row],[FECHA]],'SIMIT SIN RES'!A:D,3,FALSE),0)</f>
        <v>0</v>
      </c>
      <c r="M1650" s="5">
        <f>IFERROR(VLOOKUP(Tabla1[[#This Row],[FECHA]],'RECAUDOS DE COMPARENDOS'!A:D,4,FALSE),0)</f>
        <v>2</v>
      </c>
      <c r="N1650" s="9">
        <f>IFERROR(VLOOKUP(Tabla1[[#This Row],[FECHA]],'RECAUDOS DE COMPARENDOS'!A:D,3,FALSE),0)</f>
        <v>433700</v>
      </c>
      <c r="O1650" s="5">
        <f>IFERROR(VLOOKUP(Tabla1[[#This Row],[FECHA]],'RECAUDOS DE RESOLUCIONES'!A:D,4,FALSE),0)</f>
        <v>0</v>
      </c>
      <c r="P1650" s="9">
        <f>IFERROR(VLOOKUP(Tabla1[[#This Row],[FECHA]],'RECAUDOS DE RESOLUCIONES'!A:D,3,FALSE),0)</f>
        <v>0</v>
      </c>
      <c r="Q165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13</v>
      </c>
      <c r="R1650" s="9">
        <f>Tabla1[V. COMPARENDOS]-(Tabla1[V. EXONERACIONES]+Tabla1[[#This Row],[V. SIMIT CON RESOLUCION]]+Tabla1[[#This Row],[V. SIMIT SIN RESOLUCION]]+Tabla1[[#This Row],[V. RECAUDOS COMPARENDOS]]+Tabla1[[#This Row],[V. RECAUDOS RESOLUCIONES]])</f>
        <v>4033409</v>
      </c>
      <c r="S1650" s="11">
        <f>IFERROR(VLOOKUP(Tabla1[[#This Row],[FECHA]],'RECAUDOS LOCALES'!A:D,4,FALSE),0)</f>
        <v>4</v>
      </c>
      <c r="T1650" s="9">
        <f>IFERROR(VLOOKUP(Tabla1[[#This Row],[FECHA]],'RECAUDOS LOCALES'!A:D,3,FALSE),0)</f>
        <v>408000</v>
      </c>
      <c r="U1650" s="11">
        <f>IFERROR(VLOOKUP(Tabla1[[#This Row],[FECHA]],'RECAUDOS EXTERNOS'!A:D,4,FALSE),0)</f>
        <v>9</v>
      </c>
      <c r="V1650" s="9">
        <f>IFERROR(VLOOKUP(Tabla1[[#This Row],[FECHA]],'RECAUDOS EXTERNOS'!A:D,3,FALSE),0)</f>
        <v>1999559</v>
      </c>
    </row>
    <row r="1651" spans="1:22" x14ac:dyDescent="0.25">
      <c r="A1651" s="1">
        <v>39210</v>
      </c>
      <c r="B1651" s="3" t="s">
        <v>2</v>
      </c>
      <c r="C1651" s="2">
        <v>39203</v>
      </c>
      <c r="D1651" s="5">
        <f>YEAR(Tabla1[[#This Row],[FECHA]])</f>
        <v>2007</v>
      </c>
      <c r="E1651" s="5">
        <f>IFERROR(VLOOKUP(Tabla1[[#This Row],[FECHA]],'COMPARENDOS TOTALES'!A:D,4,FALSE),0)</f>
        <v>36</v>
      </c>
      <c r="F1651" s="9">
        <f>IFERROR(VLOOKUP(Tabla1[[#This Row],[FECHA]],'COMPARENDOS TOTALES'!A:D,3,FALSE),0)</f>
        <v>8702912</v>
      </c>
      <c r="G1651" s="5">
        <f>IFERROR(VLOOKUP(Tabla1[[#This Row],[FECHA]],EXONERACIONES!A:D,4,FALSE),0)</f>
        <v>15</v>
      </c>
      <c r="H1651" s="9">
        <f>IFERROR(VLOOKUP(Tabla1[[#This Row],[FECHA]],EXONERACIONES!A:D,3,FALSE),0)</f>
        <v>3585253</v>
      </c>
      <c r="I1651" s="5">
        <f>IFERROR(VLOOKUP(Tabla1[[#This Row],[FECHA]],'SIMIT CON RES'!A:D,4,FALSE),0)</f>
        <v>0</v>
      </c>
      <c r="J1651" s="9">
        <f>IFERROR(VLOOKUP(Tabla1[[#This Row],[FECHA]],'SIMIT CON RES'!A:D,3,FALSE),0)</f>
        <v>0</v>
      </c>
      <c r="K1651">
        <f>IFERROR(VLOOKUP(Tabla1[[#This Row],[FECHA]],'SIMIT SIN RES'!A:D,4,FALSE),0)</f>
        <v>0</v>
      </c>
      <c r="L1651" s="9">
        <f>IFERROR(VLOOKUP(Tabla1[[#This Row],[FECHA]],'SIMIT SIN RES'!A:D,3,FALSE),0)</f>
        <v>0</v>
      </c>
      <c r="M1651" s="5">
        <f>IFERROR(VLOOKUP(Tabla1[[#This Row],[FECHA]],'RECAUDOS DE COMPARENDOS'!A:D,4,FALSE),0)</f>
        <v>1</v>
      </c>
      <c r="N1651" s="9">
        <f>IFERROR(VLOOKUP(Tabla1[[#This Row],[FECHA]],'RECAUDOS DE COMPARENDOS'!A:D,3,FALSE),0)</f>
        <v>216850</v>
      </c>
      <c r="O1651" s="5">
        <f>IFERROR(VLOOKUP(Tabla1[[#This Row],[FECHA]],'RECAUDOS DE RESOLUCIONES'!A:D,4,FALSE),0)</f>
        <v>1</v>
      </c>
      <c r="P1651" s="9">
        <f>IFERROR(VLOOKUP(Tabla1[[#This Row],[FECHA]],'RECAUDOS DE RESOLUCIONES'!A:D,3,FALSE),0)</f>
        <v>433700</v>
      </c>
      <c r="Q165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19</v>
      </c>
      <c r="R1651" s="9">
        <f>Tabla1[V. COMPARENDOS]-(Tabla1[V. EXONERACIONES]+Tabla1[[#This Row],[V. SIMIT CON RESOLUCION]]+Tabla1[[#This Row],[V. SIMIT SIN RESOLUCION]]+Tabla1[[#This Row],[V. RECAUDOS COMPARENDOS]]+Tabla1[[#This Row],[V. RECAUDOS RESOLUCIONES]])</f>
        <v>4467109</v>
      </c>
      <c r="S1651" s="11">
        <f>IFERROR(VLOOKUP(Tabla1[[#This Row],[FECHA]],'RECAUDOS LOCALES'!A:D,4,FALSE),0)</f>
        <v>10</v>
      </c>
      <c r="T1651" s="9">
        <f>IFERROR(VLOOKUP(Tabla1[[#This Row],[FECHA]],'RECAUDOS LOCALES'!A:D,3,FALSE),0)</f>
        <v>1067894</v>
      </c>
      <c r="U1651" s="11">
        <f>IFERROR(VLOOKUP(Tabla1[[#This Row],[FECHA]],'RECAUDOS EXTERNOS'!A:D,4,FALSE),0)</f>
        <v>6</v>
      </c>
      <c r="V1651" s="9">
        <f>IFERROR(VLOOKUP(Tabla1[[#This Row],[FECHA]],'RECAUDOS EXTERNOS'!A:D,3,FALSE),0)</f>
        <v>1546200</v>
      </c>
    </row>
    <row r="1652" spans="1:22" x14ac:dyDescent="0.25">
      <c r="A1652" s="1">
        <v>39211</v>
      </c>
      <c r="B1652" s="3" t="s">
        <v>3</v>
      </c>
      <c r="C1652" s="2">
        <v>39203</v>
      </c>
      <c r="D1652" s="5">
        <f>YEAR(Tabla1[[#This Row],[FECHA]])</f>
        <v>2007</v>
      </c>
      <c r="E1652" s="5">
        <f>IFERROR(VLOOKUP(Tabla1[[#This Row],[FECHA]],'COMPARENDOS TOTALES'!A:D,4,FALSE),0)</f>
        <v>21</v>
      </c>
      <c r="F1652" s="9">
        <f>IFERROR(VLOOKUP(Tabla1[[#This Row],[FECHA]],'COMPARENDOS TOTALES'!A:D,3,FALSE),0)</f>
        <v>3932216</v>
      </c>
      <c r="G1652" s="5">
        <f>IFERROR(VLOOKUP(Tabla1[[#This Row],[FECHA]],EXONERACIONES!A:D,4,FALSE),0)</f>
        <v>3</v>
      </c>
      <c r="H1652" s="9">
        <f>IFERROR(VLOOKUP(Tabla1[[#This Row],[FECHA]],EXONERACIONES!A:D,3,FALSE),0)</f>
        <v>650550</v>
      </c>
      <c r="I1652" s="5">
        <f>IFERROR(VLOOKUP(Tabla1[[#This Row],[FECHA]],'SIMIT CON RES'!A:D,4,FALSE),0)</f>
        <v>0</v>
      </c>
      <c r="J1652" s="9">
        <f>IFERROR(VLOOKUP(Tabla1[[#This Row],[FECHA]],'SIMIT CON RES'!A:D,3,FALSE),0)</f>
        <v>0</v>
      </c>
      <c r="K1652">
        <f>IFERROR(VLOOKUP(Tabla1[[#This Row],[FECHA]],'SIMIT SIN RES'!A:D,4,FALSE),0)</f>
        <v>0</v>
      </c>
      <c r="L1652" s="9">
        <f>IFERROR(VLOOKUP(Tabla1[[#This Row],[FECHA]],'SIMIT SIN RES'!A:D,3,FALSE),0)</f>
        <v>0</v>
      </c>
      <c r="M1652" s="5">
        <f>IFERROR(VLOOKUP(Tabla1[[#This Row],[FECHA]],'RECAUDOS DE COMPARENDOS'!A:D,4,FALSE),0)</f>
        <v>1</v>
      </c>
      <c r="N1652" s="9">
        <f>IFERROR(VLOOKUP(Tabla1[[#This Row],[FECHA]],'RECAUDOS DE COMPARENDOS'!A:D,3,FALSE),0)</f>
        <v>433700</v>
      </c>
      <c r="O1652" s="5">
        <f>IFERROR(VLOOKUP(Tabla1[[#This Row],[FECHA]],'RECAUDOS DE RESOLUCIONES'!A:D,4,FALSE),0)</f>
        <v>0</v>
      </c>
      <c r="P1652" s="9">
        <f>IFERROR(VLOOKUP(Tabla1[[#This Row],[FECHA]],'RECAUDOS DE RESOLUCIONES'!A:D,3,FALSE),0)</f>
        <v>0</v>
      </c>
      <c r="Q165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17</v>
      </c>
      <c r="R1652" s="9">
        <f>Tabla1[V. COMPARENDOS]-(Tabla1[V. EXONERACIONES]+Tabla1[[#This Row],[V. SIMIT CON RESOLUCION]]+Tabla1[[#This Row],[V. SIMIT SIN RESOLUCION]]+Tabla1[[#This Row],[V. RECAUDOS COMPARENDOS]]+Tabla1[[#This Row],[V. RECAUDOS RESOLUCIONES]])</f>
        <v>2847966</v>
      </c>
      <c r="S1652" s="11">
        <f>IFERROR(VLOOKUP(Tabla1[[#This Row],[FECHA]],'RECAUDOS LOCALES'!A:D,4,FALSE),0)</f>
        <v>10</v>
      </c>
      <c r="T1652" s="9">
        <f>IFERROR(VLOOKUP(Tabla1[[#This Row],[FECHA]],'RECAUDOS LOCALES'!A:D,3,FALSE),0)</f>
        <v>962728</v>
      </c>
      <c r="U1652" s="11">
        <f>IFERROR(VLOOKUP(Tabla1[[#This Row],[FECHA]],'RECAUDOS EXTERNOS'!A:D,4,FALSE),0)</f>
        <v>7</v>
      </c>
      <c r="V1652" s="9">
        <f>IFERROR(VLOOKUP(Tabla1[[#This Row],[FECHA]],'RECAUDOS EXTERNOS'!A:D,3,FALSE),0)</f>
        <v>1563277</v>
      </c>
    </row>
    <row r="1653" spans="1:22" x14ac:dyDescent="0.25">
      <c r="A1653" s="1">
        <v>39212</v>
      </c>
      <c r="B1653" s="3" t="s">
        <v>6</v>
      </c>
      <c r="C1653" s="2">
        <v>39203</v>
      </c>
      <c r="D1653" s="5">
        <f>YEAR(Tabla1[[#This Row],[FECHA]])</f>
        <v>2007</v>
      </c>
      <c r="E1653" s="5">
        <f>IFERROR(VLOOKUP(Tabla1[[#This Row],[FECHA]],'COMPARENDOS TOTALES'!A:D,4,FALSE),0)</f>
        <v>19</v>
      </c>
      <c r="F1653" s="9">
        <f>IFERROR(VLOOKUP(Tabla1[[#This Row],[FECHA]],'COMPARENDOS TOTALES'!A:D,3,FALSE),0)</f>
        <v>6071800</v>
      </c>
      <c r="G1653" s="5">
        <f>IFERROR(VLOOKUP(Tabla1[[#This Row],[FECHA]],EXONERACIONES!A:D,4,FALSE),0)</f>
        <v>12</v>
      </c>
      <c r="H1653" s="9">
        <f>IFERROR(VLOOKUP(Tabla1[[#This Row],[FECHA]],EXONERACIONES!A:D,3,FALSE),0)</f>
        <v>3686450</v>
      </c>
      <c r="I1653" s="5">
        <f>IFERROR(VLOOKUP(Tabla1[[#This Row],[FECHA]],'SIMIT CON RES'!A:D,4,FALSE),0)</f>
        <v>0</v>
      </c>
      <c r="J1653" s="9">
        <f>IFERROR(VLOOKUP(Tabla1[[#This Row],[FECHA]],'SIMIT CON RES'!A:D,3,FALSE),0)</f>
        <v>0</v>
      </c>
      <c r="K1653">
        <f>IFERROR(VLOOKUP(Tabla1[[#This Row],[FECHA]],'SIMIT SIN RES'!A:D,4,FALSE),0)</f>
        <v>0</v>
      </c>
      <c r="L1653" s="9">
        <f>IFERROR(VLOOKUP(Tabla1[[#This Row],[FECHA]],'SIMIT SIN RES'!A:D,3,FALSE),0)</f>
        <v>0</v>
      </c>
      <c r="M1653" s="5">
        <f>IFERROR(VLOOKUP(Tabla1[[#This Row],[FECHA]],'RECAUDOS DE COMPARENDOS'!A:D,4,FALSE),0)</f>
        <v>2</v>
      </c>
      <c r="N1653" s="9">
        <f>IFERROR(VLOOKUP(Tabla1[[#This Row],[FECHA]],'RECAUDOS DE COMPARENDOS'!A:D,3,FALSE),0)</f>
        <v>867400</v>
      </c>
      <c r="O1653" s="5">
        <f>IFERROR(VLOOKUP(Tabla1[[#This Row],[FECHA]],'RECAUDOS DE RESOLUCIONES'!A:D,4,FALSE),0)</f>
        <v>0</v>
      </c>
      <c r="P1653" s="9">
        <f>IFERROR(VLOOKUP(Tabla1[[#This Row],[FECHA]],'RECAUDOS DE RESOLUCIONES'!A:D,3,FALSE),0)</f>
        <v>0</v>
      </c>
      <c r="Q165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1653" s="9">
        <f>Tabla1[V. COMPARENDOS]-(Tabla1[V. EXONERACIONES]+Tabla1[[#This Row],[V. SIMIT CON RESOLUCION]]+Tabla1[[#This Row],[V. SIMIT SIN RESOLUCION]]+Tabla1[[#This Row],[V. RECAUDOS COMPARENDOS]]+Tabla1[[#This Row],[V. RECAUDOS RESOLUCIONES]])</f>
        <v>1517950</v>
      </c>
      <c r="S1653" s="11">
        <f>IFERROR(VLOOKUP(Tabla1[[#This Row],[FECHA]],'RECAUDOS LOCALES'!A:D,4,FALSE),0)</f>
        <v>13</v>
      </c>
      <c r="T1653" s="9">
        <f>IFERROR(VLOOKUP(Tabla1[[#This Row],[FECHA]],'RECAUDOS LOCALES'!A:D,3,FALSE),0)</f>
        <v>1690647</v>
      </c>
      <c r="U1653" s="11">
        <f>IFERROR(VLOOKUP(Tabla1[[#This Row],[FECHA]],'RECAUDOS EXTERNOS'!A:D,4,FALSE),0)</f>
        <v>7</v>
      </c>
      <c r="V1653" s="9">
        <f>IFERROR(VLOOKUP(Tabla1[[#This Row],[FECHA]],'RECAUDOS EXTERNOS'!A:D,3,FALSE),0)</f>
        <v>1200207</v>
      </c>
    </row>
    <row r="1654" spans="1:22" x14ac:dyDescent="0.25">
      <c r="A1654" s="1">
        <v>39213</v>
      </c>
      <c r="B1654" s="3" t="s">
        <v>0</v>
      </c>
      <c r="C1654" s="2">
        <v>39203</v>
      </c>
      <c r="D1654" s="5">
        <f>YEAR(Tabla1[[#This Row],[FECHA]])</f>
        <v>2007</v>
      </c>
      <c r="E1654" s="5">
        <f>IFERROR(VLOOKUP(Tabla1[[#This Row],[FECHA]],'COMPARENDOS TOTALES'!A:D,4,FALSE),0)</f>
        <v>12</v>
      </c>
      <c r="F1654" s="9">
        <f>IFERROR(VLOOKUP(Tabla1[[#This Row],[FECHA]],'COMPARENDOS TOTALES'!A:D,3,FALSE),0)</f>
        <v>3368403</v>
      </c>
      <c r="G1654" s="5">
        <f>IFERROR(VLOOKUP(Tabla1[[#This Row],[FECHA]],EXONERACIONES!A:D,4,FALSE),0)</f>
        <v>4</v>
      </c>
      <c r="H1654" s="9">
        <f>IFERROR(VLOOKUP(Tabla1[[#This Row],[FECHA]],EXONERACIONES!A:D,3,FALSE),0)</f>
        <v>1301100</v>
      </c>
      <c r="I1654" s="5">
        <f>IFERROR(VLOOKUP(Tabla1[[#This Row],[FECHA]],'SIMIT CON RES'!A:D,4,FALSE),0)</f>
        <v>0</v>
      </c>
      <c r="J1654" s="9">
        <f>IFERROR(VLOOKUP(Tabla1[[#This Row],[FECHA]],'SIMIT CON RES'!A:D,3,FALSE),0)</f>
        <v>0</v>
      </c>
      <c r="K1654">
        <f>IFERROR(VLOOKUP(Tabla1[[#This Row],[FECHA]],'SIMIT SIN RES'!A:D,4,FALSE),0)</f>
        <v>0</v>
      </c>
      <c r="L1654" s="9">
        <f>IFERROR(VLOOKUP(Tabla1[[#This Row],[FECHA]],'SIMIT SIN RES'!A:D,3,FALSE),0)</f>
        <v>0</v>
      </c>
      <c r="M1654" s="5">
        <f>IFERROR(VLOOKUP(Tabla1[[#This Row],[FECHA]],'RECAUDOS DE COMPARENDOS'!A:D,4,FALSE),0)</f>
        <v>1</v>
      </c>
      <c r="N1654" s="9">
        <f>IFERROR(VLOOKUP(Tabla1[[#This Row],[FECHA]],'RECAUDOS DE COMPARENDOS'!A:D,3,FALSE),0)</f>
        <v>216850</v>
      </c>
      <c r="O1654" s="5">
        <f>IFERROR(VLOOKUP(Tabla1[[#This Row],[FECHA]],'RECAUDOS DE RESOLUCIONES'!A:D,4,FALSE),0)</f>
        <v>0</v>
      </c>
      <c r="P1654" s="9">
        <f>IFERROR(VLOOKUP(Tabla1[[#This Row],[FECHA]],'RECAUDOS DE RESOLUCIONES'!A:D,3,FALSE),0)</f>
        <v>0</v>
      </c>
      <c r="Q165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7</v>
      </c>
      <c r="R1654" s="9">
        <f>Tabla1[V. COMPARENDOS]-(Tabla1[V. EXONERACIONES]+Tabla1[[#This Row],[V. SIMIT CON RESOLUCION]]+Tabla1[[#This Row],[V. SIMIT SIN RESOLUCION]]+Tabla1[[#This Row],[V. RECAUDOS COMPARENDOS]]+Tabla1[[#This Row],[V. RECAUDOS RESOLUCIONES]])</f>
        <v>1850453</v>
      </c>
      <c r="S1654" s="11">
        <f>IFERROR(VLOOKUP(Tabla1[[#This Row],[FECHA]],'RECAUDOS LOCALES'!A:D,4,FALSE),0)</f>
        <v>3</v>
      </c>
      <c r="T1654" s="9">
        <f>IFERROR(VLOOKUP(Tabla1[[#This Row],[FECHA]],'RECAUDOS LOCALES'!A:D,3,FALSE),0)</f>
        <v>468040</v>
      </c>
      <c r="U1654" s="11">
        <f>IFERROR(VLOOKUP(Tabla1[[#This Row],[FECHA]],'RECAUDOS EXTERNOS'!A:D,4,FALSE),0)</f>
        <v>4</v>
      </c>
      <c r="V1654" s="9">
        <f>IFERROR(VLOOKUP(Tabla1[[#This Row],[FECHA]],'RECAUDOS EXTERNOS'!A:D,3,FALSE),0)</f>
        <v>873100</v>
      </c>
    </row>
    <row r="1655" spans="1:22" x14ac:dyDescent="0.25">
      <c r="A1655" s="1">
        <v>39214</v>
      </c>
      <c r="B1655" s="3" t="s">
        <v>5</v>
      </c>
      <c r="C1655" s="2">
        <v>39203</v>
      </c>
      <c r="D1655" s="5">
        <f>YEAR(Tabla1[[#This Row],[FECHA]])</f>
        <v>2007</v>
      </c>
      <c r="E1655" s="5">
        <f>IFERROR(VLOOKUP(Tabla1[[#This Row],[FECHA]],'COMPARENDOS TOTALES'!A:D,4,FALSE),0)</f>
        <v>20</v>
      </c>
      <c r="F1655" s="9">
        <f>IFERROR(VLOOKUP(Tabla1[[#This Row],[FECHA]],'COMPARENDOS TOTALES'!A:D,3,FALSE),0)</f>
        <v>5450162</v>
      </c>
      <c r="G1655" s="5">
        <f>IFERROR(VLOOKUP(Tabla1[[#This Row],[FECHA]],EXONERACIONES!A:D,4,FALSE),0)</f>
        <v>9</v>
      </c>
      <c r="H1655" s="9">
        <f>IFERROR(VLOOKUP(Tabla1[[#This Row],[FECHA]],EXONERACIONES!A:D,3,FALSE),0)</f>
        <v>2298609</v>
      </c>
      <c r="I1655" s="5">
        <f>IFERROR(VLOOKUP(Tabla1[[#This Row],[FECHA]],'SIMIT CON RES'!A:D,4,FALSE),0)</f>
        <v>2</v>
      </c>
      <c r="J1655" s="9">
        <f>IFERROR(VLOOKUP(Tabla1[[#This Row],[FECHA]],'SIMIT CON RES'!A:D,3,FALSE),0)</f>
        <v>650550</v>
      </c>
      <c r="K1655">
        <f>IFERROR(VLOOKUP(Tabla1[[#This Row],[FECHA]],'SIMIT SIN RES'!A:D,4,FALSE),0)</f>
        <v>0</v>
      </c>
      <c r="L1655" s="9">
        <f>IFERROR(VLOOKUP(Tabla1[[#This Row],[FECHA]],'SIMIT SIN RES'!A:D,3,FALSE),0)</f>
        <v>0</v>
      </c>
      <c r="M1655" s="5">
        <f>IFERROR(VLOOKUP(Tabla1[[#This Row],[FECHA]],'RECAUDOS DE COMPARENDOS'!A:D,4,FALSE),0)</f>
        <v>0</v>
      </c>
      <c r="N1655" s="9">
        <f>IFERROR(VLOOKUP(Tabla1[[#This Row],[FECHA]],'RECAUDOS DE COMPARENDOS'!A:D,3,FALSE),0)</f>
        <v>0</v>
      </c>
      <c r="O1655" s="5">
        <f>IFERROR(VLOOKUP(Tabla1[[#This Row],[FECHA]],'RECAUDOS DE RESOLUCIONES'!A:D,4,FALSE),0)</f>
        <v>0</v>
      </c>
      <c r="P1655" s="9">
        <f>IFERROR(VLOOKUP(Tabla1[[#This Row],[FECHA]],'RECAUDOS DE RESOLUCIONES'!A:D,3,FALSE),0)</f>
        <v>0</v>
      </c>
      <c r="Q165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9</v>
      </c>
      <c r="R1655" s="9">
        <f>Tabla1[V. COMPARENDOS]-(Tabla1[V. EXONERACIONES]+Tabla1[[#This Row],[V. SIMIT CON RESOLUCION]]+Tabla1[[#This Row],[V. SIMIT SIN RESOLUCION]]+Tabla1[[#This Row],[V. RECAUDOS COMPARENDOS]]+Tabla1[[#This Row],[V. RECAUDOS RESOLUCIONES]])</f>
        <v>2501003</v>
      </c>
      <c r="S1655" s="11">
        <f>IFERROR(VLOOKUP(Tabla1[[#This Row],[FECHA]],'RECAUDOS LOCALES'!A:D,4,FALSE),0)</f>
        <v>0</v>
      </c>
      <c r="T1655" s="9">
        <f>IFERROR(VLOOKUP(Tabla1[[#This Row],[FECHA]],'RECAUDOS LOCALES'!A:D,3,FALSE),0)</f>
        <v>0</v>
      </c>
      <c r="U1655" s="11">
        <f>IFERROR(VLOOKUP(Tabla1[[#This Row],[FECHA]],'RECAUDOS EXTERNOS'!A:D,4,FALSE),0)</f>
        <v>0</v>
      </c>
      <c r="V1655" s="9">
        <f>IFERROR(VLOOKUP(Tabla1[[#This Row],[FECHA]],'RECAUDOS EXTERNOS'!A:D,3,FALSE),0)</f>
        <v>0</v>
      </c>
    </row>
    <row r="1656" spans="1:22" x14ac:dyDescent="0.25">
      <c r="A1656" s="1">
        <v>39215</v>
      </c>
      <c r="B1656" s="3" t="s">
        <v>4</v>
      </c>
      <c r="C1656" s="2">
        <v>39203</v>
      </c>
      <c r="D1656" s="5">
        <f>YEAR(Tabla1[[#This Row],[FECHA]])</f>
        <v>2007</v>
      </c>
      <c r="E1656" s="5">
        <f>IFERROR(VLOOKUP(Tabla1[[#This Row],[FECHA]],'COMPARENDOS TOTALES'!A:D,4,FALSE),0)</f>
        <v>53</v>
      </c>
      <c r="F1656" s="9">
        <f>IFERROR(VLOOKUP(Tabla1[[#This Row],[FECHA]],'COMPARENDOS TOTALES'!A:D,3,FALSE),0)</f>
        <v>12577298</v>
      </c>
      <c r="G1656" s="5">
        <f>IFERROR(VLOOKUP(Tabla1[[#This Row],[FECHA]],EXONERACIONES!A:D,4,FALSE),0)</f>
        <v>28</v>
      </c>
      <c r="H1656" s="9">
        <f>IFERROR(VLOOKUP(Tabla1[[#This Row],[FECHA]],EXONERACIONES!A:D,3,FALSE),0)</f>
        <v>7184962</v>
      </c>
      <c r="I1656" s="5">
        <f>IFERROR(VLOOKUP(Tabla1[[#This Row],[FECHA]],'SIMIT CON RES'!A:D,4,FALSE),0)</f>
        <v>0</v>
      </c>
      <c r="J1656" s="9">
        <f>IFERROR(VLOOKUP(Tabla1[[#This Row],[FECHA]],'SIMIT CON RES'!A:D,3,FALSE),0)</f>
        <v>0</v>
      </c>
      <c r="K1656">
        <f>IFERROR(VLOOKUP(Tabla1[[#This Row],[FECHA]],'SIMIT SIN RES'!A:D,4,FALSE),0)</f>
        <v>0</v>
      </c>
      <c r="L1656" s="9">
        <f>IFERROR(VLOOKUP(Tabla1[[#This Row],[FECHA]],'SIMIT SIN RES'!A:D,3,FALSE),0)</f>
        <v>0</v>
      </c>
      <c r="M1656" s="5">
        <f>IFERROR(VLOOKUP(Tabla1[[#This Row],[FECHA]],'RECAUDOS DE COMPARENDOS'!A:D,4,FALSE),0)</f>
        <v>4</v>
      </c>
      <c r="N1656" s="9">
        <f>IFERROR(VLOOKUP(Tabla1[[#This Row],[FECHA]],'RECAUDOS DE COMPARENDOS'!A:D,3,FALSE),0)</f>
        <v>1084250</v>
      </c>
      <c r="O1656" s="5">
        <f>IFERROR(VLOOKUP(Tabla1[[#This Row],[FECHA]],'RECAUDOS DE RESOLUCIONES'!A:D,4,FALSE),0)</f>
        <v>0</v>
      </c>
      <c r="P1656" s="9">
        <f>IFERROR(VLOOKUP(Tabla1[[#This Row],[FECHA]],'RECAUDOS DE RESOLUCIONES'!A:D,3,FALSE),0)</f>
        <v>0</v>
      </c>
      <c r="Q165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21</v>
      </c>
      <c r="R1656" s="9">
        <f>Tabla1[V. COMPARENDOS]-(Tabla1[V. EXONERACIONES]+Tabla1[[#This Row],[V. SIMIT CON RESOLUCION]]+Tabla1[[#This Row],[V. SIMIT SIN RESOLUCION]]+Tabla1[[#This Row],[V. RECAUDOS COMPARENDOS]]+Tabla1[[#This Row],[V. RECAUDOS RESOLUCIONES]])</f>
        <v>4308086</v>
      </c>
      <c r="S1656" s="11">
        <f>IFERROR(VLOOKUP(Tabla1[[#This Row],[FECHA]],'RECAUDOS LOCALES'!A:D,4,FALSE),0)</f>
        <v>0</v>
      </c>
      <c r="T1656" s="9">
        <f>IFERROR(VLOOKUP(Tabla1[[#This Row],[FECHA]],'RECAUDOS LOCALES'!A:D,3,FALSE),0)</f>
        <v>0</v>
      </c>
      <c r="U1656" s="11">
        <f>IFERROR(VLOOKUP(Tabla1[[#This Row],[FECHA]],'RECAUDOS EXTERNOS'!A:D,4,FALSE),0)</f>
        <v>0</v>
      </c>
      <c r="V1656" s="9">
        <f>IFERROR(VLOOKUP(Tabla1[[#This Row],[FECHA]],'RECAUDOS EXTERNOS'!A:D,3,FALSE),0)</f>
        <v>0</v>
      </c>
    </row>
    <row r="1657" spans="1:22" x14ac:dyDescent="0.25">
      <c r="A1657" s="1">
        <v>39216</v>
      </c>
      <c r="B1657" s="3" t="s">
        <v>1</v>
      </c>
      <c r="C1657" s="2">
        <v>39203</v>
      </c>
      <c r="D1657" s="5">
        <f>YEAR(Tabla1[[#This Row],[FECHA]])</f>
        <v>2007</v>
      </c>
      <c r="E1657" s="5">
        <f>IFERROR(VLOOKUP(Tabla1[[#This Row],[FECHA]],'COMPARENDOS TOTALES'!A:D,4,FALSE),0)</f>
        <v>40</v>
      </c>
      <c r="F1657" s="9">
        <f>IFERROR(VLOOKUP(Tabla1[[#This Row],[FECHA]],'COMPARENDOS TOTALES'!A:D,3,FALSE),0)</f>
        <v>11406309</v>
      </c>
      <c r="G1657" s="5">
        <f>IFERROR(VLOOKUP(Tabla1[[#This Row],[FECHA]],EXONERACIONES!A:D,4,FALSE),0)</f>
        <v>29</v>
      </c>
      <c r="H1657" s="9">
        <f>IFERROR(VLOOKUP(Tabla1[[#This Row],[FECHA]],EXONERACIONES!A:D,3,FALSE),0)</f>
        <v>8153559</v>
      </c>
      <c r="I1657" s="5">
        <f>IFERROR(VLOOKUP(Tabla1[[#This Row],[FECHA]],'SIMIT CON RES'!A:D,4,FALSE),0)</f>
        <v>0</v>
      </c>
      <c r="J1657" s="9">
        <f>IFERROR(VLOOKUP(Tabla1[[#This Row],[FECHA]],'SIMIT CON RES'!A:D,3,FALSE),0)</f>
        <v>0</v>
      </c>
      <c r="K1657">
        <f>IFERROR(VLOOKUP(Tabla1[[#This Row],[FECHA]],'SIMIT SIN RES'!A:D,4,FALSE),0)</f>
        <v>0</v>
      </c>
      <c r="L1657" s="9">
        <f>IFERROR(VLOOKUP(Tabla1[[#This Row],[FECHA]],'SIMIT SIN RES'!A:D,3,FALSE),0)</f>
        <v>0</v>
      </c>
      <c r="M1657" s="5">
        <f>IFERROR(VLOOKUP(Tabla1[[#This Row],[FECHA]],'RECAUDOS DE COMPARENDOS'!A:D,4,FALSE),0)</f>
        <v>4</v>
      </c>
      <c r="N1657" s="9">
        <f>IFERROR(VLOOKUP(Tabla1[[#This Row],[FECHA]],'RECAUDOS DE COMPARENDOS'!A:D,3,FALSE),0)</f>
        <v>1084250</v>
      </c>
      <c r="O1657" s="5">
        <f>IFERROR(VLOOKUP(Tabla1[[#This Row],[FECHA]],'RECAUDOS DE RESOLUCIONES'!A:D,4,FALSE),0)</f>
        <v>0</v>
      </c>
      <c r="P1657" s="9">
        <f>IFERROR(VLOOKUP(Tabla1[[#This Row],[FECHA]],'RECAUDOS DE RESOLUCIONES'!A:D,3,FALSE),0)</f>
        <v>0</v>
      </c>
      <c r="Q165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7</v>
      </c>
      <c r="R1657" s="9">
        <f>Tabla1[V. COMPARENDOS]-(Tabla1[V. EXONERACIONES]+Tabla1[[#This Row],[V. SIMIT CON RESOLUCION]]+Tabla1[[#This Row],[V. SIMIT SIN RESOLUCION]]+Tabla1[[#This Row],[V. RECAUDOS COMPARENDOS]]+Tabla1[[#This Row],[V. RECAUDOS RESOLUCIONES]])</f>
        <v>2168500</v>
      </c>
      <c r="S1657" s="11">
        <f>IFERROR(VLOOKUP(Tabla1[[#This Row],[FECHA]],'RECAUDOS LOCALES'!A:D,4,FALSE),0)</f>
        <v>3</v>
      </c>
      <c r="T1657" s="9">
        <f>IFERROR(VLOOKUP(Tabla1[[#This Row],[FECHA]],'RECAUDOS LOCALES'!A:D,3,FALSE),0)</f>
        <v>245766</v>
      </c>
      <c r="U1657" s="11">
        <f>IFERROR(VLOOKUP(Tabla1[[#This Row],[FECHA]],'RECAUDOS EXTERNOS'!A:D,4,FALSE),0)</f>
        <v>8</v>
      </c>
      <c r="V1657" s="9">
        <f>IFERROR(VLOOKUP(Tabla1[[#This Row],[FECHA]],'RECAUDOS EXTERNOS'!A:D,3,FALSE),0)</f>
        <v>2369320</v>
      </c>
    </row>
    <row r="1658" spans="1:22" x14ac:dyDescent="0.25">
      <c r="A1658" s="1">
        <v>39217</v>
      </c>
      <c r="B1658" s="3" t="s">
        <v>2</v>
      </c>
      <c r="C1658" s="2">
        <v>39203</v>
      </c>
      <c r="D1658" s="5">
        <f>YEAR(Tabla1[[#This Row],[FECHA]])</f>
        <v>2007</v>
      </c>
      <c r="E1658" s="5">
        <f>IFERROR(VLOOKUP(Tabla1[[#This Row],[FECHA]],'COMPARENDOS TOTALES'!A:D,4,FALSE),0)</f>
        <v>35</v>
      </c>
      <c r="F1658" s="9">
        <f>IFERROR(VLOOKUP(Tabla1[[#This Row],[FECHA]],'COMPARENDOS TOTALES'!A:D,3,FALSE),0)</f>
        <v>8327041</v>
      </c>
      <c r="G1658" s="5">
        <f>IFERROR(VLOOKUP(Tabla1[[#This Row],[FECHA]],EXONERACIONES!A:D,4,FALSE),0)</f>
        <v>17</v>
      </c>
      <c r="H1658" s="9">
        <f>IFERROR(VLOOKUP(Tabla1[[#This Row],[FECHA]],EXONERACIONES!A:D,3,FALSE),0)</f>
        <v>4727330</v>
      </c>
      <c r="I1658" s="5">
        <f>IFERROR(VLOOKUP(Tabla1[[#This Row],[FECHA]],'SIMIT CON RES'!A:D,4,FALSE),0)</f>
        <v>0</v>
      </c>
      <c r="J1658" s="9">
        <f>IFERROR(VLOOKUP(Tabla1[[#This Row],[FECHA]],'SIMIT CON RES'!A:D,3,FALSE),0)</f>
        <v>0</v>
      </c>
      <c r="K1658">
        <f>IFERROR(VLOOKUP(Tabla1[[#This Row],[FECHA]],'SIMIT SIN RES'!A:D,4,FALSE),0)</f>
        <v>0</v>
      </c>
      <c r="L1658" s="9">
        <f>IFERROR(VLOOKUP(Tabla1[[#This Row],[FECHA]],'SIMIT SIN RES'!A:D,3,FALSE),0)</f>
        <v>0</v>
      </c>
      <c r="M1658" s="5">
        <f>IFERROR(VLOOKUP(Tabla1[[#This Row],[FECHA]],'RECAUDOS DE COMPARENDOS'!A:D,4,FALSE),0)</f>
        <v>3</v>
      </c>
      <c r="N1658" s="9">
        <f>IFERROR(VLOOKUP(Tabla1[[#This Row],[FECHA]],'RECAUDOS DE COMPARENDOS'!A:D,3,FALSE),0)</f>
        <v>549353</v>
      </c>
      <c r="O1658" s="5">
        <f>IFERROR(VLOOKUP(Tabla1[[#This Row],[FECHA]],'RECAUDOS DE RESOLUCIONES'!A:D,4,FALSE),0)</f>
        <v>0</v>
      </c>
      <c r="P1658" s="9">
        <f>IFERROR(VLOOKUP(Tabla1[[#This Row],[FECHA]],'RECAUDOS DE RESOLUCIONES'!A:D,3,FALSE),0)</f>
        <v>0</v>
      </c>
      <c r="Q165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15</v>
      </c>
      <c r="R1658" s="9">
        <f>Tabla1[V. COMPARENDOS]-(Tabla1[V. EXONERACIONES]+Tabla1[[#This Row],[V. SIMIT CON RESOLUCION]]+Tabla1[[#This Row],[V. SIMIT SIN RESOLUCION]]+Tabla1[[#This Row],[V. RECAUDOS COMPARENDOS]]+Tabla1[[#This Row],[V. RECAUDOS RESOLUCIONES]])</f>
        <v>3050358</v>
      </c>
      <c r="S1658" s="11">
        <f>IFERROR(VLOOKUP(Tabla1[[#This Row],[FECHA]],'RECAUDOS LOCALES'!A:D,4,FALSE),0)</f>
        <v>6</v>
      </c>
      <c r="T1658" s="9">
        <f>IFERROR(VLOOKUP(Tabla1[[#This Row],[FECHA]],'RECAUDOS LOCALES'!A:D,3,FALSE),0)</f>
        <v>611271</v>
      </c>
      <c r="U1658" s="11">
        <f>IFERROR(VLOOKUP(Tabla1[[#This Row],[FECHA]],'RECAUDOS EXTERNOS'!A:D,4,FALSE),0)</f>
        <v>6</v>
      </c>
      <c r="V1658" s="9">
        <f>IFERROR(VLOOKUP(Tabla1[[#This Row],[FECHA]],'RECAUDOS EXTERNOS'!A:D,3,FALSE),0)</f>
        <v>1308657</v>
      </c>
    </row>
    <row r="1659" spans="1:22" x14ac:dyDescent="0.25">
      <c r="A1659" s="1">
        <v>39218</v>
      </c>
      <c r="B1659" s="3" t="s">
        <v>3</v>
      </c>
      <c r="C1659" s="2">
        <v>39203</v>
      </c>
      <c r="D1659" s="5">
        <f>YEAR(Tabla1[[#This Row],[FECHA]])</f>
        <v>2007</v>
      </c>
      <c r="E1659" s="5">
        <f>IFERROR(VLOOKUP(Tabla1[[#This Row],[FECHA]],'COMPARENDOS TOTALES'!A:D,4,FALSE),0)</f>
        <v>28</v>
      </c>
      <c r="F1659" s="9">
        <f>IFERROR(VLOOKUP(Tabla1[[#This Row],[FECHA]],'COMPARENDOS TOTALES'!A:D,3,FALSE),0)</f>
        <v>6216365</v>
      </c>
      <c r="G1659" s="5">
        <f>IFERROR(VLOOKUP(Tabla1[[#This Row],[FECHA]],EXONERACIONES!A:D,4,FALSE),0)</f>
        <v>12</v>
      </c>
      <c r="H1659" s="9">
        <f>IFERROR(VLOOKUP(Tabla1[[#This Row],[FECHA]],EXONERACIONES!A:D,3,FALSE),0)</f>
        <v>2934703</v>
      </c>
      <c r="I1659" s="5">
        <f>IFERROR(VLOOKUP(Tabla1[[#This Row],[FECHA]],'SIMIT CON RES'!A:D,4,FALSE),0)</f>
        <v>0</v>
      </c>
      <c r="J1659" s="9">
        <f>IFERROR(VLOOKUP(Tabla1[[#This Row],[FECHA]],'SIMIT CON RES'!A:D,3,FALSE),0)</f>
        <v>0</v>
      </c>
      <c r="K1659">
        <f>IFERROR(VLOOKUP(Tabla1[[#This Row],[FECHA]],'SIMIT SIN RES'!A:D,4,FALSE),0)</f>
        <v>0</v>
      </c>
      <c r="L1659" s="9">
        <f>IFERROR(VLOOKUP(Tabla1[[#This Row],[FECHA]],'SIMIT SIN RES'!A:D,3,FALSE),0)</f>
        <v>0</v>
      </c>
      <c r="M1659" s="5">
        <f>IFERROR(VLOOKUP(Tabla1[[#This Row],[FECHA]],'RECAUDOS DE COMPARENDOS'!A:D,4,FALSE),0)</f>
        <v>3</v>
      </c>
      <c r="N1659" s="9">
        <f>IFERROR(VLOOKUP(Tabla1[[#This Row],[FECHA]],'RECAUDOS DE COMPARENDOS'!A:D,3,FALSE),0)</f>
        <v>650550</v>
      </c>
      <c r="O1659" s="5">
        <f>IFERROR(VLOOKUP(Tabla1[[#This Row],[FECHA]],'RECAUDOS DE RESOLUCIONES'!A:D,4,FALSE),0)</f>
        <v>0</v>
      </c>
      <c r="P1659" s="9">
        <f>IFERROR(VLOOKUP(Tabla1[[#This Row],[FECHA]],'RECAUDOS DE RESOLUCIONES'!A:D,3,FALSE),0)</f>
        <v>0</v>
      </c>
      <c r="Q165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13</v>
      </c>
      <c r="R1659" s="9">
        <f>Tabla1[V. COMPARENDOS]-(Tabla1[V. EXONERACIONES]+Tabla1[[#This Row],[V. SIMIT CON RESOLUCION]]+Tabla1[[#This Row],[V. SIMIT SIN RESOLUCION]]+Tabla1[[#This Row],[V. RECAUDOS COMPARENDOS]]+Tabla1[[#This Row],[V. RECAUDOS RESOLUCIONES]])</f>
        <v>2631112</v>
      </c>
      <c r="S1659" s="11">
        <f>IFERROR(VLOOKUP(Tabla1[[#This Row],[FECHA]],'RECAUDOS LOCALES'!A:D,4,FALSE),0)</f>
        <v>8</v>
      </c>
      <c r="T1659" s="9">
        <f>IFERROR(VLOOKUP(Tabla1[[#This Row],[FECHA]],'RECAUDOS LOCALES'!A:D,3,FALSE),0)</f>
        <v>885034</v>
      </c>
      <c r="U1659" s="11">
        <f>IFERROR(VLOOKUP(Tabla1[[#This Row],[FECHA]],'RECAUDOS EXTERNOS'!A:D,4,FALSE),0)</f>
        <v>9</v>
      </c>
      <c r="V1659" s="9">
        <f>IFERROR(VLOOKUP(Tabla1[[#This Row],[FECHA]],'RECAUDOS EXTERNOS'!A:D,3,FALSE),0)</f>
        <v>1739921</v>
      </c>
    </row>
    <row r="1660" spans="1:22" x14ac:dyDescent="0.25">
      <c r="A1660" s="1">
        <v>39219</v>
      </c>
      <c r="B1660" s="3" t="s">
        <v>6</v>
      </c>
      <c r="C1660" s="2">
        <v>39203</v>
      </c>
      <c r="D1660" s="5">
        <f>YEAR(Tabla1[[#This Row],[FECHA]])</f>
        <v>2007</v>
      </c>
      <c r="E1660" s="5">
        <f>IFERROR(VLOOKUP(Tabla1[[#This Row],[FECHA]],'COMPARENDOS TOTALES'!A:D,4,FALSE),0)</f>
        <v>30</v>
      </c>
      <c r="F1660" s="9">
        <f>IFERROR(VLOOKUP(Tabla1[[#This Row],[FECHA]],'COMPARENDOS TOTALES'!A:D,3,FALSE),0)</f>
        <v>7503109</v>
      </c>
      <c r="G1660" s="5">
        <f>IFERROR(VLOOKUP(Tabla1[[#This Row],[FECHA]],EXONERACIONES!A:D,4,FALSE),0)</f>
        <v>18</v>
      </c>
      <c r="H1660" s="9">
        <f>IFERROR(VLOOKUP(Tabla1[[#This Row],[FECHA]],EXONERACIONES!A:D,3,FALSE),0)</f>
        <v>4452653</v>
      </c>
      <c r="I1660" s="5">
        <f>IFERROR(VLOOKUP(Tabla1[[#This Row],[FECHA]],'SIMIT CON RES'!A:D,4,FALSE),0)</f>
        <v>0</v>
      </c>
      <c r="J1660" s="9">
        <f>IFERROR(VLOOKUP(Tabla1[[#This Row],[FECHA]],'SIMIT CON RES'!A:D,3,FALSE),0)</f>
        <v>0</v>
      </c>
      <c r="K1660">
        <f>IFERROR(VLOOKUP(Tabla1[[#This Row],[FECHA]],'SIMIT SIN RES'!A:D,4,FALSE),0)</f>
        <v>0</v>
      </c>
      <c r="L1660" s="9">
        <f>IFERROR(VLOOKUP(Tabla1[[#This Row],[FECHA]],'SIMIT SIN RES'!A:D,3,FALSE),0)</f>
        <v>0</v>
      </c>
      <c r="M1660" s="5">
        <f>IFERROR(VLOOKUP(Tabla1[[#This Row],[FECHA]],'RECAUDOS DE COMPARENDOS'!A:D,4,FALSE),0)</f>
        <v>3</v>
      </c>
      <c r="N1660" s="9">
        <f>IFERROR(VLOOKUP(Tabla1[[#This Row],[FECHA]],'RECAUDOS DE COMPARENDOS'!A:D,3,FALSE),0)</f>
        <v>549353</v>
      </c>
      <c r="O1660" s="5">
        <f>IFERROR(VLOOKUP(Tabla1[[#This Row],[FECHA]],'RECAUDOS DE RESOLUCIONES'!A:D,4,FALSE),0)</f>
        <v>0</v>
      </c>
      <c r="P1660" s="9">
        <f>IFERROR(VLOOKUP(Tabla1[[#This Row],[FECHA]],'RECAUDOS DE RESOLUCIONES'!A:D,3,FALSE),0)</f>
        <v>0</v>
      </c>
      <c r="Q166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9</v>
      </c>
      <c r="R1660" s="9">
        <f>Tabla1[V. COMPARENDOS]-(Tabla1[V. EXONERACIONES]+Tabla1[[#This Row],[V. SIMIT CON RESOLUCION]]+Tabla1[[#This Row],[V. SIMIT SIN RESOLUCION]]+Tabla1[[#This Row],[V. RECAUDOS COMPARENDOS]]+Tabla1[[#This Row],[V. RECAUDOS RESOLUCIONES]])</f>
        <v>2501103</v>
      </c>
      <c r="S1660" s="11">
        <f>IFERROR(VLOOKUP(Tabla1[[#This Row],[FECHA]],'RECAUDOS LOCALES'!A:D,4,FALSE),0)</f>
        <v>4</v>
      </c>
      <c r="T1660" s="9">
        <f>IFERROR(VLOOKUP(Tabla1[[#This Row],[FECHA]],'RECAUDOS LOCALES'!A:D,3,FALSE),0)</f>
        <v>512419</v>
      </c>
      <c r="U1660" s="11">
        <f>IFERROR(VLOOKUP(Tabla1[[#This Row],[FECHA]],'RECAUDOS EXTERNOS'!A:D,4,FALSE),0)</f>
        <v>6</v>
      </c>
      <c r="V1660" s="9">
        <f>IFERROR(VLOOKUP(Tabla1[[#This Row],[FECHA]],'RECAUDOS EXTERNOS'!A:D,3,FALSE),0)</f>
        <v>1392400</v>
      </c>
    </row>
    <row r="1661" spans="1:22" x14ac:dyDescent="0.25">
      <c r="A1661" s="1">
        <v>39220</v>
      </c>
      <c r="B1661" s="3" t="s">
        <v>0</v>
      </c>
      <c r="C1661" s="2">
        <v>39203</v>
      </c>
      <c r="D1661" s="5">
        <f>YEAR(Tabla1[[#This Row],[FECHA]])</f>
        <v>2007</v>
      </c>
      <c r="E1661" s="5">
        <f>IFERROR(VLOOKUP(Tabla1[[#This Row],[FECHA]],'COMPARENDOS TOTALES'!A:D,4,FALSE),0)</f>
        <v>27</v>
      </c>
      <c r="F1661" s="9">
        <f>IFERROR(VLOOKUP(Tabla1[[#This Row],[FECHA]],'COMPARENDOS TOTALES'!A:D,3,FALSE),0)</f>
        <v>5580272</v>
      </c>
      <c r="G1661" s="5">
        <f>IFERROR(VLOOKUP(Tabla1[[#This Row],[FECHA]],EXONERACIONES!A:D,4,FALSE),0)</f>
        <v>19</v>
      </c>
      <c r="H1661" s="9">
        <f>IFERROR(VLOOKUP(Tabla1[[#This Row],[FECHA]],EXONERACIONES!A:D,3,FALSE),0)</f>
        <v>4351456</v>
      </c>
      <c r="I1661" s="5">
        <f>IFERROR(VLOOKUP(Tabla1[[#This Row],[FECHA]],'SIMIT CON RES'!A:D,4,FALSE),0)</f>
        <v>0</v>
      </c>
      <c r="J1661" s="9">
        <f>IFERROR(VLOOKUP(Tabla1[[#This Row],[FECHA]],'SIMIT CON RES'!A:D,3,FALSE),0)</f>
        <v>0</v>
      </c>
      <c r="K1661">
        <f>IFERROR(VLOOKUP(Tabla1[[#This Row],[FECHA]],'SIMIT SIN RES'!A:D,4,FALSE),0)</f>
        <v>0</v>
      </c>
      <c r="L1661" s="9">
        <f>IFERROR(VLOOKUP(Tabla1[[#This Row],[FECHA]],'SIMIT SIN RES'!A:D,3,FALSE),0)</f>
        <v>0</v>
      </c>
      <c r="M1661" s="5">
        <f>IFERROR(VLOOKUP(Tabla1[[#This Row],[FECHA]],'RECAUDOS DE COMPARENDOS'!A:D,4,FALSE),0)</f>
        <v>1</v>
      </c>
      <c r="N1661" s="9">
        <f>IFERROR(VLOOKUP(Tabla1[[#This Row],[FECHA]],'RECAUDOS DE COMPARENDOS'!A:D,3,FALSE),0)</f>
        <v>115653</v>
      </c>
      <c r="O1661" s="5">
        <f>IFERROR(VLOOKUP(Tabla1[[#This Row],[FECHA]],'RECAUDOS DE RESOLUCIONES'!A:D,4,FALSE),0)</f>
        <v>0</v>
      </c>
      <c r="P1661" s="9">
        <f>IFERROR(VLOOKUP(Tabla1[[#This Row],[FECHA]],'RECAUDOS DE RESOLUCIONES'!A:D,3,FALSE),0)</f>
        <v>0</v>
      </c>
      <c r="Q166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7</v>
      </c>
      <c r="R1661" s="9">
        <f>Tabla1[V. COMPARENDOS]-(Tabla1[V. EXONERACIONES]+Tabla1[[#This Row],[V. SIMIT CON RESOLUCION]]+Tabla1[[#This Row],[V. SIMIT SIN RESOLUCION]]+Tabla1[[#This Row],[V. RECAUDOS COMPARENDOS]]+Tabla1[[#This Row],[V. RECAUDOS RESOLUCIONES]])</f>
        <v>1113163</v>
      </c>
      <c r="S1661" s="11">
        <f>IFERROR(VLOOKUP(Tabla1[[#This Row],[FECHA]],'RECAUDOS LOCALES'!A:D,4,FALSE),0)</f>
        <v>4</v>
      </c>
      <c r="T1661" s="9">
        <f>IFERROR(VLOOKUP(Tabla1[[#This Row],[FECHA]],'RECAUDOS LOCALES'!A:D,3,FALSE),0)</f>
        <v>401531</v>
      </c>
      <c r="U1661" s="11">
        <f>IFERROR(VLOOKUP(Tabla1[[#This Row],[FECHA]],'RECAUDOS EXTERNOS'!A:D,4,FALSE),0)</f>
        <v>14</v>
      </c>
      <c r="V1661" s="9">
        <f>IFERROR(VLOOKUP(Tabla1[[#This Row],[FECHA]],'RECAUDOS EXTERNOS'!A:D,3,FALSE),0)</f>
        <v>3560564</v>
      </c>
    </row>
    <row r="1662" spans="1:22" x14ac:dyDescent="0.25">
      <c r="A1662" s="1">
        <v>39221</v>
      </c>
      <c r="B1662" s="3" t="s">
        <v>5</v>
      </c>
      <c r="C1662" s="2">
        <v>39203</v>
      </c>
      <c r="D1662" s="5">
        <f>YEAR(Tabla1[[#This Row],[FECHA]])</f>
        <v>2007</v>
      </c>
      <c r="E1662" s="5">
        <f>IFERROR(VLOOKUP(Tabla1[[#This Row],[FECHA]],'COMPARENDOS TOTALES'!A:D,4,FALSE),0)</f>
        <v>16</v>
      </c>
      <c r="F1662" s="9">
        <f>IFERROR(VLOOKUP(Tabla1[[#This Row],[FECHA]],'COMPARENDOS TOTALES'!A:D,3,FALSE),0)</f>
        <v>3802103</v>
      </c>
      <c r="G1662" s="5">
        <f>IFERROR(VLOOKUP(Tabla1[[#This Row],[FECHA]],EXONERACIONES!A:D,4,FALSE),0)</f>
        <v>10</v>
      </c>
      <c r="H1662" s="9">
        <f>IFERROR(VLOOKUP(Tabla1[[#This Row],[FECHA]],EXONERACIONES!A:D,3,FALSE),0)</f>
        <v>2602200</v>
      </c>
      <c r="I1662" s="5">
        <f>IFERROR(VLOOKUP(Tabla1[[#This Row],[FECHA]],'SIMIT CON RES'!A:D,4,FALSE),0)</f>
        <v>0</v>
      </c>
      <c r="J1662" s="9">
        <f>IFERROR(VLOOKUP(Tabla1[[#This Row],[FECHA]],'SIMIT CON RES'!A:D,3,FALSE),0)</f>
        <v>0</v>
      </c>
      <c r="K1662">
        <f>IFERROR(VLOOKUP(Tabla1[[#This Row],[FECHA]],'SIMIT SIN RES'!A:D,4,FALSE),0)</f>
        <v>0</v>
      </c>
      <c r="L1662" s="9">
        <f>IFERROR(VLOOKUP(Tabla1[[#This Row],[FECHA]],'SIMIT SIN RES'!A:D,3,FALSE),0)</f>
        <v>0</v>
      </c>
      <c r="M1662" s="5">
        <f>IFERROR(VLOOKUP(Tabla1[[#This Row],[FECHA]],'RECAUDOS DE COMPARENDOS'!A:D,4,FALSE),0)</f>
        <v>2</v>
      </c>
      <c r="N1662" s="9">
        <f>IFERROR(VLOOKUP(Tabla1[[#This Row],[FECHA]],'RECAUDOS DE COMPARENDOS'!A:D,3,FALSE),0)</f>
        <v>433700</v>
      </c>
      <c r="O1662" s="5">
        <f>IFERROR(VLOOKUP(Tabla1[[#This Row],[FECHA]],'RECAUDOS DE RESOLUCIONES'!A:D,4,FALSE),0)</f>
        <v>0</v>
      </c>
      <c r="P1662" s="9">
        <f>IFERROR(VLOOKUP(Tabla1[[#This Row],[FECHA]],'RECAUDOS DE RESOLUCIONES'!A:D,3,FALSE),0)</f>
        <v>0</v>
      </c>
      <c r="Q166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1662" s="9">
        <f>Tabla1[V. COMPARENDOS]-(Tabla1[V. EXONERACIONES]+Tabla1[[#This Row],[V. SIMIT CON RESOLUCION]]+Tabla1[[#This Row],[V. SIMIT SIN RESOLUCION]]+Tabla1[[#This Row],[V. RECAUDOS COMPARENDOS]]+Tabla1[[#This Row],[V. RECAUDOS RESOLUCIONES]])</f>
        <v>766203</v>
      </c>
      <c r="S1662" s="11">
        <f>IFERROR(VLOOKUP(Tabla1[[#This Row],[FECHA]],'RECAUDOS LOCALES'!A:D,4,FALSE),0)</f>
        <v>0</v>
      </c>
      <c r="T1662" s="9">
        <f>IFERROR(VLOOKUP(Tabla1[[#This Row],[FECHA]],'RECAUDOS LOCALES'!A:D,3,FALSE),0)</f>
        <v>0</v>
      </c>
      <c r="U1662" s="11">
        <f>IFERROR(VLOOKUP(Tabla1[[#This Row],[FECHA]],'RECAUDOS EXTERNOS'!A:D,4,FALSE),0)</f>
        <v>0</v>
      </c>
      <c r="V1662" s="9">
        <f>IFERROR(VLOOKUP(Tabla1[[#This Row],[FECHA]],'RECAUDOS EXTERNOS'!A:D,3,FALSE),0)</f>
        <v>0</v>
      </c>
    </row>
    <row r="1663" spans="1:22" x14ac:dyDescent="0.25">
      <c r="A1663" s="1">
        <v>39222</v>
      </c>
      <c r="B1663" s="3" t="s">
        <v>4</v>
      </c>
      <c r="C1663" s="2">
        <v>39203</v>
      </c>
      <c r="D1663" s="5">
        <f>YEAR(Tabla1[[#This Row],[FECHA]])</f>
        <v>2007</v>
      </c>
      <c r="E1663" s="5">
        <f>IFERROR(VLOOKUP(Tabla1[[#This Row],[FECHA]],'COMPARENDOS TOTALES'!A:D,4,FALSE),0)</f>
        <v>18</v>
      </c>
      <c r="F1663" s="9">
        <f>IFERROR(VLOOKUP(Tabla1[[#This Row],[FECHA]],'COMPARENDOS TOTALES'!A:D,3,FALSE),0)</f>
        <v>5218856</v>
      </c>
      <c r="G1663" s="5">
        <f>IFERROR(VLOOKUP(Tabla1[[#This Row],[FECHA]],EXONERACIONES!A:D,4,FALSE),0)</f>
        <v>13</v>
      </c>
      <c r="H1663" s="9">
        <f>IFERROR(VLOOKUP(Tabla1[[#This Row],[FECHA]],EXONERACIONES!A:D,3,FALSE),0)</f>
        <v>3484056</v>
      </c>
      <c r="I1663" s="5">
        <f>IFERROR(VLOOKUP(Tabla1[[#This Row],[FECHA]],'SIMIT CON RES'!A:D,4,FALSE),0)</f>
        <v>0</v>
      </c>
      <c r="J1663" s="9">
        <f>IFERROR(VLOOKUP(Tabla1[[#This Row],[FECHA]],'SIMIT CON RES'!A:D,3,FALSE),0)</f>
        <v>0</v>
      </c>
      <c r="K1663">
        <f>IFERROR(VLOOKUP(Tabla1[[#This Row],[FECHA]],'SIMIT SIN RES'!A:D,4,FALSE),0)</f>
        <v>0</v>
      </c>
      <c r="L1663" s="9">
        <f>IFERROR(VLOOKUP(Tabla1[[#This Row],[FECHA]],'SIMIT SIN RES'!A:D,3,FALSE),0)</f>
        <v>0</v>
      </c>
      <c r="M1663" s="5">
        <f>IFERROR(VLOOKUP(Tabla1[[#This Row],[FECHA]],'RECAUDOS DE COMPARENDOS'!A:D,4,FALSE),0)</f>
        <v>1</v>
      </c>
      <c r="N1663" s="9">
        <f>IFERROR(VLOOKUP(Tabla1[[#This Row],[FECHA]],'RECAUDOS DE COMPARENDOS'!A:D,3,FALSE),0)</f>
        <v>433700</v>
      </c>
      <c r="O1663" s="5">
        <f>IFERROR(VLOOKUP(Tabla1[[#This Row],[FECHA]],'RECAUDOS DE RESOLUCIONES'!A:D,4,FALSE),0)</f>
        <v>0</v>
      </c>
      <c r="P1663" s="9">
        <f>IFERROR(VLOOKUP(Tabla1[[#This Row],[FECHA]],'RECAUDOS DE RESOLUCIONES'!A:D,3,FALSE),0)</f>
        <v>0</v>
      </c>
      <c r="Q166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1663" s="9">
        <f>Tabla1[V. COMPARENDOS]-(Tabla1[V. EXONERACIONES]+Tabla1[[#This Row],[V. SIMIT CON RESOLUCION]]+Tabla1[[#This Row],[V. SIMIT SIN RESOLUCION]]+Tabla1[[#This Row],[V. RECAUDOS COMPARENDOS]]+Tabla1[[#This Row],[V. RECAUDOS RESOLUCIONES]])</f>
        <v>1301100</v>
      </c>
      <c r="S1663" s="11">
        <f>IFERROR(VLOOKUP(Tabla1[[#This Row],[FECHA]],'RECAUDOS LOCALES'!A:D,4,FALSE),0)</f>
        <v>0</v>
      </c>
      <c r="T1663" s="9">
        <f>IFERROR(VLOOKUP(Tabla1[[#This Row],[FECHA]],'RECAUDOS LOCALES'!A:D,3,FALSE),0)</f>
        <v>0</v>
      </c>
      <c r="U1663" s="11">
        <f>IFERROR(VLOOKUP(Tabla1[[#This Row],[FECHA]],'RECAUDOS EXTERNOS'!A:D,4,FALSE),0)</f>
        <v>0</v>
      </c>
      <c r="V1663" s="9">
        <f>IFERROR(VLOOKUP(Tabla1[[#This Row],[FECHA]],'RECAUDOS EXTERNOS'!A:D,3,FALSE),0)</f>
        <v>0</v>
      </c>
    </row>
    <row r="1664" spans="1:22" x14ac:dyDescent="0.25">
      <c r="A1664" s="1">
        <v>39223</v>
      </c>
      <c r="B1664" s="3" t="s">
        <v>1</v>
      </c>
      <c r="C1664" s="2">
        <v>39203</v>
      </c>
      <c r="D1664" s="5">
        <f>YEAR(Tabla1[[#This Row],[FECHA]])</f>
        <v>2007</v>
      </c>
      <c r="E1664" s="5">
        <f>IFERROR(VLOOKUP(Tabla1[[#This Row],[FECHA]],'COMPARENDOS TOTALES'!A:D,4,FALSE),0)</f>
        <v>15</v>
      </c>
      <c r="F1664" s="9">
        <f>IFERROR(VLOOKUP(Tabla1[[#This Row],[FECHA]],'COMPARENDOS TOTALES'!A:D,3,FALSE),0)</f>
        <v>3527427</v>
      </c>
      <c r="G1664" s="5">
        <f>IFERROR(VLOOKUP(Tabla1[[#This Row],[FECHA]],EXONERACIONES!A:D,4,FALSE),0)</f>
        <v>11</v>
      </c>
      <c r="H1664" s="9">
        <f>IFERROR(VLOOKUP(Tabla1[[#This Row],[FECHA]],EXONERACIONES!A:D,3,FALSE),0)</f>
        <v>2602200</v>
      </c>
      <c r="I1664" s="5">
        <f>IFERROR(VLOOKUP(Tabla1[[#This Row],[FECHA]],'SIMIT CON RES'!A:D,4,FALSE),0)</f>
        <v>0</v>
      </c>
      <c r="J1664" s="9">
        <f>IFERROR(VLOOKUP(Tabla1[[#This Row],[FECHA]],'SIMIT CON RES'!A:D,3,FALSE),0)</f>
        <v>0</v>
      </c>
      <c r="K1664">
        <f>IFERROR(VLOOKUP(Tabla1[[#This Row],[FECHA]],'SIMIT SIN RES'!A:D,4,FALSE),0)</f>
        <v>0</v>
      </c>
      <c r="L1664" s="9">
        <f>IFERROR(VLOOKUP(Tabla1[[#This Row],[FECHA]],'SIMIT SIN RES'!A:D,3,FALSE),0)</f>
        <v>0</v>
      </c>
      <c r="M1664" s="5">
        <f>IFERROR(VLOOKUP(Tabla1[[#This Row],[FECHA]],'RECAUDOS DE COMPARENDOS'!A:D,4,FALSE),0)</f>
        <v>1</v>
      </c>
      <c r="N1664" s="9">
        <f>IFERROR(VLOOKUP(Tabla1[[#This Row],[FECHA]],'RECAUDOS DE COMPARENDOS'!A:D,3,FALSE),0)</f>
        <v>216850</v>
      </c>
      <c r="O1664" s="5">
        <f>IFERROR(VLOOKUP(Tabla1[[#This Row],[FECHA]],'RECAUDOS DE RESOLUCIONES'!A:D,4,FALSE),0)</f>
        <v>0</v>
      </c>
      <c r="P1664" s="9">
        <f>IFERROR(VLOOKUP(Tabla1[[#This Row],[FECHA]],'RECAUDOS DE RESOLUCIONES'!A:D,3,FALSE),0)</f>
        <v>0</v>
      </c>
      <c r="Q166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1664" s="9">
        <f>Tabla1[V. COMPARENDOS]-(Tabla1[V. EXONERACIONES]+Tabla1[[#This Row],[V. SIMIT CON RESOLUCION]]+Tabla1[[#This Row],[V. SIMIT SIN RESOLUCION]]+Tabla1[[#This Row],[V. RECAUDOS COMPARENDOS]]+Tabla1[[#This Row],[V. RECAUDOS RESOLUCIONES]])</f>
        <v>708377</v>
      </c>
      <c r="S1664" s="11">
        <f>IFERROR(VLOOKUP(Tabla1[[#This Row],[FECHA]],'RECAUDOS LOCALES'!A:D,4,FALSE),0)</f>
        <v>0</v>
      </c>
      <c r="T1664" s="9">
        <f>IFERROR(VLOOKUP(Tabla1[[#This Row],[FECHA]],'RECAUDOS LOCALES'!A:D,3,FALSE),0)</f>
        <v>0</v>
      </c>
      <c r="U1664" s="11">
        <f>IFERROR(VLOOKUP(Tabla1[[#This Row],[FECHA]],'RECAUDOS EXTERNOS'!A:D,4,FALSE),0)</f>
        <v>0</v>
      </c>
      <c r="V1664" s="9">
        <f>IFERROR(VLOOKUP(Tabla1[[#This Row],[FECHA]],'RECAUDOS EXTERNOS'!A:D,3,FALSE),0)</f>
        <v>0</v>
      </c>
    </row>
    <row r="1665" spans="1:22" x14ac:dyDescent="0.25">
      <c r="A1665" s="1">
        <v>39224</v>
      </c>
      <c r="B1665" s="3" t="s">
        <v>2</v>
      </c>
      <c r="C1665" s="2">
        <v>39203</v>
      </c>
      <c r="D1665" s="5">
        <f>YEAR(Tabla1[[#This Row],[FECHA]])</f>
        <v>2007</v>
      </c>
      <c r="E1665" s="5">
        <f>IFERROR(VLOOKUP(Tabla1[[#This Row],[FECHA]],'COMPARENDOS TOTALES'!A:D,4,FALSE),0)</f>
        <v>15</v>
      </c>
      <c r="F1665" s="9">
        <f>IFERROR(VLOOKUP(Tabla1[[#This Row],[FECHA]],'COMPARENDOS TOTALES'!A:D,3,FALSE),0)</f>
        <v>3816559</v>
      </c>
      <c r="G1665" s="5">
        <f>IFERROR(VLOOKUP(Tabla1[[#This Row],[FECHA]],EXONERACIONES!A:D,4,FALSE),0)</f>
        <v>7</v>
      </c>
      <c r="H1665" s="9">
        <f>IFERROR(VLOOKUP(Tabla1[[#This Row],[FECHA]],EXONERACIONES!A:D,3,FALSE),0)</f>
        <v>1749256</v>
      </c>
      <c r="I1665" s="5">
        <f>IFERROR(VLOOKUP(Tabla1[[#This Row],[FECHA]],'SIMIT CON RES'!A:D,4,FALSE),0)</f>
        <v>0</v>
      </c>
      <c r="J1665" s="9">
        <f>IFERROR(VLOOKUP(Tabla1[[#This Row],[FECHA]],'SIMIT CON RES'!A:D,3,FALSE),0)</f>
        <v>0</v>
      </c>
      <c r="K1665">
        <f>IFERROR(VLOOKUP(Tabla1[[#This Row],[FECHA]],'SIMIT SIN RES'!A:D,4,FALSE),0)</f>
        <v>0</v>
      </c>
      <c r="L1665" s="9">
        <f>IFERROR(VLOOKUP(Tabla1[[#This Row],[FECHA]],'SIMIT SIN RES'!A:D,3,FALSE),0)</f>
        <v>0</v>
      </c>
      <c r="M1665" s="5">
        <f>IFERROR(VLOOKUP(Tabla1[[#This Row],[FECHA]],'RECAUDOS DE COMPARENDOS'!A:D,4,FALSE),0)</f>
        <v>2</v>
      </c>
      <c r="N1665" s="9">
        <f>IFERROR(VLOOKUP(Tabla1[[#This Row],[FECHA]],'RECAUDOS DE COMPARENDOS'!A:D,3,FALSE),0)</f>
        <v>332503</v>
      </c>
      <c r="O1665" s="5">
        <f>IFERROR(VLOOKUP(Tabla1[[#This Row],[FECHA]],'RECAUDOS DE RESOLUCIONES'!A:D,4,FALSE),0)</f>
        <v>0</v>
      </c>
      <c r="P1665" s="9">
        <f>IFERROR(VLOOKUP(Tabla1[[#This Row],[FECHA]],'RECAUDOS DE RESOLUCIONES'!A:D,3,FALSE),0)</f>
        <v>0</v>
      </c>
      <c r="Q166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1665" s="9">
        <f>Tabla1[V. COMPARENDOS]-(Tabla1[V. EXONERACIONES]+Tabla1[[#This Row],[V. SIMIT CON RESOLUCION]]+Tabla1[[#This Row],[V. SIMIT SIN RESOLUCION]]+Tabla1[[#This Row],[V. RECAUDOS COMPARENDOS]]+Tabla1[[#This Row],[V. RECAUDOS RESOLUCIONES]])</f>
        <v>1734800</v>
      </c>
      <c r="S1665" s="11">
        <f>IFERROR(VLOOKUP(Tabla1[[#This Row],[FECHA]],'RECAUDOS LOCALES'!A:D,4,FALSE),0)</f>
        <v>4</v>
      </c>
      <c r="T1665" s="9">
        <f>IFERROR(VLOOKUP(Tabla1[[#This Row],[FECHA]],'RECAUDOS LOCALES'!A:D,3,FALSE),0)</f>
        <v>598844</v>
      </c>
      <c r="U1665" s="11">
        <f>IFERROR(VLOOKUP(Tabla1[[#This Row],[FECHA]],'RECAUDOS EXTERNOS'!A:D,4,FALSE),0)</f>
        <v>6</v>
      </c>
      <c r="V1665" s="9">
        <f>IFERROR(VLOOKUP(Tabla1[[#This Row],[FECHA]],'RECAUDOS EXTERNOS'!A:D,3,FALSE),0)</f>
        <v>1435355</v>
      </c>
    </row>
    <row r="1666" spans="1:22" x14ac:dyDescent="0.25">
      <c r="A1666" s="1">
        <v>39225</v>
      </c>
      <c r="B1666" s="3" t="s">
        <v>3</v>
      </c>
      <c r="C1666" s="2">
        <v>39203</v>
      </c>
      <c r="D1666" s="5">
        <f>YEAR(Tabla1[[#This Row],[FECHA]])</f>
        <v>2007</v>
      </c>
      <c r="E1666" s="5">
        <f>IFERROR(VLOOKUP(Tabla1[[#This Row],[FECHA]],'COMPARENDOS TOTALES'!A:D,4,FALSE),0)</f>
        <v>28</v>
      </c>
      <c r="F1666" s="9">
        <f>IFERROR(VLOOKUP(Tabla1[[#This Row],[FECHA]],'COMPARENDOS TOTALES'!A:D,3,FALSE),0)</f>
        <v>8008994</v>
      </c>
      <c r="G1666" s="5">
        <f>IFERROR(VLOOKUP(Tabla1[[#This Row],[FECHA]],EXONERACIONES!A:D,4,FALSE),0)</f>
        <v>14</v>
      </c>
      <c r="H1666" s="9">
        <f>IFERROR(VLOOKUP(Tabla1[[#This Row],[FECHA]],EXONERACIONES!A:D,3,FALSE),0)</f>
        <v>4192433</v>
      </c>
      <c r="I1666" s="5">
        <f>IFERROR(VLOOKUP(Tabla1[[#This Row],[FECHA]],'SIMIT CON RES'!A:D,4,FALSE),0)</f>
        <v>0</v>
      </c>
      <c r="J1666" s="9">
        <f>IFERROR(VLOOKUP(Tabla1[[#This Row],[FECHA]],'SIMIT CON RES'!A:D,3,FALSE),0)</f>
        <v>0</v>
      </c>
      <c r="K1666">
        <f>IFERROR(VLOOKUP(Tabla1[[#This Row],[FECHA]],'SIMIT SIN RES'!A:D,4,FALSE),0)</f>
        <v>0</v>
      </c>
      <c r="L1666" s="9">
        <f>IFERROR(VLOOKUP(Tabla1[[#This Row],[FECHA]],'SIMIT SIN RES'!A:D,3,FALSE),0)</f>
        <v>0</v>
      </c>
      <c r="M1666" s="5">
        <f>IFERROR(VLOOKUP(Tabla1[[#This Row],[FECHA]],'RECAUDOS DE COMPARENDOS'!A:D,4,FALSE),0)</f>
        <v>2</v>
      </c>
      <c r="N1666" s="9">
        <f>IFERROR(VLOOKUP(Tabla1[[#This Row],[FECHA]],'RECAUDOS DE COMPARENDOS'!A:D,3,FALSE),0)</f>
        <v>549353</v>
      </c>
      <c r="O1666" s="5">
        <f>IFERROR(VLOOKUP(Tabla1[[#This Row],[FECHA]],'RECAUDOS DE RESOLUCIONES'!A:D,4,FALSE),0)</f>
        <v>0</v>
      </c>
      <c r="P1666" s="9">
        <f>IFERROR(VLOOKUP(Tabla1[[#This Row],[FECHA]],'RECAUDOS DE RESOLUCIONES'!A:D,3,FALSE),0)</f>
        <v>0</v>
      </c>
      <c r="Q166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12</v>
      </c>
      <c r="R1666" s="9">
        <f>Tabla1[V. COMPARENDOS]-(Tabla1[V. EXONERACIONES]+Tabla1[[#This Row],[V. SIMIT CON RESOLUCION]]+Tabla1[[#This Row],[V. SIMIT SIN RESOLUCION]]+Tabla1[[#This Row],[V. RECAUDOS COMPARENDOS]]+Tabla1[[#This Row],[V. RECAUDOS RESOLUCIONES]])</f>
        <v>3267208</v>
      </c>
      <c r="S1666" s="11">
        <f>IFERROR(VLOOKUP(Tabla1[[#This Row],[FECHA]],'RECAUDOS LOCALES'!A:D,4,FALSE),0)</f>
        <v>9</v>
      </c>
      <c r="T1666" s="9">
        <f>IFERROR(VLOOKUP(Tabla1[[#This Row],[FECHA]],'RECAUDOS LOCALES'!A:D,3,FALSE),0)</f>
        <v>940483</v>
      </c>
      <c r="U1666" s="11">
        <f>IFERROR(VLOOKUP(Tabla1[[#This Row],[FECHA]],'RECAUDOS EXTERNOS'!A:D,4,FALSE),0)</f>
        <v>10</v>
      </c>
      <c r="V1666" s="9">
        <f>IFERROR(VLOOKUP(Tabla1[[#This Row],[FECHA]],'RECAUDOS EXTERNOS'!A:D,3,FALSE),0)</f>
        <v>2688040</v>
      </c>
    </row>
    <row r="1667" spans="1:22" x14ac:dyDescent="0.25">
      <c r="A1667" s="1">
        <v>39226</v>
      </c>
      <c r="B1667" s="3" t="s">
        <v>6</v>
      </c>
      <c r="C1667" s="2">
        <v>39203</v>
      </c>
      <c r="D1667" s="5">
        <f>YEAR(Tabla1[[#This Row],[FECHA]])</f>
        <v>2007</v>
      </c>
      <c r="E1667" s="5">
        <f>IFERROR(VLOOKUP(Tabla1[[#This Row],[FECHA]],'COMPARENDOS TOTALES'!A:D,4,FALSE),0)</f>
        <v>21</v>
      </c>
      <c r="F1667" s="9">
        <f>IFERROR(VLOOKUP(Tabla1[[#This Row],[FECHA]],'COMPARENDOS TOTALES'!A:D,3,FALSE),0)</f>
        <v>4698415</v>
      </c>
      <c r="G1667" s="5">
        <f>IFERROR(VLOOKUP(Tabla1[[#This Row],[FECHA]],EXONERACIONES!A:D,4,FALSE),0)</f>
        <v>8</v>
      </c>
      <c r="H1667" s="9">
        <f>IFERROR(VLOOKUP(Tabla1[[#This Row],[FECHA]],EXONERACIONES!A:D,3,FALSE),0)</f>
        <v>2067303</v>
      </c>
      <c r="I1667" s="5">
        <f>IFERROR(VLOOKUP(Tabla1[[#This Row],[FECHA]],'SIMIT CON RES'!A:D,4,FALSE),0)</f>
        <v>0</v>
      </c>
      <c r="J1667" s="9">
        <f>IFERROR(VLOOKUP(Tabla1[[#This Row],[FECHA]],'SIMIT CON RES'!A:D,3,FALSE),0)</f>
        <v>0</v>
      </c>
      <c r="K1667">
        <f>IFERROR(VLOOKUP(Tabla1[[#This Row],[FECHA]],'SIMIT SIN RES'!A:D,4,FALSE),0)</f>
        <v>0</v>
      </c>
      <c r="L1667" s="9">
        <f>IFERROR(VLOOKUP(Tabla1[[#This Row],[FECHA]],'SIMIT SIN RES'!A:D,3,FALSE),0)</f>
        <v>0</v>
      </c>
      <c r="M1667" s="5">
        <f>IFERROR(VLOOKUP(Tabla1[[#This Row],[FECHA]],'RECAUDOS DE COMPARENDOS'!A:D,4,FALSE),0)</f>
        <v>2</v>
      </c>
      <c r="N1667" s="9">
        <f>IFERROR(VLOOKUP(Tabla1[[#This Row],[FECHA]],'RECAUDOS DE COMPARENDOS'!A:D,3,FALSE),0)</f>
        <v>433700</v>
      </c>
      <c r="O1667" s="5">
        <f>IFERROR(VLOOKUP(Tabla1[[#This Row],[FECHA]],'RECAUDOS DE RESOLUCIONES'!A:D,4,FALSE),0)</f>
        <v>0</v>
      </c>
      <c r="P1667" s="9">
        <f>IFERROR(VLOOKUP(Tabla1[[#This Row],[FECHA]],'RECAUDOS DE RESOLUCIONES'!A:D,3,FALSE),0)</f>
        <v>0</v>
      </c>
      <c r="Q166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11</v>
      </c>
      <c r="R1667" s="9">
        <f>Tabla1[V. COMPARENDOS]-(Tabla1[V. EXONERACIONES]+Tabla1[[#This Row],[V. SIMIT CON RESOLUCION]]+Tabla1[[#This Row],[V. SIMIT SIN RESOLUCION]]+Tabla1[[#This Row],[V. RECAUDOS COMPARENDOS]]+Tabla1[[#This Row],[V. RECAUDOS RESOLUCIONES]])</f>
        <v>2197412</v>
      </c>
      <c r="S1667" s="11">
        <f>IFERROR(VLOOKUP(Tabla1[[#This Row],[FECHA]],'RECAUDOS LOCALES'!A:D,4,FALSE),0)</f>
        <v>1</v>
      </c>
      <c r="T1667" s="9">
        <f>IFERROR(VLOOKUP(Tabla1[[#This Row],[FECHA]],'RECAUDOS LOCALES'!A:D,3,FALSE),0)</f>
        <v>108355</v>
      </c>
      <c r="U1667" s="11">
        <f>IFERROR(VLOOKUP(Tabla1[[#This Row],[FECHA]],'RECAUDOS EXTERNOS'!A:D,4,FALSE),0)</f>
        <v>10</v>
      </c>
      <c r="V1667" s="9">
        <f>IFERROR(VLOOKUP(Tabla1[[#This Row],[FECHA]],'RECAUDOS EXTERNOS'!A:D,3,FALSE),0)</f>
        <v>1919607</v>
      </c>
    </row>
    <row r="1668" spans="1:22" x14ac:dyDescent="0.25">
      <c r="A1668" s="1">
        <v>39227</v>
      </c>
      <c r="B1668" s="3" t="s">
        <v>0</v>
      </c>
      <c r="C1668" s="2">
        <v>39203</v>
      </c>
      <c r="D1668" s="5">
        <f>YEAR(Tabla1[[#This Row],[FECHA]])</f>
        <v>2007</v>
      </c>
      <c r="E1668" s="5">
        <f>IFERROR(VLOOKUP(Tabla1[[#This Row],[FECHA]],'COMPARENDOS TOTALES'!A:D,4,FALSE),0)</f>
        <v>6</v>
      </c>
      <c r="F1668" s="9">
        <f>IFERROR(VLOOKUP(Tabla1[[#This Row],[FECHA]],'COMPARENDOS TOTALES'!A:D,3,FALSE),0)</f>
        <v>1156533</v>
      </c>
      <c r="G1668" s="5">
        <f>IFERROR(VLOOKUP(Tabla1[[#This Row],[FECHA]],EXONERACIONES!A:D,4,FALSE),0)</f>
        <v>1</v>
      </c>
      <c r="H1668" s="9">
        <f>IFERROR(VLOOKUP(Tabla1[[#This Row],[FECHA]],EXONERACIONES!A:D,3,FALSE),0)</f>
        <v>57827</v>
      </c>
      <c r="I1668" s="5">
        <f>IFERROR(VLOOKUP(Tabla1[[#This Row],[FECHA]],'SIMIT CON RES'!A:D,4,FALSE),0)</f>
        <v>0</v>
      </c>
      <c r="J1668" s="9">
        <f>IFERROR(VLOOKUP(Tabla1[[#This Row],[FECHA]],'SIMIT CON RES'!A:D,3,FALSE),0)</f>
        <v>0</v>
      </c>
      <c r="K1668">
        <f>IFERROR(VLOOKUP(Tabla1[[#This Row],[FECHA]],'SIMIT SIN RES'!A:D,4,FALSE),0)</f>
        <v>0</v>
      </c>
      <c r="L1668" s="9">
        <f>IFERROR(VLOOKUP(Tabla1[[#This Row],[FECHA]],'SIMIT SIN RES'!A:D,3,FALSE),0)</f>
        <v>0</v>
      </c>
      <c r="M1668" s="5">
        <f>IFERROR(VLOOKUP(Tabla1[[#This Row],[FECHA]],'RECAUDOS DE COMPARENDOS'!A:D,4,FALSE),0)</f>
        <v>1</v>
      </c>
      <c r="N1668" s="9">
        <f>IFERROR(VLOOKUP(Tabla1[[#This Row],[FECHA]],'RECAUDOS DE COMPARENDOS'!A:D,3,FALSE),0)</f>
        <v>216850</v>
      </c>
      <c r="O1668" s="5">
        <f>IFERROR(VLOOKUP(Tabla1[[#This Row],[FECHA]],'RECAUDOS DE RESOLUCIONES'!A:D,4,FALSE),0)</f>
        <v>0</v>
      </c>
      <c r="P1668" s="9">
        <f>IFERROR(VLOOKUP(Tabla1[[#This Row],[FECHA]],'RECAUDOS DE RESOLUCIONES'!A:D,3,FALSE),0)</f>
        <v>0</v>
      </c>
      <c r="Q166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1668" s="9">
        <f>Tabla1[V. COMPARENDOS]-(Tabla1[V. EXONERACIONES]+Tabla1[[#This Row],[V. SIMIT CON RESOLUCION]]+Tabla1[[#This Row],[V. SIMIT SIN RESOLUCION]]+Tabla1[[#This Row],[V. RECAUDOS COMPARENDOS]]+Tabla1[[#This Row],[V. RECAUDOS RESOLUCIONES]])</f>
        <v>881856</v>
      </c>
      <c r="S1668" s="11">
        <f>IFERROR(VLOOKUP(Tabla1[[#This Row],[FECHA]],'RECAUDOS LOCALES'!A:D,4,FALSE),0)</f>
        <v>1</v>
      </c>
      <c r="T1668" s="9">
        <f>IFERROR(VLOOKUP(Tabla1[[#This Row],[FECHA]],'RECAUDOS LOCALES'!A:D,3,FALSE),0)</f>
        <v>50836</v>
      </c>
      <c r="U1668" s="11">
        <f>IFERROR(VLOOKUP(Tabla1[[#This Row],[FECHA]],'RECAUDOS EXTERNOS'!A:D,4,FALSE),0)</f>
        <v>7</v>
      </c>
      <c r="V1668" s="9">
        <f>IFERROR(VLOOKUP(Tabla1[[#This Row],[FECHA]],'RECAUDOS EXTERNOS'!A:D,3,FALSE),0)</f>
        <v>1694122</v>
      </c>
    </row>
    <row r="1669" spans="1:22" x14ac:dyDescent="0.25">
      <c r="A1669" s="1">
        <v>39228</v>
      </c>
      <c r="B1669" s="3" t="s">
        <v>5</v>
      </c>
      <c r="C1669" s="2">
        <v>39203</v>
      </c>
      <c r="D1669" s="5">
        <f>YEAR(Tabla1[[#This Row],[FECHA]])</f>
        <v>2007</v>
      </c>
      <c r="E1669" s="5">
        <f>IFERROR(VLOOKUP(Tabla1[[#This Row],[FECHA]],'COMPARENDOS TOTALES'!A:D,4,FALSE),0)</f>
        <v>19</v>
      </c>
      <c r="F1669" s="9">
        <f>IFERROR(VLOOKUP(Tabla1[[#This Row],[FECHA]],'COMPARENDOS TOTALES'!A:D,3,FALSE),0)</f>
        <v>4365912</v>
      </c>
      <c r="G1669" s="5">
        <f>IFERROR(VLOOKUP(Tabla1[[#This Row],[FECHA]],EXONERACIONES!A:D,4,FALSE),0)</f>
        <v>9</v>
      </c>
      <c r="H1669" s="9">
        <f>IFERROR(VLOOKUP(Tabla1[[#This Row],[FECHA]],EXONERACIONES!A:D,3,FALSE),0)</f>
        <v>1850453</v>
      </c>
      <c r="I1669" s="5">
        <f>IFERROR(VLOOKUP(Tabla1[[#This Row],[FECHA]],'SIMIT CON RES'!A:D,4,FALSE),0)</f>
        <v>0</v>
      </c>
      <c r="J1669" s="9">
        <f>IFERROR(VLOOKUP(Tabla1[[#This Row],[FECHA]],'SIMIT CON RES'!A:D,3,FALSE),0)</f>
        <v>0</v>
      </c>
      <c r="K1669">
        <f>IFERROR(VLOOKUP(Tabla1[[#This Row],[FECHA]],'SIMIT SIN RES'!A:D,4,FALSE),0)</f>
        <v>0</v>
      </c>
      <c r="L1669" s="9">
        <f>IFERROR(VLOOKUP(Tabla1[[#This Row],[FECHA]],'SIMIT SIN RES'!A:D,3,FALSE),0)</f>
        <v>0</v>
      </c>
      <c r="M1669" s="5">
        <f>IFERROR(VLOOKUP(Tabla1[[#This Row],[FECHA]],'RECAUDOS DE COMPARENDOS'!A:D,4,FALSE),0)</f>
        <v>2</v>
      </c>
      <c r="N1669" s="9">
        <f>IFERROR(VLOOKUP(Tabla1[[#This Row],[FECHA]],'RECAUDOS DE COMPARENDOS'!A:D,3,FALSE),0)</f>
        <v>231306</v>
      </c>
      <c r="O1669" s="5">
        <f>IFERROR(VLOOKUP(Tabla1[[#This Row],[FECHA]],'RECAUDOS DE RESOLUCIONES'!A:D,4,FALSE),0)</f>
        <v>0</v>
      </c>
      <c r="P1669" s="9">
        <f>IFERROR(VLOOKUP(Tabla1[[#This Row],[FECHA]],'RECAUDOS DE RESOLUCIONES'!A:D,3,FALSE),0)</f>
        <v>0</v>
      </c>
      <c r="Q166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8</v>
      </c>
      <c r="R1669" s="9">
        <f>Tabla1[V. COMPARENDOS]-(Tabla1[V. EXONERACIONES]+Tabla1[[#This Row],[V. SIMIT CON RESOLUCION]]+Tabla1[[#This Row],[V. SIMIT SIN RESOLUCION]]+Tabla1[[#This Row],[V. RECAUDOS COMPARENDOS]]+Tabla1[[#This Row],[V. RECAUDOS RESOLUCIONES]])</f>
        <v>2284153</v>
      </c>
      <c r="S1669" s="11">
        <f>IFERROR(VLOOKUP(Tabla1[[#This Row],[FECHA]],'RECAUDOS LOCALES'!A:D,4,FALSE),0)</f>
        <v>0</v>
      </c>
      <c r="T1669" s="9">
        <f>IFERROR(VLOOKUP(Tabla1[[#This Row],[FECHA]],'RECAUDOS LOCALES'!A:D,3,FALSE),0)</f>
        <v>0</v>
      </c>
      <c r="U1669" s="11">
        <f>IFERROR(VLOOKUP(Tabla1[[#This Row],[FECHA]],'RECAUDOS EXTERNOS'!A:D,4,FALSE),0)</f>
        <v>0</v>
      </c>
      <c r="V1669" s="9">
        <f>IFERROR(VLOOKUP(Tabla1[[#This Row],[FECHA]],'RECAUDOS EXTERNOS'!A:D,3,FALSE),0)</f>
        <v>0</v>
      </c>
    </row>
    <row r="1670" spans="1:22" x14ac:dyDescent="0.25">
      <c r="A1670" s="1">
        <v>39229</v>
      </c>
      <c r="B1670" s="3" t="s">
        <v>4</v>
      </c>
      <c r="C1670" s="2">
        <v>39203</v>
      </c>
      <c r="D1670" s="5">
        <f>YEAR(Tabla1[[#This Row],[FECHA]])</f>
        <v>2007</v>
      </c>
      <c r="E1670" s="5">
        <f>IFERROR(VLOOKUP(Tabla1[[#This Row],[FECHA]],'COMPARENDOS TOTALES'!A:D,4,FALSE),0)</f>
        <v>49</v>
      </c>
      <c r="F1670" s="9">
        <f>IFERROR(VLOOKUP(Tabla1[[#This Row],[FECHA]],'COMPARENDOS TOTALES'!A:D,3,FALSE),0)</f>
        <v>11203915</v>
      </c>
      <c r="G1670" s="5">
        <f>IFERROR(VLOOKUP(Tabla1[[#This Row],[FECHA]],EXONERACIONES!A:D,4,FALSE),0)</f>
        <v>32</v>
      </c>
      <c r="H1670" s="9">
        <f>IFERROR(VLOOKUP(Tabla1[[#This Row],[FECHA]],EXONERACIONES!A:D,3,FALSE),0)</f>
        <v>7604206</v>
      </c>
      <c r="I1670" s="5">
        <f>IFERROR(VLOOKUP(Tabla1[[#This Row],[FECHA]],'SIMIT CON RES'!A:D,4,FALSE),0)</f>
        <v>0</v>
      </c>
      <c r="J1670" s="9">
        <f>IFERROR(VLOOKUP(Tabla1[[#This Row],[FECHA]],'SIMIT CON RES'!A:D,3,FALSE),0)</f>
        <v>0</v>
      </c>
      <c r="K1670">
        <f>IFERROR(VLOOKUP(Tabla1[[#This Row],[FECHA]],'SIMIT SIN RES'!A:D,4,FALSE),0)</f>
        <v>0</v>
      </c>
      <c r="L1670" s="9">
        <f>IFERROR(VLOOKUP(Tabla1[[#This Row],[FECHA]],'SIMIT SIN RES'!A:D,3,FALSE),0)</f>
        <v>0</v>
      </c>
      <c r="M1670" s="5">
        <f>IFERROR(VLOOKUP(Tabla1[[#This Row],[FECHA]],'RECAUDOS DE COMPARENDOS'!A:D,4,FALSE),0)</f>
        <v>2</v>
      </c>
      <c r="N1670" s="9">
        <f>IFERROR(VLOOKUP(Tabla1[[#This Row],[FECHA]],'RECAUDOS DE COMPARENDOS'!A:D,3,FALSE),0)</f>
        <v>433700</v>
      </c>
      <c r="O1670" s="5">
        <f>IFERROR(VLOOKUP(Tabla1[[#This Row],[FECHA]],'RECAUDOS DE RESOLUCIONES'!A:D,4,FALSE),0)</f>
        <v>1</v>
      </c>
      <c r="P1670" s="9">
        <f>IFERROR(VLOOKUP(Tabla1[[#This Row],[FECHA]],'RECAUDOS DE RESOLUCIONES'!A:D,3,FALSE),0)</f>
        <v>216850</v>
      </c>
      <c r="Q167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14</v>
      </c>
      <c r="R1670" s="9">
        <f>Tabla1[V. COMPARENDOS]-(Tabla1[V. EXONERACIONES]+Tabla1[[#This Row],[V. SIMIT CON RESOLUCION]]+Tabla1[[#This Row],[V. SIMIT SIN RESOLUCION]]+Tabla1[[#This Row],[V. RECAUDOS COMPARENDOS]]+Tabla1[[#This Row],[V. RECAUDOS RESOLUCIONES]])</f>
        <v>2949159</v>
      </c>
      <c r="S1670" s="11">
        <f>IFERROR(VLOOKUP(Tabla1[[#This Row],[FECHA]],'RECAUDOS LOCALES'!A:D,4,FALSE),0)</f>
        <v>0</v>
      </c>
      <c r="T1670" s="9">
        <f>IFERROR(VLOOKUP(Tabla1[[#This Row],[FECHA]],'RECAUDOS LOCALES'!A:D,3,FALSE),0)</f>
        <v>0</v>
      </c>
      <c r="U1670" s="11">
        <f>IFERROR(VLOOKUP(Tabla1[[#This Row],[FECHA]],'RECAUDOS EXTERNOS'!A:D,4,FALSE),0)</f>
        <v>0</v>
      </c>
      <c r="V1670" s="9">
        <f>IFERROR(VLOOKUP(Tabla1[[#This Row],[FECHA]],'RECAUDOS EXTERNOS'!A:D,3,FALSE),0)</f>
        <v>0</v>
      </c>
    </row>
    <row r="1671" spans="1:22" x14ac:dyDescent="0.25">
      <c r="A1671" s="1">
        <v>39230</v>
      </c>
      <c r="B1671" s="3" t="s">
        <v>1</v>
      </c>
      <c r="C1671" s="2">
        <v>39203</v>
      </c>
      <c r="D1671" s="5">
        <f>YEAR(Tabla1[[#This Row],[FECHA]])</f>
        <v>2007</v>
      </c>
      <c r="E1671" s="5">
        <f>IFERROR(VLOOKUP(Tabla1[[#This Row],[FECHA]],'COMPARENDOS TOTALES'!A:D,4,FALSE),0)</f>
        <v>9</v>
      </c>
      <c r="F1671" s="9">
        <f>IFERROR(VLOOKUP(Tabla1[[#This Row],[FECHA]],'COMPARENDOS TOTALES'!A:D,3,FALSE),0)</f>
        <v>2284153</v>
      </c>
      <c r="G1671" s="5">
        <f>IFERROR(VLOOKUP(Tabla1[[#This Row],[FECHA]],EXONERACIONES!A:D,4,FALSE),0)</f>
        <v>5</v>
      </c>
      <c r="H1671" s="9">
        <f>IFERROR(VLOOKUP(Tabla1[[#This Row],[FECHA]],EXONERACIONES!A:D,3,FALSE),0)</f>
        <v>1517950</v>
      </c>
      <c r="I1671" s="5">
        <f>IFERROR(VLOOKUP(Tabla1[[#This Row],[FECHA]],'SIMIT CON RES'!A:D,4,FALSE),0)</f>
        <v>0</v>
      </c>
      <c r="J1671" s="9">
        <f>IFERROR(VLOOKUP(Tabla1[[#This Row],[FECHA]],'SIMIT CON RES'!A:D,3,FALSE),0)</f>
        <v>0</v>
      </c>
      <c r="K1671">
        <f>IFERROR(VLOOKUP(Tabla1[[#This Row],[FECHA]],'SIMIT SIN RES'!A:D,4,FALSE),0)</f>
        <v>0</v>
      </c>
      <c r="L1671" s="9">
        <f>IFERROR(VLOOKUP(Tabla1[[#This Row],[FECHA]],'SIMIT SIN RES'!A:D,3,FALSE),0)</f>
        <v>0</v>
      </c>
      <c r="M1671" s="5">
        <f>IFERROR(VLOOKUP(Tabla1[[#This Row],[FECHA]],'RECAUDOS DE COMPARENDOS'!A:D,4,FALSE),0)</f>
        <v>0</v>
      </c>
      <c r="N1671" s="9">
        <f>IFERROR(VLOOKUP(Tabla1[[#This Row],[FECHA]],'RECAUDOS DE COMPARENDOS'!A:D,3,FALSE),0)</f>
        <v>0</v>
      </c>
      <c r="O1671" s="5">
        <f>IFERROR(VLOOKUP(Tabla1[[#This Row],[FECHA]],'RECAUDOS DE RESOLUCIONES'!A:D,4,FALSE),0)</f>
        <v>0</v>
      </c>
      <c r="P1671" s="9">
        <f>IFERROR(VLOOKUP(Tabla1[[#This Row],[FECHA]],'RECAUDOS DE RESOLUCIONES'!A:D,3,FALSE),0)</f>
        <v>0</v>
      </c>
      <c r="Q167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1671" s="9">
        <f>Tabla1[V. COMPARENDOS]-(Tabla1[V. EXONERACIONES]+Tabla1[[#This Row],[V. SIMIT CON RESOLUCION]]+Tabla1[[#This Row],[V. SIMIT SIN RESOLUCION]]+Tabla1[[#This Row],[V. RECAUDOS COMPARENDOS]]+Tabla1[[#This Row],[V. RECAUDOS RESOLUCIONES]])</f>
        <v>766203</v>
      </c>
      <c r="S1671" s="11">
        <f>IFERROR(VLOOKUP(Tabla1[[#This Row],[FECHA]],'RECAUDOS LOCALES'!A:D,4,FALSE),0)</f>
        <v>4</v>
      </c>
      <c r="T1671" s="9">
        <f>IFERROR(VLOOKUP(Tabla1[[#This Row],[FECHA]],'RECAUDOS LOCALES'!A:D,3,FALSE),0)</f>
        <v>486730</v>
      </c>
      <c r="U1671" s="11">
        <f>IFERROR(VLOOKUP(Tabla1[[#This Row],[FECHA]],'RECAUDOS EXTERNOS'!A:D,4,FALSE),0)</f>
        <v>8</v>
      </c>
      <c r="V1671" s="9">
        <f>IFERROR(VLOOKUP(Tabla1[[#This Row],[FECHA]],'RECAUDOS EXTERNOS'!A:D,3,FALSE),0)</f>
        <v>2010940</v>
      </c>
    </row>
    <row r="1672" spans="1:22" x14ac:dyDescent="0.25">
      <c r="A1672" s="1">
        <v>39231</v>
      </c>
      <c r="B1672" s="3" t="s">
        <v>2</v>
      </c>
      <c r="C1672" s="2">
        <v>39203</v>
      </c>
      <c r="D1672" s="5">
        <f>YEAR(Tabla1[[#This Row],[FECHA]])</f>
        <v>2007</v>
      </c>
      <c r="E1672" s="5">
        <f>IFERROR(VLOOKUP(Tabla1[[#This Row],[FECHA]],'COMPARENDOS TOTALES'!A:D,4,FALSE),0)</f>
        <v>17</v>
      </c>
      <c r="F1672" s="9">
        <f>IFERROR(VLOOKUP(Tabla1[[#This Row],[FECHA]],'COMPARENDOS TOTALES'!A:D,3,FALSE),0)</f>
        <v>4018953</v>
      </c>
      <c r="G1672" s="5">
        <f>IFERROR(VLOOKUP(Tabla1[[#This Row],[FECHA]],EXONERACIONES!A:D,4,FALSE),0)</f>
        <v>10</v>
      </c>
      <c r="H1672" s="9">
        <f>IFERROR(VLOOKUP(Tabla1[[#This Row],[FECHA]],EXONERACIONES!A:D,3,FALSE),0)</f>
        <v>2385350</v>
      </c>
      <c r="I1672" s="5">
        <f>IFERROR(VLOOKUP(Tabla1[[#This Row],[FECHA]],'SIMIT CON RES'!A:D,4,FALSE),0)</f>
        <v>0</v>
      </c>
      <c r="J1672" s="9">
        <f>IFERROR(VLOOKUP(Tabla1[[#This Row],[FECHA]],'SIMIT CON RES'!A:D,3,FALSE),0)</f>
        <v>0</v>
      </c>
      <c r="K1672">
        <f>IFERROR(VLOOKUP(Tabla1[[#This Row],[FECHA]],'SIMIT SIN RES'!A:D,4,FALSE),0)</f>
        <v>0</v>
      </c>
      <c r="L1672" s="9">
        <f>IFERROR(VLOOKUP(Tabla1[[#This Row],[FECHA]],'SIMIT SIN RES'!A:D,3,FALSE),0)</f>
        <v>0</v>
      </c>
      <c r="M1672" s="5">
        <f>IFERROR(VLOOKUP(Tabla1[[#This Row],[FECHA]],'RECAUDOS DE COMPARENDOS'!A:D,4,FALSE),0)</f>
        <v>2</v>
      </c>
      <c r="N1672" s="9">
        <f>IFERROR(VLOOKUP(Tabla1[[#This Row],[FECHA]],'RECAUDOS DE COMPARENDOS'!A:D,3,FALSE),0)</f>
        <v>433700</v>
      </c>
      <c r="O1672" s="5">
        <f>IFERROR(VLOOKUP(Tabla1[[#This Row],[FECHA]],'RECAUDOS DE RESOLUCIONES'!A:D,4,FALSE),0)</f>
        <v>0</v>
      </c>
      <c r="P1672" s="9">
        <f>IFERROR(VLOOKUP(Tabla1[[#This Row],[FECHA]],'RECAUDOS DE RESOLUCIONES'!A:D,3,FALSE),0)</f>
        <v>0</v>
      </c>
      <c r="Q167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1672" s="9">
        <f>Tabla1[V. COMPARENDOS]-(Tabla1[V. EXONERACIONES]+Tabla1[[#This Row],[V. SIMIT CON RESOLUCION]]+Tabla1[[#This Row],[V. SIMIT SIN RESOLUCION]]+Tabla1[[#This Row],[V. RECAUDOS COMPARENDOS]]+Tabla1[[#This Row],[V. RECAUDOS RESOLUCIONES]])</f>
        <v>1199903</v>
      </c>
      <c r="S1672" s="11">
        <f>IFERROR(VLOOKUP(Tabla1[[#This Row],[FECHA]],'RECAUDOS LOCALES'!A:D,4,FALSE),0)</f>
        <v>4</v>
      </c>
      <c r="T1672" s="9">
        <f>IFERROR(VLOOKUP(Tabla1[[#This Row],[FECHA]],'RECAUDOS LOCALES'!A:D,3,FALSE),0)</f>
        <v>493621</v>
      </c>
      <c r="U1672" s="11">
        <f>IFERROR(VLOOKUP(Tabla1[[#This Row],[FECHA]],'RECAUDOS EXTERNOS'!A:D,4,FALSE),0)</f>
        <v>10</v>
      </c>
      <c r="V1672" s="9">
        <f>IFERROR(VLOOKUP(Tabla1[[#This Row],[FECHA]],'RECAUDOS EXTERNOS'!A:D,3,FALSE),0)</f>
        <v>2174156</v>
      </c>
    </row>
    <row r="1673" spans="1:22" x14ac:dyDescent="0.25">
      <c r="A1673" s="1">
        <v>39232</v>
      </c>
      <c r="B1673" s="3" t="s">
        <v>3</v>
      </c>
      <c r="C1673" s="2">
        <v>39203</v>
      </c>
      <c r="D1673" s="5">
        <f>YEAR(Tabla1[[#This Row],[FECHA]])</f>
        <v>2007</v>
      </c>
      <c r="E1673" s="5">
        <f>IFERROR(VLOOKUP(Tabla1[[#This Row],[FECHA]],'COMPARENDOS TOTALES'!A:D,4,FALSE),0)</f>
        <v>26</v>
      </c>
      <c r="F1673" s="9">
        <f>IFERROR(VLOOKUP(Tabla1[[#This Row],[FECHA]],'COMPARENDOS TOTALES'!A:D,3,FALSE),0)</f>
        <v>5883862</v>
      </c>
      <c r="G1673" s="5">
        <f>IFERROR(VLOOKUP(Tabla1[[#This Row],[FECHA]],EXONERACIONES!A:D,4,FALSE),0)</f>
        <v>13</v>
      </c>
      <c r="H1673" s="9">
        <f>IFERROR(VLOOKUP(Tabla1[[#This Row],[FECHA]],EXONERACIONES!A:D,3,FALSE),0)</f>
        <v>2833506</v>
      </c>
      <c r="I1673" s="5">
        <f>IFERROR(VLOOKUP(Tabla1[[#This Row],[FECHA]],'SIMIT CON RES'!A:D,4,FALSE),0)</f>
        <v>0</v>
      </c>
      <c r="J1673" s="9">
        <f>IFERROR(VLOOKUP(Tabla1[[#This Row],[FECHA]],'SIMIT CON RES'!A:D,3,FALSE),0)</f>
        <v>0</v>
      </c>
      <c r="K1673">
        <f>IFERROR(VLOOKUP(Tabla1[[#This Row],[FECHA]],'SIMIT SIN RES'!A:D,4,FALSE),0)</f>
        <v>0</v>
      </c>
      <c r="L1673" s="9">
        <f>IFERROR(VLOOKUP(Tabla1[[#This Row],[FECHA]],'SIMIT SIN RES'!A:D,3,FALSE),0)</f>
        <v>0</v>
      </c>
      <c r="M1673" s="5">
        <f>IFERROR(VLOOKUP(Tabla1[[#This Row],[FECHA]],'RECAUDOS DE COMPARENDOS'!A:D,4,FALSE),0)</f>
        <v>4</v>
      </c>
      <c r="N1673" s="9">
        <f>IFERROR(VLOOKUP(Tabla1[[#This Row],[FECHA]],'RECAUDOS DE COMPARENDOS'!A:D,3,FALSE),0)</f>
        <v>1084250</v>
      </c>
      <c r="O1673" s="5">
        <f>IFERROR(VLOOKUP(Tabla1[[#This Row],[FECHA]],'RECAUDOS DE RESOLUCIONES'!A:D,4,FALSE),0)</f>
        <v>0</v>
      </c>
      <c r="P1673" s="9">
        <f>IFERROR(VLOOKUP(Tabla1[[#This Row],[FECHA]],'RECAUDOS DE RESOLUCIONES'!A:D,3,FALSE),0)</f>
        <v>0</v>
      </c>
      <c r="Q167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9</v>
      </c>
      <c r="R1673" s="9">
        <f>Tabla1[V. COMPARENDOS]-(Tabla1[V. EXONERACIONES]+Tabla1[[#This Row],[V. SIMIT CON RESOLUCION]]+Tabla1[[#This Row],[V. SIMIT SIN RESOLUCION]]+Tabla1[[#This Row],[V. RECAUDOS COMPARENDOS]]+Tabla1[[#This Row],[V. RECAUDOS RESOLUCIONES]])</f>
        <v>1966106</v>
      </c>
      <c r="S1673" s="11">
        <f>IFERROR(VLOOKUP(Tabla1[[#This Row],[FECHA]],'RECAUDOS LOCALES'!A:D,4,FALSE),0)</f>
        <v>5</v>
      </c>
      <c r="T1673" s="9">
        <f>IFERROR(VLOOKUP(Tabla1[[#This Row],[FECHA]],'RECAUDOS LOCALES'!A:D,3,FALSE),0)</f>
        <v>449362</v>
      </c>
      <c r="U1673" s="11">
        <f>IFERROR(VLOOKUP(Tabla1[[#This Row],[FECHA]],'RECAUDOS EXTERNOS'!A:D,4,FALSE),0)</f>
        <v>7</v>
      </c>
      <c r="V1673" s="9">
        <f>IFERROR(VLOOKUP(Tabla1[[#This Row],[FECHA]],'RECAUDOS EXTERNOS'!A:D,3,FALSE),0)</f>
        <v>1756400</v>
      </c>
    </row>
    <row r="1674" spans="1:22" x14ac:dyDescent="0.25">
      <c r="A1674" s="1">
        <v>39233</v>
      </c>
      <c r="B1674" s="3" t="s">
        <v>6</v>
      </c>
      <c r="C1674" s="2">
        <v>39203</v>
      </c>
      <c r="D1674" s="5">
        <f>YEAR(Tabla1[[#This Row],[FECHA]])</f>
        <v>2007</v>
      </c>
      <c r="E1674" s="5">
        <f>IFERROR(VLOOKUP(Tabla1[[#This Row],[FECHA]],'COMPARENDOS TOTALES'!A:D,4,FALSE),0)</f>
        <v>11</v>
      </c>
      <c r="F1674" s="9">
        <f>IFERROR(VLOOKUP(Tabla1[[#This Row],[FECHA]],'COMPARENDOS TOTALES'!A:D,3,FALSE),0)</f>
        <v>3151553</v>
      </c>
      <c r="G1674" s="5">
        <f>IFERROR(VLOOKUP(Tabla1[[#This Row],[FECHA]],EXONERACIONES!A:D,4,FALSE),0)</f>
        <v>9</v>
      </c>
      <c r="H1674" s="9">
        <f>IFERROR(VLOOKUP(Tabla1[[#This Row],[FECHA]],EXONERACIONES!A:D,3,FALSE),0)</f>
        <v>2819050</v>
      </c>
      <c r="I1674" s="5">
        <f>IFERROR(VLOOKUP(Tabla1[[#This Row],[FECHA]],'SIMIT CON RES'!A:D,4,FALSE),0)</f>
        <v>0</v>
      </c>
      <c r="J1674" s="9">
        <f>IFERROR(VLOOKUP(Tabla1[[#This Row],[FECHA]],'SIMIT CON RES'!A:D,3,FALSE),0)</f>
        <v>0</v>
      </c>
      <c r="K1674">
        <f>IFERROR(VLOOKUP(Tabla1[[#This Row],[FECHA]],'SIMIT SIN RES'!A:D,4,FALSE),0)</f>
        <v>0</v>
      </c>
      <c r="L1674" s="9">
        <f>IFERROR(VLOOKUP(Tabla1[[#This Row],[FECHA]],'SIMIT SIN RES'!A:D,3,FALSE),0)</f>
        <v>0</v>
      </c>
      <c r="M1674" s="5">
        <f>IFERROR(VLOOKUP(Tabla1[[#This Row],[FECHA]],'RECAUDOS DE COMPARENDOS'!A:D,4,FALSE),0)</f>
        <v>0</v>
      </c>
      <c r="N1674" s="9">
        <f>IFERROR(VLOOKUP(Tabla1[[#This Row],[FECHA]],'RECAUDOS DE COMPARENDOS'!A:D,3,FALSE),0)</f>
        <v>0</v>
      </c>
      <c r="O1674" s="5">
        <f>IFERROR(VLOOKUP(Tabla1[[#This Row],[FECHA]],'RECAUDOS DE RESOLUCIONES'!A:D,4,FALSE),0)</f>
        <v>0</v>
      </c>
      <c r="P1674" s="9">
        <f>IFERROR(VLOOKUP(Tabla1[[#This Row],[FECHA]],'RECAUDOS DE RESOLUCIONES'!A:D,3,FALSE),0)</f>
        <v>0</v>
      </c>
      <c r="Q167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1674" s="9">
        <f>Tabla1[V. COMPARENDOS]-(Tabla1[V. EXONERACIONES]+Tabla1[[#This Row],[V. SIMIT CON RESOLUCION]]+Tabla1[[#This Row],[V. SIMIT SIN RESOLUCION]]+Tabla1[[#This Row],[V. RECAUDOS COMPARENDOS]]+Tabla1[[#This Row],[V. RECAUDOS RESOLUCIONES]])</f>
        <v>332503</v>
      </c>
      <c r="S1674" s="11">
        <f>IFERROR(VLOOKUP(Tabla1[[#This Row],[FECHA]],'RECAUDOS LOCALES'!A:D,4,FALSE),0)</f>
        <v>4</v>
      </c>
      <c r="T1674" s="9">
        <f>IFERROR(VLOOKUP(Tabla1[[#This Row],[FECHA]],'RECAUDOS LOCALES'!A:D,3,FALSE),0)</f>
        <v>351289</v>
      </c>
      <c r="U1674" s="11">
        <f>IFERROR(VLOOKUP(Tabla1[[#This Row],[FECHA]],'RECAUDOS EXTERNOS'!A:D,4,FALSE),0)</f>
        <v>8</v>
      </c>
      <c r="V1674" s="9">
        <f>IFERROR(VLOOKUP(Tabla1[[#This Row],[FECHA]],'RECAUDOS EXTERNOS'!A:D,3,FALSE),0)</f>
        <v>1755311</v>
      </c>
    </row>
    <row r="1675" spans="1:22" x14ac:dyDescent="0.25">
      <c r="A1675" s="1">
        <v>39234</v>
      </c>
      <c r="B1675" s="3" t="s">
        <v>0</v>
      </c>
      <c r="C1675" s="2">
        <v>39234</v>
      </c>
      <c r="D1675" s="5">
        <f>YEAR(Tabla1[[#This Row],[FECHA]])</f>
        <v>2007</v>
      </c>
      <c r="E1675" s="5">
        <f>IFERROR(VLOOKUP(Tabla1[[#This Row],[FECHA]],'COMPARENDOS TOTALES'!A:D,4,FALSE),0)</f>
        <v>9</v>
      </c>
      <c r="F1675" s="9">
        <f>IFERROR(VLOOKUP(Tabla1[[#This Row],[FECHA]],'COMPARENDOS TOTALES'!A:D,3,FALSE),0)</f>
        <v>2067303</v>
      </c>
      <c r="G1675" s="5">
        <f>IFERROR(VLOOKUP(Tabla1[[#This Row],[FECHA]],EXONERACIONES!A:D,4,FALSE),0)</f>
        <v>2</v>
      </c>
      <c r="H1675" s="9">
        <f>IFERROR(VLOOKUP(Tabla1[[#This Row],[FECHA]],EXONERACIONES!A:D,3,FALSE),0)</f>
        <v>332503</v>
      </c>
      <c r="I1675" s="5">
        <f>IFERROR(VLOOKUP(Tabla1[[#This Row],[FECHA]],'SIMIT CON RES'!A:D,4,FALSE),0)</f>
        <v>1</v>
      </c>
      <c r="J1675" s="9">
        <f>IFERROR(VLOOKUP(Tabla1[[#This Row],[FECHA]],'SIMIT CON RES'!A:D,3,FALSE),0)</f>
        <v>216850</v>
      </c>
      <c r="K1675">
        <f>IFERROR(VLOOKUP(Tabla1[[#This Row],[FECHA]],'SIMIT SIN RES'!A:D,4,FALSE),0)</f>
        <v>0</v>
      </c>
      <c r="L1675" s="9">
        <f>IFERROR(VLOOKUP(Tabla1[[#This Row],[FECHA]],'SIMIT SIN RES'!A:D,3,FALSE),0)</f>
        <v>0</v>
      </c>
      <c r="M1675" s="5">
        <f>IFERROR(VLOOKUP(Tabla1[[#This Row],[FECHA]],'RECAUDOS DE COMPARENDOS'!A:D,4,FALSE),0)</f>
        <v>2</v>
      </c>
      <c r="N1675" s="9">
        <f>IFERROR(VLOOKUP(Tabla1[[#This Row],[FECHA]],'RECAUDOS DE COMPARENDOS'!A:D,3,FALSE),0)</f>
        <v>433700</v>
      </c>
      <c r="O1675" s="5">
        <f>IFERROR(VLOOKUP(Tabla1[[#This Row],[FECHA]],'RECAUDOS DE RESOLUCIONES'!A:D,4,FALSE),0)</f>
        <v>0</v>
      </c>
      <c r="P1675" s="9">
        <f>IFERROR(VLOOKUP(Tabla1[[#This Row],[FECHA]],'RECAUDOS DE RESOLUCIONES'!A:D,3,FALSE),0)</f>
        <v>0</v>
      </c>
      <c r="Q167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1675" s="9">
        <f>Tabla1[V. COMPARENDOS]-(Tabla1[V. EXONERACIONES]+Tabla1[[#This Row],[V. SIMIT CON RESOLUCION]]+Tabla1[[#This Row],[V. SIMIT SIN RESOLUCION]]+Tabla1[[#This Row],[V. RECAUDOS COMPARENDOS]]+Tabla1[[#This Row],[V. RECAUDOS RESOLUCIONES]])</f>
        <v>1084250</v>
      </c>
      <c r="S1675" s="11">
        <f>IFERROR(VLOOKUP(Tabla1[[#This Row],[FECHA]],'RECAUDOS LOCALES'!A:D,4,FALSE),0)</f>
        <v>3</v>
      </c>
      <c r="T1675" s="9">
        <f>IFERROR(VLOOKUP(Tabla1[[#This Row],[FECHA]],'RECAUDOS LOCALES'!A:D,3,FALSE),0)</f>
        <v>390964</v>
      </c>
      <c r="U1675" s="11">
        <f>IFERROR(VLOOKUP(Tabla1[[#This Row],[FECHA]],'RECAUDOS EXTERNOS'!A:D,4,FALSE),0)</f>
        <v>3</v>
      </c>
      <c r="V1675" s="9">
        <f>IFERROR(VLOOKUP(Tabla1[[#This Row],[FECHA]],'RECAUDOS EXTERNOS'!A:D,3,FALSE),0)</f>
        <v>729482</v>
      </c>
    </row>
    <row r="1676" spans="1:22" x14ac:dyDescent="0.25">
      <c r="A1676" s="1">
        <v>39235</v>
      </c>
      <c r="B1676" s="3" t="s">
        <v>5</v>
      </c>
      <c r="C1676" s="2">
        <v>39234</v>
      </c>
      <c r="D1676" s="5">
        <f>YEAR(Tabla1[[#This Row],[FECHA]])</f>
        <v>2007</v>
      </c>
      <c r="E1676" s="5">
        <f>IFERROR(VLOOKUP(Tabla1[[#This Row],[FECHA]],'COMPARENDOS TOTALES'!A:D,4,FALSE),0)</f>
        <v>25</v>
      </c>
      <c r="F1676" s="9">
        <f>IFERROR(VLOOKUP(Tabla1[[#This Row],[FECHA]],'COMPARENDOS TOTALES'!A:D,3,FALSE),0)</f>
        <v>5753753</v>
      </c>
      <c r="G1676" s="5">
        <f>IFERROR(VLOOKUP(Tabla1[[#This Row],[FECHA]],EXONERACIONES!A:D,4,FALSE),0)</f>
        <v>9</v>
      </c>
      <c r="H1676" s="9">
        <f>IFERROR(VLOOKUP(Tabla1[[#This Row],[FECHA]],EXONERACIONES!A:D,3,FALSE),0)</f>
        <v>2385350</v>
      </c>
      <c r="I1676" s="5">
        <f>IFERROR(VLOOKUP(Tabla1[[#This Row],[FECHA]],'SIMIT CON RES'!A:D,4,FALSE),0)</f>
        <v>1</v>
      </c>
      <c r="J1676" s="9">
        <f>IFERROR(VLOOKUP(Tabla1[[#This Row],[FECHA]],'SIMIT CON RES'!A:D,3,FALSE),0)</f>
        <v>216850</v>
      </c>
      <c r="K1676">
        <f>IFERROR(VLOOKUP(Tabla1[[#This Row],[FECHA]],'SIMIT SIN RES'!A:D,4,FALSE),0)</f>
        <v>0</v>
      </c>
      <c r="L1676" s="9">
        <f>IFERROR(VLOOKUP(Tabla1[[#This Row],[FECHA]],'SIMIT SIN RES'!A:D,3,FALSE),0)</f>
        <v>0</v>
      </c>
      <c r="M1676" s="5">
        <f>IFERROR(VLOOKUP(Tabla1[[#This Row],[FECHA]],'RECAUDOS DE COMPARENDOS'!A:D,4,FALSE),0)</f>
        <v>3</v>
      </c>
      <c r="N1676" s="9">
        <f>IFERROR(VLOOKUP(Tabla1[[#This Row],[FECHA]],'RECAUDOS DE COMPARENDOS'!A:D,3,FALSE),0)</f>
        <v>650550</v>
      </c>
      <c r="O1676" s="5">
        <f>IFERROR(VLOOKUP(Tabla1[[#This Row],[FECHA]],'RECAUDOS DE RESOLUCIONES'!A:D,4,FALSE),0)</f>
        <v>0</v>
      </c>
      <c r="P1676" s="9">
        <f>IFERROR(VLOOKUP(Tabla1[[#This Row],[FECHA]],'RECAUDOS DE RESOLUCIONES'!A:D,3,FALSE),0)</f>
        <v>0</v>
      </c>
      <c r="Q167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12</v>
      </c>
      <c r="R1676" s="9">
        <f>Tabla1[V. COMPARENDOS]-(Tabla1[V. EXONERACIONES]+Tabla1[[#This Row],[V. SIMIT CON RESOLUCION]]+Tabla1[[#This Row],[V. SIMIT SIN RESOLUCION]]+Tabla1[[#This Row],[V. RECAUDOS COMPARENDOS]]+Tabla1[[#This Row],[V. RECAUDOS RESOLUCIONES]])</f>
        <v>2501003</v>
      </c>
      <c r="S1676" s="11">
        <f>IFERROR(VLOOKUP(Tabla1[[#This Row],[FECHA]],'RECAUDOS LOCALES'!A:D,4,FALSE),0)</f>
        <v>0</v>
      </c>
      <c r="T1676" s="9">
        <f>IFERROR(VLOOKUP(Tabla1[[#This Row],[FECHA]],'RECAUDOS LOCALES'!A:D,3,FALSE),0)</f>
        <v>0</v>
      </c>
      <c r="U1676" s="11">
        <f>IFERROR(VLOOKUP(Tabla1[[#This Row],[FECHA]],'RECAUDOS EXTERNOS'!A:D,4,FALSE),0)</f>
        <v>0</v>
      </c>
      <c r="V1676" s="9">
        <f>IFERROR(VLOOKUP(Tabla1[[#This Row],[FECHA]],'RECAUDOS EXTERNOS'!A:D,3,FALSE),0)</f>
        <v>0</v>
      </c>
    </row>
    <row r="1677" spans="1:22" x14ac:dyDescent="0.25">
      <c r="A1677" s="1">
        <v>39236</v>
      </c>
      <c r="B1677" s="3" t="s">
        <v>4</v>
      </c>
      <c r="C1677" s="2">
        <v>39234</v>
      </c>
      <c r="D1677" s="5">
        <f>YEAR(Tabla1[[#This Row],[FECHA]])</f>
        <v>2007</v>
      </c>
      <c r="E1677" s="5">
        <f>IFERROR(VLOOKUP(Tabla1[[#This Row],[FECHA]],'COMPARENDOS TOTALES'!A:D,4,FALSE),0)</f>
        <v>9</v>
      </c>
      <c r="F1677" s="9">
        <f>IFERROR(VLOOKUP(Tabla1[[#This Row],[FECHA]],'COMPARENDOS TOTALES'!A:D,3,FALSE),0)</f>
        <v>2067303</v>
      </c>
      <c r="G1677" s="5">
        <f>IFERROR(VLOOKUP(Tabla1[[#This Row],[FECHA]],EXONERACIONES!A:D,4,FALSE),0)</f>
        <v>4</v>
      </c>
      <c r="H1677" s="9">
        <f>IFERROR(VLOOKUP(Tabla1[[#This Row],[FECHA]],EXONERACIONES!A:D,3,FALSE),0)</f>
        <v>867400</v>
      </c>
      <c r="I1677" s="5">
        <f>IFERROR(VLOOKUP(Tabla1[[#This Row],[FECHA]],'SIMIT CON RES'!A:D,4,FALSE),0)</f>
        <v>0</v>
      </c>
      <c r="J1677" s="9">
        <f>IFERROR(VLOOKUP(Tabla1[[#This Row],[FECHA]],'SIMIT CON RES'!A:D,3,FALSE),0)</f>
        <v>0</v>
      </c>
      <c r="K1677">
        <f>IFERROR(VLOOKUP(Tabla1[[#This Row],[FECHA]],'SIMIT SIN RES'!A:D,4,FALSE),0)</f>
        <v>0</v>
      </c>
      <c r="L1677" s="9">
        <f>IFERROR(VLOOKUP(Tabla1[[#This Row],[FECHA]],'SIMIT SIN RES'!A:D,3,FALSE),0)</f>
        <v>0</v>
      </c>
      <c r="M1677" s="5">
        <f>IFERROR(VLOOKUP(Tabla1[[#This Row],[FECHA]],'RECAUDOS DE COMPARENDOS'!A:D,4,FALSE),0)</f>
        <v>0</v>
      </c>
      <c r="N1677" s="9">
        <f>IFERROR(VLOOKUP(Tabla1[[#This Row],[FECHA]],'RECAUDOS DE COMPARENDOS'!A:D,3,FALSE),0)</f>
        <v>0</v>
      </c>
      <c r="O1677" s="5">
        <f>IFERROR(VLOOKUP(Tabla1[[#This Row],[FECHA]],'RECAUDOS DE RESOLUCIONES'!A:D,4,FALSE),0)</f>
        <v>0</v>
      </c>
      <c r="P1677" s="9">
        <f>IFERROR(VLOOKUP(Tabla1[[#This Row],[FECHA]],'RECAUDOS DE RESOLUCIONES'!A:D,3,FALSE),0)</f>
        <v>0</v>
      </c>
      <c r="Q167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1677" s="9">
        <f>Tabla1[V. COMPARENDOS]-(Tabla1[V. EXONERACIONES]+Tabla1[[#This Row],[V. SIMIT CON RESOLUCION]]+Tabla1[[#This Row],[V. SIMIT SIN RESOLUCION]]+Tabla1[[#This Row],[V. RECAUDOS COMPARENDOS]]+Tabla1[[#This Row],[V. RECAUDOS RESOLUCIONES]])</f>
        <v>1199903</v>
      </c>
      <c r="S1677" s="11">
        <f>IFERROR(VLOOKUP(Tabla1[[#This Row],[FECHA]],'RECAUDOS LOCALES'!A:D,4,FALSE),0)</f>
        <v>0</v>
      </c>
      <c r="T1677" s="9">
        <f>IFERROR(VLOOKUP(Tabla1[[#This Row],[FECHA]],'RECAUDOS LOCALES'!A:D,3,FALSE),0)</f>
        <v>0</v>
      </c>
      <c r="U1677" s="11">
        <f>IFERROR(VLOOKUP(Tabla1[[#This Row],[FECHA]],'RECAUDOS EXTERNOS'!A:D,4,FALSE),0)</f>
        <v>0</v>
      </c>
      <c r="V1677" s="9">
        <f>IFERROR(VLOOKUP(Tabla1[[#This Row],[FECHA]],'RECAUDOS EXTERNOS'!A:D,3,FALSE),0)</f>
        <v>0</v>
      </c>
    </row>
    <row r="1678" spans="1:22" x14ac:dyDescent="0.25">
      <c r="A1678" s="1">
        <v>39237</v>
      </c>
      <c r="B1678" s="3" t="s">
        <v>1</v>
      </c>
      <c r="C1678" s="2">
        <v>39234</v>
      </c>
      <c r="D1678" s="5">
        <f>YEAR(Tabla1[[#This Row],[FECHA]])</f>
        <v>2007</v>
      </c>
      <c r="E1678" s="5">
        <f>IFERROR(VLOOKUP(Tabla1[[#This Row],[FECHA]],'COMPARENDOS TOTALES'!A:D,4,FALSE),0)</f>
        <v>9</v>
      </c>
      <c r="F1678" s="9">
        <f>IFERROR(VLOOKUP(Tabla1[[#This Row],[FECHA]],'COMPARENDOS TOTALES'!A:D,3,FALSE),0)</f>
        <v>2399806</v>
      </c>
      <c r="G1678" s="5">
        <f>IFERROR(VLOOKUP(Tabla1[[#This Row],[FECHA]],EXONERACIONES!A:D,4,FALSE),0)</f>
        <v>7</v>
      </c>
      <c r="H1678" s="9">
        <f>IFERROR(VLOOKUP(Tabla1[[#This Row],[FECHA]],EXONERACIONES!A:D,3,FALSE),0)</f>
        <v>2168500</v>
      </c>
      <c r="I1678" s="5">
        <f>IFERROR(VLOOKUP(Tabla1[[#This Row],[FECHA]],'SIMIT CON RES'!A:D,4,FALSE),0)</f>
        <v>0</v>
      </c>
      <c r="J1678" s="9">
        <f>IFERROR(VLOOKUP(Tabla1[[#This Row],[FECHA]],'SIMIT CON RES'!A:D,3,FALSE),0)</f>
        <v>0</v>
      </c>
      <c r="K1678">
        <f>IFERROR(VLOOKUP(Tabla1[[#This Row],[FECHA]],'SIMIT SIN RES'!A:D,4,FALSE),0)</f>
        <v>0</v>
      </c>
      <c r="L1678" s="9">
        <f>IFERROR(VLOOKUP(Tabla1[[#This Row],[FECHA]],'SIMIT SIN RES'!A:D,3,FALSE),0)</f>
        <v>0</v>
      </c>
      <c r="M1678" s="5">
        <f>IFERROR(VLOOKUP(Tabla1[[#This Row],[FECHA]],'RECAUDOS DE COMPARENDOS'!A:D,4,FALSE),0)</f>
        <v>1</v>
      </c>
      <c r="N1678" s="9">
        <f>IFERROR(VLOOKUP(Tabla1[[#This Row],[FECHA]],'RECAUDOS DE COMPARENDOS'!A:D,3,FALSE),0)</f>
        <v>115653</v>
      </c>
      <c r="O1678" s="5">
        <f>IFERROR(VLOOKUP(Tabla1[[#This Row],[FECHA]],'RECAUDOS DE RESOLUCIONES'!A:D,4,FALSE),0)</f>
        <v>0</v>
      </c>
      <c r="P1678" s="9">
        <f>IFERROR(VLOOKUP(Tabla1[[#This Row],[FECHA]],'RECAUDOS DE RESOLUCIONES'!A:D,3,FALSE),0)</f>
        <v>0</v>
      </c>
      <c r="Q167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1678" s="9">
        <f>Tabla1[V. COMPARENDOS]-(Tabla1[V. EXONERACIONES]+Tabla1[[#This Row],[V. SIMIT CON RESOLUCION]]+Tabla1[[#This Row],[V. SIMIT SIN RESOLUCION]]+Tabla1[[#This Row],[V. RECAUDOS COMPARENDOS]]+Tabla1[[#This Row],[V. RECAUDOS RESOLUCIONES]])</f>
        <v>115653</v>
      </c>
      <c r="S1678" s="11">
        <f>IFERROR(VLOOKUP(Tabla1[[#This Row],[FECHA]],'RECAUDOS LOCALES'!A:D,4,FALSE),0)</f>
        <v>0</v>
      </c>
      <c r="T1678" s="9">
        <f>IFERROR(VLOOKUP(Tabla1[[#This Row],[FECHA]],'RECAUDOS LOCALES'!A:D,3,FALSE),0)</f>
        <v>0</v>
      </c>
      <c r="U1678" s="11">
        <f>IFERROR(VLOOKUP(Tabla1[[#This Row],[FECHA]],'RECAUDOS EXTERNOS'!A:D,4,FALSE),0)</f>
        <v>3</v>
      </c>
      <c r="V1678" s="9">
        <f>IFERROR(VLOOKUP(Tabla1[[#This Row],[FECHA]],'RECAUDOS EXTERNOS'!A:D,3,FALSE),0)</f>
        <v>755972</v>
      </c>
    </row>
    <row r="1679" spans="1:22" x14ac:dyDescent="0.25">
      <c r="A1679" s="1">
        <v>39238</v>
      </c>
      <c r="B1679" s="3" t="s">
        <v>2</v>
      </c>
      <c r="C1679" s="2">
        <v>39234</v>
      </c>
      <c r="D1679" s="5">
        <f>YEAR(Tabla1[[#This Row],[FECHA]])</f>
        <v>2007</v>
      </c>
      <c r="E1679" s="5">
        <f>IFERROR(VLOOKUP(Tabla1[[#This Row],[FECHA]],'COMPARENDOS TOTALES'!A:D,4,FALSE),0)</f>
        <v>13</v>
      </c>
      <c r="F1679" s="9">
        <f>IFERROR(VLOOKUP(Tabla1[[#This Row],[FECHA]],'COMPARENDOS TOTALES'!A:D,3,FALSE),0)</f>
        <v>3686450</v>
      </c>
      <c r="G1679" s="5">
        <f>IFERROR(VLOOKUP(Tabla1[[#This Row],[FECHA]],EXONERACIONES!A:D,4,FALSE),0)</f>
        <v>8</v>
      </c>
      <c r="H1679" s="9">
        <f>IFERROR(VLOOKUP(Tabla1[[#This Row],[FECHA]],EXONERACIONES!A:D,3,FALSE),0)</f>
        <v>2168500</v>
      </c>
      <c r="I1679" s="5">
        <f>IFERROR(VLOOKUP(Tabla1[[#This Row],[FECHA]],'SIMIT CON RES'!A:D,4,FALSE),0)</f>
        <v>0</v>
      </c>
      <c r="J1679" s="9">
        <f>IFERROR(VLOOKUP(Tabla1[[#This Row],[FECHA]],'SIMIT CON RES'!A:D,3,FALSE),0)</f>
        <v>0</v>
      </c>
      <c r="K1679">
        <f>IFERROR(VLOOKUP(Tabla1[[#This Row],[FECHA]],'SIMIT SIN RES'!A:D,4,FALSE),0)</f>
        <v>0</v>
      </c>
      <c r="L1679" s="9">
        <f>IFERROR(VLOOKUP(Tabla1[[#This Row],[FECHA]],'SIMIT SIN RES'!A:D,3,FALSE),0)</f>
        <v>0</v>
      </c>
      <c r="M1679" s="5">
        <f>IFERROR(VLOOKUP(Tabla1[[#This Row],[FECHA]],'RECAUDOS DE COMPARENDOS'!A:D,4,FALSE),0)</f>
        <v>1</v>
      </c>
      <c r="N1679" s="9">
        <f>IFERROR(VLOOKUP(Tabla1[[#This Row],[FECHA]],'RECAUDOS DE COMPARENDOS'!A:D,3,FALSE),0)</f>
        <v>216850</v>
      </c>
      <c r="O1679" s="5">
        <f>IFERROR(VLOOKUP(Tabla1[[#This Row],[FECHA]],'RECAUDOS DE RESOLUCIONES'!A:D,4,FALSE),0)</f>
        <v>0</v>
      </c>
      <c r="P1679" s="9">
        <f>IFERROR(VLOOKUP(Tabla1[[#This Row],[FECHA]],'RECAUDOS DE RESOLUCIONES'!A:D,3,FALSE),0)</f>
        <v>0</v>
      </c>
      <c r="Q167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1679" s="9">
        <f>Tabla1[V. COMPARENDOS]-(Tabla1[V. EXONERACIONES]+Tabla1[[#This Row],[V. SIMIT CON RESOLUCION]]+Tabla1[[#This Row],[V. SIMIT SIN RESOLUCION]]+Tabla1[[#This Row],[V. RECAUDOS COMPARENDOS]]+Tabla1[[#This Row],[V. RECAUDOS RESOLUCIONES]])</f>
        <v>1301100</v>
      </c>
      <c r="S1679" s="11">
        <f>IFERROR(VLOOKUP(Tabla1[[#This Row],[FECHA]],'RECAUDOS LOCALES'!A:D,4,FALSE),0)</f>
        <v>3</v>
      </c>
      <c r="T1679" s="9">
        <f>IFERROR(VLOOKUP(Tabla1[[#This Row],[FECHA]],'RECAUDOS LOCALES'!A:D,3,FALSE),0)</f>
        <v>333698</v>
      </c>
      <c r="U1679" s="11">
        <f>IFERROR(VLOOKUP(Tabla1[[#This Row],[FECHA]],'RECAUDOS EXTERNOS'!A:D,4,FALSE),0)</f>
        <v>2</v>
      </c>
      <c r="V1679" s="9">
        <f>IFERROR(VLOOKUP(Tabla1[[#This Row],[FECHA]],'RECAUDOS EXTERNOS'!A:D,3,FALSE),0)</f>
        <v>600105</v>
      </c>
    </row>
    <row r="1680" spans="1:22" x14ac:dyDescent="0.25">
      <c r="A1680" s="1">
        <v>39239</v>
      </c>
      <c r="B1680" s="3" t="s">
        <v>3</v>
      </c>
      <c r="C1680" s="2">
        <v>39234</v>
      </c>
      <c r="D1680" s="5">
        <f>YEAR(Tabla1[[#This Row],[FECHA]])</f>
        <v>2007</v>
      </c>
      <c r="E1680" s="5">
        <f>IFERROR(VLOOKUP(Tabla1[[#This Row],[FECHA]],'COMPARENDOS TOTALES'!A:D,4,FALSE),0)</f>
        <v>12</v>
      </c>
      <c r="F1680" s="9">
        <f>IFERROR(VLOOKUP(Tabla1[[#This Row],[FECHA]],'COMPARENDOS TOTALES'!A:D,3,FALSE),0)</f>
        <v>3252750</v>
      </c>
      <c r="G1680" s="5">
        <f>IFERROR(VLOOKUP(Tabla1[[#This Row],[FECHA]],EXONERACIONES!A:D,4,FALSE),0)</f>
        <v>4</v>
      </c>
      <c r="H1680" s="9">
        <f>IFERROR(VLOOKUP(Tabla1[[#This Row],[FECHA]],EXONERACIONES!A:D,3,FALSE),0)</f>
        <v>1084250</v>
      </c>
      <c r="I1680" s="5">
        <f>IFERROR(VLOOKUP(Tabla1[[#This Row],[FECHA]],'SIMIT CON RES'!A:D,4,FALSE),0)</f>
        <v>0</v>
      </c>
      <c r="J1680" s="9">
        <f>IFERROR(VLOOKUP(Tabla1[[#This Row],[FECHA]],'SIMIT CON RES'!A:D,3,FALSE),0)</f>
        <v>0</v>
      </c>
      <c r="K1680">
        <f>IFERROR(VLOOKUP(Tabla1[[#This Row],[FECHA]],'SIMIT SIN RES'!A:D,4,FALSE),0)</f>
        <v>0</v>
      </c>
      <c r="L1680" s="9">
        <f>IFERROR(VLOOKUP(Tabla1[[#This Row],[FECHA]],'SIMIT SIN RES'!A:D,3,FALSE),0)</f>
        <v>0</v>
      </c>
      <c r="M1680" s="5">
        <f>IFERROR(VLOOKUP(Tabla1[[#This Row],[FECHA]],'RECAUDOS DE COMPARENDOS'!A:D,4,FALSE),0)</f>
        <v>2</v>
      </c>
      <c r="N1680" s="9">
        <f>IFERROR(VLOOKUP(Tabla1[[#This Row],[FECHA]],'RECAUDOS DE COMPARENDOS'!A:D,3,FALSE),0)</f>
        <v>433700</v>
      </c>
      <c r="O1680" s="5">
        <f>IFERROR(VLOOKUP(Tabla1[[#This Row],[FECHA]],'RECAUDOS DE RESOLUCIONES'!A:D,4,FALSE),0)</f>
        <v>0</v>
      </c>
      <c r="P1680" s="9">
        <f>IFERROR(VLOOKUP(Tabla1[[#This Row],[FECHA]],'RECAUDOS DE RESOLUCIONES'!A:D,3,FALSE),0)</f>
        <v>0</v>
      </c>
      <c r="Q168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1680" s="9">
        <f>Tabla1[V. COMPARENDOS]-(Tabla1[V. EXONERACIONES]+Tabla1[[#This Row],[V. SIMIT CON RESOLUCION]]+Tabla1[[#This Row],[V. SIMIT SIN RESOLUCION]]+Tabla1[[#This Row],[V. RECAUDOS COMPARENDOS]]+Tabla1[[#This Row],[V. RECAUDOS RESOLUCIONES]])</f>
        <v>1734800</v>
      </c>
      <c r="S1680" s="11">
        <f>IFERROR(VLOOKUP(Tabla1[[#This Row],[FECHA]],'RECAUDOS LOCALES'!A:D,4,FALSE),0)</f>
        <v>3</v>
      </c>
      <c r="T1680" s="9">
        <f>IFERROR(VLOOKUP(Tabla1[[#This Row],[FECHA]],'RECAUDOS LOCALES'!A:D,3,FALSE),0)</f>
        <v>341886</v>
      </c>
      <c r="U1680" s="11">
        <f>IFERROR(VLOOKUP(Tabla1[[#This Row],[FECHA]],'RECAUDOS EXTERNOS'!A:D,4,FALSE),0)</f>
        <v>8</v>
      </c>
      <c r="V1680" s="9">
        <f>IFERROR(VLOOKUP(Tabla1[[#This Row],[FECHA]],'RECAUDOS EXTERNOS'!A:D,3,FALSE),0)</f>
        <v>1641574</v>
      </c>
    </row>
    <row r="1681" spans="1:22" x14ac:dyDescent="0.25">
      <c r="A1681" s="1">
        <v>39240</v>
      </c>
      <c r="B1681" s="3" t="s">
        <v>6</v>
      </c>
      <c r="C1681" s="2">
        <v>39234</v>
      </c>
      <c r="D1681" s="5">
        <f>YEAR(Tabla1[[#This Row],[FECHA]])</f>
        <v>2007</v>
      </c>
      <c r="E1681" s="5">
        <f>IFERROR(VLOOKUP(Tabla1[[#This Row],[FECHA]],'COMPARENDOS TOTALES'!A:D,4,FALSE),0)</f>
        <v>31</v>
      </c>
      <c r="F1681" s="9">
        <f>IFERROR(VLOOKUP(Tabla1[[#This Row],[FECHA]],'COMPARENDOS TOTALES'!A:D,3,FALSE),0)</f>
        <v>9555856</v>
      </c>
      <c r="G1681" s="5">
        <f>IFERROR(VLOOKUP(Tabla1[[#This Row],[FECHA]],EXONERACIONES!A:D,4,FALSE),0)</f>
        <v>19</v>
      </c>
      <c r="H1681" s="9">
        <f>IFERROR(VLOOKUP(Tabla1[[#This Row],[FECHA]],EXONERACIONES!A:D,3,FALSE),0)</f>
        <v>5970603</v>
      </c>
      <c r="I1681" s="5">
        <f>IFERROR(VLOOKUP(Tabla1[[#This Row],[FECHA]],'SIMIT CON RES'!A:D,4,FALSE),0)</f>
        <v>1</v>
      </c>
      <c r="J1681" s="9">
        <f>IFERROR(VLOOKUP(Tabla1[[#This Row],[FECHA]],'SIMIT CON RES'!A:D,3,FALSE),0)</f>
        <v>216850</v>
      </c>
      <c r="K1681">
        <f>IFERROR(VLOOKUP(Tabla1[[#This Row],[FECHA]],'SIMIT SIN RES'!A:D,4,FALSE),0)</f>
        <v>0</v>
      </c>
      <c r="L1681" s="9">
        <f>IFERROR(VLOOKUP(Tabla1[[#This Row],[FECHA]],'SIMIT SIN RES'!A:D,3,FALSE),0)</f>
        <v>0</v>
      </c>
      <c r="M1681" s="5">
        <f>IFERROR(VLOOKUP(Tabla1[[#This Row],[FECHA]],'RECAUDOS DE COMPARENDOS'!A:D,4,FALSE),0)</f>
        <v>1</v>
      </c>
      <c r="N1681" s="9">
        <f>IFERROR(VLOOKUP(Tabla1[[#This Row],[FECHA]],'RECAUDOS DE COMPARENDOS'!A:D,3,FALSE),0)</f>
        <v>115653</v>
      </c>
      <c r="O1681" s="5">
        <f>IFERROR(VLOOKUP(Tabla1[[#This Row],[FECHA]],'RECAUDOS DE RESOLUCIONES'!A:D,4,FALSE),0)</f>
        <v>0</v>
      </c>
      <c r="P1681" s="9">
        <f>IFERROR(VLOOKUP(Tabla1[[#This Row],[FECHA]],'RECAUDOS DE RESOLUCIONES'!A:D,3,FALSE),0)</f>
        <v>0</v>
      </c>
      <c r="Q168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10</v>
      </c>
      <c r="R1681" s="9">
        <f>Tabla1[V. COMPARENDOS]-(Tabla1[V. EXONERACIONES]+Tabla1[[#This Row],[V. SIMIT CON RESOLUCION]]+Tabla1[[#This Row],[V. SIMIT SIN RESOLUCION]]+Tabla1[[#This Row],[V. RECAUDOS COMPARENDOS]]+Tabla1[[#This Row],[V. RECAUDOS RESOLUCIONES]])</f>
        <v>3252750</v>
      </c>
      <c r="S1681" s="11">
        <f>IFERROR(VLOOKUP(Tabla1[[#This Row],[FECHA]],'RECAUDOS LOCALES'!A:D,4,FALSE),0)</f>
        <v>0</v>
      </c>
      <c r="T1681" s="9">
        <f>IFERROR(VLOOKUP(Tabla1[[#This Row],[FECHA]],'RECAUDOS LOCALES'!A:D,3,FALSE),0)</f>
        <v>0</v>
      </c>
      <c r="U1681" s="11">
        <f>IFERROR(VLOOKUP(Tabla1[[#This Row],[FECHA]],'RECAUDOS EXTERNOS'!A:D,4,FALSE),0)</f>
        <v>6</v>
      </c>
      <c r="V1681" s="9">
        <f>IFERROR(VLOOKUP(Tabla1[[#This Row],[FECHA]],'RECAUDOS EXTERNOS'!A:D,3,FALSE),0)</f>
        <v>1704300</v>
      </c>
    </row>
    <row r="1682" spans="1:22" x14ac:dyDescent="0.25">
      <c r="A1682" s="1">
        <v>39241</v>
      </c>
      <c r="B1682" s="3" t="s">
        <v>0</v>
      </c>
      <c r="C1682" s="2">
        <v>39234</v>
      </c>
      <c r="D1682" s="5">
        <f>YEAR(Tabla1[[#This Row],[FECHA]])</f>
        <v>2007</v>
      </c>
      <c r="E1682" s="5">
        <f>IFERROR(VLOOKUP(Tabla1[[#This Row],[FECHA]],'COMPARENDOS TOTALES'!A:D,4,FALSE),0)</f>
        <v>18</v>
      </c>
      <c r="F1682" s="9">
        <f>IFERROR(VLOOKUP(Tabla1[[#This Row],[FECHA]],'COMPARENDOS TOTALES'!A:D,3,FALSE),0)</f>
        <v>5204400</v>
      </c>
      <c r="G1682" s="5">
        <f>IFERROR(VLOOKUP(Tabla1[[#This Row],[FECHA]],EXONERACIONES!A:D,4,FALSE),0)</f>
        <v>11</v>
      </c>
      <c r="H1682" s="9">
        <f>IFERROR(VLOOKUP(Tabla1[[#This Row],[FECHA]],EXONERACIONES!A:D,3,FALSE),0)</f>
        <v>3252750</v>
      </c>
      <c r="I1682" s="5">
        <f>IFERROR(VLOOKUP(Tabla1[[#This Row],[FECHA]],'SIMIT CON RES'!A:D,4,FALSE),0)</f>
        <v>0</v>
      </c>
      <c r="J1682" s="9">
        <f>IFERROR(VLOOKUP(Tabla1[[#This Row],[FECHA]],'SIMIT CON RES'!A:D,3,FALSE),0)</f>
        <v>0</v>
      </c>
      <c r="K1682">
        <f>IFERROR(VLOOKUP(Tabla1[[#This Row],[FECHA]],'SIMIT SIN RES'!A:D,4,FALSE),0)</f>
        <v>0</v>
      </c>
      <c r="L1682" s="9">
        <f>IFERROR(VLOOKUP(Tabla1[[#This Row],[FECHA]],'SIMIT SIN RES'!A:D,3,FALSE),0)</f>
        <v>0</v>
      </c>
      <c r="M1682" s="5">
        <f>IFERROR(VLOOKUP(Tabla1[[#This Row],[FECHA]],'RECAUDOS DE COMPARENDOS'!A:D,4,FALSE),0)</f>
        <v>5</v>
      </c>
      <c r="N1682" s="9">
        <f>IFERROR(VLOOKUP(Tabla1[[#This Row],[FECHA]],'RECAUDOS DE COMPARENDOS'!A:D,3,FALSE),0)</f>
        <v>1301100</v>
      </c>
      <c r="O1682" s="5">
        <f>IFERROR(VLOOKUP(Tabla1[[#This Row],[FECHA]],'RECAUDOS DE RESOLUCIONES'!A:D,4,FALSE),0)</f>
        <v>0</v>
      </c>
      <c r="P1682" s="9">
        <f>IFERROR(VLOOKUP(Tabla1[[#This Row],[FECHA]],'RECAUDOS DE RESOLUCIONES'!A:D,3,FALSE),0)</f>
        <v>0</v>
      </c>
      <c r="Q168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1682" s="9">
        <f>Tabla1[V. COMPARENDOS]-(Tabla1[V. EXONERACIONES]+Tabla1[[#This Row],[V. SIMIT CON RESOLUCION]]+Tabla1[[#This Row],[V. SIMIT SIN RESOLUCION]]+Tabla1[[#This Row],[V. RECAUDOS COMPARENDOS]]+Tabla1[[#This Row],[V. RECAUDOS RESOLUCIONES]])</f>
        <v>650550</v>
      </c>
      <c r="S1682" s="11">
        <f>IFERROR(VLOOKUP(Tabla1[[#This Row],[FECHA]],'RECAUDOS LOCALES'!A:D,4,FALSE),0)</f>
        <v>10</v>
      </c>
      <c r="T1682" s="9">
        <f>IFERROR(VLOOKUP(Tabla1[[#This Row],[FECHA]],'RECAUDOS LOCALES'!A:D,3,FALSE),0)</f>
        <v>1310637</v>
      </c>
      <c r="U1682" s="11">
        <f>IFERROR(VLOOKUP(Tabla1[[#This Row],[FECHA]],'RECAUDOS EXTERNOS'!A:D,4,FALSE),0)</f>
        <v>6</v>
      </c>
      <c r="V1682" s="9">
        <f>IFERROR(VLOOKUP(Tabla1[[#This Row],[FECHA]],'RECAUDOS EXTERNOS'!A:D,3,FALSE),0)</f>
        <v>1390187</v>
      </c>
    </row>
    <row r="1683" spans="1:22" x14ac:dyDescent="0.25">
      <c r="A1683" s="1">
        <v>39242</v>
      </c>
      <c r="B1683" s="3" t="s">
        <v>5</v>
      </c>
      <c r="C1683" s="2">
        <v>39234</v>
      </c>
      <c r="D1683" s="5">
        <f>YEAR(Tabla1[[#This Row],[FECHA]])</f>
        <v>2007</v>
      </c>
      <c r="E1683" s="5">
        <f>IFERROR(VLOOKUP(Tabla1[[#This Row],[FECHA]],'COMPARENDOS TOTALES'!A:D,4,FALSE),0)</f>
        <v>24</v>
      </c>
      <c r="F1683" s="9">
        <f>IFERROR(VLOOKUP(Tabla1[[#This Row],[FECHA]],'COMPARENDOS TOTALES'!A:D,3,FALSE),0)</f>
        <v>5854950</v>
      </c>
      <c r="G1683" s="5">
        <f>IFERROR(VLOOKUP(Tabla1[[#This Row],[FECHA]],EXONERACIONES!A:D,4,FALSE),0)</f>
        <v>11</v>
      </c>
      <c r="H1683" s="9">
        <f>IFERROR(VLOOKUP(Tabla1[[#This Row],[FECHA]],EXONERACIONES!A:D,3,FALSE),0)</f>
        <v>2602200</v>
      </c>
      <c r="I1683" s="5">
        <f>IFERROR(VLOOKUP(Tabla1[[#This Row],[FECHA]],'SIMIT CON RES'!A:D,4,FALSE),0)</f>
        <v>0</v>
      </c>
      <c r="J1683" s="9">
        <f>IFERROR(VLOOKUP(Tabla1[[#This Row],[FECHA]],'SIMIT CON RES'!A:D,3,FALSE),0)</f>
        <v>0</v>
      </c>
      <c r="K1683">
        <f>IFERROR(VLOOKUP(Tabla1[[#This Row],[FECHA]],'SIMIT SIN RES'!A:D,4,FALSE),0)</f>
        <v>0</v>
      </c>
      <c r="L1683" s="9">
        <f>IFERROR(VLOOKUP(Tabla1[[#This Row],[FECHA]],'SIMIT SIN RES'!A:D,3,FALSE),0)</f>
        <v>0</v>
      </c>
      <c r="M1683" s="5">
        <f>IFERROR(VLOOKUP(Tabla1[[#This Row],[FECHA]],'RECAUDOS DE COMPARENDOS'!A:D,4,FALSE),0)</f>
        <v>4</v>
      </c>
      <c r="N1683" s="9">
        <f>IFERROR(VLOOKUP(Tabla1[[#This Row],[FECHA]],'RECAUDOS DE COMPARENDOS'!A:D,3,FALSE),0)</f>
        <v>867400</v>
      </c>
      <c r="O1683" s="5">
        <f>IFERROR(VLOOKUP(Tabla1[[#This Row],[FECHA]],'RECAUDOS DE RESOLUCIONES'!A:D,4,FALSE),0)</f>
        <v>0</v>
      </c>
      <c r="P1683" s="9">
        <f>IFERROR(VLOOKUP(Tabla1[[#This Row],[FECHA]],'RECAUDOS DE RESOLUCIONES'!A:D,3,FALSE),0)</f>
        <v>0</v>
      </c>
      <c r="Q168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9</v>
      </c>
      <c r="R1683" s="9">
        <f>Tabla1[V. COMPARENDOS]-(Tabla1[V. EXONERACIONES]+Tabla1[[#This Row],[V. SIMIT CON RESOLUCION]]+Tabla1[[#This Row],[V. SIMIT SIN RESOLUCION]]+Tabla1[[#This Row],[V. RECAUDOS COMPARENDOS]]+Tabla1[[#This Row],[V. RECAUDOS RESOLUCIONES]])</f>
        <v>2385350</v>
      </c>
      <c r="S1683" s="11">
        <f>IFERROR(VLOOKUP(Tabla1[[#This Row],[FECHA]],'RECAUDOS LOCALES'!A:D,4,FALSE),0)</f>
        <v>0</v>
      </c>
      <c r="T1683" s="9">
        <f>IFERROR(VLOOKUP(Tabla1[[#This Row],[FECHA]],'RECAUDOS LOCALES'!A:D,3,FALSE),0)</f>
        <v>0</v>
      </c>
      <c r="U1683" s="11">
        <f>IFERROR(VLOOKUP(Tabla1[[#This Row],[FECHA]],'RECAUDOS EXTERNOS'!A:D,4,FALSE),0)</f>
        <v>0</v>
      </c>
      <c r="V1683" s="9">
        <f>IFERROR(VLOOKUP(Tabla1[[#This Row],[FECHA]],'RECAUDOS EXTERNOS'!A:D,3,FALSE),0)</f>
        <v>0</v>
      </c>
    </row>
    <row r="1684" spans="1:22" x14ac:dyDescent="0.25">
      <c r="A1684" s="1">
        <v>39243</v>
      </c>
      <c r="B1684" s="3" t="s">
        <v>4</v>
      </c>
      <c r="C1684" s="2">
        <v>39234</v>
      </c>
      <c r="D1684" s="5">
        <f>YEAR(Tabla1[[#This Row],[FECHA]])</f>
        <v>2007</v>
      </c>
      <c r="E1684" s="5">
        <f>IFERROR(VLOOKUP(Tabla1[[#This Row],[FECHA]],'COMPARENDOS TOTALES'!A:D,4,FALSE),0)</f>
        <v>13</v>
      </c>
      <c r="F1684" s="9">
        <f>IFERROR(VLOOKUP(Tabla1[[#This Row],[FECHA]],'COMPARENDOS TOTALES'!A:D,3,FALSE),0)</f>
        <v>3469600</v>
      </c>
      <c r="G1684" s="5">
        <f>IFERROR(VLOOKUP(Tabla1[[#This Row],[FECHA]],EXONERACIONES!A:D,4,FALSE),0)</f>
        <v>5</v>
      </c>
      <c r="H1684" s="9">
        <f>IFERROR(VLOOKUP(Tabla1[[#This Row],[FECHA]],EXONERACIONES!A:D,3,FALSE),0)</f>
        <v>1301100</v>
      </c>
      <c r="I1684" s="5">
        <f>IFERROR(VLOOKUP(Tabla1[[#This Row],[FECHA]],'SIMIT CON RES'!A:D,4,FALSE),0)</f>
        <v>0</v>
      </c>
      <c r="J1684" s="9">
        <f>IFERROR(VLOOKUP(Tabla1[[#This Row],[FECHA]],'SIMIT CON RES'!A:D,3,FALSE),0)</f>
        <v>0</v>
      </c>
      <c r="K1684">
        <f>IFERROR(VLOOKUP(Tabla1[[#This Row],[FECHA]],'SIMIT SIN RES'!A:D,4,FALSE),0)</f>
        <v>0</v>
      </c>
      <c r="L1684" s="9">
        <f>IFERROR(VLOOKUP(Tabla1[[#This Row],[FECHA]],'SIMIT SIN RES'!A:D,3,FALSE),0)</f>
        <v>0</v>
      </c>
      <c r="M1684" s="5">
        <f>IFERROR(VLOOKUP(Tabla1[[#This Row],[FECHA]],'RECAUDOS DE COMPARENDOS'!A:D,4,FALSE),0)</f>
        <v>1</v>
      </c>
      <c r="N1684" s="9">
        <f>IFERROR(VLOOKUP(Tabla1[[#This Row],[FECHA]],'RECAUDOS DE COMPARENDOS'!A:D,3,FALSE),0)</f>
        <v>216850</v>
      </c>
      <c r="O1684" s="5">
        <f>IFERROR(VLOOKUP(Tabla1[[#This Row],[FECHA]],'RECAUDOS DE RESOLUCIONES'!A:D,4,FALSE),0)</f>
        <v>0</v>
      </c>
      <c r="P1684" s="9">
        <f>IFERROR(VLOOKUP(Tabla1[[#This Row],[FECHA]],'RECAUDOS DE RESOLUCIONES'!A:D,3,FALSE),0)</f>
        <v>0</v>
      </c>
      <c r="Q168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7</v>
      </c>
      <c r="R1684" s="9">
        <f>Tabla1[V. COMPARENDOS]-(Tabla1[V. EXONERACIONES]+Tabla1[[#This Row],[V. SIMIT CON RESOLUCION]]+Tabla1[[#This Row],[V. SIMIT SIN RESOLUCION]]+Tabla1[[#This Row],[V. RECAUDOS COMPARENDOS]]+Tabla1[[#This Row],[V. RECAUDOS RESOLUCIONES]])</f>
        <v>1951650</v>
      </c>
      <c r="S1684" s="11">
        <f>IFERROR(VLOOKUP(Tabla1[[#This Row],[FECHA]],'RECAUDOS LOCALES'!A:D,4,FALSE),0)</f>
        <v>0</v>
      </c>
      <c r="T1684" s="9">
        <f>IFERROR(VLOOKUP(Tabla1[[#This Row],[FECHA]],'RECAUDOS LOCALES'!A:D,3,FALSE),0)</f>
        <v>0</v>
      </c>
      <c r="U1684" s="11">
        <f>IFERROR(VLOOKUP(Tabla1[[#This Row],[FECHA]],'RECAUDOS EXTERNOS'!A:D,4,FALSE),0)</f>
        <v>0</v>
      </c>
      <c r="V1684" s="9">
        <f>IFERROR(VLOOKUP(Tabla1[[#This Row],[FECHA]],'RECAUDOS EXTERNOS'!A:D,3,FALSE),0)</f>
        <v>0</v>
      </c>
    </row>
    <row r="1685" spans="1:22" x14ac:dyDescent="0.25">
      <c r="A1685" s="1">
        <v>39244</v>
      </c>
      <c r="B1685" s="3" t="s">
        <v>1</v>
      </c>
      <c r="C1685" s="2">
        <v>39234</v>
      </c>
      <c r="D1685" s="5">
        <f>YEAR(Tabla1[[#This Row],[FECHA]])</f>
        <v>2007</v>
      </c>
      <c r="E1685" s="5">
        <f>IFERROR(VLOOKUP(Tabla1[[#This Row],[FECHA]],'COMPARENDOS TOTALES'!A:D,4,FALSE),0)</f>
        <v>16</v>
      </c>
      <c r="F1685" s="9">
        <f>IFERROR(VLOOKUP(Tabla1[[#This Row],[FECHA]],'COMPARENDOS TOTALES'!A:D,3,FALSE),0)</f>
        <v>3700906</v>
      </c>
      <c r="G1685" s="5">
        <f>IFERROR(VLOOKUP(Tabla1[[#This Row],[FECHA]],EXONERACIONES!A:D,4,FALSE),0)</f>
        <v>5</v>
      </c>
      <c r="H1685" s="9">
        <f>IFERROR(VLOOKUP(Tabla1[[#This Row],[FECHA]],EXONERACIONES!A:D,3,FALSE),0)</f>
        <v>1301100</v>
      </c>
      <c r="I1685" s="5">
        <f>IFERROR(VLOOKUP(Tabla1[[#This Row],[FECHA]],'SIMIT CON RES'!A:D,4,FALSE),0)</f>
        <v>0</v>
      </c>
      <c r="J1685" s="9">
        <f>IFERROR(VLOOKUP(Tabla1[[#This Row],[FECHA]],'SIMIT CON RES'!A:D,3,FALSE),0)</f>
        <v>0</v>
      </c>
      <c r="K1685">
        <f>IFERROR(VLOOKUP(Tabla1[[#This Row],[FECHA]],'SIMIT SIN RES'!A:D,4,FALSE),0)</f>
        <v>0</v>
      </c>
      <c r="L1685" s="9">
        <f>IFERROR(VLOOKUP(Tabla1[[#This Row],[FECHA]],'SIMIT SIN RES'!A:D,3,FALSE),0)</f>
        <v>0</v>
      </c>
      <c r="M1685" s="5">
        <f>IFERROR(VLOOKUP(Tabla1[[#This Row],[FECHA]],'RECAUDOS DE COMPARENDOS'!A:D,4,FALSE),0)</f>
        <v>1</v>
      </c>
      <c r="N1685" s="9">
        <f>IFERROR(VLOOKUP(Tabla1[[#This Row],[FECHA]],'RECAUDOS DE COMPARENDOS'!A:D,3,FALSE),0)</f>
        <v>216850</v>
      </c>
      <c r="O1685" s="5">
        <f>IFERROR(VLOOKUP(Tabla1[[#This Row],[FECHA]],'RECAUDOS DE RESOLUCIONES'!A:D,4,FALSE),0)</f>
        <v>1</v>
      </c>
      <c r="P1685" s="9">
        <f>IFERROR(VLOOKUP(Tabla1[[#This Row],[FECHA]],'RECAUDOS DE RESOLUCIONES'!A:D,3,FALSE),0)</f>
        <v>115653</v>
      </c>
      <c r="Q168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9</v>
      </c>
      <c r="R1685" s="9">
        <f>Tabla1[V. COMPARENDOS]-(Tabla1[V. EXONERACIONES]+Tabla1[[#This Row],[V. SIMIT CON RESOLUCION]]+Tabla1[[#This Row],[V. SIMIT SIN RESOLUCION]]+Tabla1[[#This Row],[V. RECAUDOS COMPARENDOS]]+Tabla1[[#This Row],[V. RECAUDOS RESOLUCIONES]])</f>
        <v>2067303</v>
      </c>
      <c r="S1685" s="11">
        <f>IFERROR(VLOOKUP(Tabla1[[#This Row],[FECHA]],'RECAUDOS LOCALES'!A:D,4,FALSE),0)</f>
        <v>0</v>
      </c>
      <c r="T1685" s="9">
        <f>IFERROR(VLOOKUP(Tabla1[[#This Row],[FECHA]],'RECAUDOS LOCALES'!A:D,3,FALSE),0)</f>
        <v>0</v>
      </c>
      <c r="U1685" s="11">
        <f>IFERROR(VLOOKUP(Tabla1[[#This Row],[FECHA]],'RECAUDOS EXTERNOS'!A:D,4,FALSE),0)</f>
        <v>0</v>
      </c>
      <c r="V1685" s="9">
        <f>IFERROR(VLOOKUP(Tabla1[[#This Row],[FECHA]],'RECAUDOS EXTERNOS'!A:D,3,FALSE),0)</f>
        <v>0</v>
      </c>
    </row>
    <row r="1686" spans="1:22" x14ac:dyDescent="0.25">
      <c r="A1686" s="1">
        <v>39245</v>
      </c>
      <c r="B1686" s="3" t="s">
        <v>2</v>
      </c>
      <c r="C1686" s="2">
        <v>39234</v>
      </c>
      <c r="D1686" s="5">
        <f>YEAR(Tabla1[[#This Row],[FECHA]])</f>
        <v>2007</v>
      </c>
      <c r="E1686" s="5">
        <f>IFERROR(VLOOKUP(Tabla1[[#This Row],[FECHA]],'COMPARENDOS TOTALES'!A:D,4,FALSE),0)</f>
        <v>8</v>
      </c>
      <c r="F1686" s="9">
        <f>IFERROR(VLOOKUP(Tabla1[[#This Row],[FECHA]],'COMPARENDOS TOTALES'!A:D,3,FALSE),0)</f>
        <v>2602200</v>
      </c>
      <c r="G1686" s="5">
        <f>IFERROR(VLOOKUP(Tabla1[[#This Row],[FECHA]],EXONERACIONES!A:D,4,FALSE),0)</f>
        <v>5</v>
      </c>
      <c r="H1686" s="9">
        <f>IFERROR(VLOOKUP(Tabla1[[#This Row],[FECHA]],EXONERACIONES!A:D,3,FALSE),0)</f>
        <v>1734800</v>
      </c>
      <c r="I1686" s="5">
        <f>IFERROR(VLOOKUP(Tabla1[[#This Row],[FECHA]],'SIMIT CON RES'!A:D,4,FALSE),0)</f>
        <v>0</v>
      </c>
      <c r="J1686" s="9">
        <f>IFERROR(VLOOKUP(Tabla1[[#This Row],[FECHA]],'SIMIT CON RES'!A:D,3,FALSE),0)</f>
        <v>0</v>
      </c>
      <c r="K1686">
        <f>IFERROR(VLOOKUP(Tabla1[[#This Row],[FECHA]],'SIMIT SIN RES'!A:D,4,FALSE),0)</f>
        <v>0</v>
      </c>
      <c r="L1686" s="9">
        <f>IFERROR(VLOOKUP(Tabla1[[#This Row],[FECHA]],'SIMIT SIN RES'!A:D,3,FALSE),0)</f>
        <v>0</v>
      </c>
      <c r="M1686" s="5">
        <f>IFERROR(VLOOKUP(Tabla1[[#This Row],[FECHA]],'RECAUDOS DE COMPARENDOS'!A:D,4,FALSE),0)</f>
        <v>0</v>
      </c>
      <c r="N1686" s="9">
        <f>IFERROR(VLOOKUP(Tabla1[[#This Row],[FECHA]],'RECAUDOS DE COMPARENDOS'!A:D,3,FALSE),0)</f>
        <v>0</v>
      </c>
      <c r="O1686" s="5">
        <f>IFERROR(VLOOKUP(Tabla1[[#This Row],[FECHA]],'RECAUDOS DE RESOLUCIONES'!A:D,4,FALSE),0)</f>
        <v>0</v>
      </c>
      <c r="P1686" s="9">
        <f>IFERROR(VLOOKUP(Tabla1[[#This Row],[FECHA]],'RECAUDOS DE RESOLUCIONES'!A:D,3,FALSE),0)</f>
        <v>0</v>
      </c>
      <c r="Q168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1686" s="9">
        <f>Tabla1[V. COMPARENDOS]-(Tabla1[V. EXONERACIONES]+Tabla1[[#This Row],[V. SIMIT CON RESOLUCION]]+Tabla1[[#This Row],[V. SIMIT SIN RESOLUCION]]+Tabla1[[#This Row],[V. RECAUDOS COMPARENDOS]]+Tabla1[[#This Row],[V. RECAUDOS RESOLUCIONES]])</f>
        <v>867400</v>
      </c>
      <c r="S1686" s="11">
        <f>IFERROR(VLOOKUP(Tabla1[[#This Row],[FECHA]],'RECAUDOS LOCALES'!A:D,4,FALSE),0)</f>
        <v>8</v>
      </c>
      <c r="T1686" s="9">
        <f>IFERROR(VLOOKUP(Tabla1[[#This Row],[FECHA]],'RECAUDOS LOCALES'!A:D,3,FALSE),0)</f>
        <v>1072374</v>
      </c>
      <c r="U1686" s="11">
        <f>IFERROR(VLOOKUP(Tabla1[[#This Row],[FECHA]],'RECAUDOS EXTERNOS'!A:D,4,FALSE),0)</f>
        <v>4</v>
      </c>
      <c r="V1686" s="9">
        <f>IFERROR(VLOOKUP(Tabla1[[#This Row],[FECHA]],'RECAUDOS EXTERNOS'!A:D,3,FALSE),0)</f>
        <v>822400</v>
      </c>
    </row>
    <row r="1687" spans="1:22" x14ac:dyDescent="0.25">
      <c r="A1687" s="1">
        <v>39246</v>
      </c>
      <c r="B1687" s="3" t="s">
        <v>3</v>
      </c>
      <c r="C1687" s="2">
        <v>39234</v>
      </c>
      <c r="D1687" s="5">
        <f>YEAR(Tabla1[[#This Row],[FECHA]])</f>
        <v>2007</v>
      </c>
      <c r="E1687" s="5">
        <f>IFERROR(VLOOKUP(Tabla1[[#This Row],[FECHA]],'COMPARENDOS TOTALES'!A:D,4,FALSE),0)</f>
        <v>10</v>
      </c>
      <c r="F1687" s="9">
        <f>IFERROR(VLOOKUP(Tabla1[[#This Row],[FECHA]],'COMPARENDOS TOTALES'!A:D,3,FALSE),0)</f>
        <v>2385350</v>
      </c>
      <c r="G1687" s="5">
        <f>IFERROR(VLOOKUP(Tabla1[[#This Row],[FECHA]],EXONERACIONES!A:D,4,FALSE),0)</f>
        <v>9</v>
      </c>
      <c r="H1687" s="9">
        <f>IFERROR(VLOOKUP(Tabla1[[#This Row],[FECHA]],EXONERACIONES!A:D,3,FALSE),0)</f>
        <v>2168500</v>
      </c>
      <c r="I1687" s="5">
        <f>IFERROR(VLOOKUP(Tabla1[[#This Row],[FECHA]],'SIMIT CON RES'!A:D,4,FALSE),0)</f>
        <v>0</v>
      </c>
      <c r="J1687" s="9">
        <f>IFERROR(VLOOKUP(Tabla1[[#This Row],[FECHA]],'SIMIT CON RES'!A:D,3,FALSE),0)</f>
        <v>0</v>
      </c>
      <c r="K1687">
        <f>IFERROR(VLOOKUP(Tabla1[[#This Row],[FECHA]],'SIMIT SIN RES'!A:D,4,FALSE),0)</f>
        <v>0</v>
      </c>
      <c r="L1687" s="9">
        <f>IFERROR(VLOOKUP(Tabla1[[#This Row],[FECHA]],'SIMIT SIN RES'!A:D,3,FALSE),0)</f>
        <v>0</v>
      </c>
      <c r="M1687" s="5">
        <f>IFERROR(VLOOKUP(Tabla1[[#This Row],[FECHA]],'RECAUDOS DE COMPARENDOS'!A:D,4,FALSE),0)</f>
        <v>0</v>
      </c>
      <c r="N1687" s="9">
        <f>IFERROR(VLOOKUP(Tabla1[[#This Row],[FECHA]],'RECAUDOS DE COMPARENDOS'!A:D,3,FALSE),0)</f>
        <v>0</v>
      </c>
      <c r="O1687" s="5">
        <f>IFERROR(VLOOKUP(Tabla1[[#This Row],[FECHA]],'RECAUDOS DE RESOLUCIONES'!A:D,4,FALSE),0)</f>
        <v>0</v>
      </c>
      <c r="P1687" s="9">
        <f>IFERROR(VLOOKUP(Tabla1[[#This Row],[FECHA]],'RECAUDOS DE RESOLUCIONES'!A:D,3,FALSE),0)</f>
        <v>0</v>
      </c>
      <c r="Q168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1687" s="9">
        <f>Tabla1[V. COMPARENDOS]-(Tabla1[V. EXONERACIONES]+Tabla1[[#This Row],[V. SIMIT CON RESOLUCION]]+Tabla1[[#This Row],[V. SIMIT SIN RESOLUCION]]+Tabla1[[#This Row],[V. RECAUDOS COMPARENDOS]]+Tabla1[[#This Row],[V. RECAUDOS RESOLUCIONES]])</f>
        <v>216850</v>
      </c>
      <c r="S1687" s="11">
        <f>IFERROR(VLOOKUP(Tabla1[[#This Row],[FECHA]],'RECAUDOS LOCALES'!A:D,4,FALSE),0)</f>
        <v>0</v>
      </c>
      <c r="T1687" s="9">
        <f>IFERROR(VLOOKUP(Tabla1[[#This Row],[FECHA]],'RECAUDOS LOCALES'!A:D,3,FALSE),0)</f>
        <v>0</v>
      </c>
      <c r="U1687" s="11">
        <f>IFERROR(VLOOKUP(Tabla1[[#This Row],[FECHA]],'RECAUDOS EXTERNOS'!A:D,4,FALSE),0)</f>
        <v>5</v>
      </c>
      <c r="V1687" s="9">
        <f>IFERROR(VLOOKUP(Tabla1[[#This Row],[FECHA]],'RECAUDOS EXTERNOS'!A:D,3,FALSE),0)</f>
        <v>1407525</v>
      </c>
    </row>
    <row r="1688" spans="1:22" x14ac:dyDescent="0.25">
      <c r="A1688" s="1">
        <v>39247</v>
      </c>
      <c r="B1688" s="3" t="s">
        <v>6</v>
      </c>
      <c r="C1688" s="2">
        <v>39234</v>
      </c>
      <c r="D1688" s="5">
        <f>YEAR(Tabla1[[#This Row],[FECHA]])</f>
        <v>2007</v>
      </c>
      <c r="E1688" s="5">
        <f>IFERROR(VLOOKUP(Tabla1[[#This Row],[FECHA]],'COMPARENDOS TOTALES'!A:D,4,FALSE),0)</f>
        <v>13</v>
      </c>
      <c r="F1688" s="9">
        <f>IFERROR(VLOOKUP(Tabla1[[#This Row],[FECHA]],'COMPARENDOS TOTALES'!A:D,3,FALSE),0)</f>
        <v>3469600</v>
      </c>
      <c r="G1688" s="5">
        <f>IFERROR(VLOOKUP(Tabla1[[#This Row],[FECHA]],EXONERACIONES!A:D,4,FALSE),0)</f>
        <v>7</v>
      </c>
      <c r="H1688" s="9">
        <f>IFERROR(VLOOKUP(Tabla1[[#This Row],[FECHA]],EXONERACIONES!A:D,3,FALSE),0)</f>
        <v>1951650</v>
      </c>
      <c r="I1688" s="5">
        <f>IFERROR(VLOOKUP(Tabla1[[#This Row],[FECHA]],'SIMIT CON RES'!A:D,4,FALSE),0)</f>
        <v>0</v>
      </c>
      <c r="J1688" s="9">
        <f>IFERROR(VLOOKUP(Tabla1[[#This Row],[FECHA]],'SIMIT CON RES'!A:D,3,FALSE),0)</f>
        <v>0</v>
      </c>
      <c r="K1688">
        <f>IFERROR(VLOOKUP(Tabla1[[#This Row],[FECHA]],'SIMIT SIN RES'!A:D,4,FALSE),0)</f>
        <v>0</v>
      </c>
      <c r="L1688" s="9">
        <f>IFERROR(VLOOKUP(Tabla1[[#This Row],[FECHA]],'SIMIT SIN RES'!A:D,3,FALSE),0)</f>
        <v>0</v>
      </c>
      <c r="M1688" s="5">
        <f>IFERROR(VLOOKUP(Tabla1[[#This Row],[FECHA]],'RECAUDOS DE COMPARENDOS'!A:D,4,FALSE),0)</f>
        <v>0</v>
      </c>
      <c r="N1688" s="9">
        <f>IFERROR(VLOOKUP(Tabla1[[#This Row],[FECHA]],'RECAUDOS DE COMPARENDOS'!A:D,3,FALSE),0)</f>
        <v>0</v>
      </c>
      <c r="O1688" s="5">
        <f>IFERROR(VLOOKUP(Tabla1[[#This Row],[FECHA]],'RECAUDOS DE RESOLUCIONES'!A:D,4,FALSE),0)</f>
        <v>0</v>
      </c>
      <c r="P1688" s="9">
        <f>IFERROR(VLOOKUP(Tabla1[[#This Row],[FECHA]],'RECAUDOS DE RESOLUCIONES'!A:D,3,FALSE),0)</f>
        <v>0</v>
      </c>
      <c r="Q168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1688" s="9">
        <f>Tabla1[V. COMPARENDOS]-(Tabla1[V. EXONERACIONES]+Tabla1[[#This Row],[V. SIMIT CON RESOLUCION]]+Tabla1[[#This Row],[V. SIMIT SIN RESOLUCION]]+Tabla1[[#This Row],[V. RECAUDOS COMPARENDOS]]+Tabla1[[#This Row],[V. RECAUDOS RESOLUCIONES]])</f>
        <v>1517950</v>
      </c>
      <c r="S1688" s="11">
        <f>IFERROR(VLOOKUP(Tabla1[[#This Row],[FECHA]],'RECAUDOS LOCALES'!A:D,4,FALSE),0)</f>
        <v>6</v>
      </c>
      <c r="T1688" s="9">
        <f>IFERROR(VLOOKUP(Tabla1[[#This Row],[FECHA]],'RECAUDOS LOCALES'!A:D,3,FALSE),0)</f>
        <v>694439</v>
      </c>
      <c r="U1688" s="11">
        <f>IFERROR(VLOOKUP(Tabla1[[#This Row],[FECHA]],'RECAUDOS EXTERNOS'!A:D,4,FALSE),0)</f>
        <v>5</v>
      </c>
      <c r="V1688" s="9">
        <f>IFERROR(VLOOKUP(Tabla1[[#This Row],[FECHA]],'RECAUDOS EXTERNOS'!A:D,3,FALSE),0)</f>
        <v>987657</v>
      </c>
    </row>
    <row r="1689" spans="1:22" x14ac:dyDescent="0.25">
      <c r="A1689" s="1">
        <v>39248</v>
      </c>
      <c r="B1689" s="3" t="s">
        <v>0</v>
      </c>
      <c r="C1689" s="2">
        <v>39234</v>
      </c>
      <c r="D1689" s="5">
        <f>YEAR(Tabla1[[#This Row],[FECHA]])</f>
        <v>2007</v>
      </c>
      <c r="E1689" s="5">
        <f>IFERROR(VLOOKUP(Tabla1[[#This Row],[FECHA]],'COMPARENDOS TOTALES'!A:D,4,FALSE),0)</f>
        <v>13</v>
      </c>
      <c r="F1689" s="9">
        <f>IFERROR(VLOOKUP(Tabla1[[#This Row],[FECHA]],'COMPARENDOS TOTALES'!A:D,3,FALSE),0)</f>
        <v>2732309</v>
      </c>
      <c r="G1689" s="5">
        <f>IFERROR(VLOOKUP(Tabla1[[#This Row],[FECHA]],EXONERACIONES!A:D,4,FALSE),0)</f>
        <v>7</v>
      </c>
      <c r="H1689" s="9">
        <f>IFERROR(VLOOKUP(Tabla1[[#This Row],[FECHA]],EXONERACIONES!A:D,3,FALSE),0)</f>
        <v>1416753</v>
      </c>
      <c r="I1689" s="5">
        <f>IFERROR(VLOOKUP(Tabla1[[#This Row],[FECHA]],'SIMIT CON RES'!A:D,4,FALSE),0)</f>
        <v>0</v>
      </c>
      <c r="J1689" s="9">
        <f>IFERROR(VLOOKUP(Tabla1[[#This Row],[FECHA]],'SIMIT CON RES'!A:D,3,FALSE),0)</f>
        <v>0</v>
      </c>
      <c r="K1689">
        <f>IFERROR(VLOOKUP(Tabla1[[#This Row],[FECHA]],'SIMIT SIN RES'!A:D,4,FALSE),0)</f>
        <v>0</v>
      </c>
      <c r="L1689" s="9">
        <f>IFERROR(VLOOKUP(Tabla1[[#This Row],[FECHA]],'SIMIT SIN RES'!A:D,3,FALSE),0)</f>
        <v>0</v>
      </c>
      <c r="M1689" s="5">
        <f>IFERROR(VLOOKUP(Tabla1[[#This Row],[FECHA]],'RECAUDOS DE COMPARENDOS'!A:D,4,FALSE),0)</f>
        <v>1</v>
      </c>
      <c r="N1689" s="9">
        <f>IFERROR(VLOOKUP(Tabla1[[#This Row],[FECHA]],'RECAUDOS DE COMPARENDOS'!A:D,3,FALSE),0)</f>
        <v>216850</v>
      </c>
      <c r="O1689" s="5">
        <f>IFERROR(VLOOKUP(Tabla1[[#This Row],[FECHA]],'RECAUDOS DE RESOLUCIONES'!A:D,4,FALSE),0)</f>
        <v>0</v>
      </c>
      <c r="P1689" s="9">
        <f>IFERROR(VLOOKUP(Tabla1[[#This Row],[FECHA]],'RECAUDOS DE RESOLUCIONES'!A:D,3,FALSE),0)</f>
        <v>0</v>
      </c>
      <c r="Q168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1689" s="9">
        <f>Tabla1[V. COMPARENDOS]-(Tabla1[V. EXONERACIONES]+Tabla1[[#This Row],[V. SIMIT CON RESOLUCION]]+Tabla1[[#This Row],[V. SIMIT SIN RESOLUCION]]+Tabla1[[#This Row],[V. RECAUDOS COMPARENDOS]]+Tabla1[[#This Row],[V. RECAUDOS RESOLUCIONES]])</f>
        <v>1098706</v>
      </c>
      <c r="S1689" s="11">
        <f>IFERROR(VLOOKUP(Tabla1[[#This Row],[FECHA]],'RECAUDOS LOCALES'!A:D,4,FALSE),0)</f>
        <v>6</v>
      </c>
      <c r="T1689" s="9">
        <f>IFERROR(VLOOKUP(Tabla1[[#This Row],[FECHA]],'RECAUDOS LOCALES'!A:D,3,FALSE),0)</f>
        <v>686688</v>
      </c>
      <c r="U1689" s="11">
        <f>IFERROR(VLOOKUP(Tabla1[[#This Row],[FECHA]],'RECAUDOS EXTERNOS'!A:D,4,FALSE),0)</f>
        <v>2</v>
      </c>
      <c r="V1689" s="9">
        <f>IFERROR(VLOOKUP(Tabla1[[#This Row],[FECHA]],'RECAUDOS EXTERNOS'!A:D,3,FALSE),0)</f>
        <v>422835</v>
      </c>
    </row>
    <row r="1690" spans="1:22" x14ac:dyDescent="0.25">
      <c r="A1690" s="1">
        <v>39249</v>
      </c>
      <c r="B1690" s="3" t="s">
        <v>5</v>
      </c>
      <c r="C1690" s="2">
        <v>39234</v>
      </c>
      <c r="D1690" s="5">
        <f>YEAR(Tabla1[[#This Row],[FECHA]])</f>
        <v>2007</v>
      </c>
      <c r="E1690" s="5">
        <f>IFERROR(VLOOKUP(Tabla1[[#This Row],[FECHA]],'COMPARENDOS TOTALES'!A:D,4,FALSE),0)</f>
        <v>20</v>
      </c>
      <c r="F1690" s="9">
        <f>IFERROR(VLOOKUP(Tabla1[[#This Row],[FECHA]],'COMPARENDOS TOTALES'!A:D,3,FALSE),0)</f>
        <v>4134606</v>
      </c>
      <c r="G1690" s="5">
        <f>IFERROR(VLOOKUP(Tabla1[[#This Row],[FECHA]],EXONERACIONES!A:D,4,FALSE),0)</f>
        <v>5</v>
      </c>
      <c r="H1690" s="9">
        <f>IFERROR(VLOOKUP(Tabla1[[#This Row],[FECHA]],EXONERACIONES!A:D,3,FALSE),0)</f>
        <v>983053</v>
      </c>
      <c r="I1690" s="5">
        <f>IFERROR(VLOOKUP(Tabla1[[#This Row],[FECHA]],'SIMIT CON RES'!A:D,4,FALSE),0)</f>
        <v>0</v>
      </c>
      <c r="J1690" s="9">
        <f>IFERROR(VLOOKUP(Tabla1[[#This Row],[FECHA]],'SIMIT CON RES'!A:D,3,FALSE),0)</f>
        <v>0</v>
      </c>
      <c r="K1690">
        <f>IFERROR(VLOOKUP(Tabla1[[#This Row],[FECHA]],'SIMIT SIN RES'!A:D,4,FALSE),0)</f>
        <v>0</v>
      </c>
      <c r="L1690" s="9">
        <f>IFERROR(VLOOKUP(Tabla1[[#This Row],[FECHA]],'SIMIT SIN RES'!A:D,3,FALSE),0)</f>
        <v>0</v>
      </c>
      <c r="M1690" s="5">
        <f>IFERROR(VLOOKUP(Tabla1[[#This Row],[FECHA]],'RECAUDOS DE COMPARENDOS'!A:D,4,FALSE),0)</f>
        <v>1</v>
      </c>
      <c r="N1690" s="9">
        <f>IFERROR(VLOOKUP(Tabla1[[#This Row],[FECHA]],'RECAUDOS DE COMPARENDOS'!A:D,3,FALSE),0)</f>
        <v>115653</v>
      </c>
      <c r="O1690" s="5">
        <f>IFERROR(VLOOKUP(Tabla1[[#This Row],[FECHA]],'RECAUDOS DE RESOLUCIONES'!A:D,4,FALSE),0)</f>
        <v>0</v>
      </c>
      <c r="P1690" s="9">
        <f>IFERROR(VLOOKUP(Tabla1[[#This Row],[FECHA]],'RECAUDOS DE RESOLUCIONES'!A:D,3,FALSE),0)</f>
        <v>0</v>
      </c>
      <c r="Q169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14</v>
      </c>
      <c r="R1690" s="9">
        <f>Tabla1[V. COMPARENDOS]-(Tabla1[V. EXONERACIONES]+Tabla1[[#This Row],[V. SIMIT CON RESOLUCION]]+Tabla1[[#This Row],[V. SIMIT SIN RESOLUCION]]+Tabla1[[#This Row],[V. RECAUDOS COMPARENDOS]]+Tabla1[[#This Row],[V. RECAUDOS RESOLUCIONES]])</f>
        <v>3035900</v>
      </c>
      <c r="S1690" s="11">
        <f>IFERROR(VLOOKUP(Tabla1[[#This Row],[FECHA]],'RECAUDOS LOCALES'!A:D,4,FALSE),0)</f>
        <v>0</v>
      </c>
      <c r="T1690" s="9">
        <f>IFERROR(VLOOKUP(Tabla1[[#This Row],[FECHA]],'RECAUDOS LOCALES'!A:D,3,FALSE),0)</f>
        <v>0</v>
      </c>
      <c r="U1690" s="11">
        <f>IFERROR(VLOOKUP(Tabla1[[#This Row],[FECHA]],'RECAUDOS EXTERNOS'!A:D,4,FALSE),0)</f>
        <v>0</v>
      </c>
      <c r="V1690" s="9">
        <f>IFERROR(VLOOKUP(Tabla1[[#This Row],[FECHA]],'RECAUDOS EXTERNOS'!A:D,3,FALSE),0)</f>
        <v>0</v>
      </c>
    </row>
    <row r="1691" spans="1:22" x14ac:dyDescent="0.25">
      <c r="A1691" s="1">
        <v>39250</v>
      </c>
      <c r="B1691" s="3" t="s">
        <v>4</v>
      </c>
      <c r="C1691" s="2">
        <v>39234</v>
      </c>
      <c r="D1691" s="5">
        <f>YEAR(Tabla1[[#This Row],[FECHA]])</f>
        <v>2007</v>
      </c>
      <c r="E1691" s="5">
        <f>IFERROR(VLOOKUP(Tabla1[[#This Row],[FECHA]],'COMPARENDOS TOTALES'!A:D,4,FALSE),0)</f>
        <v>19</v>
      </c>
      <c r="F1691" s="9">
        <f>IFERROR(VLOOKUP(Tabla1[[#This Row],[FECHA]],'COMPARENDOS TOTALES'!A:D,3,FALSE),0)</f>
        <v>4770700</v>
      </c>
      <c r="G1691" s="5">
        <f>IFERROR(VLOOKUP(Tabla1[[#This Row],[FECHA]],EXONERACIONES!A:D,4,FALSE),0)</f>
        <v>10</v>
      </c>
      <c r="H1691" s="9">
        <f>IFERROR(VLOOKUP(Tabla1[[#This Row],[FECHA]],EXONERACIONES!A:D,3,FALSE),0)</f>
        <v>2819050</v>
      </c>
      <c r="I1691" s="5">
        <f>IFERROR(VLOOKUP(Tabla1[[#This Row],[FECHA]],'SIMIT CON RES'!A:D,4,FALSE),0)</f>
        <v>0</v>
      </c>
      <c r="J1691" s="9">
        <f>IFERROR(VLOOKUP(Tabla1[[#This Row],[FECHA]],'SIMIT CON RES'!A:D,3,FALSE),0)</f>
        <v>0</v>
      </c>
      <c r="K1691">
        <f>IFERROR(VLOOKUP(Tabla1[[#This Row],[FECHA]],'SIMIT SIN RES'!A:D,4,FALSE),0)</f>
        <v>0</v>
      </c>
      <c r="L1691" s="9">
        <f>IFERROR(VLOOKUP(Tabla1[[#This Row],[FECHA]],'SIMIT SIN RES'!A:D,3,FALSE),0)</f>
        <v>0</v>
      </c>
      <c r="M1691" s="5">
        <f>IFERROR(VLOOKUP(Tabla1[[#This Row],[FECHA]],'RECAUDOS DE COMPARENDOS'!A:D,4,FALSE),0)</f>
        <v>0</v>
      </c>
      <c r="N1691" s="9">
        <f>IFERROR(VLOOKUP(Tabla1[[#This Row],[FECHA]],'RECAUDOS DE COMPARENDOS'!A:D,3,FALSE),0)</f>
        <v>0</v>
      </c>
      <c r="O1691" s="5">
        <f>IFERROR(VLOOKUP(Tabla1[[#This Row],[FECHA]],'RECAUDOS DE RESOLUCIONES'!A:D,4,FALSE),0)</f>
        <v>0</v>
      </c>
      <c r="P1691" s="9">
        <f>IFERROR(VLOOKUP(Tabla1[[#This Row],[FECHA]],'RECAUDOS DE RESOLUCIONES'!A:D,3,FALSE),0)</f>
        <v>0</v>
      </c>
      <c r="Q169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9</v>
      </c>
      <c r="R1691" s="9">
        <f>Tabla1[V. COMPARENDOS]-(Tabla1[V. EXONERACIONES]+Tabla1[[#This Row],[V. SIMIT CON RESOLUCION]]+Tabla1[[#This Row],[V. SIMIT SIN RESOLUCION]]+Tabla1[[#This Row],[V. RECAUDOS COMPARENDOS]]+Tabla1[[#This Row],[V. RECAUDOS RESOLUCIONES]])</f>
        <v>1951650</v>
      </c>
      <c r="S1691" s="11">
        <f>IFERROR(VLOOKUP(Tabla1[[#This Row],[FECHA]],'RECAUDOS LOCALES'!A:D,4,FALSE),0)</f>
        <v>0</v>
      </c>
      <c r="T1691" s="9">
        <f>IFERROR(VLOOKUP(Tabla1[[#This Row],[FECHA]],'RECAUDOS LOCALES'!A:D,3,FALSE),0)</f>
        <v>0</v>
      </c>
      <c r="U1691" s="11">
        <f>IFERROR(VLOOKUP(Tabla1[[#This Row],[FECHA]],'RECAUDOS EXTERNOS'!A:D,4,FALSE),0)</f>
        <v>0</v>
      </c>
      <c r="V1691" s="9">
        <f>IFERROR(VLOOKUP(Tabla1[[#This Row],[FECHA]],'RECAUDOS EXTERNOS'!A:D,3,FALSE),0)</f>
        <v>0</v>
      </c>
    </row>
    <row r="1692" spans="1:22" x14ac:dyDescent="0.25">
      <c r="A1692" s="1">
        <v>39251</v>
      </c>
      <c r="B1692" s="3" t="s">
        <v>1</v>
      </c>
      <c r="C1692" s="2">
        <v>39234</v>
      </c>
      <c r="D1692" s="5">
        <f>YEAR(Tabla1[[#This Row],[FECHA]])</f>
        <v>2007</v>
      </c>
      <c r="E1692" s="5">
        <f>IFERROR(VLOOKUP(Tabla1[[#This Row],[FECHA]],'COMPARENDOS TOTALES'!A:D,4,FALSE),0)</f>
        <v>20</v>
      </c>
      <c r="F1692" s="9">
        <f>IFERROR(VLOOKUP(Tabla1[[#This Row],[FECHA]],'COMPARENDOS TOTALES'!A:D,3,FALSE),0)</f>
        <v>4886353</v>
      </c>
      <c r="G1692" s="5">
        <f>IFERROR(VLOOKUP(Tabla1[[#This Row],[FECHA]],EXONERACIONES!A:D,4,FALSE),0)</f>
        <v>8</v>
      </c>
      <c r="H1692" s="9">
        <f>IFERROR(VLOOKUP(Tabla1[[#This Row],[FECHA]],EXONERACIONES!A:D,3,FALSE),0)</f>
        <v>2385350</v>
      </c>
      <c r="I1692" s="5">
        <f>IFERROR(VLOOKUP(Tabla1[[#This Row],[FECHA]],'SIMIT CON RES'!A:D,4,FALSE),0)</f>
        <v>0</v>
      </c>
      <c r="J1692" s="9">
        <f>IFERROR(VLOOKUP(Tabla1[[#This Row],[FECHA]],'SIMIT CON RES'!A:D,3,FALSE),0)</f>
        <v>0</v>
      </c>
      <c r="K1692">
        <f>IFERROR(VLOOKUP(Tabla1[[#This Row],[FECHA]],'SIMIT SIN RES'!A:D,4,FALSE),0)</f>
        <v>0</v>
      </c>
      <c r="L1692" s="9">
        <f>IFERROR(VLOOKUP(Tabla1[[#This Row],[FECHA]],'SIMIT SIN RES'!A:D,3,FALSE),0)</f>
        <v>0</v>
      </c>
      <c r="M1692" s="5">
        <f>IFERROR(VLOOKUP(Tabla1[[#This Row],[FECHA]],'RECAUDOS DE COMPARENDOS'!A:D,4,FALSE),0)</f>
        <v>3</v>
      </c>
      <c r="N1692" s="9">
        <f>IFERROR(VLOOKUP(Tabla1[[#This Row],[FECHA]],'RECAUDOS DE COMPARENDOS'!A:D,3,FALSE),0)</f>
        <v>549353</v>
      </c>
      <c r="O1692" s="5">
        <f>IFERROR(VLOOKUP(Tabla1[[#This Row],[FECHA]],'RECAUDOS DE RESOLUCIONES'!A:D,4,FALSE),0)</f>
        <v>0</v>
      </c>
      <c r="P1692" s="9">
        <f>IFERROR(VLOOKUP(Tabla1[[#This Row],[FECHA]],'RECAUDOS DE RESOLUCIONES'!A:D,3,FALSE),0)</f>
        <v>0</v>
      </c>
      <c r="Q169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9</v>
      </c>
      <c r="R1692" s="9">
        <f>Tabla1[V. COMPARENDOS]-(Tabla1[V. EXONERACIONES]+Tabla1[[#This Row],[V. SIMIT CON RESOLUCION]]+Tabla1[[#This Row],[V. SIMIT SIN RESOLUCION]]+Tabla1[[#This Row],[V. RECAUDOS COMPARENDOS]]+Tabla1[[#This Row],[V. RECAUDOS RESOLUCIONES]])</f>
        <v>1951650</v>
      </c>
      <c r="S1692" s="11">
        <f>IFERROR(VLOOKUP(Tabla1[[#This Row],[FECHA]],'RECAUDOS LOCALES'!A:D,4,FALSE),0)</f>
        <v>0</v>
      </c>
      <c r="T1692" s="9">
        <f>IFERROR(VLOOKUP(Tabla1[[#This Row],[FECHA]],'RECAUDOS LOCALES'!A:D,3,FALSE),0)</f>
        <v>0</v>
      </c>
      <c r="U1692" s="11">
        <f>IFERROR(VLOOKUP(Tabla1[[#This Row],[FECHA]],'RECAUDOS EXTERNOS'!A:D,4,FALSE),0)</f>
        <v>0</v>
      </c>
      <c r="V1692" s="9">
        <f>IFERROR(VLOOKUP(Tabla1[[#This Row],[FECHA]],'RECAUDOS EXTERNOS'!A:D,3,FALSE),0)</f>
        <v>0</v>
      </c>
    </row>
    <row r="1693" spans="1:22" x14ac:dyDescent="0.25">
      <c r="A1693" s="1">
        <v>39252</v>
      </c>
      <c r="B1693" s="3" t="s">
        <v>2</v>
      </c>
      <c r="C1693" s="2">
        <v>39234</v>
      </c>
      <c r="D1693" s="5">
        <f>YEAR(Tabla1[[#This Row],[FECHA]])</f>
        <v>2007</v>
      </c>
      <c r="E1693" s="5">
        <f>IFERROR(VLOOKUP(Tabla1[[#This Row],[FECHA]],'COMPARENDOS TOTALES'!A:D,4,FALSE),0)</f>
        <v>12</v>
      </c>
      <c r="F1693" s="9">
        <f>IFERROR(VLOOKUP(Tabla1[[#This Row],[FECHA]],'COMPARENDOS TOTALES'!A:D,3,FALSE),0)</f>
        <v>3484056</v>
      </c>
      <c r="G1693" s="5">
        <f>IFERROR(VLOOKUP(Tabla1[[#This Row],[FECHA]],EXONERACIONES!A:D,4,FALSE),0)</f>
        <v>6</v>
      </c>
      <c r="H1693" s="9">
        <f>IFERROR(VLOOKUP(Tabla1[[#This Row],[FECHA]],EXONERACIONES!A:D,3,FALSE),0)</f>
        <v>1315556</v>
      </c>
      <c r="I1693" s="5">
        <f>IFERROR(VLOOKUP(Tabla1[[#This Row],[FECHA]],'SIMIT CON RES'!A:D,4,FALSE),0)</f>
        <v>0</v>
      </c>
      <c r="J1693" s="9">
        <f>IFERROR(VLOOKUP(Tabla1[[#This Row],[FECHA]],'SIMIT CON RES'!A:D,3,FALSE),0)</f>
        <v>0</v>
      </c>
      <c r="K1693">
        <f>IFERROR(VLOOKUP(Tabla1[[#This Row],[FECHA]],'SIMIT SIN RES'!A:D,4,FALSE),0)</f>
        <v>0</v>
      </c>
      <c r="L1693" s="9">
        <f>IFERROR(VLOOKUP(Tabla1[[#This Row],[FECHA]],'SIMIT SIN RES'!A:D,3,FALSE),0)</f>
        <v>0</v>
      </c>
      <c r="M1693" s="5">
        <f>IFERROR(VLOOKUP(Tabla1[[#This Row],[FECHA]],'RECAUDOS DE COMPARENDOS'!A:D,4,FALSE),0)</f>
        <v>1</v>
      </c>
      <c r="N1693" s="9">
        <f>IFERROR(VLOOKUP(Tabla1[[#This Row],[FECHA]],'RECAUDOS DE COMPARENDOS'!A:D,3,FALSE),0)</f>
        <v>216850</v>
      </c>
      <c r="O1693" s="5">
        <f>IFERROR(VLOOKUP(Tabla1[[#This Row],[FECHA]],'RECAUDOS DE RESOLUCIONES'!A:D,4,FALSE),0)</f>
        <v>0</v>
      </c>
      <c r="P1693" s="9">
        <f>IFERROR(VLOOKUP(Tabla1[[#This Row],[FECHA]],'RECAUDOS DE RESOLUCIONES'!A:D,3,FALSE),0)</f>
        <v>0</v>
      </c>
      <c r="Q169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1693" s="9">
        <f>Tabla1[V. COMPARENDOS]-(Tabla1[V. EXONERACIONES]+Tabla1[[#This Row],[V. SIMIT CON RESOLUCION]]+Tabla1[[#This Row],[V. SIMIT SIN RESOLUCION]]+Tabla1[[#This Row],[V. RECAUDOS COMPARENDOS]]+Tabla1[[#This Row],[V. RECAUDOS RESOLUCIONES]])</f>
        <v>1951650</v>
      </c>
      <c r="S1693" s="11">
        <f>IFERROR(VLOOKUP(Tabla1[[#This Row],[FECHA]],'RECAUDOS LOCALES'!A:D,4,FALSE),0)</f>
        <v>5</v>
      </c>
      <c r="T1693" s="9">
        <f>IFERROR(VLOOKUP(Tabla1[[#This Row],[FECHA]],'RECAUDOS LOCALES'!A:D,3,FALSE),0)</f>
        <v>763517</v>
      </c>
      <c r="U1693" s="11">
        <f>IFERROR(VLOOKUP(Tabla1[[#This Row],[FECHA]],'RECAUDOS EXTERNOS'!A:D,4,FALSE),0)</f>
        <v>6</v>
      </c>
      <c r="V1693" s="9">
        <f>IFERROR(VLOOKUP(Tabla1[[#This Row],[FECHA]],'RECAUDOS EXTERNOS'!A:D,3,FALSE),0)</f>
        <v>1728125</v>
      </c>
    </row>
    <row r="1694" spans="1:22" x14ac:dyDescent="0.25">
      <c r="A1694" s="1">
        <v>39253</v>
      </c>
      <c r="B1694" s="3" t="s">
        <v>3</v>
      </c>
      <c r="C1694" s="2">
        <v>39234</v>
      </c>
      <c r="D1694" s="5">
        <f>YEAR(Tabla1[[#This Row],[FECHA]])</f>
        <v>2007</v>
      </c>
      <c r="E1694" s="5">
        <f>IFERROR(VLOOKUP(Tabla1[[#This Row],[FECHA]],'COMPARENDOS TOTALES'!A:D,4,FALSE),0)</f>
        <v>16</v>
      </c>
      <c r="F1694" s="9">
        <f>IFERROR(VLOOKUP(Tabla1[[#This Row],[FECHA]],'COMPARENDOS TOTALES'!A:D,3,FALSE),0)</f>
        <v>4018953</v>
      </c>
      <c r="G1694" s="5">
        <f>IFERROR(VLOOKUP(Tabla1[[#This Row],[FECHA]],EXONERACIONES!A:D,4,FALSE),0)</f>
        <v>6</v>
      </c>
      <c r="H1694" s="9">
        <f>IFERROR(VLOOKUP(Tabla1[[#This Row],[FECHA]],EXONERACIONES!A:D,3,FALSE),0)</f>
        <v>1517950</v>
      </c>
      <c r="I1694" s="5">
        <f>IFERROR(VLOOKUP(Tabla1[[#This Row],[FECHA]],'SIMIT CON RES'!A:D,4,FALSE),0)</f>
        <v>0</v>
      </c>
      <c r="J1694" s="9">
        <f>IFERROR(VLOOKUP(Tabla1[[#This Row],[FECHA]],'SIMIT CON RES'!A:D,3,FALSE),0)</f>
        <v>0</v>
      </c>
      <c r="K1694">
        <f>IFERROR(VLOOKUP(Tabla1[[#This Row],[FECHA]],'SIMIT SIN RES'!A:D,4,FALSE),0)</f>
        <v>0</v>
      </c>
      <c r="L1694" s="9">
        <f>IFERROR(VLOOKUP(Tabla1[[#This Row],[FECHA]],'SIMIT SIN RES'!A:D,3,FALSE),0)</f>
        <v>0</v>
      </c>
      <c r="M1694" s="5">
        <f>IFERROR(VLOOKUP(Tabla1[[#This Row],[FECHA]],'RECAUDOS DE COMPARENDOS'!A:D,4,FALSE),0)</f>
        <v>3</v>
      </c>
      <c r="N1694" s="9">
        <f>IFERROR(VLOOKUP(Tabla1[[#This Row],[FECHA]],'RECAUDOS DE COMPARENDOS'!A:D,3,FALSE),0)</f>
        <v>867400</v>
      </c>
      <c r="O1694" s="5">
        <f>IFERROR(VLOOKUP(Tabla1[[#This Row],[FECHA]],'RECAUDOS DE RESOLUCIONES'!A:D,4,FALSE),0)</f>
        <v>0</v>
      </c>
      <c r="P1694" s="9">
        <f>IFERROR(VLOOKUP(Tabla1[[#This Row],[FECHA]],'RECAUDOS DE RESOLUCIONES'!A:D,3,FALSE),0)</f>
        <v>0</v>
      </c>
      <c r="Q169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7</v>
      </c>
      <c r="R1694" s="9">
        <f>Tabla1[V. COMPARENDOS]-(Tabla1[V. EXONERACIONES]+Tabla1[[#This Row],[V. SIMIT CON RESOLUCION]]+Tabla1[[#This Row],[V. SIMIT SIN RESOLUCION]]+Tabla1[[#This Row],[V. RECAUDOS COMPARENDOS]]+Tabla1[[#This Row],[V. RECAUDOS RESOLUCIONES]])</f>
        <v>1633603</v>
      </c>
      <c r="S1694" s="11">
        <f>IFERROR(VLOOKUP(Tabla1[[#This Row],[FECHA]],'RECAUDOS LOCALES'!A:D,4,FALSE),0)</f>
        <v>2</v>
      </c>
      <c r="T1694" s="9">
        <f>IFERROR(VLOOKUP(Tabla1[[#This Row],[FECHA]],'RECAUDOS LOCALES'!A:D,3,FALSE),0)</f>
        <v>286800</v>
      </c>
      <c r="U1694" s="11">
        <f>IFERROR(VLOOKUP(Tabla1[[#This Row],[FECHA]],'RECAUDOS EXTERNOS'!A:D,4,FALSE),0)</f>
        <v>9</v>
      </c>
      <c r="V1694" s="9">
        <f>IFERROR(VLOOKUP(Tabla1[[#This Row],[FECHA]],'RECAUDOS EXTERNOS'!A:D,3,FALSE),0)</f>
        <v>2228477</v>
      </c>
    </row>
    <row r="1695" spans="1:22" x14ac:dyDescent="0.25">
      <c r="A1695" s="1">
        <v>39254</v>
      </c>
      <c r="B1695" s="3" t="s">
        <v>6</v>
      </c>
      <c r="C1695" s="2">
        <v>39234</v>
      </c>
      <c r="D1695" s="5">
        <f>YEAR(Tabla1[[#This Row],[FECHA]])</f>
        <v>2007</v>
      </c>
      <c r="E1695" s="5">
        <f>IFERROR(VLOOKUP(Tabla1[[#This Row],[FECHA]],'COMPARENDOS TOTALES'!A:D,4,FALSE),0)</f>
        <v>8</v>
      </c>
      <c r="F1695" s="9">
        <f>IFERROR(VLOOKUP(Tabla1[[#This Row],[FECHA]],'COMPARENDOS TOTALES'!A:D,3,FALSE),0)</f>
        <v>2385350</v>
      </c>
      <c r="G1695" s="5">
        <f>IFERROR(VLOOKUP(Tabla1[[#This Row],[FECHA]],EXONERACIONES!A:D,4,FALSE),0)</f>
        <v>7</v>
      </c>
      <c r="H1695" s="9">
        <f>IFERROR(VLOOKUP(Tabla1[[#This Row],[FECHA]],EXONERACIONES!A:D,3,FALSE),0)</f>
        <v>2168500</v>
      </c>
      <c r="I1695" s="5">
        <f>IFERROR(VLOOKUP(Tabla1[[#This Row],[FECHA]],'SIMIT CON RES'!A:D,4,FALSE),0)</f>
        <v>0</v>
      </c>
      <c r="J1695" s="9">
        <f>IFERROR(VLOOKUP(Tabla1[[#This Row],[FECHA]],'SIMIT CON RES'!A:D,3,FALSE),0)</f>
        <v>0</v>
      </c>
      <c r="K1695">
        <f>IFERROR(VLOOKUP(Tabla1[[#This Row],[FECHA]],'SIMIT SIN RES'!A:D,4,FALSE),0)</f>
        <v>0</v>
      </c>
      <c r="L1695" s="9">
        <f>IFERROR(VLOOKUP(Tabla1[[#This Row],[FECHA]],'SIMIT SIN RES'!A:D,3,FALSE),0)</f>
        <v>0</v>
      </c>
      <c r="M1695" s="5">
        <f>IFERROR(VLOOKUP(Tabla1[[#This Row],[FECHA]],'RECAUDOS DE COMPARENDOS'!A:D,4,FALSE),0)</f>
        <v>0</v>
      </c>
      <c r="N1695" s="9">
        <f>IFERROR(VLOOKUP(Tabla1[[#This Row],[FECHA]],'RECAUDOS DE COMPARENDOS'!A:D,3,FALSE),0)</f>
        <v>0</v>
      </c>
      <c r="O1695" s="5">
        <f>IFERROR(VLOOKUP(Tabla1[[#This Row],[FECHA]],'RECAUDOS DE RESOLUCIONES'!A:D,4,FALSE),0)</f>
        <v>0</v>
      </c>
      <c r="P1695" s="9">
        <f>IFERROR(VLOOKUP(Tabla1[[#This Row],[FECHA]],'RECAUDOS DE RESOLUCIONES'!A:D,3,FALSE),0)</f>
        <v>0</v>
      </c>
      <c r="Q169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1695" s="9">
        <f>Tabla1[V. COMPARENDOS]-(Tabla1[V. EXONERACIONES]+Tabla1[[#This Row],[V. SIMIT CON RESOLUCION]]+Tabla1[[#This Row],[V. SIMIT SIN RESOLUCION]]+Tabla1[[#This Row],[V. RECAUDOS COMPARENDOS]]+Tabla1[[#This Row],[V. RECAUDOS RESOLUCIONES]])</f>
        <v>216850</v>
      </c>
      <c r="S1695" s="11">
        <f>IFERROR(VLOOKUP(Tabla1[[#This Row],[FECHA]],'RECAUDOS LOCALES'!A:D,4,FALSE),0)</f>
        <v>4</v>
      </c>
      <c r="T1695" s="9">
        <f>IFERROR(VLOOKUP(Tabla1[[#This Row],[FECHA]],'RECAUDOS LOCALES'!A:D,3,FALSE),0)</f>
        <v>217456</v>
      </c>
      <c r="U1695" s="11">
        <f>IFERROR(VLOOKUP(Tabla1[[#This Row],[FECHA]],'RECAUDOS EXTERNOS'!A:D,4,FALSE),0)</f>
        <v>7</v>
      </c>
      <c r="V1695" s="9">
        <f>IFERROR(VLOOKUP(Tabla1[[#This Row],[FECHA]],'RECAUDOS EXTERNOS'!A:D,3,FALSE),0)</f>
        <v>1727800</v>
      </c>
    </row>
    <row r="1696" spans="1:22" x14ac:dyDescent="0.25">
      <c r="A1696" s="1">
        <v>39255</v>
      </c>
      <c r="B1696" s="3" t="s">
        <v>0</v>
      </c>
      <c r="C1696" s="2">
        <v>39234</v>
      </c>
      <c r="D1696" s="5">
        <f>YEAR(Tabla1[[#This Row],[FECHA]])</f>
        <v>2007</v>
      </c>
      <c r="E1696" s="5">
        <f>IFERROR(VLOOKUP(Tabla1[[#This Row],[FECHA]],'COMPARENDOS TOTALES'!A:D,4,FALSE),0)</f>
        <v>13</v>
      </c>
      <c r="F1696" s="9">
        <f>IFERROR(VLOOKUP(Tabla1[[#This Row],[FECHA]],'COMPARENDOS TOTALES'!A:D,3,FALSE),0)</f>
        <v>4134606</v>
      </c>
      <c r="G1696" s="5">
        <f>IFERROR(VLOOKUP(Tabla1[[#This Row],[FECHA]],EXONERACIONES!A:D,4,FALSE),0)</f>
        <v>6</v>
      </c>
      <c r="H1696" s="9">
        <f>IFERROR(VLOOKUP(Tabla1[[#This Row],[FECHA]],EXONERACIONES!A:D,3,FALSE),0)</f>
        <v>1532406</v>
      </c>
      <c r="I1696" s="5">
        <f>IFERROR(VLOOKUP(Tabla1[[#This Row],[FECHA]],'SIMIT CON RES'!A:D,4,FALSE),0)</f>
        <v>0</v>
      </c>
      <c r="J1696" s="9">
        <f>IFERROR(VLOOKUP(Tabla1[[#This Row],[FECHA]],'SIMIT CON RES'!A:D,3,FALSE),0)</f>
        <v>0</v>
      </c>
      <c r="K1696">
        <f>IFERROR(VLOOKUP(Tabla1[[#This Row],[FECHA]],'SIMIT SIN RES'!A:D,4,FALSE),0)</f>
        <v>0</v>
      </c>
      <c r="L1696" s="9">
        <f>IFERROR(VLOOKUP(Tabla1[[#This Row],[FECHA]],'SIMIT SIN RES'!A:D,3,FALSE),0)</f>
        <v>0</v>
      </c>
      <c r="M1696" s="5">
        <f>IFERROR(VLOOKUP(Tabla1[[#This Row],[FECHA]],'RECAUDOS DE COMPARENDOS'!A:D,4,FALSE),0)</f>
        <v>0</v>
      </c>
      <c r="N1696" s="9">
        <f>IFERROR(VLOOKUP(Tabla1[[#This Row],[FECHA]],'RECAUDOS DE COMPARENDOS'!A:D,3,FALSE),0)</f>
        <v>0</v>
      </c>
      <c r="O1696" s="5">
        <f>IFERROR(VLOOKUP(Tabla1[[#This Row],[FECHA]],'RECAUDOS DE RESOLUCIONES'!A:D,4,FALSE),0)</f>
        <v>0</v>
      </c>
      <c r="P1696" s="9">
        <f>IFERROR(VLOOKUP(Tabla1[[#This Row],[FECHA]],'RECAUDOS DE RESOLUCIONES'!A:D,3,FALSE),0)</f>
        <v>0</v>
      </c>
      <c r="Q169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7</v>
      </c>
      <c r="R1696" s="9">
        <f>Tabla1[V. COMPARENDOS]-(Tabla1[V. EXONERACIONES]+Tabla1[[#This Row],[V. SIMIT CON RESOLUCION]]+Tabla1[[#This Row],[V. SIMIT SIN RESOLUCION]]+Tabla1[[#This Row],[V. RECAUDOS COMPARENDOS]]+Tabla1[[#This Row],[V. RECAUDOS RESOLUCIONES]])</f>
        <v>2602200</v>
      </c>
      <c r="S1696" s="11">
        <f>IFERROR(VLOOKUP(Tabla1[[#This Row],[FECHA]],'RECAUDOS LOCALES'!A:D,4,FALSE),0)</f>
        <v>3</v>
      </c>
      <c r="T1696" s="9">
        <f>IFERROR(VLOOKUP(Tabla1[[#This Row],[FECHA]],'RECAUDOS LOCALES'!A:D,3,FALSE),0)</f>
        <v>305673</v>
      </c>
      <c r="U1696" s="11">
        <f>IFERROR(VLOOKUP(Tabla1[[#This Row],[FECHA]],'RECAUDOS EXTERNOS'!A:D,4,FALSE),0)</f>
        <v>5</v>
      </c>
      <c r="V1696" s="9">
        <f>IFERROR(VLOOKUP(Tabla1[[#This Row],[FECHA]],'RECAUDOS EXTERNOS'!A:D,3,FALSE),0)</f>
        <v>1408115</v>
      </c>
    </row>
    <row r="1697" spans="1:22" x14ac:dyDescent="0.25">
      <c r="A1697" s="1">
        <v>39256</v>
      </c>
      <c r="B1697" s="3" t="s">
        <v>5</v>
      </c>
      <c r="C1697" s="2">
        <v>39234</v>
      </c>
      <c r="D1697" s="5">
        <f>YEAR(Tabla1[[#This Row],[FECHA]])</f>
        <v>2007</v>
      </c>
      <c r="E1697" s="5">
        <f>IFERROR(VLOOKUP(Tabla1[[#This Row],[FECHA]],'COMPARENDOS TOTALES'!A:D,4,FALSE),0)</f>
        <v>11</v>
      </c>
      <c r="F1697" s="9">
        <f>IFERROR(VLOOKUP(Tabla1[[#This Row],[FECHA]],'COMPARENDOS TOTALES'!A:D,3,FALSE),0)</f>
        <v>2833506</v>
      </c>
      <c r="G1697" s="5">
        <f>IFERROR(VLOOKUP(Tabla1[[#This Row],[FECHA]],EXONERACIONES!A:D,4,FALSE),0)</f>
        <v>7</v>
      </c>
      <c r="H1697" s="9">
        <f>IFERROR(VLOOKUP(Tabla1[[#This Row],[FECHA]],EXONERACIONES!A:D,3,FALSE),0)</f>
        <v>2067303</v>
      </c>
      <c r="I1697" s="5">
        <f>IFERROR(VLOOKUP(Tabla1[[#This Row],[FECHA]],'SIMIT CON RES'!A:D,4,FALSE),0)</f>
        <v>0</v>
      </c>
      <c r="J1697" s="9">
        <f>IFERROR(VLOOKUP(Tabla1[[#This Row],[FECHA]],'SIMIT CON RES'!A:D,3,FALSE),0)</f>
        <v>0</v>
      </c>
      <c r="K1697">
        <f>IFERROR(VLOOKUP(Tabla1[[#This Row],[FECHA]],'SIMIT SIN RES'!A:D,4,FALSE),0)</f>
        <v>0</v>
      </c>
      <c r="L1697" s="9">
        <f>IFERROR(VLOOKUP(Tabla1[[#This Row],[FECHA]],'SIMIT SIN RES'!A:D,3,FALSE),0)</f>
        <v>0</v>
      </c>
      <c r="M1697" s="5">
        <f>IFERROR(VLOOKUP(Tabla1[[#This Row],[FECHA]],'RECAUDOS DE COMPARENDOS'!A:D,4,FALSE),0)</f>
        <v>0</v>
      </c>
      <c r="N1697" s="9">
        <f>IFERROR(VLOOKUP(Tabla1[[#This Row],[FECHA]],'RECAUDOS DE COMPARENDOS'!A:D,3,FALSE),0)</f>
        <v>0</v>
      </c>
      <c r="O1697" s="5">
        <f>IFERROR(VLOOKUP(Tabla1[[#This Row],[FECHA]],'RECAUDOS DE RESOLUCIONES'!A:D,4,FALSE),0)</f>
        <v>0</v>
      </c>
      <c r="P1697" s="9">
        <f>IFERROR(VLOOKUP(Tabla1[[#This Row],[FECHA]],'RECAUDOS DE RESOLUCIONES'!A:D,3,FALSE),0)</f>
        <v>0</v>
      </c>
      <c r="Q169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1697" s="9">
        <f>Tabla1[V. COMPARENDOS]-(Tabla1[V. EXONERACIONES]+Tabla1[[#This Row],[V. SIMIT CON RESOLUCION]]+Tabla1[[#This Row],[V. SIMIT SIN RESOLUCION]]+Tabla1[[#This Row],[V. RECAUDOS COMPARENDOS]]+Tabla1[[#This Row],[V. RECAUDOS RESOLUCIONES]])</f>
        <v>766203</v>
      </c>
      <c r="S1697" s="11">
        <f>IFERROR(VLOOKUP(Tabla1[[#This Row],[FECHA]],'RECAUDOS LOCALES'!A:D,4,FALSE),0)</f>
        <v>0</v>
      </c>
      <c r="T1697" s="9">
        <f>IFERROR(VLOOKUP(Tabla1[[#This Row],[FECHA]],'RECAUDOS LOCALES'!A:D,3,FALSE),0)</f>
        <v>0</v>
      </c>
      <c r="U1697" s="11">
        <f>IFERROR(VLOOKUP(Tabla1[[#This Row],[FECHA]],'RECAUDOS EXTERNOS'!A:D,4,FALSE),0)</f>
        <v>0</v>
      </c>
      <c r="V1697" s="9">
        <f>IFERROR(VLOOKUP(Tabla1[[#This Row],[FECHA]],'RECAUDOS EXTERNOS'!A:D,3,FALSE),0)</f>
        <v>0</v>
      </c>
    </row>
    <row r="1698" spans="1:22" x14ac:dyDescent="0.25">
      <c r="A1698" s="1">
        <v>39257</v>
      </c>
      <c r="B1698" s="3" t="s">
        <v>4</v>
      </c>
      <c r="C1698" s="2">
        <v>39234</v>
      </c>
      <c r="D1698" s="5">
        <f>YEAR(Tabla1[[#This Row],[FECHA]])</f>
        <v>2007</v>
      </c>
      <c r="E1698" s="5">
        <f>IFERROR(VLOOKUP(Tabla1[[#This Row],[FECHA]],'COMPARENDOS TOTALES'!A:D,4,FALSE),0)</f>
        <v>7</v>
      </c>
      <c r="F1698" s="9">
        <f>IFERROR(VLOOKUP(Tabla1[[#This Row],[FECHA]],'COMPARENDOS TOTALES'!A:D,3,FALSE),0)</f>
        <v>1633653</v>
      </c>
      <c r="G1698" s="5">
        <f>IFERROR(VLOOKUP(Tabla1[[#This Row],[FECHA]],EXONERACIONES!A:D,4,FALSE),0)</f>
        <v>3</v>
      </c>
      <c r="H1698" s="9">
        <f>IFERROR(VLOOKUP(Tabla1[[#This Row],[FECHA]],EXONERACIONES!A:D,3,FALSE),0)</f>
        <v>650550</v>
      </c>
      <c r="I1698" s="5">
        <f>IFERROR(VLOOKUP(Tabla1[[#This Row],[FECHA]],'SIMIT CON RES'!A:D,4,FALSE),0)</f>
        <v>0</v>
      </c>
      <c r="J1698" s="9">
        <f>IFERROR(VLOOKUP(Tabla1[[#This Row],[FECHA]],'SIMIT CON RES'!A:D,3,FALSE),0)</f>
        <v>0</v>
      </c>
      <c r="K1698">
        <f>IFERROR(VLOOKUP(Tabla1[[#This Row],[FECHA]],'SIMIT SIN RES'!A:D,4,FALSE),0)</f>
        <v>0</v>
      </c>
      <c r="L1698" s="9">
        <f>IFERROR(VLOOKUP(Tabla1[[#This Row],[FECHA]],'SIMIT SIN RES'!A:D,3,FALSE),0)</f>
        <v>0</v>
      </c>
      <c r="M1698" s="5">
        <f>IFERROR(VLOOKUP(Tabla1[[#This Row],[FECHA]],'RECAUDOS DE COMPARENDOS'!A:D,4,FALSE),0)</f>
        <v>0</v>
      </c>
      <c r="N1698" s="9">
        <f>IFERROR(VLOOKUP(Tabla1[[#This Row],[FECHA]],'RECAUDOS DE COMPARENDOS'!A:D,3,FALSE),0)</f>
        <v>0</v>
      </c>
      <c r="O1698" s="5">
        <f>IFERROR(VLOOKUP(Tabla1[[#This Row],[FECHA]],'RECAUDOS DE RESOLUCIONES'!A:D,4,FALSE),0)</f>
        <v>0</v>
      </c>
      <c r="P1698" s="9">
        <f>IFERROR(VLOOKUP(Tabla1[[#This Row],[FECHA]],'RECAUDOS DE RESOLUCIONES'!A:D,3,FALSE),0)</f>
        <v>0</v>
      </c>
      <c r="Q169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1698" s="9">
        <f>Tabla1[V. COMPARENDOS]-(Tabla1[V. EXONERACIONES]+Tabla1[[#This Row],[V. SIMIT CON RESOLUCION]]+Tabla1[[#This Row],[V. SIMIT SIN RESOLUCION]]+Tabla1[[#This Row],[V. RECAUDOS COMPARENDOS]]+Tabla1[[#This Row],[V. RECAUDOS RESOLUCIONES]])</f>
        <v>983103</v>
      </c>
      <c r="S1698" s="11">
        <f>IFERROR(VLOOKUP(Tabla1[[#This Row],[FECHA]],'RECAUDOS LOCALES'!A:D,4,FALSE),0)</f>
        <v>0</v>
      </c>
      <c r="T1698" s="9">
        <f>IFERROR(VLOOKUP(Tabla1[[#This Row],[FECHA]],'RECAUDOS LOCALES'!A:D,3,FALSE),0)</f>
        <v>0</v>
      </c>
      <c r="U1698" s="11">
        <f>IFERROR(VLOOKUP(Tabla1[[#This Row],[FECHA]],'RECAUDOS EXTERNOS'!A:D,4,FALSE),0)</f>
        <v>0</v>
      </c>
      <c r="V1698" s="9">
        <f>IFERROR(VLOOKUP(Tabla1[[#This Row],[FECHA]],'RECAUDOS EXTERNOS'!A:D,3,FALSE),0)</f>
        <v>0</v>
      </c>
    </row>
    <row r="1699" spans="1:22" x14ac:dyDescent="0.25">
      <c r="A1699" s="1">
        <v>39258</v>
      </c>
      <c r="B1699" s="3" t="s">
        <v>1</v>
      </c>
      <c r="C1699" s="2">
        <v>39234</v>
      </c>
      <c r="D1699" s="5">
        <f>YEAR(Tabla1[[#This Row],[FECHA]])</f>
        <v>2007</v>
      </c>
      <c r="E1699" s="5">
        <f>IFERROR(VLOOKUP(Tabla1[[#This Row],[FECHA]],'COMPARENDOS TOTALES'!A:D,4,FALSE),0)</f>
        <v>8</v>
      </c>
      <c r="F1699" s="9">
        <f>IFERROR(VLOOKUP(Tabla1[[#This Row],[FECHA]],'COMPARENDOS TOTALES'!A:D,3,FALSE),0)</f>
        <v>1864909</v>
      </c>
      <c r="G1699" s="5">
        <f>IFERROR(VLOOKUP(Tabla1[[#This Row],[FECHA]],EXONERACIONES!A:D,4,FALSE),0)</f>
        <v>5</v>
      </c>
      <c r="H1699" s="9">
        <f>IFERROR(VLOOKUP(Tabla1[[#This Row],[FECHA]],EXONERACIONES!A:D,3,FALSE),0)</f>
        <v>1098706</v>
      </c>
      <c r="I1699" s="5">
        <f>IFERROR(VLOOKUP(Tabla1[[#This Row],[FECHA]],'SIMIT CON RES'!A:D,4,FALSE),0)</f>
        <v>0</v>
      </c>
      <c r="J1699" s="9">
        <f>IFERROR(VLOOKUP(Tabla1[[#This Row],[FECHA]],'SIMIT CON RES'!A:D,3,FALSE),0)</f>
        <v>0</v>
      </c>
      <c r="K1699">
        <f>IFERROR(VLOOKUP(Tabla1[[#This Row],[FECHA]],'SIMIT SIN RES'!A:D,4,FALSE),0)</f>
        <v>0</v>
      </c>
      <c r="L1699" s="9">
        <f>IFERROR(VLOOKUP(Tabla1[[#This Row],[FECHA]],'SIMIT SIN RES'!A:D,3,FALSE),0)</f>
        <v>0</v>
      </c>
      <c r="M1699" s="5">
        <f>IFERROR(VLOOKUP(Tabla1[[#This Row],[FECHA]],'RECAUDOS DE COMPARENDOS'!A:D,4,FALSE),0)</f>
        <v>0</v>
      </c>
      <c r="N1699" s="9">
        <f>IFERROR(VLOOKUP(Tabla1[[#This Row],[FECHA]],'RECAUDOS DE COMPARENDOS'!A:D,3,FALSE),0)</f>
        <v>0</v>
      </c>
      <c r="O1699" s="5">
        <f>IFERROR(VLOOKUP(Tabla1[[#This Row],[FECHA]],'RECAUDOS DE RESOLUCIONES'!A:D,4,FALSE),0)</f>
        <v>0</v>
      </c>
      <c r="P1699" s="9">
        <f>IFERROR(VLOOKUP(Tabla1[[#This Row],[FECHA]],'RECAUDOS DE RESOLUCIONES'!A:D,3,FALSE),0)</f>
        <v>0</v>
      </c>
      <c r="Q169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1699" s="9">
        <f>Tabla1[V. COMPARENDOS]-(Tabla1[V. EXONERACIONES]+Tabla1[[#This Row],[V. SIMIT CON RESOLUCION]]+Tabla1[[#This Row],[V. SIMIT SIN RESOLUCION]]+Tabla1[[#This Row],[V. RECAUDOS COMPARENDOS]]+Tabla1[[#This Row],[V. RECAUDOS RESOLUCIONES]])</f>
        <v>766203</v>
      </c>
      <c r="S1699" s="11">
        <f>IFERROR(VLOOKUP(Tabla1[[#This Row],[FECHA]],'RECAUDOS LOCALES'!A:D,4,FALSE),0)</f>
        <v>1</v>
      </c>
      <c r="T1699" s="9">
        <f>IFERROR(VLOOKUP(Tabla1[[#This Row],[FECHA]],'RECAUDOS LOCALES'!A:D,3,FALSE),0)</f>
        <v>105845</v>
      </c>
      <c r="U1699" s="11">
        <f>IFERROR(VLOOKUP(Tabla1[[#This Row],[FECHA]],'RECAUDOS EXTERNOS'!A:D,4,FALSE),0)</f>
        <v>5</v>
      </c>
      <c r="V1699" s="9">
        <f>IFERROR(VLOOKUP(Tabla1[[#This Row],[FECHA]],'RECAUDOS EXTERNOS'!A:D,3,FALSE),0)</f>
        <v>1342437</v>
      </c>
    </row>
    <row r="1700" spans="1:22" x14ac:dyDescent="0.25">
      <c r="A1700" s="1">
        <v>39259</v>
      </c>
      <c r="B1700" s="3" t="s">
        <v>2</v>
      </c>
      <c r="C1700" s="2">
        <v>39234</v>
      </c>
      <c r="D1700" s="5">
        <f>YEAR(Tabla1[[#This Row],[FECHA]])</f>
        <v>2007</v>
      </c>
      <c r="E1700" s="5">
        <f>IFERROR(VLOOKUP(Tabla1[[#This Row],[FECHA]],'COMPARENDOS TOTALES'!A:D,4,FALSE),0)</f>
        <v>6</v>
      </c>
      <c r="F1700" s="9">
        <f>IFERROR(VLOOKUP(Tabla1[[#This Row],[FECHA]],'COMPARENDOS TOTALES'!A:D,3,FALSE),0)</f>
        <v>1951650</v>
      </c>
      <c r="G1700" s="5">
        <f>IFERROR(VLOOKUP(Tabla1[[#This Row],[FECHA]],EXONERACIONES!A:D,4,FALSE),0)</f>
        <v>2</v>
      </c>
      <c r="H1700" s="9">
        <f>IFERROR(VLOOKUP(Tabla1[[#This Row],[FECHA]],EXONERACIONES!A:D,3,FALSE),0)</f>
        <v>867400</v>
      </c>
      <c r="I1700" s="5">
        <f>IFERROR(VLOOKUP(Tabla1[[#This Row],[FECHA]],'SIMIT CON RES'!A:D,4,FALSE),0)</f>
        <v>0</v>
      </c>
      <c r="J1700" s="9">
        <f>IFERROR(VLOOKUP(Tabla1[[#This Row],[FECHA]],'SIMIT CON RES'!A:D,3,FALSE),0)</f>
        <v>0</v>
      </c>
      <c r="K1700">
        <f>IFERROR(VLOOKUP(Tabla1[[#This Row],[FECHA]],'SIMIT SIN RES'!A:D,4,FALSE),0)</f>
        <v>0</v>
      </c>
      <c r="L1700" s="9">
        <f>IFERROR(VLOOKUP(Tabla1[[#This Row],[FECHA]],'SIMIT SIN RES'!A:D,3,FALSE),0)</f>
        <v>0</v>
      </c>
      <c r="M1700" s="5">
        <f>IFERROR(VLOOKUP(Tabla1[[#This Row],[FECHA]],'RECAUDOS DE COMPARENDOS'!A:D,4,FALSE),0)</f>
        <v>1</v>
      </c>
      <c r="N1700" s="9">
        <f>IFERROR(VLOOKUP(Tabla1[[#This Row],[FECHA]],'RECAUDOS DE COMPARENDOS'!A:D,3,FALSE),0)</f>
        <v>216850</v>
      </c>
      <c r="O1700" s="5">
        <f>IFERROR(VLOOKUP(Tabla1[[#This Row],[FECHA]],'RECAUDOS DE RESOLUCIONES'!A:D,4,FALSE),0)</f>
        <v>0</v>
      </c>
      <c r="P1700" s="9">
        <f>IFERROR(VLOOKUP(Tabla1[[#This Row],[FECHA]],'RECAUDOS DE RESOLUCIONES'!A:D,3,FALSE),0)</f>
        <v>0</v>
      </c>
      <c r="Q170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1700" s="9">
        <f>Tabla1[V. COMPARENDOS]-(Tabla1[V. EXONERACIONES]+Tabla1[[#This Row],[V. SIMIT CON RESOLUCION]]+Tabla1[[#This Row],[V. SIMIT SIN RESOLUCION]]+Tabla1[[#This Row],[V. RECAUDOS COMPARENDOS]]+Tabla1[[#This Row],[V. RECAUDOS RESOLUCIONES]])</f>
        <v>867400</v>
      </c>
      <c r="S1700" s="11">
        <f>IFERROR(VLOOKUP(Tabla1[[#This Row],[FECHA]],'RECAUDOS LOCALES'!A:D,4,FALSE),0)</f>
        <v>3</v>
      </c>
      <c r="T1700" s="9">
        <f>IFERROR(VLOOKUP(Tabla1[[#This Row],[FECHA]],'RECAUDOS LOCALES'!A:D,3,FALSE),0)</f>
        <v>401318</v>
      </c>
      <c r="U1700" s="11">
        <f>IFERROR(VLOOKUP(Tabla1[[#This Row],[FECHA]],'RECAUDOS EXTERNOS'!A:D,4,FALSE),0)</f>
        <v>3</v>
      </c>
      <c r="V1700" s="9">
        <f>IFERROR(VLOOKUP(Tabla1[[#This Row],[FECHA]],'RECAUDOS EXTERNOS'!A:D,3,FALSE),0)</f>
        <v>602570</v>
      </c>
    </row>
    <row r="1701" spans="1:22" x14ac:dyDescent="0.25">
      <c r="A1701" s="1">
        <v>39260</v>
      </c>
      <c r="B1701" s="3" t="s">
        <v>3</v>
      </c>
      <c r="C1701" s="2">
        <v>39234</v>
      </c>
      <c r="D1701" s="5">
        <f>YEAR(Tabla1[[#This Row],[FECHA]])</f>
        <v>2007</v>
      </c>
      <c r="E1701" s="5">
        <f>IFERROR(VLOOKUP(Tabla1[[#This Row],[FECHA]],'COMPARENDOS TOTALES'!A:D,4,FALSE),0)</f>
        <v>8</v>
      </c>
      <c r="F1701" s="9">
        <f>IFERROR(VLOOKUP(Tabla1[[#This Row],[FECHA]],'COMPARENDOS TOTALES'!A:D,3,FALSE),0)</f>
        <v>1951650</v>
      </c>
      <c r="G1701" s="5">
        <f>IFERROR(VLOOKUP(Tabla1[[#This Row],[FECHA]],EXONERACIONES!A:D,4,FALSE),0)</f>
        <v>5</v>
      </c>
      <c r="H1701" s="9">
        <f>IFERROR(VLOOKUP(Tabla1[[#This Row],[FECHA]],EXONERACIONES!A:D,3,FALSE),0)</f>
        <v>1301100</v>
      </c>
      <c r="I1701" s="5">
        <f>IFERROR(VLOOKUP(Tabla1[[#This Row],[FECHA]],'SIMIT CON RES'!A:D,4,FALSE),0)</f>
        <v>0</v>
      </c>
      <c r="J1701" s="9">
        <f>IFERROR(VLOOKUP(Tabla1[[#This Row],[FECHA]],'SIMIT CON RES'!A:D,3,FALSE),0)</f>
        <v>0</v>
      </c>
      <c r="K1701">
        <f>IFERROR(VLOOKUP(Tabla1[[#This Row],[FECHA]],'SIMIT SIN RES'!A:D,4,FALSE),0)</f>
        <v>0</v>
      </c>
      <c r="L1701" s="9">
        <f>IFERROR(VLOOKUP(Tabla1[[#This Row],[FECHA]],'SIMIT SIN RES'!A:D,3,FALSE),0)</f>
        <v>0</v>
      </c>
      <c r="M1701" s="5">
        <f>IFERROR(VLOOKUP(Tabla1[[#This Row],[FECHA]],'RECAUDOS DE COMPARENDOS'!A:D,4,FALSE),0)</f>
        <v>0</v>
      </c>
      <c r="N1701" s="9">
        <f>IFERROR(VLOOKUP(Tabla1[[#This Row],[FECHA]],'RECAUDOS DE COMPARENDOS'!A:D,3,FALSE),0)</f>
        <v>0</v>
      </c>
      <c r="O1701" s="5">
        <f>IFERROR(VLOOKUP(Tabla1[[#This Row],[FECHA]],'RECAUDOS DE RESOLUCIONES'!A:D,4,FALSE),0)</f>
        <v>0</v>
      </c>
      <c r="P1701" s="9">
        <f>IFERROR(VLOOKUP(Tabla1[[#This Row],[FECHA]],'RECAUDOS DE RESOLUCIONES'!A:D,3,FALSE),0)</f>
        <v>0</v>
      </c>
      <c r="Q170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1701" s="9">
        <f>Tabla1[V. COMPARENDOS]-(Tabla1[V. EXONERACIONES]+Tabla1[[#This Row],[V. SIMIT CON RESOLUCION]]+Tabla1[[#This Row],[V. SIMIT SIN RESOLUCION]]+Tabla1[[#This Row],[V. RECAUDOS COMPARENDOS]]+Tabla1[[#This Row],[V. RECAUDOS RESOLUCIONES]])</f>
        <v>650550</v>
      </c>
      <c r="S1701" s="11">
        <f>IFERROR(VLOOKUP(Tabla1[[#This Row],[FECHA]],'RECAUDOS LOCALES'!A:D,4,FALSE),0)</f>
        <v>9</v>
      </c>
      <c r="T1701" s="9">
        <f>IFERROR(VLOOKUP(Tabla1[[#This Row],[FECHA]],'RECAUDOS LOCALES'!A:D,3,FALSE),0)</f>
        <v>795443</v>
      </c>
      <c r="U1701" s="11">
        <f>IFERROR(VLOOKUP(Tabla1[[#This Row],[FECHA]],'RECAUDOS EXTERNOS'!A:D,4,FALSE),0)</f>
        <v>4</v>
      </c>
      <c r="V1701" s="9">
        <f>IFERROR(VLOOKUP(Tabla1[[#This Row],[FECHA]],'RECAUDOS EXTERNOS'!A:D,3,FALSE),0)</f>
        <v>1253910</v>
      </c>
    </row>
    <row r="1702" spans="1:22" x14ac:dyDescent="0.25">
      <c r="A1702" s="1">
        <v>39261</v>
      </c>
      <c r="B1702" s="3" t="s">
        <v>6</v>
      </c>
      <c r="C1702" s="2">
        <v>39234</v>
      </c>
      <c r="D1702" s="5">
        <f>YEAR(Tabla1[[#This Row],[FECHA]])</f>
        <v>2007</v>
      </c>
      <c r="E1702" s="5">
        <f>IFERROR(VLOOKUP(Tabla1[[#This Row],[FECHA]],'COMPARENDOS TOTALES'!A:D,4,FALSE),0)</f>
        <v>30</v>
      </c>
      <c r="F1702" s="9">
        <f>IFERROR(VLOOKUP(Tabla1[[#This Row],[FECHA]],'COMPARENDOS TOTALES'!A:D,3,FALSE),0)</f>
        <v>10770215</v>
      </c>
      <c r="G1702" s="5">
        <f>IFERROR(VLOOKUP(Tabla1[[#This Row],[FECHA]],EXONERACIONES!A:D,4,FALSE),0)</f>
        <v>21</v>
      </c>
      <c r="H1702" s="9">
        <f>IFERROR(VLOOKUP(Tabla1[[#This Row],[FECHA]],EXONERACIONES!A:D,3,FALSE),0)</f>
        <v>7503009</v>
      </c>
      <c r="I1702" s="5">
        <f>IFERROR(VLOOKUP(Tabla1[[#This Row],[FECHA]],'SIMIT CON RES'!A:D,4,FALSE),0)</f>
        <v>0</v>
      </c>
      <c r="J1702" s="9">
        <f>IFERROR(VLOOKUP(Tabla1[[#This Row],[FECHA]],'SIMIT CON RES'!A:D,3,FALSE),0)</f>
        <v>0</v>
      </c>
      <c r="K1702">
        <f>IFERROR(VLOOKUP(Tabla1[[#This Row],[FECHA]],'SIMIT SIN RES'!A:D,4,FALSE),0)</f>
        <v>0</v>
      </c>
      <c r="L1702" s="9">
        <f>IFERROR(VLOOKUP(Tabla1[[#This Row],[FECHA]],'SIMIT SIN RES'!A:D,3,FALSE),0)</f>
        <v>0</v>
      </c>
      <c r="M1702" s="5">
        <f>IFERROR(VLOOKUP(Tabla1[[#This Row],[FECHA]],'RECAUDOS DE COMPARENDOS'!A:D,4,FALSE),0)</f>
        <v>0</v>
      </c>
      <c r="N1702" s="9">
        <f>IFERROR(VLOOKUP(Tabla1[[#This Row],[FECHA]],'RECAUDOS DE COMPARENDOS'!A:D,3,FALSE),0)</f>
        <v>0</v>
      </c>
      <c r="O1702" s="5">
        <f>IFERROR(VLOOKUP(Tabla1[[#This Row],[FECHA]],'RECAUDOS DE RESOLUCIONES'!A:D,4,FALSE),0)</f>
        <v>0</v>
      </c>
      <c r="P1702" s="9">
        <f>IFERROR(VLOOKUP(Tabla1[[#This Row],[FECHA]],'RECAUDOS DE RESOLUCIONES'!A:D,3,FALSE),0)</f>
        <v>0</v>
      </c>
      <c r="Q170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9</v>
      </c>
      <c r="R1702" s="9">
        <f>Tabla1[V. COMPARENDOS]-(Tabla1[V. EXONERACIONES]+Tabla1[[#This Row],[V. SIMIT CON RESOLUCION]]+Tabla1[[#This Row],[V. SIMIT SIN RESOLUCION]]+Tabla1[[#This Row],[V. RECAUDOS COMPARENDOS]]+Tabla1[[#This Row],[V. RECAUDOS RESOLUCIONES]])</f>
        <v>3267206</v>
      </c>
      <c r="S1702" s="11">
        <f>IFERROR(VLOOKUP(Tabla1[[#This Row],[FECHA]],'RECAUDOS LOCALES'!A:D,4,FALSE),0)</f>
        <v>5</v>
      </c>
      <c r="T1702" s="9">
        <f>IFERROR(VLOOKUP(Tabla1[[#This Row],[FECHA]],'RECAUDOS LOCALES'!A:D,3,FALSE),0)</f>
        <v>497500</v>
      </c>
      <c r="U1702" s="11">
        <f>IFERROR(VLOOKUP(Tabla1[[#This Row],[FECHA]],'RECAUDOS EXTERNOS'!A:D,4,FALSE),0)</f>
        <v>10</v>
      </c>
      <c r="V1702" s="9">
        <f>IFERROR(VLOOKUP(Tabla1[[#This Row],[FECHA]],'RECAUDOS EXTERNOS'!A:D,3,FALSE),0)</f>
        <v>2433912</v>
      </c>
    </row>
    <row r="1703" spans="1:22" x14ac:dyDescent="0.25">
      <c r="A1703" s="1">
        <v>39262</v>
      </c>
      <c r="B1703" s="3" t="s">
        <v>0</v>
      </c>
      <c r="C1703" s="2">
        <v>39234</v>
      </c>
      <c r="D1703" s="5">
        <f>YEAR(Tabla1[[#This Row],[FECHA]])</f>
        <v>2007</v>
      </c>
      <c r="E1703" s="5">
        <f>IFERROR(VLOOKUP(Tabla1[[#This Row],[FECHA]],'COMPARENDOS TOTALES'!A:D,4,FALSE),0)</f>
        <v>5</v>
      </c>
      <c r="F1703" s="9">
        <f>IFERROR(VLOOKUP(Tabla1[[#This Row],[FECHA]],'COMPARENDOS TOTALES'!A:D,3,FALSE),0)</f>
        <v>1199903</v>
      </c>
      <c r="G1703" s="5">
        <f>IFERROR(VLOOKUP(Tabla1[[#This Row],[FECHA]],EXONERACIONES!A:D,4,FALSE),0)</f>
        <v>3</v>
      </c>
      <c r="H1703" s="9">
        <f>IFERROR(VLOOKUP(Tabla1[[#This Row],[FECHA]],EXONERACIONES!A:D,3,FALSE),0)</f>
        <v>549353</v>
      </c>
      <c r="I1703" s="5">
        <f>IFERROR(VLOOKUP(Tabla1[[#This Row],[FECHA]],'SIMIT CON RES'!A:D,4,FALSE),0)</f>
        <v>0</v>
      </c>
      <c r="J1703" s="9">
        <f>IFERROR(VLOOKUP(Tabla1[[#This Row],[FECHA]],'SIMIT CON RES'!A:D,3,FALSE),0)</f>
        <v>0</v>
      </c>
      <c r="K1703">
        <f>IFERROR(VLOOKUP(Tabla1[[#This Row],[FECHA]],'SIMIT SIN RES'!A:D,4,FALSE),0)</f>
        <v>0</v>
      </c>
      <c r="L1703" s="9">
        <f>IFERROR(VLOOKUP(Tabla1[[#This Row],[FECHA]],'SIMIT SIN RES'!A:D,3,FALSE),0)</f>
        <v>0</v>
      </c>
      <c r="M1703" s="5">
        <f>IFERROR(VLOOKUP(Tabla1[[#This Row],[FECHA]],'RECAUDOS DE COMPARENDOS'!A:D,4,FALSE),0)</f>
        <v>0</v>
      </c>
      <c r="N1703" s="9">
        <f>IFERROR(VLOOKUP(Tabla1[[#This Row],[FECHA]],'RECAUDOS DE COMPARENDOS'!A:D,3,FALSE),0)</f>
        <v>0</v>
      </c>
      <c r="O1703" s="5">
        <f>IFERROR(VLOOKUP(Tabla1[[#This Row],[FECHA]],'RECAUDOS DE RESOLUCIONES'!A:D,4,FALSE),0)</f>
        <v>0</v>
      </c>
      <c r="P1703" s="9">
        <f>IFERROR(VLOOKUP(Tabla1[[#This Row],[FECHA]],'RECAUDOS DE RESOLUCIONES'!A:D,3,FALSE),0)</f>
        <v>0</v>
      </c>
      <c r="Q170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1703" s="9">
        <f>Tabla1[V. COMPARENDOS]-(Tabla1[V. EXONERACIONES]+Tabla1[[#This Row],[V. SIMIT CON RESOLUCION]]+Tabla1[[#This Row],[V. SIMIT SIN RESOLUCION]]+Tabla1[[#This Row],[V. RECAUDOS COMPARENDOS]]+Tabla1[[#This Row],[V. RECAUDOS RESOLUCIONES]])</f>
        <v>650550</v>
      </c>
      <c r="S1703" s="11">
        <f>IFERROR(VLOOKUP(Tabla1[[#This Row],[FECHA]],'RECAUDOS LOCALES'!A:D,4,FALSE),0)</f>
        <v>1</v>
      </c>
      <c r="T1703" s="9">
        <f>IFERROR(VLOOKUP(Tabla1[[#This Row],[FECHA]],'RECAUDOS LOCALES'!A:D,3,FALSE),0)</f>
        <v>102000</v>
      </c>
      <c r="U1703" s="11">
        <f>IFERROR(VLOOKUP(Tabla1[[#This Row],[FECHA]],'RECAUDOS EXTERNOS'!A:D,4,FALSE),0)</f>
        <v>2</v>
      </c>
      <c r="V1703" s="9">
        <f>IFERROR(VLOOKUP(Tabla1[[#This Row],[FECHA]],'RECAUDOS EXTERNOS'!A:D,3,FALSE),0)</f>
        <v>613710</v>
      </c>
    </row>
    <row r="1704" spans="1:22" x14ac:dyDescent="0.25">
      <c r="A1704" s="1">
        <v>39263</v>
      </c>
      <c r="B1704" s="3" t="s">
        <v>5</v>
      </c>
      <c r="C1704" s="2">
        <v>39234</v>
      </c>
      <c r="D1704" s="5">
        <f>YEAR(Tabla1[[#This Row],[FECHA]])</f>
        <v>2007</v>
      </c>
      <c r="E1704" s="5">
        <f>IFERROR(VLOOKUP(Tabla1[[#This Row],[FECHA]],'COMPARENDOS TOTALES'!A:D,4,FALSE),0)</f>
        <v>6</v>
      </c>
      <c r="F1704" s="9">
        <f>IFERROR(VLOOKUP(Tabla1[[#This Row],[FECHA]],'COMPARENDOS TOTALES'!A:D,3,FALSE),0)</f>
        <v>1301100</v>
      </c>
      <c r="G1704" s="5">
        <f>IFERROR(VLOOKUP(Tabla1[[#This Row],[FECHA]],EXONERACIONES!A:D,4,FALSE),0)</f>
        <v>4</v>
      </c>
      <c r="H1704" s="9">
        <f>IFERROR(VLOOKUP(Tabla1[[#This Row],[FECHA]],EXONERACIONES!A:D,3,FALSE),0)</f>
        <v>867400</v>
      </c>
      <c r="I1704" s="5">
        <f>IFERROR(VLOOKUP(Tabla1[[#This Row],[FECHA]],'SIMIT CON RES'!A:D,4,FALSE),0)</f>
        <v>0</v>
      </c>
      <c r="J1704" s="9">
        <f>IFERROR(VLOOKUP(Tabla1[[#This Row],[FECHA]],'SIMIT CON RES'!A:D,3,FALSE),0)</f>
        <v>0</v>
      </c>
      <c r="K1704">
        <f>IFERROR(VLOOKUP(Tabla1[[#This Row],[FECHA]],'SIMIT SIN RES'!A:D,4,FALSE),0)</f>
        <v>0</v>
      </c>
      <c r="L1704" s="9">
        <f>IFERROR(VLOOKUP(Tabla1[[#This Row],[FECHA]],'SIMIT SIN RES'!A:D,3,FALSE),0)</f>
        <v>0</v>
      </c>
      <c r="M1704" s="5">
        <f>IFERROR(VLOOKUP(Tabla1[[#This Row],[FECHA]],'RECAUDOS DE COMPARENDOS'!A:D,4,FALSE),0)</f>
        <v>1</v>
      </c>
      <c r="N1704" s="9">
        <f>IFERROR(VLOOKUP(Tabla1[[#This Row],[FECHA]],'RECAUDOS DE COMPARENDOS'!A:D,3,FALSE),0)</f>
        <v>216850</v>
      </c>
      <c r="O1704" s="5">
        <f>IFERROR(VLOOKUP(Tabla1[[#This Row],[FECHA]],'RECAUDOS DE RESOLUCIONES'!A:D,4,FALSE),0)</f>
        <v>0</v>
      </c>
      <c r="P1704" s="9">
        <f>IFERROR(VLOOKUP(Tabla1[[#This Row],[FECHA]],'RECAUDOS DE RESOLUCIONES'!A:D,3,FALSE),0)</f>
        <v>0</v>
      </c>
      <c r="Q170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1704" s="9">
        <f>Tabla1[V. COMPARENDOS]-(Tabla1[V. EXONERACIONES]+Tabla1[[#This Row],[V. SIMIT CON RESOLUCION]]+Tabla1[[#This Row],[V. SIMIT SIN RESOLUCION]]+Tabla1[[#This Row],[V. RECAUDOS COMPARENDOS]]+Tabla1[[#This Row],[V. RECAUDOS RESOLUCIONES]])</f>
        <v>216850</v>
      </c>
      <c r="S1704" s="11">
        <f>IFERROR(VLOOKUP(Tabla1[[#This Row],[FECHA]],'RECAUDOS LOCALES'!A:D,4,FALSE),0)</f>
        <v>0</v>
      </c>
      <c r="T1704" s="9">
        <f>IFERROR(VLOOKUP(Tabla1[[#This Row],[FECHA]],'RECAUDOS LOCALES'!A:D,3,FALSE),0)</f>
        <v>0</v>
      </c>
      <c r="U1704" s="11">
        <f>IFERROR(VLOOKUP(Tabla1[[#This Row],[FECHA]],'RECAUDOS EXTERNOS'!A:D,4,FALSE),0)</f>
        <v>1</v>
      </c>
      <c r="V1704" s="9">
        <f>IFERROR(VLOOKUP(Tabla1[[#This Row],[FECHA]],'RECAUDOS EXTERNOS'!A:D,3,FALSE),0)</f>
        <v>218100</v>
      </c>
    </row>
    <row r="1705" spans="1:22" x14ac:dyDescent="0.25">
      <c r="A1705" s="1">
        <v>39264</v>
      </c>
      <c r="B1705" s="3" t="s">
        <v>4</v>
      </c>
      <c r="C1705" s="2">
        <v>39264</v>
      </c>
      <c r="D1705" s="5">
        <f>YEAR(Tabla1[[#This Row],[FECHA]])</f>
        <v>2007</v>
      </c>
      <c r="E1705" s="5">
        <f>IFERROR(VLOOKUP(Tabla1[[#This Row],[FECHA]],'COMPARENDOS TOTALES'!A:D,4,FALSE),0)</f>
        <v>17</v>
      </c>
      <c r="F1705" s="9">
        <f>IFERROR(VLOOKUP(Tabla1[[#This Row],[FECHA]],'COMPARENDOS TOTALES'!A:D,3,FALSE),0)</f>
        <v>3802103</v>
      </c>
      <c r="G1705" s="5">
        <f>IFERROR(VLOOKUP(Tabla1[[#This Row],[FECHA]],EXONERACIONES!A:D,4,FALSE),0)</f>
        <v>6</v>
      </c>
      <c r="H1705" s="9">
        <f>IFERROR(VLOOKUP(Tabla1[[#This Row],[FECHA]],EXONERACIONES!A:D,3,FALSE),0)</f>
        <v>1517950</v>
      </c>
      <c r="I1705" s="5">
        <f>IFERROR(VLOOKUP(Tabla1[[#This Row],[FECHA]],'SIMIT CON RES'!A:D,4,FALSE),0)</f>
        <v>0</v>
      </c>
      <c r="J1705" s="9">
        <f>IFERROR(VLOOKUP(Tabla1[[#This Row],[FECHA]],'SIMIT CON RES'!A:D,3,FALSE),0)</f>
        <v>0</v>
      </c>
      <c r="K1705">
        <f>IFERROR(VLOOKUP(Tabla1[[#This Row],[FECHA]],'SIMIT SIN RES'!A:D,4,FALSE),0)</f>
        <v>0</v>
      </c>
      <c r="L1705" s="9">
        <f>IFERROR(VLOOKUP(Tabla1[[#This Row],[FECHA]],'SIMIT SIN RES'!A:D,3,FALSE),0)</f>
        <v>0</v>
      </c>
      <c r="M1705" s="5">
        <f>IFERROR(VLOOKUP(Tabla1[[#This Row],[FECHA]],'RECAUDOS DE COMPARENDOS'!A:D,4,FALSE),0)</f>
        <v>0</v>
      </c>
      <c r="N1705" s="9">
        <f>IFERROR(VLOOKUP(Tabla1[[#This Row],[FECHA]],'RECAUDOS DE COMPARENDOS'!A:D,3,FALSE),0)</f>
        <v>0</v>
      </c>
      <c r="O1705" s="5">
        <f>IFERROR(VLOOKUP(Tabla1[[#This Row],[FECHA]],'RECAUDOS DE RESOLUCIONES'!A:D,4,FALSE),0)</f>
        <v>0</v>
      </c>
      <c r="P1705" s="9">
        <f>IFERROR(VLOOKUP(Tabla1[[#This Row],[FECHA]],'RECAUDOS DE RESOLUCIONES'!A:D,3,FALSE),0)</f>
        <v>0</v>
      </c>
      <c r="Q170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11</v>
      </c>
      <c r="R1705" s="9">
        <f>Tabla1[V. COMPARENDOS]-(Tabla1[V. EXONERACIONES]+Tabla1[[#This Row],[V. SIMIT CON RESOLUCION]]+Tabla1[[#This Row],[V. SIMIT SIN RESOLUCION]]+Tabla1[[#This Row],[V. RECAUDOS COMPARENDOS]]+Tabla1[[#This Row],[V. RECAUDOS RESOLUCIONES]])</f>
        <v>2284153</v>
      </c>
      <c r="S1705" s="11">
        <f>IFERROR(VLOOKUP(Tabla1[[#This Row],[FECHA]],'RECAUDOS LOCALES'!A:D,4,FALSE),0)</f>
        <v>0</v>
      </c>
      <c r="T1705" s="9">
        <f>IFERROR(VLOOKUP(Tabla1[[#This Row],[FECHA]],'RECAUDOS LOCALES'!A:D,3,FALSE),0)</f>
        <v>0</v>
      </c>
      <c r="U1705" s="11">
        <f>IFERROR(VLOOKUP(Tabla1[[#This Row],[FECHA]],'RECAUDOS EXTERNOS'!A:D,4,FALSE),0)</f>
        <v>0</v>
      </c>
      <c r="V1705" s="9">
        <f>IFERROR(VLOOKUP(Tabla1[[#This Row],[FECHA]],'RECAUDOS EXTERNOS'!A:D,3,FALSE),0)</f>
        <v>0</v>
      </c>
    </row>
    <row r="1706" spans="1:22" x14ac:dyDescent="0.25">
      <c r="A1706" s="1">
        <v>39265</v>
      </c>
      <c r="B1706" s="3" t="s">
        <v>1</v>
      </c>
      <c r="C1706" s="2">
        <v>39264</v>
      </c>
      <c r="D1706" s="5">
        <f>YEAR(Tabla1[[#This Row],[FECHA]])</f>
        <v>2007</v>
      </c>
      <c r="E1706" s="5">
        <f>IFERROR(VLOOKUP(Tabla1[[#This Row],[FECHA]],'COMPARENDOS TOTALES'!A:D,4,FALSE),0)</f>
        <v>8</v>
      </c>
      <c r="F1706" s="9">
        <f>IFERROR(VLOOKUP(Tabla1[[#This Row],[FECHA]],'COMPARENDOS TOTALES'!A:D,3,FALSE),0)</f>
        <v>1734800</v>
      </c>
      <c r="G1706" s="5">
        <f>IFERROR(VLOOKUP(Tabla1[[#This Row],[FECHA]],EXONERACIONES!A:D,4,FALSE),0)</f>
        <v>1</v>
      </c>
      <c r="H1706" s="9">
        <f>IFERROR(VLOOKUP(Tabla1[[#This Row],[FECHA]],EXONERACIONES!A:D,3,FALSE),0)</f>
        <v>216850</v>
      </c>
      <c r="I1706" s="5">
        <f>IFERROR(VLOOKUP(Tabla1[[#This Row],[FECHA]],'SIMIT CON RES'!A:D,4,FALSE),0)</f>
        <v>0</v>
      </c>
      <c r="J1706" s="9">
        <f>IFERROR(VLOOKUP(Tabla1[[#This Row],[FECHA]],'SIMIT CON RES'!A:D,3,FALSE),0)</f>
        <v>0</v>
      </c>
      <c r="K1706">
        <f>IFERROR(VLOOKUP(Tabla1[[#This Row],[FECHA]],'SIMIT SIN RES'!A:D,4,FALSE),0)</f>
        <v>0</v>
      </c>
      <c r="L1706" s="9">
        <f>IFERROR(VLOOKUP(Tabla1[[#This Row],[FECHA]],'SIMIT SIN RES'!A:D,3,FALSE),0)</f>
        <v>0</v>
      </c>
      <c r="M1706" s="5">
        <f>IFERROR(VLOOKUP(Tabla1[[#This Row],[FECHA]],'RECAUDOS DE COMPARENDOS'!A:D,4,FALSE),0)</f>
        <v>1</v>
      </c>
      <c r="N1706" s="9">
        <f>IFERROR(VLOOKUP(Tabla1[[#This Row],[FECHA]],'RECAUDOS DE COMPARENDOS'!A:D,3,FALSE),0)</f>
        <v>216850</v>
      </c>
      <c r="O1706" s="5">
        <f>IFERROR(VLOOKUP(Tabla1[[#This Row],[FECHA]],'RECAUDOS DE RESOLUCIONES'!A:D,4,FALSE),0)</f>
        <v>0</v>
      </c>
      <c r="P1706" s="9">
        <f>IFERROR(VLOOKUP(Tabla1[[#This Row],[FECHA]],'RECAUDOS DE RESOLUCIONES'!A:D,3,FALSE),0)</f>
        <v>0</v>
      </c>
      <c r="Q170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1706" s="9">
        <f>Tabla1[V. COMPARENDOS]-(Tabla1[V. EXONERACIONES]+Tabla1[[#This Row],[V. SIMIT CON RESOLUCION]]+Tabla1[[#This Row],[V. SIMIT SIN RESOLUCION]]+Tabla1[[#This Row],[V. RECAUDOS COMPARENDOS]]+Tabla1[[#This Row],[V. RECAUDOS RESOLUCIONES]])</f>
        <v>1301100</v>
      </c>
      <c r="S1706" s="11">
        <f>IFERROR(VLOOKUP(Tabla1[[#This Row],[FECHA]],'RECAUDOS LOCALES'!A:D,4,FALSE),0)</f>
        <v>0</v>
      </c>
      <c r="T1706" s="9">
        <f>IFERROR(VLOOKUP(Tabla1[[#This Row],[FECHA]],'RECAUDOS LOCALES'!A:D,3,FALSE),0)</f>
        <v>0</v>
      </c>
      <c r="U1706" s="11">
        <f>IFERROR(VLOOKUP(Tabla1[[#This Row],[FECHA]],'RECAUDOS EXTERNOS'!A:D,4,FALSE),0)</f>
        <v>0</v>
      </c>
      <c r="V1706" s="9">
        <f>IFERROR(VLOOKUP(Tabla1[[#This Row],[FECHA]],'RECAUDOS EXTERNOS'!A:D,3,FALSE),0)</f>
        <v>0</v>
      </c>
    </row>
    <row r="1707" spans="1:22" x14ac:dyDescent="0.25">
      <c r="A1707" s="1">
        <v>39266</v>
      </c>
      <c r="B1707" s="3" t="s">
        <v>2</v>
      </c>
      <c r="C1707" s="2">
        <v>39264</v>
      </c>
      <c r="D1707" s="5">
        <f>YEAR(Tabla1[[#This Row],[FECHA]])</f>
        <v>2007</v>
      </c>
      <c r="E1707" s="5">
        <f>IFERROR(VLOOKUP(Tabla1[[#This Row],[FECHA]],'COMPARENDOS TOTALES'!A:D,4,FALSE),0)</f>
        <v>4</v>
      </c>
      <c r="F1707" s="9">
        <f>IFERROR(VLOOKUP(Tabla1[[#This Row],[FECHA]],'COMPARENDOS TOTALES'!A:D,3,FALSE),0)</f>
        <v>983053</v>
      </c>
      <c r="G1707" s="5">
        <f>IFERROR(VLOOKUP(Tabla1[[#This Row],[FECHA]],EXONERACIONES!A:D,4,FALSE),0)</f>
        <v>1</v>
      </c>
      <c r="H1707" s="9">
        <f>IFERROR(VLOOKUP(Tabla1[[#This Row],[FECHA]],EXONERACIONES!A:D,3,FALSE),0)</f>
        <v>115653</v>
      </c>
      <c r="I1707" s="5">
        <f>IFERROR(VLOOKUP(Tabla1[[#This Row],[FECHA]],'SIMIT CON RES'!A:D,4,FALSE),0)</f>
        <v>2</v>
      </c>
      <c r="J1707" s="9">
        <f>IFERROR(VLOOKUP(Tabla1[[#This Row],[FECHA]],'SIMIT CON RES'!A:D,3,FALSE),0)</f>
        <v>433700</v>
      </c>
      <c r="K1707">
        <f>IFERROR(VLOOKUP(Tabla1[[#This Row],[FECHA]],'SIMIT SIN RES'!A:D,4,FALSE),0)</f>
        <v>0</v>
      </c>
      <c r="L1707" s="9">
        <f>IFERROR(VLOOKUP(Tabla1[[#This Row],[FECHA]],'SIMIT SIN RES'!A:D,3,FALSE),0)</f>
        <v>0</v>
      </c>
      <c r="M1707" s="5">
        <f>IFERROR(VLOOKUP(Tabla1[[#This Row],[FECHA]],'RECAUDOS DE COMPARENDOS'!A:D,4,FALSE),0)</f>
        <v>0</v>
      </c>
      <c r="N1707" s="9">
        <f>IFERROR(VLOOKUP(Tabla1[[#This Row],[FECHA]],'RECAUDOS DE COMPARENDOS'!A:D,3,FALSE),0)</f>
        <v>0</v>
      </c>
      <c r="O1707" s="5">
        <f>IFERROR(VLOOKUP(Tabla1[[#This Row],[FECHA]],'RECAUDOS DE RESOLUCIONES'!A:D,4,FALSE),0)</f>
        <v>0</v>
      </c>
      <c r="P1707" s="9">
        <f>IFERROR(VLOOKUP(Tabla1[[#This Row],[FECHA]],'RECAUDOS DE RESOLUCIONES'!A:D,3,FALSE),0)</f>
        <v>0</v>
      </c>
      <c r="Q170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1707" s="9">
        <f>Tabla1[V. COMPARENDOS]-(Tabla1[V. EXONERACIONES]+Tabla1[[#This Row],[V. SIMIT CON RESOLUCION]]+Tabla1[[#This Row],[V. SIMIT SIN RESOLUCION]]+Tabla1[[#This Row],[V. RECAUDOS COMPARENDOS]]+Tabla1[[#This Row],[V. RECAUDOS RESOLUCIONES]])</f>
        <v>433700</v>
      </c>
      <c r="S1707" s="11">
        <f>IFERROR(VLOOKUP(Tabla1[[#This Row],[FECHA]],'RECAUDOS LOCALES'!A:D,4,FALSE),0)</f>
        <v>11</v>
      </c>
      <c r="T1707" s="9">
        <f>IFERROR(VLOOKUP(Tabla1[[#This Row],[FECHA]],'RECAUDOS LOCALES'!A:D,3,FALSE),0)</f>
        <v>1065935</v>
      </c>
      <c r="U1707" s="11">
        <f>IFERROR(VLOOKUP(Tabla1[[#This Row],[FECHA]],'RECAUDOS EXTERNOS'!A:D,4,FALSE),0)</f>
        <v>5</v>
      </c>
      <c r="V1707" s="9">
        <f>IFERROR(VLOOKUP(Tabla1[[#This Row],[FECHA]],'RECAUDOS EXTERNOS'!A:D,3,FALSE),0)</f>
        <v>1194495</v>
      </c>
    </row>
    <row r="1708" spans="1:22" x14ac:dyDescent="0.25">
      <c r="A1708" s="1">
        <v>39267</v>
      </c>
      <c r="B1708" s="3" t="s">
        <v>3</v>
      </c>
      <c r="C1708" s="2">
        <v>39264</v>
      </c>
      <c r="D1708" s="5">
        <f>YEAR(Tabla1[[#This Row],[FECHA]])</f>
        <v>2007</v>
      </c>
      <c r="E1708" s="5">
        <f>IFERROR(VLOOKUP(Tabla1[[#This Row],[FECHA]],'COMPARENDOS TOTALES'!A:D,4,FALSE),0)</f>
        <v>10</v>
      </c>
      <c r="F1708" s="9">
        <f>IFERROR(VLOOKUP(Tabla1[[#This Row],[FECHA]],'COMPARENDOS TOTALES'!A:D,3,FALSE),0)</f>
        <v>2284153</v>
      </c>
      <c r="G1708" s="5">
        <f>IFERROR(VLOOKUP(Tabla1[[#This Row],[FECHA]],EXONERACIONES!A:D,4,FALSE),0)</f>
        <v>8</v>
      </c>
      <c r="H1708" s="9">
        <f>IFERROR(VLOOKUP(Tabla1[[#This Row],[FECHA]],EXONERACIONES!A:D,3,FALSE),0)</f>
        <v>1850453</v>
      </c>
      <c r="I1708" s="5">
        <f>IFERROR(VLOOKUP(Tabla1[[#This Row],[FECHA]],'SIMIT CON RES'!A:D,4,FALSE),0)</f>
        <v>0</v>
      </c>
      <c r="J1708" s="9">
        <f>IFERROR(VLOOKUP(Tabla1[[#This Row],[FECHA]],'SIMIT CON RES'!A:D,3,FALSE),0)</f>
        <v>0</v>
      </c>
      <c r="K1708">
        <f>IFERROR(VLOOKUP(Tabla1[[#This Row],[FECHA]],'SIMIT SIN RES'!A:D,4,FALSE),0)</f>
        <v>0</v>
      </c>
      <c r="L1708" s="9">
        <f>IFERROR(VLOOKUP(Tabla1[[#This Row],[FECHA]],'SIMIT SIN RES'!A:D,3,FALSE),0)</f>
        <v>0</v>
      </c>
      <c r="M1708" s="5">
        <f>IFERROR(VLOOKUP(Tabla1[[#This Row],[FECHA]],'RECAUDOS DE COMPARENDOS'!A:D,4,FALSE),0)</f>
        <v>0</v>
      </c>
      <c r="N1708" s="9">
        <f>IFERROR(VLOOKUP(Tabla1[[#This Row],[FECHA]],'RECAUDOS DE COMPARENDOS'!A:D,3,FALSE),0)</f>
        <v>0</v>
      </c>
      <c r="O1708" s="5">
        <f>IFERROR(VLOOKUP(Tabla1[[#This Row],[FECHA]],'RECAUDOS DE RESOLUCIONES'!A:D,4,FALSE),0)</f>
        <v>0</v>
      </c>
      <c r="P1708" s="9">
        <f>IFERROR(VLOOKUP(Tabla1[[#This Row],[FECHA]],'RECAUDOS DE RESOLUCIONES'!A:D,3,FALSE),0)</f>
        <v>0</v>
      </c>
      <c r="Q170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1708" s="9">
        <f>Tabla1[V. COMPARENDOS]-(Tabla1[V. EXONERACIONES]+Tabla1[[#This Row],[V. SIMIT CON RESOLUCION]]+Tabla1[[#This Row],[V. SIMIT SIN RESOLUCION]]+Tabla1[[#This Row],[V. RECAUDOS COMPARENDOS]]+Tabla1[[#This Row],[V. RECAUDOS RESOLUCIONES]])</f>
        <v>433700</v>
      </c>
      <c r="S1708" s="11">
        <f>IFERROR(VLOOKUP(Tabla1[[#This Row],[FECHA]],'RECAUDOS LOCALES'!A:D,4,FALSE),0)</f>
        <v>0</v>
      </c>
      <c r="T1708" s="9">
        <f>IFERROR(VLOOKUP(Tabla1[[#This Row],[FECHA]],'RECAUDOS LOCALES'!A:D,3,FALSE),0)</f>
        <v>0</v>
      </c>
      <c r="U1708" s="11">
        <f>IFERROR(VLOOKUP(Tabla1[[#This Row],[FECHA]],'RECAUDOS EXTERNOS'!A:D,4,FALSE),0)</f>
        <v>2</v>
      </c>
      <c r="V1708" s="9">
        <f>IFERROR(VLOOKUP(Tabla1[[#This Row],[FECHA]],'RECAUDOS EXTERNOS'!A:D,3,FALSE),0)</f>
        <v>653050</v>
      </c>
    </row>
    <row r="1709" spans="1:22" x14ac:dyDescent="0.25">
      <c r="A1709" s="1">
        <v>39268</v>
      </c>
      <c r="B1709" s="3" t="s">
        <v>6</v>
      </c>
      <c r="C1709" s="2">
        <v>39264</v>
      </c>
      <c r="D1709" s="5">
        <f>YEAR(Tabla1[[#This Row],[FECHA]])</f>
        <v>2007</v>
      </c>
      <c r="E1709" s="5">
        <f>IFERROR(VLOOKUP(Tabla1[[#This Row],[FECHA]],'COMPARENDOS TOTALES'!A:D,4,FALSE),0)</f>
        <v>5</v>
      </c>
      <c r="F1709" s="9">
        <f>IFERROR(VLOOKUP(Tabla1[[#This Row],[FECHA]],'COMPARENDOS TOTALES'!A:D,3,FALSE),0)</f>
        <v>1301100</v>
      </c>
      <c r="G1709" s="5">
        <f>IFERROR(VLOOKUP(Tabla1[[#This Row],[FECHA]],EXONERACIONES!A:D,4,FALSE),0)</f>
        <v>1</v>
      </c>
      <c r="H1709" s="9">
        <f>IFERROR(VLOOKUP(Tabla1[[#This Row],[FECHA]],EXONERACIONES!A:D,3,FALSE),0)</f>
        <v>433700</v>
      </c>
      <c r="I1709" s="5">
        <f>IFERROR(VLOOKUP(Tabla1[[#This Row],[FECHA]],'SIMIT CON RES'!A:D,4,FALSE),0)</f>
        <v>2</v>
      </c>
      <c r="J1709" s="9">
        <f>IFERROR(VLOOKUP(Tabla1[[#This Row],[FECHA]],'SIMIT CON RES'!A:D,3,FALSE),0)</f>
        <v>433700</v>
      </c>
      <c r="K1709">
        <f>IFERROR(VLOOKUP(Tabla1[[#This Row],[FECHA]],'SIMIT SIN RES'!A:D,4,FALSE),0)</f>
        <v>0</v>
      </c>
      <c r="L1709" s="9">
        <f>IFERROR(VLOOKUP(Tabla1[[#This Row],[FECHA]],'SIMIT SIN RES'!A:D,3,FALSE),0)</f>
        <v>0</v>
      </c>
      <c r="M1709" s="5">
        <f>IFERROR(VLOOKUP(Tabla1[[#This Row],[FECHA]],'RECAUDOS DE COMPARENDOS'!A:D,4,FALSE),0)</f>
        <v>0</v>
      </c>
      <c r="N1709" s="9">
        <f>IFERROR(VLOOKUP(Tabla1[[#This Row],[FECHA]],'RECAUDOS DE COMPARENDOS'!A:D,3,FALSE),0)</f>
        <v>0</v>
      </c>
      <c r="O1709" s="5">
        <f>IFERROR(VLOOKUP(Tabla1[[#This Row],[FECHA]],'RECAUDOS DE RESOLUCIONES'!A:D,4,FALSE),0)</f>
        <v>0</v>
      </c>
      <c r="P1709" s="9">
        <f>IFERROR(VLOOKUP(Tabla1[[#This Row],[FECHA]],'RECAUDOS DE RESOLUCIONES'!A:D,3,FALSE),0)</f>
        <v>0</v>
      </c>
      <c r="Q170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1709" s="9">
        <f>Tabla1[V. COMPARENDOS]-(Tabla1[V. EXONERACIONES]+Tabla1[[#This Row],[V. SIMIT CON RESOLUCION]]+Tabla1[[#This Row],[V. SIMIT SIN RESOLUCION]]+Tabla1[[#This Row],[V. RECAUDOS COMPARENDOS]]+Tabla1[[#This Row],[V. RECAUDOS RESOLUCIONES]])</f>
        <v>433700</v>
      </c>
      <c r="S1709" s="11">
        <f>IFERROR(VLOOKUP(Tabla1[[#This Row],[FECHA]],'RECAUDOS LOCALES'!A:D,4,FALSE),0)</f>
        <v>0</v>
      </c>
      <c r="T1709" s="9">
        <f>IFERROR(VLOOKUP(Tabla1[[#This Row],[FECHA]],'RECAUDOS LOCALES'!A:D,3,FALSE),0)</f>
        <v>0</v>
      </c>
      <c r="U1709" s="11">
        <f>IFERROR(VLOOKUP(Tabla1[[#This Row],[FECHA]],'RECAUDOS EXTERNOS'!A:D,4,FALSE),0)</f>
        <v>7</v>
      </c>
      <c r="V1709" s="9">
        <f>IFERROR(VLOOKUP(Tabla1[[#This Row],[FECHA]],'RECAUDOS EXTERNOS'!A:D,3,FALSE),0)</f>
        <v>1526757</v>
      </c>
    </row>
    <row r="1710" spans="1:22" x14ac:dyDescent="0.25">
      <c r="A1710" s="1">
        <v>39269</v>
      </c>
      <c r="B1710" s="3" t="s">
        <v>0</v>
      </c>
      <c r="C1710" s="2">
        <v>39264</v>
      </c>
      <c r="D1710" s="5">
        <f>YEAR(Tabla1[[#This Row],[FECHA]])</f>
        <v>2007</v>
      </c>
      <c r="E1710" s="5">
        <f>IFERROR(VLOOKUP(Tabla1[[#This Row],[FECHA]],'COMPARENDOS TOTALES'!A:D,4,FALSE),0)</f>
        <v>10</v>
      </c>
      <c r="F1710" s="9">
        <f>IFERROR(VLOOKUP(Tabla1[[#This Row],[FECHA]],'COMPARENDOS TOTALES'!A:D,3,FALSE),0)</f>
        <v>2833506</v>
      </c>
      <c r="G1710" s="5">
        <f>IFERROR(VLOOKUP(Tabla1[[#This Row],[FECHA]],EXONERACIONES!A:D,4,FALSE),0)</f>
        <v>4</v>
      </c>
      <c r="H1710" s="9">
        <f>IFERROR(VLOOKUP(Tabla1[[#This Row],[FECHA]],EXONERACIONES!A:D,3,FALSE),0)</f>
        <v>1301100</v>
      </c>
      <c r="I1710" s="5">
        <f>IFERROR(VLOOKUP(Tabla1[[#This Row],[FECHA]],'SIMIT CON RES'!A:D,4,FALSE),0)</f>
        <v>2</v>
      </c>
      <c r="J1710" s="9">
        <f>IFERROR(VLOOKUP(Tabla1[[#This Row],[FECHA]],'SIMIT CON RES'!A:D,3,FALSE),0)</f>
        <v>433700</v>
      </c>
      <c r="K1710">
        <f>IFERROR(VLOOKUP(Tabla1[[#This Row],[FECHA]],'SIMIT SIN RES'!A:D,4,FALSE),0)</f>
        <v>0</v>
      </c>
      <c r="L1710" s="9">
        <f>IFERROR(VLOOKUP(Tabla1[[#This Row],[FECHA]],'SIMIT SIN RES'!A:D,3,FALSE),0)</f>
        <v>0</v>
      </c>
      <c r="M1710" s="5">
        <f>IFERROR(VLOOKUP(Tabla1[[#This Row],[FECHA]],'RECAUDOS DE COMPARENDOS'!A:D,4,FALSE),0)</f>
        <v>0</v>
      </c>
      <c r="N1710" s="9">
        <f>IFERROR(VLOOKUP(Tabla1[[#This Row],[FECHA]],'RECAUDOS DE COMPARENDOS'!A:D,3,FALSE),0)</f>
        <v>0</v>
      </c>
      <c r="O1710" s="5">
        <f>IFERROR(VLOOKUP(Tabla1[[#This Row],[FECHA]],'RECAUDOS DE RESOLUCIONES'!A:D,4,FALSE),0)</f>
        <v>0</v>
      </c>
      <c r="P1710" s="9">
        <f>IFERROR(VLOOKUP(Tabla1[[#This Row],[FECHA]],'RECAUDOS DE RESOLUCIONES'!A:D,3,FALSE),0)</f>
        <v>0</v>
      </c>
      <c r="Q171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1710" s="9">
        <f>Tabla1[V. COMPARENDOS]-(Tabla1[V. EXONERACIONES]+Tabla1[[#This Row],[V. SIMIT CON RESOLUCION]]+Tabla1[[#This Row],[V. SIMIT SIN RESOLUCION]]+Tabla1[[#This Row],[V. RECAUDOS COMPARENDOS]]+Tabla1[[#This Row],[V. RECAUDOS RESOLUCIONES]])</f>
        <v>1098706</v>
      </c>
      <c r="S1710" s="11">
        <f>IFERROR(VLOOKUP(Tabla1[[#This Row],[FECHA]],'RECAUDOS LOCALES'!A:D,4,FALSE),0)</f>
        <v>6</v>
      </c>
      <c r="T1710" s="9">
        <f>IFERROR(VLOOKUP(Tabla1[[#This Row],[FECHA]],'RECAUDOS LOCALES'!A:D,3,FALSE),0)</f>
        <v>552014</v>
      </c>
      <c r="U1710" s="11">
        <f>IFERROR(VLOOKUP(Tabla1[[#This Row],[FECHA]],'RECAUDOS EXTERNOS'!A:D,4,FALSE),0)</f>
        <v>6</v>
      </c>
      <c r="V1710" s="9">
        <f>IFERROR(VLOOKUP(Tabla1[[#This Row],[FECHA]],'RECAUDOS EXTERNOS'!A:D,3,FALSE),0)</f>
        <v>1390670</v>
      </c>
    </row>
    <row r="1711" spans="1:22" x14ac:dyDescent="0.25">
      <c r="A1711" s="1">
        <v>39270</v>
      </c>
      <c r="B1711" s="3" t="s">
        <v>5</v>
      </c>
      <c r="C1711" s="2">
        <v>39264</v>
      </c>
      <c r="D1711" s="5">
        <f>YEAR(Tabla1[[#This Row],[FECHA]])</f>
        <v>2007</v>
      </c>
      <c r="E1711" s="5">
        <f>IFERROR(VLOOKUP(Tabla1[[#This Row],[FECHA]],'COMPARENDOS TOTALES'!A:D,4,FALSE),0)</f>
        <v>9</v>
      </c>
      <c r="F1711" s="9">
        <f>IFERROR(VLOOKUP(Tabla1[[#This Row],[FECHA]],'COMPARENDOS TOTALES'!A:D,3,FALSE),0)</f>
        <v>2067303</v>
      </c>
      <c r="G1711" s="5">
        <f>IFERROR(VLOOKUP(Tabla1[[#This Row],[FECHA]],EXONERACIONES!A:D,4,FALSE),0)</f>
        <v>2</v>
      </c>
      <c r="H1711" s="9">
        <f>IFERROR(VLOOKUP(Tabla1[[#This Row],[FECHA]],EXONERACIONES!A:D,3,FALSE),0)</f>
        <v>549353</v>
      </c>
      <c r="I1711" s="5">
        <f>IFERROR(VLOOKUP(Tabla1[[#This Row],[FECHA]],'SIMIT CON RES'!A:D,4,FALSE),0)</f>
        <v>2</v>
      </c>
      <c r="J1711" s="9">
        <f>IFERROR(VLOOKUP(Tabla1[[#This Row],[FECHA]],'SIMIT CON RES'!A:D,3,FALSE),0)</f>
        <v>433700</v>
      </c>
      <c r="K1711">
        <f>IFERROR(VLOOKUP(Tabla1[[#This Row],[FECHA]],'SIMIT SIN RES'!A:D,4,FALSE),0)</f>
        <v>0</v>
      </c>
      <c r="L1711" s="9">
        <f>IFERROR(VLOOKUP(Tabla1[[#This Row],[FECHA]],'SIMIT SIN RES'!A:D,3,FALSE),0)</f>
        <v>0</v>
      </c>
      <c r="M1711" s="5">
        <f>IFERROR(VLOOKUP(Tabla1[[#This Row],[FECHA]],'RECAUDOS DE COMPARENDOS'!A:D,4,FALSE),0)</f>
        <v>1</v>
      </c>
      <c r="N1711" s="9">
        <f>IFERROR(VLOOKUP(Tabla1[[#This Row],[FECHA]],'RECAUDOS DE COMPARENDOS'!A:D,3,FALSE),0)</f>
        <v>216850</v>
      </c>
      <c r="O1711" s="5">
        <f>IFERROR(VLOOKUP(Tabla1[[#This Row],[FECHA]],'RECAUDOS DE RESOLUCIONES'!A:D,4,FALSE),0)</f>
        <v>0</v>
      </c>
      <c r="P1711" s="9">
        <f>IFERROR(VLOOKUP(Tabla1[[#This Row],[FECHA]],'RECAUDOS DE RESOLUCIONES'!A:D,3,FALSE),0)</f>
        <v>0</v>
      </c>
      <c r="Q171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1711" s="9">
        <f>Tabla1[V. COMPARENDOS]-(Tabla1[V. EXONERACIONES]+Tabla1[[#This Row],[V. SIMIT CON RESOLUCION]]+Tabla1[[#This Row],[V. SIMIT SIN RESOLUCION]]+Tabla1[[#This Row],[V. RECAUDOS COMPARENDOS]]+Tabla1[[#This Row],[V. RECAUDOS RESOLUCIONES]])</f>
        <v>867400</v>
      </c>
      <c r="S1711" s="11">
        <f>IFERROR(VLOOKUP(Tabla1[[#This Row],[FECHA]],'RECAUDOS LOCALES'!A:D,4,FALSE),0)</f>
        <v>0</v>
      </c>
      <c r="T1711" s="9">
        <f>IFERROR(VLOOKUP(Tabla1[[#This Row],[FECHA]],'RECAUDOS LOCALES'!A:D,3,FALSE),0)</f>
        <v>0</v>
      </c>
      <c r="U1711" s="11">
        <f>IFERROR(VLOOKUP(Tabla1[[#This Row],[FECHA]],'RECAUDOS EXTERNOS'!A:D,4,FALSE),0)</f>
        <v>0</v>
      </c>
      <c r="V1711" s="9">
        <f>IFERROR(VLOOKUP(Tabla1[[#This Row],[FECHA]],'RECAUDOS EXTERNOS'!A:D,3,FALSE),0)</f>
        <v>0</v>
      </c>
    </row>
    <row r="1712" spans="1:22" x14ac:dyDescent="0.25">
      <c r="A1712" s="1">
        <v>39271</v>
      </c>
      <c r="B1712" s="3" t="s">
        <v>4</v>
      </c>
      <c r="C1712" s="2">
        <v>39264</v>
      </c>
      <c r="D1712" s="5">
        <f>YEAR(Tabla1[[#This Row],[FECHA]])</f>
        <v>2007</v>
      </c>
      <c r="E1712" s="5">
        <f>IFERROR(VLOOKUP(Tabla1[[#This Row],[FECHA]],'COMPARENDOS TOTALES'!A:D,4,FALSE),0)</f>
        <v>15</v>
      </c>
      <c r="F1712" s="9">
        <f>IFERROR(VLOOKUP(Tabla1[[#This Row],[FECHA]],'COMPARENDOS TOTALES'!A:D,3,FALSE),0)</f>
        <v>4337000</v>
      </c>
      <c r="G1712" s="5">
        <f>IFERROR(VLOOKUP(Tabla1[[#This Row],[FECHA]],EXONERACIONES!A:D,4,FALSE),0)</f>
        <v>5</v>
      </c>
      <c r="H1712" s="9">
        <f>IFERROR(VLOOKUP(Tabla1[[#This Row],[FECHA]],EXONERACIONES!A:D,3,FALSE),0)</f>
        <v>1517950</v>
      </c>
      <c r="I1712" s="5">
        <f>IFERROR(VLOOKUP(Tabla1[[#This Row],[FECHA]],'SIMIT CON RES'!A:D,4,FALSE),0)</f>
        <v>1</v>
      </c>
      <c r="J1712" s="9">
        <f>IFERROR(VLOOKUP(Tabla1[[#This Row],[FECHA]],'SIMIT CON RES'!A:D,3,FALSE),0)</f>
        <v>216850</v>
      </c>
      <c r="K1712">
        <f>IFERROR(VLOOKUP(Tabla1[[#This Row],[FECHA]],'SIMIT SIN RES'!A:D,4,FALSE),0)</f>
        <v>0</v>
      </c>
      <c r="L1712" s="9">
        <f>IFERROR(VLOOKUP(Tabla1[[#This Row],[FECHA]],'SIMIT SIN RES'!A:D,3,FALSE),0)</f>
        <v>0</v>
      </c>
      <c r="M1712" s="5">
        <f>IFERROR(VLOOKUP(Tabla1[[#This Row],[FECHA]],'RECAUDOS DE COMPARENDOS'!A:D,4,FALSE),0)</f>
        <v>1</v>
      </c>
      <c r="N1712" s="9">
        <f>IFERROR(VLOOKUP(Tabla1[[#This Row],[FECHA]],'RECAUDOS DE COMPARENDOS'!A:D,3,FALSE),0)</f>
        <v>216850</v>
      </c>
      <c r="O1712" s="5">
        <f>IFERROR(VLOOKUP(Tabla1[[#This Row],[FECHA]],'RECAUDOS DE RESOLUCIONES'!A:D,4,FALSE),0)</f>
        <v>1</v>
      </c>
      <c r="P1712" s="9">
        <f>IFERROR(VLOOKUP(Tabla1[[#This Row],[FECHA]],'RECAUDOS DE RESOLUCIONES'!A:D,3,FALSE),0)</f>
        <v>216850</v>
      </c>
      <c r="Q171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7</v>
      </c>
      <c r="R1712" s="9">
        <f>Tabla1[V. COMPARENDOS]-(Tabla1[V. EXONERACIONES]+Tabla1[[#This Row],[V. SIMIT CON RESOLUCION]]+Tabla1[[#This Row],[V. SIMIT SIN RESOLUCION]]+Tabla1[[#This Row],[V. RECAUDOS COMPARENDOS]]+Tabla1[[#This Row],[V. RECAUDOS RESOLUCIONES]])</f>
        <v>2168500</v>
      </c>
      <c r="S1712" s="11">
        <f>IFERROR(VLOOKUP(Tabla1[[#This Row],[FECHA]],'RECAUDOS LOCALES'!A:D,4,FALSE),0)</f>
        <v>0</v>
      </c>
      <c r="T1712" s="9">
        <f>IFERROR(VLOOKUP(Tabla1[[#This Row],[FECHA]],'RECAUDOS LOCALES'!A:D,3,FALSE),0)</f>
        <v>0</v>
      </c>
      <c r="U1712" s="11">
        <f>IFERROR(VLOOKUP(Tabla1[[#This Row],[FECHA]],'RECAUDOS EXTERNOS'!A:D,4,FALSE),0)</f>
        <v>0</v>
      </c>
      <c r="V1712" s="9">
        <f>IFERROR(VLOOKUP(Tabla1[[#This Row],[FECHA]],'RECAUDOS EXTERNOS'!A:D,3,FALSE),0)</f>
        <v>0</v>
      </c>
    </row>
    <row r="1713" spans="1:22" x14ac:dyDescent="0.25">
      <c r="A1713" s="1">
        <v>39272</v>
      </c>
      <c r="B1713" s="3" t="s">
        <v>1</v>
      </c>
      <c r="C1713" s="2">
        <v>39264</v>
      </c>
      <c r="D1713" s="5">
        <f>YEAR(Tabla1[[#This Row],[FECHA]])</f>
        <v>2007</v>
      </c>
      <c r="E1713" s="5">
        <f>IFERROR(VLOOKUP(Tabla1[[#This Row],[FECHA]],'COMPARENDOS TOTALES'!A:D,4,FALSE),0)</f>
        <v>10</v>
      </c>
      <c r="F1713" s="9">
        <f>IFERROR(VLOOKUP(Tabla1[[#This Row],[FECHA]],'COMPARENDOS TOTALES'!A:D,3,FALSE),0)</f>
        <v>2732309</v>
      </c>
      <c r="G1713" s="5">
        <f>IFERROR(VLOOKUP(Tabla1[[#This Row],[FECHA]],EXONERACIONES!A:D,4,FALSE),0)</f>
        <v>2</v>
      </c>
      <c r="H1713" s="9">
        <f>IFERROR(VLOOKUP(Tabla1[[#This Row],[FECHA]],EXONERACIONES!A:D,3,FALSE),0)</f>
        <v>650550</v>
      </c>
      <c r="I1713" s="5">
        <f>IFERROR(VLOOKUP(Tabla1[[#This Row],[FECHA]],'SIMIT CON RES'!A:D,4,FALSE),0)</f>
        <v>2</v>
      </c>
      <c r="J1713" s="9">
        <f>IFERROR(VLOOKUP(Tabla1[[#This Row],[FECHA]],'SIMIT CON RES'!A:D,3,FALSE),0)</f>
        <v>332503</v>
      </c>
      <c r="K1713">
        <f>IFERROR(VLOOKUP(Tabla1[[#This Row],[FECHA]],'SIMIT SIN RES'!A:D,4,FALSE),0)</f>
        <v>0</v>
      </c>
      <c r="L1713" s="9">
        <f>IFERROR(VLOOKUP(Tabla1[[#This Row],[FECHA]],'SIMIT SIN RES'!A:D,3,FALSE),0)</f>
        <v>0</v>
      </c>
      <c r="M1713" s="5">
        <f>IFERROR(VLOOKUP(Tabla1[[#This Row],[FECHA]],'RECAUDOS DE COMPARENDOS'!A:D,4,FALSE),0)</f>
        <v>2</v>
      </c>
      <c r="N1713" s="9">
        <f>IFERROR(VLOOKUP(Tabla1[[#This Row],[FECHA]],'RECAUDOS DE COMPARENDOS'!A:D,3,FALSE),0)</f>
        <v>650550</v>
      </c>
      <c r="O1713" s="5">
        <f>IFERROR(VLOOKUP(Tabla1[[#This Row],[FECHA]],'RECAUDOS DE RESOLUCIONES'!A:D,4,FALSE),0)</f>
        <v>0</v>
      </c>
      <c r="P1713" s="9">
        <f>IFERROR(VLOOKUP(Tabla1[[#This Row],[FECHA]],'RECAUDOS DE RESOLUCIONES'!A:D,3,FALSE),0)</f>
        <v>0</v>
      </c>
      <c r="Q171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1713" s="9">
        <f>Tabla1[V. COMPARENDOS]-(Tabla1[V. EXONERACIONES]+Tabla1[[#This Row],[V. SIMIT CON RESOLUCION]]+Tabla1[[#This Row],[V. SIMIT SIN RESOLUCION]]+Tabla1[[#This Row],[V. RECAUDOS COMPARENDOS]]+Tabla1[[#This Row],[V. RECAUDOS RESOLUCIONES]])</f>
        <v>1098706</v>
      </c>
      <c r="S1713" s="11">
        <f>IFERROR(VLOOKUP(Tabla1[[#This Row],[FECHA]],'RECAUDOS LOCALES'!A:D,4,FALSE),0)</f>
        <v>1</v>
      </c>
      <c r="T1713" s="9">
        <f>IFERROR(VLOOKUP(Tabla1[[#This Row],[FECHA]],'RECAUDOS LOCALES'!A:D,3,FALSE),0)</f>
        <v>102000</v>
      </c>
      <c r="U1713" s="11">
        <f>IFERROR(VLOOKUP(Tabla1[[#This Row],[FECHA]],'RECAUDOS EXTERNOS'!A:D,4,FALSE),0)</f>
        <v>11</v>
      </c>
      <c r="V1713" s="9">
        <f>IFERROR(VLOOKUP(Tabla1[[#This Row],[FECHA]],'RECAUDOS EXTERNOS'!A:D,3,FALSE),0)</f>
        <v>2378795</v>
      </c>
    </row>
    <row r="1714" spans="1:22" x14ac:dyDescent="0.25">
      <c r="A1714" s="1">
        <v>39273</v>
      </c>
      <c r="B1714" s="3" t="s">
        <v>2</v>
      </c>
      <c r="C1714" s="2">
        <v>39264</v>
      </c>
      <c r="D1714" s="5">
        <f>YEAR(Tabla1[[#This Row],[FECHA]])</f>
        <v>2007</v>
      </c>
      <c r="E1714" s="5">
        <f>IFERROR(VLOOKUP(Tabla1[[#This Row],[FECHA]],'COMPARENDOS TOTALES'!A:D,4,FALSE),0)</f>
        <v>9</v>
      </c>
      <c r="F1714" s="9">
        <f>IFERROR(VLOOKUP(Tabla1[[#This Row],[FECHA]],'COMPARENDOS TOTALES'!A:D,3,FALSE),0)</f>
        <v>2197412</v>
      </c>
      <c r="G1714" s="5">
        <f>IFERROR(VLOOKUP(Tabla1[[#This Row],[FECHA]],EXONERACIONES!A:D,4,FALSE),0)</f>
        <v>3</v>
      </c>
      <c r="H1714" s="9">
        <f>IFERROR(VLOOKUP(Tabla1[[#This Row],[FECHA]],EXONERACIONES!A:D,3,FALSE),0)</f>
        <v>766203</v>
      </c>
      <c r="I1714" s="5">
        <f>IFERROR(VLOOKUP(Tabla1[[#This Row],[FECHA]],'SIMIT CON RES'!A:D,4,FALSE),0)</f>
        <v>0</v>
      </c>
      <c r="J1714" s="9">
        <f>IFERROR(VLOOKUP(Tabla1[[#This Row],[FECHA]],'SIMIT CON RES'!A:D,3,FALSE),0)</f>
        <v>0</v>
      </c>
      <c r="K1714">
        <f>IFERROR(VLOOKUP(Tabla1[[#This Row],[FECHA]],'SIMIT SIN RES'!A:D,4,FALSE),0)</f>
        <v>0</v>
      </c>
      <c r="L1714" s="9">
        <f>IFERROR(VLOOKUP(Tabla1[[#This Row],[FECHA]],'SIMIT SIN RES'!A:D,3,FALSE),0)</f>
        <v>0</v>
      </c>
      <c r="M1714" s="5">
        <f>IFERROR(VLOOKUP(Tabla1[[#This Row],[FECHA]],'RECAUDOS DE COMPARENDOS'!A:D,4,FALSE),0)</f>
        <v>2</v>
      </c>
      <c r="N1714" s="9">
        <f>IFERROR(VLOOKUP(Tabla1[[#This Row],[FECHA]],'RECAUDOS DE COMPARENDOS'!A:D,3,FALSE),0)</f>
        <v>650550</v>
      </c>
      <c r="O1714" s="5">
        <f>IFERROR(VLOOKUP(Tabla1[[#This Row],[FECHA]],'RECAUDOS DE RESOLUCIONES'!A:D,4,FALSE),0)</f>
        <v>0</v>
      </c>
      <c r="P1714" s="9">
        <f>IFERROR(VLOOKUP(Tabla1[[#This Row],[FECHA]],'RECAUDOS DE RESOLUCIONES'!A:D,3,FALSE),0)</f>
        <v>0</v>
      </c>
      <c r="Q171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1714" s="9">
        <f>Tabla1[V. COMPARENDOS]-(Tabla1[V. EXONERACIONES]+Tabla1[[#This Row],[V. SIMIT CON RESOLUCION]]+Tabla1[[#This Row],[V. SIMIT SIN RESOLUCION]]+Tabla1[[#This Row],[V. RECAUDOS COMPARENDOS]]+Tabla1[[#This Row],[V. RECAUDOS RESOLUCIONES]])</f>
        <v>780659</v>
      </c>
      <c r="S1714" s="11">
        <f>IFERROR(VLOOKUP(Tabla1[[#This Row],[FECHA]],'RECAUDOS LOCALES'!A:D,4,FALSE),0)</f>
        <v>2</v>
      </c>
      <c r="T1714" s="9">
        <f>IFERROR(VLOOKUP(Tabla1[[#This Row],[FECHA]],'RECAUDOS LOCALES'!A:D,3,FALSE),0)</f>
        <v>271800</v>
      </c>
      <c r="U1714" s="11">
        <f>IFERROR(VLOOKUP(Tabla1[[#This Row],[FECHA]],'RECAUDOS EXTERNOS'!A:D,4,FALSE),0)</f>
        <v>8</v>
      </c>
      <c r="V1714" s="9">
        <f>IFERROR(VLOOKUP(Tabla1[[#This Row],[FECHA]],'RECAUDOS EXTERNOS'!A:D,3,FALSE),0)</f>
        <v>1967647</v>
      </c>
    </row>
    <row r="1715" spans="1:22" x14ac:dyDescent="0.25">
      <c r="A1715" s="1">
        <v>39274</v>
      </c>
      <c r="B1715" s="3" t="s">
        <v>3</v>
      </c>
      <c r="C1715" s="2">
        <v>39264</v>
      </c>
      <c r="D1715" s="5">
        <f>YEAR(Tabla1[[#This Row],[FECHA]])</f>
        <v>2007</v>
      </c>
      <c r="E1715" s="5">
        <f>IFERROR(VLOOKUP(Tabla1[[#This Row],[FECHA]],'COMPARENDOS TOTALES'!A:D,4,FALSE),0)</f>
        <v>4</v>
      </c>
      <c r="F1715" s="9">
        <f>IFERROR(VLOOKUP(Tabla1[[#This Row],[FECHA]],'COMPARENDOS TOTALES'!A:D,3,FALSE),0)</f>
        <v>1199903</v>
      </c>
      <c r="G1715" s="5">
        <f>IFERROR(VLOOKUP(Tabla1[[#This Row],[FECHA]],EXONERACIONES!A:D,4,FALSE),0)</f>
        <v>1</v>
      </c>
      <c r="H1715" s="9">
        <f>IFERROR(VLOOKUP(Tabla1[[#This Row],[FECHA]],EXONERACIONES!A:D,3,FALSE),0)</f>
        <v>216850</v>
      </c>
      <c r="I1715" s="5">
        <f>IFERROR(VLOOKUP(Tabla1[[#This Row],[FECHA]],'SIMIT CON RES'!A:D,4,FALSE),0)</f>
        <v>0</v>
      </c>
      <c r="J1715" s="9">
        <f>IFERROR(VLOOKUP(Tabla1[[#This Row],[FECHA]],'SIMIT CON RES'!A:D,3,FALSE),0)</f>
        <v>0</v>
      </c>
      <c r="K1715">
        <f>IFERROR(VLOOKUP(Tabla1[[#This Row],[FECHA]],'SIMIT SIN RES'!A:D,4,FALSE),0)</f>
        <v>0</v>
      </c>
      <c r="L1715" s="9">
        <f>IFERROR(VLOOKUP(Tabla1[[#This Row],[FECHA]],'SIMIT SIN RES'!A:D,3,FALSE),0)</f>
        <v>0</v>
      </c>
      <c r="M1715" s="5">
        <f>IFERROR(VLOOKUP(Tabla1[[#This Row],[FECHA]],'RECAUDOS DE COMPARENDOS'!A:D,4,FALSE),0)</f>
        <v>0</v>
      </c>
      <c r="N1715" s="9">
        <f>IFERROR(VLOOKUP(Tabla1[[#This Row],[FECHA]],'RECAUDOS DE COMPARENDOS'!A:D,3,FALSE),0)</f>
        <v>0</v>
      </c>
      <c r="O1715" s="5">
        <f>IFERROR(VLOOKUP(Tabla1[[#This Row],[FECHA]],'RECAUDOS DE RESOLUCIONES'!A:D,4,FALSE),0)</f>
        <v>0</v>
      </c>
      <c r="P1715" s="9">
        <f>IFERROR(VLOOKUP(Tabla1[[#This Row],[FECHA]],'RECAUDOS DE RESOLUCIONES'!A:D,3,FALSE),0)</f>
        <v>0</v>
      </c>
      <c r="Q171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1715" s="9">
        <f>Tabla1[V. COMPARENDOS]-(Tabla1[V. EXONERACIONES]+Tabla1[[#This Row],[V. SIMIT CON RESOLUCION]]+Tabla1[[#This Row],[V. SIMIT SIN RESOLUCION]]+Tabla1[[#This Row],[V. RECAUDOS COMPARENDOS]]+Tabla1[[#This Row],[V. RECAUDOS RESOLUCIONES]])</f>
        <v>983053</v>
      </c>
      <c r="S1715" s="11">
        <f>IFERROR(VLOOKUP(Tabla1[[#This Row],[FECHA]],'RECAUDOS LOCALES'!A:D,4,FALSE),0)</f>
        <v>3</v>
      </c>
      <c r="T1715" s="9">
        <f>IFERROR(VLOOKUP(Tabla1[[#This Row],[FECHA]],'RECAUDOS LOCALES'!A:D,3,FALSE),0)</f>
        <v>276596</v>
      </c>
      <c r="U1715" s="11">
        <f>IFERROR(VLOOKUP(Tabla1[[#This Row],[FECHA]],'RECAUDOS EXTERNOS'!A:D,4,FALSE),0)</f>
        <v>5</v>
      </c>
      <c r="V1715" s="9">
        <f>IFERROR(VLOOKUP(Tabla1[[#This Row],[FECHA]],'RECAUDOS EXTERNOS'!A:D,3,FALSE),0)</f>
        <v>1241400</v>
      </c>
    </row>
    <row r="1716" spans="1:22" x14ac:dyDescent="0.25">
      <c r="A1716" s="1">
        <v>39275</v>
      </c>
      <c r="B1716" s="3" t="s">
        <v>6</v>
      </c>
      <c r="C1716" s="2">
        <v>39264</v>
      </c>
      <c r="D1716" s="5">
        <f>YEAR(Tabla1[[#This Row],[FECHA]])</f>
        <v>2007</v>
      </c>
      <c r="E1716" s="5">
        <f>IFERROR(VLOOKUP(Tabla1[[#This Row],[FECHA]],'COMPARENDOS TOTALES'!A:D,4,FALSE),0)</f>
        <v>8</v>
      </c>
      <c r="F1716" s="9">
        <f>IFERROR(VLOOKUP(Tabla1[[#This Row],[FECHA]],'COMPARENDOS TOTALES'!A:D,3,FALSE),0)</f>
        <v>2067303</v>
      </c>
      <c r="G1716" s="5">
        <f>IFERROR(VLOOKUP(Tabla1[[#This Row],[FECHA]],EXONERACIONES!A:D,4,FALSE),0)</f>
        <v>0</v>
      </c>
      <c r="H1716" s="9">
        <f>IFERROR(VLOOKUP(Tabla1[[#This Row],[FECHA]],EXONERACIONES!A:D,3,FALSE),0)</f>
        <v>0</v>
      </c>
      <c r="I1716" s="5">
        <f>IFERROR(VLOOKUP(Tabla1[[#This Row],[FECHA]],'SIMIT CON RES'!A:D,4,FALSE),0)</f>
        <v>2</v>
      </c>
      <c r="J1716" s="9">
        <f>IFERROR(VLOOKUP(Tabla1[[#This Row],[FECHA]],'SIMIT CON RES'!A:D,3,FALSE),0)</f>
        <v>433700</v>
      </c>
      <c r="K1716">
        <f>IFERROR(VLOOKUP(Tabla1[[#This Row],[FECHA]],'SIMIT SIN RES'!A:D,4,FALSE),0)</f>
        <v>0</v>
      </c>
      <c r="L1716" s="9">
        <f>IFERROR(VLOOKUP(Tabla1[[#This Row],[FECHA]],'SIMIT SIN RES'!A:D,3,FALSE),0)</f>
        <v>0</v>
      </c>
      <c r="M1716" s="5">
        <f>IFERROR(VLOOKUP(Tabla1[[#This Row],[FECHA]],'RECAUDOS DE COMPARENDOS'!A:D,4,FALSE),0)</f>
        <v>3</v>
      </c>
      <c r="N1716" s="9">
        <f>IFERROR(VLOOKUP(Tabla1[[#This Row],[FECHA]],'RECAUDOS DE COMPARENDOS'!A:D,3,FALSE),0)</f>
        <v>766203</v>
      </c>
      <c r="O1716" s="5">
        <f>IFERROR(VLOOKUP(Tabla1[[#This Row],[FECHA]],'RECAUDOS DE RESOLUCIONES'!A:D,4,FALSE),0)</f>
        <v>0</v>
      </c>
      <c r="P1716" s="9">
        <f>IFERROR(VLOOKUP(Tabla1[[#This Row],[FECHA]],'RECAUDOS DE RESOLUCIONES'!A:D,3,FALSE),0)</f>
        <v>0</v>
      </c>
      <c r="Q171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1716" s="9">
        <f>Tabla1[V. COMPARENDOS]-(Tabla1[V. EXONERACIONES]+Tabla1[[#This Row],[V. SIMIT CON RESOLUCION]]+Tabla1[[#This Row],[V. SIMIT SIN RESOLUCION]]+Tabla1[[#This Row],[V. RECAUDOS COMPARENDOS]]+Tabla1[[#This Row],[V. RECAUDOS RESOLUCIONES]])</f>
        <v>867400</v>
      </c>
      <c r="S1716" s="11">
        <f>IFERROR(VLOOKUP(Tabla1[[#This Row],[FECHA]],'RECAUDOS LOCALES'!A:D,4,FALSE),0)</f>
        <v>3</v>
      </c>
      <c r="T1716" s="9">
        <f>IFERROR(VLOOKUP(Tabla1[[#This Row],[FECHA]],'RECAUDOS LOCALES'!A:D,3,FALSE),0)</f>
        <v>408621</v>
      </c>
      <c r="U1716" s="11">
        <f>IFERROR(VLOOKUP(Tabla1[[#This Row],[FECHA]],'RECAUDOS EXTERNOS'!A:D,4,FALSE),0)</f>
        <v>6</v>
      </c>
      <c r="V1716" s="9">
        <f>IFERROR(VLOOKUP(Tabla1[[#This Row],[FECHA]],'RECAUDOS EXTERNOS'!A:D,3,FALSE),0)</f>
        <v>1309941</v>
      </c>
    </row>
    <row r="1717" spans="1:22" x14ac:dyDescent="0.25">
      <c r="A1717" s="1">
        <v>39276</v>
      </c>
      <c r="B1717" s="3" t="s">
        <v>0</v>
      </c>
      <c r="C1717" s="2">
        <v>39264</v>
      </c>
      <c r="D1717" s="5">
        <f>YEAR(Tabla1[[#This Row],[FECHA]])</f>
        <v>2007</v>
      </c>
      <c r="E1717" s="5">
        <f>IFERROR(VLOOKUP(Tabla1[[#This Row],[FECHA]],'COMPARENDOS TOTALES'!A:D,4,FALSE),0)</f>
        <v>6</v>
      </c>
      <c r="F1717" s="9">
        <f>IFERROR(VLOOKUP(Tabla1[[#This Row],[FECHA]],'COMPARENDOS TOTALES'!A:D,3,FALSE),0)</f>
        <v>1734800</v>
      </c>
      <c r="G1717" s="5">
        <f>IFERROR(VLOOKUP(Tabla1[[#This Row],[FECHA]],EXONERACIONES!A:D,4,FALSE),0)</f>
        <v>2</v>
      </c>
      <c r="H1717" s="9">
        <f>IFERROR(VLOOKUP(Tabla1[[#This Row],[FECHA]],EXONERACIONES!A:D,3,FALSE),0)</f>
        <v>650550</v>
      </c>
      <c r="I1717" s="5">
        <f>IFERROR(VLOOKUP(Tabla1[[#This Row],[FECHA]],'SIMIT CON RES'!A:D,4,FALSE),0)</f>
        <v>0</v>
      </c>
      <c r="J1717" s="9">
        <f>IFERROR(VLOOKUP(Tabla1[[#This Row],[FECHA]],'SIMIT CON RES'!A:D,3,FALSE),0)</f>
        <v>0</v>
      </c>
      <c r="K1717">
        <f>IFERROR(VLOOKUP(Tabla1[[#This Row],[FECHA]],'SIMIT SIN RES'!A:D,4,FALSE),0)</f>
        <v>0</v>
      </c>
      <c r="L1717" s="9">
        <f>IFERROR(VLOOKUP(Tabla1[[#This Row],[FECHA]],'SIMIT SIN RES'!A:D,3,FALSE),0)</f>
        <v>0</v>
      </c>
      <c r="M1717" s="5">
        <f>IFERROR(VLOOKUP(Tabla1[[#This Row],[FECHA]],'RECAUDOS DE COMPARENDOS'!A:D,4,FALSE),0)</f>
        <v>2</v>
      </c>
      <c r="N1717" s="9">
        <f>IFERROR(VLOOKUP(Tabla1[[#This Row],[FECHA]],'RECAUDOS DE COMPARENDOS'!A:D,3,FALSE),0)</f>
        <v>650550</v>
      </c>
      <c r="O1717" s="5">
        <f>IFERROR(VLOOKUP(Tabla1[[#This Row],[FECHA]],'RECAUDOS DE RESOLUCIONES'!A:D,4,FALSE),0)</f>
        <v>0</v>
      </c>
      <c r="P1717" s="9">
        <f>IFERROR(VLOOKUP(Tabla1[[#This Row],[FECHA]],'RECAUDOS DE RESOLUCIONES'!A:D,3,FALSE),0)</f>
        <v>0</v>
      </c>
      <c r="Q171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1717" s="9">
        <f>Tabla1[V. COMPARENDOS]-(Tabla1[V. EXONERACIONES]+Tabla1[[#This Row],[V. SIMIT CON RESOLUCION]]+Tabla1[[#This Row],[V. SIMIT SIN RESOLUCION]]+Tabla1[[#This Row],[V. RECAUDOS COMPARENDOS]]+Tabla1[[#This Row],[V. RECAUDOS RESOLUCIONES]])</f>
        <v>433700</v>
      </c>
      <c r="S1717" s="11">
        <f>IFERROR(VLOOKUP(Tabla1[[#This Row],[FECHA]],'RECAUDOS LOCALES'!A:D,4,FALSE),0)</f>
        <v>4</v>
      </c>
      <c r="T1717" s="9">
        <f>IFERROR(VLOOKUP(Tabla1[[#This Row],[FECHA]],'RECAUDOS LOCALES'!A:D,3,FALSE),0)</f>
        <v>681958</v>
      </c>
      <c r="U1717" s="11">
        <f>IFERROR(VLOOKUP(Tabla1[[#This Row],[FECHA]],'RECAUDOS EXTERNOS'!A:D,4,FALSE),0)</f>
        <v>3</v>
      </c>
      <c r="V1717" s="9">
        <f>IFERROR(VLOOKUP(Tabla1[[#This Row],[FECHA]],'RECAUDOS EXTERNOS'!A:D,3,FALSE),0)</f>
        <v>755972</v>
      </c>
    </row>
    <row r="1718" spans="1:22" x14ac:dyDescent="0.25">
      <c r="A1718" s="1">
        <v>39277</v>
      </c>
      <c r="B1718" s="3" t="s">
        <v>5</v>
      </c>
      <c r="C1718" s="2">
        <v>39264</v>
      </c>
      <c r="D1718" s="5">
        <f>YEAR(Tabla1[[#This Row],[FECHA]])</f>
        <v>2007</v>
      </c>
      <c r="E1718" s="5">
        <f>IFERROR(VLOOKUP(Tabla1[[#This Row],[FECHA]],'COMPARENDOS TOTALES'!A:D,4,FALSE),0)</f>
        <v>6</v>
      </c>
      <c r="F1718" s="9">
        <f>IFERROR(VLOOKUP(Tabla1[[#This Row],[FECHA]],'COMPARENDOS TOTALES'!A:D,3,FALSE),0)</f>
        <v>1416753</v>
      </c>
      <c r="G1718" s="5">
        <f>IFERROR(VLOOKUP(Tabla1[[#This Row],[FECHA]],EXONERACIONES!A:D,4,FALSE),0)</f>
        <v>4</v>
      </c>
      <c r="H1718" s="9">
        <f>IFERROR(VLOOKUP(Tabla1[[#This Row],[FECHA]],EXONERACIONES!A:D,3,FALSE),0)</f>
        <v>766203</v>
      </c>
      <c r="I1718" s="5">
        <f>IFERROR(VLOOKUP(Tabla1[[#This Row],[FECHA]],'SIMIT CON RES'!A:D,4,FALSE),0)</f>
        <v>0</v>
      </c>
      <c r="J1718" s="9">
        <f>IFERROR(VLOOKUP(Tabla1[[#This Row],[FECHA]],'SIMIT CON RES'!A:D,3,FALSE),0)</f>
        <v>0</v>
      </c>
      <c r="K1718">
        <f>IFERROR(VLOOKUP(Tabla1[[#This Row],[FECHA]],'SIMIT SIN RES'!A:D,4,FALSE),0)</f>
        <v>0</v>
      </c>
      <c r="L1718" s="9">
        <f>IFERROR(VLOOKUP(Tabla1[[#This Row],[FECHA]],'SIMIT SIN RES'!A:D,3,FALSE),0)</f>
        <v>0</v>
      </c>
      <c r="M1718" s="5">
        <f>IFERROR(VLOOKUP(Tabla1[[#This Row],[FECHA]],'RECAUDOS DE COMPARENDOS'!A:D,4,FALSE),0)</f>
        <v>0</v>
      </c>
      <c r="N1718" s="9">
        <f>IFERROR(VLOOKUP(Tabla1[[#This Row],[FECHA]],'RECAUDOS DE COMPARENDOS'!A:D,3,FALSE),0)</f>
        <v>0</v>
      </c>
      <c r="O1718" s="5">
        <f>IFERROR(VLOOKUP(Tabla1[[#This Row],[FECHA]],'RECAUDOS DE RESOLUCIONES'!A:D,4,FALSE),0)</f>
        <v>0</v>
      </c>
      <c r="P1718" s="9">
        <f>IFERROR(VLOOKUP(Tabla1[[#This Row],[FECHA]],'RECAUDOS DE RESOLUCIONES'!A:D,3,FALSE),0)</f>
        <v>0</v>
      </c>
      <c r="Q171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1718" s="9">
        <f>Tabla1[V. COMPARENDOS]-(Tabla1[V. EXONERACIONES]+Tabla1[[#This Row],[V. SIMIT CON RESOLUCION]]+Tabla1[[#This Row],[V. SIMIT SIN RESOLUCION]]+Tabla1[[#This Row],[V. RECAUDOS COMPARENDOS]]+Tabla1[[#This Row],[V. RECAUDOS RESOLUCIONES]])</f>
        <v>650550</v>
      </c>
      <c r="S1718" s="11">
        <f>IFERROR(VLOOKUP(Tabla1[[#This Row],[FECHA]],'RECAUDOS LOCALES'!A:D,4,FALSE),0)</f>
        <v>0</v>
      </c>
      <c r="T1718" s="9">
        <f>IFERROR(VLOOKUP(Tabla1[[#This Row],[FECHA]],'RECAUDOS LOCALES'!A:D,3,FALSE),0)</f>
        <v>0</v>
      </c>
      <c r="U1718" s="11">
        <f>IFERROR(VLOOKUP(Tabla1[[#This Row],[FECHA]],'RECAUDOS EXTERNOS'!A:D,4,FALSE),0)</f>
        <v>0</v>
      </c>
      <c r="V1718" s="9">
        <f>IFERROR(VLOOKUP(Tabla1[[#This Row],[FECHA]],'RECAUDOS EXTERNOS'!A:D,3,FALSE),0)</f>
        <v>0</v>
      </c>
    </row>
    <row r="1719" spans="1:22" x14ac:dyDescent="0.25">
      <c r="A1719" s="1">
        <v>39278</v>
      </c>
      <c r="B1719" s="3" t="s">
        <v>4</v>
      </c>
      <c r="C1719" s="2">
        <v>39264</v>
      </c>
      <c r="D1719" s="5">
        <f>YEAR(Tabla1[[#This Row],[FECHA]])</f>
        <v>2007</v>
      </c>
      <c r="E1719" s="5">
        <f>IFERROR(VLOOKUP(Tabla1[[#This Row],[FECHA]],'COMPARENDOS TOTALES'!A:D,4,FALSE),0)</f>
        <v>11</v>
      </c>
      <c r="F1719" s="9">
        <f>IFERROR(VLOOKUP(Tabla1[[#This Row],[FECHA]],'COMPARENDOS TOTALES'!A:D,3,FALSE),0)</f>
        <v>2182956</v>
      </c>
      <c r="G1719" s="5">
        <f>IFERROR(VLOOKUP(Tabla1[[#This Row],[FECHA]],EXONERACIONES!A:D,4,FALSE),0)</f>
        <v>7</v>
      </c>
      <c r="H1719" s="9">
        <f>IFERROR(VLOOKUP(Tabla1[[#This Row],[FECHA]],EXONERACIONES!A:D,3,FALSE),0)</f>
        <v>1517950</v>
      </c>
      <c r="I1719" s="5">
        <f>IFERROR(VLOOKUP(Tabla1[[#This Row],[FECHA]],'SIMIT CON RES'!A:D,4,FALSE),0)</f>
        <v>0</v>
      </c>
      <c r="J1719" s="9">
        <f>IFERROR(VLOOKUP(Tabla1[[#This Row],[FECHA]],'SIMIT CON RES'!A:D,3,FALSE),0)</f>
        <v>0</v>
      </c>
      <c r="K1719">
        <f>IFERROR(VLOOKUP(Tabla1[[#This Row],[FECHA]],'SIMIT SIN RES'!A:D,4,FALSE),0)</f>
        <v>0</v>
      </c>
      <c r="L1719" s="9">
        <f>IFERROR(VLOOKUP(Tabla1[[#This Row],[FECHA]],'SIMIT SIN RES'!A:D,3,FALSE),0)</f>
        <v>0</v>
      </c>
      <c r="M1719" s="5">
        <f>IFERROR(VLOOKUP(Tabla1[[#This Row],[FECHA]],'RECAUDOS DE COMPARENDOS'!A:D,4,FALSE),0)</f>
        <v>0</v>
      </c>
      <c r="N1719" s="9">
        <f>IFERROR(VLOOKUP(Tabla1[[#This Row],[FECHA]],'RECAUDOS DE COMPARENDOS'!A:D,3,FALSE),0)</f>
        <v>0</v>
      </c>
      <c r="O1719" s="5">
        <f>IFERROR(VLOOKUP(Tabla1[[#This Row],[FECHA]],'RECAUDOS DE RESOLUCIONES'!A:D,4,FALSE),0)</f>
        <v>0</v>
      </c>
      <c r="P1719" s="9">
        <f>IFERROR(VLOOKUP(Tabla1[[#This Row],[FECHA]],'RECAUDOS DE RESOLUCIONES'!A:D,3,FALSE),0)</f>
        <v>0</v>
      </c>
      <c r="Q171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1719" s="9">
        <f>Tabla1[V. COMPARENDOS]-(Tabla1[V. EXONERACIONES]+Tabla1[[#This Row],[V. SIMIT CON RESOLUCION]]+Tabla1[[#This Row],[V. SIMIT SIN RESOLUCION]]+Tabla1[[#This Row],[V. RECAUDOS COMPARENDOS]]+Tabla1[[#This Row],[V. RECAUDOS RESOLUCIONES]])</f>
        <v>665006</v>
      </c>
      <c r="S1719" s="11">
        <f>IFERROR(VLOOKUP(Tabla1[[#This Row],[FECHA]],'RECAUDOS LOCALES'!A:D,4,FALSE),0)</f>
        <v>0</v>
      </c>
      <c r="T1719" s="9">
        <f>IFERROR(VLOOKUP(Tabla1[[#This Row],[FECHA]],'RECAUDOS LOCALES'!A:D,3,FALSE),0)</f>
        <v>0</v>
      </c>
      <c r="U1719" s="11">
        <f>IFERROR(VLOOKUP(Tabla1[[#This Row],[FECHA]],'RECAUDOS EXTERNOS'!A:D,4,FALSE),0)</f>
        <v>0</v>
      </c>
      <c r="V1719" s="9">
        <f>IFERROR(VLOOKUP(Tabla1[[#This Row],[FECHA]],'RECAUDOS EXTERNOS'!A:D,3,FALSE),0)</f>
        <v>0</v>
      </c>
    </row>
    <row r="1720" spans="1:22" x14ac:dyDescent="0.25">
      <c r="A1720" s="1">
        <v>39279</v>
      </c>
      <c r="B1720" s="3" t="s">
        <v>1</v>
      </c>
      <c r="C1720" s="2">
        <v>39264</v>
      </c>
      <c r="D1720" s="5">
        <f>YEAR(Tabla1[[#This Row],[FECHA]])</f>
        <v>2007</v>
      </c>
      <c r="E1720" s="5">
        <f>IFERROR(VLOOKUP(Tabla1[[#This Row],[FECHA]],'COMPARENDOS TOTALES'!A:D,4,FALSE),0)</f>
        <v>8</v>
      </c>
      <c r="F1720" s="9">
        <f>IFERROR(VLOOKUP(Tabla1[[#This Row],[FECHA]],'COMPARENDOS TOTALES'!A:D,3,FALSE),0)</f>
        <v>2717853</v>
      </c>
      <c r="G1720" s="5">
        <f>IFERROR(VLOOKUP(Tabla1[[#This Row],[FECHA]],EXONERACIONES!A:D,4,FALSE),0)</f>
        <v>4</v>
      </c>
      <c r="H1720" s="9">
        <f>IFERROR(VLOOKUP(Tabla1[[#This Row],[FECHA]],EXONERACIONES!A:D,3,FALSE),0)</f>
        <v>1517950</v>
      </c>
      <c r="I1720" s="5">
        <f>IFERROR(VLOOKUP(Tabla1[[#This Row],[FECHA]],'SIMIT CON RES'!A:D,4,FALSE),0)</f>
        <v>0</v>
      </c>
      <c r="J1720" s="9">
        <f>IFERROR(VLOOKUP(Tabla1[[#This Row],[FECHA]],'SIMIT CON RES'!A:D,3,FALSE),0)</f>
        <v>0</v>
      </c>
      <c r="K1720">
        <f>IFERROR(VLOOKUP(Tabla1[[#This Row],[FECHA]],'SIMIT SIN RES'!A:D,4,FALSE),0)</f>
        <v>0</v>
      </c>
      <c r="L1720" s="9">
        <f>IFERROR(VLOOKUP(Tabla1[[#This Row],[FECHA]],'SIMIT SIN RES'!A:D,3,FALSE),0)</f>
        <v>0</v>
      </c>
      <c r="M1720" s="5">
        <f>IFERROR(VLOOKUP(Tabla1[[#This Row],[FECHA]],'RECAUDOS DE COMPARENDOS'!A:D,4,FALSE),0)</f>
        <v>1</v>
      </c>
      <c r="N1720" s="9">
        <f>IFERROR(VLOOKUP(Tabla1[[#This Row],[FECHA]],'RECAUDOS DE COMPARENDOS'!A:D,3,FALSE),0)</f>
        <v>433700</v>
      </c>
      <c r="O1720" s="5">
        <f>IFERROR(VLOOKUP(Tabla1[[#This Row],[FECHA]],'RECAUDOS DE RESOLUCIONES'!A:D,4,FALSE),0)</f>
        <v>0</v>
      </c>
      <c r="P1720" s="9">
        <f>IFERROR(VLOOKUP(Tabla1[[#This Row],[FECHA]],'RECAUDOS DE RESOLUCIONES'!A:D,3,FALSE),0)</f>
        <v>0</v>
      </c>
      <c r="Q172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1720" s="9">
        <f>Tabla1[V. COMPARENDOS]-(Tabla1[V. EXONERACIONES]+Tabla1[[#This Row],[V. SIMIT CON RESOLUCION]]+Tabla1[[#This Row],[V. SIMIT SIN RESOLUCION]]+Tabla1[[#This Row],[V. RECAUDOS COMPARENDOS]]+Tabla1[[#This Row],[V. RECAUDOS RESOLUCIONES]])</f>
        <v>766203</v>
      </c>
      <c r="S1720" s="11">
        <f>IFERROR(VLOOKUP(Tabla1[[#This Row],[FECHA]],'RECAUDOS LOCALES'!A:D,4,FALSE),0)</f>
        <v>0</v>
      </c>
      <c r="T1720" s="9">
        <f>IFERROR(VLOOKUP(Tabla1[[#This Row],[FECHA]],'RECAUDOS LOCALES'!A:D,3,FALSE),0)</f>
        <v>0</v>
      </c>
      <c r="U1720" s="11">
        <f>IFERROR(VLOOKUP(Tabla1[[#This Row],[FECHA]],'RECAUDOS EXTERNOS'!A:D,4,FALSE),0)</f>
        <v>5</v>
      </c>
      <c r="V1720" s="9">
        <f>IFERROR(VLOOKUP(Tabla1[[#This Row],[FECHA]],'RECAUDOS EXTERNOS'!A:D,3,FALSE),0)</f>
        <v>1051735</v>
      </c>
    </row>
    <row r="1721" spans="1:22" x14ac:dyDescent="0.25">
      <c r="A1721" s="1">
        <v>39280</v>
      </c>
      <c r="B1721" s="3" t="s">
        <v>2</v>
      </c>
      <c r="C1721" s="2">
        <v>39264</v>
      </c>
      <c r="D1721" s="5">
        <f>YEAR(Tabla1[[#This Row],[FECHA]])</f>
        <v>2007</v>
      </c>
      <c r="E1721" s="5">
        <f>IFERROR(VLOOKUP(Tabla1[[#This Row],[FECHA]],'COMPARENDOS TOTALES'!A:D,4,FALSE),0)</f>
        <v>8</v>
      </c>
      <c r="F1721" s="9">
        <f>IFERROR(VLOOKUP(Tabla1[[#This Row],[FECHA]],'COMPARENDOS TOTALES'!A:D,3,FALSE),0)</f>
        <v>1749256</v>
      </c>
      <c r="G1721" s="5">
        <f>IFERROR(VLOOKUP(Tabla1[[#This Row],[FECHA]],EXONERACIONES!A:D,4,FALSE),0)</f>
        <v>2</v>
      </c>
      <c r="H1721" s="9">
        <f>IFERROR(VLOOKUP(Tabla1[[#This Row],[FECHA]],EXONERACIONES!A:D,3,FALSE),0)</f>
        <v>332503</v>
      </c>
      <c r="I1721" s="5">
        <f>IFERROR(VLOOKUP(Tabla1[[#This Row],[FECHA]],'SIMIT CON RES'!A:D,4,FALSE),0)</f>
        <v>0</v>
      </c>
      <c r="J1721" s="9">
        <f>IFERROR(VLOOKUP(Tabla1[[#This Row],[FECHA]],'SIMIT CON RES'!A:D,3,FALSE),0)</f>
        <v>0</v>
      </c>
      <c r="K1721">
        <f>IFERROR(VLOOKUP(Tabla1[[#This Row],[FECHA]],'SIMIT SIN RES'!A:D,4,FALSE),0)</f>
        <v>0</v>
      </c>
      <c r="L1721" s="9">
        <f>IFERROR(VLOOKUP(Tabla1[[#This Row],[FECHA]],'SIMIT SIN RES'!A:D,3,FALSE),0)</f>
        <v>0</v>
      </c>
      <c r="M1721" s="5">
        <f>IFERROR(VLOOKUP(Tabla1[[#This Row],[FECHA]],'RECAUDOS DE COMPARENDOS'!A:D,4,FALSE),0)</f>
        <v>1</v>
      </c>
      <c r="N1721" s="9">
        <f>IFERROR(VLOOKUP(Tabla1[[#This Row],[FECHA]],'RECAUDOS DE COMPARENDOS'!A:D,3,FALSE),0)</f>
        <v>115653</v>
      </c>
      <c r="O1721" s="5">
        <f>IFERROR(VLOOKUP(Tabla1[[#This Row],[FECHA]],'RECAUDOS DE RESOLUCIONES'!A:D,4,FALSE),0)</f>
        <v>0</v>
      </c>
      <c r="P1721" s="9">
        <f>IFERROR(VLOOKUP(Tabla1[[#This Row],[FECHA]],'RECAUDOS DE RESOLUCIONES'!A:D,3,FALSE),0)</f>
        <v>0</v>
      </c>
      <c r="Q172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1721" s="9">
        <f>Tabla1[V. COMPARENDOS]-(Tabla1[V. EXONERACIONES]+Tabla1[[#This Row],[V. SIMIT CON RESOLUCION]]+Tabla1[[#This Row],[V. SIMIT SIN RESOLUCION]]+Tabla1[[#This Row],[V. RECAUDOS COMPARENDOS]]+Tabla1[[#This Row],[V. RECAUDOS RESOLUCIONES]])</f>
        <v>1301100</v>
      </c>
      <c r="S1721" s="11">
        <f>IFERROR(VLOOKUP(Tabla1[[#This Row],[FECHA]],'RECAUDOS LOCALES'!A:D,4,FALSE),0)</f>
        <v>9</v>
      </c>
      <c r="T1721" s="9">
        <f>IFERROR(VLOOKUP(Tabla1[[#This Row],[FECHA]],'RECAUDOS LOCALES'!A:D,3,FALSE),0)</f>
        <v>863109</v>
      </c>
      <c r="U1721" s="11">
        <f>IFERROR(VLOOKUP(Tabla1[[#This Row],[FECHA]],'RECAUDOS EXTERNOS'!A:D,4,FALSE),0)</f>
        <v>5</v>
      </c>
      <c r="V1721" s="9">
        <f>IFERROR(VLOOKUP(Tabla1[[#This Row],[FECHA]],'RECAUDOS EXTERNOS'!A:D,3,FALSE),0)</f>
        <v>1714320</v>
      </c>
    </row>
    <row r="1722" spans="1:22" x14ac:dyDescent="0.25">
      <c r="A1722" s="1">
        <v>39281</v>
      </c>
      <c r="B1722" s="3" t="s">
        <v>3</v>
      </c>
      <c r="C1722" s="2">
        <v>39264</v>
      </c>
      <c r="D1722" s="5">
        <f>YEAR(Tabla1[[#This Row],[FECHA]])</f>
        <v>2007</v>
      </c>
      <c r="E1722" s="5">
        <f>IFERROR(VLOOKUP(Tabla1[[#This Row],[FECHA]],'COMPARENDOS TOTALES'!A:D,4,FALSE),0)</f>
        <v>3</v>
      </c>
      <c r="F1722" s="9">
        <f>IFERROR(VLOOKUP(Tabla1[[#This Row],[FECHA]],'COMPARENDOS TOTALES'!A:D,3,FALSE),0)</f>
        <v>549353</v>
      </c>
      <c r="G1722" s="5">
        <f>IFERROR(VLOOKUP(Tabla1[[#This Row],[FECHA]],EXONERACIONES!A:D,4,FALSE),0)</f>
        <v>1</v>
      </c>
      <c r="H1722" s="9">
        <f>IFERROR(VLOOKUP(Tabla1[[#This Row],[FECHA]],EXONERACIONES!A:D,3,FALSE),0)</f>
        <v>216850</v>
      </c>
      <c r="I1722" s="5">
        <f>IFERROR(VLOOKUP(Tabla1[[#This Row],[FECHA]],'SIMIT CON RES'!A:D,4,FALSE),0)</f>
        <v>0</v>
      </c>
      <c r="J1722" s="9">
        <f>IFERROR(VLOOKUP(Tabla1[[#This Row],[FECHA]],'SIMIT CON RES'!A:D,3,FALSE),0)</f>
        <v>0</v>
      </c>
      <c r="K1722">
        <f>IFERROR(VLOOKUP(Tabla1[[#This Row],[FECHA]],'SIMIT SIN RES'!A:D,4,FALSE),0)</f>
        <v>0</v>
      </c>
      <c r="L1722" s="9">
        <f>IFERROR(VLOOKUP(Tabla1[[#This Row],[FECHA]],'SIMIT SIN RES'!A:D,3,FALSE),0)</f>
        <v>0</v>
      </c>
      <c r="M1722" s="5">
        <f>IFERROR(VLOOKUP(Tabla1[[#This Row],[FECHA]],'RECAUDOS DE COMPARENDOS'!A:D,4,FALSE),0)</f>
        <v>0</v>
      </c>
      <c r="N1722" s="9">
        <f>IFERROR(VLOOKUP(Tabla1[[#This Row],[FECHA]],'RECAUDOS DE COMPARENDOS'!A:D,3,FALSE),0)</f>
        <v>0</v>
      </c>
      <c r="O1722" s="5">
        <f>IFERROR(VLOOKUP(Tabla1[[#This Row],[FECHA]],'RECAUDOS DE RESOLUCIONES'!A:D,4,FALSE),0)</f>
        <v>0</v>
      </c>
      <c r="P1722" s="9">
        <f>IFERROR(VLOOKUP(Tabla1[[#This Row],[FECHA]],'RECAUDOS DE RESOLUCIONES'!A:D,3,FALSE),0)</f>
        <v>0</v>
      </c>
      <c r="Q172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1722" s="9">
        <f>Tabla1[V. COMPARENDOS]-(Tabla1[V. EXONERACIONES]+Tabla1[[#This Row],[V. SIMIT CON RESOLUCION]]+Tabla1[[#This Row],[V. SIMIT SIN RESOLUCION]]+Tabla1[[#This Row],[V. RECAUDOS COMPARENDOS]]+Tabla1[[#This Row],[V. RECAUDOS RESOLUCIONES]])</f>
        <v>332503</v>
      </c>
      <c r="S1722" s="11">
        <f>IFERROR(VLOOKUP(Tabla1[[#This Row],[FECHA]],'RECAUDOS LOCALES'!A:D,4,FALSE),0)</f>
        <v>1</v>
      </c>
      <c r="T1722" s="9">
        <f>IFERROR(VLOOKUP(Tabla1[[#This Row],[FECHA]],'RECAUDOS LOCALES'!A:D,3,FALSE),0)</f>
        <v>108355</v>
      </c>
      <c r="U1722" s="11">
        <f>IFERROR(VLOOKUP(Tabla1[[#This Row],[FECHA]],'RECAUDOS EXTERNOS'!A:D,4,FALSE),0)</f>
        <v>6</v>
      </c>
      <c r="V1722" s="9">
        <f>IFERROR(VLOOKUP(Tabla1[[#This Row],[FECHA]],'RECAUDOS EXTERNOS'!A:D,3,FALSE),0)</f>
        <v>1797420</v>
      </c>
    </row>
    <row r="1723" spans="1:22" x14ac:dyDescent="0.25">
      <c r="A1723" s="1">
        <v>39282</v>
      </c>
      <c r="B1723" s="3" t="s">
        <v>6</v>
      </c>
      <c r="C1723" s="2">
        <v>39264</v>
      </c>
      <c r="D1723" s="5">
        <f>YEAR(Tabla1[[#This Row],[FECHA]])</f>
        <v>2007</v>
      </c>
      <c r="E1723" s="5">
        <f>IFERROR(VLOOKUP(Tabla1[[#This Row],[FECHA]],'COMPARENDOS TOTALES'!A:D,4,FALSE),0)</f>
        <v>7</v>
      </c>
      <c r="F1723" s="9">
        <f>IFERROR(VLOOKUP(Tabla1[[#This Row],[FECHA]],'COMPARENDOS TOTALES'!A:D,3,FALSE),0)</f>
        <v>1633603</v>
      </c>
      <c r="G1723" s="5">
        <f>IFERROR(VLOOKUP(Tabla1[[#This Row],[FECHA]],EXONERACIONES!A:D,4,FALSE),0)</f>
        <v>6</v>
      </c>
      <c r="H1723" s="9">
        <f>IFERROR(VLOOKUP(Tabla1[[#This Row],[FECHA]],EXONERACIONES!A:D,3,FALSE),0)</f>
        <v>1416753</v>
      </c>
      <c r="I1723" s="5">
        <f>IFERROR(VLOOKUP(Tabla1[[#This Row],[FECHA]],'SIMIT CON RES'!A:D,4,FALSE),0)</f>
        <v>0</v>
      </c>
      <c r="J1723" s="9">
        <f>IFERROR(VLOOKUP(Tabla1[[#This Row],[FECHA]],'SIMIT CON RES'!A:D,3,FALSE),0)</f>
        <v>0</v>
      </c>
      <c r="K1723">
        <f>IFERROR(VLOOKUP(Tabla1[[#This Row],[FECHA]],'SIMIT SIN RES'!A:D,4,FALSE),0)</f>
        <v>0</v>
      </c>
      <c r="L1723" s="9">
        <f>IFERROR(VLOOKUP(Tabla1[[#This Row],[FECHA]],'SIMIT SIN RES'!A:D,3,FALSE),0)</f>
        <v>0</v>
      </c>
      <c r="M1723" s="5">
        <f>IFERROR(VLOOKUP(Tabla1[[#This Row],[FECHA]],'RECAUDOS DE COMPARENDOS'!A:D,4,FALSE),0)</f>
        <v>1</v>
      </c>
      <c r="N1723" s="9">
        <f>IFERROR(VLOOKUP(Tabla1[[#This Row],[FECHA]],'RECAUDOS DE COMPARENDOS'!A:D,3,FALSE),0)</f>
        <v>216850</v>
      </c>
      <c r="O1723" s="5">
        <f>IFERROR(VLOOKUP(Tabla1[[#This Row],[FECHA]],'RECAUDOS DE RESOLUCIONES'!A:D,4,FALSE),0)</f>
        <v>0</v>
      </c>
      <c r="P1723" s="9">
        <f>IFERROR(VLOOKUP(Tabla1[[#This Row],[FECHA]],'RECAUDOS DE RESOLUCIONES'!A:D,3,FALSE),0)</f>
        <v>0</v>
      </c>
      <c r="Q172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72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723" s="11">
        <f>IFERROR(VLOOKUP(Tabla1[[#This Row],[FECHA]],'RECAUDOS LOCALES'!A:D,4,FALSE),0)</f>
        <v>6</v>
      </c>
      <c r="T1723" s="9">
        <f>IFERROR(VLOOKUP(Tabla1[[#This Row],[FECHA]],'RECAUDOS LOCALES'!A:D,3,FALSE),0)</f>
        <v>528036</v>
      </c>
      <c r="U1723" s="11">
        <f>IFERROR(VLOOKUP(Tabla1[[#This Row],[FECHA]],'RECAUDOS EXTERNOS'!A:D,4,FALSE),0)</f>
        <v>4</v>
      </c>
      <c r="V1723" s="9">
        <f>IFERROR(VLOOKUP(Tabla1[[#This Row],[FECHA]],'RECAUDOS EXTERNOS'!A:D,3,FALSE),0)</f>
        <v>922432</v>
      </c>
    </row>
    <row r="1724" spans="1:22" x14ac:dyDescent="0.25">
      <c r="A1724" s="1">
        <v>39283</v>
      </c>
      <c r="B1724" s="3" t="s">
        <v>0</v>
      </c>
      <c r="C1724" s="2">
        <v>39264</v>
      </c>
      <c r="D1724" s="5">
        <f>YEAR(Tabla1[[#This Row],[FECHA]])</f>
        <v>2007</v>
      </c>
      <c r="E1724" s="5">
        <f>IFERROR(VLOOKUP(Tabla1[[#This Row],[FECHA]],'COMPARENDOS TOTALES'!A:D,4,FALSE),0)</f>
        <v>10</v>
      </c>
      <c r="F1724" s="9">
        <f>IFERROR(VLOOKUP(Tabla1[[#This Row],[FECHA]],'COMPARENDOS TOTALES'!A:D,3,FALSE),0)</f>
        <v>2284153</v>
      </c>
      <c r="G1724" s="5">
        <f>IFERROR(VLOOKUP(Tabla1[[#This Row],[FECHA]],EXONERACIONES!A:D,4,FALSE),0)</f>
        <v>3</v>
      </c>
      <c r="H1724" s="9">
        <f>IFERROR(VLOOKUP(Tabla1[[#This Row],[FECHA]],EXONERACIONES!A:D,3,FALSE),0)</f>
        <v>650550</v>
      </c>
      <c r="I1724" s="5">
        <f>IFERROR(VLOOKUP(Tabla1[[#This Row],[FECHA]],'SIMIT CON RES'!A:D,4,FALSE),0)</f>
        <v>0</v>
      </c>
      <c r="J1724" s="9">
        <f>IFERROR(VLOOKUP(Tabla1[[#This Row],[FECHA]],'SIMIT CON RES'!A:D,3,FALSE),0)</f>
        <v>0</v>
      </c>
      <c r="K1724">
        <f>IFERROR(VLOOKUP(Tabla1[[#This Row],[FECHA]],'SIMIT SIN RES'!A:D,4,FALSE),0)</f>
        <v>0</v>
      </c>
      <c r="L1724" s="9">
        <f>IFERROR(VLOOKUP(Tabla1[[#This Row],[FECHA]],'SIMIT SIN RES'!A:D,3,FALSE),0)</f>
        <v>0</v>
      </c>
      <c r="M1724" s="5">
        <f>IFERROR(VLOOKUP(Tabla1[[#This Row],[FECHA]],'RECAUDOS DE COMPARENDOS'!A:D,4,FALSE),0)</f>
        <v>0</v>
      </c>
      <c r="N1724" s="9">
        <f>IFERROR(VLOOKUP(Tabla1[[#This Row],[FECHA]],'RECAUDOS DE COMPARENDOS'!A:D,3,FALSE),0)</f>
        <v>0</v>
      </c>
      <c r="O1724" s="5">
        <f>IFERROR(VLOOKUP(Tabla1[[#This Row],[FECHA]],'RECAUDOS DE RESOLUCIONES'!A:D,4,FALSE),0)</f>
        <v>0</v>
      </c>
      <c r="P1724" s="9">
        <f>IFERROR(VLOOKUP(Tabla1[[#This Row],[FECHA]],'RECAUDOS DE RESOLUCIONES'!A:D,3,FALSE),0)</f>
        <v>0</v>
      </c>
      <c r="Q172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7</v>
      </c>
      <c r="R1724" s="9">
        <f>Tabla1[V. COMPARENDOS]-(Tabla1[V. EXONERACIONES]+Tabla1[[#This Row],[V. SIMIT CON RESOLUCION]]+Tabla1[[#This Row],[V. SIMIT SIN RESOLUCION]]+Tabla1[[#This Row],[V. RECAUDOS COMPARENDOS]]+Tabla1[[#This Row],[V. RECAUDOS RESOLUCIONES]])</f>
        <v>1633603</v>
      </c>
      <c r="S1724" s="11">
        <f>IFERROR(VLOOKUP(Tabla1[[#This Row],[FECHA]],'RECAUDOS LOCALES'!A:D,4,FALSE),0)</f>
        <v>0</v>
      </c>
      <c r="T1724" s="9">
        <f>IFERROR(VLOOKUP(Tabla1[[#This Row],[FECHA]],'RECAUDOS LOCALES'!A:D,3,FALSE),0)</f>
        <v>0</v>
      </c>
      <c r="U1724" s="11">
        <f>IFERROR(VLOOKUP(Tabla1[[#This Row],[FECHA]],'RECAUDOS EXTERNOS'!A:D,4,FALSE),0)</f>
        <v>0</v>
      </c>
      <c r="V1724" s="9">
        <f>IFERROR(VLOOKUP(Tabla1[[#This Row],[FECHA]],'RECAUDOS EXTERNOS'!A:D,3,FALSE),0)</f>
        <v>0</v>
      </c>
    </row>
    <row r="1725" spans="1:22" x14ac:dyDescent="0.25">
      <c r="A1725" s="1">
        <v>39284</v>
      </c>
      <c r="B1725" s="3" t="s">
        <v>5</v>
      </c>
      <c r="C1725" s="2">
        <v>39264</v>
      </c>
      <c r="D1725" s="5">
        <f>YEAR(Tabla1[[#This Row],[FECHA]])</f>
        <v>2007</v>
      </c>
      <c r="E1725" s="5">
        <f>IFERROR(VLOOKUP(Tabla1[[#This Row],[FECHA]],'COMPARENDOS TOTALES'!A:D,4,FALSE),0)</f>
        <v>8</v>
      </c>
      <c r="F1725" s="9">
        <f>IFERROR(VLOOKUP(Tabla1[[#This Row],[FECHA]],'COMPARENDOS TOTALES'!A:D,3,FALSE),0)</f>
        <v>1633603</v>
      </c>
      <c r="G1725" s="5">
        <f>IFERROR(VLOOKUP(Tabla1[[#This Row],[FECHA]],EXONERACIONES!A:D,4,FALSE),0)</f>
        <v>2</v>
      </c>
      <c r="H1725" s="9">
        <f>IFERROR(VLOOKUP(Tabla1[[#This Row],[FECHA]],EXONERACIONES!A:D,3,FALSE),0)</f>
        <v>433700</v>
      </c>
      <c r="I1725" s="5">
        <f>IFERROR(VLOOKUP(Tabla1[[#This Row],[FECHA]],'SIMIT CON RES'!A:D,4,FALSE),0)</f>
        <v>0</v>
      </c>
      <c r="J1725" s="9">
        <f>IFERROR(VLOOKUP(Tabla1[[#This Row],[FECHA]],'SIMIT CON RES'!A:D,3,FALSE),0)</f>
        <v>0</v>
      </c>
      <c r="K1725">
        <f>IFERROR(VLOOKUP(Tabla1[[#This Row],[FECHA]],'SIMIT SIN RES'!A:D,4,FALSE),0)</f>
        <v>0</v>
      </c>
      <c r="L1725" s="9">
        <f>IFERROR(VLOOKUP(Tabla1[[#This Row],[FECHA]],'SIMIT SIN RES'!A:D,3,FALSE),0)</f>
        <v>0</v>
      </c>
      <c r="M1725" s="5">
        <f>IFERROR(VLOOKUP(Tabla1[[#This Row],[FECHA]],'RECAUDOS DE COMPARENDOS'!A:D,4,FALSE),0)</f>
        <v>0</v>
      </c>
      <c r="N1725" s="9">
        <f>IFERROR(VLOOKUP(Tabla1[[#This Row],[FECHA]],'RECAUDOS DE COMPARENDOS'!A:D,3,FALSE),0)</f>
        <v>0</v>
      </c>
      <c r="O1725" s="5">
        <f>IFERROR(VLOOKUP(Tabla1[[#This Row],[FECHA]],'RECAUDOS DE RESOLUCIONES'!A:D,4,FALSE),0)</f>
        <v>1</v>
      </c>
      <c r="P1725" s="9">
        <f>IFERROR(VLOOKUP(Tabla1[[#This Row],[FECHA]],'RECAUDOS DE RESOLUCIONES'!A:D,3,FALSE),0)</f>
        <v>216850</v>
      </c>
      <c r="Q172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1725" s="9">
        <f>Tabla1[V. COMPARENDOS]-(Tabla1[V. EXONERACIONES]+Tabla1[[#This Row],[V. SIMIT CON RESOLUCION]]+Tabla1[[#This Row],[V. SIMIT SIN RESOLUCION]]+Tabla1[[#This Row],[V. RECAUDOS COMPARENDOS]]+Tabla1[[#This Row],[V. RECAUDOS RESOLUCIONES]])</f>
        <v>983053</v>
      </c>
      <c r="S1725" s="11">
        <f>IFERROR(VLOOKUP(Tabla1[[#This Row],[FECHA]],'RECAUDOS LOCALES'!A:D,4,FALSE),0)</f>
        <v>0</v>
      </c>
      <c r="T1725" s="9">
        <f>IFERROR(VLOOKUP(Tabla1[[#This Row],[FECHA]],'RECAUDOS LOCALES'!A:D,3,FALSE),0)</f>
        <v>0</v>
      </c>
      <c r="U1725" s="11">
        <f>IFERROR(VLOOKUP(Tabla1[[#This Row],[FECHA]],'RECAUDOS EXTERNOS'!A:D,4,FALSE),0)</f>
        <v>0</v>
      </c>
      <c r="V1725" s="9">
        <f>IFERROR(VLOOKUP(Tabla1[[#This Row],[FECHA]],'RECAUDOS EXTERNOS'!A:D,3,FALSE),0)</f>
        <v>0</v>
      </c>
    </row>
    <row r="1726" spans="1:22" x14ac:dyDescent="0.25">
      <c r="A1726" s="1">
        <v>39285</v>
      </c>
      <c r="B1726" s="3" t="s">
        <v>4</v>
      </c>
      <c r="C1726" s="2">
        <v>39264</v>
      </c>
      <c r="D1726" s="5">
        <f>YEAR(Tabla1[[#This Row],[FECHA]])</f>
        <v>2007</v>
      </c>
      <c r="E1726" s="5">
        <f>IFERROR(VLOOKUP(Tabla1[[#This Row],[FECHA]],'COMPARENDOS TOTALES'!A:D,4,FALSE),0)</f>
        <v>15</v>
      </c>
      <c r="F1726" s="9">
        <f>IFERROR(VLOOKUP(Tabla1[[#This Row],[FECHA]],'COMPARENDOS TOTALES'!A:D,3,FALSE),0)</f>
        <v>4033409</v>
      </c>
      <c r="G1726" s="5">
        <f>IFERROR(VLOOKUP(Tabla1[[#This Row],[FECHA]],EXONERACIONES!A:D,4,FALSE),0)</f>
        <v>9</v>
      </c>
      <c r="H1726" s="9">
        <f>IFERROR(VLOOKUP(Tabla1[[#This Row],[FECHA]],EXONERACIONES!A:D,3,FALSE),0)</f>
        <v>2717853</v>
      </c>
      <c r="I1726" s="5">
        <f>IFERROR(VLOOKUP(Tabla1[[#This Row],[FECHA]],'SIMIT CON RES'!A:D,4,FALSE),0)</f>
        <v>0</v>
      </c>
      <c r="J1726" s="9">
        <f>IFERROR(VLOOKUP(Tabla1[[#This Row],[FECHA]],'SIMIT CON RES'!A:D,3,FALSE),0)</f>
        <v>0</v>
      </c>
      <c r="K1726">
        <f>IFERROR(VLOOKUP(Tabla1[[#This Row],[FECHA]],'SIMIT SIN RES'!A:D,4,FALSE),0)</f>
        <v>0</v>
      </c>
      <c r="L1726" s="9">
        <f>IFERROR(VLOOKUP(Tabla1[[#This Row],[FECHA]],'SIMIT SIN RES'!A:D,3,FALSE),0)</f>
        <v>0</v>
      </c>
      <c r="M1726" s="5">
        <f>IFERROR(VLOOKUP(Tabla1[[#This Row],[FECHA]],'RECAUDOS DE COMPARENDOS'!A:D,4,FALSE),0)</f>
        <v>1</v>
      </c>
      <c r="N1726" s="9">
        <f>IFERROR(VLOOKUP(Tabla1[[#This Row],[FECHA]],'RECAUDOS DE COMPARENDOS'!A:D,3,FALSE),0)</f>
        <v>216850</v>
      </c>
      <c r="O1726" s="5">
        <f>IFERROR(VLOOKUP(Tabla1[[#This Row],[FECHA]],'RECAUDOS DE RESOLUCIONES'!A:D,4,FALSE),0)</f>
        <v>0</v>
      </c>
      <c r="P1726" s="9">
        <f>IFERROR(VLOOKUP(Tabla1[[#This Row],[FECHA]],'RECAUDOS DE RESOLUCIONES'!A:D,3,FALSE),0)</f>
        <v>0</v>
      </c>
      <c r="Q172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1726" s="9">
        <f>Tabla1[V. COMPARENDOS]-(Tabla1[V. EXONERACIONES]+Tabla1[[#This Row],[V. SIMIT CON RESOLUCION]]+Tabla1[[#This Row],[V. SIMIT SIN RESOLUCION]]+Tabla1[[#This Row],[V. RECAUDOS COMPARENDOS]]+Tabla1[[#This Row],[V. RECAUDOS RESOLUCIONES]])</f>
        <v>1098706</v>
      </c>
      <c r="S1726" s="11">
        <f>IFERROR(VLOOKUP(Tabla1[[#This Row],[FECHA]],'RECAUDOS LOCALES'!A:D,4,FALSE),0)</f>
        <v>0</v>
      </c>
      <c r="T1726" s="9">
        <f>IFERROR(VLOOKUP(Tabla1[[#This Row],[FECHA]],'RECAUDOS LOCALES'!A:D,3,FALSE),0)</f>
        <v>0</v>
      </c>
      <c r="U1726" s="11">
        <f>IFERROR(VLOOKUP(Tabla1[[#This Row],[FECHA]],'RECAUDOS EXTERNOS'!A:D,4,FALSE),0)</f>
        <v>0</v>
      </c>
      <c r="V1726" s="9">
        <f>IFERROR(VLOOKUP(Tabla1[[#This Row],[FECHA]],'RECAUDOS EXTERNOS'!A:D,3,FALSE),0)</f>
        <v>0</v>
      </c>
    </row>
    <row r="1727" spans="1:22" x14ac:dyDescent="0.25">
      <c r="A1727" s="1">
        <v>39286</v>
      </c>
      <c r="B1727" s="3" t="s">
        <v>1</v>
      </c>
      <c r="C1727" s="2">
        <v>39264</v>
      </c>
      <c r="D1727" s="5">
        <f>YEAR(Tabla1[[#This Row],[FECHA]])</f>
        <v>2007</v>
      </c>
      <c r="E1727" s="5">
        <f>IFERROR(VLOOKUP(Tabla1[[#This Row],[FECHA]],'COMPARENDOS TOTALES'!A:D,4,FALSE),0)</f>
        <v>11</v>
      </c>
      <c r="F1727" s="9">
        <f>IFERROR(VLOOKUP(Tabla1[[#This Row],[FECHA]],'COMPARENDOS TOTALES'!A:D,3,FALSE),0)</f>
        <v>2399806</v>
      </c>
      <c r="G1727" s="5">
        <f>IFERROR(VLOOKUP(Tabla1[[#This Row],[FECHA]],EXONERACIONES!A:D,4,FALSE),0)</f>
        <v>8</v>
      </c>
      <c r="H1727" s="9">
        <f>IFERROR(VLOOKUP(Tabla1[[#This Row],[FECHA]],EXONERACIONES!A:D,3,FALSE),0)</f>
        <v>1749256</v>
      </c>
      <c r="I1727" s="5">
        <f>IFERROR(VLOOKUP(Tabla1[[#This Row],[FECHA]],'SIMIT CON RES'!A:D,4,FALSE),0)</f>
        <v>0</v>
      </c>
      <c r="J1727" s="9">
        <f>IFERROR(VLOOKUP(Tabla1[[#This Row],[FECHA]],'SIMIT CON RES'!A:D,3,FALSE),0)</f>
        <v>0</v>
      </c>
      <c r="K1727">
        <f>IFERROR(VLOOKUP(Tabla1[[#This Row],[FECHA]],'SIMIT SIN RES'!A:D,4,FALSE),0)</f>
        <v>0</v>
      </c>
      <c r="L1727" s="9">
        <f>IFERROR(VLOOKUP(Tabla1[[#This Row],[FECHA]],'SIMIT SIN RES'!A:D,3,FALSE),0)</f>
        <v>0</v>
      </c>
      <c r="M1727" s="5">
        <f>IFERROR(VLOOKUP(Tabla1[[#This Row],[FECHA]],'RECAUDOS DE COMPARENDOS'!A:D,4,FALSE),0)</f>
        <v>0</v>
      </c>
      <c r="N1727" s="9">
        <f>IFERROR(VLOOKUP(Tabla1[[#This Row],[FECHA]],'RECAUDOS DE COMPARENDOS'!A:D,3,FALSE),0)</f>
        <v>0</v>
      </c>
      <c r="O1727" s="5">
        <f>IFERROR(VLOOKUP(Tabla1[[#This Row],[FECHA]],'RECAUDOS DE RESOLUCIONES'!A:D,4,FALSE),0)</f>
        <v>0</v>
      </c>
      <c r="P1727" s="9">
        <f>IFERROR(VLOOKUP(Tabla1[[#This Row],[FECHA]],'RECAUDOS DE RESOLUCIONES'!A:D,3,FALSE),0)</f>
        <v>0</v>
      </c>
      <c r="Q172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1727" s="9">
        <f>Tabla1[V. COMPARENDOS]-(Tabla1[V. EXONERACIONES]+Tabla1[[#This Row],[V. SIMIT CON RESOLUCION]]+Tabla1[[#This Row],[V. SIMIT SIN RESOLUCION]]+Tabla1[[#This Row],[V. RECAUDOS COMPARENDOS]]+Tabla1[[#This Row],[V. RECAUDOS RESOLUCIONES]])</f>
        <v>650550</v>
      </c>
      <c r="S1727" s="11">
        <f>IFERROR(VLOOKUP(Tabla1[[#This Row],[FECHA]],'RECAUDOS LOCALES'!A:D,4,FALSE),0)</f>
        <v>5</v>
      </c>
      <c r="T1727" s="9">
        <f>IFERROR(VLOOKUP(Tabla1[[#This Row],[FECHA]],'RECAUDOS LOCALES'!A:D,3,FALSE),0)</f>
        <v>521901</v>
      </c>
      <c r="U1727" s="11">
        <f>IFERROR(VLOOKUP(Tabla1[[#This Row],[FECHA]],'RECAUDOS EXTERNOS'!A:D,4,FALSE),0)</f>
        <v>5</v>
      </c>
      <c r="V1727" s="9">
        <f>IFERROR(VLOOKUP(Tabla1[[#This Row],[FECHA]],'RECAUDOS EXTERNOS'!A:D,3,FALSE),0)</f>
        <v>1116200</v>
      </c>
    </row>
    <row r="1728" spans="1:22" x14ac:dyDescent="0.25">
      <c r="A1728" s="1">
        <v>39287</v>
      </c>
      <c r="B1728" s="3" t="s">
        <v>2</v>
      </c>
      <c r="C1728" s="2">
        <v>39264</v>
      </c>
      <c r="D1728" s="5">
        <f>YEAR(Tabla1[[#This Row],[FECHA]])</f>
        <v>2007</v>
      </c>
      <c r="E1728" s="5">
        <f>IFERROR(VLOOKUP(Tabla1[[#This Row],[FECHA]],'COMPARENDOS TOTALES'!A:D,4,FALSE),0)</f>
        <v>7</v>
      </c>
      <c r="F1728" s="9">
        <f>IFERROR(VLOOKUP(Tabla1[[#This Row],[FECHA]],'COMPARENDOS TOTALES'!A:D,3,FALSE),0)</f>
        <v>1951650</v>
      </c>
      <c r="G1728" s="5">
        <f>IFERROR(VLOOKUP(Tabla1[[#This Row],[FECHA]],EXONERACIONES!A:D,4,FALSE),0)</f>
        <v>4</v>
      </c>
      <c r="H1728" s="9">
        <f>IFERROR(VLOOKUP(Tabla1[[#This Row],[FECHA]],EXONERACIONES!A:D,3,FALSE),0)</f>
        <v>1084250</v>
      </c>
      <c r="I1728" s="5">
        <f>IFERROR(VLOOKUP(Tabla1[[#This Row],[FECHA]],'SIMIT CON RES'!A:D,4,FALSE),0)</f>
        <v>0</v>
      </c>
      <c r="J1728" s="9">
        <f>IFERROR(VLOOKUP(Tabla1[[#This Row],[FECHA]],'SIMIT CON RES'!A:D,3,FALSE),0)</f>
        <v>0</v>
      </c>
      <c r="K1728">
        <f>IFERROR(VLOOKUP(Tabla1[[#This Row],[FECHA]],'SIMIT SIN RES'!A:D,4,FALSE),0)</f>
        <v>0</v>
      </c>
      <c r="L1728" s="9">
        <f>IFERROR(VLOOKUP(Tabla1[[#This Row],[FECHA]],'SIMIT SIN RES'!A:D,3,FALSE),0)</f>
        <v>0</v>
      </c>
      <c r="M1728" s="5">
        <f>IFERROR(VLOOKUP(Tabla1[[#This Row],[FECHA]],'RECAUDOS DE COMPARENDOS'!A:D,4,FALSE),0)</f>
        <v>0</v>
      </c>
      <c r="N1728" s="9">
        <f>IFERROR(VLOOKUP(Tabla1[[#This Row],[FECHA]],'RECAUDOS DE COMPARENDOS'!A:D,3,FALSE),0)</f>
        <v>0</v>
      </c>
      <c r="O1728" s="5">
        <f>IFERROR(VLOOKUP(Tabla1[[#This Row],[FECHA]],'RECAUDOS DE RESOLUCIONES'!A:D,4,FALSE),0)</f>
        <v>0</v>
      </c>
      <c r="P1728" s="9">
        <f>IFERROR(VLOOKUP(Tabla1[[#This Row],[FECHA]],'RECAUDOS DE RESOLUCIONES'!A:D,3,FALSE),0)</f>
        <v>0</v>
      </c>
      <c r="Q172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1728" s="9">
        <f>Tabla1[V. COMPARENDOS]-(Tabla1[V. EXONERACIONES]+Tabla1[[#This Row],[V. SIMIT CON RESOLUCION]]+Tabla1[[#This Row],[V. SIMIT SIN RESOLUCION]]+Tabla1[[#This Row],[V. RECAUDOS COMPARENDOS]]+Tabla1[[#This Row],[V. RECAUDOS RESOLUCIONES]])</f>
        <v>867400</v>
      </c>
      <c r="S1728" s="11">
        <f>IFERROR(VLOOKUP(Tabla1[[#This Row],[FECHA]],'RECAUDOS LOCALES'!A:D,4,FALSE),0)</f>
        <v>3</v>
      </c>
      <c r="T1728" s="9">
        <f>IFERROR(VLOOKUP(Tabla1[[#This Row],[FECHA]],'RECAUDOS LOCALES'!A:D,3,FALSE),0)</f>
        <v>308010</v>
      </c>
      <c r="U1728" s="11">
        <f>IFERROR(VLOOKUP(Tabla1[[#This Row],[FECHA]],'RECAUDOS EXTERNOS'!A:D,4,FALSE),0)</f>
        <v>7</v>
      </c>
      <c r="V1728" s="9">
        <f>IFERROR(VLOOKUP(Tabla1[[#This Row],[FECHA]],'RECAUDOS EXTERNOS'!A:D,3,FALSE),0)</f>
        <v>1590970</v>
      </c>
    </row>
    <row r="1729" spans="1:22" x14ac:dyDescent="0.25">
      <c r="A1729" s="1">
        <v>39288</v>
      </c>
      <c r="B1729" s="3" t="s">
        <v>3</v>
      </c>
      <c r="C1729" s="2">
        <v>39264</v>
      </c>
      <c r="D1729" s="5">
        <f>YEAR(Tabla1[[#This Row],[FECHA]])</f>
        <v>2007</v>
      </c>
      <c r="E1729" s="5">
        <f>IFERROR(VLOOKUP(Tabla1[[#This Row],[FECHA]],'COMPARENDOS TOTALES'!A:D,4,FALSE),0)</f>
        <v>5</v>
      </c>
      <c r="F1729" s="9">
        <f>IFERROR(VLOOKUP(Tabla1[[#This Row],[FECHA]],'COMPARENDOS TOTALES'!A:D,3,FALSE),0)</f>
        <v>1098706</v>
      </c>
      <c r="G1729" s="5">
        <f>IFERROR(VLOOKUP(Tabla1[[#This Row],[FECHA]],EXONERACIONES!A:D,4,FALSE),0)</f>
        <v>3</v>
      </c>
      <c r="H1729" s="9">
        <f>IFERROR(VLOOKUP(Tabla1[[#This Row],[FECHA]],EXONERACIONES!A:D,3,FALSE),0)</f>
        <v>766203</v>
      </c>
      <c r="I1729" s="5">
        <f>IFERROR(VLOOKUP(Tabla1[[#This Row],[FECHA]],'SIMIT CON RES'!A:D,4,FALSE),0)</f>
        <v>0</v>
      </c>
      <c r="J1729" s="9">
        <f>IFERROR(VLOOKUP(Tabla1[[#This Row],[FECHA]],'SIMIT CON RES'!A:D,3,FALSE),0)</f>
        <v>0</v>
      </c>
      <c r="K1729">
        <f>IFERROR(VLOOKUP(Tabla1[[#This Row],[FECHA]],'SIMIT SIN RES'!A:D,4,FALSE),0)</f>
        <v>0</v>
      </c>
      <c r="L1729" s="9">
        <f>IFERROR(VLOOKUP(Tabla1[[#This Row],[FECHA]],'SIMIT SIN RES'!A:D,3,FALSE),0)</f>
        <v>0</v>
      </c>
      <c r="M1729" s="5">
        <f>IFERROR(VLOOKUP(Tabla1[[#This Row],[FECHA]],'RECAUDOS DE COMPARENDOS'!A:D,4,FALSE),0)</f>
        <v>1</v>
      </c>
      <c r="N1729" s="9">
        <f>IFERROR(VLOOKUP(Tabla1[[#This Row],[FECHA]],'RECAUDOS DE COMPARENDOS'!A:D,3,FALSE),0)</f>
        <v>115653</v>
      </c>
      <c r="O1729" s="5">
        <f>IFERROR(VLOOKUP(Tabla1[[#This Row],[FECHA]],'RECAUDOS DE RESOLUCIONES'!A:D,4,FALSE),0)</f>
        <v>0</v>
      </c>
      <c r="P1729" s="9">
        <f>IFERROR(VLOOKUP(Tabla1[[#This Row],[FECHA]],'RECAUDOS DE RESOLUCIONES'!A:D,3,FALSE),0)</f>
        <v>0</v>
      </c>
      <c r="Q172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1729" s="9">
        <f>Tabla1[V. COMPARENDOS]-(Tabla1[V. EXONERACIONES]+Tabla1[[#This Row],[V. SIMIT CON RESOLUCION]]+Tabla1[[#This Row],[V. SIMIT SIN RESOLUCION]]+Tabla1[[#This Row],[V. RECAUDOS COMPARENDOS]]+Tabla1[[#This Row],[V. RECAUDOS RESOLUCIONES]])</f>
        <v>216850</v>
      </c>
      <c r="S1729" s="11">
        <f>IFERROR(VLOOKUP(Tabla1[[#This Row],[FECHA]],'RECAUDOS LOCALES'!A:D,4,FALSE),0)</f>
        <v>6</v>
      </c>
      <c r="T1729" s="9">
        <f>IFERROR(VLOOKUP(Tabla1[[#This Row],[FECHA]],'RECAUDOS LOCALES'!A:D,3,FALSE),0)</f>
        <v>446180</v>
      </c>
      <c r="U1729" s="11">
        <f>IFERROR(VLOOKUP(Tabla1[[#This Row],[FECHA]],'RECAUDOS EXTERNOS'!A:D,4,FALSE),0)</f>
        <v>6</v>
      </c>
      <c r="V1729" s="9">
        <f>IFERROR(VLOOKUP(Tabla1[[#This Row],[FECHA]],'RECAUDOS EXTERNOS'!A:D,3,FALSE),0)</f>
        <v>1852875</v>
      </c>
    </row>
    <row r="1730" spans="1:22" x14ac:dyDescent="0.25">
      <c r="A1730" s="1">
        <v>39289</v>
      </c>
      <c r="B1730" s="3" t="s">
        <v>6</v>
      </c>
      <c r="C1730" s="2">
        <v>39264</v>
      </c>
      <c r="D1730" s="5">
        <f>YEAR(Tabla1[[#This Row],[FECHA]])</f>
        <v>2007</v>
      </c>
      <c r="E1730" s="5">
        <f>IFERROR(VLOOKUP(Tabla1[[#This Row],[FECHA]],'COMPARENDOS TOTALES'!A:D,4,FALSE),0)</f>
        <v>9</v>
      </c>
      <c r="F1730" s="9">
        <f>IFERROR(VLOOKUP(Tabla1[[#This Row],[FECHA]],'COMPARENDOS TOTALES'!A:D,3,FALSE),0)</f>
        <v>2284153</v>
      </c>
      <c r="G1730" s="5">
        <f>IFERROR(VLOOKUP(Tabla1[[#This Row],[FECHA]],EXONERACIONES!A:D,4,FALSE),0)</f>
        <v>6</v>
      </c>
      <c r="H1730" s="9">
        <f>IFERROR(VLOOKUP(Tabla1[[#This Row],[FECHA]],EXONERACIONES!A:D,3,FALSE),0)</f>
        <v>1416753</v>
      </c>
      <c r="I1730" s="5">
        <f>IFERROR(VLOOKUP(Tabla1[[#This Row],[FECHA]],'SIMIT CON RES'!A:D,4,FALSE),0)</f>
        <v>0</v>
      </c>
      <c r="J1730" s="9">
        <f>IFERROR(VLOOKUP(Tabla1[[#This Row],[FECHA]],'SIMIT CON RES'!A:D,3,FALSE),0)</f>
        <v>0</v>
      </c>
      <c r="K1730">
        <f>IFERROR(VLOOKUP(Tabla1[[#This Row],[FECHA]],'SIMIT SIN RES'!A:D,4,FALSE),0)</f>
        <v>0</v>
      </c>
      <c r="L1730" s="9">
        <f>IFERROR(VLOOKUP(Tabla1[[#This Row],[FECHA]],'SIMIT SIN RES'!A:D,3,FALSE),0)</f>
        <v>0</v>
      </c>
      <c r="M1730" s="5">
        <f>IFERROR(VLOOKUP(Tabla1[[#This Row],[FECHA]],'RECAUDOS DE COMPARENDOS'!A:D,4,FALSE),0)</f>
        <v>0</v>
      </c>
      <c r="N1730" s="9">
        <f>IFERROR(VLOOKUP(Tabla1[[#This Row],[FECHA]],'RECAUDOS DE COMPARENDOS'!A:D,3,FALSE),0)</f>
        <v>0</v>
      </c>
      <c r="O1730" s="5">
        <f>IFERROR(VLOOKUP(Tabla1[[#This Row],[FECHA]],'RECAUDOS DE RESOLUCIONES'!A:D,4,FALSE),0)</f>
        <v>0</v>
      </c>
      <c r="P1730" s="9">
        <f>IFERROR(VLOOKUP(Tabla1[[#This Row],[FECHA]],'RECAUDOS DE RESOLUCIONES'!A:D,3,FALSE),0)</f>
        <v>0</v>
      </c>
      <c r="Q173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1730" s="9">
        <f>Tabla1[V. COMPARENDOS]-(Tabla1[V. EXONERACIONES]+Tabla1[[#This Row],[V. SIMIT CON RESOLUCION]]+Tabla1[[#This Row],[V. SIMIT SIN RESOLUCION]]+Tabla1[[#This Row],[V. RECAUDOS COMPARENDOS]]+Tabla1[[#This Row],[V. RECAUDOS RESOLUCIONES]])</f>
        <v>867400</v>
      </c>
      <c r="S1730" s="11">
        <f>IFERROR(VLOOKUP(Tabla1[[#This Row],[FECHA]],'RECAUDOS LOCALES'!A:D,4,FALSE),0)</f>
        <v>4</v>
      </c>
      <c r="T1730" s="9">
        <f>IFERROR(VLOOKUP(Tabla1[[#This Row],[FECHA]],'RECAUDOS LOCALES'!A:D,3,FALSE),0)</f>
        <v>462923</v>
      </c>
      <c r="U1730" s="11">
        <f>IFERROR(VLOOKUP(Tabla1[[#This Row],[FECHA]],'RECAUDOS EXTERNOS'!A:D,4,FALSE),0)</f>
        <v>7</v>
      </c>
      <c r="V1730" s="9">
        <f>IFERROR(VLOOKUP(Tabla1[[#This Row],[FECHA]],'RECAUDOS EXTERNOS'!A:D,3,FALSE),0)</f>
        <v>1868220</v>
      </c>
    </row>
    <row r="1731" spans="1:22" x14ac:dyDescent="0.25">
      <c r="A1731" s="1">
        <v>39290</v>
      </c>
      <c r="B1731" s="3" t="s">
        <v>0</v>
      </c>
      <c r="C1731" s="2">
        <v>39264</v>
      </c>
      <c r="D1731" s="5">
        <f>YEAR(Tabla1[[#This Row],[FECHA]])</f>
        <v>2007</v>
      </c>
      <c r="E1731" s="5">
        <f>IFERROR(VLOOKUP(Tabla1[[#This Row],[FECHA]],'COMPARENDOS TOTALES'!A:D,4,FALSE),0)</f>
        <v>1</v>
      </c>
      <c r="F1731" s="9">
        <f>IFERROR(VLOOKUP(Tabla1[[#This Row],[FECHA]],'COMPARENDOS TOTALES'!A:D,3,FALSE),0)</f>
        <v>433700</v>
      </c>
      <c r="G1731" s="5">
        <f>IFERROR(VLOOKUP(Tabla1[[#This Row],[FECHA]],EXONERACIONES!A:D,4,FALSE),0)</f>
        <v>1</v>
      </c>
      <c r="H1731" s="9">
        <f>IFERROR(VLOOKUP(Tabla1[[#This Row],[FECHA]],EXONERACIONES!A:D,3,FALSE),0)</f>
        <v>433700</v>
      </c>
      <c r="I1731" s="5">
        <f>IFERROR(VLOOKUP(Tabla1[[#This Row],[FECHA]],'SIMIT CON RES'!A:D,4,FALSE),0)</f>
        <v>0</v>
      </c>
      <c r="J1731" s="9">
        <f>IFERROR(VLOOKUP(Tabla1[[#This Row],[FECHA]],'SIMIT CON RES'!A:D,3,FALSE),0)</f>
        <v>0</v>
      </c>
      <c r="K1731">
        <f>IFERROR(VLOOKUP(Tabla1[[#This Row],[FECHA]],'SIMIT SIN RES'!A:D,4,FALSE),0)</f>
        <v>0</v>
      </c>
      <c r="L1731" s="9">
        <f>IFERROR(VLOOKUP(Tabla1[[#This Row],[FECHA]],'SIMIT SIN RES'!A:D,3,FALSE),0)</f>
        <v>0</v>
      </c>
      <c r="M1731" s="5">
        <f>IFERROR(VLOOKUP(Tabla1[[#This Row],[FECHA]],'RECAUDOS DE COMPARENDOS'!A:D,4,FALSE),0)</f>
        <v>0</v>
      </c>
      <c r="N1731" s="9">
        <f>IFERROR(VLOOKUP(Tabla1[[#This Row],[FECHA]],'RECAUDOS DE COMPARENDOS'!A:D,3,FALSE),0)</f>
        <v>0</v>
      </c>
      <c r="O1731" s="5">
        <f>IFERROR(VLOOKUP(Tabla1[[#This Row],[FECHA]],'RECAUDOS DE RESOLUCIONES'!A:D,4,FALSE),0)</f>
        <v>0</v>
      </c>
      <c r="P1731" s="9">
        <f>IFERROR(VLOOKUP(Tabla1[[#This Row],[FECHA]],'RECAUDOS DE RESOLUCIONES'!A:D,3,FALSE),0)</f>
        <v>0</v>
      </c>
      <c r="Q173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73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731" s="11">
        <f>IFERROR(VLOOKUP(Tabla1[[#This Row],[FECHA]],'RECAUDOS LOCALES'!A:D,4,FALSE),0)</f>
        <v>1</v>
      </c>
      <c r="T1731" s="9">
        <f>IFERROR(VLOOKUP(Tabla1[[#This Row],[FECHA]],'RECAUDOS LOCALES'!A:D,3,FALSE),0)</f>
        <v>204000</v>
      </c>
      <c r="U1731" s="11">
        <f>IFERROR(VLOOKUP(Tabla1[[#This Row],[FECHA]],'RECAUDOS EXTERNOS'!A:D,4,FALSE),0)</f>
        <v>10</v>
      </c>
      <c r="V1731" s="9">
        <f>IFERROR(VLOOKUP(Tabla1[[#This Row],[FECHA]],'RECAUDOS EXTERNOS'!A:D,3,FALSE),0)</f>
        <v>2349586</v>
      </c>
    </row>
    <row r="1732" spans="1:22" x14ac:dyDescent="0.25">
      <c r="A1732" s="1">
        <v>39291</v>
      </c>
      <c r="B1732" s="3" t="s">
        <v>5</v>
      </c>
      <c r="C1732" s="2">
        <v>39264</v>
      </c>
      <c r="D1732" s="5">
        <f>YEAR(Tabla1[[#This Row],[FECHA]])</f>
        <v>2007</v>
      </c>
      <c r="E1732" s="5">
        <f>IFERROR(VLOOKUP(Tabla1[[#This Row],[FECHA]],'COMPARENDOS TOTALES'!A:D,4,FALSE),0)</f>
        <v>7</v>
      </c>
      <c r="F1732" s="9">
        <f>IFERROR(VLOOKUP(Tabla1[[#This Row],[FECHA]],'COMPARENDOS TOTALES'!A:D,3,FALSE),0)</f>
        <v>1850453</v>
      </c>
      <c r="G1732" s="5">
        <f>IFERROR(VLOOKUP(Tabla1[[#This Row],[FECHA]],EXONERACIONES!A:D,4,FALSE),0)</f>
        <v>4</v>
      </c>
      <c r="H1732" s="9">
        <f>IFERROR(VLOOKUP(Tabla1[[#This Row],[FECHA]],EXONERACIONES!A:D,3,FALSE),0)</f>
        <v>1301100</v>
      </c>
      <c r="I1732" s="5">
        <f>IFERROR(VLOOKUP(Tabla1[[#This Row],[FECHA]],'SIMIT CON RES'!A:D,4,FALSE),0)</f>
        <v>0</v>
      </c>
      <c r="J1732" s="9">
        <f>IFERROR(VLOOKUP(Tabla1[[#This Row],[FECHA]],'SIMIT CON RES'!A:D,3,FALSE),0)</f>
        <v>0</v>
      </c>
      <c r="K1732">
        <f>IFERROR(VLOOKUP(Tabla1[[#This Row],[FECHA]],'SIMIT SIN RES'!A:D,4,FALSE),0)</f>
        <v>0</v>
      </c>
      <c r="L1732" s="9">
        <f>IFERROR(VLOOKUP(Tabla1[[#This Row],[FECHA]],'SIMIT SIN RES'!A:D,3,FALSE),0)</f>
        <v>0</v>
      </c>
      <c r="M1732" s="5">
        <f>IFERROR(VLOOKUP(Tabla1[[#This Row],[FECHA]],'RECAUDOS DE COMPARENDOS'!A:D,4,FALSE),0)</f>
        <v>1</v>
      </c>
      <c r="N1732" s="9">
        <f>IFERROR(VLOOKUP(Tabla1[[#This Row],[FECHA]],'RECAUDOS DE COMPARENDOS'!A:D,3,FALSE),0)</f>
        <v>216850</v>
      </c>
      <c r="O1732" s="5">
        <f>IFERROR(VLOOKUP(Tabla1[[#This Row],[FECHA]],'RECAUDOS DE RESOLUCIONES'!A:D,4,FALSE),0)</f>
        <v>0</v>
      </c>
      <c r="P1732" s="9">
        <f>IFERROR(VLOOKUP(Tabla1[[#This Row],[FECHA]],'RECAUDOS DE RESOLUCIONES'!A:D,3,FALSE),0)</f>
        <v>0</v>
      </c>
      <c r="Q173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1732" s="9">
        <f>Tabla1[V. COMPARENDOS]-(Tabla1[V. EXONERACIONES]+Tabla1[[#This Row],[V. SIMIT CON RESOLUCION]]+Tabla1[[#This Row],[V. SIMIT SIN RESOLUCION]]+Tabla1[[#This Row],[V. RECAUDOS COMPARENDOS]]+Tabla1[[#This Row],[V. RECAUDOS RESOLUCIONES]])</f>
        <v>332503</v>
      </c>
      <c r="S1732" s="11">
        <f>IFERROR(VLOOKUP(Tabla1[[#This Row],[FECHA]],'RECAUDOS LOCALES'!A:D,4,FALSE),0)</f>
        <v>0</v>
      </c>
      <c r="T1732" s="9">
        <f>IFERROR(VLOOKUP(Tabla1[[#This Row],[FECHA]],'RECAUDOS LOCALES'!A:D,3,FALSE),0)</f>
        <v>0</v>
      </c>
      <c r="U1732" s="11">
        <f>IFERROR(VLOOKUP(Tabla1[[#This Row],[FECHA]],'RECAUDOS EXTERNOS'!A:D,4,FALSE),0)</f>
        <v>0</v>
      </c>
      <c r="V1732" s="9">
        <f>IFERROR(VLOOKUP(Tabla1[[#This Row],[FECHA]],'RECAUDOS EXTERNOS'!A:D,3,FALSE),0)</f>
        <v>0</v>
      </c>
    </row>
    <row r="1733" spans="1:22" x14ac:dyDescent="0.25">
      <c r="A1733" s="1">
        <v>39292</v>
      </c>
      <c r="B1733" s="3" t="s">
        <v>4</v>
      </c>
      <c r="C1733" s="2">
        <v>39264</v>
      </c>
      <c r="D1733" s="5">
        <f>YEAR(Tabla1[[#This Row],[FECHA]])</f>
        <v>2007</v>
      </c>
      <c r="E1733" s="5">
        <f>IFERROR(VLOOKUP(Tabla1[[#This Row],[FECHA]],'COMPARENDOS TOTALES'!A:D,4,FALSE),0)</f>
        <v>8</v>
      </c>
      <c r="F1733" s="9">
        <f>IFERROR(VLOOKUP(Tabla1[[#This Row],[FECHA]],'COMPARENDOS TOTALES'!A:D,3,FALSE),0)</f>
        <v>2602200</v>
      </c>
      <c r="G1733" s="5">
        <f>IFERROR(VLOOKUP(Tabla1[[#This Row],[FECHA]],EXONERACIONES!A:D,4,FALSE),0)</f>
        <v>2</v>
      </c>
      <c r="H1733" s="9">
        <f>IFERROR(VLOOKUP(Tabla1[[#This Row],[FECHA]],EXONERACIONES!A:D,3,FALSE),0)</f>
        <v>650550</v>
      </c>
      <c r="I1733" s="5">
        <f>IFERROR(VLOOKUP(Tabla1[[#This Row],[FECHA]],'SIMIT CON RES'!A:D,4,FALSE),0)</f>
        <v>0</v>
      </c>
      <c r="J1733" s="9">
        <f>IFERROR(VLOOKUP(Tabla1[[#This Row],[FECHA]],'SIMIT CON RES'!A:D,3,FALSE),0)</f>
        <v>0</v>
      </c>
      <c r="K1733">
        <f>IFERROR(VLOOKUP(Tabla1[[#This Row],[FECHA]],'SIMIT SIN RES'!A:D,4,FALSE),0)</f>
        <v>0</v>
      </c>
      <c r="L1733" s="9">
        <f>IFERROR(VLOOKUP(Tabla1[[#This Row],[FECHA]],'SIMIT SIN RES'!A:D,3,FALSE),0)</f>
        <v>0</v>
      </c>
      <c r="M1733" s="5">
        <f>IFERROR(VLOOKUP(Tabla1[[#This Row],[FECHA]],'RECAUDOS DE COMPARENDOS'!A:D,4,FALSE),0)</f>
        <v>0</v>
      </c>
      <c r="N1733" s="9">
        <f>IFERROR(VLOOKUP(Tabla1[[#This Row],[FECHA]],'RECAUDOS DE COMPARENDOS'!A:D,3,FALSE),0)</f>
        <v>0</v>
      </c>
      <c r="O1733" s="5">
        <f>IFERROR(VLOOKUP(Tabla1[[#This Row],[FECHA]],'RECAUDOS DE RESOLUCIONES'!A:D,4,FALSE),0)</f>
        <v>0</v>
      </c>
      <c r="P1733" s="9">
        <f>IFERROR(VLOOKUP(Tabla1[[#This Row],[FECHA]],'RECAUDOS DE RESOLUCIONES'!A:D,3,FALSE),0)</f>
        <v>0</v>
      </c>
      <c r="Q173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1733" s="9">
        <f>Tabla1[V. COMPARENDOS]-(Tabla1[V. EXONERACIONES]+Tabla1[[#This Row],[V. SIMIT CON RESOLUCION]]+Tabla1[[#This Row],[V. SIMIT SIN RESOLUCION]]+Tabla1[[#This Row],[V. RECAUDOS COMPARENDOS]]+Tabla1[[#This Row],[V. RECAUDOS RESOLUCIONES]])</f>
        <v>1951650</v>
      </c>
      <c r="S1733" s="11">
        <f>IFERROR(VLOOKUP(Tabla1[[#This Row],[FECHA]],'RECAUDOS LOCALES'!A:D,4,FALSE),0)</f>
        <v>0</v>
      </c>
      <c r="T1733" s="9">
        <f>IFERROR(VLOOKUP(Tabla1[[#This Row],[FECHA]],'RECAUDOS LOCALES'!A:D,3,FALSE),0)</f>
        <v>0</v>
      </c>
      <c r="U1733" s="11">
        <f>IFERROR(VLOOKUP(Tabla1[[#This Row],[FECHA]],'RECAUDOS EXTERNOS'!A:D,4,FALSE),0)</f>
        <v>0</v>
      </c>
      <c r="V1733" s="9">
        <f>IFERROR(VLOOKUP(Tabla1[[#This Row],[FECHA]],'RECAUDOS EXTERNOS'!A:D,3,FALSE),0)</f>
        <v>0</v>
      </c>
    </row>
    <row r="1734" spans="1:22" x14ac:dyDescent="0.25">
      <c r="A1734" s="1">
        <v>39293</v>
      </c>
      <c r="B1734" s="3" t="s">
        <v>1</v>
      </c>
      <c r="C1734" s="2">
        <v>39264</v>
      </c>
      <c r="D1734" s="5">
        <f>YEAR(Tabla1[[#This Row],[FECHA]])</f>
        <v>2007</v>
      </c>
      <c r="E1734" s="5">
        <f>IFERROR(VLOOKUP(Tabla1[[#This Row],[FECHA]],'COMPARENDOS TOTALES'!A:D,4,FALSE),0)</f>
        <v>4</v>
      </c>
      <c r="F1734" s="9">
        <f>IFERROR(VLOOKUP(Tabla1[[#This Row],[FECHA]],'COMPARENDOS TOTALES'!A:D,3,FALSE),0)</f>
        <v>867400</v>
      </c>
      <c r="G1734" s="5">
        <f>IFERROR(VLOOKUP(Tabla1[[#This Row],[FECHA]],EXONERACIONES!A:D,4,FALSE),0)</f>
        <v>1</v>
      </c>
      <c r="H1734" s="9">
        <f>IFERROR(VLOOKUP(Tabla1[[#This Row],[FECHA]],EXONERACIONES!A:D,3,FALSE),0)</f>
        <v>216850</v>
      </c>
      <c r="I1734" s="5">
        <f>IFERROR(VLOOKUP(Tabla1[[#This Row],[FECHA]],'SIMIT CON RES'!A:D,4,FALSE),0)</f>
        <v>0</v>
      </c>
      <c r="J1734" s="9">
        <f>IFERROR(VLOOKUP(Tabla1[[#This Row],[FECHA]],'SIMIT CON RES'!A:D,3,FALSE),0)</f>
        <v>0</v>
      </c>
      <c r="K1734">
        <f>IFERROR(VLOOKUP(Tabla1[[#This Row],[FECHA]],'SIMIT SIN RES'!A:D,4,FALSE),0)</f>
        <v>0</v>
      </c>
      <c r="L1734" s="9">
        <f>IFERROR(VLOOKUP(Tabla1[[#This Row],[FECHA]],'SIMIT SIN RES'!A:D,3,FALSE),0)</f>
        <v>0</v>
      </c>
      <c r="M1734" s="5">
        <f>IFERROR(VLOOKUP(Tabla1[[#This Row],[FECHA]],'RECAUDOS DE COMPARENDOS'!A:D,4,FALSE),0)</f>
        <v>1</v>
      </c>
      <c r="N1734" s="9">
        <f>IFERROR(VLOOKUP(Tabla1[[#This Row],[FECHA]],'RECAUDOS DE COMPARENDOS'!A:D,3,FALSE),0)</f>
        <v>216850</v>
      </c>
      <c r="O1734" s="5">
        <f>IFERROR(VLOOKUP(Tabla1[[#This Row],[FECHA]],'RECAUDOS DE RESOLUCIONES'!A:D,4,FALSE),0)</f>
        <v>1</v>
      </c>
      <c r="P1734" s="9">
        <f>IFERROR(VLOOKUP(Tabla1[[#This Row],[FECHA]],'RECAUDOS DE RESOLUCIONES'!A:D,3,FALSE),0)</f>
        <v>216850</v>
      </c>
      <c r="Q173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1734" s="9">
        <f>Tabla1[V. COMPARENDOS]-(Tabla1[V. EXONERACIONES]+Tabla1[[#This Row],[V. SIMIT CON RESOLUCION]]+Tabla1[[#This Row],[V. SIMIT SIN RESOLUCION]]+Tabla1[[#This Row],[V. RECAUDOS COMPARENDOS]]+Tabla1[[#This Row],[V. RECAUDOS RESOLUCIONES]])</f>
        <v>216850</v>
      </c>
      <c r="S1734" s="11">
        <f>IFERROR(VLOOKUP(Tabla1[[#This Row],[FECHA]],'RECAUDOS LOCALES'!A:D,4,FALSE),0)</f>
        <v>4</v>
      </c>
      <c r="T1734" s="9">
        <f>IFERROR(VLOOKUP(Tabla1[[#This Row],[FECHA]],'RECAUDOS LOCALES'!A:D,3,FALSE),0)</f>
        <v>302200</v>
      </c>
      <c r="U1734" s="11">
        <f>IFERROR(VLOOKUP(Tabla1[[#This Row],[FECHA]],'RECAUDOS EXTERNOS'!A:D,4,FALSE),0)</f>
        <v>4</v>
      </c>
      <c r="V1734" s="9">
        <f>IFERROR(VLOOKUP(Tabla1[[#This Row],[FECHA]],'RECAUDOS EXTERNOS'!A:D,3,FALSE),0)</f>
        <v>845670</v>
      </c>
    </row>
    <row r="1735" spans="1:22" x14ac:dyDescent="0.25">
      <c r="A1735" s="1">
        <v>39294</v>
      </c>
      <c r="B1735" s="3" t="s">
        <v>2</v>
      </c>
      <c r="C1735" s="2">
        <v>39264</v>
      </c>
      <c r="D1735" s="5">
        <f>YEAR(Tabla1[[#This Row],[FECHA]])</f>
        <v>2007</v>
      </c>
      <c r="E1735" s="5">
        <f>IFERROR(VLOOKUP(Tabla1[[#This Row],[FECHA]],'COMPARENDOS TOTALES'!A:D,4,FALSE),0)</f>
        <v>1</v>
      </c>
      <c r="F1735" s="9">
        <f>IFERROR(VLOOKUP(Tabla1[[#This Row],[FECHA]],'COMPARENDOS TOTALES'!A:D,3,FALSE),0)</f>
        <v>433700</v>
      </c>
      <c r="G1735" s="5">
        <f>IFERROR(VLOOKUP(Tabla1[[#This Row],[FECHA]],EXONERACIONES!A:D,4,FALSE),0)</f>
        <v>1</v>
      </c>
      <c r="H1735" s="9">
        <f>IFERROR(VLOOKUP(Tabla1[[#This Row],[FECHA]],EXONERACIONES!A:D,3,FALSE),0)</f>
        <v>433700</v>
      </c>
      <c r="I1735" s="5">
        <f>IFERROR(VLOOKUP(Tabla1[[#This Row],[FECHA]],'SIMIT CON RES'!A:D,4,FALSE),0)</f>
        <v>0</v>
      </c>
      <c r="J1735" s="9">
        <f>IFERROR(VLOOKUP(Tabla1[[#This Row],[FECHA]],'SIMIT CON RES'!A:D,3,FALSE),0)</f>
        <v>0</v>
      </c>
      <c r="K1735">
        <f>IFERROR(VLOOKUP(Tabla1[[#This Row],[FECHA]],'SIMIT SIN RES'!A:D,4,FALSE),0)</f>
        <v>0</v>
      </c>
      <c r="L1735" s="9">
        <f>IFERROR(VLOOKUP(Tabla1[[#This Row],[FECHA]],'SIMIT SIN RES'!A:D,3,FALSE),0)</f>
        <v>0</v>
      </c>
      <c r="M1735" s="5">
        <f>IFERROR(VLOOKUP(Tabla1[[#This Row],[FECHA]],'RECAUDOS DE COMPARENDOS'!A:D,4,FALSE),0)</f>
        <v>0</v>
      </c>
      <c r="N1735" s="9">
        <f>IFERROR(VLOOKUP(Tabla1[[#This Row],[FECHA]],'RECAUDOS DE COMPARENDOS'!A:D,3,FALSE),0)</f>
        <v>0</v>
      </c>
      <c r="O1735" s="5">
        <f>IFERROR(VLOOKUP(Tabla1[[#This Row],[FECHA]],'RECAUDOS DE RESOLUCIONES'!A:D,4,FALSE),0)</f>
        <v>0</v>
      </c>
      <c r="P1735" s="9">
        <f>IFERROR(VLOOKUP(Tabla1[[#This Row],[FECHA]],'RECAUDOS DE RESOLUCIONES'!A:D,3,FALSE),0)</f>
        <v>0</v>
      </c>
      <c r="Q173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73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735" s="11">
        <f>IFERROR(VLOOKUP(Tabla1[[#This Row],[FECHA]],'RECAUDOS LOCALES'!A:D,4,FALSE),0)</f>
        <v>3</v>
      </c>
      <c r="T1735" s="9">
        <f>IFERROR(VLOOKUP(Tabla1[[#This Row],[FECHA]],'RECAUDOS LOCALES'!A:D,3,FALSE),0)</f>
        <v>1138636</v>
      </c>
      <c r="U1735" s="11">
        <f>IFERROR(VLOOKUP(Tabla1[[#This Row],[FECHA]],'RECAUDOS EXTERNOS'!A:D,4,FALSE),0)</f>
        <v>8</v>
      </c>
      <c r="V1735" s="9">
        <f>IFERROR(VLOOKUP(Tabla1[[#This Row],[FECHA]],'RECAUDOS EXTERNOS'!A:D,3,FALSE),0)</f>
        <v>1936650</v>
      </c>
    </row>
    <row r="1736" spans="1:22" x14ac:dyDescent="0.25">
      <c r="A1736" s="1">
        <v>39295</v>
      </c>
      <c r="B1736" s="3" t="s">
        <v>3</v>
      </c>
      <c r="C1736" s="2">
        <v>39295</v>
      </c>
      <c r="D1736" s="5">
        <f>YEAR(Tabla1[[#This Row],[FECHA]])</f>
        <v>2007</v>
      </c>
      <c r="E1736" s="5">
        <f>IFERROR(VLOOKUP(Tabla1[[#This Row],[FECHA]],'COMPARENDOS TOTALES'!A:D,4,FALSE),0)</f>
        <v>6</v>
      </c>
      <c r="F1736" s="9">
        <f>IFERROR(VLOOKUP(Tabla1[[#This Row],[FECHA]],'COMPARENDOS TOTALES'!A:D,3,FALSE),0)</f>
        <v>1734800</v>
      </c>
      <c r="G1736" s="5">
        <f>IFERROR(VLOOKUP(Tabla1[[#This Row],[FECHA]],EXONERACIONES!A:D,4,FALSE),0)</f>
        <v>3</v>
      </c>
      <c r="H1736" s="9">
        <f>IFERROR(VLOOKUP(Tabla1[[#This Row],[FECHA]],EXONERACIONES!A:D,3,FALSE),0)</f>
        <v>867400</v>
      </c>
      <c r="I1736" s="5">
        <f>IFERROR(VLOOKUP(Tabla1[[#This Row],[FECHA]],'SIMIT CON RES'!A:D,4,FALSE),0)</f>
        <v>0</v>
      </c>
      <c r="J1736" s="9">
        <f>IFERROR(VLOOKUP(Tabla1[[#This Row],[FECHA]],'SIMIT CON RES'!A:D,3,FALSE),0)</f>
        <v>0</v>
      </c>
      <c r="K1736">
        <f>IFERROR(VLOOKUP(Tabla1[[#This Row],[FECHA]],'SIMIT SIN RES'!A:D,4,FALSE),0)</f>
        <v>0</v>
      </c>
      <c r="L1736" s="9">
        <f>IFERROR(VLOOKUP(Tabla1[[#This Row],[FECHA]],'SIMIT SIN RES'!A:D,3,FALSE),0)</f>
        <v>0</v>
      </c>
      <c r="M1736" s="5">
        <f>IFERROR(VLOOKUP(Tabla1[[#This Row],[FECHA]],'RECAUDOS DE COMPARENDOS'!A:D,4,FALSE),0)</f>
        <v>1</v>
      </c>
      <c r="N1736" s="9">
        <f>IFERROR(VLOOKUP(Tabla1[[#This Row],[FECHA]],'RECAUDOS DE COMPARENDOS'!A:D,3,FALSE),0)</f>
        <v>216850</v>
      </c>
      <c r="O1736" s="5">
        <f>IFERROR(VLOOKUP(Tabla1[[#This Row],[FECHA]],'RECAUDOS DE RESOLUCIONES'!A:D,4,FALSE),0)</f>
        <v>0</v>
      </c>
      <c r="P1736" s="9">
        <f>IFERROR(VLOOKUP(Tabla1[[#This Row],[FECHA]],'RECAUDOS DE RESOLUCIONES'!A:D,3,FALSE),0)</f>
        <v>0</v>
      </c>
      <c r="Q173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1736" s="9">
        <f>Tabla1[V. COMPARENDOS]-(Tabla1[V. EXONERACIONES]+Tabla1[[#This Row],[V. SIMIT CON RESOLUCION]]+Tabla1[[#This Row],[V. SIMIT SIN RESOLUCION]]+Tabla1[[#This Row],[V. RECAUDOS COMPARENDOS]]+Tabla1[[#This Row],[V. RECAUDOS RESOLUCIONES]])</f>
        <v>650550</v>
      </c>
      <c r="S1736" s="11">
        <f>IFERROR(VLOOKUP(Tabla1[[#This Row],[FECHA]],'RECAUDOS LOCALES'!A:D,4,FALSE),0)</f>
        <v>2</v>
      </c>
      <c r="T1736" s="9">
        <f>IFERROR(VLOOKUP(Tabla1[[#This Row],[FECHA]],'RECAUDOS LOCALES'!A:D,3,FALSE),0)</f>
        <v>427171</v>
      </c>
      <c r="U1736" s="11">
        <f>IFERROR(VLOOKUP(Tabla1[[#This Row],[FECHA]],'RECAUDOS EXTERNOS'!A:D,4,FALSE),0)</f>
        <v>7</v>
      </c>
      <c r="V1736" s="9">
        <f>IFERROR(VLOOKUP(Tabla1[[#This Row],[FECHA]],'RECAUDOS EXTERNOS'!A:D,3,FALSE),0)</f>
        <v>1589593</v>
      </c>
    </row>
    <row r="1737" spans="1:22" x14ac:dyDescent="0.25">
      <c r="A1737" s="1">
        <v>39296</v>
      </c>
      <c r="B1737" s="3" t="s">
        <v>6</v>
      </c>
      <c r="C1737" s="2">
        <v>39295</v>
      </c>
      <c r="D1737" s="5">
        <f>YEAR(Tabla1[[#This Row],[FECHA]])</f>
        <v>2007</v>
      </c>
      <c r="E1737" s="5">
        <f>IFERROR(VLOOKUP(Tabla1[[#This Row],[FECHA]],'COMPARENDOS TOTALES'!A:D,4,FALSE),0)</f>
        <v>14</v>
      </c>
      <c r="F1737" s="9">
        <f>IFERROR(VLOOKUP(Tabla1[[#This Row],[FECHA]],'COMPARENDOS TOTALES'!A:D,3,FALSE),0)</f>
        <v>3831015</v>
      </c>
      <c r="G1737" s="5">
        <f>IFERROR(VLOOKUP(Tabla1[[#This Row],[FECHA]],EXONERACIONES!A:D,4,FALSE),0)</f>
        <v>8</v>
      </c>
      <c r="H1737" s="9">
        <f>IFERROR(VLOOKUP(Tabla1[[#This Row],[FECHA]],EXONERACIONES!A:D,3,FALSE),0)</f>
        <v>2298609</v>
      </c>
      <c r="I1737" s="5">
        <f>IFERROR(VLOOKUP(Tabla1[[#This Row],[FECHA]],'SIMIT CON RES'!A:D,4,FALSE),0)</f>
        <v>0</v>
      </c>
      <c r="J1737" s="9">
        <f>IFERROR(VLOOKUP(Tabla1[[#This Row],[FECHA]],'SIMIT CON RES'!A:D,3,FALSE),0)</f>
        <v>0</v>
      </c>
      <c r="K1737">
        <f>IFERROR(VLOOKUP(Tabla1[[#This Row],[FECHA]],'SIMIT SIN RES'!A:D,4,FALSE),0)</f>
        <v>0</v>
      </c>
      <c r="L1737" s="9">
        <f>IFERROR(VLOOKUP(Tabla1[[#This Row],[FECHA]],'SIMIT SIN RES'!A:D,3,FALSE),0)</f>
        <v>0</v>
      </c>
      <c r="M1737" s="5">
        <f>IFERROR(VLOOKUP(Tabla1[[#This Row],[FECHA]],'RECAUDOS DE COMPARENDOS'!A:D,4,FALSE),0)</f>
        <v>0</v>
      </c>
      <c r="N1737" s="9">
        <f>IFERROR(VLOOKUP(Tabla1[[#This Row],[FECHA]],'RECAUDOS DE COMPARENDOS'!A:D,3,FALSE),0)</f>
        <v>0</v>
      </c>
      <c r="O1737" s="5">
        <f>IFERROR(VLOOKUP(Tabla1[[#This Row],[FECHA]],'RECAUDOS DE RESOLUCIONES'!A:D,4,FALSE),0)</f>
        <v>0</v>
      </c>
      <c r="P1737" s="9">
        <f>IFERROR(VLOOKUP(Tabla1[[#This Row],[FECHA]],'RECAUDOS DE RESOLUCIONES'!A:D,3,FALSE),0)</f>
        <v>0</v>
      </c>
      <c r="Q173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1737" s="9">
        <f>Tabla1[V. COMPARENDOS]-(Tabla1[V. EXONERACIONES]+Tabla1[[#This Row],[V. SIMIT CON RESOLUCION]]+Tabla1[[#This Row],[V. SIMIT SIN RESOLUCION]]+Tabla1[[#This Row],[V. RECAUDOS COMPARENDOS]]+Tabla1[[#This Row],[V. RECAUDOS RESOLUCIONES]])</f>
        <v>1532406</v>
      </c>
      <c r="S1737" s="11">
        <f>IFERROR(VLOOKUP(Tabla1[[#This Row],[FECHA]],'RECAUDOS LOCALES'!A:D,4,FALSE),0)</f>
        <v>2</v>
      </c>
      <c r="T1737" s="9">
        <f>IFERROR(VLOOKUP(Tabla1[[#This Row],[FECHA]],'RECAUDOS LOCALES'!A:D,3,FALSE),0)</f>
        <v>147900</v>
      </c>
      <c r="U1737" s="11">
        <f>IFERROR(VLOOKUP(Tabla1[[#This Row],[FECHA]],'RECAUDOS EXTERNOS'!A:D,4,FALSE),0)</f>
        <v>12</v>
      </c>
      <c r="V1737" s="9">
        <f>IFERROR(VLOOKUP(Tabla1[[#This Row],[FECHA]],'RECAUDOS EXTERNOS'!A:D,3,FALSE),0)</f>
        <v>2906584</v>
      </c>
    </row>
    <row r="1738" spans="1:22" x14ac:dyDescent="0.25">
      <c r="A1738" s="1">
        <v>39297</v>
      </c>
      <c r="B1738" s="3" t="s">
        <v>0</v>
      </c>
      <c r="C1738" s="2">
        <v>39295</v>
      </c>
      <c r="D1738" s="5">
        <f>YEAR(Tabla1[[#This Row],[FECHA]])</f>
        <v>2007</v>
      </c>
      <c r="E1738" s="5">
        <f>IFERROR(VLOOKUP(Tabla1[[#This Row],[FECHA]],'COMPARENDOS TOTALES'!A:D,4,FALSE),0)</f>
        <v>12</v>
      </c>
      <c r="F1738" s="9">
        <f>IFERROR(VLOOKUP(Tabla1[[#This Row],[FECHA]],'COMPARENDOS TOTALES'!A:D,3,FALSE),0)</f>
        <v>2949159</v>
      </c>
      <c r="G1738" s="5">
        <f>IFERROR(VLOOKUP(Tabla1[[#This Row],[FECHA]],EXONERACIONES!A:D,4,FALSE),0)</f>
        <v>4</v>
      </c>
      <c r="H1738" s="9">
        <f>IFERROR(VLOOKUP(Tabla1[[#This Row],[FECHA]],EXONERACIONES!A:D,3,FALSE),0)</f>
        <v>983053</v>
      </c>
      <c r="I1738" s="5">
        <f>IFERROR(VLOOKUP(Tabla1[[#This Row],[FECHA]],'SIMIT CON RES'!A:D,4,FALSE),0)</f>
        <v>0</v>
      </c>
      <c r="J1738" s="9">
        <f>IFERROR(VLOOKUP(Tabla1[[#This Row],[FECHA]],'SIMIT CON RES'!A:D,3,FALSE),0)</f>
        <v>0</v>
      </c>
      <c r="K1738">
        <f>IFERROR(VLOOKUP(Tabla1[[#This Row],[FECHA]],'SIMIT SIN RES'!A:D,4,FALSE),0)</f>
        <v>0</v>
      </c>
      <c r="L1738" s="9">
        <f>IFERROR(VLOOKUP(Tabla1[[#This Row],[FECHA]],'SIMIT SIN RES'!A:D,3,FALSE),0)</f>
        <v>0</v>
      </c>
      <c r="M1738" s="5">
        <f>IFERROR(VLOOKUP(Tabla1[[#This Row],[FECHA]],'RECAUDOS DE COMPARENDOS'!A:D,4,FALSE),0)</f>
        <v>3</v>
      </c>
      <c r="N1738" s="9">
        <f>IFERROR(VLOOKUP(Tabla1[[#This Row],[FECHA]],'RECAUDOS DE COMPARENDOS'!A:D,3,FALSE),0)</f>
        <v>766203</v>
      </c>
      <c r="O1738" s="5">
        <f>IFERROR(VLOOKUP(Tabla1[[#This Row],[FECHA]],'RECAUDOS DE RESOLUCIONES'!A:D,4,FALSE),0)</f>
        <v>0</v>
      </c>
      <c r="P1738" s="9">
        <f>IFERROR(VLOOKUP(Tabla1[[#This Row],[FECHA]],'RECAUDOS DE RESOLUCIONES'!A:D,3,FALSE),0)</f>
        <v>0</v>
      </c>
      <c r="Q173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1738" s="9">
        <f>Tabla1[V. COMPARENDOS]-(Tabla1[V. EXONERACIONES]+Tabla1[[#This Row],[V. SIMIT CON RESOLUCION]]+Tabla1[[#This Row],[V. SIMIT SIN RESOLUCION]]+Tabla1[[#This Row],[V. RECAUDOS COMPARENDOS]]+Tabla1[[#This Row],[V. RECAUDOS RESOLUCIONES]])</f>
        <v>1199903</v>
      </c>
      <c r="S1738" s="11">
        <f>IFERROR(VLOOKUP(Tabla1[[#This Row],[FECHA]],'RECAUDOS LOCALES'!A:D,4,FALSE),0)</f>
        <v>1</v>
      </c>
      <c r="T1738" s="9">
        <f>IFERROR(VLOOKUP(Tabla1[[#This Row],[FECHA]],'RECAUDOS LOCALES'!A:D,3,FALSE),0)</f>
        <v>102000</v>
      </c>
      <c r="U1738" s="11">
        <f>IFERROR(VLOOKUP(Tabla1[[#This Row],[FECHA]],'RECAUDOS EXTERNOS'!A:D,4,FALSE),0)</f>
        <v>5</v>
      </c>
      <c r="V1738" s="9">
        <f>IFERROR(VLOOKUP(Tabla1[[#This Row],[FECHA]],'RECAUDOS EXTERNOS'!A:D,3,FALSE),0)</f>
        <v>1548275</v>
      </c>
    </row>
    <row r="1739" spans="1:22" x14ac:dyDescent="0.25">
      <c r="A1739" s="1">
        <v>39298</v>
      </c>
      <c r="B1739" s="3" t="s">
        <v>5</v>
      </c>
      <c r="C1739" s="2">
        <v>39295</v>
      </c>
      <c r="D1739" s="5">
        <f>YEAR(Tabla1[[#This Row],[FECHA]])</f>
        <v>2007</v>
      </c>
      <c r="E1739" s="5">
        <f>IFERROR(VLOOKUP(Tabla1[[#This Row],[FECHA]],'COMPARENDOS TOTALES'!A:D,4,FALSE),0)</f>
        <v>7</v>
      </c>
      <c r="F1739" s="9">
        <f>IFERROR(VLOOKUP(Tabla1[[#This Row],[FECHA]],'COMPARENDOS TOTALES'!A:D,3,FALSE),0)</f>
        <v>2602200</v>
      </c>
      <c r="G1739" s="5">
        <f>IFERROR(VLOOKUP(Tabla1[[#This Row],[FECHA]],EXONERACIONES!A:D,4,FALSE),0)</f>
        <v>2</v>
      </c>
      <c r="H1739" s="9">
        <f>IFERROR(VLOOKUP(Tabla1[[#This Row],[FECHA]],EXONERACIONES!A:D,3,FALSE),0)</f>
        <v>650550</v>
      </c>
      <c r="I1739" s="5">
        <f>IFERROR(VLOOKUP(Tabla1[[#This Row],[FECHA]],'SIMIT CON RES'!A:D,4,FALSE),0)</f>
        <v>0</v>
      </c>
      <c r="J1739" s="9">
        <f>IFERROR(VLOOKUP(Tabla1[[#This Row],[FECHA]],'SIMIT CON RES'!A:D,3,FALSE),0)</f>
        <v>0</v>
      </c>
      <c r="K1739">
        <f>IFERROR(VLOOKUP(Tabla1[[#This Row],[FECHA]],'SIMIT SIN RES'!A:D,4,FALSE),0)</f>
        <v>0</v>
      </c>
      <c r="L1739" s="9">
        <f>IFERROR(VLOOKUP(Tabla1[[#This Row],[FECHA]],'SIMIT SIN RES'!A:D,3,FALSE),0)</f>
        <v>0</v>
      </c>
      <c r="M1739" s="5">
        <f>IFERROR(VLOOKUP(Tabla1[[#This Row],[FECHA]],'RECAUDOS DE COMPARENDOS'!A:D,4,FALSE),0)</f>
        <v>0</v>
      </c>
      <c r="N1739" s="9">
        <f>IFERROR(VLOOKUP(Tabla1[[#This Row],[FECHA]],'RECAUDOS DE COMPARENDOS'!A:D,3,FALSE),0)</f>
        <v>0</v>
      </c>
      <c r="O1739" s="5">
        <f>IFERROR(VLOOKUP(Tabla1[[#This Row],[FECHA]],'RECAUDOS DE RESOLUCIONES'!A:D,4,FALSE),0)</f>
        <v>0</v>
      </c>
      <c r="P1739" s="9">
        <f>IFERROR(VLOOKUP(Tabla1[[#This Row],[FECHA]],'RECAUDOS DE RESOLUCIONES'!A:D,3,FALSE),0)</f>
        <v>0</v>
      </c>
      <c r="Q173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1739" s="9">
        <f>Tabla1[V. COMPARENDOS]-(Tabla1[V. EXONERACIONES]+Tabla1[[#This Row],[V. SIMIT CON RESOLUCION]]+Tabla1[[#This Row],[V. SIMIT SIN RESOLUCION]]+Tabla1[[#This Row],[V. RECAUDOS COMPARENDOS]]+Tabla1[[#This Row],[V. RECAUDOS RESOLUCIONES]])</f>
        <v>1951650</v>
      </c>
      <c r="S1739" s="11">
        <f>IFERROR(VLOOKUP(Tabla1[[#This Row],[FECHA]],'RECAUDOS LOCALES'!A:D,4,FALSE),0)</f>
        <v>0</v>
      </c>
      <c r="T1739" s="9">
        <f>IFERROR(VLOOKUP(Tabla1[[#This Row],[FECHA]],'RECAUDOS LOCALES'!A:D,3,FALSE),0)</f>
        <v>0</v>
      </c>
      <c r="U1739" s="11">
        <f>IFERROR(VLOOKUP(Tabla1[[#This Row],[FECHA]],'RECAUDOS EXTERNOS'!A:D,4,FALSE),0)</f>
        <v>0</v>
      </c>
      <c r="V1739" s="9">
        <f>IFERROR(VLOOKUP(Tabla1[[#This Row],[FECHA]],'RECAUDOS EXTERNOS'!A:D,3,FALSE),0)</f>
        <v>0</v>
      </c>
    </row>
    <row r="1740" spans="1:22" x14ac:dyDescent="0.25">
      <c r="A1740" s="1">
        <v>39299</v>
      </c>
      <c r="B1740" s="3" t="s">
        <v>4</v>
      </c>
      <c r="C1740" s="2">
        <v>39295</v>
      </c>
      <c r="D1740" s="5">
        <f>YEAR(Tabla1[[#This Row],[FECHA]])</f>
        <v>2007</v>
      </c>
      <c r="E1740" s="5">
        <f>IFERROR(VLOOKUP(Tabla1[[#This Row],[FECHA]],'COMPARENDOS TOTALES'!A:D,4,FALSE),0)</f>
        <v>5</v>
      </c>
      <c r="F1740" s="9">
        <f>IFERROR(VLOOKUP(Tabla1[[#This Row],[FECHA]],'COMPARENDOS TOTALES'!A:D,3,FALSE),0)</f>
        <v>1517950</v>
      </c>
      <c r="G1740" s="5">
        <f>IFERROR(VLOOKUP(Tabla1[[#This Row],[FECHA]],EXONERACIONES!A:D,4,FALSE),0)</f>
        <v>2</v>
      </c>
      <c r="H1740" s="9">
        <f>IFERROR(VLOOKUP(Tabla1[[#This Row],[FECHA]],EXONERACIONES!A:D,3,FALSE),0)</f>
        <v>433700</v>
      </c>
      <c r="I1740" s="5">
        <f>IFERROR(VLOOKUP(Tabla1[[#This Row],[FECHA]],'SIMIT CON RES'!A:D,4,FALSE),0)</f>
        <v>0</v>
      </c>
      <c r="J1740" s="9">
        <f>IFERROR(VLOOKUP(Tabla1[[#This Row],[FECHA]],'SIMIT CON RES'!A:D,3,FALSE),0)</f>
        <v>0</v>
      </c>
      <c r="K1740">
        <f>IFERROR(VLOOKUP(Tabla1[[#This Row],[FECHA]],'SIMIT SIN RES'!A:D,4,FALSE),0)</f>
        <v>0</v>
      </c>
      <c r="L1740" s="9">
        <f>IFERROR(VLOOKUP(Tabla1[[#This Row],[FECHA]],'SIMIT SIN RES'!A:D,3,FALSE),0)</f>
        <v>0</v>
      </c>
      <c r="M1740" s="5">
        <f>IFERROR(VLOOKUP(Tabla1[[#This Row],[FECHA]],'RECAUDOS DE COMPARENDOS'!A:D,4,FALSE),0)</f>
        <v>0</v>
      </c>
      <c r="N1740" s="9">
        <f>IFERROR(VLOOKUP(Tabla1[[#This Row],[FECHA]],'RECAUDOS DE COMPARENDOS'!A:D,3,FALSE),0)</f>
        <v>0</v>
      </c>
      <c r="O1740" s="5">
        <f>IFERROR(VLOOKUP(Tabla1[[#This Row],[FECHA]],'RECAUDOS DE RESOLUCIONES'!A:D,4,FALSE),0)</f>
        <v>0</v>
      </c>
      <c r="P1740" s="9">
        <f>IFERROR(VLOOKUP(Tabla1[[#This Row],[FECHA]],'RECAUDOS DE RESOLUCIONES'!A:D,3,FALSE),0)</f>
        <v>0</v>
      </c>
      <c r="Q174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1740" s="9">
        <f>Tabla1[V. COMPARENDOS]-(Tabla1[V. EXONERACIONES]+Tabla1[[#This Row],[V. SIMIT CON RESOLUCION]]+Tabla1[[#This Row],[V. SIMIT SIN RESOLUCION]]+Tabla1[[#This Row],[V. RECAUDOS COMPARENDOS]]+Tabla1[[#This Row],[V. RECAUDOS RESOLUCIONES]])</f>
        <v>1084250</v>
      </c>
      <c r="S1740" s="11">
        <f>IFERROR(VLOOKUP(Tabla1[[#This Row],[FECHA]],'RECAUDOS LOCALES'!A:D,4,FALSE),0)</f>
        <v>0</v>
      </c>
      <c r="T1740" s="9">
        <f>IFERROR(VLOOKUP(Tabla1[[#This Row],[FECHA]],'RECAUDOS LOCALES'!A:D,3,FALSE),0)</f>
        <v>0</v>
      </c>
      <c r="U1740" s="11">
        <f>IFERROR(VLOOKUP(Tabla1[[#This Row],[FECHA]],'RECAUDOS EXTERNOS'!A:D,4,FALSE),0)</f>
        <v>0</v>
      </c>
      <c r="V1740" s="9">
        <f>IFERROR(VLOOKUP(Tabla1[[#This Row],[FECHA]],'RECAUDOS EXTERNOS'!A:D,3,FALSE),0)</f>
        <v>0</v>
      </c>
    </row>
    <row r="1741" spans="1:22" x14ac:dyDescent="0.25">
      <c r="A1741" s="1">
        <v>39300</v>
      </c>
      <c r="B1741" s="3" t="s">
        <v>1</v>
      </c>
      <c r="C1741" s="2">
        <v>39295</v>
      </c>
      <c r="D1741" s="5">
        <f>YEAR(Tabla1[[#This Row],[FECHA]])</f>
        <v>2007</v>
      </c>
      <c r="E1741" s="5">
        <f>IFERROR(VLOOKUP(Tabla1[[#This Row],[FECHA]],'COMPARENDOS TOTALES'!A:D,4,FALSE),0)</f>
        <v>4</v>
      </c>
      <c r="F1741" s="9">
        <f>IFERROR(VLOOKUP(Tabla1[[#This Row],[FECHA]],'COMPARENDOS TOTALES'!A:D,3,FALSE),0)</f>
        <v>1301100</v>
      </c>
      <c r="G1741" s="5">
        <f>IFERROR(VLOOKUP(Tabla1[[#This Row],[FECHA]],EXONERACIONES!A:D,4,FALSE),0)</f>
        <v>4</v>
      </c>
      <c r="H1741" s="9">
        <f>IFERROR(VLOOKUP(Tabla1[[#This Row],[FECHA]],EXONERACIONES!A:D,3,FALSE),0)</f>
        <v>1301100</v>
      </c>
      <c r="I1741" s="5">
        <f>IFERROR(VLOOKUP(Tabla1[[#This Row],[FECHA]],'SIMIT CON RES'!A:D,4,FALSE),0)</f>
        <v>0</v>
      </c>
      <c r="J1741" s="9">
        <f>IFERROR(VLOOKUP(Tabla1[[#This Row],[FECHA]],'SIMIT CON RES'!A:D,3,FALSE),0)</f>
        <v>0</v>
      </c>
      <c r="K1741">
        <f>IFERROR(VLOOKUP(Tabla1[[#This Row],[FECHA]],'SIMIT SIN RES'!A:D,4,FALSE),0)</f>
        <v>0</v>
      </c>
      <c r="L1741" s="9">
        <f>IFERROR(VLOOKUP(Tabla1[[#This Row],[FECHA]],'SIMIT SIN RES'!A:D,3,FALSE),0)</f>
        <v>0</v>
      </c>
      <c r="M1741" s="5">
        <f>IFERROR(VLOOKUP(Tabla1[[#This Row],[FECHA]],'RECAUDOS DE COMPARENDOS'!A:D,4,FALSE),0)</f>
        <v>0</v>
      </c>
      <c r="N1741" s="9">
        <f>IFERROR(VLOOKUP(Tabla1[[#This Row],[FECHA]],'RECAUDOS DE COMPARENDOS'!A:D,3,FALSE),0)</f>
        <v>0</v>
      </c>
      <c r="O1741" s="5">
        <f>IFERROR(VLOOKUP(Tabla1[[#This Row],[FECHA]],'RECAUDOS DE RESOLUCIONES'!A:D,4,FALSE),0)</f>
        <v>0</v>
      </c>
      <c r="P1741" s="9">
        <f>IFERROR(VLOOKUP(Tabla1[[#This Row],[FECHA]],'RECAUDOS DE RESOLUCIONES'!A:D,3,FALSE),0)</f>
        <v>0</v>
      </c>
      <c r="Q174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74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741" s="11">
        <f>IFERROR(VLOOKUP(Tabla1[[#This Row],[FECHA]],'RECAUDOS LOCALES'!A:D,4,FALSE),0)</f>
        <v>0</v>
      </c>
      <c r="T1741" s="9">
        <f>IFERROR(VLOOKUP(Tabla1[[#This Row],[FECHA]],'RECAUDOS LOCALES'!A:D,3,FALSE),0)</f>
        <v>0</v>
      </c>
      <c r="U1741" s="11">
        <f>IFERROR(VLOOKUP(Tabla1[[#This Row],[FECHA]],'RECAUDOS EXTERNOS'!A:D,4,FALSE),0)</f>
        <v>4</v>
      </c>
      <c r="V1741" s="9">
        <f>IFERROR(VLOOKUP(Tabla1[[#This Row],[FECHA]],'RECAUDOS EXTERNOS'!A:D,3,FALSE),0)</f>
        <v>1014250</v>
      </c>
    </row>
    <row r="1742" spans="1:22" x14ac:dyDescent="0.25">
      <c r="A1742" s="1">
        <v>39301</v>
      </c>
      <c r="B1742" s="3" t="s">
        <v>2</v>
      </c>
      <c r="C1742" s="2">
        <v>39295</v>
      </c>
      <c r="D1742" s="5">
        <f>YEAR(Tabla1[[#This Row],[FECHA]])</f>
        <v>2007</v>
      </c>
      <c r="E1742" s="5">
        <f>IFERROR(VLOOKUP(Tabla1[[#This Row],[FECHA]],'COMPARENDOS TOTALES'!A:D,4,FALSE),0)</f>
        <v>10</v>
      </c>
      <c r="F1742" s="9">
        <f>IFERROR(VLOOKUP(Tabla1[[#This Row],[FECHA]],'COMPARENDOS TOTALES'!A:D,3,FALSE),0)</f>
        <v>2515459</v>
      </c>
      <c r="G1742" s="5">
        <f>IFERROR(VLOOKUP(Tabla1[[#This Row],[FECHA]],EXONERACIONES!A:D,4,FALSE),0)</f>
        <v>3</v>
      </c>
      <c r="H1742" s="9">
        <f>IFERROR(VLOOKUP(Tabla1[[#This Row],[FECHA]],EXONERACIONES!A:D,3,FALSE),0)</f>
        <v>549353</v>
      </c>
      <c r="I1742" s="5">
        <f>IFERROR(VLOOKUP(Tabla1[[#This Row],[FECHA]],'SIMIT CON RES'!A:D,4,FALSE),0)</f>
        <v>0</v>
      </c>
      <c r="J1742" s="9">
        <f>IFERROR(VLOOKUP(Tabla1[[#This Row],[FECHA]],'SIMIT CON RES'!A:D,3,FALSE),0)</f>
        <v>0</v>
      </c>
      <c r="K1742">
        <f>IFERROR(VLOOKUP(Tabla1[[#This Row],[FECHA]],'SIMIT SIN RES'!A:D,4,FALSE),0)</f>
        <v>0</v>
      </c>
      <c r="L1742" s="9">
        <f>IFERROR(VLOOKUP(Tabla1[[#This Row],[FECHA]],'SIMIT SIN RES'!A:D,3,FALSE),0)</f>
        <v>0</v>
      </c>
      <c r="M1742" s="5">
        <f>IFERROR(VLOOKUP(Tabla1[[#This Row],[FECHA]],'RECAUDOS DE COMPARENDOS'!A:D,4,FALSE),0)</f>
        <v>1</v>
      </c>
      <c r="N1742" s="9">
        <f>IFERROR(VLOOKUP(Tabla1[[#This Row],[FECHA]],'RECAUDOS DE COMPARENDOS'!A:D,3,FALSE),0)</f>
        <v>433700</v>
      </c>
      <c r="O1742" s="5">
        <f>IFERROR(VLOOKUP(Tabla1[[#This Row],[FECHA]],'RECAUDOS DE RESOLUCIONES'!A:D,4,FALSE),0)</f>
        <v>0</v>
      </c>
      <c r="P1742" s="9">
        <f>IFERROR(VLOOKUP(Tabla1[[#This Row],[FECHA]],'RECAUDOS DE RESOLUCIONES'!A:D,3,FALSE),0)</f>
        <v>0</v>
      </c>
      <c r="Q174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1742" s="9">
        <f>Tabla1[V. COMPARENDOS]-(Tabla1[V. EXONERACIONES]+Tabla1[[#This Row],[V. SIMIT CON RESOLUCION]]+Tabla1[[#This Row],[V. SIMIT SIN RESOLUCION]]+Tabla1[[#This Row],[V. RECAUDOS COMPARENDOS]]+Tabla1[[#This Row],[V. RECAUDOS RESOLUCIONES]])</f>
        <v>1532406</v>
      </c>
      <c r="S1742" s="11">
        <f>IFERROR(VLOOKUP(Tabla1[[#This Row],[FECHA]],'RECAUDOS LOCALES'!A:D,4,FALSE),0)</f>
        <v>0</v>
      </c>
      <c r="T1742" s="9">
        <f>IFERROR(VLOOKUP(Tabla1[[#This Row],[FECHA]],'RECAUDOS LOCALES'!A:D,3,FALSE),0)</f>
        <v>0</v>
      </c>
      <c r="U1742" s="11">
        <f>IFERROR(VLOOKUP(Tabla1[[#This Row],[FECHA]],'RECAUDOS EXTERNOS'!A:D,4,FALSE),0)</f>
        <v>0</v>
      </c>
      <c r="V1742" s="9">
        <f>IFERROR(VLOOKUP(Tabla1[[#This Row],[FECHA]],'RECAUDOS EXTERNOS'!A:D,3,FALSE),0)</f>
        <v>0</v>
      </c>
    </row>
    <row r="1743" spans="1:22" x14ac:dyDescent="0.25">
      <c r="A1743" s="1">
        <v>39302</v>
      </c>
      <c r="B1743" s="3" t="s">
        <v>3</v>
      </c>
      <c r="C1743" s="2">
        <v>39295</v>
      </c>
      <c r="D1743" s="5">
        <f>YEAR(Tabla1[[#This Row],[FECHA]])</f>
        <v>2007</v>
      </c>
      <c r="E1743" s="5">
        <f>IFERROR(VLOOKUP(Tabla1[[#This Row],[FECHA]],'COMPARENDOS TOTALES'!A:D,4,FALSE),0)</f>
        <v>6</v>
      </c>
      <c r="F1743" s="9">
        <f>IFERROR(VLOOKUP(Tabla1[[#This Row],[FECHA]],'COMPARENDOS TOTALES'!A:D,3,FALSE),0)</f>
        <v>1951650</v>
      </c>
      <c r="G1743" s="5">
        <f>IFERROR(VLOOKUP(Tabla1[[#This Row],[FECHA]],EXONERACIONES!A:D,4,FALSE),0)</f>
        <v>1</v>
      </c>
      <c r="H1743" s="9">
        <f>IFERROR(VLOOKUP(Tabla1[[#This Row],[FECHA]],EXONERACIONES!A:D,3,FALSE),0)</f>
        <v>216850</v>
      </c>
      <c r="I1743" s="5">
        <f>IFERROR(VLOOKUP(Tabla1[[#This Row],[FECHA]],'SIMIT CON RES'!A:D,4,FALSE),0)</f>
        <v>0</v>
      </c>
      <c r="J1743" s="9">
        <f>IFERROR(VLOOKUP(Tabla1[[#This Row],[FECHA]],'SIMIT CON RES'!A:D,3,FALSE),0)</f>
        <v>0</v>
      </c>
      <c r="K1743">
        <f>IFERROR(VLOOKUP(Tabla1[[#This Row],[FECHA]],'SIMIT SIN RES'!A:D,4,FALSE),0)</f>
        <v>0</v>
      </c>
      <c r="L1743" s="9">
        <f>IFERROR(VLOOKUP(Tabla1[[#This Row],[FECHA]],'SIMIT SIN RES'!A:D,3,FALSE),0)</f>
        <v>0</v>
      </c>
      <c r="M1743" s="5">
        <f>IFERROR(VLOOKUP(Tabla1[[#This Row],[FECHA]],'RECAUDOS DE COMPARENDOS'!A:D,4,FALSE),0)</f>
        <v>0</v>
      </c>
      <c r="N1743" s="9">
        <f>IFERROR(VLOOKUP(Tabla1[[#This Row],[FECHA]],'RECAUDOS DE COMPARENDOS'!A:D,3,FALSE),0)</f>
        <v>0</v>
      </c>
      <c r="O1743" s="5">
        <f>IFERROR(VLOOKUP(Tabla1[[#This Row],[FECHA]],'RECAUDOS DE RESOLUCIONES'!A:D,4,FALSE),0)</f>
        <v>0</v>
      </c>
      <c r="P1743" s="9">
        <f>IFERROR(VLOOKUP(Tabla1[[#This Row],[FECHA]],'RECAUDOS DE RESOLUCIONES'!A:D,3,FALSE),0)</f>
        <v>0</v>
      </c>
      <c r="Q174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1743" s="9">
        <f>Tabla1[V. COMPARENDOS]-(Tabla1[V. EXONERACIONES]+Tabla1[[#This Row],[V. SIMIT CON RESOLUCION]]+Tabla1[[#This Row],[V. SIMIT SIN RESOLUCION]]+Tabla1[[#This Row],[V. RECAUDOS COMPARENDOS]]+Tabla1[[#This Row],[V. RECAUDOS RESOLUCIONES]])</f>
        <v>1734800</v>
      </c>
      <c r="S1743" s="11">
        <f>IFERROR(VLOOKUP(Tabla1[[#This Row],[FECHA]],'RECAUDOS LOCALES'!A:D,4,FALSE),0)</f>
        <v>2</v>
      </c>
      <c r="T1743" s="9">
        <f>IFERROR(VLOOKUP(Tabla1[[#This Row],[FECHA]],'RECAUDOS LOCALES'!A:D,3,FALSE),0)</f>
        <v>269900</v>
      </c>
      <c r="U1743" s="11">
        <f>IFERROR(VLOOKUP(Tabla1[[#This Row],[FECHA]],'RECAUDOS EXTERNOS'!A:D,4,FALSE),0)</f>
        <v>3</v>
      </c>
      <c r="V1743" s="9">
        <f>IFERROR(VLOOKUP(Tabla1[[#This Row],[FECHA]],'RECAUDOS EXTERNOS'!A:D,3,FALSE),0)</f>
        <v>858300</v>
      </c>
    </row>
    <row r="1744" spans="1:22" x14ac:dyDescent="0.25">
      <c r="A1744" s="1">
        <v>39303</v>
      </c>
      <c r="B1744" s="3" t="s">
        <v>6</v>
      </c>
      <c r="C1744" s="2">
        <v>39295</v>
      </c>
      <c r="D1744" s="5">
        <f>YEAR(Tabla1[[#This Row],[FECHA]])</f>
        <v>2007</v>
      </c>
      <c r="E1744" s="5">
        <f>IFERROR(VLOOKUP(Tabla1[[#This Row],[FECHA]],'COMPARENDOS TOTALES'!A:D,4,FALSE),0)</f>
        <v>12</v>
      </c>
      <c r="F1744" s="9">
        <f>IFERROR(VLOOKUP(Tabla1[[#This Row],[FECHA]],'COMPARENDOS TOTALES'!A:D,3,FALSE),0)</f>
        <v>3903300</v>
      </c>
      <c r="G1744" s="5">
        <f>IFERROR(VLOOKUP(Tabla1[[#This Row],[FECHA]],EXONERACIONES!A:D,4,FALSE),0)</f>
        <v>6</v>
      </c>
      <c r="H1744" s="9">
        <f>IFERROR(VLOOKUP(Tabla1[[#This Row],[FECHA]],EXONERACIONES!A:D,3,FALSE),0)</f>
        <v>2168500</v>
      </c>
      <c r="I1744" s="5">
        <f>IFERROR(VLOOKUP(Tabla1[[#This Row],[FECHA]],'SIMIT CON RES'!A:D,4,FALSE),0)</f>
        <v>0</v>
      </c>
      <c r="J1744" s="9">
        <f>IFERROR(VLOOKUP(Tabla1[[#This Row],[FECHA]],'SIMIT CON RES'!A:D,3,FALSE),0)</f>
        <v>0</v>
      </c>
      <c r="K1744">
        <f>IFERROR(VLOOKUP(Tabla1[[#This Row],[FECHA]],'SIMIT SIN RES'!A:D,4,FALSE),0)</f>
        <v>0</v>
      </c>
      <c r="L1744" s="9">
        <f>IFERROR(VLOOKUP(Tabla1[[#This Row],[FECHA]],'SIMIT SIN RES'!A:D,3,FALSE),0)</f>
        <v>0</v>
      </c>
      <c r="M1744" s="5">
        <f>IFERROR(VLOOKUP(Tabla1[[#This Row],[FECHA]],'RECAUDOS DE COMPARENDOS'!A:D,4,FALSE),0)</f>
        <v>0</v>
      </c>
      <c r="N1744" s="9">
        <f>IFERROR(VLOOKUP(Tabla1[[#This Row],[FECHA]],'RECAUDOS DE COMPARENDOS'!A:D,3,FALSE),0)</f>
        <v>0</v>
      </c>
      <c r="O1744" s="5">
        <f>IFERROR(VLOOKUP(Tabla1[[#This Row],[FECHA]],'RECAUDOS DE RESOLUCIONES'!A:D,4,FALSE),0)</f>
        <v>0</v>
      </c>
      <c r="P1744" s="9">
        <f>IFERROR(VLOOKUP(Tabla1[[#This Row],[FECHA]],'RECAUDOS DE RESOLUCIONES'!A:D,3,FALSE),0)</f>
        <v>0</v>
      </c>
      <c r="Q174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1744" s="9">
        <f>Tabla1[V. COMPARENDOS]-(Tabla1[V. EXONERACIONES]+Tabla1[[#This Row],[V. SIMIT CON RESOLUCION]]+Tabla1[[#This Row],[V. SIMIT SIN RESOLUCION]]+Tabla1[[#This Row],[V. RECAUDOS COMPARENDOS]]+Tabla1[[#This Row],[V. RECAUDOS RESOLUCIONES]])</f>
        <v>1734800</v>
      </c>
      <c r="S1744" s="11">
        <f>IFERROR(VLOOKUP(Tabla1[[#This Row],[FECHA]],'RECAUDOS LOCALES'!A:D,4,FALSE),0)</f>
        <v>1</v>
      </c>
      <c r="T1744" s="9">
        <f>IFERROR(VLOOKUP(Tabla1[[#This Row],[FECHA]],'RECAUDOS LOCALES'!A:D,3,FALSE),0)</f>
        <v>75900</v>
      </c>
      <c r="U1744" s="11">
        <f>IFERROR(VLOOKUP(Tabla1[[#This Row],[FECHA]],'RECAUDOS EXTERNOS'!A:D,4,FALSE),0)</f>
        <v>0</v>
      </c>
      <c r="V1744" s="9">
        <f>IFERROR(VLOOKUP(Tabla1[[#This Row],[FECHA]],'RECAUDOS EXTERNOS'!A:D,3,FALSE),0)</f>
        <v>0</v>
      </c>
    </row>
    <row r="1745" spans="1:22" x14ac:dyDescent="0.25">
      <c r="A1745" s="1">
        <v>39304</v>
      </c>
      <c r="B1745" s="3" t="s">
        <v>0</v>
      </c>
      <c r="C1745" s="2">
        <v>39295</v>
      </c>
      <c r="D1745" s="5">
        <f>YEAR(Tabla1[[#This Row],[FECHA]])</f>
        <v>2007</v>
      </c>
      <c r="E1745" s="5">
        <f>IFERROR(VLOOKUP(Tabla1[[#This Row],[FECHA]],'COMPARENDOS TOTALES'!A:D,4,FALSE),0)</f>
        <v>15</v>
      </c>
      <c r="F1745" s="9">
        <f>IFERROR(VLOOKUP(Tabla1[[#This Row],[FECHA]],'COMPARENDOS TOTALES'!A:D,3,FALSE),0)</f>
        <v>5320053</v>
      </c>
      <c r="G1745" s="5">
        <f>IFERROR(VLOOKUP(Tabla1[[#This Row],[FECHA]],EXONERACIONES!A:D,4,FALSE),0)</f>
        <v>4</v>
      </c>
      <c r="H1745" s="9">
        <f>IFERROR(VLOOKUP(Tabla1[[#This Row],[FECHA]],EXONERACIONES!A:D,3,FALSE),0)</f>
        <v>983053</v>
      </c>
      <c r="I1745" s="5">
        <f>IFERROR(VLOOKUP(Tabla1[[#This Row],[FECHA]],'SIMIT CON RES'!A:D,4,FALSE),0)</f>
        <v>0</v>
      </c>
      <c r="J1745" s="9">
        <f>IFERROR(VLOOKUP(Tabla1[[#This Row],[FECHA]],'SIMIT CON RES'!A:D,3,FALSE),0)</f>
        <v>0</v>
      </c>
      <c r="K1745">
        <f>IFERROR(VLOOKUP(Tabla1[[#This Row],[FECHA]],'SIMIT SIN RES'!A:D,4,FALSE),0)</f>
        <v>0</v>
      </c>
      <c r="L1745" s="9">
        <f>IFERROR(VLOOKUP(Tabla1[[#This Row],[FECHA]],'SIMIT SIN RES'!A:D,3,FALSE),0)</f>
        <v>0</v>
      </c>
      <c r="M1745" s="5">
        <f>IFERROR(VLOOKUP(Tabla1[[#This Row],[FECHA]],'RECAUDOS DE COMPARENDOS'!A:D,4,FALSE),0)</f>
        <v>2</v>
      </c>
      <c r="N1745" s="9">
        <f>IFERROR(VLOOKUP(Tabla1[[#This Row],[FECHA]],'RECAUDOS DE COMPARENDOS'!A:D,3,FALSE),0)</f>
        <v>867400</v>
      </c>
      <c r="O1745" s="5">
        <f>IFERROR(VLOOKUP(Tabla1[[#This Row],[FECHA]],'RECAUDOS DE RESOLUCIONES'!A:D,4,FALSE),0)</f>
        <v>0</v>
      </c>
      <c r="P1745" s="9">
        <f>IFERROR(VLOOKUP(Tabla1[[#This Row],[FECHA]],'RECAUDOS DE RESOLUCIONES'!A:D,3,FALSE),0)</f>
        <v>0</v>
      </c>
      <c r="Q174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9</v>
      </c>
      <c r="R1745" s="9">
        <f>Tabla1[V. COMPARENDOS]-(Tabla1[V. EXONERACIONES]+Tabla1[[#This Row],[V. SIMIT CON RESOLUCION]]+Tabla1[[#This Row],[V. SIMIT SIN RESOLUCION]]+Tabla1[[#This Row],[V. RECAUDOS COMPARENDOS]]+Tabla1[[#This Row],[V. RECAUDOS RESOLUCIONES]])</f>
        <v>3469600</v>
      </c>
      <c r="S1745" s="11">
        <f>IFERROR(VLOOKUP(Tabla1[[#This Row],[FECHA]],'RECAUDOS LOCALES'!A:D,4,FALSE),0)</f>
        <v>2</v>
      </c>
      <c r="T1745" s="9">
        <f>IFERROR(VLOOKUP(Tabla1[[#This Row],[FECHA]],'RECAUDOS LOCALES'!A:D,3,FALSE),0)</f>
        <v>301800</v>
      </c>
      <c r="U1745" s="11">
        <f>IFERROR(VLOOKUP(Tabla1[[#This Row],[FECHA]],'RECAUDOS EXTERNOS'!A:D,4,FALSE),0)</f>
        <v>7</v>
      </c>
      <c r="V1745" s="9">
        <f>IFERROR(VLOOKUP(Tabla1[[#This Row],[FECHA]],'RECAUDOS EXTERNOS'!A:D,3,FALSE),0)</f>
        <v>2048580</v>
      </c>
    </row>
    <row r="1746" spans="1:22" x14ac:dyDescent="0.25">
      <c r="A1746" s="1">
        <v>39305</v>
      </c>
      <c r="B1746" s="3" t="s">
        <v>5</v>
      </c>
      <c r="C1746" s="2">
        <v>39295</v>
      </c>
      <c r="D1746" s="5">
        <f>YEAR(Tabla1[[#This Row],[FECHA]])</f>
        <v>2007</v>
      </c>
      <c r="E1746" s="5">
        <f>IFERROR(VLOOKUP(Tabla1[[#This Row],[FECHA]],'COMPARENDOS TOTALES'!A:D,4,FALSE),0)</f>
        <v>8</v>
      </c>
      <c r="F1746" s="9">
        <f>IFERROR(VLOOKUP(Tabla1[[#This Row],[FECHA]],'COMPARENDOS TOTALES'!A:D,3,FALSE),0)</f>
        <v>1951650</v>
      </c>
      <c r="G1746" s="5">
        <f>IFERROR(VLOOKUP(Tabla1[[#This Row],[FECHA]],EXONERACIONES!A:D,4,FALSE),0)</f>
        <v>2</v>
      </c>
      <c r="H1746" s="9">
        <f>IFERROR(VLOOKUP(Tabla1[[#This Row],[FECHA]],EXONERACIONES!A:D,3,FALSE),0)</f>
        <v>650550</v>
      </c>
      <c r="I1746" s="5">
        <f>IFERROR(VLOOKUP(Tabla1[[#This Row],[FECHA]],'SIMIT CON RES'!A:D,4,FALSE),0)</f>
        <v>0</v>
      </c>
      <c r="J1746" s="9">
        <f>IFERROR(VLOOKUP(Tabla1[[#This Row],[FECHA]],'SIMIT CON RES'!A:D,3,FALSE),0)</f>
        <v>0</v>
      </c>
      <c r="K1746">
        <f>IFERROR(VLOOKUP(Tabla1[[#This Row],[FECHA]],'SIMIT SIN RES'!A:D,4,FALSE),0)</f>
        <v>0</v>
      </c>
      <c r="L1746" s="9">
        <f>IFERROR(VLOOKUP(Tabla1[[#This Row],[FECHA]],'SIMIT SIN RES'!A:D,3,FALSE),0)</f>
        <v>0</v>
      </c>
      <c r="M1746" s="5">
        <f>IFERROR(VLOOKUP(Tabla1[[#This Row],[FECHA]],'RECAUDOS DE COMPARENDOS'!A:D,4,FALSE),0)</f>
        <v>1</v>
      </c>
      <c r="N1746" s="9">
        <f>IFERROR(VLOOKUP(Tabla1[[#This Row],[FECHA]],'RECAUDOS DE COMPARENDOS'!A:D,3,FALSE),0)</f>
        <v>216850</v>
      </c>
      <c r="O1746" s="5">
        <f>IFERROR(VLOOKUP(Tabla1[[#This Row],[FECHA]],'RECAUDOS DE RESOLUCIONES'!A:D,4,FALSE),0)</f>
        <v>0</v>
      </c>
      <c r="P1746" s="9">
        <f>IFERROR(VLOOKUP(Tabla1[[#This Row],[FECHA]],'RECAUDOS DE RESOLUCIONES'!A:D,3,FALSE),0)</f>
        <v>0</v>
      </c>
      <c r="Q174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1746" s="9">
        <f>Tabla1[V. COMPARENDOS]-(Tabla1[V. EXONERACIONES]+Tabla1[[#This Row],[V. SIMIT CON RESOLUCION]]+Tabla1[[#This Row],[V. SIMIT SIN RESOLUCION]]+Tabla1[[#This Row],[V. RECAUDOS COMPARENDOS]]+Tabla1[[#This Row],[V. RECAUDOS RESOLUCIONES]])</f>
        <v>1084250</v>
      </c>
      <c r="S1746" s="11">
        <f>IFERROR(VLOOKUP(Tabla1[[#This Row],[FECHA]],'RECAUDOS LOCALES'!A:D,4,FALSE),0)</f>
        <v>1</v>
      </c>
      <c r="T1746" s="9">
        <f>IFERROR(VLOOKUP(Tabla1[[#This Row],[FECHA]],'RECAUDOS LOCALES'!A:D,3,FALSE),0)</f>
        <v>102000</v>
      </c>
      <c r="U1746" s="11">
        <f>IFERROR(VLOOKUP(Tabla1[[#This Row],[FECHA]],'RECAUDOS EXTERNOS'!A:D,4,FALSE),0)</f>
        <v>0</v>
      </c>
      <c r="V1746" s="9">
        <f>IFERROR(VLOOKUP(Tabla1[[#This Row],[FECHA]],'RECAUDOS EXTERNOS'!A:D,3,FALSE),0)</f>
        <v>0</v>
      </c>
    </row>
    <row r="1747" spans="1:22" x14ac:dyDescent="0.25">
      <c r="A1747" s="1">
        <v>39306</v>
      </c>
      <c r="B1747" s="3" t="s">
        <v>4</v>
      </c>
      <c r="C1747" s="2">
        <v>39295</v>
      </c>
      <c r="D1747" s="5">
        <f>YEAR(Tabla1[[#This Row],[FECHA]])</f>
        <v>2007</v>
      </c>
      <c r="E1747" s="5">
        <f>IFERROR(VLOOKUP(Tabla1[[#This Row],[FECHA]],'COMPARENDOS TOTALES'!A:D,4,FALSE),0)</f>
        <v>20</v>
      </c>
      <c r="F1747" s="9">
        <f>IFERROR(VLOOKUP(Tabla1[[#This Row],[FECHA]],'COMPARENDOS TOTALES'!A:D,3,FALSE),0)</f>
        <v>6071800</v>
      </c>
      <c r="G1747" s="5">
        <f>IFERROR(VLOOKUP(Tabla1[[#This Row],[FECHA]],EXONERACIONES!A:D,4,FALSE),0)</f>
        <v>9</v>
      </c>
      <c r="H1747" s="9">
        <f>IFERROR(VLOOKUP(Tabla1[[#This Row],[FECHA]],EXONERACIONES!A:D,3,FALSE),0)</f>
        <v>2385350</v>
      </c>
      <c r="I1747" s="5">
        <f>IFERROR(VLOOKUP(Tabla1[[#This Row],[FECHA]],'SIMIT CON RES'!A:D,4,FALSE),0)</f>
        <v>1</v>
      </c>
      <c r="J1747" s="9">
        <f>IFERROR(VLOOKUP(Tabla1[[#This Row],[FECHA]],'SIMIT CON RES'!A:D,3,FALSE),0)</f>
        <v>433700</v>
      </c>
      <c r="K1747">
        <f>IFERROR(VLOOKUP(Tabla1[[#This Row],[FECHA]],'SIMIT SIN RES'!A:D,4,FALSE),0)</f>
        <v>0</v>
      </c>
      <c r="L1747" s="9">
        <f>IFERROR(VLOOKUP(Tabla1[[#This Row],[FECHA]],'SIMIT SIN RES'!A:D,3,FALSE),0)</f>
        <v>0</v>
      </c>
      <c r="M1747" s="5">
        <f>IFERROR(VLOOKUP(Tabla1[[#This Row],[FECHA]],'RECAUDOS DE COMPARENDOS'!A:D,4,FALSE),0)</f>
        <v>2</v>
      </c>
      <c r="N1747" s="9">
        <f>IFERROR(VLOOKUP(Tabla1[[#This Row],[FECHA]],'RECAUDOS DE COMPARENDOS'!A:D,3,FALSE),0)</f>
        <v>650550</v>
      </c>
      <c r="O1747" s="5">
        <f>IFERROR(VLOOKUP(Tabla1[[#This Row],[FECHA]],'RECAUDOS DE RESOLUCIONES'!A:D,4,FALSE),0)</f>
        <v>0</v>
      </c>
      <c r="P1747" s="9">
        <f>IFERROR(VLOOKUP(Tabla1[[#This Row],[FECHA]],'RECAUDOS DE RESOLUCIONES'!A:D,3,FALSE),0)</f>
        <v>0</v>
      </c>
      <c r="Q174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8</v>
      </c>
      <c r="R1747" s="9">
        <f>Tabla1[V. COMPARENDOS]-(Tabla1[V. EXONERACIONES]+Tabla1[[#This Row],[V. SIMIT CON RESOLUCION]]+Tabla1[[#This Row],[V. SIMIT SIN RESOLUCION]]+Tabla1[[#This Row],[V. RECAUDOS COMPARENDOS]]+Tabla1[[#This Row],[V. RECAUDOS RESOLUCIONES]])</f>
        <v>2602200</v>
      </c>
      <c r="S1747" s="11">
        <f>IFERROR(VLOOKUP(Tabla1[[#This Row],[FECHA]],'RECAUDOS LOCALES'!A:D,4,FALSE),0)</f>
        <v>0</v>
      </c>
      <c r="T1747" s="9">
        <f>IFERROR(VLOOKUP(Tabla1[[#This Row],[FECHA]],'RECAUDOS LOCALES'!A:D,3,FALSE),0)</f>
        <v>0</v>
      </c>
      <c r="U1747" s="11">
        <f>IFERROR(VLOOKUP(Tabla1[[#This Row],[FECHA]],'RECAUDOS EXTERNOS'!A:D,4,FALSE),0)</f>
        <v>0</v>
      </c>
      <c r="V1747" s="9">
        <f>IFERROR(VLOOKUP(Tabla1[[#This Row],[FECHA]],'RECAUDOS EXTERNOS'!A:D,3,FALSE),0)</f>
        <v>0</v>
      </c>
    </row>
    <row r="1748" spans="1:22" x14ac:dyDescent="0.25">
      <c r="A1748" s="1">
        <v>39307</v>
      </c>
      <c r="B1748" s="3" t="s">
        <v>1</v>
      </c>
      <c r="C1748" s="2">
        <v>39295</v>
      </c>
      <c r="D1748" s="5">
        <f>YEAR(Tabla1[[#This Row],[FECHA]])</f>
        <v>2007</v>
      </c>
      <c r="E1748" s="5">
        <f>IFERROR(VLOOKUP(Tabla1[[#This Row],[FECHA]],'COMPARENDOS TOTALES'!A:D,4,FALSE),0)</f>
        <v>10</v>
      </c>
      <c r="F1748" s="9">
        <f>IFERROR(VLOOKUP(Tabla1[[#This Row],[FECHA]],'COMPARENDOS TOTALES'!A:D,3,FALSE),0)</f>
        <v>2934703</v>
      </c>
      <c r="G1748" s="5">
        <f>IFERROR(VLOOKUP(Tabla1[[#This Row],[FECHA]],EXONERACIONES!A:D,4,FALSE),0)</f>
        <v>2</v>
      </c>
      <c r="H1748" s="9">
        <f>IFERROR(VLOOKUP(Tabla1[[#This Row],[FECHA]],EXONERACIONES!A:D,3,FALSE),0)</f>
        <v>433700</v>
      </c>
      <c r="I1748" s="5">
        <f>IFERROR(VLOOKUP(Tabla1[[#This Row],[FECHA]],'SIMIT CON RES'!A:D,4,FALSE),0)</f>
        <v>0</v>
      </c>
      <c r="J1748" s="9">
        <f>IFERROR(VLOOKUP(Tabla1[[#This Row],[FECHA]],'SIMIT CON RES'!A:D,3,FALSE),0)</f>
        <v>0</v>
      </c>
      <c r="K1748">
        <f>IFERROR(VLOOKUP(Tabla1[[#This Row],[FECHA]],'SIMIT SIN RES'!A:D,4,FALSE),0)</f>
        <v>0</v>
      </c>
      <c r="L1748" s="9">
        <f>IFERROR(VLOOKUP(Tabla1[[#This Row],[FECHA]],'SIMIT SIN RES'!A:D,3,FALSE),0)</f>
        <v>0</v>
      </c>
      <c r="M1748" s="5">
        <f>IFERROR(VLOOKUP(Tabla1[[#This Row],[FECHA]],'RECAUDOS DE COMPARENDOS'!A:D,4,FALSE),0)</f>
        <v>2</v>
      </c>
      <c r="N1748" s="9">
        <f>IFERROR(VLOOKUP(Tabla1[[#This Row],[FECHA]],'RECAUDOS DE COMPARENDOS'!A:D,3,FALSE),0)</f>
        <v>332503</v>
      </c>
      <c r="O1748" s="5">
        <f>IFERROR(VLOOKUP(Tabla1[[#This Row],[FECHA]],'RECAUDOS DE RESOLUCIONES'!A:D,4,FALSE),0)</f>
        <v>0</v>
      </c>
      <c r="P1748" s="9">
        <f>IFERROR(VLOOKUP(Tabla1[[#This Row],[FECHA]],'RECAUDOS DE RESOLUCIONES'!A:D,3,FALSE),0)</f>
        <v>0</v>
      </c>
      <c r="Q174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1748" s="9">
        <f>Tabla1[V. COMPARENDOS]-(Tabla1[V. EXONERACIONES]+Tabla1[[#This Row],[V. SIMIT CON RESOLUCION]]+Tabla1[[#This Row],[V. SIMIT SIN RESOLUCION]]+Tabla1[[#This Row],[V. RECAUDOS COMPARENDOS]]+Tabla1[[#This Row],[V. RECAUDOS RESOLUCIONES]])</f>
        <v>2168500</v>
      </c>
      <c r="S1748" s="11">
        <f>IFERROR(VLOOKUP(Tabla1[[#This Row],[FECHA]],'RECAUDOS LOCALES'!A:D,4,FALSE),0)</f>
        <v>1</v>
      </c>
      <c r="T1748" s="9">
        <f>IFERROR(VLOOKUP(Tabla1[[#This Row],[FECHA]],'RECAUDOS LOCALES'!A:D,3,FALSE),0)</f>
        <v>85900</v>
      </c>
      <c r="U1748" s="11">
        <f>IFERROR(VLOOKUP(Tabla1[[#This Row],[FECHA]],'RECAUDOS EXTERNOS'!A:D,4,FALSE),0)</f>
        <v>11</v>
      </c>
      <c r="V1748" s="9">
        <f>IFERROR(VLOOKUP(Tabla1[[#This Row],[FECHA]],'RECAUDOS EXTERNOS'!A:D,3,FALSE),0)</f>
        <v>2647089</v>
      </c>
    </row>
    <row r="1749" spans="1:22" x14ac:dyDescent="0.25">
      <c r="A1749" s="1">
        <v>39308</v>
      </c>
      <c r="B1749" s="3" t="s">
        <v>2</v>
      </c>
      <c r="C1749" s="2">
        <v>39295</v>
      </c>
      <c r="D1749" s="5">
        <f>YEAR(Tabla1[[#This Row],[FECHA]])</f>
        <v>2007</v>
      </c>
      <c r="E1749" s="5">
        <f>IFERROR(VLOOKUP(Tabla1[[#This Row],[FECHA]],'COMPARENDOS TOTALES'!A:D,4,FALSE),0)</f>
        <v>14</v>
      </c>
      <c r="F1749" s="9">
        <f>IFERROR(VLOOKUP(Tabla1[[#This Row],[FECHA]],'COMPARENDOS TOTALES'!A:D,3,FALSE),0)</f>
        <v>3585253</v>
      </c>
      <c r="G1749" s="5">
        <f>IFERROR(VLOOKUP(Tabla1[[#This Row],[FECHA]],EXONERACIONES!A:D,4,FALSE),0)</f>
        <v>5</v>
      </c>
      <c r="H1749" s="9">
        <f>IFERROR(VLOOKUP(Tabla1[[#This Row],[FECHA]],EXONERACIONES!A:D,3,FALSE),0)</f>
        <v>1517950</v>
      </c>
      <c r="I1749" s="5">
        <f>IFERROR(VLOOKUP(Tabla1[[#This Row],[FECHA]],'SIMIT CON RES'!A:D,4,FALSE),0)</f>
        <v>0</v>
      </c>
      <c r="J1749" s="9">
        <f>IFERROR(VLOOKUP(Tabla1[[#This Row],[FECHA]],'SIMIT CON RES'!A:D,3,FALSE),0)</f>
        <v>0</v>
      </c>
      <c r="K1749">
        <f>IFERROR(VLOOKUP(Tabla1[[#This Row],[FECHA]],'SIMIT SIN RES'!A:D,4,FALSE),0)</f>
        <v>0</v>
      </c>
      <c r="L1749" s="9">
        <f>IFERROR(VLOOKUP(Tabla1[[#This Row],[FECHA]],'SIMIT SIN RES'!A:D,3,FALSE),0)</f>
        <v>0</v>
      </c>
      <c r="M1749" s="5">
        <f>IFERROR(VLOOKUP(Tabla1[[#This Row],[FECHA]],'RECAUDOS DE COMPARENDOS'!A:D,4,FALSE),0)</f>
        <v>0</v>
      </c>
      <c r="N1749" s="9">
        <f>IFERROR(VLOOKUP(Tabla1[[#This Row],[FECHA]],'RECAUDOS DE COMPARENDOS'!A:D,3,FALSE),0)</f>
        <v>0</v>
      </c>
      <c r="O1749" s="5">
        <f>IFERROR(VLOOKUP(Tabla1[[#This Row],[FECHA]],'RECAUDOS DE RESOLUCIONES'!A:D,4,FALSE),0)</f>
        <v>0</v>
      </c>
      <c r="P1749" s="9">
        <f>IFERROR(VLOOKUP(Tabla1[[#This Row],[FECHA]],'RECAUDOS DE RESOLUCIONES'!A:D,3,FALSE),0)</f>
        <v>0</v>
      </c>
      <c r="Q174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9</v>
      </c>
      <c r="R1749" s="9">
        <f>Tabla1[V. COMPARENDOS]-(Tabla1[V. EXONERACIONES]+Tabla1[[#This Row],[V. SIMIT CON RESOLUCION]]+Tabla1[[#This Row],[V. SIMIT SIN RESOLUCION]]+Tabla1[[#This Row],[V. RECAUDOS COMPARENDOS]]+Tabla1[[#This Row],[V. RECAUDOS RESOLUCIONES]])</f>
        <v>2067303</v>
      </c>
      <c r="S1749" s="11">
        <f>IFERROR(VLOOKUP(Tabla1[[#This Row],[FECHA]],'RECAUDOS LOCALES'!A:D,4,FALSE),0)</f>
        <v>2</v>
      </c>
      <c r="T1749" s="9">
        <f>IFERROR(VLOOKUP(Tabla1[[#This Row],[FECHA]],'RECAUDOS LOCALES'!A:D,3,FALSE),0)</f>
        <v>271800</v>
      </c>
      <c r="U1749" s="11">
        <f>IFERROR(VLOOKUP(Tabla1[[#This Row],[FECHA]],'RECAUDOS EXTERNOS'!A:D,4,FALSE),0)</f>
        <v>6</v>
      </c>
      <c r="V1749" s="9">
        <f>IFERROR(VLOOKUP(Tabla1[[#This Row],[FECHA]],'RECAUDOS EXTERNOS'!A:D,3,FALSE),0)</f>
        <v>1576355</v>
      </c>
    </row>
    <row r="1750" spans="1:22" x14ac:dyDescent="0.25">
      <c r="A1750" s="1">
        <v>39309</v>
      </c>
      <c r="B1750" s="3" t="s">
        <v>3</v>
      </c>
      <c r="C1750" s="2">
        <v>39295</v>
      </c>
      <c r="D1750" s="5">
        <f>YEAR(Tabla1[[#This Row],[FECHA]])</f>
        <v>2007</v>
      </c>
      <c r="E1750" s="5">
        <f>IFERROR(VLOOKUP(Tabla1[[#This Row],[FECHA]],'COMPARENDOS TOTALES'!A:D,4,FALSE),0)</f>
        <v>6</v>
      </c>
      <c r="F1750" s="9">
        <f>IFERROR(VLOOKUP(Tabla1[[#This Row],[FECHA]],'COMPARENDOS TOTALES'!A:D,3,FALSE),0)</f>
        <v>2385350</v>
      </c>
      <c r="G1750" s="5">
        <f>IFERROR(VLOOKUP(Tabla1[[#This Row],[FECHA]],EXONERACIONES!A:D,4,FALSE),0)</f>
        <v>3</v>
      </c>
      <c r="H1750" s="9">
        <f>IFERROR(VLOOKUP(Tabla1[[#This Row],[FECHA]],EXONERACIONES!A:D,3,FALSE),0)</f>
        <v>1084250</v>
      </c>
      <c r="I1750" s="5">
        <f>IFERROR(VLOOKUP(Tabla1[[#This Row],[FECHA]],'SIMIT CON RES'!A:D,4,FALSE),0)</f>
        <v>0</v>
      </c>
      <c r="J1750" s="9">
        <f>IFERROR(VLOOKUP(Tabla1[[#This Row],[FECHA]],'SIMIT CON RES'!A:D,3,FALSE),0)</f>
        <v>0</v>
      </c>
      <c r="K1750">
        <f>IFERROR(VLOOKUP(Tabla1[[#This Row],[FECHA]],'SIMIT SIN RES'!A:D,4,FALSE),0)</f>
        <v>0</v>
      </c>
      <c r="L1750" s="9">
        <f>IFERROR(VLOOKUP(Tabla1[[#This Row],[FECHA]],'SIMIT SIN RES'!A:D,3,FALSE),0)</f>
        <v>0</v>
      </c>
      <c r="M1750" s="5">
        <f>IFERROR(VLOOKUP(Tabla1[[#This Row],[FECHA]],'RECAUDOS DE COMPARENDOS'!A:D,4,FALSE),0)</f>
        <v>1</v>
      </c>
      <c r="N1750" s="9">
        <f>IFERROR(VLOOKUP(Tabla1[[#This Row],[FECHA]],'RECAUDOS DE COMPARENDOS'!A:D,3,FALSE),0)</f>
        <v>433700</v>
      </c>
      <c r="O1750" s="5">
        <f>IFERROR(VLOOKUP(Tabla1[[#This Row],[FECHA]],'RECAUDOS DE RESOLUCIONES'!A:D,4,FALSE),0)</f>
        <v>0</v>
      </c>
      <c r="P1750" s="9">
        <f>IFERROR(VLOOKUP(Tabla1[[#This Row],[FECHA]],'RECAUDOS DE RESOLUCIONES'!A:D,3,FALSE),0)</f>
        <v>0</v>
      </c>
      <c r="Q175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1750" s="9">
        <f>Tabla1[V. COMPARENDOS]-(Tabla1[V. EXONERACIONES]+Tabla1[[#This Row],[V. SIMIT CON RESOLUCION]]+Tabla1[[#This Row],[V. SIMIT SIN RESOLUCION]]+Tabla1[[#This Row],[V. RECAUDOS COMPARENDOS]]+Tabla1[[#This Row],[V. RECAUDOS RESOLUCIONES]])</f>
        <v>867400</v>
      </c>
      <c r="S1750" s="11">
        <f>IFERROR(VLOOKUP(Tabla1[[#This Row],[FECHA]],'RECAUDOS LOCALES'!A:D,4,FALSE),0)</f>
        <v>2</v>
      </c>
      <c r="T1750" s="9">
        <f>IFERROR(VLOOKUP(Tabla1[[#This Row],[FECHA]],'RECAUDOS LOCALES'!A:D,3,FALSE),0)</f>
        <v>223479</v>
      </c>
      <c r="U1750" s="11">
        <f>IFERROR(VLOOKUP(Tabla1[[#This Row],[FECHA]],'RECAUDOS EXTERNOS'!A:D,4,FALSE),0)</f>
        <v>6</v>
      </c>
      <c r="V1750" s="9">
        <f>IFERROR(VLOOKUP(Tabla1[[#This Row],[FECHA]],'RECAUDOS EXTERNOS'!A:D,3,FALSE),0)</f>
        <v>1678600</v>
      </c>
    </row>
    <row r="1751" spans="1:22" x14ac:dyDescent="0.25">
      <c r="A1751" s="1">
        <v>39310</v>
      </c>
      <c r="B1751" s="3" t="s">
        <v>6</v>
      </c>
      <c r="C1751" s="2">
        <v>39295</v>
      </c>
      <c r="D1751" s="5">
        <f>YEAR(Tabla1[[#This Row],[FECHA]])</f>
        <v>2007</v>
      </c>
      <c r="E1751" s="5">
        <f>IFERROR(VLOOKUP(Tabla1[[#This Row],[FECHA]],'COMPARENDOS TOTALES'!A:D,4,FALSE),0)</f>
        <v>3</v>
      </c>
      <c r="F1751" s="9">
        <f>IFERROR(VLOOKUP(Tabla1[[#This Row],[FECHA]],'COMPARENDOS TOTALES'!A:D,3,FALSE),0)</f>
        <v>650550</v>
      </c>
      <c r="G1751" s="5">
        <f>IFERROR(VLOOKUP(Tabla1[[#This Row],[FECHA]],EXONERACIONES!A:D,4,FALSE),0)</f>
        <v>3</v>
      </c>
      <c r="H1751" s="9">
        <f>IFERROR(VLOOKUP(Tabla1[[#This Row],[FECHA]],EXONERACIONES!A:D,3,FALSE),0)</f>
        <v>650550</v>
      </c>
      <c r="I1751" s="5">
        <f>IFERROR(VLOOKUP(Tabla1[[#This Row],[FECHA]],'SIMIT CON RES'!A:D,4,FALSE),0)</f>
        <v>0</v>
      </c>
      <c r="J1751" s="9">
        <f>IFERROR(VLOOKUP(Tabla1[[#This Row],[FECHA]],'SIMIT CON RES'!A:D,3,FALSE),0)</f>
        <v>0</v>
      </c>
      <c r="K1751">
        <f>IFERROR(VLOOKUP(Tabla1[[#This Row],[FECHA]],'SIMIT SIN RES'!A:D,4,FALSE),0)</f>
        <v>0</v>
      </c>
      <c r="L1751" s="9">
        <f>IFERROR(VLOOKUP(Tabla1[[#This Row],[FECHA]],'SIMIT SIN RES'!A:D,3,FALSE),0)</f>
        <v>0</v>
      </c>
      <c r="M1751" s="5">
        <f>IFERROR(VLOOKUP(Tabla1[[#This Row],[FECHA]],'RECAUDOS DE COMPARENDOS'!A:D,4,FALSE),0)</f>
        <v>0</v>
      </c>
      <c r="N1751" s="9">
        <f>IFERROR(VLOOKUP(Tabla1[[#This Row],[FECHA]],'RECAUDOS DE COMPARENDOS'!A:D,3,FALSE),0)</f>
        <v>0</v>
      </c>
      <c r="O1751" s="5">
        <f>IFERROR(VLOOKUP(Tabla1[[#This Row],[FECHA]],'RECAUDOS DE RESOLUCIONES'!A:D,4,FALSE),0)</f>
        <v>0</v>
      </c>
      <c r="P1751" s="9">
        <f>IFERROR(VLOOKUP(Tabla1[[#This Row],[FECHA]],'RECAUDOS DE RESOLUCIONES'!A:D,3,FALSE),0)</f>
        <v>0</v>
      </c>
      <c r="Q175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75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751" s="11">
        <f>IFERROR(VLOOKUP(Tabla1[[#This Row],[FECHA]],'RECAUDOS LOCALES'!A:D,4,FALSE),0)</f>
        <v>2</v>
      </c>
      <c r="T1751" s="9">
        <f>IFERROR(VLOOKUP(Tabla1[[#This Row],[FECHA]],'RECAUDOS LOCALES'!A:D,3,FALSE),0)</f>
        <v>181275</v>
      </c>
      <c r="U1751" s="11">
        <f>IFERROR(VLOOKUP(Tabla1[[#This Row],[FECHA]],'RECAUDOS EXTERNOS'!A:D,4,FALSE),0)</f>
        <v>7</v>
      </c>
      <c r="V1751" s="9">
        <f>IFERROR(VLOOKUP(Tabla1[[#This Row],[FECHA]],'RECAUDOS EXTERNOS'!A:D,3,FALSE),0)</f>
        <v>1845323</v>
      </c>
    </row>
    <row r="1752" spans="1:22" x14ac:dyDescent="0.25">
      <c r="A1752" s="1">
        <v>39311</v>
      </c>
      <c r="B1752" s="3" t="s">
        <v>0</v>
      </c>
      <c r="C1752" s="2">
        <v>39295</v>
      </c>
      <c r="D1752" s="5">
        <f>YEAR(Tabla1[[#This Row],[FECHA]])</f>
        <v>2007</v>
      </c>
      <c r="E1752" s="5">
        <f>IFERROR(VLOOKUP(Tabla1[[#This Row],[FECHA]],'COMPARENDOS TOTALES'!A:D,4,FALSE),0)</f>
        <v>2</v>
      </c>
      <c r="F1752" s="9">
        <f>IFERROR(VLOOKUP(Tabla1[[#This Row],[FECHA]],'COMPARENDOS TOTALES'!A:D,3,FALSE),0)</f>
        <v>433700</v>
      </c>
      <c r="G1752" s="5">
        <f>IFERROR(VLOOKUP(Tabla1[[#This Row],[FECHA]],EXONERACIONES!A:D,4,FALSE),0)</f>
        <v>1</v>
      </c>
      <c r="H1752" s="9">
        <f>IFERROR(VLOOKUP(Tabla1[[#This Row],[FECHA]],EXONERACIONES!A:D,3,FALSE),0)</f>
        <v>216850</v>
      </c>
      <c r="I1752" s="5">
        <f>IFERROR(VLOOKUP(Tabla1[[#This Row],[FECHA]],'SIMIT CON RES'!A:D,4,FALSE),0)</f>
        <v>0</v>
      </c>
      <c r="J1752" s="9">
        <f>IFERROR(VLOOKUP(Tabla1[[#This Row],[FECHA]],'SIMIT CON RES'!A:D,3,FALSE),0)</f>
        <v>0</v>
      </c>
      <c r="K1752">
        <f>IFERROR(VLOOKUP(Tabla1[[#This Row],[FECHA]],'SIMIT SIN RES'!A:D,4,FALSE),0)</f>
        <v>0</v>
      </c>
      <c r="L1752" s="9">
        <f>IFERROR(VLOOKUP(Tabla1[[#This Row],[FECHA]],'SIMIT SIN RES'!A:D,3,FALSE),0)</f>
        <v>0</v>
      </c>
      <c r="M1752" s="5">
        <f>IFERROR(VLOOKUP(Tabla1[[#This Row],[FECHA]],'RECAUDOS DE COMPARENDOS'!A:D,4,FALSE),0)</f>
        <v>0</v>
      </c>
      <c r="N1752" s="9">
        <f>IFERROR(VLOOKUP(Tabla1[[#This Row],[FECHA]],'RECAUDOS DE COMPARENDOS'!A:D,3,FALSE),0)</f>
        <v>0</v>
      </c>
      <c r="O1752" s="5">
        <f>IFERROR(VLOOKUP(Tabla1[[#This Row],[FECHA]],'RECAUDOS DE RESOLUCIONES'!A:D,4,FALSE),0)</f>
        <v>0</v>
      </c>
      <c r="P1752" s="9">
        <f>IFERROR(VLOOKUP(Tabla1[[#This Row],[FECHA]],'RECAUDOS DE RESOLUCIONES'!A:D,3,FALSE),0)</f>
        <v>0</v>
      </c>
      <c r="Q175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1752" s="9">
        <f>Tabla1[V. COMPARENDOS]-(Tabla1[V. EXONERACIONES]+Tabla1[[#This Row],[V. SIMIT CON RESOLUCION]]+Tabla1[[#This Row],[V. SIMIT SIN RESOLUCION]]+Tabla1[[#This Row],[V. RECAUDOS COMPARENDOS]]+Tabla1[[#This Row],[V. RECAUDOS RESOLUCIONES]])</f>
        <v>216850</v>
      </c>
      <c r="S1752" s="11">
        <f>IFERROR(VLOOKUP(Tabla1[[#This Row],[FECHA]],'RECAUDOS LOCALES'!A:D,4,FALSE),0)</f>
        <v>1</v>
      </c>
      <c r="T1752" s="9">
        <f>IFERROR(VLOOKUP(Tabla1[[#This Row],[FECHA]],'RECAUDOS LOCALES'!A:D,3,FALSE),0)</f>
        <v>68900</v>
      </c>
      <c r="U1752" s="11">
        <f>IFERROR(VLOOKUP(Tabla1[[#This Row],[FECHA]],'RECAUDOS EXTERNOS'!A:D,4,FALSE),0)</f>
        <v>6</v>
      </c>
      <c r="V1752" s="9">
        <f>IFERROR(VLOOKUP(Tabla1[[#This Row],[FECHA]],'RECAUDOS EXTERNOS'!A:D,3,FALSE),0)</f>
        <v>1378520</v>
      </c>
    </row>
    <row r="1753" spans="1:22" x14ac:dyDescent="0.25">
      <c r="A1753" s="1">
        <v>39312</v>
      </c>
      <c r="B1753" s="3" t="s">
        <v>5</v>
      </c>
      <c r="C1753" s="2">
        <v>39295</v>
      </c>
      <c r="D1753" s="5">
        <f>YEAR(Tabla1[[#This Row],[FECHA]])</f>
        <v>2007</v>
      </c>
      <c r="E1753" s="5">
        <f>IFERROR(VLOOKUP(Tabla1[[#This Row],[FECHA]],'COMPARENDOS TOTALES'!A:D,4,FALSE),0)</f>
        <v>2</v>
      </c>
      <c r="F1753" s="9">
        <f>IFERROR(VLOOKUP(Tabla1[[#This Row],[FECHA]],'COMPARENDOS TOTALES'!A:D,3,FALSE),0)</f>
        <v>650550</v>
      </c>
      <c r="G1753" s="5">
        <f>IFERROR(VLOOKUP(Tabla1[[#This Row],[FECHA]],EXONERACIONES!A:D,4,FALSE),0)</f>
        <v>2</v>
      </c>
      <c r="H1753" s="9">
        <f>IFERROR(VLOOKUP(Tabla1[[#This Row],[FECHA]],EXONERACIONES!A:D,3,FALSE),0)</f>
        <v>650550</v>
      </c>
      <c r="I1753" s="5">
        <f>IFERROR(VLOOKUP(Tabla1[[#This Row],[FECHA]],'SIMIT CON RES'!A:D,4,FALSE),0)</f>
        <v>0</v>
      </c>
      <c r="J1753" s="9">
        <f>IFERROR(VLOOKUP(Tabla1[[#This Row],[FECHA]],'SIMIT CON RES'!A:D,3,FALSE),0)</f>
        <v>0</v>
      </c>
      <c r="K1753">
        <f>IFERROR(VLOOKUP(Tabla1[[#This Row],[FECHA]],'SIMIT SIN RES'!A:D,4,FALSE),0)</f>
        <v>0</v>
      </c>
      <c r="L1753" s="9">
        <f>IFERROR(VLOOKUP(Tabla1[[#This Row],[FECHA]],'SIMIT SIN RES'!A:D,3,FALSE),0)</f>
        <v>0</v>
      </c>
      <c r="M1753" s="5">
        <f>IFERROR(VLOOKUP(Tabla1[[#This Row],[FECHA]],'RECAUDOS DE COMPARENDOS'!A:D,4,FALSE),0)</f>
        <v>0</v>
      </c>
      <c r="N1753" s="9">
        <f>IFERROR(VLOOKUP(Tabla1[[#This Row],[FECHA]],'RECAUDOS DE COMPARENDOS'!A:D,3,FALSE),0)</f>
        <v>0</v>
      </c>
      <c r="O1753" s="5">
        <f>IFERROR(VLOOKUP(Tabla1[[#This Row],[FECHA]],'RECAUDOS DE RESOLUCIONES'!A:D,4,FALSE),0)</f>
        <v>0</v>
      </c>
      <c r="P1753" s="9">
        <f>IFERROR(VLOOKUP(Tabla1[[#This Row],[FECHA]],'RECAUDOS DE RESOLUCIONES'!A:D,3,FALSE),0)</f>
        <v>0</v>
      </c>
      <c r="Q175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75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753" s="11">
        <f>IFERROR(VLOOKUP(Tabla1[[#This Row],[FECHA]],'RECAUDOS LOCALES'!A:D,4,FALSE),0)</f>
        <v>0</v>
      </c>
      <c r="T1753" s="9">
        <f>IFERROR(VLOOKUP(Tabla1[[#This Row],[FECHA]],'RECAUDOS LOCALES'!A:D,3,FALSE),0)</f>
        <v>0</v>
      </c>
      <c r="U1753" s="11">
        <f>IFERROR(VLOOKUP(Tabla1[[#This Row],[FECHA]],'RECAUDOS EXTERNOS'!A:D,4,FALSE),0)</f>
        <v>0</v>
      </c>
      <c r="V1753" s="9">
        <f>IFERROR(VLOOKUP(Tabla1[[#This Row],[FECHA]],'RECAUDOS EXTERNOS'!A:D,3,FALSE),0)</f>
        <v>0</v>
      </c>
    </row>
    <row r="1754" spans="1:22" x14ac:dyDescent="0.25">
      <c r="A1754" s="1">
        <v>39313</v>
      </c>
      <c r="B1754" s="3" t="s">
        <v>4</v>
      </c>
      <c r="C1754" s="2">
        <v>39295</v>
      </c>
      <c r="D1754" s="5">
        <f>YEAR(Tabla1[[#This Row],[FECHA]])</f>
        <v>2007</v>
      </c>
      <c r="E1754" s="5">
        <f>IFERROR(VLOOKUP(Tabla1[[#This Row],[FECHA]],'COMPARENDOS TOTALES'!A:D,4,FALSE),0)</f>
        <v>8</v>
      </c>
      <c r="F1754" s="9">
        <f>IFERROR(VLOOKUP(Tabla1[[#This Row],[FECHA]],'COMPARENDOS TOTALES'!A:D,3,FALSE),0)</f>
        <v>2819050</v>
      </c>
      <c r="G1754" s="5">
        <f>IFERROR(VLOOKUP(Tabla1[[#This Row],[FECHA]],EXONERACIONES!A:D,4,FALSE),0)</f>
        <v>2</v>
      </c>
      <c r="H1754" s="9">
        <f>IFERROR(VLOOKUP(Tabla1[[#This Row],[FECHA]],EXONERACIONES!A:D,3,FALSE),0)</f>
        <v>433700</v>
      </c>
      <c r="I1754" s="5">
        <f>IFERROR(VLOOKUP(Tabla1[[#This Row],[FECHA]],'SIMIT CON RES'!A:D,4,FALSE),0)</f>
        <v>0</v>
      </c>
      <c r="J1754" s="9">
        <f>IFERROR(VLOOKUP(Tabla1[[#This Row],[FECHA]],'SIMIT CON RES'!A:D,3,FALSE),0)</f>
        <v>0</v>
      </c>
      <c r="K1754">
        <f>IFERROR(VLOOKUP(Tabla1[[#This Row],[FECHA]],'SIMIT SIN RES'!A:D,4,FALSE),0)</f>
        <v>0</v>
      </c>
      <c r="L1754" s="9">
        <f>IFERROR(VLOOKUP(Tabla1[[#This Row],[FECHA]],'SIMIT SIN RES'!A:D,3,FALSE),0)</f>
        <v>0</v>
      </c>
      <c r="M1754" s="5">
        <f>IFERROR(VLOOKUP(Tabla1[[#This Row],[FECHA]],'RECAUDOS DE COMPARENDOS'!A:D,4,FALSE),0)</f>
        <v>0</v>
      </c>
      <c r="N1754" s="9">
        <f>IFERROR(VLOOKUP(Tabla1[[#This Row],[FECHA]],'RECAUDOS DE COMPARENDOS'!A:D,3,FALSE),0)</f>
        <v>0</v>
      </c>
      <c r="O1754" s="5">
        <f>IFERROR(VLOOKUP(Tabla1[[#This Row],[FECHA]],'RECAUDOS DE RESOLUCIONES'!A:D,4,FALSE),0)</f>
        <v>0</v>
      </c>
      <c r="P1754" s="9">
        <f>IFERROR(VLOOKUP(Tabla1[[#This Row],[FECHA]],'RECAUDOS DE RESOLUCIONES'!A:D,3,FALSE),0)</f>
        <v>0</v>
      </c>
      <c r="Q175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1754" s="9">
        <f>Tabla1[V. COMPARENDOS]-(Tabla1[V. EXONERACIONES]+Tabla1[[#This Row],[V. SIMIT CON RESOLUCION]]+Tabla1[[#This Row],[V. SIMIT SIN RESOLUCION]]+Tabla1[[#This Row],[V. RECAUDOS COMPARENDOS]]+Tabla1[[#This Row],[V. RECAUDOS RESOLUCIONES]])</f>
        <v>2385350</v>
      </c>
      <c r="S1754" s="11">
        <f>IFERROR(VLOOKUP(Tabla1[[#This Row],[FECHA]],'RECAUDOS LOCALES'!A:D,4,FALSE),0)</f>
        <v>0</v>
      </c>
      <c r="T1754" s="9">
        <f>IFERROR(VLOOKUP(Tabla1[[#This Row],[FECHA]],'RECAUDOS LOCALES'!A:D,3,FALSE),0)</f>
        <v>0</v>
      </c>
      <c r="U1754" s="11">
        <f>IFERROR(VLOOKUP(Tabla1[[#This Row],[FECHA]],'RECAUDOS EXTERNOS'!A:D,4,FALSE),0)</f>
        <v>0</v>
      </c>
      <c r="V1754" s="9">
        <f>IFERROR(VLOOKUP(Tabla1[[#This Row],[FECHA]],'RECAUDOS EXTERNOS'!A:D,3,FALSE),0)</f>
        <v>0</v>
      </c>
    </row>
    <row r="1755" spans="1:22" x14ac:dyDescent="0.25">
      <c r="A1755" s="1">
        <v>39314</v>
      </c>
      <c r="B1755" s="3" t="s">
        <v>1</v>
      </c>
      <c r="C1755" s="2">
        <v>39295</v>
      </c>
      <c r="D1755" s="5">
        <f>YEAR(Tabla1[[#This Row],[FECHA]])</f>
        <v>2007</v>
      </c>
      <c r="E1755" s="5">
        <f>IFERROR(VLOOKUP(Tabla1[[#This Row],[FECHA]],'COMPARENDOS TOTALES'!A:D,4,FALSE),0)</f>
        <v>8</v>
      </c>
      <c r="F1755" s="9">
        <f>IFERROR(VLOOKUP(Tabla1[[#This Row],[FECHA]],'COMPARENDOS TOTALES'!A:D,3,FALSE),0)</f>
        <v>2385350</v>
      </c>
      <c r="G1755" s="5">
        <f>IFERROR(VLOOKUP(Tabla1[[#This Row],[FECHA]],EXONERACIONES!A:D,4,FALSE),0)</f>
        <v>2</v>
      </c>
      <c r="H1755" s="9">
        <f>IFERROR(VLOOKUP(Tabla1[[#This Row],[FECHA]],EXONERACIONES!A:D,3,FALSE),0)</f>
        <v>433700</v>
      </c>
      <c r="I1755" s="5">
        <f>IFERROR(VLOOKUP(Tabla1[[#This Row],[FECHA]],'SIMIT CON RES'!A:D,4,FALSE),0)</f>
        <v>0</v>
      </c>
      <c r="J1755" s="9">
        <f>IFERROR(VLOOKUP(Tabla1[[#This Row],[FECHA]],'SIMIT CON RES'!A:D,3,FALSE),0)</f>
        <v>0</v>
      </c>
      <c r="K1755">
        <f>IFERROR(VLOOKUP(Tabla1[[#This Row],[FECHA]],'SIMIT SIN RES'!A:D,4,FALSE),0)</f>
        <v>0</v>
      </c>
      <c r="L1755" s="9">
        <f>IFERROR(VLOOKUP(Tabla1[[#This Row],[FECHA]],'SIMIT SIN RES'!A:D,3,FALSE),0)</f>
        <v>0</v>
      </c>
      <c r="M1755" s="5">
        <f>IFERROR(VLOOKUP(Tabla1[[#This Row],[FECHA]],'RECAUDOS DE COMPARENDOS'!A:D,4,FALSE),0)</f>
        <v>1</v>
      </c>
      <c r="N1755" s="9">
        <f>IFERROR(VLOOKUP(Tabla1[[#This Row],[FECHA]],'RECAUDOS DE COMPARENDOS'!A:D,3,FALSE),0)</f>
        <v>216850</v>
      </c>
      <c r="O1755" s="5">
        <f>IFERROR(VLOOKUP(Tabla1[[#This Row],[FECHA]],'RECAUDOS DE RESOLUCIONES'!A:D,4,FALSE),0)</f>
        <v>1</v>
      </c>
      <c r="P1755" s="9">
        <f>IFERROR(VLOOKUP(Tabla1[[#This Row],[FECHA]],'RECAUDOS DE RESOLUCIONES'!A:D,3,FALSE),0)</f>
        <v>433700</v>
      </c>
      <c r="Q175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1755" s="9">
        <f>Tabla1[V. COMPARENDOS]-(Tabla1[V. EXONERACIONES]+Tabla1[[#This Row],[V. SIMIT CON RESOLUCION]]+Tabla1[[#This Row],[V. SIMIT SIN RESOLUCION]]+Tabla1[[#This Row],[V. RECAUDOS COMPARENDOS]]+Tabla1[[#This Row],[V. RECAUDOS RESOLUCIONES]])</f>
        <v>1301100</v>
      </c>
      <c r="S1755" s="11">
        <f>IFERROR(VLOOKUP(Tabla1[[#This Row],[FECHA]],'RECAUDOS LOCALES'!A:D,4,FALSE),0)</f>
        <v>0</v>
      </c>
      <c r="T1755" s="9">
        <f>IFERROR(VLOOKUP(Tabla1[[#This Row],[FECHA]],'RECAUDOS LOCALES'!A:D,3,FALSE),0)</f>
        <v>0</v>
      </c>
      <c r="U1755" s="11">
        <f>IFERROR(VLOOKUP(Tabla1[[#This Row],[FECHA]],'RECAUDOS EXTERNOS'!A:D,4,FALSE),0)</f>
        <v>0</v>
      </c>
      <c r="V1755" s="9">
        <f>IFERROR(VLOOKUP(Tabla1[[#This Row],[FECHA]],'RECAUDOS EXTERNOS'!A:D,3,FALSE),0)</f>
        <v>0</v>
      </c>
    </row>
    <row r="1756" spans="1:22" x14ac:dyDescent="0.25">
      <c r="A1756" s="1">
        <v>39315</v>
      </c>
      <c r="B1756" s="3" t="s">
        <v>2</v>
      </c>
      <c r="C1756" s="2">
        <v>39295</v>
      </c>
      <c r="D1756" s="5">
        <f>YEAR(Tabla1[[#This Row],[FECHA]])</f>
        <v>2007</v>
      </c>
      <c r="E1756" s="5">
        <f>IFERROR(VLOOKUP(Tabla1[[#This Row],[FECHA]],'COMPARENDOS TOTALES'!A:D,4,FALSE),0)</f>
        <v>8</v>
      </c>
      <c r="F1756" s="9">
        <f>IFERROR(VLOOKUP(Tabla1[[#This Row],[FECHA]],'COMPARENDOS TOTALES'!A:D,3,FALSE),0)</f>
        <v>1966106</v>
      </c>
      <c r="G1756" s="5">
        <f>IFERROR(VLOOKUP(Tabla1[[#This Row],[FECHA]],EXONERACIONES!A:D,4,FALSE),0)</f>
        <v>2</v>
      </c>
      <c r="H1756" s="9">
        <f>IFERROR(VLOOKUP(Tabla1[[#This Row],[FECHA]],EXONERACIONES!A:D,3,FALSE),0)</f>
        <v>332503</v>
      </c>
      <c r="I1756" s="5">
        <f>IFERROR(VLOOKUP(Tabla1[[#This Row],[FECHA]],'SIMIT CON RES'!A:D,4,FALSE),0)</f>
        <v>0</v>
      </c>
      <c r="J1756" s="9">
        <f>IFERROR(VLOOKUP(Tabla1[[#This Row],[FECHA]],'SIMIT CON RES'!A:D,3,FALSE),0)</f>
        <v>0</v>
      </c>
      <c r="K1756">
        <f>IFERROR(VLOOKUP(Tabla1[[#This Row],[FECHA]],'SIMIT SIN RES'!A:D,4,FALSE),0)</f>
        <v>0</v>
      </c>
      <c r="L1756" s="9">
        <f>IFERROR(VLOOKUP(Tabla1[[#This Row],[FECHA]],'SIMIT SIN RES'!A:D,3,FALSE),0)</f>
        <v>0</v>
      </c>
      <c r="M1756" s="5">
        <f>IFERROR(VLOOKUP(Tabla1[[#This Row],[FECHA]],'RECAUDOS DE COMPARENDOS'!A:D,4,FALSE),0)</f>
        <v>1</v>
      </c>
      <c r="N1756" s="9">
        <f>IFERROR(VLOOKUP(Tabla1[[#This Row],[FECHA]],'RECAUDOS DE COMPARENDOS'!A:D,3,FALSE),0)</f>
        <v>216850</v>
      </c>
      <c r="O1756" s="5">
        <f>IFERROR(VLOOKUP(Tabla1[[#This Row],[FECHA]],'RECAUDOS DE RESOLUCIONES'!A:D,4,FALSE),0)</f>
        <v>0</v>
      </c>
      <c r="P1756" s="9">
        <f>IFERROR(VLOOKUP(Tabla1[[#This Row],[FECHA]],'RECAUDOS DE RESOLUCIONES'!A:D,3,FALSE),0)</f>
        <v>0</v>
      </c>
      <c r="Q175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1756" s="9">
        <f>Tabla1[V. COMPARENDOS]-(Tabla1[V. EXONERACIONES]+Tabla1[[#This Row],[V. SIMIT CON RESOLUCION]]+Tabla1[[#This Row],[V. SIMIT SIN RESOLUCION]]+Tabla1[[#This Row],[V. RECAUDOS COMPARENDOS]]+Tabla1[[#This Row],[V. RECAUDOS RESOLUCIONES]])</f>
        <v>1416753</v>
      </c>
      <c r="S1756" s="11">
        <f>IFERROR(VLOOKUP(Tabla1[[#This Row],[FECHA]],'RECAUDOS LOCALES'!A:D,4,FALSE),0)</f>
        <v>2</v>
      </c>
      <c r="T1756" s="9">
        <f>IFERROR(VLOOKUP(Tabla1[[#This Row],[FECHA]],'RECAUDOS LOCALES'!A:D,3,FALSE),0)</f>
        <v>246536</v>
      </c>
      <c r="U1756" s="11">
        <f>IFERROR(VLOOKUP(Tabla1[[#This Row],[FECHA]],'RECAUDOS EXTERNOS'!A:D,4,FALSE),0)</f>
        <v>5</v>
      </c>
      <c r="V1756" s="9">
        <f>IFERROR(VLOOKUP(Tabla1[[#This Row],[FECHA]],'RECAUDOS EXTERNOS'!A:D,3,FALSE),0)</f>
        <v>930607</v>
      </c>
    </row>
    <row r="1757" spans="1:22" x14ac:dyDescent="0.25">
      <c r="A1757" s="1">
        <v>39316</v>
      </c>
      <c r="B1757" s="3" t="s">
        <v>3</v>
      </c>
      <c r="C1757" s="2">
        <v>39295</v>
      </c>
      <c r="D1757" s="5">
        <f>YEAR(Tabla1[[#This Row],[FECHA]])</f>
        <v>2007</v>
      </c>
      <c r="E1757" s="5">
        <f>IFERROR(VLOOKUP(Tabla1[[#This Row],[FECHA]],'COMPARENDOS TOTALES'!A:D,4,FALSE),0)</f>
        <v>13</v>
      </c>
      <c r="F1757" s="9">
        <f>IFERROR(VLOOKUP(Tabla1[[#This Row],[FECHA]],'COMPARENDOS TOTALES'!A:D,3,FALSE),0)</f>
        <v>3484056</v>
      </c>
      <c r="G1757" s="5">
        <f>IFERROR(VLOOKUP(Tabla1[[#This Row],[FECHA]],EXONERACIONES!A:D,4,FALSE),0)</f>
        <v>4</v>
      </c>
      <c r="H1757" s="9">
        <f>IFERROR(VLOOKUP(Tabla1[[#This Row],[FECHA]],EXONERACIONES!A:D,3,FALSE),0)</f>
        <v>766203</v>
      </c>
      <c r="I1757" s="5">
        <f>IFERROR(VLOOKUP(Tabla1[[#This Row],[FECHA]],'SIMIT CON RES'!A:D,4,FALSE),0)</f>
        <v>0</v>
      </c>
      <c r="J1757" s="9">
        <f>IFERROR(VLOOKUP(Tabla1[[#This Row],[FECHA]],'SIMIT CON RES'!A:D,3,FALSE),0)</f>
        <v>0</v>
      </c>
      <c r="K1757">
        <f>IFERROR(VLOOKUP(Tabla1[[#This Row],[FECHA]],'SIMIT SIN RES'!A:D,4,FALSE),0)</f>
        <v>0</v>
      </c>
      <c r="L1757" s="9">
        <f>IFERROR(VLOOKUP(Tabla1[[#This Row],[FECHA]],'SIMIT SIN RES'!A:D,3,FALSE),0)</f>
        <v>0</v>
      </c>
      <c r="M1757" s="5">
        <f>IFERROR(VLOOKUP(Tabla1[[#This Row],[FECHA]],'RECAUDOS DE COMPARENDOS'!A:D,4,FALSE),0)</f>
        <v>0</v>
      </c>
      <c r="N1757" s="9">
        <f>IFERROR(VLOOKUP(Tabla1[[#This Row],[FECHA]],'RECAUDOS DE COMPARENDOS'!A:D,3,FALSE),0)</f>
        <v>0</v>
      </c>
      <c r="O1757" s="5">
        <f>IFERROR(VLOOKUP(Tabla1[[#This Row],[FECHA]],'RECAUDOS DE RESOLUCIONES'!A:D,4,FALSE),0)</f>
        <v>0</v>
      </c>
      <c r="P1757" s="9">
        <f>IFERROR(VLOOKUP(Tabla1[[#This Row],[FECHA]],'RECAUDOS DE RESOLUCIONES'!A:D,3,FALSE),0)</f>
        <v>0</v>
      </c>
      <c r="Q175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9</v>
      </c>
      <c r="R1757" s="9">
        <f>Tabla1[V. COMPARENDOS]-(Tabla1[V. EXONERACIONES]+Tabla1[[#This Row],[V. SIMIT CON RESOLUCION]]+Tabla1[[#This Row],[V. SIMIT SIN RESOLUCION]]+Tabla1[[#This Row],[V. RECAUDOS COMPARENDOS]]+Tabla1[[#This Row],[V. RECAUDOS RESOLUCIONES]])</f>
        <v>2717853</v>
      </c>
      <c r="S1757" s="11">
        <f>IFERROR(VLOOKUP(Tabla1[[#This Row],[FECHA]],'RECAUDOS LOCALES'!A:D,4,FALSE),0)</f>
        <v>1</v>
      </c>
      <c r="T1757" s="9">
        <f>IFERROR(VLOOKUP(Tabla1[[#This Row],[FECHA]],'RECAUDOS LOCALES'!A:D,3,FALSE),0)</f>
        <v>115900</v>
      </c>
      <c r="U1757" s="11">
        <f>IFERROR(VLOOKUP(Tabla1[[#This Row],[FECHA]],'RECAUDOS EXTERNOS'!A:D,4,FALSE),0)</f>
        <v>2</v>
      </c>
      <c r="V1757" s="9">
        <f>IFERROR(VLOOKUP(Tabla1[[#This Row],[FECHA]],'RECAUDOS EXTERNOS'!A:D,3,FALSE),0)</f>
        <v>790970</v>
      </c>
    </row>
    <row r="1758" spans="1:22" x14ac:dyDescent="0.25">
      <c r="A1758" s="1">
        <v>39317</v>
      </c>
      <c r="B1758" s="3" t="s">
        <v>6</v>
      </c>
      <c r="C1758" s="2">
        <v>39295</v>
      </c>
      <c r="D1758" s="5">
        <f>YEAR(Tabla1[[#This Row],[FECHA]])</f>
        <v>2007</v>
      </c>
      <c r="E1758" s="5">
        <f>IFERROR(VLOOKUP(Tabla1[[#This Row],[FECHA]],'COMPARENDOS TOTALES'!A:D,4,FALSE),0)</f>
        <v>15</v>
      </c>
      <c r="F1758" s="9">
        <f>IFERROR(VLOOKUP(Tabla1[[#This Row],[FECHA]],'COMPARENDOS TOTALES'!A:D,3,FALSE),0)</f>
        <v>3455143</v>
      </c>
      <c r="G1758" s="5">
        <f>IFERROR(VLOOKUP(Tabla1[[#This Row],[FECHA]],EXONERACIONES!A:D,4,FALSE),0)</f>
        <v>7</v>
      </c>
      <c r="H1758" s="9">
        <f>IFERROR(VLOOKUP(Tabla1[[#This Row],[FECHA]],EXONERACIONES!A:D,3,FALSE),0)</f>
        <v>1807083</v>
      </c>
      <c r="I1758" s="5">
        <f>IFERROR(VLOOKUP(Tabla1[[#This Row],[FECHA]],'SIMIT CON RES'!A:D,4,FALSE),0)</f>
        <v>0</v>
      </c>
      <c r="J1758" s="9">
        <f>IFERROR(VLOOKUP(Tabla1[[#This Row],[FECHA]],'SIMIT CON RES'!A:D,3,FALSE),0)</f>
        <v>0</v>
      </c>
      <c r="K1758">
        <f>IFERROR(VLOOKUP(Tabla1[[#This Row],[FECHA]],'SIMIT SIN RES'!A:D,4,FALSE),0)</f>
        <v>0</v>
      </c>
      <c r="L1758" s="9">
        <f>IFERROR(VLOOKUP(Tabla1[[#This Row],[FECHA]],'SIMIT SIN RES'!A:D,3,FALSE),0)</f>
        <v>0</v>
      </c>
      <c r="M1758" s="5">
        <f>IFERROR(VLOOKUP(Tabla1[[#This Row],[FECHA]],'RECAUDOS DE COMPARENDOS'!A:D,4,FALSE),0)</f>
        <v>0</v>
      </c>
      <c r="N1758" s="9">
        <f>IFERROR(VLOOKUP(Tabla1[[#This Row],[FECHA]],'RECAUDOS DE COMPARENDOS'!A:D,3,FALSE),0)</f>
        <v>0</v>
      </c>
      <c r="O1758" s="5">
        <f>IFERROR(VLOOKUP(Tabla1[[#This Row],[FECHA]],'RECAUDOS DE RESOLUCIONES'!A:D,4,FALSE),0)</f>
        <v>0</v>
      </c>
      <c r="P1758" s="9">
        <f>IFERROR(VLOOKUP(Tabla1[[#This Row],[FECHA]],'RECAUDOS DE RESOLUCIONES'!A:D,3,FALSE),0)</f>
        <v>0</v>
      </c>
      <c r="Q175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8</v>
      </c>
      <c r="R1758" s="9">
        <f>Tabla1[V. COMPARENDOS]-(Tabla1[V. EXONERACIONES]+Tabla1[[#This Row],[V. SIMIT CON RESOLUCION]]+Tabla1[[#This Row],[V. SIMIT SIN RESOLUCION]]+Tabla1[[#This Row],[V. RECAUDOS COMPARENDOS]]+Tabla1[[#This Row],[V. RECAUDOS RESOLUCIONES]])</f>
        <v>1648060</v>
      </c>
      <c r="S1758" s="11">
        <f>IFERROR(VLOOKUP(Tabla1[[#This Row],[FECHA]],'RECAUDOS LOCALES'!A:D,4,FALSE),0)</f>
        <v>8</v>
      </c>
      <c r="T1758" s="9">
        <f>IFERROR(VLOOKUP(Tabla1[[#This Row],[FECHA]],'RECAUDOS LOCALES'!A:D,3,FALSE),0)</f>
        <v>671931</v>
      </c>
      <c r="U1758" s="11">
        <f>IFERROR(VLOOKUP(Tabla1[[#This Row],[FECHA]],'RECAUDOS EXTERNOS'!A:D,4,FALSE),0)</f>
        <v>4</v>
      </c>
      <c r="V1758" s="9">
        <f>IFERROR(VLOOKUP(Tabla1[[#This Row],[FECHA]],'RECAUDOS EXTERNOS'!A:D,3,FALSE),0)</f>
        <v>1001400</v>
      </c>
    </row>
    <row r="1759" spans="1:22" x14ac:dyDescent="0.25">
      <c r="A1759" s="1">
        <v>39318</v>
      </c>
      <c r="B1759" s="3" t="s">
        <v>0</v>
      </c>
      <c r="C1759" s="2">
        <v>39295</v>
      </c>
      <c r="D1759" s="5">
        <f>YEAR(Tabla1[[#This Row],[FECHA]])</f>
        <v>2007</v>
      </c>
      <c r="E1759" s="5">
        <f>IFERROR(VLOOKUP(Tabla1[[#This Row],[FECHA]],'COMPARENDOS TOTALES'!A:D,4,FALSE),0)</f>
        <v>8</v>
      </c>
      <c r="F1759" s="9">
        <f>IFERROR(VLOOKUP(Tabla1[[#This Row],[FECHA]],'COMPARENDOS TOTALES'!A:D,3,FALSE),0)</f>
        <v>2717853</v>
      </c>
      <c r="G1759" s="5">
        <f>IFERROR(VLOOKUP(Tabla1[[#This Row],[FECHA]],EXONERACIONES!A:D,4,FALSE),0)</f>
        <v>5</v>
      </c>
      <c r="H1759" s="9">
        <f>IFERROR(VLOOKUP(Tabla1[[#This Row],[FECHA]],EXONERACIONES!A:D,3,FALSE),0)</f>
        <v>1633603</v>
      </c>
      <c r="I1759" s="5">
        <f>IFERROR(VLOOKUP(Tabla1[[#This Row],[FECHA]],'SIMIT CON RES'!A:D,4,FALSE),0)</f>
        <v>0</v>
      </c>
      <c r="J1759" s="9">
        <f>IFERROR(VLOOKUP(Tabla1[[#This Row],[FECHA]],'SIMIT CON RES'!A:D,3,FALSE),0)</f>
        <v>0</v>
      </c>
      <c r="K1759">
        <f>IFERROR(VLOOKUP(Tabla1[[#This Row],[FECHA]],'SIMIT SIN RES'!A:D,4,FALSE),0)</f>
        <v>0</v>
      </c>
      <c r="L1759" s="9">
        <f>IFERROR(VLOOKUP(Tabla1[[#This Row],[FECHA]],'SIMIT SIN RES'!A:D,3,FALSE),0)</f>
        <v>0</v>
      </c>
      <c r="M1759" s="5">
        <f>IFERROR(VLOOKUP(Tabla1[[#This Row],[FECHA]],'RECAUDOS DE COMPARENDOS'!A:D,4,FALSE),0)</f>
        <v>1</v>
      </c>
      <c r="N1759" s="9">
        <f>IFERROR(VLOOKUP(Tabla1[[#This Row],[FECHA]],'RECAUDOS DE COMPARENDOS'!A:D,3,FALSE),0)</f>
        <v>433700</v>
      </c>
      <c r="O1759" s="5">
        <f>IFERROR(VLOOKUP(Tabla1[[#This Row],[FECHA]],'RECAUDOS DE RESOLUCIONES'!A:D,4,FALSE),0)</f>
        <v>0</v>
      </c>
      <c r="P1759" s="9">
        <f>IFERROR(VLOOKUP(Tabla1[[#This Row],[FECHA]],'RECAUDOS DE RESOLUCIONES'!A:D,3,FALSE),0)</f>
        <v>0</v>
      </c>
      <c r="Q175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1759" s="9">
        <f>Tabla1[V. COMPARENDOS]-(Tabla1[V. EXONERACIONES]+Tabla1[[#This Row],[V. SIMIT CON RESOLUCION]]+Tabla1[[#This Row],[V. SIMIT SIN RESOLUCION]]+Tabla1[[#This Row],[V. RECAUDOS COMPARENDOS]]+Tabla1[[#This Row],[V. RECAUDOS RESOLUCIONES]])</f>
        <v>650550</v>
      </c>
      <c r="S1759" s="11">
        <f>IFERROR(VLOOKUP(Tabla1[[#This Row],[FECHA]],'RECAUDOS LOCALES'!A:D,4,FALSE),0)</f>
        <v>1</v>
      </c>
      <c r="T1759" s="9">
        <f>IFERROR(VLOOKUP(Tabla1[[#This Row],[FECHA]],'RECAUDOS LOCALES'!A:D,3,FALSE),0)</f>
        <v>75900</v>
      </c>
      <c r="U1759" s="11">
        <f>IFERROR(VLOOKUP(Tabla1[[#This Row],[FECHA]],'RECAUDOS EXTERNOS'!A:D,4,FALSE),0)</f>
        <v>4</v>
      </c>
      <c r="V1759" s="9">
        <f>IFERROR(VLOOKUP(Tabla1[[#This Row],[FECHA]],'RECAUDOS EXTERNOS'!A:D,3,FALSE),0)</f>
        <v>946827</v>
      </c>
    </row>
    <row r="1760" spans="1:22" x14ac:dyDescent="0.25">
      <c r="A1760" s="1">
        <v>39319</v>
      </c>
      <c r="B1760" s="3" t="s">
        <v>5</v>
      </c>
      <c r="C1760" s="2">
        <v>39295</v>
      </c>
      <c r="D1760" s="5">
        <f>YEAR(Tabla1[[#This Row],[FECHA]])</f>
        <v>2007</v>
      </c>
      <c r="E1760" s="5">
        <f>IFERROR(VLOOKUP(Tabla1[[#This Row],[FECHA]],'COMPARENDOS TOTALES'!A:D,4,FALSE),0)</f>
        <v>7</v>
      </c>
      <c r="F1760" s="9">
        <f>IFERROR(VLOOKUP(Tabla1[[#This Row],[FECHA]],'COMPARENDOS TOTALES'!A:D,3,FALSE),0)</f>
        <v>1633603</v>
      </c>
      <c r="G1760" s="5">
        <f>IFERROR(VLOOKUP(Tabla1[[#This Row],[FECHA]],EXONERACIONES!A:D,4,FALSE),0)</f>
        <v>1</v>
      </c>
      <c r="H1760" s="9">
        <f>IFERROR(VLOOKUP(Tabla1[[#This Row],[FECHA]],EXONERACIONES!A:D,3,FALSE),0)</f>
        <v>216850</v>
      </c>
      <c r="I1760" s="5">
        <f>IFERROR(VLOOKUP(Tabla1[[#This Row],[FECHA]],'SIMIT CON RES'!A:D,4,FALSE),0)</f>
        <v>0</v>
      </c>
      <c r="J1760" s="9">
        <f>IFERROR(VLOOKUP(Tabla1[[#This Row],[FECHA]],'SIMIT CON RES'!A:D,3,FALSE),0)</f>
        <v>0</v>
      </c>
      <c r="K1760">
        <f>IFERROR(VLOOKUP(Tabla1[[#This Row],[FECHA]],'SIMIT SIN RES'!A:D,4,FALSE),0)</f>
        <v>0</v>
      </c>
      <c r="L1760" s="9">
        <f>IFERROR(VLOOKUP(Tabla1[[#This Row],[FECHA]],'SIMIT SIN RES'!A:D,3,FALSE),0)</f>
        <v>0</v>
      </c>
      <c r="M1760" s="5">
        <f>IFERROR(VLOOKUP(Tabla1[[#This Row],[FECHA]],'RECAUDOS DE COMPARENDOS'!A:D,4,FALSE),0)</f>
        <v>1</v>
      </c>
      <c r="N1760" s="9">
        <f>IFERROR(VLOOKUP(Tabla1[[#This Row],[FECHA]],'RECAUDOS DE COMPARENDOS'!A:D,3,FALSE),0)</f>
        <v>216850</v>
      </c>
      <c r="O1760" s="5">
        <f>IFERROR(VLOOKUP(Tabla1[[#This Row],[FECHA]],'RECAUDOS DE RESOLUCIONES'!A:D,4,FALSE),0)</f>
        <v>0</v>
      </c>
      <c r="P1760" s="9">
        <f>IFERROR(VLOOKUP(Tabla1[[#This Row],[FECHA]],'RECAUDOS DE RESOLUCIONES'!A:D,3,FALSE),0)</f>
        <v>0</v>
      </c>
      <c r="Q176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1760" s="9">
        <f>Tabla1[V. COMPARENDOS]-(Tabla1[V. EXONERACIONES]+Tabla1[[#This Row],[V. SIMIT CON RESOLUCION]]+Tabla1[[#This Row],[V. SIMIT SIN RESOLUCION]]+Tabla1[[#This Row],[V. RECAUDOS COMPARENDOS]]+Tabla1[[#This Row],[V. RECAUDOS RESOLUCIONES]])</f>
        <v>1199903</v>
      </c>
      <c r="S1760" s="11">
        <f>IFERROR(VLOOKUP(Tabla1[[#This Row],[FECHA]],'RECAUDOS LOCALES'!A:D,4,FALSE),0)</f>
        <v>0</v>
      </c>
      <c r="T1760" s="9">
        <f>IFERROR(VLOOKUP(Tabla1[[#This Row],[FECHA]],'RECAUDOS LOCALES'!A:D,3,FALSE),0)</f>
        <v>0</v>
      </c>
      <c r="U1760" s="11">
        <f>IFERROR(VLOOKUP(Tabla1[[#This Row],[FECHA]],'RECAUDOS EXTERNOS'!A:D,4,FALSE),0)</f>
        <v>0</v>
      </c>
      <c r="V1760" s="9">
        <f>IFERROR(VLOOKUP(Tabla1[[#This Row],[FECHA]],'RECAUDOS EXTERNOS'!A:D,3,FALSE),0)</f>
        <v>0</v>
      </c>
    </row>
    <row r="1761" spans="1:22" x14ac:dyDescent="0.25">
      <c r="A1761" s="1">
        <v>39320</v>
      </c>
      <c r="B1761" s="3" t="s">
        <v>4</v>
      </c>
      <c r="C1761" s="2">
        <v>39295</v>
      </c>
      <c r="D1761" s="5">
        <f>YEAR(Tabla1[[#This Row],[FECHA]])</f>
        <v>2007</v>
      </c>
      <c r="E1761" s="5">
        <f>IFERROR(VLOOKUP(Tabla1[[#This Row],[FECHA]],'COMPARENDOS TOTALES'!A:D,4,FALSE),0)</f>
        <v>13</v>
      </c>
      <c r="F1761" s="9">
        <f>IFERROR(VLOOKUP(Tabla1[[#This Row],[FECHA]],'COMPARENDOS TOTALES'!A:D,3,FALSE),0)</f>
        <v>3599709</v>
      </c>
      <c r="G1761" s="5">
        <f>IFERROR(VLOOKUP(Tabla1[[#This Row],[FECHA]],EXONERACIONES!A:D,4,FALSE),0)</f>
        <v>5</v>
      </c>
      <c r="H1761" s="9">
        <f>IFERROR(VLOOKUP(Tabla1[[#This Row],[FECHA]],EXONERACIONES!A:D,3,FALSE),0)</f>
        <v>1315556</v>
      </c>
      <c r="I1761" s="5">
        <f>IFERROR(VLOOKUP(Tabla1[[#This Row],[FECHA]],'SIMIT CON RES'!A:D,4,FALSE),0)</f>
        <v>0</v>
      </c>
      <c r="J1761" s="9">
        <f>IFERROR(VLOOKUP(Tabla1[[#This Row],[FECHA]],'SIMIT CON RES'!A:D,3,FALSE),0)</f>
        <v>0</v>
      </c>
      <c r="K1761">
        <f>IFERROR(VLOOKUP(Tabla1[[#This Row],[FECHA]],'SIMIT SIN RES'!A:D,4,FALSE),0)</f>
        <v>0</v>
      </c>
      <c r="L1761" s="9">
        <f>IFERROR(VLOOKUP(Tabla1[[#This Row],[FECHA]],'SIMIT SIN RES'!A:D,3,FALSE),0)</f>
        <v>0</v>
      </c>
      <c r="M1761" s="5">
        <f>IFERROR(VLOOKUP(Tabla1[[#This Row],[FECHA]],'RECAUDOS DE COMPARENDOS'!A:D,4,FALSE),0)</f>
        <v>1</v>
      </c>
      <c r="N1761" s="9">
        <f>IFERROR(VLOOKUP(Tabla1[[#This Row],[FECHA]],'RECAUDOS DE COMPARENDOS'!A:D,3,FALSE),0)</f>
        <v>115653</v>
      </c>
      <c r="O1761" s="5">
        <f>IFERROR(VLOOKUP(Tabla1[[#This Row],[FECHA]],'RECAUDOS DE RESOLUCIONES'!A:D,4,FALSE),0)</f>
        <v>0</v>
      </c>
      <c r="P1761" s="9">
        <f>IFERROR(VLOOKUP(Tabla1[[#This Row],[FECHA]],'RECAUDOS DE RESOLUCIONES'!A:D,3,FALSE),0)</f>
        <v>0</v>
      </c>
      <c r="Q176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7</v>
      </c>
      <c r="R1761" s="9">
        <f>Tabla1[V. COMPARENDOS]-(Tabla1[V. EXONERACIONES]+Tabla1[[#This Row],[V. SIMIT CON RESOLUCION]]+Tabla1[[#This Row],[V. SIMIT SIN RESOLUCION]]+Tabla1[[#This Row],[V. RECAUDOS COMPARENDOS]]+Tabla1[[#This Row],[V. RECAUDOS RESOLUCIONES]])</f>
        <v>2168500</v>
      </c>
      <c r="S1761" s="11">
        <f>IFERROR(VLOOKUP(Tabla1[[#This Row],[FECHA]],'RECAUDOS LOCALES'!A:D,4,FALSE),0)</f>
        <v>0</v>
      </c>
      <c r="T1761" s="9">
        <f>IFERROR(VLOOKUP(Tabla1[[#This Row],[FECHA]],'RECAUDOS LOCALES'!A:D,3,FALSE),0)</f>
        <v>0</v>
      </c>
      <c r="U1761" s="11">
        <f>IFERROR(VLOOKUP(Tabla1[[#This Row],[FECHA]],'RECAUDOS EXTERNOS'!A:D,4,FALSE),0)</f>
        <v>0</v>
      </c>
      <c r="V1761" s="9">
        <f>IFERROR(VLOOKUP(Tabla1[[#This Row],[FECHA]],'RECAUDOS EXTERNOS'!A:D,3,FALSE),0)</f>
        <v>0</v>
      </c>
    </row>
    <row r="1762" spans="1:22" x14ac:dyDescent="0.25">
      <c r="A1762" s="1">
        <v>39321</v>
      </c>
      <c r="B1762" s="3" t="s">
        <v>1</v>
      </c>
      <c r="C1762" s="2">
        <v>39295</v>
      </c>
      <c r="D1762" s="5">
        <f>YEAR(Tabla1[[#This Row],[FECHA]])</f>
        <v>2007</v>
      </c>
      <c r="E1762" s="5">
        <f>IFERROR(VLOOKUP(Tabla1[[#This Row],[FECHA]],'COMPARENDOS TOTALES'!A:D,4,FALSE),0)</f>
        <v>4</v>
      </c>
      <c r="F1762" s="9">
        <f>IFERROR(VLOOKUP(Tabla1[[#This Row],[FECHA]],'COMPARENDOS TOTALES'!A:D,3,FALSE),0)</f>
        <v>983053</v>
      </c>
      <c r="G1762" s="5">
        <f>IFERROR(VLOOKUP(Tabla1[[#This Row],[FECHA]],EXONERACIONES!A:D,4,FALSE),0)</f>
        <v>0</v>
      </c>
      <c r="H1762" s="9">
        <f>IFERROR(VLOOKUP(Tabla1[[#This Row],[FECHA]],EXONERACIONES!A:D,3,FALSE),0)</f>
        <v>0</v>
      </c>
      <c r="I1762" s="5">
        <f>IFERROR(VLOOKUP(Tabla1[[#This Row],[FECHA]],'SIMIT CON RES'!A:D,4,FALSE),0)</f>
        <v>0</v>
      </c>
      <c r="J1762" s="9">
        <f>IFERROR(VLOOKUP(Tabla1[[#This Row],[FECHA]],'SIMIT CON RES'!A:D,3,FALSE),0)</f>
        <v>0</v>
      </c>
      <c r="K1762">
        <f>IFERROR(VLOOKUP(Tabla1[[#This Row],[FECHA]],'SIMIT SIN RES'!A:D,4,FALSE),0)</f>
        <v>0</v>
      </c>
      <c r="L1762" s="9">
        <f>IFERROR(VLOOKUP(Tabla1[[#This Row],[FECHA]],'SIMIT SIN RES'!A:D,3,FALSE),0)</f>
        <v>0</v>
      </c>
      <c r="M1762" s="5">
        <f>IFERROR(VLOOKUP(Tabla1[[#This Row],[FECHA]],'RECAUDOS DE COMPARENDOS'!A:D,4,FALSE),0)</f>
        <v>1</v>
      </c>
      <c r="N1762" s="9">
        <f>IFERROR(VLOOKUP(Tabla1[[#This Row],[FECHA]],'RECAUDOS DE COMPARENDOS'!A:D,3,FALSE),0)</f>
        <v>115653</v>
      </c>
      <c r="O1762" s="5">
        <f>IFERROR(VLOOKUP(Tabla1[[#This Row],[FECHA]],'RECAUDOS DE RESOLUCIONES'!A:D,4,FALSE),0)</f>
        <v>0</v>
      </c>
      <c r="P1762" s="9">
        <f>IFERROR(VLOOKUP(Tabla1[[#This Row],[FECHA]],'RECAUDOS DE RESOLUCIONES'!A:D,3,FALSE),0)</f>
        <v>0</v>
      </c>
      <c r="Q176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1762" s="9">
        <f>Tabla1[V. COMPARENDOS]-(Tabla1[V. EXONERACIONES]+Tabla1[[#This Row],[V. SIMIT CON RESOLUCION]]+Tabla1[[#This Row],[V. SIMIT SIN RESOLUCION]]+Tabla1[[#This Row],[V. RECAUDOS COMPARENDOS]]+Tabla1[[#This Row],[V. RECAUDOS RESOLUCIONES]])</f>
        <v>867400</v>
      </c>
      <c r="S1762" s="11">
        <f>IFERROR(VLOOKUP(Tabla1[[#This Row],[FECHA]],'RECAUDOS LOCALES'!A:D,4,FALSE),0)</f>
        <v>2</v>
      </c>
      <c r="T1762" s="9">
        <f>IFERROR(VLOOKUP(Tabla1[[#This Row],[FECHA]],'RECAUDOS LOCALES'!A:D,3,FALSE),0)</f>
        <v>144255</v>
      </c>
      <c r="U1762" s="11">
        <f>IFERROR(VLOOKUP(Tabla1[[#This Row],[FECHA]],'RECAUDOS EXTERNOS'!A:D,4,FALSE),0)</f>
        <v>7</v>
      </c>
      <c r="V1762" s="9">
        <f>IFERROR(VLOOKUP(Tabla1[[#This Row],[FECHA]],'RECAUDOS EXTERNOS'!A:D,3,FALSE),0)</f>
        <v>1488300</v>
      </c>
    </row>
    <row r="1763" spans="1:22" x14ac:dyDescent="0.25">
      <c r="A1763" s="1">
        <v>39322</v>
      </c>
      <c r="B1763" s="3" t="s">
        <v>2</v>
      </c>
      <c r="C1763" s="2">
        <v>39295</v>
      </c>
      <c r="D1763" s="5">
        <f>YEAR(Tabla1[[#This Row],[FECHA]])</f>
        <v>2007</v>
      </c>
      <c r="E1763" s="5">
        <f>IFERROR(VLOOKUP(Tabla1[[#This Row],[FECHA]],'COMPARENDOS TOTALES'!A:D,4,FALSE),0)</f>
        <v>8</v>
      </c>
      <c r="F1763" s="9">
        <f>IFERROR(VLOOKUP(Tabla1[[#This Row],[FECHA]],'COMPARENDOS TOTALES'!A:D,3,FALSE),0)</f>
        <v>2602200</v>
      </c>
      <c r="G1763" s="5">
        <f>IFERROR(VLOOKUP(Tabla1[[#This Row],[FECHA]],EXONERACIONES!A:D,4,FALSE),0)</f>
        <v>3</v>
      </c>
      <c r="H1763" s="9">
        <f>IFERROR(VLOOKUP(Tabla1[[#This Row],[FECHA]],EXONERACIONES!A:D,3,FALSE),0)</f>
        <v>867400</v>
      </c>
      <c r="I1763" s="5">
        <f>IFERROR(VLOOKUP(Tabla1[[#This Row],[FECHA]],'SIMIT CON RES'!A:D,4,FALSE),0)</f>
        <v>0</v>
      </c>
      <c r="J1763" s="9">
        <f>IFERROR(VLOOKUP(Tabla1[[#This Row],[FECHA]],'SIMIT CON RES'!A:D,3,FALSE),0)</f>
        <v>0</v>
      </c>
      <c r="K1763">
        <f>IFERROR(VLOOKUP(Tabla1[[#This Row],[FECHA]],'SIMIT SIN RES'!A:D,4,FALSE),0)</f>
        <v>0</v>
      </c>
      <c r="L1763" s="9">
        <f>IFERROR(VLOOKUP(Tabla1[[#This Row],[FECHA]],'SIMIT SIN RES'!A:D,3,FALSE),0)</f>
        <v>0</v>
      </c>
      <c r="M1763" s="5">
        <f>IFERROR(VLOOKUP(Tabla1[[#This Row],[FECHA]],'RECAUDOS DE COMPARENDOS'!A:D,4,FALSE),0)</f>
        <v>1</v>
      </c>
      <c r="N1763" s="9">
        <f>IFERROR(VLOOKUP(Tabla1[[#This Row],[FECHA]],'RECAUDOS DE COMPARENDOS'!A:D,3,FALSE),0)</f>
        <v>433700</v>
      </c>
      <c r="O1763" s="5">
        <f>IFERROR(VLOOKUP(Tabla1[[#This Row],[FECHA]],'RECAUDOS DE RESOLUCIONES'!A:D,4,FALSE),0)</f>
        <v>0</v>
      </c>
      <c r="P1763" s="9">
        <f>IFERROR(VLOOKUP(Tabla1[[#This Row],[FECHA]],'RECAUDOS DE RESOLUCIONES'!A:D,3,FALSE),0)</f>
        <v>0</v>
      </c>
      <c r="Q176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1763" s="9">
        <f>Tabla1[V. COMPARENDOS]-(Tabla1[V. EXONERACIONES]+Tabla1[[#This Row],[V. SIMIT CON RESOLUCION]]+Tabla1[[#This Row],[V. SIMIT SIN RESOLUCION]]+Tabla1[[#This Row],[V. RECAUDOS COMPARENDOS]]+Tabla1[[#This Row],[V. RECAUDOS RESOLUCIONES]])</f>
        <v>1301100</v>
      </c>
      <c r="S1763" s="11">
        <f>IFERROR(VLOOKUP(Tabla1[[#This Row],[FECHA]],'RECAUDOS LOCALES'!A:D,4,FALSE),0)</f>
        <v>3</v>
      </c>
      <c r="T1763" s="9">
        <f>IFERROR(VLOOKUP(Tabla1[[#This Row],[FECHA]],'RECAUDOS LOCALES'!A:D,3,FALSE),0)</f>
        <v>242474</v>
      </c>
      <c r="U1763" s="11">
        <f>IFERROR(VLOOKUP(Tabla1[[#This Row],[FECHA]],'RECAUDOS EXTERNOS'!A:D,4,FALSE),0)</f>
        <v>3</v>
      </c>
      <c r="V1763" s="9">
        <f>IFERROR(VLOOKUP(Tabla1[[#This Row],[FECHA]],'RECAUDOS EXTERNOS'!A:D,3,FALSE),0)</f>
        <v>470753</v>
      </c>
    </row>
    <row r="1764" spans="1:22" x14ac:dyDescent="0.25">
      <c r="A1764" s="1">
        <v>39323</v>
      </c>
      <c r="B1764" s="3" t="s">
        <v>3</v>
      </c>
      <c r="C1764" s="2">
        <v>39295</v>
      </c>
      <c r="D1764" s="5">
        <f>YEAR(Tabla1[[#This Row],[FECHA]])</f>
        <v>2007</v>
      </c>
      <c r="E1764" s="5">
        <f>IFERROR(VLOOKUP(Tabla1[[#This Row],[FECHA]],'COMPARENDOS TOTALES'!A:D,4,FALSE),0)</f>
        <v>11</v>
      </c>
      <c r="F1764" s="9">
        <f>IFERROR(VLOOKUP(Tabla1[[#This Row],[FECHA]],'COMPARENDOS TOTALES'!A:D,3,FALSE),0)</f>
        <v>3585253</v>
      </c>
      <c r="G1764" s="5">
        <f>IFERROR(VLOOKUP(Tabla1[[#This Row],[FECHA]],EXONERACIONES!A:D,4,FALSE),0)</f>
        <v>7</v>
      </c>
      <c r="H1764" s="9">
        <f>IFERROR(VLOOKUP(Tabla1[[#This Row],[FECHA]],EXONERACIONES!A:D,3,FALSE),0)</f>
        <v>2168500</v>
      </c>
      <c r="I1764" s="5">
        <f>IFERROR(VLOOKUP(Tabla1[[#This Row],[FECHA]],'SIMIT CON RES'!A:D,4,FALSE),0)</f>
        <v>0</v>
      </c>
      <c r="J1764" s="9">
        <f>IFERROR(VLOOKUP(Tabla1[[#This Row],[FECHA]],'SIMIT CON RES'!A:D,3,FALSE),0)</f>
        <v>0</v>
      </c>
      <c r="K1764">
        <f>IFERROR(VLOOKUP(Tabla1[[#This Row],[FECHA]],'SIMIT SIN RES'!A:D,4,FALSE),0)</f>
        <v>0</v>
      </c>
      <c r="L1764" s="9">
        <f>IFERROR(VLOOKUP(Tabla1[[#This Row],[FECHA]],'SIMIT SIN RES'!A:D,3,FALSE),0)</f>
        <v>0</v>
      </c>
      <c r="M1764" s="5">
        <f>IFERROR(VLOOKUP(Tabla1[[#This Row],[FECHA]],'RECAUDOS DE COMPARENDOS'!A:D,4,FALSE),0)</f>
        <v>2</v>
      </c>
      <c r="N1764" s="9">
        <f>IFERROR(VLOOKUP(Tabla1[[#This Row],[FECHA]],'RECAUDOS DE COMPARENDOS'!A:D,3,FALSE),0)</f>
        <v>867400</v>
      </c>
      <c r="O1764" s="5">
        <f>IFERROR(VLOOKUP(Tabla1[[#This Row],[FECHA]],'RECAUDOS DE RESOLUCIONES'!A:D,4,FALSE),0)</f>
        <v>0</v>
      </c>
      <c r="P1764" s="9">
        <f>IFERROR(VLOOKUP(Tabla1[[#This Row],[FECHA]],'RECAUDOS DE RESOLUCIONES'!A:D,3,FALSE),0)</f>
        <v>0</v>
      </c>
      <c r="Q176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1764" s="9">
        <f>Tabla1[V. COMPARENDOS]-(Tabla1[V. EXONERACIONES]+Tabla1[[#This Row],[V. SIMIT CON RESOLUCION]]+Tabla1[[#This Row],[V. SIMIT SIN RESOLUCION]]+Tabla1[[#This Row],[V. RECAUDOS COMPARENDOS]]+Tabla1[[#This Row],[V. RECAUDOS RESOLUCIONES]])</f>
        <v>549353</v>
      </c>
      <c r="S1764" s="11">
        <f>IFERROR(VLOOKUP(Tabla1[[#This Row],[FECHA]],'RECAUDOS LOCALES'!A:D,4,FALSE),0)</f>
        <v>1</v>
      </c>
      <c r="T1764" s="9">
        <f>IFERROR(VLOOKUP(Tabla1[[#This Row],[FECHA]],'RECAUDOS LOCALES'!A:D,3,FALSE),0)</f>
        <v>115900</v>
      </c>
      <c r="U1764" s="11">
        <f>IFERROR(VLOOKUP(Tabla1[[#This Row],[FECHA]],'RECAUDOS EXTERNOS'!A:D,4,FALSE),0)</f>
        <v>9</v>
      </c>
      <c r="V1764" s="9">
        <f>IFERROR(VLOOKUP(Tabla1[[#This Row],[FECHA]],'RECAUDOS EXTERNOS'!A:D,3,FALSE),0)</f>
        <v>2266525</v>
      </c>
    </row>
    <row r="1765" spans="1:22" x14ac:dyDescent="0.25">
      <c r="A1765" s="1">
        <v>39324</v>
      </c>
      <c r="B1765" s="3" t="s">
        <v>6</v>
      </c>
      <c r="C1765" s="2">
        <v>39295</v>
      </c>
      <c r="D1765" s="5">
        <f>YEAR(Tabla1[[#This Row],[FECHA]])</f>
        <v>2007</v>
      </c>
      <c r="E1765" s="5">
        <f>IFERROR(VLOOKUP(Tabla1[[#This Row],[FECHA]],'COMPARENDOS TOTALES'!A:D,4,FALSE),0)</f>
        <v>13</v>
      </c>
      <c r="F1765" s="9">
        <f>IFERROR(VLOOKUP(Tabla1[[#This Row],[FECHA]],'COMPARENDOS TOTALES'!A:D,3,FALSE),0)</f>
        <v>2616657</v>
      </c>
      <c r="G1765" s="5">
        <f>IFERROR(VLOOKUP(Tabla1[[#This Row],[FECHA]],EXONERACIONES!A:D,4,FALSE),0)</f>
        <v>7</v>
      </c>
      <c r="H1765" s="9">
        <f>IFERROR(VLOOKUP(Tabla1[[#This Row],[FECHA]],EXONERACIONES!A:D,3,FALSE),0)</f>
        <v>1633603</v>
      </c>
      <c r="I1765" s="5">
        <f>IFERROR(VLOOKUP(Tabla1[[#This Row],[FECHA]],'SIMIT CON RES'!A:D,4,FALSE),0)</f>
        <v>0</v>
      </c>
      <c r="J1765" s="9">
        <f>IFERROR(VLOOKUP(Tabla1[[#This Row],[FECHA]],'SIMIT CON RES'!A:D,3,FALSE),0)</f>
        <v>0</v>
      </c>
      <c r="K1765">
        <f>IFERROR(VLOOKUP(Tabla1[[#This Row],[FECHA]],'SIMIT SIN RES'!A:D,4,FALSE),0)</f>
        <v>0</v>
      </c>
      <c r="L1765" s="9">
        <f>IFERROR(VLOOKUP(Tabla1[[#This Row],[FECHA]],'SIMIT SIN RES'!A:D,3,FALSE),0)</f>
        <v>0</v>
      </c>
      <c r="M1765" s="5">
        <f>IFERROR(VLOOKUP(Tabla1[[#This Row],[FECHA]],'RECAUDOS DE COMPARENDOS'!A:D,4,FALSE),0)</f>
        <v>1</v>
      </c>
      <c r="N1765" s="9">
        <f>IFERROR(VLOOKUP(Tabla1[[#This Row],[FECHA]],'RECAUDOS DE COMPARENDOS'!A:D,3,FALSE),0)</f>
        <v>216850</v>
      </c>
      <c r="O1765" s="5">
        <f>IFERROR(VLOOKUP(Tabla1[[#This Row],[FECHA]],'RECAUDOS DE RESOLUCIONES'!A:D,4,FALSE),0)</f>
        <v>0</v>
      </c>
      <c r="P1765" s="9">
        <f>IFERROR(VLOOKUP(Tabla1[[#This Row],[FECHA]],'RECAUDOS DE RESOLUCIONES'!A:D,3,FALSE),0)</f>
        <v>0</v>
      </c>
      <c r="Q176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1765" s="9">
        <f>Tabla1[V. COMPARENDOS]-(Tabla1[V. EXONERACIONES]+Tabla1[[#This Row],[V. SIMIT CON RESOLUCION]]+Tabla1[[#This Row],[V. SIMIT SIN RESOLUCION]]+Tabla1[[#This Row],[V. RECAUDOS COMPARENDOS]]+Tabla1[[#This Row],[V. RECAUDOS RESOLUCIONES]])</f>
        <v>766204</v>
      </c>
      <c r="S1765" s="11">
        <f>IFERROR(VLOOKUP(Tabla1[[#This Row],[FECHA]],'RECAUDOS LOCALES'!A:D,4,FALSE),0)</f>
        <v>0</v>
      </c>
      <c r="T1765" s="9">
        <f>IFERROR(VLOOKUP(Tabla1[[#This Row],[FECHA]],'RECAUDOS LOCALES'!A:D,3,FALSE),0)</f>
        <v>0</v>
      </c>
      <c r="U1765" s="11">
        <f>IFERROR(VLOOKUP(Tabla1[[#This Row],[FECHA]],'RECAUDOS EXTERNOS'!A:D,4,FALSE),0)</f>
        <v>9</v>
      </c>
      <c r="V1765" s="9">
        <f>IFERROR(VLOOKUP(Tabla1[[#This Row],[FECHA]],'RECAUDOS EXTERNOS'!A:D,3,FALSE),0)</f>
        <v>2104235</v>
      </c>
    </row>
    <row r="1766" spans="1:22" x14ac:dyDescent="0.25">
      <c r="A1766" s="1">
        <v>39325</v>
      </c>
      <c r="B1766" s="3" t="s">
        <v>0</v>
      </c>
      <c r="C1766" s="2">
        <v>39295</v>
      </c>
      <c r="D1766" s="5">
        <f>YEAR(Tabla1[[#This Row],[FECHA]])</f>
        <v>2007</v>
      </c>
      <c r="E1766" s="5">
        <f>IFERROR(VLOOKUP(Tabla1[[#This Row],[FECHA]],'COMPARENDOS TOTALES'!A:D,4,FALSE),0)</f>
        <v>5</v>
      </c>
      <c r="F1766" s="9">
        <f>IFERROR(VLOOKUP(Tabla1[[#This Row],[FECHA]],'COMPARENDOS TOTALES'!A:D,3,FALSE),0)</f>
        <v>1098706</v>
      </c>
      <c r="G1766" s="5">
        <f>IFERROR(VLOOKUP(Tabla1[[#This Row],[FECHA]],EXONERACIONES!A:D,4,FALSE),0)</f>
        <v>2</v>
      </c>
      <c r="H1766" s="9">
        <f>IFERROR(VLOOKUP(Tabla1[[#This Row],[FECHA]],EXONERACIONES!A:D,3,FALSE),0)</f>
        <v>433700</v>
      </c>
      <c r="I1766" s="5">
        <f>IFERROR(VLOOKUP(Tabla1[[#This Row],[FECHA]],'SIMIT CON RES'!A:D,4,FALSE),0)</f>
        <v>0</v>
      </c>
      <c r="J1766" s="9">
        <f>IFERROR(VLOOKUP(Tabla1[[#This Row],[FECHA]],'SIMIT CON RES'!A:D,3,FALSE),0)</f>
        <v>0</v>
      </c>
      <c r="K1766">
        <f>IFERROR(VLOOKUP(Tabla1[[#This Row],[FECHA]],'SIMIT SIN RES'!A:D,4,FALSE),0)</f>
        <v>0</v>
      </c>
      <c r="L1766" s="9">
        <f>IFERROR(VLOOKUP(Tabla1[[#This Row],[FECHA]],'SIMIT SIN RES'!A:D,3,FALSE),0)</f>
        <v>0</v>
      </c>
      <c r="M1766" s="5">
        <f>IFERROR(VLOOKUP(Tabla1[[#This Row],[FECHA]],'RECAUDOS DE COMPARENDOS'!A:D,4,FALSE),0)</f>
        <v>1</v>
      </c>
      <c r="N1766" s="9">
        <f>IFERROR(VLOOKUP(Tabla1[[#This Row],[FECHA]],'RECAUDOS DE COMPARENDOS'!A:D,3,FALSE),0)</f>
        <v>115653</v>
      </c>
      <c r="O1766" s="5">
        <f>IFERROR(VLOOKUP(Tabla1[[#This Row],[FECHA]],'RECAUDOS DE RESOLUCIONES'!A:D,4,FALSE),0)</f>
        <v>0</v>
      </c>
      <c r="P1766" s="9">
        <f>IFERROR(VLOOKUP(Tabla1[[#This Row],[FECHA]],'RECAUDOS DE RESOLUCIONES'!A:D,3,FALSE),0)</f>
        <v>0</v>
      </c>
      <c r="Q176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1766" s="9">
        <f>Tabla1[V. COMPARENDOS]-(Tabla1[V. EXONERACIONES]+Tabla1[[#This Row],[V. SIMIT CON RESOLUCION]]+Tabla1[[#This Row],[V. SIMIT SIN RESOLUCION]]+Tabla1[[#This Row],[V. RECAUDOS COMPARENDOS]]+Tabla1[[#This Row],[V. RECAUDOS RESOLUCIONES]])</f>
        <v>549353</v>
      </c>
      <c r="S1766" s="11">
        <f>IFERROR(VLOOKUP(Tabla1[[#This Row],[FECHA]],'RECAUDOS LOCALES'!A:D,4,FALSE),0)</f>
        <v>3</v>
      </c>
      <c r="T1766" s="9">
        <f>IFERROR(VLOOKUP(Tabla1[[#This Row],[FECHA]],'RECAUDOS LOCALES'!A:D,3,FALSE),0)</f>
        <v>262700</v>
      </c>
      <c r="U1766" s="11">
        <f>IFERROR(VLOOKUP(Tabla1[[#This Row],[FECHA]],'RECAUDOS EXTERNOS'!A:D,4,FALSE),0)</f>
        <v>4</v>
      </c>
      <c r="V1766" s="9">
        <f>IFERROR(VLOOKUP(Tabla1[[#This Row],[FECHA]],'RECAUDOS EXTERNOS'!A:D,3,FALSE),0)</f>
        <v>834000</v>
      </c>
    </row>
    <row r="1767" spans="1:22" x14ac:dyDescent="0.25">
      <c r="A1767" s="1">
        <v>39326</v>
      </c>
      <c r="B1767" s="3" t="s">
        <v>5</v>
      </c>
      <c r="C1767" s="2">
        <v>39326</v>
      </c>
      <c r="D1767" s="5">
        <f>YEAR(Tabla1[[#This Row],[FECHA]])</f>
        <v>2007</v>
      </c>
      <c r="E1767" s="5">
        <f>IFERROR(VLOOKUP(Tabla1[[#This Row],[FECHA]],'COMPARENDOS TOTALES'!A:D,4,FALSE),0)</f>
        <v>12</v>
      </c>
      <c r="F1767" s="9">
        <f>IFERROR(VLOOKUP(Tabla1[[#This Row],[FECHA]],'COMPARENDOS TOTALES'!A:D,3,FALSE),0)</f>
        <v>2934703</v>
      </c>
      <c r="G1767" s="5">
        <f>IFERROR(VLOOKUP(Tabla1[[#This Row],[FECHA]],EXONERACIONES!A:D,4,FALSE),0)</f>
        <v>7</v>
      </c>
      <c r="H1767" s="9">
        <f>IFERROR(VLOOKUP(Tabla1[[#This Row],[FECHA]],EXONERACIONES!A:D,3,FALSE),0)</f>
        <v>1850453</v>
      </c>
      <c r="I1767" s="5">
        <f>IFERROR(VLOOKUP(Tabla1[[#This Row],[FECHA]],'SIMIT CON RES'!A:D,4,FALSE),0)</f>
        <v>0</v>
      </c>
      <c r="J1767" s="9">
        <f>IFERROR(VLOOKUP(Tabla1[[#This Row],[FECHA]],'SIMIT CON RES'!A:D,3,FALSE),0)</f>
        <v>0</v>
      </c>
      <c r="K1767">
        <f>IFERROR(VLOOKUP(Tabla1[[#This Row],[FECHA]],'SIMIT SIN RES'!A:D,4,FALSE),0)</f>
        <v>0</v>
      </c>
      <c r="L1767" s="9">
        <f>IFERROR(VLOOKUP(Tabla1[[#This Row],[FECHA]],'SIMIT SIN RES'!A:D,3,FALSE),0)</f>
        <v>0</v>
      </c>
      <c r="M1767" s="5">
        <f>IFERROR(VLOOKUP(Tabla1[[#This Row],[FECHA]],'RECAUDOS DE COMPARENDOS'!A:D,4,FALSE),0)</f>
        <v>0</v>
      </c>
      <c r="N1767" s="9">
        <f>IFERROR(VLOOKUP(Tabla1[[#This Row],[FECHA]],'RECAUDOS DE COMPARENDOS'!A:D,3,FALSE),0)</f>
        <v>0</v>
      </c>
      <c r="O1767" s="5">
        <f>IFERROR(VLOOKUP(Tabla1[[#This Row],[FECHA]],'RECAUDOS DE RESOLUCIONES'!A:D,4,FALSE),0)</f>
        <v>0</v>
      </c>
      <c r="P1767" s="9">
        <f>IFERROR(VLOOKUP(Tabla1[[#This Row],[FECHA]],'RECAUDOS DE RESOLUCIONES'!A:D,3,FALSE),0)</f>
        <v>0</v>
      </c>
      <c r="Q176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1767" s="9">
        <f>Tabla1[V. COMPARENDOS]-(Tabla1[V. EXONERACIONES]+Tabla1[[#This Row],[V. SIMIT CON RESOLUCION]]+Tabla1[[#This Row],[V. SIMIT SIN RESOLUCION]]+Tabla1[[#This Row],[V. RECAUDOS COMPARENDOS]]+Tabla1[[#This Row],[V. RECAUDOS RESOLUCIONES]])</f>
        <v>1084250</v>
      </c>
      <c r="S1767" s="11">
        <f>IFERROR(VLOOKUP(Tabla1[[#This Row],[FECHA]],'RECAUDOS LOCALES'!A:D,4,FALSE),0)</f>
        <v>0</v>
      </c>
      <c r="T1767" s="9">
        <f>IFERROR(VLOOKUP(Tabla1[[#This Row],[FECHA]],'RECAUDOS LOCALES'!A:D,3,FALSE),0)</f>
        <v>0</v>
      </c>
      <c r="U1767" s="11">
        <f>IFERROR(VLOOKUP(Tabla1[[#This Row],[FECHA]],'RECAUDOS EXTERNOS'!A:D,4,FALSE),0)</f>
        <v>0</v>
      </c>
      <c r="V1767" s="9">
        <f>IFERROR(VLOOKUP(Tabla1[[#This Row],[FECHA]],'RECAUDOS EXTERNOS'!A:D,3,FALSE),0)</f>
        <v>0</v>
      </c>
    </row>
    <row r="1768" spans="1:22" x14ac:dyDescent="0.25">
      <c r="A1768" s="1">
        <v>39327</v>
      </c>
      <c r="B1768" s="3" t="s">
        <v>4</v>
      </c>
      <c r="C1768" s="2">
        <v>39326</v>
      </c>
      <c r="D1768" s="5">
        <f>YEAR(Tabla1[[#This Row],[FECHA]])</f>
        <v>2007</v>
      </c>
      <c r="E1768" s="5">
        <f>IFERROR(VLOOKUP(Tabla1[[#This Row],[FECHA]],'COMPARENDOS TOTALES'!A:D,4,FALSE),0)</f>
        <v>18</v>
      </c>
      <c r="F1768" s="9">
        <f>IFERROR(VLOOKUP(Tabla1[[#This Row],[FECHA]],'COMPARENDOS TOTALES'!A:D,3,FALSE),0)</f>
        <v>4264715</v>
      </c>
      <c r="G1768" s="5">
        <f>IFERROR(VLOOKUP(Tabla1[[#This Row],[FECHA]],EXONERACIONES!A:D,4,FALSE),0)</f>
        <v>7</v>
      </c>
      <c r="H1768" s="9">
        <f>IFERROR(VLOOKUP(Tabla1[[#This Row],[FECHA]],EXONERACIONES!A:D,3,FALSE),0)</f>
        <v>1749256</v>
      </c>
      <c r="I1768" s="5">
        <f>IFERROR(VLOOKUP(Tabla1[[#This Row],[FECHA]],'SIMIT CON RES'!A:D,4,FALSE),0)</f>
        <v>1</v>
      </c>
      <c r="J1768" s="9">
        <f>IFERROR(VLOOKUP(Tabla1[[#This Row],[FECHA]],'SIMIT CON RES'!A:D,3,FALSE),0)</f>
        <v>433700</v>
      </c>
      <c r="K1768">
        <f>IFERROR(VLOOKUP(Tabla1[[#This Row],[FECHA]],'SIMIT SIN RES'!A:D,4,FALSE),0)</f>
        <v>0</v>
      </c>
      <c r="L1768" s="9">
        <f>IFERROR(VLOOKUP(Tabla1[[#This Row],[FECHA]],'SIMIT SIN RES'!A:D,3,FALSE),0)</f>
        <v>0</v>
      </c>
      <c r="M1768" s="5">
        <f>IFERROR(VLOOKUP(Tabla1[[#This Row],[FECHA]],'RECAUDOS DE COMPARENDOS'!A:D,4,FALSE),0)</f>
        <v>3</v>
      </c>
      <c r="N1768" s="9">
        <f>IFERROR(VLOOKUP(Tabla1[[#This Row],[FECHA]],'RECAUDOS DE COMPARENDOS'!A:D,3,FALSE),0)</f>
        <v>448156</v>
      </c>
      <c r="O1768" s="5">
        <f>IFERROR(VLOOKUP(Tabla1[[#This Row],[FECHA]],'RECAUDOS DE RESOLUCIONES'!A:D,4,FALSE),0)</f>
        <v>0</v>
      </c>
      <c r="P1768" s="9">
        <f>IFERROR(VLOOKUP(Tabla1[[#This Row],[FECHA]],'RECAUDOS DE RESOLUCIONES'!A:D,3,FALSE),0)</f>
        <v>0</v>
      </c>
      <c r="Q176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7</v>
      </c>
      <c r="R1768" s="9">
        <f>Tabla1[V. COMPARENDOS]-(Tabla1[V. EXONERACIONES]+Tabla1[[#This Row],[V. SIMIT CON RESOLUCION]]+Tabla1[[#This Row],[V. SIMIT SIN RESOLUCION]]+Tabla1[[#This Row],[V. RECAUDOS COMPARENDOS]]+Tabla1[[#This Row],[V. RECAUDOS RESOLUCIONES]])</f>
        <v>1633603</v>
      </c>
      <c r="S1768" s="11">
        <f>IFERROR(VLOOKUP(Tabla1[[#This Row],[FECHA]],'RECAUDOS LOCALES'!A:D,4,FALSE),0)</f>
        <v>0</v>
      </c>
      <c r="T1768" s="9">
        <f>IFERROR(VLOOKUP(Tabla1[[#This Row],[FECHA]],'RECAUDOS LOCALES'!A:D,3,FALSE),0)</f>
        <v>0</v>
      </c>
      <c r="U1768" s="11">
        <f>IFERROR(VLOOKUP(Tabla1[[#This Row],[FECHA]],'RECAUDOS EXTERNOS'!A:D,4,FALSE),0)</f>
        <v>0</v>
      </c>
      <c r="V1768" s="9">
        <f>IFERROR(VLOOKUP(Tabla1[[#This Row],[FECHA]],'RECAUDOS EXTERNOS'!A:D,3,FALSE),0)</f>
        <v>0</v>
      </c>
    </row>
    <row r="1769" spans="1:22" x14ac:dyDescent="0.25">
      <c r="A1769" s="1">
        <v>39328</v>
      </c>
      <c r="B1769" s="3" t="s">
        <v>1</v>
      </c>
      <c r="C1769" s="2">
        <v>39326</v>
      </c>
      <c r="D1769" s="5">
        <f>YEAR(Tabla1[[#This Row],[FECHA]])</f>
        <v>2007</v>
      </c>
      <c r="E1769" s="5">
        <f>IFERROR(VLOOKUP(Tabla1[[#This Row],[FECHA]],'COMPARENDOS TOTALES'!A:D,4,FALSE),0)</f>
        <v>1</v>
      </c>
      <c r="F1769" s="9">
        <f>IFERROR(VLOOKUP(Tabla1[[#This Row],[FECHA]],'COMPARENDOS TOTALES'!A:D,3,FALSE),0)</f>
        <v>433700</v>
      </c>
      <c r="G1769" s="5">
        <f>IFERROR(VLOOKUP(Tabla1[[#This Row],[FECHA]],EXONERACIONES!A:D,4,FALSE),0)</f>
        <v>0</v>
      </c>
      <c r="H1769" s="9">
        <f>IFERROR(VLOOKUP(Tabla1[[#This Row],[FECHA]],EXONERACIONES!A:D,3,FALSE),0)</f>
        <v>0</v>
      </c>
      <c r="I1769" s="5">
        <f>IFERROR(VLOOKUP(Tabla1[[#This Row],[FECHA]],'SIMIT CON RES'!A:D,4,FALSE),0)</f>
        <v>0</v>
      </c>
      <c r="J1769" s="9">
        <f>IFERROR(VLOOKUP(Tabla1[[#This Row],[FECHA]],'SIMIT CON RES'!A:D,3,FALSE),0)</f>
        <v>0</v>
      </c>
      <c r="K1769">
        <f>IFERROR(VLOOKUP(Tabla1[[#This Row],[FECHA]],'SIMIT SIN RES'!A:D,4,FALSE),0)</f>
        <v>0</v>
      </c>
      <c r="L1769" s="9">
        <f>IFERROR(VLOOKUP(Tabla1[[#This Row],[FECHA]],'SIMIT SIN RES'!A:D,3,FALSE),0)</f>
        <v>0</v>
      </c>
      <c r="M1769" s="5">
        <f>IFERROR(VLOOKUP(Tabla1[[#This Row],[FECHA]],'RECAUDOS DE COMPARENDOS'!A:D,4,FALSE),0)</f>
        <v>0</v>
      </c>
      <c r="N1769" s="9">
        <f>IFERROR(VLOOKUP(Tabla1[[#This Row],[FECHA]],'RECAUDOS DE COMPARENDOS'!A:D,3,FALSE),0)</f>
        <v>0</v>
      </c>
      <c r="O1769" s="5">
        <f>IFERROR(VLOOKUP(Tabla1[[#This Row],[FECHA]],'RECAUDOS DE RESOLUCIONES'!A:D,4,FALSE),0)</f>
        <v>0</v>
      </c>
      <c r="P1769" s="9">
        <f>IFERROR(VLOOKUP(Tabla1[[#This Row],[FECHA]],'RECAUDOS DE RESOLUCIONES'!A:D,3,FALSE),0)</f>
        <v>0</v>
      </c>
      <c r="Q176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1769" s="9">
        <f>Tabla1[V. COMPARENDOS]-(Tabla1[V. EXONERACIONES]+Tabla1[[#This Row],[V. SIMIT CON RESOLUCION]]+Tabla1[[#This Row],[V. SIMIT SIN RESOLUCION]]+Tabla1[[#This Row],[V. RECAUDOS COMPARENDOS]]+Tabla1[[#This Row],[V. RECAUDOS RESOLUCIONES]])</f>
        <v>433700</v>
      </c>
      <c r="S1769" s="11">
        <f>IFERROR(VLOOKUP(Tabla1[[#This Row],[FECHA]],'RECAUDOS LOCALES'!A:D,4,FALSE),0)</f>
        <v>8</v>
      </c>
      <c r="T1769" s="9">
        <f>IFERROR(VLOOKUP(Tabla1[[#This Row],[FECHA]],'RECAUDOS LOCALES'!A:D,3,FALSE),0)</f>
        <v>562200</v>
      </c>
      <c r="U1769" s="11">
        <f>IFERROR(VLOOKUP(Tabla1[[#This Row],[FECHA]],'RECAUDOS EXTERNOS'!A:D,4,FALSE),0)</f>
        <v>15</v>
      </c>
      <c r="V1769" s="9">
        <f>IFERROR(VLOOKUP(Tabla1[[#This Row],[FECHA]],'RECAUDOS EXTERNOS'!A:D,3,FALSE),0)</f>
        <v>3344833</v>
      </c>
    </row>
    <row r="1770" spans="1:22" x14ac:dyDescent="0.25">
      <c r="A1770" s="1">
        <v>39329</v>
      </c>
      <c r="B1770" s="3" t="s">
        <v>2</v>
      </c>
      <c r="C1770" s="2">
        <v>39326</v>
      </c>
      <c r="D1770" s="5">
        <f>YEAR(Tabla1[[#This Row],[FECHA]])</f>
        <v>2007</v>
      </c>
      <c r="E1770" s="5">
        <f>IFERROR(VLOOKUP(Tabla1[[#This Row],[FECHA]],'COMPARENDOS TOTALES'!A:D,4,FALSE),0)</f>
        <v>3</v>
      </c>
      <c r="F1770" s="9">
        <f>IFERROR(VLOOKUP(Tabla1[[#This Row],[FECHA]],'COMPARENDOS TOTALES'!A:D,3,FALSE),0)</f>
        <v>983053</v>
      </c>
      <c r="G1770" s="5">
        <f>IFERROR(VLOOKUP(Tabla1[[#This Row],[FECHA]],EXONERACIONES!A:D,4,FALSE),0)</f>
        <v>1</v>
      </c>
      <c r="H1770" s="9">
        <f>IFERROR(VLOOKUP(Tabla1[[#This Row],[FECHA]],EXONERACIONES!A:D,3,FALSE),0)</f>
        <v>433700</v>
      </c>
      <c r="I1770" s="5">
        <f>IFERROR(VLOOKUP(Tabla1[[#This Row],[FECHA]],'SIMIT CON RES'!A:D,4,FALSE),0)</f>
        <v>0</v>
      </c>
      <c r="J1770" s="9">
        <f>IFERROR(VLOOKUP(Tabla1[[#This Row],[FECHA]],'SIMIT CON RES'!A:D,3,FALSE),0)</f>
        <v>0</v>
      </c>
      <c r="K1770">
        <f>IFERROR(VLOOKUP(Tabla1[[#This Row],[FECHA]],'SIMIT SIN RES'!A:D,4,FALSE),0)</f>
        <v>0</v>
      </c>
      <c r="L1770" s="9">
        <f>IFERROR(VLOOKUP(Tabla1[[#This Row],[FECHA]],'SIMIT SIN RES'!A:D,3,FALSE),0)</f>
        <v>0</v>
      </c>
      <c r="M1770" s="5">
        <f>IFERROR(VLOOKUP(Tabla1[[#This Row],[FECHA]],'RECAUDOS DE COMPARENDOS'!A:D,4,FALSE),0)</f>
        <v>0</v>
      </c>
      <c r="N1770" s="9">
        <f>IFERROR(VLOOKUP(Tabla1[[#This Row],[FECHA]],'RECAUDOS DE COMPARENDOS'!A:D,3,FALSE),0)</f>
        <v>0</v>
      </c>
      <c r="O1770" s="5">
        <f>IFERROR(VLOOKUP(Tabla1[[#This Row],[FECHA]],'RECAUDOS DE RESOLUCIONES'!A:D,4,FALSE),0)</f>
        <v>0</v>
      </c>
      <c r="P1770" s="9">
        <f>IFERROR(VLOOKUP(Tabla1[[#This Row],[FECHA]],'RECAUDOS DE RESOLUCIONES'!A:D,3,FALSE),0)</f>
        <v>0</v>
      </c>
      <c r="Q177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1770" s="9">
        <f>Tabla1[V. COMPARENDOS]-(Tabla1[V. EXONERACIONES]+Tabla1[[#This Row],[V. SIMIT CON RESOLUCION]]+Tabla1[[#This Row],[V. SIMIT SIN RESOLUCION]]+Tabla1[[#This Row],[V. RECAUDOS COMPARENDOS]]+Tabla1[[#This Row],[V. RECAUDOS RESOLUCIONES]])</f>
        <v>549353</v>
      </c>
      <c r="S1770" s="11">
        <f>IFERROR(VLOOKUP(Tabla1[[#This Row],[FECHA]],'RECAUDOS LOCALES'!A:D,4,FALSE),0)</f>
        <v>2</v>
      </c>
      <c r="T1770" s="9">
        <f>IFERROR(VLOOKUP(Tabla1[[#This Row],[FECHA]],'RECAUDOS LOCALES'!A:D,3,FALSE),0)</f>
        <v>204000</v>
      </c>
      <c r="U1770" s="11">
        <f>IFERROR(VLOOKUP(Tabla1[[#This Row],[FECHA]],'RECAUDOS EXTERNOS'!A:D,4,FALSE),0)</f>
        <v>6</v>
      </c>
      <c r="V1770" s="9">
        <f>IFERROR(VLOOKUP(Tabla1[[#This Row],[FECHA]],'RECAUDOS EXTERNOS'!A:D,3,FALSE),0)</f>
        <v>1523103</v>
      </c>
    </row>
    <row r="1771" spans="1:22" x14ac:dyDescent="0.25">
      <c r="A1771" s="1">
        <v>39330</v>
      </c>
      <c r="B1771" s="3" t="s">
        <v>3</v>
      </c>
      <c r="C1771" s="2">
        <v>39326</v>
      </c>
      <c r="D1771" s="5">
        <f>YEAR(Tabla1[[#This Row],[FECHA]])</f>
        <v>2007</v>
      </c>
      <c r="E1771" s="5">
        <f>IFERROR(VLOOKUP(Tabla1[[#This Row],[FECHA]],'COMPARENDOS TOTALES'!A:D,4,FALSE),0)</f>
        <v>7</v>
      </c>
      <c r="F1771" s="9">
        <f>IFERROR(VLOOKUP(Tabla1[[#This Row],[FECHA]],'COMPARENDOS TOTALES'!A:D,3,FALSE),0)</f>
        <v>2602200</v>
      </c>
      <c r="G1771" s="5">
        <f>IFERROR(VLOOKUP(Tabla1[[#This Row],[FECHA]],EXONERACIONES!A:D,4,FALSE),0)</f>
        <v>2</v>
      </c>
      <c r="H1771" s="9">
        <f>IFERROR(VLOOKUP(Tabla1[[#This Row],[FECHA]],EXONERACIONES!A:D,3,FALSE),0)</f>
        <v>867400</v>
      </c>
      <c r="I1771" s="5">
        <f>IFERROR(VLOOKUP(Tabla1[[#This Row],[FECHA]],'SIMIT CON RES'!A:D,4,FALSE),0)</f>
        <v>0</v>
      </c>
      <c r="J1771" s="9">
        <f>IFERROR(VLOOKUP(Tabla1[[#This Row],[FECHA]],'SIMIT CON RES'!A:D,3,FALSE),0)</f>
        <v>0</v>
      </c>
      <c r="K1771">
        <f>IFERROR(VLOOKUP(Tabla1[[#This Row],[FECHA]],'SIMIT SIN RES'!A:D,4,FALSE),0)</f>
        <v>0</v>
      </c>
      <c r="L1771" s="9">
        <f>IFERROR(VLOOKUP(Tabla1[[#This Row],[FECHA]],'SIMIT SIN RES'!A:D,3,FALSE),0)</f>
        <v>0</v>
      </c>
      <c r="M1771" s="5">
        <f>IFERROR(VLOOKUP(Tabla1[[#This Row],[FECHA]],'RECAUDOS DE COMPARENDOS'!A:D,4,FALSE),0)</f>
        <v>0</v>
      </c>
      <c r="N1771" s="9">
        <f>IFERROR(VLOOKUP(Tabla1[[#This Row],[FECHA]],'RECAUDOS DE COMPARENDOS'!A:D,3,FALSE),0)</f>
        <v>0</v>
      </c>
      <c r="O1771" s="5">
        <f>IFERROR(VLOOKUP(Tabla1[[#This Row],[FECHA]],'RECAUDOS DE RESOLUCIONES'!A:D,4,FALSE),0)</f>
        <v>0</v>
      </c>
      <c r="P1771" s="9">
        <f>IFERROR(VLOOKUP(Tabla1[[#This Row],[FECHA]],'RECAUDOS DE RESOLUCIONES'!A:D,3,FALSE),0)</f>
        <v>0</v>
      </c>
      <c r="Q177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1771" s="9">
        <f>Tabla1[V. COMPARENDOS]-(Tabla1[V. EXONERACIONES]+Tabla1[[#This Row],[V. SIMIT CON RESOLUCION]]+Tabla1[[#This Row],[V. SIMIT SIN RESOLUCION]]+Tabla1[[#This Row],[V. RECAUDOS COMPARENDOS]]+Tabla1[[#This Row],[V. RECAUDOS RESOLUCIONES]])</f>
        <v>1734800</v>
      </c>
      <c r="S1771" s="11">
        <f>IFERROR(VLOOKUP(Tabla1[[#This Row],[FECHA]],'RECAUDOS LOCALES'!A:D,4,FALSE),0)</f>
        <v>0</v>
      </c>
      <c r="T1771" s="9">
        <f>IFERROR(VLOOKUP(Tabla1[[#This Row],[FECHA]],'RECAUDOS LOCALES'!A:D,3,FALSE),0)</f>
        <v>0</v>
      </c>
      <c r="U1771" s="11">
        <f>IFERROR(VLOOKUP(Tabla1[[#This Row],[FECHA]],'RECAUDOS EXTERNOS'!A:D,4,FALSE),0)</f>
        <v>4</v>
      </c>
      <c r="V1771" s="9">
        <f>IFERROR(VLOOKUP(Tabla1[[#This Row],[FECHA]],'RECAUDOS EXTERNOS'!A:D,3,FALSE),0)</f>
        <v>1229610</v>
      </c>
    </row>
    <row r="1772" spans="1:22" x14ac:dyDescent="0.25">
      <c r="A1772" s="1">
        <v>39331</v>
      </c>
      <c r="B1772" s="3" t="s">
        <v>6</v>
      </c>
      <c r="C1772" s="2">
        <v>39326</v>
      </c>
      <c r="D1772" s="5">
        <f>YEAR(Tabla1[[#This Row],[FECHA]])</f>
        <v>2007</v>
      </c>
      <c r="E1772" s="5">
        <f>IFERROR(VLOOKUP(Tabla1[[#This Row],[FECHA]],'COMPARENDOS TOTALES'!A:D,4,FALSE),0)</f>
        <v>8</v>
      </c>
      <c r="F1772" s="9">
        <f>IFERROR(VLOOKUP(Tabla1[[#This Row],[FECHA]],'COMPARENDOS TOTALES'!A:D,3,FALSE),0)</f>
        <v>2168500</v>
      </c>
      <c r="G1772" s="5">
        <f>IFERROR(VLOOKUP(Tabla1[[#This Row],[FECHA]],EXONERACIONES!A:D,4,FALSE),0)</f>
        <v>4</v>
      </c>
      <c r="H1772" s="9">
        <f>IFERROR(VLOOKUP(Tabla1[[#This Row],[FECHA]],EXONERACIONES!A:D,3,FALSE),0)</f>
        <v>867400</v>
      </c>
      <c r="I1772" s="5">
        <f>IFERROR(VLOOKUP(Tabla1[[#This Row],[FECHA]],'SIMIT CON RES'!A:D,4,FALSE),0)</f>
        <v>0</v>
      </c>
      <c r="J1772" s="9">
        <f>IFERROR(VLOOKUP(Tabla1[[#This Row],[FECHA]],'SIMIT CON RES'!A:D,3,FALSE),0)</f>
        <v>0</v>
      </c>
      <c r="K1772">
        <f>IFERROR(VLOOKUP(Tabla1[[#This Row],[FECHA]],'SIMIT SIN RES'!A:D,4,FALSE),0)</f>
        <v>0</v>
      </c>
      <c r="L1772" s="9">
        <f>IFERROR(VLOOKUP(Tabla1[[#This Row],[FECHA]],'SIMIT SIN RES'!A:D,3,FALSE),0)</f>
        <v>0</v>
      </c>
      <c r="M1772" s="5">
        <f>IFERROR(VLOOKUP(Tabla1[[#This Row],[FECHA]],'RECAUDOS DE COMPARENDOS'!A:D,4,FALSE),0)</f>
        <v>0</v>
      </c>
      <c r="N1772" s="9">
        <f>IFERROR(VLOOKUP(Tabla1[[#This Row],[FECHA]],'RECAUDOS DE COMPARENDOS'!A:D,3,FALSE),0)</f>
        <v>0</v>
      </c>
      <c r="O1772" s="5">
        <f>IFERROR(VLOOKUP(Tabla1[[#This Row],[FECHA]],'RECAUDOS DE RESOLUCIONES'!A:D,4,FALSE),0)</f>
        <v>0</v>
      </c>
      <c r="P1772" s="9">
        <f>IFERROR(VLOOKUP(Tabla1[[#This Row],[FECHA]],'RECAUDOS DE RESOLUCIONES'!A:D,3,FALSE),0)</f>
        <v>0</v>
      </c>
      <c r="Q177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1772" s="9">
        <f>Tabla1[V. COMPARENDOS]-(Tabla1[V. EXONERACIONES]+Tabla1[[#This Row],[V. SIMIT CON RESOLUCION]]+Tabla1[[#This Row],[V. SIMIT SIN RESOLUCION]]+Tabla1[[#This Row],[V. RECAUDOS COMPARENDOS]]+Tabla1[[#This Row],[V. RECAUDOS RESOLUCIONES]])</f>
        <v>1301100</v>
      </c>
      <c r="S1772" s="11">
        <f>IFERROR(VLOOKUP(Tabla1[[#This Row],[FECHA]],'RECAUDOS LOCALES'!A:D,4,FALSE),0)</f>
        <v>5</v>
      </c>
      <c r="T1772" s="9">
        <f>IFERROR(VLOOKUP(Tabla1[[#This Row],[FECHA]],'RECAUDOS LOCALES'!A:D,3,FALSE),0)</f>
        <v>456955</v>
      </c>
      <c r="U1772" s="11">
        <f>IFERROR(VLOOKUP(Tabla1[[#This Row],[FECHA]],'RECAUDOS EXTERNOS'!A:D,4,FALSE),0)</f>
        <v>4</v>
      </c>
      <c r="V1772" s="9">
        <f>IFERROR(VLOOKUP(Tabla1[[#This Row],[FECHA]],'RECAUDOS EXTERNOS'!A:D,3,FALSE),0)</f>
        <v>1039250</v>
      </c>
    </row>
    <row r="1773" spans="1:22" x14ac:dyDescent="0.25">
      <c r="A1773" s="1">
        <v>39332</v>
      </c>
      <c r="B1773" s="3" t="s">
        <v>0</v>
      </c>
      <c r="C1773" s="2">
        <v>39326</v>
      </c>
      <c r="D1773" s="5">
        <f>YEAR(Tabla1[[#This Row],[FECHA]])</f>
        <v>2007</v>
      </c>
      <c r="E1773" s="5">
        <f>IFERROR(VLOOKUP(Tabla1[[#This Row],[FECHA]],'COMPARENDOS TOTALES'!A:D,4,FALSE),0)</f>
        <v>8</v>
      </c>
      <c r="F1773" s="9">
        <f>IFERROR(VLOOKUP(Tabla1[[#This Row],[FECHA]],'COMPARENDOS TOTALES'!A:D,3,FALSE),0)</f>
        <v>2602200</v>
      </c>
      <c r="G1773" s="5">
        <f>IFERROR(VLOOKUP(Tabla1[[#This Row],[FECHA]],EXONERACIONES!A:D,4,FALSE),0)</f>
        <v>5</v>
      </c>
      <c r="H1773" s="9">
        <f>IFERROR(VLOOKUP(Tabla1[[#This Row],[FECHA]],EXONERACIONES!A:D,3,FALSE),0)</f>
        <v>1301100</v>
      </c>
      <c r="I1773" s="5">
        <f>IFERROR(VLOOKUP(Tabla1[[#This Row],[FECHA]],'SIMIT CON RES'!A:D,4,FALSE),0)</f>
        <v>0</v>
      </c>
      <c r="J1773" s="9">
        <f>IFERROR(VLOOKUP(Tabla1[[#This Row],[FECHA]],'SIMIT CON RES'!A:D,3,FALSE),0)</f>
        <v>0</v>
      </c>
      <c r="K1773">
        <f>IFERROR(VLOOKUP(Tabla1[[#This Row],[FECHA]],'SIMIT SIN RES'!A:D,4,FALSE),0)</f>
        <v>0</v>
      </c>
      <c r="L1773" s="9">
        <f>IFERROR(VLOOKUP(Tabla1[[#This Row],[FECHA]],'SIMIT SIN RES'!A:D,3,FALSE),0)</f>
        <v>0</v>
      </c>
      <c r="M1773" s="5">
        <f>IFERROR(VLOOKUP(Tabla1[[#This Row],[FECHA]],'RECAUDOS DE COMPARENDOS'!A:D,4,FALSE),0)</f>
        <v>0</v>
      </c>
      <c r="N1773" s="9">
        <f>IFERROR(VLOOKUP(Tabla1[[#This Row],[FECHA]],'RECAUDOS DE COMPARENDOS'!A:D,3,FALSE),0)</f>
        <v>0</v>
      </c>
      <c r="O1773" s="5">
        <f>IFERROR(VLOOKUP(Tabla1[[#This Row],[FECHA]],'RECAUDOS DE RESOLUCIONES'!A:D,4,FALSE),0)</f>
        <v>0</v>
      </c>
      <c r="P1773" s="9">
        <f>IFERROR(VLOOKUP(Tabla1[[#This Row],[FECHA]],'RECAUDOS DE RESOLUCIONES'!A:D,3,FALSE),0)</f>
        <v>0</v>
      </c>
      <c r="Q177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1773" s="9">
        <f>Tabla1[V. COMPARENDOS]-(Tabla1[V. EXONERACIONES]+Tabla1[[#This Row],[V. SIMIT CON RESOLUCION]]+Tabla1[[#This Row],[V. SIMIT SIN RESOLUCION]]+Tabla1[[#This Row],[V. RECAUDOS COMPARENDOS]]+Tabla1[[#This Row],[V. RECAUDOS RESOLUCIONES]])</f>
        <v>1301100</v>
      </c>
      <c r="S1773" s="11">
        <f>IFERROR(VLOOKUP(Tabla1[[#This Row],[FECHA]],'RECAUDOS LOCALES'!A:D,4,FALSE),0)</f>
        <v>1</v>
      </c>
      <c r="T1773" s="9">
        <f>IFERROR(VLOOKUP(Tabla1[[#This Row],[FECHA]],'RECAUDOS LOCALES'!A:D,3,FALSE),0)</f>
        <v>138800</v>
      </c>
      <c r="U1773" s="11">
        <f>IFERROR(VLOOKUP(Tabla1[[#This Row],[FECHA]],'RECAUDOS EXTERNOS'!A:D,4,FALSE),0)</f>
        <v>7</v>
      </c>
      <c r="V1773" s="9">
        <f>IFERROR(VLOOKUP(Tabla1[[#This Row],[FECHA]],'RECAUDOS EXTERNOS'!A:D,3,FALSE),0)</f>
        <v>1608517</v>
      </c>
    </row>
    <row r="1774" spans="1:22" x14ac:dyDescent="0.25">
      <c r="A1774" s="1">
        <v>39333</v>
      </c>
      <c r="B1774" s="3" t="s">
        <v>5</v>
      </c>
      <c r="C1774" s="2">
        <v>39326</v>
      </c>
      <c r="D1774" s="5">
        <f>YEAR(Tabla1[[#This Row],[FECHA]])</f>
        <v>2007</v>
      </c>
      <c r="E1774" s="5">
        <f>IFERROR(VLOOKUP(Tabla1[[#This Row],[FECHA]],'COMPARENDOS TOTALES'!A:D,4,FALSE),0)</f>
        <v>5</v>
      </c>
      <c r="F1774" s="9">
        <f>IFERROR(VLOOKUP(Tabla1[[#This Row],[FECHA]],'COMPARENDOS TOTALES'!A:D,3,FALSE),0)</f>
        <v>1633603</v>
      </c>
      <c r="G1774" s="5">
        <f>IFERROR(VLOOKUP(Tabla1[[#This Row],[FECHA]],EXONERACIONES!A:D,4,FALSE),0)</f>
        <v>3</v>
      </c>
      <c r="H1774" s="9">
        <f>IFERROR(VLOOKUP(Tabla1[[#This Row],[FECHA]],EXONERACIONES!A:D,3,FALSE),0)</f>
        <v>983053</v>
      </c>
      <c r="I1774" s="5">
        <f>IFERROR(VLOOKUP(Tabla1[[#This Row],[FECHA]],'SIMIT CON RES'!A:D,4,FALSE),0)</f>
        <v>0</v>
      </c>
      <c r="J1774" s="9">
        <f>IFERROR(VLOOKUP(Tabla1[[#This Row],[FECHA]],'SIMIT CON RES'!A:D,3,FALSE),0)</f>
        <v>0</v>
      </c>
      <c r="K1774">
        <f>IFERROR(VLOOKUP(Tabla1[[#This Row],[FECHA]],'SIMIT SIN RES'!A:D,4,FALSE),0)</f>
        <v>0</v>
      </c>
      <c r="L1774" s="9">
        <f>IFERROR(VLOOKUP(Tabla1[[#This Row],[FECHA]],'SIMIT SIN RES'!A:D,3,FALSE),0)</f>
        <v>0</v>
      </c>
      <c r="M1774" s="5">
        <f>IFERROR(VLOOKUP(Tabla1[[#This Row],[FECHA]],'RECAUDOS DE COMPARENDOS'!A:D,4,FALSE),0)</f>
        <v>0</v>
      </c>
      <c r="N1774" s="9">
        <f>IFERROR(VLOOKUP(Tabla1[[#This Row],[FECHA]],'RECAUDOS DE COMPARENDOS'!A:D,3,FALSE),0)</f>
        <v>0</v>
      </c>
      <c r="O1774" s="5">
        <f>IFERROR(VLOOKUP(Tabla1[[#This Row],[FECHA]],'RECAUDOS DE RESOLUCIONES'!A:D,4,FALSE),0)</f>
        <v>0</v>
      </c>
      <c r="P1774" s="9">
        <f>IFERROR(VLOOKUP(Tabla1[[#This Row],[FECHA]],'RECAUDOS DE RESOLUCIONES'!A:D,3,FALSE),0)</f>
        <v>0</v>
      </c>
      <c r="Q177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1774" s="9">
        <f>Tabla1[V. COMPARENDOS]-(Tabla1[V. EXONERACIONES]+Tabla1[[#This Row],[V. SIMIT CON RESOLUCION]]+Tabla1[[#This Row],[V. SIMIT SIN RESOLUCION]]+Tabla1[[#This Row],[V. RECAUDOS COMPARENDOS]]+Tabla1[[#This Row],[V. RECAUDOS RESOLUCIONES]])</f>
        <v>650550</v>
      </c>
      <c r="S1774" s="11">
        <f>IFERROR(VLOOKUP(Tabla1[[#This Row],[FECHA]],'RECAUDOS LOCALES'!A:D,4,FALSE),0)</f>
        <v>0</v>
      </c>
      <c r="T1774" s="9">
        <f>IFERROR(VLOOKUP(Tabla1[[#This Row],[FECHA]],'RECAUDOS LOCALES'!A:D,3,FALSE),0)</f>
        <v>0</v>
      </c>
      <c r="U1774" s="11">
        <f>IFERROR(VLOOKUP(Tabla1[[#This Row],[FECHA]],'RECAUDOS EXTERNOS'!A:D,4,FALSE),0)</f>
        <v>0</v>
      </c>
      <c r="V1774" s="9">
        <f>IFERROR(VLOOKUP(Tabla1[[#This Row],[FECHA]],'RECAUDOS EXTERNOS'!A:D,3,FALSE),0)</f>
        <v>0</v>
      </c>
    </row>
    <row r="1775" spans="1:22" x14ac:dyDescent="0.25">
      <c r="A1775" s="1">
        <v>39334</v>
      </c>
      <c r="B1775" s="3" t="s">
        <v>4</v>
      </c>
      <c r="C1775" s="2">
        <v>39326</v>
      </c>
      <c r="D1775" s="5">
        <f>YEAR(Tabla1[[#This Row],[FECHA]])</f>
        <v>2007</v>
      </c>
      <c r="E1775" s="5">
        <f>IFERROR(VLOOKUP(Tabla1[[#This Row],[FECHA]],'COMPARENDOS TOTALES'!A:D,4,FALSE),0)</f>
        <v>5</v>
      </c>
      <c r="F1775" s="9">
        <f>IFERROR(VLOOKUP(Tabla1[[#This Row],[FECHA]],'COMPARENDOS TOTALES'!A:D,3,FALSE),0)</f>
        <v>1734800</v>
      </c>
      <c r="G1775" s="5">
        <f>IFERROR(VLOOKUP(Tabla1[[#This Row],[FECHA]],EXONERACIONES!A:D,4,FALSE),0)</f>
        <v>2</v>
      </c>
      <c r="H1775" s="9">
        <f>IFERROR(VLOOKUP(Tabla1[[#This Row],[FECHA]],EXONERACIONES!A:D,3,FALSE),0)</f>
        <v>650550</v>
      </c>
      <c r="I1775" s="5">
        <f>IFERROR(VLOOKUP(Tabla1[[#This Row],[FECHA]],'SIMIT CON RES'!A:D,4,FALSE),0)</f>
        <v>0</v>
      </c>
      <c r="J1775" s="9">
        <f>IFERROR(VLOOKUP(Tabla1[[#This Row],[FECHA]],'SIMIT CON RES'!A:D,3,FALSE),0)</f>
        <v>0</v>
      </c>
      <c r="K1775">
        <f>IFERROR(VLOOKUP(Tabla1[[#This Row],[FECHA]],'SIMIT SIN RES'!A:D,4,FALSE),0)</f>
        <v>0</v>
      </c>
      <c r="L1775" s="9">
        <f>IFERROR(VLOOKUP(Tabla1[[#This Row],[FECHA]],'SIMIT SIN RES'!A:D,3,FALSE),0)</f>
        <v>0</v>
      </c>
      <c r="M1775" s="5">
        <f>IFERROR(VLOOKUP(Tabla1[[#This Row],[FECHA]],'RECAUDOS DE COMPARENDOS'!A:D,4,FALSE),0)</f>
        <v>0</v>
      </c>
      <c r="N1775" s="9">
        <f>IFERROR(VLOOKUP(Tabla1[[#This Row],[FECHA]],'RECAUDOS DE COMPARENDOS'!A:D,3,FALSE),0)</f>
        <v>0</v>
      </c>
      <c r="O1775" s="5">
        <f>IFERROR(VLOOKUP(Tabla1[[#This Row],[FECHA]],'RECAUDOS DE RESOLUCIONES'!A:D,4,FALSE),0)</f>
        <v>0</v>
      </c>
      <c r="P1775" s="9">
        <f>IFERROR(VLOOKUP(Tabla1[[#This Row],[FECHA]],'RECAUDOS DE RESOLUCIONES'!A:D,3,FALSE),0)</f>
        <v>0</v>
      </c>
      <c r="Q177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1775" s="9">
        <f>Tabla1[V. COMPARENDOS]-(Tabla1[V. EXONERACIONES]+Tabla1[[#This Row],[V. SIMIT CON RESOLUCION]]+Tabla1[[#This Row],[V. SIMIT SIN RESOLUCION]]+Tabla1[[#This Row],[V. RECAUDOS COMPARENDOS]]+Tabla1[[#This Row],[V. RECAUDOS RESOLUCIONES]])</f>
        <v>1084250</v>
      </c>
      <c r="S1775" s="11">
        <f>IFERROR(VLOOKUP(Tabla1[[#This Row],[FECHA]],'RECAUDOS LOCALES'!A:D,4,FALSE),0)</f>
        <v>0</v>
      </c>
      <c r="T1775" s="9">
        <f>IFERROR(VLOOKUP(Tabla1[[#This Row],[FECHA]],'RECAUDOS LOCALES'!A:D,3,FALSE),0)</f>
        <v>0</v>
      </c>
      <c r="U1775" s="11">
        <f>IFERROR(VLOOKUP(Tabla1[[#This Row],[FECHA]],'RECAUDOS EXTERNOS'!A:D,4,FALSE),0)</f>
        <v>0</v>
      </c>
      <c r="V1775" s="9">
        <f>IFERROR(VLOOKUP(Tabla1[[#This Row],[FECHA]],'RECAUDOS EXTERNOS'!A:D,3,FALSE),0)</f>
        <v>0</v>
      </c>
    </row>
    <row r="1776" spans="1:22" x14ac:dyDescent="0.25">
      <c r="A1776" s="1">
        <v>39335</v>
      </c>
      <c r="B1776" s="3" t="s">
        <v>1</v>
      </c>
      <c r="C1776" s="2">
        <v>39326</v>
      </c>
      <c r="D1776" s="5">
        <f>YEAR(Tabla1[[#This Row],[FECHA]])</f>
        <v>2007</v>
      </c>
      <c r="E1776" s="5">
        <f>IFERROR(VLOOKUP(Tabla1[[#This Row],[FECHA]],'COMPARENDOS TOTALES'!A:D,4,FALSE),0)</f>
        <v>9</v>
      </c>
      <c r="F1776" s="9">
        <f>IFERROR(VLOOKUP(Tabla1[[#This Row],[FECHA]],'COMPARENDOS TOTALES'!A:D,3,FALSE),0)</f>
        <v>2819050</v>
      </c>
      <c r="G1776" s="5">
        <f>IFERROR(VLOOKUP(Tabla1[[#This Row],[FECHA]],EXONERACIONES!A:D,4,FALSE),0)</f>
        <v>4</v>
      </c>
      <c r="H1776" s="9">
        <f>IFERROR(VLOOKUP(Tabla1[[#This Row],[FECHA]],EXONERACIONES!A:D,3,FALSE),0)</f>
        <v>1084250</v>
      </c>
      <c r="I1776" s="5">
        <f>IFERROR(VLOOKUP(Tabla1[[#This Row],[FECHA]],'SIMIT CON RES'!A:D,4,FALSE),0)</f>
        <v>0</v>
      </c>
      <c r="J1776" s="9">
        <f>IFERROR(VLOOKUP(Tabla1[[#This Row],[FECHA]],'SIMIT CON RES'!A:D,3,FALSE),0)</f>
        <v>0</v>
      </c>
      <c r="K1776">
        <f>IFERROR(VLOOKUP(Tabla1[[#This Row],[FECHA]],'SIMIT SIN RES'!A:D,4,FALSE),0)</f>
        <v>0</v>
      </c>
      <c r="L1776" s="9">
        <f>IFERROR(VLOOKUP(Tabla1[[#This Row],[FECHA]],'SIMIT SIN RES'!A:D,3,FALSE),0)</f>
        <v>0</v>
      </c>
      <c r="M1776" s="5">
        <f>IFERROR(VLOOKUP(Tabla1[[#This Row],[FECHA]],'RECAUDOS DE COMPARENDOS'!A:D,4,FALSE),0)</f>
        <v>0</v>
      </c>
      <c r="N1776" s="9">
        <f>IFERROR(VLOOKUP(Tabla1[[#This Row],[FECHA]],'RECAUDOS DE COMPARENDOS'!A:D,3,FALSE),0)</f>
        <v>0</v>
      </c>
      <c r="O1776" s="5">
        <f>IFERROR(VLOOKUP(Tabla1[[#This Row],[FECHA]],'RECAUDOS DE RESOLUCIONES'!A:D,4,FALSE),0)</f>
        <v>0</v>
      </c>
      <c r="P1776" s="9">
        <f>IFERROR(VLOOKUP(Tabla1[[#This Row],[FECHA]],'RECAUDOS DE RESOLUCIONES'!A:D,3,FALSE),0)</f>
        <v>0</v>
      </c>
      <c r="Q177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1776" s="9">
        <f>Tabla1[V. COMPARENDOS]-(Tabla1[V. EXONERACIONES]+Tabla1[[#This Row],[V. SIMIT CON RESOLUCION]]+Tabla1[[#This Row],[V. SIMIT SIN RESOLUCION]]+Tabla1[[#This Row],[V. RECAUDOS COMPARENDOS]]+Tabla1[[#This Row],[V. RECAUDOS RESOLUCIONES]])</f>
        <v>1734800</v>
      </c>
      <c r="S1776" s="11">
        <f>IFERROR(VLOOKUP(Tabla1[[#This Row],[FECHA]],'RECAUDOS LOCALES'!A:D,4,FALSE),0)</f>
        <v>1</v>
      </c>
      <c r="T1776" s="9">
        <f>IFERROR(VLOOKUP(Tabla1[[#This Row],[FECHA]],'RECAUDOS LOCALES'!A:D,3,FALSE),0)</f>
        <v>64425</v>
      </c>
      <c r="U1776" s="11">
        <f>IFERROR(VLOOKUP(Tabla1[[#This Row],[FECHA]],'RECAUDOS EXTERNOS'!A:D,4,FALSE),0)</f>
        <v>8</v>
      </c>
      <c r="V1776" s="9">
        <f>IFERROR(VLOOKUP(Tabla1[[#This Row],[FECHA]],'RECAUDOS EXTERNOS'!A:D,3,FALSE),0)</f>
        <v>1935296</v>
      </c>
    </row>
    <row r="1777" spans="1:22" x14ac:dyDescent="0.25">
      <c r="A1777" s="1">
        <v>39336</v>
      </c>
      <c r="B1777" s="3" t="s">
        <v>2</v>
      </c>
      <c r="C1777" s="2">
        <v>39326</v>
      </c>
      <c r="D1777" s="5">
        <f>YEAR(Tabla1[[#This Row],[FECHA]])</f>
        <v>2007</v>
      </c>
      <c r="E1777" s="5">
        <f>IFERROR(VLOOKUP(Tabla1[[#This Row],[FECHA]],'COMPARENDOS TOTALES'!A:D,4,FALSE),0)</f>
        <v>7</v>
      </c>
      <c r="F1777" s="9">
        <f>IFERROR(VLOOKUP(Tabla1[[#This Row],[FECHA]],'COMPARENDOS TOTALES'!A:D,3,FALSE),0)</f>
        <v>1749256</v>
      </c>
      <c r="G1777" s="5">
        <f>IFERROR(VLOOKUP(Tabla1[[#This Row],[FECHA]],EXONERACIONES!A:D,4,FALSE),0)</f>
        <v>2</v>
      </c>
      <c r="H1777" s="9">
        <f>IFERROR(VLOOKUP(Tabla1[[#This Row],[FECHA]],EXONERACIONES!A:D,3,FALSE),0)</f>
        <v>549353</v>
      </c>
      <c r="I1777" s="5">
        <f>IFERROR(VLOOKUP(Tabla1[[#This Row],[FECHA]],'SIMIT CON RES'!A:D,4,FALSE),0)</f>
        <v>0</v>
      </c>
      <c r="J1777" s="9">
        <f>IFERROR(VLOOKUP(Tabla1[[#This Row],[FECHA]],'SIMIT CON RES'!A:D,3,FALSE),0)</f>
        <v>0</v>
      </c>
      <c r="K1777">
        <f>IFERROR(VLOOKUP(Tabla1[[#This Row],[FECHA]],'SIMIT SIN RES'!A:D,4,FALSE),0)</f>
        <v>0</v>
      </c>
      <c r="L1777" s="9">
        <f>IFERROR(VLOOKUP(Tabla1[[#This Row],[FECHA]],'SIMIT SIN RES'!A:D,3,FALSE),0)</f>
        <v>0</v>
      </c>
      <c r="M1777" s="5">
        <f>IFERROR(VLOOKUP(Tabla1[[#This Row],[FECHA]],'RECAUDOS DE COMPARENDOS'!A:D,4,FALSE),0)</f>
        <v>1</v>
      </c>
      <c r="N1777" s="9">
        <f>IFERROR(VLOOKUP(Tabla1[[#This Row],[FECHA]],'RECAUDOS DE COMPARENDOS'!A:D,3,FALSE),0)</f>
        <v>115653</v>
      </c>
      <c r="O1777" s="5">
        <f>IFERROR(VLOOKUP(Tabla1[[#This Row],[FECHA]],'RECAUDOS DE RESOLUCIONES'!A:D,4,FALSE),0)</f>
        <v>0</v>
      </c>
      <c r="P1777" s="9">
        <f>IFERROR(VLOOKUP(Tabla1[[#This Row],[FECHA]],'RECAUDOS DE RESOLUCIONES'!A:D,3,FALSE),0)</f>
        <v>0</v>
      </c>
      <c r="Q177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1777" s="9">
        <f>Tabla1[V. COMPARENDOS]-(Tabla1[V. EXONERACIONES]+Tabla1[[#This Row],[V. SIMIT CON RESOLUCION]]+Tabla1[[#This Row],[V. SIMIT SIN RESOLUCION]]+Tabla1[[#This Row],[V. RECAUDOS COMPARENDOS]]+Tabla1[[#This Row],[V. RECAUDOS RESOLUCIONES]])</f>
        <v>1084250</v>
      </c>
      <c r="S1777" s="11">
        <f>IFERROR(VLOOKUP(Tabla1[[#This Row],[FECHA]],'RECAUDOS LOCALES'!A:D,4,FALSE),0)</f>
        <v>1</v>
      </c>
      <c r="T1777" s="9">
        <f>IFERROR(VLOOKUP(Tabla1[[#This Row],[FECHA]],'RECAUDOS LOCALES'!A:D,3,FALSE),0)</f>
        <v>60900</v>
      </c>
      <c r="U1777" s="11">
        <f>IFERROR(VLOOKUP(Tabla1[[#This Row],[FECHA]],'RECAUDOS EXTERNOS'!A:D,4,FALSE),0)</f>
        <v>4</v>
      </c>
      <c r="V1777" s="9">
        <f>IFERROR(VLOOKUP(Tabla1[[#This Row],[FECHA]],'RECAUDOS EXTERNOS'!A:D,3,FALSE),0)</f>
        <v>1124323</v>
      </c>
    </row>
    <row r="1778" spans="1:22" x14ac:dyDescent="0.25">
      <c r="A1778" s="1">
        <v>39337</v>
      </c>
      <c r="B1778" s="3" t="s">
        <v>3</v>
      </c>
      <c r="C1778" s="2">
        <v>39326</v>
      </c>
      <c r="D1778" s="5">
        <f>YEAR(Tabla1[[#This Row],[FECHA]])</f>
        <v>2007</v>
      </c>
      <c r="E1778" s="5">
        <f>IFERROR(VLOOKUP(Tabla1[[#This Row],[FECHA]],'COMPARENDOS TOTALES'!A:D,4,FALSE),0)</f>
        <v>0</v>
      </c>
      <c r="F1778" s="9">
        <f>IFERROR(VLOOKUP(Tabla1[[#This Row],[FECHA]],'COMPARENDOS TOTALES'!A:D,3,FALSE),0)</f>
        <v>0</v>
      </c>
      <c r="G1778" s="5">
        <f>IFERROR(VLOOKUP(Tabla1[[#This Row],[FECHA]],EXONERACIONES!A:D,4,FALSE),0)</f>
        <v>0</v>
      </c>
      <c r="H1778" s="9">
        <f>IFERROR(VLOOKUP(Tabla1[[#This Row],[FECHA]],EXONERACIONES!A:D,3,FALSE),0)</f>
        <v>0</v>
      </c>
      <c r="I1778" s="5">
        <f>IFERROR(VLOOKUP(Tabla1[[#This Row],[FECHA]],'SIMIT CON RES'!A:D,4,FALSE),0)</f>
        <v>0</v>
      </c>
      <c r="J1778" s="9">
        <f>IFERROR(VLOOKUP(Tabla1[[#This Row],[FECHA]],'SIMIT CON RES'!A:D,3,FALSE),0)</f>
        <v>0</v>
      </c>
      <c r="K1778">
        <f>IFERROR(VLOOKUP(Tabla1[[#This Row],[FECHA]],'SIMIT SIN RES'!A:D,4,FALSE),0)</f>
        <v>0</v>
      </c>
      <c r="L1778" s="9">
        <f>IFERROR(VLOOKUP(Tabla1[[#This Row],[FECHA]],'SIMIT SIN RES'!A:D,3,FALSE),0)</f>
        <v>0</v>
      </c>
      <c r="M1778" s="5">
        <f>IFERROR(VLOOKUP(Tabla1[[#This Row],[FECHA]],'RECAUDOS DE COMPARENDOS'!A:D,4,FALSE),0)</f>
        <v>0</v>
      </c>
      <c r="N1778" s="9">
        <f>IFERROR(VLOOKUP(Tabla1[[#This Row],[FECHA]],'RECAUDOS DE COMPARENDOS'!A:D,3,FALSE),0)</f>
        <v>0</v>
      </c>
      <c r="O1778" s="5">
        <f>IFERROR(VLOOKUP(Tabla1[[#This Row],[FECHA]],'RECAUDOS DE RESOLUCIONES'!A:D,4,FALSE),0)</f>
        <v>0</v>
      </c>
      <c r="P1778" s="9">
        <f>IFERROR(VLOOKUP(Tabla1[[#This Row],[FECHA]],'RECAUDOS DE RESOLUCIONES'!A:D,3,FALSE),0)</f>
        <v>0</v>
      </c>
      <c r="Q177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77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778" s="11">
        <f>IFERROR(VLOOKUP(Tabla1[[#This Row],[FECHA]],'RECAUDOS LOCALES'!A:D,4,FALSE),0)</f>
        <v>5</v>
      </c>
      <c r="T1778" s="9">
        <f>IFERROR(VLOOKUP(Tabla1[[#This Row],[FECHA]],'RECAUDOS LOCALES'!A:D,3,FALSE),0)</f>
        <v>466389</v>
      </c>
      <c r="U1778" s="11">
        <f>IFERROR(VLOOKUP(Tabla1[[#This Row],[FECHA]],'RECAUDOS EXTERNOS'!A:D,4,FALSE),0)</f>
        <v>5</v>
      </c>
      <c r="V1778" s="9">
        <f>IFERROR(VLOOKUP(Tabla1[[#This Row],[FECHA]],'RECAUDOS EXTERNOS'!A:D,3,FALSE),0)</f>
        <v>1115547</v>
      </c>
    </row>
    <row r="1779" spans="1:22" x14ac:dyDescent="0.25">
      <c r="A1779" s="1">
        <v>39338</v>
      </c>
      <c r="B1779" s="3" t="s">
        <v>6</v>
      </c>
      <c r="C1779" s="2">
        <v>39326</v>
      </c>
      <c r="D1779" s="5">
        <f>YEAR(Tabla1[[#This Row],[FECHA]])</f>
        <v>2007</v>
      </c>
      <c r="E1779" s="5">
        <f>IFERROR(VLOOKUP(Tabla1[[#This Row],[FECHA]],'COMPARENDOS TOTALES'!A:D,4,FALSE),0)</f>
        <v>12</v>
      </c>
      <c r="F1779" s="9">
        <f>IFERROR(VLOOKUP(Tabla1[[#This Row],[FECHA]],'COMPARENDOS TOTALES'!A:D,3,FALSE),0)</f>
        <v>2515459</v>
      </c>
      <c r="G1779" s="5">
        <f>IFERROR(VLOOKUP(Tabla1[[#This Row],[FECHA]],EXONERACIONES!A:D,4,FALSE),0)</f>
        <v>2</v>
      </c>
      <c r="H1779" s="9">
        <f>IFERROR(VLOOKUP(Tabla1[[#This Row],[FECHA]],EXONERACIONES!A:D,3,FALSE),0)</f>
        <v>650550</v>
      </c>
      <c r="I1779" s="5">
        <f>IFERROR(VLOOKUP(Tabla1[[#This Row],[FECHA]],'SIMIT CON RES'!A:D,4,FALSE),0)</f>
        <v>1</v>
      </c>
      <c r="J1779" s="9">
        <f>IFERROR(VLOOKUP(Tabla1[[#This Row],[FECHA]],'SIMIT CON RES'!A:D,3,FALSE),0)</f>
        <v>216850</v>
      </c>
      <c r="K1779">
        <f>IFERROR(VLOOKUP(Tabla1[[#This Row],[FECHA]],'SIMIT SIN RES'!A:D,4,FALSE),0)</f>
        <v>0</v>
      </c>
      <c r="L1779" s="9">
        <f>IFERROR(VLOOKUP(Tabla1[[#This Row],[FECHA]],'SIMIT SIN RES'!A:D,3,FALSE),0)</f>
        <v>0</v>
      </c>
      <c r="M1779" s="5">
        <f>IFERROR(VLOOKUP(Tabla1[[#This Row],[FECHA]],'RECAUDOS DE COMPARENDOS'!A:D,4,FALSE),0)</f>
        <v>0</v>
      </c>
      <c r="N1779" s="9">
        <f>IFERROR(VLOOKUP(Tabla1[[#This Row],[FECHA]],'RECAUDOS DE COMPARENDOS'!A:D,3,FALSE),0)</f>
        <v>0</v>
      </c>
      <c r="O1779" s="5">
        <f>IFERROR(VLOOKUP(Tabla1[[#This Row],[FECHA]],'RECAUDOS DE RESOLUCIONES'!A:D,4,FALSE),0)</f>
        <v>0</v>
      </c>
      <c r="P1779" s="9">
        <f>IFERROR(VLOOKUP(Tabla1[[#This Row],[FECHA]],'RECAUDOS DE RESOLUCIONES'!A:D,3,FALSE),0)</f>
        <v>0</v>
      </c>
      <c r="Q177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9</v>
      </c>
      <c r="R1779" s="9">
        <f>Tabla1[V. COMPARENDOS]-(Tabla1[V. EXONERACIONES]+Tabla1[[#This Row],[V. SIMIT CON RESOLUCION]]+Tabla1[[#This Row],[V. SIMIT SIN RESOLUCION]]+Tabla1[[#This Row],[V. RECAUDOS COMPARENDOS]]+Tabla1[[#This Row],[V. RECAUDOS RESOLUCIONES]])</f>
        <v>1648059</v>
      </c>
      <c r="S1779" s="11">
        <f>IFERROR(VLOOKUP(Tabla1[[#This Row],[FECHA]],'RECAUDOS LOCALES'!A:D,4,FALSE),0)</f>
        <v>6</v>
      </c>
      <c r="T1779" s="9">
        <f>IFERROR(VLOOKUP(Tabla1[[#This Row],[FECHA]],'RECAUDOS LOCALES'!A:D,3,FALSE),0)</f>
        <v>480400</v>
      </c>
      <c r="U1779" s="11">
        <f>IFERROR(VLOOKUP(Tabla1[[#This Row],[FECHA]],'RECAUDOS EXTERNOS'!A:D,4,FALSE),0)</f>
        <v>9</v>
      </c>
      <c r="V1779" s="9">
        <f>IFERROR(VLOOKUP(Tabla1[[#This Row],[FECHA]],'RECAUDOS EXTERNOS'!A:D,3,FALSE),0)</f>
        <v>2472505</v>
      </c>
    </row>
    <row r="1780" spans="1:22" x14ac:dyDescent="0.25">
      <c r="A1780" s="1">
        <v>39339</v>
      </c>
      <c r="B1780" s="3" t="s">
        <v>0</v>
      </c>
      <c r="C1780" s="2">
        <v>39326</v>
      </c>
      <c r="D1780" s="5">
        <f>YEAR(Tabla1[[#This Row],[FECHA]])</f>
        <v>2007</v>
      </c>
      <c r="E1780" s="5">
        <f>IFERROR(VLOOKUP(Tabla1[[#This Row],[FECHA]],'COMPARENDOS TOTALES'!A:D,4,FALSE),0)</f>
        <v>5</v>
      </c>
      <c r="F1780" s="9">
        <f>IFERROR(VLOOKUP(Tabla1[[#This Row],[FECHA]],'COMPARENDOS TOTALES'!A:D,3,FALSE),0)</f>
        <v>983053</v>
      </c>
      <c r="G1780" s="5">
        <f>IFERROR(VLOOKUP(Tabla1[[#This Row],[FECHA]],EXONERACIONES!A:D,4,FALSE),0)</f>
        <v>3</v>
      </c>
      <c r="H1780" s="9">
        <f>IFERROR(VLOOKUP(Tabla1[[#This Row],[FECHA]],EXONERACIONES!A:D,3,FALSE),0)</f>
        <v>549353</v>
      </c>
      <c r="I1780" s="5">
        <f>IFERROR(VLOOKUP(Tabla1[[#This Row],[FECHA]],'SIMIT CON RES'!A:D,4,FALSE),0)</f>
        <v>0</v>
      </c>
      <c r="J1780" s="9">
        <f>IFERROR(VLOOKUP(Tabla1[[#This Row],[FECHA]],'SIMIT CON RES'!A:D,3,FALSE),0)</f>
        <v>0</v>
      </c>
      <c r="K1780">
        <f>IFERROR(VLOOKUP(Tabla1[[#This Row],[FECHA]],'SIMIT SIN RES'!A:D,4,FALSE),0)</f>
        <v>0</v>
      </c>
      <c r="L1780" s="9">
        <f>IFERROR(VLOOKUP(Tabla1[[#This Row],[FECHA]],'SIMIT SIN RES'!A:D,3,FALSE),0)</f>
        <v>0</v>
      </c>
      <c r="M1780" s="5">
        <f>IFERROR(VLOOKUP(Tabla1[[#This Row],[FECHA]],'RECAUDOS DE COMPARENDOS'!A:D,4,FALSE),0)</f>
        <v>0</v>
      </c>
      <c r="N1780" s="9">
        <f>IFERROR(VLOOKUP(Tabla1[[#This Row],[FECHA]],'RECAUDOS DE COMPARENDOS'!A:D,3,FALSE),0)</f>
        <v>0</v>
      </c>
      <c r="O1780" s="5">
        <f>IFERROR(VLOOKUP(Tabla1[[#This Row],[FECHA]],'RECAUDOS DE RESOLUCIONES'!A:D,4,FALSE),0)</f>
        <v>0</v>
      </c>
      <c r="P1780" s="9">
        <f>IFERROR(VLOOKUP(Tabla1[[#This Row],[FECHA]],'RECAUDOS DE RESOLUCIONES'!A:D,3,FALSE),0)</f>
        <v>0</v>
      </c>
      <c r="Q178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1780" s="9">
        <f>Tabla1[V. COMPARENDOS]-(Tabla1[V. EXONERACIONES]+Tabla1[[#This Row],[V. SIMIT CON RESOLUCION]]+Tabla1[[#This Row],[V. SIMIT SIN RESOLUCION]]+Tabla1[[#This Row],[V. RECAUDOS COMPARENDOS]]+Tabla1[[#This Row],[V. RECAUDOS RESOLUCIONES]])</f>
        <v>433700</v>
      </c>
      <c r="S1780" s="11">
        <f>IFERROR(VLOOKUP(Tabla1[[#This Row],[FECHA]],'RECAUDOS LOCALES'!A:D,4,FALSE),0)</f>
        <v>1</v>
      </c>
      <c r="T1780" s="9">
        <f>IFERROR(VLOOKUP(Tabla1[[#This Row],[FECHA]],'RECAUDOS LOCALES'!A:D,3,FALSE),0)</f>
        <v>60900</v>
      </c>
      <c r="U1780" s="11">
        <f>IFERROR(VLOOKUP(Tabla1[[#This Row],[FECHA]],'RECAUDOS EXTERNOS'!A:D,4,FALSE),0)</f>
        <v>4</v>
      </c>
      <c r="V1780" s="9">
        <f>IFERROR(VLOOKUP(Tabla1[[#This Row],[FECHA]],'RECAUDOS EXTERNOS'!A:D,3,FALSE),0)</f>
        <v>1188940</v>
      </c>
    </row>
    <row r="1781" spans="1:22" x14ac:dyDescent="0.25">
      <c r="A1781" s="1">
        <v>39340</v>
      </c>
      <c r="B1781" s="3" t="s">
        <v>5</v>
      </c>
      <c r="C1781" s="2">
        <v>39326</v>
      </c>
      <c r="D1781" s="5">
        <f>YEAR(Tabla1[[#This Row],[FECHA]])</f>
        <v>2007</v>
      </c>
      <c r="E1781" s="5">
        <f>IFERROR(VLOOKUP(Tabla1[[#This Row],[FECHA]],'COMPARENDOS TOTALES'!A:D,4,FALSE),0)</f>
        <v>9</v>
      </c>
      <c r="F1781" s="9">
        <f>IFERROR(VLOOKUP(Tabla1[[#This Row],[FECHA]],'COMPARENDOS TOTALES'!A:D,3,FALSE),0)</f>
        <v>2515459</v>
      </c>
      <c r="G1781" s="5">
        <f>IFERROR(VLOOKUP(Tabla1[[#This Row],[FECHA]],EXONERACIONES!A:D,4,FALSE),0)</f>
        <v>3</v>
      </c>
      <c r="H1781" s="9">
        <f>IFERROR(VLOOKUP(Tabla1[[#This Row],[FECHA]],EXONERACIONES!A:D,3,FALSE),0)</f>
        <v>983053</v>
      </c>
      <c r="I1781" s="5">
        <f>IFERROR(VLOOKUP(Tabla1[[#This Row],[FECHA]],'SIMIT CON RES'!A:D,4,FALSE),0)</f>
        <v>0</v>
      </c>
      <c r="J1781" s="9">
        <f>IFERROR(VLOOKUP(Tabla1[[#This Row],[FECHA]],'SIMIT CON RES'!A:D,3,FALSE),0)</f>
        <v>0</v>
      </c>
      <c r="K1781">
        <f>IFERROR(VLOOKUP(Tabla1[[#This Row],[FECHA]],'SIMIT SIN RES'!A:D,4,FALSE),0)</f>
        <v>0</v>
      </c>
      <c r="L1781" s="9">
        <f>IFERROR(VLOOKUP(Tabla1[[#This Row],[FECHA]],'SIMIT SIN RES'!A:D,3,FALSE),0)</f>
        <v>0</v>
      </c>
      <c r="M1781" s="5">
        <f>IFERROR(VLOOKUP(Tabla1[[#This Row],[FECHA]],'RECAUDOS DE COMPARENDOS'!A:D,4,FALSE),0)</f>
        <v>1</v>
      </c>
      <c r="N1781" s="9">
        <f>IFERROR(VLOOKUP(Tabla1[[#This Row],[FECHA]],'RECAUDOS DE COMPARENDOS'!A:D,3,FALSE),0)</f>
        <v>433700</v>
      </c>
      <c r="O1781" s="5">
        <f>IFERROR(VLOOKUP(Tabla1[[#This Row],[FECHA]],'RECAUDOS DE RESOLUCIONES'!A:D,4,FALSE),0)</f>
        <v>0</v>
      </c>
      <c r="P1781" s="9">
        <f>IFERROR(VLOOKUP(Tabla1[[#This Row],[FECHA]],'RECAUDOS DE RESOLUCIONES'!A:D,3,FALSE),0)</f>
        <v>0</v>
      </c>
      <c r="Q178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1781" s="9">
        <f>Tabla1[V. COMPARENDOS]-(Tabla1[V. EXONERACIONES]+Tabla1[[#This Row],[V. SIMIT CON RESOLUCION]]+Tabla1[[#This Row],[V. SIMIT SIN RESOLUCION]]+Tabla1[[#This Row],[V. RECAUDOS COMPARENDOS]]+Tabla1[[#This Row],[V. RECAUDOS RESOLUCIONES]])</f>
        <v>1098706</v>
      </c>
      <c r="S1781" s="11">
        <f>IFERROR(VLOOKUP(Tabla1[[#This Row],[FECHA]],'RECAUDOS LOCALES'!A:D,4,FALSE),0)</f>
        <v>0</v>
      </c>
      <c r="T1781" s="9">
        <f>IFERROR(VLOOKUP(Tabla1[[#This Row],[FECHA]],'RECAUDOS LOCALES'!A:D,3,FALSE),0)</f>
        <v>0</v>
      </c>
      <c r="U1781" s="11">
        <f>IFERROR(VLOOKUP(Tabla1[[#This Row],[FECHA]],'RECAUDOS EXTERNOS'!A:D,4,FALSE),0)</f>
        <v>0</v>
      </c>
      <c r="V1781" s="9">
        <f>IFERROR(VLOOKUP(Tabla1[[#This Row],[FECHA]],'RECAUDOS EXTERNOS'!A:D,3,FALSE),0)</f>
        <v>0</v>
      </c>
    </row>
    <row r="1782" spans="1:22" x14ac:dyDescent="0.25">
      <c r="A1782" s="1">
        <v>39341</v>
      </c>
      <c r="B1782" s="3" t="s">
        <v>4</v>
      </c>
      <c r="C1782" s="2">
        <v>39326</v>
      </c>
      <c r="D1782" s="5">
        <f>YEAR(Tabla1[[#This Row],[FECHA]])</f>
        <v>2007</v>
      </c>
      <c r="E1782" s="5">
        <f>IFERROR(VLOOKUP(Tabla1[[#This Row],[FECHA]],'COMPARENDOS TOTALES'!A:D,4,FALSE),0)</f>
        <v>11</v>
      </c>
      <c r="F1782" s="9">
        <f>IFERROR(VLOOKUP(Tabla1[[#This Row],[FECHA]],'COMPARENDOS TOTALES'!A:D,3,FALSE),0)</f>
        <v>2819050</v>
      </c>
      <c r="G1782" s="5">
        <f>IFERROR(VLOOKUP(Tabla1[[#This Row],[FECHA]],EXONERACIONES!A:D,4,FALSE),0)</f>
        <v>5</v>
      </c>
      <c r="H1782" s="9">
        <f>IFERROR(VLOOKUP(Tabla1[[#This Row],[FECHA]],EXONERACIONES!A:D,3,FALSE),0)</f>
        <v>1301100</v>
      </c>
      <c r="I1782" s="5">
        <f>IFERROR(VLOOKUP(Tabla1[[#This Row],[FECHA]],'SIMIT CON RES'!A:D,4,FALSE),0)</f>
        <v>0</v>
      </c>
      <c r="J1782" s="9">
        <f>IFERROR(VLOOKUP(Tabla1[[#This Row],[FECHA]],'SIMIT CON RES'!A:D,3,FALSE),0)</f>
        <v>0</v>
      </c>
      <c r="K1782">
        <f>IFERROR(VLOOKUP(Tabla1[[#This Row],[FECHA]],'SIMIT SIN RES'!A:D,4,FALSE),0)</f>
        <v>0</v>
      </c>
      <c r="L1782" s="9">
        <f>IFERROR(VLOOKUP(Tabla1[[#This Row],[FECHA]],'SIMIT SIN RES'!A:D,3,FALSE),0)</f>
        <v>0</v>
      </c>
      <c r="M1782" s="5">
        <f>IFERROR(VLOOKUP(Tabla1[[#This Row],[FECHA]],'RECAUDOS DE COMPARENDOS'!A:D,4,FALSE),0)</f>
        <v>0</v>
      </c>
      <c r="N1782" s="9">
        <f>IFERROR(VLOOKUP(Tabla1[[#This Row],[FECHA]],'RECAUDOS DE COMPARENDOS'!A:D,3,FALSE),0)</f>
        <v>0</v>
      </c>
      <c r="O1782" s="5">
        <f>IFERROR(VLOOKUP(Tabla1[[#This Row],[FECHA]],'RECAUDOS DE RESOLUCIONES'!A:D,4,FALSE),0)</f>
        <v>0</v>
      </c>
      <c r="P1782" s="9">
        <f>IFERROR(VLOOKUP(Tabla1[[#This Row],[FECHA]],'RECAUDOS DE RESOLUCIONES'!A:D,3,FALSE),0)</f>
        <v>0</v>
      </c>
      <c r="Q178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1782" s="9">
        <f>Tabla1[V. COMPARENDOS]-(Tabla1[V. EXONERACIONES]+Tabla1[[#This Row],[V. SIMIT CON RESOLUCION]]+Tabla1[[#This Row],[V. SIMIT SIN RESOLUCION]]+Tabla1[[#This Row],[V. RECAUDOS COMPARENDOS]]+Tabla1[[#This Row],[V. RECAUDOS RESOLUCIONES]])</f>
        <v>1517950</v>
      </c>
      <c r="S1782" s="11">
        <f>IFERROR(VLOOKUP(Tabla1[[#This Row],[FECHA]],'RECAUDOS LOCALES'!A:D,4,FALSE),0)</f>
        <v>0</v>
      </c>
      <c r="T1782" s="9">
        <f>IFERROR(VLOOKUP(Tabla1[[#This Row],[FECHA]],'RECAUDOS LOCALES'!A:D,3,FALSE),0)</f>
        <v>0</v>
      </c>
      <c r="U1782" s="11">
        <f>IFERROR(VLOOKUP(Tabla1[[#This Row],[FECHA]],'RECAUDOS EXTERNOS'!A:D,4,FALSE),0)</f>
        <v>0</v>
      </c>
      <c r="V1782" s="9">
        <f>IFERROR(VLOOKUP(Tabla1[[#This Row],[FECHA]],'RECAUDOS EXTERNOS'!A:D,3,FALSE),0)</f>
        <v>0</v>
      </c>
    </row>
    <row r="1783" spans="1:22" x14ac:dyDescent="0.25">
      <c r="A1783" s="1">
        <v>39342</v>
      </c>
      <c r="B1783" s="3" t="s">
        <v>1</v>
      </c>
      <c r="C1783" s="2">
        <v>39326</v>
      </c>
      <c r="D1783" s="5">
        <f>YEAR(Tabla1[[#This Row],[FECHA]])</f>
        <v>2007</v>
      </c>
      <c r="E1783" s="5">
        <f>IFERROR(VLOOKUP(Tabla1[[#This Row],[FECHA]],'COMPARENDOS TOTALES'!A:D,4,FALSE),0)</f>
        <v>6</v>
      </c>
      <c r="F1783" s="9">
        <f>IFERROR(VLOOKUP(Tabla1[[#This Row],[FECHA]],'COMPARENDOS TOTALES'!A:D,3,FALSE),0)</f>
        <v>2067303</v>
      </c>
      <c r="G1783" s="5">
        <f>IFERROR(VLOOKUP(Tabla1[[#This Row],[FECHA]],EXONERACIONES!A:D,4,FALSE),0)</f>
        <v>3</v>
      </c>
      <c r="H1783" s="9">
        <f>IFERROR(VLOOKUP(Tabla1[[#This Row],[FECHA]],EXONERACIONES!A:D,3,FALSE),0)</f>
        <v>766203</v>
      </c>
      <c r="I1783" s="5">
        <f>IFERROR(VLOOKUP(Tabla1[[#This Row],[FECHA]],'SIMIT CON RES'!A:D,4,FALSE),0)</f>
        <v>0</v>
      </c>
      <c r="J1783" s="9">
        <f>IFERROR(VLOOKUP(Tabla1[[#This Row],[FECHA]],'SIMIT CON RES'!A:D,3,FALSE),0)</f>
        <v>0</v>
      </c>
      <c r="K1783">
        <f>IFERROR(VLOOKUP(Tabla1[[#This Row],[FECHA]],'SIMIT SIN RES'!A:D,4,FALSE),0)</f>
        <v>0</v>
      </c>
      <c r="L1783" s="9">
        <f>IFERROR(VLOOKUP(Tabla1[[#This Row],[FECHA]],'SIMIT SIN RES'!A:D,3,FALSE),0)</f>
        <v>0</v>
      </c>
      <c r="M1783" s="5">
        <f>IFERROR(VLOOKUP(Tabla1[[#This Row],[FECHA]],'RECAUDOS DE COMPARENDOS'!A:D,4,FALSE),0)</f>
        <v>0</v>
      </c>
      <c r="N1783" s="9">
        <f>IFERROR(VLOOKUP(Tabla1[[#This Row],[FECHA]],'RECAUDOS DE COMPARENDOS'!A:D,3,FALSE),0)</f>
        <v>0</v>
      </c>
      <c r="O1783" s="5">
        <f>IFERROR(VLOOKUP(Tabla1[[#This Row],[FECHA]],'RECAUDOS DE RESOLUCIONES'!A:D,4,FALSE),0)</f>
        <v>0</v>
      </c>
      <c r="P1783" s="9">
        <f>IFERROR(VLOOKUP(Tabla1[[#This Row],[FECHA]],'RECAUDOS DE RESOLUCIONES'!A:D,3,FALSE),0)</f>
        <v>0</v>
      </c>
      <c r="Q178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1783" s="9">
        <f>Tabla1[V. COMPARENDOS]-(Tabla1[V. EXONERACIONES]+Tabla1[[#This Row],[V. SIMIT CON RESOLUCION]]+Tabla1[[#This Row],[V. SIMIT SIN RESOLUCION]]+Tabla1[[#This Row],[V. RECAUDOS COMPARENDOS]]+Tabla1[[#This Row],[V. RECAUDOS RESOLUCIONES]])</f>
        <v>1301100</v>
      </c>
      <c r="S1783" s="11">
        <f>IFERROR(VLOOKUP(Tabla1[[#This Row],[FECHA]],'RECAUDOS LOCALES'!A:D,4,FALSE),0)</f>
        <v>5</v>
      </c>
      <c r="T1783" s="9">
        <f>IFERROR(VLOOKUP(Tabla1[[#This Row],[FECHA]],'RECAUDOS LOCALES'!A:D,3,FALSE),0)</f>
        <v>279500</v>
      </c>
      <c r="U1783" s="11">
        <f>IFERROR(VLOOKUP(Tabla1[[#This Row],[FECHA]],'RECAUDOS EXTERNOS'!A:D,4,FALSE),0)</f>
        <v>5</v>
      </c>
      <c r="V1783" s="9">
        <f>IFERROR(VLOOKUP(Tabla1[[#This Row],[FECHA]],'RECAUDOS EXTERNOS'!A:D,3,FALSE),0)</f>
        <v>1485255</v>
      </c>
    </row>
    <row r="1784" spans="1:22" x14ac:dyDescent="0.25">
      <c r="A1784" s="1">
        <v>39343</v>
      </c>
      <c r="B1784" s="3" t="s">
        <v>2</v>
      </c>
      <c r="C1784" s="2">
        <v>39326</v>
      </c>
      <c r="D1784" s="5">
        <f>YEAR(Tabla1[[#This Row],[FECHA]])</f>
        <v>2007</v>
      </c>
      <c r="E1784" s="5">
        <f>IFERROR(VLOOKUP(Tabla1[[#This Row],[FECHA]],'COMPARENDOS TOTALES'!A:D,4,FALSE),0)</f>
        <v>5</v>
      </c>
      <c r="F1784" s="9">
        <f>IFERROR(VLOOKUP(Tabla1[[#This Row],[FECHA]],'COMPARENDOS TOTALES'!A:D,3,FALSE),0)</f>
        <v>1734800</v>
      </c>
      <c r="G1784" s="5">
        <f>IFERROR(VLOOKUP(Tabla1[[#This Row],[FECHA]],EXONERACIONES!A:D,4,FALSE),0)</f>
        <v>2</v>
      </c>
      <c r="H1784" s="9">
        <f>IFERROR(VLOOKUP(Tabla1[[#This Row],[FECHA]],EXONERACIONES!A:D,3,FALSE),0)</f>
        <v>867400</v>
      </c>
      <c r="I1784" s="5">
        <f>IFERROR(VLOOKUP(Tabla1[[#This Row],[FECHA]],'SIMIT CON RES'!A:D,4,FALSE),0)</f>
        <v>0</v>
      </c>
      <c r="J1784" s="9">
        <f>IFERROR(VLOOKUP(Tabla1[[#This Row],[FECHA]],'SIMIT CON RES'!A:D,3,FALSE),0)</f>
        <v>0</v>
      </c>
      <c r="K1784">
        <f>IFERROR(VLOOKUP(Tabla1[[#This Row],[FECHA]],'SIMIT SIN RES'!A:D,4,FALSE),0)</f>
        <v>0</v>
      </c>
      <c r="L1784" s="9">
        <f>IFERROR(VLOOKUP(Tabla1[[#This Row],[FECHA]],'SIMIT SIN RES'!A:D,3,FALSE),0)</f>
        <v>0</v>
      </c>
      <c r="M1784" s="5">
        <f>IFERROR(VLOOKUP(Tabla1[[#This Row],[FECHA]],'RECAUDOS DE COMPARENDOS'!A:D,4,FALSE),0)</f>
        <v>0</v>
      </c>
      <c r="N1784" s="9">
        <f>IFERROR(VLOOKUP(Tabla1[[#This Row],[FECHA]],'RECAUDOS DE COMPARENDOS'!A:D,3,FALSE),0)</f>
        <v>0</v>
      </c>
      <c r="O1784" s="5">
        <f>IFERROR(VLOOKUP(Tabla1[[#This Row],[FECHA]],'RECAUDOS DE RESOLUCIONES'!A:D,4,FALSE),0)</f>
        <v>0</v>
      </c>
      <c r="P1784" s="9">
        <f>IFERROR(VLOOKUP(Tabla1[[#This Row],[FECHA]],'RECAUDOS DE RESOLUCIONES'!A:D,3,FALSE),0)</f>
        <v>0</v>
      </c>
      <c r="Q178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1784" s="9">
        <f>Tabla1[V. COMPARENDOS]-(Tabla1[V. EXONERACIONES]+Tabla1[[#This Row],[V. SIMIT CON RESOLUCION]]+Tabla1[[#This Row],[V. SIMIT SIN RESOLUCION]]+Tabla1[[#This Row],[V. RECAUDOS COMPARENDOS]]+Tabla1[[#This Row],[V. RECAUDOS RESOLUCIONES]])</f>
        <v>867400</v>
      </c>
      <c r="S1784" s="11">
        <f>IFERROR(VLOOKUP(Tabla1[[#This Row],[FECHA]],'RECAUDOS LOCALES'!A:D,4,FALSE),0)</f>
        <v>3</v>
      </c>
      <c r="T1784" s="9">
        <f>IFERROR(VLOOKUP(Tabla1[[#This Row],[FECHA]],'RECAUDOS LOCALES'!A:D,3,FALSE),0)</f>
        <v>257700</v>
      </c>
      <c r="U1784" s="11">
        <f>IFERROR(VLOOKUP(Tabla1[[#This Row],[FECHA]],'RECAUDOS EXTERNOS'!A:D,4,FALSE),0)</f>
        <v>2</v>
      </c>
      <c r="V1784" s="9">
        <f>IFERROR(VLOOKUP(Tabla1[[#This Row],[FECHA]],'RECAUDOS EXTERNOS'!A:D,3,FALSE),0)</f>
        <v>640200</v>
      </c>
    </row>
    <row r="1785" spans="1:22" x14ac:dyDescent="0.25">
      <c r="A1785" s="1">
        <v>39344</v>
      </c>
      <c r="B1785" s="3" t="s">
        <v>3</v>
      </c>
      <c r="C1785" s="2">
        <v>39326</v>
      </c>
      <c r="D1785" s="5">
        <f>YEAR(Tabla1[[#This Row],[FECHA]])</f>
        <v>2007</v>
      </c>
      <c r="E1785" s="5">
        <f>IFERROR(VLOOKUP(Tabla1[[#This Row],[FECHA]],'COMPARENDOS TOTALES'!A:D,4,FALSE),0)</f>
        <v>10</v>
      </c>
      <c r="F1785" s="9">
        <f>IFERROR(VLOOKUP(Tabla1[[#This Row],[FECHA]],'COMPARENDOS TOTALES'!A:D,3,FALSE),0)</f>
        <v>3527427</v>
      </c>
      <c r="G1785" s="5">
        <f>IFERROR(VLOOKUP(Tabla1[[#This Row],[FECHA]],EXONERACIONES!A:D,4,FALSE),0)</f>
        <v>7</v>
      </c>
      <c r="H1785" s="9">
        <f>IFERROR(VLOOKUP(Tabla1[[#This Row],[FECHA]],EXONERACIONES!A:D,3,FALSE),0)</f>
        <v>3035900</v>
      </c>
      <c r="I1785" s="5">
        <f>IFERROR(VLOOKUP(Tabla1[[#This Row],[FECHA]],'SIMIT CON RES'!A:D,4,FALSE),0)</f>
        <v>0</v>
      </c>
      <c r="J1785" s="9">
        <f>IFERROR(VLOOKUP(Tabla1[[#This Row],[FECHA]],'SIMIT CON RES'!A:D,3,FALSE),0)</f>
        <v>0</v>
      </c>
      <c r="K1785">
        <f>IFERROR(VLOOKUP(Tabla1[[#This Row],[FECHA]],'SIMIT SIN RES'!A:D,4,FALSE),0)</f>
        <v>0</v>
      </c>
      <c r="L1785" s="9">
        <f>IFERROR(VLOOKUP(Tabla1[[#This Row],[FECHA]],'SIMIT SIN RES'!A:D,3,FALSE),0)</f>
        <v>0</v>
      </c>
      <c r="M1785" s="5">
        <f>IFERROR(VLOOKUP(Tabla1[[#This Row],[FECHA]],'RECAUDOS DE COMPARENDOS'!A:D,4,FALSE),0)</f>
        <v>1</v>
      </c>
      <c r="N1785" s="9">
        <f>IFERROR(VLOOKUP(Tabla1[[#This Row],[FECHA]],'RECAUDOS DE COMPARENDOS'!A:D,3,FALSE),0)</f>
        <v>57827</v>
      </c>
      <c r="O1785" s="5">
        <f>IFERROR(VLOOKUP(Tabla1[[#This Row],[FECHA]],'RECAUDOS DE RESOLUCIONES'!A:D,4,FALSE),0)</f>
        <v>0</v>
      </c>
      <c r="P1785" s="9">
        <f>IFERROR(VLOOKUP(Tabla1[[#This Row],[FECHA]],'RECAUDOS DE RESOLUCIONES'!A:D,3,FALSE),0)</f>
        <v>0</v>
      </c>
      <c r="Q178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1785" s="9">
        <f>Tabla1[V. COMPARENDOS]-(Tabla1[V. EXONERACIONES]+Tabla1[[#This Row],[V. SIMIT CON RESOLUCION]]+Tabla1[[#This Row],[V. SIMIT SIN RESOLUCION]]+Tabla1[[#This Row],[V. RECAUDOS COMPARENDOS]]+Tabla1[[#This Row],[V. RECAUDOS RESOLUCIONES]])</f>
        <v>433700</v>
      </c>
      <c r="S1785" s="11">
        <f>IFERROR(VLOOKUP(Tabla1[[#This Row],[FECHA]],'RECAUDOS LOCALES'!A:D,4,FALSE),0)</f>
        <v>8</v>
      </c>
      <c r="T1785" s="9">
        <f>IFERROR(VLOOKUP(Tabla1[[#This Row],[FECHA]],'RECAUDOS LOCALES'!A:D,3,FALSE),0)</f>
        <v>809089</v>
      </c>
      <c r="U1785" s="11">
        <f>IFERROR(VLOOKUP(Tabla1[[#This Row],[FECHA]],'RECAUDOS EXTERNOS'!A:D,4,FALSE),0)</f>
        <v>5</v>
      </c>
      <c r="V1785" s="9">
        <f>IFERROR(VLOOKUP(Tabla1[[#This Row],[FECHA]],'RECAUDOS EXTERNOS'!A:D,3,FALSE),0)</f>
        <v>1076416</v>
      </c>
    </row>
    <row r="1786" spans="1:22" x14ac:dyDescent="0.25">
      <c r="A1786" s="1">
        <v>39345</v>
      </c>
      <c r="B1786" s="3" t="s">
        <v>6</v>
      </c>
      <c r="C1786" s="2">
        <v>39326</v>
      </c>
      <c r="D1786" s="5">
        <f>YEAR(Tabla1[[#This Row],[FECHA]])</f>
        <v>2007</v>
      </c>
      <c r="E1786" s="5">
        <f>IFERROR(VLOOKUP(Tabla1[[#This Row],[FECHA]],'COMPARENDOS TOTALES'!A:D,4,FALSE),0)</f>
        <v>6</v>
      </c>
      <c r="F1786" s="9">
        <f>IFERROR(VLOOKUP(Tabla1[[#This Row],[FECHA]],'COMPARENDOS TOTALES'!A:D,3,FALSE),0)</f>
        <v>1951650</v>
      </c>
      <c r="G1786" s="5">
        <f>IFERROR(VLOOKUP(Tabla1[[#This Row],[FECHA]],EXONERACIONES!A:D,4,FALSE),0)</f>
        <v>2</v>
      </c>
      <c r="H1786" s="9">
        <f>IFERROR(VLOOKUP(Tabla1[[#This Row],[FECHA]],EXONERACIONES!A:D,3,FALSE),0)</f>
        <v>650550</v>
      </c>
      <c r="I1786" s="5">
        <f>IFERROR(VLOOKUP(Tabla1[[#This Row],[FECHA]],'SIMIT CON RES'!A:D,4,FALSE),0)</f>
        <v>0</v>
      </c>
      <c r="J1786" s="9">
        <f>IFERROR(VLOOKUP(Tabla1[[#This Row],[FECHA]],'SIMIT CON RES'!A:D,3,FALSE),0)</f>
        <v>0</v>
      </c>
      <c r="K1786">
        <f>IFERROR(VLOOKUP(Tabla1[[#This Row],[FECHA]],'SIMIT SIN RES'!A:D,4,FALSE),0)</f>
        <v>0</v>
      </c>
      <c r="L1786" s="9">
        <f>IFERROR(VLOOKUP(Tabla1[[#This Row],[FECHA]],'SIMIT SIN RES'!A:D,3,FALSE),0)</f>
        <v>0</v>
      </c>
      <c r="M1786" s="5">
        <f>IFERROR(VLOOKUP(Tabla1[[#This Row],[FECHA]],'RECAUDOS DE COMPARENDOS'!A:D,4,FALSE),0)</f>
        <v>1</v>
      </c>
      <c r="N1786" s="9">
        <f>IFERROR(VLOOKUP(Tabla1[[#This Row],[FECHA]],'RECAUDOS DE COMPARENDOS'!A:D,3,FALSE),0)</f>
        <v>216850</v>
      </c>
      <c r="O1786" s="5">
        <f>IFERROR(VLOOKUP(Tabla1[[#This Row],[FECHA]],'RECAUDOS DE RESOLUCIONES'!A:D,4,FALSE),0)</f>
        <v>0</v>
      </c>
      <c r="P1786" s="9">
        <f>IFERROR(VLOOKUP(Tabla1[[#This Row],[FECHA]],'RECAUDOS DE RESOLUCIONES'!A:D,3,FALSE),0)</f>
        <v>0</v>
      </c>
      <c r="Q178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1786" s="9">
        <f>Tabla1[V. COMPARENDOS]-(Tabla1[V. EXONERACIONES]+Tabla1[[#This Row],[V. SIMIT CON RESOLUCION]]+Tabla1[[#This Row],[V. SIMIT SIN RESOLUCION]]+Tabla1[[#This Row],[V. RECAUDOS COMPARENDOS]]+Tabla1[[#This Row],[V. RECAUDOS RESOLUCIONES]])</f>
        <v>1084250</v>
      </c>
      <c r="S1786" s="11">
        <f>IFERROR(VLOOKUP(Tabla1[[#This Row],[FECHA]],'RECAUDOS LOCALES'!A:D,4,FALSE),0)</f>
        <v>2</v>
      </c>
      <c r="T1786" s="9">
        <f>IFERROR(VLOOKUP(Tabla1[[#This Row],[FECHA]],'RECAUDOS LOCALES'!A:D,3,FALSE),0)</f>
        <v>191800</v>
      </c>
      <c r="U1786" s="11">
        <f>IFERROR(VLOOKUP(Tabla1[[#This Row],[FECHA]],'RECAUDOS EXTERNOS'!A:D,4,FALSE),0)</f>
        <v>8</v>
      </c>
      <c r="V1786" s="9">
        <f>IFERROR(VLOOKUP(Tabla1[[#This Row],[FECHA]],'RECAUDOS EXTERNOS'!A:D,3,FALSE),0)</f>
        <v>2099580</v>
      </c>
    </row>
    <row r="1787" spans="1:22" x14ac:dyDescent="0.25">
      <c r="A1787" s="1">
        <v>39346</v>
      </c>
      <c r="B1787" s="3" t="s">
        <v>0</v>
      </c>
      <c r="C1787" s="2">
        <v>39326</v>
      </c>
      <c r="D1787" s="5">
        <f>YEAR(Tabla1[[#This Row],[FECHA]])</f>
        <v>2007</v>
      </c>
      <c r="E1787" s="5">
        <f>IFERROR(VLOOKUP(Tabla1[[#This Row],[FECHA]],'COMPARENDOS TOTALES'!A:D,4,FALSE),0)</f>
        <v>10</v>
      </c>
      <c r="F1787" s="9">
        <f>IFERROR(VLOOKUP(Tabla1[[#This Row],[FECHA]],'COMPARENDOS TOTALES'!A:D,3,FALSE),0)</f>
        <v>3035900</v>
      </c>
      <c r="G1787" s="5">
        <f>IFERROR(VLOOKUP(Tabla1[[#This Row],[FECHA]],EXONERACIONES!A:D,4,FALSE),0)</f>
        <v>5</v>
      </c>
      <c r="H1787" s="9">
        <f>IFERROR(VLOOKUP(Tabla1[[#This Row],[FECHA]],EXONERACIONES!A:D,3,FALSE),0)</f>
        <v>1734800</v>
      </c>
      <c r="I1787" s="5">
        <f>IFERROR(VLOOKUP(Tabla1[[#This Row],[FECHA]],'SIMIT CON RES'!A:D,4,FALSE),0)</f>
        <v>0</v>
      </c>
      <c r="J1787" s="9">
        <f>IFERROR(VLOOKUP(Tabla1[[#This Row],[FECHA]],'SIMIT CON RES'!A:D,3,FALSE),0)</f>
        <v>0</v>
      </c>
      <c r="K1787">
        <f>IFERROR(VLOOKUP(Tabla1[[#This Row],[FECHA]],'SIMIT SIN RES'!A:D,4,FALSE),0)</f>
        <v>0</v>
      </c>
      <c r="L1787" s="9">
        <f>IFERROR(VLOOKUP(Tabla1[[#This Row],[FECHA]],'SIMIT SIN RES'!A:D,3,FALSE),0)</f>
        <v>0</v>
      </c>
      <c r="M1787" s="5">
        <f>IFERROR(VLOOKUP(Tabla1[[#This Row],[FECHA]],'RECAUDOS DE COMPARENDOS'!A:D,4,FALSE),0)</f>
        <v>1</v>
      </c>
      <c r="N1787" s="9">
        <f>IFERROR(VLOOKUP(Tabla1[[#This Row],[FECHA]],'RECAUDOS DE COMPARENDOS'!A:D,3,FALSE),0)</f>
        <v>216850</v>
      </c>
      <c r="O1787" s="5">
        <f>IFERROR(VLOOKUP(Tabla1[[#This Row],[FECHA]],'RECAUDOS DE RESOLUCIONES'!A:D,4,FALSE),0)</f>
        <v>0</v>
      </c>
      <c r="P1787" s="9">
        <f>IFERROR(VLOOKUP(Tabla1[[#This Row],[FECHA]],'RECAUDOS DE RESOLUCIONES'!A:D,3,FALSE),0)</f>
        <v>0</v>
      </c>
      <c r="Q178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1787" s="9">
        <f>Tabla1[V. COMPARENDOS]-(Tabla1[V. EXONERACIONES]+Tabla1[[#This Row],[V. SIMIT CON RESOLUCION]]+Tabla1[[#This Row],[V. SIMIT SIN RESOLUCION]]+Tabla1[[#This Row],[V. RECAUDOS COMPARENDOS]]+Tabla1[[#This Row],[V. RECAUDOS RESOLUCIONES]])</f>
        <v>1084250</v>
      </c>
      <c r="S1787" s="11">
        <f>IFERROR(VLOOKUP(Tabla1[[#This Row],[FECHA]],'RECAUDOS LOCALES'!A:D,4,FALSE),0)</f>
        <v>0</v>
      </c>
      <c r="T1787" s="9">
        <f>IFERROR(VLOOKUP(Tabla1[[#This Row],[FECHA]],'RECAUDOS LOCALES'!A:D,3,FALSE),0)</f>
        <v>0</v>
      </c>
      <c r="U1787" s="11">
        <f>IFERROR(VLOOKUP(Tabla1[[#This Row],[FECHA]],'RECAUDOS EXTERNOS'!A:D,4,FALSE),0)</f>
        <v>11</v>
      </c>
      <c r="V1787" s="9">
        <f>IFERROR(VLOOKUP(Tabla1[[#This Row],[FECHA]],'RECAUDOS EXTERNOS'!A:D,3,FALSE),0)</f>
        <v>3049650</v>
      </c>
    </row>
    <row r="1788" spans="1:22" x14ac:dyDescent="0.25">
      <c r="A1788" s="1">
        <v>39347</v>
      </c>
      <c r="B1788" s="3" t="s">
        <v>5</v>
      </c>
      <c r="C1788" s="2">
        <v>39326</v>
      </c>
      <c r="D1788" s="5">
        <f>YEAR(Tabla1[[#This Row],[FECHA]])</f>
        <v>2007</v>
      </c>
      <c r="E1788" s="5">
        <f>IFERROR(VLOOKUP(Tabla1[[#This Row],[FECHA]],'COMPARENDOS TOTALES'!A:D,4,FALSE),0)</f>
        <v>1</v>
      </c>
      <c r="F1788" s="9">
        <f>IFERROR(VLOOKUP(Tabla1[[#This Row],[FECHA]],'COMPARENDOS TOTALES'!A:D,3,FALSE),0)</f>
        <v>115653</v>
      </c>
      <c r="G1788" s="5">
        <f>IFERROR(VLOOKUP(Tabla1[[#This Row],[FECHA]],EXONERACIONES!A:D,4,FALSE),0)</f>
        <v>0</v>
      </c>
      <c r="H1788" s="9">
        <f>IFERROR(VLOOKUP(Tabla1[[#This Row],[FECHA]],EXONERACIONES!A:D,3,FALSE),0)</f>
        <v>0</v>
      </c>
      <c r="I1788" s="5">
        <f>IFERROR(VLOOKUP(Tabla1[[#This Row],[FECHA]],'SIMIT CON RES'!A:D,4,FALSE),0)</f>
        <v>0</v>
      </c>
      <c r="J1788" s="9">
        <f>IFERROR(VLOOKUP(Tabla1[[#This Row],[FECHA]],'SIMIT CON RES'!A:D,3,FALSE),0)</f>
        <v>0</v>
      </c>
      <c r="K1788">
        <f>IFERROR(VLOOKUP(Tabla1[[#This Row],[FECHA]],'SIMIT SIN RES'!A:D,4,FALSE),0)</f>
        <v>0</v>
      </c>
      <c r="L1788" s="9">
        <f>IFERROR(VLOOKUP(Tabla1[[#This Row],[FECHA]],'SIMIT SIN RES'!A:D,3,FALSE),0)</f>
        <v>0</v>
      </c>
      <c r="M1788" s="5">
        <f>IFERROR(VLOOKUP(Tabla1[[#This Row],[FECHA]],'RECAUDOS DE COMPARENDOS'!A:D,4,FALSE),0)</f>
        <v>0</v>
      </c>
      <c r="N1788" s="9">
        <f>IFERROR(VLOOKUP(Tabla1[[#This Row],[FECHA]],'RECAUDOS DE COMPARENDOS'!A:D,3,FALSE),0)</f>
        <v>0</v>
      </c>
      <c r="O1788" s="5">
        <f>IFERROR(VLOOKUP(Tabla1[[#This Row],[FECHA]],'RECAUDOS DE RESOLUCIONES'!A:D,4,FALSE),0)</f>
        <v>0</v>
      </c>
      <c r="P1788" s="9">
        <f>IFERROR(VLOOKUP(Tabla1[[#This Row],[FECHA]],'RECAUDOS DE RESOLUCIONES'!A:D,3,FALSE),0)</f>
        <v>0</v>
      </c>
      <c r="Q178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1788" s="9">
        <f>Tabla1[V. COMPARENDOS]-(Tabla1[V. EXONERACIONES]+Tabla1[[#This Row],[V. SIMIT CON RESOLUCION]]+Tabla1[[#This Row],[V. SIMIT SIN RESOLUCION]]+Tabla1[[#This Row],[V. RECAUDOS COMPARENDOS]]+Tabla1[[#This Row],[V. RECAUDOS RESOLUCIONES]])</f>
        <v>115653</v>
      </c>
      <c r="S1788" s="11">
        <f>IFERROR(VLOOKUP(Tabla1[[#This Row],[FECHA]],'RECAUDOS LOCALES'!A:D,4,FALSE),0)</f>
        <v>0</v>
      </c>
      <c r="T1788" s="9">
        <f>IFERROR(VLOOKUP(Tabla1[[#This Row],[FECHA]],'RECAUDOS LOCALES'!A:D,3,FALSE),0)</f>
        <v>0</v>
      </c>
      <c r="U1788" s="11">
        <f>IFERROR(VLOOKUP(Tabla1[[#This Row],[FECHA]],'RECAUDOS EXTERNOS'!A:D,4,FALSE),0)</f>
        <v>0</v>
      </c>
      <c r="V1788" s="9">
        <f>IFERROR(VLOOKUP(Tabla1[[#This Row],[FECHA]],'RECAUDOS EXTERNOS'!A:D,3,FALSE),0)</f>
        <v>0</v>
      </c>
    </row>
    <row r="1789" spans="1:22" x14ac:dyDescent="0.25">
      <c r="A1789" s="1">
        <v>39348</v>
      </c>
      <c r="B1789" s="3" t="s">
        <v>4</v>
      </c>
      <c r="C1789" s="2">
        <v>39326</v>
      </c>
      <c r="D1789" s="5">
        <f>YEAR(Tabla1[[#This Row],[FECHA]])</f>
        <v>2007</v>
      </c>
      <c r="E1789" s="5">
        <f>IFERROR(VLOOKUP(Tabla1[[#This Row],[FECHA]],'COMPARENDOS TOTALES'!A:D,4,FALSE),0)</f>
        <v>8</v>
      </c>
      <c r="F1789" s="9">
        <f>IFERROR(VLOOKUP(Tabla1[[#This Row],[FECHA]],'COMPARENDOS TOTALES'!A:D,3,FALSE),0)</f>
        <v>1966106</v>
      </c>
      <c r="G1789" s="5">
        <f>IFERROR(VLOOKUP(Tabla1[[#This Row],[FECHA]],EXONERACIONES!A:D,4,FALSE),0)</f>
        <v>0</v>
      </c>
      <c r="H1789" s="9">
        <f>IFERROR(VLOOKUP(Tabla1[[#This Row],[FECHA]],EXONERACIONES!A:D,3,FALSE),0)</f>
        <v>0</v>
      </c>
      <c r="I1789" s="5">
        <f>IFERROR(VLOOKUP(Tabla1[[#This Row],[FECHA]],'SIMIT CON RES'!A:D,4,FALSE),0)</f>
        <v>0</v>
      </c>
      <c r="J1789" s="9">
        <f>IFERROR(VLOOKUP(Tabla1[[#This Row],[FECHA]],'SIMIT CON RES'!A:D,3,FALSE),0)</f>
        <v>0</v>
      </c>
      <c r="K1789">
        <f>IFERROR(VLOOKUP(Tabla1[[#This Row],[FECHA]],'SIMIT SIN RES'!A:D,4,FALSE),0)</f>
        <v>0</v>
      </c>
      <c r="L1789" s="9">
        <f>IFERROR(VLOOKUP(Tabla1[[#This Row],[FECHA]],'SIMIT SIN RES'!A:D,3,FALSE),0)</f>
        <v>0</v>
      </c>
      <c r="M1789" s="5">
        <f>IFERROR(VLOOKUP(Tabla1[[#This Row],[FECHA]],'RECAUDOS DE COMPARENDOS'!A:D,4,FALSE),0)</f>
        <v>1</v>
      </c>
      <c r="N1789" s="9">
        <f>IFERROR(VLOOKUP(Tabla1[[#This Row],[FECHA]],'RECAUDOS DE COMPARENDOS'!A:D,3,FALSE),0)</f>
        <v>216850</v>
      </c>
      <c r="O1789" s="5">
        <f>IFERROR(VLOOKUP(Tabla1[[#This Row],[FECHA]],'RECAUDOS DE RESOLUCIONES'!A:D,4,FALSE),0)</f>
        <v>0</v>
      </c>
      <c r="P1789" s="9">
        <f>IFERROR(VLOOKUP(Tabla1[[#This Row],[FECHA]],'RECAUDOS DE RESOLUCIONES'!A:D,3,FALSE),0)</f>
        <v>0</v>
      </c>
      <c r="Q178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7</v>
      </c>
      <c r="R1789" s="9">
        <f>Tabla1[V. COMPARENDOS]-(Tabla1[V. EXONERACIONES]+Tabla1[[#This Row],[V. SIMIT CON RESOLUCION]]+Tabla1[[#This Row],[V. SIMIT SIN RESOLUCION]]+Tabla1[[#This Row],[V. RECAUDOS COMPARENDOS]]+Tabla1[[#This Row],[V. RECAUDOS RESOLUCIONES]])</f>
        <v>1749256</v>
      </c>
      <c r="S1789" s="11">
        <f>IFERROR(VLOOKUP(Tabla1[[#This Row],[FECHA]],'RECAUDOS LOCALES'!A:D,4,FALSE),0)</f>
        <v>0</v>
      </c>
      <c r="T1789" s="9">
        <f>IFERROR(VLOOKUP(Tabla1[[#This Row],[FECHA]],'RECAUDOS LOCALES'!A:D,3,FALSE),0)</f>
        <v>0</v>
      </c>
      <c r="U1789" s="11">
        <f>IFERROR(VLOOKUP(Tabla1[[#This Row],[FECHA]],'RECAUDOS EXTERNOS'!A:D,4,FALSE),0)</f>
        <v>0</v>
      </c>
      <c r="V1789" s="9">
        <f>IFERROR(VLOOKUP(Tabla1[[#This Row],[FECHA]],'RECAUDOS EXTERNOS'!A:D,3,FALSE),0)</f>
        <v>0</v>
      </c>
    </row>
    <row r="1790" spans="1:22" x14ac:dyDescent="0.25">
      <c r="A1790" s="1">
        <v>39349</v>
      </c>
      <c r="B1790" s="3" t="s">
        <v>1</v>
      </c>
      <c r="C1790" s="2">
        <v>39326</v>
      </c>
      <c r="D1790" s="5">
        <f>YEAR(Tabla1[[#This Row],[FECHA]])</f>
        <v>2007</v>
      </c>
      <c r="E1790" s="5">
        <f>IFERROR(VLOOKUP(Tabla1[[#This Row],[FECHA]],'COMPARENDOS TOTALES'!A:D,4,FALSE),0)</f>
        <v>1</v>
      </c>
      <c r="F1790" s="9">
        <f>IFERROR(VLOOKUP(Tabla1[[#This Row],[FECHA]],'COMPARENDOS TOTALES'!A:D,3,FALSE),0)</f>
        <v>115653</v>
      </c>
      <c r="G1790" s="5">
        <f>IFERROR(VLOOKUP(Tabla1[[#This Row],[FECHA]],EXONERACIONES!A:D,4,FALSE),0)</f>
        <v>1</v>
      </c>
      <c r="H1790" s="9">
        <f>IFERROR(VLOOKUP(Tabla1[[#This Row],[FECHA]],EXONERACIONES!A:D,3,FALSE),0)</f>
        <v>115653</v>
      </c>
      <c r="I1790" s="5">
        <f>IFERROR(VLOOKUP(Tabla1[[#This Row],[FECHA]],'SIMIT CON RES'!A:D,4,FALSE),0)</f>
        <v>0</v>
      </c>
      <c r="J1790" s="9">
        <f>IFERROR(VLOOKUP(Tabla1[[#This Row],[FECHA]],'SIMIT CON RES'!A:D,3,FALSE),0)</f>
        <v>0</v>
      </c>
      <c r="K1790">
        <f>IFERROR(VLOOKUP(Tabla1[[#This Row],[FECHA]],'SIMIT SIN RES'!A:D,4,FALSE),0)</f>
        <v>0</v>
      </c>
      <c r="L1790" s="9">
        <f>IFERROR(VLOOKUP(Tabla1[[#This Row],[FECHA]],'SIMIT SIN RES'!A:D,3,FALSE),0)</f>
        <v>0</v>
      </c>
      <c r="M1790" s="5">
        <f>IFERROR(VLOOKUP(Tabla1[[#This Row],[FECHA]],'RECAUDOS DE COMPARENDOS'!A:D,4,FALSE),0)</f>
        <v>0</v>
      </c>
      <c r="N1790" s="9">
        <f>IFERROR(VLOOKUP(Tabla1[[#This Row],[FECHA]],'RECAUDOS DE COMPARENDOS'!A:D,3,FALSE),0)</f>
        <v>0</v>
      </c>
      <c r="O1790" s="5">
        <f>IFERROR(VLOOKUP(Tabla1[[#This Row],[FECHA]],'RECAUDOS DE RESOLUCIONES'!A:D,4,FALSE),0)</f>
        <v>0</v>
      </c>
      <c r="P1790" s="9">
        <f>IFERROR(VLOOKUP(Tabla1[[#This Row],[FECHA]],'RECAUDOS DE RESOLUCIONES'!A:D,3,FALSE),0)</f>
        <v>0</v>
      </c>
      <c r="Q179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79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790" s="11">
        <f>IFERROR(VLOOKUP(Tabla1[[#This Row],[FECHA]],'RECAUDOS LOCALES'!A:D,4,FALSE),0)</f>
        <v>1</v>
      </c>
      <c r="T1790" s="9">
        <f>IFERROR(VLOOKUP(Tabla1[[#This Row],[FECHA]],'RECAUDOS LOCALES'!A:D,3,FALSE),0)</f>
        <v>165900</v>
      </c>
      <c r="U1790" s="11">
        <f>IFERROR(VLOOKUP(Tabla1[[#This Row],[FECHA]],'RECAUDOS EXTERNOS'!A:D,4,FALSE),0)</f>
        <v>2</v>
      </c>
      <c r="V1790" s="9">
        <f>IFERROR(VLOOKUP(Tabla1[[#This Row],[FECHA]],'RECAUDOS EXTERNOS'!A:D,3,FALSE),0)</f>
        <v>347853</v>
      </c>
    </row>
    <row r="1791" spans="1:22" x14ac:dyDescent="0.25">
      <c r="A1791" s="1">
        <v>39350</v>
      </c>
      <c r="B1791" s="3" t="s">
        <v>2</v>
      </c>
      <c r="C1791" s="2">
        <v>39326</v>
      </c>
      <c r="D1791" s="5">
        <f>YEAR(Tabla1[[#This Row],[FECHA]])</f>
        <v>2007</v>
      </c>
      <c r="E1791" s="5">
        <f>IFERROR(VLOOKUP(Tabla1[[#This Row],[FECHA]],'COMPARENDOS TOTALES'!A:D,4,FALSE),0)</f>
        <v>9</v>
      </c>
      <c r="F1791" s="9">
        <f>IFERROR(VLOOKUP(Tabla1[[#This Row],[FECHA]],'COMPARENDOS TOTALES'!A:D,3,FALSE),0)</f>
        <v>2602200</v>
      </c>
      <c r="G1791" s="5">
        <f>IFERROR(VLOOKUP(Tabla1[[#This Row],[FECHA]],EXONERACIONES!A:D,4,FALSE),0)</f>
        <v>2</v>
      </c>
      <c r="H1791" s="9">
        <f>IFERROR(VLOOKUP(Tabla1[[#This Row],[FECHA]],EXONERACIONES!A:D,3,FALSE),0)</f>
        <v>650550</v>
      </c>
      <c r="I1791" s="5">
        <f>IFERROR(VLOOKUP(Tabla1[[#This Row],[FECHA]],'SIMIT CON RES'!A:D,4,FALSE),0)</f>
        <v>0</v>
      </c>
      <c r="J1791" s="9">
        <f>IFERROR(VLOOKUP(Tabla1[[#This Row],[FECHA]],'SIMIT CON RES'!A:D,3,FALSE),0)</f>
        <v>0</v>
      </c>
      <c r="K1791">
        <f>IFERROR(VLOOKUP(Tabla1[[#This Row],[FECHA]],'SIMIT SIN RES'!A:D,4,FALSE),0)</f>
        <v>0</v>
      </c>
      <c r="L1791" s="9">
        <f>IFERROR(VLOOKUP(Tabla1[[#This Row],[FECHA]],'SIMIT SIN RES'!A:D,3,FALSE),0)</f>
        <v>0</v>
      </c>
      <c r="M1791" s="5">
        <f>IFERROR(VLOOKUP(Tabla1[[#This Row],[FECHA]],'RECAUDOS DE COMPARENDOS'!A:D,4,FALSE),0)</f>
        <v>0</v>
      </c>
      <c r="N1791" s="9">
        <f>IFERROR(VLOOKUP(Tabla1[[#This Row],[FECHA]],'RECAUDOS DE COMPARENDOS'!A:D,3,FALSE),0)</f>
        <v>0</v>
      </c>
      <c r="O1791" s="5">
        <f>IFERROR(VLOOKUP(Tabla1[[#This Row],[FECHA]],'RECAUDOS DE RESOLUCIONES'!A:D,4,FALSE),0)</f>
        <v>1</v>
      </c>
      <c r="P1791" s="9">
        <f>IFERROR(VLOOKUP(Tabla1[[#This Row],[FECHA]],'RECAUDOS DE RESOLUCIONES'!A:D,3,FALSE),0)</f>
        <v>216850</v>
      </c>
      <c r="Q179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1791" s="9">
        <f>Tabla1[V. COMPARENDOS]-(Tabla1[V. EXONERACIONES]+Tabla1[[#This Row],[V. SIMIT CON RESOLUCION]]+Tabla1[[#This Row],[V. SIMIT SIN RESOLUCION]]+Tabla1[[#This Row],[V. RECAUDOS COMPARENDOS]]+Tabla1[[#This Row],[V. RECAUDOS RESOLUCIONES]])</f>
        <v>1734800</v>
      </c>
      <c r="S1791" s="11">
        <f>IFERROR(VLOOKUP(Tabla1[[#This Row],[FECHA]],'RECAUDOS LOCALES'!A:D,4,FALSE),0)</f>
        <v>2</v>
      </c>
      <c r="T1791" s="9">
        <f>IFERROR(VLOOKUP(Tabla1[[#This Row],[FECHA]],'RECAUDOS LOCALES'!A:D,3,FALSE),0)</f>
        <v>156800</v>
      </c>
      <c r="U1791" s="11">
        <f>IFERROR(VLOOKUP(Tabla1[[#This Row],[FECHA]],'RECAUDOS EXTERNOS'!A:D,4,FALSE),0)</f>
        <v>4</v>
      </c>
      <c r="V1791" s="9">
        <f>IFERROR(VLOOKUP(Tabla1[[#This Row],[FECHA]],'RECAUDOS EXTERNOS'!A:D,3,FALSE),0)</f>
        <v>1131970</v>
      </c>
    </row>
    <row r="1792" spans="1:22" x14ac:dyDescent="0.25">
      <c r="A1792" s="1">
        <v>39351</v>
      </c>
      <c r="B1792" s="3" t="s">
        <v>3</v>
      </c>
      <c r="C1792" s="2">
        <v>39326</v>
      </c>
      <c r="D1792" s="5">
        <f>YEAR(Tabla1[[#This Row],[FECHA]])</f>
        <v>2007</v>
      </c>
      <c r="E1792" s="5">
        <f>IFERROR(VLOOKUP(Tabla1[[#This Row],[FECHA]],'COMPARENDOS TOTALES'!A:D,4,FALSE),0)</f>
        <v>9</v>
      </c>
      <c r="F1792" s="9">
        <f>IFERROR(VLOOKUP(Tabla1[[#This Row],[FECHA]],'COMPARENDOS TOTALES'!A:D,3,FALSE),0)</f>
        <v>3252750</v>
      </c>
      <c r="G1792" s="5">
        <f>IFERROR(VLOOKUP(Tabla1[[#This Row],[FECHA]],EXONERACIONES!A:D,4,FALSE),0)</f>
        <v>5</v>
      </c>
      <c r="H1792" s="9">
        <f>IFERROR(VLOOKUP(Tabla1[[#This Row],[FECHA]],EXONERACIONES!A:D,3,FALSE),0)</f>
        <v>1517950</v>
      </c>
      <c r="I1792" s="5">
        <f>IFERROR(VLOOKUP(Tabla1[[#This Row],[FECHA]],'SIMIT CON RES'!A:D,4,FALSE),0)</f>
        <v>0</v>
      </c>
      <c r="J1792" s="9">
        <f>IFERROR(VLOOKUP(Tabla1[[#This Row],[FECHA]],'SIMIT CON RES'!A:D,3,FALSE),0)</f>
        <v>0</v>
      </c>
      <c r="K1792">
        <f>IFERROR(VLOOKUP(Tabla1[[#This Row],[FECHA]],'SIMIT SIN RES'!A:D,4,FALSE),0)</f>
        <v>0</v>
      </c>
      <c r="L1792" s="9">
        <f>IFERROR(VLOOKUP(Tabla1[[#This Row],[FECHA]],'SIMIT SIN RES'!A:D,3,FALSE),0)</f>
        <v>0</v>
      </c>
      <c r="M1792" s="5">
        <f>IFERROR(VLOOKUP(Tabla1[[#This Row],[FECHA]],'RECAUDOS DE COMPARENDOS'!A:D,4,FALSE),0)</f>
        <v>0</v>
      </c>
      <c r="N1792" s="9">
        <f>IFERROR(VLOOKUP(Tabla1[[#This Row],[FECHA]],'RECAUDOS DE COMPARENDOS'!A:D,3,FALSE),0)</f>
        <v>0</v>
      </c>
      <c r="O1792" s="5">
        <f>IFERROR(VLOOKUP(Tabla1[[#This Row],[FECHA]],'RECAUDOS DE RESOLUCIONES'!A:D,4,FALSE),0)</f>
        <v>0</v>
      </c>
      <c r="P1792" s="9">
        <f>IFERROR(VLOOKUP(Tabla1[[#This Row],[FECHA]],'RECAUDOS DE RESOLUCIONES'!A:D,3,FALSE),0)</f>
        <v>0</v>
      </c>
      <c r="Q179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1792" s="9">
        <f>Tabla1[V. COMPARENDOS]-(Tabla1[V. EXONERACIONES]+Tabla1[[#This Row],[V. SIMIT CON RESOLUCION]]+Tabla1[[#This Row],[V. SIMIT SIN RESOLUCION]]+Tabla1[[#This Row],[V. RECAUDOS COMPARENDOS]]+Tabla1[[#This Row],[V. RECAUDOS RESOLUCIONES]])</f>
        <v>1734800</v>
      </c>
      <c r="S1792" s="11">
        <f>IFERROR(VLOOKUP(Tabla1[[#This Row],[FECHA]],'RECAUDOS LOCALES'!A:D,4,FALSE),0)</f>
        <v>2</v>
      </c>
      <c r="T1792" s="9">
        <f>IFERROR(VLOOKUP(Tabla1[[#This Row],[FECHA]],'RECAUDOS LOCALES'!A:D,3,FALSE),0)</f>
        <v>131395</v>
      </c>
      <c r="U1792" s="11">
        <f>IFERROR(VLOOKUP(Tabla1[[#This Row],[FECHA]],'RECAUDOS EXTERNOS'!A:D,4,FALSE),0)</f>
        <v>5</v>
      </c>
      <c r="V1792" s="9">
        <f>IFERROR(VLOOKUP(Tabla1[[#This Row],[FECHA]],'RECAUDOS EXTERNOS'!A:D,3,FALSE),0)</f>
        <v>1205000</v>
      </c>
    </row>
    <row r="1793" spans="1:22" x14ac:dyDescent="0.25">
      <c r="A1793" s="1">
        <v>39352</v>
      </c>
      <c r="B1793" s="3" t="s">
        <v>6</v>
      </c>
      <c r="C1793" s="2">
        <v>39326</v>
      </c>
      <c r="D1793" s="5">
        <f>YEAR(Tabla1[[#This Row],[FECHA]])</f>
        <v>2007</v>
      </c>
      <c r="E1793" s="5">
        <f>IFERROR(VLOOKUP(Tabla1[[#This Row],[FECHA]],'COMPARENDOS TOTALES'!A:D,4,FALSE),0)</f>
        <v>6</v>
      </c>
      <c r="F1793" s="9">
        <f>IFERROR(VLOOKUP(Tabla1[[#This Row],[FECHA]],'COMPARENDOS TOTALES'!A:D,3,FALSE),0)</f>
        <v>1850453</v>
      </c>
      <c r="G1793" s="5">
        <f>IFERROR(VLOOKUP(Tabla1[[#This Row],[FECHA]],EXONERACIONES!A:D,4,FALSE),0)</f>
        <v>4</v>
      </c>
      <c r="H1793" s="9">
        <f>IFERROR(VLOOKUP(Tabla1[[#This Row],[FECHA]],EXONERACIONES!A:D,3,FALSE),0)</f>
        <v>983053</v>
      </c>
      <c r="I1793" s="5">
        <f>IFERROR(VLOOKUP(Tabla1[[#This Row],[FECHA]],'SIMIT CON RES'!A:D,4,FALSE),0)</f>
        <v>0</v>
      </c>
      <c r="J1793" s="9">
        <f>IFERROR(VLOOKUP(Tabla1[[#This Row],[FECHA]],'SIMIT CON RES'!A:D,3,FALSE),0)</f>
        <v>0</v>
      </c>
      <c r="K1793">
        <f>IFERROR(VLOOKUP(Tabla1[[#This Row],[FECHA]],'SIMIT SIN RES'!A:D,4,FALSE),0)</f>
        <v>0</v>
      </c>
      <c r="L1793" s="9">
        <f>IFERROR(VLOOKUP(Tabla1[[#This Row],[FECHA]],'SIMIT SIN RES'!A:D,3,FALSE),0)</f>
        <v>0</v>
      </c>
      <c r="M1793" s="5">
        <f>IFERROR(VLOOKUP(Tabla1[[#This Row],[FECHA]],'RECAUDOS DE COMPARENDOS'!A:D,4,FALSE),0)</f>
        <v>0</v>
      </c>
      <c r="N1793" s="9">
        <f>IFERROR(VLOOKUP(Tabla1[[#This Row],[FECHA]],'RECAUDOS DE COMPARENDOS'!A:D,3,FALSE),0)</f>
        <v>0</v>
      </c>
      <c r="O1793" s="5">
        <f>IFERROR(VLOOKUP(Tabla1[[#This Row],[FECHA]],'RECAUDOS DE RESOLUCIONES'!A:D,4,FALSE),0)</f>
        <v>0</v>
      </c>
      <c r="P1793" s="9">
        <f>IFERROR(VLOOKUP(Tabla1[[#This Row],[FECHA]],'RECAUDOS DE RESOLUCIONES'!A:D,3,FALSE),0)</f>
        <v>0</v>
      </c>
      <c r="Q179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1793" s="9">
        <f>Tabla1[V. COMPARENDOS]-(Tabla1[V. EXONERACIONES]+Tabla1[[#This Row],[V. SIMIT CON RESOLUCION]]+Tabla1[[#This Row],[V. SIMIT SIN RESOLUCION]]+Tabla1[[#This Row],[V. RECAUDOS COMPARENDOS]]+Tabla1[[#This Row],[V. RECAUDOS RESOLUCIONES]])</f>
        <v>867400</v>
      </c>
      <c r="S1793" s="11">
        <f>IFERROR(VLOOKUP(Tabla1[[#This Row],[FECHA]],'RECAUDOS LOCALES'!A:D,4,FALSE),0)</f>
        <v>1</v>
      </c>
      <c r="T1793" s="9">
        <f>IFERROR(VLOOKUP(Tabla1[[#This Row],[FECHA]],'RECAUDOS LOCALES'!A:D,3,FALSE),0)</f>
        <v>65900</v>
      </c>
      <c r="U1793" s="11">
        <f>IFERROR(VLOOKUP(Tabla1[[#This Row],[FECHA]],'RECAUDOS EXTERNOS'!A:D,4,FALSE),0)</f>
        <v>7</v>
      </c>
      <c r="V1793" s="9">
        <f>IFERROR(VLOOKUP(Tabla1[[#This Row],[FECHA]],'RECAUDOS EXTERNOS'!A:D,3,FALSE),0)</f>
        <v>1512820</v>
      </c>
    </row>
    <row r="1794" spans="1:22" x14ac:dyDescent="0.25">
      <c r="A1794" s="1">
        <v>39353</v>
      </c>
      <c r="B1794" s="3" t="s">
        <v>0</v>
      </c>
      <c r="C1794" s="2">
        <v>39326</v>
      </c>
      <c r="D1794" s="5">
        <f>YEAR(Tabla1[[#This Row],[FECHA]])</f>
        <v>2007</v>
      </c>
      <c r="E1794" s="5">
        <f>IFERROR(VLOOKUP(Tabla1[[#This Row],[FECHA]],'COMPARENDOS TOTALES'!A:D,4,FALSE),0)</f>
        <v>5</v>
      </c>
      <c r="F1794" s="9">
        <f>IFERROR(VLOOKUP(Tabla1[[#This Row],[FECHA]],'COMPARENDOS TOTALES'!A:D,3,FALSE),0)</f>
        <v>1633603</v>
      </c>
      <c r="G1794" s="5">
        <f>IFERROR(VLOOKUP(Tabla1[[#This Row],[FECHA]],EXONERACIONES!A:D,4,FALSE),0)</f>
        <v>1</v>
      </c>
      <c r="H1794" s="9">
        <f>IFERROR(VLOOKUP(Tabla1[[#This Row],[FECHA]],EXONERACIONES!A:D,3,FALSE),0)</f>
        <v>216850</v>
      </c>
      <c r="I1794" s="5">
        <f>IFERROR(VLOOKUP(Tabla1[[#This Row],[FECHA]],'SIMIT CON RES'!A:D,4,FALSE),0)</f>
        <v>0</v>
      </c>
      <c r="J1794" s="9">
        <f>IFERROR(VLOOKUP(Tabla1[[#This Row],[FECHA]],'SIMIT CON RES'!A:D,3,FALSE),0)</f>
        <v>0</v>
      </c>
      <c r="K1794">
        <f>IFERROR(VLOOKUP(Tabla1[[#This Row],[FECHA]],'SIMIT SIN RES'!A:D,4,FALSE),0)</f>
        <v>0</v>
      </c>
      <c r="L1794" s="9">
        <f>IFERROR(VLOOKUP(Tabla1[[#This Row],[FECHA]],'SIMIT SIN RES'!A:D,3,FALSE),0)</f>
        <v>0</v>
      </c>
      <c r="M1794" s="5">
        <f>IFERROR(VLOOKUP(Tabla1[[#This Row],[FECHA]],'RECAUDOS DE COMPARENDOS'!A:D,4,FALSE),0)</f>
        <v>0</v>
      </c>
      <c r="N1794" s="9">
        <f>IFERROR(VLOOKUP(Tabla1[[#This Row],[FECHA]],'RECAUDOS DE COMPARENDOS'!A:D,3,FALSE),0)</f>
        <v>0</v>
      </c>
      <c r="O1794" s="5">
        <f>IFERROR(VLOOKUP(Tabla1[[#This Row],[FECHA]],'RECAUDOS DE RESOLUCIONES'!A:D,4,FALSE),0)</f>
        <v>0</v>
      </c>
      <c r="P1794" s="9">
        <f>IFERROR(VLOOKUP(Tabla1[[#This Row],[FECHA]],'RECAUDOS DE RESOLUCIONES'!A:D,3,FALSE),0)</f>
        <v>0</v>
      </c>
      <c r="Q179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1794" s="9">
        <f>Tabla1[V. COMPARENDOS]-(Tabla1[V. EXONERACIONES]+Tabla1[[#This Row],[V. SIMIT CON RESOLUCION]]+Tabla1[[#This Row],[V. SIMIT SIN RESOLUCION]]+Tabla1[[#This Row],[V. RECAUDOS COMPARENDOS]]+Tabla1[[#This Row],[V. RECAUDOS RESOLUCIONES]])</f>
        <v>1416753</v>
      </c>
      <c r="S1794" s="11">
        <f>IFERROR(VLOOKUP(Tabla1[[#This Row],[FECHA]],'RECAUDOS LOCALES'!A:D,4,FALSE),0)</f>
        <v>3</v>
      </c>
      <c r="T1794" s="9">
        <f>IFERROR(VLOOKUP(Tabla1[[#This Row],[FECHA]],'RECAUDOS LOCALES'!A:D,3,FALSE),0)</f>
        <v>182700</v>
      </c>
      <c r="U1794" s="11">
        <f>IFERROR(VLOOKUP(Tabla1[[#This Row],[FECHA]],'RECAUDOS EXTERNOS'!A:D,4,FALSE),0)</f>
        <v>3</v>
      </c>
      <c r="V1794" s="9">
        <f>IFERROR(VLOOKUP(Tabla1[[#This Row],[FECHA]],'RECAUDOS EXTERNOS'!A:D,3,FALSE),0)</f>
        <v>532517</v>
      </c>
    </row>
    <row r="1795" spans="1:22" x14ac:dyDescent="0.25">
      <c r="A1795" s="1">
        <v>39354</v>
      </c>
      <c r="B1795" s="3" t="s">
        <v>5</v>
      </c>
      <c r="C1795" s="2">
        <v>39326</v>
      </c>
      <c r="D1795" s="5">
        <f>YEAR(Tabla1[[#This Row],[FECHA]])</f>
        <v>2007</v>
      </c>
      <c r="E1795" s="5">
        <f>IFERROR(VLOOKUP(Tabla1[[#This Row],[FECHA]],'COMPARENDOS TOTALES'!A:D,4,FALSE),0)</f>
        <v>9</v>
      </c>
      <c r="F1795" s="9">
        <f>IFERROR(VLOOKUP(Tabla1[[#This Row],[FECHA]],'COMPARENDOS TOTALES'!A:D,3,FALSE),0)</f>
        <v>3252750</v>
      </c>
      <c r="G1795" s="5">
        <f>IFERROR(VLOOKUP(Tabla1[[#This Row],[FECHA]],EXONERACIONES!A:D,4,FALSE),0)</f>
        <v>3</v>
      </c>
      <c r="H1795" s="9">
        <f>IFERROR(VLOOKUP(Tabla1[[#This Row],[FECHA]],EXONERACIONES!A:D,3,FALSE),0)</f>
        <v>1084250</v>
      </c>
      <c r="I1795" s="5">
        <f>IFERROR(VLOOKUP(Tabla1[[#This Row],[FECHA]],'SIMIT CON RES'!A:D,4,FALSE),0)</f>
        <v>0</v>
      </c>
      <c r="J1795" s="9">
        <f>IFERROR(VLOOKUP(Tabla1[[#This Row],[FECHA]],'SIMIT CON RES'!A:D,3,FALSE),0)</f>
        <v>0</v>
      </c>
      <c r="K1795">
        <f>IFERROR(VLOOKUP(Tabla1[[#This Row],[FECHA]],'SIMIT SIN RES'!A:D,4,FALSE),0)</f>
        <v>0</v>
      </c>
      <c r="L1795" s="9">
        <f>IFERROR(VLOOKUP(Tabla1[[#This Row],[FECHA]],'SIMIT SIN RES'!A:D,3,FALSE),0)</f>
        <v>0</v>
      </c>
      <c r="M1795" s="5">
        <f>IFERROR(VLOOKUP(Tabla1[[#This Row],[FECHA]],'RECAUDOS DE COMPARENDOS'!A:D,4,FALSE),0)</f>
        <v>0</v>
      </c>
      <c r="N1795" s="9">
        <f>IFERROR(VLOOKUP(Tabla1[[#This Row],[FECHA]],'RECAUDOS DE COMPARENDOS'!A:D,3,FALSE),0)</f>
        <v>0</v>
      </c>
      <c r="O1795" s="5">
        <f>IFERROR(VLOOKUP(Tabla1[[#This Row],[FECHA]],'RECAUDOS DE RESOLUCIONES'!A:D,4,FALSE),0)</f>
        <v>0</v>
      </c>
      <c r="P1795" s="9">
        <f>IFERROR(VLOOKUP(Tabla1[[#This Row],[FECHA]],'RECAUDOS DE RESOLUCIONES'!A:D,3,FALSE),0)</f>
        <v>0</v>
      </c>
      <c r="Q179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1795" s="9">
        <f>Tabla1[V. COMPARENDOS]-(Tabla1[V. EXONERACIONES]+Tabla1[[#This Row],[V. SIMIT CON RESOLUCION]]+Tabla1[[#This Row],[V. SIMIT SIN RESOLUCION]]+Tabla1[[#This Row],[V. RECAUDOS COMPARENDOS]]+Tabla1[[#This Row],[V. RECAUDOS RESOLUCIONES]])</f>
        <v>2168500</v>
      </c>
      <c r="S1795" s="11">
        <f>IFERROR(VLOOKUP(Tabla1[[#This Row],[FECHA]],'RECAUDOS LOCALES'!A:D,4,FALSE),0)</f>
        <v>0</v>
      </c>
      <c r="T1795" s="9">
        <f>IFERROR(VLOOKUP(Tabla1[[#This Row],[FECHA]],'RECAUDOS LOCALES'!A:D,3,FALSE),0)</f>
        <v>0</v>
      </c>
      <c r="U1795" s="11">
        <f>IFERROR(VLOOKUP(Tabla1[[#This Row],[FECHA]],'RECAUDOS EXTERNOS'!A:D,4,FALSE),0)</f>
        <v>0</v>
      </c>
      <c r="V1795" s="9">
        <f>IFERROR(VLOOKUP(Tabla1[[#This Row],[FECHA]],'RECAUDOS EXTERNOS'!A:D,3,FALSE),0)</f>
        <v>0</v>
      </c>
    </row>
    <row r="1796" spans="1:22" x14ac:dyDescent="0.25">
      <c r="A1796" s="1">
        <v>39355</v>
      </c>
      <c r="B1796" s="3" t="s">
        <v>4</v>
      </c>
      <c r="C1796" s="2">
        <v>39326</v>
      </c>
      <c r="D1796" s="5">
        <f>YEAR(Tabla1[[#This Row],[FECHA]])</f>
        <v>2007</v>
      </c>
      <c r="E1796" s="5">
        <f>IFERROR(VLOOKUP(Tabla1[[#This Row],[FECHA]],'COMPARENDOS TOTALES'!A:D,4,FALSE),0)</f>
        <v>1</v>
      </c>
      <c r="F1796" s="9">
        <f>IFERROR(VLOOKUP(Tabla1[[#This Row],[FECHA]],'COMPARENDOS TOTALES'!A:D,3,FALSE),0)</f>
        <v>216850</v>
      </c>
      <c r="G1796" s="5">
        <f>IFERROR(VLOOKUP(Tabla1[[#This Row],[FECHA]],EXONERACIONES!A:D,4,FALSE),0)</f>
        <v>1</v>
      </c>
      <c r="H1796" s="9">
        <f>IFERROR(VLOOKUP(Tabla1[[#This Row],[FECHA]],EXONERACIONES!A:D,3,FALSE),0)</f>
        <v>216850</v>
      </c>
      <c r="I1796" s="5">
        <f>IFERROR(VLOOKUP(Tabla1[[#This Row],[FECHA]],'SIMIT CON RES'!A:D,4,FALSE),0)</f>
        <v>0</v>
      </c>
      <c r="J1796" s="9">
        <f>IFERROR(VLOOKUP(Tabla1[[#This Row],[FECHA]],'SIMIT CON RES'!A:D,3,FALSE),0)</f>
        <v>0</v>
      </c>
      <c r="K1796">
        <f>IFERROR(VLOOKUP(Tabla1[[#This Row],[FECHA]],'SIMIT SIN RES'!A:D,4,FALSE),0)</f>
        <v>0</v>
      </c>
      <c r="L1796" s="9">
        <f>IFERROR(VLOOKUP(Tabla1[[#This Row],[FECHA]],'SIMIT SIN RES'!A:D,3,FALSE),0)</f>
        <v>0</v>
      </c>
      <c r="M1796" s="5">
        <f>IFERROR(VLOOKUP(Tabla1[[#This Row],[FECHA]],'RECAUDOS DE COMPARENDOS'!A:D,4,FALSE),0)</f>
        <v>0</v>
      </c>
      <c r="N1796" s="9">
        <f>IFERROR(VLOOKUP(Tabla1[[#This Row],[FECHA]],'RECAUDOS DE COMPARENDOS'!A:D,3,FALSE),0)</f>
        <v>0</v>
      </c>
      <c r="O1796" s="5">
        <f>IFERROR(VLOOKUP(Tabla1[[#This Row],[FECHA]],'RECAUDOS DE RESOLUCIONES'!A:D,4,FALSE),0)</f>
        <v>0</v>
      </c>
      <c r="P1796" s="9">
        <f>IFERROR(VLOOKUP(Tabla1[[#This Row],[FECHA]],'RECAUDOS DE RESOLUCIONES'!A:D,3,FALSE),0)</f>
        <v>0</v>
      </c>
      <c r="Q179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79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796" s="11">
        <f>IFERROR(VLOOKUP(Tabla1[[#This Row],[FECHA]],'RECAUDOS LOCALES'!A:D,4,FALSE),0)</f>
        <v>0</v>
      </c>
      <c r="T1796" s="9">
        <f>IFERROR(VLOOKUP(Tabla1[[#This Row],[FECHA]],'RECAUDOS LOCALES'!A:D,3,FALSE),0)</f>
        <v>0</v>
      </c>
      <c r="U1796" s="11">
        <f>IFERROR(VLOOKUP(Tabla1[[#This Row],[FECHA]],'RECAUDOS EXTERNOS'!A:D,4,FALSE),0)</f>
        <v>0</v>
      </c>
      <c r="V1796" s="9">
        <f>IFERROR(VLOOKUP(Tabla1[[#This Row],[FECHA]],'RECAUDOS EXTERNOS'!A:D,3,FALSE),0)</f>
        <v>0</v>
      </c>
    </row>
    <row r="1797" spans="1:22" x14ac:dyDescent="0.25">
      <c r="A1797" s="1">
        <v>39356</v>
      </c>
      <c r="B1797" s="3" t="s">
        <v>1</v>
      </c>
      <c r="C1797" s="2">
        <v>39356</v>
      </c>
      <c r="D1797" s="5">
        <f>YEAR(Tabla1[[#This Row],[FECHA]])</f>
        <v>2007</v>
      </c>
      <c r="E1797" s="5">
        <f>IFERROR(VLOOKUP(Tabla1[[#This Row],[FECHA]],'COMPARENDOS TOTALES'!A:D,4,FALSE),0)</f>
        <v>4</v>
      </c>
      <c r="F1797" s="9">
        <f>IFERROR(VLOOKUP(Tabla1[[#This Row],[FECHA]],'COMPARENDOS TOTALES'!A:D,3,FALSE),0)</f>
        <v>1517950</v>
      </c>
      <c r="G1797" s="5">
        <f>IFERROR(VLOOKUP(Tabla1[[#This Row],[FECHA]],EXONERACIONES!A:D,4,FALSE),0)</f>
        <v>1</v>
      </c>
      <c r="H1797" s="9">
        <f>IFERROR(VLOOKUP(Tabla1[[#This Row],[FECHA]],EXONERACIONES!A:D,3,FALSE),0)</f>
        <v>433700</v>
      </c>
      <c r="I1797" s="5">
        <f>IFERROR(VLOOKUP(Tabla1[[#This Row],[FECHA]],'SIMIT CON RES'!A:D,4,FALSE),0)</f>
        <v>0</v>
      </c>
      <c r="J1797" s="9">
        <f>IFERROR(VLOOKUP(Tabla1[[#This Row],[FECHA]],'SIMIT CON RES'!A:D,3,FALSE),0)</f>
        <v>0</v>
      </c>
      <c r="K1797">
        <f>IFERROR(VLOOKUP(Tabla1[[#This Row],[FECHA]],'SIMIT SIN RES'!A:D,4,FALSE),0)</f>
        <v>0</v>
      </c>
      <c r="L1797" s="9">
        <f>IFERROR(VLOOKUP(Tabla1[[#This Row],[FECHA]],'SIMIT SIN RES'!A:D,3,FALSE),0)</f>
        <v>0</v>
      </c>
      <c r="M1797" s="5">
        <f>IFERROR(VLOOKUP(Tabla1[[#This Row],[FECHA]],'RECAUDOS DE COMPARENDOS'!A:D,4,FALSE),0)</f>
        <v>0</v>
      </c>
      <c r="N1797" s="9">
        <f>IFERROR(VLOOKUP(Tabla1[[#This Row],[FECHA]],'RECAUDOS DE COMPARENDOS'!A:D,3,FALSE),0)</f>
        <v>0</v>
      </c>
      <c r="O1797" s="5">
        <f>IFERROR(VLOOKUP(Tabla1[[#This Row],[FECHA]],'RECAUDOS DE RESOLUCIONES'!A:D,4,FALSE),0)</f>
        <v>0</v>
      </c>
      <c r="P1797" s="9">
        <f>IFERROR(VLOOKUP(Tabla1[[#This Row],[FECHA]],'RECAUDOS DE RESOLUCIONES'!A:D,3,FALSE),0)</f>
        <v>0</v>
      </c>
      <c r="Q179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1797" s="9">
        <f>Tabla1[V. COMPARENDOS]-(Tabla1[V. EXONERACIONES]+Tabla1[[#This Row],[V. SIMIT CON RESOLUCION]]+Tabla1[[#This Row],[V. SIMIT SIN RESOLUCION]]+Tabla1[[#This Row],[V. RECAUDOS COMPARENDOS]]+Tabla1[[#This Row],[V. RECAUDOS RESOLUCIONES]])</f>
        <v>1084250</v>
      </c>
      <c r="S1797" s="11">
        <f>IFERROR(VLOOKUP(Tabla1[[#This Row],[FECHA]],'RECAUDOS LOCALES'!A:D,4,FALSE),0)</f>
        <v>6</v>
      </c>
      <c r="T1797" s="9">
        <f>IFERROR(VLOOKUP(Tabla1[[#This Row],[FECHA]],'RECAUDOS LOCALES'!A:D,3,FALSE),0)</f>
        <v>434744</v>
      </c>
      <c r="U1797" s="11">
        <f>IFERROR(VLOOKUP(Tabla1[[#This Row],[FECHA]],'RECAUDOS EXTERNOS'!A:D,4,FALSE),0)</f>
        <v>3</v>
      </c>
      <c r="V1797" s="9">
        <f>IFERROR(VLOOKUP(Tabla1[[#This Row],[FECHA]],'RECAUDOS EXTERNOS'!A:D,3,FALSE),0)</f>
        <v>871150</v>
      </c>
    </row>
    <row r="1798" spans="1:22" x14ac:dyDescent="0.25">
      <c r="A1798" s="1">
        <v>39357</v>
      </c>
      <c r="B1798" s="3" t="s">
        <v>2</v>
      </c>
      <c r="C1798" s="2">
        <v>39356</v>
      </c>
      <c r="D1798" s="5">
        <f>YEAR(Tabla1[[#This Row],[FECHA]])</f>
        <v>2007</v>
      </c>
      <c r="E1798" s="5">
        <f>IFERROR(VLOOKUP(Tabla1[[#This Row],[FECHA]],'COMPARENDOS TOTALES'!A:D,4,FALSE),0)</f>
        <v>3</v>
      </c>
      <c r="F1798" s="9">
        <f>IFERROR(VLOOKUP(Tabla1[[#This Row],[FECHA]],'COMPARENDOS TOTALES'!A:D,3,FALSE),0)</f>
        <v>867400</v>
      </c>
      <c r="G1798" s="5">
        <f>IFERROR(VLOOKUP(Tabla1[[#This Row],[FECHA]],EXONERACIONES!A:D,4,FALSE),0)</f>
        <v>0</v>
      </c>
      <c r="H1798" s="9">
        <f>IFERROR(VLOOKUP(Tabla1[[#This Row],[FECHA]],EXONERACIONES!A:D,3,FALSE),0)</f>
        <v>0</v>
      </c>
      <c r="I1798" s="5">
        <f>IFERROR(VLOOKUP(Tabla1[[#This Row],[FECHA]],'SIMIT CON RES'!A:D,4,FALSE),0)</f>
        <v>0</v>
      </c>
      <c r="J1798" s="9">
        <f>IFERROR(VLOOKUP(Tabla1[[#This Row],[FECHA]],'SIMIT CON RES'!A:D,3,FALSE),0)</f>
        <v>0</v>
      </c>
      <c r="K1798">
        <f>IFERROR(VLOOKUP(Tabla1[[#This Row],[FECHA]],'SIMIT SIN RES'!A:D,4,FALSE),0)</f>
        <v>0</v>
      </c>
      <c r="L1798" s="9">
        <f>IFERROR(VLOOKUP(Tabla1[[#This Row],[FECHA]],'SIMIT SIN RES'!A:D,3,FALSE),0)</f>
        <v>0</v>
      </c>
      <c r="M1798" s="5">
        <f>IFERROR(VLOOKUP(Tabla1[[#This Row],[FECHA]],'RECAUDOS DE COMPARENDOS'!A:D,4,FALSE),0)</f>
        <v>1</v>
      </c>
      <c r="N1798" s="9">
        <f>IFERROR(VLOOKUP(Tabla1[[#This Row],[FECHA]],'RECAUDOS DE COMPARENDOS'!A:D,3,FALSE),0)</f>
        <v>433700</v>
      </c>
      <c r="O1798" s="5">
        <f>IFERROR(VLOOKUP(Tabla1[[#This Row],[FECHA]],'RECAUDOS DE RESOLUCIONES'!A:D,4,FALSE),0)</f>
        <v>0</v>
      </c>
      <c r="P1798" s="9">
        <f>IFERROR(VLOOKUP(Tabla1[[#This Row],[FECHA]],'RECAUDOS DE RESOLUCIONES'!A:D,3,FALSE),0)</f>
        <v>0</v>
      </c>
      <c r="Q179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1798" s="9">
        <f>Tabla1[V. COMPARENDOS]-(Tabla1[V. EXONERACIONES]+Tabla1[[#This Row],[V. SIMIT CON RESOLUCION]]+Tabla1[[#This Row],[V. SIMIT SIN RESOLUCION]]+Tabla1[[#This Row],[V. RECAUDOS COMPARENDOS]]+Tabla1[[#This Row],[V. RECAUDOS RESOLUCIONES]])</f>
        <v>433700</v>
      </c>
      <c r="S1798" s="11">
        <f>IFERROR(VLOOKUP(Tabla1[[#This Row],[FECHA]],'RECAUDOS LOCALES'!A:D,4,FALSE),0)</f>
        <v>4</v>
      </c>
      <c r="T1798" s="9">
        <f>IFERROR(VLOOKUP(Tabla1[[#This Row],[FECHA]],'RECAUDOS LOCALES'!A:D,3,FALSE),0)</f>
        <v>316290</v>
      </c>
      <c r="U1798" s="11">
        <f>IFERROR(VLOOKUP(Tabla1[[#This Row],[FECHA]],'RECAUDOS EXTERNOS'!A:D,4,FALSE),0)</f>
        <v>8</v>
      </c>
      <c r="V1798" s="9">
        <f>IFERROR(VLOOKUP(Tabla1[[#This Row],[FECHA]],'RECAUDOS EXTERNOS'!A:D,3,FALSE),0)</f>
        <v>1744796</v>
      </c>
    </row>
    <row r="1799" spans="1:22" x14ac:dyDescent="0.25">
      <c r="A1799" s="1">
        <v>39358</v>
      </c>
      <c r="B1799" s="3" t="s">
        <v>3</v>
      </c>
      <c r="C1799" s="2">
        <v>39356</v>
      </c>
      <c r="D1799" s="5">
        <f>YEAR(Tabla1[[#This Row],[FECHA]])</f>
        <v>2007</v>
      </c>
      <c r="E1799" s="5">
        <f>IFERROR(VLOOKUP(Tabla1[[#This Row],[FECHA]],'COMPARENDOS TOTALES'!A:D,4,FALSE),0)</f>
        <v>2</v>
      </c>
      <c r="F1799" s="9">
        <f>IFERROR(VLOOKUP(Tabla1[[#This Row],[FECHA]],'COMPARENDOS TOTALES'!A:D,3,FALSE),0)</f>
        <v>549353</v>
      </c>
      <c r="G1799" s="5">
        <f>IFERROR(VLOOKUP(Tabla1[[#This Row],[FECHA]],EXONERACIONES!A:D,4,FALSE),0)</f>
        <v>1</v>
      </c>
      <c r="H1799" s="9">
        <f>IFERROR(VLOOKUP(Tabla1[[#This Row],[FECHA]],EXONERACIONES!A:D,3,FALSE),0)</f>
        <v>115653</v>
      </c>
      <c r="I1799" s="5">
        <f>IFERROR(VLOOKUP(Tabla1[[#This Row],[FECHA]],'SIMIT CON RES'!A:D,4,FALSE),0)</f>
        <v>0</v>
      </c>
      <c r="J1799" s="9">
        <f>IFERROR(VLOOKUP(Tabla1[[#This Row],[FECHA]],'SIMIT CON RES'!A:D,3,FALSE),0)</f>
        <v>0</v>
      </c>
      <c r="K1799">
        <f>IFERROR(VLOOKUP(Tabla1[[#This Row],[FECHA]],'SIMIT SIN RES'!A:D,4,FALSE),0)</f>
        <v>0</v>
      </c>
      <c r="L1799" s="9">
        <f>IFERROR(VLOOKUP(Tabla1[[#This Row],[FECHA]],'SIMIT SIN RES'!A:D,3,FALSE),0)</f>
        <v>0</v>
      </c>
      <c r="M1799" s="5">
        <f>IFERROR(VLOOKUP(Tabla1[[#This Row],[FECHA]],'RECAUDOS DE COMPARENDOS'!A:D,4,FALSE),0)</f>
        <v>0</v>
      </c>
      <c r="N1799" s="9">
        <f>IFERROR(VLOOKUP(Tabla1[[#This Row],[FECHA]],'RECAUDOS DE COMPARENDOS'!A:D,3,FALSE),0)</f>
        <v>0</v>
      </c>
      <c r="O1799" s="5">
        <f>IFERROR(VLOOKUP(Tabla1[[#This Row],[FECHA]],'RECAUDOS DE RESOLUCIONES'!A:D,4,FALSE),0)</f>
        <v>0</v>
      </c>
      <c r="P1799" s="9">
        <f>IFERROR(VLOOKUP(Tabla1[[#This Row],[FECHA]],'RECAUDOS DE RESOLUCIONES'!A:D,3,FALSE),0)</f>
        <v>0</v>
      </c>
      <c r="Q179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1799" s="9">
        <f>Tabla1[V. COMPARENDOS]-(Tabla1[V. EXONERACIONES]+Tabla1[[#This Row],[V. SIMIT CON RESOLUCION]]+Tabla1[[#This Row],[V. SIMIT SIN RESOLUCION]]+Tabla1[[#This Row],[V. RECAUDOS COMPARENDOS]]+Tabla1[[#This Row],[V. RECAUDOS RESOLUCIONES]])</f>
        <v>433700</v>
      </c>
      <c r="S1799" s="11">
        <f>IFERROR(VLOOKUP(Tabla1[[#This Row],[FECHA]],'RECAUDOS LOCALES'!A:D,4,FALSE),0)</f>
        <v>1</v>
      </c>
      <c r="T1799" s="9">
        <f>IFERROR(VLOOKUP(Tabla1[[#This Row],[FECHA]],'RECAUDOS LOCALES'!A:D,3,FALSE),0)</f>
        <v>135900</v>
      </c>
      <c r="U1799" s="11">
        <f>IFERROR(VLOOKUP(Tabla1[[#This Row],[FECHA]],'RECAUDOS EXTERNOS'!A:D,4,FALSE),0)</f>
        <v>7</v>
      </c>
      <c r="V1799" s="9">
        <f>IFERROR(VLOOKUP(Tabla1[[#This Row],[FECHA]],'RECAUDOS EXTERNOS'!A:D,3,FALSE),0)</f>
        <v>1615445</v>
      </c>
    </row>
    <row r="1800" spans="1:22" x14ac:dyDescent="0.25">
      <c r="A1800" s="1">
        <v>39359</v>
      </c>
      <c r="B1800" s="3" t="s">
        <v>6</v>
      </c>
      <c r="C1800" s="2">
        <v>39356</v>
      </c>
      <c r="D1800" s="5">
        <f>YEAR(Tabla1[[#This Row],[FECHA]])</f>
        <v>2007</v>
      </c>
      <c r="E1800" s="5">
        <f>IFERROR(VLOOKUP(Tabla1[[#This Row],[FECHA]],'COMPARENDOS TOTALES'!A:D,4,FALSE),0)</f>
        <v>8</v>
      </c>
      <c r="F1800" s="9">
        <f>IFERROR(VLOOKUP(Tabla1[[#This Row],[FECHA]],'COMPARENDOS TOTALES'!A:D,3,FALSE),0)</f>
        <v>2602200</v>
      </c>
      <c r="G1800" s="5">
        <f>IFERROR(VLOOKUP(Tabla1[[#This Row],[FECHA]],EXONERACIONES!A:D,4,FALSE),0)</f>
        <v>5</v>
      </c>
      <c r="H1800" s="9">
        <f>IFERROR(VLOOKUP(Tabla1[[#This Row],[FECHA]],EXONERACIONES!A:D,3,FALSE),0)</f>
        <v>1734800</v>
      </c>
      <c r="I1800" s="5">
        <f>IFERROR(VLOOKUP(Tabla1[[#This Row],[FECHA]],'SIMIT CON RES'!A:D,4,FALSE),0)</f>
        <v>0</v>
      </c>
      <c r="J1800" s="9">
        <f>IFERROR(VLOOKUP(Tabla1[[#This Row],[FECHA]],'SIMIT CON RES'!A:D,3,FALSE),0)</f>
        <v>0</v>
      </c>
      <c r="K1800">
        <f>IFERROR(VLOOKUP(Tabla1[[#This Row],[FECHA]],'SIMIT SIN RES'!A:D,4,FALSE),0)</f>
        <v>0</v>
      </c>
      <c r="L1800" s="9">
        <f>IFERROR(VLOOKUP(Tabla1[[#This Row],[FECHA]],'SIMIT SIN RES'!A:D,3,FALSE),0)</f>
        <v>0</v>
      </c>
      <c r="M1800" s="5">
        <f>IFERROR(VLOOKUP(Tabla1[[#This Row],[FECHA]],'RECAUDOS DE COMPARENDOS'!A:D,4,FALSE),0)</f>
        <v>1</v>
      </c>
      <c r="N1800" s="9">
        <f>IFERROR(VLOOKUP(Tabla1[[#This Row],[FECHA]],'RECAUDOS DE COMPARENDOS'!A:D,3,FALSE),0)</f>
        <v>216850</v>
      </c>
      <c r="O1800" s="5">
        <f>IFERROR(VLOOKUP(Tabla1[[#This Row],[FECHA]],'RECAUDOS DE RESOLUCIONES'!A:D,4,FALSE),0)</f>
        <v>0</v>
      </c>
      <c r="P1800" s="9">
        <f>IFERROR(VLOOKUP(Tabla1[[#This Row],[FECHA]],'RECAUDOS DE RESOLUCIONES'!A:D,3,FALSE),0)</f>
        <v>0</v>
      </c>
      <c r="Q180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1800" s="9">
        <f>Tabla1[V. COMPARENDOS]-(Tabla1[V. EXONERACIONES]+Tabla1[[#This Row],[V. SIMIT CON RESOLUCION]]+Tabla1[[#This Row],[V. SIMIT SIN RESOLUCION]]+Tabla1[[#This Row],[V. RECAUDOS COMPARENDOS]]+Tabla1[[#This Row],[V. RECAUDOS RESOLUCIONES]])</f>
        <v>650550</v>
      </c>
      <c r="S1800" s="11">
        <f>IFERROR(VLOOKUP(Tabla1[[#This Row],[FECHA]],'RECAUDOS LOCALES'!A:D,4,FALSE),0)</f>
        <v>9</v>
      </c>
      <c r="T1800" s="9">
        <f>IFERROR(VLOOKUP(Tabla1[[#This Row],[FECHA]],'RECAUDOS LOCALES'!A:D,3,FALSE),0)</f>
        <v>789055</v>
      </c>
      <c r="U1800" s="11">
        <f>IFERROR(VLOOKUP(Tabla1[[#This Row],[FECHA]],'RECAUDOS EXTERNOS'!A:D,4,FALSE),0)</f>
        <v>3</v>
      </c>
      <c r="V1800" s="9">
        <f>IFERROR(VLOOKUP(Tabla1[[#This Row],[FECHA]],'RECAUDOS EXTERNOS'!A:D,3,FALSE),0)</f>
        <v>1008840</v>
      </c>
    </row>
    <row r="1801" spans="1:22" x14ac:dyDescent="0.25">
      <c r="A1801" s="1">
        <v>39360</v>
      </c>
      <c r="B1801" s="3" t="s">
        <v>0</v>
      </c>
      <c r="C1801" s="2">
        <v>39356</v>
      </c>
      <c r="D1801" s="5">
        <f>YEAR(Tabla1[[#This Row],[FECHA]])</f>
        <v>2007</v>
      </c>
      <c r="E1801" s="5">
        <f>IFERROR(VLOOKUP(Tabla1[[#This Row],[FECHA]],'COMPARENDOS TOTALES'!A:D,4,FALSE),0)</f>
        <v>1</v>
      </c>
      <c r="F1801" s="9">
        <f>IFERROR(VLOOKUP(Tabla1[[#This Row],[FECHA]],'COMPARENDOS TOTALES'!A:D,3,FALSE),0)</f>
        <v>216850</v>
      </c>
      <c r="G1801" s="5">
        <f>IFERROR(VLOOKUP(Tabla1[[#This Row],[FECHA]],EXONERACIONES!A:D,4,FALSE),0)</f>
        <v>0</v>
      </c>
      <c r="H1801" s="9">
        <f>IFERROR(VLOOKUP(Tabla1[[#This Row],[FECHA]],EXONERACIONES!A:D,3,FALSE),0)</f>
        <v>0</v>
      </c>
      <c r="I1801" s="5">
        <f>IFERROR(VLOOKUP(Tabla1[[#This Row],[FECHA]],'SIMIT CON RES'!A:D,4,FALSE),0)</f>
        <v>0</v>
      </c>
      <c r="J1801" s="9">
        <f>IFERROR(VLOOKUP(Tabla1[[#This Row],[FECHA]],'SIMIT CON RES'!A:D,3,FALSE),0)</f>
        <v>0</v>
      </c>
      <c r="K1801">
        <f>IFERROR(VLOOKUP(Tabla1[[#This Row],[FECHA]],'SIMIT SIN RES'!A:D,4,FALSE),0)</f>
        <v>0</v>
      </c>
      <c r="L1801" s="9">
        <f>IFERROR(VLOOKUP(Tabla1[[#This Row],[FECHA]],'SIMIT SIN RES'!A:D,3,FALSE),0)</f>
        <v>0</v>
      </c>
      <c r="M1801" s="5">
        <f>IFERROR(VLOOKUP(Tabla1[[#This Row],[FECHA]],'RECAUDOS DE COMPARENDOS'!A:D,4,FALSE),0)</f>
        <v>0</v>
      </c>
      <c r="N1801" s="9">
        <f>IFERROR(VLOOKUP(Tabla1[[#This Row],[FECHA]],'RECAUDOS DE COMPARENDOS'!A:D,3,FALSE),0)</f>
        <v>0</v>
      </c>
      <c r="O1801" s="5">
        <f>IFERROR(VLOOKUP(Tabla1[[#This Row],[FECHA]],'RECAUDOS DE RESOLUCIONES'!A:D,4,FALSE),0)</f>
        <v>0</v>
      </c>
      <c r="P1801" s="9">
        <f>IFERROR(VLOOKUP(Tabla1[[#This Row],[FECHA]],'RECAUDOS DE RESOLUCIONES'!A:D,3,FALSE),0)</f>
        <v>0</v>
      </c>
      <c r="Q180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1801" s="9">
        <f>Tabla1[V. COMPARENDOS]-(Tabla1[V. EXONERACIONES]+Tabla1[[#This Row],[V. SIMIT CON RESOLUCION]]+Tabla1[[#This Row],[V. SIMIT SIN RESOLUCION]]+Tabla1[[#This Row],[V. RECAUDOS COMPARENDOS]]+Tabla1[[#This Row],[V. RECAUDOS RESOLUCIONES]])</f>
        <v>216850</v>
      </c>
      <c r="S1801" s="11">
        <f>IFERROR(VLOOKUP(Tabla1[[#This Row],[FECHA]],'RECAUDOS LOCALES'!A:D,4,FALSE),0)</f>
        <v>4</v>
      </c>
      <c r="T1801" s="9">
        <f>IFERROR(VLOOKUP(Tabla1[[#This Row],[FECHA]],'RECAUDOS LOCALES'!A:D,3,FALSE),0)</f>
        <v>180906</v>
      </c>
      <c r="U1801" s="11">
        <f>IFERROR(VLOOKUP(Tabla1[[#This Row],[FECHA]],'RECAUDOS EXTERNOS'!A:D,4,FALSE),0)</f>
        <v>5</v>
      </c>
      <c r="V1801" s="9">
        <f>IFERROR(VLOOKUP(Tabla1[[#This Row],[FECHA]],'RECAUDOS EXTERNOS'!A:D,3,FALSE),0)</f>
        <v>1180135</v>
      </c>
    </row>
    <row r="1802" spans="1:22" x14ac:dyDescent="0.25">
      <c r="A1802" s="1">
        <v>39361</v>
      </c>
      <c r="B1802" s="3" t="s">
        <v>5</v>
      </c>
      <c r="C1802" s="2">
        <v>39356</v>
      </c>
      <c r="D1802" s="5">
        <f>YEAR(Tabla1[[#This Row],[FECHA]])</f>
        <v>2007</v>
      </c>
      <c r="E1802" s="5">
        <f>IFERROR(VLOOKUP(Tabla1[[#This Row],[FECHA]],'COMPARENDOS TOTALES'!A:D,4,FALSE),0)</f>
        <v>10</v>
      </c>
      <c r="F1802" s="9">
        <f>IFERROR(VLOOKUP(Tabla1[[#This Row],[FECHA]],'COMPARENDOS TOTALES'!A:D,3,FALSE),0)</f>
        <v>2717853</v>
      </c>
      <c r="G1802" s="5">
        <f>IFERROR(VLOOKUP(Tabla1[[#This Row],[FECHA]],EXONERACIONES!A:D,4,FALSE),0)</f>
        <v>6</v>
      </c>
      <c r="H1802" s="9">
        <f>IFERROR(VLOOKUP(Tabla1[[#This Row],[FECHA]],EXONERACIONES!A:D,3,FALSE),0)</f>
        <v>1633603</v>
      </c>
      <c r="I1802" s="5">
        <f>IFERROR(VLOOKUP(Tabla1[[#This Row],[FECHA]],'SIMIT CON RES'!A:D,4,FALSE),0)</f>
        <v>0</v>
      </c>
      <c r="J1802" s="9">
        <f>IFERROR(VLOOKUP(Tabla1[[#This Row],[FECHA]],'SIMIT CON RES'!A:D,3,FALSE),0)</f>
        <v>0</v>
      </c>
      <c r="K1802">
        <f>IFERROR(VLOOKUP(Tabla1[[#This Row],[FECHA]],'SIMIT SIN RES'!A:D,4,FALSE),0)</f>
        <v>0</v>
      </c>
      <c r="L1802" s="9">
        <f>IFERROR(VLOOKUP(Tabla1[[#This Row],[FECHA]],'SIMIT SIN RES'!A:D,3,FALSE),0)</f>
        <v>0</v>
      </c>
      <c r="M1802" s="5">
        <f>IFERROR(VLOOKUP(Tabla1[[#This Row],[FECHA]],'RECAUDOS DE COMPARENDOS'!A:D,4,FALSE),0)</f>
        <v>0</v>
      </c>
      <c r="N1802" s="9">
        <f>IFERROR(VLOOKUP(Tabla1[[#This Row],[FECHA]],'RECAUDOS DE COMPARENDOS'!A:D,3,FALSE),0)</f>
        <v>0</v>
      </c>
      <c r="O1802" s="5">
        <f>IFERROR(VLOOKUP(Tabla1[[#This Row],[FECHA]],'RECAUDOS DE RESOLUCIONES'!A:D,4,FALSE),0)</f>
        <v>0</v>
      </c>
      <c r="P1802" s="9">
        <f>IFERROR(VLOOKUP(Tabla1[[#This Row],[FECHA]],'RECAUDOS DE RESOLUCIONES'!A:D,3,FALSE),0)</f>
        <v>0</v>
      </c>
      <c r="Q180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1802" s="9">
        <f>Tabla1[V. COMPARENDOS]-(Tabla1[V. EXONERACIONES]+Tabla1[[#This Row],[V. SIMIT CON RESOLUCION]]+Tabla1[[#This Row],[V. SIMIT SIN RESOLUCION]]+Tabla1[[#This Row],[V. RECAUDOS COMPARENDOS]]+Tabla1[[#This Row],[V. RECAUDOS RESOLUCIONES]])</f>
        <v>1084250</v>
      </c>
      <c r="S1802" s="11">
        <f>IFERROR(VLOOKUP(Tabla1[[#This Row],[FECHA]],'RECAUDOS LOCALES'!A:D,4,FALSE),0)</f>
        <v>0</v>
      </c>
      <c r="T1802" s="9">
        <f>IFERROR(VLOOKUP(Tabla1[[#This Row],[FECHA]],'RECAUDOS LOCALES'!A:D,3,FALSE),0)</f>
        <v>0</v>
      </c>
      <c r="U1802" s="11">
        <f>IFERROR(VLOOKUP(Tabla1[[#This Row],[FECHA]],'RECAUDOS EXTERNOS'!A:D,4,FALSE),0)</f>
        <v>0</v>
      </c>
      <c r="V1802" s="9">
        <f>IFERROR(VLOOKUP(Tabla1[[#This Row],[FECHA]],'RECAUDOS EXTERNOS'!A:D,3,FALSE),0)</f>
        <v>0</v>
      </c>
    </row>
    <row r="1803" spans="1:22" x14ac:dyDescent="0.25">
      <c r="A1803" s="1">
        <v>39362</v>
      </c>
      <c r="B1803" s="3" t="s">
        <v>4</v>
      </c>
      <c r="C1803" s="2">
        <v>39356</v>
      </c>
      <c r="D1803" s="5">
        <f>YEAR(Tabla1[[#This Row],[FECHA]])</f>
        <v>2007</v>
      </c>
      <c r="E1803" s="5">
        <f>IFERROR(VLOOKUP(Tabla1[[#This Row],[FECHA]],'COMPARENDOS TOTALES'!A:D,4,FALSE),0)</f>
        <v>4</v>
      </c>
      <c r="F1803" s="9">
        <f>IFERROR(VLOOKUP(Tabla1[[#This Row],[FECHA]],'COMPARENDOS TOTALES'!A:D,3,FALSE),0)</f>
        <v>766203</v>
      </c>
      <c r="G1803" s="5">
        <f>IFERROR(VLOOKUP(Tabla1[[#This Row],[FECHA]],EXONERACIONES!A:D,4,FALSE),0)</f>
        <v>1</v>
      </c>
      <c r="H1803" s="9">
        <f>IFERROR(VLOOKUP(Tabla1[[#This Row],[FECHA]],EXONERACIONES!A:D,3,FALSE),0)</f>
        <v>216850</v>
      </c>
      <c r="I1803" s="5">
        <f>IFERROR(VLOOKUP(Tabla1[[#This Row],[FECHA]],'SIMIT CON RES'!A:D,4,FALSE),0)</f>
        <v>0</v>
      </c>
      <c r="J1803" s="9">
        <f>IFERROR(VLOOKUP(Tabla1[[#This Row],[FECHA]],'SIMIT CON RES'!A:D,3,FALSE),0)</f>
        <v>0</v>
      </c>
      <c r="K1803">
        <f>IFERROR(VLOOKUP(Tabla1[[#This Row],[FECHA]],'SIMIT SIN RES'!A:D,4,FALSE),0)</f>
        <v>0</v>
      </c>
      <c r="L1803" s="9">
        <f>IFERROR(VLOOKUP(Tabla1[[#This Row],[FECHA]],'SIMIT SIN RES'!A:D,3,FALSE),0)</f>
        <v>0</v>
      </c>
      <c r="M1803" s="5">
        <f>IFERROR(VLOOKUP(Tabla1[[#This Row],[FECHA]],'RECAUDOS DE COMPARENDOS'!A:D,4,FALSE),0)</f>
        <v>0</v>
      </c>
      <c r="N1803" s="9">
        <f>IFERROR(VLOOKUP(Tabla1[[#This Row],[FECHA]],'RECAUDOS DE COMPARENDOS'!A:D,3,FALSE),0)</f>
        <v>0</v>
      </c>
      <c r="O1803" s="5">
        <f>IFERROR(VLOOKUP(Tabla1[[#This Row],[FECHA]],'RECAUDOS DE RESOLUCIONES'!A:D,4,FALSE),0)</f>
        <v>0</v>
      </c>
      <c r="P1803" s="9">
        <f>IFERROR(VLOOKUP(Tabla1[[#This Row],[FECHA]],'RECAUDOS DE RESOLUCIONES'!A:D,3,FALSE),0)</f>
        <v>0</v>
      </c>
      <c r="Q180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1803" s="9">
        <f>Tabla1[V. COMPARENDOS]-(Tabla1[V. EXONERACIONES]+Tabla1[[#This Row],[V. SIMIT CON RESOLUCION]]+Tabla1[[#This Row],[V. SIMIT SIN RESOLUCION]]+Tabla1[[#This Row],[V. RECAUDOS COMPARENDOS]]+Tabla1[[#This Row],[V. RECAUDOS RESOLUCIONES]])</f>
        <v>549353</v>
      </c>
      <c r="S1803" s="11">
        <f>IFERROR(VLOOKUP(Tabla1[[#This Row],[FECHA]],'RECAUDOS LOCALES'!A:D,4,FALSE),0)</f>
        <v>0</v>
      </c>
      <c r="T1803" s="9">
        <f>IFERROR(VLOOKUP(Tabla1[[#This Row],[FECHA]],'RECAUDOS LOCALES'!A:D,3,FALSE),0)</f>
        <v>0</v>
      </c>
      <c r="U1803" s="11">
        <f>IFERROR(VLOOKUP(Tabla1[[#This Row],[FECHA]],'RECAUDOS EXTERNOS'!A:D,4,FALSE),0)</f>
        <v>0</v>
      </c>
      <c r="V1803" s="9">
        <f>IFERROR(VLOOKUP(Tabla1[[#This Row],[FECHA]],'RECAUDOS EXTERNOS'!A:D,3,FALSE),0)</f>
        <v>0</v>
      </c>
    </row>
    <row r="1804" spans="1:22" x14ac:dyDescent="0.25">
      <c r="A1804" s="1">
        <v>39363</v>
      </c>
      <c r="B1804" s="3" t="s">
        <v>1</v>
      </c>
      <c r="C1804" s="2">
        <v>39356</v>
      </c>
      <c r="D1804" s="5">
        <f>YEAR(Tabla1[[#This Row],[FECHA]])</f>
        <v>2007</v>
      </c>
      <c r="E1804" s="5">
        <f>IFERROR(VLOOKUP(Tabla1[[#This Row],[FECHA]],'COMPARENDOS TOTALES'!A:D,4,FALSE),0)</f>
        <v>11</v>
      </c>
      <c r="F1804" s="9">
        <f>IFERROR(VLOOKUP(Tabla1[[#This Row],[FECHA]],'COMPARENDOS TOTALES'!A:D,3,FALSE),0)</f>
        <v>2949159</v>
      </c>
      <c r="G1804" s="5">
        <f>IFERROR(VLOOKUP(Tabla1[[#This Row],[FECHA]],EXONERACIONES!A:D,4,FALSE),0)</f>
        <v>4</v>
      </c>
      <c r="H1804" s="9">
        <f>IFERROR(VLOOKUP(Tabla1[[#This Row],[FECHA]],EXONERACIONES!A:D,3,FALSE),0)</f>
        <v>983053</v>
      </c>
      <c r="I1804" s="5">
        <f>IFERROR(VLOOKUP(Tabla1[[#This Row],[FECHA]],'SIMIT CON RES'!A:D,4,FALSE),0)</f>
        <v>0</v>
      </c>
      <c r="J1804" s="9">
        <f>IFERROR(VLOOKUP(Tabla1[[#This Row],[FECHA]],'SIMIT CON RES'!A:D,3,FALSE),0)</f>
        <v>0</v>
      </c>
      <c r="K1804">
        <f>IFERROR(VLOOKUP(Tabla1[[#This Row],[FECHA]],'SIMIT SIN RES'!A:D,4,FALSE),0)</f>
        <v>0</v>
      </c>
      <c r="L1804" s="9">
        <f>IFERROR(VLOOKUP(Tabla1[[#This Row],[FECHA]],'SIMIT SIN RES'!A:D,3,FALSE),0)</f>
        <v>0</v>
      </c>
      <c r="M1804" s="5">
        <f>IFERROR(VLOOKUP(Tabla1[[#This Row],[FECHA]],'RECAUDOS DE COMPARENDOS'!A:D,4,FALSE),0)</f>
        <v>0</v>
      </c>
      <c r="N1804" s="9">
        <f>IFERROR(VLOOKUP(Tabla1[[#This Row],[FECHA]],'RECAUDOS DE COMPARENDOS'!A:D,3,FALSE),0)</f>
        <v>0</v>
      </c>
      <c r="O1804" s="5">
        <f>IFERROR(VLOOKUP(Tabla1[[#This Row],[FECHA]],'RECAUDOS DE RESOLUCIONES'!A:D,4,FALSE),0)</f>
        <v>0</v>
      </c>
      <c r="P1804" s="9">
        <f>IFERROR(VLOOKUP(Tabla1[[#This Row],[FECHA]],'RECAUDOS DE RESOLUCIONES'!A:D,3,FALSE),0)</f>
        <v>0</v>
      </c>
      <c r="Q180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7</v>
      </c>
      <c r="R1804" s="9">
        <f>Tabla1[V. COMPARENDOS]-(Tabla1[V. EXONERACIONES]+Tabla1[[#This Row],[V. SIMIT CON RESOLUCION]]+Tabla1[[#This Row],[V. SIMIT SIN RESOLUCION]]+Tabla1[[#This Row],[V. RECAUDOS COMPARENDOS]]+Tabla1[[#This Row],[V. RECAUDOS RESOLUCIONES]])</f>
        <v>1966106</v>
      </c>
      <c r="S1804" s="11">
        <f>IFERROR(VLOOKUP(Tabla1[[#This Row],[FECHA]],'RECAUDOS LOCALES'!A:D,4,FALSE),0)</f>
        <v>2</v>
      </c>
      <c r="T1804" s="9">
        <f>IFERROR(VLOOKUP(Tabla1[[#This Row],[FECHA]],'RECAUDOS LOCALES'!A:D,3,FALSE),0)</f>
        <v>251800</v>
      </c>
      <c r="U1804" s="11">
        <f>IFERROR(VLOOKUP(Tabla1[[#This Row],[FECHA]],'RECAUDOS EXTERNOS'!A:D,4,FALSE),0)</f>
        <v>9</v>
      </c>
      <c r="V1804" s="9">
        <f>IFERROR(VLOOKUP(Tabla1[[#This Row],[FECHA]],'RECAUDOS EXTERNOS'!A:D,3,FALSE),0)</f>
        <v>1858060</v>
      </c>
    </row>
    <row r="1805" spans="1:22" x14ac:dyDescent="0.25">
      <c r="A1805" s="1">
        <v>39364</v>
      </c>
      <c r="B1805" s="3" t="s">
        <v>2</v>
      </c>
      <c r="C1805" s="2">
        <v>39356</v>
      </c>
      <c r="D1805" s="5">
        <f>YEAR(Tabla1[[#This Row],[FECHA]])</f>
        <v>2007</v>
      </c>
      <c r="E1805" s="5">
        <f>IFERROR(VLOOKUP(Tabla1[[#This Row],[FECHA]],'COMPARENDOS TOTALES'!A:D,4,FALSE),0)</f>
        <v>3</v>
      </c>
      <c r="F1805" s="9">
        <f>IFERROR(VLOOKUP(Tabla1[[#This Row],[FECHA]],'COMPARENDOS TOTALES'!A:D,3,FALSE),0)</f>
        <v>867400</v>
      </c>
      <c r="G1805" s="5">
        <f>IFERROR(VLOOKUP(Tabla1[[#This Row],[FECHA]],EXONERACIONES!A:D,4,FALSE),0)</f>
        <v>2</v>
      </c>
      <c r="H1805" s="9">
        <f>IFERROR(VLOOKUP(Tabla1[[#This Row],[FECHA]],EXONERACIONES!A:D,3,FALSE),0)</f>
        <v>650550</v>
      </c>
      <c r="I1805" s="5">
        <f>IFERROR(VLOOKUP(Tabla1[[#This Row],[FECHA]],'SIMIT CON RES'!A:D,4,FALSE),0)</f>
        <v>0</v>
      </c>
      <c r="J1805" s="9">
        <f>IFERROR(VLOOKUP(Tabla1[[#This Row],[FECHA]],'SIMIT CON RES'!A:D,3,FALSE),0)</f>
        <v>0</v>
      </c>
      <c r="K1805">
        <f>IFERROR(VLOOKUP(Tabla1[[#This Row],[FECHA]],'SIMIT SIN RES'!A:D,4,FALSE),0)</f>
        <v>0</v>
      </c>
      <c r="L1805" s="9">
        <f>IFERROR(VLOOKUP(Tabla1[[#This Row],[FECHA]],'SIMIT SIN RES'!A:D,3,FALSE),0)</f>
        <v>0</v>
      </c>
      <c r="M1805" s="5">
        <f>IFERROR(VLOOKUP(Tabla1[[#This Row],[FECHA]],'RECAUDOS DE COMPARENDOS'!A:D,4,FALSE),0)</f>
        <v>0</v>
      </c>
      <c r="N1805" s="9">
        <f>IFERROR(VLOOKUP(Tabla1[[#This Row],[FECHA]],'RECAUDOS DE COMPARENDOS'!A:D,3,FALSE),0)</f>
        <v>0</v>
      </c>
      <c r="O1805" s="5">
        <f>IFERROR(VLOOKUP(Tabla1[[#This Row],[FECHA]],'RECAUDOS DE RESOLUCIONES'!A:D,4,FALSE),0)</f>
        <v>0</v>
      </c>
      <c r="P1805" s="9">
        <f>IFERROR(VLOOKUP(Tabla1[[#This Row],[FECHA]],'RECAUDOS DE RESOLUCIONES'!A:D,3,FALSE),0)</f>
        <v>0</v>
      </c>
      <c r="Q180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1805" s="9">
        <f>Tabla1[V. COMPARENDOS]-(Tabla1[V. EXONERACIONES]+Tabla1[[#This Row],[V. SIMIT CON RESOLUCION]]+Tabla1[[#This Row],[V. SIMIT SIN RESOLUCION]]+Tabla1[[#This Row],[V. RECAUDOS COMPARENDOS]]+Tabla1[[#This Row],[V. RECAUDOS RESOLUCIONES]])</f>
        <v>216850</v>
      </c>
      <c r="S1805" s="11">
        <f>IFERROR(VLOOKUP(Tabla1[[#This Row],[FECHA]],'RECAUDOS LOCALES'!A:D,4,FALSE),0)</f>
        <v>1</v>
      </c>
      <c r="T1805" s="9">
        <f>IFERROR(VLOOKUP(Tabla1[[#This Row],[FECHA]],'RECAUDOS LOCALES'!A:D,3,FALSE),0)</f>
        <v>65900</v>
      </c>
      <c r="U1805" s="11">
        <f>IFERROR(VLOOKUP(Tabla1[[#This Row],[FECHA]],'RECAUDOS EXTERNOS'!A:D,4,FALSE),0)</f>
        <v>5</v>
      </c>
      <c r="V1805" s="9">
        <f>IFERROR(VLOOKUP(Tabla1[[#This Row],[FECHA]],'RECAUDOS EXTERNOS'!A:D,3,FALSE),0)</f>
        <v>1089985</v>
      </c>
    </row>
    <row r="1806" spans="1:22" x14ac:dyDescent="0.25">
      <c r="A1806" s="1">
        <v>39365</v>
      </c>
      <c r="B1806" s="3" t="s">
        <v>3</v>
      </c>
      <c r="C1806" s="2">
        <v>39356</v>
      </c>
      <c r="D1806" s="5">
        <f>YEAR(Tabla1[[#This Row],[FECHA]])</f>
        <v>2007</v>
      </c>
      <c r="E1806" s="5">
        <f>IFERROR(VLOOKUP(Tabla1[[#This Row],[FECHA]],'COMPARENDOS TOTALES'!A:D,4,FALSE),0)</f>
        <v>2</v>
      </c>
      <c r="F1806" s="9">
        <f>IFERROR(VLOOKUP(Tabla1[[#This Row],[FECHA]],'COMPARENDOS TOTALES'!A:D,3,FALSE),0)</f>
        <v>650550</v>
      </c>
      <c r="G1806" s="5">
        <f>IFERROR(VLOOKUP(Tabla1[[#This Row],[FECHA]],EXONERACIONES!A:D,4,FALSE),0)</f>
        <v>1</v>
      </c>
      <c r="H1806" s="9">
        <f>IFERROR(VLOOKUP(Tabla1[[#This Row],[FECHA]],EXONERACIONES!A:D,3,FALSE),0)</f>
        <v>216850</v>
      </c>
      <c r="I1806" s="5">
        <f>IFERROR(VLOOKUP(Tabla1[[#This Row],[FECHA]],'SIMIT CON RES'!A:D,4,FALSE),0)</f>
        <v>0</v>
      </c>
      <c r="J1806" s="9">
        <f>IFERROR(VLOOKUP(Tabla1[[#This Row],[FECHA]],'SIMIT CON RES'!A:D,3,FALSE),0)</f>
        <v>0</v>
      </c>
      <c r="K1806">
        <f>IFERROR(VLOOKUP(Tabla1[[#This Row],[FECHA]],'SIMIT SIN RES'!A:D,4,FALSE),0)</f>
        <v>0</v>
      </c>
      <c r="L1806" s="9">
        <f>IFERROR(VLOOKUP(Tabla1[[#This Row],[FECHA]],'SIMIT SIN RES'!A:D,3,FALSE),0)</f>
        <v>0</v>
      </c>
      <c r="M1806" s="5">
        <f>IFERROR(VLOOKUP(Tabla1[[#This Row],[FECHA]],'RECAUDOS DE COMPARENDOS'!A:D,4,FALSE),0)</f>
        <v>0</v>
      </c>
      <c r="N1806" s="9">
        <f>IFERROR(VLOOKUP(Tabla1[[#This Row],[FECHA]],'RECAUDOS DE COMPARENDOS'!A:D,3,FALSE),0)</f>
        <v>0</v>
      </c>
      <c r="O1806" s="5">
        <f>IFERROR(VLOOKUP(Tabla1[[#This Row],[FECHA]],'RECAUDOS DE RESOLUCIONES'!A:D,4,FALSE),0)</f>
        <v>0</v>
      </c>
      <c r="P1806" s="9">
        <f>IFERROR(VLOOKUP(Tabla1[[#This Row],[FECHA]],'RECAUDOS DE RESOLUCIONES'!A:D,3,FALSE),0)</f>
        <v>0</v>
      </c>
      <c r="Q180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1806" s="9">
        <f>Tabla1[V. COMPARENDOS]-(Tabla1[V. EXONERACIONES]+Tabla1[[#This Row],[V. SIMIT CON RESOLUCION]]+Tabla1[[#This Row],[V. SIMIT SIN RESOLUCION]]+Tabla1[[#This Row],[V. RECAUDOS COMPARENDOS]]+Tabla1[[#This Row],[V. RECAUDOS RESOLUCIONES]])</f>
        <v>433700</v>
      </c>
      <c r="S1806" s="11">
        <f>IFERROR(VLOOKUP(Tabla1[[#This Row],[FECHA]],'RECAUDOS LOCALES'!A:D,4,FALSE),0)</f>
        <v>8</v>
      </c>
      <c r="T1806" s="9">
        <f>IFERROR(VLOOKUP(Tabla1[[#This Row],[FECHA]],'RECAUDOS LOCALES'!A:D,3,FALSE),0)</f>
        <v>611220</v>
      </c>
      <c r="U1806" s="11">
        <f>IFERROR(VLOOKUP(Tabla1[[#This Row],[FECHA]],'RECAUDOS EXTERNOS'!A:D,4,FALSE),0)</f>
        <v>2</v>
      </c>
      <c r="V1806" s="9">
        <f>IFERROR(VLOOKUP(Tabla1[[#This Row],[FECHA]],'RECAUDOS EXTERNOS'!A:D,3,FALSE),0)</f>
        <v>397955</v>
      </c>
    </row>
    <row r="1807" spans="1:22" x14ac:dyDescent="0.25">
      <c r="A1807" s="1">
        <v>39366</v>
      </c>
      <c r="B1807" s="3" t="s">
        <v>6</v>
      </c>
      <c r="C1807" s="2">
        <v>39356</v>
      </c>
      <c r="D1807" s="5">
        <f>YEAR(Tabla1[[#This Row],[FECHA]])</f>
        <v>2007</v>
      </c>
      <c r="E1807" s="5">
        <f>IFERROR(VLOOKUP(Tabla1[[#This Row],[FECHA]],'COMPARENDOS TOTALES'!A:D,4,FALSE),0)</f>
        <v>5</v>
      </c>
      <c r="F1807" s="9">
        <f>IFERROR(VLOOKUP(Tabla1[[#This Row],[FECHA]],'COMPARENDOS TOTALES'!A:D,3,FALSE),0)</f>
        <v>1315556</v>
      </c>
      <c r="G1807" s="5">
        <f>IFERROR(VLOOKUP(Tabla1[[#This Row],[FECHA]],EXONERACIONES!A:D,4,FALSE),0)</f>
        <v>3</v>
      </c>
      <c r="H1807" s="9">
        <f>IFERROR(VLOOKUP(Tabla1[[#This Row],[FECHA]],EXONERACIONES!A:D,3,FALSE),0)</f>
        <v>665006</v>
      </c>
      <c r="I1807" s="5">
        <f>IFERROR(VLOOKUP(Tabla1[[#This Row],[FECHA]],'SIMIT CON RES'!A:D,4,FALSE),0)</f>
        <v>0</v>
      </c>
      <c r="J1807" s="9">
        <f>IFERROR(VLOOKUP(Tabla1[[#This Row],[FECHA]],'SIMIT CON RES'!A:D,3,FALSE),0)</f>
        <v>0</v>
      </c>
      <c r="K1807">
        <f>IFERROR(VLOOKUP(Tabla1[[#This Row],[FECHA]],'SIMIT SIN RES'!A:D,4,FALSE),0)</f>
        <v>0</v>
      </c>
      <c r="L1807" s="9">
        <f>IFERROR(VLOOKUP(Tabla1[[#This Row],[FECHA]],'SIMIT SIN RES'!A:D,3,FALSE),0)</f>
        <v>0</v>
      </c>
      <c r="M1807" s="5">
        <f>IFERROR(VLOOKUP(Tabla1[[#This Row],[FECHA]],'RECAUDOS DE COMPARENDOS'!A:D,4,FALSE),0)</f>
        <v>0</v>
      </c>
      <c r="N1807" s="9">
        <f>IFERROR(VLOOKUP(Tabla1[[#This Row],[FECHA]],'RECAUDOS DE COMPARENDOS'!A:D,3,FALSE),0)</f>
        <v>0</v>
      </c>
      <c r="O1807" s="5">
        <f>IFERROR(VLOOKUP(Tabla1[[#This Row],[FECHA]],'RECAUDOS DE RESOLUCIONES'!A:D,4,FALSE),0)</f>
        <v>0</v>
      </c>
      <c r="P1807" s="9">
        <f>IFERROR(VLOOKUP(Tabla1[[#This Row],[FECHA]],'RECAUDOS DE RESOLUCIONES'!A:D,3,FALSE),0)</f>
        <v>0</v>
      </c>
      <c r="Q180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1807" s="9">
        <f>Tabla1[V. COMPARENDOS]-(Tabla1[V. EXONERACIONES]+Tabla1[[#This Row],[V. SIMIT CON RESOLUCION]]+Tabla1[[#This Row],[V. SIMIT SIN RESOLUCION]]+Tabla1[[#This Row],[V. RECAUDOS COMPARENDOS]]+Tabla1[[#This Row],[V. RECAUDOS RESOLUCIONES]])</f>
        <v>650550</v>
      </c>
      <c r="S1807" s="11">
        <f>IFERROR(VLOOKUP(Tabla1[[#This Row],[FECHA]],'RECAUDOS LOCALES'!A:D,4,FALSE),0)</f>
        <v>7</v>
      </c>
      <c r="T1807" s="9">
        <f>IFERROR(VLOOKUP(Tabla1[[#This Row],[FECHA]],'RECAUDOS LOCALES'!A:D,3,FALSE),0)</f>
        <v>1061858</v>
      </c>
      <c r="U1807" s="11">
        <f>IFERROR(VLOOKUP(Tabla1[[#This Row],[FECHA]],'RECAUDOS EXTERNOS'!A:D,4,FALSE),0)</f>
        <v>9</v>
      </c>
      <c r="V1807" s="9">
        <f>IFERROR(VLOOKUP(Tabla1[[#This Row],[FECHA]],'RECAUDOS EXTERNOS'!A:D,3,FALSE),0)</f>
        <v>2280805</v>
      </c>
    </row>
    <row r="1808" spans="1:22" x14ac:dyDescent="0.25">
      <c r="A1808" s="1">
        <v>39367</v>
      </c>
      <c r="B1808" s="3" t="s">
        <v>0</v>
      </c>
      <c r="C1808" s="2">
        <v>39356</v>
      </c>
      <c r="D1808" s="5">
        <f>YEAR(Tabla1[[#This Row],[FECHA]])</f>
        <v>2007</v>
      </c>
      <c r="E1808" s="5">
        <f>IFERROR(VLOOKUP(Tabla1[[#This Row],[FECHA]],'COMPARENDOS TOTALES'!A:D,4,FALSE),0)</f>
        <v>10</v>
      </c>
      <c r="F1808" s="9">
        <f>IFERROR(VLOOKUP(Tabla1[[#This Row],[FECHA]],'COMPARENDOS TOTALES'!A:D,3,FALSE),0)</f>
        <v>3252750</v>
      </c>
      <c r="G1808" s="5">
        <f>IFERROR(VLOOKUP(Tabla1[[#This Row],[FECHA]],EXONERACIONES!A:D,4,FALSE),0)</f>
        <v>5</v>
      </c>
      <c r="H1808" s="9">
        <f>IFERROR(VLOOKUP(Tabla1[[#This Row],[FECHA]],EXONERACIONES!A:D,3,FALSE),0)</f>
        <v>1517950</v>
      </c>
      <c r="I1808" s="5">
        <f>IFERROR(VLOOKUP(Tabla1[[#This Row],[FECHA]],'SIMIT CON RES'!A:D,4,FALSE),0)</f>
        <v>0</v>
      </c>
      <c r="J1808" s="9">
        <f>IFERROR(VLOOKUP(Tabla1[[#This Row],[FECHA]],'SIMIT CON RES'!A:D,3,FALSE),0)</f>
        <v>0</v>
      </c>
      <c r="K1808">
        <f>IFERROR(VLOOKUP(Tabla1[[#This Row],[FECHA]],'SIMIT SIN RES'!A:D,4,FALSE),0)</f>
        <v>0</v>
      </c>
      <c r="L1808" s="9">
        <f>IFERROR(VLOOKUP(Tabla1[[#This Row],[FECHA]],'SIMIT SIN RES'!A:D,3,FALSE),0)</f>
        <v>0</v>
      </c>
      <c r="M1808" s="5">
        <f>IFERROR(VLOOKUP(Tabla1[[#This Row],[FECHA]],'RECAUDOS DE COMPARENDOS'!A:D,4,FALSE),0)</f>
        <v>0</v>
      </c>
      <c r="N1808" s="9">
        <f>IFERROR(VLOOKUP(Tabla1[[#This Row],[FECHA]],'RECAUDOS DE COMPARENDOS'!A:D,3,FALSE),0)</f>
        <v>0</v>
      </c>
      <c r="O1808" s="5">
        <f>IFERROR(VLOOKUP(Tabla1[[#This Row],[FECHA]],'RECAUDOS DE RESOLUCIONES'!A:D,4,FALSE),0)</f>
        <v>0</v>
      </c>
      <c r="P1808" s="9">
        <f>IFERROR(VLOOKUP(Tabla1[[#This Row],[FECHA]],'RECAUDOS DE RESOLUCIONES'!A:D,3,FALSE),0)</f>
        <v>0</v>
      </c>
      <c r="Q180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1808" s="9">
        <f>Tabla1[V. COMPARENDOS]-(Tabla1[V. EXONERACIONES]+Tabla1[[#This Row],[V. SIMIT CON RESOLUCION]]+Tabla1[[#This Row],[V. SIMIT SIN RESOLUCION]]+Tabla1[[#This Row],[V. RECAUDOS COMPARENDOS]]+Tabla1[[#This Row],[V. RECAUDOS RESOLUCIONES]])</f>
        <v>1734800</v>
      </c>
      <c r="S1808" s="11">
        <f>IFERROR(VLOOKUP(Tabla1[[#This Row],[FECHA]],'RECAUDOS LOCALES'!A:D,4,FALSE),0)</f>
        <v>0</v>
      </c>
      <c r="T1808" s="9">
        <f>IFERROR(VLOOKUP(Tabla1[[#This Row],[FECHA]],'RECAUDOS LOCALES'!A:D,3,FALSE),0)</f>
        <v>0</v>
      </c>
      <c r="U1808" s="11">
        <f>IFERROR(VLOOKUP(Tabla1[[#This Row],[FECHA]],'RECAUDOS EXTERNOS'!A:D,4,FALSE),0)</f>
        <v>1</v>
      </c>
      <c r="V1808" s="9">
        <f>IFERROR(VLOOKUP(Tabla1[[#This Row],[FECHA]],'RECAUDOS EXTERNOS'!A:D,3,FALSE),0)</f>
        <v>204850</v>
      </c>
    </row>
    <row r="1809" spans="1:22" x14ac:dyDescent="0.25">
      <c r="A1809" s="1">
        <v>39368</v>
      </c>
      <c r="B1809" s="3" t="s">
        <v>5</v>
      </c>
      <c r="C1809" s="2">
        <v>39356</v>
      </c>
      <c r="D1809" s="5">
        <f>YEAR(Tabla1[[#This Row],[FECHA]])</f>
        <v>2007</v>
      </c>
      <c r="E1809" s="5">
        <f>IFERROR(VLOOKUP(Tabla1[[#This Row],[FECHA]],'COMPARENDOS TOTALES'!A:D,4,FALSE),0)</f>
        <v>6</v>
      </c>
      <c r="F1809" s="9">
        <f>IFERROR(VLOOKUP(Tabla1[[#This Row],[FECHA]],'COMPARENDOS TOTALES'!A:D,3,FALSE),0)</f>
        <v>1416753</v>
      </c>
      <c r="G1809" s="5">
        <f>IFERROR(VLOOKUP(Tabla1[[#This Row],[FECHA]],EXONERACIONES!A:D,4,FALSE),0)</f>
        <v>3</v>
      </c>
      <c r="H1809" s="9">
        <f>IFERROR(VLOOKUP(Tabla1[[#This Row],[FECHA]],EXONERACIONES!A:D,3,FALSE),0)</f>
        <v>766203</v>
      </c>
      <c r="I1809" s="5">
        <f>IFERROR(VLOOKUP(Tabla1[[#This Row],[FECHA]],'SIMIT CON RES'!A:D,4,FALSE),0)</f>
        <v>0</v>
      </c>
      <c r="J1809" s="9">
        <f>IFERROR(VLOOKUP(Tabla1[[#This Row],[FECHA]],'SIMIT CON RES'!A:D,3,FALSE),0)</f>
        <v>0</v>
      </c>
      <c r="K1809">
        <f>IFERROR(VLOOKUP(Tabla1[[#This Row],[FECHA]],'SIMIT SIN RES'!A:D,4,FALSE),0)</f>
        <v>0</v>
      </c>
      <c r="L1809" s="9">
        <f>IFERROR(VLOOKUP(Tabla1[[#This Row],[FECHA]],'SIMIT SIN RES'!A:D,3,FALSE),0)</f>
        <v>0</v>
      </c>
      <c r="M1809" s="5">
        <f>IFERROR(VLOOKUP(Tabla1[[#This Row],[FECHA]],'RECAUDOS DE COMPARENDOS'!A:D,4,FALSE),0)</f>
        <v>1</v>
      </c>
      <c r="N1809" s="9">
        <f>IFERROR(VLOOKUP(Tabla1[[#This Row],[FECHA]],'RECAUDOS DE COMPARENDOS'!A:D,3,FALSE),0)</f>
        <v>216850</v>
      </c>
      <c r="O1809" s="5">
        <f>IFERROR(VLOOKUP(Tabla1[[#This Row],[FECHA]],'RECAUDOS DE RESOLUCIONES'!A:D,4,FALSE),0)</f>
        <v>0</v>
      </c>
      <c r="P1809" s="9">
        <f>IFERROR(VLOOKUP(Tabla1[[#This Row],[FECHA]],'RECAUDOS DE RESOLUCIONES'!A:D,3,FALSE),0)</f>
        <v>0</v>
      </c>
      <c r="Q180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1809" s="9">
        <f>Tabla1[V. COMPARENDOS]-(Tabla1[V. EXONERACIONES]+Tabla1[[#This Row],[V. SIMIT CON RESOLUCION]]+Tabla1[[#This Row],[V. SIMIT SIN RESOLUCION]]+Tabla1[[#This Row],[V. RECAUDOS COMPARENDOS]]+Tabla1[[#This Row],[V. RECAUDOS RESOLUCIONES]])</f>
        <v>433700</v>
      </c>
      <c r="S1809" s="11">
        <f>IFERROR(VLOOKUP(Tabla1[[#This Row],[FECHA]],'RECAUDOS LOCALES'!A:D,4,FALSE),0)</f>
        <v>0</v>
      </c>
      <c r="T1809" s="9">
        <f>IFERROR(VLOOKUP(Tabla1[[#This Row],[FECHA]],'RECAUDOS LOCALES'!A:D,3,FALSE),0)</f>
        <v>0</v>
      </c>
      <c r="U1809" s="11">
        <f>IFERROR(VLOOKUP(Tabla1[[#This Row],[FECHA]],'RECAUDOS EXTERNOS'!A:D,4,FALSE),0)</f>
        <v>0</v>
      </c>
      <c r="V1809" s="9">
        <f>IFERROR(VLOOKUP(Tabla1[[#This Row],[FECHA]],'RECAUDOS EXTERNOS'!A:D,3,FALSE),0)</f>
        <v>0</v>
      </c>
    </row>
    <row r="1810" spans="1:22" x14ac:dyDescent="0.25">
      <c r="A1810" s="1">
        <v>39369</v>
      </c>
      <c r="B1810" s="3" t="s">
        <v>4</v>
      </c>
      <c r="C1810" s="2">
        <v>39356</v>
      </c>
      <c r="D1810" s="5">
        <f>YEAR(Tabla1[[#This Row],[FECHA]])</f>
        <v>2007</v>
      </c>
      <c r="E1810" s="5">
        <f>IFERROR(VLOOKUP(Tabla1[[#This Row],[FECHA]],'COMPARENDOS TOTALES'!A:D,4,FALSE),0)</f>
        <v>3</v>
      </c>
      <c r="F1810" s="9">
        <f>IFERROR(VLOOKUP(Tabla1[[#This Row],[FECHA]],'COMPARENDOS TOTALES'!A:D,3,FALSE),0)</f>
        <v>549353</v>
      </c>
      <c r="G1810" s="5">
        <f>IFERROR(VLOOKUP(Tabla1[[#This Row],[FECHA]],EXONERACIONES!A:D,4,FALSE),0)</f>
        <v>1</v>
      </c>
      <c r="H1810" s="9">
        <f>IFERROR(VLOOKUP(Tabla1[[#This Row],[FECHA]],EXONERACIONES!A:D,3,FALSE),0)</f>
        <v>216850</v>
      </c>
      <c r="I1810" s="5">
        <f>IFERROR(VLOOKUP(Tabla1[[#This Row],[FECHA]],'SIMIT CON RES'!A:D,4,FALSE),0)</f>
        <v>0</v>
      </c>
      <c r="J1810" s="9">
        <f>IFERROR(VLOOKUP(Tabla1[[#This Row],[FECHA]],'SIMIT CON RES'!A:D,3,FALSE),0)</f>
        <v>0</v>
      </c>
      <c r="K1810">
        <f>IFERROR(VLOOKUP(Tabla1[[#This Row],[FECHA]],'SIMIT SIN RES'!A:D,4,FALSE),0)</f>
        <v>0</v>
      </c>
      <c r="L1810" s="9">
        <f>IFERROR(VLOOKUP(Tabla1[[#This Row],[FECHA]],'SIMIT SIN RES'!A:D,3,FALSE),0)</f>
        <v>0</v>
      </c>
      <c r="M1810" s="5">
        <f>IFERROR(VLOOKUP(Tabla1[[#This Row],[FECHA]],'RECAUDOS DE COMPARENDOS'!A:D,4,FALSE),0)</f>
        <v>0</v>
      </c>
      <c r="N1810" s="9">
        <f>IFERROR(VLOOKUP(Tabla1[[#This Row],[FECHA]],'RECAUDOS DE COMPARENDOS'!A:D,3,FALSE),0)</f>
        <v>0</v>
      </c>
      <c r="O1810" s="5">
        <f>IFERROR(VLOOKUP(Tabla1[[#This Row],[FECHA]],'RECAUDOS DE RESOLUCIONES'!A:D,4,FALSE),0)</f>
        <v>0</v>
      </c>
      <c r="P1810" s="9">
        <f>IFERROR(VLOOKUP(Tabla1[[#This Row],[FECHA]],'RECAUDOS DE RESOLUCIONES'!A:D,3,FALSE),0)</f>
        <v>0</v>
      </c>
      <c r="Q181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1810" s="9">
        <f>Tabla1[V. COMPARENDOS]-(Tabla1[V. EXONERACIONES]+Tabla1[[#This Row],[V. SIMIT CON RESOLUCION]]+Tabla1[[#This Row],[V. SIMIT SIN RESOLUCION]]+Tabla1[[#This Row],[V. RECAUDOS COMPARENDOS]]+Tabla1[[#This Row],[V. RECAUDOS RESOLUCIONES]])</f>
        <v>332503</v>
      </c>
      <c r="S1810" s="11">
        <f>IFERROR(VLOOKUP(Tabla1[[#This Row],[FECHA]],'RECAUDOS LOCALES'!A:D,4,FALSE),0)</f>
        <v>0</v>
      </c>
      <c r="T1810" s="9">
        <f>IFERROR(VLOOKUP(Tabla1[[#This Row],[FECHA]],'RECAUDOS LOCALES'!A:D,3,FALSE),0)</f>
        <v>0</v>
      </c>
      <c r="U1810" s="11">
        <f>IFERROR(VLOOKUP(Tabla1[[#This Row],[FECHA]],'RECAUDOS EXTERNOS'!A:D,4,FALSE),0)</f>
        <v>0</v>
      </c>
      <c r="V1810" s="9">
        <f>IFERROR(VLOOKUP(Tabla1[[#This Row],[FECHA]],'RECAUDOS EXTERNOS'!A:D,3,FALSE),0)</f>
        <v>0</v>
      </c>
    </row>
    <row r="1811" spans="1:22" x14ac:dyDescent="0.25">
      <c r="A1811" s="1">
        <v>39370</v>
      </c>
      <c r="B1811" s="3" t="s">
        <v>1</v>
      </c>
      <c r="C1811" s="2">
        <v>39356</v>
      </c>
      <c r="D1811" s="5">
        <f>YEAR(Tabla1[[#This Row],[FECHA]])</f>
        <v>2007</v>
      </c>
      <c r="E1811" s="5">
        <f>IFERROR(VLOOKUP(Tabla1[[#This Row],[FECHA]],'COMPARENDOS TOTALES'!A:D,4,FALSE),0)</f>
        <v>4</v>
      </c>
      <c r="F1811" s="9">
        <f>IFERROR(VLOOKUP(Tabla1[[#This Row],[FECHA]],'COMPARENDOS TOTALES'!A:D,3,FALSE),0)</f>
        <v>1084250</v>
      </c>
      <c r="G1811" s="5">
        <f>IFERROR(VLOOKUP(Tabla1[[#This Row],[FECHA]],EXONERACIONES!A:D,4,FALSE),0)</f>
        <v>0</v>
      </c>
      <c r="H1811" s="9">
        <f>IFERROR(VLOOKUP(Tabla1[[#This Row],[FECHA]],EXONERACIONES!A:D,3,FALSE),0)</f>
        <v>0</v>
      </c>
      <c r="I1811" s="5">
        <f>IFERROR(VLOOKUP(Tabla1[[#This Row],[FECHA]],'SIMIT CON RES'!A:D,4,FALSE),0)</f>
        <v>0</v>
      </c>
      <c r="J1811" s="9">
        <f>IFERROR(VLOOKUP(Tabla1[[#This Row],[FECHA]],'SIMIT CON RES'!A:D,3,FALSE),0)</f>
        <v>0</v>
      </c>
      <c r="K1811">
        <f>IFERROR(VLOOKUP(Tabla1[[#This Row],[FECHA]],'SIMIT SIN RES'!A:D,4,FALSE),0)</f>
        <v>0</v>
      </c>
      <c r="L1811" s="9">
        <f>IFERROR(VLOOKUP(Tabla1[[#This Row],[FECHA]],'SIMIT SIN RES'!A:D,3,FALSE),0)</f>
        <v>0</v>
      </c>
      <c r="M1811" s="5">
        <f>IFERROR(VLOOKUP(Tabla1[[#This Row],[FECHA]],'RECAUDOS DE COMPARENDOS'!A:D,4,FALSE),0)</f>
        <v>0</v>
      </c>
      <c r="N1811" s="9">
        <f>IFERROR(VLOOKUP(Tabla1[[#This Row],[FECHA]],'RECAUDOS DE COMPARENDOS'!A:D,3,FALSE),0)</f>
        <v>0</v>
      </c>
      <c r="O1811" s="5">
        <f>IFERROR(VLOOKUP(Tabla1[[#This Row],[FECHA]],'RECAUDOS DE RESOLUCIONES'!A:D,4,FALSE),0)</f>
        <v>0</v>
      </c>
      <c r="P1811" s="9">
        <f>IFERROR(VLOOKUP(Tabla1[[#This Row],[FECHA]],'RECAUDOS DE RESOLUCIONES'!A:D,3,FALSE),0)</f>
        <v>0</v>
      </c>
      <c r="Q181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1811" s="9">
        <f>Tabla1[V. COMPARENDOS]-(Tabla1[V. EXONERACIONES]+Tabla1[[#This Row],[V. SIMIT CON RESOLUCION]]+Tabla1[[#This Row],[V. SIMIT SIN RESOLUCION]]+Tabla1[[#This Row],[V. RECAUDOS COMPARENDOS]]+Tabla1[[#This Row],[V. RECAUDOS RESOLUCIONES]])</f>
        <v>1084250</v>
      </c>
      <c r="S1811" s="11">
        <f>IFERROR(VLOOKUP(Tabla1[[#This Row],[FECHA]],'RECAUDOS LOCALES'!A:D,4,FALSE),0)</f>
        <v>0</v>
      </c>
      <c r="T1811" s="9">
        <f>IFERROR(VLOOKUP(Tabla1[[#This Row],[FECHA]],'RECAUDOS LOCALES'!A:D,3,FALSE),0)</f>
        <v>0</v>
      </c>
      <c r="U1811" s="11">
        <f>IFERROR(VLOOKUP(Tabla1[[#This Row],[FECHA]],'RECAUDOS EXTERNOS'!A:D,4,FALSE),0)</f>
        <v>0</v>
      </c>
      <c r="V1811" s="9">
        <f>IFERROR(VLOOKUP(Tabla1[[#This Row],[FECHA]],'RECAUDOS EXTERNOS'!A:D,3,FALSE),0)</f>
        <v>0</v>
      </c>
    </row>
    <row r="1812" spans="1:22" x14ac:dyDescent="0.25">
      <c r="A1812" s="1">
        <v>39371</v>
      </c>
      <c r="B1812" s="3" t="s">
        <v>2</v>
      </c>
      <c r="C1812" s="2">
        <v>39356</v>
      </c>
      <c r="D1812" s="5">
        <f>YEAR(Tabla1[[#This Row],[FECHA]])</f>
        <v>2007</v>
      </c>
      <c r="E1812" s="5">
        <f>IFERROR(VLOOKUP(Tabla1[[#This Row],[FECHA]],'COMPARENDOS TOTALES'!A:D,4,FALSE),0)</f>
        <v>14</v>
      </c>
      <c r="F1812" s="9">
        <f>IFERROR(VLOOKUP(Tabla1[[#This Row],[FECHA]],'COMPARENDOS TOTALES'!A:D,3,FALSE),0)</f>
        <v>3484056</v>
      </c>
      <c r="G1812" s="5">
        <f>IFERROR(VLOOKUP(Tabla1[[#This Row],[FECHA]],EXONERACIONES!A:D,4,FALSE),0)</f>
        <v>7</v>
      </c>
      <c r="H1812" s="9">
        <f>IFERROR(VLOOKUP(Tabla1[[#This Row],[FECHA]],EXONERACIONES!A:D,3,FALSE),0)</f>
        <v>1850453</v>
      </c>
      <c r="I1812" s="5">
        <f>IFERROR(VLOOKUP(Tabla1[[#This Row],[FECHA]],'SIMIT CON RES'!A:D,4,FALSE),0)</f>
        <v>0</v>
      </c>
      <c r="J1812" s="9">
        <f>IFERROR(VLOOKUP(Tabla1[[#This Row],[FECHA]],'SIMIT CON RES'!A:D,3,FALSE),0)</f>
        <v>0</v>
      </c>
      <c r="K1812">
        <f>IFERROR(VLOOKUP(Tabla1[[#This Row],[FECHA]],'SIMIT SIN RES'!A:D,4,FALSE),0)</f>
        <v>0</v>
      </c>
      <c r="L1812" s="9">
        <f>IFERROR(VLOOKUP(Tabla1[[#This Row],[FECHA]],'SIMIT SIN RES'!A:D,3,FALSE),0)</f>
        <v>0</v>
      </c>
      <c r="M1812" s="5">
        <f>IFERROR(VLOOKUP(Tabla1[[#This Row],[FECHA]],'RECAUDOS DE COMPARENDOS'!A:D,4,FALSE),0)</f>
        <v>2</v>
      </c>
      <c r="N1812" s="9">
        <f>IFERROR(VLOOKUP(Tabla1[[#This Row],[FECHA]],'RECAUDOS DE COMPARENDOS'!A:D,3,FALSE),0)</f>
        <v>332503</v>
      </c>
      <c r="O1812" s="5">
        <f>IFERROR(VLOOKUP(Tabla1[[#This Row],[FECHA]],'RECAUDOS DE RESOLUCIONES'!A:D,4,FALSE),0)</f>
        <v>0</v>
      </c>
      <c r="P1812" s="9">
        <f>IFERROR(VLOOKUP(Tabla1[[#This Row],[FECHA]],'RECAUDOS DE RESOLUCIONES'!A:D,3,FALSE),0)</f>
        <v>0</v>
      </c>
      <c r="Q181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1812" s="9">
        <f>Tabla1[V. COMPARENDOS]-(Tabla1[V. EXONERACIONES]+Tabla1[[#This Row],[V. SIMIT CON RESOLUCION]]+Tabla1[[#This Row],[V. SIMIT SIN RESOLUCION]]+Tabla1[[#This Row],[V. RECAUDOS COMPARENDOS]]+Tabla1[[#This Row],[V. RECAUDOS RESOLUCIONES]])</f>
        <v>1301100</v>
      </c>
      <c r="S1812" s="11">
        <f>IFERROR(VLOOKUP(Tabla1[[#This Row],[FECHA]],'RECAUDOS LOCALES'!A:D,4,FALSE),0)</f>
        <v>1</v>
      </c>
      <c r="T1812" s="9">
        <f>IFERROR(VLOOKUP(Tabla1[[#This Row],[FECHA]],'RECAUDOS LOCALES'!A:D,3,FALSE),0)</f>
        <v>60900</v>
      </c>
      <c r="U1812" s="11">
        <f>IFERROR(VLOOKUP(Tabla1[[#This Row],[FECHA]],'RECAUDOS EXTERNOS'!A:D,4,FALSE),0)</f>
        <v>4</v>
      </c>
      <c r="V1812" s="9">
        <f>IFERROR(VLOOKUP(Tabla1[[#This Row],[FECHA]],'RECAUDOS EXTERNOS'!A:D,3,FALSE),0)</f>
        <v>1011300</v>
      </c>
    </row>
    <row r="1813" spans="1:22" x14ac:dyDescent="0.25">
      <c r="A1813" s="1">
        <v>39372</v>
      </c>
      <c r="B1813" s="3" t="s">
        <v>3</v>
      </c>
      <c r="C1813" s="2">
        <v>39356</v>
      </c>
      <c r="D1813" s="5">
        <f>YEAR(Tabla1[[#This Row],[FECHA]])</f>
        <v>2007</v>
      </c>
      <c r="E1813" s="5">
        <f>IFERROR(VLOOKUP(Tabla1[[#This Row],[FECHA]],'COMPARENDOS TOTALES'!A:D,4,FALSE),0)</f>
        <v>10</v>
      </c>
      <c r="F1813" s="9">
        <f>IFERROR(VLOOKUP(Tabla1[[#This Row],[FECHA]],'COMPARENDOS TOTALES'!A:D,3,FALSE),0)</f>
        <v>2515459</v>
      </c>
      <c r="G1813" s="5">
        <f>IFERROR(VLOOKUP(Tabla1[[#This Row],[FECHA]],EXONERACIONES!A:D,4,FALSE),0)</f>
        <v>7</v>
      </c>
      <c r="H1813" s="9">
        <f>IFERROR(VLOOKUP(Tabla1[[#This Row],[FECHA]],EXONERACIONES!A:D,3,FALSE),0)</f>
        <v>1431209</v>
      </c>
      <c r="I1813" s="5">
        <f>IFERROR(VLOOKUP(Tabla1[[#This Row],[FECHA]],'SIMIT CON RES'!A:D,4,FALSE),0)</f>
        <v>0</v>
      </c>
      <c r="J1813" s="9">
        <f>IFERROR(VLOOKUP(Tabla1[[#This Row],[FECHA]],'SIMIT CON RES'!A:D,3,FALSE),0)</f>
        <v>0</v>
      </c>
      <c r="K1813">
        <f>IFERROR(VLOOKUP(Tabla1[[#This Row],[FECHA]],'SIMIT SIN RES'!A:D,4,FALSE),0)</f>
        <v>0</v>
      </c>
      <c r="L1813" s="9">
        <f>IFERROR(VLOOKUP(Tabla1[[#This Row],[FECHA]],'SIMIT SIN RES'!A:D,3,FALSE),0)</f>
        <v>0</v>
      </c>
      <c r="M1813" s="5">
        <f>IFERROR(VLOOKUP(Tabla1[[#This Row],[FECHA]],'RECAUDOS DE COMPARENDOS'!A:D,4,FALSE),0)</f>
        <v>0</v>
      </c>
      <c r="N1813" s="9">
        <f>IFERROR(VLOOKUP(Tabla1[[#This Row],[FECHA]],'RECAUDOS DE COMPARENDOS'!A:D,3,FALSE),0)</f>
        <v>0</v>
      </c>
      <c r="O1813" s="5">
        <f>IFERROR(VLOOKUP(Tabla1[[#This Row],[FECHA]],'RECAUDOS DE RESOLUCIONES'!A:D,4,FALSE),0)</f>
        <v>0</v>
      </c>
      <c r="P1813" s="9">
        <f>IFERROR(VLOOKUP(Tabla1[[#This Row],[FECHA]],'RECAUDOS DE RESOLUCIONES'!A:D,3,FALSE),0)</f>
        <v>0</v>
      </c>
      <c r="Q181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1813" s="9">
        <f>Tabla1[V. COMPARENDOS]-(Tabla1[V. EXONERACIONES]+Tabla1[[#This Row],[V. SIMIT CON RESOLUCION]]+Tabla1[[#This Row],[V. SIMIT SIN RESOLUCION]]+Tabla1[[#This Row],[V. RECAUDOS COMPARENDOS]]+Tabla1[[#This Row],[V. RECAUDOS RESOLUCIONES]])</f>
        <v>1084250</v>
      </c>
      <c r="S1813" s="11">
        <f>IFERROR(VLOOKUP(Tabla1[[#This Row],[FECHA]],'RECAUDOS LOCALES'!A:D,4,FALSE),0)</f>
        <v>2</v>
      </c>
      <c r="T1813" s="9">
        <f>IFERROR(VLOOKUP(Tabla1[[#This Row],[FECHA]],'RECAUDOS LOCALES'!A:D,3,FALSE),0)</f>
        <v>187900</v>
      </c>
      <c r="U1813" s="11">
        <f>IFERROR(VLOOKUP(Tabla1[[#This Row],[FECHA]],'RECAUDOS EXTERNOS'!A:D,4,FALSE),0)</f>
        <v>5</v>
      </c>
      <c r="V1813" s="9">
        <f>IFERROR(VLOOKUP(Tabla1[[#This Row],[FECHA]],'RECAUDOS EXTERNOS'!A:D,3,FALSE),0)</f>
        <v>975033</v>
      </c>
    </row>
    <row r="1814" spans="1:22" x14ac:dyDescent="0.25">
      <c r="A1814" s="1">
        <v>39373</v>
      </c>
      <c r="B1814" s="3" t="s">
        <v>6</v>
      </c>
      <c r="C1814" s="2">
        <v>39356</v>
      </c>
      <c r="D1814" s="5">
        <f>YEAR(Tabla1[[#This Row],[FECHA]])</f>
        <v>2007</v>
      </c>
      <c r="E1814" s="5">
        <f>IFERROR(VLOOKUP(Tabla1[[#This Row],[FECHA]],'COMPARENDOS TOTALES'!A:D,4,FALSE),0)</f>
        <v>8</v>
      </c>
      <c r="F1814" s="9">
        <f>IFERROR(VLOOKUP(Tabla1[[#This Row],[FECHA]],'COMPARENDOS TOTALES'!A:D,3,FALSE),0)</f>
        <v>2081759</v>
      </c>
      <c r="G1814" s="5">
        <f>IFERROR(VLOOKUP(Tabla1[[#This Row],[FECHA]],EXONERACIONES!A:D,4,FALSE),0)</f>
        <v>4</v>
      </c>
      <c r="H1814" s="9">
        <f>IFERROR(VLOOKUP(Tabla1[[#This Row],[FECHA]],EXONERACIONES!A:D,3,FALSE),0)</f>
        <v>881856</v>
      </c>
      <c r="I1814" s="5">
        <f>IFERROR(VLOOKUP(Tabla1[[#This Row],[FECHA]],'SIMIT CON RES'!A:D,4,FALSE),0)</f>
        <v>0</v>
      </c>
      <c r="J1814" s="9">
        <f>IFERROR(VLOOKUP(Tabla1[[#This Row],[FECHA]],'SIMIT CON RES'!A:D,3,FALSE),0)</f>
        <v>0</v>
      </c>
      <c r="K1814">
        <f>IFERROR(VLOOKUP(Tabla1[[#This Row],[FECHA]],'SIMIT SIN RES'!A:D,4,FALSE),0)</f>
        <v>0</v>
      </c>
      <c r="L1814" s="9">
        <f>IFERROR(VLOOKUP(Tabla1[[#This Row],[FECHA]],'SIMIT SIN RES'!A:D,3,FALSE),0)</f>
        <v>0</v>
      </c>
      <c r="M1814" s="5">
        <f>IFERROR(VLOOKUP(Tabla1[[#This Row],[FECHA]],'RECAUDOS DE COMPARENDOS'!A:D,4,FALSE),0)</f>
        <v>0</v>
      </c>
      <c r="N1814" s="9">
        <f>IFERROR(VLOOKUP(Tabla1[[#This Row],[FECHA]],'RECAUDOS DE COMPARENDOS'!A:D,3,FALSE),0)</f>
        <v>0</v>
      </c>
      <c r="O1814" s="5">
        <f>IFERROR(VLOOKUP(Tabla1[[#This Row],[FECHA]],'RECAUDOS DE RESOLUCIONES'!A:D,4,FALSE),0)</f>
        <v>0</v>
      </c>
      <c r="P1814" s="9">
        <f>IFERROR(VLOOKUP(Tabla1[[#This Row],[FECHA]],'RECAUDOS DE RESOLUCIONES'!A:D,3,FALSE),0)</f>
        <v>0</v>
      </c>
      <c r="Q181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1814" s="9">
        <f>Tabla1[V. COMPARENDOS]-(Tabla1[V. EXONERACIONES]+Tabla1[[#This Row],[V. SIMIT CON RESOLUCION]]+Tabla1[[#This Row],[V. SIMIT SIN RESOLUCION]]+Tabla1[[#This Row],[V. RECAUDOS COMPARENDOS]]+Tabla1[[#This Row],[V. RECAUDOS RESOLUCIONES]])</f>
        <v>1199903</v>
      </c>
      <c r="S1814" s="11">
        <f>IFERROR(VLOOKUP(Tabla1[[#This Row],[FECHA]],'RECAUDOS LOCALES'!A:D,4,FALSE),0)</f>
        <v>0</v>
      </c>
      <c r="T1814" s="9">
        <f>IFERROR(VLOOKUP(Tabla1[[#This Row],[FECHA]],'RECAUDOS LOCALES'!A:D,3,FALSE),0)</f>
        <v>0</v>
      </c>
      <c r="U1814" s="11">
        <f>IFERROR(VLOOKUP(Tabla1[[#This Row],[FECHA]],'RECAUDOS EXTERNOS'!A:D,4,FALSE),0)</f>
        <v>5</v>
      </c>
      <c r="V1814" s="9">
        <f>IFERROR(VLOOKUP(Tabla1[[#This Row],[FECHA]],'RECAUDOS EXTERNOS'!A:D,3,FALSE),0)</f>
        <v>1159560</v>
      </c>
    </row>
    <row r="1815" spans="1:22" x14ac:dyDescent="0.25">
      <c r="A1815" s="1">
        <v>39374</v>
      </c>
      <c r="B1815" s="3" t="s">
        <v>0</v>
      </c>
      <c r="C1815" s="2">
        <v>39356</v>
      </c>
      <c r="D1815" s="5">
        <f>YEAR(Tabla1[[#This Row],[FECHA]])</f>
        <v>2007</v>
      </c>
      <c r="E1815" s="5">
        <f>IFERROR(VLOOKUP(Tabla1[[#This Row],[FECHA]],'COMPARENDOS TOTALES'!A:D,4,FALSE),0)</f>
        <v>18</v>
      </c>
      <c r="F1815" s="9">
        <f>IFERROR(VLOOKUP(Tabla1[[#This Row],[FECHA]],'COMPARENDOS TOTALES'!A:D,3,FALSE),0)</f>
        <v>4799612</v>
      </c>
      <c r="G1815" s="5">
        <f>IFERROR(VLOOKUP(Tabla1[[#This Row],[FECHA]],EXONERACIONES!A:D,4,FALSE),0)</f>
        <v>2</v>
      </c>
      <c r="H1815" s="9">
        <f>IFERROR(VLOOKUP(Tabla1[[#This Row],[FECHA]],EXONERACIONES!A:D,3,FALSE),0)</f>
        <v>433700</v>
      </c>
      <c r="I1815" s="5">
        <f>IFERROR(VLOOKUP(Tabla1[[#This Row],[FECHA]],'SIMIT CON RES'!A:D,4,FALSE),0)</f>
        <v>0</v>
      </c>
      <c r="J1815" s="9">
        <f>IFERROR(VLOOKUP(Tabla1[[#This Row],[FECHA]],'SIMIT CON RES'!A:D,3,FALSE),0)</f>
        <v>0</v>
      </c>
      <c r="K1815">
        <f>IFERROR(VLOOKUP(Tabla1[[#This Row],[FECHA]],'SIMIT SIN RES'!A:D,4,FALSE),0)</f>
        <v>0</v>
      </c>
      <c r="L1815" s="9">
        <f>IFERROR(VLOOKUP(Tabla1[[#This Row],[FECHA]],'SIMIT SIN RES'!A:D,3,FALSE),0)</f>
        <v>0</v>
      </c>
      <c r="M1815" s="5">
        <f>IFERROR(VLOOKUP(Tabla1[[#This Row],[FECHA]],'RECAUDOS DE COMPARENDOS'!A:D,4,FALSE),0)</f>
        <v>4</v>
      </c>
      <c r="N1815" s="9">
        <f>IFERROR(VLOOKUP(Tabla1[[#This Row],[FECHA]],'RECAUDOS DE COMPARENDOS'!A:D,3,FALSE),0)</f>
        <v>766203</v>
      </c>
      <c r="O1815" s="5">
        <f>IFERROR(VLOOKUP(Tabla1[[#This Row],[FECHA]],'RECAUDOS DE RESOLUCIONES'!A:D,4,FALSE),0)</f>
        <v>1</v>
      </c>
      <c r="P1815" s="9">
        <f>IFERROR(VLOOKUP(Tabla1[[#This Row],[FECHA]],'RECAUDOS DE RESOLUCIONES'!A:D,3,FALSE),0)</f>
        <v>216850</v>
      </c>
      <c r="Q181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11</v>
      </c>
      <c r="R1815" s="9">
        <f>Tabla1[V. COMPARENDOS]-(Tabla1[V. EXONERACIONES]+Tabla1[[#This Row],[V. SIMIT CON RESOLUCION]]+Tabla1[[#This Row],[V. SIMIT SIN RESOLUCION]]+Tabla1[[#This Row],[V. RECAUDOS COMPARENDOS]]+Tabla1[[#This Row],[V. RECAUDOS RESOLUCIONES]])</f>
        <v>3382859</v>
      </c>
      <c r="S1815" s="11">
        <f>IFERROR(VLOOKUP(Tabla1[[#This Row],[FECHA]],'RECAUDOS LOCALES'!A:D,4,FALSE),0)</f>
        <v>2</v>
      </c>
      <c r="T1815" s="9">
        <f>IFERROR(VLOOKUP(Tabla1[[#This Row],[FECHA]],'RECAUDOS LOCALES'!A:D,3,FALSE),0)</f>
        <v>146800</v>
      </c>
      <c r="U1815" s="11">
        <f>IFERROR(VLOOKUP(Tabla1[[#This Row],[FECHA]],'RECAUDOS EXTERNOS'!A:D,4,FALSE),0)</f>
        <v>5</v>
      </c>
      <c r="V1815" s="9">
        <f>IFERROR(VLOOKUP(Tabla1[[#This Row],[FECHA]],'RECAUDOS EXTERNOS'!A:D,3,FALSE),0)</f>
        <v>1658700</v>
      </c>
    </row>
    <row r="1816" spans="1:22" x14ac:dyDescent="0.25">
      <c r="A1816" s="1">
        <v>39375</v>
      </c>
      <c r="B1816" s="3" t="s">
        <v>5</v>
      </c>
      <c r="C1816" s="2">
        <v>39356</v>
      </c>
      <c r="D1816" s="5">
        <f>YEAR(Tabla1[[#This Row],[FECHA]])</f>
        <v>2007</v>
      </c>
      <c r="E1816" s="5">
        <f>IFERROR(VLOOKUP(Tabla1[[#This Row],[FECHA]],'COMPARENDOS TOTALES'!A:D,4,FALSE),0)</f>
        <v>6</v>
      </c>
      <c r="F1816" s="9">
        <f>IFERROR(VLOOKUP(Tabla1[[#This Row],[FECHA]],'COMPARENDOS TOTALES'!A:D,3,FALSE),0)</f>
        <v>1633603</v>
      </c>
      <c r="G1816" s="5">
        <f>IFERROR(VLOOKUP(Tabla1[[#This Row],[FECHA]],EXONERACIONES!A:D,4,FALSE),0)</f>
        <v>1</v>
      </c>
      <c r="H1816" s="9">
        <f>IFERROR(VLOOKUP(Tabla1[[#This Row],[FECHA]],EXONERACIONES!A:D,3,FALSE),0)</f>
        <v>216850</v>
      </c>
      <c r="I1816" s="5">
        <f>IFERROR(VLOOKUP(Tabla1[[#This Row],[FECHA]],'SIMIT CON RES'!A:D,4,FALSE),0)</f>
        <v>0</v>
      </c>
      <c r="J1816" s="9">
        <f>IFERROR(VLOOKUP(Tabla1[[#This Row],[FECHA]],'SIMIT CON RES'!A:D,3,FALSE),0)</f>
        <v>0</v>
      </c>
      <c r="K1816">
        <f>IFERROR(VLOOKUP(Tabla1[[#This Row],[FECHA]],'SIMIT SIN RES'!A:D,4,FALSE),0)</f>
        <v>0</v>
      </c>
      <c r="L1816" s="9">
        <f>IFERROR(VLOOKUP(Tabla1[[#This Row],[FECHA]],'SIMIT SIN RES'!A:D,3,FALSE),0)</f>
        <v>0</v>
      </c>
      <c r="M1816" s="5">
        <f>IFERROR(VLOOKUP(Tabla1[[#This Row],[FECHA]],'RECAUDOS DE COMPARENDOS'!A:D,4,FALSE),0)</f>
        <v>0</v>
      </c>
      <c r="N1816" s="9">
        <f>IFERROR(VLOOKUP(Tabla1[[#This Row],[FECHA]],'RECAUDOS DE COMPARENDOS'!A:D,3,FALSE),0)</f>
        <v>0</v>
      </c>
      <c r="O1816" s="5">
        <f>IFERROR(VLOOKUP(Tabla1[[#This Row],[FECHA]],'RECAUDOS DE RESOLUCIONES'!A:D,4,FALSE),0)</f>
        <v>0</v>
      </c>
      <c r="P1816" s="9">
        <f>IFERROR(VLOOKUP(Tabla1[[#This Row],[FECHA]],'RECAUDOS DE RESOLUCIONES'!A:D,3,FALSE),0)</f>
        <v>0</v>
      </c>
      <c r="Q181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1816" s="9">
        <f>Tabla1[V. COMPARENDOS]-(Tabla1[V. EXONERACIONES]+Tabla1[[#This Row],[V. SIMIT CON RESOLUCION]]+Tabla1[[#This Row],[V. SIMIT SIN RESOLUCION]]+Tabla1[[#This Row],[V. RECAUDOS COMPARENDOS]]+Tabla1[[#This Row],[V. RECAUDOS RESOLUCIONES]])</f>
        <v>1416753</v>
      </c>
      <c r="S1816" s="11">
        <f>IFERROR(VLOOKUP(Tabla1[[#This Row],[FECHA]],'RECAUDOS LOCALES'!A:D,4,FALSE),0)</f>
        <v>0</v>
      </c>
      <c r="T1816" s="9">
        <f>IFERROR(VLOOKUP(Tabla1[[#This Row],[FECHA]],'RECAUDOS LOCALES'!A:D,3,FALSE),0)</f>
        <v>0</v>
      </c>
      <c r="U1816" s="11">
        <f>IFERROR(VLOOKUP(Tabla1[[#This Row],[FECHA]],'RECAUDOS EXTERNOS'!A:D,4,FALSE),0)</f>
        <v>0</v>
      </c>
      <c r="V1816" s="9">
        <f>IFERROR(VLOOKUP(Tabla1[[#This Row],[FECHA]],'RECAUDOS EXTERNOS'!A:D,3,FALSE),0)</f>
        <v>0</v>
      </c>
    </row>
    <row r="1817" spans="1:22" x14ac:dyDescent="0.25">
      <c r="A1817" s="1">
        <v>39376</v>
      </c>
      <c r="B1817" s="3" t="s">
        <v>4</v>
      </c>
      <c r="C1817" s="2">
        <v>39356</v>
      </c>
      <c r="D1817" s="5">
        <f>YEAR(Tabla1[[#This Row],[FECHA]])</f>
        <v>2007</v>
      </c>
      <c r="E1817" s="5">
        <f>IFERROR(VLOOKUP(Tabla1[[#This Row],[FECHA]],'COMPARENDOS TOTALES'!A:D,4,FALSE),0)</f>
        <v>2</v>
      </c>
      <c r="F1817" s="9">
        <f>IFERROR(VLOOKUP(Tabla1[[#This Row],[FECHA]],'COMPARENDOS TOTALES'!A:D,3,FALSE),0)</f>
        <v>433700</v>
      </c>
      <c r="G1817" s="5">
        <f>IFERROR(VLOOKUP(Tabla1[[#This Row],[FECHA]],EXONERACIONES!A:D,4,FALSE),0)</f>
        <v>1</v>
      </c>
      <c r="H1817" s="9">
        <f>IFERROR(VLOOKUP(Tabla1[[#This Row],[FECHA]],EXONERACIONES!A:D,3,FALSE),0)</f>
        <v>216850</v>
      </c>
      <c r="I1817" s="5">
        <f>IFERROR(VLOOKUP(Tabla1[[#This Row],[FECHA]],'SIMIT CON RES'!A:D,4,FALSE),0)</f>
        <v>0</v>
      </c>
      <c r="J1817" s="9">
        <f>IFERROR(VLOOKUP(Tabla1[[#This Row],[FECHA]],'SIMIT CON RES'!A:D,3,FALSE),0)</f>
        <v>0</v>
      </c>
      <c r="K1817">
        <f>IFERROR(VLOOKUP(Tabla1[[#This Row],[FECHA]],'SIMIT SIN RES'!A:D,4,FALSE),0)</f>
        <v>0</v>
      </c>
      <c r="L1817" s="9">
        <f>IFERROR(VLOOKUP(Tabla1[[#This Row],[FECHA]],'SIMIT SIN RES'!A:D,3,FALSE),0)</f>
        <v>0</v>
      </c>
      <c r="M1817" s="5">
        <f>IFERROR(VLOOKUP(Tabla1[[#This Row],[FECHA]],'RECAUDOS DE COMPARENDOS'!A:D,4,FALSE),0)</f>
        <v>0</v>
      </c>
      <c r="N1817" s="9">
        <f>IFERROR(VLOOKUP(Tabla1[[#This Row],[FECHA]],'RECAUDOS DE COMPARENDOS'!A:D,3,FALSE),0)</f>
        <v>0</v>
      </c>
      <c r="O1817" s="5">
        <f>IFERROR(VLOOKUP(Tabla1[[#This Row],[FECHA]],'RECAUDOS DE RESOLUCIONES'!A:D,4,FALSE),0)</f>
        <v>0</v>
      </c>
      <c r="P1817" s="9">
        <f>IFERROR(VLOOKUP(Tabla1[[#This Row],[FECHA]],'RECAUDOS DE RESOLUCIONES'!A:D,3,FALSE),0)</f>
        <v>0</v>
      </c>
      <c r="Q181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1817" s="9">
        <f>Tabla1[V. COMPARENDOS]-(Tabla1[V. EXONERACIONES]+Tabla1[[#This Row],[V. SIMIT CON RESOLUCION]]+Tabla1[[#This Row],[V. SIMIT SIN RESOLUCION]]+Tabla1[[#This Row],[V. RECAUDOS COMPARENDOS]]+Tabla1[[#This Row],[V. RECAUDOS RESOLUCIONES]])</f>
        <v>216850</v>
      </c>
      <c r="S1817" s="11">
        <f>IFERROR(VLOOKUP(Tabla1[[#This Row],[FECHA]],'RECAUDOS LOCALES'!A:D,4,FALSE),0)</f>
        <v>0</v>
      </c>
      <c r="T1817" s="9">
        <f>IFERROR(VLOOKUP(Tabla1[[#This Row],[FECHA]],'RECAUDOS LOCALES'!A:D,3,FALSE),0)</f>
        <v>0</v>
      </c>
      <c r="U1817" s="11">
        <f>IFERROR(VLOOKUP(Tabla1[[#This Row],[FECHA]],'RECAUDOS EXTERNOS'!A:D,4,FALSE),0)</f>
        <v>0</v>
      </c>
      <c r="V1817" s="9">
        <f>IFERROR(VLOOKUP(Tabla1[[#This Row],[FECHA]],'RECAUDOS EXTERNOS'!A:D,3,FALSE),0)</f>
        <v>0</v>
      </c>
    </row>
    <row r="1818" spans="1:22" x14ac:dyDescent="0.25">
      <c r="A1818" s="1">
        <v>39377</v>
      </c>
      <c r="B1818" s="3" t="s">
        <v>1</v>
      </c>
      <c r="C1818" s="2">
        <v>39356</v>
      </c>
      <c r="D1818" s="5">
        <f>YEAR(Tabla1[[#This Row],[FECHA]])</f>
        <v>2007</v>
      </c>
      <c r="E1818" s="5">
        <f>IFERROR(VLOOKUP(Tabla1[[#This Row],[FECHA]],'COMPARENDOS TOTALES'!A:D,4,FALSE),0)</f>
        <v>6</v>
      </c>
      <c r="F1818" s="9">
        <f>IFERROR(VLOOKUP(Tabla1[[#This Row],[FECHA]],'COMPARENDOS TOTALES'!A:D,3,FALSE),0)</f>
        <v>1633603</v>
      </c>
      <c r="G1818" s="5">
        <f>IFERROR(VLOOKUP(Tabla1[[#This Row],[FECHA]],EXONERACIONES!A:D,4,FALSE),0)</f>
        <v>2</v>
      </c>
      <c r="H1818" s="9">
        <f>IFERROR(VLOOKUP(Tabla1[[#This Row],[FECHA]],EXONERACIONES!A:D,3,FALSE),0)</f>
        <v>433700</v>
      </c>
      <c r="I1818" s="5">
        <f>IFERROR(VLOOKUP(Tabla1[[#This Row],[FECHA]],'SIMIT CON RES'!A:D,4,FALSE),0)</f>
        <v>0</v>
      </c>
      <c r="J1818" s="9">
        <f>IFERROR(VLOOKUP(Tabla1[[#This Row],[FECHA]],'SIMIT CON RES'!A:D,3,FALSE),0)</f>
        <v>0</v>
      </c>
      <c r="K1818">
        <f>IFERROR(VLOOKUP(Tabla1[[#This Row],[FECHA]],'SIMIT SIN RES'!A:D,4,FALSE),0)</f>
        <v>0</v>
      </c>
      <c r="L1818" s="9">
        <f>IFERROR(VLOOKUP(Tabla1[[#This Row],[FECHA]],'SIMIT SIN RES'!A:D,3,FALSE),0)</f>
        <v>0</v>
      </c>
      <c r="M1818" s="5">
        <f>IFERROR(VLOOKUP(Tabla1[[#This Row],[FECHA]],'RECAUDOS DE COMPARENDOS'!A:D,4,FALSE),0)</f>
        <v>0</v>
      </c>
      <c r="N1818" s="9">
        <f>IFERROR(VLOOKUP(Tabla1[[#This Row],[FECHA]],'RECAUDOS DE COMPARENDOS'!A:D,3,FALSE),0)</f>
        <v>0</v>
      </c>
      <c r="O1818" s="5">
        <f>IFERROR(VLOOKUP(Tabla1[[#This Row],[FECHA]],'RECAUDOS DE RESOLUCIONES'!A:D,4,FALSE),0)</f>
        <v>0</v>
      </c>
      <c r="P1818" s="9">
        <f>IFERROR(VLOOKUP(Tabla1[[#This Row],[FECHA]],'RECAUDOS DE RESOLUCIONES'!A:D,3,FALSE),0)</f>
        <v>0</v>
      </c>
      <c r="Q181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1818" s="9">
        <f>Tabla1[V. COMPARENDOS]-(Tabla1[V. EXONERACIONES]+Tabla1[[#This Row],[V. SIMIT CON RESOLUCION]]+Tabla1[[#This Row],[V. SIMIT SIN RESOLUCION]]+Tabla1[[#This Row],[V. RECAUDOS COMPARENDOS]]+Tabla1[[#This Row],[V. RECAUDOS RESOLUCIONES]])</f>
        <v>1199903</v>
      </c>
      <c r="S1818" s="11">
        <f>IFERROR(VLOOKUP(Tabla1[[#This Row],[FECHA]],'RECAUDOS LOCALES'!A:D,4,FALSE),0)</f>
        <v>1</v>
      </c>
      <c r="T1818" s="9">
        <f>IFERROR(VLOOKUP(Tabla1[[#This Row],[FECHA]],'RECAUDOS LOCALES'!A:D,3,FALSE),0)</f>
        <v>162531</v>
      </c>
      <c r="U1818" s="11">
        <f>IFERROR(VLOOKUP(Tabla1[[#This Row],[FECHA]],'RECAUDOS EXTERNOS'!A:D,4,FALSE),0)</f>
        <v>2</v>
      </c>
      <c r="V1818" s="9">
        <f>IFERROR(VLOOKUP(Tabla1[[#This Row],[FECHA]],'RECAUDOS EXTERNOS'!A:D,3,FALSE),0)</f>
        <v>626320</v>
      </c>
    </row>
    <row r="1819" spans="1:22" x14ac:dyDescent="0.25">
      <c r="A1819" s="1">
        <v>39378</v>
      </c>
      <c r="B1819" s="3" t="s">
        <v>2</v>
      </c>
      <c r="C1819" s="2">
        <v>39356</v>
      </c>
      <c r="D1819" s="5">
        <f>YEAR(Tabla1[[#This Row],[FECHA]])</f>
        <v>2007</v>
      </c>
      <c r="E1819" s="5">
        <f>IFERROR(VLOOKUP(Tabla1[[#This Row],[FECHA]],'COMPARENDOS TOTALES'!A:D,4,FALSE),0)</f>
        <v>8</v>
      </c>
      <c r="F1819" s="9">
        <f>IFERROR(VLOOKUP(Tabla1[[#This Row],[FECHA]],'COMPARENDOS TOTALES'!A:D,3,FALSE),0)</f>
        <v>1966106</v>
      </c>
      <c r="G1819" s="5">
        <f>IFERROR(VLOOKUP(Tabla1[[#This Row],[FECHA]],EXONERACIONES!A:D,4,FALSE),0)</f>
        <v>2</v>
      </c>
      <c r="H1819" s="9">
        <f>IFERROR(VLOOKUP(Tabla1[[#This Row],[FECHA]],EXONERACIONES!A:D,3,FALSE),0)</f>
        <v>332503</v>
      </c>
      <c r="I1819" s="5">
        <f>IFERROR(VLOOKUP(Tabla1[[#This Row],[FECHA]],'SIMIT CON RES'!A:D,4,FALSE),0)</f>
        <v>0</v>
      </c>
      <c r="J1819" s="9">
        <f>IFERROR(VLOOKUP(Tabla1[[#This Row],[FECHA]],'SIMIT CON RES'!A:D,3,FALSE),0)</f>
        <v>0</v>
      </c>
      <c r="K1819">
        <f>IFERROR(VLOOKUP(Tabla1[[#This Row],[FECHA]],'SIMIT SIN RES'!A:D,4,FALSE),0)</f>
        <v>0</v>
      </c>
      <c r="L1819" s="9">
        <f>IFERROR(VLOOKUP(Tabla1[[#This Row],[FECHA]],'SIMIT SIN RES'!A:D,3,FALSE),0)</f>
        <v>0</v>
      </c>
      <c r="M1819" s="5">
        <f>IFERROR(VLOOKUP(Tabla1[[#This Row],[FECHA]],'RECAUDOS DE COMPARENDOS'!A:D,4,FALSE),0)</f>
        <v>1</v>
      </c>
      <c r="N1819" s="9">
        <f>IFERROR(VLOOKUP(Tabla1[[#This Row],[FECHA]],'RECAUDOS DE COMPARENDOS'!A:D,3,FALSE),0)</f>
        <v>216850</v>
      </c>
      <c r="O1819" s="5">
        <f>IFERROR(VLOOKUP(Tabla1[[#This Row],[FECHA]],'RECAUDOS DE RESOLUCIONES'!A:D,4,FALSE),0)</f>
        <v>0</v>
      </c>
      <c r="P1819" s="9">
        <f>IFERROR(VLOOKUP(Tabla1[[#This Row],[FECHA]],'RECAUDOS DE RESOLUCIONES'!A:D,3,FALSE),0)</f>
        <v>0</v>
      </c>
      <c r="Q181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1819" s="9">
        <f>Tabla1[V. COMPARENDOS]-(Tabla1[V. EXONERACIONES]+Tabla1[[#This Row],[V. SIMIT CON RESOLUCION]]+Tabla1[[#This Row],[V. SIMIT SIN RESOLUCION]]+Tabla1[[#This Row],[V. RECAUDOS COMPARENDOS]]+Tabla1[[#This Row],[V. RECAUDOS RESOLUCIONES]])</f>
        <v>1416753</v>
      </c>
      <c r="S1819" s="11">
        <f>IFERROR(VLOOKUP(Tabla1[[#This Row],[FECHA]],'RECAUDOS LOCALES'!A:D,4,FALSE),0)</f>
        <v>0</v>
      </c>
      <c r="T1819" s="9">
        <f>IFERROR(VLOOKUP(Tabla1[[#This Row],[FECHA]],'RECAUDOS LOCALES'!A:D,3,FALSE),0)</f>
        <v>0</v>
      </c>
      <c r="U1819" s="11">
        <f>IFERROR(VLOOKUP(Tabla1[[#This Row],[FECHA]],'RECAUDOS EXTERNOS'!A:D,4,FALSE),0)</f>
        <v>21</v>
      </c>
      <c r="V1819" s="9">
        <f>IFERROR(VLOOKUP(Tabla1[[#This Row],[FECHA]],'RECAUDOS EXTERNOS'!A:D,3,FALSE),0)</f>
        <v>4705338</v>
      </c>
    </row>
    <row r="1820" spans="1:22" x14ac:dyDescent="0.25">
      <c r="A1820" s="1">
        <v>39379</v>
      </c>
      <c r="B1820" s="3" t="s">
        <v>3</v>
      </c>
      <c r="C1820" s="2">
        <v>39356</v>
      </c>
      <c r="D1820" s="5">
        <f>YEAR(Tabla1[[#This Row],[FECHA]])</f>
        <v>2007</v>
      </c>
      <c r="E1820" s="5">
        <f>IFERROR(VLOOKUP(Tabla1[[#This Row],[FECHA]],'COMPARENDOS TOTALES'!A:D,4,FALSE),0)</f>
        <v>9</v>
      </c>
      <c r="F1820" s="9">
        <f>IFERROR(VLOOKUP(Tabla1[[#This Row],[FECHA]],'COMPARENDOS TOTALES'!A:D,3,FALSE),0)</f>
        <v>2602200</v>
      </c>
      <c r="G1820" s="5">
        <f>IFERROR(VLOOKUP(Tabla1[[#This Row],[FECHA]],EXONERACIONES!A:D,4,FALSE),0)</f>
        <v>7</v>
      </c>
      <c r="H1820" s="9">
        <f>IFERROR(VLOOKUP(Tabla1[[#This Row],[FECHA]],EXONERACIONES!A:D,3,FALSE),0)</f>
        <v>1951650</v>
      </c>
      <c r="I1820" s="5">
        <f>IFERROR(VLOOKUP(Tabla1[[#This Row],[FECHA]],'SIMIT CON RES'!A:D,4,FALSE),0)</f>
        <v>0</v>
      </c>
      <c r="J1820" s="9">
        <f>IFERROR(VLOOKUP(Tabla1[[#This Row],[FECHA]],'SIMIT CON RES'!A:D,3,FALSE),0)</f>
        <v>0</v>
      </c>
      <c r="K1820">
        <f>IFERROR(VLOOKUP(Tabla1[[#This Row],[FECHA]],'SIMIT SIN RES'!A:D,4,FALSE),0)</f>
        <v>0</v>
      </c>
      <c r="L1820" s="9">
        <f>IFERROR(VLOOKUP(Tabla1[[#This Row],[FECHA]],'SIMIT SIN RES'!A:D,3,FALSE),0)</f>
        <v>0</v>
      </c>
      <c r="M1820" s="5">
        <f>IFERROR(VLOOKUP(Tabla1[[#This Row],[FECHA]],'RECAUDOS DE COMPARENDOS'!A:D,4,FALSE),0)</f>
        <v>0</v>
      </c>
      <c r="N1820" s="9">
        <f>IFERROR(VLOOKUP(Tabla1[[#This Row],[FECHA]],'RECAUDOS DE COMPARENDOS'!A:D,3,FALSE),0)</f>
        <v>0</v>
      </c>
      <c r="O1820" s="5">
        <f>IFERROR(VLOOKUP(Tabla1[[#This Row],[FECHA]],'RECAUDOS DE RESOLUCIONES'!A:D,4,FALSE),0)</f>
        <v>0</v>
      </c>
      <c r="P1820" s="9">
        <f>IFERROR(VLOOKUP(Tabla1[[#This Row],[FECHA]],'RECAUDOS DE RESOLUCIONES'!A:D,3,FALSE),0)</f>
        <v>0</v>
      </c>
      <c r="Q182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1820" s="9">
        <f>Tabla1[V. COMPARENDOS]-(Tabla1[V. EXONERACIONES]+Tabla1[[#This Row],[V. SIMIT CON RESOLUCION]]+Tabla1[[#This Row],[V. SIMIT SIN RESOLUCION]]+Tabla1[[#This Row],[V. RECAUDOS COMPARENDOS]]+Tabla1[[#This Row],[V. RECAUDOS RESOLUCIONES]])</f>
        <v>650550</v>
      </c>
      <c r="S1820" s="11">
        <f>IFERROR(VLOOKUP(Tabla1[[#This Row],[FECHA]],'RECAUDOS LOCALES'!A:D,4,FALSE),0)</f>
        <v>1</v>
      </c>
      <c r="T1820" s="9">
        <f>IFERROR(VLOOKUP(Tabla1[[#This Row],[FECHA]],'RECAUDOS LOCALES'!A:D,3,FALSE),0)</f>
        <v>45900</v>
      </c>
      <c r="U1820" s="11">
        <f>IFERROR(VLOOKUP(Tabla1[[#This Row],[FECHA]],'RECAUDOS EXTERNOS'!A:D,4,FALSE),0)</f>
        <v>1</v>
      </c>
      <c r="V1820" s="9">
        <f>IFERROR(VLOOKUP(Tabla1[[#This Row],[FECHA]],'RECAUDOS EXTERNOS'!A:D,3,FALSE),0)</f>
        <v>218100</v>
      </c>
    </row>
    <row r="1821" spans="1:22" x14ac:dyDescent="0.25">
      <c r="A1821" s="1">
        <v>39380</v>
      </c>
      <c r="B1821" s="3" t="s">
        <v>6</v>
      </c>
      <c r="C1821" s="2">
        <v>39356</v>
      </c>
      <c r="D1821" s="5">
        <f>YEAR(Tabla1[[#This Row],[FECHA]])</f>
        <v>2007</v>
      </c>
      <c r="E1821" s="5">
        <f>IFERROR(VLOOKUP(Tabla1[[#This Row],[FECHA]],'COMPARENDOS TOTALES'!A:D,4,FALSE),0)</f>
        <v>7</v>
      </c>
      <c r="F1821" s="9">
        <f>IFERROR(VLOOKUP(Tabla1[[#This Row],[FECHA]],'COMPARENDOS TOTALES'!A:D,3,FALSE),0)</f>
        <v>2182956</v>
      </c>
      <c r="G1821" s="5">
        <f>IFERROR(VLOOKUP(Tabla1[[#This Row],[FECHA]],EXONERACIONES!A:D,4,FALSE),0)</f>
        <v>3</v>
      </c>
      <c r="H1821" s="9">
        <f>IFERROR(VLOOKUP(Tabla1[[#This Row],[FECHA]],EXONERACIONES!A:D,3,FALSE),0)</f>
        <v>983053</v>
      </c>
      <c r="I1821" s="5">
        <f>IFERROR(VLOOKUP(Tabla1[[#This Row],[FECHA]],'SIMIT CON RES'!A:D,4,FALSE),0)</f>
        <v>0</v>
      </c>
      <c r="J1821" s="9">
        <f>IFERROR(VLOOKUP(Tabla1[[#This Row],[FECHA]],'SIMIT CON RES'!A:D,3,FALSE),0)</f>
        <v>0</v>
      </c>
      <c r="K1821">
        <f>IFERROR(VLOOKUP(Tabla1[[#This Row],[FECHA]],'SIMIT SIN RES'!A:D,4,FALSE),0)</f>
        <v>0</v>
      </c>
      <c r="L1821" s="9">
        <f>IFERROR(VLOOKUP(Tabla1[[#This Row],[FECHA]],'SIMIT SIN RES'!A:D,3,FALSE),0)</f>
        <v>0</v>
      </c>
      <c r="M1821" s="5">
        <f>IFERROR(VLOOKUP(Tabla1[[#This Row],[FECHA]],'RECAUDOS DE COMPARENDOS'!A:D,4,FALSE),0)</f>
        <v>0</v>
      </c>
      <c r="N1821" s="9">
        <f>IFERROR(VLOOKUP(Tabla1[[#This Row],[FECHA]],'RECAUDOS DE COMPARENDOS'!A:D,3,FALSE),0)</f>
        <v>0</v>
      </c>
      <c r="O1821" s="5">
        <f>IFERROR(VLOOKUP(Tabla1[[#This Row],[FECHA]],'RECAUDOS DE RESOLUCIONES'!A:D,4,FALSE),0)</f>
        <v>0</v>
      </c>
      <c r="P1821" s="9">
        <f>IFERROR(VLOOKUP(Tabla1[[#This Row],[FECHA]],'RECAUDOS DE RESOLUCIONES'!A:D,3,FALSE),0)</f>
        <v>0</v>
      </c>
      <c r="Q182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1821" s="9">
        <f>Tabla1[V. COMPARENDOS]-(Tabla1[V. EXONERACIONES]+Tabla1[[#This Row],[V. SIMIT CON RESOLUCION]]+Tabla1[[#This Row],[V. SIMIT SIN RESOLUCION]]+Tabla1[[#This Row],[V. RECAUDOS COMPARENDOS]]+Tabla1[[#This Row],[V. RECAUDOS RESOLUCIONES]])</f>
        <v>1199903</v>
      </c>
      <c r="S1821" s="11">
        <f>IFERROR(VLOOKUP(Tabla1[[#This Row],[FECHA]],'RECAUDOS LOCALES'!A:D,4,FALSE),0)</f>
        <v>7</v>
      </c>
      <c r="T1821" s="9">
        <f>IFERROR(VLOOKUP(Tabla1[[#This Row],[FECHA]],'RECAUDOS LOCALES'!A:D,3,FALSE),0)</f>
        <v>490806</v>
      </c>
      <c r="U1821" s="11">
        <f>IFERROR(VLOOKUP(Tabla1[[#This Row],[FECHA]],'RECAUDOS EXTERNOS'!A:D,4,FALSE),0)</f>
        <v>2</v>
      </c>
      <c r="V1821" s="9">
        <f>IFERROR(VLOOKUP(Tabla1[[#This Row],[FECHA]],'RECAUDOS EXTERNOS'!A:D,3,FALSE),0)</f>
        <v>576955</v>
      </c>
    </row>
    <row r="1822" spans="1:22" x14ac:dyDescent="0.25">
      <c r="A1822" s="1">
        <v>39381</v>
      </c>
      <c r="B1822" s="3" t="s">
        <v>0</v>
      </c>
      <c r="C1822" s="2">
        <v>39356</v>
      </c>
      <c r="D1822" s="5">
        <f>YEAR(Tabla1[[#This Row],[FECHA]])</f>
        <v>2007</v>
      </c>
      <c r="E1822" s="5">
        <f>IFERROR(VLOOKUP(Tabla1[[#This Row],[FECHA]],'COMPARENDOS TOTALES'!A:D,4,FALSE),0)</f>
        <v>7</v>
      </c>
      <c r="F1822" s="9">
        <f>IFERROR(VLOOKUP(Tabla1[[#This Row],[FECHA]],'COMPARENDOS TOTALES'!A:D,3,FALSE),0)</f>
        <v>2168500</v>
      </c>
      <c r="G1822" s="5">
        <f>IFERROR(VLOOKUP(Tabla1[[#This Row],[FECHA]],EXONERACIONES!A:D,4,FALSE),0)</f>
        <v>3</v>
      </c>
      <c r="H1822" s="9">
        <f>IFERROR(VLOOKUP(Tabla1[[#This Row],[FECHA]],EXONERACIONES!A:D,3,FALSE),0)</f>
        <v>867400</v>
      </c>
      <c r="I1822" s="5">
        <f>IFERROR(VLOOKUP(Tabla1[[#This Row],[FECHA]],'SIMIT CON RES'!A:D,4,FALSE),0)</f>
        <v>0</v>
      </c>
      <c r="J1822" s="9">
        <f>IFERROR(VLOOKUP(Tabla1[[#This Row],[FECHA]],'SIMIT CON RES'!A:D,3,FALSE),0)</f>
        <v>0</v>
      </c>
      <c r="K1822">
        <f>IFERROR(VLOOKUP(Tabla1[[#This Row],[FECHA]],'SIMIT SIN RES'!A:D,4,FALSE),0)</f>
        <v>0</v>
      </c>
      <c r="L1822" s="9">
        <f>IFERROR(VLOOKUP(Tabla1[[#This Row],[FECHA]],'SIMIT SIN RES'!A:D,3,FALSE),0)</f>
        <v>0</v>
      </c>
      <c r="M1822" s="5">
        <f>IFERROR(VLOOKUP(Tabla1[[#This Row],[FECHA]],'RECAUDOS DE COMPARENDOS'!A:D,4,FALSE),0)</f>
        <v>1</v>
      </c>
      <c r="N1822" s="9">
        <f>IFERROR(VLOOKUP(Tabla1[[#This Row],[FECHA]],'RECAUDOS DE COMPARENDOS'!A:D,3,FALSE),0)</f>
        <v>216850</v>
      </c>
      <c r="O1822" s="5">
        <f>IFERROR(VLOOKUP(Tabla1[[#This Row],[FECHA]],'RECAUDOS DE RESOLUCIONES'!A:D,4,FALSE),0)</f>
        <v>0</v>
      </c>
      <c r="P1822" s="9">
        <f>IFERROR(VLOOKUP(Tabla1[[#This Row],[FECHA]],'RECAUDOS DE RESOLUCIONES'!A:D,3,FALSE),0)</f>
        <v>0</v>
      </c>
      <c r="Q182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1822" s="9">
        <f>Tabla1[V. COMPARENDOS]-(Tabla1[V. EXONERACIONES]+Tabla1[[#This Row],[V. SIMIT CON RESOLUCION]]+Tabla1[[#This Row],[V. SIMIT SIN RESOLUCION]]+Tabla1[[#This Row],[V. RECAUDOS COMPARENDOS]]+Tabla1[[#This Row],[V. RECAUDOS RESOLUCIONES]])</f>
        <v>1084250</v>
      </c>
      <c r="S1822" s="11">
        <f>IFERROR(VLOOKUP(Tabla1[[#This Row],[FECHA]],'RECAUDOS LOCALES'!A:D,4,FALSE),0)</f>
        <v>2</v>
      </c>
      <c r="T1822" s="9">
        <f>IFERROR(VLOOKUP(Tabla1[[#This Row],[FECHA]],'RECAUDOS LOCALES'!A:D,3,FALSE),0)</f>
        <v>127800</v>
      </c>
      <c r="U1822" s="11">
        <f>IFERROR(VLOOKUP(Tabla1[[#This Row],[FECHA]],'RECAUDOS EXTERNOS'!A:D,4,FALSE),0)</f>
        <v>3</v>
      </c>
      <c r="V1822" s="9">
        <f>IFERROR(VLOOKUP(Tabla1[[#This Row],[FECHA]],'RECAUDOS EXTERNOS'!A:D,3,FALSE),0)</f>
        <v>844935</v>
      </c>
    </row>
    <row r="1823" spans="1:22" x14ac:dyDescent="0.25">
      <c r="A1823" s="1">
        <v>39382</v>
      </c>
      <c r="B1823" s="3" t="s">
        <v>5</v>
      </c>
      <c r="C1823" s="2">
        <v>39356</v>
      </c>
      <c r="D1823" s="5">
        <f>YEAR(Tabla1[[#This Row],[FECHA]])</f>
        <v>2007</v>
      </c>
      <c r="E1823" s="5">
        <f>IFERROR(VLOOKUP(Tabla1[[#This Row],[FECHA]],'COMPARENDOS TOTALES'!A:D,4,FALSE),0)</f>
        <v>11</v>
      </c>
      <c r="F1823" s="9">
        <f>IFERROR(VLOOKUP(Tabla1[[#This Row],[FECHA]],'COMPARENDOS TOTALES'!A:D,3,FALSE),0)</f>
        <v>3368403</v>
      </c>
      <c r="G1823" s="5">
        <f>IFERROR(VLOOKUP(Tabla1[[#This Row],[FECHA]],EXONERACIONES!A:D,4,FALSE),0)</f>
        <v>4</v>
      </c>
      <c r="H1823" s="9">
        <f>IFERROR(VLOOKUP(Tabla1[[#This Row],[FECHA]],EXONERACIONES!A:D,3,FALSE),0)</f>
        <v>1301100</v>
      </c>
      <c r="I1823" s="5">
        <f>IFERROR(VLOOKUP(Tabla1[[#This Row],[FECHA]],'SIMIT CON RES'!A:D,4,FALSE),0)</f>
        <v>0</v>
      </c>
      <c r="J1823" s="9">
        <f>IFERROR(VLOOKUP(Tabla1[[#This Row],[FECHA]],'SIMIT CON RES'!A:D,3,FALSE),0)</f>
        <v>0</v>
      </c>
      <c r="K1823">
        <f>IFERROR(VLOOKUP(Tabla1[[#This Row],[FECHA]],'SIMIT SIN RES'!A:D,4,FALSE),0)</f>
        <v>0</v>
      </c>
      <c r="L1823" s="9">
        <f>IFERROR(VLOOKUP(Tabla1[[#This Row],[FECHA]],'SIMIT SIN RES'!A:D,3,FALSE),0)</f>
        <v>0</v>
      </c>
      <c r="M1823" s="5">
        <f>IFERROR(VLOOKUP(Tabla1[[#This Row],[FECHA]],'RECAUDOS DE COMPARENDOS'!A:D,4,FALSE),0)</f>
        <v>2</v>
      </c>
      <c r="N1823" s="9">
        <f>IFERROR(VLOOKUP(Tabla1[[#This Row],[FECHA]],'RECAUDOS DE COMPARENDOS'!A:D,3,FALSE),0)</f>
        <v>650550</v>
      </c>
      <c r="O1823" s="5">
        <f>IFERROR(VLOOKUP(Tabla1[[#This Row],[FECHA]],'RECAUDOS DE RESOLUCIONES'!A:D,4,FALSE),0)</f>
        <v>0</v>
      </c>
      <c r="P1823" s="9">
        <f>IFERROR(VLOOKUP(Tabla1[[#This Row],[FECHA]],'RECAUDOS DE RESOLUCIONES'!A:D,3,FALSE),0)</f>
        <v>0</v>
      </c>
      <c r="Q182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1823" s="9">
        <f>Tabla1[V. COMPARENDOS]-(Tabla1[V. EXONERACIONES]+Tabla1[[#This Row],[V. SIMIT CON RESOLUCION]]+Tabla1[[#This Row],[V. SIMIT SIN RESOLUCION]]+Tabla1[[#This Row],[V. RECAUDOS COMPARENDOS]]+Tabla1[[#This Row],[V. RECAUDOS RESOLUCIONES]])</f>
        <v>1416753</v>
      </c>
      <c r="S1823" s="11">
        <f>IFERROR(VLOOKUP(Tabla1[[#This Row],[FECHA]],'RECAUDOS LOCALES'!A:D,4,FALSE),0)</f>
        <v>0</v>
      </c>
      <c r="T1823" s="9">
        <f>IFERROR(VLOOKUP(Tabla1[[#This Row],[FECHA]],'RECAUDOS LOCALES'!A:D,3,FALSE),0)</f>
        <v>0</v>
      </c>
      <c r="U1823" s="11">
        <f>IFERROR(VLOOKUP(Tabla1[[#This Row],[FECHA]],'RECAUDOS EXTERNOS'!A:D,4,FALSE),0)</f>
        <v>0</v>
      </c>
      <c r="V1823" s="9">
        <f>IFERROR(VLOOKUP(Tabla1[[#This Row],[FECHA]],'RECAUDOS EXTERNOS'!A:D,3,FALSE),0)</f>
        <v>0</v>
      </c>
    </row>
    <row r="1824" spans="1:22" x14ac:dyDescent="0.25">
      <c r="A1824" s="1">
        <v>39383</v>
      </c>
      <c r="B1824" s="3" t="s">
        <v>4</v>
      </c>
      <c r="C1824" s="2">
        <v>39356</v>
      </c>
      <c r="D1824" s="5">
        <f>YEAR(Tabla1[[#This Row],[FECHA]])</f>
        <v>2007</v>
      </c>
      <c r="E1824" s="5">
        <f>IFERROR(VLOOKUP(Tabla1[[#This Row],[FECHA]],'COMPARENDOS TOTALES'!A:D,4,FALSE),0)</f>
        <v>5</v>
      </c>
      <c r="F1824" s="9">
        <f>IFERROR(VLOOKUP(Tabla1[[#This Row],[FECHA]],'COMPARENDOS TOTALES'!A:D,3,FALSE),0)</f>
        <v>1416753</v>
      </c>
      <c r="G1824" s="5">
        <f>IFERROR(VLOOKUP(Tabla1[[#This Row],[FECHA]],EXONERACIONES!A:D,4,FALSE),0)</f>
        <v>2</v>
      </c>
      <c r="H1824" s="9">
        <f>IFERROR(VLOOKUP(Tabla1[[#This Row],[FECHA]],EXONERACIONES!A:D,3,FALSE),0)</f>
        <v>650550</v>
      </c>
      <c r="I1824" s="5">
        <f>IFERROR(VLOOKUP(Tabla1[[#This Row],[FECHA]],'SIMIT CON RES'!A:D,4,FALSE),0)</f>
        <v>0</v>
      </c>
      <c r="J1824" s="9">
        <f>IFERROR(VLOOKUP(Tabla1[[#This Row],[FECHA]],'SIMIT CON RES'!A:D,3,FALSE),0)</f>
        <v>0</v>
      </c>
      <c r="K1824">
        <f>IFERROR(VLOOKUP(Tabla1[[#This Row],[FECHA]],'SIMIT SIN RES'!A:D,4,FALSE),0)</f>
        <v>0</v>
      </c>
      <c r="L1824" s="9">
        <f>IFERROR(VLOOKUP(Tabla1[[#This Row],[FECHA]],'SIMIT SIN RES'!A:D,3,FALSE),0)</f>
        <v>0</v>
      </c>
      <c r="M1824" s="5">
        <f>IFERROR(VLOOKUP(Tabla1[[#This Row],[FECHA]],'RECAUDOS DE COMPARENDOS'!A:D,4,FALSE),0)</f>
        <v>0</v>
      </c>
      <c r="N1824" s="9">
        <f>IFERROR(VLOOKUP(Tabla1[[#This Row],[FECHA]],'RECAUDOS DE COMPARENDOS'!A:D,3,FALSE),0)</f>
        <v>0</v>
      </c>
      <c r="O1824" s="5">
        <f>IFERROR(VLOOKUP(Tabla1[[#This Row],[FECHA]],'RECAUDOS DE RESOLUCIONES'!A:D,4,FALSE),0)</f>
        <v>0</v>
      </c>
      <c r="P1824" s="9">
        <f>IFERROR(VLOOKUP(Tabla1[[#This Row],[FECHA]],'RECAUDOS DE RESOLUCIONES'!A:D,3,FALSE),0)</f>
        <v>0</v>
      </c>
      <c r="Q182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1824" s="9">
        <f>Tabla1[V. COMPARENDOS]-(Tabla1[V. EXONERACIONES]+Tabla1[[#This Row],[V. SIMIT CON RESOLUCION]]+Tabla1[[#This Row],[V. SIMIT SIN RESOLUCION]]+Tabla1[[#This Row],[V. RECAUDOS COMPARENDOS]]+Tabla1[[#This Row],[V. RECAUDOS RESOLUCIONES]])</f>
        <v>766203</v>
      </c>
      <c r="S1824" s="11">
        <f>IFERROR(VLOOKUP(Tabla1[[#This Row],[FECHA]],'RECAUDOS LOCALES'!A:D,4,FALSE),0)</f>
        <v>0</v>
      </c>
      <c r="T1824" s="9">
        <f>IFERROR(VLOOKUP(Tabla1[[#This Row],[FECHA]],'RECAUDOS LOCALES'!A:D,3,FALSE),0)</f>
        <v>0</v>
      </c>
      <c r="U1824" s="11">
        <f>IFERROR(VLOOKUP(Tabla1[[#This Row],[FECHA]],'RECAUDOS EXTERNOS'!A:D,4,FALSE),0)</f>
        <v>0</v>
      </c>
      <c r="V1824" s="9">
        <f>IFERROR(VLOOKUP(Tabla1[[#This Row],[FECHA]],'RECAUDOS EXTERNOS'!A:D,3,FALSE),0)</f>
        <v>0</v>
      </c>
    </row>
    <row r="1825" spans="1:22" x14ac:dyDescent="0.25">
      <c r="A1825" s="1">
        <v>39384</v>
      </c>
      <c r="B1825" s="3" t="s">
        <v>1</v>
      </c>
      <c r="C1825" s="2">
        <v>39356</v>
      </c>
      <c r="D1825" s="5">
        <f>YEAR(Tabla1[[#This Row],[FECHA]])</f>
        <v>2007</v>
      </c>
      <c r="E1825" s="5">
        <f>IFERROR(VLOOKUP(Tabla1[[#This Row],[FECHA]],'COMPARENDOS TOTALES'!A:D,4,FALSE),0)</f>
        <v>5</v>
      </c>
      <c r="F1825" s="9">
        <f>IFERROR(VLOOKUP(Tabla1[[#This Row],[FECHA]],'COMPARENDOS TOTALES'!A:D,3,FALSE),0)</f>
        <v>1633603</v>
      </c>
      <c r="G1825" s="5">
        <f>IFERROR(VLOOKUP(Tabla1[[#This Row],[FECHA]],EXONERACIONES!A:D,4,FALSE),0)</f>
        <v>2</v>
      </c>
      <c r="H1825" s="9">
        <f>IFERROR(VLOOKUP(Tabla1[[#This Row],[FECHA]],EXONERACIONES!A:D,3,FALSE),0)</f>
        <v>650550</v>
      </c>
      <c r="I1825" s="5">
        <f>IFERROR(VLOOKUP(Tabla1[[#This Row],[FECHA]],'SIMIT CON RES'!A:D,4,FALSE),0)</f>
        <v>0</v>
      </c>
      <c r="J1825" s="9">
        <f>IFERROR(VLOOKUP(Tabla1[[#This Row],[FECHA]],'SIMIT CON RES'!A:D,3,FALSE),0)</f>
        <v>0</v>
      </c>
      <c r="K1825">
        <f>IFERROR(VLOOKUP(Tabla1[[#This Row],[FECHA]],'SIMIT SIN RES'!A:D,4,FALSE),0)</f>
        <v>0</v>
      </c>
      <c r="L1825" s="9">
        <f>IFERROR(VLOOKUP(Tabla1[[#This Row],[FECHA]],'SIMIT SIN RES'!A:D,3,FALSE),0)</f>
        <v>0</v>
      </c>
      <c r="M1825" s="5">
        <f>IFERROR(VLOOKUP(Tabla1[[#This Row],[FECHA]],'RECAUDOS DE COMPARENDOS'!A:D,4,FALSE),0)</f>
        <v>1</v>
      </c>
      <c r="N1825" s="9">
        <f>IFERROR(VLOOKUP(Tabla1[[#This Row],[FECHA]],'RECAUDOS DE COMPARENDOS'!A:D,3,FALSE),0)</f>
        <v>115653</v>
      </c>
      <c r="O1825" s="5">
        <f>IFERROR(VLOOKUP(Tabla1[[#This Row],[FECHA]],'RECAUDOS DE RESOLUCIONES'!A:D,4,FALSE),0)</f>
        <v>0</v>
      </c>
      <c r="P1825" s="9">
        <f>IFERROR(VLOOKUP(Tabla1[[#This Row],[FECHA]],'RECAUDOS DE RESOLUCIONES'!A:D,3,FALSE),0)</f>
        <v>0</v>
      </c>
      <c r="Q182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1825" s="9">
        <f>Tabla1[V. COMPARENDOS]-(Tabla1[V. EXONERACIONES]+Tabla1[[#This Row],[V. SIMIT CON RESOLUCION]]+Tabla1[[#This Row],[V. SIMIT SIN RESOLUCION]]+Tabla1[[#This Row],[V. RECAUDOS COMPARENDOS]]+Tabla1[[#This Row],[V. RECAUDOS RESOLUCIONES]])</f>
        <v>867400</v>
      </c>
      <c r="S1825" s="11">
        <f>IFERROR(VLOOKUP(Tabla1[[#This Row],[FECHA]],'RECAUDOS LOCALES'!A:D,4,FALSE),0)</f>
        <v>0</v>
      </c>
      <c r="T1825" s="9">
        <f>IFERROR(VLOOKUP(Tabla1[[#This Row],[FECHA]],'RECAUDOS LOCALES'!A:D,3,FALSE),0)</f>
        <v>0</v>
      </c>
      <c r="U1825" s="11">
        <f>IFERROR(VLOOKUP(Tabla1[[#This Row],[FECHA]],'RECAUDOS EXTERNOS'!A:D,4,FALSE),0)</f>
        <v>5</v>
      </c>
      <c r="V1825" s="9">
        <f>IFERROR(VLOOKUP(Tabla1[[#This Row],[FECHA]],'RECAUDOS EXTERNOS'!A:D,3,FALSE),0)</f>
        <v>1295200</v>
      </c>
    </row>
    <row r="1826" spans="1:22" x14ac:dyDescent="0.25">
      <c r="A1826" s="1">
        <v>39385</v>
      </c>
      <c r="B1826" s="3" t="s">
        <v>2</v>
      </c>
      <c r="C1826" s="2">
        <v>39356</v>
      </c>
      <c r="D1826" s="5">
        <f>YEAR(Tabla1[[#This Row],[FECHA]])</f>
        <v>2007</v>
      </c>
      <c r="E1826" s="5">
        <f>IFERROR(VLOOKUP(Tabla1[[#This Row],[FECHA]],'COMPARENDOS TOTALES'!A:D,4,FALSE),0)</f>
        <v>2</v>
      </c>
      <c r="F1826" s="9">
        <f>IFERROR(VLOOKUP(Tabla1[[#This Row],[FECHA]],'COMPARENDOS TOTALES'!A:D,3,FALSE),0)</f>
        <v>433700</v>
      </c>
      <c r="G1826" s="5">
        <f>IFERROR(VLOOKUP(Tabla1[[#This Row],[FECHA]],EXONERACIONES!A:D,4,FALSE),0)</f>
        <v>0</v>
      </c>
      <c r="H1826" s="9">
        <f>IFERROR(VLOOKUP(Tabla1[[#This Row],[FECHA]],EXONERACIONES!A:D,3,FALSE),0)</f>
        <v>0</v>
      </c>
      <c r="I1826" s="5">
        <f>IFERROR(VLOOKUP(Tabla1[[#This Row],[FECHA]],'SIMIT CON RES'!A:D,4,FALSE),0)</f>
        <v>0</v>
      </c>
      <c r="J1826" s="9">
        <f>IFERROR(VLOOKUP(Tabla1[[#This Row],[FECHA]],'SIMIT CON RES'!A:D,3,FALSE),0)</f>
        <v>0</v>
      </c>
      <c r="K1826">
        <f>IFERROR(VLOOKUP(Tabla1[[#This Row],[FECHA]],'SIMIT SIN RES'!A:D,4,FALSE),0)</f>
        <v>0</v>
      </c>
      <c r="L1826" s="9">
        <f>IFERROR(VLOOKUP(Tabla1[[#This Row],[FECHA]],'SIMIT SIN RES'!A:D,3,FALSE),0)</f>
        <v>0</v>
      </c>
      <c r="M1826" s="5">
        <f>IFERROR(VLOOKUP(Tabla1[[#This Row],[FECHA]],'RECAUDOS DE COMPARENDOS'!A:D,4,FALSE),0)</f>
        <v>0</v>
      </c>
      <c r="N1826" s="9">
        <f>IFERROR(VLOOKUP(Tabla1[[#This Row],[FECHA]],'RECAUDOS DE COMPARENDOS'!A:D,3,FALSE),0)</f>
        <v>0</v>
      </c>
      <c r="O1826" s="5">
        <f>IFERROR(VLOOKUP(Tabla1[[#This Row],[FECHA]],'RECAUDOS DE RESOLUCIONES'!A:D,4,FALSE),0)</f>
        <v>0</v>
      </c>
      <c r="P1826" s="9">
        <f>IFERROR(VLOOKUP(Tabla1[[#This Row],[FECHA]],'RECAUDOS DE RESOLUCIONES'!A:D,3,FALSE),0)</f>
        <v>0</v>
      </c>
      <c r="Q182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1826" s="9">
        <f>Tabla1[V. COMPARENDOS]-(Tabla1[V. EXONERACIONES]+Tabla1[[#This Row],[V. SIMIT CON RESOLUCION]]+Tabla1[[#This Row],[V. SIMIT SIN RESOLUCION]]+Tabla1[[#This Row],[V. RECAUDOS COMPARENDOS]]+Tabla1[[#This Row],[V. RECAUDOS RESOLUCIONES]])</f>
        <v>433700</v>
      </c>
      <c r="S1826" s="11">
        <f>IFERROR(VLOOKUP(Tabla1[[#This Row],[FECHA]],'RECAUDOS LOCALES'!A:D,4,FALSE),0)</f>
        <v>5</v>
      </c>
      <c r="T1826" s="9">
        <f>IFERROR(VLOOKUP(Tabla1[[#This Row],[FECHA]],'RECAUDOS LOCALES'!A:D,3,FALSE),0)</f>
        <v>311988</v>
      </c>
      <c r="U1826" s="11">
        <f>IFERROR(VLOOKUP(Tabla1[[#This Row],[FECHA]],'RECAUDOS EXTERNOS'!A:D,4,FALSE),0)</f>
        <v>3</v>
      </c>
      <c r="V1826" s="9">
        <f>IFERROR(VLOOKUP(Tabla1[[#This Row],[FECHA]],'RECAUDOS EXTERNOS'!A:D,3,FALSE),0)</f>
        <v>540953</v>
      </c>
    </row>
    <row r="1827" spans="1:22" x14ac:dyDescent="0.25">
      <c r="A1827" s="1">
        <v>39386</v>
      </c>
      <c r="B1827" s="3" t="s">
        <v>3</v>
      </c>
      <c r="C1827" s="2">
        <v>39356</v>
      </c>
      <c r="D1827" s="5">
        <f>YEAR(Tabla1[[#This Row],[FECHA]])</f>
        <v>2007</v>
      </c>
      <c r="E1827" s="5">
        <f>IFERROR(VLOOKUP(Tabla1[[#This Row],[FECHA]],'COMPARENDOS TOTALES'!A:D,4,FALSE),0)</f>
        <v>10</v>
      </c>
      <c r="F1827" s="9">
        <f>IFERROR(VLOOKUP(Tabla1[[#This Row],[FECHA]],'COMPARENDOS TOTALES'!A:D,3,FALSE),0)</f>
        <v>3050356</v>
      </c>
      <c r="G1827" s="5">
        <f>IFERROR(VLOOKUP(Tabla1[[#This Row],[FECHA]],EXONERACIONES!A:D,4,FALSE),0)</f>
        <v>3</v>
      </c>
      <c r="H1827" s="9">
        <f>IFERROR(VLOOKUP(Tabla1[[#This Row],[FECHA]],EXONERACIONES!A:D,3,FALSE),0)</f>
        <v>983053</v>
      </c>
      <c r="I1827" s="5">
        <f>IFERROR(VLOOKUP(Tabla1[[#This Row],[FECHA]],'SIMIT CON RES'!A:D,4,FALSE),0)</f>
        <v>0</v>
      </c>
      <c r="J1827" s="9">
        <f>IFERROR(VLOOKUP(Tabla1[[#This Row],[FECHA]],'SIMIT CON RES'!A:D,3,FALSE),0)</f>
        <v>0</v>
      </c>
      <c r="K1827">
        <f>IFERROR(VLOOKUP(Tabla1[[#This Row],[FECHA]],'SIMIT SIN RES'!A:D,4,FALSE),0)</f>
        <v>0</v>
      </c>
      <c r="L1827" s="9">
        <f>IFERROR(VLOOKUP(Tabla1[[#This Row],[FECHA]],'SIMIT SIN RES'!A:D,3,FALSE),0)</f>
        <v>0</v>
      </c>
      <c r="M1827" s="5">
        <f>IFERROR(VLOOKUP(Tabla1[[#This Row],[FECHA]],'RECAUDOS DE COMPARENDOS'!A:D,4,FALSE),0)</f>
        <v>1</v>
      </c>
      <c r="N1827" s="9">
        <f>IFERROR(VLOOKUP(Tabla1[[#This Row],[FECHA]],'RECAUDOS DE COMPARENDOS'!A:D,3,FALSE),0)</f>
        <v>216850</v>
      </c>
      <c r="O1827" s="5">
        <f>IFERROR(VLOOKUP(Tabla1[[#This Row],[FECHA]],'RECAUDOS DE RESOLUCIONES'!A:D,4,FALSE),0)</f>
        <v>0</v>
      </c>
      <c r="P1827" s="9">
        <f>IFERROR(VLOOKUP(Tabla1[[#This Row],[FECHA]],'RECAUDOS DE RESOLUCIONES'!A:D,3,FALSE),0)</f>
        <v>0</v>
      </c>
      <c r="Q182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1827" s="9">
        <f>Tabla1[V. COMPARENDOS]-(Tabla1[V. EXONERACIONES]+Tabla1[[#This Row],[V. SIMIT CON RESOLUCION]]+Tabla1[[#This Row],[V. SIMIT SIN RESOLUCION]]+Tabla1[[#This Row],[V. RECAUDOS COMPARENDOS]]+Tabla1[[#This Row],[V. RECAUDOS RESOLUCIONES]])</f>
        <v>1850453</v>
      </c>
      <c r="S1827" s="11">
        <f>IFERROR(VLOOKUP(Tabla1[[#This Row],[FECHA]],'RECAUDOS LOCALES'!A:D,4,FALSE),0)</f>
        <v>8</v>
      </c>
      <c r="T1827" s="9">
        <f>IFERROR(VLOOKUP(Tabla1[[#This Row],[FECHA]],'RECAUDOS LOCALES'!A:D,3,FALSE),0)</f>
        <v>538507</v>
      </c>
      <c r="U1827" s="11">
        <f>IFERROR(VLOOKUP(Tabla1[[#This Row],[FECHA]],'RECAUDOS EXTERNOS'!A:D,4,FALSE),0)</f>
        <v>2</v>
      </c>
      <c r="V1827" s="9">
        <f>IFERROR(VLOOKUP(Tabla1[[#This Row],[FECHA]],'RECAUDOS EXTERNOS'!A:D,3,FALSE),0)</f>
        <v>613700</v>
      </c>
    </row>
    <row r="1828" spans="1:22" x14ac:dyDescent="0.25">
      <c r="A1828" s="1">
        <v>39387</v>
      </c>
      <c r="B1828" s="3" t="s">
        <v>6</v>
      </c>
      <c r="C1828" s="2">
        <v>39387</v>
      </c>
      <c r="D1828" s="5">
        <f>YEAR(Tabla1[[#This Row],[FECHA]])</f>
        <v>2007</v>
      </c>
      <c r="E1828" s="5">
        <f>IFERROR(VLOOKUP(Tabla1[[#This Row],[FECHA]],'COMPARENDOS TOTALES'!A:D,4,FALSE),0)</f>
        <v>2</v>
      </c>
      <c r="F1828" s="9">
        <f>IFERROR(VLOOKUP(Tabla1[[#This Row],[FECHA]],'COMPARENDOS TOTALES'!A:D,3,FALSE),0)</f>
        <v>173480</v>
      </c>
      <c r="G1828" s="5">
        <f>IFERROR(VLOOKUP(Tabla1[[#This Row],[FECHA]],EXONERACIONES!A:D,4,FALSE),0)</f>
        <v>1</v>
      </c>
      <c r="H1828" s="9">
        <f>IFERROR(VLOOKUP(Tabla1[[#This Row],[FECHA]],EXONERACIONES!A:D,3,FALSE),0)</f>
        <v>115653</v>
      </c>
      <c r="I1828" s="5">
        <f>IFERROR(VLOOKUP(Tabla1[[#This Row],[FECHA]],'SIMIT CON RES'!A:D,4,FALSE),0)</f>
        <v>0</v>
      </c>
      <c r="J1828" s="9">
        <f>IFERROR(VLOOKUP(Tabla1[[#This Row],[FECHA]],'SIMIT CON RES'!A:D,3,FALSE),0)</f>
        <v>0</v>
      </c>
      <c r="K1828">
        <f>IFERROR(VLOOKUP(Tabla1[[#This Row],[FECHA]],'SIMIT SIN RES'!A:D,4,FALSE),0)</f>
        <v>0</v>
      </c>
      <c r="L1828" s="9">
        <f>IFERROR(VLOOKUP(Tabla1[[#This Row],[FECHA]],'SIMIT SIN RES'!A:D,3,FALSE),0)</f>
        <v>0</v>
      </c>
      <c r="M1828" s="5">
        <f>IFERROR(VLOOKUP(Tabla1[[#This Row],[FECHA]],'RECAUDOS DE COMPARENDOS'!A:D,4,FALSE),0)</f>
        <v>0</v>
      </c>
      <c r="N1828" s="9">
        <f>IFERROR(VLOOKUP(Tabla1[[#This Row],[FECHA]],'RECAUDOS DE COMPARENDOS'!A:D,3,FALSE),0)</f>
        <v>0</v>
      </c>
      <c r="O1828" s="5">
        <f>IFERROR(VLOOKUP(Tabla1[[#This Row],[FECHA]],'RECAUDOS DE RESOLUCIONES'!A:D,4,FALSE),0)</f>
        <v>0</v>
      </c>
      <c r="P1828" s="9">
        <f>IFERROR(VLOOKUP(Tabla1[[#This Row],[FECHA]],'RECAUDOS DE RESOLUCIONES'!A:D,3,FALSE),0)</f>
        <v>0</v>
      </c>
      <c r="Q182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1828" s="9">
        <f>Tabla1[V. COMPARENDOS]-(Tabla1[V. EXONERACIONES]+Tabla1[[#This Row],[V. SIMIT CON RESOLUCION]]+Tabla1[[#This Row],[V. SIMIT SIN RESOLUCION]]+Tabla1[[#This Row],[V. RECAUDOS COMPARENDOS]]+Tabla1[[#This Row],[V. RECAUDOS RESOLUCIONES]])</f>
        <v>57827</v>
      </c>
      <c r="S1828" s="11">
        <f>IFERROR(VLOOKUP(Tabla1[[#This Row],[FECHA]],'RECAUDOS LOCALES'!A:D,4,FALSE),0)</f>
        <v>1</v>
      </c>
      <c r="T1828" s="9">
        <f>IFERROR(VLOOKUP(Tabla1[[#This Row],[FECHA]],'RECAUDOS LOCALES'!A:D,3,FALSE),0)</f>
        <v>60900</v>
      </c>
      <c r="U1828" s="11">
        <f>IFERROR(VLOOKUP(Tabla1[[#This Row],[FECHA]],'RECAUDOS EXTERNOS'!A:D,4,FALSE),0)</f>
        <v>7</v>
      </c>
      <c r="V1828" s="9">
        <f>IFERROR(VLOOKUP(Tabla1[[#This Row],[FECHA]],'RECAUDOS EXTERNOS'!A:D,3,FALSE),0)</f>
        <v>1867875</v>
      </c>
    </row>
    <row r="1829" spans="1:22" x14ac:dyDescent="0.25">
      <c r="A1829" s="1">
        <v>39388</v>
      </c>
      <c r="B1829" s="3" t="s">
        <v>0</v>
      </c>
      <c r="C1829" s="2">
        <v>39387</v>
      </c>
      <c r="D1829" s="5">
        <f>YEAR(Tabla1[[#This Row],[FECHA]])</f>
        <v>2007</v>
      </c>
      <c r="E1829" s="5">
        <f>IFERROR(VLOOKUP(Tabla1[[#This Row],[FECHA]],'COMPARENDOS TOTALES'!A:D,4,FALSE),0)</f>
        <v>1</v>
      </c>
      <c r="F1829" s="9">
        <f>IFERROR(VLOOKUP(Tabla1[[#This Row],[FECHA]],'COMPARENDOS TOTALES'!A:D,3,FALSE),0)</f>
        <v>433700</v>
      </c>
      <c r="G1829" s="5">
        <f>IFERROR(VLOOKUP(Tabla1[[#This Row],[FECHA]],EXONERACIONES!A:D,4,FALSE),0)</f>
        <v>0</v>
      </c>
      <c r="H1829" s="9">
        <f>IFERROR(VLOOKUP(Tabla1[[#This Row],[FECHA]],EXONERACIONES!A:D,3,FALSE),0)</f>
        <v>0</v>
      </c>
      <c r="I1829" s="5">
        <f>IFERROR(VLOOKUP(Tabla1[[#This Row],[FECHA]],'SIMIT CON RES'!A:D,4,FALSE),0)</f>
        <v>0</v>
      </c>
      <c r="J1829" s="9">
        <f>IFERROR(VLOOKUP(Tabla1[[#This Row],[FECHA]],'SIMIT CON RES'!A:D,3,FALSE),0)</f>
        <v>0</v>
      </c>
      <c r="K1829">
        <f>IFERROR(VLOOKUP(Tabla1[[#This Row],[FECHA]],'SIMIT SIN RES'!A:D,4,FALSE),0)</f>
        <v>0</v>
      </c>
      <c r="L1829" s="9">
        <f>IFERROR(VLOOKUP(Tabla1[[#This Row],[FECHA]],'SIMIT SIN RES'!A:D,3,FALSE),0)</f>
        <v>0</v>
      </c>
      <c r="M1829" s="5">
        <f>IFERROR(VLOOKUP(Tabla1[[#This Row],[FECHA]],'RECAUDOS DE COMPARENDOS'!A:D,4,FALSE),0)</f>
        <v>0</v>
      </c>
      <c r="N1829" s="9">
        <f>IFERROR(VLOOKUP(Tabla1[[#This Row],[FECHA]],'RECAUDOS DE COMPARENDOS'!A:D,3,FALSE),0)</f>
        <v>0</v>
      </c>
      <c r="O1829" s="5">
        <f>IFERROR(VLOOKUP(Tabla1[[#This Row],[FECHA]],'RECAUDOS DE RESOLUCIONES'!A:D,4,FALSE),0)</f>
        <v>0</v>
      </c>
      <c r="P1829" s="9">
        <f>IFERROR(VLOOKUP(Tabla1[[#This Row],[FECHA]],'RECAUDOS DE RESOLUCIONES'!A:D,3,FALSE),0)</f>
        <v>0</v>
      </c>
      <c r="Q182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1829" s="9">
        <f>Tabla1[V. COMPARENDOS]-(Tabla1[V. EXONERACIONES]+Tabla1[[#This Row],[V. SIMIT CON RESOLUCION]]+Tabla1[[#This Row],[V. SIMIT SIN RESOLUCION]]+Tabla1[[#This Row],[V. RECAUDOS COMPARENDOS]]+Tabla1[[#This Row],[V. RECAUDOS RESOLUCIONES]])</f>
        <v>433700</v>
      </c>
      <c r="S1829" s="11">
        <f>IFERROR(VLOOKUP(Tabla1[[#This Row],[FECHA]],'RECAUDOS LOCALES'!A:D,4,FALSE),0)</f>
        <v>3</v>
      </c>
      <c r="T1829" s="9">
        <f>IFERROR(VLOOKUP(Tabla1[[#This Row],[FECHA]],'RECAUDOS LOCALES'!A:D,3,FALSE),0)</f>
        <v>198300</v>
      </c>
      <c r="U1829" s="11">
        <f>IFERROR(VLOOKUP(Tabla1[[#This Row],[FECHA]],'RECAUDOS EXTERNOS'!A:D,4,FALSE),0)</f>
        <v>4</v>
      </c>
      <c r="V1829" s="9">
        <f>IFERROR(VLOOKUP(Tabla1[[#This Row],[FECHA]],'RECAUDOS EXTERNOS'!A:D,3,FALSE),0)</f>
        <v>963053</v>
      </c>
    </row>
    <row r="1830" spans="1:22" x14ac:dyDescent="0.25">
      <c r="A1830" s="1">
        <v>39389</v>
      </c>
      <c r="B1830" s="3" t="s">
        <v>5</v>
      </c>
      <c r="C1830" s="2">
        <v>39387</v>
      </c>
      <c r="D1830" s="5">
        <f>YEAR(Tabla1[[#This Row],[FECHA]])</f>
        <v>2007</v>
      </c>
      <c r="E1830" s="5">
        <f>IFERROR(VLOOKUP(Tabla1[[#This Row],[FECHA]],'COMPARENDOS TOTALES'!A:D,4,FALSE),0)</f>
        <v>3</v>
      </c>
      <c r="F1830" s="9">
        <f>IFERROR(VLOOKUP(Tabla1[[#This Row],[FECHA]],'COMPARENDOS TOTALES'!A:D,3,FALSE),0)</f>
        <v>1301100</v>
      </c>
      <c r="G1830" s="5">
        <f>IFERROR(VLOOKUP(Tabla1[[#This Row],[FECHA]],EXONERACIONES!A:D,4,FALSE),0)</f>
        <v>2</v>
      </c>
      <c r="H1830" s="9">
        <f>IFERROR(VLOOKUP(Tabla1[[#This Row],[FECHA]],EXONERACIONES!A:D,3,FALSE),0)</f>
        <v>867400</v>
      </c>
      <c r="I1830" s="5">
        <f>IFERROR(VLOOKUP(Tabla1[[#This Row],[FECHA]],'SIMIT CON RES'!A:D,4,FALSE),0)</f>
        <v>0</v>
      </c>
      <c r="J1830" s="9">
        <f>IFERROR(VLOOKUP(Tabla1[[#This Row],[FECHA]],'SIMIT CON RES'!A:D,3,FALSE),0)</f>
        <v>0</v>
      </c>
      <c r="K1830">
        <f>IFERROR(VLOOKUP(Tabla1[[#This Row],[FECHA]],'SIMIT SIN RES'!A:D,4,FALSE),0)</f>
        <v>0</v>
      </c>
      <c r="L1830" s="9">
        <f>IFERROR(VLOOKUP(Tabla1[[#This Row],[FECHA]],'SIMIT SIN RES'!A:D,3,FALSE),0)</f>
        <v>0</v>
      </c>
      <c r="M1830" s="5">
        <f>IFERROR(VLOOKUP(Tabla1[[#This Row],[FECHA]],'RECAUDOS DE COMPARENDOS'!A:D,4,FALSE),0)</f>
        <v>0</v>
      </c>
      <c r="N1830" s="9">
        <f>IFERROR(VLOOKUP(Tabla1[[#This Row],[FECHA]],'RECAUDOS DE COMPARENDOS'!A:D,3,FALSE),0)</f>
        <v>0</v>
      </c>
      <c r="O1830" s="5">
        <f>IFERROR(VLOOKUP(Tabla1[[#This Row],[FECHA]],'RECAUDOS DE RESOLUCIONES'!A:D,4,FALSE),0)</f>
        <v>1</v>
      </c>
      <c r="P1830" s="9">
        <f>IFERROR(VLOOKUP(Tabla1[[#This Row],[FECHA]],'RECAUDOS DE RESOLUCIONES'!A:D,3,FALSE),0)</f>
        <v>433700</v>
      </c>
      <c r="Q183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83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830" s="11">
        <f>IFERROR(VLOOKUP(Tabla1[[#This Row],[FECHA]],'RECAUDOS LOCALES'!A:D,4,FALSE),0)</f>
        <v>0</v>
      </c>
      <c r="T1830" s="9">
        <f>IFERROR(VLOOKUP(Tabla1[[#This Row],[FECHA]],'RECAUDOS LOCALES'!A:D,3,FALSE),0)</f>
        <v>0</v>
      </c>
      <c r="U1830" s="11">
        <f>IFERROR(VLOOKUP(Tabla1[[#This Row],[FECHA]],'RECAUDOS EXTERNOS'!A:D,4,FALSE),0)</f>
        <v>0</v>
      </c>
      <c r="V1830" s="9">
        <f>IFERROR(VLOOKUP(Tabla1[[#This Row],[FECHA]],'RECAUDOS EXTERNOS'!A:D,3,FALSE),0)</f>
        <v>0</v>
      </c>
    </row>
    <row r="1831" spans="1:22" x14ac:dyDescent="0.25">
      <c r="A1831" s="1">
        <v>39390</v>
      </c>
      <c r="B1831" s="3" t="s">
        <v>4</v>
      </c>
      <c r="C1831" s="2">
        <v>39387</v>
      </c>
      <c r="D1831" s="5">
        <f>YEAR(Tabla1[[#This Row],[FECHA]])</f>
        <v>2007</v>
      </c>
      <c r="E1831" s="5">
        <f>IFERROR(VLOOKUP(Tabla1[[#This Row],[FECHA]],'COMPARENDOS TOTALES'!A:D,4,FALSE),0)</f>
        <v>9</v>
      </c>
      <c r="F1831" s="9">
        <f>IFERROR(VLOOKUP(Tabla1[[#This Row],[FECHA]],'COMPARENDOS TOTALES'!A:D,3,FALSE),0)</f>
        <v>2226327</v>
      </c>
      <c r="G1831" s="5">
        <f>IFERROR(VLOOKUP(Tabla1[[#This Row],[FECHA]],EXONERACIONES!A:D,4,FALSE),0)</f>
        <v>1</v>
      </c>
      <c r="H1831" s="9">
        <f>IFERROR(VLOOKUP(Tabla1[[#This Row],[FECHA]],EXONERACIONES!A:D,3,FALSE),0)</f>
        <v>216850</v>
      </c>
      <c r="I1831" s="5">
        <f>IFERROR(VLOOKUP(Tabla1[[#This Row],[FECHA]],'SIMIT CON RES'!A:D,4,FALSE),0)</f>
        <v>0</v>
      </c>
      <c r="J1831" s="9">
        <f>IFERROR(VLOOKUP(Tabla1[[#This Row],[FECHA]],'SIMIT CON RES'!A:D,3,FALSE),0)</f>
        <v>0</v>
      </c>
      <c r="K1831">
        <f>IFERROR(VLOOKUP(Tabla1[[#This Row],[FECHA]],'SIMIT SIN RES'!A:D,4,FALSE),0)</f>
        <v>0</v>
      </c>
      <c r="L1831" s="9">
        <f>IFERROR(VLOOKUP(Tabla1[[#This Row],[FECHA]],'SIMIT SIN RES'!A:D,3,FALSE),0)</f>
        <v>0</v>
      </c>
      <c r="M1831" s="5">
        <f>IFERROR(VLOOKUP(Tabla1[[#This Row],[FECHA]],'RECAUDOS DE COMPARENDOS'!A:D,4,FALSE),0)</f>
        <v>2</v>
      </c>
      <c r="N1831" s="9">
        <f>IFERROR(VLOOKUP(Tabla1[[#This Row],[FECHA]],'RECAUDOS DE COMPARENDOS'!A:D,3,FALSE),0)</f>
        <v>650550</v>
      </c>
      <c r="O1831" s="5">
        <f>IFERROR(VLOOKUP(Tabla1[[#This Row],[FECHA]],'RECAUDOS DE RESOLUCIONES'!A:D,4,FALSE),0)</f>
        <v>0</v>
      </c>
      <c r="P1831" s="9">
        <f>IFERROR(VLOOKUP(Tabla1[[#This Row],[FECHA]],'RECAUDOS DE RESOLUCIONES'!A:D,3,FALSE),0)</f>
        <v>0</v>
      </c>
      <c r="Q183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1831" s="9">
        <f>Tabla1[V. COMPARENDOS]-(Tabla1[V. EXONERACIONES]+Tabla1[[#This Row],[V. SIMIT CON RESOLUCION]]+Tabla1[[#This Row],[V. SIMIT SIN RESOLUCION]]+Tabla1[[#This Row],[V. RECAUDOS COMPARENDOS]]+Tabla1[[#This Row],[V. RECAUDOS RESOLUCIONES]])</f>
        <v>1358927</v>
      </c>
      <c r="S1831" s="11">
        <f>IFERROR(VLOOKUP(Tabla1[[#This Row],[FECHA]],'RECAUDOS LOCALES'!A:D,4,FALSE),0)</f>
        <v>0</v>
      </c>
      <c r="T1831" s="9">
        <f>IFERROR(VLOOKUP(Tabla1[[#This Row],[FECHA]],'RECAUDOS LOCALES'!A:D,3,FALSE),0)</f>
        <v>0</v>
      </c>
      <c r="U1831" s="11">
        <f>IFERROR(VLOOKUP(Tabla1[[#This Row],[FECHA]],'RECAUDOS EXTERNOS'!A:D,4,FALSE),0)</f>
        <v>0</v>
      </c>
      <c r="V1831" s="9">
        <f>IFERROR(VLOOKUP(Tabla1[[#This Row],[FECHA]],'RECAUDOS EXTERNOS'!A:D,3,FALSE),0)</f>
        <v>0</v>
      </c>
    </row>
    <row r="1832" spans="1:22" x14ac:dyDescent="0.25">
      <c r="A1832" s="1">
        <v>39391</v>
      </c>
      <c r="B1832" s="3" t="s">
        <v>1</v>
      </c>
      <c r="C1832" s="2">
        <v>39387</v>
      </c>
      <c r="D1832" s="5">
        <f>YEAR(Tabla1[[#This Row],[FECHA]])</f>
        <v>2007</v>
      </c>
      <c r="E1832" s="5">
        <f>IFERROR(VLOOKUP(Tabla1[[#This Row],[FECHA]],'COMPARENDOS TOTALES'!A:D,4,FALSE),0)</f>
        <v>9</v>
      </c>
      <c r="F1832" s="9">
        <f>IFERROR(VLOOKUP(Tabla1[[#This Row],[FECHA]],'COMPARENDOS TOTALES'!A:D,3,FALSE),0)</f>
        <v>2819050</v>
      </c>
      <c r="G1832" s="5">
        <f>IFERROR(VLOOKUP(Tabla1[[#This Row],[FECHA]],EXONERACIONES!A:D,4,FALSE),0)</f>
        <v>3</v>
      </c>
      <c r="H1832" s="9">
        <f>IFERROR(VLOOKUP(Tabla1[[#This Row],[FECHA]],EXONERACIONES!A:D,3,FALSE),0)</f>
        <v>867400</v>
      </c>
      <c r="I1832" s="5">
        <f>IFERROR(VLOOKUP(Tabla1[[#This Row],[FECHA]],'SIMIT CON RES'!A:D,4,FALSE),0)</f>
        <v>0</v>
      </c>
      <c r="J1832" s="9">
        <f>IFERROR(VLOOKUP(Tabla1[[#This Row],[FECHA]],'SIMIT CON RES'!A:D,3,FALSE),0)</f>
        <v>0</v>
      </c>
      <c r="K1832">
        <f>IFERROR(VLOOKUP(Tabla1[[#This Row],[FECHA]],'SIMIT SIN RES'!A:D,4,FALSE),0)</f>
        <v>0</v>
      </c>
      <c r="L1832" s="9">
        <f>IFERROR(VLOOKUP(Tabla1[[#This Row],[FECHA]],'SIMIT SIN RES'!A:D,3,FALSE),0)</f>
        <v>0</v>
      </c>
      <c r="M1832" s="5">
        <f>IFERROR(VLOOKUP(Tabla1[[#This Row],[FECHA]],'RECAUDOS DE COMPARENDOS'!A:D,4,FALSE),0)</f>
        <v>0</v>
      </c>
      <c r="N1832" s="9">
        <f>IFERROR(VLOOKUP(Tabla1[[#This Row],[FECHA]],'RECAUDOS DE COMPARENDOS'!A:D,3,FALSE),0)</f>
        <v>0</v>
      </c>
      <c r="O1832" s="5">
        <f>IFERROR(VLOOKUP(Tabla1[[#This Row],[FECHA]],'RECAUDOS DE RESOLUCIONES'!A:D,4,FALSE),0)</f>
        <v>0</v>
      </c>
      <c r="P1832" s="9">
        <f>IFERROR(VLOOKUP(Tabla1[[#This Row],[FECHA]],'RECAUDOS DE RESOLUCIONES'!A:D,3,FALSE),0)</f>
        <v>0</v>
      </c>
      <c r="Q183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1832" s="9">
        <f>Tabla1[V. COMPARENDOS]-(Tabla1[V. EXONERACIONES]+Tabla1[[#This Row],[V. SIMIT CON RESOLUCION]]+Tabla1[[#This Row],[V. SIMIT SIN RESOLUCION]]+Tabla1[[#This Row],[V. RECAUDOS COMPARENDOS]]+Tabla1[[#This Row],[V. RECAUDOS RESOLUCIONES]])</f>
        <v>1951650</v>
      </c>
      <c r="S1832" s="11">
        <f>IFERROR(VLOOKUP(Tabla1[[#This Row],[FECHA]],'RECAUDOS LOCALES'!A:D,4,FALSE),0)</f>
        <v>0</v>
      </c>
      <c r="T1832" s="9">
        <f>IFERROR(VLOOKUP(Tabla1[[#This Row],[FECHA]],'RECAUDOS LOCALES'!A:D,3,FALSE),0)</f>
        <v>0</v>
      </c>
      <c r="U1832" s="11">
        <f>IFERROR(VLOOKUP(Tabla1[[#This Row],[FECHA]],'RECAUDOS EXTERNOS'!A:D,4,FALSE),0)</f>
        <v>0</v>
      </c>
      <c r="V1832" s="9">
        <f>IFERROR(VLOOKUP(Tabla1[[#This Row],[FECHA]],'RECAUDOS EXTERNOS'!A:D,3,FALSE),0)</f>
        <v>0</v>
      </c>
    </row>
    <row r="1833" spans="1:22" x14ac:dyDescent="0.25">
      <c r="A1833" s="1">
        <v>39392</v>
      </c>
      <c r="B1833" s="3" t="s">
        <v>2</v>
      </c>
      <c r="C1833" s="2">
        <v>39387</v>
      </c>
      <c r="D1833" s="5">
        <f>YEAR(Tabla1[[#This Row],[FECHA]])</f>
        <v>2007</v>
      </c>
      <c r="E1833" s="5">
        <f>IFERROR(VLOOKUP(Tabla1[[#This Row],[FECHA]],'COMPARENDOS TOTALES'!A:D,4,FALSE),0)</f>
        <v>4</v>
      </c>
      <c r="F1833" s="9">
        <f>IFERROR(VLOOKUP(Tabla1[[#This Row],[FECHA]],'COMPARENDOS TOTALES'!A:D,3,FALSE),0)</f>
        <v>1517950</v>
      </c>
      <c r="G1833" s="5">
        <f>IFERROR(VLOOKUP(Tabla1[[#This Row],[FECHA]],EXONERACIONES!A:D,4,FALSE),0)</f>
        <v>3</v>
      </c>
      <c r="H1833" s="9">
        <f>IFERROR(VLOOKUP(Tabla1[[#This Row],[FECHA]],EXONERACIONES!A:D,3,FALSE),0)</f>
        <v>1301100</v>
      </c>
      <c r="I1833" s="5">
        <f>IFERROR(VLOOKUP(Tabla1[[#This Row],[FECHA]],'SIMIT CON RES'!A:D,4,FALSE),0)</f>
        <v>0</v>
      </c>
      <c r="J1833" s="9">
        <f>IFERROR(VLOOKUP(Tabla1[[#This Row],[FECHA]],'SIMIT CON RES'!A:D,3,FALSE),0)</f>
        <v>0</v>
      </c>
      <c r="K1833">
        <f>IFERROR(VLOOKUP(Tabla1[[#This Row],[FECHA]],'SIMIT SIN RES'!A:D,4,FALSE),0)</f>
        <v>0</v>
      </c>
      <c r="L1833" s="9">
        <f>IFERROR(VLOOKUP(Tabla1[[#This Row],[FECHA]],'SIMIT SIN RES'!A:D,3,FALSE),0)</f>
        <v>0</v>
      </c>
      <c r="M1833" s="5">
        <f>IFERROR(VLOOKUP(Tabla1[[#This Row],[FECHA]],'RECAUDOS DE COMPARENDOS'!A:D,4,FALSE),0)</f>
        <v>0</v>
      </c>
      <c r="N1833" s="9">
        <f>IFERROR(VLOOKUP(Tabla1[[#This Row],[FECHA]],'RECAUDOS DE COMPARENDOS'!A:D,3,FALSE),0)</f>
        <v>0</v>
      </c>
      <c r="O1833" s="5">
        <f>IFERROR(VLOOKUP(Tabla1[[#This Row],[FECHA]],'RECAUDOS DE RESOLUCIONES'!A:D,4,FALSE),0)</f>
        <v>0</v>
      </c>
      <c r="P1833" s="9">
        <f>IFERROR(VLOOKUP(Tabla1[[#This Row],[FECHA]],'RECAUDOS DE RESOLUCIONES'!A:D,3,FALSE),0)</f>
        <v>0</v>
      </c>
      <c r="Q183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1833" s="9">
        <f>Tabla1[V. COMPARENDOS]-(Tabla1[V. EXONERACIONES]+Tabla1[[#This Row],[V. SIMIT CON RESOLUCION]]+Tabla1[[#This Row],[V. SIMIT SIN RESOLUCION]]+Tabla1[[#This Row],[V. RECAUDOS COMPARENDOS]]+Tabla1[[#This Row],[V. RECAUDOS RESOLUCIONES]])</f>
        <v>216850</v>
      </c>
      <c r="S1833" s="11">
        <f>IFERROR(VLOOKUP(Tabla1[[#This Row],[FECHA]],'RECAUDOS LOCALES'!A:D,4,FALSE),0)</f>
        <v>4</v>
      </c>
      <c r="T1833" s="9">
        <f>IFERROR(VLOOKUP(Tabla1[[#This Row],[FECHA]],'RECAUDOS LOCALES'!A:D,3,FALSE),0)</f>
        <v>202524</v>
      </c>
      <c r="U1833" s="11">
        <f>IFERROR(VLOOKUP(Tabla1[[#This Row],[FECHA]],'RECAUDOS EXTERNOS'!A:D,4,FALSE),0)</f>
        <v>5</v>
      </c>
      <c r="V1833" s="9">
        <f>IFERROR(VLOOKUP(Tabla1[[#This Row],[FECHA]],'RECAUDOS EXTERNOS'!A:D,3,FALSE),0)</f>
        <v>1268710</v>
      </c>
    </row>
    <row r="1834" spans="1:22" x14ac:dyDescent="0.25">
      <c r="A1834" s="1">
        <v>39393</v>
      </c>
      <c r="B1834" s="3" t="s">
        <v>3</v>
      </c>
      <c r="C1834" s="2">
        <v>39387</v>
      </c>
      <c r="D1834" s="5">
        <f>YEAR(Tabla1[[#This Row],[FECHA]])</f>
        <v>2007</v>
      </c>
      <c r="E1834" s="5">
        <f>IFERROR(VLOOKUP(Tabla1[[#This Row],[FECHA]],'COMPARENDOS TOTALES'!A:D,4,FALSE),0)</f>
        <v>10</v>
      </c>
      <c r="F1834" s="9">
        <f>IFERROR(VLOOKUP(Tabla1[[#This Row],[FECHA]],'COMPARENDOS TOTALES'!A:D,3,FALSE),0)</f>
        <v>2284153</v>
      </c>
      <c r="G1834" s="5">
        <f>IFERROR(VLOOKUP(Tabla1[[#This Row],[FECHA]],EXONERACIONES!A:D,4,FALSE),0)</f>
        <v>1</v>
      </c>
      <c r="H1834" s="9">
        <f>IFERROR(VLOOKUP(Tabla1[[#This Row],[FECHA]],EXONERACIONES!A:D,3,FALSE),0)</f>
        <v>216850</v>
      </c>
      <c r="I1834" s="5">
        <f>IFERROR(VLOOKUP(Tabla1[[#This Row],[FECHA]],'SIMIT CON RES'!A:D,4,FALSE),0)</f>
        <v>0</v>
      </c>
      <c r="J1834" s="9">
        <f>IFERROR(VLOOKUP(Tabla1[[#This Row],[FECHA]],'SIMIT CON RES'!A:D,3,FALSE),0)</f>
        <v>0</v>
      </c>
      <c r="K1834">
        <f>IFERROR(VLOOKUP(Tabla1[[#This Row],[FECHA]],'SIMIT SIN RES'!A:D,4,FALSE),0)</f>
        <v>0</v>
      </c>
      <c r="L1834" s="9">
        <f>IFERROR(VLOOKUP(Tabla1[[#This Row],[FECHA]],'SIMIT SIN RES'!A:D,3,FALSE),0)</f>
        <v>0</v>
      </c>
      <c r="M1834" s="5">
        <f>IFERROR(VLOOKUP(Tabla1[[#This Row],[FECHA]],'RECAUDOS DE COMPARENDOS'!A:D,4,FALSE),0)</f>
        <v>2</v>
      </c>
      <c r="N1834" s="9">
        <f>IFERROR(VLOOKUP(Tabla1[[#This Row],[FECHA]],'RECAUDOS DE COMPARENDOS'!A:D,3,FALSE),0)</f>
        <v>332503</v>
      </c>
      <c r="O1834" s="5">
        <f>IFERROR(VLOOKUP(Tabla1[[#This Row],[FECHA]],'RECAUDOS DE RESOLUCIONES'!A:D,4,FALSE),0)</f>
        <v>0</v>
      </c>
      <c r="P1834" s="9">
        <f>IFERROR(VLOOKUP(Tabla1[[#This Row],[FECHA]],'RECAUDOS DE RESOLUCIONES'!A:D,3,FALSE),0)</f>
        <v>0</v>
      </c>
      <c r="Q183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7</v>
      </c>
      <c r="R1834" s="9">
        <f>Tabla1[V. COMPARENDOS]-(Tabla1[V. EXONERACIONES]+Tabla1[[#This Row],[V. SIMIT CON RESOLUCION]]+Tabla1[[#This Row],[V. SIMIT SIN RESOLUCION]]+Tabla1[[#This Row],[V. RECAUDOS COMPARENDOS]]+Tabla1[[#This Row],[V. RECAUDOS RESOLUCIONES]])</f>
        <v>1734800</v>
      </c>
      <c r="S1834" s="11">
        <f>IFERROR(VLOOKUP(Tabla1[[#This Row],[FECHA]],'RECAUDOS LOCALES'!A:D,4,FALSE),0)</f>
        <v>4</v>
      </c>
      <c r="T1834" s="9">
        <f>IFERROR(VLOOKUP(Tabla1[[#This Row],[FECHA]],'RECAUDOS LOCALES'!A:D,3,FALSE),0)</f>
        <v>273600</v>
      </c>
      <c r="U1834" s="11">
        <f>IFERROR(VLOOKUP(Tabla1[[#This Row],[FECHA]],'RECAUDOS EXTERNOS'!A:D,4,FALSE),0)</f>
        <v>2</v>
      </c>
      <c r="V1834" s="9">
        <f>IFERROR(VLOOKUP(Tabla1[[#This Row],[FECHA]],'RECAUDOS EXTERNOS'!A:D,3,FALSE),0)</f>
        <v>640200</v>
      </c>
    </row>
    <row r="1835" spans="1:22" x14ac:dyDescent="0.25">
      <c r="A1835" s="1">
        <v>39394</v>
      </c>
      <c r="B1835" s="3" t="s">
        <v>6</v>
      </c>
      <c r="C1835" s="2">
        <v>39387</v>
      </c>
      <c r="D1835" s="5">
        <f>YEAR(Tabla1[[#This Row],[FECHA]])</f>
        <v>2007</v>
      </c>
      <c r="E1835" s="5">
        <f>IFERROR(VLOOKUP(Tabla1[[#This Row],[FECHA]],'COMPARENDOS TOTALES'!A:D,4,FALSE),0)</f>
        <v>3</v>
      </c>
      <c r="F1835" s="9">
        <f>IFERROR(VLOOKUP(Tabla1[[#This Row],[FECHA]],'COMPARENDOS TOTALES'!A:D,3,FALSE),0)</f>
        <v>650550</v>
      </c>
      <c r="G1835" s="5">
        <f>IFERROR(VLOOKUP(Tabla1[[#This Row],[FECHA]],EXONERACIONES!A:D,4,FALSE),0)</f>
        <v>1</v>
      </c>
      <c r="H1835" s="9">
        <f>IFERROR(VLOOKUP(Tabla1[[#This Row],[FECHA]],EXONERACIONES!A:D,3,FALSE),0)</f>
        <v>216850</v>
      </c>
      <c r="I1835" s="5">
        <f>IFERROR(VLOOKUP(Tabla1[[#This Row],[FECHA]],'SIMIT CON RES'!A:D,4,FALSE),0)</f>
        <v>0</v>
      </c>
      <c r="J1835" s="9">
        <f>IFERROR(VLOOKUP(Tabla1[[#This Row],[FECHA]],'SIMIT CON RES'!A:D,3,FALSE),0)</f>
        <v>0</v>
      </c>
      <c r="K1835">
        <f>IFERROR(VLOOKUP(Tabla1[[#This Row],[FECHA]],'SIMIT SIN RES'!A:D,4,FALSE),0)</f>
        <v>0</v>
      </c>
      <c r="L1835" s="9">
        <f>IFERROR(VLOOKUP(Tabla1[[#This Row],[FECHA]],'SIMIT SIN RES'!A:D,3,FALSE),0)</f>
        <v>0</v>
      </c>
      <c r="M1835" s="5">
        <f>IFERROR(VLOOKUP(Tabla1[[#This Row],[FECHA]],'RECAUDOS DE COMPARENDOS'!A:D,4,FALSE),0)</f>
        <v>0</v>
      </c>
      <c r="N1835" s="9">
        <f>IFERROR(VLOOKUP(Tabla1[[#This Row],[FECHA]],'RECAUDOS DE COMPARENDOS'!A:D,3,FALSE),0)</f>
        <v>0</v>
      </c>
      <c r="O1835" s="5">
        <f>IFERROR(VLOOKUP(Tabla1[[#This Row],[FECHA]],'RECAUDOS DE RESOLUCIONES'!A:D,4,FALSE),0)</f>
        <v>0</v>
      </c>
      <c r="P1835" s="9">
        <f>IFERROR(VLOOKUP(Tabla1[[#This Row],[FECHA]],'RECAUDOS DE RESOLUCIONES'!A:D,3,FALSE),0)</f>
        <v>0</v>
      </c>
      <c r="Q183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1835" s="9">
        <f>Tabla1[V. COMPARENDOS]-(Tabla1[V. EXONERACIONES]+Tabla1[[#This Row],[V. SIMIT CON RESOLUCION]]+Tabla1[[#This Row],[V. SIMIT SIN RESOLUCION]]+Tabla1[[#This Row],[V. RECAUDOS COMPARENDOS]]+Tabla1[[#This Row],[V. RECAUDOS RESOLUCIONES]])</f>
        <v>433700</v>
      </c>
      <c r="S1835" s="11">
        <f>IFERROR(VLOOKUP(Tabla1[[#This Row],[FECHA]],'RECAUDOS LOCALES'!A:D,4,FALSE),0)</f>
        <v>4</v>
      </c>
      <c r="T1835" s="9">
        <f>IFERROR(VLOOKUP(Tabla1[[#This Row],[FECHA]],'RECAUDOS LOCALES'!A:D,3,FALSE),0)</f>
        <v>248600</v>
      </c>
      <c r="U1835" s="11">
        <f>IFERROR(VLOOKUP(Tabla1[[#This Row],[FECHA]],'RECAUDOS EXTERNOS'!A:D,4,FALSE),0)</f>
        <v>4</v>
      </c>
      <c r="V1835" s="9">
        <f>IFERROR(VLOOKUP(Tabla1[[#This Row],[FECHA]],'RECAUDOS EXTERNOS'!A:D,3,FALSE),0)</f>
        <v>872400</v>
      </c>
    </row>
    <row r="1836" spans="1:22" x14ac:dyDescent="0.25">
      <c r="A1836" s="1">
        <v>39395</v>
      </c>
      <c r="B1836" s="3" t="s">
        <v>0</v>
      </c>
      <c r="C1836" s="2">
        <v>39387</v>
      </c>
      <c r="D1836" s="5">
        <f>YEAR(Tabla1[[#This Row],[FECHA]])</f>
        <v>2007</v>
      </c>
      <c r="E1836" s="5">
        <f>IFERROR(VLOOKUP(Tabla1[[#This Row],[FECHA]],'COMPARENDOS TOTALES'!A:D,4,FALSE),0)</f>
        <v>16</v>
      </c>
      <c r="F1836" s="9">
        <f>IFERROR(VLOOKUP(Tabla1[[#This Row],[FECHA]],'COMPARENDOS TOTALES'!A:D,3,FALSE),0)</f>
        <v>4669503</v>
      </c>
      <c r="G1836" s="5">
        <f>IFERROR(VLOOKUP(Tabla1[[#This Row],[FECHA]],EXONERACIONES!A:D,4,FALSE),0)</f>
        <v>12</v>
      </c>
      <c r="H1836" s="9">
        <f>IFERROR(VLOOKUP(Tabla1[[#This Row],[FECHA]],EXONERACIONES!A:D,3,FALSE),0)</f>
        <v>3151553</v>
      </c>
      <c r="I1836" s="5">
        <f>IFERROR(VLOOKUP(Tabla1[[#This Row],[FECHA]],'SIMIT CON RES'!A:D,4,FALSE),0)</f>
        <v>0</v>
      </c>
      <c r="J1836" s="9">
        <f>IFERROR(VLOOKUP(Tabla1[[#This Row],[FECHA]],'SIMIT CON RES'!A:D,3,FALSE),0)</f>
        <v>0</v>
      </c>
      <c r="K1836">
        <f>IFERROR(VLOOKUP(Tabla1[[#This Row],[FECHA]],'SIMIT SIN RES'!A:D,4,FALSE),0)</f>
        <v>0</v>
      </c>
      <c r="L1836" s="9">
        <f>IFERROR(VLOOKUP(Tabla1[[#This Row],[FECHA]],'SIMIT SIN RES'!A:D,3,FALSE),0)</f>
        <v>0</v>
      </c>
      <c r="M1836" s="5">
        <f>IFERROR(VLOOKUP(Tabla1[[#This Row],[FECHA]],'RECAUDOS DE COMPARENDOS'!A:D,4,FALSE),0)</f>
        <v>0</v>
      </c>
      <c r="N1836" s="9">
        <f>IFERROR(VLOOKUP(Tabla1[[#This Row],[FECHA]],'RECAUDOS DE COMPARENDOS'!A:D,3,FALSE),0)</f>
        <v>0</v>
      </c>
      <c r="O1836" s="5">
        <f>IFERROR(VLOOKUP(Tabla1[[#This Row],[FECHA]],'RECAUDOS DE RESOLUCIONES'!A:D,4,FALSE),0)</f>
        <v>0</v>
      </c>
      <c r="P1836" s="9">
        <f>IFERROR(VLOOKUP(Tabla1[[#This Row],[FECHA]],'RECAUDOS DE RESOLUCIONES'!A:D,3,FALSE),0)</f>
        <v>0</v>
      </c>
      <c r="Q183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1836" s="9">
        <f>Tabla1[V. COMPARENDOS]-(Tabla1[V. EXONERACIONES]+Tabla1[[#This Row],[V. SIMIT CON RESOLUCION]]+Tabla1[[#This Row],[V. SIMIT SIN RESOLUCION]]+Tabla1[[#This Row],[V. RECAUDOS COMPARENDOS]]+Tabla1[[#This Row],[V. RECAUDOS RESOLUCIONES]])</f>
        <v>1517950</v>
      </c>
      <c r="S1836" s="11">
        <f>IFERROR(VLOOKUP(Tabla1[[#This Row],[FECHA]],'RECAUDOS LOCALES'!A:D,4,FALSE),0)</f>
        <v>4</v>
      </c>
      <c r="T1836" s="9">
        <f>IFERROR(VLOOKUP(Tabla1[[#This Row],[FECHA]],'RECAUDOS LOCALES'!A:D,3,FALSE),0)</f>
        <v>243600</v>
      </c>
      <c r="U1836" s="11">
        <f>IFERROR(VLOOKUP(Tabla1[[#This Row],[FECHA]],'RECAUDOS EXTERNOS'!A:D,4,FALSE),0)</f>
        <v>5</v>
      </c>
      <c r="V1836" s="9">
        <f>IFERROR(VLOOKUP(Tabla1[[#This Row],[FECHA]],'RECAUDOS EXTERNOS'!A:D,3,FALSE),0)</f>
        <v>1200000</v>
      </c>
    </row>
    <row r="1837" spans="1:22" x14ac:dyDescent="0.25">
      <c r="A1837" s="1">
        <v>39396</v>
      </c>
      <c r="B1837" s="3" t="s">
        <v>5</v>
      </c>
      <c r="C1837" s="2">
        <v>39387</v>
      </c>
      <c r="D1837" s="5">
        <f>YEAR(Tabla1[[#This Row],[FECHA]])</f>
        <v>2007</v>
      </c>
      <c r="E1837" s="5">
        <f>IFERROR(VLOOKUP(Tabla1[[#This Row],[FECHA]],'COMPARENDOS TOTALES'!A:D,4,FALSE),0)</f>
        <v>8</v>
      </c>
      <c r="F1837" s="9">
        <f>IFERROR(VLOOKUP(Tabla1[[#This Row],[FECHA]],'COMPARENDOS TOTALES'!A:D,3,FALSE),0)</f>
        <v>1864909</v>
      </c>
      <c r="G1837" s="5">
        <f>IFERROR(VLOOKUP(Tabla1[[#This Row],[FECHA]],EXONERACIONES!A:D,4,FALSE),0)</f>
        <v>4</v>
      </c>
      <c r="H1837" s="9">
        <f>IFERROR(VLOOKUP(Tabla1[[#This Row],[FECHA]],EXONERACIONES!A:D,3,FALSE),0)</f>
        <v>881856</v>
      </c>
      <c r="I1837" s="5">
        <f>IFERROR(VLOOKUP(Tabla1[[#This Row],[FECHA]],'SIMIT CON RES'!A:D,4,FALSE),0)</f>
        <v>0</v>
      </c>
      <c r="J1837" s="9">
        <f>IFERROR(VLOOKUP(Tabla1[[#This Row],[FECHA]],'SIMIT CON RES'!A:D,3,FALSE),0)</f>
        <v>0</v>
      </c>
      <c r="K1837">
        <f>IFERROR(VLOOKUP(Tabla1[[#This Row],[FECHA]],'SIMIT SIN RES'!A:D,4,FALSE),0)</f>
        <v>0</v>
      </c>
      <c r="L1837" s="9">
        <f>IFERROR(VLOOKUP(Tabla1[[#This Row],[FECHA]],'SIMIT SIN RES'!A:D,3,FALSE),0)</f>
        <v>0</v>
      </c>
      <c r="M1837" s="5">
        <f>IFERROR(VLOOKUP(Tabla1[[#This Row],[FECHA]],'RECAUDOS DE COMPARENDOS'!A:D,4,FALSE),0)</f>
        <v>1</v>
      </c>
      <c r="N1837" s="9">
        <f>IFERROR(VLOOKUP(Tabla1[[#This Row],[FECHA]],'RECAUDOS DE COMPARENDOS'!A:D,3,FALSE),0)</f>
        <v>115653</v>
      </c>
      <c r="O1837" s="5">
        <f>IFERROR(VLOOKUP(Tabla1[[#This Row],[FECHA]],'RECAUDOS DE RESOLUCIONES'!A:D,4,FALSE),0)</f>
        <v>0</v>
      </c>
      <c r="P1837" s="9">
        <f>IFERROR(VLOOKUP(Tabla1[[#This Row],[FECHA]],'RECAUDOS DE RESOLUCIONES'!A:D,3,FALSE),0)</f>
        <v>0</v>
      </c>
      <c r="Q183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1837" s="9">
        <f>Tabla1[V. COMPARENDOS]-(Tabla1[V. EXONERACIONES]+Tabla1[[#This Row],[V. SIMIT CON RESOLUCION]]+Tabla1[[#This Row],[V. SIMIT SIN RESOLUCION]]+Tabla1[[#This Row],[V. RECAUDOS COMPARENDOS]]+Tabla1[[#This Row],[V. RECAUDOS RESOLUCIONES]])</f>
        <v>867400</v>
      </c>
      <c r="S1837" s="11">
        <f>IFERROR(VLOOKUP(Tabla1[[#This Row],[FECHA]],'RECAUDOS LOCALES'!A:D,4,FALSE),0)</f>
        <v>0</v>
      </c>
      <c r="T1837" s="9">
        <f>IFERROR(VLOOKUP(Tabla1[[#This Row],[FECHA]],'RECAUDOS LOCALES'!A:D,3,FALSE),0)</f>
        <v>0</v>
      </c>
      <c r="U1837" s="11">
        <f>IFERROR(VLOOKUP(Tabla1[[#This Row],[FECHA]],'RECAUDOS EXTERNOS'!A:D,4,FALSE),0)</f>
        <v>0</v>
      </c>
      <c r="V1837" s="9">
        <f>IFERROR(VLOOKUP(Tabla1[[#This Row],[FECHA]],'RECAUDOS EXTERNOS'!A:D,3,FALSE),0)</f>
        <v>0</v>
      </c>
    </row>
    <row r="1838" spans="1:22" x14ac:dyDescent="0.25">
      <c r="A1838" s="1">
        <v>39397</v>
      </c>
      <c r="B1838" s="3" t="s">
        <v>4</v>
      </c>
      <c r="C1838" s="2">
        <v>39387</v>
      </c>
      <c r="D1838" s="5">
        <f>YEAR(Tabla1[[#This Row],[FECHA]])</f>
        <v>2007</v>
      </c>
      <c r="E1838" s="5">
        <f>IFERROR(VLOOKUP(Tabla1[[#This Row],[FECHA]],'COMPARENDOS TOTALES'!A:D,4,FALSE),0)</f>
        <v>7</v>
      </c>
      <c r="F1838" s="9">
        <f>IFERROR(VLOOKUP(Tabla1[[#This Row],[FECHA]],'COMPARENDOS TOTALES'!A:D,3,FALSE),0)</f>
        <v>1734800</v>
      </c>
      <c r="G1838" s="5">
        <f>IFERROR(VLOOKUP(Tabla1[[#This Row],[FECHA]],EXONERACIONES!A:D,4,FALSE),0)</f>
        <v>4</v>
      </c>
      <c r="H1838" s="9">
        <f>IFERROR(VLOOKUP(Tabla1[[#This Row],[FECHA]],EXONERACIONES!A:D,3,FALSE),0)</f>
        <v>1084250</v>
      </c>
      <c r="I1838" s="5">
        <f>IFERROR(VLOOKUP(Tabla1[[#This Row],[FECHA]],'SIMIT CON RES'!A:D,4,FALSE),0)</f>
        <v>0</v>
      </c>
      <c r="J1838" s="9">
        <f>IFERROR(VLOOKUP(Tabla1[[#This Row],[FECHA]],'SIMIT CON RES'!A:D,3,FALSE),0)</f>
        <v>0</v>
      </c>
      <c r="K1838">
        <f>IFERROR(VLOOKUP(Tabla1[[#This Row],[FECHA]],'SIMIT SIN RES'!A:D,4,FALSE),0)</f>
        <v>0</v>
      </c>
      <c r="L1838" s="9">
        <f>IFERROR(VLOOKUP(Tabla1[[#This Row],[FECHA]],'SIMIT SIN RES'!A:D,3,FALSE),0)</f>
        <v>0</v>
      </c>
      <c r="M1838" s="5">
        <f>IFERROR(VLOOKUP(Tabla1[[#This Row],[FECHA]],'RECAUDOS DE COMPARENDOS'!A:D,4,FALSE),0)</f>
        <v>0</v>
      </c>
      <c r="N1838" s="9">
        <f>IFERROR(VLOOKUP(Tabla1[[#This Row],[FECHA]],'RECAUDOS DE COMPARENDOS'!A:D,3,FALSE),0)</f>
        <v>0</v>
      </c>
      <c r="O1838" s="5">
        <f>IFERROR(VLOOKUP(Tabla1[[#This Row],[FECHA]],'RECAUDOS DE RESOLUCIONES'!A:D,4,FALSE),0)</f>
        <v>0</v>
      </c>
      <c r="P1838" s="9">
        <f>IFERROR(VLOOKUP(Tabla1[[#This Row],[FECHA]],'RECAUDOS DE RESOLUCIONES'!A:D,3,FALSE),0)</f>
        <v>0</v>
      </c>
      <c r="Q183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1838" s="9">
        <f>Tabla1[V. COMPARENDOS]-(Tabla1[V. EXONERACIONES]+Tabla1[[#This Row],[V. SIMIT CON RESOLUCION]]+Tabla1[[#This Row],[V. SIMIT SIN RESOLUCION]]+Tabla1[[#This Row],[V. RECAUDOS COMPARENDOS]]+Tabla1[[#This Row],[V. RECAUDOS RESOLUCIONES]])</f>
        <v>650550</v>
      </c>
      <c r="S1838" s="11">
        <f>IFERROR(VLOOKUP(Tabla1[[#This Row],[FECHA]],'RECAUDOS LOCALES'!A:D,4,FALSE),0)</f>
        <v>0</v>
      </c>
      <c r="T1838" s="9">
        <f>IFERROR(VLOOKUP(Tabla1[[#This Row],[FECHA]],'RECAUDOS LOCALES'!A:D,3,FALSE),0)</f>
        <v>0</v>
      </c>
      <c r="U1838" s="11">
        <f>IFERROR(VLOOKUP(Tabla1[[#This Row],[FECHA]],'RECAUDOS EXTERNOS'!A:D,4,FALSE),0)</f>
        <v>0</v>
      </c>
      <c r="V1838" s="9">
        <f>IFERROR(VLOOKUP(Tabla1[[#This Row],[FECHA]],'RECAUDOS EXTERNOS'!A:D,3,FALSE),0)</f>
        <v>0</v>
      </c>
    </row>
    <row r="1839" spans="1:22" x14ac:dyDescent="0.25">
      <c r="A1839" s="1">
        <v>39398</v>
      </c>
      <c r="B1839" s="3" t="s">
        <v>1</v>
      </c>
      <c r="C1839" s="2">
        <v>39387</v>
      </c>
      <c r="D1839" s="5">
        <f>YEAR(Tabla1[[#This Row],[FECHA]])</f>
        <v>2007</v>
      </c>
      <c r="E1839" s="5">
        <f>IFERROR(VLOOKUP(Tabla1[[#This Row],[FECHA]],'COMPARENDOS TOTALES'!A:D,4,FALSE),0)</f>
        <v>3</v>
      </c>
      <c r="F1839" s="9">
        <f>IFERROR(VLOOKUP(Tabla1[[#This Row],[FECHA]],'COMPARENDOS TOTALES'!A:D,3,FALSE),0)</f>
        <v>766203</v>
      </c>
      <c r="G1839" s="5">
        <f>IFERROR(VLOOKUP(Tabla1[[#This Row],[FECHA]],EXONERACIONES!A:D,4,FALSE),0)</f>
        <v>1</v>
      </c>
      <c r="H1839" s="9">
        <f>IFERROR(VLOOKUP(Tabla1[[#This Row],[FECHA]],EXONERACIONES!A:D,3,FALSE),0)</f>
        <v>216850</v>
      </c>
      <c r="I1839" s="5">
        <f>IFERROR(VLOOKUP(Tabla1[[#This Row],[FECHA]],'SIMIT CON RES'!A:D,4,FALSE),0)</f>
        <v>0</v>
      </c>
      <c r="J1839" s="9">
        <f>IFERROR(VLOOKUP(Tabla1[[#This Row],[FECHA]],'SIMIT CON RES'!A:D,3,FALSE),0)</f>
        <v>0</v>
      </c>
      <c r="K1839">
        <f>IFERROR(VLOOKUP(Tabla1[[#This Row],[FECHA]],'SIMIT SIN RES'!A:D,4,FALSE),0)</f>
        <v>0</v>
      </c>
      <c r="L1839" s="9">
        <f>IFERROR(VLOOKUP(Tabla1[[#This Row],[FECHA]],'SIMIT SIN RES'!A:D,3,FALSE),0)</f>
        <v>0</v>
      </c>
      <c r="M1839" s="5">
        <f>IFERROR(VLOOKUP(Tabla1[[#This Row],[FECHA]],'RECAUDOS DE COMPARENDOS'!A:D,4,FALSE),0)</f>
        <v>0</v>
      </c>
      <c r="N1839" s="9">
        <f>IFERROR(VLOOKUP(Tabla1[[#This Row],[FECHA]],'RECAUDOS DE COMPARENDOS'!A:D,3,FALSE),0)</f>
        <v>0</v>
      </c>
      <c r="O1839" s="5">
        <f>IFERROR(VLOOKUP(Tabla1[[#This Row],[FECHA]],'RECAUDOS DE RESOLUCIONES'!A:D,4,FALSE),0)</f>
        <v>0</v>
      </c>
      <c r="P1839" s="9">
        <f>IFERROR(VLOOKUP(Tabla1[[#This Row],[FECHA]],'RECAUDOS DE RESOLUCIONES'!A:D,3,FALSE),0)</f>
        <v>0</v>
      </c>
      <c r="Q183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1839" s="9">
        <f>Tabla1[V. COMPARENDOS]-(Tabla1[V. EXONERACIONES]+Tabla1[[#This Row],[V. SIMIT CON RESOLUCION]]+Tabla1[[#This Row],[V. SIMIT SIN RESOLUCION]]+Tabla1[[#This Row],[V. RECAUDOS COMPARENDOS]]+Tabla1[[#This Row],[V. RECAUDOS RESOLUCIONES]])</f>
        <v>549353</v>
      </c>
      <c r="S1839" s="11">
        <f>IFERROR(VLOOKUP(Tabla1[[#This Row],[FECHA]],'RECAUDOS LOCALES'!A:D,4,FALSE),0)</f>
        <v>0</v>
      </c>
      <c r="T1839" s="9">
        <f>IFERROR(VLOOKUP(Tabla1[[#This Row],[FECHA]],'RECAUDOS LOCALES'!A:D,3,FALSE),0)</f>
        <v>0</v>
      </c>
      <c r="U1839" s="11">
        <f>IFERROR(VLOOKUP(Tabla1[[#This Row],[FECHA]],'RECAUDOS EXTERNOS'!A:D,4,FALSE),0)</f>
        <v>0</v>
      </c>
      <c r="V1839" s="9">
        <f>IFERROR(VLOOKUP(Tabla1[[#This Row],[FECHA]],'RECAUDOS EXTERNOS'!A:D,3,FALSE),0)</f>
        <v>0</v>
      </c>
    </row>
    <row r="1840" spans="1:22" x14ac:dyDescent="0.25">
      <c r="A1840" s="1">
        <v>39399</v>
      </c>
      <c r="B1840" s="3" t="s">
        <v>2</v>
      </c>
      <c r="C1840" s="2">
        <v>39387</v>
      </c>
      <c r="D1840" s="5">
        <f>YEAR(Tabla1[[#This Row],[FECHA]])</f>
        <v>2007</v>
      </c>
      <c r="E1840" s="5">
        <f>IFERROR(VLOOKUP(Tabla1[[#This Row],[FECHA]],'COMPARENDOS TOTALES'!A:D,4,FALSE),0)</f>
        <v>14</v>
      </c>
      <c r="F1840" s="9">
        <f>IFERROR(VLOOKUP(Tabla1[[#This Row],[FECHA]],'COMPARENDOS TOTALES'!A:D,3,FALSE),0)</f>
        <v>3455144</v>
      </c>
      <c r="G1840" s="5">
        <f>IFERROR(VLOOKUP(Tabla1[[#This Row],[FECHA]],EXONERACIONES!A:D,4,FALSE),0)</f>
        <v>5</v>
      </c>
      <c r="H1840" s="9">
        <f>IFERROR(VLOOKUP(Tabla1[[#This Row],[FECHA]],EXONERACIONES!A:D,3,FALSE),0)</f>
        <v>1011967</v>
      </c>
      <c r="I1840" s="5">
        <f>IFERROR(VLOOKUP(Tabla1[[#This Row],[FECHA]],'SIMIT CON RES'!A:D,4,FALSE),0)</f>
        <v>0</v>
      </c>
      <c r="J1840" s="9">
        <f>IFERROR(VLOOKUP(Tabla1[[#This Row],[FECHA]],'SIMIT CON RES'!A:D,3,FALSE),0)</f>
        <v>0</v>
      </c>
      <c r="K1840">
        <f>IFERROR(VLOOKUP(Tabla1[[#This Row],[FECHA]],'SIMIT SIN RES'!A:D,4,FALSE),0)</f>
        <v>0</v>
      </c>
      <c r="L1840" s="9">
        <f>IFERROR(VLOOKUP(Tabla1[[#This Row],[FECHA]],'SIMIT SIN RES'!A:D,3,FALSE),0)</f>
        <v>0</v>
      </c>
      <c r="M1840" s="5">
        <f>IFERROR(VLOOKUP(Tabla1[[#This Row],[FECHA]],'RECAUDOS DE COMPARENDOS'!A:D,4,FALSE),0)</f>
        <v>0</v>
      </c>
      <c r="N1840" s="9">
        <f>IFERROR(VLOOKUP(Tabla1[[#This Row],[FECHA]],'RECAUDOS DE COMPARENDOS'!A:D,3,FALSE),0)</f>
        <v>0</v>
      </c>
      <c r="O1840" s="5">
        <f>IFERROR(VLOOKUP(Tabla1[[#This Row],[FECHA]],'RECAUDOS DE RESOLUCIONES'!A:D,4,FALSE),0)</f>
        <v>0</v>
      </c>
      <c r="P1840" s="9">
        <f>IFERROR(VLOOKUP(Tabla1[[#This Row],[FECHA]],'RECAUDOS DE RESOLUCIONES'!A:D,3,FALSE),0)</f>
        <v>0</v>
      </c>
      <c r="Q184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9</v>
      </c>
      <c r="R1840" s="9">
        <f>Tabla1[V. COMPARENDOS]-(Tabla1[V. EXONERACIONES]+Tabla1[[#This Row],[V. SIMIT CON RESOLUCION]]+Tabla1[[#This Row],[V. SIMIT SIN RESOLUCION]]+Tabla1[[#This Row],[V. RECAUDOS COMPARENDOS]]+Tabla1[[#This Row],[V. RECAUDOS RESOLUCIONES]])</f>
        <v>2443177</v>
      </c>
      <c r="S1840" s="11">
        <f>IFERROR(VLOOKUP(Tabla1[[#This Row],[FECHA]],'RECAUDOS LOCALES'!A:D,4,FALSE),0)</f>
        <v>2</v>
      </c>
      <c r="T1840" s="9">
        <f>IFERROR(VLOOKUP(Tabla1[[#This Row],[FECHA]],'RECAUDOS LOCALES'!A:D,3,FALSE),0)</f>
        <v>325137</v>
      </c>
      <c r="U1840" s="11">
        <f>IFERROR(VLOOKUP(Tabla1[[#This Row],[FECHA]],'RECAUDOS EXTERNOS'!A:D,4,FALSE),0)</f>
        <v>4</v>
      </c>
      <c r="V1840" s="9">
        <f>IFERROR(VLOOKUP(Tabla1[[#This Row],[FECHA]],'RECAUDOS EXTERNOS'!A:D,3,FALSE),0)</f>
        <v>954470</v>
      </c>
    </row>
    <row r="1841" spans="1:22" x14ac:dyDescent="0.25">
      <c r="A1841" s="1">
        <v>39400</v>
      </c>
      <c r="B1841" s="3" t="s">
        <v>3</v>
      </c>
      <c r="C1841" s="2">
        <v>39387</v>
      </c>
      <c r="D1841" s="5">
        <f>YEAR(Tabla1[[#This Row],[FECHA]])</f>
        <v>2007</v>
      </c>
      <c r="E1841" s="5">
        <f>IFERROR(VLOOKUP(Tabla1[[#This Row],[FECHA]],'COMPARENDOS TOTALES'!A:D,4,FALSE),0)</f>
        <v>6</v>
      </c>
      <c r="F1841" s="9">
        <f>IFERROR(VLOOKUP(Tabla1[[#This Row],[FECHA]],'COMPARENDOS TOTALES'!A:D,3,FALSE),0)</f>
        <v>1214359</v>
      </c>
      <c r="G1841" s="5">
        <f>IFERROR(VLOOKUP(Tabla1[[#This Row],[FECHA]],EXONERACIONES!A:D,4,FALSE),0)</f>
        <v>3</v>
      </c>
      <c r="H1841" s="9">
        <f>IFERROR(VLOOKUP(Tabla1[[#This Row],[FECHA]],EXONERACIONES!A:D,3,FALSE),0)</f>
        <v>448156</v>
      </c>
      <c r="I1841" s="5">
        <f>IFERROR(VLOOKUP(Tabla1[[#This Row],[FECHA]],'SIMIT CON RES'!A:D,4,FALSE),0)</f>
        <v>0</v>
      </c>
      <c r="J1841" s="9">
        <f>IFERROR(VLOOKUP(Tabla1[[#This Row],[FECHA]],'SIMIT CON RES'!A:D,3,FALSE),0)</f>
        <v>0</v>
      </c>
      <c r="K1841">
        <f>IFERROR(VLOOKUP(Tabla1[[#This Row],[FECHA]],'SIMIT SIN RES'!A:D,4,FALSE),0)</f>
        <v>0</v>
      </c>
      <c r="L1841" s="9">
        <f>IFERROR(VLOOKUP(Tabla1[[#This Row],[FECHA]],'SIMIT SIN RES'!A:D,3,FALSE),0)</f>
        <v>0</v>
      </c>
      <c r="M1841" s="5">
        <f>IFERROR(VLOOKUP(Tabla1[[#This Row],[FECHA]],'RECAUDOS DE COMPARENDOS'!A:D,4,FALSE),0)</f>
        <v>1</v>
      </c>
      <c r="N1841" s="9">
        <f>IFERROR(VLOOKUP(Tabla1[[#This Row],[FECHA]],'RECAUDOS DE COMPARENDOS'!A:D,3,FALSE),0)</f>
        <v>216850</v>
      </c>
      <c r="O1841" s="5">
        <f>IFERROR(VLOOKUP(Tabla1[[#This Row],[FECHA]],'RECAUDOS DE RESOLUCIONES'!A:D,4,FALSE),0)</f>
        <v>0</v>
      </c>
      <c r="P1841" s="9">
        <f>IFERROR(VLOOKUP(Tabla1[[#This Row],[FECHA]],'RECAUDOS DE RESOLUCIONES'!A:D,3,FALSE),0)</f>
        <v>0</v>
      </c>
      <c r="Q184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1841" s="9">
        <f>Tabla1[V. COMPARENDOS]-(Tabla1[V. EXONERACIONES]+Tabla1[[#This Row],[V. SIMIT CON RESOLUCION]]+Tabla1[[#This Row],[V. SIMIT SIN RESOLUCION]]+Tabla1[[#This Row],[V. RECAUDOS COMPARENDOS]]+Tabla1[[#This Row],[V. RECAUDOS RESOLUCIONES]])</f>
        <v>549353</v>
      </c>
      <c r="S1841" s="11">
        <f>IFERROR(VLOOKUP(Tabla1[[#This Row],[FECHA]],'RECAUDOS LOCALES'!A:D,4,FALSE),0)</f>
        <v>0</v>
      </c>
      <c r="T1841" s="9">
        <f>IFERROR(VLOOKUP(Tabla1[[#This Row],[FECHA]],'RECAUDOS LOCALES'!A:D,3,FALSE),0)</f>
        <v>0</v>
      </c>
      <c r="U1841" s="11">
        <f>IFERROR(VLOOKUP(Tabla1[[#This Row],[FECHA]],'RECAUDOS EXTERNOS'!A:D,4,FALSE),0)</f>
        <v>3</v>
      </c>
      <c r="V1841" s="9">
        <f>IFERROR(VLOOKUP(Tabla1[[#This Row],[FECHA]],'RECAUDOS EXTERNOS'!A:D,3,FALSE),0)</f>
        <v>1047905</v>
      </c>
    </row>
    <row r="1842" spans="1:22" x14ac:dyDescent="0.25">
      <c r="A1842" s="1">
        <v>39401</v>
      </c>
      <c r="B1842" s="3" t="s">
        <v>6</v>
      </c>
      <c r="C1842" s="2">
        <v>39387</v>
      </c>
      <c r="D1842" s="5">
        <f>YEAR(Tabla1[[#This Row],[FECHA]])</f>
        <v>2007</v>
      </c>
      <c r="E1842" s="5">
        <f>IFERROR(VLOOKUP(Tabla1[[#This Row],[FECHA]],'COMPARENDOS TOTALES'!A:D,4,FALSE),0)</f>
        <v>8</v>
      </c>
      <c r="F1842" s="9">
        <f>IFERROR(VLOOKUP(Tabla1[[#This Row],[FECHA]],'COMPARENDOS TOTALES'!A:D,3,FALSE),0)</f>
        <v>2833506</v>
      </c>
      <c r="G1842" s="5">
        <f>IFERROR(VLOOKUP(Tabla1[[#This Row],[FECHA]],EXONERACIONES!A:D,4,FALSE),0)</f>
        <v>5</v>
      </c>
      <c r="H1842" s="9">
        <f>IFERROR(VLOOKUP(Tabla1[[#This Row],[FECHA]],EXONERACIONES!A:D,3,FALSE),0)</f>
        <v>2168500</v>
      </c>
      <c r="I1842" s="5">
        <f>IFERROR(VLOOKUP(Tabla1[[#This Row],[FECHA]],'SIMIT CON RES'!A:D,4,FALSE),0)</f>
        <v>0</v>
      </c>
      <c r="J1842" s="9">
        <f>IFERROR(VLOOKUP(Tabla1[[#This Row],[FECHA]],'SIMIT CON RES'!A:D,3,FALSE),0)</f>
        <v>0</v>
      </c>
      <c r="K1842">
        <f>IFERROR(VLOOKUP(Tabla1[[#This Row],[FECHA]],'SIMIT SIN RES'!A:D,4,FALSE),0)</f>
        <v>0</v>
      </c>
      <c r="L1842" s="9">
        <f>IFERROR(VLOOKUP(Tabla1[[#This Row],[FECHA]],'SIMIT SIN RES'!A:D,3,FALSE),0)</f>
        <v>0</v>
      </c>
      <c r="M1842" s="5">
        <f>IFERROR(VLOOKUP(Tabla1[[#This Row],[FECHA]],'RECAUDOS DE COMPARENDOS'!A:D,4,FALSE),0)</f>
        <v>0</v>
      </c>
      <c r="N1842" s="9">
        <f>IFERROR(VLOOKUP(Tabla1[[#This Row],[FECHA]],'RECAUDOS DE COMPARENDOS'!A:D,3,FALSE),0)</f>
        <v>0</v>
      </c>
      <c r="O1842" s="5">
        <f>IFERROR(VLOOKUP(Tabla1[[#This Row],[FECHA]],'RECAUDOS DE RESOLUCIONES'!A:D,4,FALSE),0)</f>
        <v>0</v>
      </c>
      <c r="P1842" s="9">
        <f>IFERROR(VLOOKUP(Tabla1[[#This Row],[FECHA]],'RECAUDOS DE RESOLUCIONES'!A:D,3,FALSE),0)</f>
        <v>0</v>
      </c>
      <c r="Q184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1842" s="9">
        <f>Tabla1[V. COMPARENDOS]-(Tabla1[V. EXONERACIONES]+Tabla1[[#This Row],[V. SIMIT CON RESOLUCION]]+Tabla1[[#This Row],[V. SIMIT SIN RESOLUCION]]+Tabla1[[#This Row],[V. RECAUDOS COMPARENDOS]]+Tabla1[[#This Row],[V. RECAUDOS RESOLUCIONES]])</f>
        <v>665006</v>
      </c>
      <c r="S1842" s="11">
        <f>IFERROR(VLOOKUP(Tabla1[[#This Row],[FECHA]],'RECAUDOS LOCALES'!A:D,4,FALSE),0)</f>
        <v>1</v>
      </c>
      <c r="T1842" s="9">
        <f>IFERROR(VLOOKUP(Tabla1[[#This Row],[FECHA]],'RECAUDOS LOCALES'!A:D,3,FALSE),0)</f>
        <v>17684</v>
      </c>
      <c r="U1842" s="11">
        <f>IFERROR(VLOOKUP(Tabla1[[#This Row],[FECHA]],'RECAUDOS EXTERNOS'!A:D,4,FALSE),0)</f>
        <v>2</v>
      </c>
      <c r="V1842" s="9">
        <f>IFERROR(VLOOKUP(Tabla1[[#This Row],[FECHA]],'RECAUDOS EXTERNOS'!A:D,3,FALSE),0)</f>
        <v>411200</v>
      </c>
    </row>
    <row r="1843" spans="1:22" x14ac:dyDescent="0.25">
      <c r="A1843" s="1">
        <v>39402</v>
      </c>
      <c r="B1843" s="3" t="s">
        <v>0</v>
      </c>
      <c r="C1843" s="2">
        <v>39387</v>
      </c>
      <c r="D1843" s="5">
        <f>YEAR(Tabla1[[#This Row],[FECHA]])</f>
        <v>2007</v>
      </c>
      <c r="E1843" s="5">
        <f>IFERROR(VLOOKUP(Tabla1[[#This Row],[FECHA]],'COMPARENDOS TOTALES'!A:D,4,FALSE),0)</f>
        <v>8</v>
      </c>
      <c r="F1843" s="9">
        <f>IFERROR(VLOOKUP(Tabla1[[#This Row],[FECHA]],'COMPARENDOS TOTALES'!A:D,3,FALSE),0)</f>
        <v>2602200</v>
      </c>
      <c r="G1843" s="5">
        <f>IFERROR(VLOOKUP(Tabla1[[#This Row],[FECHA]],EXONERACIONES!A:D,4,FALSE),0)</f>
        <v>5</v>
      </c>
      <c r="H1843" s="9">
        <f>IFERROR(VLOOKUP(Tabla1[[#This Row],[FECHA]],EXONERACIONES!A:D,3,FALSE),0)</f>
        <v>1734800</v>
      </c>
      <c r="I1843" s="5">
        <f>IFERROR(VLOOKUP(Tabla1[[#This Row],[FECHA]],'SIMIT CON RES'!A:D,4,FALSE),0)</f>
        <v>0</v>
      </c>
      <c r="J1843" s="9">
        <f>IFERROR(VLOOKUP(Tabla1[[#This Row],[FECHA]],'SIMIT CON RES'!A:D,3,FALSE),0)</f>
        <v>0</v>
      </c>
      <c r="K1843">
        <f>IFERROR(VLOOKUP(Tabla1[[#This Row],[FECHA]],'SIMIT SIN RES'!A:D,4,FALSE),0)</f>
        <v>0</v>
      </c>
      <c r="L1843" s="9">
        <f>IFERROR(VLOOKUP(Tabla1[[#This Row],[FECHA]],'SIMIT SIN RES'!A:D,3,FALSE),0)</f>
        <v>0</v>
      </c>
      <c r="M1843" s="5">
        <f>IFERROR(VLOOKUP(Tabla1[[#This Row],[FECHA]],'RECAUDOS DE COMPARENDOS'!A:D,4,FALSE),0)</f>
        <v>1</v>
      </c>
      <c r="N1843" s="9">
        <f>IFERROR(VLOOKUP(Tabla1[[#This Row],[FECHA]],'RECAUDOS DE COMPARENDOS'!A:D,3,FALSE),0)</f>
        <v>216850</v>
      </c>
      <c r="O1843" s="5">
        <f>IFERROR(VLOOKUP(Tabla1[[#This Row],[FECHA]],'RECAUDOS DE RESOLUCIONES'!A:D,4,FALSE),0)</f>
        <v>0</v>
      </c>
      <c r="P1843" s="9">
        <f>IFERROR(VLOOKUP(Tabla1[[#This Row],[FECHA]],'RECAUDOS DE RESOLUCIONES'!A:D,3,FALSE),0)</f>
        <v>0</v>
      </c>
      <c r="Q184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1843" s="9">
        <f>Tabla1[V. COMPARENDOS]-(Tabla1[V. EXONERACIONES]+Tabla1[[#This Row],[V. SIMIT CON RESOLUCION]]+Tabla1[[#This Row],[V. SIMIT SIN RESOLUCION]]+Tabla1[[#This Row],[V. RECAUDOS COMPARENDOS]]+Tabla1[[#This Row],[V. RECAUDOS RESOLUCIONES]])</f>
        <v>650550</v>
      </c>
      <c r="S1843" s="11">
        <f>IFERROR(VLOOKUP(Tabla1[[#This Row],[FECHA]],'RECAUDOS LOCALES'!A:D,4,FALSE),0)</f>
        <v>11</v>
      </c>
      <c r="T1843" s="9">
        <f>IFERROR(VLOOKUP(Tabla1[[#This Row],[FECHA]],'RECAUDOS LOCALES'!A:D,3,FALSE),0)</f>
        <v>858576</v>
      </c>
      <c r="U1843" s="11">
        <f>IFERROR(VLOOKUP(Tabla1[[#This Row],[FECHA]],'RECAUDOS EXTERNOS'!A:D,4,FALSE),0)</f>
        <v>6</v>
      </c>
      <c r="V1843" s="9">
        <f>IFERROR(VLOOKUP(Tabla1[[#This Row],[FECHA]],'RECAUDOS EXTERNOS'!A:D,3,FALSE),0)</f>
        <v>1245953</v>
      </c>
    </row>
    <row r="1844" spans="1:22" x14ac:dyDescent="0.25">
      <c r="A1844" s="1">
        <v>39403</v>
      </c>
      <c r="B1844" s="3" t="s">
        <v>5</v>
      </c>
      <c r="C1844" s="2">
        <v>39387</v>
      </c>
      <c r="D1844" s="5">
        <f>YEAR(Tabla1[[#This Row],[FECHA]])</f>
        <v>2007</v>
      </c>
      <c r="E1844" s="5">
        <f>IFERROR(VLOOKUP(Tabla1[[#This Row],[FECHA]],'COMPARENDOS TOTALES'!A:D,4,FALSE),0)</f>
        <v>8</v>
      </c>
      <c r="F1844" s="9">
        <f>IFERROR(VLOOKUP(Tabla1[[#This Row],[FECHA]],'COMPARENDOS TOTALES'!A:D,3,FALSE),0)</f>
        <v>3035900</v>
      </c>
      <c r="G1844" s="5">
        <f>IFERROR(VLOOKUP(Tabla1[[#This Row],[FECHA]],EXONERACIONES!A:D,4,FALSE),0)</f>
        <v>2</v>
      </c>
      <c r="H1844" s="9">
        <f>IFERROR(VLOOKUP(Tabla1[[#This Row],[FECHA]],EXONERACIONES!A:D,3,FALSE),0)</f>
        <v>867400</v>
      </c>
      <c r="I1844" s="5">
        <f>IFERROR(VLOOKUP(Tabla1[[#This Row],[FECHA]],'SIMIT CON RES'!A:D,4,FALSE),0)</f>
        <v>0</v>
      </c>
      <c r="J1844" s="9">
        <f>IFERROR(VLOOKUP(Tabla1[[#This Row],[FECHA]],'SIMIT CON RES'!A:D,3,FALSE),0)</f>
        <v>0</v>
      </c>
      <c r="K1844">
        <f>IFERROR(VLOOKUP(Tabla1[[#This Row],[FECHA]],'SIMIT SIN RES'!A:D,4,FALSE),0)</f>
        <v>0</v>
      </c>
      <c r="L1844" s="9">
        <f>IFERROR(VLOOKUP(Tabla1[[#This Row],[FECHA]],'SIMIT SIN RES'!A:D,3,FALSE),0)</f>
        <v>0</v>
      </c>
      <c r="M1844" s="5">
        <f>IFERROR(VLOOKUP(Tabla1[[#This Row],[FECHA]],'RECAUDOS DE COMPARENDOS'!A:D,4,FALSE),0)</f>
        <v>0</v>
      </c>
      <c r="N1844" s="9">
        <f>IFERROR(VLOOKUP(Tabla1[[#This Row],[FECHA]],'RECAUDOS DE COMPARENDOS'!A:D,3,FALSE),0)</f>
        <v>0</v>
      </c>
      <c r="O1844" s="5">
        <f>IFERROR(VLOOKUP(Tabla1[[#This Row],[FECHA]],'RECAUDOS DE RESOLUCIONES'!A:D,4,FALSE),0)</f>
        <v>0</v>
      </c>
      <c r="P1844" s="9">
        <f>IFERROR(VLOOKUP(Tabla1[[#This Row],[FECHA]],'RECAUDOS DE RESOLUCIONES'!A:D,3,FALSE),0)</f>
        <v>0</v>
      </c>
      <c r="Q184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1844" s="9">
        <f>Tabla1[V. COMPARENDOS]-(Tabla1[V. EXONERACIONES]+Tabla1[[#This Row],[V. SIMIT CON RESOLUCION]]+Tabla1[[#This Row],[V. SIMIT SIN RESOLUCION]]+Tabla1[[#This Row],[V. RECAUDOS COMPARENDOS]]+Tabla1[[#This Row],[V. RECAUDOS RESOLUCIONES]])</f>
        <v>2168500</v>
      </c>
      <c r="S1844" s="11">
        <f>IFERROR(VLOOKUP(Tabla1[[#This Row],[FECHA]],'RECAUDOS LOCALES'!A:D,4,FALSE),0)</f>
        <v>0</v>
      </c>
      <c r="T1844" s="9">
        <f>IFERROR(VLOOKUP(Tabla1[[#This Row],[FECHA]],'RECAUDOS LOCALES'!A:D,3,FALSE),0)</f>
        <v>0</v>
      </c>
      <c r="U1844" s="11">
        <f>IFERROR(VLOOKUP(Tabla1[[#This Row],[FECHA]],'RECAUDOS EXTERNOS'!A:D,4,FALSE),0)</f>
        <v>0</v>
      </c>
      <c r="V1844" s="9">
        <f>IFERROR(VLOOKUP(Tabla1[[#This Row],[FECHA]],'RECAUDOS EXTERNOS'!A:D,3,FALSE),0)</f>
        <v>0</v>
      </c>
    </row>
    <row r="1845" spans="1:22" x14ac:dyDescent="0.25">
      <c r="A1845" s="1">
        <v>39404</v>
      </c>
      <c r="B1845" s="3" t="s">
        <v>4</v>
      </c>
      <c r="C1845" s="2">
        <v>39387</v>
      </c>
      <c r="D1845" s="5">
        <f>YEAR(Tabla1[[#This Row],[FECHA]])</f>
        <v>2007</v>
      </c>
      <c r="E1845" s="5">
        <f>IFERROR(VLOOKUP(Tabla1[[#This Row],[FECHA]],'COMPARENDOS TOTALES'!A:D,4,FALSE),0)</f>
        <v>11</v>
      </c>
      <c r="F1845" s="9">
        <f>IFERROR(VLOOKUP(Tabla1[[#This Row],[FECHA]],'COMPARENDOS TOTALES'!A:D,3,FALSE),0)</f>
        <v>2602200</v>
      </c>
      <c r="G1845" s="5">
        <f>IFERROR(VLOOKUP(Tabla1[[#This Row],[FECHA]],EXONERACIONES!A:D,4,FALSE),0)</f>
        <v>6</v>
      </c>
      <c r="H1845" s="9">
        <f>IFERROR(VLOOKUP(Tabla1[[#This Row],[FECHA]],EXONERACIONES!A:D,3,FALSE),0)</f>
        <v>1517950</v>
      </c>
      <c r="I1845" s="5">
        <f>IFERROR(VLOOKUP(Tabla1[[#This Row],[FECHA]],'SIMIT CON RES'!A:D,4,FALSE),0)</f>
        <v>0</v>
      </c>
      <c r="J1845" s="9">
        <f>IFERROR(VLOOKUP(Tabla1[[#This Row],[FECHA]],'SIMIT CON RES'!A:D,3,FALSE),0)</f>
        <v>0</v>
      </c>
      <c r="K1845">
        <f>IFERROR(VLOOKUP(Tabla1[[#This Row],[FECHA]],'SIMIT SIN RES'!A:D,4,FALSE),0)</f>
        <v>0</v>
      </c>
      <c r="L1845" s="9">
        <f>IFERROR(VLOOKUP(Tabla1[[#This Row],[FECHA]],'SIMIT SIN RES'!A:D,3,FALSE),0)</f>
        <v>0</v>
      </c>
      <c r="M1845" s="5">
        <f>IFERROR(VLOOKUP(Tabla1[[#This Row],[FECHA]],'RECAUDOS DE COMPARENDOS'!A:D,4,FALSE),0)</f>
        <v>2</v>
      </c>
      <c r="N1845" s="9">
        <f>IFERROR(VLOOKUP(Tabla1[[#This Row],[FECHA]],'RECAUDOS DE COMPARENDOS'!A:D,3,FALSE),0)</f>
        <v>433700</v>
      </c>
      <c r="O1845" s="5">
        <f>IFERROR(VLOOKUP(Tabla1[[#This Row],[FECHA]],'RECAUDOS DE RESOLUCIONES'!A:D,4,FALSE),0)</f>
        <v>0</v>
      </c>
      <c r="P1845" s="9">
        <f>IFERROR(VLOOKUP(Tabla1[[#This Row],[FECHA]],'RECAUDOS DE RESOLUCIONES'!A:D,3,FALSE),0)</f>
        <v>0</v>
      </c>
      <c r="Q184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1845" s="9">
        <f>Tabla1[V. COMPARENDOS]-(Tabla1[V. EXONERACIONES]+Tabla1[[#This Row],[V. SIMIT CON RESOLUCION]]+Tabla1[[#This Row],[V. SIMIT SIN RESOLUCION]]+Tabla1[[#This Row],[V. RECAUDOS COMPARENDOS]]+Tabla1[[#This Row],[V. RECAUDOS RESOLUCIONES]])</f>
        <v>650550</v>
      </c>
      <c r="S1845" s="11">
        <f>IFERROR(VLOOKUP(Tabla1[[#This Row],[FECHA]],'RECAUDOS LOCALES'!A:D,4,FALSE),0)</f>
        <v>0</v>
      </c>
      <c r="T1845" s="9">
        <f>IFERROR(VLOOKUP(Tabla1[[#This Row],[FECHA]],'RECAUDOS LOCALES'!A:D,3,FALSE),0)</f>
        <v>0</v>
      </c>
      <c r="U1845" s="11">
        <f>IFERROR(VLOOKUP(Tabla1[[#This Row],[FECHA]],'RECAUDOS EXTERNOS'!A:D,4,FALSE),0)</f>
        <v>0</v>
      </c>
      <c r="V1845" s="9">
        <f>IFERROR(VLOOKUP(Tabla1[[#This Row],[FECHA]],'RECAUDOS EXTERNOS'!A:D,3,FALSE),0)</f>
        <v>0</v>
      </c>
    </row>
    <row r="1846" spans="1:22" x14ac:dyDescent="0.25">
      <c r="A1846" s="1">
        <v>39405</v>
      </c>
      <c r="B1846" s="3" t="s">
        <v>1</v>
      </c>
      <c r="C1846" s="2">
        <v>39387</v>
      </c>
      <c r="D1846" s="5">
        <f>YEAR(Tabla1[[#This Row],[FECHA]])</f>
        <v>2007</v>
      </c>
      <c r="E1846" s="5">
        <f>IFERROR(VLOOKUP(Tabla1[[#This Row],[FECHA]],'COMPARENDOS TOTALES'!A:D,4,FALSE),0)</f>
        <v>0</v>
      </c>
      <c r="F1846" s="9">
        <f>IFERROR(VLOOKUP(Tabla1[[#This Row],[FECHA]],'COMPARENDOS TOTALES'!A:D,3,FALSE),0)</f>
        <v>0</v>
      </c>
      <c r="G1846" s="5">
        <f>IFERROR(VLOOKUP(Tabla1[[#This Row],[FECHA]],EXONERACIONES!A:D,4,FALSE),0)</f>
        <v>0</v>
      </c>
      <c r="H1846" s="9">
        <f>IFERROR(VLOOKUP(Tabla1[[#This Row],[FECHA]],EXONERACIONES!A:D,3,FALSE),0)</f>
        <v>0</v>
      </c>
      <c r="I1846" s="5">
        <f>IFERROR(VLOOKUP(Tabla1[[#This Row],[FECHA]],'SIMIT CON RES'!A:D,4,FALSE),0)</f>
        <v>0</v>
      </c>
      <c r="J1846" s="9">
        <f>IFERROR(VLOOKUP(Tabla1[[#This Row],[FECHA]],'SIMIT CON RES'!A:D,3,FALSE),0)</f>
        <v>0</v>
      </c>
      <c r="K1846">
        <f>IFERROR(VLOOKUP(Tabla1[[#This Row],[FECHA]],'SIMIT SIN RES'!A:D,4,FALSE),0)</f>
        <v>0</v>
      </c>
      <c r="L1846" s="9">
        <f>IFERROR(VLOOKUP(Tabla1[[#This Row],[FECHA]],'SIMIT SIN RES'!A:D,3,FALSE),0)</f>
        <v>0</v>
      </c>
      <c r="M1846" s="5">
        <f>IFERROR(VLOOKUP(Tabla1[[#This Row],[FECHA]],'RECAUDOS DE COMPARENDOS'!A:D,4,FALSE),0)</f>
        <v>0</v>
      </c>
      <c r="N1846" s="9">
        <f>IFERROR(VLOOKUP(Tabla1[[#This Row],[FECHA]],'RECAUDOS DE COMPARENDOS'!A:D,3,FALSE),0)</f>
        <v>0</v>
      </c>
      <c r="O1846" s="5">
        <f>IFERROR(VLOOKUP(Tabla1[[#This Row],[FECHA]],'RECAUDOS DE RESOLUCIONES'!A:D,4,FALSE),0)</f>
        <v>0</v>
      </c>
      <c r="P1846" s="9">
        <f>IFERROR(VLOOKUP(Tabla1[[#This Row],[FECHA]],'RECAUDOS DE RESOLUCIONES'!A:D,3,FALSE),0)</f>
        <v>0</v>
      </c>
      <c r="Q184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84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846" s="11">
        <f>IFERROR(VLOOKUP(Tabla1[[#This Row],[FECHA]],'RECAUDOS LOCALES'!A:D,4,FALSE),0)</f>
        <v>0</v>
      </c>
      <c r="T1846" s="9">
        <f>IFERROR(VLOOKUP(Tabla1[[#This Row],[FECHA]],'RECAUDOS LOCALES'!A:D,3,FALSE),0)</f>
        <v>0</v>
      </c>
      <c r="U1846" s="11">
        <f>IFERROR(VLOOKUP(Tabla1[[#This Row],[FECHA]],'RECAUDOS EXTERNOS'!A:D,4,FALSE),0)</f>
        <v>3</v>
      </c>
      <c r="V1846" s="9">
        <f>IFERROR(VLOOKUP(Tabla1[[#This Row],[FECHA]],'RECAUDOS EXTERNOS'!A:D,3,FALSE),0)</f>
        <v>896850</v>
      </c>
    </row>
    <row r="1847" spans="1:22" x14ac:dyDescent="0.25">
      <c r="A1847" s="1">
        <v>39406</v>
      </c>
      <c r="B1847" s="3" t="s">
        <v>2</v>
      </c>
      <c r="C1847" s="2">
        <v>39387</v>
      </c>
      <c r="D1847" s="5">
        <f>YEAR(Tabla1[[#This Row],[FECHA]])</f>
        <v>2007</v>
      </c>
      <c r="E1847" s="5">
        <f>IFERROR(VLOOKUP(Tabla1[[#This Row],[FECHA]],'COMPARENDOS TOTALES'!A:D,4,FALSE),0)</f>
        <v>1</v>
      </c>
      <c r="F1847" s="9">
        <f>IFERROR(VLOOKUP(Tabla1[[#This Row],[FECHA]],'COMPARENDOS TOTALES'!A:D,3,FALSE),0)</f>
        <v>216850</v>
      </c>
      <c r="G1847" s="5">
        <f>IFERROR(VLOOKUP(Tabla1[[#This Row],[FECHA]],EXONERACIONES!A:D,4,FALSE),0)</f>
        <v>1</v>
      </c>
      <c r="H1847" s="9">
        <f>IFERROR(VLOOKUP(Tabla1[[#This Row],[FECHA]],EXONERACIONES!A:D,3,FALSE),0)</f>
        <v>216850</v>
      </c>
      <c r="I1847" s="5">
        <f>IFERROR(VLOOKUP(Tabla1[[#This Row],[FECHA]],'SIMIT CON RES'!A:D,4,FALSE),0)</f>
        <v>0</v>
      </c>
      <c r="J1847" s="9">
        <f>IFERROR(VLOOKUP(Tabla1[[#This Row],[FECHA]],'SIMIT CON RES'!A:D,3,FALSE),0)</f>
        <v>0</v>
      </c>
      <c r="K1847">
        <f>IFERROR(VLOOKUP(Tabla1[[#This Row],[FECHA]],'SIMIT SIN RES'!A:D,4,FALSE),0)</f>
        <v>0</v>
      </c>
      <c r="L1847" s="9">
        <f>IFERROR(VLOOKUP(Tabla1[[#This Row],[FECHA]],'SIMIT SIN RES'!A:D,3,FALSE),0)</f>
        <v>0</v>
      </c>
      <c r="M1847" s="5">
        <f>IFERROR(VLOOKUP(Tabla1[[#This Row],[FECHA]],'RECAUDOS DE COMPARENDOS'!A:D,4,FALSE),0)</f>
        <v>0</v>
      </c>
      <c r="N1847" s="9">
        <f>IFERROR(VLOOKUP(Tabla1[[#This Row],[FECHA]],'RECAUDOS DE COMPARENDOS'!A:D,3,FALSE),0)</f>
        <v>0</v>
      </c>
      <c r="O1847" s="5">
        <f>IFERROR(VLOOKUP(Tabla1[[#This Row],[FECHA]],'RECAUDOS DE RESOLUCIONES'!A:D,4,FALSE),0)</f>
        <v>0</v>
      </c>
      <c r="P1847" s="9">
        <f>IFERROR(VLOOKUP(Tabla1[[#This Row],[FECHA]],'RECAUDOS DE RESOLUCIONES'!A:D,3,FALSE),0)</f>
        <v>0</v>
      </c>
      <c r="Q184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84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847" s="11">
        <f>IFERROR(VLOOKUP(Tabla1[[#This Row],[FECHA]],'RECAUDOS LOCALES'!A:D,4,FALSE),0)</f>
        <v>2</v>
      </c>
      <c r="T1847" s="9">
        <f>IFERROR(VLOOKUP(Tabla1[[#This Row],[FECHA]],'RECAUDOS LOCALES'!A:D,3,FALSE),0)</f>
        <v>181800</v>
      </c>
      <c r="U1847" s="11">
        <f>IFERROR(VLOOKUP(Tabla1[[#This Row],[FECHA]],'RECAUDOS EXTERNOS'!A:D,4,FALSE),0)</f>
        <v>3</v>
      </c>
      <c r="V1847" s="9">
        <f>IFERROR(VLOOKUP(Tabla1[[#This Row],[FECHA]],'RECAUDOS EXTERNOS'!A:D,3,FALSE),0)</f>
        <v>641050</v>
      </c>
    </row>
    <row r="1848" spans="1:22" x14ac:dyDescent="0.25">
      <c r="A1848" s="1">
        <v>39407</v>
      </c>
      <c r="B1848" s="3" t="s">
        <v>3</v>
      </c>
      <c r="C1848" s="2">
        <v>39387</v>
      </c>
      <c r="D1848" s="5">
        <f>YEAR(Tabla1[[#This Row],[FECHA]])</f>
        <v>2007</v>
      </c>
      <c r="E1848" s="5">
        <f>IFERROR(VLOOKUP(Tabla1[[#This Row],[FECHA]],'COMPARENDOS TOTALES'!A:D,4,FALSE),0)</f>
        <v>3</v>
      </c>
      <c r="F1848" s="9">
        <f>IFERROR(VLOOKUP(Tabla1[[#This Row],[FECHA]],'COMPARENDOS TOTALES'!A:D,3,FALSE),0)</f>
        <v>1301100</v>
      </c>
      <c r="G1848" s="5">
        <f>IFERROR(VLOOKUP(Tabla1[[#This Row],[FECHA]],EXONERACIONES!A:D,4,FALSE),0)</f>
        <v>2</v>
      </c>
      <c r="H1848" s="9">
        <f>IFERROR(VLOOKUP(Tabla1[[#This Row],[FECHA]],EXONERACIONES!A:D,3,FALSE),0)</f>
        <v>867400</v>
      </c>
      <c r="I1848" s="5">
        <f>IFERROR(VLOOKUP(Tabla1[[#This Row],[FECHA]],'SIMIT CON RES'!A:D,4,FALSE),0)</f>
        <v>0</v>
      </c>
      <c r="J1848" s="9">
        <f>IFERROR(VLOOKUP(Tabla1[[#This Row],[FECHA]],'SIMIT CON RES'!A:D,3,FALSE),0)</f>
        <v>0</v>
      </c>
      <c r="K1848">
        <f>IFERROR(VLOOKUP(Tabla1[[#This Row],[FECHA]],'SIMIT SIN RES'!A:D,4,FALSE),0)</f>
        <v>0</v>
      </c>
      <c r="L1848" s="9">
        <f>IFERROR(VLOOKUP(Tabla1[[#This Row],[FECHA]],'SIMIT SIN RES'!A:D,3,FALSE),0)</f>
        <v>0</v>
      </c>
      <c r="M1848" s="5">
        <f>IFERROR(VLOOKUP(Tabla1[[#This Row],[FECHA]],'RECAUDOS DE COMPARENDOS'!A:D,4,FALSE),0)</f>
        <v>1</v>
      </c>
      <c r="N1848" s="9">
        <f>IFERROR(VLOOKUP(Tabla1[[#This Row],[FECHA]],'RECAUDOS DE COMPARENDOS'!A:D,3,FALSE),0)</f>
        <v>433700</v>
      </c>
      <c r="O1848" s="5">
        <f>IFERROR(VLOOKUP(Tabla1[[#This Row],[FECHA]],'RECAUDOS DE RESOLUCIONES'!A:D,4,FALSE),0)</f>
        <v>0</v>
      </c>
      <c r="P1848" s="9">
        <f>IFERROR(VLOOKUP(Tabla1[[#This Row],[FECHA]],'RECAUDOS DE RESOLUCIONES'!A:D,3,FALSE),0)</f>
        <v>0</v>
      </c>
      <c r="Q184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84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848" s="11">
        <f>IFERROR(VLOOKUP(Tabla1[[#This Row],[FECHA]],'RECAUDOS LOCALES'!A:D,4,FALSE),0)</f>
        <v>1</v>
      </c>
      <c r="T1848" s="9">
        <f>IFERROR(VLOOKUP(Tabla1[[#This Row],[FECHA]],'RECAUDOS LOCALES'!A:D,3,FALSE),0)</f>
        <v>70900</v>
      </c>
      <c r="U1848" s="11">
        <f>IFERROR(VLOOKUP(Tabla1[[#This Row],[FECHA]],'RECAUDOS EXTERNOS'!A:D,4,FALSE),0)</f>
        <v>7</v>
      </c>
      <c r="V1848" s="9">
        <f>IFERROR(VLOOKUP(Tabla1[[#This Row],[FECHA]],'RECAUDOS EXTERNOS'!A:D,3,FALSE),0)</f>
        <v>1463955</v>
      </c>
    </row>
    <row r="1849" spans="1:22" x14ac:dyDescent="0.25">
      <c r="A1849" s="1">
        <v>39408</v>
      </c>
      <c r="B1849" s="3" t="s">
        <v>6</v>
      </c>
      <c r="C1849" s="2">
        <v>39387</v>
      </c>
      <c r="D1849" s="5">
        <f>YEAR(Tabla1[[#This Row],[FECHA]])</f>
        <v>2007</v>
      </c>
      <c r="E1849" s="5">
        <f>IFERROR(VLOOKUP(Tabla1[[#This Row],[FECHA]],'COMPARENDOS TOTALES'!A:D,4,FALSE),0)</f>
        <v>4</v>
      </c>
      <c r="F1849" s="9">
        <f>IFERROR(VLOOKUP(Tabla1[[#This Row],[FECHA]],'COMPARENDOS TOTALES'!A:D,3,FALSE),0)</f>
        <v>665006</v>
      </c>
      <c r="G1849" s="5">
        <f>IFERROR(VLOOKUP(Tabla1[[#This Row],[FECHA]],EXONERACIONES!A:D,4,FALSE),0)</f>
        <v>1</v>
      </c>
      <c r="H1849" s="9">
        <f>IFERROR(VLOOKUP(Tabla1[[#This Row],[FECHA]],EXONERACIONES!A:D,3,FALSE),0)</f>
        <v>115653</v>
      </c>
      <c r="I1849" s="5">
        <f>IFERROR(VLOOKUP(Tabla1[[#This Row],[FECHA]],'SIMIT CON RES'!A:D,4,FALSE),0)</f>
        <v>1</v>
      </c>
      <c r="J1849" s="9">
        <f>IFERROR(VLOOKUP(Tabla1[[#This Row],[FECHA]],'SIMIT CON RES'!A:D,3,FALSE),0)</f>
        <v>216850</v>
      </c>
      <c r="K1849">
        <f>IFERROR(VLOOKUP(Tabla1[[#This Row],[FECHA]],'SIMIT SIN RES'!A:D,4,FALSE),0)</f>
        <v>0</v>
      </c>
      <c r="L1849" s="9">
        <f>IFERROR(VLOOKUP(Tabla1[[#This Row],[FECHA]],'SIMIT SIN RES'!A:D,3,FALSE),0)</f>
        <v>0</v>
      </c>
      <c r="M1849" s="5">
        <f>IFERROR(VLOOKUP(Tabla1[[#This Row],[FECHA]],'RECAUDOS DE COMPARENDOS'!A:D,4,FALSE),0)</f>
        <v>0</v>
      </c>
      <c r="N1849" s="9">
        <f>IFERROR(VLOOKUP(Tabla1[[#This Row],[FECHA]],'RECAUDOS DE COMPARENDOS'!A:D,3,FALSE),0)</f>
        <v>0</v>
      </c>
      <c r="O1849" s="5">
        <f>IFERROR(VLOOKUP(Tabla1[[#This Row],[FECHA]],'RECAUDOS DE RESOLUCIONES'!A:D,4,FALSE),0)</f>
        <v>0</v>
      </c>
      <c r="P1849" s="9">
        <f>IFERROR(VLOOKUP(Tabla1[[#This Row],[FECHA]],'RECAUDOS DE RESOLUCIONES'!A:D,3,FALSE),0)</f>
        <v>0</v>
      </c>
      <c r="Q184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1849" s="9">
        <f>Tabla1[V. COMPARENDOS]-(Tabla1[V. EXONERACIONES]+Tabla1[[#This Row],[V. SIMIT CON RESOLUCION]]+Tabla1[[#This Row],[V. SIMIT SIN RESOLUCION]]+Tabla1[[#This Row],[V. RECAUDOS COMPARENDOS]]+Tabla1[[#This Row],[V. RECAUDOS RESOLUCIONES]])</f>
        <v>332503</v>
      </c>
      <c r="S1849" s="11">
        <f>IFERROR(VLOOKUP(Tabla1[[#This Row],[FECHA]],'RECAUDOS LOCALES'!A:D,4,FALSE),0)</f>
        <v>3</v>
      </c>
      <c r="T1849" s="9">
        <f>IFERROR(VLOOKUP(Tabla1[[#This Row],[FECHA]],'RECAUDOS LOCALES'!A:D,3,FALSE),0)</f>
        <v>321910</v>
      </c>
      <c r="U1849" s="11">
        <f>IFERROR(VLOOKUP(Tabla1[[#This Row],[FECHA]],'RECAUDOS EXTERNOS'!A:D,4,FALSE),0)</f>
        <v>3</v>
      </c>
      <c r="V1849" s="9">
        <f>IFERROR(VLOOKUP(Tabla1[[#This Row],[FECHA]],'RECAUDOS EXTERNOS'!A:D,3,FALSE),0)</f>
        <v>538786</v>
      </c>
    </row>
    <row r="1850" spans="1:22" x14ac:dyDescent="0.25">
      <c r="A1850" s="1">
        <v>39409</v>
      </c>
      <c r="B1850" s="3" t="s">
        <v>0</v>
      </c>
      <c r="C1850" s="2">
        <v>39387</v>
      </c>
      <c r="D1850" s="5">
        <f>YEAR(Tabla1[[#This Row],[FECHA]])</f>
        <v>2007</v>
      </c>
      <c r="E1850" s="5">
        <f>IFERROR(VLOOKUP(Tabla1[[#This Row],[FECHA]],'COMPARENDOS TOTALES'!A:D,4,FALSE),0)</f>
        <v>3</v>
      </c>
      <c r="F1850" s="9">
        <f>IFERROR(VLOOKUP(Tabla1[[#This Row],[FECHA]],'COMPARENDOS TOTALES'!A:D,3,FALSE),0)</f>
        <v>448156</v>
      </c>
      <c r="G1850" s="5">
        <f>IFERROR(VLOOKUP(Tabla1[[#This Row],[FECHA]],EXONERACIONES!A:D,4,FALSE),0)</f>
        <v>1</v>
      </c>
      <c r="H1850" s="9">
        <f>IFERROR(VLOOKUP(Tabla1[[#This Row],[FECHA]],EXONERACIONES!A:D,3,FALSE),0)</f>
        <v>216850</v>
      </c>
      <c r="I1850" s="5">
        <f>IFERROR(VLOOKUP(Tabla1[[#This Row],[FECHA]],'SIMIT CON RES'!A:D,4,FALSE),0)</f>
        <v>0</v>
      </c>
      <c r="J1850" s="9">
        <f>IFERROR(VLOOKUP(Tabla1[[#This Row],[FECHA]],'SIMIT CON RES'!A:D,3,FALSE),0)</f>
        <v>0</v>
      </c>
      <c r="K1850">
        <f>IFERROR(VLOOKUP(Tabla1[[#This Row],[FECHA]],'SIMIT SIN RES'!A:D,4,FALSE),0)</f>
        <v>0</v>
      </c>
      <c r="L1850" s="9">
        <f>IFERROR(VLOOKUP(Tabla1[[#This Row],[FECHA]],'SIMIT SIN RES'!A:D,3,FALSE),0)</f>
        <v>0</v>
      </c>
      <c r="M1850" s="5">
        <f>IFERROR(VLOOKUP(Tabla1[[#This Row],[FECHA]],'RECAUDOS DE COMPARENDOS'!A:D,4,FALSE),0)</f>
        <v>0</v>
      </c>
      <c r="N1850" s="9">
        <f>IFERROR(VLOOKUP(Tabla1[[#This Row],[FECHA]],'RECAUDOS DE COMPARENDOS'!A:D,3,FALSE),0)</f>
        <v>0</v>
      </c>
      <c r="O1850" s="5">
        <f>IFERROR(VLOOKUP(Tabla1[[#This Row],[FECHA]],'RECAUDOS DE RESOLUCIONES'!A:D,4,FALSE),0)</f>
        <v>0</v>
      </c>
      <c r="P1850" s="9">
        <f>IFERROR(VLOOKUP(Tabla1[[#This Row],[FECHA]],'RECAUDOS DE RESOLUCIONES'!A:D,3,FALSE),0)</f>
        <v>0</v>
      </c>
      <c r="Q185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1850" s="9">
        <f>Tabla1[V. COMPARENDOS]-(Tabla1[V. EXONERACIONES]+Tabla1[[#This Row],[V. SIMIT CON RESOLUCION]]+Tabla1[[#This Row],[V. SIMIT SIN RESOLUCION]]+Tabla1[[#This Row],[V. RECAUDOS COMPARENDOS]]+Tabla1[[#This Row],[V. RECAUDOS RESOLUCIONES]])</f>
        <v>231306</v>
      </c>
      <c r="S1850" s="11">
        <f>IFERROR(VLOOKUP(Tabla1[[#This Row],[FECHA]],'RECAUDOS LOCALES'!A:D,4,FALSE),0)</f>
        <v>4</v>
      </c>
      <c r="T1850" s="9">
        <f>IFERROR(VLOOKUP(Tabla1[[#This Row],[FECHA]],'RECAUDOS LOCALES'!A:D,3,FALSE),0)</f>
        <v>491900</v>
      </c>
      <c r="U1850" s="11">
        <f>IFERROR(VLOOKUP(Tabla1[[#This Row],[FECHA]],'RECAUDOS EXTERNOS'!A:D,4,FALSE),0)</f>
        <v>0</v>
      </c>
      <c r="V1850" s="9">
        <f>IFERROR(VLOOKUP(Tabla1[[#This Row],[FECHA]],'RECAUDOS EXTERNOS'!A:D,3,FALSE),0)</f>
        <v>0</v>
      </c>
    </row>
    <row r="1851" spans="1:22" x14ac:dyDescent="0.25">
      <c r="A1851" s="1">
        <v>39410</v>
      </c>
      <c r="B1851" s="3" t="s">
        <v>5</v>
      </c>
      <c r="C1851" s="2">
        <v>39387</v>
      </c>
      <c r="D1851" s="5">
        <f>YEAR(Tabla1[[#This Row],[FECHA]])</f>
        <v>2007</v>
      </c>
      <c r="E1851" s="5">
        <f>IFERROR(VLOOKUP(Tabla1[[#This Row],[FECHA]],'COMPARENDOS TOTALES'!A:D,4,FALSE),0)</f>
        <v>6</v>
      </c>
      <c r="F1851" s="9">
        <f>IFERROR(VLOOKUP(Tabla1[[#This Row],[FECHA]],'COMPARENDOS TOTALES'!A:D,3,FALSE),0)</f>
        <v>1734800</v>
      </c>
      <c r="G1851" s="5">
        <f>IFERROR(VLOOKUP(Tabla1[[#This Row],[FECHA]],EXONERACIONES!A:D,4,FALSE),0)</f>
        <v>0</v>
      </c>
      <c r="H1851" s="9">
        <f>IFERROR(VLOOKUP(Tabla1[[#This Row],[FECHA]],EXONERACIONES!A:D,3,FALSE),0)</f>
        <v>0</v>
      </c>
      <c r="I1851" s="5">
        <f>IFERROR(VLOOKUP(Tabla1[[#This Row],[FECHA]],'SIMIT CON RES'!A:D,4,FALSE),0)</f>
        <v>1</v>
      </c>
      <c r="J1851" s="9">
        <f>IFERROR(VLOOKUP(Tabla1[[#This Row],[FECHA]],'SIMIT CON RES'!A:D,3,FALSE),0)</f>
        <v>216850</v>
      </c>
      <c r="K1851">
        <f>IFERROR(VLOOKUP(Tabla1[[#This Row],[FECHA]],'SIMIT SIN RES'!A:D,4,FALSE),0)</f>
        <v>0</v>
      </c>
      <c r="L1851" s="9">
        <f>IFERROR(VLOOKUP(Tabla1[[#This Row],[FECHA]],'SIMIT SIN RES'!A:D,3,FALSE),0)</f>
        <v>0</v>
      </c>
      <c r="M1851" s="5">
        <f>IFERROR(VLOOKUP(Tabla1[[#This Row],[FECHA]],'RECAUDOS DE COMPARENDOS'!A:D,4,FALSE),0)</f>
        <v>2</v>
      </c>
      <c r="N1851" s="9">
        <f>IFERROR(VLOOKUP(Tabla1[[#This Row],[FECHA]],'RECAUDOS DE COMPARENDOS'!A:D,3,FALSE),0)</f>
        <v>650550</v>
      </c>
      <c r="O1851" s="5">
        <f>IFERROR(VLOOKUP(Tabla1[[#This Row],[FECHA]],'RECAUDOS DE RESOLUCIONES'!A:D,4,FALSE),0)</f>
        <v>0</v>
      </c>
      <c r="P1851" s="9">
        <f>IFERROR(VLOOKUP(Tabla1[[#This Row],[FECHA]],'RECAUDOS DE RESOLUCIONES'!A:D,3,FALSE),0)</f>
        <v>0</v>
      </c>
      <c r="Q185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1851" s="9">
        <f>Tabla1[V. COMPARENDOS]-(Tabla1[V. EXONERACIONES]+Tabla1[[#This Row],[V. SIMIT CON RESOLUCION]]+Tabla1[[#This Row],[V. SIMIT SIN RESOLUCION]]+Tabla1[[#This Row],[V. RECAUDOS COMPARENDOS]]+Tabla1[[#This Row],[V. RECAUDOS RESOLUCIONES]])</f>
        <v>867400</v>
      </c>
      <c r="S1851" s="11">
        <f>IFERROR(VLOOKUP(Tabla1[[#This Row],[FECHA]],'RECAUDOS LOCALES'!A:D,4,FALSE),0)</f>
        <v>0</v>
      </c>
      <c r="T1851" s="9">
        <f>IFERROR(VLOOKUP(Tabla1[[#This Row],[FECHA]],'RECAUDOS LOCALES'!A:D,3,FALSE),0)</f>
        <v>0</v>
      </c>
      <c r="U1851" s="11">
        <f>IFERROR(VLOOKUP(Tabla1[[#This Row],[FECHA]],'RECAUDOS EXTERNOS'!A:D,4,FALSE),0)</f>
        <v>0</v>
      </c>
      <c r="V1851" s="9">
        <f>IFERROR(VLOOKUP(Tabla1[[#This Row],[FECHA]],'RECAUDOS EXTERNOS'!A:D,3,FALSE),0)</f>
        <v>0</v>
      </c>
    </row>
    <row r="1852" spans="1:22" x14ac:dyDescent="0.25">
      <c r="A1852" s="1">
        <v>39411</v>
      </c>
      <c r="B1852" s="3" t="s">
        <v>4</v>
      </c>
      <c r="C1852" s="2">
        <v>39387</v>
      </c>
      <c r="D1852" s="5">
        <f>YEAR(Tabla1[[#This Row],[FECHA]])</f>
        <v>2007</v>
      </c>
      <c r="E1852" s="5">
        <f>IFERROR(VLOOKUP(Tabla1[[#This Row],[FECHA]],'COMPARENDOS TOTALES'!A:D,4,FALSE),0)</f>
        <v>4</v>
      </c>
      <c r="F1852" s="9">
        <f>IFERROR(VLOOKUP(Tabla1[[#This Row],[FECHA]],'COMPARENDOS TOTALES'!A:D,3,FALSE),0)</f>
        <v>766203</v>
      </c>
      <c r="G1852" s="5">
        <f>IFERROR(VLOOKUP(Tabla1[[#This Row],[FECHA]],EXONERACIONES!A:D,4,FALSE),0)</f>
        <v>0</v>
      </c>
      <c r="H1852" s="9">
        <f>IFERROR(VLOOKUP(Tabla1[[#This Row],[FECHA]],EXONERACIONES!A:D,3,FALSE),0)</f>
        <v>0</v>
      </c>
      <c r="I1852" s="5">
        <f>IFERROR(VLOOKUP(Tabla1[[#This Row],[FECHA]],'SIMIT CON RES'!A:D,4,FALSE),0)</f>
        <v>0</v>
      </c>
      <c r="J1852" s="9">
        <f>IFERROR(VLOOKUP(Tabla1[[#This Row],[FECHA]],'SIMIT CON RES'!A:D,3,FALSE),0)</f>
        <v>0</v>
      </c>
      <c r="K1852">
        <f>IFERROR(VLOOKUP(Tabla1[[#This Row],[FECHA]],'SIMIT SIN RES'!A:D,4,FALSE),0)</f>
        <v>0</v>
      </c>
      <c r="L1852" s="9">
        <f>IFERROR(VLOOKUP(Tabla1[[#This Row],[FECHA]],'SIMIT SIN RES'!A:D,3,FALSE),0)</f>
        <v>0</v>
      </c>
      <c r="M1852" s="5">
        <f>IFERROR(VLOOKUP(Tabla1[[#This Row],[FECHA]],'RECAUDOS DE COMPARENDOS'!A:D,4,FALSE),0)</f>
        <v>2</v>
      </c>
      <c r="N1852" s="9">
        <f>IFERROR(VLOOKUP(Tabla1[[#This Row],[FECHA]],'RECAUDOS DE COMPARENDOS'!A:D,3,FALSE),0)</f>
        <v>433700</v>
      </c>
      <c r="O1852" s="5">
        <f>IFERROR(VLOOKUP(Tabla1[[#This Row],[FECHA]],'RECAUDOS DE RESOLUCIONES'!A:D,4,FALSE),0)</f>
        <v>0</v>
      </c>
      <c r="P1852" s="9">
        <f>IFERROR(VLOOKUP(Tabla1[[#This Row],[FECHA]],'RECAUDOS DE RESOLUCIONES'!A:D,3,FALSE),0)</f>
        <v>0</v>
      </c>
      <c r="Q185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1852" s="9">
        <f>Tabla1[V. COMPARENDOS]-(Tabla1[V. EXONERACIONES]+Tabla1[[#This Row],[V. SIMIT CON RESOLUCION]]+Tabla1[[#This Row],[V. SIMIT SIN RESOLUCION]]+Tabla1[[#This Row],[V. RECAUDOS COMPARENDOS]]+Tabla1[[#This Row],[V. RECAUDOS RESOLUCIONES]])</f>
        <v>332503</v>
      </c>
      <c r="S1852" s="11">
        <f>IFERROR(VLOOKUP(Tabla1[[#This Row],[FECHA]],'RECAUDOS LOCALES'!A:D,4,FALSE),0)</f>
        <v>0</v>
      </c>
      <c r="T1852" s="9">
        <f>IFERROR(VLOOKUP(Tabla1[[#This Row],[FECHA]],'RECAUDOS LOCALES'!A:D,3,FALSE),0)</f>
        <v>0</v>
      </c>
      <c r="U1852" s="11">
        <f>IFERROR(VLOOKUP(Tabla1[[#This Row],[FECHA]],'RECAUDOS EXTERNOS'!A:D,4,FALSE),0)</f>
        <v>0</v>
      </c>
      <c r="V1852" s="9">
        <f>IFERROR(VLOOKUP(Tabla1[[#This Row],[FECHA]],'RECAUDOS EXTERNOS'!A:D,3,FALSE),0)</f>
        <v>0</v>
      </c>
    </row>
    <row r="1853" spans="1:22" x14ac:dyDescent="0.25">
      <c r="A1853" s="1">
        <v>39412</v>
      </c>
      <c r="B1853" s="3" t="s">
        <v>1</v>
      </c>
      <c r="C1853" s="2">
        <v>39387</v>
      </c>
      <c r="D1853" s="5">
        <f>YEAR(Tabla1[[#This Row],[FECHA]])</f>
        <v>2007</v>
      </c>
      <c r="E1853" s="5">
        <f>IFERROR(VLOOKUP(Tabla1[[#This Row],[FECHA]],'COMPARENDOS TOTALES'!A:D,4,FALSE),0)</f>
        <v>5</v>
      </c>
      <c r="F1853" s="9">
        <f>IFERROR(VLOOKUP(Tabla1[[#This Row],[FECHA]],'COMPARENDOS TOTALES'!A:D,3,FALSE),0)</f>
        <v>1199903</v>
      </c>
      <c r="G1853" s="5">
        <f>IFERROR(VLOOKUP(Tabla1[[#This Row],[FECHA]],EXONERACIONES!A:D,4,FALSE),0)</f>
        <v>2</v>
      </c>
      <c r="H1853" s="9">
        <f>IFERROR(VLOOKUP(Tabla1[[#This Row],[FECHA]],EXONERACIONES!A:D,3,FALSE),0)</f>
        <v>433700</v>
      </c>
      <c r="I1853" s="5">
        <f>IFERROR(VLOOKUP(Tabla1[[#This Row],[FECHA]],'SIMIT CON RES'!A:D,4,FALSE),0)</f>
        <v>0</v>
      </c>
      <c r="J1853" s="9">
        <f>IFERROR(VLOOKUP(Tabla1[[#This Row],[FECHA]],'SIMIT CON RES'!A:D,3,FALSE),0)</f>
        <v>0</v>
      </c>
      <c r="K1853">
        <f>IFERROR(VLOOKUP(Tabla1[[#This Row],[FECHA]],'SIMIT SIN RES'!A:D,4,FALSE),0)</f>
        <v>0</v>
      </c>
      <c r="L1853" s="9">
        <f>IFERROR(VLOOKUP(Tabla1[[#This Row],[FECHA]],'SIMIT SIN RES'!A:D,3,FALSE),0)</f>
        <v>0</v>
      </c>
      <c r="M1853" s="5">
        <f>IFERROR(VLOOKUP(Tabla1[[#This Row],[FECHA]],'RECAUDOS DE COMPARENDOS'!A:D,4,FALSE),0)</f>
        <v>2</v>
      </c>
      <c r="N1853" s="9">
        <f>IFERROR(VLOOKUP(Tabla1[[#This Row],[FECHA]],'RECAUDOS DE COMPARENDOS'!A:D,3,FALSE),0)</f>
        <v>650550</v>
      </c>
      <c r="O1853" s="5">
        <f>IFERROR(VLOOKUP(Tabla1[[#This Row],[FECHA]],'RECAUDOS DE RESOLUCIONES'!A:D,4,FALSE),0)</f>
        <v>0</v>
      </c>
      <c r="P1853" s="9">
        <f>IFERROR(VLOOKUP(Tabla1[[#This Row],[FECHA]],'RECAUDOS DE RESOLUCIONES'!A:D,3,FALSE),0)</f>
        <v>0</v>
      </c>
      <c r="Q185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1853" s="9">
        <f>Tabla1[V. COMPARENDOS]-(Tabla1[V. EXONERACIONES]+Tabla1[[#This Row],[V. SIMIT CON RESOLUCION]]+Tabla1[[#This Row],[V. SIMIT SIN RESOLUCION]]+Tabla1[[#This Row],[V. RECAUDOS COMPARENDOS]]+Tabla1[[#This Row],[V. RECAUDOS RESOLUCIONES]])</f>
        <v>115653</v>
      </c>
      <c r="S1853" s="11">
        <f>IFERROR(VLOOKUP(Tabla1[[#This Row],[FECHA]],'RECAUDOS LOCALES'!A:D,4,FALSE),0)</f>
        <v>6</v>
      </c>
      <c r="T1853" s="9">
        <f>IFERROR(VLOOKUP(Tabla1[[#This Row],[FECHA]],'RECAUDOS LOCALES'!A:D,3,FALSE),0)</f>
        <v>547904</v>
      </c>
      <c r="U1853" s="11">
        <f>IFERROR(VLOOKUP(Tabla1[[#This Row],[FECHA]],'RECAUDOS EXTERNOS'!A:D,4,FALSE),0)</f>
        <v>6</v>
      </c>
      <c r="V1853" s="9">
        <f>IFERROR(VLOOKUP(Tabla1[[#This Row],[FECHA]],'RECAUDOS EXTERNOS'!A:D,3,FALSE),0)</f>
        <v>1409306</v>
      </c>
    </row>
    <row r="1854" spans="1:22" x14ac:dyDescent="0.25">
      <c r="A1854" s="1">
        <v>39413</v>
      </c>
      <c r="B1854" s="3" t="s">
        <v>2</v>
      </c>
      <c r="C1854" s="2">
        <v>39387</v>
      </c>
      <c r="D1854" s="5">
        <f>YEAR(Tabla1[[#This Row],[FECHA]])</f>
        <v>2007</v>
      </c>
      <c r="E1854" s="5">
        <f>IFERROR(VLOOKUP(Tabla1[[#This Row],[FECHA]],'COMPARENDOS TOTALES'!A:D,4,FALSE),0)</f>
        <v>6</v>
      </c>
      <c r="F1854" s="9">
        <f>IFERROR(VLOOKUP(Tabla1[[#This Row],[FECHA]],'COMPARENDOS TOTALES'!A:D,3,FALSE),0)</f>
        <v>1431209</v>
      </c>
      <c r="G1854" s="5">
        <f>IFERROR(VLOOKUP(Tabla1[[#This Row],[FECHA]],EXONERACIONES!A:D,4,FALSE),0)</f>
        <v>2</v>
      </c>
      <c r="H1854" s="9">
        <f>IFERROR(VLOOKUP(Tabla1[[#This Row],[FECHA]],EXONERACIONES!A:D,3,FALSE),0)</f>
        <v>231306</v>
      </c>
      <c r="I1854" s="5">
        <f>IFERROR(VLOOKUP(Tabla1[[#This Row],[FECHA]],'SIMIT CON RES'!A:D,4,FALSE),0)</f>
        <v>0</v>
      </c>
      <c r="J1854" s="9">
        <f>IFERROR(VLOOKUP(Tabla1[[#This Row],[FECHA]],'SIMIT CON RES'!A:D,3,FALSE),0)</f>
        <v>0</v>
      </c>
      <c r="K1854">
        <f>IFERROR(VLOOKUP(Tabla1[[#This Row],[FECHA]],'SIMIT SIN RES'!A:D,4,FALSE),0)</f>
        <v>0</v>
      </c>
      <c r="L1854" s="9">
        <f>IFERROR(VLOOKUP(Tabla1[[#This Row],[FECHA]],'SIMIT SIN RES'!A:D,3,FALSE),0)</f>
        <v>0</v>
      </c>
      <c r="M1854" s="5">
        <f>IFERROR(VLOOKUP(Tabla1[[#This Row],[FECHA]],'RECAUDOS DE COMPARENDOS'!A:D,4,FALSE),0)</f>
        <v>0</v>
      </c>
      <c r="N1854" s="9">
        <f>IFERROR(VLOOKUP(Tabla1[[#This Row],[FECHA]],'RECAUDOS DE COMPARENDOS'!A:D,3,FALSE),0)</f>
        <v>0</v>
      </c>
      <c r="O1854" s="5">
        <f>IFERROR(VLOOKUP(Tabla1[[#This Row],[FECHA]],'RECAUDOS DE RESOLUCIONES'!A:D,4,FALSE),0)</f>
        <v>0</v>
      </c>
      <c r="P1854" s="9">
        <f>IFERROR(VLOOKUP(Tabla1[[#This Row],[FECHA]],'RECAUDOS DE RESOLUCIONES'!A:D,3,FALSE),0)</f>
        <v>0</v>
      </c>
      <c r="Q185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1854" s="9">
        <f>Tabla1[V. COMPARENDOS]-(Tabla1[V. EXONERACIONES]+Tabla1[[#This Row],[V. SIMIT CON RESOLUCION]]+Tabla1[[#This Row],[V. SIMIT SIN RESOLUCION]]+Tabla1[[#This Row],[V. RECAUDOS COMPARENDOS]]+Tabla1[[#This Row],[V. RECAUDOS RESOLUCIONES]])</f>
        <v>1199903</v>
      </c>
      <c r="S1854" s="11">
        <f>IFERROR(VLOOKUP(Tabla1[[#This Row],[FECHA]],'RECAUDOS LOCALES'!A:D,4,FALSE),0)</f>
        <v>10</v>
      </c>
      <c r="T1854" s="9">
        <f>IFERROR(VLOOKUP(Tabla1[[#This Row],[FECHA]],'RECAUDOS LOCALES'!A:D,3,FALSE),0)</f>
        <v>961008</v>
      </c>
      <c r="U1854" s="11">
        <f>IFERROR(VLOOKUP(Tabla1[[#This Row],[FECHA]],'RECAUDOS EXTERNOS'!A:D,4,FALSE),0)</f>
        <v>1</v>
      </c>
      <c r="V1854" s="9">
        <f>IFERROR(VLOOKUP(Tabla1[[#This Row],[FECHA]],'RECAUDOS EXTERNOS'!A:D,3,FALSE),0)</f>
        <v>204735</v>
      </c>
    </row>
    <row r="1855" spans="1:22" x14ac:dyDescent="0.25">
      <c r="A1855" s="1">
        <v>39414</v>
      </c>
      <c r="B1855" s="3" t="s">
        <v>3</v>
      </c>
      <c r="C1855" s="2">
        <v>39387</v>
      </c>
      <c r="D1855" s="5">
        <f>YEAR(Tabla1[[#This Row],[FECHA]])</f>
        <v>2007</v>
      </c>
      <c r="E1855" s="5">
        <f>IFERROR(VLOOKUP(Tabla1[[#This Row],[FECHA]],'COMPARENDOS TOTALES'!A:D,4,FALSE),0)</f>
        <v>1</v>
      </c>
      <c r="F1855" s="9">
        <f>IFERROR(VLOOKUP(Tabla1[[#This Row],[FECHA]],'COMPARENDOS TOTALES'!A:D,3,FALSE),0)</f>
        <v>216850</v>
      </c>
      <c r="G1855" s="5">
        <f>IFERROR(VLOOKUP(Tabla1[[#This Row],[FECHA]],EXONERACIONES!A:D,4,FALSE),0)</f>
        <v>1</v>
      </c>
      <c r="H1855" s="9">
        <f>IFERROR(VLOOKUP(Tabla1[[#This Row],[FECHA]],EXONERACIONES!A:D,3,FALSE),0)</f>
        <v>216850</v>
      </c>
      <c r="I1855" s="5">
        <f>IFERROR(VLOOKUP(Tabla1[[#This Row],[FECHA]],'SIMIT CON RES'!A:D,4,FALSE),0)</f>
        <v>0</v>
      </c>
      <c r="J1855" s="9">
        <f>IFERROR(VLOOKUP(Tabla1[[#This Row],[FECHA]],'SIMIT CON RES'!A:D,3,FALSE),0)</f>
        <v>0</v>
      </c>
      <c r="K1855">
        <f>IFERROR(VLOOKUP(Tabla1[[#This Row],[FECHA]],'SIMIT SIN RES'!A:D,4,FALSE),0)</f>
        <v>0</v>
      </c>
      <c r="L1855" s="9">
        <f>IFERROR(VLOOKUP(Tabla1[[#This Row],[FECHA]],'SIMIT SIN RES'!A:D,3,FALSE),0)</f>
        <v>0</v>
      </c>
      <c r="M1855" s="5">
        <f>IFERROR(VLOOKUP(Tabla1[[#This Row],[FECHA]],'RECAUDOS DE COMPARENDOS'!A:D,4,FALSE),0)</f>
        <v>0</v>
      </c>
      <c r="N1855" s="9">
        <f>IFERROR(VLOOKUP(Tabla1[[#This Row],[FECHA]],'RECAUDOS DE COMPARENDOS'!A:D,3,FALSE),0)</f>
        <v>0</v>
      </c>
      <c r="O1855" s="5">
        <f>IFERROR(VLOOKUP(Tabla1[[#This Row],[FECHA]],'RECAUDOS DE RESOLUCIONES'!A:D,4,FALSE),0)</f>
        <v>0</v>
      </c>
      <c r="P1855" s="9">
        <f>IFERROR(VLOOKUP(Tabla1[[#This Row],[FECHA]],'RECAUDOS DE RESOLUCIONES'!A:D,3,FALSE),0)</f>
        <v>0</v>
      </c>
      <c r="Q185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85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855" s="11">
        <f>IFERROR(VLOOKUP(Tabla1[[#This Row],[FECHA]],'RECAUDOS LOCALES'!A:D,4,FALSE),0)</f>
        <v>3</v>
      </c>
      <c r="T1855" s="9">
        <f>IFERROR(VLOOKUP(Tabla1[[#This Row],[FECHA]],'RECAUDOS LOCALES'!A:D,3,FALSE),0)</f>
        <v>277700</v>
      </c>
      <c r="U1855" s="11">
        <f>IFERROR(VLOOKUP(Tabla1[[#This Row],[FECHA]],'RECAUDOS EXTERNOS'!A:D,4,FALSE),0)</f>
        <v>6</v>
      </c>
      <c r="V1855" s="9">
        <f>IFERROR(VLOOKUP(Tabla1[[#This Row],[FECHA]],'RECAUDOS EXTERNOS'!A:D,3,FALSE),0)</f>
        <v>1434505</v>
      </c>
    </row>
    <row r="1856" spans="1:22" x14ac:dyDescent="0.25">
      <c r="A1856" s="1">
        <v>39415</v>
      </c>
      <c r="B1856" s="3" t="s">
        <v>6</v>
      </c>
      <c r="C1856" s="2">
        <v>39387</v>
      </c>
      <c r="D1856" s="5">
        <f>YEAR(Tabla1[[#This Row],[FECHA]])</f>
        <v>2007</v>
      </c>
      <c r="E1856" s="5">
        <f>IFERROR(VLOOKUP(Tabla1[[#This Row],[FECHA]],'COMPARENDOS TOTALES'!A:D,4,FALSE),0)</f>
        <v>6</v>
      </c>
      <c r="F1856" s="9">
        <f>IFERROR(VLOOKUP(Tabla1[[#This Row],[FECHA]],'COMPARENDOS TOTALES'!A:D,3,FALSE),0)</f>
        <v>1951650</v>
      </c>
      <c r="G1856" s="5">
        <f>IFERROR(VLOOKUP(Tabla1[[#This Row],[FECHA]],EXONERACIONES!A:D,4,FALSE),0)</f>
        <v>3</v>
      </c>
      <c r="H1856" s="9">
        <f>IFERROR(VLOOKUP(Tabla1[[#This Row],[FECHA]],EXONERACIONES!A:D,3,FALSE),0)</f>
        <v>1084250</v>
      </c>
      <c r="I1856" s="5">
        <f>IFERROR(VLOOKUP(Tabla1[[#This Row],[FECHA]],'SIMIT CON RES'!A:D,4,FALSE),0)</f>
        <v>0</v>
      </c>
      <c r="J1856" s="9">
        <f>IFERROR(VLOOKUP(Tabla1[[#This Row],[FECHA]],'SIMIT CON RES'!A:D,3,FALSE),0)</f>
        <v>0</v>
      </c>
      <c r="K1856">
        <f>IFERROR(VLOOKUP(Tabla1[[#This Row],[FECHA]],'SIMIT SIN RES'!A:D,4,FALSE),0)</f>
        <v>0</v>
      </c>
      <c r="L1856" s="9">
        <f>IFERROR(VLOOKUP(Tabla1[[#This Row],[FECHA]],'SIMIT SIN RES'!A:D,3,FALSE),0)</f>
        <v>0</v>
      </c>
      <c r="M1856" s="5">
        <f>IFERROR(VLOOKUP(Tabla1[[#This Row],[FECHA]],'RECAUDOS DE COMPARENDOS'!A:D,4,FALSE),0)</f>
        <v>0</v>
      </c>
      <c r="N1856" s="9">
        <f>IFERROR(VLOOKUP(Tabla1[[#This Row],[FECHA]],'RECAUDOS DE COMPARENDOS'!A:D,3,FALSE),0)</f>
        <v>0</v>
      </c>
      <c r="O1856" s="5">
        <f>IFERROR(VLOOKUP(Tabla1[[#This Row],[FECHA]],'RECAUDOS DE RESOLUCIONES'!A:D,4,FALSE),0)</f>
        <v>0</v>
      </c>
      <c r="P1856" s="9">
        <f>IFERROR(VLOOKUP(Tabla1[[#This Row],[FECHA]],'RECAUDOS DE RESOLUCIONES'!A:D,3,FALSE),0)</f>
        <v>0</v>
      </c>
      <c r="Q185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1856" s="9">
        <f>Tabla1[V. COMPARENDOS]-(Tabla1[V. EXONERACIONES]+Tabla1[[#This Row],[V. SIMIT CON RESOLUCION]]+Tabla1[[#This Row],[V. SIMIT SIN RESOLUCION]]+Tabla1[[#This Row],[V. RECAUDOS COMPARENDOS]]+Tabla1[[#This Row],[V. RECAUDOS RESOLUCIONES]])</f>
        <v>867400</v>
      </c>
      <c r="S1856" s="11">
        <f>IFERROR(VLOOKUP(Tabla1[[#This Row],[FECHA]],'RECAUDOS LOCALES'!A:D,4,FALSE),0)</f>
        <v>0</v>
      </c>
      <c r="T1856" s="9">
        <f>IFERROR(VLOOKUP(Tabla1[[#This Row],[FECHA]],'RECAUDOS LOCALES'!A:D,3,FALSE),0)</f>
        <v>0</v>
      </c>
      <c r="U1856" s="11">
        <f>IFERROR(VLOOKUP(Tabla1[[#This Row],[FECHA]],'RECAUDOS EXTERNOS'!A:D,4,FALSE),0)</f>
        <v>5</v>
      </c>
      <c r="V1856" s="9">
        <f>IFERROR(VLOOKUP(Tabla1[[#This Row],[FECHA]],'RECAUDOS EXTERNOS'!A:D,3,FALSE),0)</f>
        <v>1103927</v>
      </c>
    </row>
    <row r="1857" spans="1:22" x14ac:dyDescent="0.25">
      <c r="A1857" s="1">
        <v>39416</v>
      </c>
      <c r="B1857" s="3" t="s">
        <v>0</v>
      </c>
      <c r="C1857" s="2">
        <v>39387</v>
      </c>
      <c r="D1857" s="5">
        <f>YEAR(Tabla1[[#This Row],[FECHA]])</f>
        <v>2007</v>
      </c>
      <c r="E1857" s="5">
        <f>IFERROR(VLOOKUP(Tabla1[[#This Row],[FECHA]],'COMPARENDOS TOTALES'!A:D,4,FALSE),0)</f>
        <v>7</v>
      </c>
      <c r="F1857" s="9">
        <f>IFERROR(VLOOKUP(Tabla1[[#This Row],[FECHA]],'COMPARENDOS TOTALES'!A:D,3,FALSE),0)</f>
        <v>1850453</v>
      </c>
      <c r="G1857" s="5">
        <f>IFERROR(VLOOKUP(Tabla1[[#This Row],[FECHA]],EXONERACIONES!A:D,4,FALSE),0)</f>
        <v>5</v>
      </c>
      <c r="H1857" s="9">
        <f>IFERROR(VLOOKUP(Tabla1[[#This Row],[FECHA]],EXONERACIONES!A:D,3,FALSE),0)</f>
        <v>1301100</v>
      </c>
      <c r="I1857" s="5">
        <f>IFERROR(VLOOKUP(Tabla1[[#This Row],[FECHA]],'SIMIT CON RES'!A:D,4,FALSE),0)</f>
        <v>0</v>
      </c>
      <c r="J1857" s="9">
        <f>IFERROR(VLOOKUP(Tabla1[[#This Row],[FECHA]],'SIMIT CON RES'!A:D,3,FALSE),0)</f>
        <v>0</v>
      </c>
      <c r="K1857">
        <f>IFERROR(VLOOKUP(Tabla1[[#This Row],[FECHA]],'SIMIT SIN RES'!A:D,4,FALSE),0)</f>
        <v>0</v>
      </c>
      <c r="L1857" s="9">
        <f>IFERROR(VLOOKUP(Tabla1[[#This Row],[FECHA]],'SIMIT SIN RES'!A:D,3,FALSE),0)</f>
        <v>0</v>
      </c>
      <c r="M1857" s="5">
        <f>IFERROR(VLOOKUP(Tabla1[[#This Row],[FECHA]],'RECAUDOS DE COMPARENDOS'!A:D,4,FALSE),0)</f>
        <v>0</v>
      </c>
      <c r="N1857" s="9">
        <f>IFERROR(VLOOKUP(Tabla1[[#This Row],[FECHA]],'RECAUDOS DE COMPARENDOS'!A:D,3,FALSE),0)</f>
        <v>0</v>
      </c>
      <c r="O1857" s="5">
        <f>IFERROR(VLOOKUP(Tabla1[[#This Row],[FECHA]],'RECAUDOS DE RESOLUCIONES'!A:D,4,FALSE),0)</f>
        <v>0</v>
      </c>
      <c r="P1857" s="9">
        <f>IFERROR(VLOOKUP(Tabla1[[#This Row],[FECHA]],'RECAUDOS DE RESOLUCIONES'!A:D,3,FALSE),0)</f>
        <v>0</v>
      </c>
      <c r="Q185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1857" s="9">
        <f>Tabla1[V. COMPARENDOS]-(Tabla1[V. EXONERACIONES]+Tabla1[[#This Row],[V. SIMIT CON RESOLUCION]]+Tabla1[[#This Row],[V. SIMIT SIN RESOLUCION]]+Tabla1[[#This Row],[V. RECAUDOS COMPARENDOS]]+Tabla1[[#This Row],[V. RECAUDOS RESOLUCIONES]])</f>
        <v>549353</v>
      </c>
      <c r="S1857" s="11">
        <f>IFERROR(VLOOKUP(Tabla1[[#This Row],[FECHA]],'RECAUDOS LOCALES'!A:D,4,FALSE),0)</f>
        <v>5</v>
      </c>
      <c r="T1857" s="9">
        <f>IFERROR(VLOOKUP(Tabla1[[#This Row],[FECHA]],'RECAUDOS LOCALES'!A:D,3,FALSE),0)</f>
        <v>370485</v>
      </c>
      <c r="U1857" s="11">
        <f>IFERROR(VLOOKUP(Tabla1[[#This Row],[FECHA]],'RECAUDOS EXTERNOS'!A:D,4,FALSE),0)</f>
        <v>9</v>
      </c>
      <c r="V1857" s="9">
        <f>IFERROR(VLOOKUP(Tabla1[[#This Row],[FECHA]],'RECAUDOS EXTERNOS'!A:D,3,FALSE),0)</f>
        <v>1840375</v>
      </c>
    </row>
    <row r="1858" spans="1:22" x14ac:dyDescent="0.25">
      <c r="A1858" s="1">
        <v>39417</v>
      </c>
      <c r="B1858" s="3" t="s">
        <v>5</v>
      </c>
      <c r="C1858" s="2">
        <v>39417</v>
      </c>
      <c r="D1858" s="5">
        <f>YEAR(Tabla1[[#This Row],[FECHA]])</f>
        <v>2007</v>
      </c>
      <c r="E1858" s="5">
        <f>IFERROR(VLOOKUP(Tabla1[[#This Row],[FECHA]],'COMPARENDOS TOTALES'!A:D,4,FALSE),0)</f>
        <v>20</v>
      </c>
      <c r="F1858" s="9">
        <f>IFERROR(VLOOKUP(Tabla1[[#This Row],[FECHA]],'COMPARENDOS TOTALES'!A:D,3,FALSE),0)</f>
        <v>5652556</v>
      </c>
      <c r="G1858" s="5">
        <f>IFERROR(VLOOKUP(Tabla1[[#This Row],[FECHA]],EXONERACIONES!A:D,4,FALSE),0)</f>
        <v>13</v>
      </c>
      <c r="H1858" s="9">
        <f>IFERROR(VLOOKUP(Tabla1[[#This Row],[FECHA]],EXONERACIONES!A:D,3,FALSE),0)</f>
        <v>3585253</v>
      </c>
      <c r="I1858" s="5">
        <f>IFERROR(VLOOKUP(Tabla1[[#This Row],[FECHA]],'SIMIT CON RES'!A:D,4,FALSE),0)</f>
        <v>0</v>
      </c>
      <c r="J1858" s="9">
        <f>IFERROR(VLOOKUP(Tabla1[[#This Row],[FECHA]],'SIMIT CON RES'!A:D,3,FALSE),0)</f>
        <v>0</v>
      </c>
      <c r="K1858">
        <f>IFERROR(VLOOKUP(Tabla1[[#This Row],[FECHA]],'SIMIT SIN RES'!A:D,4,FALSE),0)</f>
        <v>0</v>
      </c>
      <c r="L1858" s="9">
        <f>IFERROR(VLOOKUP(Tabla1[[#This Row],[FECHA]],'SIMIT SIN RES'!A:D,3,FALSE),0)</f>
        <v>0</v>
      </c>
      <c r="M1858" s="5">
        <f>IFERROR(VLOOKUP(Tabla1[[#This Row],[FECHA]],'RECAUDOS DE COMPARENDOS'!A:D,4,FALSE),0)</f>
        <v>0</v>
      </c>
      <c r="N1858" s="9">
        <f>IFERROR(VLOOKUP(Tabla1[[#This Row],[FECHA]],'RECAUDOS DE COMPARENDOS'!A:D,3,FALSE),0)</f>
        <v>0</v>
      </c>
      <c r="O1858" s="5">
        <f>IFERROR(VLOOKUP(Tabla1[[#This Row],[FECHA]],'RECAUDOS DE RESOLUCIONES'!A:D,4,FALSE),0)</f>
        <v>0</v>
      </c>
      <c r="P1858" s="9">
        <f>IFERROR(VLOOKUP(Tabla1[[#This Row],[FECHA]],'RECAUDOS DE RESOLUCIONES'!A:D,3,FALSE),0)</f>
        <v>0</v>
      </c>
      <c r="Q185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7</v>
      </c>
      <c r="R1858" s="9">
        <f>Tabla1[V. COMPARENDOS]-(Tabla1[V. EXONERACIONES]+Tabla1[[#This Row],[V. SIMIT CON RESOLUCION]]+Tabla1[[#This Row],[V. SIMIT SIN RESOLUCION]]+Tabla1[[#This Row],[V. RECAUDOS COMPARENDOS]]+Tabla1[[#This Row],[V. RECAUDOS RESOLUCIONES]])</f>
        <v>2067303</v>
      </c>
      <c r="S1858" s="11">
        <f>IFERROR(VLOOKUP(Tabla1[[#This Row],[FECHA]],'RECAUDOS LOCALES'!A:D,4,FALSE),0)</f>
        <v>0</v>
      </c>
      <c r="T1858" s="9">
        <f>IFERROR(VLOOKUP(Tabla1[[#This Row],[FECHA]],'RECAUDOS LOCALES'!A:D,3,FALSE),0)</f>
        <v>0</v>
      </c>
      <c r="U1858" s="11">
        <f>IFERROR(VLOOKUP(Tabla1[[#This Row],[FECHA]],'RECAUDOS EXTERNOS'!A:D,4,FALSE),0)</f>
        <v>0</v>
      </c>
      <c r="V1858" s="9">
        <f>IFERROR(VLOOKUP(Tabla1[[#This Row],[FECHA]],'RECAUDOS EXTERNOS'!A:D,3,FALSE),0)</f>
        <v>0</v>
      </c>
    </row>
    <row r="1859" spans="1:22" x14ac:dyDescent="0.25">
      <c r="A1859" s="1">
        <v>39418</v>
      </c>
      <c r="B1859" s="3" t="s">
        <v>4</v>
      </c>
      <c r="C1859" s="2">
        <v>39417</v>
      </c>
      <c r="D1859" s="5">
        <f>YEAR(Tabla1[[#This Row],[FECHA]])</f>
        <v>2007</v>
      </c>
      <c r="E1859" s="5">
        <f>IFERROR(VLOOKUP(Tabla1[[#This Row],[FECHA]],'COMPARENDOS TOTALES'!A:D,4,FALSE),0)</f>
        <v>5</v>
      </c>
      <c r="F1859" s="9">
        <f>IFERROR(VLOOKUP(Tabla1[[#This Row],[FECHA]],'COMPARENDOS TOTALES'!A:D,3,FALSE),0)</f>
        <v>1199903</v>
      </c>
      <c r="G1859" s="5">
        <f>IFERROR(VLOOKUP(Tabla1[[#This Row],[FECHA]],EXONERACIONES!A:D,4,FALSE),0)</f>
        <v>1</v>
      </c>
      <c r="H1859" s="9">
        <f>IFERROR(VLOOKUP(Tabla1[[#This Row],[FECHA]],EXONERACIONES!A:D,3,FALSE),0)</f>
        <v>433700</v>
      </c>
      <c r="I1859" s="5">
        <f>IFERROR(VLOOKUP(Tabla1[[#This Row],[FECHA]],'SIMIT CON RES'!A:D,4,FALSE),0)</f>
        <v>0</v>
      </c>
      <c r="J1859" s="9">
        <f>IFERROR(VLOOKUP(Tabla1[[#This Row],[FECHA]],'SIMIT CON RES'!A:D,3,FALSE),0)</f>
        <v>0</v>
      </c>
      <c r="K1859">
        <f>IFERROR(VLOOKUP(Tabla1[[#This Row],[FECHA]],'SIMIT SIN RES'!A:D,4,FALSE),0)</f>
        <v>0</v>
      </c>
      <c r="L1859" s="9">
        <f>IFERROR(VLOOKUP(Tabla1[[#This Row],[FECHA]],'SIMIT SIN RES'!A:D,3,FALSE),0)</f>
        <v>0</v>
      </c>
      <c r="M1859" s="5">
        <f>IFERROR(VLOOKUP(Tabla1[[#This Row],[FECHA]],'RECAUDOS DE COMPARENDOS'!A:D,4,FALSE),0)</f>
        <v>0</v>
      </c>
      <c r="N1859" s="9">
        <f>IFERROR(VLOOKUP(Tabla1[[#This Row],[FECHA]],'RECAUDOS DE COMPARENDOS'!A:D,3,FALSE),0)</f>
        <v>0</v>
      </c>
      <c r="O1859" s="5">
        <f>IFERROR(VLOOKUP(Tabla1[[#This Row],[FECHA]],'RECAUDOS DE RESOLUCIONES'!A:D,4,FALSE),0)</f>
        <v>0</v>
      </c>
      <c r="P1859" s="9">
        <f>IFERROR(VLOOKUP(Tabla1[[#This Row],[FECHA]],'RECAUDOS DE RESOLUCIONES'!A:D,3,FALSE),0)</f>
        <v>0</v>
      </c>
      <c r="Q185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1859" s="9">
        <f>Tabla1[V. COMPARENDOS]-(Tabla1[V. EXONERACIONES]+Tabla1[[#This Row],[V. SIMIT CON RESOLUCION]]+Tabla1[[#This Row],[V. SIMIT SIN RESOLUCION]]+Tabla1[[#This Row],[V. RECAUDOS COMPARENDOS]]+Tabla1[[#This Row],[V. RECAUDOS RESOLUCIONES]])</f>
        <v>766203</v>
      </c>
      <c r="S1859" s="11">
        <f>IFERROR(VLOOKUP(Tabla1[[#This Row],[FECHA]],'RECAUDOS LOCALES'!A:D,4,FALSE),0)</f>
        <v>0</v>
      </c>
      <c r="T1859" s="9">
        <f>IFERROR(VLOOKUP(Tabla1[[#This Row],[FECHA]],'RECAUDOS LOCALES'!A:D,3,FALSE),0)</f>
        <v>0</v>
      </c>
      <c r="U1859" s="11">
        <f>IFERROR(VLOOKUP(Tabla1[[#This Row],[FECHA]],'RECAUDOS EXTERNOS'!A:D,4,FALSE),0)</f>
        <v>0</v>
      </c>
      <c r="V1859" s="9">
        <f>IFERROR(VLOOKUP(Tabla1[[#This Row],[FECHA]],'RECAUDOS EXTERNOS'!A:D,3,FALSE),0)</f>
        <v>0</v>
      </c>
    </row>
    <row r="1860" spans="1:22" x14ac:dyDescent="0.25">
      <c r="A1860" s="1">
        <v>39419</v>
      </c>
      <c r="B1860" s="3" t="s">
        <v>1</v>
      </c>
      <c r="C1860" s="2">
        <v>39417</v>
      </c>
      <c r="D1860" s="5">
        <f>YEAR(Tabla1[[#This Row],[FECHA]])</f>
        <v>2007</v>
      </c>
      <c r="E1860" s="5">
        <f>IFERROR(VLOOKUP(Tabla1[[#This Row],[FECHA]],'COMPARENDOS TOTALES'!A:D,4,FALSE),0)</f>
        <v>6</v>
      </c>
      <c r="F1860" s="9">
        <f>IFERROR(VLOOKUP(Tabla1[[#This Row],[FECHA]],'COMPARENDOS TOTALES'!A:D,3,FALSE),0)</f>
        <v>1517950</v>
      </c>
      <c r="G1860" s="5">
        <f>IFERROR(VLOOKUP(Tabla1[[#This Row],[FECHA]],EXONERACIONES!A:D,4,FALSE),0)</f>
        <v>2</v>
      </c>
      <c r="H1860" s="9">
        <f>IFERROR(VLOOKUP(Tabla1[[#This Row],[FECHA]],EXONERACIONES!A:D,3,FALSE),0)</f>
        <v>650550</v>
      </c>
      <c r="I1860" s="5">
        <f>IFERROR(VLOOKUP(Tabla1[[#This Row],[FECHA]],'SIMIT CON RES'!A:D,4,FALSE),0)</f>
        <v>0</v>
      </c>
      <c r="J1860" s="9">
        <f>IFERROR(VLOOKUP(Tabla1[[#This Row],[FECHA]],'SIMIT CON RES'!A:D,3,FALSE),0)</f>
        <v>0</v>
      </c>
      <c r="K1860">
        <f>IFERROR(VLOOKUP(Tabla1[[#This Row],[FECHA]],'SIMIT SIN RES'!A:D,4,FALSE),0)</f>
        <v>0</v>
      </c>
      <c r="L1860" s="9">
        <f>IFERROR(VLOOKUP(Tabla1[[#This Row],[FECHA]],'SIMIT SIN RES'!A:D,3,FALSE),0)</f>
        <v>0</v>
      </c>
      <c r="M1860" s="5">
        <f>IFERROR(VLOOKUP(Tabla1[[#This Row],[FECHA]],'RECAUDOS DE COMPARENDOS'!A:D,4,FALSE),0)</f>
        <v>0</v>
      </c>
      <c r="N1860" s="9">
        <f>IFERROR(VLOOKUP(Tabla1[[#This Row],[FECHA]],'RECAUDOS DE COMPARENDOS'!A:D,3,FALSE),0)</f>
        <v>0</v>
      </c>
      <c r="O1860" s="5">
        <f>IFERROR(VLOOKUP(Tabla1[[#This Row],[FECHA]],'RECAUDOS DE RESOLUCIONES'!A:D,4,FALSE),0)</f>
        <v>0</v>
      </c>
      <c r="P1860" s="9">
        <f>IFERROR(VLOOKUP(Tabla1[[#This Row],[FECHA]],'RECAUDOS DE RESOLUCIONES'!A:D,3,FALSE),0)</f>
        <v>0</v>
      </c>
      <c r="Q186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1860" s="9">
        <f>Tabla1[V. COMPARENDOS]-(Tabla1[V. EXONERACIONES]+Tabla1[[#This Row],[V. SIMIT CON RESOLUCION]]+Tabla1[[#This Row],[V. SIMIT SIN RESOLUCION]]+Tabla1[[#This Row],[V. RECAUDOS COMPARENDOS]]+Tabla1[[#This Row],[V. RECAUDOS RESOLUCIONES]])</f>
        <v>867400</v>
      </c>
      <c r="S1860" s="11">
        <f>IFERROR(VLOOKUP(Tabla1[[#This Row],[FECHA]],'RECAUDOS LOCALES'!A:D,4,FALSE),0)</f>
        <v>7</v>
      </c>
      <c r="T1860" s="9">
        <f>IFERROR(VLOOKUP(Tabla1[[#This Row],[FECHA]],'RECAUDOS LOCALES'!A:D,3,FALSE),0)</f>
        <v>570255</v>
      </c>
      <c r="U1860" s="11">
        <f>IFERROR(VLOOKUP(Tabla1[[#This Row],[FECHA]],'RECAUDOS EXTERNOS'!A:D,4,FALSE),0)</f>
        <v>9</v>
      </c>
      <c r="V1860" s="9">
        <f>IFERROR(VLOOKUP(Tabla1[[#This Row],[FECHA]],'RECAUDOS EXTERNOS'!A:D,3,FALSE),0)</f>
        <v>1934484</v>
      </c>
    </row>
    <row r="1861" spans="1:22" x14ac:dyDescent="0.25">
      <c r="A1861" s="1">
        <v>39420</v>
      </c>
      <c r="B1861" s="3" t="s">
        <v>2</v>
      </c>
      <c r="C1861" s="2">
        <v>39417</v>
      </c>
      <c r="D1861" s="5">
        <f>YEAR(Tabla1[[#This Row],[FECHA]])</f>
        <v>2007</v>
      </c>
      <c r="E1861" s="5">
        <f>IFERROR(VLOOKUP(Tabla1[[#This Row],[FECHA]],'COMPARENDOS TOTALES'!A:D,4,FALSE),0)</f>
        <v>3</v>
      </c>
      <c r="F1861" s="9">
        <f>IFERROR(VLOOKUP(Tabla1[[#This Row],[FECHA]],'COMPARENDOS TOTALES'!A:D,3,FALSE),0)</f>
        <v>867400</v>
      </c>
      <c r="G1861" s="5">
        <f>IFERROR(VLOOKUP(Tabla1[[#This Row],[FECHA]],EXONERACIONES!A:D,4,FALSE),0)</f>
        <v>2</v>
      </c>
      <c r="H1861" s="9">
        <f>IFERROR(VLOOKUP(Tabla1[[#This Row],[FECHA]],EXONERACIONES!A:D,3,FALSE),0)</f>
        <v>650550</v>
      </c>
      <c r="I1861" s="5">
        <f>IFERROR(VLOOKUP(Tabla1[[#This Row],[FECHA]],'SIMIT CON RES'!A:D,4,FALSE),0)</f>
        <v>0</v>
      </c>
      <c r="J1861" s="9">
        <f>IFERROR(VLOOKUP(Tabla1[[#This Row],[FECHA]],'SIMIT CON RES'!A:D,3,FALSE),0)</f>
        <v>0</v>
      </c>
      <c r="K1861">
        <f>IFERROR(VLOOKUP(Tabla1[[#This Row],[FECHA]],'SIMIT SIN RES'!A:D,4,FALSE),0)</f>
        <v>0</v>
      </c>
      <c r="L1861" s="9">
        <f>IFERROR(VLOOKUP(Tabla1[[#This Row],[FECHA]],'SIMIT SIN RES'!A:D,3,FALSE),0)</f>
        <v>0</v>
      </c>
      <c r="M1861" s="5">
        <f>IFERROR(VLOOKUP(Tabla1[[#This Row],[FECHA]],'RECAUDOS DE COMPARENDOS'!A:D,4,FALSE),0)</f>
        <v>0</v>
      </c>
      <c r="N1861" s="9">
        <f>IFERROR(VLOOKUP(Tabla1[[#This Row],[FECHA]],'RECAUDOS DE COMPARENDOS'!A:D,3,FALSE),0)</f>
        <v>0</v>
      </c>
      <c r="O1861" s="5">
        <f>IFERROR(VLOOKUP(Tabla1[[#This Row],[FECHA]],'RECAUDOS DE RESOLUCIONES'!A:D,4,FALSE),0)</f>
        <v>0</v>
      </c>
      <c r="P1861" s="9">
        <f>IFERROR(VLOOKUP(Tabla1[[#This Row],[FECHA]],'RECAUDOS DE RESOLUCIONES'!A:D,3,FALSE),0)</f>
        <v>0</v>
      </c>
      <c r="Q186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1861" s="9">
        <f>Tabla1[V. COMPARENDOS]-(Tabla1[V. EXONERACIONES]+Tabla1[[#This Row],[V. SIMIT CON RESOLUCION]]+Tabla1[[#This Row],[V. SIMIT SIN RESOLUCION]]+Tabla1[[#This Row],[V. RECAUDOS COMPARENDOS]]+Tabla1[[#This Row],[V. RECAUDOS RESOLUCIONES]])</f>
        <v>216850</v>
      </c>
      <c r="S1861" s="11">
        <f>IFERROR(VLOOKUP(Tabla1[[#This Row],[FECHA]],'RECAUDOS LOCALES'!A:D,4,FALSE),0)</f>
        <v>1</v>
      </c>
      <c r="T1861" s="9">
        <f>IFERROR(VLOOKUP(Tabla1[[#This Row],[FECHA]],'RECAUDOS LOCALES'!A:D,3,FALSE),0)</f>
        <v>65900</v>
      </c>
      <c r="U1861" s="11">
        <f>IFERROR(VLOOKUP(Tabla1[[#This Row],[FECHA]],'RECAUDOS EXTERNOS'!A:D,4,FALSE),0)</f>
        <v>2</v>
      </c>
      <c r="V1861" s="9">
        <f>IFERROR(VLOOKUP(Tabla1[[#This Row],[FECHA]],'RECAUDOS EXTERNOS'!A:D,3,FALSE),0)</f>
        <v>817700</v>
      </c>
    </row>
    <row r="1862" spans="1:22" x14ac:dyDescent="0.25">
      <c r="A1862" s="1">
        <v>39421</v>
      </c>
      <c r="B1862" s="3" t="s">
        <v>3</v>
      </c>
      <c r="C1862" s="2">
        <v>39417</v>
      </c>
      <c r="D1862" s="5">
        <f>YEAR(Tabla1[[#This Row],[FECHA]])</f>
        <v>2007</v>
      </c>
      <c r="E1862" s="5">
        <f>IFERROR(VLOOKUP(Tabla1[[#This Row],[FECHA]],'COMPARENDOS TOTALES'!A:D,4,FALSE),0)</f>
        <v>9</v>
      </c>
      <c r="F1862" s="9">
        <f>IFERROR(VLOOKUP(Tabla1[[#This Row],[FECHA]],'COMPARENDOS TOTALES'!A:D,3,FALSE),0)</f>
        <v>2717853</v>
      </c>
      <c r="G1862" s="5">
        <f>IFERROR(VLOOKUP(Tabla1[[#This Row],[FECHA]],EXONERACIONES!A:D,4,FALSE),0)</f>
        <v>4</v>
      </c>
      <c r="H1862" s="9">
        <f>IFERROR(VLOOKUP(Tabla1[[#This Row],[FECHA]],EXONERACIONES!A:D,3,FALSE),0)</f>
        <v>983053</v>
      </c>
      <c r="I1862" s="5">
        <f>IFERROR(VLOOKUP(Tabla1[[#This Row],[FECHA]],'SIMIT CON RES'!A:D,4,FALSE),0)</f>
        <v>0</v>
      </c>
      <c r="J1862" s="9">
        <f>IFERROR(VLOOKUP(Tabla1[[#This Row],[FECHA]],'SIMIT CON RES'!A:D,3,FALSE),0)</f>
        <v>0</v>
      </c>
      <c r="K1862">
        <f>IFERROR(VLOOKUP(Tabla1[[#This Row],[FECHA]],'SIMIT SIN RES'!A:D,4,FALSE),0)</f>
        <v>0</v>
      </c>
      <c r="L1862" s="9">
        <f>IFERROR(VLOOKUP(Tabla1[[#This Row],[FECHA]],'SIMIT SIN RES'!A:D,3,FALSE),0)</f>
        <v>0</v>
      </c>
      <c r="M1862" s="5">
        <f>IFERROR(VLOOKUP(Tabla1[[#This Row],[FECHA]],'RECAUDOS DE COMPARENDOS'!A:D,4,FALSE),0)</f>
        <v>1</v>
      </c>
      <c r="N1862" s="9">
        <f>IFERROR(VLOOKUP(Tabla1[[#This Row],[FECHA]],'RECAUDOS DE COMPARENDOS'!A:D,3,FALSE),0)</f>
        <v>433700</v>
      </c>
      <c r="O1862" s="5">
        <f>IFERROR(VLOOKUP(Tabla1[[#This Row],[FECHA]],'RECAUDOS DE RESOLUCIONES'!A:D,4,FALSE),0)</f>
        <v>0</v>
      </c>
      <c r="P1862" s="9">
        <f>IFERROR(VLOOKUP(Tabla1[[#This Row],[FECHA]],'RECAUDOS DE RESOLUCIONES'!A:D,3,FALSE),0)</f>
        <v>0</v>
      </c>
      <c r="Q186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1862" s="9">
        <f>Tabla1[V. COMPARENDOS]-(Tabla1[V. EXONERACIONES]+Tabla1[[#This Row],[V. SIMIT CON RESOLUCION]]+Tabla1[[#This Row],[V. SIMIT SIN RESOLUCION]]+Tabla1[[#This Row],[V. RECAUDOS COMPARENDOS]]+Tabla1[[#This Row],[V. RECAUDOS RESOLUCIONES]])</f>
        <v>1301100</v>
      </c>
      <c r="S1862" s="11">
        <f>IFERROR(VLOOKUP(Tabla1[[#This Row],[FECHA]],'RECAUDOS LOCALES'!A:D,4,FALSE),0)</f>
        <v>1</v>
      </c>
      <c r="T1862" s="9">
        <f>IFERROR(VLOOKUP(Tabla1[[#This Row],[FECHA]],'RECAUDOS LOCALES'!A:D,3,FALSE),0)</f>
        <v>135900</v>
      </c>
      <c r="U1862" s="11">
        <f>IFERROR(VLOOKUP(Tabla1[[#This Row],[FECHA]],'RECAUDOS EXTERNOS'!A:D,4,FALSE),0)</f>
        <v>3</v>
      </c>
      <c r="V1862" s="9">
        <f>IFERROR(VLOOKUP(Tabla1[[#This Row],[FECHA]],'RECAUDOS EXTERNOS'!A:D,3,FALSE),0)</f>
        <v>399239</v>
      </c>
    </row>
    <row r="1863" spans="1:22" x14ac:dyDescent="0.25">
      <c r="A1863" s="1">
        <v>39422</v>
      </c>
      <c r="B1863" s="3" t="s">
        <v>6</v>
      </c>
      <c r="C1863" s="2">
        <v>39417</v>
      </c>
      <c r="D1863" s="5">
        <f>YEAR(Tabla1[[#This Row],[FECHA]])</f>
        <v>2007</v>
      </c>
      <c r="E1863" s="5">
        <f>IFERROR(VLOOKUP(Tabla1[[#This Row],[FECHA]],'COMPARENDOS TOTALES'!A:D,4,FALSE),0)</f>
        <v>8</v>
      </c>
      <c r="F1863" s="9">
        <f>IFERROR(VLOOKUP(Tabla1[[#This Row],[FECHA]],'COMPARENDOS TOTALES'!A:D,3,FALSE),0)</f>
        <v>2602200</v>
      </c>
      <c r="G1863" s="5">
        <f>IFERROR(VLOOKUP(Tabla1[[#This Row],[FECHA]],EXONERACIONES!A:D,4,FALSE),0)</f>
        <v>5</v>
      </c>
      <c r="H1863" s="9">
        <f>IFERROR(VLOOKUP(Tabla1[[#This Row],[FECHA]],EXONERACIONES!A:D,3,FALSE),0)</f>
        <v>1517950</v>
      </c>
      <c r="I1863" s="5">
        <f>IFERROR(VLOOKUP(Tabla1[[#This Row],[FECHA]],'SIMIT CON RES'!A:D,4,FALSE),0)</f>
        <v>0</v>
      </c>
      <c r="J1863" s="9">
        <f>IFERROR(VLOOKUP(Tabla1[[#This Row],[FECHA]],'SIMIT CON RES'!A:D,3,FALSE),0)</f>
        <v>0</v>
      </c>
      <c r="K1863">
        <f>IFERROR(VLOOKUP(Tabla1[[#This Row],[FECHA]],'SIMIT SIN RES'!A:D,4,FALSE),0)</f>
        <v>0</v>
      </c>
      <c r="L1863" s="9">
        <f>IFERROR(VLOOKUP(Tabla1[[#This Row],[FECHA]],'SIMIT SIN RES'!A:D,3,FALSE),0)</f>
        <v>0</v>
      </c>
      <c r="M1863" s="5">
        <f>IFERROR(VLOOKUP(Tabla1[[#This Row],[FECHA]],'RECAUDOS DE COMPARENDOS'!A:D,4,FALSE),0)</f>
        <v>0</v>
      </c>
      <c r="N1863" s="9">
        <f>IFERROR(VLOOKUP(Tabla1[[#This Row],[FECHA]],'RECAUDOS DE COMPARENDOS'!A:D,3,FALSE),0)</f>
        <v>0</v>
      </c>
      <c r="O1863" s="5">
        <f>IFERROR(VLOOKUP(Tabla1[[#This Row],[FECHA]],'RECAUDOS DE RESOLUCIONES'!A:D,4,FALSE),0)</f>
        <v>0</v>
      </c>
      <c r="P1863" s="9">
        <f>IFERROR(VLOOKUP(Tabla1[[#This Row],[FECHA]],'RECAUDOS DE RESOLUCIONES'!A:D,3,FALSE),0)</f>
        <v>0</v>
      </c>
      <c r="Q186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1863" s="9">
        <f>Tabla1[V. COMPARENDOS]-(Tabla1[V. EXONERACIONES]+Tabla1[[#This Row],[V. SIMIT CON RESOLUCION]]+Tabla1[[#This Row],[V. SIMIT SIN RESOLUCION]]+Tabla1[[#This Row],[V. RECAUDOS COMPARENDOS]]+Tabla1[[#This Row],[V. RECAUDOS RESOLUCIONES]])</f>
        <v>1084250</v>
      </c>
      <c r="S1863" s="11">
        <f>IFERROR(VLOOKUP(Tabla1[[#This Row],[FECHA]],'RECAUDOS LOCALES'!A:D,4,FALSE),0)</f>
        <v>1</v>
      </c>
      <c r="T1863" s="9">
        <f>IFERROR(VLOOKUP(Tabla1[[#This Row],[FECHA]],'RECAUDOS LOCALES'!A:D,3,FALSE),0)</f>
        <v>125900</v>
      </c>
      <c r="U1863" s="11">
        <f>IFERROR(VLOOKUP(Tabla1[[#This Row],[FECHA]],'RECAUDOS EXTERNOS'!A:D,4,FALSE),0)</f>
        <v>7</v>
      </c>
      <c r="V1863" s="9">
        <f>IFERROR(VLOOKUP(Tabla1[[#This Row],[FECHA]],'RECAUDOS EXTERNOS'!A:D,3,FALSE),0)</f>
        <v>2137500</v>
      </c>
    </row>
    <row r="1864" spans="1:22" x14ac:dyDescent="0.25">
      <c r="A1864" s="1">
        <v>39423</v>
      </c>
      <c r="B1864" s="3" t="s">
        <v>0</v>
      </c>
      <c r="C1864" s="2">
        <v>39417</v>
      </c>
      <c r="D1864" s="5">
        <f>YEAR(Tabla1[[#This Row],[FECHA]])</f>
        <v>2007</v>
      </c>
      <c r="E1864" s="5">
        <f>IFERROR(VLOOKUP(Tabla1[[#This Row],[FECHA]],'COMPARENDOS TOTALES'!A:D,4,FALSE),0)</f>
        <v>12</v>
      </c>
      <c r="F1864" s="9">
        <f>IFERROR(VLOOKUP(Tabla1[[#This Row],[FECHA]],'COMPARENDOS TOTALES'!A:D,3,FALSE),0)</f>
        <v>3267206</v>
      </c>
      <c r="G1864" s="5">
        <f>IFERROR(VLOOKUP(Tabla1[[#This Row],[FECHA]],EXONERACIONES!A:D,4,FALSE),0)</f>
        <v>9</v>
      </c>
      <c r="H1864" s="9">
        <f>IFERROR(VLOOKUP(Tabla1[[#This Row],[FECHA]],EXONERACIONES!A:D,3,FALSE),0)</f>
        <v>2501003</v>
      </c>
      <c r="I1864" s="5">
        <f>IFERROR(VLOOKUP(Tabla1[[#This Row],[FECHA]],'SIMIT CON RES'!A:D,4,FALSE),0)</f>
        <v>0</v>
      </c>
      <c r="J1864" s="9">
        <f>IFERROR(VLOOKUP(Tabla1[[#This Row],[FECHA]],'SIMIT CON RES'!A:D,3,FALSE),0)</f>
        <v>0</v>
      </c>
      <c r="K1864">
        <f>IFERROR(VLOOKUP(Tabla1[[#This Row],[FECHA]],'SIMIT SIN RES'!A:D,4,FALSE),0)</f>
        <v>0</v>
      </c>
      <c r="L1864" s="9">
        <f>IFERROR(VLOOKUP(Tabla1[[#This Row],[FECHA]],'SIMIT SIN RES'!A:D,3,FALSE),0)</f>
        <v>0</v>
      </c>
      <c r="M1864" s="5">
        <f>IFERROR(VLOOKUP(Tabla1[[#This Row],[FECHA]],'RECAUDOS DE COMPARENDOS'!A:D,4,FALSE),0)</f>
        <v>1</v>
      </c>
      <c r="N1864" s="9">
        <f>IFERROR(VLOOKUP(Tabla1[[#This Row],[FECHA]],'RECAUDOS DE COMPARENDOS'!A:D,3,FALSE),0)</f>
        <v>216850</v>
      </c>
      <c r="O1864" s="5">
        <f>IFERROR(VLOOKUP(Tabla1[[#This Row],[FECHA]],'RECAUDOS DE RESOLUCIONES'!A:D,4,FALSE),0)</f>
        <v>0</v>
      </c>
      <c r="P1864" s="9">
        <f>IFERROR(VLOOKUP(Tabla1[[#This Row],[FECHA]],'RECAUDOS DE RESOLUCIONES'!A:D,3,FALSE),0)</f>
        <v>0</v>
      </c>
      <c r="Q186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1864" s="9">
        <f>Tabla1[V. COMPARENDOS]-(Tabla1[V. EXONERACIONES]+Tabla1[[#This Row],[V. SIMIT CON RESOLUCION]]+Tabla1[[#This Row],[V. SIMIT SIN RESOLUCION]]+Tabla1[[#This Row],[V. RECAUDOS COMPARENDOS]]+Tabla1[[#This Row],[V. RECAUDOS RESOLUCIONES]])</f>
        <v>549353</v>
      </c>
      <c r="S1864" s="11">
        <f>IFERROR(VLOOKUP(Tabla1[[#This Row],[FECHA]],'RECAUDOS LOCALES'!A:D,4,FALSE),0)</f>
        <v>1</v>
      </c>
      <c r="T1864" s="9">
        <f>IFERROR(VLOOKUP(Tabla1[[#This Row],[FECHA]],'RECAUDOS LOCALES'!A:D,3,FALSE),0)</f>
        <v>155900</v>
      </c>
      <c r="U1864" s="11">
        <f>IFERROR(VLOOKUP(Tabla1[[#This Row],[FECHA]],'RECAUDOS EXTERNOS'!A:D,4,FALSE),0)</f>
        <v>4</v>
      </c>
      <c r="V1864" s="9">
        <f>IFERROR(VLOOKUP(Tabla1[[#This Row],[FECHA]],'RECAUDOS EXTERNOS'!A:D,3,FALSE),0)</f>
        <v>898553</v>
      </c>
    </row>
    <row r="1865" spans="1:22" x14ac:dyDescent="0.25">
      <c r="A1865" s="1">
        <v>39424</v>
      </c>
      <c r="B1865" s="3" t="s">
        <v>5</v>
      </c>
      <c r="C1865" s="2">
        <v>39417</v>
      </c>
      <c r="D1865" s="5">
        <f>YEAR(Tabla1[[#This Row],[FECHA]])</f>
        <v>2007</v>
      </c>
      <c r="E1865" s="5">
        <f>IFERROR(VLOOKUP(Tabla1[[#This Row],[FECHA]],'COMPARENDOS TOTALES'!A:D,4,FALSE),0)</f>
        <v>7</v>
      </c>
      <c r="F1865" s="9">
        <f>IFERROR(VLOOKUP(Tabla1[[#This Row],[FECHA]],'COMPARENDOS TOTALES'!A:D,3,FALSE),0)</f>
        <v>1951650</v>
      </c>
      <c r="G1865" s="5">
        <f>IFERROR(VLOOKUP(Tabla1[[#This Row],[FECHA]],EXONERACIONES!A:D,4,FALSE),0)</f>
        <v>5</v>
      </c>
      <c r="H1865" s="9">
        <f>IFERROR(VLOOKUP(Tabla1[[#This Row],[FECHA]],EXONERACIONES!A:D,3,FALSE),0)</f>
        <v>1517950</v>
      </c>
      <c r="I1865" s="5">
        <f>IFERROR(VLOOKUP(Tabla1[[#This Row],[FECHA]],'SIMIT CON RES'!A:D,4,FALSE),0)</f>
        <v>0</v>
      </c>
      <c r="J1865" s="9">
        <f>IFERROR(VLOOKUP(Tabla1[[#This Row],[FECHA]],'SIMIT CON RES'!A:D,3,FALSE),0)</f>
        <v>0</v>
      </c>
      <c r="K1865">
        <f>IFERROR(VLOOKUP(Tabla1[[#This Row],[FECHA]],'SIMIT SIN RES'!A:D,4,FALSE),0)</f>
        <v>0</v>
      </c>
      <c r="L1865" s="9">
        <f>IFERROR(VLOOKUP(Tabla1[[#This Row],[FECHA]],'SIMIT SIN RES'!A:D,3,FALSE),0)</f>
        <v>0</v>
      </c>
      <c r="M1865" s="5">
        <f>IFERROR(VLOOKUP(Tabla1[[#This Row],[FECHA]],'RECAUDOS DE COMPARENDOS'!A:D,4,FALSE),0)</f>
        <v>0</v>
      </c>
      <c r="N1865" s="9">
        <f>IFERROR(VLOOKUP(Tabla1[[#This Row],[FECHA]],'RECAUDOS DE COMPARENDOS'!A:D,3,FALSE),0)</f>
        <v>0</v>
      </c>
      <c r="O1865" s="5">
        <f>IFERROR(VLOOKUP(Tabla1[[#This Row],[FECHA]],'RECAUDOS DE RESOLUCIONES'!A:D,4,FALSE),0)</f>
        <v>0</v>
      </c>
      <c r="P1865" s="9">
        <f>IFERROR(VLOOKUP(Tabla1[[#This Row],[FECHA]],'RECAUDOS DE RESOLUCIONES'!A:D,3,FALSE),0)</f>
        <v>0</v>
      </c>
      <c r="Q186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1865" s="9">
        <f>Tabla1[V. COMPARENDOS]-(Tabla1[V. EXONERACIONES]+Tabla1[[#This Row],[V. SIMIT CON RESOLUCION]]+Tabla1[[#This Row],[V. SIMIT SIN RESOLUCION]]+Tabla1[[#This Row],[V. RECAUDOS COMPARENDOS]]+Tabla1[[#This Row],[V. RECAUDOS RESOLUCIONES]])</f>
        <v>433700</v>
      </c>
      <c r="S1865" s="11">
        <f>IFERROR(VLOOKUP(Tabla1[[#This Row],[FECHA]],'RECAUDOS LOCALES'!A:D,4,FALSE),0)</f>
        <v>0</v>
      </c>
      <c r="T1865" s="9">
        <f>IFERROR(VLOOKUP(Tabla1[[#This Row],[FECHA]],'RECAUDOS LOCALES'!A:D,3,FALSE),0)</f>
        <v>0</v>
      </c>
      <c r="U1865" s="11">
        <f>IFERROR(VLOOKUP(Tabla1[[#This Row],[FECHA]],'RECAUDOS EXTERNOS'!A:D,4,FALSE),0)</f>
        <v>0</v>
      </c>
      <c r="V1865" s="9">
        <f>IFERROR(VLOOKUP(Tabla1[[#This Row],[FECHA]],'RECAUDOS EXTERNOS'!A:D,3,FALSE),0)</f>
        <v>0</v>
      </c>
    </row>
    <row r="1866" spans="1:22" x14ac:dyDescent="0.25">
      <c r="A1866" s="1">
        <v>39425</v>
      </c>
      <c r="B1866" s="3" t="s">
        <v>4</v>
      </c>
      <c r="C1866" s="2">
        <v>39417</v>
      </c>
      <c r="D1866" s="5">
        <f>YEAR(Tabla1[[#This Row],[FECHA]])</f>
        <v>2007</v>
      </c>
      <c r="E1866" s="5">
        <f>IFERROR(VLOOKUP(Tabla1[[#This Row],[FECHA]],'COMPARENDOS TOTALES'!A:D,4,FALSE),0)</f>
        <v>6</v>
      </c>
      <c r="F1866" s="9">
        <f>IFERROR(VLOOKUP(Tabla1[[#This Row],[FECHA]],'COMPARENDOS TOTALES'!A:D,3,FALSE),0)</f>
        <v>1734800</v>
      </c>
      <c r="G1866" s="5">
        <f>IFERROR(VLOOKUP(Tabla1[[#This Row],[FECHA]],EXONERACIONES!A:D,4,FALSE),0)</f>
        <v>2</v>
      </c>
      <c r="H1866" s="9">
        <f>IFERROR(VLOOKUP(Tabla1[[#This Row],[FECHA]],EXONERACIONES!A:D,3,FALSE),0)</f>
        <v>650550</v>
      </c>
      <c r="I1866" s="5">
        <f>IFERROR(VLOOKUP(Tabla1[[#This Row],[FECHA]],'SIMIT CON RES'!A:D,4,FALSE),0)</f>
        <v>0</v>
      </c>
      <c r="J1866" s="9">
        <f>IFERROR(VLOOKUP(Tabla1[[#This Row],[FECHA]],'SIMIT CON RES'!A:D,3,FALSE),0)</f>
        <v>0</v>
      </c>
      <c r="K1866">
        <f>IFERROR(VLOOKUP(Tabla1[[#This Row],[FECHA]],'SIMIT SIN RES'!A:D,4,FALSE),0)</f>
        <v>0</v>
      </c>
      <c r="L1866" s="9">
        <f>IFERROR(VLOOKUP(Tabla1[[#This Row],[FECHA]],'SIMIT SIN RES'!A:D,3,FALSE),0)</f>
        <v>0</v>
      </c>
      <c r="M1866" s="5">
        <f>IFERROR(VLOOKUP(Tabla1[[#This Row],[FECHA]],'RECAUDOS DE COMPARENDOS'!A:D,4,FALSE),0)</f>
        <v>0</v>
      </c>
      <c r="N1866" s="9">
        <f>IFERROR(VLOOKUP(Tabla1[[#This Row],[FECHA]],'RECAUDOS DE COMPARENDOS'!A:D,3,FALSE),0)</f>
        <v>0</v>
      </c>
      <c r="O1866" s="5">
        <f>IFERROR(VLOOKUP(Tabla1[[#This Row],[FECHA]],'RECAUDOS DE RESOLUCIONES'!A:D,4,FALSE),0)</f>
        <v>0</v>
      </c>
      <c r="P1866" s="9">
        <f>IFERROR(VLOOKUP(Tabla1[[#This Row],[FECHA]],'RECAUDOS DE RESOLUCIONES'!A:D,3,FALSE),0)</f>
        <v>0</v>
      </c>
      <c r="Q186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1866" s="9">
        <f>Tabla1[V. COMPARENDOS]-(Tabla1[V. EXONERACIONES]+Tabla1[[#This Row],[V. SIMIT CON RESOLUCION]]+Tabla1[[#This Row],[V. SIMIT SIN RESOLUCION]]+Tabla1[[#This Row],[V. RECAUDOS COMPARENDOS]]+Tabla1[[#This Row],[V. RECAUDOS RESOLUCIONES]])</f>
        <v>1084250</v>
      </c>
      <c r="S1866" s="11">
        <f>IFERROR(VLOOKUP(Tabla1[[#This Row],[FECHA]],'RECAUDOS LOCALES'!A:D,4,FALSE),0)</f>
        <v>0</v>
      </c>
      <c r="T1866" s="9">
        <f>IFERROR(VLOOKUP(Tabla1[[#This Row],[FECHA]],'RECAUDOS LOCALES'!A:D,3,FALSE),0)</f>
        <v>0</v>
      </c>
      <c r="U1866" s="11">
        <f>IFERROR(VLOOKUP(Tabla1[[#This Row],[FECHA]],'RECAUDOS EXTERNOS'!A:D,4,FALSE),0)</f>
        <v>0</v>
      </c>
      <c r="V1866" s="9">
        <f>IFERROR(VLOOKUP(Tabla1[[#This Row],[FECHA]],'RECAUDOS EXTERNOS'!A:D,3,FALSE),0)</f>
        <v>0</v>
      </c>
    </row>
    <row r="1867" spans="1:22" x14ac:dyDescent="0.25">
      <c r="A1867" s="1">
        <v>39426</v>
      </c>
      <c r="B1867" s="3" t="s">
        <v>1</v>
      </c>
      <c r="C1867" s="2">
        <v>39417</v>
      </c>
      <c r="D1867" s="5">
        <f>YEAR(Tabla1[[#This Row],[FECHA]])</f>
        <v>2007</v>
      </c>
      <c r="E1867" s="5">
        <f>IFERROR(VLOOKUP(Tabla1[[#This Row],[FECHA]],'COMPARENDOS TOTALES'!A:D,4,FALSE),0)</f>
        <v>2</v>
      </c>
      <c r="F1867" s="9">
        <f>IFERROR(VLOOKUP(Tabla1[[#This Row],[FECHA]],'COMPARENDOS TOTALES'!A:D,3,FALSE),0)</f>
        <v>433700</v>
      </c>
      <c r="G1867" s="5">
        <f>IFERROR(VLOOKUP(Tabla1[[#This Row],[FECHA]],EXONERACIONES!A:D,4,FALSE),0)</f>
        <v>2</v>
      </c>
      <c r="H1867" s="9">
        <f>IFERROR(VLOOKUP(Tabla1[[#This Row],[FECHA]],EXONERACIONES!A:D,3,FALSE),0)</f>
        <v>433700</v>
      </c>
      <c r="I1867" s="5">
        <f>IFERROR(VLOOKUP(Tabla1[[#This Row],[FECHA]],'SIMIT CON RES'!A:D,4,FALSE),0)</f>
        <v>0</v>
      </c>
      <c r="J1867" s="9">
        <f>IFERROR(VLOOKUP(Tabla1[[#This Row],[FECHA]],'SIMIT CON RES'!A:D,3,FALSE),0)</f>
        <v>0</v>
      </c>
      <c r="K1867">
        <f>IFERROR(VLOOKUP(Tabla1[[#This Row],[FECHA]],'SIMIT SIN RES'!A:D,4,FALSE),0)</f>
        <v>0</v>
      </c>
      <c r="L1867" s="9">
        <f>IFERROR(VLOOKUP(Tabla1[[#This Row],[FECHA]],'SIMIT SIN RES'!A:D,3,FALSE),0)</f>
        <v>0</v>
      </c>
      <c r="M1867" s="5">
        <f>IFERROR(VLOOKUP(Tabla1[[#This Row],[FECHA]],'RECAUDOS DE COMPARENDOS'!A:D,4,FALSE),0)</f>
        <v>0</v>
      </c>
      <c r="N1867" s="9">
        <f>IFERROR(VLOOKUP(Tabla1[[#This Row],[FECHA]],'RECAUDOS DE COMPARENDOS'!A:D,3,FALSE),0)</f>
        <v>0</v>
      </c>
      <c r="O1867" s="5">
        <f>IFERROR(VLOOKUP(Tabla1[[#This Row],[FECHA]],'RECAUDOS DE RESOLUCIONES'!A:D,4,FALSE),0)</f>
        <v>0</v>
      </c>
      <c r="P1867" s="9">
        <f>IFERROR(VLOOKUP(Tabla1[[#This Row],[FECHA]],'RECAUDOS DE RESOLUCIONES'!A:D,3,FALSE),0)</f>
        <v>0</v>
      </c>
      <c r="Q186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86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867" s="11">
        <f>IFERROR(VLOOKUP(Tabla1[[#This Row],[FECHA]],'RECAUDOS LOCALES'!A:D,4,FALSE),0)</f>
        <v>3</v>
      </c>
      <c r="T1867" s="9">
        <f>IFERROR(VLOOKUP(Tabla1[[#This Row],[FECHA]],'RECAUDOS LOCALES'!A:D,3,FALSE),0)</f>
        <v>229750</v>
      </c>
      <c r="U1867" s="11">
        <f>IFERROR(VLOOKUP(Tabla1[[#This Row],[FECHA]],'RECAUDOS EXTERNOS'!A:D,4,FALSE),0)</f>
        <v>2</v>
      </c>
      <c r="V1867" s="9">
        <f>IFERROR(VLOOKUP(Tabla1[[#This Row],[FECHA]],'RECAUDOS EXTERNOS'!A:D,3,FALSE),0)</f>
        <v>590200</v>
      </c>
    </row>
    <row r="1868" spans="1:22" x14ac:dyDescent="0.25">
      <c r="A1868" s="1">
        <v>39427</v>
      </c>
      <c r="B1868" s="3" t="s">
        <v>2</v>
      </c>
      <c r="C1868" s="2">
        <v>39417</v>
      </c>
      <c r="D1868" s="5">
        <f>YEAR(Tabla1[[#This Row],[FECHA]])</f>
        <v>2007</v>
      </c>
      <c r="E1868" s="5">
        <f>IFERROR(VLOOKUP(Tabla1[[#This Row],[FECHA]],'COMPARENDOS TOTALES'!A:D,4,FALSE),0)</f>
        <v>9</v>
      </c>
      <c r="F1868" s="9">
        <f>IFERROR(VLOOKUP(Tabla1[[#This Row],[FECHA]],'COMPARENDOS TOTALES'!A:D,3,FALSE),0)</f>
        <v>2298609</v>
      </c>
      <c r="G1868" s="5">
        <f>IFERROR(VLOOKUP(Tabla1[[#This Row],[FECHA]],EXONERACIONES!A:D,4,FALSE),0)</f>
        <v>6</v>
      </c>
      <c r="H1868" s="9">
        <f>IFERROR(VLOOKUP(Tabla1[[#This Row],[FECHA]],EXONERACIONES!A:D,3,FALSE),0)</f>
        <v>1532406</v>
      </c>
      <c r="I1868" s="5">
        <f>IFERROR(VLOOKUP(Tabla1[[#This Row],[FECHA]],'SIMIT CON RES'!A:D,4,FALSE),0)</f>
        <v>0</v>
      </c>
      <c r="J1868" s="9">
        <f>IFERROR(VLOOKUP(Tabla1[[#This Row],[FECHA]],'SIMIT CON RES'!A:D,3,FALSE),0)</f>
        <v>0</v>
      </c>
      <c r="K1868">
        <f>IFERROR(VLOOKUP(Tabla1[[#This Row],[FECHA]],'SIMIT SIN RES'!A:D,4,FALSE),0)</f>
        <v>0</v>
      </c>
      <c r="L1868" s="9">
        <f>IFERROR(VLOOKUP(Tabla1[[#This Row],[FECHA]],'SIMIT SIN RES'!A:D,3,FALSE),0)</f>
        <v>0</v>
      </c>
      <c r="M1868" s="5">
        <f>IFERROR(VLOOKUP(Tabla1[[#This Row],[FECHA]],'RECAUDOS DE COMPARENDOS'!A:D,4,FALSE),0)</f>
        <v>0</v>
      </c>
      <c r="N1868" s="9">
        <f>IFERROR(VLOOKUP(Tabla1[[#This Row],[FECHA]],'RECAUDOS DE COMPARENDOS'!A:D,3,FALSE),0)</f>
        <v>0</v>
      </c>
      <c r="O1868" s="5">
        <f>IFERROR(VLOOKUP(Tabla1[[#This Row],[FECHA]],'RECAUDOS DE RESOLUCIONES'!A:D,4,FALSE),0)</f>
        <v>0</v>
      </c>
      <c r="P1868" s="9">
        <f>IFERROR(VLOOKUP(Tabla1[[#This Row],[FECHA]],'RECAUDOS DE RESOLUCIONES'!A:D,3,FALSE),0)</f>
        <v>0</v>
      </c>
      <c r="Q186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1868" s="9">
        <f>Tabla1[V. COMPARENDOS]-(Tabla1[V. EXONERACIONES]+Tabla1[[#This Row],[V. SIMIT CON RESOLUCION]]+Tabla1[[#This Row],[V. SIMIT SIN RESOLUCION]]+Tabla1[[#This Row],[V. RECAUDOS COMPARENDOS]]+Tabla1[[#This Row],[V. RECAUDOS RESOLUCIONES]])</f>
        <v>766203</v>
      </c>
      <c r="S1868" s="11">
        <f>IFERROR(VLOOKUP(Tabla1[[#This Row],[FECHA]],'RECAUDOS LOCALES'!A:D,4,FALSE),0)</f>
        <v>0</v>
      </c>
      <c r="T1868" s="9">
        <f>IFERROR(VLOOKUP(Tabla1[[#This Row],[FECHA]],'RECAUDOS LOCALES'!A:D,3,FALSE),0)</f>
        <v>0</v>
      </c>
      <c r="U1868" s="11">
        <f>IFERROR(VLOOKUP(Tabla1[[#This Row],[FECHA]],'RECAUDOS EXTERNOS'!A:D,4,FALSE),0)</f>
        <v>4</v>
      </c>
      <c r="V1868" s="9">
        <f>IFERROR(VLOOKUP(Tabla1[[#This Row],[FECHA]],'RECAUDOS EXTERNOS'!A:D,3,FALSE),0)</f>
        <v>949136</v>
      </c>
    </row>
    <row r="1869" spans="1:22" x14ac:dyDescent="0.25">
      <c r="A1869" s="1">
        <v>39428</v>
      </c>
      <c r="B1869" s="3" t="s">
        <v>3</v>
      </c>
      <c r="C1869" s="2">
        <v>39417</v>
      </c>
      <c r="D1869" s="5">
        <f>YEAR(Tabla1[[#This Row],[FECHA]])</f>
        <v>2007</v>
      </c>
      <c r="E1869" s="5">
        <f>IFERROR(VLOOKUP(Tabla1[[#This Row],[FECHA]],'COMPARENDOS TOTALES'!A:D,4,FALSE),0)</f>
        <v>5</v>
      </c>
      <c r="F1869" s="9">
        <f>IFERROR(VLOOKUP(Tabla1[[#This Row],[FECHA]],'COMPARENDOS TOTALES'!A:D,3,FALSE),0)</f>
        <v>1301100</v>
      </c>
      <c r="G1869" s="5">
        <f>IFERROR(VLOOKUP(Tabla1[[#This Row],[FECHA]],EXONERACIONES!A:D,4,FALSE),0)</f>
        <v>3</v>
      </c>
      <c r="H1869" s="9">
        <f>IFERROR(VLOOKUP(Tabla1[[#This Row],[FECHA]],EXONERACIONES!A:D,3,FALSE),0)</f>
        <v>650550</v>
      </c>
      <c r="I1869" s="5">
        <f>IFERROR(VLOOKUP(Tabla1[[#This Row],[FECHA]],'SIMIT CON RES'!A:D,4,FALSE),0)</f>
        <v>0</v>
      </c>
      <c r="J1869" s="9">
        <f>IFERROR(VLOOKUP(Tabla1[[#This Row],[FECHA]],'SIMIT CON RES'!A:D,3,FALSE),0)</f>
        <v>0</v>
      </c>
      <c r="K1869">
        <f>IFERROR(VLOOKUP(Tabla1[[#This Row],[FECHA]],'SIMIT SIN RES'!A:D,4,FALSE),0)</f>
        <v>0</v>
      </c>
      <c r="L1869" s="9">
        <f>IFERROR(VLOOKUP(Tabla1[[#This Row],[FECHA]],'SIMIT SIN RES'!A:D,3,FALSE),0)</f>
        <v>0</v>
      </c>
      <c r="M1869" s="5">
        <f>IFERROR(VLOOKUP(Tabla1[[#This Row],[FECHA]],'RECAUDOS DE COMPARENDOS'!A:D,4,FALSE),0)</f>
        <v>0</v>
      </c>
      <c r="N1869" s="9">
        <f>IFERROR(VLOOKUP(Tabla1[[#This Row],[FECHA]],'RECAUDOS DE COMPARENDOS'!A:D,3,FALSE),0)</f>
        <v>0</v>
      </c>
      <c r="O1869" s="5">
        <f>IFERROR(VLOOKUP(Tabla1[[#This Row],[FECHA]],'RECAUDOS DE RESOLUCIONES'!A:D,4,FALSE),0)</f>
        <v>0</v>
      </c>
      <c r="P1869" s="9">
        <f>IFERROR(VLOOKUP(Tabla1[[#This Row],[FECHA]],'RECAUDOS DE RESOLUCIONES'!A:D,3,FALSE),0)</f>
        <v>0</v>
      </c>
      <c r="Q186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1869" s="9">
        <f>Tabla1[V. COMPARENDOS]-(Tabla1[V. EXONERACIONES]+Tabla1[[#This Row],[V. SIMIT CON RESOLUCION]]+Tabla1[[#This Row],[V. SIMIT SIN RESOLUCION]]+Tabla1[[#This Row],[V. RECAUDOS COMPARENDOS]]+Tabla1[[#This Row],[V. RECAUDOS RESOLUCIONES]])</f>
        <v>650550</v>
      </c>
      <c r="S1869" s="11">
        <f>IFERROR(VLOOKUP(Tabla1[[#This Row],[FECHA]],'RECAUDOS LOCALES'!A:D,4,FALSE),0)</f>
        <v>2</v>
      </c>
      <c r="T1869" s="9">
        <f>IFERROR(VLOOKUP(Tabla1[[#This Row],[FECHA]],'RECAUDOS LOCALES'!A:D,3,FALSE),0)</f>
        <v>101800</v>
      </c>
      <c r="U1869" s="11">
        <f>IFERROR(VLOOKUP(Tabla1[[#This Row],[FECHA]],'RECAUDOS EXTERNOS'!A:D,4,FALSE),0)</f>
        <v>3</v>
      </c>
      <c r="V1869" s="9">
        <f>IFERROR(VLOOKUP(Tabla1[[#This Row],[FECHA]],'RECAUDOS EXTERNOS'!A:D,3,FALSE),0)</f>
        <v>896850</v>
      </c>
    </row>
    <row r="1870" spans="1:22" x14ac:dyDescent="0.25">
      <c r="A1870" s="1">
        <v>39429</v>
      </c>
      <c r="B1870" s="3" t="s">
        <v>6</v>
      </c>
      <c r="C1870" s="2">
        <v>39417</v>
      </c>
      <c r="D1870" s="5">
        <f>YEAR(Tabla1[[#This Row],[FECHA]])</f>
        <v>2007</v>
      </c>
      <c r="E1870" s="5">
        <f>IFERROR(VLOOKUP(Tabla1[[#This Row],[FECHA]],'COMPARENDOS TOTALES'!A:D,4,FALSE),0)</f>
        <v>10</v>
      </c>
      <c r="F1870" s="9">
        <f>IFERROR(VLOOKUP(Tabla1[[#This Row],[FECHA]],'COMPARENDOS TOTALES'!A:D,3,FALSE),0)</f>
        <v>3050356</v>
      </c>
      <c r="G1870" s="5">
        <f>IFERROR(VLOOKUP(Tabla1[[#This Row],[FECHA]],EXONERACIONES!A:D,4,FALSE),0)</f>
        <v>3</v>
      </c>
      <c r="H1870" s="9">
        <f>IFERROR(VLOOKUP(Tabla1[[#This Row],[FECHA]],EXONERACIONES!A:D,3,FALSE),0)</f>
        <v>766203</v>
      </c>
      <c r="I1870" s="5">
        <f>IFERROR(VLOOKUP(Tabla1[[#This Row],[FECHA]],'SIMIT CON RES'!A:D,4,FALSE),0)</f>
        <v>0</v>
      </c>
      <c r="J1870" s="9">
        <f>IFERROR(VLOOKUP(Tabla1[[#This Row],[FECHA]],'SIMIT CON RES'!A:D,3,FALSE),0)</f>
        <v>0</v>
      </c>
      <c r="K1870">
        <f>IFERROR(VLOOKUP(Tabla1[[#This Row],[FECHA]],'SIMIT SIN RES'!A:D,4,FALSE),0)</f>
        <v>0</v>
      </c>
      <c r="L1870" s="9">
        <f>IFERROR(VLOOKUP(Tabla1[[#This Row],[FECHA]],'SIMIT SIN RES'!A:D,3,FALSE),0)</f>
        <v>0</v>
      </c>
      <c r="M1870" s="5">
        <f>IFERROR(VLOOKUP(Tabla1[[#This Row],[FECHA]],'RECAUDOS DE COMPARENDOS'!A:D,4,FALSE),0)</f>
        <v>2</v>
      </c>
      <c r="N1870" s="9">
        <f>IFERROR(VLOOKUP(Tabla1[[#This Row],[FECHA]],'RECAUDOS DE COMPARENDOS'!A:D,3,FALSE),0)</f>
        <v>650550</v>
      </c>
      <c r="O1870" s="5">
        <f>IFERROR(VLOOKUP(Tabla1[[#This Row],[FECHA]],'RECAUDOS DE RESOLUCIONES'!A:D,4,FALSE),0)</f>
        <v>0</v>
      </c>
      <c r="P1870" s="9">
        <f>IFERROR(VLOOKUP(Tabla1[[#This Row],[FECHA]],'RECAUDOS DE RESOLUCIONES'!A:D,3,FALSE),0)</f>
        <v>0</v>
      </c>
      <c r="Q187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1870" s="9">
        <f>Tabla1[V. COMPARENDOS]-(Tabla1[V. EXONERACIONES]+Tabla1[[#This Row],[V. SIMIT CON RESOLUCION]]+Tabla1[[#This Row],[V. SIMIT SIN RESOLUCION]]+Tabla1[[#This Row],[V. RECAUDOS COMPARENDOS]]+Tabla1[[#This Row],[V. RECAUDOS RESOLUCIONES]])</f>
        <v>1633603</v>
      </c>
      <c r="S1870" s="11">
        <f>IFERROR(VLOOKUP(Tabla1[[#This Row],[FECHA]],'RECAUDOS LOCALES'!A:D,4,FALSE),0)</f>
        <v>1</v>
      </c>
      <c r="T1870" s="9">
        <f>IFERROR(VLOOKUP(Tabla1[[#This Row],[FECHA]],'RECAUDOS LOCALES'!A:D,3,FALSE),0)</f>
        <v>57789</v>
      </c>
      <c r="U1870" s="11">
        <f>IFERROR(VLOOKUP(Tabla1[[#This Row],[FECHA]],'RECAUDOS EXTERNOS'!A:D,4,FALSE),0)</f>
        <v>3</v>
      </c>
      <c r="V1870" s="9">
        <f>IFERROR(VLOOKUP(Tabla1[[#This Row],[FECHA]],'RECAUDOS EXTERNOS'!A:D,3,FALSE),0)</f>
        <v>833295</v>
      </c>
    </row>
    <row r="1871" spans="1:22" x14ac:dyDescent="0.25">
      <c r="A1871" s="1">
        <v>39430</v>
      </c>
      <c r="B1871" s="3" t="s">
        <v>0</v>
      </c>
      <c r="C1871" s="2">
        <v>39417</v>
      </c>
      <c r="D1871" s="5">
        <f>YEAR(Tabla1[[#This Row],[FECHA]])</f>
        <v>2007</v>
      </c>
      <c r="E1871" s="5">
        <f>IFERROR(VLOOKUP(Tabla1[[#This Row],[FECHA]],'COMPARENDOS TOTALES'!A:D,4,FALSE),0)</f>
        <v>6</v>
      </c>
      <c r="F1871" s="9">
        <f>IFERROR(VLOOKUP(Tabla1[[#This Row],[FECHA]],'COMPARENDOS TOTALES'!A:D,3,FALSE),0)</f>
        <v>1633603</v>
      </c>
      <c r="G1871" s="5">
        <f>IFERROR(VLOOKUP(Tabla1[[#This Row],[FECHA]],EXONERACIONES!A:D,4,FALSE),0)</f>
        <v>2</v>
      </c>
      <c r="H1871" s="9">
        <f>IFERROR(VLOOKUP(Tabla1[[#This Row],[FECHA]],EXONERACIONES!A:D,3,FALSE),0)</f>
        <v>549353</v>
      </c>
      <c r="I1871" s="5">
        <f>IFERROR(VLOOKUP(Tabla1[[#This Row],[FECHA]],'SIMIT CON RES'!A:D,4,FALSE),0)</f>
        <v>0</v>
      </c>
      <c r="J1871" s="9">
        <f>IFERROR(VLOOKUP(Tabla1[[#This Row],[FECHA]],'SIMIT CON RES'!A:D,3,FALSE),0)</f>
        <v>0</v>
      </c>
      <c r="K1871">
        <f>IFERROR(VLOOKUP(Tabla1[[#This Row],[FECHA]],'SIMIT SIN RES'!A:D,4,FALSE),0)</f>
        <v>0</v>
      </c>
      <c r="L1871" s="9">
        <f>IFERROR(VLOOKUP(Tabla1[[#This Row],[FECHA]],'SIMIT SIN RES'!A:D,3,FALSE),0)</f>
        <v>0</v>
      </c>
      <c r="M1871" s="5">
        <f>IFERROR(VLOOKUP(Tabla1[[#This Row],[FECHA]],'RECAUDOS DE COMPARENDOS'!A:D,4,FALSE),0)</f>
        <v>0</v>
      </c>
      <c r="N1871" s="9">
        <f>IFERROR(VLOOKUP(Tabla1[[#This Row],[FECHA]],'RECAUDOS DE COMPARENDOS'!A:D,3,FALSE),0)</f>
        <v>0</v>
      </c>
      <c r="O1871" s="5">
        <f>IFERROR(VLOOKUP(Tabla1[[#This Row],[FECHA]],'RECAUDOS DE RESOLUCIONES'!A:D,4,FALSE),0)</f>
        <v>0</v>
      </c>
      <c r="P1871" s="9">
        <f>IFERROR(VLOOKUP(Tabla1[[#This Row],[FECHA]],'RECAUDOS DE RESOLUCIONES'!A:D,3,FALSE),0)</f>
        <v>0</v>
      </c>
      <c r="Q187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1871" s="9">
        <f>Tabla1[V. COMPARENDOS]-(Tabla1[V. EXONERACIONES]+Tabla1[[#This Row],[V. SIMIT CON RESOLUCION]]+Tabla1[[#This Row],[V. SIMIT SIN RESOLUCION]]+Tabla1[[#This Row],[V. RECAUDOS COMPARENDOS]]+Tabla1[[#This Row],[V. RECAUDOS RESOLUCIONES]])</f>
        <v>1084250</v>
      </c>
      <c r="S1871" s="11">
        <f>IFERROR(VLOOKUP(Tabla1[[#This Row],[FECHA]],'RECAUDOS LOCALES'!A:D,4,FALSE),0)</f>
        <v>0</v>
      </c>
      <c r="T1871" s="9">
        <f>IFERROR(VLOOKUP(Tabla1[[#This Row],[FECHA]],'RECAUDOS LOCALES'!A:D,3,FALSE),0)</f>
        <v>0</v>
      </c>
      <c r="U1871" s="11">
        <f>IFERROR(VLOOKUP(Tabla1[[#This Row],[FECHA]],'RECAUDOS EXTERNOS'!A:D,4,FALSE),0)</f>
        <v>5</v>
      </c>
      <c r="V1871" s="9">
        <f>IFERROR(VLOOKUP(Tabla1[[#This Row],[FECHA]],'RECAUDOS EXTERNOS'!A:D,3,FALSE),0)</f>
        <v>1500172</v>
      </c>
    </row>
    <row r="1872" spans="1:22" x14ac:dyDescent="0.25">
      <c r="A1872" s="1">
        <v>39431</v>
      </c>
      <c r="B1872" s="3" t="s">
        <v>5</v>
      </c>
      <c r="C1872" s="2">
        <v>39417</v>
      </c>
      <c r="D1872" s="5">
        <f>YEAR(Tabla1[[#This Row],[FECHA]])</f>
        <v>2007</v>
      </c>
      <c r="E1872" s="5">
        <f>IFERROR(VLOOKUP(Tabla1[[#This Row],[FECHA]],'COMPARENDOS TOTALES'!A:D,4,FALSE),0)</f>
        <v>2</v>
      </c>
      <c r="F1872" s="9">
        <f>IFERROR(VLOOKUP(Tabla1[[#This Row],[FECHA]],'COMPARENDOS TOTALES'!A:D,3,FALSE),0)</f>
        <v>650550</v>
      </c>
      <c r="G1872" s="5">
        <f>IFERROR(VLOOKUP(Tabla1[[#This Row],[FECHA]],EXONERACIONES!A:D,4,FALSE),0)</f>
        <v>0</v>
      </c>
      <c r="H1872" s="9">
        <f>IFERROR(VLOOKUP(Tabla1[[#This Row],[FECHA]],EXONERACIONES!A:D,3,FALSE),0)</f>
        <v>0</v>
      </c>
      <c r="I1872" s="5">
        <f>IFERROR(VLOOKUP(Tabla1[[#This Row],[FECHA]],'SIMIT CON RES'!A:D,4,FALSE),0)</f>
        <v>0</v>
      </c>
      <c r="J1872" s="9">
        <f>IFERROR(VLOOKUP(Tabla1[[#This Row],[FECHA]],'SIMIT CON RES'!A:D,3,FALSE),0)</f>
        <v>0</v>
      </c>
      <c r="K1872">
        <f>IFERROR(VLOOKUP(Tabla1[[#This Row],[FECHA]],'SIMIT SIN RES'!A:D,4,FALSE),0)</f>
        <v>0</v>
      </c>
      <c r="L1872" s="9">
        <f>IFERROR(VLOOKUP(Tabla1[[#This Row],[FECHA]],'SIMIT SIN RES'!A:D,3,FALSE),0)</f>
        <v>0</v>
      </c>
      <c r="M1872" s="5">
        <f>IFERROR(VLOOKUP(Tabla1[[#This Row],[FECHA]],'RECAUDOS DE COMPARENDOS'!A:D,4,FALSE),0)</f>
        <v>1</v>
      </c>
      <c r="N1872" s="9">
        <f>IFERROR(VLOOKUP(Tabla1[[#This Row],[FECHA]],'RECAUDOS DE COMPARENDOS'!A:D,3,FALSE),0)</f>
        <v>216850</v>
      </c>
      <c r="O1872" s="5">
        <f>IFERROR(VLOOKUP(Tabla1[[#This Row],[FECHA]],'RECAUDOS DE RESOLUCIONES'!A:D,4,FALSE),0)</f>
        <v>0</v>
      </c>
      <c r="P1872" s="9">
        <f>IFERROR(VLOOKUP(Tabla1[[#This Row],[FECHA]],'RECAUDOS DE RESOLUCIONES'!A:D,3,FALSE),0)</f>
        <v>0</v>
      </c>
      <c r="Q187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1872" s="9">
        <f>Tabla1[V. COMPARENDOS]-(Tabla1[V. EXONERACIONES]+Tabla1[[#This Row],[V. SIMIT CON RESOLUCION]]+Tabla1[[#This Row],[V. SIMIT SIN RESOLUCION]]+Tabla1[[#This Row],[V. RECAUDOS COMPARENDOS]]+Tabla1[[#This Row],[V. RECAUDOS RESOLUCIONES]])</f>
        <v>433700</v>
      </c>
      <c r="S1872" s="11">
        <f>IFERROR(VLOOKUP(Tabla1[[#This Row],[FECHA]],'RECAUDOS LOCALES'!A:D,4,FALSE),0)</f>
        <v>0</v>
      </c>
      <c r="T1872" s="9">
        <f>IFERROR(VLOOKUP(Tabla1[[#This Row],[FECHA]],'RECAUDOS LOCALES'!A:D,3,FALSE),0)</f>
        <v>0</v>
      </c>
      <c r="U1872" s="11">
        <f>IFERROR(VLOOKUP(Tabla1[[#This Row],[FECHA]],'RECAUDOS EXTERNOS'!A:D,4,FALSE),0)</f>
        <v>0</v>
      </c>
      <c r="V1872" s="9">
        <f>IFERROR(VLOOKUP(Tabla1[[#This Row],[FECHA]],'RECAUDOS EXTERNOS'!A:D,3,FALSE),0)</f>
        <v>0</v>
      </c>
    </row>
    <row r="1873" spans="1:22" x14ac:dyDescent="0.25">
      <c r="A1873" s="1">
        <v>39432</v>
      </c>
      <c r="B1873" s="3" t="s">
        <v>4</v>
      </c>
      <c r="C1873" s="2">
        <v>39417</v>
      </c>
      <c r="D1873" s="5">
        <f>YEAR(Tabla1[[#This Row],[FECHA]])</f>
        <v>2007</v>
      </c>
      <c r="E1873" s="5">
        <f>IFERROR(VLOOKUP(Tabla1[[#This Row],[FECHA]],'COMPARENDOS TOTALES'!A:D,4,FALSE),0)</f>
        <v>0</v>
      </c>
      <c r="F1873" s="9">
        <f>IFERROR(VLOOKUP(Tabla1[[#This Row],[FECHA]],'COMPARENDOS TOTALES'!A:D,3,FALSE),0)</f>
        <v>0</v>
      </c>
      <c r="G1873" s="5">
        <f>IFERROR(VLOOKUP(Tabla1[[#This Row],[FECHA]],EXONERACIONES!A:D,4,FALSE),0)</f>
        <v>0</v>
      </c>
      <c r="H1873" s="9">
        <f>IFERROR(VLOOKUP(Tabla1[[#This Row],[FECHA]],EXONERACIONES!A:D,3,FALSE),0)</f>
        <v>0</v>
      </c>
      <c r="I1873" s="5">
        <f>IFERROR(VLOOKUP(Tabla1[[#This Row],[FECHA]],'SIMIT CON RES'!A:D,4,FALSE),0)</f>
        <v>0</v>
      </c>
      <c r="J1873" s="9">
        <f>IFERROR(VLOOKUP(Tabla1[[#This Row],[FECHA]],'SIMIT CON RES'!A:D,3,FALSE),0)</f>
        <v>0</v>
      </c>
      <c r="K1873">
        <f>IFERROR(VLOOKUP(Tabla1[[#This Row],[FECHA]],'SIMIT SIN RES'!A:D,4,FALSE),0)</f>
        <v>0</v>
      </c>
      <c r="L1873" s="9">
        <f>IFERROR(VLOOKUP(Tabla1[[#This Row],[FECHA]],'SIMIT SIN RES'!A:D,3,FALSE),0)</f>
        <v>0</v>
      </c>
      <c r="M1873" s="5">
        <f>IFERROR(VLOOKUP(Tabla1[[#This Row],[FECHA]],'RECAUDOS DE COMPARENDOS'!A:D,4,FALSE),0)</f>
        <v>0</v>
      </c>
      <c r="N1873" s="9">
        <f>IFERROR(VLOOKUP(Tabla1[[#This Row],[FECHA]],'RECAUDOS DE COMPARENDOS'!A:D,3,FALSE),0)</f>
        <v>0</v>
      </c>
      <c r="O1873" s="5">
        <f>IFERROR(VLOOKUP(Tabla1[[#This Row],[FECHA]],'RECAUDOS DE RESOLUCIONES'!A:D,4,FALSE),0)</f>
        <v>0</v>
      </c>
      <c r="P1873" s="9">
        <f>IFERROR(VLOOKUP(Tabla1[[#This Row],[FECHA]],'RECAUDOS DE RESOLUCIONES'!A:D,3,FALSE),0)</f>
        <v>0</v>
      </c>
      <c r="Q187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87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873" s="11">
        <f>IFERROR(VLOOKUP(Tabla1[[#This Row],[FECHA]],'RECAUDOS LOCALES'!A:D,4,FALSE),0)</f>
        <v>0</v>
      </c>
      <c r="T1873" s="9">
        <f>IFERROR(VLOOKUP(Tabla1[[#This Row],[FECHA]],'RECAUDOS LOCALES'!A:D,3,FALSE),0)</f>
        <v>0</v>
      </c>
      <c r="U1873" s="11">
        <f>IFERROR(VLOOKUP(Tabla1[[#This Row],[FECHA]],'RECAUDOS EXTERNOS'!A:D,4,FALSE),0)</f>
        <v>0</v>
      </c>
      <c r="V1873" s="9">
        <f>IFERROR(VLOOKUP(Tabla1[[#This Row],[FECHA]],'RECAUDOS EXTERNOS'!A:D,3,FALSE),0)</f>
        <v>0</v>
      </c>
    </row>
    <row r="1874" spans="1:22" x14ac:dyDescent="0.25">
      <c r="A1874" s="1">
        <v>39433</v>
      </c>
      <c r="B1874" s="3" t="s">
        <v>1</v>
      </c>
      <c r="C1874" s="2">
        <v>39417</v>
      </c>
      <c r="D1874" s="5">
        <f>YEAR(Tabla1[[#This Row],[FECHA]])</f>
        <v>2007</v>
      </c>
      <c r="E1874" s="5">
        <f>IFERROR(VLOOKUP(Tabla1[[#This Row],[FECHA]],'COMPARENDOS TOTALES'!A:D,4,FALSE),0)</f>
        <v>1</v>
      </c>
      <c r="F1874" s="9">
        <f>IFERROR(VLOOKUP(Tabla1[[#This Row],[FECHA]],'COMPARENDOS TOTALES'!A:D,3,FALSE),0)</f>
        <v>433700</v>
      </c>
      <c r="G1874" s="5">
        <f>IFERROR(VLOOKUP(Tabla1[[#This Row],[FECHA]],EXONERACIONES!A:D,4,FALSE),0)</f>
        <v>1</v>
      </c>
      <c r="H1874" s="9">
        <f>IFERROR(VLOOKUP(Tabla1[[#This Row],[FECHA]],EXONERACIONES!A:D,3,FALSE),0)</f>
        <v>433700</v>
      </c>
      <c r="I1874" s="5">
        <f>IFERROR(VLOOKUP(Tabla1[[#This Row],[FECHA]],'SIMIT CON RES'!A:D,4,FALSE),0)</f>
        <v>0</v>
      </c>
      <c r="J1874" s="9">
        <f>IFERROR(VLOOKUP(Tabla1[[#This Row],[FECHA]],'SIMIT CON RES'!A:D,3,FALSE),0)</f>
        <v>0</v>
      </c>
      <c r="K1874">
        <f>IFERROR(VLOOKUP(Tabla1[[#This Row],[FECHA]],'SIMIT SIN RES'!A:D,4,FALSE),0)</f>
        <v>0</v>
      </c>
      <c r="L1874" s="9">
        <f>IFERROR(VLOOKUP(Tabla1[[#This Row],[FECHA]],'SIMIT SIN RES'!A:D,3,FALSE),0)</f>
        <v>0</v>
      </c>
      <c r="M1874" s="5">
        <f>IFERROR(VLOOKUP(Tabla1[[#This Row],[FECHA]],'RECAUDOS DE COMPARENDOS'!A:D,4,FALSE),0)</f>
        <v>0</v>
      </c>
      <c r="N1874" s="9">
        <f>IFERROR(VLOOKUP(Tabla1[[#This Row],[FECHA]],'RECAUDOS DE COMPARENDOS'!A:D,3,FALSE),0)</f>
        <v>0</v>
      </c>
      <c r="O1874" s="5">
        <f>IFERROR(VLOOKUP(Tabla1[[#This Row],[FECHA]],'RECAUDOS DE RESOLUCIONES'!A:D,4,FALSE),0)</f>
        <v>0</v>
      </c>
      <c r="P1874" s="9">
        <f>IFERROR(VLOOKUP(Tabla1[[#This Row],[FECHA]],'RECAUDOS DE RESOLUCIONES'!A:D,3,FALSE),0)</f>
        <v>0</v>
      </c>
      <c r="Q187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87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874" s="11">
        <f>IFERROR(VLOOKUP(Tabla1[[#This Row],[FECHA]],'RECAUDOS LOCALES'!A:D,4,FALSE),0)</f>
        <v>4</v>
      </c>
      <c r="T1874" s="9">
        <f>IFERROR(VLOOKUP(Tabla1[[#This Row],[FECHA]],'RECAUDOS LOCALES'!A:D,3,FALSE),0)</f>
        <v>419500</v>
      </c>
      <c r="U1874" s="11">
        <f>IFERROR(VLOOKUP(Tabla1[[#This Row],[FECHA]],'RECAUDOS EXTERNOS'!A:D,4,FALSE),0)</f>
        <v>2</v>
      </c>
      <c r="V1874" s="9">
        <f>IFERROR(VLOOKUP(Tabla1[[#This Row],[FECHA]],'RECAUDOS EXTERNOS'!A:D,3,FALSE),0)</f>
        <v>531664</v>
      </c>
    </row>
    <row r="1875" spans="1:22" x14ac:dyDescent="0.25">
      <c r="A1875" s="1">
        <v>39434</v>
      </c>
      <c r="B1875" s="3" t="s">
        <v>2</v>
      </c>
      <c r="C1875" s="2">
        <v>39417</v>
      </c>
      <c r="D1875" s="5">
        <f>YEAR(Tabla1[[#This Row],[FECHA]])</f>
        <v>2007</v>
      </c>
      <c r="E1875" s="5">
        <f>IFERROR(VLOOKUP(Tabla1[[#This Row],[FECHA]],'COMPARENDOS TOTALES'!A:D,4,FALSE),0)</f>
        <v>1</v>
      </c>
      <c r="F1875" s="9">
        <f>IFERROR(VLOOKUP(Tabla1[[#This Row],[FECHA]],'COMPARENDOS TOTALES'!A:D,3,FALSE),0)</f>
        <v>216850</v>
      </c>
      <c r="G1875" s="5">
        <f>IFERROR(VLOOKUP(Tabla1[[#This Row],[FECHA]],EXONERACIONES!A:D,4,FALSE),0)</f>
        <v>0</v>
      </c>
      <c r="H1875" s="9">
        <f>IFERROR(VLOOKUP(Tabla1[[#This Row],[FECHA]],EXONERACIONES!A:D,3,FALSE),0)</f>
        <v>0</v>
      </c>
      <c r="I1875" s="5">
        <f>IFERROR(VLOOKUP(Tabla1[[#This Row],[FECHA]],'SIMIT CON RES'!A:D,4,FALSE),0)</f>
        <v>0</v>
      </c>
      <c r="J1875" s="9">
        <f>IFERROR(VLOOKUP(Tabla1[[#This Row],[FECHA]],'SIMIT CON RES'!A:D,3,FALSE),0)</f>
        <v>0</v>
      </c>
      <c r="K1875">
        <f>IFERROR(VLOOKUP(Tabla1[[#This Row],[FECHA]],'SIMIT SIN RES'!A:D,4,FALSE),0)</f>
        <v>0</v>
      </c>
      <c r="L1875" s="9">
        <f>IFERROR(VLOOKUP(Tabla1[[#This Row],[FECHA]],'SIMIT SIN RES'!A:D,3,FALSE),0)</f>
        <v>0</v>
      </c>
      <c r="M1875" s="5">
        <f>IFERROR(VLOOKUP(Tabla1[[#This Row],[FECHA]],'RECAUDOS DE COMPARENDOS'!A:D,4,FALSE),0)</f>
        <v>0</v>
      </c>
      <c r="N1875" s="9">
        <f>IFERROR(VLOOKUP(Tabla1[[#This Row],[FECHA]],'RECAUDOS DE COMPARENDOS'!A:D,3,FALSE),0)</f>
        <v>0</v>
      </c>
      <c r="O1875" s="5">
        <f>IFERROR(VLOOKUP(Tabla1[[#This Row],[FECHA]],'RECAUDOS DE RESOLUCIONES'!A:D,4,FALSE),0)</f>
        <v>0</v>
      </c>
      <c r="P1875" s="9">
        <f>IFERROR(VLOOKUP(Tabla1[[#This Row],[FECHA]],'RECAUDOS DE RESOLUCIONES'!A:D,3,FALSE),0)</f>
        <v>0</v>
      </c>
      <c r="Q187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1875" s="9">
        <f>Tabla1[V. COMPARENDOS]-(Tabla1[V. EXONERACIONES]+Tabla1[[#This Row],[V. SIMIT CON RESOLUCION]]+Tabla1[[#This Row],[V. SIMIT SIN RESOLUCION]]+Tabla1[[#This Row],[V. RECAUDOS COMPARENDOS]]+Tabla1[[#This Row],[V. RECAUDOS RESOLUCIONES]])</f>
        <v>216850</v>
      </c>
      <c r="S1875" s="11">
        <f>IFERROR(VLOOKUP(Tabla1[[#This Row],[FECHA]],'RECAUDOS LOCALES'!A:D,4,FALSE),0)</f>
        <v>8</v>
      </c>
      <c r="T1875" s="9">
        <f>IFERROR(VLOOKUP(Tabla1[[#This Row],[FECHA]],'RECAUDOS LOCALES'!A:D,3,FALSE),0)</f>
        <v>478267</v>
      </c>
      <c r="U1875" s="11">
        <f>IFERROR(VLOOKUP(Tabla1[[#This Row],[FECHA]],'RECAUDOS EXTERNOS'!A:D,4,FALSE),0)</f>
        <v>3</v>
      </c>
      <c r="V1875" s="9">
        <f>IFERROR(VLOOKUP(Tabla1[[#This Row],[FECHA]],'RECAUDOS EXTERNOS'!A:D,3,FALSE),0)</f>
        <v>514038</v>
      </c>
    </row>
    <row r="1876" spans="1:22" x14ac:dyDescent="0.25">
      <c r="A1876" s="1">
        <v>39435</v>
      </c>
      <c r="B1876" s="3" t="s">
        <v>3</v>
      </c>
      <c r="C1876" s="2">
        <v>39417</v>
      </c>
      <c r="D1876" s="5">
        <f>YEAR(Tabla1[[#This Row],[FECHA]])</f>
        <v>2007</v>
      </c>
      <c r="E1876" s="5">
        <f>IFERROR(VLOOKUP(Tabla1[[#This Row],[FECHA]],'COMPARENDOS TOTALES'!A:D,4,FALSE),0)</f>
        <v>0</v>
      </c>
      <c r="F1876" s="9">
        <f>IFERROR(VLOOKUP(Tabla1[[#This Row],[FECHA]],'COMPARENDOS TOTALES'!A:D,3,FALSE),0)</f>
        <v>0</v>
      </c>
      <c r="G1876" s="5">
        <f>IFERROR(VLOOKUP(Tabla1[[#This Row],[FECHA]],EXONERACIONES!A:D,4,FALSE),0)</f>
        <v>0</v>
      </c>
      <c r="H1876" s="9">
        <f>IFERROR(VLOOKUP(Tabla1[[#This Row],[FECHA]],EXONERACIONES!A:D,3,FALSE),0)</f>
        <v>0</v>
      </c>
      <c r="I1876" s="5">
        <f>IFERROR(VLOOKUP(Tabla1[[#This Row],[FECHA]],'SIMIT CON RES'!A:D,4,FALSE),0)</f>
        <v>0</v>
      </c>
      <c r="J1876" s="9">
        <f>IFERROR(VLOOKUP(Tabla1[[#This Row],[FECHA]],'SIMIT CON RES'!A:D,3,FALSE),0)</f>
        <v>0</v>
      </c>
      <c r="K1876">
        <f>IFERROR(VLOOKUP(Tabla1[[#This Row],[FECHA]],'SIMIT SIN RES'!A:D,4,FALSE),0)</f>
        <v>0</v>
      </c>
      <c r="L1876" s="9">
        <f>IFERROR(VLOOKUP(Tabla1[[#This Row],[FECHA]],'SIMIT SIN RES'!A:D,3,FALSE),0)</f>
        <v>0</v>
      </c>
      <c r="M1876" s="5">
        <f>IFERROR(VLOOKUP(Tabla1[[#This Row],[FECHA]],'RECAUDOS DE COMPARENDOS'!A:D,4,FALSE),0)</f>
        <v>0</v>
      </c>
      <c r="N1876" s="9">
        <f>IFERROR(VLOOKUP(Tabla1[[#This Row],[FECHA]],'RECAUDOS DE COMPARENDOS'!A:D,3,FALSE),0)</f>
        <v>0</v>
      </c>
      <c r="O1876" s="5">
        <f>IFERROR(VLOOKUP(Tabla1[[#This Row],[FECHA]],'RECAUDOS DE RESOLUCIONES'!A:D,4,FALSE),0)</f>
        <v>0</v>
      </c>
      <c r="P1876" s="9">
        <f>IFERROR(VLOOKUP(Tabla1[[#This Row],[FECHA]],'RECAUDOS DE RESOLUCIONES'!A:D,3,FALSE),0)</f>
        <v>0</v>
      </c>
      <c r="Q187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87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876" s="11">
        <f>IFERROR(VLOOKUP(Tabla1[[#This Row],[FECHA]],'RECAUDOS LOCALES'!A:D,4,FALSE),0)</f>
        <v>4</v>
      </c>
      <c r="T1876" s="9">
        <f>IFERROR(VLOOKUP(Tabla1[[#This Row],[FECHA]],'RECAUDOS LOCALES'!A:D,3,FALSE),0)</f>
        <v>685218</v>
      </c>
      <c r="U1876" s="11">
        <f>IFERROR(VLOOKUP(Tabla1[[#This Row],[FECHA]],'RECAUDOS EXTERNOS'!A:D,4,FALSE),0)</f>
        <v>3</v>
      </c>
      <c r="V1876" s="9">
        <f>IFERROR(VLOOKUP(Tabla1[[#This Row],[FECHA]],'RECAUDOS EXTERNOS'!A:D,3,FALSE),0)</f>
        <v>1013000</v>
      </c>
    </row>
    <row r="1877" spans="1:22" x14ac:dyDescent="0.25">
      <c r="A1877" s="1">
        <v>39436</v>
      </c>
      <c r="B1877" s="3" t="s">
        <v>6</v>
      </c>
      <c r="C1877" s="2">
        <v>39417</v>
      </c>
      <c r="D1877" s="5">
        <f>YEAR(Tabla1[[#This Row],[FECHA]])</f>
        <v>2007</v>
      </c>
      <c r="E1877" s="5">
        <f>IFERROR(VLOOKUP(Tabla1[[#This Row],[FECHA]],'COMPARENDOS TOTALES'!A:D,4,FALSE),0)</f>
        <v>1</v>
      </c>
      <c r="F1877" s="9">
        <f>IFERROR(VLOOKUP(Tabla1[[#This Row],[FECHA]],'COMPARENDOS TOTALES'!A:D,3,FALSE),0)</f>
        <v>216850</v>
      </c>
      <c r="G1877" s="5">
        <f>IFERROR(VLOOKUP(Tabla1[[#This Row],[FECHA]],EXONERACIONES!A:D,4,FALSE),0)</f>
        <v>0</v>
      </c>
      <c r="H1877" s="9">
        <f>IFERROR(VLOOKUP(Tabla1[[#This Row],[FECHA]],EXONERACIONES!A:D,3,FALSE),0)</f>
        <v>0</v>
      </c>
      <c r="I1877" s="5">
        <f>IFERROR(VLOOKUP(Tabla1[[#This Row],[FECHA]],'SIMIT CON RES'!A:D,4,FALSE),0)</f>
        <v>0</v>
      </c>
      <c r="J1877" s="9">
        <f>IFERROR(VLOOKUP(Tabla1[[#This Row],[FECHA]],'SIMIT CON RES'!A:D,3,FALSE),0)</f>
        <v>0</v>
      </c>
      <c r="K1877">
        <f>IFERROR(VLOOKUP(Tabla1[[#This Row],[FECHA]],'SIMIT SIN RES'!A:D,4,FALSE),0)</f>
        <v>0</v>
      </c>
      <c r="L1877" s="9">
        <f>IFERROR(VLOOKUP(Tabla1[[#This Row],[FECHA]],'SIMIT SIN RES'!A:D,3,FALSE),0)</f>
        <v>0</v>
      </c>
      <c r="M1877" s="5">
        <f>IFERROR(VLOOKUP(Tabla1[[#This Row],[FECHA]],'RECAUDOS DE COMPARENDOS'!A:D,4,FALSE),0)</f>
        <v>0</v>
      </c>
      <c r="N1877" s="9">
        <f>IFERROR(VLOOKUP(Tabla1[[#This Row],[FECHA]],'RECAUDOS DE COMPARENDOS'!A:D,3,FALSE),0)</f>
        <v>0</v>
      </c>
      <c r="O1877" s="5">
        <f>IFERROR(VLOOKUP(Tabla1[[#This Row],[FECHA]],'RECAUDOS DE RESOLUCIONES'!A:D,4,FALSE),0)</f>
        <v>0</v>
      </c>
      <c r="P1877" s="9">
        <f>IFERROR(VLOOKUP(Tabla1[[#This Row],[FECHA]],'RECAUDOS DE RESOLUCIONES'!A:D,3,FALSE),0)</f>
        <v>0</v>
      </c>
      <c r="Q187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1877" s="9">
        <f>Tabla1[V. COMPARENDOS]-(Tabla1[V. EXONERACIONES]+Tabla1[[#This Row],[V. SIMIT CON RESOLUCION]]+Tabla1[[#This Row],[V. SIMIT SIN RESOLUCION]]+Tabla1[[#This Row],[V. RECAUDOS COMPARENDOS]]+Tabla1[[#This Row],[V. RECAUDOS RESOLUCIONES]])</f>
        <v>216850</v>
      </c>
      <c r="S1877" s="11">
        <f>IFERROR(VLOOKUP(Tabla1[[#This Row],[FECHA]],'RECAUDOS LOCALES'!A:D,4,FALSE),0)</f>
        <v>5</v>
      </c>
      <c r="T1877" s="9">
        <f>IFERROR(VLOOKUP(Tabla1[[#This Row],[FECHA]],'RECAUDOS LOCALES'!A:D,3,FALSE),0)</f>
        <v>500309</v>
      </c>
      <c r="U1877" s="11">
        <f>IFERROR(VLOOKUP(Tabla1[[#This Row],[FECHA]],'RECAUDOS EXTERNOS'!A:D,4,FALSE),0)</f>
        <v>4</v>
      </c>
      <c r="V1877" s="9">
        <f>IFERROR(VLOOKUP(Tabla1[[#This Row],[FECHA]],'RECAUDOS EXTERNOS'!A:D,3,FALSE),0)</f>
        <v>1431180</v>
      </c>
    </row>
    <row r="1878" spans="1:22" x14ac:dyDescent="0.25">
      <c r="A1878" s="1">
        <v>39437</v>
      </c>
      <c r="B1878" s="3" t="s">
        <v>0</v>
      </c>
      <c r="C1878" s="2">
        <v>39417</v>
      </c>
      <c r="D1878" s="5">
        <f>YEAR(Tabla1[[#This Row],[FECHA]])</f>
        <v>2007</v>
      </c>
      <c r="E1878" s="5">
        <f>IFERROR(VLOOKUP(Tabla1[[#This Row],[FECHA]],'COMPARENDOS TOTALES'!A:D,4,FALSE),0)</f>
        <v>0</v>
      </c>
      <c r="F1878" s="9">
        <f>IFERROR(VLOOKUP(Tabla1[[#This Row],[FECHA]],'COMPARENDOS TOTALES'!A:D,3,FALSE),0)</f>
        <v>0</v>
      </c>
      <c r="G1878" s="5">
        <f>IFERROR(VLOOKUP(Tabla1[[#This Row],[FECHA]],EXONERACIONES!A:D,4,FALSE),0)</f>
        <v>0</v>
      </c>
      <c r="H1878" s="9">
        <f>IFERROR(VLOOKUP(Tabla1[[#This Row],[FECHA]],EXONERACIONES!A:D,3,FALSE),0)</f>
        <v>0</v>
      </c>
      <c r="I1878" s="5">
        <f>IFERROR(VLOOKUP(Tabla1[[#This Row],[FECHA]],'SIMIT CON RES'!A:D,4,FALSE),0)</f>
        <v>0</v>
      </c>
      <c r="J1878" s="9">
        <f>IFERROR(VLOOKUP(Tabla1[[#This Row],[FECHA]],'SIMIT CON RES'!A:D,3,FALSE),0)</f>
        <v>0</v>
      </c>
      <c r="K1878">
        <f>IFERROR(VLOOKUP(Tabla1[[#This Row],[FECHA]],'SIMIT SIN RES'!A:D,4,FALSE),0)</f>
        <v>0</v>
      </c>
      <c r="L1878" s="9">
        <f>IFERROR(VLOOKUP(Tabla1[[#This Row],[FECHA]],'SIMIT SIN RES'!A:D,3,FALSE),0)</f>
        <v>0</v>
      </c>
      <c r="M1878" s="5">
        <f>IFERROR(VLOOKUP(Tabla1[[#This Row],[FECHA]],'RECAUDOS DE COMPARENDOS'!A:D,4,FALSE),0)</f>
        <v>0</v>
      </c>
      <c r="N1878" s="9">
        <f>IFERROR(VLOOKUP(Tabla1[[#This Row],[FECHA]],'RECAUDOS DE COMPARENDOS'!A:D,3,FALSE),0)</f>
        <v>0</v>
      </c>
      <c r="O1878" s="5">
        <f>IFERROR(VLOOKUP(Tabla1[[#This Row],[FECHA]],'RECAUDOS DE RESOLUCIONES'!A:D,4,FALSE),0)</f>
        <v>0</v>
      </c>
      <c r="P1878" s="9">
        <f>IFERROR(VLOOKUP(Tabla1[[#This Row],[FECHA]],'RECAUDOS DE RESOLUCIONES'!A:D,3,FALSE),0)</f>
        <v>0</v>
      </c>
      <c r="Q187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87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878" s="11">
        <f>IFERROR(VLOOKUP(Tabla1[[#This Row],[FECHA]],'RECAUDOS LOCALES'!A:D,4,FALSE),0)</f>
        <v>0</v>
      </c>
      <c r="T1878" s="9">
        <f>IFERROR(VLOOKUP(Tabla1[[#This Row],[FECHA]],'RECAUDOS LOCALES'!A:D,3,FALSE),0)</f>
        <v>0</v>
      </c>
      <c r="U1878" s="11">
        <f>IFERROR(VLOOKUP(Tabla1[[#This Row],[FECHA]],'RECAUDOS EXTERNOS'!A:D,4,FALSE),0)</f>
        <v>3</v>
      </c>
      <c r="V1878" s="9">
        <f>IFERROR(VLOOKUP(Tabla1[[#This Row],[FECHA]],'RECAUDOS EXTERNOS'!A:D,3,FALSE),0)</f>
        <v>756940</v>
      </c>
    </row>
    <row r="1879" spans="1:22" x14ac:dyDescent="0.25">
      <c r="A1879" s="1">
        <v>39438</v>
      </c>
      <c r="B1879" s="3" t="s">
        <v>5</v>
      </c>
      <c r="C1879" s="2">
        <v>39417</v>
      </c>
      <c r="D1879" s="5">
        <f>YEAR(Tabla1[[#This Row],[FECHA]])</f>
        <v>2007</v>
      </c>
      <c r="E1879" s="5">
        <f>IFERROR(VLOOKUP(Tabla1[[#This Row],[FECHA]],'COMPARENDOS TOTALES'!A:D,4,FALSE),0)</f>
        <v>0</v>
      </c>
      <c r="F1879" s="9">
        <f>IFERROR(VLOOKUP(Tabla1[[#This Row],[FECHA]],'COMPARENDOS TOTALES'!A:D,3,FALSE),0)</f>
        <v>0</v>
      </c>
      <c r="G1879" s="5">
        <f>IFERROR(VLOOKUP(Tabla1[[#This Row],[FECHA]],EXONERACIONES!A:D,4,FALSE),0)</f>
        <v>0</v>
      </c>
      <c r="H1879" s="9">
        <f>IFERROR(VLOOKUP(Tabla1[[#This Row],[FECHA]],EXONERACIONES!A:D,3,FALSE),0)</f>
        <v>0</v>
      </c>
      <c r="I1879" s="5">
        <f>IFERROR(VLOOKUP(Tabla1[[#This Row],[FECHA]],'SIMIT CON RES'!A:D,4,FALSE),0)</f>
        <v>0</v>
      </c>
      <c r="J1879" s="9">
        <f>IFERROR(VLOOKUP(Tabla1[[#This Row],[FECHA]],'SIMIT CON RES'!A:D,3,FALSE),0)</f>
        <v>0</v>
      </c>
      <c r="K1879">
        <f>IFERROR(VLOOKUP(Tabla1[[#This Row],[FECHA]],'SIMIT SIN RES'!A:D,4,FALSE),0)</f>
        <v>0</v>
      </c>
      <c r="L1879" s="9">
        <f>IFERROR(VLOOKUP(Tabla1[[#This Row],[FECHA]],'SIMIT SIN RES'!A:D,3,FALSE),0)</f>
        <v>0</v>
      </c>
      <c r="M1879" s="5">
        <f>IFERROR(VLOOKUP(Tabla1[[#This Row],[FECHA]],'RECAUDOS DE COMPARENDOS'!A:D,4,FALSE),0)</f>
        <v>0</v>
      </c>
      <c r="N1879" s="9">
        <f>IFERROR(VLOOKUP(Tabla1[[#This Row],[FECHA]],'RECAUDOS DE COMPARENDOS'!A:D,3,FALSE),0)</f>
        <v>0</v>
      </c>
      <c r="O1879" s="5">
        <f>IFERROR(VLOOKUP(Tabla1[[#This Row],[FECHA]],'RECAUDOS DE RESOLUCIONES'!A:D,4,FALSE),0)</f>
        <v>0</v>
      </c>
      <c r="P1879" s="9">
        <f>IFERROR(VLOOKUP(Tabla1[[#This Row],[FECHA]],'RECAUDOS DE RESOLUCIONES'!A:D,3,FALSE),0)</f>
        <v>0</v>
      </c>
      <c r="Q187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87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879" s="11">
        <f>IFERROR(VLOOKUP(Tabla1[[#This Row],[FECHA]],'RECAUDOS LOCALES'!A:D,4,FALSE),0)</f>
        <v>0</v>
      </c>
      <c r="T1879" s="9">
        <f>IFERROR(VLOOKUP(Tabla1[[#This Row],[FECHA]],'RECAUDOS LOCALES'!A:D,3,FALSE),0)</f>
        <v>0</v>
      </c>
      <c r="U1879" s="11">
        <f>IFERROR(VLOOKUP(Tabla1[[#This Row],[FECHA]],'RECAUDOS EXTERNOS'!A:D,4,FALSE),0)</f>
        <v>0</v>
      </c>
      <c r="V1879" s="9">
        <f>IFERROR(VLOOKUP(Tabla1[[#This Row],[FECHA]],'RECAUDOS EXTERNOS'!A:D,3,FALSE),0)</f>
        <v>0</v>
      </c>
    </row>
    <row r="1880" spans="1:22" x14ac:dyDescent="0.25">
      <c r="A1880" s="1">
        <v>39439</v>
      </c>
      <c r="B1880" s="3" t="s">
        <v>4</v>
      </c>
      <c r="C1880" s="2">
        <v>39417</v>
      </c>
      <c r="D1880" s="5">
        <f>YEAR(Tabla1[[#This Row],[FECHA]])</f>
        <v>2007</v>
      </c>
      <c r="E1880" s="5">
        <f>IFERROR(VLOOKUP(Tabla1[[#This Row],[FECHA]],'COMPARENDOS TOTALES'!A:D,4,FALSE),0)</f>
        <v>0</v>
      </c>
      <c r="F1880" s="9">
        <f>IFERROR(VLOOKUP(Tabla1[[#This Row],[FECHA]],'COMPARENDOS TOTALES'!A:D,3,FALSE),0)</f>
        <v>0</v>
      </c>
      <c r="G1880" s="5">
        <f>IFERROR(VLOOKUP(Tabla1[[#This Row],[FECHA]],EXONERACIONES!A:D,4,FALSE),0)</f>
        <v>0</v>
      </c>
      <c r="H1880" s="9">
        <f>IFERROR(VLOOKUP(Tabla1[[#This Row],[FECHA]],EXONERACIONES!A:D,3,FALSE),0)</f>
        <v>0</v>
      </c>
      <c r="I1880" s="5">
        <f>IFERROR(VLOOKUP(Tabla1[[#This Row],[FECHA]],'SIMIT CON RES'!A:D,4,FALSE),0)</f>
        <v>0</v>
      </c>
      <c r="J1880" s="9">
        <f>IFERROR(VLOOKUP(Tabla1[[#This Row],[FECHA]],'SIMIT CON RES'!A:D,3,FALSE),0)</f>
        <v>0</v>
      </c>
      <c r="K1880">
        <f>IFERROR(VLOOKUP(Tabla1[[#This Row],[FECHA]],'SIMIT SIN RES'!A:D,4,FALSE),0)</f>
        <v>0</v>
      </c>
      <c r="L1880" s="9">
        <f>IFERROR(VLOOKUP(Tabla1[[#This Row],[FECHA]],'SIMIT SIN RES'!A:D,3,FALSE),0)</f>
        <v>0</v>
      </c>
      <c r="M1880" s="5">
        <f>IFERROR(VLOOKUP(Tabla1[[#This Row],[FECHA]],'RECAUDOS DE COMPARENDOS'!A:D,4,FALSE),0)</f>
        <v>0</v>
      </c>
      <c r="N1880" s="9">
        <f>IFERROR(VLOOKUP(Tabla1[[#This Row],[FECHA]],'RECAUDOS DE COMPARENDOS'!A:D,3,FALSE),0)</f>
        <v>0</v>
      </c>
      <c r="O1880" s="5">
        <f>IFERROR(VLOOKUP(Tabla1[[#This Row],[FECHA]],'RECAUDOS DE RESOLUCIONES'!A:D,4,FALSE),0)</f>
        <v>0</v>
      </c>
      <c r="P1880" s="9">
        <f>IFERROR(VLOOKUP(Tabla1[[#This Row],[FECHA]],'RECAUDOS DE RESOLUCIONES'!A:D,3,FALSE),0)</f>
        <v>0</v>
      </c>
      <c r="Q188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88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880" s="11">
        <f>IFERROR(VLOOKUP(Tabla1[[#This Row],[FECHA]],'RECAUDOS LOCALES'!A:D,4,FALSE),0)</f>
        <v>0</v>
      </c>
      <c r="T1880" s="9">
        <f>IFERROR(VLOOKUP(Tabla1[[#This Row],[FECHA]],'RECAUDOS LOCALES'!A:D,3,FALSE),0)</f>
        <v>0</v>
      </c>
      <c r="U1880" s="11">
        <f>IFERROR(VLOOKUP(Tabla1[[#This Row],[FECHA]],'RECAUDOS EXTERNOS'!A:D,4,FALSE),0)</f>
        <v>0</v>
      </c>
      <c r="V1880" s="9">
        <f>IFERROR(VLOOKUP(Tabla1[[#This Row],[FECHA]],'RECAUDOS EXTERNOS'!A:D,3,FALSE),0)</f>
        <v>0</v>
      </c>
    </row>
    <row r="1881" spans="1:22" x14ac:dyDescent="0.25">
      <c r="A1881" s="1">
        <v>39440</v>
      </c>
      <c r="B1881" s="3" t="s">
        <v>1</v>
      </c>
      <c r="C1881" s="2">
        <v>39417</v>
      </c>
      <c r="D1881" s="5">
        <f>YEAR(Tabla1[[#This Row],[FECHA]])</f>
        <v>2007</v>
      </c>
      <c r="E1881" s="5">
        <f>IFERROR(VLOOKUP(Tabla1[[#This Row],[FECHA]],'COMPARENDOS TOTALES'!A:D,4,FALSE),0)</f>
        <v>0</v>
      </c>
      <c r="F1881" s="9">
        <f>IFERROR(VLOOKUP(Tabla1[[#This Row],[FECHA]],'COMPARENDOS TOTALES'!A:D,3,FALSE),0)</f>
        <v>0</v>
      </c>
      <c r="G1881" s="5">
        <f>IFERROR(VLOOKUP(Tabla1[[#This Row],[FECHA]],EXONERACIONES!A:D,4,FALSE),0)</f>
        <v>0</v>
      </c>
      <c r="H1881" s="9">
        <f>IFERROR(VLOOKUP(Tabla1[[#This Row],[FECHA]],EXONERACIONES!A:D,3,FALSE),0)</f>
        <v>0</v>
      </c>
      <c r="I1881" s="5">
        <f>IFERROR(VLOOKUP(Tabla1[[#This Row],[FECHA]],'SIMIT CON RES'!A:D,4,FALSE),0)</f>
        <v>0</v>
      </c>
      <c r="J1881" s="9">
        <f>IFERROR(VLOOKUP(Tabla1[[#This Row],[FECHA]],'SIMIT CON RES'!A:D,3,FALSE),0)</f>
        <v>0</v>
      </c>
      <c r="K1881">
        <f>IFERROR(VLOOKUP(Tabla1[[#This Row],[FECHA]],'SIMIT SIN RES'!A:D,4,FALSE),0)</f>
        <v>0</v>
      </c>
      <c r="L1881" s="9">
        <f>IFERROR(VLOOKUP(Tabla1[[#This Row],[FECHA]],'SIMIT SIN RES'!A:D,3,FALSE),0)</f>
        <v>0</v>
      </c>
      <c r="M1881" s="5">
        <f>IFERROR(VLOOKUP(Tabla1[[#This Row],[FECHA]],'RECAUDOS DE COMPARENDOS'!A:D,4,FALSE),0)</f>
        <v>0</v>
      </c>
      <c r="N1881" s="9">
        <f>IFERROR(VLOOKUP(Tabla1[[#This Row],[FECHA]],'RECAUDOS DE COMPARENDOS'!A:D,3,FALSE),0)</f>
        <v>0</v>
      </c>
      <c r="O1881" s="5">
        <f>IFERROR(VLOOKUP(Tabla1[[#This Row],[FECHA]],'RECAUDOS DE RESOLUCIONES'!A:D,4,FALSE),0)</f>
        <v>0</v>
      </c>
      <c r="P1881" s="9">
        <f>IFERROR(VLOOKUP(Tabla1[[#This Row],[FECHA]],'RECAUDOS DE RESOLUCIONES'!A:D,3,FALSE),0)</f>
        <v>0</v>
      </c>
      <c r="Q188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88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881" s="11">
        <f>IFERROR(VLOOKUP(Tabla1[[#This Row],[FECHA]],'RECAUDOS LOCALES'!A:D,4,FALSE),0)</f>
        <v>0</v>
      </c>
      <c r="T1881" s="9">
        <f>IFERROR(VLOOKUP(Tabla1[[#This Row],[FECHA]],'RECAUDOS LOCALES'!A:D,3,FALSE),0)</f>
        <v>0</v>
      </c>
      <c r="U1881" s="11">
        <f>IFERROR(VLOOKUP(Tabla1[[#This Row],[FECHA]],'RECAUDOS EXTERNOS'!A:D,4,FALSE),0)</f>
        <v>1</v>
      </c>
      <c r="V1881" s="9">
        <f>IFERROR(VLOOKUP(Tabla1[[#This Row],[FECHA]],'RECAUDOS EXTERNOS'!A:D,3,FALSE),0)</f>
        <v>218100</v>
      </c>
    </row>
    <row r="1882" spans="1:22" x14ac:dyDescent="0.25">
      <c r="A1882" s="1">
        <v>39441</v>
      </c>
      <c r="B1882" s="3" t="s">
        <v>2</v>
      </c>
      <c r="C1882" s="2">
        <v>39417</v>
      </c>
      <c r="D1882" s="5">
        <f>YEAR(Tabla1[[#This Row],[FECHA]])</f>
        <v>2007</v>
      </c>
      <c r="E1882" s="5">
        <f>IFERROR(VLOOKUP(Tabla1[[#This Row],[FECHA]],'COMPARENDOS TOTALES'!A:D,4,FALSE),0)</f>
        <v>0</v>
      </c>
      <c r="F1882" s="9">
        <f>IFERROR(VLOOKUP(Tabla1[[#This Row],[FECHA]],'COMPARENDOS TOTALES'!A:D,3,FALSE),0)</f>
        <v>0</v>
      </c>
      <c r="G1882" s="5">
        <f>IFERROR(VLOOKUP(Tabla1[[#This Row],[FECHA]],EXONERACIONES!A:D,4,FALSE),0)</f>
        <v>0</v>
      </c>
      <c r="H1882" s="9">
        <f>IFERROR(VLOOKUP(Tabla1[[#This Row],[FECHA]],EXONERACIONES!A:D,3,FALSE),0)</f>
        <v>0</v>
      </c>
      <c r="I1882" s="5">
        <f>IFERROR(VLOOKUP(Tabla1[[#This Row],[FECHA]],'SIMIT CON RES'!A:D,4,FALSE),0)</f>
        <v>0</v>
      </c>
      <c r="J1882" s="9">
        <f>IFERROR(VLOOKUP(Tabla1[[#This Row],[FECHA]],'SIMIT CON RES'!A:D,3,FALSE),0)</f>
        <v>0</v>
      </c>
      <c r="K1882">
        <f>IFERROR(VLOOKUP(Tabla1[[#This Row],[FECHA]],'SIMIT SIN RES'!A:D,4,FALSE),0)</f>
        <v>0</v>
      </c>
      <c r="L1882" s="9">
        <f>IFERROR(VLOOKUP(Tabla1[[#This Row],[FECHA]],'SIMIT SIN RES'!A:D,3,FALSE),0)</f>
        <v>0</v>
      </c>
      <c r="M1882" s="5">
        <f>IFERROR(VLOOKUP(Tabla1[[#This Row],[FECHA]],'RECAUDOS DE COMPARENDOS'!A:D,4,FALSE),0)</f>
        <v>0</v>
      </c>
      <c r="N1882" s="9">
        <f>IFERROR(VLOOKUP(Tabla1[[#This Row],[FECHA]],'RECAUDOS DE COMPARENDOS'!A:D,3,FALSE),0)</f>
        <v>0</v>
      </c>
      <c r="O1882" s="5">
        <f>IFERROR(VLOOKUP(Tabla1[[#This Row],[FECHA]],'RECAUDOS DE RESOLUCIONES'!A:D,4,FALSE),0)</f>
        <v>0</v>
      </c>
      <c r="P1882" s="9">
        <f>IFERROR(VLOOKUP(Tabla1[[#This Row],[FECHA]],'RECAUDOS DE RESOLUCIONES'!A:D,3,FALSE),0)</f>
        <v>0</v>
      </c>
      <c r="Q188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88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882" s="11">
        <f>IFERROR(VLOOKUP(Tabla1[[#This Row],[FECHA]],'RECAUDOS LOCALES'!A:D,4,FALSE),0)</f>
        <v>0</v>
      </c>
      <c r="T1882" s="9">
        <f>IFERROR(VLOOKUP(Tabla1[[#This Row],[FECHA]],'RECAUDOS LOCALES'!A:D,3,FALSE),0)</f>
        <v>0</v>
      </c>
      <c r="U1882" s="11">
        <f>IFERROR(VLOOKUP(Tabla1[[#This Row],[FECHA]],'RECAUDOS EXTERNOS'!A:D,4,FALSE),0)</f>
        <v>0</v>
      </c>
      <c r="V1882" s="9">
        <f>IFERROR(VLOOKUP(Tabla1[[#This Row],[FECHA]],'RECAUDOS EXTERNOS'!A:D,3,FALSE),0)</f>
        <v>0</v>
      </c>
    </row>
    <row r="1883" spans="1:22" x14ac:dyDescent="0.25">
      <c r="A1883" s="1">
        <v>39442</v>
      </c>
      <c r="B1883" s="3" t="s">
        <v>3</v>
      </c>
      <c r="C1883" s="2">
        <v>39417</v>
      </c>
      <c r="D1883" s="5">
        <f>YEAR(Tabla1[[#This Row],[FECHA]])</f>
        <v>2007</v>
      </c>
      <c r="E1883" s="5">
        <f>IFERROR(VLOOKUP(Tabla1[[#This Row],[FECHA]],'COMPARENDOS TOTALES'!A:D,4,FALSE),0)</f>
        <v>0</v>
      </c>
      <c r="F1883" s="9">
        <f>IFERROR(VLOOKUP(Tabla1[[#This Row],[FECHA]],'COMPARENDOS TOTALES'!A:D,3,FALSE),0)</f>
        <v>0</v>
      </c>
      <c r="G1883" s="5">
        <f>IFERROR(VLOOKUP(Tabla1[[#This Row],[FECHA]],EXONERACIONES!A:D,4,FALSE),0)</f>
        <v>0</v>
      </c>
      <c r="H1883" s="9">
        <f>IFERROR(VLOOKUP(Tabla1[[#This Row],[FECHA]],EXONERACIONES!A:D,3,FALSE),0)</f>
        <v>0</v>
      </c>
      <c r="I1883" s="5">
        <f>IFERROR(VLOOKUP(Tabla1[[#This Row],[FECHA]],'SIMIT CON RES'!A:D,4,FALSE),0)</f>
        <v>0</v>
      </c>
      <c r="J1883" s="9">
        <f>IFERROR(VLOOKUP(Tabla1[[#This Row],[FECHA]],'SIMIT CON RES'!A:D,3,FALSE),0)</f>
        <v>0</v>
      </c>
      <c r="K1883">
        <f>IFERROR(VLOOKUP(Tabla1[[#This Row],[FECHA]],'SIMIT SIN RES'!A:D,4,FALSE),0)</f>
        <v>0</v>
      </c>
      <c r="L1883" s="9">
        <f>IFERROR(VLOOKUP(Tabla1[[#This Row],[FECHA]],'SIMIT SIN RES'!A:D,3,FALSE),0)</f>
        <v>0</v>
      </c>
      <c r="M1883" s="5">
        <f>IFERROR(VLOOKUP(Tabla1[[#This Row],[FECHA]],'RECAUDOS DE COMPARENDOS'!A:D,4,FALSE),0)</f>
        <v>0</v>
      </c>
      <c r="N1883" s="9">
        <f>IFERROR(VLOOKUP(Tabla1[[#This Row],[FECHA]],'RECAUDOS DE COMPARENDOS'!A:D,3,FALSE),0)</f>
        <v>0</v>
      </c>
      <c r="O1883" s="5">
        <f>IFERROR(VLOOKUP(Tabla1[[#This Row],[FECHA]],'RECAUDOS DE RESOLUCIONES'!A:D,4,FALSE),0)</f>
        <v>0</v>
      </c>
      <c r="P1883" s="9">
        <f>IFERROR(VLOOKUP(Tabla1[[#This Row],[FECHA]],'RECAUDOS DE RESOLUCIONES'!A:D,3,FALSE),0)</f>
        <v>0</v>
      </c>
      <c r="Q188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88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883" s="11">
        <f>IFERROR(VLOOKUP(Tabla1[[#This Row],[FECHA]],'RECAUDOS LOCALES'!A:D,4,FALSE),0)</f>
        <v>1</v>
      </c>
      <c r="T1883" s="9">
        <f>IFERROR(VLOOKUP(Tabla1[[#This Row],[FECHA]],'RECAUDOS LOCALES'!A:D,3,FALSE),0)</f>
        <v>75900</v>
      </c>
      <c r="U1883" s="11">
        <f>IFERROR(VLOOKUP(Tabla1[[#This Row],[FECHA]],'RECAUDOS EXTERNOS'!A:D,4,FALSE),0)</f>
        <v>4</v>
      </c>
      <c r="V1883" s="9">
        <f>IFERROR(VLOOKUP(Tabla1[[#This Row],[FECHA]],'RECAUDOS EXTERNOS'!A:D,3,FALSE),0)</f>
        <v>860250</v>
      </c>
    </row>
    <row r="1884" spans="1:22" x14ac:dyDescent="0.25">
      <c r="A1884" s="1">
        <v>39443</v>
      </c>
      <c r="B1884" s="3" t="s">
        <v>6</v>
      </c>
      <c r="C1884" s="2">
        <v>39417</v>
      </c>
      <c r="D1884" s="5">
        <f>YEAR(Tabla1[[#This Row],[FECHA]])</f>
        <v>2007</v>
      </c>
      <c r="E1884" s="5">
        <f>IFERROR(VLOOKUP(Tabla1[[#This Row],[FECHA]],'COMPARENDOS TOTALES'!A:D,4,FALSE),0)</f>
        <v>0</v>
      </c>
      <c r="F1884" s="9">
        <f>IFERROR(VLOOKUP(Tabla1[[#This Row],[FECHA]],'COMPARENDOS TOTALES'!A:D,3,FALSE),0)</f>
        <v>0</v>
      </c>
      <c r="G1884" s="5">
        <f>IFERROR(VLOOKUP(Tabla1[[#This Row],[FECHA]],EXONERACIONES!A:D,4,FALSE),0)</f>
        <v>0</v>
      </c>
      <c r="H1884" s="9">
        <f>IFERROR(VLOOKUP(Tabla1[[#This Row],[FECHA]],EXONERACIONES!A:D,3,FALSE),0)</f>
        <v>0</v>
      </c>
      <c r="I1884" s="5">
        <f>IFERROR(VLOOKUP(Tabla1[[#This Row],[FECHA]],'SIMIT CON RES'!A:D,4,FALSE),0)</f>
        <v>0</v>
      </c>
      <c r="J1884" s="9">
        <f>IFERROR(VLOOKUP(Tabla1[[#This Row],[FECHA]],'SIMIT CON RES'!A:D,3,FALSE),0)</f>
        <v>0</v>
      </c>
      <c r="K1884">
        <f>IFERROR(VLOOKUP(Tabla1[[#This Row],[FECHA]],'SIMIT SIN RES'!A:D,4,FALSE),0)</f>
        <v>0</v>
      </c>
      <c r="L1884" s="9">
        <f>IFERROR(VLOOKUP(Tabla1[[#This Row],[FECHA]],'SIMIT SIN RES'!A:D,3,FALSE),0)</f>
        <v>0</v>
      </c>
      <c r="M1884" s="5">
        <f>IFERROR(VLOOKUP(Tabla1[[#This Row],[FECHA]],'RECAUDOS DE COMPARENDOS'!A:D,4,FALSE),0)</f>
        <v>0</v>
      </c>
      <c r="N1884" s="9">
        <f>IFERROR(VLOOKUP(Tabla1[[#This Row],[FECHA]],'RECAUDOS DE COMPARENDOS'!A:D,3,FALSE),0)</f>
        <v>0</v>
      </c>
      <c r="O1884" s="5">
        <f>IFERROR(VLOOKUP(Tabla1[[#This Row],[FECHA]],'RECAUDOS DE RESOLUCIONES'!A:D,4,FALSE),0)</f>
        <v>0</v>
      </c>
      <c r="P1884" s="9">
        <f>IFERROR(VLOOKUP(Tabla1[[#This Row],[FECHA]],'RECAUDOS DE RESOLUCIONES'!A:D,3,FALSE),0)</f>
        <v>0</v>
      </c>
      <c r="Q188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88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884" s="11">
        <f>IFERROR(VLOOKUP(Tabla1[[#This Row],[FECHA]],'RECAUDOS LOCALES'!A:D,4,FALSE),0)</f>
        <v>1</v>
      </c>
      <c r="T1884" s="9">
        <f>IFERROR(VLOOKUP(Tabla1[[#This Row],[FECHA]],'RECAUDOS LOCALES'!A:D,3,FALSE),0)</f>
        <v>75900</v>
      </c>
      <c r="U1884" s="11">
        <f>IFERROR(VLOOKUP(Tabla1[[#This Row],[FECHA]],'RECAUDOS EXTERNOS'!A:D,4,FALSE),0)</f>
        <v>8</v>
      </c>
      <c r="V1884" s="9">
        <f>IFERROR(VLOOKUP(Tabla1[[#This Row],[FECHA]],'RECAUDOS EXTERNOS'!A:D,3,FALSE),0)</f>
        <v>1681040</v>
      </c>
    </row>
    <row r="1885" spans="1:22" x14ac:dyDescent="0.25">
      <c r="A1885" s="1">
        <v>39444</v>
      </c>
      <c r="B1885" s="3" t="s">
        <v>0</v>
      </c>
      <c r="C1885" s="2">
        <v>39417</v>
      </c>
      <c r="D1885" s="5">
        <f>YEAR(Tabla1[[#This Row],[FECHA]])</f>
        <v>2007</v>
      </c>
      <c r="E1885" s="5">
        <f>IFERROR(VLOOKUP(Tabla1[[#This Row],[FECHA]],'COMPARENDOS TOTALES'!A:D,4,FALSE),0)</f>
        <v>0</v>
      </c>
      <c r="F1885" s="9">
        <f>IFERROR(VLOOKUP(Tabla1[[#This Row],[FECHA]],'COMPARENDOS TOTALES'!A:D,3,FALSE),0)</f>
        <v>0</v>
      </c>
      <c r="G1885" s="5">
        <f>IFERROR(VLOOKUP(Tabla1[[#This Row],[FECHA]],EXONERACIONES!A:D,4,FALSE),0)</f>
        <v>0</v>
      </c>
      <c r="H1885" s="9">
        <f>IFERROR(VLOOKUP(Tabla1[[#This Row],[FECHA]],EXONERACIONES!A:D,3,FALSE),0)</f>
        <v>0</v>
      </c>
      <c r="I1885" s="5">
        <f>IFERROR(VLOOKUP(Tabla1[[#This Row],[FECHA]],'SIMIT CON RES'!A:D,4,FALSE),0)</f>
        <v>0</v>
      </c>
      <c r="J1885" s="9">
        <f>IFERROR(VLOOKUP(Tabla1[[#This Row],[FECHA]],'SIMIT CON RES'!A:D,3,FALSE),0)</f>
        <v>0</v>
      </c>
      <c r="K1885">
        <f>IFERROR(VLOOKUP(Tabla1[[#This Row],[FECHA]],'SIMIT SIN RES'!A:D,4,FALSE),0)</f>
        <v>0</v>
      </c>
      <c r="L1885" s="9">
        <f>IFERROR(VLOOKUP(Tabla1[[#This Row],[FECHA]],'SIMIT SIN RES'!A:D,3,FALSE),0)</f>
        <v>0</v>
      </c>
      <c r="M1885" s="5">
        <f>IFERROR(VLOOKUP(Tabla1[[#This Row],[FECHA]],'RECAUDOS DE COMPARENDOS'!A:D,4,FALSE),0)</f>
        <v>0</v>
      </c>
      <c r="N1885" s="9">
        <f>IFERROR(VLOOKUP(Tabla1[[#This Row],[FECHA]],'RECAUDOS DE COMPARENDOS'!A:D,3,FALSE),0)</f>
        <v>0</v>
      </c>
      <c r="O1885" s="5">
        <f>IFERROR(VLOOKUP(Tabla1[[#This Row],[FECHA]],'RECAUDOS DE RESOLUCIONES'!A:D,4,FALSE),0)</f>
        <v>0</v>
      </c>
      <c r="P1885" s="9">
        <f>IFERROR(VLOOKUP(Tabla1[[#This Row],[FECHA]],'RECAUDOS DE RESOLUCIONES'!A:D,3,FALSE),0)</f>
        <v>0</v>
      </c>
      <c r="Q188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88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885" s="11">
        <f>IFERROR(VLOOKUP(Tabla1[[#This Row],[FECHA]],'RECAUDOS LOCALES'!A:D,4,FALSE),0)</f>
        <v>0</v>
      </c>
      <c r="T1885" s="9">
        <f>IFERROR(VLOOKUP(Tabla1[[#This Row],[FECHA]],'RECAUDOS LOCALES'!A:D,3,FALSE),0)</f>
        <v>0</v>
      </c>
      <c r="U1885" s="11">
        <f>IFERROR(VLOOKUP(Tabla1[[#This Row],[FECHA]],'RECAUDOS EXTERNOS'!A:D,4,FALSE),0)</f>
        <v>7</v>
      </c>
      <c r="V1885" s="9">
        <f>IFERROR(VLOOKUP(Tabla1[[#This Row],[FECHA]],'RECAUDOS EXTERNOS'!A:D,3,FALSE),0)</f>
        <v>1907970</v>
      </c>
    </row>
    <row r="1886" spans="1:22" x14ac:dyDescent="0.25">
      <c r="A1886" s="1">
        <v>39445</v>
      </c>
      <c r="B1886" s="3" t="s">
        <v>5</v>
      </c>
      <c r="C1886" s="2">
        <v>39417</v>
      </c>
      <c r="D1886" s="5">
        <f>YEAR(Tabla1[[#This Row],[FECHA]])</f>
        <v>2007</v>
      </c>
      <c r="E1886" s="5">
        <f>IFERROR(VLOOKUP(Tabla1[[#This Row],[FECHA]],'COMPARENDOS TOTALES'!A:D,4,FALSE),0)</f>
        <v>9</v>
      </c>
      <c r="F1886" s="9">
        <f>IFERROR(VLOOKUP(Tabla1[[#This Row],[FECHA]],'COMPARENDOS TOTALES'!A:D,3,FALSE),0)</f>
        <v>2168500</v>
      </c>
      <c r="G1886" s="5">
        <f>IFERROR(VLOOKUP(Tabla1[[#This Row],[FECHA]],EXONERACIONES!A:D,4,FALSE),0)</f>
        <v>4</v>
      </c>
      <c r="H1886" s="9">
        <f>IFERROR(VLOOKUP(Tabla1[[#This Row],[FECHA]],EXONERACIONES!A:D,3,FALSE),0)</f>
        <v>1084250</v>
      </c>
      <c r="I1886" s="5">
        <f>IFERROR(VLOOKUP(Tabla1[[#This Row],[FECHA]],'SIMIT CON RES'!A:D,4,FALSE),0)</f>
        <v>0</v>
      </c>
      <c r="J1886" s="9">
        <f>IFERROR(VLOOKUP(Tabla1[[#This Row],[FECHA]],'SIMIT CON RES'!A:D,3,FALSE),0)</f>
        <v>0</v>
      </c>
      <c r="K1886">
        <f>IFERROR(VLOOKUP(Tabla1[[#This Row],[FECHA]],'SIMIT SIN RES'!A:D,4,FALSE),0)</f>
        <v>0</v>
      </c>
      <c r="L1886" s="9">
        <f>IFERROR(VLOOKUP(Tabla1[[#This Row],[FECHA]],'SIMIT SIN RES'!A:D,3,FALSE),0)</f>
        <v>0</v>
      </c>
      <c r="M1886" s="5">
        <f>IFERROR(VLOOKUP(Tabla1[[#This Row],[FECHA]],'RECAUDOS DE COMPARENDOS'!A:D,4,FALSE),0)</f>
        <v>0</v>
      </c>
      <c r="N1886" s="9">
        <f>IFERROR(VLOOKUP(Tabla1[[#This Row],[FECHA]],'RECAUDOS DE COMPARENDOS'!A:D,3,FALSE),0)</f>
        <v>0</v>
      </c>
      <c r="O1886" s="5">
        <f>IFERROR(VLOOKUP(Tabla1[[#This Row],[FECHA]],'RECAUDOS DE RESOLUCIONES'!A:D,4,FALSE),0)</f>
        <v>0</v>
      </c>
      <c r="P1886" s="9">
        <f>IFERROR(VLOOKUP(Tabla1[[#This Row],[FECHA]],'RECAUDOS DE RESOLUCIONES'!A:D,3,FALSE),0)</f>
        <v>0</v>
      </c>
      <c r="Q188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1886" s="9">
        <f>Tabla1[V. COMPARENDOS]-(Tabla1[V. EXONERACIONES]+Tabla1[[#This Row],[V. SIMIT CON RESOLUCION]]+Tabla1[[#This Row],[V. SIMIT SIN RESOLUCION]]+Tabla1[[#This Row],[V. RECAUDOS COMPARENDOS]]+Tabla1[[#This Row],[V. RECAUDOS RESOLUCIONES]])</f>
        <v>1084250</v>
      </c>
      <c r="S1886" s="11">
        <f>IFERROR(VLOOKUP(Tabla1[[#This Row],[FECHA]],'RECAUDOS LOCALES'!A:D,4,FALSE),0)</f>
        <v>0</v>
      </c>
      <c r="T1886" s="9">
        <f>IFERROR(VLOOKUP(Tabla1[[#This Row],[FECHA]],'RECAUDOS LOCALES'!A:D,3,FALSE),0)</f>
        <v>0</v>
      </c>
      <c r="U1886" s="11">
        <f>IFERROR(VLOOKUP(Tabla1[[#This Row],[FECHA]],'RECAUDOS EXTERNOS'!A:D,4,FALSE),0)</f>
        <v>0</v>
      </c>
      <c r="V1886" s="9">
        <f>IFERROR(VLOOKUP(Tabla1[[#This Row],[FECHA]],'RECAUDOS EXTERNOS'!A:D,3,FALSE),0)</f>
        <v>0</v>
      </c>
    </row>
    <row r="1887" spans="1:22" x14ac:dyDescent="0.25">
      <c r="A1887" s="1">
        <v>39446</v>
      </c>
      <c r="B1887" s="3" t="s">
        <v>4</v>
      </c>
      <c r="C1887" s="2">
        <v>39417</v>
      </c>
      <c r="D1887" s="5">
        <f>YEAR(Tabla1[[#This Row],[FECHA]])</f>
        <v>2007</v>
      </c>
      <c r="E1887" s="5">
        <f>IFERROR(VLOOKUP(Tabla1[[#This Row],[FECHA]],'COMPARENDOS TOTALES'!A:D,4,FALSE),0)</f>
        <v>3</v>
      </c>
      <c r="F1887" s="9">
        <f>IFERROR(VLOOKUP(Tabla1[[#This Row],[FECHA]],'COMPARENDOS TOTALES'!A:D,3,FALSE),0)</f>
        <v>650550</v>
      </c>
      <c r="G1887" s="5">
        <f>IFERROR(VLOOKUP(Tabla1[[#This Row],[FECHA]],EXONERACIONES!A:D,4,FALSE),0)</f>
        <v>1</v>
      </c>
      <c r="H1887" s="9">
        <f>IFERROR(VLOOKUP(Tabla1[[#This Row],[FECHA]],EXONERACIONES!A:D,3,FALSE),0)</f>
        <v>216850</v>
      </c>
      <c r="I1887" s="5">
        <f>IFERROR(VLOOKUP(Tabla1[[#This Row],[FECHA]],'SIMIT CON RES'!A:D,4,FALSE),0)</f>
        <v>0</v>
      </c>
      <c r="J1887" s="9">
        <f>IFERROR(VLOOKUP(Tabla1[[#This Row],[FECHA]],'SIMIT CON RES'!A:D,3,FALSE),0)</f>
        <v>0</v>
      </c>
      <c r="K1887">
        <f>IFERROR(VLOOKUP(Tabla1[[#This Row],[FECHA]],'SIMIT SIN RES'!A:D,4,FALSE),0)</f>
        <v>0</v>
      </c>
      <c r="L1887" s="9">
        <f>IFERROR(VLOOKUP(Tabla1[[#This Row],[FECHA]],'SIMIT SIN RES'!A:D,3,FALSE),0)</f>
        <v>0</v>
      </c>
      <c r="M1887" s="5">
        <f>IFERROR(VLOOKUP(Tabla1[[#This Row],[FECHA]],'RECAUDOS DE COMPARENDOS'!A:D,4,FALSE),0)</f>
        <v>0</v>
      </c>
      <c r="N1887" s="9">
        <f>IFERROR(VLOOKUP(Tabla1[[#This Row],[FECHA]],'RECAUDOS DE COMPARENDOS'!A:D,3,FALSE),0)</f>
        <v>0</v>
      </c>
      <c r="O1887" s="5">
        <f>IFERROR(VLOOKUP(Tabla1[[#This Row],[FECHA]],'RECAUDOS DE RESOLUCIONES'!A:D,4,FALSE),0)</f>
        <v>0</v>
      </c>
      <c r="P1887" s="9">
        <f>IFERROR(VLOOKUP(Tabla1[[#This Row],[FECHA]],'RECAUDOS DE RESOLUCIONES'!A:D,3,FALSE),0)</f>
        <v>0</v>
      </c>
      <c r="Q188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1887" s="9">
        <f>Tabla1[V. COMPARENDOS]-(Tabla1[V. EXONERACIONES]+Tabla1[[#This Row],[V. SIMIT CON RESOLUCION]]+Tabla1[[#This Row],[V. SIMIT SIN RESOLUCION]]+Tabla1[[#This Row],[V. RECAUDOS COMPARENDOS]]+Tabla1[[#This Row],[V. RECAUDOS RESOLUCIONES]])</f>
        <v>433700</v>
      </c>
      <c r="S1887" s="11">
        <f>IFERROR(VLOOKUP(Tabla1[[#This Row],[FECHA]],'RECAUDOS LOCALES'!A:D,4,FALSE),0)</f>
        <v>0</v>
      </c>
      <c r="T1887" s="9">
        <f>IFERROR(VLOOKUP(Tabla1[[#This Row],[FECHA]],'RECAUDOS LOCALES'!A:D,3,FALSE),0)</f>
        <v>0</v>
      </c>
      <c r="U1887" s="11">
        <f>IFERROR(VLOOKUP(Tabla1[[#This Row],[FECHA]],'RECAUDOS EXTERNOS'!A:D,4,FALSE),0)</f>
        <v>0</v>
      </c>
      <c r="V1887" s="9">
        <f>IFERROR(VLOOKUP(Tabla1[[#This Row],[FECHA]],'RECAUDOS EXTERNOS'!A:D,3,FALSE),0)</f>
        <v>0</v>
      </c>
    </row>
    <row r="1888" spans="1:22" x14ac:dyDescent="0.25">
      <c r="A1888" s="1">
        <v>39447</v>
      </c>
      <c r="B1888" s="3" t="s">
        <v>1</v>
      </c>
      <c r="C1888" s="2">
        <v>39417</v>
      </c>
      <c r="D1888" s="5">
        <f>YEAR(Tabla1[[#This Row],[FECHA]])</f>
        <v>2007</v>
      </c>
      <c r="E1888" s="5">
        <f>IFERROR(VLOOKUP(Tabla1[[#This Row],[FECHA]],'COMPARENDOS TOTALES'!A:D,4,FALSE),0)</f>
        <v>0</v>
      </c>
      <c r="F1888" s="9">
        <f>IFERROR(VLOOKUP(Tabla1[[#This Row],[FECHA]],'COMPARENDOS TOTALES'!A:D,3,FALSE),0)</f>
        <v>0</v>
      </c>
      <c r="G1888" s="5">
        <f>IFERROR(VLOOKUP(Tabla1[[#This Row],[FECHA]],EXONERACIONES!A:D,4,FALSE),0)</f>
        <v>0</v>
      </c>
      <c r="H1888" s="9">
        <f>IFERROR(VLOOKUP(Tabla1[[#This Row],[FECHA]],EXONERACIONES!A:D,3,FALSE),0)</f>
        <v>0</v>
      </c>
      <c r="I1888" s="5">
        <f>IFERROR(VLOOKUP(Tabla1[[#This Row],[FECHA]],'SIMIT CON RES'!A:D,4,FALSE),0)</f>
        <v>0</v>
      </c>
      <c r="J1888" s="9">
        <f>IFERROR(VLOOKUP(Tabla1[[#This Row],[FECHA]],'SIMIT CON RES'!A:D,3,FALSE),0)</f>
        <v>0</v>
      </c>
      <c r="K1888">
        <f>IFERROR(VLOOKUP(Tabla1[[#This Row],[FECHA]],'SIMIT SIN RES'!A:D,4,FALSE),0)</f>
        <v>0</v>
      </c>
      <c r="L1888" s="9">
        <f>IFERROR(VLOOKUP(Tabla1[[#This Row],[FECHA]],'SIMIT SIN RES'!A:D,3,FALSE),0)</f>
        <v>0</v>
      </c>
      <c r="M1888" s="5">
        <f>IFERROR(VLOOKUP(Tabla1[[#This Row],[FECHA]],'RECAUDOS DE COMPARENDOS'!A:D,4,FALSE),0)</f>
        <v>0</v>
      </c>
      <c r="N1888" s="9">
        <f>IFERROR(VLOOKUP(Tabla1[[#This Row],[FECHA]],'RECAUDOS DE COMPARENDOS'!A:D,3,FALSE),0)</f>
        <v>0</v>
      </c>
      <c r="O1888" s="5">
        <f>IFERROR(VLOOKUP(Tabla1[[#This Row],[FECHA]],'RECAUDOS DE RESOLUCIONES'!A:D,4,FALSE),0)</f>
        <v>0</v>
      </c>
      <c r="P1888" s="9">
        <f>IFERROR(VLOOKUP(Tabla1[[#This Row],[FECHA]],'RECAUDOS DE RESOLUCIONES'!A:D,3,FALSE),0)</f>
        <v>0</v>
      </c>
      <c r="Q188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88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888" s="11">
        <f>IFERROR(VLOOKUP(Tabla1[[#This Row],[FECHA]],'RECAUDOS LOCALES'!A:D,4,FALSE),0)</f>
        <v>0</v>
      </c>
      <c r="T1888" s="9">
        <f>IFERROR(VLOOKUP(Tabla1[[#This Row],[FECHA]],'RECAUDOS LOCALES'!A:D,3,FALSE),0)</f>
        <v>0</v>
      </c>
      <c r="U1888" s="11">
        <f>IFERROR(VLOOKUP(Tabla1[[#This Row],[FECHA]],'RECAUDOS EXTERNOS'!A:D,4,FALSE),0)</f>
        <v>0</v>
      </c>
      <c r="V1888" s="9">
        <f>IFERROR(VLOOKUP(Tabla1[[#This Row],[FECHA]],'RECAUDOS EXTERNOS'!A:D,3,FALSE),0)</f>
        <v>0</v>
      </c>
    </row>
    <row r="1889" spans="1:22" x14ac:dyDescent="0.25">
      <c r="A1889" s="1">
        <v>39448</v>
      </c>
      <c r="B1889" s="3" t="s">
        <v>2</v>
      </c>
      <c r="C1889" s="2">
        <v>39448</v>
      </c>
      <c r="D1889" s="5">
        <f>YEAR(Tabla1[[#This Row],[FECHA]])</f>
        <v>2008</v>
      </c>
      <c r="E1889" s="5">
        <f>IFERROR(VLOOKUP(Tabla1[[#This Row],[FECHA]],'COMPARENDOS TOTALES'!A:D,4,FALSE),0)</f>
        <v>0</v>
      </c>
      <c r="F1889" s="9">
        <f>IFERROR(VLOOKUP(Tabla1[[#This Row],[FECHA]],'COMPARENDOS TOTALES'!A:D,3,FALSE),0)</f>
        <v>0</v>
      </c>
      <c r="G1889" s="5">
        <f>IFERROR(VLOOKUP(Tabla1[[#This Row],[FECHA]],EXONERACIONES!A:D,4,FALSE),0)</f>
        <v>0</v>
      </c>
      <c r="H1889" s="9">
        <f>IFERROR(VLOOKUP(Tabla1[[#This Row],[FECHA]],EXONERACIONES!A:D,3,FALSE),0)</f>
        <v>0</v>
      </c>
      <c r="I1889" s="5">
        <f>IFERROR(VLOOKUP(Tabla1[[#This Row],[FECHA]],'SIMIT CON RES'!A:D,4,FALSE),0)</f>
        <v>0</v>
      </c>
      <c r="J1889" s="9">
        <f>IFERROR(VLOOKUP(Tabla1[[#This Row],[FECHA]],'SIMIT CON RES'!A:D,3,FALSE),0)</f>
        <v>0</v>
      </c>
      <c r="K1889">
        <f>IFERROR(VLOOKUP(Tabla1[[#This Row],[FECHA]],'SIMIT SIN RES'!A:D,4,FALSE),0)</f>
        <v>0</v>
      </c>
      <c r="L1889" s="9">
        <f>IFERROR(VLOOKUP(Tabla1[[#This Row],[FECHA]],'SIMIT SIN RES'!A:D,3,FALSE),0)</f>
        <v>0</v>
      </c>
      <c r="M1889" s="5">
        <f>IFERROR(VLOOKUP(Tabla1[[#This Row],[FECHA]],'RECAUDOS DE COMPARENDOS'!A:D,4,FALSE),0)</f>
        <v>0</v>
      </c>
      <c r="N1889" s="9">
        <f>IFERROR(VLOOKUP(Tabla1[[#This Row],[FECHA]],'RECAUDOS DE COMPARENDOS'!A:D,3,FALSE),0)</f>
        <v>0</v>
      </c>
      <c r="O1889" s="5">
        <f>IFERROR(VLOOKUP(Tabla1[[#This Row],[FECHA]],'RECAUDOS DE RESOLUCIONES'!A:D,4,FALSE),0)</f>
        <v>0</v>
      </c>
      <c r="P1889" s="9">
        <f>IFERROR(VLOOKUP(Tabla1[[#This Row],[FECHA]],'RECAUDOS DE RESOLUCIONES'!A:D,3,FALSE),0)</f>
        <v>0</v>
      </c>
      <c r="Q188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88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889" s="11">
        <f>IFERROR(VLOOKUP(Tabla1[[#This Row],[FECHA]],'RECAUDOS LOCALES'!A:D,4,FALSE),0)</f>
        <v>0</v>
      </c>
      <c r="T1889" s="9">
        <f>IFERROR(VLOOKUP(Tabla1[[#This Row],[FECHA]],'RECAUDOS LOCALES'!A:D,3,FALSE),0)</f>
        <v>0</v>
      </c>
      <c r="U1889" s="11">
        <f>IFERROR(VLOOKUP(Tabla1[[#This Row],[FECHA]],'RECAUDOS EXTERNOS'!A:D,4,FALSE),0)</f>
        <v>0</v>
      </c>
      <c r="V1889" s="9">
        <f>IFERROR(VLOOKUP(Tabla1[[#This Row],[FECHA]],'RECAUDOS EXTERNOS'!A:D,3,FALSE),0)</f>
        <v>0</v>
      </c>
    </row>
    <row r="1890" spans="1:22" x14ac:dyDescent="0.25">
      <c r="A1890" s="1">
        <v>39449</v>
      </c>
      <c r="B1890" s="3" t="s">
        <v>3</v>
      </c>
      <c r="C1890" s="2">
        <v>39448</v>
      </c>
      <c r="D1890" s="5">
        <f>YEAR(Tabla1[[#This Row],[FECHA]])</f>
        <v>2008</v>
      </c>
      <c r="E1890" s="5">
        <f>IFERROR(VLOOKUP(Tabla1[[#This Row],[FECHA]],'COMPARENDOS TOTALES'!A:D,4,FALSE),0)</f>
        <v>0</v>
      </c>
      <c r="F1890" s="9">
        <f>IFERROR(VLOOKUP(Tabla1[[#This Row],[FECHA]],'COMPARENDOS TOTALES'!A:D,3,FALSE),0)</f>
        <v>0</v>
      </c>
      <c r="G1890" s="5">
        <f>IFERROR(VLOOKUP(Tabla1[[#This Row],[FECHA]],EXONERACIONES!A:D,4,FALSE),0)</f>
        <v>0</v>
      </c>
      <c r="H1890" s="9">
        <f>IFERROR(VLOOKUP(Tabla1[[#This Row],[FECHA]],EXONERACIONES!A:D,3,FALSE),0)</f>
        <v>0</v>
      </c>
      <c r="I1890" s="5">
        <f>IFERROR(VLOOKUP(Tabla1[[#This Row],[FECHA]],'SIMIT CON RES'!A:D,4,FALSE),0)</f>
        <v>0</v>
      </c>
      <c r="J1890" s="9">
        <f>IFERROR(VLOOKUP(Tabla1[[#This Row],[FECHA]],'SIMIT CON RES'!A:D,3,FALSE),0)</f>
        <v>0</v>
      </c>
      <c r="K1890">
        <f>IFERROR(VLOOKUP(Tabla1[[#This Row],[FECHA]],'SIMIT SIN RES'!A:D,4,FALSE),0)</f>
        <v>0</v>
      </c>
      <c r="L1890" s="9">
        <f>IFERROR(VLOOKUP(Tabla1[[#This Row],[FECHA]],'SIMIT SIN RES'!A:D,3,FALSE),0)</f>
        <v>0</v>
      </c>
      <c r="M1890" s="5">
        <f>IFERROR(VLOOKUP(Tabla1[[#This Row],[FECHA]],'RECAUDOS DE COMPARENDOS'!A:D,4,FALSE),0)</f>
        <v>0</v>
      </c>
      <c r="N1890" s="9">
        <f>IFERROR(VLOOKUP(Tabla1[[#This Row],[FECHA]],'RECAUDOS DE COMPARENDOS'!A:D,3,FALSE),0)</f>
        <v>0</v>
      </c>
      <c r="O1890" s="5">
        <f>IFERROR(VLOOKUP(Tabla1[[#This Row],[FECHA]],'RECAUDOS DE RESOLUCIONES'!A:D,4,FALSE),0)</f>
        <v>0</v>
      </c>
      <c r="P1890" s="9">
        <f>IFERROR(VLOOKUP(Tabla1[[#This Row],[FECHA]],'RECAUDOS DE RESOLUCIONES'!A:D,3,FALSE),0)</f>
        <v>0</v>
      </c>
      <c r="Q189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89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890" s="11">
        <f>IFERROR(VLOOKUP(Tabla1[[#This Row],[FECHA]],'RECAUDOS LOCALES'!A:D,4,FALSE),0)</f>
        <v>2</v>
      </c>
      <c r="T1890" s="9">
        <f>IFERROR(VLOOKUP(Tabla1[[#This Row],[FECHA]],'RECAUDOS LOCALES'!A:D,3,FALSE),0)</f>
        <v>115735</v>
      </c>
      <c r="U1890" s="11">
        <f>IFERROR(VLOOKUP(Tabla1[[#This Row],[FECHA]],'RECAUDOS EXTERNOS'!A:D,4,FALSE),0)</f>
        <v>1</v>
      </c>
      <c r="V1890" s="9">
        <f>IFERROR(VLOOKUP(Tabla1[[#This Row],[FECHA]],'RECAUDOS EXTERNOS'!A:D,3,FALSE),0)</f>
        <v>422100</v>
      </c>
    </row>
    <row r="1891" spans="1:22" x14ac:dyDescent="0.25">
      <c r="A1891" s="1">
        <v>39450</v>
      </c>
      <c r="B1891" s="3" t="s">
        <v>6</v>
      </c>
      <c r="C1891" s="2">
        <v>39448</v>
      </c>
      <c r="D1891" s="5">
        <f>YEAR(Tabla1[[#This Row],[FECHA]])</f>
        <v>2008</v>
      </c>
      <c r="E1891" s="5">
        <f>IFERROR(VLOOKUP(Tabla1[[#This Row],[FECHA]],'COMPARENDOS TOTALES'!A:D,4,FALSE),0)</f>
        <v>0</v>
      </c>
      <c r="F1891" s="9">
        <f>IFERROR(VLOOKUP(Tabla1[[#This Row],[FECHA]],'COMPARENDOS TOTALES'!A:D,3,FALSE),0)</f>
        <v>0</v>
      </c>
      <c r="G1891" s="5">
        <f>IFERROR(VLOOKUP(Tabla1[[#This Row],[FECHA]],EXONERACIONES!A:D,4,FALSE),0)</f>
        <v>0</v>
      </c>
      <c r="H1891" s="9">
        <f>IFERROR(VLOOKUP(Tabla1[[#This Row],[FECHA]],EXONERACIONES!A:D,3,FALSE),0)</f>
        <v>0</v>
      </c>
      <c r="I1891" s="5">
        <f>IFERROR(VLOOKUP(Tabla1[[#This Row],[FECHA]],'SIMIT CON RES'!A:D,4,FALSE),0)</f>
        <v>0</v>
      </c>
      <c r="J1891" s="9">
        <f>IFERROR(VLOOKUP(Tabla1[[#This Row],[FECHA]],'SIMIT CON RES'!A:D,3,FALSE),0)</f>
        <v>0</v>
      </c>
      <c r="K1891">
        <f>IFERROR(VLOOKUP(Tabla1[[#This Row],[FECHA]],'SIMIT SIN RES'!A:D,4,FALSE),0)</f>
        <v>0</v>
      </c>
      <c r="L1891" s="9">
        <f>IFERROR(VLOOKUP(Tabla1[[#This Row],[FECHA]],'SIMIT SIN RES'!A:D,3,FALSE),0)</f>
        <v>0</v>
      </c>
      <c r="M1891" s="5">
        <f>IFERROR(VLOOKUP(Tabla1[[#This Row],[FECHA]],'RECAUDOS DE COMPARENDOS'!A:D,4,FALSE),0)</f>
        <v>0</v>
      </c>
      <c r="N1891" s="9">
        <f>IFERROR(VLOOKUP(Tabla1[[#This Row],[FECHA]],'RECAUDOS DE COMPARENDOS'!A:D,3,FALSE),0)</f>
        <v>0</v>
      </c>
      <c r="O1891" s="5">
        <f>IFERROR(VLOOKUP(Tabla1[[#This Row],[FECHA]],'RECAUDOS DE RESOLUCIONES'!A:D,4,FALSE),0)</f>
        <v>0</v>
      </c>
      <c r="P1891" s="9">
        <f>IFERROR(VLOOKUP(Tabla1[[#This Row],[FECHA]],'RECAUDOS DE RESOLUCIONES'!A:D,3,FALSE),0)</f>
        <v>0</v>
      </c>
      <c r="Q189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89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891" s="11">
        <f>IFERROR(VLOOKUP(Tabla1[[#This Row],[FECHA]],'RECAUDOS LOCALES'!A:D,4,FALSE),0)</f>
        <v>4</v>
      </c>
      <c r="T1891" s="9">
        <f>IFERROR(VLOOKUP(Tabla1[[#This Row],[FECHA]],'RECAUDOS LOCALES'!A:D,3,FALSE),0)</f>
        <v>311070</v>
      </c>
      <c r="U1891" s="11">
        <f>IFERROR(VLOOKUP(Tabla1[[#This Row],[FECHA]],'RECAUDOS EXTERNOS'!A:D,4,FALSE),0)</f>
        <v>3</v>
      </c>
      <c r="V1891" s="9">
        <f>IFERROR(VLOOKUP(Tabla1[[#This Row],[FECHA]],'RECAUDOS EXTERNOS'!A:D,3,FALSE),0)</f>
        <v>526972</v>
      </c>
    </row>
    <row r="1892" spans="1:22" x14ac:dyDescent="0.25">
      <c r="A1892" s="1">
        <v>39451</v>
      </c>
      <c r="B1892" s="3" t="s">
        <v>0</v>
      </c>
      <c r="C1892" s="2">
        <v>39448</v>
      </c>
      <c r="D1892" s="5">
        <f>YEAR(Tabla1[[#This Row],[FECHA]])</f>
        <v>2008</v>
      </c>
      <c r="E1892" s="5">
        <f>IFERROR(VLOOKUP(Tabla1[[#This Row],[FECHA]],'COMPARENDOS TOTALES'!A:D,4,FALSE),0)</f>
        <v>0</v>
      </c>
      <c r="F1892" s="9">
        <f>IFERROR(VLOOKUP(Tabla1[[#This Row],[FECHA]],'COMPARENDOS TOTALES'!A:D,3,FALSE),0)</f>
        <v>0</v>
      </c>
      <c r="G1892" s="5">
        <f>IFERROR(VLOOKUP(Tabla1[[#This Row],[FECHA]],EXONERACIONES!A:D,4,FALSE),0)</f>
        <v>0</v>
      </c>
      <c r="H1892" s="9">
        <f>IFERROR(VLOOKUP(Tabla1[[#This Row],[FECHA]],EXONERACIONES!A:D,3,FALSE),0)</f>
        <v>0</v>
      </c>
      <c r="I1892" s="5">
        <f>IFERROR(VLOOKUP(Tabla1[[#This Row],[FECHA]],'SIMIT CON RES'!A:D,4,FALSE),0)</f>
        <v>0</v>
      </c>
      <c r="J1892" s="9">
        <f>IFERROR(VLOOKUP(Tabla1[[#This Row],[FECHA]],'SIMIT CON RES'!A:D,3,FALSE),0)</f>
        <v>0</v>
      </c>
      <c r="K1892">
        <f>IFERROR(VLOOKUP(Tabla1[[#This Row],[FECHA]],'SIMIT SIN RES'!A:D,4,FALSE),0)</f>
        <v>0</v>
      </c>
      <c r="L1892" s="9">
        <f>IFERROR(VLOOKUP(Tabla1[[#This Row],[FECHA]],'SIMIT SIN RES'!A:D,3,FALSE),0)</f>
        <v>0</v>
      </c>
      <c r="M1892" s="5">
        <f>IFERROR(VLOOKUP(Tabla1[[#This Row],[FECHA]],'RECAUDOS DE COMPARENDOS'!A:D,4,FALSE),0)</f>
        <v>0</v>
      </c>
      <c r="N1892" s="9">
        <f>IFERROR(VLOOKUP(Tabla1[[#This Row],[FECHA]],'RECAUDOS DE COMPARENDOS'!A:D,3,FALSE),0)</f>
        <v>0</v>
      </c>
      <c r="O1892" s="5">
        <f>IFERROR(VLOOKUP(Tabla1[[#This Row],[FECHA]],'RECAUDOS DE RESOLUCIONES'!A:D,4,FALSE),0)</f>
        <v>0</v>
      </c>
      <c r="P1892" s="9">
        <f>IFERROR(VLOOKUP(Tabla1[[#This Row],[FECHA]],'RECAUDOS DE RESOLUCIONES'!A:D,3,FALSE),0)</f>
        <v>0</v>
      </c>
      <c r="Q189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89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892" s="11">
        <f>IFERROR(VLOOKUP(Tabla1[[#This Row],[FECHA]],'RECAUDOS LOCALES'!A:D,4,FALSE),0)</f>
        <v>2</v>
      </c>
      <c r="T1892" s="9">
        <f>IFERROR(VLOOKUP(Tabla1[[#This Row],[FECHA]],'RECAUDOS LOCALES'!A:D,3,FALSE),0)</f>
        <v>168300</v>
      </c>
      <c r="U1892" s="11">
        <f>IFERROR(VLOOKUP(Tabla1[[#This Row],[FECHA]],'RECAUDOS EXTERNOS'!A:D,4,FALSE),0)</f>
        <v>4</v>
      </c>
      <c r="V1892" s="9">
        <f>IFERROR(VLOOKUP(Tabla1[[#This Row],[FECHA]],'RECAUDOS EXTERNOS'!A:D,3,FALSE),0)</f>
        <v>1039453</v>
      </c>
    </row>
    <row r="1893" spans="1:22" x14ac:dyDescent="0.25">
      <c r="A1893" s="1">
        <v>39452</v>
      </c>
      <c r="B1893" s="3" t="s">
        <v>5</v>
      </c>
      <c r="C1893" s="2">
        <v>39448</v>
      </c>
      <c r="D1893" s="5">
        <f>YEAR(Tabla1[[#This Row],[FECHA]])</f>
        <v>2008</v>
      </c>
      <c r="E1893" s="5">
        <f>IFERROR(VLOOKUP(Tabla1[[#This Row],[FECHA]],'COMPARENDOS TOTALES'!A:D,4,FALSE),0)</f>
        <v>1</v>
      </c>
      <c r="F1893" s="9">
        <f>IFERROR(VLOOKUP(Tabla1[[#This Row],[FECHA]],'COMPARENDOS TOTALES'!A:D,3,FALSE),0)</f>
        <v>230750</v>
      </c>
      <c r="G1893" s="5">
        <f>IFERROR(VLOOKUP(Tabla1[[#This Row],[FECHA]],EXONERACIONES!A:D,4,FALSE),0)</f>
        <v>1</v>
      </c>
      <c r="H1893" s="9">
        <f>IFERROR(VLOOKUP(Tabla1[[#This Row],[FECHA]],EXONERACIONES!A:D,3,FALSE),0)</f>
        <v>230750</v>
      </c>
      <c r="I1893" s="5">
        <f>IFERROR(VLOOKUP(Tabla1[[#This Row],[FECHA]],'SIMIT CON RES'!A:D,4,FALSE),0)</f>
        <v>0</v>
      </c>
      <c r="J1893" s="9">
        <f>IFERROR(VLOOKUP(Tabla1[[#This Row],[FECHA]],'SIMIT CON RES'!A:D,3,FALSE),0)</f>
        <v>0</v>
      </c>
      <c r="K1893">
        <f>IFERROR(VLOOKUP(Tabla1[[#This Row],[FECHA]],'SIMIT SIN RES'!A:D,4,FALSE),0)</f>
        <v>0</v>
      </c>
      <c r="L1893" s="9">
        <f>IFERROR(VLOOKUP(Tabla1[[#This Row],[FECHA]],'SIMIT SIN RES'!A:D,3,FALSE),0)</f>
        <v>0</v>
      </c>
      <c r="M1893" s="5">
        <f>IFERROR(VLOOKUP(Tabla1[[#This Row],[FECHA]],'RECAUDOS DE COMPARENDOS'!A:D,4,FALSE),0)</f>
        <v>0</v>
      </c>
      <c r="N1893" s="9">
        <f>IFERROR(VLOOKUP(Tabla1[[#This Row],[FECHA]],'RECAUDOS DE COMPARENDOS'!A:D,3,FALSE),0)</f>
        <v>0</v>
      </c>
      <c r="O1893" s="5">
        <f>IFERROR(VLOOKUP(Tabla1[[#This Row],[FECHA]],'RECAUDOS DE RESOLUCIONES'!A:D,4,FALSE),0)</f>
        <v>0</v>
      </c>
      <c r="P1893" s="9">
        <f>IFERROR(VLOOKUP(Tabla1[[#This Row],[FECHA]],'RECAUDOS DE RESOLUCIONES'!A:D,3,FALSE),0)</f>
        <v>0</v>
      </c>
      <c r="Q189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89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893" s="11">
        <f>IFERROR(VLOOKUP(Tabla1[[#This Row],[FECHA]],'RECAUDOS LOCALES'!A:D,4,FALSE),0)</f>
        <v>0</v>
      </c>
      <c r="T1893" s="9">
        <f>IFERROR(VLOOKUP(Tabla1[[#This Row],[FECHA]],'RECAUDOS LOCALES'!A:D,3,FALSE),0)</f>
        <v>0</v>
      </c>
      <c r="U1893" s="11">
        <f>IFERROR(VLOOKUP(Tabla1[[#This Row],[FECHA]],'RECAUDOS EXTERNOS'!A:D,4,FALSE),0)</f>
        <v>0</v>
      </c>
      <c r="V1893" s="9">
        <f>IFERROR(VLOOKUP(Tabla1[[#This Row],[FECHA]],'RECAUDOS EXTERNOS'!A:D,3,FALSE),0)</f>
        <v>0</v>
      </c>
    </row>
    <row r="1894" spans="1:22" x14ac:dyDescent="0.25">
      <c r="A1894" s="1">
        <v>39453</v>
      </c>
      <c r="B1894" s="3" t="s">
        <v>4</v>
      </c>
      <c r="C1894" s="2">
        <v>39448</v>
      </c>
      <c r="D1894" s="5">
        <f>YEAR(Tabla1[[#This Row],[FECHA]])</f>
        <v>2008</v>
      </c>
      <c r="E1894" s="5">
        <f>IFERROR(VLOOKUP(Tabla1[[#This Row],[FECHA]],'COMPARENDOS TOTALES'!A:D,4,FALSE),0)</f>
        <v>4</v>
      </c>
      <c r="F1894" s="9">
        <f>IFERROR(VLOOKUP(Tabla1[[#This Row],[FECHA]],'COMPARENDOS TOTALES'!A:D,3,FALSE),0)</f>
        <v>923000</v>
      </c>
      <c r="G1894" s="5">
        <f>IFERROR(VLOOKUP(Tabla1[[#This Row],[FECHA]],EXONERACIONES!A:D,4,FALSE),0)</f>
        <v>2</v>
      </c>
      <c r="H1894" s="9">
        <f>IFERROR(VLOOKUP(Tabla1[[#This Row],[FECHA]],EXONERACIONES!A:D,3,FALSE),0)</f>
        <v>461500</v>
      </c>
      <c r="I1894" s="5">
        <f>IFERROR(VLOOKUP(Tabla1[[#This Row],[FECHA]],'SIMIT CON RES'!A:D,4,FALSE),0)</f>
        <v>1</v>
      </c>
      <c r="J1894" s="9">
        <f>IFERROR(VLOOKUP(Tabla1[[#This Row],[FECHA]],'SIMIT CON RES'!A:D,3,FALSE),0)</f>
        <v>230750</v>
      </c>
      <c r="K1894">
        <f>IFERROR(VLOOKUP(Tabla1[[#This Row],[FECHA]],'SIMIT SIN RES'!A:D,4,FALSE),0)</f>
        <v>0</v>
      </c>
      <c r="L1894" s="9">
        <f>IFERROR(VLOOKUP(Tabla1[[#This Row],[FECHA]],'SIMIT SIN RES'!A:D,3,FALSE),0)</f>
        <v>0</v>
      </c>
      <c r="M1894" s="5">
        <f>IFERROR(VLOOKUP(Tabla1[[#This Row],[FECHA]],'RECAUDOS DE COMPARENDOS'!A:D,4,FALSE),0)</f>
        <v>0</v>
      </c>
      <c r="N1894" s="9">
        <f>IFERROR(VLOOKUP(Tabla1[[#This Row],[FECHA]],'RECAUDOS DE COMPARENDOS'!A:D,3,FALSE),0)</f>
        <v>0</v>
      </c>
      <c r="O1894" s="5">
        <f>IFERROR(VLOOKUP(Tabla1[[#This Row],[FECHA]],'RECAUDOS DE RESOLUCIONES'!A:D,4,FALSE),0)</f>
        <v>0</v>
      </c>
      <c r="P1894" s="9">
        <f>IFERROR(VLOOKUP(Tabla1[[#This Row],[FECHA]],'RECAUDOS DE RESOLUCIONES'!A:D,3,FALSE),0)</f>
        <v>0</v>
      </c>
      <c r="Q189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1894" s="9">
        <f>Tabla1[V. COMPARENDOS]-(Tabla1[V. EXONERACIONES]+Tabla1[[#This Row],[V. SIMIT CON RESOLUCION]]+Tabla1[[#This Row],[V. SIMIT SIN RESOLUCION]]+Tabla1[[#This Row],[V. RECAUDOS COMPARENDOS]]+Tabla1[[#This Row],[V. RECAUDOS RESOLUCIONES]])</f>
        <v>230750</v>
      </c>
      <c r="S1894" s="11">
        <f>IFERROR(VLOOKUP(Tabla1[[#This Row],[FECHA]],'RECAUDOS LOCALES'!A:D,4,FALSE),0)</f>
        <v>0</v>
      </c>
      <c r="T1894" s="9">
        <f>IFERROR(VLOOKUP(Tabla1[[#This Row],[FECHA]],'RECAUDOS LOCALES'!A:D,3,FALSE),0)</f>
        <v>0</v>
      </c>
      <c r="U1894" s="11">
        <f>IFERROR(VLOOKUP(Tabla1[[#This Row],[FECHA]],'RECAUDOS EXTERNOS'!A:D,4,FALSE),0)</f>
        <v>0</v>
      </c>
      <c r="V1894" s="9">
        <f>IFERROR(VLOOKUP(Tabla1[[#This Row],[FECHA]],'RECAUDOS EXTERNOS'!A:D,3,FALSE),0)</f>
        <v>0</v>
      </c>
    </row>
    <row r="1895" spans="1:22" x14ac:dyDescent="0.25">
      <c r="A1895" s="1">
        <v>39454</v>
      </c>
      <c r="B1895" s="3" t="s">
        <v>1</v>
      </c>
      <c r="C1895" s="2">
        <v>39448</v>
      </c>
      <c r="D1895" s="5">
        <f>YEAR(Tabla1[[#This Row],[FECHA]])</f>
        <v>2008</v>
      </c>
      <c r="E1895" s="5">
        <f>IFERROR(VLOOKUP(Tabla1[[#This Row],[FECHA]],'COMPARENDOS TOTALES'!A:D,4,FALSE),0)</f>
        <v>6</v>
      </c>
      <c r="F1895" s="9">
        <f>IFERROR(VLOOKUP(Tabla1[[#This Row],[FECHA]],'COMPARENDOS TOTALES'!A:D,3,FALSE),0)</f>
        <v>1615250</v>
      </c>
      <c r="G1895" s="5">
        <f>IFERROR(VLOOKUP(Tabla1[[#This Row],[FECHA]],EXONERACIONES!A:D,4,FALSE),0)</f>
        <v>0</v>
      </c>
      <c r="H1895" s="9">
        <f>IFERROR(VLOOKUP(Tabla1[[#This Row],[FECHA]],EXONERACIONES!A:D,3,FALSE),0)</f>
        <v>0</v>
      </c>
      <c r="I1895" s="5">
        <f>IFERROR(VLOOKUP(Tabla1[[#This Row],[FECHA]],'SIMIT CON RES'!A:D,4,FALSE),0)</f>
        <v>0</v>
      </c>
      <c r="J1895" s="9">
        <f>IFERROR(VLOOKUP(Tabla1[[#This Row],[FECHA]],'SIMIT CON RES'!A:D,3,FALSE),0)</f>
        <v>0</v>
      </c>
      <c r="K1895">
        <f>IFERROR(VLOOKUP(Tabla1[[#This Row],[FECHA]],'SIMIT SIN RES'!A:D,4,FALSE),0)</f>
        <v>0</v>
      </c>
      <c r="L1895" s="9">
        <f>IFERROR(VLOOKUP(Tabla1[[#This Row],[FECHA]],'SIMIT SIN RES'!A:D,3,FALSE),0)</f>
        <v>0</v>
      </c>
      <c r="M1895" s="5">
        <f>IFERROR(VLOOKUP(Tabla1[[#This Row],[FECHA]],'RECAUDOS DE COMPARENDOS'!A:D,4,FALSE),0)</f>
        <v>1</v>
      </c>
      <c r="N1895" s="9">
        <f>IFERROR(VLOOKUP(Tabla1[[#This Row],[FECHA]],'RECAUDOS DE COMPARENDOS'!A:D,3,FALSE),0)</f>
        <v>230750</v>
      </c>
      <c r="O1895" s="5">
        <f>IFERROR(VLOOKUP(Tabla1[[#This Row],[FECHA]],'RECAUDOS DE RESOLUCIONES'!A:D,4,FALSE),0)</f>
        <v>0</v>
      </c>
      <c r="P1895" s="9">
        <f>IFERROR(VLOOKUP(Tabla1[[#This Row],[FECHA]],'RECAUDOS DE RESOLUCIONES'!A:D,3,FALSE),0)</f>
        <v>0</v>
      </c>
      <c r="Q189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1895" s="9">
        <f>Tabla1[V. COMPARENDOS]-(Tabla1[V. EXONERACIONES]+Tabla1[[#This Row],[V. SIMIT CON RESOLUCION]]+Tabla1[[#This Row],[V. SIMIT SIN RESOLUCION]]+Tabla1[[#This Row],[V. RECAUDOS COMPARENDOS]]+Tabla1[[#This Row],[V. RECAUDOS RESOLUCIONES]])</f>
        <v>1384500</v>
      </c>
      <c r="S1895" s="11">
        <f>IFERROR(VLOOKUP(Tabla1[[#This Row],[FECHA]],'RECAUDOS LOCALES'!A:D,4,FALSE),0)</f>
        <v>0</v>
      </c>
      <c r="T1895" s="9">
        <f>IFERROR(VLOOKUP(Tabla1[[#This Row],[FECHA]],'RECAUDOS LOCALES'!A:D,3,FALSE),0)</f>
        <v>0</v>
      </c>
      <c r="U1895" s="11">
        <f>IFERROR(VLOOKUP(Tabla1[[#This Row],[FECHA]],'RECAUDOS EXTERNOS'!A:D,4,FALSE),0)</f>
        <v>0</v>
      </c>
      <c r="V1895" s="9">
        <f>IFERROR(VLOOKUP(Tabla1[[#This Row],[FECHA]],'RECAUDOS EXTERNOS'!A:D,3,FALSE),0)</f>
        <v>0</v>
      </c>
    </row>
    <row r="1896" spans="1:22" x14ac:dyDescent="0.25">
      <c r="A1896" s="1">
        <v>39455</v>
      </c>
      <c r="B1896" s="3" t="s">
        <v>2</v>
      </c>
      <c r="C1896" s="2">
        <v>39448</v>
      </c>
      <c r="D1896" s="5">
        <f>YEAR(Tabla1[[#This Row],[FECHA]])</f>
        <v>2008</v>
      </c>
      <c r="E1896" s="5">
        <f>IFERROR(VLOOKUP(Tabla1[[#This Row],[FECHA]],'COMPARENDOS TOTALES'!A:D,4,FALSE),0)</f>
        <v>1</v>
      </c>
      <c r="F1896" s="9">
        <f>IFERROR(VLOOKUP(Tabla1[[#This Row],[FECHA]],'COMPARENDOS TOTALES'!A:D,3,FALSE),0)</f>
        <v>461500</v>
      </c>
      <c r="G1896" s="5">
        <f>IFERROR(VLOOKUP(Tabla1[[#This Row],[FECHA]],EXONERACIONES!A:D,4,FALSE),0)</f>
        <v>0</v>
      </c>
      <c r="H1896" s="9">
        <f>IFERROR(VLOOKUP(Tabla1[[#This Row],[FECHA]],EXONERACIONES!A:D,3,FALSE),0)</f>
        <v>0</v>
      </c>
      <c r="I1896" s="5">
        <f>IFERROR(VLOOKUP(Tabla1[[#This Row],[FECHA]],'SIMIT CON RES'!A:D,4,FALSE),0)</f>
        <v>0</v>
      </c>
      <c r="J1896" s="9">
        <f>IFERROR(VLOOKUP(Tabla1[[#This Row],[FECHA]],'SIMIT CON RES'!A:D,3,FALSE),0)</f>
        <v>0</v>
      </c>
      <c r="K1896">
        <f>IFERROR(VLOOKUP(Tabla1[[#This Row],[FECHA]],'SIMIT SIN RES'!A:D,4,FALSE),0)</f>
        <v>0</v>
      </c>
      <c r="L1896" s="9">
        <f>IFERROR(VLOOKUP(Tabla1[[#This Row],[FECHA]],'SIMIT SIN RES'!A:D,3,FALSE),0)</f>
        <v>0</v>
      </c>
      <c r="M1896" s="5">
        <f>IFERROR(VLOOKUP(Tabla1[[#This Row],[FECHA]],'RECAUDOS DE COMPARENDOS'!A:D,4,FALSE),0)</f>
        <v>0</v>
      </c>
      <c r="N1896" s="9">
        <f>IFERROR(VLOOKUP(Tabla1[[#This Row],[FECHA]],'RECAUDOS DE COMPARENDOS'!A:D,3,FALSE),0)</f>
        <v>0</v>
      </c>
      <c r="O1896" s="5">
        <f>IFERROR(VLOOKUP(Tabla1[[#This Row],[FECHA]],'RECAUDOS DE RESOLUCIONES'!A:D,4,FALSE),0)</f>
        <v>0</v>
      </c>
      <c r="P1896" s="9">
        <f>IFERROR(VLOOKUP(Tabla1[[#This Row],[FECHA]],'RECAUDOS DE RESOLUCIONES'!A:D,3,FALSE),0)</f>
        <v>0</v>
      </c>
      <c r="Q189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1896" s="9">
        <f>Tabla1[V. COMPARENDOS]-(Tabla1[V. EXONERACIONES]+Tabla1[[#This Row],[V. SIMIT CON RESOLUCION]]+Tabla1[[#This Row],[V. SIMIT SIN RESOLUCION]]+Tabla1[[#This Row],[V. RECAUDOS COMPARENDOS]]+Tabla1[[#This Row],[V. RECAUDOS RESOLUCIONES]])</f>
        <v>461500</v>
      </c>
      <c r="S1896" s="11">
        <f>IFERROR(VLOOKUP(Tabla1[[#This Row],[FECHA]],'RECAUDOS LOCALES'!A:D,4,FALSE),0)</f>
        <v>0</v>
      </c>
      <c r="T1896" s="9">
        <f>IFERROR(VLOOKUP(Tabla1[[#This Row],[FECHA]],'RECAUDOS LOCALES'!A:D,3,FALSE),0)</f>
        <v>0</v>
      </c>
      <c r="U1896" s="11">
        <f>IFERROR(VLOOKUP(Tabla1[[#This Row],[FECHA]],'RECAUDOS EXTERNOS'!A:D,4,FALSE),0)</f>
        <v>5</v>
      </c>
      <c r="V1896" s="9">
        <f>IFERROR(VLOOKUP(Tabla1[[#This Row],[FECHA]],'RECAUDOS EXTERNOS'!A:D,3,FALSE),0)</f>
        <v>1204525</v>
      </c>
    </row>
    <row r="1897" spans="1:22" x14ac:dyDescent="0.25">
      <c r="A1897" s="1">
        <v>39456</v>
      </c>
      <c r="B1897" s="3" t="s">
        <v>3</v>
      </c>
      <c r="C1897" s="2">
        <v>39448</v>
      </c>
      <c r="D1897" s="5">
        <f>YEAR(Tabla1[[#This Row],[FECHA]])</f>
        <v>2008</v>
      </c>
      <c r="E1897" s="5">
        <f>IFERROR(VLOOKUP(Tabla1[[#This Row],[FECHA]],'COMPARENDOS TOTALES'!A:D,4,FALSE),0)</f>
        <v>0</v>
      </c>
      <c r="F1897" s="9">
        <f>IFERROR(VLOOKUP(Tabla1[[#This Row],[FECHA]],'COMPARENDOS TOTALES'!A:D,3,FALSE),0)</f>
        <v>0</v>
      </c>
      <c r="G1897" s="5">
        <f>IFERROR(VLOOKUP(Tabla1[[#This Row],[FECHA]],EXONERACIONES!A:D,4,FALSE),0)</f>
        <v>0</v>
      </c>
      <c r="H1897" s="9">
        <f>IFERROR(VLOOKUP(Tabla1[[#This Row],[FECHA]],EXONERACIONES!A:D,3,FALSE),0)</f>
        <v>0</v>
      </c>
      <c r="I1897" s="5">
        <f>IFERROR(VLOOKUP(Tabla1[[#This Row],[FECHA]],'SIMIT CON RES'!A:D,4,FALSE),0)</f>
        <v>0</v>
      </c>
      <c r="J1897" s="9">
        <f>IFERROR(VLOOKUP(Tabla1[[#This Row],[FECHA]],'SIMIT CON RES'!A:D,3,FALSE),0)</f>
        <v>0</v>
      </c>
      <c r="K1897">
        <f>IFERROR(VLOOKUP(Tabla1[[#This Row],[FECHA]],'SIMIT SIN RES'!A:D,4,FALSE),0)</f>
        <v>0</v>
      </c>
      <c r="L1897" s="9">
        <f>IFERROR(VLOOKUP(Tabla1[[#This Row],[FECHA]],'SIMIT SIN RES'!A:D,3,FALSE),0)</f>
        <v>0</v>
      </c>
      <c r="M1897" s="5">
        <f>IFERROR(VLOOKUP(Tabla1[[#This Row],[FECHA]],'RECAUDOS DE COMPARENDOS'!A:D,4,FALSE),0)</f>
        <v>0</v>
      </c>
      <c r="N1897" s="9">
        <f>IFERROR(VLOOKUP(Tabla1[[#This Row],[FECHA]],'RECAUDOS DE COMPARENDOS'!A:D,3,FALSE),0)</f>
        <v>0</v>
      </c>
      <c r="O1897" s="5">
        <f>IFERROR(VLOOKUP(Tabla1[[#This Row],[FECHA]],'RECAUDOS DE RESOLUCIONES'!A:D,4,FALSE),0)</f>
        <v>0</v>
      </c>
      <c r="P1897" s="9">
        <f>IFERROR(VLOOKUP(Tabla1[[#This Row],[FECHA]],'RECAUDOS DE RESOLUCIONES'!A:D,3,FALSE),0)</f>
        <v>0</v>
      </c>
      <c r="Q189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89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897" s="11">
        <f>IFERROR(VLOOKUP(Tabla1[[#This Row],[FECHA]],'RECAUDOS LOCALES'!A:D,4,FALSE),0)</f>
        <v>1</v>
      </c>
      <c r="T1897" s="9">
        <f>IFERROR(VLOOKUP(Tabla1[[#This Row],[FECHA]],'RECAUDOS LOCALES'!A:D,3,FALSE),0)</f>
        <v>224400</v>
      </c>
      <c r="U1897" s="11">
        <f>IFERROR(VLOOKUP(Tabla1[[#This Row],[FECHA]],'RECAUDOS EXTERNOS'!A:D,4,FALSE),0)</f>
        <v>6</v>
      </c>
      <c r="V1897" s="9">
        <f>IFERROR(VLOOKUP(Tabla1[[#This Row],[FECHA]],'RECAUDOS EXTERNOS'!A:D,3,FALSE),0)</f>
        <v>1588113</v>
      </c>
    </row>
    <row r="1898" spans="1:22" x14ac:dyDescent="0.25">
      <c r="A1898" s="1">
        <v>39457</v>
      </c>
      <c r="B1898" s="3" t="s">
        <v>6</v>
      </c>
      <c r="C1898" s="2">
        <v>39448</v>
      </c>
      <c r="D1898" s="5">
        <f>YEAR(Tabla1[[#This Row],[FECHA]])</f>
        <v>2008</v>
      </c>
      <c r="E1898" s="5">
        <f>IFERROR(VLOOKUP(Tabla1[[#This Row],[FECHA]],'COMPARENDOS TOTALES'!A:D,4,FALSE),0)</f>
        <v>0</v>
      </c>
      <c r="F1898" s="9">
        <f>IFERROR(VLOOKUP(Tabla1[[#This Row],[FECHA]],'COMPARENDOS TOTALES'!A:D,3,FALSE),0)</f>
        <v>0</v>
      </c>
      <c r="G1898" s="5">
        <f>IFERROR(VLOOKUP(Tabla1[[#This Row],[FECHA]],EXONERACIONES!A:D,4,FALSE),0)</f>
        <v>0</v>
      </c>
      <c r="H1898" s="9">
        <f>IFERROR(VLOOKUP(Tabla1[[#This Row],[FECHA]],EXONERACIONES!A:D,3,FALSE),0)</f>
        <v>0</v>
      </c>
      <c r="I1898" s="5">
        <f>IFERROR(VLOOKUP(Tabla1[[#This Row],[FECHA]],'SIMIT CON RES'!A:D,4,FALSE),0)</f>
        <v>0</v>
      </c>
      <c r="J1898" s="9">
        <f>IFERROR(VLOOKUP(Tabla1[[#This Row],[FECHA]],'SIMIT CON RES'!A:D,3,FALSE),0)</f>
        <v>0</v>
      </c>
      <c r="K1898">
        <f>IFERROR(VLOOKUP(Tabla1[[#This Row],[FECHA]],'SIMIT SIN RES'!A:D,4,FALSE),0)</f>
        <v>0</v>
      </c>
      <c r="L1898" s="9">
        <f>IFERROR(VLOOKUP(Tabla1[[#This Row],[FECHA]],'SIMIT SIN RES'!A:D,3,FALSE),0)</f>
        <v>0</v>
      </c>
      <c r="M1898" s="5">
        <f>IFERROR(VLOOKUP(Tabla1[[#This Row],[FECHA]],'RECAUDOS DE COMPARENDOS'!A:D,4,FALSE),0)</f>
        <v>0</v>
      </c>
      <c r="N1898" s="9">
        <f>IFERROR(VLOOKUP(Tabla1[[#This Row],[FECHA]],'RECAUDOS DE COMPARENDOS'!A:D,3,FALSE),0)</f>
        <v>0</v>
      </c>
      <c r="O1898" s="5">
        <f>IFERROR(VLOOKUP(Tabla1[[#This Row],[FECHA]],'RECAUDOS DE RESOLUCIONES'!A:D,4,FALSE),0)</f>
        <v>0</v>
      </c>
      <c r="P1898" s="9">
        <f>IFERROR(VLOOKUP(Tabla1[[#This Row],[FECHA]],'RECAUDOS DE RESOLUCIONES'!A:D,3,FALSE),0)</f>
        <v>0</v>
      </c>
      <c r="Q189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89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898" s="11">
        <f>IFERROR(VLOOKUP(Tabla1[[#This Row],[FECHA]],'RECAUDOS LOCALES'!A:D,4,FALSE),0)</f>
        <v>1</v>
      </c>
      <c r="T1898" s="9">
        <f>IFERROR(VLOOKUP(Tabla1[[#This Row],[FECHA]],'RECAUDOS LOCALES'!A:D,3,FALSE),0)</f>
        <v>59635</v>
      </c>
      <c r="U1898" s="11">
        <f>IFERROR(VLOOKUP(Tabla1[[#This Row],[FECHA]],'RECAUDOS EXTERNOS'!A:D,4,FALSE),0)</f>
        <v>4</v>
      </c>
      <c r="V1898" s="9">
        <f>IFERROR(VLOOKUP(Tabla1[[#This Row],[FECHA]],'RECAUDOS EXTERNOS'!A:D,3,FALSE),0)</f>
        <v>769621</v>
      </c>
    </row>
    <row r="1899" spans="1:22" x14ac:dyDescent="0.25">
      <c r="A1899" s="1">
        <v>39458</v>
      </c>
      <c r="B1899" s="3" t="s">
        <v>0</v>
      </c>
      <c r="C1899" s="2">
        <v>39448</v>
      </c>
      <c r="D1899" s="5">
        <f>YEAR(Tabla1[[#This Row],[FECHA]])</f>
        <v>2008</v>
      </c>
      <c r="E1899" s="5">
        <f>IFERROR(VLOOKUP(Tabla1[[#This Row],[FECHA]],'COMPARENDOS TOTALES'!A:D,4,FALSE),0)</f>
        <v>1</v>
      </c>
      <c r="F1899" s="9">
        <f>IFERROR(VLOOKUP(Tabla1[[#This Row],[FECHA]],'COMPARENDOS TOTALES'!A:D,3,FALSE),0)</f>
        <v>230750</v>
      </c>
      <c r="G1899" s="5">
        <f>IFERROR(VLOOKUP(Tabla1[[#This Row],[FECHA]],EXONERACIONES!A:D,4,FALSE),0)</f>
        <v>0</v>
      </c>
      <c r="H1899" s="9">
        <f>IFERROR(VLOOKUP(Tabla1[[#This Row],[FECHA]],EXONERACIONES!A:D,3,FALSE),0)</f>
        <v>0</v>
      </c>
      <c r="I1899" s="5">
        <f>IFERROR(VLOOKUP(Tabla1[[#This Row],[FECHA]],'SIMIT CON RES'!A:D,4,FALSE),0)</f>
        <v>0</v>
      </c>
      <c r="J1899" s="9">
        <f>IFERROR(VLOOKUP(Tabla1[[#This Row],[FECHA]],'SIMIT CON RES'!A:D,3,FALSE),0)</f>
        <v>0</v>
      </c>
      <c r="K1899">
        <f>IFERROR(VLOOKUP(Tabla1[[#This Row],[FECHA]],'SIMIT SIN RES'!A:D,4,FALSE),0)</f>
        <v>0</v>
      </c>
      <c r="L1899" s="9">
        <f>IFERROR(VLOOKUP(Tabla1[[#This Row],[FECHA]],'SIMIT SIN RES'!A:D,3,FALSE),0)</f>
        <v>0</v>
      </c>
      <c r="M1899" s="5">
        <f>IFERROR(VLOOKUP(Tabla1[[#This Row],[FECHA]],'RECAUDOS DE COMPARENDOS'!A:D,4,FALSE),0)</f>
        <v>0</v>
      </c>
      <c r="N1899" s="9">
        <f>IFERROR(VLOOKUP(Tabla1[[#This Row],[FECHA]],'RECAUDOS DE COMPARENDOS'!A:D,3,FALSE),0)</f>
        <v>0</v>
      </c>
      <c r="O1899" s="5">
        <f>IFERROR(VLOOKUP(Tabla1[[#This Row],[FECHA]],'RECAUDOS DE RESOLUCIONES'!A:D,4,FALSE),0)</f>
        <v>0</v>
      </c>
      <c r="P1899" s="9">
        <f>IFERROR(VLOOKUP(Tabla1[[#This Row],[FECHA]],'RECAUDOS DE RESOLUCIONES'!A:D,3,FALSE),0)</f>
        <v>0</v>
      </c>
      <c r="Q189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1899" s="9">
        <f>Tabla1[V. COMPARENDOS]-(Tabla1[V. EXONERACIONES]+Tabla1[[#This Row],[V. SIMIT CON RESOLUCION]]+Tabla1[[#This Row],[V. SIMIT SIN RESOLUCION]]+Tabla1[[#This Row],[V. RECAUDOS COMPARENDOS]]+Tabla1[[#This Row],[V. RECAUDOS RESOLUCIONES]])</f>
        <v>230750</v>
      </c>
      <c r="S1899" s="11">
        <f>IFERROR(VLOOKUP(Tabla1[[#This Row],[FECHA]],'RECAUDOS LOCALES'!A:D,4,FALSE),0)</f>
        <v>1</v>
      </c>
      <c r="T1899" s="9">
        <f>IFERROR(VLOOKUP(Tabla1[[#This Row],[FECHA]],'RECAUDOS LOCALES'!A:D,3,FALSE),0)</f>
        <v>112200</v>
      </c>
      <c r="U1899" s="11">
        <f>IFERROR(VLOOKUP(Tabla1[[#This Row],[FECHA]],'RECAUDOS EXTERNOS'!A:D,4,FALSE),0)</f>
        <v>7</v>
      </c>
      <c r="V1899" s="9">
        <f>IFERROR(VLOOKUP(Tabla1[[#This Row],[FECHA]],'RECAUDOS EXTERNOS'!A:D,3,FALSE),0)</f>
        <v>1793492</v>
      </c>
    </row>
    <row r="1900" spans="1:22" x14ac:dyDescent="0.25">
      <c r="A1900" s="1">
        <v>39459</v>
      </c>
      <c r="B1900" s="3" t="s">
        <v>5</v>
      </c>
      <c r="C1900" s="2">
        <v>39448</v>
      </c>
      <c r="D1900" s="5">
        <f>YEAR(Tabla1[[#This Row],[FECHA]])</f>
        <v>2008</v>
      </c>
      <c r="E1900" s="5">
        <f>IFERROR(VLOOKUP(Tabla1[[#This Row],[FECHA]],'COMPARENDOS TOTALES'!A:D,4,FALSE),0)</f>
        <v>0</v>
      </c>
      <c r="F1900" s="9">
        <f>IFERROR(VLOOKUP(Tabla1[[#This Row],[FECHA]],'COMPARENDOS TOTALES'!A:D,3,FALSE),0)</f>
        <v>0</v>
      </c>
      <c r="G1900" s="5">
        <f>IFERROR(VLOOKUP(Tabla1[[#This Row],[FECHA]],EXONERACIONES!A:D,4,FALSE),0)</f>
        <v>0</v>
      </c>
      <c r="H1900" s="9">
        <f>IFERROR(VLOOKUP(Tabla1[[#This Row],[FECHA]],EXONERACIONES!A:D,3,FALSE),0)</f>
        <v>0</v>
      </c>
      <c r="I1900" s="5">
        <f>IFERROR(VLOOKUP(Tabla1[[#This Row],[FECHA]],'SIMIT CON RES'!A:D,4,FALSE),0)</f>
        <v>0</v>
      </c>
      <c r="J1900" s="9">
        <f>IFERROR(VLOOKUP(Tabla1[[#This Row],[FECHA]],'SIMIT CON RES'!A:D,3,FALSE),0)</f>
        <v>0</v>
      </c>
      <c r="K1900">
        <f>IFERROR(VLOOKUP(Tabla1[[#This Row],[FECHA]],'SIMIT SIN RES'!A:D,4,FALSE),0)</f>
        <v>0</v>
      </c>
      <c r="L1900" s="9">
        <f>IFERROR(VLOOKUP(Tabla1[[#This Row],[FECHA]],'SIMIT SIN RES'!A:D,3,FALSE),0)</f>
        <v>0</v>
      </c>
      <c r="M1900" s="5">
        <f>IFERROR(VLOOKUP(Tabla1[[#This Row],[FECHA]],'RECAUDOS DE COMPARENDOS'!A:D,4,FALSE),0)</f>
        <v>0</v>
      </c>
      <c r="N1900" s="9">
        <f>IFERROR(VLOOKUP(Tabla1[[#This Row],[FECHA]],'RECAUDOS DE COMPARENDOS'!A:D,3,FALSE),0)</f>
        <v>0</v>
      </c>
      <c r="O1900" s="5">
        <f>IFERROR(VLOOKUP(Tabla1[[#This Row],[FECHA]],'RECAUDOS DE RESOLUCIONES'!A:D,4,FALSE),0)</f>
        <v>0</v>
      </c>
      <c r="P1900" s="9">
        <f>IFERROR(VLOOKUP(Tabla1[[#This Row],[FECHA]],'RECAUDOS DE RESOLUCIONES'!A:D,3,FALSE),0)</f>
        <v>0</v>
      </c>
      <c r="Q190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90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900" s="11">
        <f>IFERROR(VLOOKUP(Tabla1[[#This Row],[FECHA]],'RECAUDOS LOCALES'!A:D,4,FALSE),0)</f>
        <v>0</v>
      </c>
      <c r="T1900" s="9">
        <f>IFERROR(VLOOKUP(Tabla1[[#This Row],[FECHA]],'RECAUDOS LOCALES'!A:D,3,FALSE),0)</f>
        <v>0</v>
      </c>
      <c r="U1900" s="11">
        <f>IFERROR(VLOOKUP(Tabla1[[#This Row],[FECHA]],'RECAUDOS EXTERNOS'!A:D,4,FALSE),0)</f>
        <v>0</v>
      </c>
      <c r="V1900" s="9">
        <f>IFERROR(VLOOKUP(Tabla1[[#This Row],[FECHA]],'RECAUDOS EXTERNOS'!A:D,3,FALSE),0)</f>
        <v>0</v>
      </c>
    </row>
    <row r="1901" spans="1:22" x14ac:dyDescent="0.25">
      <c r="A1901" s="1">
        <v>39460</v>
      </c>
      <c r="B1901" s="3" t="s">
        <v>4</v>
      </c>
      <c r="C1901" s="2">
        <v>39448</v>
      </c>
      <c r="D1901" s="5">
        <f>YEAR(Tabla1[[#This Row],[FECHA]])</f>
        <v>2008</v>
      </c>
      <c r="E1901" s="5">
        <f>IFERROR(VLOOKUP(Tabla1[[#This Row],[FECHA]],'COMPARENDOS TOTALES'!A:D,4,FALSE),0)</f>
        <v>0</v>
      </c>
      <c r="F1901" s="9">
        <f>IFERROR(VLOOKUP(Tabla1[[#This Row],[FECHA]],'COMPARENDOS TOTALES'!A:D,3,FALSE),0)</f>
        <v>0</v>
      </c>
      <c r="G1901" s="5">
        <f>IFERROR(VLOOKUP(Tabla1[[#This Row],[FECHA]],EXONERACIONES!A:D,4,FALSE),0)</f>
        <v>0</v>
      </c>
      <c r="H1901" s="9">
        <f>IFERROR(VLOOKUP(Tabla1[[#This Row],[FECHA]],EXONERACIONES!A:D,3,FALSE),0)</f>
        <v>0</v>
      </c>
      <c r="I1901" s="5">
        <f>IFERROR(VLOOKUP(Tabla1[[#This Row],[FECHA]],'SIMIT CON RES'!A:D,4,FALSE),0)</f>
        <v>0</v>
      </c>
      <c r="J1901" s="9">
        <f>IFERROR(VLOOKUP(Tabla1[[#This Row],[FECHA]],'SIMIT CON RES'!A:D,3,FALSE),0)</f>
        <v>0</v>
      </c>
      <c r="K1901">
        <f>IFERROR(VLOOKUP(Tabla1[[#This Row],[FECHA]],'SIMIT SIN RES'!A:D,4,FALSE),0)</f>
        <v>0</v>
      </c>
      <c r="L1901" s="9">
        <f>IFERROR(VLOOKUP(Tabla1[[#This Row],[FECHA]],'SIMIT SIN RES'!A:D,3,FALSE),0)</f>
        <v>0</v>
      </c>
      <c r="M1901" s="5">
        <f>IFERROR(VLOOKUP(Tabla1[[#This Row],[FECHA]],'RECAUDOS DE COMPARENDOS'!A:D,4,FALSE),0)</f>
        <v>0</v>
      </c>
      <c r="N1901" s="9">
        <f>IFERROR(VLOOKUP(Tabla1[[#This Row],[FECHA]],'RECAUDOS DE COMPARENDOS'!A:D,3,FALSE),0)</f>
        <v>0</v>
      </c>
      <c r="O1901" s="5">
        <f>IFERROR(VLOOKUP(Tabla1[[#This Row],[FECHA]],'RECAUDOS DE RESOLUCIONES'!A:D,4,FALSE),0)</f>
        <v>0</v>
      </c>
      <c r="P1901" s="9">
        <f>IFERROR(VLOOKUP(Tabla1[[#This Row],[FECHA]],'RECAUDOS DE RESOLUCIONES'!A:D,3,FALSE),0)</f>
        <v>0</v>
      </c>
      <c r="Q190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90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901" s="11">
        <f>IFERROR(VLOOKUP(Tabla1[[#This Row],[FECHA]],'RECAUDOS LOCALES'!A:D,4,FALSE),0)</f>
        <v>0</v>
      </c>
      <c r="T1901" s="9">
        <f>IFERROR(VLOOKUP(Tabla1[[#This Row],[FECHA]],'RECAUDOS LOCALES'!A:D,3,FALSE),0)</f>
        <v>0</v>
      </c>
      <c r="U1901" s="11">
        <f>IFERROR(VLOOKUP(Tabla1[[#This Row],[FECHA]],'RECAUDOS EXTERNOS'!A:D,4,FALSE),0)</f>
        <v>0</v>
      </c>
      <c r="V1901" s="9">
        <f>IFERROR(VLOOKUP(Tabla1[[#This Row],[FECHA]],'RECAUDOS EXTERNOS'!A:D,3,FALSE),0)</f>
        <v>0</v>
      </c>
    </row>
    <row r="1902" spans="1:22" x14ac:dyDescent="0.25">
      <c r="A1902" s="1">
        <v>39461</v>
      </c>
      <c r="B1902" s="3" t="s">
        <v>1</v>
      </c>
      <c r="C1902" s="2">
        <v>39448</v>
      </c>
      <c r="D1902" s="5">
        <f>YEAR(Tabla1[[#This Row],[FECHA]])</f>
        <v>2008</v>
      </c>
      <c r="E1902" s="5">
        <f>IFERROR(VLOOKUP(Tabla1[[#This Row],[FECHA]],'COMPARENDOS TOTALES'!A:D,4,FALSE),0)</f>
        <v>3</v>
      </c>
      <c r="F1902" s="9">
        <f>IFERROR(VLOOKUP(Tabla1[[#This Row],[FECHA]],'COMPARENDOS TOTALES'!A:D,3,FALSE),0)</f>
        <v>923000</v>
      </c>
      <c r="G1902" s="5">
        <f>IFERROR(VLOOKUP(Tabla1[[#This Row],[FECHA]],EXONERACIONES!A:D,4,FALSE),0)</f>
        <v>0</v>
      </c>
      <c r="H1902" s="9">
        <f>IFERROR(VLOOKUP(Tabla1[[#This Row],[FECHA]],EXONERACIONES!A:D,3,FALSE),0)</f>
        <v>0</v>
      </c>
      <c r="I1902" s="5">
        <f>IFERROR(VLOOKUP(Tabla1[[#This Row],[FECHA]],'SIMIT CON RES'!A:D,4,FALSE),0)</f>
        <v>0</v>
      </c>
      <c r="J1902" s="9">
        <f>IFERROR(VLOOKUP(Tabla1[[#This Row],[FECHA]],'SIMIT CON RES'!A:D,3,FALSE),0)</f>
        <v>0</v>
      </c>
      <c r="K1902">
        <f>IFERROR(VLOOKUP(Tabla1[[#This Row],[FECHA]],'SIMIT SIN RES'!A:D,4,FALSE),0)</f>
        <v>0</v>
      </c>
      <c r="L1902" s="9">
        <f>IFERROR(VLOOKUP(Tabla1[[#This Row],[FECHA]],'SIMIT SIN RES'!A:D,3,FALSE),0)</f>
        <v>0</v>
      </c>
      <c r="M1902" s="5">
        <f>IFERROR(VLOOKUP(Tabla1[[#This Row],[FECHA]],'RECAUDOS DE COMPARENDOS'!A:D,4,FALSE),0)</f>
        <v>1</v>
      </c>
      <c r="N1902" s="9">
        <f>IFERROR(VLOOKUP(Tabla1[[#This Row],[FECHA]],'RECAUDOS DE COMPARENDOS'!A:D,3,FALSE),0)</f>
        <v>461500</v>
      </c>
      <c r="O1902" s="5">
        <f>IFERROR(VLOOKUP(Tabla1[[#This Row],[FECHA]],'RECAUDOS DE RESOLUCIONES'!A:D,4,FALSE),0)</f>
        <v>0</v>
      </c>
      <c r="P1902" s="9">
        <f>IFERROR(VLOOKUP(Tabla1[[#This Row],[FECHA]],'RECAUDOS DE RESOLUCIONES'!A:D,3,FALSE),0)</f>
        <v>0</v>
      </c>
      <c r="Q190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1902" s="9">
        <f>Tabla1[V. COMPARENDOS]-(Tabla1[V. EXONERACIONES]+Tabla1[[#This Row],[V. SIMIT CON RESOLUCION]]+Tabla1[[#This Row],[V. SIMIT SIN RESOLUCION]]+Tabla1[[#This Row],[V. RECAUDOS COMPARENDOS]]+Tabla1[[#This Row],[V. RECAUDOS RESOLUCIONES]])</f>
        <v>461500</v>
      </c>
      <c r="S1902" s="11">
        <f>IFERROR(VLOOKUP(Tabla1[[#This Row],[FECHA]],'RECAUDOS LOCALES'!A:D,4,FALSE),0)</f>
        <v>1</v>
      </c>
      <c r="T1902" s="9">
        <f>IFERROR(VLOOKUP(Tabla1[[#This Row],[FECHA]],'RECAUDOS LOCALES'!A:D,3,FALSE),0)</f>
        <v>104915</v>
      </c>
      <c r="U1902" s="11">
        <f>IFERROR(VLOOKUP(Tabla1[[#This Row],[FECHA]],'RECAUDOS EXTERNOS'!A:D,4,FALSE),0)</f>
        <v>6</v>
      </c>
      <c r="V1902" s="9">
        <f>IFERROR(VLOOKUP(Tabla1[[#This Row],[FECHA]],'RECAUDOS EXTERNOS'!A:D,3,FALSE),0)</f>
        <v>1640800</v>
      </c>
    </row>
    <row r="1903" spans="1:22" x14ac:dyDescent="0.25">
      <c r="A1903" s="1">
        <v>39462</v>
      </c>
      <c r="B1903" s="3" t="s">
        <v>2</v>
      </c>
      <c r="C1903" s="2">
        <v>39448</v>
      </c>
      <c r="D1903" s="5">
        <f>YEAR(Tabla1[[#This Row],[FECHA]])</f>
        <v>2008</v>
      </c>
      <c r="E1903" s="5">
        <f>IFERROR(VLOOKUP(Tabla1[[#This Row],[FECHA]],'COMPARENDOS TOTALES'!A:D,4,FALSE),0)</f>
        <v>2</v>
      </c>
      <c r="F1903" s="9">
        <f>IFERROR(VLOOKUP(Tabla1[[#This Row],[FECHA]],'COMPARENDOS TOTALES'!A:D,3,FALSE),0)</f>
        <v>584567</v>
      </c>
      <c r="G1903" s="5">
        <f>IFERROR(VLOOKUP(Tabla1[[#This Row],[FECHA]],EXONERACIONES!A:D,4,FALSE),0)</f>
        <v>0</v>
      </c>
      <c r="H1903" s="9">
        <f>IFERROR(VLOOKUP(Tabla1[[#This Row],[FECHA]],EXONERACIONES!A:D,3,FALSE),0)</f>
        <v>0</v>
      </c>
      <c r="I1903" s="5">
        <f>IFERROR(VLOOKUP(Tabla1[[#This Row],[FECHA]],'SIMIT CON RES'!A:D,4,FALSE),0)</f>
        <v>0</v>
      </c>
      <c r="J1903" s="9">
        <f>IFERROR(VLOOKUP(Tabla1[[#This Row],[FECHA]],'SIMIT CON RES'!A:D,3,FALSE),0)</f>
        <v>0</v>
      </c>
      <c r="K1903">
        <f>IFERROR(VLOOKUP(Tabla1[[#This Row],[FECHA]],'SIMIT SIN RES'!A:D,4,FALSE),0)</f>
        <v>0</v>
      </c>
      <c r="L1903" s="9">
        <f>IFERROR(VLOOKUP(Tabla1[[#This Row],[FECHA]],'SIMIT SIN RES'!A:D,3,FALSE),0)</f>
        <v>0</v>
      </c>
      <c r="M1903" s="5">
        <f>IFERROR(VLOOKUP(Tabla1[[#This Row],[FECHA]],'RECAUDOS DE COMPARENDOS'!A:D,4,FALSE),0)</f>
        <v>0</v>
      </c>
      <c r="N1903" s="9">
        <f>IFERROR(VLOOKUP(Tabla1[[#This Row],[FECHA]],'RECAUDOS DE COMPARENDOS'!A:D,3,FALSE),0)</f>
        <v>0</v>
      </c>
      <c r="O1903" s="5">
        <f>IFERROR(VLOOKUP(Tabla1[[#This Row],[FECHA]],'RECAUDOS DE RESOLUCIONES'!A:D,4,FALSE),0)</f>
        <v>0</v>
      </c>
      <c r="P1903" s="9">
        <f>IFERROR(VLOOKUP(Tabla1[[#This Row],[FECHA]],'RECAUDOS DE RESOLUCIONES'!A:D,3,FALSE),0)</f>
        <v>0</v>
      </c>
      <c r="Q190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1903" s="9">
        <f>Tabla1[V. COMPARENDOS]-(Tabla1[V. EXONERACIONES]+Tabla1[[#This Row],[V. SIMIT CON RESOLUCION]]+Tabla1[[#This Row],[V. SIMIT SIN RESOLUCION]]+Tabla1[[#This Row],[V. RECAUDOS COMPARENDOS]]+Tabla1[[#This Row],[V. RECAUDOS RESOLUCIONES]])</f>
        <v>584567</v>
      </c>
      <c r="S1903" s="11">
        <f>IFERROR(VLOOKUP(Tabla1[[#This Row],[FECHA]],'RECAUDOS LOCALES'!A:D,4,FALSE),0)</f>
        <v>0</v>
      </c>
      <c r="T1903" s="9">
        <f>IFERROR(VLOOKUP(Tabla1[[#This Row],[FECHA]],'RECAUDOS LOCALES'!A:D,3,FALSE),0)</f>
        <v>0</v>
      </c>
      <c r="U1903" s="11">
        <f>IFERROR(VLOOKUP(Tabla1[[#This Row],[FECHA]],'RECAUDOS EXTERNOS'!A:D,4,FALSE),0)</f>
        <v>5</v>
      </c>
      <c r="V1903" s="9">
        <f>IFERROR(VLOOKUP(Tabla1[[#This Row],[FECHA]],'RECAUDOS EXTERNOS'!A:D,3,FALSE),0)</f>
        <v>1135572</v>
      </c>
    </row>
    <row r="1904" spans="1:22" x14ac:dyDescent="0.25">
      <c r="A1904" s="1">
        <v>39463</v>
      </c>
      <c r="B1904" s="3" t="s">
        <v>3</v>
      </c>
      <c r="C1904" s="2">
        <v>39448</v>
      </c>
      <c r="D1904" s="5">
        <f>YEAR(Tabla1[[#This Row],[FECHA]])</f>
        <v>2008</v>
      </c>
      <c r="E1904" s="5">
        <f>IFERROR(VLOOKUP(Tabla1[[#This Row],[FECHA]],'COMPARENDOS TOTALES'!A:D,4,FALSE),0)</f>
        <v>5</v>
      </c>
      <c r="F1904" s="9">
        <f>IFERROR(VLOOKUP(Tabla1[[#This Row],[FECHA]],'COMPARENDOS TOTALES'!A:D,3,FALSE),0)</f>
        <v>1507567</v>
      </c>
      <c r="G1904" s="5">
        <f>IFERROR(VLOOKUP(Tabla1[[#This Row],[FECHA]],EXONERACIONES!A:D,4,FALSE),0)</f>
        <v>0</v>
      </c>
      <c r="H1904" s="9">
        <f>IFERROR(VLOOKUP(Tabla1[[#This Row],[FECHA]],EXONERACIONES!A:D,3,FALSE),0)</f>
        <v>0</v>
      </c>
      <c r="I1904" s="5">
        <f>IFERROR(VLOOKUP(Tabla1[[#This Row],[FECHA]],'SIMIT CON RES'!A:D,4,FALSE),0)</f>
        <v>1</v>
      </c>
      <c r="J1904" s="9">
        <f>IFERROR(VLOOKUP(Tabla1[[#This Row],[FECHA]],'SIMIT CON RES'!A:D,3,FALSE),0)</f>
        <v>461500</v>
      </c>
      <c r="K1904">
        <f>IFERROR(VLOOKUP(Tabla1[[#This Row],[FECHA]],'SIMIT SIN RES'!A:D,4,FALSE),0)</f>
        <v>0</v>
      </c>
      <c r="L1904" s="9">
        <f>IFERROR(VLOOKUP(Tabla1[[#This Row],[FECHA]],'SIMIT SIN RES'!A:D,3,FALSE),0)</f>
        <v>0</v>
      </c>
      <c r="M1904" s="5">
        <f>IFERROR(VLOOKUP(Tabla1[[#This Row],[FECHA]],'RECAUDOS DE COMPARENDOS'!A:D,4,FALSE),0)</f>
        <v>0</v>
      </c>
      <c r="N1904" s="9">
        <f>IFERROR(VLOOKUP(Tabla1[[#This Row],[FECHA]],'RECAUDOS DE COMPARENDOS'!A:D,3,FALSE),0)</f>
        <v>0</v>
      </c>
      <c r="O1904" s="5">
        <f>IFERROR(VLOOKUP(Tabla1[[#This Row],[FECHA]],'RECAUDOS DE RESOLUCIONES'!A:D,4,FALSE),0)</f>
        <v>0</v>
      </c>
      <c r="P1904" s="9">
        <f>IFERROR(VLOOKUP(Tabla1[[#This Row],[FECHA]],'RECAUDOS DE RESOLUCIONES'!A:D,3,FALSE),0)</f>
        <v>0</v>
      </c>
      <c r="Q190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1904" s="9">
        <f>Tabla1[V. COMPARENDOS]-(Tabla1[V. EXONERACIONES]+Tabla1[[#This Row],[V. SIMIT CON RESOLUCION]]+Tabla1[[#This Row],[V. SIMIT SIN RESOLUCION]]+Tabla1[[#This Row],[V. RECAUDOS COMPARENDOS]]+Tabla1[[#This Row],[V. RECAUDOS RESOLUCIONES]])</f>
        <v>1046067</v>
      </c>
      <c r="S1904" s="11">
        <f>IFERROR(VLOOKUP(Tabla1[[#This Row],[FECHA]],'RECAUDOS LOCALES'!A:D,4,FALSE),0)</f>
        <v>0</v>
      </c>
      <c r="T1904" s="9">
        <f>IFERROR(VLOOKUP(Tabla1[[#This Row],[FECHA]],'RECAUDOS LOCALES'!A:D,3,FALSE),0)</f>
        <v>0</v>
      </c>
      <c r="U1904" s="11">
        <f>IFERROR(VLOOKUP(Tabla1[[#This Row],[FECHA]],'RECAUDOS EXTERNOS'!A:D,4,FALSE),0)</f>
        <v>8</v>
      </c>
      <c r="V1904" s="9">
        <f>IFERROR(VLOOKUP(Tabla1[[#This Row],[FECHA]],'RECAUDOS EXTERNOS'!A:D,3,FALSE),0)</f>
        <v>1793868</v>
      </c>
    </row>
    <row r="1905" spans="1:22" x14ac:dyDescent="0.25">
      <c r="A1905" s="1">
        <v>39464</v>
      </c>
      <c r="B1905" s="3" t="s">
        <v>6</v>
      </c>
      <c r="C1905" s="2">
        <v>39448</v>
      </c>
      <c r="D1905" s="5">
        <f>YEAR(Tabla1[[#This Row],[FECHA]])</f>
        <v>2008</v>
      </c>
      <c r="E1905" s="5">
        <f>IFERROR(VLOOKUP(Tabla1[[#This Row],[FECHA]],'COMPARENDOS TOTALES'!A:D,4,FALSE),0)</f>
        <v>14</v>
      </c>
      <c r="F1905" s="9">
        <f>IFERROR(VLOOKUP(Tabla1[[#This Row],[FECHA]],'COMPARENDOS TOTALES'!A:D,3,FALSE),0)</f>
        <v>3830451</v>
      </c>
      <c r="G1905" s="5">
        <f>IFERROR(VLOOKUP(Tabla1[[#This Row],[FECHA]],EXONERACIONES!A:D,4,FALSE),0)</f>
        <v>0</v>
      </c>
      <c r="H1905" s="9">
        <f>IFERROR(VLOOKUP(Tabla1[[#This Row],[FECHA]],EXONERACIONES!A:D,3,FALSE),0)</f>
        <v>0</v>
      </c>
      <c r="I1905" s="5">
        <f>IFERROR(VLOOKUP(Tabla1[[#This Row],[FECHA]],'SIMIT CON RES'!A:D,4,FALSE),0)</f>
        <v>4</v>
      </c>
      <c r="J1905" s="9">
        <f>IFERROR(VLOOKUP(Tabla1[[#This Row],[FECHA]],'SIMIT CON RES'!A:D,3,FALSE),0)</f>
        <v>1153750</v>
      </c>
      <c r="K1905">
        <f>IFERROR(VLOOKUP(Tabla1[[#This Row],[FECHA]],'SIMIT SIN RES'!A:D,4,FALSE),0)</f>
        <v>0</v>
      </c>
      <c r="L1905" s="9">
        <f>IFERROR(VLOOKUP(Tabla1[[#This Row],[FECHA]],'SIMIT SIN RES'!A:D,3,FALSE),0)</f>
        <v>0</v>
      </c>
      <c r="M1905" s="5">
        <f>IFERROR(VLOOKUP(Tabla1[[#This Row],[FECHA]],'RECAUDOS DE COMPARENDOS'!A:D,4,FALSE),0)</f>
        <v>2</v>
      </c>
      <c r="N1905" s="9">
        <f>IFERROR(VLOOKUP(Tabla1[[#This Row],[FECHA]],'RECAUDOS DE COMPARENDOS'!A:D,3,FALSE),0)</f>
        <v>461500</v>
      </c>
      <c r="O1905" s="5">
        <f>IFERROR(VLOOKUP(Tabla1[[#This Row],[FECHA]],'RECAUDOS DE RESOLUCIONES'!A:D,4,FALSE),0)</f>
        <v>0</v>
      </c>
      <c r="P1905" s="9">
        <f>IFERROR(VLOOKUP(Tabla1[[#This Row],[FECHA]],'RECAUDOS DE RESOLUCIONES'!A:D,3,FALSE),0)</f>
        <v>0</v>
      </c>
      <c r="Q190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8</v>
      </c>
      <c r="R1905" s="9">
        <f>Tabla1[V. COMPARENDOS]-(Tabla1[V. EXONERACIONES]+Tabla1[[#This Row],[V. SIMIT CON RESOLUCION]]+Tabla1[[#This Row],[V. SIMIT SIN RESOLUCION]]+Tabla1[[#This Row],[V. RECAUDOS COMPARENDOS]]+Tabla1[[#This Row],[V. RECAUDOS RESOLUCIONES]])</f>
        <v>2215201</v>
      </c>
      <c r="S1905" s="11">
        <f>IFERROR(VLOOKUP(Tabla1[[#This Row],[FECHA]],'RECAUDOS LOCALES'!A:D,4,FALSE),0)</f>
        <v>0</v>
      </c>
      <c r="T1905" s="9">
        <f>IFERROR(VLOOKUP(Tabla1[[#This Row],[FECHA]],'RECAUDOS LOCALES'!A:D,3,FALSE),0)</f>
        <v>0</v>
      </c>
      <c r="U1905" s="11">
        <f>IFERROR(VLOOKUP(Tabla1[[#This Row],[FECHA]],'RECAUDOS EXTERNOS'!A:D,4,FALSE),0)</f>
        <v>2</v>
      </c>
      <c r="V1905" s="9">
        <f>IFERROR(VLOOKUP(Tabla1[[#This Row],[FECHA]],'RECAUDOS EXTERNOS'!A:D,3,FALSE),0)</f>
        <v>640200</v>
      </c>
    </row>
    <row r="1906" spans="1:22" x14ac:dyDescent="0.25">
      <c r="A1906" s="1">
        <v>39465</v>
      </c>
      <c r="B1906" s="3" t="s">
        <v>0</v>
      </c>
      <c r="C1906" s="2">
        <v>39448</v>
      </c>
      <c r="D1906" s="5">
        <f>YEAR(Tabla1[[#This Row],[FECHA]])</f>
        <v>2008</v>
      </c>
      <c r="E1906" s="5">
        <f>IFERROR(VLOOKUP(Tabla1[[#This Row],[FECHA]],'COMPARENDOS TOTALES'!A:D,4,FALSE),0)</f>
        <v>13</v>
      </c>
      <c r="F1906" s="9">
        <f>IFERROR(VLOOKUP(Tabla1[[#This Row],[FECHA]],'COMPARENDOS TOTALES'!A:D,3,FALSE),0)</f>
        <v>3707384</v>
      </c>
      <c r="G1906" s="5">
        <f>IFERROR(VLOOKUP(Tabla1[[#This Row],[FECHA]],EXONERACIONES!A:D,4,FALSE),0)</f>
        <v>1</v>
      </c>
      <c r="H1906" s="9">
        <f>IFERROR(VLOOKUP(Tabla1[[#This Row],[FECHA]],EXONERACIONES!A:D,3,FALSE),0)</f>
        <v>230750</v>
      </c>
      <c r="I1906" s="5">
        <f>IFERROR(VLOOKUP(Tabla1[[#This Row],[FECHA]],'SIMIT CON RES'!A:D,4,FALSE),0)</f>
        <v>0</v>
      </c>
      <c r="J1906" s="9">
        <f>IFERROR(VLOOKUP(Tabla1[[#This Row],[FECHA]],'SIMIT CON RES'!A:D,3,FALSE),0)</f>
        <v>0</v>
      </c>
      <c r="K1906">
        <f>IFERROR(VLOOKUP(Tabla1[[#This Row],[FECHA]],'SIMIT SIN RES'!A:D,4,FALSE),0)</f>
        <v>0</v>
      </c>
      <c r="L1906" s="9">
        <f>IFERROR(VLOOKUP(Tabla1[[#This Row],[FECHA]],'SIMIT SIN RES'!A:D,3,FALSE),0)</f>
        <v>0</v>
      </c>
      <c r="M1906" s="5">
        <f>IFERROR(VLOOKUP(Tabla1[[#This Row],[FECHA]],'RECAUDOS DE COMPARENDOS'!A:D,4,FALSE),0)</f>
        <v>1</v>
      </c>
      <c r="N1906" s="9">
        <f>IFERROR(VLOOKUP(Tabla1[[#This Row],[FECHA]],'RECAUDOS DE COMPARENDOS'!A:D,3,FALSE),0)</f>
        <v>230750</v>
      </c>
      <c r="O1906" s="5">
        <f>IFERROR(VLOOKUP(Tabla1[[#This Row],[FECHA]],'RECAUDOS DE RESOLUCIONES'!A:D,4,FALSE),0)</f>
        <v>0</v>
      </c>
      <c r="P1906" s="9">
        <f>IFERROR(VLOOKUP(Tabla1[[#This Row],[FECHA]],'RECAUDOS DE RESOLUCIONES'!A:D,3,FALSE),0)</f>
        <v>0</v>
      </c>
      <c r="Q190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11</v>
      </c>
      <c r="R1906" s="9">
        <f>Tabla1[V. COMPARENDOS]-(Tabla1[V. EXONERACIONES]+Tabla1[[#This Row],[V. SIMIT CON RESOLUCION]]+Tabla1[[#This Row],[V. SIMIT SIN RESOLUCION]]+Tabla1[[#This Row],[V. RECAUDOS COMPARENDOS]]+Tabla1[[#This Row],[V. RECAUDOS RESOLUCIONES]])</f>
        <v>3245884</v>
      </c>
      <c r="S1906" s="11">
        <f>IFERROR(VLOOKUP(Tabla1[[#This Row],[FECHA]],'RECAUDOS LOCALES'!A:D,4,FALSE),0)</f>
        <v>3</v>
      </c>
      <c r="T1906" s="9">
        <f>IFERROR(VLOOKUP(Tabla1[[#This Row],[FECHA]],'RECAUDOS LOCALES'!A:D,3,FALSE),0)</f>
        <v>740433</v>
      </c>
      <c r="U1906" s="11">
        <f>IFERROR(VLOOKUP(Tabla1[[#This Row],[FECHA]],'RECAUDOS EXTERNOS'!A:D,4,FALSE),0)</f>
        <v>2</v>
      </c>
      <c r="V1906" s="9">
        <f>IFERROR(VLOOKUP(Tabla1[[#This Row],[FECHA]],'RECAUDOS EXTERNOS'!A:D,3,FALSE),0)</f>
        <v>373200</v>
      </c>
    </row>
    <row r="1907" spans="1:22" x14ac:dyDescent="0.25">
      <c r="A1907" s="1">
        <v>39466</v>
      </c>
      <c r="B1907" s="3" t="s">
        <v>5</v>
      </c>
      <c r="C1907" s="2">
        <v>39448</v>
      </c>
      <c r="D1907" s="5">
        <f>YEAR(Tabla1[[#This Row],[FECHA]])</f>
        <v>2008</v>
      </c>
      <c r="E1907" s="5">
        <f>IFERROR(VLOOKUP(Tabla1[[#This Row],[FECHA]],'COMPARENDOS TOTALES'!A:D,4,FALSE),0)</f>
        <v>11</v>
      </c>
      <c r="F1907" s="9">
        <f>IFERROR(VLOOKUP(Tabla1[[#This Row],[FECHA]],'COMPARENDOS TOTALES'!A:D,3,FALSE),0)</f>
        <v>2676701</v>
      </c>
      <c r="G1907" s="5">
        <f>IFERROR(VLOOKUP(Tabla1[[#This Row],[FECHA]],EXONERACIONES!A:D,4,FALSE),0)</f>
        <v>2</v>
      </c>
      <c r="H1907" s="9">
        <f>IFERROR(VLOOKUP(Tabla1[[#This Row],[FECHA]],EXONERACIONES!A:D,3,FALSE),0)</f>
        <v>461500</v>
      </c>
      <c r="I1907" s="5">
        <f>IFERROR(VLOOKUP(Tabla1[[#This Row],[FECHA]],'SIMIT CON RES'!A:D,4,FALSE),0)</f>
        <v>0</v>
      </c>
      <c r="J1907" s="9">
        <f>IFERROR(VLOOKUP(Tabla1[[#This Row],[FECHA]],'SIMIT CON RES'!A:D,3,FALSE),0)</f>
        <v>0</v>
      </c>
      <c r="K1907">
        <f>IFERROR(VLOOKUP(Tabla1[[#This Row],[FECHA]],'SIMIT SIN RES'!A:D,4,FALSE),0)</f>
        <v>0</v>
      </c>
      <c r="L1907" s="9">
        <f>IFERROR(VLOOKUP(Tabla1[[#This Row],[FECHA]],'SIMIT SIN RES'!A:D,3,FALSE),0)</f>
        <v>0</v>
      </c>
      <c r="M1907" s="5">
        <f>IFERROR(VLOOKUP(Tabla1[[#This Row],[FECHA]],'RECAUDOS DE COMPARENDOS'!A:D,4,FALSE),0)</f>
        <v>4</v>
      </c>
      <c r="N1907" s="9">
        <f>IFERROR(VLOOKUP(Tabla1[[#This Row],[FECHA]],'RECAUDOS DE COMPARENDOS'!A:D,3,FALSE),0)</f>
        <v>1046067</v>
      </c>
      <c r="O1907" s="5">
        <f>IFERROR(VLOOKUP(Tabla1[[#This Row],[FECHA]],'RECAUDOS DE RESOLUCIONES'!A:D,4,FALSE),0)</f>
        <v>1</v>
      </c>
      <c r="P1907" s="9">
        <f>IFERROR(VLOOKUP(Tabla1[[#This Row],[FECHA]],'RECAUDOS DE RESOLUCIONES'!A:D,3,FALSE),0)</f>
        <v>123067</v>
      </c>
      <c r="Q190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1907" s="9">
        <f>Tabla1[V. COMPARENDOS]-(Tabla1[V. EXONERACIONES]+Tabla1[[#This Row],[V. SIMIT CON RESOLUCION]]+Tabla1[[#This Row],[V. SIMIT SIN RESOLUCION]]+Tabla1[[#This Row],[V. RECAUDOS COMPARENDOS]]+Tabla1[[#This Row],[V. RECAUDOS RESOLUCIONES]])</f>
        <v>1046067</v>
      </c>
      <c r="S1907" s="11">
        <f>IFERROR(VLOOKUP(Tabla1[[#This Row],[FECHA]],'RECAUDOS LOCALES'!A:D,4,FALSE),0)</f>
        <v>0</v>
      </c>
      <c r="T1907" s="9">
        <f>IFERROR(VLOOKUP(Tabla1[[#This Row],[FECHA]],'RECAUDOS LOCALES'!A:D,3,FALSE),0)</f>
        <v>0</v>
      </c>
      <c r="U1907" s="11">
        <f>IFERROR(VLOOKUP(Tabla1[[#This Row],[FECHA]],'RECAUDOS EXTERNOS'!A:D,4,FALSE),0)</f>
        <v>0</v>
      </c>
      <c r="V1907" s="9">
        <f>IFERROR(VLOOKUP(Tabla1[[#This Row],[FECHA]],'RECAUDOS EXTERNOS'!A:D,3,FALSE),0)</f>
        <v>0</v>
      </c>
    </row>
    <row r="1908" spans="1:22" x14ac:dyDescent="0.25">
      <c r="A1908" s="1">
        <v>39467</v>
      </c>
      <c r="B1908" s="3" t="s">
        <v>4</v>
      </c>
      <c r="C1908" s="2">
        <v>39448</v>
      </c>
      <c r="D1908" s="5">
        <f>YEAR(Tabla1[[#This Row],[FECHA]])</f>
        <v>2008</v>
      </c>
      <c r="E1908" s="5">
        <f>IFERROR(VLOOKUP(Tabla1[[#This Row],[FECHA]],'COMPARENDOS TOTALES'!A:D,4,FALSE),0)</f>
        <v>7</v>
      </c>
      <c r="F1908" s="9">
        <f>IFERROR(VLOOKUP(Tabla1[[#This Row],[FECHA]],'COMPARENDOS TOTALES'!A:D,3,FALSE),0)</f>
        <v>2092134</v>
      </c>
      <c r="G1908" s="5">
        <f>IFERROR(VLOOKUP(Tabla1[[#This Row],[FECHA]],EXONERACIONES!A:D,4,FALSE),0)</f>
        <v>0</v>
      </c>
      <c r="H1908" s="9">
        <f>IFERROR(VLOOKUP(Tabla1[[#This Row],[FECHA]],EXONERACIONES!A:D,3,FALSE),0)</f>
        <v>0</v>
      </c>
      <c r="I1908" s="5">
        <f>IFERROR(VLOOKUP(Tabla1[[#This Row],[FECHA]],'SIMIT CON RES'!A:D,4,FALSE),0)</f>
        <v>3</v>
      </c>
      <c r="J1908" s="9">
        <f>IFERROR(VLOOKUP(Tabla1[[#This Row],[FECHA]],'SIMIT CON RES'!A:D,3,FALSE),0)</f>
        <v>1046067</v>
      </c>
      <c r="K1908">
        <f>IFERROR(VLOOKUP(Tabla1[[#This Row],[FECHA]],'SIMIT SIN RES'!A:D,4,FALSE),0)</f>
        <v>0</v>
      </c>
      <c r="L1908" s="9">
        <f>IFERROR(VLOOKUP(Tabla1[[#This Row],[FECHA]],'SIMIT SIN RES'!A:D,3,FALSE),0)</f>
        <v>0</v>
      </c>
      <c r="M1908" s="5">
        <f>IFERROR(VLOOKUP(Tabla1[[#This Row],[FECHA]],'RECAUDOS DE COMPARENDOS'!A:D,4,FALSE),0)</f>
        <v>0</v>
      </c>
      <c r="N1908" s="9">
        <f>IFERROR(VLOOKUP(Tabla1[[#This Row],[FECHA]],'RECAUDOS DE COMPARENDOS'!A:D,3,FALSE),0)</f>
        <v>0</v>
      </c>
      <c r="O1908" s="5">
        <f>IFERROR(VLOOKUP(Tabla1[[#This Row],[FECHA]],'RECAUDOS DE RESOLUCIONES'!A:D,4,FALSE),0)</f>
        <v>0</v>
      </c>
      <c r="P1908" s="9">
        <f>IFERROR(VLOOKUP(Tabla1[[#This Row],[FECHA]],'RECAUDOS DE RESOLUCIONES'!A:D,3,FALSE),0)</f>
        <v>0</v>
      </c>
      <c r="Q190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1908" s="9">
        <f>Tabla1[V. COMPARENDOS]-(Tabla1[V. EXONERACIONES]+Tabla1[[#This Row],[V. SIMIT CON RESOLUCION]]+Tabla1[[#This Row],[V. SIMIT SIN RESOLUCION]]+Tabla1[[#This Row],[V. RECAUDOS COMPARENDOS]]+Tabla1[[#This Row],[V. RECAUDOS RESOLUCIONES]])</f>
        <v>1046067</v>
      </c>
      <c r="S1908" s="11">
        <f>IFERROR(VLOOKUP(Tabla1[[#This Row],[FECHA]],'RECAUDOS LOCALES'!A:D,4,FALSE),0)</f>
        <v>0</v>
      </c>
      <c r="T1908" s="9">
        <f>IFERROR(VLOOKUP(Tabla1[[#This Row],[FECHA]],'RECAUDOS LOCALES'!A:D,3,FALSE),0)</f>
        <v>0</v>
      </c>
      <c r="U1908" s="11">
        <f>IFERROR(VLOOKUP(Tabla1[[#This Row],[FECHA]],'RECAUDOS EXTERNOS'!A:D,4,FALSE),0)</f>
        <v>0</v>
      </c>
      <c r="V1908" s="9">
        <f>IFERROR(VLOOKUP(Tabla1[[#This Row],[FECHA]],'RECAUDOS EXTERNOS'!A:D,3,FALSE),0)</f>
        <v>0</v>
      </c>
    </row>
    <row r="1909" spans="1:22" x14ac:dyDescent="0.25">
      <c r="A1909" s="1">
        <v>39468</v>
      </c>
      <c r="B1909" s="3" t="s">
        <v>1</v>
      </c>
      <c r="C1909" s="2">
        <v>39448</v>
      </c>
      <c r="D1909" s="5">
        <f>YEAR(Tabla1[[#This Row],[FECHA]])</f>
        <v>2008</v>
      </c>
      <c r="E1909" s="5">
        <f>IFERROR(VLOOKUP(Tabla1[[#This Row],[FECHA]],'COMPARENDOS TOTALES'!A:D,4,FALSE),0)</f>
        <v>6</v>
      </c>
      <c r="F1909" s="9">
        <f>IFERROR(VLOOKUP(Tabla1[[#This Row],[FECHA]],'COMPARENDOS TOTALES'!A:D,3,FALSE),0)</f>
        <v>2076750</v>
      </c>
      <c r="G1909" s="5">
        <f>IFERROR(VLOOKUP(Tabla1[[#This Row],[FECHA]],EXONERACIONES!A:D,4,FALSE),0)</f>
        <v>0</v>
      </c>
      <c r="H1909" s="9">
        <f>IFERROR(VLOOKUP(Tabla1[[#This Row],[FECHA]],EXONERACIONES!A:D,3,FALSE),0)</f>
        <v>0</v>
      </c>
      <c r="I1909" s="5">
        <f>IFERROR(VLOOKUP(Tabla1[[#This Row],[FECHA]],'SIMIT CON RES'!A:D,4,FALSE),0)</f>
        <v>3</v>
      </c>
      <c r="J1909" s="9">
        <f>IFERROR(VLOOKUP(Tabla1[[#This Row],[FECHA]],'SIMIT CON RES'!A:D,3,FALSE),0)</f>
        <v>1153750</v>
      </c>
      <c r="K1909">
        <f>IFERROR(VLOOKUP(Tabla1[[#This Row],[FECHA]],'SIMIT SIN RES'!A:D,4,FALSE),0)</f>
        <v>0</v>
      </c>
      <c r="L1909" s="9">
        <f>IFERROR(VLOOKUP(Tabla1[[#This Row],[FECHA]],'SIMIT SIN RES'!A:D,3,FALSE),0)</f>
        <v>0</v>
      </c>
      <c r="M1909" s="5">
        <f>IFERROR(VLOOKUP(Tabla1[[#This Row],[FECHA]],'RECAUDOS DE COMPARENDOS'!A:D,4,FALSE),0)</f>
        <v>0</v>
      </c>
      <c r="N1909" s="9">
        <f>IFERROR(VLOOKUP(Tabla1[[#This Row],[FECHA]],'RECAUDOS DE COMPARENDOS'!A:D,3,FALSE),0)</f>
        <v>0</v>
      </c>
      <c r="O1909" s="5">
        <f>IFERROR(VLOOKUP(Tabla1[[#This Row],[FECHA]],'RECAUDOS DE RESOLUCIONES'!A:D,4,FALSE),0)</f>
        <v>0</v>
      </c>
      <c r="P1909" s="9">
        <f>IFERROR(VLOOKUP(Tabla1[[#This Row],[FECHA]],'RECAUDOS DE RESOLUCIONES'!A:D,3,FALSE),0)</f>
        <v>0</v>
      </c>
      <c r="Q190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1909" s="9">
        <f>Tabla1[V. COMPARENDOS]-(Tabla1[V. EXONERACIONES]+Tabla1[[#This Row],[V. SIMIT CON RESOLUCION]]+Tabla1[[#This Row],[V. SIMIT SIN RESOLUCION]]+Tabla1[[#This Row],[V. RECAUDOS COMPARENDOS]]+Tabla1[[#This Row],[V. RECAUDOS RESOLUCIONES]])</f>
        <v>923000</v>
      </c>
      <c r="S1909" s="11">
        <f>IFERROR(VLOOKUP(Tabla1[[#This Row],[FECHA]],'RECAUDOS LOCALES'!A:D,4,FALSE),0)</f>
        <v>2</v>
      </c>
      <c r="T1909" s="9">
        <f>IFERROR(VLOOKUP(Tabla1[[#This Row],[FECHA]],'RECAUDOS LOCALES'!A:D,3,FALSE),0)</f>
        <v>407605</v>
      </c>
      <c r="U1909" s="11">
        <f>IFERROR(VLOOKUP(Tabla1[[#This Row],[FECHA]],'RECAUDOS EXTERNOS'!A:D,4,FALSE),0)</f>
        <v>3</v>
      </c>
      <c r="V1909" s="9">
        <f>IFERROR(VLOOKUP(Tabla1[[#This Row],[FECHA]],'RECAUDOS EXTERNOS'!A:D,3,FALSE),0)</f>
        <v>1154350</v>
      </c>
    </row>
    <row r="1910" spans="1:22" x14ac:dyDescent="0.25">
      <c r="A1910" s="1">
        <v>39469</v>
      </c>
      <c r="B1910" s="3" t="s">
        <v>2</v>
      </c>
      <c r="C1910" s="2">
        <v>39448</v>
      </c>
      <c r="D1910" s="5">
        <f>YEAR(Tabla1[[#This Row],[FECHA]])</f>
        <v>2008</v>
      </c>
      <c r="E1910" s="5">
        <f>IFERROR(VLOOKUP(Tabla1[[#This Row],[FECHA]],'COMPARENDOS TOTALES'!A:D,4,FALSE),0)</f>
        <v>9</v>
      </c>
      <c r="F1910" s="9">
        <f>IFERROR(VLOOKUP(Tabla1[[#This Row],[FECHA]],'COMPARENDOS TOTALES'!A:D,3,FALSE),0)</f>
        <v>2661317</v>
      </c>
      <c r="G1910" s="5">
        <f>IFERROR(VLOOKUP(Tabla1[[#This Row],[FECHA]],EXONERACIONES!A:D,4,FALSE),0)</f>
        <v>3</v>
      </c>
      <c r="H1910" s="9">
        <f>IFERROR(VLOOKUP(Tabla1[[#This Row],[FECHA]],EXONERACIONES!A:D,3,FALSE),0)</f>
        <v>692250</v>
      </c>
      <c r="I1910" s="5">
        <f>IFERROR(VLOOKUP(Tabla1[[#This Row],[FECHA]],'SIMIT CON RES'!A:D,4,FALSE),0)</f>
        <v>1</v>
      </c>
      <c r="J1910" s="9">
        <f>IFERROR(VLOOKUP(Tabla1[[#This Row],[FECHA]],'SIMIT CON RES'!A:D,3,FALSE),0)</f>
        <v>123067</v>
      </c>
      <c r="K1910">
        <f>IFERROR(VLOOKUP(Tabla1[[#This Row],[FECHA]],'SIMIT SIN RES'!A:D,4,FALSE),0)</f>
        <v>0</v>
      </c>
      <c r="L1910" s="9">
        <f>IFERROR(VLOOKUP(Tabla1[[#This Row],[FECHA]],'SIMIT SIN RES'!A:D,3,FALSE),0)</f>
        <v>0</v>
      </c>
      <c r="M1910" s="5">
        <f>IFERROR(VLOOKUP(Tabla1[[#This Row],[FECHA]],'RECAUDOS DE COMPARENDOS'!A:D,4,FALSE),0)</f>
        <v>0</v>
      </c>
      <c r="N1910" s="9">
        <f>IFERROR(VLOOKUP(Tabla1[[#This Row],[FECHA]],'RECAUDOS DE COMPARENDOS'!A:D,3,FALSE),0)</f>
        <v>0</v>
      </c>
      <c r="O1910" s="5">
        <f>IFERROR(VLOOKUP(Tabla1[[#This Row],[FECHA]],'RECAUDOS DE RESOLUCIONES'!A:D,4,FALSE),0)</f>
        <v>0</v>
      </c>
      <c r="P1910" s="9">
        <f>IFERROR(VLOOKUP(Tabla1[[#This Row],[FECHA]],'RECAUDOS DE RESOLUCIONES'!A:D,3,FALSE),0)</f>
        <v>0</v>
      </c>
      <c r="Q191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1910" s="9">
        <f>Tabla1[V. COMPARENDOS]-(Tabla1[V. EXONERACIONES]+Tabla1[[#This Row],[V. SIMIT CON RESOLUCION]]+Tabla1[[#This Row],[V. SIMIT SIN RESOLUCION]]+Tabla1[[#This Row],[V. RECAUDOS COMPARENDOS]]+Tabla1[[#This Row],[V. RECAUDOS RESOLUCIONES]])</f>
        <v>1846000</v>
      </c>
      <c r="S1910" s="11">
        <f>IFERROR(VLOOKUP(Tabla1[[#This Row],[FECHA]],'RECAUDOS LOCALES'!A:D,4,FALSE),0)</f>
        <v>1</v>
      </c>
      <c r="T1910" s="9">
        <f>IFERROR(VLOOKUP(Tabla1[[#This Row],[FECHA]],'RECAUDOS LOCALES'!A:D,3,FALSE),0)</f>
        <v>325282</v>
      </c>
      <c r="U1910" s="11">
        <f>IFERROR(VLOOKUP(Tabla1[[#This Row],[FECHA]],'RECAUDOS EXTERNOS'!A:D,4,FALSE),0)</f>
        <v>4</v>
      </c>
      <c r="V1910" s="9">
        <f>IFERROR(VLOOKUP(Tabla1[[#This Row],[FECHA]],'RECAUDOS EXTERNOS'!A:D,3,FALSE),0)</f>
        <v>1049785</v>
      </c>
    </row>
    <row r="1911" spans="1:22" x14ac:dyDescent="0.25">
      <c r="A1911" s="1">
        <v>39470</v>
      </c>
      <c r="B1911" s="3" t="s">
        <v>3</v>
      </c>
      <c r="C1911" s="2">
        <v>39448</v>
      </c>
      <c r="D1911" s="5">
        <f>YEAR(Tabla1[[#This Row],[FECHA]])</f>
        <v>2008</v>
      </c>
      <c r="E1911" s="5">
        <f>IFERROR(VLOOKUP(Tabla1[[#This Row],[FECHA]],'COMPARENDOS TOTALES'!A:D,4,FALSE),0)</f>
        <v>8</v>
      </c>
      <c r="F1911" s="9">
        <f>IFERROR(VLOOKUP(Tabla1[[#This Row],[FECHA]],'COMPARENDOS TOTALES'!A:D,3,FALSE),0)</f>
        <v>2307500</v>
      </c>
      <c r="G1911" s="5">
        <f>IFERROR(VLOOKUP(Tabla1[[#This Row],[FECHA]],EXONERACIONES!A:D,4,FALSE),0)</f>
        <v>3</v>
      </c>
      <c r="H1911" s="9">
        <f>IFERROR(VLOOKUP(Tabla1[[#This Row],[FECHA]],EXONERACIONES!A:D,3,FALSE),0)</f>
        <v>692250</v>
      </c>
      <c r="I1911" s="5">
        <f>IFERROR(VLOOKUP(Tabla1[[#This Row],[FECHA]],'SIMIT CON RES'!A:D,4,FALSE),0)</f>
        <v>2</v>
      </c>
      <c r="J1911" s="9">
        <f>IFERROR(VLOOKUP(Tabla1[[#This Row],[FECHA]],'SIMIT CON RES'!A:D,3,FALSE),0)</f>
        <v>461500</v>
      </c>
      <c r="K1911">
        <f>IFERROR(VLOOKUP(Tabla1[[#This Row],[FECHA]],'SIMIT SIN RES'!A:D,4,FALSE),0)</f>
        <v>0</v>
      </c>
      <c r="L1911" s="9">
        <f>IFERROR(VLOOKUP(Tabla1[[#This Row],[FECHA]],'SIMIT SIN RES'!A:D,3,FALSE),0)</f>
        <v>0</v>
      </c>
      <c r="M1911" s="5">
        <f>IFERROR(VLOOKUP(Tabla1[[#This Row],[FECHA]],'RECAUDOS DE COMPARENDOS'!A:D,4,FALSE),0)</f>
        <v>1</v>
      </c>
      <c r="N1911" s="9">
        <f>IFERROR(VLOOKUP(Tabla1[[#This Row],[FECHA]],'RECAUDOS DE COMPARENDOS'!A:D,3,FALSE),0)</f>
        <v>461500</v>
      </c>
      <c r="O1911" s="5">
        <f>IFERROR(VLOOKUP(Tabla1[[#This Row],[FECHA]],'RECAUDOS DE RESOLUCIONES'!A:D,4,FALSE),0)</f>
        <v>0</v>
      </c>
      <c r="P1911" s="9">
        <f>IFERROR(VLOOKUP(Tabla1[[#This Row],[FECHA]],'RECAUDOS DE RESOLUCIONES'!A:D,3,FALSE),0)</f>
        <v>0</v>
      </c>
      <c r="Q191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1911" s="9">
        <f>Tabla1[V. COMPARENDOS]-(Tabla1[V. EXONERACIONES]+Tabla1[[#This Row],[V. SIMIT CON RESOLUCION]]+Tabla1[[#This Row],[V. SIMIT SIN RESOLUCION]]+Tabla1[[#This Row],[V. RECAUDOS COMPARENDOS]]+Tabla1[[#This Row],[V. RECAUDOS RESOLUCIONES]])</f>
        <v>692250</v>
      </c>
      <c r="S1911" s="11">
        <f>IFERROR(VLOOKUP(Tabla1[[#This Row],[FECHA]],'RECAUDOS LOCALES'!A:D,4,FALSE),0)</f>
        <v>0</v>
      </c>
      <c r="T1911" s="9">
        <f>IFERROR(VLOOKUP(Tabla1[[#This Row],[FECHA]],'RECAUDOS LOCALES'!A:D,3,FALSE),0)</f>
        <v>0</v>
      </c>
      <c r="U1911" s="11">
        <f>IFERROR(VLOOKUP(Tabla1[[#This Row],[FECHA]],'RECAUDOS EXTERNOS'!A:D,4,FALSE),0)</f>
        <v>7</v>
      </c>
      <c r="V1911" s="9">
        <f>IFERROR(VLOOKUP(Tabla1[[#This Row],[FECHA]],'RECAUDOS EXTERNOS'!A:D,3,FALSE),0)</f>
        <v>1368135</v>
      </c>
    </row>
    <row r="1912" spans="1:22" x14ac:dyDescent="0.25">
      <c r="A1912" s="1">
        <v>39471</v>
      </c>
      <c r="B1912" s="3" t="s">
        <v>6</v>
      </c>
      <c r="C1912" s="2">
        <v>39448</v>
      </c>
      <c r="D1912" s="5">
        <f>YEAR(Tabla1[[#This Row],[FECHA]])</f>
        <v>2008</v>
      </c>
      <c r="E1912" s="5">
        <f>IFERROR(VLOOKUP(Tabla1[[#This Row],[FECHA]],'COMPARENDOS TOTALES'!A:D,4,FALSE),0)</f>
        <v>11</v>
      </c>
      <c r="F1912" s="9">
        <f>IFERROR(VLOOKUP(Tabla1[[#This Row],[FECHA]],'COMPARENDOS TOTALES'!A:D,3,FALSE),0)</f>
        <v>3461250</v>
      </c>
      <c r="G1912" s="5">
        <f>IFERROR(VLOOKUP(Tabla1[[#This Row],[FECHA]],EXONERACIONES!A:D,4,FALSE),0)</f>
        <v>4</v>
      </c>
      <c r="H1912" s="9">
        <f>IFERROR(VLOOKUP(Tabla1[[#This Row],[FECHA]],EXONERACIONES!A:D,3,FALSE),0)</f>
        <v>1153750</v>
      </c>
      <c r="I1912" s="5">
        <f>IFERROR(VLOOKUP(Tabla1[[#This Row],[FECHA]],'SIMIT CON RES'!A:D,4,FALSE),0)</f>
        <v>3</v>
      </c>
      <c r="J1912" s="9">
        <f>IFERROR(VLOOKUP(Tabla1[[#This Row],[FECHA]],'SIMIT CON RES'!A:D,3,FALSE),0)</f>
        <v>923000</v>
      </c>
      <c r="K1912">
        <f>IFERROR(VLOOKUP(Tabla1[[#This Row],[FECHA]],'SIMIT SIN RES'!A:D,4,FALSE),0)</f>
        <v>0</v>
      </c>
      <c r="L1912" s="9">
        <f>IFERROR(VLOOKUP(Tabla1[[#This Row],[FECHA]],'SIMIT SIN RES'!A:D,3,FALSE),0)</f>
        <v>0</v>
      </c>
      <c r="M1912" s="5">
        <f>IFERROR(VLOOKUP(Tabla1[[#This Row],[FECHA]],'RECAUDOS DE COMPARENDOS'!A:D,4,FALSE),0)</f>
        <v>2</v>
      </c>
      <c r="N1912" s="9">
        <f>IFERROR(VLOOKUP(Tabla1[[#This Row],[FECHA]],'RECAUDOS DE COMPARENDOS'!A:D,3,FALSE),0)</f>
        <v>923000</v>
      </c>
      <c r="O1912" s="5">
        <f>IFERROR(VLOOKUP(Tabla1[[#This Row],[FECHA]],'RECAUDOS DE RESOLUCIONES'!A:D,4,FALSE),0)</f>
        <v>0</v>
      </c>
      <c r="P1912" s="9">
        <f>IFERROR(VLOOKUP(Tabla1[[#This Row],[FECHA]],'RECAUDOS DE RESOLUCIONES'!A:D,3,FALSE),0)</f>
        <v>0</v>
      </c>
      <c r="Q191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1912" s="9">
        <f>Tabla1[V. COMPARENDOS]-(Tabla1[V. EXONERACIONES]+Tabla1[[#This Row],[V. SIMIT CON RESOLUCION]]+Tabla1[[#This Row],[V. SIMIT SIN RESOLUCION]]+Tabla1[[#This Row],[V. RECAUDOS COMPARENDOS]]+Tabla1[[#This Row],[V. RECAUDOS RESOLUCIONES]])</f>
        <v>461500</v>
      </c>
      <c r="S1912" s="11">
        <f>IFERROR(VLOOKUP(Tabla1[[#This Row],[FECHA]],'RECAUDOS LOCALES'!A:D,4,FALSE),0)</f>
        <v>3</v>
      </c>
      <c r="T1912" s="9">
        <f>IFERROR(VLOOKUP(Tabla1[[#This Row],[FECHA]],'RECAUDOS LOCALES'!A:D,3,FALSE),0)</f>
        <v>491538</v>
      </c>
      <c r="U1912" s="11">
        <f>IFERROR(VLOOKUP(Tabla1[[#This Row],[FECHA]],'RECAUDOS EXTERNOS'!A:D,4,FALSE),0)</f>
        <v>7</v>
      </c>
      <c r="V1912" s="9">
        <f>IFERROR(VLOOKUP(Tabla1[[#This Row],[FECHA]],'RECAUDOS EXTERNOS'!A:D,3,FALSE),0)</f>
        <v>1709910</v>
      </c>
    </row>
    <row r="1913" spans="1:22" x14ac:dyDescent="0.25">
      <c r="A1913" s="1">
        <v>39472</v>
      </c>
      <c r="B1913" s="3" t="s">
        <v>0</v>
      </c>
      <c r="C1913" s="2">
        <v>39448</v>
      </c>
      <c r="D1913" s="5">
        <f>YEAR(Tabla1[[#This Row],[FECHA]])</f>
        <v>2008</v>
      </c>
      <c r="E1913" s="5">
        <f>IFERROR(VLOOKUP(Tabla1[[#This Row],[FECHA]],'COMPARENDOS TOTALES'!A:D,4,FALSE),0)</f>
        <v>7</v>
      </c>
      <c r="F1913" s="9">
        <f>IFERROR(VLOOKUP(Tabla1[[#This Row],[FECHA]],'COMPARENDOS TOTALES'!A:D,3,FALSE),0)</f>
        <v>1615250</v>
      </c>
      <c r="G1913" s="5">
        <f>IFERROR(VLOOKUP(Tabla1[[#This Row],[FECHA]],EXONERACIONES!A:D,4,FALSE),0)</f>
        <v>3</v>
      </c>
      <c r="H1913" s="9">
        <f>IFERROR(VLOOKUP(Tabla1[[#This Row],[FECHA]],EXONERACIONES!A:D,3,FALSE),0)</f>
        <v>692250</v>
      </c>
      <c r="I1913" s="5">
        <f>IFERROR(VLOOKUP(Tabla1[[#This Row],[FECHA]],'SIMIT CON RES'!A:D,4,FALSE),0)</f>
        <v>1</v>
      </c>
      <c r="J1913" s="9">
        <f>IFERROR(VLOOKUP(Tabla1[[#This Row],[FECHA]],'SIMIT CON RES'!A:D,3,FALSE),0)</f>
        <v>230750</v>
      </c>
      <c r="K1913">
        <f>IFERROR(VLOOKUP(Tabla1[[#This Row],[FECHA]],'SIMIT SIN RES'!A:D,4,FALSE),0)</f>
        <v>0</v>
      </c>
      <c r="L1913" s="9">
        <f>IFERROR(VLOOKUP(Tabla1[[#This Row],[FECHA]],'SIMIT SIN RES'!A:D,3,FALSE),0)</f>
        <v>0</v>
      </c>
      <c r="M1913" s="5">
        <f>IFERROR(VLOOKUP(Tabla1[[#This Row],[FECHA]],'RECAUDOS DE COMPARENDOS'!A:D,4,FALSE),0)</f>
        <v>0</v>
      </c>
      <c r="N1913" s="9">
        <f>IFERROR(VLOOKUP(Tabla1[[#This Row],[FECHA]],'RECAUDOS DE COMPARENDOS'!A:D,3,FALSE),0)</f>
        <v>0</v>
      </c>
      <c r="O1913" s="5">
        <f>IFERROR(VLOOKUP(Tabla1[[#This Row],[FECHA]],'RECAUDOS DE RESOLUCIONES'!A:D,4,FALSE),0)</f>
        <v>1</v>
      </c>
      <c r="P1913" s="9">
        <f>IFERROR(VLOOKUP(Tabla1[[#This Row],[FECHA]],'RECAUDOS DE RESOLUCIONES'!A:D,3,FALSE),0)</f>
        <v>230750</v>
      </c>
      <c r="Q191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1913" s="9">
        <f>Tabla1[V. COMPARENDOS]-(Tabla1[V. EXONERACIONES]+Tabla1[[#This Row],[V. SIMIT CON RESOLUCION]]+Tabla1[[#This Row],[V. SIMIT SIN RESOLUCION]]+Tabla1[[#This Row],[V. RECAUDOS COMPARENDOS]]+Tabla1[[#This Row],[V. RECAUDOS RESOLUCIONES]])</f>
        <v>461500</v>
      </c>
      <c r="S1913" s="11">
        <f>IFERROR(VLOOKUP(Tabla1[[#This Row],[FECHA]],'RECAUDOS LOCALES'!A:D,4,FALSE),0)</f>
        <v>3</v>
      </c>
      <c r="T1913" s="9">
        <f>IFERROR(VLOOKUP(Tabla1[[#This Row],[FECHA]],'RECAUDOS LOCALES'!A:D,3,FALSE),0)</f>
        <v>493125</v>
      </c>
      <c r="U1913" s="11">
        <f>IFERROR(VLOOKUP(Tabla1[[#This Row],[FECHA]],'RECAUDOS EXTERNOS'!A:D,4,FALSE),0)</f>
        <v>0</v>
      </c>
      <c r="V1913" s="9">
        <f>IFERROR(VLOOKUP(Tabla1[[#This Row],[FECHA]],'RECAUDOS EXTERNOS'!A:D,3,FALSE),0)</f>
        <v>0</v>
      </c>
    </row>
    <row r="1914" spans="1:22" x14ac:dyDescent="0.25">
      <c r="A1914" s="1">
        <v>39473</v>
      </c>
      <c r="B1914" s="3" t="s">
        <v>5</v>
      </c>
      <c r="C1914" s="2">
        <v>39448</v>
      </c>
      <c r="D1914" s="5">
        <f>YEAR(Tabla1[[#This Row],[FECHA]])</f>
        <v>2008</v>
      </c>
      <c r="E1914" s="5">
        <f>IFERROR(VLOOKUP(Tabla1[[#This Row],[FECHA]],'COMPARENDOS TOTALES'!A:D,4,FALSE),0)</f>
        <v>11</v>
      </c>
      <c r="F1914" s="9">
        <f>IFERROR(VLOOKUP(Tabla1[[#This Row],[FECHA]],'COMPARENDOS TOTALES'!A:D,3,FALSE),0)</f>
        <v>2892067</v>
      </c>
      <c r="G1914" s="5">
        <f>IFERROR(VLOOKUP(Tabla1[[#This Row],[FECHA]],EXONERACIONES!A:D,4,FALSE),0)</f>
        <v>4</v>
      </c>
      <c r="H1914" s="9">
        <f>IFERROR(VLOOKUP(Tabla1[[#This Row],[FECHA]],EXONERACIONES!A:D,3,FALSE),0)</f>
        <v>1384500</v>
      </c>
      <c r="I1914" s="5">
        <f>IFERROR(VLOOKUP(Tabla1[[#This Row],[FECHA]],'SIMIT CON RES'!A:D,4,FALSE),0)</f>
        <v>4</v>
      </c>
      <c r="J1914" s="9">
        <f>IFERROR(VLOOKUP(Tabla1[[#This Row],[FECHA]],'SIMIT CON RES'!A:D,3,FALSE),0)</f>
        <v>923000</v>
      </c>
      <c r="K1914">
        <f>IFERROR(VLOOKUP(Tabla1[[#This Row],[FECHA]],'SIMIT SIN RES'!A:D,4,FALSE),0)</f>
        <v>0</v>
      </c>
      <c r="L1914" s="9">
        <f>IFERROR(VLOOKUP(Tabla1[[#This Row],[FECHA]],'SIMIT SIN RES'!A:D,3,FALSE),0)</f>
        <v>0</v>
      </c>
      <c r="M1914" s="5">
        <f>IFERROR(VLOOKUP(Tabla1[[#This Row],[FECHA]],'RECAUDOS DE COMPARENDOS'!A:D,4,FALSE),0)</f>
        <v>0</v>
      </c>
      <c r="N1914" s="9">
        <f>IFERROR(VLOOKUP(Tabla1[[#This Row],[FECHA]],'RECAUDOS DE COMPARENDOS'!A:D,3,FALSE),0)</f>
        <v>0</v>
      </c>
      <c r="O1914" s="5">
        <f>IFERROR(VLOOKUP(Tabla1[[#This Row],[FECHA]],'RECAUDOS DE RESOLUCIONES'!A:D,4,FALSE),0)</f>
        <v>0</v>
      </c>
      <c r="P1914" s="9">
        <f>IFERROR(VLOOKUP(Tabla1[[#This Row],[FECHA]],'RECAUDOS DE RESOLUCIONES'!A:D,3,FALSE),0)</f>
        <v>0</v>
      </c>
      <c r="Q191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1914" s="9">
        <f>Tabla1[V. COMPARENDOS]-(Tabla1[V. EXONERACIONES]+Tabla1[[#This Row],[V. SIMIT CON RESOLUCION]]+Tabla1[[#This Row],[V. SIMIT SIN RESOLUCION]]+Tabla1[[#This Row],[V. RECAUDOS COMPARENDOS]]+Tabla1[[#This Row],[V. RECAUDOS RESOLUCIONES]])</f>
        <v>584567</v>
      </c>
      <c r="S1914" s="11">
        <f>IFERROR(VLOOKUP(Tabla1[[#This Row],[FECHA]],'RECAUDOS LOCALES'!A:D,4,FALSE),0)</f>
        <v>0</v>
      </c>
      <c r="T1914" s="9">
        <f>IFERROR(VLOOKUP(Tabla1[[#This Row],[FECHA]],'RECAUDOS LOCALES'!A:D,3,FALSE),0)</f>
        <v>0</v>
      </c>
      <c r="U1914" s="11">
        <f>IFERROR(VLOOKUP(Tabla1[[#This Row],[FECHA]],'RECAUDOS EXTERNOS'!A:D,4,FALSE),0)</f>
        <v>0</v>
      </c>
      <c r="V1914" s="9">
        <f>IFERROR(VLOOKUP(Tabla1[[#This Row],[FECHA]],'RECAUDOS EXTERNOS'!A:D,3,FALSE),0)</f>
        <v>0</v>
      </c>
    </row>
    <row r="1915" spans="1:22" x14ac:dyDescent="0.25">
      <c r="A1915" s="1">
        <v>39474</v>
      </c>
      <c r="B1915" s="3" t="s">
        <v>4</v>
      </c>
      <c r="C1915" s="2">
        <v>39448</v>
      </c>
      <c r="D1915" s="5">
        <f>YEAR(Tabla1[[#This Row],[FECHA]])</f>
        <v>2008</v>
      </c>
      <c r="E1915" s="5">
        <f>IFERROR(VLOOKUP(Tabla1[[#This Row],[FECHA]],'COMPARENDOS TOTALES'!A:D,4,FALSE),0)</f>
        <v>11</v>
      </c>
      <c r="F1915" s="9">
        <f>IFERROR(VLOOKUP(Tabla1[[#This Row],[FECHA]],'COMPARENDOS TOTALES'!A:D,3,FALSE),0)</f>
        <v>2569018</v>
      </c>
      <c r="G1915" s="5">
        <f>IFERROR(VLOOKUP(Tabla1[[#This Row],[FECHA]],EXONERACIONES!A:D,4,FALSE),0)</f>
        <v>2</v>
      </c>
      <c r="H1915" s="9">
        <f>IFERROR(VLOOKUP(Tabla1[[#This Row],[FECHA]],EXONERACIONES!A:D,3,FALSE),0)</f>
        <v>692250</v>
      </c>
      <c r="I1915" s="5">
        <f>IFERROR(VLOOKUP(Tabla1[[#This Row],[FECHA]],'SIMIT CON RES'!A:D,4,FALSE),0)</f>
        <v>1</v>
      </c>
      <c r="J1915" s="9">
        <f>IFERROR(VLOOKUP(Tabla1[[#This Row],[FECHA]],'SIMIT CON RES'!A:D,3,FALSE),0)</f>
        <v>123067</v>
      </c>
      <c r="K1915">
        <f>IFERROR(VLOOKUP(Tabla1[[#This Row],[FECHA]],'SIMIT SIN RES'!A:D,4,FALSE),0)</f>
        <v>0</v>
      </c>
      <c r="L1915" s="9">
        <f>IFERROR(VLOOKUP(Tabla1[[#This Row],[FECHA]],'SIMIT SIN RES'!A:D,3,FALSE),0)</f>
        <v>0</v>
      </c>
      <c r="M1915" s="5">
        <f>IFERROR(VLOOKUP(Tabla1[[#This Row],[FECHA]],'RECAUDOS DE COMPARENDOS'!A:D,4,FALSE),0)</f>
        <v>1</v>
      </c>
      <c r="N1915" s="9">
        <f>IFERROR(VLOOKUP(Tabla1[[#This Row],[FECHA]],'RECAUDOS DE COMPARENDOS'!A:D,3,FALSE),0)</f>
        <v>123067</v>
      </c>
      <c r="O1915" s="5">
        <f>IFERROR(VLOOKUP(Tabla1[[#This Row],[FECHA]],'RECAUDOS DE RESOLUCIONES'!A:D,4,FALSE),0)</f>
        <v>1</v>
      </c>
      <c r="P1915" s="9">
        <f>IFERROR(VLOOKUP(Tabla1[[#This Row],[FECHA]],'RECAUDOS DE RESOLUCIONES'!A:D,3,FALSE),0)</f>
        <v>230750</v>
      </c>
      <c r="Q191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1915" s="9">
        <f>Tabla1[V. COMPARENDOS]-(Tabla1[V. EXONERACIONES]+Tabla1[[#This Row],[V. SIMIT CON RESOLUCION]]+Tabla1[[#This Row],[V. SIMIT SIN RESOLUCION]]+Tabla1[[#This Row],[V. RECAUDOS COMPARENDOS]]+Tabla1[[#This Row],[V. RECAUDOS RESOLUCIONES]])</f>
        <v>1399884</v>
      </c>
      <c r="S1915" s="11">
        <f>IFERROR(VLOOKUP(Tabla1[[#This Row],[FECHA]],'RECAUDOS LOCALES'!A:D,4,FALSE),0)</f>
        <v>0</v>
      </c>
      <c r="T1915" s="9">
        <f>IFERROR(VLOOKUP(Tabla1[[#This Row],[FECHA]],'RECAUDOS LOCALES'!A:D,3,FALSE),0)</f>
        <v>0</v>
      </c>
      <c r="U1915" s="11">
        <f>IFERROR(VLOOKUP(Tabla1[[#This Row],[FECHA]],'RECAUDOS EXTERNOS'!A:D,4,FALSE),0)</f>
        <v>0</v>
      </c>
      <c r="V1915" s="9">
        <f>IFERROR(VLOOKUP(Tabla1[[#This Row],[FECHA]],'RECAUDOS EXTERNOS'!A:D,3,FALSE),0)</f>
        <v>0</v>
      </c>
    </row>
    <row r="1916" spans="1:22" x14ac:dyDescent="0.25">
      <c r="A1916" s="1">
        <v>39475</v>
      </c>
      <c r="B1916" s="3" t="s">
        <v>1</v>
      </c>
      <c r="C1916" s="2">
        <v>39448</v>
      </c>
      <c r="D1916" s="5">
        <f>YEAR(Tabla1[[#This Row],[FECHA]])</f>
        <v>2008</v>
      </c>
      <c r="E1916" s="5">
        <f>IFERROR(VLOOKUP(Tabla1[[#This Row],[FECHA]],'COMPARENDOS TOTALES'!A:D,4,FALSE),0)</f>
        <v>16</v>
      </c>
      <c r="F1916" s="9">
        <f>IFERROR(VLOOKUP(Tabla1[[#This Row],[FECHA]],'COMPARENDOS TOTALES'!A:D,3,FALSE),0)</f>
        <v>3830451</v>
      </c>
      <c r="G1916" s="5">
        <f>IFERROR(VLOOKUP(Tabla1[[#This Row],[FECHA]],EXONERACIONES!A:D,4,FALSE),0)</f>
        <v>4</v>
      </c>
      <c r="H1916" s="9">
        <f>IFERROR(VLOOKUP(Tabla1[[#This Row],[FECHA]],EXONERACIONES!A:D,3,FALSE),0)</f>
        <v>1046067</v>
      </c>
      <c r="I1916" s="5">
        <f>IFERROR(VLOOKUP(Tabla1[[#This Row],[FECHA]],'SIMIT CON RES'!A:D,4,FALSE),0)</f>
        <v>3</v>
      </c>
      <c r="J1916" s="9">
        <f>IFERROR(VLOOKUP(Tabla1[[#This Row],[FECHA]],'SIMIT CON RES'!A:D,3,FALSE),0)</f>
        <v>923000</v>
      </c>
      <c r="K1916">
        <f>IFERROR(VLOOKUP(Tabla1[[#This Row],[FECHA]],'SIMIT SIN RES'!A:D,4,FALSE),0)</f>
        <v>0</v>
      </c>
      <c r="L1916" s="9">
        <f>IFERROR(VLOOKUP(Tabla1[[#This Row],[FECHA]],'SIMIT SIN RES'!A:D,3,FALSE),0)</f>
        <v>0</v>
      </c>
      <c r="M1916" s="5">
        <f>IFERROR(VLOOKUP(Tabla1[[#This Row],[FECHA]],'RECAUDOS DE COMPARENDOS'!A:D,4,FALSE),0)</f>
        <v>4</v>
      </c>
      <c r="N1916" s="9">
        <f>IFERROR(VLOOKUP(Tabla1[[#This Row],[FECHA]],'RECAUDOS DE COMPARENDOS'!A:D,3,FALSE),0)</f>
        <v>815317</v>
      </c>
      <c r="O1916" s="5">
        <f>IFERROR(VLOOKUP(Tabla1[[#This Row],[FECHA]],'RECAUDOS DE RESOLUCIONES'!A:D,4,FALSE),0)</f>
        <v>0</v>
      </c>
      <c r="P1916" s="9">
        <f>IFERROR(VLOOKUP(Tabla1[[#This Row],[FECHA]],'RECAUDOS DE RESOLUCIONES'!A:D,3,FALSE),0)</f>
        <v>0</v>
      </c>
      <c r="Q191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1916" s="9">
        <f>Tabla1[V. COMPARENDOS]-(Tabla1[V. EXONERACIONES]+Tabla1[[#This Row],[V. SIMIT CON RESOLUCION]]+Tabla1[[#This Row],[V. SIMIT SIN RESOLUCION]]+Tabla1[[#This Row],[V. RECAUDOS COMPARENDOS]]+Tabla1[[#This Row],[V. RECAUDOS RESOLUCIONES]])</f>
        <v>1046067</v>
      </c>
      <c r="S1916" s="11">
        <f>IFERROR(VLOOKUP(Tabla1[[#This Row],[FECHA]],'RECAUDOS LOCALES'!A:D,4,FALSE),0)</f>
        <v>1</v>
      </c>
      <c r="T1916" s="9">
        <f>IFERROR(VLOOKUP(Tabla1[[#This Row],[FECHA]],'RECAUDOS LOCALES'!A:D,3,FALSE),0)</f>
        <v>216855</v>
      </c>
      <c r="U1916" s="11">
        <f>IFERROR(VLOOKUP(Tabla1[[#This Row],[FECHA]],'RECAUDOS EXTERNOS'!A:D,4,FALSE),0)</f>
        <v>0</v>
      </c>
      <c r="V1916" s="9">
        <f>IFERROR(VLOOKUP(Tabla1[[#This Row],[FECHA]],'RECAUDOS EXTERNOS'!A:D,3,FALSE),0)</f>
        <v>0</v>
      </c>
    </row>
    <row r="1917" spans="1:22" x14ac:dyDescent="0.25">
      <c r="A1917" s="1">
        <v>39476</v>
      </c>
      <c r="B1917" s="3" t="s">
        <v>2</v>
      </c>
      <c r="C1917" s="2">
        <v>39448</v>
      </c>
      <c r="D1917" s="5">
        <f>YEAR(Tabla1[[#This Row],[FECHA]])</f>
        <v>2008</v>
      </c>
      <c r="E1917" s="5">
        <f>IFERROR(VLOOKUP(Tabla1[[#This Row],[FECHA]],'COMPARENDOS TOTALES'!A:D,4,FALSE),0)</f>
        <v>6</v>
      </c>
      <c r="F1917" s="9">
        <f>IFERROR(VLOOKUP(Tabla1[[#This Row],[FECHA]],'COMPARENDOS TOTALES'!A:D,3,FALSE),0)</f>
        <v>1738317</v>
      </c>
      <c r="G1917" s="5">
        <f>IFERROR(VLOOKUP(Tabla1[[#This Row],[FECHA]],EXONERACIONES!A:D,4,FALSE),0)</f>
        <v>0</v>
      </c>
      <c r="H1917" s="9">
        <f>IFERROR(VLOOKUP(Tabla1[[#This Row],[FECHA]],EXONERACIONES!A:D,3,FALSE),0)</f>
        <v>0</v>
      </c>
      <c r="I1917" s="5">
        <f>IFERROR(VLOOKUP(Tabla1[[#This Row],[FECHA]],'SIMIT CON RES'!A:D,4,FALSE),0)</f>
        <v>4</v>
      </c>
      <c r="J1917" s="9">
        <f>IFERROR(VLOOKUP(Tabla1[[#This Row],[FECHA]],'SIMIT CON RES'!A:D,3,FALSE),0)</f>
        <v>1276817</v>
      </c>
      <c r="K1917">
        <f>IFERROR(VLOOKUP(Tabla1[[#This Row],[FECHA]],'SIMIT SIN RES'!A:D,4,FALSE),0)</f>
        <v>0</v>
      </c>
      <c r="L1917" s="9">
        <f>IFERROR(VLOOKUP(Tabla1[[#This Row],[FECHA]],'SIMIT SIN RES'!A:D,3,FALSE),0)</f>
        <v>0</v>
      </c>
      <c r="M1917" s="5">
        <f>IFERROR(VLOOKUP(Tabla1[[#This Row],[FECHA]],'RECAUDOS DE COMPARENDOS'!A:D,4,FALSE),0)</f>
        <v>0</v>
      </c>
      <c r="N1917" s="9">
        <f>IFERROR(VLOOKUP(Tabla1[[#This Row],[FECHA]],'RECAUDOS DE COMPARENDOS'!A:D,3,FALSE),0)</f>
        <v>0</v>
      </c>
      <c r="O1917" s="5">
        <f>IFERROR(VLOOKUP(Tabla1[[#This Row],[FECHA]],'RECAUDOS DE RESOLUCIONES'!A:D,4,FALSE),0)</f>
        <v>0</v>
      </c>
      <c r="P1917" s="9">
        <f>IFERROR(VLOOKUP(Tabla1[[#This Row],[FECHA]],'RECAUDOS DE RESOLUCIONES'!A:D,3,FALSE),0)</f>
        <v>0</v>
      </c>
      <c r="Q191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1917" s="9">
        <f>Tabla1[V. COMPARENDOS]-(Tabla1[V. EXONERACIONES]+Tabla1[[#This Row],[V. SIMIT CON RESOLUCION]]+Tabla1[[#This Row],[V. SIMIT SIN RESOLUCION]]+Tabla1[[#This Row],[V. RECAUDOS COMPARENDOS]]+Tabla1[[#This Row],[V. RECAUDOS RESOLUCIONES]])</f>
        <v>461500</v>
      </c>
      <c r="S1917" s="11">
        <f>IFERROR(VLOOKUP(Tabla1[[#This Row],[FECHA]],'RECAUDOS LOCALES'!A:D,4,FALSE),0)</f>
        <v>0</v>
      </c>
      <c r="T1917" s="9">
        <f>IFERROR(VLOOKUP(Tabla1[[#This Row],[FECHA]],'RECAUDOS LOCALES'!A:D,3,FALSE),0)</f>
        <v>0</v>
      </c>
      <c r="U1917" s="11">
        <f>IFERROR(VLOOKUP(Tabla1[[#This Row],[FECHA]],'RECAUDOS EXTERNOS'!A:D,4,FALSE),0)</f>
        <v>8</v>
      </c>
      <c r="V1917" s="9">
        <f>IFERROR(VLOOKUP(Tabla1[[#This Row],[FECHA]],'RECAUDOS EXTERNOS'!A:D,3,FALSE),0)</f>
        <v>2163323</v>
      </c>
    </row>
    <row r="1918" spans="1:22" x14ac:dyDescent="0.25">
      <c r="A1918" s="1">
        <v>39477</v>
      </c>
      <c r="B1918" s="3" t="s">
        <v>3</v>
      </c>
      <c r="C1918" s="2">
        <v>39448</v>
      </c>
      <c r="D1918" s="5">
        <f>YEAR(Tabla1[[#This Row],[FECHA]])</f>
        <v>2008</v>
      </c>
      <c r="E1918" s="5">
        <f>IFERROR(VLOOKUP(Tabla1[[#This Row],[FECHA]],'COMPARENDOS TOTALES'!A:D,4,FALSE),0)</f>
        <v>13</v>
      </c>
      <c r="F1918" s="9">
        <f>IFERROR(VLOOKUP(Tabla1[[#This Row],[FECHA]],'COMPARENDOS TOTALES'!A:D,3,FALSE),0)</f>
        <v>3815067</v>
      </c>
      <c r="G1918" s="5">
        <f>IFERROR(VLOOKUP(Tabla1[[#This Row],[FECHA]],EXONERACIONES!A:D,4,FALSE),0)</f>
        <v>1</v>
      </c>
      <c r="H1918" s="9">
        <f>IFERROR(VLOOKUP(Tabla1[[#This Row],[FECHA]],EXONERACIONES!A:D,3,FALSE),0)</f>
        <v>230750</v>
      </c>
      <c r="I1918" s="5">
        <f>IFERROR(VLOOKUP(Tabla1[[#This Row],[FECHA]],'SIMIT CON RES'!A:D,4,FALSE),0)</f>
        <v>5</v>
      </c>
      <c r="J1918" s="9">
        <f>IFERROR(VLOOKUP(Tabla1[[#This Row],[FECHA]],'SIMIT CON RES'!A:D,3,FALSE),0)</f>
        <v>1153750</v>
      </c>
      <c r="K1918">
        <f>IFERROR(VLOOKUP(Tabla1[[#This Row],[FECHA]],'SIMIT SIN RES'!A:D,4,FALSE),0)</f>
        <v>0</v>
      </c>
      <c r="L1918" s="9">
        <f>IFERROR(VLOOKUP(Tabla1[[#This Row],[FECHA]],'SIMIT SIN RES'!A:D,3,FALSE),0)</f>
        <v>0</v>
      </c>
      <c r="M1918" s="5">
        <f>IFERROR(VLOOKUP(Tabla1[[#This Row],[FECHA]],'RECAUDOS DE COMPARENDOS'!A:D,4,FALSE),0)</f>
        <v>1</v>
      </c>
      <c r="N1918" s="9">
        <f>IFERROR(VLOOKUP(Tabla1[[#This Row],[FECHA]],'RECAUDOS DE COMPARENDOS'!A:D,3,FALSE),0)</f>
        <v>123067</v>
      </c>
      <c r="O1918" s="5">
        <f>IFERROR(VLOOKUP(Tabla1[[#This Row],[FECHA]],'RECAUDOS DE RESOLUCIONES'!A:D,4,FALSE),0)</f>
        <v>0</v>
      </c>
      <c r="P1918" s="9">
        <f>IFERROR(VLOOKUP(Tabla1[[#This Row],[FECHA]],'RECAUDOS DE RESOLUCIONES'!A:D,3,FALSE),0)</f>
        <v>0</v>
      </c>
      <c r="Q191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1918" s="9">
        <f>Tabla1[V. COMPARENDOS]-(Tabla1[V. EXONERACIONES]+Tabla1[[#This Row],[V. SIMIT CON RESOLUCION]]+Tabla1[[#This Row],[V. SIMIT SIN RESOLUCION]]+Tabla1[[#This Row],[V. RECAUDOS COMPARENDOS]]+Tabla1[[#This Row],[V. RECAUDOS RESOLUCIONES]])</f>
        <v>2307500</v>
      </c>
      <c r="S1918" s="11">
        <f>IFERROR(VLOOKUP(Tabla1[[#This Row],[FECHA]],'RECAUDOS LOCALES'!A:D,4,FALSE),0)</f>
        <v>6</v>
      </c>
      <c r="T1918" s="9">
        <f>IFERROR(VLOOKUP(Tabla1[[#This Row],[FECHA]],'RECAUDOS LOCALES'!A:D,3,FALSE),0)</f>
        <v>867181</v>
      </c>
      <c r="U1918" s="11">
        <f>IFERROR(VLOOKUP(Tabla1[[#This Row],[FECHA]],'RECAUDOS EXTERNOS'!A:D,4,FALSE),0)</f>
        <v>2</v>
      </c>
      <c r="V1918" s="9">
        <f>IFERROR(VLOOKUP(Tabla1[[#This Row],[FECHA]],'RECAUDOS EXTERNOS'!A:D,3,FALSE),0)</f>
        <v>590190</v>
      </c>
    </row>
    <row r="1919" spans="1:22" x14ac:dyDescent="0.25">
      <c r="A1919" s="1">
        <v>39478</v>
      </c>
      <c r="B1919" s="3" t="s">
        <v>6</v>
      </c>
      <c r="C1919" s="2">
        <v>39448</v>
      </c>
      <c r="D1919" s="5">
        <f>YEAR(Tabla1[[#This Row],[FECHA]])</f>
        <v>2008</v>
      </c>
      <c r="E1919" s="5">
        <f>IFERROR(VLOOKUP(Tabla1[[#This Row],[FECHA]],'COMPARENDOS TOTALES'!A:D,4,FALSE),0)</f>
        <v>6</v>
      </c>
      <c r="F1919" s="9">
        <f>IFERROR(VLOOKUP(Tabla1[[#This Row],[FECHA]],'COMPARENDOS TOTALES'!A:D,3,FALSE),0)</f>
        <v>1846000</v>
      </c>
      <c r="G1919" s="5">
        <f>IFERROR(VLOOKUP(Tabla1[[#This Row],[FECHA]],EXONERACIONES!A:D,4,FALSE),0)</f>
        <v>0</v>
      </c>
      <c r="H1919" s="9">
        <f>IFERROR(VLOOKUP(Tabla1[[#This Row],[FECHA]],EXONERACIONES!A:D,3,FALSE),0)</f>
        <v>0</v>
      </c>
      <c r="I1919" s="5">
        <f>IFERROR(VLOOKUP(Tabla1[[#This Row],[FECHA]],'SIMIT CON RES'!A:D,4,FALSE),0)</f>
        <v>1</v>
      </c>
      <c r="J1919" s="9">
        <f>IFERROR(VLOOKUP(Tabla1[[#This Row],[FECHA]],'SIMIT CON RES'!A:D,3,FALSE),0)</f>
        <v>230750</v>
      </c>
      <c r="K1919">
        <f>IFERROR(VLOOKUP(Tabla1[[#This Row],[FECHA]],'SIMIT SIN RES'!A:D,4,FALSE),0)</f>
        <v>0</v>
      </c>
      <c r="L1919" s="9">
        <f>IFERROR(VLOOKUP(Tabla1[[#This Row],[FECHA]],'SIMIT SIN RES'!A:D,3,FALSE),0)</f>
        <v>0</v>
      </c>
      <c r="M1919" s="5">
        <f>IFERROR(VLOOKUP(Tabla1[[#This Row],[FECHA]],'RECAUDOS DE COMPARENDOS'!A:D,4,FALSE),0)</f>
        <v>1</v>
      </c>
      <c r="N1919" s="9">
        <f>IFERROR(VLOOKUP(Tabla1[[#This Row],[FECHA]],'RECAUDOS DE COMPARENDOS'!A:D,3,FALSE),0)</f>
        <v>230750</v>
      </c>
      <c r="O1919" s="5">
        <f>IFERROR(VLOOKUP(Tabla1[[#This Row],[FECHA]],'RECAUDOS DE RESOLUCIONES'!A:D,4,FALSE),0)</f>
        <v>0</v>
      </c>
      <c r="P1919" s="9">
        <f>IFERROR(VLOOKUP(Tabla1[[#This Row],[FECHA]],'RECAUDOS DE RESOLUCIONES'!A:D,3,FALSE),0)</f>
        <v>0</v>
      </c>
      <c r="Q191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1919" s="9">
        <f>Tabla1[V. COMPARENDOS]-(Tabla1[V. EXONERACIONES]+Tabla1[[#This Row],[V. SIMIT CON RESOLUCION]]+Tabla1[[#This Row],[V. SIMIT SIN RESOLUCION]]+Tabla1[[#This Row],[V. RECAUDOS COMPARENDOS]]+Tabla1[[#This Row],[V. RECAUDOS RESOLUCIONES]])</f>
        <v>1384500</v>
      </c>
      <c r="S1919" s="11">
        <f>IFERROR(VLOOKUP(Tabla1[[#This Row],[FECHA]],'RECAUDOS LOCALES'!A:D,4,FALSE),0)</f>
        <v>0</v>
      </c>
      <c r="T1919" s="9">
        <f>IFERROR(VLOOKUP(Tabla1[[#This Row],[FECHA]],'RECAUDOS LOCALES'!A:D,3,FALSE),0)</f>
        <v>0</v>
      </c>
      <c r="U1919" s="11">
        <f>IFERROR(VLOOKUP(Tabla1[[#This Row],[FECHA]],'RECAUDOS EXTERNOS'!A:D,4,FALSE),0)</f>
        <v>4</v>
      </c>
      <c r="V1919" s="9">
        <f>IFERROR(VLOOKUP(Tabla1[[#This Row],[FECHA]],'RECAUDOS EXTERNOS'!A:D,3,FALSE),0)</f>
        <v>689755</v>
      </c>
    </row>
    <row r="1920" spans="1:22" x14ac:dyDescent="0.25">
      <c r="A1920" s="1">
        <v>39479</v>
      </c>
      <c r="B1920" s="3" t="s">
        <v>0</v>
      </c>
      <c r="C1920" s="2">
        <v>39479</v>
      </c>
      <c r="D1920" s="5">
        <f>YEAR(Tabla1[[#This Row],[FECHA]])</f>
        <v>2008</v>
      </c>
      <c r="E1920" s="5">
        <f>IFERROR(VLOOKUP(Tabla1[[#This Row],[FECHA]],'COMPARENDOS TOTALES'!A:D,4,FALSE),0)</f>
        <v>7</v>
      </c>
      <c r="F1920" s="9">
        <f>IFERROR(VLOOKUP(Tabla1[[#This Row],[FECHA]],'COMPARENDOS TOTALES'!A:D,3,FALSE),0)</f>
        <v>1846000</v>
      </c>
      <c r="G1920" s="5">
        <f>IFERROR(VLOOKUP(Tabla1[[#This Row],[FECHA]],EXONERACIONES!A:D,4,FALSE),0)</f>
        <v>2</v>
      </c>
      <c r="H1920" s="9">
        <f>IFERROR(VLOOKUP(Tabla1[[#This Row],[FECHA]],EXONERACIONES!A:D,3,FALSE),0)</f>
        <v>461500</v>
      </c>
      <c r="I1920" s="5">
        <f>IFERROR(VLOOKUP(Tabla1[[#This Row],[FECHA]],'SIMIT CON RES'!A:D,4,FALSE),0)</f>
        <v>1</v>
      </c>
      <c r="J1920" s="9">
        <f>IFERROR(VLOOKUP(Tabla1[[#This Row],[FECHA]],'SIMIT CON RES'!A:D,3,FALSE),0)</f>
        <v>230750</v>
      </c>
      <c r="K1920">
        <f>IFERROR(VLOOKUP(Tabla1[[#This Row],[FECHA]],'SIMIT SIN RES'!A:D,4,FALSE),0)</f>
        <v>0</v>
      </c>
      <c r="L1920" s="9">
        <f>IFERROR(VLOOKUP(Tabla1[[#This Row],[FECHA]],'SIMIT SIN RES'!A:D,3,FALSE),0)</f>
        <v>0</v>
      </c>
      <c r="M1920" s="5">
        <f>IFERROR(VLOOKUP(Tabla1[[#This Row],[FECHA]],'RECAUDOS DE COMPARENDOS'!A:D,4,FALSE),0)</f>
        <v>1</v>
      </c>
      <c r="N1920" s="9">
        <f>IFERROR(VLOOKUP(Tabla1[[#This Row],[FECHA]],'RECAUDOS DE COMPARENDOS'!A:D,3,FALSE),0)</f>
        <v>230750</v>
      </c>
      <c r="O1920" s="5">
        <f>IFERROR(VLOOKUP(Tabla1[[#This Row],[FECHA]],'RECAUDOS DE RESOLUCIONES'!A:D,4,FALSE),0)</f>
        <v>1</v>
      </c>
      <c r="P1920" s="9">
        <f>IFERROR(VLOOKUP(Tabla1[[#This Row],[FECHA]],'RECAUDOS DE RESOLUCIONES'!A:D,3,FALSE),0)</f>
        <v>230750</v>
      </c>
      <c r="Q192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1920" s="9">
        <f>Tabla1[V. COMPARENDOS]-(Tabla1[V. EXONERACIONES]+Tabla1[[#This Row],[V. SIMIT CON RESOLUCION]]+Tabla1[[#This Row],[V. SIMIT SIN RESOLUCION]]+Tabla1[[#This Row],[V. RECAUDOS COMPARENDOS]]+Tabla1[[#This Row],[V. RECAUDOS RESOLUCIONES]])</f>
        <v>692250</v>
      </c>
      <c r="S1920" s="11">
        <f>IFERROR(VLOOKUP(Tabla1[[#This Row],[FECHA]],'RECAUDOS LOCALES'!A:D,4,FALSE),0)</f>
        <v>3</v>
      </c>
      <c r="T1920" s="9">
        <f>IFERROR(VLOOKUP(Tabla1[[#This Row],[FECHA]],'RECAUDOS LOCALES'!A:D,3,FALSE),0)</f>
        <v>399169</v>
      </c>
      <c r="U1920" s="11">
        <f>IFERROR(VLOOKUP(Tabla1[[#This Row],[FECHA]],'RECAUDOS EXTERNOS'!A:D,4,FALSE),0)</f>
        <v>2</v>
      </c>
      <c r="V1920" s="9">
        <f>IFERROR(VLOOKUP(Tabla1[[#This Row],[FECHA]],'RECAUDOS EXTERNOS'!A:D,3,FALSE),0)</f>
        <v>409585</v>
      </c>
    </row>
    <row r="1921" spans="1:22" x14ac:dyDescent="0.25">
      <c r="A1921" s="1">
        <v>39480</v>
      </c>
      <c r="B1921" s="3" t="s">
        <v>5</v>
      </c>
      <c r="C1921" s="2">
        <v>39479</v>
      </c>
      <c r="D1921" s="5">
        <f>YEAR(Tabla1[[#This Row],[FECHA]])</f>
        <v>2008</v>
      </c>
      <c r="E1921" s="5">
        <f>IFERROR(VLOOKUP(Tabla1[[#This Row],[FECHA]],'COMPARENDOS TOTALES'!A:D,4,FALSE),0)</f>
        <v>2</v>
      </c>
      <c r="F1921" s="9">
        <f>IFERROR(VLOOKUP(Tabla1[[#This Row],[FECHA]],'COMPARENDOS TOTALES'!A:D,3,FALSE),0)</f>
        <v>692250</v>
      </c>
      <c r="G1921" s="5">
        <f>IFERROR(VLOOKUP(Tabla1[[#This Row],[FECHA]],EXONERACIONES!A:D,4,FALSE),0)</f>
        <v>1</v>
      </c>
      <c r="H1921" s="9">
        <f>IFERROR(VLOOKUP(Tabla1[[#This Row],[FECHA]],EXONERACIONES!A:D,3,FALSE),0)</f>
        <v>461500</v>
      </c>
      <c r="I1921" s="5">
        <f>IFERROR(VLOOKUP(Tabla1[[#This Row],[FECHA]],'SIMIT CON RES'!A:D,4,FALSE),0)</f>
        <v>0</v>
      </c>
      <c r="J1921" s="9">
        <f>IFERROR(VLOOKUP(Tabla1[[#This Row],[FECHA]],'SIMIT CON RES'!A:D,3,FALSE),0)</f>
        <v>0</v>
      </c>
      <c r="K1921">
        <f>IFERROR(VLOOKUP(Tabla1[[#This Row],[FECHA]],'SIMIT SIN RES'!A:D,4,FALSE),0)</f>
        <v>0</v>
      </c>
      <c r="L1921" s="9">
        <f>IFERROR(VLOOKUP(Tabla1[[#This Row],[FECHA]],'SIMIT SIN RES'!A:D,3,FALSE),0)</f>
        <v>0</v>
      </c>
      <c r="M1921" s="5">
        <f>IFERROR(VLOOKUP(Tabla1[[#This Row],[FECHA]],'RECAUDOS DE COMPARENDOS'!A:D,4,FALSE),0)</f>
        <v>0</v>
      </c>
      <c r="N1921" s="9">
        <f>IFERROR(VLOOKUP(Tabla1[[#This Row],[FECHA]],'RECAUDOS DE COMPARENDOS'!A:D,3,FALSE),0)</f>
        <v>0</v>
      </c>
      <c r="O1921" s="5">
        <f>IFERROR(VLOOKUP(Tabla1[[#This Row],[FECHA]],'RECAUDOS DE RESOLUCIONES'!A:D,4,FALSE),0)</f>
        <v>0</v>
      </c>
      <c r="P1921" s="9">
        <f>IFERROR(VLOOKUP(Tabla1[[#This Row],[FECHA]],'RECAUDOS DE RESOLUCIONES'!A:D,3,FALSE),0)</f>
        <v>0</v>
      </c>
      <c r="Q192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1921" s="9">
        <f>Tabla1[V. COMPARENDOS]-(Tabla1[V. EXONERACIONES]+Tabla1[[#This Row],[V. SIMIT CON RESOLUCION]]+Tabla1[[#This Row],[V. SIMIT SIN RESOLUCION]]+Tabla1[[#This Row],[V. RECAUDOS COMPARENDOS]]+Tabla1[[#This Row],[V. RECAUDOS RESOLUCIONES]])</f>
        <v>230750</v>
      </c>
      <c r="S1921" s="11">
        <f>IFERROR(VLOOKUP(Tabla1[[#This Row],[FECHA]],'RECAUDOS LOCALES'!A:D,4,FALSE),0)</f>
        <v>0</v>
      </c>
      <c r="T1921" s="9">
        <f>IFERROR(VLOOKUP(Tabla1[[#This Row],[FECHA]],'RECAUDOS LOCALES'!A:D,3,FALSE),0)</f>
        <v>0</v>
      </c>
      <c r="U1921" s="11">
        <f>IFERROR(VLOOKUP(Tabla1[[#This Row],[FECHA]],'RECAUDOS EXTERNOS'!A:D,4,FALSE),0)</f>
        <v>0</v>
      </c>
      <c r="V1921" s="9">
        <f>IFERROR(VLOOKUP(Tabla1[[#This Row],[FECHA]],'RECAUDOS EXTERNOS'!A:D,3,FALSE),0)</f>
        <v>0</v>
      </c>
    </row>
    <row r="1922" spans="1:22" x14ac:dyDescent="0.25">
      <c r="A1922" s="1">
        <v>39481</v>
      </c>
      <c r="B1922" s="3" t="s">
        <v>4</v>
      </c>
      <c r="C1922" s="2">
        <v>39479</v>
      </c>
      <c r="D1922" s="5">
        <f>YEAR(Tabla1[[#This Row],[FECHA]])</f>
        <v>2008</v>
      </c>
      <c r="E1922" s="5">
        <f>IFERROR(VLOOKUP(Tabla1[[#This Row],[FECHA]],'COMPARENDOS TOTALES'!A:D,4,FALSE),0)</f>
        <v>3</v>
      </c>
      <c r="F1922" s="9">
        <f>IFERROR(VLOOKUP(Tabla1[[#This Row],[FECHA]],'COMPARENDOS TOTALES'!A:D,3,FALSE),0)</f>
        <v>1153750</v>
      </c>
      <c r="G1922" s="5">
        <f>IFERROR(VLOOKUP(Tabla1[[#This Row],[FECHA]],EXONERACIONES!A:D,4,FALSE),0)</f>
        <v>1</v>
      </c>
      <c r="H1922" s="9">
        <f>IFERROR(VLOOKUP(Tabla1[[#This Row],[FECHA]],EXONERACIONES!A:D,3,FALSE),0)</f>
        <v>230750</v>
      </c>
      <c r="I1922" s="5">
        <f>IFERROR(VLOOKUP(Tabla1[[#This Row],[FECHA]],'SIMIT CON RES'!A:D,4,FALSE),0)</f>
        <v>0</v>
      </c>
      <c r="J1922" s="9">
        <f>IFERROR(VLOOKUP(Tabla1[[#This Row],[FECHA]],'SIMIT CON RES'!A:D,3,FALSE),0)</f>
        <v>0</v>
      </c>
      <c r="K1922">
        <f>IFERROR(VLOOKUP(Tabla1[[#This Row],[FECHA]],'SIMIT SIN RES'!A:D,4,FALSE),0)</f>
        <v>0</v>
      </c>
      <c r="L1922" s="9">
        <f>IFERROR(VLOOKUP(Tabla1[[#This Row],[FECHA]],'SIMIT SIN RES'!A:D,3,FALSE),0)</f>
        <v>0</v>
      </c>
      <c r="M1922" s="5">
        <f>IFERROR(VLOOKUP(Tabla1[[#This Row],[FECHA]],'RECAUDOS DE COMPARENDOS'!A:D,4,FALSE),0)</f>
        <v>0</v>
      </c>
      <c r="N1922" s="9">
        <f>IFERROR(VLOOKUP(Tabla1[[#This Row],[FECHA]],'RECAUDOS DE COMPARENDOS'!A:D,3,FALSE),0)</f>
        <v>0</v>
      </c>
      <c r="O1922" s="5">
        <f>IFERROR(VLOOKUP(Tabla1[[#This Row],[FECHA]],'RECAUDOS DE RESOLUCIONES'!A:D,4,FALSE),0)</f>
        <v>1</v>
      </c>
      <c r="P1922" s="9">
        <f>IFERROR(VLOOKUP(Tabla1[[#This Row],[FECHA]],'RECAUDOS DE RESOLUCIONES'!A:D,3,FALSE),0)</f>
        <v>461500</v>
      </c>
      <c r="Q192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1922" s="9">
        <f>Tabla1[V. COMPARENDOS]-(Tabla1[V. EXONERACIONES]+Tabla1[[#This Row],[V. SIMIT CON RESOLUCION]]+Tabla1[[#This Row],[V. SIMIT SIN RESOLUCION]]+Tabla1[[#This Row],[V. RECAUDOS COMPARENDOS]]+Tabla1[[#This Row],[V. RECAUDOS RESOLUCIONES]])</f>
        <v>461500</v>
      </c>
      <c r="S1922" s="11">
        <f>IFERROR(VLOOKUP(Tabla1[[#This Row],[FECHA]],'RECAUDOS LOCALES'!A:D,4,FALSE),0)</f>
        <v>0</v>
      </c>
      <c r="T1922" s="9">
        <f>IFERROR(VLOOKUP(Tabla1[[#This Row],[FECHA]],'RECAUDOS LOCALES'!A:D,3,FALSE),0)</f>
        <v>0</v>
      </c>
      <c r="U1922" s="11">
        <f>IFERROR(VLOOKUP(Tabla1[[#This Row],[FECHA]],'RECAUDOS EXTERNOS'!A:D,4,FALSE),0)</f>
        <v>0</v>
      </c>
      <c r="V1922" s="9">
        <f>IFERROR(VLOOKUP(Tabla1[[#This Row],[FECHA]],'RECAUDOS EXTERNOS'!A:D,3,FALSE),0)</f>
        <v>0</v>
      </c>
    </row>
    <row r="1923" spans="1:22" x14ac:dyDescent="0.25">
      <c r="A1923" s="1">
        <v>39482</v>
      </c>
      <c r="B1923" s="3" t="s">
        <v>1</v>
      </c>
      <c r="C1923" s="2">
        <v>39479</v>
      </c>
      <c r="D1923" s="5">
        <f>YEAR(Tabla1[[#This Row],[FECHA]])</f>
        <v>2008</v>
      </c>
      <c r="E1923" s="5">
        <f>IFERROR(VLOOKUP(Tabla1[[#This Row],[FECHA]],'COMPARENDOS TOTALES'!A:D,4,FALSE),0)</f>
        <v>11</v>
      </c>
      <c r="F1923" s="9">
        <f>IFERROR(VLOOKUP(Tabla1[[#This Row],[FECHA]],'COMPARENDOS TOTALES'!A:D,3,FALSE),0)</f>
        <v>2553634</v>
      </c>
      <c r="G1923" s="5">
        <f>IFERROR(VLOOKUP(Tabla1[[#This Row],[FECHA]],EXONERACIONES!A:D,4,FALSE),0)</f>
        <v>2</v>
      </c>
      <c r="H1923" s="9">
        <f>IFERROR(VLOOKUP(Tabla1[[#This Row],[FECHA]],EXONERACIONES!A:D,3,FALSE),0)</f>
        <v>461500</v>
      </c>
      <c r="I1923" s="5">
        <f>IFERROR(VLOOKUP(Tabla1[[#This Row],[FECHA]],'SIMIT CON RES'!A:D,4,FALSE),0)</f>
        <v>2</v>
      </c>
      <c r="J1923" s="9">
        <f>IFERROR(VLOOKUP(Tabla1[[#This Row],[FECHA]],'SIMIT CON RES'!A:D,3,FALSE),0)</f>
        <v>461500</v>
      </c>
      <c r="K1923">
        <f>IFERROR(VLOOKUP(Tabla1[[#This Row],[FECHA]],'SIMIT SIN RES'!A:D,4,FALSE),0)</f>
        <v>0</v>
      </c>
      <c r="L1923" s="9">
        <f>IFERROR(VLOOKUP(Tabla1[[#This Row],[FECHA]],'SIMIT SIN RES'!A:D,3,FALSE),0)</f>
        <v>0</v>
      </c>
      <c r="M1923" s="5">
        <f>IFERROR(VLOOKUP(Tabla1[[#This Row],[FECHA]],'RECAUDOS DE COMPARENDOS'!A:D,4,FALSE),0)</f>
        <v>1</v>
      </c>
      <c r="N1923" s="9">
        <f>IFERROR(VLOOKUP(Tabla1[[#This Row],[FECHA]],'RECAUDOS DE COMPARENDOS'!A:D,3,FALSE),0)</f>
        <v>230750</v>
      </c>
      <c r="O1923" s="5">
        <f>IFERROR(VLOOKUP(Tabla1[[#This Row],[FECHA]],'RECAUDOS DE RESOLUCIONES'!A:D,4,FALSE),0)</f>
        <v>0</v>
      </c>
      <c r="P1923" s="9">
        <f>IFERROR(VLOOKUP(Tabla1[[#This Row],[FECHA]],'RECAUDOS DE RESOLUCIONES'!A:D,3,FALSE),0)</f>
        <v>0</v>
      </c>
      <c r="Q192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1923" s="9">
        <f>Tabla1[V. COMPARENDOS]-(Tabla1[V. EXONERACIONES]+Tabla1[[#This Row],[V. SIMIT CON RESOLUCION]]+Tabla1[[#This Row],[V. SIMIT SIN RESOLUCION]]+Tabla1[[#This Row],[V. RECAUDOS COMPARENDOS]]+Tabla1[[#This Row],[V. RECAUDOS RESOLUCIONES]])</f>
        <v>1399884</v>
      </c>
      <c r="S1923" s="11">
        <f>IFERROR(VLOOKUP(Tabla1[[#This Row],[FECHA]],'RECAUDOS LOCALES'!A:D,4,FALSE),0)</f>
        <v>0</v>
      </c>
      <c r="T1923" s="9">
        <f>IFERROR(VLOOKUP(Tabla1[[#This Row],[FECHA]],'RECAUDOS LOCALES'!A:D,3,FALSE),0)</f>
        <v>0</v>
      </c>
      <c r="U1923" s="11">
        <f>IFERROR(VLOOKUP(Tabla1[[#This Row],[FECHA]],'RECAUDOS EXTERNOS'!A:D,4,FALSE),0)</f>
        <v>2</v>
      </c>
      <c r="V1923" s="9">
        <f>IFERROR(VLOOKUP(Tabla1[[#This Row],[FECHA]],'RECAUDOS EXTERNOS'!A:D,3,FALSE),0)</f>
        <v>640200</v>
      </c>
    </row>
    <row r="1924" spans="1:22" x14ac:dyDescent="0.25">
      <c r="A1924" s="1">
        <v>39483</v>
      </c>
      <c r="B1924" s="3" t="s">
        <v>2</v>
      </c>
      <c r="C1924" s="2">
        <v>39479</v>
      </c>
      <c r="D1924" s="5">
        <f>YEAR(Tabla1[[#This Row],[FECHA]])</f>
        <v>2008</v>
      </c>
      <c r="E1924" s="5">
        <f>IFERROR(VLOOKUP(Tabla1[[#This Row],[FECHA]],'COMPARENDOS TOTALES'!A:D,4,FALSE),0)</f>
        <v>5</v>
      </c>
      <c r="F1924" s="9">
        <f>IFERROR(VLOOKUP(Tabla1[[#This Row],[FECHA]],'COMPARENDOS TOTALES'!A:D,3,FALSE),0)</f>
        <v>938384</v>
      </c>
      <c r="G1924" s="5">
        <f>IFERROR(VLOOKUP(Tabla1[[#This Row],[FECHA]],EXONERACIONES!A:D,4,FALSE),0)</f>
        <v>1</v>
      </c>
      <c r="H1924" s="9">
        <f>IFERROR(VLOOKUP(Tabla1[[#This Row],[FECHA]],EXONERACIONES!A:D,3,FALSE),0)</f>
        <v>230750</v>
      </c>
      <c r="I1924" s="5">
        <f>IFERROR(VLOOKUP(Tabla1[[#This Row],[FECHA]],'SIMIT CON RES'!A:D,4,FALSE),0)</f>
        <v>0</v>
      </c>
      <c r="J1924" s="9">
        <f>IFERROR(VLOOKUP(Tabla1[[#This Row],[FECHA]],'SIMIT CON RES'!A:D,3,FALSE),0)</f>
        <v>0</v>
      </c>
      <c r="K1924">
        <f>IFERROR(VLOOKUP(Tabla1[[#This Row],[FECHA]],'SIMIT SIN RES'!A:D,4,FALSE),0)</f>
        <v>0</v>
      </c>
      <c r="L1924" s="9">
        <f>IFERROR(VLOOKUP(Tabla1[[#This Row],[FECHA]],'SIMIT SIN RES'!A:D,3,FALSE),0)</f>
        <v>0</v>
      </c>
      <c r="M1924" s="5">
        <f>IFERROR(VLOOKUP(Tabla1[[#This Row],[FECHA]],'RECAUDOS DE COMPARENDOS'!A:D,4,FALSE),0)</f>
        <v>0</v>
      </c>
      <c r="N1924" s="9">
        <f>IFERROR(VLOOKUP(Tabla1[[#This Row],[FECHA]],'RECAUDOS DE COMPARENDOS'!A:D,3,FALSE),0)</f>
        <v>0</v>
      </c>
      <c r="O1924" s="5">
        <f>IFERROR(VLOOKUP(Tabla1[[#This Row],[FECHA]],'RECAUDOS DE RESOLUCIONES'!A:D,4,FALSE),0)</f>
        <v>0</v>
      </c>
      <c r="P1924" s="9">
        <f>IFERROR(VLOOKUP(Tabla1[[#This Row],[FECHA]],'RECAUDOS DE RESOLUCIONES'!A:D,3,FALSE),0)</f>
        <v>0</v>
      </c>
      <c r="Q192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1924" s="9">
        <f>Tabla1[V. COMPARENDOS]-(Tabla1[V. EXONERACIONES]+Tabla1[[#This Row],[V. SIMIT CON RESOLUCION]]+Tabla1[[#This Row],[V. SIMIT SIN RESOLUCION]]+Tabla1[[#This Row],[V. RECAUDOS COMPARENDOS]]+Tabla1[[#This Row],[V. RECAUDOS RESOLUCIONES]])</f>
        <v>707634</v>
      </c>
      <c r="S1924" s="11">
        <f>IFERROR(VLOOKUP(Tabla1[[#This Row],[FECHA]],'RECAUDOS LOCALES'!A:D,4,FALSE),0)</f>
        <v>0</v>
      </c>
      <c r="T1924" s="9">
        <f>IFERROR(VLOOKUP(Tabla1[[#This Row],[FECHA]],'RECAUDOS LOCALES'!A:D,3,FALSE),0)</f>
        <v>0</v>
      </c>
      <c r="U1924" s="11">
        <f>IFERROR(VLOOKUP(Tabla1[[#This Row],[FECHA]],'RECAUDOS EXTERNOS'!A:D,4,FALSE),0)</f>
        <v>2</v>
      </c>
      <c r="V1924" s="9">
        <f>IFERROR(VLOOKUP(Tabla1[[#This Row],[FECHA]],'RECAUDOS EXTERNOS'!A:D,3,FALSE),0)</f>
        <v>565200</v>
      </c>
    </row>
    <row r="1925" spans="1:22" x14ac:dyDescent="0.25">
      <c r="A1925" s="1">
        <v>39484</v>
      </c>
      <c r="B1925" s="3" t="s">
        <v>3</v>
      </c>
      <c r="C1925" s="2">
        <v>39479</v>
      </c>
      <c r="D1925" s="5">
        <f>YEAR(Tabla1[[#This Row],[FECHA]])</f>
        <v>2008</v>
      </c>
      <c r="E1925" s="5">
        <f>IFERROR(VLOOKUP(Tabla1[[#This Row],[FECHA]],'COMPARENDOS TOTALES'!A:D,4,FALSE),0)</f>
        <v>4</v>
      </c>
      <c r="F1925" s="9">
        <f>IFERROR(VLOOKUP(Tabla1[[#This Row],[FECHA]],'COMPARENDOS TOTALES'!A:D,3,FALSE),0)</f>
        <v>1153750</v>
      </c>
      <c r="G1925" s="5">
        <f>IFERROR(VLOOKUP(Tabla1[[#This Row],[FECHA]],EXONERACIONES!A:D,4,FALSE),0)</f>
        <v>1</v>
      </c>
      <c r="H1925" s="9">
        <f>IFERROR(VLOOKUP(Tabla1[[#This Row],[FECHA]],EXONERACIONES!A:D,3,FALSE),0)</f>
        <v>230750</v>
      </c>
      <c r="I1925" s="5">
        <f>IFERROR(VLOOKUP(Tabla1[[#This Row],[FECHA]],'SIMIT CON RES'!A:D,4,FALSE),0)</f>
        <v>2</v>
      </c>
      <c r="J1925" s="9">
        <f>IFERROR(VLOOKUP(Tabla1[[#This Row],[FECHA]],'SIMIT CON RES'!A:D,3,FALSE),0)</f>
        <v>692250</v>
      </c>
      <c r="K1925">
        <f>IFERROR(VLOOKUP(Tabla1[[#This Row],[FECHA]],'SIMIT SIN RES'!A:D,4,FALSE),0)</f>
        <v>0</v>
      </c>
      <c r="L1925" s="9">
        <f>IFERROR(VLOOKUP(Tabla1[[#This Row],[FECHA]],'SIMIT SIN RES'!A:D,3,FALSE),0)</f>
        <v>0</v>
      </c>
      <c r="M1925" s="5">
        <f>IFERROR(VLOOKUP(Tabla1[[#This Row],[FECHA]],'RECAUDOS DE COMPARENDOS'!A:D,4,FALSE),0)</f>
        <v>0</v>
      </c>
      <c r="N1925" s="9">
        <f>IFERROR(VLOOKUP(Tabla1[[#This Row],[FECHA]],'RECAUDOS DE COMPARENDOS'!A:D,3,FALSE),0)</f>
        <v>0</v>
      </c>
      <c r="O1925" s="5">
        <f>IFERROR(VLOOKUP(Tabla1[[#This Row],[FECHA]],'RECAUDOS DE RESOLUCIONES'!A:D,4,FALSE),0)</f>
        <v>0</v>
      </c>
      <c r="P1925" s="9">
        <f>IFERROR(VLOOKUP(Tabla1[[#This Row],[FECHA]],'RECAUDOS DE RESOLUCIONES'!A:D,3,FALSE),0)</f>
        <v>0</v>
      </c>
      <c r="Q192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1925" s="9">
        <f>Tabla1[V. COMPARENDOS]-(Tabla1[V. EXONERACIONES]+Tabla1[[#This Row],[V. SIMIT CON RESOLUCION]]+Tabla1[[#This Row],[V. SIMIT SIN RESOLUCION]]+Tabla1[[#This Row],[V. RECAUDOS COMPARENDOS]]+Tabla1[[#This Row],[V. RECAUDOS RESOLUCIONES]])</f>
        <v>230750</v>
      </c>
      <c r="S1925" s="11">
        <f>IFERROR(VLOOKUP(Tabla1[[#This Row],[FECHA]],'RECAUDOS LOCALES'!A:D,4,FALSE),0)</f>
        <v>0</v>
      </c>
      <c r="T1925" s="9">
        <f>IFERROR(VLOOKUP(Tabla1[[#This Row],[FECHA]],'RECAUDOS LOCALES'!A:D,3,FALSE),0)</f>
        <v>0</v>
      </c>
      <c r="U1925" s="11">
        <f>IFERROR(VLOOKUP(Tabla1[[#This Row],[FECHA]],'RECAUDOS EXTERNOS'!A:D,4,FALSE),0)</f>
        <v>4</v>
      </c>
      <c r="V1925" s="9">
        <f>IFERROR(VLOOKUP(Tabla1[[#This Row],[FECHA]],'RECAUDOS EXTERNOS'!A:D,3,FALSE),0)</f>
        <v>1228520</v>
      </c>
    </row>
    <row r="1926" spans="1:22" x14ac:dyDescent="0.25">
      <c r="A1926" s="1">
        <v>39485</v>
      </c>
      <c r="B1926" s="3" t="s">
        <v>6</v>
      </c>
      <c r="C1926" s="2">
        <v>39479</v>
      </c>
      <c r="D1926" s="5">
        <f>YEAR(Tabla1[[#This Row],[FECHA]])</f>
        <v>2008</v>
      </c>
      <c r="E1926" s="5">
        <f>IFERROR(VLOOKUP(Tabla1[[#This Row],[FECHA]],'COMPARENDOS TOTALES'!A:D,4,FALSE),0)</f>
        <v>4</v>
      </c>
      <c r="F1926" s="9">
        <f>IFERROR(VLOOKUP(Tabla1[[#This Row],[FECHA]],'COMPARENDOS TOTALES'!A:D,3,FALSE),0)</f>
        <v>1153750</v>
      </c>
      <c r="G1926" s="5">
        <f>IFERROR(VLOOKUP(Tabla1[[#This Row],[FECHA]],EXONERACIONES!A:D,4,FALSE),0)</f>
        <v>1</v>
      </c>
      <c r="H1926" s="9">
        <f>IFERROR(VLOOKUP(Tabla1[[#This Row],[FECHA]],EXONERACIONES!A:D,3,FALSE),0)</f>
        <v>230750</v>
      </c>
      <c r="I1926" s="5">
        <f>IFERROR(VLOOKUP(Tabla1[[#This Row],[FECHA]],'SIMIT CON RES'!A:D,4,FALSE),0)</f>
        <v>0</v>
      </c>
      <c r="J1926" s="9">
        <f>IFERROR(VLOOKUP(Tabla1[[#This Row],[FECHA]],'SIMIT CON RES'!A:D,3,FALSE),0)</f>
        <v>0</v>
      </c>
      <c r="K1926">
        <f>IFERROR(VLOOKUP(Tabla1[[#This Row],[FECHA]],'SIMIT SIN RES'!A:D,4,FALSE),0)</f>
        <v>0</v>
      </c>
      <c r="L1926" s="9">
        <f>IFERROR(VLOOKUP(Tabla1[[#This Row],[FECHA]],'SIMIT SIN RES'!A:D,3,FALSE),0)</f>
        <v>0</v>
      </c>
      <c r="M1926" s="5">
        <f>IFERROR(VLOOKUP(Tabla1[[#This Row],[FECHA]],'RECAUDOS DE COMPARENDOS'!A:D,4,FALSE),0)</f>
        <v>1</v>
      </c>
      <c r="N1926" s="9">
        <f>IFERROR(VLOOKUP(Tabla1[[#This Row],[FECHA]],'RECAUDOS DE COMPARENDOS'!A:D,3,FALSE),0)</f>
        <v>230750</v>
      </c>
      <c r="O1926" s="5">
        <f>IFERROR(VLOOKUP(Tabla1[[#This Row],[FECHA]],'RECAUDOS DE RESOLUCIONES'!A:D,4,FALSE),0)</f>
        <v>0</v>
      </c>
      <c r="P1926" s="9">
        <f>IFERROR(VLOOKUP(Tabla1[[#This Row],[FECHA]],'RECAUDOS DE RESOLUCIONES'!A:D,3,FALSE),0)</f>
        <v>0</v>
      </c>
      <c r="Q192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1926" s="9">
        <f>Tabla1[V. COMPARENDOS]-(Tabla1[V. EXONERACIONES]+Tabla1[[#This Row],[V. SIMIT CON RESOLUCION]]+Tabla1[[#This Row],[V. SIMIT SIN RESOLUCION]]+Tabla1[[#This Row],[V. RECAUDOS COMPARENDOS]]+Tabla1[[#This Row],[V. RECAUDOS RESOLUCIONES]])</f>
        <v>692250</v>
      </c>
      <c r="S1926" s="11">
        <f>IFERROR(VLOOKUP(Tabla1[[#This Row],[FECHA]],'RECAUDOS LOCALES'!A:D,4,FALSE),0)</f>
        <v>1</v>
      </c>
      <c r="T1926" s="9">
        <f>IFERROR(VLOOKUP(Tabla1[[#This Row],[FECHA]],'RECAUDOS LOCALES'!A:D,3,FALSE),0)</f>
        <v>381270</v>
      </c>
      <c r="U1926" s="11">
        <f>IFERROR(VLOOKUP(Tabla1[[#This Row],[FECHA]],'RECAUDOS EXTERNOS'!A:D,4,FALSE),0)</f>
        <v>6</v>
      </c>
      <c r="V1926" s="9">
        <f>IFERROR(VLOOKUP(Tabla1[[#This Row],[FECHA]],'RECAUDOS EXTERNOS'!A:D,3,FALSE),0)</f>
        <v>1498835</v>
      </c>
    </row>
    <row r="1927" spans="1:22" x14ac:dyDescent="0.25">
      <c r="A1927" s="1">
        <v>39486</v>
      </c>
      <c r="B1927" s="3" t="s">
        <v>0</v>
      </c>
      <c r="C1927" s="2">
        <v>39479</v>
      </c>
      <c r="D1927" s="5">
        <f>YEAR(Tabla1[[#This Row],[FECHA]])</f>
        <v>2008</v>
      </c>
      <c r="E1927" s="5">
        <f>IFERROR(VLOOKUP(Tabla1[[#This Row],[FECHA]],'COMPARENDOS TOTALES'!A:D,4,FALSE),0)</f>
        <v>4</v>
      </c>
      <c r="F1927" s="9">
        <f>IFERROR(VLOOKUP(Tabla1[[#This Row],[FECHA]],'COMPARENDOS TOTALES'!A:D,3,FALSE),0)</f>
        <v>1384500</v>
      </c>
      <c r="G1927" s="5">
        <f>IFERROR(VLOOKUP(Tabla1[[#This Row],[FECHA]],EXONERACIONES!A:D,4,FALSE),0)</f>
        <v>1</v>
      </c>
      <c r="H1927" s="9">
        <f>IFERROR(VLOOKUP(Tabla1[[#This Row],[FECHA]],EXONERACIONES!A:D,3,FALSE),0)</f>
        <v>461500</v>
      </c>
      <c r="I1927" s="5">
        <f>IFERROR(VLOOKUP(Tabla1[[#This Row],[FECHA]],'SIMIT CON RES'!A:D,4,FALSE),0)</f>
        <v>0</v>
      </c>
      <c r="J1927" s="9">
        <f>IFERROR(VLOOKUP(Tabla1[[#This Row],[FECHA]],'SIMIT CON RES'!A:D,3,FALSE),0)</f>
        <v>0</v>
      </c>
      <c r="K1927">
        <f>IFERROR(VLOOKUP(Tabla1[[#This Row],[FECHA]],'SIMIT SIN RES'!A:D,4,FALSE),0)</f>
        <v>0</v>
      </c>
      <c r="L1927" s="9">
        <f>IFERROR(VLOOKUP(Tabla1[[#This Row],[FECHA]],'SIMIT SIN RES'!A:D,3,FALSE),0)</f>
        <v>0</v>
      </c>
      <c r="M1927" s="5">
        <f>IFERROR(VLOOKUP(Tabla1[[#This Row],[FECHA]],'RECAUDOS DE COMPARENDOS'!A:D,4,FALSE),0)</f>
        <v>0</v>
      </c>
      <c r="N1927" s="9">
        <f>IFERROR(VLOOKUP(Tabla1[[#This Row],[FECHA]],'RECAUDOS DE COMPARENDOS'!A:D,3,FALSE),0)</f>
        <v>0</v>
      </c>
      <c r="O1927" s="5">
        <f>IFERROR(VLOOKUP(Tabla1[[#This Row],[FECHA]],'RECAUDOS DE RESOLUCIONES'!A:D,4,FALSE),0)</f>
        <v>0</v>
      </c>
      <c r="P1927" s="9">
        <f>IFERROR(VLOOKUP(Tabla1[[#This Row],[FECHA]],'RECAUDOS DE RESOLUCIONES'!A:D,3,FALSE),0)</f>
        <v>0</v>
      </c>
      <c r="Q192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1927" s="9">
        <f>Tabla1[V. COMPARENDOS]-(Tabla1[V. EXONERACIONES]+Tabla1[[#This Row],[V. SIMIT CON RESOLUCION]]+Tabla1[[#This Row],[V. SIMIT SIN RESOLUCION]]+Tabla1[[#This Row],[V. RECAUDOS COMPARENDOS]]+Tabla1[[#This Row],[V. RECAUDOS RESOLUCIONES]])</f>
        <v>923000</v>
      </c>
      <c r="S1927" s="11">
        <f>IFERROR(VLOOKUP(Tabla1[[#This Row],[FECHA]],'RECAUDOS LOCALES'!A:D,4,FALSE),0)</f>
        <v>1</v>
      </c>
      <c r="T1927" s="9">
        <f>IFERROR(VLOOKUP(Tabla1[[#This Row],[FECHA]],'RECAUDOS LOCALES'!A:D,3,FALSE),0)</f>
        <v>216855</v>
      </c>
      <c r="U1927" s="11">
        <f>IFERROR(VLOOKUP(Tabla1[[#This Row],[FECHA]],'RECAUDOS EXTERNOS'!A:D,4,FALSE),0)</f>
        <v>5</v>
      </c>
      <c r="V1927" s="9">
        <f>IFERROR(VLOOKUP(Tabla1[[#This Row],[FECHA]],'RECAUDOS EXTERNOS'!A:D,3,FALSE),0)</f>
        <v>943940</v>
      </c>
    </row>
    <row r="1928" spans="1:22" x14ac:dyDescent="0.25">
      <c r="A1928" s="1">
        <v>39487</v>
      </c>
      <c r="B1928" s="3" t="s">
        <v>5</v>
      </c>
      <c r="C1928" s="2">
        <v>39479</v>
      </c>
      <c r="D1928" s="5">
        <f>YEAR(Tabla1[[#This Row],[FECHA]])</f>
        <v>2008</v>
      </c>
      <c r="E1928" s="5">
        <f>IFERROR(VLOOKUP(Tabla1[[#This Row],[FECHA]],'COMPARENDOS TOTALES'!A:D,4,FALSE),0)</f>
        <v>4</v>
      </c>
      <c r="F1928" s="9">
        <f>IFERROR(VLOOKUP(Tabla1[[#This Row],[FECHA]],'COMPARENDOS TOTALES'!A:D,3,FALSE),0)</f>
        <v>1384500</v>
      </c>
      <c r="G1928" s="5">
        <f>IFERROR(VLOOKUP(Tabla1[[#This Row],[FECHA]],EXONERACIONES!A:D,4,FALSE),0)</f>
        <v>1</v>
      </c>
      <c r="H1928" s="9">
        <f>IFERROR(VLOOKUP(Tabla1[[#This Row],[FECHA]],EXONERACIONES!A:D,3,FALSE),0)</f>
        <v>461500</v>
      </c>
      <c r="I1928" s="5">
        <f>IFERROR(VLOOKUP(Tabla1[[#This Row],[FECHA]],'SIMIT CON RES'!A:D,4,FALSE),0)</f>
        <v>0</v>
      </c>
      <c r="J1928" s="9">
        <f>IFERROR(VLOOKUP(Tabla1[[#This Row],[FECHA]],'SIMIT CON RES'!A:D,3,FALSE),0)</f>
        <v>0</v>
      </c>
      <c r="K1928">
        <f>IFERROR(VLOOKUP(Tabla1[[#This Row],[FECHA]],'SIMIT SIN RES'!A:D,4,FALSE),0)</f>
        <v>0</v>
      </c>
      <c r="L1928" s="9">
        <f>IFERROR(VLOOKUP(Tabla1[[#This Row],[FECHA]],'SIMIT SIN RES'!A:D,3,FALSE),0)</f>
        <v>0</v>
      </c>
      <c r="M1928" s="5">
        <f>IFERROR(VLOOKUP(Tabla1[[#This Row],[FECHA]],'RECAUDOS DE COMPARENDOS'!A:D,4,FALSE),0)</f>
        <v>1</v>
      </c>
      <c r="N1928" s="9">
        <f>IFERROR(VLOOKUP(Tabla1[[#This Row],[FECHA]],'RECAUDOS DE COMPARENDOS'!A:D,3,FALSE),0)</f>
        <v>461500</v>
      </c>
      <c r="O1928" s="5">
        <f>IFERROR(VLOOKUP(Tabla1[[#This Row],[FECHA]],'RECAUDOS DE RESOLUCIONES'!A:D,4,FALSE),0)</f>
        <v>1</v>
      </c>
      <c r="P1928" s="9">
        <f>IFERROR(VLOOKUP(Tabla1[[#This Row],[FECHA]],'RECAUDOS DE RESOLUCIONES'!A:D,3,FALSE),0)</f>
        <v>230750</v>
      </c>
      <c r="Q192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1928" s="9">
        <f>Tabla1[V. COMPARENDOS]-(Tabla1[V. EXONERACIONES]+Tabla1[[#This Row],[V. SIMIT CON RESOLUCION]]+Tabla1[[#This Row],[V. SIMIT SIN RESOLUCION]]+Tabla1[[#This Row],[V. RECAUDOS COMPARENDOS]]+Tabla1[[#This Row],[V. RECAUDOS RESOLUCIONES]])</f>
        <v>230750</v>
      </c>
      <c r="S1928" s="11">
        <f>IFERROR(VLOOKUP(Tabla1[[#This Row],[FECHA]],'RECAUDOS LOCALES'!A:D,4,FALSE),0)</f>
        <v>0</v>
      </c>
      <c r="T1928" s="9">
        <f>IFERROR(VLOOKUP(Tabla1[[#This Row],[FECHA]],'RECAUDOS LOCALES'!A:D,3,FALSE),0)</f>
        <v>0</v>
      </c>
      <c r="U1928" s="11">
        <f>IFERROR(VLOOKUP(Tabla1[[#This Row],[FECHA]],'RECAUDOS EXTERNOS'!A:D,4,FALSE),0)</f>
        <v>0</v>
      </c>
      <c r="V1928" s="9">
        <f>IFERROR(VLOOKUP(Tabla1[[#This Row],[FECHA]],'RECAUDOS EXTERNOS'!A:D,3,FALSE),0)</f>
        <v>0</v>
      </c>
    </row>
    <row r="1929" spans="1:22" x14ac:dyDescent="0.25">
      <c r="A1929" s="1">
        <v>39488</v>
      </c>
      <c r="B1929" s="3" t="s">
        <v>4</v>
      </c>
      <c r="C1929" s="2">
        <v>39479</v>
      </c>
      <c r="D1929" s="5">
        <f>YEAR(Tabla1[[#This Row],[FECHA]])</f>
        <v>2008</v>
      </c>
      <c r="E1929" s="5">
        <f>IFERROR(VLOOKUP(Tabla1[[#This Row],[FECHA]],'COMPARENDOS TOTALES'!A:D,4,FALSE),0)</f>
        <v>15</v>
      </c>
      <c r="F1929" s="9">
        <f>IFERROR(VLOOKUP(Tabla1[[#This Row],[FECHA]],'COMPARENDOS TOTALES'!A:D,3,FALSE),0)</f>
        <v>3645850</v>
      </c>
      <c r="G1929" s="5">
        <f>IFERROR(VLOOKUP(Tabla1[[#This Row],[FECHA]],EXONERACIONES!A:D,4,FALSE),0)</f>
        <v>0</v>
      </c>
      <c r="H1929" s="9">
        <f>IFERROR(VLOOKUP(Tabla1[[#This Row],[FECHA]],EXONERACIONES!A:D,3,FALSE),0)</f>
        <v>0</v>
      </c>
      <c r="I1929" s="5">
        <f>IFERROR(VLOOKUP(Tabla1[[#This Row],[FECHA]],'SIMIT CON RES'!A:D,4,FALSE),0)</f>
        <v>0</v>
      </c>
      <c r="J1929" s="9">
        <f>IFERROR(VLOOKUP(Tabla1[[#This Row],[FECHA]],'SIMIT CON RES'!A:D,3,FALSE),0)</f>
        <v>0</v>
      </c>
      <c r="K1929">
        <f>IFERROR(VLOOKUP(Tabla1[[#This Row],[FECHA]],'SIMIT SIN RES'!A:D,4,FALSE),0)</f>
        <v>0</v>
      </c>
      <c r="L1929" s="9">
        <f>IFERROR(VLOOKUP(Tabla1[[#This Row],[FECHA]],'SIMIT SIN RES'!A:D,3,FALSE),0)</f>
        <v>0</v>
      </c>
      <c r="M1929" s="5">
        <f>IFERROR(VLOOKUP(Tabla1[[#This Row],[FECHA]],'RECAUDOS DE COMPARENDOS'!A:D,4,FALSE),0)</f>
        <v>1</v>
      </c>
      <c r="N1929" s="9">
        <f>IFERROR(VLOOKUP(Tabla1[[#This Row],[FECHA]],'RECAUDOS DE COMPARENDOS'!A:D,3,FALSE),0)</f>
        <v>123067</v>
      </c>
      <c r="O1929" s="5">
        <f>IFERROR(VLOOKUP(Tabla1[[#This Row],[FECHA]],'RECAUDOS DE RESOLUCIONES'!A:D,4,FALSE),0)</f>
        <v>2</v>
      </c>
      <c r="P1929" s="9">
        <f>IFERROR(VLOOKUP(Tabla1[[#This Row],[FECHA]],'RECAUDOS DE RESOLUCIONES'!A:D,3,FALSE),0)</f>
        <v>461500</v>
      </c>
      <c r="Q192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12</v>
      </c>
      <c r="R1929" s="9">
        <f>Tabla1[V. COMPARENDOS]-(Tabla1[V. EXONERACIONES]+Tabla1[[#This Row],[V. SIMIT CON RESOLUCION]]+Tabla1[[#This Row],[V. SIMIT SIN RESOLUCION]]+Tabla1[[#This Row],[V. RECAUDOS COMPARENDOS]]+Tabla1[[#This Row],[V. RECAUDOS RESOLUCIONES]])</f>
        <v>3061283</v>
      </c>
      <c r="S1929" s="11">
        <f>IFERROR(VLOOKUP(Tabla1[[#This Row],[FECHA]],'RECAUDOS LOCALES'!A:D,4,FALSE),0)</f>
        <v>0</v>
      </c>
      <c r="T1929" s="9">
        <f>IFERROR(VLOOKUP(Tabla1[[#This Row],[FECHA]],'RECAUDOS LOCALES'!A:D,3,FALSE),0)</f>
        <v>0</v>
      </c>
      <c r="U1929" s="11">
        <f>IFERROR(VLOOKUP(Tabla1[[#This Row],[FECHA]],'RECAUDOS EXTERNOS'!A:D,4,FALSE),0)</f>
        <v>0</v>
      </c>
      <c r="V1929" s="9">
        <f>IFERROR(VLOOKUP(Tabla1[[#This Row],[FECHA]],'RECAUDOS EXTERNOS'!A:D,3,FALSE),0)</f>
        <v>0</v>
      </c>
    </row>
    <row r="1930" spans="1:22" x14ac:dyDescent="0.25">
      <c r="A1930" s="1">
        <v>39489</v>
      </c>
      <c r="B1930" s="3" t="s">
        <v>1</v>
      </c>
      <c r="C1930" s="2">
        <v>39479</v>
      </c>
      <c r="D1930" s="5">
        <f>YEAR(Tabla1[[#This Row],[FECHA]])</f>
        <v>2008</v>
      </c>
      <c r="E1930" s="5">
        <f>IFERROR(VLOOKUP(Tabla1[[#This Row],[FECHA]],'COMPARENDOS TOTALES'!A:D,4,FALSE),0)</f>
        <v>5</v>
      </c>
      <c r="F1930" s="9">
        <f>IFERROR(VLOOKUP(Tabla1[[#This Row],[FECHA]],'COMPARENDOS TOTALES'!A:D,3,FALSE),0)</f>
        <v>830701</v>
      </c>
      <c r="G1930" s="5">
        <f>IFERROR(VLOOKUP(Tabla1[[#This Row],[FECHA]],EXONERACIONES!A:D,4,FALSE),0)</f>
        <v>1</v>
      </c>
      <c r="H1930" s="9">
        <f>IFERROR(VLOOKUP(Tabla1[[#This Row],[FECHA]],EXONERACIONES!A:D,3,FALSE),0)</f>
        <v>230750</v>
      </c>
      <c r="I1930" s="5">
        <f>IFERROR(VLOOKUP(Tabla1[[#This Row],[FECHA]],'SIMIT CON RES'!A:D,4,FALSE),0)</f>
        <v>0</v>
      </c>
      <c r="J1930" s="9">
        <f>IFERROR(VLOOKUP(Tabla1[[#This Row],[FECHA]],'SIMIT CON RES'!A:D,3,FALSE),0)</f>
        <v>0</v>
      </c>
      <c r="K1930">
        <f>IFERROR(VLOOKUP(Tabla1[[#This Row],[FECHA]],'SIMIT SIN RES'!A:D,4,FALSE),0)</f>
        <v>0</v>
      </c>
      <c r="L1930" s="9">
        <f>IFERROR(VLOOKUP(Tabla1[[#This Row],[FECHA]],'SIMIT SIN RES'!A:D,3,FALSE),0)</f>
        <v>0</v>
      </c>
      <c r="M1930" s="5">
        <f>IFERROR(VLOOKUP(Tabla1[[#This Row],[FECHA]],'RECAUDOS DE COMPARENDOS'!A:D,4,FALSE),0)</f>
        <v>1</v>
      </c>
      <c r="N1930" s="9">
        <f>IFERROR(VLOOKUP(Tabla1[[#This Row],[FECHA]],'RECAUDOS DE COMPARENDOS'!A:D,3,FALSE),0)</f>
        <v>123067</v>
      </c>
      <c r="O1930" s="5">
        <f>IFERROR(VLOOKUP(Tabla1[[#This Row],[FECHA]],'RECAUDOS DE RESOLUCIONES'!A:D,4,FALSE),0)</f>
        <v>0</v>
      </c>
      <c r="P1930" s="9">
        <f>IFERROR(VLOOKUP(Tabla1[[#This Row],[FECHA]],'RECAUDOS DE RESOLUCIONES'!A:D,3,FALSE),0)</f>
        <v>0</v>
      </c>
      <c r="Q193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1930" s="9">
        <f>Tabla1[V. COMPARENDOS]-(Tabla1[V. EXONERACIONES]+Tabla1[[#This Row],[V. SIMIT CON RESOLUCION]]+Tabla1[[#This Row],[V. SIMIT SIN RESOLUCION]]+Tabla1[[#This Row],[V. RECAUDOS COMPARENDOS]]+Tabla1[[#This Row],[V. RECAUDOS RESOLUCIONES]])</f>
        <v>476884</v>
      </c>
      <c r="S1930" s="11">
        <f>IFERROR(VLOOKUP(Tabla1[[#This Row],[FECHA]],'RECAUDOS LOCALES'!A:D,4,FALSE),0)</f>
        <v>1</v>
      </c>
      <c r="T1930" s="9">
        <f>IFERROR(VLOOKUP(Tabla1[[#This Row],[FECHA]],'RECAUDOS LOCALES'!A:D,3,FALSE),0)</f>
        <v>86742</v>
      </c>
      <c r="U1930" s="11">
        <f>IFERROR(VLOOKUP(Tabla1[[#This Row],[FECHA]],'RECAUDOS EXTERNOS'!A:D,4,FALSE),0)</f>
        <v>6</v>
      </c>
      <c r="V1930" s="9">
        <f>IFERROR(VLOOKUP(Tabla1[[#This Row],[FECHA]],'RECAUDOS EXTERNOS'!A:D,3,FALSE),0)</f>
        <v>1530055</v>
      </c>
    </row>
    <row r="1931" spans="1:22" x14ac:dyDescent="0.25">
      <c r="A1931" s="1">
        <v>39490</v>
      </c>
      <c r="B1931" s="3" t="s">
        <v>2</v>
      </c>
      <c r="C1931" s="2">
        <v>39479</v>
      </c>
      <c r="D1931" s="5">
        <f>YEAR(Tabla1[[#This Row],[FECHA]])</f>
        <v>2008</v>
      </c>
      <c r="E1931" s="5">
        <f>IFERROR(VLOOKUP(Tabla1[[#This Row],[FECHA]],'COMPARENDOS TOTALES'!A:D,4,FALSE),0)</f>
        <v>2</v>
      </c>
      <c r="F1931" s="9">
        <f>IFERROR(VLOOKUP(Tabla1[[#This Row],[FECHA]],'COMPARENDOS TOTALES'!A:D,3,FALSE),0)</f>
        <v>923000</v>
      </c>
      <c r="G1931" s="5">
        <f>IFERROR(VLOOKUP(Tabla1[[#This Row],[FECHA]],EXONERACIONES!A:D,4,FALSE),0)</f>
        <v>0</v>
      </c>
      <c r="H1931" s="9">
        <f>IFERROR(VLOOKUP(Tabla1[[#This Row],[FECHA]],EXONERACIONES!A:D,3,FALSE),0)</f>
        <v>0</v>
      </c>
      <c r="I1931" s="5">
        <f>IFERROR(VLOOKUP(Tabla1[[#This Row],[FECHA]],'SIMIT CON RES'!A:D,4,FALSE),0)</f>
        <v>0</v>
      </c>
      <c r="J1931" s="9">
        <f>IFERROR(VLOOKUP(Tabla1[[#This Row],[FECHA]],'SIMIT CON RES'!A:D,3,FALSE),0)</f>
        <v>0</v>
      </c>
      <c r="K1931">
        <f>IFERROR(VLOOKUP(Tabla1[[#This Row],[FECHA]],'SIMIT SIN RES'!A:D,4,FALSE),0)</f>
        <v>0</v>
      </c>
      <c r="L1931" s="9">
        <f>IFERROR(VLOOKUP(Tabla1[[#This Row],[FECHA]],'SIMIT SIN RES'!A:D,3,FALSE),0)</f>
        <v>0</v>
      </c>
      <c r="M1931" s="5">
        <f>IFERROR(VLOOKUP(Tabla1[[#This Row],[FECHA]],'RECAUDOS DE COMPARENDOS'!A:D,4,FALSE),0)</f>
        <v>0</v>
      </c>
      <c r="N1931" s="9">
        <f>IFERROR(VLOOKUP(Tabla1[[#This Row],[FECHA]],'RECAUDOS DE COMPARENDOS'!A:D,3,FALSE),0)</f>
        <v>0</v>
      </c>
      <c r="O1931" s="5">
        <f>IFERROR(VLOOKUP(Tabla1[[#This Row],[FECHA]],'RECAUDOS DE RESOLUCIONES'!A:D,4,FALSE),0)</f>
        <v>0</v>
      </c>
      <c r="P1931" s="9">
        <f>IFERROR(VLOOKUP(Tabla1[[#This Row],[FECHA]],'RECAUDOS DE RESOLUCIONES'!A:D,3,FALSE),0)</f>
        <v>0</v>
      </c>
      <c r="Q193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1931" s="9">
        <f>Tabla1[V. COMPARENDOS]-(Tabla1[V. EXONERACIONES]+Tabla1[[#This Row],[V. SIMIT CON RESOLUCION]]+Tabla1[[#This Row],[V. SIMIT SIN RESOLUCION]]+Tabla1[[#This Row],[V. RECAUDOS COMPARENDOS]]+Tabla1[[#This Row],[V. RECAUDOS RESOLUCIONES]])</f>
        <v>923000</v>
      </c>
      <c r="S1931" s="11">
        <f>IFERROR(VLOOKUP(Tabla1[[#This Row],[FECHA]],'RECAUDOS LOCALES'!A:D,4,FALSE),0)</f>
        <v>2</v>
      </c>
      <c r="T1931" s="9">
        <f>IFERROR(VLOOKUP(Tabla1[[#This Row],[FECHA]],'RECAUDOS LOCALES'!A:D,3,FALSE),0)</f>
        <v>294656</v>
      </c>
      <c r="U1931" s="11">
        <f>IFERROR(VLOOKUP(Tabla1[[#This Row],[FECHA]],'RECAUDOS EXTERNOS'!A:D,4,FALSE),0)</f>
        <v>5</v>
      </c>
      <c r="V1931" s="9">
        <f>IFERROR(VLOOKUP(Tabla1[[#This Row],[FECHA]],'RECAUDOS EXTERNOS'!A:D,3,FALSE),0)</f>
        <v>1445280</v>
      </c>
    </row>
    <row r="1932" spans="1:22" x14ac:dyDescent="0.25">
      <c r="A1932" s="1">
        <v>39491</v>
      </c>
      <c r="B1932" s="3" t="s">
        <v>3</v>
      </c>
      <c r="C1932" s="2">
        <v>39479</v>
      </c>
      <c r="D1932" s="5">
        <f>YEAR(Tabla1[[#This Row],[FECHA]])</f>
        <v>2008</v>
      </c>
      <c r="E1932" s="5">
        <f>IFERROR(VLOOKUP(Tabla1[[#This Row],[FECHA]],'COMPARENDOS TOTALES'!A:D,4,FALSE),0)</f>
        <v>3</v>
      </c>
      <c r="F1932" s="9">
        <f>IFERROR(VLOOKUP(Tabla1[[#This Row],[FECHA]],'COMPARENDOS TOTALES'!A:D,3,FALSE),0)</f>
        <v>923000</v>
      </c>
      <c r="G1932" s="5">
        <f>IFERROR(VLOOKUP(Tabla1[[#This Row],[FECHA]],EXONERACIONES!A:D,4,FALSE),0)</f>
        <v>0</v>
      </c>
      <c r="H1932" s="9">
        <f>IFERROR(VLOOKUP(Tabla1[[#This Row],[FECHA]],EXONERACIONES!A:D,3,FALSE),0)</f>
        <v>0</v>
      </c>
      <c r="I1932" s="5">
        <f>IFERROR(VLOOKUP(Tabla1[[#This Row],[FECHA]],'SIMIT CON RES'!A:D,4,FALSE),0)</f>
        <v>0</v>
      </c>
      <c r="J1932" s="9">
        <f>IFERROR(VLOOKUP(Tabla1[[#This Row],[FECHA]],'SIMIT CON RES'!A:D,3,FALSE),0)</f>
        <v>0</v>
      </c>
      <c r="K1932">
        <f>IFERROR(VLOOKUP(Tabla1[[#This Row],[FECHA]],'SIMIT SIN RES'!A:D,4,FALSE),0)</f>
        <v>0</v>
      </c>
      <c r="L1932" s="9">
        <f>IFERROR(VLOOKUP(Tabla1[[#This Row],[FECHA]],'SIMIT SIN RES'!A:D,3,FALSE),0)</f>
        <v>0</v>
      </c>
      <c r="M1932" s="5">
        <f>IFERROR(VLOOKUP(Tabla1[[#This Row],[FECHA]],'RECAUDOS DE COMPARENDOS'!A:D,4,FALSE),0)</f>
        <v>2</v>
      </c>
      <c r="N1932" s="9">
        <f>IFERROR(VLOOKUP(Tabla1[[#This Row],[FECHA]],'RECAUDOS DE COMPARENDOS'!A:D,3,FALSE),0)</f>
        <v>461500</v>
      </c>
      <c r="O1932" s="5">
        <f>IFERROR(VLOOKUP(Tabla1[[#This Row],[FECHA]],'RECAUDOS DE RESOLUCIONES'!A:D,4,FALSE),0)</f>
        <v>0</v>
      </c>
      <c r="P1932" s="9">
        <f>IFERROR(VLOOKUP(Tabla1[[#This Row],[FECHA]],'RECAUDOS DE RESOLUCIONES'!A:D,3,FALSE),0)</f>
        <v>0</v>
      </c>
      <c r="Q193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1932" s="9">
        <f>Tabla1[V. COMPARENDOS]-(Tabla1[V. EXONERACIONES]+Tabla1[[#This Row],[V. SIMIT CON RESOLUCION]]+Tabla1[[#This Row],[V. SIMIT SIN RESOLUCION]]+Tabla1[[#This Row],[V. RECAUDOS COMPARENDOS]]+Tabla1[[#This Row],[V. RECAUDOS RESOLUCIONES]])</f>
        <v>461500</v>
      </c>
      <c r="S1932" s="11">
        <f>IFERROR(VLOOKUP(Tabla1[[#This Row],[FECHA]],'RECAUDOS LOCALES'!A:D,4,FALSE),0)</f>
        <v>4</v>
      </c>
      <c r="T1932" s="9">
        <f>IFERROR(VLOOKUP(Tabla1[[#This Row],[FECHA]],'RECAUDOS LOCALES'!A:D,3,FALSE),0)</f>
        <v>817750</v>
      </c>
      <c r="U1932" s="11">
        <f>IFERROR(VLOOKUP(Tabla1[[#This Row],[FECHA]],'RECAUDOS EXTERNOS'!A:D,4,FALSE),0)</f>
        <v>5</v>
      </c>
      <c r="V1932" s="9">
        <f>IFERROR(VLOOKUP(Tabla1[[#This Row],[FECHA]],'RECAUDOS EXTERNOS'!A:D,3,FALSE),0)</f>
        <v>925083</v>
      </c>
    </row>
    <row r="1933" spans="1:22" x14ac:dyDescent="0.25">
      <c r="A1933" s="1">
        <v>39492</v>
      </c>
      <c r="B1933" s="3" t="s">
        <v>6</v>
      </c>
      <c r="C1933" s="2">
        <v>39479</v>
      </c>
      <c r="D1933" s="5">
        <f>YEAR(Tabla1[[#This Row],[FECHA]])</f>
        <v>2008</v>
      </c>
      <c r="E1933" s="5">
        <f>IFERROR(VLOOKUP(Tabla1[[#This Row],[FECHA]],'COMPARENDOS TOTALES'!A:D,4,FALSE),0)</f>
        <v>11</v>
      </c>
      <c r="F1933" s="9">
        <f>IFERROR(VLOOKUP(Tabla1[[#This Row],[FECHA]],'COMPARENDOS TOTALES'!A:D,3,FALSE),0)</f>
        <v>3476634</v>
      </c>
      <c r="G1933" s="5">
        <f>IFERROR(VLOOKUP(Tabla1[[#This Row],[FECHA]],EXONERACIONES!A:D,4,FALSE),0)</f>
        <v>0</v>
      </c>
      <c r="H1933" s="9">
        <f>IFERROR(VLOOKUP(Tabla1[[#This Row],[FECHA]],EXONERACIONES!A:D,3,FALSE),0)</f>
        <v>0</v>
      </c>
      <c r="I1933" s="5">
        <f>IFERROR(VLOOKUP(Tabla1[[#This Row],[FECHA]],'SIMIT CON RES'!A:D,4,FALSE),0)</f>
        <v>3</v>
      </c>
      <c r="J1933" s="9">
        <f>IFERROR(VLOOKUP(Tabla1[[#This Row],[FECHA]],'SIMIT CON RES'!A:D,3,FALSE),0)</f>
        <v>815317</v>
      </c>
      <c r="K1933">
        <f>IFERROR(VLOOKUP(Tabla1[[#This Row],[FECHA]],'SIMIT SIN RES'!A:D,4,FALSE),0)</f>
        <v>0</v>
      </c>
      <c r="L1933" s="9">
        <f>IFERROR(VLOOKUP(Tabla1[[#This Row],[FECHA]],'SIMIT SIN RES'!A:D,3,FALSE),0)</f>
        <v>0</v>
      </c>
      <c r="M1933" s="5">
        <f>IFERROR(VLOOKUP(Tabla1[[#This Row],[FECHA]],'RECAUDOS DE COMPARENDOS'!A:D,4,FALSE),0)</f>
        <v>0</v>
      </c>
      <c r="N1933" s="9">
        <f>IFERROR(VLOOKUP(Tabla1[[#This Row],[FECHA]],'RECAUDOS DE COMPARENDOS'!A:D,3,FALSE),0)</f>
        <v>0</v>
      </c>
      <c r="O1933" s="5">
        <f>IFERROR(VLOOKUP(Tabla1[[#This Row],[FECHA]],'RECAUDOS DE RESOLUCIONES'!A:D,4,FALSE),0)</f>
        <v>0</v>
      </c>
      <c r="P1933" s="9">
        <f>IFERROR(VLOOKUP(Tabla1[[#This Row],[FECHA]],'RECAUDOS DE RESOLUCIONES'!A:D,3,FALSE),0)</f>
        <v>0</v>
      </c>
      <c r="Q193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8</v>
      </c>
      <c r="R1933" s="9">
        <f>Tabla1[V. COMPARENDOS]-(Tabla1[V. EXONERACIONES]+Tabla1[[#This Row],[V. SIMIT CON RESOLUCION]]+Tabla1[[#This Row],[V. SIMIT SIN RESOLUCION]]+Tabla1[[#This Row],[V. RECAUDOS COMPARENDOS]]+Tabla1[[#This Row],[V. RECAUDOS RESOLUCIONES]])</f>
        <v>2661317</v>
      </c>
      <c r="S1933" s="11">
        <f>IFERROR(VLOOKUP(Tabla1[[#This Row],[FECHA]],'RECAUDOS LOCALES'!A:D,4,FALSE),0)</f>
        <v>1</v>
      </c>
      <c r="T1933" s="9">
        <f>IFERROR(VLOOKUP(Tabla1[[#This Row],[FECHA]],'RECAUDOS LOCALES'!A:D,3,FALSE),0)</f>
        <v>185600</v>
      </c>
      <c r="U1933" s="11">
        <f>IFERROR(VLOOKUP(Tabla1[[#This Row],[FECHA]],'RECAUDOS EXTERNOS'!A:D,4,FALSE),0)</f>
        <v>5</v>
      </c>
      <c r="V1933" s="9">
        <f>IFERROR(VLOOKUP(Tabla1[[#This Row],[FECHA]],'RECAUDOS EXTERNOS'!A:D,3,FALSE),0)</f>
        <v>1638345</v>
      </c>
    </row>
    <row r="1934" spans="1:22" x14ac:dyDescent="0.25">
      <c r="A1934" s="1">
        <v>39493</v>
      </c>
      <c r="B1934" s="3" t="s">
        <v>0</v>
      </c>
      <c r="C1934" s="2">
        <v>39479</v>
      </c>
      <c r="D1934" s="5">
        <f>YEAR(Tabla1[[#This Row],[FECHA]])</f>
        <v>2008</v>
      </c>
      <c r="E1934" s="5">
        <f>IFERROR(VLOOKUP(Tabla1[[#This Row],[FECHA]],'COMPARENDOS TOTALES'!A:D,4,FALSE),0)</f>
        <v>3</v>
      </c>
      <c r="F1934" s="9">
        <f>IFERROR(VLOOKUP(Tabla1[[#This Row],[FECHA]],'COMPARENDOS TOTALES'!A:D,3,FALSE),0)</f>
        <v>923000</v>
      </c>
      <c r="G1934" s="5">
        <f>IFERROR(VLOOKUP(Tabla1[[#This Row],[FECHA]],EXONERACIONES!A:D,4,FALSE),0)</f>
        <v>1</v>
      </c>
      <c r="H1934" s="9">
        <f>IFERROR(VLOOKUP(Tabla1[[#This Row],[FECHA]],EXONERACIONES!A:D,3,FALSE),0)</f>
        <v>461500</v>
      </c>
      <c r="I1934" s="5">
        <f>IFERROR(VLOOKUP(Tabla1[[#This Row],[FECHA]],'SIMIT CON RES'!A:D,4,FALSE),0)</f>
        <v>1</v>
      </c>
      <c r="J1934" s="9">
        <f>IFERROR(VLOOKUP(Tabla1[[#This Row],[FECHA]],'SIMIT CON RES'!A:D,3,FALSE),0)</f>
        <v>230750</v>
      </c>
      <c r="K1934">
        <f>IFERROR(VLOOKUP(Tabla1[[#This Row],[FECHA]],'SIMIT SIN RES'!A:D,4,FALSE),0)</f>
        <v>0</v>
      </c>
      <c r="L1934" s="9">
        <f>IFERROR(VLOOKUP(Tabla1[[#This Row],[FECHA]],'SIMIT SIN RES'!A:D,3,FALSE),0)</f>
        <v>0</v>
      </c>
      <c r="M1934" s="5">
        <f>IFERROR(VLOOKUP(Tabla1[[#This Row],[FECHA]],'RECAUDOS DE COMPARENDOS'!A:D,4,FALSE),0)</f>
        <v>0</v>
      </c>
      <c r="N1934" s="9">
        <f>IFERROR(VLOOKUP(Tabla1[[#This Row],[FECHA]],'RECAUDOS DE COMPARENDOS'!A:D,3,FALSE),0)</f>
        <v>0</v>
      </c>
      <c r="O1934" s="5">
        <f>IFERROR(VLOOKUP(Tabla1[[#This Row],[FECHA]],'RECAUDOS DE RESOLUCIONES'!A:D,4,FALSE),0)</f>
        <v>0</v>
      </c>
      <c r="P1934" s="9">
        <f>IFERROR(VLOOKUP(Tabla1[[#This Row],[FECHA]],'RECAUDOS DE RESOLUCIONES'!A:D,3,FALSE),0)</f>
        <v>0</v>
      </c>
      <c r="Q193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1934" s="9">
        <f>Tabla1[V. COMPARENDOS]-(Tabla1[V. EXONERACIONES]+Tabla1[[#This Row],[V. SIMIT CON RESOLUCION]]+Tabla1[[#This Row],[V. SIMIT SIN RESOLUCION]]+Tabla1[[#This Row],[V. RECAUDOS COMPARENDOS]]+Tabla1[[#This Row],[V. RECAUDOS RESOLUCIONES]])</f>
        <v>230750</v>
      </c>
      <c r="S1934" s="11">
        <f>IFERROR(VLOOKUP(Tabla1[[#This Row],[FECHA]],'RECAUDOS LOCALES'!A:D,4,FALSE),0)</f>
        <v>1</v>
      </c>
      <c r="T1934" s="9">
        <f>IFERROR(VLOOKUP(Tabla1[[#This Row],[FECHA]],'RECAUDOS LOCALES'!A:D,3,FALSE),0)</f>
        <v>108800</v>
      </c>
      <c r="U1934" s="11">
        <f>IFERROR(VLOOKUP(Tabla1[[#This Row],[FECHA]],'RECAUDOS EXTERNOS'!A:D,4,FALSE),0)</f>
        <v>4</v>
      </c>
      <c r="V1934" s="9">
        <f>IFERROR(VLOOKUP(Tabla1[[#This Row],[FECHA]],'RECAUDOS EXTERNOS'!A:D,3,FALSE),0)</f>
        <v>1076400</v>
      </c>
    </row>
    <row r="1935" spans="1:22" x14ac:dyDescent="0.25">
      <c r="A1935" s="1">
        <v>39494</v>
      </c>
      <c r="B1935" s="3" t="s">
        <v>5</v>
      </c>
      <c r="C1935" s="2">
        <v>39479</v>
      </c>
      <c r="D1935" s="5">
        <f>YEAR(Tabla1[[#This Row],[FECHA]])</f>
        <v>2008</v>
      </c>
      <c r="E1935" s="5">
        <f>IFERROR(VLOOKUP(Tabla1[[#This Row],[FECHA]],'COMPARENDOS TOTALES'!A:D,4,FALSE),0)</f>
        <v>4</v>
      </c>
      <c r="F1935" s="9">
        <f>IFERROR(VLOOKUP(Tabla1[[#This Row],[FECHA]],'COMPARENDOS TOTALES'!A:D,3,FALSE),0)</f>
        <v>1153750</v>
      </c>
      <c r="G1935" s="5">
        <f>IFERROR(VLOOKUP(Tabla1[[#This Row],[FECHA]],EXONERACIONES!A:D,4,FALSE),0)</f>
        <v>0</v>
      </c>
      <c r="H1935" s="9">
        <f>IFERROR(VLOOKUP(Tabla1[[#This Row],[FECHA]],EXONERACIONES!A:D,3,FALSE),0)</f>
        <v>0</v>
      </c>
      <c r="I1935" s="5">
        <f>IFERROR(VLOOKUP(Tabla1[[#This Row],[FECHA]],'SIMIT CON RES'!A:D,4,FALSE),0)</f>
        <v>1</v>
      </c>
      <c r="J1935" s="9">
        <f>IFERROR(VLOOKUP(Tabla1[[#This Row],[FECHA]],'SIMIT CON RES'!A:D,3,FALSE),0)</f>
        <v>461500</v>
      </c>
      <c r="K1935">
        <f>IFERROR(VLOOKUP(Tabla1[[#This Row],[FECHA]],'SIMIT SIN RES'!A:D,4,FALSE),0)</f>
        <v>0</v>
      </c>
      <c r="L1935" s="9">
        <f>IFERROR(VLOOKUP(Tabla1[[#This Row],[FECHA]],'SIMIT SIN RES'!A:D,3,FALSE),0)</f>
        <v>0</v>
      </c>
      <c r="M1935" s="5">
        <f>IFERROR(VLOOKUP(Tabla1[[#This Row],[FECHA]],'RECAUDOS DE COMPARENDOS'!A:D,4,FALSE),0)</f>
        <v>0</v>
      </c>
      <c r="N1935" s="9">
        <f>IFERROR(VLOOKUP(Tabla1[[#This Row],[FECHA]],'RECAUDOS DE COMPARENDOS'!A:D,3,FALSE),0)</f>
        <v>0</v>
      </c>
      <c r="O1935" s="5">
        <f>IFERROR(VLOOKUP(Tabla1[[#This Row],[FECHA]],'RECAUDOS DE RESOLUCIONES'!A:D,4,FALSE),0)</f>
        <v>0</v>
      </c>
      <c r="P1935" s="9">
        <f>IFERROR(VLOOKUP(Tabla1[[#This Row],[FECHA]],'RECAUDOS DE RESOLUCIONES'!A:D,3,FALSE),0)</f>
        <v>0</v>
      </c>
      <c r="Q193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1935" s="9">
        <f>Tabla1[V. COMPARENDOS]-(Tabla1[V. EXONERACIONES]+Tabla1[[#This Row],[V. SIMIT CON RESOLUCION]]+Tabla1[[#This Row],[V. SIMIT SIN RESOLUCION]]+Tabla1[[#This Row],[V. RECAUDOS COMPARENDOS]]+Tabla1[[#This Row],[V. RECAUDOS RESOLUCIONES]])</f>
        <v>692250</v>
      </c>
      <c r="S1935" s="11">
        <f>IFERROR(VLOOKUP(Tabla1[[#This Row],[FECHA]],'RECAUDOS LOCALES'!A:D,4,FALSE),0)</f>
        <v>0</v>
      </c>
      <c r="T1935" s="9">
        <f>IFERROR(VLOOKUP(Tabla1[[#This Row],[FECHA]],'RECAUDOS LOCALES'!A:D,3,FALSE),0)</f>
        <v>0</v>
      </c>
      <c r="U1935" s="11">
        <f>IFERROR(VLOOKUP(Tabla1[[#This Row],[FECHA]],'RECAUDOS EXTERNOS'!A:D,4,FALSE),0)</f>
        <v>0</v>
      </c>
      <c r="V1935" s="9">
        <f>IFERROR(VLOOKUP(Tabla1[[#This Row],[FECHA]],'RECAUDOS EXTERNOS'!A:D,3,FALSE),0)</f>
        <v>0</v>
      </c>
    </row>
    <row r="1936" spans="1:22" x14ac:dyDescent="0.25">
      <c r="A1936" s="1">
        <v>39495</v>
      </c>
      <c r="B1936" s="3" t="s">
        <v>4</v>
      </c>
      <c r="C1936" s="2">
        <v>39479</v>
      </c>
      <c r="D1936" s="5">
        <f>YEAR(Tabla1[[#This Row],[FECHA]])</f>
        <v>2008</v>
      </c>
      <c r="E1936" s="5">
        <f>IFERROR(VLOOKUP(Tabla1[[#This Row],[FECHA]],'COMPARENDOS TOTALES'!A:D,4,FALSE),0)</f>
        <v>2</v>
      </c>
      <c r="F1936" s="9">
        <f>IFERROR(VLOOKUP(Tabla1[[#This Row],[FECHA]],'COMPARENDOS TOTALES'!A:D,3,FALSE),0)</f>
        <v>692250</v>
      </c>
      <c r="G1936" s="5">
        <f>IFERROR(VLOOKUP(Tabla1[[#This Row],[FECHA]],EXONERACIONES!A:D,4,FALSE),0)</f>
        <v>0</v>
      </c>
      <c r="H1936" s="9">
        <f>IFERROR(VLOOKUP(Tabla1[[#This Row],[FECHA]],EXONERACIONES!A:D,3,FALSE),0)</f>
        <v>0</v>
      </c>
      <c r="I1936" s="5">
        <f>IFERROR(VLOOKUP(Tabla1[[#This Row],[FECHA]],'SIMIT CON RES'!A:D,4,FALSE),0)</f>
        <v>0</v>
      </c>
      <c r="J1936" s="9">
        <f>IFERROR(VLOOKUP(Tabla1[[#This Row],[FECHA]],'SIMIT CON RES'!A:D,3,FALSE),0)</f>
        <v>0</v>
      </c>
      <c r="K1936">
        <f>IFERROR(VLOOKUP(Tabla1[[#This Row],[FECHA]],'SIMIT SIN RES'!A:D,4,FALSE),0)</f>
        <v>0</v>
      </c>
      <c r="L1936" s="9">
        <f>IFERROR(VLOOKUP(Tabla1[[#This Row],[FECHA]],'SIMIT SIN RES'!A:D,3,FALSE),0)</f>
        <v>0</v>
      </c>
      <c r="M1936" s="5">
        <f>IFERROR(VLOOKUP(Tabla1[[#This Row],[FECHA]],'RECAUDOS DE COMPARENDOS'!A:D,4,FALSE),0)</f>
        <v>0</v>
      </c>
      <c r="N1936" s="9">
        <f>IFERROR(VLOOKUP(Tabla1[[#This Row],[FECHA]],'RECAUDOS DE COMPARENDOS'!A:D,3,FALSE),0)</f>
        <v>0</v>
      </c>
      <c r="O1936" s="5">
        <f>IFERROR(VLOOKUP(Tabla1[[#This Row],[FECHA]],'RECAUDOS DE RESOLUCIONES'!A:D,4,FALSE),0)</f>
        <v>0</v>
      </c>
      <c r="P1936" s="9">
        <f>IFERROR(VLOOKUP(Tabla1[[#This Row],[FECHA]],'RECAUDOS DE RESOLUCIONES'!A:D,3,FALSE),0)</f>
        <v>0</v>
      </c>
      <c r="Q193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1936" s="9">
        <f>Tabla1[V. COMPARENDOS]-(Tabla1[V. EXONERACIONES]+Tabla1[[#This Row],[V. SIMIT CON RESOLUCION]]+Tabla1[[#This Row],[V. SIMIT SIN RESOLUCION]]+Tabla1[[#This Row],[V. RECAUDOS COMPARENDOS]]+Tabla1[[#This Row],[V. RECAUDOS RESOLUCIONES]])</f>
        <v>692250</v>
      </c>
      <c r="S1936" s="11">
        <f>IFERROR(VLOOKUP(Tabla1[[#This Row],[FECHA]],'RECAUDOS LOCALES'!A:D,4,FALSE),0)</f>
        <v>0</v>
      </c>
      <c r="T1936" s="9">
        <f>IFERROR(VLOOKUP(Tabla1[[#This Row],[FECHA]],'RECAUDOS LOCALES'!A:D,3,FALSE),0)</f>
        <v>0</v>
      </c>
      <c r="U1936" s="11">
        <f>IFERROR(VLOOKUP(Tabla1[[#This Row],[FECHA]],'RECAUDOS EXTERNOS'!A:D,4,FALSE),0)</f>
        <v>0</v>
      </c>
      <c r="V1936" s="9">
        <f>IFERROR(VLOOKUP(Tabla1[[#This Row],[FECHA]],'RECAUDOS EXTERNOS'!A:D,3,FALSE),0)</f>
        <v>0</v>
      </c>
    </row>
    <row r="1937" spans="1:22" x14ac:dyDescent="0.25">
      <c r="A1937" s="1">
        <v>39496</v>
      </c>
      <c r="B1937" s="3" t="s">
        <v>1</v>
      </c>
      <c r="C1937" s="2">
        <v>39479</v>
      </c>
      <c r="D1937" s="5">
        <f>YEAR(Tabla1[[#This Row],[FECHA]])</f>
        <v>2008</v>
      </c>
      <c r="E1937" s="5">
        <f>IFERROR(VLOOKUP(Tabla1[[#This Row],[FECHA]],'COMPARENDOS TOTALES'!A:D,4,FALSE),0)</f>
        <v>7</v>
      </c>
      <c r="F1937" s="9">
        <f>IFERROR(VLOOKUP(Tabla1[[#This Row],[FECHA]],'COMPARENDOS TOTALES'!A:D,3,FALSE),0)</f>
        <v>1969067</v>
      </c>
      <c r="G1937" s="5">
        <f>IFERROR(VLOOKUP(Tabla1[[#This Row],[FECHA]],EXONERACIONES!A:D,4,FALSE),0)</f>
        <v>0</v>
      </c>
      <c r="H1937" s="9">
        <f>IFERROR(VLOOKUP(Tabla1[[#This Row],[FECHA]],EXONERACIONES!A:D,3,FALSE),0)</f>
        <v>0</v>
      </c>
      <c r="I1937" s="5">
        <f>IFERROR(VLOOKUP(Tabla1[[#This Row],[FECHA]],'SIMIT CON RES'!A:D,4,FALSE),0)</f>
        <v>0</v>
      </c>
      <c r="J1937" s="9">
        <f>IFERROR(VLOOKUP(Tabla1[[#This Row],[FECHA]],'SIMIT CON RES'!A:D,3,FALSE),0)</f>
        <v>0</v>
      </c>
      <c r="K1937">
        <f>IFERROR(VLOOKUP(Tabla1[[#This Row],[FECHA]],'SIMIT SIN RES'!A:D,4,FALSE),0)</f>
        <v>0</v>
      </c>
      <c r="L1937" s="9">
        <f>IFERROR(VLOOKUP(Tabla1[[#This Row],[FECHA]],'SIMIT SIN RES'!A:D,3,FALSE),0)</f>
        <v>0</v>
      </c>
      <c r="M1937" s="5">
        <f>IFERROR(VLOOKUP(Tabla1[[#This Row],[FECHA]],'RECAUDOS DE COMPARENDOS'!A:D,4,FALSE),0)</f>
        <v>3</v>
      </c>
      <c r="N1937" s="9">
        <f>IFERROR(VLOOKUP(Tabla1[[#This Row],[FECHA]],'RECAUDOS DE COMPARENDOS'!A:D,3,FALSE),0)</f>
        <v>584567</v>
      </c>
      <c r="O1937" s="5">
        <f>IFERROR(VLOOKUP(Tabla1[[#This Row],[FECHA]],'RECAUDOS DE RESOLUCIONES'!A:D,4,FALSE),0)</f>
        <v>0</v>
      </c>
      <c r="P1937" s="9">
        <f>IFERROR(VLOOKUP(Tabla1[[#This Row],[FECHA]],'RECAUDOS DE RESOLUCIONES'!A:D,3,FALSE),0)</f>
        <v>0</v>
      </c>
      <c r="Q193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1937" s="9">
        <f>Tabla1[V. COMPARENDOS]-(Tabla1[V. EXONERACIONES]+Tabla1[[#This Row],[V. SIMIT CON RESOLUCION]]+Tabla1[[#This Row],[V. SIMIT SIN RESOLUCION]]+Tabla1[[#This Row],[V. RECAUDOS COMPARENDOS]]+Tabla1[[#This Row],[V. RECAUDOS RESOLUCIONES]])</f>
        <v>1384500</v>
      </c>
      <c r="S1937" s="11">
        <f>IFERROR(VLOOKUP(Tabla1[[#This Row],[FECHA]],'RECAUDOS LOCALES'!A:D,4,FALSE),0)</f>
        <v>3</v>
      </c>
      <c r="T1937" s="9">
        <f>IFERROR(VLOOKUP(Tabla1[[#This Row],[FECHA]],'RECAUDOS LOCALES'!A:D,3,FALSE),0)</f>
        <v>428378</v>
      </c>
      <c r="U1937" s="11">
        <f>IFERROR(VLOOKUP(Tabla1[[#This Row],[FECHA]],'RECAUDOS EXTERNOS'!A:D,4,FALSE),0)</f>
        <v>5</v>
      </c>
      <c r="V1937" s="9">
        <f>IFERROR(VLOOKUP(Tabla1[[#This Row],[FECHA]],'RECAUDOS EXTERNOS'!A:D,3,FALSE),0)</f>
        <v>1635630</v>
      </c>
    </row>
    <row r="1938" spans="1:22" x14ac:dyDescent="0.25">
      <c r="A1938" s="1">
        <v>39497</v>
      </c>
      <c r="B1938" s="3" t="s">
        <v>2</v>
      </c>
      <c r="C1938" s="2">
        <v>39479</v>
      </c>
      <c r="D1938" s="5">
        <f>YEAR(Tabla1[[#This Row],[FECHA]])</f>
        <v>2008</v>
      </c>
      <c r="E1938" s="5">
        <f>IFERROR(VLOOKUP(Tabla1[[#This Row],[FECHA]],'COMPARENDOS TOTALES'!A:D,4,FALSE),0)</f>
        <v>6</v>
      </c>
      <c r="F1938" s="9">
        <f>IFERROR(VLOOKUP(Tabla1[[#This Row],[FECHA]],'COMPARENDOS TOTALES'!A:D,3,FALSE),0)</f>
        <v>1738317</v>
      </c>
      <c r="G1938" s="5">
        <f>IFERROR(VLOOKUP(Tabla1[[#This Row],[FECHA]],EXONERACIONES!A:D,4,FALSE),0)</f>
        <v>0</v>
      </c>
      <c r="H1938" s="9">
        <f>IFERROR(VLOOKUP(Tabla1[[#This Row],[FECHA]],EXONERACIONES!A:D,3,FALSE),0)</f>
        <v>0</v>
      </c>
      <c r="I1938" s="5">
        <f>IFERROR(VLOOKUP(Tabla1[[#This Row],[FECHA]],'SIMIT CON RES'!A:D,4,FALSE),0)</f>
        <v>1</v>
      </c>
      <c r="J1938" s="9">
        <f>IFERROR(VLOOKUP(Tabla1[[#This Row],[FECHA]],'SIMIT CON RES'!A:D,3,FALSE),0)</f>
        <v>123067</v>
      </c>
      <c r="K1938">
        <f>IFERROR(VLOOKUP(Tabla1[[#This Row],[FECHA]],'SIMIT SIN RES'!A:D,4,FALSE),0)</f>
        <v>0</v>
      </c>
      <c r="L1938" s="9">
        <f>IFERROR(VLOOKUP(Tabla1[[#This Row],[FECHA]],'SIMIT SIN RES'!A:D,3,FALSE),0)</f>
        <v>0</v>
      </c>
      <c r="M1938" s="5">
        <f>IFERROR(VLOOKUP(Tabla1[[#This Row],[FECHA]],'RECAUDOS DE COMPARENDOS'!A:D,4,FALSE),0)</f>
        <v>0</v>
      </c>
      <c r="N1938" s="9">
        <f>IFERROR(VLOOKUP(Tabla1[[#This Row],[FECHA]],'RECAUDOS DE COMPARENDOS'!A:D,3,FALSE),0)</f>
        <v>0</v>
      </c>
      <c r="O1938" s="5">
        <f>IFERROR(VLOOKUP(Tabla1[[#This Row],[FECHA]],'RECAUDOS DE RESOLUCIONES'!A:D,4,FALSE),0)</f>
        <v>0</v>
      </c>
      <c r="P1938" s="9">
        <f>IFERROR(VLOOKUP(Tabla1[[#This Row],[FECHA]],'RECAUDOS DE RESOLUCIONES'!A:D,3,FALSE),0)</f>
        <v>0</v>
      </c>
      <c r="Q193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1938" s="9">
        <f>Tabla1[V. COMPARENDOS]-(Tabla1[V. EXONERACIONES]+Tabla1[[#This Row],[V. SIMIT CON RESOLUCION]]+Tabla1[[#This Row],[V. SIMIT SIN RESOLUCION]]+Tabla1[[#This Row],[V. RECAUDOS COMPARENDOS]]+Tabla1[[#This Row],[V. RECAUDOS RESOLUCIONES]])</f>
        <v>1615250</v>
      </c>
      <c r="S1938" s="11">
        <f>IFERROR(VLOOKUP(Tabla1[[#This Row],[FECHA]],'RECAUDOS LOCALES'!A:D,4,FALSE),0)</f>
        <v>1</v>
      </c>
      <c r="T1938" s="9">
        <f>IFERROR(VLOOKUP(Tabla1[[#This Row],[FECHA]],'RECAUDOS LOCALES'!A:D,3,FALSE),0)</f>
        <v>61532</v>
      </c>
      <c r="U1938" s="11">
        <f>IFERROR(VLOOKUP(Tabla1[[#This Row],[FECHA]],'RECAUDOS EXTERNOS'!A:D,4,FALSE),0)</f>
        <v>3</v>
      </c>
      <c r="V1938" s="9">
        <f>IFERROR(VLOOKUP(Tabla1[[#This Row],[FECHA]],'RECAUDOS EXTERNOS'!A:D,3,FALSE),0)</f>
        <v>604564</v>
      </c>
    </row>
    <row r="1939" spans="1:22" x14ac:dyDescent="0.25">
      <c r="A1939" s="1">
        <v>39498</v>
      </c>
      <c r="B1939" s="3" t="s">
        <v>3</v>
      </c>
      <c r="C1939" s="2">
        <v>39479</v>
      </c>
      <c r="D1939" s="5">
        <f>YEAR(Tabla1[[#This Row],[FECHA]])</f>
        <v>2008</v>
      </c>
      <c r="E1939" s="5">
        <f>IFERROR(VLOOKUP(Tabla1[[#This Row],[FECHA]],'COMPARENDOS TOTALES'!A:D,4,FALSE),0)</f>
        <v>2</v>
      </c>
      <c r="F1939" s="9">
        <f>IFERROR(VLOOKUP(Tabla1[[#This Row],[FECHA]],'COMPARENDOS TOTALES'!A:D,3,FALSE),0)</f>
        <v>692250</v>
      </c>
      <c r="G1939" s="5">
        <f>IFERROR(VLOOKUP(Tabla1[[#This Row],[FECHA]],EXONERACIONES!A:D,4,FALSE),0)</f>
        <v>1</v>
      </c>
      <c r="H1939" s="9">
        <f>IFERROR(VLOOKUP(Tabla1[[#This Row],[FECHA]],EXONERACIONES!A:D,3,FALSE),0)</f>
        <v>230750</v>
      </c>
      <c r="I1939" s="5">
        <f>IFERROR(VLOOKUP(Tabla1[[#This Row],[FECHA]],'SIMIT CON RES'!A:D,4,FALSE),0)</f>
        <v>0</v>
      </c>
      <c r="J1939" s="9">
        <f>IFERROR(VLOOKUP(Tabla1[[#This Row],[FECHA]],'SIMIT CON RES'!A:D,3,FALSE),0)</f>
        <v>0</v>
      </c>
      <c r="K1939">
        <f>IFERROR(VLOOKUP(Tabla1[[#This Row],[FECHA]],'SIMIT SIN RES'!A:D,4,FALSE),0)</f>
        <v>0</v>
      </c>
      <c r="L1939" s="9">
        <f>IFERROR(VLOOKUP(Tabla1[[#This Row],[FECHA]],'SIMIT SIN RES'!A:D,3,FALSE),0)</f>
        <v>0</v>
      </c>
      <c r="M1939" s="5">
        <f>IFERROR(VLOOKUP(Tabla1[[#This Row],[FECHA]],'RECAUDOS DE COMPARENDOS'!A:D,4,FALSE),0)</f>
        <v>0</v>
      </c>
      <c r="N1939" s="9">
        <f>IFERROR(VLOOKUP(Tabla1[[#This Row],[FECHA]],'RECAUDOS DE COMPARENDOS'!A:D,3,FALSE),0)</f>
        <v>0</v>
      </c>
      <c r="O1939" s="5">
        <f>IFERROR(VLOOKUP(Tabla1[[#This Row],[FECHA]],'RECAUDOS DE RESOLUCIONES'!A:D,4,FALSE),0)</f>
        <v>0</v>
      </c>
      <c r="P1939" s="9">
        <f>IFERROR(VLOOKUP(Tabla1[[#This Row],[FECHA]],'RECAUDOS DE RESOLUCIONES'!A:D,3,FALSE),0)</f>
        <v>0</v>
      </c>
      <c r="Q193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1939" s="9">
        <f>Tabla1[V. COMPARENDOS]-(Tabla1[V. EXONERACIONES]+Tabla1[[#This Row],[V. SIMIT CON RESOLUCION]]+Tabla1[[#This Row],[V. SIMIT SIN RESOLUCION]]+Tabla1[[#This Row],[V. RECAUDOS COMPARENDOS]]+Tabla1[[#This Row],[V. RECAUDOS RESOLUCIONES]])</f>
        <v>461500</v>
      </c>
      <c r="S1939" s="11">
        <f>IFERROR(VLOOKUP(Tabla1[[#This Row],[FECHA]],'RECAUDOS LOCALES'!A:D,4,FALSE),0)</f>
        <v>0</v>
      </c>
      <c r="T1939" s="9">
        <f>IFERROR(VLOOKUP(Tabla1[[#This Row],[FECHA]],'RECAUDOS LOCALES'!A:D,3,FALSE),0)</f>
        <v>0</v>
      </c>
      <c r="U1939" s="11">
        <f>IFERROR(VLOOKUP(Tabla1[[#This Row],[FECHA]],'RECAUDOS EXTERNOS'!A:D,4,FALSE),0)</f>
        <v>2</v>
      </c>
      <c r="V1939" s="9">
        <f>IFERROR(VLOOKUP(Tabla1[[#This Row],[FECHA]],'RECAUDOS EXTERNOS'!A:D,3,FALSE),0)</f>
        <v>640200</v>
      </c>
    </row>
    <row r="1940" spans="1:22" x14ac:dyDescent="0.25">
      <c r="A1940" s="1">
        <v>39499</v>
      </c>
      <c r="B1940" s="3" t="s">
        <v>6</v>
      </c>
      <c r="C1940" s="2">
        <v>39479</v>
      </c>
      <c r="D1940" s="5">
        <f>YEAR(Tabla1[[#This Row],[FECHA]])</f>
        <v>2008</v>
      </c>
      <c r="E1940" s="5">
        <f>IFERROR(VLOOKUP(Tabla1[[#This Row],[FECHA]],'COMPARENDOS TOTALES'!A:D,4,FALSE),0)</f>
        <v>4</v>
      </c>
      <c r="F1940" s="9">
        <f>IFERROR(VLOOKUP(Tabla1[[#This Row],[FECHA]],'COMPARENDOS TOTALES'!A:D,3,FALSE),0)</f>
        <v>1276817</v>
      </c>
      <c r="G1940" s="5">
        <f>IFERROR(VLOOKUP(Tabla1[[#This Row],[FECHA]],EXONERACIONES!A:D,4,FALSE),0)</f>
        <v>0</v>
      </c>
      <c r="H1940" s="9">
        <f>IFERROR(VLOOKUP(Tabla1[[#This Row],[FECHA]],EXONERACIONES!A:D,3,FALSE),0)</f>
        <v>0</v>
      </c>
      <c r="I1940" s="5">
        <f>IFERROR(VLOOKUP(Tabla1[[#This Row],[FECHA]],'SIMIT CON RES'!A:D,4,FALSE),0)</f>
        <v>0</v>
      </c>
      <c r="J1940" s="9">
        <f>IFERROR(VLOOKUP(Tabla1[[#This Row],[FECHA]],'SIMIT CON RES'!A:D,3,FALSE),0)</f>
        <v>0</v>
      </c>
      <c r="K1940">
        <f>IFERROR(VLOOKUP(Tabla1[[#This Row],[FECHA]],'SIMIT SIN RES'!A:D,4,FALSE),0)</f>
        <v>0</v>
      </c>
      <c r="L1940" s="9">
        <f>IFERROR(VLOOKUP(Tabla1[[#This Row],[FECHA]],'SIMIT SIN RES'!A:D,3,FALSE),0)</f>
        <v>0</v>
      </c>
      <c r="M1940" s="5">
        <f>IFERROR(VLOOKUP(Tabla1[[#This Row],[FECHA]],'RECAUDOS DE COMPARENDOS'!A:D,4,FALSE),0)</f>
        <v>0</v>
      </c>
      <c r="N1940" s="9">
        <f>IFERROR(VLOOKUP(Tabla1[[#This Row],[FECHA]],'RECAUDOS DE COMPARENDOS'!A:D,3,FALSE),0)</f>
        <v>0</v>
      </c>
      <c r="O1940" s="5">
        <f>IFERROR(VLOOKUP(Tabla1[[#This Row],[FECHA]],'RECAUDOS DE RESOLUCIONES'!A:D,4,FALSE),0)</f>
        <v>0</v>
      </c>
      <c r="P1940" s="9">
        <f>IFERROR(VLOOKUP(Tabla1[[#This Row],[FECHA]],'RECAUDOS DE RESOLUCIONES'!A:D,3,FALSE),0)</f>
        <v>0</v>
      </c>
      <c r="Q194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1940" s="9">
        <f>Tabla1[V. COMPARENDOS]-(Tabla1[V. EXONERACIONES]+Tabla1[[#This Row],[V. SIMIT CON RESOLUCION]]+Tabla1[[#This Row],[V. SIMIT SIN RESOLUCION]]+Tabla1[[#This Row],[V. RECAUDOS COMPARENDOS]]+Tabla1[[#This Row],[V. RECAUDOS RESOLUCIONES]])</f>
        <v>1276817</v>
      </c>
      <c r="S1940" s="11">
        <f>IFERROR(VLOOKUP(Tabla1[[#This Row],[FECHA]],'RECAUDOS LOCALES'!A:D,4,FALSE),0)</f>
        <v>0</v>
      </c>
      <c r="T1940" s="9">
        <f>IFERROR(VLOOKUP(Tabla1[[#This Row],[FECHA]],'RECAUDOS LOCALES'!A:D,3,FALSE),0)</f>
        <v>0</v>
      </c>
      <c r="U1940" s="11">
        <f>IFERROR(VLOOKUP(Tabla1[[#This Row],[FECHA]],'RECAUDOS EXTERNOS'!A:D,4,FALSE),0)</f>
        <v>3</v>
      </c>
      <c r="V1940" s="9">
        <f>IFERROR(VLOOKUP(Tabla1[[#This Row],[FECHA]],'RECAUDOS EXTERNOS'!A:D,3,FALSE),0)</f>
        <v>796150</v>
      </c>
    </row>
    <row r="1941" spans="1:22" x14ac:dyDescent="0.25">
      <c r="A1941" s="1">
        <v>39500</v>
      </c>
      <c r="B1941" s="3" t="s">
        <v>0</v>
      </c>
      <c r="C1941" s="2">
        <v>39479</v>
      </c>
      <c r="D1941" s="5">
        <f>YEAR(Tabla1[[#This Row],[FECHA]])</f>
        <v>2008</v>
      </c>
      <c r="E1941" s="5">
        <f>IFERROR(VLOOKUP(Tabla1[[#This Row],[FECHA]],'COMPARENDOS TOTALES'!A:D,4,FALSE),0)</f>
        <v>0</v>
      </c>
      <c r="F1941" s="9">
        <f>IFERROR(VLOOKUP(Tabla1[[#This Row],[FECHA]],'COMPARENDOS TOTALES'!A:D,3,FALSE),0)</f>
        <v>0</v>
      </c>
      <c r="G1941" s="5">
        <f>IFERROR(VLOOKUP(Tabla1[[#This Row],[FECHA]],EXONERACIONES!A:D,4,FALSE),0)</f>
        <v>0</v>
      </c>
      <c r="H1941" s="9">
        <f>IFERROR(VLOOKUP(Tabla1[[#This Row],[FECHA]],EXONERACIONES!A:D,3,FALSE),0)</f>
        <v>0</v>
      </c>
      <c r="I1941" s="5">
        <f>IFERROR(VLOOKUP(Tabla1[[#This Row],[FECHA]],'SIMIT CON RES'!A:D,4,FALSE),0)</f>
        <v>0</v>
      </c>
      <c r="J1941" s="9">
        <f>IFERROR(VLOOKUP(Tabla1[[#This Row],[FECHA]],'SIMIT CON RES'!A:D,3,FALSE),0)</f>
        <v>0</v>
      </c>
      <c r="K1941">
        <f>IFERROR(VLOOKUP(Tabla1[[#This Row],[FECHA]],'SIMIT SIN RES'!A:D,4,FALSE),0)</f>
        <v>0</v>
      </c>
      <c r="L1941" s="9">
        <f>IFERROR(VLOOKUP(Tabla1[[#This Row],[FECHA]],'SIMIT SIN RES'!A:D,3,FALSE),0)</f>
        <v>0</v>
      </c>
      <c r="M1941" s="5">
        <f>IFERROR(VLOOKUP(Tabla1[[#This Row],[FECHA]],'RECAUDOS DE COMPARENDOS'!A:D,4,FALSE),0)</f>
        <v>0</v>
      </c>
      <c r="N1941" s="9">
        <f>IFERROR(VLOOKUP(Tabla1[[#This Row],[FECHA]],'RECAUDOS DE COMPARENDOS'!A:D,3,FALSE),0)</f>
        <v>0</v>
      </c>
      <c r="O1941" s="5">
        <f>IFERROR(VLOOKUP(Tabla1[[#This Row],[FECHA]],'RECAUDOS DE RESOLUCIONES'!A:D,4,FALSE),0)</f>
        <v>0</v>
      </c>
      <c r="P1941" s="9">
        <f>IFERROR(VLOOKUP(Tabla1[[#This Row],[FECHA]],'RECAUDOS DE RESOLUCIONES'!A:D,3,FALSE),0)</f>
        <v>0</v>
      </c>
      <c r="Q194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94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941" s="11">
        <f>IFERROR(VLOOKUP(Tabla1[[#This Row],[FECHA]],'RECAUDOS LOCALES'!A:D,4,FALSE),0)</f>
        <v>1</v>
      </c>
      <c r="T1941" s="9">
        <f>IFERROR(VLOOKUP(Tabla1[[#This Row],[FECHA]],'RECAUDOS LOCALES'!A:D,3,FALSE),0)</f>
        <v>230744</v>
      </c>
      <c r="U1941" s="11">
        <f>IFERROR(VLOOKUP(Tabla1[[#This Row],[FECHA]],'RECAUDOS EXTERNOS'!A:D,4,FALSE),0)</f>
        <v>5</v>
      </c>
      <c r="V1941" s="9">
        <f>IFERROR(VLOOKUP(Tabla1[[#This Row],[FECHA]],'RECAUDOS EXTERNOS'!A:D,3,FALSE),0)</f>
        <v>1472010</v>
      </c>
    </row>
    <row r="1942" spans="1:22" x14ac:dyDescent="0.25">
      <c r="A1942" s="1">
        <v>39501</v>
      </c>
      <c r="B1942" s="3" t="s">
        <v>5</v>
      </c>
      <c r="C1942" s="2">
        <v>39479</v>
      </c>
      <c r="D1942" s="5">
        <f>YEAR(Tabla1[[#This Row],[FECHA]])</f>
        <v>2008</v>
      </c>
      <c r="E1942" s="5">
        <f>IFERROR(VLOOKUP(Tabla1[[#This Row],[FECHA]],'COMPARENDOS TOTALES'!A:D,4,FALSE),0)</f>
        <v>3</v>
      </c>
      <c r="F1942" s="9">
        <f>IFERROR(VLOOKUP(Tabla1[[#This Row],[FECHA]],'COMPARENDOS TOTALES'!A:D,3,FALSE),0)</f>
        <v>523033</v>
      </c>
      <c r="G1942" s="5">
        <f>IFERROR(VLOOKUP(Tabla1[[#This Row],[FECHA]],EXONERACIONES!A:D,4,FALSE),0)</f>
        <v>0</v>
      </c>
      <c r="H1942" s="9">
        <f>IFERROR(VLOOKUP(Tabla1[[#This Row],[FECHA]],EXONERACIONES!A:D,3,FALSE),0)</f>
        <v>0</v>
      </c>
      <c r="I1942" s="5">
        <f>IFERROR(VLOOKUP(Tabla1[[#This Row],[FECHA]],'SIMIT CON RES'!A:D,4,FALSE),0)</f>
        <v>0</v>
      </c>
      <c r="J1942" s="9">
        <f>IFERROR(VLOOKUP(Tabla1[[#This Row],[FECHA]],'SIMIT CON RES'!A:D,3,FALSE),0)</f>
        <v>0</v>
      </c>
      <c r="K1942">
        <f>IFERROR(VLOOKUP(Tabla1[[#This Row],[FECHA]],'SIMIT SIN RES'!A:D,4,FALSE),0)</f>
        <v>0</v>
      </c>
      <c r="L1942" s="9">
        <f>IFERROR(VLOOKUP(Tabla1[[#This Row],[FECHA]],'SIMIT SIN RES'!A:D,3,FALSE),0)</f>
        <v>0</v>
      </c>
      <c r="M1942" s="5">
        <f>IFERROR(VLOOKUP(Tabla1[[#This Row],[FECHA]],'RECAUDOS DE COMPARENDOS'!A:D,4,FALSE),0)</f>
        <v>1</v>
      </c>
      <c r="N1942" s="9">
        <f>IFERROR(VLOOKUP(Tabla1[[#This Row],[FECHA]],'RECAUDOS DE COMPARENDOS'!A:D,3,FALSE),0)</f>
        <v>230750</v>
      </c>
      <c r="O1942" s="5">
        <f>IFERROR(VLOOKUP(Tabla1[[#This Row],[FECHA]],'RECAUDOS DE RESOLUCIONES'!A:D,4,FALSE),0)</f>
        <v>0</v>
      </c>
      <c r="P1942" s="9">
        <f>IFERROR(VLOOKUP(Tabla1[[#This Row],[FECHA]],'RECAUDOS DE RESOLUCIONES'!A:D,3,FALSE),0)</f>
        <v>0</v>
      </c>
      <c r="Q194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1942" s="9">
        <f>Tabla1[V. COMPARENDOS]-(Tabla1[V. EXONERACIONES]+Tabla1[[#This Row],[V. SIMIT CON RESOLUCION]]+Tabla1[[#This Row],[V. SIMIT SIN RESOLUCION]]+Tabla1[[#This Row],[V. RECAUDOS COMPARENDOS]]+Tabla1[[#This Row],[V. RECAUDOS RESOLUCIONES]])</f>
        <v>292283</v>
      </c>
      <c r="S1942" s="11">
        <f>IFERROR(VLOOKUP(Tabla1[[#This Row],[FECHA]],'RECAUDOS LOCALES'!A:D,4,FALSE),0)</f>
        <v>0</v>
      </c>
      <c r="T1942" s="9">
        <f>IFERROR(VLOOKUP(Tabla1[[#This Row],[FECHA]],'RECAUDOS LOCALES'!A:D,3,FALSE),0)</f>
        <v>0</v>
      </c>
      <c r="U1942" s="11">
        <f>IFERROR(VLOOKUP(Tabla1[[#This Row],[FECHA]],'RECAUDOS EXTERNOS'!A:D,4,FALSE),0)</f>
        <v>0</v>
      </c>
      <c r="V1942" s="9">
        <f>IFERROR(VLOOKUP(Tabla1[[#This Row],[FECHA]],'RECAUDOS EXTERNOS'!A:D,3,FALSE),0)</f>
        <v>0</v>
      </c>
    </row>
    <row r="1943" spans="1:22" x14ac:dyDescent="0.25">
      <c r="A1943" s="1">
        <v>39502</v>
      </c>
      <c r="B1943" s="3" t="s">
        <v>4</v>
      </c>
      <c r="C1943" s="2">
        <v>39479</v>
      </c>
      <c r="D1943" s="5">
        <f>YEAR(Tabla1[[#This Row],[FECHA]])</f>
        <v>2008</v>
      </c>
      <c r="E1943" s="5">
        <f>IFERROR(VLOOKUP(Tabla1[[#This Row],[FECHA]],'COMPARENDOS TOTALES'!A:D,4,FALSE),0)</f>
        <v>2</v>
      </c>
      <c r="F1943" s="9">
        <f>IFERROR(VLOOKUP(Tabla1[[#This Row],[FECHA]],'COMPARENDOS TOTALES'!A:D,3,FALSE),0)</f>
        <v>461500</v>
      </c>
      <c r="G1943" s="5">
        <f>IFERROR(VLOOKUP(Tabla1[[#This Row],[FECHA]],EXONERACIONES!A:D,4,FALSE),0)</f>
        <v>1</v>
      </c>
      <c r="H1943" s="9">
        <f>IFERROR(VLOOKUP(Tabla1[[#This Row],[FECHA]],EXONERACIONES!A:D,3,FALSE),0)</f>
        <v>230750</v>
      </c>
      <c r="I1943" s="5">
        <f>IFERROR(VLOOKUP(Tabla1[[#This Row],[FECHA]],'SIMIT CON RES'!A:D,4,FALSE),0)</f>
        <v>0</v>
      </c>
      <c r="J1943" s="9">
        <f>IFERROR(VLOOKUP(Tabla1[[#This Row],[FECHA]],'SIMIT CON RES'!A:D,3,FALSE),0)</f>
        <v>0</v>
      </c>
      <c r="K1943">
        <f>IFERROR(VLOOKUP(Tabla1[[#This Row],[FECHA]],'SIMIT SIN RES'!A:D,4,FALSE),0)</f>
        <v>0</v>
      </c>
      <c r="L1943" s="9">
        <f>IFERROR(VLOOKUP(Tabla1[[#This Row],[FECHA]],'SIMIT SIN RES'!A:D,3,FALSE),0)</f>
        <v>0</v>
      </c>
      <c r="M1943" s="5">
        <f>IFERROR(VLOOKUP(Tabla1[[#This Row],[FECHA]],'RECAUDOS DE COMPARENDOS'!A:D,4,FALSE),0)</f>
        <v>0</v>
      </c>
      <c r="N1943" s="9">
        <f>IFERROR(VLOOKUP(Tabla1[[#This Row],[FECHA]],'RECAUDOS DE COMPARENDOS'!A:D,3,FALSE),0)</f>
        <v>0</v>
      </c>
      <c r="O1943" s="5">
        <f>IFERROR(VLOOKUP(Tabla1[[#This Row],[FECHA]],'RECAUDOS DE RESOLUCIONES'!A:D,4,FALSE),0)</f>
        <v>1</v>
      </c>
      <c r="P1943" s="9">
        <f>IFERROR(VLOOKUP(Tabla1[[#This Row],[FECHA]],'RECAUDOS DE RESOLUCIONES'!A:D,3,FALSE),0)</f>
        <v>230750</v>
      </c>
      <c r="Q194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94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943" s="11">
        <f>IFERROR(VLOOKUP(Tabla1[[#This Row],[FECHA]],'RECAUDOS LOCALES'!A:D,4,FALSE),0)</f>
        <v>0</v>
      </c>
      <c r="T1943" s="9">
        <f>IFERROR(VLOOKUP(Tabla1[[#This Row],[FECHA]],'RECAUDOS LOCALES'!A:D,3,FALSE),0)</f>
        <v>0</v>
      </c>
      <c r="U1943" s="11">
        <f>IFERROR(VLOOKUP(Tabla1[[#This Row],[FECHA]],'RECAUDOS EXTERNOS'!A:D,4,FALSE),0)</f>
        <v>0</v>
      </c>
      <c r="V1943" s="9">
        <f>IFERROR(VLOOKUP(Tabla1[[#This Row],[FECHA]],'RECAUDOS EXTERNOS'!A:D,3,FALSE),0)</f>
        <v>0</v>
      </c>
    </row>
    <row r="1944" spans="1:22" x14ac:dyDescent="0.25">
      <c r="A1944" s="1">
        <v>39503</v>
      </c>
      <c r="B1944" s="3" t="s">
        <v>1</v>
      </c>
      <c r="C1944" s="2">
        <v>39479</v>
      </c>
      <c r="D1944" s="5">
        <f>YEAR(Tabla1[[#This Row],[FECHA]])</f>
        <v>2008</v>
      </c>
      <c r="E1944" s="5">
        <f>IFERROR(VLOOKUP(Tabla1[[#This Row],[FECHA]],'COMPARENDOS TOTALES'!A:D,4,FALSE),0)</f>
        <v>26</v>
      </c>
      <c r="F1944" s="9">
        <f>IFERROR(VLOOKUP(Tabla1[[#This Row],[FECHA]],'COMPARENDOS TOTALES'!A:D,3,FALSE),0)</f>
        <v>6245634</v>
      </c>
      <c r="G1944" s="5">
        <f>IFERROR(VLOOKUP(Tabla1[[#This Row],[FECHA]],EXONERACIONES!A:D,4,FALSE),0)</f>
        <v>4</v>
      </c>
      <c r="H1944" s="9">
        <f>IFERROR(VLOOKUP(Tabla1[[#This Row],[FECHA]],EXONERACIONES!A:D,3,FALSE),0)</f>
        <v>815317</v>
      </c>
      <c r="I1944" s="5">
        <f>IFERROR(VLOOKUP(Tabla1[[#This Row],[FECHA]],'SIMIT CON RES'!A:D,4,FALSE),0)</f>
        <v>3</v>
      </c>
      <c r="J1944" s="9">
        <f>IFERROR(VLOOKUP(Tabla1[[#This Row],[FECHA]],'SIMIT CON RES'!A:D,3,FALSE),0)</f>
        <v>923000</v>
      </c>
      <c r="K1944">
        <f>IFERROR(VLOOKUP(Tabla1[[#This Row],[FECHA]],'SIMIT SIN RES'!A:D,4,FALSE),0)</f>
        <v>0</v>
      </c>
      <c r="L1944" s="9">
        <f>IFERROR(VLOOKUP(Tabla1[[#This Row],[FECHA]],'SIMIT SIN RES'!A:D,3,FALSE),0)</f>
        <v>0</v>
      </c>
      <c r="M1944" s="5">
        <f>IFERROR(VLOOKUP(Tabla1[[#This Row],[FECHA]],'RECAUDOS DE COMPARENDOS'!A:D,4,FALSE),0)</f>
        <v>9</v>
      </c>
      <c r="N1944" s="9">
        <f>IFERROR(VLOOKUP(Tabla1[[#This Row],[FECHA]],'RECAUDOS DE COMPARENDOS'!A:D,3,FALSE),0)</f>
        <v>2076750</v>
      </c>
      <c r="O1944" s="5">
        <f>IFERROR(VLOOKUP(Tabla1[[#This Row],[FECHA]],'RECAUDOS DE RESOLUCIONES'!A:D,4,FALSE),0)</f>
        <v>1</v>
      </c>
      <c r="P1944" s="9">
        <f>IFERROR(VLOOKUP(Tabla1[[#This Row],[FECHA]],'RECAUDOS DE RESOLUCIONES'!A:D,3,FALSE),0)</f>
        <v>230750</v>
      </c>
      <c r="Q194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9</v>
      </c>
      <c r="R1944" s="9">
        <f>Tabla1[V. COMPARENDOS]-(Tabla1[V. EXONERACIONES]+Tabla1[[#This Row],[V. SIMIT CON RESOLUCION]]+Tabla1[[#This Row],[V. SIMIT SIN RESOLUCION]]+Tabla1[[#This Row],[V. RECAUDOS COMPARENDOS]]+Tabla1[[#This Row],[V. RECAUDOS RESOLUCIONES]])</f>
        <v>2199817</v>
      </c>
      <c r="S1944" s="11">
        <f>IFERROR(VLOOKUP(Tabla1[[#This Row],[FECHA]],'RECAUDOS LOCALES'!A:D,4,FALSE),0)</f>
        <v>4</v>
      </c>
      <c r="T1944" s="9">
        <f>IFERROR(VLOOKUP(Tabla1[[#This Row],[FECHA]],'RECAUDOS LOCALES'!A:D,3,FALSE),0)</f>
        <v>966660</v>
      </c>
      <c r="U1944" s="11">
        <f>IFERROR(VLOOKUP(Tabla1[[#This Row],[FECHA]],'RECAUDOS EXTERNOS'!A:D,4,FALSE),0)</f>
        <v>10</v>
      </c>
      <c r="V1944" s="9">
        <f>IFERROR(VLOOKUP(Tabla1[[#This Row],[FECHA]],'RECAUDOS EXTERNOS'!A:D,3,FALSE),0)</f>
        <v>2065995</v>
      </c>
    </row>
    <row r="1945" spans="1:22" x14ac:dyDescent="0.25">
      <c r="A1945" s="1">
        <v>39504</v>
      </c>
      <c r="B1945" s="3" t="s">
        <v>2</v>
      </c>
      <c r="C1945" s="2">
        <v>39479</v>
      </c>
      <c r="D1945" s="5">
        <f>YEAR(Tabla1[[#This Row],[FECHA]])</f>
        <v>2008</v>
      </c>
      <c r="E1945" s="5">
        <f>IFERROR(VLOOKUP(Tabla1[[#This Row],[FECHA]],'COMPARENDOS TOTALES'!A:D,4,FALSE),0)</f>
        <v>20</v>
      </c>
      <c r="F1945" s="9">
        <f>IFERROR(VLOOKUP(Tabla1[[#This Row],[FECHA]],'COMPARENDOS TOTALES'!A:D,3,FALSE),0)</f>
        <v>5322634</v>
      </c>
      <c r="G1945" s="5">
        <f>IFERROR(VLOOKUP(Tabla1[[#This Row],[FECHA]],EXONERACIONES!A:D,4,FALSE),0)</f>
        <v>2</v>
      </c>
      <c r="H1945" s="9">
        <f>IFERROR(VLOOKUP(Tabla1[[#This Row],[FECHA]],EXONERACIONES!A:D,3,FALSE),0)</f>
        <v>353817</v>
      </c>
      <c r="I1945" s="5">
        <f>IFERROR(VLOOKUP(Tabla1[[#This Row],[FECHA]],'SIMIT CON RES'!A:D,4,FALSE),0)</f>
        <v>7</v>
      </c>
      <c r="J1945" s="9">
        <f>IFERROR(VLOOKUP(Tabla1[[#This Row],[FECHA]],'SIMIT CON RES'!A:D,3,FALSE),0)</f>
        <v>2199817</v>
      </c>
      <c r="K1945">
        <f>IFERROR(VLOOKUP(Tabla1[[#This Row],[FECHA]],'SIMIT SIN RES'!A:D,4,FALSE),0)</f>
        <v>0</v>
      </c>
      <c r="L1945" s="9">
        <f>IFERROR(VLOOKUP(Tabla1[[#This Row],[FECHA]],'SIMIT SIN RES'!A:D,3,FALSE),0)</f>
        <v>0</v>
      </c>
      <c r="M1945" s="5">
        <f>IFERROR(VLOOKUP(Tabla1[[#This Row],[FECHA]],'RECAUDOS DE COMPARENDOS'!A:D,4,FALSE),0)</f>
        <v>4</v>
      </c>
      <c r="N1945" s="9">
        <f>IFERROR(VLOOKUP(Tabla1[[#This Row],[FECHA]],'RECAUDOS DE COMPARENDOS'!A:D,3,FALSE),0)</f>
        <v>923000</v>
      </c>
      <c r="O1945" s="5">
        <f>IFERROR(VLOOKUP(Tabla1[[#This Row],[FECHA]],'RECAUDOS DE RESOLUCIONES'!A:D,4,FALSE),0)</f>
        <v>1</v>
      </c>
      <c r="P1945" s="9">
        <f>IFERROR(VLOOKUP(Tabla1[[#This Row],[FECHA]],'RECAUDOS DE RESOLUCIONES'!A:D,3,FALSE),0)</f>
        <v>230750</v>
      </c>
      <c r="Q194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1945" s="9">
        <f>Tabla1[V. COMPARENDOS]-(Tabla1[V. EXONERACIONES]+Tabla1[[#This Row],[V. SIMIT CON RESOLUCION]]+Tabla1[[#This Row],[V. SIMIT SIN RESOLUCION]]+Tabla1[[#This Row],[V. RECAUDOS COMPARENDOS]]+Tabla1[[#This Row],[V. RECAUDOS RESOLUCIONES]])</f>
        <v>1615250</v>
      </c>
      <c r="S1945" s="11">
        <f>IFERROR(VLOOKUP(Tabla1[[#This Row],[FECHA]],'RECAUDOS LOCALES'!A:D,4,FALSE),0)</f>
        <v>0</v>
      </c>
      <c r="T1945" s="9">
        <f>IFERROR(VLOOKUP(Tabla1[[#This Row],[FECHA]],'RECAUDOS LOCALES'!A:D,3,FALSE),0)</f>
        <v>0</v>
      </c>
      <c r="U1945" s="11">
        <f>IFERROR(VLOOKUP(Tabla1[[#This Row],[FECHA]],'RECAUDOS EXTERNOS'!A:D,4,FALSE),0)</f>
        <v>4</v>
      </c>
      <c r="V1945" s="9">
        <f>IFERROR(VLOOKUP(Tabla1[[#This Row],[FECHA]],'RECAUDOS EXTERNOS'!A:D,3,FALSE),0)</f>
        <v>1226665</v>
      </c>
    </row>
    <row r="1946" spans="1:22" x14ac:dyDescent="0.25">
      <c r="A1946" s="1">
        <v>39505</v>
      </c>
      <c r="B1946" s="3" t="s">
        <v>3</v>
      </c>
      <c r="C1946" s="2">
        <v>39479</v>
      </c>
      <c r="D1946" s="5">
        <f>YEAR(Tabla1[[#This Row],[FECHA]])</f>
        <v>2008</v>
      </c>
      <c r="E1946" s="5">
        <f>IFERROR(VLOOKUP(Tabla1[[#This Row],[FECHA]],'COMPARENDOS TOTALES'!A:D,4,FALSE),0)</f>
        <v>15</v>
      </c>
      <c r="F1946" s="9">
        <f>IFERROR(VLOOKUP(Tabla1[[#This Row],[FECHA]],'COMPARENDOS TOTALES'!A:D,3,FALSE),0)</f>
        <v>3138201</v>
      </c>
      <c r="G1946" s="5">
        <f>IFERROR(VLOOKUP(Tabla1[[#This Row],[FECHA]],EXONERACIONES!A:D,4,FALSE),0)</f>
        <v>2</v>
      </c>
      <c r="H1946" s="9">
        <f>IFERROR(VLOOKUP(Tabla1[[#This Row],[FECHA]],EXONERACIONES!A:D,3,FALSE),0)</f>
        <v>461500</v>
      </c>
      <c r="I1946" s="5">
        <f>IFERROR(VLOOKUP(Tabla1[[#This Row],[FECHA]],'SIMIT CON RES'!A:D,4,FALSE),0)</f>
        <v>1</v>
      </c>
      <c r="J1946" s="9">
        <f>IFERROR(VLOOKUP(Tabla1[[#This Row],[FECHA]],'SIMIT CON RES'!A:D,3,FALSE),0)</f>
        <v>230750</v>
      </c>
      <c r="K1946">
        <f>IFERROR(VLOOKUP(Tabla1[[#This Row],[FECHA]],'SIMIT SIN RES'!A:D,4,FALSE),0)</f>
        <v>0</v>
      </c>
      <c r="L1946" s="9">
        <f>IFERROR(VLOOKUP(Tabla1[[#This Row],[FECHA]],'SIMIT SIN RES'!A:D,3,FALSE),0)</f>
        <v>0</v>
      </c>
      <c r="M1946" s="5">
        <f>IFERROR(VLOOKUP(Tabla1[[#This Row],[FECHA]],'RECAUDOS DE COMPARENDOS'!A:D,4,FALSE),0)</f>
        <v>3</v>
      </c>
      <c r="N1946" s="9">
        <f>IFERROR(VLOOKUP(Tabla1[[#This Row],[FECHA]],'RECAUDOS DE COMPARENDOS'!A:D,3,FALSE),0)</f>
        <v>584567</v>
      </c>
      <c r="O1946" s="5">
        <f>IFERROR(VLOOKUP(Tabla1[[#This Row],[FECHA]],'RECAUDOS DE RESOLUCIONES'!A:D,4,FALSE),0)</f>
        <v>0</v>
      </c>
      <c r="P1946" s="9">
        <f>IFERROR(VLOOKUP(Tabla1[[#This Row],[FECHA]],'RECAUDOS DE RESOLUCIONES'!A:D,3,FALSE),0)</f>
        <v>0</v>
      </c>
      <c r="Q194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9</v>
      </c>
      <c r="R1946" s="9">
        <f>Tabla1[V. COMPARENDOS]-(Tabla1[V. EXONERACIONES]+Tabla1[[#This Row],[V. SIMIT CON RESOLUCION]]+Tabla1[[#This Row],[V. SIMIT SIN RESOLUCION]]+Tabla1[[#This Row],[V. RECAUDOS COMPARENDOS]]+Tabla1[[#This Row],[V. RECAUDOS RESOLUCIONES]])</f>
        <v>1861384</v>
      </c>
      <c r="S1946" s="11">
        <f>IFERROR(VLOOKUP(Tabla1[[#This Row],[FECHA]],'RECAUDOS LOCALES'!A:D,4,FALSE),0)</f>
        <v>10</v>
      </c>
      <c r="T1946" s="9">
        <f>IFERROR(VLOOKUP(Tabla1[[#This Row],[FECHA]],'RECAUDOS LOCALES'!A:D,3,FALSE),0)</f>
        <v>1934580</v>
      </c>
      <c r="U1946" s="11">
        <f>IFERROR(VLOOKUP(Tabla1[[#This Row],[FECHA]],'RECAUDOS EXTERNOS'!A:D,4,FALSE),0)</f>
        <v>2</v>
      </c>
      <c r="V1946" s="9">
        <f>IFERROR(VLOOKUP(Tabla1[[#This Row],[FECHA]],'RECAUDOS EXTERNOS'!A:D,3,FALSE),0)</f>
        <v>640200</v>
      </c>
    </row>
    <row r="1947" spans="1:22" x14ac:dyDescent="0.25">
      <c r="A1947" s="1">
        <v>39506</v>
      </c>
      <c r="B1947" s="3" t="s">
        <v>6</v>
      </c>
      <c r="C1947" s="2">
        <v>39479</v>
      </c>
      <c r="D1947" s="5">
        <f>YEAR(Tabla1[[#This Row],[FECHA]])</f>
        <v>2008</v>
      </c>
      <c r="E1947" s="5">
        <f>IFERROR(VLOOKUP(Tabla1[[#This Row],[FECHA]],'COMPARENDOS TOTALES'!A:D,4,FALSE),0)</f>
        <v>2</v>
      </c>
      <c r="F1947" s="9">
        <f>IFERROR(VLOOKUP(Tabla1[[#This Row],[FECHA]],'COMPARENDOS TOTALES'!A:D,3,FALSE),0)</f>
        <v>923000</v>
      </c>
      <c r="G1947" s="5">
        <f>IFERROR(VLOOKUP(Tabla1[[#This Row],[FECHA]],EXONERACIONES!A:D,4,FALSE),0)</f>
        <v>0</v>
      </c>
      <c r="H1947" s="9">
        <f>IFERROR(VLOOKUP(Tabla1[[#This Row],[FECHA]],EXONERACIONES!A:D,3,FALSE),0)</f>
        <v>0</v>
      </c>
      <c r="I1947" s="5">
        <f>IFERROR(VLOOKUP(Tabla1[[#This Row],[FECHA]],'SIMIT CON RES'!A:D,4,FALSE),0)</f>
        <v>0</v>
      </c>
      <c r="J1947" s="9">
        <f>IFERROR(VLOOKUP(Tabla1[[#This Row],[FECHA]],'SIMIT CON RES'!A:D,3,FALSE),0)</f>
        <v>0</v>
      </c>
      <c r="K1947">
        <f>IFERROR(VLOOKUP(Tabla1[[#This Row],[FECHA]],'SIMIT SIN RES'!A:D,4,FALSE),0)</f>
        <v>0</v>
      </c>
      <c r="L1947" s="9">
        <f>IFERROR(VLOOKUP(Tabla1[[#This Row],[FECHA]],'SIMIT SIN RES'!A:D,3,FALSE),0)</f>
        <v>0</v>
      </c>
      <c r="M1947" s="5">
        <f>IFERROR(VLOOKUP(Tabla1[[#This Row],[FECHA]],'RECAUDOS DE COMPARENDOS'!A:D,4,FALSE),0)</f>
        <v>0</v>
      </c>
      <c r="N1947" s="9">
        <f>IFERROR(VLOOKUP(Tabla1[[#This Row],[FECHA]],'RECAUDOS DE COMPARENDOS'!A:D,3,FALSE),0)</f>
        <v>0</v>
      </c>
      <c r="O1947" s="5">
        <f>IFERROR(VLOOKUP(Tabla1[[#This Row],[FECHA]],'RECAUDOS DE RESOLUCIONES'!A:D,4,FALSE),0)</f>
        <v>0</v>
      </c>
      <c r="P1947" s="9">
        <f>IFERROR(VLOOKUP(Tabla1[[#This Row],[FECHA]],'RECAUDOS DE RESOLUCIONES'!A:D,3,FALSE),0)</f>
        <v>0</v>
      </c>
      <c r="Q194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1947" s="9">
        <f>Tabla1[V. COMPARENDOS]-(Tabla1[V. EXONERACIONES]+Tabla1[[#This Row],[V. SIMIT CON RESOLUCION]]+Tabla1[[#This Row],[V. SIMIT SIN RESOLUCION]]+Tabla1[[#This Row],[V. RECAUDOS COMPARENDOS]]+Tabla1[[#This Row],[V. RECAUDOS RESOLUCIONES]])</f>
        <v>923000</v>
      </c>
      <c r="S1947" s="11">
        <f>IFERROR(VLOOKUP(Tabla1[[#This Row],[FECHA]],'RECAUDOS LOCALES'!A:D,4,FALSE),0)</f>
        <v>1</v>
      </c>
      <c r="T1947" s="9">
        <f>IFERROR(VLOOKUP(Tabla1[[#This Row],[FECHA]],'RECAUDOS LOCALES'!A:D,3,FALSE),0)</f>
        <v>190635</v>
      </c>
      <c r="U1947" s="11">
        <f>IFERROR(VLOOKUP(Tabla1[[#This Row],[FECHA]],'RECAUDOS EXTERNOS'!A:D,4,FALSE),0)</f>
        <v>7</v>
      </c>
      <c r="V1947" s="9">
        <f>IFERROR(VLOOKUP(Tabla1[[#This Row],[FECHA]],'RECAUDOS EXTERNOS'!A:D,3,FALSE),0)</f>
        <v>2124250</v>
      </c>
    </row>
    <row r="1948" spans="1:22" x14ac:dyDescent="0.25">
      <c r="A1948" s="1">
        <v>39507</v>
      </c>
      <c r="B1948" s="3" t="s">
        <v>0</v>
      </c>
      <c r="C1948" s="2">
        <v>39479</v>
      </c>
      <c r="D1948" s="5">
        <f>YEAR(Tabla1[[#This Row],[FECHA]])</f>
        <v>2008</v>
      </c>
      <c r="E1948" s="5">
        <f>IFERROR(VLOOKUP(Tabla1[[#This Row],[FECHA]],'COMPARENDOS TOTALES'!A:D,4,FALSE),0)</f>
        <v>20</v>
      </c>
      <c r="F1948" s="9">
        <f>IFERROR(VLOOKUP(Tabla1[[#This Row],[FECHA]],'COMPARENDOS TOTALES'!A:D,3,FALSE),0)</f>
        <v>4338103</v>
      </c>
      <c r="G1948" s="5">
        <f>IFERROR(VLOOKUP(Tabla1[[#This Row],[FECHA]],EXONERACIONES!A:D,4,FALSE),0)</f>
        <v>0</v>
      </c>
      <c r="H1948" s="9">
        <f>IFERROR(VLOOKUP(Tabla1[[#This Row],[FECHA]],EXONERACIONES!A:D,3,FALSE),0)</f>
        <v>0</v>
      </c>
      <c r="I1948" s="5">
        <f>IFERROR(VLOOKUP(Tabla1[[#This Row],[FECHA]],'SIMIT CON RES'!A:D,4,FALSE),0)</f>
        <v>4</v>
      </c>
      <c r="J1948" s="9">
        <f>IFERROR(VLOOKUP(Tabla1[[#This Row],[FECHA]],'SIMIT CON RES'!A:D,3,FALSE),0)</f>
        <v>707634</v>
      </c>
      <c r="K1948">
        <f>IFERROR(VLOOKUP(Tabla1[[#This Row],[FECHA]],'SIMIT SIN RES'!A:D,4,FALSE),0)</f>
        <v>0</v>
      </c>
      <c r="L1948" s="9">
        <f>IFERROR(VLOOKUP(Tabla1[[#This Row],[FECHA]],'SIMIT SIN RES'!A:D,3,FALSE),0)</f>
        <v>0</v>
      </c>
      <c r="M1948" s="5">
        <f>IFERROR(VLOOKUP(Tabla1[[#This Row],[FECHA]],'RECAUDOS DE COMPARENDOS'!A:D,4,FALSE),0)</f>
        <v>2</v>
      </c>
      <c r="N1948" s="9">
        <f>IFERROR(VLOOKUP(Tabla1[[#This Row],[FECHA]],'RECAUDOS DE COMPARENDOS'!A:D,3,FALSE),0)</f>
        <v>246134</v>
      </c>
      <c r="O1948" s="5">
        <f>IFERROR(VLOOKUP(Tabla1[[#This Row],[FECHA]],'RECAUDOS DE RESOLUCIONES'!A:D,4,FALSE),0)</f>
        <v>0</v>
      </c>
      <c r="P1948" s="9">
        <f>IFERROR(VLOOKUP(Tabla1[[#This Row],[FECHA]],'RECAUDOS DE RESOLUCIONES'!A:D,3,FALSE),0)</f>
        <v>0</v>
      </c>
      <c r="Q194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14</v>
      </c>
      <c r="R1948" s="9">
        <f>Tabla1[V. COMPARENDOS]-(Tabla1[V. EXONERACIONES]+Tabla1[[#This Row],[V. SIMIT CON RESOLUCION]]+Tabla1[[#This Row],[V. SIMIT SIN RESOLUCION]]+Tabla1[[#This Row],[V. RECAUDOS COMPARENDOS]]+Tabla1[[#This Row],[V. RECAUDOS RESOLUCIONES]])</f>
        <v>3384335</v>
      </c>
      <c r="S1948" s="11">
        <f>IFERROR(VLOOKUP(Tabla1[[#This Row],[FECHA]],'RECAUDOS LOCALES'!A:D,4,FALSE),0)</f>
        <v>2</v>
      </c>
      <c r="T1948" s="9">
        <f>IFERROR(VLOOKUP(Tabla1[[#This Row],[FECHA]],'RECAUDOS LOCALES'!A:D,3,FALSE),0)</f>
        <v>217600</v>
      </c>
      <c r="U1948" s="11">
        <f>IFERROR(VLOOKUP(Tabla1[[#This Row],[FECHA]],'RECAUDOS EXTERNOS'!A:D,4,FALSE),0)</f>
        <v>4</v>
      </c>
      <c r="V1948" s="9">
        <f>IFERROR(VLOOKUP(Tabla1[[#This Row],[FECHA]],'RECAUDOS EXTERNOS'!A:D,3,FALSE),0)</f>
        <v>834400</v>
      </c>
    </row>
    <row r="1949" spans="1:22" x14ac:dyDescent="0.25">
      <c r="A1949" s="1">
        <v>39508</v>
      </c>
      <c r="B1949" s="3" t="s">
        <v>5</v>
      </c>
      <c r="C1949" s="2">
        <v>39508</v>
      </c>
      <c r="D1949" s="5">
        <f>YEAR(Tabla1[[#This Row],[FECHA]])</f>
        <v>2008</v>
      </c>
      <c r="E1949" s="5">
        <f>IFERROR(VLOOKUP(Tabla1[[#This Row],[FECHA]],'COMPARENDOS TOTALES'!A:D,4,FALSE),0)</f>
        <v>3</v>
      </c>
      <c r="F1949" s="9">
        <f>IFERROR(VLOOKUP(Tabla1[[#This Row],[FECHA]],'COMPARENDOS TOTALES'!A:D,3,FALSE),0)</f>
        <v>692250</v>
      </c>
      <c r="G1949" s="5">
        <f>IFERROR(VLOOKUP(Tabla1[[#This Row],[FECHA]],EXONERACIONES!A:D,4,FALSE),0)</f>
        <v>0</v>
      </c>
      <c r="H1949" s="9">
        <f>IFERROR(VLOOKUP(Tabla1[[#This Row],[FECHA]],EXONERACIONES!A:D,3,FALSE),0)</f>
        <v>0</v>
      </c>
      <c r="I1949" s="5">
        <f>IFERROR(VLOOKUP(Tabla1[[#This Row],[FECHA]],'SIMIT CON RES'!A:D,4,FALSE),0)</f>
        <v>0</v>
      </c>
      <c r="J1949" s="9">
        <f>IFERROR(VLOOKUP(Tabla1[[#This Row],[FECHA]],'SIMIT CON RES'!A:D,3,FALSE),0)</f>
        <v>0</v>
      </c>
      <c r="K1949">
        <f>IFERROR(VLOOKUP(Tabla1[[#This Row],[FECHA]],'SIMIT SIN RES'!A:D,4,FALSE),0)</f>
        <v>0</v>
      </c>
      <c r="L1949" s="9">
        <f>IFERROR(VLOOKUP(Tabla1[[#This Row],[FECHA]],'SIMIT SIN RES'!A:D,3,FALSE),0)</f>
        <v>0</v>
      </c>
      <c r="M1949" s="5">
        <f>IFERROR(VLOOKUP(Tabla1[[#This Row],[FECHA]],'RECAUDOS DE COMPARENDOS'!A:D,4,FALSE),0)</f>
        <v>1</v>
      </c>
      <c r="N1949" s="9">
        <f>IFERROR(VLOOKUP(Tabla1[[#This Row],[FECHA]],'RECAUDOS DE COMPARENDOS'!A:D,3,FALSE),0)</f>
        <v>230750</v>
      </c>
      <c r="O1949" s="5">
        <f>IFERROR(VLOOKUP(Tabla1[[#This Row],[FECHA]],'RECAUDOS DE RESOLUCIONES'!A:D,4,FALSE),0)</f>
        <v>0</v>
      </c>
      <c r="P1949" s="9">
        <f>IFERROR(VLOOKUP(Tabla1[[#This Row],[FECHA]],'RECAUDOS DE RESOLUCIONES'!A:D,3,FALSE),0)</f>
        <v>0</v>
      </c>
      <c r="Q194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1949" s="9">
        <f>Tabla1[V. COMPARENDOS]-(Tabla1[V. EXONERACIONES]+Tabla1[[#This Row],[V. SIMIT CON RESOLUCION]]+Tabla1[[#This Row],[V. SIMIT SIN RESOLUCION]]+Tabla1[[#This Row],[V. RECAUDOS COMPARENDOS]]+Tabla1[[#This Row],[V. RECAUDOS RESOLUCIONES]])</f>
        <v>461500</v>
      </c>
      <c r="S1949" s="11">
        <f>IFERROR(VLOOKUP(Tabla1[[#This Row],[FECHA]],'RECAUDOS LOCALES'!A:D,4,FALSE),0)</f>
        <v>0</v>
      </c>
      <c r="T1949" s="9">
        <f>IFERROR(VLOOKUP(Tabla1[[#This Row],[FECHA]],'RECAUDOS LOCALES'!A:D,3,FALSE),0)</f>
        <v>0</v>
      </c>
      <c r="U1949" s="11">
        <f>IFERROR(VLOOKUP(Tabla1[[#This Row],[FECHA]],'RECAUDOS EXTERNOS'!A:D,4,FALSE),0)</f>
        <v>0</v>
      </c>
      <c r="V1949" s="9">
        <f>IFERROR(VLOOKUP(Tabla1[[#This Row],[FECHA]],'RECAUDOS EXTERNOS'!A:D,3,FALSE),0)</f>
        <v>0</v>
      </c>
    </row>
    <row r="1950" spans="1:22" x14ac:dyDescent="0.25">
      <c r="A1950" s="1">
        <v>39509</v>
      </c>
      <c r="B1950" s="3" t="s">
        <v>4</v>
      </c>
      <c r="C1950" s="2">
        <v>39508</v>
      </c>
      <c r="D1950" s="5">
        <f>YEAR(Tabla1[[#This Row],[FECHA]])</f>
        <v>2008</v>
      </c>
      <c r="E1950" s="5">
        <f>IFERROR(VLOOKUP(Tabla1[[#This Row],[FECHA]],'COMPARENDOS TOTALES'!A:D,4,FALSE),0)</f>
        <v>0</v>
      </c>
      <c r="F1950" s="9">
        <f>IFERROR(VLOOKUP(Tabla1[[#This Row],[FECHA]],'COMPARENDOS TOTALES'!A:D,3,FALSE),0)</f>
        <v>0</v>
      </c>
      <c r="G1950" s="5">
        <f>IFERROR(VLOOKUP(Tabla1[[#This Row],[FECHA]],EXONERACIONES!A:D,4,FALSE),0)</f>
        <v>0</v>
      </c>
      <c r="H1950" s="9">
        <f>IFERROR(VLOOKUP(Tabla1[[#This Row],[FECHA]],EXONERACIONES!A:D,3,FALSE),0)</f>
        <v>0</v>
      </c>
      <c r="I1950" s="5">
        <f>IFERROR(VLOOKUP(Tabla1[[#This Row],[FECHA]],'SIMIT CON RES'!A:D,4,FALSE),0)</f>
        <v>0</v>
      </c>
      <c r="J1950" s="9">
        <f>IFERROR(VLOOKUP(Tabla1[[#This Row],[FECHA]],'SIMIT CON RES'!A:D,3,FALSE),0)</f>
        <v>0</v>
      </c>
      <c r="K1950">
        <f>IFERROR(VLOOKUP(Tabla1[[#This Row],[FECHA]],'SIMIT SIN RES'!A:D,4,FALSE),0)</f>
        <v>0</v>
      </c>
      <c r="L1950" s="9">
        <f>IFERROR(VLOOKUP(Tabla1[[#This Row],[FECHA]],'SIMIT SIN RES'!A:D,3,FALSE),0)</f>
        <v>0</v>
      </c>
      <c r="M1950" s="5">
        <f>IFERROR(VLOOKUP(Tabla1[[#This Row],[FECHA]],'RECAUDOS DE COMPARENDOS'!A:D,4,FALSE),0)</f>
        <v>0</v>
      </c>
      <c r="N1950" s="9">
        <f>IFERROR(VLOOKUP(Tabla1[[#This Row],[FECHA]],'RECAUDOS DE COMPARENDOS'!A:D,3,FALSE),0)</f>
        <v>0</v>
      </c>
      <c r="O1950" s="5">
        <f>IFERROR(VLOOKUP(Tabla1[[#This Row],[FECHA]],'RECAUDOS DE RESOLUCIONES'!A:D,4,FALSE),0)</f>
        <v>0</v>
      </c>
      <c r="P1950" s="9">
        <f>IFERROR(VLOOKUP(Tabla1[[#This Row],[FECHA]],'RECAUDOS DE RESOLUCIONES'!A:D,3,FALSE),0)</f>
        <v>0</v>
      </c>
      <c r="Q195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95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950" s="11">
        <f>IFERROR(VLOOKUP(Tabla1[[#This Row],[FECHA]],'RECAUDOS LOCALES'!A:D,4,FALSE),0)</f>
        <v>0</v>
      </c>
      <c r="T1950" s="9">
        <f>IFERROR(VLOOKUP(Tabla1[[#This Row],[FECHA]],'RECAUDOS LOCALES'!A:D,3,FALSE),0)</f>
        <v>0</v>
      </c>
      <c r="U1950" s="11">
        <f>IFERROR(VLOOKUP(Tabla1[[#This Row],[FECHA]],'RECAUDOS EXTERNOS'!A:D,4,FALSE),0)</f>
        <v>0</v>
      </c>
      <c r="V1950" s="9">
        <f>IFERROR(VLOOKUP(Tabla1[[#This Row],[FECHA]],'RECAUDOS EXTERNOS'!A:D,3,FALSE),0)</f>
        <v>0</v>
      </c>
    </row>
    <row r="1951" spans="1:22" x14ac:dyDescent="0.25">
      <c r="A1951" s="1">
        <v>39510</v>
      </c>
      <c r="B1951" s="3" t="s">
        <v>1</v>
      </c>
      <c r="C1951" s="2">
        <v>39508</v>
      </c>
      <c r="D1951" s="5">
        <f>YEAR(Tabla1[[#This Row],[FECHA]])</f>
        <v>2008</v>
      </c>
      <c r="E1951" s="5">
        <f>IFERROR(VLOOKUP(Tabla1[[#This Row],[FECHA]],'COMPARENDOS TOTALES'!A:D,4,FALSE),0)</f>
        <v>2</v>
      </c>
      <c r="F1951" s="9">
        <f>IFERROR(VLOOKUP(Tabla1[[#This Row],[FECHA]],'COMPARENDOS TOTALES'!A:D,3,FALSE),0)</f>
        <v>692250</v>
      </c>
      <c r="G1951" s="5">
        <f>IFERROR(VLOOKUP(Tabla1[[#This Row],[FECHA]],EXONERACIONES!A:D,4,FALSE),0)</f>
        <v>0</v>
      </c>
      <c r="H1951" s="9">
        <f>IFERROR(VLOOKUP(Tabla1[[#This Row],[FECHA]],EXONERACIONES!A:D,3,FALSE),0)</f>
        <v>0</v>
      </c>
      <c r="I1951" s="5">
        <f>IFERROR(VLOOKUP(Tabla1[[#This Row],[FECHA]],'SIMIT CON RES'!A:D,4,FALSE),0)</f>
        <v>0</v>
      </c>
      <c r="J1951" s="9">
        <f>IFERROR(VLOOKUP(Tabla1[[#This Row],[FECHA]],'SIMIT CON RES'!A:D,3,FALSE),0)</f>
        <v>0</v>
      </c>
      <c r="K1951">
        <f>IFERROR(VLOOKUP(Tabla1[[#This Row],[FECHA]],'SIMIT SIN RES'!A:D,4,FALSE),0)</f>
        <v>0</v>
      </c>
      <c r="L1951" s="9">
        <f>IFERROR(VLOOKUP(Tabla1[[#This Row],[FECHA]],'SIMIT SIN RES'!A:D,3,FALSE),0)</f>
        <v>0</v>
      </c>
      <c r="M1951" s="5">
        <f>IFERROR(VLOOKUP(Tabla1[[#This Row],[FECHA]],'RECAUDOS DE COMPARENDOS'!A:D,4,FALSE),0)</f>
        <v>1</v>
      </c>
      <c r="N1951" s="9">
        <f>IFERROR(VLOOKUP(Tabla1[[#This Row],[FECHA]],'RECAUDOS DE COMPARENDOS'!A:D,3,FALSE),0)</f>
        <v>230750</v>
      </c>
      <c r="O1951" s="5">
        <f>IFERROR(VLOOKUP(Tabla1[[#This Row],[FECHA]],'RECAUDOS DE RESOLUCIONES'!A:D,4,FALSE),0)</f>
        <v>0</v>
      </c>
      <c r="P1951" s="9">
        <f>IFERROR(VLOOKUP(Tabla1[[#This Row],[FECHA]],'RECAUDOS DE RESOLUCIONES'!A:D,3,FALSE),0)</f>
        <v>0</v>
      </c>
      <c r="Q195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1951" s="9">
        <f>Tabla1[V. COMPARENDOS]-(Tabla1[V. EXONERACIONES]+Tabla1[[#This Row],[V. SIMIT CON RESOLUCION]]+Tabla1[[#This Row],[V. SIMIT SIN RESOLUCION]]+Tabla1[[#This Row],[V. RECAUDOS COMPARENDOS]]+Tabla1[[#This Row],[V. RECAUDOS RESOLUCIONES]])</f>
        <v>461500</v>
      </c>
      <c r="S1951" s="11">
        <f>IFERROR(VLOOKUP(Tabla1[[#This Row],[FECHA]],'RECAUDOS LOCALES'!A:D,4,FALSE),0)</f>
        <v>3</v>
      </c>
      <c r="T1951" s="9">
        <f>IFERROR(VLOOKUP(Tabla1[[#This Row],[FECHA]],'RECAUDOS LOCALES'!A:D,3,FALSE),0)</f>
        <v>496101</v>
      </c>
      <c r="U1951" s="11">
        <f>IFERROR(VLOOKUP(Tabla1[[#This Row],[FECHA]],'RECAUDOS EXTERNOS'!A:D,4,FALSE),0)</f>
        <v>7</v>
      </c>
      <c r="V1951" s="9">
        <f>IFERROR(VLOOKUP(Tabla1[[#This Row],[FECHA]],'RECAUDOS EXTERNOS'!A:D,3,FALSE),0)</f>
        <v>1889442</v>
      </c>
    </row>
    <row r="1952" spans="1:22" x14ac:dyDescent="0.25">
      <c r="A1952" s="1">
        <v>39511</v>
      </c>
      <c r="B1952" s="3" t="s">
        <v>2</v>
      </c>
      <c r="C1952" s="2">
        <v>39508</v>
      </c>
      <c r="D1952" s="5">
        <f>YEAR(Tabla1[[#This Row],[FECHA]])</f>
        <v>2008</v>
      </c>
      <c r="E1952" s="5">
        <f>IFERROR(VLOOKUP(Tabla1[[#This Row],[FECHA]],'COMPARENDOS TOTALES'!A:D,4,FALSE),0)</f>
        <v>3</v>
      </c>
      <c r="F1952" s="9">
        <f>IFERROR(VLOOKUP(Tabla1[[#This Row],[FECHA]],'COMPARENDOS TOTALES'!A:D,3,FALSE),0)</f>
        <v>815317</v>
      </c>
      <c r="G1952" s="5">
        <f>IFERROR(VLOOKUP(Tabla1[[#This Row],[FECHA]],EXONERACIONES!A:D,4,FALSE),0)</f>
        <v>0</v>
      </c>
      <c r="H1952" s="9">
        <f>IFERROR(VLOOKUP(Tabla1[[#This Row],[FECHA]],EXONERACIONES!A:D,3,FALSE),0)</f>
        <v>0</v>
      </c>
      <c r="I1952" s="5">
        <f>IFERROR(VLOOKUP(Tabla1[[#This Row],[FECHA]],'SIMIT CON RES'!A:D,4,FALSE),0)</f>
        <v>0</v>
      </c>
      <c r="J1952" s="9">
        <f>IFERROR(VLOOKUP(Tabla1[[#This Row],[FECHA]],'SIMIT CON RES'!A:D,3,FALSE),0)</f>
        <v>0</v>
      </c>
      <c r="K1952">
        <f>IFERROR(VLOOKUP(Tabla1[[#This Row],[FECHA]],'SIMIT SIN RES'!A:D,4,FALSE),0)</f>
        <v>0</v>
      </c>
      <c r="L1952" s="9">
        <f>IFERROR(VLOOKUP(Tabla1[[#This Row],[FECHA]],'SIMIT SIN RES'!A:D,3,FALSE),0)</f>
        <v>0</v>
      </c>
      <c r="M1952" s="5">
        <f>IFERROR(VLOOKUP(Tabla1[[#This Row],[FECHA]],'RECAUDOS DE COMPARENDOS'!A:D,4,FALSE),0)</f>
        <v>0</v>
      </c>
      <c r="N1952" s="9">
        <f>IFERROR(VLOOKUP(Tabla1[[#This Row],[FECHA]],'RECAUDOS DE COMPARENDOS'!A:D,3,FALSE),0)</f>
        <v>0</v>
      </c>
      <c r="O1952" s="5">
        <f>IFERROR(VLOOKUP(Tabla1[[#This Row],[FECHA]],'RECAUDOS DE RESOLUCIONES'!A:D,4,FALSE),0)</f>
        <v>0</v>
      </c>
      <c r="P1952" s="9">
        <f>IFERROR(VLOOKUP(Tabla1[[#This Row],[FECHA]],'RECAUDOS DE RESOLUCIONES'!A:D,3,FALSE),0)</f>
        <v>0</v>
      </c>
      <c r="Q195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1952" s="9">
        <f>Tabla1[V. COMPARENDOS]-(Tabla1[V. EXONERACIONES]+Tabla1[[#This Row],[V. SIMIT CON RESOLUCION]]+Tabla1[[#This Row],[V. SIMIT SIN RESOLUCION]]+Tabla1[[#This Row],[V. RECAUDOS COMPARENDOS]]+Tabla1[[#This Row],[V. RECAUDOS RESOLUCIONES]])</f>
        <v>815317</v>
      </c>
      <c r="S1952" s="11">
        <f>IFERROR(VLOOKUP(Tabla1[[#This Row],[FECHA]],'RECAUDOS LOCALES'!A:D,4,FALSE),0)</f>
        <v>0</v>
      </c>
      <c r="T1952" s="9">
        <f>IFERROR(VLOOKUP(Tabla1[[#This Row],[FECHA]],'RECAUDOS LOCALES'!A:D,3,FALSE),0)</f>
        <v>0</v>
      </c>
      <c r="U1952" s="11">
        <f>IFERROR(VLOOKUP(Tabla1[[#This Row],[FECHA]],'RECAUDOS EXTERNOS'!A:D,4,FALSE),0)</f>
        <v>5</v>
      </c>
      <c r="V1952" s="9">
        <f>IFERROR(VLOOKUP(Tabla1[[#This Row],[FECHA]],'RECAUDOS EXTERNOS'!A:D,3,FALSE),0)</f>
        <v>1224485</v>
      </c>
    </row>
    <row r="1953" spans="1:22" x14ac:dyDescent="0.25">
      <c r="A1953" s="1">
        <v>39512</v>
      </c>
      <c r="B1953" s="3" t="s">
        <v>3</v>
      </c>
      <c r="C1953" s="2">
        <v>39508</v>
      </c>
      <c r="D1953" s="5">
        <f>YEAR(Tabla1[[#This Row],[FECHA]])</f>
        <v>2008</v>
      </c>
      <c r="E1953" s="5">
        <f>IFERROR(VLOOKUP(Tabla1[[#This Row],[FECHA]],'COMPARENDOS TOTALES'!A:D,4,FALSE),0)</f>
        <v>13</v>
      </c>
      <c r="F1953" s="9">
        <f>IFERROR(VLOOKUP(Tabla1[[#This Row],[FECHA]],'COMPARENDOS TOTALES'!A:D,3,FALSE),0)</f>
        <v>3368951</v>
      </c>
      <c r="G1953" s="5">
        <f>IFERROR(VLOOKUP(Tabla1[[#This Row],[FECHA]],EXONERACIONES!A:D,4,FALSE),0)</f>
        <v>0</v>
      </c>
      <c r="H1953" s="9">
        <f>IFERROR(VLOOKUP(Tabla1[[#This Row],[FECHA]],EXONERACIONES!A:D,3,FALSE),0)</f>
        <v>0</v>
      </c>
      <c r="I1953" s="5">
        <f>IFERROR(VLOOKUP(Tabla1[[#This Row],[FECHA]],'SIMIT CON RES'!A:D,4,FALSE),0)</f>
        <v>1</v>
      </c>
      <c r="J1953" s="9">
        <f>IFERROR(VLOOKUP(Tabla1[[#This Row],[FECHA]],'SIMIT CON RES'!A:D,3,FALSE),0)</f>
        <v>461500</v>
      </c>
      <c r="K1953">
        <f>IFERROR(VLOOKUP(Tabla1[[#This Row],[FECHA]],'SIMIT SIN RES'!A:D,4,FALSE),0)</f>
        <v>0</v>
      </c>
      <c r="L1953" s="9">
        <f>IFERROR(VLOOKUP(Tabla1[[#This Row],[FECHA]],'SIMIT SIN RES'!A:D,3,FALSE),0)</f>
        <v>0</v>
      </c>
      <c r="M1953" s="5">
        <f>IFERROR(VLOOKUP(Tabla1[[#This Row],[FECHA]],'RECAUDOS DE COMPARENDOS'!A:D,4,FALSE),0)</f>
        <v>1</v>
      </c>
      <c r="N1953" s="9">
        <f>IFERROR(VLOOKUP(Tabla1[[#This Row],[FECHA]],'RECAUDOS DE COMPARENDOS'!A:D,3,FALSE),0)</f>
        <v>230750</v>
      </c>
      <c r="O1953" s="5">
        <f>IFERROR(VLOOKUP(Tabla1[[#This Row],[FECHA]],'RECAUDOS DE RESOLUCIONES'!A:D,4,FALSE),0)</f>
        <v>1</v>
      </c>
      <c r="P1953" s="9">
        <f>IFERROR(VLOOKUP(Tabla1[[#This Row],[FECHA]],'RECAUDOS DE RESOLUCIONES'!A:D,3,FALSE),0)</f>
        <v>230750</v>
      </c>
      <c r="Q195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10</v>
      </c>
      <c r="R1953" s="9">
        <f>Tabla1[V. COMPARENDOS]-(Tabla1[V. EXONERACIONES]+Tabla1[[#This Row],[V. SIMIT CON RESOLUCION]]+Tabla1[[#This Row],[V. SIMIT SIN RESOLUCION]]+Tabla1[[#This Row],[V. RECAUDOS COMPARENDOS]]+Tabla1[[#This Row],[V. RECAUDOS RESOLUCIONES]])</f>
        <v>2445951</v>
      </c>
      <c r="S1953" s="11">
        <f>IFERROR(VLOOKUP(Tabla1[[#This Row],[FECHA]],'RECAUDOS LOCALES'!A:D,4,FALSE),0)</f>
        <v>2</v>
      </c>
      <c r="T1953" s="9">
        <f>IFERROR(VLOOKUP(Tabla1[[#This Row],[FECHA]],'RECAUDOS LOCALES'!A:D,3,FALSE),0)</f>
        <v>312800</v>
      </c>
      <c r="U1953" s="11">
        <f>IFERROR(VLOOKUP(Tabla1[[#This Row],[FECHA]],'RECAUDOS EXTERNOS'!A:D,4,FALSE),0)</f>
        <v>3</v>
      </c>
      <c r="V1953" s="9">
        <f>IFERROR(VLOOKUP(Tabla1[[#This Row],[FECHA]],'RECAUDOS EXTERNOS'!A:D,3,FALSE),0)</f>
        <v>666635</v>
      </c>
    </row>
    <row r="1954" spans="1:22" x14ac:dyDescent="0.25">
      <c r="A1954" s="1">
        <v>39513</v>
      </c>
      <c r="B1954" s="3" t="s">
        <v>6</v>
      </c>
      <c r="C1954" s="2">
        <v>39508</v>
      </c>
      <c r="D1954" s="5">
        <f>YEAR(Tabla1[[#This Row],[FECHA]])</f>
        <v>2008</v>
      </c>
      <c r="E1954" s="5">
        <f>IFERROR(VLOOKUP(Tabla1[[#This Row],[FECHA]],'COMPARENDOS TOTALES'!A:D,4,FALSE),0)</f>
        <v>7</v>
      </c>
      <c r="F1954" s="9">
        <f>IFERROR(VLOOKUP(Tabla1[[#This Row],[FECHA]],'COMPARENDOS TOTALES'!A:D,3,FALSE),0)</f>
        <v>1522951</v>
      </c>
      <c r="G1954" s="5">
        <f>IFERROR(VLOOKUP(Tabla1[[#This Row],[FECHA]],EXONERACIONES!A:D,4,FALSE),0)</f>
        <v>0</v>
      </c>
      <c r="H1954" s="9">
        <f>IFERROR(VLOOKUP(Tabla1[[#This Row],[FECHA]],EXONERACIONES!A:D,3,FALSE),0)</f>
        <v>0</v>
      </c>
      <c r="I1954" s="5">
        <f>IFERROR(VLOOKUP(Tabla1[[#This Row],[FECHA]],'SIMIT CON RES'!A:D,4,FALSE),0)</f>
        <v>1</v>
      </c>
      <c r="J1954" s="9">
        <f>IFERROR(VLOOKUP(Tabla1[[#This Row],[FECHA]],'SIMIT CON RES'!A:D,3,FALSE),0)</f>
        <v>461500</v>
      </c>
      <c r="K1954">
        <f>IFERROR(VLOOKUP(Tabla1[[#This Row],[FECHA]],'SIMIT SIN RES'!A:D,4,FALSE),0)</f>
        <v>0</v>
      </c>
      <c r="L1954" s="9">
        <f>IFERROR(VLOOKUP(Tabla1[[#This Row],[FECHA]],'SIMIT SIN RES'!A:D,3,FALSE),0)</f>
        <v>0</v>
      </c>
      <c r="M1954" s="5">
        <f>IFERROR(VLOOKUP(Tabla1[[#This Row],[FECHA]],'RECAUDOS DE COMPARENDOS'!A:D,4,FALSE),0)</f>
        <v>0</v>
      </c>
      <c r="N1954" s="9">
        <f>IFERROR(VLOOKUP(Tabla1[[#This Row],[FECHA]],'RECAUDOS DE COMPARENDOS'!A:D,3,FALSE),0)</f>
        <v>0</v>
      </c>
      <c r="O1954" s="5">
        <f>IFERROR(VLOOKUP(Tabla1[[#This Row],[FECHA]],'RECAUDOS DE RESOLUCIONES'!A:D,4,FALSE),0)</f>
        <v>0</v>
      </c>
      <c r="P1954" s="9">
        <f>IFERROR(VLOOKUP(Tabla1[[#This Row],[FECHA]],'RECAUDOS DE RESOLUCIONES'!A:D,3,FALSE),0)</f>
        <v>0</v>
      </c>
      <c r="Q195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1954" s="9">
        <f>Tabla1[V. COMPARENDOS]-(Tabla1[V. EXONERACIONES]+Tabla1[[#This Row],[V. SIMIT CON RESOLUCION]]+Tabla1[[#This Row],[V. SIMIT SIN RESOLUCION]]+Tabla1[[#This Row],[V. RECAUDOS COMPARENDOS]]+Tabla1[[#This Row],[V. RECAUDOS RESOLUCIONES]])</f>
        <v>1061451</v>
      </c>
      <c r="S1954" s="11">
        <f>IFERROR(VLOOKUP(Tabla1[[#This Row],[FECHA]],'RECAUDOS LOCALES'!A:D,4,FALSE),0)</f>
        <v>1</v>
      </c>
      <c r="T1954" s="9">
        <f>IFERROR(VLOOKUP(Tabla1[[#This Row],[FECHA]],'RECAUDOS LOCALES'!A:D,3,FALSE),0)</f>
        <v>230745</v>
      </c>
      <c r="U1954" s="11">
        <f>IFERROR(VLOOKUP(Tabla1[[#This Row],[FECHA]],'RECAUDOS EXTERNOS'!A:D,4,FALSE),0)</f>
        <v>3</v>
      </c>
      <c r="V1954" s="9">
        <f>IFERROR(VLOOKUP(Tabla1[[#This Row],[FECHA]],'RECAUDOS EXTERNOS'!A:D,3,FALSE),0)</f>
        <v>488972</v>
      </c>
    </row>
    <row r="1955" spans="1:22" x14ac:dyDescent="0.25">
      <c r="A1955" s="1">
        <v>39514</v>
      </c>
      <c r="B1955" s="3" t="s">
        <v>0</v>
      </c>
      <c r="C1955" s="2">
        <v>39508</v>
      </c>
      <c r="D1955" s="5">
        <f>YEAR(Tabla1[[#This Row],[FECHA]])</f>
        <v>2008</v>
      </c>
      <c r="E1955" s="5">
        <f>IFERROR(VLOOKUP(Tabla1[[#This Row],[FECHA]],'COMPARENDOS TOTALES'!A:D,4,FALSE),0)</f>
        <v>9</v>
      </c>
      <c r="F1955" s="9">
        <f>IFERROR(VLOOKUP(Tabla1[[#This Row],[FECHA]],'COMPARENDOS TOTALES'!A:D,3,FALSE),0)</f>
        <v>2092134</v>
      </c>
      <c r="G1955" s="5">
        <f>IFERROR(VLOOKUP(Tabla1[[#This Row],[FECHA]],EXONERACIONES!A:D,4,FALSE),0)</f>
        <v>2</v>
      </c>
      <c r="H1955" s="9">
        <f>IFERROR(VLOOKUP(Tabla1[[#This Row],[FECHA]],EXONERACIONES!A:D,3,FALSE),0)</f>
        <v>461500</v>
      </c>
      <c r="I1955" s="5">
        <f>IFERROR(VLOOKUP(Tabla1[[#This Row],[FECHA]],'SIMIT CON RES'!A:D,4,FALSE),0)</f>
        <v>0</v>
      </c>
      <c r="J1955" s="9">
        <f>IFERROR(VLOOKUP(Tabla1[[#This Row],[FECHA]],'SIMIT CON RES'!A:D,3,FALSE),0)</f>
        <v>0</v>
      </c>
      <c r="K1955">
        <f>IFERROR(VLOOKUP(Tabla1[[#This Row],[FECHA]],'SIMIT SIN RES'!A:D,4,FALSE),0)</f>
        <v>0</v>
      </c>
      <c r="L1955" s="9">
        <f>IFERROR(VLOOKUP(Tabla1[[#This Row],[FECHA]],'SIMIT SIN RES'!A:D,3,FALSE),0)</f>
        <v>0</v>
      </c>
      <c r="M1955" s="5">
        <f>IFERROR(VLOOKUP(Tabla1[[#This Row],[FECHA]],'RECAUDOS DE COMPARENDOS'!A:D,4,FALSE),0)</f>
        <v>1</v>
      </c>
      <c r="N1955" s="9">
        <f>IFERROR(VLOOKUP(Tabla1[[#This Row],[FECHA]],'RECAUDOS DE COMPARENDOS'!A:D,3,FALSE),0)</f>
        <v>230750</v>
      </c>
      <c r="O1955" s="5">
        <f>IFERROR(VLOOKUP(Tabla1[[#This Row],[FECHA]],'RECAUDOS DE RESOLUCIONES'!A:D,4,FALSE),0)</f>
        <v>0</v>
      </c>
      <c r="P1955" s="9">
        <f>IFERROR(VLOOKUP(Tabla1[[#This Row],[FECHA]],'RECAUDOS DE RESOLUCIONES'!A:D,3,FALSE),0)</f>
        <v>0</v>
      </c>
      <c r="Q195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1955" s="9">
        <f>Tabla1[V. COMPARENDOS]-(Tabla1[V. EXONERACIONES]+Tabla1[[#This Row],[V. SIMIT CON RESOLUCION]]+Tabla1[[#This Row],[V. SIMIT SIN RESOLUCION]]+Tabla1[[#This Row],[V. RECAUDOS COMPARENDOS]]+Tabla1[[#This Row],[V. RECAUDOS RESOLUCIONES]])</f>
        <v>1399884</v>
      </c>
      <c r="S1955" s="11">
        <f>IFERROR(VLOOKUP(Tabla1[[#This Row],[FECHA]],'RECAUDOS LOCALES'!A:D,4,FALSE),0)</f>
        <v>0</v>
      </c>
      <c r="T1955" s="9">
        <f>IFERROR(VLOOKUP(Tabla1[[#This Row],[FECHA]],'RECAUDOS LOCALES'!A:D,3,FALSE),0)</f>
        <v>0</v>
      </c>
      <c r="U1955" s="11">
        <f>IFERROR(VLOOKUP(Tabla1[[#This Row],[FECHA]],'RECAUDOS EXTERNOS'!A:D,4,FALSE),0)</f>
        <v>3</v>
      </c>
      <c r="V1955" s="9">
        <f>IFERROR(VLOOKUP(Tabla1[[#This Row],[FECHA]],'RECAUDOS EXTERNOS'!A:D,3,FALSE),0)</f>
        <v>763100</v>
      </c>
    </row>
    <row r="1956" spans="1:22" x14ac:dyDescent="0.25">
      <c r="A1956" s="1">
        <v>39515</v>
      </c>
      <c r="B1956" s="3" t="s">
        <v>5</v>
      </c>
      <c r="C1956" s="2">
        <v>39508</v>
      </c>
      <c r="D1956" s="5">
        <f>YEAR(Tabla1[[#This Row],[FECHA]])</f>
        <v>2008</v>
      </c>
      <c r="E1956" s="5">
        <f>IFERROR(VLOOKUP(Tabla1[[#This Row],[FECHA]],'COMPARENDOS TOTALES'!A:D,4,FALSE),0)</f>
        <v>19</v>
      </c>
      <c r="F1956" s="9">
        <f>IFERROR(VLOOKUP(Tabla1[[#This Row],[FECHA]],'COMPARENDOS TOTALES'!A:D,3,FALSE),0)</f>
        <v>5122652</v>
      </c>
      <c r="G1956" s="5">
        <f>IFERROR(VLOOKUP(Tabla1[[#This Row],[FECHA]],EXONERACIONES!A:D,4,FALSE),0)</f>
        <v>2</v>
      </c>
      <c r="H1956" s="9">
        <f>IFERROR(VLOOKUP(Tabla1[[#This Row],[FECHA]],EXONERACIONES!A:D,3,FALSE),0)</f>
        <v>353817</v>
      </c>
      <c r="I1956" s="5">
        <f>IFERROR(VLOOKUP(Tabla1[[#This Row],[FECHA]],'SIMIT CON RES'!A:D,4,FALSE),0)</f>
        <v>0</v>
      </c>
      <c r="J1956" s="9">
        <f>IFERROR(VLOOKUP(Tabla1[[#This Row],[FECHA]],'SIMIT CON RES'!A:D,3,FALSE),0)</f>
        <v>0</v>
      </c>
      <c r="K1956">
        <f>IFERROR(VLOOKUP(Tabla1[[#This Row],[FECHA]],'SIMIT SIN RES'!A:D,4,FALSE),0)</f>
        <v>0</v>
      </c>
      <c r="L1956" s="9">
        <f>IFERROR(VLOOKUP(Tabla1[[#This Row],[FECHA]],'SIMIT SIN RES'!A:D,3,FALSE),0)</f>
        <v>0</v>
      </c>
      <c r="M1956" s="5">
        <f>IFERROR(VLOOKUP(Tabla1[[#This Row],[FECHA]],'RECAUDOS DE COMPARENDOS'!A:D,4,FALSE),0)</f>
        <v>2</v>
      </c>
      <c r="N1956" s="9">
        <f>IFERROR(VLOOKUP(Tabla1[[#This Row],[FECHA]],'RECAUDOS DE COMPARENDOS'!A:D,3,FALSE),0)</f>
        <v>461500</v>
      </c>
      <c r="O1956" s="5">
        <f>IFERROR(VLOOKUP(Tabla1[[#This Row],[FECHA]],'RECAUDOS DE RESOLUCIONES'!A:D,4,FALSE),0)</f>
        <v>1</v>
      </c>
      <c r="P1956" s="9">
        <f>IFERROR(VLOOKUP(Tabla1[[#This Row],[FECHA]],'RECAUDOS DE RESOLUCIONES'!A:D,3,FALSE),0)</f>
        <v>461500</v>
      </c>
      <c r="Q195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14</v>
      </c>
      <c r="R1956" s="9">
        <f>Tabla1[V. COMPARENDOS]-(Tabla1[V. EXONERACIONES]+Tabla1[[#This Row],[V. SIMIT CON RESOLUCION]]+Tabla1[[#This Row],[V. SIMIT SIN RESOLUCION]]+Tabla1[[#This Row],[V. RECAUDOS COMPARENDOS]]+Tabla1[[#This Row],[V. RECAUDOS RESOLUCIONES]])</f>
        <v>3845835</v>
      </c>
      <c r="S1956" s="11">
        <f>IFERROR(VLOOKUP(Tabla1[[#This Row],[FECHA]],'RECAUDOS LOCALES'!A:D,4,FALSE),0)</f>
        <v>0</v>
      </c>
      <c r="T1956" s="9">
        <f>IFERROR(VLOOKUP(Tabla1[[#This Row],[FECHA]],'RECAUDOS LOCALES'!A:D,3,FALSE),0)</f>
        <v>0</v>
      </c>
      <c r="U1956" s="11">
        <f>IFERROR(VLOOKUP(Tabla1[[#This Row],[FECHA]],'RECAUDOS EXTERNOS'!A:D,4,FALSE),0)</f>
        <v>0</v>
      </c>
      <c r="V1956" s="9">
        <f>IFERROR(VLOOKUP(Tabla1[[#This Row],[FECHA]],'RECAUDOS EXTERNOS'!A:D,3,FALSE),0)</f>
        <v>0</v>
      </c>
    </row>
    <row r="1957" spans="1:22" x14ac:dyDescent="0.25">
      <c r="A1957" s="1">
        <v>39516</v>
      </c>
      <c r="B1957" s="3" t="s">
        <v>4</v>
      </c>
      <c r="C1957" s="2">
        <v>39508</v>
      </c>
      <c r="D1957" s="5">
        <f>YEAR(Tabla1[[#This Row],[FECHA]])</f>
        <v>2008</v>
      </c>
      <c r="E1957" s="5">
        <f>IFERROR(VLOOKUP(Tabla1[[#This Row],[FECHA]],'COMPARENDOS TOTALES'!A:D,4,FALSE),0)</f>
        <v>9</v>
      </c>
      <c r="F1957" s="9">
        <f>IFERROR(VLOOKUP(Tabla1[[#This Row],[FECHA]],'COMPARENDOS TOTALES'!A:D,3,FALSE),0)</f>
        <v>3461250</v>
      </c>
      <c r="G1957" s="5">
        <f>IFERROR(VLOOKUP(Tabla1[[#This Row],[FECHA]],EXONERACIONES!A:D,4,FALSE),0)</f>
        <v>3</v>
      </c>
      <c r="H1957" s="9">
        <f>IFERROR(VLOOKUP(Tabla1[[#This Row],[FECHA]],EXONERACIONES!A:D,3,FALSE),0)</f>
        <v>923000</v>
      </c>
      <c r="I1957" s="5">
        <f>IFERROR(VLOOKUP(Tabla1[[#This Row],[FECHA]],'SIMIT CON RES'!A:D,4,FALSE),0)</f>
        <v>4</v>
      </c>
      <c r="J1957" s="9">
        <f>IFERROR(VLOOKUP(Tabla1[[#This Row],[FECHA]],'SIMIT CON RES'!A:D,3,FALSE),0)</f>
        <v>1846000</v>
      </c>
      <c r="K1957">
        <f>IFERROR(VLOOKUP(Tabla1[[#This Row],[FECHA]],'SIMIT SIN RES'!A:D,4,FALSE),0)</f>
        <v>0</v>
      </c>
      <c r="L1957" s="9">
        <f>IFERROR(VLOOKUP(Tabla1[[#This Row],[FECHA]],'SIMIT SIN RES'!A:D,3,FALSE),0)</f>
        <v>0</v>
      </c>
      <c r="M1957" s="5">
        <f>IFERROR(VLOOKUP(Tabla1[[#This Row],[FECHA]],'RECAUDOS DE COMPARENDOS'!A:D,4,FALSE),0)</f>
        <v>0</v>
      </c>
      <c r="N1957" s="9">
        <f>IFERROR(VLOOKUP(Tabla1[[#This Row],[FECHA]],'RECAUDOS DE COMPARENDOS'!A:D,3,FALSE),0)</f>
        <v>0</v>
      </c>
      <c r="O1957" s="5">
        <f>IFERROR(VLOOKUP(Tabla1[[#This Row],[FECHA]],'RECAUDOS DE RESOLUCIONES'!A:D,4,FALSE),0)</f>
        <v>0</v>
      </c>
      <c r="P1957" s="9">
        <f>IFERROR(VLOOKUP(Tabla1[[#This Row],[FECHA]],'RECAUDOS DE RESOLUCIONES'!A:D,3,FALSE),0)</f>
        <v>0</v>
      </c>
      <c r="Q195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1957" s="9">
        <f>Tabla1[V. COMPARENDOS]-(Tabla1[V. EXONERACIONES]+Tabla1[[#This Row],[V. SIMIT CON RESOLUCION]]+Tabla1[[#This Row],[V. SIMIT SIN RESOLUCION]]+Tabla1[[#This Row],[V. RECAUDOS COMPARENDOS]]+Tabla1[[#This Row],[V. RECAUDOS RESOLUCIONES]])</f>
        <v>692250</v>
      </c>
      <c r="S1957" s="11">
        <f>IFERROR(VLOOKUP(Tabla1[[#This Row],[FECHA]],'RECAUDOS LOCALES'!A:D,4,FALSE),0)</f>
        <v>0</v>
      </c>
      <c r="T1957" s="9">
        <f>IFERROR(VLOOKUP(Tabla1[[#This Row],[FECHA]],'RECAUDOS LOCALES'!A:D,3,FALSE),0)</f>
        <v>0</v>
      </c>
      <c r="U1957" s="11">
        <f>IFERROR(VLOOKUP(Tabla1[[#This Row],[FECHA]],'RECAUDOS EXTERNOS'!A:D,4,FALSE),0)</f>
        <v>0</v>
      </c>
      <c r="V1957" s="9">
        <f>IFERROR(VLOOKUP(Tabla1[[#This Row],[FECHA]],'RECAUDOS EXTERNOS'!A:D,3,FALSE),0)</f>
        <v>0</v>
      </c>
    </row>
    <row r="1958" spans="1:22" x14ac:dyDescent="0.25">
      <c r="A1958" s="1">
        <v>39517</v>
      </c>
      <c r="B1958" s="3" t="s">
        <v>1</v>
      </c>
      <c r="C1958" s="2">
        <v>39508</v>
      </c>
      <c r="D1958" s="5">
        <f>YEAR(Tabla1[[#This Row],[FECHA]])</f>
        <v>2008</v>
      </c>
      <c r="E1958" s="5">
        <f>IFERROR(VLOOKUP(Tabla1[[#This Row],[FECHA]],'COMPARENDOS TOTALES'!A:D,4,FALSE),0)</f>
        <v>5</v>
      </c>
      <c r="F1958" s="9">
        <f>IFERROR(VLOOKUP(Tabla1[[#This Row],[FECHA]],'COMPARENDOS TOTALES'!A:D,3,FALSE),0)</f>
        <v>1384500</v>
      </c>
      <c r="G1958" s="5">
        <f>IFERROR(VLOOKUP(Tabla1[[#This Row],[FECHA]],EXONERACIONES!A:D,4,FALSE),0)</f>
        <v>0</v>
      </c>
      <c r="H1958" s="9">
        <f>IFERROR(VLOOKUP(Tabla1[[#This Row],[FECHA]],EXONERACIONES!A:D,3,FALSE),0)</f>
        <v>0</v>
      </c>
      <c r="I1958" s="5">
        <f>IFERROR(VLOOKUP(Tabla1[[#This Row],[FECHA]],'SIMIT CON RES'!A:D,4,FALSE),0)</f>
        <v>1</v>
      </c>
      <c r="J1958" s="9">
        <f>IFERROR(VLOOKUP(Tabla1[[#This Row],[FECHA]],'SIMIT CON RES'!A:D,3,FALSE),0)</f>
        <v>230750</v>
      </c>
      <c r="K1958">
        <f>IFERROR(VLOOKUP(Tabla1[[#This Row],[FECHA]],'SIMIT SIN RES'!A:D,4,FALSE),0)</f>
        <v>0</v>
      </c>
      <c r="L1958" s="9">
        <f>IFERROR(VLOOKUP(Tabla1[[#This Row],[FECHA]],'SIMIT SIN RES'!A:D,3,FALSE),0)</f>
        <v>0</v>
      </c>
      <c r="M1958" s="5">
        <f>IFERROR(VLOOKUP(Tabla1[[#This Row],[FECHA]],'RECAUDOS DE COMPARENDOS'!A:D,4,FALSE),0)</f>
        <v>1</v>
      </c>
      <c r="N1958" s="9">
        <f>IFERROR(VLOOKUP(Tabla1[[#This Row],[FECHA]],'RECAUDOS DE COMPARENDOS'!A:D,3,FALSE),0)</f>
        <v>230750</v>
      </c>
      <c r="O1958" s="5">
        <f>IFERROR(VLOOKUP(Tabla1[[#This Row],[FECHA]],'RECAUDOS DE RESOLUCIONES'!A:D,4,FALSE),0)</f>
        <v>0</v>
      </c>
      <c r="P1958" s="9">
        <f>IFERROR(VLOOKUP(Tabla1[[#This Row],[FECHA]],'RECAUDOS DE RESOLUCIONES'!A:D,3,FALSE),0)</f>
        <v>0</v>
      </c>
      <c r="Q195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1958" s="9">
        <f>Tabla1[V. COMPARENDOS]-(Tabla1[V. EXONERACIONES]+Tabla1[[#This Row],[V. SIMIT CON RESOLUCION]]+Tabla1[[#This Row],[V. SIMIT SIN RESOLUCION]]+Tabla1[[#This Row],[V. RECAUDOS COMPARENDOS]]+Tabla1[[#This Row],[V. RECAUDOS RESOLUCIONES]])</f>
        <v>923000</v>
      </c>
      <c r="S1958" s="11">
        <f>IFERROR(VLOOKUP(Tabla1[[#This Row],[FECHA]],'RECAUDOS LOCALES'!A:D,4,FALSE),0)</f>
        <v>1</v>
      </c>
      <c r="T1958" s="9">
        <f>IFERROR(VLOOKUP(Tabla1[[#This Row],[FECHA]],'RECAUDOS LOCALES'!A:D,3,FALSE),0)</f>
        <v>204000</v>
      </c>
      <c r="U1958" s="11">
        <f>IFERROR(VLOOKUP(Tabla1[[#This Row],[FECHA]],'RECAUDOS EXTERNOS'!A:D,4,FALSE),0)</f>
        <v>3</v>
      </c>
      <c r="V1958" s="9">
        <f>IFERROR(VLOOKUP(Tabla1[[#This Row],[FECHA]],'RECAUDOS EXTERNOS'!A:D,3,FALSE),0)</f>
        <v>794935</v>
      </c>
    </row>
    <row r="1959" spans="1:22" x14ac:dyDescent="0.25">
      <c r="A1959" s="1">
        <v>39518</v>
      </c>
      <c r="B1959" s="3" t="s">
        <v>2</v>
      </c>
      <c r="C1959" s="2">
        <v>39508</v>
      </c>
      <c r="D1959" s="5">
        <f>YEAR(Tabla1[[#This Row],[FECHA]])</f>
        <v>2008</v>
      </c>
      <c r="E1959" s="5">
        <f>IFERROR(VLOOKUP(Tabla1[[#This Row],[FECHA]],'COMPARENDOS TOTALES'!A:D,4,FALSE),0)</f>
        <v>5</v>
      </c>
      <c r="F1959" s="9">
        <f>IFERROR(VLOOKUP(Tabla1[[#This Row],[FECHA]],'COMPARENDOS TOTALES'!A:D,3,FALSE),0)</f>
        <v>938384</v>
      </c>
      <c r="G1959" s="5">
        <f>IFERROR(VLOOKUP(Tabla1[[#This Row],[FECHA]],EXONERACIONES!A:D,4,FALSE),0)</f>
        <v>1</v>
      </c>
      <c r="H1959" s="9">
        <f>IFERROR(VLOOKUP(Tabla1[[#This Row],[FECHA]],EXONERACIONES!A:D,3,FALSE),0)</f>
        <v>230750</v>
      </c>
      <c r="I1959" s="5">
        <f>IFERROR(VLOOKUP(Tabla1[[#This Row],[FECHA]],'SIMIT CON RES'!A:D,4,FALSE),0)</f>
        <v>2</v>
      </c>
      <c r="J1959" s="9">
        <f>IFERROR(VLOOKUP(Tabla1[[#This Row],[FECHA]],'SIMIT CON RES'!A:D,3,FALSE),0)</f>
        <v>353817</v>
      </c>
      <c r="K1959">
        <f>IFERROR(VLOOKUP(Tabla1[[#This Row],[FECHA]],'SIMIT SIN RES'!A:D,4,FALSE),0)</f>
        <v>0</v>
      </c>
      <c r="L1959" s="9">
        <f>IFERROR(VLOOKUP(Tabla1[[#This Row],[FECHA]],'SIMIT SIN RES'!A:D,3,FALSE),0)</f>
        <v>0</v>
      </c>
      <c r="M1959" s="5">
        <f>IFERROR(VLOOKUP(Tabla1[[#This Row],[FECHA]],'RECAUDOS DE COMPARENDOS'!A:D,4,FALSE),0)</f>
        <v>0</v>
      </c>
      <c r="N1959" s="9">
        <f>IFERROR(VLOOKUP(Tabla1[[#This Row],[FECHA]],'RECAUDOS DE COMPARENDOS'!A:D,3,FALSE),0)</f>
        <v>0</v>
      </c>
      <c r="O1959" s="5">
        <f>IFERROR(VLOOKUP(Tabla1[[#This Row],[FECHA]],'RECAUDOS DE RESOLUCIONES'!A:D,4,FALSE),0)</f>
        <v>0</v>
      </c>
      <c r="P1959" s="9">
        <f>IFERROR(VLOOKUP(Tabla1[[#This Row],[FECHA]],'RECAUDOS DE RESOLUCIONES'!A:D,3,FALSE),0)</f>
        <v>0</v>
      </c>
      <c r="Q195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1959" s="9">
        <f>Tabla1[V. COMPARENDOS]-(Tabla1[V. EXONERACIONES]+Tabla1[[#This Row],[V. SIMIT CON RESOLUCION]]+Tabla1[[#This Row],[V. SIMIT SIN RESOLUCION]]+Tabla1[[#This Row],[V. RECAUDOS COMPARENDOS]]+Tabla1[[#This Row],[V. RECAUDOS RESOLUCIONES]])</f>
        <v>353817</v>
      </c>
      <c r="S1959" s="11">
        <f>IFERROR(VLOOKUP(Tabla1[[#This Row],[FECHA]],'RECAUDOS LOCALES'!A:D,4,FALSE),0)</f>
        <v>0</v>
      </c>
      <c r="T1959" s="9">
        <f>IFERROR(VLOOKUP(Tabla1[[#This Row],[FECHA]],'RECAUDOS LOCALES'!A:D,3,FALSE),0)</f>
        <v>0</v>
      </c>
      <c r="U1959" s="11">
        <f>IFERROR(VLOOKUP(Tabla1[[#This Row],[FECHA]],'RECAUDOS EXTERNOS'!A:D,4,FALSE),0)</f>
        <v>4</v>
      </c>
      <c r="V1959" s="9">
        <f>IFERROR(VLOOKUP(Tabla1[[#This Row],[FECHA]],'RECAUDOS EXTERNOS'!A:D,3,FALSE),0)</f>
        <v>1063150</v>
      </c>
    </row>
    <row r="1960" spans="1:22" x14ac:dyDescent="0.25">
      <c r="A1960" s="1">
        <v>39519</v>
      </c>
      <c r="B1960" s="3" t="s">
        <v>3</v>
      </c>
      <c r="C1960" s="2">
        <v>39508</v>
      </c>
      <c r="D1960" s="5">
        <f>YEAR(Tabla1[[#This Row],[FECHA]])</f>
        <v>2008</v>
      </c>
      <c r="E1960" s="5">
        <f>IFERROR(VLOOKUP(Tabla1[[#This Row],[FECHA]],'COMPARENDOS TOTALES'!A:D,4,FALSE),0)</f>
        <v>4</v>
      </c>
      <c r="F1960" s="9">
        <f>IFERROR(VLOOKUP(Tabla1[[#This Row],[FECHA]],'COMPARENDOS TOTALES'!A:D,3,FALSE),0)</f>
        <v>599951</v>
      </c>
      <c r="G1960" s="5">
        <f>IFERROR(VLOOKUP(Tabla1[[#This Row],[FECHA]],EXONERACIONES!A:D,4,FALSE),0)</f>
        <v>0</v>
      </c>
      <c r="H1960" s="9">
        <f>IFERROR(VLOOKUP(Tabla1[[#This Row],[FECHA]],EXONERACIONES!A:D,3,FALSE),0)</f>
        <v>0</v>
      </c>
      <c r="I1960" s="5">
        <f>IFERROR(VLOOKUP(Tabla1[[#This Row],[FECHA]],'SIMIT CON RES'!A:D,4,FALSE),0)</f>
        <v>0</v>
      </c>
      <c r="J1960" s="9">
        <f>IFERROR(VLOOKUP(Tabla1[[#This Row],[FECHA]],'SIMIT CON RES'!A:D,3,FALSE),0)</f>
        <v>0</v>
      </c>
      <c r="K1960">
        <f>IFERROR(VLOOKUP(Tabla1[[#This Row],[FECHA]],'SIMIT SIN RES'!A:D,4,FALSE),0)</f>
        <v>0</v>
      </c>
      <c r="L1960" s="9">
        <f>IFERROR(VLOOKUP(Tabla1[[#This Row],[FECHA]],'SIMIT SIN RES'!A:D,3,FALSE),0)</f>
        <v>0</v>
      </c>
      <c r="M1960" s="5">
        <f>IFERROR(VLOOKUP(Tabla1[[#This Row],[FECHA]],'RECAUDOS DE COMPARENDOS'!A:D,4,FALSE),0)</f>
        <v>0</v>
      </c>
      <c r="N1960" s="9">
        <f>IFERROR(VLOOKUP(Tabla1[[#This Row],[FECHA]],'RECAUDOS DE COMPARENDOS'!A:D,3,FALSE),0)</f>
        <v>0</v>
      </c>
      <c r="O1960" s="5">
        <f>IFERROR(VLOOKUP(Tabla1[[#This Row],[FECHA]],'RECAUDOS DE RESOLUCIONES'!A:D,4,FALSE),0)</f>
        <v>0</v>
      </c>
      <c r="P1960" s="9">
        <f>IFERROR(VLOOKUP(Tabla1[[#This Row],[FECHA]],'RECAUDOS DE RESOLUCIONES'!A:D,3,FALSE),0)</f>
        <v>0</v>
      </c>
      <c r="Q196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1960" s="9">
        <f>Tabla1[V. COMPARENDOS]-(Tabla1[V. EXONERACIONES]+Tabla1[[#This Row],[V. SIMIT CON RESOLUCION]]+Tabla1[[#This Row],[V. SIMIT SIN RESOLUCION]]+Tabla1[[#This Row],[V. RECAUDOS COMPARENDOS]]+Tabla1[[#This Row],[V. RECAUDOS RESOLUCIONES]])</f>
        <v>599951</v>
      </c>
      <c r="S1960" s="11">
        <f>IFERROR(VLOOKUP(Tabla1[[#This Row],[FECHA]],'RECAUDOS LOCALES'!A:D,4,FALSE),0)</f>
        <v>0</v>
      </c>
      <c r="T1960" s="9">
        <f>IFERROR(VLOOKUP(Tabla1[[#This Row],[FECHA]],'RECAUDOS LOCALES'!A:D,3,FALSE),0)</f>
        <v>0</v>
      </c>
      <c r="U1960" s="11">
        <f>IFERROR(VLOOKUP(Tabla1[[#This Row],[FECHA]],'RECAUDOS EXTERNOS'!A:D,4,FALSE),0)</f>
        <v>4</v>
      </c>
      <c r="V1960" s="9">
        <f>IFERROR(VLOOKUP(Tabla1[[#This Row],[FECHA]],'RECAUDOS EXTERNOS'!A:D,3,FALSE),0)</f>
        <v>1102100</v>
      </c>
    </row>
    <row r="1961" spans="1:22" x14ac:dyDescent="0.25">
      <c r="A1961" s="1">
        <v>39520</v>
      </c>
      <c r="B1961" s="3" t="s">
        <v>6</v>
      </c>
      <c r="C1961" s="2">
        <v>39508</v>
      </c>
      <c r="D1961" s="5">
        <f>YEAR(Tabla1[[#This Row],[FECHA]])</f>
        <v>2008</v>
      </c>
      <c r="E1961" s="5">
        <f>IFERROR(VLOOKUP(Tabla1[[#This Row],[FECHA]],'COMPARENDOS TOTALES'!A:D,4,FALSE),0)</f>
        <v>5</v>
      </c>
      <c r="F1961" s="9">
        <f>IFERROR(VLOOKUP(Tabla1[[#This Row],[FECHA]],'COMPARENDOS TOTALES'!A:D,3,FALSE),0)</f>
        <v>1615250</v>
      </c>
      <c r="G1961" s="5">
        <f>IFERROR(VLOOKUP(Tabla1[[#This Row],[FECHA]],EXONERACIONES!A:D,4,FALSE),0)</f>
        <v>0</v>
      </c>
      <c r="H1961" s="9">
        <f>IFERROR(VLOOKUP(Tabla1[[#This Row],[FECHA]],EXONERACIONES!A:D,3,FALSE),0)</f>
        <v>0</v>
      </c>
      <c r="I1961" s="5">
        <f>IFERROR(VLOOKUP(Tabla1[[#This Row],[FECHA]],'SIMIT CON RES'!A:D,4,FALSE),0)</f>
        <v>3</v>
      </c>
      <c r="J1961" s="9">
        <f>IFERROR(VLOOKUP(Tabla1[[#This Row],[FECHA]],'SIMIT CON RES'!A:D,3,FALSE),0)</f>
        <v>1153750</v>
      </c>
      <c r="K1961">
        <f>IFERROR(VLOOKUP(Tabla1[[#This Row],[FECHA]],'SIMIT SIN RES'!A:D,4,FALSE),0)</f>
        <v>0</v>
      </c>
      <c r="L1961" s="9">
        <f>IFERROR(VLOOKUP(Tabla1[[#This Row],[FECHA]],'SIMIT SIN RES'!A:D,3,FALSE),0)</f>
        <v>0</v>
      </c>
      <c r="M1961" s="5">
        <f>IFERROR(VLOOKUP(Tabla1[[#This Row],[FECHA]],'RECAUDOS DE COMPARENDOS'!A:D,4,FALSE),0)</f>
        <v>1</v>
      </c>
      <c r="N1961" s="9">
        <f>IFERROR(VLOOKUP(Tabla1[[#This Row],[FECHA]],'RECAUDOS DE COMPARENDOS'!A:D,3,FALSE),0)</f>
        <v>230750</v>
      </c>
      <c r="O1961" s="5">
        <f>IFERROR(VLOOKUP(Tabla1[[#This Row],[FECHA]],'RECAUDOS DE RESOLUCIONES'!A:D,4,FALSE),0)</f>
        <v>0</v>
      </c>
      <c r="P1961" s="9">
        <f>IFERROR(VLOOKUP(Tabla1[[#This Row],[FECHA]],'RECAUDOS DE RESOLUCIONES'!A:D,3,FALSE),0)</f>
        <v>0</v>
      </c>
      <c r="Q196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1961" s="9">
        <f>Tabla1[V. COMPARENDOS]-(Tabla1[V. EXONERACIONES]+Tabla1[[#This Row],[V. SIMIT CON RESOLUCION]]+Tabla1[[#This Row],[V. SIMIT SIN RESOLUCION]]+Tabla1[[#This Row],[V. RECAUDOS COMPARENDOS]]+Tabla1[[#This Row],[V. RECAUDOS RESOLUCIONES]])</f>
        <v>230750</v>
      </c>
      <c r="S1961" s="11">
        <f>IFERROR(VLOOKUP(Tabla1[[#This Row],[FECHA]],'RECAUDOS LOCALES'!A:D,4,FALSE),0)</f>
        <v>0</v>
      </c>
      <c r="T1961" s="9">
        <f>IFERROR(VLOOKUP(Tabla1[[#This Row],[FECHA]],'RECAUDOS LOCALES'!A:D,3,FALSE),0)</f>
        <v>0</v>
      </c>
      <c r="U1961" s="11">
        <f>IFERROR(VLOOKUP(Tabla1[[#This Row],[FECHA]],'RECAUDOS EXTERNOS'!A:D,4,FALSE),0)</f>
        <v>4</v>
      </c>
      <c r="V1961" s="9">
        <f>IFERROR(VLOOKUP(Tabla1[[#This Row],[FECHA]],'RECAUDOS EXTERNOS'!A:D,3,FALSE),0)</f>
        <v>1076400</v>
      </c>
    </row>
    <row r="1962" spans="1:22" x14ac:dyDescent="0.25">
      <c r="A1962" s="1">
        <v>39521</v>
      </c>
      <c r="B1962" s="3" t="s">
        <v>0</v>
      </c>
      <c r="C1962" s="2">
        <v>39508</v>
      </c>
      <c r="D1962" s="5">
        <f>YEAR(Tabla1[[#This Row],[FECHA]])</f>
        <v>2008</v>
      </c>
      <c r="E1962" s="5">
        <f>IFERROR(VLOOKUP(Tabla1[[#This Row],[FECHA]],'COMPARENDOS TOTALES'!A:D,4,FALSE),0)</f>
        <v>5</v>
      </c>
      <c r="F1962" s="9">
        <f>IFERROR(VLOOKUP(Tabla1[[#This Row],[FECHA]],'COMPARENDOS TOTALES'!A:D,3,FALSE),0)</f>
        <v>1276817</v>
      </c>
      <c r="G1962" s="5">
        <f>IFERROR(VLOOKUP(Tabla1[[#This Row],[FECHA]],EXONERACIONES!A:D,4,FALSE),0)</f>
        <v>0</v>
      </c>
      <c r="H1962" s="9">
        <f>IFERROR(VLOOKUP(Tabla1[[#This Row],[FECHA]],EXONERACIONES!A:D,3,FALSE),0)</f>
        <v>0</v>
      </c>
      <c r="I1962" s="5">
        <f>IFERROR(VLOOKUP(Tabla1[[#This Row],[FECHA]],'SIMIT CON RES'!A:D,4,FALSE),0)</f>
        <v>0</v>
      </c>
      <c r="J1962" s="9">
        <f>IFERROR(VLOOKUP(Tabla1[[#This Row],[FECHA]],'SIMIT CON RES'!A:D,3,FALSE),0)</f>
        <v>0</v>
      </c>
      <c r="K1962">
        <f>IFERROR(VLOOKUP(Tabla1[[#This Row],[FECHA]],'SIMIT SIN RES'!A:D,4,FALSE),0)</f>
        <v>0</v>
      </c>
      <c r="L1962" s="9">
        <f>IFERROR(VLOOKUP(Tabla1[[#This Row],[FECHA]],'SIMIT SIN RES'!A:D,3,FALSE),0)</f>
        <v>0</v>
      </c>
      <c r="M1962" s="5">
        <f>IFERROR(VLOOKUP(Tabla1[[#This Row],[FECHA]],'RECAUDOS DE COMPARENDOS'!A:D,4,FALSE),0)</f>
        <v>0</v>
      </c>
      <c r="N1962" s="9">
        <f>IFERROR(VLOOKUP(Tabla1[[#This Row],[FECHA]],'RECAUDOS DE COMPARENDOS'!A:D,3,FALSE),0)</f>
        <v>0</v>
      </c>
      <c r="O1962" s="5">
        <f>IFERROR(VLOOKUP(Tabla1[[#This Row],[FECHA]],'RECAUDOS DE RESOLUCIONES'!A:D,4,FALSE),0)</f>
        <v>0</v>
      </c>
      <c r="P1962" s="9">
        <f>IFERROR(VLOOKUP(Tabla1[[#This Row],[FECHA]],'RECAUDOS DE RESOLUCIONES'!A:D,3,FALSE),0)</f>
        <v>0</v>
      </c>
      <c r="Q196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1962" s="9">
        <f>Tabla1[V. COMPARENDOS]-(Tabla1[V. EXONERACIONES]+Tabla1[[#This Row],[V. SIMIT CON RESOLUCION]]+Tabla1[[#This Row],[V. SIMIT SIN RESOLUCION]]+Tabla1[[#This Row],[V. RECAUDOS COMPARENDOS]]+Tabla1[[#This Row],[V. RECAUDOS RESOLUCIONES]])</f>
        <v>1276817</v>
      </c>
      <c r="S1962" s="11">
        <f>IFERROR(VLOOKUP(Tabla1[[#This Row],[FECHA]],'RECAUDOS LOCALES'!A:D,4,FALSE),0)</f>
        <v>2</v>
      </c>
      <c r="T1962" s="9">
        <f>IFERROR(VLOOKUP(Tabla1[[#This Row],[FECHA]],'RECAUDOS LOCALES'!A:D,3,FALSE),0)</f>
        <v>176624</v>
      </c>
      <c r="U1962" s="11">
        <f>IFERROR(VLOOKUP(Tabla1[[#This Row],[FECHA]],'RECAUDOS EXTERNOS'!A:D,4,FALSE),0)</f>
        <v>10</v>
      </c>
      <c r="V1962" s="9">
        <f>IFERROR(VLOOKUP(Tabla1[[#This Row],[FECHA]],'RECAUDOS EXTERNOS'!A:D,3,FALSE),0)</f>
        <v>2119022</v>
      </c>
    </row>
    <row r="1963" spans="1:22" x14ac:dyDescent="0.25">
      <c r="A1963" s="1">
        <v>39522</v>
      </c>
      <c r="B1963" s="3" t="s">
        <v>5</v>
      </c>
      <c r="C1963" s="2">
        <v>39508</v>
      </c>
      <c r="D1963" s="5">
        <f>YEAR(Tabla1[[#This Row],[FECHA]])</f>
        <v>2008</v>
      </c>
      <c r="E1963" s="5">
        <f>IFERROR(VLOOKUP(Tabla1[[#This Row],[FECHA]],'COMPARENDOS TOTALES'!A:D,4,FALSE),0)</f>
        <v>16</v>
      </c>
      <c r="F1963" s="9">
        <f>IFERROR(VLOOKUP(Tabla1[[#This Row],[FECHA]],'COMPARENDOS TOTALES'!A:D,3,FALSE),0)</f>
        <v>4384250</v>
      </c>
      <c r="G1963" s="5">
        <f>IFERROR(VLOOKUP(Tabla1[[#This Row],[FECHA]],EXONERACIONES!A:D,4,FALSE),0)</f>
        <v>3</v>
      </c>
      <c r="H1963" s="9">
        <f>IFERROR(VLOOKUP(Tabla1[[#This Row],[FECHA]],EXONERACIONES!A:D,3,FALSE),0)</f>
        <v>692250</v>
      </c>
      <c r="I1963" s="5">
        <f>IFERROR(VLOOKUP(Tabla1[[#This Row],[FECHA]],'SIMIT CON RES'!A:D,4,FALSE),0)</f>
        <v>0</v>
      </c>
      <c r="J1963" s="9">
        <f>IFERROR(VLOOKUP(Tabla1[[#This Row],[FECHA]],'SIMIT CON RES'!A:D,3,FALSE),0)</f>
        <v>0</v>
      </c>
      <c r="K1963">
        <f>IFERROR(VLOOKUP(Tabla1[[#This Row],[FECHA]],'SIMIT SIN RES'!A:D,4,FALSE),0)</f>
        <v>0</v>
      </c>
      <c r="L1963" s="9">
        <f>IFERROR(VLOOKUP(Tabla1[[#This Row],[FECHA]],'SIMIT SIN RES'!A:D,3,FALSE),0)</f>
        <v>0</v>
      </c>
      <c r="M1963" s="5">
        <f>IFERROR(VLOOKUP(Tabla1[[#This Row],[FECHA]],'RECAUDOS DE COMPARENDOS'!A:D,4,FALSE),0)</f>
        <v>4</v>
      </c>
      <c r="N1963" s="9">
        <f>IFERROR(VLOOKUP(Tabla1[[#This Row],[FECHA]],'RECAUDOS DE COMPARENDOS'!A:D,3,FALSE),0)</f>
        <v>923000</v>
      </c>
      <c r="O1963" s="5">
        <f>IFERROR(VLOOKUP(Tabla1[[#This Row],[FECHA]],'RECAUDOS DE RESOLUCIONES'!A:D,4,FALSE),0)</f>
        <v>0</v>
      </c>
      <c r="P1963" s="9">
        <f>IFERROR(VLOOKUP(Tabla1[[#This Row],[FECHA]],'RECAUDOS DE RESOLUCIONES'!A:D,3,FALSE),0)</f>
        <v>0</v>
      </c>
      <c r="Q196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9</v>
      </c>
      <c r="R1963" s="9">
        <f>Tabla1[V. COMPARENDOS]-(Tabla1[V. EXONERACIONES]+Tabla1[[#This Row],[V. SIMIT CON RESOLUCION]]+Tabla1[[#This Row],[V. SIMIT SIN RESOLUCION]]+Tabla1[[#This Row],[V. RECAUDOS COMPARENDOS]]+Tabla1[[#This Row],[V. RECAUDOS RESOLUCIONES]])</f>
        <v>2769000</v>
      </c>
      <c r="S1963" s="11">
        <f>IFERROR(VLOOKUP(Tabla1[[#This Row],[FECHA]],'RECAUDOS LOCALES'!A:D,4,FALSE),0)</f>
        <v>0</v>
      </c>
      <c r="T1963" s="9">
        <f>IFERROR(VLOOKUP(Tabla1[[#This Row],[FECHA]],'RECAUDOS LOCALES'!A:D,3,FALSE),0)</f>
        <v>0</v>
      </c>
      <c r="U1963" s="11">
        <f>IFERROR(VLOOKUP(Tabla1[[#This Row],[FECHA]],'RECAUDOS EXTERNOS'!A:D,4,FALSE),0)</f>
        <v>0</v>
      </c>
      <c r="V1963" s="9">
        <f>IFERROR(VLOOKUP(Tabla1[[#This Row],[FECHA]],'RECAUDOS EXTERNOS'!A:D,3,FALSE),0)</f>
        <v>0</v>
      </c>
    </row>
    <row r="1964" spans="1:22" x14ac:dyDescent="0.25">
      <c r="A1964" s="1">
        <v>39523</v>
      </c>
      <c r="B1964" s="3" t="s">
        <v>4</v>
      </c>
      <c r="C1964" s="2">
        <v>39508</v>
      </c>
      <c r="D1964" s="5">
        <f>YEAR(Tabla1[[#This Row],[FECHA]])</f>
        <v>2008</v>
      </c>
      <c r="E1964" s="5">
        <f>IFERROR(VLOOKUP(Tabla1[[#This Row],[FECHA]],'COMPARENDOS TOTALES'!A:D,4,FALSE),0)</f>
        <v>9</v>
      </c>
      <c r="F1964" s="9">
        <f>IFERROR(VLOOKUP(Tabla1[[#This Row],[FECHA]],'COMPARENDOS TOTALES'!A:D,3,FALSE),0)</f>
        <v>2092134</v>
      </c>
      <c r="G1964" s="5">
        <f>IFERROR(VLOOKUP(Tabla1[[#This Row],[FECHA]],EXONERACIONES!A:D,4,FALSE),0)</f>
        <v>0</v>
      </c>
      <c r="H1964" s="9">
        <f>IFERROR(VLOOKUP(Tabla1[[#This Row],[FECHA]],EXONERACIONES!A:D,3,FALSE),0)</f>
        <v>0</v>
      </c>
      <c r="I1964" s="5">
        <f>IFERROR(VLOOKUP(Tabla1[[#This Row],[FECHA]],'SIMIT CON RES'!A:D,4,FALSE),0)</f>
        <v>0</v>
      </c>
      <c r="J1964" s="9">
        <f>IFERROR(VLOOKUP(Tabla1[[#This Row],[FECHA]],'SIMIT CON RES'!A:D,3,FALSE),0)</f>
        <v>0</v>
      </c>
      <c r="K1964">
        <f>IFERROR(VLOOKUP(Tabla1[[#This Row],[FECHA]],'SIMIT SIN RES'!A:D,4,FALSE),0)</f>
        <v>0</v>
      </c>
      <c r="L1964" s="9">
        <f>IFERROR(VLOOKUP(Tabla1[[#This Row],[FECHA]],'SIMIT SIN RES'!A:D,3,FALSE),0)</f>
        <v>0</v>
      </c>
      <c r="M1964" s="5">
        <f>IFERROR(VLOOKUP(Tabla1[[#This Row],[FECHA]],'RECAUDOS DE COMPARENDOS'!A:D,4,FALSE),0)</f>
        <v>2</v>
      </c>
      <c r="N1964" s="9">
        <f>IFERROR(VLOOKUP(Tabla1[[#This Row],[FECHA]],'RECAUDOS DE COMPARENDOS'!A:D,3,FALSE),0)</f>
        <v>461500</v>
      </c>
      <c r="O1964" s="5">
        <f>IFERROR(VLOOKUP(Tabla1[[#This Row],[FECHA]],'RECAUDOS DE RESOLUCIONES'!A:D,4,FALSE),0)</f>
        <v>1</v>
      </c>
      <c r="P1964" s="9">
        <f>IFERROR(VLOOKUP(Tabla1[[#This Row],[FECHA]],'RECAUDOS DE RESOLUCIONES'!A:D,3,FALSE),0)</f>
        <v>230750</v>
      </c>
      <c r="Q196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1964" s="9">
        <f>Tabla1[V. COMPARENDOS]-(Tabla1[V. EXONERACIONES]+Tabla1[[#This Row],[V. SIMIT CON RESOLUCION]]+Tabla1[[#This Row],[V. SIMIT SIN RESOLUCION]]+Tabla1[[#This Row],[V. RECAUDOS COMPARENDOS]]+Tabla1[[#This Row],[V. RECAUDOS RESOLUCIONES]])</f>
        <v>1399884</v>
      </c>
      <c r="S1964" s="11">
        <f>IFERROR(VLOOKUP(Tabla1[[#This Row],[FECHA]],'RECAUDOS LOCALES'!A:D,4,FALSE),0)</f>
        <v>0</v>
      </c>
      <c r="T1964" s="9">
        <f>IFERROR(VLOOKUP(Tabla1[[#This Row],[FECHA]],'RECAUDOS LOCALES'!A:D,3,FALSE),0)</f>
        <v>0</v>
      </c>
      <c r="U1964" s="11">
        <f>IFERROR(VLOOKUP(Tabla1[[#This Row],[FECHA]],'RECAUDOS EXTERNOS'!A:D,4,FALSE),0)</f>
        <v>0</v>
      </c>
      <c r="V1964" s="9">
        <f>IFERROR(VLOOKUP(Tabla1[[#This Row],[FECHA]],'RECAUDOS EXTERNOS'!A:D,3,FALSE),0)</f>
        <v>0</v>
      </c>
    </row>
    <row r="1965" spans="1:22" x14ac:dyDescent="0.25">
      <c r="A1965" s="1">
        <v>39524</v>
      </c>
      <c r="B1965" s="3" t="s">
        <v>1</v>
      </c>
      <c r="C1965" s="2">
        <v>39508</v>
      </c>
      <c r="D1965" s="5">
        <f>YEAR(Tabla1[[#This Row],[FECHA]])</f>
        <v>2008</v>
      </c>
      <c r="E1965" s="5">
        <f>IFERROR(VLOOKUP(Tabla1[[#This Row],[FECHA]],'COMPARENDOS TOTALES'!A:D,4,FALSE),0)</f>
        <v>17</v>
      </c>
      <c r="F1965" s="9">
        <f>IFERROR(VLOOKUP(Tabla1[[#This Row],[FECHA]],'COMPARENDOS TOTALES'!A:D,3,FALSE),0)</f>
        <v>3876603</v>
      </c>
      <c r="G1965" s="5">
        <f>IFERROR(VLOOKUP(Tabla1[[#This Row],[FECHA]],EXONERACIONES!A:D,4,FALSE),0)</f>
        <v>2</v>
      </c>
      <c r="H1965" s="9">
        <f>IFERROR(VLOOKUP(Tabla1[[#This Row],[FECHA]],EXONERACIONES!A:D,3,FALSE),0)</f>
        <v>692250</v>
      </c>
      <c r="I1965" s="5">
        <f>IFERROR(VLOOKUP(Tabla1[[#This Row],[FECHA]],'SIMIT CON RES'!A:D,4,FALSE),0)</f>
        <v>1</v>
      </c>
      <c r="J1965" s="9">
        <f>IFERROR(VLOOKUP(Tabla1[[#This Row],[FECHA]],'SIMIT CON RES'!A:D,3,FALSE),0)</f>
        <v>461500</v>
      </c>
      <c r="K1965">
        <f>IFERROR(VLOOKUP(Tabla1[[#This Row],[FECHA]],'SIMIT SIN RES'!A:D,4,FALSE),0)</f>
        <v>0</v>
      </c>
      <c r="L1965" s="9">
        <f>IFERROR(VLOOKUP(Tabla1[[#This Row],[FECHA]],'SIMIT SIN RES'!A:D,3,FALSE),0)</f>
        <v>0</v>
      </c>
      <c r="M1965" s="5">
        <f>IFERROR(VLOOKUP(Tabla1[[#This Row],[FECHA]],'RECAUDOS DE COMPARENDOS'!A:D,4,FALSE),0)</f>
        <v>2</v>
      </c>
      <c r="N1965" s="9">
        <f>IFERROR(VLOOKUP(Tabla1[[#This Row],[FECHA]],'RECAUDOS DE COMPARENDOS'!A:D,3,FALSE),0)</f>
        <v>246134</v>
      </c>
      <c r="O1965" s="5">
        <f>IFERROR(VLOOKUP(Tabla1[[#This Row],[FECHA]],'RECAUDOS DE RESOLUCIONES'!A:D,4,FALSE),0)</f>
        <v>0</v>
      </c>
      <c r="P1965" s="9">
        <f>IFERROR(VLOOKUP(Tabla1[[#This Row],[FECHA]],'RECAUDOS DE RESOLUCIONES'!A:D,3,FALSE),0)</f>
        <v>0</v>
      </c>
      <c r="Q196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12</v>
      </c>
      <c r="R1965" s="9">
        <f>Tabla1[V. COMPARENDOS]-(Tabla1[V. EXONERACIONES]+Tabla1[[#This Row],[V. SIMIT CON RESOLUCION]]+Tabla1[[#This Row],[V. SIMIT SIN RESOLUCION]]+Tabla1[[#This Row],[V. RECAUDOS COMPARENDOS]]+Tabla1[[#This Row],[V. RECAUDOS RESOLUCIONES]])</f>
        <v>2476719</v>
      </c>
      <c r="S1965" s="11">
        <f>IFERROR(VLOOKUP(Tabla1[[#This Row],[FECHA]],'RECAUDOS LOCALES'!A:D,4,FALSE),0)</f>
        <v>1</v>
      </c>
      <c r="T1965" s="9">
        <f>IFERROR(VLOOKUP(Tabla1[[#This Row],[FECHA]],'RECAUDOS LOCALES'!A:D,3,FALSE),0)</f>
        <v>204000</v>
      </c>
      <c r="U1965" s="11">
        <f>IFERROR(VLOOKUP(Tabla1[[#This Row],[FECHA]],'RECAUDOS EXTERNOS'!A:D,4,FALSE),0)</f>
        <v>5</v>
      </c>
      <c r="V1965" s="9">
        <f>IFERROR(VLOOKUP(Tabla1[[#This Row],[FECHA]],'RECAUDOS EXTERNOS'!A:D,3,FALSE),0)</f>
        <v>1257055</v>
      </c>
    </row>
    <row r="1966" spans="1:22" x14ac:dyDescent="0.25">
      <c r="A1966" s="1">
        <v>39525</v>
      </c>
      <c r="B1966" s="3" t="s">
        <v>2</v>
      </c>
      <c r="C1966" s="2">
        <v>39508</v>
      </c>
      <c r="D1966" s="5">
        <f>YEAR(Tabla1[[#This Row],[FECHA]])</f>
        <v>2008</v>
      </c>
      <c r="E1966" s="5">
        <f>IFERROR(VLOOKUP(Tabla1[[#This Row],[FECHA]],'COMPARENDOS TOTALES'!A:D,4,FALSE),0)</f>
        <v>9</v>
      </c>
      <c r="F1966" s="9">
        <f>IFERROR(VLOOKUP(Tabla1[[#This Row],[FECHA]],'COMPARENDOS TOTALES'!A:D,3,FALSE),0)</f>
        <v>2999750</v>
      </c>
      <c r="G1966" s="5">
        <f>IFERROR(VLOOKUP(Tabla1[[#This Row],[FECHA]],EXONERACIONES!A:D,4,FALSE),0)</f>
        <v>2</v>
      </c>
      <c r="H1966" s="9">
        <f>IFERROR(VLOOKUP(Tabla1[[#This Row],[FECHA]],EXONERACIONES!A:D,3,FALSE),0)</f>
        <v>461500</v>
      </c>
      <c r="I1966" s="5">
        <f>IFERROR(VLOOKUP(Tabla1[[#This Row],[FECHA]],'SIMIT CON RES'!A:D,4,FALSE),0)</f>
        <v>3</v>
      </c>
      <c r="J1966" s="9">
        <f>IFERROR(VLOOKUP(Tabla1[[#This Row],[FECHA]],'SIMIT CON RES'!A:D,3,FALSE),0)</f>
        <v>923000</v>
      </c>
      <c r="K1966">
        <f>IFERROR(VLOOKUP(Tabla1[[#This Row],[FECHA]],'SIMIT SIN RES'!A:D,4,FALSE),0)</f>
        <v>0</v>
      </c>
      <c r="L1966" s="9">
        <f>IFERROR(VLOOKUP(Tabla1[[#This Row],[FECHA]],'SIMIT SIN RES'!A:D,3,FALSE),0)</f>
        <v>0</v>
      </c>
      <c r="M1966" s="5">
        <f>IFERROR(VLOOKUP(Tabla1[[#This Row],[FECHA]],'RECAUDOS DE COMPARENDOS'!A:D,4,FALSE),0)</f>
        <v>1</v>
      </c>
      <c r="N1966" s="9">
        <f>IFERROR(VLOOKUP(Tabla1[[#This Row],[FECHA]],'RECAUDOS DE COMPARENDOS'!A:D,3,FALSE),0)</f>
        <v>461500</v>
      </c>
      <c r="O1966" s="5">
        <f>IFERROR(VLOOKUP(Tabla1[[#This Row],[FECHA]],'RECAUDOS DE RESOLUCIONES'!A:D,4,FALSE),0)</f>
        <v>1</v>
      </c>
      <c r="P1966" s="9">
        <f>IFERROR(VLOOKUP(Tabla1[[#This Row],[FECHA]],'RECAUDOS DE RESOLUCIONES'!A:D,3,FALSE),0)</f>
        <v>461500</v>
      </c>
      <c r="Q196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1966" s="9">
        <f>Tabla1[V. COMPARENDOS]-(Tabla1[V. EXONERACIONES]+Tabla1[[#This Row],[V. SIMIT CON RESOLUCION]]+Tabla1[[#This Row],[V. SIMIT SIN RESOLUCION]]+Tabla1[[#This Row],[V. RECAUDOS COMPARENDOS]]+Tabla1[[#This Row],[V. RECAUDOS RESOLUCIONES]])</f>
        <v>692250</v>
      </c>
      <c r="S1966" s="11">
        <f>IFERROR(VLOOKUP(Tabla1[[#This Row],[FECHA]],'RECAUDOS LOCALES'!A:D,4,FALSE),0)</f>
        <v>1</v>
      </c>
      <c r="T1966" s="9">
        <f>IFERROR(VLOOKUP(Tabla1[[#This Row],[FECHA]],'RECAUDOS LOCALES'!A:D,3,FALSE),0)</f>
        <v>381500</v>
      </c>
      <c r="U1966" s="11">
        <f>IFERROR(VLOOKUP(Tabla1[[#This Row],[FECHA]],'RECAUDOS EXTERNOS'!A:D,4,FALSE),0)</f>
        <v>3</v>
      </c>
      <c r="V1966" s="9">
        <f>IFERROR(VLOOKUP(Tabla1[[#This Row],[FECHA]],'RECAUDOS EXTERNOS'!A:D,3,FALSE),0)</f>
        <v>818810</v>
      </c>
    </row>
    <row r="1967" spans="1:22" x14ac:dyDescent="0.25">
      <c r="A1967" s="1">
        <v>39526</v>
      </c>
      <c r="B1967" s="3" t="s">
        <v>3</v>
      </c>
      <c r="C1967" s="2">
        <v>39508</v>
      </c>
      <c r="D1967" s="5">
        <f>YEAR(Tabla1[[#This Row],[FECHA]])</f>
        <v>2008</v>
      </c>
      <c r="E1967" s="5">
        <f>IFERROR(VLOOKUP(Tabla1[[#This Row],[FECHA]],'COMPARENDOS TOTALES'!A:D,4,FALSE),0)</f>
        <v>21</v>
      </c>
      <c r="F1967" s="9">
        <f>IFERROR(VLOOKUP(Tabla1[[#This Row],[FECHA]],'COMPARENDOS TOTALES'!A:D,3,FALSE),0)</f>
        <v>4738067</v>
      </c>
      <c r="G1967" s="5">
        <f>IFERROR(VLOOKUP(Tabla1[[#This Row],[FECHA]],EXONERACIONES!A:D,4,FALSE),0)</f>
        <v>3</v>
      </c>
      <c r="H1967" s="9">
        <f>IFERROR(VLOOKUP(Tabla1[[#This Row],[FECHA]],EXONERACIONES!A:D,3,FALSE),0)</f>
        <v>692250</v>
      </c>
      <c r="I1967" s="5">
        <f>IFERROR(VLOOKUP(Tabla1[[#This Row],[FECHA]],'SIMIT CON RES'!A:D,4,FALSE),0)</f>
        <v>1</v>
      </c>
      <c r="J1967" s="9">
        <f>IFERROR(VLOOKUP(Tabla1[[#This Row],[FECHA]],'SIMIT CON RES'!A:D,3,FALSE),0)</f>
        <v>230750</v>
      </c>
      <c r="K1967">
        <f>IFERROR(VLOOKUP(Tabla1[[#This Row],[FECHA]],'SIMIT SIN RES'!A:D,4,FALSE),0)</f>
        <v>0</v>
      </c>
      <c r="L1967" s="9">
        <f>IFERROR(VLOOKUP(Tabla1[[#This Row],[FECHA]],'SIMIT SIN RES'!A:D,3,FALSE),0)</f>
        <v>0</v>
      </c>
      <c r="M1967" s="5">
        <f>IFERROR(VLOOKUP(Tabla1[[#This Row],[FECHA]],'RECAUDOS DE COMPARENDOS'!A:D,4,FALSE),0)</f>
        <v>2</v>
      </c>
      <c r="N1967" s="9">
        <f>IFERROR(VLOOKUP(Tabla1[[#This Row],[FECHA]],'RECAUDOS DE COMPARENDOS'!A:D,3,FALSE),0)</f>
        <v>461500</v>
      </c>
      <c r="O1967" s="5">
        <f>IFERROR(VLOOKUP(Tabla1[[#This Row],[FECHA]],'RECAUDOS DE RESOLUCIONES'!A:D,4,FALSE),0)</f>
        <v>1</v>
      </c>
      <c r="P1967" s="9">
        <f>IFERROR(VLOOKUP(Tabla1[[#This Row],[FECHA]],'RECAUDOS DE RESOLUCIONES'!A:D,3,FALSE),0)</f>
        <v>230750</v>
      </c>
      <c r="Q196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14</v>
      </c>
      <c r="R1967" s="9">
        <f>Tabla1[V. COMPARENDOS]-(Tabla1[V. EXONERACIONES]+Tabla1[[#This Row],[V. SIMIT CON RESOLUCION]]+Tabla1[[#This Row],[V. SIMIT SIN RESOLUCION]]+Tabla1[[#This Row],[V. RECAUDOS COMPARENDOS]]+Tabla1[[#This Row],[V. RECAUDOS RESOLUCIONES]])</f>
        <v>3122817</v>
      </c>
      <c r="S1967" s="11">
        <f>IFERROR(VLOOKUP(Tabla1[[#This Row],[FECHA]],'RECAUDOS LOCALES'!A:D,4,FALSE),0)</f>
        <v>5</v>
      </c>
      <c r="T1967" s="9">
        <f>IFERROR(VLOOKUP(Tabla1[[#This Row],[FECHA]],'RECAUDOS LOCALES'!A:D,3,FALSE),0)</f>
        <v>722819</v>
      </c>
      <c r="U1967" s="11">
        <f>IFERROR(VLOOKUP(Tabla1[[#This Row],[FECHA]],'RECAUDOS EXTERNOS'!A:D,4,FALSE),0)</f>
        <v>1</v>
      </c>
      <c r="V1967" s="9">
        <f>IFERROR(VLOOKUP(Tabla1[[#This Row],[FECHA]],'RECAUDOS EXTERNOS'!A:D,3,FALSE),0)</f>
        <v>422100</v>
      </c>
    </row>
    <row r="1968" spans="1:22" x14ac:dyDescent="0.25">
      <c r="A1968" s="1">
        <v>39527</v>
      </c>
      <c r="B1968" s="3" t="s">
        <v>6</v>
      </c>
      <c r="C1968" s="2">
        <v>39508</v>
      </c>
      <c r="D1968" s="5">
        <f>YEAR(Tabla1[[#This Row],[FECHA]])</f>
        <v>2008</v>
      </c>
      <c r="E1968" s="5">
        <f>IFERROR(VLOOKUP(Tabla1[[#This Row],[FECHA]],'COMPARENDOS TOTALES'!A:D,4,FALSE),0)</f>
        <v>14</v>
      </c>
      <c r="F1968" s="9">
        <f>IFERROR(VLOOKUP(Tabla1[[#This Row],[FECHA]],'COMPARENDOS TOTALES'!A:D,3,FALSE),0)</f>
        <v>3815067</v>
      </c>
      <c r="G1968" s="5">
        <f>IFERROR(VLOOKUP(Tabla1[[#This Row],[FECHA]],EXONERACIONES!A:D,4,FALSE),0)</f>
        <v>1</v>
      </c>
      <c r="H1968" s="9">
        <f>IFERROR(VLOOKUP(Tabla1[[#This Row],[FECHA]],EXONERACIONES!A:D,3,FALSE),0)</f>
        <v>230750</v>
      </c>
      <c r="I1968" s="5">
        <f>IFERROR(VLOOKUP(Tabla1[[#This Row],[FECHA]],'SIMIT CON RES'!A:D,4,FALSE),0)</f>
        <v>0</v>
      </c>
      <c r="J1968" s="9">
        <f>IFERROR(VLOOKUP(Tabla1[[#This Row],[FECHA]],'SIMIT CON RES'!A:D,3,FALSE),0)</f>
        <v>0</v>
      </c>
      <c r="K1968">
        <f>IFERROR(VLOOKUP(Tabla1[[#This Row],[FECHA]],'SIMIT SIN RES'!A:D,4,FALSE),0)</f>
        <v>0</v>
      </c>
      <c r="L1968" s="9">
        <f>IFERROR(VLOOKUP(Tabla1[[#This Row],[FECHA]],'SIMIT SIN RES'!A:D,3,FALSE),0)</f>
        <v>0</v>
      </c>
      <c r="M1968" s="5">
        <f>IFERROR(VLOOKUP(Tabla1[[#This Row],[FECHA]],'RECAUDOS DE COMPARENDOS'!A:D,4,FALSE),0)</f>
        <v>1</v>
      </c>
      <c r="N1968" s="9">
        <f>IFERROR(VLOOKUP(Tabla1[[#This Row],[FECHA]],'RECAUDOS DE COMPARENDOS'!A:D,3,FALSE),0)</f>
        <v>230750</v>
      </c>
      <c r="O1968" s="5">
        <f>IFERROR(VLOOKUP(Tabla1[[#This Row],[FECHA]],'RECAUDOS DE RESOLUCIONES'!A:D,4,FALSE),0)</f>
        <v>0</v>
      </c>
      <c r="P1968" s="9">
        <f>IFERROR(VLOOKUP(Tabla1[[#This Row],[FECHA]],'RECAUDOS DE RESOLUCIONES'!A:D,3,FALSE),0)</f>
        <v>0</v>
      </c>
      <c r="Q196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12</v>
      </c>
      <c r="R1968" s="9">
        <f>Tabla1[V. COMPARENDOS]-(Tabla1[V. EXONERACIONES]+Tabla1[[#This Row],[V. SIMIT CON RESOLUCION]]+Tabla1[[#This Row],[V. SIMIT SIN RESOLUCION]]+Tabla1[[#This Row],[V. RECAUDOS COMPARENDOS]]+Tabla1[[#This Row],[V. RECAUDOS RESOLUCIONES]])</f>
        <v>3353567</v>
      </c>
      <c r="S1968" s="11">
        <f>IFERROR(VLOOKUP(Tabla1[[#This Row],[FECHA]],'RECAUDOS LOCALES'!A:D,4,FALSE),0)</f>
        <v>0</v>
      </c>
      <c r="T1968" s="9">
        <f>IFERROR(VLOOKUP(Tabla1[[#This Row],[FECHA]],'RECAUDOS LOCALES'!A:D,3,FALSE),0)</f>
        <v>0</v>
      </c>
      <c r="U1968" s="11">
        <f>IFERROR(VLOOKUP(Tabla1[[#This Row],[FECHA]],'RECAUDOS EXTERNOS'!A:D,4,FALSE),0)</f>
        <v>0</v>
      </c>
      <c r="V1968" s="9">
        <f>IFERROR(VLOOKUP(Tabla1[[#This Row],[FECHA]],'RECAUDOS EXTERNOS'!A:D,3,FALSE),0)</f>
        <v>0</v>
      </c>
    </row>
    <row r="1969" spans="1:22" x14ac:dyDescent="0.25">
      <c r="A1969" s="1">
        <v>39528</v>
      </c>
      <c r="B1969" s="3" t="s">
        <v>0</v>
      </c>
      <c r="C1969" s="2">
        <v>39508</v>
      </c>
      <c r="D1969" s="5">
        <f>YEAR(Tabla1[[#This Row],[FECHA]])</f>
        <v>2008</v>
      </c>
      <c r="E1969" s="5">
        <f>IFERROR(VLOOKUP(Tabla1[[#This Row],[FECHA]],'COMPARENDOS TOTALES'!A:D,4,FALSE),0)</f>
        <v>4</v>
      </c>
      <c r="F1969" s="9">
        <f>IFERROR(VLOOKUP(Tabla1[[#This Row],[FECHA]],'COMPARENDOS TOTALES'!A:D,3,FALSE),0)</f>
        <v>1046067</v>
      </c>
      <c r="G1969" s="5">
        <f>IFERROR(VLOOKUP(Tabla1[[#This Row],[FECHA]],EXONERACIONES!A:D,4,FALSE),0)</f>
        <v>0</v>
      </c>
      <c r="H1969" s="9">
        <f>IFERROR(VLOOKUP(Tabla1[[#This Row],[FECHA]],EXONERACIONES!A:D,3,FALSE),0)</f>
        <v>0</v>
      </c>
      <c r="I1969" s="5">
        <f>IFERROR(VLOOKUP(Tabla1[[#This Row],[FECHA]],'SIMIT CON RES'!A:D,4,FALSE),0)</f>
        <v>0</v>
      </c>
      <c r="J1969" s="9">
        <f>IFERROR(VLOOKUP(Tabla1[[#This Row],[FECHA]],'SIMIT CON RES'!A:D,3,FALSE),0)</f>
        <v>0</v>
      </c>
      <c r="K1969">
        <f>IFERROR(VLOOKUP(Tabla1[[#This Row],[FECHA]],'SIMIT SIN RES'!A:D,4,FALSE),0)</f>
        <v>0</v>
      </c>
      <c r="L1969" s="9">
        <f>IFERROR(VLOOKUP(Tabla1[[#This Row],[FECHA]],'SIMIT SIN RES'!A:D,3,FALSE),0)</f>
        <v>0</v>
      </c>
      <c r="M1969" s="5">
        <f>IFERROR(VLOOKUP(Tabla1[[#This Row],[FECHA]],'RECAUDOS DE COMPARENDOS'!A:D,4,FALSE),0)</f>
        <v>0</v>
      </c>
      <c r="N1969" s="9">
        <f>IFERROR(VLOOKUP(Tabla1[[#This Row],[FECHA]],'RECAUDOS DE COMPARENDOS'!A:D,3,FALSE),0)</f>
        <v>0</v>
      </c>
      <c r="O1969" s="5">
        <f>IFERROR(VLOOKUP(Tabla1[[#This Row],[FECHA]],'RECAUDOS DE RESOLUCIONES'!A:D,4,FALSE),0)</f>
        <v>0</v>
      </c>
      <c r="P1969" s="9">
        <f>IFERROR(VLOOKUP(Tabla1[[#This Row],[FECHA]],'RECAUDOS DE RESOLUCIONES'!A:D,3,FALSE),0)</f>
        <v>0</v>
      </c>
      <c r="Q196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1969" s="9">
        <f>Tabla1[V. COMPARENDOS]-(Tabla1[V. EXONERACIONES]+Tabla1[[#This Row],[V. SIMIT CON RESOLUCION]]+Tabla1[[#This Row],[V. SIMIT SIN RESOLUCION]]+Tabla1[[#This Row],[V. RECAUDOS COMPARENDOS]]+Tabla1[[#This Row],[V. RECAUDOS RESOLUCIONES]])</f>
        <v>1046067</v>
      </c>
      <c r="S1969" s="11">
        <f>IFERROR(VLOOKUP(Tabla1[[#This Row],[FECHA]],'RECAUDOS LOCALES'!A:D,4,FALSE),0)</f>
        <v>0</v>
      </c>
      <c r="T1969" s="9">
        <f>IFERROR(VLOOKUP(Tabla1[[#This Row],[FECHA]],'RECAUDOS LOCALES'!A:D,3,FALSE),0)</f>
        <v>0</v>
      </c>
      <c r="U1969" s="11">
        <f>IFERROR(VLOOKUP(Tabla1[[#This Row],[FECHA]],'RECAUDOS EXTERNOS'!A:D,4,FALSE),0)</f>
        <v>0</v>
      </c>
      <c r="V1969" s="9">
        <f>IFERROR(VLOOKUP(Tabla1[[#This Row],[FECHA]],'RECAUDOS EXTERNOS'!A:D,3,FALSE),0)</f>
        <v>0</v>
      </c>
    </row>
    <row r="1970" spans="1:22" x14ac:dyDescent="0.25">
      <c r="A1970" s="1">
        <v>39529</v>
      </c>
      <c r="B1970" s="3" t="s">
        <v>5</v>
      </c>
      <c r="C1970" s="2">
        <v>39508</v>
      </c>
      <c r="D1970" s="5">
        <f>YEAR(Tabla1[[#This Row],[FECHA]])</f>
        <v>2008</v>
      </c>
      <c r="E1970" s="5">
        <f>IFERROR(VLOOKUP(Tabla1[[#This Row],[FECHA]],'COMPARENDOS TOTALES'!A:D,4,FALSE),0)</f>
        <v>8</v>
      </c>
      <c r="F1970" s="9">
        <f>IFERROR(VLOOKUP(Tabla1[[#This Row],[FECHA]],'COMPARENDOS TOTALES'!A:D,3,FALSE),0)</f>
        <v>1861384</v>
      </c>
      <c r="G1970" s="5">
        <f>IFERROR(VLOOKUP(Tabla1[[#This Row],[FECHA]],EXONERACIONES!A:D,4,FALSE),0)</f>
        <v>2</v>
      </c>
      <c r="H1970" s="9">
        <f>IFERROR(VLOOKUP(Tabla1[[#This Row],[FECHA]],EXONERACIONES!A:D,3,FALSE),0)</f>
        <v>353817</v>
      </c>
      <c r="I1970" s="5">
        <f>IFERROR(VLOOKUP(Tabla1[[#This Row],[FECHA]],'SIMIT CON RES'!A:D,4,FALSE),0)</f>
        <v>0</v>
      </c>
      <c r="J1970" s="9">
        <f>IFERROR(VLOOKUP(Tabla1[[#This Row],[FECHA]],'SIMIT CON RES'!A:D,3,FALSE),0)</f>
        <v>0</v>
      </c>
      <c r="K1970">
        <f>IFERROR(VLOOKUP(Tabla1[[#This Row],[FECHA]],'SIMIT SIN RES'!A:D,4,FALSE),0)</f>
        <v>0</v>
      </c>
      <c r="L1970" s="9">
        <f>IFERROR(VLOOKUP(Tabla1[[#This Row],[FECHA]],'SIMIT SIN RES'!A:D,3,FALSE),0)</f>
        <v>0</v>
      </c>
      <c r="M1970" s="5">
        <f>IFERROR(VLOOKUP(Tabla1[[#This Row],[FECHA]],'RECAUDOS DE COMPARENDOS'!A:D,4,FALSE),0)</f>
        <v>4</v>
      </c>
      <c r="N1970" s="9">
        <f>IFERROR(VLOOKUP(Tabla1[[#This Row],[FECHA]],'RECAUDOS DE COMPARENDOS'!A:D,3,FALSE),0)</f>
        <v>1046067</v>
      </c>
      <c r="O1970" s="5">
        <f>IFERROR(VLOOKUP(Tabla1[[#This Row],[FECHA]],'RECAUDOS DE RESOLUCIONES'!A:D,4,FALSE),0)</f>
        <v>1</v>
      </c>
      <c r="P1970" s="9">
        <f>IFERROR(VLOOKUP(Tabla1[[#This Row],[FECHA]],'RECAUDOS DE RESOLUCIONES'!A:D,3,FALSE),0)</f>
        <v>230750</v>
      </c>
      <c r="Q197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1970" s="9">
        <f>Tabla1[V. COMPARENDOS]-(Tabla1[V. EXONERACIONES]+Tabla1[[#This Row],[V. SIMIT CON RESOLUCION]]+Tabla1[[#This Row],[V. SIMIT SIN RESOLUCION]]+Tabla1[[#This Row],[V. RECAUDOS COMPARENDOS]]+Tabla1[[#This Row],[V. RECAUDOS RESOLUCIONES]])</f>
        <v>230750</v>
      </c>
      <c r="S1970" s="11">
        <f>IFERROR(VLOOKUP(Tabla1[[#This Row],[FECHA]],'RECAUDOS LOCALES'!A:D,4,FALSE),0)</f>
        <v>0</v>
      </c>
      <c r="T1970" s="9">
        <f>IFERROR(VLOOKUP(Tabla1[[#This Row],[FECHA]],'RECAUDOS LOCALES'!A:D,3,FALSE),0)</f>
        <v>0</v>
      </c>
      <c r="U1970" s="11">
        <f>IFERROR(VLOOKUP(Tabla1[[#This Row],[FECHA]],'RECAUDOS EXTERNOS'!A:D,4,FALSE),0)</f>
        <v>0</v>
      </c>
      <c r="V1970" s="9">
        <f>IFERROR(VLOOKUP(Tabla1[[#This Row],[FECHA]],'RECAUDOS EXTERNOS'!A:D,3,FALSE),0)</f>
        <v>0</v>
      </c>
    </row>
    <row r="1971" spans="1:22" x14ac:dyDescent="0.25">
      <c r="A1971" s="1">
        <v>39530</v>
      </c>
      <c r="B1971" s="3" t="s">
        <v>4</v>
      </c>
      <c r="C1971" s="2">
        <v>39508</v>
      </c>
      <c r="D1971" s="5">
        <f>YEAR(Tabla1[[#This Row],[FECHA]])</f>
        <v>2008</v>
      </c>
      <c r="E1971" s="5">
        <f>IFERROR(VLOOKUP(Tabla1[[#This Row],[FECHA]],'COMPARENDOS TOTALES'!A:D,4,FALSE),0)</f>
        <v>23</v>
      </c>
      <c r="F1971" s="9">
        <f>IFERROR(VLOOKUP(Tabla1[[#This Row],[FECHA]],'COMPARENDOS TOTALES'!A:D,3,FALSE),0)</f>
        <v>6384085</v>
      </c>
      <c r="G1971" s="5">
        <f>IFERROR(VLOOKUP(Tabla1[[#This Row],[FECHA]],EXONERACIONES!A:D,4,FALSE),0)</f>
        <v>4</v>
      </c>
      <c r="H1971" s="9">
        <f>IFERROR(VLOOKUP(Tabla1[[#This Row],[FECHA]],EXONERACIONES!A:D,3,FALSE),0)</f>
        <v>1384500</v>
      </c>
      <c r="I1971" s="5">
        <f>IFERROR(VLOOKUP(Tabla1[[#This Row],[FECHA]],'SIMIT CON RES'!A:D,4,FALSE),0)</f>
        <v>1</v>
      </c>
      <c r="J1971" s="9">
        <f>IFERROR(VLOOKUP(Tabla1[[#This Row],[FECHA]],'SIMIT CON RES'!A:D,3,FALSE),0)</f>
        <v>123067</v>
      </c>
      <c r="K1971">
        <f>IFERROR(VLOOKUP(Tabla1[[#This Row],[FECHA]],'SIMIT SIN RES'!A:D,4,FALSE),0)</f>
        <v>0</v>
      </c>
      <c r="L1971" s="9">
        <f>IFERROR(VLOOKUP(Tabla1[[#This Row],[FECHA]],'SIMIT SIN RES'!A:D,3,FALSE),0)</f>
        <v>0</v>
      </c>
      <c r="M1971" s="5">
        <f>IFERROR(VLOOKUP(Tabla1[[#This Row],[FECHA]],'RECAUDOS DE COMPARENDOS'!A:D,4,FALSE),0)</f>
        <v>4</v>
      </c>
      <c r="N1971" s="9">
        <f>IFERROR(VLOOKUP(Tabla1[[#This Row],[FECHA]],'RECAUDOS DE COMPARENDOS'!A:D,3,FALSE),0)</f>
        <v>815317</v>
      </c>
      <c r="O1971" s="5">
        <f>IFERROR(VLOOKUP(Tabla1[[#This Row],[FECHA]],'RECAUDOS DE RESOLUCIONES'!A:D,4,FALSE),0)</f>
        <v>0</v>
      </c>
      <c r="P1971" s="9">
        <f>IFERROR(VLOOKUP(Tabla1[[#This Row],[FECHA]],'RECAUDOS DE RESOLUCIONES'!A:D,3,FALSE),0)</f>
        <v>0</v>
      </c>
      <c r="Q197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14</v>
      </c>
      <c r="R1971" s="9">
        <f>Tabla1[V. COMPARENDOS]-(Tabla1[V. EXONERACIONES]+Tabla1[[#This Row],[V. SIMIT CON RESOLUCION]]+Tabla1[[#This Row],[V. SIMIT SIN RESOLUCION]]+Tabla1[[#This Row],[V. RECAUDOS COMPARENDOS]]+Tabla1[[#This Row],[V. RECAUDOS RESOLUCIONES]])</f>
        <v>4061201</v>
      </c>
      <c r="S1971" s="11">
        <f>IFERROR(VLOOKUP(Tabla1[[#This Row],[FECHA]],'RECAUDOS LOCALES'!A:D,4,FALSE),0)</f>
        <v>0</v>
      </c>
      <c r="T1971" s="9">
        <f>IFERROR(VLOOKUP(Tabla1[[#This Row],[FECHA]],'RECAUDOS LOCALES'!A:D,3,FALSE),0)</f>
        <v>0</v>
      </c>
      <c r="U1971" s="11">
        <f>IFERROR(VLOOKUP(Tabla1[[#This Row],[FECHA]],'RECAUDOS EXTERNOS'!A:D,4,FALSE),0)</f>
        <v>0</v>
      </c>
      <c r="V1971" s="9">
        <f>IFERROR(VLOOKUP(Tabla1[[#This Row],[FECHA]],'RECAUDOS EXTERNOS'!A:D,3,FALSE),0)</f>
        <v>0</v>
      </c>
    </row>
    <row r="1972" spans="1:22" x14ac:dyDescent="0.25">
      <c r="A1972" s="1">
        <v>39531</v>
      </c>
      <c r="B1972" s="3" t="s">
        <v>1</v>
      </c>
      <c r="C1972" s="2">
        <v>39508</v>
      </c>
      <c r="D1972" s="5">
        <f>YEAR(Tabla1[[#This Row],[FECHA]])</f>
        <v>2008</v>
      </c>
      <c r="E1972" s="5">
        <f>IFERROR(VLOOKUP(Tabla1[[#This Row],[FECHA]],'COMPARENDOS TOTALES'!A:D,4,FALSE),0)</f>
        <v>34</v>
      </c>
      <c r="F1972" s="9">
        <f>IFERROR(VLOOKUP(Tabla1[[#This Row],[FECHA]],'COMPARENDOS TOTALES'!A:D,3,FALSE),0)</f>
        <v>7907036</v>
      </c>
      <c r="G1972" s="5">
        <f>IFERROR(VLOOKUP(Tabla1[[#This Row],[FECHA]],EXONERACIONES!A:D,4,FALSE),0)</f>
        <v>1</v>
      </c>
      <c r="H1972" s="9">
        <f>IFERROR(VLOOKUP(Tabla1[[#This Row],[FECHA]],EXONERACIONES!A:D,3,FALSE),0)</f>
        <v>230750</v>
      </c>
      <c r="I1972" s="5">
        <f>IFERROR(VLOOKUP(Tabla1[[#This Row],[FECHA]],'SIMIT CON RES'!A:D,4,FALSE),0)</f>
        <v>6</v>
      </c>
      <c r="J1972" s="9">
        <f>IFERROR(VLOOKUP(Tabla1[[#This Row],[FECHA]],'SIMIT CON RES'!A:D,3,FALSE),0)</f>
        <v>1738317</v>
      </c>
      <c r="K1972">
        <f>IFERROR(VLOOKUP(Tabla1[[#This Row],[FECHA]],'SIMIT SIN RES'!A:D,4,FALSE),0)</f>
        <v>0</v>
      </c>
      <c r="L1972" s="9">
        <f>IFERROR(VLOOKUP(Tabla1[[#This Row],[FECHA]],'SIMIT SIN RES'!A:D,3,FALSE),0)</f>
        <v>0</v>
      </c>
      <c r="M1972" s="5">
        <f>IFERROR(VLOOKUP(Tabla1[[#This Row],[FECHA]],'RECAUDOS DE COMPARENDOS'!A:D,4,FALSE),0)</f>
        <v>2</v>
      </c>
      <c r="N1972" s="9">
        <f>IFERROR(VLOOKUP(Tabla1[[#This Row],[FECHA]],'RECAUDOS DE COMPARENDOS'!A:D,3,FALSE),0)</f>
        <v>353817</v>
      </c>
      <c r="O1972" s="5">
        <f>IFERROR(VLOOKUP(Tabla1[[#This Row],[FECHA]],'RECAUDOS DE RESOLUCIONES'!A:D,4,FALSE),0)</f>
        <v>2</v>
      </c>
      <c r="P1972" s="9">
        <f>IFERROR(VLOOKUP(Tabla1[[#This Row],[FECHA]],'RECAUDOS DE RESOLUCIONES'!A:D,3,FALSE),0)</f>
        <v>461500</v>
      </c>
      <c r="Q197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23</v>
      </c>
      <c r="R1972" s="9">
        <f>Tabla1[V. COMPARENDOS]-(Tabla1[V. EXONERACIONES]+Tabla1[[#This Row],[V. SIMIT CON RESOLUCION]]+Tabla1[[#This Row],[V. SIMIT SIN RESOLUCION]]+Tabla1[[#This Row],[V. RECAUDOS COMPARENDOS]]+Tabla1[[#This Row],[V. RECAUDOS RESOLUCIONES]])</f>
        <v>5122652</v>
      </c>
      <c r="S1972" s="11">
        <f>IFERROR(VLOOKUP(Tabla1[[#This Row],[FECHA]],'RECAUDOS LOCALES'!A:D,4,FALSE),0)</f>
        <v>0</v>
      </c>
      <c r="T1972" s="9">
        <f>IFERROR(VLOOKUP(Tabla1[[#This Row],[FECHA]],'RECAUDOS LOCALES'!A:D,3,FALSE),0)</f>
        <v>0</v>
      </c>
      <c r="U1972" s="11">
        <f>IFERROR(VLOOKUP(Tabla1[[#This Row],[FECHA]],'RECAUDOS EXTERNOS'!A:D,4,FALSE),0)</f>
        <v>0</v>
      </c>
      <c r="V1972" s="9">
        <f>IFERROR(VLOOKUP(Tabla1[[#This Row],[FECHA]],'RECAUDOS EXTERNOS'!A:D,3,FALSE),0)</f>
        <v>0</v>
      </c>
    </row>
    <row r="1973" spans="1:22" x14ac:dyDescent="0.25">
      <c r="A1973" s="1">
        <v>39532</v>
      </c>
      <c r="B1973" s="3" t="s">
        <v>2</v>
      </c>
      <c r="C1973" s="2">
        <v>39508</v>
      </c>
      <c r="D1973" s="5">
        <f>YEAR(Tabla1[[#This Row],[FECHA]])</f>
        <v>2008</v>
      </c>
      <c r="E1973" s="5">
        <f>IFERROR(VLOOKUP(Tabla1[[#This Row],[FECHA]],'COMPARENDOS TOTALES'!A:D,4,FALSE),0)</f>
        <v>12</v>
      </c>
      <c r="F1973" s="9">
        <f>IFERROR(VLOOKUP(Tabla1[[#This Row],[FECHA]],'COMPARENDOS TOTALES'!A:D,3,FALSE),0)</f>
        <v>2799768</v>
      </c>
      <c r="G1973" s="5">
        <f>IFERROR(VLOOKUP(Tabla1[[#This Row],[FECHA]],EXONERACIONES!A:D,4,FALSE),0)</f>
        <v>1</v>
      </c>
      <c r="H1973" s="9">
        <f>IFERROR(VLOOKUP(Tabla1[[#This Row],[FECHA]],EXONERACIONES!A:D,3,FALSE),0)</f>
        <v>230750</v>
      </c>
      <c r="I1973" s="5">
        <f>IFERROR(VLOOKUP(Tabla1[[#This Row],[FECHA]],'SIMIT CON RES'!A:D,4,FALSE),0)</f>
        <v>2</v>
      </c>
      <c r="J1973" s="9">
        <f>IFERROR(VLOOKUP(Tabla1[[#This Row],[FECHA]],'SIMIT CON RES'!A:D,3,FALSE),0)</f>
        <v>246134</v>
      </c>
      <c r="K1973">
        <f>IFERROR(VLOOKUP(Tabla1[[#This Row],[FECHA]],'SIMIT SIN RES'!A:D,4,FALSE),0)</f>
        <v>0</v>
      </c>
      <c r="L1973" s="9">
        <f>IFERROR(VLOOKUP(Tabla1[[#This Row],[FECHA]],'SIMIT SIN RES'!A:D,3,FALSE),0)</f>
        <v>0</v>
      </c>
      <c r="M1973" s="5">
        <f>IFERROR(VLOOKUP(Tabla1[[#This Row],[FECHA]],'RECAUDOS DE COMPARENDOS'!A:D,4,FALSE),0)</f>
        <v>3</v>
      </c>
      <c r="N1973" s="9">
        <f>IFERROR(VLOOKUP(Tabla1[[#This Row],[FECHA]],'RECAUDOS DE COMPARENDOS'!A:D,3,FALSE),0)</f>
        <v>707634</v>
      </c>
      <c r="O1973" s="5">
        <f>IFERROR(VLOOKUP(Tabla1[[#This Row],[FECHA]],'RECAUDOS DE RESOLUCIONES'!A:D,4,FALSE),0)</f>
        <v>1</v>
      </c>
      <c r="P1973" s="9">
        <f>IFERROR(VLOOKUP(Tabla1[[#This Row],[FECHA]],'RECAUDOS DE RESOLUCIONES'!A:D,3,FALSE),0)</f>
        <v>461500</v>
      </c>
      <c r="Q197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1973" s="9">
        <f>Tabla1[V. COMPARENDOS]-(Tabla1[V. EXONERACIONES]+Tabla1[[#This Row],[V. SIMIT CON RESOLUCION]]+Tabla1[[#This Row],[V. SIMIT SIN RESOLUCION]]+Tabla1[[#This Row],[V. RECAUDOS COMPARENDOS]]+Tabla1[[#This Row],[V. RECAUDOS RESOLUCIONES]])</f>
        <v>1153750</v>
      </c>
      <c r="S1973" s="11">
        <f>IFERROR(VLOOKUP(Tabla1[[#This Row],[FECHA]],'RECAUDOS LOCALES'!A:D,4,FALSE),0)</f>
        <v>1</v>
      </c>
      <c r="T1973" s="9">
        <f>IFERROR(VLOOKUP(Tabla1[[#This Row],[FECHA]],'RECAUDOS LOCALES'!A:D,3,FALSE),0)</f>
        <v>381270</v>
      </c>
      <c r="U1973" s="11">
        <f>IFERROR(VLOOKUP(Tabla1[[#This Row],[FECHA]],'RECAUDOS EXTERNOS'!A:D,4,FALSE),0)</f>
        <v>2</v>
      </c>
      <c r="V1973" s="9">
        <f>IFERROR(VLOOKUP(Tabla1[[#This Row],[FECHA]],'RECAUDOS EXTERNOS'!A:D,3,FALSE),0)</f>
        <v>602200</v>
      </c>
    </row>
    <row r="1974" spans="1:22" x14ac:dyDescent="0.25">
      <c r="A1974" s="1">
        <v>39533</v>
      </c>
      <c r="B1974" s="3" t="s">
        <v>3</v>
      </c>
      <c r="C1974" s="2">
        <v>39508</v>
      </c>
      <c r="D1974" s="5">
        <f>YEAR(Tabla1[[#This Row],[FECHA]])</f>
        <v>2008</v>
      </c>
      <c r="E1974" s="5">
        <f>IFERROR(VLOOKUP(Tabla1[[#This Row],[FECHA]],'COMPARENDOS TOTALES'!A:D,4,FALSE),0)</f>
        <v>6</v>
      </c>
      <c r="F1974" s="9">
        <f>IFERROR(VLOOKUP(Tabla1[[#This Row],[FECHA]],'COMPARENDOS TOTALES'!A:D,3,FALSE),0)</f>
        <v>1061451</v>
      </c>
      <c r="G1974" s="5">
        <f>IFERROR(VLOOKUP(Tabla1[[#This Row],[FECHA]],EXONERACIONES!A:D,4,FALSE),0)</f>
        <v>2</v>
      </c>
      <c r="H1974" s="9">
        <f>IFERROR(VLOOKUP(Tabla1[[#This Row],[FECHA]],EXONERACIONES!A:D,3,FALSE),0)</f>
        <v>353817</v>
      </c>
      <c r="I1974" s="5">
        <f>IFERROR(VLOOKUP(Tabla1[[#This Row],[FECHA]],'SIMIT CON RES'!A:D,4,FALSE),0)</f>
        <v>2</v>
      </c>
      <c r="J1974" s="9">
        <f>IFERROR(VLOOKUP(Tabla1[[#This Row],[FECHA]],'SIMIT CON RES'!A:D,3,FALSE),0)</f>
        <v>353817</v>
      </c>
      <c r="K1974">
        <f>IFERROR(VLOOKUP(Tabla1[[#This Row],[FECHA]],'SIMIT SIN RES'!A:D,4,FALSE),0)</f>
        <v>0</v>
      </c>
      <c r="L1974" s="9">
        <f>IFERROR(VLOOKUP(Tabla1[[#This Row],[FECHA]],'SIMIT SIN RES'!A:D,3,FALSE),0)</f>
        <v>0</v>
      </c>
      <c r="M1974" s="5">
        <f>IFERROR(VLOOKUP(Tabla1[[#This Row],[FECHA]],'RECAUDOS DE COMPARENDOS'!A:D,4,FALSE),0)</f>
        <v>0</v>
      </c>
      <c r="N1974" s="9">
        <f>IFERROR(VLOOKUP(Tabla1[[#This Row],[FECHA]],'RECAUDOS DE COMPARENDOS'!A:D,3,FALSE),0)</f>
        <v>0</v>
      </c>
      <c r="O1974" s="5">
        <f>IFERROR(VLOOKUP(Tabla1[[#This Row],[FECHA]],'RECAUDOS DE RESOLUCIONES'!A:D,4,FALSE),0)</f>
        <v>0</v>
      </c>
      <c r="P1974" s="9">
        <f>IFERROR(VLOOKUP(Tabla1[[#This Row],[FECHA]],'RECAUDOS DE RESOLUCIONES'!A:D,3,FALSE),0)</f>
        <v>0</v>
      </c>
      <c r="Q197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1974" s="9">
        <f>Tabla1[V. COMPARENDOS]-(Tabla1[V. EXONERACIONES]+Tabla1[[#This Row],[V. SIMIT CON RESOLUCION]]+Tabla1[[#This Row],[V. SIMIT SIN RESOLUCION]]+Tabla1[[#This Row],[V. RECAUDOS COMPARENDOS]]+Tabla1[[#This Row],[V. RECAUDOS RESOLUCIONES]])</f>
        <v>353817</v>
      </c>
      <c r="S1974" s="11">
        <f>IFERROR(VLOOKUP(Tabla1[[#This Row],[FECHA]],'RECAUDOS LOCALES'!A:D,4,FALSE),0)</f>
        <v>4</v>
      </c>
      <c r="T1974" s="9">
        <f>IFERROR(VLOOKUP(Tabla1[[#This Row],[FECHA]],'RECAUDOS LOCALES'!A:D,3,FALSE),0)</f>
        <v>449952</v>
      </c>
      <c r="U1974" s="11">
        <f>IFERROR(VLOOKUP(Tabla1[[#This Row],[FECHA]],'RECAUDOS EXTERNOS'!A:D,4,FALSE),0)</f>
        <v>4</v>
      </c>
      <c r="V1974" s="9">
        <f>IFERROR(VLOOKUP(Tabla1[[#This Row],[FECHA]],'RECAUDOS EXTERNOS'!A:D,3,FALSE),0)</f>
        <v>821885</v>
      </c>
    </row>
    <row r="1975" spans="1:22" x14ac:dyDescent="0.25">
      <c r="A1975" s="1">
        <v>39534</v>
      </c>
      <c r="B1975" s="3" t="s">
        <v>6</v>
      </c>
      <c r="C1975" s="2">
        <v>39508</v>
      </c>
      <c r="D1975" s="5">
        <f>YEAR(Tabla1[[#This Row],[FECHA]])</f>
        <v>2008</v>
      </c>
      <c r="E1975" s="5">
        <f>IFERROR(VLOOKUP(Tabla1[[#This Row],[FECHA]],'COMPARENDOS TOTALES'!A:D,4,FALSE),0)</f>
        <v>13</v>
      </c>
      <c r="F1975" s="9">
        <f>IFERROR(VLOOKUP(Tabla1[[#This Row],[FECHA]],'COMPARENDOS TOTALES'!A:D,3,FALSE),0)</f>
        <v>3261268</v>
      </c>
      <c r="G1975" s="5">
        <f>IFERROR(VLOOKUP(Tabla1[[#This Row],[FECHA]],EXONERACIONES!A:D,4,FALSE),0)</f>
        <v>2</v>
      </c>
      <c r="H1975" s="9">
        <f>IFERROR(VLOOKUP(Tabla1[[#This Row],[FECHA]],EXONERACIONES!A:D,3,FALSE),0)</f>
        <v>692250</v>
      </c>
      <c r="I1975" s="5">
        <f>IFERROR(VLOOKUP(Tabla1[[#This Row],[FECHA]],'SIMIT CON RES'!A:D,4,FALSE),0)</f>
        <v>1</v>
      </c>
      <c r="J1975" s="9">
        <f>IFERROR(VLOOKUP(Tabla1[[#This Row],[FECHA]],'SIMIT CON RES'!A:D,3,FALSE),0)</f>
        <v>123067</v>
      </c>
      <c r="K1975">
        <f>IFERROR(VLOOKUP(Tabla1[[#This Row],[FECHA]],'SIMIT SIN RES'!A:D,4,FALSE),0)</f>
        <v>0</v>
      </c>
      <c r="L1975" s="9">
        <f>IFERROR(VLOOKUP(Tabla1[[#This Row],[FECHA]],'SIMIT SIN RES'!A:D,3,FALSE),0)</f>
        <v>0</v>
      </c>
      <c r="M1975" s="5">
        <f>IFERROR(VLOOKUP(Tabla1[[#This Row],[FECHA]],'RECAUDOS DE COMPARENDOS'!A:D,4,FALSE),0)</f>
        <v>2</v>
      </c>
      <c r="N1975" s="9">
        <f>IFERROR(VLOOKUP(Tabla1[[#This Row],[FECHA]],'RECAUDOS DE COMPARENDOS'!A:D,3,FALSE),0)</f>
        <v>584567</v>
      </c>
      <c r="O1975" s="5">
        <f>IFERROR(VLOOKUP(Tabla1[[#This Row],[FECHA]],'RECAUDOS DE RESOLUCIONES'!A:D,4,FALSE),0)</f>
        <v>0</v>
      </c>
      <c r="P1975" s="9">
        <f>IFERROR(VLOOKUP(Tabla1[[#This Row],[FECHA]],'RECAUDOS DE RESOLUCIONES'!A:D,3,FALSE),0)</f>
        <v>0</v>
      </c>
      <c r="Q197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8</v>
      </c>
      <c r="R1975" s="9">
        <f>Tabla1[V. COMPARENDOS]-(Tabla1[V. EXONERACIONES]+Tabla1[[#This Row],[V. SIMIT CON RESOLUCION]]+Tabla1[[#This Row],[V. SIMIT SIN RESOLUCION]]+Tabla1[[#This Row],[V. RECAUDOS COMPARENDOS]]+Tabla1[[#This Row],[V. RECAUDOS RESOLUCIONES]])</f>
        <v>1861384</v>
      </c>
      <c r="S1975" s="11">
        <f>IFERROR(VLOOKUP(Tabla1[[#This Row],[FECHA]],'RECAUDOS LOCALES'!A:D,4,FALSE),0)</f>
        <v>3</v>
      </c>
      <c r="T1975" s="9">
        <f>IFERROR(VLOOKUP(Tabla1[[#This Row],[FECHA]],'RECAUDOS LOCALES'!A:D,3,FALSE),0)</f>
        <v>669160</v>
      </c>
      <c r="U1975" s="11">
        <f>IFERROR(VLOOKUP(Tabla1[[#This Row],[FECHA]],'RECAUDOS EXTERNOS'!A:D,4,FALSE),0)</f>
        <v>5</v>
      </c>
      <c r="V1975" s="9">
        <f>IFERROR(VLOOKUP(Tabla1[[#This Row],[FECHA]],'RECAUDOS EXTERNOS'!A:D,3,FALSE),0)</f>
        <v>1161055</v>
      </c>
    </row>
    <row r="1976" spans="1:22" x14ac:dyDescent="0.25">
      <c r="A1976" s="1">
        <v>39535</v>
      </c>
      <c r="B1976" s="3" t="s">
        <v>0</v>
      </c>
      <c r="C1976" s="2">
        <v>39508</v>
      </c>
      <c r="D1976" s="5">
        <f>YEAR(Tabla1[[#This Row],[FECHA]])</f>
        <v>2008</v>
      </c>
      <c r="E1976" s="5">
        <f>IFERROR(VLOOKUP(Tabla1[[#This Row],[FECHA]],'COMPARENDOS TOTALES'!A:D,4,FALSE),0)</f>
        <v>4</v>
      </c>
      <c r="F1976" s="9">
        <f>IFERROR(VLOOKUP(Tabla1[[#This Row],[FECHA]],'COMPARENDOS TOTALES'!A:D,3,FALSE),0)</f>
        <v>1046067</v>
      </c>
      <c r="G1976" s="5">
        <f>IFERROR(VLOOKUP(Tabla1[[#This Row],[FECHA]],EXONERACIONES!A:D,4,FALSE),0)</f>
        <v>1</v>
      </c>
      <c r="H1976" s="9">
        <f>IFERROR(VLOOKUP(Tabla1[[#This Row],[FECHA]],EXONERACIONES!A:D,3,FALSE),0)</f>
        <v>461500</v>
      </c>
      <c r="I1976" s="5">
        <f>IFERROR(VLOOKUP(Tabla1[[#This Row],[FECHA]],'SIMIT CON RES'!A:D,4,FALSE),0)</f>
        <v>1</v>
      </c>
      <c r="J1976" s="9">
        <f>IFERROR(VLOOKUP(Tabla1[[#This Row],[FECHA]],'SIMIT CON RES'!A:D,3,FALSE),0)</f>
        <v>230750</v>
      </c>
      <c r="K1976">
        <f>IFERROR(VLOOKUP(Tabla1[[#This Row],[FECHA]],'SIMIT SIN RES'!A:D,4,FALSE),0)</f>
        <v>0</v>
      </c>
      <c r="L1976" s="9">
        <f>IFERROR(VLOOKUP(Tabla1[[#This Row],[FECHA]],'SIMIT SIN RES'!A:D,3,FALSE),0)</f>
        <v>0</v>
      </c>
      <c r="M1976" s="5">
        <f>IFERROR(VLOOKUP(Tabla1[[#This Row],[FECHA]],'RECAUDOS DE COMPARENDOS'!A:D,4,FALSE),0)</f>
        <v>1</v>
      </c>
      <c r="N1976" s="9">
        <f>IFERROR(VLOOKUP(Tabla1[[#This Row],[FECHA]],'RECAUDOS DE COMPARENDOS'!A:D,3,FALSE),0)</f>
        <v>123067</v>
      </c>
      <c r="O1976" s="5">
        <f>IFERROR(VLOOKUP(Tabla1[[#This Row],[FECHA]],'RECAUDOS DE RESOLUCIONES'!A:D,4,FALSE),0)</f>
        <v>0</v>
      </c>
      <c r="P1976" s="9">
        <f>IFERROR(VLOOKUP(Tabla1[[#This Row],[FECHA]],'RECAUDOS DE RESOLUCIONES'!A:D,3,FALSE),0)</f>
        <v>0</v>
      </c>
      <c r="Q197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1976" s="9">
        <f>Tabla1[V. COMPARENDOS]-(Tabla1[V. EXONERACIONES]+Tabla1[[#This Row],[V. SIMIT CON RESOLUCION]]+Tabla1[[#This Row],[V. SIMIT SIN RESOLUCION]]+Tabla1[[#This Row],[V. RECAUDOS COMPARENDOS]]+Tabla1[[#This Row],[V. RECAUDOS RESOLUCIONES]])</f>
        <v>230750</v>
      </c>
      <c r="S1976" s="11">
        <f>IFERROR(VLOOKUP(Tabla1[[#This Row],[FECHA]],'RECAUDOS LOCALES'!A:D,4,FALSE),0)</f>
        <v>5</v>
      </c>
      <c r="T1976" s="9">
        <f>IFERROR(VLOOKUP(Tabla1[[#This Row],[FECHA]],'RECAUDOS LOCALES'!A:D,3,FALSE),0)</f>
        <v>1165796</v>
      </c>
      <c r="U1976" s="11">
        <f>IFERROR(VLOOKUP(Tabla1[[#This Row],[FECHA]],'RECAUDOS EXTERNOS'!A:D,4,FALSE),0)</f>
        <v>2</v>
      </c>
      <c r="V1976" s="9">
        <f>IFERROR(VLOOKUP(Tabla1[[#This Row],[FECHA]],'RECAUDOS EXTERNOS'!A:D,3,FALSE),0)</f>
        <v>360622</v>
      </c>
    </row>
    <row r="1977" spans="1:22" x14ac:dyDescent="0.25">
      <c r="A1977" s="1">
        <v>39536</v>
      </c>
      <c r="B1977" s="3" t="s">
        <v>5</v>
      </c>
      <c r="C1977" s="2">
        <v>39508</v>
      </c>
      <c r="D1977" s="5">
        <f>YEAR(Tabla1[[#This Row],[FECHA]])</f>
        <v>2008</v>
      </c>
      <c r="E1977" s="5">
        <f>IFERROR(VLOOKUP(Tabla1[[#This Row],[FECHA]],'COMPARENDOS TOTALES'!A:D,4,FALSE),0)</f>
        <v>4</v>
      </c>
      <c r="F1977" s="9">
        <f>IFERROR(VLOOKUP(Tabla1[[#This Row],[FECHA]],'COMPARENDOS TOTALES'!A:D,3,FALSE),0)</f>
        <v>1384500</v>
      </c>
      <c r="G1977" s="5">
        <f>IFERROR(VLOOKUP(Tabla1[[#This Row],[FECHA]],EXONERACIONES!A:D,4,FALSE),0)</f>
        <v>0</v>
      </c>
      <c r="H1977" s="9">
        <f>IFERROR(VLOOKUP(Tabla1[[#This Row],[FECHA]],EXONERACIONES!A:D,3,FALSE),0)</f>
        <v>0</v>
      </c>
      <c r="I1977" s="5">
        <f>IFERROR(VLOOKUP(Tabla1[[#This Row],[FECHA]],'SIMIT CON RES'!A:D,4,FALSE),0)</f>
        <v>1</v>
      </c>
      <c r="J1977" s="9">
        <f>IFERROR(VLOOKUP(Tabla1[[#This Row],[FECHA]],'SIMIT CON RES'!A:D,3,FALSE),0)</f>
        <v>461500</v>
      </c>
      <c r="K1977">
        <f>IFERROR(VLOOKUP(Tabla1[[#This Row],[FECHA]],'SIMIT SIN RES'!A:D,4,FALSE),0)</f>
        <v>0</v>
      </c>
      <c r="L1977" s="9">
        <f>IFERROR(VLOOKUP(Tabla1[[#This Row],[FECHA]],'SIMIT SIN RES'!A:D,3,FALSE),0)</f>
        <v>0</v>
      </c>
      <c r="M1977" s="5">
        <f>IFERROR(VLOOKUP(Tabla1[[#This Row],[FECHA]],'RECAUDOS DE COMPARENDOS'!A:D,4,FALSE),0)</f>
        <v>0</v>
      </c>
      <c r="N1977" s="9">
        <f>IFERROR(VLOOKUP(Tabla1[[#This Row],[FECHA]],'RECAUDOS DE COMPARENDOS'!A:D,3,FALSE),0)</f>
        <v>0</v>
      </c>
      <c r="O1977" s="5">
        <f>IFERROR(VLOOKUP(Tabla1[[#This Row],[FECHA]],'RECAUDOS DE RESOLUCIONES'!A:D,4,FALSE),0)</f>
        <v>0</v>
      </c>
      <c r="P1977" s="9">
        <f>IFERROR(VLOOKUP(Tabla1[[#This Row],[FECHA]],'RECAUDOS DE RESOLUCIONES'!A:D,3,FALSE),0)</f>
        <v>0</v>
      </c>
      <c r="Q197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1977" s="9">
        <f>Tabla1[V. COMPARENDOS]-(Tabla1[V. EXONERACIONES]+Tabla1[[#This Row],[V. SIMIT CON RESOLUCION]]+Tabla1[[#This Row],[V. SIMIT SIN RESOLUCION]]+Tabla1[[#This Row],[V. RECAUDOS COMPARENDOS]]+Tabla1[[#This Row],[V. RECAUDOS RESOLUCIONES]])</f>
        <v>923000</v>
      </c>
      <c r="S1977" s="11">
        <f>IFERROR(VLOOKUP(Tabla1[[#This Row],[FECHA]],'RECAUDOS LOCALES'!A:D,4,FALSE),0)</f>
        <v>0</v>
      </c>
      <c r="T1977" s="9">
        <f>IFERROR(VLOOKUP(Tabla1[[#This Row],[FECHA]],'RECAUDOS LOCALES'!A:D,3,FALSE),0)</f>
        <v>0</v>
      </c>
      <c r="U1977" s="11">
        <f>IFERROR(VLOOKUP(Tabla1[[#This Row],[FECHA]],'RECAUDOS EXTERNOS'!A:D,4,FALSE),0)</f>
        <v>0</v>
      </c>
      <c r="V1977" s="9">
        <f>IFERROR(VLOOKUP(Tabla1[[#This Row],[FECHA]],'RECAUDOS EXTERNOS'!A:D,3,FALSE),0)</f>
        <v>0</v>
      </c>
    </row>
    <row r="1978" spans="1:22" x14ac:dyDescent="0.25">
      <c r="A1978" s="1">
        <v>39537</v>
      </c>
      <c r="B1978" s="3" t="s">
        <v>4</v>
      </c>
      <c r="C1978" s="2">
        <v>39508</v>
      </c>
      <c r="D1978" s="5">
        <f>YEAR(Tabla1[[#This Row],[FECHA]])</f>
        <v>2008</v>
      </c>
      <c r="E1978" s="5">
        <f>IFERROR(VLOOKUP(Tabla1[[#This Row],[FECHA]],'COMPARENDOS TOTALES'!A:D,4,FALSE),0)</f>
        <v>10</v>
      </c>
      <c r="F1978" s="9">
        <f>IFERROR(VLOOKUP(Tabla1[[#This Row],[FECHA]],'COMPARENDOS TOTALES'!A:D,3,FALSE),0)</f>
        <v>2907451</v>
      </c>
      <c r="G1978" s="5">
        <f>IFERROR(VLOOKUP(Tabla1[[#This Row],[FECHA]],EXONERACIONES!A:D,4,FALSE),0)</f>
        <v>1</v>
      </c>
      <c r="H1978" s="9">
        <f>IFERROR(VLOOKUP(Tabla1[[#This Row],[FECHA]],EXONERACIONES!A:D,3,FALSE),0)</f>
        <v>230750</v>
      </c>
      <c r="I1978" s="5">
        <f>IFERROR(VLOOKUP(Tabla1[[#This Row],[FECHA]],'SIMIT CON RES'!A:D,4,FALSE),0)</f>
        <v>1</v>
      </c>
      <c r="J1978" s="9">
        <f>IFERROR(VLOOKUP(Tabla1[[#This Row],[FECHA]],'SIMIT CON RES'!A:D,3,FALSE),0)</f>
        <v>123067</v>
      </c>
      <c r="K1978">
        <f>IFERROR(VLOOKUP(Tabla1[[#This Row],[FECHA]],'SIMIT SIN RES'!A:D,4,FALSE),0)</f>
        <v>0</v>
      </c>
      <c r="L1978" s="9">
        <f>IFERROR(VLOOKUP(Tabla1[[#This Row],[FECHA]],'SIMIT SIN RES'!A:D,3,FALSE),0)</f>
        <v>0</v>
      </c>
      <c r="M1978" s="5">
        <f>IFERROR(VLOOKUP(Tabla1[[#This Row],[FECHA]],'RECAUDOS DE COMPARENDOS'!A:D,4,FALSE),0)</f>
        <v>1</v>
      </c>
      <c r="N1978" s="9">
        <f>IFERROR(VLOOKUP(Tabla1[[#This Row],[FECHA]],'RECAUDOS DE COMPARENDOS'!A:D,3,FALSE),0)</f>
        <v>123067</v>
      </c>
      <c r="O1978" s="5">
        <f>IFERROR(VLOOKUP(Tabla1[[#This Row],[FECHA]],'RECAUDOS DE RESOLUCIONES'!A:D,4,FALSE),0)</f>
        <v>0</v>
      </c>
      <c r="P1978" s="9">
        <f>IFERROR(VLOOKUP(Tabla1[[#This Row],[FECHA]],'RECAUDOS DE RESOLUCIONES'!A:D,3,FALSE),0)</f>
        <v>0</v>
      </c>
      <c r="Q197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7</v>
      </c>
      <c r="R1978" s="9">
        <f>Tabla1[V. COMPARENDOS]-(Tabla1[V. EXONERACIONES]+Tabla1[[#This Row],[V. SIMIT CON RESOLUCION]]+Tabla1[[#This Row],[V. SIMIT SIN RESOLUCION]]+Tabla1[[#This Row],[V. RECAUDOS COMPARENDOS]]+Tabla1[[#This Row],[V. RECAUDOS RESOLUCIONES]])</f>
        <v>2430567</v>
      </c>
      <c r="S1978" s="11">
        <f>IFERROR(VLOOKUP(Tabla1[[#This Row],[FECHA]],'RECAUDOS LOCALES'!A:D,4,FALSE),0)</f>
        <v>0</v>
      </c>
      <c r="T1978" s="9">
        <f>IFERROR(VLOOKUP(Tabla1[[#This Row],[FECHA]],'RECAUDOS LOCALES'!A:D,3,FALSE),0)</f>
        <v>0</v>
      </c>
      <c r="U1978" s="11">
        <f>IFERROR(VLOOKUP(Tabla1[[#This Row],[FECHA]],'RECAUDOS EXTERNOS'!A:D,4,FALSE),0)</f>
        <v>0</v>
      </c>
      <c r="V1978" s="9">
        <f>IFERROR(VLOOKUP(Tabla1[[#This Row],[FECHA]],'RECAUDOS EXTERNOS'!A:D,3,FALSE),0)</f>
        <v>0</v>
      </c>
    </row>
    <row r="1979" spans="1:22" x14ac:dyDescent="0.25">
      <c r="A1979" s="1">
        <v>39538</v>
      </c>
      <c r="B1979" s="3" t="s">
        <v>1</v>
      </c>
      <c r="C1979" s="2">
        <v>39508</v>
      </c>
      <c r="D1979" s="5">
        <f>YEAR(Tabla1[[#This Row],[FECHA]])</f>
        <v>2008</v>
      </c>
      <c r="E1979" s="5">
        <f>IFERROR(VLOOKUP(Tabla1[[#This Row],[FECHA]],'COMPARENDOS TOTALES'!A:D,4,FALSE),0)</f>
        <v>3</v>
      </c>
      <c r="F1979" s="9">
        <f>IFERROR(VLOOKUP(Tabla1[[#This Row],[FECHA]],'COMPARENDOS TOTALES'!A:D,3,FALSE),0)</f>
        <v>476884</v>
      </c>
      <c r="G1979" s="5">
        <f>IFERROR(VLOOKUP(Tabla1[[#This Row],[FECHA]],EXONERACIONES!A:D,4,FALSE),0)</f>
        <v>1</v>
      </c>
      <c r="H1979" s="9">
        <f>IFERROR(VLOOKUP(Tabla1[[#This Row],[FECHA]],EXONERACIONES!A:D,3,FALSE),0)</f>
        <v>123067</v>
      </c>
      <c r="I1979" s="5">
        <f>IFERROR(VLOOKUP(Tabla1[[#This Row],[FECHA]],'SIMIT CON RES'!A:D,4,FALSE),0)</f>
        <v>0</v>
      </c>
      <c r="J1979" s="9">
        <f>IFERROR(VLOOKUP(Tabla1[[#This Row],[FECHA]],'SIMIT CON RES'!A:D,3,FALSE),0)</f>
        <v>0</v>
      </c>
      <c r="K1979">
        <f>IFERROR(VLOOKUP(Tabla1[[#This Row],[FECHA]],'SIMIT SIN RES'!A:D,4,FALSE),0)</f>
        <v>0</v>
      </c>
      <c r="L1979" s="9">
        <f>IFERROR(VLOOKUP(Tabla1[[#This Row],[FECHA]],'SIMIT SIN RES'!A:D,3,FALSE),0)</f>
        <v>0</v>
      </c>
      <c r="M1979" s="5">
        <f>IFERROR(VLOOKUP(Tabla1[[#This Row],[FECHA]],'RECAUDOS DE COMPARENDOS'!A:D,4,FALSE),0)</f>
        <v>1</v>
      </c>
      <c r="N1979" s="9">
        <f>IFERROR(VLOOKUP(Tabla1[[#This Row],[FECHA]],'RECAUDOS DE COMPARENDOS'!A:D,3,FALSE),0)</f>
        <v>123067</v>
      </c>
      <c r="O1979" s="5">
        <f>IFERROR(VLOOKUP(Tabla1[[#This Row],[FECHA]],'RECAUDOS DE RESOLUCIONES'!A:D,4,FALSE),0)</f>
        <v>0</v>
      </c>
      <c r="P1979" s="9">
        <f>IFERROR(VLOOKUP(Tabla1[[#This Row],[FECHA]],'RECAUDOS DE RESOLUCIONES'!A:D,3,FALSE),0)</f>
        <v>0</v>
      </c>
      <c r="Q197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1979" s="9">
        <f>Tabla1[V. COMPARENDOS]-(Tabla1[V. EXONERACIONES]+Tabla1[[#This Row],[V. SIMIT CON RESOLUCION]]+Tabla1[[#This Row],[V. SIMIT SIN RESOLUCION]]+Tabla1[[#This Row],[V. RECAUDOS COMPARENDOS]]+Tabla1[[#This Row],[V. RECAUDOS RESOLUCIONES]])</f>
        <v>230750</v>
      </c>
      <c r="S1979" s="11">
        <f>IFERROR(VLOOKUP(Tabla1[[#This Row],[FECHA]],'RECAUDOS LOCALES'!A:D,4,FALSE),0)</f>
        <v>1</v>
      </c>
      <c r="T1979" s="9">
        <f>IFERROR(VLOOKUP(Tabla1[[#This Row],[FECHA]],'RECAUDOS LOCALES'!A:D,3,FALSE),0)</f>
        <v>173058</v>
      </c>
      <c r="U1979" s="11">
        <f>IFERROR(VLOOKUP(Tabla1[[#This Row],[FECHA]],'RECAUDOS EXTERNOS'!A:D,4,FALSE),0)</f>
        <v>6</v>
      </c>
      <c r="V1979" s="9">
        <f>IFERROR(VLOOKUP(Tabla1[[#This Row],[FECHA]],'RECAUDOS EXTERNOS'!A:D,3,FALSE),0)</f>
        <v>1578595</v>
      </c>
    </row>
    <row r="1980" spans="1:22" x14ac:dyDescent="0.25">
      <c r="A1980" s="1">
        <v>39539</v>
      </c>
      <c r="B1980" s="3" t="s">
        <v>2</v>
      </c>
      <c r="C1980" s="2">
        <v>39539</v>
      </c>
      <c r="D1980" s="5">
        <f>YEAR(Tabla1[[#This Row],[FECHA]])</f>
        <v>2008</v>
      </c>
      <c r="E1980" s="5">
        <f>IFERROR(VLOOKUP(Tabla1[[#This Row],[FECHA]],'COMPARENDOS TOTALES'!A:D,4,FALSE),0)</f>
        <v>3</v>
      </c>
      <c r="F1980" s="9">
        <f>IFERROR(VLOOKUP(Tabla1[[#This Row],[FECHA]],'COMPARENDOS TOTALES'!A:D,3,FALSE),0)</f>
        <v>476884</v>
      </c>
      <c r="G1980" s="5">
        <f>IFERROR(VLOOKUP(Tabla1[[#This Row],[FECHA]],EXONERACIONES!A:D,4,FALSE),0)</f>
        <v>0</v>
      </c>
      <c r="H1980" s="9">
        <f>IFERROR(VLOOKUP(Tabla1[[#This Row],[FECHA]],EXONERACIONES!A:D,3,FALSE),0)</f>
        <v>0</v>
      </c>
      <c r="I1980" s="5">
        <f>IFERROR(VLOOKUP(Tabla1[[#This Row],[FECHA]],'SIMIT CON RES'!A:D,4,FALSE),0)</f>
        <v>1</v>
      </c>
      <c r="J1980" s="9">
        <f>IFERROR(VLOOKUP(Tabla1[[#This Row],[FECHA]],'SIMIT CON RES'!A:D,3,FALSE),0)</f>
        <v>123067</v>
      </c>
      <c r="K1980">
        <f>IFERROR(VLOOKUP(Tabla1[[#This Row],[FECHA]],'SIMIT SIN RES'!A:D,4,FALSE),0)</f>
        <v>0</v>
      </c>
      <c r="L1980" s="9">
        <f>IFERROR(VLOOKUP(Tabla1[[#This Row],[FECHA]],'SIMIT SIN RES'!A:D,3,FALSE),0)</f>
        <v>0</v>
      </c>
      <c r="M1980" s="5">
        <f>IFERROR(VLOOKUP(Tabla1[[#This Row],[FECHA]],'RECAUDOS DE COMPARENDOS'!A:D,4,FALSE),0)</f>
        <v>0</v>
      </c>
      <c r="N1980" s="9">
        <f>IFERROR(VLOOKUP(Tabla1[[#This Row],[FECHA]],'RECAUDOS DE COMPARENDOS'!A:D,3,FALSE),0)</f>
        <v>0</v>
      </c>
      <c r="O1980" s="5">
        <f>IFERROR(VLOOKUP(Tabla1[[#This Row],[FECHA]],'RECAUDOS DE RESOLUCIONES'!A:D,4,FALSE),0)</f>
        <v>0</v>
      </c>
      <c r="P1980" s="9">
        <f>IFERROR(VLOOKUP(Tabla1[[#This Row],[FECHA]],'RECAUDOS DE RESOLUCIONES'!A:D,3,FALSE),0)</f>
        <v>0</v>
      </c>
      <c r="Q198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1980" s="9">
        <f>Tabla1[V. COMPARENDOS]-(Tabla1[V. EXONERACIONES]+Tabla1[[#This Row],[V. SIMIT CON RESOLUCION]]+Tabla1[[#This Row],[V. SIMIT SIN RESOLUCION]]+Tabla1[[#This Row],[V. RECAUDOS COMPARENDOS]]+Tabla1[[#This Row],[V. RECAUDOS RESOLUCIONES]])</f>
        <v>353817</v>
      </c>
      <c r="S1980" s="11">
        <f>IFERROR(VLOOKUP(Tabla1[[#This Row],[FECHA]],'RECAUDOS LOCALES'!A:D,4,FALSE),0)</f>
        <v>2</v>
      </c>
      <c r="T1980" s="9">
        <f>IFERROR(VLOOKUP(Tabla1[[#This Row],[FECHA]],'RECAUDOS LOCALES'!A:D,3,FALSE),0)</f>
        <v>312800</v>
      </c>
      <c r="U1980" s="11">
        <f>IFERROR(VLOOKUP(Tabla1[[#This Row],[FECHA]],'RECAUDOS EXTERNOS'!A:D,4,FALSE),0)</f>
        <v>4</v>
      </c>
      <c r="V1980" s="9">
        <f>IFERROR(VLOOKUP(Tabla1[[#This Row],[FECHA]],'RECAUDOS EXTERNOS'!A:D,3,FALSE),0)</f>
        <v>667744</v>
      </c>
    </row>
    <row r="1981" spans="1:22" x14ac:dyDescent="0.25">
      <c r="A1981" s="1">
        <v>39540</v>
      </c>
      <c r="B1981" s="3" t="s">
        <v>3</v>
      </c>
      <c r="C1981" s="2">
        <v>39539</v>
      </c>
      <c r="D1981" s="5">
        <f>YEAR(Tabla1[[#This Row],[FECHA]])</f>
        <v>2008</v>
      </c>
      <c r="E1981" s="5">
        <f>IFERROR(VLOOKUP(Tabla1[[#This Row],[FECHA]],'COMPARENDOS TOTALES'!A:D,4,FALSE),0)</f>
        <v>4</v>
      </c>
      <c r="F1981" s="9">
        <f>IFERROR(VLOOKUP(Tabla1[[#This Row],[FECHA]],'COMPARENDOS TOTALES'!A:D,3,FALSE),0)</f>
        <v>1153750</v>
      </c>
      <c r="G1981" s="5">
        <f>IFERROR(VLOOKUP(Tabla1[[#This Row],[FECHA]],EXONERACIONES!A:D,4,FALSE),0)</f>
        <v>0</v>
      </c>
      <c r="H1981" s="9">
        <f>IFERROR(VLOOKUP(Tabla1[[#This Row],[FECHA]],EXONERACIONES!A:D,3,FALSE),0)</f>
        <v>0</v>
      </c>
      <c r="I1981" s="5">
        <f>IFERROR(VLOOKUP(Tabla1[[#This Row],[FECHA]],'SIMIT CON RES'!A:D,4,FALSE),0)</f>
        <v>1</v>
      </c>
      <c r="J1981" s="9">
        <f>IFERROR(VLOOKUP(Tabla1[[#This Row],[FECHA]],'SIMIT CON RES'!A:D,3,FALSE),0)</f>
        <v>230750</v>
      </c>
      <c r="K1981">
        <f>IFERROR(VLOOKUP(Tabla1[[#This Row],[FECHA]],'SIMIT SIN RES'!A:D,4,FALSE),0)</f>
        <v>0</v>
      </c>
      <c r="L1981" s="9">
        <f>IFERROR(VLOOKUP(Tabla1[[#This Row],[FECHA]],'SIMIT SIN RES'!A:D,3,FALSE),0)</f>
        <v>0</v>
      </c>
      <c r="M1981" s="5">
        <f>IFERROR(VLOOKUP(Tabla1[[#This Row],[FECHA]],'RECAUDOS DE COMPARENDOS'!A:D,4,FALSE),0)</f>
        <v>0</v>
      </c>
      <c r="N1981" s="9">
        <f>IFERROR(VLOOKUP(Tabla1[[#This Row],[FECHA]],'RECAUDOS DE COMPARENDOS'!A:D,3,FALSE),0)</f>
        <v>0</v>
      </c>
      <c r="O1981" s="5">
        <f>IFERROR(VLOOKUP(Tabla1[[#This Row],[FECHA]],'RECAUDOS DE RESOLUCIONES'!A:D,4,FALSE),0)</f>
        <v>0</v>
      </c>
      <c r="P1981" s="9">
        <f>IFERROR(VLOOKUP(Tabla1[[#This Row],[FECHA]],'RECAUDOS DE RESOLUCIONES'!A:D,3,FALSE),0)</f>
        <v>0</v>
      </c>
      <c r="Q198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1981" s="9">
        <f>Tabla1[V. COMPARENDOS]-(Tabla1[V. EXONERACIONES]+Tabla1[[#This Row],[V. SIMIT CON RESOLUCION]]+Tabla1[[#This Row],[V. SIMIT SIN RESOLUCION]]+Tabla1[[#This Row],[V. RECAUDOS COMPARENDOS]]+Tabla1[[#This Row],[V. RECAUDOS RESOLUCIONES]])</f>
        <v>923000</v>
      </c>
      <c r="S1981" s="11">
        <f>IFERROR(VLOOKUP(Tabla1[[#This Row],[FECHA]],'RECAUDOS LOCALES'!A:D,4,FALSE),0)</f>
        <v>3</v>
      </c>
      <c r="T1981" s="9">
        <f>IFERROR(VLOOKUP(Tabla1[[#This Row],[FECHA]],'RECAUDOS LOCALES'!A:D,3,FALSE),0)</f>
        <v>598635</v>
      </c>
      <c r="U1981" s="11">
        <f>IFERROR(VLOOKUP(Tabla1[[#This Row],[FECHA]],'RECAUDOS EXTERNOS'!A:D,4,FALSE),0)</f>
        <v>8</v>
      </c>
      <c r="V1981" s="9">
        <f>IFERROR(VLOOKUP(Tabla1[[#This Row],[FECHA]],'RECAUDOS EXTERNOS'!A:D,3,FALSE),0)</f>
        <v>2056415</v>
      </c>
    </row>
    <row r="1982" spans="1:22" x14ac:dyDescent="0.25">
      <c r="A1982" s="1">
        <v>39541</v>
      </c>
      <c r="B1982" s="3" t="s">
        <v>6</v>
      </c>
      <c r="C1982" s="2">
        <v>39539</v>
      </c>
      <c r="D1982" s="5">
        <f>YEAR(Tabla1[[#This Row],[FECHA]])</f>
        <v>2008</v>
      </c>
      <c r="E1982" s="5">
        <f>IFERROR(VLOOKUP(Tabla1[[#This Row],[FECHA]],'COMPARENDOS TOTALES'!A:D,4,FALSE),0)</f>
        <v>6</v>
      </c>
      <c r="F1982" s="9">
        <f>IFERROR(VLOOKUP(Tabla1[[#This Row],[FECHA]],'COMPARENDOS TOTALES'!A:D,3,FALSE),0)</f>
        <v>1630634</v>
      </c>
      <c r="G1982" s="5">
        <f>IFERROR(VLOOKUP(Tabla1[[#This Row],[FECHA]],EXONERACIONES!A:D,4,FALSE),0)</f>
        <v>0</v>
      </c>
      <c r="H1982" s="9">
        <f>IFERROR(VLOOKUP(Tabla1[[#This Row],[FECHA]],EXONERACIONES!A:D,3,FALSE),0)</f>
        <v>0</v>
      </c>
      <c r="I1982" s="5">
        <f>IFERROR(VLOOKUP(Tabla1[[#This Row],[FECHA]],'SIMIT CON RES'!A:D,4,FALSE),0)</f>
        <v>1</v>
      </c>
      <c r="J1982" s="9">
        <f>IFERROR(VLOOKUP(Tabla1[[#This Row],[FECHA]],'SIMIT CON RES'!A:D,3,FALSE),0)</f>
        <v>230750</v>
      </c>
      <c r="K1982">
        <f>IFERROR(VLOOKUP(Tabla1[[#This Row],[FECHA]],'SIMIT SIN RES'!A:D,4,FALSE),0)</f>
        <v>0</v>
      </c>
      <c r="L1982" s="9">
        <f>IFERROR(VLOOKUP(Tabla1[[#This Row],[FECHA]],'SIMIT SIN RES'!A:D,3,FALSE),0)</f>
        <v>0</v>
      </c>
      <c r="M1982" s="5">
        <f>IFERROR(VLOOKUP(Tabla1[[#This Row],[FECHA]],'RECAUDOS DE COMPARENDOS'!A:D,4,FALSE),0)</f>
        <v>1</v>
      </c>
      <c r="N1982" s="9">
        <f>IFERROR(VLOOKUP(Tabla1[[#This Row],[FECHA]],'RECAUDOS DE COMPARENDOS'!A:D,3,FALSE),0)</f>
        <v>123067</v>
      </c>
      <c r="O1982" s="5">
        <f>IFERROR(VLOOKUP(Tabla1[[#This Row],[FECHA]],'RECAUDOS DE RESOLUCIONES'!A:D,4,FALSE),0)</f>
        <v>0</v>
      </c>
      <c r="P1982" s="9">
        <f>IFERROR(VLOOKUP(Tabla1[[#This Row],[FECHA]],'RECAUDOS DE RESOLUCIONES'!A:D,3,FALSE),0)</f>
        <v>0</v>
      </c>
      <c r="Q198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1982" s="9">
        <f>Tabla1[V. COMPARENDOS]-(Tabla1[V. EXONERACIONES]+Tabla1[[#This Row],[V. SIMIT CON RESOLUCION]]+Tabla1[[#This Row],[V. SIMIT SIN RESOLUCION]]+Tabla1[[#This Row],[V. RECAUDOS COMPARENDOS]]+Tabla1[[#This Row],[V. RECAUDOS RESOLUCIONES]])</f>
        <v>1276817</v>
      </c>
      <c r="S1982" s="11">
        <f>IFERROR(VLOOKUP(Tabla1[[#This Row],[FECHA]],'RECAUDOS LOCALES'!A:D,4,FALSE),0)</f>
        <v>0</v>
      </c>
      <c r="T1982" s="9">
        <f>IFERROR(VLOOKUP(Tabla1[[#This Row],[FECHA]],'RECAUDOS LOCALES'!A:D,3,FALSE),0)</f>
        <v>0</v>
      </c>
      <c r="U1982" s="11">
        <f>IFERROR(VLOOKUP(Tabla1[[#This Row],[FECHA]],'RECAUDOS EXTERNOS'!A:D,4,FALSE),0)</f>
        <v>2</v>
      </c>
      <c r="V1982" s="9">
        <f>IFERROR(VLOOKUP(Tabla1[[#This Row],[FECHA]],'RECAUDOS EXTERNOS'!A:D,3,FALSE),0)</f>
        <v>436200</v>
      </c>
    </row>
    <row r="1983" spans="1:22" x14ac:dyDescent="0.25">
      <c r="A1983" s="1">
        <v>39542</v>
      </c>
      <c r="B1983" s="3" t="s">
        <v>0</v>
      </c>
      <c r="C1983" s="2">
        <v>39539</v>
      </c>
      <c r="D1983" s="5">
        <f>YEAR(Tabla1[[#This Row],[FECHA]])</f>
        <v>2008</v>
      </c>
      <c r="E1983" s="5">
        <f>IFERROR(VLOOKUP(Tabla1[[#This Row],[FECHA]],'COMPARENDOS TOTALES'!A:D,4,FALSE),0)</f>
        <v>10</v>
      </c>
      <c r="F1983" s="9">
        <f>IFERROR(VLOOKUP(Tabla1[[#This Row],[FECHA]],'COMPARENDOS TOTALES'!A:D,3,FALSE),0)</f>
        <v>2661317</v>
      </c>
      <c r="G1983" s="5">
        <f>IFERROR(VLOOKUP(Tabla1[[#This Row],[FECHA]],EXONERACIONES!A:D,4,FALSE),0)</f>
        <v>0</v>
      </c>
      <c r="H1983" s="9">
        <f>IFERROR(VLOOKUP(Tabla1[[#This Row],[FECHA]],EXONERACIONES!A:D,3,FALSE),0)</f>
        <v>0</v>
      </c>
      <c r="I1983" s="5">
        <f>IFERROR(VLOOKUP(Tabla1[[#This Row],[FECHA]],'SIMIT CON RES'!A:D,4,FALSE),0)</f>
        <v>6</v>
      </c>
      <c r="J1983" s="9">
        <f>IFERROR(VLOOKUP(Tabla1[[#This Row],[FECHA]],'SIMIT CON RES'!A:D,3,FALSE),0)</f>
        <v>1507567</v>
      </c>
      <c r="K1983">
        <f>IFERROR(VLOOKUP(Tabla1[[#This Row],[FECHA]],'SIMIT SIN RES'!A:D,4,FALSE),0)</f>
        <v>0</v>
      </c>
      <c r="L1983" s="9">
        <f>IFERROR(VLOOKUP(Tabla1[[#This Row],[FECHA]],'SIMIT SIN RES'!A:D,3,FALSE),0)</f>
        <v>0</v>
      </c>
      <c r="M1983" s="5">
        <f>IFERROR(VLOOKUP(Tabla1[[#This Row],[FECHA]],'RECAUDOS DE COMPARENDOS'!A:D,4,FALSE),0)</f>
        <v>2</v>
      </c>
      <c r="N1983" s="9">
        <f>IFERROR(VLOOKUP(Tabla1[[#This Row],[FECHA]],'RECAUDOS DE COMPARENDOS'!A:D,3,FALSE),0)</f>
        <v>461500</v>
      </c>
      <c r="O1983" s="5">
        <f>IFERROR(VLOOKUP(Tabla1[[#This Row],[FECHA]],'RECAUDOS DE RESOLUCIONES'!A:D,4,FALSE),0)</f>
        <v>0</v>
      </c>
      <c r="P1983" s="9">
        <f>IFERROR(VLOOKUP(Tabla1[[#This Row],[FECHA]],'RECAUDOS DE RESOLUCIONES'!A:D,3,FALSE),0)</f>
        <v>0</v>
      </c>
      <c r="Q198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1983" s="9">
        <f>Tabla1[V. COMPARENDOS]-(Tabla1[V. EXONERACIONES]+Tabla1[[#This Row],[V. SIMIT CON RESOLUCION]]+Tabla1[[#This Row],[V. SIMIT SIN RESOLUCION]]+Tabla1[[#This Row],[V. RECAUDOS COMPARENDOS]]+Tabla1[[#This Row],[V. RECAUDOS RESOLUCIONES]])</f>
        <v>692250</v>
      </c>
      <c r="S1983" s="11">
        <f>IFERROR(VLOOKUP(Tabla1[[#This Row],[FECHA]],'RECAUDOS LOCALES'!A:D,4,FALSE),0)</f>
        <v>7</v>
      </c>
      <c r="T1983" s="9">
        <f>IFERROR(VLOOKUP(Tabla1[[#This Row],[FECHA]],'RECAUDOS LOCALES'!A:D,3,FALSE),0)</f>
        <v>1035893</v>
      </c>
      <c r="U1983" s="11">
        <f>IFERROR(VLOOKUP(Tabla1[[#This Row],[FECHA]],'RECAUDOS EXTERNOS'!A:D,4,FALSE),0)</f>
        <v>4</v>
      </c>
      <c r="V1983" s="9">
        <f>IFERROR(VLOOKUP(Tabla1[[#This Row],[FECHA]],'RECAUDOS EXTERNOS'!A:D,3,FALSE),0)</f>
        <v>885250</v>
      </c>
    </row>
    <row r="1984" spans="1:22" x14ac:dyDescent="0.25">
      <c r="A1984" s="1">
        <v>39543</v>
      </c>
      <c r="B1984" s="3" t="s">
        <v>5</v>
      </c>
      <c r="C1984" s="2">
        <v>39539</v>
      </c>
      <c r="D1984" s="5">
        <f>YEAR(Tabla1[[#This Row],[FECHA]])</f>
        <v>2008</v>
      </c>
      <c r="E1984" s="5">
        <f>IFERROR(VLOOKUP(Tabla1[[#This Row],[FECHA]],'COMPARENDOS TOTALES'!A:D,4,FALSE),0)</f>
        <v>4</v>
      </c>
      <c r="F1984" s="9">
        <f>IFERROR(VLOOKUP(Tabla1[[#This Row],[FECHA]],'COMPARENDOS TOTALES'!A:D,3,FALSE),0)</f>
        <v>1153750</v>
      </c>
      <c r="G1984" s="5">
        <f>IFERROR(VLOOKUP(Tabla1[[#This Row],[FECHA]],EXONERACIONES!A:D,4,FALSE),0)</f>
        <v>0</v>
      </c>
      <c r="H1984" s="9">
        <f>IFERROR(VLOOKUP(Tabla1[[#This Row],[FECHA]],EXONERACIONES!A:D,3,FALSE),0)</f>
        <v>0</v>
      </c>
      <c r="I1984" s="5">
        <f>IFERROR(VLOOKUP(Tabla1[[#This Row],[FECHA]],'SIMIT CON RES'!A:D,4,FALSE),0)</f>
        <v>0</v>
      </c>
      <c r="J1984" s="9">
        <f>IFERROR(VLOOKUP(Tabla1[[#This Row],[FECHA]],'SIMIT CON RES'!A:D,3,FALSE),0)</f>
        <v>0</v>
      </c>
      <c r="K1984">
        <f>IFERROR(VLOOKUP(Tabla1[[#This Row],[FECHA]],'SIMIT SIN RES'!A:D,4,FALSE),0)</f>
        <v>0</v>
      </c>
      <c r="L1984" s="9">
        <f>IFERROR(VLOOKUP(Tabla1[[#This Row],[FECHA]],'SIMIT SIN RES'!A:D,3,FALSE),0)</f>
        <v>0</v>
      </c>
      <c r="M1984" s="5">
        <f>IFERROR(VLOOKUP(Tabla1[[#This Row],[FECHA]],'RECAUDOS DE COMPARENDOS'!A:D,4,FALSE),0)</f>
        <v>1</v>
      </c>
      <c r="N1984" s="9">
        <f>IFERROR(VLOOKUP(Tabla1[[#This Row],[FECHA]],'RECAUDOS DE COMPARENDOS'!A:D,3,FALSE),0)</f>
        <v>230750</v>
      </c>
      <c r="O1984" s="5">
        <f>IFERROR(VLOOKUP(Tabla1[[#This Row],[FECHA]],'RECAUDOS DE RESOLUCIONES'!A:D,4,FALSE),0)</f>
        <v>0</v>
      </c>
      <c r="P1984" s="9">
        <f>IFERROR(VLOOKUP(Tabla1[[#This Row],[FECHA]],'RECAUDOS DE RESOLUCIONES'!A:D,3,FALSE),0)</f>
        <v>0</v>
      </c>
      <c r="Q198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1984" s="9">
        <f>Tabla1[V. COMPARENDOS]-(Tabla1[V. EXONERACIONES]+Tabla1[[#This Row],[V. SIMIT CON RESOLUCION]]+Tabla1[[#This Row],[V. SIMIT SIN RESOLUCION]]+Tabla1[[#This Row],[V. RECAUDOS COMPARENDOS]]+Tabla1[[#This Row],[V. RECAUDOS RESOLUCIONES]])</f>
        <v>923000</v>
      </c>
      <c r="S1984" s="11">
        <f>IFERROR(VLOOKUP(Tabla1[[#This Row],[FECHA]],'RECAUDOS LOCALES'!A:D,4,FALSE),0)</f>
        <v>0</v>
      </c>
      <c r="T1984" s="9">
        <f>IFERROR(VLOOKUP(Tabla1[[#This Row],[FECHA]],'RECAUDOS LOCALES'!A:D,3,FALSE),0)</f>
        <v>0</v>
      </c>
      <c r="U1984" s="11">
        <f>IFERROR(VLOOKUP(Tabla1[[#This Row],[FECHA]],'RECAUDOS EXTERNOS'!A:D,4,FALSE),0)</f>
        <v>0</v>
      </c>
      <c r="V1984" s="9">
        <f>IFERROR(VLOOKUP(Tabla1[[#This Row],[FECHA]],'RECAUDOS EXTERNOS'!A:D,3,FALSE),0)</f>
        <v>0</v>
      </c>
    </row>
    <row r="1985" spans="1:22" x14ac:dyDescent="0.25">
      <c r="A1985" s="1">
        <v>39544</v>
      </c>
      <c r="B1985" s="3" t="s">
        <v>4</v>
      </c>
      <c r="C1985" s="2">
        <v>39539</v>
      </c>
      <c r="D1985" s="5">
        <f>YEAR(Tabla1[[#This Row],[FECHA]])</f>
        <v>2008</v>
      </c>
      <c r="E1985" s="5">
        <f>IFERROR(VLOOKUP(Tabla1[[#This Row],[FECHA]],'COMPARENDOS TOTALES'!A:D,4,FALSE),0)</f>
        <v>6</v>
      </c>
      <c r="F1985" s="9">
        <f>IFERROR(VLOOKUP(Tabla1[[#This Row],[FECHA]],'COMPARENDOS TOTALES'!A:D,3,FALSE),0)</f>
        <v>1969067</v>
      </c>
      <c r="G1985" s="5">
        <f>IFERROR(VLOOKUP(Tabla1[[#This Row],[FECHA]],EXONERACIONES!A:D,4,FALSE),0)</f>
        <v>0</v>
      </c>
      <c r="H1985" s="9">
        <f>IFERROR(VLOOKUP(Tabla1[[#This Row],[FECHA]],EXONERACIONES!A:D,3,FALSE),0)</f>
        <v>0</v>
      </c>
      <c r="I1985" s="5">
        <f>IFERROR(VLOOKUP(Tabla1[[#This Row],[FECHA]],'SIMIT CON RES'!A:D,4,FALSE),0)</f>
        <v>1</v>
      </c>
      <c r="J1985" s="9">
        <f>IFERROR(VLOOKUP(Tabla1[[#This Row],[FECHA]],'SIMIT CON RES'!A:D,3,FALSE),0)</f>
        <v>123067</v>
      </c>
      <c r="K1985">
        <f>IFERROR(VLOOKUP(Tabla1[[#This Row],[FECHA]],'SIMIT SIN RES'!A:D,4,FALSE),0)</f>
        <v>0</v>
      </c>
      <c r="L1985" s="9">
        <f>IFERROR(VLOOKUP(Tabla1[[#This Row],[FECHA]],'SIMIT SIN RES'!A:D,3,FALSE),0)</f>
        <v>0</v>
      </c>
      <c r="M1985" s="5">
        <f>IFERROR(VLOOKUP(Tabla1[[#This Row],[FECHA]],'RECAUDOS DE COMPARENDOS'!A:D,4,FALSE),0)</f>
        <v>0</v>
      </c>
      <c r="N1985" s="9">
        <f>IFERROR(VLOOKUP(Tabla1[[#This Row],[FECHA]],'RECAUDOS DE COMPARENDOS'!A:D,3,FALSE),0)</f>
        <v>0</v>
      </c>
      <c r="O1985" s="5">
        <f>IFERROR(VLOOKUP(Tabla1[[#This Row],[FECHA]],'RECAUDOS DE RESOLUCIONES'!A:D,4,FALSE),0)</f>
        <v>0</v>
      </c>
      <c r="P1985" s="9">
        <f>IFERROR(VLOOKUP(Tabla1[[#This Row],[FECHA]],'RECAUDOS DE RESOLUCIONES'!A:D,3,FALSE),0)</f>
        <v>0</v>
      </c>
      <c r="Q198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1985" s="9">
        <f>Tabla1[V. COMPARENDOS]-(Tabla1[V. EXONERACIONES]+Tabla1[[#This Row],[V. SIMIT CON RESOLUCION]]+Tabla1[[#This Row],[V. SIMIT SIN RESOLUCION]]+Tabla1[[#This Row],[V. RECAUDOS COMPARENDOS]]+Tabla1[[#This Row],[V. RECAUDOS RESOLUCIONES]])</f>
        <v>1846000</v>
      </c>
      <c r="S1985" s="11">
        <f>IFERROR(VLOOKUP(Tabla1[[#This Row],[FECHA]],'RECAUDOS LOCALES'!A:D,4,FALSE),0)</f>
        <v>0</v>
      </c>
      <c r="T1985" s="9">
        <f>IFERROR(VLOOKUP(Tabla1[[#This Row],[FECHA]],'RECAUDOS LOCALES'!A:D,3,FALSE),0)</f>
        <v>0</v>
      </c>
      <c r="U1985" s="11">
        <f>IFERROR(VLOOKUP(Tabla1[[#This Row],[FECHA]],'RECAUDOS EXTERNOS'!A:D,4,FALSE),0)</f>
        <v>0</v>
      </c>
      <c r="V1985" s="9">
        <f>IFERROR(VLOOKUP(Tabla1[[#This Row],[FECHA]],'RECAUDOS EXTERNOS'!A:D,3,FALSE),0)</f>
        <v>0</v>
      </c>
    </row>
    <row r="1986" spans="1:22" x14ac:dyDescent="0.25">
      <c r="A1986" s="1">
        <v>39545</v>
      </c>
      <c r="B1986" s="3" t="s">
        <v>1</v>
      </c>
      <c r="C1986" s="2">
        <v>39539</v>
      </c>
      <c r="D1986" s="5">
        <f>YEAR(Tabla1[[#This Row],[FECHA]])</f>
        <v>2008</v>
      </c>
      <c r="E1986" s="5">
        <f>IFERROR(VLOOKUP(Tabla1[[#This Row],[FECHA]],'COMPARENDOS TOTALES'!A:D,4,FALSE),0)</f>
        <v>3</v>
      </c>
      <c r="F1986" s="9">
        <f>IFERROR(VLOOKUP(Tabla1[[#This Row],[FECHA]],'COMPARENDOS TOTALES'!A:D,3,FALSE),0)</f>
        <v>815317</v>
      </c>
      <c r="G1986" s="5">
        <f>IFERROR(VLOOKUP(Tabla1[[#This Row],[FECHA]],EXONERACIONES!A:D,4,FALSE),0)</f>
        <v>2</v>
      </c>
      <c r="H1986" s="9">
        <f>IFERROR(VLOOKUP(Tabla1[[#This Row],[FECHA]],EXONERACIONES!A:D,3,FALSE),0)</f>
        <v>692250</v>
      </c>
      <c r="I1986" s="5">
        <f>IFERROR(VLOOKUP(Tabla1[[#This Row],[FECHA]],'SIMIT CON RES'!A:D,4,FALSE),0)</f>
        <v>0</v>
      </c>
      <c r="J1986" s="9">
        <f>IFERROR(VLOOKUP(Tabla1[[#This Row],[FECHA]],'SIMIT CON RES'!A:D,3,FALSE),0)</f>
        <v>0</v>
      </c>
      <c r="K1986">
        <f>IFERROR(VLOOKUP(Tabla1[[#This Row],[FECHA]],'SIMIT SIN RES'!A:D,4,FALSE),0)</f>
        <v>0</v>
      </c>
      <c r="L1986" s="9">
        <f>IFERROR(VLOOKUP(Tabla1[[#This Row],[FECHA]],'SIMIT SIN RES'!A:D,3,FALSE),0)</f>
        <v>0</v>
      </c>
      <c r="M1986" s="5">
        <f>IFERROR(VLOOKUP(Tabla1[[#This Row],[FECHA]],'RECAUDOS DE COMPARENDOS'!A:D,4,FALSE),0)</f>
        <v>0</v>
      </c>
      <c r="N1986" s="9">
        <f>IFERROR(VLOOKUP(Tabla1[[#This Row],[FECHA]],'RECAUDOS DE COMPARENDOS'!A:D,3,FALSE),0)</f>
        <v>0</v>
      </c>
      <c r="O1986" s="5">
        <f>IFERROR(VLOOKUP(Tabla1[[#This Row],[FECHA]],'RECAUDOS DE RESOLUCIONES'!A:D,4,FALSE),0)</f>
        <v>0</v>
      </c>
      <c r="P1986" s="9">
        <f>IFERROR(VLOOKUP(Tabla1[[#This Row],[FECHA]],'RECAUDOS DE RESOLUCIONES'!A:D,3,FALSE),0)</f>
        <v>0</v>
      </c>
      <c r="Q198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1986" s="9">
        <f>Tabla1[V. COMPARENDOS]-(Tabla1[V. EXONERACIONES]+Tabla1[[#This Row],[V. SIMIT CON RESOLUCION]]+Tabla1[[#This Row],[V. SIMIT SIN RESOLUCION]]+Tabla1[[#This Row],[V. RECAUDOS COMPARENDOS]]+Tabla1[[#This Row],[V. RECAUDOS RESOLUCIONES]])</f>
        <v>123067</v>
      </c>
      <c r="S1986" s="11">
        <f>IFERROR(VLOOKUP(Tabla1[[#This Row],[FECHA]],'RECAUDOS LOCALES'!A:D,4,FALSE),0)</f>
        <v>2</v>
      </c>
      <c r="T1986" s="9">
        <f>IFERROR(VLOOKUP(Tabla1[[#This Row],[FECHA]],'RECAUDOS LOCALES'!A:D,3,FALSE),0)</f>
        <v>201098</v>
      </c>
      <c r="U1986" s="11">
        <f>IFERROR(VLOOKUP(Tabla1[[#This Row],[FECHA]],'RECAUDOS EXTERNOS'!A:D,4,FALSE),0)</f>
        <v>1</v>
      </c>
      <c r="V1986" s="9">
        <f>IFERROR(VLOOKUP(Tabla1[[#This Row],[FECHA]],'RECAUDOS EXTERNOS'!A:D,3,FALSE),0)</f>
        <v>180100</v>
      </c>
    </row>
    <row r="1987" spans="1:22" x14ac:dyDescent="0.25">
      <c r="A1987" s="1">
        <v>39546</v>
      </c>
      <c r="B1987" s="3" t="s">
        <v>2</v>
      </c>
      <c r="C1987" s="2">
        <v>39539</v>
      </c>
      <c r="D1987" s="5">
        <f>YEAR(Tabla1[[#This Row],[FECHA]])</f>
        <v>2008</v>
      </c>
      <c r="E1987" s="5">
        <f>IFERROR(VLOOKUP(Tabla1[[#This Row],[FECHA]],'COMPARENDOS TOTALES'!A:D,4,FALSE),0)</f>
        <v>3</v>
      </c>
      <c r="F1987" s="9">
        <f>IFERROR(VLOOKUP(Tabla1[[#This Row],[FECHA]],'COMPARENDOS TOTALES'!A:D,3,FALSE),0)</f>
        <v>923000</v>
      </c>
      <c r="G1987" s="5">
        <f>IFERROR(VLOOKUP(Tabla1[[#This Row],[FECHA]],EXONERACIONES!A:D,4,FALSE),0)</f>
        <v>0</v>
      </c>
      <c r="H1987" s="9">
        <f>IFERROR(VLOOKUP(Tabla1[[#This Row],[FECHA]],EXONERACIONES!A:D,3,FALSE),0)</f>
        <v>0</v>
      </c>
      <c r="I1987" s="5">
        <f>IFERROR(VLOOKUP(Tabla1[[#This Row],[FECHA]],'SIMIT CON RES'!A:D,4,FALSE),0)</f>
        <v>1</v>
      </c>
      <c r="J1987" s="9">
        <f>IFERROR(VLOOKUP(Tabla1[[#This Row],[FECHA]],'SIMIT CON RES'!A:D,3,FALSE),0)</f>
        <v>230750</v>
      </c>
      <c r="K1987">
        <f>IFERROR(VLOOKUP(Tabla1[[#This Row],[FECHA]],'SIMIT SIN RES'!A:D,4,FALSE),0)</f>
        <v>0</v>
      </c>
      <c r="L1987" s="9">
        <f>IFERROR(VLOOKUP(Tabla1[[#This Row],[FECHA]],'SIMIT SIN RES'!A:D,3,FALSE),0)</f>
        <v>0</v>
      </c>
      <c r="M1987" s="5">
        <f>IFERROR(VLOOKUP(Tabla1[[#This Row],[FECHA]],'RECAUDOS DE COMPARENDOS'!A:D,4,FALSE),0)</f>
        <v>0</v>
      </c>
      <c r="N1987" s="9">
        <f>IFERROR(VLOOKUP(Tabla1[[#This Row],[FECHA]],'RECAUDOS DE COMPARENDOS'!A:D,3,FALSE),0)</f>
        <v>0</v>
      </c>
      <c r="O1987" s="5">
        <f>IFERROR(VLOOKUP(Tabla1[[#This Row],[FECHA]],'RECAUDOS DE RESOLUCIONES'!A:D,4,FALSE),0)</f>
        <v>0</v>
      </c>
      <c r="P1987" s="9">
        <f>IFERROR(VLOOKUP(Tabla1[[#This Row],[FECHA]],'RECAUDOS DE RESOLUCIONES'!A:D,3,FALSE),0)</f>
        <v>0</v>
      </c>
      <c r="Q198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1987" s="9">
        <f>Tabla1[V. COMPARENDOS]-(Tabla1[V. EXONERACIONES]+Tabla1[[#This Row],[V. SIMIT CON RESOLUCION]]+Tabla1[[#This Row],[V. SIMIT SIN RESOLUCION]]+Tabla1[[#This Row],[V. RECAUDOS COMPARENDOS]]+Tabla1[[#This Row],[V. RECAUDOS RESOLUCIONES]])</f>
        <v>692250</v>
      </c>
      <c r="S1987" s="11">
        <f>IFERROR(VLOOKUP(Tabla1[[#This Row],[FECHA]],'RECAUDOS LOCALES'!A:D,4,FALSE),0)</f>
        <v>0</v>
      </c>
      <c r="T1987" s="9">
        <f>IFERROR(VLOOKUP(Tabla1[[#This Row],[FECHA]],'RECAUDOS LOCALES'!A:D,3,FALSE),0)</f>
        <v>0</v>
      </c>
      <c r="U1987" s="11">
        <f>IFERROR(VLOOKUP(Tabla1[[#This Row],[FECHA]],'RECAUDOS EXTERNOS'!A:D,4,FALSE),0)</f>
        <v>6</v>
      </c>
      <c r="V1987" s="9">
        <f>IFERROR(VLOOKUP(Tabla1[[#This Row],[FECHA]],'RECAUDOS EXTERNOS'!A:D,3,FALSE),0)</f>
        <v>1294835</v>
      </c>
    </row>
    <row r="1988" spans="1:22" x14ac:dyDescent="0.25">
      <c r="A1988" s="1">
        <v>39547</v>
      </c>
      <c r="B1988" s="3" t="s">
        <v>3</v>
      </c>
      <c r="C1988" s="2">
        <v>39539</v>
      </c>
      <c r="D1988" s="5">
        <f>YEAR(Tabla1[[#This Row],[FECHA]])</f>
        <v>2008</v>
      </c>
      <c r="E1988" s="5">
        <f>IFERROR(VLOOKUP(Tabla1[[#This Row],[FECHA]],'COMPARENDOS TOTALES'!A:D,4,FALSE),0)</f>
        <v>9</v>
      </c>
      <c r="F1988" s="9">
        <f>IFERROR(VLOOKUP(Tabla1[[#This Row],[FECHA]],'COMPARENDOS TOTALES'!A:D,3,FALSE),0)</f>
        <v>2199817</v>
      </c>
      <c r="G1988" s="5">
        <f>IFERROR(VLOOKUP(Tabla1[[#This Row],[FECHA]],EXONERACIONES!A:D,4,FALSE),0)</f>
        <v>0</v>
      </c>
      <c r="H1988" s="9">
        <f>IFERROR(VLOOKUP(Tabla1[[#This Row],[FECHA]],EXONERACIONES!A:D,3,FALSE),0)</f>
        <v>0</v>
      </c>
      <c r="I1988" s="5">
        <f>IFERROR(VLOOKUP(Tabla1[[#This Row],[FECHA]],'SIMIT CON RES'!A:D,4,FALSE),0)</f>
        <v>2</v>
      </c>
      <c r="J1988" s="9">
        <f>IFERROR(VLOOKUP(Tabla1[[#This Row],[FECHA]],'SIMIT CON RES'!A:D,3,FALSE),0)</f>
        <v>353817</v>
      </c>
      <c r="K1988">
        <f>IFERROR(VLOOKUP(Tabla1[[#This Row],[FECHA]],'SIMIT SIN RES'!A:D,4,FALSE),0)</f>
        <v>0</v>
      </c>
      <c r="L1988" s="9">
        <f>IFERROR(VLOOKUP(Tabla1[[#This Row],[FECHA]],'SIMIT SIN RES'!A:D,3,FALSE),0)</f>
        <v>0</v>
      </c>
      <c r="M1988" s="5">
        <f>IFERROR(VLOOKUP(Tabla1[[#This Row],[FECHA]],'RECAUDOS DE COMPARENDOS'!A:D,4,FALSE),0)</f>
        <v>0</v>
      </c>
      <c r="N1988" s="9">
        <f>IFERROR(VLOOKUP(Tabla1[[#This Row],[FECHA]],'RECAUDOS DE COMPARENDOS'!A:D,3,FALSE),0)</f>
        <v>0</v>
      </c>
      <c r="O1988" s="5">
        <f>IFERROR(VLOOKUP(Tabla1[[#This Row],[FECHA]],'RECAUDOS DE RESOLUCIONES'!A:D,4,FALSE),0)</f>
        <v>0</v>
      </c>
      <c r="P1988" s="9">
        <f>IFERROR(VLOOKUP(Tabla1[[#This Row],[FECHA]],'RECAUDOS DE RESOLUCIONES'!A:D,3,FALSE),0)</f>
        <v>0</v>
      </c>
      <c r="Q198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7</v>
      </c>
      <c r="R1988" s="9">
        <f>Tabla1[V. COMPARENDOS]-(Tabla1[V. EXONERACIONES]+Tabla1[[#This Row],[V. SIMIT CON RESOLUCION]]+Tabla1[[#This Row],[V. SIMIT SIN RESOLUCION]]+Tabla1[[#This Row],[V. RECAUDOS COMPARENDOS]]+Tabla1[[#This Row],[V. RECAUDOS RESOLUCIONES]])</f>
        <v>1846000</v>
      </c>
      <c r="S1988" s="11">
        <f>IFERROR(VLOOKUP(Tabla1[[#This Row],[FECHA]],'RECAUDOS LOCALES'!A:D,4,FALSE),0)</f>
        <v>2</v>
      </c>
      <c r="T1988" s="9">
        <f>IFERROR(VLOOKUP(Tabla1[[#This Row],[FECHA]],'RECAUDOS LOCALES'!A:D,3,FALSE),0)</f>
        <v>317282</v>
      </c>
      <c r="U1988" s="11">
        <f>IFERROR(VLOOKUP(Tabla1[[#This Row],[FECHA]],'RECAUDOS EXTERNOS'!A:D,4,FALSE),0)</f>
        <v>4</v>
      </c>
      <c r="V1988" s="9">
        <f>IFERROR(VLOOKUP(Tabla1[[#This Row],[FECHA]],'RECAUDOS EXTERNOS'!A:D,3,FALSE),0)</f>
        <v>1011425</v>
      </c>
    </row>
    <row r="1989" spans="1:22" x14ac:dyDescent="0.25">
      <c r="A1989" s="1">
        <v>39548</v>
      </c>
      <c r="B1989" s="3" t="s">
        <v>6</v>
      </c>
      <c r="C1989" s="2">
        <v>39539</v>
      </c>
      <c r="D1989" s="5">
        <f>YEAR(Tabla1[[#This Row],[FECHA]])</f>
        <v>2008</v>
      </c>
      <c r="E1989" s="5">
        <f>IFERROR(VLOOKUP(Tabla1[[#This Row],[FECHA]],'COMPARENDOS TOTALES'!A:D,4,FALSE),0)</f>
        <v>15</v>
      </c>
      <c r="F1989" s="9">
        <f>IFERROR(VLOOKUP(Tabla1[[#This Row],[FECHA]],'COMPARENDOS TOTALES'!A:D,3,FALSE),0)</f>
        <v>5076500</v>
      </c>
      <c r="G1989" s="5">
        <f>IFERROR(VLOOKUP(Tabla1[[#This Row],[FECHA]],EXONERACIONES!A:D,4,FALSE),0)</f>
        <v>1</v>
      </c>
      <c r="H1989" s="9">
        <f>IFERROR(VLOOKUP(Tabla1[[#This Row],[FECHA]],EXONERACIONES!A:D,3,FALSE),0)</f>
        <v>461500</v>
      </c>
      <c r="I1989" s="5">
        <f>IFERROR(VLOOKUP(Tabla1[[#This Row],[FECHA]],'SIMIT CON RES'!A:D,4,FALSE),0)</f>
        <v>2</v>
      </c>
      <c r="J1989" s="9">
        <f>IFERROR(VLOOKUP(Tabla1[[#This Row],[FECHA]],'SIMIT CON RES'!A:D,3,FALSE),0)</f>
        <v>692250</v>
      </c>
      <c r="K1989">
        <f>IFERROR(VLOOKUP(Tabla1[[#This Row],[FECHA]],'SIMIT SIN RES'!A:D,4,FALSE),0)</f>
        <v>0</v>
      </c>
      <c r="L1989" s="9">
        <f>IFERROR(VLOOKUP(Tabla1[[#This Row],[FECHA]],'SIMIT SIN RES'!A:D,3,FALSE),0)</f>
        <v>0</v>
      </c>
      <c r="M1989" s="5">
        <f>IFERROR(VLOOKUP(Tabla1[[#This Row],[FECHA]],'RECAUDOS DE COMPARENDOS'!A:D,4,FALSE),0)</f>
        <v>0</v>
      </c>
      <c r="N1989" s="9">
        <f>IFERROR(VLOOKUP(Tabla1[[#This Row],[FECHA]],'RECAUDOS DE COMPARENDOS'!A:D,3,FALSE),0)</f>
        <v>0</v>
      </c>
      <c r="O1989" s="5">
        <f>IFERROR(VLOOKUP(Tabla1[[#This Row],[FECHA]],'RECAUDOS DE RESOLUCIONES'!A:D,4,FALSE),0)</f>
        <v>0</v>
      </c>
      <c r="P1989" s="9">
        <f>IFERROR(VLOOKUP(Tabla1[[#This Row],[FECHA]],'RECAUDOS DE RESOLUCIONES'!A:D,3,FALSE),0)</f>
        <v>0</v>
      </c>
      <c r="Q198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12</v>
      </c>
      <c r="R1989" s="9">
        <f>Tabla1[V. COMPARENDOS]-(Tabla1[V. EXONERACIONES]+Tabla1[[#This Row],[V. SIMIT CON RESOLUCION]]+Tabla1[[#This Row],[V. SIMIT SIN RESOLUCION]]+Tabla1[[#This Row],[V. RECAUDOS COMPARENDOS]]+Tabla1[[#This Row],[V. RECAUDOS RESOLUCIONES]])</f>
        <v>3922750</v>
      </c>
      <c r="S1989" s="11">
        <f>IFERROR(VLOOKUP(Tabla1[[#This Row],[FECHA]],'RECAUDOS LOCALES'!A:D,4,FALSE),0)</f>
        <v>2</v>
      </c>
      <c r="T1989" s="9">
        <f>IFERROR(VLOOKUP(Tabla1[[#This Row],[FECHA]],'RECAUDOS LOCALES'!A:D,3,FALSE),0)</f>
        <v>352058</v>
      </c>
      <c r="U1989" s="11">
        <f>IFERROR(VLOOKUP(Tabla1[[#This Row],[FECHA]],'RECAUDOS EXTERNOS'!A:D,4,FALSE),0)</f>
        <v>4</v>
      </c>
      <c r="V1989" s="9">
        <f>IFERROR(VLOOKUP(Tabla1[[#This Row],[FECHA]],'RECAUDOS EXTERNOS'!A:D,3,FALSE),0)</f>
        <v>1306100</v>
      </c>
    </row>
    <row r="1990" spans="1:22" x14ac:dyDescent="0.25">
      <c r="A1990" s="1">
        <v>39549</v>
      </c>
      <c r="B1990" s="3" t="s">
        <v>0</v>
      </c>
      <c r="C1990" s="2">
        <v>39539</v>
      </c>
      <c r="D1990" s="5">
        <f>YEAR(Tabla1[[#This Row],[FECHA]])</f>
        <v>2008</v>
      </c>
      <c r="E1990" s="5">
        <f>IFERROR(VLOOKUP(Tabla1[[#This Row],[FECHA]],'COMPARENDOS TOTALES'!A:D,4,FALSE),0)</f>
        <v>3</v>
      </c>
      <c r="F1990" s="9">
        <f>IFERROR(VLOOKUP(Tabla1[[#This Row],[FECHA]],'COMPARENDOS TOTALES'!A:D,3,FALSE),0)</f>
        <v>815317</v>
      </c>
      <c r="G1990" s="5">
        <f>IFERROR(VLOOKUP(Tabla1[[#This Row],[FECHA]],EXONERACIONES!A:D,4,FALSE),0)</f>
        <v>0</v>
      </c>
      <c r="H1990" s="9">
        <f>IFERROR(VLOOKUP(Tabla1[[#This Row],[FECHA]],EXONERACIONES!A:D,3,FALSE),0)</f>
        <v>0</v>
      </c>
      <c r="I1990" s="5">
        <f>IFERROR(VLOOKUP(Tabla1[[#This Row],[FECHA]],'SIMIT CON RES'!A:D,4,FALSE),0)</f>
        <v>0</v>
      </c>
      <c r="J1990" s="9">
        <f>IFERROR(VLOOKUP(Tabla1[[#This Row],[FECHA]],'SIMIT CON RES'!A:D,3,FALSE),0)</f>
        <v>0</v>
      </c>
      <c r="K1990">
        <f>IFERROR(VLOOKUP(Tabla1[[#This Row],[FECHA]],'SIMIT SIN RES'!A:D,4,FALSE),0)</f>
        <v>0</v>
      </c>
      <c r="L1990" s="9">
        <f>IFERROR(VLOOKUP(Tabla1[[#This Row],[FECHA]],'SIMIT SIN RES'!A:D,3,FALSE),0)</f>
        <v>0</v>
      </c>
      <c r="M1990" s="5">
        <f>IFERROR(VLOOKUP(Tabla1[[#This Row],[FECHA]],'RECAUDOS DE COMPARENDOS'!A:D,4,FALSE),0)</f>
        <v>2</v>
      </c>
      <c r="N1990" s="9">
        <f>IFERROR(VLOOKUP(Tabla1[[#This Row],[FECHA]],'RECAUDOS DE COMPARENDOS'!A:D,3,FALSE),0)</f>
        <v>692250</v>
      </c>
      <c r="O1990" s="5">
        <f>IFERROR(VLOOKUP(Tabla1[[#This Row],[FECHA]],'RECAUDOS DE RESOLUCIONES'!A:D,4,FALSE),0)</f>
        <v>0</v>
      </c>
      <c r="P1990" s="9">
        <f>IFERROR(VLOOKUP(Tabla1[[#This Row],[FECHA]],'RECAUDOS DE RESOLUCIONES'!A:D,3,FALSE),0)</f>
        <v>0</v>
      </c>
      <c r="Q199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1990" s="9">
        <f>Tabla1[V. COMPARENDOS]-(Tabla1[V. EXONERACIONES]+Tabla1[[#This Row],[V. SIMIT CON RESOLUCION]]+Tabla1[[#This Row],[V. SIMIT SIN RESOLUCION]]+Tabla1[[#This Row],[V. RECAUDOS COMPARENDOS]]+Tabla1[[#This Row],[V. RECAUDOS RESOLUCIONES]])</f>
        <v>123067</v>
      </c>
      <c r="S1990" s="11">
        <f>IFERROR(VLOOKUP(Tabla1[[#This Row],[FECHA]],'RECAUDOS LOCALES'!A:D,4,FALSE),0)</f>
        <v>0</v>
      </c>
      <c r="T1990" s="9">
        <f>IFERROR(VLOOKUP(Tabla1[[#This Row],[FECHA]],'RECAUDOS LOCALES'!A:D,3,FALSE),0)</f>
        <v>0</v>
      </c>
      <c r="U1990" s="11">
        <f>IFERROR(VLOOKUP(Tabla1[[#This Row],[FECHA]],'RECAUDOS EXTERNOS'!A:D,4,FALSE),0)</f>
        <v>4</v>
      </c>
      <c r="V1990" s="9">
        <f>IFERROR(VLOOKUP(Tabla1[[#This Row],[FECHA]],'RECAUDOS EXTERNOS'!A:D,3,FALSE),0)</f>
        <v>967835</v>
      </c>
    </row>
    <row r="1991" spans="1:22" x14ac:dyDescent="0.25">
      <c r="A1991" s="1">
        <v>39550</v>
      </c>
      <c r="B1991" s="3" t="s">
        <v>5</v>
      </c>
      <c r="C1991" s="2">
        <v>39539</v>
      </c>
      <c r="D1991" s="5">
        <f>YEAR(Tabla1[[#This Row],[FECHA]])</f>
        <v>2008</v>
      </c>
      <c r="E1991" s="5">
        <f>IFERROR(VLOOKUP(Tabla1[[#This Row],[FECHA]],'COMPARENDOS TOTALES'!A:D,4,FALSE),0)</f>
        <v>5</v>
      </c>
      <c r="F1991" s="9">
        <f>IFERROR(VLOOKUP(Tabla1[[#This Row],[FECHA]],'COMPARENDOS TOTALES'!A:D,3,FALSE),0)</f>
        <v>1507567</v>
      </c>
      <c r="G1991" s="5">
        <f>IFERROR(VLOOKUP(Tabla1[[#This Row],[FECHA]],EXONERACIONES!A:D,4,FALSE),0)</f>
        <v>0</v>
      </c>
      <c r="H1991" s="9">
        <f>IFERROR(VLOOKUP(Tabla1[[#This Row],[FECHA]],EXONERACIONES!A:D,3,FALSE),0)</f>
        <v>0</v>
      </c>
      <c r="I1991" s="5">
        <f>IFERROR(VLOOKUP(Tabla1[[#This Row],[FECHA]],'SIMIT CON RES'!A:D,4,FALSE),0)</f>
        <v>0</v>
      </c>
      <c r="J1991" s="9">
        <f>IFERROR(VLOOKUP(Tabla1[[#This Row],[FECHA]],'SIMIT CON RES'!A:D,3,FALSE),0)</f>
        <v>0</v>
      </c>
      <c r="K1991">
        <f>IFERROR(VLOOKUP(Tabla1[[#This Row],[FECHA]],'SIMIT SIN RES'!A:D,4,FALSE),0)</f>
        <v>0</v>
      </c>
      <c r="L1991" s="9">
        <f>IFERROR(VLOOKUP(Tabla1[[#This Row],[FECHA]],'SIMIT SIN RES'!A:D,3,FALSE),0)</f>
        <v>0</v>
      </c>
      <c r="M1991" s="5">
        <f>IFERROR(VLOOKUP(Tabla1[[#This Row],[FECHA]],'RECAUDOS DE COMPARENDOS'!A:D,4,FALSE),0)</f>
        <v>0</v>
      </c>
      <c r="N1991" s="9">
        <f>IFERROR(VLOOKUP(Tabla1[[#This Row],[FECHA]],'RECAUDOS DE COMPARENDOS'!A:D,3,FALSE),0)</f>
        <v>0</v>
      </c>
      <c r="O1991" s="5">
        <f>IFERROR(VLOOKUP(Tabla1[[#This Row],[FECHA]],'RECAUDOS DE RESOLUCIONES'!A:D,4,FALSE),0)</f>
        <v>0</v>
      </c>
      <c r="P1991" s="9">
        <f>IFERROR(VLOOKUP(Tabla1[[#This Row],[FECHA]],'RECAUDOS DE RESOLUCIONES'!A:D,3,FALSE),0)</f>
        <v>0</v>
      </c>
      <c r="Q199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1991" s="9">
        <f>Tabla1[V. COMPARENDOS]-(Tabla1[V. EXONERACIONES]+Tabla1[[#This Row],[V. SIMIT CON RESOLUCION]]+Tabla1[[#This Row],[V. SIMIT SIN RESOLUCION]]+Tabla1[[#This Row],[V. RECAUDOS COMPARENDOS]]+Tabla1[[#This Row],[V. RECAUDOS RESOLUCIONES]])</f>
        <v>1507567</v>
      </c>
      <c r="S1991" s="11">
        <f>IFERROR(VLOOKUP(Tabla1[[#This Row],[FECHA]],'RECAUDOS LOCALES'!A:D,4,FALSE),0)</f>
        <v>0</v>
      </c>
      <c r="T1991" s="9">
        <f>IFERROR(VLOOKUP(Tabla1[[#This Row],[FECHA]],'RECAUDOS LOCALES'!A:D,3,FALSE),0)</f>
        <v>0</v>
      </c>
      <c r="U1991" s="11">
        <f>IFERROR(VLOOKUP(Tabla1[[#This Row],[FECHA]],'RECAUDOS EXTERNOS'!A:D,4,FALSE),0)</f>
        <v>0</v>
      </c>
      <c r="V1991" s="9">
        <f>IFERROR(VLOOKUP(Tabla1[[#This Row],[FECHA]],'RECAUDOS EXTERNOS'!A:D,3,FALSE),0)</f>
        <v>0</v>
      </c>
    </row>
    <row r="1992" spans="1:22" x14ac:dyDescent="0.25">
      <c r="A1992" s="1">
        <v>39551</v>
      </c>
      <c r="B1992" s="3" t="s">
        <v>4</v>
      </c>
      <c r="C1992" s="2">
        <v>39539</v>
      </c>
      <c r="D1992" s="5">
        <f>YEAR(Tabla1[[#This Row],[FECHA]])</f>
        <v>2008</v>
      </c>
      <c r="E1992" s="5">
        <f>IFERROR(VLOOKUP(Tabla1[[#This Row],[FECHA]],'COMPARENDOS TOTALES'!A:D,4,FALSE),0)</f>
        <v>5</v>
      </c>
      <c r="F1992" s="9">
        <f>IFERROR(VLOOKUP(Tabla1[[#This Row],[FECHA]],'COMPARENDOS TOTALES'!A:D,3,FALSE),0)</f>
        <v>938384</v>
      </c>
      <c r="G1992" s="5">
        <f>IFERROR(VLOOKUP(Tabla1[[#This Row],[FECHA]],EXONERACIONES!A:D,4,FALSE),0)</f>
        <v>0</v>
      </c>
      <c r="H1992" s="9">
        <f>IFERROR(VLOOKUP(Tabla1[[#This Row],[FECHA]],EXONERACIONES!A:D,3,FALSE),0)</f>
        <v>0</v>
      </c>
      <c r="I1992" s="5">
        <f>IFERROR(VLOOKUP(Tabla1[[#This Row],[FECHA]],'SIMIT CON RES'!A:D,4,FALSE),0)</f>
        <v>0</v>
      </c>
      <c r="J1992" s="9">
        <f>IFERROR(VLOOKUP(Tabla1[[#This Row],[FECHA]],'SIMIT CON RES'!A:D,3,FALSE),0)</f>
        <v>0</v>
      </c>
      <c r="K1992">
        <f>IFERROR(VLOOKUP(Tabla1[[#This Row],[FECHA]],'SIMIT SIN RES'!A:D,4,FALSE),0)</f>
        <v>0</v>
      </c>
      <c r="L1992" s="9">
        <f>IFERROR(VLOOKUP(Tabla1[[#This Row],[FECHA]],'SIMIT SIN RES'!A:D,3,FALSE),0)</f>
        <v>0</v>
      </c>
      <c r="M1992" s="5">
        <f>IFERROR(VLOOKUP(Tabla1[[#This Row],[FECHA]],'RECAUDOS DE COMPARENDOS'!A:D,4,FALSE),0)</f>
        <v>0</v>
      </c>
      <c r="N1992" s="9">
        <f>IFERROR(VLOOKUP(Tabla1[[#This Row],[FECHA]],'RECAUDOS DE COMPARENDOS'!A:D,3,FALSE),0)</f>
        <v>0</v>
      </c>
      <c r="O1992" s="5">
        <f>IFERROR(VLOOKUP(Tabla1[[#This Row],[FECHA]],'RECAUDOS DE RESOLUCIONES'!A:D,4,FALSE),0)</f>
        <v>0</v>
      </c>
      <c r="P1992" s="9">
        <f>IFERROR(VLOOKUP(Tabla1[[#This Row],[FECHA]],'RECAUDOS DE RESOLUCIONES'!A:D,3,FALSE),0)</f>
        <v>0</v>
      </c>
      <c r="Q199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1992" s="9">
        <f>Tabla1[V. COMPARENDOS]-(Tabla1[V. EXONERACIONES]+Tabla1[[#This Row],[V. SIMIT CON RESOLUCION]]+Tabla1[[#This Row],[V. SIMIT SIN RESOLUCION]]+Tabla1[[#This Row],[V. RECAUDOS COMPARENDOS]]+Tabla1[[#This Row],[V. RECAUDOS RESOLUCIONES]])</f>
        <v>938384</v>
      </c>
      <c r="S1992" s="11">
        <f>IFERROR(VLOOKUP(Tabla1[[#This Row],[FECHA]],'RECAUDOS LOCALES'!A:D,4,FALSE),0)</f>
        <v>0</v>
      </c>
      <c r="T1992" s="9">
        <f>IFERROR(VLOOKUP(Tabla1[[#This Row],[FECHA]],'RECAUDOS LOCALES'!A:D,3,FALSE),0)</f>
        <v>0</v>
      </c>
      <c r="U1992" s="11">
        <f>IFERROR(VLOOKUP(Tabla1[[#This Row],[FECHA]],'RECAUDOS EXTERNOS'!A:D,4,FALSE),0)</f>
        <v>0</v>
      </c>
      <c r="V1992" s="9">
        <f>IFERROR(VLOOKUP(Tabla1[[#This Row],[FECHA]],'RECAUDOS EXTERNOS'!A:D,3,FALSE),0)</f>
        <v>0</v>
      </c>
    </row>
    <row r="1993" spans="1:22" x14ac:dyDescent="0.25">
      <c r="A1993" s="1">
        <v>39552</v>
      </c>
      <c r="B1993" s="3" t="s">
        <v>1</v>
      </c>
      <c r="C1993" s="2">
        <v>39539</v>
      </c>
      <c r="D1993" s="5">
        <f>YEAR(Tabla1[[#This Row],[FECHA]])</f>
        <v>2008</v>
      </c>
      <c r="E1993" s="5">
        <f>IFERROR(VLOOKUP(Tabla1[[#This Row],[FECHA]],'COMPARENDOS TOTALES'!A:D,4,FALSE),0)</f>
        <v>1</v>
      </c>
      <c r="F1993" s="9">
        <f>IFERROR(VLOOKUP(Tabla1[[#This Row],[FECHA]],'COMPARENDOS TOTALES'!A:D,3,FALSE),0)</f>
        <v>461500</v>
      </c>
      <c r="G1993" s="5">
        <f>IFERROR(VLOOKUP(Tabla1[[#This Row],[FECHA]],EXONERACIONES!A:D,4,FALSE),0)</f>
        <v>1</v>
      </c>
      <c r="H1993" s="9">
        <f>IFERROR(VLOOKUP(Tabla1[[#This Row],[FECHA]],EXONERACIONES!A:D,3,FALSE),0)</f>
        <v>461500</v>
      </c>
      <c r="I1993" s="5">
        <f>IFERROR(VLOOKUP(Tabla1[[#This Row],[FECHA]],'SIMIT CON RES'!A:D,4,FALSE),0)</f>
        <v>0</v>
      </c>
      <c r="J1993" s="9">
        <f>IFERROR(VLOOKUP(Tabla1[[#This Row],[FECHA]],'SIMIT CON RES'!A:D,3,FALSE),0)</f>
        <v>0</v>
      </c>
      <c r="K1993">
        <f>IFERROR(VLOOKUP(Tabla1[[#This Row],[FECHA]],'SIMIT SIN RES'!A:D,4,FALSE),0)</f>
        <v>0</v>
      </c>
      <c r="L1993" s="9">
        <f>IFERROR(VLOOKUP(Tabla1[[#This Row],[FECHA]],'SIMIT SIN RES'!A:D,3,FALSE),0)</f>
        <v>0</v>
      </c>
      <c r="M1993" s="5">
        <f>IFERROR(VLOOKUP(Tabla1[[#This Row],[FECHA]],'RECAUDOS DE COMPARENDOS'!A:D,4,FALSE),0)</f>
        <v>0</v>
      </c>
      <c r="N1993" s="9">
        <f>IFERROR(VLOOKUP(Tabla1[[#This Row],[FECHA]],'RECAUDOS DE COMPARENDOS'!A:D,3,FALSE),0)</f>
        <v>0</v>
      </c>
      <c r="O1993" s="5">
        <f>IFERROR(VLOOKUP(Tabla1[[#This Row],[FECHA]],'RECAUDOS DE RESOLUCIONES'!A:D,4,FALSE),0)</f>
        <v>0</v>
      </c>
      <c r="P1993" s="9">
        <f>IFERROR(VLOOKUP(Tabla1[[#This Row],[FECHA]],'RECAUDOS DE RESOLUCIONES'!A:D,3,FALSE),0)</f>
        <v>0</v>
      </c>
      <c r="Q199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199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1993" s="11">
        <f>IFERROR(VLOOKUP(Tabla1[[#This Row],[FECHA]],'RECAUDOS LOCALES'!A:D,4,FALSE),0)</f>
        <v>2</v>
      </c>
      <c r="T1993" s="9">
        <f>IFERROR(VLOOKUP(Tabla1[[#This Row],[FECHA]],'RECAUDOS LOCALES'!A:D,3,FALSE),0)</f>
        <v>525117</v>
      </c>
      <c r="U1993" s="11">
        <f>IFERROR(VLOOKUP(Tabla1[[#This Row],[FECHA]],'RECAUDOS EXTERNOS'!A:D,4,FALSE),0)</f>
        <v>6</v>
      </c>
      <c r="V1993" s="9">
        <f>IFERROR(VLOOKUP(Tabla1[[#This Row],[FECHA]],'RECAUDOS EXTERNOS'!A:D,3,FALSE),0)</f>
        <v>1538300</v>
      </c>
    </row>
    <row r="1994" spans="1:22" x14ac:dyDescent="0.25">
      <c r="A1994" s="1">
        <v>39553</v>
      </c>
      <c r="B1994" s="3" t="s">
        <v>2</v>
      </c>
      <c r="C1994" s="2">
        <v>39539</v>
      </c>
      <c r="D1994" s="5">
        <f>YEAR(Tabla1[[#This Row],[FECHA]])</f>
        <v>2008</v>
      </c>
      <c r="E1994" s="5">
        <f>IFERROR(VLOOKUP(Tabla1[[#This Row],[FECHA]],'COMPARENDOS TOTALES'!A:D,4,FALSE),0)</f>
        <v>4</v>
      </c>
      <c r="F1994" s="9">
        <f>IFERROR(VLOOKUP(Tabla1[[#This Row],[FECHA]],'COMPARENDOS TOTALES'!A:D,3,FALSE),0)</f>
        <v>1384500</v>
      </c>
      <c r="G1994" s="5">
        <f>IFERROR(VLOOKUP(Tabla1[[#This Row],[FECHA]],EXONERACIONES!A:D,4,FALSE),0)</f>
        <v>1</v>
      </c>
      <c r="H1994" s="9">
        <f>IFERROR(VLOOKUP(Tabla1[[#This Row],[FECHA]],EXONERACIONES!A:D,3,FALSE),0)</f>
        <v>461500</v>
      </c>
      <c r="I1994" s="5">
        <f>IFERROR(VLOOKUP(Tabla1[[#This Row],[FECHA]],'SIMIT CON RES'!A:D,4,FALSE),0)</f>
        <v>1</v>
      </c>
      <c r="J1994" s="9">
        <f>IFERROR(VLOOKUP(Tabla1[[#This Row],[FECHA]],'SIMIT CON RES'!A:D,3,FALSE),0)</f>
        <v>461500</v>
      </c>
      <c r="K1994">
        <f>IFERROR(VLOOKUP(Tabla1[[#This Row],[FECHA]],'SIMIT SIN RES'!A:D,4,FALSE),0)</f>
        <v>0</v>
      </c>
      <c r="L1994" s="9">
        <f>IFERROR(VLOOKUP(Tabla1[[#This Row],[FECHA]],'SIMIT SIN RES'!A:D,3,FALSE),0)</f>
        <v>0</v>
      </c>
      <c r="M1994" s="5">
        <f>IFERROR(VLOOKUP(Tabla1[[#This Row],[FECHA]],'RECAUDOS DE COMPARENDOS'!A:D,4,FALSE),0)</f>
        <v>0</v>
      </c>
      <c r="N1994" s="9">
        <f>IFERROR(VLOOKUP(Tabla1[[#This Row],[FECHA]],'RECAUDOS DE COMPARENDOS'!A:D,3,FALSE),0)</f>
        <v>0</v>
      </c>
      <c r="O1994" s="5">
        <f>IFERROR(VLOOKUP(Tabla1[[#This Row],[FECHA]],'RECAUDOS DE RESOLUCIONES'!A:D,4,FALSE),0)</f>
        <v>0</v>
      </c>
      <c r="P1994" s="9">
        <f>IFERROR(VLOOKUP(Tabla1[[#This Row],[FECHA]],'RECAUDOS DE RESOLUCIONES'!A:D,3,FALSE),0)</f>
        <v>0</v>
      </c>
      <c r="Q199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1994" s="9">
        <f>Tabla1[V. COMPARENDOS]-(Tabla1[V. EXONERACIONES]+Tabla1[[#This Row],[V. SIMIT CON RESOLUCION]]+Tabla1[[#This Row],[V. SIMIT SIN RESOLUCION]]+Tabla1[[#This Row],[V. RECAUDOS COMPARENDOS]]+Tabla1[[#This Row],[V. RECAUDOS RESOLUCIONES]])</f>
        <v>461500</v>
      </c>
      <c r="S1994" s="11">
        <f>IFERROR(VLOOKUP(Tabla1[[#This Row],[FECHA]],'RECAUDOS LOCALES'!A:D,4,FALSE),0)</f>
        <v>1</v>
      </c>
      <c r="T1994" s="9">
        <f>IFERROR(VLOOKUP(Tabla1[[#This Row],[FECHA]],'RECAUDOS LOCALES'!A:D,3,FALSE),0)</f>
        <v>190635</v>
      </c>
      <c r="U1994" s="11">
        <f>IFERROR(VLOOKUP(Tabla1[[#This Row],[FECHA]],'RECAUDOS EXTERNOS'!A:D,4,FALSE),0)</f>
        <v>4</v>
      </c>
      <c r="V1994" s="9">
        <f>IFERROR(VLOOKUP(Tabla1[[#This Row],[FECHA]],'RECAUDOS EXTERNOS'!A:D,3,FALSE),0)</f>
        <v>1380930</v>
      </c>
    </row>
    <row r="1995" spans="1:22" x14ac:dyDescent="0.25">
      <c r="A1995" s="1">
        <v>39554</v>
      </c>
      <c r="B1995" s="3" t="s">
        <v>3</v>
      </c>
      <c r="C1995" s="2">
        <v>39539</v>
      </c>
      <c r="D1995" s="5">
        <f>YEAR(Tabla1[[#This Row],[FECHA]])</f>
        <v>2008</v>
      </c>
      <c r="E1995" s="5">
        <f>IFERROR(VLOOKUP(Tabla1[[#This Row],[FECHA]],'COMPARENDOS TOTALES'!A:D,4,FALSE),0)</f>
        <v>4</v>
      </c>
      <c r="F1995" s="9">
        <f>IFERROR(VLOOKUP(Tabla1[[#This Row],[FECHA]],'COMPARENDOS TOTALES'!A:D,3,FALSE),0)</f>
        <v>1276817</v>
      </c>
      <c r="G1995" s="5">
        <f>IFERROR(VLOOKUP(Tabla1[[#This Row],[FECHA]],EXONERACIONES!A:D,4,FALSE),0)</f>
        <v>0</v>
      </c>
      <c r="H1995" s="9">
        <f>IFERROR(VLOOKUP(Tabla1[[#This Row],[FECHA]],EXONERACIONES!A:D,3,FALSE),0)</f>
        <v>0</v>
      </c>
      <c r="I1995" s="5">
        <f>IFERROR(VLOOKUP(Tabla1[[#This Row],[FECHA]],'SIMIT CON RES'!A:D,4,FALSE),0)</f>
        <v>0</v>
      </c>
      <c r="J1995" s="9">
        <f>IFERROR(VLOOKUP(Tabla1[[#This Row],[FECHA]],'SIMIT CON RES'!A:D,3,FALSE),0)</f>
        <v>0</v>
      </c>
      <c r="K1995">
        <f>IFERROR(VLOOKUP(Tabla1[[#This Row],[FECHA]],'SIMIT SIN RES'!A:D,4,FALSE),0)</f>
        <v>0</v>
      </c>
      <c r="L1995" s="9">
        <f>IFERROR(VLOOKUP(Tabla1[[#This Row],[FECHA]],'SIMIT SIN RES'!A:D,3,FALSE),0)</f>
        <v>0</v>
      </c>
      <c r="M1995" s="5">
        <f>IFERROR(VLOOKUP(Tabla1[[#This Row],[FECHA]],'RECAUDOS DE COMPARENDOS'!A:D,4,FALSE),0)</f>
        <v>0</v>
      </c>
      <c r="N1995" s="9">
        <f>IFERROR(VLOOKUP(Tabla1[[#This Row],[FECHA]],'RECAUDOS DE COMPARENDOS'!A:D,3,FALSE),0)</f>
        <v>0</v>
      </c>
      <c r="O1995" s="5">
        <f>IFERROR(VLOOKUP(Tabla1[[#This Row],[FECHA]],'RECAUDOS DE RESOLUCIONES'!A:D,4,FALSE),0)</f>
        <v>0</v>
      </c>
      <c r="P1995" s="9">
        <f>IFERROR(VLOOKUP(Tabla1[[#This Row],[FECHA]],'RECAUDOS DE RESOLUCIONES'!A:D,3,FALSE),0)</f>
        <v>0</v>
      </c>
      <c r="Q199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1995" s="9">
        <f>Tabla1[V. COMPARENDOS]-(Tabla1[V. EXONERACIONES]+Tabla1[[#This Row],[V. SIMIT CON RESOLUCION]]+Tabla1[[#This Row],[V. SIMIT SIN RESOLUCION]]+Tabla1[[#This Row],[V. RECAUDOS COMPARENDOS]]+Tabla1[[#This Row],[V. RECAUDOS RESOLUCIONES]])</f>
        <v>1276817</v>
      </c>
      <c r="S1995" s="11">
        <f>IFERROR(VLOOKUP(Tabla1[[#This Row],[FECHA]],'RECAUDOS LOCALES'!A:D,4,FALSE),0)</f>
        <v>0</v>
      </c>
      <c r="T1995" s="9">
        <f>IFERROR(VLOOKUP(Tabla1[[#This Row],[FECHA]],'RECAUDOS LOCALES'!A:D,3,FALSE),0)</f>
        <v>0</v>
      </c>
      <c r="U1995" s="11">
        <f>IFERROR(VLOOKUP(Tabla1[[#This Row],[FECHA]],'RECAUDOS EXTERNOS'!A:D,4,FALSE),0)</f>
        <v>7</v>
      </c>
      <c r="V1995" s="9">
        <f>IFERROR(VLOOKUP(Tabla1[[#This Row],[FECHA]],'RECAUDOS EXTERNOS'!A:D,3,FALSE),0)</f>
        <v>1923900</v>
      </c>
    </row>
    <row r="1996" spans="1:22" x14ac:dyDescent="0.25">
      <c r="A1996" s="1">
        <v>39555</v>
      </c>
      <c r="B1996" s="3" t="s">
        <v>6</v>
      </c>
      <c r="C1996" s="2">
        <v>39539</v>
      </c>
      <c r="D1996" s="5">
        <f>YEAR(Tabla1[[#This Row],[FECHA]])</f>
        <v>2008</v>
      </c>
      <c r="E1996" s="5">
        <f>IFERROR(VLOOKUP(Tabla1[[#This Row],[FECHA]],'COMPARENDOS TOTALES'!A:D,4,FALSE),0)</f>
        <v>7</v>
      </c>
      <c r="F1996" s="9">
        <f>IFERROR(VLOOKUP(Tabla1[[#This Row],[FECHA]],'COMPARENDOS TOTALES'!A:D,3,FALSE),0)</f>
        <v>1522951</v>
      </c>
      <c r="G1996" s="5">
        <f>IFERROR(VLOOKUP(Tabla1[[#This Row],[FECHA]],EXONERACIONES!A:D,4,FALSE),0)</f>
        <v>0</v>
      </c>
      <c r="H1996" s="9">
        <f>IFERROR(VLOOKUP(Tabla1[[#This Row],[FECHA]],EXONERACIONES!A:D,3,FALSE),0)</f>
        <v>0</v>
      </c>
      <c r="I1996" s="5">
        <f>IFERROR(VLOOKUP(Tabla1[[#This Row],[FECHA]],'SIMIT CON RES'!A:D,4,FALSE),0)</f>
        <v>1</v>
      </c>
      <c r="J1996" s="9">
        <f>IFERROR(VLOOKUP(Tabla1[[#This Row],[FECHA]],'SIMIT CON RES'!A:D,3,FALSE),0)</f>
        <v>123067</v>
      </c>
      <c r="K1996">
        <f>IFERROR(VLOOKUP(Tabla1[[#This Row],[FECHA]],'SIMIT SIN RES'!A:D,4,FALSE),0)</f>
        <v>0</v>
      </c>
      <c r="L1996" s="9">
        <f>IFERROR(VLOOKUP(Tabla1[[#This Row],[FECHA]],'SIMIT SIN RES'!A:D,3,FALSE),0)</f>
        <v>0</v>
      </c>
      <c r="M1996" s="5">
        <f>IFERROR(VLOOKUP(Tabla1[[#This Row],[FECHA]],'RECAUDOS DE COMPARENDOS'!A:D,4,FALSE),0)</f>
        <v>1</v>
      </c>
      <c r="N1996" s="9">
        <f>IFERROR(VLOOKUP(Tabla1[[#This Row],[FECHA]],'RECAUDOS DE COMPARENDOS'!A:D,3,FALSE),0)</f>
        <v>230750</v>
      </c>
      <c r="O1996" s="5">
        <f>IFERROR(VLOOKUP(Tabla1[[#This Row],[FECHA]],'RECAUDOS DE RESOLUCIONES'!A:D,4,FALSE),0)</f>
        <v>0</v>
      </c>
      <c r="P1996" s="9">
        <f>IFERROR(VLOOKUP(Tabla1[[#This Row],[FECHA]],'RECAUDOS DE RESOLUCIONES'!A:D,3,FALSE),0)</f>
        <v>0</v>
      </c>
      <c r="Q199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1996" s="9">
        <f>Tabla1[V. COMPARENDOS]-(Tabla1[V. EXONERACIONES]+Tabla1[[#This Row],[V. SIMIT CON RESOLUCION]]+Tabla1[[#This Row],[V. SIMIT SIN RESOLUCION]]+Tabla1[[#This Row],[V. RECAUDOS COMPARENDOS]]+Tabla1[[#This Row],[V. RECAUDOS RESOLUCIONES]])</f>
        <v>1169134</v>
      </c>
      <c r="S1996" s="11">
        <f>IFERROR(VLOOKUP(Tabla1[[#This Row],[FECHA]],'RECAUDOS LOCALES'!A:D,4,FALSE),0)</f>
        <v>2</v>
      </c>
      <c r="T1996" s="9">
        <f>IFERROR(VLOOKUP(Tabla1[[#This Row],[FECHA]],'RECAUDOS LOCALES'!A:D,3,FALSE),0)</f>
        <v>447155</v>
      </c>
      <c r="U1996" s="11">
        <f>IFERROR(VLOOKUP(Tabla1[[#This Row],[FECHA]],'RECAUDOS EXTERNOS'!A:D,4,FALSE),0)</f>
        <v>1</v>
      </c>
      <c r="V1996" s="9">
        <f>IFERROR(VLOOKUP(Tabla1[[#This Row],[FECHA]],'RECAUDOS EXTERNOS'!A:D,3,FALSE),0)</f>
        <v>230950</v>
      </c>
    </row>
    <row r="1997" spans="1:22" x14ac:dyDescent="0.25">
      <c r="A1997" s="1">
        <v>39556</v>
      </c>
      <c r="B1997" s="3" t="s">
        <v>0</v>
      </c>
      <c r="C1997" s="2">
        <v>39539</v>
      </c>
      <c r="D1997" s="5">
        <f>YEAR(Tabla1[[#This Row],[FECHA]])</f>
        <v>2008</v>
      </c>
      <c r="E1997" s="5">
        <f>IFERROR(VLOOKUP(Tabla1[[#This Row],[FECHA]],'COMPARENDOS TOTALES'!A:D,4,FALSE),0)</f>
        <v>2</v>
      </c>
      <c r="F1997" s="9">
        <f>IFERROR(VLOOKUP(Tabla1[[#This Row],[FECHA]],'COMPARENDOS TOTALES'!A:D,3,FALSE),0)</f>
        <v>692250</v>
      </c>
      <c r="G1997" s="5">
        <f>IFERROR(VLOOKUP(Tabla1[[#This Row],[FECHA]],EXONERACIONES!A:D,4,FALSE),0)</f>
        <v>0</v>
      </c>
      <c r="H1997" s="9">
        <f>IFERROR(VLOOKUP(Tabla1[[#This Row],[FECHA]],EXONERACIONES!A:D,3,FALSE),0)</f>
        <v>0</v>
      </c>
      <c r="I1997" s="5">
        <f>IFERROR(VLOOKUP(Tabla1[[#This Row],[FECHA]],'SIMIT CON RES'!A:D,4,FALSE),0)</f>
        <v>0</v>
      </c>
      <c r="J1997" s="9">
        <f>IFERROR(VLOOKUP(Tabla1[[#This Row],[FECHA]],'SIMIT CON RES'!A:D,3,FALSE),0)</f>
        <v>0</v>
      </c>
      <c r="K1997">
        <f>IFERROR(VLOOKUP(Tabla1[[#This Row],[FECHA]],'SIMIT SIN RES'!A:D,4,FALSE),0)</f>
        <v>0</v>
      </c>
      <c r="L1997" s="9">
        <f>IFERROR(VLOOKUP(Tabla1[[#This Row],[FECHA]],'SIMIT SIN RES'!A:D,3,FALSE),0)</f>
        <v>0</v>
      </c>
      <c r="M1997" s="5">
        <f>IFERROR(VLOOKUP(Tabla1[[#This Row],[FECHA]],'RECAUDOS DE COMPARENDOS'!A:D,4,FALSE),0)</f>
        <v>0</v>
      </c>
      <c r="N1997" s="9">
        <f>IFERROR(VLOOKUP(Tabla1[[#This Row],[FECHA]],'RECAUDOS DE COMPARENDOS'!A:D,3,FALSE),0)</f>
        <v>0</v>
      </c>
      <c r="O1997" s="5">
        <f>IFERROR(VLOOKUP(Tabla1[[#This Row],[FECHA]],'RECAUDOS DE RESOLUCIONES'!A:D,4,FALSE),0)</f>
        <v>0</v>
      </c>
      <c r="P1997" s="9">
        <f>IFERROR(VLOOKUP(Tabla1[[#This Row],[FECHA]],'RECAUDOS DE RESOLUCIONES'!A:D,3,FALSE),0)</f>
        <v>0</v>
      </c>
      <c r="Q199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1997" s="9">
        <f>Tabla1[V. COMPARENDOS]-(Tabla1[V. EXONERACIONES]+Tabla1[[#This Row],[V. SIMIT CON RESOLUCION]]+Tabla1[[#This Row],[V. SIMIT SIN RESOLUCION]]+Tabla1[[#This Row],[V. RECAUDOS COMPARENDOS]]+Tabla1[[#This Row],[V. RECAUDOS RESOLUCIONES]])</f>
        <v>692250</v>
      </c>
      <c r="S1997" s="11">
        <f>IFERROR(VLOOKUP(Tabla1[[#This Row],[FECHA]],'RECAUDOS LOCALES'!A:D,4,FALSE),0)</f>
        <v>0</v>
      </c>
      <c r="T1997" s="9">
        <f>IFERROR(VLOOKUP(Tabla1[[#This Row],[FECHA]],'RECAUDOS LOCALES'!A:D,3,FALSE),0)</f>
        <v>0</v>
      </c>
      <c r="U1997" s="11">
        <f>IFERROR(VLOOKUP(Tabla1[[#This Row],[FECHA]],'RECAUDOS EXTERNOS'!A:D,4,FALSE),0)</f>
        <v>1</v>
      </c>
      <c r="V1997" s="9">
        <f>IFERROR(VLOOKUP(Tabla1[[#This Row],[FECHA]],'RECAUDOS EXTERNOS'!A:D,3,FALSE),0)</f>
        <v>204850</v>
      </c>
    </row>
    <row r="1998" spans="1:22" x14ac:dyDescent="0.25">
      <c r="A1998" s="1">
        <v>39557</v>
      </c>
      <c r="B1998" s="3" t="s">
        <v>5</v>
      </c>
      <c r="C1998" s="2">
        <v>39539</v>
      </c>
      <c r="D1998" s="5">
        <f>YEAR(Tabla1[[#This Row],[FECHA]])</f>
        <v>2008</v>
      </c>
      <c r="E1998" s="5">
        <f>IFERROR(VLOOKUP(Tabla1[[#This Row],[FECHA]],'COMPARENDOS TOTALES'!A:D,4,FALSE),0)</f>
        <v>9</v>
      </c>
      <c r="F1998" s="9">
        <f>IFERROR(VLOOKUP(Tabla1[[#This Row],[FECHA]],'COMPARENDOS TOTALES'!A:D,3,FALSE),0)</f>
        <v>2092134</v>
      </c>
      <c r="G1998" s="5">
        <f>IFERROR(VLOOKUP(Tabla1[[#This Row],[FECHA]],EXONERACIONES!A:D,4,FALSE),0)</f>
        <v>0</v>
      </c>
      <c r="H1998" s="9">
        <f>IFERROR(VLOOKUP(Tabla1[[#This Row],[FECHA]],EXONERACIONES!A:D,3,FALSE),0)</f>
        <v>0</v>
      </c>
      <c r="I1998" s="5">
        <f>IFERROR(VLOOKUP(Tabla1[[#This Row],[FECHA]],'SIMIT CON RES'!A:D,4,FALSE),0)</f>
        <v>4</v>
      </c>
      <c r="J1998" s="9">
        <f>IFERROR(VLOOKUP(Tabla1[[#This Row],[FECHA]],'SIMIT CON RES'!A:D,3,FALSE),0)</f>
        <v>923000</v>
      </c>
      <c r="K1998">
        <f>IFERROR(VLOOKUP(Tabla1[[#This Row],[FECHA]],'SIMIT SIN RES'!A:D,4,FALSE),0)</f>
        <v>0</v>
      </c>
      <c r="L1998" s="9">
        <f>IFERROR(VLOOKUP(Tabla1[[#This Row],[FECHA]],'SIMIT SIN RES'!A:D,3,FALSE),0)</f>
        <v>0</v>
      </c>
      <c r="M1998" s="5">
        <f>IFERROR(VLOOKUP(Tabla1[[#This Row],[FECHA]],'RECAUDOS DE COMPARENDOS'!A:D,4,FALSE),0)</f>
        <v>0</v>
      </c>
      <c r="N1998" s="9">
        <f>IFERROR(VLOOKUP(Tabla1[[#This Row],[FECHA]],'RECAUDOS DE COMPARENDOS'!A:D,3,FALSE),0)</f>
        <v>0</v>
      </c>
      <c r="O1998" s="5">
        <f>IFERROR(VLOOKUP(Tabla1[[#This Row],[FECHA]],'RECAUDOS DE RESOLUCIONES'!A:D,4,FALSE),0)</f>
        <v>0</v>
      </c>
      <c r="P1998" s="9">
        <f>IFERROR(VLOOKUP(Tabla1[[#This Row],[FECHA]],'RECAUDOS DE RESOLUCIONES'!A:D,3,FALSE),0)</f>
        <v>0</v>
      </c>
      <c r="Q199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1998" s="9">
        <f>Tabla1[V. COMPARENDOS]-(Tabla1[V. EXONERACIONES]+Tabla1[[#This Row],[V. SIMIT CON RESOLUCION]]+Tabla1[[#This Row],[V. SIMIT SIN RESOLUCION]]+Tabla1[[#This Row],[V. RECAUDOS COMPARENDOS]]+Tabla1[[#This Row],[V. RECAUDOS RESOLUCIONES]])</f>
        <v>1169134</v>
      </c>
      <c r="S1998" s="11">
        <f>IFERROR(VLOOKUP(Tabla1[[#This Row],[FECHA]],'RECAUDOS LOCALES'!A:D,4,FALSE),0)</f>
        <v>0</v>
      </c>
      <c r="T1998" s="9">
        <f>IFERROR(VLOOKUP(Tabla1[[#This Row],[FECHA]],'RECAUDOS LOCALES'!A:D,3,FALSE),0)</f>
        <v>0</v>
      </c>
      <c r="U1998" s="11">
        <f>IFERROR(VLOOKUP(Tabla1[[#This Row],[FECHA]],'RECAUDOS EXTERNOS'!A:D,4,FALSE),0)</f>
        <v>0</v>
      </c>
      <c r="V1998" s="9">
        <f>IFERROR(VLOOKUP(Tabla1[[#This Row],[FECHA]],'RECAUDOS EXTERNOS'!A:D,3,FALSE),0)</f>
        <v>0</v>
      </c>
    </row>
    <row r="1999" spans="1:22" x14ac:dyDescent="0.25">
      <c r="A1999" s="1">
        <v>39558</v>
      </c>
      <c r="B1999" s="3" t="s">
        <v>4</v>
      </c>
      <c r="C1999" s="2">
        <v>39539</v>
      </c>
      <c r="D1999" s="5">
        <f>YEAR(Tabla1[[#This Row],[FECHA]])</f>
        <v>2008</v>
      </c>
      <c r="E1999" s="5">
        <f>IFERROR(VLOOKUP(Tabla1[[#This Row],[FECHA]],'COMPARENDOS TOTALES'!A:D,4,FALSE),0)</f>
        <v>4</v>
      </c>
      <c r="F1999" s="9">
        <f>IFERROR(VLOOKUP(Tabla1[[#This Row],[FECHA]],'COMPARENDOS TOTALES'!A:D,3,FALSE),0)</f>
        <v>599951</v>
      </c>
      <c r="G1999" s="5">
        <f>IFERROR(VLOOKUP(Tabla1[[#This Row],[FECHA]],EXONERACIONES!A:D,4,FALSE),0)</f>
        <v>0</v>
      </c>
      <c r="H1999" s="9">
        <f>IFERROR(VLOOKUP(Tabla1[[#This Row],[FECHA]],EXONERACIONES!A:D,3,FALSE),0)</f>
        <v>0</v>
      </c>
      <c r="I1999" s="5">
        <f>IFERROR(VLOOKUP(Tabla1[[#This Row],[FECHA]],'SIMIT CON RES'!A:D,4,FALSE),0)</f>
        <v>0</v>
      </c>
      <c r="J1999" s="9">
        <f>IFERROR(VLOOKUP(Tabla1[[#This Row],[FECHA]],'SIMIT CON RES'!A:D,3,FALSE),0)</f>
        <v>0</v>
      </c>
      <c r="K1999">
        <f>IFERROR(VLOOKUP(Tabla1[[#This Row],[FECHA]],'SIMIT SIN RES'!A:D,4,FALSE),0)</f>
        <v>0</v>
      </c>
      <c r="L1999" s="9">
        <f>IFERROR(VLOOKUP(Tabla1[[#This Row],[FECHA]],'SIMIT SIN RES'!A:D,3,FALSE),0)</f>
        <v>0</v>
      </c>
      <c r="M1999" s="5">
        <f>IFERROR(VLOOKUP(Tabla1[[#This Row],[FECHA]],'RECAUDOS DE COMPARENDOS'!A:D,4,FALSE),0)</f>
        <v>0</v>
      </c>
      <c r="N1999" s="9">
        <f>IFERROR(VLOOKUP(Tabla1[[#This Row],[FECHA]],'RECAUDOS DE COMPARENDOS'!A:D,3,FALSE),0)</f>
        <v>0</v>
      </c>
      <c r="O1999" s="5">
        <f>IFERROR(VLOOKUP(Tabla1[[#This Row],[FECHA]],'RECAUDOS DE RESOLUCIONES'!A:D,4,FALSE),0)</f>
        <v>0</v>
      </c>
      <c r="P1999" s="9">
        <f>IFERROR(VLOOKUP(Tabla1[[#This Row],[FECHA]],'RECAUDOS DE RESOLUCIONES'!A:D,3,FALSE),0)</f>
        <v>0</v>
      </c>
      <c r="Q199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1999" s="9">
        <f>Tabla1[V. COMPARENDOS]-(Tabla1[V. EXONERACIONES]+Tabla1[[#This Row],[V. SIMIT CON RESOLUCION]]+Tabla1[[#This Row],[V. SIMIT SIN RESOLUCION]]+Tabla1[[#This Row],[V. RECAUDOS COMPARENDOS]]+Tabla1[[#This Row],[V. RECAUDOS RESOLUCIONES]])</f>
        <v>599951</v>
      </c>
      <c r="S1999" s="11">
        <f>IFERROR(VLOOKUP(Tabla1[[#This Row],[FECHA]],'RECAUDOS LOCALES'!A:D,4,FALSE),0)</f>
        <v>0</v>
      </c>
      <c r="T1999" s="9">
        <f>IFERROR(VLOOKUP(Tabla1[[#This Row],[FECHA]],'RECAUDOS LOCALES'!A:D,3,FALSE),0)</f>
        <v>0</v>
      </c>
      <c r="U1999" s="11">
        <f>IFERROR(VLOOKUP(Tabla1[[#This Row],[FECHA]],'RECAUDOS EXTERNOS'!A:D,4,FALSE),0)</f>
        <v>0</v>
      </c>
      <c r="V1999" s="9">
        <f>IFERROR(VLOOKUP(Tabla1[[#This Row],[FECHA]],'RECAUDOS EXTERNOS'!A:D,3,FALSE),0)</f>
        <v>0</v>
      </c>
    </row>
    <row r="2000" spans="1:22" x14ac:dyDescent="0.25">
      <c r="A2000" s="1">
        <v>39559</v>
      </c>
      <c r="B2000" s="3" t="s">
        <v>1</v>
      </c>
      <c r="C2000" s="2">
        <v>39539</v>
      </c>
      <c r="D2000" s="5">
        <f>YEAR(Tabla1[[#This Row],[FECHA]])</f>
        <v>2008</v>
      </c>
      <c r="E2000" s="5">
        <f>IFERROR(VLOOKUP(Tabla1[[#This Row],[FECHA]],'COMPARENDOS TOTALES'!A:D,4,FALSE),0)</f>
        <v>0</v>
      </c>
      <c r="F2000" s="9">
        <f>IFERROR(VLOOKUP(Tabla1[[#This Row],[FECHA]],'COMPARENDOS TOTALES'!A:D,3,FALSE),0)</f>
        <v>0</v>
      </c>
      <c r="G2000" s="5">
        <f>IFERROR(VLOOKUP(Tabla1[[#This Row],[FECHA]],EXONERACIONES!A:D,4,FALSE),0)</f>
        <v>0</v>
      </c>
      <c r="H2000" s="9">
        <f>IFERROR(VLOOKUP(Tabla1[[#This Row],[FECHA]],EXONERACIONES!A:D,3,FALSE),0)</f>
        <v>0</v>
      </c>
      <c r="I2000" s="5">
        <f>IFERROR(VLOOKUP(Tabla1[[#This Row],[FECHA]],'SIMIT CON RES'!A:D,4,FALSE),0)</f>
        <v>0</v>
      </c>
      <c r="J2000" s="9">
        <f>IFERROR(VLOOKUP(Tabla1[[#This Row],[FECHA]],'SIMIT CON RES'!A:D,3,FALSE),0)</f>
        <v>0</v>
      </c>
      <c r="K2000">
        <f>IFERROR(VLOOKUP(Tabla1[[#This Row],[FECHA]],'SIMIT SIN RES'!A:D,4,FALSE),0)</f>
        <v>0</v>
      </c>
      <c r="L2000" s="9">
        <f>IFERROR(VLOOKUP(Tabla1[[#This Row],[FECHA]],'SIMIT SIN RES'!A:D,3,FALSE),0)</f>
        <v>0</v>
      </c>
      <c r="M2000" s="5">
        <f>IFERROR(VLOOKUP(Tabla1[[#This Row],[FECHA]],'RECAUDOS DE COMPARENDOS'!A:D,4,FALSE),0)</f>
        <v>0</v>
      </c>
      <c r="N2000" s="9">
        <f>IFERROR(VLOOKUP(Tabla1[[#This Row],[FECHA]],'RECAUDOS DE COMPARENDOS'!A:D,3,FALSE),0)</f>
        <v>0</v>
      </c>
      <c r="O2000" s="5">
        <f>IFERROR(VLOOKUP(Tabla1[[#This Row],[FECHA]],'RECAUDOS DE RESOLUCIONES'!A:D,4,FALSE),0)</f>
        <v>0</v>
      </c>
      <c r="P2000" s="9">
        <f>IFERROR(VLOOKUP(Tabla1[[#This Row],[FECHA]],'RECAUDOS DE RESOLUCIONES'!A:D,3,FALSE),0)</f>
        <v>0</v>
      </c>
      <c r="Q200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00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000" s="11">
        <f>IFERROR(VLOOKUP(Tabla1[[#This Row],[FECHA]],'RECAUDOS LOCALES'!A:D,4,FALSE),0)</f>
        <v>1</v>
      </c>
      <c r="T2000" s="9">
        <f>IFERROR(VLOOKUP(Tabla1[[#This Row],[FECHA]],'RECAUDOS LOCALES'!A:D,3,FALSE),0)</f>
        <v>216709</v>
      </c>
      <c r="U2000" s="11">
        <f>IFERROR(VLOOKUP(Tabla1[[#This Row],[FECHA]],'RECAUDOS EXTERNOS'!A:D,4,FALSE),0)</f>
        <v>6</v>
      </c>
      <c r="V2000" s="9">
        <f>IFERROR(VLOOKUP(Tabla1[[#This Row],[FECHA]],'RECAUDOS EXTERNOS'!A:D,3,FALSE),0)</f>
        <v>1254107</v>
      </c>
    </row>
    <row r="2001" spans="1:22" x14ac:dyDescent="0.25">
      <c r="A2001" s="1">
        <v>39560</v>
      </c>
      <c r="B2001" s="3" t="s">
        <v>2</v>
      </c>
      <c r="C2001" s="2">
        <v>39539</v>
      </c>
      <c r="D2001" s="5">
        <f>YEAR(Tabla1[[#This Row],[FECHA]])</f>
        <v>2008</v>
      </c>
      <c r="E2001" s="5">
        <f>IFERROR(VLOOKUP(Tabla1[[#This Row],[FECHA]],'COMPARENDOS TOTALES'!A:D,4,FALSE),0)</f>
        <v>1</v>
      </c>
      <c r="F2001" s="9">
        <f>IFERROR(VLOOKUP(Tabla1[[#This Row],[FECHA]],'COMPARENDOS TOTALES'!A:D,3,FALSE),0)</f>
        <v>123067</v>
      </c>
      <c r="G2001" s="5">
        <f>IFERROR(VLOOKUP(Tabla1[[#This Row],[FECHA]],EXONERACIONES!A:D,4,FALSE),0)</f>
        <v>0</v>
      </c>
      <c r="H2001" s="9">
        <f>IFERROR(VLOOKUP(Tabla1[[#This Row],[FECHA]],EXONERACIONES!A:D,3,FALSE),0)</f>
        <v>0</v>
      </c>
      <c r="I2001" s="5">
        <f>IFERROR(VLOOKUP(Tabla1[[#This Row],[FECHA]],'SIMIT CON RES'!A:D,4,FALSE),0)</f>
        <v>0</v>
      </c>
      <c r="J2001" s="9">
        <f>IFERROR(VLOOKUP(Tabla1[[#This Row],[FECHA]],'SIMIT CON RES'!A:D,3,FALSE),0)</f>
        <v>0</v>
      </c>
      <c r="K2001">
        <f>IFERROR(VLOOKUP(Tabla1[[#This Row],[FECHA]],'SIMIT SIN RES'!A:D,4,FALSE),0)</f>
        <v>0</v>
      </c>
      <c r="L2001" s="9">
        <f>IFERROR(VLOOKUP(Tabla1[[#This Row],[FECHA]],'SIMIT SIN RES'!A:D,3,FALSE),0)</f>
        <v>0</v>
      </c>
      <c r="M2001" s="5">
        <f>IFERROR(VLOOKUP(Tabla1[[#This Row],[FECHA]],'RECAUDOS DE COMPARENDOS'!A:D,4,FALSE),0)</f>
        <v>0</v>
      </c>
      <c r="N2001" s="9">
        <f>IFERROR(VLOOKUP(Tabla1[[#This Row],[FECHA]],'RECAUDOS DE COMPARENDOS'!A:D,3,FALSE),0)</f>
        <v>0</v>
      </c>
      <c r="O2001" s="5">
        <f>IFERROR(VLOOKUP(Tabla1[[#This Row],[FECHA]],'RECAUDOS DE RESOLUCIONES'!A:D,4,FALSE),0)</f>
        <v>0</v>
      </c>
      <c r="P2001" s="9">
        <f>IFERROR(VLOOKUP(Tabla1[[#This Row],[FECHA]],'RECAUDOS DE RESOLUCIONES'!A:D,3,FALSE),0)</f>
        <v>0</v>
      </c>
      <c r="Q200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001" s="9">
        <f>Tabla1[V. COMPARENDOS]-(Tabla1[V. EXONERACIONES]+Tabla1[[#This Row],[V. SIMIT CON RESOLUCION]]+Tabla1[[#This Row],[V. SIMIT SIN RESOLUCION]]+Tabla1[[#This Row],[V. RECAUDOS COMPARENDOS]]+Tabla1[[#This Row],[V. RECAUDOS RESOLUCIONES]])</f>
        <v>123067</v>
      </c>
      <c r="S2001" s="11">
        <f>IFERROR(VLOOKUP(Tabla1[[#This Row],[FECHA]],'RECAUDOS LOCALES'!A:D,4,FALSE),0)</f>
        <v>4</v>
      </c>
      <c r="T2001" s="9">
        <f>IFERROR(VLOOKUP(Tabla1[[#This Row],[FECHA]],'RECAUDOS LOCALES'!A:D,3,FALSE),0)</f>
        <v>628181</v>
      </c>
      <c r="U2001" s="11">
        <f>IFERROR(VLOOKUP(Tabla1[[#This Row],[FECHA]],'RECAUDOS EXTERNOS'!A:D,4,FALSE),0)</f>
        <v>5</v>
      </c>
      <c r="V2001" s="9">
        <f>IFERROR(VLOOKUP(Tabla1[[#This Row],[FECHA]],'RECAUDOS EXTERNOS'!A:D,3,FALSE),0)</f>
        <v>1255737</v>
      </c>
    </row>
    <row r="2002" spans="1:22" x14ac:dyDescent="0.25">
      <c r="A2002" s="1">
        <v>39561</v>
      </c>
      <c r="B2002" s="3" t="s">
        <v>3</v>
      </c>
      <c r="C2002" s="2">
        <v>39539</v>
      </c>
      <c r="D2002" s="5">
        <f>YEAR(Tabla1[[#This Row],[FECHA]])</f>
        <v>2008</v>
      </c>
      <c r="E2002" s="5">
        <f>IFERROR(VLOOKUP(Tabla1[[#This Row],[FECHA]],'COMPARENDOS TOTALES'!A:D,4,FALSE),0)</f>
        <v>1</v>
      </c>
      <c r="F2002" s="9">
        <f>IFERROR(VLOOKUP(Tabla1[[#This Row],[FECHA]],'COMPARENDOS TOTALES'!A:D,3,FALSE),0)</f>
        <v>230750</v>
      </c>
      <c r="G2002" s="5">
        <f>IFERROR(VLOOKUP(Tabla1[[#This Row],[FECHA]],EXONERACIONES!A:D,4,FALSE),0)</f>
        <v>0</v>
      </c>
      <c r="H2002" s="9">
        <f>IFERROR(VLOOKUP(Tabla1[[#This Row],[FECHA]],EXONERACIONES!A:D,3,FALSE),0)</f>
        <v>0</v>
      </c>
      <c r="I2002" s="5">
        <f>IFERROR(VLOOKUP(Tabla1[[#This Row],[FECHA]],'SIMIT CON RES'!A:D,4,FALSE),0)</f>
        <v>0</v>
      </c>
      <c r="J2002" s="9">
        <f>IFERROR(VLOOKUP(Tabla1[[#This Row],[FECHA]],'SIMIT CON RES'!A:D,3,FALSE),0)</f>
        <v>0</v>
      </c>
      <c r="K2002">
        <f>IFERROR(VLOOKUP(Tabla1[[#This Row],[FECHA]],'SIMIT SIN RES'!A:D,4,FALSE),0)</f>
        <v>0</v>
      </c>
      <c r="L2002" s="9">
        <f>IFERROR(VLOOKUP(Tabla1[[#This Row],[FECHA]],'SIMIT SIN RES'!A:D,3,FALSE),0)</f>
        <v>0</v>
      </c>
      <c r="M2002" s="5">
        <f>IFERROR(VLOOKUP(Tabla1[[#This Row],[FECHA]],'RECAUDOS DE COMPARENDOS'!A:D,4,FALSE),0)</f>
        <v>0</v>
      </c>
      <c r="N2002" s="9">
        <f>IFERROR(VLOOKUP(Tabla1[[#This Row],[FECHA]],'RECAUDOS DE COMPARENDOS'!A:D,3,FALSE),0)</f>
        <v>0</v>
      </c>
      <c r="O2002" s="5">
        <f>IFERROR(VLOOKUP(Tabla1[[#This Row],[FECHA]],'RECAUDOS DE RESOLUCIONES'!A:D,4,FALSE),0)</f>
        <v>0</v>
      </c>
      <c r="P2002" s="9">
        <f>IFERROR(VLOOKUP(Tabla1[[#This Row],[FECHA]],'RECAUDOS DE RESOLUCIONES'!A:D,3,FALSE),0)</f>
        <v>0</v>
      </c>
      <c r="Q200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002" s="9">
        <f>Tabla1[V. COMPARENDOS]-(Tabla1[V. EXONERACIONES]+Tabla1[[#This Row],[V. SIMIT CON RESOLUCION]]+Tabla1[[#This Row],[V. SIMIT SIN RESOLUCION]]+Tabla1[[#This Row],[V. RECAUDOS COMPARENDOS]]+Tabla1[[#This Row],[V. RECAUDOS RESOLUCIONES]])</f>
        <v>230750</v>
      </c>
      <c r="S2002" s="11">
        <f>IFERROR(VLOOKUP(Tabla1[[#This Row],[FECHA]],'RECAUDOS LOCALES'!A:D,4,FALSE),0)</f>
        <v>0</v>
      </c>
      <c r="T2002" s="9">
        <f>IFERROR(VLOOKUP(Tabla1[[#This Row],[FECHA]],'RECAUDOS LOCALES'!A:D,3,FALSE),0)</f>
        <v>0</v>
      </c>
      <c r="U2002" s="11">
        <f>IFERROR(VLOOKUP(Tabla1[[#This Row],[FECHA]],'RECAUDOS EXTERNOS'!A:D,4,FALSE),0)</f>
        <v>2</v>
      </c>
      <c r="V2002" s="9">
        <f>IFERROR(VLOOKUP(Tabla1[[#This Row],[FECHA]],'RECAUDOS EXTERNOS'!A:D,3,FALSE),0)</f>
        <v>665900</v>
      </c>
    </row>
    <row r="2003" spans="1:22" x14ac:dyDescent="0.25">
      <c r="A2003" s="1">
        <v>39562</v>
      </c>
      <c r="B2003" s="3" t="s">
        <v>6</v>
      </c>
      <c r="C2003" s="2">
        <v>39539</v>
      </c>
      <c r="D2003" s="5">
        <f>YEAR(Tabla1[[#This Row],[FECHA]])</f>
        <v>2008</v>
      </c>
      <c r="E2003" s="5">
        <f>IFERROR(VLOOKUP(Tabla1[[#This Row],[FECHA]],'COMPARENDOS TOTALES'!A:D,4,FALSE),0)</f>
        <v>3</v>
      </c>
      <c r="F2003" s="9">
        <f>IFERROR(VLOOKUP(Tabla1[[#This Row],[FECHA]],'COMPARENDOS TOTALES'!A:D,3,FALSE),0)</f>
        <v>1046067</v>
      </c>
      <c r="G2003" s="5">
        <f>IFERROR(VLOOKUP(Tabla1[[#This Row],[FECHA]],EXONERACIONES!A:D,4,FALSE),0)</f>
        <v>0</v>
      </c>
      <c r="H2003" s="9">
        <f>IFERROR(VLOOKUP(Tabla1[[#This Row],[FECHA]],EXONERACIONES!A:D,3,FALSE),0)</f>
        <v>0</v>
      </c>
      <c r="I2003" s="5">
        <f>IFERROR(VLOOKUP(Tabla1[[#This Row],[FECHA]],'SIMIT CON RES'!A:D,4,FALSE),0)</f>
        <v>1</v>
      </c>
      <c r="J2003" s="9">
        <f>IFERROR(VLOOKUP(Tabla1[[#This Row],[FECHA]],'SIMIT CON RES'!A:D,3,FALSE),0)</f>
        <v>123067</v>
      </c>
      <c r="K2003">
        <f>IFERROR(VLOOKUP(Tabla1[[#This Row],[FECHA]],'SIMIT SIN RES'!A:D,4,FALSE),0)</f>
        <v>0</v>
      </c>
      <c r="L2003" s="9">
        <f>IFERROR(VLOOKUP(Tabla1[[#This Row],[FECHA]],'SIMIT SIN RES'!A:D,3,FALSE),0)</f>
        <v>0</v>
      </c>
      <c r="M2003" s="5">
        <f>IFERROR(VLOOKUP(Tabla1[[#This Row],[FECHA]],'RECAUDOS DE COMPARENDOS'!A:D,4,FALSE),0)</f>
        <v>1</v>
      </c>
      <c r="N2003" s="9">
        <f>IFERROR(VLOOKUP(Tabla1[[#This Row],[FECHA]],'RECAUDOS DE COMPARENDOS'!A:D,3,FALSE),0)</f>
        <v>461500</v>
      </c>
      <c r="O2003" s="5">
        <f>IFERROR(VLOOKUP(Tabla1[[#This Row],[FECHA]],'RECAUDOS DE RESOLUCIONES'!A:D,4,FALSE),0)</f>
        <v>0</v>
      </c>
      <c r="P2003" s="9">
        <f>IFERROR(VLOOKUP(Tabla1[[#This Row],[FECHA]],'RECAUDOS DE RESOLUCIONES'!A:D,3,FALSE),0)</f>
        <v>0</v>
      </c>
      <c r="Q200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003" s="9">
        <f>Tabla1[V. COMPARENDOS]-(Tabla1[V. EXONERACIONES]+Tabla1[[#This Row],[V. SIMIT CON RESOLUCION]]+Tabla1[[#This Row],[V. SIMIT SIN RESOLUCION]]+Tabla1[[#This Row],[V. RECAUDOS COMPARENDOS]]+Tabla1[[#This Row],[V. RECAUDOS RESOLUCIONES]])</f>
        <v>461500</v>
      </c>
      <c r="S2003" s="11">
        <f>IFERROR(VLOOKUP(Tabla1[[#This Row],[FECHA]],'RECAUDOS LOCALES'!A:D,4,FALSE),0)</f>
        <v>0</v>
      </c>
      <c r="T2003" s="9">
        <f>IFERROR(VLOOKUP(Tabla1[[#This Row],[FECHA]],'RECAUDOS LOCALES'!A:D,3,FALSE),0)</f>
        <v>0</v>
      </c>
      <c r="U2003" s="11">
        <f>IFERROR(VLOOKUP(Tabla1[[#This Row],[FECHA]],'RECAUDOS EXTERNOS'!A:D,4,FALSE),0)</f>
        <v>5</v>
      </c>
      <c r="V2003" s="9">
        <f>IFERROR(VLOOKUP(Tabla1[[#This Row],[FECHA]],'RECAUDOS EXTERNOS'!A:D,3,FALSE),0)</f>
        <v>1254645</v>
      </c>
    </row>
    <row r="2004" spans="1:22" x14ac:dyDescent="0.25">
      <c r="A2004" s="1">
        <v>39563</v>
      </c>
      <c r="B2004" s="3" t="s">
        <v>0</v>
      </c>
      <c r="C2004" s="2">
        <v>39539</v>
      </c>
      <c r="D2004" s="5">
        <f>YEAR(Tabla1[[#This Row],[FECHA]])</f>
        <v>2008</v>
      </c>
      <c r="E2004" s="5">
        <f>IFERROR(VLOOKUP(Tabla1[[#This Row],[FECHA]],'COMPARENDOS TOTALES'!A:D,4,FALSE),0)</f>
        <v>2</v>
      </c>
      <c r="F2004" s="9">
        <f>IFERROR(VLOOKUP(Tabla1[[#This Row],[FECHA]],'COMPARENDOS TOTALES'!A:D,3,FALSE),0)</f>
        <v>923000</v>
      </c>
      <c r="G2004" s="5">
        <f>IFERROR(VLOOKUP(Tabla1[[#This Row],[FECHA]],EXONERACIONES!A:D,4,FALSE),0)</f>
        <v>2</v>
      </c>
      <c r="H2004" s="9">
        <f>IFERROR(VLOOKUP(Tabla1[[#This Row],[FECHA]],EXONERACIONES!A:D,3,FALSE),0)</f>
        <v>923000</v>
      </c>
      <c r="I2004" s="5">
        <f>IFERROR(VLOOKUP(Tabla1[[#This Row],[FECHA]],'SIMIT CON RES'!A:D,4,FALSE),0)</f>
        <v>0</v>
      </c>
      <c r="J2004" s="9">
        <f>IFERROR(VLOOKUP(Tabla1[[#This Row],[FECHA]],'SIMIT CON RES'!A:D,3,FALSE),0)</f>
        <v>0</v>
      </c>
      <c r="K2004">
        <f>IFERROR(VLOOKUP(Tabla1[[#This Row],[FECHA]],'SIMIT SIN RES'!A:D,4,FALSE),0)</f>
        <v>0</v>
      </c>
      <c r="L2004" s="9">
        <f>IFERROR(VLOOKUP(Tabla1[[#This Row],[FECHA]],'SIMIT SIN RES'!A:D,3,FALSE),0)</f>
        <v>0</v>
      </c>
      <c r="M2004" s="5">
        <f>IFERROR(VLOOKUP(Tabla1[[#This Row],[FECHA]],'RECAUDOS DE COMPARENDOS'!A:D,4,FALSE),0)</f>
        <v>0</v>
      </c>
      <c r="N2004" s="9">
        <f>IFERROR(VLOOKUP(Tabla1[[#This Row],[FECHA]],'RECAUDOS DE COMPARENDOS'!A:D,3,FALSE),0)</f>
        <v>0</v>
      </c>
      <c r="O2004" s="5">
        <f>IFERROR(VLOOKUP(Tabla1[[#This Row],[FECHA]],'RECAUDOS DE RESOLUCIONES'!A:D,4,FALSE),0)</f>
        <v>0</v>
      </c>
      <c r="P2004" s="9">
        <f>IFERROR(VLOOKUP(Tabla1[[#This Row],[FECHA]],'RECAUDOS DE RESOLUCIONES'!A:D,3,FALSE),0)</f>
        <v>0</v>
      </c>
      <c r="Q200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00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004" s="11">
        <f>IFERROR(VLOOKUP(Tabla1[[#This Row],[FECHA]],'RECAUDOS LOCALES'!A:D,4,FALSE),0)</f>
        <v>0</v>
      </c>
      <c r="T2004" s="9">
        <f>IFERROR(VLOOKUP(Tabla1[[#This Row],[FECHA]],'RECAUDOS LOCALES'!A:D,3,FALSE),0)</f>
        <v>0</v>
      </c>
      <c r="U2004" s="11">
        <f>IFERROR(VLOOKUP(Tabla1[[#This Row],[FECHA]],'RECAUDOS EXTERNOS'!A:D,4,FALSE),0)</f>
        <v>4</v>
      </c>
      <c r="V2004" s="9">
        <f>IFERROR(VLOOKUP(Tabla1[[#This Row],[FECHA]],'RECAUDOS EXTERNOS'!A:D,3,FALSE),0)</f>
        <v>769786</v>
      </c>
    </row>
    <row r="2005" spans="1:22" x14ac:dyDescent="0.25">
      <c r="A2005" s="1">
        <v>39564</v>
      </c>
      <c r="B2005" s="3" t="s">
        <v>5</v>
      </c>
      <c r="C2005" s="2">
        <v>39539</v>
      </c>
      <c r="D2005" s="5">
        <f>YEAR(Tabla1[[#This Row],[FECHA]])</f>
        <v>2008</v>
      </c>
      <c r="E2005" s="5">
        <f>IFERROR(VLOOKUP(Tabla1[[#This Row],[FECHA]],'COMPARENDOS TOTALES'!A:D,4,FALSE),0)</f>
        <v>5</v>
      </c>
      <c r="F2005" s="9">
        <f>IFERROR(VLOOKUP(Tabla1[[#This Row],[FECHA]],'COMPARENDOS TOTALES'!A:D,3,FALSE),0)</f>
        <v>1507567</v>
      </c>
      <c r="G2005" s="5">
        <f>IFERROR(VLOOKUP(Tabla1[[#This Row],[FECHA]],EXONERACIONES!A:D,4,FALSE),0)</f>
        <v>0</v>
      </c>
      <c r="H2005" s="9">
        <f>IFERROR(VLOOKUP(Tabla1[[#This Row],[FECHA]],EXONERACIONES!A:D,3,FALSE),0)</f>
        <v>0</v>
      </c>
      <c r="I2005" s="5">
        <f>IFERROR(VLOOKUP(Tabla1[[#This Row],[FECHA]],'SIMIT CON RES'!A:D,4,FALSE),0)</f>
        <v>3</v>
      </c>
      <c r="J2005" s="9">
        <f>IFERROR(VLOOKUP(Tabla1[[#This Row],[FECHA]],'SIMIT CON RES'!A:D,3,FALSE),0)</f>
        <v>1046067</v>
      </c>
      <c r="K2005">
        <f>IFERROR(VLOOKUP(Tabla1[[#This Row],[FECHA]],'SIMIT SIN RES'!A:D,4,FALSE),0)</f>
        <v>0</v>
      </c>
      <c r="L2005" s="9">
        <f>IFERROR(VLOOKUP(Tabla1[[#This Row],[FECHA]],'SIMIT SIN RES'!A:D,3,FALSE),0)</f>
        <v>0</v>
      </c>
      <c r="M2005" s="5">
        <f>IFERROR(VLOOKUP(Tabla1[[#This Row],[FECHA]],'RECAUDOS DE COMPARENDOS'!A:D,4,FALSE),0)</f>
        <v>1</v>
      </c>
      <c r="N2005" s="9">
        <f>IFERROR(VLOOKUP(Tabla1[[#This Row],[FECHA]],'RECAUDOS DE COMPARENDOS'!A:D,3,FALSE),0)</f>
        <v>230750</v>
      </c>
      <c r="O2005" s="5">
        <f>IFERROR(VLOOKUP(Tabla1[[#This Row],[FECHA]],'RECAUDOS DE RESOLUCIONES'!A:D,4,FALSE),0)</f>
        <v>0</v>
      </c>
      <c r="P2005" s="9">
        <f>IFERROR(VLOOKUP(Tabla1[[#This Row],[FECHA]],'RECAUDOS DE RESOLUCIONES'!A:D,3,FALSE),0)</f>
        <v>0</v>
      </c>
      <c r="Q200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005" s="9">
        <f>Tabla1[V. COMPARENDOS]-(Tabla1[V. EXONERACIONES]+Tabla1[[#This Row],[V. SIMIT CON RESOLUCION]]+Tabla1[[#This Row],[V. SIMIT SIN RESOLUCION]]+Tabla1[[#This Row],[V. RECAUDOS COMPARENDOS]]+Tabla1[[#This Row],[V. RECAUDOS RESOLUCIONES]])</f>
        <v>230750</v>
      </c>
      <c r="S2005" s="11">
        <f>IFERROR(VLOOKUP(Tabla1[[#This Row],[FECHA]],'RECAUDOS LOCALES'!A:D,4,FALSE),0)</f>
        <v>0</v>
      </c>
      <c r="T2005" s="9">
        <f>IFERROR(VLOOKUP(Tabla1[[#This Row],[FECHA]],'RECAUDOS LOCALES'!A:D,3,FALSE),0)</f>
        <v>0</v>
      </c>
      <c r="U2005" s="11">
        <f>IFERROR(VLOOKUP(Tabla1[[#This Row],[FECHA]],'RECAUDOS EXTERNOS'!A:D,4,FALSE),0)</f>
        <v>0</v>
      </c>
      <c r="V2005" s="9">
        <f>IFERROR(VLOOKUP(Tabla1[[#This Row],[FECHA]],'RECAUDOS EXTERNOS'!A:D,3,FALSE),0)</f>
        <v>0</v>
      </c>
    </row>
    <row r="2006" spans="1:22" x14ac:dyDescent="0.25">
      <c r="A2006" s="1">
        <v>39565</v>
      </c>
      <c r="B2006" s="3" t="s">
        <v>4</v>
      </c>
      <c r="C2006" s="2">
        <v>39539</v>
      </c>
      <c r="D2006" s="5">
        <f>YEAR(Tabla1[[#This Row],[FECHA]])</f>
        <v>2008</v>
      </c>
      <c r="E2006" s="5">
        <f>IFERROR(VLOOKUP(Tabla1[[#This Row],[FECHA]],'COMPARENDOS TOTALES'!A:D,4,FALSE),0)</f>
        <v>18</v>
      </c>
      <c r="F2006" s="9">
        <f>IFERROR(VLOOKUP(Tabla1[[#This Row],[FECHA]],'COMPARENDOS TOTALES'!A:D,3,FALSE),0)</f>
        <v>5430317</v>
      </c>
      <c r="G2006" s="5">
        <f>IFERROR(VLOOKUP(Tabla1[[#This Row],[FECHA]],EXONERACIONES!A:D,4,FALSE),0)</f>
        <v>3</v>
      </c>
      <c r="H2006" s="9">
        <f>IFERROR(VLOOKUP(Tabla1[[#This Row],[FECHA]],EXONERACIONES!A:D,3,FALSE),0)</f>
        <v>923000</v>
      </c>
      <c r="I2006" s="5">
        <f>IFERROR(VLOOKUP(Tabla1[[#This Row],[FECHA]],'SIMIT CON RES'!A:D,4,FALSE),0)</f>
        <v>10</v>
      </c>
      <c r="J2006" s="9">
        <f>IFERROR(VLOOKUP(Tabla1[[#This Row],[FECHA]],'SIMIT CON RES'!A:D,3,FALSE),0)</f>
        <v>3353567</v>
      </c>
      <c r="K2006">
        <f>IFERROR(VLOOKUP(Tabla1[[#This Row],[FECHA]],'SIMIT SIN RES'!A:D,4,FALSE),0)</f>
        <v>0</v>
      </c>
      <c r="L2006" s="9">
        <f>IFERROR(VLOOKUP(Tabla1[[#This Row],[FECHA]],'SIMIT SIN RES'!A:D,3,FALSE),0)</f>
        <v>0</v>
      </c>
      <c r="M2006" s="5">
        <f>IFERROR(VLOOKUP(Tabla1[[#This Row],[FECHA]],'RECAUDOS DE COMPARENDOS'!A:D,4,FALSE),0)</f>
        <v>2</v>
      </c>
      <c r="N2006" s="9">
        <f>IFERROR(VLOOKUP(Tabla1[[#This Row],[FECHA]],'RECAUDOS DE COMPARENDOS'!A:D,3,FALSE),0)</f>
        <v>461500</v>
      </c>
      <c r="O2006" s="5">
        <f>IFERROR(VLOOKUP(Tabla1[[#This Row],[FECHA]],'RECAUDOS DE RESOLUCIONES'!A:D,4,FALSE),0)</f>
        <v>0</v>
      </c>
      <c r="P2006" s="9">
        <f>IFERROR(VLOOKUP(Tabla1[[#This Row],[FECHA]],'RECAUDOS DE RESOLUCIONES'!A:D,3,FALSE),0)</f>
        <v>0</v>
      </c>
      <c r="Q200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2006" s="9">
        <f>Tabla1[V. COMPARENDOS]-(Tabla1[V. EXONERACIONES]+Tabla1[[#This Row],[V. SIMIT CON RESOLUCION]]+Tabla1[[#This Row],[V. SIMIT SIN RESOLUCION]]+Tabla1[[#This Row],[V. RECAUDOS COMPARENDOS]]+Tabla1[[#This Row],[V. RECAUDOS RESOLUCIONES]])</f>
        <v>692250</v>
      </c>
      <c r="S2006" s="11">
        <f>IFERROR(VLOOKUP(Tabla1[[#This Row],[FECHA]],'RECAUDOS LOCALES'!A:D,4,FALSE),0)</f>
        <v>0</v>
      </c>
      <c r="T2006" s="9">
        <f>IFERROR(VLOOKUP(Tabla1[[#This Row],[FECHA]],'RECAUDOS LOCALES'!A:D,3,FALSE),0)</f>
        <v>0</v>
      </c>
      <c r="U2006" s="11">
        <f>IFERROR(VLOOKUP(Tabla1[[#This Row],[FECHA]],'RECAUDOS EXTERNOS'!A:D,4,FALSE),0)</f>
        <v>0</v>
      </c>
      <c r="V2006" s="9">
        <f>IFERROR(VLOOKUP(Tabla1[[#This Row],[FECHA]],'RECAUDOS EXTERNOS'!A:D,3,FALSE),0)</f>
        <v>0</v>
      </c>
    </row>
    <row r="2007" spans="1:22" x14ac:dyDescent="0.25">
      <c r="A2007" s="1">
        <v>39566</v>
      </c>
      <c r="B2007" s="3" t="s">
        <v>1</v>
      </c>
      <c r="C2007" s="2">
        <v>39539</v>
      </c>
      <c r="D2007" s="5">
        <f>YEAR(Tabla1[[#This Row],[FECHA]])</f>
        <v>2008</v>
      </c>
      <c r="E2007" s="5">
        <f>IFERROR(VLOOKUP(Tabla1[[#This Row],[FECHA]],'COMPARENDOS TOTALES'!A:D,4,FALSE),0)</f>
        <v>6</v>
      </c>
      <c r="F2007" s="9">
        <f>IFERROR(VLOOKUP(Tabla1[[#This Row],[FECHA]],'COMPARENDOS TOTALES'!A:D,3,FALSE),0)</f>
        <v>2199817</v>
      </c>
      <c r="G2007" s="5">
        <f>IFERROR(VLOOKUP(Tabla1[[#This Row],[FECHA]],EXONERACIONES!A:D,4,FALSE),0)</f>
        <v>0</v>
      </c>
      <c r="H2007" s="9">
        <f>IFERROR(VLOOKUP(Tabla1[[#This Row],[FECHA]],EXONERACIONES!A:D,3,FALSE),0)</f>
        <v>0</v>
      </c>
      <c r="I2007" s="5">
        <f>IFERROR(VLOOKUP(Tabla1[[#This Row],[FECHA]],'SIMIT CON RES'!A:D,4,FALSE),0)</f>
        <v>1</v>
      </c>
      <c r="J2007" s="9">
        <f>IFERROR(VLOOKUP(Tabla1[[#This Row],[FECHA]],'SIMIT CON RES'!A:D,3,FALSE),0)</f>
        <v>123067</v>
      </c>
      <c r="K2007">
        <f>IFERROR(VLOOKUP(Tabla1[[#This Row],[FECHA]],'SIMIT SIN RES'!A:D,4,FALSE),0)</f>
        <v>0</v>
      </c>
      <c r="L2007" s="9">
        <f>IFERROR(VLOOKUP(Tabla1[[#This Row],[FECHA]],'SIMIT SIN RES'!A:D,3,FALSE),0)</f>
        <v>0</v>
      </c>
      <c r="M2007" s="5">
        <f>IFERROR(VLOOKUP(Tabla1[[#This Row],[FECHA]],'RECAUDOS DE COMPARENDOS'!A:D,4,FALSE),0)</f>
        <v>0</v>
      </c>
      <c r="N2007" s="9">
        <f>IFERROR(VLOOKUP(Tabla1[[#This Row],[FECHA]],'RECAUDOS DE COMPARENDOS'!A:D,3,FALSE),0)</f>
        <v>0</v>
      </c>
      <c r="O2007" s="5">
        <f>IFERROR(VLOOKUP(Tabla1[[#This Row],[FECHA]],'RECAUDOS DE RESOLUCIONES'!A:D,4,FALSE),0)</f>
        <v>0</v>
      </c>
      <c r="P2007" s="9">
        <f>IFERROR(VLOOKUP(Tabla1[[#This Row],[FECHA]],'RECAUDOS DE RESOLUCIONES'!A:D,3,FALSE),0)</f>
        <v>0</v>
      </c>
      <c r="Q200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2007" s="9">
        <f>Tabla1[V. COMPARENDOS]-(Tabla1[V. EXONERACIONES]+Tabla1[[#This Row],[V. SIMIT CON RESOLUCION]]+Tabla1[[#This Row],[V. SIMIT SIN RESOLUCION]]+Tabla1[[#This Row],[V. RECAUDOS COMPARENDOS]]+Tabla1[[#This Row],[V. RECAUDOS RESOLUCIONES]])</f>
        <v>2076750</v>
      </c>
      <c r="S2007" s="11">
        <f>IFERROR(VLOOKUP(Tabla1[[#This Row],[FECHA]],'RECAUDOS LOCALES'!A:D,4,FALSE),0)</f>
        <v>0</v>
      </c>
      <c r="T2007" s="9">
        <f>IFERROR(VLOOKUP(Tabla1[[#This Row],[FECHA]],'RECAUDOS LOCALES'!A:D,3,FALSE),0)</f>
        <v>0</v>
      </c>
      <c r="U2007" s="11">
        <f>IFERROR(VLOOKUP(Tabla1[[#This Row],[FECHA]],'RECAUDOS EXTERNOS'!A:D,4,FALSE),0)</f>
        <v>5</v>
      </c>
      <c r="V2007" s="9">
        <f>IFERROR(VLOOKUP(Tabla1[[#This Row],[FECHA]],'RECAUDOS EXTERNOS'!A:D,3,FALSE),0)</f>
        <v>1065520</v>
      </c>
    </row>
    <row r="2008" spans="1:22" x14ac:dyDescent="0.25">
      <c r="A2008" s="1">
        <v>39567</v>
      </c>
      <c r="B2008" s="3" t="s">
        <v>2</v>
      </c>
      <c r="C2008" s="2">
        <v>39539</v>
      </c>
      <c r="D2008" s="5">
        <f>YEAR(Tabla1[[#This Row],[FECHA]])</f>
        <v>2008</v>
      </c>
      <c r="E2008" s="5">
        <f>IFERROR(VLOOKUP(Tabla1[[#This Row],[FECHA]],'COMPARENDOS TOTALES'!A:D,4,FALSE),0)</f>
        <v>2</v>
      </c>
      <c r="F2008" s="9">
        <f>IFERROR(VLOOKUP(Tabla1[[#This Row],[FECHA]],'COMPARENDOS TOTALES'!A:D,3,FALSE),0)</f>
        <v>246134</v>
      </c>
      <c r="G2008" s="5">
        <f>IFERROR(VLOOKUP(Tabla1[[#This Row],[FECHA]],EXONERACIONES!A:D,4,FALSE),0)</f>
        <v>0</v>
      </c>
      <c r="H2008" s="9">
        <f>IFERROR(VLOOKUP(Tabla1[[#This Row],[FECHA]],EXONERACIONES!A:D,3,FALSE),0)</f>
        <v>0</v>
      </c>
      <c r="I2008" s="5">
        <f>IFERROR(VLOOKUP(Tabla1[[#This Row],[FECHA]],'SIMIT CON RES'!A:D,4,FALSE),0)</f>
        <v>2</v>
      </c>
      <c r="J2008" s="9">
        <f>IFERROR(VLOOKUP(Tabla1[[#This Row],[FECHA]],'SIMIT CON RES'!A:D,3,FALSE),0)</f>
        <v>246134</v>
      </c>
      <c r="K2008">
        <f>IFERROR(VLOOKUP(Tabla1[[#This Row],[FECHA]],'SIMIT SIN RES'!A:D,4,FALSE),0)</f>
        <v>0</v>
      </c>
      <c r="L2008" s="9">
        <f>IFERROR(VLOOKUP(Tabla1[[#This Row],[FECHA]],'SIMIT SIN RES'!A:D,3,FALSE),0)</f>
        <v>0</v>
      </c>
      <c r="M2008" s="5">
        <f>IFERROR(VLOOKUP(Tabla1[[#This Row],[FECHA]],'RECAUDOS DE COMPARENDOS'!A:D,4,FALSE),0)</f>
        <v>0</v>
      </c>
      <c r="N2008" s="9">
        <f>IFERROR(VLOOKUP(Tabla1[[#This Row],[FECHA]],'RECAUDOS DE COMPARENDOS'!A:D,3,FALSE),0)</f>
        <v>0</v>
      </c>
      <c r="O2008" s="5">
        <f>IFERROR(VLOOKUP(Tabla1[[#This Row],[FECHA]],'RECAUDOS DE RESOLUCIONES'!A:D,4,FALSE),0)</f>
        <v>0</v>
      </c>
      <c r="P2008" s="9">
        <f>IFERROR(VLOOKUP(Tabla1[[#This Row],[FECHA]],'RECAUDOS DE RESOLUCIONES'!A:D,3,FALSE),0)</f>
        <v>0</v>
      </c>
      <c r="Q200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00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008" s="11">
        <f>IFERROR(VLOOKUP(Tabla1[[#This Row],[FECHA]],'RECAUDOS LOCALES'!A:D,4,FALSE),0)</f>
        <v>0</v>
      </c>
      <c r="T2008" s="9">
        <f>IFERROR(VLOOKUP(Tabla1[[#This Row],[FECHA]],'RECAUDOS LOCALES'!A:D,3,FALSE),0)</f>
        <v>0</v>
      </c>
      <c r="U2008" s="11">
        <f>IFERROR(VLOOKUP(Tabla1[[#This Row],[FECHA]],'RECAUDOS EXTERNOS'!A:D,4,FALSE),0)</f>
        <v>9</v>
      </c>
      <c r="V2008" s="9">
        <f>IFERROR(VLOOKUP(Tabla1[[#This Row],[FECHA]],'RECAUDOS EXTERNOS'!A:D,3,FALSE),0)</f>
        <v>1620557</v>
      </c>
    </row>
    <row r="2009" spans="1:22" x14ac:dyDescent="0.25">
      <c r="A2009" s="1">
        <v>39568</v>
      </c>
      <c r="B2009" s="3" t="s">
        <v>3</v>
      </c>
      <c r="C2009" s="2">
        <v>39539</v>
      </c>
      <c r="D2009" s="5">
        <f>YEAR(Tabla1[[#This Row],[FECHA]])</f>
        <v>2008</v>
      </c>
      <c r="E2009" s="5">
        <f>IFERROR(VLOOKUP(Tabla1[[#This Row],[FECHA]],'COMPARENDOS TOTALES'!A:D,4,FALSE),0)</f>
        <v>2</v>
      </c>
      <c r="F2009" s="9">
        <f>IFERROR(VLOOKUP(Tabla1[[#This Row],[FECHA]],'COMPARENDOS TOTALES'!A:D,3,FALSE),0)</f>
        <v>692250</v>
      </c>
      <c r="G2009" s="5">
        <f>IFERROR(VLOOKUP(Tabla1[[#This Row],[FECHA]],EXONERACIONES!A:D,4,FALSE),0)</f>
        <v>1</v>
      </c>
      <c r="H2009" s="9">
        <f>IFERROR(VLOOKUP(Tabla1[[#This Row],[FECHA]],EXONERACIONES!A:D,3,FALSE),0)</f>
        <v>461500</v>
      </c>
      <c r="I2009" s="5">
        <f>IFERROR(VLOOKUP(Tabla1[[#This Row],[FECHA]],'SIMIT CON RES'!A:D,4,FALSE),0)</f>
        <v>0</v>
      </c>
      <c r="J2009" s="9">
        <f>IFERROR(VLOOKUP(Tabla1[[#This Row],[FECHA]],'SIMIT CON RES'!A:D,3,FALSE),0)</f>
        <v>0</v>
      </c>
      <c r="K2009">
        <f>IFERROR(VLOOKUP(Tabla1[[#This Row],[FECHA]],'SIMIT SIN RES'!A:D,4,FALSE),0)</f>
        <v>0</v>
      </c>
      <c r="L2009" s="9">
        <f>IFERROR(VLOOKUP(Tabla1[[#This Row],[FECHA]],'SIMIT SIN RES'!A:D,3,FALSE),0)</f>
        <v>0</v>
      </c>
      <c r="M2009" s="5">
        <f>IFERROR(VLOOKUP(Tabla1[[#This Row],[FECHA]],'RECAUDOS DE COMPARENDOS'!A:D,4,FALSE),0)</f>
        <v>1</v>
      </c>
      <c r="N2009" s="9">
        <f>IFERROR(VLOOKUP(Tabla1[[#This Row],[FECHA]],'RECAUDOS DE COMPARENDOS'!A:D,3,FALSE),0)</f>
        <v>230750</v>
      </c>
      <c r="O2009" s="5">
        <f>IFERROR(VLOOKUP(Tabla1[[#This Row],[FECHA]],'RECAUDOS DE RESOLUCIONES'!A:D,4,FALSE),0)</f>
        <v>0</v>
      </c>
      <c r="P2009" s="9">
        <f>IFERROR(VLOOKUP(Tabla1[[#This Row],[FECHA]],'RECAUDOS DE RESOLUCIONES'!A:D,3,FALSE),0)</f>
        <v>0</v>
      </c>
      <c r="Q200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00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009" s="11">
        <f>IFERROR(VLOOKUP(Tabla1[[#This Row],[FECHA]],'RECAUDOS LOCALES'!A:D,4,FALSE),0)</f>
        <v>0</v>
      </c>
      <c r="T2009" s="9">
        <f>IFERROR(VLOOKUP(Tabla1[[#This Row],[FECHA]],'RECAUDOS LOCALES'!A:D,3,FALSE),0)</f>
        <v>0</v>
      </c>
      <c r="U2009" s="11">
        <f>IFERROR(VLOOKUP(Tabla1[[#This Row],[FECHA]],'RECAUDOS EXTERNOS'!A:D,4,FALSE),0)</f>
        <v>6</v>
      </c>
      <c r="V2009" s="9">
        <f>IFERROR(VLOOKUP(Tabla1[[#This Row],[FECHA]],'RECAUDOS EXTERNOS'!A:D,3,FALSE),0)</f>
        <v>1978600</v>
      </c>
    </row>
    <row r="2010" spans="1:22" x14ac:dyDescent="0.25">
      <c r="A2010" s="1">
        <v>39569</v>
      </c>
      <c r="B2010" s="3" t="s">
        <v>6</v>
      </c>
      <c r="C2010" s="2">
        <v>39569</v>
      </c>
      <c r="D2010" s="5">
        <f>YEAR(Tabla1[[#This Row],[FECHA]])</f>
        <v>2008</v>
      </c>
      <c r="E2010" s="5">
        <f>IFERROR(VLOOKUP(Tabla1[[#This Row],[FECHA]],'COMPARENDOS TOTALES'!A:D,4,FALSE),0)</f>
        <v>8</v>
      </c>
      <c r="F2010" s="9">
        <f>IFERROR(VLOOKUP(Tabla1[[#This Row],[FECHA]],'COMPARENDOS TOTALES'!A:D,3,FALSE),0)</f>
        <v>1646018</v>
      </c>
      <c r="G2010" s="5">
        <f>IFERROR(VLOOKUP(Tabla1[[#This Row],[FECHA]],EXONERACIONES!A:D,4,FALSE),0)</f>
        <v>0</v>
      </c>
      <c r="H2010" s="9">
        <f>IFERROR(VLOOKUP(Tabla1[[#This Row],[FECHA]],EXONERACIONES!A:D,3,FALSE),0)</f>
        <v>0</v>
      </c>
      <c r="I2010" s="5">
        <f>IFERROR(VLOOKUP(Tabla1[[#This Row],[FECHA]],'SIMIT CON RES'!A:D,4,FALSE),0)</f>
        <v>2</v>
      </c>
      <c r="J2010" s="9">
        <f>IFERROR(VLOOKUP(Tabla1[[#This Row],[FECHA]],'SIMIT CON RES'!A:D,3,FALSE),0)</f>
        <v>246134</v>
      </c>
      <c r="K2010">
        <f>IFERROR(VLOOKUP(Tabla1[[#This Row],[FECHA]],'SIMIT SIN RES'!A:D,4,FALSE),0)</f>
        <v>0</v>
      </c>
      <c r="L2010" s="9">
        <f>IFERROR(VLOOKUP(Tabla1[[#This Row],[FECHA]],'SIMIT SIN RES'!A:D,3,FALSE),0)</f>
        <v>0</v>
      </c>
      <c r="M2010" s="5">
        <f>IFERROR(VLOOKUP(Tabla1[[#This Row],[FECHA]],'RECAUDOS DE COMPARENDOS'!A:D,4,FALSE),0)</f>
        <v>1</v>
      </c>
      <c r="N2010" s="9">
        <f>IFERROR(VLOOKUP(Tabla1[[#This Row],[FECHA]],'RECAUDOS DE COMPARENDOS'!A:D,3,FALSE),0)</f>
        <v>123067</v>
      </c>
      <c r="O2010" s="5">
        <f>IFERROR(VLOOKUP(Tabla1[[#This Row],[FECHA]],'RECAUDOS DE RESOLUCIONES'!A:D,4,FALSE),0)</f>
        <v>0</v>
      </c>
      <c r="P2010" s="9">
        <f>IFERROR(VLOOKUP(Tabla1[[#This Row],[FECHA]],'RECAUDOS DE RESOLUCIONES'!A:D,3,FALSE),0)</f>
        <v>0</v>
      </c>
      <c r="Q201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2010" s="9">
        <f>Tabla1[V. COMPARENDOS]-(Tabla1[V. EXONERACIONES]+Tabla1[[#This Row],[V. SIMIT CON RESOLUCION]]+Tabla1[[#This Row],[V. SIMIT SIN RESOLUCION]]+Tabla1[[#This Row],[V. RECAUDOS COMPARENDOS]]+Tabla1[[#This Row],[V. RECAUDOS RESOLUCIONES]])</f>
        <v>1276817</v>
      </c>
      <c r="S2010" s="11">
        <f>IFERROR(VLOOKUP(Tabla1[[#This Row],[FECHA]],'RECAUDOS LOCALES'!A:D,4,FALSE),0)</f>
        <v>0</v>
      </c>
      <c r="T2010" s="9">
        <f>IFERROR(VLOOKUP(Tabla1[[#This Row],[FECHA]],'RECAUDOS LOCALES'!A:D,3,FALSE),0)</f>
        <v>0</v>
      </c>
      <c r="U2010" s="11">
        <f>IFERROR(VLOOKUP(Tabla1[[#This Row],[FECHA]],'RECAUDOS EXTERNOS'!A:D,4,FALSE),0)</f>
        <v>0</v>
      </c>
      <c r="V2010" s="9">
        <f>IFERROR(VLOOKUP(Tabla1[[#This Row],[FECHA]],'RECAUDOS EXTERNOS'!A:D,3,FALSE),0)</f>
        <v>0</v>
      </c>
    </row>
    <row r="2011" spans="1:22" x14ac:dyDescent="0.25">
      <c r="A2011" s="1">
        <v>39570</v>
      </c>
      <c r="B2011" s="3" t="s">
        <v>0</v>
      </c>
      <c r="C2011" s="2">
        <v>39569</v>
      </c>
      <c r="D2011" s="5">
        <f>YEAR(Tabla1[[#This Row],[FECHA]])</f>
        <v>2008</v>
      </c>
      <c r="E2011" s="5">
        <f>IFERROR(VLOOKUP(Tabla1[[#This Row],[FECHA]],'COMPARENDOS TOTALES'!A:D,4,FALSE),0)</f>
        <v>1</v>
      </c>
      <c r="F2011" s="9">
        <f>IFERROR(VLOOKUP(Tabla1[[#This Row],[FECHA]],'COMPARENDOS TOTALES'!A:D,3,FALSE),0)</f>
        <v>123067</v>
      </c>
      <c r="G2011" s="5">
        <f>IFERROR(VLOOKUP(Tabla1[[#This Row],[FECHA]],EXONERACIONES!A:D,4,FALSE),0)</f>
        <v>0</v>
      </c>
      <c r="H2011" s="9">
        <f>IFERROR(VLOOKUP(Tabla1[[#This Row],[FECHA]],EXONERACIONES!A:D,3,FALSE),0)</f>
        <v>0</v>
      </c>
      <c r="I2011" s="5">
        <f>IFERROR(VLOOKUP(Tabla1[[#This Row],[FECHA]],'SIMIT CON RES'!A:D,4,FALSE),0)</f>
        <v>0</v>
      </c>
      <c r="J2011" s="9">
        <f>IFERROR(VLOOKUP(Tabla1[[#This Row],[FECHA]],'SIMIT CON RES'!A:D,3,FALSE),0)</f>
        <v>0</v>
      </c>
      <c r="K2011">
        <f>IFERROR(VLOOKUP(Tabla1[[#This Row],[FECHA]],'SIMIT SIN RES'!A:D,4,FALSE),0)</f>
        <v>0</v>
      </c>
      <c r="L2011" s="9">
        <f>IFERROR(VLOOKUP(Tabla1[[#This Row],[FECHA]],'SIMIT SIN RES'!A:D,3,FALSE),0)</f>
        <v>0</v>
      </c>
      <c r="M2011" s="5">
        <f>IFERROR(VLOOKUP(Tabla1[[#This Row],[FECHA]],'RECAUDOS DE COMPARENDOS'!A:D,4,FALSE),0)</f>
        <v>0</v>
      </c>
      <c r="N2011" s="9">
        <f>IFERROR(VLOOKUP(Tabla1[[#This Row],[FECHA]],'RECAUDOS DE COMPARENDOS'!A:D,3,FALSE),0)</f>
        <v>0</v>
      </c>
      <c r="O2011" s="5">
        <f>IFERROR(VLOOKUP(Tabla1[[#This Row],[FECHA]],'RECAUDOS DE RESOLUCIONES'!A:D,4,FALSE),0)</f>
        <v>0</v>
      </c>
      <c r="P2011" s="9">
        <f>IFERROR(VLOOKUP(Tabla1[[#This Row],[FECHA]],'RECAUDOS DE RESOLUCIONES'!A:D,3,FALSE),0)</f>
        <v>0</v>
      </c>
      <c r="Q201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011" s="9">
        <f>Tabla1[V. COMPARENDOS]-(Tabla1[V. EXONERACIONES]+Tabla1[[#This Row],[V. SIMIT CON RESOLUCION]]+Tabla1[[#This Row],[V. SIMIT SIN RESOLUCION]]+Tabla1[[#This Row],[V. RECAUDOS COMPARENDOS]]+Tabla1[[#This Row],[V. RECAUDOS RESOLUCIONES]])</f>
        <v>123067</v>
      </c>
      <c r="S2011" s="11">
        <f>IFERROR(VLOOKUP(Tabla1[[#This Row],[FECHA]],'RECAUDOS LOCALES'!A:D,4,FALSE),0)</f>
        <v>0</v>
      </c>
      <c r="T2011" s="9">
        <f>IFERROR(VLOOKUP(Tabla1[[#This Row],[FECHA]],'RECAUDOS LOCALES'!A:D,3,FALSE),0)</f>
        <v>0</v>
      </c>
      <c r="U2011" s="11">
        <f>IFERROR(VLOOKUP(Tabla1[[#This Row],[FECHA]],'RECAUDOS EXTERNOS'!A:D,4,FALSE),0)</f>
        <v>7</v>
      </c>
      <c r="V2011" s="9">
        <f>IFERROR(VLOOKUP(Tabla1[[#This Row],[FECHA]],'RECAUDOS EXTERNOS'!A:D,3,FALSE),0)</f>
        <v>1857545</v>
      </c>
    </row>
    <row r="2012" spans="1:22" x14ac:dyDescent="0.25">
      <c r="A2012" s="1">
        <v>39571</v>
      </c>
      <c r="B2012" s="3" t="s">
        <v>5</v>
      </c>
      <c r="C2012" s="2">
        <v>39569</v>
      </c>
      <c r="D2012" s="5">
        <f>YEAR(Tabla1[[#This Row],[FECHA]])</f>
        <v>2008</v>
      </c>
      <c r="E2012" s="5">
        <f>IFERROR(VLOOKUP(Tabla1[[#This Row],[FECHA]],'COMPARENDOS TOTALES'!A:D,4,FALSE),0)</f>
        <v>1</v>
      </c>
      <c r="F2012" s="9">
        <f>IFERROR(VLOOKUP(Tabla1[[#This Row],[FECHA]],'COMPARENDOS TOTALES'!A:D,3,FALSE),0)</f>
        <v>123067</v>
      </c>
      <c r="G2012" s="5">
        <f>IFERROR(VLOOKUP(Tabla1[[#This Row],[FECHA]],EXONERACIONES!A:D,4,FALSE),0)</f>
        <v>0</v>
      </c>
      <c r="H2012" s="9">
        <f>IFERROR(VLOOKUP(Tabla1[[#This Row],[FECHA]],EXONERACIONES!A:D,3,FALSE),0)</f>
        <v>0</v>
      </c>
      <c r="I2012" s="5">
        <f>IFERROR(VLOOKUP(Tabla1[[#This Row],[FECHA]],'SIMIT CON RES'!A:D,4,FALSE),0)</f>
        <v>0</v>
      </c>
      <c r="J2012" s="9">
        <f>IFERROR(VLOOKUP(Tabla1[[#This Row],[FECHA]],'SIMIT CON RES'!A:D,3,FALSE),0)</f>
        <v>0</v>
      </c>
      <c r="K2012">
        <f>IFERROR(VLOOKUP(Tabla1[[#This Row],[FECHA]],'SIMIT SIN RES'!A:D,4,FALSE),0)</f>
        <v>0</v>
      </c>
      <c r="L2012" s="9">
        <f>IFERROR(VLOOKUP(Tabla1[[#This Row],[FECHA]],'SIMIT SIN RES'!A:D,3,FALSE),0)</f>
        <v>0</v>
      </c>
      <c r="M2012" s="5">
        <f>IFERROR(VLOOKUP(Tabla1[[#This Row],[FECHA]],'RECAUDOS DE COMPARENDOS'!A:D,4,FALSE),0)</f>
        <v>0</v>
      </c>
      <c r="N2012" s="9">
        <f>IFERROR(VLOOKUP(Tabla1[[#This Row],[FECHA]],'RECAUDOS DE COMPARENDOS'!A:D,3,FALSE),0)</f>
        <v>0</v>
      </c>
      <c r="O2012" s="5">
        <f>IFERROR(VLOOKUP(Tabla1[[#This Row],[FECHA]],'RECAUDOS DE RESOLUCIONES'!A:D,4,FALSE),0)</f>
        <v>0</v>
      </c>
      <c r="P2012" s="9">
        <f>IFERROR(VLOOKUP(Tabla1[[#This Row],[FECHA]],'RECAUDOS DE RESOLUCIONES'!A:D,3,FALSE),0)</f>
        <v>0</v>
      </c>
      <c r="Q201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012" s="9">
        <f>Tabla1[V. COMPARENDOS]-(Tabla1[V. EXONERACIONES]+Tabla1[[#This Row],[V. SIMIT CON RESOLUCION]]+Tabla1[[#This Row],[V. SIMIT SIN RESOLUCION]]+Tabla1[[#This Row],[V. RECAUDOS COMPARENDOS]]+Tabla1[[#This Row],[V. RECAUDOS RESOLUCIONES]])</f>
        <v>123067</v>
      </c>
      <c r="S2012" s="11">
        <f>IFERROR(VLOOKUP(Tabla1[[#This Row],[FECHA]],'RECAUDOS LOCALES'!A:D,4,FALSE),0)</f>
        <v>0</v>
      </c>
      <c r="T2012" s="9">
        <f>IFERROR(VLOOKUP(Tabla1[[#This Row],[FECHA]],'RECAUDOS LOCALES'!A:D,3,FALSE),0)</f>
        <v>0</v>
      </c>
      <c r="U2012" s="11">
        <f>IFERROR(VLOOKUP(Tabla1[[#This Row],[FECHA]],'RECAUDOS EXTERNOS'!A:D,4,FALSE),0)</f>
        <v>0</v>
      </c>
      <c r="V2012" s="9">
        <f>IFERROR(VLOOKUP(Tabla1[[#This Row],[FECHA]],'RECAUDOS EXTERNOS'!A:D,3,FALSE),0)</f>
        <v>0</v>
      </c>
    </row>
    <row r="2013" spans="1:22" x14ac:dyDescent="0.25">
      <c r="A2013" s="1">
        <v>39572</v>
      </c>
      <c r="B2013" s="3" t="s">
        <v>4</v>
      </c>
      <c r="C2013" s="2">
        <v>39569</v>
      </c>
      <c r="D2013" s="5">
        <f>YEAR(Tabla1[[#This Row],[FECHA]])</f>
        <v>2008</v>
      </c>
      <c r="E2013" s="5">
        <f>IFERROR(VLOOKUP(Tabla1[[#This Row],[FECHA]],'COMPARENDOS TOTALES'!A:D,4,FALSE),0)</f>
        <v>6</v>
      </c>
      <c r="F2013" s="9">
        <f>IFERROR(VLOOKUP(Tabla1[[#This Row],[FECHA]],'COMPARENDOS TOTALES'!A:D,3,FALSE),0)</f>
        <v>1507567</v>
      </c>
      <c r="G2013" s="5">
        <f>IFERROR(VLOOKUP(Tabla1[[#This Row],[FECHA]],EXONERACIONES!A:D,4,FALSE),0)</f>
        <v>1</v>
      </c>
      <c r="H2013" s="9">
        <f>IFERROR(VLOOKUP(Tabla1[[#This Row],[FECHA]],EXONERACIONES!A:D,3,FALSE),0)</f>
        <v>230750</v>
      </c>
      <c r="I2013" s="5">
        <f>IFERROR(VLOOKUP(Tabla1[[#This Row],[FECHA]],'SIMIT CON RES'!A:D,4,FALSE),0)</f>
        <v>2</v>
      </c>
      <c r="J2013" s="9">
        <f>IFERROR(VLOOKUP(Tabla1[[#This Row],[FECHA]],'SIMIT CON RES'!A:D,3,FALSE),0)</f>
        <v>692250</v>
      </c>
      <c r="K2013">
        <f>IFERROR(VLOOKUP(Tabla1[[#This Row],[FECHA]],'SIMIT SIN RES'!A:D,4,FALSE),0)</f>
        <v>0</v>
      </c>
      <c r="L2013" s="9">
        <f>IFERROR(VLOOKUP(Tabla1[[#This Row],[FECHA]],'SIMIT SIN RES'!A:D,3,FALSE),0)</f>
        <v>0</v>
      </c>
      <c r="M2013" s="5">
        <f>IFERROR(VLOOKUP(Tabla1[[#This Row],[FECHA]],'RECAUDOS DE COMPARENDOS'!A:D,4,FALSE),0)</f>
        <v>1</v>
      </c>
      <c r="N2013" s="9">
        <f>IFERROR(VLOOKUP(Tabla1[[#This Row],[FECHA]],'RECAUDOS DE COMPARENDOS'!A:D,3,FALSE),0)</f>
        <v>230750</v>
      </c>
      <c r="O2013" s="5">
        <f>IFERROR(VLOOKUP(Tabla1[[#This Row],[FECHA]],'RECAUDOS DE RESOLUCIONES'!A:D,4,FALSE),0)</f>
        <v>0</v>
      </c>
      <c r="P2013" s="9">
        <f>IFERROR(VLOOKUP(Tabla1[[#This Row],[FECHA]],'RECAUDOS DE RESOLUCIONES'!A:D,3,FALSE),0)</f>
        <v>0</v>
      </c>
      <c r="Q201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013" s="9">
        <f>Tabla1[V. COMPARENDOS]-(Tabla1[V. EXONERACIONES]+Tabla1[[#This Row],[V. SIMIT CON RESOLUCION]]+Tabla1[[#This Row],[V. SIMIT SIN RESOLUCION]]+Tabla1[[#This Row],[V. RECAUDOS COMPARENDOS]]+Tabla1[[#This Row],[V. RECAUDOS RESOLUCIONES]])</f>
        <v>353817</v>
      </c>
      <c r="S2013" s="11">
        <f>IFERROR(VLOOKUP(Tabla1[[#This Row],[FECHA]],'RECAUDOS LOCALES'!A:D,4,FALSE),0)</f>
        <v>0</v>
      </c>
      <c r="T2013" s="9">
        <f>IFERROR(VLOOKUP(Tabla1[[#This Row],[FECHA]],'RECAUDOS LOCALES'!A:D,3,FALSE),0)</f>
        <v>0</v>
      </c>
      <c r="U2013" s="11">
        <f>IFERROR(VLOOKUP(Tabla1[[#This Row],[FECHA]],'RECAUDOS EXTERNOS'!A:D,4,FALSE),0)</f>
        <v>0</v>
      </c>
      <c r="V2013" s="9">
        <f>IFERROR(VLOOKUP(Tabla1[[#This Row],[FECHA]],'RECAUDOS EXTERNOS'!A:D,3,FALSE),0)</f>
        <v>0</v>
      </c>
    </row>
    <row r="2014" spans="1:22" x14ac:dyDescent="0.25">
      <c r="A2014" s="1">
        <v>39573</v>
      </c>
      <c r="B2014" s="3" t="s">
        <v>1</v>
      </c>
      <c r="C2014" s="2">
        <v>39569</v>
      </c>
      <c r="D2014" s="5">
        <f>YEAR(Tabla1[[#This Row],[FECHA]])</f>
        <v>2008</v>
      </c>
      <c r="E2014" s="5">
        <f>IFERROR(VLOOKUP(Tabla1[[#This Row],[FECHA]],'COMPARENDOS TOTALES'!A:D,4,FALSE),0)</f>
        <v>0</v>
      </c>
      <c r="F2014" s="9">
        <f>IFERROR(VLOOKUP(Tabla1[[#This Row],[FECHA]],'COMPARENDOS TOTALES'!A:D,3,FALSE),0)</f>
        <v>0</v>
      </c>
      <c r="G2014" s="5">
        <f>IFERROR(VLOOKUP(Tabla1[[#This Row],[FECHA]],EXONERACIONES!A:D,4,FALSE),0)</f>
        <v>0</v>
      </c>
      <c r="H2014" s="9">
        <f>IFERROR(VLOOKUP(Tabla1[[#This Row],[FECHA]],EXONERACIONES!A:D,3,FALSE),0)</f>
        <v>0</v>
      </c>
      <c r="I2014" s="5">
        <f>IFERROR(VLOOKUP(Tabla1[[#This Row],[FECHA]],'SIMIT CON RES'!A:D,4,FALSE),0)</f>
        <v>0</v>
      </c>
      <c r="J2014" s="9">
        <f>IFERROR(VLOOKUP(Tabla1[[#This Row],[FECHA]],'SIMIT CON RES'!A:D,3,FALSE),0)</f>
        <v>0</v>
      </c>
      <c r="K2014">
        <f>IFERROR(VLOOKUP(Tabla1[[#This Row],[FECHA]],'SIMIT SIN RES'!A:D,4,FALSE),0)</f>
        <v>0</v>
      </c>
      <c r="L2014" s="9">
        <f>IFERROR(VLOOKUP(Tabla1[[#This Row],[FECHA]],'SIMIT SIN RES'!A:D,3,FALSE),0)</f>
        <v>0</v>
      </c>
      <c r="M2014" s="5">
        <f>IFERROR(VLOOKUP(Tabla1[[#This Row],[FECHA]],'RECAUDOS DE COMPARENDOS'!A:D,4,FALSE),0)</f>
        <v>0</v>
      </c>
      <c r="N2014" s="9">
        <f>IFERROR(VLOOKUP(Tabla1[[#This Row],[FECHA]],'RECAUDOS DE COMPARENDOS'!A:D,3,FALSE),0)</f>
        <v>0</v>
      </c>
      <c r="O2014" s="5">
        <f>IFERROR(VLOOKUP(Tabla1[[#This Row],[FECHA]],'RECAUDOS DE RESOLUCIONES'!A:D,4,FALSE),0)</f>
        <v>0</v>
      </c>
      <c r="P2014" s="9">
        <f>IFERROR(VLOOKUP(Tabla1[[#This Row],[FECHA]],'RECAUDOS DE RESOLUCIONES'!A:D,3,FALSE),0)</f>
        <v>0</v>
      </c>
      <c r="Q201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01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014" s="11">
        <f>IFERROR(VLOOKUP(Tabla1[[#This Row],[FECHA]],'RECAUDOS LOCALES'!A:D,4,FALSE),0)</f>
        <v>0</v>
      </c>
      <c r="T2014" s="9">
        <f>IFERROR(VLOOKUP(Tabla1[[#This Row],[FECHA]],'RECAUDOS LOCALES'!A:D,3,FALSE),0)</f>
        <v>0</v>
      </c>
      <c r="U2014" s="11">
        <f>IFERROR(VLOOKUP(Tabla1[[#This Row],[FECHA]],'RECAUDOS EXTERNOS'!A:D,4,FALSE),0)</f>
        <v>0</v>
      </c>
      <c r="V2014" s="9">
        <f>IFERROR(VLOOKUP(Tabla1[[#This Row],[FECHA]],'RECAUDOS EXTERNOS'!A:D,3,FALSE),0)</f>
        <v>0</v>
      </c>
    </row>
    <row r="2015" spans="1:22" x14ac:dyDescent="0.25">
      <c r="A2015" s="1">
        <v>39574</v>
      </c>
      <c r="B2015" s="3" t="s">
        <v>2</v>
      </c>
      <c r="C2015" s="2">
        <v>39569</v>
      </c>
      <c r="D2015" s="5">
        <f>YEAR(Tabla1[[#This Row],[FECHA]])</f>
        <v>2008</v>
      </c>
      <c r="E2015" s="5">
        <f>IFERROR(VLOOKUP(Tabla1[[#This Row],[FECHA]],'COMPARENDOS TOTALES'!A:D,4,FALSE),0)</f>
        <v>3</v>
      </c>
      <c r="F2015" s="9">
        <f>IFERROR(VLOOKUP(Tabla1[[#This Row],[FECHA]],'COMPARENDOS TOTALES'!A:D,3,FALSE),0)</f>
        <v>369201</v>
      </c>
      <c r="G2015" s="5">
        <f>IFERROR(VLOOKUP(Tabla1[[#This Row],[FECHA]],EXONERACIONES!A:D,4,FALSE),0)</f>
        <v>0</v>
      </c>
      <c r="H2015" s="9">
        <f>IFERROR(VLOOKUP(Tabla1[[#This Row],[FECHA]],EXONERACIONES!A:D,3,FALSE),0)</f>
        <v>0</v>
      </c>
      <c r="I2015" s="5">
        <f>IFERROR(VLOOKUP(Tabla1[[#This Row],[FECHA]],'SIMIT CON RES'!A:D,4,FALSE),0)</f>
        <v>0</v>
      </c>
      <c r="J2015" s="9">
        <f>IFERROR(VLOOKUP(Tabla1[[#This Row],[FECHA]],'SIMIT CON RES'!A:D,3,FALSE),0)</f>
        <v>0</v>
      </c>
      <c r="K2015">
        <f>IFERROR(VLOOKUP(Tabla1[[#This Row],[FECHA]],'SIMIT SIN RES'!A:D,4,FALSE),0)</f>
        <v>0</v>
      </c>
      <c r="L2015" s="9">
        <f>IFERROR(VLOOKUP(Tabla1[[#This Row],[FECHA]],'SIMIT SIN RES'!A:D,3,FALSE),0)</f>
        <v>0</v>
      </c>
      <c r="M2015" s="5">
        <f>IFERROR(VLOOKUP(Tabla1[[#This Row],[FECHA]],'RECAUDOS DE COMPARENDOS'!A:D,4,FALSE),0)</f>
        <v>0</v>
      </c>
      <c r="N2015" s="9">
        <f>IFERROR(VLOOKUP(Tabla1[[#This Row],[FECHA]],'RECAUDOS DE COMPARENDOS'!A:D,3,FALSE),0)</f>
        <v>0</v>
      </c>
      <c r="O2015" s="5">
        <f>IFERROR(VLOOKUP(Tabla1[[#This Row],[FECHA]],'RECAUDOS DE RESOLUCIONES'!A:D,4,FALSE),0)</f>
        <v>0</v>
      </c>
      <c r="P2015" s="9">
        <f>IFERROR(VLOOKUP(Tabla1[[#This Row],[FECHA]],'RECAUDOS DE RESOLUCIONES'!A:D,3,FALSE),0)</f>
        <v>0</v>
      </c>
      <c r="Q201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2015" s="9">
        <f>Tabla1[V. COMPARENDOS]-(Tabla1[V. EXONERACIONES]+Tabla1[[#This Row],[V. SIMIT CON RESOLUCION]]+Tabla1[[#This Row],[V. SIMIT SIN RESOLUCION]]+Tabla1[[#This Row],[V. RECAUDOS COMPARENDOS]]+Tabla1[[#This Row],[V. RECAUDOS RESOLUCIONES]])</f>
        <v>369201</v>
      </c>
      <c r="S2015" s="11">
        <f>IFERROR(VLOOKUP(Tabla1[[#This Row],[FECHA]],'RECAUDOS LOCALES'!A:D,4,FALSE),0)</f>
        <v>1</v>
      </c>
      <c r="T2015" s="9">
        <f>IFERROR(VLOOKUP(Tabla1[[#This Row],[FECHA]],'RECAUDOS LOCALES'!A:D,3,FALSE),0)</f>
        <v>92298</v>
      </c>
      <c r="U2015" s="11">
        <f>IFERROR(VLOOKUP(Tabla1[[#This Row],[FECHA]],'RECAUDOS EXTERNOS'!A:D,4,FALSE),0)</f>
        <v>3</v>
      </c>
      <c r="V2015" s="9">
        <f>IFERROR(VLOOKUP(Tabla1[[#This Row],[FECHA]],'RECAUDOS EXTERNOS'!A:D,3,FALSE),0)</f>
        <v>463900</v>
      </c>
    </row>
    <row r="2016" spans="1:22" x14ac:dyDescent="0.25">
      <c r="A2016" s="1">
        <v>39575</v>
      </c>
      <c r="B2016" s="3" t="s">
        <v>3</v>
      </c>
      <c r="C2016" s="2">
        <v>39569</v>
      </c>
      <c r="D2016" s="5">
        <f>YEAR(Tabla1[[#This Row],[FECHA]])</f>
        <v>2008</v>
      </c>
      <c r="E2016" s="5">
        <f>IFERROR(VLOOKUP(Tabla1[[#This Row],[FECHA]],'COMPARENDOS TOTALES'!A:D,4,FALSE),0)</f>
        <v>6</v>
      </c>
      <c r="F2016" s="9">
        <f>IFERROR(VLOOKUP(Tabla1[[#This Row],[FECHA]],'COMPARENDOS TOTALES'!A:D,3,FALSE),0)</f>
        <v>1276817</v>
      </c>
      <c r="G2016" s="5">
        <f>IFERROR(VLOOKUP(Tabla1[[#This Row],[FECHA]],EXONERACIONES!A:D,4,FALSE),0)</f>
        <v>0</v>
      </c>
      <c r="H2016" s="9">
        <f>IFERROR(VLOOKUP(Tabla1[[#This Row],[FECHA]],EXONERACIONES!A:D,3,FALSE),0)</f>
        <v>0</v>
      </c>
      <c r="I2016" s="5">
        <f>IFERROR(VLOOKUP(Tabla1[[#This Row],[FECHA]],'SIMIT CON RES'!A:D,4,FALSE),0)</f>
        <v>1</v>
      </c>
      <c r="J2016" s="9">
        <f>IFERROR(VLOOKUP(Tabla1[[#This Row],[FECHA]],'SIMIT CON RES'!A:D,3,FALSE),0)</f>
        <v>230750</v>
      </c>
      <c r="K2016">
        <f>IFERROR(VLOOKUP(Tabla1[[#This Row],[FECHA]],'SIMIT SIN RES'!A:D,4,FALSE),0)</f>
        <v>0</v>
      </c>
      <c r="L2016" s="9">
        <f>IFERROR(VLOOKUP(Tabla1[[#This Row],[FECHA]],'SIMIT SIN RES'!A:D,3,FALSE),0)</f>
        <v>0</v>
      </c>
      <c r="M2016" s="5">
        <f>IFERROR(VLOOKUP(Tabla1[[#This Row],[FECHA]],'RECAUDOS DE COMPARENDOS'!A:D,4,FALSE),0)</f>
        <v>2</v>
      </c>
      <c r="N2016" s="9">
        <f>IFERROR(VLOOKUP(Tabla1[[#This Row],[FECHA]],'RECAUDOS DE COMPARENDOS'!A:D,3,FALSE),0)</f>
        <v>461500</v>
      </c>
      <c r="O2016" s="5">
        <f>IFERROR(VLOOKUP(Tabla1[[#This Row],[FECHA]],'RECAUDOS DE RESOLUCIONES'!A:D,4,FALSE),0)</f>
        <v>0</v>
      </c>
      <c r="P2016" s="9">
        <f>IFERROR(VLOOKUP(Tabla1[[#This Row],[FECHA]],'RECAUDOS DE RESOLUCIONES'!A:D,3,FALSE),0)</f>
        <v>0</v>
      </c>
      <c r="Q201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2016" s="9">
        <f>Tabla1[V. COMPARENDOS]-(Tabla1[V. EXONERACIONES]+Tabla1[[#This Row],[V. SIMIT CON RESOLUCION]]+Tabla1[[#This Row],[V. SIMIT SIN RESOLUCION]]+Tabla1[[#This Row],[V. RECAUDOS COMPARENDOS]]+Tabla1[[#This Row],[V. RECAUDOS RESOLUCIONES]])</f>
        <v>584567</v>
      </c>
      <c r="S2016" s="11">
        <f>IFERROR(VLOOKUP(Tabla1[[#This Row],[FECHA]],'RECAUDOS LOCALES'!A:D,4,FALSE),0)</f>
        <v>0</v>
      </c>
      <c r="T2016" s="9">
        <f>IFERROR(VLOOKUP(Tabla1[[#This Row],[FECHA]],'RECAUDOS LOCALES'!A:D,3,FALSE),0)</f>
        <v>0</v>
      </c>
      <c r="U2016" s="11">
        <f>IFERROR(VLOOKUP(Tabla1[[#This Row],[FECHA]],'RECAUDOS EXTERNOS'!A:D,4,FALSE),0)</f>
        <v>6</v>
      </c>
      <c r="V2016" s="9">
        <f>IFERROR(VLOOKUP(Tabla1[[#This Row],[FECHA]],'RECAUDOS EXTERNOS'!A:D,3,FALSE),0)</f>
        <v>1581665</v>
      </c>
    </row>
    <row r="2017" spans="1:22" x14ac:dyDescent="0.25">
      <c r="A2017" s="1">
        <v>39576</v>
      </c>
      <c r="B2017" s="3" t="s">
        <v>6</v>
      </c>
      <c r="C2017" s="2">
        <v>39569</v>
      </c>
      <c r="D2017" s="5">
        <f>YEAR(Tabla1[[#This Row],[FECHA]])</f>
        <v>2008</v>
      </c>
      <c r="E2017" s="5">
        <f>IFERROR(VLOOKUP(Tabla1[[#This Row],[FECHA]],'COMPARENDOS TOTALES'!A:D,4,FALSE),0)</f>
        <v>8</v>
      </c>
      <c r="F2017" s="9">
        <f>IFERROR(VLOOKUP(Tabla1[[#This Row],[FECHA]],'COMPARENDOS TOTALES'!A:D,3,FALSE),0)</f>
        <v>1969067</v>
      </c>
      <c r="G2017" s="5">
        <f>IFERROR(VLOOKUP(Tabla1[[#This Row],[FECHA]],EXONERACIONES!A:D,4,FALSE),0)</f>
        <v>1</v>
      </c>
      <c r="H2017" s="9">
        <f>IFERROR(VLOOKUP(Tabla1[[#This Row],[FECHA]],EXONERACIONES!A:D,3,FALSE),0)</f>
        <v>461500</v>
      </c>
      <c r="I2017" s="5">
        <f>IFERROR(VLOOKUP(Tabla1[[#This Row],[FECHA]],'SIMIT CON RES'!A:D,4,FALSE),0)</f>
        <v>1</v>
      </c>
      <c r="J2017" s="9">
        <f>IFERROR(VLOOKUP(Tabla1[[#This Row],[FECHA]],'SIMIT CON RES'!A:D,3,FALSE),0)</f>
        <v>230750</v>
      </c>
      <c r="K2017">
        <f>IFERROR(VLOOKUP(Tabla1[[#This Row],[FECHA]],'SIMIT SIN RES'!A:D,4,FALSE),0)</f>
        <v>0</v>
      </c>
      <c r="L2017" s="9">
        <f>IFERROR(VLOOKUP(Tabla1[[#This Row],[FECHA]],'SIMIT SIN RES'!A:D,3,FALSE),0)</f>
        <v>0</v>
      </c>
      <c r="M2017" s="5">
        <f>IFERROR(VLOOKUP(Tabla1[[#This Row],[FECHA]],'RECAUDOS DE COMPARENDOS'!A:D,4,FALSE),0)</f>
        <v>2</v>
      </c>
      <c r="N2017" s="9">
        <f>IFERROR(VLOOKUP(Tabla1[[#This Row],[FECHA]],'RECAUDOS DE COMPARENDOS'!A:D,3,FALSE),0)</f>
        <v>353817</v>
      </c>
      <c r="O2017" s="5">
        <f>IFERROR(VLOOKUP(Tabla1[[#This Row],[FECHA]],'RECAUDOS DE RESOLUCIONES'!A:D,4,FALSE),0)</f>
        <v>0</v>
      </c>
      <c r="P2017" s="9">
        <f>IFERROR(VLOOKUP(Tabla1[[#This Row],[FECHA]],'RECAUDOS DE RESOLUCIONES'!A:D,3,FALSE),0)</f>
        <v>0</v>
      </c>
      <c r="Q201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2017" s="9">
        <f>Tabla1[V. COMPARENDOS]-(Tabla1[V. EXONERACIONES]+Tabla1[[#This Row],[V. SIMIT CON RESOLUCION]]+Tabla1[[#This Row],[V. SIMIT SIN RESOLUCION]]+Tabla1[[#This Row],[V. RECAUDOS COMPARENDOS]]+Tabla1[[#This Row],[V. RECAUDOS RESOLUCIONES]])</f>
        <v>923000</v>
      </c>
      <c r="S2017" s="11">
        <f>IFERROR(VLOOKUP(Tabla1[[#This Row],[FECHA]],'RECAUDOS LOCALES'!A:D,4,FALSE),0)</f>
        <v>0</v>
      </c>
      <c r="T2017" s="9">
        <f>IFERROR(VLOOKUP(Tabla1[[#This Row],[FECHA]],'RECAUDOS LOCALES'!A:D,3,FALSE),0)</f>
        <v>0</v>
      </c>
      <c r="U2017" s="11">
        <f>IFERROR(VLOOKUP(Tabla1[[#This Row],[FECHA]],'RECAUDOS EXTERNOS'!A:D,4,FALSE),0)</f>
        <v>3</v>
      </c>
      <c r="V2017" s="9">
        <f>IFERROR(VLOOKUP(Tabla1[[#This Row],[FECHA]],'RECAUDOS EXTERNOS'!A:D,3,FALSE),0)</f>
        <v>674757</v>
      </c>
    </row>
    <row r="2018" spans="1:22" x14ac:dyDescent="0.25">
      <c r="A2018" s="1">
        <v>39577</v>
      </c>
      <c r="B2018" s="3" t="s">
        <v>0</v>
      </c>
      <c r="C2018" s="2">
        <v>39569</v>
      </c>
      <c r="D2018" s="5">
        <f>YEAR(Tabla1[[#This Row],[FECHA]])</f>
        <v>2008</v>
      </c>
      <c r="E2018" s="5">
        <f>IFERROR(VLOOKUP(Tabla1[[#This Row],[FECHA]],'COMPARENDOS TOTALES'!A:D,4,FALSE),0)</f>
        <v>2</v>
      </c>
      <c r="F2018" s="9">
        <f>IFERROR(VLOOKUP(Tabla1[[#This Row],[FECHA]],'COMPARENDOS TOTALES'!A:D,3,FALSE),0)</f>
        <v>692250</v>
      </c>
      <c r="G2018" s="5">
        <f>IFERROR(VLOOKUP(Tabla1[[#This Row],[FECHA]],EXONERACIONES!A:D,4,FALSE),0)</f>
        <v>1</v>
      </c>
      <c r="H2018" s="9">
        <f>IFERROR(VLOOKUP(Tabla1[[#This Row],[FECHA]],EXONERACIONES!A:D,3,FALSE),0)</f>
        <v>461500</v>
      </c>
      <c r="I2018" s="5">
        <f>IFERROR(VLOOKUP(Tabla1[[#This Row],[FECHA]],'SIMIT CON RES'!A:D,4,FALSE),0)</f>
        <v>0</v>
      </c>
      <c r="J2018" s="9">
        <f>IFERROR(VLOOKUP(Tabla1[[#This Row],[FECHA]],'SIMIT CON RES'!A:D,3,FALSE),0)</f>
        <v>0</v>
      </c>
      <c r="K2018">
        <f>IFERROR(VLOOKUP(Tabla1[[#This Row],[FECHA]],'SIMIT SIN RES'!A:D,4,FALSE),0)</f>
        <v>0</v>
      </c>
      <c r="L2018" s="9">
        <f>IFERROR(VLOOKUP(Tabla1[[#This Row],[FECHA]],'SIMIT SIN RES'!A:D,3,FALSE),0)</f>
        <v>0</v>
      </c>
      <c r="M2018" s="5">
        <f>IFERROR(VLOOKUP(Tabla1[[#This Row],[FECHA]],'RECAUDOS DE COMPARENDOS'!A:D,4,FALSE),0)</f>
        <v>0</v>
      </c>
      <c r="N2018" s="9">
        <f>IFERROR(VLOOKUP(Tabla1[[#This Row],[FECHA]],'RECAUDOS DE COMPARENDOS'!A:D,3,FALSE),0)</f>
        <v>0</v>
      </c>
      <c r="O2018" s="5">
        <f>IFERROR(VLOOKUP(Tabla1[[#This Row],[FECHA]],'RECAUDOS DE RESOLUCIONES'!A:D,4,FALSE),0)</f>
        <v>0</v>
      </c>
      <c r="P2018" s="9">
        <f>IFERROR(VLOOKUP(Tabla1[[#This Row],[FECHA]],'RECAUDOS DE RESOLUCIONES'!A:D,3,FALSE),0)</f>
        <v>0</v>
      </c>
      <c r="Q201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018" s="9">
        <f>Tabla1[V. COMPARENDOS]-(Tabla1[V. EXONERACIONES]+Tabla1[[#This Row],[V. SIMIT CON RESOLUCION]]+Tabla1[[#This Row],[V. SIMIT SIN RESOLUCION]]+Tabla1[[#This Row],[V. RECAUDOS COMPARENDOS]]+Tabla1[[#This Row],[V. RECAUDOS RESOLUCIONES]])</f>
        <v>230750</v>
      </c>
      <c r="S2018" s="11">
        <f>IFERROR(VLOOKUP(Tabla1[[#This Row],[FECHA]],'RECAUDOS LOCALES'!A:D,4,FALSE),0)</f>
        <v>0</v>
      </c>
      <c r="T2018" s="9">
        <f>IFERROR(VLOOKUP(Tabla1[[#This Row],[FECHA]],'RECAUDOS LOCALES'!A:D,3,FALSE),0)</f>
        <v>0</v>
      </c>
      <c r="U2018" s="11">
        <f>IFERROR(VLOOKUP(Tabla1[[#This Row],[FECHA]],'RECAUDOS EXTERNOS'!A:D,4,FALSE),0)</f>
        <v>3</v>
      </c>
      <c r="V2018" s="9">
        <f>IFERROR(VLOOKUP(Tabla1[[#This Row],[FECHA]],'RECAUDOS EXTERNOS'!A:D,3,FALSE),0)</f>
        <v>578803</v>
      </c>
    </row>
    <row r="2019" spans="1:22" x14ac:dyDescent="0.25">
      <c r="A2019" s="1">
        <v>39578</v>
      </c>
      <c r="B2019" s="3" t="s">
        <v>5</v>
      </c>
      <c r="C2019" s="2">
        <v>39569</v>
      </c>
      <c r="D2019" s="5">
        <f>YEAR(Tabla1[[#This Row],[FECHA]])</f>
        <v>2008</v>
      </c>
      <c r="E2019" s="5">
        <f>IFERROR(VLOOKUP(Tabla1[[#This Row],[FECHA]],'COMPARENDOS TOTALES'!A:D,4,FALSE),0)</f>
        <v>6</v>
      </c>
      <c r="F2019" s="9">
        <f>IFERROR(VLOOKUP(Tabla1[[#This Row],[FECHA]],'COMPARENDOS TOTALES'!A:D,3,FALSE),0)</f>
        <v>1615250</v>
      </c>
      <c r="G2019" s="5">
        <f>IFERROR(VLOOKUP(Tabla1[[#This Row],[FECHA]],EXONERACIONES!A:D,4,FALSE),0)</f>
        <v>0</v>
      </c>
      <c r="H2019" s="9">
        <f>IFERROR(VLOOKUP(Tabla1[[#This Row],[FECHA]],EXONERACIONES!A:D,3,FALSE),0)</f>
        <v>0</v>
      </c>
      <c r="I2019" s="5">
        <f>IFERROR(VLOOKUP(Tabla1[[#This Row],[FECHA]],'SIMIT CON RES'!A:D,4,FALSE),0)</f>
        <v>2</v>
      </c>
      <c r="J2019" s="9">
        <f>IFERROR(VLOOKUP(Tabla1[[#This Row],[FECHA]],'SIMIT CON RES'!A:D,3,FALSE),0)</f>
        <v>461500</v>
      </c>
      <c r="K2019">
        <f>IFERROR(VLOOKUP(Tabla1[[#This Row],[FECHA]],'SIMIT SIN RES'!A:D,4,FALSE),0)</f>
        <v>0</v>
      </c>
      <c r="L2019" s="9">
        <f>IFERROR(VLOOKUP(Tabla1[[#This Row],[FECHA]],'SIMIT SIN RES'!A:D,3,FALSE),0)</f>
        <v>0</v>
      </c>
      <c r="M2019" s="5">
        <f>IFERROR(VLOOKUP(Tabla1[[#This Row],[FECHA]],'RECAUDOS DE COMPARENDOS'!A:D,4,FALSE),0)</f>
        <v>1</v>
      </c>
      <c r="N2019" s="9">
        <f>IFERROR(VLOOKUP(Tabla1[[#This Row],[FECHA]],'RECAUDOS DE COMPARENDOS'!A:D,3,FALSE),0)</f>
        <v>461500</v>
      </c>
      <c r="O2019" s="5">
        <f>IFERROR(VLOOKUP(Tabla1[[#This Row],[FECHA]],'RECAUDOS DE RESOLUCIONES'!A:D,4,FALSE),0)</f>
        <v>0</v>
      </c>
      <c r="P2019" s="9">
        <f>IFERROR(VLOOKUP(Tabla1[[#This Row],[FECHA]],'RECAUDOS DE RESOLUCIONES'!A:D,3,FALSE),0)</f>
        <v>0</v>
      </c>
      <c r="Q201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2019" s="9">
        <f>Tabla1[V. COMPARENDOS]-(Tabla1[V. EXONERACIONES]+Tabla1[[#This Row],[V. SIMIT CON RESOLUCION]]+Tabla1[[#This Row],[V. SIMIT SIN RESOLUCION]]+Tabla1[[#This Row],[V. RECAUDOS COMPARENDOS]]+Tabla1[[#This Row],[V. RECAUDOS RESOLUCIONES]])</f>
        <v>692250</v>
      </c>
      <c r="S2019" s="11">
        <f>IFERROR(VLOOKUP(Tabla1[[#This Row],[FECHA]],'RECAUDOS LOCALES'!A:D,4,FALSE),0)</f>
        <v>0</v>
      </c>
      <c r="T2019" s="9">
        <f>IFERROR(VLOOKUP(Tabla1[[#This Row],[FECHA]],'RECAUDOS LOCALES'!A:D,3,FALSE),0)</f>
        <v>0</v>
      </c>
      <c r="U2019" s="11">
        <f>IFERROR(VLOOKUP(Tabla1[[#This Row],[FECHA]],'RECAUDOS EXTERNOS'!A:D,4,FALSE),0)</f>
        <v>0</v>
      </c>
      <c r="V2019" s="9">
        <f>IFERROR(VLOOKUP(Tabla1[[#This Row],[FECHA]],'RECAUDOS EXTERNOS'!A:D,3,FALSE),0)</f>
        <v>0</v>
      </c>
    </row>
    <row r="2020" spans="1:22" x14ac:dyDescent="0.25">
      <c r="A2020" s="1">
        <v>39579</v>
      </c>
      <c r="B2020" s="3" t="s">
        <v>4</v>
      </c>
      <c r="C2020" s="2">
        <v>39569</v>
      </c>
      <c r="D2020" s="5">
        <f>YEAR(Tabla1[[#This Row],[FECHA]])</f>
        <v>2008</v>
      </c>
      <c r="E2020" s="5">
        <f>IFERROR(VLOOKUP(Tabla1[[#This Row],[FECHA]],'COMPARENDOS TOTALES'!A:D,4,FALSE),0)</f>
        <v>5</v>
      </c>
      <c r="F2020" s="9">
        <f>IFERROR(VLOOKUP(Tabla1[[#This Row],[FECHA]],'COMPARENDOS TOTALES'!A:D,3,FALSE),0)</f>
        <v>1046067</v>
      </c>
      <c r="G2020" s="5">
        <f>IFERROR(VLOOKUP(Tabla1[[#This Row],[FECHA]],EXONERACIONES!A:D,4,FALSE),0)</f>
        <v>0</v>
      </c>
      <c r="H2020" s="9">
        <f>IFERROR(VLOOKUP(Tabla1[[#This Row],[FECHA]],EXONERACIONES!A:D,3,FALSE),0)</f>
        <v>0</v>
      </c>
      <c r="I2020" s="5">
        <f>IFERROR(VLOOKUP(Tabla1[[#This Row],[FECHA]],'SIMIT CON RES'!A:D,4,FALSE),0)</f>
        <v>1</v>
      </c>
      <c r="J2020" s="9">
        <f>IFERROR(VLOOKUP(Tabla1[[#This Row],[FECHA]],'SIMIT CON RES'!A:D,3,FALSE),0)</f>
        <v>230750</v>
      </c>
      <c r="K2020">
        <f>IFERROR(VLOOKUP(Tabla1[[#This Row],[FECHA]],'SIMIT SIN RES'!A:D,4,FALSE),0)</f>
        <v>0</v>
      </c>
      <c r="L2020" s="9">
        <f>IFERROR(VLOOKUP(Tabla1[[#This Row],[FECHA]],'SIMIT SIN RES'!A:D,3,FALSE),0)</f>
        <v>0</v>
      </c>
      <c r="M2020" s="5">
        <f>IFERROR(VLOOKUP(Tabla1[[#This Row],[FECHA]],'RECAUDOS DE COMPARENDOS'!A:D,4,FALSE),0)</f>
        <v>1</v>
      </c>
      <c r="N2020" s="9">
        <f>IFERROR(VLOOKUP(Tabla1[[#This Row],[FECHA]],'RECAUDOS DE COMPARENDOS'!A:D,3,FALSE),0)</f>
        <v>230750</v>
      </c>
      <c r="O2020" s="5">
        <f>IFERROR(VLOOKUP(Tabla1[[#This Row],[FECHA]],'RECAUDOS DE RESOLUCIONES'!A:D,4,FALSE),0)</f>
        <v>1</v>
      </c>
      <c r="P2020" s="9">
        <f>IFERROR(VLOOKUP(Tabla1[[#This Row],[FECHA]],'RECAUDOS DE RESOLUCIONES'!A:D,3,FALSE),0)</f>
        <v>123067</v>
      </c>
      <c r="Q202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020" s="9">
        <f>Tabla1[V. COMPARENDOS]-(Tabla1[V. EXONERACIONES]+Tabla1[[#This Row],[V. SIMIT CON RESOLUCION]]+Tabla1[[#This Row],[V. SIMIT SIN RESOLUCION]]+Tabla1[[#This Row],[V. RECAUDOS COMPARENDOS]]+Tabla1[[#This Row],[V. RECAUDOS RESOLUCIONES]])</f>
        <v>461500</v>
      </c>
      <c r="S2020" s="11">
        <f>IFERROR(VLOOKUP(Tabla1[[#This Row],[FECHA]],'RECAUDOS LOCALES'!A:D,4,FALSE),0)</f>
        <v>0</v>
      </c>
      <c r="T2020" s="9">
        <f>IFERROR(VLOOKUP(Tabla1[[#This Row],[FECHA]],'RECAUDOS LOCALES'!A:D,3,FALSE),0)</f>
        <v>0</v>
      </c>
      <c r="U2020" s="11">
        <f>IFERROR(VLOOKUP(Tabla1[[#This Row],[FECHA]],'RECAUDOS EXTERNOS'!A:D,4,FALSE),0)</f>
        <v>0</v>
      </c>
      <c r="V2020" s="9">
        <f>IFERROR(VLOOKUP(Tabla1[[#This Row],[FECHA]],'RECAUDOS EXTERNOS'!A:D,3,FALSE),0)</f>
        <v>0</v>
      </c>
    </row>
    <row r="2021" spans="1:22" x14ac:dyDescent="0.25">
      <c r="A2021" s="1">
        <v>39580</v>
      </c>
      <c r="B2021" s="3" t="s">
        <v>1</v>
      </c>
      <c r="C2021" s="2">
        <v>39569</v>
      </c>
      <c r="D2021" s="5">
        <f>YEAR(Tabla1[[#This Row],[FECHA]])</f>
        <v>2008</v>
      </c>
      <c r="E2021" s="5">
        <f>IFERROR(VLOOKUP(Tabla1[[#This Row],[FECHA]],'COMPARENDOS TOTALES'!A:D,4,FALSE),0)</f>
        <v>3</v>
      </c>
      <c r="F2021" s="9">
        <f>IFERROR(VLOOKUP(Tabla1[[#This Row],[FECHA]],'COMPARENDOS TOTALES'!A:D,3,FALSE),0)</f>
        <v>707634</v>
      </c>
      <c r="G2021" s="5">
        <f>IFERROR(VLOOKUP(Tabla1[[#This Row],[FECHA]],EXONERACIONES!A:D,4,FALSE),0)</f>
        <v>0</v>
      </c>
      <c r="H2021" s="9">
        <f>IFERROR(VLOOKUP(Tabla1[[#This Row],[FECHA]],EXONERACIONES!A:D,3,FALSE),0)</f>
        <v>0</v>
      </c>
      <c r="I2021" s="5">
        <f>IFERROR(VLOOKUP(Tabla1[[#This Row],[FECHA]],'SIMIT CON RES'!A:D,4,FALSE),0)</f>
        <v>0</v>
      </c>
      <c r="J2021" s="9">
        <f>IFERROR(VLOOKUP(Tabla1[[#This Row],[FECHA]],'SIMIT CON RES'!A:D,3,FALSE),0)</f>
        <v>0</v>
      </c>
      <c r="K2021">
        <f>IFERROR(VLOOKUP(Tabla1[[#This Row],[FECHA]],'SIMIT SIN RES'!A:D,4,FALSE),0)</f>
        <v>0</v>
      </c>
      <c r="L2021" s="9">
        <f>IFERROR(VLOOKUP(Tabla1[[#This Row],[FECHA]],'SIMIT SIN RES'!A:D,3,FALSE),0)</f>
        <v>0</v>
      </c>
      <c r="M2021" s="5">
        <f>IFERROR(VLOOKUP(Tabla1[[#This Row],[FECHA]],'RECAUDOS DE COMPARENDOS'!A:D,4,FALSE),0)</f>
        <v>0</v>
      </c>
      <c r="N2021" s="9">
        <f>IFERROR(VLOOKUP(Tabla1[[#This Row],[FECHA]],'RECAUDOS DE COMPARENDOS'!A:D,3,FALSE),0)</f>
        <v>0</v>
      </c>
      <c r="O2021" s="5">
        <f>IFERROR(VLOOKUP(Tabla1[[#This Row],[FECHA]],'RECAUDOS DE RESOLUCIONES'!A:D,4,FALSE),0)</f>
        <v>0</v>
      </c>
      <c r="P2021" s="9">
        <f>IFERROR(VLOOKUP(Tabla1[[#This Row],[FECHA]],'RECAUDOS DE RESOLUCIONES'!A:D,3,FALSE),0)</f>
        <v>0</v>
      </c>
      <c r="Q202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2021" s="9">
        <f>Tabla1[V. COMPARENDOS]-(Tabla1[V. EXONERACIONES]+Tabla1[[#This Row],[V. SIMIT CON RESOLUCION]]+Tabla1[[#This Row],[V. SIMIT SIN RESOLUCION]]+Tabla1[[#This Row],[V. RECAUDOS COMPARENDOS]]+Tabla1[[#This Row],[V. RECAUDOS RESOLUCIONES]])</f>
        <v>707634</v>
      </c>
      <c r="S2021" s="11">
        <f>IFERROR(VLOOKUP(Tabla1[[#This Row],[FECHA]],'RECAUDOS LOCALES'!A:D,4,FALSE),0)</f>
        <v>2</v>
      </c>
      <c r="T2021" s="9">
        <f>IFERROR(VLOOKUP(Tabla1[[#This Row],[FECHA]],'RECAUDOS LOCALES'!A:D,3,FALSE),0)</f>
        <v>438415</v>
      </c>
      <c r="U2021" s="11">
        <f>IFERROR(VLOOKUP(Tabla1[[#This Row],[FECHA]],'RECAUDOS EXTERNOS'!A:D,4,FALSE),0)</f>
        <v>7</v>
      </c>
      <c r="V2021" s="9">
        <f>IFERROR(VLOOKUP(Tabla1[[#This Row],[FECHA]],'RECAUDOS EXTERNOS'!A:D,3,FALSE),0)</f>
        <v>1654050</v>
      </c>
    </row>
    <row r="2022" spans="1:22" x14ac:dyDescent="0.25">
      <c r="A2022" s="1">
        <v>39581</v>
      </c>
      <c r="B2022" s="3" t="s">
        <v>2</v>
      </c>
      <c r="C2022" s="2">
        <v>39569</v>
      </c>
      <c r="D2022" s="5">
        <f>YEAR(Tabla1[[#This Row],[FECHA]])</f>
        <v>2008</v>
      </c>
      <c r="E2022" s="5">
        <f>IFERROR(VLOOKUP(Tabla1[[#This Row],[FECHA]],'COMPARENDOS TOTALES'!A:D,4,FALSE),0)</f>
        <v>1</v>
      </c>
      <c r="F2022" s="9">
        <f>IFERROR(VLOOKUP(Tabla1[[#This Row],[FECHA]],'COMPARENDOS TOTALES'!A:D,3,FALSE),0)</f>
        <v>230750</v>
      </c>
      <c r="G2022" s="5">
        <f>IFERROR(VLOOKUP(Tabla1[[#This Row],[FECHA]],EXONERACIONES!A:D,4,FALSE),0)</f>
        <v>0</v>
      </c>
      <c r="H2022" s="9">
        <f>IFERROR(VLOOKUP(Tabla1[[#This Row],[FECHA]],EXONERACIONES!A:D,3,FALSE),0)</f>
        <v>0</v>
      </c>
      <c r="I2022" s="5">
        <f>IFERROR(VLOOKUP(Tabla1[[#This Row],[FECHA]],'SIMIT CON RES'!A:D,4,FALSE),0)</f>
        <v>0</v>
      </c>
      <c r="J2022" s="9">
        <f>IFERROR(VLOOKUP(Tabla1[[#This Row],[FECHA]],'SIMIT CON RES'!A:D,3,FALSE),0)</f>
        <v>0</v>
      </c>
      <c r="K2022">
        <f>IFERROR(VLOOKUP(Tabla1[[#This Row],[FECHA]],'SIMIT SIN RES'!A:D,4,FALSE),0)</f>
        <v>0</v>
      </c>
      <c r="L2022" s="9">
        <f>IFERROR(VLOOKUP(Tabla1[[#This Row],[FECHA]],'SIMIT SIN RES'!A:D,3,FALSE),0)</f>
        <v>0</v>
      </c>
      <c r="M2022" s="5">
        <f>IFERROR(VLOOKUP(Tabla1[[#This Row],[FECHA]],'RECAUDOS DE COMPARENDOS'!A:D,4,FALSE),0)</f>
        <v>0</v>
      </c>
      <c r="N2022" s="9">
        <f>IFERROR(VLOOKUP(Tabla1[[#This Row],[FECHA]],'RECAUDOS DE COMPARENDOS'!A:D,3,FALSE),0)</f>
        <v>0</v>
      </c>
      <c r="O2022" s="5">
        <f>IFERROR(VLOOKUP(Tabla1[[#This Row],[FECHA]],'RECAUDOS DE RESOLUCIONES'!A:D,4,FALSE),0)</f>
        <v>0</v>
      </c>
      <c r="P2022" s="9">
        <f>IFERROR(VLOOKUP(Tabla1[[#This Row],[FECHA]],'RECAUDOS DE RESOLUCIONES'!A:D,3,FALSE),0)</f>
        <v>0</v>
      </c>
      <c r="Q202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022" s="9">
        <f>Tabla1[V. COMPARENDOS]-(Tabla1[V. EXONERACIONES]+Tabla1[[#This Row],[V. SIMIT CON RESOLUCION]]+Tabla1[[#This Row],[V. SIMIT SIN RESOLUCION]]+Tabla1[[#This Row],[V. RECAUDOS COMPARENDOS]]+Tabla1[[#This Row],[V. RECAUDOS RESOLUCIONES]])</f>
        <v>230750</v>
      </c>
      <c r="S2022" s="11">
        <f>IFERROR(VLOOKUP(Tabla1[[#This Row],[FECHA]],'RECAUDOS LOCALES'!A:D,4,FALSE),0)</f>
        <v>1</v>
      </c>
      <c r="T2022" s="9">
        <f>IFERROR(VLOOKUP(Tabla1[[#This Row],[FECHA]],'RECAUDOS LOCALES'!A:D,3,FALSE),0)</f>
        <v>190635</v>
      </c>
      <c r="U2022" s="11">
        <f>IFERROR(VLOOKUP(Tabla1[[#This Row],[FECHA]],'RECAUDOS EXTERNOS'!A:D,4,FALSE),0)</f>
        <v>3</v>
      </c>
      <c r="V2022" s="9">
        <f>IFERROR(VLOOKUP(Tabla1[[#This Row],[FECHA]],'RECAUDOS EXTERNOS'!A:D,3,FALSE),0)</f>
        <v>500583</v>
      </c>
    </row>
    <row r="2023" spans="1:22" x14ac:dyDescent="0.25">
      <c r="A2023" s="1">
        <v>39582</v>
      </c>
      <c r="B2023" s="3" t="s">
        <v>3</v>
      </c>
      <c r="C2023" s="2">
        <v>39569</v>
      </c>
      <c r="D2023" s="5">
        <f>YEAR(Tabla1[[#This Row],[FECHA]])</f>
        <v>2008</v>
      </c>
      <c r="E2023" s="5">
        <f>IFERROR(VLOOKUP(Tabla1[[#This Row],[FECHA]],'COMPARENDOS TOTALES'!A:D,4,FALSE),0)</f>
        <v>4</v>
      </c>
      <c r="F2023" s="9">
        <f>IFERROR(VLOOKUP(Tabla1[[#This Row],[FECHA]],'COMPARENDOS TOTALES'!A:D,3,FALSE),0)</f>
        <v>1615250</v>
      </c>
      <c r="G2023" s="5">
        <f>IFERROR(VLOOKUP(Tabla1[[#This Row],[FECHA]],EXONERACIONES!A:D,4,FALSE),0)</f>
        <v>1</v>
      </c>
      <c r="H2023" s="9">
        <f>IFERROR(VLOOKUP(Tabla1[[#This Row],[FECHA]],EXONERACIONES!A:D,3,FALSE),0)</f>
        <v>461500</v>
      </c>
      <c r="I2023" s="5">
        <f>IFERROR(VLOOKUP(Tabla1[[#This Row],[FECHA]],'SIMIT CON RES'!A:D,4,FALSE),0)</f>
        <v>1</v>
      </c>
      <c r="J2023" s="9">
        <f>IFERROR(VLOOKUP(Tabla1[[#This Row],[FECHA]],'SIMIT CON RES'!A:D,3,FALSE),0)</f>
        <v>461500</v>
      </c>
      <c r="K2023">
        <f>IFERROR(VLOOKUP(Tabla1[[#This Row],[FECHA]],'SIMIT SIN RES'!A:D,4,FALSE),0)</f>
        <v>0</v>
      </c>
      <c r="L2023" s="9">
        <f>IFERROR(VLOOKUP(Tabla1[[#This Row],[FECHA]],'SIMIT SIN RES'!A:D,3,FALSE),0)</f>
        <v>0</v>
      </c>
      <c r="M2023" s="5">
        <f>IFERROR(VLOOKUP(Tabla1[[#This Row],[FECHA]],'RECAUDOS DE COMPARENDOS'!A:D,4,FALSE),0)</f>
        <v>0</v>
      </c>
      <c r="N2023" s="9">
        <f>IFERROR(VLOOKUP(Tabla1[[#This Row],[FECHA]],'RECAUDOS DE COMPARENDOS'!A:D,3,FALSE),0)</f>
        <v>0</v>
      </c>
      <c r="O2023" s="5">
        <f>IFERROR(VLOOKUP(Tabla1[[#This Row],[FECHA]],'RECAUDOS DE RESOLUCIONES'!A:D,4,FALSE),0)</f>
        <v>0</v>
      </c>
      <c r="P2023" s="9">
        <f>IFERROR(VLOOKUP(Tabla1[[#This Row],[FECHA]],'RECAUDOS DE RESOLUCIONES'!A:D,3,FALSE),0)</f>
        <v>0</v>
      </c>
      <c r="Q202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023" s="9">
        <f>Tabla1[V. COMPARENDOS]-(Tabla1[V. EXONERACIONES]+Tabla1[[#This Row],[V. SIMIT CON RESOLUCION]]+Tabla1[[#This Row],[V. SIMIT SIN RESOLUCION]]+Tabla1[[#This Row],[V. RECAUDOS COMPARENDOS]]+Tabla1[[#This Row],[V. RECAUDOS RESOLUCIONES]])</f>
        <v>692250</v>
      </c>
      <c r="S2023" s="11">
        <f>IFERROR(VLOOKUP(Tabla1[[#This Row],[FECHA]],'RECAUDOS LOCALES'!A:D,4,FALSE),0)</f>
        <v>0</v>
      </c>
      <c r="T2023" s="9">
        <f>IFERROR(VLOOKUP(Tabla1[[#This Row],[FECHA]],'RECAUDOS LOCALES'!A:D,3,FALSE),0)</f>
        <v>0</v>
      </c>
      <c r="U2023" s="11">
        <f>IFERROR(VLOOKUP(Tabla1[[#This Row],[FECHA]],'RECAUDOS EXTERNOS'!A:D,4,FALSE),0)</f>
        <v>4</v>
      </c>
      <c r="V2023" s="9">
        <f>IFERROR(VLOOKUP(Tabla1[[#This Row],[FECHA]],'RECAUDOS EXTERNOS'!A:D,3,FALSE),0)</f>
        <v>912556</v>
      </c>
    </row>
    <row r="2024" spans="1:22" x14ac:dyDescent="0.25">
      <c r="A2024" s="1">
        <v>39583</v>
      </c>
      <c r="B2024" s="3" t="s">
        <v>6</v>
      </c>
      <c r="C2024" s="2">
        <v>39569</v>
      </c>
      <c r="D2024" s="5">
        <f>YEAR(Tabla1[[#This Row],[FECHA]])</f>
        <v>2008</v>
      </c>
      <c r="E2024" s="5">
        <f>IFERROR(VLOOKUP(Tabla1[[#This Row],[FECHA]],'COMPARENDOS TOTALES'!A:D,4,FALSE),0)</f>
        <v>3</v>
      </c>
      <c r="F2024" s="9">
        <f>IFERROR(VLOOKUP(Tabla1[[#This Row],[FECHA]],'COMPARENDOS TOTALES'!A:D,3,FALSE),0)</f>
        <v>476884</v>
      </c>
      <c r="G2024" s="5">
        <f>IFERROR(VLOOKUP(Tabla1[[#This Row],[FECHA]],EXONERACIONES!A:D,4,FALSE),0)</f>
        <v>1</v>
      </c>
      <c r="H2024" s="9">
        <f>IFERROR(VLOOKUP(Tabla1[[#This Row],[FECHA]],EXONERACIONES!A:D,3,FALSE),0)</f>
        <v>123067</v>
      </c>
      <c r="I2024" s="5">
        <f>IFERROR(VLOOKUP(Tabla1[[#This Row],[FECHA]],'SIMIT CON RES'!A:D,4,FALSE),0)</f>
        <v>0</v>
      </c>
      <c r="J2024" s="9">
        <f>IFERROR(VLOOKUP(Tabla1[[#This Row],[FECHA]],'SIMIT CON RES'!A:D,3,FALSE),0)</f>
        <v>0</v>
      </c>
      <c r="K2024">
        <f>IFERROR(VLOOKUP(Tabla1[[#This Row],[FECHA]],'SIMIT SIN RES'!A:D,4,FALSE),0)</f>
        <v>0</v>
      </c>
      <c r="L2024" s="9">
        <f>IFERROR(VLOOKUP(Tabla1[[#This Row],[FECHA]],'SIMIT SIN RES'!A:D,3,FALSE),0)</f>
        <v>0</v>
      </c>
      <c r="M2024" s="5">
        <f>IFERROR(VLOOKUP(Tabla1[[#This Row],[FECHA]],'RECAUDOS DE COMPARENDOS'!A:D,4,FALSE),0)</f>
        <v>0</v>
      </c>
      <c r="N2024" s="9">
        <f>IFERROR(VLOOKUP(Tabla1[[#This Row],[FECHA]],'RECAUDOS DE COMPARENDOS'!A:D,3,FALSE),0)</f>
        <v>0</v>
      </c>
      <c r="O2024" s="5">
        <f>IFERROR(VLOOKUP(Tabla1[[#This Row],[FECHA]],'RECAUDOS DE RESOLUCIONES'!A:D,4,FALSE),0)</f>
        <v>0</v>
      </c>
      <c r="P2024" s="9">
        <f>IFERROR(VLOOKUP(Tabla1[[#This Row],[FECHA]],'RECAUDOS DE RESOLUCIONES'!A:D,3,FALSE),0)</f>
        <v>0</v>
      </c>
      <c r="Q202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024" s="9">
        <f>Tabla1[V. COMPARENDOS]-(Tabla1[V. EXONERACIONES]+Tabla1[[#This Row],[V. SIMIT CON RESOLUCION]]+Tabla1[[#This Row],[V. SIMIT SIN RESOLUCION]]+Tabla1[[#This Row],[V. RECAUDOS COMPARENDOS]]+Tabla1[[#This Row],[V. RECAUDOS RESOLUCIONES]])</f>
        <v>353817</v>
      </c>
      <c r="S2024" s="11">
        <f>IFERROR(VLOOKUP(Tabla1[[#This Row],[FECHA]],'RECAUDOS LOCALES'!A:D,4,FALSE),0)</f>
        <v>2</v>
      </c>
      <c r="T2024" s="9">
        <f>IFERROR(VLOOKUP(Tabla1[[#This Row],[FECHA]],'RECAUDOS LOCALES'!A:D,3,FALSE),0)</f>
        <v>623720</v>
      </c>
      <c r="U2024" s="11">
        <f>IFERROR(VLOOKUP(Tabla1[[#This Row],[FECHA]],'RECAUDOS EXTERNOS'!A:D,4,FALSE),0)</f>
        <v>5</v>
      </c>
      <c r="V2024" s="9">
        <f>IFERROR(VLOOKUP(Tabla1[[#This Row],[FECHA]],'RECAUDOS EXTERNOS'!A:D,3,FALSE),0)</f>
        <v>1294120</v>
      </c>
    </row>
    <row r="2025" spans="1:22" x14ac:dyDescent="0.25">
      <c r="A2025" s="1">
        <v>39584</v>
      </c>
      <c r="B2025" s="3" t="s">
        <v>0</v>
      </c>
      <c r="C2025" s="2">
        <v>39569</v>
      </c>
      <c r="D2025" s="5">
        <f>YEAR(Tabla1[[#This Row],[FECHA]])</f>
        <v>2008</v>
      </c>
      <c r="E2025" s="5">
        <f>IFERROR(VLOOKUP(Tabla1[[#This Row],[FECHA]],'COMPARENDOS TOTALES'!A:D,4,FALSE),0)</f>
        <v>5</v>
      </c>
      <c r="F2025" s="9">
        <f>IFERROR(VLOOKUP(Tabla1[[#This Row],[FECHA]],'COMPARENDOS TOTALES'!A:D,3,FALSE),0)</f>
        <v>1061451</v>
      </c>
      <c r="G2025" s="5">
        <f>IFERROR(VLOOKUP(Tabla1[[#This Row],[FECHA]],EXONERACIONES!A:D,4,FALSE),0)</f>
        <v>0</v>
      </c>
      <c r="H2025" s="9">
        <f>IFERROR(VLOOKUP(Tabla1[[#This Row],[FECHA]],EXONERACIONES!A:D,3,FALSE),0)</f>
        <v>0</v>
      </c>
      <c r="I2025" s="5">
        <f>IFERROR(VLOOKUP(Tabla1[[#This Row],[FECHA]],'SIMIT CON RES'!A:D,4,FALSE),0)</f>
        <v>1</v>
      </c>
      <c r="J2025" s="9">
        <f>IFERROR(VLOOKUP(Tabla1[[#This Row],[FECHA]],'SIMIT CON RES'!A:D,3,FALSE),0)</f>
        <v>123067</v>
      </c>
      <c r="K2025">
        <f>IFERROR(VLOOKUP(Tabla1[[#This Row],[FECHA]],'SIMIT SIN RES'!A:D,4,FALSE),0)</f>
        <v>0</v>
      </c>
      <c r="L2025" s="9">
        <f>IFERROR(VLOOKUP(Tabla1[[#This Row],[FECHA]],'SIMIT SIN RES'!A:D,3,FALSE),0)</f>
        <v>0</v>
      </c>
      <c r="M2025" s="5">
        <f>IFERROR(VLOOKUP(Tabla1[[#This Row],[FECHA]],'RECAUDOS DE COMPARENDOS'!A:D,4,FALSE),0)</f>
        <v>0</v>
      </c>
      <c r="N2025" s="9">
        <f>IFERROR(VLOOKUP(Tabla1[[#This Row],[FECHA]],'RECAUDOS DE COMPARENDOS'!A:D,3,FALSE),0)</f>
        <v>0</v>
      </c>
      <c r="O2025" s="5">
        <f>IFERROR(VLOOKUP(Tabla1[[#This Row],[FECHA]],'RECAUDOS DE RESOLUCIONES'!A:D,4,FALSE),0)</f>
        <v>0</v>
      </c>
      <c r="P2025" s="9">
        <f>IFERROR(VLOOKUP(Tabla1[[#This Row],[FECHA]],'RECAUDOS DE RESOLUCIONES'!A:D,3,FALSE),0)</f>
        <v>0</v>
      </c>
      <c r="Q202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2025" s="9">
        <f>Tabla1[V. COMPARENDOS]-(Tabla1[V. EXONERACIONES]+Tabla1[[#This Row],[V. SIMIT CON RESOLUCION]]+Tabla1[[#This Row],[V. SIMIT SIN RESOLUCION]]+Tabla1[[#This Row],[V. RECAUDOS COMPARENDOS]]+Tabla1[[#This Row],[V. RECAUDOS RESOLUCIONES]])</f>
        <v>938384</v>
      </c>
      <c r="S2025" s="11">
        <f>IFERROR(VLOOKUP(Tabla1[[#This Row],[FECHA]],'RECAUDOS LOCALES'!A:D,4,FALSE),0)</f>
        <v>1</v>
      </c>
      <c r="T2025" s="9">
        <f>IFERROR(VLOOKUP(Tabla1[[#This Row],[FECHA]],'RECAUDOS LOCALES'!A:D,3,FALSE),0)</f>
        <v>101672</v>
      </c>
      <c r="U2025" s="11">
        <f>IFERROR(VLOOKUP(Tabla1[[#This Row],[FECHA]],'RECAUDOS EXTERNOS'!A:D,4,FALSE),0)</f>
        <v>2</v>
      </c>
      <c r="V2025" s="9">
        <f>IFERROR(VLOOKUP(Tabla1[[#This Row],[FECHA]],'RECAUDOS EXTERNOS'!A:D,3,FALSE),0)</f>
        <v>397835</v>
      </c>
    </row>
    <row r="2026" spans="1:22" x14ac:dyDescent="0.25">
      <c r="A2026" s="1">
        <v>39585</v>
      </c>
      <c r="B2026" s="3" t="s">
        <v>5</v>
      </c>
      <c r="C2026" s="2">
        <v>39569</v>
      </c>
      <c r="D2026" s="5">
        <f>YEAR(Tabla1[[#This Row],[FECHA]])</f>
        <v>2008</v>
      </c>
      <c r="E2026" s="5">
        <f>IFERROR(VLOOKUP(Tabla1[[#This Row],[FECHA]],'COMPARENDOS TOTALES'!A:D,4,FALSE),0)</f>
        <v>3</v>
      </c>
      <c r="F2026" s="9">
        <f>IFERROR(VLOOKUP(Tabla1[[#This Row],[FECHA]],'COMPARENDOS TOTALES'!A:D,3,FALSE),0)</f>
        <v>923000</v>
      </c>
      <c r="G2026" s="5">
        <f>IFERROR(VLOOKUP(Tabla1[[#This Row],[FECHA]],EXONERACIONES!A:D,4,FALSE),0)</f>
        <v>0</v>
      </c>
      <c r="H2026" s="9">
        <f>IFERROR(VLOOKUP(Tabla1[[#This Row],[FECHA]],EXONERACIONES!A:D,3,FALSE),0)</f>
        <v>0</v>
      </c>
      <c r="I2026" s="5">
        <f>IFERROR(VLOOKUP(Tabla1[[#This Row],[FECHA]],'SIMIT CON RES'!A:D,4,FALSE),0)</f>
        <v>1</v>
      </c>
      <c r="J2026" s="9">
        <f>IFERROR(VLOOKUP(Tabla1[[#This Row],[FECHA]],'SIMIT CON RES'!A:D,3,FALSE),0)</f>
        <v>230750</v>
      </c>
      <c r="K2026">
        <f>IFERROR(VLOOKUP(Tabla1[[#This Row],[FECHA]],'SIMIT SIN RES'!A:D,4,FALSE),0)</f>
        <v>0</v>
      </c>
      <c r="L2026" s="9">
        <f>IFERROR(VLOOKUP(Tabla1[[#This Row],[FECHA]],'SIMIT SIN RES'!A:D,3,FALSE),0)</f>
        <v>0</v>
      </c>
      <c r="M2026" s="5">
        <f>IFERROR(VLOOKUP(Tabla1[[#This Row],[FECHA]],'RECAUDOS DE COMPARENDOS'!A:D,4,FALSE),0)</f>
        <v>0</v>
      </c>
      <c r="N2026" s="9">
        <f>IFERROR(VLOOKUP(Tabla1[[#This Row],[FECHA]],'RECAUDOS DE COMPARENDOS'!A:D,3,FALSE),0)</f>
        <v>0</v>
      </c>
      <c r="O2026" s="5">
        <f>IFERROR(VLOOKUP(Tabla1[[#This Row],[FECHA]],'RECAUDOS DE RESOLUCIONES'!A:D,4,FALSE),0)</f>
        <v>0</v>
      </c>
      <c r="P2026" s="9">
        <f>IFERROR(VLOOKUP(Tabla1[[#This Row],[FECHA]],'RECAUDOS DE RESOLUCIONES'!A:D,3,FALSE),0)</f>
        <v>0</v>
      </c>
      <c r="Q202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026" s="9">
        <f>Tabla1[V. COMPARENDOS]-(Tabla1[V. EXONERACIONES]+Tabla1[[#This Row],[V. SIMIT CON RESOLUCION]]+Tabla1[[#This Row],[V. SIMIT SIN RESOLUCION]]+Tabla1[[#This Row],[V. RECAUDOS COMPARENDOS]]+Tabla1[[#This Row],[V. RECAUDOS RESOLUCIONES]])</f>
        <v>692250</v>
      </c>
      <c r="S2026" s="11">
        <f>IFERROR(VLOOKUP(Tabla1[[#This Row],[FECHA]],'RECAUDOS LOCALES'!A:D,4,FALSE),0)</f>
        <v>0</v>
      </c>
      <c r="T2026" s="9">
        <f>IFERROR(VLOOKUP(Tabla1[[#This Row],[FECHA]],'RECAUDOS LOCALES'!A:D,3,FALSE),0)</f>
        <v>0</v>
      </c>
      <c r="U2026" s="11">
        <f>IFERROR(VLOOKUP(Tabla1[[#This Row],[FECHA]],'RECAUDOS EXTERNOS'!A:D,4,FALSE),0)</f>
        <v>0</v>
      </c>
      <c r="V2026" s="9">
        <f>IFERROR(VLOOKUP(Tabla1[[#This Row],[FECHA]],'RECAUDOS EXTERNOS'!A:D,3,FALSE),0)</f>
        <v>0</v>
      </c>
    </row>
    <row r="2027" spans="1:22" x14ac:dyDescent="0.25">
      <c r="A2027" s="1">
        <v>39586</v>
      </c>
      <c r="B2027" s="3" t="s">
        <v>4</v>
      </c>
      <c r="C2027" s="2">
        <v>39569</v>
      </c>
      <c r="D2027" s="5">
        <f>YEAR(Tabla1[[#This Row],[FECHA]])</f>
        <v>2008</v>
      </c>
      <c r="E2027" s="5">
        <f>IFERROR(VLOOKUP(Tabla1[[#This Row],[FECHA]],'COMPARENDOS TOTALES'!A:D,4,FALSE),0)</f>
        <v>6</v>
      </c>
      <c r="F2027" s="9">
        <f>IFERROR(VLOOKUP(Tabla1[[#This Row],[FECHA]],'COMPARENDOS TOTALES'!A:D,3,FALSE),0)</f>
        <v>2092134</v>
      </c>
      <c r="G2027" s="5">
        <f>IFERROR(VLOOKUP(Tabla1[[#This Row],[FECHA]],EXONERACIONES!A:D,4,FALSE),0)</f>
        <v>0</v>
      </c>
      <c r="H2027" s="9">
        <f>IFERROR(VLOOKUP(Tabla1[[#This Row],[FECHA]],EXONERACIONES!A:D,3,FALSE),0)</f>
        <v>0</v>
      </c>
      <c r="I2027" s="5">
        <f>IFERROR(VLOOKUP(Tabla1[[#This Row],[FECHA]],'SIMIT CON RES'!A:D,4,FALSE),0)</f>
        <v>2</v>
      </c>
      <c r="J2027" s="9">
        <f>IFERROR(VLOOKUP(Tabla1[[#This Row],[FECHA]],'SIMIT CON RES'!A:D,3,FALSE),0)</f>
        <v>923000</v>
      </c>
      <c r="K2027">
        <f>IFERROR(VLOOKUP(Tabla1[[#This Row],[FECHA]],'SIMIT SIN RES'!A:D,4,FALSE),0)</f>
        <v>0</v>
      </c>
      <c r="L2027" s="9">
        <f>IFERROR(VLOOKUP(Tabla1[[#This Row],[FECHA]],'SIMIT SIN RES'!A:D,3,FALSE),0)</f>
        <v>0</v>
      </c>
      <c r="M2027" s="5">
        <f>IFERROR(VLOOKUP(Tabla1[[#This Row],[FECHA]],'RECAUDOS DE COMPARENDOS'!A:D,4,FALSE),0)</f>
        <v>1</v>
      </c>
      <c r="N2027" s="9">
        <f>IFERROR(VLOOKUP(Tabla1[[#This Row],[FECHA]],'RECAUDOS DE COMPARENDOS'!A:D,3,FALSE),0)</f>
        <v>461500</v>
      </c>
      <c r="O2027" s="5">
        <f>IFERROR(VLOOKUP(Tabla1[[#This Row],[FECHA]],'RECAUDOS DE RESOLUCIONES'!A:D,4,FALSE),0)</f>
        <v>0</v>
      </c>
      <c r="P2027" s="9">
        <f>IFERROR(VLOOKUP(Tabla1[[#This Row],[FECHA]],'RECAUDOS DE RESOLUCIONES'!A:D,3,FALSE),0)</f>
        <v>0</v>
      </c>
      <c r="Q202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2027" s="9">
        <f>Tabla1[V. COMPARENDOS]-(Tabla1[V. EXONERACIONES]+Tabla1[[#This Row],[V. SIMIT CON RESOLUCION]]+Tabla1[[#This Row],[V. SIMIT SIN RESOLUCION]]+Tabla1[[#This Row],[V. RECAUDOS COMPARENDOS]]+Tabla1[[#This Row],[V. RECAUDOS RESOLUCIONES]])</f>
        <v>707634</v>
      </c>
      <c r="S2027" s="11">
        <f>IFERROR(VLOOKUP(Tabla1[[#This Row],[FECHA]],'RECAUDOS LOCALES'!A:D,4,FALSE),0)</f>
        <v>0</v>
      </c>
      <c r="T2027" s="9">
        <f>IFERROR(VLOOKUP(Tabla1[[#This Row],[FECHA]],'RECAUDOS LOCALES'!A:D,3,FALSE),0)</f>
        <v>0</v>
      </c>
      <c r="U2027" s="11">
        <f>IFERROR(VLOOKUP(Tabla1[[#This Row],[FECHA]],'RECAUDOS EXTERNOS'!A:D,4,FALSE),0)</f>
        <v>0</v>
      </c>
      <c r="V2027" s="9">
        <f>IFERROR(VLOOKUP(Tabla1[[#This Row],[FECHA]],'RECAUDOS EXTERNOS'!A:D,3,FALSE),0)</f>
        <v>0</v>
      </c>
    </row>
    <row r="2028" spans="1:22" x14ac:dyDescent="0.25">
      <c r="A2028" s="1">
        <v>39587</v>
      </c>
      <c r="B2028" s="3" t="s">
        <v>1</v>
      </c>
      <c r="C2028" s="2">
        <v>39569</v>
      </c>
      <c r="D2028" s="5">
        <f>YEAR(Tabla1[[#This Row],[FECHA]])</f>
        <v>2008</v>
      </c>
      <c r="E2028" s="5">
        <f>IFERROR(VLOOKUP(Tabla1[[#This Row],[FECHA]],'COMPARENDOS TOTALES'!A:D,4,FALSE),0)</f>
        <v>2</v>
      </c>
      <c r="F2028" s="9">
        <f>IFERROR(VLOOKUP(Tabla1[[#This Row],[FECHA]],'COMPARENDOS TOTALES'!A:D,3,FALSE),0)</f>
        <v>353817</v>
      </c>
      <c r="G2028" s="5">
        <f>IFERROR(VLOOKUP(Tabla1[[#This Row],[FECHA]],EXONERACIONES!A:D,4,FALSE),0)</f>
        <v>0</v>
      </c>
      <c r="H2028" s="9">
        <f>IFERROR(VLOOKUP(Tabla1[[#This Row],[FECHA]],EXONERACIONES!A:D,3,FALSE),0)</f>
        <v>0</v>
      </c>
      <c r="I2028" s="5">
        <f>IFERROR(VLOOKUP(Tabla1[[#This Row],[FECHA]],'SIMIT CON RES'!A:D,4,FALSE),0)</f>
        <v>0</v>
      </c>
      <c r="J2028" s="9">
        <f>IFERROR(VLOOKUP(Tabla1[[#This Row],[FECHA]],'SIMIT CON RES'!A:D,3,FALSE),0)</f>
        <v>0</v>
      </c>
      <c r="K2028">
        <f>IFERROR(VLOOKUP(Tabla1[[#This Row],[FECHA]],'SIMIT SIN RES'!A:D,4,FALSE),0)</f>
        <v>0</v>
      </c>
      <c r="L2028" s="9">
        <f>IFERROR(VLOOKUP(Tabla1[[#This Row],[FECHA]],'SIMIT SIN RES'!A:D,3,FALSE),0)</f>
        <v>0</v>
      </c>
      <c r="M2028" s="5">
        <f>IFERROR(VLOOKUP(Tabla1[[#This Row],[FECHA]],'RECAUDOS DE COMPARENDOS'!A:D,4,FALSE),0)</f>
        <v>1</v>
      </c>
      <c r="N2028" s="9">
        <f>IFERROR(VLOOKUP(Tabla1[[#This Row],[FECHA]],'RECAUDOS DE COMPARENDOS'!A:D,3,FALSE),0)</f>
        <v>230750</v>
      </c>
      <c r="O2028" s="5">
        <f>IFERROR(VLOOKUP(Tabla1[[#This Row],[FECHA]],'RECAUDOS DE RESOLUCIONES'!A:D,4,FALSE),0)</f>
        <v>1</v>
      </c>
      <c r="P2028" s="9">
        <f>IFERROR(VLOOKUP(Tabla1[[#This Row],[FECHA]],'RECAUDOS DE RESOLUCIONES'!A:D,3,FALSE),0)</f>
        <v>123067</v>
      </c>
      <c r="Q202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02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028" s="11">
        <f>IFERROR(VLOOKUP(Tabla1[[#This Row],[FECHA]],'RECAUDOS LOCALES'!A:D,4,FALSE),0)</f>
        <v>0</v>
      </c>
      <c r="T2028" s="9">
        <f>IFERROR(VLOOKUP(Tabla1[[#This Row],[FECHA]],'RECAUDOS LOCALES'!A:D,3,FALSE),0)</f>
        <v>0</v>
      </c>
      <c r="U2028" s="11">
        <f>IFERROR(VLOOKUP(Tabla1[[#This Row],[FECHA]],'RECAUDOS EXTERNOS'!A:D,4,FALSE),0)</f>
        <v>4</v>
      </c>
      <c r="V2028" s="9">
        <f>IFERROR(VLOOKUP(Tabla1[[#This Row],[FECHA]],'RECAUDOS EXTERNOS'!A:D,3,FALSE),0)</f>
        <v>946888</v>
      </c>
    </row>
    <row r="2029" spans="1:22" x14ac:dyDescent="0.25">
      <c r="A2029" s="1">
        <v>39588</v>
      </c>
      <c r="B2029" s="3" t="s">
        <v>2</v>
      </c>
      <c r="C2029" s="2">
        <v>39569</v>
      </c>
      <c r="D2029" s="5">
        <f>YEAR(Tabla1[[#This Row],[FECHA]])</f>
        <v>2008</v>
      </c>
      <c r="E2029" s="5">
        <f>IFERROR(VLOOKUP(Tabla1[[#This Row],[FECHA]],'COMPARENDOS TOTALES'!A:D,4,FALSE),0)</f>
        <v>2</v>
      </c>
      <c r="F2029" s="9">
        <f>IFERROR(VLOOKUP(Tabla1[[#This Row],[FECHA]],'COMPARENDOS TOTALES'!A:D,3,FALSE),0)</f>
        <v>246134</v>
      </c>
      <c r="G2029" s="5">
        <f>IFERROR(VLOOKUP(Tabla1[[#This Row],[FECHA]],EXONERACIONES!A:D,4,FALSE),0)</f>
        <v>0</v>
      </c>
      <c r="H2029" s="9">
        <f>IFERROR(VLOOKUP(Tabla1[[#This Row],[FECHA]],EXONERACIONES!A:D,3,FALSE),0)</f>
        <v>0</v>
      </c>
      <c r="I2029" s="5">
        <f>IFERROR(VLOOKUP(Tabla1[[#This Row],[FECHA]],'SIMIT CON RES'!A:D,4,FALSE),0)</f>
        <v>0</v>
      </c>
      <c r="J2029" s="9">
        <f>IFERROR(VLOOKUP(Tabla1[[#This Row],[FECHA]],'SIMIT CON RES'!A:D,3,FALSE),0)</f>
        <v>0</v>
      </c>
      <c r="K2029">
        <f>IFERROR(VLOOKUP(Tabla1[[#This Row],[FECHA]],'SIMIT SIN RES'!A:D,4,FALSE),0)</f>
        <v>0</v>
      </c>
      <c r="L2029" s="9">
        <f>IFERROR(VLOOKUP(Tabla1[[#This Row],[FECHA]],'SIMIT SIN RES'!A:D,3,FALSE),0)</f>
        <v>0</v>
      </c>
      <c r="M2029" s="5">
        <f>IFERROR(VLOOKUP(Tabla1[[#This Row],[FECHA]],'RECAUDOS DE COMPARENDOS'!A:D,4,FALSE),0)</f>
        <v>0</v>
      </c>
      <c r="N2029" s="9">
        <f>IFERROR(VLOOKUP(Tabla1[[#This Row],[FECHA]],'RECAUDOS DE COMPARENDOS'!A:D,3,FALSE),0)</f>
        <v>0</v>
      </c>
      <c r="O2029" s="5">
        <f>IFERROR(VLOOKUP(Tabla1[[#This Row],[FECHA]],'RECAUDOS DE RESOLUCIONES'!A:D,4,FALSE),0)</f>
        <v>0</v>
      </c>
      <c r="P2029" s="9">
        <f>IFERROR(VLOOKUP(Tabla1[[#This Row],[FECHA]],'RECAUDOS DE RESOLUCIONES'!A:D,3,FALSE),0)</f>
        <v>0</v>
      </c>
      <c r="Q202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029" s="9">
        <f>Tabla1[V. COMPARENDOS]-(Tabla1[V. EXONERACIONES]+Tabla1[[#This Row],[V. SIMIT CON RESOLUCION]]+Tabla1[[#This Row],[V. SIMIT SIN RESOLUCION]]+Tabla1[[#This Row],[V. RECAUDOS COMPARENDOS]]+Tabla1[[#This Row],[V. RECAUDOS RESOLUCIONES]])</f>
        <v>246134</v>
      </c>
      <c r="S2029" s="11">
        <f>IFERROR(VLOOKUP(Tabla1[[#This Row],[FECHA]],'RECAUDOS LOCALES'!A:D,4,FALSE),0)</f>
        <v>0</v>
      </c>
      <c r="T2029" s="9">
        <f>IFERROR(VLOOKUP(Tabla1[[#This Row],[FECHA]],'RECAUDOS LOCALES'!A:D,3,FALSE),0)</f>
        <v>0</v>
      </c>
      <c r="U2029" s="11">
        <f>IFERROR(VLOOKUP(Tabla1[[#This Row],[FECHA]],'RECAUDOS EXTERNOS'!A:D,4,FALSE),0)</f>
        <v>3</v>
      </c>
      <c r="V2029" s="9">
        <f>IFERROR(VLOOKUP(Tabla1[[#This Row],[FECHA]],'RECAUDOS EXTERNOS'!A:D,3,FALSE),0)</f>
        <v>653900</v>
      </c>
    </row>
    <row r="2030" spans="1:22" x14ac:dyDescent="0.25">
      <c r="A2030" s="1">
        <v>39589</v>
      </c>
      <c r="B2030" s="3" t="s">
        <v>3</v>
      </c>
      <c r="C2030" s="2">
        <v>39569</v>
      </c>
      <c r="D2030" s="5">
        <f>YEAR(Tabla1[[#This Row],[FECHA]])</f>
        <v>2008</v>
      </c>
      <c r="E2030" s="5">
        <f>IFERROR(VLOOKUP(Tabla1[[#This Row],[FECHA]],'COMPARENDOS TOTALES'!A:D,4,FALSE),0)</f>
        <v>3</v>
      </c>
      <c r="F2030" s="9">
        <f>IFERROR(VLOOKUP(Tabla1[[#This Row],[FECHA]],'COMPARENDOS TOTALES'!A:D,3,FALSE),0)</f>
        <v>692250</v>
      </c>
      <c r="G2030" s="5">
        <f>IFERROR(VLOOKUP(Tabla1[[#This Row],[FECHA]],EXONERACIONES!A:D,4,FALSE),0)</f>
        <v>1</v>
      </c>
      <c r="H2030" s="9">
        <f>IFERROR(VLOOKUP(Tabla1[[#This Row],[FECHA]],EXONERACIONES!A:D,3,FALSE),0)</f>
        <v>230750</v>
      </c>
      <c r="I2030" s="5">
        <f>IFERROR(VLOOKUP(Tabla1[[#This Row],[FECHA]],'SIMIT CON RES'!A:D,4,FALSE),0)</f>
        <v>0</v>
      </c>
      <c r="J2030" s="9">
        <f>IFERROR(VLOOKUP(Tabla1[[#This Row],[FECHA]],'SIMIT CON RES'!A:D,3,FALSE),0)</f>
        <v>0</v>
      </c>
      <c r="K2030">
        <f>IFERROR(VLOOKUP(Tabla1[[#This Row],[FECHA]],'SIMIT SIN RES'!A:D,4,FALSE),0)</f>
        <v>0</v>
      </c>
      <c r="L2030" s="9">
        <f>IFERROR(VLOOKUP(Tabla1[[#This Row],[FECHA]],'SIMIT SIN RES'!A:D,3,FALSE),0)</f>
        <v>0</v>
      </c>
      <c r="M2030" s="5">
        <f>IFERROR(VLOOKUP(Tabla1[[#This Row],[FECHA]],'RECAUDOS DE COMPARENDOS'!A:D,4,FALSE),0)</f>
        <v>1</v>
      </c>
      <c r="N2030" s="9">
        <f>IFERROR(VLOOKUP(Tabla1[[#This Row],[FECHA]],'RECAUDOS DE COMPARENDOS'!A:D,3,FALSE),0)</f>
        <v>230750</v>
      </c>
      <c r="O2030" s="5">
        <f>IFERROR(VLOOKUP(Tabla1[[#This Row],[FECHA]],'RECAUDOS DE RESOLUCIONES'!A:D,4,FALSE),0)</f>
        <v>0</v>
      </c>
      <c r="P2030" s="9">
        <f>IFERROR(VLOOKUP(Tabla1[[#This Row],[FECHA]],'RECAUDOS DE RESOLUCIONES'!A:D,3,FALSE),0)</f>
        <v>0</v>
      </c>
      <c r="Q203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030" s="9">
        <f>Tabla1[V. COMPARENDOS]-(Tabla1[V. EXONERACIONES]+Tabla1[[#This Row],[V. SIMIT CON RESOLUCION]]+Tabla1[[#This Row],[V. SIMIT SIN RESOLUCION]]+Tabla1[[#This Row],[V. RECAUDOS COMPARENDOS]]+Tabla1[[#This Row],[V. RECAUDOS RESOLUCIONES]])</f>
        <v>230750</v>
      </c>
      <c r="S2030" s="11">
        <f>IFERROR(VLOOKUP(Tabla1[[#This Row],[FECHA]],'RECAUDOS LOCALES'!A:D,4,FALSE),0)</f>
        <v>2</v>
      </c>
      <c r="T2030" s="9">
        <f>IFERROR(VLOOKUP(Tabla1[[#This Row],[FECHA]],'RECAUDOS LOCALES'!A:D,3,FALSE),0)</f>
        <v>318771</v>
      </c>
      <c r="U2030" s="11">
        <f>IFERROR(VLOOKUP(Tabla1[[#This Row],[FECHA]],'RECAUDOS EXTERNOS'!A:D,4,FALSE),0)</f>
        <v>5</v>
      </c>
      <c r="V2030" s="9">
        <f>IFERROR(VLOOKUP(Tabla1[[#This Row],[FECHA]],'RECAUDOS EXTERNOS'!A:D,3,FALSE),0)</f>
        <v>1207218</v>
      </c>
    </row>
    <row r="2031" spans="1:22" x14ac:dyDescent="0.25">
      <c r="A2031" s="1">
        <v>39590</v>
      </c>
      <c r="B2031" s="3" t="s">
        <v>6</v>
      </c>
      <c r="C2031" s="2">
        <v>39569</v>
      </c>
      <c r="D2031" s="5">
        <f>YEAR(Tabla1[[#This Row],[FECHA]])</f>
        <v>2008</v>
      </c>
      <c r="E2031" s="5">
        <f>IFERROR(VLOOKUP(Tabla1[[#This Row],[FECHA]],'COMPARENDOS TOTALES'!A:D,4,FALSE),0)</f>
        <v>0</v>
      </c>
      <c r="F2031" s="9">
        <f>IFERROR(VLOOKUP(Tabla1[[#This Row],[FECHA]],'COMPARENDOS TOTALES'!A:D,3,FALSE),0)</f>
        <v>0</v>
      </c>
      <c r="G2031" s="5">
        <f>IFERROR(VLOOKUP(Tabla1[[#This Row],[FECHA]],EXONERACIONES!A:D,4,FALSE),0)</f>
        <v>0</v>
      </c>
      <c r="H2031" s="9">
        <f>IFERROR(VLOOKUP(Tabla1[[#This Row],[FECHA]],EXONERACIONES!A:D,3,FALSE),0)</f>
        <v>0</v>
      </c>
      <c r="I2031" s="5">
        <f>IFERROR(VLOOKUP(Tabla1[[#This Row],[FECHA]],'SIMIT CON RES'!A:D,4,FALSE),0)</f>
        <v>0</v>
      </c>
      <c r="J2031" s="9">
        <f>IFERROR(VLOOKUP(Tabla1[[#This Row],[FECHA]],'SIMIT CON RES'!A:D,3,FALSE),0)</f>
        <v>0</v>
      </c>
      <c r="K2031">
        <f>IFERROR(VLOOKUP(Tabla1[[#This Row],[FECHA]],'SIMIT SIN RES'!A:D,4,FALSE),0)</f>
        <v>0</v>
      </c>
      <c r="L2031" s="9">
        <f>IFERROR(VLOOKUP(Tabla1[[#This Row],[FECHA]],'SIMIT SIN RES'!A:D,3,FALSE),0)</f>
        <v>0</v>
      </c>
      <c r="M2031" s="5">
        <f>IFERROR(VLOOKUP(Tabla1[[#This Row],[FECHA]],'RECAUDOS DE COMPARENDOS'!A:D,4,FALSE),0)</f>
        <v>0</v>
      </c>
      <c r="N2031" s="9">
        <f>IFERROR(VLOOKUP(Tabla1[[#This Row],[FECHA]],'RECAUDOS DE COMPARENDOS'!A:D,3,FALSE),0)</f>
        <v>0</v>
      </c>
      <c r="O2031" s="5">
        <f>IFERROR(VLOOKUP(Tabla1[[#This Row],[FECHA]],'RECAUDOS DE RESOLUCIONES'!A:D,4,FALSE),0)</f>
        <v>0</v>
      </c>
      <c r="P2031" s="9">
        <f>IFERROR(VLOOKUP(Tabla1[[#This Row],[FECHA]],'RECAUDOS DE RESOLUCIONES'!A:D,3,FALSE),0)</f>
        <v>0</v>
      </c>
      <c r="Q203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03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031" s="11">
        <f>IFERROR(VLOOKUP(Tabla1[[#This Row],[FECHA]],'RECAUDOS LOCALES'!A:D,4,FALSE),0)</f>
        <v>1</v>
      </c>
      <c r="T2031" s="9">
        <f>IFERROR(VLOOKUP(Tabla1[[#This Row],[FECHA]],'RECAUDOS LOCALES'!A:D,3,FALSE),0)</f>
        <v>173058</v>
      </c>
      <c r="U2031" s="11">
        <f>IFERROR(VLOOKUP(Tabla1[[#This Row],[FECHA]],'RECAUDOS EXTERNOS'!A:D,4,FALSE),0)</f>
        <v>2</v>
      </c>
      <c r="V2031" s="9">
        <f>IFERROR(VLOOKUP(Tabla1[[#This Row],[FECHA]],'RECAUDOS EXTERNOS'!A:D,3,FALSE),0)</f>
        <v>422835</v>
      </c>
    </row>
    <row r="2032" spans="1:22" x14ac:dyDescent="0.25">
      <c r="A2032" s="1">
        <v>39591</v>
      </c>
      <c r="B2032" s="3" t="s">
        <v>0</v>
      </c>
      <c r="C2032" s="2">
        <v>39569</v>
      </c>
      <c r="D2032" s="5">
        <f>YEAR(Tabla1[[#This Row],[FECHA]])</f>
        <v>2008</v>
      </c>
      <c r="E2032" s="5">
        <f>IFERROR(VLOOKUP(Tabla1[[#This Row],[FECHA]],'COMPARENDOS TOTALES'!A:D,4,FALSE),0)</f>
        <v>2</v>
      </c>
      <c r="F2032" s="9">
        <f>IFERROR(VLOOKUP(Tabla1[[#This Row],[FECHA]],'COMPARENDOS TOTALES'!A:D,3,FALSE),0)</f>
        <v>353817</v>
      </c>
      <c r="G2032" s="5">
        <f>IFERROR(VLOOKUP(Tabla1[[#This Row],[FECHA]],EXONERACIONES!A:D,4,FALSE),0)</f>
        <v>0</v>
      </c>
      <c r="H2032" s="9">
        <f>IFERROR(VLOOKUP(Tabla1[[#This Row],[FECHA]],EXONERACIONES!A:D,3,FALSE),0)</f>
        <v>0</v>
      </c>
      <c r="I2032" s="5">
        <f>IFERROR(VLOOKUP(Tabla1[[#This Row],[FECHA]],'SIMIT CON RES'!A:D,4,FALSE),0)</f>
        <v>0</v>
      </c>
      <c r="J2032" s="9">
        <f>IFERROR(VLOOKUP(Tabla1[[#This Row],[FECHA]],'SIMIT CON RES'!A:D,3,FALSE),0)</f>
        <v>0</v>
      </c>
      <c r="K2032">
        <f>IFERROR(VLOOKUP(Tabla1[[#This Row],[FECHA]],'SIMIT SIN RES'!A:D,4,FALSE),0)</f>
        <v>0</v>
      </c>
      <c r="L2032" s="9">
        <f>IFERROR(VLOOKUP(Tabla1[[#This Row],[FECHA]],'SIMIT SIN RES'!A:D,3,FALSE),0)</f>
        <v>0</v>
      </c>
      <c r="M2032" s="5">
        <f>IFERROR(VLOOKUP(Tabla1[[#This Row],[FECHA]],'RECAUDOS DE COMPARENDOS'!A:D,4,FALSE),0)</f>
        <v>0</v>
      </c>
      <c r="N2032" s="9">
        <f>IFERROR(VLOOKUP(Tabla1[[#This Row],[FECHA]],'RECAUDOS DE COMPARENDOS'!A:D,3,FALSE),0)</f>
        <v>0</v>
      </c>
      <c r="O2032" s="5">
        <f>IFERROR(VLOOKUP(Tabla1[[#This Row],[FECHA]],'RECAUDOS DE RESOLUCIONES'!A:D,4,FALSE),0)</f>
        <v>0</v>
      </c>
      <c r="P2032" s="9">
        <f>IFERROR(VLOOKUP(Tabla1[[#This Row],[FECHA]],'RECAUDOS DE RESOLUCIONES'!A:D,3,FALSE),0)</f>
        <v>0</v>
      </c>
      <c r="Q203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032" s="9">
        <f>Tabla1[V. COMPARENDOS]-(Tabla1[V. EXONERACIONES]+Tabla1[[#This Row],[V. SIMIT CON RESOLUCION]]+Tabla1[[#This Row],[V. SIMIT SIN RESOLUCION]]+Tabla1[[#This Row],[V. RECAUDOS COMPARENDOS]]+Tabla1[[#This Row],[V. RECAUDOS RESOLUCIONES]])</f>
        <v>353817</v>
      </c>
      <c r="S2032" s="11">
        <f>IFERROR(VLOOKUP(Tabla1[[#This Row],[FECHA]],'RECAUDOS LOCALES'!A:D,4,FALSE),0)</f>
        <v>0</v>
      </c>
      <c r="T2032" s="9">
        <f>IFERROR(VLOOKUP(Tabla1[[#This Row],[FECHA]],'RECAUDOS LOCALES'!A:D,3,FALSE),0)</f>
        <v>0</v>
      </c>
      <c r="U2032" s="11">
        <f>IFERROR(VLOOKUP(Tabla1[[#This Row],[FECHA]],'RECAUDOS EXTERNOS'!A:D,4,FALSE),0)</f>
        <v>2</v>
      </c>
      <c r="V2032" s="9">
        <f>IFERROR(VLOOKUP(Tabla1[[#This Row],[FECHA]],'RECAUDOS EXTERNOS'!A:D,3,FALSE),0)</f>
        <v>314302</v>
      </c>
    </row>
    <row r="2033" spans="1:22" x14ac:dyDescent="0.25">
      <c r="A2033" s="1">
        <v>39592</v>
      </c>
      <c r="B2033" s="3" t="s">
        <v>5</v>
      </c>
      <c r="C2033" s="2">
        <v>39569</v>
      </c>
      <c r="D2033" s="5">
        <f>YEAR(Tabla1[[#This Row],[FECHA]])</f>
        <v>2008</v>
      </c>
      <c r="E2033" s="5">
        <f>IFERROR(VLOOKUP(Tabla1[[#This Row],[FECHA]],'COMPARENDOS TOTALES'!A:D,4,FALSE),0)</f>
        <v>7</v>
      </c>
      <c r="F2033" s="9">
        <f>IFERROR(VLOOKUP(Tabla1[[#This Row],[FECHA]],'COMPARENDOS TOTALES'!A:D,3,FALSE),0)</f>
        <v>1646018</v>
      </c>
      <c r="G2033" s="5">
        <f>IFERROR(VLOOKUP(Tabla1[[#This Row],[FECHA]],EXONERACIONES!A:D,4,FALSE),0)</f>
        <v>2</v>
      </c>
      <c r="H2033" s="9">
        <f>IFERROR(VLOOKUP(Tabla1[[#This Row],[FECHA]],EXONERACIONES!A:D,3,FALSE),0)</f>
        <v>353817</v>
      </c>
      <c r="I2033" s="5">
        <f>IFERROR(VLOOKUP(Tabla1[[#This Row],[FECHA]],'SIMIT CON RES'!A:D,4,FALSE),0)</f>
        <v>3</v>
      </c>
      <c r="J2033" s="9">
        <f>IFERROR(VLOOKUP(Tabla1[[#This Row],[FECHA]],'SIMIT CON RES'!A:D,3,FALSE),0)</f>
        <v>707634</v>
      </c>
      <c r="K2033">
        <f>IFERROR(VLOOKUP(Tabla1[[#This Row],[FECHA]],'SIMIT SIN RES'!A:D,4,FALSE),0)</f>
        <v>0</v>
      </c>
      <c r="L2033" s="9">
        <f>IFERROR(VLOOKUP(Tabla1[[#This Row],[FECHA]],'SIMIT SIN RES'!A:D,3,FALSE),0)</f>
        <v>0</v>
      </c>
      <c r="M2033" s="5">
        <f>IFERROR(VLOOKUP(Tabla1[[#This Row],[FECHA]],'RECAUDOS DE COMPARENDOS'!A:D,4,FALSE),0)</f>
        <v>0</v>
      </c>
      <c r="N2033" s="9">
        <f>IFERROR(VLOOKUP(Tabla1[[#This Row],[FECHA]],'RECAUDOS DE COMPARENDOS'!A:D,3,FALSE),0)</f>
        <v>0</v>
      </c>
      <c r="O2033" s="5">
        <f>IFERROR(VLOOKUP(Tabla1[[#This Row],[FECHA]],'RECAUDOS DE RESOLUCIONES'!A:D,4,FALSE),0)</f>
        <v>0</v>
      </c>
      <c r="P2033" s="9">
        <f>IFERROR(VLOOKUP(Tabla1[[#This Row],[FECHA]],'RECAUDOS DE RESOLUCIONES'!A:D,3,FALSE),0)</f>
        <v>0</v>
      </c>
      <c r="Q203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033" s="9">
        <f>Tabla1[V. COMPARENDOS]-(Tabla1[V. EXONERACIONES]+Tabla1[[#This Row],[V. SIMIT CON RESOLUCION]]+Tabla1[[#This Row],[V. SIMIT SIN RESOLUCION]]+Tabla1[[#This Row],[V. RECAUDOS COMPARENDOS]]+Tabla1[[#This Row],[V. RECAUDOS RESOLUCIONES]])</f>
        <v>584567</v>
      </c>
      <c r="S2033" s="11">
        <f>IFERROR(VLOOKUP(Tabla1[[#This Row],[FECHA]],'RECAUDOS LOCALES'!A:D,4,FALSE),0)</f>
        <v>0</v>
      </c>
      <c r="T2033" s="9">
        <f>IFERROR(VLOOKUP(Tabla1[[#This Row],[FECHA]],'RECAUDOS LOCALES'!A:D,3,FALSE),0)</f>
        <v>0</v>
      </c>
      <c r="U2033" s="11">
        <f>IFERROR(VLOOKUP(Tabla1[[#This Row],[FECHA]],'RECAUDOS EXTERNOS'!A:D,4,FALSE),0)</f>
        <v>0</v>
      </c>
      <c r="V2033" s="9">
        <f>IFERROR(VLOOKUP(Tabla1[[#This Row],[FECHA]],'RECAUDOS EXTERNOS'!A:D,3,FALSE),0)</f>
        <v>0</v>
      </c>
    </row>
    <row r="2034" spans="1:22" x14ac:dyDescent="0.25">
      <c r="A2034" s="1">
        <v>39593</v>
      </c>
      <c r="B2034" s="3" t="s">
        <v>4</v>
      </c>
      <c r="C2034" s="2">
        <v>39569</v>
      </c>
      <c r="D2034" s="5">
        <f>YEAR(Tabla1[[#This Row],[FECHA]])</f>
        <v>2008</v>
      </c>
      <c r="E2034" s="5">
        <f>IFERROR(VLOOKUP(Tabla1[[#This Row],[FECHA]],'COMPARENDOS TOTALES'!A:D,4,FALSE),0)</f>
        <v>10</v>
      </c>
      <c r="F2034" s="9">
        <f>IFERROR(VLOOKUP(Tabla1[[#This Row],[FECHA]],'COMPARENDOS TOTALES'!A:D,3,FALSE),0)</f>
        <v>2661317</v>
      </c>
      <c r="G2034" s="5">
        <f>IFERROR(VLOOKUP(Tabla1[[#This Row],[FECHA]],EXONERACIONES!A:D,4,FALSE),0)</f>
        <v>0</v>
      </c>
      <c r="H2034" s="9">
        <f>IFERROR(VLOOKUP(Tabla1[[#This Row],[FECHA]],EXONERACIONES!A:D,3,FALSE),0)</f>
        <v>0</v>
      </c>
      <c r="I2034" s="5">
        <f>IFERROR(VLOOKUP(Tabla1[[#This Row],[FECHA]],'SIMIT CON RES'!A:D,4,FALSE),0)</f>
        <v>2</v>
      </c>
      <c r="J2034" s="9">
        <f>IFERROR(VLOOKUP(Tabla1[[#This Row],[FECHA]],'SIMIT CON RES'!A:D,3,FALSE),0)</f>
        <v>353817</v>
      </c>
      <c r="K2034">
        <f>IFERROR(VLOOKUP(Tabla1[[#This Row],[FECHA]],'SIMIT SIN RES'!A:D,4,FALSE),0)</f>
        <v>0</v>
      </c>
      <c r="L2034" s="9">
        <f>IFERROR(VLOOKUP(Tabla1[[#This Row],[FECHA]],'SIMIT SIN RES'!A:D,3,FALSE),0)</f>
        <v>0</v>
      </c>
      <c r="M2034" s="5">
        <f>IFERROR(VLOOKUP(Tabla1[[#This Row],[FECHA]],'RECAUDOS DE COMPARENDOS'!A:D,4,FALSE),0)</f>
        <v>0</v>
      </c>
      <c r="N2034" s="9">
        <f>IFERROR(VLOOKUP(Tabla1[[#This Row],[FECHA]],'RECAUDOS DE COMPARENDOS'!A:D,3,FALSE),0)</f>
        <v>0</v>
      </c>
      <c r="O2034" s="5">
        <f>IFERROR(VLOOKUP(Tabla1[[#This Row],[FECHA]],'RECAUDOS DE RESOLUCIONES'!A:D,4,FALSE),0)</f>
        <v>1</v>
      </c>
      <c r="P2034" s="9">
        <f>IFERROR(VLOOKUP(Tabla1[[#This Row],[FECHA]],'RECAUDOS DE RESOLUCIONES'!A:D,3,FALSE),0)</f>
        <v>230750</v>
      </c>
      <c r="Q203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7</v>
      </c>
      <c r="R2034" s="9">
        <f>Tabla1[V. COMPARENDOS]-(Tabla1[V. EXONERACIONES]+Tabla1[[#This Row],[V. SIMIT CON RESOLUCION]]+Tabla1[[#This Row],[V. SIMIT SIN RESOLUCION]]+Tabla1[[#This Row],[V. RECAUDOS COMPARENDOS]]+Tabla1[[#This Row],[V. RECAUDOS RESOLUCIONES]])</f>
        <v>2076750</v>
      </c>
      <c r="S2034" s="11">
        <f>IFERROR(VLOOKUP(Tabla1[[#This Row],[FECHA]],'RECAUDOS LOCALES'!A:D,4,FALSE),0)</f>
        <v>0</v>
      </c>
      <c r="T2034" s="9">
        <f>IFERROR(VLOOKUP(Tabla1[[#This Row],[FECHA]],'RECAUDOS LOCALES'!A:D,3,FALSE),0)</f>
        <v>0</v>
      </c>
      <c r="U2034" s="11">
        <f>IFERROR(VLOOKUP(Tabla1[[#This Row],[FECHA]],'RECAUDOS EXTERNOS'!A:D,4,FALSE),0)</f>
        <v>0</v>
      </c>
      <c r="V2034" s="9">
        <f>IFERROR(VLOOKUP(Tabla1[[#This Row],[FECHA]],'RECAUDOS EXTERNOS'!A:D,3,FALSE),0)</f>
        <v>0</v>
      </c>
    </row>
    <row r="2035" spans="1:22" x14ac:dyDescent="0.25">
      <c r="A2035" s="1">
        <v>39594</v>
      </c>
      <c r="B2035" s="3" t="s">
        <v>1</v>
      </c>
      <c r="C2035" s="2">
        <v>39569</v>
      </c>
      <c r="D2035" s="5">
        <f>YEAR(Tabla1[[#This Row],[FECHA]])</f>
        <v>2008</v>
      </c>
      <c r="E2035" s="5">
        <f>IFERROR(VLOOKUP(Tabla1[[#This Row],[FECHA]],'COMPARENDOS TOTALES'!A:D,4,FALSE),0)</f>
        <v>6</v>
      </c>
      <c r="F2035" s="9">
        <f>IFERROR(VLOOKUP(Tabla1[[#This Row],[FECHA]],'COMPARENDOS TOTALES'!A:D,3,FALSE),0)</f>
        <v>1507567</v>
      </c>
      <c r="G2035" s="5">
        <f>IFERROR(VLOOKUP(Tabla1[[#This Row],[FECHA]],EXONERACIONES!A:D,4,FALSE),0)</f>
        <v>1</v>
      </c>
      <c r="H2035" s="9">
        <f>IFERROR(VLOOKUP(Tabla1[[#This Row],[FECHA]],EXONERACIONES!A:D,3,FALSE),0)</f>
        <v>230750</v>
      </c>
      <c r="I2035" s="5">
        <f>IFERROR(VLOOKUP(Tabla1[[#This Row],[FECHA]],'SIMIT CON RES'!A:D,4,FALSE),0)</f>
        <v>1</v>
      </c>
      <c r="J2035" s="9">
        <f>IFERROR(VLOOKUP(Tabla1[[#This Row],[FECHA]],'SIMIT CON RES'!A:D,3,FALSE),0)</f>
        <v>230750</v>
      </c>
      <c r="K2035">
        <f>IFERROR(VLOOKUP(Tabla1[[#This Row],[FECHA]],'SIMIT SIN RES'!A:D,4,FALSE),0)</f>
        <v>0</v>
      </c>
      <c r="L2035" s="9">
        <f>IFERROR(VLOOKUP(Tabla1[[#This Row],[FECHA]],'SIMIT SIN RES'!A:D,3,FALSE),0)</f>
        <v>0</v>
      </c>
      <c r="M2035" s="5">
        <f>IFERROR(VLOOKUP(Tabla1[[#This Row],[FECHA]],'RECAUDOS DE COMPARENDOS'!A:D,4,FALSE),0)</f>
        <v>0</v>
      </c>
      <c r="N2035" s="9">
        <f>IFERROR(VLOOKUP(Tabla1[[#This Row],[FECHA]],'RECAUDOS DE COMPARENDOS'!A:D,3,FALSE),0)</f>
        <v>0</v>
      </c>
      <c r="O2035" s="5">
        <f>IFERROR(VLOOKUP(Tabla1[[#This Row],[FECHA]],'RECAUDOS DE RESOLUCIONES'!A:D,4,FALSE),0)</f>
        <v>0</v>
      </c>
      <c r="P2035" s="9">
        <f>IFERROR(VLOOKUP(Tabla1[[#This Row],[FECHA]],'RECAUDOS DE RESOLUCIONES'!A:D,3,FALSE),0)</f>
        <v>0</v>
      </c>
      <c r="Q203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2035" s="9">
        <f>Tabla1[V. COMPARENDOS]-(Tabla1[V. EXONERACIONES]+Tabla1[[#This Row],[V. SIMIT CON RESOLUCION]]+Tabla1[[#This Row],[V. SIMIT SIN RESOLUCION]]+Tabla1[[#This Row],[V. RECAUDOS COMPARENDOS]]+Tabla1[[#This Row],[V. RECAUDOS RESOLUCIONES]])</f>
        <v>1046067</v>
      </c>
      <c r="S2035" s="11">
        <f>IFERROR(VLOOKUP(Tabla1[[#This Row],[FECHA]],'RECAUDOS LOCALES'!A:D,4,FALSE),0)</f>
        <v>0</v>
      </c>
      <c r="T2035" s="9">
        <f>IFERROR(VLOOKUP(Tabla1[[#This Row],[FECHA]],'RECAUDOS LOCALES'!A:D,3,FALSE),0)</f>
        <v>0</v>
      </c>
      <c r="U2035" s="11">
        <f>IFERROR(VLOOKUP(Tabla1[[#This Row],[FECHA]],'RECAUDOS EXTERNOS'!A:D,4,FALSE),0)</f>
        <v>0</v>
      </c>
      <c r="V2035" s="9">
        <f>IFERROR(VLOOKUP(Tabla1[[#This Row],[FECHA]],'RECAUDOS EXTERNOS'!A:D,3,FALSE),0)</f>
        <v>0</v>
      </c>
    </row>
    <row r="2036" spans="1:22" x14ac:dyDescent="0.25">
      <c r="A2036" s="1">
        <v>39595</v>
      </c>
      <c r="B2036" s="3" t="s">
        <v>2</v>
      </c>
      <c r="C2036" s="2">
        <v>39569</v>
      </c>
      <c r="D2036" s="5">
        <f>YEAR(Tabla1[[#This Row],[FECHA]])</f>
        <v>2008</v>
      </c>
      <c r="E2036" s="5">
        <f>IFERROR(VLOOKUP(Tabla1[[#This Row],[FECHA]],'COMPARENDOS TOTALES'!A:D,4,FALSE),0)</f>
        <v>7</v>
      </c>
      <c r="F2036" s="9">
        <f>IFERROR(VLOOKUP(Tabla1[[#This Row],[FECHA]],'COMPARENDOS TOTALES'!A:D,3,FALSE),0)</f>
        <v>1230667</v>
      </c>
      <c r="G2036" s="5">
        <f>IFERROR(VLOOKUP(Tabla1[[#This Row],[FECHA]],EXONERACIONES!A:D,4,FALSE),0)</f>
        <v>3</v>
      </c>
      <c r="H2036" s="9">
        <f>IFERROR(VLOOKUP(Tabla1[[#This Row],[FECHA]],EXONERACIONES!A:D,3,FALSE),0)</f>
        <v>584567</v>
      </c>
      <c r="I2036" s="5">
        <f>IFERROR(VLOOKUP(Tabla1[[#This Row],[FECHA]],'SIMIT CON RES'!A:D,4,FALSE),0)</f>
        <v>2</v>
      </c>
      <c r="J2036" s="9">
        <f>IFERROR(VLOOKUP(Tabla1[[#This Row],[FECHA]],'SIMIT CON RES'!A:D,3,FALSE),0)</f>
        <v>353817</v>
      </c>
      <c r="K2036">
        <f>IFERROR(VLOOKUP(Tabla1[[#This Row],[FECHA]],'SIMIT SIN RES'!A:D,4,FALSE),0)</f>
        <v>0</v>
      </c>
      <c r="L2036" s="9">
        <f>IFERROR(VLOOKUP(Tabla1[[#This Row],[FECHA]],'SIMIT SIN RES'!A:D,3,FALSE),0)</f>
        <v>0</v>
      </c>
      <c r="M2036" s="5">
        <f>IFERROR(VLOOKUP(Tabla1[[#This Row],[FECHA]],'RECAUDOS DE COMPARENDOS'!A:D,4,FALSE),0)</f>
        <v>1</v>
      </c>
      <c r="N2036" s="9">
        <f>IFERROR(VLOOKUP(Tabla1[[#This Row],[FECHA]],'RECAUDOS DE COMPARENDOS'!A:D,3,FALSE),0)</f>
        <v>61533</v>
      </c>
      <c r="O2036" s="5">
        <f>IFERROR(VLOOKUP(Tabla1[[#This Row],[FECHA]],'RECAUDOS DE RESOLUCIONES'!A:D,4,FALSE),0)</f>
        <v>0</v>
      </c>
      <c r="P2036" s="9">
        <f>IFERROR(VLOOKUP(Tabla1[[#This Row],[FECHA]],'RECAUDOS DE RESOLUCIONES'!A:D,3,FALSE),0)</f>
        <v>0</v>
      </c>
      <c r="Q203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036" s="9">
        <f>Tabla1[V. COMPARENDOS]-(Tabla1[V. EXONERACIONES]+Tabla1[[#This Row],[V. SIMIT CON RESOLUCION]]+Tabla1[[#This Row],[V. SIMIT SIN RESOLUCION]]+Tabla1[[#This Row],[V. RECAUDOS COMPARENDOS]]+Tabla1[[#This Row],[V. RECAUDOS RESOLUCIONES]])</f>
        <v>230750</v>
      </c>
      <c r="S2036" s="11">
        <f>IFERROR(VLOOKUP(Tabla1[[#This Row],[FECHA]],'RECAUDOS LOCALES'!A:D,4,FALSE),0)</f>
        <v>2</v>
      </c>
      <c r="T2036" s="9">
        <f>IFERROR(VLOOKUP(Tabla1[[#This Row],[FECHA]],'RECAUDOS LOCALES'!A:D,3,FALSE),0)</f>
        <v>422410</v>
      </c>
      <c r="U2036" s="11">
        <f>IFERROR(VLOOKUP(Tabla1[[#This Row],[FECHA]],'RECAUDOS EXTERNOS'!A:D,4,FALSE),0)</f>
        <v>4</v>
      </c>
      <c r="V2036" s="9">
        <f>IFERROR(VLOOKUP(Tabla1[[#This Row],[FECHA]],'RECAUDOS EXTERNOS'!A:D,3,FALSE),0)</f>
        <v>1075485</v>
      </c>
    </row>
    <row r="2037" spans="1:22" x14ac:dyDescent="0.25">
      <c r="A2037" s="1">
        <v>39596</v>
      </c>
      <c r="B2037" s="3" t="s">
        <v>3</v>
      </c>
      <c r="C2037" s="2">
        <v>39569</v>
      </c>
      <c r="D2037" s="5">
        <f>YEAR(Tabla1[[#This Row],[FECHA]])</f>
        <v>2008</v>
      </c>
      <c r="E2037" s="5">
        <f>IFERROR(VLOOKUP(Tabla1[[#This Row],[FECHA]],'COMPARENDOS TOTALES'!A:D,4,FALSE),0)</f>
        <v>8</v>
      </c>
      <c r="F2037" s="9">
        <f>IFERROR(VLOOKUP(Tabla1[[#This Row],[FECHA]],'COMPARENDOS TOTALES'!A:D,3,FALSE),0)</f>
        <v>2076750</v>
      </c>
      <c r="G2037" s="5">
        <f>IFERROR(VLOOKUP(Tabla1[[#This Row],[FECHA]],EXONERACIONES!A:D,4,FALSE),0)</f>
        <v>1</v>
      </c>
      <c r="H2037" s="9">
        <f>IFERROR(VLOOKUP(Tabla1[[#This Row],[FECHA]],EXONERACIONES!A:D,3,FALSE),0)</f>
        <v>461500</v>
      </c>
      <c r="I2037" s="5">
        <f>IFERROR(VLOOKUP(Tabla1[[#This Row],[FECHA]],'SIMIT CON RES'!A:D,4,FALSE),0)</f>
        <v>1</v>
      </c>
      <c r="J2037" s="9">
        <f>IFERROR(VLOOKUP(Tabla1[[#This Row],[FECHA]],'SIMIT CON RES'!A:D,3,FALSE),0)</f>
        <v>230750</v>
      </c>
      <c r="K2037">
        <f>IFERROR(VLOOKUP(Tabla1[[#This Row],[FECHA]],'SIMIT SIN RES'!A:D,4,FALSE),0)</f>
        <v>0</v>
      </c>
      <c r="L2037" s="9">
        <f>IFERROR(VLOOKUP(Tabla1[[#This Row],[FECHA]],'SIMIT SIN RES'!A:D,3,FALSE),0)</f>
        <v>0</v>
      </c>
      <c r="M2037" s="5">
        <f>IFERROR(VLOOKUP(Tabla1[[#This Row],[FECHA]],'RECAUDOS DE COMPARENDOS'!A:D,4,FALSE),0)</f>
        <v>2</v>
      </c>
      <c r="N2037" s="9">
        <f>IFERROR(VLOOKUP(Tabla1[[#This Row],[FECHA]],'RECAUDOS DE COMPARENDOS'!A:D,3,FALSE),0)</f>
        <v>461500</v>
      </c>
      <c r="O2037" s="5">
        <f>IFERROR(VLOOKUP(Tabla1[[#This Row],[FECHA]],'RECAUDOS DE RESOLUCIONES'!A:D,4,FALSE),0)</f>
        <v>0</v>
      </c>
      <c r="P2037" s="9">
        <f>IFERROR(VLOOKUP(Tabla1[[#This Row],[FECHA]],'RECAUDOS DE RESOLUCIONES'!A:D,3,FALSE),0)</f>
        <v>0</v>
      </c>
      <c r="Q203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2037" s="9">
        <f>Tabla1[V. COMPARENDOS]-(Tabla1[V. EXONERACIONES]+Tabla1[[#This Row],[V. SIMIT CON RESOLUCION]]+Tabla1[[#This Row],[V. SIMIT SIN RESOLUCION]]+Tabla1[[#This Row],[V. RECAUDOS COMPARENDOS]]+Tabla1[[#This Row],[V. RECAUDOS RESOLUCIONES]])</f>
        <v>923000</v>
      </c>
      <c r="S2037" s="11">
        <f>IFERROR(VLOOKUP(Tabla1[[#This Row],[FECHA]],'RECAUDOS LOCALES'!A:D,4,FALSE),0)</f>
        <v>0</v>
      </c>
      <c r="T2037" s="9">
        <f>IFERROR(VLOOKUP(Tabla1[[#This Row],[FECHA]],'RECAUDOS LOCALES'!A:D,3,FALSE),0)</f>
        <v>0</v>
      </c>
      <c r="U2037" s="11">
        <f>IFERROR(VLOOKUP(Tabla1[[#This Row],[FECHA]],'RECAUDOS EXTERNOS'!A:D,4,FALSE),0)</f>
        <v>2</v>
      </c>
      <c r="V2037" s="9">
        <f>IFERROR(VLOOKUP(Tabla1[[#This Row],[FECHA]],'RECAUDOS EXTERNOS'!A:D,3,FALSE),0)</f>
        <v>436200</v>
      </c>
    </row>
    <row r="2038" spans="1:22" x14ac:dyDescent="0.25">
      <c r="A2038" s="1">
        <v>39597</v>
      </c>
      <c r="B2038" s="3" t="s">
        <v>6</v>
      </c>
      <c r="C2038" s="2">
        <v>39569</v>
      </c>
      <c r="D2038" s="5">
        <f>YEAR(Tabla1[[#This Row],[FECHA]])</f>
        <v>2008</v>
      </c>
      <c r="E2038" s="5">
        <f>IFERROR(VLOOKUP(Tabla1[[#This Row],[FECHA]],'COMPARENDOS TOTALES'!A:D,4,FALSE),0)</f>
        <v>5</v>
      </c>
      <c r="F2038" s="9">
        <f>IFERROR(VLOOKUP(Tabla1[[#This Row],[FECHA]],'COMPARENDOS TOTALES'!A:D,3,FALSE),0)</f>
        <v>938384</v>
      </c>
      <c r="G2038" s="5">
        <f>IFERROR(VLOOKUP(Tabla1[[#This Row],[FECHA]],EXONERACIONES!A:D,4,FALSE),0)</f>
        <v>0</v>
      </c>
      <c r="H2038" s="9">
        <f>IFERROR(VLOOKUP(Tabla1[[#This Row],[FECHA]],EXONERACIONES!A:D,3,FALSE),0)</f>
        <v>0</v>
      </c>
      <c r="I2038" s="5">
        <f>IFERROR(VLOOKUP(Tabla1[[#This Row],[FECHA]],'SIMIT CON RES'!A:D,4,FALSE),0)</f>
        <v>0</v>
      </c>
      <c r="J2038" s="9">
        <f>IFERROR(VLOOKUP(Tabla1[[#This Row],[FECHA]],'SIMIT CON RES'!A:D,3,FALSE),0)</f>
        <v>0</v>
      </c>
      <c r="K2038">
        <f>IFERROR(VLOOKUP(Tabla1[[#This Row],[FECHA]],'SIMIT SIN RES'!A:D,4,FALSE),0)</f>
        <v>0</v>
      </c>
      <c r="L2038" s="9">
        <f>IFERROR(VLOOKUP(Tabla1[[#This Row],[FECHA]],'SIMIT SIN RES'!A:D,3,FALSE),0)</f>
        <v>0</v>
      </c>
      <c r="M2038" s="5">
        <f>IFERROR(VLOOKUP(Tabla1[[#This Row],[FECHA]],'RECAUDOS DE COMPARENDOS'!A:D,4,FALSE),0)</f>
        <v>0</v>
      </c>
      <c r="N2038" s="9">
        <f>IFERROR(VLOOKUP(Tabla1[[#This Row],[FECHA]],'RECAUDOS DE COMPARENDOS'!A:D,3,FALSE),0)</f>
        <v>0</v>
      </c>
      <c r="O2038" s="5">
        <f>IFERROR(VLOOKUP(Tabla1[[#This Row],[FECHA]],'RECAUDOS DE RESOLUCIONES'!A:D,4,FALSE),0)</f>
        <v>0</v>
      </c>
      <c r="P2038" s="9">
        <f>IFERROR(VLOOKUP(Tabla1[[#This Row],[FECHA]],'RECAUDOS DE RESOLUCIONES'!A:D,3,FALSE),0)</f>
        <v>0</v>
      </c>
      <c r="Q203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2038" s="9">
        <f>Tabla1[V. COMPARENDOS]-(Tabla1[V. EXONERACIONES]+Tabla1[[#This Row],[V. SIMIT CON RESOLUCION]]+Tabla1[[#This Row],[V. SIMIT SIN RESOLUCION]]+Tabla1[[#This Row],[V. RECAUDOS COMPARENDOS]]+Tabla1[[#This Row],[V. RECAUDOS RESOLUCIONES]])</f>
        <v>938384</v>
      </c>
      <c r="S2038" s="11">
        <f>IFERROR(VLOOKUP(Tabla1[[#This Row],[FECHA]],'RECAUDOS LOCALES'!A:D,4,FALSE),0)</f>
        <v>2</v>
      </c>
      <c r="T2038" s="9">
        <f>IFERROR(VLOOKUP(Tabla1[[#This Row],[FECHA]],'RECAUDOS LOCALES'!A:D,3,FALSE),0)</f>
        <v>282933</v>
      </c>
      <c r="U2038" s="11">
        <f>IFERROR(VLOOKUP(Tabla1[[#This Row],[FECHA]],'RECAUDOS EXTERNOS'!A:D,4,FALSE),0)</f>
        <v>5</v>
      </c>
      <c r="V2038" s="9">
        <f>IFERROR(VLOOKUP(Tabla1[[#This Row],[FECHA]],'RECAUDOS EXTERNOS'!A:D,3,FALSE),0)</f>
        <v>1228890</v>
      </c>
    </row>
    <row r="2039" spans="1:22" x14ac:dyDescent="0.25">
      <c r="A2039" s="1">
        <v>39598</v>
      </c>
      <c r="B2039" s="3" t="s">
        <v>0</v>
      </c>
      <c r="C2039" s="2">
        <v>39569</v>
      </c>
      <c r="D2039" s="5">
        <f>YEAR(Tabla1[[#This Row],[FECHA]])</f>
        <v>2008</v>
      </c>
      <c r="E2039" s="5">
        <f>IFERROR(VLOOKUP(Tabla1[[#This Row],[FECHA]],'COMPARENDOS TOTALES'!A:D,4,FALSE),0)</f>
        <v>2</v>
      </c>
      <c r="F2039" s="9">
        <f>IFERROR(VLOOKUP(Tabla1[[#This Row],[FECHA]],'COMPARENDOS TOTALES'!A:D,3,FALSE),0)</f>
        <v>246134</v>
      </c>
      <c r="G2039" s="5">
        <f>IFERROR(VLOOKUP(Tabla1[[#This Row],[FECHA]],EXONERACIONES!A:D,4,FALSE),0)</f>
        <v>0</v>
      </c>
      <c r="H2039" s="9">
        <f>IFERROR(VLOOKUP(Tabla1[[#This Row],[FECHA]],EXONERACIONES!A:D,3,FALSE),0)</f>
        <v>0</v>
      </c>
      <c r="I2039" s="5">
        <f>IFERROR(VLOOKUP(Tabla1[[#This Row],[FECHA]],'SIMIT CON RES'!A:D,4,FALSE),0)</f>
        <v>0</v>
      </c>
      <c r="J2039" s="9">
        <f>IFERROR(VLOOKUP(Tabla1[[#This Row],[FECHA]],'SIMIT CON RES'!A:D,3,FALSE),0)</f>
        <v>0</v>
      </c>
      <c r="K2039">
        <f>IFERROR(VLOOKUP(Tabla1[[#This Row],[FECHA]],'SIMIT SIN RES'!A:D,4,FALSE),0)</f>
        <v>0</v>
      </c>
      <c r="L2039" s="9">
        <f>IFERROR(VLOOKUP(Tabla1[[#This Row],[FECHA]],'SIMIT SIN RES'!A:D,3,FALSE),0)</f>
        <v>0</v>
      </c>
      <c r="M2039" s="5">
        <f>IFERROR(VLOOKUP(Tabla1[[#This Row],[FECHA]],'RECAUDOS DE COMPARENDOS'!A:D,4,FALSE),0)</f>
        <v>1</v>
      </c>
      <c r="N2039" s="9">
        <f>IFERROR(VLOOKUP(Tabla1[[#This Row],[FECHA]],'RECAUDOS DE COMPARENDOS'!A:D,3,FALSE),0)</f>
        <v>123067</v>
      </c>
      <c r="O2039" s="5">
        <f>IFERROR(VLOOKUP(Tabla1[[#This Row],[FECHA]],'RECAUDOS DE RESOLUCIONES'!A:D,4,FALSE),0)</f>
        <v>0</v>
      </c>
      <c r="P2039" s="9">
        <f>IFERROR(VLOOKUP(Tabla1[[#This Row],[FECHA]],'RECAUDOS DE RESOLUCIONES'!A:D,3,FALSE),0)</f>
        <v>0</v>
      </c>
      <c r="Q203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039" s="9">
        <f>Tabla1[V. COMPARENDOS]-(Tabla1[V. EXONERACIONES]+Tabla1[[#This Row],[V. SIMIT CON RESOLUCION]]+Tabla1[[#This Row],[V. SIMIT SIN RESOLUCION]]+Tabla1[[#This Row],[V. RECAUDOS COMPARENDOS]]+Tabla1[[#This Row],[V. RECAUDOS RESOLUCIONES]])</f>
        <v>123067</v>
      </c>
      <c r="S2039" s="11">
        <f>IFERROR(VLOOKUP(Tabla1[[#This Row],[FECHA]],'RECAUDOS LOCALES'!A:D,4,FALSE),0)</f>
        <v>0</v>
      </c>
      <c r="T2039" s="9">
        <f>IFERROR(VLOOKUP(Tabla1[[#This Row],[FECHA]],'RECAUDOS LOCALES'!A:D,3,FALSE),0)</f>
        <v>0</v>
      </c>
      <c r="U2039" s="11">
        <f>IFERROR(VLOOKUP(Tabla1[[#This Row],[FECHA]],'RECAUDOS EXTERNOS'!A:D,4,FALSE),0)</f>
        <v>1</v>
      </c>
      <c r="V2039" s="9">
        <f>IFERROR(VLOOKUP(Tabla1[[#This Row],[FECHA]],'RECAUDOS EXTERNOS'!A:D,3,FALSE),0)</f>
        <v>204735</v>
      </c>
    </row>
    <row r="2040" spans="1:22" x14ac:dyDescent="0.25">
      <c r="A2040" s="1">
        <v>39599</v>
      </c>
      <c r="B2040" s="3" t="s">
        <v>5</v>
      </c>
      <c r="C2040" s="2">
        <v>39569</v>
      </c>
      <c r="D2040" s="5">
        <f>YEAR(Tabla1[[#This Row],[FECHA]])</f>
        <v>2008</v>
      </c>
      <c r="E2040" s="5">
        <f>IFERROR(VLOOKUP(Tabla1[[#This Row],[FECHA]],'COMPARENDOS TOTALES'!A:D,4,FALSE),0)</f>
        <v>6</v>
      </c>
      <c r="F2040" s="9">
        <f>IFERROR(VLOOKUP(Tabla1[[#This Row],[FECHA]],'COMPARENDOS TOTALES'!A:D,3,FALSE),0)</f>
        <v>1522951</v>
      </c>
      <c r="G2040" s="5">
        <f>IFERROR(VLOOKUP(Tabla1[[#This Row],[FECHA]],EXONERACIONES!A:D,4,FALSE),0)</f>
        <v>0</v>
      </c>
      <c r="H2040" s="9">
        <f>IFERROR(VLOOKUP(Tabla1[[#This Row],[FECHA]],EXONERACIONES!A:D,3,FALSE),0)</f>
        <v>0</v>
      </c>
      <c r="I2040" s="5">
        <f>IFERROR(VLOOKUP(Tabla1[[#This Row],[FECHA]],'SIMIT CON RES'!A:D,4,FALSE),0)</f>
        <v>4</v>
      </c>
      <c r="J2040" s="9">
        <f>IFERROR(VLOOKUP(Tabla1[[#This Row],[FECHA]],'SIMIT CON RES'!A:D,3,FALSE),0)</f>
        <v>1169134</v>
      </c>
      <c r="K2040">
        <f>IFERROR(VLOOKUP(Tabla1[[#This Row],[FECHA]],'SIMIT SIN RES'!A:D,4,FALSE),0)</f>
        <v>0</v>
      </c>
      <c r="L2040" s="9">
        <f>IFERROR(VLOOKUP(Tabla1[[#This Row],[FECHA]],'SIMIT SIN RES'!A:D,3,FALSE),0)</f>
        <v>0</v>
      </c>
      <c r="M2040" s="5">
        <f>IFERROR(VLOOKUP(Tabla1[[#This Row],[FECHA]],'RECAUDOS DE COMPARENDOS'!A:D,4,FALSE),0)</f>
        <v>0</v>
      </c>
      <c r="N2040" s="9">
        <f>IFERROR(VLOOKUP(Tabla1[[#This Row],[FECHA]],'RECAUDOS DE COMPARENDOS'!A:D,3,FALSE),0)</f>
        <v>0</v>
      </c>
      <c r="O2040" s="5">
        <f>IFERROR(VLOOKUP(Tabla1[[#This Row],[FECHA]],'RECAUDOS DE RESOLUCIONES'!A:D,4,FALSE),0)</f>
        <v>0</v>
      </c>
      <c r="P2040" s="9">
        <f>IFERROR(VLOOKUP(Tabla1[[#This Row],[FECHA]],'RECAUDOS DE RESOLUCIONES'!A:D,3,FALSE),0)</f>
        <v>0</v>
      </c>
      <c r="Q204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040" s="9">
        <f>Tabla1[V. COMPARENDOS]-(Tabla1[V. EXONERACIONES]+Tabla1[[#This Row],[V. SIMIT CON RESOLUCION]]+Tabla1[[#This Row],[V. SIMIT SIN RESOLUCION]]+Tabla1[[#This Row],[V. RECAUDOS COMPARENDOS]]+Tabla1[[#This Row],[V. RECAUDOS RESOLUCIONES]])</f>
        <v>353817</v>
      </c>
      <c r="S2040" s="11">
        <f>IFERROR(VLOOKUP(Tabla1[[#This Row],[FECHA]],'RECAUDOS LOCALES'!A:D,4,FALSE),0)</f>
        <v>0</v>
      </c>
      <c r="T2040" s="9">
        <f>IFERROR(VLOOKUP(Tabla1[[#This Row],[FECHA]],'RECAUDOS LOCALES'!A:D,3,FALSE),0)</f>
        <v>0</v>
      </c>
      <c r="U2040" s="11">
        <f>IFERROR(VLOOKUP(Tabla1[[#This Row],[FECHA]],'RECAUDOS EXTERNOS'!A:D,4,FALSE),0)</f>
        <v>1</v>
      </c>
      <c r="V2040" s="9">
        <f>IFERROR(VLOOKUP(Tabla1[[#This Row],[FECHA]],'RECAUDOS EXTERNOS'!A:D,3,FALSE),0)</f>
        <v>218100</v>
      </c>
    </row>
    <row r="2041" spans="1:22" x14ac:dyDescent="0.25">
      <c r="A2041" s="1">
        <v>39600</v>
      </c>
      <c r="B2041" s="3" t="s">
        <v>4</v>
      </c>
      <c r="C2041" s="2">
        <v>39600</v>
      </c>
      <c r="D2041" s="5">
        <f>YEAR(Tabla1[[#This Row],[FECHA]])</f>
        <v>2008</v>
      </c>
      <c r="E2041" s="5">
        <f>IFERROR(VLOOKUP(Tabla1[[#This Row],[FECHA]],'COMPARENDOS TOTALES'!A:D,4,FALSE),0)</f>
        <v>10</v>
      </c>
      <c r="F2041" s="9">
        <f>IFERROR(VLOOKUP(Tabla1[[#This Row],[FECHA]],'COMPARENDOS TOTALES'!A:D,3,FALSE),0)</f>
        <v>2445951</v>
      </c>
      <c r="G2041" s="5">
        <f>IFERROR(VLOOKUP(Tabla1[[#This Row],[FECHA]],EXONERACIONES!A:D,4,FALSE),0)</f>
        <v>1</v>
      </c>
      <c r="H2041" s="9">
        <f>IFERROR(VLOOKUP(Tabla1[[#This Row],[FECHA]],EXONERACIONES!A:D,3,FALSE),0)</f>
        <v>230750</v>
      </c>
      <c r="I2041" s="5">
        <f>IFERROR(VLOOKUP(Tabla1[[#This Row],[FECHA]],'SIMIT CON RES'!A:D,4,FALSE),0)</f>
        <v>5</v>
      </c>
      <c r="J2041" s="9">
        <f>IFERROR(VLOOKUP(Tabla1[[#This Row],[FECHA]],'SIMIT CON RES'!A:D,3,FALSE),0)</f>
        <v>1061451</v>
      </c>
      <c r="K2041">
        <f>IFERROR(VLOOKUP(Tabla1[[#This Row],[FECHA]],'SIMIT SIN RES'!A:D,4,FALSE),0)</f>
        <v>0</v>
      </c>
      <c r="L2041" s="9">
        <f>IFERROR(VLOOKUP(Tabla1[[#This Row],[FECHA]],'SIMIT SIN RES'!A:D,3,FALSE),0)</f>
        <v>0</v>
      </c>
      <c r="M2041" s="5">
        <f>IFERROR(VLOOKUP(Tabla1[[#This Row],[FECHA]],'RECAUDOS DE COMPARENDOS'!A:D,4,FALSE),0)</f>
        <v>1</v>
      </c>
      <c r="N2041" s="9">
        <f>IFERROR(VLOOKUP(Tabla1[[#This Row],[FECHA]],'RECAUDOS DE COMPARENDOS'!A:D,3,FALSE),0)</f>
        <v>230750</v>
      </c>
      <c r="O2041" s="5">
        <f>IFERROR(VLOOKUP(Tabla1[[#This Row],[FECHA]],'RECAUDOS DE RESOLUCIONES'!A:D,4,FALSE),0)</f>
        <v>1</v>
      </c>
      <c r="P2041" s="9">
        <f>IFERROR(VLOOKUP(Tabla1[[#This Row],[FECHA]],'RECAUDOS DE RESOLUCIONES'!A:D,3,FALSE),0)</f>
        <v>230750</v>
      </c>
      <c r="Q204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041" s="9">
        <f>Tabla1[V. COMPARENDOS]-(Tabla1[V. EXONERACIONES]+Tabla1[[#This Row],[V. SIMIT CON RESOLUCION]]+Tabla1[[#This Row],[V. SIMIT SIN RESOLUCION]]+Tabla1[[#This Row],[V. RECAUDOS COMPARENDOS]]+Tabla1[[#This Row],[V. RECAUDOS RESOLUCIONES]])</f>
        <v>692250</v>
      </c>
      <c r="S2041" s="11">
        <f>IFERROR(VLOOKUP(Tabla1[[#This Row],[FECHA]],'RECAUDOS LOCALES'!A:D,4,FALSE),0)</f>
        <v>0</v>
      </c>
      <c r="T2041" s="9">
        <f>IFERROR(VLOOKUP(Tabla1[[#This Row],[FECHA]],'RECAUDOS LOCALES'!A:D,3,FALSE),0)</f>
        <v>0</v>
      </c>
      <c r="U2041" s="11">
        <f>IFERROR(VLOOKUP(Tabla1[[#This Row],[FECHA]],'RECAUDOS EXTERNOS'!A:D,4,FALSE),0)</f>
        <v>0</v>
      </c>
      <c r="V2041" s="9">
        <f>IFERROR(VLOOKUP(Tabla1[[#This Row],[FECHA]],'RECAUDOS EXTERNOS'!A:D,3,FALSE),0)</f>
        <v>0</v>
      </c>
    </row>
    <row r="2042" spans="1:22" x14ac:dyDescent="0.25">
      <c r="A2042" s="1">
        <v>39601</v>
      </c>
      <c r="B2042" s="3" t="s">
        <v>1</v>
      </c>
      <c r="C2042" s="2">
        <v>39600</v>
      </c>
      <c r="D2042" s="5">
        <f>YEAR(Tabla1[[#This Row],[FECHA]])</f>
        <v>2008</v>
      </c>
      <c r="E2042" s="5">
        <f>IFERROR(VLOOKUP(Tabla1[[#This Row],[FECHA]],'COMPARENDOS TOTALES'!A:D,4,FALSE),0)</f>
        <v>14</v>
      </c>
      <c r="F2042" s="9">
        <f>IFERROR(VLOOKUP(Tabla1[[#This Row],[FECHA]],'COMPARENDOS TOTALES'!A:D,3,FALSE),0)</f>
        <v>2815152</v>
      </c>
      <c r="G2042" s="5">
        <f>IFERROR(VLOOKUP(Tabla1[[#This Row],[FECHA]],EXONERACIONES!A:D,4,FALSE),0)</f>
        <v>0</v>
      </c>
      <c r="H2042" s="9">
        <f>IFERROR(VLOOKUP(Tabla1[[#This Row],[FECHA]],EXONERACIONES!A:D,3,FALSE),0)</f>
        <v>0</v>
      </c>
      <c r="I2042" s="5">
        <f>IFERROR(VLOOKUP(Tabla1[[#This Row],[FECHA]],'SIMIT CON RES'!A:D,4,FALSE),0)</f>
        <v>4</v>
      </c>
      <c r="J2042" s="9">
        <f>IFERROR(VLOOKUP(Tabla1[[#This Row],[FECHA]],'SIMIT CON RES'!A:D,3,FALSE),0)</f>
        <v>815317</v>
      </c>
      <c r="K2042">
        <f>IFERROR(VLOOKUP(Tabla1[[#This Row],[FECHA]],'SIMIT SIN RES'!A:D,4,FALSE),0)</f>
        <v>0</v>
      </c>
      <c r="L2042" s="9">
        <f>IFERROR(VLOOKUP(Tabla1[[#This Row],[FECHA]],'SIMIT SIN RES'!A:D,3,FALSE),0)</f>
        <v>0</v>
      </c>
      <c r="M2042" s="5">
        <f>IFERROR(VLOOKUP(Tabla1[[#This Row],[FECHA]],'RECAUDOS DE COMPARENDOS'!A:D,4,FALSE),0)</f>
        <v>1</v>
      </c>
      <c r="N2042" s="9">
        <f>IFERROR(VLOOKUP(Tabla1[[#This Row],[FECHA]],'RECAUDOS DE COMPARENDOS'!A:D,3,FALSE),0)</f>
        <v>123067</v>
      </c>
      <c r="O2042" s="5">
        <f>IFERROR(VLOOKUP(Tabla1[[#This Row],[FECHA]],'RECAUDOS DE RESOLUCIONES'!A:D,4,FALSE),0)</f>
        <v>0</v>
      </c>
      <c r="P2042" s="9">
        <f>IFERROR(VLOOKUP(Tabla1[[#This Row],[FECHA]],'RECAUDOS DE RESOLUCIONES'!A:D,3,FALSE),0)</f>
        <v>0</v>
      </c>
      <c r="Q204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9</v>
      </c>
      <c r="R2042" s="9">
        <f>Tabla1[V. COMPARENDOS]-(Tabla1[V. EXONERACIONES]+Tabla1[[#This Row],[V. SIMIT CON RESOLUCION]]+Tabla1[[#This Row],[V. SIMIT SIN RESOLUCION]]+Tabla1[[#This Row],[V. RECAUDOS COMPARENDOS]]+Tabla1[[#This Row],[V. RECAUDOS RESOLUCIONES]])</f>
        <v>1876768</v>
      </c>
      <c r="S2042" s="11">
        <f>IFERROR(VLOOKUP(Tabla1[[#This Row],[FECHA]],'RECAUDOS LOCALES'!A:D,4,FALSE),0)</f>
        <v>0</v>
      </c>
      <c r="T2042" s="9">
        <f>IFERROR(VLOOKUP(Tabla1[[#This Row],[FECHA]],'RECAUDOS LOCALES'!A:D,3,FALSE),0)</f>
        <v>0</v>
      </c>
      <c r="U2042" s="11">
        <f>IFERROR(VLOOKUP(Tabla1[[#This Row],[FECHA]],'RECAUDOS EXTERNOS'!A:D,4,FALSE),0)</f>
        <v>0</v>
      </c>
      <c r="V2042" s="9">
        <f>IFERROR(VLOOKUP(Tabla1[[#This Row],[FECHA]],'RECAUDOS EXTERNOS'!A:D,3,FALSE),0)</f>
        <v>0</v>
      </c>
    </row>
    <row r="2043" spans="1:22" x14ac:dyDescent="0.25">
      <c r="A2043" s="1">
        <v>39602</v>
      </c>
      <c r="B2043" s="3" t="s">
        <v>2</v>
      </c>
      <c r="C2043" s="2">
        <v>39600</v>
      </c>
      <c r="D2043" s="5">
        <f>YEAR(Tabla1[[#This Row],[FECHA]])</f>
        <v>2008</v>
      </c>
      <c r="E2043" s="5">
        <f>IFERROR(VLOOKUP(Tabla1[[#This Row],[FECHA]],'COMPARENDOS TOTALES'!A:D,4,FALSE),0)</f>
        <v>3</v>
      </c>
      <c r="F2043" s="9">
        <f>IFERROR(VLOOKUP(Tabla1[[#This Row],[FECHA]],'COMPARENDOS TOTALES'!A:D,3,FALSE),0)</f>
        <v>476884</v>
      </c>
      <c r="G2043" s="5">
        <f>IFERROR(VLOOKUP(Tabla1[[#This Row],[FECHA]],EXONERACIONES!A:D,4,FALSE),0)</f>
        <v>0</v>
      </c>
      <c r="H2043" s="9">
        <f>IFERROR(VLOOKUP(Tabla1[[#This Row],[FECHA]],EXONERACIONES!A:D,3,FALSE),0)</f>
        <v>0</v>
      </c>
      <c r="I2043" s="5">
        <f>IFERROR(VLOOKUP(Tabla1[[#This Row],[FECHA]],'SIMIT CON RES'!A:D,4,FALSE),0)</f>
        <v>0</v>
      </c>
      <c r="J2043" s="9">
        <f>IFERROR(VLOOKUP(Tabla1[[#This Row],[FECHA]],'SIMIT CON RES'!A:D,3,FALSE),0)</f>
        <v>0</v>
      </c>
      <c r="K2043">
        <f>IFERROR(VLOOKUP(Tabla1[[#This Row],[FECHA]],'SIMIT SIN RES'!A:D,4,FALSE),0)</f>
        <v>0</v>
      </c>
      <c r="L2043" s="9">
        <f>IFERROR(VLOOKUP(Tabla1[[#This Row],[FECHA]],'SIMIT SIN RES'!A:D,3,FALSE),0)</f>
        <v>0</v>
      </c>
      <c r="M2043" s="5">
        <f>IFERROR(VLOOKUP(Tabla1[[#This Row],[FECHA]],'RECAUDOS DE COMPARENDOS'!A:D,4,FALSE),0)</f>
        <v>1</v>
      </c>
      <c r="N2043" s="9">
        <f>IFERROR(VLOOKUP(Tabla1[[#This Row],[FECHA]],'RECAUDOS DE COMPARENDOS'!A:D,3,FALSE),0)</f>
        <v>123067</v>
      </c>
      <c r="O2043" s="5">
        <f>IFERROR(VLOOKUP(Tabla1[[#This Row],[FECHA]],'RECAUDOS DE RESOLUCIONES'!A:D,4,FALSE),0)</f>
        <v>0</v>
      </c>
      <c r="P2043" s="9">
        <f>IFERROR(VLOOKUP(Tabla1[[#This Row],[FECHA]],'RECAUDOS DE RESOLUCIONES'!A:D,3,FALSE),0)</f>
        <v>0</v>
      </c>
      <c r="Q204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043" s="9">
        <f>Tabla1[V. COMPARENDOS]-(Tabla1[V. EXONERACIONES]+Tabla1[[#This Row],[V. SIMIT CON RESOLUCION]]+Tabla1[[#This Row],[V. SIMIT SIN RESOLUCION]]+Tabla1[[#This Row],[V. RECAUDOS COMPARENDOS]]+Tabla1[[#This Row],[V. RECAUDOS RESOLUCIONES]])</f>
        <v>353817</v>
      </c>
      <c r="S2043" s="11">
        <f>IFERROR(VLOOKUP(Tabla1[[#This Row],[FECHA]],'RECAUDOS LOCALES'!A:D,4,FALSE),0)</f>
        <v>0</v>
      </c>
      <c r="T2043" s="9">
        <f>IFERROR(VLOOKUP(Tabla1[[#This Row],[FECHA]],'RECAUDOS LOCALES'!A:D,3,FALSE),0)</f>
        <v>0</v>
      </c>
      <c r="U2043" s="11">
        <f>IFERROR(VLOOKUP(Tabla1[[#This Row],[FECHA]],'RECAUDOS EXTERNOS'!A:D,4,FALSE),0)</f>
        <v>5</v>
      </c>
      <c r="V2043" s="9">
        <f>IFERROR(VLOOKUP(Tabla1[[#This Row],[FECHA]],'RECAUDOS EXTERNOS'!A:D,3,FALSE),0)</f>
        <v>1319685</v>
      </c>
    </row>
    <row r="2044" spans="1:22" x14ac:dyDescent="0.25">
      <c r="A2044" s="1">
        <v>39603</v>
      </c>
      <c r="B2044" s="3" t="s">
        <v>3</v>
      </c>
      <c r="C2044" s="2">
        <v>39600</v>
      </c>
      <c r="D2044" s="5">
        <f>YEAR(Tabla1[[#This Row],[FECHA]])</f>
        <v>2008</v>
      </c>
      <c r="E2044" s="5">
        <f>IFERROR(VLOOKUP(Tabla1[[#This Row],[FECHA]],'COMPARENDOS TOTALES'!A:D,4,FALSE),0)</f>
        <v>2</v>
      </c>
      <c r="F2044" s="9">
        <f>IFERROR(VLOOKUP(Tabla1[[#This Row],[FECHA]],'COMPARENDOS TOTALES'!A:D,3,FALSE),0)</f>
        <v>246134</v>
      </c>
      <c r="G2044" s="5">
        <f>IFERROR(VLOOKUP(Tabla1[[#This Row],[FECHA]],EXONERACIONES!A:D,4,FALSE),0)</f>
        <v>0</v>
      </c>
      <c r="H2044" s="9">
        <f>IFERROR(VLOOKUP(Tabla1[[#This Row],[FECHA]],EXONERACIONES!A:D,3,FALSE),0)</f>
        <v>0</v>
      </c>
      <c r="I2044" s="5">
        <f>IFERROR(VLOOKUP(Tabla1[[#This Row],[FECHA]],'SIMIT CON RES'!A:D,4,FALSE),0)</f>
        <v>2</v>
      </c>
      <c r="J2044" s="9">
        <f>IFERROR(VLOOKUP(Tabla1[[#This Row],[FECHA]],'SIMIT CON RES'!A:D,3,FALSE),0)</f>
        <v>246134</v>
      </c>
      <c r="K2044">
        <f>IFERROR(VLOOKUP(Tabla1[[#This Row],[FECHA]],'SIMIT SIN RES'!A:D,4,FALSE),0)</f>
        <v>0</v>
      </c>
      <c r="L2044" s="9">
        <f>IFERROR(VLOOKUP(Tabla1[[#This Row],[FECHA]],'SIMIT SIN RES'!A:D,3,FALSE),0)</f>
        <v>0</v>
      </c>
      <c r="M2044" s="5">
        <f>IFERROR(VLOOKUP(Tabla1[[#This Row],[FECHA]],'RECAUDOS DE COMPARENDOS'!A:D,4,FALSE),0)</f>
        <v>0</v>
      </c>
      <c r="N2044" s="9">
        <f>IFERROR(VLOOKUP(Tabla1[[#This Row],[FECHA]],'RECAUDOS DE COMPARENDOS'!A:D,3,FALSE),0)</f>
        <v>0</v>
      </c>
      <c r="O2044" s="5">
        <f>IFERROR(VLOOKUP(Tabla1[[#This Row],[FECHA]],'RECAUDOS DE RESOLUCIONES'!A:D,4,FALSE),0)</f>
        <v>0</v>
      </c>
      <c r="P2044" s="9">
        <f>IFERROR(VLOOKUP(Tabla1[[#This Row],[FECHA]],'RECAUDOS DE RESOLUCIONES'!A:D,3,FALSE),0)</f>
        <v>0</v>
      </c>
      <c r="Q204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04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044" s="11">
        <f>IFERROR(VLOOKUP(Tabla1[[#This Row],[FECHA]],'RECAUDOS LOCALES'!A:D,4,FALSE),0)</f>
        <v>1</v>
      </c>
      <c r="T2044" s="9">
        <f>IFERROR(VLOOKUP(Tabla1[[#This Row],[FECHA]],'RECAUDOS LOCALES'!A:D,3,FALSE),0)</f>
        <v>108800</v>
      </c>
      <c r="U2044" s="11">
        <f>IFERROR(VLOOKUP(Tabla1[[#This Row],[FECHA]],'RECAUDOS EXTERNOS'!A:D,4,FALSE),0)</f>
        <v>2</v>
      </c>
      <c r="V2044" s="9">
        <f>IFERROR(VLOOKUP(Tabla1[[#This Row],[FECHA]],'RECAUDOS EXTERNOS'!A:D,3,FALSE),0)</f>
        <v>475800</v>
      </c>
    </row>
    <row r="2045" spans="1:22" x14ac:dyDescent="0.25">
      <c r="A2045" s="1">
        <v>39604</v>
      </c>
      <c r="B2045" s="3" t="s">
        <v>6</v>
      </c>
      <c r="C2045" s="2">
        <v>39600</v>
      </c>
      <c r="D2045" s="5">
        <f>YEAR(Tabla1[[#This Row],[FECHA]])</f>
        <v>2008</v>
      </c>
      <c r="E2045" s="5">
        <f>IFERROR(VLOOKUP(Tabla1[[#This Row],[FECHA]],'COMPARENDOS TOTALES'!A:D,4,FALSE),0)</f>
        <v>2</v>
      </c>
      <c r="F2045" s="9">
        <f>IFERROR(VLOOKUP(Tabla1[[#This Row],[FECHA]],'COMPARENDOS TOTALES'!A:D,3,FALSE),0)</f>
        <v>353817</v>
      </c>
      <c r="G2045" s="5">
        <f>IFERROR(VLOOKUP(Tabla1[[#This Row],[FECHA]],EXONERACIONES!A:D,4,FALSE),0)</f>
        <v>0</v>
      </c>
      <c r="H2045" s="9">
        <f>IFERROR(VLOOKUP(Tabla1[[#This Row],[FECHA]],EXONERACIONES!A:D,3,FALSE),0)</f>
        <v>0</v>
      </c>
      <c r="I2045" s="5">
        <f>IFERROR(VLOOKUP(Tabla1[[#This Row],[FECHA]],'SIMIT CON RES'!A:D,4,FALSE),0)</f>
        <v>0</v>
      </c>
      <c r="J2045" s="9">
        <f>IFERROR(VLOOKUP(Tabla1[[#This Row],[FECHA]],'SIMIT CON RES'!A:D,3,FALSE),0)</f>
        <v>0</v>
      </c>
      <c r="K2045">
        <f>IFERROR(VLOOKUP(Tabla1[[#This Row],[FECHA]],'SIMIT SIN RES'!A:D,4,FALSE),0)</f>
        <v>0</v>
      </c>
      <c r="L2045" s="9">
        <f>IFERROR(VLOOKUP(Tabla1[[#This Row],[FECHA]],'SIMIT SIN RES'!A:D,3,FALSE),0)</f>
        <v>0</v>
      </c>
      <c r="M2045" s="5">
        <f>IFERROR(VLOOKUP(Tabla1[[#This Row],[FECHA]],'RECAUDOS DE COMPARENDOS'!A:D,4,FALSE),0)</f>
        <v>1</v>
      </c>
      <c r="N2045" s="9">
        <f>IFERROR(VLOOKUP(Tabla1[[#This Row],[FECHA]],'RECAUDOS DE COMPARENDOS'!A:D,3,FALSE),0)</f>
        <v>230750</v>
      </c>
      <c r="O2045" s="5">
        <f>IFERROR(VLOOKUP(Tabla1[[#This Row],[FECHA]],'RECAUDOS DE RESOLUCIONES'!A:D,4,FALSE),0)</f>
        <v>0</v>
      </c>
      <c r="P2045" s="9">
        <f>IFERROR(VLOOKUP(Tabla1[[#This Row],[FECHA]],'RECAUDOS DE RESOLUCIONES'!A:D,3,FALSE),0)</f>
        <v>0</v>
      </c>
      <c r="Q204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045" s="9">
        <f>Tabla1[V. COMPARENDOS]-(Tabla1[V. EXONERACIONES]+Tabla1[[#This Row],[V. SIMIT CON RESOLUCION]]+Tabla1[[#This Row],[V. SIMIT SIN RESOLUCION]]+Tabla1[[#This Row],[V. RECAUDOS COMPARENDOS]]+Tabla1[[#This Row],[V. RECAUDOS RESOLUCIONES]])</f>
        <v>123067</v>
      </c>
      <c r="S2045" s="11">
        <f>IFERROR(VLOOKUP(Tabla1[[#This Row],[FECHA]],'RECAUDOS LOCALES'!A:D,4,FALSE),0)</f>
        <v>1</v>
      </c>
      <c r="T2045" s="9">
        <f>IFERROR(VLOOKUP(Tabla1[[#This Row],[FECHA]],'RECAUDOS LOCALES'!A:D,3,FALSE),0)</f>
        <v>179000</v>
      </c>
      <c r="U2045" s="11">
        <f>IFERROR(VLOOKUP(Tabla1[[#This Row],[FECHA]],'RECAUDOS EXTERNOS'!A:D,4,FALSE),0)</f>
        <v>6</v>
      </c>
      <c r="V2045" s="9">
        <f>IFERROR(VLOOKUP(Tabla1[[#This Row],[FECHA]],'RECAUDOS EXTERNOS'!A:D,3,FALSE),0)</f>
        <v>1409242</v>
      </c>
    </row>
    <row r="2046" spans="1:22" x14ac:dyDescent="0.25">
      <c r="A2046" s="1">
        <v>39605</v>
      </c>
      <c r="B2046" s="3" t="s">
        <v>0</v>
      </c>
      <c r="C2046" s="2">
        <v>39600</v>
      </c>
      <c r="D2046" s="5">
        <f>YEAR(Tabla1[[#This Row],[FECHA]])</f>
        <v>2008</v>
      </c>
      <c r="E2046" s="5">
        <f>IFERROR(VLOOKUP(Tabla1[[#This Row],[FECHA]],'COMPARENDOS TOTALES'!A:D,4,FALSE),0)</f>
        <v>7</v>
      </c>
      <c r="F2046" s="9">
        <f>IFERROR(VLOOKUP(Tabla1[[#This Row],[FECHA]],'COMPARENDOS TOTALES'!A:D,3,FALSE),0)</f>
        <v>2199817</v>
      </c>
      <c r="G2046" s="5">
        <f>IFERROR(VLOOKUP(Tabla1[[#This Row],[FECHA]],EXONERACIONES!A:D,4,FALSE),0)</f>
        <v>0</v>
      </c>
      <c r="H2046" s="9">
        <f>IFERROR(VLOOKUP(Tabla1[[#This Row],[FECHA]],EXONERACIONES!A:D,3,FALSE),0)</f>
        <v>0</v>
      </c>
      <c r="I2046" s="5">
        <f>IFERROR(VLOOKUP(Tabla1[[#This Row],[FECHA]],'SIMIT CON RES'!A:D,4,FALSE),0)</f>
        <v>6</v>
      </c>
      <c r="J2046" s="9">
        <f>IFERROR(VLOOKUP(Tabla1[[#This Row],[FECHA]],'SIMIT CON RES'!A:D,3,FALSE),0)</f>
        <v>1738317</v>
      </c>
      <c r="K2046">
        <f>IFERROR(VLOOKUP(Tabla1[[#This Row],[FECHA]],'SIMIT SIN RES'!A:D,4,FALSE),0)</f>
        <v>0</v>
      </c>
      <c r="L2046" s="9">
        <f>IFERROR(VLOOKUP(Tabla1[[#This Row],[FECHA]],'SIMIT SIN RES'!A:D,3,FALSE),0)</f>
        <v>0</v>
      </c>
      <c r="M2046" s="5">
        <f>IFERROR(VLOOKUP(Tabla1[[#This Row],[FECHA]],'RECAUDOS DE COMPARENDOS'!A:D,4,FALSE),0)</f>
        <v>0</v>
      </c>
      <c r="N2046" s="9">
        <f>IFERROR(VLOOKUP(Tabla1[[#This Row],[FECHA]],'RECAUDOS DE COMPARENDOS'!A:D,3,FALSE),0)</f>
        <v>0</v>
      </c>
      <c r="O2046" s="5">
        <f>IFERROR(VLOOKUP(Tabla1[[#This Row],[FECHA]],'RECAUDOS DE RESOLUCIONES'!A:D,4,FALSE),0)</f>
        <v>0</v>
      </c>
      <c r="P2046" s="9">
        <f>IFERROR(VLOOKUP(Tabla1[[#This Row],[FECHA]],'RECAUDOS DE RESOLUCIONES'!A:D,3,FALSE),0)</f>
        <v>0</v>
      </c>
      <c r="Q204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046" s="9">
        <f>Tabla1[V. COMPARENDOS]-(Tabla1[V. EXONERACIONES]+Tabla1[[#This Row],[V. SIMIT CON RESOLUCION]]+Tabla1[[#This Row],[V. SIMIT SIN RESOLUCION]]+Tabla1[[#This Row],[V. RECAUDOS COMPARENDOS]]+Tabla1[[#This Row],[V. RECAUDOS RESOLUCIONES]])</f>
        <v>461500</v>
      </c>
      <c r="S2046" s="11">
        <f>IFERROR(VLOOKUP(Tabla1[[#This Row],[FECHA]],'RECAUDOS LOCALES'!A:D,4,FALSE),0)</f>
        <v>2</v>
      </c>
      <c r="T2046" s="9">
        <f>IFERROR(VLOOKUP(Tabla1[[#This Row],[FECHA]],'RECAUDOS LOCALES'!A:D,3,FALSE),0)</f>
        <v>323043</v>
      </c>
      <c r="U2046" s="11">
        <f>IFERROR(VLOOKUP(Tabla1[[#This Row],[FECHA]],'RECAUDOS EXTERNOS'!A:D,4,FALSE),0)</f>
        <v>3</v>
      </c>
      <c r="V2046" s="9">
        <f>IFERROR(VLOOKUP(Tabla1[[#This Row],[FECHA]],'RECAUDOS EXTERNOS'!A:D,3,FALSE),0)</f>
        <v>820300</v>
      </c>
    </row>
    <row r="2047" spans="1:22" x14ac:dyDescent="0.25">
      <c r="A2047" s="1">
        <v>39606</v>
      </c>
      <c r="B2047" s="3" t="s">
        <v>5</v>
      </c>
      <c r="C2047" s="2">
        <v>39600</v>
      </c>
      <c r="D2047" s="5">
        <f>YEAR(Tabla1[[#This Row],[FECHA]])</f>
        <v>2008</v>
      </c>
      <c r="E2047" s="5">
        <f>IFERROR(VLOOKUP(Tabla1[[#This Row],[FECHA]],'COMPARENDOS TOTALES'!A:D,4,FALSE),0)</f>
        <v>2</v>
      </c>
      <c r="F2047" s="9">
        <f>IFERROR(VLOOKUP(Tabla1[[#This Row],[FECHA]],'COMPARENDOS TOTALES'!A:D,3,FALSE),0)</f>
        <v>461500</v>
      </c>
      <c r="G2047" s="5">
        <f>IFERROR(VLOOKUP(Tabla1[[#This Row],[FECHA]],EXONERACIONES!A:D,4,FALSE),0)</f>
        <v>0</v>
      </c>
      <c r="H2047" s="9">
        <f>IFERROR(VLOOKUP(Tabla1[[#This Row],[FECHA]],EXONERACIONES!A:D,3,FALSE),0)</f>
        <v>0</v>
      </c>
      <c r="I2047" s="5">
        <f>IFERROR(VLOOKUP(Tabla1[[#This Row],[FECHA]],'SIMIT CON RES'!A:D,4,FALSE),0)</f>
        <v>1</v>
      </c>
      <c r="J2047" s="9">
        <f>IFERROR(VLOOKUP(Tabla1[[#This Row],[FECHA]],'SIMIT CON RES'!A:D,3,FALSE),0)</f>
        <v>230750</v>
      </c>
      <c r="K2047">
        <f>IFERROR(VLOOKUP(Tabla1[[#This Row],[FECHA]],'SIMIT SIN RES'!A:D,4,FALSE),0)</f>
        <v>0</v>
      </c>
      <c r="L2047" s="9">
        <f>IFERROR(VLOOKUP(Tabla1[[#This Row],[FECHA]],'SIMIT SIN RES'!A:D,3,FALSE),0)</f>
        <v>0</v>
      </c>
      <c r="M2047" s="5">
        <f>IFERROR(VLOOKUP(Tabla1[[#This Row],[FECHA]],'RECAUDOS DE COMPARENDOS'!A:D,4,FALSE),0)</f>
        <v>0</v>
      </c>
      <c r="N2047" s="9">
        <f>IFERROR(VLOOKUP(Tabla1[[#This Row],[FECHA]],'RECAUDOS DE COMPARENDOS'!A:D,3,FALSE),0)</f>
        <v>0</v>
      </c>
      <c r="O2047" s="5">
        <f>IFERROR(VLOOKUP(Tabla1[[#This Row],[FECHA]],'RECAUDOS DE RESOLUCIONES'!A:D,4,FALSE),0)</f>
        <v>0</v>
      </c>
      <c r="P2047" s="9">
        <f>IFERROR(VLOOKUP(Tabla1[[#This Row],[FECHA]],'RECAUDOS DE RESOLUCIONES'!A:D,3,FALSE),0)</f>
        <v>0</v>
      </c>
      <c r="Q204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047" s="9">
        <f>Tabla1[V. COMPARENDOS]-(Tabla1[V. EXONERACIONES]+Tabla1[[#This Row],[V. SIMIT CON RESOLUCION]]+Tabla1[[#This Row],[V. SIMIT SIN RESOLUCION]]+Tabla1[[#This Row],[V. RECAUDOS COMPARENDOS]]+Tabla1[[#This Row],[V. RECAUDOS RESOLUCIONES]])</f>
        <v>230750</v>
      </c>
      <c r="S2047" s="11">
        <f>IFERROR(VLOOKUP(Tabla1[[#This Row],[FECHA]],'RECAUDOS LOCALES'!A:D,4,FALSE),0)</f>
        <v>0</v>
      </c>
      <c r="T2047" s="9">
        <f>IFERROR(VLOOKUP(Tabla1[[#This Row],[FECHA]],'RECAUDOS LOCALES'!A:D,3,FALSE),0)</f>
        <v>0</v>
      </c>
      <c r="U2047" s="11">
        <f>IFERROR(VLOOKUP(Tabla1[[#This Row],[FECHA]],'RECAUDOS EXTERNOS'!A:D,4,FALSE),0)</f>
        <v>1</v>
      </c>
      <c r="V2047" s="9">
        <f>IFERROR(VLOOKUP(Tabla1[[#This Row],[FECHA]],'RECAUDOS EXTERNOS'!A:D,3,FALSE),0)</f>
        <v>395610</v>
      </c>
    </row>
    <row r="2048" spans="1:22" x14ac:dyDescent="0.25">
      <c r="A2048" s="1">
        <v>39607</v>
      </c>
      <c r="B2048" s="3" t="s">
        <v>4</v>
      </c>
      <c r="C2048" s="2">
        <v>39600</v>
      </c>
      <c r="D2048" s="5">
        <f>YEAR(Tabla1[[#This Row],[FECHA]])</f>
        <v>2008</v>
      </c>
      <c r="E2048" s="5">
        <f>IFERROR(VLOOKUP(Tabla1[[#This Row],[FECHA]],'COMPARENDOS TOTALES'!A:D,4,FALSE),0)</f>
        <v>8</v>
      </c>
      <c r="F2048" s="9">
        <f>IFERROR(VLOOKUP(Tabla1[[#This Row],[FECHA]],'COMPARENDOS TOTALES'!A:D,3,FALSE),0)</f>
        <v>2322884</v>
      </c>
      <c r="G2048" s="5">
        <f>IFERROR(VLOOKUP(Tabla1[[#This Row],[FECHA]],EXONERACIONES!A:D,4,FALSE),0)</f>
        <v>0</v>
      </c>
      <c r="H2048" s="9">
        <f>IFERROR(VLOOKUP(Tabla1[[#This Row],[FECHA]],EXONERACIONES!A:D,3,FALSE),0)</f>
        <v>0</v>
      </c>
      <c r="I2048" s="5">
        <f>IFERROR(VLOOKUP(Tabla1[[#This Row],[FECHA]],'SIMIT CON RES'!A:D,4,FALSE),0)</f>
        <v>7</v>
      </c>
      <c r="J2048" s="9">
        <f>IFERROR(VLOOKUP(Tabla1[[#This Row],[FECHA]],'SIMIT CON RES'!A:D,3,FALSE),0)</f>
        <v>1861384</v>
      </c>
      <c r="K2048">
        <f>IFERROR(VLOOKUP(Tabla1[[#This Row],[FECHA]],'SIMIT SIN RES'!A:D,4,FALSE),0)</f>
        <v>0</v>
      </c>
      <c r="L2048" s="9">
        <f>IFERROR(VLOOKUP(Tabla1[[#This Row],[FECHA]],'SIMIT SIN RES'!A:D,3,FALSE),0)</f>
        <v>0</v>
      </c>
      <c r="M2048" s="5">
        <f>IFERROR(VLOOKUP(Tabla1[[#This Row],[FECHA]],'RECAUDOS DE COMPARENDOS'!A:D,4,FALSE),0)</f>
        <v>0</v>
      </c>
      <c r="N2048" s="9">
        <f>IFERROR(VLOOKUP(Tabla1[[#This Row],[FECHA]],'RECAUDOS DE COMPARENDOS'!A:D,3,FALSE),0)</f>
        <v>0</v>
      </c>
      <c r="O2048" s="5">
        <f>IFERROR(VLOOKUP(Tabla1[[#This Row],[FECHA]],'RECAUDOS DE RESOLUCIONES'!A:D,4,FALSE),0)</f>
        <v>0</v>
      </c>
      <c r="P2048" s="9">
        <f>IFERROR(VLOOKUP(Tabla1[[#This Row],[FECHA]],'RECAUDOS DE RESOLUCIONES'!A:D,3,FALSE),0)</f>
        <v>0</v>
      </c>
      <c r="Q204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048" s="9">
        <f>Tabla1[V. COMPARENDOS]-(Tabla1[V. EXONERACIONES]+Tabla1[[#This Row],[V. SIMIT CON RESOLUCION]]+Tabla1[[#This Row],[V. SIMIT SIN RESOLUCION]]+Tabla1[[#This Row],[V. RECAUDOS COMPARENDOS]]+Tabla1[[#This Row],[V. RECAUDOS RESOLUCIONES]])</f>
        <v>461500</v>
      </c>
      <c r="S2048" s="11">
        <f>IFERROR(VLOOKUP(Tabla1[[#This Row],[FECHA]],'RECAUDOS LOCALES'!A:D,4,FALSE),0)</f>
        <v>0</v>
      </c>
      <c r="T2048" s="9">
        <f>IFERROR(VLOOKUP(Tabla1[[#This Row],[FECHA]],'RECAUDOS LOCALES'!A:D,3,FALSE),0)</f>
        <v>0</v>
      </c>
      <c r="U2048" s="11">
        <f>IFERROR(VLOOKUP(Tabla1[[#This Row],[FECHA]],'RECAUDOS EXTERNOS'!A:D,4,FALSE),0)</f>
        <v>0</v>
      </c>
      <c r="V2048" s="9">
        <f>IFERROR(VLOOKUP(Tabla1[[#This Row],[FECHA]],'RECAUDOS EXTERNOS'!A:D,3,FALSE),0)</f>
        <v>0</v>
      </c>
    </row>
    <row r="2049" spans="1:22" x14ac:dyDescent="0.25">
      <c r="A2049" s="1">
        <v>39608</v>
      </c>
      <c r="B2049" s="3" t="s">
        <v>1</v>
      </c>
      <c r="C2049" s="2">
        <v>39600</v>
      </c>
      <c r="D2049" s="5">
        <f>YEAR(Tabla1[[#This Row],[FECHA]])</f>
        <v>2008</v>
      </c>
      <c r="E2049" s="5">
        <f>IFERROR(VLOOKUP(Tabla1[[#This Row],[FECHA]],'COMPARENDOS TOTALES'!A:D,4,FALSE),0)</f>
        <v>3</v>
      </c>
      <c r="F2049" s="9">
        <f>IFERROR(VLOOKUP(Tabla1[[#This Row],[FECHA]],'COMPARENDOS TOTALES'!A:D,3,FALSE),0)</f>
        <v>923000</v>
      </c>
      <c r="G2049" s="5">
        <f>IFERROR(VLOOKUP(Tabla1[[#This Row],[FECHA]],EXONERACIONES!A:D,4,FALSE),0)</f>
        <v>1</v>
      </c>
      <c r="H2049" s="9">
        <f>IFERROR(VLOOKUP(Tabla1[[#This Row],[FECHA]],EXONERACIONES!A:D,3,FALSE),0)</f>
        <v>230750</v>
      </c>
      <c r="I2049" s="5">
        <f>IFERROR(VLOOKUP(Tabla1[[#This Row],[FECHA]],'SIMIT CON RES'!A:D,4,FALSE),0)</f>
        <v>1</v>
      </c>
      <c r="J2049" s="9">
        <f>IFERROR(VLOOKUP(Tabla1[[#This Row],[FECHA]],'SIMIT CON RES'!A:D,3,FALSE),0)</f>
        <v>230750</v>
      </c>
      <c r="K2049">
        <f>IFERROR(VLOOKUP(Tabla1[[#This Row],[FECHA]],'SIMIT SIN RES'!A:D,4,FALSE),0)</f>
        <v>0</v>
      </c>
      <c r="L2049" s="9">
        <f>IFERROR(VLOOKUP(Tabla1[[#This Row],[FECHA]],'SIMIT SIN RES'!A:D,3,FALSE),0)</f>
        <v>0</v>
      </c>
      <c r="M2049" s="5">
        <f>IFERROR(VLOOKUP(Tabla1[[#This Row],[FECHA]],'RECAUDOS DE COMPARENDOS'!A:D,4,FALSE),0)</f>
        <v>0</v>
      </c>
      <c r="N2049" s="9">
        <f>IFERROR(VLOOKUP(Tabla1[[#This Row],[FECHA]],'RECAUDOS DE COMPARENDOS'!A:D,3,FALSE),0)</f>
        <v>0</v>
      </c>
      <c r="O2049" s="5">
        <f>IFERROR(VLOOKUP(Tabla1[[#This Row],[FECHA]],'RECAUDOS DE RESOLUCIONES'!A:D,4,FALSE),0)</f>
        <v>0</v>
      </c>
      <c r="P2049" s="9">
        <f>IFERROR(VLOOKUP(Tabla1[[#This Row],[FECHA]],'RECAUDOS DE RESOLUCIONES'!A:D,3,FALSE),0)</f>
        <v>0</v>
      </c>
      <c r="Q204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049" s="9">
        <f>Tabla1[V. COMPARENDOS]-(Tabla1[V. EXONERACIONES]+Tabla1[[#This Row],[V. SIMIT CON RESOLUCION]]+Tabla1[[#This Row],[V. SIMIT SIN RESOLUCION]]+Tabla1[[#This Row],[V. RECAUDOS COMPARENDOS]]+Tabla1[[#This Row],[V. RECAUDOS RESOLUCIONES]])</f>
        <v>461500</v>
      </c>
      <c r="S2049" s="11">
        <f>IFERROR(VLOOKUP(Tabla1[[#This Row],[FECHA]],'RECAUDOS LOCALES'!A:D,4,FALSE),0)</f>
        <v>0</v>
      </c>
      <c r="T2049" s="9">
        <f>IFERROR(VLOOKUP(Tabla1[[#This Row],[FECHA]],'RECAUDOS LOCALES'!A:D,3,FALSE),0)</f>
        <v>0</v>
      </c>
      <c r="U2049" s="11">
        <f>IFERROR(VLOOKUP(Tabla1[[#This Row],[FECHA]],'RECAUDOS EXTERNOS'!A:D,4,FALSE),0)</f>
        <v>11</v>
      </c>
      <c r="V2049" s="9">
        <f>IFERROR(VLOOKUP(Tabla1[[#This Row],[FECHA]],'RECAUDOS EXTERNOS'!A:D,3,FALSE),0)</f>
        <v>3456010</v>
      </c>
    </row>
    <row r="2050" spans="1:22" x14ac:dyDescent="0.25">
      <c r="A2050" s="1">
        <v>39609</v>
      </c>
      <c r="B2050" s="3" t="s">
        <v>2</v>
      </c>
      <c r="C2050" s="2">
        <v>39600</v>
      </c>
      <c r="D2050" s="5">
        <f>YEAR(Tabla1[[#This Row],[FECHA]])</f>
        <v>2008</v>
      </c>
      <c r="E2050" s="5">
        <f>IFERROR(VLOOKUP(Tabla1[[#This Row],[FECHA]],'COMPARENDOS TOTALES'!A:D,4,FALSE),0)</f>
        <v>1</v>
      </c>
      <c r="F2050" s="9">
        <f>IFERROR(VLOOKUP(Tabla1[[#This Row],[FECHA]],'COMPARENDOS TOTALES'!A:D,3,FALSE),0)</f>
        <v>461500</v>
      </c>
      <c r="G2050" s="5">
        <f>IFERROR(VLOOKUP(Tabla1[[#This Row],[FECHA]],EXONERACIONES!A:D,4,FALSE),0)</f>
        <v>1</v>
      </c>
      <c r="H2050" s="9">
        <f>IFERROR(VLOOKUP(Tabla1[[#This Row],[FECHA]],EXONERACIONES!A:D,3,FALSE),0)</f>
        <v>461500</v>
      </c>
      <c r="I2050" s="5">
        <f>IFERROR(VLOOKUP(Tabla1[[#This Row],[FECHA]],'SIMIT CON RES'!A:D,4,FALSE),0)</f>
        <v>0</v>
      </c>
      <c r="J2050" s="9">
        <f>IFERROR(VLOOKUP(Tabla1[[#This Row],[FECHA]],'SIMIT CON RES'!A:D,3,FALSE),0)</f>
        <v>0</v>
      </c>
      <c r="K2050">
        <f>IFERROR(VLOOKUP(Tabla1[[#This Row],[FECHA]],'SIMIT SIN RES'!A:D,4,FALSE),0)</f>
        <v>0</v>
      </c>
      <c r="L2050" s="9">
        <f>IFERROR(VLOOKUP(Tabla1[[#This Row],[FECHA]],'SIMIT SIN RES'!A:D,3,FALSE),0)</f>
        <v>0</v>
      </c>
      <c r="M2050" s="5">
        <f>IFERROR(VLOOKUP(Tabla1[[#This Row],[FECHA]],'RECAUDOS DE COMPARENDOS'!A:D,4,FALSE),0)</f>
        <v>0</v>
      </c>
      <c r="N2050" s="9">
        <f>IFERROR(VLOOKUP(Tabla1[[#This Row],[FECHA]],'RECAUDOS DE COMPARENDOS'!A:D,3,FALSE),0)</f>
        <v>0</v>
      </c>
      <c r="O2050" s="5">
        <f>IFERROR(VLOOKUP(Tabla1[[#This Row],[FECHA]],'RECAUDOS DE RESOLUCIONES'!A:D,4,FALSE),0)</f>
        <v>0</v>
      </c>
      <c r="P2050" s="9">
        <f>IFERROR(VLOOKUP(Tabla1[[#This Row],[FECHA]],'RECAUDOS DE RESOLUCIONES'!A:D,3,FALSE),0)</f>
        <v>0</v>
      </c>
      <c r="Q205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05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050" s="11">
        <f>IFERROR(VLOOKUP(Tabla1[[#This Row],[FECHA]],'RECAUDOS LOCALES'!A:D,4,FALSE),0)</f>
        <v>0</v>
      </c>
      <c r="T2050" s="9">
        <f>IFERROR(VLOOKUP(Tabla1[[#This Row],[FECHA]],'RECAUDOS LOCALES'!A:D,3,FALSE),0)</f>
        <v>0</v>
      </c>
      <c r="U2050" s="11">
        <f>IFERROR(VLOOKUP(Tabla1[[#This Row],[FECHA]],'RECAUDOS EXTERNOS'!A:D,4,FALSE),0)</f>
        <v>3</v>
      </c>
      <c r="V2050" s="9">
        <f>IFERROR(VLOOKUP(Tabla1[[#This Row],[FECHA]],'RECAUDOS EXTERNOS'!A:D,3,FALSE),0)</f>
        <v>654300</v>
      </c>
    </row>
    <row r="2051" spans="1:22" x14ac:dyDescent="0.25">
      <c r="A2051" s="1">
        <v>39610</v>
      </c>
      <c r="B2051" s="3" t="s">
        <v>3</v>
      </c>
      <c r="C2051" s="2">
        <v>39600</v>
      </c>
      <c r="D2051" s="5">
        <f>YEAR(Tabla1[[#This Row],[FECHA]])</f>
        <v>2008</v>
      </c>
      <c r="E2051" s="5">
        <f>IFERROR(VLOOKUP(Tabla1[[#This Row],[FECHA]],'COMPARENDOS TOTALES'!A:D,4,FALSE),0)</f>
        <v>2</v>
      </c>
      <c r="F2051" s="9">
        <f>IFERROR(VLOOKUP(Tabla1[[#This Row],[FECHA]],'COMPARENDOS TOTALES'!A:D,3,FALSE),0)</f>
        <v>692250</v>
      </c>
      <c r="G2051" s="5">
        <f>IFERROR(VLOOKUP(Tabla1[[#This Row],[FECHA]],EXONERACIONES!A:D,4,FALSE),0)</f>
        <v>1</v>
      </c>
      <c r="H2051" s="9">
        <f>IFERROR(VLOOKUP(Tabla1[[#This Row],[FECHA]],EXONERACIONES!A:D,3,FALSE),0)</f>
        <v>230750</v>
      </c>
      <c r="I2051" s="5">
        <f>IFERROR(VLOOKUP(Tabla1[[#This Row],[FECHA]],'SIMIT CON RES'!A:D,4,FALSE),0)</f>
        <v>1</v>
      </c>
      <c r="J2051" s="9">
        <f>IFERROR(VLOOKUP(Tabla1[[#This Row],[FECHA]],'SIMIT CON RES'!A:D,3,FALSE),0)</f>
        <v>461500</v>
      </c>
      <c r="K2051">
        <f>IFERROR(VLOOKUP(Tabla1[[#This Row],[FECHA]],'SIMIT SIN RES'!A:D,4,FALSE),0)</f>
        <v>0</v>
      </c>
      <c r="L2051" s="9">
        <f>IFERROR(VLOOKUP(Tabla1[[#This Row],[FECHA]],'SIMIT SIN RES'!A:D,3,FALSE),0)</f>
        <v>0</v>
      </c>
      <c r="M2051" s="5">
        <f>IFERROR(VLOOKUP(Tabla1[[#This Row],[FECHA]],'RECAUDOS DE COMPARENDOS'!A:D,4,FALSE),0)</f>
        <v>0</v>
      </c>
      <c r="N2051" s="9">
        <f>IFERROR(VLOOKUP(Tabla1[[#This Row],[FECHA]],'RECAUDOS DE COMPARENDOS'!A:D,3,FALSE),0)</f>
        <v>0</v>
      </c>
      <c r="O2051" s="5">
        <f>IFERROR(VLOOKUP(Tabla1[[#This Row],[FECHA]],'RECAUDOS DE RESOLUCIONES'!A:D,4,FALSE),0)</f>
        <v>0</v>
      </c>
      <c r="P2051" s="9">
        <f>IFERROR(VLOOKUP(Tabla1[[#This Row],[FECHA]],'RECAUDOS DE RESOLUCIONES'!A:D,3,FALSE),0)</f>
        <v>0</v>
      </c>
      <c r="Q205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05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051" s="11">
        <f>IFERROR(VLOOKUP(Tabla1[[#This Row],[FECHA]],'RECAUDOS LOCALES'!A:D,4,FALSE),0)</f>
        <v>0</v>
      </c>
      <c r="T2051" s="9">
        <f>IFERROR(VLOOKUP(Tabla1[[#This Row],[FECHA]],'RECAUDOS LOCALES'!A:D,3,FALSE),0)</f>
        <v>0</v>
      </c>
      <c r="U2051" s="11">
        <f>IFERROR(VLOOKUP(Tabla1[[#This Row],[FECHA]],'RECAUDOS EXTERNOS'!A:D,4,FALSE),0)</f>
        <v>1</v>
      </c>
      <c r="V2051" s="9">
        <f>IFERROR(VLOOKUP(Tabla1[[#This Row],[FECHA]],'RECAUDOS EXTERNOS'!A:D,3,FALSE),0)</f>
        <v>218100</v>
      </c>
    </row>
    <row r="2052" spans="1:22" x14ac:dyDescent="0.25">
      <c r="A2052" s="1">
        <v>39611</v>
      </c>
      <c r="B2052" s="3" t="s">
        <v>6</v>
      </c>
      <c r="C2052" s="2">
        <v>39600</v>
      </c>
      <c r="D2052" s="5">
        <f>YEAR(Tabla1[[#This Row],[FECHA]])</f>
        <v>2008</v>
      </c>
      <c r="E2052" s="5">
        <f>IFERROR(VLOOKUP(Tabla1[[#This Row],[FECHA]],'COMPARENDOS TOTALES'!A:D,4,FALSE),0)</f>
        <v>8</v>
      </c>
      <c r="F2052" s="9">
        <f>IFERROR(VLOOKUP(Tabla1[[#This Row],[FECHA]],'COMPARENDOS TOTALES'!A:D,3,FALSE),0)</f>
        <v>2030600</v>
      </c>
      <c r="G2052" s="5">
        <f>IFERROR(VLOOKUP(Tabla1[[#This Row],[FECHA]],EXONERACIONES!A:D,4,FALSE),0)</f>
        <v>0</v>
      </c>
      <c r="H2052" s="9">
        <f>IFERROR(VLOOKUP(Tabla1[[#This Row],[FECHA]],EXONERACIONES!A:D,3,FALSE),0)</f>
        <v>0</v>
      </c>
      <c r="I2052" s="5">
        <f>IFERROR(VLOOKUP(Tabla1[[#This Row],[FECHA]],'SIMIT CON RES'!A:D,4,FALSE),0)</f>
        <v>2</v>
      </c>
      <c r="J2052" s="9">
        <f>IFERROR(VLOOKUP(Tabla1[[#This Row],[FECHA]],'SIMIT CON RES'!A:D,3,FALSE),0)</f>
        <v>523033</v>
      </c>
      <c r="K2052">
        <f>IFERROR(VLOOKUP(Tabla1[[#This Row],[FECHA]],'SIMIT SIN RES'!A:D,4,FALSE),0)</f>
        <v>0</v>
      </c>
      <c r="L2052" s="9">
        <f>IFERROR(VLOOKUP(Tabla1[[#This Row],[FECHA]],'SIMIT SIN RES'!A:D,3,FALSE),0)</f>
        <v>0</v>
      </c>
      <c r="M2052" s="5">
        <f>IFERROR(VLOOKUP(Tabla1[[#This Row],[FECHA]],'RECAUDOS DE COMPARENDOS'!A:D,4,FALSE),0)</f>
        <v>1</v>
      </c>
      <c r="N2052" s="9">
        <f>IFERROR(VLOOKUP(Tabla1[[#This Row],[FECHA]],'RECAUDOS DE COMPARENDOS'!A:D,3,FALSE),0)</f>
        <v>230750</v>
      </c>
      <c r="O2052" s="5">
        <f>IFERROR(VLOOKUP(Tabla1[[#This Row],[FECHA]],'RECAUDOS DE RESOLUCIONES'!A:D,4,FALSE),0)</f>
        <v>0</v>
      </c>
      <c r="P2052" s="9">
        <f>IFERROR(VLOOKUP(Tabla1[[#This Row],[FECHA]],'RECAUDOS DE RESOLUCIONES'!A:D,3,FALSE),0)</f>
        <v>0</v>
      </c>
      <c r="Q205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2052" s="9">
        <f>Tabla1[V. COMPARENDOS]-(Tabla1[V. EXONERACIONES]+Tabla1[[#This Row],[V. SIMIT CON RESOLUCION]]+Tabla1[[#This Row],[V. SIMIT SIN RESOLUCION]]+Tabla1[[#This Row],[V. RECAUDOS COMPARENDOS]]+Tabla1[[#This Row],[V. RECAUDOS RESOLUCIONES]])</f>
        <v>1276817</v>
      </c>
      <c r="S2052" s="11">
        <f>IFERROR(VLOOKUP(Tabla1[[#This Row],[FECHA]],'RECAUDOS LOCALES'!A:D,4,FALSE),0)</f>
        <v>1</v>
      </c>
      <c r="T2052" s="9">
        <f>IFERROR(VLOOKUP(Tabla1[[#This Row],[FECHA]],'RECAUDOS LOCALES'!A:D,3,FALSE),0)</f>
        <v>461490</v>
      </c>
      <c r="U2052" s="11">
        <f>IFERROR(VLOOKUP(Tabla1[[#This Row],[FECHA]],'RECAUDOS EXTERNOS'!A:D,4,FALSE),0)</f>
        <v>6</v>
      </c>
      <c r="V2052" s="9">
        <f>IFERROR(VLOOKUP(Tabla1[[#This Row],[FECHA]],'RECAUDOS EXTERNOS'!A:D,3,FALSE),0)</f>
        <v>1500450</v>
      </c>
    </row>
    <row r="2053" spans="1:22" x14ac:dyDescent="0.25">
      <c r="A2053" s="1">
        <v>39612</v>
      </c>
      <c r="B2053" s="3" t="s">
        <v>0</v>
      </c>
      <c r="C2053" s="2">
        <v>39600</v>
      </c>
      <c r="D2053" s="5">
        <f>YEAR(Tabla1[[#This Row],[FECHA]])</f>
        <v>2008</v>
      </c>
      <c r="E2053" s="5">
        <f>IFERROR(VLOOKUP(Tabla1[[#This Row],[FECHA]],'COMPARENDOS TOTALES'!A:D,4,FALSE),0)</f>
        <v>2</v>
      </c>
      <c r="F2053" s="9">
        <f>IFERROR(VLOOKUP(Tabla1[[#This Row],[FECHA]],'COMPARENDOS TOTALES'!A:D,3,FALSE),0)</f>
        <v>461500</v>
      </c>
      <c r="G2053" s="5">
        <f>IFERROR(VLOOKUP(Tabla1[[#This Row],[FECHA]],EXONERACIONES!A:D,4,FALSE),0)</f>
        <v>1</v>
      </c>
      <c r="H2053" s="9">
        <f>IFERROR(VLOOKUP(Tabla1[[#This Row],[FECHA]],EXONERACIONES!A:D,3,FALSE),0)</f>
        <v>230750</v>
      </c>
      <c r="I2053" s="5">
        <f>IFERROR(VLOOKUP(Tabla1[[#This Row],[FECHA]],'SIMIT CON RES'!A:D,4,FALSE),0)</f>
        <v>0</v>
      </c>
      <c r="J2053" s="9">
        <f>IFERROR(VLOOKUP(Tabla1[[#This Row],[FECHA]],'SIMIT CON RES'!A:D,3,FALSE),0)</f>
        <v>0</v>
      </c>
      <c r="K2053">
        <f>IFERROR(VLOOKUP(Tabla1[[#This Row],[FECHA]],'SIMIT SIN RES'!A:D,4,FALSE),0)</f>
        <v>0</v>
      </c>
      <c r="L2053" s="9">
        <f>IFERROR(VLOOKUP(Tabla1[[#This Row],[FECHA]],'SIMIT SIN RES'!A:D,3,FALSE),0)</f>
        <v>0</v>
      </c>
      <c r="M2053" s="5">
        <f>IFERROR(VLOOKUP(Tabla1[[#This Row],[FECHA]],'RECAUDOS DE COMPARENDOS'!A:D,4,FALSE),0)</f>
        <v>0</v>
      </c>
      <c r="N2053" s="9">
        <f>IFERROR(VLOOKUP(Tabla1[[#This Row],[FECHA]],'RECAUDOS DE COMPARENDOS'!A:D,3,FALSE),0)</f>
        <v>0</v>
      </c>
      <c r="O2053" s="5">
        <f>IFERROR(VLOOKUP(Tabla1[[#This Row],[FECHA]],'RECAUDOS DE RESOLUCIONES'!A:D,4,FALSE),0)</f>
        <v>0</v>
      </c>
      <c r="P2053" s="9">
        <f>IFERROR(VLOOKUP(Tabla1[[#This Row],[FECHA]],'RECAUDOS DE RESOLUCIONES'!A:D,3,FALSE),0)</f>
        <v>0</v>
      </c>
      <c r="Q205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053" s="9">
        <f>Tabla1[V. COMPARENDOS]-(Tabla1[V. EXONERACIONES]+Tabla1[[#This Row],[V. SIMIT CON RESOLUCION]]+Tabla1[[#This Row],[V. SIMIT SIN RESOLUCION]]+Tabla1[[#This Row],[V. RECAUDOS COMPARENDOS]]+Tabla1[[#This Row],[V. RECAUDOS RESOLUCIONES]])</f>
        <v>230750</v>
      </c>
      <c r="S2053" s="11">
        <f>IFERROR(VLOOKUP(Tabla1[[#This Row],[FECHA]],'RECAUDOS LOCALES'!A:D,4,FALSE),0)</f>
        <v>1</v>
      </c>
      <c r="T2053" s="9">
        <f>IFERROR(VLOOKUP(Tabla1[[#This Row],[FECHA]],'RECAUDOS LOCALES'!A:D,3,FALSE),0)</f>
        <v>126910</v>
      </c>
      <c r="U2053" s="11">
        <f>IFERROR(VLOOKUP(Tabla1[[#This Row],[FECHA]],'RECAUDOS EXTERNOS'!A:D,4,FALSE),0)</f>
        <v>3</v>
      </c>
      <c r="V2053" s="9">
        <f>IFERROR(VLOOKUP(Tabla1[[#This Row],[FECHA]],'RECAUDOS EXTERNOS'!A:D,3,FALSE),0)</f>
        <v>946325</v>
      </c>
    </row>
    <row r="2054" spans="1:22" x14ac:dyDescent="0.25">
      <c r="A2054" s="1">
        <v>39613</v>
      </c>
      <c r="B2054" s="3" t="s">
        <v>5</v>
      </c>
      <c r="C2054" s="2">
        <v>39600</v>
      </c>
      <c r="D2054" s="5">
        <f>YEAR(Tabla1[[#This Row],[FECHA]])</f>
        <v>2008</v>
      </c>
      <c r="E2054" s="5">
        <f>IFERROR(VLOOKUP(Tabla1[[#This Row],[FECHA]],'COMPARENDOS TOTALES'!A:D,4,FALSE),0)</f>
        <v>1</v>
      </c>
      <c r="F2054" s="9">
        <f>IFERROR(VLOOKUP(Tabla1[[#This Row],[FECHA]],'COMPARENDOS TOTALES'!A:D,3,FALSE),0)</f>
        <v>230750</v>
      </c>
      <c r="G2054" s="5">
        <f>IFERROR(VLOOKUP(Tabla1[[#This Row],[FECHA]],EXONERACIONES!A:D,4,FALSE),0)</f>
        <v>0</v>
      </c>
      <c r="H2054" s="9">
        <f>IFERROR(VLOOKUP(Tabla1[[#This Row],[FECHA]],EXONERACIONES!A:D,3,FALSE),0)</f>
        <v>0</v>
      </c>
      <c r="I2054" s="5">
        <f>IFERROR(VLOOKUP(Tabla1[[#This Row],[FECHA]],'SIMIT CON RES'!A:D,4,FALSE),0)</f>
        <v>0</v>
      </c>
      <c r="J2054" s="9">
        <f>IFERROR(VLOOKUP(Tabla1[[#This Row],[FECHA]],'SIMIT CON RES'!A:D,3,FALSE),0)</f>
        <v>0</v>
      </c>
      <c r="K2054">
        <f>IFERROR(VLOOKUP(Tabla1[[#This Row],[FECHA]],'SIMIT SIN RES'!A:D,4,FALSE),0)</f>
        <v>0</v>
      </c>
      <c r="L2054" s="9">
        <f>IFERROR(VLOOKUP(Tabla1[[#This Row],[FECHA]],'SIMIT SIN RES'!A:D,3,FALSE),0)</f>
        <v>0</v>
      </c>
      <c r="M2054" s="5">
        <f>IFERROR(VLOOKUP(Tabla1[[#This Row],[FECHA]],'RECAUDOS DE COMPARENDOS'!A:D,4,FALSE),0)</f>
        <v>0</v>
      </c>
      <c r="N2054" s="9">
        <f>IFERROR(VLOOKUP(Tabla1[[#This Row],[FECHA]],'RECAUDOS DE COMPARENDOS'!A:D,3,FALSE),0)</f>
        <v>0</v>
      </c>
      <c r="O2054" s="5">
        <f>IFERROR(VLOOKUP(Tabla1[[#This Row],[FECHA]],'RECAUDOS DE RESOLUCIONES'!A:D,4,FALSE),0)</f>
        <v>0</v>
      </c>
      <c r="P2054" s="9">
        <f>IFERROR(VLOOKUP(Tabla1[[#This Row],[FECHA]],'RECAUDOS DE RESOLUCIONES'!A:D,3,FALSE),0)</f>
        <v>0</v>
      </c>
      <c r="Q205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054" s="9">
        <f>Tabla1[V. COMPARENDOS]-(Tabla1[V. EXONERACIONES]+Tabla1[[#This Row],[V. SIMIT CON RESOLUCION]]+Tabla1[[#This Row],[V. SIMIT SIN RESOLUCION]]+Tabla1[[#This Row],[V. RECAUDOS COMPARENDOS]]+Tabla1[[#This Row],[V. RECAUDOS RESOLUCIONES]])</f>
        <v>230750</v>
      </c>
      <c r="S2054" s="11">
        <f>IFERROR(VLOOKUP(Tabla1[[#This Row],[FECHA]],'RECAUDOS LOCALES'!A:D,4,FALSE),0)</f>
        <v>0</v>
      </c>
      <c r="T2054" s="9">
        <f>IFERROR(VLOOKUP(Tabla1[[#This Row],[FECHA]],'RECAUDOS LOCALES'!A:D,3,FALSE),0)</f>
        <v>0</v>
      </c>
      <c r="U2054" s="11">
        <f>IFERROR(VLOOKUP(Tabla1[[#This Row],[FECHA]],'RECAUDOS EXTERNOS'!A:D,4,FALSE),0)</f>
        <v>0</v>
      </c>
      <c r="V2054" s="9">
        <f>IFERROR(VLOOKUP(Tabla1[[#This Row],[FECHA]],'RECAUDOS EXTERNOS'!A:D,3,FALSE),0)</f>
        <v>0</v>
      </c>
    </row>
    <row r="2055" spans="1:22" x14ac:dyDescent="0.25">
      <c r="A2055" s="1">
        <v>39614</v>
      </c>
      <c r="B2055" s="3" t="s">
        <v>4</v>
      </c>
      <c r="C2055" s="2">
        <v>39600</v>
      </c>
      <c r="D2055" s="5">
        <f>YEAR(Tabla1[[#This Row],[FECHA]])</f>
        <v>2008</v>
      </c>
      <c r="E2055" s="5">
        <f>IFERROR(VLOOKUP(Tabla1[[#This Row],[FECHA]],'COMPARENDOS TOTALES'!A:D,4,FALSE),0)</f>
        <v>0</v>
      </c>
      <c r="F2055" s="9">
        <f>IFERROR(VLOOKUP(Tabla1[[#This Row],[FECHA]],'COMPARENDOS TOTALES'!A:D,3,FALSE),0)</f>
        <v>0</v>
      </c>
      <c r="G2055" s="5">
        <f>IFERROR(VLOOKUP(Tabla1[[#This Row],[FECHA]],EXONERACIONES!A:D,4,FALSE),0)</f>
        <v>0</v>
      </c>
      <c r="H2055" s="9">
        <f>IFERROR(VLOOKUP(Tabla1[[#This Row],[FECHA]],EXONERACIONES!A:D,3,FALSE),0)</f>
        <v>0</v>
      </c>
      <c r="I2055" s="5">
        <f>IFERROR(VLOOKUP(Tabla1[[#This Row],[FECHA]],'SIMIT CON RES'!A:D,4,FALSE),0)</f>
        <v>0</v>
      </c>
      <c r="J2055" s="9">
        <f>IFERROR(VLOOKUP(Tabla1[[#This Row],[FECHA]],'SIMIT CON RES'!A:D,3,FALSE),0)</f>
        <v>0</v>
      </c>
      <c r="K2055">
        <f>IFERROR(VLOOKUP(Tabla1[[#This Row],[FECHA]],'SIMIT SIN RES'!A:D,4,FALSE),0)</f>
        <v>0</v>
      </c>
      <c r="L2055" s="9">
        <f>IFERROR(VLOOKUP(Tabla1[[#This Row],[FECHA]],'SIMIT SIN RES'!A:D,3,FALSE),0)</f>
        <v>0</v>
      </c>
      <c r="M2055" s="5">
        <f>IFERROR(VLOOKUP(Tabla1[[#This Row],[FECHA]],'RECAUDOS DE COMPARENDOS'!A:D,4,FALSE),0)</f>
        <v>0</v>
      </c>
      <c r="N2055" s="9">
        <f>IFERROR(VLOOKUP(Tabla1[[#This Row],[FECHA]],'RECAUDOS DE COMPARENDOS'!A:D,3,FALSE),0)</f>
        <v>0</v>
      </c>
      <c r="O2055" s="5">
        <f>IFERROR(VLOOKUP(Tabla1[[#This Row],[FECHA]],'RECAUDOS DE RESOLUCIONES'!A:D,4,FALSE),0)</f>
        <v>0</v>
      </c>
      <c r="P2055" s="9">
        <f>IFERROR(VLOOKUP(Tabla1[[#This Row],[FECHA]],'RECAUDOS DE RESOLUCIONES'!A:D,3,FALSE),0)</f>
        <v>0</v>
      </c>
      <c r="Q205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05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055" s="11">
        <f>IFERROR(VLOOKUP(Tabla1[[#This Row],[FECHA]],'RECAUDOS LOCALES'!A:D,4,FALSE),0)</f>
        <v>0</v>
      </c>
      <c r="T2055" s="9">
        <f>IFERROR(VLOOKUP(Tabla1[[#This Row],[FECHA]],'RECAUDOS LOCALES'!A:D,3,FALSE),0)</f>
        <v>0</v>
      </c>
      <c r="U2055" s="11">
        <f>IFERROR(VLOOKUP(Tabla1[[#This Row],[FECHA]],'RECAUDOS EXTERNOS'!A:D,4,FALSE),0)</f>
        <v>0</v>
      </c>
      <c r="V2055" s="9">
        <f>IFERROR(VLOOKUP(Tabla1[[#This Row],[FECHA]],'RECAUDOS EXTERNOS'!A:D,3,FALSE),0)</f>
        <v>0</v>
      </c>
    </row>
    <row r="2056" spans="1:22" x14ac:dyDescent="0.25">
      <c r="A2056" s="1">
        <v>39615</v>
      </c>
      <c r="B2056" s="3" t="s">
        <v>1</v>
      </c>
      <c r="C2056" s="2">
        <v>39600</v>
      </c>
      <c r="D2056" s="5">
        <f>YEAR(Tabla1[[#This Row],[FECHA]])</f>
        <v>2008</v>
      </c>
      <c r="E2056" s="5">
        <f>IFERROR(VLOOKUP(Tabla1[[#This Row],[FECHA]],'COMPARENDOS TOTALES'!A:D,4,FALSE),0)</f>
        <v>4</v>
      </c>
      <c r="F2056" s="9">
        <f>IFERROR(VLOOKUP(Tabla1[[#This Row],[FECHA]],'COMPARENDOS TOTALES'!A:D,3,FALSE),0)</f>
        <v>1215283</v>
      </c>
      <c r="G2056" s="5">
        <f>IFERROR(VLOOKUP(Tabla1[[#This Row],[FECHA]],EXONERACIONES!A:D,4,FALSE),0)</f>
        <v>0</v>
      </c>
      <c r="H2056" s="9">
        <f>IFERROR(VLOOKUP(Tabla1[[#This Row],[FECHA]],EXONERACIONES!A:D,3,FALSE),0)</f>
        <v>0</v>
      </c>
      <c r="I2056" s="5">
        <f>IFERROR(VLOOKUP(Tabla1[[#This Row],[FECHA]],'SIMIT CON RES'!A:D,4,FALSE),0)</f>
        <v>2</v>
      </c>
      <c r="J2056" s="9">
        <f>IFERROR(VLOOKUP(Tabla1[[#This Row],[FECHA]],'SIMIT CON RES'!A:D,3,FALSE),0)</f>
        <v>523033</v>
      </c>
      <c r="K2056">
        <f>IFERROR(VLOOKUP(Tabla1[[#This Row],[FECHA]],'SIMIT SIN RES'!A:D,4,FALSE),0)</f>
        <v>0</v>
      </c>
      <c r="L2056" s="9">
        <f>IFERROR(VLOOKUP(Tabla1[[#This Row],[FECHA]],'SIMIT SIN RES'!A:D,3,FALSE),0)</f>
        <v>0</v>
      </c>
      <c r="M2056" s="5">
        <f>IFERROR(VLOOKUP(Tabla1[[#This Row],[FECHA]],'RECAUDOS DE COMPARENDOS'!A:D,4,FALSE),0)</f>
        <v>0</v>
      </c>
      <c r="N2056" s="9">
        <f>IFERROR(VLOOKUP(Tabla1[[#This Row],[FECHA]],'RECAUDOS DE COMPARENDOS'!A:D,3,FALSE),0)</f>
        <v>0</v>
      </c>
      <c r="O2056" s="5">
        <f>IFERROR(VLOOKUP(Tabla1[[#This Row],[FECHA]],'RECAUDOS DE RESOLUCIONES'!A:D,4,FALSE),0)</f>
        <v>0</v>
      </c>
      <c r="P2056" s="9">
        <f>IFERROR(VLOOKUP(Tabla1[[#This Row],[FECHA]],'RECAUDOS DE RESOLUCIONES'!A:D,3,FALSE),0)</f>
        <v>0</v>
      </c>
      <c r="Q205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056" s="9">
        <f>Tabla1[V. COMPARENDOS]-(Tabla1[V. EXONERACIONES]+Tabla1[[#This Row],[V. SIMIT CON RESOLUCION]]+Tabla1[[#This Row],[V. SIMIT SIN RESOLUCION]]+Tabla1[[#This Row],[V. RECAUDOS COMPARENDOS]]+Tabla1[[#This Row],[V. RECAUDOS RESOLUCIONES]])</f>
        <v>692250</v>
      </c>
      <c r="S2056" s="11">
        <f>IFERROR(VLOOKUP(Tabla1[[#This Row],[FECHA]],'RECAUDOS LOCALES'!A:D,4,FALSE),0)</f>
        <v>0</v>
      </c>
      <c r="T2056" s="9">
        <f>IFERROR(VLOOKUP(Tabla1[[#This Row],[FECHA]],'RECAUDOS LOCALES'!A:D,3,FALSE),0)</f>
        <v>0</v>
      </c>
      <c r="U2056" s="11">
        <f>IFERROR(VLOOKUP(Tabla1[[#This Row],[FECHA]],'RECAUDOS EXTERNOS'!A:D,4,FALSE),0)</f>
        <v>2</v>
      </c>
      <c r="V2056" s="9">
        <f>IFERROR(VLOOKUP(Tabla1[[#This Row],[FECHA]],'RECAUDOS EXTERNOS'!A:D,3,FALSE),0)</f>
        <v>613470</v>
      </c>
    </row>
    <row r="2057" spans="1:22" x14ac:dyDescent="0.25">
      <c r="A2057" s="1">
        <v>39616</v>
      </c>
      <c r="B2057" s="3" t="s">
        <v>2</v>
      </c>
      <c r="C2057" s="2">
        <v>39600</v>
      </c>
      <c r="D2057" s="5">
        <f>YEAR(Tabla1[[#This Row],[FECHA]])</f>
        <v>2008</v>
      </c>
      <c r="E2057" s="5">
        <f>IFERROR(VLOOKUP(Tabla1[[#This Row],[FECHA]],'COMPARENDOS TOTALES'!A:D,4,FALSE),0)</f>
        <v>4</v>
      </c>
      <c r="F2057" s="9">
        <f>IFERROR(VLOOKUP(Tabla1[[#This Row],[FECHA]],'COMPARENDOS TOTALES'!A:D,3,FALSE),0)</f>
        <v>1046067</v>
      </c>
      <c r="G2057" s="5">
        <f>IFERROR(VLOOKUP(Tabla1[[#This Row],[FECHA]],EXONERACIONES!A:D,4,FALSE),0)</f>
        <v>0</v>
      </c>
      <c r="H2057" s="9">
        <f>IFERROR(VLOOKUP(Tabla1[[#This Row],[FECHA]],EXONERACIONES!A:D,3,FALSE),0)</f>
        <v>0</v>
      </c>
      <c r="I2057" s="5">
        <f>IFERROR(VLOOKUP(Tabla1[[#This Row],[FECHA]],'SIMIT CON RES'!A:D,4,FALSE),0)</f>
        <v>0</v>
      </c>
      <c r="J2057" s="9">
        <f>IFERROR(VLOOKUP(Tabla1[[#This Row],[FECHA]],'SIMIT CON RES'!A:D,3,FALSE),0)</f>
        <v>0</v>
      </c>
      <c r="K2057">
        <f>IFERROR(VLOOKUP(Tabla1[[#This Row],[FECHA]],'SIMIT SIN RES'!A:D,4,FALSE),0)</f>
        <v>0</v>
      </c>
      <c r="L2057" s="9">
        <f>IFERROR(VLOOKUP(Tabla1[[#This Row],[FECHA]],'SIMIT SIN RES'!A:D,3,FALSE),0)</f>
        <v>0</v>
      </c>
      <c r="M2057" s="5">
        <f>IFERROR(VLOOKUP(Tabla1[[#This Row],[FECHA]],'RECAUDOS DE COMPARENDOS'!A:D,4,FALSE),0)</f>
        <v>0</v>
      </c>
      <c r="N2057" s="9">
        <f>IFERROR(VLOOKUP(Tabla1[[#This Row],[FECHA]],'RECAUDOS DE COMPARENDOS'!A:D,3,FALSE),0)</f>
        <v>0</v>
      </c>
      <c r="O2057" s="5">
        <f>IFERROR(VLOOKUP(Tabla1[[#This Row],[FECHA]],'RECAUDOS DE RESOLUCIONES'!A:D,4,FALSE),0)</f>
        <v>1</v>
      </c>
      <c r="P2057" s="9">
        <f>IFERROR(VLOOKUP(Tabla1[[#This Row],[FECHA]],'RECAUDOS DE RESOLUCIONES'!A:D,3,FALSE),0)</f>
        <v>230750</v>
      </c>
      <c r="Q205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2057" s="9">
        <f>Tabla1[V. COMPARENDOS]-(Tabla1[V. EXONERACIONES]+Tabla1[[#This Row],[V. SIMIT CON RESOLUCION]]+Tabla1[[#This Row],[V. SIMIT SIN RESOLUCION]]+Tabla1[[#This Row],[V. RECAUDOS COMPARENDOS]]+Tabla1[[#This Row],[V. RECAUDOS RESOLUCIONES]])</f>
        <v>815317</v>
      </c>
      <c r="S2057" s="11">
        <f>IFERROR(VLOOKUP(Tabla1[[#This Row],[FECHA]],'RECAUDOS LOCALES'!A:D,4,FALSE),0)</f>
        <v>2</v>
      </c>
      <c r="T2057" s="9">
        <f>IFERROR(VLOOKUP(Tabla1[[#This Row],[FECHA]],'RECAUDOS LOCALES'!A:D,3,FALSE),0)</f>
        <v>395410</v>
      </c>
      <c r="U2057" s="11">
        <f>IFERROR(VLOOKUP(Tabla1[[#This Row],[FECHA]],'RECAUDOS EXTERNOS'!A:D,4,FALSE),0)</f>
        <v>3</v>
      </c>
      <c r="V2057" s="9">
        <f>IFERROR(VLOOKUP(Tabla1[[#This Row],[FECHA]],'RECAUDOS EXTERNOS'!A:D,3,FALSE),0)</f>
        <v>831570</v>
      </c>
    </row>
    <row r="2058" spans="1:22" x14ac:dyDescent="0.25">
      <c r="A2058" s="1">
        <v>39617</v>
      </c>
      <c r="B2058" s="3" t="s">
        <v>3</v>
      </c>
      <c r="C2058" s="2">
        <v>39600</v>
      </c>
      <c r="D2058" s="5">
        <f>YEAR(Tabla1[[#This Row],[FECHA]])</f>
        <v>2008</v>
      </c>
      <c r="E2058" s="5">
        <f>IFERROR(VLOOKUP(Tabla1[[#This Row],[FECHA]],'COMPARENDOS TOTALES'!A:D,4,FALSE),0)</f>
        <v>1</v>
      </c>
      <c r="F2058" s="9">
        <f>IFERROR(VLOOKUP(Tabla1[[#This Row],[FECHA]],'COMPARENDOS TOTALES'!A:D,3,FALSE),0)</f>
        <v>230750</v>
      </c>
      <c r="G2058" s="5">
        <f>IFERROR(VLOOKUP(Tabla1[[#This Row],[FECHA]],EXONERACIONES!A:D,4,FALSE),0)</f>
        <v>0</v>
      </c>
      <c r="H2058" s="9">
        <f>IFERROR(VLOOKUP(Tabla1[[#This Row],[FECHA]],EXONERACIONES!A:D,3,FALSE),0)</f>
        <v>0</v>
      </c>
      <c r="I2058" s="5">
        <f>IFERROR(VLOOKUP(Tabla1[[#This Row],[FECHA]],'SIMIT CON RES'!A:D,4,FALSE),0)</f>
        <v>0</v>
      </c>
      <c r="J2058" s="9">
        <f>IFERROR(VLOOKUP(Tabla1[[#This Row],[FECHA]],'SIMIT CON RES'!A:D,3,FALSE),0)</f>
        <v>0</v>
      </c>
      <c r="K2058">
        <f>IFERROR(VLOOKUP(Tabla1[[#This Row],[FECHA]],'SIMIT SIN RES'!A:D,4,FALSE),0)</f>
        <v>0</v>
      </c>
      <c r="L2058" s="9">
        <f>IFERROR(VLOOKUP(Tabla1[[#This Row],[FECHA]],'SIMIT SIN RES'!A:D,3,FALSE),0)</f>
        <v>0</v>
      </c>
      <c r="M2058" s="5">
        <f>IFERROR(VLOOKUP(Tabla1[[#This Row],[FECHA]],'RECAUDOS DE COMPARENDOS'!A:D,4,FALSE),0)</f>
        <v>0</v>
      </c>
      <c r="N2058" s="9">
        <f>IFERROR(VLOOKUP(Tabla1[[#This Row],[FECHA]],'RECAUDOS DE COMPARENDOS'!A:D,3,FALSE),0)</f>
        <v>0</v>
      </c>
      <c r="O2058" s="5">
        <f>IFERROR(VLOOKUP(Tabla1[[#This Row],[FECHA]],'RECAUDOS DE RESOLUCIONES'!A:D,4,FALSE),0)</f>
        <v>0</v>
      </c>
      <c r="P2058" s="9">
        <f>IFERROR(VLOOKUP(Tabla1[[#This Row],[FECHA]],'RECAUDOS DE RESOLUCIONES'!A:D,3,FALSE),0)</f>
        <v>0</v>
      </c>
      <c r="Q205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058" s="9">
        <f>Tabla1[V. COMPARENDOS]-(Tabla1[V. EXONERACIONES]+Tabla1[[#This Row],[V. SIMIT CON RESOLUCION]]+Tabla1[[#This Row],[V. SIMIT SIN RESOLUCION]]+Tabla1[[#This Row],[V. RECAUDOS COMPARENDOS]]+Tabla1[[#This Row],[V. RECAUDOS RESOLUCIONES]])</f>
        <v>230750</v>
      </c>
      <c r="S2058" s="11">
        <f>IFERROR(VLOOKUP(Tabla1[[#This Row],[FECHA]],'RECAUDOS LOCALES'!A:D,4,FALSE),0)</f>
        <v>1</v>
      </c>
      <c r="T2058" s="9">
        <f>IFERROR(VLOOKUP(Tabla1[[#This Row],[FECHA]],'RECAUDOS LOCALES'!A:D,3,FALSE),0)</f>
        <v>215910</v>
      </c>
      <c r="U2058" s="11">
        <f>IFERROR(VLOOKUP(Tabla1[[#This Row],[FECHA]],'RECAUDOS EXTERNOS'!A:D,4,FALSE),0)</f>
        <v>2</v>
      </c>
      <c r="V2058" s="9">
        <f>IFERROR(VLOOKUP(Tabla1[[#This Row],[FECHA]],'RECAUDOS EXTERNOS'!A:D,3,FALSE),0)</f>
        <v>436200</v>
      </c>
    </row>
    <row r="2059" spans="1:22" x14ac:dyDescent="0.25">
      <c r="A2059" s="1">
        <v>39618</v>
      </c>
      <c r="B2059" s="3" t="s">
        <v>6</v>
      </c>
      <c r="C2059" s="2">
        <v>39600</v>
      </c>
      <c r="D2059" s="5">
        <f>YEAR(Tabla1[[#This Row],[FECHA]])</f>
        <v>2008</v>
      </c>
      <c r="E2059" s="5">
        <f>IFERROR(VLOOKUP(Tabla1[[#This Row],[FECHA]],'COMPARENDOS TOTALES'!A:D,4,FALSE),0)</f>
        <v>1</v>
      </c>
      <c r="F2059" s="9">
        <f>IFERROR(VLOOKUP(Tabla1[[#This Row],[FECHA]],'COMPARENDOS TOTALES'!A:D,3,FALSE),0)</f>
        <v>230750</v>
      </c>
      <c r="G2059" s="5">
        <f>IFERROR(VLOOKUP(Tabla1[[#This Row],[FECHA]],EXONERACIONES!A:D,4,FALSE),0)</f>
        <v>0</v>
      </c>
      <c r="H2059" s="9">
        <f>IFERROR(VLOOKUP(Tabla1[[#This Row],[FECHA]],EXONERACIONES!A:D,3,FALSE),0)</f>
        <v>0</v>
      </c>
      <c r="I2059" s="5">
        <f>IFERROR(VLOOKUP(Tabla1[[#This Row],[FECHA]],'SIMIT CON RES'!A:D,4,FALSE),0)</f>
        <v>1</v>
      </c>
      <c r="J2059" s="9">
        <f>IFERROR(VLOOKUP(Tabla1[[#This Row],[FECHA]],'SIMIT CON RES'!A:D,3,FALSE),0)</f>
        <v>230750</v>
      </c>
      <c r="K2059">
        <f>IFERROR(VLOOKUP(Tabla1[[#This Row],[FECHA]],'SIMIT SIN RES'!A:D,4,FALSE),0)</f>
        <v>0</v>
      </c>
      <c r="L2059" s="9">
        <f>IFERROR(VLOOKUP(Tabla1[[#This Row],[FECHA]],'SIMIT SIN RES'!A:D,3,FALSE),0)</f>
        <v>0</v>
      </c>
      <c r="M2059" s="5">
        <f>IFERROR(VLOOKUP(Tabla1[[#This Row],[FECHA]],'RECAUDOS DE COMPARENDOS'!A:D,4,FALSE),0)</f>
        <v>0</v>
      </c>
      <c r="N2059" s="9">
        <f>IFERROR(VLOOKUP(Tabla1[[#This Row],[FECHA]],'RECAUDOS DE COMPARENDOS'!A:D,3,FALSE),0)</f>
        <v>0</v>
      </c>
      <c r="O2059" s="5">
        <f>IFERROR(VLOOKUP(Tabla1[[#This Row],[FECHA]],'RECAUDOS DE RESOLUCIONES'!A:D,4,FALSE),0)</f>
        <v>0</v>
      </c>
      <c r="P2059" s="9">
        <f>IFERROR(VLOOKUP(Tabla1[[#This Row],[FECHA]],'RECAUDOS DE RESOLUCIONES'!A:D,3,FALSE),0)</f>
        <v>0</v>
      </c>
      <c r="Q205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05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059" s="11">
        <f>IFERROR(VLOOKUP(Tabla1[[#This Row],[FECHA]],'RECAUDOS LOCALES'!A:D,4,FALSE),0)</f>
        <v>2</v>
      </c>
      <c r="T2059" s="9">
        <f>IFERROR(VLOOKUP(Tabla1[[#This Row],[FECHA]],'RECAUDOS LOCALES'!A:D,3,FALSE),0)</f>
        <v>381500</v>
      </c>
      <c r="U2059" s="11">
        <f>IFERROR(VLOOKUP(Tabla1[[#This Row],[FECHA]],'RECAUDOS EXTERNOS'!A:D,4,FALSE),0)</f>
        <v>3</v>
      </c>
      <c r="V2059" s="9">
        <f>IFERROR(VLOOKUP(Tabla1[[#This Row],[FECHA]],'RECAUDOS EXTERNOS'!A:D,3,FALSE),0)</f>
        <v>962290</v>
      </c>
    </row>
    <row r="2060" spans="1:22" x14ac:dyDescent="0.25">
      <c r="A2060" s="1">
        <v>39619</v>
      </c>
      <c r="B2060" s="3" t="s">
        <v>0</v>
      </c>
      <c r="C2060" s="2">
        <v>39600</v>
      </c>
      <c r="D2060" s="5">
        <f>YEAR(Tabla1[[#This Row],[FECHA]])</f>
        <v>2008</v>
      </c>
      <c r="E2060" s="5">
        <f>IFERROR(VLOOKUP(Tabla1[[#This Row],[FECHA]],'COMPARENDOS TOTALES'!A:D,4,FALSE),0)</f>
        <v>2</v>
      </c>
      <c r="F2060" s="9">
        <f>IFERROR(VLOOKUP(Tabla1[[#This Row],[FECHA]],'COMPARENDOS TOTALES'!A:D,3,FALSE),0)</f>
        <v>461500</v>
      </c>
      <c r="G2060" s="5">
        <f>IFERROR(VLOOKUP(Tabla1[[#This Row],[FECHA]],EXONERACIONES!A:D,4,FALSE),0)</f>
        <v>0</v>
      </c>
      <c r="H2060" s="9">
        <f>IFERROR(VLOOKUP(Tabla1[[#This Row],[FECHA]],EXONERACIONES!A:D,3,FALSE),0)</f>
        <v>0</v>
      </c>
      <c r="I2060" s="5">
        <f>IFERROR(VLOOKUP(Tabla1[[#This Row],[FECHA]],'SIMIT CON RES'!A:D,4,FALSE),0)</f>
        <v>0</v>
      </c>
      <c r="J2060" s="9">
        <f>IFERROR(VLOOKUP(Tabla1[[#This Row],[FECHA]],'SIMIT CON RES'!A:D,3,FALSE),0)</f>
        <v>0</v>
      </c>
      <c r="K2060">
        <f>IFERROR(VLOOKUP(Tabla1[[#This Row],[FECHA]],'SIMIT SIN RES'!A:D,4,FALSE),0)</f>
        <v>0</v>
      </c>
      <c r="L2060" s="9">
        <f>IFERROR(VLOOKUP(Tabla1[[#This Row],[FECHA]],'SIMIT SIN RES'!A:D,3,FALSE),0)</f>
        <v>0</v>
      </c>
      <c r="M2060" s="5">
        <f>IFERROR(VLOOKUP(Tabla1[[#This Row],[FECHA]],'RECAUDOS DE COMPARENDOS'!A:D,4,FALSE),0)</f>
        <v>0</v>
      </c>
      <c r="N2060" s="9">
        <f>IFERROR(VLOOKUP(Tabla1[[#This Row],[FECHA]],'RECAUDOS DE COMPARENDOS'!A:D,3,FALSE),0)</f>
        <v>0</v>
      </c>
      <c r="O2060" s="5">
        <f>IFERROR(VLOOKUP(Tabla1[[#This Row],[FECHA]],'RECAUDOS DE RESOLUCIONES'!A:D,4,FALSE),0)</f>
        <v>0</v>
      </c>
      <c r="P2060" s="9">
        <f>IFERROR(VLOOKUP(Tabla1[[#This Row],[FECHA]],'RECAUDOS DE RESOLUCIONES'!A:D,3,FALSE),0)</f>
        <v>0</v>
      </c>
      <c r="Q206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060" s="9">
        <f>Tabla1[V. COMPARENDOS]-(Tabla1[V. EXONERACIONES]+Tabla1[[#This Row],[V. SIMIT CON RESOLUCION]]+Tabla1[[#This Row],[V. SIMIT SIN RESOLUCION]]+Tabla1[[#This Row],[V. RECAUDOS COMPARENDOS]]+Tabla1[[#This Row],[V. RECAUDOS RESOLUCIONES]])</f>
        <v>461500</v>
      </c>
      <c r="S2060" s="11">
        <f>IFERROR(VLOOKUP(Tabla1[[#This Row],[FECHA]],'RECAUDOS LOCALES'!A:D,4,FALSE),0)</f>
        <v>0</v>
      </c>
      <c r="T2060" s="9">
        <f>IFERROR(VLOOKUP(Tabla1[[#This Row],[FECHA]],'RECAUDOS LOCALES'!A:D,3,FALSE),0)</f>
        <v>0</v>
      </c>
      <c r="U2060" s="11">
        <f>IFERROR(VLOOKUP(Tabla1[[#This Row],[FECHA]],'RECAUDOS EXTERNOS'!A:D,4,FALSE),0)</f>
        <v>6</v>
      </c>
      <c r="V2060" s="9">
        <f>IFERROR(VLOOKUP(Tabla1[[#This Row],[FECHA]],'RECAUDOS EXTERNOS'!A:D,3,FALSE),0)</f>
        <v>1636640</v>
      </c>
    </row>
    <row r="2061" spans="1:22" x14ac:dyDescent="0.25">
      <c r="A2061" s="1">
        <v>39620</v>
      </c>
      <c r="B2061" s="3" t="s">
        <v>5</v>
      </c>
      <c r="C2061" s="2">
        <v>39600</v>
      </c>
      <c r="D2061" s="5">
        <f>YEAR(Tabla1[[#This Row],[FECHA]])</f>
        <v>2008</v>
      </c>
      <c r="E2061" s="5">
        <f>IFERROR(VLOOKUP(Tabla1[[#This Row],[FECHA]],'COMPARENDOS TOTALES'!A:D,4,FALSE),0)</f>
        <v>1</v>
      </c>
      <c r="F2061" s="9">
        <f>IFERROR(VLOOKUP(Tabla1[[#This Row],[FECHA]],'COMPARENDOS TOTALES'!A:D,3,FALSE),0)</f>
        <v>230750</v>
      </c>
      <c r="G2061" s="5">
        <f>IFERROR(VLOOKUP(Tabla1[[#This Row],[FECHA]],EXONERACIONES!A:D,4,FALSE),0)</f>
        <v>0</v>
      </c>
      <c r="H2061" s="9">
        <f>IFERROR(VLOOKUP(Tabla1[[#This Row],[FECHA]],EXONERACIONES!A:D,3,FALSE),0)</f>
        <v>0</v>
      </c>
      <c r="I2061" s="5">
        <f>IFERROR(VLOOKUP(Tabla1[[#This Row],[FECHA]],'SIMIT CON RES'!A:D,4,FALSE),0)</f>
        <v>0</v>
      </c>
      <c r="J2061" s="9">
        <f>IFERROR(VLOOKUP(Tabla1[[#This Row],[FECHA]],'SIMIT CON RES'!A:D,3,FALSE),0)</f>
        <v>0</v>
      </c>
      <c r="K2061">
        <f>IFERROR(VLOOKUP(Tabla1[[#This Row],[FECHA]],'SIMIT SIN RES'!A:D,4,FALSE),0)</f>
        <v>0</v>
      </c>
      <c r="L2061" s="9">
        <f>IFERROR(VLOOKUP(Tabla1[[#This Row],[FECHA]],'SIMIT SIN RES'!A:D,3,FALSE),0)</f>
        <v>0</v>
      </c>
      <c r="M2061" s="5">
        <f>IFERROR(VLOOKUP(Tabla1[[#This Row],[FECHA]],'RECAUDOS DE COMPARENDOS'!A:D,4,FALSE),0)</f>
        <v>1</v>
      </c>
      <c r="N2061" s="9">
        <f>IFERROR(VLOOKUP(Tabla1[[#This Row],[FECHA]],'RECAUDOS DE COMPARENDOS'!A:D,3,FALSE),0)</f>
        <v>230750</v>
      </c>
      <c r="O2061" s="5">
        <f>IFERROR(VLOOKUP(Tabla1[[#This Row],[FECHA]],'RECAUDOS DE RESOLUCIONES'!A:D,4,FALSE),0)</f>
        <v>0</v>
      </c>
      <c r="P2061" s="9">
        <f>IFERROR(VLOOKUP(Tabla1[[#This Row],[FECHA]],'RECAUDOS DE RESOLUCIONES'!A:D,3,FALSE),0)</f>
        <v>0</v>
      </c>
      <c r="Q206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06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061" s="11">
        <f>IFERROR(VLOOKUP(Tabla1[[#This Row],[FECHA]],'RECAUDOS LOCALES'!A:D,4,FALSE),0)</f>
        <v>0</v>
      </c>
      <c r="T2061" s="9">
        <f>IFERROR(VLOOKUP(Tabla1[[#This Row],[FECHA]],'RECAUDOS LOCALES'!A:D,3,FALSE),0)</f>
        <v>0</v>
      </c>
      <c r="U2061" s="11">
        <f>IFERROR(VLOOKUP(Tabla1[[#This Row],[FECHA]],'RECAUDOS EXTERNOS'!A:D,4,FALSE),0)</f>
        <v>0</v>
      </c>
      <c r="V2061" s="9">
        <f>IFERROR(VLOOKUP(Tabla1[[#This Row],[FECHA]],'RECAUDOS EXTERNOS'!A:D,3,FALSE),0)</f>
        <v>0</v>
      </c>
    </row>
    <row r="2062" spans="1:22" x14ac:dyDescent="0.25">
      <c r="A2062" s="1">
        <v>39621</v>
      </c>
      <c r="B2062" s="3" t="s">
        <v>4</v>
      </c>
      <c r="C2062" s="2">
        <v>39600</v>
      </c>
      <c r="D2062" s="5">
        <f>YEAR(Tabla1[[#This Row],[FECHA]])</f>
        <v>2008</v>
      </c>
      <c r="E2062" s="5">
        <f>IFERROR(VLOOKUP(Tabla1[[#This Row],[FECHA]],'COMPARENDOS TOTALES'!A:D,4,FALSE),0)</f>
        <v>1</v>
      </c>
      <c r="F2062" s="9">
        <f>IFERROR(VLOOKUP(Tabla1[[#This Row],[FECHA]],'COMPARENDOS TOTALES'!A:D,3,FALSE),0)</f>
        <v>461500</v>
      </c>
      <c r="G2062" s="5">
        <f>IFERROR(VLOOKUP(Tabla1[[#This Row],[FECHA]],EXONERACIONES!A:D,4,FALSE),0)</f>
        <v>0</v>
      </c>
      <c r="H2062" s="9">
        <f>IFERROR(VLOOKUP(Tabla1[[#This Row],[FECHA]],EXONERACIONES!A:D,3,FALSE),0)</f>
        <v>0</v>
      </c>
      <c r="I2062" s="5">
        <f>IFERROR(VLOOKUP(Tabla1[[#This Row],[FECHA]],'SIMIT CON RES'!A:D,4,FALSE),0)</f>
        <v>0</v>
      </c>
      <c r="J2062" s="9">
        <f>IFERROR(VLOOKUP(Tabla1[[#This Row],[FECHA]],'SIMIT CON RES'!A:D,3,FALSE),0)</f>
        <v>0</v>
      </c>
      <c r="K2062">
        <f>IFERROR(VLOOKUP(Tabla1[[#This Row],[FECHA]],'SIMIT SIN RES'!A:D,4,FALSE),0)</f>
        <v>0</v>
      </c>
      <c r="L2062" s="9">
        <f>IFERROR(VLOOKUP(Tabla1[[#This Row],[FECHA]],'SIMIT SIN RES'!A:D,3,FALSE),0)</f>
        <v>0</v>
      </c>
      <c r="M2062" s="5">
        <f>IFERROR(VLOOKUP(Tabla1[[#This Row],[FECHA]],'RECAUDOS DE COMPARENDOS'!A:D,4,FALSE),0)</f>
        <v>0</v>
      </c>
      <c r="N2062" s="9">
        <f>IFERROR(VLOOKUP(Tabla1[[#This Row],[FECHA]],'RECAUDOS DE COMPARENDOS'!A:D,3,FALSE),0)</f>
        <v>0</v>
      </c>
      <c r="O2062" s="5">
        <f>IFERROR(VLOOKUP(Tabla1[[#This Row],[FECHA]],'RECAUDOS DE RESOLUCIONES'!A:D,4,FALSE),0)</f>
        <v>0</v>
      </c>
      <c r="P2062" s="9">
        <f>IFERROR(VLOOKUP(Tabla1[[#This Row],[FECHA]],'RECAUDOS DE RESOLUCIONES'!A:D,3,FALSE),0)</f>
        <v>0</v>
      </c>
      <c r="Q206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062" s="9">
        <f>Tabla1[V. COMPARENDOS]-(Tabla1[V. EXONERACIONES]+Tabla1[[#This Row],[V. SIMIT CON RESOLUCION]]+Tabla1[[#This Row],[V. SIMIT SIN RESOLUCION]]+Tabla1[[#This Row],[V. RECAUDOS COMPARENDOS]]+Tabla1[[#This Row],[V. RECAUDOS RESOLUCIONES]])</f>
        <v>461500</v>
      </c>
      <c r="S2062" s="11">
        <f>IFERROR(VLOOKUP(Tabla1[[#This Row],[FECHA]],'RECAUDOS LOCALES'!A:D,4,FALSE),0)</f>
        <v>0</v>
      </c>
      <c r="T2062" s="9">
        <f>IFERROR(VLOOKUP(Tabla1[[#This Row],[FECHA]],'RECAUDOS LOCALES'!A:D,3,FALSE),0)</f>
        <v>0</v>
      </c>
      <c r="U2062" s="11">
        <f>IFERROR(VLOOKUP(Tabla1[[#This Row],[FECHA]],'RECAUDOS EXTERNOS'!A:D,4,FALSE),0)</f>
        <v>0</v>
      </c>
      <c r="V2062" s="9">
        <f>IFERROR(VLOOKUP(Tabla1[[#This Row],[FECHA]],'RECAUDOS EXTERNOS'!A:D,3,FALSE),0)</f>
        <v>0</v>
      </c>
    </row>
    <row r="2063" spans="1:22" x14ac:dyDescent="0.25">
      <c r="A2063" s="1">
        <v>39622</v>
      </c>
      <c r="B2063" s="3" t="s">
        <v>1</v>
      </c>
      <c r="C2063" s="2">
        <v>39600</v>
      </c>
      <c r="D2063" s="5">
        <f>YEAR(Tabla1[[#This Row],[FECHA]])</f>
        <v>2008</v>
      </c>
      <c r="E2063" s="5">
        <f>IFERROR(VLOOKUP(Tabla1[[#This Row],[FECHA]],'COMPARENDOS TOTALES'!A:D,4,FALSE),0)</f>
        <v>4</v>
      </c>
      <c r="F2063" s="9">
        <f>IFERROR(VLOOKUP(Tabla1[[#This Row],[FECHA]],'COMPARENDOS TOTALES'!A:D,3,FALSE),0)</f>
        <v>938384</v>
      </c>
      <c r="G2063" s="5">
        <f>IFERROR(VLOOKUP(Tabla1[[#This Row],[FECHA]],EXONERACIONES!A:D,4,FALSE),0)</f>
        <v>1</v>
      </c>
      <c r="H2063" s="9">
        <f>IFERROR(VLOOKUP(Tabla1[[#This Row],[FECHA]],EXONERACIONES!A:D,3,FALSE),0)</f>
        <v>123067</v>
      </c>
      <c r="I2063" s="5">
        <f>IFERROR(VLOOKUP(Tabla1[[#This Row],[FECHA]],'SIMIT CON RES'!A:D,4,FALSE),0)</f>
        <v>1</v>
      </c>
      <c r="J2063" s="9">
        <f>IFERROR(VLOOKUP(Tabla1[[#This Row],[FECHA]],'SIMIT CON RES'!A:D,3,FALSE),0)</f>
        <v>230750</v>
      </c>
      <c r="K2063">
        <f>IFERROR(VLOOKUP(Tabla1[[#This Row],[FECHA]],'SIMIT SIN RES'!A:D,4,FALSE),0)</f>
        <v>0</v>
      </c>
      <c r="L2063" s="9">
        <f>IFERROR(VLOOKUP(Tabla1[[#This Row],[FECHA]],'SIMIT SIN RES'!A:D,3,FALSE),0)</f>
        <v>0</v>
      </c>
      <c r="M2063" s="5">
        <f>IFERROR(VLOOKUP(Tabla1[[#This Row],[FECHA]],'RECAUDOS DE COMPARENDOS'!A:D,4,FALSE),0)</f>
        <v>0</v>
      </c>
      <c r="N2063" s="9">
        <f>IFERROR(VLOOKUP(Tabla1[[#This Row],[FECHA]],'RECAUDOS DE COMPARENDOS'!A:D,3,FALSE),0)</f>
        <v>0</v>
      </c>
      <c r="O2063" s="5">
        <f>IFERROR(VLOOKUP(Tabla1[[#This Row],[FECHA]],'RECAUDOS DE RESOLUCIONES'!A:D,4,FALSE),0)</f>
        <v>1</v>
      </c>
      <c r="P2063" s="9">
        <f>IFERROR(VLOOKUP(Tabla1[[#This Row],[FECHA]],'RECAUDOS DE RESOLUCIONES'!A:D,3,FALSE),0)</f>
        <v>123067</v>
      </c>
      <c r="Q206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063" s="9">
        <f>Tabla1[V. COMPARENDOS]-(Tabla1[V. EXONERACIONES]+Tabla1[[#This Row],[V. SIMIT CON RESOLUCION]]+Tabla1[[#This Row],[V. SIMIT SIN RESOLUCION]]+Tabla1[[#This Row],[V. RECAUDOS COMPARENDOS]]+Tabla1[[#This Row],[V. RECAUDOS RESOLUCIONES]])</f>
        <v>461500</v>
      </c>
      <c r="S2063" s="11">
        <f>IFERROR(VLOOKUP(Tabla1[[#This Row],[FECHA]],'RECAUDOS LOCALES'!A:D,4,FALSE),0)</f>
        <v>0</v>
      </c>
      <c r="T2063" s="9">
        <f>IFERROR(VLOOKUP(Tabla1[[#This Row],[FECHA]],'RECAUDOS LOCALES'!A:D,3,FALSE),0)</f>
        <v>0</v>
      </c>
      <c r="U2063" s="11">
        <f>IFERROR(VLOOKUP(Tabla1[[#This Row],[FECHA]],'RECAUDOS EXTERNOS'!A:D,4,FALSE),0)</f>
        <v>3</v>
      </c>
      <c r="V2063" s="9">
        <f>IFERROR(VLOOKUP(Tabla1[[#This Row],[FECHA]],'RECAUDOS EXTERNOS'!A:D,3,FALSE),0)</f>
        <v>831570</v>
      </c>
    </row>
    <row r="2064" spans="1:22" x14ac:dyDescent="0.25">
      <c r="A2064" s="1">
        <v>39623</v>
      </c>
      <c r="B2064" s="3" t="s">
        <v>2</v>
      </c>
      <c r="C2064" s="2">
        <v>39600</v>
      </c>
      <c r="D2064" s="5">
        <f>YEAR(Tabla1[[#This Row],[FECHA]])</f>
        <v>2008</v>
      </c>
      <c r="E2064" s="5">
        <f>IFERROR(VLOOKUP(Tabla1[[#This Row],[FECHA]],'COMPARENDOS TOTALES'!A:D,4,FALSE),0)</f>
        <v>5</v>
      </c>
      <c r="F2064" s="9">
        <f>IFERROR(VLOOKUP(Tabla1[[#This Row],[FECHA]],'COMPARENDOS TOTALES'!A:D,3,FALSE),0)</f>
        <v>938384</v>
      </c>
      <c r="G2064" s="5">
        <f>IFERROR(VLOOKUP(Tabla1[[#This Row],[FECHA]],EXONERACIONES!A:D,4,FALSE),0)</f>
        <v>0</v>
      </c>
      <c r="H2064" s="9">
        <f>IFERROR(VLOOKUP(Tabla1[[#This Row],[FECHA]],EXONERACIONES!A:D,3,FALSE),0)</f>
        <v>0</v>
      </c>
      <c r="I2064" s="5">
        <f>IFERROR(VLOOKUP(Tabla1[[#This Row],[FECHA]],'SIMIT CON RES'!A:D,4,FALSE),0)</f>
        <v>5</v>
      </c>
      <c r="J2064" s="9">
        <f>IFERROR(VLOOKUP(Tabla1[[#This Row],[FECHA]],'SIMIT CON RES'!A:D,3,FALSE),0)</f>
        <v>938384</v>
      </c>
      <c r="K2064">
        <f>IFERROR(VLOOKUP(Tabla1[[#This Row],[FECHA]],'SIMIT SIN RES'!A:D,4,FALSE),0)</f>
        <v>0</v>
      </c>
      <c r="L2064" s="9">
        <f>IFERROR(VLOOKUP(Tabla1[[#This Row],[FECHA]],'SIMIT SIN RES'!A:D,3,FALSE),0)</f>
        <v>0</v>
      </c>
      <c r="M2064" s="5">
        <f>IFERROR(VLOOKUP(Tabla1[[#This Row],[FECHA]],'RECAUDOS DE COMPARENDOS'!A:D,4,FALSE),0)</f>
        <v>0</v>
      </c>
      <c r="N2064" s="9">
        <f>IFERROR(VLOOKUP(Tabla1[[#This Row],[FECHA]],'RECAUDOS DE COMPARENDOS'!A:D,3,FALSE),0)</f>
        <v>0</v>
      </c>
      <c r="O2064" s="5">
        <f>IFERROR(VLOOKUP(Tabla1[[#This Row],[FECHA]],'RECAUDOS DE RESOLUCIONES'!A:D,4,FALSE),0)</f>
        <v>0</v>
      </c>
      <c r="P2064" s="9">
        <f>IFERROR(VLOOKUP(Tabla1[[#This Row],[FECHA]],'RECAUDOS DE RESOLUCIONES'!A:D,3,FALSE),0)</f>
        <v>0</v>
      </c>
      <c r="Q206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06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064" s="11">
        <f>IFERROR(VLOOKUP(Tabla1[[#This Row],[FECHA]],'RECAUDOS LOCALES'!A:D,4,FALSE),0)</f>
        <v>0</v>
      </c>
      <c r="T2064" s="9">
        <f>IFERROR(VLOOKUP(Tabla1[[#This Row],[FECHA]],'RECAUDOS LOCALES'!A:D,3,FALSE),0)</f>
        <v>0</v>
      </c>
      <c r="U2064" s="11">
        <f>IFERROR(VLOOKUP(Tabla1[[#This Row],[FECHA]],'RECAUDOS EXTERNOS'!A:D,4,FALSE),0)</f>
        <v>9</v>
      </c>
      <c r="V2064" s="9">
        <f>IFERROR(VLOOKUP(Tabla1[[#This Row],[FECHA]],'RECAUDOS EXTERNOS'!A:D,3,FALSE),0)</f>
        <v>2179235</v>
      </c>
    </row>
    <row r="2065" spans="1:22" x14ac:dyDescent="0.25">
      <c r="A2065" s="1">
        <v>39624</v>
      </c>
      <c r="B2065" s="3" t="s">
        <v>3</v>
      </c>
      <c r="C2065" s="2">
        <v>39600</v>
      </c>
      <c r="D2065" s="5">
        <f>YEAR(Tabla1[[#This Row],[FECHA]])</f>
        <v>2008</v>
      </c>
      <c r="E2065" s="5">
        <f>IFERROR(VLOOKUP(Tabla1[[#This Row],[FECHA]],'COMPARENDOS TOTALES'!A:D,4,FALSE),0)</f>
        <v>2</v>
      </c>
      <c r="F2065" s="9">
        <f>IFERROR(VLOOKUP(Tabla1[[#This Row],[FECHA]],'COMPARENDOS TOTALES'!A:D,3,FALSE),0)</f>
        <v>692250</v>
      </c>
      <c r="G2065" s="5">
        <f>IFERROR(VLOOKUP(Tabla1[[#This Row],[FECHA]],EXONERACIONES!A:D,4,FALSE),0)</f>
        <v>1</v>
      </c>
      <c r="H2065" s="9">
        <f>IFERROR(VLOOKUP(Tabla1[[#This Row],[FECHA]],EXONERACIONES!A:D,3,FALSE),0)</f>
        <v>461500</v>
      </c>
      <c r="I2065" s="5">
        <f>IFERROR(VLOOKUP(Tabla1[[#This Row],[FECHA]],'SIMIT CON RES'!A:D,4,FALSE),0)</f>
        <v>0</v>
      </c>
      <c r="J2065" s="9">
        <f>IFERROR(VLOOKUP(Tabla1[[#This Row],[FECHA]],'SIMIT CON RES'!A:D,3,FALSE),0)</f>
        <v>0</v>
      </c>
      <c r="K2065">
        <f>IFERROR(VLOOKUP(Tabla1[[#This Row],[FECHA]],'SIMIT SIN RES'!A:D,4,FALSE),0)</f>
        <v>0</v>
      </c>
      <c r="L2065" s="9">
        <f>IFERROR(VLOOKUP(Tabla1[[#This Row],[FECHA]],'SIMIT SIN RES'!A:D,3,FALSE),0)</f>
        <v>0</v>
      </c>
      <c r="M2065" s="5">
        <f>IFERROR(VLOOKUP(Tabla1[[#This Row],[FECHA]],'RECAUDOS DE COMPARENDOS'!A:D,4,FALSE),0)</f>
        <v>1</v>
      </c>
      <c r="N2065" s="9">
        <f>IFERROR(VLOOKUP(Tabla1[[#This Row],[FECHA]],'RECAUDOS DE COMPARENDOS'!A:D,3,FALSE),0)</f>
        <v>230750</v>
      </c>
      <c r="O2065" s="5">
        <f>IFERROR(VLOOKUP(Tabla1[[#This Row],[FECHA]],'RECAUDOS DE RESOLUCIONES'!A:D,4,FALSE),0)</f>
        <v>0</v>
      </c>
      <c r="P2065" s="9">
        <f>IFERROR(VLOOKUP(Tabla1[[#This Row],[FECHA]],'RECAUDOS DE RESOLUCIONES'!A:D,3,FALSE),0)</f>
        <v>0</v>
      </c>
      <c r="Q206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06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065" s="11">
        <f>IFERROR(VLOOKUP(Tabla1[[#This Row],[FECHA]],'RECAUDOS LOCALES'!A:D,4,FALSE),0)</f>
        <v>0</v>
      </c>
      <c r="T2065" s="9">
        <f>IFERROR(VLOOKUP(Tabla1[[#This Row],[FECHA]],'RECAUDOS LOCALES'!A:D,3,FALSE),0)</f>
        <v>0</v>
      </c>
      <c r="U2065" s="11">
        <f>IFERROR(VLOOKUP(Tabla1[[#This Row],[FECHA]],'RECAUDOS EXTERNOS'!A:D,4,FALSE),0)</f>
        <v>7</v>
      </c>
      <c r="V2065" s="9">
        <f>IFERROR(VLOOKUP(Tabla1[[#This Row],[FECHA]],'RECAUDOS EXTERNOS'!A:D,3,FALSE),0)</f>
        <v>1832250</v>
      </c>
    </row>
    <row r="2066" spans="1:22" x14ac:dyDescent="0.25">
      <c r="A2066" s="1">
        <v>39625</v>
      </c>
      <c r="B2066" s="3" t="s">
        <v>6</v>
      </c>
      <c r="C2066" s="2">
        <v>39600</v>
      </c>
      <c r="D2066" s="5">
        <f>YEAR(Tabla1[[#This Row],[FECHA]])</f>
        <v>2008</v>
      </c>
      <c r="E2066" s="5">
        <f>IFERROR(VLOOKUP(Tabla1[[#This Row],[FECHA]],'COMPARENDOS TOTALES'!A:D,4,FALSE),0)</f>
        <v>3</v>
      </c>
      <c r="F2066" s="9">
        <f>IFERROR(VLOOKUP(Tabla1[[#This Row],[FECHA]],'COMPARENDOS TOTALES'!A:D,3,FALSE),0)</f>
        <v>692250</v>
      </c>
      <c r="G2066" s="5">
        <f>IFERROR(VLOOKUP(Tabla1[[#This Row],[FECHA]],EXONERACIONES!A:D,4,FALSE),0)</f>
        <v>1</v>
      </c>
      <c r="H2066" s="9">
        <f>IFERROR(VLOOKUP(Tabla1[[#This Row],[FECHA]],EXONERACIONES!A:D,3,FALSE),0)</f>
        <v>230750</v>
      </c>
      <c r="I2066" s="5">
        <f>IFERROR(VLOOKUP(Tabla1[[#This Row],[FECHA]],'SIMIT CON RES'!A:D,4,FALSE),0)</f>
        <v>2</v>
      </c>
      <c r="J2066" s="9">
        <f>IFERROR(VLOOKUP(Tabla1[[#This Row],[FECHA]],'SIMIT CON RES'!A:D,3,FALSE),0)</f>
        <v>461500</v>
      </c>
      <c r="K2066">
        <f>IFERROR(VLOOKUP(Tabla1[[#This Row],[FECHA]],'SIMIT SIN RES'!A:D,4,FALSE),0)</f>
        <v>0</v>
      </c>
      <c r="L2066" s="9">
        <f>IFERROR(VLOOKUP(Tabla1[[#This Row],[FECHA]],'SIMIT SIN RES'!A:D,3,FALSE),0)</f>
        <v>0</v>
      </c>
      <c r="M2066" s="5">
        <f>IFERROR(VLOOKUP(Tabla1[[#This Row],[FECHA]],'RECAUDOS DE COMPARENDOS'!A:D,4,FALSE),0)</f>
        <v>0</v>
      </c>
      <c r="N2066" s="9">
        <f>IFERROR(VLOOKUP(Tabla1[[#This Row],[FECHA]],'RECAUDOS DE COMPARENDOS'!A:D,3,FALSE),0)</f>
        <v>0</v>
      </c>
      <c r="O2066" s="5">
        <f>IFERROR(VLOOKUP(Tabla1[[#This Row],[FECHA]],'RECAUDOS DE RESOLUCIONES'!A:D,4,FALSE),0)</f>
        <v>0</v>
      </c>
      <c r="P2066" s="9">
        <f>IFERROR(VLOOKUP(Tabla1[[#This Row],[FECHA]],'RECAUDOS DE RESOLUCIONES'!A:D,3,FALSE),0)</f>
        <v>0</v>
      </c>
      <c r="Q206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06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066" s="11">
        <f>IFERROR(VLOOKUP(Tabla1[[#This Row],[FECHA]],'RECAUDOS LOCALES'!A:D,4,FALSE),0)</f>
        <v>0</v>
      </c>
      <c r="T2066" s="9">
        <f>IFERROR(VLOOKUP(Tabla1[[#This Row],[FECHA]],'RECAUDOS LOCALES'!A:D,3,FALSE),0)</f>
        <v>0</v>
      </c>
      <c r="U2066" s="11">
        <f>IFERROR(VLOOKUP(Tabla1[[#This Row],[FECHA]],'RECAUDOS EXTERNOS'!A:D,4,FALSE),0)</f>
        <v>4</v>
      </c>
      <c r="V2066" s="9">
        <f>IFERROR(VLOOKUP(Tabla1[[#This Row],[FECHA]],'RECAUDOS EXTERNOS'!A:D,3,FALSE),0)</f>
        <v>898100</v>
      </c>
    </row>
    <row r="2067" spans="1:22" x14ac:dyDescent="0.25">
      <c r="A2067" s="1">
        <v>39626</v>
      </c>
      <c r="B2067" s="3" t="s">
        <v>0</v>
      </c>
      <c r="C2067" s="2">
        <v>39600</v>
      </c>
      <c r="D2067" s="5">
        <f>YEAR(Tabla1[[#This Row],[FECHA]])</f>
        <v>2008</v>
      </c>
      <c r="E2067" s="5">
        <f>IFERROR(VLOOKUP(Tabla1[[#This Row],[FECHA]],'COMPARENDOS TOTALES'!A:D,4,FALSE),0)</f>
        <v>7</v>
      </c>
      <c r="F2067" s="9">
        <f>IFERROR(VLOOKUP(Tabla1[[#This Row],[FECHA]],'COMPARENDOS TOTALES'!A:D,3,FALSE),0)</f>
        <v>1184518</v>
      </c>
      <c r="G2067" s="5">
        <f>IFERROR(VLOOKUP(Tabla1[[#This Row],[FECHA]],EXONERACIONES!A:D,4,FALSE),0)</f>
        <v>2</v>
      </c>
      <c r="H2067" s="9">
        <f>IFERROR(VLOOKUP(Tabla1[[#This Row],[FECHA]],EXONERACIONES!A:D,3,FALSE),0)</f>
        <v>461500</v>
      </c>
      <c r="I2067" s="5">
        <f>IFERROR(VLOOKUP(Tabla1[[#This Row],[FECHA]],'SIMIT CON RES'!A:D,4,FALSE),0)</f>
        <v>4</v>
      </c>
      <c r="J2067" s="9">
        <f>IFERROR(VLOOKUP(Tabla1[[#This Row],[FECHA]],'SIMIT CON RES'!A:D,3,FALSE),0)</f>
        <v>599951</v>
      </c>
      <c r="K2067">
        <f>IFERROR(VLOOKUP(Tabla1[[#This Row],[FECHA]],'SIMIT SIN RES'!A:D,4,FALSE),0)</f>
        <v>0</v>
      </c>
      <c r="L2067" s="9">
        <f>IFERROR(VLOOKUP(Tabla1[[#This Row],[FECHA]],'SIMIT SIN RES'!A:D,3,FALSE),0)</f>
        <v>0</v>
      </c>
      <c r="M2067" s="5">
        <f>IFERROR(VLOOKUP(Tabla1[[#This Row],[FECHA]],'RECAUDOS DE COMPARENDOS'!A:D,4,FALSE),0)</f>
        <v>1</v>
      </c>
      <c r="N2067" s="9">
        <f>IFERROR(VLOOKUP(Tabla1[[#This Row],[FECHA]],'RECAUDOS DE COMPARENDOS'!A:D,3,FALSE),0)</f>
        <v>123067</v>
      </c>
      <c r="O2067" s="5">
        <f>IFERROR(VLOOKUP(Tabla1[[#This Row],[FECHA]],'RECAUDOS DE RESOLUCIONES'!A:D,4,FALSE),0)</f>
        <v>0</v>
      </c>
      <c r="P2067" s="9">
        <f>IFERROR(VLOOKUP(Tabla1[[#This Row],[FECHA]],'RECAUDOS DE RESOLUCIONES'!A:D,3,FALSE),0)</f>
        <v>0</v>
      </c>
      <c r="Q206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06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067" s="11">
        <f>IFERROR(VLOOKUP(Tabla1[[#This Row],[FECHA]],'RECAUDOS LOCALES'!A:D,4,FALSE),0)</f>
        <v>2</v>
      </c>
      <c r="T2067" s="9">
        <f>IFERROR(VLOOKUP(Tabla1[[#This Row],[FECHA]],'RECAUDOS LOCALES'!A:D,3,FALSE),0)</f>
        <v>210472</v>
      </c>
      <c r="U2067" s="11">
        <f>IFERROR(VLOOKUP(Tabla1[[#This Row],[FECHA]],'RECAUDOS EXTERNOS'!A:D,4,FALSE),0)</f>
        <v>3</v>
      </c>
      <c r="V2067" s="9">
        <f>IFERROR(VLOOKUP(Tabla1[[#This Row],[FECHA]],'RECAUDOS EXTERNOS'!A:D,3,FALSE),0)</f>
        <v>654300</v>
      </c>
    </row>
    <row r="2068" spans="1:22" x14ac:dyDescent="0.25">
      <c r="A2068" s="1">
        <v>39627</v>
      </c>
      <c r="B2068" s="3" t="s">
        <v>5</v>
      </c>
      <c r="C2068" s="2">
        <v>39600</v>
      </c>
      <c r="D2068" s="5">
        <f>YEAR(Tabla1[[#This Row],[FECHA]])</f>
        <v>2008</v>
      </c>
      <c r="E2068" s="5">
        <f>IFERROR(VLOOKUP(Tabla1[[#This Row],[FECHA]],'COMPARENDOS TOTALES'!A:D,4,FALSE),0)</f>
        <v>9</v>
      </c>
      <c r="F2068" s="9">
        <f>IFERROR(VLOOKUP(Tabla1[[#This Row],[FECHA]],'COMPARENDOS TOTALES'!A:D,3,FALSE),0)</f>
        <v>3230500</v>
      </c>
      <c r="G2068" s="5">
        <f>IFERROR(VLOOKUP(Tabla1[[#This Row],[FECHA]],EXONERACIONES!A:D,4,FALSE),0)</f>
        <v>3</v>
      </c>
      <c r="H2068" s="9">
        <f>IFERROR(VLOOKUP(Tabla1[[#This Row],[FECHA]],EXONERACIONES!A:D,3,FALSE),0)</f>
        <v>1153750</v>
      </c>
      <c r="I2068" s="5">
        <f>IFERROR(VLOOKUP(Tabla1[[#This Row],[FECHA]],'SIMIT CON RES'!A:D,4,FALSE),0)</f>
        <v>4</v>
      </c>
      <c r="J2068" s="9">
        <f>IFERROR(VLOOKUP(Tabla1[[#This Row],[FECHA]],'SIMIT CON RES'!A:D,3,FALSE),0)</f>
        <v>1384500</v>
      </c>
      <c r="K2068">
        <f>IFERROR(VLOOKUP(Tabla1[[#This Row],[FECHA]],'SIMIT SIN RES'!A:D,4,FALSE),0)</f>
        <v>0</v>
      </c>
      <c r="L2068" s="9">
        <f>IFERROR(VLOOKUP(Tabla1[[#This Row],[FECHA]],'SIMIT SIN RES'!A:D,3,FALSE),0)</f>
        <v>0</v>
      </c>
      <c r="M2068" s="5">
        <f>IFERROR(VLOOKUP(Tabla1[[#This Row],[FECHA]],'RECAUDOS DE COMPARENDOS'!A:D,4,FALSE),0)</f>
        <v>0</v>
      </c>
      <c r="N2068" s="9">
        <f>IFERROR(VLOOKUP(Tabla1[[#This Row],[FECHA]],'RECAUDOS DE COMPARENDOS'!A:D,3,FALSE),0)</f>
        <v>0</v>
      </c>
      <c r="O2068" s="5">
        <f>IFERROR(VLOOKUP(Tabla1[[#This Row],[FECHA]],'RECAUDOS DE RESOLUCIONES'!A:D,4,FALSE),0)</f>
        <v>0</v>
      </c>
      <c r="P2068" s="9">
        <f>IFERROR(VLOOKUP(Tabla1[[#This Row],[FECHA]],'RECAUDOS DE RESOLUCIONES'!A:D,3,FALSE),0)</f>
        <v>0</v>
      </c>
      <c r="Q206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068" s="9">
        <f>Tabla1[V. COMPARENDOS]-(Tabla1[V. EXONERACIONES]+Tabla1[[#This Row],[V. SIMIT CON RESOLUCION]]+Tabla1[[#This Row],[V. SIMIT SIN RESOLUCION]]+Tabla1[[#This Row],[V. RECAUDOS COMPARENDOS]]+Tabla1[[#This Row],[V. RECAUDOS RESOLUCIONES]])</f>
        <v>692250</v>
      </c>
      <c r="S2068" s="11">
        <f>IFERROR(VLOOKUP(Tabla1[[#This Row],[FECHA]],'RECAUDOS LOCALES'!A:D,4,FALSE),0)</f>
        <v>0</v>
      </c>
      <c r="T2068" s="9">
        <f>IFERROR(VLOOKUP(Tabla1[[#This Row],[FECHA]],'RECAUDOS LOCALES'!A:D,3,FALSE),0)</f>
        <v>0</v>
      </c>
      <c r="U2068" s="11">
        <f>IFERROR(VLOOKUP(Tabla1[[#This Row],[FECHA]],'RECAUDOS EXTERNOS'!A:D,4,FALSE),0)</f>
        <v>0</v>
      </c>
      <c r="V2068" s="9">
        <f>IFERROR(VLOOKUP(Tabla1[[#This Row],[FECHA]],'RECAUDOS EXTERNOS'!A:D,3,FALSE),0)</f>
        <v>0</v>
      </c>
    </row>
    <row r="2069" spans="1:22" x14ac:dyDescent="0.25">
      <c r="A2069" s="1">
        <v>39628</v>
      </c>
      <c r="B2069" s="3" t="s">
        <v>4</v>
      </c>
      <c r="C2069" s="2">
        <v>39600</v>
      </c>
      <c r="D2069" s="5">
        <f>YEAR(Tabla1[[#This Row],[FECHA]])</f>
        <v>2008</v>
      </c>
      <c r="E2069" s="5">
        <f>IFERROR(VLOOKUP(Tabla1[[#This Row],[FECHA]],'COMPARENDOS TOTALES'!A:D,4,FALSE),0)</f>
        <v>8</v>
      </c>
      <c r="F2069" s="9">
        <f>IFERROR(VLOOKUP(Tabla1[[#This Row],[FECHA]],'COMPARENDOS TOTALES'!A:D,3,FALSE),0)</f>
        <v>1707551</v>
      </c>
      <c r="G2069" s="5">
        <f>IFERROR(VLOOKUP(Tabla1[[#This Row],[FECHA]],EXONERACIONES!A:D,4,FALSE),0)</f>
        <v>0</v>
      </c>
      <c r="H2069" s="9">
        <f>IFERROR(VLOOKUP(Tabla1[[#This Row],[FECHA]],EXONERACIONES!A:D,3,FALSE),0)</f>
        <v>0</v>
      </c>
      <c r="I2069" s="5">
        <f>IFERROR(VLOOKUP(Tabla1[[#This Row],[FECHA]],'SIMIT CON RES'!A:D,4,FALSE),0)</f>
        <v>4</v>
      </c>
      <c r="J2069" s="9">
        <f>IFERROR(VLOOKUP(Tabla1[[#This Row],[FECHA]],'SIMIT CON RES'!A:D,3,FALSE),0)</f>
        <v>769167</v>
      </c>
      <c r="K2069">
        <f>IFERROR(VLOOKUP(Tabla1[[#This Row],[FECHA]],'SIMIT SIN RES'!A:D,4,FALSE),0)</f>
        <v>0</v>
      </c>
      <c r="L2069" s="9">
        <f>IFERROR(VLOOKUP(Tabla1[[#This Row],[FECHA]],'SIMIT SIN RES'!A:D,3,FALSE),0)</f>
        <v>0</v>
      </c>
      <c r="M2069" s="5">
        <f>IFERROR(VLOOKUP(Tabla1[[#This Row],[FECHA]],'RECAUDOS DE COMPARENDOS'!A:D,4,FALSE),0)</f>
        <v>0</v>
      </c>
      <c r="N2069" s="9">
        <f>IFERROR(VLOOKUP(Tabla1[[#This Row],[FECHA]],'RECAUDOS DE COMPARENDOS'!A:D,3,FALSE),0)</f>
        <v>0</v>
      </c>
      <c r="O2069" s="5">
        <f>IFERROR(VLOOKUP(Tabla1[[#This Row],[FECHA]],'RECAUDOS DE RESOLUCIONES'!A:D,4,FALSE),0)</f>
        <v>0</v>
      </c>
      <c r="P2069" s="9">
        <f>IFERROR(VLOOKUP(Tabla1[[#This Row],[FECHA]],'RECAUDOS DE RESOLUCIONES'!A:D,3,FALSE),0)</f>
        <v>0</v>
      </c>
      <c r="Q206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2069" s="9">
        <f>Tabla1[V. COMPARENDOS]-(Tabla1[V. EXONERACIONES]+Tabla1[[#This Row],[V. SIMIT CON RESOLUCION]]+Tabla1[[#This Row],[V. SIMIT SIN RESOLUCION]]+Tabla1[[#This Row],[V. RECAUDOS COMPARENDOS]]+Tabla1[[#This Row],[V. RECAUDOS RESOLUCIONES]])</f>
        <v>938384</v>
      </c>
      <c r="S2069" s="11">
        <f>IFERROR(VLOOKUP(Tabla1[[#This Row],[FECHA]],'RECAUDOS LOCALES'!A:D,4,FALSE),0)</f>
        <v>0</v>
      </c>
      <c r="T2069" s="9">
        <f>IFERROR(VLOOKUP(Tabla1[[#This Row],[FECHA]],'RECAUDOS LOCALES'!A:D,3,FALSE),0)</f>
        <v>0</v>
      </c>
      <c r="U2069" s="11">
        <f>IFERROR(VLOOKUP(Tabla1[[#This Row],[FECHA]],'RECAUDOS EXTERNOS'!A:D,4,FALSE),0)</f>
        <v>0</v>
      </c>
      <c r="V2069" s="9">
        <f>IFERROR(VLOOKUP(Tabla1[[#This Row],[FECHA]],'RECAUDOS EXTERNOS'!A:D,3,FALSE),0)</f>
        <v>0</v>
      </c>
    </row>
    <row r="2070" spans="1:22" x14ac:dyDescent="0.25">
      <c r="A2070" s="1">
        <v>39629</v>
      </c>
      <c r="B2070" s="3" t="s">
        <v>1</v>
      </c>
      <c r="C2070" s="2">
        <v>39600</v>
      </c>
      <c r="D2070" s="5">
        <f>YEAR(Tabla1[[#This Row],[FECHA]])</f>
        <v>2008</v>
      </c>
      <c r="E2070" s="5">
        <f>IFERROR(VLOOKUP(Tabla1[[#This Row],[FECHA]],'COMPARENDOS TOTALES'!A:D,4,FALSE),0)</f>
        <v>4</v>
      </c>
      <c r="F2070" s="9">
        <f>IFERROR(VLOOKUP(Tabla1[[#This Row],[FECHA]],'COMPARENDOS TOTALES'!A:D,3,FALSE),0)</f>
        <v>938384</v>
      </c>
      <c r="G2070" s="5">
        <f>IFERROR(VLOOKUP(Tabla1[[#This Row],[FECHA]],EXONERACIONES!A:D,4,FALSE),0)</f>
        <v>3</v>
      </c>
      <c r="H2070" s="9">
        <f>IFERROR(VLOOKUP(Tabla1[[#This Row],[FECHA]],EXONERACIONES!A:D,3,FALSE),0)</f>
        <v>815317</v>
      </c>
      <c r="I2070" s="5">
        <f>IFERROR(VLOOKUP(Tabla1[[#This Row],[FECHA]],'SIMIT CON RES'!A:D,4,FALSE),0)</f>
        <v>1</v>
      </c>
      <c r="J2070" s="9">
        <f>IFERROR(VLOOKUP(Tabla1[[#This Row],[FECHA]],'SIMIT CON RES'!A:D,3,FALSE),0)</f>
        <v>123067</v>
      </c>
      <c r="K2070">
        <f>IFERROR(VLOOKUP(Tabla1[[#This Row],[FECHA]],'SIMIT SIN RES'!A:D,4,FALSE),0)</f>
        <v>0</v>
      </c>
      <c r="L2070" s="9">
        <f>IFERROR(VLOOKUP(Tabla1[[#This Row],[FECHA]],'SIMIT SIN RES'!A:D,3,FALSE),0)</f>
        <v>0</v>
      </c>
      <c r="M2070" s="5">
        <f>IFERROR(VLOOKUP(Tabla1[[#This Row],[FECHA]],'RECAUDOS DE COMPARENDOS'!A:D,4,FALSE),0)</f>
        <v>0</v>
      </c>
      <c r="N2070" s="9">
        <f>IFERROR(VLOOKUP(Tabla1[[#This Row],[FECHA]],'RECAUDOS DE COMPARENDOS'!A:D,3,FALSE),0)</f>
        <v>0</v>
      </c>
      <c r="O2070" s="5">
        <f>IFERROR(VLOOKUP(Tabla1[[#This Row],[FECHA]],'RECAUDOS DE RESOLUCIONES'!A:D,4,FALSE),0)</f>
        <v>0</v>
      </c>
      <c r="P2070" s="9">
        <f>IFERROR(VLOOKUP(Tabla1[[#This Row],[FECHA]],'RECAUDOS DE RESOLUCIONES'!A:D,3,FALSE),0)</f>
        <v>0</v>
      </c>
      <c r="Q207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07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070" s="11">
        <f>IFERROR(VLOOKUP(Tabla1[[#This Row],[FECHA]],'RECAUDOS LOCALES'!A:D,4,FALSE),0)</f>
        <v>0</v>
      </c>
      <c r="T2070" s="9">
        <f>IFERROR(VLOOKUP(Tabla1[[#This Row],[FECHA]],'RECAUDOS LOCALES'!A:D,3,FALSE),0)</f>
        <v>0</v>
      </c>
      <c r="U2070" s="11">
        <f>IFERROR(VLOOKUP(Tabla1[[#This Row],[FECHA]],'RECAUDOS EXTERNOS'!A:D,4,FALSE),0)</f>
        <v>0</v>
      </c>
      <c r="V2070" s="9">
        <f>IFERROR(VLOOKUP(Tabla1[[#This Row],[FECHA]],'RECAUDOS EXTERNOS'!A:D,3,FALSE),0)</f>
        <v>0</v>
      </c>
    </row>
    <row r="2071" spans="1:22" x14ac:dyDescent="0.25">
      <c r="A2071" s="1">
        <v>39630</v>
      </c>
      <c r="B2071" s="3" t="s">
        <v>2</v>
      </c>
      <c r="C2071" s="2">
        <v>39630</v>
      </c>
      <c r="D2071" s="5">
        <f>YEAR(Tabla1[[#This Row],[FECHA]])</f>
        <v>2008</v>
      </c>
      <c r="E2071" s="5">
        <f>IFERROR(VLOOKUP(Tabla1[[#This Row],[FECHA]],'COMPARENDOS TOTALES'!A:D,4,FALSE),0)</f>
        <v>4</v>
      </c>
      <c r="F2071" s="9">
        <f>IFERROR(VLOOKUP(Tabla1[[#This Row],[FECHA]],'COMPARENDOS TOTALES'!A:D,3,FALSE),0)</f>
        <v>1046067</v>
      </c>
      <c r="G2071" s="5">
        <f>IFERROR(VLOOKUP(Tabla1[[#This Row],[FECHA]],EXONERACIONES!A:D,4,FALSE),0)</f>
        <v>1</v>
      </c>
      <c r="H2071" s="9">
        <f>IFERROR(VLOOKUP(Tabla1[[#This Row],[FECHA]],EXONERACIONES!A:D,3,FALSE),0)</f>
        <v>230750</v>
      </c>
      <c r="I2071" s="5">
        <f>IFERROR(VLOOKUP(Tabla1[[#This Row],[FECHA]],'SIMIT CON RES'!A:D,4,FALSE),0)</f>
        <v>3</v>
      </c>
      <c r="J2071" s="9">
        <f>IFERROR(VLOOKUP(Tabla1[[#This Row],[FECHA]],'SIMIT CON RES'!A:D,3,FALSE),0)</f>
        <v>815317</v>
      </c>
      <c r="K2071">
        <f>IFERROR(VLOOKUP(Tabla1[[#This Row],[FECHA]],'SIMIT SIN RES'!A:D,4,FALSE),0)</f>
        <v>0</v>
      </c>
      <c r="L2071" s="9">
        <f>IFERROR(VLOOKUP(Tabla1[[#This Row],[FECHA]],'SIMIT SIN RES'!A:D,3,FALSE),0)</f>
        <v>0</v>
      </c>
      <c r="M2071" s="5">
        <f>IFERROR(VLOOKUP(Tabla1[[#This Row],[FECHA]],'RECAUDOS DE COMPARENDOS'!A:D,4,FALSE),0)</f>
        <v>0</v>
      </c>
      <c r="N2071" s="9">
        <f>IFERROR(VLOOKUP(Tabla1[[#This Row],[FECHA]],'RECAUDOS DE COMPARENDOS'!A:D,3,FALSE),0)</f>
        <v>0</v>
      </c>
      <c r="O2071" s="5">
        <f>IFERROR(VLOOKUP(Tabla1[[#This Row],[FECHA]],'RECAUDOS DE RESOLUCIONES'!A:D,4,FALSE),0)</f>
        <v>0</v>
      </c>
      <c r="P2071" s="9">
        <f>IFERROR(VLOOKUP(Tabla1[[#This Row],[FECHA]],'RECAUDOS DE RESOLUCIONES'!A:D,3,FALSE),0)</f>
        <v>0</v>
      </c>
      <c r="Q207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07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071" s="11">
        <f>IFERROR(VLOOKUP(Tabla1[[#This Row],[FECHA]],'RECAUDOS LOCALES'!A:D,4,FALSE),0)</f>
        <v>0</v>
      </c>
      <c r="T2071" s="9">
        <f>IFERROR(VLOOKUP(Tabla1[[#This Row],[FECHA]],'RECAUDOS LOCALES'!A:D,3,FALSE),0)</f>
        <v>0</v>
      </c>
      <c r="U2071" s="11">
        <f>IFERROR(VLOOKUP(Tabla1[[#This Row],[FECHA]],'RECAUDOS EXTERNOS'!A:D,4,FALSE),0)</f>
        <v>3</v>
      </c>
      <c r="V2071" s="9">
        <f>IFERROR(VLOOKUP(Tabla1[[#This Row],[FECHA]],'RECAUDOS EXTERNOS'!A:D,3,FALSE),0)</f>
        <v>756703</v>
      </c>
    </row>
    <row r="2072" spans="1:22" x14ac:dyDescent="0.25">
      <c r="A2072" s="1">
        <v>39631</v>
      </c>
      <c r="B2072" s="3" t="s">
        <v>3</v>
      </c>
      <c r="C2072" s="2">
        <v>39630</v>
      </c>
      <c r="D2072" s="5">
        <f>YEAR(Tabla1[[#This Row],[FECHA]])</f>
        <v>2008</v>
      </c>
      <c r="E2072" s="5">
        <f>IFERROR(VLOOKUP(Tabla1[[#This Row],[FECHA]],'COMPARENDOS TOTALES'!A:D,4,FALSE),0)</f>
        <v>1</v>
      </c>
      <c r="F2072" s="9">
        <f>IFERROR(VLOOKUP(Tabla1[[#This Row],[FECHA]],'COMPARENDOS TOTALES'!A:D,3,FALSE),0)</f>
        <v>461500</v>
      </c>
      <c r="G2072" s="5">
        <f>IFERROR(VLOOKUP(Tabla1[[#This Row],[FECHA]],EXONERACIONES!A:D,4,FALSE),0)</f>
        <v>0</v>
      </c>
      <c r="H2072" s="9">
        <f>IFERROR(VLOOKUP(Tabla1[[#This Row],[FECHA]],EXONERACIONES!A:D,3,FALSE),0)</f>
        <v>0</v>
      </c>
      <c r="I2072" s="5">
        <f>IFERROR(VLOOKUP(Tabla1[[#This Row],[FECHA]],'SIMIT CON RES'!A:D,4,FALSE),0)</f>
        <v>1</v>
      </c>
      <c r="J2072" s="9">
        <f>IFERROR(VLOOKUP(Tabla1[[#This Row],[FECHA]],'SIMIT CON RES'!A:D,3,FALSE),0)</f>
        <v>461500</v>
      </c>
      <c r="K2072">
        <f>IFERROR(VLOOKUP(Tabla1[[#This Row],[FECHA]],'SIMIT SIN RES'!A:D,4,FALSE),0)</f>
        <v>0</v>
      </c>
      <c r="L2072" s="9">
        <f>IFERROR(VLOOKUP(Tabla1[[#This Row],[FECHA]],'SIMIT SIN RES'!A:D,3,FALSE),0)</f>
        <v>0</v>
      </c>
      <c r="M2072" s="5">
        <f>IFERROR(VLOOKUP(Tabla1[[#This Row],[FECHA]],'RECAUDOS DE COMPARENDOS'!A:D,4,FALSE),0)</f>
        <v>0</v>
      </c>
      <c r="N2072" s="9">
        <f>IFERROR(VLOOKUP(Tabla1[[#This Row],[FECHA]],'RECAUDOS DE COMPARENDOS'!A:D,3,FALSE),0)</f>
        <v>0</v>
      </c>
      <c r="O2072" s="5">
        <f>IFERROR(VLOOKUP(Tabla1[[#This Row],[FECHA]],'RECAUDOS DE RESOLUCIONES'!A:D,4,FALSE),0)</f>
        <v>0</v>
      </c>
      <c r="P2072" s="9">
        <f>IFERROR(VLOOKUP(Tabla1[[#This Row],[FECHA]],'RECAUDOS DE RESOLUCIONES'!A:D,3,FALSE),0)</f>
        <v>0</v>
      </c>
      <c r="Q207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07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072" s="11">
        <f>IFERROR(VLOOKUP(Tabla1[[#This Row],[FECHA]],'RECAUDOS LOCALES'!A:D,4,FALSE),0)</f>
        <v>3</v>
      </c>
      <c r="T2072" s="9">
        <f>IFERROR(VLOOKUP(Tabla1[[#This Row],[FECHA]],'RECAUDOS LOCALES'!A:D,3,FALSE),0)</f>
        <v>664165</v>
      </c>
      <c r="U2072" s="11">
        <f>IFERROR(VLOOKUP(Tabla1[[#This Row],[FECHA]],'RECAUDOS EXTERNOS'!A:D,4,FALSE),0)</f>
        <v>3</v>
      </c>
      <c r="V2072" s="9">
        <f>IFERROR(VLOOKUP(Tabla1[[#This Row],[FECHA]],'RECAUDOS EXTERNOS'!A:D,3,FALSE),0)</f>
        <v>667150</v>
      </c>
    </row>
    <row r="2073" spans="1:22" x14ac:dyDescent="0.25">
      <c r="A2073" s="1">
        <v>39632</v>
      </c>
      <c r="B2073" s="3" t="s">
        <v>6</v>
      </c>
      <c r="C2073" s="2">
        <v>39630</v>
      </c>
      <c r="D2073" s="5">
        <f>YEAR(Tabla1[[#This Row],[FECHA]])</f>
        <v>2008</v>
      </c>
      <c r="E2073" s="5">
        <f>IFERROR(VLOOKUP(Tabla1[[#This Row],[FECHA]],'COMPARENDOS TOTALES'!A:D,4,FALSE),0)</f>
        <v>2</v>
      </c>
      <c r="F2073" s="9">
        <f>IFERROR(VLOOKUP(Tabla1[[#This Row],[FECHA]],'COMPARENDOS TOTALES'!A:D,3,FALSE),0)</f>
        <v>461500</v>
      </c>
      <c r="G2073" s="5">
        <f>IFERROR(VLOOKUP(Tabla1[[#This Row],[FECHA]],EXONERACIONES!A:D,4,FALSE),0)</f>
        <v>2</v>
      </c>
      <c r="H2073" s="9">
        <f>IFERROR(VLOOKUP(Tabla1[[#This Row],[FECHA]],EXONERACIONES!A:D,3,FALSE),0)</f>
        <v>461500</v>
      </c>
      <c r="I2073" s="5">
        <f>IFERROR(VLOOKUP(Tabla1[[#This Row],[FECHA]],'SIMIT CON RES'!A:D,4,FALSE),0)</f>
        <v>0</v>
      </c>
      <c r="J2073" s="9">
        <f>IFERROR(VLOOKUP(Tabla1[[#This Row],[FECHA]],'SIMIT CON RES'!A:D,3,FALSE),0)</f>
        <v>0</v>
      </c>
      <c r="K2073">
        <f>IFERROR(VLOOKUP(Tabla1[[#This Row],[FECHA]],'SIMIT SIN RES'!A:D,4,FALSE),0)</f>
        <v>0</v>
      </c>
      <c r="L2073" s="9">
        <f>IFERROR(VLOOKUP(Tabla1[[#This Row],[FECHA]],'SIMIT SIN RES'!A:D,3,FALSE),0)</f>
        <v>0</v>
      </c>
      <c r="M2073" s="5">
        <f>IFERROR(VLOOKUP(Tabla1[[#This Row],[FECHA]],'RECAUDOS DE COMPARENDOS'!A:D,4,FALSE),0)</f>
        <v>0</v>
      </c>
      <c r="N2073" s="9">
        <f>IFERROR(VLOOKUP(Tabla1[[#This Row],[FECHA]],'RECAUDOS DE COMPARENDOS'!A:D,3,FALSE),0)</f>
        <v>0</v>
      </c>
      <c r="O2073" s="5">
        <f>IFERROR(VLOOKUP(Tabla1[[#This Row],[FECHA]],'RECAUDOS DE RESOLUCIONES'!A:D,4,FALSE),0)</f>
        <v>0</v>
      </c>
      <c r="P2073" s="9">
        <f>IFERROR(VLOOKUP(Tabla1[[#This Row],[FECHA]],'RECAUDOS DE RESOLUCIONES'!A:D,3,FALSE),0)</f>
        <v>0</v>
      </c>
      <c r="Q207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07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073" s="11">
        <f>IFERROR(VLOOKUP(Tabla1[[#This Row],[FECHA]],'RECAUDOS LOCALES'!A:D,4,FALSE),0)</f>
        <v>1</v>
      </c>
      <c r="T2073" s="9">
        <f>IFERROR(VLOOKUP(Tabla1[[#This Row],[FECHA]],'RECAUDOS LOCALES'!A:D,3,FALSE),0)</f>
        <v>204000</v>
      </c>
      <c r="U2073" s="11">
        <f>IFERROR(VLOOKUP(Tabla1[[#This Row],[FECHA]],'RECAUDOS EXTERNOS'!A:D,4,FALSE),0)</f>
        <v>3</v>
      </c>
      <c r="V2073" s="9">
        <f>IFERROR(VLOOKUP(Tabla1[[#This Row],[FECHA]],'RECAUDOS EXTERNOS'!A:D,3,FALSE),0)</f>
        <v>653785</v>
      </c>
    </row>
    <row r="2074" spans="1:22" x14ac:dyDescent="0.25">
      <c r="A2074" s="1">
        <v>39633</v>
      </c>
      <c r="B2074" s="3" t="s">
        <v>0</v>
      </c>
      <c r="C2074" s="2">
        <v>39630</v>
      </c>
      <c r="D2074" s="5">
        <f>YEAR(Tabla1[[#This Row],[FECHA]])</f>
        <v>2008</v>
      </c>
      <c r="E2074" s="5">
        <f>IFERROR(VLOOKUP(Tabla1[[#This Row],[FECHA]],'COMPARENDOS TOTALES'!A:D,4,FALSE),0)</f>
        <v>3</v>
      </c>
      <c r="F2074" s="9">
        <f>IFERROR(VLOOKUP(Tabla1[[#This Row],[FECHA]],'COMPARENDOS TOTALES'!A:D,3,FALSE),0)</f>
        <v>923000</v>
      </c>
      <c r="G2074" s="5">
        <f>IFERROR(VLOOKUP(Tabla1[[#This Row],[FECHA]],EXONERACIONES!A:D,4,FALSE),0)</f>
        <v>0</v>
      </c>
      <c r="H2074" s="9">
        <f>IFERROR(VLOOKUP(Tabla1[[#This Row],[FECHA]],EXONERACIONES!A:D,3,FALSE),0)</f>
        <v>0</v>
      </c>
      <c r="I2074" s="5">
        <f>IFERROR(VLOOKUP(Tabla1[[#This Row],[FECHA]],'SIMIT CON RES'!A:D,4,FALSE),0)</f>
        <v>0</v>
      </c>
      <c r="J2074" s="9">
        <f>IFERROR(VLOOKUP(Tabla1[[#This Row],[FECHA]],'SIMIT CON RES'!A:D,3,FALSE),0)</f>
        <v>0</v>
      </c>
      <c r="K2074">
        <f>IFERROR(VLOOKUP(Tabla1[[#This Row],[FECHA]],'SIMIT SIN RES'!A:D,4,FALSE),0)</f>
        <v>0</v>
      </c>
      <c r="L2074" s="9">
        <f>IFERROR(VLOOKUP(Tabla1[[#This Row],[FECHA]],'SIMIT SIN RES'!A:D,3,FALSE),0)</f>
        <v>0</v>
      </c>
      <c r="M2074" s="5">
        <f>IFERROR(VLOOKUP(Tabla1[[#This Row],[FECHA]],'RECAUDOS DE COMPARENDOS'!A:D,4,FALSE),0)</f>
        <v>1</v>
      </c>
      <c r="N2074" s="9">
        <f>IFERROR(VLOOKUP(Tabla1[[#This Row],[FECHA]],'RECAUDOS DE COMPARENDOS'!A:D,3,FALSE),0)</f>
        <v>230750</v>
      </c>
      <c r="O2074" s="5">
        <f>IFERROR(VLOOKUP(Tabla1[[#This Row],[FECHA]],'RECAUDOS DE RESOLUCIONES'!A:D,4,FALSE),0)</f>
        <v>0</v>
      </c>
      <c r="P2074" s="9">
        <f>IFERROR(VLOOKUP(Tabla1[[#This Row],[FECHA]],'RECAUDOS DE RESOLUCIONES'!A:D,3,FALSE),0)</f>
        <v>0</v>
      </c>
      <c r="Q207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074" s="9">
        <f>Tabla1[V. COMPARENDOS]-(Tabla1[V. EXONERACIONES]+Tabla1[[#This Row],[V. SIMIT CON RESOLUCION]]+Tabla1[[#This Row],[V. SIMIT SIN RESOLUCION]]+Tabla1[[#This Row],[V. RECAUDOS COMPARENDOS]]+Tabla1[[#This Row],[V. RECAUDOS RESOLUCIONES]])</f>
        <v>692250</v>
      </c>
      <c r="S2074" s="11">
        <f>IFERROR(VLOOKUP(Tabla1[[#This Row],[FECHA]],'RECAUDOS LOCALES'!A:D,4,FALSE),0)</f>
        <v>1</v>
      </c>
      <c r="T2074" s="9">
        <f>IFERROR(VLOOKUP(Tabla1[[#This Row],[FECHA]],'RECAUDOS LOCALES'!A:D,3,FALSE),0)</f>
        <v>216410</v>
      </c>
      <c r="U2074" s="11">
        <f>IFERROR(VLOOKUP(Tabla1[[#This Row],[FECHA]],'RECAUDOS EXTERNOS'!A:D,4,FALSE),0)</f>
        <v>2</v>
      </c>
      <c r="V2074" s="9">
        <f>IFERROR(VLOOKUP(Tabla1[[#This Row],[FECHA]],'RECAUDOS EXTERNOS'!A:D,3,FALSE),0)</f>
        <v>353850</v>
      </c>
    </row>
    <row r="2075" spans="1:22" x14ac:dyDescent="0.25">
      <c r="A2075" s="1">
        <v>39634</v>
      </c>
      <c r="B2075" s="3" t="s">
        <v>5</v>
      </c>
      <c r="C2075" s="2">
        <v>39630</v>
      </c>
      <c r="D2075" s="5">
        <f>YEAR(Tabla1[[#This Row],[FECHA]])</f>
        <v>2008</v>
      </c>
      <c r="E2075" s="5">
        <f>IFERROR(VLOOKUP(Tabla1[[#This Row],[FECHA]],'COMPARENDOS TOTALES'!A:D,4,FALSE),0)</f>
        <v>2</v>
      </c>
      <c r="F2075" s="9">
        <f>IFERROR(VLOOKUP(Tabla1[[#This Row],[FECHA]],'COMPARENDOS TOTALES'!A:D,3,FALSE),0)</f>
        <v>923000</v>
      </c>
      <c r="G2075" s="5">
        <f>IFERROR(VLOOKUP(Tabla1[[#This Row],[FECHA]],EXONERACIONES!A:D,4,FALSE),0)</f>
        <v>0</v>
      </c>
      <c r="H2075" s="9">
        <f>IFERROR(VLOOKUP(Tabla1[[#This Row],[FECHA]],EXONERACIONES!A:D,3,FALSE),0)</f>
        <v>0</v>
      </c>
      <c r="I2075" s="5">
        <f>IFERROR(VLOOKUP(Tabla1[[#This Row],[FECHA]],'SIMIT CON RES'!A:D,4,FALSE),0)</f>
        <v>1</v>
      </c>
      <c r="J2075" s="9">
        <f>IFERROR(VLOOKUP(Tabla1[[#This Row],[FECHA]],'SIMIT CON RES'!A:D,3,FALSE),0)</f>
        <v>461500</v>
      </c>
      <c r="K2075">
        <f>IFERROR(VLOOKUP(Tabla1[[#This Row],[FECHA]],'SIMIT SIN RES'!A:D,4,FALSE),0)</f>
        <v>0</v>
      </c>
      <c r="L2075" s="9">
        <f>IFERROR(VLOOKUP(Tabla1[[#This Row],[FECHA]],'SIMIT SIN RES'!A:D,3,FALSE),0)</f>
        <v>0</v>
      </c>
      <c r="M2075" s="5">
        <f>IFERROR(VLOOKUP(Tabla1[[#This Row],[FECHA]],'RECAUDOS DE COMPARENDOS'!A:D,4,FALSE),0)</f>
        <v>0</v>
      </c>
      <c r="N2075" s="9">
        <f>IFERROR(VLOOKUP(Tabla1[[#This Row],[FECHA]],'RECAUDOS DE COMPARENDOS'!A:D,3,FALSE),0)</f>
        <v>0</v>
      </c>
      <c r="O2075" s="5">
        <f>IFERROR(VLOOKUP(Tabla1[[#This Row],[FECHA]],'RECAUDOS DE RESOLUCIONES'!A:D,4,FALSE),0)</f>
        <v>0</v>
      </c>
      <c r="P2075" s="9">
        <f>IFERROR(VLOOKUP(Tabla1[[#This Row],[FECHA]],'RECAUDOS DE RESOLUCIONES'!A:D,3,FALSE),0)</f>
        <v>0</v>
      </c>
      <c r="Q207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075" s="9">
        <f>Tabla1[V. COMPARENDOS]-(Tabla1[V. EXONERACIONES]+Tabla1[[#This Row],[V. SIMIT CON RESOLUCION]]+Tabla1[[#This Row],[V. SIMIT SIN RESOLUCION]]+Tabla1[[#This Row],[V. RECAUDOS COMPARENDOS]]+Tabla1[[#This Row],[V. RECAUDOS RESOLUCIONES]])</f>
        <v>461500</v>
      </c>
      <c r="S2075" s="11">
        <f>IFERROR(VLOOKUP(Tabla1[[#This Row],[FECHA]],'RECAUDOS LOCALES'!A:D,4,FALSE),0)</f>
        <v>0</v>
      </c>
      <c r="T2075" s="9">
        <f>IFERROR(VLOOKUP(Tabla1[[#This Row],[FECHA]],'RECAUDOS LOCALES'!A:D,3,FALSE),0)</f>
        <v>0</v>
      </c>
      <c r="U2075" s="11">
        <f>IFERROR(VLOOKUP(Tabla1[[#This Row],[FECHA]],'RECAUDOS EXTERNOS'!A:D,4,FALSE),0)</f>
        <v>0</v>
      </c>
      <c r="V2075" s="9">
        <f>IFERROR(VLOOKUP(Tabla1[[#This Row],[FECHA]],'RECAUDOS EXTERNOS'!A:D,3,FALSE),0)</f>
        <v>0</v>
      </c>
    </row>
    <row r="2076" spans="1:22" x14ac:dyDescent="0.25">
      <c r="A2076" s="1">
        <v>39635</v>
      </c>
      <c r="B2076" s="3" t="s">
        <v>4</v>
      </c>
      <c r="C2076" s="2">
        <v>39630</v>
      </c>
      <c r="D2076" s="5">
        <f>YEAR(Tabla1[[#This Row],[FECHA]])</f>
        <v>2008</v>
      </c>
      <c r="E2076" s="5">
        <f>IFERROR(VLOOKUP(Tabla1[[#This Row],[FECHA]],'COMPARENDOS TOTALES'!A:D,4,FALSE),0)</f>
        <v>3</v>
      </c>
      <c r="F2076" s="9">
        <f>IFERROR(VLOOKUP(Tabla1[[#This Row],[FECHA]],'COMPARENDOS TOTALES'!A:D,3,FALSE),0)</f>
        <v>1046067</v>
      </c>
      <c r="G2076" s="5">
        <f>IFERROR(VLOOKUP(Tabla1[[#This Row],[FECHA]],EXONERACIONES!A:D,4,FALSE),0)</f>
        <v>0</v>
      </c>
      <c r="H2076" s="9">
        <f>IFERROR(VLOOKUP(Tabla1[[#This Row],[FECHA]],EXONERACIONES!A:D,3,FALSE),0)</f>
        <v>0</v>
      </c>
      <c r="I2076" s="5">
        <f>IFERROR(VLOOKUP(Tabla1[[#This Row],[FECHA]],'SIMIT CON RES'!A:D,4,FALSE),0)</f>
        <v>1</v>
      </c>
      <c r="J2076" s="9">
        <f>IFERROR(VLOOKUP(Tabla1[[#This Row],[FECHA]],'SIMIT CON RES'!A:D,3,FALSE),0)</f>
        <v>123067</v>
      </c>
      <c r="K2076">
        <f>IFERROR(VLOOKUP(Tabla1[[#This Row],[FECHA]],'SIMIT SIN RES'!A:D,4,FALSE),0)</f>
        <v>0</v>
      </c>
      <c r="L2076" s="9">
        <f>IFERROR(VLOOKUP(Tabla1[[#This Row],[FECHA]],'SIMIT SIN RES'!A:D,3,FALSE),0)</f>
        <v>0</v>
      </c>
      <c r="M2076" s="5">
        <f>IFERROR(VLOOKUP(Tabla1[[#This Row],[FECHA]],'RECAUDOS DE COMPARENDOS'!A:D,4,FALSE),0)</f>
        <v>0</v>
      </c>
      <c r="N2076" s="9">
        <f>IFERROR(VLOOKUP(Tabla1[[#This Row],[FECHA]],'RECAUDOS DE COMPARENDOS'!A:D,3,FALSE),0)</f>
        <v>0</v>
      </c>
      <c r="O2076" s="5">
        <f>IFERROR(VLOOKUP(Tabla1[[#This Row],[FECHA]],'RECAUDOS DE RESOLUCIONES'!A:D,4,FALSE),0)</f>
        <v>1</v>
      </c>
      <c r="P2076" s="9">
        <f>IFERROR(VLOOKUP(Tabla1[[#This Row],[FECHA]],'RECAUDOS DE RESOLUCIONES'!A:D,3,FALSE),0)</f>
        <v>461500</v>
      </c>
      <c r="Q207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076" s="9">
        <f>Tabla1[V. COMPARENDOS]-(Tabla1[V. EXONERACIONES]+Tabla1[[#This Row],[V. SIMIT CON RESOLUCION]]+Tabla1[[#This Row],[V. SIMIT SIN RESOLUCION]]+Tabla1[[#This Row],[V. RECAUDOS COMPARENDOS]]+Tabla1[[#This Row],[V. RECAUDOS RESOLUCIONES]])</f>
        <v>461500</v>
      </c>
      <c r="S2076" s="11">
        <f>IFERROR(VLOOKUP(Tabla1[[#This Row],[FECHA]],'RECAUDOS LOCALES'!A:D,4,FALSE),0)</f>
        <v>0</v>
      </c>
      <c r="T2076" s="9">
        <f>IFERROR(VLOOKUP(Tabla1[[#This Row],[FECHA]],'RECAUDOS LOCALES'!A:D,3,FALSE),0)</f>
        <v>0</v>
      </c>
      <c r="U2076" s="11">
        <f>IFERROR(VLOOKUP(Tabla1[[#This Row],[FECHA]],'RECAUDOS EXTERNOS'!A:D,4,FALSE),0)</f>
        <v>0</v>
      </c>
      <c r="V2076" s="9">
        <f>IFERROR(VLOOKUP(Tabla1[[#This Row],[FECHA]],'RECAUDOS EXTERNOS'!A:D,3,FALSE),0)</f>
        <v>0</v>
      </c>
    </row>
    <row r="2077" spans="1:22" x14ac:dyDescent="0.25">
      <c r="A2077" s="1">
        <v>39636</v>
      </c>
      <c r="B2077" s="3" t="s">
        <v>1</v>
      </c>
      <c r="C2077" s="2">
        <v>39630</v>
      </c>
      <c r="D2077" s="5">
        <f>YEAR(Tabla1[[#This Row],[FECHA]])</f>
        <v>2008</v>
      </c>
      <c r="E2077" s="5">
        <f>IFERROR(VLOOKUP(Tabla1[[#This Row],[FECHA]],'COMPARENDOS TOTALES'!A:D,4,FALSE),0)</f>
        <v>1</v>
      </c>
      <c r="F2077" s="9">
        <f>IFERROR(VLOOKUP(Tabla1[[#This Row],[FECHA]],'COMPARENDOS TOTALES'!A:D,3,FALSE),0)</f>
        <v>123067</v>
      </c>
      <c r="G2077" s="5">
        <f>IFERROR(VLOOKUP(Tabla1[[#This Row],[FECHA]],EXONERACIONES!A:D,4,FALSE),0)</f>
        <v>0</v>
      </c>
      <c r="H2077" s="9">
        <f>IFERROR(VLOOKUP(Tabla1[[#This Row],[FECHA]],EXONERACIONES!A:D,3,FALSE),0)</f>
        <v>0</v>
      </c>
      <c r="I2077" s="5">
        <f>IFERROR(VLOOKUP(Tabla1[[#This Row],[FECHA]],'SIMIT CON RES'!A:D,4,FALSE),0)</f>
        <v>0</v>
      </c>
      <c r="J2077" s="9">
        <f>IFERROR(VLOOKUP(Tabla1[[#This Row],[FECHA]],'SIMIT CON RES'!A:D,3,FALSE),0)</f>
        <v>0</v>
      </c>
      <c r="K2077">
        <f>IFERROR(VLOOKUP(Tabla1[[#This Row],[FECHA]],'SIMIT SIN RES'!A:D,4,FALSE),0)</f>
        <v>0</v>
      </c>
      <c r="L2077" s="9">
        <f>IFERROR(VLOOKUP(Tabla1[[#This Row],[FECHA]],'SIMIT SIN RES'!A:D,3,FALSE),0)</f>
        <v>0</v>
      </c>
      <c r="M2077" s="5">
        <f>IFERROR(VLOOKUP(Tabla1[[#This Row],[FECHA]],'RECAUDOS DE COMPARENDOS'!A:D,4,FALSE),0)</f>
        <v>1</v>
      </c>
      <c r="N2077" s="9">
        <f>IFERROR(VLOOKUP(Tabla1[[#This Row],[FECHA]],'RECAUDOS DE COMPARENDOS'!A:D,3,FALSE),0)</f>
        <v>123067</v>
      </c>
      <c r="O2077" s="5">
        <f>IFERROR(VLOOKUP(Tabla1[[#This Row],[FECHA]],'RECAUDOS DE RESOLUCIONES'!A:D,4,FALSE),0)</f>
        <v>0</v>
      </c>
      <c r="P2077" s="9">
        <f>IFERROR(VLOOKUP(Tabla1[[#This Row],[FECHA]],'RECAUDOS DE RESOLUCIONES'!A:D,3,FALSE),0)</f>
        <v>0</v>
      </c>
      <c r="Q207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07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077" s="11">
        <f>IFERROR(VLOOKUP(Tabla1[[#This Row],[FECHA]],'RECAUDOS LOCALES'!A:D,4,FALSE),0)</f>
        <v>1</v>
      </c>
      <c r="T2077" s="9">
        <f>IFERROR(VLOOKUP(Tabla1[[#This Row],[FECHA]],'RECAUDOS LOCALES'!A:D,3,FALSE),0)</f>
        <v>87120</v>
      </c>
      <c r="U2077" s="11">
        <f>IFERROR(VLOOKUP(Tabla1[[#This Row],[FECHA]],'RECAUDOS EXTERNOS'!A:D,4,FALSE),0)</f>
        <v>2</v>
      </c>
      <c r="V2077" s="9">
        <f>IFERROR(VLOOKUP(Tabla1[[#This Row],[FECHA]],'RECAUDOS EXTERNOS'!A:D,3,FALSE),0)</f>
        <v>564210</v>
      </c>
    </row>
    <row r="2078" spans="1:22" x14ac:dyDescent="0.25">
      <c r="A2078" s="1">
        <v>39637</v>
      </c>
      <c r="B2078" s="3" t="s">
        <v>2</v>
      </c>
      <c r="C2078" s="2">
        <v>39630</v>
      </c>
      <c r="D2078" s="5">
        <f>YEAR(Tabla1[[#This Row],[FECHA]])</f>
        <v>2008</v>
      </c>
      <c r="E2078" s="5">
        <f>IFERROR(VLOOKUP(Tabla1[[#This Row],[FECHA]],'COMPARENDOS TOTALES'!A:D,4,FALSE),0)</f>
        <v>1</v>
      </c>
      <c r="F2078" s="9">
        <f>IFERROR(VLOOKUP(Tabla1[[#This Row],[FECHA]],'COMPARENDOS TOTALES'!A:D,3,FALSE),0)</f>
        <v>461500</v>
      </c>
      <c r="G2078" s="5">
        <f>IFERROR(VLOOKUP(Tabla1[[#This Row],[FECHA]],EXONERACIONES!A:D,4,FALSE),0)</f>
        <v>0</v>
      </c>
      <c r="H2078" s="9">
        <f>IFERROR(VLOOKUP(Tabla1[[#This Row],[FECHA]],EXONERACIONES!A:D,3,FALSE),0)</f>
        <v>0</v>
      </c>
      <c r="I2078" s="5">
        <f>IFERROR(VLOOKUP(Tabla1[[#This Row],[FECHA]],'SIMIT CON RES'!A:D,4,FALSE),0)</f>
        <v>0</v>
      </c>
      <c r="J2078" s="9">
        <f>IFERROR(VLOOKUP(Tabla1[[#This Row],[FECHA]],'SIMIT CON RES'!A:D,3,FALSE),0)</f>
        <v>0</v>
      </c>
      <c r="K2078">
        <f>IFERROR(VLOOKUP(Tabla1[[#This Row],[FECHA]],'SIMIT SIN RES'!A:D,4,FALSE),0)</f>
        <v>0</v>
      </c>
      <c r="L2078" s="9">
        <f>IFERROR(VLOOKUP(Tabla1[[#This Row],[FECHA]],'SIMIT SIN RES'!A:D,3,FALSE),0)</f>
        <v>0</v>
      </c>
      <c r="M2078" s="5">
        <f>IFERROR(VLOOKUP(Tabla1[[#This Row],[FECHA]],'RECAUDOS DE COMPARENDOS'!A:D,4,FALSE),0)</f>
        <v>0</v>
      </c>
      <c r="N2078" s="9">
        <f>IFERROR(VLOOKUP(Tabla1[[#This Row],[FECHA]],'RECAUDOS DE COMPARENDOS'!A:D,3,FALSE),0)</f>
        <v>0</v>
      </c>
      <c r="O2078" s="5">
        <f>IFERROR(VLOOKUP(Tabla1[[#This Row],[FECHA]],'RECAUDOS DE RESOLUCIONES'!A:D,4,FALSE),0)</f>
        <v>0</v>
      </c>
      <c r="P2078" s="9">
        <f>IFERROR(VLOOKUP(Tabla1[[#This Row],[FECHA]],'RECAUDOS DE RESOLUCIONES'!A:D,3,FALSE),0)</f>
        <v>0</v>
      </c>
      <c r="Q207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078" s="9">
        <f>Tabla1[V. COMPARENDOS]-(Tabla1[V. EXONERACIONES]+Tabla1[[#This Row],[V. SIMIT CON RESOLUCION]]+Tabla1[[#This Row],[V. SIMIT SIN RESOLUCION]]+Tabla1[[#This Row],[V. RECAUDOS COMPARENDOS]]+Tabla1[[#This Row],[V. RECAUDOS RESOLUCIONES]])</f>
        <v>461500</v>
      </c>
      <c r="S2078" s="11">
        <f>IFERROR(VLOOKUP(Tabla1[[#This Row],[FECHA]],'RECAUDOS LOCALES'!A:D,4,FALSE),0)</f>
        <v>1</v>
      </c>
      <c r="T2078" s="9">
        <f>IFERROR(VLOOKUP(Tabla1[[#This Row],[FECHA]],'RECAUDOS LOCALES'!A:D,3,FALSE),0)</f>
        <v>166000</v>
      </c>
      <c r="U2078" s="11">
        <f>IFERROR(VLOOKUP(Tabla1[[#This Row],[FECHA]],'RECAUDOS EXTERNOS'!A:D,4,FALSE),0)</f>
        <v>9</v>
      </c>
      <c r="V2078" s="9">
        <f>IFERROR(VLOOKUP(Tabla1[[#This Row],[FECHA]],'RECAUDOS EXTERNOS'!A:D,3,FALSE),0)</f>
        <v>2031450</v>
      </c>
    </row>
    <row r="2079" spans="1:22" x14ac:dyDescent="0.25">
      <c r="A2079" s="1">
        <v>39638</v>
      </c>
      <c r="B2079" s="3" t="s">
        <v>3</v>
      </c>
      <c r="C2079" s="2">
        <v>39630</v>
      </c>
      <c r="D2079" s="5">
        <f>YEAR(Tabla1[[#This Row],[FECHA]])</f>
        <v>2008</v>
      </c>
      <c r="E2079" s="5">
        <f>IFERROR(VLOOKUP(Tabla1[[#This Row],[FECHA]],'COMPARENDOS TOTALES'!A:D,4,FALSE),0)</f>
        <v>0</v>
      </c>
      <c r="F2079" s="9">
        <f>IFERROR(VLOOKUP(Tabla1[[#This Row],[FECHA]],'COMPARENDOS TOTALES'!A:D,3,FALSE),0)</f>
        <v>0</v>
      </c>
      <c r="G2079" s="5">
        <f>IFERROR(VLOOKUP(Tabla1[[#This Row],[FECHA]],EXONERACIONES!A:D,4,FALSE),0)</f>
        <v>0</v>
      </c>
      <c r="H2079" s="9">
        <f>IFERROR(VLOOKUP(Tabla1[[#This Row],[FECHA]],EXONERACIONES!A:D,3,FALSE),0)</f>
        <v>0</v>
      </c>
      <c r="I2079" s="5">
        <f>IFERROR(VLOOKUP(Tabla1[[#This Row],[FECHA]],'SIMIT CON RES'!A:D,4,FALSE),0)</f>
        <v>0</v>
      </c>
      <c r="J2079" s="9">
        <f>IFERROR(VLOOKUP(Tabla1[[#This Row],[FECHA]],'SIMIT CON RES'!A:D,3,FALSE),0)</f>
        <v>0</v>
      </c>
      <c r="K2079">
        <f>IFERROR(VLOOKUP(Tabla1[[#This Row],[FECHA]],'SIMIT SIN RES'!A:D,4,FALSE),0)</f>
        <v>0</v>
      </c>
      <c r="L2079" s="9">
        <f>IFERROR(VLOOKUP(Tabla1[[#This Row],[FECHA]],'SIMIT SIN RES'!A:D,3,FALSE),0)</f>
        <v>0</v>
      </c>
      <c r="M2079" s="5">
        <f>IFERROR(VLOOKUP(Tabla1[[#This Row],[FECHA]],'RECAUDOS DE COMPARENDOS'!A:D,4,FALSE),0)</f>
        <v>0</v>
      </c>
      <c r="N2079" s="9">
        <f>IFERROR(VLOOKUP(Tabla1[[#This Row],[FECHA]],'RECAUDOS DE COMPARENDOS'!A:D,3,FALSE),0)</f>
        <v>0</v>
      </c>
      <c r="O2079" s="5">
        <f>IFERROR(VLOOKUP(Tabla1[[#This Row],[FECHA]],'RECAUDOS DE RESOLUCIONES'!A:D,4,FALSE),0)</f>
        <v>0</v>
      </c>
      <c r="P2079" s="9">
        <f>IFERROR(VLOOKUP(Tabla1[[#This Row],[FECHA]],'RECAUDOS DE RESOLUCIONES'!A:D,3,FALSE),0)</f>
        <v>0</v>
      </c>
      <c r="Q207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07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079" s="11">
        <f>IFERROR(VLOOKUP(Tabla1[[#This Row],[FECHA]],'RECAUDOS LOCALES'!A:D,4,FALSE),0)</f>
        <v>0</v>
      </c>
      <c r="T2079" s="9">
        <f>IFERROR(VLOOKUP(Tabla1[[#This Row],[FECHA]],'RECAUDOS LOCALES'!A:D,3,FALSE),0)</f>
        <v>0</v>
      </c>
      <c r="U2079" s="11">
        <f>IFERROR(VLOOKUP(Tabla1[[#This Row],[FECHA]],'RECAUDOS EXTERNOS'!A:D,4,FALSE),0)</f>
        <v>2</v>
      </c>
      <c r="V2079" s="9">
        <f>IFERROR(VLOOKUP(Tabla1[[#This Row],[FECHA]],'RECAUDOS EXTERNOS'!A:D,3,FALSE),0)</f>
        <v>411200</v>
      </c>
    </row>
    <row r="2080" spans="1:22" x14ac:dyDescent="0.25">
      <c r="A2080" s="1">
        <v>39639</v>
      </c>
      <c r="B2080" s="3" t="s">
        <v>6</v>
      </c>
      <c r="C2080" s="2">
        <v>39630</v>
      </c>
      <c r="D2080" s="5">
        <f>YEAR(Tabla1[[#This Row],[FECHA]])</f>
        <v>2008</v>
      </c>
      <c r="E2080" s="5">
        <f>IFERROR(VLOOKUP(Tabla1[[#This Row],[FECHA]],'COMPARENDOS TOTALES'!A:D,4,FALSE),0)</f>
        <v>0</v>
      </c>
      <c r="F2080" s="9">
        <f>IFERROR(VLOOKUP(Tabla1[[#This Row],[FECHA]],'COMPARENDOS TOTALES'!A:D,3,FALSE),0)</f>
        <v>0</v>
      </c>
      <c r="G2080" s="5">
        <f>IFERROR(VLOOKUP(Tabla1[[#This Row],[FECHA]],EXONERACIONES!A:D,4,FALSE),0)</f>
        <v>0</v>
      </c>
      <c r="H2080" s="9">
        <f>IFERROR(VLOOKUP(Tabla1[[#This Row],[FECHA]],EXONERACIONES!A:D,3,FALSE),0)</f>
        <v>0</v>
      </c>
      <c r="I2080" s="5">
        <f>IFERROR(VLOOKUP(Tabla1[[#This Row],[FECHA]],'SIMIT CON RES'!A:D,4,FALSE),0)</f>
        <v>0</v>
      </c>
      <c r="J2080" s="9">
        <f>IFERROR(VLOOKUP(Tabla1[[#This Row],[FECHA]],'SIMIT CON RES'!A:D,3,FALSE),0)</f>
        <v>0</v>
      </c>
      <c r="K2080">
        <f>IFERROR(VLOOKUP(Tabla1[[#This Row],[FECHA]],'SIMIT SIN RES'!A:D,4,FALSE),0)</f>
        <v>0</v>
      </c>
      <c r="L2080" s="9">
        <f>IFERROR(VLOOKUP(Tabla1[[#This Row],[FECHA]],'SIMIT SIN RES'!A:D,3,FALSE),0)</f>
        <v>0</v>
      </c>
      <c r="M2080" s="5">
        <f>IFERROR(VLOOKUP(Tabla1[[#This Row],[FECHA]],'RECAUDOS DE COMPARENDOS'!A:D,4,FALSE),0)</f>
        <v>0</v>
      </c>
      <c r="N2080" s="9">
        <f>IFERROR(VLOOKUP(Tabla1[[#This Row],[FECHA]],'RECAUDOS DE COMPARENDOS'!A:D,3,FALSE),0)</f>
        <v>0</v>
      </c>
      <c r="O2080" s="5">
        <f>IFERROR(VLOOKUP(Tabla1[[#This Row],[FECHA]],'RECAUDOS DE RESOLUCIONES'!A:D,4,FALSE),0)</f>
        <v>0</v>
      </c>
      <c r="P2080" s="9">
        <f>IFERROR(VLOOKUP(Tabla1[[#This Row],[FECHA]],'RECAUDOS DE RESOLUCIONES'!A:D,3,FALSE),0)</f>
        <v>0</v>
      </c>
      <c r="Q208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08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080" s="11">
        <f>IFERROR(VLOOKUP(Tabla1[[#This Row],[FECHA]],'RECAUDOS LOCALES'!A:D,4,FALSE),0)</f>
        <v>0</v>
      </c>
      <c r="T2080" s="9">
        <f>IFERROR(VLOOKUP(Tabla1[[#This Row],[FECHA]],'RECAUDOS LOCALES'!A:D,3,FALSE),0)</f>
        <v>0</v>
      </c>
      <c r="U2080" s="11">
        <f>IFERROR(VLOOKUP(Tabla1[[#This Row],[FECHA]],'RECAUDOS EXTERNOS'!A:D,4,FALSE),0)</f>
        <v>0</v>
      </c>
      <c r="V2080" s="9">
        <f>IFERROR(VLOOKUP(Tabla1[[#This Row],[FECHA]],'RECAUDOS EXTERNOS'!A:D,3,FALSE),0)</f>
        <v>0</v>
      </c>
    </row>
    <row r="2081" spans="1:22" x14ac:dyDescent="0.25">
      <c r="A2081" s="1">
        <v>39640</v>
      </c>
      <c r="B2081" s="3" t="s">
        <v>0</v>
      </c>
      <c r="C2081" s="2">
        <v>39630</v>
      </c>
      <c r="D2081" s="5">
        <f>YEAR(Tabla1[[#This Row],[FECHA]])</f>
        <v>2008</v>
      </c>
      <c r="E2081" s="5">
        <f>IFERROR(VLOOKUP(Tabla1[[#This Row],[FECHA]],'COMPARENDOS TOTALES'!A:D,4,FALSE),0)</f>
        <v>0</v>
      </c>
      <c r="F2081" s="9">
        <f>IFERROR(VLOOKUP(Tabla1[[#This Row],[FECHA]],'COMPARENDOS TOTALES'!A:D,3,FALSE),0)</f>
        <v>0</v>
      </c>
      <c r="G2081" s="5">
        <f>IFERROR(VLOOKUP(Tabla1[[#This Row],[FECHA]],EXONERACIONES!A:D,4,FALSE),0)</f>
        <v>0</v>
      </c>
      <c r="H2081" s="9">
        <f>IFERROR(VLOOKUP(Tabla1[[#This Row],[FECHA]],EXONERACIONES!A:D,3,FALSE),0)</f>
        <v>0</v>
      </c>
      <c r="I2081" s="5">
        <f>IFERROR(VLOOKUP(Tabla1[[#This Row],[FECHA]],'SIMIT CON RES'!A:D,4,FALSE),0)</f>
        <v>0</v>
      </c>
      <c r="J2081" s="9">
        <f>IFERROR(VLOOKUP(Tabla1[[#This Row],[FECHA]],'SIMIT CON RES'!A:D,3,FALSE),0)</f>
        <v>0</v>
      </c>
      <c r="K2081">
        <f>IFERROR(VLOOKUP(Tabla1[[#This Row],[FECHA]],'SIMIT SIN RES'!A:D,4,FALSE),0)</f>
        <v>0</v>
      </c>
      <c r="L2081" s="9">
        <f>IFERROR(VLOOKUP(Tabla1[[#This Row],[FECHA]],'SIMIT SIN RES'!A:D,3,FALSE),0)</f>
        <v>0</v>
      </c>
      <c r="M2081" s="5">
        <f>IFERROR(VLOOKUP(Tabla1[[#This Row],[FECHA]],'RECAUDOS DE COMPARENDOS'!A:D,4,FALSE),0)</f>
        <v>0</v>
      </c>
      <c r="N2081" s="9">
        <f>IFERROR(VLOOKUP(Tabla1[[#This Row],[FECHA]],'RECAUDOS DE COMPARENDOS'!A:D,3,FALSE),0)</f>
        <v>0</v>
      </c>
      <c r="O2081" s="5">
        <f>IFERROR(VLOOKUP(Tabla1[[#This Row],[FECHA]],'RECAUDOS DE RESOLUCIONES'!A:D,4,FALSE),0)</f>
        <v>0</v>
      </c>
      <c r="P2081" s="9">
        <f>IFERROR(VLOOKUP(Tabla1[[#This Row],[FECHA]],'RECAUDOS DE RESOLUCIONES'!A:D,3,FALSE),0)</f>
        <v>0</v>
      </c>
      <c r="Q208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08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081" s="11">
        <f>IFERROR(VLOOKUP(Tabla1[[#This Row],[FECHA]],'RECAUDOS LOCALES'!A:D,4,FALSE),0)</f>
        <v>1</v>
      </c>
      <c r="T2081" s="9">
        <f>IFERROR(VLOOKUP(Tabla1[[#This Row],[FECHA]],'RECAUDOS LOCALES'!A:D,3,FALSE),0)</f>
        <v>381270</v>
      </c>
      <c r="U2081" s="11">
        <f>IFERROR(VLOOKUP(Tabla1[[#This Row],[FECHA]],'RECAUDOS EXTERNOS'!A:D,4,FALSE),0)</f>
        <v>1</v>
      </c>
      <c r="V2081" s="9">
        <f>IFERROR(VLOOKUP(Tabla1[[#This Row],[FECHA]],'RECAUDOS EXTERNOS'!A:D,3,FALSE),0)</f>
        <v>218100</v>
      </c>
    </row>
    <row r="2082" spans="1:22" x14ac:dyDescent="0.25">
      <c r="A2082" s="1">
        <v>39641</v>
      </c>
      <c r="B2082" s="3" t="s">
        <v>5</v>
      </c>
      <c r="C2082" s="2">
        <v>39630</v>
      </c>
      <c r="D2082" s="5">
        <f>YEAR(Tabla1[[#This Row],[FECHA]])</f>
        <v>2008</v>
      </c>
      <c r="E2082" s="5">
        <f>IFERROR(VLOOKUP(Tabla1[[#This Row],[FECHA]],'COMPARENDOS TOTALES'!A:D,4,FALSE),0)</f>
        <v>1</v>
      </c>
      <c r="F2082" s="9">
        <f>IFERROR(VLOOKUP(Tabla1[[#This Row],[FECHA]],'COMPARENDOS TOTALES'!A:D,3,FALSE),0)</f>
        <v>461500</v>
      </c>
      <c r="G2082" s="5">
        <f>IFERROR(VLOOKUP(Tabla1[[#This Row],[FECHA]],EXONERACIONES!A:D,4,FALSE),0)</f>
        <v>0</v>
      </c>
      <c r="H2082" s="9">
        <f>IFERROR(VLOOKUP(Tabla1[[#This Row],[FECHA]],EXONERACIONES!A:D,3,FALSE),0)</f>
        <v>0</v>
      </c>
      <c r="I2082" s="5">
        <f>IFERROR(VLOOKUP(Tabla1[[#This Row],[FECHA]],'SIMIT CON RES'!A:D,4,FALSE),0)</f>
        <v>1</v>
      </c>
      <c r="J2082" s="9">
        <f>IFERROR(VLOOKUP(Tabla1[[#This Row],[FECHA]],'SIMIT CON RES'!A:D,3,FALSE),0)</f>
        <v>461500</v>
      </c>
      <c r="K2082">
        <f>IFERROR(VLOOKUP(Tabla1[[#This Row],[FECHA]],'SIMIT SIN RES'!A:D,4,FALSE),0)</f>
        <v>0</v>
      </c>
      <c r="L2082" s="9">
        <f>IFERROR(VLOOKUP(Tabla1[[#This Row],[FECHA]],'SIMIT SIN RES'!A:D,3,FALSE),0)</f>
        <v>0</v>
      </c>
      <c r="M2082" s="5">
        <f>IFERROR(VLOOKUP(Tabla1[[#This Row],[FECHA]],'RECAUDOS DE COMPARENDOS'!A:D,4,FALSE),0)</f>
        <v>0</v>
      </c>
      <c r="N2082" s="9">
        <f>IFERROR(VLOOKUP(Tabla1[[#This Row],[FECHA]],'RECAUDOS DE COMPARENDOS'!A:D,3,FALSE),0)</f>
        <v>0</v>
      </c>
      <c r="O2082" s="5">
        <f>IFERROR(VLOOKUP(Tabla1[[#This Row],[FECHA]],'RECAUDOS DE RESOLUCIONES'!A:D,4,FALSE),0)</f>
        <v>0</v>
      </c>
      <c r="P2082" s="9">
        <f>IFERROR(VLOOKUP(Tabla1[[#This Row],[FECHA]],'RECAUDOS DE RESOLUCIONES'!A:D,3,FALSE),0)</f>
        <v>0</v>
      </c>
      <c r="Q208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08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082" s="11">
        <f>IFERROR(VLOOKUP(Tabla1[[#This Row],[FECHA]],'RECAUDOS LOCALES'!A:D,4,FALSE),0)</f>
        <v>0</v>
      </c>
      <c r="T2082" s="9">
        <f>IFERROR(VLOOKUP(Tabla1[[#This Row],[FECHA]],'RECAUDOS LOCALES'!A:D,3,FALSE),0)</f>
        <v>0</v>
      </c>
      <c r="U2082" s="11">
        <f>IFERROR(VLOOKUP(Tabla1[[#This Row],[FECHA]],'RECAUDOS EXTERNOS'!A:D,4,FALSE),0)</f>
        <v>1</v>
      </c>
      <c r="V2082" s="9">
        <f>IFERROR(VLOOKUP(Tabla1[[#This Row],[FECHA]],'RECAUDOS EXTERNOS'!A:D,3,FALSE),0)</f>
        <v>218100</v>
      </c>
    </row>
    <row r="2083" spans="1:22" x14ac:dyDescent="0.25">
      <c r="A2083" s="1">
        <v>39642</v>
      </c>
      <c r="B2083" s="3" t="s">
        <v>4</v>
      </c>
      <c r="C2083" s="2">
        <v>39630</v>
      </c>
      <c r="D2083" s="5">
        <f>YEAR(Tabla1[[#This Row],[FECHA]])</f>
        <v>2008</v>
      </c>
      <c r="E2083" s="5">
        <f>IFERROR(VLOOKUP(Tabla1[[#This Row],[FECHA]],'COMPARENDOS TOTALES'!A:D,4,FALSE),0)</f>
        <v>6</v>
      </c>
      <c r="F2083" s="9">
        <f>IFERROR(VLOOKUP(Tabla1[[#This Row],[FECHA]],'COMPARENDOS TOTALES'!A:D,3,FALSE),0)</f>
        <v>1522951</v>
      </c>
      <c r="G2083" s="5">
        <f>IFERROR(VLOOKUP(Tabla1[[#This Row],[FECHA]],EXONERACIONES!A:D,4,FALSE),0)</f>
        <v>4</v>
      </c>
      <c r="H2083" s="9">
        <f>IFERROR(VLOOKUP(Tabla1[[#This Row],[FECHA]],EXONERACIONES!A:D,3,FALSE),0)</f>
        <v>938384</v>
      </c>
      <c r="I2083" s="5">
        <f>IFERROR(VLOOKUP(Tabla1[[#This Row],[FECHA]],'SIMIT CON RES'!A:D,4,FALSE),0)</f>
        <v>0</v>
      </c>
      <c r="J2083" s="9">
        <f>IFERROR(VLOOKUP(Tabla1[[#This Row],[FECHA]],'SIMIT CON RES'!A:D,3,FALSE),0)</f>
        <v>0</v>
      </c>
      <c r="K2083">
        <f>IFERROR(VLOOKUP(Tabla1[[#This Row],[FECHA]],'SIMIT SIN RES'!A:D,4,FALSE),0)</f>
        <v>0</v>
      </c>
      <c r="L2083" s="9">
        <f>IFERROR(VLOOKUP(Tabla1[[#This Row],[FECHA]],'SIMIT SIN RES'!A:D,3,FALSE),0)</f>
        <v>0</v>
      </c>
      <c r="M2083" s="5">
        <f>IFERROR(VLOOKUP(Tabla1[[#This Row],[FECHA]],'RECAUDOS DE COMPARENDOS'!A:D,4,FALSE),0)</f>
        <v>1</v>
      </c>
      <c r="N2083" s="9">
        <f>IFERROR(VLOOKUP(Tabla1[[#This Row],[FECHA]],'RECAUDOS DE COMPARENDOS'!A:D,3,FALSE),0)</f>
        <v>461500</v>
      </c>
      <c r="O2083" s="5">
        <f>IFERROR(VLOOKUP(Tabla1[[#This Row],[FECHA]],'RECAUDOS DE RESOLUCIONES'!A:D,4,FALSE),0)</f>
        <v>0</v>
      </c>
      <c r="P2083" s="9">
        <f>IFERROR(VLOOKUP(Tabla1[[#This Row],[FECHA]],'RECAUDOS DE RESOLUCIONES'!A:D,3,FALSE),0)</f>
        <v>0</v>
      </c>
      <c r="Q208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083" s="9">
        <f>Tabla1[V. COMPARENDOS]-(Tabla1[V. EXONERACIONES]+Tabla1[[#This Row],[V. SIMIT CON RESOLUCION]]+Tabla1[[#This Row],[V. SIMIT SIN RESOLUCION]]+Tabla1[[#This Row],[V. RECAUDOS COMPARENDOS]]+Tabla1[[#This Row],[V. RECAUDOS RESOLUCIONES]])</f>
        <v>123067</v>
      </c>
      <c r="S2083" s="11">
        <f>IFERROR(VLOOKUP(Tabla1[[#This Row],[FECHA]],'RECAUDOS LOCALES'!A:D,4,FALSE),0)</f>
        <v>0</v>
      </c>
      <c r="T2083" s="9">
        <f>IFERROR(VLOOKUP(Tabla1[[#This Row],[FECHA]],'RECAUDOS LOCALES'!A:D,3,FALSE),0)</f>
        <v>0</v>
      </c>
      <c r="U2083" s="11">
        <f>IFERROR(VLOOKUP(Tabla1[[#This Row],[FECHA]],'RECAUDOS EXTERNOS'!A:D,4,FALSE),0)</f>
        <v>0</v>
      </c>
      <c r="V2083" s="9">
        <f>IFERROR(VLOOKUP(Tabla1[[#This Row],[FECHA]],'RECAUDOS EXTERNOS'!A:D,3,FALSE),0)</f>
        <v>0</v>
      </c>
    </row>
    <row r="2084" spans="1:22" x14ac:dyDescent="0.25">
      <c r="A2084" s="1">
        <v>39643</v>
      </c>
      <c r="B2084" s="3" t="s">
        <v>1</v>
      </c>
      <c r="C2084" s="2">
        <v>39630</v>
      </c>
      <c r="D2084" s="5">
        <f>YEAR(Tabla1[[#This Row],[FECHA]])</f>
        <v>2008</v>
      </c>
      <c r="E2084" s="5">
        <f>IFERROR(VLOOKUP(Tabla1[[#This Row],[FECHA]],'COMPARENDOS TOTALES'!A:D,4,FALSE),0)</f>
        <v>6</v>
      </c>
      <c r="F2084" s="9">
        <f>IFERROR(VLOOKUP(Tabla1[[#This Row],[FECHA]],'COMPARENDOS TOTALES'!A:D,3,FALSE),0)</f>
        <v>1399884</v>
      </c>
      <c r="G2084" s="5">
        <f>IFERROR(VLOOKUP(Tabla1[[#This Row],[FECHA]],EXONERACIONES!A:D,4,FALSE),0)</f>
        <v>2</v>
      </c>
      <c r="H2084" s="9">
        <f>IFERROR(VLOOKUP(Tabla1[[#This Row],[FECHA]],EXONERACIONES!A:D,3,FALSE),0)</f>
        <v>461500</v>
      </c>
      <c r="I2084" s="5">
        <f>IFERROR(VLOOKUP(Tabla1[[#This Row],[FECHA]],'SIMIT CON RES'!A:D,4,FALSE),0)</f>
        <v>4</v>
      </c>
      <c r="J2084" s="9">
        <f>IFERROR(VLOOKUP(Tabla1[[#This Row],[FECHA]],'SIMIT CON RES'!A:D,3,FALSE),0)</f>
        <v>938384</v>
      </c>
      <c r="K2084">
        <f>IFERROR(VLOOKUP(Tabla1[[#This Row],[FECHA]],'SIMIT SIN RES'!A:D,4,FALSE),0)</f>
        <v>0</v>
      </c>
      <c r="L2084" s="9">
        <f>IFERROR(VLOOKUP(Tabla1[[#This Row],[FECHA]],'SIMIT SIN RES'!A:D,3,FALSE),0)</f>
        <v>0</v>
      </c>
      <c r="M2084" s="5">
        <f>IFERROR(VLOOKUP(Tabla1[[#This Row],[FECHA]],'RECAUDOS DE COMPARENDOS'!A:D,4,FALSE),0)</f>
        <v>0</v>
      </c>
      <c r="N2084" s="9">
        <f>IFERROR(VLOOKUP(Tabla1[[#This Row],[FECHA]],'RECAUDOS DE COMPARENDOS'!A:D,3,FALSE),0)</f>
        <v>0</v>
      </c>
      <c r="O2084" s="5">
        <f>IFERROR(VLOOKUP(Tabla1[[#This Row],[FECHA]],'RECAUDOS DE RESOLUCIONES'!A:D,4,FALSE),0)</f>
        <v>0</v>
      </c>
      <c r="P2084" s="9">
        <f>IFERROR(VLOOKUP(Tabla1[[#This Row],[FECHA]],'RECAUDOS DE RESOLUCIONES'!A:D,3,FALSE),0)</f>
        <v>0</v>
      </c>
      <c r="Q208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08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084" s="11">
        <f>IFERROR(VLOOKUP(Tabla1[[#This Row],[FECHA]],'RECAUDOS LOCALES'!A:D,4,FALSE),0)</f>
        <v>1</v>
      </c>
      <c r="T2084" s="9">
        <f>IFERROR(VLOOKUP(Tabla1[[#This Row],[FECHA]],'RECAUDOS LOCALES'!A:D,3,FALSE),0)</f>
        <v>115585</v>
      </c>
      <c r="U2084" s="11">
        <f>IFERROR(VLOOKUP(Tabla1[[#This Row],[FECHA]],'RECAUDOS EXTERNOS'!A:D,4,FALSE),0)</f>
        <v>6</v>
      </c>
      <c r="V2084" s="9">
        <f>IFERROR(VLOOKUP(Tabla1[[#This Row],[FECHA]],'RECAUDOS EXTERNOS'!A:D,3,FALSE),0)</f>
        <v>1511690</v>
      </c>
    </row>
    <row r="2085" spans="1:22" x14ac:dyDescent="0.25">
      <c r="A2085" s="1">
        <v>39644</v>
      </c>
      <c r="B2085" s="3" t="s">
        <v>2</v>
      </c>
      <c r="C2085" s="2">
        <v>39630</v>
      </c>
      <c r="D2085" s="5">
        <f>YEAR(Tabla1[[#This Row],[FECHA]])</f>
        <v>2008</v>
      </c>
      <c r="E2085" s="5">
        <f>IFERROR(VLOOKUP(Tabla1[[#This Row],[FECHA]],'COMPARENDOS TOTALES'!A:D,4,FALSE),0)</f>
        <v>6</v>
      </c>
      <c r="F2085" s="9">
        <f>IFERROR(VLOOKUP(Tabla1[[#This Row],[FECHA]],'COMPARENDOS TOTALES'!A:D,3,FALSE),0)</f>
        <v>1507567</v>
      </c>
      <c r="G2085" s="5">
        <f>IFERROR(VLOOKUP(Tabla1[[#This Row],[FECHA]],EXONERACIONES!A:D,4,FALSE),0)</f>
        <v>0</v>
      </c>
      <c r="H2085" s="9">
        <f>IFERROR(VLOOKUP(Tabla1[[#This Row],[FECHA]],EXONERACIONES!A:D,3,FALSE),0)</f>
        <v>0</v>
      </c>
      <c r="I2085" s="5">
        <f>IFERROR(VLOOKUP(Tabla1[[#This Row],[FECHA]],'SIMIT CON RES'!A:D,4,FALSE),0)</f>
        <v>4</v>
      </c>
      <c r="J2085" s="9">
        <f>IFERROR(VLOOKUP(Tabla1[[#This Row],[FECHA]],'SIMIT CON RES'!A:D,3,FALSE),0)</f>
        <v>1046067</v>
      </c>
      <c r="K2085">
        <f>IFERROR(VLOOKUP(Tabla1[[#This Row],[FECHA]],'SIMIT SIN RES'!A:D,4,FALSE),0)</f>
        <v>0</v>
      </c>
      <c r="L2085" s="9">
        <f>IFERROR(VLOOKUP(Tabla1[[#This Row],[FECHA]],'SIMIT SIN RES'!A:D,3,FALSE),0)</f>
        <v>0</v>
      </c>
      <c r="M2085" s="5">
        <f>IFERROR(VLOOKUP(Tabla1[[#This Row],[FECHA]],'RECAUDOS DE COMPARENDOS'!A:D,4,FALSE),0)</f>
        <v>0</v>
      </c>
      <c r="N2085" s="9">
        <f>IFERROR(VLOOKUP(Tabla1[[#This Row],[FECHA]],'RECAUDOS DE COMPARENDOS'!A:D,3,FALSE),0)</f>
        <v>0</v>
      </c>
      <c r="O2085" s="5">
        <f>IFERROR(VLOOKUP(Tabla1[[#This Row],[FECHA]],'RECAUDOS DE RESOLUCIONES'!A:D,4,FALSE),0)</f>
        <v>1</v>
      </c>
      <c r="P2085" s="9">
        <f>IFERROR(VLOOKUP(Tabla1[[#This Row],[FECHA]],'RECAUDOS DE RESOLUCIONES'!A:D,3,FALSE),0)</f>
        <v>230750</v>
      </c>
      <c r="Q208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085" s="9">
        <f>Tabla1[V. COMPARENDOS]-(Tabla1[V. EXONERACIONES]+Tabla1[[#This Row],[V. SIMIT CON RESOLUCION]]+Tabla1[[#This Row],[V. SIMIT SIN RESOLUCION]]+Tabla1[[#This Row],[V. RECAUDOS COMPARENDOS]]+Tabla1[[#This Row],[V. RECAUDOS RESOLUCIONES]])</f>
        <v>230750</v>
      </c>
      <c r="S2085" s="11">
        <f>IFERROR(VLOOKUP(Tabla1[[#This Row],[FECHA]],'RECAUDOS LOCALES'!A:D,4,FALSE),0)</f>
        <v>0</v>
      </c>
      <c r="T2085" s="9">
        <f>IFERROR(VLOOKUP(Tabla1[[#This Row],[FECHA]],'RECAUDOS LOCALES'!A:D,3,FALSE),0)</f>
        <v>0</v>
      </c>
      <c r="U2085" s="11">
        <f>IFERROR(VLOOKUP(Tabla1[[#This Row],[FECHA]],'RECAUDOS EXTERNOS'!A:D,4,FALSE),0)</f>
        <v>2</v>
      </c>
      <c r="V2085" s="9">
        <f>IFERROR(VLOOKUP(Tabla1[[#This Row],[FECHA]],'RECAUDOS EXTERNOS'!A:D,3,FALSE),0)</f>
        <v>397955</v>
      </c>
    </row>
    <row r="2086" spans="1:22" x14ac:dyDescent="0.25">
      <c r="A2086" s="1">
        <v>39645</v>
      </c>
      <c r="B2086" s="3" t="s">
        <v>3</v>
      </c>
      <c r="C2086" s="2">
        <v>39630</v>
      </c>
      <c r="D2086" s="5">
        <f>YEAR(Tabla1[[#This Row],[FECHA]])</f>
        <v>2008</v>
      </c>
      <c r="E2086" s="5">
        <f>IFERROR(VLOOKUP(Tabla1[[#This Row],[FECHA]],'COMPARENDOS TOTALES'!A:D,4,FALSE),0)</f>
        <v>5</v>
      </c>
      <c r="F2086" s="9">
        <f>IFERROR(VLOOKUP(Tabla1[[#This Row],[FECHA]],'COMPARENDOS TOTALES'!A:D,3,FALSE),0)</f>
        <v>1507567</v>
      </c>
      <c r="G2086" s="5">
        <f>IFERROR(VLOOKUP(Tabla1[[#This Row],[FECHA]],EXONERACIONES!A:D,4,FALSE),0)</f>
        <v>1</v>
      </c>
      <c r="H2086" s="9">
        <f>IFERROR(VLOOKUP(Tabla1[[#This Row],[FECHA]],EXONERACIONES!A:D,3,FALSE),0)</f>
        <v>230750</v>
      </c>
      <c r="I2086" s="5">
        <f>IFERROR(VLOOKUP(Tabla1[[#This Row],[FECHA]],'SIMIT CON RES'!A:D,4,FALSE),0)</f>
        <v>1</v>
      </c>
      <c r="J2086" s="9">
        <f>IFERROR(VLOOKUP(Tabla1[[#This Row],[FECHA]],'SIMIT CON RES'!A:D,3,FALSE),0)</f>
        <v>230750</v>
      </c>
      <c r="K2086">
        <f>IFERROR(VLOOKUP(Tabla1[[#This Row],[FECHA]],'SIMIT SIN RES'!A:D,4,FALSE),0)</f>
        <v>0</v>
      </c>
      <c r="L2086" s="9">
        <f>IFERROR(VLOOKUP(Tabla1[[#This Row],[FECHA]],'SIMIT SIN RES'!A:D,3,FALSE),0)</f>
        <v>0</v>
      </c>
      <c r="M2086" s="5">
        <f>IFERROR(VLOOKUP(Tabla1[[#This Row],[FECHA]],'RECAUDOS DE COMPARENDOS'!A:D,4,FALSE),0)</f>
        <v>1</v>
      </c>
      <c r="N2086" s="9">
        <f>IFERROR(VLOOKUP(Tabla1[[#This Row],[FECHA]],'RECAUDOS DE COMPARENDOS'!A:D,3,FALSE),0)</f>
        <v>123067</v>
      </c>
      <c r="O2086" s="5">
        <f>IFERROR(VLOOKUP(Tabla1[[#This Row],[FECHA]],'RECAUDOS DE RESOLUCIONES'!A:D,4,FALSE),0)</f>
        <v>1</v>
      </c>
      <c r="P2086" s="9">
        <f>IFERROR(VLOOKUP(Tabla1[[#This Row],[FECHA]],'RECAUDOS DE RESOLUCIONES'!A:D,3,FALSE),0)</f>
        <v>461500</v>
      </c>
      <c r="Q208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086" s="9">
        <f>Tabla1[V. COMPARENDOS]-(Tabla1[V. EXONERACIONES]+Tabla1[[#This Row],[V. SIMIT CON RESOLUCION]]+Tabla1[[#This Row],[V. SIMIT SIN RESOLUCION]]+Tabla1[[#This Row],[V. RECAUDOS COMPARENDOS]]+Tabla1[[#This Row],[V. RECAUDOS RESOLUCIONES]])</f>
        <v>461500</v>
      </c>
      <c r="S2086" s="11">
        <f>IFERROR(VLOOKUP(Tabla1[[#This Row],[FECHA]],'RECAUDOS LOCALES'!A:D,4,FALSE),0)</f>
        <v>1</v>
      </c>
      <c r="T2086" s="9">
        <f>IFERROR(VLOOKUP(Tabla1[[#This Row],[FECHA]],'RECAUDOS LOCALES'!A:D,3,FALSE),0)</f>
        <v>216890</v>
      </c>
      <c r="U2086" s="11">
        <f>IFERROR(VLOOKUP(Tabla1[[#This Row],[FECHA]],'RECAUDOS EXTERNOS'!A:D,4,FALSE),0)</f>
        <v>1</v>
      </c>
      <c r="V2086" s="9">
        <f>IFERROR(VLOOKUP(Tabla1[[#This Row],[FECHA]],'RECAUDOS EXTERNOS'!A:D,3,FALSE),0)</f>
        <v>102633</v>
      </c>
    </row>
    <row r="2087" spans="1:22" x14ac:dyDescent="0.25">
      <c r="A2087" s="1">
        <v>39646</v>
      </c>
      <c r="B2087" s="3" t="s">
        <v>6</v>
      </c>
      <c r="C2087" s="2">
        <v>39630</v>
      </c>
      <c r="D2087" s="5">
        <f>YEAR(Tabla1[[#This Row],[FECHA]])</f>
        <v>2008</v>
      </c>
      <c r="E2087" s="5">
        <f>IFERROR(VLOOKUP(Tabla1[[#This Row],[FECHA]],'COMPARENDOS TOTALES'!A:D,4,FALSE),0)</f>
        <v>2</v>
      </c>
      <c r="F2087" s="9">
        <f>IFERROR(VLOOKUP(Tabla1[[#This Row],[FECHA]],'COMPARENDOS TOTALES'!A:D,3,FALSE),0)</f>
        <v>584567</v>
      </c>
      <c r="G2087" s="5">
        <f>IFERROR(VLOOKUP(Tabla1[[#This Row],[FECHA]],EXONERACIONES!A:D,4,FALSE),0)</f>
        <v>0</v>
      </c>
      <c r="H2087" s="9">
        <f>IFERROR(VLOOKUP(Tabla1[[#This Row],[FECHA]],EXONERACIONES!A:D,3,FALSE),0)</f>
        <v>0</v>
      </c>
      <c r="I2087" s="5">
        <f>IFERROR(VLOOKUP(Tabla1[[#This Row],[FECHA]],'SIMIT CON RES'!A:D,4,FALSE),0)</f>
        <v>0</v>
      </c>
      <c r="J2087" s="9">
        <f>IFERROR(VLOOKUP(Tabla1[[#This Row],[FECHA]],'SIMIT CON RES'!A:D,3,FALSE),0)</f>
        <v>0</v>
      </c>
      <c r="K2087">
        <f>IFERROR(VLOOKUP(Tabla1[[#This Row],[FECHA]],'SIMIT SIN RES'!A:D,4,FALSE),0)</f>
        <v>0</v>
      </c>
      <c r="L2087" s="9">
        <f>IFERROR(VLOOKUP(Tabla1[[#This Row],[FECHA]],'SIMIT SIN RES'!A:D,3,FALSE),0)</f>
        <v>0</v>
      </c>
      <c r="M2087" s="5">
        <f>IFERROR(VLOOKUP(Tabla1[[#This Row],[FECHA]],'RECAUDOS DE COMPARENDOS'!A:D,4,FALSE),0)</f>
        <v>1</v>
      </c>
      <c r="N2087" s="9">
        <f>IFERROR(VLOOKUP(Tabla1[[#This Row],[FECHA]],'RECAUDOS DE COMPARENDOS'!A:D,3,FALSE),0)</f>
        <v>123067</v>
      </c>
      <c r="O2087" s="5">
        <f>IFERROR(VLOOKUP(Tabla1[[#This Row],[FECHA]],'RECAUDOS DE RESOLUCIONES'!A:D,4,FALSE),0)</f>
        <v>0</v>
      </c>
      <c r="P2087" s="9">
        <f>IFERROR(VLOOKUP(Tabla1[[#This Row],[FECHA]],'RECAUDOS DE RESOLUCIONES'!A:D,3,FALSE),0)</f>
        <v>0</v>
      </c>
      <c r="Q208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087" s="9">
        <f>Tabla1[V. COMPARENDOS]-(Tabla1[V. EXONERACIONES]+Tabla1[[#This Row],[V. SIMIT CON RESOLUCION]]+Tabla1[[#This Row],[V. SIMIT SIN RESOLUCION]]+Tabla1[[#This Row],[V. RECAUDOS COMPARENDOS]]+Tabla1[[#This Row],[V. RECAUDOS RESOLUCIONES]])</f>
        <v>461500</v>
      </c>
      <c r="S2087" s="11">
        <f>IFERROR(VLOOKUP(Tabla1[[#This Row],[FECHA]],'RECAUDOS LOCALES'!A:D,4,FALSE),0)</f>
        <v>0</v>
      </c>
      <c r="T2087" s="9">
        <f>IFERROR(VLOOKUP(Tabla1[[#This Row],[FECHA]],'RECAUDOS LOCALES'!A:D,3,FALSE),0)</f>
        <v>0</v>
      </c>
      <c r="U2087" s="11">
        <f>IFERROR(VLOOKUP(Tabla1[[#This Row],[FECHA]],'RECAUDOS EXTERNOS'!A:D,4,FALSE),0)</f>
        <v>1</v>
      </c>
      <c r="V2087" s="9">
        <f>IFERROR(VLOOKUP(Tabla1[[#This Row],[FECHA]],'RECAUDOS EXTERNOS'!A:D,3,FALSE),0)</f>
        <v>218100</v>
      </c>
    </row>
    <row r="2088" spans="1:22" x14ac:dyDescent="0.25">
      <c r="A2088" s="1">
        <v>39647</v>
      </c>
      <c r="B2088" s="3" t="s">
        <v>0</v>
      </c>
      <c r="C2088" s="2">
        <v>39630</v>
      </c>
      <c r="D2088" s="5">
        <f>YEAR(Tabla1[[#This Row],[FECHA]])</f>
        <v>2008</v>
      </c>
      <c r="E2088" s="5">
        <f>IFERROR(VLOOKUP(Tabla1[[#This Row],[FECHA]],'COMPARENDOS TOTALES'!A:D,4,FALSE),0)</f>
        <v>11</v>
      </c>
      <c r="F2088" s="9">
        <f>IFERROR(VLOOKUP(Tabla1[[#This Row],[FECHA]],'COMPARENDOS TOTALES'!A:D,3,FALSE),0)</f>
        <v>1892152</v>
      </c>
      <c r="G2088" s="5">
        <f>IFERROR(VLOOKUP(Tabla1[[#This Row],[FECHA]],EXONERACIONES!A:D,4,FALSE),0)</f>
        <v>1</v>
      </c>
      <c r="H2088" s="9">
        <f>IFERROR(VLOOKUP(Tabla1[[#This Row],[FECHA]],EXONERACIONES!A:D,3,FALSE),0)</f>
        <v>230750</v>
      </c>
      <c r="I2088" s="5">
        <f>IFERROR(VLOOKUP(Tabla1[[#This Row],[FECHA]],'SIMIT CON RES'!A:D,4,FALSE),0)</f>
        <v>5</v>
      </c>
      <c r="J2088" s="9">
        <f>IFERROR(VLOOKUP(Tabla1[[#This Row],[FECHA]],'SIMIT CON RES'!A:D,3,FALSE),0)</f>
        <v>830701</v>
      </c>
      <c r="K2088">
        <f>IFERROR(VLOOKUP(Tabla1[[#This Row],[FECHA]],'SIMIT SIN RES'!A:D,4,FALSE),0)</f>
        <v>0</v>
      </c>
      <c r="L2088" s="9">
        <f>IFERROR(VLOOKUP(Tabla1[[#This Row],[FECHA]],'SIMIT SIN RES'!A:D,3,FALSE),0)</f>
        <v>0</v>
      </c>
      <c r="M2088" s="5">
        <f>IFERROR(VLOOKUP(Tabla1[[#This Row],[FECHA]],'RECAUDOS DE COMPARENDOS'!A:D,4,FALSE),0)</f>
        <v>3</v>
      </c>
      <c r="N2088" s="9">
        <f>IFERROR(VLOOKUP(Tabla1[[#This Row],[FECHA]],'RECAUDOS DE COMPARENDOS'!A:D,3,FALSE),0)</f>
        <v>476884</v>
      </c>
      <c r="O2088" s="5">
        <f>IFERROR(VLOOKUP(Tabla1[[#This Row],[FECHA]],'RECAUDOS DE RESOLUCIONES'!A:D,4,FALSE),0)</f>
        <v>0</v>
      </c>
      <c r="P2088" s="9">
        <f>IFERROR(VLOOKUP(Tabla1[[#This Row],[FECHA]],'RECAUDOS DE RESOLUCIONES'!A:D,3,FALSE),0)</f>
        <v>0</v>
      </c>
      <c r="Q208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088" s="9">
        <f>Tabla1[V. COMPARENDOS]-(Tabla1[V. EXONERACIONES]+Tabla1[[#This Row],[V. SIMIT CON RESOLUCION]]+Tabla1[[#This Row],[V. SIMIT SIN RESOLUCION]]+Tabla1[[#This Row],[V. RECAUDOS COMPARENDOS]]+Tabla1[[#This Row],[V. RECAUDOS RESOLUCIONES]])</f>
        <v>353817</v>
      </c>
      <c r="S2088" s="11">
        <f>IFERROR(VLOOKUP(Tabla1[[#This Row],[FECHA]],'RECAUDOS LOCALES'!A:D,4,FALSE),0)</f>
        <v>5</v>
      </c>
      <c r="T2088" s="9">
        <f>IFERROR(VLOOKUP(Tabla1[[#This Row],[FECHA]],'RECAUDOS LOCALES'!A:D,3,FALSE),0)</f>
        <v>974269</v>
      </c>
      <c r="U2088" s="11">
        <f>IFERROR(VLOOKUP(Tabla1[[#This Row],[FECHA]],'RECAUDOS EXTERNOS'!A:D,4,FALSE),0)</f>
        <v>4</v>
      </c>
      <c r="V2088" s="9">
        <f>IFERROR(VLOOKUP(Tabla1[[#This Row],[FECHA]],'RECAUDOS EXTERNOS'!A:D,3,FALSE),0)</f>
        <v>859035</v>
      </c>
    </row>
    <row r="2089" spans="1:22" x14ac:dyDescent="0.25">
      <c r="A2089" s="1">
        <v>39648</v>
      </c>
      <c r="B2089" s="3" t="s">
        <v>5</v>
      </c>
      <c r="C2089" s="2">
        <v>39630</v>
      </c>
      <c r="D2089" s="5">
        <f>YEAR(Tabla1[[#This Row],[FECHA]])</f>
        <v>2008</v>
      </c>
      <c r="E2089" s="5">
        <f>IFERROR(VLOOKUP(Tabla1[[#This Row],[FECHA]],'COMPARENDOS TOTALES'!A:D,4,FALSE),0)</f>
        <v>5</v>
      </c>
      <c r="F2089" s="9">
        <f>IFERROR(VLOOKUP(Tabla1[[#This Row],[FECHA]],'COMPARENDOS TOTALES'!A:D,3,FALSE),0)</f>
        <v>1738317</v>
      </c>
      <c r="G2089" s="5">
        <f>IFERROR(VLOOKUP(Tabla1[[#This Row],[FECHA]],EXONERACIONES!A:D,4,FALSE),0)</f>
        <v>0</v>
      </c>
      <c r="H2089" s="9">
        <f>IFERROR(VLOOKUP(Tabla1[[#This Row],[FECHA]],EXONERACIONES!A:D,3,FALSE),0)</f>
        <v>0</v>
      </c>
      <c r="I2089" s="5">
        <f>IFERROR(VLOOKUP(Tabla1[[#This Row],[FECHA]],'SIMIT CON RES'!A:D,4,FALSE),0)</f>
        <v>2</v>
      </c>
      <c r="J2089" s="9">
        <f>IFERROR(VLOOKUP(Tabla1[[#This Row],[FECHA]],'SIMIT CON RES'!A:D,3,FALSE),0)</f>
        <v>584567</v>
      </c>
      <c r="K2089">
        <f>IFERROR(VLOOKUP(Tabla1[[#This Row],[FECHA]],'SIMIT SIN RES'!A:D,4,FALSE),0)</f>
        <v>0</v>
      </c>
      <c r="L2089" s="9">
        <f>IFERROR(VLOOKUP(Tabla1[[#This Row],[FECHA]],'SIMIT SIN RES'!A:D,3,FALSE),0)</f>
        <v>0</v>
      </c>
      <c r="M2089" s="5">
        <f>IFERROR(VLOOKUP(Tabla1[[#This Row],[FECHA]],'RECAUDOS DE COMPARENDOS'!A:D,4,FALSE),0)</f>
        <v>1</v>
      </c>
      <c r="N2089" s="9">
        <f>IFERROR(VLOOKUP(Tabla1[[#This Row],[FECHA]],'RECAUDOS DE COMPARENDOS'!A:D,3,FALSE),0)</f>
        <v>461500</v>
      </c>
      <c r="O2089" s="5">
        <f>IFERROR(VLOOKUP(Tabla1[[#This Row],[FECHA]],'RECAUDOS DE RESOLUCIONES'!A:D,4,FALSE),0)</f>
        <v>0</v>
      </c>
      <c r="P2089" s="9">
        <f>IFERROR(VLOOKUP(Tabla1[[#This Row],[FECHA]],'RECAUDOS DE RESOLUCIONES'!A:D,3,FALSE),0)</f>
        <v>0</v>
      </c>
      <c r="Q208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089" s="9">
        <f>Tabla1[V. COMPARENDOS]-(Tabla1[V. EXONERACIONES]+Tabla1[[#This Row],[V. SIMIT CON RESOLUCION]]+Tabla1[[#This Row],[V. SIMIT SIN RESOLUCION]]+Tabla1[[#This Row],[V. RECAUDOS COMPARENDOS]]+Tabla1[[#This Row],[V. RECAUDOS RESOLUCIONES]])</f>
        <v>692250</v>
      </c>
      <c r="S2089" s="11">
        <f>IFERROR(VLOOKUP(Tabla1[[#This Row],[FECHA]],'RECAUDOS LOCALES'!A:D,4,FALSE),0)</f>
        <v>0</v>
      </c>
      <c r="T2089" s="9">
        <f>IFERROR(VLOOKUP(Tabla1[[#This Row],[FECHA]],'RECAUDOS LOCALES'!A:D,3,FALSE),0)</f>
        <v>0</v>
      </c>
      <c r="U2089" s="11">
        <f>IFERROR(VLOOKUP(Tabla1[[#This Row],[FECHA]],'RECAUDOS EXTERNOS'!A:D,4,FALSE),0)</f>
        <v>0</v>
      </c>
      <c r="V2089" s="9">
        <f>IFERROR(VLOOKUP(Tabla1[[#This Row],[FECHA]],'RECAUDOS EXTERNOS'!A:D,3,FALSE),0)</f>
        <v>0</v>
      </c>
    </row>
    <row r="2090" spans="1:22" x14ac:dyDescent="0.25">
      <c r="A2090" s="1">
        <v>39649</v>
      </c>
      <c r="B2090" s="3" t="s">
        <v>4</v>
      </c>
      <c r="C2090" s="2">
        <v>39630</v>
      </c>
      <c r="D2090" s="5">
        <f>YEAR(Tabla1[[#This Row],[FECHA]])</f>
        <v>2008</v>
      </c>
      <c r="E2090" s="5">
        <f>IFERROR(VLOOKUP(Tabla1[[#This Row],[FECHA]],'COMPARENDOS TOTALES'!A:D,4,FALSE),0)</f>
        <v>26</v>
      </c>
      <c r="F2090" s="9">
        <f>IFERROR(VLOOKUP(Tabla1[[#This Row],[FECHA]],'COMPARENDOS TOTALES'!A:D,3,FALSE),0)</f>
        <v>7983951</v>
      </c>
      <c r="G2090" s="5">
        <f>IFERROR(VLOOKUP(Tabla1[[#This Row],[FECHA]],EXONERACIONES!A:D,4,FALSE),0)</f>
        <v>5</v>
      </c>
      <c r="H2090" s="9">
        <f>IFERROR(VLOOKUP(Tabla1[[#This Row],[FECHA]],EXONERACIONES!A:D,3,FALSE),0)</f>
        <v>1615250</v>
      </c>
      <c r="I2090" s="5">
        <f>IFERROR(VLOOKUP(Tabla1[[#This Row],[FECHA]],'SIMIT CON RES'!A:D,4,FALSE),0)</f>
        <v>14</v>
      </c>
      <c r="J2090" s="9">
        <f>IFERROR(VLOOKUP(Tabla1[[#This Row],[FECHA]],'SIMIT CON RES'!A:D,3,FALSE),0)</f>
        <v>4399634</v>
      </c>
      <c r="K2090">
        <f>IFERROR(VLOOKUP(Tabla1[[#This Row],[FECHA]],'SIMIT SIN RES'!A:D,4,FALSE),0)</f>
        <v>0</v>
      </c>
      <c r="L2090" s="9">
        <f>IFERROR(VLOOKUP(Tabla1[[#This Row],[FECHA]],'SIMIT SIN RES'!A:D,3,FALSE),0)</f>
        <v>0</v>
      </c>
      <c r="M2090" s="5">
        <f>IFERROR(VLOOKUP(Tabla1[[#This Row],[FECHA]],'RECAUDOS DE COMPARENDOS'!A:D,4,FALSE),0)</f>
        <v>2</v>
      </c>
      <c r="N2090" s="9">
        <f>IFERROR(VLOOKUP(Tabla1[[#This Row],[FECHA]],'RECAUDOS DE COMPARENDOS'!A:D,3,FALSE),0)</f>
        <v>461500</v>
      </c>
      <c r="O2090" s="5">
        <f>IFERROR(VLOOKUP(Tabla1[[#This Row],[FECHA]],'RECAUDOS DE RESOLUCIONES'!A:D,4,FALSE),0)</f>
        <v>0</v>
      </c>
      <c r="P2090" s="9">
        <f>IFERROR(VLOOKUP(Tabla1[[#This Row],[FECHA]],'RECAUDOS DE RESOLUCIONES'!A:D,3,FALSE),0)</f>
        <v>0</v>
      </c>
      <c r="Q209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2090" s="9">
        <f>Tabla1[V. COMPARENDOS]-(Tabla1[V. EXONERACIONES]+Tabla1[[#This Row],[V. SIMIT CON RESOLUCION]]+Tabla1[[#This Row],[V. SIMIT SIN RESOLUCION]]+Tabla1[[#This Row],[V. RECAUDOS COMPARENDOS]]+Tabla1[[#This Row],[V. RECAUDOS RESOLUCIONES]])</f>
        <v>1507567</v>
      </c>
      <c r="S2090" s="11">
        <f>IFERROR(VLOOKUP(Tabla1[[#This Row],[FECHA]],'RECAUDOS LOCALES'!A:D,4,FALSE),0)</f>
        <v>0</v>
      </c>
      <c r="T2090" s="9">
        <f>IFERROR(VLOOKUP(Tabla1[[#This Row],[FECHA]],'RECAUDOS LOCALES'!A:D,3,FALSE),0)</f>
        <v>0</v>
      </c>
      <c r="U2090" s="11">
        <f>IFERROR(VLOOKUP(Tabla1[[#This Row],[FECHA]],'RECAUDOS EXTERNOS'!A:D,4,FALSE),0)</f>
        <v>0</v>
      </c>
      <c r="V2090" s="9">
        <f>IFERROR(VLOOKUP(Tabla1[[#This Row],[FECHA]],'RECAUDOS EXTERNOS'!A:D,3,FALSE),0)</f>
        <v>0</v>
      </c>
    </row>
    <row r="2091" spans="1:22" x14ac:dyDescent="0.25">
      <c r="A2091" s="1">
        <v>39650</v>
      </c>
      <c r="B2091" s="3" t="s">
        <v>1</v>
      </c>
      <c r="C2091" s="2">
        <v>39630</v>
      </c>
      <c r="D2091" s="5">
        <f>YEAR(Tabla1[[#This Row],[FECHA]])</f>
        <v>2008</v>
      </c>
      <c r="E2091" s="5">
        <f>IFERROR(VLOOKUP(Tabla1[[#This Row],[FECHA]],'COMPARENDOS TOTALES'!A:D,4,FALSE),0)</f>
        <v>8</v>
      </c>
      <c r="F2091" s="9">
        <f>IFERROR(VLOOKUP(Tabla1[[#This Row],[FECHA]],'COMPARENDOS TOTALES'!A:D,3,FALSE),0)</f>
        <v>2661317</v>
      </c>
      <c r="G2091" s="5">
        <f>IFERROR(VLOOKUP(Tabla1[[#This Row],[FECHA]],EXONERACIONES!A:D,4,FALSE),0)</f>
        <v>1</v>
      </c>
      <c r="H2091" s="9">
        <f>IFERROR(VLOOKUP(Tabla1[[#This Row],[FECHA]],EXONERACIONES!A:D,3,FALSE),0)</f>
        <v>230750</v>
      </c>
      <c r="I2091" s="5">
        <f>IFERROR(VLOOKUP(Tabla1[[#This Row],[FECHA]],'SIMIT CON RES'!A:D,4,FALSE),0)</f>
        <v>5</v>
      </c>
      <c r="J2091" s="9">
        <f>IFERROR(VLOOKUP(Tabla1[[#This Row],[FECHA]],'SIMIT CON RES'!A:D,3,FALSE),0)</f>
        <v>1738317</v>
      </c>
      <c r="K2091">
        <f>IFERROR(VLOOKUP(Tabla1[[#This Row],[FECHA]],'SIMIT SIN RES'!A:D,4,FALSE),0)</f>
        <v>0</v>
      </c>
      <c r="L2091" s="9">
        <f>IFERROR(VLOOKUP(Tabla1[[#This Row],[FECHA]],'SIMIT SIN RES'!A:D,3,FALSE),0)</f>
        <v>0</v>
      </c>
      <c r="M2091" s="5">
        <f>IFERROR(VLOOKUP(Tabla1[[#This Row],[FECHA]],'RECAUDOS DE COMPARENDOS'!A:D,4,FALSE),0)</f>
        <v>0</v>
      </c>
      <c r="N2091" s="9">
        <f>IFERROR(VLOOKUP(Tabla1[[#This Row],[FECHA]],'RECAUDOS DE COMPARENDOS'!A:D,3,FALSE),0)</f>
        <v>0</v>
      </c>
      <c r="O2091" s="5">
        <f>IFERROR(VLOOKUP(Tabla1[[#This Row],[FECHA]],'RECAUDOS DE RESOLUCIONES'!A:D,4,FALSE),0)</f>
        <v>2</v>
      </c>
      <c r="P2091" s="9">
        <f>IFERROR(VLOOKUP(Tabla1[[#This Row],[FECHA]],'RECAUDOS DE RESOLUCIONES'!A:D,3,FALSE),0)</f>
        <v>692250</v>
      </c>
      <c r="Q209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09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091" s="11">
        <f>IFERROR(VLOOKUP(Tabla1[[#This Row],[FECHA]],'RECAUDOS LOCALES'!A:D,4,FALSE),0)</f>
        <v>1</v>
      </c>
      <c r="T2091" s="9">
        <f>IFERROR(VLOOKUP(Tabla1[[#This Row],[FECHA]],'RECAUDOS LOCALES'!A:D,3,FALSE),0)</f>
        <v>123064</v>
      </c>
      <c r="U2091" s="11">
        <f>IFERROR(VLOOKUP(Tabla1[[#This Row],[FECHA]],'RECAUDOS EXTERNOS'!A:D,4,FALSE),0)</f>
        <v>3</v>
      </c>
      <c r="V2091" s="9">
        <f>IFERROR(VLOOKUP(Tabla1[[#This Row],[FECHA]],'RECAUDOS EXTERNOS'!A:D,3,FALSE),0)</f>
        <v>1061270</v>
      </c>
    </row>
    <row r="2092" spans="1:22" x14ac:dyDescent="0.25">
      <c r="A2092" s="1">
        <v>39651</v>
      </c>
      <c r="B2092" s="3" t="s">
        <v>2</v>
      </c>
      <c r="C2092" s="2">
        <v>39630</v>
      </c>
      <c r="D2092" s="5">
        <f>YEAR(Tabla1[[#This Row],[FECHA]])</f>
        <v>2008</v>
      </c>
      <c r="E2092" s="5">
        <f>IFERROR(VLOOKUP(Tabla1[[#This Row],[FECHA]],'COMPARENDOS TOTALES'!A:D,4,FALSE),0)</f>
        <v>4</v>
      </c>
      <c r="F2092" s="9">
        <f>IFERROR(VLOOKUP(Tabla1[[#This Row],[FECHA]],'COMPARENDOS TOTALES'!A:D,3,FALSE),0)</f>
        <v>1384500</v>
      </c>
      <c r="G2092" s="5">
        <f>IFERROR(VLOOKUP(Tabla1[[#This Row],[FECHA]],EXONERACIONES!A:D,4,FALSE),0)</f>
        <v>1</v>
      </c>
      <c r="H2092" s="9">
        <f>IFERROR(VLOOKUP(Tabla1[[#This Row],[FECHA]],EXONERACIONES!A:D,3,FALSE),0)</f>
        <v>461500</v>
      </c>
      <c r="I2092" s="5">
        <f>IFERROR(VLOOKUP(Tabla1[[#This Row],[FECHA]],'SIMIT CON RES'!A:D,4,FALSE),0)</f>
        <v>3</v>
      </c>
      <c r="J2092" s="9">
        <f>IFERROR(VLOOKUP(Tabla1[[#This Row],[FECHA]],'SIMIT CON RES'!A:D,3,FALSE),0)</f>
        <v>923000</v>
      </c>
      <c r="K2092">
        <f>IFERROR(VLOOKUP(Tabla1[[#This Row],[FECHA]],'SIMIT SIN RES'!A:D,4,FALSE),0)</f>
        <v>0</v>
      </c>
      <c r="L2092" s="9">
        <f>IFERROR(VLOOKUP(Tabla1[[#This Row],[FECHA]],'SIMIT SIN RES'!A:D,3,FALSE),0)</f>
        <v>0</v>
      </c>
      <c r="M2092" s="5">
        <f>IFERROR(VLOOKUP(Tabla1[[#This Row],[FECHA]],'RECAUDOS DE COMPARENDOS'!A:D,4,FALSE),0)</f>
        <v>0</v>
      </c>
      <c r="N2092" s="9">
        <f>IFERROR(VLOOKUP(Tabla1[[#This Row],[FECHA]],'RECAUDOS DE COMPARENDOS'!A:D,3,FALSE),0)</f>
        <v>0</v>
      </c>
      <c r="O2092" s="5">
        <f>IFERROR(VLOOKUP(Tabla1[[#This Row],[FECHA]],'RECAUDOS DE RESOLUCIONES'!A:D,4,FALSE),0)</f>
        <v>0</v>
      </c>
      <c r="P2092" s="9">
        <f>IFERROR(VLOOKUP(Tabla1[[#This Row],[FECHA]],'RECAUDOS DE RESOLUCIONES'!A:D,3,FALSE),0)</f>
        <v>0</v>
      </c>
      <c r="Q209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09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092" s="11">
        <f>IFERROR(VLOOKUP(Tabla1[[#This Row],[FECHA]],'RECAUDOS LOCALES'!A:D,4,FALSE),0)</f>
        <v>0</v>
      </c>
      <c r="T2092" s="9">
        <f>IFERROR(VLOOKUP(Tabla1[[#This Row],[FECHA]],'RECAUDOS LOCALES'!A:D,3,FALSE),0)</f>
        <v>0</v>
      </c>
      <c r="U2092" s="11">
        <f>IFERROR(VLOOKUP(Tabla1[[#This Row],[FECHA]],'RECAUDOS EXTERNOS'!A:D,4,FALSE),0)</f>
        <v>1</v>
      </c>
      <c r="V2092" s="9">
        <f>IFERROR(VLOOKUP(Tabla1[[#This Row],[FECHA]],'RECAUDOS EXTERNOS'!A:D,3,FALSE),0)</f>
        <v>129753</v>
      </c>
    </row>
    <row r="2093" spans="1:22" x14ac:dyDescent="0.25">
      <c r="A2093" s="1">
        <v>39652</v>
      </c>
      <c r="B2093" s="3" t="s">
        <v>3</v>
      </c>
      <c r="C2093" s="2">
        <v>39630</v>
      </c>
      <c r="D2093" s="5">
        <f>YEAR(Tabla1[[#This Row],[FECHA]])</f>
        <v>2008</v>
      </c>
      <c r="E2093" s="5">
        <f>IFERROR(VLOOKUP(Tabla1[[#This Row],[FECHA]],'COMPARENDOS TOTALES'!A:D,4,FALSE),0)</f>
        <v>14</v>
      </c>
      <c r="F2093" s="9">
        <f>IFERROR(VLOOKUP(Tabla1[[#This Row],[FECHA]],'COMPARENDOS TOTALES'!A:D,3,FALSE),0)</f>
        <v>4845750</v>
      </c>
      <c r="G2093" s="5">
        <f>IFERROR(VLOOKUP(Tabla1[[#This Row],[FECHA]],EXONERACIONES!A:D,4,FALSE),0)</f>
        <v>6</v>
      </c>
      <c r="H2093" s="9">
        <f>IFERROR(VLOOKUP(Tabla1[[#This Row],[FECHA]],EXONERACIONES!A:D,3,FALSE),0)</f>
        <v>2076750</v>
      </c>
      <c r="I2093" s="5">
        <f>IFERROR(VLOOKUP(Tabla1[[#This Row],[FECHA]],'SIMIT CON RES'!A:D,4,FALSE),0)</f>
        <v>5</v>
      </c>
      <c r="J2093" s="9">
        <f>IFERROR(VLOOKUP(Tabla1[[#This Row],[FECHA]],'SIMIT CON RES'!A:D,3,FALSE),0)</f>
        <v>2076750</v>
      </c>
      <c r="K2093">
        <f>IFERROR(VLOOKUP(Tabla1[[#This Row],[FECHA]],'SIMIT SIN RES'!A:D,4,FALSE),0)</f>
        <v>0</v>
      </c>
      <c r="L2093" s="9">
        <f>IFERROR(VLOOKUP(Tabla1[[#This Row],[FECHA]],'SIMIT SIN RES'!A:D,3,FALSE),0)</f>
        <v>0</v>
      </c>
      <c r="M2093" s="5">
        <f>IFERROR(VLOOKUP(Tabla1[[#This Row],[FECHA]],'RECAUDOS DE COMPARENDOS'!A:D,4,FALSE),0)</f>
        <v>1</v>
      </c>
      <c r="N2093" s="9">
        <f>IFERROR(VLOOKUP(Tabla1[[#This Row],[FECHA]],'RECAUDOS DE COMPARENDOS'!A:D,3,FALSE),0)</f>
        <v>230750</v>
      </c>
      <c r="O2093" s="5">
        <f>IFERROR(VLOOKUP(Tabla1[[#This Row],[FECHA]],'RECAUDOS DE RESOLUCIONES'!A:D,4,FALSE),0)</f>
        <v>1</v>
      </c>
      <c r="P2093" s="9">
        <f>IFERROR(VLOOKUP(Tabla1[[#This Row],[FECHA]],'RECAUDOS DE RESOLUCIONES'!A:D,3,FALSE),0)</f>
        <v>230750</v>
      </c>
      <c r="Q209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093" s="9">
        <f>Tabla1[V. COMPARENDOS]-(Tabla1[V. EXONERACIONES]+Tabla1[[#This Row],[V. SIMIT CON RESOLUCION]]+Tabla1[[#This Row],[V. SIMIT SIN RESOLUCION]]+Tabla1[[#This Row],[V. RECAUDOS COMPARENDOS]]+Tabla1[[#This Row],[V. RECAUDOS RESOLUCIONES]])</f>
        <v>230750</v>
      </c>
      <c r="S2093" s="11">
        <f>IFERROR(VLOOKUP(Tabla1[[#This Row],[FECHA]],'RECAUDOS LOCALES'!A:D,4,FALSE),0)</f>
        <v>4</v>
      </c>
      <c r="T2093" s="9">
        <f>IFERROR(VLOOKUP(Tabla1[[#This Row],[FECHA]],'RECAUDOS LOCALES'!A:D,3,FALSE),0)</f>
        <v>775189</v>
      </c>
      <c r="U2093" s="11">
        <f>IFERROR(VLOOKUP(Tabla1[[#This Row],[FECHA]],'RECAUDOS EXTERNOS'!A:D,4,FALSE),0)</f>
        <v>7</v>
      </c>
      <c r="V2093" s="9">
        <f>IFERROR(VLOOKUP(Tabla1[[#This Row],[FECHA]],'RECAUDOS EXTERNOS'!A:D,3,FALSE),0)</f>
        <v>1847053</v>
      </c>
    </row>
    <row r="2094" spans="1:22" x14ac:dyDescent="0.25">
      <c r="A2094" s="1">
        <v>39653</v>
      </c>
      <c r="B2094" s="3" t="s">
        <v>6</v>
      </c>
      <c r="C2094" s="2">
        <v>39630</v>
      </c>
      <c r="D2094" s="5">
        <f>YEAR(Tabla1[[#This Row],[FECHA]])</f>
        <v>2008</v>
      </c>
      <c r="E2094" s="5">
        <f>IFERROR(VLOOKUP(Tabla1[[#This Row],[FECHA]],'COMPARENDOS TOTALES'!A:D,4,FALSE),0)</f>
        <v>8</v>
      </c>
      <c r="F2094" s="9">
        <f>IFERROR(VLOOKUP(Tabla1[[#This Row],[FECHA]],'COMPARENDOS TOTALES'!A:D,3,FALSE),0)</f>
        <v>2445951</v>
      </c>
      <c r="G2094" s="5">
        <f>IFERROR(VLOOKUP(Tabla1[[#This Row],[FECHA]],EXONERACIONES!A:D,4,FALSE),0)</f>
        <v>1</v>
      </c>
      <c r="H2094" s="9">
        <f>IFERROR(VLOOKUP(Tabla1[[#This Row],[FECHA]],EXONERACIONES!A:D,3,FALSE),0)</f>
        <v>461500</v>
      </c>
      <c r="I2094" s="5">
        <f>IFERROR(VLOOKUP(Tabla1[[#This Row],[FECHA]],'SIMIT CON RES'!A:D,4,FALSE),0)</f>
        <v>7</v>
      </c>
      <c r="J2094" s="9">
        <f>IFERROR(VLOOKUP(Tabla1[[#This Row],[FECHA]],'SIMIT CON RES'!A:D,3,FALSE),0)</f>
        <v>1984451</v>
      </c>
      <c r="K2094">
        <f>IFERROR(VLOOKUP(Tabla1[[#This Row],[FECHA]],'SIMIT SIN RES'!A:D,4,FALSE),0)</f>
        <v>0</v>
      </c>
      <c r="L2094" s="9">
        <f>IFERROR(VLOOKUP(Tabla1[[#This Row],[FECHA]],'SIMIT SIN RES'!A:D,3,FALSE),0)</f>
        <v>0</v>
      </c>
      <c r="M2094" s="5">
        <f>IFERROR(VLOOKUP(Tabla1[[#This Row],[FECHA]],'RECAUDOS DE COMPARENDOS'!A:D,4,FALSE),0)</f>
        <v>0</v>
      </c>
      <c r="N2094" s="9">
        <f>IFERROR(VLOOKUP(Tabla1[[#This Row],[FECHA]],'RECAUDOS DE COMPARENDOS'!A:D,3,FALSE),0)</f>
        <v>0</v>
      </c>
      <c r="O2094" s="5">
        <f>IFERROR(VLOOKUP(Tabla1[[#This Row],[FECHA]],'RECAUDOS DE RESOLUCIONES'!A:D,4,FALSE),0)</f>
        <v>0</v>
      </c>
      <c r="P2094" s="9">
        <f>IFERROR(VLOOKUP(Tabla1[[#This Row],[FECHA]],'RECAUDOS DE RESOLUCIONES'!A:D,3,FALSE),0)</f>
        <v>0</v>
      </c>
      <c r="Q209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09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094" s="11">
        <f>IFERROR(VLOOKUP(Tabla1[[#This Row],[FECHA]],'RECAUDOS LOCALES'!A:D,4,FALSE),0)</f>
        <v>1</v>
      </c>
      <c r="T2094" s="9">
        <f>IFERROR(VLOOKUP(Tabla1[[#This Row],[FECHA]],'RECAUDOS LOCALES'!A:D,3,FALSE),0)</f>
        <v>230745</v>
      </c>
      <c r="U2094" s="11">
        <f>IFERROR(VLOOKUP(Tabla1[[#This Row],[FECHA]],'RECAUDOS EXTERNOS'!A:D,4,FALSE),0)</f>
        <v>5</v>
      </c>
      <c r="V2094" s="9">
        <f>IFERROR(VLOOKUP(Tabla1[[#This Row],[FECHA]],'RECAUDOS EXTERNOS'!A:D,3,FALSE),0)</f>
        <v>1293470</v>
      </c>
    </row>
    <row r="2095" spans="1:22" x14ac:dyDescent="0.25">
      <c r="A2095" s="1">
        <v>39654</v>
      </c>
      <c r="B2095" s="3" t="s">
        <v>0</v>
      </c>
      <c r="C2095" s="2">
        <v>39630</v>
      </c>
      <c r="D2095" s="5">
        <f>YEAR(Tabla1[[#This Row],[FECHA]])</f>
        <v>2008</v>
      </c>
      <c r="E2095" s="5">
        <f>IFERROR(VLOOKUP(Tabla1[[#This Row],[FECHA]],'COMPARENDOS TOTALES'!A:D,4,FALSE),0)</f>
        <v>2</v>
      </c>
      <c r="F2095" s="9">
        <f>IFERROR(VLOOKUP(Tabla1[[#This Row],[FECHA]],'COMPARENDOS TOTALES'!A:D,3,FALSE),0)</f>
        <v>692250</v>
      </c>
      <c r="G2095" s="5">
        <f>IFERROR(VLOOKUP(Tabla1[[#This Row],[FECHA]],EXONERACIONES!A:D,4,FALSE),0)</f>
        <v>0</v>
      </c>
      <c r="H2095" s="9">
        <f>IFERROR(VLOOKUP(Tabla1[[#This Row],[FECHA]],EXONERACIONES!A:D,3,FALSE),0)</f>
        <v>0</v>
      </c>
      <c r="I2095" s="5">
        <f>IFERROR(VLOOKUP(Tabla1[[#This Row],[FECHA]],'SIMIT CON RES'!A:D,4,FALSE),0)</f>
        <v>0</v>
      </c>
      <c r="J2095" s="9">
        <f>IFERROR(VLOOKUP(Tabla1[[#This Row],[FECHA]],'SIMIT CON RES'!A:D,3,FALSE),0)</f>
        <v>0</v>
      </c>
      <c r="K2095">
        <f>IFERROR(VLOOKUP(Tabla1[[#This Row],[FECHA]],'SIMIT SIN RES'!A:D,4,FALSE),0)</f>
        <v>0</v>
      </c>
      <c r="L2095" s="9">
        <f>IFERROR(VLOOKUP(Tabla1[[#This Row],[FECHA]],'SIMIT SIN RES'!A:D,3,FALSE),0)</f>
        <v>0</v>
      </c>
      <c r="M2095" s="5">
        <f>IFERROR(VLOOKUP(Tabla1[[#This Row],[FECHA]],'RECAUDOS DE COMPARENDOS'!A:D,4,FALSE),0)</f>
        <v>0</v>
      </c>
      <c r="N2095" s="9">
        <f>IFERROR(VLOOKUP(Tabla1[[#This Row],[FECHA]],'RECAUDOS DE COMPARENDOS'!A:D,3,FALSE),0)</f>
        <v>0</v>
      </c>
      <c r="O2095" s="5">
        <f>IFERROR(VLOOKUP(Tabla1[[#This Row],[FECHA]],'RECAUDOS DE RESOLUCIONES'!A:D,4,FALSE),0)</f>
        <v>0</v>
      </c>
      <c r="P2095" s="9">
        <f>IFERROR(VLOOKUP(Tabla1[[#This Row],[FECHA]],'RECAUDOS DE RESOLUCIONES'!A:D,3,FALSE),0)</f>
        <v>0</v>
      </c>
      <c r="Q209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095" s="9">
        <f>Tabla1[V. COMPARENDOS]-(Tabla1[V. EXONERACIONES]+Tabla1[[#This Row],[V. SIMIT CON RESOLUCION]]+Tabla1[[#This Row],[V. SIMIT SIN RESOLUCION]]+Tabla1[[#This Row],[V. RECAUDOS COMPARENDOS]]+Tabla1[[#This Row],[V. RECAUDOS RESOLUCIONES]])</f>
        <v>692250</v>
      </c>
      <c r="S2095" s="11">
        <f>IFERROR(VLOOKUP(Tabla1[[#This Row],[FECHA]],'RECAUDOS LOCALES'!A:D,4,FALSE),0)</f>
        <v>1</v>
      </c>
      <c r="T2095" s="9">
        <f>IFERROR(VLOOKUP(Tabla1[[#This Row],[FECHA]],'RECAUDOS LOCALES'!A:D,3,FALSE),0)</f>
        <v>79801</v>
      </c>
      <c r="U2095" s="11">
        <f>IFERROR(VLOOKUP(Tabla1[[#This Row],[FECHA]],'RECAUDOS EXTERNOS'!A:D,4,FALSE),0)</f>
        <v>3</v>
      </c>
      <c r="V2095" s="9">
        <f>IFERROR(VLOOKUP(Tabla1[[#This Row],[FECHA]],'RECAUDOS EXTERNOS'!A:D,3,FALSE),0)</f>
        <v>667150</v>
      </c>
    </row>
    <row r="2096" spans="1:22" x14ac:dyDescent="0.25">
      <c r="A2096" s="1">
        <v>39655</v>
      </c>
      <c r="B2096" s="3" t="s">
        <v>5</v>
      </c>
      <c r="C2096" s="2">
        <v>39630</v>
      </c>
      <c r="D2096" s="5">
        <f>YEAR(Tabla1[[#This Row],[FECHA]])</f>
        <v>2008</v>
      </c>
      <c r="E2096" s="5">
        <f>IFERROR(VLOOKUP(Tabla1[[#This Row],[FECHA]],'COMPARENDOS TOTALES'!A:D,4,FALSE),0)</f>
        <v>3</v>
      </c>
      <c r="F2096" s="9">
        <f>IFERROR(VLOOKUP(Tabla1[[#This Row],[FECHA]],'COMPARENDOS TOTALES'!A:D,3,FALSE),0)</f>
        <v>692250</v>
      </c>
      <c r="G2096" s="5">
        <f>IFERROR(VLOOKUP(Tabla1[[#This Row],[FECHA]],EXONERACIONES!A:D,4,FALSE),0)</f>
        <v>1</v>
      </c>
      <c r="H2096" s="9">
        <f>IFERROR(VLOOKUP(Tabla1[[#This Row],[FECHA]],EXONERACIONES!A:D,3,FALSE),0)</f>
        <v>230750</v>
      </c>
      <c r="I2096" s="5">
        <f>IFERROR(VLOOKUP(Tabla1[[#This Row],[FECHA]],'SIMIT CON RES'!A:D,4,FALSE),0)</f>
        <v>2</v>
      </c>
      <c r="J2096" s="9">
        <f>IFERROR(VLOOKUP(Tabla1[[#This Row],[FECHA]],'SIMIT CON RES'!A:D,3,FALSE),0)</f>
        <v>461500</v>
      </c>
      <c r="K2096">
        <f>IFERROR(VLOOKUP(Tabla1[[#This Row],[FECHA]],'SIMIT SIN RES'!A:D,4,FALSE),0)</f>
        <v>0</v>
      </c>
      <c r="L2096" s="9">
        <f>IFERROR(VLOOKUP(Tabla1[[#This Row],[FECHA]],'SIMIT SIN RES'!A:D,3,FALSE),0)</f>
        <v>0</v>
      </c>
      <c r="M2096" s="5">
        <f>IFERROR(VLOOKUP(Tabla1[[#This Row],[FECHA]],'RECAUDOS DE COMPARENDOS'!A:D,4,FALSE),0)</f>
        <v>0</v>
      </c>
      <c r="N2096" s="9">
        <f>IFERROR(VLOOKUP(Tabla1[[#This Row],[FECHA]],'RECAUDOS DE COMPARENDOS'!A:D,3,FALSE),0)</f>
        <v>0</v>
      </c>
      <c r="O2096" s="5">
        <f>IFERROR(VLOOKUP(Tabla1[[#This Row],[FECHA]],'RECAUDOS DE RESOLUCIONES'!A:D,4,FALSE),0)</f>
        <v>0</v>
      </c>
      <c r="P2096" s="9">
        <f>IFERROR(VLOOKUP(Tabla1[[#This Row],[FECHA]],'RECAUDOS DE RESOLUCIONES'!A:D,3,FALSE),0)</f>
        <v>0</v>
      </c>
      <c r="Q209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09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096" s="11">
        <f>IFERROR(VLOOKUP(Tabla1[[#This Row],[FECHA]],'RECAUDOS LOCALES'!A:D,4,FALSE),0)</f>
        <v>0</v>
      </c>
      <c r="T2096" s="9">
        <f>IFERROR(VLOOKUP(Tabla1[[#This Row],[FECHA]],'RECAUDOS LOCALES'!A:D,3,FALSE),0)</f>
        <v>0</v>
      </c>
      <c r="U2096" s="11">
        <f>IFERROR(VLOOKUP(Tabla1[[#This Row],[FECHA]],'RECAUDOS EXTERNOS'!A:D,4,FALSE),0)</f>
        <v>0</v>
      </c>
      <c r="V2096" s="9">
        <f>IFERROR(VLOOKUP(Tabla1[[#This Row],[FECHA]],'RECAUDOS EXTERNOS'!A:D,3,FALSE),0)</f>
        <v>0</v>
      </c>
    </row>
    <row r="2097" spans="1:22" x14ac:dyDescent="0.25">
      <c r="A2097" s="1">
        <v>39656</v>
      </c>
      <c r="B2097" s="3" t="s">
        <v>4</v>
      </c>
      <c r="C2097" s="2">
        <v>39630</v>
      </c>
      <c r="D2097" s="5">
        <f>YEAR(Tabla1[[#This Row],[FECHA]])</f>
        <v>2008</v>
      </c>
      <c r="E2097" s="5">
        <f>IFERROR(VLOOKUP(Tabla1[[#This Row],[FECHA]],'COMPARENDOS TOTALES'!A:D,4,FALSE),0)</f>
        <v>5</v>
      </c>
      <c r="F2097" s="9">
        <f>IFERROR(VLOOKUP(Tabla1[[#This Row],[FECHA]],'COMPARENDOS TOTALES'!A:D,3,FALSE),0)</f>
        <v>1507567</v>
      </c>
      <c r="G2097" s="5">
        <f>IFERROR(VLOOKUP(Tabla1[[#This Row],[FECHA]],EXONERACIONES!A:D,4,FALSE),0)</f>
        <v>0</v>
      </c>
      <c r="H2097" s="9">
        <f>IFERROR(VLOOKUP(Tabla1[[#This Row],[FECHA]],EXONERACIONES!A:D,3,FALSE),0)</f>
        <v>0</v>
      </c>
      <c r="I2097" s="5">
        <f>IFERROR(VLOOKUP(Tabla1[[#This Row],[FECHA]],'SIMIT CON RES'!A:D,4,FALSE),0)</f>
        <v>5</v>
      </c>
      <c r="J2097" s="9">
        <f>IFERROR(VLOOKUP(Tabla1[[#This Row],[FECHA]],'SIMIT CON RES'!A:D,3,FALSE),0)</f>
        <v>1507567</v>
      </c>
      <c r="K2097">
        <f>IFERROR(VLOOKUP(Tabla1[[#This Row],[FECHA]],'SIMIT SIN RES'!A:D,4,FALSE),0)</f>
        <v>0</v>
      </c>
      <c r="L2097" s="9">
        <f>IFERROR(VLOOKUP(Tabla1[[#This Row],[FECHA]],'SIMIT SIN RES'!A:D,3,FALSE),0)</f>
        <v>0</v>
      </c>
      <c r="M2097" s="5">
        <f>IFERROR(VLOOKUP(Tabla1[[#This Row],[FECHA]],'RECAUDOS DE COMPARENDOS'!A:D,4,FALSE),0)</f>
        <v>0</v>
      </c>
      <c r="N2097" s="9">
        <f>IFERROR(VLOOKUP(Tabla1[[#This Row],[FECHA]],'RECAUDOS DE COMPARENDOS'!A:D,3,FALSE),0)</f>
        <v>0</v>
      </c>
      <c r="O2097" s="5">
        <f>IFERROR(VLOOKUP(Tabla1[[#This Row],[FECHA]],'RECAUDOS DE RESOLUCIONES'!A:D,4,FALSE),0)</f>
        <v>0</v>
      </c>
      <c r="P2097" s="9">
        <f>IFERROR(VLOOKUP(Tabla1[[#This Row],[FECHA]],'RECAUDOS DE RESOLUCIONES'!A:D,3,FALSE),0)</f>
        <v>0</v>
      </c>
      <c r="Q209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09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097" s="11">
        <f>IFERROR(VLOOKUP(Tabla1[[#This Row],[FECHA]],'RECAUDOS LOCALES'!A:D,4,FALSE),0)</f>
        <v>0</v>
      </c>
      <c r="T2097" s="9">
        <f>IFERROR(VLOOKUP(Tabla1[[#This Row],[FECHA]],'RECAUDOS LOCALES'!A:D,3,FALSE),0)</f>
        <v>0</v>
      </c>
      <c r="U2097" s="11">
        <f>IFERROR(VLOOKUP(Tabla1[[#This Row],[FECHA]],'RECAUDOS EXTERNOS'!A:D,4,FALSE),0)</f>
        <v>0</v>
      </c>
      <c r="V2097" s="9">
        <f>IFERROR(VLOOKUP(Tabla1[[#This Row],[FECHA]],'RECAUDOS EXTERNOS'!A:D,3,FALSE),0)</f>
        <v>0</v>
      </c>
    </row>
    <row r="2098" spans="1:22" x14ac:dyDescent="0.25">
      <c r="A2098" s="1">
        <v>39657</v>
      </c>
      <c r="B2098" s="3" t="s">
        <v>1</v>
      </c>
      <c r="C2098" s="2">
        <v>39630</v>
      </c>
      <c r="D2098" s="5">
        <f>YEAR(Tabla1[[#This Row],[FECHA]])</f>
        <v>2008</v>
      </c>
      <c r="E2098" s="5">
        <f>IFERROR(VLOOKUP(Tabla1[[#This Row],[FECHA]],'COMPARENDOS TOTALES'!A:D,4,FALSE),0)</f>
        <v>10</v>
      </c>
      <c r="F2098" s="9">
        <f>IFERROR(VLOOKUP(Tabla1[[#This Row],[FECHA]],'COMPARENDOS TOTALES'!A:D,3,FALSE),0)</f>
        <v>2892067</v>
      </c>
      <c r="G2098" s="5">
        <f>IFERROR(VLOOKUP(Tabla1[[#This Row],[FECHA]],EXONERACIONES!A:D,4,FALSE),0)</f>
        <v>3</v>
      </c>
      <c r="H2098" s="9">
        <f>IFERROR(VLOOKUP(Tabla1[[#This Row],[FECHA]],EXONERACIONES!A:D,3,FALSE),0)</f>
        <v>692250</v>
      </c>
      <c r="I2098" s="5">
        <f>IFERROR(VLOOKUP(Tabla1[[#This Row],[FECHA]],'SIMIT CON RES'!A:D,4,FALSE),0)</f>
        <v>4</v>
      </c>
      <c r="J2098" s="9">
        <f>IFERROR(VLOOKUP(Tabla1[[#This Row],[FECHA]],'SIMIT CON RES'!A:D,3,FALSE),0)</f>
        <v>1276817</v>
      </c>
      <c r="K2098">
        <f>IFERROR(VLOOKUP(Tabla1[[#This Row],[FECHA]],'SIMIT SIN RES'!A:D,4,FALSE),0)</f>
        <v>0</v>
      </c>
      <c r="L2098" s="9">
        <f>IFERROR(VLOOKUP(Tabla1[[#This Row],[FECHA]],'SIMIT SIN RES'!A:D,3,FALSE),0)</f>
        <v>0</v>
      </c>
      <c r="M2098" s="5">
        <f>IFERROR(VLOOKUP(Tabla1[[#This Row],[FECHA]],'RECAUDOS DE COMPARENDOS'!A:D,4,FALSE),0)</f>
        <v>0</v>
      </c>
      <c r="N2098" s="9">
        <f>IFERROR(VLOOKUP(Tabla1[[#This Row],[FECHA]],'RECAUDOS DE COMPARENDOS'!A:D,3,FALSE),0)</f>
        <v>0</v>
      </c>
      <c r="O2098" s="5">
        <f>IFERROR(VLOOKUP(Tabla1[[#This Row],[FECHA]],'RECAUDOS DE RESOLUCIONES'!A:D,4,FALSE),0)</f>
        <v>1</v>
      </c>
      <c r="P2098" s="9">
        <f>IFERROR(VLOOKUP(Tabla1[[#This Row],[FECHA]],'RECAUDOS DE RESOLUCIONES'!A:D,3,FALSE),0)</f>
        <v>230750</v>
      </c>
      <c r="Q209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098" s="9">
        <f>Tabla1[V. COMPARENDOS]-(Tabla1[V. EXONERACIONES]+Tabla1[[#This Row],[V. SIMIT CON RESOLUCION]]+Tabla1[[#This Row],[V. SIMIT SIN RESOLUCION]]+Tabla1[[#This Row],[V. RECAUDOS COMPARENDOS]]+Tabla1[[#This Row],[V. RECAUDOS RESOLUCIONES]])</f>
        <v>692250</v>
      </c>
      <c r="S2098" s="11">
        <f>IFERROR(VLOOKUP(Tabla1[[#This Row],[FECHA]],'RECAUDOS LOCALES'!A:D,4,FALSE),0)</f>
        <v>0</v>
      </c>
      <c r="T2098" s="9">
        <f>IFERROR(VLOOKUP(Tabla1[[#This Row],[FECHA]],'RECAUDOS LOCALES'!A:D,3,FALSE),0)</f>
        <v>0</v>
      </c>
      <c r="U2098" s="11">
        <f>IFERROR(VLOOKUP(Tabla1[[#This Row],[FECHA]],'RECAUDOS EXTERNOS'!A:D,4,FALSE),0)</f>
        <v>5</v>
      </c>
      <c r="V2098" s="9">
        <f>IFERROR(VLOOKUP(Tabla1[[#This Row],[FECHA]],'RECAUDOS EXTERNOS'!A:D,3,FALSE),0)</f>
        <v>1674970</v>
      </c>
    </row>
    <row r="2099" spans="1:22" x14ac:dyDescent="0.25">
      <c r="A2099" s="1">
        <v>39658</v>
      </c>
      <c r="B2099" s="3" t="s">
        <v>2</v>
      </c>
      <c r="C2099" s="2">
        <v>39630</v>
      </c>
      <c r="D2099" s="5">
        <f>YEAR(Tabla1[[#This Row],[FECHA]])</f>
        <v>2008</v>
      </c>
      <c r="E2099" s="5">
        <f>IFERROR(VLOOKUP(Tabla1[[#This Row],[FECHA]],'COMPARENDOS TOTALES'!A:D,4,FALSE),0)</f>
        <v>0</v>
      </c>
      <c r="F2099" s="9">
        <f>IFERROR(VLOOKUP(Tabla1[[#This Row],[FECHA]],'COMPARENDOS TOTALES'!A:D,3,FALSE),0)</f>
        <v>0</v>
      </c>
      <c r="G2099" s="5">
        <f>IFERROR(VLOOKUP(Tabla1[[#This Row],[FECHA]],EXONERACIONES!A:D,4,FALSE),0)</f>
        <v>0</v>
      </c>
      <c r="H2099" s="9">
        <f>IFERROR(VLOOKUP(Tabla1[[#This Row],[FECHA]],EXONERACIONES!A:D,3,FALSE),0)</f>
        <v>0</v>
      </c>
      <c r="I2099" s="5">
        <f>IFERROR(VLOOKUP(Tabla1[[#This Row],[FECHA]],'SIMIT CON RES'!A:D,4,FALSE),0)</f>
        <v>0</v>
      </c>
      <c r="J2099" s="9">
        <f>IFERROR(VLOOKUP(Tabla1[[#This Row],[FECHA]],'SIMIT CON RES'!A:D,3,FALSE),0)</f>
        <v>0</v>
      </c>
      <c r="K2099">
        <f>IFERROR(VLOOKUP(Tabla1[[#This Row],[FECHA]],'SIMIT SIN RES'!A:D,4,FALSE),0)</f>
        <v>0</v>
      </c>
      <c r="L2099" s="9">
        <f>IFERROR(VLOOKUP(Tabla1[[#This Row],[FECHA]],'SIMIT SIN RES'!A:D,3,FALSE),0)</f>
        <v>0</v>
      </c>
      <c r="M2099" s="5">
        <f>IFERROR(VLOOKUP(Tabla1[[#This Row],[FECHA]],'RECAUDOS DE COMPARENDOS'!A:D,4,FALSE),0)</f>
        <v>0</v>
      </c>
      <c r="N2099" s="9">
        <f>IFERROR(VLOOKUP(Tabla1[[#This Row],[FECHA]],'RECAUDOS DE COMPARENDOS'!A:D,3,FALSE),0)</f>
        <v>0</v>
      </c>
      <c r="O2099" s="5">
        <f>IFERROR(VLOOKUP(Tabla1[[#This Row],[FECHA]],'RECAUDOS DE RESOLUCIONES'!A:D,4,FALSE),0)</f>
        <v>0</v>
      </c>
      <c r="P2099" s="9">
        <f>IFERROR(VLOOKUP(Tabla1[[#This Row],[FECHA]],'RECAUDOS DE RESOLUCIONES'!A:D,3,FALSE),0)</f>
        <v>0</v>
      </c>
      <c r="Q209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09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099" s="11">
        <f>IFERROR(VLOOKUP(Tabla1[[#This Row],[FECHA]],'RECAUDOS LOCALES'!A:D,4,FALSE),0)</f>
        <v>0</v>
      </c>
      <c r="T2099" s="9">
        <f>IFERROR(VLOOKUP(Tabla1[[#This Row],[FECHA]],'RECAUDOS LOCALES'!A:D,3,FALSE),0)</f>
        <v>0</v>
      </c>
      <c r="U2099" s="11">
        <f>IFERROR(VLOOKUP(Tabla1[[#This Row],[FECHA]],'RECAUDOS EXTERNOS'!A:D,4,FALSE),0)</f>
        <v>4</v>
      </c>
      <c r="V2099" s="9">
        <f>IFERROR(VLOOKUP(Tabla1[[#This Row],[FECHA]],'RECAUDOS EXTERNOS'!A:D,3,FALSE),0)</f>
        <v>809035</v>
      </c>
    </row>
    <row r="2100" spans="1:22" x14ac:dyDescent="0.25">
      <c r="A2100" s="1">
        <v>39659</v>
      </c>
      <c r="B2100" s="3" t="s">
        <v>3</v>
      </c>
      <c r="C2100" s="2">
        <v>39630</v>
      </c>
      <c r="D2100" s="5">
        <f>YEAR(Tabla1[[#This Row],[FECHA]])</f>
        <v>2008</v>
      </c>
      <c r="E2100" s="5">
        <f>IFERROR(VLOOKUP(Tabla1[[#This Row],[FECHA]],'COMPARENDOS TOTALES'!A:D,4,FALSE),0)</f>
        <v>3</v>
      </c>
      <c r="F2100" s="9">
        <f>IFERROR(VLOOKUP(Tabla1[[#This Row],[FECHA]],'COMPARENDOS TOTALES'!A:D,3,FALSE),0)</f>
        <v>692250</v>
      </c>
      <c r="G2100" s="5">
        <f>IFERROR(VLOOKUP(Tabla1[[#This Row],[FECHA]],EXONERACIONES!A:D,4,FALSE),0)</f>
        <v>1</v>
      </c>
      <c r="H2100" s="9">
        <f>IFERROR(VLOOKUP(Tabla1[[#This Row],[FECHA]],EXONERACIONES!A:D,3,FALSE),0)</f>
        <v>230750</v>
      </c>
      <c r="I2100" s="5">
        <f>IFERROR(VLOOKUP(Tabla1[[#This Row],[FECHA]],'SIMIT CON RES'!A:D,4,FALSE),0)</f>
        <v>0</v>
      </c>
      <c r="J2100" s="9">
        <f>IFERROR(VLOOKUP(Tabla1[[#This Row],[FECHA]],'SIMIT CON RES'!A:D,3,FALSE),0)</f>
        <v>0</v>
      </c>
      <c r="K2100">
        <f>IFERROR(VLOOKUP(Tabla1[[#This Row],[FECHA]],'SIMIT SIN RES'!A:D,4,FALSE),0)</f>
        <v>0</v>
      </c>
      <c r="L2100" s="9">
        <f>IFERROR(VLOOKUP(Tabla1[[#This Row],[FECHA]],'SIMIT SIN RES'!A:D,3,FALSE),0)</f>
        <v>0</v>
      </c>
      <c r="M2100" s="5">
        <f>IFERROR(VLOOKUP(Tabla1[[#This Row],[FECHA]],'RECAUDOS DE COMPARENDOS'!A:D,4,FALSE),0)</f>
        <v>1</v>
      </c>
      <c r="N2100" s="9">
        <f>IFERROR(VLOOKUP(Tabla1[[#This Row],[FECHA]],'RECAUDOS DE COMPARENDOS'!A:D,3,FALSE),0)</f>
        <v>230750</v>
      </c>
      <c r="O2100" s="5">
        <f>IFERROR(VLOOKUP(Tabla1[[#This Row],[FECHA]],'RECAUDOS DE RESOLUCIONES'!A:D,4,FALSE),0)</f>
        <v>1</v>
      </c>
      <c r="P2100" s="9">
        <f>IFERROR(VLOOKUP(Tabla1[[#This Row],[FECHA]],'RECAUDOS DE RESOLUCIONES'!A:D,3,FALSE),0)</f>
        <v>230750</v>
      </c>
      <c r="Q210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10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100" s="11">
        <f>IFERROR(VLOOKUP(Tabla1[[#This Row],[FECHA]],'RECAUDOS LOCALES'!A:D,4,FALSE),0)</f>
        <v>3</v>
      </c>
      <c r="T2100" s="9">
        <f>IFERROR(VLOOKUP(Tabla1[[#This Row],[FECHA]],'RECAUDOS LOCALES'!A:D,3,FALSE),0)</f>
        <v>531064</v>
      </c>
      <c r="U2100" s="11">
        <f>IFERROR(VLOOKUP(Tabla1[[#This Row],[FECHA]],'RECAUDOS EXTERNOS'!A:D,4,FALSE),0)</f>
        <v>3</v>
      </c>
      <c r="V2100" s="9">
        <f>IFERROR(VLOOKUP(Tabla1[[#This Row],[FECHA]],'RECAUDOS EXTERNOS'!A:D,3,FALSE),0)</f>
        <v>654300</v>
      </c>
    </row>
    <row r="2101" spans="1:22" x14ac:dyDescent="0.25">
      <c r="A2101" s="1">
        <v>39660</v>
      </c>
      <c r="B2101" s="3" t="s">
        <v>6</v>
      </c>
      <c r="C2101" s="2">
        <v>39630</v>
      </c>
      <c r="D2101" s="5">
        <f>YEAR(Tabla1[[#This Row],[FECHA]])</f>
        <v>2008</v>
      </c>
      <c r="E2101" s="5">
        <f>IFERROR(VLOOKUP(Tabla1[[#This Row],[FECHA]],'COMPARENDOS TOTALES'!A:D,4,FALSE),0)</f>
        <v>11</v>
      </c>
      <c r="F2101" s="9">
        <f>IFERROR(VLOOKUP(Tabla1[[#This Row],[FECHA]],'COMPARENDOS TOTALES'!A:D,3,FALSE),0)</f>
        <v>2892067</v>
      </c>
      <c r="G2101" s="5">
        <f>IFERROR(VLOOKUP(Tabla1[[#This Row],[FECHA]],EXONERACIONES!A:D,4,FALSE),0)</f>
        <v>6</v>
      </c>
      <c r="H2101" s="9">
        <f>IFERROR(VLOOKUP(Tabla1[[#This Row],[FECHA]],EXONERACIONES!A:D,3,FALSE),0)</f>
        <v>1846000</v>
      </c>
      <c r="I2101" s="5">
        <f>IFERROR(VLOOKUP(Tabla1[[#This Row],[FECHA]],'SIMIT CON RES'!A:D,4,FALSE),0)</f>
        <v>3</v>
      </c>
      <c r="J2101" s="9">
        <f>IFERROR(VLOOKUP(Tabla1[[#This Row],[FECHA]],'SIMIT CON RES'!A:D,3,FALSE),0)</f>
        <v>692250</v>
      </c>
      <c r="K2101">
        <f>IFERROR(VLOOKUP(Tabla1[[#This Row],[FECHA]],'SIMIT SIN RES'!A:D,4,FALSE),0)</f>
        <v>0</v>
      </c>
      <c r="L2101" s="9">
        <f>IFERROR(VLOOKUP(Tabla1[[#This Row],[FECHA]],'SIMIT SIN RES'!A:D,3,FALSE),0)</f>
        <v>0</v>
      </c>
      <c r="M2101" s="5">
        <f>IFERROR(VLOOKUP(Tabla1[[#This Row],[FECHA]],'RECAUDOS DE COMPARENDOS'!A:D,4,FALSE),0)</f>
        <v>1</v>
      </c>
      <c r="N2101" s="9">
        <f>IFERROR(VLOOKUP(Tabla1[[#This Row],[FECHA]],'RECAUDOS DE COMPARENDOS'!A:D,3,FALSE),0)</f>
        <v>123067</v>
      </c>
      <c r="O2101" s="5">
        <f>IFERROR(VLOOKUP(Tabla1[[#This Row],[FECHA]],'RECAUDOS DE RESOLUCIONES'!A:D,4,FALSE),0)</f>
        <v>0</v>
      </c>
      <c r="P2101" s="9">
        <f>IFERROR(VLOOKUP(Tabla1[[#This Row],[FECHA]],'RECAUDOS DE RESOLUCIONES'!A:D,3,FALSE),0)</f>
        <v>0</v>
      </c>
      <c r="Q210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101" s="9">
        <f>Tabla1[V. COMPARENDOS]-(Tabla1[V. EXONERACIONES]+Tabla1[[#This Row],[V. SIMIT CON RESOLUCION]]+Tabla1[[#This Row],[V. SIMIT SIN RESOLUCION]]+Tabla1[[#This Row],[V. RECAUDOS COMPARENDOS]]+Tabla1[[#This Row],[V. RECAUDOS RESOLUCIONES]])</f>
        <v>230750</v>
      </c>
      <c r="S2101" s="11">
        <f>IFERROR(VLOOKUP(Tabla1[[#This Row],[FECHA]],'RECAUDOS LOCALES'!A:D,4,FALSE),0)</f>
        <v>1</v>
      </c>
      <c r="T2101" s="9">
        <f>IFERROR(VLOOKUP(Tabla1[[#This Row],[FECHA]],'RECAUDOS LOCALES'!A:D,3,FALSE),0)</f>
        <v>204000</v>
      </c>
      <c r="U2101" s="11">
        <f>IFERROR(VLOOKUP(Tabla1[[#This Row],[FECHA]],'RECAUDOS EXTERNOS'!A:D,4,FALSE),0)</f>
        <v>4</v>
      </c>
      <c r="V2101" s="9">
        <f>IFERROR(VLOOKUP(Tabla1[[#This Row],[FECHA]],'RECAUDOS EXTERNOS'!A:D,3,FALSE),0)</f>
        <v>770072</v>
      </c>
    </row>
    <row r="2102" spans="1:22" x14ac:dyDescent="0.25">
      <c r="A2102" s="1">
        <v>39661</v>
      </c>
      <c r="B2102" s="3" t="s">
        <v>0</v>
      </c>
      <c r="C2102" s="2">
        <v>39661</v>
      </c>
      <c r="D2102" s="5">
        <f>YEAR(Tabla1[[#This Row],[FECHA]])</f>
        <v>2008</v>
      </c>
      <c r="E2102" s="5">
        <f>IFERROR(VLOOKUP(Tabla1[[#This Row],[FECHA]],'COMPARENDOS TOTALES'!A:D,4,FALSE),0)</f>
        <v>8</v>
      </c>
      <c r="F2102" s="9">
        <f>IFERROR(VLOOKUP(Tabla1[[#This Row],[FECHA]],'COMPARENDOS TOTALES'!A:D,3,FALSE),0)</f>
        <v>2322884</v>
      </c>
      <c r="G2102" s="5">
        <f>IFERROR(VLOOKUP(Tabla1[[#This Row],[FECHA]],EXONERACIONES!A:D,4,FALSE),0)</f>
        <v>0</v>
      </c>
      <c r="H2102" s="9">
        <f>IFERROR(VLOOKUP(Tabla1[[#This Row],[FECHA]],EXONERACIONES!A:D,3,FALSE),0)</f>
        <v>0</v>
      </c>
      <c r="I2102" s="5">
        <f>IFERROR(VLOOKUP(Tabla1[[#This Row],[FECHA]],'SIMIT CON RES'!A:D,4,FALSE),0)</f>
        <v>4</v>
      </c>
      <c r="J2102" s="9">
        <f>IFERROR(VLOOKUP(Tabla1[[#This Row],[FECHA]],'SIMIT CON RES'!A:D,3,FALSE),0)</f>
        <v>1046067</v>
      </c>
      <c r="K2102">
        <f>IFERROR(VLOOKUP(Tabla1[[#This Row],[FECHA]],'SIMIT SIN RES'!A:D,4,FALSE),0)</f>
        <v>0</v>
      </c>
      <c r="L2102" s="9">
        <f>IFERROR(VLOOKUP(Tabla1[[#This Row],[FECHA]],'SIMIT SIN RES'!A:D,3,FALSE),0)</f>
        <v>0</v>
      </c>
      <c r="M2102" s="5">
        <f>IFERROR(VLOOKUP(Tabla1[[#This Row],[FECHA]],'RECAUDOS DE COMPARENDOS'!A:D,4,FALSE),0)</f>
        <v>1</v>
      </c>
      <c r="N2102" s="9">
        <f>IFERROR(VLOOKUP(Tabla1[[#This Row],[FECHA]],'RECAUDOS DE COMPARENDOS'!A:D,3,FALSE),0)</f>
        <v>461500</v>
      </c>
      <c r="O2102" s="5">
        <f>IFERROR(VLOOKUP(Tabla1[[#This Row],[FECHA]],'RECAUDOS DE RESOLUCIONES'!A:D,4,FALSE),0)</f>
        <v>0</v>
      </c>
      <c r="P2102" s="9">
        <f>IFERROR(VLOOKUP(Tabla1[[#This Row],[FECHA]],'RECAUDOS DE RESOLUCIONES'!A:D,3,FALSE),0)</f>
        <v>0</v>
      </c>
      <c r="Q210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2102" s="9">
        <f>Tabla1[V. COMPARENDOS]-(Tabla1[V. EXONERACIONES]+Tabla1[[#This Row],[V. SIMIT CON RESOLUCION]]+Tabla1[[#This Row],[V. SIMIT SIN RESOLUCION]]+Tabla1[[#This Row],[V. RECAUDOS COMPARENDOS]]+Tabla1[[#This Row],[V. RECAUDOS RESOLUCIONES]])</f>
        <v>815317</v>
      </c>
      <c r="S2102" s="11">
        <f>IFERROR(VLOOKUP(Tabla1[[#This Row],[FECHA]],'RECAUDOS LOCALES'!A:D,4,FALSE),0)</f>
        <v>0</v>
      </c>
      <c r="T2102" s="9">
        <f>IFERROR(VLOOKUP(Tabla1[[#This Row],[FECHA]],'RECAUDOS LOCALES'!A:D,3,FALSE),0)</f>
        <v>0</v>
      </c>
      <c r="U2102" s="11">
        <f>IFERROR(VLOOKUP(Tabla1[[#This Row],[FECHA]],'RECAUDOS EXTERNOS'!A:D,4,FALSE),0)</f>
        <v>7</v>
      </c>
      <c r="V2102" s="9">
        <f>IFERROR(VLOOKUP(Tabla1[[#This Row],[FECHA]],'RECAUDOS EXTERNOS'!A:D,3,FALSE),0)</f>
        <v>1805487</v>
      </c>
    </row>
    <row r="2103" spans="1:22" x14ac:dyDescent="0.25">
      <c r="A2103" s="1">
        <v>39662</v>
      </c>
      <c r="B2103" s="3" t="s">
        <v>5</v>
      </c>
      <c r="C2103" s="2">
        <v>39661</v>
      </c>
      <c r="D2103" s="5">
        <f>YEAR(Tabla1[[#This Row],[FECHA]])</f>
        <v>2008</v>
      </c>
      <c r="E2103" s="5">
        <f>IFERROR(VLOOKUP(Tabla1[[#This Row],[FECHA]],'COMPARENDOS TOTALES'!A:D,4,FALSE),0)</f>
        <v>4</v>
      </c>
      <c r="F2103" s="9">
        <f>IFERROR(VLOOKUP(Tabla1[[#This Row],[FECHA]],'COMPARENDOS TOTALES'!A:D,3,FALSE),0)</f>
        <v>1384500</v>
      </c>
      <c r="G2103" s="5">
        <f>IFERROR(VLOOKUP(Tabla1[[#This Row],[FECHA]],EXONERACIONES!A:D,4,FALSE),0)</f>
        <v>1</v>
      </c>
      <c r="H2103" s="9">
        <f>IFERROR(VLOOKUP(Tabla1[[#This Row],[FECHA]],EXONERACIONES!A:D,3,FALSE),0)</f>
        <v>461500</v>
      </c>
      <c r="I2103" s="5">
        <f>IFERROR(VLOOKUP(Tabla1[[#This Row],[FECHA]],'SIMIT CON RES'!A:D,4,FALSE),0)</f>
        <v>3</v>
      </c>
      <c r="J2103" s="9">
        <f>IFERROR(VLOOKUP(Tabla1[[#This Row],[FECHA]],'SIMIT CON RES'!A:D,3,FALSE),0)</f>
        <v>923000</v>
      </c>
      <c r="K2103">
        <f>IFERROR(VLOOKUP(Tabla1[[#This Row],[FECHA]],'SIMIT SIN RES'!A:D,4,FALSE),0)</f>
        <v>0</v>
      </c>
      <c r="L2103" s="9">
        <f>IFERROR(VLOOKUP(Tabla1[[#This Row],[FECHA]],'SIMIT SIN RES'!A:D,3,FALSE),0)</f>
        <v>0</v>
      </c>
      <c r="M2103" s="5">
        <f>IFERROR(VLOOKUP(Tabla1[[#This Row],[FECHA]],'RECAUDOS DE COMPARENDOS'!A:D,4,FALSE),0)</f>
        <v>0</v>
      </c>
      <c r="N2103" s="9">
        <f>IFERROR(VLOOKUP(Tabla1[[#This Row],[FECHA]],'RECAUDOS DE COMPARENDOS'!A:D,3,FALSE),0)</f>
        <v>0</v>
      </c>
      <c r="O2103" s="5">
        <f>IFERROR(VLOOKUP(Tabla1[[#This Row],[FECHA]],'RECAUDOS DE RESOLUCIONES'!A:D,4,FALSE),0)</f>
        <v>0</v>
      </c>
      <c r="P2103" s="9">
        <f>IFERROR(VLOOKUP(Tabla1[[#This Row],[FECHA]],'RECAUDOS DE RESOLUCIONES'!A:D,3,FALSE),0)</f>
        <v>0</v>
      </c>
      <c r="Q210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10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103" s="11">
        <f>IFERROR(VLOOKUP(Tabla1[[#This Row],[FECHA]],'RECAUDOS LOCALES'!A:D,4,FALSE),0)</f>
        <v>0</v>
      </c>
      <c r="T2103" s="9">
        <f>IFERROR(VLOOKUP(Tabla1[[#This Row],[FECHA]],'RECAUDOS LOCALES'!A:D,3,FALSE),0)</f>
        <v>0</v>
      </c>
      <c r="U2103" s="11">
        <f>IFERROR(VLOOKUP(Tabla1[[#This Row],[FECHA]],'RECAUDOS EXTERNOS'!A:D,4,FALSE),0)</f>
        <v>0</v>
      </c>
      <c r="V2103" s="9">
        <f>IFERROR(VLOOKUP(Tabla1[[#This Row],[FECHA]],'RECAUDOS EXTERNOS'!A:D,3,FALSE),0)</f>
        <v>0</v>
      </c>
    </row>
    <row r="2104" spans="1:22" x14ac:dyDescent="0.25">
      <c r="A2104" s="1">
        <v>39663</v>
      </c>
      <c r="B2104" s="3" t="s">
        <v>4</v>
      </c>
      <c r="C2104" s="2">
        <v>39661</v>
      </c>
      <c r="D2104" s="5">
        <f>YEAR(Tabla1[[#This Row],[FECHA]])</f>
        <v>2008</v>
      </c>
      <c r="E2104" s="5">
        <f>IFERROR(VLOOKUP(Tabla1[[#This Row],[FECHA]],'COMPARENDOS TOTALES'!A:D,4,FALSE),0)</f>
        <v>17</v>
      </c>
      <c r="F2104" s="9">
        <f>IFERROR(VLOOKUP(Tabla1[[#This Row],[FECHA]],'COMPARENDOS TOTALES'!A:D,3,FALSE),0)</f>
        <v>5430317</v>
      </c>
      <c r="G2104" s="5">
        <f>IFERROR(VLOOKUP(Tabla1[[#This Row],[FECHA]],EXONERACIONES!A:D,4,FALSE),0)</f>
        <v>1</v>
      </c>
      <c r="H2104" s="9">
        <f>IFERROR(VLOOKUP(Tabla1[[#This Row],[FECHA]],EXONERACIONES!A:D,3,FALSE),0)</f>
        <v>230750</v>
      </c>
      <c r="I2104" s="5">
        <f>IFERROR(VLOOKUP(Tabla1[[#This Row],[FECHA]],'SIMIT CON RES'!A:D,4,FALSE),0)</f>
        <v>11</v>
      </c>
      <c r="J2104" s="9">
        <f>IFERROR(VLOOKUP(Tabla1[[#This Row],[FECHA]],'SIMIT CON RES'!A:D,3,FALSE),0)</f>
        <v>3692000</v>
      </c>
      <c r="K2104">
        <f>IFERROR(VLOOKUP(Tabla1[[#This Row],[FECHA]],'SIMIT SIN RES'!A:D,4,FALSE),0)</f>
        <v>0</v>
      </c>
      <c r="L2104" s="9">
        <f>IFERROR(VLOOKUP(Tabla1[[#This Row],[FECHA]],'SIMIT SIN RES'!A:D,3,FALSE),0)</f>
        <v>0</v>
      </c>
      <c r="M2104" s="5">
        <f>IFERROR(VLOOKUP(Tabla1[[#This Row],[FECHA]],'RECAUDOS DE COMPARENDOS'!A:D,4,FALSE),0)</f>
        <v>2</v>
      </c>
      <c r="N2104" s="9">
        <f>IFERROR(VLOOKUP(Tabla1[[#This Row],[FECHA]],'RECAUDOS DE COMPARENDOS'!A:D,3,FALSE),0)</f>
        <v>584567</v>
      </c>
      <c r="O2104" s="5">
        <f>IFERROR(VLOOKUP(Tabla1[[#This Row],[FECHA]],'RECAUDOS DE RESOLUCIONES'!A:D,4,FALSE),0)</f>
        <v>1</v>
      </c>
      <c r="P2104" s="9">
        <f>IFERROR(VLOOKUP(Tabla1[[#This Row],[FECHA]],'RECAUDOS DE RESOLUCIONES'!A:D,3,FALSE),0)</f>
        <v>230750</v>
      </c>
      <c r="Q210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104" s="9">
        <f>Tabla1[V. COMPARENDOS]-(Tabla1[V. EXONERACIONES]+Tabla1[[#This Row],[V. SIMIT CON RESOLUCION]]+Tabla1[[#This Row],[V. SIMIT SIN RESOLUCION]]+Tabla1[[#This Row],[V. RECAUDOS COMPARENDOS]]+Tabla1[[#This Row],[V. RECAUDOS RESOLUCIONES]])</f>
        <v>692250</v>
      </c>
      <c r="S2104" s="11">
        <f>IFERROR(VLOOKUP(Tabla1[[#This Row],[FECHA]],'RECAUDOS LOCALES'!A:D,4,FALSE),0)</f>
        <v>0</v>
      </c>
      <c r="T2104" s="9">
        <f>IFERROR(VLOOKUP(Tabla1[[#This Row],[FECHA]],'RECAUDOS LOCALES'!A:D,3,FALSE),0)</f>
        <v>0</v>
      </c>
      <c r="U2104" s="11">
        <f>IFERROR(VLOOKUP(Tabla1[[#This Row],[FECHA]],'RECAUDOS EXTERNOS'!A:D,4,FALSE),0)</f>
        <v>0</v>
      </c>
      <c r="V2104" s="9">
        <f>IFERROR(VLOOKUP(Tabla1[[#This Row],[FECHA]],'RECAUDOS EXTERNOS'!A:D,3,FALSE),0)</f>
        <v>0</v>
      </c>
    </row>
    <row r="2105" spans="1:22" x14ac:dyDescent="0.25">
      <c r="A2105" s="1">
        <v>39664</v>
      </c>
      <c r="B2105" s="3" t="s">
        <v>1</v>
      </c>
      <c r="C2105" s="2">
        <v>39661</v>
      </c>
      <c r="D2105" s="5">
        <f>YEAR(Tabla1[[#This Row],[FECHA]])</f>
        <v>2008</v>
      </c>
      <c r="E2105" s="5">
        <f>IFERROR(VLOOKUP(Tabla1[[#This Row],[FECHA]],'COMPARENDOS TOTALES'!A:D,4,FALSE),0)</f>
        <v>9</v>
      </c>
      <c r="F2105" s="9">
        <f>IFERROR(VLOOKUP(Tabla1[[#This Row],[FECHA]],'COMPARENDOS TOTALES'!A:D,3,FALSE),0)</f>
        <v>2230585</v>
      </c>
      <c r="G2105" s="5">
        <f>IFERROR(VLOOKUP(Tabla1[[#This Row],[FECHA]],EXONERACIONES!A:D,4,FALSE),0)</f>
        <v>2</v>
      </c>
      <c r="H2105" s="9">
        <f>IFERROR(VLOOKUP(Tabla1[[#This Row],[FECHA]],EXONERACIONES!A:D,3,FALSE),0)</f>
        <v>353817</v>
      </c>
      <c r="I2105" s="5">
        <f>IFERROR(VLOOKUP(Tabla1[[#This Row],[FECHA]],'SIMIT CON RES'!A:D,4,FALSE),0)</f>
        <v>7</v>
      </c>
      <c r="J2105" s="9">
        <f>IFERROR(VLOOKUP(Tabla1[[#This Row],[FECHA]],'SIMIT CON RES'!A:D,3,FALSE),0)</f>
        <v>1876768</v>
      </c>
      <c r="K2105">
        <f>IFERROR(VLOOKUP(Tabla1[[#This Row],[FECHA]],'SIMIT SIN RES'!A:D,4,FALSE),0)</f>
        <v>0</v>
      </c>
      <c r="L2105" s="9">
        <f>IFERROR(VLOOKUP(Tabla1[[#This Row],[FECHA]],'SIMIT SIN RES'!A:D,3,FALSE),0)</f>
        <v>0</v>
      </c>
      <c r="M2105" s="5">
        <f>IFERROR(VLOOKUP(Tabla1[[#This Row],[FECHA]],'RECAUDOS DE COMPARENDOS'!A:D,4,FALSE),0)</f>
        <v>0</v>
      </c>
      <c r="N2105" s="9">
        <f>IFERROR(VLOOKUP(Tabla1[[#This Row],[FECHA]],'RECAUDOS DE COMPARENDOS'!A:D,3,FALSE),0)</f>
        <v>0</v>
      </c>
      <c r="O2105" s="5">
        <f>IFERROR(VLOOKUP(Tabla1[[#This Row],[FECHA]],'RECAUDOS DE RESOLUCIONES'!A:D,4,FALSE),0)</f>
        <v>0</v>
      </c>
      <c r="P2105" s="9">
        <f>IFERROR(VLOOKUP(Tabla1[[#This Row],[FECHA]],'RECAUDOS DE RESOLUCIONES'!A:D,3,FALSE),0)</f>
        <v>0</v>
      </c>
      <c r="Q210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10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105" s="11">
        <f>IFERROR(VLOOKUP(Tabla1[[#This Row],[FECHA]],'RECAUDOS LOCALES'!A:D,4,FALSE),0)</f>
        <v>2</v>
      </c>
      <c r="T2105" s="9">
        <f>IFERROR(VLOOKUP(Tabla1[[#This Row],[FECHA]],'RECAUDOS LOCALES'!A:D,3,FALSE),0)</f>
        <v>560270</v>
      </c>
      <c r="U2105" s="11">
        <f>IFERROR(VLOOKUP(Tabla1[[#This Row],[FECHA]],'RECAUDOS EXTERNOS'!A:D,4,FALSE),0)</f>
        <v>0</v>
      </c>
      <c r="V2105" s="9">
        <f>IFERROR(VLOOKUP(Tabla1[[#This Row],[FECHA]],'RECAUDOS EXTERNOS'!A:D,3,FALSE),0)</f>
        <v>0</v>
      </c>
    </row>
    <row r="2106" spans="1:22" x14ac:dyDescent="0.25">
      <c r="A2106" s="1">
        <v>39665</v>
      </c>
      <c r="B2106" s="3" t="s">
        <v>2</v>
      </c>
      <c r="C2106" s="2">
        <v>39661</v>
      </c>
      <c r="D2106" s="5">
        <f>YEAR(Tabla1[[#This Row],[FECHA]])</f>
        <v>2008</v>
      </c>
      <c r="E2106" s="5">
        <f>IFERROR(VLOOKUP(Tabla1[[#This Row],[FECHA]],'COMPARENDOS TOTALES'!A:D,4,FALSE),0)</f>
        <v>13</v>
      </c>
      <c r="F2106" s="9">
        <f>IFERROR(VLOOKUP(Tabla1[[#This Row],[FECHA]],'COMPARENDOS TOTALES'!A:D,3,FALSE),0)</f>
        <v>3476633</v>
      </c>
      <c r="G2106" s="5">
        <f>IFERROR(VLOOKUP(Tabla1[[#This Row],[FECHA]],EXONERACIONES!A:D,4,FALSE),0)</f>
        <v>3</v>
      </c>
      <c r="H2106" s="9">
        <f>IFERROR(VLOOKUP(Tabla1[[#This Row],[FECHA]],EXONERACIONES!A:D,3,FALSE),0)</f>
        <v>923000</v>
      </c>
      <c r="I2106" s="5">
        <f>IFERROR(VLOOKUP(Tabla1[[#This Row],[FECHA]],'SIMIT CON RES'!A:D,4,FALSE),0)</f>
        <v>7</v>
      </c>
      <c r="J2106" s="9">
        <f>IFERROR(VLOOKUP(Tabla1[[#This Row],[FECHA]],'SIMIT CON RES'!A:D,3,FALSE),0)</f>
        <v>1507566</v>
      </c>
      <c r="K2106">
        <f>IFERROR(VLOOKUP(Tabla1[[#This Row],[FECHA]],'SIMIT SIN RES'!A:D,4,FALSE),0)</f>
        <v>0</v>
      </c>
      <c r="L2106" s="9">
        <f>IFERROR(VLOOKUP(Tabla1[[#This Row],[FECHA]],'SIMIT SIN RES'!A:D,3,FALSE),0)</f>
        <v>0</v>
      </c>
      <c r="M2106" s="5">
        <f>IFERROR(VLOOKUP(Tabla1[[#This Row],[FECHA]],'RECAUDOS DE COMPARENDOS'!A:D,4,FALSE),0)</f>
        <v>0</v>
      </c>
      <c r="N2106" s="9">
        <f>IFERROR(VLOOKUP(Tabla1[[#This Row],[FECHA]],'RECAUDOS DE COMPARENDOS'!A:D,3,FALSE),0)</f>
        <v>0</v>
      </c>
      <c r="O2106" s="5">
        <f>IFERROR(VLOOKUP(Tabla1[[#This Row],[FECHA]],'RECAUDOS DE RESOLUCIONES'!A:D,4,FALSE),0)</f>
        <v>0</v>
      </c>
      <c r="P2106" s="9">
        <f>IFERROR(VLOOKUP(Tabla1[[#This Row],[FECHA]],'RECAUDOS DE RESOLUCIONES'!A:D,3,FALSE),0)</f>
        <v>0</v>
      </c>
      <c r="Q210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2106" s="9">
        <f>Tabla1[V. COMPARENDOS]-(Tabla1[V. EXONERACIONES]+Tabla1[[#This Row],[V. SIMIT CON RESOLUCION]]+Tabla1[[#This Row],[V. SIMIT SIN RESOLUCION]]+Tabla1[[#This Row],[V. RECAUDOS COMPARENDOS]]+Tabla1[[#This Row],[V. RECAUDOS RESOLUCIONES]])</f>
        <v>1046067</v>
      </c>
      <c r="S2106" s="11">
        <f>IFERROR(VLOOKUP(Tabla1[[#This Row],[FECHA]],'RECAUDOS LOCALES'!A:D,4,FALSE),0)</f>
        <v>4</v>
      </c>
      <c r="T2106" s="9">
        <f>IFERROR(VLOOKUP(Tabla1[[#This Row],[FECHA]],'RECAUDOS LOCALES'!A:D,3,FALSE),0)</f>
        <v>696819</v>
      </c>
      <c r="U2106" s="11">
        <f>IFERROR(VLOOKUP(Tabla1[[#This Row],[FECHA]],'RECAUDOS EXTERNOS'!A:D,4,FALSE),0)</f>
        <v>2</v>
      </c>
      <c r="V2106" s="9">
        <f>IFERROR(VLOOKUP(Tabla1[[#This Row],[FECHA]],'RECAUDOS EXTERNOS'!A:D,3,FALSE),0)</f>
        <v>409590</v>
      </c>
    </row>
    <row r="2107" spans="1:22" x14ac:dyDescent="0.25">
      <c r="A2107" s="1">
        <v>39666</v>
      </c>
      <c r="B2107" s="3" t="s">
        <v>3</v>
      </c>
      <c r="C2107" s="2">
        <v>39661</v>
      </c>
      <c r="D2107" s="5">
        <f>YEAR(Tabla1[[#This Row],[FECHA]])</f>
        <v>2008</v>
      </c>
      <c r="E2107" s="5">
        <f>IFERROR(VLOOKUP(Tabla1[[#This Row],[FECHA]],'COMPARENDOS TOTALES'!A:D,4,FALSE),0)</f>
        <v>5</v>
      </c>
      <c r="F2107" s="9">
        <f>IFERROR(VLOOKUP(Tabla1[[#This Row],[FECHA]],'COMPARENDOS TOTALES'!A:D,3,FALSE),0)</f>
        <v>1169134</v>
      </c>
      <c r="G2107" s="5">
        <f>IFERROR(VLOOKUP(Tabla1[[#This Row],[FECHA]],EXONERACIONES!A:D,4,FALSE),0)</f>
        <v>0</v>
      </c>
      <c r="H2107" s="9">
        <f>IFERROR(VLOOKUP(Tabla1[[#This Row],[FECHA]],EXONERACIONES!A:D,3,FALSE),0)</f>
        <v>0</v>
      </c>
      <c r="I2107" s="5">
        <f>IFERROR(VLOOKUP(Tabla1[[#This Row],[FECHA]],'SIMIT CON RES'!A:D,4,FALSE),0)</f>
        <v>4</v>
      </c>
      <c r="J2107" s="9">
        <f>IFERROR(VLOOKUP(Tabla1[[#This Row],[FECHA]],'SIMIT CON RES'!A:D,3,FALSE),0)</f>
        <v>938384</v>
      </c>
      <c r="K2107">
        <f>IFERROR(VLOOKUP(Tabla1[[#This Row],[FECHA]],'SIMIT SIN RES'!A:D,4,FALSE),0)</f>
        <v>0</v>
      </c>
      <c r="L2107" s="9">
        <f>IFERROR(VLOOKUP(Tabla1[[#This Row],[FECHA]],'SIMIT SIN RES'!A:D,3,FALSE),0)</f>
        <v>0</v>
      </c>
      <c r="M2107" s="5">
        <f>IFERROR(VLOOKUP(Tabla1[[#This Row],[FECHA]],'RECAUDOS DE COMPARENDOS'!A:D,4,FALSE),0)</f>
        <v>0</v>
      </c>
      <c r="N2107" s="9">
        <f>IFERROR(VLOOKUP(Tabla1[[#This Row],[FECHA]],'RECAUDOS DE COMPARENDOS'!A:D,3,FALSE),0)</f>
        <v>0</v>
      </c>
      <c r="O2107" s="5">
        <f>IFERROR(VLOOKUP(Tabla1[[#This Row],[FECHA]],'RECAUDOS DE RESOLUCIONES'!A:D,4,FALSE),0)</f>
        <v>1</v>
      </c>
      <c r="P2107" s="9">
        <f>IFERROR(VLOOKUP(Tabla1[[#This Row],[FECHA]],'RECAUDOS DE RESOLUCIONES'!A:D,3,FALSE),0)</f>
        <v>230750</v>
      </c>
      <c r="Q210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10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107" s="11">
        <f>IFERROR(VLOOKUP(Tabla1[[#This Row],[FECHA]],'RECAUDOS LOCALES'!A:D,4,FALSE),0)</f>
        <v>0</v>
      </c>
      <c r="T2107" s="9">
        <f>IFERROR(VLOOKUP(Tabla1[[#This Row],[FECHA]],'RECAUDOS LOCALES'!A:D,3,FALSE),0)</f>
        <v>0</v>
      </c>
      <c r="U2107" s="11">
        <f>IFERROR(VLOOKUP(Tabla1[[#This Row],[FECHA]],'RECAUDOS EXTERNOS'!A:D,4,FALSE),0)</f>
        <v>3</v>
      </c>
      <c r="V2107" s="9">
        <f>IFERROR(VLOOKUP(Tabla1[[#This Row],[FECHA]],'RECAUDOS EXTERNOS'!A:D,3,FALSE),0)</f>
        <v>553305</v>
      </c>
    </row>
    <row r="2108" spans="1:22" x14ac:dyDescent="0.25">
      <c r="A2108" s="1">
        <v>39667</v>
      </c>
      <c r="B2108" s="3" t="s">
        <v>6</v>
      </c>
      <c r="C2108" s="2">
        <v>39661</v>
      </c>
      <c r="D2108" s="5">
        <f>YEAR(Tabla1[[#This Row],[FECHA]])</f>
        <v>2008</v>
      </c>
      <c r="E2108" s="5">
        <f>IFERROR(VLOOKUP(Tabla1[[#This Row],[FECHA]],'COMPARENDOS TOTALES'!A:D,4,FALSE),0)</f>
        <v>9</v>
      </c>
      <c r="F2108" s="9">
        <f>IFERROR(VLOOKUP(Tabla1[[#This Row],[FECHA]],'COMPARENDOS TOTALES'!A:D,3,FALSE),0)</f>
        <v>2445951</v>
      </c>
      <c r="G2108" s="5">
        <f>IFERROR(VLOOKUP(Tabla1[[#This Row],[FECHA]],EXONERACIONES!A:D,4,FALSE),0)</f>
        <v>2</v>
      </c>
      <c r="H2108" s="9">
        <f>IFERROR(VLOOKUP(Tabla1[[#This Row],[FECHA]],EXONERACIONES!A:D,3,FALSE),0)</f>
        <v>923000</v>
      </c>
      <c r="I2108" s="5">
        <f>IFERROR(VLOOKUP(Tabla1[[#This Row],[FECHA]],'SIMIT CON RES'!A:D,4,FALSE),0)</f>
        <v>6</v>
      </c>
      <c r="J2108" s="9">
        <f>IFERROR(VLOOKUP(Tabla1[[#This Row],[FECHA]],'SIMIT CON RES'!A:D,3,FALSE),0)</f>
        <v>1292201</v>
      </c>
      <c r="K2108">
        <f>IFERROR(VLOOKUP(Tabla1[[#This Row],[FECHA]],'SIMIT SIN RES'!A:D,4,FALSE),0)</f>
        <v>0</v>
      </c>
      <c r="L2108" s="9">
        <f>IFERROR(VLOOKUP(Tabla1[[#This Row],[FECHA]],'SIMIT SIN RES'!A:D,3,FALSE),0)</f>
        <v>0</v>
      </c>
      <c r="M2108" s="5">
        <f>IFERROR(VLOOKUP(Tabla1[[#This Row],[FECHA]],'RECAUDOS DE COMPARENDOS'!A:D,4,FALSE),0)</f>
        <v>0</v>
      </c>
      <c r="N2108" s="9">
        <f>IFERROR(VLOOKUP(Tabla1[[#This Row],[FECHA]],'RECAUDOS DE COMPARENDOS'!A:D,3,FALSE),0)</f>
        <v>0</v>
      </c>
      <c r="O2108" s="5">
        <f>IFERROR(VLOOKUP(Tabla1[[#This Row],[FECHA]],'RECAUDOS DE RESOLUCIONES'!A:D,4,FALSE),0)</f>
        <v>0</v>
      </c>
      <c r="P2108" s="9">
        <f>IFERROR(VLOOKUP(Tabla1[[#This Row],[FECHA]],'RECAUDOS DE RESOLUCIONES'!A:D,3,FALSE),0)</f>
        <v>0</v>
      </c>
      <c r="Q210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108" s="9">
        <f>Tabla1[V. COMPARENDOS]-(Tabla1[V. EXONERACIONES]+Tabla1[[#This Row],[V. SIMIT CON RESOLUCION]]+Tabla1[[#This Row],[V. SIMIT SIN RESOLUCION]]+Tabla1[[#This Row],[V. RECAUDOS COMPARENDOS]]+Tabla1[[#This Row],[V. RECAUDOS RESOLUCIONES]])</f>
        <v>230750</v>
      </c>
      <c r="S2108" s="11">
        <f>IFERROR(VLOOKUP(Tabla1[[#This Row],[FECHA]],'RECAUDOS LOCALES'!A:D,4,FALSE),0)</f>
        <v>0</v>
      </c>
      <c r="T2108" s="9">
        <f>IFERROR(VLOOKUP(Tabla1[[#This Row],[FECHA]],'RECAUDOS LOCALES'!A:D,3,FALSE),0)</f>
        <v>0</v>
      </c>
      <c r="U2108" s="11">
        <f>IFERROR(VLOOKUP(Tabla1[[#This Row],[FECHA]],'RECAUDOS EXTERNOS'!A:D,4,FALSE),0)</f>
        <v>0</v>
      </c>
      <c r="V2108" s="9">
        <f>IFERROR(VLOOKUP(Tabla1[[#This Row],[FECHA]],'RECAUDOS EXTERNOS'!A:D,3,FALSE),0)</f>
        <v>0</v>
      </c>
    </row>
    <row r="2109" spans="1:22" x14ac:dyDescent="0.25">
      <c r="A2109" s="1">
        <v>39668</v>
      </c>
      <c r="B2109" s="3" t="s">
        <v>0</v>
      </c>
      <c r="C2109" s="2">
        <v>39661</v>
      </c>
      <c r="D2109" s="5">
        <f>YEAR(Tabla1[[#This Row],[FECHA]])</f>
        <v>2008</v>
      </c>
      <c r="E2109" s="5">
        <f>IFERROR(VLOOKUP(Tabla1[[#This Row],[FECHA]],'COMPARENDOS TOTALES'!A:D,4,FALSE),0)</f>
        <v>12</v>
      </c>
      <c r="F2109" s="9">
        <f>IFERROR(VLOOKUP(Tabla1[[#This Row],[FECHA]],'COMPARENDOS TOTALES'!A:D,3,FALSE),0)</f>
        <v>2907451</v>
      </c>
      <c r="G2109" s="5">
        <f>IFERROR(VLOOKUP(Tabla1[[#This Row],[FECHA]],EXONERACIONES!A:D,4,FALSE),0)</f>
        <v>3</v>
      </c>
      <c r="H2109" s="9">
        <f>IFERROR(VLOOKUP(Tabla1[[#This Row],[FECHA]],EXONERACIONES!A:D,3,FALSE),0)</f>
        <v>584567</v>
      </c>
      <c r="I2109" s="5">
        <f>IFERROR(VLOOKUP(Tabla1[[#This Row],[FECHA]],'SIMIT CON RES'!A:D,4,FALSE),0)</f>
        <v>3</v>
      </c>
      <c r="J2109" s="9">
        <f>IFERROR(VLOOKUP(Tabla1[[#This Row],[FECHA]],'SIMIT CON RES'!A:D,3,FALSE),0)</f>
        <v>923000</v>
      </c>
      <c r="K2109">
        <f>IFERROR(VLOOKUP(Tabla1[[#This Row],[FECHA]],'SIMIT SIN RES'!A:D,4,FALSE),0)</f>
        <v>0</v>
      </c>
      <c r="L2109" s="9">
        <f>IFERROR(VLOOKUP(Tabla1[[#This Row],[FECHA]],'SIMIT SIN RES'!A:D,3,FALSE),0)</f>
        <v>0</v>
      </c>
      <c r="M2109" s="5">
        <f>IFERROR(VLOOKUP(Tabla1[[#This Row],[FECHA]],'RECAUDOS DE COMPARENDOS'!A:D,4,FALSE),0)</f>
        <v>1</v>
      </c>
      <c r="N2109" s="9">
        <f>IFERROR(VLOOKUP(Tabla1[[#This Row],[FECHA]],'RECAUDOS DE COMPARENDOS'!A:D,3,FALSE),0)</f>
        <v>230750</v>
      </c>
      <c r="O2109" s="5">
        <f>IFERROR(VLOOKUP(Tabla1[[#This Row],[FECHA]],'RECAUDOS DE RESOLUCIONES'!A:D,4,FALSE),0)</f>
        <v>1</v>
      </c>
      <c r="P2109" s="9">
        <f>IFERROR(VLOOKUP(Tabla1[[#This Row],[FECHA]],'RECAUDOS DE RESOLUCIONES'!A:D,3,FALSE),0)</f>
        <v>461500</v>
      </c>
      <c r="Q210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2109" s="9">
        <f>Tabla1[V. COMPARENDOS]-(Tabla1[V. EXONERACIONES]+Tabla1[[#This Row],[V. SIMIT CON RESOLUCION]]+Tabla1[[#This Row],[V. SIMIT SIN RESOLUCION]]+Tabla1[[#This Row],[V. RECAUDOS COMPARENDOS]]+Tabla1[[#This Row],[V. RECAUDOS RESOLUCIONES]])</f>
        <v>707634</v>
      </c>
      <c r="S2109" s="11">
        <f>IFERROR(VLOOKUP(Tabla1[[#This Row],[FECHA]],'RECAUDOS LOCALES'!A:D,4,FALSE),0)</f>
        <v>0</v>
      </c>
      <c r="T2109" s="9">
        <f>IFERROR(VLOOKUP(Tabla1[[#This Row],[FECHA]],'RECAUDOS LOCALES'!A:D,3,FALSE),0)</f>
        <v>0</v>
      </c>
      <c r="U2109" s="11">
        <f>IFERROR(VLOOKUP(Tabla1[[#This Row],[FECHA]],'RECAUDOS EXTERNOS'!A:D,4,FALSE),0)</f>
        <v>3</v>
      </c>
      <c r="V2109" s="9">
        <f>IFERROR(VLOOKUP(Tabla1[[#This Row],[FECHA]],'RECAUDOS EXTERNOS'!A:D,3,FALSE),0)</f>
        <v>654300</v>
      </c>
    </row>
    <row r="2110" spans="1:22" x14ac:dyDescent="0.25">
      <c r="A2110" s="1">
        <v>39669</v>
      </c>
      <c r="B2110" s="3" t="s">
        <v>5</v>
      </c>
      <c r="C2110" s="2">
        <v>39661</v>
      </c>
      <c r="D2110" s="5">
        <f>YEAR(Tabla1[[#This Row],[FECHA]])</f>
        <v>2008</v>
      </c>
      <c r="E2110" s="5">
        <f>IFERROR(VLOOKUP(Tabla1[[#This Row],[FECHA]],'COMPARENDOS TOTALES'!A:D,4,FALSE),0)</f>
        <v>6</v>
      </c>
      <c r="F2110" s="9">
        <f>IFERROR(VLOOKUP(Tabla1[[#This Row],[FECHA]],'COMPARENDOS TOTALES'!A:D,3,FALSE),0)</f>
        <v>1522951</v>
      </c>
      <c r="G2110" s="5">
        <f>IFERROR(VLOOKUP(Tabla1[[#This Row],[FECHA]],EXONERACIONES!A:D,4,FALSE),0)</f>
        <v>2</v>
      </c>
      <c r="H2110" s="9">
        <f>IFERROR(VLOOKUP(Tabla1[[#This Row],[FECHA]],EXONERACIONES!A:D,3,FALSE),0)</f>
        <v>692250</v>
      </c>
      <c r="I2110" s="5">
        <f>IFERROR(VLOOKUP(Tabla1[[#This Row],[FECHA]],'SIMIT CON RES'!A:D,4,FALSE),0)</f>
        <v>3</v>
      </c>
      <c r="J2110" s="9">
        <f>IFERROR(VLOOKUP(Tabla1[[#This Row],[FECHA]],'SIMIT CON RES'!A:D,3,FALSE),0)</f>
        <v>707634</v>
      </c>
      <c r="K2110">
        <f>IFERROR(VLOOKUP(Tabla1[[#This Row],[FECHA]],'SIMIT SIN RES'!A:D,4,FALSE),0)</f>
        <v>0</v>
      </c>
      <c r="L2110" s="9">
        <f>IFERROR(VLOOKUP(Tabla1[[#This Row],[FECHA]],'SIMIT SIN RES'!A:D,3,FALSE),0)</f>
        <v>0</v>
      </c>
      <c r="M2110" s="5">
        <f>IFERROR(VLOOKUP(Tabla1[[#This Row],[FECHA]],'RECAUDOS DE COMPARENDOS'!A:D,4,FALSE),0)</f>
        <v>1</v>
      </c>
      <c r="N2110" s="9">
        <f>IFERROR(VLOOKUP(Tabla1[[#This Row],[FECHA]],'RECAUDOS DE COMPARENDOS'!A:D,3,FALSE),0)</f>
        <v>230750</v>
      </c>
      <c r="O2110" s="5">
        <f>IFERROR(VLOOKUP(Tabla1[[#This Row],[FECHA]],'RECAUDOS DE RESOLUCIONES'!A:D,4,FALSE),0)</f>
        <v>0</v>
      </c>
      <c r="P2110" s="9">
        <f>IFERROR(VLOOKUP(Tabla1[[#This Row],[FECHA]],'RECAUDOS DE RESOLUCIONES'!A:D,3,FALSE),0)</f>
        <v>0</v>
      </c>
      <c r="Q211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110" s="9">
        <f>Tabla1[V. COMPARENDOS]-(Tabla1[V. EXONERACIONES]+Tabla1[[#This Row],[V. SIMIT CON RESOLUCION]]+Tabla1[[#This Row],[V. SIMIT SIN RESOLUCION]]+Tabla1[[#This Row],[V. RECAUDOS COMPARENDOS]]+Tabla1[[#This Row],[V. RECAUDOS RESOLUCIONES]])</f>
        <v>-107683</v>
      </c>
      <c r="S2110" s="11">
        <f>IFERROR(VLOOKUP(Tabla1[[#This Row],[FECHA]],'RECAUDOS LOCALES'!A:D,4,FALSE),0)</f>
        <v>0</v>
      </c>
      <c r="T2110" s="9">
        <f>IFERROR(VLOOKUP(Tabla1[[#This Row],[FECHA]],'RECAUDOS LOCALES'!A:D,3,FALSE),0)</f>
        <v>0</v>
      </c>
      <c r="U2110" s="11">
        <f>IFERROR(VLOOKUP(Tabla1[[#This Row],[FECHA]],'RECAUDOS EXTERNOS'!A:D,4,FALSE),0)</f>
        <v>0</v>
      </c>
      <c r="V2110" s="9">
        <f>IFERROR(VLOOKUP(Tabla1[[#This Row],[FECHA]],'RECAUDOS EXTERNOS'!A:D,3,FALSE),0)</f>
        <v>0</v>
      </c>
    </row>
    <row r="2111" spans="1:22" x14ac:dyDescent="0.25">
      <c r="A2111" s="1">
        <v>39670</v>
      </c>
      <c r="B2111" s="3" t="s">
        <v>4</v>
      </c>
      <c r="C2111" s="2">
        <v>39661</v>
      </c>
      <c r="D2111" s="5">
        <f>YEAR(Tabla1[[#This Row],[FECHA]])</f>
        <v>2008</v>
      </c>
      <c r="E2111" s="5">
        <f>IFERROR(VLOOKUP(Tabla1[[#This Row],[FECHA]],'COMPARENDOS TOTALES'!A:D,4,FALSE),0)</f>
        <v>10</v>
      </c>
      <c r="F2111" s="9">
        <f>IFERROR(VLOOKUP(Tabla1[[#This Row],[FECHA]],'COMPARENDOS TOTALES'!A:D,3,FALSE),0)</f>
        <v>1769085</v>
      </c>
      <c r="G2111" s="5">
        <f>IFERROR(VLOOKUP(Tabla1[[#This Row],[FECHA]],EXONERACIONES!A:D,4,FALSE),0)</f>
        <v>2</v>
      </c>
      <c r="H2111" s="9">
        <f>IFERROR(VLOOKUP(Tabla1[[#This Row],[FECHA]],EXONERACIONES!A:D,3,FALSE),0)</f>
        <v>353817</v>
      </c>
      <c r="I2111" s="5">
        <f>IFERROR(VLOOKUP(Tabla1[[#This Row],[FECHA]],'SIMIT CON RES'!A:D,4,FALSE),0)</f>
        <v>8</v>
      </c>
      <c r="J2111" s="9">
        <f>IFERROR(VLOOKUP(Tabla1[[#This Row],[FECHA]],'SIMIT CON RES'!A:D,3,FALSE),0)</f>
        <v>1415268</v>
      </c>
      <c r="K2111">
        <f>IFERROR(VLOOKUP(Tabla1[[#This Row],[FECHA]],'SIMIT SIN RES'!A:D,4,FALSE),0)</f>
        <v>0</v>
      </c>
      <c r="L2111" s="9">
        <f>IFERROR(VLOOKUP(Tabla1[[#This Row],[FECHA]],'SIMIT SIN RES'!A:D,3,FALSE),0)</f>
        <v>0</v>
      </c>
      <c r="M2111" s="5">
        <f>IFERROR(VLOOKUP(Tabla1[[#This Row],[FECHA]],'RECAUDOS DE COMPARENDOS'!A:D,4,FALSE),0)</f>
        <v>0</v>
      </c>
      <c r="N2111" s="9">
        <f>IFERROR(VLOOKUP(Tabla1[[#This Row],[FECHA]],'RECAUDOS DE COMPARENDOS'!A:D,3,FALSE),0)</f>
        <v>0</v>
      </c>
      <c r="O2111" s="5">
        <f>IFERROR(VLOOKUP(Tabla1[[#This Row],[FECHA]],'RECAUDOS DE RESOLUCIONES'!A:D,4,FALSE),0)</f>
        <v>0</v>
      </c>
      <c r="P2111" s="9">
        <f>IFERROR(VLOOKUP(Tabla1[[#This Row],[FECHA]],'RECAUDOS DE RESOLUCIONES'!A:D,3,FALSE),0)</f>
        <v>0</v>
      </c>
      <c r="Q211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11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111" s="11">
        <f>IFERROR(VLOOKUP(Tabla1[[#This Row],[FECHA]],'RECAUDOS LOCALES'!A:D,4,FALSE),0)</f>
        <v>0</v>
      </c>
      <c r="T2111" s="9">
        <f>IFERROR(VLOOKUP(Tabla1[[#This Row],[FECHA]],'RECAUDOS LOCALES'!A:D,3,FALSE),0)</f>
        <v>0</v>
      </c>
      <c r="U2111" s="11">
        <f>IFERROR(VLOOKUP(Tabla1[[#This Row],[FECHA]],'RECAUDOS EXTERNOS'!A:D,4,FALSE),0)</f>
        <v>0</v>
      </c>
      <c r="V2111" s="9">
        <f>IFERROR(VLOOKUP(Tabla1[[#This Row],[FECHA]],'RECAUDOS EXTERNOS'!A:D,3,FALSE),0)</f>
        <v>0</v>
      </c>
    </row>
    <row r="2112" spans="1:22" x14ac:dyDescent="0.25">
      <c r="A2112" s="1">
        <v>39671</v>
      </c>
      <c r="B2112" s="3" t="s">
        <v>1</v>
      </c>
      <c r="C2112" s="2">
        <v>39661</v>
      </c>
      <c r="D2112" s="5">
        <f>YEAR(Tabla1[[#This Row],[FECHA]])</f>
        <v>2008</v>
      </c>
      <c r="E2112" s="5">
        <f>IFERROR(VLOOKUP(Tabla1[[#This Row],[FECHA]],'COMPARENDOS TOTALES'!A:D,4,FALSE),0)</f>
        <v>12</v>
      </c>
      <c r="F2112" s="9">
        <f>IFERROR(VLOOKUP(Tabla1[[#This Row],[FECHA]],'COMPARENDOS TOTALES'!A:D,3,FALSE),0)</f>
        <v>3368951</v>
      </c>
      <c r="G2112" s="5">
        <f>IFERROR(VLOOKUP(Tabla1[[#This Row],[FECHA]],EXONERACIONES!A:D,4,FALSE),0)</f>
        <v>4</v>
      </c>
      <c r="H2112" s="9">
        <f>IFERROR(VLOOKUP(Tabla1[[#This Row],[FECHA]],EXONERACIONES!A:D,3,FALSE),0)</f>
        <v>1046067</v>
      </c>
      <c r="I2112" s="5">
        <f>IFERROR(VLOOKUP(Tabla1[[#This Row],[FECHA]],'SIMIT CON RES'!A:D,4,FALSE),0)</f>
        <v>4</v>
      </c>
      <c r="J2112" s="9">
        <f>IFERROR(VLOOKUP(Tabla1[[#This Row],[FECHA]],'SIMIT CON RES'!A:D,3,FALSE),0)</f>
        <v>938384</v>
      </c>
      <c r="K2112">
        <f>IFERROR(VLOOKUP(Tabla1[[#This Row],[FECHA]],'SIMIT SIN RES'!A:D,4,FALSE),0)</f>
        <v>0</v>
      </c>
      <c r="L2112" s="9">
        <f>IFERROR(VLOOKUP(Tabla1[[#This Row],[FECHA]],'SIMIT SIN RES'!A:D,3,FALSE),0)</f>
        <v>0</v>
      </c>
      <c r="M2112" s="5">
        <f>IFERROR(VLOOKUP(Tabla1[[#This Row],[FECHA]],'RECAUDOS DE COMPARENDOS'!A:D,4,FALSE),0)</f>
        <v>1</v>
      </c>
      <c r="N2112" s="9">
        <f>IFERROR(VLOOKUP(Tabla1[[#This Row],[FECHA]],'RECAUDOS DE COMPARENDOS'!A:D,3,FALSE),0)</f>
        <v>230750</v>
      </c>
      <c r="O2112" s="5">
        <f>IFERROR(VLOOKUP(Tabla1[[#This Row],[FECHA]],'RECAUDOS DE RESOLUCIONES'!A:D,4,FALSE),0)</f>
        <v>3</v>
      </c>
      <c r="P2112" s="9">
        <f>IFERROR(VLOOKUP(Tabla1[[#This Row],[FECHA]],'RECAUDOS DE RESOLUCIONES'!A:D,3,FALSE),0)</f>
        <v>923000</v>
      </c>
      <c r="Q211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112" s="9">
        <f>Tabla1[V. COMPARENDOS]-(Tabla1[V. EXONERACIONES]+Tabla1[[#This Row],[V. SIMIT CON RESOLUCION]]+Tabla1[[#This Row],[V. SIMIT SIN RESOLUCION]]+Tabla1[[#This Row],[V. RECAUDOS COMPARENDOS]]+Tabla1[[#This Row],[V. RECAUDOS RESOLUCIONES]])</f>
        <v>230750</v>
      </c>
      <c r="S2112" s="11">
        <f>IFERROR(VLOOKUP(Tabla1[[#This Row],[FECHA]],'RECAUDOS LOCALES'!A:D,4,FALSE),0)</f>
        <v>1</v>
      </c>
      <c r="T2112" s="9">
        <f>IFERROR(VLOOKUP(Tabla1[[#This Row],[FECHA]],'RECAUDOS LOCALES'!A:D,3,FALSE),0)</f>
        <v>461490</v>
      </c>
      <c r="U2112" s="11">
        <f>IFERROR(VLOOKUP(Tabla1[[#This Row],[FECHA]],'RECAUDOS EXTERNOS'!A:D,4,FALSE),0)</f>
        <v>3</v>
      </c>
      <c r="V2112" s="9">
        <f>IFERROR(VLOOKUP(Tabla1[[#This Row],[FECHA]],'RECAUDOS EXTERNOS'!A:D,3,FALSE),0)</f>
        <v>667150</v>
      </c>
    </row>
    <row r="2113" spans="1:22" x14ac:dyDescent="0.25">
      <c r="A2113" s="1">
        <v>39672</v>
      </c>
      <c r="B2113" s="3" t="s">
        <v>2</v>
      </c>
      <c r="C2113" s="2">
        <v>39661</v>
      </c>
      <c r="D2113" s="5">
        <f>YEAR(Tabla1[[#This Row],[FECHA]])</f>
        <v>2008</v>
      </c>
      <c r="E2113" s="5">
        <f>IFERROR(VLOOKUP(Tabla1[[#This Row],[FECHA]],'COMPARENDOS TOTALES'!A:D,4,FALSE),0)</f>
        <v>4</v>
      </c>
      <c r="F2113" s="9">
        <f>IFERROR(VLOOKUP(Tabla1[[#This Row],[FECHA]],'COMPARENDOS TOTALES'!A:D,3,FALSE),0)</f>
        <v>1846000</v>
      </c>
      <c r="G2113" s="5">
        <f>IFERROR(VLOOKUP(Tabla1[[#This Row],[FECHA]],EXONERACIONES!A:D,4,FALSE),0)</f>
        <v>1</v>
      </c>
      <c r="H2113" s="9">
        <f>IFERROR(VLOOKUP(Tabla1[[#This Row],[FECHA]],EXONERACIONES!A:D,3,FALSE),0)</f>
        <v>461500</v>
      </c>
      <c r="I2113" s="5">
        <f>IFERROR(VLOOKUP(Tabla1[[#This Row],[FECHA]],'SIMIT CON RES'!A:D,4,FALSE),0)</f>
        <v>2</v>
      </c>
      <c r="J2113" s="9">
        <f>IFERROR(VLOOKUP(Tabla1[[#This Row],[FECHA]],'SIMIT CON RES'!A:D,3,FALSE),0)</f>
        <v>923000</v>
      </c>
      <c r="K2113">
        <f>IFERROR(VLOOKUP(Tabla1[[#This Row],[FECHA]],'SIMIT SIN RES'!A:D,4,FALSE),0)</f>
        <v>0</v>
      </c>
      <c r="L2113" s="9">
        <f>IFERROR(VLOOKUP(Tabla1[[#This Row],[FECHA]],'SIMIT SIN RES'!A:D,3,FALSE),0)</f>
        <v>0</v>
      </c>
      <c r="M2113" s="5">
        <f>IFERROR(VLOOKUP(Tabla1[[#This Row],[FECHA]],'RECAUDOS DE COMPARENDOS'!A:D,4,FALSE),0)</f>
        <v>0</v>
      </c>
      <c r="N2113" s="9">
        <f>IFERROR(VLOOKUP(Tabla1[[#This Row],[FECHA]],'RECAUDOS DE COMPARENDOS'!A:D,3,FALSE),0)</f>
        <v>0</v>
      </c>
      <c r="O2113" s="5">
        <f>IFERROR(VLOOKUP(Tabla1[[#This Row],[FECHA]],'RECAUDOS DE RESOLUCIONES'!A:D,4,FALSE),0)</f>
        <v>0</v>
      </c>
      <c r="P2113" s="9">
        <f>IFERROR(VLOOKUP(Tabla1[[#This Row],[FECHA]],'RECAUDOS DE RESOLUCIONES'!A:D,3,FALSE),0)</f>
        <v>0</v>
      </c>
      <c r="Q211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113" s="9">
        <f>Tabla1[V. COMPARENDOS]-(Tabla1[V. EXONERACIONES]+Tabla1[[#This Row],[V. SIMIT CON RESOLUCION]]+Tabla1[[#This Row],[V. SIMIT SIN RESOLUCION]]+Tabla1[[#This Row],[V. RECAUDOS COMPARENDOS]]+Tabla1[[#This Row],[V. RECAUDOS RESOLUCIONES]])</f>
        <v>461500</v>
      </c>
      <c r="S2113" s="11">
        <f>IFERROR(VLOOKUP(Tabla1[[#This Row],[FECHA]],'RECAUDOS LOCALES'!A:D,4,FALSE),0)</f>
        <v>0</v>
      </c>
      <c r="T2113" s="9">
        <f>IFERROR(VLOOKUP(Tabla1[[#This Row],[FECHA]],'RECAUDOS LOCALES'!A:D,3,FALSE),0)</f>
        <v>0</v>
      </c>
      <c r="U2113" s="11">
        <f>IFERROR(VLOOKUP(Tabla1[[#This Row],[FECHA]],'RECAUDOS EXTERNOS'!A:D,4,FALSE),0)</f>
        <v>3</v>
      </c>
      <c r="V2113" s="9">
        <f>IFERROR(VLOOKUP(Tabla1[[#This Row],[FECHA]],'RECAUDOS EXTERNOS'!A:D,3,FALSE),0)</f>
        <v>770050</v>
      </c>
    </row>
    <row r="2114" spans="1:22" x14ac:dyDescent="0.25">
      <c r="A2114" s="1">
        <v>39673</v>
      </c>
      <c r="B2114" s="3" t="s">
        <v>3</v>
      </c>
      <c r="C2114" s="2">
        <v>39661</v>
      </c>
      <c r="D2114" s="5">
        <f>YEAR(Tabla1[[#This Row],[FECHA]])</f>
        <v>2008</v>
      </c>
      <c r="E2114" s="5">
        <f>IFERROR(VLOOKUP(Tabla1[[#This Row],[FECHA]],'COMPARENDOS TOTALES'!A:D,4,FALSE),0)</f>
        <v>1</v>
      </c>
      <c r="F2114" s="9">
        <f>IFERROR(VLOOKUP(Tabla1[[#This Row],[FECHA]],'COMPARENDOS TOTALES'!A:D,3,FALSE),0)</f>
        <v>461500</v>
      </c>
      <c r="G2114" s="5">
        <f>IFERROR(VLOOKUP(Tabla1[[#This Row],[FECHA]],EXONERACIONES!A:D,4,FALSE),0)</f>
        <v>1</v>
      </c>
      <c r="H2114" s="9">
        <f>IFERROR(VLOOKUP(Tabla1[[#This Row],[FECHA]],EXONERACIONES!A:D,3,FALSE),0)</f>
        <v>461500</v>
      </c>
      <c r="I2114" s="5">
        <f>IFERROR(VLOOKUP(Tabla1[[#This Row],[FECHA]],'SIMIT CON RES'!A:D,4,FALSE),0)</f>
        <v>0</v>
      </c>
      <c r="J2114" s="9">
        <f>IFERROR(VLOOKUP(Tabla1[[#This Row],[FECHA]],'SIMIT CON RES'!A:D,3,FALSE),0)</f>
        <v>0</v>
      </c>
      <c r="K2114">
        <f>IFERROR(VLOOKUP(Tabla1[[#This Row],[FECHA]],'SIMIT SIN RES'!A:D,4,FALSE),0)</f>
        <v>0</v>
      </c>
      <c r="L2114" s="9">
        <f>IFERROR(VLOOKUP(Tabla1[[#This Row],[FECHA]],'SIMIT SIN RES'!A:D,3,FALSE),0)</f>
        <v>0</v>
      </c>
      <c r="M2114" s="5">
        <f>IFERROR(VLOOKUP(Tabla1[[#This Row],[FECHA]],'RECAUDOS DE COMPARENDOS'!A:D,4,FALSE),0)</f>
        <v>0</v>
      </c>
      <c r="N2114" s="9">
        <f>IFERROR(VLOOKUP(Tabla1[[#This Row],[FECHA]],'RECAUDOS DE COMPARENDOS'!A:D,3,FALSE),0)</f>
        <v>0</v>
      </c>
      <c r="O2114" s="5">
        <f>IFERROR(VLOOKUP(Tabla1[[#This Row],[FECHA]],'RECAUDOS DE RESOLUCIONES'!A:D,4,FALSE),0)</f>
        <v>0</v>
      </c>
      <c r="P2114" s="9">
        <f>IFERROR(VLOOKUP(Tabla1[[#This Row],[FECHA]],'RECAUDOS DE RESOLUCIONES'!A:D,3,FALSE),0)</f>
        <v>0</v>
      </c>
      <c r="Q211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11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114" s="11">
        <f>IFERROR(VLOOKUP(Tabla1[[#This Row],[FECHA]],'RECAUDOS LOCALES'!A:D,4,FALSE),0)</f>
        <v>0</v>
      </c>
      <c r="T2114" s="9">
        <f>IFERROR(VLOOKUP(Tabla1[[#This Row],[FECHA]],'RECAUDOS LOCALES'!A:D,3,FALSE),0)</f>
        <v>0</v>
      </c>
      <c r="U2114" s="11">
        <f>IFERROR(VLOOKUP(Tabla1[[#This Row],[FECHA]],'RECAUDOS EXTERNOS'!A:D,4,FALSE),0)</f>
        <v>2</v>
      </c>
      <c r="V2114" s="9">
        <f>IFERROR(VLOOKUP(Tabla1[[#This Row],[FECHA]],'RECAUDOS EXTERNOS'!A:D,3,FALSE),0)</f>
        <v>436200</v>
      </c>
    </row>
    <row r="2115" spans="1:22" x14ac:dyDescent="0.25">
      <c r="A2115" s="1">
        <v>39674</v>
      </c>
      <c r="B2115" s="3" t="s">
        <v>6</v>
      </c>
      <c r="C2115" s="2">
        <v>39661</v>
      </c>
      <c r="D2115" s="5">
        <f>YEAR(Tabla1[[#This Row],[FECHA]])</f>
        <v>2008</v>
      </c>
      <c r="E2115" s="5">
        <f>IFERROR(VLOOKUP(Tabla1[[#This Row],[FECHA]],'COMPARENDOS TOTALES'!A:D,4,FALSE),0)</f>
        <v>11</v>
      </c>
      <c r="F2115" s="9">
        <f>IFERROR(VLOOKUP(Tabla1[[#This Row],[FECHA]],'COMPARENDOS TOTALES'!A:D,3,FALSE),0)</f>
        <v>2569018</v>
      </c>
      <c r="G2115" s="5">
        <f>IFERROR(VLOOKUP(Tabla1[[#This Row],[FECHA]],EXONERACIONES!A:D,4,FALSE),0)</f>
        <v>3</v>
      </c>
      <c r="H2115" s="9">
        <f>IFERROR(VLOOKUP(Tabla1[[#This Row],[FECHA]],EXONERACIONES!A:D,3,FALSE),0)</f>
        <v>584567</v>
      </c>
      <c r="I2115" s="5">
        <f>IFERROR(VLOOKUP(Tabla1[[#This Row],[FECHA]],'SIMIT CON RES'!A:D,4,FALSE),0)</f>
        <v>4</v>
      </c>
      <c r="J2115" s="9">
        <f>IFERROR(VLOOKUP(Tabla1[[#This Row],[FECHA]],'SIMIT CON RES'!A:D,3,FALSE),0)</f>
        <v>1046067</v>
      </c>
      <c r="K2115">
        <f>IFERROR(VLOOKUP(Tabla1[[#This Row],[FECHA]],'SIMIT SIN RES'!A:D,4,FALSE),0)</f>
        <v>0</v>
      </c>
      <c r="L2115" s="9">
        <f>IFERROR(VLOOKUP(Tabla1[[#This Row],[FECHA]],'SIMIT SIN RES'!A:D,3,FALSE),0)</f>
        <v>0</v>
      </c>
      <c r="M2115" s="5">
        <f>IFERROR(VLOOKUP(Tabla1[[#This Row],[FECHA]],'RECAUDOS DE COMPARENDOS'!A:D,4,FALSE),0)</f>
        <v>2</v>
      </c>
      <c r="N2115" s="9">
        <f>IFERROR(VLOOKUP(Tabla1[[#This Row],[FECHA]],'RECAUDOS DE COMPARENDOS'!A:D,3,FALSE),0)</f>
        <v>353817</v>
      </c>
      <c r="O2115" s="5">
        <f>IFERROR(VLOOKUP(Tabla1[[#This Row],[FECHA]],'RECAUDOS DE RESOLUCIONES'!A:D,4,FALSE),0)</f>
        <v>0</v>
      </c>
      <c r="P2115" s="9">
        <f>IFERROR(VLOOKUP(Tabla1[[#This Row],[FECHA]],'RECAUDOS DE RESOLUCIONES'!A:D,3,FALSE),0)</f>
        <v>0</v>
      </c>
      <c r="Q211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115" s="9">
        <f>Tabla1[V. COMPARENDOS]-(Tabla1[V. EXONERACIONES]+Tabla1[[#This Row],[V. SIMIT CON RESOLUCION]]+Tabla1[[#This Row],[V. SIMIT SIN RESOLUCION]]+Tabla1[[#This Row],[V. RECAUDOS COMPARENDOS]]+Tabla1[[#This Row],[V. RECAUDOS RESOLUCIONES]])</f>
        <v>584567</v>
      </c>
      <c r="S2115" s="11">
        <f>IFERROR(VLOOKUP(Tabla1[[#This Row],[FECHA]],'RECAUDOS LOCALES'!A:D,4,FALSE),0)</f>
        <v>0</v>
      </c>
      <c r="T2115" s="9">
        <f>IFERROR(VLOOKUP(Tabla1[[#This Row],[FECHA]],'RECAUDOS LOCALES'!A:D,3,FALSE),0)</f>
        <v>0</v>
      </c>
      <c r="U2115" s="11">
        <f>IFERROR(VLOOKUP(Tabla1[[#This Row],[FECHA]],'RECAUDOS EXTERNOS'!A:D,4,FALSE),0)</f>
        <v>3</v>
      </c>
      <c r="V2115" s="9">
        <f>IFERROR(VLOOKUP(Tabla1[[#This Row],[FECHA]],'RECAUDOS EXTERNOS'!A:D,3,FALSE),0)</f>
        <v>870635</v>
      </c>
    </row>
    <row r="2116" spans="1:22" x14ac:dyDescent="0.25">
      <c r="A2116" s="1">
        <v>39675</v>
      </c>
      <c r="B2116" s="3" t="s">
        <v>0</v>
      </c>
      <c r="C2116" s="2">
        <v>39661</v>
      </c>
      <c r="D2116" s="5">
        <f>YEAR(Tabla1[[#This Row],[FECHA]])</f>
        <v>2008</v>
      </c>
      <c r="E2116" s="5">
        <f>IFERROR(VLOOKUP(Tabla1[[#This Row],[FECHA]],'COMPARENDOS TOTALES'!A:D,4,FALSE),0)</f>
        <v>19</v>
      </c>
      <c r="F2116" s="9">
        <f>IFERROR(VLOOKUP(Tabla1[[#This Row],[FECHA]],'COMPARENDOS TOTALES'!A:D,3,FALSE),0)</f>
        <v>6276402</v>
      </c>
      <c r="G2116" s="5">
        <f>IFERROR(VLOOKUP(Tabla1[[#This Row],[FECHA]],EXONERACIONES!A:D,4,FALSE),0)</f>
        <v>5</v>
      </c>
      <c r="H2116" s="9">
        <f>IFERROR(VLOOKUP(Tabla1[[#This Row],[FECHA]],EXONERACIONES!A:D,3,FALSE),0)</f>
        <v>1507567</v>
      </c>
      <c r="I2116" s="5">
        <f>IFERROR(VLOOKUP(Tabla1[[#This Row],[FECHA]],'SIMIT CON RES'!A:D,4,FALSE),0)</f>
        <v>8</v>
      </c>
      <c r="J2116" s="9">
        <f>IFERROR(VLOOKUP(Tabla1[[#This Row],[FECHA]],'SIMIT CON RES'!A:D,3,FALSE),0)</f>
        <v>2676701</v>
      </c>
      <c r="K2116">
        <f>IFERROR(VLOOKUP(Tabla1[[#This Row],[FECHA]],'SIMIT SIN RES'!A:D,4,FALSE),0)</f>
        <v>0</v>
      </c>
      <c r="L2116" s="9">
        <f>IFERROR(VLOOKUP(Tabla1[[#This Row],[FECHA]],'SIMIT SIN RES'!A:D,3,FALSE),0)</f>
        <v>0</v>
      </c>
      <c r="M2116" s="5">
        <f>IFERROR(VLOOKUP(Tabla1[[#This Row],[FECHA]],'RECAUDOS DE COMPARENDOS'!A:D,4,FALSE),0)</f>
        <v>0</v>
      </c>
      <c r="N2116" s="9">
        <f>IFERROR(VLOOKUP(Tabla1[[#This Row],[FECHA]],'RECAUDOS DE COMPARENDOS'!A:D,3,FALSE),0)</f>
        <v>0</v>
      </c>
      <c r="O2116" s="5">
        <f>IFERROR(VLOOKUP(Tabla1[[#This Row],[FECHA]],'RECAUDOS DE RESOLUCIONES'!A:D,4,FALSE),0)</f>
        <v>0</v>
      </c>
      <c r="P2116" s="9">
        <f>IFERROR(VLOOKUP(Tabla1[[#This Row],[FECHA]],'RECAUDOS DE RESOLUCIONES'!A:D,3,FALSE),0)</f>
        <v>0</v>
      </c>
      <c r="Q211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2116" s="9">
        <f>Tabla1[V. COMPARENDOS]-(Tabla1[V. EXONERACIONES]+Tabla1[[#This Row],[V. SIMIT CON RESOLUCION]]+Tabla1[[#This Row],[V. SIMIT SIN RESOLUCION]]+Tabla1[[#This Row],[V. RECAUDOS COMPARENDOS]]+Tabla1[[#This Row],[V. RECAUDOS RESOLUCIONES]])</f>
        <v>2092134</v>
      </c>
      <c r="S2116" s="11">
        <f>IFERROR(VLOOKUP(Tabla1[[#This Row],[FECHA]],'RECAUDOS LOCALES'!A:D,4,FALSE),0)</f>
        <v>2</v>
      </c>
      <c r="T2116" s="9">
        <f>IFERROR(VLOOKUP(Tabla1[[#This Row],[FECHA]],'RECAUDOS LOCALES'!A:D,3,FALSE),0)</f>
        <v>231864</v>
      </c>
      <c r="U2116" s="11">
        <f>IFERROR(VLOOKUP(Tabla1[[#This Row],[FECHA]],'RECAUDOS EXTERNOS'!A:D,4,FALSE),0)</f>
        <v>5</v>
      </c>
      <c r="V2116" s="9">
        <f>IFERROR(VLOOKUP(Tabla1[[#This Row],[FECHA]],'RECAUDOS EXTERNOS'!A:D,3,FALSE),0)</f>
        <v>1395142</v>
      </c>
    </row>
    <row r="2117" spans="1:22" x14ac:dyDescent="0.25">
      <c r="A2117" s="1">
        <v>39676</v>
      </c>
      <c r="B2117" s="3" t="s">
        <v>5</v>
      </c>
      <c r="C2117" s="2">
        <v>39661</v>
      </c>
      <c r="D2117" s="5">
        <f>YEAR(Tabla1[[#This Row],[FECHA]])</f>
        <v>2008</v>
      </c>
      <c r="E2117" s="5">
        <f>IFERROR(VLOOKUP(Tabla1[[#This Row],[FECHA]],'COMPARENDOS TOTALES'!A:D,4,FALSE),0)</f>
        <v>9</v>
      </c>
      <c r="F2117" s="9">
        <f>IFERROR(VLOOKUP(Tabla1[[#This Row],[FECHA]],'COMPARENDOS TOTALES'!A:D,3,FALSE),0)</f>
        <v>2215201</v>
      </c>
      <c r="G2117" s="5">
        <f>IFERROR(VLOOKUP(Tabla1[[#This Row],[FECHA]],EXONERACIONES!A:D,4,FALSE),0)</f>
        <v>0</v>
      </c>
      <c r="H2117" s="9">
        <f>IFERROR(VLOOKUP(Tabla1[[#This Row],[FECHA]],EXONERACIONES!A:D,3,FALSE),0)</f>
        <v>0</v>
      </c>
      <c r="I2117" s="5">
        <f>IFERROR(VLOOKUP(Tabla1[[#This Row],[FECHA]],'SIMIT CON RES'!A:D,4,FALSE),0)</f>
        <v>4</v>
      </c>
      <c r="J2117" s="9">
        <f>IFERROR(VLOOKUP(Tabla1[[#This Row],[FECHA]],'SIMIT CON RES'!A:D,3,FALSE),0)</f>
        <v>1046067</v>
      </c>
      <c r="K2117">
        <f>IFERROR(VLOOKUP(Tabla1[[#This Row],[FECHA]],'SIMIT SIN RES'!A:D,4,FALSE),0)</f>
        <v>0</v>
      </c>
      <c r="L2117" s="9">
        <f>IFERROR(VLOOKUP(Tabla1[[#This Row],[FECHA]],'SIMIT SIN RES'!A:D,3,FALSE),0)</f>
        <v>0</v>
      </c>
      <c r="M2117" s="5">
        <f>IFERROR(VLOOKUP(Tabla1[[#This Row],[FECHA]],'RECAUDOS DE COMPARENDOS'!A:D,4,FALSE),0)</f>
        <v>2</v>
      </c>
      <c r="N2117" s="9">
        <f>IFERROR(VLOOKUP(Tabla1[[#This Row],[FECHA]],'RECAUDOS DE COMPARENDOS'!A:D,3,FALSE),0)</f>
        <v>246134</v>
      </c>
      <c r="O2117" s="5">
        <f>IFERROR(VLOOKUP(Tabla1[[#This Row],[FECHA]],'RECAUDOS DE RESOLUCIONES'!A:D,4,FALSE),0)</f>
        <v>0</v>
      </c>
      <c r="P2117" s="9">
        <f>IFERROR(VLOOKUP(Tabla1[[#This Row],[FECHA]],'RECAUDOS DE RESOLUCIONES'!A:D,3,FALSE),0)</f>
        <v>0</v>
      </c>
      <c r="Q211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2117" s="9">
        <f>Tabla1[V. COMPARENDOS]-(Tabla1[V. EXONERACIONES]+Tabla1[[#This Row],[V. SIMIT CON RESOLUCION]]+Tabla1[[#This Row],[V. SIMIT SIN RESOLUCION]]+Tabla1[[#This Row],[V. RECAUDOS COMPARENDOS]]+Tabla1[[#This Row],[V. RECAUDOS RESOLUCIONES]])</f>
        <v>923000</v>
      </c>
      <c r="S2117" s="11">
        <f>IFERROR(VLOOKUP(Tabla1[[#This Row],[FECHA]],'RECAUDOS LOCALES'!A:D,4,FALSE),0)</f>
        <v>0</v>
      </c>
      <c r="T2117" s="9">
        <f>IFERROR(VLOOKUP(Tabla1[[#This Row],[FECHA]],'RECAUDOS LOCALES'!A:D,3,FALSE),0)</f>
        <v>0</v>
      </c>
      <c r="U2117" s="11">
        <f>IFERROR(VLOOKUP(Tabla1[[#This Row],[FECHA]],'RECAUDOS EXTERNOS'!A:D,4,FALSE),0)</f>
        <v>1</v>
      </c>
      <c r="V2117" s="9">
        <f>IFERROR(VLOOKUP(Tabla1[[#This Row],[FECHA]],'RECAUDOS EXTERNOS'!A:D,3,FALSE),0)</f>
        <v>122900</v>
      </c>
    </row>
    <row r="2118" spans="1:22" x14ac:dyDescent="0.25">
      <c r="A2118" s="1">
        <v>39677</v>
      </c>
      <c r="B2118" s="3" t="s">
        <v>4</v>
      </c>
      <c r="C2118" s="2">
        <v>39661</v>
      </c>
      <c r="D2118" s="5">
        <f>YEAR(Tabla1[[#This Row],[FECHA]])</f>
        <v>2008</v>
      </c>
      <c r="E2118" s="5">
        <f>IFERROR(VLOOKUP(Tabla1[[#This Row],[FECHA]],'COMPARENDOS TOTALES'!A:D,4,FALSE),0)</f>
        <v>9</v>
      </c>
      <c r="F2118" s="9">
        <f>IFERROR(VLOOKUP(Tabla1[[#This Row],[FECHA]],'COMPARENDOS TOTALES'!A:D,3,FALSE),0)</f>
        <v>2338268</v>
      </c>
      <c r="G2118" s="5">
        <f>IFERROR(VLOOKUP(Tabla1[[#This Row],[FECHA]],EXONERACIONES!A:D,4,FALSE),0)</f>
        <v>5</v>
      </c>
      <c r="H2118" s="9">
        <f>IFERROR(VLOOKUP(Tabla1[[#This Row],[FECHA]],EXONERACIONES!A:D,3,FALSE),0)</f>
        <v>1507567</v>
      </c>
      <c r="I2118" s="5">
        <f>IFERROR(VLOOKUP(Tabla1[[#This Row],[FECHA]],'SIMIT CON RES'!A:D,4,FALSE),0)</f>
        <v>4</v>
      </c>
      <c r="J2118" s="9">
        <f>IFERROR(VLOOKUP(Tabla1[[#This Row],[FECHA]],'SIMIT CON RES'!A:D,3,FALSE),0)</f>
        <v>830701</v>
      </c>
      <c r="K2118">
        <f>IFERROR(VLOOKUP(Tabla1[[#This Row],[FECHA]],'SIMIT SIN RES'!A:D,4,FALSE),0)</f>
        <v>0</v>
      </c>
      <c r="L2118" s="9">
        <f>IFERROR(VLOOKUP(Tabla1[[#This Row],[FECHA]],'SIMIT SIN RES'!A:D,3,FALSE),0)</f>
        <v>0</v>
      </c>
      <c r="M2118" s="5">
        <f>IFERROR(VLOOKUP(Tabla1[[#This Row],[FECHA]],'RECAUDOS DE COMPARENDOS'!A:D,4,FALSE),0)</f>
        <v>0</v>
      </c>
      <c r="N2118" s="9">
        <f>IFERROR(VLOOKUP(Tabla1[[#This Row],[FECHA]],'RECAUDOS DE COMPARENDOS'!A:D,3,FALSE),0)</f>
        <v>0</v>
      </c>
      <c r="O2118" s="5">
        <f>IFERROR(VLOOKUP(Tabla1[[#This Row],[FECHA]],'RECAUDOS DE RESOLUCIONES'!A:D,4,FALSE),0)</f>
        <v>0</v>
      </c>
      <c r="P2118" s="9">
        <f>IFERROR(VLOOKUP(Tabla1[[#This Row],[FECHA]],'RECAUDOS DE RESOLUCIONES'!A:D,3,FALSE),0)</f>
        <v>0</v>
      </c>
      <c r="Q211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11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118" s="11">
        <f>IFERROR(VLOOKUP(Tabla1[[#This Row],[FECHA]],'RECAUDOS LOCALES'!A:D,4,FALSE),0)</f>
        <v>0</v>
      </c>
      <c r="T2118" s="9">
        <f>IFERROR(VLOOKUP(Tabla1[[#This Row],[FECHA]],'RECAUDOS LOCALES'!A:D,3,FALSE),0)</f>
        <v>0</v>
      </c>
      <c r="U2118" s="11">
        <f>IFERROR(VLOOKUP(Tabla1[[#This Row],[FECHA]],'RECAUDOS EXTERNOS'!A:D,4,FALSE),0)</f>
        <v>0</v>
      </c>
      <c r="V2118" s="9">
        <f>IFERROR(VLOOKUP(Tabla1[[#This Row],[FECHA]],'RECAUDOS EXTERNOS'!A:D,3,FALSE),0)</f>
        <v>0</v>
      </c>
    </row>
    <row r="2119" spans="1:22" x14ac:dyDescent="0.25">
      <c r="A2119" s="1">
        <v>39678</v>
      </c>
      <c r="B2119" s="3" t="s">
        <v>1</v>
      </c>
      <c r="C2119" s="2">
        <v>39661</v>
      </c>
      <c r="D2119" s="5">
        <f>YEAR(Tabla1[[#This Row],[FECHA]])</f>
        <v>2008</v>
      </c>
      <c r="E2119" s="5">
        <f>IFERROR(VLOOKUP(Tabla1[[#This Row],[FECHA]],'COMPARENDOS TOTALES'!A:D,4,FALSE),0)</f>
        <v>18</v>
      </c>
      <c r="F2119" s="9">
        <f>IFERROR(VLOOKUP(Tabla1[[#This Row],[FECHA]],'COMPARENDOS TOTALES'!A:D,3,FALSE),0)</f>
        <v>6030268</v>
      </c>
      <c r="G2119" s="5">
        <f>IFERROR(VLOOKUP(Tabla1[[#This Row],[FECHA]],EXONERACIONES!A:D,4,FALSE),0)</f>
        <v>2</v>
      </c>
      <c r="H2119" s="9">
        <f>IFERROR(VLOOKUP(Tabla1[[#This Row],[FECHA]],EXONERACIONES!A:D,3,FALSE),0)</f>
        <v>246134</v>
      </c>
      <c r="I2119" s="5">
        <f>IFERROR(VLOOKUP(Tabla1[[#This Row],[FECHA]],'SIMIT CON RES'!A:D,4,FALSE),0)</f>
        <v>11</v>
      </c>
      <c r="J2119" s="9">
        <f>IFERROR(VLOOKUP(Tabla1[[#This Row],[FECHA]],'SIMIT CON RES'!A:D,3,FALSE),0)</f>
        <v>3476634</v>
      </c>
      <c r="K2119">
        <f>IFERROR(VLOOKUP(Tabla1[[#This Row],[FECHA]],'SIMIT SIN RES'!A:D,4,FALSE),0)</f>
        <v>0</v>
      </c>
      <c r="L2119" s="9">
        <f>IFERROR(VLOOKUP(Tabla1[[#This Row],[FECHA]],'SIMIT SIN RES'!A:D,3,FALSE),0)</f>
        <v>0</v>
      </c>
      <c r="M2119" s="5">
        <f>IFERROR(VLOOKUP(Tabla1[[#This Row],[FECHA]],'RECAUDOS DE COMPARENDOS'!A:D,4,FALSE),0)</f>
        <v>0</v>
      </c>
      <c r="N2119" s="9">
        <f>IFERROR(VLOOKUP(Tabla1[[#This Row],[FECHA]],'RECAUDOS DE COMPARENDOS'!A:D,3,FALSE),0)</f>
        <v>0</v>
      </c>
      <c r="O2119" s="5">
        <f>IFERROR(VLOOKUP(Tabla1[[#This Row],[FECHA]],'RECAUDOS DE RESOLUCIONES'!A:D,4,FALSE),0)</f>
        <v>0</v>
      </c>
      <c r="P2119" s="9">
        <f>IFERROR(VLOOKUP(Tabla1[[#This Row],[FECHA]],'RECAUDOS DE RESOLUCIONES'!A:D,3,FALSE),0)</f>
        <v>0</v>
      </c>
      <c r="Q211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2119" s="9">
        <f>Tabla1[V. COMPARENDOS]-(Tabla1[V. EXONERACIONES]+Tabla1[[#This Row],[V. SIMIT CON RESOLUCION]]+Tabla1[[#This Row],[V. SIMIT SIN RESOLUCION]]+Tabla1[[#This Row],[V. RECAUDOS COMPARENDOS]]+Tabla1[[#This Row],[V. RECAUDOS RESOLUCIONES]])</f>
        <v>2307500</v>
      </c>
      <c r="S2119" s="11">
        <f>IFERROR(VLOOKUP(Tabla1[[#This Row],[FECHA]],'RECAUDOS LOCALES'!A:D,4,FALSE),0)</f>
        <v>0</v>
      </c>
      <c r="T2119" s="9">
        <f>IFERROR(VLOOKUP(Tabla1[[#This Row],[FECHA]],'RECAUDOS LOCALES'!A:D,3,FALSE),0)</f>
        <v>0</v>
      </c>
      <c r="U2119" s="11">
        <f>IFERROR(VLOOKUP(Tabla1[[#This Row],[FECHA]],'RECAUDOS EXTERNOS'!A:D,4,FALSE),0)</f>
        <v>0</v>
      </c>
      <c r="V2119" s="9">
        <f>IFERROR(VLOOKUP(Tabla1[[#This Row],[FECHA]],'RECAUDOS EXTERNOS'!A:D,3,FALSE),0)</f>
        <v>0</v>
      </c>
    </row>
    <row r="2120" spans="1:22" x14ac:dyDescent="0.25">
      <c r="A2120" s="1">
        <v>39679</v>
      </c>
      <c r="B2120" s="3" t="s">
        <v>2</v>
      </c>
      <c r="C2120" s="2">
        <v>39661</v>
      </c>
      <c r="D2120" s="5">
        <f>YEAR(Tabla1[[#This Row],[FECHA]])</f>
        <v>2008</v>
      </c>
      <c r="E2120" s="5">
        <f>IFERROR(VLOOKUP(Tabla1[[#This Row],[FECHA]],'COMPARENDOS TOTALES'!A:D,4,FALSE),0)</f>
        <v>5</v>
      </c>
      <c r="F2120" s="9">
        <f>IFERROR(VLOOKUP(Tabla1[[#This Row],[FECHA]],'COMPARENDOS TOTALES'!A:D,3,FALSE),0)</f>
        <v>1738317</v>
      </c>
      <c r="G2120" s="5">
        <f>IFERROR(VLOOKUP(Tabla1[[#This Row],[FECHA]],EXONERACIONES!A:D,4,FALSE),0)</f>
        <v>0</v>
      </c>
      <c r="H2120" s="9">
        <f>IFERROR(VLOOKUP(Tabla1[[#This Row],[FECHA]],EXONERACIONES!A:D,3,FALSE),0)</f>
        <v>0</v>
      </c>
      <c r="I2120" s="5">
        <f>IFERROR(VLOOKUP(Tabla1[[#This Row],[FECHA]],'SIMIT CON RES'!A:D,4,FALSE),0)</f>
        <v>2</v>
      </c>
      <c r="J2120" s="9">
        <f>IFERROR(VLOOKUP(Tabla1[[#This Row],[FECHA]],'SIMIT CON RES'!A:D,3,FALSE),0)</f>
        <v>353817</v>
      </c>
      <c r="K2120">
        <f>IFERROR(VLOOKUP(Tabla1[[#This Row],[FECHA]],'SIMIT SIN RES'!A:D,4,FALSE),0)</f>
        <v>0</v>
      </c>
      <c r="L2120" s="9">
        <f>IFERROR(VLOOKUP(Tabla1[[#This Row],[FECHA]],'SIMIT SIN RES'!A:D,3,FALSE),0)</f>
        <v>0</v>
      </c>
      <c r="M2120" s="5">
        <f>IFERROR(VLOOKUP(Tabla1[[#This Row],[FECHA]],'RECAUDOS DE COMPARENDOS'!A:D,4,FALSE),0)</f>
        <v>0</v>
      </c>
      <c r="N2120" s="9">
        <f>IFERROR(VLOOKUP(Tabla1[[#This Row],[FECHA]],'RECAUDOS DE COMPARENDOS'!A:D,3,FALSE),0)</f>
        <v>0</v>
      </c>
      <c r="O2120" s="5">
        <f>IFERROR(VLOOKUP(Tabla1[[#This Row],[FECHA]],'RECAUDOS DE RESOLUCIONES'!A:D,4,FALSE),0)</f>
        <v>0</v>
      </c>
      <c r="P2120" s="9">
        <f>IFERROR(VLOOKUP(Tabla1[[#This Row],[FECHA]],'RECAUDOS DE RESOLUCIONES'!A:D,3,FALSE),0)</f>
        <v>0</v>
      </c>
      <c r="Q212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2120" s="9">
        <f>Tabla1[V. COMPARENDOS]-(Tabla1[V. EXONERACIONES]+Tabla1[[#This Row],[V. SIMIT CON RESOLUCION]]+Tabla1[[#This Row],[V. SIMIT SIN RESOLUCION]]+Tabla1[[#This Row],[V. RECAUDOS COMPARENDOS]]+Tabla1[[#This Row],[V. RECAUDOS RESOLUCIONES]])</f>
        <v>1384500</v>
      </c>
      <c r="S2120" s="11">
        <f>IFERROR(VLOOKUP(Tabla1[[#This Row],[FECHA]],'RECAUDOS LOCALES'!A:D,4,FALSE),0)</f>
        <v>0</v>
      </c>
      <c r="T2120" s="9">
        <f>IFERROR(VLOOKUP(Tabla1[[#This Row],[FECHA]],'RECAUDOS LOCALES'!A:D,3,FALSE),0)</f>
        <v>0</v>
      </c>
      <c r="U2120" s="11">
        <f>IFERROR(VLOOKUP(Tabla1[[#This Row],[FECHA]],'RECAUDOS EXTERNOS'!A:D,4,FALSE),0)</f>
        <v>3</v>
      </c>
      <c r="V2120" s="9">
        <f>IFERROR(VLOOKUP(Tabla1[[#This Row],[FECHA]],'RECAUDOS EXTERNOS'!A:D,3,FALSE),0)</f>
        <v>884000</v>
      </c>
    </row>
    <row r="2121" spans="1:22" x14ac:dyDescent="0.25">
      <c r="A2121" s="1">
        <v>39680</v>
      </c>
      <c r="B2121" s="3" t="s">
        <v>3</v>
      </c>
      <c r="C2121" s="2">
        <v>39661</v>
      </c>
      <c r="D2121" s="5">
        <f>YEAR(Tabla1[[#This Row],[FECHA]])</f>
        <v>2008</v>
      </c>
      <c r="E2121" s="5">
        <f>IFERROR(VLOOKUP(Tabla1[[#This Row],[FECHA]],'COMPARENDOS TOTALES'!A:D,4,FALSE),0)</f>
        <v>7</v>
      </c>
      <c r="F2121" s="9">
        <f>IFERROR(VLOOKUP(Tabla1[[#This Row],[FECHA]],'COMPARENDOS TOTALES'!A:D,3,FALSE),0)</f>
        <v>2199817</v>
      </c>
      <c r="G2121" s="5">
        <f>IFERROR(VLOOKUP(Tabla1[[#This Row],[FECHA]],EXONERACIONES!A:D,4,FALSE),0)</f>
        <v>0</v>
      </c>
      <c r="H2121" s="9">
        <f>IFERROR(VLOOKUP(Tabla1[[#This Row],[FECHA]],EXONERACIONES!A:D,3,FALSE),0)</f>
        <v>0</v>
      </c>
      <c r="I2121" s="5">
        <f>IFERROR(VLOOKUP(Tabla1[[#This Row],[FECHA]],'SIMIT CON RES'!A:D,4,FALSE),0)</f>
        <v>6</v>
      </c>
      <c r="J2121" s="9">
        <f>IFERROR(VLOOKUP(Tabla1[[#This Row],[FECHA]],'SIMIT CON RES'!A:D,3,FALSE),0)</f>
        <v>1969067</v>
      </c>
      <c r="K2121">
        <f>IFERROR(VLOOKUP(Tabla1[[#This Row],[FECHA]],'SIMIT SIN RES'!A:D,4,FALSE),0)</f>
        <v>0</v>
      </c>
      <c r="L2121" s="9">
        <f>IFERROR(VLOOKUP(Tabla1[[#This Row],[FECHA]],'SIMIT SIN RES'!A:D,3,FALSE),0)</f>
        <v>0</v>
      </c>
      <c r="M2121" s="5">
        <f>IFERROR(VLOOKUP(Tabla1[[#This Row],[FECHA]],'RECAUDOS DE COMPARENDOS'!A:D,4,FALSE),0)</f>
        <v>0</v>
      </c>
      <c r="N2121" s="9">
        <f>IFERROR(VLOOKUP(Tabla1[[#This Row],[FECHA]],'RECAUDOS DE COMPARENDOS'!A:D,3,FALSE),0)</f>
        <v>0</v>
      </c>
      <c r="O2121" s="5">
        <f>IFERROR(VLOOKUP(Tabla1[[#This Row],[FECHA]],'RECAUDOS DE RESOLUCIONES'!A:D,4,FALSE),0)</f>
        <v>1</v>
      </c>
      <c r="P2121" s="9">
        <f>IFERROR(VLOOKUP(Tabla1[[#This Row],[FECHA]],'RECAUDOS DE RESOLUCIONES'!A:D,3,FALSE),0)</f>
        <v>230750</v>
      </c>
      <c r="Q212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12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121" s="11">
        <f>IFERROR(VLOOKUP(Tabla1[[#This Row],[FECHA]],'RECAUDOS LOCALES'!A:D,4,FALSE),0)</f>
        <v>2</v>
      </c>
      <c r="T2121" s="9">
        <f>IFERROR(VLOOKUP(Tabla1[[#This Row],[FECHA]],'RECAUDOS LOCALES'!A:D,3,FALSE),0)</f>
        <v>327064</v>
      </c>
      <c r="U2121" s="11">
        <f>IFERROR(VLOOKUP(Tabla1[[#This Row],[FECHA]],'RECAUDOS EXTERNOS'!A:D,4,FALSE),0)</f>
        <v>5</v>
      </c>
      <c r="V2121" s="9">
        <f>IFERROR(VLOOKUP(Tabla1[[#This Row],[FECHA]],'RECAUDOS EXTERNOS'!A:D,3,FALSE),0)</f>
        <v>1471495</v>
      </c>
    </row>
    <row r="2122" spans="1:22" x14ac:dyDescent="0.25">
      <c r="A2122" s="1">
        <v>39681</v>
      </c>
      <c r="B2122" s="3" t="s">
        <v>6</v>
      </c>
      <c r="C2122" s="2">
        <v>39661</v>
      </c>
      <c r="D2122" s="5">
        <f>YEAR(Tabla1[[#This Row],[FECHA]])</f>
        <v>2008</v>
      </c>
      <c r="E2122" s="5">
        <f>IFERROR(VLOOKUP(Tabla1[[#This Row],[FECHA]],'COMPARENDOS TOTALES'!A:D,4,FALSE),0)</f>
        <v>1</v>
      </c>
      <c r="F2122" s="9">
        <f>IFERROR(VLOOKUP(Tabla1[[#This Row],[FECHA]],'COMPARENDOS TOTALES'!A:D,3,FALSE),0)</f>
        <v>230750</v>
      </c>
      <c r="G2122" s="5">
        <f>IFERROR(VLOOKUP(Tabla1[[#This Row],[FECHA]],EXONERACIONES!A:D,4,FALSE),0)</f>
        <v>0</v>
      </c>
      <c r="H2122" s="9">
        <f>IFERROR(VLOOKUP(Tabla1[[#This Row],[FECHA]],EXONERACIONES!A:D,3,FALSE),0)</f>
        <v>0</v>
      </c>
      <c r="I2122" s="5">
        <f>IFERROR(VLOOKUP(Tabla1[[#This Row],[FECHA]],'SIMIT CON RES'!A:D,4,FALSE),0)</f>
        <v>0</v>
      </c>
      <c r="J2122" s="9">
        <f>IFERROR(VLOOKUP(Tabla1[[#This Row],[FECHA]],'SIMIT CON RES'!A:D,3,FALSE),0)</f>
        <v>0</v>
      </c>
      <c r="K2122">
        <f>IFERROR(VLOOKUP(Tabla1[[#This Row],[FECHA]],'SIMIT SIN RES'!A:D,4,FALSE),0)</f>
        <v>0</v>
      </c>
      <c r="L2122" s="9">
        <f>IFERROR(VLOOKUP(Tabla1[[#This Row],[FECHA]],'SIMIT SIN RES'!A:D,3,FALSE),0)</f>
        <v>0</v>
      </c>
      <c r="M2122" s="5">
        <f>IFERROR(VLOOKUP(Tabla1[[#This Row],[FECHA]],'RECAUDOS DE COMPARENDOS'!A:D,4,FALSE),0)</f>
        <v>0</v>
      </c>
      <c r="N2122" s="9">
        <f>IFERROR(VLOOKUP(Tabla1[[#This Row],[FECHA]],'RECAUDOS DE COMPARENDOS'!A:D,3,FALSE),0)</f>
        <v>0</v>
      </c>
      <c r="O2122" s="5">
        <f>IFERROR(VLOOKUP(Tabla1[[#This Row],[FECHA]],'RECAUDOS DE RESOLUCIONES'!A:D,4,FALSE),0)</f>
        <v>0</v>
      </c>
      <c r="P2122" s="9">
        <f>IFERROR(VLOOKUP(Tabla1[[#This Row],[FECHA]],'RECAUDOS DE RESOLUCIONES'!A:D,3,FALSE),0)</f>
        <v>0</v>
      </c>
      <c r="Q212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122" s="9">
        <f>Tabla1[V. COMPARENDOS]-(Tabla1[V. EXONERACIONES]+Tabla1[[#This Row],[V. SIMIT CON RESOLUCION]]+Tabla1[[#This Row],[V. SIMIT SIN RESOLUCION]]+Tabla1[[#This Row],[V. RECAUDOS COMPARENDOS]]+Tabla1[[#This Row],[V. RECAUDOS RESOLUCIONES]])</f>
        <v>230750</v>
      </c>
      <c r="S2122" s="11">
        <f>IFERROR(VLOOKUP(Tabla1[[#This Row],[FECHA]],'RECAUDOS LOCALES'!A:D,4,FALSE),0)</f>
        <v>1</v>
      </c>
      <c r="T2122" s="9">
        <f>IFERROR(VLOOKUP(Tabla1[[#This Row],[FECHA]],'RECAUDOS LOCALES'!A:D,3,FALSE),0)</f>
        <v>123064</v>
      </c>
      <c r="U2122" s="11">
        <f>IFERROR(VLOOKUP(Tabla1[[#This Row],[FECHA]],'RECAUDOS EXTERNOS'!A:D,4,FALSE),0)</f>
        <v>1</v>
      </c>
      <c r="V2122" s="9">
        <f>IFERROR(VLOOKUP(Tabla1[[#This Row],[FECHA]],'RECAUDOS EXTERNOS'!A:D,3,FALSE),0)</f>
        <v>422100</v>
      </c>
    </row>
    <row r="2123" spans="1:22" x14ac:dyDescent="0.25">
      <c r="A2123" s="1">
        <v>39682</v>
      </c>
      <c r="B2123" s="3" t="s">
        <v>0</v>
      </c>
      <c r="C2123" s="2">
        <v>39661</v>
      </c>
      <c r="D2123" s="5">
        <f>YEAR(Tabla1[[#This Row],[FECHA]])</f>
        <v>2008</v>
      </c>
      <c r="E2123" s="5">
        <f>IFERROR(VLOOKUP(Tabla1[[#This Row],[FECHA]],'COMPARENDOS TOTALES'!A:D,4,FALSE),0)</f>
        <v>9</v>
      </c>
      <c r="F2123" s="9">
        <f>IFERROR(VLOOKUP(Tabla1[[#This Row],[FECHA]],'COMPARENDOS TOTALES'!A:D,3,FALSE),0)</f>
        <v>2553634</v>
      </c>
      <c r="G2123" s="5">
        <f>IFERROR(VLOOKUP(Tabla1[[#This Row],[FECHA]],EXONERACIONES!A:D,4,FALSE),0)</f>
        <v>3</v>
      </c>
      <c r="H2123" s="9">
        <f>IFERROR(VLOOKUP(Tabla1[[#This Row],[FECHA]],EXONERACIONES!A:D,3,FALSE),0)</f>
        <v>923000</v>
      </c>
      <c r="I2123" s="5">
        <f>IFERROR(VLOOKUP(Tabla1[[#This Row],[FECHA]],'SIMIT CON RES'!A:D,4,FALSE),0)</f>
        <v>4</v>
      </c>
      <c r="J2123" s="9">
        <f>IFERROR(VLOOKUP(Tabla1[[#This Row],[FECHA]],'SIMIT CON RES'!A:D,3,FALSE),0)</f>
        <v>1169134</v>
      </c>
      <c r="K2123">
        <f>IFERROR(VLOOKUP(Tabla1[[#This Row],[FECHA]],'SIMIT SIN RES'!A:D,4,FALSE),0)</f>
        <v>0</v>
      </c>
      <c r="L2123" s="9">
        <f>IFERROR(VLOOKUP(Tabla1[[#This Row],[FECHA]],'SIMIT SIN RES'!A:D,3,FALSE),0)</f>
        <v>0</v>
      </c>
      <c r="M2123" s="5">
        <f>IFERROR(VLOOKUP(Tabla1[[#This Row],[FECHA]],'RECAUDOS DE COMPARENDOS'!A:D,4,FALSE),0)</f>
        <v>0</v>
      </c>
      <c r="N2123" s="9">
        <f>IFERROR(VLOOKUP(Tabla1[[#This Row],[FECHA]],'RECAUDOS DE COMPARENDOS'!A:D,3,FALSE),0)</f>
        <v>0</v>
      </c>
      <c r="O2123" s="5">
        <f>IFERROR(VLOOKUP(Tabla1[[#This Row],[FECHA]],'RECAUDOS DE RESOLUCIONES'!A:D,4,FALSE),0)</f>
        <v>0</v>
      </c>
      <c r="P2123" s="9">
        <f>IFERROR(VLOOKUP(Tabla1[[#This Row],[FECHA]],'RECAUDOS DE RESOLUCIONES'!A:D,3,FALSE),0)</f>
        <v>0</v>
      </c>
      <c r="Q212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123" s="9">
        <f>Tabla1[V. COMPARENDOS]-(Tabla1[V. EXONERACIONES]+Tabla1[[#This Row],[V. SIMIT CON RESOLUCION]]+Tabla1[[#This Row],[V. SIMIT SIN RESOLUCION]]+Tabla1[[#This Row],[V. RECAUDOS COMPARENDOS]]+Tabla1[[#This Row],[V. RECAUDOS RESOLUCIONES]])</f>
        <v>461500</v>
      </c>
      <c r="S2123" s="11">
        <f>IFERROR(VLOOKUP(Tabla1[[#This Row],[FECHA]],'RECAUDOS LOCALES'!A:D,4,FALSE),0)</f>
        <v>0</v>
      </c>
      <c r="T2123" s="9">
        <f>IFERROR(VLOOKUP(Tabla1[[#This Row],[FECHA]],'RECAUDOS LOCALES'!A:D,3,FALSE),0)</f>
        <v>0</v>
      </c>
      <c r="U2123" s="11">
        <f>IFERROR(VLOOKUP(Tabla1[[#This Row],[FECHA]],'RECAUDOS EXTERNOS'!A:D,4,FALSE),0)</f>
        <v>9</v>
      </c>
      <c r="V2123" s="9">
        <f>IFERROR(VLOOKUP(Tabla1[[#This Row],[FECHA]],'RECAUDOS EXTERNOS'!A:D,3,FALSE),0)</f>
        <v>2646517</v>
      </c>
    </row>
    <row r="2124" spans="1:22" x14ac:dyDescent="0.25">
      <c r="A2124" s="1">
        <v>39683</v>
      </c>
      <c r="B2124" s="3" t="s">
        <v>5</v>
      </c>
      <c r="C2124" s="2">
        <v>39661</v>
      </c>
      <c r="D2124" s="5">
        <f>YEAR(Tabla1[[#This Row],[FECHA]])</f>
        <v>2008</v>
      </c>
      <c r="E2124" s="5">
        <f>IFERROR(VLOOKUP(Tabla1[[#This Row],[FECHA]],'COMPARENDOS TOTALES'!A:D,4,FALSE),0)</f>
        <v>0</v>
      </c>
      <c r="F2124" s="9">
        <f>IFERROR(VLOOKUP(Tabla1[[#This Row],[FECHA]],'COMPARENDOS TOTALES'!A:D,3,FALSE),0)</f>
        <v>0</v>
      </c>
      <c r="G2124" s="5">
        <f>IFERROR(VLOOKUP(Tabla1[[#This Row],[FECHA]],EXONERACIONES!A:D,4,FALSE),0)</f>
        <v>0</v>
      </c>
      <c r="H2124" s="9">
        <f>IFERROR(VLOOKUP(Tabla1[[#This Row],[FECHA]],EXONERACIONES!A:D,3,FALSE),0)</f>
        <v>0</v>
      </c>
      <c r="I2124" s="5">
        <f>IFERROR(VLOOKUP(Tabla1[[#This Row],[FECHA]],'SIMIT CON RES'!A:D,4,FALSE),0)</f>
        <v>0</v>
      </c>
      <c r="J2124" s="9">
        <f>IFERROR(VLOOKUP(Tabla1[[#This Row],[FECHA]],'SIMIT CON RES'!A:D,3,FALSE),0)</f>
        <v>0</v>
      </c>
      <c r="K2124">
        <f>IFERROR(VLOOKUP(Tabla1[[#This Row],[FECHA]],'SIMIT SIN RES'!A:D,4,FALSE),0)</f>
        <v>0</v>
      </c>
      <c r="L2124" s="9">
        <f>IFERROR(VLOOKUP(Tabla1[[#This Row],[FECHA]],'SIMIT SIN RES'!A:D,3,FALSE),0)</f>
        <v>0</v>
      </c>
      <c r="M2124" s="5">
        <f>IFERROR(VLOOKUP(Tabla1[[#This Row],[FECHA]],'RECAUDOS DE COMPARENDOS'!A:D,4,FALSE),0)</f>
        <v>0</v>
      </c>
      <c r="N2124" s="9">
        <f>IFERROR(VLOOKUP(Tabla1[[#This Row],[FECHA]],'RECAUDOS DE COMPARENDOS'!A:D,3,FALSE),0)</f>
        <v>0</v>
      </c>
      <c r="O2124" s="5">
        <f>IFERROR(VLOOKUP(Tabla1[[#This Row],[FECHA]],'RECAUDOS DE RESOLUCIONES'!A:D,4,FALSE),0)</f>
        <v>0</v>
      </c>
      <c r="P2124" s="9">
        <f>IFERROR(VLOOKUP(Tabla1[[#This Row],[FECHA]],'RECAUDOS DE RESOLUCIONES'!A:D,3,FALSE),0)</f>
        <v>0</v>
      </c>
      <c r="Q212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12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124" s="11">
        <f>IFERROR(VLOOKUP(Tabla1[[#This Row],[FECHA]],'RECAUDOS LOCALES'!A:D,4,FALSE),0)</f>
        <v>0</v>
      </c>
      <c r="T2124" s="9">
        <f>IFERROR(VLOOKUP(Tabla1[[#This Row],[FECHA]],'RECAUDOS LOCALES'!A:D,3,FALSE),0)</f>
        <v>0</v>
      </c>
      <c r="U2124" s="11">
        <f>IFERROR(VLOOKUP(Tabla1[[#This Row],[FECHA]],'RECAUDOS EXTERNOS'!A:D,4,FALSE),0)</f>
        <v>1</v>
      </c>
      <c r="V2124" s="9">
        <f>IFERROR(VLOOKUP(Tabla1[[#This Row],[FECHA]],'RECAUDOS EXTERNOS'!A:D,3,FALSE),0)</f>
        <v>218100</v>
      </c>
    </row>
    <row r="2125" spans="1:22" x14ac:dyDescent="0.25">
      <c r="A2125" s="1">
        <v>39684</v>
      </c>
      <c r="B2125" s="3" t="s">
        <v>4</v>
      </c>
      <c r="C2125" s="2">
        <v>39661</v>
      </c>
      <c r="D2125" s="5">
        <f>YEAR(Tabla1[[#This Row],[FECHA]])</f>
        <v>2008</v>
      </c>
      <c r="E2125" s="5">
        <f>IFERROR(VLOOKUP(Tabla1[[#This Row],[FECHA]],'COMPARENDOS TOTALES'!A:D,4,FALSE),0)</f>
        <v>10</v>
      </c>
      <c r="F2125" s="9">
        <f>IFERROR(VLOOKUP(Tabla1[[#This Row],[FECHA]],'COMPARENDOS TOTALES'!A:D,3,FALSE),0)</f>
        <v>2230585</v>
      </c>
      <c r="G2125" s="5">
        <f>IFERROR(VLOOKUP(Tabla1[[#This Row],[FECHA]],EXONERACIONES!A:D,4,FALSE),0)</f>
        <v>1</v>
      </c>
      <c r="H2125" s="9">
        <f>IFERROR(VLOOKUP(Tabla1[[#This Row],[FECHA]],EXONERACIONES!A:D,3,FALSE),0)</f>
        <v>123067</v>
      </c>
      <c r="I2125" s="5">
        <f>IFERROR(VLOOKUP(Tabla1[[#This Row],[FECHA]],'SIMIT CON RES'!A:D,4,FALSE),0)</f>
        <v>7</v>
      </c>
      <c r="J2125" s="9">
        <f>IFERROR(VLOOKUP(Tabla1[[#This Row],[FECHA]],'SIMIT CON RES'!A:D,3,FALSE),0)</f>
        <v>1522951</v>
      </c>
      <c r="K2125">
        <f>IFERROR(VLOOKUP(Tabla1[[#This Row],[FECHA]],'SIMIT SIN RES'!A:D,4,FALSE),0)</f>
        <v>0</v>
      </c>
      <c r="L2125" s="9">
        <f>IFERROR(VLOOKUP(Tabla1[[#This Row],[FECHA]],'SIMIT SIN RES'!A:D,3,FALSE),0)</f>
        <v>0</v>
      </c>
      <c r="M2125" s="5">
        <f>IFERROR(VLOOKUP(Tabla1[[#This Row],[FECHA]],'RECAUDOS DE COMPARENDOS'!A:D,4,FALSE),0)</f>
        <v>0</v>
      </c>
      <c r="N2125" s="9">
        <f>IFERROR(VLOOKUP(Tabla1[[#This Row],[FECHA]],'RECAUDOS DE COMPARENDOS'!A:D,3,FALSE),0)</f>
        <v>0</v>
      </c>
      <c r="O2125" s="5">
        <f>IFERROR(VLOOKUP(Tabla1[[#This Row],[FECHA]],'RECAUDOS DE RESOLUCIONES'!A:D,4,FALSE),0)</f>
        <v>0</v>
      </c>
      <c r="P2125" s="9">
        <f>IFERROR(VLOOKUP(Tabla1[[#This Row],[FECHA]],'RECAUDOS DE RESOLUCIONES'!A:D,3,FALSE),0)</f>
        <v>0</v>
      </c>
      <c r="Q212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125" s="9">
        <f>Tabla1[V. COMPARENDOS]-(Tabla1[V. EXONERACIONES]+Tabla1[[#This Row],[V. SIMIT CON RESOLUCION]]+Tabla1[[#This Row],[V. SIMIT SIN RESOLUCION]]+Tabla1[[#This Row],[V. RECAUDOS COMPARENDOS]]+Tabla1[[#This Row],[V. RECAUDOS RESOLUCIONES]])</f>
        <v>584567</v>
      </c>
      <c r="S2125" s="11">
        <f>IFERROR(VLOOKUP(Tabla1[[#This Row],[FECHA]],'RECAUDOS LOCALES'!A:D,4,FALSE),0)</f>
        <v>0</v>
      </c>
      <c r="T2125" s="9">
        <f>IFERROR(VLOOKUP(Tabla1[[#This Row],[FECHA]],'RECAUDOS LOCALES'!A:D,3,FALSE),0)</f>
        <v>0</v>
      </c>
      <c r="U2125" s="11">
        <f>IFERROR(VLOOKUP(Tabla1[[#This Row],[FECHA]],'RECAUDOS EXTERNOS'!A:D,4,FALSE),0)</f>
        <v>0</v>
      </c>
      <c r="V2125" s="9">
        <f>IFERROR(VLOOKUP(Tabla1[[#This Row],[FECHA]],'RECAUDOS EXTERNOS'!A:D,3,FALSE),0)</f>
        <v>0</v>
      </c>
    </row>
    <row r="2126" spans="1:22" x14ac:dyDescent="0.25">
      <c r="A2126" s="1">
        <v>39685</v>
      </c>
      <c r="B2126" s="3" t="s">
        <v>1</v>
      </c>
      <c r="C2126" s="2">
        <v>39661</v>
      </c>
      <c r="D2126" s="5">
        <f>YEAR(Tabla1[[#This Row],[FECHA]])</f>
        <v>2008</v>
      </c>
      <c r="E2126" s="5">
        <f>IFERROR(VLOOKUP(Tabla1[[#This Row],[FECHA]],'COMPARENDOS TOTALES'!A:D,4,FALSE),0)</f>
        <v>3</v>
      </c>
      <c r="F2126" s="9">
        <f>IFERROR(VLOOKUP(Tabla1[[#This Row],[FECHA]],'COMPARENDOS TOTALES'!A:D,3,FALSE),0)</f>
        <v>815317</v>
      </c>
      <c r="G2126" s="5">
        <f>IFERROR(VLOOKUP(Tabla1[[#This Row],[FECHA]],EXONERACIONES!A:D,4,FALSE),0)</f>
        <v>0</v>
      </c>
      <c r="H2126" s="9">
        <f>IFERROR(VLOOKUP(Tabla1[[#This Row],[FECHA]],EXONERACIONES!A:D,3,FALSE),0)</f>
        <v>0</v>
      </c>
      <c r="I2126" s="5">
        <f>IFERROR(VLOOKUP(Tabla1[[#This Row],[FECHA]],'SIMIT CON RES'!A:D,4,FALSE),0)</f>
        <v>2</v>
      </c>
      <c r="J2126" s="9">
        <f>IFERROR(VLOOKUP(Tabla1[[#This Row],[FECHA]],'SIMIT CON RES'!A:D,3,FALSE),0)</f>
        <v>353817</v>
      </c>
      <c r="K2126">
        <f>IFERROR(VLOOKUP(Tabla1[[#This Row],[FECHA]],'SIMIT SIN RES'!A:D,4,FALSE),0)</f>
        <v>0</v>
      </c>
      <c r="L2126" s="9">
        <f>IFERROR(VLOOKUP(Tabla1[[#This Row],[FECHA]],'SIMIT SIN RES'!A:D,3,FALSE),0)</f>
        <v>0</v>
      </c>
      <c r="M2126" s="5">
        <f>IFERROR(VLOOKUP(Tabla1[[#This Row],[FECHA]],'RECAUDOS DE COMPARENDOS'!A:D,4,FALSE),0)</f>
        <v>0</v>
      </c>
      <c r="N2126" s="9">
        <f>IFERROR(VLOOKUP(Tabla1[[#This Row],[FECHA]],'RECAUDOS DE COMPARENDOS'!A:D,3,FALSE),0)</f>
        <v>0</v>
      </c>
      <c r="O2126" s="5">
        <f>IFERROR(VLOOKUP(Tabla1[[#This Row],[FECHA]],'RECAUDOS DE RESOLUCIONES'!A:D,4,FALSE),0)</f>
        <v>0</v>
      </c>
      <c r="P2126" s="9">
        <f>IFERROR(VLOOKUP(Tabla1[[#This Row],[FECHA]],'RECAUDOS DE RESOLUCIONES'!A:D,3,FALSE),0)</f>
        <v>0</v>
      </c>
      <c r="Q212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126" s="9">
        <f>Tabla1[V. COMPARENDOS]-(Tabla1[V. EXONERACIONES]+Tabla1[[#This Row],[V. SIMIT CON RESOLUCION]]+Tabla1[[#This Row],[V. SIMIT SIN RESOLUCION]]+Tabla1[[#This Row],[V. RECAUDOS COMPARENDOS]]+Tabla1[[#This Row],[V. RECAUDOS RESOLUCIONES]])</f>
        <v>461500</v>
      </c>
      <c r="S2126" s="11">
        <f>IFERROR(VLOOKUP(Tabla1[[#This Row],[FECHA]],'RECAUDOS LOCALES'!A:D,4,FALSE),0)</f>
        <v>1</v>
      </c>
      <c r="T2126" s="9">
        <f>IFERROR(VLOOKUP(Tabla1[[#This Row],[FECHA]],'RECAUDOS LOCALES'!A:D,3,FALSE),0)</f>
        <v>461490</v>
      </c>
      <c r="U2126" s="11">
        <f>IFERROR(VLOOKUP(Tabla1[[#This Row],[FECHA]],'RECAUDOS EXTERNOS'!A:D,4,FALSE),0)</f>
        <v>5</v>
      </c>
      <c r="V2126" s="9">
        <f>IFERROR(VLOOKUP(Tabla1[[#This Row],[FECHA]],'RECAUDOS EXTERNOS'!A:D,3,FALSE),0)</f>
        <v>1165218</v>
      </c>
    </row>
    <row r="2127" spans="1:22" x14ac:dyDescent="0.25">
      <c r="A2127" s="1">
        <v>39686</v>
      </c>
      <c r="B2127" s="3" t="s">
        <v>2</v>
      </c>
      <c r="C2127" s="2">
        <v>39661</v>
      </c>
      <c r="D2127" s="5">
        <f>YEAR(Tabla1[[#This Row],[FECHA]])</f>
        <v>2008</v>
      </c>
      <c r="E2127" s="5">
        <f>IFERROR(VLOOKUP(Tabla1[[#This Row],[FECHA]],'COMPARENDOS TOTALES'!A:D,4,FALSE),0)</f>
        <v>4</v>
      </c>
      <c r="F2127" s="9">
        <f>IFERROR(VLOOKUP(Tabla1[[#This Row],[FECHA]],'COMPARENDOS TOTALES'!A:D,3,FALSE),0)</f>
        <v>815317</v>
      </c>
      <c r="G2127" s="5">
        <f>IFERROR(VLOOKUP(Tabla1[[#This Row],[FECHA]],EXONERACIONES!A:D,4,FALSE),0)</f>
        <v>2</v>
      </c>
      <c r="H2127" s="9">
        <f>IFERROR(VLOOKUP(Tabla1[[#This Row],[FECHA]],EXONERACIONES!A:D,3,FALSE),0)</f>
        <v>353817</v>
      </c>
      <c r="I2127" s="5">
        <f>IFERROR(VLOOKUP(Tabla1[[#This Row],[FECHA]],'SIMIT CON RES'!A:D,4,FALSE),0)</f>
        <v>0</v>
      </c>
      <c r="J2127" s="9">
        <f>IFERROR(VLOOKUP(Tabla1[[#This Row],[FECHA]],'SIMIT CON RES'!A:D,3,FALSE),0)</f>
        <v>0</v>
      </c>
      <c r="K2127">
        <f>IFERROR(VLOOKUP(Tabla1[[#This Row],[FECHA]],'SIMIT SIN RES'!A:D,4,FALSE),0)</f>
        <v>0</v>
      </c>
      <c r="L2127" s="9">
        <f>IFERROR(VLOOKUP(Tabla1[[#This Row],[FECHA]],'SIMIT SIN RES'!A:D,3,FALSE),0)</f>
        <v>0</v>
      </c>
      <c r="M2127" s="5">
        <f>IFERROR(VLOOKUP(Tabla1[[#This Row],[FECHA]],'RECAUDOS DE COMPARENDOS'!A:D,4,FALSE),0)</f>
        <v>0</v>
      </c>
      <c r="N2127" s="9">
        <f>IFERROR(VLOOKUP(Tabla1[[#This Row],[FECHA]],'RECAUDOS DE COMPARENDOS'!A:D,3,FALSE),0)</f>
        <v>0</v>
      </c>
      <c r="O2127" s="5">
        <f>IFERROR(VLOOKUP(Tabla1[[#This Row],[FECHA]],'RECAUDOS DE RESOLUCIONES'!A:D,4,FALSE),0)</f>
        <v>0</v>
      </c>
      <c r="P2127" s="9">
        <f>IFERROR(VLOOKUP(Tabla1[[#This Row],[FECHA]],'RECAUDOS DE RESOLUCIONES'!A:D,3,FALSE),0)</f>
        <v>0</v>
      </c>
      <c r="Q212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127" s="9">
        <f>Tabla1[V. COMPARENDOS]-(Tabla1[V. EXONERACIONES]+Tabla1[[#This Row],[V. SIMIT CON RESOLUCION]]+Tabla1[[#This Row],[V. SIMIT SIN RESOLUCION]]+Tabla1[[#This Row],[V. RECAUDOS COMPARENDOS]]+Tabla1[[#This Row],[V. RECAUDOS RESOLUCIONES]])</f>
        <v>461500</v>
      </c>
      <c r="S2127" s="11">
        <f>IFERROR(VLOOKUP(Tabla1[[#This Row],[FECHA]],'RECAUDOS LOCALES'!A:D,4,FALSE),0)</f>
        <v>3</v>
      </c>
      <c r="T2127" s="9">
        <f>IFERROR(VLOOKUP(Tabla1[[#This Row],[FECHA]],'RECAUDOS LOCALES'!A:D,3,FALSE),0)</f>
        <v>547414</v>
      </c>
      <c r="U2127" s="11">
        <f>IFERROR(VLOOKUP(Tabla1[[#This Row],[FECHA]],'RECAUDOS EXTERNOS'!A:D,4,FALSE),0)</f>
        <v>3</v>
      </c>
      <c r="V2127" s="9">
        <f>IFERROR(VLOOKUP(Tabla1[[#This Row],[FECHA]],'RECAUDOS EXTERNOS'!A:D,3,FALSE),0)</f>
        <v>653785</v>
      </c>
    </row>
    <row r="2128" spans="1:22" x14ac:dyDescent="0.25">
      <c r="A2128" s="1">
        <v>39687</v>
      </c>
      <c r="B2128" s="3" t="s">
        <v>3</v>
      </c>
      <c r="C2128" s="2">
        <v>39661</v>
      </c>
      <c r="D2128" s="5">
        <f>YEAR(Tabla1[[#This Row],[FECHA]])</f>
        <v>2008</v>
      </c>
      <c r="E2128" s="5">
        <f>IFERROR(VLOOKUP(Tabla1[[#This Row],[FECHA]],'COMPARENDOS TOTALES'!A:D,4,FALSE),0)</f>
        <v>8</v>
      </c>
      <c r="F2128" s="9">
        <f>IFERROR(VLOOKUP(Tabla1[[#This Row],[FECHA]],'COMPARENDOS TOTALES'!A:D,3,FALSE),0)</f>
        <v>2769000</v>
      </c>
      <c r="G2128" s="5">
        <f>IFERROR(VLOOKUP(Tabla1[[#This Row],[FECHA]],EXONERACIONES!A:D,4,FALSE),0)</f>
        <v>2</v>
      </c>
      <c r="H2128" s="9">
        <f>IFERROR(VLOOKUP(Tabla1[[#This Row],[FECHA]],EXONERACIONES!A:D,3,FALSE),0)</f>
        <v>923000</v>
      </c>
      <c r="I2128" s="5">
        <f>IFERROR(VLOOKUP(Tabla1[[#This Row],[FECHA]],'SIMIT CON RES'!A:D,4,FALSE),0)</f>
        <v>4</v>
      </c>
      <c r="J2128" s="9">
        <f>IFERROR(VLOOKUP(Tabla1[[#This Row],[FECHA]],'SIMIT CON RES'!A:D,3,FALSE),0)</f>
        <v>1153750</v>
      </c>
      <c r="K2128">
        <f>IFERROR(VLOOKUP(Tabla1[[#This Row],[FECHA]],'SIMIT SIN RES'!A:D,4,FALSE),0)</f>
        <v>0</v>
      </c>
      <c r="L2128" s="9">
        <f>IFERROR(VLOOKUP(Tabla1[[#This Row],[FECHA]],'SIMIT SIN RES'!A:D,3,FALSE),0)</f>
        <v>0</v>
      </c>
      <c r="M2128" s="5">
        <f>IFERROR(VLOOKUP(Tabla1[[#This Row],[FECHA]],'RECAUDOS DE COMPARENDOS'!A:D,4,FALSE),0)</f>
        <v>0</v>
      </c>
      <c r="N2128" s="9">
        <f>IFERROR(VLOOKUP(Tabla1[[#This Row],[FECHA]],'RECAUDOS DE COMPARENDOS'!A:D,3,FALSE),0)</f>
        <v>0</v>
      </c>
      <c r="O2128" s="5">
        <f>IFERROR(VLOOKUP(Tabla1[[#This Row],[FECHA]],'RECAUDOS DE RESOLUCIONES'!A:D,4,FALSE),0)</f>
        <v>0</v>
      </c>
      <c r="P2128" s="9">
        <f>IFERROR(VLOOKUP(Tabla1[[#This Row],[FECHA]],'RECAUDOS DE RESOLUCIONES'!A:D,3,FALSE),0)</f>
        <v>0</v>
      </c>
      <c r="Q212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128" s="9">
        <f>Tabla1[V. COMPARENDOS]-(Tabla1[V. EXONERACIONES]+Tabla1[[#This Row],[V. SIMIT CON RESOLUCION]]+Tabla1[[#This Row],[V. SIMIT SIN RESOLUCION]]+Tabla1[[#This Row],[V. RECAUDOS COMPARENDOS]]+Tabla1[[#This Row],[V. RECAUDOS RESOLUCIONES]])</f>
        <v>692250</v>
      </c>
      <c r="S2128" s="11">
        <f>IFERROR(VLOOKUP(Tabla1[[#This Row],[FECHA]],'RECAUDOS LOCALES'!A:D,4,FALSE),0)</f>
        <v>0</v>
      </c>
      <c r="T2128" s="9">
        <f>IFERROR(VLOOKUP(Tabla1[[#This Row],[FECHA]],'RECAUDOS LOCALES'!A:D,3,FALSE),0)</f>
        <v>0</v>
      </c>
      <c r="U2128" s="11">
        <f>IFERROR(VLOOKUP(Tabla1[[#This Row],[FECHA]],'RECAUDOS EXTERNOS'!A:D,4,FALSE),0)</f>
        <v>2</v>
      </c>
      <c r="V2128" s="9">
        <f>IFERROR(VLOOKUP(Tabla1[[#This Row],[FECHA]],'RECAUDOS EXTERNOS'!A:D,3,FALSE),0)</f>
        <v>422835</v>
      </c>
    </row>
    <row r="2129" spans="1:22" x14ac:dyDescent="0.25">
      <c r="A2129" s="1">
        <v>39688</v>
      </c>
      <c r="B2129" s="3" t="s">
        <v>6</v>
      </c>
      <c r="C2129" s="2">
        <v>39661</v>
      </c>
      <c r="D2129" s="5">
        <f>YEAR(Tabla1[[#This Row],[FECHA]])</f>
        <v>2008</v>
      </c>
      <c r="E2129" s="5">
        <f>IFERROR(VLOOKUP(Tabla1[[#This Row],[FECHA]],'COMPARENDOS TOTALES'!A:D,4,FALSE),0)</f>
        <v>19</v>
      </c>
      <c r="F2129" s="9">
        <f>IFERROR(VLOOKUP(Tabla1[[#This Row],[FECHA]],'COMPARENDOS TOTALES'!A:D,3,FALSE),0)</f>
        <v>4307335</v>
      </c>
      <c r="G2129" s="5">
        <f>IFERROR(VLOOKUP(Tabla1[[#This Row],[FECHA]],EXONERACIONES!A:D,4,FALSE),0)</f>
        <v>5</v>
      </c>
      <c r="H2129" s="9">
        <f>IFERROR(VLOOKUP(Tabla1[[#This Row],[FECHA]],EXONERACIONES!A:D,3,FALSE),0)</f>
        <v>1153750</v>
      </c>
      <c r="I2129" s="5">
        <f>IFERROR(VLOOKUP(Tabla1[[#This Row],[FECHA]],'SIMIT CON RES'!A:D,4,FALSE),0)</f>
        <v>9</v>
      </c>
      <c r="J2129" s="9">
        <f>IFERROR(VLOOKUP(Tabla1[[#This Row],[FECHA]],'SIMIT CON RES'!A:D,3,FALSE),0)</f>
        <v>2107518</v>
      </c>
      <c r="K2129">
        <f>IFERROR(VLOOKUP(Tabla1[[#This Row],[FECHA]],'SIMIT SIN RES'!A:D,4,FALSE),0)</f>
        <v>0</v>
      </c>
      <c r="L2129" s="9">
        <f>IFERROR(VLOOKUP(Tabla1[[#This Row],[FECHA]],'SIMIT SIN RES'!A:D,3,FALSE),0)</f>
        <v>0</v>
      </c>
      <c r="M2129" s="5">
        <f>IFERROR(VLOOKUP(Tabla1[[#This Row],[FECHA]],'RECAUDOS DE COMPARENDOS'!A:D,4,FALSE),0)</f>
        <v>0</v>
      </c>
      <c r="N2129" s="9">
        <f>IFERROR(VLOOKUP(Tabla1[[#This Row],[FECHA]],'RECAUDOS DE COMPARENDOS'!A:D,3,FALSE),0)</f>
        <v>0</v>
      </c>
      <c r="O2129" s="5">
        <f>IFERROR(VLOOKUP(Tabla1[[#This Row],[FECHA]],'RECAUDOS DE RESOLUCIONES'!A:D,4,FALSE),0)</f>
        <v>2</v>
      </c>
      <c r="P2129" s="9">
        <f>IFERROR(VLOOKUP(Tabla1[[#This Row],[FECHA]],'RECAUDOS DE RESOLUCIONES'!A:D,3,FALSE),0)</f>
        <v>353817</v>
      </c>
      <c r="Q212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2129" s="9">
        <f>Tabla1[V. COMPARENDOS]-(Tabla1[V. EXONERACIONES]+Tabla1[[#This Row],[V. SIMIT CON RESOLUCION]]+Tabla1[[#This Row],[V. SIMIT SIN RESOLUCION]]+Tabla1[[#This Row],[V. RECAUDOS COMPARENDOS]]+Tabla1[[#This Row],[V. RECAUDOS RESOLUCIONES]])</f>
        <v>692250</v>
      </c>
      <c r="S2129" s="11">
        <f>IFERROR(VLOOKUP(Tabla1[[#This Row],[FECHA]],'RECAUDOS LOCALES'!A:D,4,FALSE),0)</f>
        <v>0</v>
      </c>
      <c r="T2129" s="9">
        <f>IFERROR(VLOOKUP(Tabla1[[#This Row],[FECHA]],'RECAUDOS LOCALES'!A:D,3,FALSE),0)</f>
        <v>0</v>
      </c>
      <c r="U2129" s="11">
        <f>IFERROR(VLOOKUP(Tabla1[[#This Row],[FECHA]],'RECAUDOS EXTERNOS'!A:D,4,FALSE),0)</f>
        <v>3</v>
      </c>
      <c r="V2129" s="9">
        <f>IFERROR(VLOOKUP(Tabla1[[#This Row],[FECHA]],'RECAUDOS EXTERNOS'!A:D,3,FALSE),0)</f>
        <v>513972</v>
      </c>
    </row>
    <row r="2130" spans="1:22" x14ac:dyDescent="0.25">
      <c r="A2130" s="1">
        <v>39689</v>
      </c>
      <c r="B2130" s="3" t="s">
        <v>0</v>
      </c>
      <c r="C2130" s="2">
        <v>39661</v>
      </c>
      <c r="D2130" s="5">
        <f>YEAR(Tabla1[[#This Row],[FECHA]])</f>
        <v>2008</v>
      </c>
      <c r="E2130" s="5">
        <f>IFERROR(VLOOKUP(Tabla1[[#This Row],[FECHA]],'COMPARENDOS TOTALES'!A:D,4,FALSE),0)</f>
        <v>19</v>
      </c>
      <c r="F2130" s="9">
        <f>IFERROR(VLOOKUP(Tabla1[[#This Row],[FECHA]],'COMPARENDOS TOTALES'!A:D,3,FALSE),0)</f>
        <v>4399634</v>
      </c>
      <c r="G2130" s="5">
        <f>IFERROR(VLOOKUP(Tabla1[[#This Row],[FECHA]],EXONERACIONES!A:D,4,FALSE),0)</f>
        <v>5</v>
      </c>
      <c r="H2130" s="9">
        <f>IFERROR(VLOOKUP(Tabla1[[#This Row],[FECHA]],EXONERACIONES!A:D,3,FALSE),0)</f>
        <v>1384500</v>
      </c>
      <c r="I2130" s="5">
        <f>IFERROR(VLOOKUP(Tabla1[[#This Row],[FECHA]],'SIMIT CON RES'!A:D,4,FALSE),0)</f>
        <v>9</v>
      </c>
      <c r="J2130" s="9">
        <f>IFERROR(VLOOKUP(Tabla1[[#This Row],[FECHA]],'SIMIT CON RES'!A:D,3,FALSE),0)</f>
        <v>1969067</v>
      </c>
      <c r="K2130">
        <f>IFERROR(VLOOKUP(Tabla1[[#This Row],[FECHA]],'SIMIT SIN RES'!A:D,4,FALSE),0)</f>
        <v>0</v>
      </c>
      <c r="L2130" s="9">
        <f>IFERROR(VLOOKUP(Tabla1[[#This Row],[FECHA]],'SIMIT SIN RES'!A:D,3,FALSE),0)</f>
        <v>0</v>
      </c>
      <c r="M2130" s="5">
        <f>IFERROR(VLOOKUP(Tabla1[[#This Row],[FECHA]],'RECAUDOS DE COMPARENDOS'!A:D,4,FALSE),0)</f>
        <v>1</v>
      </c>
      <c r="N2130" s="9">
        <f>IFERROR(VLOOKUP(Tabla1[[#This Row],[FECHA]],'RECAUDOS DE COMPARENDOS'!A:D,3,FALSE),0)</f>
        <v>230750</v>
      </c>
      <c r="O2130" s="5">
        <f>IFERROR(VLOOKUP(Tabla1[[#This Row],[FECHA]],'RECAUDOS DE RESOLUCIONES'!A:D,4,FALSE),0)</f>
        <v>2</v>
      </c>
      <c r="P2130" s="9">
        <f>IFERROR(VLOOKUP(Tabla1[[#This Row],[FECHA]],'RECAUDOS DE RESOLUCIONES'!A:D,3,FALSE),0)</f>
        <v>461500</v>
      </c>
      <c r="Q213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130" s="9">
        <f>Tabla1[V. COMPARENDOS]-(Tabla1[V. EXONERACIONES]+Tabla1[[#This Row],[V. SIMIT CON RESOLUCION]]+Tabla1[[#This Row],[V. SIMIT SIN RESOLUCION]]+Tabla1[[#This Row],[V. RECAUDOS COMPARENDOS]]+Tabla1[[#This Row],[V. RECAUDOS RESOLUCIONES]])</f>
        <v>353817</v>
      </c>
      <c r="S2130" s="11">
        <f>IFERROR(VLOOKUP(Tabla1[[#This Row],[FECHA]],'RECAUDOS LOCALES'!A:D,4,FALSE),0)</f>
        <v>1</v>
      </c>
      <c r="T2130" s="9">
        <f>IFERROR(VLOOKUP(Tabla1[[#This Row],[FECHA]],'RECAUDOS LOCALES'!A:D,3,FALSE),0)</f>
        <v>190750</v>
      </c>
      <c r="U2130" s="11">
        <f>IFERROR(VLOOKUP(Tabla1[[#This Row],[FECHA]],'RECAUDOS EXTERNOS'!A:D,4,FALSE),0)</f>
        <v>2</v>
      </c>
      <c r="V2130" s="9">
        <f>IFERROR(VLOOKUP(Tabla1[[#This Row],[FECHA]],'RECAUDOS EXTERNOS'!A:D,3,FALSE),0)</f>
        <v>422835</v>
      </c>
    </row>
    <row r="2131" spans="1:22" x14ac:dyDescent="0.25">
      <c r="A2131" s="1">
        <v>39690</v>
      </c>
      <c r="B2131" s="3" t="s">
        <v>5</v>
      </c>
      <c r="C2131" s="2">
        <v>39661</v>
      </c>
      <c r="D2131" s="5">
        <f>YEAR(Tabla1[[#This Row],[FECHA]])</f>
        <v>2008</v>
      </c>
      <c r="E2131" s="5">
        <f>IFERROR(VLOOKUP(Tabla1[[#This Row],[FECHA]],'COMPARENDOS TOTALES'!A:D,4,FALSE),0)</f>
        <v>23</v>
      </c>
      <c r="F2131" s="9">
        <f>IFERROR(VLOOKUP(Tabla1[[#This Row],[FECHA]],'COMPARENDOS TOTALES'!A:D,3,FALSE),0)</f>
        <v>5584152</v>
      </c>
      <c r="G2131" s="5">
        <f>IFERROR(VLOOKUP(Tabla1[[#This Row],[FECHA]],EXONERACIONES!A:D,4,FALSE),0)</f>
        <v>3</v>
      </c>
      <c r="H2131" s="9">
        <f>IFERROR(VLOOKUP(Tabla1[[#This Row],[FECHA]],EXONERACIONES!A:D,3,FALSE),0)</f>
        <v>707634</v>
      </c>
      <c r="I2131" s="5">
        <f>IFERROR(VLOOKUP(Tabla1[[#This Row],[FECHA]],'SIMIT CON RES'!A:D,4,FALSE),0)</f>
        <v>16</v>
      </c>
      <c r="J2131" s="9">
        <f>IFERROR(VLOOKUP(Tabla1[[#This Row],[FECHA]],'SIMIT CON RES'!A:D,3,FALSE),0)</f>
        <v>3830451</v>
      </c>
      <c r="K2131">
        <f>IFERROR(VLOOKUP(Tabla1[[#This Row],[FECHA]],'SIMIT SIN RES'!A:D,4,FALSE),0)</f>
        <v>0</v>
      </c>
      <c r="L2131" s="9">
        <f>IFERROR(VLOOKUP(Tabla1[[#This Row],[FECHA]],'SIMIT SIN RES'!A:D,3,FALSE),0)</f>
        <v>0</v>
      </c>
      <c r="M2131" s="5">
        <f>IFERROR(VLOOKUP(Tabla1[[#This Row],[FECHA]],'RECAUDOS DE COMPARENDOS'!A:D,4,FALSE),0)</f>
        <v>0</v>
      </c>
      <c r="N2131" s="9">
        <f>IFERROR(VLOOKUP(Tabla1[[#This Row],[FECHA]],'RECAUDOS DE COMPARENDOS'!A:D,3,FALSE),0)</f>
        <v>0</v>
      </c>
      <c r="O2131" s="5">
        <f>IFERROR(VLOOKUP(Tabla1[[#This Row],[FECHA]],'RECAUDOS DE RESOLUCIONES'!A:D,4,FALSE),0)</f>
        <v>0</v>
      </c>
      <c r="P2131" s="9">
        <f>IFERROR(VLOOKUP(Tabla1[[#This Row],[FECHA]],'RECAUDOS DE RESOLUCIONES'!A:D,3,FALSE),0)</f>
        <v>0</v>
      </c>
      <c r="Q213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2131" s="9">
        <f>Tabla1[V. COMPARENDOS]-(Tabla1[V. EXONERACIONES]+Tabla1[[#This Row],[V. SIMIT CON RESOLUCION]]+Tabla1[[#This Row],[V. SIMIT SIN RESOLUCION]]+Tabla1[[#This Row],[V. RECAUDOS COMPARENDOS]]+Tabla1[[#This Row],[V. RECAUDOS RESOLUCIONES]])</f>
        <v>1046067</v>
      </c>
      <c r="S2131" s="11">
        <f>IFERROR(VLOOKUP(Tabla1[[#This Row],[FECHA]],'RECAUDOS LOCALES'!A:D,4,FALSE),0)</f>
        <v>0</v>
      </c>
      <c r="T2131" s="9">
        <f>IFERROR(VLOOKUP(Tabla1[[#This Row],[FECHA]],'RECAUDOS LOCALES'!A:D,3,FALSE),0)</f>
        <v>0</v>
      </c>
      <c r="U2131" s="11">
        <f>IFERROR(VLOOKUP(Tabla1[[#This Row],[FECHA]],'RECAUDOS EXTERNOS'!A:D,4,FALSE),0)</f>
        <v>0</v>
      </c>
      <c r="V2131" s="9">
        <f>IFERROR(VLOOKUP(Tabla1[[#This Row],[FECHA]],'RECAUDOS EXTERNOS'!A:D,3,FALSE),0)</f>
        <v>0</v>
      </c>
    </row>
    <row r="2132" spans="1:22" x14ac:dyDescent="0.25">
      <c r="A2132" s="1">
        <v>39691</v>
      </c>
      <c r="B2132" s="3" t="s">
        <v>4</v>
      </c>
      <c r="C2132" s="2">
        <v>39661</v>
      </c>
      <c r="D2132" s="5">
        <f>YEAR(Tabla1[[#This Row],[FECHA]])</f>
        <v>2008</v>
      </c>
      <c r="E2132" s="5">
        <f>IFERROR(VLOOKUP(Tabla1[[#This Row],[FECHA]],'COMPARENDOS TOTALES'!A:D,4,FALSE),0)</f>
        <v>15</v>
      </c>
      <c r="F2132" s="9">
        <f>IFERROR(VLOOKUP(Tabla1[[#This Row],[FECHA]],'COMPARENDOS TOTALES'!A:D,3,FALSE),0)</f>
        <v>3830451</v>
      </c>
      <c r="G2132" s="5">
        <f>IFERROR(VLOOKUP(Tabla1[[#This Row],[FECHA]],EXONERACIONES!A:D,4,FALSE),0)</f>
        <v>3</v>
      </c>
      <c r="H2132" s="9">
        <f>IFERROR(VLOOKUP(Tabla1[[#This Row],[FECHA]],EXONERACIONES!A:D,3,FALSE),0)</f>
        <v>692250</v>
      </c>
      <c r="I2132" s="5">
        <f>IFERROR(VLOOKUP(Tabla1[[#This Row],[FECHA]],'SIMIT CON RES'!A:D,4,FALSE),0)</f>
        <v>10</v>
      </c>
      <c r="J2132" s="9">
        <f>IFERROR(VLOOKUP(Tabla1[[#This Row],[FECHA]],'SIMIT CON RES'!A:D,3,FALSE),0)</f>
        <v>2784384</v>
      </c>
      <c r="K2132">
        <f>IFERROR(VLOOKUP(Tabla1[[#This Row],[FECHA]],'SIMIT SIN RES'!A:D,4,FALSE),0)</f>
        <v>0</v>
      </c>
      <c r="L2132" s="9">
        <f>IFERROR(VLOOKUP(Tabla1[[#This Row],[FECHA]],'SIMIT SIN RES'!A:D,3,FALSE),0)</f>
        <v>0</v>
      </c>
      <c r="M2132" s="5">
        <f>IFERROR(VLOOKUP(Tabla1[[#This Row],[FECHA]],'RECAUDOS DE COMPARENDOS'!A:D,4,FALSE),0)</f>
        <v>0</v>
      </c>
      <c r="N2132" s="9">
        <f>IFERROR(VLOOKUP(Tabla1[[#This Row],[FECHA]],'RECAUDOS DE COMPARENDOS'!A:D,3,FALSE),0)</f>
        <v>0</v>
      </c>
      <c r="O2132" s="5">
        <f>IFERROR(VLOOKUP(Tabla1[[#This Row],[FECHA]],'RECAUDOS DE RESOLUCIONES'!A:D,4,FALSE),0)</f>
        <v>1</v>
      </c>
      <c r="P2132" s="9">
        <f>IFERROR(VLOOKUP(Tabla1[[#This Row],[FECHA]],'RECAUDOS DE RESOLUCIONES'!A:D,3,FALSE),0)</f>
        <v>230750</v>
      </c>
      <c r="Q213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132" s="9">
        <f>Tabla1[V. COMPARENDOS]-(Tabla1[V. EXONERACIONES]+Tabla1[[#This Row],[V. SIMIT CON RESOLUCION]]+Tabla1[[#This Row],[V. SIMIT SIN RESOLUCION]]+Tabla1[[#This Row],[V. RECAUDOS COMPARENDOS]]+Tabla1[[#This Row],[V. RECAUDOS RESOLUCIONES]])</f>
        <v>123067</v>
      </c>
      <c r="S2132" s="11">
        <f>IFERROR(VLOOKUP(Tabla1[[#This Row],[FECHA]],'RECAUDOS LOCALES'!A:D,4,FALSE),0)</f>
        <v>0</v>
      </c>
      <c r="T2132" s="9">
        <f>IFERROR(VLOOKUP(Tabla1[[#This Row],[FECHA]],'RECAUDOS LOCALES'!A:D,3,FALSE),0)</f>
        <v>0</v>
      </c>
      <c r="U2132" s="11">
        <f>IFERROR(VLOOKUP(Tabla1[[#This Row],[FECHA]],'RECAUDOS EXTERNOS'!A:D,4,FALSE),0)</f>
        <v>0</v>
      </c>
      <c r="V2132" s="9">
        <f>IFERROR(VLOOKUP(Tabla1[[#This Row],[FECHA]],'RECAUDOS EXTERNOS'!A:D,3,FALSE),0)</f>
        <v>0</v>
      </c>
    </row>
    <row r="2133" spans="1:22" x14ac:dyDescent="0.25">
      <c r="A2133" s="1">
        <v>39692</v>
      </c>
      <c r="B2133" s="3" t="s">
        <v>1</v>
      </c>
      <c r="C2133" s="2">
        <v>39692</v>
      </c>
      <c r="D2133" s="5">
        <f>YEAR(Tabla1[[#This Row],[FECHA]])</f>
        <v>2008</v>
      </c>
      <c r="E2133" s="5">
        <f>IFERROR(VLOOKUP(Tabla1[[#This Row],[FECHA]],'COMPARENDOS TOTALES'!A:D,4,FALSE),0)</f>
        <v>7</v>
      </c>
      <c r="F2133" s="9">
        <f>IFERROR(VLOOKUP(Tabla1[[#This Row],[FECHA]],'COMPARENDOS TOTALES'!A:D,3,FALSE),0)</f>
        <v>2538250</v>
      </c>
      <c r="G2133" s="5">
        <f>IFERROR(VLOOKUP(Tabla1[[#This Row],[FECHA]],EXONERACIONES!A:D,4,FALSE),0)</f>
        <v>1</v>
      </c>
      <c r="H2133" s="9">
        <f>IFERROR(VLOOKUP(Tabla1[[#This Row],[FECHA]],EXONERACIONES!A:D,3,FALSE),0)</f>
        <v>230750</v>
      </c>
      <c r="I2133" s="5">
        <f>IFERROR(VLOOKUP(Tabla1[[#This Row],[FECHA]],'SIMIT CON RES'!A:D,4,FALSE),0)</f>
        <v>4</v>
      </c>
      <c r="J2133" s="9">
        <f>IFERROR(VLOOKUP(Tabla1[[#This Row],[FECHA]],'SIMIT CON RES'!A:D,3,FALSE),0)</f>
        <v>1846000</v>
      </c>
      <c r="K2133">
        <f>IFERROR(VLOOKUP(Tabla1[[#This Row],[FECHA]],'SIMIT SIN RES'!A:D,4,FALSE),0)</f>
        <v>0</v>
      </c>
      <c r="L2133" s="9">
        <f>IFERROR(VLOOKUP(Tabla1[[#This Row],[FECHA]],'SIMIT SIN RES'!A:D,3,FALSE),0)</f>
        <v>0</v>
      </c>
      <c r="M2133" s="5">
        <f>IFERROR(VLOOKUP(Tabla1[[#This Row],[FECHA]],'RECAUDOS DE COMPARENDOS'!A:D,4,FALSE),0)</f>
        <v>1</v>
      </c>
      <c r="N2133" s="9">
        <f>IFERROR(VLOOKUP(Tabla1[[#This Row],[FECHA]],'RECAUDOS DE COMPARENDOS'!A:D,3,FALSE),0)</f>
        <v>230750</v>
      </c>
      <c r="O2133" s="5">
        <f>IFERROR(VLOOKUP(Tabla1[[#This Row],[FECHA]],'RECAUDOS DE RESOLUCIONES'!A:D,4,FALSE),0)</f>
        <v>0</v>
      </c>
      <c r="P2133" s="9">
        <f>IFERROR(VLOOKUP(Tabla1[[#This Row],[FECHA]],'RECAUDOS DE RESOLUCIONES'!A:D,3,FALSE),0)</f>
        <v>0</v>
      </c>
      <c r="Q213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133" s="9">
        <f>Tabla1[V. COMPARENDOS]-(Tabla1[V. EXONERACIONES]+Tabla1[[#This Row],[V. SIMIT CON RESOLUCION]]+Tabla1[[#This Row],[V. SIMIT SIN RESOLUCION]]+Tabla1[[#This Row],[V. RECAUDOS COMPARENDOS]]+Tabla1[[#This Row],[V. RECAUDOS RESOLUCIONES]])</f>
        <v>230750</v>
      </c>
      <c r="S2133" s="11">
        <f>IFERROR(VLOOKUP(Tabla1[[#This Row],[FECHA]],'RECAUDOS LOCALES'!A:D,4,FALSE),0)</f>
        <v>2</v>
      </c>
      <c r="T2133" s="9">
        <f>IFERROR(VLOOKUP(Tabla1[[#This Row],[FECHA]],'RECAUDOS LOCALES'!A:D,3,FALSE),0)</f>
        <v>370005</v>
      </c>
      <c r="U2133" s="11">
        <f>IFERROR(VLOOKUP(Tabla1[[#This Row],[FECHA]],'RECAUDOS EXTERNOS'!A:D,4,FALSE),0)</f>
        <v>5</v>
      </c>
      <c r="V2133" s="9">
        <f>IFERROR(VLOOKUP(Tabla1[[#This Row],[FECHA]],'RECAUDOS EXTERNOS'!A:D,3,FALSE),0)</f>
        <v>1256835</v>
      </c>
    </row>
    <row r="2134" spans="1:22" x14ac:dyDescent="0.25">
      <c r="A2134" s="1">
        <v>39693</v>
      </c>
      <c r="B2134" s="3" t="s">
        <v>2</v>
      </c>
      <c r="C2134" s="2">
        <v>39692</v>
      </c>
      <c r="D2134" s="5">
        <f>YEAR(Tabla1[[#This Row],[FECHA]])</f>
        <v>2008</v>
      </c>
      <c r="E2134" s="5">
        <f>IFERROR(VLOOKUP(Tabla1[[#This Row],[FECHA]],'COMPARENDOS TOTALES'!A:D,4,FALSE),0)</f>
        <v>10</v>
      </c>
      <c r="F2134" s="9">
        <f>IFERROR(VLOOKUP(Tabla1[[#This Row],[FECHA]],'COMPARENDOS TOTALES'!A:D,3,FALSE),0)</f>
        <v>2892067</v>
      </c>
      <c r="G2134" s="5">
        <f>IFERROR(VLOOKUP(Tabla1[[#This Row],[FECHA]],EXONERACIONES!A:D,4,FALSE),0)</f>
        <v>2</v>
      </c>
      <c r="H2134" s="9">
        <f>IFERROR(VLOOKUP(Tabla1[[#This Row],[FECHA]],EXONERACIONES!A:D,3,FALSE),0)</f>
        <v>461500</v>
      </c>
      <c r="I2134" s="5">
        <f>IFERROR(VLOOKUP(Tabla1[[#This Row],[FECHA]],'SIMIT CON RES'!A:D,4,FALSE),0)</f>
        <v>8</v>
      </c>
      <c r="J2134" s="9">
        <f>IFERROR(VLOOKUP(Tabla1[[#This Row],[FECHA]],'SIMIT CON RES'!A:D,3,FALSE),0)</f>
        <v>2430567</v>
      </c>
      <c r="K2134">
        <f>IFERROR(VLOOKUP(Tabla1[[#This Row],[FECHA]],'SIMIT SIN RES'!A:D,4,FALSE),0)</f>
        <v>0</v>
      </c>
      <c r="L2134" s="9">
        <f>IFERROR(VLOOKUP(Tabla1[[#This Row],[FECHA]],'SIMIT SIN RES'!A:D,3,FALSE),0)</f>
        <v>0</v>
      </c>
      <c r="M2134" s="5">
        <f>IFERROR(VLOOKUP(Tabla1[[#This Row],[FECHA]],'RECAUDOS DE COMPARENDOS'!A:D,4,FALSE),0)</f>
        <v>0</v>
      </c>
      <c r="N2134" s="9">
        <f>IFERROR(VLOOKUP(Tabla1[[#This Row],[FECHA]],'RECAUDOS DE COMPARENDOS'!A:D,3,FALSE),0)</f>
        <v>0</v>
      </c>
      <c r="O2134" s="5">
        <f>IFERROR(VLOOKUP(Tabla1[[#This Row],[FECHA]],'RECAUDOS DE RESOLUCIONES'!A:D,4,FALSE),0)</f>
        <v>0</v>
      </c>
      <c r="P2134" s="9">
        <f>IFERROR(VLOOKUP(Tabla1[[#This Row],[FECHA]],'RECAUDOS DE RESOLUCIONES'!A:D,3,FALSE),0)</f>
        <v>0</v>
      </c>
      <c r="Q213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13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134" s="11">
        <f>IFERROR(VLOOKUP(Tabla1[[#This Row],[FECHA]],'RECAUDOS LOCALES'!A:D,4,FALSE),0)</f>
        <v>1</v>
      </c>
      <c r="T2134" s="9">
        <f>IFERROR(VLOOKUP(Tabla1[[#This Row],[FECHA]],'RECAUDOS LOCALES'!A:D,3,FALSE),0)</f>
        <v>85624</v>
      </c>
      <c r="U2134" s="11">
        <f>IFERROR(VLOOKUP(Tabla1[[#This Row],[FECHA]],'RECAUDOS EXTERNOS'!A:D,4,FALSE),0)</f>
        <v>6</v>
      </c>
      <c r="V2134" s="9">
        <f>IFERROR(VLOOKUP(Tabla1[[#This Row],[FECHA]],'RECAUDOS EXTERNOS'!A:D,3,FALSE),0)</f>
        <v>1614355</v>
      </c>
    </row>
    <row r="2135" spans="1:22" x14ac:dyDescent="0.25">
      <c r="A2135" s="1">
        <v>39694</v>
      </c>
      <c r="B2135" s="3" t="s">
        <v>3</v>
      </c>
      <c r="C2135" s="2">
        <v>39692</v>
      </c>
      <c r="D2135" s="5">
        <f>YEAR(Tabla1[[#This Row],[FECHA]])</f>
        <v>2008</v>
      </c>
      <c r="E2135" s="5">
        <f>IFERROR(VLOOKUP(Tabla1[[#This Row],[FECHA]],'COMPARENDOS TOTALES'!A:D,4,FALSE),0)</f>
        <v>15</v>
      </c>
      <c r="F2135" s="9">
        <f>IFERROR(VLOOKUP(Tabla1[[#This Row],[FECHA]],'COMPARENDOS TOTALES'!A:D,3,FALSE),0)</f>
        <v>3507402</v>
      </c>
      <c r="G2135" s="5">
        <f>IFERROR(VLOOKUP(Tabla1[[#This Row],[FECHA]],EXONERACIONES!A:D,4,FALSE),0)</f>
        <v>4</v>
      </c>
      <c r="H2135" s="9">
        <f>IFERROR(VLOOKUP(Tabla1[[#This Row],[FECHA]],EXONERACIONES!A:D,3,FALSE),0)</f>
        <v>707634</v>
      </c>
      <c r="I2135" s="5">
        <f>IFERROR(VLOOKUP(Tabla1[[#This Row],[FECHA]],'SIMIT CON RES'!A:D,4,FALSE),0)</f>
        <v>7</v>
      </c>
      <c r="J2135" s="9">
        <f>IFERROR(VLOOKUP(Tabla1[[#This Row],[FECHA]],'SIMIT CON RES'!A:D,3,FALSE),0)</f>
        <v>1861384</v>
      </c>
      <c r="K2135">
        <f>IFERROR(VLOOKUP(Tabla1[[#This Row],[FECHA]],'SIMIT SIN RES'!A:D,4,FALSE),0)</f>
        <v>0</v>
      </c>
      <c r="L2135" s="9">
        <f>IFERROR(VLOOKUP(Tabla1[[#This Row],[FECHA]],'SIMIT SIN RES'!A:D,3,FALSE),0)</f>
        <v>0</v>
      </c>
      <c r="M2135" s="5">
        <f>IFERROR(VLOOKUP(Tabla1[[#This Row],[FECHA]],'RECAUDOS DE COMPARENDOS'!A:D,4,FALSE),0)</f>
        <v>1</v>
      </c>
      <c r="N2135" s="9">
        <f>IFERROR(VLOOKUP(Tabla1[[#This Row],[FECHA]],'RECAUDOS DE COMPARENDOS'!A:D,3,FALSE),0)</f>
        <v>230750</v>
      </c>
      <c r="O2135" s="5">
        <f>IFERROR(VLOOKUP(Tabla1[[#This Row],[FECHA]],'RECAUDOS DE RESOLUCIONES'!A:D,4,FALSE),0)</f>
        <v>0</v>
      </c>
      <c r="P2135" s="9">
        <f>IFERROR(VLOOKUP(Tabla1[[#This Row],[FECHA]],'RECAUDOS DE RESOLUCIONES'!A:D,3,FALSE),0)</f>
        <v>0</v>
      </c>
      <c r="Q213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2135" s="9">
        <f>Tabla1[V. COMPARENDOS]-(Tabla1[V. EXONERACIONES]+Tabla1[[#This Row],[V. SIMIT CON RESOLUCION]]+Tabla1[[#This Row],[V. SIMIT SIN RESOLUCION]]+Tabla1[[#This Row],[V. RECAUDOS COMPARENDOS]]+Tabla1[[#This Row],[V. RECAUDOS RESOLUCIONES]])</f>
        <v>707634</v>
      </c>
      <c r="S2135" s="11">
        <f>IFERROR(VLOOKUP(Tabla1[[#This Row],[FECHA]],'RECAUDOS LOCALES'!A:D,4,FALSE),0)</f>
        <v>1</v>
      </c>
      <c r="T2135" s="9">
        <f>IFERROR(VLOOKUP(Tabla1[[#This Row],[FECHA]],'RECAUDOS LOCALES'!A:D,3,FALSE),0)</f>
        <v>108800</v>
      </c>
      <c r="U2135" s="11">
        <f>IFERROR(VLOOKUP(Tabla1[[#This Row],[FECHA]],'RECAUDOS EXTERNOS'!A:D,4,FALSE),0)</f>
        <v>10</v>
      </c>
      <c r="V2135" s="9">
        <f>IFERROR(VLOOKUP(Tabla1[[#This Row],[FECHA]],'RECAUDOS EXTERNOS'!A:D,3,FALSE),0)</f>
        <v>2881727</v>
      </c>
    </row>
    <row r="2136" spans="1:22" x14ac:dyDescent="0.25">
      <c r="A2136" s="1">
        <v>39695</v>
      </c>
      <c r="B2136" s="3" t="s">
        <v>6</v>
      </c>
      <c r="C2136" s="2">
        <v>39692</v>
      </c>
      <c r="D2136" s="5">
        <f>YEAR(Tabla1[[#This Row],[FECHA]])</f>
        <v>2008</v>
      </c>
      <c r="E2136" s="5">
        <f>IFERROR(VLOOKUP(Tabla1[[#This Row],[FECHA]],'COMPARENDOS TOTALES'!A:D,4,FALSE),0)</f>
        <v>9</v>
      </c>
      <c r="F2136" s="9">
        <f>IFERROR(VLOOKUP(Tabla1[[#This Row],[FECHA]],'COMPARENDOS TOTALES'!A:D,3,FALSE),0)</f>
        <v>2430567</v>
      </c>
      <c r="G2136" s="5">
        <f>IFERROR(VLOOKUP(Tabla1[[#This Row],[FECHA]],EXONERACIONES!A:D,4,FALSE),0)</f>
        <v>1</v>
      </c>
      <c r="H2136" s="9">
        <f>IFERROR(VLOOKUP(Tabla1[[#This Row],[FECHA]],EXONERACIONES!A:D,3,FALSE),0)</f>
        <v>230750</v>
      </c>
      <c r="I2136" s="5">
        <f>IFERROR(VLOOKUP(Tabla1[[#This Row],[FECHA]],'SIMIT CON RES'!A:D,4,FALSE),0)</f>
        <v>6</v>
      </c>
      <c r="J2136" s="9">
        <f>IFERROR(VLOOKUP(Tabla1[[#This Row],[FECHA]],'SIMIT CON RES'!A:D,3,FALSE),0)</f>
        <v>1738317</v>
      </c>
      <c r="K2136">
        <f>IFERROR(VLOOKUP(Tabla1[[#This Row],[FECHA]],'SIMIT SIN RES'!A:D,4,FALSE),0)</f>
        <v>0</v>
      </c>
      <c r="L2136" s="9">
        <f>IFERROR(VLOOKUP(Tabla1[[#This Row],[FECHA]],'SIMIT SIN RES'!A:D,3,FALSE),0)</f>
        <v>0</v>
      </c>
      <c r="M2136" s="5">
        <f>IFERROR(VLOOKUP(Tabla1[[#This Row],[FECHA]],'RECAUDOS DE COMPARENDOS'!A:D,4,FALSE),0)</f>
        <v>0</v>
      </c>
      <c r="N2136" s="9">
        <f>IFERROR(VLOOKUP(Tabla1[[#This Row],[FECHA]],'RECAUDOS DE COMPARENDOS'!A:D,3,FALSE),0)</f>
        <v>0</v>
      </c>
      <c r="O2136" s="5">
        <f>IFERROR(VLOOKUP(Tabla1[[#This Row],[FECHA]],'RECAUDOS DE RESOLUCIONES'!A:D,4,FALSE),0)</f>
        <v>0</v>
      </c>
      <c r="P2136" s="9">
        <f>IFERROR(VLOOKUP(Tabla1[[#This Row],[FECHA]],'RECAUDOS DE RESOLUCIONES'!A:D,3,FALSE),0)</f>
        <v>0</v>
      </c>
      <c r="Q213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136" s="9">
        <f>Tabla1[V. COMPARENDOS]-(Tabla1[V. EXONERACIONES]+Tabla1[[#This Row],[V. SIMIT CON RESOLUCION]]+Tabla1[[#This Row],[V. SIMIT SIN RESOLUCION]]+Tabla1[[#This Row],[V. RECAUDOS COMPARENDOS]]+Tabla1[[#This Row],[V. RECAUDOS RESOLUCIONES]])</f>
        <v>461500</v>
      </c>
      <c r="S2136" s="11">
        <f>IFERROR(VLOOKUP(Tabla1[[#This Row],[FECHA]],'RECAUDOS LOCALES'!A:D,4,FALSE),0)</f>
        <v>0</v>
      </c>
      <c r="T2136" s="9">
        <f>IFERROR(VLOOKUP(Tabla1[[#This Row],[FECHA]],'RECAUDOS LOCALES'!A:D,3,FALSE),0)</f>
        <v>0</v>
      </c>
      <c r="U2136" s="11">
        <f>IFERROR(VLOOKUP(Tabla1[[#This Row],[FECHA]],'RECAUDOS EXTERNOS'!A:D,4,FALSE),0)</f>
        <v>4</v>
      </c>
      <c r="V2136" s="9">
        <f>IFERROR(VLOOKUP(Tabla1[[#This Row],[FECHA]],'RECAUDOS EXTERNOS'!A:D,3,FALSE),0)</f>
        <v>1178670</v>
      </c>
    </row>
    <row r="2137" spans="1:22" x14ac:dyDescent="0.25">
      <c r="A2137" s="1">
        <v>39696</v>
      </c>
      <c r="B2137" s="3" t="s">
        <v>0</v>
      </c>
      <c r="C2137" s="2">
        <v>39692</v>
      </c>
      <c r="D2137" s="5">
        <f>YEAR(Tabla1[[#This Row],[FECHA]])</f>
        <v>2008</v>
      </c>
      <c r="E2137" s="5">
        <f>IFERROR(VLOOKUP(Tabla1[[#This Row],[FECHA]],'COMPARENDOS TOTALES'!A:D,4,FALSE),0)</f>
        <v>3</v>
      </c>
      <c r="F2137" s="9">
        <f>IFERROR(VLOOKUP(Tabla1[[#This Row],[FECHA]],'COMPARENDOS TOTALES'!A:D,3,FALSE),0)</f>
        <v>692250</v>
      </c>
      <c r="G2137" s="5">
        <f>IFERROR(VLOOKUP(Tabla1[[#This Row],[FECHA]],EXONERACIONES!A:D,4,FALSE),0)</f>
        <v>2</v>
      </c>
      <c r="H2137" s="9">
        <f>IFERROR(VLOOKUP(Tabla1[[#This Row],[FECHA]],EXONERACIONES!A:D,3,FALSE),0)</f>
        <v>461500</v>
      </c>
      <c r="I2137" s="5">
        <f>IFERROR(VLOOKUP(Tabla1[[#This Row],[FECHA]],'SIMIT CON RES'!A:D,4,FALSE),0)</f>
        <v>0</v>
      </c>
      <c r="J2137" s="9">
        <f>IFERROR(VLOOKUP(Tabla1[[#This Row],[FECHA]],'SIMIT CON RES'!A:D,3,FALSE),0)</f>
        <v>0</v>
      </c>
      <c r="K2137">
        <f>IFERROR(VLOOKUP(Tabla1[[#This Row],[FECHA]],'SIMIT SIN RES'!A:D,4,FALSE),0)</f>
        <v>0</v>
      </c>
      <c r="L2137" s="9">
        <f>IFERROR(VLOOKUP(Tabla1[[#This Row],[FECHA]],'SIMIT SIN RES'!A:D,3,FALSE),0)</f>
        <v>0</v>
      </c>
      <c r="M2137" s="5">
        <f>IFERROR(VLOOKUP(Tabla1[[#This Row],[FECHA]],'RECAUDOS DE COMPARENDOS'!A:D,4,FALSE),0)</f>
        <v>1</v>
      </c>
      <c r="N2137" s="9">
        <f>IFERROR(VLOOKUP(Tabla1[[#This Row],[FECHA]],'RECAUDOS DE COMPARENDOS'!A:D,3,FALSE),0)</f>
        <v>230750</v>
      </c>
      <c r="O2137" s="5">
        <f>IFERROR(VLOOKUP(Tabla1[[#This Row],[FECHA]],'RECAUDOS DE RESOLUCIONES'!A:D,4,FALSE),0)</f>
        <v>0</v>
      </c>
      <c r="P2137" s="9">
        <f>IFERROR(VLOOKUP(Tabla1[[#This Row],[FECHA]],'RECAUDOS DE RESOLUCIONES'!A:D,3,FALSE),0)</f>
        <v>0</v>
      </c>
      <c r="Q213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13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137" s="11">
        <f>IFERROR(VLOOKUP(Tabla1[[#This Row],[FECHA]],'RECAUDOS LOCALES'!A:D,4,FALSE),0)</f>
        <v>1</v>
      </c>
      <c r="T2137" s="9">
        <f>IFERROR(VLOOKUP(Tabla1[[#This Row],[FECHA]],'RECAUDOS LOCALES'!A:D,3,FALSE),0)</f>
        <v>230745</v>
      </c>
      <c r="U2137" s="11">
        <f>IFERROR(VLOOKUP(Tabla1[[#This Row],[FECHA]],'RECAUDOS EXTERNOS'!A:D,4,FALSE),0)</f>
        <v>4</v>
      </c>
      <c r="V2137" s="9">
        <f>IFERROR(VLOOKUP(Tabla1[[#This Row],[FECHA]],'RECAUDOS EXTERNOS'!A:D,3,FALSE),0)</f>
        <v>1036425</v>
      </c>
    </row>
    <row r="2138" spans="1:22" x14ac:dyDescent="0.25">
      <c r="A2138" s="1">
        <v>39697</v>
      </c>
      <c r="B2138" s="3" t="s">
        <v>5</v>
      </c>
      <c r="C2138" s="2">
        <v>39692</v>
      </c>
      <c r="D2138" s="5">
        <f>YEAR(Tabla1[[#This Row],[FECHA]])</f>
        <v>2008</v>
      </c>
      <c r="E2138" s="5">
        <f>IFERROR(VLOOKUP(Tabla1[[#This Row],[FECHA]],'COMPARENDOS TOTALES'!A:D,4,FALSE),0)</f>
        <v>5</v>
      </c>
      <c r="F2138" s="9">
        <f>IFERROR(VLOOKUP(Tabla1[[#This Row],[FECHA]],'COMPARENDOS TOTALES'!A:D,3,FALSE),0)</f>
        <v>1169134</v>
      </c>
      <c r="G2138" s="5">
        <f>IFERROR(VLOOKUP(Tabla1[[#This Row],[FECHA]],EXONERACIONES!A:D,4,FALSE),0)</f>
        <v>0</v>
      </c>
      <c r="H2138" s="9">
        <f>IFERROR(VLOOKUP(Tabla1[[#This Row],[FECHA]],EXONERACIONES!A:D,3,FALSE),0)</f>
        <v>0</v>
      </c>
      <c r="I2138" s="5">
        <f>IFERROR(VLOOKUP(Tabla1[[#This Row],[FECHA]],'SIMIT CON RES'!A:D,4,FALSE),0)</f>
        <v>3</v>
      </c>
      <c r="J2138" s="9">
        <f>IFERROR(VLOOKUP(Tabla1[[#This Row],[FECHA]],'SIMIT CON RES'!A:D,3,FALSE),0)</f>
        <v>815317</v>
      </c>
      <c r="K2138">
        <f>IFERROR(VLOOKUP(Tabla1[[#This Row],[FECHA]],'SIMIT SIN RES'!A:D,4,FALSE),0)</f>
        <v>0</v>
      </c>
      <c r="L2138" s="9">
        <f>IFERROR(VLOOKUP(Tabla1[[#This Row],[FECHA]],'SIMIT SIN RES'!A:D,3,FALSE),0)</f>
        <v>0</v>
      </c>
      <c r="M2138" s="5">
        <f>IFERROR(VLOOKUP(Tabla1[[#This Row],[FECHA]],'RECAUDOS DE COMPARENDOS'!A:D,4,FALSE),0)</f>
        <v>0</v>
      </c>
      <c r="N2138" s="9">
        <f>IFERROR(VLOOKUP(Tabla1[[#This Row],[FECHA]],'RECAUDOS DE COMPARENDOS'!A:D,3,FALSE),0)</f>
        <v>0</v>
      </c>
      <c r="O2138" s="5">
        <f>IFERROR(VLOOKUP(Tabla1[[#This Row],[FECHA]],'RECAUDOS DE RESOLUCIONES'!A:D,4,FALSE),0)</f>
        <v>0</v>
      </c>
      <c r="P2138" s="9">
        <f>IFERROR(VLOOKUP(Tabla1[[#This Row],[FECHA]],'RECAUDOS DE RESOLUCIONES'!A:D,3,FALSE),0)</f>
        <v>0</v>
      </c>
      <c r="Q213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138" s="9">
        <f>Tabla1[V. COMPARENDOS]-(Tabla1[V. EXONERACIONES]+Tabla1[[#This Row],[V. SIMIT CON RESOLUCION]]+Tabla1[[#This Row],[V. SIMIT SIN RESOLUCION]]+Tabla1[[#This Row],[V. RECAUDOS COMPARENDOS]]+Tabla1[[#This Row],[V. RECAUDOS RESOLUCIONES]])</f>
        <v>353817</v>
      </c>
      <c r="S2138" s="11">
        <f>IFERROR(VLOOKUP(Tabla1[[#This Row],[FECHA]],'RECAUDOS LOCALES'!A:D,4,FALSE),0)</f>
        <v>0</v>
      </c>
      <c r="T2138" s="9">
        <f>IFERROR(VLOOKUP(Tabla1[[#This Row],[FECHA]],'RECAUDOS LOCALES'!A:D,3,FALSE),0)</f>
        <v>0</v>
      </c>
      <c r="U2138" s="11">
        <f>IFERROR(VLOOKUP(Tabla1[[#This Row],[FECHA]],'RECAUDOS EXTERNOS'!A:D,4,FALSE),0)</f>
        <v>0</v>
      </c>
      <c r="V2138" s="9">
        <f>IFERROR(VLOOKUP(Tabla1[[#This Row],[FECHA]],'RECAUDOS EXTERNOS'!A:D,3,FALSE),0)</f>
        <v>0</v>
      </c>
    </row>
    <row r="2139" spans="1:22" x14ac:dyDescent="0.25">
      <c r="A2139" s="1">
        <v>39698</v>
      </c>
      <c r="B2139" s="3" t="s">
        <v>4</v>
      </c>
      <c r="C2139" s="2">
        <v>39692</v>
      </c>
      <c r="D2139" s="5">
        <f>YEAR(Tabla1[[#This Row],[FECHA]])</f>
        <v>2008</v>
      </c>
      <c r="E2139" s="5">
        <f>IFERROR(VLOOKUP(Tabla1[[#This Row],[FECHA]],'COMPARENDOS TOTALES'!A:D,4,FALSE),0)</f>
        <v>13</v>
      </c>
      <c r="F2139" s="9">
        <f>IFERROR(VLOOKUP(Tabla1[[#This Row],[FECHA]],'COMPARENDOS TOTALES'!A:D,3,FALSE),0)</f>
        <v>3153585</v>
      </c>
      <c r="G2139" s="5">
        <f>IFERROR(VLOOKUP(Tabla1[[#This Row],[FECHA]],EXONERACIONES!A:D,4,FALSE),0)</f>
        <v>2</v>
      </c>
      <c r="H2139" s="9">
        <f>IFERROR(VLOOKUP(Tabla1[[#This Row],[FECHA]],EXONERACIONES!A:D,3,FALSE),0)</f>
        <v>461500</v>
      </c>
      <c r="I2139" s="5">
        <f>IFERROR(VLOOKUP(Tabla1[[#This Row],[FECHA]],'SIMIT CON RES'!A:D,4,FALSE),0)</f>
        <v>5</v>
      </c>
      <c r="J2139" s="9">
        <f>IFERROR(VLOOKUP(Tabla1[[#This Row],[FECHA]],'SIMIT CON RES'!A:D,3,FALSE),0)</f>
        <v>953768</v>
      </c>
      <c r="K2139">
        <f>IFERROR(VLOOKUP(Tabla1[[#This Row],[FECHA]],'SIMIT SIN RES'!A:D,4,FALSE),0)</f>
        <v>0</v>
      </c>
      <c r="L2139" s="9">
        <f>IFERROR(VLOOKUP(Tabla1[[#This Row],[FECHA]],'SIMIT SIN RES'!A:D,3,FALSE),0)</f>
        <v>0</v>
      </c>
      <c r="M2139" s="5">
        <f>IFERROR(VLOOKUP(Tabla1[[#This Row],[FECHA]],'RECAUDOS DE COMPARENDOS'!A:D,4,FALSE),0)</f>
        <v>0</v>
      </c>
      <c r="N2139" s="9">
        <f>IFERROR(VLOOKUP(Tabla1[[#This Row],[FECHA]],'RECAUDOS DE COMPARENDOS'!A:D,3,FALSE),0)</f>
        <v>0</v>
      </c>
      <c r="O2139" s="5">
        <f>IFERROR(VLOOKUP(Tabla1[[#This Row],[FECHA]],'RECAUDOS DE RESOLUCIONES'!A:D,4,FALSE),0)</f>
        <v>2</v>
      </c>
      <c r="P2139" s="9">
        <f>IFERROR(VLOOKUP(Tabla1[[#This Row],[FECHA]],'RECAUDOS DE RESOLUCIONES'!A:D,3,FALSE),0)</f>
        <v>353817</v>
      </c>
      <c r="Q213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2139" s="9">
        <f>Tabla1[V. COMPARENDOS]-(Tabla1[V. EXONERACIONES]+Tabla1[[#This Row],[V. SIMIT CON RESOLUCION]]+Tabla1[[#This Row],[V. SIMIT SIN RESOLUCION]]+Tabla1[[#This Row],[V. RECAUDOS COMPARENDOS]]+Tabla1[[#This Row],[V. RECAUDOS RESOLUCIONES]])</f>
        <v>1384500</v>
      </c>
      <c r="S2139" s="11">
        <f>IFERROR(VLOOKUP(Tabla1[[#This Row],[FECHA]],'RECAUDOS LOCALES'!A:D,4,FALSE),0)</f>
        <v>0</v>
      </c>
      <c r="T2139" s="9">
        <f>IFERROR(VLOOKUP(Tabla1[[#This Row],[FECHA]],'RECAUDOS LOCALES'!A:D,3,FALSE),0)</f>
        <v>0</v>
      </c>
      <c r="U2139" s="11">
        <f>IFERROR(VLOOKUP(Tabla1[[#This Row],[FECHA]],'RECAUDOS EXTERNOS'!A:D,4,FALSE),0)</f>
        <v>0</v>
      </c>
      <c r="V2139" s="9">
        <f>IFERROR(VLOOKUP(Tabla1[[#This Row],[FECHA]],'RECAUDOS EXTERNOS'!A:D,3,FALSE),0)</f>
        <v>0</v>
      </c>
    </row>
    <row r="2140" spans="1:22" x14ac:dyDescent="0.25">
      <c r="A2140" s="1">
        <v>39699</v>
      </c>
      <c r="B2140" s="3" t="s">
        <v>1</v>
      </c>
      <c r="C2140" s="2">
        <v>39692</v>
      </c>
      <c r="D2140" s="5">
        <f>YEAR(Tabla1[[#This Row],[FECHA]])</f>
        <v>2008</v>
      </c>
      <c r="E2140" s="5">
        <f>IFERROR(VLOOKUP(Tabla1[[#This Row],[FECHA]],'COMPARENDOS TOTALES'!A:D,4,FALSE),0)</f>
        <v>2</v>
      </c>
      <c r="F2140" s="9">
        <f>IFERROR(VLOOKUP(Tabla1[[#This Row],[FECHA]],'COMPARENDOS TOTALES'!A:D,3,FALSE),0)</f>
        <v>692250</v>
      </c>
      <c r="G2140" s="5">
        <f>IFERROR(VLOOKUP(Tabla1[[#This Row],[FECHA]],EXONERACIONES!A:D,4,FALSE),0)</f>
        <v>0</v>
      </c>
      <c r="H2140" s="9">
        <f>IFERROR(VLOOKUP(Tabla1[[#This Row],[FECHA]],EXONERACIONES!A:D,3,FALSE),0)</f>
        <v>0</v>
      </c>
      <c r="I2140" s="5">
        <f>IFERROR(VLOOKUP(Tabla1[[#This Row],[FECHA]],'SIMIT CON RES'!A:D,4,FALSE),0)</f>
        <v>1</v>
      </c>
      <c r="J2140" s="9">
        <f>IFERROR(VLOOKUP(Tabla1[[#This Row],[FECHA]],'SIMIT CON RES'!A:D,3,FALSE),0)</f>
        <v>230750</v>
      </c>
      <c r="K2140">
        <f>IFERROR(VLOOKUP(Tabla1[[#This Row],[FECHA]],'SIMIT SIN RES'!A:D,4,FALSE),0)</f>
        <v>0</v>
      </c>
      <c r="L2140" s="9">
        <f>IFERROR(VLOOKUP(Tabla1[[#This Row],[FECHA]],'SIMIT SIN RES'!A:D,3,FALSE),0)</f>
        <v>0</v>
      </c>
      <c r="M2140" s="5">
        <f>IFERROR(VLOOKUP(Tabla1[[#This Row],[FECHA]],'RECAUDOS DE COMPARENDOS'!A:D,4,FALSE),0)</f>
        <v>0</v>
      </c>
      <c r="N2140" s="9">
        <f>IFERROR(VLOOKUP(Tabla1[[#This Row],[FECHA]],'RECAUDOS DE COMPARENDOS'!A:D,3,FALSE),0)</f>
        <v>0</v>
      </c>
      <c r="O2140" s="5">
        <f>IFERROR(VLOOKUP(Tabla1[[#This Row],[FECHA]],'RECAUDOS DE RESOLUCIONES'!A:D,4,FALSE),0)</f>
        <v>0</v>
      </c>
      <c r="P2140" s="9">
        <f>IFERROR(VLOOKUP(Tabla1[[#This Row],[FECHA]],'RECAUDOS DE RESOLUCIONES'!A:D,3,FALSE),0)</f>
        <v>0</v>
      </c>
      <c r="Q214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140" s="9">
        <f>Tabla1[V. COMPARENDOS]-(Tabla1[V. EXONERACIONES]+Tabla1[[#This Row],[V. SIMIT CON RESOLUCION]]+Tabla1[[#This Row],[V. SIMIT SIN RESOLUCION]]+Tabla1[[#This Row],[V. RECAUDOS COMPARENDOS]]+Tabla1[[#This Row],[V. RECAUDOS RESOLUCIONES]])</f>
        <v>461500</v>
      </c>
      <c r="S2140" s="11">
        <f>IFERROR(VLOOKUP(Tabla1[[#This Row],[FECHA]],'RECAUDOS LOCALES'!A:D,4,FALSE),0)</f>
        <v>0</v>
      </c>
      <c r="T2140" s="9">
        <f>IFERROR(VLOOKUP(Tabla1[[#This Row],[FECHA]],'RECAUDOS LOCALES'!A:D,3,FALSE),0)</f>
        <v>0</v>
      </c>
      <c r="U2140" s="11">
        <f>IFERROR(VLOOKUP(Tabla1[[#This Row],[FECHA]],'RECAUDOS EXTERNOS'!A:D,4,FALSE),0)</f>
        <v>0</v>
      </c>
      <c r="V2140" s="9">
        <f>IFERROR(VLOOKUP(Tabla1[[#This Row],[FECHA]],'RECAUDOS EXTERNOS'!A:D,3,FALSE),0)</f>
        <v>0</v>
      </c>
    </row>
    <row r="2141" spans="1:22" x14ac:dyDescent="0.25">
      <c r="A2141" s="1">
        <v>39700</v>
      </c>
      <c r="B2141" s="3" t="s">
        <v>2</v>
      </c>
      <c r="C2141" s="2">
        <v>39692</v>
      </c>
      <c r="D2141" s="5">
        <f>YEAR(Tabla1[[#This Row],[FECHA]])</f>
        <v>2008</v>
      </c>
      <c r="E2141" s="5">
        <f>IFERROR(VLOOKUP(Tabla1[[#This Row],[FECHA]],'COMPARENDOS TOTALES'!A:D,4,FALSE),0)</f>
        <v>24</v>
      </c>
      <c r="F2141" s="9">
        <f>IFERROR(VLOOKUP(Tabla1[[#This Row],[FECHA]],'COMPARENDOS TOTALES'!A:D,3,FALSE),0)</f>
        <v>7768585</v>
      </c>
      <c r="G2141" s="5">
        <f>IFERROR(VLOOKUP(Tabla1[[#This Row],[FECHA]],EXONERACIONES!A:D,4,FALSE),0)</f>
        <v>4</v>
      </c>
      <c r="H2141" s="9">
        <f>IFERROR(VLOOKUP(Tabla1[[#This Row],[FECHA]],EXONERACIONES!A:D,3,FALSE),0)</f>
        <v>1276817</v>
      </c>
      <c r="I2141" s="5">
        <f>IFERROR(VLOOKUP(Tabla1[[#This Row],[FECHA]],'SIMIT CON RES'!A:D,4,FALSE),0)</f>
        <v>9</v>
      </c>
      <c r="J2141" s="9">
        <f>IFERROR(VLOOKUP(Tabla1[[#This Row],[FECHA]],'SIMIT CON RES'!A:D,3,FALSE),0)</f>
        <v>2784384</v>
      </c>
      <c r="K2141">
        <f>IFERROR(VLOOKUP(Tabla1[[#This Row],[FECHA]],'SIMIT SIN RES'!A:D,4,FALSE),0)</f>
        <v>0</v>
      </c>
      <c r="L2141" s="9">
        <f>IFERROR(VLOOKUP(Tabla1[[#This Row],[FECHA]],'SIMIT SIN RES'!A:D,3,FALSE),0)</f>
        <v>0</v>
      </c>
      <c r="M2141" s="5">
        <f>IFERROR(VLOOKUP(Tabla1[[#This Row],[FECHA]],'RECAUDOS DE COMPARENDOS'!A:D,4,FALSE),0)</f>
        <v>2</v>
      </c>
      <c r="N2141" s="9">
        <f>IFERROR(VLOOKUP(Tabla1[[#This Row],[FECHA]],'RECAUDOS DE COMPARENDOS'!A:D,3,FALSE),0)</f>
        <v>584567</v>
      </c>
      <c r="O2141" s="5">
        <f>IFERROR(VLOOKUP(Tabla1[[#This Row],[FECHA]],'RECAUDOS DE RESOLUCIONES'!A:D,4,FALSE),0)</f>
        <v>0</v>
      </c>
      <c r="P2141" s="9">
        <f>IFERROR(VLOOKUP(Tabla1[[#This Row],[FECHA]],'RECAUDOS DE RESOLUCIONES'!A:D,3,FALSE),0)</f>
        <v>0</v>
      </c>
      <c r="Q214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9</v>
      </c>
      <c r="R2141" s="9">
        <f>Tabla1[V. COMPARENDOS]-(Tabla1[V. EXONERACIONES]+Tabla1[[#This Row],[V. SIMIT CON RESOLUCION]]+Tabla1[[#This Row],[V. SIMIT SIN RESOLUCION]]+Tabla1[[#This Row],[V. RECAUDOS COMPARENDOS]]+Tabla1[[#This Row],[V. RECAUDOS RESOLUCIONES]])</f>
        <v>3122817</v>
      </c>
      <c r="S2141" s="11">
        <f>IFERROR(VLOOKUP(Tabla1[[#This Row],[FECHA]],'RECAUDOS LOCALES'!A:D,4,FALSE),0)</f>
        <v>5</v>
      </c>
      <c r="T2141" s="9">
        <f>IFERROR(VLOOKUP(Tabla1[[#This Row],[FECHA]],'RECAUDOS LOCALES'!A:D,3,FALSE),0)</f>
        <v>964727</v>
      </c>
      <c r="U2141" s="11">
        <f>IFERROR(VLOOKUP(Tabla1[[#This Row],[FECHA]],'RECAUDOS EXTERNOS'!A:D,4,FALSE),0)</f>
        <v>5</v>
      </c>
      <c r="V2141" s="9">
        <f>IFERROR(VLOOKUP(Tabla1[[#This Row],[FECHA]],'RECAUDOS EXTERNOS'!A:D,3,FALSE),0)</f>
        <v>1254405</v>
      </c>
    </row>
    <row r="2142" spans="1:22" x14ac:dyDescent="0.25">
      <c r="A2142" s="1">
        <v>39701</v>
      </c>
      <c r="B2142" s="3" t="s">
        <v>3</v>
      </c>
      <c r="C2142" s="2">
        <v>39692</v>
      </c>
      <c r="D2142" s="5">
        <f>YEAR(Tabla1[[#This Row],[FECHA]])</f>
        <v>2008</v>
      </c>
      <c r="E2142" s="5">
        <f>IFERROR(VLOOKUP(Tabla1[[#This Row],[FECHA]],'COMPARENDOS TOTALES'!A:D,4,FALSE),0)</f>
        <v>13</v>
      </c>
      <c r="F2142" s="9">
        <f>IFERROR(VLOOKUP(Tabla1[[#This Row],[FECHA]],'COMPARENDOS TOTALES'!A:D,3,FALSE),0)</f>
        <v>3938134</v>
      </c>
      <c r="G2142" s="5">
        <f>IFERROR(VLOOKUP(Tabla1[[#This Row],[FECHA]],EXONERACIONES!A:D,4,FALSE),0)</f>
        <v>4</v>
      </c>
      <c r="H2142" s="9">
        <f>IFERROR(VLOOKUP(Tabla1[[#This Row],[FECHA]],EXONERACIONES!A:D,3,FALSE),0)</f>
        <v>1384500</v>
      </c>
      <c r="I2142" s="5">
        <f>IFERROR(VLOOKUP(Tabla1[[#This Row],[FECHA]],'SIMIT CON RES'!A:D,4,FALSE),0)</f>
        <v>5</v>
      </c>
      <c r="J2142" s="9">
        <f>IFERROR(VLOOKUP(Tabla1[[#This Row],[FECHA]],'SIMIT CON RES'!A:D,3,FALSE),0)</f>
        <v>1738317</v>
      </c>
      <c r="K2142">
        <f>IFERROR(VLOOKUP(Tabla1[[#This Row],[FECHA]],'SIMIT SIN RES'!A:D,4,FALSE),0)</f>
        <v>0</v>
      </c>
      <c r="L2142" s="9">
        <f>IFERROR(VLOOKUP(Tabla1[[#This Row],[FECHA]],'SIMIT SIN RES'!A:D,3,FALSE),0)</f>
        <v>0</v>
      </c>
      <c r="M2142" s="5">
        <f>IFERROR(VLOOKUP(Tabla1[[#This Row],[FECHA]],'RECAUDOS DE COMPARENDOS'!A:D,4,FALSE),0)</f>
        <v>2</v>
      </c>
      <c r="N2142" s="9">
        <f>IFERROR(VLOOKUP(Tabla1[[#This Row],[FECHA]],'RECAUDOS DE COMPARENDOS'!A:D,3,FALSE),0)</f>
        <v>353817</v>
      </c>
      <c r="O2142" s="5">
        <f>IFERROR(VLOOKUP(Tabla1[[#This Row],[FECHA]],'RECAUDOS DE RESOLUCIONES'!A:D,4,FALSE),0)</f>
        <v>0</v>
      </c>
      <c r="P2142" s="9">
        <f>IFERROR(VLOOKUP(Tabla1[[#This Row],[FECHA]],'RECAUDOS DE RESOLUCIONES'!A:D,3,FALSE),0)</f>
        <v>0</v>
      </c>
      <c r="Q214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142" s="9">
        <f>Tabla1[V. COMPARENDOS]-(Tabla1[V. EXONERACIONES]+Tabla1[[#This Row],[V. SIMIT CON RESOLUCION]]+Tabla1[[#This Row],[V. SIMIT SIN RESOLUCION]]+Tabla1[[#This Row],[V. RECAUDOS COMPARENDOS]]+Tabla1[[#This Row],[V. RECAUDOS RESOLUCIONES]])</f>
        <v>461500</v>
      </c>
      <c r="S2142" s="11">
        <f>IFERROR(VLOOKUP(Tabla1[[#This Row],[FECHA]],'RECAUDOS LOCALES'!A:D,4,FALSE),0)</f>
        <v>0</v>
      </c>
      <c r="T2142" s="9">
        <f>IFERROR(VLOOKUP(Tabla1[[#This Row],[FECHA]],'RECAUDOS LOCALES'!A:D,3,FALSE),0)</f>
        <v>0</v>
      </c>
      <c r="U2142" s="11">
        <f>IFERROR(VLOOKUP(Tabla1[[#This Row],[FECHA]],'RECAUDOS EXTERNOS'!A:D,4,FALSE),0)</f>
        <v>2</v>
      </c>
      <c r="V2142" s="9">
        <f>IFERROR(VLOOKUP(Tabla1[[#This Row],[FECHA]],'RECAUDOS EXTERNOS'!A:D,3,FALSE),0)</f>
        <v>436200</v>
      </c>
    </row>
    <row r="2143" spans="1:22" x14ac:dyDescent="0.25">
      <c r="A2143" s="1">
        <v>39702</v>
      </c>
      <c r="B2143" s="3" t="s">
        <v>6</v>
      </c>
      <c r="C2143" s="2">
        <v>39692</v>
      </c>
      <c r="D2143" s="5">
        <f>YEAR(Tabla1[[#This Row],[FECHA]])</f>
        <v>2008</v>
      </c>
      <c r="E2143" s="5">
        <f>IFERROR(VLOOKUP(Tabla1[[#This Row],[FECHA]],'COMPARENDOS TOTALES'!A:D,4,FALSE),0)</f>
        <v>12</v>
      </c>
      <c r="F2143" s="9">
        <f>IFERROR(VLOOKUP(Tabla1[[#This Row],[FECHA]],'COMPARENDOS TOTALES'!A:D,3,FALSE),0)</f>
        <v>1907536</v>
      </c>
      <c r="G2143" s="5">
        <f>IFERROR(VLOOKUP(Tabla1[[#This Row],[FECHA]],EXONERACIONES!A:D,4,FALSE),0)</f>
        <v>2</v>
      </c>
      <c r="H2143" s="9">
        <f>IFERROR(VLOOKUP(Tabla1[[#This Row],[FECHA]],EXONERACIONES!A:D,3,FALSE),0)</f>
        <v>461500</v>
      </c>
      <c r="I2143" s="5">
        <f>IFERROR(VLOOKUP(Tabla1[[#This Row],[FECHA]],'SIMIT CON RES'!A:D,4,FALSE),0)</f>
        <v>6</v>
      </c>
      <c r="J2143" s="9">
        <f>IFERROR(VLOOKUP(Tabla1[[#This Row],[FECHA]],'SIMIT CON RES'!A:D,3,FALSE),0)</f>
        <v>953768</v>
      </c>
      <c r="K2143">
        <f>IFERROR(VLOOKUP(Tabla1[[#This Row],[FECHA]],'SIMIT SIN RES'!A:D,4,FALSE),0)</f>
        <v>0</v>
      </c>
      <c r="L2143" s="9">
        <f>IFERROR(VLOOKUP(Tabla1[[#This Row],[FECHA]],'SIMIT SIN RES'!A:D,3,FALSE),0)</f>
        <v>0</v>
      </c>
      <c r="M2143" s="5">
        <f>IFERROR(VLOOKUP(Tabla1[[#This Row],[FECHA]],'RECAUDOS DE COMPARENDOS'!A:D,4,FALSE),0)</f>
        <v>1</v>
      </c>
      <c r="N2143" s="9">
        <f>IFERROR(VLOOKUP(Tabla1[[#This Row],[FECHA]],'RECAUDOS DE COMPARENDOS'!A:D,3,FALSE),0)</f>
        <v>123067</v>
      </c>
      <c r="O2143" s="5">
        <f>IFERROR(VLOOKUP(Tabla1[[#This Row],[FECHA]],'RECAUDOS DE RESOLUCIONES'!A:D,4,FALSE),0)</f>
        <v>0</v>
      </c>
      <c r="P2143" s="9">
        <f>IFERROR(VLOOKUP(Tabla1[[#This Row],[FECHA]],'RECAUDOS DE RESOLUCIONES'!A:D,3,FALSE),0)</f>
        <v>0</v>
      </c>
      <c r="Q214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2143" s="9">
        <f>Tabla1[V. COMPARENDOS]-(Tabla1[V. EXONERACIONES]+Tabla1[[#This Row],[V. SIMIT CON RESOLUCION]]+Tabla1[[#This Row],[V. SIMIT SIN RESOLUCION]]+Tabla1[[#This Row],[V. RECAUDOS COMPARENDOS]]+Tabla1[[#This Row],[V. RECAUDOS RESOLUCIONES]])</f>
        <v>369201</v>
      </c>
      <c r="S2143" s="11">
        <f>IFERROR(VLOOKUP(Tabla1[[#This Row],[FECHA]],'RECAUDOS LOCALES'!A:D,4,FALSE),0)</f>
        <v>0</v>
      </c>
      <c r="T2143" s="9">
        <f>IFERROR(VLOOKUP(Tabla1[[#This Row],[FECHA]],'RECAUDOS LOCALES'!A:D,3,FALSE),0)</f>
        <v>0</v>
      </c>
      <c r="U2143" s="11">
        <f>IFERROR(VLOOKUP(Tabla1[[#This Row],[FECHA]],'RECAUDOS EXTERNOS'!A:D,4,FALSE),0)</f>
        <v>3</v>
      </c>
      <c r="V2143" s="9">
        <f>IFERROR(VLOOKUP(Tabla1[[#This Row],[FECHA]],'RECAUDOS EXTERNOS'!A:D,3,FALSE),0)</f>
        <v>758295</v>
      </c>
    </row>
    <row r="2144" spans="1:22" x14ac:dyDescent="0.25">
      <c r="A2144" s="1">
        <v>39703</v>
      </c>
      <c r="B2144" s="3" t="s">
        <v>0</v>
      </c>
      <c r="C2144" s="2">
        <v>39692</v>
      </c>
      <c r="D2144" s="5">
        <f>YEAR(Tabla1[[#This Row],[FECHA]])</f>
        <v>2008</v>
      </c>
      <c r="E2144" s="5">
        <f>IFERROR(VLOOKUP(Tabla1[[#This Row],[FECHA]],'COMPARENDOS TOTALES'!A:D,4,FALSE),0)</f>
        <v>9</v>
      </c>
      <c r="F2144" s="9">
        <f>IFERROR(VLOOKUP(Tabla1[[#This Row],[FECHA]],'COMPARENDOS TOTALES'!A:D,3,FALSE),0)</f>
        <v>2538250</v>
      </c>
      <c r="G2144" s="5">
        <f>IFERROR(VLOOKUP(Tabla1[[#This Row],[FECHA]],EXONERACIONES!A:D,4,FALSE),0)</f>
        <v>5</v>
      </c>
      <c r="H2144" s="9">
        <f>IFERROR(VLOOKUP(Tabla1[[#This Row],[FECHA]],EXONERACIONES!A:D,3,FALSE),0)</f>
        <v>1384500</v>
      </c>
      <c r="I2144" s="5">
        <f>IFERROR(VLOOKUP(Tabla1[[#This Row],[FECHA]],'SIMIT CON RES'!A:D,4,FALSE),0)</f>
        <v>3</v>
      </c>
      <c r="J2144" s="9">
        <f>IFERROR(VLOOKUP(Tabla1[[#This Row],[FECHA]],'SIMIT CON RES'!A:D,3,FALSE),0)</f>
        <v>923000</v>
      </c>
      <c r="K2144">
        <f>IFERROR(VLOOKUP(Tabla1[[#This Row],[FECHA]],'SIMIT SIN RES'!A:D,4,FALSE),0)</f>
        <v>0</v>
      </c>
      <c r="L2144" s="9">
        <f>IFERROR(VLOOKUP(Tabla1[[#This Row],[FECHA]],'SIMIT SIN RES'!A:D,3,FALSE),0)</f>
        <v>0</v>
      </c>
      <c r="M2144" s="5">
        <f>IFERROR(VLOOKUP(Tabla1[[#This Row],[FECHA]],'RECAUDOS DE COMPARENDOS'!A:D,4,FALSE),0)</f>
        <v>0</v>
      </c>
      <c r="N2144" s="9">
        <f>IFERROR(VLOOKUP(Tabla1[[#This Row],[FECHA]],'RECAUDOS DE COMPARENDOS'!A:D,3,FALSE),0)</f>
        <v>0</v>
      </c>
      <c r="O2144" s="5">
        <f>IFERROR(VLOOKUP(Tabla1[[#This Row],[FECHA]],'RECAUDOS DE RESOLUCIONES'!A:D,4,FALSE),0)</f>
        <v>0</v>
      </c>
      <c r="P2144" s="9">
        <f>IFERROR(VLOOKUP(Tabla1[[#This Row],[FECHA]],'RECAUDOS DE RESOLUCIONES'!A:D,3,FALSE),0)</f>
        <v>0</v>
      </c>
      <c r="Q214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144" s="9">
        <f>Tabla1[V. COMPARENDOS]-(Tabla1[V. EXONERACIONES]+Tabla1[[#This Row],[V. SIMIT CON RESOLUCION]]+Tabla1[[#This Row],[V. SIMIT SIN RESOLUCION]]+Tabla1[[#This Row],[V. RECAUDOS COMPARENDOS]]+Tabla1[[#This Row],[V. RECAUDOS RESOLUCIONES]])</f>
        <v>230750</v>
      </c>
      <c r="S2144" s="11">
        <f>IFERROR(VLOOKUP(Tabla1[[#This Row],[FECHA]],'RECAUDOS LOCALES'!A:D,4,FALSE),0)</f>
        <v>3</v>
      </c>
      <c r="T2144" s="9">
        <f>IFERROR(VLOOKUP(Tabla1[[#This Row],[FECHA]],'RECAUDOS LOCALES'!A:D,3,FALSE),0)</f>
        <v>693354</v>
      </c>
      <c r="U2144" s="11">
        <f>IFERROR(VLOOKUP(Tabla1[[#This Row],[FECHA]],'RECAUDOS EXTERNOS'!A:D,4,FALSE),0)</f>
        <v>1</v>
      </c>
      <c r="V2144" s="9">
        <f>IFERROR(VLOOKUP(Tabla1[[#This Row],[FECHA]],'RECAUDOS EXTERNOS'!A:D,3,FALSE),0)</f>
        <v>218100</v>
      </c>
    </row>
    <row r="2145" spans="1:22" x14ac:dyDescent="0.25">
      <c r="A2145" s="1">
        <v>39704</v>
      </c>
      <c r="B2145" s="3" t="s">
        <v>5</v>
      </c>
      <c r="C2145" s="2">
        <v>39692</v>
      </c>
      <c r="D2145" s="5">
        <f>YEAR(Tabla1[[#This Row],[FECHA]])</f>
        <v>2008</v>
      </c>
      <c r="E2145" s="5">
        <f>IFERROR(VLOOKUP(Tabla1[[#This Row],[FECHA]],'COMPARENDOS TOTALES'!A:D,4,FALSE),0)</f>
        <v>6</v>
      </c>
      <c r="F2145" s="9">
        <f>IFERROR(VLOOKUP(Tabla1[[#This Row],[FECHA]],'COMPARENDOS TOTALES'!A:D,3,FALSE),0)</f>
        <v>1061451</v>
      </c>
      <c r="G2145" s="5">
        <f>IFERROR(VLOOKUP(Tabla1[[#This Row],[FECHA]],EXONERACIONES!A:D,4,FALSE),0)</f>
        <v>2</v>
      </c>
      <c r="H2145" s="9">
        <f>IFERROR(VLOOKUP(Tabla1[[#This Row],[FECHA]],EXONERACIONES!A:D,3,FALSE),0)</f>
        <v>353817</v>
      </c>
      <c r="I2145" s="5">
        <f>IFERROR(VLOOKUP(Tabla1[[#This Row],[FECHA]],'SIMIT CON RES'!A:D,4,FALSE),0)</f>
        <v>2</v>
      </c>
      <c r="J2145" s="9">
        <f>IFERROR(VLOOKUP(Tabla1[[#This Row],[FECHA]],'SIMIT CON RES'!A:D,3,FALSE),0)</f>
        <v>353817</v>
      </c>
      <c r="K2145">
        <f>IFERROR(VLOOKUP(Tabla1[[#This Row],[FECHA]],'SIMIT SIN RES'!A:D,4,FALSE),0)</f>
        <v>0</v>
      </c>
      <c r="L2145" s="9">
        <f>IFERROR(VLOOKUP(Tabla1[[#This Row],[FECHA]],'SIMIT SIN RES'!A:D,3,FALSE),0)</f>
        <v>0</v>
      </c>
      <c r="M2145" s="5">
        <f>IFERROR(VLOOKUP(Tabla1[[#This Row],[FECHA]],'RECAUDOS DE COMPARENDOS'!A:D,4,FALSE),0)</f>
        <v>0</v>
      </c>
      <c r="N2145" s="9">
        <f>IFERROR(VLOOKUP(Tabla1[[#This Row],[FECHA]],'RECAUDOS DE COMPARENDOS'!A:D,3,FALSE),0)</f>
        <v>0</v>
      </c>
      <c r="O2145" s="5">
        <f>IFERROR(VLOOKUP(Tabla1[[#This Row],[FECHA]],'RECAUDOS DE RESOLUCIONES'!A:D,4,FALSE),0)</f>
        <v>0</v>
      </c>
      <c r="P2145" s="9">
        <f>IFERROR(VLOOKUP(Tabla1[[#This Row],[FECHA]],'RECAUDOS DE RESOLUCIONES'!A:D,3,FALSE),0)</f>
        <v>0</v>
      </c>
      <c r="Q214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145" s="9">
        <f>Tabla1[V. COMPARENDOS]-(Tabla1[V. EXONERACIONES]+Tabla1[[#This Row],[V. SIMIT CON RESOLUCION]]+Tabla1[[#This Row],[V. SIMIT SIN RESOLUCION]]+Tabla1[[#This Row],[V. RECAUDOS COMPARENDOS]]+Tabla1[[#This Row],[V. RECAUDOS RESOLUCIONES]])</f>
        <v>353817</v>
      </c>
      <c r="S2145" s="11">
        <f>IFERROR(VLOOKUP(Tabla1[[#This Row],[FECHA]],'RECAUDOS LOCALES'!A:D,4,FALSE),0)</f>
        <v>0</v>
      </c>
      <c r="T2145" s="9">
        <f>IFERROR(VLOOKUP(Tabla1[[#This Row],[FECHA]],'RECAUDOS LOCALES'!A:D,3,FALSE),0)</f>
        <v>0</v>
      </c>
      <c r="U2145" s="11">
        <f>IFERROR(VLOOKUP(Tabla1[[#This Row],[FECHA]],'RECAUDOS EXTERNOS'!A:D,4,FALSE),0)</f>
        <v>0</v>
      </c>
      <c r="V2145" s="9">
        <f>IFERROR(VLOOKUP(Tabla1[[#This Row],[FECHA]],'RECAUDOS EXTERNOS'!A:D,3,FALSE),0)</f>
        <v>0</v>
      </c>
    </row>
    <row r="2146" spans="1:22" x14ac:dyDescent="0.25">
      <c r="A2146" s="1">
        <v>39705</v>
      </c>
      <c r="B2146" s="3" t="s">
        <v>4</v>
      </c>
      <c r="C2146" s="2">
        <v>39692</v>
      </c>
      <c r="D2146" s="5">
        <f>YEAR(Tabla1[[#This Row],[FECHA]])</f>
        <v>2008</v>
      </c>
      <c r="E2146" s="5">
        <f>IFERROR(VLOOKUP(Tabla1[[#This Row],[FECHA]],'COMPARENDOS TOTALES'!A:D,4,FALSE),0)</f>
        <v>13</v>
      </c>
      <c r="F2146" s="9">
        <f>IFERROR(VLOOKUP(Tabla1[[#This Row],[FECHA]],'COMPARENDOS TOTALES'!A:D,3,FALSE),0)</f>
        <v>3368951</v>
      </c>
      <c r="G2146" s="5">
        <f>IFERROR(VLOOKUP(Tabla1[[#This Row],[FECHA]],EXONERACIONES!A:D,4,FALSE),0)</f>
        <v>1</v>
      </c>
      <c r="H2146" s="9">
        <f>IFERROR(VLOOKUP(Tabla1[[#This Row],[FECHA]],EXONERACIONES!A:D,3,FALSE),0)</f>
        <v>230750</v>
      </c>
      <c r="I2146" s="5">
        <f>IFERROR(VLOOKUP(Tabla1[[#This Row],[FECHA]],'SIMIT CON RES'!A:D,4,FALSE),0)</f>
        <v>10</v>
      </c>
      <c r="J2146" s="9">
        <f>IFERROR(VLOOKUP(Tabla1[[#This Row],[FECHA]],'SIMIT CON RES'!A:D,3,FALSE),0)</f>
        <v>2676701</v>
      </c>
      <c r="K2146">
        <f>IFERROR(VLOOKUP(Tabla1[[#This Row],[FECHA]],'SIMIT SIN RES'!A:D,4,FALSE),0)</f>
        <v>0</v>
      </c>
      <c r="L2146" s="9">
        <f>IFERROR(VLOOKUP(Tabla1[[#This Row],[FECHA]],'SIMIT SIN RES'!A:D,3,FALSE),0)</f>
        <v>0</v>
      </c>
      <c r="M2146" s="5">
        <f>IFERROR(VLOOKUP(Tabla1[[#This Row],[FECHA]],'RECAUDOS DE COMPARENDOS'!A:D,4,FALSE),0)</f>
        <v>0</v>
      </c>
      <c r="N2146" s="9">
        <f>IFERROR(VLOOKUP(Tabla1[[#This Row],[FECHA]],'RECAUDOS DE COMPARENDOS'!A:D,3,FALSE),0)</f>
        <v>0</v>
      </c>
      <c r="O2146" s="5">
        <f>IFERROR(VLOOKUP(Tabla1[[#This Row],[FECHA]],'RECAUDOS DE RESOLUCIONES'!A:D,4,FALSE),0)</f>
        <v>0</v>
      </c>
      <c r="P2146" s="9">
        <f>IFERROR(VLOOKUP(Tabla1[[#This Row],[FECHA]],'RECAUDOS DE RESOLUCIONES'!A:D,3,FALSE),0)</f>
        <v>0</v>
      </c>
      <c r="Q214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146" s="9">
        <f>Tabla1[V. COMPARENDOS]-(Tabla1[V. EXONERACIONES]+Tabla1[[#This Row],[V. SIMIT CON RESOLUCION]]+Tabla1[[#This Row],[V. SIMIT SIN RESOLUCION]]+Tabla1[[#This Row],[V. RECAUDOS COMPARENDOS]]+Tabla1[[#This Row],[V. RECAUDOS RESOLUCIONES]])</f>
        <v>461500</v>
      </c>
      <c r="S2146" s="11">
        <f>IFERROR(VLOOKUP(Tabla1[[#This Row],[FECHA]],'RECAUDOS LOCALES'!A:D,4,FALSE),0)</f>
        <v>0</v>
      </c>
      <c r="T2146" s="9">
        <f>IFERROR(VLOOKUP(Tabla1[[#This Row],[FECHA]],'RECAUDOS LOCALES'!A:D,3,FALSE),0)</f>
        <v>0</v>
      </c>
      <c r="U2146" s="11">
        <f>IFERROR(VLOOKUP(Tabla1[[#This Row],[FECHA]],'RECAUDOS EXTERNOS'!A:D,4,FALSE),0)</f>
        <v>0</v>
      </c>
      <c r="V2146" s="9">
        <f>IFERROR(VLOOKUP(Tabla1[[#This Row],[FECHA]],'RECAUDOS EXTERNOS'!A:D,3,FALSE),0)</f>
        <v>0</v>
      </c>
    </row>
    <row r="2147" spans="1:22" x14ac:dyDescent="0.25">
      <c r="A2147" s="1">
        <v>39706</v>
      </c>
      <c r="B2147" s="3" t="s">
        <v>1</v>
      </c>
      <c r="C2147" s="2">
        <v>39692</v>
      </c>
      <c r="D2147" s="5">
        <f>YEAR(Tabla1[[#This Row],[FECHA]])</f>
        <v>2008</v>
      </c>
      <c r="E2147" s="5">
        <f>IFERROR(VLOOKUP(Tabla1[[#This Row],[FECHA]],'COMPARENDOS TOTALES'!A:D,4,FALSE),0)</f>
        <v>3</v>
      </c>
      <c r="F2147" s="9">
        <f>IFERROR(VLOOKUP(Tabla1[[#This Row],[FECHA]],'COMPARENDOS TOTALES'!A:D,3,FALSE),0)</f>
        <v>923000</v>
      </c>
      <c r="G2147" s="5">
        <f>IFERROR(VLOOKUP(Tabla1[[#This Row],[FECHA]],EXONERACIONES!A:D,4,FALSE),0)</f>
        <v>2</v>
      </c>
      <c r="H2147" s="9">
        <f>IFERROR(VLOOKUP(Tabla1[[#This Row],[FECHA]],EXONERACIONES!A:D,3,FALSE),0)</f>
        <v>692250</v>
      </c>
      <c r="I2147" s="5">
        <f>IFERROR(VLOOKUP(Tabla1[[#This Row],[FECHA]],'SIMIT CON RES'!A:D,4,FALSE),0)</f>
        <v>1</v>
      </c>
      <c r="J2147" s="9">
        <f>IFERROR(VLOOKUP(Tabla1[[#This Row],[FECHA]],'SIMIT CON RES'!A:D,3,FALSE),0)</f>
        <v>230750</v>
      </c>
      <c r="K2147">
        <f>IFERROR(VLOOKUP(Tabla1[[#This Row],[FECHA]],'SIMIT SIN RES'!A:D,4,FALSE),0)</f>
        <v>0</v>
      </c>
      <c r="L2147" s="9">
        <f>IFERROR(VLOOKUP(Tabla1[[#This Row],[FECHA]],'SIMIT SIN RES'!A:D,3,FALSE),0)</f>
        <v>0</v>
      </c>
      <c r="M2147" s="5">
        <f>IFERROR(VLOOKUP(Tabla1[[#This Row],[FECHA]],'RECAUDOS DE COMPARENDOS'!A:D,4,FALSE),0)</f>
        <v>0</v>
      </c>
      <c r="N2147" s="9">
        <f>IFERROR(VLOOKUP(Tabla1[[#This Row],[FECHA]],'RECAUDOS DE COMPARENDOS'!A:D,3,FALSE),0)</f>
        <v>0</v>
      </c>
      <c r="O2147" s="5">
        <f>IFERROR(VLOOKUP(Tabla1[[#This Row],[FECHA]],'RECAUDOS DE RESOLUCIONES'!A:D,4,FALSE),0)</f>
        <v>0</v>
      </c>
      <c r="P2147" s="9">
        <f>IFERROR(VLOOKUP(Tabla1[[#This Row],[FECHA]],'RECAUDOS DE RESOLUCIONES'!A:D,3,FALSE),0)</f>
        <v>0</v>
      </c>
      <c r="Q214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14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147" s="11">
        <f>IFERROR(VLOOKUP(Tabla1[[#This Row],[FECHA]],'RECAUDOS LOCALES'!A:D,4,FALSE),0)</f>
        <v>0</v>
      </c>
      <c r="T2147" s="9">
        <f>IFERROR(VLOOKUP(Tabla1[[#This Row],[FECHA]],'RECAUDOS LOCALES'!A:D,3,FALSE),0)</f>
        <v>0</v>
      </c>
      <c r="U2147" s="11">
        <f>IFERROR(VLOOKUP(Tabla1[[#This Row],[FECHA]],'RECAUDOS EXTERNOS'!A:D,4,FALSE),0)</f>
        <v>0</v>
      </c>
      <c r="V2147" s="9">
        <f>IFERROR(VLOOKUP(Tabla1[[#This Row],[FECHA]],'RECAUDOS EXTERNOS'!A:D,3,FALSE),0)</f>
        <v>0</v>
      </c>
    </row>
    <row r="2148" spans="1:22" x14ac:dyDescent="0.25">
      <c r="A2148" s="1">
        <v>39707</v>
      </c>
      <c r="B2148" s="3" t="s">
        <v>2</v>
      </c>
      <c r="C2148" s="2">
        <v>39692</v>
      </c>
      <c r="D2148" s="5">
        <f>YEAR(Tabla1[[#This Row],[FECHA]])</f>
        <v>2008</v>
      </c>
      <c r="E2148" s="5">
        <f>IFERROR(VLOOKUP(Tabla1[[#This Row],[FECHA]],'COMPARENDOS TOTALES'!A:D,4,FALSE),0)</f>
        <v>3</v>
      </c>
      <c r="F2148" s="9">
        <f>IFERROR(VLOOKUP(Tabla1[[#This Row],[FECHA]],'COMPARENDOS TOTALES'!A:D,3,FALSE),0)</f>
        <v>584567</v>
      </c>
      <c r="G2148" s="5">
        <f>IFERROR(VLOOKUP(Tabla1[[#This Row],[FECHA]],EXONERACIONES!A:D,4,FALSE),0)</f>
        <v>0</v>
      </c>
      <c r="H2148" s="9">
        <f>IFERROR(VLOOKUP(Tabla1[[#This Row],[FECHA]],EXONERACIONES!A:D,3,FALSE),0)</f>
        <v>0</v>
      </c>
      <c r="I2148" s="5">
        <f>IFERROR(VLOOKUP(Tabla1[[#This Row],[FECHA]],'SIMIT CON RES'!A:D,4,FALSE),0)</f>
        <v>2</v>
      </c>
      <c r="J2148" s="9">
        <f>IFERROR(VLOOKUP(Tabla1[[#This Row],[FECHA]],'SIMIT CON RES'!A:D,3,FALSE),0)</f>
        <v>353817</v>
      </c>
      <c r="K2148">
        <f>IFERROR(VLOOKUP(Tabla1[[#This Row],[FECHA]],'SIMIT SIN RES'!A:D,4,FALSE),0)</f>
        <v>0</v>
      </c>
      <c r="L2148" s="9">
        <f>IFERROR(VLOOKUP(Tabla1[[#This Row],[FECHA]],'SIMIT SIN RES'!A:D,3,FALSE),0)</f>
        <v>0</v>
      </c>
      <c r="M2148" s="5">
        <f>IFERROR(VLOOKUP(Tabla1[[#This Row],[FECHA]],'RECAUDOS DE COMPARENDOS'!A:D,4,FALSE),0)</f>
        <v>0</v>
      </c>
      <c r="N2148" s="9">
        <f>IFERROR(VLOOKUP(Tabla1[[#This Row],[FECHA]],'RECAUDOS DE COMPARENDOS'!A:D,3,FALSE),0)</f>
        <v>0</v>
      </c>
      <c r="O2148" s="5">
        <f>IFERROR(VLOOKUP(Tabla1[[#This Row],[FECHA]],'RECAUDOS DE RESOLUCIONES'!A:D,4,FALSE),0)</f>
        <v>0</v>
      </c>
      <c r="P2148" s="9">
        <f>IFERROR(VLOOKUP(Tabla1[[#This Row],[FECHA]],'RECAUDOS DE RESOLUCIONES'!A:D,3,FALSE),0)</f>
        <v>0</v>
      </c>
      <c r="Q214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148" s="9">
        <f>Tabla1[V. COMPARENDOS]-(Tabla1[V. EXONERACIONES]+Tabla1[[#This Row],[V. SIMIT CON RESOLUCION]]+Tabla1[[#This Row],[V. SIMIT SIN RESOLUCION]]+Tabla1[[#This Row],[V. RECAUDOS COMPARENDOS]]+Tabla1[[#This Row],[V. RECAUDOS RESOLUCIONES]])</f>
        <v>230750</v>
      </c>
      <c r="S2148" s="11">
        <f>IFERROR(VLOOKUP(Tabla1[[#This Row],[FECHA]],'RECAUDOS LOCALES'!A:D,4,FALSE),0)</f>
        <v>4</v>
      </c>
      <c r="T2148" s="9">
        <f>IFERROR(VLOOKUP(Tabla1[[#This Row],[FECHA]],'RECAUDOS LOCALES'!A:D,3,FALSE),0)</f>
        <v>667628</v>
      </c>
      <c r="U2148" s="11">
        <f>IFERROR(VLOOKUP(Tabla1[[#This Row],[FECHA]],'RECAUDOS EXTERNOS'!A:D,4,FALSE),0)</f>
        <v>3</v>
      </c>
      <c r="V2148" s="9">
        <f>IFERROR(VLOOKUP(Tabla1[[#This Row],[FECHA]],'RECAUDOS EXTERNOS'!A:D,3,FALSE),0)</f>
        <v>680535</v>
      </c>
    </row>
    <row r="2149" spans="1:22" x14ac:dyDescent="0.25">
      <c r="A2149" s="1">
        <v>39708</v>
      </c>
      <c r="B2149" s="3" t="s">
        <v>3</v>
      </c>
      <c r="C2149" s="2">
        <v>39692</v>
      </c>
      <c r="D2149" s="5">
        <f>YEAR(Tabla1[[#This Row],[FECHA]])</f>
        <v>2008</v>
      </c>
      <c r="E2149" s="5">
        <f>IFERROR(VLOOKUP(Tabla1[[#This Row],[FECHA]],'COMPARENDOS TOTALES'!A:D,4,FALSE),0)</f>
        <v>13</v>
      </c>
      <c r="F2149" s="9">
        <f>IFERROR(VLOOKUP(Tabla1[[#This Row],[FECHA]],'COMPARENDOS TOTALES'!A:D,3,FALSE),0)</f>
        <v>2907451</v>
      </c>
      <c r="G2149" s="5">
        <f>IFERROR(VLOOKUP(Tabla1[[#This Row],[FECHA]],EXONERACIONES!A:D,4,FALSE),0)</f>
        <v>4</v>
      </c>
      <c r="H2149" s="9">
        <f>IFERROR(VLOOKUP(Tabla1[[#This Row],[FECHA]],EXONERACIONES!A:D,3,FALSE),0)</f>
        <v>1153750</v>
      </c>
      <c r="I2149" s="5">
        <f>IFERROR(VLOOKUP(Tabla1[[#This Row],[FECHA]],'SIMIT CON RES'!A:D,4,FALSE),0)</f>
        <v>7</v>
      </c>
      <c r="J2149" s="9">
        <f>IFERROR(VLOOKUP(Tabla1[[#This Row],[FECHA]],'SIMIT CON RES'!A:D,3,FALSE),0)</f>
        <v>1292201</v>
      </c>
      <c r="K2149">
        <f>IFERROR(VLOOKUP(Tabla1[[#This Row],[FECHA]],'SIMIT SIN RES'!A:D,4,FALSE),0)</f>
        <v>0</v>
      </c>
      <c r="L2149" s="9">
        <f>IFERROR(VLOOKUP(Tabla1[[#This Row],[FECHA]],'SIMIT SIN RES'!A:D,3,FALSE),0)</f>
        <v>0</v>
      </c>
      <c r="M2149" s="5">
        <f>IFERROR(VLOOKUP(Tabla1[[#This Row],[FECHA]],'RECAUDOS DE COMPARENDOS'!A:D,4,FALSE),0)</f>
        <v>0</v>
      </c>
      <c r="N2149" s="9">
        <f>IFERROR(VLOOKUP(Tabla1[[#This Row],[FECHA]],'RECAUDOS DE COMPARENDOS'!A:D,3,FALSE),0)</f>
        <v>0</v>
      </c>
      <c r="O2149" s="5">
        <f>IFERROR(VLOOKUP(Tabla1[[#This Row],[FECHA]],'RECAUDOS DE RESOLUCIONES'!A:D,4,FALSE),0)</f>
        <v>0</v>
      </c>
      <c r="P2149" s="9">
        <f>IFERROR(VLOOKUP(Tabla1[[#This Row],[FECHA]],'RECAUDOS DE RESOLUCIONES'!A:D,3,FALSE),0)</f>
        <v>0</v>
      </c>
      <c r="Q214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149" s="9">
        <f>Tabla1[V. COMPARENDOS]-(Tabla1[V. EXONERACIONES]+Tabla1[[#This Row],[V. SIMIT CON RESOLUCION]]+Tabla1[[#This Row],[V. SIMIT SIN RESOLUCION]]+Tabla1[[#This Row],[V. RECAUDOS COMPARENDOS]]+Tabla1[[#This Row],[V. RECAUDOS RESOLUCIONES]])</f>
        <v>461500</v>
      </c>
      <c r="S2149" s="11">
        <f>IFERROR(VLOOKUP(Tabla1[[#This Row],[FECHA]],'RECAUDOS LOCALES'!A:D,4,FALSE),0)</f>
        <v>1</v>
      </c>
      <c r="T2149" s="9">
        <f>IFERROR(VLOOKUP(Tabla1[[#This Row],[FECHA]],'RECAUDOS LOCALES'!A:D,3,FALSE),0)</f>
        <v>89214</v>
      </c>
      <c r="U2149" s="11">
        <f>IFERROR(VLOOKUP(Tabla1[[#This Row],[FECHA]],'RECAUDOS EXTERNOS'!A:D,4,FALSE),0)</f>
        <v>2</v>
      </c>
      <c r="V2149" s="9">
        <f>IFERROR(VLOOKUP(Tabla1[[#This Row],[FECHA]],'RECAUDOS EXTERNOS'!A:D,3,FALSE),0)</f>
        <v>563572</v>
      </c>
    </row>
    <row r="2150" spans="1:22" x14ac:dyDescent="0.25">
      <c r="A2150" s="1">
        <v>39709</v>
      </c>
      <c r="B2150" s="3" t="s">
        <v>6</v>
      </c>
      <c r="C2150" s="2">
        <v>39692</v>
      </c>
      <c r="D2150" s="5">
        <f>YEAR(Tabla1[[#This Row],[FECHA]])</f>
        <v>2008</v>
      </c>
      <c r="E2150" s="5">
        <f>IFERROR(VLOOKUP(Tabla1[[#This Row],[FECHA]],'COMPARENDOS TOTALES'!A:D,4,FALSE),0)</f>
        <v>10</v>
      </c>
      <c r="F2150" s="9">
        <f>IFERROR(VLOOKUP(Tabla1[[#This Row],[FECHA]],'COMPARENDOS TOTALES'!A:D,3,FALSE),0)</f>
        <v>2445951</v>
      </c>
      <c r="G2150" s="5">
        <f>IFERROR(VLOOKUP(Tabla1[[#This Row],[FECHA]],EXONERACIONES!A:D,4,FALSE),0)</f>
        <v>2</v>
      </c>
      <c r="H2150" s="9">
        <f>IFERROR(VLOOKUP(Tabla1[[#This Row],[FECHA]],EXONERACIONES!A:D,3,FALSE),0)</f>
        <v>353817</v>
      </c>
      <c r="I2150" s="5">
        <f>IFERROR(VLOOKUP(Tabla1[[#This Row],[FECHA]],'SIMIT CON RES'!A:D,4,FALSE),0)</f>
        <v>5</v>
      </c>
      <c r="J2150" s="9">
        <f>IFERROR(VLOOKUP(Tabla1[[#This Row],[FECHA]],'SIMIT CON RES'!A:D,3,FALSE),0)</f>
        <v>1276817</v>
      </c>
      <c r="K2150">
        <f>IFERROR(VLOOKUP(Tabla1[[#This Row],[FECHA]],'SIMIT SIN RES'!A:D,4,FALSE),0)</f>
        <v>0</v>
      </c>
      <c r="L2150" s="9">
        <f>IFERROR(VLOOKUP(Tabla1[[#This Row],[FECHA]],'SIMIT SIN RES'!A:D,3,FALSE),0)</f>
        <v>0</v>
      </c>
      <c r="M2150" s="5">
        <f>IFERROR(VLOOKUP(Tabla1[[#This Row],[FECHA]],'RECAUDOS DE COMPARENDOS'!A:D,4,FALSE),0)</f>
        <v>0</v>
      </c>
      <c r="N2150" s="9">
        <f>IFERROR(VLOOKUP(Tabla1[[#This Row],[FECHA]],'RECAUDOS DE COMPARENDOS'!A:D,3,FALSE),0)</f>
        <v>0</v>
      </c>
      <c r="O2150" s="5">
        <f>IFERROR(VLOOKUP(Tabla1[[#This Row],[FECHA]],'RECAUDOS DE RESOLUCIONES'!A:D,4,FALSE),0)</f>
        <v>0</v>
      </c>
      <c r="P2150" s="9">
        <f>IFERROR(VLOOKUP(Tabla1[[#This Row],[FECHA]],'RECAUDOS DE RESOLUCIONES'!A:D,3,FALSE),0)</f>
        <v>0</v>
      </c>
      <c r="Q215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2150" s="9">
        <f>Tabla1[V. COMPARENDOS]-(Tabla1[V. EXONERACIONES]+Tabla1[[#This Row],[V. SIMIT CON RESOLUCION]]+Tabla1[[#This Row],[V. SIMIT SIN RESOLUCION]]+Tabla1[[#This Row],[V. RECAUDOS COMPARENDOS]]+Tabla1[[#This Row],[V. RECAUDOS RESOLUCIONES]])</f>
        <v>815317</v>
      </c>
      <c r="S2150" s="11">
        <f>IFERROR(VLOOKUP(Tabla1[[#This Row],[FECHA]],'RECAUDOS LOCALES'!A:D,4,FALSE),0)</f>
        <v>0</v>
      </c>
      <c r="T2150" s="9">
        <f>IFERROR(VLOOKUP(Tabla1[[#This Row],[FECHA]],'RECAUDOS LOCALES'!A:D,3,FALSE),0)</f>
        <v>0</v>
      </c>
      <c r="U2150" s="11">
        <f>IFERROR(VLOOKUP(Tabla1[[#This Row],[FECHA]],'RECAUDOS EXTERNOS'!A:D,4,FALSE),0)</f>
        <v>6</v>
      </c>
      <c r="V2150" s="9">
        <f>IFERROR(VLOOKUP(Tabla1[[#This Row],[FECHA]],'RECAUDOS EXTERNOS'!A:D,3,FALSE),0)</f>
        <v>1669050</v>
      </c>
    </row>
    <row r="2151" spans="1:22" x14ac:dyDescent="0.25">
      <c r="A2151" s="1">
        <v>39710</v>
      </c>
      <c r="B2151" s="3" t="s">
        <v>0</v>
      </c>
      <c r="C2151" s="2">
        <v>39692</v>
      </c>
      <c r="D2151" s="5">
        <f>YEAR(Tabla1[[#This Row],[FECHA]])</f>
        <v>2008</v>
      </c>
      <c r="E2151" s="5">
        <f>IFERROR(VLOOKUP(Tabla1[[#This Row],[FECHA]],'COMPARENDOS TOTALES'!A:D,4,FALSE),0)</f>
        <v>3</v>
      </c>
      <c r="F2151" s="9">
        <f>IFERROR(VLOOKUP(Tabla1[[#This Row],[FECHA]],'COMPARENDOS TOTALES'!A:D,3,FALSE),0)</f>
        <v>1153750</v>
      </c>
      <c r="G2151" s="5">
        <f>IFERROR(VLOOKUP(Tabla1[[#This Row],[FECHA]],EXONERACIONES!A:D,4,FALSE),0)</f>
        <v>2</v>
      </c>
      <c r="H2151" s="9">
        <f>IFERROR(VLOOKUP(Tabla1[[#This Row],[FECHA]],EXONERACIONES!A:D,3,FALSE),0)</f>
        <v>692250</v>
      </c>
      <c r="I2151" s="5">
        <f>IFERROR(VLOOKUP(Tabla1[[#This Row],[FECHA]],'SIMIT CON RES'!A:D,4,FALSE),0)</f>
        <v>1</v>
      </c>
      <c r="J2151" s="9">
        <f>IFERROR(VLOOKUP(Tabla1[[#This Row],[FECHA]],'SIMIT CON RES'!A:D,3,FALSE),0)</f>
        <v>461500</v>
      </c>
      <c r="K2151">
        <f>IFERROR(VLOOKUP(Tabla1[[#This Row],[FECHA]],'SIMIT SIN RES'!A:D,4,FALSE),0)</f>
        <v>0</v>
      </c>
      <c r="L2151" s="9">
        <f>IFERROR(VLOOKUP(Tabla1[[#This Row],[FECHA]],'SIMIT SIN RES'!A:D,3,FALSE),0)</f>
        <v>0</v>
      </c>
      <c r="M2151" s="5">
        <f>IFERROR(VLOOKUP(Tabla1[[#This Row],[FECHA]],'RECAUDOS DE COMPARENDOS'!A:D,4,FALSE),0)</f>
        <v>0</v>
      </c>
      <c r="N2151" s="9">
        <f>IFERROR(VLOOKUP(Tabla1[[#This Row],[FECHA]],'RECAUDOS DE COMPARENDOS'!A:D,3,FALSE),0)</f>
        <v>0</v>
      </c>
      <c r="O2151" s="5">
        <f>IFERROR(VLOOKUP(Tabla1[[#This Row],[FECHA]],'RECAUDOS DE RESOLUCIONES'!A:D,4,FALSE),0)</f>
        <v>0</v>
      </c>
      <c r="P2151" s="9">
        <f>IFERROR(VLOOKUP(Tabla1[[#This Row],[FECHA]],'RECAUDOS DE RESOLUCIONES'!A:D,3,FALSE),0)</f>
        <v>0</v>
      </c>
      <c r="Q215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15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151" s="11">
        <f>IFERROR(VLOOKUP(Tabla1[[#This Row],[FECHA]],'RECAUDOS LOCALES'!A:D,4,FALSE),0)</f>
        <v>1</v>
      </c>
      <c r="T2151" s="9">
        <f>IFERROR(VLOOKUP(Tabla1[[#This Row],[FECHA]],'RECAUDOS LOCALES'!A:D,3,FALSE),0)</f>
        <v>190635</v>
      </c>
      <c r="U2151" s="11">
        <f>IFERROR(VLOOKUP(Tabla1[[#This Row],[FECHA]],'RECAUDOS EXTERNOS'!A:D,4,FALSE),0)</f>
        <v>4</v>
      </c>
      <c r="V2151" s="9">
        <f>IFERROR(VLOOKUP(Tabla1[[#This Row],[FECHA]],'RECAUDOS EXTERNOS'!A:D,3,FALSE),0)</f>
        <v>776717</v>
      </c>
    </row>
    <row r="2152" spans="1:22" x14ac:dyDescent="0.25">
      <c r="A2152" s="1">
        <v>39711</v>
      </c>
      <c r="B2152" s="3" t="s">
        <v>5</v>
      </c>
      <c r="C2152" s="2">
        <v>39692</v>
      </c>
      <c r="D2152" s="5">
        <f>YEAR(Tabla1[[#This Row],[FECHA]])</f>
        <v>2008</v>
      </c>
      <c r="E2152" s="5">
        <f>IFERROR(VLOOKUP(Tabla1[[#This Row],[FECHA]],'COMPARENDOS TOTALES'!A:D,4,FALSE),0)</f>
        <v>11</v>
      </c>
      <c r="F2152" s="9">
        <f>IFERROR(VLOOKUP(Tabla1[[#This Row],[FECHA]],'COMPARENDOS TOTALES'!A:D,3,FALSE),0)</f>
        <v>3584317</v>
      </c>
      <c r="G2152" s="5">
        <f>IFERROR(VLOOKUP(Tabla1[[#This Row],[FECHA]],EXONERACIONES!A:D,4,FALSE),0)</f>
        <v>3</v>
      </c>
      <c r="H2152" s="9">
        <f>IFERROR(VLOOKUP(Tabla1[[#This Row],[FECHA]],EXONERACIONES!A:D,3,FALSE),0)</f>
        <v>923000</v>
      </c>
      <c r="I2152" s="5">
        <f>IFERROR(VLOOKUP(Tabla1[[#This Row],[FECHA]],'SIMIT CON RES'!A:D,4,FALSE),0)</f>
        <v>5</v>
      </c>
      <c r="J2152" s="9">
        <f>IFERROR(VLOOKUP(Tabla1[[#This Row],[FECHA]],'SIMIT CON RES'!A:D,3,FALSE),0)</f>
        <v>1846000</v>
      </c>
      <c r="K2152">
        <f>IFERROR(VLOOKUP(Tabla1[[#This Row],[FECHA]],'SIMIT SIN RES'!A:D,4,FALSE),0)</f>
        <v>0</v>
      </c>
      <c r="L2152" s="9">
        <f>IFERROR(VLOOKUP(Tabla1[[#This Row],[FECHA]],'SIMIT SIN RES'!A:D,3,FALSE),0)</f>
        <v>0</v>
      </c>
      <c r="M2152" s="5">
        <f>IFERROR(VLOOKUP(Tabla1[[#This Row],[FECHA]],'RECAUDOS DE COMPARENDOS'!A:D,4,FALSE),0)</f>
        <v>0</v>
      </c>
      <c r="N2152" s="9">
        <f>IFERROR(VLOOKUP(Tabla1[[#This Row],[FECHA]],'RECAUDOS DE COMPARENDOS'!A:D,3,FALSE),0)</f>
        <v>0</v>
      </c>
      <c r="O2152" s="5">
        <f>IFERROR(VLOOKUP(Tabla1[[#This Row],[FECHA]],'RECAUDOS DE RESOLUCIONES'!A:D,4,FALSE),0)</f>
        <v>0</v>
      </c>
      <c r="P2152" s="9">
        <f>IFERROR(VLOOKUP(Tabla1[[#This Row],[FECHA]],'RECAUDOS DE RESOLUCIONES'!A:D,3,FALSE),0)</f>
        <v>0</v>
      </c>
      <c r="Q215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2152" s="9">
        <f>Tabla1[V. COMPARENDOS]-(Tabla1[V. EXONERACIONES]+Tabla1[[#This Row],[V. SIMIT CON RESOLUCION]]+Tabla1[[#This Row],[V. SIMIT SIN RESOLUCION]]+Tabla1[[#This Row],[V. RECAUDOS COMPARENDOS]]+Tabla1[[#This Row],[V. RECAUDOS RESOLUCIONES]])</f>
        <v>815317</v>
      </c>
      <c r="S2152" s="11">
        <f>IFERROR(VLOOKUP(Tabla1[[#This Row],[FECHA]],'RECAUDOS LOCALES'!A:D,4,FALSE),0)</f>
        <v>0</v>
      </c>
      <c r="T2152" s="9">
        <f>IFERROR(VLOOKUP(Tabla1[[#This Row],[FECHA]],'RECAUDOS LOCALES'!A:D,3,FALSE),0)</f>
        <v>0</v>
      </c>
      <c r="U2152" s="11">
        <f>IFERROR(VLOOKUP(Tabla1[[#This Row],[FECHA]],'RECAUDOS EXTERNOS'!A:D,4,FALSE),0)</f>
        <v>1</v>
      </c>
      <c r="V2152" s="9">
        <f>IFERROR(VLOOKUP(Tabla1[[#This Row],[FECHA]],'RECAUDOS EXTERNOS'!A:D,3,FALSE),0)</f>
        <v>447800</v>
      </c>
    </row>
    <row r="2153" spans="1:22" x14ac:dyDescent="0.25">
      <c r="A2153" s="1">
        <v>39712</v>
      </c>
      <c r="B2153" s="3" t="s">
        <v>4</v>
      </c>
      <c r="C2153" s="2">
        <v>39692</v>
      </c>
      <c r="D2153" s="5">
        <f>YEAR(Tabla1[[#This Row],[FECHA]])</f>
        <v>2008</v>
      </c>
      <c r="E2153" s="5">
        <f>IFERROR(VLOOKUP(Tabla1[[#This Row],[FECHA]],'COMPARENDOS TOTALES'!A:D,4,FALSE),0)</f>
        <v>16</v>
      </c>
      <c r="F2153" s="9">
        <f>IFERROR(VLOOKUP(Tabla1[[#This Row],[FECHA]],'COMPARENDOS TOTALES'!A:D,3,FALSE),0)</f>
        <v>4753451</v>
      </c>
      <c r="G2153" s="5">
        <f>IFERROR(VLOOKUP(Tabla1[[#This Row],[FECHA]],EXONERACIONES!A:D,4,FALSE),0)</f>
        <v>3</v>
      </c>
      <c r="H2153" s="9">
        <f>IFERROR(VLOOKUP(Tabla1[[#This Row],[FECHA]],EXONERACIONES!A:D,3,FALSE),0)</f>
        <v>923000</v>
      </c>
      <c r="I2153" s="5">
        <f>IFERROR(VLOOKUP(Tabla1[[#This Row],[FECHA]],'SIMIT CON RES'!A:D,4,FALSE),0)</f>
        <v>10</v>
      </c>
      <c r="J2153" s="9">
        <f>IFERROR(VLOOKUP(Tabla1[[#This Row],[FECHA]],'SIMIT CON RES'!A:D,3,FALSE),0)</f>
        <v>2907451</v>
      </c>
      <c r="K2153">
        <f>IFERROR(VLOOKUP(Tabla1[[#This Row],[FECHA]],'SIMIT SIN RES'!A:D,4,FALSE),0)</f>
        <v>0</v>
      </c>
      <c r="L2153" s="9">
        <f>IFERROR(VLOOKUP(Tabla1[[#This Row],[FECHA]],'SIMIT SIN RES'!A:D,3,FALSE),0)</f>
        <v>0</v>
      </c>
      <c r="M2153" s="5">
        <f>IFERROR(VLOOKUP(Tabla1[[#This Row],[FECHA]],'RECAUDOS DE COMPARENDOS'!A:D,4,FALSE),0)</f>
        <v>1</v>
      </c>
      <c r="N2153" s="9">
        <f>IFERROR(VLOOKUP(Tabla1[[#This Row],[FECHA]],'RECAUDOS DE COMPARENDOS'!A:D,3,FALSE),0)</f>
        <v>230750</v>
      </c>
      <c r="O2153" s="5">
        <f>IFERROR(VLOOKUP(Tabla1[[#This Row],[FECHA]],'RECAUDOS DE RESOLUCIONES'!A:D,4,FALSE),0)</f>
        <v>0</v>
      </c>
      <c r="P2153" s="9">
        <f>IFERROR(VLOOKUP(Tabla1[[#This Row],[FECHA]],'RECAUDOS DE RESOLUCIONES'!A:D,3,FALSE),0)</f>
        <v>0</v>
      </c>
      <c r="Q215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153" s="9">
        <f>Tabla1[V. COMPARENDOS]-(Tabla1[V. EXONERACIONES]+Tabla1[[#This Row],[V. SIMIT CON RESOLUCION]]+Tabla1[[#This Row],[V. SIMIT SIN RESOLUCION]]+Tabla1[[#This Row],[V. RECAUDOS COMPARENDOS]]+Tabla1[[#This Row],[V. RECAUDOS RESOLUCIONES]])</f>
        <v>692250</v>
      </c>
      <c r="S2153" s="11">
        <f>IFERROR(VLOOKUP(Tabla1[[#This Row],[FECHA]],'RECAUDOS LOCALES'!A:D,4,FALSE),0)</f>
        <v>0</v>
      </c>
      <c r="T2153" s="9">
        <f>IFERROR(VLOOKUP(Tabla1[[#This Row],[FECHA]],'RECAUDOS LOCALES'!A:D,3,FALSE),0)</f>
        <v>0</v>
      </c>
      <c r="U2153" s="11">
        <f>IFERROR(VLOOKUP(Tabla1[[#This Row],[FECHA]],'RECAUDOS EXTERNOS'!A:D,4,FALSE),0)</f>
        <v>0</v>
      </c>
      <c r="V2153" s="9">
        <f>IFERROR(VLOOKUP(Tabla1[[#This Row],[FECHA]],'RECAUDOS EXTERNOS'!A:D,3,FALSE),0)</f>
        <v>0</v>
      </c>
    </row>
    <row r="2154" spans="1:22" x14ac:dyDescent="0.25">
      <c r="A2154" s="1">
        <v>39713</v>
      </c>
      <c r="B2154" s="3" t="s">
        <v>1</v>
      </c>
      <c r="C2154" s="2">
        <v>39692</v>
      </c>
      <c r="D2154" s="5">
        <f>YEAR(Tabla1[[#This Row],[FECHA]])</f>
        <v>2008</v>
      </c>
      <c r="E2154" s="5">
        <f>IFERROR(VLOOKUP(Tabla1[[#This Row],[FECHA]],'COMPARENDOS TOTALES'!A:D,4,FALSE),0)</f>
        <v>8</v>
      </c>
      <c r="F2154" s="9">
        <f>IFERROR(VLOOKUP(Tabla1[[#This Row],[FECHA]],'COMPARENDOS TOTALES'!A:D,3,FALSE),0)</f>
        <v>1984451</v>
      </c>
      <c r="G2154" s="5">
        <f>IFERROR(VLOOKUP(Tabla1[[#This Row],[FECHA]],EXONERACIONES!A:D,4,FALSE),0)</f>
        <v>0</v>
      </c>
      <c r="H2154" s="9">
        <f>IFERROR(VLOOKUP(Tabla1[[#This Row],[FECHA]],EXONERACIONES!A:D,3,FALSE),0)</f>
        <v>0</v>
      </c>
      <c r="I2154" s="5">
        <f>IFERROR(VLOOKUP(Tabla1[[#This Row],[FECHA]],'SIMIT CON RES'!A:D,4,FALSE),0)</f>
        <v>6</v>
      </c>
      <c r="J2154" s="9">
        <f>IFERROR(VLOOKUP(Tabla1[[#This Row],[FECHA]],'SIMIT CON RES'!A:D,3,FALSE),0)</f>
        <v>1399884</v>
      </c>
      <c r="K2154">
        <f>IFERROR(VLOOKUP(Tabla1[[#This Row],[FECHA]],'SIMIT SIN RES'!A:D,4,FALSE),0)</f>
        <v>0</v>
      </c>
      <c r="L2154" s="9">
        <f>IFERROR(VLOOKUP(Tabla1[[#This Row],[FECHA]],'SIMIT SIN RES'!A:D,3,FALSE),0)</f>
        <v>0</v>
      </c>
      <c r="M2154" s="5">
        <f>IFERROR(VLOOKUP(Tabla1[[#This Row],[FECHA]],'RECAUDOS DE COMPARENDOS'!A:D,4,FALSE),0)</f>
        <v>1</v>
      </c>
      <c r="N2154" s="9">
        <f>IFERROR(VLOOKUP(Tabla1[[#This Row],[FECHA]],'RECAUDOS DE COMPARENDOS'!A:D,3,FALSE),0)</f>
        <v>461500</v>
      </c>
      <c r="O2154" s="5">
        <f>IFERROR(VLOOKUP(Tabla1[[#This Row],[FECHA]],'RECAUDOS DE RESOLUCIONES'!A:D,4,FALSE),0)</f>
        <v>0</v>
      </c>
      <c r="P2154" s="9">
        <f>IFERROR(VLOOKUP(Tabla1[[#This Row],[FECHA]],'RECAUDOS DE RESOLUCIONES'!A:D,3,FALSE),0)</f>
        <v>0</v>
      </c>
      <c r="Q215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154" s="9">
        <f>Tabla1[V. COMPARENDOS]-(Tabla1[V. EXONERACIONES]+Tabla1[[#This Row],[V. SIMIT CON RESOLUCION]]+Tabla1[[#This Row],[V. SIMIT SIN RESOLUCION]]+Tabla1[[#This Row],[V. RECAUDOS COMPARENDOS]]+Tabla1[[#This Row],[V. RECAUDOS RESOLUCIONES]])</f>
        <v>123067</v>
      </c>
      <c r="S2154" s="11">
        <f>IFERROR(VLOOKUP(Tabla1[[#This Row],[FECHA]],'RECAUDOS LOCALES'!A:D,4,FALSE),0)</f>
        <v>0</v>
      </c>
      <c r="T2154" s="9">
        <f>IFERROR(VLOOKUP(Tabla1[[#This Row],[FECHA]],'RECAUDOS LOCALES'!A:D,3,FALSE),0)</f>
        <v>0</v>
      </c>
      <c r="U2154" s="11">
        <f>IFERROR(VLOOKUP(Tabla1[[#This Row],[FECHA]],'RECAUDOS EXTERNOS'!A:D,4,FALSE),0)</f>
        <v>3</v>
      </c>
      <c r="V2154" s="9">
        <f>IFERROR(VLOOKUP(Tabla1[[#This Row],[FECHA]],'RECAUDOS EXTERNOS'!A:D,3,FALSE),0)</f>
        <v>763100</v>
      </c>
    </row>
    <row r="2155" spans="1:22" x14ac:dyDescent="0.25">
      <c r="A2155" s="1">
        <v>39714</v>
      </c>
      <c r="B2155" s="3" t="s">
        <v>2</v>
      </c>
      <c r="C2155" s="2">
        <v>39692</v>
      </c>
      <c r="D2155" s="5">
        <f>YEAR(Tabla1[[#This Row],[FECHA]])</f>
        <v>2008</v>
      </c>
      <c r="E2155" s="5">
        <f>IFERROR(VLOOKUP(Tabla1[[#This Row],[FECHA]],'COMPARENDOS TOTALES'!A:D,4,FALSE),0)</f>
        <v>10</v>
      </c>
      <c r="F2155" s="9">
        <f>IFERROR(VLOOKUP(Tabla1[[#This Row],[FECHA]],'COMPARENDOS TOTALES'!A:D,3,FALSE),0)</f>
        <v>1999835</v>
      </c>
      <c r="G2155" s="5">
        <f>IFERROR(VLOOKUP(Tabla1[[#This Row],[FECHA]],EXONERACIONES!A:D,4,FALSE),0)</f>
        <v>2</v>
      </c>
      <c r="H2155" s="9">
        <f>IFERROR(VLOOKUP(Tabla1[[#This Row],[FECHA]],EXONERACIONES!A:D,3,FALSE),0)</f>
        <v>692250</v>
      </c>
      <c r="I2155" s="5">
        <f>IFERROR(VLOOKUP(Tabla1[[#This Row],[FECHA]],'SIMIT CON RES'!A:D,4,FALSE),0)</f>
        <v>5</v>
      </c>
      <c r="J2155" s="9">
        <f>IFERROR(VLOOKUP(Tabla1[[#This Row],[FECHA]],'SIMIT CON RES'!A:D,3,FALSE),0)</f>
        <v>938384</v>
      </c>
      <c r="K2155">
        <f>IFERROR(VLOOKUP(Tabla1[[#This Row],[FECHA]],'SIMIT SIN RES'!A:D,4,FALSE),0)</f>
        <v>0</v>
      </c>
      <c r="L2155" s="9">
        <f>IFERROR(VLOOKUP(Tabla1[[#This Row],[FECHA]],'SIMIT SIN RES'!A:D,3,FALSE),0)</f>
        <v>0</v>
      </c>
      <c r="M2155" s="5">
        <f>IFERROR(VLOOKUP(Tabla1[[#This Row],[FECHA]],'RECAUDOS DE COMPARENDOS'!A:D,4,FALSE),0)</f>
        <v>1</v>
      </c>
      <c r="N2155" s="9">
        <f>IFERROR(VLOOKUP(Tabla1[[#This Row],[FECHA]],'RECAUDOS DE COMPARENDOS'!A:D,3,FALSE),0)</f>
        <v>123067</v>
      </c>
      <c r="O2155" s="5">
        <f>IFERROR(VLOOKUP(Tabla1[[#This Row],[FECHA]],'RECAUDOS DE RESOLUCIONES'!A:D,4,FALSE),0)</f>
        <v>0</v>
      </c>
      <c r="P2155" s="9">
        <f>IFERROR(VLOOKUP(Tabla1[[#This Row],[FECHA]],'RECAUDOS DE RESOLUCIONES'!A:D,3,FALSE),0)</f>
        <v>0</v>
      </c>
      <c r="Q215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155" s="9">
        <f>Tabla1[V. COMPARENDOS]-(Tabla1[V. EXONERACIONES]+Tabla1[[#This Row],[V. SIMIT CON RESOLUCION]]+Tabla1[[#This Row],[V. SIMIT SIN RESOLUCION]]+Tabla1[[#This Row],[V. RECAUDOS COMPARENDOS]]+Tabla1[[#This Row],[V. RECAUDOS RESOLUCIONES]])</f>
        <v>246134</v>
      </c>
      <c r="S2155" s="11">
        <f>IFERROR(VLOOKUP(Tabla1[[#This Row],[FECHA]],'RECAUDOS LOCALES'!A:D,4,FALSE),0)</f>
        <v>2</v>
      </c>
      <c r="T2155" s="9">
        <f>IFERROR(VLOOKUP(Tabla1[[#This Row],[FECHA]],'RECAUDOS LOCALES'!A:D,3,FALSE),0)</f>
        <v>317854</v>
      </c>
      <c r="U2155" s="11">
        <f>IFERROR(VLOOKUP(Tabla1[[#This Row],[FECHA]],'RECAUDOS EXTERNOS'!A:D,4,FALSE),0)</f>
        <v>5</v>
      </c>
      <c r="V2155" s="9">
        <f>IFERROR(VLOOKUP(Tabla1[[#This Row],[FECHA]],'RECAUDOS EXTERNOS'!A:D,3,FALSE),0)</f>
        <v>1149317</v>
      </c>
    </row>
    <row r="2156" spans="1:22" x14ac:dyDescent="0.25">
      <c r="A2156" s="1">
        <v>39715</v>
      </c>
      <c r="B2156" s="3" t="s">
        <v>3</v>
      </c>
      <c r="C2156" s="2">
        <v>39692</v>
      </c>
      <c r="D2156" s="5">
        <f>YEAR(Tabla1[[#This Row],[FECHA]])</f>
        <v>2008</v>
      </c>
      <c r="E2156" s="5">
        <f>IFERROR(VLOOKUP(Tabla1[[#This Row],[FECHA]],'COMPARENDOS TOTALES'!A:D,4,FALSE),0)</f>
        <v>8</v>
      </c>
      <c r="F2156" s="9">
        <f>IFERROR(VLOOKUP(Tabla1[[#This Row],[FECHA]],'COMPARENDOS TOTALES'!A:D,3,FALSE),0)</f>
        <v>1861384</v>
      </c>
      <c r="G2156" s="5">
        <f>IFERROR(VLOOKUP(Tabla1[[#This Row],[FECHA]],EXONERACIONES!A:D,4,FALSE),0)</f>
        <v>0</v>
      </c>
      <c r="H2156" s="9">
        <f>IFERROR(VLOOKUP(Tabla1[[#This Row],[FECHA]],EXONERACIONES!A:D,3,FALSE),0)</f>
        <v>0</v>
      </c>
      <c r="I2156" s="5">
        <f>IFERROR(VLOOKUP(Tabla1[[#This Row],[FECHA]],'SIMIT CON RES'!A:D,4,FALSE),0)</f>
        <v>7</v>
      </c>
      <c r="J2156" s="9">
        <f>IFERROR(VLOOKUP(Tabla1[[#This Row],[FECHA]],'SIMIT CON RES'!A:D,3,FALSE),0)</f>
        <v>1399884</v>
      </c>
      <c r="K2156">
        <f>IFERROR(VLOOKUP(Tabla1[[#This Row],[FECHA]],'SIMIT SIN RES'!A:D,4,FALSE),0)</f>
        <v>0</v>
      </c>
      <c r="L2156" s="9">
        <f>IFERROR(VLOOKUP(Tabla1[[#This Row],[FECHA]],'SIMIT SIN RES'!A:D,3,FALSE),0)</f>
        <v>0</v>
      </c>
      <c r="M2156" s="5">
        <f>IFERROR(VLOOKUP(Tabla1[[#This Row],[FECHA]],'RECAUDOS DE COMPARENDOS'!A:D,4,FALSE),0)</f>
        <v>0</v>
      </c>
      <c r="N2156" s="9">
        <f>IFERROR(VLOOKUP(Tabla1[[#This Row],[FECHA]],'RECAUDOS DE COMPARENDOS'!A:D,3,FALSE),0)</f>
        <v>0</v>
      </c>
      <c r="O2156" s="5">
        <f>IFERROR(VLOOKUP(Tabla1[[#This Row],[FECHA]],'RECAUDOS DE RESOLUCIONES'!A:D,4,FALSE),0)</f>
        <v>0</v>
      </c>
      <c r="P2156" s="9">
        <f>IFERROR(VLOOKUP(Tabla1[[#This Row],[FECHA]],'RECAUDOS DE RESOLUCIONES'!A:D,3,FALSE),0)</f>
        <v>0</v>
      </c>
      <c r="Q215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156" s="9">
        <f>Tabla1[V. COMPARENDOS]-(Tabla1[V. EXONERACIONES]+Tabla1[[#This Row],[V. SIMIT CON RESOLUCION]]+Tabla1[[#This Row],[V. SIMIT SIN RESOLUCION]]+Tabla1[[#This Row],[V. RECAUDOS COMPARENDOS]]+Tabla1[[#This Row],[V. RECAUDOS RESOLUCIONES]])</f>
        <v>461500</v>
      </c>
      <c r="S2156" s="11">
        <f>IFERROR(VLOOKUP(Tabla1[[#This Row],[FECHA]],'RECAUDOS LOCALES'!A:D,4,FALSE),0)</f>
        <v>1</v>
      </c>
      <c r="T2156" s="9">
        <f>IFERROR(VLOOKUP(Tabla1[[#This Row],[FECHA]],'RECAUDOS LOCALES'!A:D,3,FALSE),0)</f>
        <v>216850</v>
      </c>
      <c r="U2156" s="11">
        <f>IFERROR(VLOOKUP(Tabla1[[#This Row],[FECHA]],'RECAUDOS EXTERNOS'!A:D,4,FALSE),0)</f>
        <v>2</v>
      </c>
      <c r="V2156" s="9">
        <f>IFERROR(VLOOKUP(Tabla1[[#This Row],[FECHA]],'RECAUDOS EXTERNOS'!A:D,3,FALSE),0)</f>
        <v>436200</v>
      </c>
    </row>
    <row r="2157" spans="1:22" x14ac:dyDescent="0.25">
      <c r="A2157" s="1">
        <v>39716</v>
      </c>
      <c r="B2157" s="3" t="s">
        <v>6</v>
      </c>
      <c r="C2157" s="2">
        <v>39692</v>
      </c>
      <c r="D2157" s="5">
        <f>YEAR(Tabla1[[#This Row],[FECHA]])</f>
        <v>2008</v>
      </c>
      <c r="E2157" s="5">
        <f>IFERROR(VLOOKUP(Tabla1[[#This Row],[FECHA]],'COMPARENDOS TOTALES'!A:D,4,FALSE),0)</f>
        <v>9</v>
      </c>
      <c r="F2157" s="9">
        <f>IFERROR(VLOOKUP(Tabla1[[#This Row],[FECHA]],'COMPARENDOS TOTALES'!A:D,3,FALSE),0)</f>
        <v>2307500</v>
      </c>
      <c r="G2157" s="5">
        <f>IFERROR(VLOOKUP(Tabla1[[#This Row],[FECHA]],EXONERACIONES!A:D,4,FALSE),0)</f>
        <v>0</v>
      </c>
      <c r="H2157" s="9">
        <f>IFERROR(VLOOKUP(Tabla1[[#This Row],[FECHA]],EXONERACIONES!A:D,3,FALSE),0)</f>
        <v>0</v>
      </c>
      <c r="I2157" s="5">
        <f>IFERROR(VLOOKUP(Tabla1[[#This Row],[FECHA]],'SIMIT CON RES'!A:D,4,FALSE),0)</f>
        <v>8</v>
      </c>
      <c r="J2157" s="9">
        <f>IFERROR(VLOOKUP(Tabla1[[#This Row],[FECHA]],'SIMIT CON RES'!A:D,3,FALSE),0)</f>
        <v>2076750</v>
      </c>
      <c r="K2157">
        <f>IFERROR(VLOOKUP(Tabla1[[#This Row],[FECHA]],'SIMIT SIN RES'!A:D,4,FALSE),0)</f>
        <v>0</v>
      </c>
      <c r="L2157" s="9">
        <f>IFERROR(VLOOKUP(Tabla1[[#This Row],[FECHA]],'SIMIT SIN RES'!A:D,3,FALSE),0)</f>
        <v>0</v>
      </c>
      <c r="M2157" s="5">
        <f>IFERROR(VLOOKUP(Tabla1[[#This Row],[FECHA]],'RECAUDOS DE COMPARENDOS'!A:D,4,FALSE),0)</f>
        <v>1</v>
      </c>
      <c r="N2157" s="9">
        <f>IFERROR(VLOOKUP(Tabla1[[#This Row],[FECHA]],'RECAUDOS DE COMPARENDOS'!A:D,3,FALSE),0)</f>
        <v>230750</v>
      </c>
      <c r="O2157" s="5">
        <f>IFERROR(VLOOKUP(Tabla1[[#This Row],[FECHA]],'RECAUDOS DE RESOLUCIONES'!A:D,4,FALSE),0)</f>
        <v>0</v>
      </c>
      <c r="P2157" s="9">
        <f>IFERROR(VLOOKUP(Tabla1[[#This Row],[FECHA]],'RECAUDOS DE RESOLUCIONES'!A:D,3,FALSE),0)</f>
        <v>0</v>
      </c>
      <c r="Q215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15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157" s="11">
        <f>IFERROR(VLOOKUP(Tabla1[[#This Row],[FECHA]],'RECAUDOS LOCALES'!A:D,4,FALSE),0)</f>
        <v>2</v>
      </c>
      <c r="T2157" s="9">
        <f>IFERROR(VLOOKUP(Tabla1[[#This Row],[FECHA]],'RECAUDOS LOCALES'!A:D,3,FALSE),0)</f>
        <v>203722</v>
      </c>
      <c r="U2157" s="11">
        <f>IFERROR(VLOOKUP(Tabla1[[#This Row],[FECHA]],'RECAUDOS EXTERNOS'!A:D,4,FALSE),0)</f>
        <v>4</v>
      </c>
      <c r="V2157" s="9">
        <f>IFERROR(VLOOKUP(Tabla1[[#This Row],[FECHA]],'RECAUDOS EXTERNOS'!A:D,3,FALSE),0)</f>
        <v>809155</v>
      </c>
    </row>
    <row r="2158" spans="1:22" x14ac:dyDescent="0.25">
      <c r="A2158" s="1">
        <v>39717</v>
      </c>
      <c r="B2158" s="3" t="s">
        <v>0</v>
      </c>
      <c r="C2158" s="2">
        <v>39692</v>
      </c>
      <c r="D2158" s="5">
        <f>YEAR(Tabla1[[#This Row],[FECHA]])</f>
        <v>2008</v>
      </c>
      <c r="E2158" s="5">
        <f>IFERROR(VLOOKUP(Tabla1[[#This Row],[FECHA]],'COMPARENDOS TOTALES'!A:D,4,FALSE),0)</f>
        <v>5</v>
      </c>
      <c r="F2158" s="9">
        <f>IFERROR(VLOOKUP(Tabla1[[#This Row],[FECHA]],'COMPARENDOS TOTALES'!A:D,3,FALSE),0)</f>
        <v>1169134</v>
      </c>
      <c r="G2158" s="5">
        <f>IFERROR(VLOOKUP(Tabla1[[#This Row],[FECHA]],EXONERACIONES!A:D,4,FALSE),0)</f>
        <v>1</v>
      </c>
      <c r="H2158" s="9">
        <f>IFERROR(VLOOKUP(Tabla1[[#This Row],[FECHA]],EXONERACIONES!A:D,3,FALSE),0)</f>
        <v>230750</v>
      </c>
      <c r="I2158" s="5">
        <f>IFERROR(VLOOKUP(Tabla1[[#This Row],[FECHA]],'SIMIT CON RES'!A:D,4,FALSE),0)</f>
        <v>4</v>
      </c>
      <c r="J2158" s="9">
        <f>IFERROR(VLOOKUP(Tabla1[[#This Row],[FECHA]],'SIMIT CON RES'!A:D,3,FALSE),0)</f>
        <v>938384</v>
      </c>
      <c r="K2158">
        <f>IFERROR(VLOOKUP(Tabla1[[#This Row],[FECHA]],'SIMIT SIN RES'!A:D,4,FALSE),0)</f>
        <v>0</v>
      </c>
      <c r="L2158" s="9">
        <f>IFERROR(VLOOKUP(Tabla1[[#This Row],[FECHA]],'SIMIT SIN RES'!A:D,3,FALSE),0)</f>
        <v>0</v>
      </c>
      <c r="M2158" s="5">
        <f>IFERROR(VLOOKUP(Tabla1[[#This Row],[FECHA]],'RECAUDOS DE COMPARENDOS'!A:D,4,FALSE),0)</f>
        <v>0</v>
      </c>
      <c r="N2158" s="9">
        <f>IFERROR(VLOOKUP(Tabla1[[#This Row],[FECHA]],'RECAUDOS DE COMPARENDOS'!A:D,3,FALSE),0)</f>
        <v>0</v>
      </c>
      <c r="O2158" s="5">
        <f>IFERROR(VLOOKUP(Tabla1[[#This Row],[FECHA]],'RECAUDOS DE RESOLUCIONES'!A:D,4,FALSE),0)</f>
        <v>0</v>
      </c>
      <c r="P2158" s="9">
        <f>IFERROR(VLOOKUP(Tabla1[[#This Row],[FECHA]],'RECAUDOS DE RESOLUCIONES'!A:D,3,FALSE),0)</f>
        <v>0</v>
      </c>
      <c r="Q215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15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158" s="11">
        <f>IFERROR(VLOOKUP(Tabla1[[#This Row],[FECHA]],'RECAUDOS LOCALES'!A:D,4,FALSE),0)</f>
        <v>0</v>
      </c>
      <c r="T2158" s="9">
        <f>IFERROR(VLOOKUP(Tabla1[[#This Row],[FECHA]],'RECAUDOS LOCALES'!A:D,3,FALSE),0)</f>
        <v>0</v>
      </c>
      <c r="U2158" s="11">
        <f>IFERROR(VLOOKUP(Tabla1[[#This Row],[FECHA]],'RECAUDOS EXTERNOS'!A:D,4,FALSE),0)</f>
        <v>3</v>
      </c>
      <c r="V2158" s="9">
        <f>IFERROR(VLOOKUP(Tabla1[[#This Row],[FECHA]],'RECAUDOS EXTERNOS'!A:D,3,FALSE),0)</f>
        <v>1035570</v>
      </c>
    </row>
    <row r="2159" spans="1:22" x14ac:dyDescent="0.25">
      <c r="A2159" s="1">
        <v>39718</v>
      </c>
      <c r="B2159" s="3" t="s">
        <v>5</v>
      </c>
      <c r="C2159" s="2">
        <v>39692</v>
      </c>
      <c r="D2159" s="5">
        <f>YEAR(Tabla1[[#This Row],[FECHA]])</f>
        <v>2008</v>
      </c>
      <c r="E2159" s="5">
        <f>IFERROR(VLOOKUP(Tabla1[[#This Row],[FECHA]],'COMPARENDOS TOTALES'!A:D,4,FALSE),0)</f>
        <v>5</v>
      </c>
      <c r="F2159" s="9">
        <f>IFERROR(VLOOKUP(Tabla1[[#This Row],[FECHA]],'COMPARENDOS TOTALES'!A:D,3,FALSE),0)</f>
        <v>1738317</v>
      </c>
      <c r="G2159" s="5">
        <f>IFERROR(VLOOKUP(Tabla1[[#This Row],[FECHA]],EXONERACIONES!A:D,4,FALSE),0)</f>
        <v>1</v>
      </c>
      <c r="H2159" s="9">
        <f>IFERROR(VLOOKUP(Tabla1[[#This Row],[FECHA]],EXONERACIONES!A:D,3,FALSE),0)</f>
        <v>461500</v>
      </c>
      <c r="I2159" s="5">
        <f>IFERROR(VLOOKUP(Tabla1[[#This Row],[FECHA]],'SIMIT CON RES'!A:D,4,FALSE),0)</f>
        <v>3</v>
      </c>
      <c r="J2159" s="9">
        <f>IFERROR(VLOOKUP(Tabla1[[#This Row],[FECHA]],'SIMIT CON RES'!A:D,3,FALSE),0)</f>
        <v>815317</v>
      </c>
      <c r="K2159">
        <f>IFERROR(VLOOKUP(Tabla1[[#This Row],[FECHA]],'SIMIT SIN RES'!A:D,4,FALSE),0)</f>
        <v>0</v>
      </c>
      <c r="L2159" s="9">
        <f>IFERROR(VLOOKUP(Tabla1[[#This Row],[FECHA]],'SIMIT SIN RES'!A:D,3,FALSE),0)</f>
        <v>0</v>
      </c>
      <c r="M2159" s="5">
        <f>IFERROR(VLOOKUP(Tabla1[[#This Row],[FECHA]],'RECAUDOS DE COMPARENDOS'!A:D,4,FALSE),0)</f>
        <v>0</v>
      </c>
      <c r="N2159" s="9">
        <f>IFERROR(VLOOKUP(Tabla1[[#This Row],[FECHA]],'RECAUDOS DE COMPARENDOS'!A:D,3,FALSE),0)</f>
        <v>0</v>
      </c>
      <c r="O2159" s="5">
        <f>IFERROR(VLOOKUP(Tabla1[[#This Row],[FECHA]],'RECAUDOS DE RESOLUCIONES'!A:D,4,FALSE),0)</f>
        <v>0</v>
      </c>
      <c r="P2159" s="9">
        <f>IFERROR(VLOOKUP(Tabla1[[#This Row],[FECHA]],'RECAUDOS DE RESOLUCIONES'!A:D,3,FALSE),0)</f>
        <v>0</v>
      </c>
      <c r="Q215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159" s="9">
        <f>Tabla1[V. COMPARENDOS]-(Tabla1[V. EXONERACIONES]+Tabla1[[#This Row],[V. SIMIT CON RESOLUCION]]+Tabla1[[#This Row],[V. SIMIT SIN RESOLUCION]]+Tabla1[[#This Row],[V. RECAUDOS COMPARENDOS]]+Tabla1[[#This Row],[V. RECAUDOS RESOLUCIONES]])</f>
        <v>461500</v>
      </c>
      <c r="S2159" s="11">
        <f>IFERROR(VLOOKUP(Tabla1[[#This Row],[FECHA]],'RECAUDOS LOCALES'!A:D,4,FALSE),0)</f>
        <v>0</v>
      </c>
      <c r="T2159" s="9">
        <f>IFERROR(VLOOKUP(Tabla1[[#This Row],[FECHA]],'RECAUDOS LOCALES'!A:D,3,FALSE),0)</f>
        <v>0</v>
      </c>
      <c r="U2159" s="11">
        <f>IFERROR(VLOOKUP(Tabla1[[#This Row],[FECHA]],'RECAUDOS EXTERNOS'!A:D,4,FALSE),0)</f>
        <v>0</v>
      </c>
      <c r="V2159" s="9">
        <f>IFERROR(VLOOKUP(Tabla1[[#This Row],[FECHA]],'RECAUDOS EXTERNOS'!A:D,3,FALSE),0)</f>
        <v>0</v>
      </c>
    </row>
    <row r="2160" spans="1:22" x14ac:dyDescent="0.25">
      <c r="A2160" s="1">
        <v>39719</v>
      </c>
      <c r="B2160" s="3" t="s">
        <v>4</v>
      </c>
      <c r="C2160" s="2">
        <v>39692</v>
      </c>
      <c r="D2160" s="5">
        <f>YEAR(Tabla1[[#This Row],[FECHA]])</f>
        <v>2008</v>
      </c>
      <c r="E2160" s="5">
        <f>IFERROR(VLOOKUP(Tabla1[[#This Row],[FECHA]],'COMPARENDOS TOTALES'!A:D,4,FALSE),0)</f>
        <v>12</v>
      </c>
      <c r="F2160" s="9">
        <f>IFERROR(VLOOKUP(Tabla1[[#This Row],[FECHA]],'COMPARENDOS TOTALES'!A:D,3,FALSE),0)</f>
        <v>2907451</v>
      </c>
      <c r="G2160" s="5">
        <f>IFERROR(VLOOKUP(Tabla1[[#This Row],[FECHA]],EXONERACIONES!A:D,4,FALSE),0)</f>
        <v>3</v>
      </c>
      <c r="H2160" s="9">
        <f>IFERROR(VLOOKUP(Tabla1[[#This Row],[FECHA]],EXONERACIONES!A:D,3,FALSE),0)</f>
        <v>584567</v>
      </c>
      <c r="I2160" s="5">
        <f>IFERROR(VLOOKUP(Tabla1[[#This Row],[FECHA]],'SIMIT CON RES'!A:D,4,FALSE),0)</f>
        <v>6</v>
      </c>
      <c r="J2160" s="9">
        <f>IFERROR(VLOOKUP(Tabla1[[#This Row],[FECHA]],'SIMIT CON RES'!A:D,3,FALSE),0)</f>
        <v>1738317</v>
      </c>
      <c r="K2160">
        <f>IFERROR(VLOOKUP(Tabla1[[#This Row],[FECHA]],'SIMIT SIN RES'!A:D,4,FALSE),0)</f>
        <v>0</v>
      </c>
      <c r="L2160" s="9">
        <f>IFERROR(VLOOKUP(Tabla1[[#This Row],[FECHA]],'SIMIT SIN RES'!A:D,3,FALSE),0)</f>
        <v>0</v>
      </c>
      <c r="M2160" s="5">
        <f>IFERROR(VLOOKUP(Tabla1[[#This Row],[FECHA]],'RECAUDOS DE COMPARENDOS'!A:D,4,FALSE),0)</f>
        <v>2</v>
      </c>
      <c r="N2160" s="9">
        <f>IFERROR(VLOOKUP(Tabla1[[#This Row],[FECHA]],'RECAUDOS DE COMPARENDOS'!A:D,3,FALSE),0)</f>
        <v>461500</v>
      </c>
      <c r="O2160" s="5">
        <f>IFERROR(VLOOKUP(Tabla1[[#This Row],[FECHA]],'RECAUDOS DE RESOLUCIONES'!A:D,4,FALSE),0)</f>
        <v>0</v>
      </c>
      <c r="P2160" s="9">
        <f>IFERROR(VLOOKUP(Tabla1[[#This Row],[FECHA]],'RECAUDOS DE RESOLUCIONES'!A:D,3,FALSE),0)</f>
        <v>0</v>
      </c>
      <c r="Q216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160" s="9">
        <f>Tabla1[V. COMPARENDOS]-(Tabla1[V. EXONERACIONES]+Tabla1[[#This Row],[V. SIMIT CON RESOLUCION]]+Tabla1[[#This Row],[V. SIMIT SIN RESOLUCION]]+Tabla1[[#This Row],[V. RECAUDOS COMPARENDOS]]+Tabla1[[#This Row],[V. RECAUDOS RESOLUCIONES]])</f>
        <v>123067</v>
      </c>
      <c r="S2160" s="11">
        <f>IFERROR(VLOOKUP(Tabla1[[#This Row],[FECHA]],'RECAUDOS LOCALES'!A:D,4,FALSE),0)</f>
        <v>0</v>
      </c>
      <c r="T2160" s="9">
        <f>IFERROR(VLOOKUP(Tabla1[[#This Row],[FECHA]],'RECAUDOS LOCALES'!A:D,3,FALSE),0)</f>
        <v>0</v>
      </c>
      <c r="U2160" s="11">
        <f>IFERROR(VLOOKUP(Tabla1[[#This Row],[FECHA]],'RECAUDOS EXTERNOS'!A:D,4,FALSE),0)</f>
        <v>0</v>
      </c>
      <c r="V2160" s="9">
        <f>IFERROR(VLOOKUP(Tabla1[[#This Row],[FECHA]],'RECAUDOS EXTERNOS'!A:D,3,FALSE),0)</f>
        <v>0</v>
      </c>
    </row>
    <row r="2161" spans="1:22" x14ac:dyDescent="0.25">
      <c r="A2161" s="1">
        <v>39720</v>
      </c>
      <c r="B2161" s="3" t="s">
        <v>1</v>
      </c>
      <c r="C2161" s="2">
        <v>39692</v>
      </c>
      <c r="D2161" s="5">
        <f>YEAR(Tabla1[[#This Row],[FECHA]])</f>
        <v>2008</v>
      </c>
      <c r="E2161" s="5">
        <f>IFERROR(VLOOKUP(Tabla1[[#This Row],[FECHA]],'COMPARENDOS TOTALES'!A:D,4,FALSE),0)</f>
        <v>7</v>
      </c>
      <c r="F2161" s="9">
        <f>IFERROR(VLOOKUP(Tabla1[[#This Row],[FECHA]],'COMPARENDOS TOTALES'!A:D,3,FALSE),0)</f>
        <v>2199817</v>
      </c>
      <c r="G2161" s="5">
        <f>IFERROR(VLOOKUP(Tabla1[[#This Row],[FECHA]],EXONERACIONES!A:D,4,FALSE),0)</f>
        <v>1</v>
      </c>
      <c r="H2161" s="9">
        <f>IFERROR(VLOOKUP(Tabla1[[#This Row],[FECHA]],EXONERACIONES!A:D,3,FALSE),0)</f>
        <v>461500</v>
      </c>
      <c r="I2161" s="5">
        <f>IFERROR(VLOOKUP(Tabla1[[#This Row],[FECHA]],'SIMIT CON RES'!A:D,4,FALSE),0)</f>
        <v>5</v>
      </c>
      <c r="J2161" s="9">
        <f>IFERROR(VLOOKUP(Tabla1[[#This Row],[FECHA]],'SIMIT CON RES'!A:D,3,FALSE),0)</f>
        <v>1507567</v>
      </c>
      <c r="K2161">
        <f>IFERROR(VLOOKUP(Tabla1[[#This Row],[FECHA]],'SIMIT SIN RES'!A:D,4,FALSE),0)</f>
        <v>0</v>
      </c>
      <c r="L2161" s="9">
        <f>IFERROR(VLOOKUP(Tabla1[[#This Row],[FECHA]],'SIMIT SIN RES'!A:D,3,FALSE),0)</f>
        <v>0</v>
      </c>
      <c r="M2161" s="5">
        <f>IFERROR(VLOOKUP(Tabla1[[#This Row],[FECHA]],'RECAUDOS DE COMPARENDOS'!A:D,4,FALSE),0)</f>
        <v>0</v>
      </c>
      <c r="N2161" s="9">
        <f>IFERROR(VLOOKUP(Tabla1[[#This Row],[FECHA]],'RECAUDOS DE COMPARENDOS'!A:D,3,FALSE),0)</f>
        <v>0</v>
      </c>
      <c r="O2161" s="5">
        <f>IFERROR(VLOOKUP(Tabla1[[#This Row],[FECHA]],'RECAUDOS DE RESOLUCIONES'!A:D,4,FALSE),0)</f>
        <v>0</v>
      </c>
      <c r="P2161" s="9">
        <f>IFERROR(VLOOKUP(Tabla1[[#This Row],[FECHA]],'RECAUDOS DE RESOLUCIONES'!A:D,3,FALSE),0)</f>
        <v>0</v>
      </c>
      <c r="Q216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161" s="9">
        <f>Tabla1[V. COMPARENDOS]-(Tabla1[V. EXONERACIONES]+Tabla1[[#This Row],[V. SIMIT CON RESOLUCION]]+Tabla1[[#This Row],[V. SIMIT SIN RESOLUCION]]+Tabla1[[#This Row],[V. RECAUDOS COMPARENDOS]]+Tabla1[[#This Row],[V. RECAUDOS RESOLUCIONES]])</f>
        <v>230750</v>
      </c>
      <c r="S2161" s="11">
        <f>IFERROR(VLOOKUP(Tabla1[[#This Row],[FECHA]],'RECAUDOS LOCALES'!A:D,4,FALSE),0)</f>
        <v>1</v>
      </c>
      <c r="T2161" s="9">
        <f>IFERROR(VLOOKUP(Tabla1[[#This Row],[FECHA]],'RECAUDOS LOCALES'!A:D,3,FALSE),0)</f>
        <v>86110</v>
      </c>
      <c r="U2161" s="11">
        <f>IFERROR(VLOOKUP(Tabla1[[#This Row],[FECHA]],'RECAUDOS EXTERNOS'!A:D,4,FALSE),0)</f>
        <v>2</v>
      </c>
      <c r="V2161" s="9">
        <f>IFERROR(VLOOKUP(Tabla1[[#This Row],[FECHA]],'RECAUDOS EXTERNOS'!A:D,3,FALSE),0)</f>
        <v>355267</v>
      </c>
    </row>
    <row r="2162" spans="1:22" x14ac:dyDescent="0.25">
      <c r="A2162" s="1">
        <v>39721</v>
      </c>
      <c r="B2162" s="3" t="s">
        <v>2</v>
      </c>
      <c r="C2162" s="2">
        <v>39692</v>
      </c>
      <c r="D2162" s="5">
        <f>YEAR(Tabla1[[#This Row],[FECHA]])</f>
        <v>2008</v>
      </c>
      <c r="E2162" s="5">
        <f>IFERROR(VLOOKUP(Tabla1[[#This Row],[FECHA]],'COMPARENDOS TOTALES'!A:D,4,FALSE),0)</f>
        <v>2</v>
      </c>
      <c r="F2162" s="9">
        <f>IFERROR(VLOOKUP(Tabla1[[#This Row],[FECHA]],'COMPARENDOS TOTALES'!A:D,3,FALSE),0)</f>
        <v>353817</v>
      </c>
      <c r="G2162" s="5">
        <f>IFERROR(VLOOKUP(Tabla1[[#This Row],[FECHA]],EXONERACIONES!A:D,4,FALSE),0)</f>
        <v>0</v>
      </c>
      <c r="H2162" s="9">
        <f>IFERROR(VLOOKUP(Tabla1[[#This Row],[FECHA]],EXONERACIONES!A:D,3,FALSE),0)</f>
        <v>0</v>
      </c>
      <c r="I2162" s="5">
        <f>IFERROR(VLOOKUP(Tabla1[[#This Row],[FECHA]],'SIMIT CON RES'!A:D,4,FALSE),0)</f>
        <v>1</v>
      </c>
      <c r="J2162" s="9">
        <f>IFERROR(VLOOKUP(Tabla1[[#This Row],[FECHA]],'SIMIT CON RES'!A:D,3,FALSE),0)</f>
        <v>230750</v>
      </c>
      <c r="K2162">
        <f>IFERROR(VLOOKUP(Tabla1[[#This Row],[FECHA]],'SIMIT SIN RES'!A:D,4,FALSE),0)</f>
        <v>0</v>
      </c>
      <c r="L2162" s="9">
        <f>IFERROR(VLOOKUP(Tabla1[[#This Row],[FECHA]],'SIMIT SIN RES'!A:D,3,FALSE),0)</f>
        <v>0</v>
      </c>
      <c r="M2162" s="5">
        <f>IFERROR(VLOOKUP(Tabla1[[#This Row],[FECHA]],'RECAUDOS DE COMPARENDOS'!A:D,4,FALSE),0)</f>
        <v>0</v>
      </c>
      <c r="N2162" s="9">
        <f>IFERROR(VLOOKUP(Tabla1[[#This Row],[FECHA]],'RECAUDOS DE COMPARENDOS'!A:D,3,FALSE),0)</f>
        <v>0</v>
      </c>
      <c r="O2162" s="5">
        <f>IFERROR(VLOOKUP(Tabla1[[#This Row],[FECHA]],'RECAUDOS DE RESOLUCIONES'!A:D,4,FALSE),0)</f>
        <v>0</v>
      </c>
      <c r="P2162" s="9">
        <f>IFERROR(VLOOKUP(Tabla1[[#This Row],[FECHA]],'RECAUDOS DE RESOLUCIONES'!A:D,3,FALSE),0)</f>
        <v>0</v>
      </c>
      <c r="Q216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162" s="9">
        <f>Tabla1[V. COMPARENDOS]-(Tabla1[V. EXONERACIONES]+Tabla1[[#This Row],[V. SIMIT CON RESOLUCION]]+Tabla1[[#This Row],[V. SIMIT SIN RESOLUCION]]+Tabla1[[#This Row],[V. RECAUDOS COMPARENDOS]]+Tabla1[[#This Row],[V. RECAUDOS RESOLUCIONES]])</f>
        <v>123067</v>
      </c>
      <c r="S2162" s="11">
        <f>IFERROR(VLOOKUP(Tabla1[[#This Row],[FECHA]],'RECAUDOS LOCALES'!A:D,4,FALSE),0)</f>
        <v>0</v>
      </c>
      <c r="T2162" s="9">
        <f>IFERROR(VLOOKUP(Tabla1[[#This Row],[FECHA]],'RECAUDOS LOCALES'!A:D,3,FALSE),0)</f>
        <v>0</v>
      </c>
      <c r="U2162" s="11">
        <f>IFERROR(VLOOKUP(Tabla1[[#This Row],[FECHA]],'RECAUDOS EXTERNOS'!A:D,4,FALSE),0)</f>
        <v>4</v>
      </c>
      <c r="V2162" s="9">
        <f>IFERROR(VLOOKUP(Tabla1[[#This Row],[FECHA]],'RECAUDOS EXTERNOS'!A:D,3,FALSE),0)</f>
        <v>756707</v>
      </c>
    </row>
    <row r="2163" spans="1:22" x14ac:dyDescent="0.25">
      <c r="A2163" s="1">
        <v>39722</v>
      </c>
      <c r="B2163" s="3" t="s">
        <v>3</v>
      </c>
      <c r="C2163" s="2">
        <v>39722</v>
      </c>
      <c r="D2163" s="5">
        <f>YEAR(Tabla1[[#This Row],[FECHA]])</f>
        <v>2008</v>
      </c>
      <c r="E2163" s="5">
        <f>IFERROR(VLOOKUP(Tabla1[[#This Row],[FECHA]],'COMPARENDOS TOTALES'!A:D,4,FALSE),0)</f>
        <v>4</v>
      </c>
      <c r="F2163" s="9">
        <f>IFERROR(VLOOKUP(Tabla1[[#This Row],[FECHA]],'COMPARENDOS TOTALES'!A:D,3,FALSE),0)</f>
        <v>923000</v>
      </c>
      <c r="G2163" s="5">
        <f>IFERROR(VLOOKUP(Tabla1[[#This Row],[FECHA]],EXONERACIONES!A:D,4,FALSE),0)</f>
        <v>0</v>
      </c>
      <c r="H2163" s="9">
        <f>IFERROR(VLOOKUP(Tabla1[[#This Row],[FECHA]],EXONERACIONES!A:D,3,FALSE),0)</f>
        <v>0</v>
      </c>
      <c r="I2163" s="5">
        <f>IFERROR(VLOOKUP(Tabla1[[#This Row],[FECHA]],'SIMIT CON RES'!A:D,4,FALSE),0)</f>
        <v>0</v>
      </c>
      <c r="J2163" s="9">
        <f>IFERROR(VLOOKUP(Tabla1[[#This Row],[FECHA]],'SIMIT CON RES'!A:D,3,FALSE),0)</f>
        <v>0</v>
      </c>
      <c r="K2163">
        <f>IFERROR(VLOOKUP(Tabla1[[#This Row],[FECHA]],'SIMIT SIN RES'!A:D,4,FALSE),0)</f>
        <v>0</v>
      </c>
      <c r="L2163" s="9">
        <f>IFERROR(VLOOKUP(Tabla1[[#This Row],[FECHA]],'SIMIT SIN RES'!A:D,3,FALSE),0)</f>
        <v>0</v>
      </c>
      <c r="M2163" s="5">
        <f>IFERROR(VLOOKUP(Tabla1[[#This Row],[FECHA]],'RECAUDOS DE COMPARENDOS'!A:D,4,FALSE),0)</f>
        <v>1</v>
      </c>
      <c r="N2163" s="9">
        <f>IFERROR(VLOOKUP(Tabla1[[#This Row],[FECHA]],'RECAUDOS DE COMPARENDOS'!A:D,3,FALSE),0)</f>
        <v>230750</v>
      </c>
      <c r="O2163" s="5">
        <f>IFERROR(VLOOKUP(Tabla1[[#This Row],[FECHA]],'RECAUDOS DE RESOLUCIONES'!A:D,4,FALSE),0)</f>
        <v>1</v>
      </c>
      <c r="P2163" s="9">
        <f>IFERROR(VLOOKUP(Tabla1[[#This Row],[FECHA]],'RECAUDOS DE RESOLUCIONES'!A:D,3,FALSE),0)</f>
        <v>230750</v>
      </c>
      <c r="Q216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163" s="9">
        <f>Tabla1[V. COMPARENDOS]-(Tabla1[V. EXONERACIONES]+Tabla1[[#This Row],[V. SIMIT CON RESOLUCION]]+Tabla1[[#This Row],[V. SIMIT SIN RESOLUCION]]+Tabla1[[#This Row],[V. RECAUDOS COMPARENDOS]]+Tabla1[[#This Row],[V. RECAUDOS RESOLUCIONES]])</f>
        <v>461500</v>
      </c>
      <c r="S2163" s="11">
        <f>IFERROR(VLOOKUP(Tabla1[[#This Row],[FECHA]],'RECAUDOS LOCALES'!A:D,4,FALSE),0)</f>
        <v>1</v>
      </c>
      <c r="T2163" s="9">
        <f>IFERROR(VLOOKUP(Tabla1[[#This Row],[FECHA]],'RECAUDOS LOCALES'!A:D,3,FALSE),0)</f>
        <v>204000</v>
      </c>
      <c r="U2163" s="11">
        <f>IFERROR(VLOOKUP(Tabla1[[#This Row],[FECHA]],'RECAUDOS EXTERNOS'!A:D,4,FALSE),0)</f>
        <v>4</v>
      </c>
      <c r="V2163" s="9">
        <f>IFERROR(VLOOKUP(Tabla1[[#This Row],[FECHA]],'RECAUDOS EXTERNOS'!A:D,3,FALSE),0)</f>
        <v>1283900</v>
      </c>
    </row>
    <row r="2164" spans="1:22" x14ac:dyDescent="0.25">
      <c r="A2164" s="1">
        <v>39723</v>
      </c>
      <c r="B2164" s="3" t="s">
        <v>6</v>
      </c>
      <c r="C2164" s="2">
        <v>39722</v>
      </c>
      <c r="D2164" s="5">
        <f>YEAR(Tabla1[[#This Row],[FECHA]])</f>
        <v>2008</v>
      </c>
      <c r="E2164" s="5">
        <f>IFERROR(VLOOKUP(Tabla1[[#This Row],[FECHA]],'COMPARENDOS TOTALES'!A:D,4,FALSE),0)</f>
        <v>12</v>
      </c>
      <c r="F2164" s="9">
        <f>IFERROR(VLOOKUP(Tabla1[[#This Row],[FECHA]],'COMPARENDOS TOTALES'!A:D,3,FALSE),0)</f>
        <v>2676701</v>
      </c>
      <c r="G2164" s="5">
        <f>IFERROR(VLOOKUP(Tabla1[[#This Row],[FECHA]],EXONERACIONES!A:D,4,FALSE),0)</f>
        <v>2</v>
      </c>
      <c r="H2164" s="9">
        <f>IFERROR(VLOOKUP(Tabla1[[#This Row],[FECHA]],EXONERACIONES!A:D,3,FALSE),0)</f>
        <v>461500</v>
      </c>
      <c r="I2164" s="5">
        <f>IFERROR(VLOOKUP(Tabla1[[#This Row],[FECHA]],'SIMIT CON RES'!A:D,4,FALSE),0)</f>
        <v>5</v>
      </c>
      <c r="J2164" s="9">
        <f>IFERROR(VLOOKUP(Tabla1[[#This Row],[FECHA]],'SIMIT CON RES'!A:D,3,FALSE),0)</f>
        <v>1276817</v>
      </c>
      <c r="K2164">
        <f>IFERROR(VLOOKUP(Tabla1[[#This Row],[FECHA]],'SIMIT SIN RES'!A:D,4,FALSE),0)</f>
        <v>0</v>
      </c>
      <c r="L2164" s="9">
        <f>IFERROR(VLOOKUP(Tabla1[[#This Row],[FECHA]],'SIMIT SIN RES'!A:D,3,FALSE),0)</f>
        <v>0</v>
      </c>
      <c r="M2164" s="5">
        <f>IFERROR(VLOOKUP(Tabla1[[#This Row],[FECHA]],'RECAUDOS DE COMPARENDOS'!A:D,4,FALSE),0)</f>
        <v>0</v>
      </c>
      <c r="N2164" s="9">
        <f>IFERROR(VLOOKUP(Tabla1[[#This Row],[FECHA]],'RECAUDOS DE COMPARENDOS'!A:D,3,FALSE),0)</f>
        <v>0</v>
      </c>
      <c r="O2164" s="5">
        <f>IFERROR(VLOOKUP(Tabla1[[#This Row],[FECHA]],'RECAUDOS DE RESOLUCIONES'!A:D,4,FALSE),0)</f>
        <v>1</v>
      </c>
      <c r="P2164" s="9">
        <f>IFERROR(VLOOKUP(Tabla1[[#This Row],[FECHA]],'RECAUDOS DE RESOLUCIONES'!A:D,3,FALSE),0)</f>
        <v>230750</v>
      </c>
      <c r="Q216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2164" s="9">
        <f>Tabla1[V. COMPARENDOS]-(Tabla1[V. EXONERACIONES]+Tabla1[[#This Row],[V. SIMIT CON RESOLUCION]]+Tabla1[[#This Row],[V. SIMIT SIN RESOLUCION]]+Tabla1[[#This Row],[V. RECAUDOS COMPARENDOS]]+Tabla1[[#This Row],[V. RECAUDOS RESOLUCIONES]])</f>
        <v>707634</v>
      </c>
      <c r="S2164" s="11">
        <f>IFERROR(VLOOKUP(Tabla1[[#This Row],[FECHA]],'RECAUDOS LOCALES'!A:D,4,FALSE),0)</f>
        <v>2</v>
      </c>
      <c r="T2164" s="9">
        <f>IFERROR(VLOOKUP(Tabla1[[#This Row],[FECHA]],'RECAUDOS LOCALES'!A:D,3,FALSE),0)</f>
        <v>275968</v>
      </c>
      <c r="U2164" s="11">
        <f>IFERROR(VLOOKUP(Tabla1[[#This Row],[FECHA]],'RECAUDOS EXTERNOS'!A:D,4,FALSE),0)</f>
        <v>3</v>
      </c>
      <c r="V2164" s="9">
        <f>IFERROR(VLOOKUP(Tabla1[[#This Row],[FECHA]],'RECAUDOS EXTERNOS'!A:D,3,FALSE),0)</f>
        <v>806810</v>
      </c>
    </row>
    <row r="2165" spans="1:22" x14ac:dyDescent="0.25">
      <c r="A2165" s="1">
        <v>39724</v>
      </c>
      <c r="B2165" s="3" t="s">
        <v>0</v>
      </c>
      <c r="C2165" s="2">
        <v>39722</v>
      </c>
      <c r="D2165" s="5">
        <f>YEAR(Tabla1[[#This Row],[FECHA]])</f>
        <v>2008</v>
      </c>
      <c r="E2165" s="5">
        <f>IFERROR(VLOOKUP(Tabla1[[#This Row],[FECHA]],'COMPARENDOS TOTALES'!A:D,4,FALSE),0)</f>
        <v>11</v>
      </c>
      <c r="F2165" s="9">
        <f>IFERROR(VLOOKUP(Tabla1[[#This Row],[FECHA]],'COMPARENDOS TOTALES'!A:D,3,FALSE),0)</f>
        <v>2553634</v>
      </c>
      <c r="G2165" s="5">
        <f>IFERROR(VLOOKUP(Tabla1[[#This Row],[FECHA]],EXONERACIONES!A:D,4,FALSE),0)</f>
        <v>4</v>
      </c>
      <c r="H2165" s="9">
        <f>IFERROR(VLOOKUP(Tabla1[[#This Row],[FECHA]],EXONERACIONES!A:D,3,FALSE),0)</f>
        <v>1153750</v>
      </c>
      <c r="I2165" s="5">
        <f>IFERROR(VLOOKUP(Tabla1[[#This Row],[FECHA]],'SIMIT CON RES'!A:D,4,FALSE),0)</f>
        <v>4</v>
      </c>
      <c r="J2165" s="9">
        <f>IFERROR(VLOOKUP(Tabla1[[#This Row],[FECHA]],'SIMIT CON RES'!A:D,3,FALSE),0)</f>
        <v>815317</v>
      </c>
      <c r="K2165">
        <f>IFERROR(VLOOKUP(Tabla1[[#This Row],[FECHA]],'SIMIT SIN RES'!A:D,4,FALSE),0)</f>
        <v>0</v>
      </c>
      <c r="L2165" s="9">
        <f>IFERROR(VLOOKUP(Tabla1[[#This Row],[FECHA]],'SIMIT SIN RES'!A:D,3,FALSE),0)</f>
        <v>0</v>
      </c>
      <c r="M2165" s="5">
        <f>IFERROR(VLOOKUP(Tabla1[[#This Row],[FECHA]],'RECAUDOS DE COMPARENDOS'!A:D,4,FALSE),0)</f>
        <v>1</v>
      </c>
      <c r="N2165" s="9">
        <f>IFERROR(VLOOKUP(Tabla1[[#This Row],[FECHA]],'RECAUDOS DE COMPARENDOS'!A:D,3,FALSE),0)</f>
        <v>230750</v>
      </c>
      <c r="O2165" s="5">
        <f>IFERROR(VLOOKUP(Tabla1[[#This Row],[FECHA]],'RECAUDOS DE RESOLUCIONES'!A:D,4,FALSE),0)</f>
        <v>0</v>
      </c>
      <c r="P2165" s="9">
        <f>IFERROR(VLOOKUP(Tabla1[[#This Row],[FECHA]],'RECAUDOS DE RESOLUCIONES'!A:D,3,FALSE),0)</f>
        <v>0</v>
      </c>
      <c r="Q216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165" s="9">
        <f>Tabla1[V. COMPARENDOS]-(Tabla1[V. EXONERACIONES]+Tabla1[[#This Row],[V. SIMIT CON RESOLUCION]]+Tabla1[[#This Row],[V. SIMIT SIN RESOLUCION]]+Tabla1[[#This Row],[V. RECAUDOS COMPARENDOS]]+Tabla1[[#This Row],[V. RECAUDOS RESOLUCIONES]])</f>
        <v>353817</v>
      </c>
      <c r="S2165" s="11">
        <f>IFERROR(VLOOKUP(Tabla1[[#This Row],[FECHA]],'RECAUDOS LOCALES'!A:D,4,FALSE),0)</f>
        <v>2</v>
      </c>
      <c r="T2165" s="9">
        <f>IFERROR(VLOOKUP(Tabla1[[#This Row],[FECHA]],'RECAUDOS LOCALES'!A:D,3,FALSE),0)</f>
        <v>194390</v>
      </c>
      <c r="U2165" s="11">
        <f>IFERROR(VLOOKUP(Tabla1[[#This Row],[FECHA]],'RECAUDOS EXTERNOS'!A:D,4,FALSE),0)</f>
        <v>5</v>
      </c>
      <c r="V2165" s="9">
        <f>IFERROR(VLOOKUP(Tabla1[[#This Row],[FECHA]],'RECAUDOS EXTERNOS'!A:D,3,FALSE),0)</f>
        <v>983150</v>
      </c>
    </row>
    <row r="2166" spans="1:22" x14ac:dyDescent="0.25">
      <c r="A2166" s="1">
        <v>39725</v>
      </c>
      <c r="B2166" s="3" t="s">
        <v>5</v>
      </c>
      <c r="C2166" s="2">
        <v>39722</v>
      </c>
      <c r="D2166" s="5">
        <f>YEAR(Tabla1[[#This Row],[FECHA]])</f>
        <v>2008</v>
      </c>
      <c r="E2166" s="5">
        <f>IFERROR(VLOOKUP(Tabla1[[#This Row],[FECHA]],'COMPARENDOS TOTALES'!A:D,4,FALSE),0)</f>
        <v>9</v>
      </c>
      <c r="F2166" s="9">
        <f>IFERROR(VLOOKUP(Tabla1[[#This Row],[FECHA]],'COMPARENDOS TOTALES'!A:D,3,FALSE),0)</f>
        <v>2215201</v>
      </c>
      <c r="G2166" s="5">
        <f>IFERROR(VLOOKUP(Tabla1[[#This Row],[FECHA]],EXONERACIONES!A:D,4,FALSE),0)</f>
        <v>2</v>
      </c>
      <c r="H2166" s="9">
        <f>IFERROR(VLOOKUP(Tabla1[[#This Row],[FECHA]],EXONERACIONES!A:D,3,FALSE),0)</f>
        <v>353817</v>
      </c>
      <c r="I2166" s="5">
        <f>IFERROR(VLOOKUP(Tabla1[[#This Row],[FECHA]],'SIMIT CON RES'!A:D,4,FALSE),0)</f>
        <v>4</v>
      </c>
      <c r="J2166" s="9">
        <f>IFERROR(VLOOKUP(Tabla1[[#This Row],[FECHA]],'SIMIT CON RES'!A:D,3,FALSE),0)</f>
        <v>1276817</v>
      </c>
      <c r="K2166">
        <f>IFERROR(VLOOKUP(Tabla1[[#This Row],[FECHA]],'SIMIT SIN RES'!A:D,4,FALSE),0)</f>
        <v>0</v>
      </c>
      <c r="L2166" s="9">
        <f>IFERROR(VLOOKUP(Tabla1[[#This Row],[FECHA]],'SIMIT SIN RES'!A:D,3,FALSE),0)</f>
        <v>0</v>
      </c>
      <c r="M2166" s="5">
        <f>IFERROR(VLOOKUP(Tabla1[[#This Row],[FECHA]],'RECAUDOS DE COMPARENDOS'!A:D,4,FALSE),0)</f>
        <v>0</v>
      </c>
      <c r="N2166" s="9">
        <f>IFERROR(VLOOKUP(Tabla1[[#This Row],[FECHA]],'RECAUDOS DE COMPARENDOS'!A:D,3,FALSE),0)</f>
        <v>0</v>
      </c>
      <c r="O2166" s="5">
        <f>IFERROR(VLOOKUP(Tabla1[[#This Row],[FECHA]],'RECAUDOS DE RESOLUCIONES'!A:D,4,FALSE),0)</f>
        <v>0</v>
      </c>
      <c r="P2166" s="9">
        <f>IFERROR(VLOOKUP(Tabla1[[#This Row],[FECHA]],'RECAUDOS DE RESOLUCIONES'!A:D,3,FALSE),0)</f>
        <v>0</v>
      </c>
      <c r="Q216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2166" s="9">
        <f>Tabla1[V. COMPARENDOS]-(Tabla1[V. EXONERACIONES]+Tabla1[[#This Row],[V. SIMIT CON RESOLUCION]]+Tabla1[[#This Row],[V. SIMIT SIN RESOLUCION]]+Tabla1[[#This Row],[V. RECAUDOS COMPARENDOS]]+Tabla1[[#This Row],[V. RECAUDOS RESOLUCIONES]])</f>
        <v>584567</v>
      </c>
      <c r="S2166" s="11">
        <f>IFERROR(VLOOKUP(Tabla1[[#This Row],[FECHA]],'RECAUDOS LOCALES'!A:D,4,FALSE),0)</f>
        <v>0</v>
      </c>
      <c r="T2166" s="9">
        <f>IFERROR(VLOOKUP(Tabla1[[#This Row],[FECHA]],'RECAUDOS LOCALES'!A:D,3,FALSE),0)</f>
        <v>0</v>
      </c>
      <c r="U2166" s="11">
        <f>IFERROR(VLOOKUP(Tabla1[[#This Row],[FECHA]],'RECAUDOS EXTERNOS'!A:D,4,FALSE),0)</f>
        <v>0</v>
      </c>
      <c r="V2166" s="9">
        <f>IFERROR(VLOOKUP(Tabla1[[#This Row],[FECHA]],'RECAUDOS EXTERNOS'!A:D,3,FALSE),0)</f>
        <v>0</v>
      </c>
    </row>
    <row r="2167" spans="1:22" x14ac:dyDescent="0.25">
      <c r="A2167" s="1">
        <v>39726</v>
      </c>
      <c r="B2167" s="3" t="s">
        <v>4</v>
      </c>
      <c r="C2167" s="2">
        <v>39722</v>
      </c>
      <c r="D2167" s="5">
        <f>YEAR(Tabla1[[#This Row],[FECHA]])</f>
        <v>2008</v>
      </c>
      <c r="E2167" s="5">
        <f>IFERROR(VLOOKUP(Tabla1[[#This Row],[FECHA]],'COMPARENDOS TOTALES'!A:D,4,FALSE),0)</f>
        <v>5</v>
      </c>
      <c r="F2167" s="9">
        <f>IFERROR(VLOOKUP(Tabla1[[#This Row],[FECHA]],'COMPARENDOS TOTALES'!A:D,3,FALSE),0)</f>
        <v>1046067</v>
      </c>
      <c r="G2167" s="5">
        <f>IFERROR(VLOOKUP(Tabla1[[#This Row],[FECHA]],EXONERACIONES!A:D,4,FALSE),0)</f>
        <v>0</v>
      </c>
      <c r="H2167" s="9">
        <f>IFERROR(VLOOKUP(Tabla1[[#This Row],[FECHA]],EXONERACIONES!A:D,3,FALSE),0)</f>
        <v>0</v>
      </c>
      <c r="I2167" s="5">
        <f>IFERROR(VLOOKUP(Tabla1[[#This Row],[FECHA]],'SIMIT CON RES'!A:D,4,FALSE),0)</f>
        <v>3</v>
      </c>
      <c r="J2167" s="9">
        <f>IFERROR(VLOOKUP(Tabla1[[#This Row],[FECHA]],'SIMIT CON RES'!A:D,3,FALSE),0)</f>
        <v>584567</v>
      </c>
      <c r="K2167">
        <f>IFERROR(VLOOKUP(Tabla1[[#This Row],[FECHA]],'SIMIT SIN RES'!A:D,4,FALSE),0)</f>
        <v>0</v>
      </c>
      <c r="L2167" s="9">
        <f>IFERROR(VLOOKUP(Tabla1[[#This Row],[FECHA]],'SIMIT SIN RES'!A:D,3,FALSE),0)</f>
        <v>0</v>
      </c>
      <c r="M2167" s="5">
        <f>IFERROR(VLOOKUP(Tabla1[[#This Row],[FECHA]],'RECAUDOS DE COMPARENDOS'!A:D,4,FALSE),0)</f>
        <v>1</v>
      </c>
      <c r="N2167" s="9">
        <f>IFERROR(VLOOKUP(Tabla1[[#This Row],[FECHA]],'RECAUDOS DE COMPARENDOS'!A:D,3,FALSE),0)</f>
        <v>230750</v>
      </c>
      <c r="O2167" s="5">
        <f>IFERROR(VLOOKUP(Tabla1[[#This Row],[FECHA]],'RECAUDOS DE RESOLUCIONES'!A:D,4,FALSE),0)</f>
        <v>0</v>
      </c>
      <c r="P2167" s="9">
        <f>IFERROR(VLOOKUP(Tabla1[[#This Row],[FECHA]],'RECAUDOS DE RESOLUCIONES'!A:D,3,FALSE),0)</f>
        <v>0</v>
      </c>
      <c r="Q216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167" s="9">
        <f>Tabla1[V. COMPARENDOS]-(Tabla1[V. EXONERACIONES]+Tabla1[[#This Row],[V. SIMIT CON RESOLUCION]]+Tabla1[[#This Row],[V. SIMIT SIN RESOLUCION]]+Tabla1[[#This Row],[V. RECAUDOS COMPARENDOS]]+Tabla1[[#This Row],[V. RECAUDOS RESOLUCIONES]])</f>
        <v>230750</v>
      </c>
      <c r="S2167" s="11">
        <f>IFERROR(VLOOKUP(Tabla1[[#This Row],[FECHA]],'RECAUDOS LOCALES'!A:D,4,FALSE),0)</f>
        <v>0</v>
      </c>
      <c r="T2167" s="9">
        <f>IFERROR(VLOOKUP(Tabla1[[#This Row],[FECHA]],'RECAUDOS LOCALES'!A:D,3,FALSE),0)</f>
        <v>0</v>
      </c>
      <c r="U2167" s="11">
        <f>IFERROR(VLOOKUP(Tabla1[[#This Row],[FECHA]],'RECAUDOS EXTERNOS'!A:D,4,FALSE),0)</f>
        <v>0</v>
      </c>
      <c r="V2167" s="9">
        <f>IFERROR(VLOOKUP(Tabla1[[#This Row],[FECHA]],'RECAUDOS EXTERNOS'!A:D,3,FALSE),0)</f>
        <v>0</v>
      </c>
    </row>
    <row r="2168" spans="1:22" x14ac:dyDescent="0.25">
      <c r="A2168" s="1">
        <v>39727</v>
      </c>
      <c r="B2168" s="3" t="s">
        <v>1</v>
      </c>
      <c r="C2168" s="2">
        <v>39722</v>
      </c>
      <c r="D2168" s="5">
        <f>YEAR(Tabla1[[#This Row],[FECHA]])</f>
        <v>2008</v>
      </c>
      <c r="E2168" s="5">
        <f>IFERROR(VLOOKUP(Tabla1[[#This Row],[FECHA]],'COMPARENDOS TOTALES'!A:D,4,FALSE),0)</f>
        <v>5</v>
      </c>
      <c r="F2168" s="9">
        <f>IFERROR(VLOOKUP(Tabla1[[#This Row],[FECHA]],'COMPARENDOS TOTALES'!A:D,3,FALSE),0)</f>
        <v>1846000</v>
      </c>
      <c r="G2168" s="5">
        <f>IFERROR(VLOOKUP(Tabla1[[#This Row],[FECHA]],EXONERACIONES!A:D,4,FALSE),0)</f>
        <v>0</v>
      </c>
      <c r="H2168" s="9">
        <f>IFERROR(VLOOKUP(Tabla1[[#This Row],[FECHA]],EXONERACIONES!A:D,3,FALSE),0)</f>
        <v>0</v>
      </c>
      <c r="I2168" s="5">
        <f>IFERROR(VLOOKUP(Tabla1[[#This Row],[FECHA]],'SIMIT CON RES'!A:D,4,FALSE),0)</f>
        <v>3</v>
      </c>
      <c r="J2168" s="9">
        <f>IFERROR(VLOOKUP(Tabla1[[#This Row],[FECHA]],'SIMIT CON RES'!A:D,3,FALSE),0)</f>
        <v>1153750</v>
      </c>
      <c r="K2168">
        <f>IFERROR(VLOOKUP(Tabla1[[#This Row],[FECHA]],'SIMIT SIN RES'!A:D,4,FALSE),0)</f>
        <v>0</v>
      </c>
      <c r="L2168" s="9">
        <f>IFERROR(VLOOKUP(Tabla1[[#This Row],[FECHA]],'SIMIT SIN RES'!A:D,3,FALSE),0)</f>
        <v>0</v>
      </c>
      <c r="M2168" s="5">
        <f>IFERROR(VLOOKUP(Tabla1[[#This Row],[FECHA]],'RECAUDOS DE COMPARENDOS'!A:D,4,FALSE),0)</f>
        <v>0</v>
      </c>
      <c r="N2168" s="9">
        <f>IFERROR(VLOOKUP(Tabla1[[#This Row],[FECHA]],'RECAUDOS DE COMPARENDOS'!A:D,3,FALSE),0)</f>
        <v>0</v>
      </c>
      <c r="O2168" s="5">
        <f>IFERROR(VLOOKUP(Tabla1[[#This Row],[FECHA]],'RECAUDOS DE RESOLUCIONES'!A:D,4,FALSE),0)</f>
        <v>1</v>
      </c>
      <c r="P2168" s="9">
        <f>IFERROR(VLOOKUP(Tabla1[[#This Row],[FECHA]],'RECAUDOS DE RESOLUCIONES'!A:D,3,FALSE),0)</f>
        <v>461500</v>
      </c>
      <c r="Q216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168" s="9">
        <f>Tabla1[V. COMPARENDOS]-(Tabla1[V. EXONERACIONES]+Tabla1[[#This Row],[V. SIMIT CON RESOLUCION]]+Tabla1[[#This Row],[V. SIMIT SIN RESOLUCION]]+Tabla1[[#This Row],[V. RECAUDOS COMPARENDOS]]+Tabla1[[#This Row],[V. RECAUDOS RESOLUCIONES]])</f>
        <v>230750</v>
      </c>
      <c r="S2168" s="11">
        <f>IFERROR(VLOOKUP(Tabla1[[#This Row],[FECHA]],'RECAUDOS LOCALES'!A:D,4,FALSE),0)</f>
        <v>1</v>
      </c>
      <c r="T2168" s="9">
        <f>IFERROR(VLOOKUP(Tabla1[[#This Row],[FECHA]],'RECAUDOS LOCALES'!A:D,3,FALSE),0)</f>
        <v>204000</v>
      </c>
      <c r="U2168" s="11">
        <f>IFERROR(VLOOKUP(Tabla1[[#This Row],[FECHA]],'RECAUDOS EXTERNOS'!A:D,4,FALSE),0)</f>
        <v>4</v>
      </c>
      <c r="V2168" s="9">
        <f>IFERROR(VLOOKUP(Tabla1[[#This Row],[FECHA]],'RECAUDOS EXTERNOS'!A:D,3,FALSE),0)</f>
        <v>776685</v>
      </c>
    </row>
    <row r="2169" spans="1:22" x14ac:dyDescent="0.25">
      <c r="A2169" s="1">
        <v>39728</v>
      </c>
      <c r="B2169" s="3" t="s">
        <v>2</v>
      </c>
      <c r="C2169" s="2">
        <v>39722</v>
      </c>
      <c r="D2169" s="5">
        <f>YEAR(Tabla1[[#This Row],[FECHA]])</f>
        <v>2008</v>
      </c>
      <c r="E2169" s="5">
        <f>IFERROR(VLOOKUP(Tabla1[[#This Row],[FECHA]],'COMPARENDOS TOTALES'!A:D,4,FALSE),0)</f>
        <v>7</v>
      </c>
      <c r="F2169" s="9">
        <f>IFERROR(VLOOKUP(Tabla1[[#This Row],[FECHA]],'COMPARENDOS TOTALES'!A:D,3,FALSE),0)</f>
        <v>1507567</v>
      </c>
      <c r="G2169" s="5">
        <f>IFERROR(VLOOKUP(Tabla1[[#This Row],[FECHA]],EXONERACIONES!A:D,4,FALSE),0)</f>
        <v>2</v>
      </c>
      <c r="H2169" s="9">
        <f>IFERROR(VLOOKUP(Tabla1[[#This Row],[FECHA]],EXONERACIONES!A:D,3,FALSE),0)</f>
        <v>461500</v>
      </c>
      <c r="I2169" s="5">
        <f>IFERROR(VLOOKUP(Tabla1[[#This Row],[FECHA]],'SIMIT CON RES'!A:D,4,FALSE),0)</f>
        <v>3</v>
      </c>
      <c r="J2169" s="9">
        <f>IFERROR(VLOOKUP(Tabla1[[#This Row],[FECHA]],'SIMIT CON RES'!A:D,3,FALSE),0)</f>
        <v>584567</v>
      </c>
      <c r="K2169">
        <f>IFERROR(VLOOKUP(Tabla1[[#This Row],[FECHA]],'SIMIT SIN RES'!A:D,4,FALSE),0)</f>
        <v>0</v>
      </c>
      <c r="L2169" s="9">
        <f>IFERROR(VLOOKUP(Tabla1[[#This Row],[FECHA]],'SIMIT SIN RES'!A:D,3,FALSE),0)</f>
        <v>0</v>
      </c>
      <c r="M2169" s="5">
        <f>IFERROR(VLOOKUP(Tabla1[[#This Row],[FECHA]],'RECAUDOS DE COMPARENDOS'!A:D,4,FALSE),0)</f>
        <v>0</v>
      </c>
      <c r="N2169" s="9">
        <f>IFERROR(VLOOKUP(Tabla1[[#This Row],[FECHA]],'RECAUDOS DE COMPARENDOS'!A:D,3,FALSE),0)</f>
        <v>0</v>
      </c>
      <c r="O2169" s="5">
        <f>IFERROR(VLOOKUP(Tabla1[[#This Row],[FECHA]],'RECAUDOS DE RESOLUCIONES'!A:D,4,FALSE),0)</f>
        <v>1</v>
      </c>
      <c r="P2169" s="9">
        <f>IFERROR(VLOOKUP(Tabla1[[#This Row],[FECHA]],'RECAUDOS DE RESOLUCIONES'!A:D,3,FALSE),0)</f>
        <v>230750</v>
      </c>
      <c r="Q216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169" s="9">
        <f>Tabla1[V. COMPARENDOS]-(Tabla1[V. EXONERACIONES]+Tabla1[[#This Row],[V. SIMIT CON RESOLUCION]]+Tabla1[[#This Row],[V. SIMIT SIN RESOLUCION]]+Tabla1[[#This Row],[V. RECAUDOS COMPARENDOS]]+Tabla1[[#This Row],[V. RECAUDOS RESOLUCIONES]])</f>
        <v>230750</v>
      </c>
      <c r="S2169" s="11">
        <f>IFERROR(VLOOKUP(Tabla1[[#This Row],[FECHA]],'RECAUDOS LOCALES'!A:D,4,FALSE),0)</f>
        <v>0</v>
      </c>
      <c r="T2169" s="9">
        <f>IFERROR(VLOOKUP(Tabla1[[#This Row],[FECHA]],'RECAUDOS LOCALES'!A:D,3,FALSE),0)</f>
        <v>0</v>
      </c>
      <c r="U2169" s="11">
        <f>IFERROR(VLOOKUP(Tabla1[[#This Row],[FECHA]],'RECAUDOS EXTERNOS'!A:D,4,FALSE),0)</f>
        <v>3</v>
      </c>
      <c r="V2169" s="9">
        <f>IFERROR(VLOOKUP(Tabla1[[#This Row],[FECHA]],'RECAUDOS EXTERNOS'!A:D,3,FALSE),0)</f>
        <v>713100</v>
      </c>
    </row>
    <row r="2170" spans="1:22" x14ac:dyDescent="0.25">
      <c r="A2170" s="1">
        <v>39729</v>
      </c>
      <c r="B2170" s="3" t="s">
        <v>3</v>
      </c>
      <c r="C2170" s="2">
        <v>39722</v>
      </c>
      <c r="D2170" s="5">
        <f>YEAR(Tabla1[[#This Row],[FECHA]])</f>
        <v>2008</v>
      </c>
      <c r="E2170" s="5">
        <f>IFERROR(VLOOKUP(Tabla1[[#This Row],[FECHA]],'COMPARENDOS TOTALES'!A:D,4,FALSE),0)</f>
        <v>8</v>
      </c>
      <c r="F2170" s="9">
        <f>IFERROR(VLOOKUP(Tabla1[[#This Row],[FECHA]],'COMPARENDOS TOTALES'!A:D,3,FALSE),0)</f>
        <v>2092134</v>
      </c>
      <c r="G2170" s="5">
        <f>IFERROR(VLOOKUP(Tabla1[[#This Row],[FECHA]],EXONERACIONES!A:D,4,FALSE),0)</f>
        <v>3</v>
      </c>
      <c r="H2170" s="9">
        <f>IFERROR(VLOOKUP(Tabla1[[#This Row],[FECHA]],EXONERACIONES!A:D,3,FALSE),0)</f>
        <v>476884</v>
      </c>
      <c r="I2170" s="5">
        <f>IFERROR(VLOOKUP(Tabla1[[#This Row],[FECHA]],'SIMIT CON RES'!A:D,4,FALSE),0)</f>
        <v>3</v>
      </c>
      <c r="J2170" s="9">
        <f>IFERROR(VLOOKUP(Tabla1[[#This Row],[FECHA]],'SIMIT CON RES'!A:D,3,FALSE),0)</f>
        <v>1153750</v>
      </c>
      <c r="K2170">
        <f>IFERROR(VLOOKUP(Tabla1[[#This Row],[FECHA]],'SIMIT SIN RES'!A:D,4,FALSE),0)</f>
        <v>0</v>
      </c>
      <c r="L2170" s="9">
        <f>IFERROR(VLOOKUP(Tabla1[[#This Row],[FECHA]],'SIMIT SIN RES'!A:D,3,FALSE),0)</f>
        <v>0</v>
      </c>
      <c r="M2170" s="5">
        <f>IFERROR(VLOOKUP(Tabla1[[#This Row],[FECHA]],'RECAUDOS DE COMPARENDOS'!A:D,4,FALSE),0)</f>
        <v>0</v>
      </c>
      <c r="N2170" s="9">
        <f>IFERROR(VLOOKUP(Tabla1[[#This Row],[FECHA]],'RECAUDOS DE COMPARENDOS'!A:D,3,FALSE),0)</f>
        <v>0</v>
      </c>
      <c r="O2170" s="5">
        <f>IFERROR(VLOOKUP(Tabla1[[#This Row],[FECHA]],'RECAUDOS DE RESOLUCIONES'!A:D,4,FALSE),0)</f>
        <v>0</v>
      </c>
      <c r="P2170" s="9">
        <f>IFERROR(VLOOKUP(Tabla1[[#This Row],[FECHA]],'RECAUDOS DE RESOLUCIONES'!A:D,3,FALSE),0)</f>
        <v>0</v>
      </c>
      <c r="Q217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170" s="9">
        <f>Tabla1[V. COMPARENDOS]-(Tabla1[V. EXONERACIONES]+Tabla1[[#This Row],[V. SIMIT CON RESOLUCION]]+Tabla1[[#This Row],[V. SIMIT SIN RESOLUCION]]+Tabla1[[#This Row],[V. RECAUDOS COMPARENDOS]]+Tabla1[[#This Row],[V. RECAUDOS RESOLUCIONES]])</f>
        <v>461500</v>
      </c>
      <c r="S2170" s="11">
        <f>IFERROR(VLOOKUP(Tabla1[[#This Row],[FECHA]],'RECAUDOS LOCALES'!A:D,4,FALSE),0)</f>
        <v>2</v>
      </c>
      <c r="T2170" s="9">
        <f>IFERROR(VLOOKUP(Tabla1[[#This Row],[FECHA]],'RECAUDOS LOCALES'!A:D,3,FALSE),0)</f>
        <v>306122</v>
      </c>
      <c r="U2170" s="11">
        <f>IFERROR(VLOOKUP(Tabla1[[#This Row],[FECHA]],'RECAUDOS EXTERNOS'!A:D,4,FALSE),0)</f>
        <v>2</v>
      </c>
      <c r="V2170" s="9">
        <f>IFERROR(VLOOKUP(Tabla1[[#This Row],[FECHA]],'RECAUDOS EXTERNOS'!A:D,3,FALSE),0)</f>
        <v>436200</v>
      </c>
    </row>
    <row r="2171" spans="1:22" x14ac:dyDescent="0.25">
      <c r="A2171" s="1">
        <v>39730</v>
      </c>
      <c r="B2171" s="3" t="s">
        <v>6</v>
      </c>
      <c r="C2171" s="2">
        <v>39722</v>
      </c>
      <c r="D2171" s="5">
        <f>YEAR(Tabla1[[#This Row],[FECHA]])</f>
        <v>2008</v>
      </c>
      <c r="E2171" s="5">
        <f>IFERROR(VLOOKUP(Tabla1[[#This Row],[FECHA]],'COMPARENDOS TOTALES'!A:D,4,FALSE),0)</f>
        <v>2</v>
      </c>
      <c r="F2171" s="9">
        <f>IFERROR(VLOOKUP(Tabla1[[#This Row],[FECHA]],'COMPARENDOS TOTALES'!A:D,3,FALSE),0)</f>
        <v>692250</v>
      </c>
      <c r="G2171" s="5">
        <f>IFERROR(VLOOKUP(Tabla1[[#This Row],[FECHA]],EXONERACIONES!A:D,4,FALSE),0)</f>
        <v>1</v>
      </c>
      <c r="H2171" s="9">
        <f>IFERROR(VLOOKUP(Tabla1[[#This Row],[FECHA]],EXONERACIONES!A:D,3,FALSE),0)</f>
        <v>230750</v>
      </c>
      <c r="I2171" s="5">
        <f>IFERROR(VLOOKUP(Tabla1[[#This Row],[FECHA]],'SIMIT CON RES'!A:D,4,FALSE),0)</f>
        <v>0</v>
      </c>
      <c r="J2171" s="9">
        <f>IFERROR(VLOOKUP(Tabla1[[#This Row],[FECHA]],'SIMIT CON RES'!A:D,3,FALSE),0)</f>
        <v>0</v>
      </c>
      <c r="K2171">
        <f>IFERROR(VLOOKUP(Tabla1[[#This Row],[FECHA]],'SIMIT SIN RES'!A:D,4,FALSE),0)</f>
        <v>0</v>
      </c>
      <c r="L2171" s="9">
        <f>IFERROR(VLOOKUP(Tabla1[[#This Row],[FECHA]],'SIMIT SIN RES'!A:D,3,FALSE),0)</f>
        <v>0</v>
      </c>
      <c r="M2171" s="5">
        <f>IFERROR(VLOOKUP(Tabla1[[#This Row],[FECHA]],'RECAUDOS DE COMPARENDOS'!A:D,4,FALSE),0)</f>
        <v>0</v>
      </c>
      <c r="N2171" s="9">
        <f>IFERROR(VLOOKUP(Tabla1[[#This Row],[FECHA]],'RECAUDOS DE COMPARENDOS'!A:D,3,FALSE),0)</f>
        <v>0</v>
      </c>
      <c r="O2171" s="5">
        <f>IFERROR(VLOOKUP(Tabla1[[#This Row],[FECHA]],'RECAUDOS DE RESOLUCIONES'!A:D,4,FALSE),0)</f>
        <v>0</v>
      </c>
      <c r="P2171" s="9">
        <f>IFERROR(VLOOKUP(Tabla1[[#This Row],[FECHA]],'RECAUDOS DE RESOLUCIONES'!A:D,3,FALSE),0)</f>
        <v>0</v>
      </c>
      <c r="Q217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171" s="9">
        <f>Tabla1[V. COMPARENDOS]-(Tabla1[V. EXONERACIONES]+Tabla1[[#This Row],[V. SIMIT CON RESOLUCION]]+Tabla1[[#This Row],[V. SIMIT SIN RESOLUCION]]+Tabla1[[#This Row],[V. RECAUDOS COMPARENDOS]]+Tabla1[[#This Row],[V. RECAUDOS RESOLUCIONES]])</f>
        <v>461500</v>
      </c>
      <c r="S2171" s="11">
        <f>IFERROR(VLOOKUP(Tabla1[[#This Row],[FECHA]],'RECAUDOS LOCALES'!A:D,4,FALSE),0)</f>
        <v>1</v>
      </c>
      <c r="T2171" s="9">
        <f>IFERROR(VLOOKUP(Tabla1[[#This Row],[FECHA]],'RECAUDOS LOCALES'!A:D,3,FALSE),0)</f>
        <v>216850</v>
      </c>
      <c r="U2171" s="11">
        <f>IFERROR(VLOOKUP(Tabla1[[#This Row],[FECHA]],'RECAUDOS EXTERNOS'!A:D,4,FALSE),0)</f>
        <v>6</v>
      </c>
      <c r="V2171" s="9">
        <f>IFERROR(VLOOKUP(Tabla1[[#This Row],[FECHA]],'RECAUDOS EXTERNOS'!A:D,3,FALSE),0)</f>
        <v>1144186</v>
      </c>
    </row>
    <row r="2172" spans="1:22" x14ac:dyDescent="0.25">
      <c r="A2172" s="1">
        <v>39731</v>
      </c>
      <c r="B2172" s="3" t="s">
        <v>0</v>
      </c>
      <c r="C2172" s="2">
        <v>39722</v>
      </c>
      <c r="D2172" s="5">
        <f>YEAR(Tabla1[[#This Row],[FECHA]])</f>
        <v>2008</v>
      </c>
      <c r="E2172" s="5">
        <f>IFERROR(VLOOKUP(Tabla1[[#This Row],[FECHA]],'COMPARENDOS TOTALES'!A:D,4,FALSE),0)</f>
        <v>12</v>
      </c>
      <c r="F2172" s="9">
        <f>IFERROR(VLOOKUP(Tabla1[[#This Row],[FECHA]],'COMPARENDOS TOTALES'!A:D,3,FALSE),0)</f>
        <v>2553634</v>
      </c>
      <c r="G2172" s="5">
        <f>IFERROR(VLOOKUP(Tabla1[[#This Row],[FECHA]],EXONERACIONES!A:D,4,FALSE),0)</f>
        <v>6</v>
      </c>
      <c r="H2172" s="9">
        <f>IFERROR(VLOOKUP(Tabla1[[#This Row],[FECHA]],EXONERACIONES!A:D,3,FALSE),0)</f>
        <v>1276817</v>
      </c>
      <c r="I2172" s="5">
        <f>IFERROR(VLOOKUP(Tabla1[[#This Row],[FECHA]],'SIMIT CON RES'!A:D,4,FALSE),0)</f>
        <v>5</v>
      </c>
      <c r="J2172" s="9">
        <f>IFERROR(VLOOKUP(Tabla1[[#This Row],[FECHA]],'SIMIT CON RES'!A:D,3,FALSE),0)</f>
        <v>1046067</v>
      </c>
      <c r="K2172">
        <f>IFERROR(VLOOKUP(Tabla1[[#This Row],[FECHA]],'SIMIT SIN RES'!A:D,4,FALSE),0)</f>
        <v>0</v>
      </c>
      <c r="L2172" s="9">
        <f>IFERROR(VLOOKUP(Tabla1[[#This Row],[FECHA]],'SIMIT SIN RES'!A:D,3,FALSE),0)</f>
        <v>0</v>
      </c>
      <c r="M2172" s="5">
        <f>IFERROR(VLOOKUP(Tabla1[[#This Row],[FECHA]],'RECAUDOS DE COMPARENDOS'!A:D,4,FALSE),0)</f>
        <v>0</v>
      </c>
      <c r="N2172" s="9">
        <f>IFERROR(VLOOKUP(Tabla1[[#This Row],[FECHA]],'RECAUDOS DE COMPARENDOS'!A:D,3,FALSE),0)</f>
        <v>0</v>
      </c>
      <c r="O2172" s="5">
        <f>IFERROR(VLOOKUP(Tabla1[[#This Row],[FECHA]],'RECAUDOS DE RESOLUCIONES'!A:D,4,FALSE),0)</f>
        <v>0</v>
      </c>
      <c r="P2172" s="9">
        <f>IFERROR(VLOOKUP(Tabla1[[#This Row],[FECHA]],'RECAUDOS DE RESOLUCIONES'!A:D,3,FALSE),0)</f>
        <v>0</v>
      </c>
      <c r="Q217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172" s="9">
        <f>Tabla1[V. COMPARENDOS]-(Tabla1[V. EXONERACIONES]+Tabla1[[#This Row],[V. SIMIT CON RESOLUCION]]+Tabla1[[#This Row],[V. SIMIT SIN RESOLUCION]]+Tabla1[[#This Row],[V. RECAUDOS COMPARENDOS]]+Tabla1[[#This Row],[V. RECAUDOS RESOLUCIONES]])</f>
        <v>230750</v>
      </c>
      <c r="S2172" s="11">
        <f>IFERROR(VLOOKUP(Tabla1[[#This Row],[FECHA]],'RECAUDOS LOCALES'!A:D,4,FALSE),0)</f>
        <v>3</v>
      </c>
      <c r="T2172" s="9">
        <f>IFERROR(VLOOKUP(Tabla1[[#This Row],[FECHA]],'RECAUDOS LOCALES'!A:D,3,FALSE),0)</f>
        <v>446644</v>
      </c>
      <c r="U2172" s="11">
        <f>IFERROR(VLOOKUP(Tabla1[[#This Row],[FECHA]],'RECAUDOS EXTERNOS'!A:D,4,FALSE),0)</f>
        <v>4</v>
      </c>
      <c r="V2172" s="9">
        <f>IFERROR(VLOOKUP(Tabla1[[#This Row],[FECHA]],'RECAUDOS EXTERNOS'!A:D,3,FALSE),0)</f>
        <v>732438</v>
      </c>
    </row>
    <row r="2173" spans="1:22" x14ac:dyDescent="0.25">
      <c r="A2173" s="1">
        <v>39732</v>
      </c>
      <c r="B2173" s="3" t="s">
        <v>5</v>
      </c>
      <c r="C2173" s="2">
        <v>39722</v>
      </c>
      <c r="D2173" s="5">
        <f>YEAR(Tabla1[[#This Row],[FECHA]])</f>
        <v>2008</v>
      </c>
      <c r="E2173" s="5">
        <f>IFERROR(VLOOKUP(Tabla1[[#This Row],[FECHA]],'COMPARENDOS TOTALES'!A:D,4,FALSE),0)</f>
        <v>11</v>
      </c>
      <c r="F2173" s="9">
        <f>IFERROR(VLOOKUP(Tabla1[[#This Row],[FECHA]],'COMPARENDOS TOTALES'!A:D,3,FALSE),0)</f>
        <v>2553634</v>
      </c>
      <c r="G2173" s="5">
        <f>IFERROR(VLOOKUP(Tabla1[[#This Row],[FECHA]],EXONERACIONES!A:D,4,FALSE),0)</f>
        <v>1</v>
      </c>
      <c r="H2173" s="9">
        <f>IFERROR(VLOOKUP(Tabla1[[#This Row],[FECHA]],EXONERACIONES!A:D,3,FALSE),0)</f>
        <v>230750</v>
      </c>
      <c r="I2173" s="5">
        <f>IFERROR(VLOOKUP(Tabla1[[#This Row],[FECHA]],'SIMIT CON RES'!A:D,4,FALSE),0)</f>
        <v>7</v>
      </c>
      <c r="J2173" s="9">
        <f>IFERROR(VLOOKUP(Tabla1[[#This Row],[FECHA]],'SIMIT CON RES'!A:D,3,FALSE),0)</f>
        <v>1399884</v>
      </c>
      <c r="K2173">
        <f>IFERROR(VLOOKUP(Tabla1[[#This Row],[FECHA]],'SIMIT SIN RES'!A:D,4,FALSE),0)</f>
        <v>0</v>
      </c>
      <c r="L2173" s="9">
        <f>IFERROR(VLOOKUP(Tabla1[[#This Row],[FECHA]],'SIMIT SIN RES'!A:D,3,FALSE),0)</f>
        <v>0</v>
      </c>
      <c r="M2173" s="5">
        <f>IFERROR(VLOOKUP(Tabla1[[#This Row],[FECHA]],'RECAUDOS DE COMPARENDOS'!A:D,4,FALSE),0)</f>
        <v>1</v>
      </c>
      <c r="N2173" s="9">
        <f>IFERROR(VLOOKUP(Tabla1[[#This Row],[FECHA]],'RECAUDOS DE COMPARENDOS'!A:D,3,FALSE),0)</f>
        <v>461500</v>
      </c>
      <c r="O2173" s="5">
        <f>IFERROR(VLOOKUP(Tabla1[[#This Row],[FECHA]],'RECAUDOS DE RESOLUCIONES'!A:D,4,FALSE),0)</f>
        <v>1</v>
      </c>
      <c r="P2173" s="9">
        <f>IFERROR(VLOOKUP(Tabla1[[#This Row],[FECHA]],'RECAUDOS DE RESOLUCIONES'!A:D,3,FALSE),0)</f>
        <v>230750</v>
      </c>
      <c r="Q217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173" s="9">
        <f>Tabla1[V. COMPARENDOS]-(Tabla1[V. EXONERACIONES]+Tabla1[[#This Row],[V. SIMIT CON RESOLUCION]]+Tabla1[[#This Row],[V. SIMIT SIN RESOLUCION]]+Tabla1[[#This Row],[V. RECAUDOS COMPARENDOS]]+Tabla1[[#This Row],[V. RECAUDOS RESOLUCIONES]])</f>
        <v>230750</v>
      </c>
      <c r="S2173" s="11">
        <f>IFERROR(VLOOKUP(Tabla1[[#This Row],[FECHA]],'RECAUDOS LOCALES'!A:D,4,FALSE),0)</f>
        <v>0</v>
      </c>
      <c r="T2173" s="9">
        <f>IFERROR(VLOOKUP(Tabla1[[#This Row],[FECHA]],'RECAUDOS LOCALES'!A:D,3,FALSE),0)</f>
        <v>0</v>
      </c>
      <c r="U2173" s="11">
        <f>IFERROR(VLOOKUP(Tabla1[[#This Row],[FECHA]],'RECAUDOS EXTERNOS'!A:D,4,FALSE),0)</f>
        <v>0</v>
      </c>
      <c r="V2173" s="9">
        <f>IFERROR(VLOOKUP(Tabla1[[#This Row],[FECHA]],'RECAUDOS EXTERNOS'!A:D,3,FALSE),0)</f>
        <v>0</v>
      </c>
    </row>
    <row r="2174" spans="1:22" x14ac:dyDescent="0.25">
      <c r="A2174" s="1">
        <v>39733</v>
      </c>
      <c r="B2174" s="3" t="s">
        <v>4</v>
      </c>
      <c r="C2174" s="2">
        <v>39722</v>
      </c>
      <c r="D2174" s="5">
        <f>YEAR(Tabla1[[#This Row],[FECHA]])</f>
        <v>2008</v>
      </c>
      <c r="E2174" s="5">
        <f>IFERROR(VLOOKUP(Tabla1[[#This Row],[FECHA]],'COMPARENDOS TOTALES'!A:D,4,FALSE),0)</f>
        <v>9</v>
      </c>
      <c r="F2174" s="9">
        <f>IFERROR(VLOOKUP(Tabla1[[#This Row],[FECHA]],'COMPARENDOS TOTALES'!A:D,3,FALSE),0)</f>
        <v>3461250</v>
      </c>
      <c r="G2174" s="5">
        <f>IFERROR(VLOOKUP(Tabla1[[#This Row],[FECHA]],EXONERACIONES!A:D,4,FALSE),0)</f>
        <v>0</v>
      </c>
      <c r="H2174" s="9">
        <f>IFERROR(VLOOKUP(Tabla1[[#This Row],[FECHA]],EXONERACIONES!A:D,3,FALSE),0)</f>
        <v>0</v>
      </c>
      <c r="I2174" s="5">
        <f>IFERROR(VLOOKUP(Tabla1[[#This Row],[FECHA]],'SIMIT CON RES'!A:D,4,FALSE),0)</f>
        <v>8</v>
      </c>
      <c r="J2174" s="9">
        <f>IFERROR(VLOOKUP(Tabla1[[#This Row],[FECHA]],'SIMIT CON RES'!A:D,3,FALSE),0)</f>
        <v>2999750</v>
      </c>
      <c r="K2174">
        <f>IFERROR(VLOOKUP(Tabla1[[#This Row],[FECHA]],'SIMIT SIN RES'!A:D,4,FALSE),0)</f>
        <v>0</v>
      </c>
      <c r="L2174" s="9">
        <f>IFERROR(VLOOKUP(Tabla1[[#This Row],[FECHA]],'SIMIT SIN RES'!A:D,3,FALSE),0)</f>
        <v>0</v>
      </c>
      <c r="M2174" s="5">
        <f>IFERROR(VLOOKUP(Tabla1[[#This Row],[FECHA]],'RECAUDOS DE COMPARENDOS'!A:D,4,FALSE),0)</f>
        <v>0</v>
      </c>
      <c r="N2174" s="9">
        <f>IFERROR(VLOOKUP(Tabla1[[#This Row],[FECHA]],'RECAUDOS DE COMPARENDOS'!A:D,3,FALSE),0)</f>
        <v>0</v>
      </c>
      <c r="O2174" s="5">
        <f>IFERROR(VLOOKUP(Tabla1[[#This Row],[FECHA]],'RECAUDOS DE RESOLUCIONES'!A:D,4,FALSE),0)</f>
        <v>0</v>
      </c>
      <c r="P2174" s="9">
        <f>IFERROR(VLOOKUP(Tabla1[[#This Row],[FECHA]],'RECAUDOS DE RESOLUCIONES'!A:D,3,FALSE),0)</f>
        <v>0</v>
      </c>
      <c r="Q217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174" s="9">
        <f>Tabla1[V. COMPARENDOS]-(Tabla1[V. EXONERACIONES]+Tabla1[[#This Row],[V. SIMIT CON RESOLUCION]]+Tabla1[[#This Row],[V. SIMIT SIN RESOLUCION]]+Tabla1[[#This Row],[V. RECAUDOS COMPARENDOS]]+Tabla1[[#This Row],[V. RECAUDOS RESOLUCIONES]])</f>
        <v>461500</v>
      </c>
      <c r="S2174" s="11">
        <f>IFERROR(VLOOKUP(Tabla1[[#This Row],[FECHA]],'RECAUDOS LOCALES'!A:D,4,FALSE),0)</f>
        <v>0</v>
      </c>
      <c r="T2174" s="9">
        <f>IFERROR(VLOOKUP(Tabla1[[#This Row],[FECHA]],'RECAUDOS LOCALES'!A:D,3,FALSE),0)</f>
        <v>0</v>
      </c>
      <c r="U2174" s="11">
        <f>IFERROR(VLOOKUP(Tabla1[[#This Row],[FECHA]],'RECAUDOS EXTERNOS'!A:D,4,FALSE),0)</f>
        <v>0</v>
      </c>
      <c r="V2174" s="9">
        <f>IFERROR(VLOOKUP(Tabla1[[#This Row],[FECHA]],'RECAUDOS EXTERNOS'!A:D,3,FALSE),0)</f>
        <v>0</v>
      </c>
    </row>
    <row r="2175" spans="1:22" x14ac:dyDescent="0.25">
      <c r="A2175" s="1">
        <v>39734</v>
      </c>
      <c r="B2175" s="3" t="s">
        <v>1</v>
      </c>
      <c r="C2175" s="2">
        <v>39722</v>
      </c>
      <c r="D2175" s="5">
        <f>YEAR(Tabla1[[#This Row],[FECHA]])</f>
        <v>2008</v>
      </c>
      <c r="E2175" s="5">
        <f>IFERROR(VLOOKUP(Tabla1[[#This Row],[FECHA]],'COMPARENDOS TOTALES'!A:D,4,FALSE),0)</f>
        <v>4</v>
      </c>
      <c r="F2175" s="9">
        <f>IFERROR(VLOOKUP(Tabla1[[#This Row],[FECHA]],'COMPARENDOS TOTALES'!A:D,3,FALSE),0)</f>
        <v>815317</v>
      </c>
      <c r="G2175" s="5">
        <f>IFERROR(VLOOKUP(Tabla1[[#This Row],[FECHA]],EXONERACIONES!A:D,4,FALSE),0)</f>
        <v>2</v>
      </c>
      <c r="H2175" s="9">
        <f>IFERROR(VLOOKUP(Tabla1[[#This Row],[FECHA]],EXONERACIONES!A:D,3,FALSE),0)</f>
        <v>461500</v>
      </c>
      <c r="I2175" s="5">
        <f>IFERROR(VLOOKUP(Tabla1[[#This Row],[FECHA]],'SIMIT CON RES'!A:D,4,FALSE),0)</f>
        <v>1</v>
      </c>
      <c r="J2175" s="9">
        <f>IFERROR(VLOOKUP(Tabla1[[#This Row],[FECHA]],'SIMIT CON RES'!A:D,3,FALSE),0)</f>
        <v>123067</v>
      </c>
      <c r="K2175">
        <f>IFERROR(VLOOKUP(Tabla1[[#This Row],[FECHA]],'SIMIT SIN RES'!A:D,4,FALSE),0)</f>
        <v>0</v>
      </c>
      <c r="L2175" s="9">
        <f>IFERROR(VLOOKUP(Tabla1[[#This Row],[FECHA]],'SIMIT SIN RES'!A:D,3,FALSE),0)</f>
        <v>0</v>
      </c>
      <c r="M2175" s="5">
        <f>IFERROR(VLOOKUP(Tabla1[[#This Row],[FECHA]],'RECAUDOS DE COMPARENDOS'!A:D,4,FALSE),0)</f>
        <v>0</v>
      </c>
      <c r="N2175" s="9">
        <f>IFERROR(VLOOKUP(Tabla1[[#This Row],[FECHA]],'RECAUDOS DE COMPARENDOS'!A:D,3,FALSE),0)</f>
        <v>0</v>
      </c>
      <c r="O2175" s="5">
        <f>IFERROR(VLOOKUP(Tabla1[[#This Row],[FECHA]],'RECAUDOS DE RESOLUCIONES'!A:D,4,FALSE),0)</f>
        <v>0</v>
      </c>
      <c r="P2175" s="9">
        <f>IFERROR(VLOOKUP(Tabla1[[#This Row],[FECHA]],'RECAUDOS DE RESOLUCIONES'!A:D,3,FALSE),0)</f>
        <v>0</v>
      </c>
      <c r="Q217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175" s="9">
        <f>Tabla1[V. COMPARENDOS]-(Tabla1[V. EXONERACIONES]+Tabla1[[#This Row],[V. SIMIT CON RESOLUCION]]+Tabla1[[#This Row],[V. SIMIT SIN RESOLUCION]]+Tabla1[[#This Row],[V. RECAUDOS COMPARENDOS]]+Tabla1[[#This Row],[V. RECAUDOS RESOLUCIONES]])</f>
        <v>230750</v>
      </c>
      <c r="S2175" s="11">
        <f>IFERROR(VLOOKUP(Tabla1[[#This Row],[FECHA]],'RECAUDOS LOCALES'!A:D,4,FALSE),0)</f>
        <v>0</v>
      </c>
      <c r="T2175" s="9">
        <f>IFERROR(VLOOKUP(Tabla1[[#This Row],[FECHA]],'RECAUDOS LOCALES'!A:D,3,FALSE),0)</f>
        <v>0</v>
      </c>
      <c r="U2175" s="11">
        <f>IFERROR(VLOOKUP(Tabla1[[#This Row],[FECHA]],'RECAUDOS EXTERNOS'!A:D,4,FALSE),0)</f>
        <v>0</v>
      </c>
      <c r="V2175" s="9">
        <f>IFERROR(VLOOKUP(Tabla1[[#This Row],[FECHA]],'RECAUDOS EXTERNOS'!A:D,3,FALSE),0)</f>
        <v>0</v>
      </c>
    </row>
    <row r="2176" spans="1:22" x14ac:dyDescent="0.25">
      <c r="A2176" s="1">
        <v>39735</v>
      </c>
      <c r="B2176" s="3" t="s">
        <v>2</v>
      </c>
      <c r="C2176" s="2">
        <v>39722</v>
      </c>
      <c r="D2176" s="5">
        <f>YEAR(Tabla1[[#This Row],[FECHA]])</f>
        <v>2008</v>
      </c>
      <c r="E2176" s="5">
        <f>IFERROR(VLOOKUP(Tabla1[[#This Row],[FECHA]],'COMPARENDOS TOTALES'!A:D,4,FALSE),0)</f>
        <v>5</v>
      </c>
      <c r="F2176" s="9">
        <f>IFERROR(VLOOKUP(Tabla1[[#This Row],[FECHA]],'COMPARENDOS TOTALES'!A:D,3,FALSE),0)</f>
        <v>1169134</v>
      </c>
      <c r="G2176" s="5">
        <f>IFERROR(VLOOKUP(Tabla1[[#This Row],[FECHA]],EXONERACIONES!A:D,4,FALSE),0)</f>
        <v>1</v>
      </c>
      <c r="H2176" s="9">
        <f>IFERROR(VLOOKUP(Tabla1[[#This Row],[FECHA]],EXONERACIONES!A:D,3,FALSE),0)</f>
        <v>230750</v>
      </c>
      <c r="I2176" s="5">
        <f>IFERROR(VLOOKUP(Tabla1[[#This Row],[FECHA]],'SIMIT CON RES'!A:D,4,FALSE),0)</f>
        <v>3</v>
      </c>
      <c r="J2176" s="9">
        <f>IFERROR(VLOOKUP(Tabla1[[#This Row],[FECHA]],'SIMIT CON RES'!A:D,3,FALSE),0)</f>
        <v>815317</v>
      </c>
      <c r="K2176">
        <f>IFERROR(VLOOKUP(Tabla1[[#This Row],[FECHA]],'SIMIT SIN RES'!A:D,4,FALSE),0)</f>
        <v>0</v>
      </c>
      <c r="L2176" s="9">
        <f>IFERROR(VLOOKUP(Tabla1[[#This Row],[FECHA]],'SIMIT SIN RES'!A:D,3,FALSE),0)</f>
        <v>0</v>
      </c>
      <c r="M2176" s="5">
        <f>IFERROR(VLOOKUP(Tabla1[[#This Row],[FECHA]],'RECAUDOS DE COMPARENDOS'!A:D,4,FALSE),0)</f>
        <v>0</v>
      </c>
      <c r="N2176" s="9">
        <f>IFERROR(VLOOKUP(Tabla1[[#This Row],[FECHA]],'RECAUDOS DE COMPARENDOS'!A:D,3,FALSE),0)</f>
        <v>0</v>
      </c>
      <c r="O2176" s="5">
        <f>IFERROR(VLOOKUP(Tabla1[[#This Row],[FECHA]],'RECAUDOS DE RESOLUCIONES'!A:D,4,FALSE),0)</f>
        <v>0</v>
      </c>
      <c r="P2176" s="9">
        <f>IFERROR(VLOOKUP(Tabla1[[#This Row],[FECHA]],'RECAUDOS DE RESOLUCIONES'!A:D,3,FALSE),0)</f>
        <v>0</v>
      </c>
      <c r="Q217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176" s="9">
        <f>Tabla1[V. COMPARENDOS]-(Tabla1[V. EXONERACIONES]+Tabla1[[#This Row],[V. SIMIT CON RESOLUCION]]+Tabla1[[#This Row],[V. SIMIT SIN RESOLUCION]]+Tabla1[[#This Row],[V. RECAUDOS COMPARENDOS]]+Tabla1[[#This Row],[V. RECAUDOS RESOLUCIONES]])</f>
        <v>123067</v>
      </c>
      <c r="S2176" s="11">
        <f>IFERROR(VLOOKUP(Tabla1[[#This Row],[FECHA]],'RECAUDOS LOCALES'!A:D,4,FALSE),0)</f>
        <v>2</v>
      </c>
      <c r="T2176" s="9">
        <f>IFERROR(VLOOKUP(Tabla1[[#This Row],[FECHA]],'RECAUDOS LOCALES'!A:D,3,FALSE),0)</f>
        <v>692235</v>
      </c>
      <c r="U2176" s="11">
        <f>IFERROR(VLOOKUP(Tabla1[[#This Row],[FECHA]],'RECAUDOS EXTERNOS'!A:D,4,FALSE),0)</f>
        <v>4</v>
      </c>
      <c r="V2176" s="9">
        <f>IFERROR(VLOOKUP(Tabla1[[#This Row],[FECHA]],'RECAUDOS EXTERNOS'!A:D,3,FALSE),0)</f>
        <v>885785</v>
      </c>
    </row>
    <row r="2177" spans="1:22" x14ac:dyDescent="0.25">
      <c r="A2177" s="1">
        <v>39736</v>
      </c>
      <c r="B2177" s="3" t="s">
        <v>3</v>
      </c>
      <c r="C2177" s="2">
        <v>39722</v>
      </c>
      <c r="D2177" s="5">
        <f>YEAR(Tabla1[[#This Row],[FECHA]])</f>
        <v>2008</v>
      </c>
      <c r="E2177" s="5">
        <f>IFERROR(VLOOKUP(Tabla1[[#This Row],[FECHA]],'COMPARENDOS TOTALES'!A:D,4,FALSE),0)</f>
        <v>2</v>
      </c>
      <c r="F2177" s="9">
        <f>IFERROR(VLOOKUP(Tabla1[[#This Row],[FECHA]],'COMPARENDOS TOTALES'!A:D,3,FALSE),0)</f>
        <v>584567</v>
      </c>
      <c r="G2177" s="5">
        <f>IFERROR(VLOOKUP(Tabla1[[#This Row],[FECHA]],EXONERACIONES!A:D,4,FALSE),0)</f>
        <v>1</v>
      </c>
      <c r="H2177" s="9">
        <f>IFERROR(VLOOKUP(Tabla1[[#This Row],[FECHA]],EXONERACIONES!A:D,3,FALSE),0)</f>
        <v>461500</v>
      </c>
      <c r="I2177" s="5">
        <f>IFERROR(VLOOKUP(Tabla1[[#This Row],[FECHA]],'SIMIT CON RES'!A:D,4,FALSE),0)</f>
        <v>0</v>
      </c>
      <c r="J2177" s="9">
        <f>IFERROR(VLOOKUP(Tabla1[[#This Row],[FECHA]],'SIMIT CON RES'!A:D,3,FALSE),0)</f>
        <v>0</v>
      </c>
      <c r="K2177">
        <f>IFERROR(VLOOKUP(Tabla1[[#This Row],[FECHA]],'SIMIT SIN RES'!A:D,4,FALSE),0)</f>
        <v>0</v>
      </c>
      <c r="L2177" s="9">
        <f>IFERROR(VLOOKUP(Tabla1[[#This Row],[FECHA]],'SIMIT SIN RES'!A:D,3,FALSE),0)</f>
        <v>0</v>
      </c>
      <c r="M2177" s="5">
        <f>IFERROR(VLOOKUP(Tabla1[[#This Row],[FECHA]],'RECAUDOS DE COMPARENDOS'!A:D,4,FALSE),0)</f>
        <v>1</v>
      </c>
      <c r="N2177" s="9">
        <f>IFERROR(VLOOKUP(Tabla1[[#This Row],[FECHA]],'RECAUDOS DE COMPARENDOS'!A:D,3,FALSE),0)</f>
        <v>123067</v>
      </c>
      <c r="O2177" s="5">
        <f>IFERROR(VLOOKUP(Tabla1[[#This Row],[FECHA]],'RECAUDOS DE RESOLUCIONES'!A:D,4,FALSE),0)</f>
        <v>0</v>
      </c>
      <c r="P2177" s="9">
        <f>IFERROR(VLOOKUP(Tabla1[[#This Row],[FECHA]],'RECAUDOS DE RESOLUCIONES'!A:D,3,FALSE),0)</f>
        <v>0</v>
      </c>
      <c r="Q217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17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177" s="11">
        <f>IFERROR(VLOOKUP(Tabla1[[#This Row],[FECHA]],'RECAUDOS LOCALES'!A:D,4,FALSE),0)</f>
        <v>0</v>
      </c>
      <c r="T2177" s="9">
        <f>IFERROR(VLOOKUP(Tabla1[[#This Row],[FECHA]],'RECAUDOS LOCALES'!A:D,3,FALSE),0)</f>
        <v>0</v>
      </c>
      <c r="U2177" s="11">
        <f>IFERROR(VLOOKUP(Tabla1[[#This Row],[FECHA]],'RECAUDOS EXTERNOS'!A:D,4,FALSE),0)</f>
        <v>6</v>
      </c>
      <c r="V2177" s="9">
        <f>IFERROR(VLOOKUP(Tabla1[[#This Row],[FECHA]],'RECAUDOS EXTERNOS'!A:D,3,FALSE),0)</f>
        <v>1817370</v>
      </c>
    </row>
    <row r="2178" spans="1:22" x14ac:dyDescent="0.25">
      <c r="A2178" s="1">
        <v>39737</v>
      </c>
      <c r="B2178" s="3" t="s">
        <v>6</v>
      </c>
      <c r="C2178" s="2">
        <v>39722</v>
      </c>
      <c r="D2178" s="5">
        <f>YEAR(Tabla1[[#This Row],[FECHA]])</f>
        <v>2008</v>
      </c>
      <c r="E2178" s="5">
        <f>IFERROR(VLOOKUP(Tabla1[[#This Row],[FECHA]],'COMPARENDOS TOTALES'!A:D,4,FALSE),0)</f>
        <v>8</v>
      </c>
      <c r="F2178" s="9">
        <f>IFERROR(VLOOKUP(Tabla1[[#This Row],[FECHA]],'COMPARENDOS TOTALES'!A:D,3,FALSE),0)</f>
        <v>1846000</v>
      </c>
      <c r="G2178" s="5">
        <f>IFERROR(VLOOKUP(Tabla1[[#This Row],[FECHA]],EXONERACIONES!A:D,4,FALSE),0)</f>
        <v>2</v>
      </c>
      <c r="H2178" s="9">
        <f>IFERROR(VLOOKUP(Tabla1[[#This Row],[FECHA]],EXONERACIONES!A:D,3,FALSE),0)</f>
        <v>461500</v>
      </c>
      <c r="I2178" s="5">
        <f>IFERROR(VLOOKUP(Tabla1[[#This Row],[FECHA]],'SIMIT CON RES'!A:D,4,FALSE),0)</f>
        <v>4</v>
      </c>
      <c r="J2178" s="9">
        <f>IFERROR(VLOOKUP(Tabla1[[#This Row],[FECHA]],'SIMIT CON RES'!A:D,3,FALSE),0)</f>
        <v>923000</v>
      </c>
      <c r="K2178">
        <f>IFERROR(VLOOKUP(Tabla1[[#This Row],[FECHA]],'SIMIT SIN RES'!A:D,4,FALSE),0)</f>
        <v>0</v>
      </c>
      <c r="L2178" s="9">
        <f>IFERROR(VLOOKUP(Tabla1[[#This Row],[FECHA]],'SIMIT SIN RES'!A:D,3,FALSE),0)</f>
        <v>0</v>
      </c>
      <c r="M2178" s="5">
        <f>IFERROR(VLOOKUP(Tabla1[[#This Row],[FECHA]],'RECAUDOS DE COMPARENDOS'!A:D,4,FALSE),0)</f>
        <v>1</v>
      </c>
      <c r="N2178" s="9">
        <f>IFERROR(VLOOKUP(Tabla1[[#This Row],[FECHA]],'RECAUDOS DE COMPARENDOS'!A:D,3,FALSE),0)</f>
        <v>230750</v>
      </c>
      <c r="O2178" s="5">
        <f>IFERROR(VLOOKUP(Tabla1[[#This Row],[FECHA]],'RECAUDOS DE RESOLUCIONES'!A:D,4,FALSE),0)</f>
        <v>0</v>
      </c>
      <c r="P2178" s="9">
        <f>IFERROR(VLOOKUP(Tabla1[[#This Row],[FECHA]],'RECAUDOS DE RESOLUCIONES'!A:D,3,FALSE),0)</f>
        <v>0</v>
      </c>
      <c r="Q217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178" s="9">
        <f>Tabla1[V. COMPARENDOS]-(Tabla1[V. EXONERACIONES]+Tabla1[[#This Row],[V. SIMIT CON RESOLUCION]]+Tabla1[[#This Row],[V. SIMIT SIN RESOLUCION]]+Tabla1[[#This Row],[V. RECAUDOS COMPARENDOS]]+Tabla1[[#This Row],[V. RECAUDOS RESOLUCIONES]])</f>
        <v>230750</v>
      </c>
      <c r="S2178" s="11">
        <f>IFERROR(VLOOKUP(Tabla1[[#This Row],[FECHA]],'RECAUDOS LOCALES'!A:D,4,FALSE),0)</f>
        <v>0</v>
      </c>
      <c r="T2178" s="9">
        <f>IFERROR(VLOOKUP(Tabla1[[#This Row],[FECHA]],'RECAUDOS LOCALES'!A:D,3,FALSE),0)</f>
        <v>0</v>
      </c>
      <c r="U2178" s="11">
        <f>IFERROR(VLOOKUP(Tabla1[[#This Row],[FECHA]],'RECAUDOS EXTERNOS'!A:D,4,FALSE),0)</f>
        <v>3</v>
      </c>
      <c r="V2178" s="9">
        <f>IFERROR(VLOOKUP(Tabla1[[#This Row],[FECHA]],'RECAUDOS EXTERNOS'!A:D,3,FALSE),0)</f>
        <v>604300</v>
      </c>
    </row>
    <row r="2179" spans="1:22" x14ac:dyDescent="0.25">
      <c r="A2179" s="1">
        <v>39738</v>
      </c>
      <c r="B2179" s="3" t="s">
        <v>0</v>
      </c>
      <c r="C2179" s="2">
        <v>39722</v>
      </c>
      <c r="D2179" s="5">
        <f>YEAR(Tabla1[[#This Row],[FECHA]])</f>
        <v>2008</v>
      </c>
      <c r="E2179" s="5">
        <f>IFERROR(VLOOKUP(Tabla1[[#This Row],[FECHA]],'COMPARENDOS TOTALES'!A:D,4,FALSE),0)</f>
        <v>5</v>
      </c>
      <c r="F2179" s="9">
        <f>IFERROR(VLOOKUP(Tabla1[[#This Row],[FECHA]],'COMPARENDOS TOTALES'!A:D,3,FALSE),0)</f>
        <v>1276817</v>
      </c>
      <c r="G2179" s="5">
        <f>IFERROR(VLOOKUP(Tabla1[[#This Row],[FECHA]],EXONERACIONES!A:D,4,FALSE),0)</f>
        <v>0</v>
      </c>
      <c r="H2179" s="9">
        <f>IFERROR(VLOOKUP(Tabla1[[#This Row],[FECHA]],EXONERACIONES!A:D,3,FALSE),0)</f>
        <v>0</v>
      </c>
      <c r="I2179" s="5">
        <f>IFERROR(VLOOKUP(Tabla1[[#This Row],[FECHA]],'SIMIT CON RES'!A:D,4,FALSE),0)</f>
        <v>3</v>
      </c>
      <c r="J2179" s="9">
        <f>IFERROR(VLOOKUP(Tabla1[[#This Row],[FECHA]],'SIMIT CON RES'!A:D,3,FALSE),0)</f>
        <v>815317</v>
      </c>
      <c r="K2179">
        <f>IFERROR(VLOOKUP(Tabla1[[#This Row],[FECHA]],'SIMIT SIN RES'!A:D,4,FALSE),0)</f>
        <v>0</v>
      </c>
      <c r="L2179" s="9">
        <f>IFERROR(VLOOKUP(Tabla1[[#This Row],[FECHA]],'SIMIT SIN RES'!A:D,3,FALSE),0)</f>
        <v>0</v>
      </c>
      <c r="M2179" s="5">
        <f>IFERROR(VLOOKUP(Tabla1[[#This Row],[FECHA]],'RECAUDOS DE COMPARENDOS'!A:D,4,FALSE),0)</f>
        <v>0</v>
      </c>
      <c r="N2179" s="9">
        <f>IFERROR(VLOOKUP(Tabla1[[#This Row],[FECHA]],'RECAUDOS DE COMPARENDOS'!A:D,3,FALSE),0)</f>
        <v>0</v>
      </c>
      <c r="O2179" s="5">
        <f>IFERROR(VLOOKUP(Tabla1[[#This Row],[FECHA]],'RECAUDOS DE RESOLUCIONES'!A:D,4,FALSE),0)</f>
        <v>0</v>
      </c>
      <c r="P2179" s="9">
        <f>IFERROR(VLOOKUP(Tabla1[[#This Row],[FECHA]],'RECAUDOS DE RESOLUCIONES'!A:D,3,FALSE),0)</f>
        <v>0</v>
      </c>
      <c r="Q217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179" s="9">
        <f>Tabla1[V. COMPARENDOS]-(Tabla1[V. EXONERACIONES]+Tabla1[[#This Row],[V. SIMIT CON RESOLUCION]]+Tabla1[[#This Row],[V. SIMIT SIN RESOLUCION]]+Tabla1[[#This Row],[V. RECAUDOS COMPARENDOS]]+Tabla1[[#This Row],[V. RECAUDOS RESOLUCIONES]])</f>
        <v>461500</v>
      </c>
      <c r="S2179" s="11">
        <f>IFERROR(VLOOKUP(Tabla1[[#This Row],[FECHA]],'RECAUDOS LOCALES'!A:D,4,FALSE),0)</f>
        <v>3</v>
      </c>
      <c r="T2179" s="9">
        <f>IFERROR(VLOOKUP(Tabla1[[#This Row],[FECHA]],'RECAUDOS LOCALES'!A:D,3,FALSE),0)</f>
        <v>412128</v>
      </c>
      <c r="U2179" s="11">
        <f>IFERROR(VLOOKUP(Tabla1[[#This Row],[FECHA]],'RECAUDOS EXTERNOS'!A:D,4,FALSE),0)</f>
        <v>0</v>
      </c>
      <c r="V2179" s="9">
        <f>IFERROR(VLOOKUP(Tabla1[[#This Row],[FECHA]],'RECAUDOS EXTERNOS'!A:D,3,FALSE),0)</f>
        <v>0</v>
      </c>
    </row>
    <row r="2180" spans="1:22" x14ac:dyDescent="0.25">
      <c r="A2180" s="1">
        <v>39739</v>
      </c>
      <c r="B2180" s="3" t="s">
        <v>5</v>
      </c>
      <c r="C2180" s="2">
        <v>39722</v>
      </c>
      <c r="D2180" s="5">
        <f>YEAR(Tabla1[[#This Row],[FECHA]])</f>
        <v>2008</v>
      </c>
      <c r="E2180" s="5">
        <f>IFERROR(VLOOKUP(Tabla1[[#This Row],[FECHA]],'COMPARENDOS TOTALES'!A:D,4,FALSE),0)</f>
        <v>9</v>
      </c>
      <c r="F2180" s="9">
        <f>IFERROR(VLOOKUP(Tabla1[[#This Row],[FECHA]],'COMPARENDOS TOTALES'!A:D,3,FALSE),0)</f>
        <v>2107518</v>
      </c>
      <c r="G2180" s="5">
        <f>IFERROR(VLOOKUP(Tabla1[[#This Row],[FECHA]],EXONERACIONES!A:D,4,FALSE),0)</f>
        <v>3</v>
      </c>
      <c r="H2180" s="9">
        <f>IFERROR(VLOOKUP(Tabla1[[#This Row],[FECHA]],EXONERACIONES!A:D,3,FALSE),0)</f>
        <v>923000</v>
      </c>
      <c r="I2180" s="5">
        <f>IFERROR(VLOOKUP(Tabla1[[#This Row],[FECHA]],'SIMIT CON RES'!A:D,4,FALSE),0)</f>
        <v>4</v>
      </c>
      <c r="J2180" s="9">
        <f>IFERROR(VLOOKUP(Tabla1[[#This Row],[FECHA]],'SIMIT CON RES'!A:D,3,FALSE),0)</f>
        <v>938384</v>
      </c>
      <c r="K2180">
        <f>IFERROR(VLOOKUP(Tabla1[[#This Row],[FECHA]],'SIMIT SIN RES'!A:D,4,FALSE),0)</f>
        <v>0</v>
      </c>
      <c r="L2180" s="9">
        <f>IFERROR(VLOOKUP(Tabla1[[#This Row],[FECHA]],'SIMIT SIN RES'!A:D,3,FALSE),0)</f>
        <v>0</v>
      </c>
      <c r="M2180" s="5">
        <f>IFERROR(VLOOKUP(Tabla1[[#This Row],[FECHA]],'RECAUDOS DE COMPARENDOS'!A:D,4,FALSE),0)</f>
        <v>0</v>
      </c>
      <c r="N2180" s="9">
        <f>IFERROR(VLOOKUP(Tabla1[[#This Row],[FECHA]],'RECAUDOS DE COMPARENDOS'!A:D,3,FALSE),0)</f>
        <v>0</v>
      </c>
      <c r="O2180" s="5">
        <f>IFERROR(VLOOKUP(Tabla1[[#This Row],[FECHA]],'RECAUDOS DE RESOLUCIONES'!A:D,4,FALSE),0)</f>
        <v>0</v>
      </c>
      <c r="P2180" s="9">
        <f>IFERROR(VLOOKUP(Tabla1[[#This Row],[FECHA]],'RECAUDOS DE RESOLUCIONES'!A:D,3,FALSE),0)</f>
        <v>0</v>
      </c>
      <c r="Q218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180" s="9">
        <f>Tabla1[V. COMPARENDOS]-(Tabla1[V. EXONERACIONES]+Tabla1[[#This Row],[V. SIMIT CON RESOLUCION]]+Tabla1[[#This Row],[V. SIMIT SIN RESOLUCION]]+Tabla1[[#This Row],[V. RECAUDOS COMPARENDOS]]+Tabla1[[#This Row],[V. RECAUDOS RESOLUCIONES]])</f>
        <v>246134</v>
      </c>
      <c r="S2180" s="11">
        <f>IFERROR(VLOOKUP(Tabla1[[#This Row],[FECHA]],'RECAUDOS LOCALES'!A:D,4,FALSE),0)</f>
        <v>0</v>
      </c>
      <c r="T2180" s="9">
        <f>IFERROR(VLOOKUP(Tabla1[[#This Row],[FECHA]],'RECAUDOS LOCALES'!A:D,3,FALSE),0)</f>
        <v>0</v>
      </c>
      <c r="U2180" s="11">
        <f>IFERROR(VLOOKUP(Tabla1[[#This Row],[FECHA]],'RECAUDOS EXTERNOS'!A:D,4,FALSE),0)</f>
        <v>0</v>
      </c>
      <c r="V2180" s="9">
        <f>IFERROR(VLOOKUP(Tabla1[[#This Row],[FECHA]],'RECAUDOS EXTERNOS'!A:D,3,FALSE),0)</f>
        <v>0</v>
      </c>
    </row>
    <row r="2181" spans="1:22" x14ac:dyDescent="0.25">
      <c r="A2181" s="1">
        <v>39740</v>
      </c>
      <c r="B2181" s="3" t="s">
        <v>4</v>
      </c>
      <c r="C2181" s="2">
        <v>39722</v>
      </c>
      <c r="D2181" s="5">
        <f>YEAR(Tabla1[[#This Row],[FECHA]])</f>
        <v>2008</v>
      </c>
      <c r="E2181" s="5">
        <f>IFERROR(VLOOKUP(Tabla1[[#This Row],[FECHA]],'COMPARENDOS TOTALES'!A:D,4,FALSE),0)</f>
        <v>1</v>
      </c>
      <c r="F2181" s="9">
        <f>IFERROR(VLOOKUP(Tabla1[[#This Row],[FECHA]],'COMPARENDOS TOTALES'!A:D,3,FALSE),0)</f>
        <v>461500</v>
      </c>
      <c r="G2181" s="5">
        <f>IFERROR(VLOOKUP(Tabla1[[#This Row],[FECHA]],EXONERACIONES!A:D,4,FALSE),0)</f>
        <v>0</v>
      </c>
      <c r="H2181" s="9">
        <f>IFERROR(VLOOKUP(Tabla1[[#This Row],[FECHA]],EXONERACIONES!A:D,3,FALSE),0)</f>
        <v>0</v>
      </c>
      <c r="I2181" s="5">
        <f>IFERROR(VLOOKUP(Tabla1[[#This Row],[FECHA]],'SIMIT CON RES'!A:D,4,FALSE),0)</f>
        <v>0</v>
      </c>
      <c r="J2181" s="9">
        <f>IFERROR(VLOOKUP(Tabla1[[#This Row],[FECHA]],'SIMIT CON RES'!A:D,3,FALSE),0)</f>
        <v>0</v>
      </c>
      <c r="K2181">
        <f>IFERROR(VLOOKUP(Tabla1[[#This Row],[FECHA]],'SIMIT SIN RES'!A:D,4,FALSE),0)</f>
        <v>0</v>
      </c>
      <c r="L2181" s="9">
        <f>IFERROR(VLOOKUP(Tabla1[[#This Row],[FECHA]],'SIMIT SIN RES'!A:D,3,FALSE),0)</f>
        <v>0</v>
      </c>
      <c r="M2181" s="5">
        <f>IFERROR(VLOOKUP(Tabla1[[#This Row],[FECHA]],'RECAUDOS DE COMPARENDOS'!A:D,4,FALSE),0)</f>
        <v>1</v>
      </c>
      <c r="N2181" s="9">
        <f>IFERROR(VLOOKUP(Tabla1[[#This Row],[FECHA]],'RECAUDOS DE COMPARENDOS'!A:D,3,FALSE),0)</f>
        <v>461500</v>
      </c>
      <c r="O2181" s="5">
        <f>IFERROR(VLOOKUP(Tabla1[[#This Row],[FECHA]],'RECAUDOS DE RESOLUCIONES'!A:D,4,FALSE),0)</f>
        <v>0</v>
      </c>
      <c r="P2181" s="9">
        <f>IFERROR(VLOOKUP(Tabla1[[#This Row],[FECHA]],'RECAUDOS DE RESOLUCIONES'!A:D,3,FALSE),0)</f>
        <v>0</v>
      </c>
      <c r="Q218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18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181" s="11">
        <f>IFERROR(VLOOKUP(Tabla1[[#This Row],[FECHA]],'RECAUDOS LOCALES'!A:D,4,FALSE),0)</f>
        <v>0</v>
      </c>
      <c r="T2181" s="9">
        <f>IFERROR(VLOOKUP(Tabla1[[#This Row],[FECHA]],'RECAUDOS LOCALES'!A:D,3,FALSE),0)</f>
        <v>0</v>
      </c>
      <c r="U2181" s="11">
        <f>IFERROR(VLOOKUP(Tabla1[[#This Row],[FECHA]],'RECAUDOS EXTERNOS'!A:D,4,FALSE),0)</f>
        <v>0</v>
      </c>
      <c r="V2181" s="9">
        <f>IFERROR(VLOOKUP(Tabla1[[#This Row],[FECHA]],'RECAUDOS EXTERNOS'!A:D,3,FALSE),0)</f>
        <v>0</v>
      </c>
    </row>
    <row r="2182" spans="1:22" x14ac:dyDescent="0.25">
      <c r="A2182" s="1">
        <v>39741</v>
      </c>
      <c r="B2182" s="3" t="s">
        <v>1</v>
      </c>
      <c r="C2182" s="2">
        <v>39722</v>
      </c>
      <c r="D2182" s="5">
        <f>YEAR(Tabla1[[#This Row],[FECHA]])</f>
        <v>2008</v>
      </c>
      <c r="E2182" s="5">
        <f>IFERROR(VLOOKUP(Tabla1[[#This Row],[FECHA]],'COMPARENDOS TOTALES'!A:D,4,FALSE),0)</f>
        <v>6</v>
      </c>
      <c r="F2182" s="9">
        <f>IFERROR(VLOOKUP(Tabla1[[#This Row],[FECHA]],'COMPARENDOS TOTALES'!A:D,3,FALSE),0)</f>
        <v>1061451</v>
      </c>
      <c r="G2182" s="5">
        <f>IFERROR(VLOOKUP(Tabla1[[#This Row],[FECHA]],EXONERACIONES!A:D,4,FALSE),0)</f>
        <v>0</v>
      </c>
      <c r="H2182" s="9">
        <f>IFERROR(VLOOKUP(Tabla1[[#This Row],[FECHA]],EXONERACIONES!A:D,3,FALSE),0)</f>
        <v>0</v>
      </c>
      <c r="I2182" s="5">
        <f>IFERROR(VLOOKUP(Tabla1[[#This Row],[FECHA]],'SIMIT CON RES'!A:D,4,FALSE),0)</f>
        <v>3</v>
      </c>
      <c r="J2182" s="9">
        <f>IFERROR(VLOOKUP(Tabla1[[#This Row],[FECHA]],'SIMIT CON RES'!A:D,3,FALSE),0)</f>
        <v>584567</v>
      </c>
      <c r="K2182">
        <f>IFERROR(VLOOKUP(Tabla1[[#This Row],[FECHA]],'SIMIT SIN RES'!A:D,4,FALSE),0)</f>
        <v>0</v>
      </c>
      <c r="L2182" s="9">
        <f>IFERROR(VLOOKUP(Tabla1[[#This Row],[FECHA]],'SIMIT SIN RES'!A:D,3,FALSE),0)</f>
        <v>0</v>
      </c>
      <c r="M2182" s="5">
        <f>IFERROR(VLOOKUP(Tabla1[[#This Row],[FECHA]],'RECAUDOS DE COMPARENDOS'!A:D,4,FALSE),0)</f>
        <v>0</v>
      </c>
      <c r="N2182" s="9">
        <f>IFERROR(VLOOKUP(Tabla1[[#This Row],[FECHA]],'RECAUDOS DE COMPARENDOS'!A:D,3,FALSE),0)</f>
        <v>0</v>
      </c>
      <c r="O2182" s="5">
        <f>IFERROR(VLOOKUP(Tabla1[[#This Row],[FECHA]],'RECAUDOS DE RESOLUCIONES'!A:D,4,FALSE),0)</f>
        <v>1</v>
      </c>
      <c r="P2182" s="9">
        <f>IFERROR(VLOOKUP(Tabla1[[#This Row],[FECHA]],'RECAUDOS DE RESOLUCIONES'!A:D,3,FALSE),0)</f>
        <v>230750</v>
      </c>
      <c r="Q218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182" s="9">
        <f>Tabla1[V. COMPARENDOS]-(Tabla1[V. EXONERACIONES]+Tabla1[[#This Row],[V. SIMIT CON RESOLUCION]]+Tabla1[[#This Row],[V. SIMIT SIN RESOLUCION]]+Tabla1[[#This Row],[V. RECAUDOS COMPARENDOS]]+Tabla1[[#This Row],[V. RECAUDOS RESOLUCIONES]])</f>
        <v>246134</v>
      </c>
      <c r="S2182" s="11">
        <f>IFERROR(VLOOKUP(Tabla1[[#This Row],[FECHA]],'RECAUDOS LOCALES'!A:D,4,FALSE),0)</f>
        <v>0</v>
      </c>
      <c r="T2182" s="9">
        <f>IFERROR(VLOOKUP(Tabla1[[#This Row],[FECHA]],'RECAUDOS LOCALES'!A:D,3,FALSE),0)</f>
        <v>0</v>
      </c>
      <c r="U2182" s="11">
        <f>IFERROR(VLOOKUP(Tabla1[[#This Row],[FECHA]],'RECAUDOS EXTERNOS'!A:D,4,FALSE),0)</f>
        <v>3</v>
      </c>
      <c r="V2182" s="9">
        <f>IFERROR(VLOOKUP(Tabla1[[#This Row],[FECHA]],'RECAUDOS EXTERNOS'!A:D,3,FALSE),0)</f>
        <v>584800</v>
      </c>
    </row>
    <row r="2183" spans="1:22" x14ac:dyDescent="0.25">
      <c r="A2183" s="1">
        <v>39742</v>
      </c>
      <c r="B2183" s="3" t="s">
        <v>2</v>
      </c>
      <c r="C2183" s="2">
        <v>39722</v>
      </c>
      <c r="D2183" s="5">
        <f>YEAR(Tabla1[[#This Row],[FECHA]])</f>
        <v>2008</v>
      </c>
      <c r="E2183" s="5">
        <f>IFERROR(VLOOKUP(Tabla1[[#This Row],[FECHA]],'COMPARENDOS TOTALES'!A:D,4,FALSE),0)</f>
        <v>4</v>
      </c>
      <c r="F2183" s="9">
        <f>IFERROR(VLOOKUP(Tabla1[[#This Row],[FECHA]],'COMPARENDOS TOTALES'!A:D,3,FALSE),0)</f>
        <v>1276817</v>
      </c>
      <c r="G2183" s="5">
        <f>IFERROR(VLOOKUP(Tabla1[[#This Row],[FECHA]],EXONERACIONES!A:D,4,FALSE),0)</f>
        <v>2</v>
      </c>
      <c r="H2183" s="9">
        <f>IFERROR(VLOOKUP(Tabla1[[#This Row],[FECHA]],EXONERACIONES!A:D,3,FALSE),0)</f>
        <v>692250</v>
      </c>
      <c r="I2183" s="5">
        <f>IFERROR(VLOOKUP(Tabla1[[#This Row],[FECHA]],'SIMIT CON RES'!A:D,4,FALSE),0)</f>
        <v>0</v>
      </c>
      <c r="J2183" s="9">
        <f>IFERROR(VLOOKUP(Tabla1[[#This Row],[FECHA]],'SIMIT CON RES'!A:D,3,FALSE),0)</f>
        <v>0</v>
      </c>
      <c r="K2183">
        <f>IFERROR(VLOOKUP(Tabla1[[#This Row],[FECHA]],'SIMIT SIN RES'!A:D,4,FALSE),0)</f>
        <v>0</v>
      </c>
      <c r="L2183" s="9">
        <f>IFERROR(VLOOKUP(Tabla1[[#This Row],[FECHA]],'SIMIT SIN RES'!A:D,3,FALSE),0)</f>
        <v>0</v>
      </c>
      <c r="M2183" s="5">
        <f>IFERROR(VLOOKUP(Tabla1[[#This Row],[FECHA]],'RECAUDOS DE COMPARENDOS'!A:D,4,FALSE),0)</f>
        <v>0</v>
      </c>
      <c r="N2183" s="9">
        <f>IFERROR(VLOOKUP(Tabla1[[#This Row],[FECHA]],'RECAUDOS DE COMPARENDOS'!A:D,3,FALSE),0)</f>
        <v>0</v>
      </c>
      <c r="O2183" s="5">
        <f>IFERROR(VLOOKUP(Tabla1[[#This Row],[FECHA]],'RECAUDOS DE RESOLUCIONES'!A:D,4,FALSE),0)</f>
        <v>0</v>
      </c>
      <c r="P2183" s="9">
        <f>IFERROR(VLOOKUP(Tabla1[[#This Row],[FECHA]],'RECAUDOS DE RESOLUCIONES'!A:D,3,FALSE),0)</f>
        <v>0</v>
      </c>
      <c r="Q218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183" s="9">
        <f>Tabla1[V. COMPARENDOS]-(Tabla1[V. EXONERACIONES]+Tabla1[[#This Row],[V. SIMIT CON RESOLUCION]]+Tabla1[[#This Row],[V. SIMIT SIN RESOLUCION]]+Tabla1[[#This Row],[V. RECAUDOS COMPARENDOS]]+Tabla1[[#This Row],[V. RECAUDOS RESOLUCIONES]])</f>
        <v>584567</v>
      </c>
      <c r="S2183" s="11">
        <f>IFERROR(VLOOKUP(Tabla1[[#This Row],[FECHA]],'RECAUDOS LOCALES'!A:D,4,FALSE),0)</f>
        <v>1</v>
      </c>
      <c r="T2183" s="9">
        <f>IFERROR(VLOOKUP(Tabla1[[#This Row],[FECHA]],'RECAUDOS LOCALES'!A:D,3,FALSE),0)</f>
        <v>210563</v>
      </c>
      <c r="U2183" s="11">
        <f>IFERROR(VLOOKUP(Tabla1[[#This Row],[FECHA]],'RECAUDOS EXTERNOS'!A:D,4,FALSE),0)</f>
        <v>2</v>
      </c>
      <c r="V2183" s="9">
        <f>IFERROR(VLOOKUP(Tabla1[[#This Row],[FECHA]],'RECAUDOS EXTERNOS'!A:D,3,FALSE),0)</f>
        <v>435685</v>
      </c>
    </row>
    <row r="2184" spans="1:22" x14ac:dyDescent="0.25">
      <c r="A2184" s="1">
        <v>39743</v>
      </c>
      <c r="B2184" s="3" t="s">
        <v>3</v>
      </c>
      <c r="C2184" s="2">
        <v>39722</v>
      </c>
      <c r="D2184" s="5">
        <f>YEAR(Tabla1[[#This Row],[FECHA]])</f>
        <v>2008</v>
      </c>
      <c r="E2184" s="5">
        <f>IFERROR(VLOOKUP(Tabla1[[#This Row],[FECHA]],'COMPARENDOS TOTALES'!A:D,4,FALSE),0)</f>
        <v>0</v>
      </c>
      <c r="F2184" s="9">
        <f>IFERROR(VLOOKUP(Tabla1[[#This Row],[FECHA]],'COMPARENDOS TOTALES'!A:D,3,FALSE),0)</f>
        <v>0</v>
      </c>
      <c r="G2184" s="5">
        <f>IFERROR(VLOOKUP(Tabla1[[#This Row],[FECHA]],EXONERACIONES!A:D,4,FALSE),0)</f>
        <v>0</v>
      </c>
      <c r="H2184" s="9">
        <f>IFERROR(VLOOKUP(Tabla1[[#This Row],[FECHA]],EXONERACIONES!A:D,3,FALSE),0)</f>
        <v>0</v>
      </c>
      <c r="I2184" s="5">
        <f>IFERROR(VLOOKUP(Tabla1[[#This Row],[FECHA]],'SIMIT CON RES'!A:D,4,FALSE),0)</f>
        <v>0</v>
      </c>
      <c r="J2184" s="9">
        <f>IFERROR(VLOOKUP(Tabla1[[#This Row],[FECHA]],'SIMIT CON RES'!A:D,3,FALSE),0)</f>
        <v>0</v>
      </c>
      <c r="K2184">
        <f>IFERROR(VLOOKUP(Tabla1[[#This Row],[FECHA]],'SIMIT SIN RES'!A:D,4,FALSE),0)</f>
        <v>0</v>
      </c>
      <c r="L2184" s="9">
        <f>IFERROR(VLOOKUP(Tabla1[[#This Row],[FECHA]],'SIMIT SIN RES'!A:D,3,FALSE),0)</f>
        <v>0</v>
      </c>
      <c r="M2184" s="5">
        <f>IFERROR(VLOOKUP(Tabla1[[#This Row],[FECHA]],'RECAUDOS DE COMPARENDOS'!A:D,4,FALSE),0)</f>
        <v>0</v>
      </c>
      <c r="N2184" s="9">
        <f>IFERROR(VLOOKUP(Tabla1[[#This Row],[FECHA]],'RECAUDOS DE COMPARENDOS'!A:D,3,FALSE),0)</f>
        <v>0</v>
      </c>
      <c r="O2184" s="5">
        <f>IFERROR(VLOOKUP(Tabla1[[#This Row],[FECHA]],'RECAUDOS DE RESOLUCIONES'!A:D,4,FALSE),0)</f>
        <v>0</v>
      </c>
      <c r="P2184" s="9">
        <f>IFERROR(VLOOKUP(Tabla1[[#This Row],[FECHA]],'RECAUDOS DE RESOLUCIONES'!A:D,3,FALSE),0)</f>
        <v>0</v>
      </c>
      <c r="Q218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18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184" s="11">
        <f>IFERROR(VLOOKUP(Tabla1[[#This Row],[FECHA]],'RECAUDOS LOCALES'!A:D,4,FALSE),0)</f>
        <v>1</v>
      </c>
      <c r="T2184" s="9">
        <f>IFERROR(VLOOKUP(Tabla1[[#This Row],[FECHA]],'RECAUDOS LOCALES'!A:D,3,FALSE),0)</f>
        <v>104000</v>
      </c>
      <c r="U2184" s="11">
        <f>IFERROR(VLOOKUP(Tabla1[[#This Row],[FECHA]],'RECAUDOS EXTERNOS'!A:D,4,FALSE),0)</f>
        <v>6</v>
      </c>
      <c r="V2184" s="9">
        <f>IFERROR(VLOOKUP(Tabla1[[#This Row],[FECHA]],'RECAUDOS EXTERNOS'!A:D,3,FALSE),0)</f>
        <v>1252772</v>
      </c>
    </row>
    <row r="2185" spans="1:22" x14ac:dyDescent="0.25">
      <c r="A2185" s="1">
        <v>39744</v>
      </c>
      <c r="B2185" s="3" t="s">
        <v>6</v>
      </c>
      <c r="C2185" s="2">
        <v>39722</v>
      </c>
      <c r="D2185" s="5">
        <f>YEAR(Tabla1[[#This Row],[FECHA]])</f>
        <v>2008</v>
      </c>
      <c r="E2185" s="5">
        <f>IFERROR(VLOOKUP(Tabla1[[#This Row],[FECHA]],'COMPARENDOS TOTALES'!A:D,4,FALSE),0)</f>
        <v>4</v>
      </c>
      <c r="F2185" s="9">
        <f>IFERROR(VLOOKUP(Tabla1[[#This Row],[FECHA]],'COMPARENDOS TOTALES'!A:D,3,FALSE),0)</f>
        <v>1276817</v>
      </c>
      <c r="G2185" s="5">
        <f>IFERROR(VLOOKUP(Tabla1[[#This Row],[FECHA]],EXONERACIONES!A:D,4,FALSE),0)</f>
        <v>0</v>
      </c>
      <c r="H2185" s="9">
        <f>IFERROR(VLOOKUP(Tabla1[[#This Row],[FECHA]],EXONERACIONES!A:D,3,FALSE),0)</f>
        <v>0</v>
      </c>
      <c r="I2185" s="5">
        <f>IFERROR(VLOOKUP(Tabla1[[#This Row],[FECHA]],'SIMIT CON RES'!A:D,4,FALSE),0)</f>
        <v>1</v>
      </c>
      <c r="J2185" s="9">
        <f>IFERROR(VLOOKUP(Tabla1[[#This Row],[FECHA]],'SIMIT CON RES'!A:D,3,FALSE),0)</f>
        <v>461500</v>
      </c>
      <c r="K2185">
        <f>IFERROR(VLOOKUP(Tabla1[[#This Row],[FECHA]],'SIMIT SIN RES'!A:D,4,FALSE),0)</f>
        <v>0</v>
      </c>
      <c r="L2185" s="9">
        <f>IFERROR(VLOOKUP(Tabla1[[#This Row],[FECHA]],'SIMIT SIN RES'!A:D,3,FALSE),0)</f>
        <v>0</v>
      </c>
      <c r="M2185" s="5">
        <f>IFERROR(VLOOKUP(Tabla1[[#This Row],[FECHA]],'RECAUDOS DE COMPARENDOS'!A:D,4,FALSE),0)</f>
        <v>0</v>
      </c>
      <c r="N2185" s="9">
        <f>IFERROR(VLOOKUP(Tabla1[[#This Row],[FECHA]],'RECAUDOS DE COMPARENDOS'!A:D,3,FALSE),0)</f>
        <v>0</v>
      </c>
      <c r="O2185" s="5">
        <f>IFERROR(VLOOKUP(Tabla1[[#This Row],[FECHA]],'RECAUDOS DE RESOLUCIONES'!A:D,4,FALSE),0)</f>
        <v>0</v>
      </c>
      <c r="P2185" s="9">
        <f>IFERROR(VLOOKUP(Tabla1[[#This Row],[FECHA]],'RECAUDOS DE RESOLUCIONES'!A:D,3,FALSE),0)</f>
        <v>0</v>
      </c>
      <c r="Q218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2185" s="9">
        <f>Tabla1[V. COMPARENDOS]-(Tabla1[V. EXONERACIONES]+Tabla1[[#This Row],[V. SIMIT CON RESOLUCION]]+Tabla1[[#This Row],[V. SIMIT SIN RESOLUCION]]+Tabla1[[#This Row],[V. RECAUDOS COMPARENDOS]]+Tabla1[[#This Row],[V. RECAUDOS RESOLUCIONES]])</f>
        <v>815317</v>
      </c>
      <c r="S2185" s="11">
        <f>IFERROR(VLOOKUP(Tabla1[[#This Row],[FECHA]],'RECAUDOS LOCALES'!A:D,4,FALSE),0)</f>
        <v>0</v>
      </c>
      <c r="T2185" s="9">
        <f>IFERROR(VLOOKUP(Tabla1[[#This Row],[FECHA]],'RECAUDOS LOCALES'!A:D,3,FALSE),0)</f>
        <v>0</v>
      </c>
      <c r="U2185" s="11">
        <f>IFERROR(VLOOKUP(Tabla1[[#This Row],[FECHA]],'RECAUDOS EXTERNOS'!A:D,4,FALSE),0)</f>
        <v>5</v>
      </c>
      <c r="V2185" s="9">
        <f>IFERROR(VLOOKUP(Tabla1[[#This Row],[FECHA]],'RECAUDOS EXTERNOS'!A:D,3,FALSE),0)</f>
        <v>933703</v>
      </c>
    </row>
    <row r="2186" spans="1:22" x14ac:dyDescent="0.25">
      <c r="A2186" s="1">
        <v>39745</v>
      </c>
      <c r="B2186" s="3" t="s">
        <v>0</v>
      </c>
      <c r="C2186" s="2">
        <v>39722</v>
      </c>
      <c r="D2186" s="5">
        <f>YEAR(Tabla1[[#This Row],[FECHA]])</f>
        <v>2008</v>
      </c>
      <c r="E2186" s="5">
        <f>IFERROR(VLOOKUP(Tabla1[[#This Row],[FECHA]],'COMPARENDOS TOTALES'!A:D,4,FALSE),0)</f>
        <v>3</v>
      </c>
      <c r="F2186" s="9">
        <f>IFERROR(VLOOKUP(Tabla1[[#This Row],[FECHA]],'COMPARENDOS TOTALES'!A:D,3,FALSE),0)</f>
        <v>584567</v>
      </c>
      <c r="G2186" s="5">
        <f>IFERROR(VLOOKUP(Tabla1[[#This Row],[FECHA]],EXONERACIONES!A:D,4,FALSE),0)</f>
        <v>1</v>
      </c>
      <c r="H2186" s="9">
        <f>IFERROR(VLOOKUP(Tabla1[[#This Row],[FECHA]],EXONERACIONES!A:D,3,FALSE),0)</f>
        <v>230750</v>
      </c>
      <c r="I2186" s="5">
        <f>IFERROR(VLOOKUP(Tabla1[[#This Row],[FECHA]],'SIMIT CON RES'!A:D,4,FALSE),0)</f>
        <v>1</v>
      </c>
      <c r="J2186" s="9">
        <f>IFERROR(VLOOKUP(Tabla1[[#This Row],[FECHA]],'SIMIT CON RES'!A:D,3,FALSE),0)</f>
        <v>230750</v>
      </c>
      <c r="K2186">
        <f>IFERROR(VLOOKUP(Tabla1[[#This Row],[FECHA]],'SIMIT SIN RES'!A:D,4,FALSE),0)</f>
        <v>0</v>
      </c>
      <c r="L2186" s="9">
        <f>IFERROR(VLOOKUP(Tabla1[[#This Row],[FECHA]],'SIMIT SIN RES'!A:D,3,FALSE),0)</f>
        <v>0</v>
      </c>
      <c r="M2186" s="5">
        <f>IFERROR(VLOOKUP(Tabla1[[#This Row],[FECHA]],'RECAUDOS DE COMPARENDOS'!A:D,4,FALSE),0)</f>
        <v>0</v>
      </c>
      <c r="N2186" s="9">
        <f>IFERROR(VLOOKUP(Tabla1[[#This Row],[FECHA]],'RECAUDOS DE COMPARENDOS'!A:D,3,FALSE),0)</f>
        <v>0</v>
      </c>
      <c r="O2186" s="5">
        <f>IFERROR(VLOOKUP(Tabla1[[#This Row],[FECHA]],'RECAUDOS DE RESOLUCIONES'!A:D,4,FALSE),0)</f>
        <v>0</v>
      </c>
      <c r="P2186" s="9">
        <f>IFERROR(VLOOKUP(Tabla1[[#This Row],[FECHA]],'RECAUDOS DE RESOLUCIONES'!A:D,3,FALSE),0)</f>
        <v>0</v>
      </c>
      <c r="Q218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186" s="9">
        <f>Tabla1[V. COMPARENDOS]-(Tabla1[V. EXONERACIONES]+Tabla1[[#This Row],[V. SIMIT CON RESOLUCION]]+Tabla1[[#This Row],[V. SIMIT SIN RESOLUCION]]+Tabla1[[#This Row],[V. RECAUDOS COMPARENDOS]]+Tabla1[[#This Row],[V. RECAUDOS RESOLUCIONES]])</f>
        <v>123067</v>
      </c>
      <c r="S2186" s="11">
        <f>IFERROR(VLOOKUP(Tabla1[[#This Row],[FECHA]],'RECAUDOS LOCALES'!A:D,4,FALSE),0)</f>
        <v>0</v>
      </c>
      <c r="T2186" s="9">
        <f>IFERROR(VLOOKUP(Tabla1[[#This Row],[FECHA]],'RECAUDOS LOCALES'!A:D,3,FALSE),0)</f>
        <v>0</v>
      </c>
      <c r="U2186" s="11">
        <f>IFERROR(VLOOKUP(Tabla1[[#This Row],[FECHA]],'RECAUDOS EXTERNOS'!A:D,4,FALSE),0)</f>
        <v>2</v>
      </c>
      <c r="V2186" s="9">
        <f>IFERROR(VLOOKUP(Tabla1[[#This Row],[FECHA]],'RECAUDOS EXTERNOS'!A:D,3,FALSE),0)</f>
        <v>585167</v>
      </c>
    </row>
    <row r="2187" spans="1:22" x14ac:dyDescent="0.25">
      <c r="A2187" s="1">
        <v>39746</v>
      </c>
      <c r="B2187" s="3" t="s">
        <v>5</v>
      </c>
      <c r="C2187" s="2">
        <v>39722</v>
      </c>
      <c r="D2187" s="5">
        <f>YEAR(Tabla1[[#This Row],[FECHA]])</f>
        <v>2008</v>
      </c>
      <c r="E2187" s="5">
        <f>IFERROR(VLOOKUP(Tabla1[[#This Row],[FECHA]],'COMPARENDOS TOTALES'!A:D,4,FALSE),0)</f>
        <v>1</v>
      </c>
      <c r="F2187" s="9">
        <f>IFERROR(VLOOKUP(Tabla1[[#This Row],[FECHA]],'COMPARENDOS TOTALES'!A:D,3,FALSE),0)</f>
        <v>461500</v>
      </c>
      <c r="G2187" s="5">
        <f>IFERROR(VLOOKUP(Tabla1[[#This Row],[FECHA]],EXONERACIONES!A:D,4,FALSE),0)</f>
        <v>0</v>
      </c>
      <c r="H2187" s="9">
        <f>IFERROR(VLOOKUP(Tabla1[[#This Row],[FECHA]],EXONERACIONES!A:D,3,FALSE),0)</f>
        <v>0</v>
      </c>
      <c r="I2187" s="5">
        <f>IFERROR(VLOOKUP(Tabla1[[#This Row],[FECHA]],'SIMIT CON RES'!A:D,4,FALSE),0)</f>
        <v>1</v>
      </c>
      <c r="J2187" s="9">
        <f>IFERROR(VLOOKUP(Tabla1[[#This Row],[FECHA]],'SIMIT CON RES'!A:D,3,FALSE),0)</f>
        <v>461500</v>
      </c>
      <c r="K2187">
        <f>IFERROR(VLOOKUP(Tabla1[[#This Row],[FECHA]],'SIMIT SIN RES'!A:D,4,FALSE),0)</f>
        <v>0</v>
      </c>
      <c r="L2187" s="9">
        <f>IFERROR(VLOOKUP(Tabla1[[#This Row],[FECHA]],'SIMIT SIN RES'!A:D,3,FALSE),0)</f>
        <v>0</v>
      </c>
      <c r="M2187" s="5">
        <f>IFERROR(VLOOKUP(Tabla1[[#This Row],[FECHA]],'RECAUDOS DE COMPARENDOS'!A:D,4,FALSE),0)</f>
        <v>0</v>
      </c>
      <c r="N2187" s="9">
        <f>IFERROR(VLOOKUP(Tabla1[[#This Row],[FECHA]],'RECAUDOS DE COMPARENDOS'!A:D,3,FALSE),0)</f>
        <v>0</v>
      </c>
      <c r="O2187" s="5">
        <f>IFERROR(VLOOKUP(Tabla1[[#This Row],[FECHA]],'RECAUDOS DE RESOLUCIONES'!A:D,4,FALSE),0)</f>
        <v>0</v>
      </c>
      <c r="P2187" s="9">
        <f>IFERROR(VLOOKUP(Tabla1[[#This Row],[FECHA]],'RECAUDOS DE RESOLUCIONES'!A:D,3,FALSE),0)</f>
        <v>0</v>
      </c>
      <c r="Q218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18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187" s="11">
        <f>IFERROR(VLOOKUP(Tabla1[[#This Row],[FECHA]],'RECAUDOS LOCALES'!A:D,4,FALSE),0)</f>
        <v>0</v>
      </c>
      <c r="T2187" s="9">
        <f>IFERROR(VLOOKUP(Tabla1[[#This Row],[FECHA]],'RECAUDOS LOCALES'!A:D,3,FALSE),0)</f>
        <v>0</v>
      </c>
      <c r="U2187" s="11">
        <f>IFERROR(VLOOKUP(Tabla1[[#This Row],[FECHA]],'RECAUDOS EXTERNOS'!A:D,4,FALSE),0)</f>
        <v>0</v>
      </c>
      <c r="V2187" s="9">
        <f>IFERROR(VLOOKUP(Tabla1[[#This Row],[FECHA]],'RECAUDOS EXTERNOS'!A:D,3,FALSE),0)</f>
        <v>0</v>
      </c>
    </row>
    <row r="2188" spans="1:22" x14ac:dyDescent="0.25">
      <c r="A2188" s="1">
        <v>39747</v>
      </c>
      <c r="B2188" s="3" t="s">
        <v>4</v>
      </c>
      <c r="C2188" s="2">
        <v>39722</v>
      </c>
      <c r="D2188" s="5">
        <f>YEAR(Tabla1[[#This Row],[FECHA]])</f>
        <v>2008</v>
      </c>
      <c r="E2188" s="5">
        <f>IFERROR(VLOOKUP(Tabla1[[#This Row],[FECHA]],'COMPARENDOS TOTALES'!A:D,4,FALSE),0)</f>
        <v>8</v>
      </c>
      <c r="F2188" s="9">
        <f>IFERROR(VLOOKUP(Tabla1[[#This Row],[FECHA]],'COMPARENDOS TOTALES'!A:D,3,FALSE),0)</f>
        <v>2430567</v>
      </c>
      <c r="G2188" s="5">
        <f>IFERROR(VLOOKUP(Tabla1[[#This Row],[FECHA]],EXONERACIONES!A:D,4,FALSE),0)</f>
        <v>0</v>
      </c>
      <c r="H2188" s="9">
        <f>IFERROR(VLOOKUP(Tabla1[[#This Row],[FECHA]],EXONERACIONES!A:D,3,FALSE),0)</f>
        <v>0</v>
      </c>
      <c r="I2188" s="5">
        <f>IFERROR(VLOOKUP(Tabla1[[#This Row],[FECHA]],'SIMIT CON RES'!A:D,4,FALSE),0)</f>
        <v>4</v>
      </c>
      <c r="J2188" s="9">
        <f>IFERROR(VLOOKUP(Tabla1[[#This Row],[FECHA]],'SIMIT CON RES'!A:D,3,FALSE),0)</f>
        <v>1046067</v>
      </c>
      <c r="K2188">
        <f>IFERROR(VLOOKUP(Tabla1[[#This Row],[FECHA]],'SIMIT SIN RES'!A:D,4,FALSE),0)</f>
        <v>0</v>
      </c>
      <c r="L2188" s="9">
        <f>IFERROR(VLOOKUP(Tabla1[[#This Row],[FECHA]],'SIMIT SIN RES'!A:D,3,FALSE),0)</f>
        <v>0</v>
      </c>
      <c r="M2188" s="5">
        <f>IFERROR(VLOOKUP(Tabla1[[#This Row],[FECHA]],'RECAUDOS DE COMPARENDOS'!A:D,4,FALSE),0)</f>
        <v>0</v>
      </c>
      <c r="N2188" s="9">
        <f>IFERROR(VLOOKUP(Tabla1[[#This Row],[FECHA]],'RECAUDOS DE COMPARENDOS'!A:D,3,FALSE),0)</f>
        <v>0</v>
      </c>
      <c r="O2188" s="5">
        <f>IFERROR(VLOOKUP(Tabla1[[#This Row],[FECHA]],'RECAUDOS DE RESOLUCIONES'!A:D,4,FALSE),0)</f>
        <v>1</v>
      </c>
      <c r="P2188" s="9">
        <f>IFERROR(VLOOKUP(Tabla1[[#This Row],[FECHA]],'RECAUDOS DE RESOLUCIONES'!A:D,3,FALSE),0)</f>
        <v>230750</v>
      </c>
      <c r="Q218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2188" s="9">
        <f>Tabla1[V. COMPARENDOS]-(Tabla1[V. EXONERACIONES]+Tabla1[[#This Row],[V. SIMIT CON RESOLUCION]]+Tabla1[[#This Row],[V. SIMIT SIN RESOLUCION]]+Tabla1[[#This Row],[V. RECAUDOS COMPARENDOS]]+Tabla1[[#This Row],[V. RECAUDOS RESOLUCIONES]])</f>
        <v>1153750</v>
      </c>
      <c r="S2188" s="11">
        <f>IFERROR(VLOOKUP(Tabla1[[#This Row],[FECHA]],'RECAUDOS LOCALES'!A:D,4,FALSE),0)</f>
        <v>0</v>
      </c>
      <c r="T2188" s="9">
        <f>IFERROR(VLOOKUP(Tabla1[[#This Row],[FECHA]],'RECAUDOS LOCALES'!A:D,3,FALSE),0)</f>
        <v>0</v>
      </c>
      <c r="U2188" s="11">
        <f>IFERROR(VLOOKUP(Tabla1[[#This Row],[FECHA]],'RECAUDOS EXTERNOS'!A:D,4,FALSE),0)</f>
        <v>0</v>
      </c>
      <c r="V2188" s="9">
        <f>IFERROR(VLOOKUP(Tabla1[[#This Row],[FECHA]],'RECAUDOS EXTERNOS'!A:D,3,FALSE),0)</f>
        <v>0</v>
      </c>
    </row>
    <row r="2189" spans="1:22" x14ac:dyDescent="0.25">
      <c r="A2189" s="1">
        <v>39748</v>
      </c>
      <c r="B2189" s="3" t="s">
        <v>1</v>
      </c>
      <c r="C2189" s="2">
        <v>39722</v>
      </c>
      <c r="D2189" s="5">
        <f>YEAR(Tabla1[[#This Row],[FECHA]])</f>
        <v>2008</v>
      </c>
      <c r="E2189" s="5">
        <f>IFERROR(VLOOKUP(Tabla1[[#This Row],[FECHA]],'COMPARENDOS TOTALES'!A:D,4,FALSE),0)</f>
        <v>2</v>
      </c>
      <c r="F2189" s="9">
        <f>IFERROR(VLOOKUP(Tabla1[[#This Row],[FECHA]],'COMPARENDOS TOTALES'!A:D,3,FALSE),0)</f>
        <v>923000</v>
      </c>
      <c r="G2189" s="5">
        <f>IFERROR(VLOOKUP(Tabla1[[#This Row],[FECHA]],EXONERACIONES!A:D,4,FALSE),0)</f>
        <v>1</v>
      </c>
      <c r="H2189" s="9">
        <f>IFERROR(VLOOKUP(Tabla1[[#This Row],[FECHA]],EXONERACIONES!A:D,3,FALSE),0)</f>
        <v>461500</v>
      </c>
      <c r="I2189" s="5">
        <f>IFERROR(VLOOKUP(Tabla1[[#This Row],[FECHA]],'SIMIT CON RES'!A:D,4,FALSE),0)</f>
        <v>1</v>
      </c>
      <c r="J2189" s="9">
        <f>IFERROR(VLOOKUP(Tabla1[[#This Row],[FECHA]],'SIMIT CON RES'!A:D,3,FALSE),0)</f>
        <v>461500</v>
      </c>
      <c r="K2189">
        <f>IFERROR(VLOOKUP(Tabla1[[#This Row],[FECHA]],'SIMIT SIN RES'!A:D,4,FALSE),0)</f>
        <v>0</v>
      </c>
      <c r="L2189" s="9">
        <f>IFERROR(VLOOKUP(Tabla1[[#This Row],[FECHA]],'SIMIT SIN RES'!A:D,3,FALSE),0)</f>
        <v>0</v>
      </c>
      <c r="M2189" s="5">
        <f>IFERROR(VLOOKUP(Tabla1[[#This Row],[FECHA]],'RECAUDOS DE COMPARENDOS'!A:D,4,FALSE),0)</f>
        <v>0</v>
      </c>
      <c r="N2189" s="9">
        <f>IFERROR(VLOOKUP(Tabla1[[#This Row],[FECHA]],'RECAUDOS DE COMPARENDOS'!A:D,3,FALSE),0)</f>
        <v>0</v>
      </c>
      <c r="O2189" s="5">
        <f>IFERROR(VLOOKUP(Tabla1[[#This Row],[FECHA]],'RECAUDOS DE RESOLUCIONES'!A:D,4,FALSE),0)</f>
        <v>0</v>
      </c>
      <c r="P2189" s="9">
        <f>IFERROR(VLOOKUP(Tabla1[[#This Row],[FECHA]],'RECAUDOS DE RESOLUCIONES'!A:D,3,FALSE),0)</f>
        <v>0</v>
      </c>
      <c r="Q218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18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189" s="11">
        <f>IFERROR(VLOOKUP(Tabla1[[#This Row],[FECHA]],'RECAUDOS LOCALES'!A:D,4,FALSE),0)</f>
        <v>1</v>
      </c>
      <c r="T2189" s="9">
        <f>IFERROR(VLOOKUP(Tabla1[[#This Row],[FECHA]],'RECAUDOS LOCALES'!A:D,3,FALSE),0)</f>
        <v>190744</v>
      </c>
      <c r="U2189" s="11">
        <f>IFERROR(VLOOKUP(Tabla1[[#This Row],[FECHA]],'RECAUDOS EXTERNOS'!A:D,4,FALSE),0)</f>
        <v>2</v>
      </c>
      <c r="V2189" s="9">
        <f>IFERROR(VLOOKUP(Tabla1[[#This Row],[FECHA]],'RECAUDOS EXTERNOS'!A:D,3,FALSE),0)</f>
        <v>384835</v>
      </c>
    </row>
    <row r="2190" spans="1:22" x14ac:dyDescent="0.25">
      <c r="A2190" s="1">
        <v>39749</v>
      </c>
      <c r="B2190" s="3" t="s">
        <v>2</v>
      </c>
      <c r="C2190" s="2">
        <v>39722</v>
      </c>
      <c r="D2190" s="5">
        <f>YEAR(Tabla1[[#This Row],[FECHA]])</f>
        <v>2008</v>
      </c>
      <c r="E2190" s="5">
        <f>IFERROR(VLOOKUP(Tabla1[[#This Row],[FECHA]],'COMPARENDOS TOTALES'!A:D,4,FALSE),0)</f>
        <v>0</v>
      </c>
      <c r="F2190" s="9">
        <f>IFERROR(VLOOKUP(Tabla1[[#This Row],[FECHA]],'COMPARENDOS TOTALES'!A:D,3,FALSE),0)</f>
        <v>0</v>
      </c>
      <c r="G2190" s="5">
        <f>IFERROR(VLOOKUP(Tabla1[[#This Row],[FECHA]],EXONERACIONES!A:D,4,FALSE),0)</f>
        <v>0</v>
      </c>
      <c r="H2190" s="9">
        <f>IFERROR(VLOOKUP(Tabla1[[#This Row],[FECHA]],EXONERACIONES!A:D,3,FALSE),0)</f>
        <v>0</v>
      </c>
      <c r="I2190" s="5">
        <f>IFERROR(VLOOKUP(Tabla1[[#This Row],[FECHA]],'SIMIT CON RES'!A:D,4,FALSE),0)</f>
        <v>0</v>
      </c>
      <c r="J2190" s="9">
        <f>IFERROR(VLOOKUP(Tabla1[[#This Row],[FECHA]],'SIMIT CON RES'!A:D,3,FALSE),0)</f>
        <v>0</v>
      </c>
      <c r="K2190">
        <f>IFERROR(VLOOKUP(Tabla1[[#This Row],[FECHA]],'SIMIT SIN RES'!A:D,4,FALSE),0)</f>
        <v>0</v>
      </c>
      <c r="L2190" s="9">
        <f>IFERROR(VLOOKUP(Tabla1[[#This Row],[FECHA]],'SIMIT SIN RES'!A:D,3,FALSE),0)</f>
        <v>0</v>
      </c>
      <c r="M2190" s="5">
        <f>IFERROR(VLOOKUP(Tabla1[[#This Row],[FECHA]],'RECAUDOS DE COMPARENDOS'!A:D,4,FALSE),0)</f>
        <v>0</v>
      </c>
      <c r="N2190" s="9">
        <f>IFERROR(VLOOKUP(Tabla1[[#This Row],[FECHA]],'RECAUDOS DE COMPARENDOS'!A:D,3,FALSE),0)</f>
        <v>0</v>
      </c>
      <c r="O2190" s="5">
        <f>IFERROR(VLOOKUP(Tabla1[[#This Row],[FECHA]],'RECAUDOS DE RESOLUCIONES'!A:D,4,FALSE),0)</f>
        <v>0</v>
      </c>
      <c r="P2190" s="9">
        <f>IFERROR(VLOOKUP(Tabla1[[#This Row],[FECHA]],'RECAUDOS DE RESOLUCIONES'!A:D,3,FALSE),0)</f>
        <v>0</v>
      </c>
      <c r="Q219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19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190" s="11">
        <f>IFERROR(VLOOKUP(Tabla1[[#This Row],[FECHA]],'RECAUDOS LOCALES'!A:D,4,FALSE),0)</f>
        <v>0</v>
      </c>
      <c r="T2190" s="9">
        <f>IFERROR(VLOOKUP(Tabla1[[#This Row],[FECHA]],'RECAUDOS LOCALES'!A:D,3,FALSE),0)</f>
        <v>0</v>
      </c>
      <c r="U2190" s="11">
        <f>IFERROR(VLOOKUP(Tabla1[[#This Row],[FECHA]],'RECAUDOS EXTERNOS'!A:D,4,FALSE),0)</f>
        <v>9</v>
      </c>
      <c r="V2190" s="9">
        <f>IFERROR(VLOOKUP(Tabla1[[#This Row],[FECHA]],'RECAUDOS EXTERNOS'!A:D,3,FALSE),0)</f>
        <v>2038293</v>
      </c>
    </row>
    <row r="2191" spans="1:22" x14ac:dyDescent="0.25">
      <c r="A2191" s="1">
        <v>39750</v>
      </c>
      <c r="B2191" s="3" t="s">
        <v>3</v>
      </c>
      <c r="C2191" s="2">
        <v>39722</v>
      </c>
      <c r="D2191" s="5">
        <f>YEAR(Tabla1[[#This Row],[FECHA]])</f>
        <v>2008</v>
      </c>
      <c r="E2191" s="5">
        <f>IFERROR(VLOOKUP(Tabla1[[#This Row],[FECHA]],'COMPARENDOS TOTALES'!A:D,4,FALSE),0)</f>
        <v>1</v>
      </c>
      <c r="F2191" s="9">
        <f>IFERROR(VLOOKUP(Tabla1[[#This Row],[FECHA]],'COMPARENDOS TOTALES'!A:D,3,FALSE),0)</f>
        <v>230750</v>
      </c>
      <c r="G2191" s="5">
        <f>IFERROR(VLOOKUP(Tabla1[[#This Row],[FECHA]],EXONERACIONES!A:D,4,FALSE),0)</f>
        <v>0</v>
      </c>
      <c r="H2191" s="9">
        <f>IFERROR(VLOOKUP(Tabla1[[#This Row],[FECHA]],EXONERACIONES!A:D,3,FALSE),0)</f>
        <v>0</v>
      </c>
      <c r="I2191" s="5">
        <f>IFERROR(VLOOKUP(Tabla1[[#This Row],[FECHA]],'SIMIT CON RES'!A:D,4,FALSE),0)</f>
        <v>1</v>
      </c>
      <c r="J2191" s="9">
        <f>IFERROR(VLOOKUP(Tabla1[[#This Row],[FECHA]],'SIMIT CON RES'!A:D,3,FALSE),0)</f>
        <v>230750</v>
      </c>
      <c r="K2191">
        <f>IFERROR(VLOOKUP(Tabla1[[#This Row],[FECHA]],'SIMIT SIN RES'!A:D,4,FALSE),0)</f>
        <v>0</v>
      </c>
      <c r="L2191" s="9">
        <f>IFERROR(VLOOKUP(Tabla1[[#This Row],[FECHA]],'SIMIT SIN RES'!A:D,3,FALSE),0)</f>
        <v>0</v>
      </c>
      <c r="M2191" s="5">
        <f>IFERROR(VLOOKUP(Tabla1[[#This Row],[FECHA]],'RECAUDOS DE COMPARENDOS'!A:D,4,FALSE),0)</f>
        <v>0</v>
      </c>
      <c r="N2191" s="9">
        <f>IFERROR(VLOOKUP(Tabla1[[#This Row],[FECHA]],'RECAUDOS DE COMPARENDOS'!A:D,3,FALSE),0)</f>
        <v>0</v>
      </c>
      <c r="O2191" s="5">
        <f>IFERROR(VLOOKUP(Tabla1[[#This Row],[FECHA]],'RECAUDOS DE RESOLUCIONES'!A:D,4,FALSE),0)</f>
        <v>0</v>
      </c>
      <c r="P2191" s="9">
        <f>IFERROR(VLOOKUP(Tabla1[[#This Row],[FECHA]],'RECAUDOS DE RESOLUCIONES'!A:D,3,FALSE),0)</f>
        <v>0</v>
      </c>
      <c r="Q219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19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191" s="11">
        <f>IFERROR(VLOOKUP(Tabla1[[#This Row],[FECHA]],'RECAUDOS LOCALES'!A:D,4,FALSE),0)</f>
        <v>1</v>
      </c>
      <c r="T2191" s="9">
        <f>IFERROR(VLOOKUP(Tabla1[[#This Row],[FECHA]],'RECAUDOS LOCALES'!A:D,3,FALSE),0)</f>
        <v>195818</v>
      </c>
      <c r="U2191" s="11">
        <f>IFERROR(VLOOKUP(Tabla1[[#This Row],[FECHA]],'RECAUDOS EXTERNOS'!A:D,4,FALSE),0)</f>
        <v>3</v>
      </c>
      <c r="V2191" s="9">
        <f>IFERROR(VLOOKUP(Tabla1[[#This Row],[FECHA]],'RECAUDOS EXTERNOS'!A:D,3,FALSE),0)</f>
        <v>641050</v>
      </c>
    </row>
    <row r="2192" spans="1:22" x14ac:dyDescent="0.25">
      <c r="A2192" s="1">
        <v>39751</v>
      </c>
      <c r="B2192" s="3" t="s">
        <v>6</v>
      </c>
      <c r="C2192" s="2">
        <v>39722</v>
      </c>
      <c r="D2192" s="5">
        <f>YEAR(Tabla1[[#This Row],[FECHA]])</f>
        <v>2008</v>
      </c>
      <c r="E2192" s="5">
        <f>IFERROR(VLOOKUP(Tabla1[[#This Row],[FECHA]],'COMPARENDOS TOTALES'!A:D,4,FALSE),0)</f>
        <v>2</v>
      </c>
      <c r="F2192" s="9">
        <f>IFERROR(VLOOKUP(Tabla1[[#This Row],[FECHA]],'COMPARENDOS TOTALES'!A:D,3,FALSE),0)</f>
        <v>692250</v>
      </c>
      <c r="G2192" s="5">
        <f>IFERROR(VLOOKUP(Tabla1[[#This Row],[FECHA]],EXONERACIONES!A:D,4,FALSE),0)</f>
        <v>0</v>
      </c>
      <c r="H2192" s="9">
        <f>IFERROR(VLOOKUP(Tabla1[[#This Row],[FECHA]],EXONERACIONES!A:D,3,FALSE),0)</f>
        <v>0</v>
      </c>
      <c r="I2192" s="5">
        <f>IFERROR(VLOOKUP(Tabla1[[#This Row],[FECHA]],'SIMIT CON RES'!A:D,4,FALSE),0)</f>
        <v>2</v>
      </c>
      <c r="J2192" s="9">
        <f>IFERROR(VLOOKUP(Tabla1[[#This Row],[FECHA]],'SIMIT CON RES'!A:D,3,FALSE),0)</f>
        <v>692250</v>
      </c>
      <c r="K2192">
        <f>IFERROR(VLOOKUP(Tabla1[[#This Row],[FECHA]],'SIMIT SIN RES'!A:D,4,FALSE),0)</f>
        <v>0</v>
      </c>
      <c r="L2192" s="9">
        <f>IFERROR(VLOOKUP(Tabla1[[#This Row],[FECHA]],'SIMIT SIN RES'!A:D,3,FALSE),0)</f>
        <v>0</v>
      </c>
      <c r="M2192" s="5">
        <f>IFERROR(VLOOKUP(Tabla1[[#This Row],[FECHA]],'RECAUDOS DE COMPARENDOS'!A:D,4,FALSE),0)</f>
        <v>0</v>
      </c>
      <c r="N2192" s="9">
        <f>IFERROR(VLOOKUP(Tabla1[[#This Row],[FECHA]],'RECAUDOS DE COMPARENDOS'!A:D,3,FALSE),0)</f>
        <v>0</v>
      </c>
      <c r="O2192" s="5">
        <f>IFERROR(VLOOKUP(Tabla1[[#This Row],[FECHA]],'RECAUDOS DE RESOLUCIONES'!A:D,4,FALSE),0)</f>
        <v>0</v>
      </c>
      <c r="P2192" s="9">
        <f>IFERROR(VLOOKUP(Tabla1[[#This Row],[FECHA]],'RECAUDOS DE RESOLUCIONES'!A:D,3,FALSE),0)</f>
        <v>0</v>
      </c>
      <c r="Q219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19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192" s="11">
        <f>IFERROR(VLOOKUP(Tabla1[[#This Row],[FECHA]],'RECAUDOS LOCALES'!A:D,4,FALSE),0)</f>
        <v>0</v>
      </c>
      <c r="T2192" s="9">
        <f>IFERROR(VLOOKUP(Tabla1[[#This Row],[FECHA]],'RECAUDOS LOCALES'!A:D,3,FALSE),0)</f>
        <v>0</v>
      </c>
      <c r="U2192" s="11">
        <f>IFERROR(VLOOKUP(Tabla1[[#This Row],[FECHA]],'RECAUDOS EXTERNOS'!A:D,4,FALSE),0)</f>
        <v>5</v>
      </c>
      <c r="V2192" s="9">
        <f>IFERROR(VLOOKUP(Tabla1[[#This Row],[FECHA]],'RECAUDOS EXTERNOS'!A:D,3,FALSE),0)</f>
        <v>1231520</v>
      </c>
    </row>
    <row r="2193" spans="1:22" x14ac:dyDescent="0.25">
      <c r="A2193" s="1">
        <v>39752</v>
      </c>
      <c r="B2193" s="3" t="s">
        <v>0</v>
      </c>
      <c r="C2193" s="2">
        <v>39722</v>
      </c>
      <c r="D2193" s="5">
        <f>YEAR(Tabla1[[#This Row],[FECHA]])</f>
        <v>2008</v>
      </c>
      <c r="E2193" s="5">
        <f>IFERROR(VLOOKUP(Tabla1[[#This Row],[FECHA]],'COMPARENDOS TOTALES'!A:D,4,FALSE),0)</f>
        <v>5</v>
      </c>
      <c r="F2193" s="9">
        <f>IFERROR(VLOOKUP(Tabla1[[#This Row],[FECHA]],'COMPARENDOS TOTALES'!A:D,3,FALSE),0)</f>
        <v>1615250</v>
      </c>
      <c r="G2193" s="5">
        <f>IFERROR(VLOOKUP(Tabla1[[#This Row],[FECHA]],EXONERACIONES!A:D,4,FALSE),0)</f>
        <v>1</v>
      </c>
      <c r="H2193" s="9">
        <f>IFERROR(VLOOKUP(Tabla1[[#This Row],[FECHA]],EXONERACIONES!A:D,3,FALSE),0)</f>
        <v>230750</v>
      </c>
      <c r="I2193" s="5">
        <f>IFERROR(VLOOKUP(Tabla1[[#This Row],[FECHA]],'SIMIT CON RES'!A:D,4,FALSE),0)</f>
        <v>3</v>
      </c>
      <c r="J2193" s="9">
        <f>IFERROR(VLOOKUP(Tabla1[[#This Row],[FECHA]],'SIMIT CON RES'!A:D,3,FALSE),0)</f>
        <v>1153750</v>
      </c>
      <c r="K2193">
        <f>IFERROR(VLOOKUP(Tabla1[[#This Row],[FECHA]],'SIMIT SIN RES'!A:D,4,FALSE),0)</f>
        <v>0</v>
      </c>
      <c r="L2193" s="9">
        <f>IFERROR(VLOOKUP(Tabla1[[#This Row],[FECHA]],'SIMIT SIN RES'!A:D,3,FALSE),0)</f>
        <v>0</v>
      </c>
      <c r="M2193" s="5">
        <f>IFERROR(VLOOKUP(Tabla1[[#This Row],[FECHA]],'RECAUDOS DE COMPARENDOS'!A:D,4,FALSE),0)</f>
        <v>0</v>
      </c>
      <c r="N2193" s="9">
        <f>IFERROR(VLOOKUP(Tabla1[[#This Row],[FECHA]],'RECAUDOS DE COMPARENDOS'!A:D,3,FALSE),0)</f>
        <v>0</v>
      </c>
      <c r="O2193" s="5">
        <f>IFERROR(VLOOKUP(Tabla1[[#This Row],[FECHA]],'RECAUDOS DE RESOLUCIONES'!A:D,4,FALSE),0)</f>
        <v>0</v>
      </c>
      <c r="P2193" s="9">
        <f>IFERROR(VLOOKUP(Tabla1[[#This Row],[FECHA]],'RECAUDOS DE RESOLUCIONES'!A:D,3,FALSE),0)</f>
        <v>0</v>
      </c>
      <c r="Q219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193" s="9">
        <f>Tabla1[V. COMPARENDOS]-(Tabla1[V. EXONERACIONES]+Tabla1[[#This Row],[V. SIMIT CON RESOLUCION]]+Tabla1[[#This Row],[V. SIMIT SIN RESOLUCION]]+Tabla1[[#This Row],[V. RECAUDOS COMPARENDOS]]+Tabla1[[#This Row],[V. RECAUDOS RESOLUCIONES]])</f>
        <v>230750</v>
      </c>
      <c r="S2193" s="11">
        <f>IFERROR(VLOOKUP(Tabla1[[#This Row],[FECHA]],'RECAUDOS LOCALES'!A:D,4,FALSE),0)</f>
        <v>1</v>
      </c>
      <c r="T2193" s="9">
        <f>IFERROR(VLOOKUP(Tabla1[[#This Row],[FECHA]],'RECAUDOS LOCALES'!A:D,3,FALSE),0)</f>
        <v>108425</v>
      </c>
      <c r="U2193" s="11">
        <f>IFERROR(VLOOKUP(Tabla1[[#This Row],[FECHA]],'RECAUDOS EXTERNOS'!A:D,4,FALSE),0)</f>
        <v>3</v>
      </c>
      <c r="V2193" s="9">
        <f>IFERROR(VLOOKUP(Tabla1[[#This Row],[FECHA]],'RECAUDOS EXTERNOS'!A:D,3,FALSE),0)</f>
        <v>565055</v>
      </c>
    </row>
    <row r="2194" spans="1:22" x14ac:dyDescent="0.25">
      <c r="A2194" s="1">
        <v>39753</v>
      </c>
      <c r="B2194" s="3" t="s">
        <v>5</v>
      </c>
      <c r="C2194" s="2">
        <v>39753</v>
      </c>
      <c r="D2194" s="5">
        <f>YEAR(Tabla1[[#This Row],[FECHA]])</f>
        <v>2008</v>
      </c>
      <c r="E2194" s="5">
        <f>IFERROR(VLOOKUP(Tabla1[[#This Row],[FECHA]],'COMPARENDOS TOTALES'!A:D,4,FALSE),0)</f>
        <v>7</v>
      </c>
      <c r="F2194" s="9">
        <f>IFERROR(VLOOKUP(Tabla1[[#This Row],[FECHA]],'COMPARENDOS TOTALES'!A:D,3,FALSE),0)</f>
        <v>1984451</v>
      </c>
      <c r="G2194" s="5">
        <f>IFERROR(VLOOKUP(Tabla1[[#This Row],[FECHA]],EXONERACIONES!A:D,4,FALSE),0)</f>
        <v>0</v>
      </c>
      <c r="H2194" s="9">
        <f>IFERROR(VLOOKUP(Tabla1[[#This Row],[FECHA]],EXONERACIONES!A:D,3,FALSE),0)</f>
        <v>0</v>
      </c>
      <c r="I2194" s="5">
        <f>IFERROR(VLOOKUP(Tabla1[[#This Row],[FECHA]],'SIMIT CON RES'!A:D,4,FALSE),0)</f>
        <v>5</v>
      </c>
      <c r="J2194" s="9">
        <f>IFERROR(VLOOKUP(Tabla1[[#This Row],[FECHA]],'SIMIT CON RES'!A:D,3,FALSE),0)</f>
        <v>1292201</v>
      </c>
      <c r="K2194">
        <f>IFERROR(VLOOKUP(Tabla1[[#This Row],[FECHA]],'SIMIT SIN RES'!A:D,4,FALSE),0)</f>
        <v>0</v>
      </c>
      <c r="L2194" s="9">
        <f>IFERROR(VLOOKUP(Tabla1[[#This Row],[FECHA]],'SIMIT SIN RES'!A:D,3,FALSE),0)</f>
        <v>0</v>
      </c>
      <c r="M2194" s="5">
        <f>IFERROR(VLOOKUP(Tabla1[[#This Row],[FECHA]],'RECAUDOS DE COMPARENDOS'!A:D,4,FALSE),0)</f>
        <v>0</v>
      </c>
      <c r="N2194" s="9">
        <f>IFERROR(VLOOKUP(Tabla1[[#This Row],[FECHA]],'RECAUDOS DE COMPARENDOS'!A:D,3,FALSE),0)</f>
        <v>0</v>
      </c>
      <c r="O2194" s="5">
        <f>IFERROR(VLOOKUP(Tabla1[[#This Row],[FECHA]],'RECAUDOS DE RESOLUCIONES'!A:D,4,FALSE),0)</f>
        <v>0</v>
      </c>
      <c r="P2194" s="9">
        <f>IFERROR(VLOOKUP(Tabla1[[#This Row],[FECHA]],'RECAUDOS DE RESOLUCIONES'!A:D,3,FALSE),0)</f>
        <v>0</v>
      </c>
      <c r="Q219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194" s="9">
        <f>Tabla1[V. COMPARENDOS]-(Tabla1[V. EXONERACIONES]+Tabla1[[#This Row],[V. SIMIT CON RESOLUCION]]+Tabla1[[#This Row],[V. SIMIT SIN RESOLUCION]]+Tabla1[[#This Row],[V. RECAUDOS COMPARENDOS]]+Tabla1[[#This Row],[V. RECAUDOS RESOLUCIONES]])</f>
        <v>692250</v>
      </c>
      <c r="S2194" s="11">
        <f>IFERROR(VLOOKUP(Tabla1[[#This Row],[FECHA]],'RECAUDOS LOCALES'!A:D,4,FALSE),0)</f>
        <v>0</v>
      </c>
      <c r="T2194" s="9">
        <f>IFERROR(VLOOKUP(Tabla1[[#This Row],[FECHA]],'RECAUDOS LOCALES'!A:D,3,FALSE),0)</f>
        <v>0</v>
      </c>
      <c r="U2194" s="11">
        <f>IFERROR(VLOOKUP(Tabla1[[#This Row],[FECHA]],'RECAUDOS EXTERNOS'!A:D,4,FALSE),0)</f>
        <v>0</v>
      </c>
      <c r="V2194" s="9">
        <f>IFERROR(VLOOKUP(Tabla1[[#This Row],[FECHA]],'RECAUDOS EXTERNOS'!A:D,3,FALSE),0)</f>
        <v>0</v>
      </c>
    </row>
    <row r="2195" spans="1:22" x14ac:dyDescent="0.25">
      <c r="A2195" s="1">
        <v>39754</v>
      </c>
      <c r="B2195" s="3" t="s">
        <v>4</v>
      </c>
      <c r="C2195" s="2">
        <v>39753</v>
      </c>
      <c r="D2195" s="5">
        <f>YEAR(Tabla1[[#This Row],[FECHA]])</f>
        <v>2008</v>
      </c>
      <c r="E2195" s="5">
        <f>IFERROR(VLOOKUP(Tabla1[[#This Row],[FECHA]],'COMPARENDOS TOTALES'!A:D,4,FALSE),0)</f>
        <v>4</v>
      </c>
      <c r="F2195" s="9">
        <f>IFERROR(VLOOKUP(Tabla1[[#This Row],[FECHA]],'COMPARENDOS TOTALES'!A:D,3,FALSE),0)</f>
        <v>1153750</v>
      </c>
      <c r="G2195" s="5">
        <f>IFERROR(VLOOKUP(Tabla1[[#This Row],[FECHA]],EXONERACIONES!A:D,4,FALSE),0)</f>
        <v>0</v>
      </c>
      <c r="H2195" s="9">
        <f>IFERROR(VLOOKUP(Tabla1[[#This Row],[FECHA]],EXONERACIONES!A:D,3,FALSE),0)</f>
        <v>0</v>
      </c>
      <c r="I2195" s="5">
        <f>IFERROR(VLOOKUP(Tabla1[[#This Row],[FECHA]],'SIMIT CON RES'!A:D,4,FALSE),0)</f>
        <v>3</v>
      </c>
      <c r="J2195" s="9">
        <f>IFERROR(VLOOKUP(Tabla1[[#This Row],[FECHA]],'SIMIT CON RES'!A:D,3,FALSE),0)</f>
        <v>923000</v>
      </c>
      <c r="K2195">
        <f>IFERROR(VLOOKUP(Tabla1[[#This Row],[FECHA]],'SIMIT SIN RES'!A:D,4,FALSE),0)</f>
        <v>0</v>
      </c>
      <c r="L2195" s="9">
        <f>IFERROR(VLOOKUP(Tabla1[[#This Row],[FECHA]],'SIMIT SIN RES'!A:D,3,FALSE),0)</f>
        <v>0</v>
      </c>
      <c r="M2195" s="5">
        <f>IFERROR(VLOOKUP(Tabla1[[#This Row],[FECHA]],'RECAUDOS DE COMPARENDOS'!A:D,4,FALSE),0)</f>
        <v>0</v>
      </c>
      <c r="N2195" s="9">
        <f>IFERROR(VLOOKUP(Tabla1[[#This Row],[FECHA]],'RECAUDOS DE COMPARENDOS'!A:D,3,FALSE),0)</f>
        <v>0</v>
      </c>
      <c r="O2195" s="5">
        <f>IFERROR(VLOOKUP(Tabla1[[#This Row],[FECHA]],'RECAUDOS DE RESOLUCIONES'!A:D,4,FALSE),0)</f>
        <v>1</v>
      </c>
      <c r="P2195" s="9">
        <f>IFERROR(VLOOKUP(Tabla1[[#This Row],[FECHA]],'RECAUDOS DE RESOLUCIONES'!A:D,3,FALSE),0)</f>
        <v>230750</v>
      </c>
      <c r="Q219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19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195" s="11">
        <f>IFERROR(VLOOKUP(Tabla1[[#This Row],[FECHA]],'RECAUDOS LOCALES'!A:D,4,FALSE),0)</f>
        <v>0</v>
      </c>
      <c r="T2195" s="9">
        <f>IFERROR(VLOOKUP(Tabla1[[#This Row],[FECHA]],'RECAUDOS LOCALES'!A:D,3,FALSE),0)</f>
        <v>0</v>
      </c>
      <c r="U2195" s="11">
        <f>IFERROR(VLOOKUP(Tabla1[[#This Row],[FECHA]],'RECAUDOS EXTERNOS'!A:D,4,FALSE),0)</f>
        <v>0</v>
      </c>
      <c r="V2195" s="9">
        <f>IFERROR(VLOOKUP(Tabla1[[#This Row],[FECHA]],'RECAUDOS EXTERNOS'!A:D,3,FALSE),0)</f>
        <v>0</v>
      </c>
    </row>
    <row r="2196" spans="1:22" x14ac:dyDescent="0.25">
      <c r="A2196" s="1">
        <v>39755</v>
      </c>
      <c r="B2196" s="3" t="s">
        <v>1</v>
      </c>
      <c r="C2196" s="2">
        <v>39753</v>
      </c>
      <c r="D2196" s="5">
        <f>YEAR(Tabla1[[#This Row],[FECHA]])</f>
        <v>2008</v>
      </c>
      <c r="E2196" s="5">
        <f>IFERROR(VLOOKUP(Tabla1[[#This Row],[FECHA]],'COMPARENDOS TOTALES'!A:D,4,FALSE),0)</f>
        <v>9</v>
      </c>
      <c r="F2196" s="9">
        <f>IFERROR(VLOOKUP(Tabla1[[#This Row],[FECHA]],'COMPARENDOS TOTALES'!A:D,3,FALSE),0)</f>
        <v>3353567</v>
      </c>
      <c r="G2196" s="5">
        <f>IFERROR(VLOOKUP(Tabla1[[#This Row],[FECHA]],EXONERACIONES!A:D,4,FALSE),0)</f>
        <v>2</v>
      </c>
      <c r="H2196" s="9">
        <f>IFERROR(VLOOKUP(Tabla1[[#This Row],[FECHA]],EXONERACIONES!A:D,3,FALSE),0)</f>
        <v>461500</v>
      </c>
      <c r="I2196" s="5">
        <f>IFERROR(VLOOKUP(Tabla1[[#This Row],[FECHA]],'SIMIT CON RES'!A:D,4,FALSE),0)</f>
        <v>5</v>
      </c>
      <c r="J2196" s="9">
        <f>IFERROR(VLOOKUP(Tabla1[[#This Row],[FECHA]],'SIMIT CON RES'!A:D,3,FALSE),0)</f>
        <v>2307500</v>
      </c>
      <c r="K2196">
        <f>IFERROR(VLOOKUP(Tabla1[[#This Row],[FECHA]],'SIMIT SIN RES'!A:D,4,FALSE),0)</f>
        <v>0</v>
      </c>
      <c r="L2196" s="9">
        <f>IFERROR(VLOOKUP(Tabla1[[#This Row],[FECHA]],'SIMIT SIN RES'!A:D,3,FALSE),0)</f>
        <v>0</v>
      </c>
      <c r="M2196" s="5">
        <f>IFERROR(VLOOKUP(Tabla1[[#This Row],[FECHA]],'RECAUDOS DE COMPARENDOS'!A:D,4,FALSE),0)</f>
        <v>0</v>
      </c>
      <c r="N2196" s="9">
        <f>IFERROR(VLOOKUP(Tabla1[[#This Row],[FECHA]],'RECAUDOS DE COMPARENDOS'!A:D,3,FALSE),0)</f>
        <v>0</v>
      </c>
      <c r="O2196" s="5">
        <f>IFERROR(VLOOKUP(Tabla1[[#This Row],[FECHA]],'RECAUDOS DE RESOLUCIONES'!A:D,4,FALSE),0)</f>
        <v>1</v>
      </c>
      <c r="P2196" s="9">
        <f>IFERROR(VLOOKUP(Tabla1[[#This Row],[FECHA]],'RECAUDOS DE RESOLUCIONES'!A:D,3,FALSE),0)</f>
        <v>123067</v>
      </c>
      <c r="Q219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196" s="9">
        <f>Tabla1[V. COMPARENDOS]-(Tabla1[V. EXONERACIONES]+Tabla1[[#This Row],[V. SIMIT CON RESOLUCION]]+Tabla1[[#This Row],[V. SIMIT SIN RESOLUCION]]+Tabla1[[#This Row],[V. RECAUDOS COMPARENDOS]]+Tabla1[[#This Row],[V. RECAUDOS RESOLUCIONES]])</f>
        <v>461500</v>
      </c>
      <c r="S2196" s="11">
        <f>IFERROR(VLOOKUP(Tabla1[[#This Row],[FECHA]],'RECAUDOS LOCALES'!A:D,4,FALSE),0)</f>
        <v>0</v>
      </c>
      <c r="T2196" s="9">
        <f>IFERROR(VLOOKUP(Tabla1[[#This Row],[FECHA]],'RECAUDOS LOCALES'!A:D,3,FALSE),0)</f>
        <v>0</v>
      </c>
      <c r="U2196" s="11">
        <f>IFERROR(VLOOKUP(Tabla1[[#This Row],[FECHA]],'RECAUDOS EXTERNOS'!A:D,4,FALSE),0)</f>
        <v>0</v>
      </c>
      <c r="V2196" s="9">
        <f>IFERROR(VLOOKUP(Tabla1[[#This Row],[FECHA]],'RECAUDOS EXTERNOS'!A:D,3,FALSE),0)</f>
        <v>0</v>
      </c>
    </row>
    <row r="2197" spans="1:22" x14ac:dyDescent="0.25">
      <c r="A2197" s="1">
        <v>39756</v>
      </c>
      <c r="B2197" s="3" t="s">
        <v>2</v>
      </c>
      <c r="C2197" s="2">
        <v>39753</v>
      </c>
      <c r="D2197" s="5">
        <f>YEAR(Tabla1[[#This Row],[FECHA]])</f>
        <v>2008</v>
      </c>
      <c r="E2197" s="5">
        <f>IFERROR(VLOOKUP(Tabla1[[#This Row],[FECHA]],'COMPARENDOS TOTALES'!A:D,4,FALSE),0)</f>
        <v>0</v>
      </c>
      <c r="F2197" s="9">
        <f>IFERROR(VLOOKUP(Tabla1[[#This Row],[FECHA]],'COMPARENDOS TOTALES'!A:D,3,FALSE),0)</f>
        <v>0</v>
      </c>
      <c r="G2197" s="5">
        <f>IFERROR(VLOOKUP(Tabla1[[#This Row],[FECHA]],EXONERACIONES!A:D,4,FALSE),0)</f>
        <v>0</v>
      </c>
      <c r="H2197" s="9">
        <f>IFERROR(VLOOKUP(Tabla1[[#This Row],[FECHA]],EXONERACIONES!A:D,3,FALSE),0)</f>
        <v>0</v>
      </c>
      <c r="I2197" s="5">
        <f>IFERROR(VLOOKUP(Tabla1[[#This Row],[FECHA]],'SIMIT CON RES'!A:D,4,FALSE),0)</f>
        <v>0</v>
      </c>
      <c r="J2197" s="9">
        <f>IFERROR(VLOOKUP(Tabla1[[#This Row],[FECHA]],'SIMIT CON RES'!A:D,3,FALSE),0)</f>
        <v>0</v>
      </c>
      <c r="K2197">
        <f>IFERROR(VLOOKUP(Tabla1[[#This Row],[FECHA]],'SIMIT SIN RES'!A:D,4,FALSE),0)</f>
        <v>0</v>
      </c>
      <c r="L2197" s="9">
        <f>IFERROR(VLOOKUP(Tabla1[[#This Row],[FECHA]],'SIMIT SIN RES'!A:D,3,FALSE),0)</f>
        <v>0</v>
      </c>
      <c r="M2197" s="5">
        <f>IFERROR(VLOOKUP(Tabla1[[#This Row],[FECHA]],'RECAUDOS DE COMPARENDOS'!A:D,4,FALSE),0)</f>
        <v>0</v>
      </c>
      <c r="N2197" s="9">
        <f>IFERROR(VLOOKUP(Tabla1[[#This Row],[FECHA]],'RECAUDOS DE COMPARENDOS'!A:D,3,FALSE),0)</f>
        <v>0</v>
      </c>
      <c r="O2197" s="5">
        <f>IFERROR(VLOOKUP(Tabla1[[#This Row],[FECHA]],'RECAUDOS DE RESOLUCIONES'!A:D,4,FALSE),0)</f>
        <v>0</v>
      </c>
      <c r="P2197" s="9">
        <f>IFERROR(VLOOKUP(Tabla1[[#This Row],[FECHA]],'RECAUDOS DE RESOLUCIONES'!A:D,3,FALSE),0)</f>
        <v>0</v>
      </c>
      <c r="Q219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19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197" s="11">
        <f>IFERROR(VLOOKUP(Tabla1[[#This Row],[FECHA]],'RECAUDOS LOCALES'!A:D,4,FALSE),0)</f>
        <v>0</v>
      </c>
      <c r="T2197" s="9">
        <f>IFERROR(VLOOKUP(Tabla1[[#This Row],[FECHA]],'RECAUDOS LOCALES'!A:D,3,FALSE),0)</f>
        <v>0</v>
      </c>
      <c r="U2197" s="11">
        <f>IFERROR(VLOOKUP(Tabla1[[#This Row],[FECHA]],'RECAUDOS EXTERNOS'!A:D,4,FALSE),0)</f>
        <v>2</v>
      </c>
      <c r="V2197" s="9">
        <f>IFERROR(VLOOKUP(Tabla1[[#This Row],[FECHA]],'RECAUDOS EXTERNOS'!A:D,3,FALSE),0)</f>
        <v>436200</v>
      </c>
    </row>
    <row r="2198" spans="1:22" x14ac:dyDescent="0.25">
      <c r="A2198" s="1">
        <v>39757</v>
      </c>
      <c r="B2198" s="3" t="s">
        <v>3</v>
      </c>
      <c r="C2198" s="2">
        <v>39753</v>
      </c>
      <c r="D2198" s="5">
        <f>YEAR(Tabla1[[#This Row],[FECHA]])</f>
        <v>2008</v>
      </c>
      <c r="E2198" s="5">
        <f>IFERROR(VLOOKUP(Tabla1[[#This Row],[FECHA]],'COMPARENDOS TOTALES'!A:D,4,FALSE),0)</f>
        <v>8</v>
      </c>
      <c r="F2198" s="9">
        <f>IFERROR(VLOOKUP(Tabla1[[#This Row],[FECHA]],'COMPARENDOS TOTALES'!A:D,3,FALSE),0)</f>
        <v>2322884</v>
      </c>
      <c r="G2198" s="5">
        <f>IFERROR(VLOOKUP(Tabla1[[#This Row],[FECHA]],EXONERACIONES!A:D,4,FALSE),0)</f>
        <v>2</v>
      </c>
      <c r="H2198" s="9">
        <f>IFERROR(VLOOKUP(Tabla1[[#This Row],[FECHA]],EXONERACIONES!A:D,3,FALSE),0)</f>
        <v>692250</v>
      </c>
      <c r="I2198" s="5">
        <f>IFERROR(VLOOKUP(Tabla1[[#This Row],[FECHA]],'SIMIT CON RES'!A:D,4,FALSE),0)</f>
        <v>3</v>
      </c>
      <c r="J2198" s="9">
        <f>IFERROR(VLOOKUP(Tabla1[[#This Row],[FECHA]],'SIMIT CON RES'!A:D,3,FALSE),0)</f>
        <v>476884</v>
      </c>
      <c r="K2198">
        <f>IFERROR(VLOOKUP(Tabla1[[#This Row],[FECHA]],'SIMIT SIN RES'!A:D,4,FALSE),0)</f>
        <v>0</v>
      </c>
      <c r="L2198" s="9">
        <f>IFERROR(VLOOKUP(Tabla1[[#This Row],[FECHA]],'SIMIT SIN RES'!A:D,3,FALSE),0)</f>
        <v>0</v>
      </c>
      <c r="M2198" s="5">
        <f>IFERROR(VLOOKUP(Tabla1[[#This Row],[FECHA]],'RECAUDOS DE COMPARENDOS'!A:D,4,FALSE),0)</f>
        <v>1</v>
      </c>
      <c r="N2198" s="9">
        <f>IFERROR(VLOOKUP(Tabla1[[#This Row],[FECHA]],'RECAUDOS DE COMPARENDOS'!A:D,3,FALSE),0)</f>
        <v>230750</v>
      </c>
      <c r="O2198" s="5">
        <f>IFERROR(VLOOKUP(Tabla1[[#This Row],[FECHA]],'RECAUDOS DE RESOLUCIONES'!A:D,4,FALSE),0)</f>
        <v>0</v>
      </c>
      <c r="P2198" s="9">
        <f>IFERROR(VLOOKUP(Tabla1[[#This Row],[FECHA]],'RECAUDOS DE RESOLUCIONES'!A:D,3,FALSE),0)</f>
        <v>0</v>
      </c>
      <c r="Q219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198" s="9">
        <f>Tabla1[V. COMPARENDOS]-(Tabla1[V. EXONERACIONES]+Tabla1[[#This Row],[V. SIMIT CON RESOLUCION]]+Tabla1[[#This Row],[V. SIMIT SIN RESOLUCION]]+Tabla1[[#This Row],[V. RECAUDOS COMPARENDOS]]+Tabla1[[#This Row],[V. RECAUDOS RESOLUCIONES]])</f>
        <v>923000</v>
      </c>
      <c r="S2198" s="11">
        <f>IFERROR(VLOOKUP(Tabla1[[#This Row],[FECHA]],'RECAUDOS LOCALES'!A:D,4,FALSE),0)</f>
        <v>0</v>
      </c>
      <c r="T2198" s="9">
        <f>IFERROR(VLOOKUP(Tabla1[[#This Row],[FECHA]],'RECAUDOS LOCALES'!A:D,3,FALSE),0)</f>
        <v>0</v>
      </c>
      <c r="U2198" s="11">
        <f>IFERROR(VLOOKUP(Tabla1[[#This Row],[FECHA]],'RECAUDOS EXTERNOS'!A:D,4,FALSE),0)</f>
        <v>4</v>
      </c>
      <c r="V2198" s="9">
        <f>IFERROR(VLOOKUP(Tabla1[[#This Row],[FECHA]],'RECAUDOS EXTERNOS'!A:D,3,FALSE),0)</f>
        <v>1180383</v>
      </c>
    </row>
    <row r="2199" spans="1:22" x14ac:dyDescent="0.25">
      <c r="A2199" s="1">
        <v>39758</v>
      </c>
      <c r="B2199" s="3" t="s">
        <v>6</v>
      </c>
      <c r="C2199" s="2">
        <v>39753</v>
      </c>
      <c r="D2199" s="5">
        <f>YEAR(Tabla1[[#This Row],[FECHA]])</f>
        <v>2008</v>
      </c>
      <c r="E2199" s="5">
        <f>IFERROR(VLOOKUP(Tabla1[[#This Row],[FECHA]],'COMPARENDOS TOTALES'!A:D,4,FALSE),0)</f>
        <v>7</v>
      </c>
      <c r="F2199" s="9">
        <f>IFERROR(VLOOKUP(Tabla1[[#This Row],[FECHA]],'COMPARENDOS TOTALES'!A:D,3,FALSE),0)</f>
        <v>1861384</v>
      </c>
      <c r="G2199" s="5">
        <f>IFERROR(VLOOKUP(Tabla1[[#This Row],[FECHA]],EXONERACIONES!A:D,4,FALSE),0)</f>
        <v>2</v>
      </c>
      <c r="H2199" s="9">
        <f>IFERROR(VLOOKUP(Tabla1[[#This Row],[FECHA]],EXONERACIONES!A:D,3,FALSE),0)</f>
        <v>461500</v>
      </c>
      <c r="I2199" s="5">
        <f>IFERROR(VLOOKUP(Tabla1[[#This Row],[FECHA]],'SIMIT CON RES'!A:D,4,FALSE),0)</f>
        <v>3</v>
      </c>
      <c r="J2199" s="9">
        <f>IFERROR(VLOOKUP(Tabla1[[#This Row],[FECHA]],'SIMIT CON RES'!A:D,3,FALSE),0)</f>
        <v>815317</v>
      </c>
      <c r="K2199">
        <f>IFERROR(VLOOKUP(Tabla1[[#This Row],[FECHA]],'SIMIT SIN RES'!A:D,4,FALSE),0)</f>
        <v>0</v>
      </c>
      <c r="L2199" s="9">
        <f>IFERROR(VLOOKUP(Tabla1[[#This Row],[FECHA]],'SIMIT SIN RES'!A:D,3,FALSE),0)</f>
        <v>0</v>
      </c>
      <c r="M2199" s="5">
        <f>IFERROR(VLOOKUP(Tabla1[[#This Row],[FECHA]],'RECAUDOS DE COMPARENDOS'!A:D,4,FALSE),0)</f>
        <v>2</v>
      </c>
      <c r="N2199" s="9">
        <f>IFERROR(VLOOKUP(Tabla1[[#This Row],[FECHA]],'RECAUDOS DE COMPARENDOS'!A:D,3,FALSE),0)</f>
        <v>584567</v>
      </c>
      <c r="O2199" s="5">
        <f>IFERROR(VLOOKUP(Tabla1[[#This Row],[FECHA]],'RECAUDOS DE RESOLUCIONES'!A:D,4,FALSE),0)</f>
        <v>0</v>
      </c>
      <c r="P2199" s="9">
        <f>IFERROR(VLOOKUP(Tabla1[[#This Row],[FECHA]],'RECAUDOS DE RESOLUCIONES'!A:D,3,FALSE),0)</f>
        <v>0</v>
      </c>
      <c r="Q219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19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199" s="11">
        <f>IFERROR(VLOOKUP(Tabla1[[#This Row],[FECHA]],'RECAUDOS LOCALES'!A:D,4,FALSE),0)</f>
        <v>0</v>
      </c>
      <c r="T2199" s="9">
        <f>IFERROR(VLOOKUP(Tabla1[[#This Row],[FECHA]],'RECAUDOS LOCALES'!A:D,3,FALSE),0)</f>
        <v>0</v>
      </c>
      <c r="U2199" s="11">
        <f>IFERROR(VLOOKUP(Tabla1[[#This Row],[FECHA]],'RECAUDOS EXTERNOS'!A:D,4,FALSE),0)</f>
        <v>0</v>
      </c>
      <c r="V2199" s="9">
        <f>IFERROR(VLOOKUP(Tabla1[[#This Row],[FECHA]],'RECAUDOS EXTERNOS'!A:D,3,FALSE),0)</f>
        <v>0</v>
      </c>
    </row>
    <row r="2200" spans="1:22" x14ac:dyDescent="0.25">
      <c r="A2200" s="1">
        <v>39759</v>
      </c>
      <c r="B2200" s="3" t="s">
        <v>0</v>
      </c>
      <c r="C2200" s="2">
        <v>39753</v>
      </c>
      <c r="D2200" s="5">
        <f>YEAR(Tabla1[[#This Row],[FECHA]])</f>
        <v>2008</v>
      </c>
      <c r="E2200" s="5">
        <f>IFERROR(VLOOKUP(Tabla1[[#This Row],[FECHA]],'COMPARENDOS TOTALES'!A:D,4,FALSE),0)</f>
        <v>0</v>
      </c>
      <c r="F2200" s="9">
        <f>IFERROR(VLOOKUP(Tabla1[[#This Row],[FECHA]],'COMPARENDOS TOTALES'!A:D,3,FALSE),0)</f>
        <v>0</v>
      </c>
      <c r="G2200" s="5">
        <f>IFERROR(VLOOKUP(Tabla1[[#This Row],[FECHA]],EXONERACIONES!A:D,4,FALSE),0)</f>
        <v>0</v>
      </c>
      <c r="H2200" s="9">
        <f>IFERROR(VLOOKUP(Tabla1[[#This Row],[FECHA]],EXONERACIONES!A:D,3,FALSE),0)</f>
        <v>0</v>
      </c>
      <c r="I2200" s="5">
        <f>IFERROR(VLOOKUP(Tabla1[[#This Row],[FECHA]],'SIMIT CON RES'!A:D,4,FALSE),0)</f>
        <v>0</v>
      </c>
      <c r="J2200" s="9">
        <f>IFERROR(VLOOKUP(Tabla1[[#This Row],[FECHA]],'SIMIT CON RES'!A:D,3,FALSE),0)</f>
        <v>0</v>
      </c>
      <c r="K2200">
        <f>IFERROR(VLOOKUP(Tabla1[[#This Row],[FECHA]],'SIMIT SIN RES'!A:D,4,FALSE),0)</f>
        <v>0</v>
      </c>
      <c r="L2200" s="9">
        <f>IFERROR(VLOOKUP(Tabla1[[#This Row],[FECHA]],'SIMIT SIN RES'!A:D,3,FALSE),0)</f>
        <v>0</v>
      </c>
      <c r="M2200" s="5">
        <f>IFERROR(VLOOKUP(Tabla1[[#This Row],[FECHA]],'RECAUDOS DE COMPARENDOS'!A:D,4,FALSE),0)</f>
        <v>0</v>
      </c>
      <c r="N2200" s="9">
        <f>IFERROR(VLOOKUP(Tabla1[[#This Row],[FECHA]],'RECAUDOS DE COMPARENDOS'!A:D,3,FALSE),0)</f>
        <v>0</v>
      </c>
      <c r="O2200" s="5">
        <f>IFERROR(VLOOKUP(Tabla1[[#This Row],[FECHA]],'RECAUDOS DE RESOLUCIONES'!A:D,4,FALSE),0)</f>
        <v>0</v>
      </c>
      <c r="P2200" s="9">
        <f>IFERROR(VLOOKUP(Tabla1[[#This Row],[FECHA]],'RECAUDOS DE RESOLUCIONES'!A:D,3,FALSE),0)</f>
        <v>0</v>
      </c>
      <c r="Q220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20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200" s="11">
        <f>IFERROR(VLOOKUP(Tabla1[[#This Row],[FECHA]],'RECAUDOS LOCALES'!A:D,4,FALSE),0)</f>
        <v>0</v>
      </c>
      <c r="T2200" s="9">
        <f>IFERROR(VLOOKUP(Tabla1[[#This Row],[FECHA]],'RECAUDOS LOCALES'!A:D,3,FALSE),0)</f>
        <v>0</v>
      </c>
      <c r="U2200" s="11">
        <f>IFERROR(VLOOKUP(Tabla1[[#This Row],[FECHA]],'RECAUDOS EXTERNOS'!A:D,4,FALSE),0)</f>
        <v>1</v>
      </c>
      <c r="V2200" s="9">
        <f>IFERROR(VLOOKUP(Tabla1[[#This Row],[FECHA]],'RECAUDOS EXTERNOS'!A:D,3,FALSE),0)</f>
        <v>218100</v>
      </c>
    </row>
    <row r="2201" spans="1:22" x14ac:dyDescent="0.25">
      <c r="A2201" s="1">
        <v>39760</v>
      </c>
      <c r="B2201" s="3" t="s">
        <v>5</v>
      </c>
      <c r="C2201" s="2">
        <v>39753</v>
      </c>
      <c r="D2201" s="5">
        <f>YEAR(Tabla1[[#This Row],[FECHA]])</f>
        <v>2008</v>
      </c>
      <c r="E2201" s="5">
        <f>IFERROR(VLOOKUP(Tabla1[[#This Row],[FECHA]],'COMPARENDOS TOTALES'!A:D,4,FALSE),0)</f>
        <v>6</v>
      </c>
      <c r="F2201" s="9">
        <f>IFERROR(VLOOKUP(Tabla1[[#This Row],[FECHA]],'COMPARENDOS TOTALES'!A:D,3,FALSE),0)</f>
        <v>1061451</v>
      </c>
      <c r="G2201" s="5">
        <f>IFERROR(VLOOKUP(Tabla1[[#This Row],[FECHA]],EXONERACIONES!A:D,4,FALSE),0)</f>
        <v>0</v>
      </c>
      <c r="H2201" s="9">
        <f>IFERROR(VLOOKUP(Tabla1[[#This Row],[FECHA]],EXONERACIONES!A:D,3,FALSE),0)</f>
        <v>0</v>
      </c>
      <c r="I2201" s="5">
        <f>IFERROR(VLOOKUP(Tabla1[[#This Row],[FECHA]],'SIMIT CON RES'!A:D,4,FALSE),0)</f>
        <v>2</v>
      </c>
      <c r="J2201" s="9">
        <f>IFERROR(VLOOKUP(Tabla1[[#This Row],[FECHA]],'SIMIT CON RES'!A:D,3,FALSE),0)</f>
        <v>246134</v>
      </c>
      <c r="K2201">
        <f>IFERROR(VLOOKUP(Tabla1[[#This Row],[FECHA]],'SIMIT SIN RES'!A:D,4,FALSE),0)</f>
        <v>0</v>
      </c>
      <c r="L2201" s="9">
        <f>IFERROR(VLOOKUP(Tabla1[[#This Row],[FECHA]],'SIMIT SIN RES'!A:D,3,FALSE),0)</f>
        <v>0</v>
      </c>
      <c r="M2201" s="5">
        <f>IFERROR(VLOOKUP(Tabla1[[#This Row],[FECHA]],'RECAUDOS DE COMPARENDOS'!A:D,4,FALSE),0)</f>
        <v>0</v>
      </c>
      <c r="N2201" s="9">
        <f>IFERROR(VLOOKUP(Tabla1[[#This Row],[FECHA]],'RECAUDOS DE COMPARENDOS'!A:D,3,FALSE),0)</f>
        <v>0</v>
      </c>
      <c r="O2201" s="5">
        <f>IFERROR(VLOOKUP(Tabla1[[#This Row],[FECHA]],'RECAUDOS DE RESOLUCIONES'!A:D,4,FALSE),0)</f>
        <v>1</v>
      </c>
      <c r="P2201" s="9">
        <f>IFERROR(VLOOKUP(Tabla1[[#This Row],[FECHA]],'RECAUDOS DE RESOLUCIONES'!A:D,3,FALSE),0)</f>
        <v>230750</v>
      </c>
      <c r="Q220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2201" s="9">
        <f>Tabla1[V. COMPARENDOS]-(Tabla1[V. EXONERACIONES]+Tabla1[[#This Row],[V. SIMIT CON RESOLUCION]]+Tabla1[[#This Row],[V. SIMIT SIN RESOLUCION]]+Tabla1[[#This Row],[V. RECAUDOS COMPARENDOS]]+Tabla1[[#This Row],[V. RECAUDOS RESOLUCIONES]])</f>
        <v>584567</v>
      </c>
      <c r="S2201" s="11">
        <f>IFERROR(VLOOKUP(Tabla1[[#This Row],[FECHA]],'RECAUDOS LOCALES'!A:D,4,FALSE),0)</f>
        <v>0</v>
      </c>
      <c r="T2201" s="9">
        <f>IFERROR(VLOOKUP(Tabla1[[#This Row],[FECHA]],'RECAUDOS LOCALES'!A:D,3,FALSE),0)</f>
        <v>0</v>
      </c>
      <c r="U2201" s="11">
        <f>IFERROR(VLOOKUP(Tabla1[[#This Row],[FECHA]],'RECAUDOS EXTERNOS'!A:D,4,FALSE),0)</f>
        <v>0</v>
      </c>
      <c r="V2201" s="9">
        <f>IFERROR(VLOOKUP(Tabla1[[#This Row],[FECHA]],'RECAUDOS EXTERNOS'!A:D,3,FALSE),0)</f>
        <v>0</v>
      </c>
    </row>
    <row r="2202" spans="1:22" x14ac:dyDescent="0.25">
      <c r="A2202" s="1">
        <v>39761</v>
      </c>
      <c r="B2202" s="3" t="s">
        <v>4</v>
      </c>
      <c r="C2202" s="2">
        <v>39753</v>
      </c>
      <c r="D2202" s="5">
        <f>YEAR(Tabla1[[#This Row],[FECHA]])</f>
        <v>2008</v>
      </c>
      <c r="E2202" s="5">
        <f>IFERROR(VLOOKUP(Tabla1[[#This Row],[FECHA]],'COMPARENDOS TOTALES'!A:D,4,FALSE),0)</f>
        <v>7</v>
      </c>
      <c r="F2202" s="9">
        <f>IFERROR(VLOOKUP(Tabla1[[#This Row],[FECHA]],'COMPARENDOS TOTALES'!A:D,3,FALSE),0)</f>
        <v>2661317</v>
      </c>
      <c r="G2202" s="5">
        <f>IFERROR(VLOOKUP(Tabla1[[#This Row],[FECHA]],EXONERACIONES!A:D,4,FALSE),0)</f>
        <v>0</v>
      </c>
      <c r="H2202" s="9">
        <f>IFERROR(VLOOKUP(Tabla1[[#This Row],[FECHA]],EXONERACIONES!A:D,3,FALSE),0)</f>
        <v>0</v>
      </c>
      <c r="I2202" s="5">
        <f>IFERROR(VLOOKUP(Tabla1[[#This Row],[FECHA]],'SIMIT CON RES'!A:D,4,FALSE),0)</f>
        <v>5</v>
      </c>
      <c r="J2202" s="9">
        <f>IFERROR(VLOOKUP(Tabla1[[#This Row],[FECHA]],'SIMIT CON RES'!A:D,3,FALSE),0)</f>
        <v>2076750</v>
      </c>
      <c r="K2202">
        <f>IFERROR(VLOOKUP(Tabla1[[#This Row],[FECHA]],'SIMIT SIN RES'!A:D,4,FALSE),0)</f>
        <v>0</v>
      </c>
      <c r="L2202" s="9">
        <f>IFERROR(VLOOKUP(Tabla1[[#This Row],[FECHA]],'SIMIT SIN RES'!A:D,3,FALSE),0)</f>
        <v>0</v>
      </c>
      <c r="M2202" s="5">
        <f>IFERROR(VLOOKUP(Tabla1[[#This Row],[FECHA]],'RECAUDOS DE COMPARENDOS'!A:D,4,FALSE),0)</f>
        <v>0</v>
      </c>
      <c r="N2202" s="9">
        <f>IFERROR(VLOOKUP(Tabla1[[#This Row],[FECHA]],'RECAUDOS DE COMPARENDOS'!A:D,3,FALSE),0)</f>
        <v>0</v>
      </c>
      <c r="O2202" s="5">
        <f>IFERROR(VLOOKUP(Tabla1[[#This Row],[FECHA]],'RECAUDOS DE RESOLUCIONES'!A:D,4,FALSE),0)</f>
        <v>0</v>
      </c>
      <c r="P2202" s="9">
        <f>IFERROR(VLOOKUP(Tabla1[[#This Row],[FECHA]],'RECAUDOS DE RESOLUCIONES'!A:D,3,FALSE),0)</f>
        <v>0</v>
      </c>
      <c r="Q220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202" s="9">
        <f>Tabla1[V. COMPARENDOS]-(Tabla1[V. EXONERACIONES]+Tabla1[[#This Row],[V. SIMIT CON RESOLUCION]]+Tabla1[[#This Row],[V. SIMIT SIN RESOLUCION]]+Tabla1[[#This Row],[V. RECAUDOS COMPARENDOS]]+Tabla1[[#This Row],[V. RECAUDOS RESOLUCIONES]])</f>
        <v>584567</v>
      </c>
      <c r="S2202" s="11">
        <f>IFERROR(VLOOKUP(Tabla1[[#This Row],[FECHA]],'RECAUDOS LOCALES'!A:D,4,FALSE),0)</f>
        <v>0</v>
      </c>
      <c r="T2202" s="9">
        <f>IFERROR(VLOOKUP(Tabla1[[#This Row],[FECHA]],'RECAUDOS LOCALES'!A:D,3,FALSE),0)</f>
        <v>0</v>
      </c>
      <c r="U2202" s="11">
        <f>IFERROR(VLOOKUP(Tabla1[[#This Row],[FECHA]],'RECAUDOS EXTERNOS'!A:D,4,FALSE),0)</f>
        <v>0</v>
      </c>
      <c r="V2202" s="9">
        <f>IFERROR(VLOOKUP(Tabla1[[#This Row],[FECHA]],'RECAUDOS EXTERNOS'!A:D,3,FALSE),0)</f>
        <v>0</v>
      </c>
    </row>
    <row r="2203" spans="1:22" x14ac:dyDescent="0.25">
      <c r="A2203" s="1">
        <v>39762</v>
      </c>
      <c r="B2203" s="3" t="s">
        <v>1</v>
      </c>
      <c r="C2203" s="2">
        <v>39753</v>
      </c>
      <c r="D2203" s="5">
        <f>YEAR(Tabla1[[#This Row],[FECHA]])</f>
        <v>2008</v>
      </c>
      <c r="E2203" s="5">
        <f>IFERROR(VLOOKUP(Tabla1[[#This Row],[FECHA]],'COMPARENDOS TOTALES'!A:D,4,FALSE),0)</f>
        <v>3</v>
      </c>
      <c r="F2203" s="9">
        <f>IFERROR(VLOOKUP(Tabla1[[#This Row],[FECHA]],'COMPARENDOS TOTALES'!A:D,3,FALSE),0)</f>
        <v>369201</v>
      </c>
      <c r="G2203" s="5">
        <f>IFERROR(VLOOKUP(Tabla1[[#This Row],[FECHA]],EXONERACIONES!A:D,4,FALSE),0)</f>
        <v>0</v>
      </c>
      <c r="H2203" s="9">
        <f>IFERROR(VLOOKUP(Tabla1[[#This Row],[FECHA]],EXONERACIONES!A:D,3,FALSE),0)</f>
        <v>0</v>
      </c>
      <c r="I2203" s="5">
        <f>IFERROR(VLOOKUP(Tabla1[[#This Row],[FECHA]],'SIMIT CON RES'!A:D,4,FALSE),0)</f>
        <v>3</v>
      </c>
      <c r="J2203" s="9">
        <f>IFERROR(VLOOKUP(Tabla1[[#This Row],[FECHA]],'SIMIT CON RES'!A:D,3,FALSE),0)</f>
        <v>369201</v>
      </c>
      <c r="K2203">
        <f>IFERROR(VLOOKUP(Tabla1[[#This Row],[FECHA]],'SIMIT SIN RES'!A:D,4,FALSE),0)</f>
        <v>0</v>
      </c>
      <c r="L2203" s="9">
        <f>IFERROR(VLOOKUP(Tabla1[[#This Row],[FECHA]],'SIMIT SIN RES'!A:D,3,FALSE),0)</f>
        <v>0</v>
      </c>
      <c r="M2203" s="5">
        <f>IFERROR(VLOOKUP(Tabla1[[#This Row],[FECHA]],'RECAUDOS DE COMPARENDOS'!A:D,4,FALSE),0)</f>
        <v>0</v>
      </c>
      <c r="N2203" s="9">
        <f>IFERROR(VLOOKUP(Tabla1[[#This Row],[FECHA]],'RECAUDOS DE COMPARENDOS'!A:D,3,FALSE),0)</f>
        <v>0</v>
      </c>
      <c r="O2203" s="5">
        <f>IFERROR(VLOOKUP(Tabla1[[#This Row],[FECHA]],'RECAUDOS DE RESOLUCIONES'!A:D,4,FALSE),0)</f>
        <v>0</v>
      </c>
      <c r="P2203" s="9">
        <f>IFERROR(VLOOKUP(Tabla1[[#This Row],[FECHA]],'RECAUDOS DE RESOLUCIONES'!A:D,3,FALSE),0)</f>
        <v>0</v>
      </c>
      <c r="Q220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20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203" s="11">
        <f>IFERROR(VLOOKUP(Tabla1[[#This Row],[FECHA]],'RECAUDOS LOCALES'!A:D,4,FALSE),0)</f>
        <v>1</v>
      </c>
      <c r="T2203" s="9">
        <f>IFERROR(VLOOKUP(Tabla1[[#This Row],[FECHA]],'RECAUDOS LOCALES'!A:D,3,FALSE),0)</f>
        <v>90300</v>
      </c>
      <c r="U2203" s="11">
        <f>IFERROR(VLOOKUP(Tabla1[[#This Row],[FECHA]],'RECAUDOS EXTERNOS'!A:D,4,FALSE),0)</f>
        <v>3</v>
      </c>
      <c r="V2203" s="9">
        <f>IFERROR(VLOOKUP(Tabla1[[#This Row],[FECHA]],'RECAUDOS EXTERNOS'!A:D,3,FALSE),0)</f>
        <v>844935</v>
      </c>
    </row>
    <row r="2204" spans="1:22" x14ac:dyDescent="0.25">
      <c r="A2204" s="1">
        <v>39763</v>
      </c>
      <c r="B2204" s="3" t="s">
        <v>2</v>
      </c>
      <c r="C2204" s="2">
        <v>39753</v>
      </c>
      <c r="D2204" s="5">
        <f>YEAR(Tabla1[[#This Row],[FECHA]])</f>
        <v>2008</v>
      </c>
      <c r="E2204" s="5">
        <f>IFERROR(VLOOKUP(Tabla1[[#This Row],[FECHA]],'COMPARENDOS TOTALES'!A:D,4,FALSE),0)</f>
        <v>2</v>
      </c>
      <c r="F2204" s="9">
        <f>IFERROR(VLOOKUP(Tabla1[[#This Row],[FECHA]],'COMPARENDOS TOTALES'!A:D,3,FALSE),0)</f>
        <v>692250</v>
      </c>
      <c r="G2204" s="5">
        <f>IFERROR(VLOOKUP(Tabla1[[#This Row],[FECHA]],EXONERACIONES!A:D,4,FALSE),0)</f>
        <v>1</v>
      </c>
      <c r="H2204" s="9">
        <f>IFERROR(VLOOKUP(Tabla1[[#This Row],[FECHA]],EXONERACIONES!A:D,3,FALSE),0)</f>
        <v>230750</v>
      </c>
      <c r="I2204" s="5">
        <f>IFERROR(VLOOKUP(Tabla1[[#This Row],[FECHA]],'SIMIT CON RES'!A:D,4,FALSE),0)</f>
        <v>1</v>
      </c>
      <c r="J2204" s="9">
        <f>IFERROR(VLOOKUP(Tabla1[[#This Row],[FECHA]],'SIMIT CON RES'!A:D,3,FALSE),0)</f>
        <v>461500</v>
      </c>
      <c r="K2204">
        <f>IFERROR(VLOOKUP(Tabla1[[#This Row],[FECHA]],'SIMIT SIN RES'!A:D,4,FALSE),0)</f>
        <v>0</v>
      </c>
      <c r="L2204" s="9">
        <f>IFERROR(VLOOKUP(Tabla1[[#This Row],[FECHA]],'SIMIT SIN RES'!A:D,3,FALSE),0)</f>
        <v>0</v>
      </c>
      <c r="M2204" s="5">
        <f>IFERROR(VLOOKUP(Tabla1[[#This Row],[FECHA]],'RECAUDOS DE COMPARENDOS'!A:D,4,FALSE),0)</f>
        <v>0</v>
      </c>
      <c r="N2204" s="9">
        <f>IFERROR(VLOOKUP(Tabla1[[#This Row],[FECHA]],'RECAUDOS DE COMPARENDOS'!A:D,3,FALSE),0)</f>
        <v>0</v>
      </c>
      <c r="O2204" s="5">
        <f>IFERROR(VLOOKUP(Tabla1[[#This Row],[FECHA]],'RECAUDOS DE RESOLUCIONES'!A:D,4,FALSE),0)</f>
        <v>0</v>
      </c>
      <c r="P2204" s="9">
        <f>IFERROR(VLOOKUP(Tabla1[[#This Row],[FECHA]],'RECAUDOS DE RESOLUCIONES'!A:D,3,FALSE),0)</f>
        <v>0</v>
      </c>
      <c r="Q220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20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204" s="11">
        <f>IFERROR(VLOOKUP(Tabla1[[#This Row],[FECHA]],'RECAUDOS LOCALES'!A:D,4,FALSE),0)</f>
        <v>0</v>
      </c>
      <c r="T2204" s="9">
        <f>IFERROR(VLOOKUP(Tabla1[[#This Row],[FECHA]],'RECAUDOS LOCALES'!A:D,3,FALSE),0)</f>
        <v>0</v>
      </c>
      <c r="U2204" s="11">
        <f>IFERROR(VLOOKUP(Tabla1[[#This Row],[FECHA]],'RECAUDOS EXTERNOS'!A:D,4,FALSE),0)</f>
        <v>1</v>
      </c>
      <c r="V2204" s="9">
        <f>IFERROR(VLOOKUP(Tabla1[[#This Row],[FECHA]],'RECAUDOS EXTERNOS'!A:D,3,FALSE),0)</f>
        <v>115836</v>
      </c>
    </row>
    <row r="2205" spans="1:22" x14ac:dyDescent="0.25">
      <c r="A2205" s="1">
        <v>39764</v>
      </c>
      <c r="B2205" s="3" t="s">
        <v>3</v>
      </c>
      <c r="C2205" s="2">
        <v>39753</v>
      </c>
      <c r="D2205" s="5">
        <f>YEAR(Tabla1[[#This Row],[FECHA]])</f>
        <v>2008</v>
      </c>
      <c r="E2205" s="5">
        <f>IFERROR(VLOOKUP(Tabla1[[#This Row],[FECHA]],'COMPARENDOS TOTALES'!A:D,4,FALSE),0)</f>
        <v>4</v>
      </c>
      <c r="F2205" s="9">
        <f>IFERROR(VLOOKUP(Tabla1[[#This Row],[FECHA]],'COMPARENDOS TOTALES'!A:D,3,FALSE),0)</f>
        <v>1046067</v>
      </c>
      <c r="G2205" s="5">
        <f>IFERROR(VLOOKUP(Tabla1[[#This Row],[FECHA]],EXONERACIONES!A:D,4,FALSE),0)</f>
        <v>1</v>
      </c>
      <c r="H2205" s="9">
        <f>IFERROR(VLOOKUP(Tabla1[[#This Row],[FECHA]],EXONERACIONES!A:D,3,FALSE),0)</f>
        <v>461500</v>
      </c>
      <c r="I2205" s="5">
        <f>IFERROR(VLOOKUP(Tabla1[[#This Row],[FECHA]],'SIMIT CON RES'!A:D,4,FALSE),0)</f>
        <v>1</v>
      </c>
      <c r="J2205" s="9">
        <f>IFERROR(VLOOKUP(Tabla1[[#This Row],[FECHA]],'SIMIT CON RES'!A:D,3,FALSE),0)</f>
        <v>230750</v>
      </c>
      <c r="K2205">
        <f>IFERROR(VLOOKUP(Tabla1[[#This Row],[FECHA]],'SIMIT SIN RES'!A:D,4,FALSE),0)</f>
        <v>0</v>
      </c>
      <c r="L2205" s="9">
        <f>IFERROR(VLOOKUP(Tabla1[[#This Row],[FECHA]],'SIMIT SIN RES'!A:D,3,FALSE),0)</f>
        <v>0</v>
      </c>
      <c r="M2205" s="5">
        <f>IFERROR(VLOOKUP(Tabla1[[#This Row],[FECHA]],'RECAUDOS DE COMPARENDOS'!A:D,4,FALSE),0)</f>
        <v>1</v>
      </c>
      <c r="N2205" s="9">
        <f>IFERROR(VLOOKUP(Tabla1[[#This Row],[FECHA]],'RECAUDOS DE COMPARENDOS'!A:D,3,FALSE),0)</f>
        <v>123067</v>
      </c>
      <c r="O2205" s="5">
        <f>IFERROR(VLOOKUP(Tabla1[[#This Row],[FECHA]],'RECAUDOS DE RESOLUCIONES'!A:D,4,FALSE),0)</f>
        <v>0</v>
      </c>
      <c r="P2205" s="9">
        <f>IFERROR(VLOOKUP(Tabla1[[#This Row],[FECHA]],'RECAUDOS DE RESOLUCIONES'!A:D,3,FALSE),0)</f>
        <v>0</v>
      </c>
      <c r="Q220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205" s="9">
        <f>Tabla1[V. COMPARENDOS]-(Tabla1[V. EXONERACIONES]+Tabla1[[#This Row],[V. SIMIT CON RESOLUCION]]+Tabla1[[#This Row],[V. SIMIT SIN RESOLUCION]]+Tabla1[[#This Row],[V. RECAUDOS COMPARENDOS]]+Tabla1[[#This Row],[V. RECAUDOS RESOLUCIONES]])</f>
        <v>230750</v>
      </c>
      <c r="S2205" s="11">
        <f>IFERROR(VLOOKUP(Tabla1[[#This Row],[FECHA]],'RECAUDOS LOCALES'!A:D,4,FALSE),0)</f>
        <v>0</v>
      </c>
      <c r="T2205" s="9">
        <f>IFERROR(VLOOKUP(Tabla1[[#This Row],[FECHA]],'RECAUDOS LOCALES'!A:D,3,FALSE),0)</f>
        <v>0</v>
      </c>
      <c r="U2205" s="11">
        <f>IFERROR(VLOOKUP(Tabla1[[#This Row],[FECHA]],'RECAUDOS EXTERNOS'!A:D,4,FALSE),0)</f>
        <v>1</v>
      </c>
      <c r="V2205" s="9">
        <f>IFERROR(VLOOKUP(Tabla1[[#This Row],[FECHA]],'RECAUDOS EXTERNOS'!A:D,3,FALSE),0)</f>
        <v>180100</v>
      </c>
    </row>
    <row r="2206" spans="1:22" x14ac:dyDescent="0.25">
      <c r="A2206" s="1">
        <v>39765</v>
      </c>
      <c r="B2206" s="3" t="s">
        <v>6</v>
      </c>
      <c r="C2206" s="2">
        <v>39753</v>
      </c>
      <c r="D2206" s="5">
        <f>YEAR(Tabla1[[#This Row],[FECHA]])</f>
        <v>2008</v>
      </c>
      <c r="E2206" s="5">
        <f>IFERROR(VLOOKUP(Tabla1[[#This Row],[FECHA]],'COMPARENDOS TOTALES'!A:D,4,FALSE),0)</f>
        <v>17</v>
      </c>
      <c r="F2206" s="9">
        <f>IFERROR(VLOOKUP(Tabla1[[#This Row],[FECHA]],'COMPARENDOS TOTALES'!A:D,3,FALSE),0)</f>
        <v>4168884</v>
      </c>
      <c r="G2206" s="5">
        <f>IFERROR(VLOOKUP(Tabla1[[#This Row],[FECHA]],EXONERACIONES!A:D,4,FALSE),0)</f>
        <v>8</v>
      </c>
      <c r="H2206" s="9">
        <f>IFERROR(VLOOKUP(Tabla1[[#This Row],[FECHA]],EXONERACIONES!A:D,3,FALSE),0)</f>
        <v>1969067</v>
      </c>
      <c r="I2206" s="5">
        <f>IFERROR(VLOOKUP(Tabla1[[#This Row],[FECHA]],'SIMIT CON RES'!A:D,4,FALSE),0)</f>
        <v>3</v>
      </c>
      <c r="J2206" s="9">
        <f>IFERROR(VLOOKUP(Tabla1[[#This Row],[FECHA]],'SIMIT CON RES'!A:D,3,FALSE),0)</f>
        <v>584567</v>
      </c>
      <c r="K2206">
        <f>IFERROR(VLOOKUP(Tabla1[[#This Row],[FECHA]],'SIMIT SIN RES'!A:D,4,FALSE),0)</f>
        <v>0</v>
      </c>
      <c r="L2206" s="9">
        <f>IFERROR(VLOOKUP(Tabla1[[#This Row],[FECHA]],'SIMIT SIN RES'!A:D,3,FALSE),0)</f>
        <v>0</v>
      </c>
      <c r="M2206" s="5">
        <f>IFERROR(VLOOKUP(Tabla1[[#This Row],[FECHA]],'RECAUDOS DE COMPARENDOS'!A:D,4,FALSE),0)</f>
        <v>2</v>
      </c>
      <c r="N2206" s="9">
        <f>IFERROR(VLOOKUP(Tabla1[[#This Row],[FECHA]],'RECAUDOS DE COMPARENDOS'!A:D,3,FALSE),0)</f>
        <v>461500</v>
      </c>
      <c r="O2206" s="5">
        <f>IFERROR(VLOOKUP(Tabla1[[#This Row],[FECHA]],'RECAUDOS DE RESOLUCIONES'!A:D,4,FALSE),0)</f>
        <v>3</v>
      </c>
      <c r="P2206" s="9">
        <f>IFERROR(VLOOKUP(Tabla1[[#This Row],[FECHA]],'RECAUDOS DE RESOLUCIONES'!A:D,3,FALSE),0)</f>
        <v>692250</v>
      </c>
      <c r="Q220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206" s="9">
        <f>Tabla1[V. COMPARENDOS]-(Tabla1[V. EXONERACIONES]+Tabla1[[#This Row],[V. SIMIT CON RESOLUCION]]+Tabla1[[#This Row],[V. SIMIT SIN RESOLUCION]]+Tabla1[[#This Row],[V. RECAUDOS COMPARENDOS]]+Tabla1[[#This Row],[V. RECAUDOS RESOLUCIONES]])</f>
        <v>461500</v>
      </c>
      <c r="S2206" s="11">
        <f>IFERROR(VLOOKUP(Tabla1[[#This Row],[FECHA]],'RECAUDOS LOCALES'!A:D,4,FALSE),0)</f>
        <v>2</v>
      </c>
      <c r="T2206" s="9">
        <f>IFERROR(VLOOKUP(Tabla1[[#This Row],[FECHA]],'RECAUDOS LOCALES'!A:D,3,FALSE),0)</f>
        <v>141688</v>
      </c>
      <c r="U2206" s="11">
        <f>IFERROR(VLOOKUP(Tabla1[[#This Row],[FECHA]],'RECAUDOS EXTERNOS'!A:D,4,FALSE),0)</f>
        <v>1</v>
      </c>
      <c r="V2206" s="9">
        <f>IFERROR(VLOOKUP(Tabla1[[#This Row],[FECHA]],'RECAUDOS EXTERNOS'!A:D,3,FALSE),0)</f>
        <v>447800</v>
      </c>
    </row>
    <row r="2207" spans="1:22" x14ac:dyDescent="0.25">
      <c r="A2207" s="1">
        <v>39766</v>
      </c>
      <c r="B2207" s="3" t="s">
        <v>0</v>
      </c>
      <c r="C2207" s="2">
        <v>39753</v>
      </c>
      <c r="D2207" s="5">
        <f>YEAR(Tabla1[[#This Row],[FECHA]])</f>
        <v>2008</v>
      </c>
      <c r="E2207" s="5">
        <f>IFERROR(VLOOKUP(Tabla1[[#This Row],[FECHA]],'COMPARENDOS TOTALES'!A:D,4,FALSE),0)</f>
        <v>14</v>
      </c>
      <c r="F2207" s="9">
        <f>IFERROR(VLOOKUP(Tabla1[[#This Row],[FECHA]],'COMPARENDOS TOTALES'!A:D,3,FALSE),0)</f>
        <v>3584317</v>
      </c>
      <c r="G2207" s="5">
        <f>IFERROR(VLOOKUP(Tabla1[[#This Row],[FECHA]],EXONERACIONES!A:D,4,FALSE),0)</f>
        <v>5</v>
      </c>
      <c r="H2207" s="9">
        <f>IFERROR(VLOOKUP(Tabla1[[#This Row],[FECHA]],EXONERACIONES!A:D,3,FALSE),0)</f>
        <v>1384500</v>
      </c>
      <c r="I2207" s="5">
        <f>IFERROR(VLOOKUP(Tabla1[[#This Row],[FECHA]],'SIMIT CON RES'!A:D,4,FALSE),0)</f>
        <v>5</v>
      </c>
      <c r="J2207" s="9">
        <f>IFERROR(VLOOKUP(Tabla1[[#This Row],[FECHA]],'SIMIT CON RES'!A:D,3,FALSE),0)</f>
        <v>1276817</v>
      </c>
      <c r="K2207">
        <f>IFERROR(VLOOKUP(Tabla1[[#This Row],[FECHA]],'SIMIT SIN RES'!A:D,4,FALSE),0)</f>
        <v>0</v>
      </c>
      <c r="L2207" s="9">
        <f>IFERROR(VLOOKUP(Tabla1[[#This Row],[FECHA]],'SIMIT SIN RES'!A:D,3,FALSE),0)</f>
        <v>0</v>
      </c>
      <c r="M2207" s="5">
        <f>IFERROR(VLOOKUP(Tabla1[[#This Row],[FECHA]],'RECAUDOS DE COMPARENDOS'!A:D,4,FALSE),0)</f>
        <v>1</v>
      </c>
      <c r="N2207" s="9">
        <f>IFERROR(VLOOKUP(Tabla1[[#This Row],[FECHA]],'RECAUDOS DE COMPARENDOS'!A:D,3,FALSE),0)</f>
        <v>230750</v>
      </c>
      <c r="O2207" s="5">
        <f>IFERROR(VLOOKUP(Tabla1[[#This Row],[FECHA]],'RECAUDOS DE RESOLUCIONES'!A:D,4,FALSE),0)</f>
        <v>0</v>
      </c>
      <c r="P2207" s="9">
        <f>IFERROR(VLOOKUP(Tabla1[[#This Row],[FECHA]],'RECAUDOS DE RESOLUCIONES'!A:D,3,FALSE),0)</f>
        <v>0</v>
      </c>
      <c r="Q220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2207" s="9">
        <f>Tabla1[V. COMPARENDOS]-(Tabla1[V. EXONERACIONES]+Tabla1[[#This Row],[V. SIMIT CON RESOLUCION]]+Tabla1[[#This Row],[V. SIMIT SIN RESOLUCION]]+Tabla1[[#This Row],[V. RECAUDOS COMPARENDOS]]+Tabla1[[#This Row],[V. RECAUDOS RESOLUCIONES]])</f>
        <v>692250</v>
      </c>
      <c r="S2207" s="11">
        <f>IFERROR(VLOOKUP(Tabla1[[#This Row],[FECHA]],'RECAUDOS LOCALES'!A:D,4,FALSE),0)</f>
        <v>4</v>
      </c>
      <c r="T2207" s="9">
        <f>IFERROR(VLOOKUP(Tabla1[[#This Row],[FECHA]],'RECAUDOS LOCALES'!A:D,3,FALSE),0)</f>
        <v>506171</v>
      </c>
      <c r="U2207" s="11">
        <f>IFERROR(VLOOKUP(Tabla1[[#This Row],[FECHA]],'RECAUDOS EXTERNOS'!A:D,4,FALSE),0)</f>
        <v>5</v>
      </c>
      <c r="V2207" s="9">
        <f>IFERROR(VLOOKUP(Tabla1[[#This Row],[FECHA]],'RECAUDOS EXTERNOS'!A:D,3,FALSE),0)</f>
        <v>1053350</v>
      </c>
    </row>
    <row r="2208" spans="1:22" x14ac:dyDescent="0.25">
      <c r="A2208" s="1">
        <v>39767</v>
      </c>
      <c r="B2208" s="3" t="s">
        <v>5</v>
      </c>
      <c r="C2208" s="2">
        <v>39753</v>
      </c>
      <c r="D2208" s="5">
        <f>YEAR(Tabla1[[#This Row],[FECHA]])</f>
        <v>2008</v>
      </c>
      <c r="E2208" s="5">
        <f>IFERROR(VLOOKUP(Tabla1[[#This Row],[FECHA]],'COMPARENDOS TOTALES'!A:D,4,FALSE),0)</f>
        <v>4</v>
      </c>
      <c r="F2208" s="9">
        <f>IFERROR(VLOOKUP(Tabla1[[#This Row],[FECHA]],'COMPARENDOS TOTALES'!A:D,3,FALSE),0)</f>
        <v>1153750</v>
      </c>
      <c r="G2208" s="5">
        <f>IFERROR(VLOOKUP(Tabla1[[#This Row],[FECHA]],EXONERACIONES!A:D,4,FALSE),0)</f>
        <v>1</v>
      </c>
      <c r="H2208" s="9">
        <f>IFERROR(VLOOKUP(Tabla1[[#This Row],[FECHA]],EXONERACIONES!A:D,3,FALSE),0)</f>
        <v>230750</v>
      </c>
      <c r="I2208" s="5">
        <f>IFERROR(VLOOKUP(Tabla1[[#This Row],[FECHA]],'SIMIT CON RES'!A:D,4,FALSE),0)</f>
        <v>1</v>
      </c>
      <c r="J2208" s="9">
        <f>IFERROR(VLOOKUP(Tabla1[[#This Row],[FECHA]],'SIMIT CON RES'!A:D,3,FALSE),0)</f>
        <v>461500</v>
      </c>
      <c r="K2208">
        <f>IFERROR(VLOOKUP(Tabla1[[#This Row],[FECHA]],'SIMIT SIN RES'!A:D,4,FALSE),0)</f>
        <v>0</v>
      </c>
      <c r="L2208" s="9">
        <f>IFERROR(VLOOKUP(Tabla1[[#This Row],[FECHA]],'SIMIT SIN RES'!A:D,3,FALSE),0)</f>
        <v>0</v>
      </c>
      <c r="M2208" s="5">
        <f>IFERROR(VLOOKUP(Tabla1[[#This Row],[FECHA]],'RECAUDOS DE COMPARENDOS'!A:D,4,FALSE),0)</f>
        <v>0</v>
      </c>
      <c r="N2208" s="9">
        <f>IFERROR(VLOOKUP(Tabla1[[#This Row],[FECHA]],'RECAUDOS DE COMPARENDOS'!A:D,3,FALSE),0)</f>
        <v>0</v>
      </c>
      <c r="O2208" s="5">
        <f>IFERROR(VLOOKUP(Tabla1[[#This Row],[FECHA]],'RECAUDOS DE RESOLUCIONES'!A:D,4,FALSE),0)</f>
        <v>0</v>
      </c>
      <c r="P2208" s="9">
        <f>IFERROR(VLOOKUP(Tabla1[[#This Row],[FECHA]],'RECAUDOS DE RESOLUCIONES'!A:D,3,FALSE),0)</f>
        <v>0</v>
      </c>
      <c r="Q220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208" s="9">
        <f>Tabla1[V. COMPARENDOS]-(Tabla1[V. EXONERACIONES]+Tabla1[[#This Row],[V. SIMIT CON RESOLUCION]]+Tabla1[[#This Row],[V. SIMIT SIN RESOLUCION]]+Tabla1[[#This Row],[V. RECAUDOS COMPARENDOS]]+Tabla1[[#This Row],[V. RECAUDOS RESOLUCIONES]])</f>
        <v>461500</v>
      </c>
      <c r="S2208" s="11">
        <f>IFERROR(VLOOKUP(Tabla1[[#This Row],[FECHA]],'RECAUDOS LOCALES'!A:D,4,FALSE),0)</f>
        <v>0</v>
      </c>
      <c r="T2208" s="9">
        <f>IFERROR(VLOOKUP(Tabla1[[#This Row],[FECHA]],'RECAUDOS LOCALES'!A:D,3,FALSE),0)</f>
        <v>0</v>
      </c>
      <c r="U2208" s="11">
        <f>IFERROR(VLOOKUP(Tabla1[[#This Row],[FECHA]],'RECAUDOS EXTERNOS'!A:D,4,FALSE),0)</f>
        <v>0</v>
      </c>
      <c r="V2208" s="9">
        <f>IFERROR(VLOOKUP(Tabla1[[#This Row],[FECHA]],'RECAUDOS EXTERNOS'!A:D,3,FALSE),0)</f>
        <v>0</v>
      </c>
    </row>
    <row r="2209" spans="1:22" x14ac:dyDescent="0.25">
      <c r="A2209" s="1">
        <v>39768</v>
      </c>
      <c r="B2209" s="3" t="s">
        <v>4</v>
      </c>
      <c r="C2209" s="2">
        <v>39753</v>
      </c>
      <c r="D2209" s="5">
        <f>YEAR(Tabla1[[#This Row],[FECHA]])</f>
        <v>2008</v>
      </c>
      <c r="E2209" s="5">
        <f>IFERROR(VLOOKUP(Tabla1[[#This Row],[FECHA]],'COMPARENDOS TOTALES'!A:D,4,FALSE),0)</f>
        <v>10</v>
      </c>
      <c r="F2209" s="9">
        <f>IFERROR(VLOOKUP(Tabla1[[#This Row],[FECHA]],'COMPARENDOS TOTALES'!A:D,3,FALSE),0)</f>
        <v>1999835</v>
      </c>
      <c r="G2209" s="5">
        <f>IFERROR(VLOOKUP(Tabla1[[#This Row],[FECHA]],EXONERACIONES!A:D,4,FALSE),0)</f>
        <v>3</v>
      </c>
      <c r="H2209" s="9">
        <f>IFERROR(VLOOKUP(Tabla1[[#This Row],[FECHA]],EXONERACIONES!A:D,3,FALSE),0)</f>
        <v>923000</v>
      </c>
      <c r="I2209" s="5">
        <f>IFERROR(VLOOKUP(Tabla1[[#This Row],[FECHA]],'SIMIT CON RES'!A:D,4,FALSE),0)</f>
        <v>4</v>
      </c>
      <c r="J2209" s="9">
        <f>IFERROR(VLOOKUP(Tabla1[[#This Row],[FECHA]],'SIMIT CON RES'!A:D,3,FALSE),0)</f>
        <v>599951</v>
      </c>
      <c r="K2209">
        <f>IFERROR(VLOOKUP(Tabla1[[#This Row],[FECHA]],'SIMIT SIN RES'!A:D,4,FALSE),0)</f>
        <v>0</v>
      </c>
      <c r="L2209" s="9">
        <f>IFERROR(VLOOKUP(Tabla1[[#This Row],[FECHA]],'SIMIT SIN RES'!A:D,3,FALSE),0)</f>
        <v>0</v>
      </c>
      <c r="M2209" s="5">
        <f>IFERROR(VLOOKUP(Tabla1[[#This Row],[FECHA]],'RECAUDOS DE COMPARENDOS'!A:D,4,FALSE),0)</f>
        <v>0</v>
      </c>
      <c r="N2209" s="9">
        <f>IFERROR(VLOOKUP(Tabla1[[#This Row],[FECHA]],'RECAUDOS DE COMPARENDOS'!A:D,3,FALSE),0)</f>
        <v>0</v>
      </c>
      <c r="O2209" s="5">
        <f>IFERROR(VLOOKUP(Tabla1[[#This Row],[FECHA]],'RECAUDOS DE RESOLUCIONES'!A:D,4,FALSE),0)</f>
        <v>0</v>
      </c>
      <c r="P2209" s="9">
        <f>IFERROR(VLOOKUP(Tabla1[[#This Row],[FECHA]],'RECAUDOS DE RESOLUCIONES'!A:D,3,FALSE),0)</f>
        <v>0</v>
      </c>
      <c r="Q220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2209" s="9">
        <f>Tabla1[V. COMPARENDOS]-(Tabla1[V. EXONERACIONES]+Tabla1[[#This Row],[V. SIMIT CON RESOLUCION]]+Tabla1[[#This Row],[V. SIMIT SIN RESOLUCION]]+Tabla1[[#This Row],[V. RECAUDOS COMPARENDOS]]+Tabla1[[#This Row],[V. RECAUDOS RESOLUCIONES]])</f>
        <v>476884</v>
      </c>
      <c r="S2209" s="11">
        <f>IFERROR(VLOOKUP(Tabla1[[#This Row],[FECHA]],'RECAUDOS LOCALES'!A:D,4,FALSE),0)</f>
        <v>0</v>
      </c>
      <c r="T2209" s="9">
        <f>IFERROR(VLOOKUP(Tabla1[[#This Row],[FECHA]],'RECAUDOS LOCALES'!A:D,3,FALSE),0)</f>
        <v>0</v>
      </c>
      <c r="U2209" s="11">
        <f>IFERROR(VLOOKUP(Tabla1[[#This Row],[FECHA]],'RECAUDOS EXTERNOS'!A:D,4,FALSE),0)</f>
        <v>0</v>
      </c>
      <c r="V2209" s="9">
        <f>IFERROR(VLOOKUP(Tabla1[[#This Row],[FECHA]],'RECAUDOS EXTERNOS'!A:D,3,FALSE),0)</f>
        <v>0</v>
      </c>
    </row>
    <row r="2210" spans="1:22" x14ac:dyDescent="0.25">
      <c r="A2210" s="1">
        <v>39769</v>
      </c>
      <c r="B2210" s="3" t="s">
        <v>1</v>
      </c>
      <c r="C2210" s="2">
        <v>39753</v>
      </c>
      <c r="D2210" s="5">
        <f>YEAR(Tabla1[[#This Row],[FECHA]])</f>
        <v>2008</v>
      </c>
      <c r="E2210" s="5">
        <f>IFERROR(VLOOKUP(Tabla1[[#This Row],[FECHA]],'COMPARENDOS TOTALES'!A:D,4,FALSE),0)</f>
        <v>7</v>
      </c>
      <c r="F2210" s="9">
        <f>IFERROR(VLOOKUP(Tabla1[[#This Row],[FECHA]],'COMPARENDOS TOTALES'!A:D,3,FALSE),0)</f>
        <v>2430567</v>
      </c>
      <c r="G2210" s="5">
        <f>IFERROR(VLOOKUP(Tabla1[[#This Row],[FECHA]],EXONERACIONES!A:D,4,FALSE),0)</f>
        <v>2</v>
      </c>
      <c r="H2210" s="9">
        <f>IFERROR(VLOOKUP(Tabla1[[#This Row],[FECHA]],EXONERACIONES!A:D,3,FALSE),0)</f>
        <v>923000</v>
      </c>
      <c r="I2210" s="5">
        <f>IFERROR(VLOOKUP(Tabla1[[#This Row],[FECHA]],'SIMIT CON RES'!A:D,4,FALSE),0)</f>
        <v>5</v>
      </c>
      <c r="J2210" s="9">
        <f>IFERROR(VLOOKUP(Tabla1[[#This Row],[FECHA]],'SIMIT CON RES'!A:D,3,FALSE),0)</f>
        <v>1507567</v>
      </c>
      <c r="K2210">
        <f>IFERROR(VLOOKUP(Tabla1[[#This Row],[FECHA]],'SIMIT SIN RES'!A:D,4,FALSE),0)</f>
        <v>0</v>
      </c>
      <c r="L2210" s="9">
        <f>IFERROR(VLOOKUP(Tabla1[[#This Row],[FECHA]],'SIMIT SIN RES'!A:D,3,FALSE),0)</f>
        <v>0</v>
      </c>
      <c r="M2210" s="5">
        <f>IFERROR(VLOOKUP(Tabla1[[#This Row],[FECHA]],'RECAUDOS DE COMPARENDOS'!A:D,4,FALSE),0)</f>
        <v>0</v>
      </c>
      <c r="N2210" s="9">
        <f>IFERROR(VLOOKUP(Tabla1[[#This Row],[FECHA]],'RECAUDOS DE COMPARENDOS'!A:D,3,FALSE),0)</f>
        <v>0</v>
      </c>
      <c r="O2210" s="5">
        <f>IFERROR(VLOOKUP(Tabla1[[#This Row],[FECHA]],'RECAUDOS DE RESOLUCIONES'!A:D,4,FALSE),0)</f>
        <v>0</v>
      </c>
      <c r="P2210" s="9">
        <f>IFERROR(VLOOKUP(Tabla1[[#This Row],[FECHA]],'RECAUDOS DE RESOLUCIONES'!A:D,3,FALSE),0)</f>
        <v>0</v>
      </c>
      <c r="Q221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21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210" s="11">
        <f>IFERROR(VLOOKUP(Tabla1[[#This Row],[FECHA]],'RECAUDOS LOCALES'!A:D,4,FALSE),0)</f>
        <v>0</v>
      </c>
      <c r="T2210" s="9">
        <f>IFERROR(VLOOKUP(Tabla1[[#This Row],[FECHA]],'RECAUDOS LOCALES'!A:D,3,FALSE),0)</f>
        <v>0</v>
      </c>
      <c r="U2210" s="11">
        <f>IFERROR(VLOOKUP(Tabla1[[#This Row],[FECHA]],'RECAUDOS EXTERNOS'!A:D,4,FALSE),0)</f>
        <v>0</v>
      </c>
      <c r="V2210" s="9">
        <f>IFERROR(VLOOKUP(Tabla1[[#This Row],[FECHA]],'RECAUDOS EXTERNOS'!A:D,3,FALSE),0)</f>
        <v>0</v>
      </c>
    </row>
    <row r="2211" spans="1:22" x14ac:dyDescent="0.25">
      <c r="A2211" s="1">
        <v>39770</v>
      </c>
      <c r="B2211" s="3" t="s">
        <v>2</v>
      </c>
      <c r="C2211" s="2">
        <v>39753</v>
      </c>
      <c r="D2211" s="5">
        <f>YEAR(Tabla1[[#This Row],[FECHA]])</f>
        <v>2008</v>
      </c>
      <c r="E2211" s="5">
        <f>IFERROR(VLOOKUP(Tabla1[[#This Row],[FECHA]],'COMPARENDOS TOTALES'!A:D,4,FALSE),0)</f>
        <v>7</v>
      </c>
      <c r="F2211" s="9">
        <f>IFERROR(VLOOKUP(Tabla1[[#This Row],[FECHA]],'COMPARENDOS TOTALES'!A:D,3,FALSE),0)</f>
        <v>1399884</v>
      </c>
      <c r="G2211" s="5">
        <f>IFERROR(VLOOKUP(Tabla1[[#This Row],[FECHA]],EXONERACIONES!A:D,4,FALSE),0)</f>
        <v>2</v>
      </c>
      <c r="H2211" s="9">
        <f>IFERROR(VLOOKUP(Tabla1[[#This Row],[FECHA]],EXONERACIONES!A:D,3,FALSE),0)</f>
        <v>353817</v>
      </c>
      <c r="I2211" s="5">
        <f>IFERROR(VLOOKUP(Tabla1[[#This Row],[FECHA]],'SIMIT CON RES'!A:D,4,FALSE),0)</f>
        <v>4</v>
      </c>
      <c r="J2211" s="9">
        <f>IFERROR(VLOOKUP(Tabla1[[#This Row],[FECHA]],'SIMIT CON RES'!A:D,3,FALSE),0)</f>
        <v>923000</v>
      </c>
      <c r="K2211">
        <f>IFERROR(VLOOKUP(Tabla1[[#This Row],[FECHA]],'SIMIT SIN RES'!A:D,4,FALSE),0)</f>
        <v>0</v>
      </c>
      <c r="L2211" s="9">
        <f>IFERROR(VLOOKUP(Tabla1[[#This Row],[FECHA]],'SIMIT SIN RES'!A:D,3,FALSE),0)</f>
        <v>0</v>
      </c>
      <c r="M2211" s="5">
        <f>IFERROR(VLOOKUP(Tabla1[[#This Row],[FECHA]],'RECAUDOS DE COMPARENDOS'!A:D,4,FALSE),0)</f>
        <v>1</v>
      </c>
      <c r="N2211" s="9">
        <f>IFERROR(VLOOKUP(Tabla1[[#This Row],[FECHA]],'RECAUDOS DE COMPARENDOS'!A:D,3,FALSE),0)</f>
        <v>123067</v>
      </c>
      <c r="O2211" s="5">
        <f>IFERROR(VLOOKUP(Tabla1[[#This Row],[FECHA]],'RECAUDOS DE RESOLUCIONES'!A:D,4,FALSE),0)</f>
        <v>0</v>
      </c>
      <c r="P2211" s="9">
        <f>IFERROR(VLOOKUP(Tabla1[[#This Row],[FECHA]],'RECAUDOS DE RESOLUCIONES'!A:D,3,FALSE),0)</f>
        <v>0</v>
      </c>
      <c r="Q221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21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211" s="11">
        <f>IFERROR(VLOOKUP(Tabla1[[#This Row],[FECHA]],'RECAUDOS LOCALES'!A:D,4,FALSE),0)</f>
        <v>0</v>
      </c>
      <c r="T2211" s="9">
        <f>IFERROR(VLOOKUP(Tabla1[[#This Row],[FECHA]],'RECAUDOS LOCALES'!A:D,3,FALSE),0)</f>
        <v>0</v>
      </c>
      <c r="U2211" s="11">
        <f>IFERROR(VLOOKUP(Tabla1[[#This Row],[FECHA]],'RECAUDOS EXTERNOS'!A:D,4,FALSE),0)</f>
        <v>2</v>
      </c>
      <c r="V2211" s="9">
        <f>IFERROR(VLOOKUP(Tabla1[[#This Row],[FECHA]],'RECAUDOS EXTERNOS'!A:D,3,FALSE),0)</f>
        <v>367750</v>
      </c>
    </row>
    <row r="2212" spans="1:22" x14ac:dyDescent="0.25">
      <c r="A2212" s="1">
        <v>39771</v>
      </c>
      <c r="B2212" s="3" t="s">
        <v>3</v>
      </c>
      <c r="C2212" s="2">
        <v>39753</v>
      </c>
      <c r="D2212" s="5">
        <f>YEAR(Tabla1[[#This Row],[FECHA]])</f>
        <v>2008</v>
      </c>
      <c r="E2212" s="5">
        <f>IFERROR(VLOOKUP(Tabla1[[#This Row],[FECHA]],'COMPARENDOS TOTALES'!A:D,4,FALSE),0)</f>
        <v>6</v>
      </c>
      <c r="F2212" s="9">
        <f>IFERROR(VLOOKUP(Tabla1[[#This Row],[FECHA]],'COMPARENDOS TOTALES'!A:D,3,FALSE),0)</f>
        <v>1630634</v>
      </c>
      <c r="G2212" s="5">
        <f>IFERROR(VLOOKUP(Tabla1[[#This Row],[FECHA]],EXONERACIONES!A:D,4,FALSE),0)</f>
        <v>1</v>
      </c>
      <c r="H2212" s="9">
        <f>IFERROR(VLOOKUP(Tabla1[[#This Row],[FECHA]],EXONERACIONES!A:D,3,FALSE),0)</f>
        <v>230750</v>
      </c>
      <c r="I2212" s="5">
        <f>IFERROR(VLOOKUP(Tabla1[[#This Row],[FECHA]],'SIMIT CON RES'!A:D,4,FALSE),0)</f>
        <v>2</v>
      </c>
      <c r="J2212" s="9">
        <f>IFERROR(VLOOKUP(Tabla1[[#This Row],[FECHA]],'SIMIT CON RES'!A:D,3,FALSE),0)</f>
        <v>353817</v>
      </c>
      <c r="K2212">
        <f>IFERROR(VLOOKUP(Tabla1[[#This Row],[FECHA]],'SIMIT SIN RES'!A:D,4,FALSE),0)</f>
        <v>0</v>
      </c>
      <c r="L2212" s="9">
        <f>IFERROR(VLOOKUP(Tabla1[[#This Row],[FECHA]],'SIMIT SIN RES'!A:D,3,FALSE),0)</f>
        <v>0</v>
      </c>
      <c r="M2212" s="5">
        <f>IFERROR(VLOOKUP(Tabla1[[#This Row],[FECHA]],'RECAUDOS DE COMPARENDOS'!A:D,4,FALSE),0)</f>
        <v>0</v>
      </c>
      <c r="N2212" s="9">
        <f>IFERROR(VLOOKUP(Tabla1[[#This Row],[FECHA]],'RECAUDOS DE COMPARENDOS'!A:D,3,FALSE),0)</f>
        <v>0</v>
      </c>
      <c r="O2212" s="5">
        <f>IFERROR(VLOOKUP(Tabla1[[#This Row],[FECHA]],'RECAUDOS DE RESOLUCIONES'!A:D,4,FALSE),0)</f>
        <v>0</v>
      </c>
      <c r="P2212" s="9">
        <f>IFERROR(VLOOKUP(Tabla1[[#This Row],[FECHA]],'RECAUDOS DE RESOLUCIONES'!A:D,3,FALSE),0)</f>
        <v>0</v>
      </c>
      <c r="Q221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2212" s="9">
        <f>Tabla1[V. COMPARENDOS]-(Tabla1[V. EXONERACIONES]+Tabla1[[#This Row],[V. SIMIT CON RESOLUCION]]+Tabla1[[#This Row],[V. SIMIT SIN RESOLUCION]]+Tabla1[[#This Row],[V. RECAUDOS COMPARENDOS]]+Tabla1[[#This Row],[V. RECAUDOS RESOLUCIONES]])</f>
        <v>1046067</v>
      </c>
      <c r="S2212" s="11">
        <f>IFERROR(VLOOKUP(Tabla1[[#This Row],[FECHA]],'RECAUDOS LOCALES'!A:D,4,FALSE),0)</f>
        <v>1</v>
      </c>
      <c r="T2212" s="9">
        <f>IFERROR(VLOOKUP(Tabla1[[#This Row],[FECHA]],'RECAUDOS LOCALES'!A:D,3,FALSE),0)</f>
        <v>123064</v>
      </c>
      <c r="U2212" s="11">
        <f>IFERROR(VLOOKUP(Tabla1[[#This Row],[FECHA]],'RECAUDOS EXTERNOS'!A:D,4,FALSE),0)</f>
        <v>3</v>
      </c>
      <c r="V2212" s="9">
        <f>IFERROR(VLOOKUP(Tabla1[[#This Row],[FECHA]],'RECAUDOS EXTERNOS'!A:D,3,FALSE),0)</f>
        <v>629295</v>
      </c>
    </row>
    <row r="2213" spans="1:22" x14ac:dyDescent="0.25">
      <c r="A2213" s="1">
        <v>39772</v>
      </c>
      <c r="B2213" s="3" t="s">
        <v>6</v>
      </c>
      <c r="C2213" s="2">
        <v>39753</v>
      </c>
      <c r="D2213" s="5">
        <f>YEAR(Tabla1[[#This Row],[FECHA]])</f>
        <v>2008</v>
      </c>
      <c r="E2213" s="5">
        <f>IFERROR(VLOOKUP(Tabla1[[#This Row],[FECHA]],'COMPARENDOS TOTALES'!A:D,4,FALSE),0)</f>
        <v>2</v>
      </c>
      <c r="F2213" s="9">
        <f>IFERROR(VLOOKUP(Tabla1[[#This Row],[FECHA]],'COMPARENDOS TOTALES'!A:D,3,FALSE),0)</f>
        <v>353817</v>
      </c>
      <c r="G2213" s="5">
        <f>IFERROR(VLOOKUP(Tabla1[[#This Row],[FECHA]],EXONERACIONES!A:D,4,FALSE),0)</f>
        <v>0</v>
      </c>
      <c r="H2213" s="9">
        <f>IFERROR(VLOOKUP(Tabla1[[#This Row],[FECHA]],EXONERACIONES!A:D,3,FALSE),0)</f>
        <v>0</v>
      </c>
      <c r="I2213" s="5">
        <f>IFERROR(VLOOKUP(Tabla1[[#This Row],[FECHA]],'SIMIT CON RES'!A:D,4,FALSE),0)</f>
        <v>0</v>
      </c>
      <c r="J2213" s="9">
        <f>IFERROR(VLOOKUP(Tabla1[[#This Row],[FECHA]],'SIMIT CON RES'!A:D,3,FALSE),0)</f>
        <v>0</v>
      </c>
      <c r="K2213">
        <f>IFERROR(VLOOKUP(Tabla1[[#This Row],[FECHA]],'SIMIT SIN RES'!A:D,4,FALSE),0)</f>
        <v>0</v>
      </c>
      <c r="L2213" s="9">
        <f>IFERROR(VLOOKUP(Tabla1[[#This Row],[FECHA]],'SIMIT SIN RES'!A:D,3,FALSE),0)</f>
        <v>0</v>
      </c>
      <c r="M2213" s="5">
        <f>IFERROR(VLOOKUP(Tabla1[[#This Row],[FECHA]],'RECAUDOS DE COMPARENDOS'!A:D,4,FALSE),0)</f>
        <v>0</v>
      </c>
      <c r="N2213" s="9">
        <f>IFERROR(VLOOKUP(Tabla1[[#This Row],[FECHA]],'RECAUDOS DE COMPARENDOS'!A:D,3,FALSE),0)</f>
        <v>0</v>
      </c>
      <c r="O2213" s="5">
        <f>IFERROR(VLOOKUP(Tabla1[[#This Row],[FECHA]],'RECAUDOS DE RESOLUCIONES'!A:D,4,FALSE),0)</f>
        <v>0</v>
      </c>
      <c r="P2213" s="9">
        <f>IFERROR(VLOOKUP(Tabla1[[#This Row],[FECHA]],'RECAUDOS DE RESOLUCIONES'!A:D,3,FALSE),0)</f>
        <v>0</v>
      </c>
      <c r="Q221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213" s="9">
        <f>Tabla1[V. COMPARENDOS]-(Tabla1[V. EXONERACIONES]+Tabla1[[#This Row],[V. SIMIT CON RESOLUCION]]+Tabla1[[#This Row],[V. SIMIT SIN RESOLUCION]]+Tabla1[[#This Row],[V. RECAUDOS COMPARENDOS]]+Tabla1[[#This Row],[V. RECAUDOS RESOLUCIONES]])</f>
        <v>353817</v>
      </c>
      <c r="S2213" s="11">
        <f>IFERROR(VLOOKUP(Tabla1[[#This Row],[FECHA]],'RECAUDOS LOCALES'!A:D,4,FALSE),0)</f>
        <v>0</v>
      </c>
      <c r="T2213" s="9">
        <f>IFERROR(VLOOKUP(Tabla1[[#This Row],[FECHA]],'RECAUDOS LOCALES'!A:D,3,FALSE),0)</f>
        <v>0</v>
      </c>
      <c r="U2213" s="11">
        <f>IFERROR(VLOOKUP(Tabla1[[#This Row],[FECHA]],'RECAUDOS EXTERNOS'!A:D,4,FALSE),0)</f>
        <v>1</v>
      </c>
      <c r="V2213" s="9">
        <f>IFERROR(VLOOKUP(Tabla1[[#This Row],[FECHA]],'RECAUDOS EXTERNOS'!A:D,3,FALSE),0)</f>
        <v>193095</v>
      </c>
    </row>
    <row r="2214" spans="1:22" x14ac:dyDescent="0.25">
      <c r="A2214" s="1">
        <v>39773</v>
      </c>
      <c r="B2214" s="3" t="s">
        <v>0</v>
      </c>
      <c r="C2214" s="2">
        <v>39753</v>
      </c>
      <c r="D2214" s="5">
        <f>YEAR(Tabla1[[#This Row],[FECHA]])</f>
        <v>2008</v>
      </c>
      <c r="E2214" s="5">
        <f>IFERROR(VLOOKUP(Tabla1[[#This Row],[FECHA]],'COMPARENDOS TOTALES'!A:D,4,FALSE),0)</f>
        <v>2</v>
      </c>
      <c r="F2214" s="9">
        <f>IFERROR(VLOOKUP(Tabla1[[#This Row],[FECHA]],'COMPARENDOS TOTALES'!A:D,3,FALSE),0)</f>
        <v>923000</v>
      </c>
      <c r="G2214" s="5">
        <f>IFERROR(VLOOKUP(Tabla1[[#This Row],[FECHA]],EXONERACIONES!A:D,4,FALSE),0)</f>
        <v>0</v>
      </c>
      <c r="H2214" s="9">
        <f>IFERROR(VLOOKUP(Tabla1[[#This Row],[FECHA]],EXONERACIONES!A:D,3,FALSE),0)</f>
        <v>0</v>
      </c>
      <c r="I2214" s="5">
        <f>IFERROR(VLOOKUP(Tabla1[[#This Row],[FECHA]],'SIMIT CON RES'!A:D,4,FALSE),0)</f>
        <v>1</v>
      </c>
      <c r="J2214" s="9">
        <f>IFERROR(VLOOKUP(Tabla1[[#This Row],[FECHA]],'SIMIT CON RES'!A:D,3,FALSE),0)</f>
        <v>461500</v>
      </c>
      <c r="K2214">
        <f>IFERROR(VLOOKUP(Tabla1[[#This Row],[FECHA]],'SIMIT SIN RES'!A:D,4,FALSE),0)</f>
        <v>0</v>
      </c>
      <c r="L2214" s="9">
        <f>IFERROR(VLOOKUP(Tabla1[[#This Row],[FECHA]],'SIMIT SIN RES'!A:D,3,FALSE),0)</f>
        <v>0</v>
      </c>
      <c r="M2214" s="5">
        <f>IFERROR(VLOOKUP(Tabla1[[#This Row],[FECHA]],'RECAUDOS DE COMPARENDOS'!A:D,4,FALSE),0)</f>
        <v>0</v>
      </c>
      <c r="N2214" s="9">
        <f>IFERROR(VLOOKUP(Tabla1[[#This Row],[FECHA]],'RECAUDOS DE COMPARENDOS'!A:D,3,FALSE),0)</f>
        <v>0</v>
      </c>
      <c r="O2214" s="5">
        <f>IFERROR(VLOOKUP(Tabla1[[#This Row],[FECHA]],'RECAUDOS DE RESOLUCIONES'!A:D,4,FALSE),0)</f>
        <v>0</v>
      </c>
      <c r="P2214" s="9">
        <f>IFERROR(VLOOKUP(Tabla1[[#This Row],[FECHA]],'RECAUDOS DE RESOLUCIONES'!A:D,3,FALSE),0)</f>
        <v>0</v>
      </c>
      <c r="Q221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214" s="9">
        <f>Tabla1[V. COMPARENDOS]-(Tabla1[V. EXONERACIONES]+Tabla1[[#This Row],[V. SIMIT CON RESOLUCION]]+Tabla1[[#This Row],[V. SIMIT SIN RESOLUCION]]+Tabla1[[#This Row],[V. RECAUDOS COMPARENDOS]]+Tabla1[[#This Row],[V. RECAUDOS RESOLUCIONES]])</f>
        <v>461500</v>
      </c>
      <c r="S2214" s="11">
        <f>IFERROR(VLOOKUP(Tabla1[[#This Row],[FECHA]],'RECAUDOS LOCALES'!A:D,4,FALSE),0)</f>
        <v>3</v>
      </c>
      <c r="T2214" s="9">
        <f>IFERROR(VLOOKUP(Tabla1[[#This Row],[FECHA]],'RECAUDOS LOCALES'!A:D,3,FALSE),0)</f>
        <v>339716</v>
      </c>
      <c r="U2214" s="11">
        <f>IFERROR(VLOOKUP(Tabla1[[#This Row],[FECHA]],'RECAUDOS EXTERNOS'!A:D,4,FALSE),0)</f>
        <v>4</v>
      </c>
      <c r="V2214" s="9">
        <f>IFERROR(VLOOKUP(Tabla1[[#This Row],[FECHA]],'RECAUDOS EXTERNOS'!A:D,3,FALSE),0)</f>
        <v>1280400</v>
      </c>
    </row>
    <row r="2215" spans="1:22" x14ac:dyDescent="0.25">
      <c r="A2215" s="1">
        <v>39774</v>
      </c>
      <c r="B2215" s="3" t="s">
        <v>5</v>
      </c>
      <c r="C2215" s="2">
        <v>39753</v>
      </c>
      <c r="D2215" s="5">
        <f>YEAR(Tabla1[[#This Row],[FECHA]])</f>
        <v>2008</v>
      </c>
      <c r="E2215" s="5">
        <f>IFERROR(VLOOKUP(Tabla1[[#This Row],[FECHA]],'COMPARENDOS TOTALES'!A:D,4,FALSE),0)</f>
        <v>2</v>
      </c>
      <c r="F2215" s="9">
        <f>IFERROR(VLOOKUP(Tabla1[[#This Row],[FECHA]],'COMPARENDOS TOTALES'!A:D,3,FALSE),0)</f>
        <v>692250</v>
      </c>
      <c r="G2215" s="5">
        <f>IFERROR(VLOOKUP(Tabla1[[#This Row],[FECHA]],EXONERACIONES!A:D,4,FALSE),0)</f>
        <v>0</v>
      </c>
      <c r="H2215" s="9">
        <f>IFERROR(VLOOKUP(Tabla1[[#This Row],[FECHA]],EXONERACIONES!A:D,3,FALSE),0)</f>
        <v>0</v>
      </c>
      <c r="I2215" s="5">
        <f>IFERROR(VLOOKUP(Tabla1[[#This Row],[FECHA]],'SIMIT CON RES'!A:D,4,FALSE),0)</f>
        <v>1</v>
      </c>
      <c r="J2215" s="9">
        <f>IFERROR(VLOOKUP(Tabla1[[#This Row],[FECHA]],'SIMIT CON RES'!A:D,3,FALSE),0)</f>
        <v>461500</v>
      </c>
      <c r="K2215">
        <f>IFERROR(VLOOKUP(Tabla1[[#This Row],[FECHA]],'SIMIT SIN RES'!A:D,4,FALSE),0)</f>
        <v>0</v>
      </c>
      <c r="L2215" s="9">
        <f>IFERROR(VLOOKUP(Tabla1[[#This Row],[FECHA]],'SIMIT SIN RES'!A:D,3,FALSE),0)</f>
        <v>0</v>
      </c>
      <c r="M2215" s="5">
        <f>IFERROR(VLOOKUP(Tabla1[[#This Row],[FECHA]],'RECAUDOS DE COMPARENDOS'!A:D,4,FALSE),0)</f>
        <v>1</v>
      </c>
      <c r="N2215" s="9">
        <f>IFERROR(VLOOKUP(Tabla1[[#This Row],[FECHA]],'RECAUDOS DE COMPARENDOS'!A:D,3,FALSE),0)</f>
        <v>230750</v>
      </c>
      <c r="O2215" s="5">
        <f>IFERROR(VLOOKUP(Tabla1[[#This Row],[FECHA]],'RECAUDOS DE RESOLUCIONES'!A:D,4,FALSE),0)</f>
        <v>0</v>
      </c>
      <c r="P2215" s="9">
        <f>IFERROR(VLOOKUP(Tabla1[[#This Row],[FECHA]],'RECAUDOS DE RESOLUCIONES'!A:D,3,FALSE),0)</f>
        <v>0</v>
      </c>
      <c r="Q221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21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215" s="11">
        <f>IFERROR(VLOOKUP(Tabla1[[#This Row],[FECHA]],'RECAUDOS LOCALES'!A:D,4,FALSE),0)</f>
        <v>0</v>
      </c>
      <c r="T2215" s="9">
        <f>IFERROR(VLOOKUP(Tabla1[[#This Row],[FECHA]],'RECAUDOS LOCALES'!A:D,3,FALSE),0)</f>
        <v>0</v>
      </c>
      <c r="U2215" s="11">
        <f>IFERROR(VLOOKUP(Tabla1[[#This Row],[FECHA]],'RECAUDOS EXTERNOS'!A:D,4,FALSE),0)</f>
        <v>0</v>
      </c>
      <c r="V2215" s="9">
        <f>IFERROR(VLOOKUP(Tabla1[[#This Row],[FECHA]],'RECAUDOS EXTERNOS'!A:D,3,FALSE),0)</f>
        <v>0</v>
      </c>
    </row>
    <row r="2216" spans="1:22" x14ac:dyDescent="0.25">
      <c r="A2216" s="1">
        <v>39775</v>
      </c>
      <c r="B2216" s="3" t="s">
        <v>4</v>
      </c>
      <c r="C2216" s="2">
        <v>39753</v>
      </c>
      <c r="D2216" s="5">
        <f>YEAR(Tabla1[[#This Row],[FECHA]])</f>
        <v>2008</v>
      </c>
      <c r="E2216" s="5">
        <f>IFERROR(VLOOKUP(Tabla1[[#This Row],[FECHA]],'COMPARENDOS TOTALES'!A:D,4,FALSE),0)</f>
        <v>4</v>
      </c>
      <c r="F2216" s="9">
        <f>IFERROR(VLOOKUP(Tabla1[[#This Row],[FECHA]],'COMPARENDOS TOTALES'!A:D,3,FALSE),0)</f>
        <v>1169134</v>
      </c>
      <c r="G2216" s="5">
        <f>IFERROR(VLOOKUP(Tabla1[[#This Row],[FECHA]],EXONERACIONES!A:D,4,FALSE),0)</f>
        <v>0</v>
      </c>
      <c r="H2216" s="9">
        <f>IFERROR(VLOOKUP(Tabla1[[#This Row],[FECHA]],EXONERACIONES!A:D,3,FALSE),0)</f>
        <v>0</v>
      </c>
      <c r="I2216" s="5">
        <f>IFERROR(VLOOKUP(Tabla1[[#This Row],[FECHA]],'SIMIT CON RES'!A:D,4,FALSE),0)</f>
        <v>4</v>
      </c>
      <c r="J2216" s="9">
        <f>IFERROR(VLOOKUP(Tabla1[[#This Row],[FECHA]],'SIMIT CON RES'!A:D,3,FALSE),0)</f>
        <v>1169134</v>
      </c>
      <c r="K2216">
        <f>IFERROR(VLOOKUP(Tabla1[[#This Row],[FECHA]],'SIMIT SIN RES'!A:D,4,FALSE),0)</f>
        <v>0</v>
      </c>
      <c r="L2216" s="9">
        <f>IFERROR(VLOOKUP(Tabla1[[#This Row],[FECHA]],'SIMIT SIN RES'!A:D,3,FALSE),0)</f>
        <v>0</v>
      </c>
      <c r="M2216" s="5">
        <f>IFERROR(VLOOKUP(Tabla1[[#This Row],[FECHA]],'RECAUDOS DE COMPARENDOS'!A:D,4,FALSE),0)</f>
        <v>0</v>
      </c>
      <c r="N2216" s="9">
        <f>IFERROR(VLOOKUP(Tabla1[[#This Row],[FECHA]],'RECAUDOS DE COMPARENDOS'!A:D,3,FALSE),0)</f>
        <v>0</v>
      </c>
      <c r="O2216" s="5">
        <f>IFERROR(VLOOKUP(Tabla1[[#This Row],[FECHA]],'RECAUDOS DE RESOLUCIONES'!A:D,4,FALSE),0)</f>
        <v>0</v>
      </c>
      <c r="P2216" s="9">
        <f>IFERROR(VLOOKUP(Tabla1[[#This Row],[FECHA]],'RECAUDOS DE RESOLUCIONES'!A:D,3,FALSE),0)</f>
        <v>0</v>
      </c>
      <c r="Q221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21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216" s="11">
        <f>IFERROR(VLOOKUP(Tabla1[[#This Row],[FECHA]],'RECAUDOS LOCALES'!A:D,4,FALSE),0)</f>
        <v>0</v>
      </c>
      <c r="T2216" s="9">
        <f>IFERROR(VLOOKUP(Tabla1[[#This Row],[FECHA]],'RECAUDOS LOCALES'!A:D,3,FALSE),0)</f>
        <v>0</v>
      </c>
      <c r="U2216" s="11">
        <f>IFERROR(VLOOKUP(Tabla1[[#This Row],[FECHA]],'RECAUDOS EXTERNOS'!A:D,4,FALSE),0)</f>
        <v>0</v>
      </c>
      <c r="V2216" s="9">
        <f>IFERROR(VLOOKUP(Tabla1[[#This Row],[FECHA]],'RECAUDOS EXTERNOS'!A:D,3,FALSE),0)</f>
        <v>0</v>
      </c>
    </row>
    <row r="2217" spans="1:22" x14ac:dyDescent="0.25">
      <c r="A2217" s="1">
        <v>39776</v>
      </c>
      <c r="B2217" s="3" t="s">
        <v>1</v>
      </c>
      <c r="C2217" s="2">
        <v>39753</v>
      </c>
      <c r="D2217" s="5">
        <f>YEAR(Tabla1[[#This Row],[FECHA]])</f>
        <v>2008</v>
      </c>
      <c r="E2217" s="5">
        <f>IFERROR(VLOOKUP(Tabla1[[#This Row],[FECHA]],'COMPARENDOS TOTALES'!A:D,4,FALSE),0)</f>
        <v>6</v>
      </c>
      <c r="F2217" s="9">
        <f>IFERROR(VLOOKUP(Tabla1[[#This Row],[FECHA]],'COMPARENDOS TOTALES'!A:D,3,FALSE),0)</f>
        <v>1399884</v>
      </c>
      <c r="G2217" s="5">
        <f>IFERROR(VLOOKUP(Tabla1[[#This Row],[FECHA]],EXONERACIONES!A:D,4,FALSE),0)</f>
        <v>0</v>
      </c>
      <c r="H2217" s="9">
        <f>IFERROR(VLOOKUP(Tabla1[[#This Row],[FECHA]],EXONERACIONES!A:D,3,FALSE),0)</f>
        <v>0</v>
      </c>
      <c r="I2217" s="5">
        <f>IFERROR(VLOOKUP(Tabla1[[#This Row],[FECHA]],'SIMIT CON RES'!A:D,4,FALSE),0)</f>
        <v>1</v>
      </c>
      <c r="J2217" s="9">
        <f>IFERROR(VLOOKUP(Tabla1[[#This Row],[FECHA]],'SIMIT CON RES'!A:D,3,FALSE),0)</f>
        <v>230750</v>
      </c>
      <c r="K2217">
        <f>IFERROR(VLOOKUP(Tabla1[[#This Row],[FECHA]],'SIMIT SIN RES'!A:D,4,FALSE),0)</f>
        <v>0</v>
      </c>
      <c r="L2217" s="9">
        <f>IFERROR(VLOOKUP(Tabla1[[#This Row],[FECHA]],'SIMIT SIN RES'!A:D,3,FALSE),0)</f>
        <v>0</v>
      </c>
      <c r="M2217" s="5">
        <f>IFERROR(VLOOKUP(Tabla1[[#This Row],[FECHA]],'RECAUDOS DE COMPARENDOS'!A:D,4,FALSE),0)</f>
        <v>0</v>
      </c>
      <c r="N2217" s="9">
        <f>IFERROR(VLOOKUP(Tabla1[[#This Row],[FECHA]],'RECAUDOS DE COMPARENDOS'!A:D,3,FALSE),0)</f>
        <v>0</v>
      </c>
      <c r="O2217" s="5">
        <f>IFERROR(VLOOKUP(Tabla1[[#This Row],[FECHA]],'RECAUDOS DE RESOLUCIONES'!A:D,4,FALSE),0)</f>
        <v>1</v>
      </c>
      <c r="P2217" s="9">
        <f>IFERROR(VLOOKUP(Tabla1[[#This Row],[FECHA]],'RECAUDOS DE RESOLUCIONES'!A:D,3,FALSE),0)</f>
        <v>123067</v>
      </c>
      <c r="Q221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2217" s="9">
        <f>Tabla1[V. COMPARENDOS]-(Tabla1[V. EXONERACIONES]+Tabla1[[#This Row],[V. SIMIT CON RESOLUCION]]+Tabla1[[#This Row],[V. SIMIT SIN RESOLUCION]]+Tabla1[[#This Row],[V. RECAUDOS COMPARENDOS]]+Tabla1[[#This Row],[V. RECAUDOS RESOLUCIONES]])</f>
        <v>1046067</v>
      </c>
      <c r="S2217" s="11">
        <f>IFERROR(VLOOKUP(Tabla1[[#This Row],[FECHA]],'RECAUDOS LOCALES'!A:D,4,FALSE),0)</f>
        <v>0</v>
      </c>
      <c r="T2217" s="9">
        <f>IFERROR(VLOOKUP(Tabla1[[#This Row],[FECHA]],'RECAUDOS LOCALES'!A:D,3,FALSE),0)</f>
        <v>0</v>
      </c>
      <c r="U2217" s="11">
        <f>IFERROR(VLOOKUP(Tabla1[[#This Row],[FECHA]],'RECAUDOS EXTERNOS'!A:D,4,FALSE),0)</f>
        <v>3</v>
      </c>
      <c r="V2217" s="9">
        <f>IFERROR(VLOOKUP(Tabla1[[#This Row],[FECHA]],'RECAUDOS EXTERNOS'!A:D,3,FALSE),0)</f>
        <v>524627</v>
      </c>
    </row>
    <row r="2218" spans="1:22" x14ac:dyDescent="0.25">
      <c r="A2218" s="1">
        <v>39777</v>
      </c>
      <c r="B2218" s="3" t="s">
        <v>2</v>
      </c>
      <c r="C2218" s="2">
        <v>39753</v>
      </c>
      <c r="D2218" s="5">
        <f>YEAR(Tabla1[[#This Row],[FECHA]])</f>
        <v>2008</v>
      </c>
      <c r="E2218" s="5">
        <f>IFERROR(VLOOKUP(Tabla1[[#This Row],[FECHA]],'COMPARENDOS TOTALES'!A:D,4,FALSE),0)</f>
        <v>5</v>
      </c>
      <c r="F2218" s="9">
        <f>IFERROR(VLOOKUP(Tabla1[[#This Row],[FECHA]],'COMPARENDOS TOTALES'!A:D,3,FALSE),0)</f>
        <v>1292201</v>
      </c>
      <c r="G2218" s="5">
        <f>IFERROR(VLOOKUP(Tabla1[[#This Row],[FECHA]],EXONERACIONES!A:D,4,FALSE),0)</f>
        <v>0</v>
      </c>
      <c r="H2218" s="9">
        <f>IFERROR(VLOOKUP(Tabla1[[#This Row],[FECHA]],EXONERACIONES!A:D,3,FALSE),0)</f>
        <v>0</v>
      </c>
      <c r="I2218" s="5">
        <f>IFERROR(VLOOKUP(Tabla1[[#This Row],[FECHA]],'SIMIT CON RES'!A:D,4,FALSE),0)</f>
        <v>5</v>
      </c>
      <c r="J2218" s="9">
        <f>IFERROR(VLOOKUP(Tabla1[[#This Row],[FECHA]],'SIMIT CON RES'!A:D,3,FALSE),0)</f>
        <v>1292201</v>
      </c>
      <c r="K2218">
        <f>IFERROR(VLOOKUP(Tabla1[[#This Row],[FECHA]],'SIMIT SIN RES'!A:D,4,FALSE),0)</f>
        <v>0</v>
      </c>
      <c r="L2218" s="9">
        <f>IFERROR(VLOOKUP(Tabla1[[#This Row],[FECHA]],'SIMIT SIN RES'!A:D,3,FALSE),0)</f>
        <v>0</v>
      </c>
      <c r="M2218" s="5">
        <f>IFERROR(VLOOKUP(Tabla1[[#This Row],[FECHA]],'RECAUDOS DE COMPARENDOS'!A:D,4,FALSE),0)</f>
        <v>0</v>
      </c>
      <c r="N2218" s="9">
        <f>IFERROR(VLOOKUP(Tabla1[[#This Row],[FECHA]],'RECAUDOS DE COMPARENDOS'!A:D,3,FALSE),0)</f>
        <v>0</v>
      </c>
      <c r="O2218" s="5">
        <f>IFERROR(VLOOKUP(Tabla1[[#This Row],[FECHA]],'RECAUDOS DE RESOLUCIONES'!A:D,4,FALSE),0)</f>
        <v>0</v>
      </c>
      <c r="P2218" s="9">
        <f>IFERROR(VLOOKUP(Tabla1[[#This Row],[FECHA]],'RECAUDOS DE RESOLUCIONES'!A:D,3,FALSE),0)</f>
        <v>0</v>
      </c>
      <c r="Q221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21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218" s="11">
        <f>IFERROR(VLOOKUP(Tabla1[[#This Row],[FECHA]],'RECAUDOS LOCALES'!A:D,4,FALSE),0)</f>
        <v>0</v>
      </c>
      <c r="T2218" s="9">
        <f>IFERROR(VLOOKUP(Tabla1[[#This Row],[FECHA]],'RECAUDOS LOCALES'!A:D,3,FALSE),0)</f>
        <v>0</v>
      </c>
      <c r="U2218" s="11">
        <f>IFERROR(VLOOKUP(Tabla1[[#This Row],[FECHA]],'RECAUDOS EXTERNOS'!A:D,4,FALSE),0)</f>
        <v>3</v>
      </c>
      <c r="V2218" s="9">
        <f>IFERROR(VLOOKUP(Tabla1[[#This Row],[FECHA]],'RECAUDOS EXTERNOS'!A:D,3,FALSE),0)</f>
        <v>615935</v>
      </c>
    </row>
    <row r="2219" spans="1:22" x14ac:dyDescent="0.25">
      <c r="A2219" s="1">
        <v>39778</v>
      </c>
      <c r="B2219" s="3" t="s">
        <v>3</v>
      </c>
      <c r="C2219" s="2">
        <v>39753</v>
      </c>
      <c r="D2219" s="5">
        <f>YEAR(Tabla1[[#This Row],[FECHA]])</f>
        <v>2008</v>
      </c>
      <c r="E2219" s="5">
        <f>IFERROR(VLOOKUP(Tabla1[[#This Row],[FECHA]],'COMPARENDOS TOTALES'!A:D,4,FALSE),0)</f>
        <v>7</v>
      </c>
      <c r="F2219" s="9">
        <f>IFERROR(VLOOKUP(Tabla1[[#This Row],[FECHA]],'COMPARENDOS TOTALES'!A:D,3,FALSE),0)</f>
        <v>1738317</v>
      </c>
      <c r="G2219" s="5">
        <f>IFERROR(VLOOKUP(Tabla1[[#This Row],[FECHA]],EXONERACIONES!A:D,4,FALSE),0)</f>
        <v>3</v>
      </c>
      <c r="H2219" s="9">
        <f>IFERROR(VLOOKUP(Tabla1[[#This Row],[FECHA]],EXONERACIONES!A:D,3,FALSE),0)</f>
        <v>584567</v>
      </c>
      <c r="I2219" s="5">
        <f>IFERROR(VLOOKUP(Tabla1[[#This Row],[FECHA]],'SIMIT CON RES'!A:D,4,FALSE),0)</f>
        <v>0</v>
      </c>
      <c r="J2219" s="9">
        <f>IFERROR(VLOOKUP(Tabla1[[#This Row],[FECHA]],'SIMIT CON RES'!A:D,3,FALSE),0)</f>
        <v>0</v>
      </c>
      <c r="K2219">
        <f>IFERROR(VLOOKUP(Tabla1[[#This Row],[FECHA]],'SIMIT SIN RES'!A:D,4,FALSE),0)</f>
        <v>0</v>
      </c>
      <c r="L2219" s="9">
        <f>IFERROR(VLOOKUP(Tabla1[[#This Row],[FECHA]],'SIMIT SIN RES'!A:D,3,FALSE),0)</f>
        <v>0</v>
      </c>
      <c r="M2219" s="5">
        <f>IFERROR(VLOOKUP(Tabla1[[#This Row],[FECHA]],'RECAUDOS DE COMPARENDOS'!A:D,4,FALSE),0)</f>
        <v>1</v>
      </c>
      <c r="N2219" s="9">
        <f>IFERROR(VLOOKUP(Tabla1[[#This Row],[FECHA]],'RECAUDOS DE COMPARENDOS'!A:D,3,FALSE),0)</f>
        <v>461500</v>
      </c>
      <c r="O2219" s="5">
        <f>IFERROR(VLOOKUP(Tabla1[[#This Row],[FECHA]],'RECAUDOS DE RESOLUCIONES'!A:D,4,FALSE),0)</f>
        <v>0</v>
      </c>
      <c r="P2219" s="9">
        <f>IFERROR(VLOOKUP(Tabla1[[#This Row],[FECHA]],'RECAUDOS DE RESOLUCIONES'!A:D,3,FALSE),0)</f>
        <v>0</v>
      </c>
      <c r="Q221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2219" s="9">
        <f>Tabla1[V. COMPARENDOS]-(Tabla1[V. EXONERACIONES]+Tabla1[[#This Row],[V. SIMIT CON RESOLUCION]]+Tabla1[[#This Row],[V. SIMIT SIN RESOLUCION]]+Tabla1[[#This Row],[V. RECAUDOS COMPARENDOS]]+Tabla1[[#This Row],[V. RECAUDOS RESOLUCIONES]])</f>
        <v>692250</v>
      </c>
      <c r="S2219" s="11">
        <f>IFERROR(VLOOKUP(Tabla1[[#This Row],[FECHA]],'RECAUDOS LOCALES'!A:D,4,FALSE),0)</f>
        <v>0</v>
      </c>
      <c r="T2219" s="9">
        <f>IFERROR(VLOOKUP(Tabla1[[#This Row],[FECHA]],'RECAUDOS LOCALES'!A:D,3,FALSE),0)</f>
        <v>0</v>
      </c>
      <c r="U2219" s="11">
        <f>IFERROR(VLOOKUP(Tabla1[[#This Row],[FECHA]],'RECAUDOS EXTERNOS'!A:D,4,FALSE),0)</f>
        <v>1</v>
      </c>
      <c r="V2219" s="9">
        <f>IFERROR(VLOOKUP(Tabla1[[#This Row],[FECHA]],'RECAUDOS EXTERNOS'!A:D,3,FALSE),0)</f>
        <v>204855</v>
      </c>
    </row>
    <row r="2220" spans="1:22" x14ac:dyDescent="0.25">
      <c r="A2220" s="1">
        <v>39779</v>
      </c>
      <c r="B2220" s="3" t="s">
        <v>6</v>
      </c>
      <c r="C2220" s="2">
        <v>39753</v>
      </c>
      <c r="D2220" s="5">
        <f>YEAR(Tabla1[[#This Row],[FECHA]])</f>
        <v>2008</v>
      </c>
      <c r="E2220" s="5">
        <f>IFERROR(VLOOKUP(Tabla1[[#This Row],[FECHA]],'COMPARENDOS TOTALES'!A:D,4,FALSE),0)</f>
        <v>1</v>
      </c>
      <c r="F2220" s="9">
        <f>IFERROR(VLOOKUP(Tabla1[[#This Row],[FECHA]],'COMPARENDOS TOTALES'!A:D,3,FALSE),0)</f>
        <v>461500</v>
      </c>
      <c r="G2220" s="5">
        <f>IFERROR(VLOOKUP(Tabla1[[#This Row],[FECHA]],EXONERACIONES!A:D,4,FALSE),0)</f>
        <v>1</v>
      </c>
      <c r="H2220" s="9">
        <f>IFERROR(VLOOKUP(Tabla1[[#This Row],[FECHA]],EXONERACIONES!A:D,3,FALSE),0)</f>
        <v>461500</v>
      </c>
      <c r="I2220" s="5">
        <f>IFERROR(VLOOKUP(Tabla1[[#This Row],[FECHA]],'SIMIT CON RES'!A:D,4,FALSE),0)</f>
        <v>0</v>
      </c>
      <c r="J2220" s="9">
        <f>IFERROR(VLOOKUP(Tabla1[[#This Row],[FECHA]],'SIMIT CON RES'!A:D,3,FALSE),0)</f>
        <v>0</v>
      </c>
      <c r="K2220">
        <f>IFERROR(VLOOKUP(Tabla1[[#This Row],[FECHA]],'SIMIT SIN RES'!A:D,4,FALSE),0)</f>
        <v>0</v>
      </c>
      <c r="L2220" s="9">
        <f>IFERROR(VLOOKUP(Tabla1[[#This Row],[FECHA]],'SIMIT SIN RES'!A:D,3,FALSE),0)</f>
        <v>0</v>
      </c>
      <c r="M2220" s="5">
        <f>IFERROR(VLOOKUP(Tabla1[[#This Row],[FECHA]],'RECAUDOS DE COMPARENDOS'!A:D,4,FALSE),0)</f>
        <v>0</v>
      </c>
      <c r="N2220" s="9">
        <f>IFERROR(VLOOKUP(Tabla1[[#This Row],[FECHA]],'RECAUDOS DE COMPARENDOS'!A:D,3,FALSE),0)</f>
        <v>0</v>
      </c>
      <c r="O2220" s="5">
        <f>IFERROR(VLOOKUP(Tabla1[[#This Row],[FECHA]],'RECAUDOS DE RESOLUCIONES'!A:D,4,FALSE),0)</f>
        <v>0</v>
      </c>
      <c r="P2220" s="9">
        <f>IFERROR(VLOOKUP(Tabla1[[#This Row],[FECHA]],'RECAUDOS DE RESOLUCIONES'!A:D,3,FALSE),0)</f>
        <v>0</v>
      </c>
      <c r="Q222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22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220" s="11">
        <f>IFERROR(VLOOKUP(Tabla1[[#This Row],[FECHA]],'RECAUDOS LOCALES'!A:D,4,FALSE),0)</f>
        <v>1</v>
      </c>
      <c r="T2220" s="9">
        <f>IFERROR(VLOOKUP(Tabla1[[#This Row],[FECHA]],'RECAUDOS LOCALES'!A:D,3,FALSE),0)</f>
        <v>86425</v>
      </c>
      <c r="U2220" s="11">
        <f>IFERROR(VLOOKUP(Tabla1[[#This Row],[FECHA]],'RECAUDOS EXTERNOS'!A:D,4,FALSE),0)</f>
        <v>1</v>
      </c>
      <c r="V2220" s="9">
        <f>IFERROR(VLOOKUP(Tabla1[[#This Row],[FECHA]],'RECAUDOS EXTERNOS'!A:D,3,FALSE),0)</f>
        <v>190755</v>
      </c>
    </row>
    <row r="2221" spans="1:22" x14ac:dyDescent="0.25">
      <c r="A2221" s="1">
        <v>39780</v>
      </c>
      <c r="B2221" s="3" t="s">
        <v>0</v>
      </c>
      <c r="C2221" s="2">
        <v>39753</v>
      </c>
      <c r="D2221" s="5">
        <f>YEAR(Tabla1[[#This Row],[FECHA]])</f>
        <v>2008</v>
      </c>
      <c r="E2221" s="5">
        <f>IFERROR(VLOOKUP(Tabla1[[#This Row],[FECHA]],'COMPARENDOS TOTALES'!A:D,4,FALSE),0)</f>
        <v>5</v>
      </c>
      <c r="F2221" s="9">
        <f>IFERROR(VLOOKUP(Tabla1[[#This Row],[FECHA]],'COMPARENDOS TOTALES'!A:D,3,FALSE),0)</f>
        <v>1061451</v>
      </c>
      <c r="G2221" s="5">
        <f>IFERROR(VLOOKUP(Tabla1[[#This Row],[FECHA]],EXONERACIONES!A:D,4,FALSE),0)</f>
        <v>1</v>
      </c>
      <c r="H2221" s="9">
        <f>IFERROR(VLOOKUP(Tabla1[[#This Row],[FECHA]],EXONERACIONES!A:D,3,FALSE),0)</f>
        <v>123067</v>
      </c>
      <c r="I2221" s="5">
        <f>IFERROR(VLOOKUP(Tabla1[[#This Row],[FECHA]],'SIMIT CON RES'!A:D,4,FALSE),0)</f>
        <v>2</v>
      </c>
      <c r="J2221" s="9">
        <f>IFERROR(VLOOKUP(Tabla1[[#This Row],[FECHA]],'SIMIT CON RES'!A:D,3,FALSE),0)</f>
        <v>692250</v>
      </c>
      <c r="K2221">
        <f>IFERROR(VLOOKUP(Tabla1[[#This Row],[FECHA]],'SIMIT SIN RES'!A:D,4,FALSE),0)</f>
        <v>0</v>
      </c>
      <c r="L2221" s="9">
        <f>IFERROR(VLOOKUP(Tabla1[[#This Row],[FECHA]],'SIMIT SIN RES'!A:D,3,FALSE),0)</f>
        <v>0</v>
      </c>
      <c r="M2221" s="5">
        <f>IFERROR(VLOOKUP(Tabla1[[#This Row],[FECHA]],'RECAUDOS DE COMPARENDOS'!A:D,4,FALSE),0)</f>
        <v>0</v>
      </c>
      <c r="N2221" s="9">
        <f>IFERROR(VLOOKUP(Tabla1[[#This Row],[FECHA]],'RECAUDOS DE COMPARENDOS'!A:D,3,FALSE),0)</f>
        <v>0</v>
      </c>
      <c r="O2221" s="5">
        <f>IFERROR(VLOOKUP(Tabla1[[#This Row],[FECHA]],'RECAUDOS DE RESOLUCIONES'!A:D,4,FALSE),0)</f>
        <v>0</v>
      </c>
      <c r="P2221" s="9">
        <f>IFERROR(VLOOKUP(Tabla1[[#This Row],[FECHA]],'RECAUDOS DE RESOLUCIONES'!A:D,3,FALSE),0)</f>
        <v>0</v>
      </c>
      <c r="Q222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221" s="9">
        <f>Tabla1[V. COMPARENDOS]-(Tabla1[V. EXONERACIONES]+Tabla1[[#This Row],[V. SIMIT CON RESOLUCION]]+Tabla1[[#This Row],[V. SIMIT SIN RESOLUCION]]+Tabla1[[#This Row],[V. RECAUDOS COMPARENDOS]]+Tabla1[[#This Row],[V. RECAUDOS RESOLUCIONES]])</f>
        <v>246134</v>
      </c>
      <c r="S2221" s="11">
        <f>IFERROR(VLOOKUP(Tabla1[[#This Row],[FECHA]],'RECAUDOS LOCALES'!A:D,4,FALSE),0)</f>
        <v>0</v>
      </c>
      <c r="T2221" s="9">
        <f>IFERROR(VLOOKUP(Tabla1[[#This Row],[FECHA]],'RECAUDOS LOCALES'!A:D,3,FALSE),0)</f>
        <v>0</v>
      </c>
      <c r="U2221" s="11">
        <f>IFERROR(VLOOKUP(Tabla1[[#This Row],[FECHA]],'RECAUDOS EXTERNOS'!A:D,4,FALSE),0)</f>
        <v>2</v>
      </c>
      <c r="V2221" s="9">
        <f>IFERROR(VLOOKUP(Tabla1[[#This Row],[FECHA]],'RECAUDOS EXTERNOS'!A:D,3,FALSE),0)</f>
        <v>505167</v>
      </c>
    </row>
    <row r="2222" spans="1:22" x14ac:dyDescent="0.25">
      <c r="A2222" s="1">
        <v>39781</v>
      </c>
      <c r="B2222" s="3" t="s">
        <v>5</v>
      </c>
      <c r="C2222" s="2">
        <v>39753</v>
      </c>
      <c r="D2222" s="5">
        <f>YEAR(Tabla1[[#This Row],[FECHA]])</f>
        <v>2008</v>
      </c>
      <c r="E2222" s="5">
        <f>IFERROR(VLOOKUP(Tabla1[[#This Row],[FECHA]],'COMPARENDOS TOTALES'!A:D,4,FALSE),0)</f>
        <v>9</v>
      </c>
      <c r="F2222" s="9">
        <f>IFERROR(VLOOKUP(Tabla1[[#This Row],[FECHA]],'COMPARENDOS TOTALES'!A:D,3,FALSE),0)</f>
        <v>2661317</v>
      </c>
      <c r="G2222" s="5">
        <f>IFERROR(VLOOKUP(Tabla1[[#This Row],[FECHA]],EXONERACIONES!A:D,4,FALSE),0)</f>
        <v>3</v>
      </c>
      <c r="H2222" s="9">
        <f>IFERROR(VLOOKUP(Tabla1[[#This Row],[FECHA]],EXONERACIONES!A:D,3,FALSE),0)</f>
        <v>923000</v>
      </c>
      <c r="I2222" s="5">
        <f>IFERROR(VLOOKUP(Tabla1[[#This Row],[FECHA]],'SIMIT CON RES'!A:D,4,FALSE),0)</f>
        <v>3</v>
      </c>
      <c r="J2222" s="9">
        <f>IFERROR(VLOOKUP(Tabla1[[#This Row],[FECHA]],'SIMIT CON RES'!A:D,3,FALSE),0)</f>
        <v>815317</v>
      </c>
      <c r="K2222">
        <f>IFERROR(VLOOKUP(Tabla1[[#This Row],[FECHA]],'SIMIT SIN RES'!A:D,4,FALSE),0)</f>
        <v>0</v>
      </c>
      <c r="L2222" s="9">
        <f>IFERROR(VLOOKUP(Tabla1[[#This Row],[FECHA]],'SIMIT SIN RES'!A:D,3,FALSE),0)</f>
        <v>0</v>
      </c>
      <c r="M2222" s="5">
        <f>IFERROR(VLOOKUP(Tabla1[[#This Row],[FECHA]],'RECAUDOS DE COMPARENDOS'!A:D,4,FALSE),0)</f>
        <v>0</v>
      </c>
      <c r="N2222" s="9">
        <f>IFERROR(VLOOKUP(Tabla1[[#This Row],[FECHA]],'RECAUDOS DE COMPARENDOS'!A:D,3,FALSE),0)</f>
        <v>0</v>
      </c>
      <c r="O2222" s="5">
        <f>IFERROR(VLOOKUP(Tabla1[[#This Row],[FECHA]],'RECAUDOS DE RESOLUCIONES'!A:D,4,FALSE),0)</f>
        <v>0</v>
      </c>
      <c r="P2222" s="9">
        <f>IFERROR(VLOOKUP(Tabla1[[#This Row],[FECHA]],'RECAUDOS DE RESOLUCIONES'!A:D,3,FALSE),0)</f>
        <v>0</v>
      </c>
      <c r="Q222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2222" s="9">
        <f>Tabla1[V. COMPARENDOS]-(Tabla1[V. EXONERACIONES]+Tabla1[[#This Row],[V. SIMIT CON RESOLUCION]]+Tabla1[[#This Row],[V. SIMIT SIN RESOLUCION]]+Tabla1[[#This Row],[V. RECAUDOS COMPARENDOS]]+Tabla1[[#This Row],[V. RECAUDOS RESOLUCIONES]])</f>
        <v>923000</v>
      </c>
      <c r="S2222" s="11">
        <f>IFERROR(VLOOKUP(Tabla1[[#This Row],[FECHA]],'RECAUDOS LOCALES'!A:D,4,FALSE),0)</f>
        <v>0</v>
      </c>
      <c r="T2222" s="9">
        <f>IFERROR(VLOOKUP(Tabla1[[#This Row],[FECHA]],'RECAUDOS LOCALES'!A:D,3,FALSE),0)</f>
        <v>0</v>
      </c>
      <c r="U2222" s="11">
        <f>IFERROR(VLOOKUP(Tabla1[[#This Row],[FECHA]],'RECAUDOS EXTERNOS'!A:D,4,FALSE),0)</f>
        <v>0</v>
      </c>
      <c r="V2222" s="9">
        <f>IFERROR(VLOOKUP(Tabla1[[#This Row],[FECHA]],'RECAUDOS EXTERNOS'!A:D,3,FALSE),0)</f>
        <v>0</v>
      </c>
    </row>
    <row r="2223" spans="1:22" x14ac:dyDescent="0.25">
      <c r="A2223" s="1">
        <v>39782</v>
      </c>
      <c r="B2223" s="3" t="s">
        <v>4</v>
      </c>
      <c r="C2223" s="2">
        <v>39753</v>
      </c>
      <c r="D2223" s="5">
        <f>YEAR(Tabla1[[#This Row],[FECHA]])</f>
        <v>2008</v>
      </c>
      <c r="E2223" s="5">
        <f>IFERROR(VLOOKUP(Tabla1[[#This Row],[FECHA]],'COMPARENDOS TOTALES'!A:D,4,FALSE),0)</f>
        <v>4</v>
      </c>
      <c r="F2223" s="9">
        <f>IFERROR(VLOOKUP(Tabla1[[#This Row],[FECHA]],'COMPARENDOS TOTALES'!A:D,3,FALSE),0)</f>
        <v>1384500</v>
      </c>
      <c r="G2223" s="5">
        <f>IFERROR(VLOOKUP(Tabla1[[#This Row],[FECHA]],EXONERACIONES!A:D,4,FALSE),0)</f>
        <v>0</v>
      </c>
      <c r="H2223" s="9">
        <f>IFERROR(VLOOKUP(Tabla1[[#This Row],[FECHA]],EXONERACIONES!A:D,3,FALSE),0)</f>
        <v>0</v>
      </c>
      <c r="I2223" s="5">
        <f>IFERROR(VLOOKUP(Tabla1[[#This Row],[FECHA]],'SIMIT CON RES'!A:D,4,FALSE),0)</f>
        <v>2</v>
      </c>
      <c r="J2223" s="9">
        <f>IFERROR(VLOOKUP(Tabla1[[#This Row],[FECHA]],'SIMIT CON RES'!A:D,3,FALSE),0)</f>
        <v>692250</v>
      </c>
      <c r="K2223">
        <f>IFERROR(VLOOKUP(Tabla1[[#This Row],[FECHA]],'SIMIT SIN RES'!A:D,4,FALSE),0)</f>
        <v>0</v>
      </c>
      <c r="L2223" s="9">
        <f>IFERROR(VLOOKUP(Tabla1[[#This Row],[FECHA]],'SIMIT SIN RES'!A:D,3,FALSE),0)</f>
        <v>0</v>
      </c>
      <c r="M2223" s="5">
        <f>IFERROR(VLOOKUP(Tabla1[[#This Row],[FECHA]],'RECAUDOS DE COMPARENDOS'!A:D,4,FALSE),0)</f>
        <v>0</v>
      </c>
      <c r="N2223" s="9">
        <f>IFERROR(VLOOKUP(Tabla1[[#This Row],[FECHA]],'RECAUDOS DE COMPARENDOS'!A:D,3,FALSE),0)</f>
        <v>0</v>
      </c>
      <c r="O2223" s="5">
        <f>IFERROR(VLOOKUP(Tabla1[[#This Row],[FECHA]],'RECAUDOS DE RESOLUCIONES'!A:D,4,FALSE),0)</f>
        <v>0</v>
      </c>
      <c r="P2223" s="9">
        <f>IFERROR(VLOOKUP(Tabla1[[#This Row],[FECHA]],'RECAUDOS DE RESOLUCIONES'!A:D,3,FALSE),0)</f>
        <v>0</v>
      </c>
      <c r="Q222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223" s="9">
        <f>Tabla1[V. COMPARENDOS]-(Tabla1[V. EXONERACIONES]+Tabla1[[#This Row],[V. SIMIT CON RESOLUCION]]+Tabla1[[#This Row],[V. SIMIT SIN RESOLUCION]]+Tabla1[[#This Row],[V. RECAUDOS COMPARENDOS]]+Tabla1[[#This Row],[V. RECAUDOS RESOLUCIONES]])</f>
        <v>692250</v>
      </c>
      <c r="S2223" s="11">
        <f>IFERROR(VLOOKUP(Tabla1[[#This Row],[FECHA]],'RECAUDOS LOCALES'!A:D,4,FALSE),0)</f>
        <v>0</v>
      </c>
      <c r="T2223" s="9">
        <f>IFERROR(VLOOKUP(Tabla1[[#This Row],[FECHA]],'RECAUDOS LOCALES'!A:D,3,FALSE),0)</f>
        <v>0</v>
      </c>
      <c r="U2223" s="11">
        <f>IFERROR(VLOOKUP(Tabla1[[#This Row],[FECHA]],'RECAUDOS EXTERNOS'!A:D,4,FALSE),0)</f>
        <v>0</v>
      </c>
      <c r="V2223" s="9">
        <f>IFERROR(VLOOKUP(Tabla1[[#This Row],[FECHA]],'RECAUDOS EXTERNOS'!A:D,3,FALSE),0)</f>
        <v>0</v>
      </c>
    </row>
    <row r="2224" spans="1:22" x14ac:dyDescent="0.25">
      <c r="A2224" s="1">
        <v>39783</v>
      </c>
      <c r="B2224" s="3" t="s">
        <v>1</v>
      </c>
      <c r="C2224" s="2">
        <v>39783</v>
      </c>
      <c r="D2224" s="5">
        <f>YEAR(Tabla1[[#This Row],[FECHA]])</f>
        <v>2008</v>
      </c>
      <c r="E2224" s="5">
        <f>IFERROR(VLOOKUP(Tabla1[[#This Row],[FECHA]],'COMPARENDOS TOTALES'!A:D,4,FALSE),0)</f>
        <v>8</v>
      </c>
      <c r="F2224" s="9">
        <f>IFERROR(VLOOKUP(Tabla1[[#This Row],[FECHA]],'COMPARENDOS TOTALES'!A:D,3,FALSE),0)</f>
        <v>2092134</v>
      </c>
      <c r="G2224" s="5">
        <f>IFERROR(VLOOKUP(Tabla1[[#This Row],[FECHA]],EXONERACIONES!A:D,4,FALSE),0)</f>
        <v>1</v>
      </c>
      <c r="H2224" s="9">
        <f>IFERROR(VLOOKUP(Tabla1[[#This Row],[FECHA]],EXONERACIONES!A:D,3,FALSE),0)</f>
        <v>461500</v>
      </c>
      <c r="I2224" s="5">
        <f>IFERROR(VLOOKUP(Tabla1[[#This Row],[FECHA]],'SIMIT CON RES'!A:D,4,FALSE),0)</f>
        <v>6</v>
      </c>
      <c r="J2224" s="9">
        <f>IFERROR(VLOOKUP(Tabla1[[#This Row],[FECHA]],'SIMIT CON RES'!A:D,3,FALSE),0)</f>
        <v>1399884</v>
      </c>
      <c r="K2224">
        <f>IFERROR(VLOOKUP(Tabla1[[#This Row],[FECHA]],'SIMIT SIN RES'!A:D,4,FALSE),0)</f>
        <v>0</v>
      </c>
      <c r="L2224" s="9">
        <f>IFERROR(VLOOKUP(Tabla1[[#This Row],[FECHA]],'SIMIT SIN RES'!A:D,3,FALSE),0)</f>
        <v>0</v>
      </c>
      <c r="M2224" s="5">
        <f>IFERROR(VLOOKUP(Tabla1[[#This Row],[FECHA]],'RECAUDOS DE COMPARENDOS'!A:D,4,FALSE),0)</f>
        <v>1</v>
      </c>
      <c r="N2224" s="9">
        <f>IFERROR(VLOOKUP(Tabla1[[#This Row],[FECHA]],'RECAUDOS DE COMPARENDOS'!A:D,3,FALSE),0)</f>
        <v>230750</v>
      </c>
      <c r="O2224" s="5">
        <f>IFERROR(VLOOKUP(Tabla1[[#This Row],[FECHA]],'RECAUDOS DE RESOLUCIONES'!A:D,4,FALSE),0)</f>
        <v>0</v>
      </c>
      <c r="P2224" s="9">
        <f>IFERROR(VLOOKUP(Tabla1[[#This Row],[FECHA]],'RECAUDOS DE RESOLUCIONES'!A:D,3,FALSE),0)</f>
        <v>0</v>
      </c>
      <c r="Q222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22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224" s="11">
        <f>IFERROR(VLOOKUP(Tabla1[[#This Row],[FECHA]],'RECAUDOS LOCALES'!A:D,4,FALSE),0)</f>
        <v>0</v>
      </c>
      <c r="T2224" s="9">
        <f>IFERROR(VLOOKUP(Tabla1[[#This Row],[FECHA]],'RECAUDOS LOCALES'!A:D,3,FALSE),0)</f>
        <v>0</v>
      </c>
      <c r="U2224" s="11">
        <f>IFERROR(VLOOKUP(Tabla1[[#This Row],[FECHA]],'RECAUDOS EXTERNOS'!A:D,4,FALSE),0)</f>
        <v>1</v>
      </c>
      <c r="V2224" s="9">
        <f>IFERROR(VLOOKUP(Tabla1[[#This Row],[FECHA]],'RECAUDOS EXTERNOS'!A:D,3,FALSE),0)</f>
        <v>218100</v>
      </c>
    </row>
    <row r="2225" spans="1:22" x14ac:dyDescent="0.25">
      <c r="A2225" s="1">
        <v>39784</v>
      </c>
      <c r="B2225" s="3" t="s">
        <v>2</v>
      </c>
      <c r="C2225" s="2">
        <v>39783</v>
      </c>
      <c r="D2225" s="5">
        <f>YEAR(Tabla1[[#This Row],[FECHA]])</f>
        <v>2008</v>
      </c>
      <c r="E2225" s="5">
        <f>IFERROR(VLOOKUP(Tabla1[[#This Row],[FECHA]],'COMPARENDOS TOTALES'!A:D,4,FALSE),0)</f>
        <v>4</v>
      </c>
      <c r="F2225" s="9">
        <f>IFERROR(VLOOKUP(Tabla1[[#This Row],[FECHA]],'COMPARENDOS TOTALES'!A:D,3,FALSE),0)</f>
        <v>1153750</v>
      </c>
      <c r="G2225" s="5">
        <f>IFERROR(VLOOKUP(Tabla1[[#This Row],[FECHA]],EXONERACIONES!A:D,4,FALSE),0)</f>
        <v>2</v>
      </c>
      <c r="H2225" s="9">
        <f>IFERROR(VLOOKUP(Tabla1[[#This Row],[FECHA]],EXONERACIONES!A:D,3,FALSE),0)</f>
        <v>692250</v>
      </c>
      <c r="I2225" s="5">
        <f>IFERROR(VLOOKUP(Tabla1[[#This Row],[FECHA]],'SIMIT CON RES'!A:D,4,FALSE),0)</f>
        <v>1</v>
      </c>
      <c r="J2225" s="9">
        <f>IFERROR(VLOOKUP(Tabla1[[#This Row],[FECHA]],'SIMIT CON RES'!A:D,3,FALSE),0)</f>
        <v>230750</v>
      </c>
      <c r="K2225">
        <f>IFERROR(VLOOKUP(Tabla1[[#This Row],[FECHA]],'SIMIT SIN RES'!A:D,4,FALSE),0)</f>
        <v>0</v>
      </c>
      <c r="L2225" s="9">
        <f>IFERROR(VLOOKUP(Tabla1[[#This Row],[FECHA]],'SIMIT SIN RES'!A:D,3,FALSE),0)</f>
        <v>0</v>
      </c>
      <c r="M2225" s="5">
        <f>IFERROR(VLOOKUP(Tabla1[[#This Row],[FECHA]],'RECAUDOS DE COMPARENDOS'!A:D,4,FALSE),0)</f>
        <v>0</v>
      </c>
      <c r="N2225" s="9">
        <f>IFERROR(VLOOKUP(Tabla1[[#This Row],[FECHA]],'RECAUDOS DE COMPARENDOS'!A:D,3,FALSE),0)</f>
        <v>0</v>
      </c>
      <c r="O2225" s="5">
        <f>IFERROR(VLOOKUP(Tabla1[[#This Row],[FECHA]],'RECAUDOS DE RESOLUCIONES'!A:D,4,FALSE),0)</f>
        <v>0</v>
      </c>
      <c r="P2225" s="9">
        <f>IFERROR(VLOOKUP(Tabla1[[#This Row],[FECHA]],'RECAUDOS DE RESOLUCIONES'!A:D,3,FALSE),0)</f>
        <v>0</v>
      </c>
      <c r="Q222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225" s="9">
        <f>Tabla1[V. COMPARENDOS]-(Tabla1[V. EXONERACIONES]+Tabla1[[#This Row],[V. SIMIT CON RESOLUCION]]+Tabla1[[#This Row],[V. SIMIT SIN RESOLUCION]]+Tabla1[[#This Row],[V. RECAUDOS COMPARENDOS]]+Tabla1[[#This Row],[V. RECAUDOS RESOLUCIONES]])</f>
        <v>230750</v>
      </c>
      <c r="S2225" s="11">
        <f>IFERROR(VLOOKUP(Tabla1[[#This Row],[FECHA]],'RECAUDOS LOCALES'!A:D,4,FALSE),0)</f>
        <v>1</v>
      </c>
      <c r="T2225" s="9">
        <f>IFERROR(VLOOKUP(Tabla1[[#This Row],[FECHA]],'RECAUDOS LOCALES'!A:D,3,FALSE),0)</f>
        <v>92714</v>
      </c>
      <c r="U2225" s="11">
        <f>IFERROR(VLOOKUP(Tabla1[[#This Row],[FECHA]],'RECAUDOS EXTERNOS'!A:D,4,FALSE),0)</f>
        <v>0</v>
      </c>
      <c r="V2225" s="9">
        <f>IFERROR(VLOOKUP(Tabla1[[#This Row],[FECHA]],'RECAUDOS EXTERNOS'!A:D,3,FALSE),0)</f>
        <v>0</v>
      </c>
    </row>
    <row r="2226" spans="1:22" x14ac:dyDescent="0.25">
      <c r="A2226" s="1">
        <v>39785</v>
      </c>
      <c r="B2226" s="3" t="s">
        <v>3</v>
      </c>
      <c r="C2226" s="2">
        <v>39783</v>
      </c>
      <c r="D2226" s="5">
        <f>YEAR(Tabla1[[#This Row],[FECHA]])</f>
        <v>2008</v>
      </c>
      <c r="E2226" s="5">
        <f>IFERROR(VLOOKUP(Tabla1[[#This Row],[FECHA]],'COMPARENDOS TOTALES'!A:D,4,FALSE),0)</f>
        <v>12</v>
      </c>
      <c r="F2226" s="9">
        <f>IFERROR(VLOOKUP(Tabla1[[#This Row],[FECHA]],'COMPARENDOS TOTALES'!A:D,3,FALSE),0)</f>
        <v>3245884</v>
      </c>
      <c r="G2226" s="5">
        <f>IFERROR(VLOOKUP(Tabla1[[#This Row],[FECHA]],EXONERACIONES!A:D,4,FALSE),0)</f>
        <v>1</v>
      </c>
      <c r="H2226" s="9">
        <f>IFERROR(VLOOKUP(Tabla1[[#This Row],[FECHA]],EXONERACIONES!A:D,3,FALSE),0)</f>
        <v>461500</v>
      </c>
      <c r="I2226" s="5">
        <f>IFERROR(VLOOKUP(Tabla1[[#This Row],[FECHA]],'SIMIT CON RES'!A:D,4,FALSE),0)</f>
        <v>6</v>
      </c>
      <c r="J2226" s="9">
        <f>IFERROR(VLOOKUP(Tabla1[[#This Row],[FECHA]],'SIMIT CON RES'!A:D,3,FALSE),0)</f>
        <v>1169134</v>
      </c>
      <c r="K2226">
        <f>IFERROR(VLOOKUP(Tabla1[[#This Row],[FECHA]],'SIMIT SIN RES'!A:D,4,FALSE),0)</f>
        <v>0</v>
      </c>
      <c r="L2226" s="9">
        <f>IFERROR(VLOOKUP(Tabla1[[#This Row],[FECHA]],'SIMIT SIN RES'!A:D,3,FALSE),0)</f>
        <v>0</v>
      </c>
      <c r="M2226" s="5">
        <f>IFERROR(VLOOKUP(Tabla1[[#This Row],[FECHA]],'RECAUDOS DE COMPARENDOS'!A:D,4,FALSE),0)</f>
        <v>2</v>
      </c>
      <c r="N2226" s="9">
        <f>IFERROR(VLOOKUP(Tabla1[[#This Row],[FECHA]],'RECAUDOS DE COMPARENDOS'!A:D,3,FALSE),0)</f>
        <v>692250</v>
      </c>
      <c r="O2226" s="5">
        <f>IFERROR(VLOOKUP(Tabla1[[#This Row],[FECHA]],'RECAUDOS DE RESOLUCIONES'!A:D,4,FALSE),0)</f>
        <v>0</v>
      </c>
      <c r="P2226" s="9">
        <f>IFERROR(VLOOKUP(Tabla1[[#This Row],[FECHA]],'RECAUDOS DE RESOLUCIONES'!A:D,3,FALSE),0)</f>
        <v>0</v>
      </c>
      <c r="Q222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2226" s="9">
        <f>Tabla1[V. COMPARENDOS]-(Tabla1[V. EXONERACIONES]+Tabla1[[#This Row],[V. SIMIT CON RESOLUCION]]+Tabla1[[#This Row],[V. SIMIT SIN RESOLUCION]]+Tabla1[[#This Row],[V. RECAUDOS COMPARENDOS]]+Tabla1[[#This Row],[V. RECAUDOS RESOLUCIONES]])</f>
        <v>923000</v>
      </c>
      <c r="S2226" s="11">
        <f>IFERROR(VLOOKUP(Tabla1[[#This Row],[FECHA]],'RECAUDOS LOCALES'!A:D,4,FALSE),0)</f>
        <v>0</v>
      </c>
      <c r="T2226" s="9">
        <f>IFERROR(VLOOKUP(Tabla1[[#This Row],[FECHA]],'RECAUDOS LOCALES'!A:D,3,FALSE),0)</f>
        <v>0</v>
      </c>
      <c r="U2226" s="11">
        <f>IFERROR(VLOOKUP(Tabla1[[#This Row],[FECHA]],'RECAUDOS EXTERNOS'!A:D,4,FALSE),0)</f>
        <v>5</v>
      </c>
      <c r="V2226" s="9">
        <f>IFERROR(VLOOKUP(Tabla1[[#This Row],[FECHA]],'RECAUDOS EXTERNOS'!A:D,3,FALSE),0)</f>
        <v>1577300</v>
      </c>
    </row>
    <row r="2227" spans="1:22" x14ac:dyDescent="0.25">
      <c r="A2227" s="1">
        <v>39786</v>
      </c>
      <c r="B2227" s="3" t="s">
        <v>6</v>
      </c>
      <c r="C2227" s="2">
        <v>39783</v>
      </c>
      <c r="D2227" s="5">
        <f>YEAR(Tabla1[[#This Row],[FECHA]])</f>
        <v>2008</v>
      </c>
      <c r="E2227" s="5">
        <f>IFERROR(VLOOKUP(Tabla1[[#This Row],[FECHA]],'COMPARENDOS TOTALES'!A:D,4,FALSE),0)</f>
        <v>1</v>
      </c>
      <c r="F2227" s="9">
        <f>IFERROR(VLOOKUP(Tabla1[[#This Row],[FECHA]],'COMPARENDOS TOTALES'!A:D,3,FALSE),0)</f>
        <v>461500</v>
      </c>
      <c r="G2227" s="5">
        <f>IFERROR(VLOOKUP(Tabla1[[#This Row],[FECHA]],EXONERACIONES!A:D,4,FALSE),0)</f>
        <v>0</v>
      </c>
      <c r="H2227" s="9">
        <f>IFERROR(VLOOKUP(Tabla1[[#This Row],[FECHA]],EXONERACIONES!A:D,3,FALSE),0)</f>
        <v>0</v>
      </c>
      <c r="I2227" s="5">
        <f>IFERROR(VLOOKUP(Tabla1[[#This Row],[FECHA]],'SIMIT CON RES'!A:D,4,FALSE),0)</f>
        <v>0</v>
      </c>
      <c r="J2227" s="9">
        <f>IFERROR(VLOOKUP(Tabla1[[#This Row],[FECHA]],'SIMIT CON RES'!A:D,3,FALSE),0)</f>
        <v>0</v>
      </c>
      <c r="K2227">
        <f>IFERROR(VLOOKUP(Tabla1[[#This Row],[FECHA]],'SIMIT SIN RES'!A:D,4,FALSE),0)</f>
        <v>0</v>
      </c>
      <c r="L2227" s="9">
        <f>IFERROR(VLOOKUP(Tabla1[[#This Row],[FECHA]],'SIMIT SIN RES'!A:D,3,FALSE),0)</f>
        <v>0</v>
      </c>
      <c r="M2227" s="5">
        <f>IFERROR(VLOOKUP(Tabla1[[#This Row],[FECHA]],'RECAUDOS DE COMPARENDOS'!A:D,4,FALSE),0)</f>
        <v>1</v>
      </c>
      <c r="N2227" s="9">
        <f>IFERROR(VLOOKUP(Tabla1[[#This Row],[FECHA]],'RECAUDOS DE COMPARENDOS'!A:D,3,FALSE),0)</f>
        <v>461500</v>
      </c>
      <c r="O2227" s="5">
        <f>IFERROR(VLOOKUP(Tabla1[[#This Row],[FECHA]],'RECAUDOS DE RESOLUCIONES'!A:D,4,FALSE),0)</f>
        <v>0</v>
      </c>
      <c r="P2227" s="9">
        <f>IFERROR(VLOOKUP(Tabla1[[#This Row],[FECHA]],'RECAUDOS DE RESOLUCIONES'!A:D,3,FALSE),0)</f>
        <v>0</v>
      </c>
      <c r="Q222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22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227" s="11">
        <f>IFERROR(VLOOKUP(Tabla1[[#This Row],[FECHA]],'RECAUDOS LOCALES'!A:D,4,FALSE),0)</f>
        <v>0</v>
      </c>
      <c r="T2227" s="9">
        <f>IFERROR(VLOOKUP(Tabla1[[#This Row],[FECHA]],'RECAUDOS LOCALES'!A:D,3,FALSE),0)</f>
        <v>0</v>
      </c>
      <c r="U2227" s="11">
        <f>IFERROR(VLOOKUP(Tabla1[[#This Row],[FECHA]],'RECAUDOS EXTERNOS'!A:D,4,FALSE),0)</f>
        <v>4</v>
      </c>
      <c r="V2227" s="9">
        <f>IFERROR(VLOOKUP(Tabla1[[#This Row],[FECHA]],'RECAUDOS EXTERNOS'!A:D,3,FALSE),0)</f>
        <v>1013277</v>
      </c>
    </row>
    <row r="2228" spans="1:22" x14ac:dyDescent="0.25">
      <c r="A2228" s="1">
        <v>39787</v>
      </c>
      <c r="B2228" s="3" t="s">
        <v>0</v>
      </c>
      <c r="C2228" s="2">
        <v>39783</v>
      </c>
      <c r="D2228" s="5">
        <f>YEAR(Tabla1[[#This Row],[FECHA]])</f>
        <v>2008</v>
      </c>
      <c r="E2228" s="5">
        <f>IFERROR(VLOOKUP(Tabla1[[#This Row],[FECHA]],'COMPARENDOS TOTALES'!A:D,4,FALSE),0)</f>
        <v>0</v>
      </c>
      <c r="F2228" s="9">
        <f>IFERROR(VLOOKUP(Tabla1[[#This Row],[FECHA]],'COMPARENDOS TOTALES'!A:D,3,FALSE),0)</f>
        <v>0</v>
      </c>
      <c r="G2228" s="5">
        <f>IFERROR(VLOOKUP(Tabla1[[#This Row],[FECHA]],EXONERACIONES!A:D,4,FALSE),0)</f>
        <v>0</v>
      </c>
      <c r="H2228" s="9">
        <f>IFERROR(VLOOKUP(Tabla1[[#This Row],[FECHA]],EXONERACIONES!A:D,3,FALSE),0)</f>
        <v>0</v>
      </c>
      <c r="I2228" s="5">
        <f>IFERROR(VLOOKUP(Tabla1[[#This Row],[FECHA]],'SIMIT CON RES'!A:D,4,FALSE),0)</f>
        <v>0</v>
      </c>
      <c r="J2228" s="9">
        <f>IFERROR(VLOOKUP(Tabla1[[#This Row],[FECHA]],'SIMIT CON RES'!A:D,3,FALSE),0)</f>
        <v>0</v>
      </c>
      <c r="K2228">
        <f>IFERROR(VLOOKUP(Tabla1[[#This Row],[FECHA]],'SIMIT SIN RES'!A:D,4,FALSE),0)</f>
        <v>0</v>
      </c>
      <c r="L2228" s="9">
        <f>IFERROR(VLOOKUP(Tabla1[[#This Row],[FECHA]],'SIMIT SIN RES'!A:D,3,FALSE),0)</f>
        <v>0</v>
      </c>
      <c r="M2228" s="5">
        <f>IFERROR(VLOOKUP(Tabla1[[#This Row],[FECHA]],'RECAUDOS DE COMPARENDOS'!A:D,4,FALSE),0)</f>
        <v>0</v>
      </c>
      <c r="N2228" s="9">
        <f>IFERROR(VLOOKUP(Tabla1[[#This Row],[FECHA]],'RECAUDOS DE COMPARENDOS'!A:D,3,FALSE),0)</f>
        <v>0</v>
      </c>
      <c r="O2228" s="5">
        <f>IFERROR(VLOOKUP(Tabla1[[#This Row],[FECHA]],'RECAUDOS DE RESOLUCIONES'!A:D,4,FALSE),0)</f>
        <v>0</v>
      </c>
      <c r="P2228" s="9">
        <f>IFERROR(VLOOKUP(Tabla1[[#This Row],[FECHA]],'RECAUDOS DE RESOLUCIONES'!A:D,3,FALSE),0)</f>
        <v>0</v>
      </c>
      <c r="Q222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22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228" s="11">
        <f>IFERROR(VLOOKUP(Tabla1[[#This Row],[FECHA]],'RECAUDOS LOCALES'!A:D,4,FALSE),0)</f>
        <v>0</v>
      </c>
      <c r="T2228" s="9">
        <f>IFERROR(VLOOKUP(Tabla1[[#This Row],[FECHA]],'RECAUDOS LOCALES'!A:D,3,FALSE),0)</f>
        <v>0</v>
      </c>
      <c r="U2228" s="11">
        <f>IFERROR(VLOOKUP(Tabla1[[#This Row],[FECHA]],'RECAUDOS EXTERNOS'!A:D,4,FALSE),0)</f>
        <v>3</v>
      </c>
      <c r="V2228" s="9">
        <f>IFERROR(VLOOKUP(Tabla1[[#This Row],[FECHA]],'RECAUDOS EXTERNOS'!A:D,3,FALSE),0)</f>
        <v>534100</v>
      </c>
    </row>
    <row r="2229" spans="1:22" x14ac:dyDescent="0.25">
      <c r="A2229" s="1">
        <v>39788</v>
      </c>
      <c r="B2229" s="3" t="s">
        <v>5</v>
      </c>
      <c r="C2229" s="2">
        <v>39783</v>
      </c>
      <c r="D2229" s="5">
        <f>YEAR(Tabla1[[#This Row],[FECHA]])</f>
        <v>2008</v>
      </c>
      <c r="E2229" s="5">
        <f>IFERROR(VLOOKUP(Tabla1[[#This Row],[FECHA]],'COMPARENDOS TOTALES'!A:D,4,FALSE),0)</f>
        <v>5</v>
      </c>
      <c r="F2229" s="9">
        <f>IFERROR(VLOOKUP(Tabla1[[#This Row],[FECHA]],'COMPARENDOS TOTALES'!A:D,3,FALSE),0)</f>
        <v>1153750</v>
      </c>
      <c r="G2229" s="5">
        <f>IFERROR(VLOOKUP(Tabla1[[#This Row],[FECHA]],EXONERACIONES!A:D,4,FALSE),0)</f>
        <v>2</v>
      </c>
      <c r="H2229" s="9">
        <f>IFERROR(VLOOKUP(Tabla1[[#This Row],[FECHA]],EXONERACIONES!A:D,3,FALSE),0)</f>
        <v>461500</v>
      </c>
      <c r="I2229" s="5">
        <f>IFERROR(VLOOKUP(Tabla1[[#This Row],[FECHA]],'SIMIT CON RES'!A:D,4,FALSE),0)</f>
        <v>2</v>
      </c>
      <c r="J2229" s="9">
        <f>IFERROR(VLOOKUP(Tabla1[[#This Row],[FECHA]],'SIMIT CON RES'!A:D,3,FALSE),0)</f>
        <v>461500</v>
      </c>
      <c r="K2229">
        <f>IFERROR(VLOOKUP(Tabla1[[#This Row],[FECHA]],'SIMIT SIN RES'!A:D,4,FALSE),0)</f>
        <v>0</v>
      </c>
      <c r="L2229" s="9">
        <f>IFERROR(VLOOKUP(Tabla1[[#This Row],[FECHA]],'SIMIT SIN RES'!A:D,3,FALSE),0)</f>
        <v>0</v>
      </c>
      <c r="M2229" s="5">
        <f>IFERROR(VLOOKUP(Tabla1[[#This Row],[FECHA]],'RECAUDOS DE COMPARENDOS'!A:D,4,FALSE),0)</f>
        <v>0</v>
      </c>
      <c r="N2229" s="9">
        <f>IFERROR(VLOOKUP(Tabla1[[#This Row],[FECHA]],'RECAUDOS DE COMPARENDOS'!A:D,3,FALSE),0)</f>
        <v>0</v>
      </c>
      <c r="O2229" s="5">
        <f>IFERROR(VLOOKUP(Tabla1[[#This Row],[FECHA]],'RECAUDOS DE RESOLUCIONES'!A:D,4,FALSE),0)</f>
        <v>1</v>
      </c>
      <c r="P2229" s="9">
        <f>IFERROR(VLOOKUP(Tabla1[[#This Row],[FECHA]],'RECAUDOS DE RESOLUCIONES'!A:D,3,FALSE),0)</f>
        <v>230750</v>
      </c>
      <c r="Q222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22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229" s="11">
        <f>IFERROR(VLOOKUP(Tabla1[[#This Row],[FECHA]],'RECAUDOS LOCALES'!A:D,4,FALSE),0)</f>
        <v>0</v>
      </c>
      <c r="T2229" s="9">
        <f>IFERROR(VLOOKUP(Tabla1[[#This Row],[FECHA]],'RECAUDOS LOCALES'!A:D,3,FALSE),0)</f>
        <v>0</v>
      </c>
      <c r="U2229" s="11">
        <f>IFERROR(VLOOKUP(Tabla1[[#This Row],[FECHA]],'RECAUDOS EXTERNOS'!A:D,4,FALSE),0)</f>
        <v>0</v>
      </c>
      <c r="V2229" s="9">
        <f>IFERROR(VLOOKUP(Tabla1[[#This Row],[FECHA]],'RECAUDOS EXTERNOS'!A:D,3,FALSE),0)</f>
        <v>0</v>
      </c>
    </row>
    <row r="2230" spans="1:22" x14ac:dyDescent="0.25">
      <c r="A2230" s="1">
        <v>39789</v>
      </c>
      <c r="B2230" s="3" t="s">
        <v>4</v>
      </c>
      <c r="C2230" s="2">
        <v>39783</v>
      </c>
      <c r="D2230" s="5">
        <f>YEAR(Tabla1[[#This Row],[FECHA]])</f>
        <v>2008</v>
      </c>
      <c r="E2230" s="5">
        <f>IFERROR(VLOOKUP(Tabla1[[#This Row],[FECHA]],'COMPARENDOS TOTALES'!A:D,4,FALSE),0)</f>
        <v>9</v>
      </c>
      <c r="F2230" s="9">
        <f>IFERROR(VLOOKUP(Tabla1[[#This Row],[FECHA]],'COMPARENDOS TOTALES'!A:D,3,FALSE),0)</f>
        <v>2553634</v>
      </c>
      <c r="G2230" s="5">
        <f>IFERROR(VLOOKUP(Tabla1[[#This Row],[FECHA]],EXONERACIONES!A:D,4,FALSE),0)</f>
        <v>1</v>
      </c>
      <c r="H2230" s="9">
        <f>IFERROR(VLOOKUP(Tabla1[[#This Row],[FECHA]],EXONERACIONES!A:D,3,FALSE),0)</f>
        <v>230750</v>
      </c>
      <c r="I2230" s="5">
        <f>IFERROR(VLOOKUP(Tabla1[[#This Row],[FECHA]],'SIMIT CON RES'!A:D,4,FALSE),0)</f>
        <v>7</v>
      </c>
      <c r="J2230" s="9">
        <f>IFERROR(VLOOKUP(Tabla1[[#This Row],[FECHA]],'SIMIT CON RES'!A:D,3,FALSE),0)</f>
        <v>2092134</v>
      </c>
      <c r="K2230">
        <f>IFERROR(VLOOKUP(Tabla1[[#This Row],[FECHA]],'SIMIT SIN RES'!A:D,4,FALSE),0)</f>
        <v>0</v>
      </c>
      <c r="L2230" s="9">
        <f>IFERROR(VLOOKUP(Tabla1[[#This Row],[FECHA]],'SIMIT SIN RES'!A:D,3,FALSE),0)</f>
        <v>0</v>
      </c>
      <c r="M2230" s="5">
        <f>IFERROR(VLOOKUP(Tabla1[[#This Row],[FECHA]],'RECAUDOS DE COMPARENDOS'!A:D,4,FALSE),0)</f>
        <v>1</v>
      </c>
      <c r="N2230" s="9">
        <f>IFERROR(VLOOKUP(Tabla1[[#This Row],[FECHA]],'RECAUDOS DE COMPARENDOS'!A:D,3,FALSE),0)</f>
        <v>230750</v>
      </c>
      <c r="O2230" s="5">
        <f>IFERROR(VLOOKUP(Tabla1[[#This Row],[FECHA]],'RECAUDOS DE RESOLUCIONES'!A:D,4,FALSE),0)</f>
        <v>0</v>
      </c>
      <c r="P2230" s="9">
        <f>IFERROR(VLOOKUP(Tabla1[[#This Row],[FECHA]],'RECAUDOS DE RESOLUCIONES'!A:D,3,FALSE),0)</f>
        <v>0</v>
      </c>
      <c r="Q223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23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230" s="11">
        <f>IFERROR(VLOOKUP(Tabla1[[#This Row],[FECHA]],'RECAUDOS LOCALES'!A:D,4,FALSE),0)</f>
        <v>0</v>
      </c>
      <c r="T2230" s="9">
        <f>IFERROR(VLOOKUP(Tabla1[[#This Row],[FECHA]],'RECAUDOS LOCALES'!A:D,3,FALSE),0)</f>
        <v>0</v>
      </c>
      <c r="U2230" s="11">
        <f>IFERROR(VLOOKUP(Tabla1[[#This Row],[FECHA]],'RECAUDOS EXTERNOS'!A:D,4,FALSE),0)</f>
        <v>0</v>
      </c>
      <c r="V2230" s="9">
        <f>IFERROR(VLOOKUP(Tabla1[[#This Row],[FECHA]],'RECAUDOS EXTERNOS'!A:D,3,FALSE),0)</f>
        <v>0</v>
      </c>
    </row>
    <row r="2231" spans="1:22" x14ac:dyDescent="0.25">
      <c r="A2231" s="1">
        <v>39790</v>
      </c>
      <c r="B2231" s="3" t="s">
        <v>1</v>
      </c>
      <c r="C2231" s="2">
        <v>39783</v>
      </c>
      <c r="D2231" s="5">
        <f>YEAR(Tabla1[[#This Row],[FECHA]])</f>
        <v>2008</v>
      </c>
      <c r="E2231" s="5">
        <f>IFERROR(VLOOKUP(Tabla1[[#This Row],[FECHA]],'COMPARENDOS TOTALES'!A:D,4,FALSE),0)</f>
        <v>7</v>
      </c>
      <c r="F2231" s="9">
        <f>IFERROR(VLOOKUP(Tabla1[[#This Row],[FECHA]],'COMPARENDOS TOTALES'!A:D,3,FALSE),0)</f>
        <v>1399884</v>
      </c>
      <c r="G2231" s="5">
        <f>IFERROR(VLOOKUP(Tabla1[[#This Row],[FECHA]],EXONERACIONES!A:D,4,FALSE),0)</f>
        <v>2</v>
      </c>
      <c r="H2231" s="9">
        <f>IFERROR(VLOOKUP(Tabla1[[#This Row],[FECHA]],EXONERACIONES!A:D,3,FALSE),0)</f>
        <v>461500</v>
      </c>
      <c r="I2231" s="5">
        <f>IFERROR(VLOOKUP(Tabla1[[#This Row],[FECHA]],'SIMIT CON RES'!A:D,4,FALSE),0)</f>
        <v>4</v>
      </c>
      <c r="J2231" s="9">
        <f>IFERROR(VLOOKUP(Tabla1[[#This Row],[FECHA]],'SIMIT CON RES'!A:D,3,FALSE),0)</f>
        <v>815317</v>
      </c>
      <c r="K2231">
        <f>IFERROR(VLOOKUP(Tabla1[[#This Row],[FECHA]],'SIMIT SIN RES'!A:D,4,FALSE),0)</f>
        <v>0</v>
      </c>
      <c r="L2231" s="9">
        <f>IFERROR(VLOOKUP(Tabla1[[#This Row],[FECHA]],'SIMIT SIN RES'!A:D,3,FALSE),0)</f>
        <v>0</v>
      </c>
      <c r="M2231" s="5">
        <f>IFERROR(VLOOKUP(Tabla1[[#This Row],[FECHA]],'RECAUDOS DE COMPARENDOS'!A:D,4,FALSE),0)</f>
        <v>1</v>
      </c>
      <c r="N2231" s="9">
        <f>IFERROR(VLOOKUP(Tabla1[[#This Row],[FECHA]],'RECAUDOS DE COMPARENDOS'!A:D,3,FALSE),0)</f>
        <v>123067</v>
      </c>
      <c r="O2231" s="5">
        <f>IFERROR(VLOOKUP(Tabla1[[#This Row],[FECHA]],'RECAUDOS DE RESOLUCIONES'!A:D,4,FALSE),0)</f>
        <v>0</v>
      </c>
      <c r="P2231" s="9">
        <f>IFERROR(VLOOKUP(Tabla1[[#This Row],[FECHA]],'RECAUDOS DE RESOLUCIONES'!A:D,3,FALSE),0)</f>
        <v>0</v>
      </c>
      <c r="Q223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23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231" s="11">
        <f>IFERROR(VLOOKUP(Tabla1[[#This Row],[FECHA]],'RECAUDOS LOCALES'!A:D,4,FALSE),0)</f>
        <v>0</v>
      </c>
      <c r="T2231" s="9">
        <f>IFERROR(VLOOKUP(Tabla1[[#This Row],[FECHA]],'RECAUDOS LOCALES'!A:D,3,FALSE),0)</f>
        <v>0</v>
      </c>
      <c r="U2231" s="11">
        <f>IFERROR(VLOOKUP(Tabla1[[#This Row],[FECHA]],'RECAUDOS EXTERNOS'!A:D,4,FALSE),0)</f>
        <v>0</v>
      </c>
      <c r="V2231" s="9">
        <f>IFERROR(VLOOKUP(Tabla1[[#This Row],[FECHA]],'RECAUDOS EXTERNOS'!A:D,3,FALSE),0)</f>
        <v>0</v>
      </c>
    </row>
    <row r="2232" spans="1:22" x14ac:dyDescent="0.25">
      <c r="A2232" s="1">
        <v>39791</v>
      </c>
      <c r="B2232" s="3" t="s">
        <v>2</v>
      </c>
      <c r="C2232" s="2">
        <v>39783</v>
      </c>
      <c r="D2232" s="5">
        <f>YEAR(Tabla1[[#This Row],[FECHA]])</f>
        <v>2008</v>
      </c>
      <c r="E2232" s="5">
        <f>IFERROR(VLOOKUP(Tabla1[[#This Row],[FECHA]],'COMPARENDOS TOTALES'!A:D,4,FALSE),0)</f>
        <v>7</v>
      </c>
      <c r="F2232" s="9">
        <f>IFERROR(VLOOKUP(Tabla1[[#This Row],[FECHA]],'COMPARENDOS TOTALES'!A:D,3,FALSE),0)</f>
        <v>1399884</v>
      </c>
      <c r="G2232" s="5">
        <f>IFERROR(VLOOKUP(Tabla1[[#This Row],[FECHA]],EXONERACIONES!A:D,4,FALSE),0)</f>
        <v>1</v>
      </c>
      <c r="H2232" s="9">
        <f>IFERROR(VLOOKUP(Tabla1[[#This Row],[FECHA]],EXONERACIONES!A:D,3,FALSE),0)</f>
        <v>230750</v>
      </c>
      <c r="I2232" s="5">
        <f>IFERROR(VLOOKUP(Tabla1[[#This Row],[FECHA]],'SIMIT CON RES'!A:D,4,FALSE),0)</f>
        <v>2</v>
      </c>
      <c r="J2232" s="9">
        <f>IFERROR(VLOOKUP(Tabla1[[#This Row],[FECHA]],'SIMIT CON RES'!A:D,3,FALSE),0)</f>
        <v>353817</v>
      </c>
      <c r="K2232">
        <f>IFERROR(VLOOKUP(Tabla1[[#This Row],[FECHA]],'SIMIT SIN RES'!A:D,4,FALSE),0)</f>
        <v>0</v>
      </c>
      <c r="L2232" s="9">
        <f>IFERROR(VLOOKUP(Tabla1[[#This Row],[FECHA]],'SIMIT SIN RES'!A:D,3,FALSE),0)</f>
        <v>0</v>
      </c>
      <c r="M2232" s="5">
        <f>IFERROR(VLOOKUP(Tabla1[[#This Row],[FECHA]],'RECAUDOS DE COMPARENDOS'!A:D,4,FALSE),0)</f>
        <v>0</v>
      </c>
      <c r="N2232" s="9">
        <f>IFERROR(VLOOKUP(Tabla1[[#This Row],[FECHA]],'RECAUDOS DE COMPARENDOS'!A:D,3,FALSE),0)</f>
        <v>0</v>
      </c>
      <c r="O2232" s="5">
        <f>IFERROR(VLOOKUP(Tabla1[[#This Row],[FECHA]],'RECAUDOS DE RESOLUCIONES'!A:D,4,FALSE),0)</f>
        <v>1</v>
      </c>
      <c r="P2232" s="9">
        <f>IFERROR(VLOOKUP(Tabla1[[#This Row],[FECHA]],'RECAUDOS DE RESOLUCIONES'!A:D,3,FALSE),0)</f>
        <v>230750</v>
      </c>
      <c r="Q223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2232" s="9">
        <f>Tabla1[V. COMPARENDOS]-(Tabla1[V. EXONERACIONES]+Tabla1[[#This Row],[V. SIMIT CON RESOLUCION]]+Tabla1[[#This Row],[V. SIMIT SIN RESOLUCION]]+Tabla1[[#This Row],[V. RECAUDOS COMPARENDOS]]+Tabla1[[#This Row],[V. RECAUDOS RESOLUCIONES]])</f>
        <v>584567</v>
      </c>
      <c r="S2232" s="11">
        <f>IFERROR(VLOOKUP(Tabla1[[#This Row],[FECHA]],'RECAUDOS LOCALES'!A:D,4,FALSE),0)</f>
        <v>0</v>
      </c>
      <c r="T2232" s="9">
        <f>IFERROR(VLOOKUP(Tabla1[[#This Row],[FECHA]],'RECAUDOS LOCALES'!A:D,3,FALSE),0)</f>
        <v>0</v>
      </c>
      <c r="U2232" s="11">
        <f>IFERROR(VLOOKUP(Tabla1[[#This Row],[FECHA]],'RECAUDOS EXTERNOS'!A:D,4,FALSE),0)</f>
        <v>1</v>
      </c>
      <c r="V2232" s="9">
        <f>IFERROR(VLOOKUP(Tabla1[[#This Row],[FECHA]],'RECAUDOS EXTERNOS'!A:D,3,FALSE),0)</f>
        <v>475600</v>
      </c>
    </row>
    <row r="2233" spans="1:22" x14ac:dyDescent="0.25">
      <c r="A2233" s="1">
        <v>39792</v>
      </c>
      <c r="B2233" s="3" t="s">
        <v>3</v>
      </c>
      <c r="C2233" s="2">
        <v>39783</v>
      </c>
      <c r="D2233" s="5">
        <f>YEAR(Tabla1[[#This Row],[FECHA]])</f>
        <v>2008</v>
      </c>
      <c r="E2233" s="5">
        <f>IFERROR(VLOOKUP(Tabla1[[#This Row],[FECHA]],'COMPARENDOS TOTALES'!A:D,4,FALSE),0)</f>
        <v>7</v>
      </c>
      <c r="F2233" s="9">
        <f>IFERROR(VLOOKUP(Tabla1[[#This Row],[FECHA]],'COMPARENDOS TOTALES'!A:D,3,FALSE),0)</f>
        <v>1507567</v>
      </c>
      <c r="G2233" s="5">
        <f>IFERROR(VLOOKUP(Tabla1[[#This Row],[FECHA]],EXONERACIONES!A:D,4,FALSE),0)</f>
        <v>2</v>
      </c>
      <c r="H2233" s="9">
        <f>IFERROR(VLOOKUP(Tabla1[[#This Row],[FECHA]],EXONERACIONES!A:D,3,FALSE),0)</f>
        <v>461500</v>
      </c>
      <c r="I2233" s="5">
        <f>IFERROR(VLOOKUP(Tabla1[[#This Row],[FECHA]],'SIMIT CON RES'!A:D,4,FALSE),0)</f>
        <v>2</v>
      </c>
      <c r="J2233" s="9">
        <f>IFERROR(VLOOKUP(Tabla1[[#This Row],[FECHA]],'SIMIT CON RES'!A:D,3,FALSE),0)</f>
        <v>353817</v>
      </c>
      <c r="K2233">
        <f>IFERROR(VLOOKUP(Tabla1[[#This Row],[FECHA]],'SIMIT SIN RES'!A:D,4,FALSE),0)</f>
        <v>0</v>
      </c>
      <c r="L2233" s="9">
        <f>IFERROR(VLOOKUP(Tabla1[[#This Row],[FECHA]],'SIMIT SIN RES'!A:D,3,FALSE),0)</f>
        <v>0</v>
      </c>
      <c r="M2233" s="5">
        <f>IFERROR(VLOOKUP(Tabla1[[#This Row],[FECHA]],'RECAUDOS DE COMPARENDOS'!A:D,4,FALSE),0)</f>
        <v>1</v>
      </c>
      <c r="N2233" s="9">
        <f>IFERROR(VLOOKUP(Tabla1[[#This Row],[FECHA]],'RECAUDOS DE COMPARENDOS'!A:D,3,FALSE),0)</f>
        <v>230750</v>
      </c>
      <c r="O2233" s="5">
        <f>IFERROR(VLOOKUP(Tabla1[[#This Row],[FECHA]],'RECAUDOS DE RESOLUCIONES'!A:D,4,FALSE),0)</f>
        <v>1</v>
      </c>
      <c r="P2233" s="9">
        <f>IFERROR(VLOOKUP(Tabla1[[#This Row],[FECHA]],'RECAUDOS DE RESOLUCIONES'!A:D,3,FALSE),0)</f>
        <v>230750</v>
      </c>
      <c r="Q223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233" s="9">
        <f>Tabla1[V. COMPARENDOS]-(Tabla1[V. EXONERACIONES]+Tabla1[[#This Row],[V. SIMIT CON RESOLUCION]]+Tabla1[[#This Row],[V. SIMIT SIN RESOLUCION]]+Tabla1[[#This Row],[V. RECAUDOS COMPARENDOS]]+Tabla1[[#This Row],[V. RECAUDOS RESOLUCIONES]])</f>
        <v>230750</v>
      </c>
      <c r="S2233" s="11">
        <f>IFERROR(VLOOKUP(Tabla1[[#This Row],[FECHA]],'RECAUDOS LOCALES'!A:D,4,FALSE),0)</f>
        <v>0</v>
      </c>
      <c r="T2233" s="9">
        <f>IFERROR(VLOOKUP(Tabla1[[#This Row],[FECHA]],'RECAUDOS LOCALES'!A:D,3,FALSE),0)</f>
        <v>0</v>
      </c>
      <c r="U2233" s="11">
        <f>IFERROR(VLOOKUP(Tabla1[[#This Row],[FECHA]],'RECAUDOS EXTERNOS'!A:D,4,FALSE),0)</f>
        <v>2</v>
      </c>
      <c r="V2233" s="9">
        <f>IFERROR(VLOOKUP(Tabla1[[#This Row],[FECHA]],'RECAUDOS EXTERNOS'!A:D,3,FALSE),0)</f>
        <v>449050</v>
      </c>
    </row>
    <row r="2234" spans="1:22" x14ac:dyDescent="0.25">
      <c r="A2234" s="1">
        <v>39793</v>
      </c>
      <c r="B2234" s="3" t="s">
        <v>6</v>
      </c>
      <c r="C2234" s="2">
        <v>39783</v>
      </c>
      <c r="D2234" s="5">
        <f>YEAR(Tabla1[[#This Row],[FECHA]])</f>
        <v>2008</v>
      </c>
      <c r="E2234" s="5">
        <f>IFERROR(VLOOKUP(Tabla1[[#This Row],[FECHA]],'COMPARENDOS TOTALES'!A:D,4,FALSE),0)</f>
        <v>6</v>
      </c>
      <c r="F2234" s="9">
        <f>IFERROR(VLOOKUP(Tabla1[[#This Row],[FECHA]],'COMPARENDOS TOTALES'!A:D,3,FALSE),0)</f>
        <v>1630634</v>
      </c>
      <c r="G2234" s="5">
        <f>IFERROR(VLOOKUP(Tabla1[[#This Row],[FECHA]],EXONERACIONES!A:D,4,FALSE),0)</f>
        <v>2</v>
      </c>
      <c r="H2234" s="9">
        <f>IFERROR(VLOOKUP(Tabla1[[#This Row],[FECHA]],EXONERACIONES!A:D,3,FALSE),0)</f>
        <v>353817</v>
      </c>
      <c r="I2234" s="5">
        <f>IFERROR(VLOOKUP(Tabla1[[#This Row],[FECHA]],'SIMIT CON RES'!A:D,4,FALSE),0)</f>
        <v>3</v>
      </c>
      <c r="J2234" s="9">
        <f>IFERROR(VLOOKUP(Tabla1[[#This Row],[FECHA]],'SIMIT CON RES'!A:D,3,FALSE),0)</f>
        <v>815317</v>
      </c>
      <c r="K2234">
        <f>IFERROR(VLOOKUP(Tabla1[[#This Row],[FECHA]],'SIMIT SIN RES'!A:D,4,FALSE),0)</f>
        <v>0</v>
      </c>
      <c r="L2234" s="9">
        <f>IFERROR(VLOOKUP(Tabla1[[#This Row],[FECHA]],'SIMIT SIN RES'!A:D,3,FALSE),0)</f>
        <v>0</v>
      </c>
      <c r="M2234" s="5">
        <f>IFERROR(VLOOKUP(Tabla1[[#This Row],[FECHA]],'RECAUDOS DE COMPARENDOS'!A:D,4,FALSE),0)</f>
        <v>1</v>
      </c>
      <c r="N2234" s="9">
        <f>IFERROR(VLOOKUP(Tabla1[[#This Row],[FECHA]],'RECAUDOS DE COMPARENDOS'!A:D,3,FALSE),0)</f>
        <v>461500</v>
      </c>
      <c r="O2234" s="5">
        <f>IFERROR(VLOOKUP(Tabla1[[#This Row],[FECHA]],'RECAUDOS DE RESOLUCIONES'!A:D,4,FALSE),0)</f>
        <v>0</v>
      </c>
      <c r="P2234" s="9">
        <f>IFERROR(VLOOKUP(Tabla1[[#This Row],[FECHA]],'RECAUDOS DE RESOLUCIONES'!A:D,3,FALSE),0)</f>
        <v>0</v>
      </c>
      <c r="Q223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23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234" s="11">
        <f>IFERROR(VLOOKUP(Tabla1[[#This Row],[FECHA]],'RECAUDOS LOCALES'!A:D,4,FALSE),0)</f>
        <v>0</v>
      </c>
      <c r="T2234" s="9">
        <f>IFERROR(VLOOKUP(Tabla1[[#This Row],[FECHA]],'RECAUDOS LOCALES'!A:D,3,FALSE),0)</f>
        <v>0</v>
      </c>
      <c r="U2234" s="11">
        <f>IFERROR(VLOOKUP(Tabla1[[#This Row],[FECHA]],'RECAUDOS EXTERNOS'!A:D,4,FALSE),0)</f>
        <v>1</v>
      </c>
      <c r="V2234" s="9">
        <f>IFERROR(VLOOKUP(Tabla1[[#This Row],[FECHA]],'RECAUDOS EXTERNOS'!A:D,3,FALSE),0)</f>
        <v>218100</v>
      </c>
    </row>
    <row r="2235" spans="1:22" x14ac:dyDescent="0.25">
      <c r="A2235" s="1">
        <v>39794</v>
      </c>
      <c r="B2235" s="3" t="s">
        <v>0</v>
      </c>
      <c r="C2235" s="2">
        <v>39783</v>
      </c>
      <c r="D2235" s="5">
        <f>YEAR(Tabla1[[#This Row],[FECHA]])</f>
        <v>2008</v>
      </c>
      <c r="E2235" s="5">
        <f>IFERROR(VLOOKUP(Tabla1[[#This Row],[FECHA]],'COMPARENDOS TOTALES'!A:D,4,FALSE),0)</f>
        <v>6</v>
      </c>
      <c r="F2235" s="9">
        <f>IFERROR(VLOOKUP(Tabla1[[#This Row],[FECHA]],'COMPARENDOS TOTALES'!A:D,3,FALSE),0)</f>
        <v>1507567</v>
      </c>
      <c r="G2235" s="5">
        <f>IFERROR(VLOOKUP(Tabla1[[#This Row],[FECHA]],EXONERACIONES!A:D,4,FALSE),0)</f>
        <v>3</v>
      </c>
      <c r="H2235" s="9">
        <f>IFERROR(VLOOKUP(Tabla1[[#This Row],[FECHA]],EXONERACIONES!A:D,3,FALSE),0)</f>
        <v>692250</v>
      </c>
      <c r="I2235" s="5">
        <f>IFERROR(VLOOKUP(Tabla1[[#This Row],[FECHA]],'SIMIT CON RES'!A:D,4,FALSE),0)</f>
        <v>2</v>
      </c>
      <c r="J2235" s="9">
        <f>IFERROR(VLOOKUP(Tabla1[[#This Row],[FECHA]],'SIMIT CON RES'!A:D,3,FALSE),0)</f>
        <v>353817</v>
      </c>
      <c r="K2235">
        <f>IFERROR(VLOOKUP(Tabla1[[#This Row],[FECHA]],'SIMIT SIN RES'!A:D,4,FALSE),0)</f>
        <v>0</v>
      </c>
      <c r="L2235" s="9">
        <f>IFERROR(VLOOKUP(Tabla1[[#This Row],[FECHA]],'SIMIT SIN RES'!A:D,3,FALSE),0)</f>
        <v>0</v>
      </c>
      <c r="M2235" s="5">
        <f>IFERROR(VLOOKUP(Tabla1[[#This Row],[FECHA]],'RECAUDOS DE COMPARENDOS'!A:D,4,FALSE),0)</f>
        <v>0</v>
      </c>
      <c r="N2235" s="9">
        <f>IFERROR(VLOOKUP(Tabla1[[#This Row],[FECHA]],'RECAUDOS DE COMPARENDOS'!A:D,3,FALSE),0)</f>
        <v>0</v>
      </c>
      <c r="O2235" s="5">
        <f>IFERROR(VLOOKUP(Tabla1[[#This Row],[FECHA]],'RECAUDOS DE RESOLUCIONES'!A:D,4,FALSE),0)</f>
        <v>1</v>
      </c>
      <c r="P2235" s="9">
        <f>IFERROR(VLOOKUP(Tabla1[[#This Row],[FECHA]],'RECAUDOS DE RESOLUCIONES'!A:D,3,FALSE),0)</f>
        <v>461500</v>
      </c>
      <c r="Q223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23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235" s="11">
        <f>IFERROR(VLOOKUP(Tabla1[[#This Row],[FECHA]],'RECAUDOS LOCALES'!A:D,4,FALSE),0)</f>
        <v>0</v>
      </c>
      <c r="T2235" s="9">
        <f>IFERROR(VLOOKUP(Tabla1[[#This Row],[FECHA]],'RECAUDOS LOCALES'!A:D,3,FALSE),0)</f>
        <v>0</v>
      </c>
      <c r="U2235" s="11">
        <f>IFERROR(VLOOKUP(Tabla1[[#This Row],[FECHA]],'RECAUDOS EXTERNOS'!A:D,4,FALSE),0)</f>
        <v>2</v>
      </c>
      <c r="V2235" s="9">
        <f>IFERROR(VLOOKUP(Tabla1[[#This Row],[FECHA]],'RECAUDOS EXTERNOS'!A:D,3,FALSE),0)</f>
        <v>436200</v>
      </c>
    </row>
    <row r="2236" spans="1:22" x14ac:dyDescent="0.25">
      <c r="A2236" s="1">
        <v>39795</v>
      </c>
      <c r="B2236" s="3" t="s">
        <v>5</v>
      </c>
      <c r="C2236" s="2">
        <v>39783</v>
      </c>
      <c r="D2236" s="5">
        <f>YEAR(Tabla1[[#This Row],[FECHA]])</f>
        <v>2008</v>
      </c>
      <c r="E2236" s="5">
        <f>IFERROR(VLOOKUP(Tabla1[[#This Row],[FECHA]],'COMPARENDOS TOTALES'!A:D,4,FALSE),0)</f>
        <v>24</v>
      </c>
      <c r="F2236" s="9">
        <f>IFERROR(VLOOKUP(Tabla1[[#This Row],[FECHA]],'COMPARENDOS TOTALES'!A:D,3,FALSE),0)</f>
        <v>6630219</v>
      </c>
      <c r="G2236" s="5">
        <f>IFERROR(VLOOKUP(Tabla1[[#This Row],[FECHA]],EXONERACIONES!A:D,4,FALSE),0)</f>
        <v>5</v>
      </c>
      <c r="H2236" s="9">
        <f>IFERROR(VLOOKUP(Tabla1[[#This Row],[FECHA]],EXONERACIONES!A:D,3,FALSE),0)</f>
        <v>1384500</v>
      </c>
      <c r="I2236" s="5">
        <f>IFERROR(VLOOKUP(Tabla1[[#This Row],[FECHA]],'SIMIT CON RES'!A:D,4,FALSE),0)</f>
        <v>10</v>
      </c>
      <c r="J2236" s="9">
        <f>IFERROR(VLOOKUP(Tabla1[[#This Row],[FECHA]],'SIMIT CON RES'!A:D,3,FALSE),0)</f>
        <v>2353652</v>
      </c>
      <c r="K2236">
        <f>IFERROR(VLOOKUP(Tabla1[[#This Row],[FECHA]],'SIMIT SIN RES'!A:D,4,FALSE),0)</f>
        <v>0</v>
      </c>
      <c r="L2236" s="9">
        <f>IFERROR(VLOOKUP(Tabla1[[#This Row],[FECHA]],'SIMIT SIN RES'!A:D,3,FALSE),0)</f>
        <v>0</v>
      </c>
      <c r="M2236" s="5">
        <f>IFERROR(VLOOKUP(Tabla1[[#This Row],[FECHA]],'RECAUDOS DE COMPARENDOS'!A:D,4,FALSE),0)</f>
        <v>6</v>
      </c>
      <c r="N2236" s="9">
        <f>IFERROR(VLOOKUP(Tabla1[[#This Row],[FECHA]],'RECAUDOS DE COMPARENDOS'!A:D,3,FALSE),0)</f>
        <v>2076750</v>
      </c>
      <c r="O2236" s="5">
        <f>IFERROR(VLOOKUP(Tabla1[[#This Row],[FECHA]],'RECAUDOS DE RESOLUCIONES'!A:D,4,FALSE),0)</f>
        <v>0</v>
      </c>
      <c r="P2236" s="9">
        <f>IFERROR(VLOOKUP(Tabla1[[#This Row],[FECHA]],'RECAUDOS DE RESOLUCIONES'!A:D,3,FALSE),0)</f>
        <v>0</v>
      </c>
      <c r="Q223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2236" s="9">
        <f>Tabla1[V. COMPARENDOS]-(Tabla1[V. EXONERACIONES]+Tabla1[[#This Row],[V. SIMIT CON RESOLUCION]]+Tabla1[[#This Row],[V. SIMIT SIN RESOLUCION]]+Tabla1[[#This Row],[V. RECAUDOS COMPARENDOS]]+Tabla1[[#This Row],[V. RECAUDOS RESOLUCIONES]])</f>
        <v>815317</v>
      </c>
      <c r="S2236" s="11">
        <f>IFERROR(VLOOKUP(Tabla1[[#This Row],[FECHA]],'RECAUDOS LOCALES'!A:D,4,FALSE),0)</f>
        <v>0</v>
      </c>
      <c r="T2236" s="9">
        <f>IFERROR(VLOOKUP(Tabla1[[#This Row],[FECHA]],'RECAUDOS LOCALES'!A:D,3,FALSE),0)</f>
        <v>0</v>
      </c>
      <c r="U2236" s="11">
        <f>IFERROR(VLOOKUP(Tabla1[[#This Row],[FECHA]],'RECAUDOS EXTERNOS'!A:D,4,FALSE),0)</f>
        <v>0</v>
      </c>
      <c r="V2236" s="9">
        <f>IFERROR(VLOOKUP(Tabla1[[#This Row],[FECHA]],'RECAUDOS EXTERNOS'!A:D,3,FALSE),0)</f>
        <v>0</v>
      </c>
    </row>
    <row r="2237" spans="1:22" x14ac:dyDescent="0.25">
      <c r="A2237" s="1">
        <v>39796</v>
      </c>
      <c r="B2237" s="3" t="s">
        <v>4</v>
      </c>
      <c r="C2237" s="2">
        <v>39783</v>
      </c>
      <c r="D2237" s="5">
        <f>YEAR(Tabla1[[#This Row],[FECHA]])</f>
        <v>2008</v>
      </c>
      <c r="E2237" s="5">
        <f>IFERROR(VLOOKUP(Tabla1[[#This Row],[FECHA]],'COMPARENDOS TOTALES'!A:D,4,FALSE),0)</f>
        <v>19</v>
      </c>
      <c r="F2237" s="9">
        <f>IFERROR(VLOOKUP(Tabla1[[#This Row],[FECHA]],'COMPARENDOS TOTALES'!A:D,3,FALSE),0)</f>
        <v>5568768</v>
      </c>
      <c r="G2237" s="5">
        <f>IFERROR(VLOOKUP(Tabla1[[#This Row],[FECHA]],EXONERACIONES!A:D,4,FALSE),0)</f>
        <v>6</v>
      </c>
      <c r="H2237" s="9">
        <f>IFERROR(VLOOKUP(Tabla1[[#This Row],[FECHA]],EXONERACIONES!A:D,3,FALSE),0)</f>
        <v>2076750</v>
      </c>
      <c r="I2237" s="5">
        <f>IFERROR(VLOOKUP(Tabla1[[#This Row],[FECHA]],'SIMIT CON RES'!A:D,4,FALSE),0)</f>
        <v>10</v>
      </c>
      <c r="J2237" s="9">
        <f>IFERROR(VLOOKUP(Tabla1[[#This Row],[FECHA]],'SIMIT CON RES'!A:D,3,FALSE),0)</f>
        <v>2569018</v>
      </c>
      <c r="K2237">
        <f>IFERROR(VLOOKUP(Tabla1[[#This Row],[FECHA]],'SIMIT SIN RES'!A:D,4,FALSE),0)</f>
        <v>0</v>
      </c>
      <c r="L2237" s="9">
        <f>IFERROR(VLOOKUP(Tabla1[[#This Row],[FECHA]],'SIMIT SIN RES'!A:D,3,FALSE),0)</f>
        <v>0</v>
      </c>
      <c r="M2237" s="5">
        <f>IFERROR(VLOOKUP(Tabla1[[#This Row],[FECHA]],'RECAUDOS DE COMPARENDOS'!A:D,4,FALSE),0)</f>
        <v>2</v>
      </c>
      <c r="N2237" s="9">
        <f>IFERROR(VLOOKUP(Tabla1[[#This Row],[FECHA]],'RECAUDOS DE COMPARENDOS'!A:D,3,FALSE),0)</f>
        <v>461500</v>
      </c>
      <c r="O2237" s="5">
        <f>IFERROR(VLOOKUP(Tabla1[[#This Row],[FECHA]],'RECAUDOS DE RESOLUCIONES'!A:D,4,FALSE),0)</f>
        <v>0</v>
      </c>
      <c r="P2237" s="9">
        <f>IFERROR(VLOOKUP(Tabla1[[#This Row],[FECHA]],'RECAUDOS DE RESOLUCIONES'!A:D,3,FALSE),0)</f>
        <v>0</v>
      </c>
      <c r="Q223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237" s="9">
        <f>Tabla1[V. COMPARENDOS]-(Tabla1[V. EXONERACIONES]+Tabla1[[#This Row],[V. SIMIT CON RESOLUCION]]+Tabla1[[#This Row],[V. SIMIT SIN RESOLUCION]]+Tabla1[[#This Row],[V. RECAUDOS COMPARENDOS]]+Tabla1[[#This Row],[V. RECAUDOS RESOLUCIONES]])</f>
        <v>461500</v>
      </c>
      <c r="S2237" s="11">
        <f>IFERROR(VLOOKUP(Tabla1[[#This Row],[FECHA]],'RECAUDOS LOCALES'!A:D,4,FALSE),0)</f>
        <v>0</v>
      </c>
      <c r="T2237" s="9">
        <f>IFERROR(VLOOKUP(Tabla1[[#This Row],[FECHA]],'RECAUDOS LOCALES'!A:D,3,FALSE),0)</f>
        <v>0</v>
      </c>
      <c r="U2237" s="11">
        <f>IFERROR(VLOOKUP(Tabla1[[#This Row],[FECHA]],'RECAUDOS EXTERNOS'!A:D,4,FALSE),0)</f>
        <v>0</v>
      </c>
      <c r="V2237" s="9">
        <f>IFERROR(VLOOKUP(Tabla1[[#This Row],[FECHA]],'RECAUDOS EXTERNOS'!A:D,3,FALSE),0)</f>
        <v>0</v>
      </c>
    </row>
    <row r="2238" spans="1:22" x14ac:dyDescent="0.25">
      <c r="A2238" s="1">
        <v>39797</v>
      </c>
      <c r="B2238" s="3" t="s">
        <v>1</v>
      </c>
      <c r="C2238" s="2">
        <v>39783</v>
      </c>
      <c r="D2238" s="5">
        <f>YEAR(Tabla1[[#This Row],[FECHA]])</f>
        <v>2008</v>
      </c>
      <c r="E2238" s="5">
        <f>IFERROR(VLOOKUP(Tabla1[[#This Row],[FECHA]],'COMPARENDOS TOTALES'!A:D,4,FALSE),0)</f>
        <v>7</v>
      </c>
      <c r="F2238" s="9">
        <f>IFERROR(VLOOKUP(Tabla1[[#This Row],[FECHA]],'COMPARENDOS TOTALES'!A:D,3,FALSE),0)</f>
        <v>1861384</v>
      </c>
      <c r="G2238" s="5">
        <f>IFERROR(VLOOKUP(Tabla1[[#This Row],[FECHA]],EXONERACIONES!A:D,4,FALSE),0)</f>
        <v>4</v>
      </c>
      <c r="H2238" s="9">
        <f>IFERROR(VLOOKUP(Tabla1[[#This Row],[FECHA]],EXONERACIONES!A:D,3,FALSE),0)</f>
        <v>1276817</v>
      </c>
      <c r="I2238" s="5">
        <f>IFERROR(VLOOKUP(Tabla1[[#This Row],[FECHA]],'SIMIT CON RES'!A:D,4,FALSE),0)</f>
        <v>0</v>
      </c>
      <c r="J2238" s="9">
        <f>IFERROR(VLOOKUP(Tabla1[[#This Row],[FECHA]],'SIMIT CON RES'!A:D,3,FALSE),0)</f>
        <v>0</v>
      </c>
      <c r="K2238">
        <f>IFERROR(VLOOKUP(Tabla1[[#This Row],[FECHA]],'SIMIT SIN RES'!A:D,4,FALSE),0)</f>
        <v>0</v>
      </c>
      <c r="L2238" s="9">
        <f>IFERROR(VLOOKUP(Tabla1[[#This Row],[FECHA]],'SIMIT SIN RES'!A:D,3,FALSE),0)</f>
        <v>0</v>
      </c>
      <c r="M2238" s="5">
        <f>IFERROR(VLOOKUP(Tabla1[[#This Row],[FECHA]],'RECAUDOS DE COMPARENDOS'!A:D,4,FALSE),0)</f>
        <v>0</v>
      </c>
      <c r="N2238" s="9">
        <f>IFERROR(VLOOKUP(Tabla1[[#This Row],[FECHA]],'RECAUDOS DE COMPARENDOS'!A:D,3,FALSE),0)</f>
        <v>0</v>
      </c>
      <c r="O2238" s="5">
        <f>IFERROR(VLOOKUP(Tabla1[[#This Row],[FECHA]],'RECAUDOS DE RESOLUCIONES'!A:D,4,FALSE),0)</f>
        <v>1</v>
      </c>
      <c r="P2238" s="9">
        <f>IFERROR(VLOOKUP(Tabla1[[#This Row],[FECHA]],'RECAUDOS DE RESOLUCIONES'!A:D,3,FALSE),0)</f>
        <v>123067</v>
      </c>
      <c r="Q223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238" s="9">
        <f>Tabla1[V. COMPARENDOS]-(Tabla1[V. EXONERACIONES]+Tabla1[[#This Row],[V. SIMIT CON RESOLUCION]]+Tabla1[[#This Row],[V. SIMIT SIN RESOLUCION]]+Tabla1[[#This Row],[V. RECAUDOS COMPARENDOS]]+Tabla1[[#This Row],[V. RECAUDOS RESOLUCIONES]])</f>
        <v>461500</v>
      </c>
      <c r="S2238" s="11">
        <f>IFERROR(VLOOKUP(Tabla1[[#This Row],[FECHA]],'RECAUDOS LOCALES'!A:D,4,FALSE),0)</f>
        <v>0</v>
      </c>
      <c r="T2238" s="9">
        <f>IFERROR(VLOOKUP(Tabla1[[#This Row],[FECHA]],'RECAUDOS LOCALES'!A:D,3,FALSE),0)</f>
        <v>0</v>
      </c>
      <c r="U2238" s="11">
        <f>IFERROR(VLOOKUP(Tabla1[[#This Row],[FECHA]],'RECAUDOS EXTERNOS'!A:D,4,FALSE),0)</f>
        <v>4</v>
      </c>
      <c r="V2238" s="9">
        <f>IFERROR(VLOOKUP(Tabla1[[#This Row],[FECHA]],'RECAUDOS EXTERNOS'!A:D,3,FALSE),0)</f>
        <v>1103150</v>
      </c>
    </row>
    <row r="2239" spans="1:22" x14ac:dyDescent="0.25">
      <c r="A2239" s="1">
        <v>39798</v>
      </c>
      <c r="B2239" s="3" t="s">
        <v>2</v>
      </c>
      <c r="C2239" s="2">
        <v>39783</v>
      </c>
      <c r="D2239" s="5">
        <f>YEAR(Tabla1[[#This Row],[FECHA]])</f>
        <v>2008</v>
      </c>
      <c r="E2239" s="5">
        <f>IFERROR(VLOOKUP(Tabla1[[#This Row],[FECHA]],'COMPARENDOS TOTALES'!A:D,4,FALSE),0)</f>
        <v>8</v>
      </c>
      <c r="F2239" s="9">
        <f>IFERROR(VLOOKUP(Tabla1[[#This Row],[FECHA]],'COMPARENDOS TOTALES'!A:D,3,FALSE),0)</f>
        <v>1969067</v>
      </c>
      <c r="G2239" s="5">
        <f>IFERROR(VLOOKUP(Tabla1[[#This Row],[FECHA]],EXONERACIONES!A:D,4,FALSE),0)</f>
        <v>2</v>
      </c>
      <c r="H2239" s="9">
        <f>IFERROR(VLOOKUP(Tabla1[[#This Row],[FECHA]],EXONERACIONES!A:D,3,FALSE),0)</f>
        <v>461500</v>
      </c>
      <c r="I2239" s="5">
        <f>IFERROR(VLOOKUP(Tabla1[[#This Row],[FECHA]],'SIMIT CON RES'!A:D,4,FALSE),0)</f>
        <v>2</v>
      </c>
      <c r="J2239" s="9">
        <f>IFERROR(VLOOKUP(Tabla1[[#This Row],[FECHA]],'SIMIT CON RES'!A:D,3,FALSE),0)</f>
        <v>461500</v>
      </c>
      <c r="K2239">
        <f>IFERROR(VLOOKUP(Tabla1[[#This Row],[FECHA]],'SIMIT SIN RES'!A:D,4,FALSE),0)</f>
        <v>0</v>
      </c>
      <c r="L2239" s="9">
        <f>IFERROR(VLOOKUP(Tabla1[[#This Row],[FECHA]],'SIMIT SIN RES'!A:D,3,FALSE),0)</f>
        <v>0</v>
      </c>
      <c r="M2239" s="5">
        <f>IFERROR(VLOOKUP(Tabla1[[#This Row],[FECHA]],'RECAUDOS DE COMPARENDOS'!A:D,4,FALSE),0)</f>
        <v>1</v>
      </c>
      <c r="N2239" s="9">
        <f>IFERROR(VLOOKUP(Tabla1[[#This Row],[FECHA]],'RECAUDOS DE COMPARENDOS'!A:D,3,FALSE),0)</f>
        <v>230750</v>
      </c>
      <c r="O2239" s="5">
        <f>IFERROR(VLOOKUP(Tabla1[[#This Row],[FECHA]],'RECAUDOS DE RESOLUCIONES'!A:D,4,FALSE),0)</f>
        <v>0</v>
      </c>
      <c r="P2239" s="9">
        <f>IFERROR(VLOOKUP(Tabla1[[#This Row],[FECHA]],'RECAUDOS DE RESOLUCIONES'!A:D,3,FALSE),0)</f>
        <v>0</v>
      </c>
      <c r="Q223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2239" s="9">
        <f>Tabla1[V. COMPARENDOS]-(Tabla1[V. EXONERACIONES]+Tabla1[[#This Row],[V. SIMIT CON RESOLUCION]]+Tabla1[[#This Row],[V. SIMIT SIN RESOLUCION]]+Tabla1[[#This Row],[V. RECAUDOS COMPARENDOS]]+Tabla1[[#This Row],[V. RECAUDOS RESOLUCIONES]])</f>
        <v>815317</v>
      </c>
      <c r="S2239" s="11">
        <f>IFERROR(VLOOKUP(Tabla1[[#This Row],[FECHA]],'RECAUDOS LOCALES'!A:D,4,FALSE),0)</f>
        <v>0</v>
      </c>
      <c r="T2239" s="9">
        <f>IFERROR(VLOOKUP(Tabla1[[#This Row],[FECHA]],'RECAUDOS LOCALES'!A:D,3,FALSE),0)</f>
        <v>0</v>
      </c>
      <c r="U2239" s="11">
        <f>IFERROR(VLOOKUP(Tabla1[[#This Row],[FECHA]],'RECAUDOS EXTERNOS'!A:D,4,FALSE),0)</f>
        <v>2</v>
      </c>
      <c r="V2239" s="9">
        <f>IFERROR(VLOOKUP(Tabla1[[#This Row],[FECHA]],'RECAUDOS EXTERNOS'!A:D,3,FALSE),0)</f>
        <v>386195</v>
      </c>
    </row>
    <row r="2240" spans="1:22" x14ac:dyDescent="0.25">
      <c r="A2240" s="1">
        <v>39799</v>
      </c>
      <c r="B2240" s="3" t="s">
        <v>3</v>
      </c>
      <c r="C2240" s="2">
        <v>39783</v>
      </c>
      <c r="D2240" s="5">
        <f>YEAR(Tabla1[[#This Row],[FECHA]])</f>
        <v>2008</v>
      </c>
      <c r="E2240" s="5">
        <f>IFERROR(VLOOKUP(Tabla1[[#This Row],[FECHA]],'COMPARENDOS TOTALES'!A:D,4,FALSE),0)</f>
        <v>6</v>
      </c>
      <c r="F2240" s="9">
        <f>IFERROR(VLOOKUP(Tabla1[[#This Row],[FECHA]],'COMPARENDOS TOTALES'!A:D,3,FALSE),0)</f>
        <v>2076750</v>
      </c>
      <c r="G2240" s="5">
        <f>IFERROR(VLOOKUP(Tabla1[[#This Row],[FECHA]],EXONERACIONES!A:D,4,FALSE),0)</f>
        <v>4</v>
      </c>
      <c r="H2240" s="9">
        <f>IFERROR(VLOOKUP(Tabla1[[#This Row],[FECHA]],EXONERACIONES!A:D,3,FALSE),0)</f>
        <v>1384500</v>
      </c>
      <c r="I2240" s="5">
        <f>IFERROR(VLOOKUP(Tabla1[[#This Row],[FECHA]],'SIMIT CON RES'!A:D,4,FALSE),0)</f>
        <v>2</v>
      </c>
      <c r="J2240" s="9">
        <f>IFERROR(VLOOKUP(Tabla1[[#This Row],[FECHA]],'SIMIT CON RES'!A:D,3,FALSE),0)</f>
        <v>692250</v>
      </c>
      <c r="K2240">
        <f>IFERROR(VLOOKUP(Tabla1[[#This Row],[FECHA]],'SIMIT SIN RES'!A:D,4,FALSE),0)</f>
        <v>0</v>
      </c>
      <c r="L2240" s="9">
        <f>IFERROR(VLOOKUP(Tabla1[[#This Row],[FECHA]],'SIMIT SIN RES'!A:D,3,FALSE),0)</f>
        <v>0</v>
      </c>
      <c r="M2240" s="5">
        <f>IFERROR(VLOOKUP(Tabla1[[#This Row],[FECHA]],'RECAUDOS DE COMPARENDOS'!A:D,4,FALSE),0)</f>
        <v>0</v>
      </c>
      <c r="N2240" s="9">
        <f>IFERROR(VLOOKUP(Tabla1[[#This Row],[FECHA]],'RECAUDOS DE COMPARENDOS'!A:D,3,FALSE),0)</f>
        <v>0</v>
      </c>
      <c r="O2240" s="5">
        <f>IFERROR(VLOOKUP(Tabla1[[#This Row],[FECHA]],'RECAUDOS DE RESOLUCIONES'!A:D,4,FALSE),0)</f>
        <v>0</v>
      </c>
      <c r="P2240" s="9">
        <f>IFERROR(VLOOKUP(Tabla1[[#This Row],[FECHA]],'RECAUDOS DE RESOLUCIONES'!A:D,3,FALSE),0)</f>
        <v>0</v>
      </c>
      <c r="Q224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24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240" s="11">
        <f>IFERROR(VLOOKUP(Tabla1[[#This Row],[FECHA]],'RECAUDOS LOCALES'!A:D,4,FALSE),0)</f>
        <v>1</v>
      </c>
      <c r="T2240" s="9">
        <f>IFERROR(VLOOKUP(Tabla1[[#This Row],[FECHA]],'RECAUDOS LOCALES'!A:D,3,FALSE),0)</f>
        <v>85900</v>
      </c>
      <c r="U2240" s="11">
        <f>IFERROR(VLOOKUP(Tabla1[[#This Row],[FECHA]],'RECAUDOS EXTERNOS'!A:D,4,FALSE),0)</f>
        <v>2</v>
      </c>
      <c r="V2240" s="9">
        <f>IFERROR(VLOOKUP(Tabla1[[#This Row],[FECHA]],'RECAUDOS EXTERNOS'!A:D,3,FALSE),0)</f>
        <v>397835</v>
      </c>
    </row>
    <row r="2241" spans="1:22" x14ac:dyDescent="0.25">
      <c r="A2241" s="1">
        <v>39800</v>
      </c>
      <c r="B2241" s="3" t="s">
        <v>6</v>
      </c>
      <c r="C2241" s="2">
        <v>39783</v>
      </c>
      <c r="D2241" s="5">
        <f>YEAR(Tabla1[[#This Row],[FECHA]])</f>
        <v>2008</v>
      </c>
      <c r="E2241" s="5">
        <f>IFERROR(VLOOKUP(Tabla1[[#This Row],[FECHA]],'COMPARENDOS TOTALES'!A:D,4,FALSE),0)</f>
        <v>3</v>
      </c>
      <c r="F2241" s="9">
        <f>IFERROR(VLOOKUP(Tabla1[[#This Row],[FECHA]],'COMPARENDOS TOTALES'!A:D,3,FALSE),0)</f>
        <v>584567</v>
      </c>
      <c r="G2241" s="5">
        <f>IFERROR(VLOOKUP(Tabla1[[#This Row],[FECHA]],EXONERACIONES!A:D,4,FALSE),0)</f>
        <v>0</v>
      </c>
      <c r="H2241" s="9">
        <f>IFERROR(VLOOKUP(Tabla1[[#This Row],[FECHA]],EXONERACIONES!A:D,3,FALSE),0)</f>
        <v>0</v>
      </c>
      <c r="I2241" s="5">
        <f>IFERROR(VLOOKUP(Tabla1[[#This Row],[FECHA]],'SIMIT CON RES'!A:D,4,FALSE),0)</f>
        <v>3</v>
      </c>
      <c r="J2241" s="9">
        <f>IFERROR(VLOOKUP(Tabla1[[#This Row],[FECHA]],'SIMIT CON RES'!A:D,3,FALSE),0)</f>
        <v>584567</v>
      </c>
      <c r="K2241">
        <f>IFERROR(VLOOKUP(Tabla1[[#This Row],[FECHA]],'SIMIT SIN RES'!A:D,4,FALSE),0)</f>
        <v>0</v>
      </c>
      <c r="L2241" s="9">
        <f>IFERROR(VLOOKUP(Tabla1[[#This Row],[FECHA]],'SIMIT SIN RES'!A:D,3,FALSE),0)</f>
        <v>0</v>
      </c>
      <c r="M2241" s="5">
        <f>IFERROR(VLOOKUP(Tabla1[[#This Row],[FECHA]],'RECAUDOS DE COMPARENDOS'!A:D,4,FALSE),0)</f>
        <v>0</v>
      </c>
      <c r="N2241" s="9">
        <f>IFERROR(VLOOKUP(Tabla1[[#This Row],[FECHA]],'RECAUDOS DE COMPARENDOS'!A:D,3,FALSE),0)</f>
        <v>0</v>
      </c>
      <c r="O2241" s="5">
        <f>IFERROR(VLOOKUP(Tabla1[[#This Row],[FECHA]],'RECAUDOS DE RESOLUCIONES'!A:D,4,FALSE),0)</f>
        <v>0</v>
      </c>
      <c r="P2241" s="9">
        <f>IFERROR(VLOOKUP(Tabla1[[#This Row],[FECHA]],'RECAUDOS DE RESOLUCIONES'!A:D,3,FALSE),0)</f>
        <v>0</v>
      </c>
      <c r="Q224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24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241" s="11">
        <f>IFERROR(VLOOKUP(Tabla1[[#This Row],[FECHA]],'RECAUDOS LOCALES'!A:D,4,FALSE),0)</f>
        <v>2</v>
      </c>
      <c r="T2241" s="9">
        <f>IFERROR(VLOOKUP(Tabla1[[#This Row],[FECHA]],'RECAUDOS LOCALES'!A:D,3,FALSE),0)</f>
        <v>228723</v>
      </c>
      <c r="U2241" s="11">
        <f>IFERROR(VLOOKUP(Tabla1[[#This Row],[FECHA]],'RECAUDOS EXTERNOS'!A:D,4,FALSE),0)</f>
        <v>2</v>
      </c>
      <c r="V2241" s="9">
        <f>IFERROR(VLOOKUP(Tabla1[[#This Row],[FECHA]],'RECAUDOS EXTERNOS'!A:D,3,FALSE),0)</f>
        <v>481667</v>
      </c>
    </row>
    <row r="2242" spans="1:22" x14ac:dyDescent="0.25">
      <c r="A2242" s="1">
        <v>39801</v>
      </c>
      <c r="B2242" s="3" t="s">
        <v>0</v>
      </c>
      <c r="C2242" s="2">
        <v>39783</v>
      </c>
      <c r="D2242" s="5">
        <f>YEAR(Tabla1[[#This Row],[FECHA]])</f>
        <v>2008</v>
      </c>
      <c r="E2242" s="5">
        <f>IFERROR(VLOOKUP(Tabla1[[#This Row],[FECHA]],'COMPARENDOS TOTALES'!A:D,4,FALSE),0)</f>
        <v>9</v>
      </c>
      <c r="F2242" s="9">
        <f>IFERROR(VLOOKUP(Tabla1[[#This Row],[FECHA]],'COMPARENDOS TOTALES'!A:D,3,FALSE),0)</f>
        <v>2538250</v>
      </c>
      <c r="G2242" s="5">
        <f>IFERROR(VLOOKUP(Tabla1[[#This Row],[FECHA]],EXONERACIONES!A:D,4,FALSE),0)</f>
        <v>3</v>
      </c>
      <c r="H2242" s="9">
        <f>IFERROR(VLOOKUP(Tabla1[[#This Row],[FECHA]],EXONERACIONES!A:D,3,FALSE),0)</f>
        <v>692250</v>
      </c>
      <c r="I2242" s="5">
        <f>IFERROR(VLOOKUP(Tabla1[[#This Row],[FECHA]],'SIMIT CON RES'!A:D,4,FALSE),0)</f>
        <v>4</v>
      </c>
      <c r="J2242" s="9">
        <f>IFERROR(VLOOKUP(Tabla1[[#This Row],[FECHA]],'SIMIT CON RES'!A:D,3,FALSE),0)</f>
        <v>1384500</v>
      </c>
      <c r="K2242">
        <f>IFERROR(VLOOKUP(Tabla1[[#This Row],[FECHA]],'SIMIT SIN RES'!A:D,4,FALSE),0)</f>
        <v>0</v>
      </c>
      <c r="L2242" s="9">
        <f>IFERROR(VLOOKUP(Tabla1[[#This Row],[FECHA]],'SIMIT SIN RES'!A:D,3,FALSE),0)</f>
        <v>0</v>
      </c>
      <c r="M2242" s="5">
        <f>IFERROR(VLOOKUP(Tabla1[[#This Row],[FECHA]],'RECAUDOS DE COMPARENDOS'!A:D,4,FALSE),0)</f>
        <v>0</v>
      </c>
      <c r="N2242" s="9">
        <f>IFERROR(VLOOKUP(Tabla1[[#This Row],[FECHA]],'RECAUDOS DE COMPARENDOS'!A:D,3,FALSE),0)</f>
        <v>0</v>
      </c>
      <c r="O2242" s="5">
        <f>IFERROR(VLOOKUP(Tabla1[[#This Row],[FECHA]],'RECAUDOS DE RESOLUCIONES'!A:D,4,FALSE),0)</f>
        <v>0</v>
      </c>
      <c r="P2242" s="9">
        <f>IFERROR(VLOOKUP(Tabla1[[#This Row],[FECHA]],'RECAUDOS DE RESOLUCIONES'!A:D,3,FALSE),0)</f>
        <v>0</v>
      </c>
      <c r="Q224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242" s="9">
        <f>Tabla1[V. COMPARENDOS]-(Tabla1[V. EXONERACIONES]+Tabla1[[#This Row],[V. SIMIT CON RESOLUCION]]+Tabla1[[#This Row],[V. SIMIT SIN RESOLUCION]]+Tabla1[[#This Row],[V. RECAUDOS COMPARENDOS]]+Tabla1[[#This Row],[V. RECAUDOS RESOLUCIONES]])</f>
        <v>461500</v>
      </c>
      <c r="S2242" s="11">
        <f>IFERROR(VLOOKUP(Tabla1[[#This Row],[FECHA]],'RECAUDOS LOCALES'!A:D,4,FALSE),0)</f>
        <v>0</v>
      </c>
      <c r="T2242" s="9">
        <f>IFERROR(VLOOKUP(Tabla1[[#This Row],[FECHA]],'RECAUDOS LOCALES'!A:D,3,FALSE),0)</f>
        <v>0</v>
      </c>
      <c r="U2242" s="11">
        <f>IFERROR(VLOOKUP(Tabla1[[#This Row],[FECHA]],'RECAUDOS EXTERNOS'!A:D,4,FALSE),0)</f>
        <v>0</v>
      </c>
      <c r="V2242" s="9">
        <f>IFERROR(VLOOKUP(Tabla1[[#This Row],[FECHA]],'RECAUDOS EXTERNOS'!A:D,3,FALSE),0)</f>
        <v>0</v>
      </c>
    </row>
    <row r="2243" spans="1:22" x14ac:dyDescent="0.25">
      <c r="A2243" s="1">
        <v>39802</v>
      </c>
      <c r="B2243" s="3" t="s">
        <v>5</v>
      </c>
      <c r="C2243" s="2">
        <v>39783</v>
      </c>
      <c r="D2243" s="5">
        <f>YEAR(Tabla1[[#This Row],[FECHA]])</f>
        <v>2008</v>
      </c>
      <c r="E2243" s="5">
        <f>IFERROR(VLOOKUP(Tabla1[[#This Row],[FECHA]],'COMPARENDOS TOTALES'!A:D,4,FALSE),0)</f>
        <v>7</v>
      </c>
      <c r="F2243" s="9">
        <f>IFERROR(VLOOKUP(Tabla1[[#This Row],[FECHA]],'COMPARENDOS TOTALES'!A:D,3,FALSE),0)</f>
        <v>1861384</v>
      </c>
      <c r="G2243" s="5">
        <f>IFERROR(VLOOKUP(Tabla1[[#This Row],[FECHA]],EXONERACIONES!A:D,4,FALSE),0)</f>
        <v>0</v>
      </c>
      <c r="H2243" s="9">
        <f>IFERROR(VLOOKUP(Tabla1[[#This Row],[FECHA]],EXONERACIONES!A:D,3,FALSE),0)</f>
        <v>0</v>
      </c>
      <c r="I2243" s="5">
        <f>IFERROR(VLOOKUP(Tabla1[[#This Row],[FECHA]],'SIMIT CON RES'!A:D,4,FALSE),0)</f>
        <v>5</v>
      </c>
      <c r="J2243" s="9">
        <f>IFERROR(VLOOKUP(Tabla1[[#This Row],[FECHA]],'SIMIT CON RES'!A:D,3,FALSE),0)</f>
        <v>938384</v>
      </c>
      <c r="K2243">
        <f>IFERROR(VLOOKUP(Tabla1[[#This Row],[FECHA]],'SIMIT SIN RES'!A:D,4,FALSE),0)</f>
        <v>0</v>
      </c>
      <c r="L2243" s="9">
        <f>IFERROR(VLOOKUP(Tabla1[[#This Row],[FECHA]],'SIMIT SIN RES'!A:D,3,FALSE),0)</f>
        <v>0</v>
      </c>
      <c r="M2243" s="5">
        <f>IFERROR(VLOOKUP(Tabla1[[#This Row],[FECHA]],'RECAUDOS DE COMPARENDOS'!A:D,4,FALSE),0)</f>
        <v>0</v>
      </c>
      <c r="N2243" s="9">
        <f>IFERROR(VLOOKUP(Tabla1[[#This Row],[FECHA]],'RECAUDOS DE COMPARENDOS'!A:D,3,FALSE),0)</f>
        <v>0</v>
      </c>
      <c r="O2243" s="5">
        <f>IFERROR(VLOOKUP(Tabla1[[#This Row],[FECHA]],'RECAUDOS DE RESOLUCIONES'!A:D,4,FALSE),0)</f>
        <v>0</v>
      </c>
      <c r="P2243" s="9">
        <f>IFERROR(VLOOKUP(Tabla1[[#This Row],[FECHA]],'RECAUDOS DE RESOLUCIONES'!A:D,3,FALSE),0)</f>
        <v>0</v>
      </c>
      <c r="Q224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243" s="9">
        <f>Tabla1[V. COMPARENDOS]-(Tabla1[V. EXONERACIONES]+Tabla1[[#This Row],[V. SIMIT CON RESOLUCION]]+Tabla1[[#This Row],[V. SIMIT SIN RESOLUCION]]+Tabla1[[#This Row],[V. RECAUDOS COMPARENDOS]]+Tabla1[[#This Row],[V. RECAUDOS RESOLUCIONES]])</f>
        <v>923000</v>
      </c>
      <c r="S2243" s="11">
        <f>IFERROR(VLOOKUP(Tabla1[[#This Row],[FECHA]],'RECAUDOS LOCALES'!A:D,4,FALSE),0)</f>
        <v>0</v>
      </c>
      <c r="T2243" s="9">
        <f>IFERROR(VLOOKUP(Tabla1[[#This Row],[FECHA]],'RECAUDOS LOCALES'!A:D,3,FALSE),0)</f>
        <v>0</v>
      </c>
      <c r="U2243" s="11">
        <f>IFERROR(VLOOKUP(Tabla1[[#This Row],[FECHA]],'RECAUDOS EXTERNOS'!A:D,4,FALSE),0)</f>
        <v>0</v>
      </c>
      <c r="V2243" s="9">
        <f>IFERROR(VLOOKUP(Tabla1[[#This Row],[FECHA]],'RECAUDOS EXTERNOS'!A:D,3,FALSE),0)</f>
        <v>0</v>
      </c>
    </row>
    <row r="2244" spans="1:22" x14ac:dyDescent="0.25">
      <c r="A2244" s="1">
        <v>39803</v>
      </c>
      <c r="B2244" s="3" t="s">
        <v>4</v>
      </c>
      <c r="C2244" s="2">
        <v>39783</v>
      </c>
      <c r="D2244" s="5">
        <f>YEAR(Tabla1[[#This Row],[FECHA]])</f>
        <v>2008</v>
      </c>
      <c r="E2244" s="5">
        <f>IFERROR(VLOOKUP(Tabla1[[#This Row],[FECHA]],'COMPARENDOS TOTALES'!A:D,4,FALSE),0)</f>
        <v>11</v>
      </c>
      <c r="F2244" s="9">
        <f>IFERROR(VLOOKUP(Tabla1[[#This Row],[FECHA]],'COMPARENDOS TOTALES'!A:D,3,FALSE),0)</f>
        <v>3461250</v>
      </c>
      <c r="G2244" s="5">
        <f>IFERROR(VLOOKUP(Tabla1[[#This Row],[FECHA]],EXONERACIONES!A:D,4,FALSE),0)</f>
        <v>0</v>
      </c>
      <c r="H2244" s="9">
        <f>IFERROR(VLOOKUP(Tabla1[[#This Row],[FECHA]],EXONERACIONES!A:D,3,FALSE),0)</f>
        <v>0</v>
      </c>
      <c r="I2244" s="5">
        <f>IFERROR(VLOOKUP(Tabla1[[#This Row],[FECHA]],'SIMIT CON RES'!A:D,4,FALSE),0)</f>
        <v>8</v>
      </c>
      <c r="J2244" s="9">
        <f>IFERROR(VLOOKUP(Tabla1[[#This Row],[FECHA]],'SIMIT CON RES'!A:D,3,FALSE),0)</f>
        <v>2769000</v>
      </c>
      <c r="K2244">
        <f>IFERROR(VLOOKUP(Tabla1[[#This Row],[FECHA]],'SIMIT SIN RES'!A:D,4,FALSE),0)</f>
        <v>0</v>
      </c>
      <c r="L2244" s="9">
        <f>IFERROR(VLOOKUP(Tabla1[[#This Row],[FECHA]],'SIMIT SIN RES'!A:D,3,FALSE),0)</f>
        <v>0</v>
      </c>
      <c r="M2244" s="5">
        <f>IFERROR(VLOOKUP(Tabla1[[#This Row],[FECHA]],'RECAUDOS DE COMPARENDOS'!A:D,4,FALSE),0)</f>
        <v>0</v>
      </c>
      <c r="N2244" s="9">
        <f>IFERROR(VLOOKUP(Tabla1[[#This Row],[FECHA]],'RECAUDOS DE COMPARENDOS'!A:D,3,FALSE),0)</f>
        <v>0</v>
      </c>
      <c r="O2244" s="5">
        <f>IFERROR(VLOOKUP(Tabla1[[#This Row],[FECHA]],'RECAUDOS DE RESOLUCIONES'!A:D,4,FALSE),0)</f>
        <v>0</v>
      </c>
      <c r="P2244" s="9">
        <f>IFERROR(VLOOKUP(Tabla1[[#This Row],[FECHA]],'RECAUDOS DE RESOLUCIONES'!A:D,3,FALSE),0)</f>
        <v>0</v>
      </c>
      <c r="Q224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2244" s="9">
        <f>Tabla1[V. COMPARENDOS]-(Tabla1[V. EXONERACIONES]+Tabla1[[#This Row],[V. SIMIT CON RESOLUCION]]+Tabla1[[#This Row],[V. SIMIT SIN RESOLUCION]]+Tabla1[[#This Row],[V. RECAUDOS COMPARENDOS]]+Tabla1[[#This Row],[V. RECAUDOS RESOLUCIONES]])</f>
        <v>692250</v>
      </c>
      <c r="S2244" s="11">
        <f>IFERROR(VLOOKUP(Tabla1[[#This Row],[FECHA]],'RECAUDOS LOCALES'!A:D,4,FALSE),0)</f>
        <v>0</v>
      </c>
      <c r="T2244" s="9">
        <f>IFERROR(VLOOKUP(Tabla1[[#This Row],[FECHA]],'RECAUDOS LOCALES'!A:D,3,FALSE),0)</f>
        <v>0</v>
      </c>
      <c r="U2244" s="11">
        <f>IFERROR(VLOOKUP(Tabla1[[#This Row],[FECHA]],'RECAUDOS EXTERNOS'!A:D,4,FALSE),0)</f>
        <v>0</v>
      </c>
      <c r="V2244" s="9">
        <f>IFERROR(VLOOKUP(Tabla1[[#This Row],[FECHA]],'RECAUDOS EXTERNOS'!A:D,3,FALSE),0)</f>
        <v>0</v>
      </c>
    </row>
    <row r="2245" spans="1:22" x14ac:dyDescent="0.25">
      <c r="A2245" s="1">
        <v>39804</v>
      </c>
      <c r="B2245" s="3" t="s">
        <v>1</v>
      </c>
      <c r="C2245" s="2">
        <v>39783</v>
      </c>
      <c r="D2245" s="5">
        <f>YEAR(Tabla1[[#This Row],[FECHA]])</f>
        <v>2008</v>
      </c>
      <c r="E2245" s="5">
        <f>IFERROR(VLOOKUP(Tabla1[[#This Row],[FECHA]],'COMPARENDOS TOTALES'!A:D,4,FALSE),0)</f>
        <v>5</v>
      </c>
      <c r="F2245" s="9">
        <f>IFERROR(VLOOKUP(Tabla1[[#This Row],[FECHA]],'COMPARENDOS TOTALES'!A:D,3,FALSE),0)</f>
        <v>1276817</v>
      </c>
      <c r="G2245" s="5">
        <f>IFERROR(VLOOKUP(Tabla1[[#This Row],[FECHA]],EXONERACIONES!A:D,4,FALSE),0)</f>
        <v>0</v>
      </c>
      <c r="H2245" s="9">
        <f>IFERROR(VLOOKUP(Tabla1[[#This Row],[FECHA]],EXONERACIONES!A:D,3,FALSE),0)</f>
        <v>0</v>
      </c>
      <c r="I2245" s="5">
        <f>IFERROR(VLOOKUP(Tabla1[[#This Row],[FECHA]],'SIMIT CON RES'!A:D,4,FALSE),0)</f>
        <v>3</v>
      </c>
      <c r="J2245" s="9">
        <f>IFERROR(VLOOKUP(Tabla1[[#This Row],[FECHA]],'SIMIT CON RES'!A:D,3,FALSE),0)</f>
        <v>815317</v>
      </c>
      <c r="K2245">
        <f>IFERROR(VLOOKUP(Tabla1[[#This Row],[FECHA]],'SIMIT SIN RES'!A:D,4,FALSE),0)</f>
        <v>0</v>
      </c>
      <c r="L2245" s="9">
        <f>IFERROR(VLOOKUP(Tabla1[[#This Row],[FECHA]],'SIMIT SIN RES'!A:D,3,FALSE),0)</f>
        <v>0</v>
      </c>
      <c r="M2245" s="5">
        <f>IFERROR(VLOOKUP(Tabla1[[#This Row],[FECHA]],'RECAUDOS DE COMPARENDOS'!A:D,4,FALSE),0)</f>
        <v>0</v>
      </c>
      <c r="N2245" s="9">
        <f>IFERROR(VLOOKUP(Tabla1[[#This Row],[FECHA]],'RECAUDOS DE COMPARENDOS'!A:D,3,FALSE),0)</f>
        <v>0</v>
      </c>
      <c r="O2245" s="5">
        <f>IFERROR(VLOOKUP(Tabla1[[#This Row],[FECHA]],'RECAUDOS DE RESOLUCIONES'!A:D,4,FALSE),0)</f>
        <v>0</v>
      </c>
      <c r="P2245" s="9">
        <f>IFERROR(VLOOKUP(Tabla1[[#This Row],[FECHA]],'RECAUDOS DE RESOLUCIONES'!A:D,3,FALSE),0)</f>
        <v>0</v>
      </c>
      <c r="Q224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245" s="9">
        <f>Tabla1[V. COMPARENDOS]-(Tabla1[V. EXONERACIONES]+Tabla1[[#This Row],[V. SIMIT CON RESOLUCION]]+Tabla1[[#This Row],[V. SIMIT SIN RESOLUCION]]+Tabla1[[#This Row],[V. RECAUDOS COMPARENDOS]]+Tabla1[[#This Row],[V. RECAUDOS RESOLUCIONES]])</f>
        <v>461500</v>
      </c>
      <c r="S2245" s="11">
        <f>IFERROR(VLOOKUP(Tabla1[[#This Row],[FECHA]],'RECAUDOS LOCALES'!A:D,4,FALSE),0)</f>
        <v>1</v>
      </c>
      <c r="T2245" s="9">
        <f>IFERROR(VLOOKUP(Tabla1[[#This Row],[FECHA]],'RECAUDOS LOCALES'!A:D,3,FALSE),0)</f>
        <v>85900</v>
      </c>
      <c r="U2245" s="11">
        <f>IFERROR(VLOOKUP(Tabla1[[#This Row],[FECHA]],'RECAUDOS EXTERNOS'!A:D,4,FALSE),0)</f>
        <v>8</v>
      </c>
      <c r="V2245" s="9">
        <f>IFERROR(VLOOKUP(Tabla1[[#This Row],[FECHA]],'RECAUDOS EXTERNOS'!A:D,3,FALSE),0)</f>
        <v>2241142</v>
      </c>
    </row>
    <row r="2246" spans="1:22" x14ac:dyDescent="0.25">
      <c r="A2246" s="1">
        <v>39805</v>
      </c>
      <c r="B2246" s="3" t="s">
        <v>2</v>
      </c>
      <c r="C2246" s="2">
        <v>39783</v>
      </c>
      <c r="D2246" s="5">
        <f>YEAR(Tabla1[[#This Row],[FECHA]])</f>
        <v>2008</v>
      </c>
      <c r="E2246" s="5">
        <f>IFERROR(VLOOKUP(Tabla1[[#This Row],[FECHA]],'COMPARENDOS TOTALES'!A:D,4,FALSE),0)</f>
        <v>1</v>
      </c>
      <c r="F2246" s="9">
        <f>IFERROR(VLOOKUP(Tabla1[[#This Row],[FECHA]],'COMPARENDOS TOTALES'!A:D,3,FALSE),0)</f>
        <v>230750</v>
      </c>
      <c r="G2246" s="5">
        <f>IFERROR(VLOOKUP(Tabla1[[#This Row],[FECHA]],EXONERACIONES!A:D,4,FALSE),0)</f>
        <v>0</v>
      </c>
      <c r="H2246" s="9">
        <f>IFERROR(VLOOKUP(Tabla1[[#This Row],[FECHA]],EXONERACIONES!A:D,3,FALSE),0)</f>
        <v>0</v>
      </c>
      <c r="I2246" s="5">
        <f>IFERROR(VLOOKUP(Tabla1[[#This Row],[FECHA]],'SIMIT CON RES'!A:D,4,FALSE),0)</f>
        <v>0</v>
      </c>
      <c r="J2246" s="9">
        <f>IFERROR(VLOOKUP(Tabla1[[#This Row],[FECHA]],'SIMIT CON RES'!A:D,3,FALSE),0)</f>
        <v>0</v>
      </c>
      <c r="K2246">
        <f>IFERROR(VLOOKUP(Tabla1[[#This Row],[FECHA]],'SIMIT SIN RES'!A:D,4,FALSE),0)</f>
        <v>0</v>
      </c>
      <c r="L2246" s="9">
        <f>IFERROR(VLOOKUP(Tabla1[[#This Row],[FECHA]],'SIMIT SIN RES'!A:D,3,FALSE),0)</f>
        <v>0</v>
      </c>
      <c r="M2246" s="5">
        <f>IFERROR(VLOOKUP(Tabla1[[#This Row],[FECHA]],'RECAUDOS DE COMPARENDOS'!A:D,4,FALSE),0)</f>
        <v>0</v>
      </c>
      <c r="N2246" s="9">
        <f>IFERROR(VLOOKUP(Tabla1[[#This Row],[FECHA]],'RECAUDOS DE COMPARENDOS'!A:D,3,FALSE),0)</f>
        <v>0</v>
      </c>
      <c r="O2246" s="5">
        <f>IFERROR(VLOOKUP(Tabla1[[#This Row],[FECHA]],'RECAUDOS DE RESOLUCIONES'!A:D,4,FALSE),0)</f>
        <v>0</v>
      </c>
      <c r="P2246" s="9">
        <f>IFERROR(VLOOKUP(Tabla1[[#This Row],[FECHA]],'RECAUDOS DE RESOLUCIONES'!A:D,3,FALSE),0)</f>
        <v>0</v>
      </c>
      <c r="Q224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246" s="9">
        <f>Tabla1[V. COMPARENDOS]-(Tabla1[V. EXONERACIONES]+Tabla1[[#This Row],[V. SIMIT CON RESOLUCION]]+Tabla1[[#This Row],[V. SIMIT SIN RESOLUCION]]+Tabla1[[#This Row],[V. RECAUDOS COMPARENDOS]]+Tabla1[[#This Row],[V. RECAUDOS RESOLUCIONES]])</f>
        <v>230750</v>
      </c>
      <c r="S2246" s="11">
        <f>IFERROR(VLOOKUP(Tabla1[[#This Row],[FECHA]],'RECAUDOS LOCALES'!A:D,4,FALSE),0)</f>
        <v>0</v>
      </c>
      <c r="T2246" s="9">
        <f>IFERROR(VLOOKUP(Tabla1[[#This Row],[FECHA]],'RECAUDOS LOCALES'!A:D,3,FALSE),0)</f>
        <v>0</v>
      </c>
      <c r="U2246" s="11">
        <f>IFERROR(VLOOKUP(Tabla1[[#This Row],[FECHA]],'RECAUDOS EXTERNOS'!A:D,4,FALSE),0)</f>
        <v>2</v>
      </c>
      <c r="V2246" s="9">
        <f>IFERROR(VLOOKUP(Tabla1[[#This Row],[FECHA]],'RECAUDOS EXTERNOS'!A:D,3,FALSE),0)</f>
        <v>436200</v>
      </c>
    </row>
    <row r="2247" spans="1:22" x14ac:dyDescent="0.25">
      <c r="A2247" s="1">
        <v>39806</v>
      </c>
      <c r="B2247" s="3" t="s">
        <v>3</v>
      </c>
      <c r="C2247" s="2">
        <v>39783</v>
      </c>
      <c r="D2247" s="5">
        <f>YEAR(Tabla1[[#This Row],[FECHA]])</f>
        <v>2008</v>
      </c>
      <c r="E2247" s="5">
        <f>IFERROR(VLOOKUP(Tabla1[[#This Row],[FECHA]],'COMPARENDOS TOTALES'!A:D,4,FALSE),0)</f>
        <v>0</v>
      </c>
      <c r="F2247" s="9">
        <f>IFERROR(VLOOKUP(Tabla1[[#This Row],[FECHA]],'COMPARENDOS TOTALES'!A:D,3,FALSE),0)</f>
        <v>0</v>
      </c>
      <c r="G2247" s="5">
        <f>IFERROR(VLOOKUP(Tabla1[[#This Row],[FECHA]],EXONERACIONES!A:D,4,FALSE),0)</f>
        <v>0</v>
      </c>
      <c r="H2247" s="9">
        <f>IFERROR(VLOOKUP(Tabla1[[#This Row],[FECHA]],EXONERACIONES!A:D,3,FALSE),0)</f>
        <v>0</v>
      </c>
      <c r="I2247" s="5">
        <f>IFERROR(VLOOKUP(Tabla1[[#This Row],[FECHA]],'SIMIT CON RES'!A:D,4,FALSE),0)</f>
        <v>0</v>
      </c>
      <c r="J2247" s="9">
        <f>IFERROR(VLOOKUP(Tabla1[[#This Row],[FECHA]],'SIMIT CON RES'!A:D,3,FALSE),0)</f>
        <v>0</v>
      </c>
      <c r="K2247">
        <f>IFERROR(VLOOKUP(Tabla1[[#This Row],[FECHA]],'SIMIT SIN RES'!A:D,4,FALSE),0)</f>
        <v>0</v>
      </c>
      <c r="L2247" s="9">
        <f>IFERROR(VLOOKUP(Tabla1[[#This Row],[FECHA]],'SIMIT SIN RES'!A:D,3,FALSE),0)</f>
        <v>0</v>
      </c>
      <c r="M2247" s="5">
        <f>IFERROR(VLOOKUP(Tabla1[[#This Row],[FECHA]],'RECAUDOS DE COMPARENDOS'!A:D,4,FALSE),0)</f>
        <v>0</v>
      </c>
      <c r="N2247" s="9">
        <f>IFERROR(VLOOKUP(Tabla1[[#This Row],[FECHA]],'RECAUDOS DE COMPARENDOS'!A:D,3,FALSE),0)</f>
        <v>0</v>
      </c>
      <c r="O2247" s="5">
        <f>IFERROR(VLOOKUP(Tabla1[[#This Row],[FECHA]],'RECAUDOS DE RESOLUCIONES'!A:D,4,FALSE),0)</f>
        <v>0</v>
      </c>
      <c r="P2247" s="9">
        <f>IFERROR(VLOOKUP(Tabla1[[#This Row],[FECHA]],'RECAUDOS DE RESOLUCIONES'!A:D,3,FALSE),0)</f>
        <v>0</v>
      </c>
      <c r="Q224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24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247" s="11">
        <f>IFERROR(VLOOKUP(Tabla1[[#This Row],[FECHA]],'RECAUDOS LOCALES'!A:D,4,FALSE),0)</f>
        <v>1</v>
      </c>
      <c r="T2247" s="9">
        <f>IFERROR(VLOOKUP(Tabla1[[#This Row],[FECHA]],'RECAUDOS LOCALES'!A:D,3,FALSE),0)</f>
        <v>85900</v>
      </c>
      <c r="U2247" s="11">
        <f>IFERROR(VLOOKUP(Tabla1[[#This Row],[FECHA]],'RECAUDOS EXTERNOS'!A:D,4,FALSE),0)</f>
        <v>6</v>
      </c>
      <c r="V2247" s="9">
        <f>IFERROR(VLOOKUP(Tabla1[[#This Row],[FECHA]],'RECAUDOS EXTERNOS'!A:D,3,FALSE),0)</f>
        <v>1271440</v>
      </c>
    </row>
    <row r="2248" spans="1:22" x14ac:dyDescent="0.25">
      <c r="A2248" s="1">
        <v>39807</v>
      </c>
      <c r="B2248" s="3" t="s">
        <v>6</v>
      </c>
      <c r="C2248" s="2">
        <v>39783</v>
      </c>
      <c r="D2248" s="5">
        <f>YEAR(Tabla1[[#This Row],[FECHA]])</f>
        <v>2008</v>
      </c>
      <c r="E2248" s="5">
        <f>IFERROR(VLOOKUP(Tabla1[[#This Row],[FECHA]],'COMPARENDOS TOTALES'!A:D,4,FALSE),0)</f>
        <v>10</v>
      </c>
      <c r="F2248" s="9">
        <f>IFERROR(VLOOKUP(Tabla1[[#This Row],[FECHA]],'COMPARENDOS TOTALES'!A:D,3,FALSE),0)</f>
        <v>3353567</v>
      </c>
      <c r="G2248" s="5">
        <f>IFERROR(VLOOKUP(Tabla1[[#This Row],[FECHA]],EXONERACIONES!A:D,4,FALSE),0)</f>
        <v>1</v>
      </c>
      <c r="H2248" s="9">
        <f>IFERROR(VLOOKUP(Tabla1[[#This Row],[FECHA]],EXONERACIONES!A:D,3,FALSE),0)</f>
        <v>230750</v>
      </c>
      <c r="I2248" s="5">
        <f>IFERROR(VLOOKUP(Tabla1[[#This Row],[FECHA]],'SIMIT CON RES'!A:D,4,FALSE),0)</f>
        <v>7</v>
      </c>
      <c r="J2248" s="9">
        <f>IFERROR(VLOOKUP(Tabla1[[#This Row],[FECHA]],'SIMIT CON RES'!A:D,3,FALSE),0)</f>
        <v>2199817</v>
      </c>
      <c r="K2248">
        <f>IFERROR(VLOOKUP(Tabla1[[#This Row],[FECHA]],'SIMIT SIN RES'!A:D,4,FALSE),0)</f>
        <v>0</v>
      </c>
      <c r="L2248" s="9">
        <f>IFERROR(VLOOKUP(Tabla1[[#This Row],[FECHA]],'SIMIT SIN RES'!A:D,3,FALSE),0)</f>
        <v>0</v>
      </c>
      <c r="M2248" s="5">
        <f>IFERROR(VLOOKUP(Tabla1[[#This Row],[FECHA]],'RECAUDOS DE COMPARENDOS'!A:D,4,FALSE),0)</f>
        <v>1</v>
      </c>
      <c r="N2248" s="9">
        <f>IFERROR(VLOOKUP(Tabla1[[#This Row],[FECHA]],'RECAUDOS DE COMPARENDOS'!A:D,3,FALSE),0)</f>
        <v>461500</v>
      </c>
      <c r="O2248" s="5">
        <f>IFERROR(VLOOKUP(Tabla1[[#This Row],[FECHA]],'RECAUDOS DE RESOLUCIONES'!A:D,4,FALSE),0)</f>
        <v>0</v>
      </c>
      <c r="P2248" s="9">
        <f>IFERROR(VLOOKUP(Tabla1[[#This Row],[FECHA]],'RECAUDOS DE RESOLUCIONES'!A:D,3,FALSE),0)</f>
        <v>0</v>
      </c>
      <c r="Q224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248" s="9">
        <f>Tabla1[V. COMPARENDOS]-(Tabla1[V. EXONERACIONES]+Tabla1[[#This Row],[V. SIMIT CON RESOLUCION]]+Tabla1[[#This Row],[V. SIMIT SIN RESOLUCION]]+Tabla1[[#This Row],[V. RECAUDOS COMPARENDOS]]+Tabla1[[#This Row],[V. RECAUDOS RESOLUCIONES]])</f>
        <v>461500</v>
      </c>
      <c r="S2248" s="11">
        <f>IFERROR(VLOOKUP(Tabla1[[#This Row],[FECHA]],'RECAUDOS LOCALES'!A:D,4,FALSE),0)</f>
        <v>0</v>
      </c>
      <c r="T2248" s="9">
        <f>IFERROR(VLOOKUP(Tabla1[[#This Row],[FECHA]],'RECAUDOS LOCALES'!A:D,3,FALSE),0)</f>
        <v>0</v>
      </c>
      <c r="U2248" s="11">
        <f>IFERROR(VLOOKUP(Tabla1[[#This Row],[FECHA]],'RECAUDOS EXTERNOS'!A:D,4,FALSE),0)</f>
        <v>0</v>
      </c>
      <c r="V2248" s="9">
        <f>IFERROR(VLOOKUP(Tabla1[[#This Row],[FECHA]],'RECAUDOS EXTERNOS'!A:D,3,FALSE),0)</f>
        <v>0</v>
      </c>
    </row>
    <row r="2249" spans="1:22" x14ac:dyDescent="0.25">
      <c r="A2249" s="1">
        <v>39808</v>
      </c>
      <c r="B2249" s="3" t="s">
        <v>0</v>
      </c>
      <c r="C2249" s="2">
        <v>39783</v>
      </c>
      <c r="D2249" s="5">
        <f>YEAR(Tabla1[[#This Row],[FECHA]])</f>
        <v>2008</v>
      </c>
      <c r="E2249" s="5">
        <f>IFERROR(VLOOKUP(Tabla1[[#This Row],[FECHA]],'COMPARENDOS TOTALES'!A:D,4,FALSE),0)</f>
        <v>5</v>
      </c>
      <c r="F2249" s="9">
        <f>IFERROR(VLOOKUP(Tabla1[[#This Row],[FECHA]],'COMPARENDOS TOTALES'!A:D,3,FALSE),0)</f>
        <v>1384500</v>
      </c>
      <c r="G2249" s="5">
        <f>IFERROR(VLOOKUP(Tabla1[[#This Row],[FECHA]],EXONERACIONES!A:D,4,FALSE),0)</f>
        <v>0</v>
      </c>
      <c r="H2249" s="9">
        <f>IFERROR(VLOOKUP(Tabla1[[#This Row],[FECHA]],EXONERACIONES!A:D,3,FALSE),0)</f>
        <v>0</v>
      </c>
      <c r="I2249" s="5">
        <f>IFERROR(VLOOKUP(Tabla1[[#This Row],[FECHA]],'SIMIT CON RES'!A:D,4,FALSE),0)</f>
        <v>2</v>
      </c>
      <c r="J2249" s="9">
        <f>IFERROR(VLOOKUP(Tabla1[[#This Row],[FECHA]],'SIMIT CON RES'!A:D,3,FALSE),0)</f>
        <v>461500</v>
      </c>
      <c r="K2249">
        <f>IFERROR(VLOOKUP(Tabla1[[#This Row],[FECHA]],'SIMIT SIN RES'!A:D,4,FALSE),0)</f>
        <v>0</v>
      </c>
      <c r="L2249" s="9">
        <f>IFERROR(VLOOKUP(Tabla1[[#This Row],[FECHA]],'SIMIT SIN RES'!A:D,3,FALSE),0)</f>
        <v>0</v>
      </c>
      <c r="M2249" s="5">
        <f>IFERROR(VLOOKUP(Tabla1[[#This Row],[FECHA]],'RECAUDOS DE COMPARENDOS'!A:D,4,FALSE),0)</f>
        <v>0</v>
      </c>
      <c r="N2249" s="9">
        <f>IFERROR(VLOOKUP(Tabla1[[#This Row],[FECHA]],'RECAUDOS DE COMPARENDOS'!A:D,3,FALSE),0)</f>
        <v>0</v>
      </c>
      <c r="O2249" s="5">
        <f>IFERROR(VLOOKUP(Tabla1[[#This Row],[FECHA]],'RECAUDOS DE RESOLUCIONES'!A:D,4,FALSE),0)</f>
        <v>2</v>
      </c>
      <c r="P2249" s="9">
        <f>IFERROR(VLOOKUP(Tabla1[[#This Row],[FECHA]],'RECAUDOS DE RESOLUCIONES'!A:D,3,FALSE),0)</f>
        <v>692250</v>
      </c>
      <c r="Q224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249" s="9">
        <f>Tabla1[V. COMPARENDOS]-(Tabla1[V. EXONERACIONES]+Tabla1[[#This Row],[V. SIMIT CON RESOLUCION]]+Tabla1[[#This Row],[V. SIMIT SIN RESOLUCION]]+Tabla1[[#This Row],[V. RECAUDOS COMPARENDOS]]+Tabla1[[#This Row],[V. RECAUDOS RESOLUCIONES]])</f>
        <v>230750</v>
      </c>
      <c r="S2249" s="11">
        <f>IFERROR(VLOOKUP(Tabla1[[#This Row],[FECHA]],'RECAUDOS LOCALES'!A:D,4,FALSE),0)</f>
        <v>0</v>
      </c>
      <c r="T2249" s="9">
        <f>IFERROR(VLOOKUP(Tabla1[[#This Row],[FECHA]],'RECAUDOS LOCALES'!A:D,3,FALSE),0)</f>
        <v>0</v>
      </c>
      <c r="U2249" s="11">
        <f>IFERROR(VLOOKUP(Tabla1[[#This Row],[FECHA]],'RECAUDOS EXTERNOS'!A:D,4,FALSE),0)</f>
        <v>1</v>
      </c>
      <c r="V2249" s="9">
        <f>IFERROR(VLOOKUP(Tabla1[[#This Row],[FECHA]],'RECAUDOS EXTERNOS'!A:D,3,FALSE),0)</f>
        <v>218100</v>
      </c>
    </row>
    <row r="2250" spans="1:22" x14ac:dyDescent="0.25">
      <c r="A2250" s="1">
        <v>39809</v>
      </c>
      <c r="B2250" s="3" t="s">
        <v>5</v>
      </c>
      <c r="C2250" s="2">
        <v>39783</v>
      </c>
      <c r="D2250" s="5">
        <f>YEAR(Tabla1[[#This Row],[FECHA]])</f>
        <v>2008</v>
      </c>
      <c r="E2250" s="5">
        <f>IFERROR(VLOOKUP(Tabla1[[#This Row],[FECHA]],'COMPARENDOS TOTALES'!A:D,4,FALSE),0)</f>
        <v>3</v>
      </c>
      <c r="F2250" s="9">
        <f>IFERROR(VLOOKUP(Tabla1[[#This Row],[FECHA]],'COMPARENDOS TOTALES'!A:D,3,FALSE),0)</f>
        <v>923000</v>
      </c>
      <c r="G2250" s="5">
        <f>IFERROR(VLOOKUP(Tabla1[[#This Row],[FECHA]],EXONERACIONES!A:D,4,FALSE),0)</f>
        <v>1</v>
      </c>
      <c r="H2250" s="9">
        <f>IFERROR(VLOOKUP(Tabla1[[#This Row],[FECHA]],EXONERACIONES!A:D,3,FALSE),0)</f>
        <v>461500</v>
      </c>
      <c r="I2250" s="5">
        <f>IFERROR(VLOOKUP(Tabla1[[#This Row],[FECHA]],'SIMIT CON RES'!A:D,4,FALSE),0)</f>
        <v>2</v>
      </c>
      <c r="J2250" s="9">
        <f>IFERROR(VLOOKUP(Tabla1[[#This Row],[FECHA]],'SIMIT CON RES'!A:D,3,FALSE),0)</f>
        <v>461500</v>
      </c>
      <c r="K2250">
        <f>IFERROR(VLOOKUP(Tabla1[[#This Row],[FECHA]],'SIMIT SIN RES'!A:D,4,FALSE),0)</f>
        <v>0</v>
      </c>
      <c r="L2250" s="9">
        <f>IFERROR(VLOOKUP(Tabla1[[#This Row],[FECHA]],'SIMIT SIN RES'!A:D,3,FALSE),0)</f>
        <v>0</v>
      </c>
      <c r="M2250" s="5">
        <f>IFERROR(VLOOKUP(Tabla1[[#This Row],[FECHA]],'RECAUDOS DE COMPARENDOS'!A:D,4,FALSE),0)</f>
        <v>0</v>
      </c>
      <c r="N2250" s="9">
        <f>IFERROR(VLOOKUP(Tabla1[[#This Row],[FECHA]],'RECAUDOS DE COMPARENDOS'!A:D,3,FALSE),0)</f>
        <v>0</v>
      </c>
      <c r="O2250" s="5">
        <f>IFERROR(VLOOKUP(Tabla1[[#This Row],[FECHA]],'RECAUDOS DE RESOLUCIONES'!A:D,4,FALSE),0)</f>
        <v>0</v>
      </c>
      <c r="P2250" s="9">
        <f>IFERROR(VLOOKUP(Tabla1[[#This Row],[FECHA]],'RECAUDOS DE RESOLUCIONES'!A:D,3,FALSE),0)</f>
        <v>0</v>
      </c>
      <c r="Q225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25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250" s="11">
        <f>IFERROR(VLOOKUP(Tabla1[[#This Row],[FECHA]],'RECAUDOS LOCALES'!A:D,4,FALSE),0)</f>
        <v>0</v>
      </c>
      <c r="T2250" s="9">
        <f>IFERROR(VLOOKUP(Tabla1[[#This Row],[FECHA]],'RECAUDOS LOCALES'!A:D,3,FALSE),0)</f>
        <v>0</v>
      </c>
      <c r="U2250" s="11">
        <f>IFERROR(VLOOKUP(Tabla1[[#This Row],[FECHA]],'RECAUDOS EXTERNOS'!A:D,4,FALSE),0)</f>
        <v>0</v>
      </c>
      <c r="V2250" s="9">
        <f>IFERROR(VLOOKUP(Tabla1[[#This Row],[FECHA]],'RECAUDOS EXTERNOS'!A:D,3,FALSE),0)</f>
        <v>0</v>
      </c>
    </row>
    <row r="2251" spans="1:22" x14ac:dyDescent="0.25">
      <c r="A2251" s="1">
        <v>39810</v>
      </c>
      <c r="B2251" s="3" t="s">
        <v>4</v>
      </c>
      <c r="C2251" s="2">
        <v>39783</v>
      </c>
      <c r="D2251" s="5">
        <f>YEAR(Tabla1[[#This Row],[FECHA]])</f>
        <v>2008</v>
      </c>
      <c r="E2251" s="5">
        <f>IFERROR(VLOOKUP(Tabla1[[#This Row],[FECHA]],'COMPARENDOS TOTALES'!A:D,4,FALSE),0)</f>
        <v>5</v>
      </c>
      <c r="F2251" s="9">
        <f>IFERROR(VLOOKUP(Tabla1[[#This Row],[FECHA]],'COMPARENDOS TOTALES'!A:D,3,FALSE),0)</f>
        <v>1507567</v>
      </c>
      <c r="G2251" s="5">
        <f>IFERROR(VLOOKUP(Tabla1[[#This Row],[FECHA]],EXONERACIONES!A:D,4,FALSE),0)</f>
        <v>0</v>
      </c>
      <c r="H2251" s="9">
        <f>IFERROR(VLOOKUP(Tabla1[[#This Row],[FECHA]],EXONERACIONES!A:D,3,FALSE),0)</f>
        <v>0</v>
      </c>
      <c r="I2251" s="5">
        <f>IFERROR(VLOOKUP(Tabla1[[#This Row],[FECHA]],'SIMIT CON RES'!A:D,4,FALSE),0)</f>
        <v>5</v>
      </c>
      <c r="J2251" s="9">
        <f>IFERROR(VLOOKUP(Tabla1[[#This Row],[FECHA]],'SIMIT CON RES'!A:D,3,FALSE),0)</f>
        <v>1507567</v>
      </c>
      <c r="K2251">
        <f>IFERROR(VLOOKUP(Tabla1[[#This Row],[FECHA]],'SIMIT SIN RES'!A:D,4,FALSE),0)</f>
        <v>0</v>
      </c>
      <c r="L2251" s="9">
        <f>IFERROR(VLOOKUP(Tabla1[[#This Row],[FECHA]],'SIMIT SIN RES'!A:D,3,FALSE),0)</f>
        <v>0</v>
      </c>
      <c r="M2251" s="5">
        <f>IFERROR(VLOOKUP(Tabla1[[#This Row],[FECHA]],'RECAUDOS DE COMPARENDOS'!A:D,4,FALSE),0)</f>
        <v>0</v>
      </c>
      <c r="N2251" s="9">
        <f>IFERROR(VLOOKUP(Tabla1[[#This Row],[FECHA]],'RECAUDOS DE COMPARENDOS'!A:D,3,FALSE),0)</f>
        <v>0</v>
      </c>
      <c r="O2251" s="5">
        <f>IFERROR(VLOOKUP(Tabla1[[#This Row],[FECHA]],'RECAUDOS DE RESOLUCIONES'!A:D,4,FALSE),0)</f>
        <v>0</v>
      </c>
      <c r="P2251" s="9">
        <f>IFERROR(VLOOKUP(Tabla1[[#This Row],[FECHA]],'RECAUDOS DE RESOLUCIONES'!A:D,3,FALSE),0)</f>
        <v>0</v>
      </c>
      <c r="Q225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25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251" s="11">
        <f>IFERROR(VLOOKUP(Tabla1[[#This Row],[FECHA]],'RECAUDOS LOCALES'!A:D,4,FALSE),0)</f>
        <v>0</v>
      </c>
      <c r="T2251" s="9">
        <f>IFERROR(VLOOKUP(Tabla1[[#This Row],[FECHA]],'RECAUDOS LOCALES'!A:D,3,FALSE),0)</f>
        <v>0</v>
      </c>
      <c r="U2251" s="11">
        <f>IFERROR(VLOOKUP(Tabla1[[#This Row],[FECHA]],'RECAUDOS EXTERNOS'!A:D,4,FALSE),0)</f>
        <v>0</v>
      </c>
      <c r="V2251" s="9">
        <f>IFERROR(VLOOKUP(Tabla1[[#This Row],[FECHA]],'RECAUDOS EXTERNOS'!A:D,3,FALSE),0)</f>
        <v>0</v>
      </c>
    </row>
    <row r="2252" spans="1:22" x14ac:dyDescent="0.25">
      <c r="A2252" s="1">
        <v>39811</v>
      </c>
      <c r="B2252" s="3" t="s">
        <v>1</v>
      </c>
      <c r="C2252" s="2">
        <v>39783</v>
      </c>
      <c r="D2252" s="5">
        <f>YEAR(Tabla1[[#This Row],[FECHA]])</f>
        <v>2008</v>
      </c>
      <c r="E2252" s="5">
        <f>IFERROR(VLOOKUP(Tabla1[[#This Row],[FECHA]],'COMPARENDOS TOTALES'!A:D,4,FALSE),0)</f>
        <v>1</v>
      </c>
      <c r="F2252" s="9">
        <f>IFERROR(VLOOKUP(Tabla1[[#This Row],[FECHA]],'COMPARENDOS TOTALES'!A:D,3,FALSE),0)</f>
        <v>461500</v>
      </c>
      <c r="G2252" s="5">
        <f>IFERROR(VLOOKUP(Tabla1[[#This Row],[FECHA]],EXONERACIONES!A:D,4,FALSE),0)</f>
        <v>0</v>
      </c>
      <c r="H2252" s="9">
        <f>IFERROR(VLOOKUP(Tabla1[[#This Row],[FECHA]],EXONERACIONES!A:D,3,FALSE),0)</f>
        <v>0</v>
      </c>
      <c r="I2252" s="5">
        <f>IFERROR(VLOOKUP(Tabla1[[#This Row],[FECHA]],'SIMIT CON RES'!A:D,4,FALSE),0)</f>
        <v>1</v>
      </c>
      <c r="J2252" s="9">
        <f>IFERROR(VLOOKUP(Tabla1[[#This Row],[FECHA]],'SIMIT CON RES'!A:D,3,FALSE),0)</f>
        <v>461500</v>
      </c>
      <c r="K2252">
        <f>IFERROR(VLOOKUP(Tabla1[[#This Row],[FECHA]],'SIMIT SIN RES'!A:D,4,FALSE),0)</f>
        <v>0</v>
      </c>
      <c r="L2252" s="9">
        <f>IFERROR(VLOOKUP(Tabla1[[#This Row],[FECHA]],'SIMIT SIN RES'!A:D,3,FALSE),0)</f>
        <v>0</v>
      </c>
      <c r="M2252" s="5">
        <f>IFERROR(VLOOKUP(Tabla1[[#This Row],[FECHA]],'RECAUDOS DE COMPARENDOS'!A:D,4,FALSE),0)</f>
        <v>0</v>
      </c>
      <c r="N2252" s="9">
        <f>IFERROR(VLOOKUP(Tabla1[[#This Row],[FECHA]],'RECAUDOS DE COMPARENDOS'!A:D,3,FALSE),0)</f>
        <v>0</v>
      </c>
      <c r="O2252" s="5">
        <f>IFERROR(VLOOKUP(Tabla1[[#This Row],[FECHA]],'RECAUDOS DE RESOLUCIONES'!A:D,4,FALSE),0)</f>
        <v>0</v>
      </c>
      <c r="P2252" s="9">
        <f>IFERROR(VLOOKUP(Tabla1[[#This Row],[FECHA]],'RECAUDOS DE RESOLUCIONES'!A:D,3,FALSE),0)</f>
        <v>0</v>
      </c>
      <c r="Q225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25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252" s="11">
        <f>IFERROR(VLOOKUP(Tabla1[[#This Row],[FECHA]],'RECAUDOS LOCALES'!A:D,4,FALSE),0)</f>
        <v>0</v>
      </c>
      <c r="T2252" s="9">
        <f>IFERROR(VLOOKUP(Tabla1[[#This Row],[FECHA]],'RECAUDOS LOCALES'!A:D,3,FALSE),0)</f>
        <v>0</v>
      </c>
      <c r="U2252" s="11">
        <f>IFERROR(VLOOKUP(Tabla1[[#This Row],[FECHA]],'RECAUDOS EXTERNOS'!A:D,4,FALSE),0)</f>
        <v>4</v>
      </c>
      <c r="V2252" s="9">
        <f>IFERROR(VLOOKUP(Tabla1[[#This Row],[FECHA]],'RECAUDOS EXTERNOS'!A:D,3,FALSE),0)</f>
        <v>834035</v>
      </c>
    </row>
    <row r="2253" spans="1:22" x14ac:dyDescent="0.25">
      <c r="A2253" s="1">
        <v>39812</v>
      </c>
      <c r="B2253" s="3" t="s">
        <v>2</v>
      </c>
      <c r="C2253" s="2">
        <v>39783</v>
      </c>
      <c r="D2253" s="5">
        <f>YEAR(Tabla1[[#This Row],[FECHA]])</f>
        <v>2008</v>
      </c>
      <c r="E2253" s="5">
        <f>IFERROR(VLOOKUP(Tabla1[[#This Row],[FECHA]],'COMPARENDOS TOTALES'!A:D,4,FALSE),0)</f>
        <v>11</v>
      </c>
      <c r="F2253" s="9">
        <f>IFERROR(VLOOKUP(Tabla1[[#This Row],[FECHA]],'COMPARENDOS TOTALES'!A:D,3,FALSE),0)</f>
        <v>2907451</v>
      </c>
      <c r="G2253" s="5">
        <f>IFERROR(VLOOKUP(Tabla1[[#This Row],[FECHA]],EXONERACIONES!A:D,4,FALSE),0)</f>
        <v>0</v>
      </c>
      <c r="H2253" s="9">
        <f>IFERROR(VLOOKUP(Tabla1[[#This Row],[FECHA]],EXONERACIONES!A:D,3,FALSE),0)</f>
        <v>0</v>
      </c>
      <c r="I2253" s="5">
        <f>IFERROR(VLOOKUP(Tabla1[[#This Row],[FECHA]],'SIMIT CON RES'!A:D,4,FALSE),0)</f>
        <v>7</v>
      </c>
      <c r="J2253" s="9">
        <f>IFERROR(VLOOKUP(Tabla1[[#This Row],[FECHA]],'SIMIT CON RES'!A:D,3,FALSE),0)</f>
        <v>1630634</v>
      </c>
      <c r="K2253">
        <f>IFERROR(VLOOKUP(Tabla1[[#This Row],[FECHA]],'SIMIT SIN RES'!A:D,4,FALSE),0)</f>
        <v>0</v>
      </c>
      <c r="L2253" s="9">
        <f>IFERROR(VLOOKUP(Tabla1[[#This Row],[FECHA]],'SIMIT SIN RES'!A:D,3,FALSE),0)</f>
        <v>0</v>
      </c>
      <c r="M2253" s="5">
        <f>IFERROR(VLOOKUP(Tabla1[[#This Row],[FECHA]],'RECAUDOS DE COMPARENDOS'!A:D,4,FALSE),0)</f>
        <v>2</v>
      </c>
      <c r="N2253" s="9">
        <f>IFERROR(VLOOKUP(Tabla1[[#This Row],[FECHA]],'RECAUDOS DE COMPARENDOS'!A:D,3,FALSE),0)</f>
        <v>353817</v>
      </c>
      <c r="O2253" s="5">
        <f>IFERROR(VLOOKUP(Tabla1[[#This Row],[FECHA]],'RECAUDOS DE RESOLUCIONES'!A:D,4,FALSE),0)</f>
        <v>0</v>
      </c>
      <c r="P2253" s="9">
        <f>IFERROR(VLOOKUP(Tabla1[[#This Row],[FECHA]],'RECAUDOS DE RESOLUCIONES'!A:D,3,FALSE),0)</f>
        <v>0</v>
      </c>
      <c r="Q225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253" s="9">
        <f>Tabla1[V. COMPARENDOS]-(Tabla1[V. EXONERACIONES]+Tabla1[[#This Row],[V. SIMIT CON RESOLUCION]]+Tabla1[[#This Row],[V. SIMIT SIN RESOLUCION]]+Tabla1[[#This Row],[V. RECAUDOS COMPARENDOS]]+Tabla1[[#This Row],[V. RECAUDOS RESOLUCIONES]])</f>
        <v>923000</v>
      </c>
      <c r="S2253" s="11">
        <f>IFERROR(VLOOKUP(Tabla1[[#This Row],[FECHA]],'RECAUDOS LOCALES'!A:D,4,FALSE),0)</f>
        <v>0</v>
      </c>
      <c r="T2253" s="9">
        <f>IFERROR(VLOOKUP(Tabla1[[#This Row],[FECHA]],'RECAUDOS LOCALES'!A:D,3,FALSE),0)</f>
        <v>0</v>
      </c>
      <c r="U2253" s="11">
        <f>IFERROR(VLOOKUP(Tabla1[[#This Row],[FECHA]],'RECAUDOS EXTERNOS'!A:D,4,FALSE),0)</f>
        <v>3</v>
      </c>
      <c r="V2253" s="9">
        <f>IFERROR(VLOOKUP(Tabla1[[#This Row],[FECHA]],'RECAUDOS EXTERNOS'!A:D,3,FALSE),0)</f>
        <v>654300</v>
      </c>
    </row>
    <row r="2254" spans="1:22" x14ac:dyDescent="0.25">
      <c r="A2254" s="1">
        <v>39813</v>
      </c>
      <c r="B2254" s="3" t="s">
        <v>3</v>
      </c>
      <c r="C2254" s="2">
        <v>39783</v>
      </c>
      <c r="D2254" s="5">
        <f>YEAR(Tabla1[[#This Row],[FECHA]])</f>
        <v>2008</v>
      </c>
      <c r="E2254" s="5">
        <f>IFERROR(VLOOKUP(Tabla1[[#This Row],[FECHA]],'COMPARENDOS TOTALES'!A:D,4,FALSE),0)</f>
        <v>3</v>
      </c>
      <c r="F2254" s="9">
        <f>IFERROR(VLOOKUP(Tabla1[[#This Row],[FECHA]],'COMPARENDOS TOTALES'!A:D,3,FALSE),0)</f>
        <v>923000</v>
      </c>
      <c r="G2254" s="5">
        <f>IFERROR(VLOOKUP(Tabla1[[#This Row],[FECHA]],EXONERACIONES!A:D,4,FALSE),0)</f>
        <v>0</v>
      </c>
      <c r="H2254" s="9">
        <f>IFERROR(VLOOKUP(Tabla1[[#This Row],[FECHA]],EXONERACIONES!A:D,3,FALSE),0)</f>
        <v>0</v>
      </c>
      <c r="I2254" s="5">
        <f>IFERROR(VLOOKUP(Tabla1[[#This Row],[FECHA]],'SIMIT CON RES'!A:D,4,FALSE),0)</f>
        <v>0</v>
      </c>
      <c r="J2254" s="9">
        <f>IFERROR(VLOOKUP(Tabla1[[#This Row],[FECHA]],'SIMIT CON RES'!A:D,3,FALSE),0)</f>
        <v>0</v>
      </c>
      <c r="K2254">
        <f>IFERROR(VLOOKUP(Tabla1[[#This Row],[FECHA]],'SIMIT SIN RES'!A:D,4,FALSE),0)</f>
        <v>0</v>
      </c>
      <c r="L2254" s="9">
        <f>IFERROR(VLOOKUP(Tabla1[[#This Row],[FECHA]],'SIMIT SIN RES'!A:D,3,FALSE),0)</f>
        <v>0</v>
      </c>
      <c r="M2254" s="5">
        <f>IFERROR(VLOOKUP(Tabla1[[#This Row],[FECHA]],'RECAUDOS DE COMPARENDOS'!A:D,4,FALSE),0)</f>
        <v>0</v>
      </c>
      <c r="N2254" s="9">
        <f>IFERROR(VLOOKUP(Tabla1[[#This Row],[FECHA]],'RECAUDOS DE COMPARENDOS'!A:D,3,FALSE),0)</f>
        <v>0</v>
      </c>
      <c r="O2254" s="5">
        <f>IFERROR(VLOOKUP(Tabla1[[#This Row],[FECHA]],'RECAUDOS DE RESOLUCIONES'!A:D,4,FALSE),0)</f>
        <v>0</v>
      </c>
      <c r="P2254" s="9">
        <f>IFERROR(VLOOKUP(Tabla1[[#This Row],[FECHA]],'RECAUDOS DE RESOLUCIONES'!A:D,3,FALSE),0)</f>
        <v>0</v>
      </c>
      <c r="Q225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2254" s="9">
        <f>Tabla1[V. COMPARENDOS]-(Tabla1[V. EXONERACIONES]+Tabla1[[#This Row],[V. SIMIT CON RESOLUCION]]+Tabla1[[#This Row],[V. SIMIT SIN RESOLUCION]]+Tabla1[[#This Row],[V. RECAUDOS COMPARENDOS]]+Tabla1[[#This Row],[V. RECAUDOS RESOLUCIONES]])</f>
        <v>923000</v>
      </c>
      <c r="S2254" s="11">
        <f>IFERROR(VLOOKUP(Tabla1[[#This Row],[FECHA]],'RECAUDOS LOCALES'!A:D,4,FALSE),0)</f>
        <v>0</v>
      </c>
      <c r="T2254" s="9">
        <f>IFERROR(VLOOKUP(Tabla1[[#This Row],[FECHA]],'RECAUDOS LOCALES'!A:D,3,FALSE),0)</f>
        <v>0</v>
      </c>
      <c r="U2254" s="11">
        <f>IFERROR(VLOOKUP(Tabla1[[#This Row],[FECHA]],'RECAUDOS EXTERNOS'!A:D,4,FALSE),0)</f>
        <v>0</v>
      </c>
      <c r="V2254" s="9">
        <f>IFERROR(VLOOKUP(Tabla1[[#This Row],[FECHA]],'RECAUDOS EXTERNOS'!A:D,3,FALSE),0)</f>
        <v>0</v>
      </c>
    </row>
    <row r="2255" spans="1:22" x14ac:dyDescent="0.25">
      <c r="A2255" s="1">
        <v>39814</v>
      </c>
      <c r="B2255" s="3" t="s">
        <v>6</v>
      </c>
      <c r="C2255" s="2">
        <v>39814</v>
      </c>
      <c r="D2255" s="5">
        <f>YEAR(Tabla1[[#This Row],[FECHA]])</f>
        <v>2009</v>
      </c>
      <c r="E2255" s="5">
        <f>IFERROR(VLOOKUP(Tabla1[[#This Row],[FECHA]],'COMPARENDOS TOTALES'!A:D,4,FALSE),0)</f>
        <v>5</v>
      </c>
      <c r="F2255" s="9">
        <f>IFERROR(VLOOKUP(Tabla1[[#This Row],[FECHA]],'COMPARENDOS TOTALES'!A:D,3,FALSE),0)</f>
        <v>1623202</v>
      </c>
      <c r="G2255" s="5">
        <f>IFERROR(VLOOKUP(Tabla1[[#This Row],[FECHA]],EXONERACIONES!A:D,4,FALSE),0)</f>
        <v>1</v>
      </c>
      <c r="H2255" s="9">
        <f>IFERROR(VLOOKUP(Tabla1[[#This Row],[FECHA]],EXONERACIONES!A:D,3,FALSE),0)</f>
        <v>248450</v>
      </c>
      <c r="I2255" s="5">
        <f>IFERROR(VLOOKUP(Tabla1[[#This Row],[FECHA]],'SIMIT CON RES'!A:D,4,FALSE),0)</f>
        <v>4</v>
      </c>
      <c r="J2255" s="9">
        <f>IFERROR(VLOOKUP(Tabla1[[#This Row],[FECHA]],'SIMIT CON RES'!A:D,3,FALSE),0)</f>
        <v>1374752</v>
      </c>
      <c r="K2255">
        <f>IFERROR(VLOOKUP(Tabla1[[#This Row],[FECHA]],'SIMIT SIN RES'!A:D,4,FALSE),0)</f>
        <v>0</v>
      </c>
      <c r="L2255" s="9">
        <f>IFERROR(VLOOKUP(Tabla1[[#This Row],[FECHA]],'SIMIT SIN RES'!A:D,3,FALSE),0)</f>
        <v>0</v>
      </c>
      <c r="M2255" s="5">
        <f>IFERROR(VLOOKUP(Tabla1[[#This Row],[FECHA]],'RECAUDOS DE COMPARENDOS'!A:D,4,FALSE),0)</f>
        <v>0</v>
      </c>
      <c r="N2255" s="9">
        <f>IFERROR(VLOOKUP(Tabla1[[#This Row],[FECHA]],'RECAUDOS DE COMPARENDOS'!A:D,3,FALSE),0)</f>
        <v>0</v>
      </c>
      <c r="O2255" s="5">
        <f>IFERROR(VLOOKUP(Tabla1[[#This Row],[FECHA]],'RECAUDOS DE RESOLUCIONES'!A:D,4,FALSE),0)</f>
        <v>0</v>
      </c>
      <c r="P2255" s="9">
        <f>IFERROR(VLOOKUP(Tabla1[[#This Row],[FECHA]],'RECAUDOS DE RESOLUCIONES'!A:D,3,FALSE),0)</f>
        <v>0</v>
      </c>
      <c r="Q225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25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255" s="11">
        <f>IFERROR(VLOOKUP(Tabla1[[#This Row],[FECHA]],'RECAUDOS LOCALES'!A:D,4,FALSE),0)</f>
        <v>0</v>
      </c>
      <c r="T2255" s="9">
        <f>IFERROR(VLOOKUP(Tabla1[[#This Row],[FECHA]],'RECAUDOS LOCALES'!A:D,3,FALSE),0)</f>
        <v>0</v>
      </c>
      <c r="U2255" s="11">
        <f>IFERROR(VLOOKUP(Tabla1[[#This Row],[FECHA]],'RECAUDOS EXTERNOS'!A:D,4,FALSE),0)</f>
        <v>0</v>
      </c>
      <c r="V2255" s="9">
        <f>IFERROR(VLOOKUP(Tabla1[[#This Row],[FECHA]],'RECAUDOS EXTERNOS'!A:D,3,FALSE),0)</f>
        <v>0</v>
      </c>
    </row>
    <row r="2256" spans="1:22" x14ac:dyDescent="0.25">
      <c r="A2256" s="1">
        <v>39815</v>
      </c>
      <c r="B2256" s="3" t="s">
        <v>0</v>
      </c>
      <c r="C2256" s="2">
        <v>39814</v>
      </c>
      <c r="D2256" s="5">
        <f>YEAR(Tabla1[[#This Row],[FECHA]])</f>
        <v>2009</v>
      </c>
      <c r="E2256" s="5">
        <f>IFERROR(VLOOKUP(Tabla1[[#This Row],[FECHA]],'COMPARENDOS TOTALES'!A:D,4,FALSE),0)</f>
        <v>12</v>
      </c>
      <c r="F2256" s="9">
        <f>IFERROR(VLOOKUP(Tabla1[[#This Row],[FECHA]],'COMPARENDOS TOTALES'!A:D,3,FALSE),0)</f>
        <v>2766078</v>
      </c>
      <c r="G2256" s="5">
        <f>IFERROR(VLOOKUP(Tabla1[[#This Row],[FECHA]],EXONERACIONES!A:D,4,FALSE),0)</f>
        <v>2</v>
      </c>
      <c r="H2256" s="9">
        <f>IFERROR(VLOOKUP(Tabla1[[#This Row],[FECHA]],EXONERACIONES!A:D,3,FALSE),0)</f>
        <v>380957</v>
      </c>
      <c r="I2256" s="5">
        <f>IFERROR(VLOOKUP(Tabla1[[#This Row],[FECHA]],'SIMIT CON RES'!A:D,4,FALSE),0)</f>
        <v>7</v>
      </c>
      <c r="J2256" s="9">
        <f>IFERROR(VLOOKUP(Tabla1[[#This Row],[FECHA]],'SIMIT CON RES'!A:D,3,FALSE),0)</f>
        <v>1755714</v>
      </c>
      <c r="K2256">
        <f>IFERROR(VLOOKUP(Tabla1[[#This Row],[FECHA]],'SIMIT SIN RES'!A:D,4,FALSE),0)</f>
        <v>0</v>
      </c>
      <c r="L2256" s="9">
        <f>IFERROR(VLOOKUP(Tabla1[[#This Row],[FECHA]],'SIMIT SIN RES'!A:D,3,FALSE),0)</f>
        <v>0</v>
      </c>
      <c r="M2256" s="5">
        <f>IFERROR(VLOOKUP(Tabla1[[#This Row],[FECHA]],'RECAUDOS DE COMPARENDOS'!A:D,4,FALSE),0)</f>
        <v>2</v>
      </c>
      <c r="N2256" s="9">
        <f>IFERROR(VLOOKUP(Tabla1[[#This Row],[FECHA]],'RECAUDOS DE COMPARENDOS'!A:D,3,FALSE),0)</f>
        <v>380957</v>
      </c>
      <c r="O2256" s="5">
        <f>IFERROR(VLOOKUP(Tabla1[[#This Row],[FECHA]],'RECAUDOS DE RESOLUCIONES'!A:D,4,FALSE),0)</f>
        <v>0</v>
      </c>
      <c r="P2256" s="9">
        <f>IFERROR(VLOOKUP(Tabla1[[#This Row],[FECHA]],'RECAUDOS DE RESOLUCIONES'!A:D,3,FALSE),0)</f>
        <v>0</v>
      </c>
      <c r="Q225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256" s="9">
        <f>Tabla1[V. COMPARENDOS]-(Tabla1[V. EXONERACIONES]+Tabla1[[#This Row],[V. SIMIT CON RESOLUCION]]+Tabla1[[#This Row],[V. SIMIT SIN RESOLUCION]]+Tabla1[[#This Row],[V. RECAUDOS COMPARENDOS]]+Tabla1[[#This Row],[V. RECAUDOS RESOLUCIONES]])</f>
        <v>248450</v>
      </c>
      <c r="S2256" s="11">
        <f>IFERROR(VLOOKUP(Tabla1[[#This Row],[FECHA]],'RECAUDOS LOCALES'!A:D,4,FALSE),0)</f>
        <v>0</v>
      </c>
      <c r="T2256" s="9">
        <f>IFERROR(VLOOKUP(Tabla1[[#This Row],[FECHA]],'RECAUDOS LOCALES'!A:D,3,FALSE),0)</f>
        <v>0</v>
      </c>
      <c r="U2256" s="11">
        <f>IFERROR(VLOOKUP(Tabla1[[#This Row],[FECHA]],'RECAUDOS EXTERNOS'!A:D,4,FALSE),0)</f>
        <v>0</v>
      </c>
      <c r="V2256" s="9">
        <f>IFERROR(VLOOKUP(Tabla1[[#This Row],[FECHA]],'RECAUDOS EXTERNOS'!A:D,3,FALSE),0)</f>
        <v>0</v>
      </c>
    </row>
    <row r="2257" spans="1:22" x14ac:dyDescent="0.25">
      <c r="A2257" s="1">
        <v>39816</v>
      </c>
      <c r="B2257" s="3" t="s">
        <v>5</v>
      </c>
      <c r="C2257" s="2">
        <v>39814</v>
      </c>
      <c r="D2257" s="5">
        <f>YEAR(Tabla1[[#This Row],[FECHA]])</f>
        <v>2009</v>
      </c>
      <c r="E2257" s="5">
        <f>IFERROR(VLOOKUP(Tabla1[[#This Row],[FECHA]],'COMPARENDOS TOTALES'!A:D,4,FALSE),0)</f>
        <v>3</v>
      </c>
      <c r="F2257" s="9">
        <f>IFERROR(VLOOKUP(Tabla1[[#This Row],[FECHA]],'COMPARENDOS TOTALES'!A:D,3,FALSE),0)</f>
        <v>745350</v>
      </c>
      <c r="G2257" s="5">
        <f>IFERROR(VLOOKUP(Tabla1[[#This Row],[FECHA]],EXONERACIONES!A:D,4,FALSE),0)</f>
        <v>1</v>
      </c>
      <c r="H2257" s="9">
        <f>IFERROR(VLOOKUP(Tabla1[[#This Row],[FECHA]],EXONERACIONES!A:D,3,FALSE),0)</f>
        <v>248450</v>
      </c>
      <c r="I2257" s="5">
        <f>IFERROR(VLOOKUP(Tabla1[[#This Row],[FECHA]],'SIMIT CON RES'!A:D,4,FALSE),0)</f>
        <v>2</v>
      </c>
      <c r="J2257" s="9">
        <f>IFERROR(VLOOKUP(Tabla1[[#This Row],[FECHA]],'SIMIT CON RES'!A:D,3,FALSE),0)</f>
        <v>496900</v>
      </c>
      <c r="K2257">
        <f>IFERROR(VLOOKUP(Tabla1[[#This Row],[FECHA]],'SIMIT SIN RES'!A:D,4,FALSE),0)</f>
        <v>0</v>
      </c>
      <c r="L2257" s="9">
        <f>IFERROR(VLOOKUP(Tabla1[[#This Row],[FECHA]],'SIMIT SIN RES'!A:D,3,FALSE),0)</f>
        <v>0</v>
      </c>
      <c r="M2257" s="5">
        <f>IFERROR(VLOOKUP(Tabla1[[#This Row],[FECHA]],'RECAUDOS DE COMPARENDOS'!A:D,4,FALSE),0)</f>
        <v>0</v>
      </c>
      <c r="N2257" s="9">
        <f>IFERROR(VLOOKUP(Tabla1[[#This Row],[FECHA]],'RECAUDOS DE COMPARENDOS'!A:D,3,FALSE),0)</f>
        <v>0</v>
      </c>
      <c r="O2257" s="5">
        <f>IFERROR(VLOOKUP(Tabla1[[#This Row],[FECHA]],'RECAUDOS DE RESOLUCIONES'!A:D,4,FALSE),0)</f>
        <v>0</v>
      </c>
      <c r="P2257" s="9">
        <f>IFERROR(VLOOKUP(Tabla1[[#This Row],[FECHA]],'RECAUDOS DE RESOLUCIONES'!A:D,3,FALSE),0)</f>
        <v>0</v>
      </c>
      <c r="Q225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25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257" s="11">
        <f>IFERROR(VLOOKUP(Tabla1[[#This Row],[FECHA]],'RECAUDOS LOCALES'!A:D,4,FALSE),0)</f>
        <v>0</v>
      </c>
      <c r="T2257" s="9">
        <f>IFERROR(VLOOKUP(Tabla1[[#This Row],[FECHA]],'RECAUDOS LOCALES'!A:D,3,FALSE),0)</f>
        <v>0</v>
      </c>
      <c r="U2257" s="11">
        <f>IFERROR(VLOOKUP(Tabla1[[#This Row],[FECHA]],'RECAUDOS EXTERNOS'!A:D,4,FALSE),0)</f>
        <v>0</v>
      </c>
      <c r="V2257" s="9">
        <f>IFERROR(VLOOKUP(Tabla1[[#This Row],[FECHA]],'RECAUDOS EXTERNOS'!A:D,3,FALSE),0)</f>
        <v>0</v>
      </c>
    </row>
    <row r="2258" spans="1:22" x14ac:dyDescent="0.25">
      <c r="A2258" s="1">
        <v>39817</v>
      </c>
      <c r="B2258" s="3" t="s">
        <v>4</v>
      </c>
      <c r="C2258" s="2">
        <v>39814</v>
      </c>
      <c r="D2258" s="5">
        <f>YEAR(Tabla1[[#This Row],[FECHA]])</f>
        <v>2009</v>
      </c>
      <c r="E2258" s="5">
        <f>IFERROR(VLOOKUP(Tabla1[[#This Row],[FECHA]],'COMPARENDOS TOTALES'!A:D,4,FALSE),0)</f>
        <v>13</v>
      </c>
      <c r="F2258" s="9">
        <f>IFERROR(VLOOKUP(Tabla1[[#This Row],[FECHA]],'COMPARENDOS TOTALES'!A:D,3,FALSE),0)</f>
        <v>2997919</v>
      </c>
      <c r="G2258" s="5">
        <f>IFERROR(VLOOKUP(Tabla1[[#This Row],[FECHA]],EXONERACIONES!A:D,4,FALSE),0)</f>
        <v>1</v>
      </c>
      <c r="H2258" s="9">
        <f>IFERROR(VLOOKUP(Tabla1[[#This Row],[FECHA]],EXONERACIONES!A:D,3,FALSE),0)</f>
        <v>132507</v>
      </c>
      <c r="I2258" s="5">
        <f>IFERROR(VLOOKUP(Tabla1[[#This Row],[FECHA]],'SIMIT CON RES'!A:D,4,FALSE),0)</f>
        <v>10</v>
      </c>
      <c r="J2258" s="9">
        <f>IFERROR(VLOOKUP(Tabla1[[#This Row],[FECHA]],'SIMIT CON RES'!A:D,3,FALSE),0)</f>
        <v>2368517</v>
      </c>
      <c r="K2258">
        <f>IFERROR(VLOOKUP(Tabla1[[#This Row],[FECHA]],'SIMIT SIN RES'!A:D,4,FALSE),0)</f>
        <v>0</v>
      </c>
      <c r="L2258" s="9">
        <f>IFERROR(VLOOKUP(Tabla1[[#This Row],[FECHA]],'SIMIT SIN RES'!A:D,3,FALSE),0)</f>
        <v>0</v>
      </c>
      <c r="M2258" s="5">
        <f>IFERROR(VLOOKUP(Tabla1[[#This Row],[FECHA]],'RECAUDOS DE COMPARENDOS'!A:D,4,FALSE),0)</f>
        <v>1</v>
      </c>
      <c r="N2258" s="9">
        <f>IFERROR(VLOOKUP(Tabla1[[#This Row],[FECHA]],'RECAUDOS DE COMPARENDOS'!A:D,3,FALSE),0)</f>
        <v>248450</v>
      </c>
      <c r="O2258" s="5">
        <f>IFERROR(VLOOKUP(Tabla1[[#This Row],[FECHA]],'RECAUDOS DE RESOLUCIONES'!A:D,4,FALSE),0)</f>
        <v>0</v>
      </c>
      <c r="P2258" s="9">
        <f>IFERROR(VLOOKUP(Tabla1[[#This Row],[FECHA]],'RECAUDOS DE RESOLUCIONES'!A:D,3,FALSE),0)</f>
        <v>0</v>
      </c>
      <c r="Q225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258" s="9">
        <f>Tabla1[V. COMPARENDOS]-(Tabla1[V. EXONERACIONES]+Tabla1[[#This Row],[V. SIMIT CON RESOLUCION]]+Tabla1[[#This Row],[V. SIMIT SIN RESOLUCION]]+Tabla1[[#This Row],[V. RECAUDOS COMPARENDOS]]+Tabla1[[#This Row],[V. RECAUDOS RESOLUCIONES]])</f>
        <v>248445</v>
      </c>
      <c r="S2258" s="11">
        <f>IFERROR(VLOOKUP(Tabla1[[#This Row],[FECHA]],'RECAUDOS LOCALES'!A:D,4,FALSE),0)</f>
        <v>0</v>
      </c>
      <c r="T2258" s="9">
        <f>IFERROR(VLOOKUP(Tabla1[[#This Row],[FECHA]],'RECAUDOS LOCALES'!A:D,3,FALSE),0)</f>
        <v>0</v>
      </c>
      <c r="U2258" s="11">
        <f>IFERROR(VLOOKUP(Tabla1[[#This Row],[FECHA]],'RECAUDOS EXTERNOS'!A:D,4,FALSE),0)</f>
        <v>0</v>
      </c>
      <c r="V2258" s="9">
        <f>IFERROR(VLOOKUP(Tabla1[[#This Row],[FECHA]],'RECAUDOS EXTERNOS'!A:D,3,FALSE),0)</f>
        <v>0</v>
      </c>
    </row>
    <row r="2259" spans="1:22" x14ac:dyDescent="0.25">
      <c r="A2259" s="1">
        <v>39818</v>
      </c>
      <c r="B2259" s="3" t="s">
        <v>1</v>
      </c>
      <c r="C2259" s="2">
        <v>39814</v>
      </c>
      <c r="D2259" s="5">
        <f>YEAR(Tabla1[[#This Row],[FECHA]])</f>
        <v>2009</v>
      </c>
      <c r="E2259" s="5">
        <f>IFERROR(VLOOKUP(Tabla1[[#This Row],[FECHA]],'COMPARENDOS TOTALES'!A:D,4,FALSE),0)</f>
        <v>4</v>
      </c>
      <c r="F2259" s="9">
        <f>IFERROR(VLOOKUP(Tabla1[[#This Row],[FECHA]],'COMPARENDOS TOTALES'!A:D,3,FALSE),0)</f>
        <v>1374757</v>
      </c>
      <c r="G2259" s="5">
        <f>IFERROR(VLOOKUP(Tabla1[[#This Row],[FECHA]],EXONERACIONES!A:D,4,FALSE),0)</f>
        <v>1</v>
      </c>
      <c r="H2259" s="9">
        <f>IFERROR(VLOOKUP(Tabla1[[#This Row],[FECHA]],EXONERACIONES!A:D,3,FALSE),0)</f>
        <v>248450</v>
      </c>
      <c r="I2259" s="5">
        <f>IFERROR(VLOOKUP(Tabla1[[#This Row],[FECHA]],'SIMIT CON RES'!A:D,4,FALSE),0)</f>
        <v>2</v>
      </c>
      <c r="J2259" s="9">
        <f>IFERROR(VLOOKUP(Tabla1[[#This Row],[FECHA]],'SIMIT CON RES'!A:D,3,FALSE),0)</f>
        <v>629407</v>
      </c>
      <c r="K2259">
        <f>IFERROR(VLOOKUP(Tabla1[[#This Row],[FECHA]],'SIMIT SIN RES'!A:D,4,FALSE),0)</f>
        <v>0</v>
      </c>
      <c r="L2259" s="9">
        <f>IFERROR(VLOOKUP(Tabla1[[#This Row],[FECHA]],'SIMIT SIN RES'!A:D,3,FALSE),0)</f>
        <v>0</v>
      </c>
      <c r="M2259" s="5">
        <f>IFERROR(VLOOKUP(Tabla1[[#This Row],[FECHA]],'RECAUDOS DE COMPARENDOS'!A:D,4,FALSE),0)</f>
        <v>0</v>
      </c>
      <c r="N2259" s="9">
        <f>IFERROR(VLOOKUP(Tabla1[[#This Row],[FECHA]],'RECAUDOS DE COMPARENDOS'!A:D,3,FALSE),0)</f>
        <v>0</v>
      </c>
      <c r="O2259" s="5">
        <f>IFERROR(VLOOKUP(Tabla1[[#This Row],[FECHA]],'RECAUDOS DE RESOLUCIONES'!A:D,4,FALSE),0)</f>
        <v>0</v>
      </c>
      <c r="P2259" s="9">
        <f>IFERROR(VLOOKUP(Tabla1[[#This Row],[FECHA]],'RECAUDOS DE RESOLUCIONES'!A:D,3,FALSE),0)</f>
        <v>0</v>
      </c>
      <c r="Q225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259" s="9">
        <f>Tabla1[V. COMPARENDOS]-(Tabla1[V. EXONERACIONES]+Tabla1[[#This Row],[V. SIMIT CON RESOLUCION]]+Tabla1[[#This Row],[V. SIMIT SIN RESOLUCION]]+Tabla1[[#This Row],[V. RECAUDOS COMPARENDOS]]+Tabla1[[#This Row],[V. RECAUDOS RESOLUCIONES]])</f>
        <v>496900</v>
      </c>
      <c r="S2259" s="11">
        <f>IFERROR(VLOOKUP(Tabla1[[#This Row],[FECHA]],'RECAUDOS LOCALES'!A:D,4,FALSE),0)</f>
        <v>0</v>
      </c>
      <c r="T2259" s="9">
        <f>IFERROR(VLOOKUP(Tabla1[[#This Row],[FECHA]],'RECAUDOS LOCALES'!A:D,3,FALSE),0)</f>
        <v>0</v>
      </c>
      <c r="U2259" s="11">
        <f>IFERROR(VLOOKUP(Tabla1[[#This Row],[FECHA]],'RECAUDOS EXTERNOS'!A:D,4,FALSE),0)</f>
        <v>3</v>
      </c>
      <c r="V2259" s="9">
        <f>IFERROR(VLOOKUP(Tabla1[[#This Row],[FECHA]],'RECAUDOS EXTERNOS'!A:D,3,FALSE),0)</f>
        <v>938550</v>
      </c>
    </row>
    <row r="2260" spans="1:22" x14ac:dyDescent="0.25">
      <c r="A2260" s="1">
        <v>39819</v>
      </c>
      <c r="B2260" s="3" t="s">
        <v>2</v>
      </c>
      <c r="C2260" s="2">
        <v>39814</v>
      </c>
      <c r="D2260" s="5">
        <f>YEAR(Tabla1[[#This Row],[FECHA]])</f>
        <v>2009</v>
      </c>
      <c r="E2260" s="5">
        <f>IFERROR(VLOOKUP(Tabla1[[#This Row],[FECHA]],'COMPARENDOS TOTALES'!A:D,4,FALSE),0)</f>
        <v>10</v>
      </c>
      <c r="F2260" s="9">
        <f>IFERROR(VLOOKUP(Tabla1[[#This Row],[FECHA]],'COMPARENDOS TOTALES'!A:D,3,FALSE),0)</f>
        <v>2020723</v>
      </c>
      <c r="G2260" s="5">
        <f>IFERROR(VLOOKUP(Tabla1[[#This Row],[FECHA]],EXONERACIONES!A:D,4,FALSE),0)</f>
        <v>3</v>
      </c>
      <c r="H2260" s="9">
        <f>IFERROR(VLOOKUP(Tabla1[[#This Row],[FECHA]],EXONERACIONES!A:D,3,FALSE),0)</f>
        <v>745350</v>
      </c>
      <c r="I2260" s="5">
        <f>IFERROR(VLOOKUP(Tabla1[[#This Row],[FECHA]],'SIMIT CON RES'!A:D,4,FALSE),0)</f>
        <v>5</v>
      </c>
      <c r="J2260" s="9">
        <f>IFERROR(VLOOKUP(Tabla1[[#This Row],[FECHA]],'SIMIT CON RES'!A:D,3,FALSE),0)</f>
        <v>1010359</v>
      </c>
      <c r="K2260">
        <f>IFERROR(VLOOKUP(Tabla1[[#This Row],[FECHA]],'SIMIT SIN RES'!A:D,4,FALSE),0)</f>
        <v>0</v>
      </c>
      <c r="L2260" s="9">
        <f>IFERROR(VLOOKUP(Tabla1[[#This Row],[FECHA]],'SIMIT SIN RES'!A:D,3,FALSE),0)</f>
        <v>0</v>
      </c>
      <c r="M2260" s="5">
        <f>IFERROR(VLOOKUP(Tabla1[[#This Row],[FECHA]],'RECAUDOS DE COMPARENDOS'!A:D,4,FALSE),0)</f>
        <v>0</v>
      </c>
      <c r="N2260" s="9">
        <f>IFERROR(VLOOKUP(Tabla1[[#This Row],[FECHA]],'RECAUDOS DE COMPARENDOS'!A:D,3,FALSE),0)</f>
        <v>0</v>
      </c>
      <c r="O2260" s="5">
        <f>IFERROR(VLOOKUP(Tabla1[[#This Row],[FECHA]],'RECAUDOS DE RESOLUCIONES'!A:D,4,FALSE),0)</f>
        <v>0</v>
      </c>
      <c r="P2260" s="9">
        <f>IFERROR(VLOOKUP(Tabla1[[#This Row],[FECHA]],'RECAUDOS DE RESOLUCIONES'!A:D,3,FALSE),0)</f>
        <v>0</v>
      </c>
      <c r="Q226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260" s="9">
        <f>Tabla1[V. COMPARENDOS]-(Tabla1[V. EXONERACIONES]+Tabla1[[#This Row],[V. SIMIT CON RESOLUCION]]+Tabla1[[#This Row],[V. SIMIT SIN RESOLUCION]]+Tabla1[[#This Row],[V. RECAUDOS COMPARENDOS]]+Tabla1[[#This Row],[V. RECAUDOS RESOLUCIONES]])</f>
        <v>265014</v>
      </c>
      <c r="S2260" s="11">
        <f>IFERROR(VLOOKUP(Tabla1[[#This Row],[FECHA]],'RECAUDOS LOCALES'!A:D,4,FALSE),0)</f>
        <v>0</v>
      </c>
      <c r="T2260" s="9">
        <f>IFERROR(VLOOKUP(Tabla1[[#This Row],[FECHA]],'RECAUDOS LOCALES'!A:D,3,FALSE),0)</f>
        <v>0</v>
      </c>
      <c r="U2260" s="11">
        <f>IFERROR(VLOOKUP(Tabla1[[#This Row],[FECHA]],'RECAUDOS EXTERNOS'!A:D,4,FALSE),0)</f>
        <v>3</v>
      </c>
      <c r="V2260" s="9">
        <f>IFERROR(VLOOKUP(Tabla1[[#This Row],[FECHA]],'RECAUDOS EXTERNOS'!A:D,3,FALSE),0)</f>
        <v>627570</v>
      </c>
    </row>
    <row r="2261" spans="1:22" x14ac:dyDescent="0.25">
      <c r="A2261" s="1">
        <v>39820</v>
      </c>
      <c r="B2261" s="3" t="s">
        <v>3</v>
      </c>
      <c r="C2261" s="2">
        <v>39814</v>
      </c>
      <c r="D2261" s="5">
        <f>YEAR(Tabla1[[#This Row],[FECHA]])</f>
        <v>2009</v>
      </c>
      <c r="E2261" s="5">
        <f>IFERROR(VLOOKUP(Tabla1[[#This Row],[FECHA]],'COMPARENDOS TOTALES'!A:D,4,FALSE),0)</f>
        <v>3</v>
      </c>
      <c r="F2261" s="9">
        <f>IFERROR(VLOOKUP(Tabla1[[#This Row],[FECHA]],'COMPARENDOS TOTALES'!A:D,3,FALSE),0)</f>
        <v>629407</v>
      </c>
      <c r="G2261" s="5">
        <f>IFERROR(VLOOKUP(Tabla1[[#This Row],[FECHA]],EXONERACIONES!A:D,4,FALSE),0)</f>
        <v>0</v>
      </c>
      <c r="H2261" s="9">
        <f>IFERROR(VLOOKUP(Tabla1[[#This Row],[FECHA]],EXONERACIONES!A:D,3,FALSE),0)</f>
        <v>0</v>
      </c>
      <c r="I2261" s="5">
        <f>IFERROR(VLOOKUP(Tabla1[[#This Row],[FECHA]],'SIMIT CON RES'!A:D,4,FALSE),0)</f>
        <v>1</v>
      </c>
      <c r="J2261" s="9">
        <f>IFERROR(VLOOKUP(Tabla1[[#This Row],[FECHA]],'SIMIT CON RES'!A:D,3,FALSE),0)</f>
        <v>132507</v>
      </c>
      <c r="K2261">
        <f>IFERROR(VLOOKUP(Tabla1[[#This Row],[FECHA]],'SIMIT SIN RES'!A:D,4,FALSE),0)</f>
        <v>0</v>
      </c>
      <c r="L2261" s="9">
        <f>IFERROR(VLOOKUP(Tabla1[[#This Row],[FECHA]],'SIMIT SIN RES'!A:D,3,FALSE),0)</f>
        <v>0</v>
      </c>
      <c r="M2261" s="5">
        <f>IFERROR(VLOOKUP(Tabla1[[#This Row],[FECHA]],'RECAUDOS DE COMPARENDOS'!A:D,4,FALSE),0)</f>
        <v>0</v>
      </c>
      <c r="N2261" s="9">
        <f>IFERROR(VLOOKUP(Tabla1[[#This Row],[FECHA]],'RECAUDOS DE COMPARENDOS'!A:D,3,FALSE),0)</f>
        <v>0</v>
      </c>
      <c r="O2261" s="5">
        <f>IFERROR(VLOOKUP(Tabla1[[#This Row],[FECHA]],'RECAUDOS DE RESOLUCIONES'!A:D,4,FALSE),0)</f>
        <v>0</v>
      </c>
      <c r="P2261" s="9">
        <f>IFERROR(VLOOKUP(Tabla1[[#This Row],[FECHA]],'RECAUDOS DE RESOLUCIONES'!A:D,3,FALSE),0)</f>
        <v>0</v>
      </c>
      <c r="Q226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261" s="9">
        <f>Tabla1[V. COMPARENDOS]-(Tabla1[V. EXONERACIONES]+Tabla1[[#This Row],[V. SIMIT CON RESOLUCION]]+Tabla1[[#This Row],[V. SIMIT SIN RESOLUCION]]+Tabla1[[#This Row],[V. RECAUDOS COMPARENDOS]]+Tabla1[[#This Row],[V. RECAUDOS RESOLUCIONES]])</f>
        <v>496900</v>
      </c>
      <c r="S2261" s="11">
        <f>IFERROR(VLOOKUP(Tabla1[[#This Row],[FECHA]],'RECAUDOS LOCALES'!A:D,4,FALSE),0)</f>
        <v>1</v>
      </c>
      <c r="T2261" s="9">
        <f>IFERROR(VLOOKUP(Tabla1[[#This Row],[FECHA]],'RECAUDOS LOCALES'!A:D,3,FALSE),0)</f>
        <v>155900</v>
      </c>
      <c r="U2261" s="11">
        <f>IFERROR(VLOOKUP(Tabla1[[#This Row],[FECHA]],'RECAUDOS EXTERNOS'!A:D,4,FALSE),0)</f>
        <v>2</v>
      </c>
      <c r="V2261" s="9">
        <f>IFERROR(VLOOKUP(Tabla1[[#This Row],[FECHA]],'RECAUDOS EXTERNOS'!A:D,3,FALSE),0)</f>
        <v>613470</v>
      </c>
    </row>
    <row r="2262" spans="1:22" x14ac:dyDescent="0.25">
      <c r="A2262" s="1">
        <v>39821</v>
      </c>
      <c r="B2262" s="3" t="s">
        <v>6</v>
      </c>
      <c r="C2262" s="2">
        <v>39814</v>
      </c>
      <c r="D2262" s="5">
        <f>YEAR(Tabla1[[#This Row],[FECHA]])</f>
        <v>2009</v>
      </c>
      <c r="E2262" s="5">
        <f>IFERROR(VLOOKUP(Tabla1[[#This Row],[FECHA]],'COMPARENDOS TOTALES'!A:D,4,FALSE),0)</f>
        <v>10</v>
      </c>
      <c r="F2262" s="9">
        <f>IFERROR(VLOOKUP(Tabla1[[#This Row],[FECHA]],'COMPARENDOS TOTALES'!A:D,3,FALSE),0)</f>
        <v>2997954</v>
      </c>
      <c r="G2262" s="5">
        <f>IFERROR(VLOOKUP(Tabla1[[#This Row],[FECHA]],EXONERACIONES!A:D,4,FALSE),0)</f>
        <v>3</v>
      </c>
      <c r="H2262" s="9">
        <f>IFERROR(VLOOKUP(Tabla1[[#This Row],[FECHA]],EXONERACIONES!A:D,3,FALSE),0)</f>
        <v>1242240</v>
      </c>
      <c r="I2262" s="5">
        <f>IFERROR(VLOOKUP(Tabla1[[#This Row],[FECHA]],'SIMIT CON RES'!A:D,4,FALSE),0)</f>
        <v>6</v>
      </c>
      <c r="J2262" s="9">
        <f>IFERROR(VLOOKUP(Tabla1[[#This Row],[FECHA]],'SIMIT CON RES'!A:D,3,FALSE),0)</f>
        <v>1507264</v>
      </c>
      <c r="K2262">
        <f>IFERROR(VLOOKUP(Tabla1[[#This Row],[FECHA]],'SIMIT SIN RES'!A:D,4,FALSE),0)</f>
        <v>0</v>
      </c>
      <c r="L2262" s="9">
        <f>IFERROR(VLOOKUP(Tabla1[[#This Row],[FECHA]],'SIMIT SIN RES'!A:D,3,FALSE),0)</f>
        <v>0</v>
      </c>
      <c r="M2262" s="5">
        <f>IFERROR(VLOOKUP(Tabla1[[#This Row],[FECHA]],'RECAUDOS DE COMPARENDOS'!A:D,4,FALSE),0)</f>
        <v>0</v>
      </c>
      <c r="N2262" s="9">
        <f>IFERROR(VLOOKUP(Tabla1[[#This Row],[FECHA]],'RECAUDOS DE COMPARENDOS'!A:D,3,FALSE),0)</f>
        <v>0</v>
      </c>
      <c r="O2262" s="5">
        <f>IFERROR(VLOOKUP(Tabla1[[#This Row],[FECHA]],'RECAUDOS DE RESOLUCIONES'!A:D,4,FALSE),0)</f>
        <v>0</v>
      </c>
      <c r="P2262" s="9">
        <f>IFERROR(VLOOKUP(Tabla1[[#This Row],[FECHA]],'RECAUDOS DE RESOLUCIONES'!A:D,3,FALSE),0)</f>
        <v>0</v>
      </c>
      <c r="Q226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262" s="9">
        <f>Tabla1[V. COMPARENDOS]-(Tabla1[V. EXONERACIONES]+Tabla1[[#This Row],[V. SIMIT CON RESOLUCION]]+Tabla1[[#This Row],[V. SIMIT SIN RESOLUCION]]+Tabla1[[#This Row],[V. RECAUDOS COMPARENDOS]]+Tabla1[[#This Row],[V. RECAUDOS RESOLUCIONES]])</f>
        <v>248450</v>
      </c>
      <c r="S2262" s="11">
        <f>IFERROR(VLOOKUP(Tabla1[[#This Row],[FECHA]],'RECAUDOS LOCALES'!A:D,4,FALSE),0)</f>
        <v>1</v>
      </c>
      <c r="T2262" s="9">
        <f>IFERROR(VLOOKUP(Tabla1[[#This Row],[FECHA]],'RECAUDOS LOCALES'!A:D,3,FALSE),0)</f>
        <v>204000</v>
      </c>
      <c r="U2262" s="11">
        <f>IFERROR(VLOOKUP(Tabla1[[#This Row],[FECHA]],'RECAUDOS EXTERNOS'!A:D,4,FALSE),0)</f>
        <v>5</v>
      </c>
      <c r="V2262" s="9">
        <f>IFERROR(VLOOKUP(Tabla1[[#This Row],[FECHA]],'RECAUDOS EXTERNOS'!A:D,3,FALSE),0)</f>
        <v>1752255</v>
      </c>
    </row>
    <row r="2263" spans="1:22" x14ac:dyDescent="0.25">
      <c r="A2263" s="1">
        <v>39822</v>
      </c>
      <c r="B2263" s="3" t="s">
        <v>0</v>
      </c>
      <c r="C2263" s="2">
        <v>39814</v>
      </c>
      <c r="D2263" s="5">
        <f>YEAR(Tabla1[[#This Row],[FECHA]])</f>
        <v>2009</v>
      </c>
      <c r="E2263" s="5">
        <f>IFERROR(VLOOKUP(Tabla1[[#This Row],[FECHA]],'COMPARENDOS TOTALES'!A:D,4,FALSE),0)</f>
        <v>10</v>
      </c>
      <c r="F2263" s="9">
        <f>IFERROR(VLOOKUP(Tabla1[[#This Row],[FECHA]],'COMPARENDOS TOTALES'!A:D,3,FALSE),0)</f>
        <v>3478290</v>
      </c>
      <c r="G2263" s="5">
        <f>IFERROR(VLOOKUP(Tabla1[[#This Row],[FECHA]],EXONERACIONES!A:D,4,FALSE),0)</f>
        <v>3</v>
      </c>
      <c r="H2263" s="9">
        <f>IFERROR(VLOOKUP(Tabla1[[#This Row],[FECHA]],EXONERACIONES!A:D,3,FALSE),0)</f>
        <v>993800</v>
      </c>
      <c r="I2263" s="5">
        <f>IFERROR(VLOOKUP(Tabla1[[#This Row],[FECHA]],'SIMIT CON RES'!A:D,4,FALSE),0)</f>
        <v>5</v>
      </c>
      <c r="J2263" s="9">
        <f>IFERROR(VLOOKUP(Tabla1[[#This Row],[FECHA]],'SIMIT CON RES'!A:D,3,FALSE),0)</f>
        <v>1987590</v>
      </c>
      <c r="K2263">
        <f>IFERROR(VLOOKUP(Tabla1[[#This Row],[FECHA]],'SIMIT SIN RES'!A:D,4,FALSE),0)</f>
        <v>0</v>
      </c>
      <c r="L2263" s="9">
        <f>IFERROR(VLOOKUP(Tabla1[[#This Row],[FECHA]],'SIMIT SIN RES'!A:D,3,FALSE),0)</f>
        <v>0</v>
      </c>
      <c r="M2263" s="5">
        <f>IFERROR(VLOOKUP(Tabla1[[#This Row],[FECHA]],'RECAUDOS DE COMPARENDOS'!A:D,4,FALSE),0)</f>
        <v>1</v>
      </c>
      <c r="N2263" s="9">
        <f>IFERROR(VLOOKUP(Tabla1[[#This Row],[FECHA]],'RECAUDOS DE COMPARENDOS'!A:D,3,FALSE),0)</f>
        <v>248450</v>
      </c>
      <c r="O2263" s="5">
        <f>IFERROR(VLOOKUP(Tabla1[[#This Row],[FECHA]],'RECAUDOS DE RESOLUCIONES'!A:D,4,FALSE),0)</f>
        <v>0</v>
      </c>
      <c r="P2263" s="9">
        <f>IFERROR(VLOOKUP(Tabla1[[#This Row],[FECHA]],'RECAUDOS DE RESOLUCIONES'!A:D,3,FALSE),0)</f>
        <v>0</v>
      </c>
      <c r="Q226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263" s="9">
        <f>Tabla1[V. COMPARENDOS]-(Tabla1[V. EXONERACIONES]+Tabla1[[#This Row],[V. SIMIT CON RESOLUCION]]+Tabla1[[#This Row],[V. SIMIT SIN RESOLUCION]]+Tabla1[[#This Row],[V. RECAUDOS COMPARENDOS]]+Tabla1[[#This Row],[V. RECAUDOS RESOLUCIONES]])</f>
        <v>248450</v>
      </c>
      <c r="S2263" s="11">
        <f>IFERROR(VLOOKUP(Tabla1[[#This Row],[FECHA]],'RECAUDOS LOCALES'!A:D,4,FALSE),0)</f>
        <v>0</v>
      </c>
      <c r="T2263" s="9">
        <f>IFERROR(VLOOKUP(Tabla1[[#This Row],[FECHA]],'RECAUDOS LOCALES'!A:D,3,FALSE),0)</f>
        <v>0</v>
      </c>
      <c r="U2263" s="11">
        <f>IFERROR(VLOOKUP(Tabla1[[#This Row],[FECHA]],'RECAUDOS EXTERNOS'!A:D,4,FALSE),0)</f>
        <v>0</v>
      </c>
      <c r="V2263" s="9">
        <f>IFERROR(VLOOKUP(Tabla1[[#This Row],[FECHA]],'RECAUDOS EXTERNOS'!A:D,3,FALSE),0)</f>
        <v>0</v>
      </c>
    </row>
    <row r="2264" spans="1:22" x14ac:dyDescent="0.25">
      <c r="A2264" s="1">
        <v>39823</v>
      </c>
      <c r="B2264" s="3" t="s">
        <v>5</v>
      </c>
      <c r="C2264" s="2">
        <v>39814</v>
      </c>
      <c r="D2264" s="5">
        <f>YEAR(Tabla1[[#This Row],[FECHA]])</f>
        <v>2009</v>
      </c>
      <c r="E2264" s="5">
        <f>IFERROR(VLOOKUP(Tabla1[[#This Row],[FECHA]],'COMPARENDOS TOTALES'!A:D,4,FALSE),0)</f>
        <v>15</v>
      </c>
      <c r="F2264" s="9">
        <f>IFERROR(VLOOKUP(Tabla1[[#This Row],[FECHA]],'COMPARENDOS TOTALES'!A:D,3,FALSE),0)</f>
        <v>3378886</v>
      </c>
      <c r="G2264" s="5">
        <f>IFERROR(VLOOKUP(Tabla1[[#This Row],[FECHA]],EXONERACIONES!A:D,4,FALSE),0)</f>
        <v>2</v>
      </c>
      <c r="H2264" s="9">
        <f>IFERROR(VLOOKUP(Tabla1[[#This Row],[FECHA]],EXONERACIONES!A:D,3,FALSE),0)</f>
        <v>496900</v>
      </c>
      <c r="I2264" s="5">
        <f>IFERROR(VLOOKUP(Tabla1[[#This Row],[FECHA]],'SIMIT CON RES'!A:D,4,FALSE),0)</f>
        <v>11</v>
      </c>
      <c r="J2264" s="9">
        <f>IFERROR(VLOOKUP(Tabla1[[#This Row],[FECHA]],'SIMIT CON RES'!A:D,3,FALSE),0)</f>
        <v>2501034</v>
      </c>
      <c r="K2264">
        <f>IFERROR(VLOOKUP(Tabla1[[#This Row],[FECHA]],'SIMIT SIN RES'!A:D,4,FALSE),0)</f>
        <v>0</v>
      </c>
      <c r="L2264" s="9">
        <f>IFERROR(VLOOKUP(Tabla1[[#This Row],[FECHA]],'SIMIT SIN RES'!A:D,3,FALSE),0)</f>
        <v>0</v>
      </c>
      <c r="M2264" s="5">
        <f>IFERROR(VLOOKUP(Tabla1[[#This Row],[FECHA]],'RECAUDOS DE COMPARENDOS'!A:D,4,FALSE),0)</f>
        <v>0</v>
      </c>
      <c r="N2264" s="9">
        <f>IFERROR(VLOOKUP(Tabla1[[#This Row],[FECHA]],'RECAUDOS DE COMPARENDOS'!A:D,3,FALSE),0)</f>
        <v>0</v>
      </c>
      <c r="O2264" s="5">
        <f>IFERROR(VLOOKUP(Tabla1[[#This Row],[FECHA]],'RECAUDOS DE RESOLUCIONES'!A:D,4,FALSE),0)</f>
        <v>0</v>
      </c>
      <c r="P2264" s="9">
        <f>IFERROR(VLOOKUP(Tabla1[[#This Row],[FECHA]],'RECAUDOS DE RESOLUCIONES'!A:D,3,FALSE),0)</f>
        <v>0</v>
      </c>
      <c r="Q226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264" s="9">
        <f>Tabla1[V. COMPARENDOS]-(Tabla1[V. EXONERACIONES]+Tabla1[[#This Row],[V. SIMIT CON RESOLUCION]]+Tabla1[[#This Row],[V. SIMIT SIN RESOLUCION]]+Tabla1[[#This Row],[V. RECAUDOS COMPARENDOS]]+Tabla1[[#This Row],[V. RECAUDOS RESOLUCIONES]])</f>
        <v>380952</v>
      </c>
      <c r="S2264" s="11">
        <f>IFERROR(VLOOKUP(Tabla1[[#This Row],[FECHA]],'RECAUDOS LOCALES'!A:D,4,FALSE),0)</f>
        <v>0</v>
      </c>
      <c r="T2264" s="9">
        <f>IFERROR(VLOOKUP(Tabla1[[#This Row],[FECHA]],'RECAUDOS LOCALES'!A:D,3,FALSE),0)</f>
        <v>0</v>
      </c>
      <c r="U2264" s="11">
        <f>IFERROR(VLOOKUP(Tabla1[[#This Row],[FECHA]],'RECAUDOS EXTERNOS'!A:D,4,FALSE),0)</f>
        <v>0</v>
      </c>
      <c r="V2264" s="9">
        <f>IFERROR(VLOOKUP(Tabla1[[#This Row],[FECHA]],'RECAUDOS EXTERNOS'!A:D,3,FALSE),0)</f>
        <v>0</v>
      </c>
    </row>
    <row r="2265" spans="1:22" x14ac:dyDescent="0.25">
      <c r="A2265" s="1">
        <v>39824</v>
      </c>
      <c r="B2265" s="3" t="s">
        <v>4</v>
      </c>
      <c r="C2265" s="2">
        <v>39814</v>
      </c>
      <c r="D2265" s="5">
        <f>YEAR(Tabla1[[#This Row],[FECHA]])</f>
        <v>2009</v>
      </c>
      <c r="E2265" s="5">
        <f>IFERROR(VLOOKUP(Tabla1[[#This Row],[FECHA]],'COMPARENDOS TOTALES'!A:D,4,FALSE),0)</f>
        <v>23</v>
      </c>
      <c r="F2265" s="9">
        <f>IFERROR(VLOOKUP(Tabla1[[#This Row],[FECHA]],'COMPARENDOS TOTALES'!A:D,3,FALSE),0)</f>
        <v>5300240</v>
      </c>
      <c r="G2265" s="5">
        <f>IFERROR(VLOOKUP(Tabla1[[#This Row],[FECHA]],EXONERACIONES!A:D,4,FALSE),0)</f>
        <v>2</v>
      </c>
      <c r="H2265" s="9">
        <f>IFERROR(VLOOKUP(Tabla1[[#This Row],[FECHA]],EXONERACIONES!A:D,3,FALSE),0)</f>
        <v>496890</v>
      </c>
      <c r="I2265" s="5">
        <f>IFERROR(VLOOKUP(Tabla1[[#This Row],[FECHA]],'SIMIT CON RES'!A:D,4,FALSE),0)</f>
        <v>17</v>
      </c>
      <c r="J2265" s="9">
        <f>IFERROR(VLOOKUP(Tabla1[[#This Row],[FECHA]],'SIMIT CON RES'!A:D,3,FALSE),0)</f>
        <v>3792986</v>
      </c>
      <c r="K2265">
        <f>IFERROR(VLOOKUP(Tabla1[[#This Row],[FECHA]],'SIMIT SIN RES'!A:D,4,FALSE),0)</f>
        <v>0</v>
      </c>
      <c r="L2265" s="9">
        <f>IFERROR(VLOOKUP(Tabla1[[#This Row],[FECHA]],'SIMIT SIN RES'!A:D,3,FALSE),0)</f>
        <v>0</v>
      </c>
      <c r="M2265" s="5">
        <f>IFERROR(VLOOKUP(Tabla1[[#This Row],[FECHA]],'RECAUDOS DE COMPARENDOS'!A:D,4,FALSE),0)</f>
        <v>1</v>
      </c>
      <c r="N2265" s="9">
        <f>IFERROR(VLOOKUP(Tabla1[[#This Row],[FECHA]],'RECAUDOS DE COMPARENDOS'!A:D,3,FALSE),0)</f>
        <v>132507</v>
      </c>
      <c r="O2265" s="5">
        <f>IFERROR(VLOOKUP(Tabla1[[#This Row],[FECHA]],'RECAUDOS DE RESOLUCIONES'!A:D,4,FALSE),0)</f>
        <v>0</v>
      </c>
      <c r="P2265" s="9">
        <f>IFERROR(VLOOKUP(Tabla1[[#This Row],[FECHA]],'RECAUDOS DE RESOLUCIONES'!A:D,3,FALSE),0)</f>
        <v>0</v>
      </c>
      <c r="Q226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2265" s="9">
        <f>Tabla1[V. COMPARENDOS]-(Tabla1[V. EXONERACIONES]+Tabla1[[#This Row],[V. SIMIT CON RESOLUCION]]+Tabla1[[#This Row],[V. SIMIT SIN RESOLUCION]]+Tabla1[[#This Row],[V. RECAUDOS COMPARENDOS]]+Tabla1[[#This Row],[V. RECAUDOS RESOLUCIONES]])</f>
        <v>877857</v>
      </c>
      <c r="S2265" s="11">
        <f>IFERROR(VLOOKUP(Tabla1[[#This Row],[FECHA]],'RECAUDOS LOCALES'!A:D,4,FALSE),0)</f>
        <v>0</v>
      </c>
      <c r="T2265" s="9">
        <f>IFERROR(VLOOKUP(Tabla1[[#This Row],[FECHA]],'RECAUDOS LOCALES'!A:D,3,FALSE),0)</f>
        <v>0</v>
      </c>
      <c r="U2265" s="11">
        <f>IFERROR(VLOOKUP(Tabla1[[#This Row],[FECHA]],'RECAUDOS EXTERNOS'!A:D,4,FALSE),0)</f>
        <v>0</v>
      </c>
      <c r="V2265" s="9">
        <f>IFERROR(VLOOKUP(Tabla1[[#This Row],[FECHA]],'RECAUDOS EXTERNOS'!A:D,3,FALSE),0)</f>
        <v>0</v>
      </c>
    </row>
    <row r="2266" spans="1:22" x14ac:dyDescent="0.25">
      <c r="A2266" s="1">
        <v>39825</v>
      </c>
      <c r="B2266" s="3" t="s">
        <v>1</v>
      </c>
      <c r="C2266" s="2">
        <v>39814</v>
      </c>
      <c r="D2266" s="5">
        <f>YEAR(Tabla1[[#This Row],[FECHA]])</f>
        <v>2009</v>
      </c>
      <c r="E2266" s="5">
        <f>IFERROR(VLOOKUP(Tabla1[[#This Row],[FECHA]],'COMPARENDOS TOTALES'!A:D,4,FALSE),0)</f>
        <v>10</v>
      </c>
      <c r="F2266" s="9">
        <f>IFERROR(VLOOKUP(Tabla1[[#This Row],[FECHA]],'COMPARENDOS TOTALES'!A:D,3,FALSE),0)</f>
        <v>2981355</v>
      </c>
      <c r="G2266" s="5">
        <f>IFERROR(VLOOKUP(Tabla1[[#This Row],[FECHA]],EXONERACIONES!A:D,4,FALSE),0)</f>
        <v>1</v>
      </c>
      <c r="H2266" s="9">
        <f>IFERROR(VLOOKUP(Tabla1[[#This Row],[FECHA]],EXONERACIONES!A:D,3,FALSE),0)</f>
        <v>248450</v>
      </c>
      <c r="I2266" s="5">
        <f>IFERROR(VLOOKUP(Tabla1[[#This Row],[FECHA]],'SIMIT CON RES'!A:D,4,FALSE),0)</f>
        <v>5</v>
      </c>
      <c r="J2266" s="9">
        <f>IFERROR(VLOOKUP(Tabla1[[#This Row],[FECHA]],'SIMIT CON RES'!A:D,3,FALSE),0)</f>
        <v>1490670</v>
      </c>
      <c r="K2266">
        <f>IFERROR(VLOOKUP(Tabla1[[#This Row],[FECHA]],'SIMIT SIN RES'!A:D,4,FALSE),0)</f>
        <v>0</v>
      </c>
      <c r="L2266" s="9">
        <f>IFERROR(VLOOKUP(Tabla1[[#This Row],[FECHA]],'SIMIT SIN RES'!A:D,3,FALSE),0)</f>
        <v>0</v>
      </c>
      <c r="M2266" s="5">
        <f>IFERROR(VLOOKUP(Tabla1[[#This Row],[FECHA]],'RECAUDOS DE COMPARENDOS'!A:D,4,FALSE),0)</f>
        <v>0</v>
      </c>
      <c r="N2266" s="9">
        <f>IFERROR(VLOOKUP(Tabla1[[#This Row],[FECHA]],'RECAUDOS DE COMPARENDOS'!A:D,3,FALSE),0)</f>
        <v>0</v>
      </c>
      <c r="O2266" s="5">
        <f>IFERROR(VLOOKUP(Tabla1[[#This Row],[FECHA]],'RECAUDOS DE RESOLUCIONES'!A:D,4,FALSE),0)</f>
        <v>1</v>
      </c>
      <c r="P2266" s="9">
        <f>IFERROR(VLOOKUP(Tabla1[[#This Row],[FECHA]],'RECAUDOS DE RESOLUCIONES'!A:D,3,FALSE),0)</f>
        <v>248450</v>
      </c>
      <c r="Q226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2266" s="9">
        <f>Tabla1[V. COMPARENDOS]-(Tabla1[V. EXONERACIONES]+Tabla1[[#This Row],[V. SIMIT CON RESOLUCION]]+Tabla1[[#This Row],[V. SIMIT SIN RESOLUCION]]+Tabla1[[#This Row],[V. RECAUDOS COMPARENDOS]]+Tabla1[[#This Row],[V. RECAUDOS RESOLUCIONES]])</f>
        <v>993785</v>
      </c>
      <c r="S2266" s="11">
        <f>IFERROR(VLOOKUP(Tabla1[[#This Row],[FECHA]],'RECAUDOS LOCALES'!A:D,4,FALSE),0)</f>
        <v>0</v>
      </c>
      <c r="T2266" s="9">
        <f>IFERROR(VLOOKUP(Tabla1[[#This Row],[FECHA]],'RECAUDOS LOCALES'!A:D,3,FALSE),0)</f>
        <v>0</v>
      </c>
      <c r="U2266" s="11">
        <f>IFERROR(VLOOKUP(Tabla1[[#This Row],[FECHA]],'RECAUDOS EXTERNOS'!A:D,4,FALSE),0)</f>
        <v>0</v>
      </c>
      <c r="V2266" s="9">
        <f>IFERROR(VLOOKUP(Tabla1[[#This Row],[FECHA]],'RECAUDOS EXTERNOS'!A:D,3,FALSE),0)</f>
        <v>0</v>
      </c>
    </row>
    <row r="2267" spans="1:22" x14ac:dyDescent="0.25">
      <c r="A2267" s="1">
        <v>39826</v>
      </c>
      <c r="B2267" s="3" t="s">
        <v>2</v>
      </c>
      <c r="C2267" s="2">
        <v>39814</v>
      </c>
      <c r="D2267" s="5">
        <f>YEAR(Tabla1[[#This Row],[FECHA]])</f>
        <v>2009</v>
      </c>
      <c r="E2267" s="5">
        <f>IFERROR(VLOOKUP(Tabla1[[#This Row],[FECHA]],'COMPARENDOS TOTALES'!A:D,4,FALSE),0)</f>
        <v>22</v>
      </c>
      <c r="F2267" s="9">
        <f>IFERROR(VLOOKUP(Tabla1[[#This Row],[FECHA]],'COMPARENDOS TOTALES'!A:D,3,FALSE),0)</f>
        <v>5482379</v>
      </c>
      <c r="G2267" s="5">
        <f>IFERROR(VLOOKUP(Tabla1[[#This Row],[FECHA]],EXONERACIONES!A:D,4,FALSE),0)</f>
        <v>3</v>
      </c>
      <c r="H2267" s="9">
        <f>IFERROR(VLOOKUP(Tabla1[[#This Row],[FECHA]],EXONERACIONES!A:D,3,FALSE),0)</f>
        <v>993790</v>
      </c>
      <c r="I2267" s="5">
        <f>IFERROR(VLOOKUP(Tabla1[[#This Row],[FECHA]],'SIMIT CON RES'!A:D,4,FALSE),0)</f>
        <v>15</v>
      </c>
      <c r="J2267" s="9">
        <f>IFERROR(VLOOKUP(Tabla1[[#This Row],[FECHA]],'SIMIT CON RES'!A:D,3,FALSE),0)</f>
        <v>3494799</v>
      </c>
      <c r="K2267">
        <f>IFERROR(VLOOKUP(Tabla1[[#This Row],[FECHA]],'SIMIT SIN RES'!A:D,4,FALSE),0)</f>
        <v>0</v>
      </c>
      <c r="L2267" s="9">
        <f>IFERROR(VLOOKUP(Tabla1[[#This Row],[FECHA]],'SIMIT SIN RES'!A:D,3,FALSE),0)</f>
        <v>0</v>
      </c>
      <c r="M2267" s="5">
        <f>IFERROR(VLOOKUP(Tabla1[[#This Row],[FECHA]],'RECAUDOS DE COMPARENDOS'!A:D,4,FALSE),0)</f>
        <v>1</v>
      </c>
      <c r="N2267" s="9">
        <f>IFERROR(VLOOKUP(Tabla1[[#This Row],[FECHA]],'RECAUDOS DE COMPARENDOS'!A:D,3,FALSE),0)</f>
        <v>248445</v>
      </c>
      <c r="O2267" s="5">
        <f>IFERROR(VLOOKUP(Tabla1[[#This Row],[FECHA]],'RECAUDOS DE RESOLUCIONES'!A:D,4,FALSE),0)</f>
        <v>1</v>
      </c>
      <c r="P2267" s="9">
        <f>IFERROR(VLOOKUP(Tabla1[[#This Row],[FECHA]],'RECAUDOS DE RESOLUCIONES'!A:D,3,FALSE),0)</f>
        <v>248450</v>
      </c>
      <c r="Q226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267" s="9">
        <f>Tabla1[V. COMPARENDOS]-(Tabla1[V. EXONERACIONES]+Tabla1[[#This Row],[V. SIMIT CON RESOLUCION]]+Tabla1[[#This Row],[V. SIMIT SIN RESOLUCION]]+Tabla1[[#This Row],[V. RECAUDOS COMPARENDOS]]+Tabla1[[#This Row],[V. RECAUDOS RESOLUCIONES]])</f>
        <v>496895</v>
      </c>
      <c r="S2267" s="11">
        <f>IFERROR(VLOOKUP(Tabla1[[#This Row],[FECHA]],'RECAUDOS LOCALES'!A:D,4,FALSE),0)</f>
        <v>0</v>
      </c>
      <c r="T2267" s="9">
        <f>IFERROR(VLOOKUP(Tabla1[[#This Row],[FECHA]],'RECAUDOS LOCALES'!A:D,3,FALSE),0)</f>
        <v>0</v>
      </c>
      <c r="U2267" s="11">
        <f>IFERROR(VLOOKUP(Tabla1[[#This Row],[FECHA]],'RECAUDOS EXTERNOS'!A:D,4,FALSE),0)</f>
        <v>0</v>
      </c>
      <c r="V2267" s="9">
        <f>IFERROR(VLOOKUP(Tabla1[[#This Row],[FECHA]],'RECAUDOS EXTERNOS'!A:D,3,FALSE),0)</f>
        <v>0</v>
      </c>
    </row>
    <row r="2268" spans="1:22" x14ac:dyDescent="0.25">
      <c r="A2268" s="1">
        <v>39827</v>
      </c>
      <c r="B2268" s="3" t="s">
        <v>3</v>
      </c>
      <c r="C2268" s="2">
        <v>39814</v>
      </c>
      <c r="D2268" s="5">
        <f>YEAR(Tabla1[[#This Row],[FECHA]])</f>
        <v>2009</v>
      </c>
      <c r="E2268" s="5">
        <f>IFERROR(VLOOKUP(Tabla1[[#This Row],[FECHA]],'COMPARENDOS TOTALES'!A:D,4,FALSE),0)</f>
        <v>16</v>
      </c>
      <c r="F2268" s="9">
        <f>IFERROR(VLOOKUP(Tabla1[[#This Row],[FECHA]],'COMPARENDOS TOTALES'!A:D,3,FALSE),0)</f>
        <v>3875783</v>
      </c>
      <c r="G2268" s="5">
        <f>IFERROR(VLOOKUP(Tabla1[[#This Row],[FECHA]],EXONERACIONES!A:D,4,FALSE),0)</f>
        <v>2</v>
      </c>
      <c r="H2268" s="9">
        <f>IFERROR(VLOOKUP(Tabla1[[#This Row],[FECHA]],EXONERACIONES!A:D,3,FALSE),0)</f>
        <v>496900</v>
      </c>
      <c r="I2268" s="5">
        <f>IFERROR(VLOOKUP(Tabla1[[#This Row],[FECHA]],'SIMIT CON RES'!A:D,4,FALSE),0)</f>
        <v>9</v>
      </c>
      <c r="J2268" s="9">
        <f>IFERROR(VLOOKUP(Tabla1[[#This Row],[FECHA]],'SIMIT CON RES'!A:D,3,FALSE),0)</f>
        <v>2004141</v>
      </c>
      <c r="K2268">
        <f>IFERROR(VLOOKUP(Tabla1[[#This Row],[FECHA]],'SIMIT SIN RES'!A:D,4,FALSE),0)</f>
        <v>0</v>
      </c>
      <c r="L2268" s="9">
        <f>IFERROR(VLOOKUP(Tabla1[[#This Row],[FECHA]],'SIMIT SIN RES'!A:D,3,FALSE),0)</f>
        <v>0</v>
      </c>
      <c r="M2268" s="5">
        <f>IFERROR(VLOOKUP(Tabla1[[#This Row],[FECHA]],'RECAUDOS DE COMPARENDOS'!A:D,4,FALSE),0)</f>
        <v>2</v>
      </c>
      <c r="N2268" s="9">
        <f>IFERROR(VLOOKUP(Tabla1[[#This Row],[FECHA]],'RECAUDOS DE COMPARENDOS'!A:D,3,FALSE),0)</f>
        <v>380952</v>
      </c>
      <c r="O2268" s="5">
        <f>IFERROR(VLOOKUP(Tabla1[[#This Row],[FECHA]],'RECAUDOS DE RESOLUCIONES'!A:D,4,FALSE),0)</f>
        <v>0</v>
      </c>
      <c r="P2268" s="9">
        <f>IFERROR(VLOOKUP(Tabla1[[#This Row],[FECHA]],'RECAUDOS DE RESOLUCIONES'!A:D,3,FALSE),0)</f>
        <v>0</v>
      </c>
      <c r="Q226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2268" s="9">
        <f>Tabla1[V. COMPARENDOS]-(Tabla1[V. EXONERACIONES]+Tabla1[[#This Row],[V. SIMIT CON RESOLUCION]]+Tabla1[[#This Row],[V. SIMIT SIN RESOLUCION]]+Tabla1[[#This Row],[V. RECAUDOS COMPARENDOS]]+Tabla1[[#This Row],[V. RECAUDOS RESOLUCIONES]])</f>
        <v>993790</v>
      </c>
      <c r="S2268" s="11">
        <f>IFERROR(VLOOKUP(Tabla1[[#This Row],[FECHA]],'RECAUDOS LOCALES'!A:D,4,FALSE),0)</f>
        <v>0</v>
      </c>
      <c r="T2268" s="9">
        <f>IFERROR(VLOOKUP(Tabla1[[#This Row],[FECHA]],'RECAUDOS LOCALES'!A:D,3,FALSE),0)</f>
        <v>0</v>
      </c>
      <c r="U2268" s="11">
        <f>IFERROR(VLOOKUP(Tabla1[[#This Row],[FECHA]],'RECAUDOS EXTERNOS'!A:D,4,FALSE),0)</f>
        <v>4</v>
      </c>
      <c r="V2268" s="9">
        <f>IFERROR(VLOOKUP(Tabla1[[#This Row],[FECHA]],'RECAUDOS EXTERNOS'!A:D,3,FALSE),0)</f>
        <v>1133700</v>
      </c>
    </row>
    <row r="2269" spans="1:22" x14ac:dyDescent="0.25">
      <c r="A2269" s="1">
        <v>39828</v>
      </c>
      <c r="B2269" s="3" t="s">
        <v>6</v>
      </c>
      <c r="C2269" s="2">
        <v>39814</v>
      </c>
      <c r="D2269" s="5">
        <f>YEAR(Tabla1[[#This Row],[FECHA]])</f>
        <v>2009</v>
      </c>
      <c r="E2269" s="5">
        <f>IFERROR(VLOOKUP(Tabla1[[#This Row],[FECHA]],'COMPARENDOS TOTALES'!A:D,4,FALSE),0)</f>
        <v>19</v>
      </c>
      <c r="F2269" s="9">
        <f>IFERROR(VLOOKUP(Tabla1[[#This Row],[FECHA]],'COMPARENDOS TOTALES'!A:D,3,FALSE),0)</f>
        <v>5598342</v>
      </c>
      <c r="G2269" s="5">
        <f>IFERROR(VLOOKUP(Tabla1[[#This Row],[FECHA]],EXONERACIONES!A:D,4,FALSE),0)</f>
        <v>2</v>
      </c>
      <c r="H2269" s="9">
        <f>IFERROR(VLOOKUP(Tabla1[[#This Row],[FECHA]],EXONERACIONES!A:D,3,FALSE),0)</f>
        <v>496900</v>
      </c>
      <c r="I2269" s="5">
        <f>IFERROR(VLOOKUP(Tabla1[[#This Row],[FECHA]],'SIMIT CON RES'!A:D,4,FALSE),0)</f>
        <v>15</v>
      </c>
      <c r="J2269" s="9">
        <f>IFERROR(VLOOKUP(Tabla1[[#This Row],[FECHA]],'SIMIT CON RES'!A:D,3,FALSE),0)</f>
        <v>4604552</v>
      </c>
      <c r="K2269">
        <f>IFERROR(VLOOKUP(Tabla1[[#This Row],[FECHA]],'SIMIT SIN RES'!A:D,4,FALSE),0)</f>
        <v>0</v>
      </c>
      <c r="L2269" s="9">
        <f>IFERROR(VLOOKUP(Tabla1[[#This Row],[FECHA]],'SIMIT SIN RES'!A:D,3,FALSE),0)</f>
        <v>0</v>
      </c>
      <c r="M2269" s="5">
        <f>IFERROR(VLOOKUP(Tabla1[[#This Row],[FECHA]],'RECAUDOS DE COMPARENDOS'!A:D,4,FALSE),0)</f>
        <v>0</v>
      </c>
      <c r="N2269" s="9">
        <f>IFERROR(VLOOKUP(Tabla1[[#This Row],[FECHA]],'RECAUDOS DE COMPARENDOS'!A:D,3,FALSE),0)</f>
        <v>0</v>
      </c>
      <c r="O2269" s="5">
        <f>IFERROR(VLOOKUP(Tabla1[[#This Row],[FECHA]],'RECAUDOS DE RESOLUCIONES'!A:D,4,FALSE),0)</f>
        <v>0</v>
      </c>
      <c r="P2269" s="9">
        <f>IFERROR(VLOOKUP(Tabla1[[#This Row],[FECHA]],'RECAUDOS DE RESOLUCIONES'!A:D,3,FALSE),0)</f>
        <v>0</v>
      </c>
      <c r="Q226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269" s="9">
        <f>Tabla1[V. COMPARENDOS]-(Tabla1[V. EXONERACIONES]+Tabla1[[#This Row],[V. SIMIT CON RESOLUCION]]+Tabla1[[#This Row],[V. SIMIT SIN RESOLUCION]]+Tabla1[[#This Row],[V. RECAUDOS COMPARENDOS]]+Tabla1[[#This Row],[V. RECAUDOS RESOLUCIONES]])</f>
        <v>496890</v>
      </c>
      <c r="S2269" s="11">
        <f>IFERROR(VLOOKUP(Tabla1[[#This Row],[FECHA]],'RECAUDOS LOCALES'!A:D,4,FALSE),0)</f>
        <v>3</v>
      </c>
      <c r="T2269" s="9">
        <f>IFERROR(VLOOKUP(Tabla1[[#This Row],[FECHA]],'RECAUDOS LOCALES'!A:D,3,FALSE),0)</f>
        <v>332031</v>
      </c>
      <c r="U2269" s="11">
        <f>IFERROR(VLOOKUP(Tabla1[[#This Row],[FECHA]],'RECAUDOS EXTERNOS'!A:D,4,FALSE),0)</f>
        <v>5</v>
      </c>
      <c r="V2269" s="9">
        <f>IFERROR(VLOOKUP(Tabla1[[#This Row],[FECHA]],'RECAUDOS EXTERNOS'!A:D,3,FALSE),0)</f>
        <v>993492</v>
      </c>
    </row>
    <row r="2270" spans="1:22" x14ac:dyDescent="0.25">
      <c r="A2270" s="1">
        <v>39829</v>
      </c>
      <c r="B2270" s="3" t="s">
        <v>0</v>
      </c>
      <c r="C2270" s="2">
        <v>39814</v>
      </c>
      <c r="D2270" s="5">
        <f>YEAR(Tabla1[[#This Row],[FECHA]])</f>
        <v>2009</v>
      </c>
      <c r="E2270" s="5">
        <f>IFERROR(VLOOKUP(Tabla1[[#This Row],[FECHA]],'COMPARENDOS TOTALES'!A:D,4,FALSE),0)</f>
        <v>32</v>
      </c>
      <c r="F2270" s="9">
        <f>IFERROR(VLOOKUP(Tabla1[[#This Row],[FECHA]],'COMPARENDOS TOTALES'!A:D,3,FALSE),0)</f>
        <v>8496877</v>
      </c>
      <c r="G2270" s="5">
        <f>IFERROR(VLOOKUP(Tabla1[[#This Row],[FECHA]],EXONERACIONES!A:D,4,FALSE),0)</f>
        <v>1</v>
      </c>
      <c r="H2270" s="9">
        <f>IFERROR(VLOOKUP(Tabla1[[#This Row],[FECHA]],EXONERACIONES!A:D,3,FALSE),0)</f>
        <v>248450</v>
      </c>
      <c r="I2270" s="5">
        <f>IFERROR(VLOOKUP(Tabla1[[#This Row],[FECHA]],'SIMIT CON RES'!A:D,4,FALSE),0)</f>
        <v>27</v>
      </c>
      <c r="J2270" s="9">
        <f>IFERROR(VLOOKUP(Tabla1[[#This Row],[FECHA]],'SIMIT CON RES'!A:D,3,FALSE),0)</f>
        <v>7254637</v>
      </c>
      <c r="K2270">
        <f>IFERROR(VLOOKUP(Tabla1[[#This Row],[FECHA]],'SIMIT SIN RES'!A:D,4,FALSE),0)</f>
        <v>0</v>
      </c>
      <c r="L2270" s="9">
        <f>IFERROR(VLOOKUP(Tabla1[[#This Row],[FECHA]],'SIMIT SIN RES'!A:D,3,FALSE),0)</f>
        <v>0</v>
      </c>
      <c r="M2270" s="5">
        <f>IFERROR(VLOOKUP(Tabla1[[#This Row],[FECHA]],'RECAUDOS DE COMPARENDOS'!A:D,4,FALSE),0)</f>
        <v>0</v>
      </c>
      <c r="N2270" s="9">
        <f>IFERROR(VLOOKUP(Tabla1[[#This Row],[FECHA]],'RECAUDOS DE COMPARENDOS'!A:D,3,FALSE),0)</f>
        <v>0</v>
      </c>
      <c r="O2270" s="5">
        <f>IFERROR(VLOOKUP(Tabla1[[#This Row],[FECHA]],'RECAUDOS DE RESOLUCIONES'!A:D,4,FALSE),0)</f>
        <v>1</v>
      </c>
      <c r="P2270" s="9">
        <f>IFERROR(VLOOKUP(Tabla1[[#This Row],[FECHA]],'RECAUDOS DE RESOLUCIONES'!A:D,3,FALSE),0)</f>
        <v>248450</v>
      </c>
      <c r="Q227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2270" s="9">
        <f>Tabla1[V. COMPARENDOS]-(Tabla1[V. EXONERACIONES]+Tabla1[[#This Row],[V. SIMIT CON RESOLUCION]]+Tabla1[[#This Row],[V. SIMIT SIN RESOLUCION]]+Tabla1[[#This Row],[V. RECAUDOS COMPARENDOS]]+Tabla1[[#This Row],[V. RECAUDOS RESOLUCIONES]])</f>
        <v>745340</v>
      </c>
      <c r="S2270" s="11">
        <f>IFERROR(VLOOKUP(Tabla1[[#This Row],[FECHA]],'RECAUDOS LOCALES'!A:D,4,FALSE),0)</f>
        <v>0</v>
      </c>
      <c r="T2270" s="9">
        <f>IFERROR(VLOOKUP(Tabla1[[#This Row],[FECHA]],'RECAUDOS LOCALES'!A:D,3,FALSE),0)</f>
        <v>0</v>
      </c>
      <c r="U2270" s="11">
        <f>IFERROR(VLOOKUP(Tabla1[[#This Row],[FECHA]],'RECAUDOS EXTERNOS'!A:D,4,FALSE),0)</f>
        <v>5</v>
      </c>
      <c r="V2270" s="9">
        <f>IFERROR(VLOOKUP(Tabla1[[#This Row],[FECHA]],'RECAUDOS EXTERNOS'!A:D,3,FALSE),0)</f>
        <v>1850237</v>
      </c>
    </row>
    <row r="2271" spans="1:22" x14ac:dyDescent="0.25">
      <c r="A2271" s="1">
        <v>39830</v>
      </c>
      <c r="B2271" s="3" t="s">
        <v>5</v>
      </c>
      <c r="C2271" s="2">
        <v>39814</v>
      </c>
      <c r="D2271" s="5">
        <f>YEAR(Tabla1[[#This Row],[FECHA]])</f>
        <v>2009</v>
      </c>
      <c r="E2271" s="5">
        <f>IFERROR(VLOOKUP(Tabla1[[#This Row],[FECHA]],'COMPARENDOS TOTALES'!A:D,4,FALSE),0)</f>
        <v>42</v>
      </c>
      <c r="F2271" s="9">
        <f>IFERROR(VLOOKUP(Tabla1[[#This Row],[FECHA]],'COMPARENDOS TOTALES'!A:D,3,FALSE),0)</f>
        <v>10698630</v>
      </c>
      <c r="G2271" s="5">
        <f>IFERROR(VLOOKUP(Tabla1[[#This Row],[FECHA]],EXONERACIONES!A:D,4,FALSE),0)</f>
        <v>3</v>
      </c>
      <c r="H2271" s="9">
        <f>IFERROR(VLOOKUP(Tabla1[[#This Row],[FECHA]],EXONERACIONES!A:D,3,FALSE),0)</f>
        <v>745340</v>
      </c>
      <c r="I2271" s="5">
        <f>IFERROR(VLOOKUP(Tabla1[[#This Row],[FECHA]],'SIMIT CON RES'!A:D,4,FALSE),0)</f>
        <v>34</v>
      </c>
      <c r="J2271" s="9">
        <f>IFERROR(VLOOKUP(Tabla1[[#This Row],[FECHA]],'SIMIT CON RES'!A:D,3,FALSE),0)</f>
        <v>8462600</v>
      </c>
      <c r="K2271">
        <f>IFERROR(VLOOKUP(Tabla1[[#This Row],[FECHA]],'SIMIT SIN RES'!A:D,4,FALSE),0)</f>
        <v>0</v>
      </c>
      <c r="L2271" s="9">
        <f>IFERROR(VLOOKUP(Tabla1[[#This Row],[FECHA]],'SIMIT SIN RES'!A:D,3,FALSE),0)</f>
        <v>0</v>
      </c>
      <c r="M2271" s="5">
        <f>IFERROR(VLOOKUP(Tabla1[[#This Row],[FECHA]],'RECAUDOS DE COMPARENDOS'!A:D,4,FALSE),0)</f>
        <v>0</v>
      </c>
      <c r="N2271" s="9">
        <f>IFERROR(VLOOKUP(Tabla1[[#This Row],[FECHA]],'RECAUDOS DE COMPARENDOS'!A:D,3,FALSE),0)</f>
        <v>0</v>
      </c>
      <c r="O2271" s="5">
        <f>IFERROR(VLOOKUP(Tabla1[[#This Row],[FECHA]],'RECAUDOS DE RESOLUCIONES'!A:D,4,FALSE),0)</f>
        <v>1</v>
      </c>
      <c r="P2271" s="9">
        <f>IFERROR(VLOOKUP(Tabla1[[#This Row],[FECHA]],'RECAUDOS DE RESOLUCIONES'!A:D,3,FALSE),0)</f>
        <v>496900</v>
      </c>
      <c r="Q227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2271" s="9">
        <f>Tabla1[V. COMPARENDOS]-(Tabla1[V. EXONERACIONES]+Tabla1[[#This Row],[V. SIMIT CON RESOLUCION]]+Tabla1[[#This Row],[V. SIMIT SIN RESOLUCION]]+Tabla1[[#This Row],[V. RECAUDOS COMPARENDOS]]+Tabla1[[#This Row],[V. RECAUDOS RESOLUCIONES]])</f>
        <v>993790</v>
      </c>
      <c r="S2271" s="11">
        <f>IFERROR(VLOOKUP(Tabla1[[#This Row],[FECHA]],'RECAUDOS LOCALES'!A:D,4,FALSE),0)</f>
        <v>0</v>
      </c>
      <c r="T2271" s="9">
        <f>IFERROR(VLOOKUP(Tabla1[[#This Row],[FECHA]],'RECAUDOS LOCALES'!A:D,3,FALSE),0)</f>
        <v>0</v>
      </c>
      <c r="U2271" s="11">
        <f>IFERROR(VLOOKUP(Tabla1[[#This Row],[FECHA]],'RECAUDOS EXTERNOS'!A:D,4,FALSE),0)</f>
        <v>0</v>
      </c>
      <c r="V2271" s="9">
        <f>IFERROR(VLOOKUP(Tabla1[[#This Row],[FECHA]],'RECAUDOS EXTERNOS'!A:D,3,FALSE),0)</f>
        <v>0</v>
      </c>
    </row>
    <row r="2272" spans="1:22" x14ac:dyDescent="0.25">
      <c r="A2272" s="1">
        <v>39831</v>
      </c>
      <c r="B2272" s="3" t="s">
        <v>4</v>
      </c>
      <c r="C2272" s="2">
        <v>39814</v>
      </c>
      <c r="D2272" s="5">
        <f>YEAR(Tabla1[[#This Row],[FECHA]])</f>
        <v>2009</v>
      </c>
      <c r="E2272" s="5">
        <f>IFERROR(VLOOKUP(Tabla1[[#This Row],[FECHA]],'COMPARENDOS TOTALES'!A:D,4,FALSE),0)</f>
        <v>38</v>
      </c>
      <c r="F2272" s="9">
        <f>IFERROR(VLOOKUP(Tabla1[[#This Row],[FECHA]],'COMPARENDOS TOTALES'!A:D,3,FALSE),0)</f>
        <v>11064152</v>
      </c>
      <c r="G2272" s="5">
        <f>IFERROR(VLOOKUP(Tabla1[[#This Row],[FECHA]],EXONERACIONES!A:D,4,FALSE),0)</f>
        <v>7</v>
      </c>
      <c r="H2272" s="9">
        <f>IFERROR(VLOOKUP(Tabla1[[#This Row],[FECHA]],EXONERACIONES!A:D,3,FALSE),0)</f>
        <v>1739120</v>
      </c>
      <c r="I2272" s="5">
        <f>IFERROR(VLOOKUP(Tabla1[[#This Row],[FECHA]],'SIMIT CON RES'!A:D,4,FALSE),0)</f>
        <v>24</v>
      </c>
      <c r="J2272" s="9">
        <f>IFERROR(VLOOKUP(Tabla1[[#This Row],[FECHA]],'SIMIT CON RES'!A:D,3,FALSE),0)</f>
        <v>7089002</v>
      </c>
      <c r="K2272">
        <f>IFERROR(VLOOKUP(Tabla1[[#This Row],[FECHA]],'SIMIT SIN RES'!A:D,4,FALSE),0)</f>
        <v>0</v>
      </c>
      <c r="L2272" s="9">
        <f>IFERROR(VLOOKUP(Tabla1[[#This Row],[FECHA]],'SIMIT SIN RES'!A:D,3,FALSE),0)</f>
        <v>0</v>
      </c>
      <c r="M2272" s="5">
        <f>IFERROR(VLOOKUP(Tabla1[[#This Row],[FECHA]],'RECAUDOS DE COMPARENDOS'!A:D,4,FALSE),0)</f>
        <v>2</v>
      </c>
      <c r="N2272" s="9">
        <f>IFERROR(VLOOKUP(Tabla1[[#This Row],[FECHA]],'RECAUDOS DE COMPARENDOS'!A:D,3,FALSE),0)</f>
        <v>745350</v>
      </c>
      <c r="O2272" s="5">
        <f>IFERROR(VLOOKUP(Tabla1[[#This Row],[FECHA]],'RECAUDOS DE RESOLUCIONES'!A:D,4,FALSE),0)</f>
        <v>1</v>
      </c>
      <c r="P2272" s="9">
        <f>IFERROR(VLOOKUP(Tabla1[[#This Row],[FECHA]],'RECAUDOS DE RESOLUCIONES'!A:D,3,FALSE),0)</f>
        <v>248450</v>
      </c>
      <c r="Q227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2272" s="9">
        <f>Tabla1[V. COMPARENDOS]-(Tabla1[V. EXONERACIONES]+Tabla1[[#This Row],[V. SIMIT CON RESOLUCION]]+Tabla1[[#This Row],[V. SIMIT SIN RESOLUCION]]+Tabla1[[#This Row],[V. RECAUDOS COMPARENDOS]]+Tabla1[[#This Row],[V. RECAUDOS RESOLUCIONES]])</f>
        <v>1242230</v>
      </c>
      <c r="S2272" s="11">
        <f>IFERROR(VLOOKUP(Tabla1[[#This Row],[FECHA]],'RECAUDOS LOCALES'!A:D,4,FALSE),0)</f>
        <v>0</v>
      </c>
      <c r="T2272" s="9">
        <f>IFERROR(VLOOKUP(Tabla1[[#This Row],[FECHA]],'RECAUDOS LOCALES'!A:D,3,FALSE),0)</f>
        <v>0</v>
      </c>
      <c r="U2272" s="11">
        <f>IFERROR(VLOOKUP(Tabla1[[#This Row],[FECHA]],'RECAUDOS EXTERNOS'!A:D,4,FALSE),0)</f>
        <v>0</v>
      </c>
      <c r="V2272" s="9">
        <f>IFERROR(VLOOKUP(Tabla1[[#This Row],[FECHA]],'RECAUDOS EXTERNOS'!A:D,3,FALSE),0)</f>
        <v>0</v>
      </c>
    </row>
    <row r="2273" spans="1:22" x14ac:dyDescent="0.25">
      <c r="A2273" s="1">
        <v>39832</v>
      </c>
      <c r="B2273" s="3" t="s">
        <v>1</v>
      </c>
      <c r="C2273" s="2">
        <v>39814</v>
      </c>
      <c r="D2273" s="5">
        <f>YEAR(Tabla1[[#This Row],[FECHA]])</f>
        <v>2009</v>
      </c>
      <c r="E2273" s="5">
        <f>IFERROR(VLOOKUP(Tabla1[[#This Row],[FECHA]],'COMPARENDOS TOTALES'!A:D,4,FALSE),0)</f>
        <v>21</v>
      </c>
      <c r="F2273" s="9">
        <f>IFERROR(VLOOKUP(Tabla1[[#This Row],[FECHA]],'COMPARENDOS TOTALES'!A:D,3,FALSE),0)</f>
        <v>6708060</v>
      </c>
      <c r="G2273" s="5">
        <f>IFERROR(VLOOKUP(Tabla1[[#This Row],[FECHA]],EXONERACIONES!A:D,4,FALSE),0)</f>
        <v>7</v>
      </c>
      <c r="H2273" s="9">
        <f>IFERROR(VLOOKUP(Tabla1[[#This Row],[FECHA]],EXONERACIONES!A:D,3,FALSE),0)</f>
        <v>2236020</v>
      </c>
      <c r="I2273" s="5">
        <f>IFERROR(VLOOKUP(Tabla1[[#This Row],[FECHA]],'SIMIT CON RES'!A:D,4,FALSE),0)</f>
        <v>11</v>
      </c>
      <c r="J2273" s="9">
        <f>IFERROR(VLOOKUP(Tabla1[[#This Row],[FECHA]],'SIMIT CON RES'!A:D,3,FALSE),0)</f>
        <v>3478240</v>
      </c>
      <c r="K2273">
        <f>IFERROR(VLOOKUP(Tabla1[[#This Row],[FECHA]],'SIMIT SIN RES'!A:D,4,FALSE),0)</f>
        <v>0</v>
      </c>
      <c r="L2273" s="9">
        <f>IFERROR(VLOOKUP(Tabla1[[#This Row],[FECHA]],'SIMIT SIN RES'!A:D,3,FALSE),0)</f>
        <v>0</v>
      </c>
      <c r="M2273" s="5">
        <f>IFERROR(VLOOKUP(Tabla1[[#This Row],[FECHA]],'RECAUDOS DE COMPARENDOS'!A:D,4,FALSE),0)</f>
        <v>0</v>
      </c>
      <c r="N2273" s="9">
        <f>IFERROR(VLOOKUP(Tabla1[[#This Row],[FECHA]],'RECAUDOS DE COMPARENDOS'!A:D,3,FALSE),0)</f>
        <v>0</v>
      </c>
      <c r="O2273" s="5">
        <f>IFERROR(VLOOKUP(Tabla1[[#This Row],[FECHA]],'RECAUDOS DE RESOLUCIONES'!A:D,4,FALSE),0)</f>
        <v>0</v>
      </c>
      <c r="P2273" s="9">
        <f>IFERROR(VLOOKUP(Tabla1[[#This Row],[FECHA]],'RECAUDOS DE RESOLUCIONES'!A:D,3,FALSE),0)</f>
        <v>0</v>
      </c>
      <c r="Q227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2273" s="9">
        <f>Tabla1[V. COMPARENDOS]-(Tabla1[V. EXONERACIONES]+Tabla1[[#This Row],[V. SIMIT CON RESOLUCION]]+Tabla1[[#This Row],[V. SIMIT SIN RESOLUCION]]+Tabla1[[#This Row],[V. RECAUDOS COMPARENDOS]]+Tabla1[[#This Row],[V. RECAUDOS RESOLUCIONES]])</f>
        <v>993800</v>
      </c>
      <c r="S2273" s="11">
        <f>IFERROR(VLOOKUP(Tabla1[[#This Row],[FECHA]],'RECAUDOS LOCALES'!A:D,4,FALSE),0)</f>
        <v>0</v>
      </c>
      <c r="T2273" s="9">
        <f>IFERROR(VLOOKUP(Tabla1[[#This Row],[FECHA]],'RECAUDOS LOCALES'!A:D,3,FALSE),0)</f>
        <v>0</v>
      </c>
      <c r="U2273" s="11">
        <f>IFERROR(VLOOKUP(Tabla1[[#This Row],[FECHA]],'RECAUDOS EXTERNOS'!A:D,4,FALSE),0)</f>
        <v>1</v>
      </c>
      <c r="V2273" s="9">
        <f>IFERROR(VLOOKUP(Tabla1[[#This Row],[FECHA]],'RECAUDOS EXTERNOS'!A:D,3,FALSE),0)</f>
        <v>204735</v>
      </c>
    </row>
    <row r="2274" spans="1:22" x14ac:dyDescent="0.25">
      <c r="A2274" s="1">
        <v>39833</v>
      </c>
      <c r="B2274" s="3" t="s">
        <v>2</v>
      </c>
      <c r="C2274" s="2">
        <v>39814</v>
      </c>
      <c r="D2274" s="5">
        <f>YEAR(Tabla1[[#This Row],[FECHA]])</f>
        <v>2009</v>
      </c>
      <c r="E2274" s="5">
        <f>IFERROR(VLOOKUP(Tabla1[[#This Row],[FECHA]],'COMPARENDOS TOTALES'!A:D,4,FALSE),0)</f>
        <v>22</v>
      </c>
      <c r="F2274" s="9">
        <f>IFERROR(VLOOKUP(Tabla1[[#This Row],[FECHA]],'COMPARENDOS TOTALES'!A:D,3,FALSE),0)</f>
        <v>5614951</v>
      </c>
      <c r="G2274" s="5">
        <f>IFERROR(VLOOKUP(Tabla1[[#This Row],[FECHA]],EXONERACIONES!A:D,4,FALSE),0)</f>
        <v>6</v>
      </c>
      <c r="H2274" s="9">
        <f>IFERROR(VLOOKUP(Tabla1[[#This Row],[FECHA]],EXONERACIONES!A:D,3,FALSE),0)</f>
        <v>1871657</v>
      </c>
      <c r="I2274" s="5">
        <f>IFERROR(VLOOKUP(Tabla1[[#This Row],[FECHA]],'SIMIT CON RES'!A:D,4,FALSE),0)</f>
        <v>13</v>
      </c>
      <c r="J2274" s="9">
        <f>IFERROR(VLOOKUP(Tabla1[[#This Row],[FECHA]],'SIMIT CON RES'!A:D,3,FALSE),0)</f>
        <v>2997944</v>
      </c>
      <c r="K2274">
        <f>IFERROR(VLOOKUP(Tabla1[[#This Row],[FECHA]],'SIMIT SIN RES'!A:D,4,FALSE),0)</f>
        <v>0</v>
      </c>
      <c r="L2274" s="9">
        <f>IFERROR(VLOOKUP(Tabla1[[#This Row],[FECHA]],'SIMIT SIN RES'!A:D,3,FALSE),0)</f>
        <v>0</v>
      </c>
      <c r="M2274" s="5">
        <f>IFERROR(VLOOKUP(Tabla1[[#This Row],[FECHA]],'RECAUDOS DE COMPARENDOS'!A:D,4,FALSE),0)</f>
        <v>1</v>
      </c>
      <c r="N2274" s="9">
        <f>IFERROR(VLOOKUP(Tabla1[[#This Row],[FECHA]],'RECAUDOS DE COMPARENDOS'!A:D,3,FALSE),0)</f>
        <v>248450</v>
      </c>
      <c r="O2274" s="5">
        <f>IFERROR(VLOOKUP(Tabla1[[#This Row],[FECHA]],'RECAUDOS DE RESOLUCIONES'!A:D,4,FALSE),0)</f>
        <v>0</v>
      </c>
      <c r="P2274" s="9">
        <f>IFERROR(VLOOKUP(Tabla1[[#This Row],[FECHA]],'RECAUDOS DE RESOLUCIONES'!A:D,3,FALSE),0)</f>
        <v>0</v>
      </c>
      <c r="Q227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274" s="9">
        <f>Tabla1[V. COMPARENDOS]-(Tabla1[V. EXONERACIONES]+Tabla1[[#This Row],[V. SIMIT CON RESOLUCION]]+Tabla1[[#This Row],[V. SIMIT SIN RESOLUCION]]+Tabla1[[#This Row],[V. RECAUDOS COMPARENDOS]]+Tabla1[[#This Row],[V. RECAUDOS RESOLUCIONES]])</f>
        <v>496900</v>
      </c>
      <c r="S2274" s="11">
        <f>IFERROR(VLOOKUP(Tabla1[[#This Row],[FECHA]],'RECAUDOS LOCALES'!A:D,4,FALSE),0)</f>
        <v>0</v>
      </c>
      <c r="T2274" s="9">
        <f>IFERROR(VLOOKUP(Tabla1[[#This Row],[FECHA]],'RECAUDOS LOCALES'!A:D,3,FALSE),0)</f>
        <v>0</v>
      </c>
      <c r="U2274" s="11">
        <f>IFERROR(VLOOKUP(Tabla1[[#This Row],[FECHA]],'RECAUDOS EXTERNOS'!A:D,4,FALSE),0)</f>
        <v>3</v>
      </c>
      <c r="V2274" s="9">
        <f>IFERROR(VLOOKUP(Tabla1[[#This Row],[FECHA]],'RECAUDOS EXTERNOS'!A:D,3,FALSE),0)</f>
        <v>794935</v>
      </c>
    </row>
    <row r="2275" spans="1:22" x14ac:dyDescent="0.25">
      <c r="A2275" s="1">
        <v>39834</v>
      </c>
      <c r="B2275" s="3" t="s">
        <v>3</v>
      </c>
      <c r="C2275" s="2">
        <v>39814</v>
      </c>
      <c r="D2275" s="5">
        <f>YEAR(Tabla1[[#This Row],[FECHA]])</f>
        <v>2009</v>
      </c>
      <c r="E2275" s="5">
        <f>IFERROR(VLOOKUP(Tabla1[[#This Row],[FECHA]],'COMPARENDOS TOTALES'!A:D,4,FALSE),0)</f>
        <v>21</v>
      </c>
      <c r="F2275" s="9">
        <f>IFERROR(VLOOKUP(Tabla1[[#This Row],[FECHA]],'COMPARENDOS TOTALES'!A:D,3,FALSE),0)</f>
        <v>6227809</v>
      </c>
      <c r="G2275" s="5">
        <f>IFERROR(VLOOKUP(Tabla1[[#This Row],[FECHA]],EXONERACIONES!A:D,4,FALSE),0)</f>
        <v>5</v>
      </c>
      <c r="H2275" s="9">
        <f>IFERROR(VLOOKUP(Tabla1[[#This Row],[FECHA]],EXONERACIONES!A:D,3,FALSE),0)</f>
        <v>1739150</v>
      </c>
      <c r="I2275" s="5">
        <f>IFERROR(VLOOKUP(Tabla1[[#This Row],[FECHA]],'SIMIT CON RES'!A:D,4,FALSE),0)</f>
        <v>6</v>
      </c>
      <c r="J2275" s="9">
        <f>IFERROR(VLOOKUP(Tabla1[[#This Row],[FECHA]],'SIMIT CON RES'!A:D,3,FALSE),0)</f>
        <v>1755714</v>
      </c>
      <c r="K2275">
        <f>IFERROR(VLOOKUP(Tabla1[[#This Row],[FECHA]],'SIMIT SIN RES'!A:D,4,FALSE),0)</f>
        <v>0</v>
      </c>
      <c r="L2275" s="9">
        <f>IFERROR(VLOOKUP(Tabla1[[#This Row],[FECHA]],'SIMIT SIN RES'!A:D,3,FALSE),0)</f>
        <v>0</v>
      </c>
      <c r="M2275" s="5">
        <f>IFERROR(VLOOKUP(Tabla1[[#This Row],[FECHA]],'RECAUDOS DE COMPARENDOS'!A:D,4,FALSE),0)</f>
        <v>3</v>
      </c>
      <c r="N2275" s="9">
        <f>IFERROR(VLOOKUP(Tabla1[[#This Row],[FECHA]],'RECAUDOS DE COMPARENDOS'!A:D,3,FALSE),0)</f>
        <v>745345</v>
      </c>
      <c r="O2275" s="5">
        <f>IFERROR(VLOOKUP(Tabla1[[#This Row],[FECHA]],'RECAUDOS DE RESOLUCIONES'!A:D,4,FALSE),0)</f>
        <v>1</v>
      </c>
      <c r="P2275" s="9">
        <f>IFERROR(VLOOKUP(Tabla1[[#This Row],[FECHA]],'RECAUDOS DE RESOLUCIONES'!A:D,3,FALSE),0)</f>
        <v>496900</v>
      </c>
      <c r="Q227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2275" s="9">
        <f>Tabla1[V. COMPARENDOS]-(Tabla1[V. EXONERACIONES]+Tabla1[[#This Row],[V. SIMIT CON RESOLUCION]]+Tabla1[[#This Row],[V. SIMIT SIN RESOLUCION]]+Tabla1[[#This Row],[V. RECAUDOS COMPARENDOS]]+Tabla1[[#This Row],[V. RECAUDOS RESOLUCIONES]])</f>
        <v>1490700</v>
      </c>
      <c r="S2275" s="11">
        <f>IFERROR(VLOOKUP(Tabla1[[#This Row],[FECHA]],'RECAUDOS LOCALES'!A:D,4,FALSE),0)</f>
        <v>1</v>
      </c>
      <c r="T2275" s="9">
        <f>IFERROR(VLOOKUP(Tabla1[[#This Row],[FECHA]],'RECAUDOS LOCALES'!A:D,3,FALSE),0)</f>
        <v>157564</v>
      </c>
      <c r="U2275" s="11">
        <f>IFERROR(VLOOKUP(Tabla1[[#This Row],[FECHA]],'RECAUDOS EXTERNOS'!A:D,4,FALSE),0)</f>
        <v>3</v>
      </c>
      <c r="V2275" s="9">
        <f>IFERROR(VLOOKUP(Tabla1[[#This Row],[FECHA]],'RECAUDOS EXTERNOS'!A:D,3,FALSE),0)</f>
        <v>538788</v>
      </c>
    </row>
    <row r="2276" spans="1:22" x14ac:dyDescent="0.25">
      <c r="A2276" s="1">
        <v>39835</v>
      </c>
      <c r="B2276" s="3" t="s">
        <v>6</v>
      </c>
      <c r="C2276" s="2">
        <v>39814</v>
      </c>
      <c r="D2276" s="5">
        <f>YEAR(Tabla1[[#This Row],[FECHA]])</f>
        <v>2009</v>
      </c>
      <c r="E2276" s="5">
        <f>IFERROR(VLOOKUP(Tabla1[[#This Row],[FECHA]],'COMPARENDOS TOTALES'!A:D,4,FALSE),0)</f>
        <v>23</v>
      </c>
      <c r="F2276" s="9">
        <f>IFERROR(VLOOKUP(Tabla1[[#This Row],[FECHA]],'COMPARENDOS TOTALES'!A:D,3,FALSE),0)</f>
        <v>6724664</v>
      </c>
      <c r="G2276" s="5">
        <f>IFERROR(VLOOKUP(Tabla1[[#This Row],[FECHA]],EXONERACIONES!A:D,4,FALSE),0)</f>
        <v>3</v>
      </c>
      <c r="H2276" s="9">
        <f>IFERROR(VLOOKUP(Tabla1[[#This Row],[FECHA]],EXONERACIONES!A:D,3,FALSE),0)</f>
        <v>993790</v>
      </c>
      <c r="I2276" s="5">
        <f>IFERROR(VLOOKUP(Tabla1[[#This Row],[FECHA]],'SIMIT CON RES'!A:D,4,FALSE),0)</f>
        <v>13</v>
      </c>
      <c r="J2276" s="9">
        <f>IFERROR(VLOOKUP(Tabla1[[#This Row],[FECHA]],'SIMIT CON RES'!A:D,3,FALSE),0)</f>
        <v>4107672</v>
      </c>
      <c r="K2276">
        <f>IFERROR(VLOOKUP(Tabla1[[#This Row],[FECHA]],'SIMIT SIN RES'!A:D,4,FALSE),0)</f>
        <v>0</v>
      </c>
      <c r="L2276" s="9">
        <f>IFERROR(VLOOKUP(Tabla1[[#This Row],[FECHA]],'SIMIT SIN RES'!A:D,3,FALSE),0)</f>
        <v>0</v>
      </c>
      <c r="M2276" s="5">
        <f>IFERROR(VLOOKUP(Tabla1[[#This Row],[FECHA]],'RECAUDOS DE COMPARENDOS'!A:D,4,FALSE),0)</f>
        <v>0</v>
      </c>
      <c r="N2276" s="9">
        <f>IFERROR(VLOOKUP(Tabla1[[#This Row],[FECHA]],'RECAUDOS DE COMPARENDOS'!A:D,3,FALSE),0)</f>
        <v>0</v>
      </c>
      <c r="O2276" s="5">
        <f>IFERROR(VLOOKUP(Tabla1[[#This Row],[FECHA]],'RECAUDOS DE RESOLUCIONES'!A:D,4,FALSE),0)</f>
        <v>1</v>
      </c>
      <c r="P2276" s="9">
        <f>IFERROR(VLOOKUP(Tabla1[[#This Row],[FECHA]],'RECAUDOS DE RESOLUCIONES'!A:D,3,FALSE),0)</f>
        <v>248450</v>
      </c>
      <c r="Q227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2276" s="9">
        <f>Tabla1[V. COMPARENDOS]-(Tabla1[V. EXONERACIONES]+Tabla1[[#This Row],[V. SIMIT CON RESOLUCION]]+Tabla1[[#This Row],[V. SIMIT SIN RESOLUCION]]+Tabla1[[#This Row],[V. RECAUDOS COMPARENDOS]]+Tabla1[[#This Row],[V. RECAUDOS RESOLUCIONES]])</f>
        <v>1374752</v>
      </c>
      <c r="S2276" s="11">
        <f>IFERROR(VLOOKUP(Tabla1[[#This Row],[FECHA]],'RECAUDOS LOCALES'!A:D,4,FALSE),0)</f>
        <v>3</v>
      </c>
      <c r="T2276" s="9">
        <f>IFERROR(VLOOKUP(Tabla1[[#This Row],[FECHA]],'RECAUDOS LOCALES'!A:D,3,FALSE),0)</f>
        <v>297700</v>
      </c>
      <c r="U2276" s="11">
        <f>IFERROR(VLOOKUP(Tabla1[[#This Row],[FECHA]],'RECAUDOS EXTERNOS'!A:D,4,FALSE),0)</f>
        <v>3</v>
      </c>
      <c r="V2276" s="9">
        <f>IFERROR(VLOOKUP(Tabla1[[#This Row],[FECHA]],'RECAUDOS EXTERNOS'!A:D,3,FALSE),0)</f>
        <v>729306</v>
      </c>
    </row>
    <row r="2277" spans="1:22" x14ac:dyDescent="0.25">
      <c r="A2277" s="1">
        <v>39836</v>
      </c>
      <c r="B2277" s="3" t="s">
        <v>0</v>
      </c>
      <c r="C2277" s="2">
        <v>39814</v>
      </c>
      <c r="D2277" s="5">
        <f>YEAR(Tabla1[[#This Row],[FECHA]])</f>
        <v>2009</v>
      </c>
      <c r="E2277" s="5">
        <f>IFERROR(VLOOKUP(Tabla1[[#This Row],[FECHA]],'COMPARENDOS TOTALES'!A:D,4,FALSE),0)</f>
        <v>19</v>
      </c>
      <c r="F2277" s="9">
        <f>IFERROR(VLOOKUP(Tabla1[[#This Row],[FECHA]],'COMPARENDOS TOTALES'!A:D,3,FALSE),0)</f>
        <v>4968935</v>
      </c>
      <c r="G2277" s="5">
        <f>IFERROR(VLOOKUP(Tabla1[[#This Row],[FECHA]],EXONERACIONES!A:D,4,FALSE),0)</f>
        <v>2</v>
      </c>
      <c r="H2277" s="9">
        <f>IFERROR(VLOOKUP(Tabla1[[#This Row],[FECHA]],EXONERACIONES!A:D,3,FALSE),0)</f>
        <v>745350</v>
      </c>
      <c r="I2277" s="5">
        <f>IFERROR(VLOOKUP(Tabla1[[#This Row],[FECHA]],'SIMIT CON RES'!A:D,4,FALSE),0)</f>
        <v>13</v>
      </c>
      <c r="J2277" s="9">
        <f>IFERROR(VLOOKUP(Tabla1[[#This Row],[FECHA]],'SIMIT CON RES'!A:D,3,FALSE),0)</f>
        <v>3229790</v>
      </c>
      <c r="K2277">
        <f>IFERROR(VLOOKUP(Tabla1[[#This Row],[FECHA]],'SIMIT SIN RES'!A:D,4,FALSE),0)</f>
        <v>0</v>
      </c>
      <c r="L2277" s="9">
        <f>IFERROR(VLOOKUP(Tabla1[[#This Row],[FECHA]],'SIMIT SIN RES'!A:D,3,FALSE),0)</f>
        <v>0</v>
      </c>
      <c r="M2277" s="5">
        <f>IFERROR(VLOOKUP(Tabla1[[#This Row],[FECHA]],'RECAUDOS DE COMPARENDOS'!A:D,4,FALSE),0)</f>
        <v>0</v>
      </c>
      <c r="N2277" s="9">
        <f>IFERROR(VLOOKUP(Tabla1[[#This Row],[FECHA]],'RECAUDOS DE COMPARENDOS'!A:D,3,FALSE),0)</f>
        <v>0</v>
      </c>
      <c r="O2277" s="5">
        <f>IFERROR(VLOOKUP(Tabla1[[#This Row],[FECHA]],'RECAUDOS DE RESOLUCIONES'!A:D,4,FALSE),0)</f>
        <v>0</v>
      </c>
      <c r="P2277" s="9">
        <f>IFERROR(VLOOKUP(Tabla1[[#This Row],[FECHA]],'RECAUDOS DE RESOLUCIONES'!A:D,3,FALSE),0)</f>
        <v>0</v>
      </c>
      <c r="Q227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2277" s="9">
        <f>Tabla1[V. COMPARENDOS]-(Tabla1[V. EXONERACIONES]+Tabla1[[#This Row],[V. SIMIT CON RESOLUCION]]+Tabla1[[#This Row],[V. SIMIT SIN RESOLUCION]]+Tabla1[[#This Row],[V. RECAUDOS COMPARENDOS]]+Tabla1[[#This Row],[V. RECAUDOS RESOLUCIONES]])</f>
        <v>993795</v>
      </c>
      <c r="S2277" s="11">
        <f>IFERROR(VLOOKUP(Tabla1[[#This Row],[FECHA]],'RECAUDOS LOCALES'!A:D,4,FALSE),0)</f>
        <v>1</v>
      </c>
      <c r="T2277" s="9">
        <f>IFERROR(VLOOKUP(Tabla1[[#This Row],[FECHA]],'RECAUDOS LOCALES'!A:D,3,FALSE),0)</f>
        <v>85900</v>
      </c>
      <c r="U2277" s="11">
        <f>IFERROR(VLOOKUP(Tabla1[[#This Row],[FECHA]],'RECAUDOS EXTERNOS'!A:D,4,FALSE),0)</f>
        <v>6</v>
      </c>
      <c r="V2277" s="9">
        <f>IFERROR(VLOOKUP(Tabla1[[#This Row],[FECHA]],'RECAUDOS EXTERNOS'!A:D,3,FALSE),0)</f>
        <v>1485470</v>
      </c>
    </row>
    <row r="2278" spans="1:22" x14ac:dyDescent="0.25">
      <c r="A2278" s="1">
        <v>39837</v>
      </c>
      <c r="B2278" s="3" t="s">
        <v>5</v>
      </c>
      <c r="C2278" s="2">
        <v>39814</v>
      </c>
      <c r="D2278" s="5">
        <f>YEAR(Tabla1[[#This Row],[FECHA]])</f>
        <v>2009</v>
      </c>
      <c r="E2278" s="5">
        <f>IFERROR(VLOOKUP(Tabla1[[#This Row],[FECHA]],'COMPARENDOS TOTALES'!A:D,4,FALSE),0)</f>
        <v>8</v>
      </c>
      <c r="F2278" s="9">
        <f>IFERROR(VLOOKUP(Tabla1[[#This Row],[FECHA]],'COMPARENDOS TOTALES'!A:D,3,FALSE),0)</f>
        <v>2004164</v>
      </c>
      <c r="G2278" s="5">
        <f>IFERROR(VLOOKUP(Tabla1[[#This Row],[FECHA]],EXONERACIONES!A:D,4,FALSE),0)</f>
        <v>2</v>
      </c>
      <c r="H2278" s="9">
        <f>IFERROR(VLOOKUP(Tabla1[[#This Row],[FECHA]],EXONERACIONES!A:D,3,FALSE),0)</f>
        <v>380957</v>
      </c>
      <c r="I2278" s="5">
        <f>IFERROR(VLOOKUP(Tabla1[[#This Row],[FECHA]],'SIMIT CON RES'!A:D,4,FALSE),0)</f>
        <v>5</v>
      </c>
      <c r="J2278" s="9">
        <f>IFERROR(VLOOKUP(Tabla1[[#This Row],[FECHA]],'SIMIT CON RES'!A:D,3,FALSE),0)</f>
        <v>1374757</v>
      </c>
      <c r="K2278">
        <f>IFERROR(VLOOKUP(Tabla1[[#This Row],[FECHA]],'SIMIT SIN RES'!A:D,4,FALSE),0)</f>
        <v>0</v>
      </c>
      <c r="L2278" s="9">
        <f>IFERROR(VLOOKUP(Tabla1[[#This Row],[FECHA]],'SIMIT SIN RES'!A:D,3,FALSE),0)</f>
        <v>0</v>
      </c>
      <c r="M2278" s="5">
        <f>IFERROR(VLOOKUP(Tabla1[[#This Row],[FECHA]],'RECAUDOS DE COMPARENDOS'!A:D,4,FALSE),0)</f>
        <v>0</v>
      </c>
      <c r="N2278" s="9">
        <f>IFERROR(VLOOKUP(Tabla1[[#This Row],[FECHA]],'RECAUDOS DE COMPARENDOS'!A:D,3,FALSE),0)</f>
        <v>0</v>
      </c>
      <c r="O2278" s="5">
        <f>IFERROR(VLOOKUP(Tabla1[[#This Row],[FECHA]],'RECAUDOS DE RESOLUCIONES'!A:D,4,FALSE),0)</f>
        <v>0</v>
      </c>
      <c r="P2278" s="9">
        <f>IFERROR(VLOOKUP(Tabla1[[#This Row],[FECHA]],'RECAUDOS DE RESOLUCIONES'!A:D,3,FALSE),0)</f>
        <v>0</v>
      </c>
      <c r="Q227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278" s="9">
        <f>Tabla1[V. COMPARENDOS]-(Tabla1[V. EXONERACIONES]+Tabla1[[#This Row],[V. SIMIT CON RESOLUCION]]+Tabla1[[#This Row],[V. SIMIT SIN RESOLUCION]]+Tabla1[[#This Row],[V. RECAUDOS COMPARENDOS]]+Tabla1[[#This Row],[V. RECAUDOS RESOLUCIONES]])</f>
        <v>248450</v>
      </c>
      <c r="S2278" s="11">
        <f>IFERROR(VLOOKUP(Tabla1[[#This Row],[FECHA]],'RECAUDOS LOCALES'!A:D,4,FALSE),0)</f>
        <v>0</v>
      </c>
      <c r="T2278" s="9">
        <f>IFERROR(VLOOKUP(Tabla1[[#This Row],[FECHA]],'RECAUDOS LOCALES'!A:D,3,FALSE),0)</f>
        <v>0</v>
      </c>
      <c r="U2278" s="11">
        <f>IFERROR(VLOOKUP(Tabla1[[#This Row],[FECHA]],'RECAUDOS EXTERNOS'!A:D,4,FALSE),0)</f>
        <v>0</v>
      </c>
      <c r="V2278" s="9">
        <f>IFERROR(VLOOKUP(Tabla1[[#This Row],[FECHA]],'RECAUDOS EXTERNOS'!A:D,3,FALSE),0)</f>
        <v>0</v>
      </c>
    </row>
    <row r="2279" spans="1:22" x14ac:dyDescent="0.25">
      <c r="A2279" s="1">
        <v>39838</v>
      </c>
      <c r="B2279" s="3" t="s">
        <v>4</v>
      </c>
      <c r="C2279" s="2">
        <v>39814</v>
      </c>
      <c r="D2279" s="5">
        <f>YEAR(Tabla1[[#This Row],[FECHA]])</f>
        <v>2009</v>
      </c>
      <c r="E2279" s="5">
        <f>IFERROR(VLOOKUP(Tabla1[[#This Row],[FECHA]],'COMPARENDOS TOTALES'!A:D,4,FALSE),0)</f>
        <v>12</v>
      </c>
      <c r="F2279" s="9">
        <f>IFERROR(VLOOKUP(Tabla1[[#This Row],[FECHA]],'COMPARENDOS TOTALES'!A:D,3,FALSE),0)</f>
        <v>2881996</v>
      </c>
      <c r="G2279" s="5">
        <f>IFERROR(VLOOKUP(Tabla1[[#This Row],[FECHA]],EXONERACIONES!A:D,4,FALSE),0)</f>
        <v>1</v>
      </c>
      <c r="H2279" s="9">
        <f>IFERROR(VLOOKUP(Tabla1[[#This Row],[FECHA]],EXONERACIONES!A:D,3,FALSE),0)</f>
        <v>248445</v>
      </c>
      <c r="I2279" s="5">
        <f>IFERROR(VLOOKUP(Tabla1[[#This Row],[FECHA]],'SIMIT CON RES'!A:D,4,FALSE),0)</f>
        <v>7</v>
      </c>
      <c r="J2279" s="9">
        <f>IFERROR(VLOOKUP(Tabla1[[#This Row],[FECHA]],'SIMIT CON RES'!A:D,3,FALSE),0)</f>
        <v>1755699</v>
      </c>
      <c r="K2279">
        <f>IFERROR(VLOOKUP(Tabla1[[#This Row],[FECHA]],'SIMIT SIN RES'!A:D,4,FALSE),0)</f>
        <v>0</v>
      </c>
      <c r="L2279" s="9">
        <f>IFERROR(VLOOKUP(Tabla1[[#This Row],[FECHA]],'SIMIT SIN RES'!A:D,3,FALSE),0)</f>
        <v>0</v>
      </c>
      <c r="M2279" s="5">
        <f>IFERROR(VLOOKUP(Tabla1[[#This Row],[FECHA]],'RECAUDOS DE COMPARENDOS'!A:D,4,FALSE),0)</f>
        <v>0</v>
      </c>
      <c r="N2279" s="9">
        <f>IFERROR(VLOOKUP(Tabla1[[#This Row],[FECHA]],'RECAUDOS DE COMPARENDOS'!A:D,3,FALSE),0)</f>
        <v>0</v>
      </c>
      <c r="O2279" s="5">
        <f>IFERROR(VLOOKUP(Tabla1[[#This Row],[FECHA]],'RECAUDOS DE RESOLUCIONES'!A:D,4,FALSE),0)</f>
        <v>1</v>
      </c>
      <c r="P2279" s="9">
        <f>IFERROR(VLOOKUP(Tabla1[[#This Row],[FECHA]],'RECAUDOS DE RESOLUCIONES'!A:D,3,FALSE),0)</f>
        <v>248445</v>
      </c>
      <c r="Q227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2279" s="9">
        <f>Tabla1[V. COMPARENDOS]-(Tabla1[V. EXONERACIONES]+Tabla1[[#This Row],[V. SIMIT CON RESOLUCION]]+Tabla1[[#This Row],[V. SIMIT SIN RESOLUCION]]+Tabla1[[#This Row],[V. RECAUDOS COMPARENDOS]]+Tabla1[[#This Row],[V. RECAUDOS RESOLUCIONES]])</f>
        <v>629407</v>
      </c>
      <c r="S2279" s="11">
        <f>IFERROR(VLOOKUP(Tabla1[[#This Row],[FECHA]],'RECAUDOS LOCALES'!A:D,4,FALSE),0)</f>
        <v>0</v>
      </c>
      <c r="T2279" s="9">
        <f>IFERROR(VLOOKUP(Tabla1[[#This Row],[FECHA]],'RECAUDOS LOCALES'!A:D,3,FALSE),0)</f>
        <v>0</v>
      </c>
      <c r="U2279" s="11">
        <f>IFERROR(VLOOKUP(Tabla1[[#This Row],[FECHA]],'RECAUDOS EXTERNOS'!A:D,4,FALSE),0)</f>
        <v>0</v>
      </c>
      <c r="V2279" s="9">
        <f>IFERROR(VLOOKUP(Tabla1[[#This Row],[FECHA]],'RECAUDOS EXTERNOS'!A:D,3,FALSE),0)</f>
        <v>0</v>
      </c>
    </row>
    <row r="2280" spans="1:22" x14ac:dyDescent="0.25">
      <c r="A2280" s="1">
        <v>39839</v>
      </c>
      <c r="B2280" s="3" t="s">
        <v>1</v>
      </c>
      <c r="C2280" s="2">
        <v>39814</v>
      </c>
      <c r="D2280" s="5">
        <f>YEAR(Tabla1[[#This Row],[FECHA]])</f>
        <v>2009</v>
      </c>
      <c r="E2280" s="5">
        <f>IFERROR(VLOOKUP(Tabla1[[#This Row],[FECHA]],'COMPARENDOS TOTALES'!A:D,4,FALSE),0)</f>
        <v>7</v>
      </c>
      <c r="F2280" s="9">
        <f>IFERROR(VLOOKUP(Tabla1[[#This Row],[FECHA]],'COMPARENDOS TOTALES'!A:D,3,FALSE),0)</f>
        <v>2236045</v>
      </c>
      <c r="G2280" s="5">
        <f>IFERROR(VLOOKUP(Tabla1[[#This Row],[FECHA]],EXONERACIONES!A:D,4,FALSE),0)</f>
        <v>4</v>
      </c>
      <c r="H2280" s="9">
        <f>IFERROR(VLOOKUP(Tabla1[[#This Row],[FECHA]],EXONERACIONES!A:D,3,FALSE),0)</f>
        <v>1242250</v>
      </c>
      <c r="I2280" s="5">
        <f>IFERROR(VLOOKUP(Tabla1[[#This Row],[FECHA]],'SIMIT CON RES'!A:D,4,FALSE),0)</f>
        <v>2</v>
      </c>
      <c r="J2280" s="9">
        <f>IFERROR(VLOOKUP(Tabla1[[#This Row],[FECHA]],'SIMIT CON RES'!A:D,3,FALSE),0)</f>
        <v>496895</v>
      </c>
      <c r="K2280">
        <f>IFERROR(VLOOKUP(Tabla1[[#This Row],[FECHA]],'SIMIT SIN RES'!A:D,4,FALSE),0)</f>
        <v>0</v>
      </c>
      <c r="L2280" s="9">
        <f>IFERROR(VLOOKUP(Tabla1[[#This Row],[FECHA]],'SIMIT SIN RES'!A:D,3,FALSE),0)</f>
        <v>0</v>
      </c>
      <c r="M2280" s="5">
        <f>IFERROR(VLOOKUP(Tabla1[[#This Row],[FECHA]],'RECAUDOS DE COMPARENDOS'!A:D,4,FALSE),0)</f>
        <v>0</v>
      </c>
      <c r="N2280" s="9">
        <f>IFERROR(VLOOKUP(Tabla1[[#This Row],[FECHA]],'RECAUDOS DE COMPARENDOS'!A:D,3,FALSE),0)</f>
        <v>0</v>
      </c>
      <c r="O2280" s="5">
        <f>IFERROR(VLOOKUP(Tabla1[[#This Row],[FECHA]],'RECAUDOS DE RESOLUCIONES'!A:D,4,FALSE),0)</f>
        <v>0</v>
      </c>
      <c r="P2280" s="9">
        <f>IFERROR(VLOOKUP(Tabla1[[#This Row],[FECHA]],'RECAUDOS DE RESOLUCIONES'!A:D,3,FALSE),0)</f>
        <v>0</v>
      </c>
      <c r="Q228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280" s="9">
        <f>Tabla1[V. COMPARENDOS]-(Tabla1[V. EXONERACIONES]+Tabla1[[#This Row],[V. SIMIT CON RESOLUCION]]+Tabla1[[#This Row],[V. SIMIT SIN RESOLUCION]]+Tabla1[[#This Row],[V. RECAUDOS COMPARENDOS]]+Tabla1[[#This Row],[V. RECAUDOS RESOLUCIONES]])</f>
        <v>496900</v>
      </c>
      <c r="S2280" s="11">
        <f>IFERROR(VLOOKUP(Tabla1[[#This Row],[FECHA]],'RECAUDOS LOCALES'!A:D,4,FALSE),0)</f>
        <v>0</v>
      </c>
      <c r="T2280" s="9">
        <f>IFERROR(VLOOKUP(Tabla1[[#This Row],[FECHA]],'RECAUDOS LOCALES'!A:D,3,FALSE),0)</f>
        <v>0</v>
      </c>
      <c r="U2280" s="11">
        <f>IFERROR(VLOOKUP(Tabla1[[#This Row],[FECHA]],'RECAUDOS EXTERNOS'!A:D,4,FALSE),0)</f>
        <v>3</v>
      </c>
      <c r="V2280" s="9">
        <f>IFERROR(VLOOKUP(Tabla1[[#This Row],[FECHA]],'RECAUDOS EXTERNOS'!A:D,3,FALSE),0)</f>
        <v>729242</v>
      </c>
    </row>
    <row r="2281" spans="1:22" x14ac:dyDescent="0.25">
      <c r="A2281" s="1">
        <v>39840</v>
      </c>
      <c r="B2281" s="3" t="s">
        <v>2</v>
      </c>
      <c r="C2281" s="2">
        <v>39814</v>
      </c>
      <c r="D2281" s="5">
        <f>YEAR(Tabla1[[#This Row],[FECHA]])</f>
        <v>2009</v>
      </c>
      <c r="E2281" s="5">
        <f>IFERROR(VLOOKUP(Tabla1[[#This Row],[FECHA]],'COMPARENDOS TOTALES'!A:D,4,FALSE),0)</f>
        <v>2</v>
      </c>
      <c r="F2281" s="9">
        <f>IFERROR(VLOOKUP(Tabla1[[#This Row],[FECHA]],'COMPARENDOS TOTALES'!A:D,3,FALSE),0)</f>
        <v>745350</v>
      </c>
      <c r="G2281" s="5">
        <f>IFERROR(VLOOKUP(Tabla1[[#This Row],[FECHA]],EXONERACIONES!A:D,4,FALSE),0)</f>
        <v>0</v>
      </c>
      <c r="H2281" s="9">
        <f>IFERROR(VLOOKUP(Tabla1[[#This Row],[FECHA]],EXONERACIONES!A:D,3,FALSE),0)</f>
        <v>0</v>
      </c>
      <c r="I2281" s="5">
        <f>IFERROR(VLOOKUP(Tabla1[[#This Row],[FECHA]],'SIMIT CON RES'!A:D,4,FALSE),0)</f>
        <v>2</v>
      </c>
      <c r="J2281" s="9">
        <f>IFERROR(VLOOKUP(Tabla1[[#This Row],[FECHA]],'SIMIT CON RES'!A:D,3,FALSE),0)</f>
        <v>745350</v>
      </c>
      <c r="K2281">
        <f>IFERROR(VLOOKUP(Tabla1[[#This Row],[FECHA]],'SIMIT SIN RES'!A:D,4,FALSE),0)</f>
        <v>0</v>
      </c>
      <c r="L2281" s="9">
        <f>IFERROR(VLOOKUP(Tabla1[[#This Row],[FECHA]],'SIMIT SIN RES'!A:D,3,FALSE),0)</f>
        <v>0</v>
      </c>
      <c r="M2281" s="5">
        <f>IFERROR(VLOOKUP(Tabla1[[#This Row],[FECHA]],'RECAUDOS DE COMPARENDOS'!A:D,4,FALSE),0)</f>
        <v>0</v>
      </c>
      <c r="N2281" s="9">
        <f>IFERROR(VLOOKUP(Tabla1[[#This Row],[FECHA]],'RECAUDOS DE COMPARENDOS'!A:D,3,FALSE),0)</f>
        <v>0</v>
      </c>
      <c r="O2281" s="5">
        <f>IFERROR(VLOOKUP(Tabla1[[#This Row],[FECHA]],'RECAUDOS DE RESOLUCIONES'!A:D,4,FALSE),0)</f>
        <v>0</v>
      </c>
      <c r="P2281" s="9">
        <f>IFERROR(VLOOKUP(Tabla1[[#This Row],[FECHA]],'RECAUDOS DE RESOLUCIONES'!A:D,3,FALSE),0)</f>
        <v>0</v>
      </c>
      <c r="Q228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28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281" s="11">
        <f>IFERROR(VLOOKUP(Tabla1[[#This Row],[FECHA]],'RECAUDOS LOCALES'!A:D,4,FALSE),0)</f>
        <v>1</v>
      </c>
      <c r="T2281" s="9">
        <f>IFERROR(VLOOKUP(Tabla1[[#This Row],[FECHA]],'RECAUDOS LOCALES'!A:D,3,FALSE),0)</f>
        <v>55900</v>
      </c>
      <c r="U2281" s="11">
        <f>IFERROR(VLOOKUP(Tabla1[[#This Row],[FECHA]],'RECAUDOS EXTERNOS'!A:D,4,FALSE),0)</f>
        <v>4</v>
      </c>
      <c r="V2281" s="9">
        <f>IFERROR(VLOOKUP(Tabla1[[#This Row],[FECHA]],'RECAUDOS EXTERNOS'!A:D,3,FALSE),0)</f>
        <v>1370760</v>
      </c>
    </row>
    <row r="2282" spans="1:22" x14ac:dyDescent="0.25">
      <c r="A2282" s="1">
        <v>39841</v>
      </c>
      <c r="B2282" s="3" t="s">
        <v>3</v>
      </c>
      <c r="C2282" s="2">
        <v>39814</v>
      </c>
      <c r="D2282" s="5">
        <f>YEAR(Tabla1[[#This Row],[FECHA]])</f>
        <v>2009</v>
      </c>
      <c r="E2282" s="5">
        <f>IFERROR(VLOOKUP(Tabla1[[#This Row],[FECHA]],'COMPARENDOS TOTALES'!A:D,4,FALSE),0)</f>
        <v>3</v>
      </c>
      <c r="F2282" s="9">
        <f>IFERROR(VLOOKUP(Tabla1[[#This Row],[FECHA]],'COMPARENDOS TOTALES'!A:D,3,FALSE),0)</f>
        <v>993800</v>
      </c>
      <c r="G2282" s="5">
        <f>IFERROR(VLOOKUP(Tabla1[[#This Row],[FECHA]],EXONERACIONES!A:D,4,FALSE),0)</f>
        <v>0</v>
      </c>
      <c r="H2282" s="9">
        <f>IFERROR(VLOOKUP(Tabla1[[#This Row],[FECHA]],EXONERACIONES!A:D,3,FALSE),0)</f>
        <v>0</v>
      </c>
      <c r="I2282" s="5">
        <f>IFERROR(VLOOKUP(Tabla1[[#This Row],[FECHA]],'SIMIT CON RES'!A:D,4,FALSE),0)</f>
        <v>0</v>
      </c>
      <c r="J2282" s="9">
        <f>IFERROR(VLOOKUP(Tabla1[[#This Row],[FECHA]],'SIMIT CON RES'!A:D,3,FALSE),0)</f>
        <v>0</v>
      </c>
      <c r="K2282">
        <f>IFERROR(VLOOKUP(Tabla1[[#This Row],[FECHA]],'SIMIT SIN RES'!A:D,4,FALSE),0)</f>
        <v>0</v>
      </c>
      <c r="L2282" s="9">
        <f>IFERROR(VLOOKUP(Tabla1[[#This Row],[FECHA]],'SIMIT SIN RES'!A:D,3,FALSE),0)</f>
        <v>0</v>
      </c>
      <c r="M2282" s="5">
        <f>IFERROR(VLOOKUP(Tabla1[[#This Row],[FECHA]],'RECAUDOS DE COMPARENDOS'!A:D,4,FALSE),0)</f>
        <v>1</v>
      </c>
      <c r="N2282" s="9">
        <f>IFERROR(VLOOKUP(Tabla1[[#This Row],[FECHA]],'RECAUDOS DE COMPARENDOS'!A:D,3,FALSE),0)</f>
        <v>248450</v>
      </c>
      <c r="O2282" s="5">
        <f>IFERROR(VLOOKUP(Tabla1[[#This Row],[FECHA]],'RECAUDOS DE RESOLUCIONES'!A:D,4,FALSE),0)</f>
        <v>1</v>
      </c>
      <c r="P2282" s="9">
        <f>IFERROR(VLOOKUP(Tabla1[[#This Row],[FECHA]],'RECAUDOS DE RESOLUCIONES'!A:D,3,FALSE),0)</f>
        <v>496900</v>
      </c>
      <c r="Q228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282" s="9">
        <f>Tabla1[V. COMPARENDOS]-(Tabla1[V. EXONERACIONES]+Tabla1[[#This Row],[V. SIMIT CON RESOLUCION]]+Tabla1[[#This Row],[V. SIMIT SIN RESOLUCION]]+Tabla1[[#This Row],[V. RECAUDOS COMPARENDOS]]+Tabla1[[#This Row],[V. RECAUDOS RESOLUCIONES]])</f>
        <v>248450</v>
      </c>
      <c r="S2282" s="11">
        <f>IFERROR(VLOOKUP(Tabla1[[#This Row],[FECHA]],'RECAUDOS LOCALES'!A:D,4,FALSE),0)</f>
        <v>0</v>
      </c>
      <c r="T2282" s="9">
        <f>IFERROR(VLOOKUP(Tabla1[[#This Row],[FECHA]],'RECAUDOS LOCALES'!A:D,3,FALSE),0)</f>
        <v>0</v>
      </c>
      <c r="U2282" s="11">
        <f>IFERROR(VLOOKUP(Tabla1[[#This Row],[FECHA]],'RECAUDOS EXTERNOS'!A:D,4,FALSE),0)</f>
        <v>5</v>
      </c>
      <c r="V2282" s="9">
        <f>IFERROR(VLOOKUP(Tabla1[[#This Row],[FECHA]],'RECAUDOS EXTERNOS'!A:D,3,FALSE),0)</f>
        <v>1193038</v>
      </c>
    </row>
    <row r="2283" spans="1:22" x14ac:dyDescent="0.25">
      <c r="A2283" s="1">
        <v>39842</v>
      </c>
      <c r="B2283" s="3" t="s">
        <v>6</v>
      </c>
      <c r="C2283" s="2">
        <v>39814</v>
      </c>
      <c r="D2283" s="5">
        <f>YEAR(Tabla1[[#This Row],[FECHA]])</f>
        <v>2009</v>
      </c>
      <c r="E2283" s="5">
        <f>IFERROR(VLOOKUP(Tabla1[[#This Row],[FECHA]],'COMPARENDOS TOTALES'!A:D,4,FALSE),0)</f>
        <v>17</v>
      </c>
      <c r="F2283" s="9">
        <f>IFERROR(VLOOKUP(Tabla1[[#This Row],[FECHA]],'COMPARENDOS TOTALES'!A:D,3,FALSE),0)</f>
        <v>4720480</v>
      </c>
      <c r="G2283" s="5">
        <f>IFERROR(VLOOKUP(Tabla1[[#This Row],[FECHA]],EXONERACIONES!A:D,4,FALSE),0)</f>
        <v>4</v>
      </c>
      <c r="H2283" s="9">
        <f>IFERROR(VLOOKUP(Tabla1[[#This Row],[FECHA]],EXONERACIONES!A:D,3,FALSE),0)</f>
        <v>1242230</v>
      </c>
      <c r="I2283" s="5">
        <f>IFERROR(VLOOKUP(Tabla1[[#This Row],[FECHA]],'SIMIT CON RES'!A:D,4,FALSE),0)</f>
        <v>11</v>
      </c>
      <c r="J2283" s="9">
        <f>IFERROR(VLOOKUP(Tabla1[[#This Row],[FECHA]],'SIMIT CON RES'!A:D,3,FALSE),0)</f>
        <v>2981350</v>
      </c>
      <c r="K2283">
        <f>IFERROR(VLOOKUP(Tabla1[[#This Row],[FECHA]],'SIMIT SIN RES'!A:D,4,FALSE),0)</f>
        <v>0</v>
      </c>
      <c r="L2283" s="9">
        <f>IFERROR(VLOOKUP(Tabla1[[#This Row],[FECHA]],'SIMIT SIN RES'!A:D,3,FALSE),0)</f>
        <v>0</v>
      </c>
      <c r="M2283" s="5">
        <f>IFERROR(VLOOKUP(Tabla1[[#This Row],[FECHA]],'RECAUDOS DE COMPARENDOS'!A:D,4,FALSE),0)</f>
        <v>0</v>
      </c>
      <c r="N2283" s="9">
        <f>IFERROR(VLOOKUP(Tabla1[[#This Row],[FECHA]],'RECAUDOS DE COMPARENDOS'!A:D,3,FALSE),0)</f>
        <v>0</v>
      </c>
      <c r="O2283" s="5">
        <f>IFERROR(VLOOKUP(Tabla1[[#This Row],[FECHA]],'RECAUDOS DE RESOLUCIONES'!A:D,4,FALSE),0)</f>
        <v>1</v>
      </c>
      <c r="P2283" s="9">
        <f>IFERROR(VLOOKUP(Tabla1[[#This Row],[FECHA]],'RECAUDOS DE RESOLUCIONES'!A:D,3,FALSE),0)</f>
        <v>248450</v>
      </c>
      <c r="Q228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283" s="9">
        <f>Tabla1[V. COMPARENDOS]-(Tabla1[V. EXONERACIONES]+Tabla1[[#This Row],[V. SIMIT CON RESOLUCION]]+Tabla1[[#This Row],[V. SIMIT SIN RESOLUCION]]+Tabla1[[#This Row],[V. RECAUDOS COMPARENDOS]]+Tabla1[[#This Row],[V. RECAUDOS RESOLUCIONES]])</f>
        <v>248450</v>
      </c>
      <c r="S2283" s="11">
        <f>IFERROR(VLOOKUP(Tabla1[[#This Row],[FECHA]],'RECAUDOS LOCALES'!A:D,4,FALSE),0)</f>
        <v>0</v>
      </c>
      <c r="T2283" s="9">
        <f>IFERROR(VLOOKUP(Tabla1[[#This Row],[FECHA]],'RECAUDOS LOCALES'!A:D,3,FALSE),0)</f>
        <v>0</v>
      </c>
      <c r="U2283" s="11">
        <f>IFERROR(VLOOKUP(Tabla1[[#This Row],[FECHA]],'RECAUDOS EXTERNOS'!A:D,4,FALSE),0)</f>
        <v>2</v>
      </c>
      <c r="V2283" s="9">
        <f>IFERROR(VLOOKUP(Tabla1[[#This Row],[FECHA]],'RECAUDOS EXTERNOS'!A:D,3,FALSE),0)</f>
        <v>706550</v>
      </c>
    </row>
    <row r="2284" spans="1:22" x14ac:dyDescent="0.25">
      <c r="A2284" s="1">
        <v>39843</v>
      </c>
      <c r="B2284" s="3" t="s">
        <v>0</v>
      </c>
      <c r="C2284" s="2">
        <v>39814</v>
      </c>
      <c r="D2284" s="5">
        <f>YEAR(Tabla1[[#This Row],[FECHA]])</f>
        <v>2009</v>
      </c>
      <c r="E2284" s="5">
        <f>IFERROR(VLOOKUP(Tabla1[[#This Row],[FECHA]],'COMPARENDOS TOTALES'!A:D,4,FALSE),0)</f>
        <v>5</v>
      </c>
      <c r="F2284" s="9">
        <f>IFERROR(VLOOKUP(Tabla1[[#This Row],[FECHA]],'COMPARENDOS TOTALES'!A:D,3,FALSE),0)</f>
        <v>1242225</v>
      </c>
      <c r="G2284" s="5">
        <f>IFERROR(VLOOKUP(Tabla1[[#This Row],[FECHA]],EXONERACIONES!A:D,4,FALSE),0)</f>
        <v>1</v>
      </c>
      <c r="H2284" s="9">
        <f>IFERROR(VLOOKUP(Tabla1[[#This Row],[FECHA]],EXONERACIONES!A:D,3,FALSE),0)</f>
        <v>248445</v>
      </c>
      <c r="I2284" s="5">
        <f>IFERROR(VLOOKUP(Tabla1[[#This Row],[FECHA]],'SIMIT CON RES'!A:D,4,FALSE),0)</f>
        <v>4</v>
      </c>
      <c r="J2284" s="9">
        <f>IFERROR(VLOOKUP(Tabla1[[#This Row],[FECHA]],'SIMIT CON RES'!A:D,3,FALSE),0)</f>
        <v>993780</v>
      </c>
      <c r="K2284">
        <f>IFERROR(VLOOKUP(Tabla1[[#This Row],[FECHA]],'SIMIT SIN RES'!A:D,4,FALSE),0)</f>
        <v>0</v>
      </c>
      <c r="L2284" s="9">
        <f>IFERROR(VLOOKUP(Tabla1[[#This Row],[FECHA]],'SIMIT SIN RES'!A:D,3,FALSE),0)</f>
        <v>0</v>
      </c>
      <c r="M2284" s="5">
        <f>IFERROR(VLOOKUP(Tabla1[[#This Row],[FECHA]],'RECAUDOS DE COMPARENDOS'!A:D,4,FALSE),0)</f>
        <v>0</v>
      </c>
      <c r="N2284" s="9">
        <f>IFERROR(VLOOKUP(Tabla1[[#This Row],[FECHA]],'RECAUDOS DE COMPARENDOS'!A:D,3,FALSE),0)</f>
        <v>0</v>
      </c>
      <c r="O2284" s="5">
        <f>IFERROR(VLOOKUP(Tabla1[[#This Row],[FECHA]],'RECAUDOS DE RESOLUCIONES'!A:D,4,FALSE),0)</f>
        <v>0</v>
      </c>
      <c r="P2284" s="9">
        <f>IFERROR(VLOOKUP(Tabla1[[#This Row],[FECHA]],'RECAUDOS DE RESOLUCIONES'!A:D,3,FALSE),0)</f>
        <v>0</v>
      </c>
      <c r="Q228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28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284" s="11">
        <f>IFERROR(VLOOKUP(Tabla1[[#This Row],[FECHA]],'RECAUDOS LOCALES'!A:D,4,FALSE),0)</f>
        <v>1</v>
      </c>
      <c r="T2284" s="9">
        <f>IFERROR(VLOOKUP(Tabla1[[#This Row],[FECHA]],'RECAUDOS LOCALES'!A:D,3,FALSE),0)</f>
        <v>108800</v>
      </c>
      <c r="U2284" s="11">
        <f>IFERROR(VLOOKUP(Tabla1[[#This Row],[FECHA]],'RECAUDOS EXTERNOS'!A:D,4,FALSE),0)</f>
        <v>1</v>
      </c>
      <c r="V2284" s="9">
        <f>IFERROR(VLOOKUP(Tabla1[[#This Row],[FECHA]],'RECAUDOS EXTERNOS'!A:D,3,FALSE),0)</f>
        <v>447800</v>
      </c>
    </row>
    <row r="2285" spans="1:22" x14ac:dyDescent="0.25">
      <c r="A2285" s="1">
        <v>39844</v>
      </c>
      <c r="B2285" s="3" t="s">
        <v>5</v>
      </c>
      <c r="C2285" s="2">
        <v>39814</v>
      </c>
      <c r="D2285" s="5">
        <f>YEAR(Tabla1[[#This Row],[FECHA]])</f>
        <v>2009</v>
      </c>
      <c r="E2285" s="5">
        <f>IFERROR(VLOOKUP(Tabla1[[#This Row],[FECHA]],'COMPARENDOS TOTALES'!A:D,4,FALSE),0)</f>
        <v>9</v>
      </c>
      <c r="F2285" s="9">
        <f>IFERROR(VLOOKUP(Tabla1[[#This Row],[FECHA]],'COMPARENDOS TOTALES'!A:D,3,FALSE),0)</f>
        <v>2136671</v>
      </c>
      <c r="G2285" s="5">
        <f>IFERROR(VLOOKUP(Tabla1[[#This Row],[FECHA]],EXONERACIONES!A:D,4,FALSE),0)</f>
        <v>3</v>
      </c>
      <c r="H2285" s="9">
        <f>IFERROR(VLOOKUP(Tabla1[[#This Row],[FECHA]],EXONERACIONES!A:D,3,FALSE),0)</f>
        <v>745350</v>
      </c>
      <c r="I2285" s="5">
        <f>IFERROR(VLOOKUP(Tabla1[[#This Row],[FECHA]],'SIMIT CON RES'!A:D,4,FALSE),0)</f>
        <v>5</v>
      </c>
      <c r="J2285" s="9">
        <f>IFERROR(VLOOKUP(Tabla1[[#This Row],[FECHA]],'SIMIT CON RES'!A:D,3,FALSE),0)</f>
        <v>1258814</v>
      </c>
      <c r="K2285">
        <f>IFERROR(VLOOKUP(Tabla1[[#This Row],[FECHA]],'SIMIT SIN RES'!A:D,4,FALSE),0)</f>
        <v>0</v>
      </c>
      <c r="L2285" s="9">
        <f>IFERROR(VLOOKUP(Tabla1[[#This Row],[FECHA]],'SIMIT SIN RES'!A:D,3,FALSE),0)</f>
        <v>0</v>
      </c>
      <c r="M2285" s="5">
        <f>IFERROR(VLOOKUP(Tabla1[[#This Row],[FECHA]],'RECAUDOS DE COMPARENDOS'!A:D,4,FALSE),0)</f>
        <v>0</v>
      </c>
      <c r="N2285" s="9">
        <f>IFERROR(VLOOKUP(Tabla1[[#This Row],[FECHA]],'RECAUDOS DE COMPARENDOS'!A:D,3,FALSE),0)</f>
        <v>0</v>
      </c>
      <c r="O2285" s="5">
        <f>IFERROR(VLOOKUP(Tabla1[[#This Row],[FECHA]],'RECAUDOS DE RESOLUCIONES'!A:D,4,FALSE),0)</f>
        <v>0</v>
      </c>
      <c r="P2285" s="9">
        <f>IFERROR(VLOOKUP(Tabla1[[#This Row],[FECHA]],'RECAUDOS DE RESOLUCIONES'!A:D,3,FALSE),0)</f>
        <v>0</v>
      </c>
      <c r="Q228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285" s="9">
        <f>Tabla1[V. COMPARENDOS]-(Tabla1[V. EXONERACIONES]+Tabla1[[#This Row],[V. SIMIT CON RESOLUCION]]+Tabla1[[#This Row],[V. SIMIT SIN RESOLUCION]]+Tabla1[[#This Row],[V. RECAUDOS COMPARENDOS]]+Tabla1[[#This Row],[V. RECAUDOS RESOLUCIONES]])</f>
        <v>132507</v>
      </c>
      <c r="S2285" s="11">
        <f>IFERROR(VLOOKUP(Tabla1[[#This Row],[FECHA]],'RECAUDOS LOCALES'!A:D,4,FALSE),0)</f>
        <v>0</v>
      </c>
      <c r="T2285" s="9">
        <f>IFERROR(VLOOKUP(Tabla1[[#This Row],[FECHA]],'RECAUDOS LOCALES'!A:D,3,FALSE),0)</f>
        <v>0</v>
      </c>
      <c r="U2285" s="11">
        <f>IFERROR(VLOOKUP(Tabla1[[#This Row],[FECHA]],'RECAUDOS EXTERNOS'!A:D,4,FALSE),0)</f>
        <v>0</v>
      </c>
      <c r="V2285" s="9">
        <f>IFERROR(VLOOKUP(Tabla1[[#This Row],[FECHA]],'RECAUDOS EXTERNOS'!A:D,3,FALSE),0)</f>
        <v>0</v>
      </c>
    </row>
    <row r="2286" spans="1:22" x14ac:dyDescent="0.25">
      <c r="A2286" s="1">
        <v>39845</v>
      </c>
      <c r="B2286" s="3" t="s">
        <v>4</v>
      </c>
      <c r="C2286" s="2">
        <v>39845</v>
      </c>
      <c r="D2286" s="5">
        <f>YEAR(Tabla1[[#This Row],[FECHA]])</f>
        <v>2009</v>
      </c>
      <c r="E2286" s="5">
        <f>IFERROR(VLOOKUP(Tabla1[[#This Row],[FECHA]],'COMPARENDOS TOTALES'!A:D,4,FALSE),0)</f>
        <v>7</v>
      </c>
      <c r="F2286" s="9">
        <f>IFERROR(VLOOKUP(Tabla1[[#This Row],[FECHA]],'COMPARENDOS TOTALES'!A:D,3,FALSE),0)</f>
        <v>1507264</v>
      </c>
      <c r="G2286" s="5">
        <f>IFERROR(VLOOKUP(Tabla1[[#This Row],[FECHA]],EXONERACIONES!A:D,4,FALSE),0)</f>
        <v>0</v>
      </c>
      <c r="H2286" s="9">
        <f>IFERROR(VLOOKUP(Tabla1[[#This Row],[FECHA]],EXONERACIONES!A:D,3,FALSE),0)</f>
        <v>0</v>
      </c>
      <c r="I2286" s="5">
        <f>IFERROR(VLOOKUP(Tabla1[[#This Row],[FECHA]],'SIMIT CON RES'!A:D,4,FALSE),0)</f>
        <v>6</v>
      </c>
      <c r="J2286" s="9">
        <f>IFERROR(VLOOKUP(Tabla1[[#This Row],[FECHA]],'SIMIT CON RES'!A:D,3,FALSE),0)</f>
        <v>1258814</v>
      </c>
      <c r="K2286">
        <f>IFERROR(VLOOKUP(Tabla1[[#This Row],[FECHA]],'SIMIT SIN RES'!A:D,4,FALSE),0)</f>
        <v>0</v>
      </c>
      <c r="L2286" s="9">
        <f>IFERROR(VLOOKUP(Tabla1[[#This Row],[FECHA]],'SIMIT SIN RES'!A:D,3,FALSE),0)</f>
        <v>0</v>
      </c>
      <c r="M2286" s="5">
        <f>IFERROR(VLOOKUP(Tabla1[[#This Row],[FECHA]],'RECAUDOS DE COMPARENDOS'!A:D,4,FALSE),0)</f>
        <v>1</v>
      </c>
      <c r="N2286" s="9">
        <f>IFERROR(VLOOKUP(Tabla1[[#This Row],[FECHA]],'RECAUDOS DE COMPARENDOS'!A:D,3,FALSE),0)</f>
        <v>248450</v>
      </c>
      <c r="O2286" s="5">
        <f>IFERROR(VLOOKUP(Tabla1[[#This Row],[FECHA]],'RECAUDOS DE RESOLUCIONES'!A:D,4,FALSE),0)</f>
        <v>0</v>
      </c>
      <c r="P2286" s="9">
        <f>IFERROR(VLOOKUP(Tabla1[[#This Row],[FECHA]],'RECAUDOS DE RESOLUCIONES'!A:D,3,FALSE),0)</f>
        <v>0</v>
      </c>
      <c r="Q228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28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286" s="11">
        <f>IFERROR(VLOOKUP(Tabla1[[#This Row],[FECHA]],'RECAUDOS LOCALES'!A:D,4,FALSE),0)</f>
        <v>0</v>
      </c>
      <c r="T2286" s="9">
        <f>IFERROR(VLOOKUP(Tabla1[[#This Row],[FECHA]],'RECAUDOS LOCALES'!A:D,3,FALSE),0)</f>
        <v>0</v>
      </c>
      <c r="U2286" s="11">
        <f>IFERROR(VLOOKUP(Tabla1[[#This Row],[FECHA]],'RECAUDOS EXTERNOS'!A:D,4,FALSE),0)</f>
        <v>0</v>
      </c>
      <c r="V2286" s="9">
        <f>IFERROR(VLOOKUP(Tabla1[[#This Row],[FECHA]],'RECAUDOS EXTERNOS'!A:D,3,FALSE),0)</f>
        <v>0</v>
      </c>
    </row>
    <row r="2287" spans="1:22" x14ac:dyDescent="0.25">
      <c r="A2287" s="1">
        <v>39846</v>
      </c>
      <c r="B2287" s="3" t="s">
        <v>1</v>
      </c>
      <c r="C2287" s="2">
        <v>39845</v>
      </c>
      <c r="D2287" s="5">
        <f>YEAR(Tabla1[[#This Row],[FECHA]])</f>
        <v>2009</v>
      </c>
      <c r="E2287" s="5">
        <f>IFERROR(VLOOKUP(Tabla1[[#This Row],[FECHA]],'COMPARENDOS TOTALES'!A:D,4,FALSE),0)</f>
        <v>24</v>
      </c>
      <c r="F2287" s="9">
        <f>IFERROR(VLOOKUP(Tabla1[[#This Row],[FECHA]],'COMPARENDOS TOTALES'!A:D,3,FALSE),0)</f>
        <v>7221499</v>
      </c>
      <c r="G2287" s="5">
        <f>IFERROR(VLOOKUP(Tabla1[[#This Row],[FECHA]],EXONERACIONES!A:D,4,FALSE),0)</f>
        <v>2</v>
      </c>
      <c r="H2287" s="9">
        <f>IFERROR(VLOOKUP(Tabla1[[#This Row],[FECHA]],EXONERACIONES!A:D,3,FALSE),0)</f>
        <v>496900</v>
      </c>
      <c r="I2287" s="5">
        <f>IFERROR(VLOOKUP(Tabla1[[#This Row],[FECHA]],'SIMIT CON RES'!A:D,4,FALSE),0)</f>
        <v>18</v>
      </c>
      <c r="J2287" s="9">
        <f>IFERROR(VLOOKUP(Tabla1[[#This Row],[FECHA]],'SIMIT CON RES'!A:D,3,FALSE),0)</f>
        <v>5482369</v>
      </c>
      <c r="K2287">
        <f>IFERROR(VLOOKUP(Tabla1[[#This Row],[FECHA]],'SIMIT SIN RES'!A:D,4,FALSE),0)</f>
        <v>0</v>
      </c>
      <c r="L2287" s="9">
        <f>IFERROR(VLOOKUP(Tabla1[[#This Row],[FECHA]],'SIMIT SIN RES'!A:D,3,FALSE),0)</f>
        <v>0</v>
      </c>
      <c r="M2287" s="5">
        <f>IFERROR(VLOOKUP(Tabla1[[#This Row],[FECHA]],'RECAUDOS DE COMPARENDOS'!A:D,4,FALSE),0)</f>
        <v>3</v>
      </c>
      <c r="N2287" s="9">
        <f>IFERROR(VLOOKUP(Tabla1[[#This Row],[FECHA]],'RECAUDOS DE COMPARENDOS'!A:D,3,FALSE),0)</f>
        <v>745340</v>
      </c>
      <c r="O2287" s="5">
        <f>IFERROR(VLOOKUP(Tabla1[[#This Row],[FECHA]],'RECAUDOS DE RESOLUCIONES'!A:D,4,FALSE),0)</f>
        <v>0</v>
      </c>
      <c r="P2287" s="9">
        <f>IFERROR(VLOOKUP(Tabla1[[#This Row],[FECHA]],'RECAUDOS DE RESOLUCIONES'!A:D,3,FALSE),0)</f>
        <v>0</v>
      </c>
      <c r="Q228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287" s="9">
        <f>Tabla1[V. COMPARENDOS]-(Tabla1[V. EXONERACIONES]+Tabla1[[#This Row],[V. SIMIT CON RESOLUCION]]+Tabla1[[#This Row],[V. SIMIT SIN RESOLUCION]]+Tabla1[[#This Row],[V. RECAUDOS COMPARENDOS]]+Tabla1[[#This Row],[V. RECAUDOS RESOLUCIONES]])</f>
        <v>496890</v>
      </c>
      <c r="S2287" s="11">
        <f>IFERROR(VLOOKUP(Tabla1[[#This Row],[FECHA]],'RECAUDOS LOCALES'!A:D,4,FALSE),0)</f>
        <v>0</v>
      </c>
      <c r="T2287" s="9">
        <f>IFERROR(VLOOKUP(Tabla1[[#This Row],[FECHA]],'RECAUDOS LOCALES'!A:D,3,FALSE),0)</f>
        <v>0</v>
      </c>
      <c r="U2287" s="11">
        <f>IFERROR(VLOOKUP(Tabla1[[#This Row],[FECHA]],'RECAUDOS EXTERNOS'!A:D,4,FALSE),0)</f>
        <v>4</v>
      </c>
      <c r="V2287" s="9">
        <f>IFERROR(VLOOKUP(Tabla1[[#This Row],[FECHA]],'RECAUDOS EXTERNOS'!A:D,3,FALSE),0)</f>
        <v>832545</v>
      </c>
    </row>
    <row r="2288" spans="1:22" x14ac:dyDescent="0.25">
      <c r="A2288" s="1">
        <v>39847</v>
      </c>
      <c r="B2288" s="3" t="s">
        <v>2</v>
      </c>
      <c r="C2288" s="2">
        <v>39845</v>
      </c>
      <c r="D2288" s="5">
        <f>YEAR(Tabla1[[#This Row],[FECHA]])</f>
        <v>2009</v>
      </c>
      <c r="E2288" s="5">
        <f>IFERROR(VLOOKUP(Tabla1[[#This Row],[FECHA]],'COMPARENDOS TOTALES'!A:D,4,FALSE),0)</f>
        <v>9</v>
      </c>
      <c r="F2288" s="9">
        <f>IFERROR(VLOOKUP(Tabla1[[#This Row],[FECHA]],'COMPARENDOS TOTALES'!A:D,3,FALSE),0)</f>
        <v>2120082</v>
      </c>
      <c r="G2288" s="5">
        <f>IFERROR(VLOOKUP(Tabla1[[#This Row],[FECHA]],EXONERACIONES!A:D,4,FALSE),0)</f>
        <v>0</v>
      </c>
      <c r="H2288" s="9">
        <f>IFERROR(VLOOKUP(Tabla1[[#This Row],[FECHA]],EXONERACIONES!A:D,3,FALSE),0)</f>
        <v>0</v>
      </c>
      <c r="I2288" s="5">
        <f>IFERROR(VLOOKUP(Tabla1[[#This Row],[FECHA]],'SIMIT CON RES'!A:D,4,FALSE),0)</f>
        <v>7</v>
      </c>
      <c r="J2288" s="9">
        <f>IFERROR(VLOOKUP(Tabla1[[#This Row],[FECHA]],'SIMIT CON RES'!A:D,3,FALSE),0)</f>
        <v>1623187</v>
      </c>
      <c r="K2288">
        <f>IFERROR(VLOOKUP(Tabla1[[#This Row],[FECHA]],'SIMIT SIN RES'!A:D,4,FALSE),0)</f>
        <v>0</v>
      </c>
      <c r="L2288" s="9">
        <f>IFERROR(VLOOKUP(Tabla1[[#This Row],[FECHA]],'SIMIT SIN RES'!A:D,3,FALSE),0)</f>
        <v>0</v>
      </c>
      <c r="M2288" s="5">
        <f>IFERROR(VLOOKUP(Tabla1[[#This Row],[FECHA]],'RECAUDOS DE COMPARENDOS'!A:D,4,FALSE),0)</f>
        <v>0</v>
      </c>
      <c r="N2288" s="9">
        <f>IFERROR(VLOOKUP(Tabla1[[#This Row],[FECHA]],'RECAUDOS DE COMPARENDOS'!A:D,3,FALSE),0)</f>
        <v>0</v>
      </c>
      <c r="O2288" s="5">
        <f>IFERROR(VLOOKUP(Tabla1[[#This Row],[FECHA]],'RECAUDOS DE RESOLUCIONES'!A:D,4,FALSE),0)</f>
        <v>0</v>
      </c>
      <c r="P2288" s="9">
        <f>IFERROR(VLOOKUP(Tabla1[[#This Row],[FECHA]],'RECAUDOS DE RESOLUCIONES'!A:D,3,FALSE),0)</f>
        <v>0</v>
      </c>
      <c r="Q228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288" s="9">
        <f>Tabla1[V. COMPARENDOS]-(Tabla1[V. EXONERACIONES]+Tabla1[[#This Row],[V. SIMIT CON RESOLUCION]]+Tabla1[[#This Row],[V. SIMIT SIN RESOLUCION]]+Tabla1[[#This Row],[V. RECAUDOS COMPARENDOS]]+Tabla1[[#This Row],[V. RECAUDOS RESOLUCIONES]])</f>
        <v>496895</v>
      </c>
      <c r="S2288" s="11">
        <f>IFERROR(VLOOKUP(Tabla1[[#This Row],[FECHA]],'RECAUDOS LOCALES'!A:D,4,FALSE),0)</f>
        <v>0</v>
      </c>
      <c r="T2288" s="9">
        <f>IFERROR(VLOOKUP(Tabla1[[#This Row],[FECHA]],'RECAUDOS LOCALES'!A:D,3,FALSE),0)</f>
        <v>0</v>
      </c>
      <c r="U2288" s="11">
        <f>IFERROR(VLOOKUP(Tabla1[[#This Row],[FECHA]],'RECAUDOS EXTERNOS'!A:D,4,FALSE),0)</f>
        <v>4</v>
      </c>
      <c r="V2288" s="9">
        <f>IFERROR(VLOOKUP(Tabla1[[#This Row],[FECHA]],'RECAUDOS EXTERNOS'!A:D,3,FALSE),0)</f>
        <v>1063585</v>
      </c>
    </row>
    <row r="2289" spans="1:22" x14ac:dyDescent="0.25">
      <c r="A2289" s="1">
        <v>39848</v>
      </c>
      <c r="B2289" s="3" t="s">
        <v>3</v>
      </c>
      <c r="C2289" s="2">
        <v>39845</v>
      </c>
      <c r="D2289" s="5">
        <f>YEAR(Tabla1[[#This Row],[FECHA]])</f>
        <v>2009</v>
      </c>
      <c r="E2289" s="5">
        <f>IFERROR(VLOOKUP(Tabla1[[#This Row],[FECHA]],'COMPARENDOS TOTALES'!A:D,4,FALSE),0)</f>
        <v>19</v>
      </c>
      <c r="F2289" s="9">
        <f>IFERROR(VLOOKUP(Tabla1[[#This Row],[FECHA]],'COMPARENDOS TOTALES'!A:D,3,FALSE),0)</f>
        <v>5598307</v>
      </c>
      <c r="G2289" s="5">
        <f>IFERROR(VLOOKUP(Tabla1[[#This Row],[FECHA]],EXONERACIONES!A:D,4,FALSE),0)</f>
        <v>2</v>
      </c>
      <c r="H2289" s="9">
        <f>IFERROR(VLOOKUP(Tabla1[[#This Row],[FECHA]],EXONERACIONES!A:D,3,FALSE),0)</f>
        <v>745345</v>
      </c>
      <c r="I2289" s="5">
        <f>IFERROR(VLOOKUP(Tabla1[[#This Row],[FECHA]],'SIMIT CON RES'!A:D,4,FALSE),0)</f>
        <v>13</v>
      </c>
      <c r="J2289" s="9">
        <f>IFERROR(VLOOKUP(Tabla1[[#This Row],[FECHA]],'SIMIT CON RES'!A:D,3,FALSE),0)</f>
        <v>3859182</v>
      </c>
      <c r="K2289">
        <f>IFERROR(VLOOKUP(Tabla1[[#This Row],[FECHA]],'SIMIT SIN RES'!A:D,4,FALSE),0)</f>
        <v>0</v>
      </c>
      <c r="L2289" s="9">
        <f>IFERROR(VLOOKUP(Tabla1[[#This Row],[FECHA]],'SIMIT SIN RES'!A:D,3,FALSE),0)</f>
        <v>0</v>
      </c>
      <c r="M2289" s="5">
        <f>IFERROR(VLOOKUP(Tabla1[[#This Row],[FECHA]],'RECAUDOS DE COMPARENDOS'!A:D,4,FALSE),0)</f>
        <v>2</v>
      </c>
      <c r="N2289" s="9">
        <f>IFERROR(VLOOKUP(Tabla1[[#This Row],[FECHA]],'RECAUDOS DE COMPARENDOS'!A:D,3,FALSE),0)</f>
        <v>496890</v>
      </c>
      <c r="O2289" s="5">
        <f>IFERROR(VLOOKUP(Tabla1[[#This Row],[FECHA]],'RECAUDOS DE RESOLUCIONES'!A:D,4,FALSE),0)</f>
        <v>0</v>
      </c>
      <c r="P2289" s="9">
        <f>IFERROR(VLOOKUP(Tabla1[[#This Row],[FECHA]],'RECAUDOS DE RESOLUCIONES'!A:D,3,FALSE),0)</f>
        <v>0</v>
      </c>
      <c r="Q228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289" s="9">
        <f>Tabla1[V. COMPARENDOS]-(Tabla1[V. EXONERACIONES]+Tabla1[[#This Row],[V. SIMIT CON RESOLUCION]]+Tabla1[[#This Row],[V. SIMIT SIN RESOLUCION]]+Tabla1[[#This Row],[V. RECAUDOS COMPARENDOS]]+Tabla1[[#This Row],[V. RECAUDOS RESOLUCIONES]])</f>
        <v>496890</v>
      </c>
      <c r="S2289" s="11">
        <f>IFERROR(VLOOKUP(Tabla1[[#This Row],[FECHA]],'RECAUDOS LOCALES'!A:D,4,FALSE),0)</f>
        <v>0</v>
      </c>
      <c r="T2289" s="9">
        <f>IFERROR(VLOOKUP(Tabla1[[#This Row],[FECHA]],'RECAUDOS LOCALES'!A:D,3,FALSE),0)</f>
        <v>0</v>
      </c>
      <c r="U2289" s="11">
        <f>IFERROR(VLOOKUP(Tabla1[[#This Row],[FECHA]],'RECAUDOS EXTERNOS'!A:D,4,FALSE),0)</f>
        <v>1</v>
      </c>
      <c r="V2289" s="9">
        <f>IFERROR(VLOOKUP(Tabla1[[#This Row],[FECHA]],'RECAUDOS EXTERNOS'!A:D,3,FALSE),0)</f>
        <v>180100</v>
      </c>
    </row>
    <row r="2290" spans="1:22" x14ac:dyDescent="0.25">
      <c r="A2290" s="1">
        <v>39849</v>
      </c>
      <c r="B2290" s="3" t="s">
        <v>6</v>
      </c>
      <c r="C2290" s="2">
        <v>39845</v>
      </c>
      <c r="D2290" s="5">
        <f>YEAR(Tabla1[[#This Row],[FECHA]])</f>
        <v>2009</v>
      </c>
      <c r="E2290" s="5">
        <f>IFERROR(VLOOKUP(Tabla1[[#This Row],[FECHA]],'COMPARENDOS TOTALES'!A:D,4,FALSE),0)</f>
        <v>24</v>
      </c>
      <c r="F2290" s="9">
        <f>IFERROR(VLOOKUP(Tabla1[[#This Row],[FECHA]],'COMPARENDOS TOTALES'!A:D,3,FALSE),0)</f>
        <v>6111791</v>
      </c>
      <c r="G2290" s="5">
        <f>IFERROR(VLOOKUP(Tabla1[[#This Row],[FECHA]],EXONERACIONES!A:D,4,FALSE),0)</f>
        <v>4</v>
      </c>
      <c r="H2290" s="9">
        <f>IFERROR(VLOOKUP(Tabla1[[#This Row],[FECHA]],EXONERACIONES!A:D,3,FALSE),0)</f>
        <v>993790</v>
      </c>
      <c r="I2290" s="5">
        <f>IFERROR(VLOOKUP(Tabla1[[#This Row],[FECHA]],'SIMIT CON RES'!A:D,4,FALSE),0)</f>
        <v>16</v>
      </c>
      <c r="J2290" s="9">
        <f>IFERROR(VLOOKUP(Tabla1[[#This Row],[FECHA]],'SIMIT CON RES'!A:D,3,FALSE),0)</f>
        <v>3875766</v>
      </c>
      <c r="K2290">
        <f>IFERROR(VLOOKUP(Tabla1[[#This Row],[FECHA]],'SIMIT SIN RES'!A:D,4,FALSE),0)</f>
        <v>0</v>
      </c>
      <c r="L2290" s="9">
        <f>IFERROR(VLOOKUP(Tabla1[[#This Row],[FECHA]],'SIMIT SIN RES'!A:D,3,FALSE),0)</f>
        <v>0</v>
      </c>
      <c r="M2290" s="5">
        <f>IFERROR(VLOOKUP(Tabla1[[#This Row],[FECHA]],'RECAUDOS DE COMPARENDOS'!A:D,4,FALSE),0)</f>
        <v>0</v>
      </c>
      <c r="N2290" s="9">
        <f>IFERROR(VLOOKUP(Tabla1[[#This Row],[FECHA]],'RECAUDOS DE COMPARENDOS'!A:D,3,FALSE),0)</f>
        <v>0</v>
      </c>
      <c r="O2290" s="5">
        <f>IFERROR(VLOOKUP(Tabla1[[#This Row],[FECHA]],'RECAUDOS DE RESOLUCIONES'!A:D,4,FALSE),0)</f>
        <v>0</v>
      </c>
      <c r="P2290" s="9">
        <f>IFERROR(VLOOKUP(Tabla1[[#This Row],[FECHA]],'RECAUDOS DE RESOLUCIONES'!A:D,3,FALSE),0)</f>
        <v>0</v>
      </c>
      <c r="Q229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2290" s="9">
        <f>Tabla1[V. COMPARENDOS]-(Tabla1[V. EXONERACIONES]+Tabla1[[#This Row],[V. SIMIT CON RESOLUCION]]+Tabla1[[#This Row],[V. SIMIT SIN RESOLUCION]]+Tabla1[[#This Row],[V. RECAUDOS COMPARENDOS]]+Tabla1[[#This Row],[V. RECAUDOS RESOLUCIONES]])</f>
        <v>1242235</v>
      </c>
      <c r="S2290" s="11">
        <f>IFERROR(VLOOKUP(Tabla1[[#This Row],[FECHA]],'RECAUDOS LOCALES'!A:D,4,FALSE),0)</f>
        <v>0</v>
      </c>
      <c r="T2290" s="9">
        <f>IFERROR(VLOOKUP(Tabla1[[#This Row],[FECHA]],'RECAUDOS LOCALES'!A:D,3,FALSE),0)</f>
        <v>0</v>
      </c>
      <c r="U2290" s="11">
        <f>IFERROR(VLOOKUP(Tabla1[[#This Row],[FECHA]],'RECAUDOS EXTERNOS'!A:D,4,FALSE),0)</f>
        <v>4</v>
      </c>
      <c r="V2290" s="9">
        <f>IFERROR(VLOOKUP(Tabla1[[#This Row],[FECHA]],'RECAUDOS EXTERNOS'!A:D,3,FALSE),0)</f>
        <v>871885</v>
      </c>
    </row>
    <row r="2291" spans="1:22" x14ac:dyDescent="0.25">
      <c r="A2291" s="1">
        <v>39850</v>
      </c>
      <c r="B2291" s="3" t="s">
        <v>0</v>
      </c>
      <c r="C2291" s="2">
        <v>39845</v>
      </c>
      <c r="D2291" s="5">
        <f>YEAR(Tabla1[[#This Row],[FECHA]])</f>
        <v>2009</v>
      </c>
      <c r="E2291" s="5">
        <f>IFERROR(VLOOKUP(Tabla1[[#This Row],[FECHA]],'COMPARENDOS TOTALES'!A:D,4,FALSE),0)</f>
        <v>12</v>
      </c>
      <c r="F2291" s="9">
        <f>IFERROR(VLOOKUP(Tabla1[[#This Row],[FECHA]],'COMPARENDOS TOTALES'!A:D,3,FALSE),0)</f>
        <v>3975140</v>
      </c>
      <c r="G2291" s="5">
        <f>IFERROR(VLOOKUP(Tabla1[[#This Row],[FECHA]],EXONERACIONES!A:D,4,FALSE),0)</f>
        <v>1</v>
      </c>
      <c r="H2291" s="9">
        <f>IFERROR(VLOOKUP(Tabla1[[#This Row],[FECHA]],EXONERACIONES!A:D,3,FALSE),0)</f>
        <v>248445</v>
      </c>
      <c r="I2291" s="5">
        <f>IFERROR(VLOOKUP(Tabla1[[#This Row],[FECHA]],'SIMIT CON RES'!A:D,4,FALSE),0)</f>
        <v>9</v>
      </c>
      <c r="J2291" s="9">
        <f>IFERROR(VLOOKUP(Tabla1[[#This Row],[FECHA]],'SIMIT CON RES'!A:D,3,FALSE),0)</f>
        <v>2981350</v>
      </c>
      <c r="K2291">
        <f>IFERROR(VLOOKUP(Tabla1[[#This Row],[FECHA]],'SIMIT SIN RES'!A:D,4,FALSE),0)</f>
        <v>0</v>
      </c>
      <c r="L2291" s="9">
        <f>IFERROR(VLOOKUP(Tabla1[[#This Row],[FECHA]],'SIMIT SIN RES'!A:D,3,FALSE),0)</f>
        <v>0</v>
      </c>
      <c r="M2291" s="5">
        <f>IFERROR(VLOOKUP(Tabla1[[#This Row],[FECHA]],'RECAUDOS DE COMPARENDOS'!A:D,4,FALSE),0)</f>
        <v>1</v>
      </c>
      <c r="N2291" s="9">
        <f>IFERROR(VLOOKUP(Tabla1[[#This Row],[FECHA]],'RECAUDOS DE COMPARENDOS'!A:D,3,FALSE),0)</f>
        <v>248445</v>
      </c>
      <c r="O2291" s="5">
        <f>IFERROR(VLOOKUP(Tabla1[[#This Row],[FECHA]],'RECAUDOS DE RESOLUCIONES'!A:D,4,FALSE),0)</f>
        <v>0</v>
      </c>
      <c r="P2291" s="9">
        <f>IFERROR(VLOOKUP(Tabla1[[#This Row],[FECHA]],'RECAUDOS DE RESOLUCIONES'!A:D,3,FALSE),0)</f>
        <v>0</v>
      </c>
      <c r="Q229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291" s="9">
        <f>Tabla1[V. COMPARENDOS]-(Tabla1[V. EXONERACIONES]+Tabla1[[#This Row],[V. SIMIT CON RESOLUCION]]+Tabla1[[#This Row],[V. SIMIT SIN RESOLUCION]]+Tabla1[[#This Row],[V. RECAUDOS COMPARENDOS]]+Tabla1[[#This Row],[V. RECAUDOS RESOLUCIONES]])</f>
        <v>496900</v>
      </c>
      <c r="S2291" s="11">
        <f>IFERROR(VLOOKUP(Tabla1[[#This Row],[FECHA]],'RECAUDOS LOCALES'!A:D,4,FALSE),0)</f>
        <v>0</v>
      </c>
      <c r="T2291" s="9">
        <f>IFERROR(VLOOKUP(Tabla1[[#This Row],[FECHA]],'RECAUDOS LOCALES'!A:D,3,FALSE),0)</f>
        <v>0</v>
      </c>
      <c r="U2291" s="11">
        <f>IFERROR(VLOOKUP(Tabla1[[#This Row],[FECHA]],'RECAUDOS EXTERNOS'!A:D,4,FALSE),0)</f>
        <v>3</v>
      </c>
      <c r="V2291" s="9">
        <f>IFERROR(VLOOKUP(Tabla1[[#This Row],[FECHA]],'RECAUDOS EXTERNOS'!A:D,3,FALSE),0)</f>
        <v>626955</v>
      </c>
    </row>
    <row r="2292" spans="1:22" x14ac:dyDescent="0.25">
      <c r="A2292" s="1">
        <v>39851</v>
      </c>
      <c r="B2292" s="3" t="s">
        <v>5</v>
      </c>
      <c r="C2292" s="2">
        <v>39845</v>
      </c>
      <c r="D2292" s="5">
        <f>YEAR(Tabla1[[#This Row],[FECHA]])</f>
        <v>2009</v>
      </c>
      <c r="E2292" s="5">
        <f>IFERROR(VLOOKUP(Tabla1[[#This Row],[FECHA]],'COMPARENDOS TOTALES'!A:D,4,FALSE),0)</f>
        <v>22</v>
      </c>
      <c r="F2292" s="9">
        <f>IFERROR(VLOOKUP(Tabla1[[#This Row],[FECHA]],'COMPARENDOS TOTALES'!A:D,3,FALSE),0)</f>
        <v>6244308</v>
      </c>
      <c r="G2292" s="5">
        <f>IFERROR(VLOOKUP(Tabla1[[#This Row],[FECHA]],EXONERACIONES!A:D,4,FALSE),0)</f>
        <v>2</v>
      </c>
      <c r="H2292" s="9">
        <f>IFERROR(VLOOKUP(Tabla1[[#This Row],[FECHA]],EXONERACIONES!A:D,3,FALSE),0)</f>
        <v>380957</v>
      </c>
      <c r="I2292" s="5">
        <f>IFERROR(VLOOKUP(Tabla1[[#This Row],[FECHA]],'SIMIT CON RES'!A:D,4,FALSE),0)</f>
        <v>9</v>
      </c>
      <c r="J2292" s="9">
        <f>IFERROR(VLOOKUP(Tabla1[[#This Row],[FECHA]],'SIMIT CON RES'!A:D,3,FALSE),0)</f>
        <v>2981345</v>
      </c>
      <c r="K2292">
        <f>IFERROR(VLOOKUP(Tabla1[[#This Row],[FECHA]],'SIMIT SIN RES'!A:D,4,FALSE),0)</f>
        <v>0</v>
      </c>
      <c r="L2292" s="9">
        <f>IFERROR(VLOOKUP(Tabla1[[#This Row],[FECHA]],'SIMIT SIN RES'!A:D,3,FALSE),0)</f>
        <v>0</v>
      </c>
      <c r="M2292" s="5">
        <f>IFERROR(VLOOKUP(Tabla1[[#This Row],[FECHA]],'RECAUDOS DE COMPARENDOS'!A:D,4,FALSE),0)</f>
        <v>0</v>
      </c>
      <c r="N2292" s="9">
        <f>IFERROR(VLOOKUP(Tabla1[[#This Row],[FECHA]],'RECAUDOS DE COMPARENDOS'!A:D,3,FALSE),0)</f>
        <v>0</v>
      </c>
      <c r="O2292" s="5">
        <f>IFERROR(VLOOKUP(Tabla1[[#This Row],[FECHA]],'RECAUDOS DE RESOLUCIONES'!A:D,4,FALSE),0)</f>
        <v>0</v>
      </c>
      <c r="P2292" s="9">
        <f>IFERROR(VLOOKUP(Tabla1[[#This Row],[FECHA]],'RECAUDOS DE RESOLUCIONES'!A:D,3,FALSE),0)</f>
        <v>0</v>
      </c>
      <c r="Q229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11</v>
      </c>
      <c r="R2292" s="9">
        <f>Tabla1[V. COMPARENDOS]-(Tabla1[V. EXONERACIONES]+Tabla1[[#This Row],[V. SIMIT CON RESOLUCION]]+Tabla1[[#This Row],[V. SIMIT SIN RESOLUCION]]+Tabla1[[#This Row],[V. RECAUDOS COMPARENDOS]]+Tabla1[[#This Row],[V. RECAUDOS RESOLUCIONES]])</f>
        <v>2882006</v>
      </c>
      <c r="S2292" s="11">
        <f>IFERROR(VLOOKUP(Tabla1[[#This Row],[FECHA]],'RECAUDOS LOCALES'!A:D,4,FALSE),0)</f>
        <v>0</v>
      </c>
      <c r="T2292" s="9">
        <f>IFERROR(VLOOKUP(Tabla1[[#This Row],[FECHA]],'RECAUDOS LOCALES'!A:D,3,FALSE),0)</f>
        <v>0</v>
      </c>
      <c r="U2292" s="11">
        <f>IFERROR(VLOOKUP(Tabla1[[#This Row],[FECHA]],'RECAUDOS EXTERNOS'!A:D,4,FALSE),0)</f>
        <v>0</v>
      </c>
      <c r="V2292" s="9">
        <f>IFERROR(VLOOKUP(Tabla1[[#This Row],[FECHA]],'RECAUDOS EXTERNOS'!A:D,3,FALSE),0)</f>
        <v>0</v>
      </c>
    </row>
    <row r="2293" spans="1:22" x14ac:dyDescent="0.25">
      <c r="A2293" s="1">
        <v>39852</v>
      </c>
      <c r="B2293" s="3" t="s">
        <v>4</v>
      </c>
      <c r="C2293" s="2">
        <v>39845</v>
      </c>
      <c r="D2293" s="5">
        <f>YEAR(Tabla1[[#This Row],[FECHA]])</f>
        <v>2009</v>
      </c>
      <c r="E2293" s="5">
        <f>IFERROR(VLOOKUP(Tabla1[[#This Row],[FECHA]],'COMPARENDOS TOTALES'!A:D,4,FALSE),0)</f>
        <v>18</v>
      </c>
      <c r="F2293" s="9">
        <f>IFERROR(VLOOKUP(Tabla1[[#This Row],[FECHA]],'COMPARENDOS TOTALES'!A:D,3,FALSE),0)</f>
        <v>4737036</v>
      </c>
      <c r="G2293" s="5">
        <f>IFERROR(VLOOKUP(Tabla1[[#This Row],[FECHA]],EXONERACIONES!A:D,4,FALSE),0)</f>
        <v>2</v>
      </c>
      <c r="H2293" s="9">
        <f>IFERROR(VLOOKUP(Tabla1[[#This Row],[FECHA]],EXONERACIONES!A:D,3,FALSE),0)</f>
        <v>496890</v>
      </c>
      <c r="I2293" s="5">
        <f>IFERROR(VLOOKUP(Tabla1[[#This Row],[FECHA]],'SIMIT CON RES'!A:D,4,FALSE),0)</f>
        <v>12</v>
      </c>
      <c r="J2293" s="9">
        <f>IFERROR(VLOOKUP(Tabla1[[#This Row],[FECHA]],'SIMIT CON RES'!A:D,3,FALSE),0)</f>
        <v>3362294</v>
      </c>
      <c r="K2293">
        <f>IFERROR(VLOOKUP(Tabla1[[#This Row],[FECHA]],'SIMIT SIN RES'!A:D,4,FALSE),0)</f>
        <v>0</v>
      </c>
      <c r="L2293" s="9">
        <f>IFERROR(VLOOKUP(Tabla1[[#This Row],[FECHA]],'SIMIT SIN RES'!A:D,3,FALSE),0)</f>
        <v>0</v>
      </c>
      <c r="M2293" s="5">
        <f>IFERROR(VLOOKUP(Tabla1[[#This Row],[FECHA]],'RECAUDOS DE COMPARENDOS'!A:D,4,FALSE),0)</f>
        <v>0</v>
      </c>
      <c r="N2293" s="9">
        <f>IFERROR(VLOOKUP(Tabla1[[#This Row],[FECHA]],'RECAUDOS DE COMPARENDOS'!A:D,3,FALSE),0)</f>
        <v>0</v>
      </c>
      <c r="O2293" s="5">
        <f>IFERROR(VLOOKUP(Tabla1[[#This Row],[FECHA]],'RECAUDOS DE RESOLUCIONES'!A:D,4,FALSE),0)</f>
        <v>0</v>
      </c>
      <c r="P2293" s="9">
        <f>IFERROR(VLOOKUP(Tabla1[[#This Row],[FECHA]],'RECAUDOS DE RESOLUCIONES'!A:D,3,FALSE),0)</f>
        <v>0</v>
      </c>
      <c r="Q229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2293" s="9">
        <f>Tabla1[V. COMPARENDOS]-(Tabla1[V. EXONERACIONES]+Tabla1[[#This Row],[V. SIMIT CON RESOLUCION]]+Tabla1[[#This Row],[V. SIMIT SIN RESOLUCION]]+Tabla1[[#This Row],[V. RECAUDOS COMPARENDOS]]+Tabla1[[#This Row],[V. RECAUDOS RESOLUCIONES]])</f>
        <v>877852</v>
      </c>
      <c r="S2293" s="11">
        <f>IFERROR(VLOOKUP(Tabla1[[#This Row],[FECHA]],'RECAUDOS LOCALES'!A:D,4,FALSE),0)</f>
        <v>0</v>
      </c>
      <c r="T2293" s="9">
        <f>IFERROR(VLOOKUP(Tabla1[[#This Row],[FECHA]],'RECAUDOS LOCALES'!A:D,3,FALSE),0)</f>
        <v>0</v>
      </c>
      <c r="U2293" s="11">
        <f>IFERROR(VLOOKUP(Tabla1[[#This Row],[FECHA]],'RECAUDOS EXTERNOS'!A:D,4,FALSE),0)</f>
        <v>0</v>
      </c>
      <c r="V2293" s="9">
        <f>IFERROR(VLOOKUP(Tabla1[[#This Row],[FECHA]],'RECAUDOS EXTERNOS'!A:D,3,FALSE),0)</f>
        <v>0</v>
      </c>
    </row>
    <row r="2294" spans="1:22" x14ac:dyDescent="0.25">
      <c r="A2294" s="1">
        <v>39853</v>
      </c>
      <c r="B2294" s="3" t="s">
        <v>1</v>
      </c>
      <c r="C2294" s="2">
        <v>39845</v>
      </c>
      <c r="D2294" s="5">
        <f>YEAR(Tabla1[[#This Row],[FECHA]])</f>
        <v>2009</v>
      </c>
      <c r="E2294" s="5">
        <f>IFERROR(VLOOKUP(Tabla1[[#This Row],[FECHA]],'COMPARENDOS TOTALES'!A:D,4,FALSE),0)</f>
        <v>10</v>
      </c>
      <c r="F2294" s="9">
        <f>IFERROR(VLOOKUP(Tabla1[[#This Row],[FECHA]],'COMPARENDOS TOTALES'!A:D,3,FALSE),0)</f>
        <v>2501034</v>
      </c>
      <c r="G2294" s="5">
        <f>IFERROR(VLOOKUP(Tabla1[[#This Row],[FECHA]],EXONERACIONES!A:D,4,FALSE),0)</f>
        <v>1</v>
      </c>
      <c r="H2294" s="9">
        <f>IFERROR(VLOOKUP(Tabla1[[#This Row],[FECHA]],EXONERACIONES!A:D,3,FALSE),0)</f>
        <v>248450</v>
      </c>
      <c r="I2294" s="5">
        <f>IFERROR(VLOOKUP(Tabla1[[#This Row],[FECHA]],'SIMIT CON RES'!A:D,4,FALSE),0)</f>
        <v>7</v>
      </c>
      <c r="J2294" s="9">
        <f>IFERROR(VLOOKUP(Tabla1[[#This Row],[FECHA]],'SIMIT CON RES'!A:D,3,FALSE),0)</f>
        <v>1755689</v>
      </c>
      <c r="K2294">
        <f>IFERROR(VLOOKUP(Tabla1[[#This Row],[FECHA]],'SIMIT SIN RES'!A:D,4,FALSE),0)</f>
        <v>0</v>
      </c>
      <c r="L2294" s="9">
        <f>IFERROR(VLOOKUP(Tabla1[[#This Row],[FECHA]],'SIMIT SIN RES'!A:D,3,FALSE),0)</f>
        <v>0</v>
      </c>
      <c r="M2294" s="5">
        <f>IFERROR(VLOOKUP(Tabla1[[#This Row],[FECHA]],'RECAUDOS DE COMPARENDOS'!A:D,4,FALSE),0)</f>
        <v>0</v>
      </c>
      <c r="N2294" s="9">
        <f>IFERROR(VLOOKUP(Tabla1[[#This Row],[FECHA]],'RECAUDOS DE COMPARENDOS'!A:D,3,FALSE),0)</f>
        <v>0</v>
      </c>
      <c r="O2294" s="5">
        <f>IFERROR(VLOOKUP(Tabla1[[#This Row],[FECHA]],'RECAUDOS DE RESOLUCIONES'!A:D,4,FALSE),0)</f>
        <v>0</v>
      </c>
      <c r="P2294" s="9">
        <f>IFERROR(VLOOKUP(Tabla1[[#This Row],[FECHA]],'RECAUDOS DE RESOLUCIONES'!A:D,3,FALSE),0)</f>
        <v>0</v>
      </c>
      <c r="Q229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294" s="9">
        <f>Tabla1[V. COMPARENDOS]-(Tabla1[V. EXONERACIONES]+Tabla1[[#This Row],[V. SIMIT CON RESOLUCION]]+Tabla1[[#This Row],[V. SIMIT SIN RESOLUCION]]+Tabla1[[#This Row],[V. RECAUDOS COMPARENDOS]]+Tabla1[[#This Row],[V. RECAUDOS RESOLUCIONES]])</f>
        <v>496895</v>
      </c>
      <c r="S2294" s="11">
        <f>IFERROR(VLOOKUP(Tabla1[[#This Row],[FECHA]],'RECAUDOS LOCALES'!A:D,4,FALSE),0)</f>
        <v>0</v>
      </c>
      <c r="T2294" s="9">
        <f>IFERROR(VLOOKUP(Tabla1[[#This Row],[FECHA]],'RECAUDOS LOCALES'!A:D,3,FALSE),0)</f>
        <v>0</v>
      </c>
      <c r="U2294" s="11">
        <f>IFERROR(VLOOKUP(Tabla1[[#This Row],[FECHA]],'RECAUDOS EXTERNOS'!A:D,4,FALSE),0)</f>
        <v>4</v>
      </c>
      <c r="V2294" s="9">
        <f>IFERROR(VLOOKUP(Tabla1[[#This Row],[FECHA]],'RECAUDOS EXTERNOS'!A:D,3,FALSE),0)</f>
        <v>1036650</v>
      </c>
    </row>
    <row r="2295" spans="1:22" x14ac:dyDescent="0.25">
      <c r="A2295" s="1">
        <v>39854</v>
      </c>
      <c r="B2295" s="3" t="s">
        <v>2</v>
      </c>
      <c r="C2295" s="2">
        <v>39845</v>
      </c>
      <c r="D2295" s="5">
        <f>YEAR(Tabla1[[#This Row],[FECHA]])</f>
        <v>2009</v>
      </c>
      <c r="E2295" s="5">
        <f>IFERROR(VLOOKUP(Tabla1[[#This Row],[FECHA]],'COMPARENDOS TOTALES'!A:D,4,FALSE),0)</f>
        <v>9</v>
      </c>
      <c r="F2295" s="9">
        <f>IFERROR(VLOOKUP(Tabla1[[#This Row],[FECHA]],'COMPARENDOS TOTALES'!A:D,3,FALSE),0)</f>
        <v>2732925</v>
      </c>
      <c r="G2295" s="5">
        <f>IFERROR(VLOOKUP(Tabla1[[#This Row],[FECHA]],EXONERACIONES!A:D,4,FALSE),0)</f>
        <v>2</v>
      </c>
      <c r="H2295" s="9">
        <f>IFERROR(VLOOKUP(Tabla1[[#This Row],[FECHA]],EXONERACIONES!A:D,3,FALSE),0)</f>
        <v>496895</v>
      </c>
      <c r="I2295" s="5">
        <f>IFERROR(VLOOKUP(Tabla1[[#This Row],[FECHA]],'SIMIT CON RES'!A:D,4,FALSE),0)</f>
        <v>6</v>
      </c>
      <c r="J2295" s="9">
        <f>IFERROR(VLOOKUP(Tabla1[[#This Row],[FECHA]],'SIMIT CON RES'!A:D,3,FALSE),0)</f>
        <v>1987580</v>
      </c>
      <c r="K2295">
        <f>IFERROR(VLOOKUP(Tabla1[[#This Row],[FECHA]],'SIMIT SIN RES'!A:D,4,FALSE),0)</f>
        <v>0</v>
      </c>
      <c r="L2295" s="9">
        <f>IFERROR(VLOOKUP(Tabla1[[#This Row],[FECHA]],'SIMIT SIN RES'!A:D,3,FALSE),0)</f>
        <v>0</v>
      </c>
      <c r="M2295" s="5">
        <f>IFERROR(VLOOKUP(Tabla1[[#This Row],[FECHA]],'RECAUDOS DE COMPARENDOS'!A:D,4,FALSE),0)</f>
        <v>0</v>
      </c>
      <c r="N2295" s="9">
        <f>IFERROR(VLOOKUP(Tabla1[[#This Row],[FECHA]],'RECAUDOS DE COMPARENDOS'!A:D,3,FALSE),0)</f>
        <v>0</v>
      </c>
      <c r="O2295" s="5">
        <f>IFERROR(VLOOKUP(Tabla1[[#This Row],[FECHA]],'RECAUDOS DE RESOLUCIONES'!A:D,4,FALSE),0)</f>
        <v>0</v>
      </c>
      <c r="P2295" s="9">
        <f>IFERROR(VLOOKUP(Tabla1[[#This Row],[FECHA]],'RECAUDOS DE RESOLUCIONES'!A:D,3,FALSE),0)</f>
        <v>0</v>
      </c>
      <c r="Q229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295" s="9">
        <f>Tabla1[V. COMPARENDOS]-(Tabla1[V. EXONERACIONES]+Tabla1[[#This Row],[V. SIMIT CON RESOLUCION]]+Tabla1[[#This Row],[V. SIMIT SIN RESOLUCION]]+Tabla1[[#This Row],[V. RECAUDOS COMPARENDOS]]+Tabla1[[#This Row],[V. RECAUDOS RESOLUCIONES]])</f>
        <v>248450</v>
      </c>
      <c r="S2295" s="11">
        <f>IFERROR(VLOOKUP(Tabla1[[#This Row],[FECHA]],'RECAUDOS LOCALES'!A:D,4,FALSE),0)</f>
        <v>0</v>
      </c>
      <c r="T2295" s="9">
        <f>IFERROR(VLOOKUP(Tabla1[[#This Row],[FECHA]],'RECAUDOS LOCALES'!A:D,3,FALSE),0)</f>
        <v>0</v>
      </c>
      <c r="U2295" s="11">
        <f>IFERROR(VLOOKUP(Tabla1[[#This Row],[FECHA]],'RECAUDOS EXTERNOS'!A:D,4,FALSE),0)</f>
        <v>5</v>
      </c>
      <c r="V2295" s="9">
        <f>IFERROR(VLOOKUP(Tabla1[[#This Row],[FECHA]],'RECAUDOS EXTERNOS'!A:D,3,FALSE),0)</f>
        <v>1281685</v>
      </c>
    </row>
    <row r="2296" spans="1:22" x14ac:dyDescent="0.25">
      <c r="A2296" s="1">
        <v>39855</v>
      </c>
      <c r="B2296" s="3" t="s">
        <v>3</v>
      </c>
      <c r="C2296" s="2">
        <v>39845</v>
      </c>
      <c r="D2296" s="5">
        <f>YEAR(Tabla1[[#This Row],[FECHA]])</f>
        <v>2009</v>
      </c>
      <c r="E2296" s="5">
        <f>IFERROR(VLOOKUP(Tabla1[[#This Row],[FECHA]],'COMPARENDOS TOTALES'!A:D,4,FALSE),0)</f>
        <v>22</v>
      </c>
      <c r="F2296" s="9">
        <f>IFERROR(VLOOKUP(Tabla1[[#This Row],[FECHA]],'COMPARENDOS TOTALES'!A:D,3,FALSE),0)</f>
        <v>6476184</v>
      </c>
      <c r="G2296" s="5">
        <f>IFERROR(VLOOKUP(Tabla1[[#This Row],[FECHA]],EXONERACIONES!A:D,4,FALSE),0)</f>
        <v>4</v>
      </c>
      <c r="H2296" s="9">
        <f>IFERROR(VLOOKUP(Tabla1[[#This Row],[FECHA]],EXONERACIONES!A:D,3,FALSE),0)</f>
        <v>1242230</v>
      </c>
      <c r="I2296" s="5">
        <f>IFERROR(VLOOKUP(Tabla1[[#This Row],[FECHA]],'SIMIT CON RES'!A:D,4,FALSE),0)</f>
        <v>13</v>
      </c>
      <c r="J2296" s="9">
        <f>IFERROR(VLOOKUP(Tabla1[[#This Row],[FECHA]],'SIMIT CON RES'!A:D,3,FALSE),0)</f>
        <v>3246354</v>
      </c>
      <c r="K2296">
        <f>IFERROR(VLOOKUP(Tabla1[[#This Row],[FECHA]],'SIMIT SIN RES'!A:D,4,FALSE),0)</f>
        <v>0</v>
      </c>
      <c r="L2296" s="9">
        <f>IFERROR(VLOOKUP(Tabla1[[#This Row],[FECHA]],'SIMIT SIN RES'!A:D,3,FALSE),0)</f>
        <v>0</v>
      </c>
      <c r="M2296" s="5">
        <f>IFERROR(VLOOKUP(Tabla1[[#This Row],[FECHA]],'RECAUDOS DE COMPARENDOS'!A:D,4,FALSE),0)</f>
        <v>2</v>
      </c>
      <c r="N2296" s="9">
        <f>IFERROR(VLOOKUP(Tabla1[[#This Row],[FECHA]],'RECAUDOS DE COMPARENDOS'!A:D,3,FALSE),0)</f>
        <v>496895</v>
      </c>
      <c r="O2296" s="5">
        <f>IFERROR(VLOOKUP(Tabla1[[#This Row],[FECHA]],'RECAUDOS DE RESOLUCIONES'!A:D,4,FALSE),0)</f>
        <v>0</v>
      </c>
      <c r="P2296" s="9">
        <f>IFERROR(VLOOKUP(Tabla1[[#This Row],[FECHA]],'RECAUDOS DE RESOLUCIONES'!A:D,3,FALSE),0)</f>
        <v>0</v>
      </c>
      <c r="Q229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2296" s="9">
        <f>Tabla1[V. COMPARENDOS]-(Tabla1[V. EXONERACIONES]+Tabla1[[#This Row],[V. SIMIT CON RESOLUCION]]+Tabla1[[#This Row],[V. SIMIT SIN RESOLUCION]]+Tabla1[[#This Row],[V. RECAUDOS COMPARENDOS]]+Tabla1[[#This Row],[V. RECAUDOS RESOLUCIONES]])</f>
        <v>1490705</v>
      </c>
      <c r="S2296" s="11">
        <f>IFERROR(VLOOKUP(Tabla1[[#This Row],[FECHA]],'RECAUDOS LOCALES'!A:D,4,FALSE),0)</f>
        <v>0</v>
      </c>
      <c r="T2296" s="9">
        <f>IFERROR(VLOOKUP(Tabla1[[#This Row],[FECHA]],'RECAUDOS LOCALES'!A:D,3,FALSE),0)</f>
        <v>0</v>
      </c>
      <c r="U2296" s="11">
        <f>IFERROR(VLOOKUP(Tabla1[[#This Row],[FECHA]],'RECAUDOS EXTERNOS'!A:D,4,FALSE),0)</f>
        <v>1</v>
      </c>
      <c r="V2296" s="9">
        <f>IFERROR(VLOOKUP(Tabla1[[#This Row],[FECHA]],'RECAUDOS EXTERNOS'!A:D,3,FALSE),0)</f>
        <v>230950</v>
      </c>
    </row>
    <row r="2297" spans="1:22" x14ac:dyDescent="0.25">
      <c r="A2297" s="1">
        <v>39856</v>
      </c>
      <c r="B2297" s="3" t="s">
        <v>6</v>
      </c>
      <c r="C2297" s="2">
        <v>39845</v>
      </c>
      <c r="D2297" s="5">
        <f>YEAR(Tabla1[[#This Row],[FECHA]])</f>
        <v>2009</v>
      </c>
      <c r="E2297" s="5">
        <f>IFERROR(VLOOKUP(Tabla1[[#This Row],[FECHA]],'COMPARENDOS TOTALES'!A:D,4,FALSE),0)</f>
        <v>5</v>
      </c>
      <c r="F2297" s="9">
        <f>IFERROR(VLOOKUP(Tabla1[[#This Row],[FECHA]],'COMPARENDOS TOTALES'!A:D,3,FALSE),0)</f>
        <v>1374744</v>
      </c>
      <c r="G2297" s="5">
        <f>IFERROR(VLOOKUP(Tabla1[[#This Row],[FECHA]],EXONERACIONES!A:D,4,FALSE),0)</f>
        <v>0</v>
      </c>
      <c r="H2297" s="9">
        <f>IFERROR(VLOOKUP(Tabla1[[#This Row],[FECHA]],EXONERACIONES!A:D,3,FALSE),0)</f>
        <v>0</v>
      </c>
      <c r="I2297" s="5">
        <f>IFERROR(VLOOKUP(Tabla1[[#This Row],[FECHA]],'SIMIT CON RES'!A:D,4,FALSE),0)</f>
        <v>4</v>
      </c>
      <c r="J2297" s="9">
        <f>IFERROR(VLOOKUP(Tabla1[[#This Row],[FECHA]],'SIMIT CON RES'!A:D,3,FALSE),0)</f>
        <v>877844</v>
      </c>
      <c r="K2297">
        <f>IFERROR(VLOOKUP(Tabla1[[#This Row],[FECHA]],'SIMIT SIN RES'!A:D,4,FALSE),0)</f>
        <v>0</v>
      </c>
      <c r="L2297" s="9">
        <f>IFERROR(VLOOKUP(Tabla1[[#This Row],[FECHA]],'SIMIT SIN RES'!A:D,3,FALSE),0)</f>
        <v>0</v>
      </c>
      <c r="M2297" s="5">
        <f>IFERROR(VLOOKUP(Tabla1[[#This Row],[FECHA]],'RECAUDOS DE COMPARENDOS'!A:D,4,FALSE),0)</f>
        <v>0</v>
      </c>
      <c r="N2297" s="9">
        <f>IFERROR(VLOOKUP(Tabla1[[#This Row],[FECHA]],'RECAUDOS DE COMPARENDOS'!A:D,3,FALSE),0)</f>
        <v>0</v>
      </c>
      <c r="O2297" s="5">
        <f>IFERROR(VLOOKUP(Tabla1[[#This Row],[FECHA]],'RECAUDOS DE RESOLUCIONES'!A:D,4,FALSE),0)</f>
        <v>0</v>
      </c>
      <c r="P2297" s="9">
        <f>IFERROR(VLOOKUP(Tabla1[[#This Row],[FECHA]],'RECAUDOS DE RESOLUCIONES'!A:D,3,FALSE),0)</f>
        <v>0</v>
      </c>
      <c r="Q229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297" s="9">
        <f>Tabla1[V. COMPARENDOS]-(Tabla1[V. EXONERACIONES]+Tabla1[[#This Row],[V. SIMIT CON RESOLUCION]]+Tabla1[[#This Row],[V. SIMIT SIN RESOLUCION]]+Tabla1[[#This Row],[V. RECAUDOS COMPARENDOS]]+Tabla1[[#This Row],[V. RECAUDOS RESOLUCIONES]])</f>
        <v>496900</v>
      </c>
      <c r="S2297" s="11">
        <f>IFERROR(VLOOKUP(Tabla1[[#This Row],[FECHA]],'RECAUDOS LOCALES'!A:D,4,FALSE),0)</f>
        <v>2</v>
      </c>
      <c r="T2297" s="9">
        <f>IFERROR(VLOOKUP(Tabla1[[#This Row],[FECHA]],'RECAUDOS LOCALES'!A:D,3,FALSE),0)</f>
        <v>539318</v>
      </c>
      <c r="U2297" s="11">
        <f>IFERROR(VLOOKUP(Tabla1[[#This Row],[FECHA]],'RECAUDOS EXTERNOS'!A:D,4,FALSE),0)</f>
        <v>1</v>
      </c>
      <c r="V2297" s="9">
        <f>IFERROR(VLOOKUP(Tabla1[[#This Row],[FECHA]],'RECAUDOS EXTERNOS'!A:D,3,FALSE),0)</f>
        <v>218100</v>
      </c>
    </row>
    <row r="2298" spans="1:22" x14ac:dyDescent="0.25">
      <c r="A2298" s="1">
        <v>39857</v>
      </c>
      <c r="B2298" s="3" t="s">
        <v>0</v>
      </c>
      <c r="C2298" s="2">
        <v>39845</v>
      </c>
      <c r="D2298" s="5">
        <f>YEAR(Tabla1[[#This Row],[FECHA]])</f>
        <v>2009</v>
      </c>
      <c r="E2298" s="5">
        <f>IFERROR(VLOOKUP(Tabla1[[#This Row],[FECHA]],'COMPARENDOS TOTALES'!A:D,4,FALSE),0)</f>
        <v>2</v>
      </c>
      <c r="F2298" s="9">
        <f>IFERROR(VLOOKUP(Tabla1[[#This Row],[FECHA]],'COMPARENDOS TOTALES'!A:D,3,FALSE),0)</f>
        <v>380952</v>
      </c>
      <c r="G2298" s="5">
        <f>IFERROR(VLOOKUP(Tabla1[[#This Row],[FECHA]],EXONERACIONES!A:D,4,FALSE),0)</f>
        <v>0</v>
      </c>
      <c r="H2298" s="9">
        <f>IFERROR(VLOOKUP(Tabla1[[#This Row],[FECHA]],EXONERACIONES!A:D,3,FALSE),0)</f>
        <v>0</v>
      </c>
      <c r="I2298" s="5">
        <f>IFERROR(VLOOKUP(Tabla1[[#This Row],[FECHA]],'SIMIT CON RES'!A:D,4,FALSE),0)</f>
        <v>2</v>
      </c>
      <c r="J2298" s="9">
        <f>IFERROR(VLOOKUP(Tabla1[[#This Row],[FECHA]],'SIMIT CON RES'!A:D,3,FALSE),0)</f>
        <v>380952</v>
      </c>
      <c r="K2298">
        <f>IFERROR(VLOOKUP(Tabla1[[#This Row],[FECHA]],'SIMIT SIN RES'!A:D,4,FALSE),0)</f>
        <v>0</v>
      </c>
      <c r="L2298" s="9">
        <f>IFERROR(VLOOKUP(Tabla1[[#This Row],[FECHA]],'SIMIT SIN RES'!A:D,3,FALSE),0)</f>
        <v>0</v>
      </c>
      <c r="M2298" s="5">
        <f>IFERROR(VLOOKUP(Tabla1[[#This Row],[FECHA]],'RECAUDOS DE COMPARENDOS'!A:D,4,FALSE),0)</f>
        <v>0</v>
      </c>
      <c r="N2298" s="9">
        <f>IFERROR(VLOOKUP(Tabla1[[#This Row],[FECHA]],'RECAUDOS DE COMPARENDOS'!A:D,3,FALSE),0)</f>
        <v>0</v>
      </c>
      <c r="O2298" s="5">
        <f>IFERROR(VLOOKUP(Tabla1[[#This Row],[FECHA]],'RECAUDOS DE RESOLUCIONES'!A:D,4,FALSE),0)</f>
        <v>0</v>
      </c>
      <c r="P2298" s="9">
        <f>IFERROR(VLOOKUP(Tabla1[[#This Row],[FECHA]],'RECAUDOS DE RESOLUCIONES'!A:D,3,FALSE),0)</f>
        <v>0</v>
      </c>
      <c r="Q229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29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298" s="11">
        <f>IFERROR(VLOOKUP(Tabla1[[#This Row],[FECHA]],'RECAUDOS LOCALES'!A:D,4,FALSE),0)</f>
        <v>0</v>
      </c>
      <c r="T2298" s="9">
        <f>IFERROR(VLOOKUP(Tabla1[[#This Row],[FECHA]],'RECAUDOS LOCALES'!A:D,3,FALSE),0)</f>
        <v>0</v>
      </c>
      <c r="U2298" s="11">
        <f>IFERROR(VLOOKUP(Tabla1[[#This Row],[FECHA]],'RECAUDOS EXTERNOS'!A:D,4,FALSE),0)</f>
        <v>1</v>
      </c>
      <c r="V2298" s="9">
        <f>IFERROR(VLOOKUP(Tabla1[[#This Row],[FECHA]],'RECAUDOS EXTERNOS'!A:D,3,FALSE),0)</f>
        <v>71927</v>
      </c>
    </row>
    <row r="2299" spans="1:22" x14ac:dyDescent="0.25">
      <c r="A2299" s="1">
        <v>39858</v>
      </c>
      <c r="B2299" s="3" t="s">
        <v>5</v>
      </c>
      <c r="C2299" s="2">
        <v>39845</v>
      </c>
      <c r="D2299" s="5">
        <f>YEAR(Tabla1[[#This Row],[FECHA]])</f>
        <v>2009</v>
      </c>
      <c r="E2299" s="5">
        <f>IFERROR(VLOOKUP(Tabla1[[#This Row],[FECHA]],'COMPARENDOS TOTALES'!A:D,4,FALSE),0)</f>
        <v>14</v>
      </c>
      <c r="F2299" s="9">
        <f>IFERROR(VLOOKUP(Tabla1[[#This Row],[FECHA]],'COMPARENDOS TOTALES'!A:D,3,FALSE),0)</f>
        <v>4488629</v>
      </c>
      <c r="G2299" s="5">
        <f>IFERROR(VLOOKUP(Tabla1[[#This Row],[FECHA]],EXONERACIONES!A:D,4,FALSE),0)</f>
        <v>3</v>
      </c>
      <c r="H2299" s="9">
        <f>IFERROR(VLOOKUP(Tabla1[[#This Row],[FECHA]],EXONERACIONES!A:D,3,FALSE),0)</f>
        <v>1242245</v>
      </c>
      <c r="I2299" s="5">
        <f>IFERROR(VLOOKUP(Tabla1[[#This Row],[FECHA]],'SIMIT CON RES'!A:D,4,FALSE),0)</f>
        <v>7</v>
      </c>
      <c r="J2299" s="9">
        <f>IFERROR(VLOOKUP(Tabla1[[#This Row],[FECHA]],'SIMIT CON RES'!A:D,3,FALSE),0)</f>
        <v>2236025</v>
      </c>
      <c r="K2299">
        <f>IFERROR(VLOOKUP(Tabla1[[#This Row],[FECHA]],'SIMIT SIN RES'!A:D,4,FALSE),0)</f>
        <v>0</v>
      </c>
      <c r="L2299" s="9">
        <f>IFERROR(VLOOKUP(Tabla1[[#This Row],[FECHA]],'SIMIT SIN RES'!A:D,3,FALSE),0)</f>
        <v>0</v>
      </c>
      <c r="M2299" s="5">
        <f>IFERROR(VLOOKUP(Tabla1[[#This Row],[FECHA]],'RECAUDOS DE COMPARENDOS'!A:D,4,FALSE),0)</f>
        <v>0</v>
      </c>
      <c r="N2299" s="9">
        <f>IFERROR(VLOOKUP(Tabla1[[#This Row],[FECHA]],'RECAUDOS DE COMPARENDOS'!A:D,3,FALSE),0)</f>
        <v>0</v>
      </c>
      <c r="O2299" s="5">
        <f>IFERROR(VLOOKUP(Tabla1[[#This Row],[FECHA]],'RECAUDOS DE RESOLUCIONES'!A:D,4,FALSE),0)</f>
        <v>0</v>
      </c>
      <c r="P2299" s="9">
        <f>IFERROR(VLOOKUP(Tabla1[[#This Row],[FECHA]],'RECAUDOS DE RESOLUCIONES'!A:D,3,FALSE),0)</f>
        <v>0</v>
      </c>
      <c r="Q229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2299" s="9">
        <f>Tabla1[V. COMPARENDOS]-(Tabla1[V. EXONERACIONES]+Tabla1[[#This Row],[V. SIMIT CON RESOLUCION]]+Tabla1[[#This Row],[V. SIMIT SIN RESOLUCION]]+Tabla1[[#This Row],[V. RECAUDOS COMPARENDOS]]+Tabla1[[#This Row],[V. RECAUDOS RESOLUCIONES]])</f>
        <v>1010359</v>
      </c>
      <c r="S2299" s="11">
        <f>IFERROR(VLOOKUP(Tabla1[[#This Row],[FECHA]],'RECAUDOS LOCALES'!A:D,4,FALSE),0)</f>
        <v>0</v>
      </c>
      <c r="T2299" s="9">
        <f>IFERROR(VLOOKUP(Tabla1[[#This Row],[FECHA]],'RECAUDOS LOCALES'!A:D,3,FALSE),0)</f>
        <v>0</v>
      </c>
      <c r="U2299" s="11">
        <f>IFERROR(VLOOKUP(Tabla1[[#This Row],[FECHA]],'RECAUDOS EXTERNOS'!A:D,4,FALSE),0)</f>
        <v>0</v>
      </c>
      <c r="V2299" s="9">
        <f>IFERROR(VLOOKUP(Tabla1[[#This Row],[FECHA]],'RECAUDOS EXTERNOS'!A:D,3,FALSE),0)</f>
        <v>0</v>
      </c>
    </row>
    <row r="2300" spans="1:22" x14ac:dyDescent="0.25">
      <c r="A2300" s="1">
        <v>39859</v>
      </c>
      <c r="B2300" s="3" t="s">
        <v>4</v>
      </c>
      <c r="C2300" s="2">
        <v>39845</v>
      </c>
      <c r="D2300" s="5">
        <f>YEAR(Tabla1[[#This Row],[FECHA]])</f>
        <v>2009</v>
      </c>
      <c r="E2300" s="5">
        <f>IFERROR(VLOOKUP(Tabla1[[#This Row],[FECHA]],'COMPARENDOS TOTALES'!A:D,4,FALSE),0)</f>
        <v>8</v>
      </c>
      <c r="F2300" s="9">
        <f>IFERROR(VLOOKUP(Tabla1[[#This Row],[FECHA]],'COMPARENDOS TOTALES'!A:D,3,FALSE),0)</f>
        <v>2732930</v>
      </c>
      <c r="G2300" s="5">
        <f>IFERROR(VLOOKUP(Tabla1[[#This Row],[FECHA]],EXONERACIONES!A:D,4,FALSE),0)</f>
        <v>3</v>
      </c>
      <c r="H2300" s="9">
        <f>IFERROR(VLOOKUP(Tabla1[[#This Row],[FECHA]],EXONERACIONES!A:D,3,FALSE),0)</f>
        <v>745345</v>
      </c>
      <c r="I2300" s="5">
        <f>IFERROR(VLOOKUP(Tabla1[[#This Row],[FECHA]],'SIMIT CON RES'!A:D,4,FALSE),0)</f>
        <v>3</v>
      </c>
      <c r="J2300" s="9">
        <f>IFERROR(VLOOKUP(Tabla1[[#This Row],[FECHA]],'SIMIT CON RES'!A:D,3,FALSE),0)</f>
        <v>1242235</v>
      </c>
      <c r="K2300">
        <f>IFERROR(VLOOKUP(Tabla1[[#This Row],[FECHA]],'SIMIT SIN RES'!A:D,4,FALSE),0)</f>
        <v>0</v>
      </c>
      <c r="L2300" s="9">
        <f>IFERROR(VLOOKUP(Tabla1[[#This Row],[FECHA]],'SIMIT SIN RES'!A:D,3,FALSE),0)</f>
        <v>0</v>
      </c>
      <c r="M2300" s="5">
        <f>IFERROR(VLOOKUP(Tabla1[[#This Row],[FECHA]],'RECAUDOS DE COMPARENDOS'!A:D,4,FALSE),0)</f>
        <v>1</v>
      </c>
      <c r="N2300" s="9">
        <f>IFERROR(VLOOKUP(Tabla1[[#This Row],[FECHA]],'RECAUDOS DE COMPARENDOS'!A:D,3,FALSE),0)</f>
        <v>496900</v>
      </c>
      <c r="O2300" s="5">
        <f>IFERROR(VLOOKUP(Tabla1[[#This Row],[FECHA]],'RECAUDOS DE RESOLUCIONES'!A:D,4,FALSE),0)</f>
        <v>0</v>
      </c>
      <c r="P2300" s="9">
        <f>IFERROR(VLOOKUP(Tabla1[[#This Row],[FECHA]],'RECAUDOS DE RESOLUCIONES'!A:D,3,FALSE),0)</f>
        <v>0</v>
      </c>
      <c r="Q230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300" s="9">
        <f>Tabla1[V. COMPARENDOS]-(Tabla1[V. EXONERACIONES]+Tabla1[[#This Row],[V. SIMIT CON RESOLUCION]]+Tabla1[[#This Row],[V. SIMIT SIN RESOLUCION]]+Tabla1[[#This Row],[V. RECAUDOS COMPARENDOS]]+Tabla1[[#This Row],[V. RECAUDOS RESOLUCIONES]])</f>
        <v>248450</v>
      </c>
      <c r="S2300" s="11">
        <f>IFERROR(VLOOKUP(Tabla1[[#This Row],[FECHA]],'RECAUDOS LOCALES'!A:D,4,FALSE),0)</f>
        <v>0</v>
      </c>
      <c r="T2300" s="9">
        <f>IFERROR(VLOOKUP(Tabla1[[#This Row],[FECHA]],'RECAUDOS LOCALES'!A:D,3,FALSE),0)</f>
        <v>0</v>
      </c>
      <c r="U2300" s="11">
        <f>IFERROR(VLOOKUP(Tabla1[[#This Row],[FECHA]],'RECAUDOS EXTERNOS'!A:D,4,FALSE),0)</f>
        <v>0</v>
      </c>
      <c r="V2300" s="9">
        <f>IFERROR(VLOOKUP(Tabla1[[#This Row],[FECHA]],'RECAUDOS EXTERNOS'!A:D,3,FALSE),0)</f>
        <v>0</v>
      </c>
    </row>
    <row r="2301" spans="1:22" x14ac:dyDescent="0.25">
      <c r="A2301" s="1">
        <v>39860</v>
      </c>
      <c r="B2301" s="3" t="s">
        <v>1</v>
      </c>
      <c r="C2301" s="2">
        <v>39845</v>
      </c>
      <c r="D2301" s="5">
        <f>YEAR(Tabla1[[#This Row],[FECHA]])</f>
        <v>2009</v>
      </c>
      <c r="E2301" s="5">
        <f>IFERROR(VLOOKUP(Tabla1[[#This Row],[FECHA]],'COMPARENDOS TOTALES'!A:D,4,FALSE),0)</f>
        <v>11</v>
      </c>
      <c r="F2301" s="9">
        <f>IFERROR(VLOOKUP(Tabla1[[#This Row],[FECHA]],'COMPARENDOS TOTALES'!A:D,3,FALSE),0)</f>
        <v>2865457</v>
      </c>
      <c r="G2301" s="5">
        <f>IFERROR(VLOOKUP(Tabla1[[#This Row],[FECHA]],EXONERACIONES!A:D,4,FALSE),0)</f>
        <v>2</v>
      </c>
      <c r="H2301" s="9">
        <f>IFERROR(VLOOKUP(Tabla1[[#This Row],[FECHA]],EXONERACIONES!A:D,3,FALSE),0)</f>
        <v>496900</v>
      </c>
      <c r="I2301" s="5">
        <f>IFERROR(VLOOKUP(Tabla1[[#This Row],[FECHA]],'SIMIT CON RES'!A:D,4,FALSE),0)</f>
        <v>8</v>
      </c>
      <c r="J2301" s="9">
        <f>IFERROR(VLOOKUP(Tabla1[[#This Row],[FECHA]],'SIMIT CON RES'!A:D,3,FALSE),0)</f>
        <v>2120107</v>
      </c>
      <c r="K2301">
        <f>IFERROR(VLOOKUP(Tabla1[[#This Row],[FECHA]],'SIMIT SIN RES'!A:D,4,FALSE),0)</f>
        <v>0</v>
      </c>
      <c r="L2301" s="9">
        <f>IFERROR(VLOOKUP(Tabla1[[#This Row],[FECHA]],'SIMIT SIN RES'!A:D,3,FALSE),0)</f>
        <v>0</v>
      </c>
      <c r="M2301" s="5">
        <f>IFERROR(VLOOKUP(Tabla1[[#This Row],[FECHA]],'RECAUDOS DE COMPARENDOS'!A:D,4,FALSE),0)</f>
        <v>0</v>
      </c>
      <c r="N2301" s="9">
        <f>IFERROR(VLOOKUP(Tabla1[[#This Row],[FECHA]],'RECAUDOS DE COMPARENDOS'!A:D,3,FALSE),0)</f>
        <v>0</v>
      </c>
      <c r="O2301" s="5">
        <f>IFERROR(VLOOKUP(Tabla1[[#This Row],[FECHA]],'RECAUDOS DE RESOLUCIONES'!A:D,4,FALSE),0)</f>
        <v>0</v>
      </c>
      <c r="P2301" s="9">
        <f>IFERROR(VLOOKUP(Tabla1[[#This Row],[FECHA]],'RECAUDOS DE RESOLUCIONES'!A:D,3,FALSE),0)</f>
        <v>0</v>
      </c>
      <c r="Q230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301" s="9">
        <f>Tabla1[V. COMPARENDOS]-(Tabla1[V. EXONERACIONES]+Tabla1[[#This Row],[V. SIMIT CON RESOLUCION]]+Tabla1[[#This Row],[V. SIMIT SIN RESOLUCION]]+Tabla1[[#This Row],[V. RECAUDOS COMPARENDOS]]+Tabla1[[#This Row],[V. RECAUDOS RESOLUCIONES]])</f>
        <v>248450</v>
      </c>
      <c r="S2301" s="11">
        <f>IFERROR(VLOOKUP(Tabla1[[#This Row],[FECHA]],'RECAUDOS LOCALES'!A:D,4,FALSE),0)</f>
        <v>0</v>
      </c>
      <c r="T2301" s="9">
        <f>IFERROR(VLOOKUP(Tabla1[[#This Row],[FECHA]],'RECAUDOS LOCALES'!A:D,3,FALSE),0)</f>
        <v>0</v>
      </c>
      <c r="U2301" s="11">
        <f>IFERROR(VLOOKUP(Tabla1[[#This Row],[FECHA]],'RECAUDOS EXTERNOS'!A:D,4,FALSE),0)</f>
        <v>5</v>
      </c>
      <c r="V2301" s="9">
        <f>IFERROR(VLOOKUP(Tabla1[[#This Row],[FECHA]],'RECAUDOS EXTERNOS'!A:D,3,FALSE),0)</f>
        <v>1368716</v>
      </c>
    </row>
    <row r="2302" spans="1:22" x14ac:dyDescent="0.25">
      <c r="A2302" s="1">
        <v>39861</v>
      </c>
      <c r="B2302" s="3" t="s">
        <v>2</v>
      </c>
      <c r="C2302" s="2">
        <v>39845</v>
      </c>
      <c r="D2302" s="5">
        <f>YEAR(Tabla1[[#This Row],[FECHA]])</f>
        <v>2009</v>
      </c>
      <c r="E2302" s="5">
        <f>IFERROR(VLOOKUP(Tabla1[[#This Row],[FECHA]],'COMPARENDOS TOTALES'!A:D,4,FALSE),0)</f>
        <v>16</v>
      </c>
      <c r="F2302" s="9">
        <f>IFERROR(VLOOKUP(Tabla1[[#This Row],[FECHA]],'COMPARENDOS TOTALES'!A:D,3,FALSE),0)</f>
        <v>5234014</v>
      </c>
      <c r="G2302" s="5">
        <f>IFERROR(VLOOKUP(Tabla1[[#This Row],[FECHA]],EXONERACIONES!A:D,4,FALSE),0)</f>
        <v>6</v>
      </c>
      <c r="H2302" s="9">
        <f>IFERROR(VLOOKUP(Tabla1[[#This Row],[FECHA]],EXONERACIONES!A:D,3,FALSE),0)</f>
        <v>1755714</v>
      </c>
      <c r="I2302" s="5">
        <f>IFERROR(VLOOKUP(Tabla1[[#This Row],[FECHA]],'SIMIT CON RES'!A:D,4,FALSE),0)</f>
        <v>8</v>
      </c>
      <c r="J2302" s="9">
        <f>IFERROR(VLOOKUP(Tabla1[[#This Row],[FECHA]],'SIMIT CON RES'!A:D,3,FALSE),0)</f>
        <v>2732950</v>
      </c>
      <c r="K2302">
        <f>IFERROR(VLOOKUP(Tabla1[[#This Row],[FECHA]],'SIMIT SIN RES'!A:D,4,FALSE),0)</f>
        <v>0</v>
      </c>
      <c r="L2302" s="9">
        <f>IFERROR(VLOOKUP(Tabla1[[#This Row],[FECHA]],'SIMIT SIN RES'!A:D,3,FALSE),0)</f>
        <v>0</v>
      </c>
      <c r="M2302" s="5">
        <f>IFERROR(VLOOKUP(Tabla1[[#This Row],[FECHA]],'RECAUDOS DE COMPARENDOS'!A:D,4,FALSE),0)</f>
        <v>0</v>
      </c>
      <c r="N2302" s="9">
        <f>IFERROR(VLOOKUP(Tabla1[[#This Row],[FECHA]],'RECAUDOS DE COMPARENDOS'!A:D,3,FALSE),0)</f>
        <v>0</v>
      </c>
      <c r="O2302" s="5">
        <f>IFERROR(VLOOKUP(Tabla1[[#This Row],[FECHA]],'RECAUDOS DE RESOLUCIONES'!A:D,4,FALSE),0)</f>
        <v>0</v>
      </c>
      <c r="P2302" s="9">
        <f>IFERROR(VLOOKUP(Tabla1[[#This Row],[FECHA]],'RECAUDOS DE RESOLUCIONES'!A:D,3,FALSE),0)</f>
        <v>0</v>
      </c>
      <c r="Q230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302" s="9">
        <f>Tabla1[V. COMPARENDOS]-(Tabla1[V. EXONERACIONES]+Tabla1[[#This Row],[V. SIMIT CON RESOLUCION]]+Tabla1[[#This Row],[V. SIMIT SIN RESOLUCION]]+Tabla1[[#This Row],[V. RECAUDOS COMPARENDOS]]+Tabla1[[#This Row],[V. RECAUDOS RESOLUCIONES]])</f>
        <v>745350</v>
      </c>
      <c r="S2302" s="11">
        <f>IFERROR(VLOOKUP(Tabla1[[#This Row],[FECHA]],'RECAUDOS LOCALES'!A:D,4,FALSE),0)</f>
        <v>0</v>
      </c>
      <c r="T2302" s="9">
        <f>IFERROR(VLOOKUP(Tabla1[[#This Row],[FECHA]],'RECAUDOS LOCALES'!A:D,3,FALSE),0)</f>
        <v>0</v>
      </c>
      <c r="U2302" s="11">
        <f>IFERROR(VLOOKUP(Tabla1[[#This Row],[FECHA]],'RECAUDOS EXTERNOS'!A:D,4,FALSE),0)</f>
        <v>4</v>
      </c>
      <c r="V2302" s="9">
        <f>IFERROR(VLOOKUP(Tabla1[[#This Row],[FECHA]],'RECAUDOS EXTERNOS'!A:D,3,FALSE),0)</f>
        <v>1062520</v>
      </c>
    </row>
    <row r="2303" spans="1:22" x14ac:dyDescent="0.25">
      <c r="A2303" s="1">
        <v>39862</v>
      </c>
      <c r="B2303" s="3" t="s">
        <v>3</v>
      </c>
      <c r="C2303" s="2">
        <v>39845</v>
      </c>
      <c r="D2303" s="5">
        <f>YEAR(Tabla1[[#This Row],[FECHA]])</f>
        <v>2009</v>
      </c>
      <c r="E2303" s="5">
        <f>IFERROR(VLOOKUP(Tabla1[[#This Row],[FECHA]],'COMPARENDOS TOTALES'!A:D,4,FALSE),0)</f>
        <v>20</v>
      </c>
      <c r="F2303" s="9">
        <f>IFERROR(VLOOKUP(Tabla1[[#This Row],[FECHA]],'COMPARENDOS TOTALES'!A:D,3,FALSE),0)</f>
        <v>5797167</v>
      </c>
      <c r="G2303" s="5">
        <f>IFERROR(VLOOKUP(Tabla1[[#This Row],[FECHA]],EXONERACIONES!A:D,4,FALSE),0)</f>
        <v>3</v>
      </c>
      <c r="H2303" s="9">
        <f>IFERROR(VLOOKUP(Tabla1[[#This Row],[FECHA]],EXONERACIONES!A:D,3,FALSE),0)</f>
        <v>745350</v>
      </c>
      <c r="I2303" s="5">
        <f>IFERROR(VLOOKUP(Tabla1[[#This Row],[FECHA]],'SIMIT CON RES'!A:D,4,FALSE),0)</f>
        <v>12</v>
      </c>
      <c r="J2303" s="9">
        <f>IFERROR(VLOOKUP(Tabla1[[#This Row],[FECHA]],'SIMIT CON RES'!A:D,3,FALSE),0)</f>
        <v>3312667</v>
      </c>
      <c r="K2303">
        <f>IFERROR(VLOOKUP(Tabla1[[#This Row],[FECHA]],'SIMIT SIN RES'!A:D,4,FALSE),0)</f>
        <v>0</v>
      </c>
      <c r="L2303" s="9">
        <f>IFERROR(VLOOKUP(Tabla1[[#This Row],[FECHA]],'SIMIT SIN RES'!A:D,3,FALSE),0)</f>
        <v>0</v>
      </c>
      <c r="M2303" s="5">
        <f>IFERROR(VLOOKUP(Tabla1[[#This Row],[FECHA]],'RECAUDOS DE COMPARENDOS'!A:D,4,FALSE),0)</f>
        <v>1</v>
      </c>
      <c r="N2303" s="9">
        <f>IFERROR(VLOOKUP(Tabla1[[#This Row],[FECHA]],'RECAUDOS DE COMPARENDOS'!A:D,3,FALSE),0)</f>
        <v>248450</v>
      </c>
      <c r="O2303" s="5">
        <f>IFERROR(VLOOKUP(Tabla1[[#This Row],[FECHA]],'RECAUDOS DE RESOLUCIONES'!A:D,4,FALSE),0)</f>
        <v>2</v>
      </c>
      <c r="P2303" s="9">
        <f>IFERROR(VLOOKUP(Tabla1[[#This Row],[FECHA]],'RECAUDOS DE RESOLUCIONES'!A:D,3,FALSE),0)</f>
        <v>745350</v>
      </c>
      <c r="Q230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303" s="9">
        <f>Tabla1[V. COMPARENDOS]-(Tabla1[V. EXONERACIONES]+Tabla1[[#This Row],[V. SIMIT CON RESOLUCION]]+Tabla1[[#This Row],[V. SIMIT SIN RESOLUCION]]+Tabla1[[#This Row],[V. RECAUDOS COMPARENDOS]]+Tabla1[[#This Row],[V. RECAUDOS RESOLUCIONES]])</f>
        <v>745350</v>
      </c>
      <c r="S2303" s="11">
        <f>IFERROR(VLOOKUP(Tabla1[[#This Row],[FECHA]],'RECAUDOS LOCALES'!A:D,4,FALSE),0)</f>
        <v>1</v>
      </c>
      <c r="T2303" s="9">
        <f>IFERROR(VLOOKUP(Tabla1[[#This Row],[FECHA]],'RECAUDOS LOCALES'!A:D,3,FALSE),0)</f>
        <v>91882</v>
      </c>
      <c r="U2303" s="11">
        <f>IFERROR(VLOOKUP(Tabla1[[#This Row],[FECHA]],'RECAUDOS EXTERNOS'!A:D,4,FALSE),0)</f>
        <v>4</v>
      </c>
      <c r="V2303" s="9">
        <f>IFERROR(VLOOKUP(Tabla1[[#This Row],[FECHA]],'RECAUDOS EXTERNOS'!A:D,3,FALSE),0)</f>
        <v>1134900</v>
      </c>
    </row>
    <row r="2304" spans="1:22" x14ac:dyDescent="0.25">
      <c r="A2304" s="1">
        <v>39863</v>
      </c>
      <c r="B2304" s="3" t="s">
        <v>6</v>
      </c>
      <c r="C2304" s="2">
        <v>39845</v>
      </c>
      <c r="D2304" s="5">
        <f>YEAR(Tabla1[[#This Row],[FECHA]])</f>
        <v>2009</v>
      </c>
      <c r="E2304" s="5">
        <f>IFERROR(VLOOKUP(Tabla1[[#This Row],[FECHA]],'COMPARENDOS TOTALES'!A:D,4,FALSE),0)</f>
        <v>15</v>
      </c>
      <c r="F2304" s="9">
        <f>IFERROR(VLOOKUP(Tabla1[[#This Row],[FECHA]],'COMPARENDOS TOTALES'!A:D,3,FALSE),0)</f>
        <v>4124271</v>
      </c>
      <c r="G2304" s="5">
        <f>IFERROR(VLOOKUP(Tabla1[[#This Row],[FECHA]],EXONERACIONES!A:D,4,FALSE),0)</f>
        <v>4</v>
      </c>
      <c r="H2304" s="9">
        <f>IFERROR(VLOOKUP(Tabla1[[#This Row],[FECHA]],EXONERACIONES!A:D,3,FALSE),0)</f>
        <v>1126307</v>
      </c>
      <c r="I2304" s="5">
        <f>IFERROR(VLOOKUP(Tabla1[[#This Row],[FECHA]],'SIMIT CON RES'!A:D,4,FALSE),0)</f>
        <v>8</v>
      </c>
      <c r="J2304" s="9">
        <f>IFERROR(VLOOKUP(Tabla1[[#This Row],[FECHA]],'SIMIT CON RES'!A:D,3,FALSE),0)</f>
        <v>2004164</v>
      </c>
      <c r="K2304">
        <f>IFERROR(VLOOKUP(Tabla1[[#This Row],[FECHA]],'SIMIT SIN RES'!A:D,4,FALSE),0)</f>
        <v>0</v>
      </c>
      <c r="L2304" s="9">
        <f>IFERROR(VLOOKUP(Tabla1[[#This Row],[FECHA]],'SIMIT SIN RES'!A:D,3,FALSE),0)</f>
        <v>0</v>
      </c>
      <c r="M2304" s="5">
        <f>IFERROR(VLOOKUP(Tabla1[[#This Row],[FECHA]],'RECAUDOS DE COMPARENDOS'!A:D,4,FALSE),0)</f>
        <v>2</v>
      </c>
      <c r="N2304" s="9">
        <f>IFERROR(VLOOKUP(Tabla1[[#This Row],[FECHA]],'RECAUDOS DE COMPARENDOS'!A:D,3,FALSE),0)</f>
        <v>745350</v>
      </c>
      <c r="O2304" s="5">
        <f>IFERROR(VLOOKUP(Tabla1[[#This Row],[FECHA]],'RECAUDOS DE RESOLUCIONES'!A:D,4,FALSE),0)</f>
        <v>0</v>
      </c>
      <c r="P2304" s="9">
        <f>IFERROR(VLOOKUP(Tabla1[[#This Row],[FECHA]],'RECAUDOS DE RESOLUCIONES'!A:D,3,FALSE),0)</f>
        <v>0</v>
      </c>
      <c r="Q230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304" s="9">
        <f>Tabla1[V. COMPARENDOS]-(Tabla1[V. EXONERACIONES]+Tabla1[[#This Row],[V. SIMIT CON RESOLUCION]]+Tabla1[[#This Row],[V. SIMIT SIN RESOLUCION]]+Tabla1[[#This Row],[V. RECAUDOS COMPARENDOS]]+Tabla1[[#This Row],[V. RECAUDOS RESOLUCIONES]])</f>
        <v>248450</v>
      </c>
      <c r="S2304" s="11">
        <f>IFERROR(VLOOKUP(Tabla1[[#This Row],[FECHA]],'RECAUDOS LOCALES'!A:D,4,FALSE),0)</f>
        <v>1</v>
      </c>
      <c r="T2304" s="9">
        <f>IFERROR(VLOOKUP(Tabla1[[#This Row],[FECHA]],'RECAUDOS LOCALES'!A:D,3,FALSE),0)</f>
        <v>93882</v>
      </c>
      <c r="U2304" s="11">
        <f>IFERROR(VLOOKUP(Tabla1[[#This Row],[FECHA]],'RECAUDOS EXTERNOS'!A:D,4,FALSE),0)</f>
        <v>3</v>
      </c>
      <c r="V2304" s="9">
        <f>IFERROR(VLOOKUP(Tabla1[[#This Row],[FECHA]],'RECAUDOS EXTERNOS'!A:D,3,FALSE),0)</f>
        <v>595657</v>
      </c>
    </row>
    <row r="2305" spans="1:22" x14ac:dyDescent="0.25">
      <c r="A2305" s="1">
        <v>39864</v>
      </c>
      <c r="B2305" s="3" t="s">
        <v>0</v>
      </c>
      <c r="C2305" s="2">
        <v>39845</v>
      </c>
      <c r="D2305" s="5">
        <f>YEAR(Tabla1[[#This Row],[FECHA]])</f>
        <v>2009</v>
      </c>
      <c r="E2305" s="5">
        <f>IFERROR(VLOOKUP(Tabla1[[#This Row],[FECHA]],'COMPARENDOS TOTALES'!A:D,4,FALSE),0)</f>
        <v>11</v>
      </c>
      <c r="F2305" s="9">
        <f>IFERROR(VLOOKUP(Tabla1[[#This Row],[FECHA]],'COMPARENDOS TOTALES'!A:D,3,FALSE),0)</f>
        <v>3113907</v>
      </c>
      <c r="G2305" s="5">
        <f>IFERROR(VLOOKUP(Tabla1[[#This Row],[FECHA]],EXONERACIONES!A:D,4,FALSE),0)</f>
        <v>2</v>
      </c>
      <c r="H2305" s="9">
        <f>IFERROR(VLOOKUP(Tabla1[[#This Row],[FECHA]],EXONERACIONES!A:D,3,FALSE),0)</f>
        <v>496900</v>
      </c>
      <c r="I2305" s="5">
        <f>IFERROR(VLOOKUP(Tabla1[[#This Row],[FECHA]],'SIMIT CON RES'!A:D,4,FALSE),0)</f>
        <v>6</v>
      </c>
      <c r="J2305" s="9">
        <f>IFERROR(VLOOKUP(Tabla1[[#This Row],[FECHA]],'SIMIT CON RES'!A:D,3,FALSE),0)</f>
        <v>1623207</v>
      </c>
      <c r="K2305">
        <f>IFERROR(VLOOKUP(Tabla1[[#This Row],[FECHA]],'SIMIT SIN RES'!A:D,4,FALSE),0)</f>
        <v>0</v>
      </c>
      <c r="L2305" s="9">
        <f>IFERROR(VLOOKUP(Tabla1[[#This Row],[FECHA]],'SIMIT SIN RES'!A:D,3,FALSE),0)</f>
        <v>0</v>
      </c>
      <c r="M2305" s="5">
        <f>IFERROR(VLOOKUP(Tabla1[[#This Row],[FECHA]],'RECAUDOS DE COMPARENDOS'!A:D,4,FALSE),0)</f>
        <v>0</v>
      </c>
      <c r="N2305" s="9">
        <f>IFERROR(VLOOKUP(Tabla1[[#This Row],[FECHA]],'RECAUDOS DE COMPARENDOS'!A:D,3,FALSE),0)</f>
        <v>0</v>
      </c>
      <c r="O2305" s="5">
        <f>IFERROR(VLOOKUP(Tabla1[[#This Row],[FECHA]],'RECAUDOS DE RESOLUCIONES'!A:D,4,FALSE),0)</f>
        <v>1</v>
      </c>
      <c r="P2305" s="9">
        <f>IFERROR(VLOOKUP(Tabla1[[#This Row],[FECHA]],'RECAUDOS DE RESOLUCIONES'!A:D,3,FALSE),0)</f>
        <v>248450</v>
      </c>
      <c r="Q230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305" s="9">
        <f>Tabla1[V. COMPARENDOS]-(Tabla1[V. EXONERACIONES]+Tabla1[[#This Row],[V. SIMIT CON RESOLUCION]]+Tabla1[[#This Row],[V. SIMIT SIN RESOLUCION]]+Tabla1[[#This Row],[V. RECAUDOS COMPARENDOS]]+Tabla1[[#This Row],[V. RECAUDOS RESOLUCIONES]])</f>
        <v>745350</v>
      </c>
      <c r="S2305" s="11">
        <f>IFERROR(VLOOKUP(Tabla1[[#This Row],[FECHA]],'RECAUDOS LOCALES'!A:D,4,FALSE),0)</f>
        <v>1</v>
      </c>
      <c r="T2305" s="9">
        <f>IFERROR(VLOOKUP(Tabla1[[#This Row],[FECHA]],'RECAUDOS LOCALES'!A:D,3,FALSE),0)</f>
        <v>85900</v>
      </c>
      <c r="U2305" s="11">
        <f>IFERROR(VLOOKUP(Tabla1[[#This Row],[FECHA]],'RECAUDOS EXTERNOS'!A:D,4,FALSE),0)</f>
        <v>3</v>
      </c>
      <c r="V2305" s="9">
        <f>IFERROR(VLOOKUP(Tabla1[[#This Row],[FECHA]],'RECAUDOS EXTERNOS'!A:D,3,FALSE),0)</f>
        <v>476475</v>
      </c>
    </row>
    <row r="2306" spans="1:22" x14ac:dyDescent="0.25">
      <c r="A2306" s="1">
        <v>39865</v>
      </c>
      <c r="B2306" s="3" t="s">
        <v>5</v>
      </c>
      <c r="C2306" s="2">
        <v>39845</v>
      </c>
      <c r="D2306" s="5">
        <f>YEAR(Tabla1[[#This Row],[FECHA]])</f>
        <v>2009</v>
      </c>
      <c r="E2306" s="5">
        <f>IFERROR(VLOOKUP(Tabla1[[#This Row],[FECHA]],'COMPARENDOS TOTALES'!A:D,4,FALSE),0)</f>
        <v>13</v>
      </c>
      <c r="F2306" s="9">
        <f>IFERROR(VLOOKUP(Tabla1[[#This Row],[FECHA]],'COMPARENDOS TOTALES'!A:D,3,FALSE),0)</f>
        <v>3759878</v>
      </c>
      <c r="G2306" s="5">
        <f>IFERROR(VLOOKUP(Tabla1[[#This Row],[FECHA]],EXONERACIONES!A:D,4,FALSE),0)</f>
        <v>4</v>
      </c>
      <c r="H2306" s="9">
        <f>IFERROR(VLOOKUP(Tabla1[[#This Row],[FECHA]],EXONERACIONES!A:D,3,FALSE),0)</f>
        <v>1126307</v>
      </c>
      <c r="I2306" s="5">
        <f>IFERROR(VLOOKUP(Tabla1[[#This Row],[FECHA]],'SIMIT CON RES'!A:D,4,FALSE),0)</f>
        <v>6</v>
      </c>
      <c r="J2306" s="9">
        <f>IFERROR(VLOOKUP(Tabla1[[#This Row],[FECHA]],'SIMIT CON RES'!A:D,3,FALSE),0)</f>
        <v>1639771</v>
      </c>
      <c r="K2306">
        <f>IFERROR(VLOOKUP(Tabla1[[#This Row],[FECHA]],'SIMIT SIN RES'!A:D,4,FALSE),0)</f>
        <v>0</v>
      </c>
      <c r="L2306" s="9">
        <f>IFERROR(VLOOKUP(Tabla1[[#This Row],[FECHA]],'SIMIT SIN RES'!A:D,3,FALSE),0)</f>
        <v>0</v>
      </c>
      <c r="M2306" s="5">
        <f>IFERROR(VLOOKUP(Tabla1[[#This Row],[FECHA]],'RECAUDOS DE COMPARENDOS'!A:D,4,FALSE),0)</f>
        <v>1</v>
      </c>
      <c r="N2306" s="9">
        <f>IFERROR(VLOOKUP(Tabla1[[#This Row],[FECHA]],'RECAUDOS DE COMPARENDOS'!A:D,3,FALSE),0)</f>
        <v>496900</v>
      </c>
      <c r="O2306" s="5">
        <f>IFERROR(VLOOKUP(Tabla1[[#This Row],[FECHA]],'RECAUDOS DE RESOLUCIONES'!A:D,4,FALSE),0)</f>
        <v>1</v>
      </c>
      <c r="P2306" s="9">
        <f>IFERROR(VLOOKUP(Tabla1[[#This Row],[FECHA]],'RECAUDOS DE RESOLUCIONES'!A:D,3,FALSE),0)</f>
        <v>248450</v>
      </c>
      <c r="Q230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306" s="9">
        <f>Tabla1[V. COMPARENDOS]-(Tabla1[V. EXONERACIONES]+Tabla1[[#This Row],[V. SIMIT CON RESOLUCION]]+Tabla1[[#This Row],[V. SIMIT SIN RESOLUCION]]+Tabla1[[#This Row],[V. RECAUDOS COMPARENDOS]]+Tabla1[[#This Row],[V. RECAUDOS RESOLUCIONES]])</f>
        <v>248450</v>
      </c>
      <c r="S2306" s="11">
        <f>IFERROR(VLOOKUP(Tabla1[[#This Row],[FECHA]],'RECAUDOS LOCALES'!A:D,4,FALSE),0)</f>
        <v>0</v>
      </c>
      <c r="T2306" s="9">
        <f>IFERROR(VLOOKUP(Tabla1[[#This Row],[FECHA]],'RECAUDOS LOCALES'!A:D,3,FALSE),0)</f>
        <v>0</v>
      </c>
      <c r="U2306" s="11">
        <f>IFERROR(VLOOKUP(Tabla1[[#This Row],[FECHA]],'RECAUDOS EXTERNOS'!A:D,4,FALSE),0)</f>
        <v>0</v>
      </c>
      <c r="V2306" s="9">
        <f>IFERROR(VLOOKUP(Tabla1[[#This Row],[FECHA]],'RECAUDOS EXTERNOS'!A:D,3,FALSE),0)</f>
        <v>0</v>
      </c>
    </row>
    <row r="2307" spans="1:22" x14ac:dyDescent="0.25">
      <c r="A2307" s="1">
        <v>39866</v>
      </c>
      <c r="B2307" s="3" t="s">
        <v>4</v>
      </c>
      <c r="C2307" s="2">
        <v>39845</v>
      </c>
      <c r="D2307" s="5">
        <f>YEAR(Tabla1[[#This Row],[FECHA]])</f>
        <v>2009</v>
      </c>
      <c r="E2307" s="5">
        <f>IFERROR(VLOOKUP(Tabla1[[#This Row],[FECHA]],'COMPARENDOS TOTALES'!A:D,4,FALSE),0)</f>
        <v>16</v>
      </c>
      <c r="F2307" s="9">
        <f>IFERROR(VLOOKUP(Tabla1[[#This Row],[FECHA]],'COMPARENDOS TOTALES'!A:D,3,FALSE),0)</f>
        <v>5863421</v>
      </c>
      <c r="G2307" s="5">
        <f>IFERROR(VLOOKUP(Tabla1[[#This Row],[FECHA]],EXONERACIONES!A:D,4,FALSE),0)</f>
        <v>2</v>
      </c>
      <c r="H2307" s="9">
        <f>IFERROR(VLOOKUP(Tabla1[[#This Row],[FECHA]],EXONERACIONES!A:D,3,FALSE),0)</f>
        <v>629407</v>
      </c>
      <c r="I2307" s="5">
        <f>IFERROR(VLOOKUP(Tabla1[[#This Row],[FECHA]],'SIMIT CON RES'!A:D,4,FALSE),0)</f>
        <v>8</v>
      </c>
      <c r="J2307" s="9">
        <f>IFERROR(VLOOKUP(Tabla1[[#This Row],[FECHA]],'SIMIT CON RES'!A:D,3,FALSE),0)</f>
        <v>3726750</v>
      </c>
      <c r="K2307">
        <f>IFERROR(VLOOKUP(Tabla1[[#This Row],[FECHA]],'SIMIT SIN RES'!A:D,4,FALSE),0)</f>
        <v>0</v>
      </c>
      <c r="L2307" s="9">
        <f>IFERROR(VLOOKUP(Tabla1[[#This Row],[FECHA]],'SIMIT SIN RES'!A:D,3,FALSE),0)</f>
        <v>0</v>
      </c>
      <c r="M2307" s="5">
        <f>IFERROR(VLOOKUP(Tabla1[[#This Row],[FECHA]],'RECAUDOS DE COMPARENDOS'!A:D,4,FALSE),0)</f>
        <v>1</v>
      </c>
      <c r="N2307" s="9">
        <f>IFERROR(VLOOKUP(Tabla1[[#This Row],[FECHA]],'RECAUDOS DE COMPARENDOS'!A:D,3,FALSE),0)</f>
        <v>248450</v>
      </c>
      <c r="O2307" s="5">
        <f>IFERROR(VLOOKUP(Tabla1[[#This Row],[FECHA]],'RECAUDOS DE RESOLUCIONES'!A:D,4,FALSE),0)</f>
        <v>1</v>
      </c>
      <c r="P2307" s="9">
        <f>IFERROR(VLOOKUP(Tabla1[[#This Row],[FECHA]],'RECAUDOS DE RESOLUCIONES'!A:D,3,FALSE),0)</f>
        <v>248450</v>
      </c>
      <c r="Q230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2307" s="9">
        <f>Tabla1[V. COMPARENDOS]-(Tabla1[V. EXONERACIONES]+Tabla1[[#This Row],[V. SIMIT CON RESOLUCION]]+Tabla1[[#This Row],[V. SIMIT SIN RESOLUCION]]+Tabla1[[#This Row],[V. RECAUDOS COMPARENDOS]]+Tabla1[[#This Row],[V. RECAUDOS RESOLUCIONES]])</f>
        <v>1010364</v>
      </c>
      <c r="S2307" s="11">
        <f>IFERROR(VLOOKUP(Tabla1[[#This Row],[FECHA]],'RECAUDOS LOCALES'!A:D,4,FALSE),0)</f>
        <v>0</v>
      </c>
      <c r="T2307" s="9">
        <f>IFERROR(VLOOKUP(Tabla1[[#This Row],[FECHA]],'RECAUDOS LOCALES'!A:D,3,FALSE),0)</f>
        <v>0</v>
      </c>
      <c r="U2307" s="11">
        <f>IFERROR(VLOOKUP(Tabla1[[#This Row],[FECHA]],'RECAUDOS EXTERNOS'!A:D,4,FALSE),0)</f>
        <v>0</v>
      </c>
      <c r="V2307" s="9">
        <f>IFERROR(VLOOKUP(Tabla1[[#This Row],[FECHA]],'RECAUDOS EXTERNOS'!A:D,3,FALSE),0)</f>
        <v>0</v>
      </c>
    </row>
    <row r="2308" spans="1:22" x14ac:dyDescent="0.25">
      <c r="A2308" s="1">
        <v>39867</v>
      </c>
      <c r="B2308" s="3" t="s">
        <v>1</v>
      </c>
      <c r="C2308" s="2">
        <v>39845</v>
      </c>
      <c r="D2308" s="5">
        <f>YEAR(Tabla1[[#This Row],[FECHA]])</f>
        <v>2009</v>
      </c>
      <c r="E2308" s="5">
        <f>IFERROR(VLOOKUP(Tabla1[[#This Row],[FECHA]],'COMPARENDOS TOTALES'!A:D,4,FALSE),0)</f>
        <v>13</v>
      </c>
      <c r="F2308" s="9">
        <f>IFERROR(VLOOKUP(Tabla1[[#This Row],[FECHA]],'COMPARENDOS TOTALES'!A:D,3,FALSE),0)</f>
        <v>4356157</v>
      </c>
      <c r="G2308" s="5">
        <f>IFERROR(VLOOKUP(Tabla1[[#This Row],[FECHA]],EXONERACIONES!A:D,4,FALSE),0)</f>
        <v>3</v>
      </c>
      <c r="H2308" s="9">
        <f>IFERROR(VLOOKUP(Tabla1[[#This Row],[FECHA]],EXONERACIONES!A:D,3,FALSE),0)</f>
        <v>993800</v>
      </c>
      <c r="I2308" s="5">
        <f>IFERROR(VLOOKUP(Tabla1[[#This Row],[FECHA]],'SIMIT CON RES'!A:D,4,FALSE),0)</f>
        <v>9</v>
      </c>
      <c r="J2308" s="9">
        <f>IFERROR(VLOOKUP(Tabla1[[#This Row],[FECHA]],'SIMIT CON RES'!A:D,3,FALSE),0)</f>
        <v>3113907</v>
      </c>
      <c r="K2308">
        <f>IFERROR(VLOOKUP(Tabla1[[#This Row],[FECHA]],'SIMIT SIN RES'!A:D,4,FALSE),0)</f>
        <v>0</v>
      </c>
      <c r="L2308" s="9">
        <f>IFERROR(VLOOKUP(Tabla1[[#This Row],[FECHA]],'SIMIT SIN RES'!A:D,3,FALSE),0)</f>
        <v>0</v>
      </c>
      <c r="M2308" s="5">
        <f>IFERROR(VLOOKUP(Tabla1[[#This Row],[FECHA]],'RECAUDOS DE COMPARENDOS'!A:D,4,FALSE),0)</f>
        <v>0</v>
      </c>
      <c r="N2308" s="9">
        <f>IFERROR(VLOOKUP(Tabla1[[#This Row],[FECHA]],'RECAUDOS DE COMPARENDOS'!A:D,3,FALSE),0)</f>
        <v>0</v>
      </c>
      <c r="O2308" s="5">
        <f>IFERROR(VLOOKUP(Tabla1[[#This Row],[FECHA]],'RECAUDOS DE RESOLUCIONES'!A:D,4,FALSE),0)</f>
        <v>0</v>
      </c>
      <c r="P2308" s="9">
        <f>IFERROR(VLOOKUP(Tabla1[[#This Row],[FECHA]],'RECAUDOS DE RESOLUCIONES'!A:D,3,FALSE),0)</f>
        <v>0</v>
      </c>
      <c r="Q230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308" s="9">
        <f>Tabla1[V. COMPARENDOS]-(Tabla1[V. EXONERACIONES]+Tabla1[[#This Row],[V. SIMIT CON RESOLUCION]]+Tabla1[[#This Row],[V. SIMIT SIN RESOLUCION]]+Tabla1[[#This Row],[V. RECAUDOS COMPARENDOS]]+Tabla1[[#This Row],[V. RECAUDOS RESOLUCIONES]])</f>
        <v>248450</v>
      </c>
      <c r="S2308" s="11">
        <f>IFERROR(VLOOKUP(Tabla1[[#This Row],[FECHA]],'RECAUDOS LOCALES'!A:D,4,FALSE),0)</f>
        <v>0</v>
      </c>
      <c r="T2308" s="9">
        <f>IFERROR(VLOOKUP(Tabla1[[#This Row],[FECHA]],'RECAUDOS LOCALES'!A:D,3,FALSE),0)</f>
        <v>0</v>
      </c>
      <c r="U2308" s="11">
        <f>IFERROR(VLOOKUP(Tabla1[[#This Row],[FECHA]],'RECAUDOS EXTERNOS'!A:D,4,FALSE),0)</f>
        <v>0</v>
      </c>
      <c r="V2308" s="9">
        <f>IFERROR(VLOOKUP(Tabla1[[#This Row],[FECHA]],'RECAUDOS EXTERNOS'!A:D,3,FALSE),0)</f>
        <v>0</v>
      </c>
    </row>
    <row r="2309" spans="1:22" x14ac:dyDescent="0.25">
      <c r="A2309" s="1">
        <v>39868</v>
      </c>
      <c r="B2309" s="3" t="s">
        <v>2</v>
      </c>
      <c r="C2309" s="2">
        <v>39845</v>
      </c>
      <c r="D2309" s="5">
        <f>YEAR(Tabla1[[#This Row],[FECHA]])</f>
        <v>2009</v>
      </c>
      <c r="E2309" s="5">
        <f>IFERROR(VLOOKUP(Tabla1[[#This Row],[FECHA]],'COMPARENDOS TOTALES'!A:D,4,FALSE),0)</f>
        <v>8</v>
      </c>
      <c r="F2309" s="9">
        <f>IFERROR(VLOOKUP(Tabla1[[#This Row],[FECHA]],'COMPARENDOS TOTALES'!A:D,3,FALSE),0)</f>
        <v>2136671</v>
      </c>
      <c r="G2309" s="5">
        <f>IFERROR(VLOOKUP(Tabla1[[#This Row],[FECHA]],EXONERACIONES!A:D,4,FALSE),0)</f>
        <v>2</v>
      </c>
      <c r="H2309" s="9">
        <f>IFERROR(VLOOKUP(Tabla1[[#This Row],[FECHA]],EXONERACIONES!A:D,3,FALSE),0)</f>
        <v>380957</v>
      </c>
      <c r="I2309" s="5">
        <f>IFERROR(VLOOKUP(Tabla1[[#This Row],[FECHA]],'SIMIT CON RES'!A:D,4,FALSE),0)</f>
        <v>4</v>
      </c>
      <c r="J2309" s="9">
        <f>IFERROR(VLOOKUP(Tabla1[[#This Row],[FECHA]],'SIMIT CON RES'!A:D,3,FALSE),0)</f>
        <v>1490700</v>
      </c>
      <c r="K2309">
        <f>IFERROR(VLOOKUP(Tabla1[[#This Row],[FECHA]],'SIMIT SIN RES'!A:D,4,FALSE),0)</f>
        <v>0</v>
      </c>
      <c r="L2309" s="9">
        <f>IFERROR(VLOOKUP(Tabla1[[#This Row],[FECHA]],'SIMIT SIN RES'!A:D,3,FALSE),0)</f>
        <v>0</v>
      </c>
      <c r="M2309" s="5">
        <f>IFERROR(VLOOKUP(Tabla1[[#This Row],[FECHA]],'RECAUDOS DE COMPARENDOS'!A:D,4,FALSE),0)</f>
        <v>0</v>
      </c>
      <c r="N2309" s="9">
        <f>IFERROR(VLOOKUP(Tabla1[[#This Row],[FECHA]],'RECAUDOS DE COMPARENDOS'!A:D,3,FALSE),0)</f>
        <v>0</v>
      </c>
      <c r="O2309" s="5">
        <f>IFERROR(VLOOKUP(Tabla1[[#This Row],[FECHA]],'RECAUDOS DE RESOLUCIONES'!A:D,4,FALSE),0)</f>
        <v>0</v>
      </c>
      <c r="P2309" s="9">
        <f>IFERROR(VLOOKUP(Tabla1[[#This Row],[FECHA]],'RECAUDOS DE RESOLUCIONES'!A:D,3,FALSE),0)</f>
        <v>0</v>
      </c>
      <c r="Q230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309" s="9">
        <f>Tabla1[V. COMPARENDOS]-(Tabla1[V. EXONERACIONES]+Tabla1[[#This Row],[V. SIMIT CON RESOLUCION]]+Tabla1[[#This Row],[V. SIMIT SIN RESOLUCION]]+Tabla1[[#This Row],[V. RECAUDOS COMPARENDOS]]+Tabla1[[#This Row],[V. RECAUDOS RESOLUCIONES]])</f>
        <v>265014</v>
      </c>
      <c r="S2309" s="11">
        <f>IFERROR(VLOOKUP(Tabla1[[#This Row],[FECHA]],'RECAUDOS LOCALES'!A:D,4,FALSE),0)</f>
        <v>0</v>
      </c>
      <c r="T2309" s="9">
        <f>IFERROR(VLOOKUP(Tabla1[[#This Row],[FECHA]],'RECAUDOS LOCALES'!A:D,3,FALSE),0)</f>
        <v>0</v>
      </c>
      <c r="U2309" s="11">
        <f>IFERROR(VLOOKUP(Tabla1[[#This Row],[FECHA]],'RECAUDOS EXTERNOS'!A:D,4,FALSE),0)</f>
        <v>2</v>
      </c>
      <c r="V2309" s="9">
        <f>IFERROR(VLOOKUP(Tabla1[[#This Row],[FECHA]],'RECAUDOS EXTERNOS'!A:D,3,FALSE),0)</f>
        <v>844200</v>
      </c>
    </row>
    <row r="2310" spans="1:22" x14ac:dyDescent="0.25">
      <c r="A2310" s="1">
        <v>39869</v>
      </c>
      <c r="B2310" s="3" t="s">
        <v>3</v>
      </c>
      <c r="C2310" s="2">
        <v>39845</v>
      </c>
      <c r="D2310" s="5">
        <f>YEAR(Tabla1[[#This Row],[FECHA]])</f>
        <v>2009</v>
      </c>
      <c r="E2310" s="5">
        <f>IFERROR(VLOOKUP(Tabla1[[#This Row],[FECHA]],'COMPARENDOS TOTALES'!A:D,4,FALSE),0)</f>
        <v>5</v>
      </c>
      <c r="F2310" s="9">
        <f>IFERROR(VLOOKUP(Tabla1[[#This Row],[FECHA]],'COMPARENDOS TOTALES'!A:D,3,FALSE),0)</f>
        <v>1490700</v>
      </c>
      <c r="G2310" s="5">
        <f>IFERROR(VLOOKUP(Tabla1[[#This Row],[FECHA]],EXONERACIONES!A:D,4,FALSE),0)</f>
        <v>2</v>
      </c>
      <c r="H2310" s="9">
        <f>IFERROR(VLOOKUP(Tabla1[[#This Row],[FECHA]],EXONERACIONES!A:D,3,FALSE),0)</f>
        <v>745350</v>
      </c>
      <c r="I2310" s="5">
        <f>IFERROR(VLOOKUP(Tabla1[[#This Row],[FECHA]],'SIMIT CON RES'!A:D,4,FALSE),0)</f>
        <v>3</v>
      </c>
      <c r="J2310" s="9">
        <f>IFERROR(VLOOKUP(Tabla1[[#This Row],[FECHA]],'SIMIT CON RES'!A:D,3,FALSE),0)</f>
        <v>745350</v>
      </c>
      <c r="K2310">
        <f>IFERROR(VLOOKUP(Tabla1[[#This Row],[FECHA]],'SIMIT SIN RES'!A:D,4,FALSE),0)</f>
        <v>0</v>
      </c>
      <c r="L2310" s="9">
        <f>IFERROR(VLOOKUP(Tabla1[[#This Row],[FECHA]],'SIMIT SIN RES'!A:D,3,FALSE),0)</f>
        <v>0</v>
      </c>
      <c r="M2310" s="5">
        <f>IFERROR(VLOOKUP(Tabla1[[#This Row],[FECHA]],'RECAUDOS DE COMPARENDOS'!A:D,4,FALSE),0)</f>
        <v>0</v>
      </c>
      <c r="N2310" s="9">
        <f>IFERROR(VLOOKUP(Tabla1[[#This Row],[FECHA]],'RECAUDOS DE COMPARENDOS'!A:D,3,FALSE),0)</f>
        <v>0</v>
      </c>
      <c r="O2310" s="5">
        <f>IFERROR(VLOOKUP(Tabla1[[#This Row],[FECHA]],'RECAUDOS DE RESOLUCIONES'!A:D,4,FALSE),0)</f>
        <v>0</v>
      </c>
      <c r="P2310" s="9">
        <f>IFERROR(VLOOKUP(Tabla1[[#This Row],[FECHA]],'RECAUDOS DE RESOLUCIONES'!A:D,3,FALSE),0)</f>
        <v>0</v>
      </c>
      <c r="Q231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31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310" s="11">
        <f>IFERROR(VLOOKUP(Tabla1[[#This Row],[FECHA]],'RECAUDOS LOCALES'!A:D,4,FALSE),0)</f>
        <v>1</v>
      </c>
      <c r="T2310" s="9">
        <f>IFERROR(VLOOKUP(Tabla1[[#This Row],[FECHA]],'RECAUDOS LOCALES'!A:D,3,FALSE),0)</f>
        <v>85900</v>
      </c>
      <c r="U2310" s="11">
        <f>IFERROR(VLOOKUP(Tabla1[[#This Row],[FECHA]],'RECAUDOS EXTERNOS'!A:D,4,FALSE),0)</f>
        <v>3</v>
      </c>
      <c r="V2310" s="9">
        <f>IFERROR(VLOOKUP(Tabla1[[#This Row],[FECHA]],'RECAUDOS EXTERNOS'!A:D,3,FALSE),0)</f>
        <v>629300</v>
      </c>
    </row>
    <row r="2311" spans="1:22" x14ac:dyDescent="0.25">
      <c r="A2311" s="1">
        <v>39870</v>
      </c>
      <c r="B2311" s="3" t="s">
        <v>6</v>
      </c>
      <c r="C2311" s="2">
        <v>39845</v>
      </c>
      <c r="D2311" s="5">
        <f>YEAR(Tabla1[[#This Row],[FECHA]])</f>
        <v>2009</v>
      </c>
      <c r="E2311" s="5">
        <f>IFERROR(VLOOKUP(Tabla1[[#This Row],[FECHA]],'COMPARENDOS TOTALES'!A:D,4,FALSE),0)</f>
        <v>5</v>
      </c>
      <c r="F2311" s="9">
        <f>IFERROR(VLOOKUP(Tabla1[[#This Row],[FECHA]],'COMPARENDOS TOTALES'!A:D,3,FALSE),0)</f>
        <v>1010364</v>
      </c>
      <c r="G2311" s="5">
        <f>IFERROR(VLOOKUP(Tabla1[[#This Row],[FECHA]],EXONERACIONES!A:D,4,FALSE),0)</f>
        <v>1</v>
      </c>
      <c r="H2311" s="9">
        <f>IFERROR(VLOOKUP(Tabla1[[#This Row],[FECHA]],EXONERACIONES!A:D,3,FALSE),0)</f>
        <v>132507</v>
      </c>
      <c r="I2311" s="5">
        <f>IFERROR(VLOOKUP(Tabla1[[#This Row],[FECHA]],'SIMIT CON RES'!A:D,4,FALSE),0)</f>
        <v>1</v>
      </c>
      <c r="J2311" s="9">
        <f>IFERROR(VLOOKUP(Tabla1[[#This Row],[FECHA]],'SIMIT CON RES'!A:D,3,FALSE),0)</f>
        <v>132507</v>
      </c>
      <c r="K2311">
        <f>IFERROR(VLOOKUP(Tabla1[[#This Row],[FECHA]],'SIMIT SIN RES'!A:D,4,FALSE),0)</f>
        <v>0</v>
      </c>
      <c r="L2311" s="9">
        <f>IFERROR(VLOOKUP(Tabla1[[#This Row],[FECHA]],'SIMIT SIN RES'!A:D,3,FALSE),0)</f>
        <v>0</v>
      </c>
      <c r="M2311" s="5">
        <f>IFERROR(VLOOKUP(Tabla1[[#This Row],[FECHA]],'RECAUDOS DE COMPARENDOS'!A:D,4,FALSE),0)</f>
        <v>1</v>
      </c>
      <c r="N2311" s="9">
        <f>IFERROR(VLOOKUP(Tabla1[[#This Row],[FECHA]],'RECAUDOS DE COMPARENDOS'!A:D,3,FALSE),0)</f>
        <v>248450</v>
      </c>
      <c r="O2311" s="5">
        <f>IFERROR(VLOOKUP(Tabla1[[#This Row],[FECHA]],'RECAUDOS DE RESOLUCIONES'!A:D,4,FALSE),0)</f>
        <v>1</v>
      </c>
      <c r="P2311" s="9">
        <f>IFERROR(VLOOKUP(Tabla1[[#This Row],[FECHA]],'RECAUDOS DE RESOLUCIONES'!A:D,3,FALSE),0)</f>
        <v>248450</v>
      </c>
      <c r="Q231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311" s="9">
        <f>Tabla1[V. COMPARENDOS]-(Tabla1[V. EXONERACIONES]+Tabla1[[#This Row],[V. SIMIT CON RESOLUCION]]+Tabla1[[#This Row],[V. SIMIT SIN RESOLUCION]]+Tabla1[[#This Row],[V. RECAUDOS COMPARENDOS]]+Tabla1[[#This Row],[V. RECAUDOS RESOLUCIONES]])</f>
        <v>248450</v>
      </c>
      <c r="S2311" s="11">
        <f>IFERROR(VLOOKUP(Tabla1[[#This Row],[FECHA]],'RECAUDOS LOCALES'!A:D,4,FALSE),0)</f>
        <v>1</v>
      </c>
      <c r="T2311" s="9">
        <f>IFERROR(VLOOKUP(Tabla1[[#This Row],[FECHA]],'RECAUDOS LOCALES'!A:D,3,FALSE),0)</f>
        <v>104011</v>
      </c>
      <c r="U2311" s="11">
        <f>IFERROR(VLOOKUP(Tabla1[[#This Row],[FECHA]],'RECAUDOS EXTERNOS'!A:D,4,FALSE),0)</f>
        <v>0</v>
      </c>
      <c r="V2311" s="9">
        <f>IFERROR(VLOOKUP(Tabla1[[#This Row],[FECHA]],'RECAUDOS EXTERNOS'!A:D,3,FALSE),0)</f>
        <v>0</v>
      </c>
    </row>
    <row r="2312" spans="1:22" x14ac:dyDescent="0.25">
      <c r="A2312" s="1">
        <v>39871</v>
      </c>
      <c r="B2312" s="3" t="s">
        <v>0</v>
      </c>
      <c r="C2312" s="2">
        <v>39845</v>
      </c>
      <c r="D2312" s="5">
        <f>YEAR(Tabla1[[#This Row],[FECHA]])</f>
        <v>2009</v>
      </c>
      <c r="E2312" s="5">
        <f>IFERROR(VLOOKUP(Tabla1[[#This Row],[FECHA]],'COMPARENDOS TOTALES'!A:D,4,FALSE),0)</f>
        <v>15</v>
      </c>
      <c r="F2312" s="9">
        <f>IFERROR(VLOOKUP(Tabla1[[#This Row],[FECHA]],'COMPARENDOS TOTALES'!A:D,3,FALSE),0)</f>
        <v>3859257</v>
      </c>
      <c r="G2312" s="5">
        <f>IFERROR(VLOOKUP(Tabla1[[#This Row],[FECHA]],EXONERACIONES!A:D,4,FALSE),0)</f>
        <v>4</v>
      </c>
      <c r="H2312" s="9">
        <f>IFERROR(VLOOKUP(Tabla1[[#This Row],[FECHA]],EXONERACIONES!A:D,3,FALSE),0)</f>
        <v>993800</v>
      </c>
      <c r="I2312" s="5">
        <f>IFERROR(VLOOKUP(Tabla1[[#This Row],[FECHA]],'SIMIT CON RES'!A:D,4,FALSE),0)</f>
        <v>8</v>
      </c>
      <c r="J2312" s="9">
        <f>IFERROR(VLOOKUP(Tabla1[[#This Row],[FECHA]],'SIMIT CON RES'!A:D,3,FALSE),0)</f>
        <v>2236050</v>
      </c>
      <c r="K2312">
        <f>IFERROR(VLOOKUP(Tabla1[[#This Row],[FECHA]],'SIMIT SIN RES'!A:D,4,FALSE),0)</f>
        <v>0</v>
      </c>
      <c r="L2312" s="9">
        <f>IFERROR(VLOOKUP(Tabla1[[#This Row],[FECHA]],'SIMIT SIN RES'!A:D,3,FALSE),0)</f>
        <v>0</v>
      </c>
      <c r="M2312" s="5">
        <f>IFERROR(VLOOKUP(Tabla1[[#This Row],[FECHA]],'RECAUDOS DE COMPARENDOS'!A:D,4,FALSE),0)</f>
        <v>0</v>
      </c>
      <c r="N2312" s="9">
        <f>IFERROR(VLOOKUP(Tabla1[[#This Row],[FECHA]],'RECAUDOS DE COMPARENDOS'!A:D,3,FALSE),0)</f>
        <v>0</v>
      </c>
      <c r="O2312" s="5">
        <f>IFERROR(VLOOKUP(Tabla1[[#This Row],[FECHA]],'RECAUDOS DE RESOLUCIONES'!A:D,4,FALSE),0)</f>
        <v>0</v>
      </c>
      <c r="P2312" s="9">
        <f>IFERROR(VLOOKUP(Tabla1[[#This Row],[FECHA]],'RECAUDOS DE RESOLUCIONES'!A:D,3,FALSE),0)</f>
        <v>0</v>
      </c>
      <c r="Q231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2312" s="9">
        <f>Tabla1[V. COMPARENDOS]-(Tabla1[V. EXONERACIONES]+Tabla1[[#This Row],[V. SIMIT CON RESOLUCION]]+Tabla1[[#This Row],[V. SIMIT SIN RESOLUCION]]+Tabla1[[#This Row],[V. RECAUDOS COMPARENDOS]]+Tabla1[[#This Row],[V. RECAUDOS RESOLUCIONES]])</f>
        <v>629407</v>
      </c>
      <c r="S2312" s="11">
        <f>IFERROR(VLOOKUP(Tabla1[[#This Row],[FECHA]],'RECAUDOS LOCALES'!A:D,4,FALSE),0)</f>
        <v>0</v>
      </c>
      <c r="T2312" s="9">
        <f>IFERROR(VLOOKUP(Tabla1[[#This Row],[FECHA]],'RECAUDOS LOCALES'!A:D,3,FALSE),0)</f>
        <v>0</v>
      </c>
      <c r="U2312" s="11">
        <f>IFERROR(VLOOKUP(Tabla1[[#This Row],[FECHA]],'RECAUDOS EXTERNOS'!A:D,4,FALSE),0)</f>
        <v>0</v>
      </c>
      <c r="V2312" s="9">
        <f>IFERROR(VLOOKUP(Tabla1[[#This Row],[FECHA]],'RECAUDOS EXTERNOS'!A:D,3,FALSE),0)</f>
        <v>0</v>
      </c>
    </row>
    <row r="2313" spans="1:22" x14ac:dyDescent="0.25">
      <c r="A2313" s="1">
        <v>39872</v>
      </c>
      <c r="B2313" s="3" t="s">
        <v>5</v>
      </c>
      <c r="C2313" s="2">
        <v>39845</v>
      </c>
      <c r="D2313" s="5">
        <f>YEAR(Tabla1[[#This Row],[FECHA]])</f>
        <v>2009</v>
      </c>
      <c r="E2313" s="5">
        <f>IFERROR(VLOOKUP(Tabla1[[#This Row],[FECHA]],'COMPARENDOS TOTALES'!A:D,4,FALSE),0)</f>
        <v>7</v>
      </c>
      <c r="F2313" s="9">
        <f>IFERROR(VLOOKUP(Tabla1[[#This Row],[FECHA]],'COMPARENDOS TOTALES'!A:D,3,FALSE),0)</f>
        <v>1623207</v>
      </c>
      <c r="G2313" s="5">
        <f>IFERROR(VLOOKUP(Tabla1[[#This Row],[FECHA]],EXONERACIONES!A:D,4,FALSE),0)</f>
        <v>1</v>
      </c>
      <c r="H2313" s="9">
        <f>IFERROR(VLOOKUP(Tabla1[[#This Row],[FECHA]],EXONERACIONES!A:D,3,FALSE),0)</f>
        <v>248450</v>
      </c>
      <c r="I2313" s="5">
        <f>IFERROR(VLOOKUP(Tabla1[[#This Row],[FECHA]],'SIMIT CON RES'!A:D,4,FALSE),0)</f>
        <v>3</v>
      </c>
      <c r="J2313" s="9">
        <f>IFERROR(VLOOKUP(Tabla1[[#This Row],[FECHA]],'SIMIT CON RES'!A:D,3,FALSE),0)</f>
        <v>629407</v>
      </c>
      <c r="K2313">
        <f>IFERROR(VLOOKUP(Tabla1[[#This Row],[FECHA]],'SIMIT SIN RES'!A:D,4,FALSE),0)</f>
        <v>0</v>
      </c>
      <c r="L2313" s="9">
        <f>IFERROR(VLOOKUP(Tabla1[[#This Row],[FECHA]],'SIMIT SIN RES'!A:D,3,FALSE),0)</f>
        <v>0</v>
      </c>
      <c r="M2313" s="5">
        <f>IFERROR(VLOOKUP(Tabla1[[#This Row],[FECHA]],'RECAUDOS DE COMPARENDOS'!A:D,4,FALSE),0)</f>
        <v>1</v>
      </c>
      <c r="N2313" s="9">
        <f>IFERROR(VLOOKUP(Tabla1[[#This Row],[FECHA]],'RECAUDOS DE COMPARENDOS'!A:D,3,FALSE),0)</f>
        <v>248450</v>
      </c>
      <c r="O2313" s="5">
        <f>IFERROR(VLOOKUP(Tabla1[[#This Row],[FECHA]],'RECAUDOS DE RESOLUCIONES'!A:D,4,FALSE),0)</f>
        <v>0</v>
      </c>
      <c r="P2313" s="9">
        <f>IFERROR(VLOOKUP(Tabla1[[#This Row],[FECHA]],'RECAUDOS DE RESOLUCIONES'!A:D,3,FALSE),0)</f>
        <v>0</v>
      </c>
      <c r="Q231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313" s="9">
        <f>Tabla1[V. COMPARENDOS]-(Tabla1[V. EXONERACIONES]+Tabla1[[#This Row],[V. SIMIT CON RESOLUCION]]+Tabla1[[#This Row],[V. SIMIT SIN RESOLUCION]]+Tabla1[[#This Row],[V. RECAUDOS COMPARENDOS]]+Tabla1[[#This Row],[V. RECAUDOS RESOLUCIONES]])</f>
        <v>496900</v>
      </c>
      <c r="S2313" s="11">
        <f>IFERROR(VLOOKUP(Tabla1[[#This Row],[FECHA]],'RECAUDOS LOCALES'!A:D,4,FALSE),0)</f>
        <v>0</v>
      </c>
      <c r="T2313" s="9">
        <f>IFERROR(VLOOKUP(Tabla1[[#This Row],[FECHA]],'RECAUDOS LOCALES'!A:D,3,FALSE),0)</f>
        <v>0</v>
      </c>
      <c r="U2313" s="11">
        <f>IFERROR(VLOOKUP(Tabla1[[#This Row],[FECHA]],'RECAUDOS EXTERNOS'!A:D,4,FALSE),0)</f>
        <v>0</v>
      </c>
      <c r="V2313" s="9">
        <f>IFERROR(VLOOKUP(Tabla1[[#This Row],[FECHA]],'RECAUDOS EXTERNOS'!A:D,3,FALSE),0)</f>
        <v>0</v>
      </c>
    </row>
    <row r="2314" spans="1:22" x14ac:dyDescent="0.25">
      <c r="A2314" s="1">
        <v>39873</v>
      </c>
      <c r="B2314" s="3" t="s">
        <v>4</v>
      </c>
      <c r="C2314" s="2">
        <v>39873</v>
      </c>
      <c r="D2314" s="5">
        <f>YEAR(Tabla1[[#This Row],[FECHA]])</f>
        <v>2009</v>
      </c>
      <c r="E2314" s="5">
        <f>IFERROR(VLOOKUP(Tabla1[[#This Row],[FECHA]],'COMPARENDOS TOTALES'!A:D,4,FALSE),0)</f>
        <v>2</v>
      </c>
      <c r="F2314" s="9">
        <f>IFERROR(VLOOKUP(Tabla1[[#This Row],[FECHA]],'COMPARENDOS TOTALES'!A:D,3,FALSE),0)</f>
        <v>993800</v>
      </c>
      <c r="G2314" s="5">
        <f>IFERROR(VLOOKUP(Tabla1[[#This Row],[FECHA]],EXONERACIONES!A:D,4,FALSE),0)</f>
        <v>0</v>
      </c>
      <c r="H2314" s="9">
        <f>IFERROR(VLOOKUP(Tabla1[[#This Row],[FECHA]],EXONERACIONES!A:D,3,FALSE),0)</f>
        <v>0</v>
      </c>
      <c r="I2314" s="5">
        <f>IFERROR(VLOOKUP(Tabla1[[#This Row],[FECHA]],'SIMIT CON RES'!A:D,4,FALSE),0)</f>
        <v>2</v>
      </c>
      <c r="J2314" s="9">
        <f>IFERROR(VLOOKUP(Tabla1[[#This Row],[FECHA]],'SIMIT CON RES'!A:D,3,FALSE),0)</f>
        <v>993800</v>
      </c>
      <c r="K2314">
        <f>IFERROR(VLOOKUP(Tabla1[[#This Row],[FECHA]],'SIMIT SIN RES'!A:D,4,FALSE),0)</f>
        <v>0</v>
      </c>
      <c r="L2314" s="9">
        <f>IFERROR(VLOOKUP(Tabla1[[#This Row],[FECHA]],'SIMIT SIN RES'!A:D,3,FALSE),0)</f>
        <v>0</v>
      </c>
      <c r="M2314" s="5">
        <f>IFERROR(VLOOKUP(Tabla1[[#This Row],[FECHA]],'RECAUDOS DE COMPARENDOS'!A:D,4,FALSE),0)</f>
        <v>0</v>
      </c>
      <c r="N2314" s="9">
        <f>IFERROR(VLOOKUP(Tabla1[[#This Row],[FECHA]],'RECAUDOS DE COMPARENDOS'!A:D,3,FALSE),0)</f>
        <v>0</v>
      </c>
      <c r="O2314" s="5">
        <f>IFERROR(VLOOKUP(Tabla1[[#This Row],[FECHA]],'RECAUDOS DE RESOLUCIONES'!A:D,4,FALSE),0)</f>
        <v>0</v>
      </c>
      <c r="P2314" s="9">
        <f>IFERROR(VLOOKUP(Tabla1[[#This Row],[FECHA]],'RECAUDOS DE RESOLUCIONES'!A:D,3,FALSE),0)</f>
        <v>0</v>
      </c>
      <c r="Q231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31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314" s="11">
        <f>IFERROR(VLOOKUP(Tabla1[[#This Row],[FECHA]],'RECAUDOS LOCALES'!A:D,4,FALSE),0)</f>
        <v>0</v>
      </c>
      <c r="T2314" s="9">
        <f>IFERROR(VLOOKUP(Tabla1[[#This Row],[FECHA]],'RECAUDOS LOCALES'!A:D,3,FALSE),0)</f>
        <v>0</v>
      </c>
      <c r="U2314" s="11">
        <f>IFERROR(VLOOKUP(Tabla1[[#This Row],[FECHA]],'RECAUDOS EXTERNOS'!A:D,4,FALSE),0)</f>
        <v>0</v>
      </c>
      <c r="V2314" s="9">
        <f>IFERROR(VLOOKUP(Tabla1[[#This Row],[FECHA]],'RECAUDOS EXTERNOS'!A:D,3,FALSE),0)</f>
        <v>0</v>
      </c>
    </row>
    <row r="2315" spans="1:22" x14ac:dyDescent="0.25">
      <c r="A2315" s="1">
        <v>39874</v>
      </c>
      <c r="B2315" s="3" t="s">
        <v>1</v>
      </c>
      <c r="C2315" s="2">
        <v>39873</v>
      </c>
      <c r="D2315" s="5">
        <f>YEAR(Tabla1[[#This Row],[FECHA]])</f>
        <v>2009</v>
      </c>
      <c r="E2315" s="5">
        <f>IFERROR(VLOOKUP(Tabla1[[#This Row],[FECHA]],'COMPARENDOS TOTALES'!A:D,4,FALSE),0)</f>
        <v>11</v>
      </c>
      <c r="F2315" s="9">
        <f>IFERROR(VLOOKUP(Tabla1[[#This Row],[FECHA]],'COMPARENDOS TOTALES'!A:D,3,FALSE),0)</f>
        <v>2766078</v>
      </c>
      <c r="G2315" s="5">
        <f>IFERROR(VLOOKUP(Tabla1[[#This Row],[FECHA]],EXONERACIONES!A:D,4,FALSE),0)</f>
        <v>1</v>
      </c>
      <c r="H2315" s="9">
        <f>IFERROR(VLOOKUP(Tabla1[[#This Row],[FECHA]],EXONERACIONES!A:D,3,FALSE),0)</f>
        <v>248450</v>
      </c>
      <c r="I2315" s="5">
        <f>IFERROR(VLOOKUP(Tabla1[[#This Row],[FECHA]],'SIMIT CON RES'!A:D,4,FALSE),0)</f>
        <v>5</v>
      </c>
      <c r="J2315" s="9">
        <f>IFERROR(VLOOKUP(Tabla1[[#This Row],[FECHA]],'SIMIT CON RES'!A:D,3,FALSE),0)</f>
        <v>1142871</v>
      </c>
      <c r="K2315">
        <f>IFERROR(VLOOKUP(Tabla1[[#This Row],[FECHA]],'SIMIT SIN RES'!A:D,4,FALSE),0)</f>
        <v>0</v>
      </c>
      <c r="L2315" s="9">
        <f>IFERROR(VLOOKUP(Tabla1[[#This Row],[FECHA]],'SIMIT SIN RES'!A:D,3,FALSE),0)</f>
        <v>0</v>
      </c>
      <c r="M2315" s="5">
        <f>IFERROR(VLOOKUP(Tabla1[[#This Row],[FECHA]],'RECAUDOS DE COMPARENDOS'!A:D,4,FALSE),0)</f>
        <v>0</v>
      </c>
      <c r="N2315" s="9">
        <f>IFERROR(VLOOKUP(Tabla1[[#This Row],[FECHA]],'RECAUDOS DE COMPARENDOS'!A:D,3,FALSE),0)</f>
        <v>0</v>
      </c>
      <c r="O2315" s="5">
        <f>IFERROR(VLOOKUP(Tabla1[[#This Row],[FECHA]],'RECAUDOS DE RESOLUCIONES'!A:D,4,FALSE),0)</f>
        <v>0</v>
      </c>
      <c r="P2315" s="9">
        <f>IFERROR(VLOOKUP(Tabla1[[#This Row],[FECHA]],'RECAUDOS DE RESOLUCIONES'!A:D,3,FALSE),0)</f>
        <v>0</v>
      </c>
      <c r="Q231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2315" s="9">
        <f>Tabla1[V. COMPARENDOS]-(Tabla1[V. EXONERACIONES]+Tabla1[[#This Row],[V. SIMIT CON RESOLUCION]]+Tabla1[[#This Row],[V. SIMIT SIN RESOLUCION]]+Tabla1[[#This Row],[V. RECAUDOS COMPARENDOS]]+Tabla1[[#This Row],[V. RECAUDOS RESOLUCIONES]])</f>
        <v>1374757</v>
      </c>
      <c r="S2315" s="11">
        <f>IFERROR(VLOOKUP(Tabla1[[#This Row],[FECHA]],'RECAUDOS LOCALES'!A:D,4,FALSE),0)</f>
        <v>0</v>
      </c>
      <c r="T2315" s="9">
        <f>IFERROR(VLOOKUP(Tabla1[[#This Row],[FECHA]],'RECAUDOS LOCALES'!A:D,3,FALSE),0)</f>
        <v>0</v>
      </c>
      <c r="U2315" s="11">
        <f>IFERROR(VLOOKUP(Tabla1[[#This Row],[FECHA]],'RECAUDOS EXTERNOS'!A:D,4,FALSE),0)</f>
        <v>4</v>
      </c>
      <c r="V2315" s="9">
        <f>IFERROR(VLOOKUP(Tabla1[[#This Row],[FECHA]],'RECAUDOS EXTERNOS'!A:D,3,FALSE),0)</f>
        <v>1062520</v>
      </c>
    </row>
    <row r="2316" spans="1:22" x14ac:dyDescent="0.25">
      <c r="A2316" s="1">
        <v>39875</v>
      </c>
      <c r="B2316" s="3" t="s">
        <v>2</v>
      </c>
      <c r="C2316" s="2">
        <v>39873</v>
      </c>
      <c r="D2316" s="5">
        <f>YEAR(Tabla1[[#This Row],[FECHA]])</f>
        <v>2009</v>
      </c>
      <c r="E2316" s="5">
        <f>IFERROR(VLOOKUP(Tabla1[[#This Row],[FECHA]],'COMPARENDOS TOTALES'!A:D,4,FALSE),0)</f>
        <v>8</v>
      </c>
      <c r="F2316" s="9">
        <f>IFERROR(VLOOKUP(Tabla1[[#This Row],[FECHA]],'COMPARENDOS TOTALES'!A:D,3,FALSE),0)</f>
        <v>2004164</v>
      </c>
      <c r="G2316" s="5">
        <f>IFERROR(VLOOKUP(Tabla1[[#This Row],[FECHA]],EXONERACIONES!A:D,4,FALSE),0)</f>
        <v>1</v>
      </c>
      <c r="H2316" s="9">
        <f>IFERROR(VLOOKUP(Tabla1[[#This Row],[FECHA]],EXONERACIONES!A:D,3,FALSE),0)</f>
        <v>248450</v>
      </c>
      <c r="I2316" s="5">
        <f>IFERROR(VLOOKUP(Tabla1[[#This Row],[FECHA]],'SIMIT CON RES'!A:D,4,FALSE),0)</f>
        <v>4</v>
      </c>
      <c r="J2316" s="9">
        <f>IFERROR(VLOOKUP(Tabla1[[#This Row],[FECHA]],'SIMIT CON RES'!A:D,3,FALSE),0)</f>
        <v>1242250</v>
      </c>
      <c r="K2316">
        <f>IFERROR(VLOOKUP(Tabla1[[#This Row],[FECHA]],'SIMIT SIN RES'!A:D,4,FALSE),0)</f>
        <v>0</v>
      </c>
      <c r="L2316" s="9">
        <f>IFERROR(VLOOKUP(Tabla1[[#This Row],[FECHA]],'SIMIT SIN RES'!A:D,3,FALSE),0)</f>
        <v>0</v>
      </c>
      <c r="M2316" s="5">
        <f>IFERROR(VLOOKUP(Tabla1[[#This Row],[FECHA]],'RECAUDOS DE COMPARENDOS'!A:D,4,FALSE),0)</f>
        <v>0</v>
      </c>
      <c r="N2316" s="9">
        <f>IFERROR(VLOOKUP(Tabla1[[#This Row],[FECHA]],'RECAUDOS DE COMPARENDOS'!A:D,3,FALSE),0)</f>
        <v>0</v>
      </c>
      <c r="O2316" s="5">
        <f>IFERROR(VLOOKUP(Tabla1[[#This Row],[FECHA]],'RECAUDOS DE RESOLUCIONES'!A:D,4,FALSE),0)</f>
        <v>2</v>
      </c>
      <c r="P2316" s="9">
        <f>IFERROR(VLOOKUP(Tabla1[[#This Row],[FECHA]],'RECAUDOS DE RESOLUCIONES'!A:D,3,FALSE),0)</f>
        <v>380957</v>
      </c>
      <c r="Q231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316" s="9">
        <f>Tabla1[V. COMPARENDOS]-(Tabla1[V. EXONERACIONES]+Tabla1[[#This Row],[V. SIMIT CON RESOLUCION]]+Tabla1[[#This Row],[V. SIMIT SIN RESOLUCION]]+Tabla1[[#This Row],[V. RECAUDOS COMPARENDOS]]+Tabla1[[#This Row],[V. RECAUDOS RESOLUCIONES]])</f>
        <v>132507</v>
      </c>
      <c r="S2316" s="11">
        <f>IFERROR(VLOOKUP(Tabla1[[#This Row],[FECHA]],'RECAUDOS LOCALES'!A:D,4,FALSE),0)</f>
        <v>0</v>
      </c>
      <c r="T2316" s="9">
        <f>IFERROR(VLOOKUP(Tabla1[[#This Row],[FECHA]],'RECAUDOS LOCALES'!A:D,3,FALSE),0)</f>
        <v>0</v>
      </c>
      <c r="U2316" s="11">
        <f>IFERROR(VLOOKUP(Tabla1[[#This Row],[FECHA]],'RECAUDOS EXTERNOS'!A:D,4,FALSE),0)</f>
        <v>5</v>
      </c>
      <c r="V2316" s="9">
        <f>IFERROR(VLOOKUP(Tabla1[[#This Row],[FECHA]],'RECAUDOS EXTERNOS'!A:D,3,FALSE),0)</f>
        <v>1431905</v>
      </c>
    </row>
    <row r="2317" spans="1:22" x14ac:dyDescent="0.25">
      <c r="A2317" s="1">
        <v>39876</v>
      </c>
      <c r="B2317" s="3" t="s">
        <v>3</v>
      </c>
      <c r="C2317" s="2">
        <v>39873</v>
      </c>
      <c r="D2317" s="5">
        <f>YEAR(Tabla1[[#This Row],[FECHA]])</f>
        <v>2009</v>
      </c>
      <c r="E2317" s="5">
        <f>IFERROR(VLOOKUP(Tabla1[[#This Row],[FECHA]],'COMPARENDOS TOTALES'!A:D,4,FALSE),0)</f>
        <v>9</v>
      </c>
      <c r="F2317" s="9">
        <f>IFERROR(VLOOKUP(Tabla1[[#This Row],[FECHA]],'COMPARENDOS TOTALES'!A:D,3,FALSE),0)</f>
        <v>2252614</v>
      </c>
      <c r="G2317" s="5">
        <f>IFERROR(VLOOKUP(Tabla1[[#This Row],[FECHA]],EXONERACIONES!A:D,4,FALSE),0)</f>
        <v>2</v>
      </c>
      <c r="H2317" s="9">
        <f>IFERROR(VLOOKUP(Tabla1[[#This Row],[FECHA]],EXONERACIONES!A:D,3,FALSE),0)</f>
        <v>496900</v>
      </c>
      <c r="I2317" s="5">
        <f>IFERROR(VLOOKUP(Tabla1[[#This Row],[FECHA]],'SIMIT CON RES'!A:D,4,FALSE),0)</f>
        <v>6</v>
      </c>
      <c r="J2317" s="9">
        <f>IFERROR(VLOOKUP(Tabla1[[#This Row],[FECHA]],'SIMIT CON RES'!A:D,3,FALSE),0)</f>
        <v>1507264</v>
      </c>
      <c r="K2317">
        <f>IFERROR(VLOOKUP(Tabla1[[#This Row],[FECHA]],'SIMIT SIN RES'!A:D,4,FALSE),0)</f>
        <v>0</v>
      </c>
      <c r="L2317" s="9">
        <f>IFERROR(VLOOKUP(Tabla1[[#This Row],[FECHA]],'SIMIT SIN RES'!A:D,3,FALSE),0)</f>
        <v>0</v>
      </c>
      <c r="M2317" s="5">
        <f>IFERROR(VLOOKUP(Tabla1[[#This Row],[FECHA]],'RECAUDOS DE COMPARENDOS'!A:D,4,FALSE),0)</f>
        <v>0</v>
      </c>
      <c r="N2317" s="9">
        <f>IFERROR(VLOOKUP(Tabla1[[#This Row],[FECHA]],'RECAUDOS DE COMPARENDOS'!A:D,3,FALSE),0)</f>
        <v>0</v>
      </c>
      <c r="O2317" s="5">
        <f>IFERROR(VLOOKUP(Tabla1[[#This Row],[FECHA]],'RECAUDOS DE RESOLUCIONES'!A:D,4,FALSE),0)</f>
        <v>0</v>
      </c>
      <c r="P2317" s="9">
        <f>IFERROR(VLOOKUP(Tabla1[[#This Row],[FECHA]],'RECAUDOS DE RESOLUCIONES'!A:D,3,FALSE),0)</f>
        <v>0</v>
      </c>
      <c r="Q231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317" s="9">
        <f>Tabla1[V. COMPARENDOS]-(Tabla1[V. EXONERACIONES]+Tabla1[[#This Row],[V. SIMIT CON RESOLUCION]]+Tabla1[[#This Row],[V. SIMIT SIN RESOLUCION]]+Tabla1[[#This Row],[V. RECAUDOS COMPARENDOS]]+Tabla1[[#This Row],[V. RECAUDOS RESOLUCIONES]])</f>
        <v>248450</v>
      </c>
      <c r="S2317" s="11">
        <f>IFERROR(VLOOKUP(Tabla1[[#This Row],[FECHA]],'RECAUDOS LOCALES'!A:D,4,FALSE),0)</f>
        <v>0</v>
      </c>
      <c r="T2317" s="9">
        <f>IFERROR(VLOOKUP(Tabla1[[#This Row],[FECHA]],'RECAUDOS LOCALES'!A:D,3,FALSE),0)</f>
        <v>0</v>
      </c>
      <c r="U2317" s="11">
        <f>IFERROR(VLOOKUP(Tabla1[[#This Row],[FECHA]],'RECAUDOS EXTERNOS'!A:D,4,FALSE),0)</f>
        <v>0</v>
      </c>
      <c r="V2317" s="9">
        <f>IFERROR(VLOOKUP(Tabla1[[#This Row],[FECHA]],'RECAUDOS EXTERNOS'!A:D,3,FALSE),0)</f>
        <v>0</v>
      </c>
    </row>
    <row r="2318" spans="1:22" x14ac:dyDescent="0.25">
      <c r="A2318" s="1">
        <v>39877</v>
      </c>
      <c r="B2318" s="3" t="s">
        <v>6</v>
      </c>
      <c r="C2318" s="2">
        <v>39873</v>
      </c>
      <c r="D2318" s="5">
        <f>YEAR(Tabla1[[#This Row],[FECHA]])</f>
        <v>2009</v>
      </c>
      <c r="E2318" s="5">
        <f>IFERROR(VLOOKUP(Tabla1[[#This Row],[FECHA]],'COMPARENDOS TOTALES'!A:D,4,FALSE),0)</f>
        <v>16</v>
      </c>
      <c r="F2318" s="9">
        <f>IFERROR(VLOOKUP(Tabla1[[#This Row],[FECHA]],'COMPARENDOS TOTALES'!A:D,3,FALSE),0)</f>
        <v>4505228</v>
      </c>
      <c r="G2318" s="5">
        <f>IFERROR(VLOOKUP(Tabla1[[#This Row],[FECHA]],EXONERACIONES!A:D,4,FALSE),0)</f>
        <v>3</v>
      </c>
      <c r="H2318" s="9">
        <f>IFERROR(VLOOKUP(Tabla1[[#This Row],[FECHA]],EXONERACIONES!A:D,3,FALSE),0)</f>
        <v>745350</v>
      </c>
      <c r="I2318" s="5">
        <f>IFERROR(VLOOKUP(Tabla1[[#This Row],[FECHA]],'SIMIT CON RES'!A:D,4,FALSE),0)</f>
        <v>10</v>
      </c>
      <c r="J2318" s="9">
        <f>IFERROR(VLOOKUP(Tabla1[[#This Row],[FECHA]],'SIMIT CON RES'!A:D,3,FALSE),0)</f>
        <v>2882021</v>
      </c>
      <c r="K2318">
        <f>IFERROR(VLOOKUP(Tabla1[[#This Row],[FECHA]],'SIMIT SIN RES'!A:D,4,FALSE),0)</f>
        <v>0</v>
      </c>
      <c r="L2318" s="9">
        <f>IFERROR(VLOOKUP(Tabla1[[#This Row],[FECHA]],'SIMIT SIN RES'!A:D,3,FALSE),0)</f>
        <v>0</v>
      </c>
      <c r="M2318" s="5">
        <f>IFERROR(VLOOKUP(Tabla1[[#This Row],[FECHA]],'RECAUDOS DE COMPARENDOS'!A:D,4,FALSE),0)</f>
        <v>0</v>
      </c>
      <c r="N2318" s="9">
        <f>IFERROR(VLOOKUP(Tabla1[[#This Row],[FECHA]],'RECAUDOS DE COMPARENDOS'!A:D,3,FALSE),0)</f>
        <v>0</v>
      </c>
      <c r="O2318" s="5">
        <f>IFERROR(VLOOKUP(Tabla1[[#This Row],[FECHA]],'RECAUDOS DE RESOLUCIONES'!A:D,4,FALSE),0)</f>
        <v>0</v>
      </c>
      <c r="P2318" s="9">
        <f>IFERROR(VLOOKUP(Tabla1[[#This Row],[FECHA]],'RECAUDOS DE RESOLUCIONES'!A:D,3,FALSE),0)</f>
        <v>0</v>
      </c>
      <c r="Q231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2318" s="9">
        <f>Tabla1[V. COMPARENDOS]-(Tabla1[V. EXONERACIONES]+Tabla1[[#This Row],[V. SIMIT CON RESOLUCION]]+Tabla1[[#This Row],[V. SIMIT SIN RESOLUCION]]+Tabla1[[#This Row],[V. RECAUDOS COMPARENDOS]]+Tabla1[[#This Row],[V. RECAUDOS RESOLUCIONES]])</f>
        <v>877857</v>
      </c>
      <c r="S2318" s="11">
        <f>IFERROR(VLOOKUP(Tabla1[[#This Row],[FECHA]],'RECAUDOS LOCALES'!A:D,4,FALSE),0)</f>
        <v>0</v>
      </c>
      <c r="T2318" s="9">
        <f>IFERROR(VLOOKUP(Tabla1[[#This Row],[FECHA]],'RECAUDOS LOCALES'!A:D,3,FALSE),0)</f>
        <v>0</v>
      </c>
      <c r="U2318" s="11">
        <f>IFERROR(VLOOKUP(Tabla1[[#This Row],[FECHA]],'RECAUDOS EXTERNOS'!A:D,4,FALSE),0)</f>
        <v>3</v>
      </c>
      <c r="V2318" s="9">
        <f>IFERROR(VLOOKUP(Tabla1[[#This Row],[FECHA]],'RECAUDOS EXTERNOS'!A:D,3,FALSE),0)</f>
        <v>667150</v>
      </c>
    </row>
    <row r="2319" spans="1:22" x14ac:dyDescent="0.25">
      <c r="A2319" s="1">
        <v>39878</v>
      </c>
      <c r="B2319" s="3" t="s">
        <v>0</v>
      </c>
      <c r="C2319" s="2">
        <v>39873</v>
      </c>
      <c r="D2319" s="5">
        <f>YEAR(Tabla1[[#This Row],[FECHA]])</f>
        <v>2009</v>
      </c>
      <c r="E2319" s="5">
        <f>IFERROR(VLOOKUP(Tabla1[[#This Row],[FECHA]],'COMPARENDOS TOTALES'!A:D,4,FALSE),0)</f>
        <v>7</v>
      </c>
      <c r="F2319" s="9">
        <f>IFERROR(VLOOKUP(Tabla1[[#This Row],[FECHA]],'COMPARENDOS TOTALES'!A:D,3,FALSE),0)</f>
        <v>2236050</v>
      </c>
      <c r="G2319" s="5">
        <f>IFERROR(VLOOKUP(Tabla1[[#This Row],[FECHA]],EXONERACIONES!A:D,4,FALSE),0)</f>
        <v>3</v>
      </c>
      <c r="H2319" s="9">
        <f>IFERROR(VLOOKUP(Tabla1[[#This Row],[FECHA]],EXONERACIONES!A:D,3,FALSE),0)</f>
        <v>745350</v>
      </c>
      <c r="I2319" s="5">
        <f>IFERROR(VLOOKUP(Tabla1[[#This Row],[FECHA]],'SIMIT CON RES'!A:D,4,FALSE),0)</f>
        <v>3</v>
      </c>
      <c r="J2319" s="9">
        <f>IFERROR(VLOOKUP(Tabla1[[#This Row],[FECHA]],'SIMIT CON RES'!A:D,3,FALSE),0)</f>
        <v>1242250</v>
      </c>
      <c r="K2319">
        <f>IFERROR(VLOOKUP(Tabla1[[#This Row],[FECHA]],'SIMIT SIN RES'!A:D,4,FALSE),0)</f>
        <v>0</v>
      </c>
      <c r="L2319" s="9">
        <f>IFERROR(VLOOKUP(Tabla1[[#This Row],[FECHA]],'SIMIT SIN RES'!A:D,3,FALSE),0)</f>
        <v>0</v>
      </c>
      <c r="M2319" s="5">
        <f>IFERROR(VLOOKUP(Tabla1[[#This Row],[FECHA]],'RECAUDOS DE COMPARENDOS'!A:D,4,FALSE),0)</f>
        <v>0</v>
      </c>
      <c r="N2319" s="9">
        <f>IFERROR(VLOOKUP(Tabla1[[#This Row],[FECHA]],'RECAUDOS DE COMPARENDOS'!A:D,3,FALSE),0)</f>
        <v>0</v>
      </c>
      <c r="O2319" s="5">
        <f>IFERROR(VLOOKUP(Tabla1[[#This Row],[FECHA]],'RECAUDOS DE RESOLUCIONES'!A:D,4,FALSE),0)</f>
        <v>0</v>
      </c>
      <c r="P2319" s="9">
        <f>IFERROR(VLOOKUP(Tabla1[[#This Row],[FECHA]],'RECAUDOS DE RESOLUCIONES'!A:D,3,FALSE),0)</f>
        <v>0</v>
      </c>
      <c r="Q231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319" s="9">
        <f>Tabla1[V. COMPARENDOS]-(Tabla1[V. EXONERACIONES]+Tabla1[[#This Row],[V. SIMIT CON RESOLUCION]]+Tabla1[[#This Row],[V. SIMIT SIN RESOLUCION]]+Tabla1[[#This Row],[V. RECAUDOS COMPARENDOS]]+Tabla1[[#This Row],[V. RECAUDOS RESOLUCIONES]])</f>
        <v>248450</v>
      </c>
      <c r="S2319" s="11">
        <f>IFERROR(VLOOKUP(Tabla1[[#This Row],[FECHA]],'RECAUDOS LOCALES'!A:D,4,FALSE),0)</f>
        <v>0</v>
      </c>
      <c r="T2319" s="9">
        <f>IFERROR(VLOOKUP(Tabla1[[#This Row],[FECHA]],'RECAUDOS LOCALES'!A:D,3,FALSE),0)</f>
        <v>0</v>
      </c>
      <c r="U2319" s="11">
        <f>IFERROR(VLOOKUP(Tabla1[[#This Row],[FECHA]],'RECAUDOS EXTERNOS'!A:D,4,FALSE),0)</f>
        <v>5</v>
      </c>
      <c r="V2319" s="9">
        <f>IFERROR(VLOOKUP(Tabla1[[#This Row],[FECHA]],'RECAUDOS EXTERNOS'!A:D,3,FALSE),0)</f>
        <v>1298855</v>
      </c>
    </row>
    <row r="2320" spans="1:22" x14ac:dyDescent="0.25">
      <c r="A2320" s="1">
        <v>39879</v>
      </c>
      <c r="B2320" s="3" t="s">
        <v>5</v>
      </c>
      <c r="C2320" s="2">
        <v>39873</v>
      </c>
      <c r="D2320" s="5">
        <f>YEAR(Tabla1[[#This Row],[FECHA]])</f>
        <v>2009</v>
      </c>
      <c r="E2320" s="5">
        <f>IFERROR(VLOOKUP(Tabla1[[#This Row],[FECHA]],'COMPARENDOS TOTALES'!A:D,4,FALSE),0)</f>
        <v>14</v>
      </c>
      <c r="F2320" s="9">
        <f>IFERROR(VLOOKUP(Tabla1[[#This Row],[FECHA]],'COMPARENDOS TOTALES'!A:D,3,FALSE),0)</f>
        <v>3511428</v>
      </c>
      <c r="G2320" s="5">
        <f>IFERROR(VLOOKUP(Tabla1[[#This Row],[FECHA]],EXONERACIONES!A:D,4,FALSE),0)</f>
        <v>2</v>
      </c>
      <c r="H2320" s="9">
        <f>IFERROR(VLOOKUP(Tabla1[[#This Row],[FECHA]],EXONERACIONES!A:D,3,FALSE),0)</f>
        <v>496900</v>
      </c>
      <c r="I2320" s="5">
        <f>IFERROR(VLOOKUP(Tabla1[[#This Row],[FECHA]],'SIMIT CON RES'!A:D,4,FALSE),0)</f>
        <v>9</v>
      </c>
      <c r="J2320" s="9">
        <f>IFERROR(VLOOKUP(Tabla1[[#This Row],[FECHA]],'SIMIT CON RES'!A:D,3,FALSE),0)</f>
        <v>2269178</v>
      </c>
      <c r="K2320">
        <f>IFERROR(VLOOKUP(Tabla1[[#This Row],[FECHA]],'SIMIT SIN RES'!A:D,4,FALSE),0)</f>
        <v>0</v>
      </c>
      <c r="L2320" s="9">
        <f>IFERROR(VLOOKUP(Tabla1[[#This Row],[FECHA]],'SIMIT SIN RES'!A:D,3,FALSE),0)</f>
        <v>0</v>
      </c>
      <c r="M2320" s="5">
        <f>IFERROR(VLOOKUP(Tabla1[[#This Row],[FECHA]],'RECAUDOS DE COMPARENDOS'!A:D,4,FALSE),0)</f>
        <v>1</v>
      </c>
      <c r="N2320" s="9">
        <f>IFERROR(VLOOKUP(Tabla1[[#This Row],[FECHA]],'RECAUDOS DE COMPARENDOS'!A:D,3,FALSE),0)</f>
        <v>248450</v>
      </c>
      <c r="O2320" s="5">
        <f>IFERROR(VLOOKUP(Tabla1[[#This Row],[FECHA]],'RECAUDOS DE RESOLUCIONES'!A:D,4,FALSE),0)</f>
        <v>0</v>
      </c>
      <c r="P2320" s="9">
        <f>IFERROR(VLOOKUP(Tabla1[[#This Row],[FECHA]],'RECAUDOS DE RESOLUCIONES'!A:D,3,FALSE),0)</f>
        <v>0</v>
      </c>
      <c r="Q232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320" s="9">
        <f>Tabla1[V. COMPARENDOS]-(Tabla1[V. EXONERACIONES]+Tabla1[[#This Row],[V. SIMIT CON RESOLUCION]]+Tabla1[[#This Row],[V. SIMIT SIN RESOLUCION]]+Tabla1[[#This Row],[V. RECAUDOS COMPARENDOS]]+Tabla1[[#This Row],[V. RECAUDOS RESOLUCIONES]])</f>
        <v>496900</v>
      </c>
      <c r="S2320" s="11">
        <f>IFERROR(VLOOKUP(Tabla1[[#This Row],[FECHA]],'RECAUDOS LOCALES'!A:D,4,FALSE),0)</f>
        <v>0</v>
      </c>
      <c r="T2320" s="9">
        <f>IFERROR(VLOOKUP(Tabla1[[#This Row],[FECHA]],'RECAUDOS LOCALES'!A:D,3,FALSE),0)</f>
        <v>0</v>
      </c>
      <c r="U2320" s="11">
        <f>IFERROR(VLOOKUP(Tabla1[[#This Row],[FECHA]],'RECAUDOS EXTERNOS'!A:D,4,FALSE),0)</f>
        <v>0</v>
      </c>
      <c r="V2320" s="9">
        <f>IFERROR(VLOOKUP(Tabla1[[#This Row],[FECHA]],'RECAUDOS EXTERNOS'!A:D,3,FALSE),0)</f>
        <v>0</v>
      </c>
    </row>
    <row r="2321" spans="1:22" x14ac:dyDescent="0.25">
      <c r="A2321" s="1">
        <v>39880</v>
      </c>
      <c r="B2321" s="3" t="s">
        <v>4</v>
      </c>
      <c r="C2321" s="2">
        <v>39873</v>
      </c>
      <c r="D2321" s="5">
        <f>YEAR(Tabla1[[#This Row],[FECHA]])</f>
        <v>2009</v>
      </c>
      <c r="E2321" s="5">
        <f>IFERROR(VLOOKUP(Tabla1[[#This Row],[FECHA]],'COMPARENDOS TOTALES'!A:D,4,FALSE),0)</f>
        <v>11</v>
      </c>
      <c r="F2321" s="9">
        <f>IFERROR(VLOOKUP(Tabla1[[#This Row],[FECHA]],'COMPARENDOS TOTALES'!A:D,3,FALSE),0)</f>
        <v>3743314</v>
      </c>
      <c r="G2321" s="5">
        <f>IFERROR(VLOOKUP(Tabla1[[#This Row],[FECHA]],EXONERACIONES!A:D,4,FALSE),0)</f>
        <v>2</v>
      </c>
      <c r="H2321" s="9">
        <f>IFERROR(VLOOKUP(Tabla1[[#This Row],[FECHA]],EXONERACIONES!A:D,3,FALSE),0)</f>
        <v>380957</v>
      </c>
      <c r="I2321" s="5">
        <f>IFERROR(VLOOKUP(Tabla1[[#This Row],[FECHA]],'SIMIT CON RES'!A:D,4,FALSE),0)</f>
        <v>8</v>
      </c>
      <c r="J2321" s="9">
        <f>IFERROR(VLOOKUP(Tabla1[[#This Row],[FECHA]],'SIMIT CON RES'!A:D,3,FALSE),0)</f>
        <v>3113907</v>
      </c>
      <c r="K2321">
        <f>IFERROR(VLOOKUP(Tabla1[[#This Row],[FECHA]],'SIMIT SIN RES'!A:D,4,FALSE),0)</f>
        <v>0</v>
      </c>
      <c r="L2321" s="9">
        <f>IFERROR(VLOOKUP(Tabla1[[#This Row],[FECHA]],'SIMIT SIN RES'!A:D,3,FALSE),0)</f>
        <v>0</v>
      </c>
      <c r="M2321" s="5">
        <f>IFERROR(VLOOKUP(Tabla1[[#This Row],[FECHA]],'RECAUDOS DE COMPARENDOS'!A:D,4,FALSE),0)</f>
        <v>1</v>
      </c>
      <c r="N2321" s="9">
        <f>IFERROR(VLOOKUP(Tabla1[[#This Row],[FECHA]],'RECAUDOS DE COMPARENDOS'!A:D,3,FALSE),0)</f>
        <v>132507</v>
      </c>
      <c r="O2321" s="5">
        <f>IFERROR(VLOOKUP(Tabla1[[#This Row],[FECHA]],'RECAUDOS DE RESOLUCIONES'!A:D,4,FALSE),0)</f>
        <v>0</v>
      </c>
      <c r="P2321" s="9">
        <f>IFERROR(VLOOKUP(Tabla1[[#This Row],[FECHA]],'RECAUDOS DE RESOLUCIONES'!A:D,3,FALSE),0)</f>
        <v>0</v>
      </c>
      <c r="Q232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321" s="9">
        <f>Tabla1[V. COMPARENDOS]-(Tabla1[V. EXONERACIONES]+Tabla1[[#This Row],[V. SIMIT CON RESOLUCION]]+Tabla1[[#This Row],[V. SIMIT SIN RESOLUCION]]+Tabla1[[#This Row],[V. RECAUDOS COMPARENDOS]]+Tabla1[[#This Row],[V. RECAUDOS RESOLUCIONES]])</f>
        <v>115943</v>
      </c>
      <c r="S2321" s="11">
        <f>IFERROR(VLOOKUP(Tabla1[[#This Row],[FECHA]],'RECAUDOS LOCALES'!A:D,4,FALSE),0)</f>
        <v>0</v>
      </c>
      <c r="T2321" s="9">
        <f>IFERROR(VLOOKUP(Tabla1[[#This Row],[FECHA]],'RECAUDOS LOCALES'!A:D,3,FALSE),0)</f>
        <v>0</v>
      </c>
      <c r="U2321" s="11">
        <f>IFERROR(VLOOKUP(Tabla1[[#This Row],[FECHA]],'RECAUDOS EXTERNOS'!A:D,4,FALSE),0)</f>
        <v>0</v>
      </c>
      <c r="V2321" s="9">
        <f>IFERROR(VLOOKUP(Tabla1[[#This Row],[FECHA]],'RECAUDOS EXTERNOS'!A:D,3,FALSE),0)</f>
        <v>0</v>
      </c>
    </row>
    <row r="2322" spans="1:22" x14ac:dyDescent="0.25">
      <c r="A2322" s="1">
        <v>39881</v>
      </c>
      <c r="B2322" s="3" t="s">
        <v>1</v>
      </c>
      <c r="C2322" s="2">
        <v>39873</v>
      </c>
      <c r="D2322" s="5">
        <f>YEAR(Tabla1[[#This Row],[FECHA]])</f>
        <v>2009</v>
      </c>
      <c r="E2322" s="5">
        <f>IFERROR(VLOOKUP(Tabla1[[#This Row],[FECHA]],'COMPARENDOS TOTALES'!A:D,4,FALSE),0)</f>
        <v>5</v>
      </c>
      <c r="F2322" s="9">
        <f>IFERROR(VLOOKUP(Tabla1[[#This Row],[FECHA]],'COMPARENDOS TOTALES'!A:D,3,FALSE),0)</f>
        <v>894421</v>
      </c>
      <c r="G2322" s="5">
        <f>IFERROR(VLOOKUP(Tabla1[[#This Row],[FECHA]],EXONERACIONES!A:D,4,FALSE),0)</f>
        <v>1</v>
      </c>
      <c r="H2322" s="9">
        <f>IFERROR(VLOOKUP(Tabla1[[#This Row],[FECHA]],EXONERACIONES!A:D,3,FALSE),0)</f>
        <v>132507</v>
      </c>
      <c r="I2322" s="5">
        <f>IFERROR(VLOOKUP(Tabla1[[#This Row],[FECHA]],'SIMIT CON RES'!A:D,4,FALSE),0)</f>
        <v>2</v>
      </c>
      <c r="J2322" s="9">
        <f>IFERROR(VLOOKUP(Tabla1[[#This Row],[FECHA]],'SIMIT CON RES'!A:D,3,FALSE),0)</f>
        <v>380957</v>
      </c>
      <c r="K2322">
        <f>IFERROR(VLOOKUP(Tabla1[[#This Row],[FECHA]],'SIMIT SIN RES'!A:D,4,FALSE),0)</f>
        <v>0</v>
      </c>
      <c r="L2322" s="9">
        <f>IFERROR(VLOOKUP(Tabla1[[#This Row],[FECHA]],'SIMIT SIN RES'!A:D,3,FALSE),0)</f>
        <v>0</v>
      </c>
      <c r="M2322" s="5">
        <f>IFERROR(VLOOKUP(Tabla1[[#This Row],[FECHA]],'RECAUDOS DE COMPARENDOS'!A:D,4,FALSE),0)</f>
        <v>0</v>
      </c>
      <c r="N2322" s="9">
        <f>IFERROR(VLOOKUP(Tabla1[[#This Row],[FECHA]],'RECAUDOS DE COMPARENDOS'!A:D,3,FALSE),0)</f>
        <v>0</v>
      </c>
      <c r="O2322" s="5">
        <f>IFERROR(VLOOKUP(Tabla1[[#This Row],[FECHA]],'RECAUDOS DE RESOLUCIONES'!A:D,4,FALSE),0)</f>
        <v>1</v>
      </c>
      <c r="P2322" s="9">
        <f>IFERROR(VLOOKUP(Tabla1[[#This Row],[FECHA]],'RECAUDOS DE RESOLUCIONES'!A:D,3,FALSE),0)</f>
        <v>248450</v>
      </c>
      <c r="Q232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322" s="9">
        <f>Tabla1[V. COMPARENDOS]-(Tabla1[V. EXONERACIONES]+Tabla1[[#This Row],[V. SIMIT CON RESOLUCION]]+Tabla1[[#This Row],[V. SIMIT SIN RESOLUCION]]+Tabla1[[#This Row],[V. RECAUDOS COMPARENDOS]]+Tabla1[[#This Row],[V. RECAUDOS RESOLUCIONES]])</f>
        <v>132507</v>
      </c>
      <c r="S2322" s="11">
        <f>IFERROR(VLOOKUP(Tabla1[[#This Row],[FECHA]],'RECAUDOS LOCALES'!A:D,4,FALSE),0)</f>
        <v>0</v>
      </c>
      <c r="T2322" s="9">
        <f>IFERROR(VLOOKUP(Tabla1[[#This Row],[FECHA]],'RECAUDOS LOCALES'!A:D,3,FALSE),0)</f>
        <v>0</v>
      </c>
      <c r="U2322" s="11">
        <f>IFERROR(VLOOKUP(Tabla1[[#This Row],[FECHA]],'RECAUDOS EXTERNOS'!A:D,4,FALSE),0)</f>
        <v>4</v>
      </c>
      <c r="V2322" s="9">
        <f>IFERROR(VLOOKUP(Tabla1[[#This Row],[FECHA]],'RECAUDOS EXTERNOS'!A:D,3,FALSE),0)</f>
        <v>975388</v>
      </c>
    </row>
    <row r="2323" spans="1:22" x14ac:dyDescent="0.25">
      <c r="A2323" s="1">
        <v>39882</v>
      </c>
      <c r="B2323" s="3" t="s">
        <v>2</v>
      </c>
      <c r="C2323" s="2">
        <v>39873</v>
      </c>
      <c r="D2323" s="5">
        <f>YEAR(Tabla1[[#This Row],[FECHA]])</f>
        <v>2009</v>
      </c>
      <c r="E2323" s="5">
        <f>IFERROR(VLOOKUP(Tabla1[[#This Row],[FECHA]],'COMPARENDOS TOTALES'!A:D,4,FALSE),0)</f>
        <v>12</v>
      </c>
      <c r="F2323" s="9">
        <f>IFERROR(VLOOKUP(Tabla1[[#This Row],[FECHA]],'COMPARENDOS TOTALES'!A:D,3,FALSE),0)</f>
        <v>3262968</v>
      </c>
      <c r="G2323" s="5">
        <f>IFERROR(VLOOKUP(Tabla1[[#This Row],[FECHA]],EXONERACIONES!A:D,4,FALSE),0)</f>
        <v>2</v>
      </c>
      <c r="H2323" s="9">
        <f>IFERROR(VLOOKUP(Tabla1[[#This Row],[FECHA]],EXONERACIONES!A:D,3,FALSE),0)</f>
        <v>380957</v>
      </c>
      <c r="I2323" s="5">
        <f>IFERROR(VLOOKUP(Tabla1[[#This Row],[FECHA]],'SIMIT CON RES'!A:D,4,FALSE),0)</f>
        <v>8</v>
      </c>
      <c r="J2323" s="9">
        <f>IFERROR(VLOOKUP(Tabla1[[#This Row],[FECHA]],'SIMIT CON RES'!A:D,3,FALSE),0)</f>
        <v>2252604</v>
      </c>
      <c r="K2323">
        <f>IFERROR(VLOOKUP(Tabla1[[#This Row],[FECHA]],'SIMIT SIN RES'!A:D,4,FALSE),0)</f>
        <v>0</v>
      </c>
      <c r="L2323" s="9">
        <f>IFERROR(VLOOKUP(Tabla1[[#This Row],[FECHA]],'SIMIT SIN RES'!A:D,3,FALSE),0)</f>
        <v>0</v>
      </c>
      <c r="M2323" s="5">
        <f>IFERROR(VLOOKUP(Tabla1[[#This Row],[FECHA]],'RECAUDOS DE COMPARENDOS'!A:D,4,FALSE),0)</f>
        <v>1</v>
      </c>
      <c r="N2323" s="9">
        <f>IFERROR(VLOOKUP(Tabla1[[#This Row],[FECHA]],'RECAUDOS DE COMPARENDOS'!A:D,3,FALSE),0)</f>
        <v>496900</v>
      </c>
      <c r="O2323" s="5">
        <f>IFERROR(VLOOKUP(Tabla1[[#This Row],[FECHA]],'RECAUDOS DE RESOLUCIONES'!A:D,4,FALSE),0)</f>
        <v>0</v>
      </c>
      <c r="P2323" s="9">
        <f>IFERROR(VLOOKUP(Tabla1[[#This Row],[FECHA]],'RECAUDOS DE RESOLUCIONES'!A:D,3,FALSE),0)</f>
        <v>0</v>
      </c>
      <c r="Q232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323" s="9">
        <f>Tabla1[V. COMPARENDOS]-(Tabla1[V. EXONERACIONES]+Tabla1[[#This Row],[V. SIMIT CON RESOLUCION]]+Tabla1[[#This Row],[V. SIMIT SIN RESOLUCION]]+Tabla1[[#This Row],[V. RECAUDOS COMPARENDOS]]+Tabla1[[#This Row],[V. RECAUDOS RESOLUCIONES]])</f>
        <v>132507</v>
      </c>
      <c r="S2323" s="11">
        <f>IFERROR(VLOOKUP(Tabla1[[#This Row],[FECHA]],'RECAUDOS LOCALES'!A:D,4,FALSE),0)</f>
        <v>1</v>
      </c>
      <c r="T2323" s="9">
        <f>IFERROR(VLOOKUP(Tabla1[[#This Row],[FECHA]],'RECAUDOS LOCALES'!A:D,3,FALSE),0)</f>
        <v>132504</v>
      </c>
      <c r="U2323" s="11">
        <f>IFERROR(VLOOKUP(Tabla1[[#This Row],[FECHA]],'RECAUDOS EXTERNOS'!A:D,4,FALSE),0)</f>
        <v>2</v>
      </c>
      <c r="V2323" s="9">
        <f>IFERROR(VLOOKUP(Tabla1[[#This Row],[FECHA]],'RECAUDOS EXTERNOS'!A:D,3,FALSE),0)</f>
        <v>600105</v>
      </c>
    </row>
    <row r="2324" spans="1:22" x14ac:dyDescent="0.25">
      <c r="A2324" s="1">
        <v>39883</v>
      </c>
      <c r="B2324" s="3" t="s">
        <v>3</v>
      </c>
      <c r="C2324" s="2">
        <v>39873</v>
      </c>
      <c r="D2324" s="5">
        <f>YEAR(Tabla1[[#This Row],[FECHA]])</f>
        <v>2009</v>
      </c>
      <c r="E2324" s="5">
        <f>IFERROR(VLOOKUP(Tabla1[[#This Row],[FECHA]],'COMPARENDOS TOTALES'!A:D,4,FALSE),0)</f>
        <v>6</v>
      </c>
      <c r="F2324" s="9">
        <f>IFERROR(VLOOKUP(Tabla1[[#This Row],[FECHA]],'COMPARENDOS TOTALES'!A:D,3,FALSE),0)</f>
        <v>2004164</v>
      </c>
      <c r="G2324" s="5">
        <f>IFERROR(VLOOKUP(Tabla1[[#This Row],[FECHA]],EXONERACIONES!A:D,4,FALSE),0)</f>
        <v>2</v>
      </c>
      <c r="H2324" s="9">
        <f>IFERROR(VLOOKUP(Tabla1[[#This Row],[FECHA]],EXONERACIONES!A:D,3,FALSE),0)</f>
        <v>745350</v>
      </c>
      <c r="I2324" s="5">
        <f>IFERROR(VLOOKUP(Tabla1[[#This Row],[FECHA]],'SIMIT CON RES'!A:D,4,FALSE),0)</f>
        <v>3</v>
      </c>
      <c r="J2324" s="9">
        <f>IFERROR(VLOOKUP(Tabla1[[#This Row],[FECHA]],'SIMIT CON RES'!A:D,3,FALSE),0)</f>
        <v>761914</v>
      </c>
      <c r="K2324">
        <f>IFERROR(VLOOKUP(Tabla1[[#This Row],[FECHA]],'SIMIT SIN RES'!A:D,4,FALSE),0)</f>
        <v>0</v>
      </c>
      <c r="L2324" s="9">
        <f>IFERROR(VLOOKUP(Tabla1[[#This Row],[FECHA]],'SIMIT SIN RES'!A:D,3,FALSE),0)</f>
        <v>0</v>
      </c>
      <c r="M2324" s="5">
        <f>IFERROR(VLOOKUP(Tabla1[[#This Row],[FECHA]],'RECAUDOS DE COMPARENDOS'!A:D,4,FALSE),0)</f>
        <v>0</v>
      </c>
      <c r="N2324" s="9">
        <f>IFERROR(VLOOKUP(Tabla1[[#This Row],[FECHA]],'RECAUDOS DE COMPARENDOS'!A:D,3,FALSE),0)</f>
        <v>0</v>
      </c>
      <c r="O2324" s="5">
        <f>IFERROR(VLOOKUP(Tabla1[[#This Row],[FECHA]],'RECAUDOS DE RESOLUCIONES'!A:D,4,FALSE),0)</f>
        <v>0</v>
      </c>
      <c r="P2324" s="9">
        <f>IFERROR(VLOOKUP(Tabla1[[#This Row],[FECHA]],'RECAUDOS DE RESOLUCIONES'!A:D,3,FALSE),0)</f>
        <v>0</v>
      </c>
      <c r="Q232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324" s="9">
        <f>Tabla1[V. COMPARENDOS]-(Tabla1[V. EXONERACIONES]+Tabla1[[#This Row],[V. SIMIT CON RESOLUCION]]+Tabla1[[#This Row],[V. SIMIT SIN RESOLUCION]]+Tabla1[[#This Row],[V. RECAUDOS COMPARENDOS]]+Tabla1[[#This Row],[V. RECAUDOS RESOLUCIONES]])</f>
        <v>496900</v>
      </c>
      <c r="S2324" s="11">
        <f>IFERROR(VLOOKUP(Tabla1[[#This Row],[FECHA]],'RECAUDOS LOCALES'!A:D,4,FALSE),0)</f>
        <v>0</v>
      </c>
      <c r="T2324" s="9">
        <f>IFERROR(VLOOKUP(Tabla1[[#This Row],[FECHA]],'RECAUDOS LOCALES'!A:D,3,FALSE),0)</f>
        <v>0</v>
      </c>
      <c r="U2324" s="11">
        <f>IFERROR(VLOOKUP(Tabla1[[#This Row],[FECHA]],'RECAUDOS EXTERNOS'!A:D,4,FALSE),0)</f>
        <v>2</v>
      </c>
      <c r="V2324" s="9">
        <f>IFERROR(VLOOKUP(Tabla1[[#This Row],[FECHA]],'RECAUDOS EXTERNOS'!A:D,3,FALSE),0)</f>
        <v>436200</v>
      </c>
    </row>
    <row r="2325" spans="1:22" x14ac:dyDescent="0.25">
      <c r="A2325" s="1">
        <v>39884</v>
      </c>
      <c r="B2325" s="3" t="s">
        <v>6</v>
      </c>
      <c r="C2325" s="2">
        <v>39873</v>
      </c>
      <c r="D2325" s="5">
        <f>YEAR(Tabla1[[#This Row],[FECHA]])</f>
        <v>2009</v>
      </c>
      <c r="E2325" s="5">
        <f>IFERROR(VLOOKUP(Tabla1[[#This Row],[FECHA]],'COMPARENDOS TOTALES'!A:D,4,FALSE),0)</f>
        <v>6</v>
      </c>
      <c r="F2325" s="9">
        <f>IFERROR(VLOOKUP(Tabla1[[#This Row],[FECHA]],'COMPARENDOS TOTALES'!A:D,3,FALSE),0)</f>
        <v>1258814</v>
      </c>
      <c r="G2325" s="5">
        <f>IFERROR(VLOOKUP(Tabla1[[#This Row],[FECHA]],EXONERACIONES!A:D,4,FALSE),0)</f>
        <v>2</v>
      </c>
      <c r="H2325" s="9">
        <f>IFERROR(VLOOKUP(Tabla1[[#This Row],[FECHA]],EXONERACIONES!A:D,3,FALSE),0)</f>
        <v>496900</v>
      </c>
      <c r="I2325" s="5">
        <f>IFERROR(VLOOKUP(Tabla1[[#This Row],[FECHA]],'SIMIT CON RES'!A:D,4,FALSE),0)</f>
        <v>3</v>
      </c>
      <c r="J2325" s="9">
        <f>IFERROR(VLOOKUP(Tabla1[[#This Row],[FECHA]],'SIMIT CON RES'!A:D,3,FALSE),0)</f>
        <v>513464</v>
      </c>
      <c r="K2325">
        <f>IFERROR(VLOOKUP(Tabla1[[#This Row],[FECHA]],'SIMIT SIN RES'!A:D,4,FALSE),0)</f>
        <v>0</v>
      </c>
      <c r="L2325" s="9">
        <f>IFERROR(VLOOKUP(Tabla1[[#This Row],[FECHA]],'SIMIT SIN RES'!A:D,3,FALSE),0)</f>
        <v>0</v>
      </c>
      <c r="M2325" s="5">
        <f>IFERROR(VLOOKUP(Tabla1[[#This Row],[FECHA]],'RECAUDOS DE COMPARENDOS'!A:D,4,FALSE),0)</f>
        <v>1</v>
      </c>
      <c r="N2325" s="9">
        <f>IFERROR(VLOOKUP(Tabla1[[#This Row],[FECHA]],'RECAUDOS DE COMPARENDOS'!A:D,3,FALSE),0)</f>
        <v>248450</v>
      </c>
      <c r="O2325" s="5">
        <f>IFERROR(VLOOKUP(Tabla1[[#This Row],[FECHA]],'RECAUDOS DE RESOLUCIONES'!A:D,4,FALSE),0)</f>
        <v>0</v>
      </c>
      <c r="P2325" s="9">
        <f>IFERROR(VLOOKUP(Tabla1[[#This Row],[FECHA]],'RECAUDOS DE RESOLUCIONES'!A:D,3,FALSE),0)</f>
        <v>0</v>
      </c>
      <c r="Q232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32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325" s="11">
        <f>IFERROR(VLOOKUP(Tabla1[[#This Row],[FECHA]],'RECAUDOS LOCALES'!A:D,4,FALSE),0)</f>
        <v>1</v>
      </c>
      <c r="T2325" s="9">
        <f>IFERROR(VLOOKUP(Tabla1[[#This Row],[FECHA]],'RECAUDOS LOCALES'!A:D,3,FALSE),0)</f>
        <v>216850</v>
      </c>
      <c r="U2325" s="11">
        <f>IFERROR(VLOOKUP(Tabla1[[#This Row],[FECHA]],'RECAUDOS EXTERNOS'!A:D,4,FALSE),0)</f>
        <v>3</v>
      </c>
      <c r="V2325" s="9">
        <f>IFERROR(VLOOKUP(Tabla1[[#This Row],[FECHA]],'RECAUDOS EXTERNOS'!A:D,3,FALSE),0)</f>
        <v>640935</v>
      </c>
    </row>
    <row r="2326" spans="1:22" x14ac:dyDescent="0.25">
      <c r="A2326" s="1">
        <v>39885</v>
      </c>
      <c r="B2326" s="3" t="s">
        <v>0</v>
      </c>
      <c r="C2326" s="2">
        <v>39873</v>
      </c>
      <c r="D2326" s="5">
        <f>YEAR(Tabla1[[#This Row],[FECHA]])</f>
        <v>2009</v>
      </c>
      <c r="E2326" s="5">
        <f>IFERROR(VLOOKUP(Tabla1[[#This Row],[FECHA]],'COMPARENDOS TOTALES'!A:D,4,FALSE),0)</f>
        <v>8</v>
      </c>
      <c r="F2326" s="9">
        <f>IFERROR(VLOOKUP(Tabla1[[#This Row],[FECHA]],'COMPARENDOS TOTALES'!A:D,3,FALSE),0)</f>
        <v>2004164</v>
      </c>
      <c r="G2326" s="5">
        <f>IFERROR(VLOOKUP(Tabla1[[#This Row],[FECHA]],EXONERACIONES!A:D,4,FALSE),0)</f>
        <v>3</v>
      </c>
      <c r="H2326" s="9">
        <f>IFERROR(VLOOKUP(Tabla1[[#This Row],[FECHA]],EXONERACIONES!A:D,3,FALSE),0)</f>
        <v>745350</v>
      </c>
      <c r="I2326" s="5">
        <f>IFERROR(VLOOKUP(Tabla1[[#This Row],[FECHA]],'SIMIT CON RES'!A:D,4,FALSE),0)</f>
        <v>2</v>
      </c>
      <c r="J2326" s="9">
        <f>IFERROR(VLOOKUP(Tabla1[[#This Row],[FECHA]],'SIMIT CON RES'!A:D,3,FALSE),0)</f>
        <v>380957</v>
      </c>
      <c r="K2326">
        <f>IFERROR(VLOOKUP(Tabla1[[#This Row],[FECHA]],'SIMIT SIN RES'!A:D,4,FALSE),0)</f>
        <v>0</v>
      </c>
      <c r="L2326" s="9">
        <f>IFERROR(VLOOKUP(Tabla1[[#This Row],[FECHA]],'SIMIT SIN RES'!A:D,3,FALSE),0)</f>
        <v>0</v>
      </c>
      <c r="M2326" s="5">
        <f>IFERROR(VLOOKUP(Tabla1[[#This Row],[FECHA]],'RECAUDOS DE COMPARENDOS'!A:D,4,FALSE),0)</f>
        <v>0</v>
      </c>
      <c r="N2326" s="9">
        <f>IFERROR(VLOOKUP(Tabla1[[#This Row],[FECHA]],'RECAUDOS DE COMPARENDOS'!A:D,3,FALSE),0)</f>
        <v>0</v>
      </c>
      <c r="O2326" s="5">
        <f>IFERROR(VLOOKUP(Tabla1[[#This Row],[FECHA]],'RECAUDOS DE RESOLUCIONES'!A:D,4,FALSE),0)</f>
        <v>0</v>
      </c>
      <c r="P2326" s="9">
        <f>IFERROR(VLOOKUP(Tabla1[[#This Row],[FECHA]],'RECAUDOS DE RESOLUCIONES'!A:D,3,FALSE),0)</f>
        <v>0</v>
      </c>
      <c r="Q232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2326" s="9">
        <f>Tabla1[V. COMPARENDOS]-(Tabla1[V. EXONERACIONES]+Tabla1[[#This Row],[V. SIMIT CON RESOLUCION]]+Tabla1[[#This Row],[V. SIMIT SIN RESOLUCION]]+Tabla1[[#This Row],[V. RECAUDOS COMPARENDOS]]+Tabla1[[#This Row],[V. RECAUDOS RESOLUCIONES]])</f>
        <v>877857</v>
      </c>
      <c r="S2326" s="11">
        <f>IFERROR(VLOOKUP(Tabla1[[#This Row],[FECHA]],'RECAUDOS LOCALES'!A:D,4,FALSE),0)</f>
        <v>0</v>
      </c>
      <c r="T2326" s="9">
        <f>IFERROR(VLOOKUP(Tabla1[[#This Row],[FECHA]],'RECAUDOS LOCALES'!A:D,3,FALSE),0)</f>
        <v>0</v>
      </c>
      <c r="U2326" s="11">
        <f>IFERROR(VLOOKUP(Tabla1[[#This Row],[FECHA]],'RECAUDOS EXTERNOS'!A:D,4,FALSE),0)</f>
        <v>1</v>
      </c>
      <c r="V2326" s="9">
        <f>IFERROR(VLOOKUP(Tabla1[[#This Row],[FECHA]],'RECAUDOS EXTERNOS'!A:D,3,FALSE),0)</f>
        <v>193100</v>
      </c>
    </row>
    <row r="2327" spans="1:22" x14ac:dyDescent="0.25">
      <c r="A2327" s="1">
        <v>39886</v>
      </c>
      <c r="B2327" s="3" t="s">
        <v>5</v>
      </c>
      <c r="C2327" s="2">
        <v>39873</v>
      </c>
      <c r="D2327" s="5">
        <f>YEAR(Tabla1[[#This Row],[FECHA]])</f>
        <v>2009</v>
      </c>
      <c r="E2327" s="5">
        <f>IFERROR(VLOOKUP(Tabla1[[#This Row],[FECHA]],'COMPARENDOS TOTALES'!A:D,4,FALSE),0)</f>
        <v>9</v>
      </c>
      <c r="F2327" s="9">
        <f>IFERROR(VLOOKUP(Tabla1[[#This Row],[FECHA]],'COMPARENDOS TOTALES'!A:D,3,FALSE),0)</f>
        <v>2136671</v>
      </c>
      <c r="G2327" s="5">
        <f>IFERROR(VLOOKUP(Tabla1[[#This Row],[FECHA]],EXONERACIONES!A:D,4,FALSE),0)</f>
        <v>3</v>
      </c>
      <c r="H2327" s="9">
        <f>IFERROR(VLOOKUP(Tabla1[[#This Row],[FECHA]],EXONERACIONES!A:D,3,FALSE),0)</f>
        <v>629407</v>
      </c>
      <c r="I2327" s="5">
        <f>IFERROR(VLOOKUP(Tabla1[[#This Row],[FECHA]],'SIMIT CON RES'!A:D,4,FALSE),0)</f>
        <v>4</v>
      </c>
      <c r="J2327" s="9">
        <f>IFERROR(VLOOKUP(Tabla1[[#This Row],[FECHA]],'SIMIT CON RES'!A:D,3,FALSE),0)</f>
        <v>1126307</v>
      </c>
      <c r="K2327">
        <f>IFERROR(VLOOKUP(Tabla1[[#This Row],[FECHA]],'SIMIT SIN RES'!A:D,4,FALSE),0)</f>
        <v>0</v>
      </c>
      <c r="L2327" s="9">
        <f>IFERROR(VLOOKUP(Tabla1[[#This Row],[FECHA]],'SIMIT SIN RES'!A:D,3,FALSE),0)</f>
        <v>0</v>
      </c>
      <c r="M2327" s="5">
        <f>IFERROR(VLOOKUP(Tabla1[[#This Row],[FECHA]],'RECAUDOS DE COMPARENDOS'!A:D,4,FALSE),0)</f>
        <v>2</v>
      </c>
      <c r="N2327" s="9">
        <f>IFERROR(VLOOKUP(Tabla1[[#This Row],[FECHA]],'RECAUDOS DE COMPARENDOS'!A:D,3,FALSE),0)</f>
        <v>380957</v>
      </c>
      <c r="O2327" s="5">
        <f>IFERROR(VLOOKUP(Tabla1[[#This Row],[FECHA]],'RECAUDOS DE RESOLUCIONES'!A:D,4,FALSE),0)</f>
        <v>0</v>
      </c>
      <c r="P2327" s="9">
        <f>IFERROR(VLOOKUP(Tabla1[[#This Row],[FECHA]],'RECAUDOS DE RESOLUCIONES'!A:D,3,FALSE),0)</f>
        <v>0</v>
      </c>
      <c r="Q232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32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327" s="11">
        <f>IFERROR(VLOOKUP(Tabla1[[#This Row],[FECHA]],'RECAUDOS LOCALES'!A:D,4,FALSE),0)</f>
        <v>0</v>
      </c>
      <c r="T2327" s="9">
        <f>IFERROR(VLOOKUP(Tabla1[[#This Row],[FECHA]],'RECAUDOS LOCALES'!A:D,3,FALSE),0)</f>
        <v>0</v>
      </c>
      <c r="U2327" s="11">
        <f>IFERROR(VLOOKUP(Tabla1[[#This Row],[FECHA]],'RECAUDOS EXTERNOS'!A:D,4,FALSE),0)</f>
        <v>0</v>
      </c>
      <c r="V2327" s="9">
        <f>IFERROR(VLOOKUP(Tabla1[[#This Row],[FECHA]],'RECAUDOS EXTERNOS'!A:D,3,FALSE),0)</f>
        <v>0</v>
      </c>
    </row>
    <row r="2328" spans="1:22" x14ac:dyDescent="0.25">
      <c r="A2328" s="1">
        <v>39887</v>
      </c>
      <c r="B2328" s="3" t="s">
        <v>4</v>
      </c>
      <c r="C2328" s="2">
        <v>39873</v>
      </c>
      <c r="D2328" s="5">
        <f>YEAR(Tabla1[[#This Row],[FECHA]])</f>
        <v>2009</v>
      </c>
      <c r="E2328" s="5">
        <f>IFERROR(VLOOKUP(Tabla1[[#This Row],[FECHA]],'COMPARENDOS TOTALES'!A:D,4,FALSE),0)</f>
        <v>4</v>
      </c>
      <c r="F2328" s="9">
        <f>IFERROR(VLOOKUP(Tabla1[[#This Row],[FECHA]],'COMPARENDOS TOTALES'!A:D,3,FALSE),0)</f>
        <v>1739150</v>
      </c>
      <c r="G2328" s="5">
        <f>IFERROR(VLOOKUP(Tabla1[[#This Row],[FECHA]],EXONERACIONES!A:D,4,FALSE),0)</f>
        <v>0</v>
      </c>
      <c r="H2328" s="9">
        <f>IFERROR(VLOOKUP(Tabla1[[#This Row],[FECHA]],EXONERACIONES!A:D,3,FALSE),0)</f>
        <v>0</v>
      </c>
      <c r="I2328" s="5">
        <f>IFERROR(VLOOKUP(Tabla1[[#This Row],[FECHA]],'SIMIT CON RES'!A:D,4,FALSE),0)</f>
        <v>1</v>
      </c>
      <c r="J2328" s="9">
        <f>IFERROR(VLOOKUP(Tabla1[[#This Row],[FECHA]],'SIMIT CON RES'!A:D,3,FALSE),0)</f>
        <v>496900</v>
      </c>
      <c r="K2328">
        <f>IFERROR(VLOOKUP(Tabla1[[#This Row],[FECHA]],'SIMIT SIN RES'!A:D,4,FALSE),0)</f>
        <v>0</v>
      </c>
      <c r="L2328" s="9">
        <f>IFERROR(VLOOKUP(Tabla1[[#This Row],[FECHA]],'SIMIT SIN RES'!A:D,3,FALSE),0)</f>
        <v>0</v>
      </c>
      <c r="M2328" s="5">
        <f>IFERROR(VLOOKUP(Tabla1[[#This Row],[FECHA]],'RECAUDOS DE COMPARENDOS'!A:D,4,FALSE),0)</f>
        <v>1</v>
      </c>
      <c r="N2328" s="9">
        <f>IFERROR(VLOOKUP(Tabla1[[#This Row],[FECHA]],'RECAUDOS DE COMPARENDOS'!A:D,3,FALSE),0)</f>
        <v>496900</v>
      </c>
      <c r="O2328" s="5">
        <f>IFERROR(VLOOKUP(Tabla1[[#This Row],[FECHA]],'RECAUDOS DE RESOLUCIONES'!A:D,4,FALSE),0)</f>
        <v>0</v>
      </c>
      <c r="P2328" s="9">
        <f>IFERROR(VLOOKUP(Tabla1[[#This Row],[FECHA]],'RECAUDOS DE RESOLUCIONES'!A:D,3,FALSE),0)</f>
        <v>0</v>
      </c>
      <c r="Q232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328" s="9">
        <f>Tabla1[V. COMPARENDOS]-(Tabla1[V. EXONERACIONES]+Tabla1[[#This Row],[V. SIMIT CON RESOLUCION]]+Tabla1[[#This Row],[V. SIMIT SIN RESOLUCION]]+Tabla1[[#This Row],[V. RECAUDOS COMPARENDOS]]+Tabla1[[#This Row],[V. RECAUDOS RESOLUCIONES]])</f>
        <v>745350</v>
      </c>
      <c r="S2328" s="11">
        <f>IFERROR(VLOOKUP(Tabla1[[#This Row],[FECHA]],'RECAUDOS LOCALES'!A:D,4,FALSE),0)</f>
        <v>0</v>
      </c>
      <c r="T2328" s="9">
        <f>IFERROR(VLOOKUP(Tabla1[[#This Row],[FECHA]],'RECAUDOS LOCALES'!A:D,3,FALSE),0)</f>
        <v>0</v>
      </c>
      <c r="U2328" s="11">
        <f>IFERROR(VLOOKUP(Tabla1[[#This Row],[FECHA]],'RECAUDOS EXTERNOS'!A:D,4,FALSE),0)</f>
        <v>0</v>
      </c>
      <c r="V2328" s="9">
        <f>IFERROR(VLOOKUP(Tabla1[[#This Row],[FECHA]],'RECAUDOS EXTERNOS'!A:D,3,FALSE),0)</f>
        <v>0</v>
      </c>
    </row>
    <row r="2329" spans="1:22" x14ac:dyDescent="0.25">
      <c r="A2329" s="1">
        <v>39888</v>
      </c>
      <c r="B2329" s="3" t="s">
        <v>1</v>
      </c>
      <c r="C2329" s="2">
        <v>39873</v>
      </c>
      <c r="D2329" s="5">
        <f>YEAR(Tabla1[[#This Row],[FECHA]])</f>
        <v>2009</v>
      </c>
      <c r="E2329" s="5">
        <f>IFERROR(VLOOKUP(Tabla1[[#This Row],[FECHA]],'COMPARENDOS TOTALES'!A:D,4,FALSE),0)</f>
        <v>7</v>
      </c>
      <c r="F2329" s="9">
        <f>IFERROR(VLOOKUP(Tabla1[[#This Row],[FECHA]],'COMPARENDOS TOTALES'!A:D,3,FALSE),0)</f>
        <v>1523828</v>
      </c>
      <c r="G2329" s="5">
        <f>IFERROR(VLOOKUP(Tabla1[[#This Row],[FECHA]],EXONERACIONES!A:D,4,FALSE),0)</f>
        <v>2</v>
      </c>
      <c r="H2329" s="9">
        <f>IFERROR(VLOOKUP(Tabla1[[#This Row],[FECHA]],EXONERACIONES!A:D,3,FALSE),0)</f>
        <v>496900</v>
      </c>
      <c r="I2329" s="5">
        <f>IFERROR(VLOOKUP(Tabla1[[#This Row],[FECHA]],'SIMIT CON RES'!A:D,4,FALSE),0)</f>
        <v>3</v>
      </c>
      <c r="J2329" s="9">
        <f>IFERROR(VLOOKUP(Tabla1[[#This Row],[FECHA]],'SIMIT CON RES'!A:D,3,FALSE),0)</f>
        <v>397521</v>
      </c>
      <c r="K2329">
        <f>IFERROR(VLOOKUP(Tabla1[[#This Row],[FECHA]],'SIMIT SIN RES'!A:D,4,FALSE),0)</f>
        <v>0</v>
      </c>
      <c r="L2329" s="9">
        <f>IFERROR(VLOOKUP(Tabla1[[#This Row],[FECHA]],'SIMIT SIN RES'!A:D,3,FALSE),0)</f>
        <v>0</v>
      </c>
      <c r="M2329" s="5">
        <f>IFERROR(VLOOKUP(Tabla1[[#This Row],[FECHA]],'RECAUDOS DE COMPARENDOS'!A:D,4,FALSE),0)</f>
        <v>0</v>
      </c>
      <c r="N2329" s="9">
        <f>IFERROR(VLOOKUP(Tabla1[[#This Row],[FECHA]],'RECAUDOS DE COMPARENDOS'!A:D,3,FALSE),0)</f>
        <v>0</v>
      </c>
      <c r="O2329" s="5">
        <f>IFERROR(VLOOKUP(Tabla1[[#This Row],[FECHA]],'RECAUDOS DE RESOLUCIONES'!A:D,4,FALSE),0)</f>
        <v>0</v>
      </c>
      <c r="P2329" s="9">
        <f>IFERROR(VLOOKUP(Tabla1[[#This Row],[FECHA]],'RECAUDOS DE RESOLUCIONES'!A:D,3,FALSE),0)</f>
        <v>0</v>
      </c>
      <c r="Q232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329" s="9">
        <f>Tabla1[V. COMPARENDOS]-(Tabla1[V. EXONERACIONES]+Tabla1[[#This Row],[V. SIMIT CON RESOLUCION]]+Tabla1[[#This Row],[V. SIMIT SIN RESOLUCION]]+Tabla1[[#This Row],[V. RECAUDOS COMPARENDOS]]+Tabla1[[#This Row],[V. RECAUDOS RESOLUCIONES]])</f>
        <v>629407</v>
      </c>
      <c r="S2329" s="11">
        <f>IFERROR(VLOOKUP(Tabla1[[#This Row],[FECHA]],'RECAUDOS LOCALES'!A:D,4,FALSE),0)</f>
        <v>1</v>
      </c>
      <c r="T2329" s="9">
        <f>IFERROR(VLOOKUP(Tabla1[[#This Row],[FECHA]],'RECAUDOS LOCALES'!A:D,3,FALSE),0)</f>
        <v>108800</v>
      </c>
      <c r="U2329" s="11">
        <f>IFERROR(VLOOKUP(Tabla1[[#This Row],[FECHA]],'RECAUDOS EXTERNOS'!A:D,4,FALSE),0)</f>
        <v>6</v>
      </c>
      <c r="V2329" s="9">
        <f>IFERROR(VLOOKUP(Tabla1[[#This Row],[FECHA]],'RECAUDOS EXTERNOS'!A:D,3,FALSE),0)</f>
        <v>1232703</v>
      </c>
    </row>
    <row r="2330" spans="1:22" x14ac:dyDescent="0.25">
      <c r="A2330" s="1">
        <v>39889</v>
      </c>
      <c r="B2330" s="3" t="s">
        <v>2</v>
      </c>
      <c r="C2330" s="2">
        <v>39873</v>
      </c>
      <c r="D2330" s="5">
        <f>YEAR(Tabla1[[#This Row],[FECHA]])</f>
        <v>2009</v>
      </c>
      <c r="E2330" s="5">
        <f>IFERROR(VLOOKUP(Tabla1[[#This Row],[FECHA]],'COMPARENDOS TOTALES'!A:D,4,FALSE),0)</f>
        <v>12</v>
      </c>
      <c r="F2330" s="9">
        <f>IFERROR(VLOOKUP(Tabla1[[#This Row],[FECHA]],'COMPARENDOS TOTALES'!A:D,3,FALSE),0)</f>
        <v>3378921</v>
      </c>
      <c r="G2330" s="5">
        <f>IFERROR(VLOOKUP(Tabla1[[#This Row],[FECHA]],EXONERACIONES!A:D,4,FALSE),0)</f>
        <v>1</v>
      </c>
      <c r="H2330" s="9">
        <f>IFERROR(VLOOKUP(Tabla1[[#This Row],[FECHA]],EXONERACIONES!A:D,3,FALSE),0)</f>
        <v>248450</v>
      </c>
      <c r="I2330" s="5">
        <f>IFERROR(VLOOKUP(Tabla1[[#This Row],[FECHA]],'SIMIT CON RES'!A:D,4,FALSE),0)</f>
        <v>7</v>
      </c>
      <c r="J2330" s="9">
        <f>IFERROR(VLOOKUP(Tabla1[[#This Row],[FECHA]],'SIMIT CON RES'!A:D,3,FALSE),0)</f>
        <v>2004164</v>
      </c>
      <c r="K2330">
        <f>IFERROR(VLOOKUP(Tabla1[[#This Row],[FECHA]],'SIMIT SIN RES'!A:D,4,FALSE),0)</f>
        <v>0</v>
      </c>
      <c r="L2330" s="9">
        <f>IFERROR(VLOOKUP(Tabla1[[#This Row],[FECHA]],'SIMIT SIN RES'!A:D,3,FALSE),0)</f>
        <v>0</v>
      </c>
      <c r="M2330" s="5">
        <f>IFERROR(VLOOKUP(Tabla1[[#This Row],[FECHA]],'RECAUDOS DE COMPARENDOS'!A:D,4,FALSE),0)</f>
        <v>0</v>
      </c>
      <c r="N2330" s="9">
        <f>IFERROR(VLOOKUP(Tabla1[[#This Row],[FECHA]],'RECAUDOS DE COMPARENDOS'!A:D,3,FALSE),0)</f>
        <v>0</v>
      </c>
      <c r="O2330" s="5">
        <f>IFERROR(VLOOKUP(Tabla1[[#This Row],[FECHA]],'RECAUDOS DE RESOLUCIONES'!A:D,4,FALSE),0)</f>
        <v>1</v>
      </c>
      <c r="P2330" s="9">
        <f>IFERROR(VLOOKUP(Tabla1[[#This Row],[FECHA]],'RECAUDOS DE RESOLUCIONES'!A:D,3,FALSE),0)</f>
        <v>132507</v>
      </c>
      <c r="Q233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2330" s="9">
        <f>Tabla1[V. COMPARENDOS]-(Tabla1[V. EXONERACIONES]+Tabla1[[#This Row],[V. SIMIT CON RESOLUCION]]+Tabla1[[#This Row],[V. SIMIT SIN RESOLUCION]]+Tabla1[[#This Row],[V. RECAUDOS COMPARENDOS]]+Tabla1[[#This Row],[V. RECAUDOS RESOLUCIONES]])</f>
        <v>993800</v>
      </c>
      <c r="S2330" s="11">
        <f>IFERROR(VLOOKUP(Tabla1[[#This Row],[FECHA]],'RECAUDOS LOCALES'!A:D,4,FALSE),0)</f>
        <v>0</v>
      </c>
      <c r="T2330" s="9">
        <f>IFERROR(VLOOKUP(Tabla1[[#This Row],[FECHA]],'RECAUDOS LOCALES'!A:D,3,FALSE),0)</f>
        <v>0</v>
      </c>
      <c r="U2330" s="11">
        <f>IFERROR(VLOOKUP(Tabla1[[#This Row],[FECHA]],'RECAUDOS EXTERNOS'!A:D,4,FALSE),0)</f>
        <v>1</v>
      </c>
      <c r="V2330" s="9">
        <f>IFERROR(VLOOKUP(Tabla1[[#This Row],[FECHA]],'RECAUDOS EXTERNOS'!A:D,3,FALSE),0)</f>
        <v>230950</v>
      </c>
    </row>
    <row r="2331" spans="1:22" x14ac:dyDescent="0.25">
      <c r="A2331" s="1">
        <v>39890</v>
      </c>
      <c r="B2331" s="3" t="s">
        <v>3</v>
      </c>
      <c r="C2331" s="2">
        <v>39873</v>
      </c>
      <c r="D2331" s="5">
        <f>YEAR(Tabla1[[#This Row],[FECHA]])</f>
        <v>2009</v>
      </c>
      <c r="E2331" s="5">
        <f>IFERROR(VLOOKUP(Tabla1[[#This Row],[FECHA]],'COMPARENDOS TOTALES'!A:D,4,FALSE),0)</f>
        <v>1</v>
      </c>
      <c r="F2331" s="9">
        <f>IFERROR(VLOOKUP(Tabla1[[#This Row],[FECHA]],'COMPARENDOS TOTALES'!A:D,3,FALSE),0)</f>
        <v>248450</v>
      </c>
      <c r="G2331" s="5">
        <f>IFERROR(VLOOKUP(Tabla1[[#This Row],[FECHA]],EXONERACIONES!A:D,4,FALSE),0)</f>
        <v>1</v>
      </c>
      <c r="H2331" s="9">
        <f>IFERROR(VLOOKUP(Tabla1[[#This Row],[FECHA]],EXONERACIONES!A:D,3,FALSE),0)</f>
        <v>248450</v>
      </c>
      <c r="I2331" s="5">
        <f>IFERROR(VLOOKUP(Tabla1[[#This Row],[FECHA]],'SIMIT CON RES'!A:D,4,FALSE),0)</f>
        <v>0</v>
      </c>
      <c r="J2331" s="9">
        <f>IFERROR(VLOOKUP(Tabla1[[#This Row],[FECHA]],'SIMIT CON RES'!A:D,3,FALSE),0)</f>
        <v>0</v>
      </c>
      <c r="K2331">
        <f>IFERROR(VLOOKUP(Tabla1[[#This Row],[FECHA]],'SIMIT SIN RES'!A:D,4,FALSE),0)</f>
        <v>0</v>
      </c>
      <c r="L2331" s="9">
        <f>IFERROR(VLOOKUP(Tabla1[[#This Row],[FECHA]],'SIMIT SIN RES'!A:D,3,FALSE),0)</f>
        <v>0</v>
      </c>
      <c r="M2331" s="5">
        <f>IFERROR(VLOOKUP(Tabla1[[#This Row],[FECHA]],'RECAUDOS DE COMPARENDOS'!A:D,4,FALSE),0)</f>
        <v>0</v>
      </c>
      <c r="N2331" s="9">
        <f>IFERROR(VLOOKUP(Tabla1[[#This Row],[FECHA]],'RECAUDOS DE COMPARENDOS'!A:D,3,FALSE),0)</f>
        <v>0</v>
      </c>
      <c r="O2331" s="5">
        <f>IFERROR(VLOOKUP(Tabla1[[#This Row],[FECHA]],'RECAUDOS DE RESOLUCIONES'!A:D,4,FALSE),0)</f>
        <v>0</v>
      </c>
      <c r="P2331" s="9">
        <f>IFERROR(VLOOKUP(Tabla1[[#This Row],[FECHA]],'RECAUDOS DE RESOLUCIONES'!A:D,3,FALSE),0)</f>
        <v>0</v>
      </c>
      <c r="Q233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33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331" s="11">
        <f>IFERROR(VLOOKUP(Tabla1[[#This Row],[FECHA]],'RECAUDOS LOCALES'!A:D,4,FALSE),0)</f>
        <v>0</v>
      </c>
      <c r="T2331" s="9">
        <f>IFERROR(VLOOKUP(Tabla1[[#This Row],[FECHA]],'RECAUDOS LOCALES'!A:D,3,FALSE),0)</f>
        <v>0</v>
      </c>
      <c r="U2331" s="11">
        <f>IFERROR(VLOOKUP(Tabla1[[#This Row],[FECHA]],'RECAUDOS EXTERNOS'!A:D,4,FALSE),0)</f>
        <v>4</v>
      </c>
      <c r="V2331" s="9">
        <f>IFERROR(VLOOKUP(Tabla1[[#This Row],[FECHA]],'RECAUDOS EXTERNOS'!A:D,3,FALSE),0)</f>
        <v>884735</v>
      </c>
    </row>
    <row r="2332" spans="1:22" x14ac:dyDescent="0.25">
      <c r="A2332" s="1">
        <v>39891</v>
      </c>
      <c r="B2332" s="3" t="s">
        <v>6</v>
      </c>
      <c r="C2332" s="2">
        <v>39873</v>
      </c>
      <c r="D2332" s="5">
        <f>YEAR(Tabla1[[#This Row],[FECHA]])</f>
        <v>2009</v>
      </c>
      <c r="E2332" s="5">
        <f>IFERROR(VLOOKUP(Tabla1[[#This Row],[FECHA]],'COMPARENDOS TOTALES'!A:D,4,FALSE),0)</f>
        <v>6</v>
      </c>
      <c r="F2332" s="9">
        <f>IFERROR(VLOOKUP(Tabla1[[#This Row],[FECHA]],'COMPARENDOS TOTALES'!A:D,3,FALSE),0)</f>
        <v>2236050</v>
      </c>
      <c r="G2332" s="5">
        <f>IFERROR(VLOOKUP(Tabla1[[#This Row],[FECHA]],EXONERACIONES!A:D,4,FALSE),0)</f>
        <v>0</v>
      </c>
      <c r="H2332" s="9">
        <f>IFERROR(VLOOKUP(Tabla1[[#This Row],[FECHA]],EXONERACIONES!A:D,3,FALSE),0)</f>
        <v>0</v>
      </c>
      <c r="I2332" s="5">
        <f>IFERROR(VLOOKUP(Tabla1[[#This Row],[FECHA]],'SIMIT CON RES'!A:D,4,FALSE),0)</f>
        <v>3</v>
      </c>
      <c r="J2332" s="9">
        <f>IFERROR(VLOOKUP(Tabla1[[#This Row],[FECHA]],'SIMIT CON RES'!A:D,3,FALSE),0)</f>
        <v>993800</v>
      </c>
      <c r="K2332">
        <f>IFERROR(VLOOKUP(Tabla1[[#This Row],[FECHA]],'SIMIT SIN RES'!A:D,4,FALSE),0)</f>
        <v>0</v>
      </c>
      <c r="L2332" s="9">
        <f>IFERROR(VLOOKUP(Tabla1[[#This Row],[FECHA]],'SIMIT SIN RES'!A:D,3,FALSE),0)</f>
        <v>0</v>
      </c>
      <c r="M2332" s="5">
        <f>IFERROR(VLOOKUP(Tabla1[[#This Row],[FECHA]],'RECAUDOS DE COMPARENDOS'!A:D,4,FALSE),0)</f>
        <v>0</v>
      </c>
      <c r="N2332" s="9">
        <f>IFERROR(VLOOKUP(Tabla1[[#This Row],[FECHA]],'RECAUDOS DE COMPARENDOS'!A:D,3,FALSE),0)</f>
        <v>0</v>
      </c>
      <c r="O2332" s="5">
        <f>IFERROR(VLOOKUP(Tabla1[[#This Row],[FECHA]],'RECAUDOS DE RESOLUCIONES'!A:D,4,FALSE),0)</f>
        <v>0</v>
      </c>
      <c r="P2332" s="9">
        <f>IFERROR(VLOOKUP(Tabla1[[#This Row],[FECHA]],'RECAUDOS DE RESOLUCIONES'!A:D,3,FALSE),0)</f>
        <v>0</v>
      </c>
      <c r="Q233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2332" s="9">
        <f>Tabla1[V. COMPARENDOS]-(Tabla1[V. EXONERACIONES]+Tabla1[[#This Row],[V. SIMIT CON RESOLUCION]]+Tabla1[[#This Row],[V. SIMIT SIN RESOLUCION]]+Tabla1[[#This Row],[V. RECAUDOS COMPARENDOS]]+Tabla1[[#This Row],[V. RECAUDOS RESOLUCIONES]])</f>
        <v>1242250</v>
      </c>
      <c r="S2332" s="11">
        <f>IFERROR(VLOOKUP(Tabla1[[#This Row],[FECHA]],'RECAUDOS LOCALES'!A:D,4,FALSE),0)</f>
        <v>0</v>
      </c>
      <c r="T2332" s="9">
        <f>IFERROR(VLOOKUP(Tabla1[[#This Row],[FECHA]],'RECAUDOS LOCALES'!A:D,3,FALSE),0)</f>
        <v>0</v>
      </c>
      <c r="U2332" s="11">
        <f>IFERROR(VLOOKUP(Tabla1[[#This Row],[FECHA]],'RECAUDOS EXTERNOS'!A:D,4,FALSE),0)</f>
        <v>2</v>
      </c>
      <c r="V2332" s="9">
        <f>IFERROR(VLOOKUP(Tabla1[[#This Row],[FECHA]],'RECAUDOS EXTERNOS'!A:D,3,FALSE),0)</f>
        <v>665900</v>
      </c>
    </row>
    <row r="2333" spans="1:22" x14ac:dyDescent="0.25">
      <c r="A2333" s="1">
        <v>39892</v>
      </c>
      <c r="B2333" s="3" t="s">
        <v>0</v>
      </c>
      <c r="C2333" s="2">
        <v>39873</v>
      </c>
      <c r="D2333" s="5">
        <f>YEAR(Tabla1[[#This Row],[FECHA]])</f>
        <v>2009</v>
      </c>
      <c r="E2333" s="5">
        <f>IFERROR(VLOOKUP(Tabla1[[#This Row],[FECHA]],'COMPARENDOS TOTALES'!A:D,4,FALSE),0)</f>
        <v>34</v>
      </c>
      <c r="F2333" s="9">
        <f>IFERROR(VLOOKUP(Tabla1[[#This Row],[FECHA]],'COMPARENDOS TOTALES'!A:D,3,FALSE),0)</f>
        <v>8944200</v>
      </c>
      <c r="G2333" s="5">
        <f>IFERROR(VLOOKUP(Tabla1[[#This Row],[FECHA]],EXONERACIONES!A:D,4,FALSE),0)</f>
        <v>5</v>
      </c>
      <c r="H2333" s="9">
        <f>IFERROR(VLOOKUP(Tabla1[[#This Row],[FECHA]],EXONERACIONES!A:D,3,FALSE),0)</f>
        <v>1490700</v>
      </c>
      <c r="I2333" s="5">
        <f>IFERROR(VLOOKUP(Tabla1[[#This Row],[FECHA]],'SIMIT CON RES'!A:D,4,FALSE),0)</f>
        <v>24</v>
      </c>
      <c r="J2333" s="9">
        <f>IFERROR(VLOOKUP(Tabla1[[#This Row],[FECHA]],'SIMIT CON RES'!A:D,3,FALSE),0)</f>
        <v>6211250</v>
      </c>
      <c r="K2333">
        <f>IFERROR(VLOOKUP(Tabla1[[#This Row],[FECHA]],'SIMIT SIN RES'!A:D,4,FALSE),0)</f>
        <v>0</v>
      </c>
      <c r="L2333" s="9">
        <f>IFERROR(VLOOKUP(Tabla1[[#This Row],[FECHA]],'SIMIT SIN RES'!A:D,3,FALSE),0)</f>
        <v>0</v>
      </c>
      <c r="M2333" s="5">
        <f>IFERROR(VLOOKUP(Tabla1[[#This Row],[FECHA]],'RECAUDOS DE COMPARENDOS'!A:D,4,FALSE),0)</f>
        <v>1</v>
      </c>
      <c r="N2333" s="9">
        <f>IFERROR(VLOOKUP(Tabla1[[#This Row],[FECHA]],'RECAUDOS DE COMPARENDOS'!A:D,3,FALSE),0)</f>
        <v>248450</v>
      </c>
      <c r="O2333" s="5">
        <f>IFERROR(VLOOKUP(Tabla1[[#This Row],[FECHA]],'RECAUDOS DE RESOLUCIONES'!A:D,4,FALSE),0)</f>
        <v>0</v>
      </c>
      <c r="P2333" s="9">
        <f>IFERROR(VLOOKUP(Tabla1[[#This Row],[FECHA]],'RECAUDOS DE RESOLUCIONES'!A:D,3,FALSE),0)</f>
        <v>0</v>
      </c>
      <c r="Q233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2333" s="9">
        <f>Tabla1[V. COMPARENDOS]-(Tabla1[V. EXONERACIONES]+Tabla1[[#This Row],[V. SIMIT CON RESOLUCION]]+Tabla1[[#This Row],[V. SIMIT SIN RESOLUCION]]+Tabla1[[#This Row],[V. RECAUDOS COMPARENDOS]]+Tabla1[[#This Row],[V. RECAUDOS RESOLUCIONES]])</f>
        <v>993800</v>
      </c>
      <c r="S2333" s="11">
        <f>IFERROR(VLOOKUP(Tabla1[[#This Row],[FECHA]],'RECAUDOS LOCALES'!A:D,4,FALSE),0)</f>
        <v>0</v>
      </c>
      <c r="T2333" s="9">
        <f>IFERROR(VLOOKUP(Tabla1[[#This Row],[FECHA]],'RECAUDOS LOCALES'!A:D,3,FALSE),0)</f>
        <v>0</v>
      </c>
      <c r="U2333" s="11">
        <f>IFERROR(VLOOKUP(Tabla1[[#This Row],[FECHA]],'RECAUDOS EXTERNOS'!A:D,4,FALSE),0)</f>
        <v>2</v>
      </c>
      <c r="V2333" s="9">
        <f>IFERROR(VLOOKUP(Tabla1[[#This Row],[FECHA]],'RECAUDOS EXTERNOS'!A:D,3,FALSE),0)</f>
        <v>449050</v>
      </c>
    </row>
    <row r="2334" spans="1:22" x14ac:dyDescent="0.25">
      <c r="A2334" s="1">
        <v>39893</v>
      </c>
      <c r="B2334" s="3" t="s">
        <v>5</v>
      </c>
      <c r="C2334" s="2">
        <v>39873</v>
      </c>
      <c r="D2334" s="5">
        <f>YEAR(Tabla1[[#This Row],[FECHA]])</f>
        <v>2009</v>
      </c>
      <c r="E2334" s="5">
        <f>IFERROR(VLOOKUP(Tabla1[[#This Row],[FECHA]],'COMPARENDOS TOTALES'!A:D,4,FALSE),0)</f>
        <v>19</v>
      </c>
      <c r="F2334" s="9">
        <f>IFERROR(VLOOKUP(Tabla1[[#This Row],[FECHA]],'COMPARENDOS TOTALES'!A:D,3,FALSE),0)</f>
        <v>5118071</v>
      </c>
      <c r="G2334" s="5">
        <f>IFERROR(VLOOKUP(Tabla1[[#This Row],[FECHA]],EXONERACIONES!A:D,4,FALSE),0)</f>
        <v>2</v>
      </c>
      <c r="H2334" s="9">
        <f>IFERROR(VLOOKUP(Tabla1[[#This Row],[FECHA]],EXONERACIONES!A:D,3,FALSE),0)</f>
        <v>496900</v>
      </c>
      <c r="I2334" s="5">
        <f>IFERROR(VLOOKUP(Tabla1[[#This Row],[FECHA]],'SIMIT CON RES'!A:D,4,FALSE),0)</f>
        <v>6</v>
      </c>
      <c r="J2334" s="9">
        <f>IFERROR(VLOOKUP(Tabla1[[#This Row],[FECHA]],'SIMIT CON RES'!A:D,3,FALSE),0)</f>
        <v>1391321</v>
      </c>
      <c r="K2334">
        <f>IFERROR(VLOOKUP(Tabla1[[#This Row],[FECHA]],'SIMIT SIN RES'!A:D,4,FALSE),0)</f>
        <v>0</v>
      </c>
      <c r="L2334" s="9">
        <f>IFERROR(VLOOKUP(Tabla1[[#This Row],[FECHA]],'SIMIT SIN RES'!A:D,3,FALSE),0)</f>
        <v>0</v>
      </c>
      <c r="M2334" s="5">
        <f>IFERROR(VLOOKUP(Tabla1[[#This Row],[FECHA]],'RECAUDOS DE COMPARENDOS'!A:D,4,FALSE),0)</f>
        <v>0</v>
      </c>
      <c r="N2334" s="9">
        <f>IFERROR(VLOOKUP(Tabla1[[#This Row],[FECHA]],'RECAUDOS DE COMPARENDOS'!A:D,3,FALSE),0)</f>
        <v>0</v>
      </c>
      <c r="O2334" s="5">
        <f>IFERROR(VLOOKUP(Tabla1[[#This Row],[FECHA]],'RECAUDOS DE RESOLUCIONES'!A:D,4,FALSE),0)</f>
        <v>2</v>
      </c>
      <c r="P2334" s="9">
        <f>IFERROR(VLOOKUP(Tabla1[[#This Row],[FECHA]],'RECAUDOS DE RESOLUCIONES'!A:D,3,FALSE),0)</f>
        <v>745350</v>
      </c>
      <c r="Q233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9</v>
      </c>
      <c r="R2334" s="9">
        <f>Tabla1[V. COMPARENDOS]-(Tabla1[V. EXONERACIONES]+Tabla1[[#This Row],[V. SIMIT CON RESOLUCION]]+Tabla1[[#This Row],[V. SIMIT SIN RESOLUCION]]+Tabla1[[#This Row],[V. RECAUDOS COMPARENDOS]]+Tabla1[[#This Row],[V. RECAUDOS RESOLUCIONES]])</f>
        <v>2484500</v>
      </c>
      <c r="S2334" s="11">
        <f>IFERROR(VLOOKUP(Tabla1[[#This Row],[FECHA]],'RECAUDOS LOCALES'!A:D,4,FALSE),0)</f>
        <v>0</v>
      </c>
      <c r="T2334" s="9">
        <f>IFERROR(VLOOKUP(Tabla1[[#This Row],[FECHA]],'RECAUDOS LOCALES'!A:D,3,FALSE),0)</f>
        <v>0</v>
      </c>
      <c r="U2334" s="11">
        <f>IFERROR(VLOOKUP(Tabla1[[#This Row],[FECHA]],'RECAUDOS EXTERNOS'!A:D,4,FALSE),0)</f>
        <v>1</v>
      </c>
      <c r="V2334" s="9">
        <f>IFERROR(VLOOKUP(Tabla1[[#This Row],[FECHA]],'RECAUDOS EXTERNOS'!A:D,3,FALSE),0)</f>
        <v>372100</v>
      </c>
    </row>
    <row r="2335" spans="1:22" x14ac:dyDescent="0.25">
      <c r="A2335" s="1">
        <v>39894</v>
      </c>
      <c r="B2335" s="3" t="s">
        <v>4</v>
      </c>
      <c r="C2335" s="2">
        <v>39873</v>
      </c>
      <c r="D2335" s="5">
        <f>YEAR(Tabla1[[#This Row],[FECHA]])</f>
        <v>2009</v>
      </c>
      <c r="E2335" s="5">
        <f>IFERROR(VLOOKUP(Tabla1[[#This Row],[FECHA]],'COMPARENDOS TOTALES'!A:D,4,FALSE),0)</f>
        <v>42</v>
      </c>
      <c r="F2335" s="9">
        <f>IFERROR(VLOOKUP(Tabla1[[#This Row],[FECHA]],'COMPARENDOS TOTALES'!A:D,3,FALSE),0)</f>
        <v>14608863</v>
      </c>
      <c r="G2335" s="5">
        <f>IFERROR(VLOOKUP(Tabla1[[#This Row],[FECHA]],EXONERACIONES!A:D,4,FALSE),0)</f>
        <v>7</v>
      </c>
      <c r="H2335" s="9">
        <f>IFERROR(VLOOKUP(Tabla1[[#This Row],[FECHA]],EXONERACIONES!A:D,3,FALSE),0)</f>
        <v>2865457</v>
      </c>
      <c r="I2335" s="5">
        <f>IFERROR(VLOOKUP(Tabla1[[#This Row],[FECHA]],'SIMIT CON RES'!A:D,4,FALSE),0)</f>
        <v>26</v>
      </c>
      <c r="J2335" s="9">
        <f>IFERROR(VLOOKUP(Tabla1[[#This Row],[FECHA]],'SIMIT CON RES'!A:D,3,FALSE),0)</f>
        <v>9474228</v>
      </c>
      <c r="K2335">
        <f>IFERROR(VLOOKUP(Tabla1[[#This Row],[FECHA]],'SIMIT SIN RES'!A:D,4,FALSE),0)</f>
        <v>0</v>
      </c>
      <c r="L2335" s="9">
        <f>IFERROR(VLOOKUP(Tabla1[[#This Row],[FECHA]],'SIMIT SIN RES'!A:D,3,FALSE),0)</f>
        <v>0</v>
      </c>
      <c r="M2335" s="5">
        <f>IFERROR(VLOOKUP(Tabla1[[#This Row],[FECHA]],'RECAUDOS DE COMPARENDOS'!A:D,4,FALSE),0)</f>
        <v>4</v>
      </c>
      <c r="N2335" s="9">
        <f>IFERROR(VLOOKUP(Tabla1[[#This Row],[FECHA]],'RECAUDOS DE COMPARENDOS'!A:D,3,FALSE),0)</f>
        <v>645971</v>
      </c>
      <c r="O2335" s="5">
        <f>IFERROR(VLOOKUP(Tabla1[[#This Row],[FECHA]],'RECAUDOS DE RESOLUCIONES'!A:D,4,FALSE),0)</f>
        <v>0</v>
      </c>
      <c r="P2335" s="9">
        <f>IFERROR(VLOOKUP(Tabla1[[#This Row],[FECHA]],'RECAUDOS DE RESOLUCIONES'!A:D,3,FALSE),0)</f>
        <v>0</v>
      </c>
      <c r="Q233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2335" s="9">
        <f>Tabla1[V. COMPARENDOS]-(Tabla1[V. EXONERACIONES]+Tabla1[[#This Row],[V. SIMIT CON RESOLUCION]]+Tabla1[[#This Row],[V. SIMIT SIN RESOLUCION]]+Tabla1[[#This Row],[V. RECAUDOS COMPARENDOS]]+Tabla1[[#This Row],[V. RECAUDOS RESOLUCIONES]])</f>
        <v>1623207</v>
      </c>
      <c r="S2335" s="11">
        <f>IFERROR(VLOOKUP(Tabla1[[#This Row],[FECHA]],'RECAUDOS LOCALES'!A:D,4,FALSE),0)</f>
        <v>0</v>
      </c>
      <c r="T2335" s="9">
        <f>IFERROR(VLOOKUP(Tabla1[[#This Row],[FECHA]],'RECAUDOS LOCALES'!A:D,3,FALSE),0)</f>
        <v>0</v>
      </c>
      <c r="U2335" s="11">
        <f>IFERROR(VLOOKUP(Tabla1[[#This Row],[FECHA]],'RECAUDOS EXTERNOS'!A:D,4,FALSE),0)</f>
        <v>0</v>
      </c>
      <c r="V2335" s="9">
        <f>IFERROR(VLOOKUP(Tabla1[[#This Row],[FECHA]],'RECAUDOS EXTERNOS'!A:D,3,FALSE),0)</f>
        <v>0</v>
      </c>
    </row>
    <row r="2336" spans="1:22" x14ac:dyDescent="0.25">
      <c r="A2336" s="1">
        <v>39895</v>
      </c>
      <c r="B2336" s="3" t="s">
        <v>1</v>
      </c>
      <c r="C2336" s="2">
        <v>39873</v>
      </c>
      <c r="D2336" s="5">
        <f>YEAR(Tabla1[[#This Row],[FECHA]])</f>
        <v>2009</v>
      </c>
      <c r="E2336" s="5">
        <f>IFERROR(VLOOKUP(Tabla1[[#This Row],[FECHA]],'COMPARENDOS TOTALES'!A:D,4,FALSE),0)</f>
        <v>36</v>
      </c>
      <c r="F2336" s="9">
        <f>IFERROR(VLOOKUP(Tabla1[[#This Row],[FECHA]],'COMPARENDOS TOTALES'!A:D,3,FALSE),0)</f>
        <v>11594335</v>
      </c>
      <c r="G2336" s="5">
        <f>IFERROR(VLOOKUP(Tabla1[[#This Row],[FECHA]],EXONERACIONES!A:D,4,FALSE),0)</f>
        <v>5</v>
      </c>
      <c r="H2336" s="9">
        <f>IFERROR(VLOOKUP(Tabla1[[#This Row],[FECHA]],EXONERACIONES!A:D,3,FALSE),0)</f>
        <v>1739150</v>
      </c>
      <c r="I2336" s="5">
        <f>IFERROR(VLOOKUP(Tabla1[[#This Row],[FECHA]],'SIMIT CON RES'!A:D,4,FALSE),0)</f>
        <v>25</v>
      </c>
      <c r="J2336" s="9">
        <f>IFERROR(VLOOKUP(Tabla1[[#This Row],[FECHA]],'SIMIT CON RES'!A:D,3,FALSE),0)</f>
        <v>8347921</v>
      </c>
      <c r="K2336">
        <f>IFERROR(VLOOKUP(Tabla1[[#This Row],[FECHA]],'SIMIT SIN RES'!A:D,4,FALSE),0)</f>
        <v>0</v>
      </c>
      <c r="L2336" s="9">
        <f>IFERROR(VLOOKUP(Tabla1[[#This Row],[FECHA]],'SIMIT SIN RES'!A:D,3,FALSE),0)</f>
        <v>0</v>
      </c>
      <c r="M2336" s="5">
        <f>IFERROR(VLOOKUP(Tabla1[[#This Row],[FECHA]],'RECAUDOS DE COMPARENDOS'!A:D,4,FALSE),0)</f>
        <v>1</v>
      </c>
      <c r="N2336" s="9">
        <f>IFERROR(VLOOKUP(Tabla1[[#This Row],[FECHA]],'RECAUDOS DE COMPARENDOS'!A:D,3,FALSE),0)</f>
        <v>248450</v>
      </c>
      <c r="O2336" s="5">
        <f>IFERROR(VLOOKUP(Tabla1[[#This Row],[FECHA]],'RECAUDOS DE RESOLUCIONES'!A:D,4,FALSE),0)</f>
        <v>0</v>
      </c>
      <c r="P2336" s="9">
        <f>IFERROR(VLOOKUP(Tabla1[[#This Row],[FECHA]],'RECAUDOS DE RESOLUCIONES'!A:D,3,FALSE),0)</f>
        <v>0</v>
      </c>
      <c r="Q233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2336" s="9">
        <f>Tabla1[V. COMPARENDOS]-(Tabla1[V. EXONERACIONES]+Tabla1[[#This Row],[V. SIMIT CON RESOLUCION]]+Tabla1[[#This Row],[V. SIMIT SIN RESOLUCION]]+Tabla1[[#This Row],[V. RECAUDOS COMPARENDOS]]+Tabla1[[#This Row],[V. RECAUDOS RESOLUCIONES]])</f>
        <v>1258814</v>
      </c>
      <c r="S2336" s="11">
        <f>IFERROR(VLOOKUP(Tabla1[[#This Row],[FECHA]],'RECAUDOS LOCALES'!A:D,4,FALSE),0)</f>
        <v>0</v>
      </c>
      <c r="T2336" s="9">
        <f>IFERROR(VLOOKUP(Tabla1[[#This Row],[FECHA]],'RECAUDOS LOCALES'!A:D,3,FALSE),0)</f>
        <v>0</v>
      </c>
      <c r="U2336" s="11">
        <f>IFERROR(VLOOKUP(Tabla1[[#This Row],[FECHA]],'RECAUDOS EXTERNOS'!A:D,4,FALSE),0)</f>
        <v>0</v>
      </c>
      <c r="V2336" s="9">
        <f>IFERROR(VLOOKUP(Tabla1[[#This Row],[FECHA]],'RECAUDOS EXTERNOS'!A:D,3,FALSE),0)</f>
        <v>0</v>
      </c>
    </row>
    <row r="2337" spans="1:22" x14ac:dyDescent="0.25">
      <c r="A2337" s="1">
        <v>39896</v>
      </c>
      <c r="B2337" s="3" t="s">
        <v>2</v>
      </c>
      <c r="C2337" s="2">
        <v>39873</v>
      </c>
      <c r="D2337" s="5">
        <f>YEAR(Tabla1[[#This Row],[FECHA]])</f>
        <v>2009</v>
      </c>
      <c r="E2337" s="5">
        <f>IFERROR(VLOOKUP(Tabla1[[#This Row],[FECHA]],'COMPARENDOS TOTALES'!A:D,4,FALSE),0)</f>
        <v>6</v>
      </c>
      <c r="F2337" s="9">
        <f>IFERROR(VLOOKUP(Tabla1[[#This Row],[FECHA]],'COMPARENDOS TOTALES'!A:D,3,FALSE),0)</f>
        <v>1623207</v>
      </c>
      <c r="G2337" s="5">
        <f>IFERROR(VLOOKUP(Tabla1[[#This Row],[FECHA]],EXONERACIONES!A:D,4,FALSE),0)</f>
        <v>3</v>
      </c>
      <c r="H2337" s="9">
        <f>IFERROR(VLOOKUP(Tabla1[[#This Row],[FECHA]],EXONERACIONES!A:D,3,FALSE),0)</f>
        <v>629407</v>
      </c>
      <c r="I2337" s="5">
        <f>IFERROR(VLOOKUP(Tabla1[[#This Row],[FECHA]],'SIMIT CON RES'!A:D,4,FALSE),0)</f>
        <v>3</v>
      </c>
      <c r="J2337" s="9">
        <f>IFERROR(VLOOKUP(Tabla1[[#This Row],[FECHA]],'SIMIT CON RES'!A:D,3,FALSE),0)</f>
        <v>993800</v>
      </c>
      <c r="K2337">
        <f>IFERROR(VLOOKUP(Tabla1[[#This Row],[FECHA]],'SIMIT SIN RES'!A:D,4,FALSE),0)</f>
        <v>0</v>
      </c>
      <c r="L2337" s="9">
        <f>IFERROR(VLOOKUP(Tabla1[[#This Row],[FECHA]],'SIMIT SIN RES'!A:D,3,FALSE),0)</f>
        <v>0</v>
      </c>
      <c r="M2337" s="5">
        <f>IFERROR(VLOOKUP(Tabla1[[#This Row],[FECHA]],'RECAUDOS DE COMPARENDOS'!A:D,4,FALSE),0)</f>
        <v>0</v>
      </c>
      <c r="N2337" s="9">
        <f>IFERROR(VLOOKUP(Tabla1[[#This Row],[FECHA]],'RECAUDOS DE COMPARENDOS'!A:D,3,FALSE),0)</f>
        <v>0</v>
      </c>
      <c r="O2337" s="5">
        <f>IFERROR(VLOOKUP(Tabla1[[#This Row],[FECHA]],'RECAUDOS DE RESOLUCIONES'!A:D,4,FALSE),0)</f>
        <v>0</v>
      </c>
      <c r="P2337" s="9">
        <f>IFERROR(VLOOKUP(Tabla1[[#This Row],[FECHA]],'RECAUDOS DE RESOLUCIONES'!A:D,3,FALSE),0)</f>
        <v>0</v>
      </c>
      <c r="Q233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33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337" s="11">
        <f>IFERROR(VLOOKUP(Tabla1[[#This Row],[FECHA]],'RECAUDOS LOCALES'!A:D,4,FALSE),0)</f>
        <v>1</v>
      </c>
      <c r="T2337" s="9">
        <f>IFERROR(VLOOKUP(Tabla1[[#This Row],[FECHA]],'RECAUDOS LOCALES'!A:D,3,FALSE),0)</f>
        <v>248445</v>
      </c>
      <c r="U2337" s="11">
        <f>IFERROR(VLOOKUP(Tabla1[[#This Row],[FECHA]],'RECAUDOS EXTERNOS'!A:D,4,FALSE),0)</f>
        <v>5</v>
      </c>
      <c r="V2337" s="9">
        <f>IFERROR(VLOOKUP(Tabla1[[#This Row],[FECHA]],'RECAUDOS EXTERNOS'!A:D,3,FALSE),0)</f>
        <v>950272</v>
      </c>
    </row>
    <row r="2338" spans="1:22" x14ac:dyDescent="0.25">
      <c r="A2338" s="1">
        <v>39897</v>
      </c>
      <c r="B2338" s="3" t="s">
        <v>3</v>
      </c>
      <c r="C2338" s="2">
        <v>39873</v>
      </c>
      <c r="D2338" s="5">
        <f>YEAR(Tabla1[[#This Row],[FECHA]])</f>
        <v>2009</v>
      </c>
      <c r="E2338" s="5">
        <f>IFERROR(VLOOKUP(Tabla1[[#This Row],[FECHA]],'COMPARENDOS TOTALES'!A:D,4,FALSE),0)</f>
        <v>11</v>
      </c>
      <c r="F2338" s="9">
        <f>IFERROR(VLOOKUP(Tabla1[[#This Row],[FECHA]],'COMPARENDOS TOTALES'!A:D,3,FALSE),0)</f>
        <v>2285742</v>
      </c>
      <c r="G2338" s="5">
        <f>IFERROR(VLOOKUP(Tabla1[[#This Row],[FECHA]],EXONERACIONES!A:D,4,FALSE),0)</f>
        <v>2</v>
      </c>
      <c r="H2338" s="9">
        <f>IFERROR(VLOOKUP(Tabla1[[#This Row],[FECHA]],EXONERACIONES!A:D,3,FALSE),0)</f>
        <v>496900</v>
      </c>
      <c r="I2338" s="5">
        <f>IFERROR(VLOOKUP(Tabla1[[#This Row],[FECHA]],'SIMIT CON RES'!A:D,4,FALSE),0)</f>
        <v>5</v>
      </c>
      <c r="J2338" s="9">
        <f>IFERROR(VLOOKUP(Tabla1[[#This Row],[FECHA]],'SIMIT CON RES'!A:D,3,FALSE),0)</f>
        <v>894421</v>
      </c>
      <c r="K2338">
        <f>IFERROR(VLOOKUP(Tabla1[[#This Row],[FECHA]],'SIMIT SIN RES'!A:D,4,FALSE),0)</f>
        <v>0</v>
      </c>
      <c r="L2338" s="9">
        <f>IFERROR(VLOOKUP(Tabla1[[#This Row],[FECHA]],'SIMIT SIN RES'!A:D,3,FALSE),0)</f>
        <v>0</v>
      </c>
      <c r="M2338" s="5">
        <f>IFERROR(VLOOKUP(Tabla1[[#This Row],[FECHA]],'RECAUDOS DE COMPARENDOS'!A:D,4,FALSE),0)</f>
        <v>0</v>
      </c>
      <c r="N2338" s="9">
        <f>IFERROR(VLOOKUP(Tabla1[[#This Row],[FECHA]],'RECAUDOS DE COMPARENDOS'!A:D,3,FALSE),0)</f>
        <v>0</v>
      </c>
      <c r="O2338" s="5">
        <f>IFERROR(VLOOKUP(Tabla1[[#This Row],[FECHA]],'RECAUDOS DE RESOLUCIONES'!A:D,4,FALSE),0)</f>
        <v>1</v>
      </c>
      <c r="P2338" s="9">
        <f>IFERROR(VLOOKUP(Tabla1[[#This Row],[FECHA]],'RECAUDOS DE RESOLUCIONES'!A:D,3,FALSE),0)</f>
        <v>132507</v>
      </c>
      <c r="Q233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2338" s="9">
        <f>Tabla1[V. COMPARENDOS]-(Tabla1[V. EXONERACIONES]+Tabla1[[#This Row],[V. SIMIT CON RESOLUCION]]+Tabla1[[#This Row],[V. SIMIT SIN RESOLUCION]]+Tabla1[[#This Row],[V. RECAUDOS COMPARENDOS]]+Tabla1[[#This Row],[V. RECAUDOS RESOLUCIONES]])</f>
        <v>761914</v>
      </c>
      <c r="S2338" s="11">
        <f>IFERROR(VLOOKUP(Tabla1[[#This Row],[FECHA]],'RECAUDOS LOCALES'!A:D,4,FALSE),0)</f>
        <v>4</v>
      </c>
      <c r="T2338" s="9">
        <f>IFERROR(VLOOKUP(Tabla1[[#This Row],[FECHA]],'RECAUDOS LOCALES'!A:D,3,FALSE),0)</f>
        <v>730162</v>
      </c>
      <c r="U2338" s="11">
        <f>IFERROR(VLOOKUP(Tabla1[[#This Row],[FECHA]],'RECAUDOS EXTERNOS'!A:D,4,FALSE),0)</f>
        <v>6</v>
      </c>
      <c r="V2338" s="9">
        <f>IFERROR(VLOOKUP(Tabla1[[#This Row],[FECHA]],'RECAUDOS EXTERNOS'!A:D,3,FALSE),0)</f>
        <v>1391600</v>
      </c>
    </row>
    <row r="2339" spans="1:22" x14ac:dyDescent="0.25">
      <c r="A2339" s="1">
        <v>39898</v>
      </c>
      <c r="B2339" s="3" t="s">
        <v>6</v>
      </c>
      <c r="C2339" s="2">
        <v>39873</v>
      </c>
      <c r="D2339" s="5">
        <f>YEAR(Tabla1[[#This Row],[FECHA]])</f>
        <v>2009</v>
      </c>
      <c r="E2339" s="5">
        <f>IFERROR(VLOOKUP(Tabla1[[#This Row],[FECHA]],'COMPARENDOS TOTALES'!A:D,4,FALSE),0)</f>
        <v>4</v>
      </c>
      <c r="F2339" s="9">
        <f>IFERROR(VLOOKUP(Tabla1[[#This Row],[FECHA]],'COMPARENDOS TOTALES'!A:D,3,FALSE),0)</f>
        <v>1739150</v>
      </c>
      <c r="G2339" s="5">
        <f>IFERROR(VLOOKUP(Tabla1[[#This Row],[FECHA]],EXONERACIONES!A:D,4,FALSE),0)</f>
        <v>1</v>
      </c>
      <c r="H2339" s="9">
        <f>IFERROR(VLOOKUP(Tabla1[[#This Row],[FECHA]],EXONERACIONES!A:D,3,FALSE),0)</f>
        <v>496900</v>
      </c>
      <c r="I2339" s="5">
        <f>IFERROR(VLOOKUP(Tabla1[[#This Row],[FECHA]],'SIMIT CON RES'!A:D,4,FALSE),0)</f>
        <v>1</v>
      </c>
      <c r="J2339" s="9">
        <f>IFERROR(VLOOKUP(Tabla1[[#This Row],[FECHA]],'SIMIT CON RES'!A:D,3,FALSE),0)</f>
        <v>248450</v>
      </c>
      <c r="K2339">
        <f>IFERROR(VLOOKUP(Tabla1[[#This Row],[FECHA]],'SIMIT SIN RES'!A:D,4,FALSE),0)</f>
        <v>0</v>
      </c>
      <c r="L2339" s="9">
        <f>IFERROR(VLOOKUP(Tabla1[[#This Row],[FECHA]],'SIMIT SIN RES'!A:D,3,FALSE),0)</f>
        <v>0</v>
      </c>
      <c r="M2339" s="5">
        <f>IFERROR(VLOOKUP(Tabla1[[#This Row],[FECHA]],'RECAUDOS DE COMPARENDOS'!A:D,4,FALSE),0)</f>
        <v>0</v>
      </c>
      <c r="N2339" s="9">
        <f>IFERROR(VLOOKUP(Tabla1[[#This Row],[FECHA]],'RECAUDOS DE COMPARENDOS'!A:D,3,FALSE),0)</f>
        <v>0</v>
      </c>
      <c r="O2339" s="5">
        <f>IFERROR(VLOOKUP(Tabla1[[#This Row],[FECHA]],'RECAUDOS DE RESOLUCIONES'!A:D,4,FALSE),0)</f>
        <v>0</v>
      </c>
      <c r="P2339" s="9">
        <f>IFERROR(VLOOKUP(Tabla1[[#This Row],[FECHA]],'RECAUDOS DE RESOLUCIONES'!A:D,3,FALSE),0)</f>
        <v>0</v>
      </c>
      <c r="Q233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339" s="9">
        <f>Tabla1[V. COMPARENDOS]-(Tabla1[V. EXONERACIONES]+Tabla1[[#This Row],[V. SIMIT CON RESOLUCION]]+Tabla1[[#This Row],[V. SIMIT SIN RESOLUCION]]+Tabla1[[#This Row],[V. RECAUDOS COMPARENDOS]]+Tabla1[[#This Row],[V. RECAUDOS RESOLUCIONES]])</f>
        <v>993800</v>
      </c>
      <c r="S2339" s="11">
        <f>IFERROR(VLOOKUP(Tabla1[[#This Row],[FECHA]],'RECAUDOS LOCALES'!A:D,4,FALSE),0)</f>
        <v>1</v>
      </c>
      <c r="T2339" s="9">
        <f>IFERROR(VLOOKUP(Tabla1[[#This Row],[FECHA]],'RECAUDOS LOCALES'!A:D,3,FALSE),0)</f>
        <v>216850</v>
      </c>
      <c r="U2339" s="11">
        <f>IFERROR(VLOOKUP(Tabla1[[#This Row],[FECHA]],'RECAUDOS EXTERNOS'!A:D,4,FALSE),0)</f>
        <v>1</v>
      </c>
      <c r="V2339" s="9">
        <f>IFERROR(VLOOKUP(Tabla1[[#This Row],[FECHA]],'RECAUDOS EXTERNOS'!A:D,3,FALSE),0)</f>
        <v>193100</v>
      </c>
    </row>
    <row r="2340" spans="1:22" x14ac:dyDescent="0.25">
      <c r="A2340" s="1">
        <v>39899</v>
      </c>
      <c r="B2340" s="3" t="s">
        <v>0</v>
      </c>
      <c r="C2340" s="2">
        <v>39873</v>
      </c>
      <c r="D2340" s="5">
        <f>YEAR(Tabla1[[#This Row],[FECHA]])</f>
        <v>2009</v>
      </c>
      <c r="E2340" s="5">
        <f>IFERROR(VLOOKUP(Tabla1[[#This Row],[FECHA]],'COMPARENDOS TOTALES'!A:D,4,FALSE),0)</f>
        <v>10</v>
      </c>
      <c r="F2340" s="9">
        <f>IFERROR(VLOOKUP(Tabla1[[#This Row],[FECHA]],'COMPARENDOS TOTALES'!A:D,3,FALSE),0)</f>
        <v>3246414</v>
      </c>
      <c r="G2340" s="5">
        <f>IFERROR(VLOOKUP(Tabla1[[#This Row],[FECHA]],EXONERACIONES!A:D,4,FALSE),0)</f>
        <v>3</v>
      </c>
      <c r="H2340" s="9">
        <f>IFERROR(VLOOKUP(Tabla1[[#This Row],[FECHA]],EXONERACIONES!A:D,3,FALSE),0)</f>
        <v>993800</v>
      </c>
      <c r="I2340" s="5">
        <f>IFERROR(VLOOKUP(Tabla1[[#This Row],[FECHA]],'SIMIT CON RES'!A:D,4,FALSE),0)</f>
        <v>5</v>
      </c>
      <c r="J2340" s="9">
        <f>IFERROR(VLOOKUP(Tabla1[[#This Row],[FECHA]],'SIMIT CON RES'!A:D,3,FALSE),0)</f>
        <v>1258814</v>
      </c>
      <c r="K2340">
        <f>IFERROR(VLOOKUP(Tabla1[[#This Row],[FECHA]],'SIMIT SIN RES'!A:D,4,FALSE),0)</f>
        <v>0</v>
      </c>
      <c r="L2340" s="9">
        <f>IFERROR(VLOOKUP(Tabla1[[#This Row],[FECHA]],'SIMIT SIN RES'!A:D,3,FALSE),0)</f>
        <v>0</v>
      </c>
      <c r="M2340" s="5">
        <f>IFERROR(VLOOKUP(Tabla1[[#This Row],[FECHA]],'RECAUDOS DE COMPARENDOS'!A:D,4,FALSE),0)</f>
        <v>0</v>
      </c>
      <c r="N2340" s="9">
        <f>IFERROR(VLOOKUP(Tabla1[[#This Row],[FECHA]],'RECAUDOS DE COMPARENDOS'!A:D,3,FALSE),0)</f>
        <v>0</v>
      </c>
      <c r="O2340" s="5">
        <f>IFERROR(VLOOKUP(Tabla1[[#This Row],[FECHA]],'RECAUDOS DE RESOLUCIONES'!A:D,4,FALSE),0)</f>
        <v>0</v>
      </c>
      <c r="P2340" s="9">
        <f>IFERROR(VLOOKUP(Tabla1[[#This Row],[FECHA]],'RECAUDOS DE RESOLUCIONES'!A:D,3,FALSE),0)</f>
        <v>0</v>
      </c>
      <c r="Q234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340" s="9">
        <f>Tabla1[V. COMPARENDOS]-(Tabla1[V. EXONERACIONES]+Tabla1[[#This Row],[V. SIMIT CON RESOLUCION]]+Tabla1[[#This Row],[V. SIMIT SIN RESOLUCION]]+Tabla1[[#This Row],[V. RECAUDOS COMPARENDOS]]+Tabla1[[#This Row],[V. RECAUDOS RESOLUCIONES]])</f>
        <v>993800</v>
      </c>
      <c r="S2340" s="11">
        <f>IFERROR(VLOOKUP(Tabla1[[#This Row],[FECHA]],'RECAUDOS LOCALES'!A:D,4,FALSE),0)</f>
        <v>0</v>
      </c>
      <c r="T2340" s="9">
        <f>IFERROR(VLOOKUP(Tabla1[[#This Row],[FECHA]],'RECAUDOS LOCALES'!A:D,3,FALSE),0)</f>
        <v>0</v>
      </c>
      <c r="U2340" s="11">
        <f>IFERROR(VLOOKUP(Tabla1[[#This Row],[FECHA]],'RECAUDOS EXTERNOS'!A:D,4,FALSE),0)</f>
        <v>3</v>
      </c>
      <c r="V2340" s="9">
        <f>IFERROR(VLOOKUP(Tabla1[[#This Row],[FECHA]],'RECAUDOS EXTERNOS'!A:D,3,FALSE),0)</f>
        <v>844420</v>
      </c>
    </row>
    <row r="2341" spans="1:22" x14ac:dyDescent="0.25">
      <c r="A2341" s="1">
        <v>39900</v>
      </c>
      <c r="B2341" s="3" t="s">
        <v>5</v>
      </c>
      <c r="C2341" s="2">
        <v>39873</v>
      </c>
      <c r="D2341" s="5">
        <f>YEAR(Tabla1[[#This Row],[FECHA]])</f>
        <v>2009</v>
      </c>
      <c r="E2341" s="5">
        <f>IFERROR(VLOOKUP(Tabla1[[#This Row],[FECHA]],'COMPARENDOS TOTALES'!A:D,4,FALSE),0)</f>
        <v>22</v>
      </c>
      <c r="F2341" s="9">
        <f>IFERROR(VLOOKUP(Tabla1[[#This Row],[FECHA]],'COMPARENDOS TOTALES'!A:D,3,FALSE),0)</f>
        <v>7735078</v>
      </c>
      <c r="G2341" s="5">
        <f>IFERROR(VLOOKUP(Tabla1[[#This Row],[FECHA]],EXONERACIONES!A:D,4,FALSE),0)</f>
        <v>3</v>
      </c>
      <c r="H2341" s="9">
        <f>IFERROR(VLOOKUP(Tabla1[[#This Row],[FECHA]],EXONERACIONES!A:D,3,FALSE),0)</f>
        <v>993800</v>
      </c>
      <c r="I2341" s="5">
        <f>IFERROR(VLOOKUP(Tabla1[[#This Row],[FECHA]],'SIMIT CON RES'!A:D,4,FALSE),0)</f>
        <v>16</v>
      </c>
      <c r="J2341" s="9">
        <f>IFERROR(VLOOKUP(Tabla1[[#This Row],[FECHA]],'SIMIT CON RES'!A:D,3,FALSE),0)</f>
        <v>5863421</v>
      </c>
      <c r="K2341">
        <f>IFERROR(VLOOKUP(Tabla1[[#This Row],[FECHA]],'SIMIT SIN RES'!A:D,4,FALSE),0)</f>
        <v>0</v>
      </c>
      <c r="L2341" s="9">
        <f>IFERROR(VLOOKUP(Tabla1[[#This Row],[FECHA]],'SIMIT SIN RES'!A:D,3,FALSE),0)</f>
        <v>0</v>
      </c>
      <c r="M2341" s="5">
        <f>IFERROR(VLOOKUP(Tabla1[[#This Row],[FECHA]],'RECAUDOS DE COMPARENDOS'!A:D,4,FALSE),0)</f>
        <v>1</v>
      </c>
      <c r="N2341" s="9">
        <f>IFERROR(VLOOKUP(Tabla1[[#This Row],[FECHA]],'RECAUDOS DE COMPARENDOS'!A:D,3,FALSE),0)</f>
        <v>496900</v>
      </c>
      <c r="O2341" s="5">
        <f>IFERROR(VLOOKUP(Tabla1[[#This Row],[FECHA]],'RECAUDOS DE RESOLUCIONES'!A:D,4,FALSE),0)</f>
        <v>0</v>
      </c>
      <c r="P2341" s="9">
        <f>IFERROR(VLOOKUP(Tabla1[[#This Row],[FECHA]],'RECAUDOS DE RESOLUCIONES'!A:D,3,FALSE),0)</f>
        <v>0</v>
      </c>
      <c r="Q234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341" s="9">
        <f>Tabla1[V. COMPARENDOS]-(Tabla1[V. EXONERACIONES]+Tabla1[[#This Row],[V. SIMIT CON RESOLUCION]]+Tabla1[[#This Row],[V. SIMIT SIN RESOLUCION]]+Tabla1[[#This Row],[V. RECAUDOS COMPARENDOS]]+Tabla1[[#This Row],[V. RECAUDOS RESOLUCIONES]])</f>
        <v>380957</v>
      </c>
      <c r="S2341" s="11">
        <f>IFERROR(VLOOKUP(Tabla1[[#This Row],[FECHA]],'RECAUDOS LOCALES'!A:D,4,FALSE),0)</f>
        <v>0</v>
      </c>
      <c r="T2341" s="9">
        <f>IFERROR(VLOOKUP(Tabla1[[#This Row],[FECHA]],'RECAUDOS LOCALES'!A:D,3,FALSE),0)</f>
        <v>0</v>
      </c>
      <c r="U2341" s="11">
        <f>IFERROR(VLOOKUP(Tabla1[[#This Row],[FECHA]],'RECAUDOS EXTERNOS'!A:D,4,FALSE),0)</f>
        <v>0</v>
      </c>
      <c r="V2341" s="9">
        <f>IFERROR(VLOOKUP(Tabla1[[#This Row],[FECHA]],'RECAUDOS EXTERNOS'!A:D,3,FALSE),0)</f>
        <v>0</v>
      </c>
    </row>
    <row r="2342" spans="1:22" x14ac:dyDescent="0.25">
      <c r="A2342" s="1">
        <v>39901</v>
      </c>
      <c r="B2342" s="3" t="s">
        <v>4</v>
      </c>
      <c r="C2342" s="2">
        <v>39873</v>
      </c>
      <c r="D2342" s="5">
        <f>YEAR(Tabla1[[#This Row],[FECHA]])</f>
        <v>2009</v>
      </c>
      <c r="E2342" s="5">
        <f>IFERROR(VLOOKUP(Tabla1[[#This Row],[FECHA]],'COMPARENDOS TOTALES'!A:D,4,FALSE),0)</f>
        <v>15</v>
      </c>
      <c r="F2342" s="9">
        <f>IFERROR(VLOOKUP(Tabla1[[#This Row],[FECHA]],'COMPARENDOS TOTALES'!A:D,3,FALSE),0)</f>
        <v>6095307</v>
      </c>
      <c r="G2342" s="5">
        <f>IFERROR(VLOOKUP(Tabla1[[#This Row],[FECHA]],EXONERACIONES!A:D,4,FALSE),0)</f>
        <v>1</v>
      </c>
      <c r="H2342" s="9">
        <f>IFERROR(VLOOKUP(Tabla1[[#This Row],[FECHA]],EXONERACIONES!A:D,3,FALSE),0)</f>
        <v>496900</v>
      </c>
      <c r="I2342" s="5">
        <f>IFERROR(VLOOKUP(Tabla1[[#This Row],[FECHA]],'SIMIT CON RES'!A:D,4,FALSE),0)</f>
        <v>12</v>
      </c>
      <c r="J2342" s="9">
        <f>IFERROR(VLOOKUP(Tabla1[[#This Row],[FECHA]],'SIMIT CON RES'!A:D,3,FALSE),0)</f>
        <v>5101507</v>
      </c>
      <c r="K2342">
        <f>IFERROR(VLOOKUP(Tabla1[[#This Row],[FECHA]],'SIMIT SIN RES'!A:D,4,FALSE),0)</f>
        <v>0</v>
      </c>
      <c r="L2342" s="9">
        <f>IFERROR(VLOOKUP(Tabla1[[#This Row],[FECHA]],'SIMIT SIN RES'!A:D,3,FALSE),0)</f>
        <v>0</v>
      </c>
      <c r="M2342" s="5">
        <f>IFERROR(VLOOKUP(Tabla1[[#This Row],[FECHA]],'RECAUDOS DE COMPARENDOS'!A:D,4,FALSE),0)</f>
        <v>1</v>
      </c>
      <c r="N2342" s="9">
        <f>IFERROR(VLOOKUP(Tabla1[[#This Row],[FECHA]],'RECAUDOS DE COMPARENDOS'!A:D,3,FALSE),0)</f>
        <v>248450</v>
      </c>
      <c r="O2342" s="5">
        <f>IFERROR(VLOOKUP(Tabla1[[#This Row],[FECHA]],'RECAUDOS DE RESOLUCIONES'!A:D,4,FALSE),0)</f>
        <v>0</v>
      </c>
      <c r="P2342" s="9">
        <f>IFERROR(VLOOKUP(Tabla1[[#This Row],[FECHA]],'RECAUDOS DE RESOLUCIONES'!A:D,3,FALSE),0)</f>
        <v>0</v>
      </c>
      <c r="Q234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342" s="9">
        <f>Tabla1[V. COMPARENDOS]-(Tabla1[V. EXONERACIONES]+Tabla1[[#This Row],[V. SIMIT CON RESOLUCION]]+Tabla1[[#This Row],[V. SIMIT SIN RESOLUCION]]+Tabla1[[#This Row],[V. RECAUDOS COMPARENDOS]]+Tabla1[[#This Row],[V. RECAUDOS RESOLUCIONES]])</f>
        <v>248450</v>
      </c>
      <c r="S2342" s="11">
        <f>IFERROR(VLOOKUP(Tabla1[[#This Row],[FECHA]],'RECAUDOS LOCALES'!A:D,4,FALSE),0)</f>
        <v>0</v>
      </c>
      <c r="T2342" s="9">
        <f>IFERROR(VLOOKUP(Tabla1[[#This Row],[FECHA]],'RECAUDOS LOCALES'!A:D,3,FALSE),0)</f>
        <v>0</v>
      </c>
      <c r="U2342" s="11">
        <f>IFERROR(VLOOKUP(Tabla1[[#This Row],[FECHA]],'RECAUDOS EXTERNOS'!A:D,4,FALSE),0)</f>
        <v>0</v>
      </c>
      <c r="V2342" s="9">
        <f>IFERROR(VLOOKUP(Tabla1[[#This Row],[FECHA]],'RECAUDOS EXTERNOS'!A:D,3,FALSE),0)</f>
        <v>0</v>
      </c>
    </row>
    <row r="2343" spans="1:22" x14ac:dyDescent="0.25">
      <c r="A2343" s="1">
        <v>39902</v>
      </c>
      <c r="B2343" s="3" t="s">
        <v>1</v>
      </c>
      <c r="C2343" s="2">
        <v>39873</v>
      </c>
      <c r="D2343" s="5">
        <f>YEAR(Tabla1[[#This Row],[FECHA]])</f>
        <v>2009</v>
      </c>
      <c r="E2343" s="5">
        <f>IFERROR(VLOOKUP(Tabla1[[#This Row],[FECHA]],'COMPARENDOS TOTALES'!A:D,4,FALSE),0)</f>
        <v>7</v>
      </c>
      <c r="F2343" s="9">
        <f>IFERROR(VLOOKUP(Tabla1[[#This Row],[FECHA]],'COMPARENDOS TOTALES'!A:D,3,FALSE),0)</f>
        <v>2368557</v>
      </c>
      <c r="G2343" s="5">
        <f>IFERROR(VLOOKUP(Tabla1[[#This Row],[FECHA]],EXONERACIONES!A:D,4,FALSE),0)</f>
        <v>1</v>
      </c>
      <c r="H2343" s="9">
        <f>IFERROR(VLOOKUP(Tabla1[[#This Row],[FECHA]],EXONERACIONES!A:D,3,FALSE),0)</f>
        <v>496900</v>
      </c>
      <c r="I2343" s="5">
        <f>IFERROR(VLOOKUP(Tabla1[[#This Row],[FECHA]],'SIMIT CON RES'!A:D,4,FALSE),0)</f>
        <v>5</v>
      </c>
      <c r="J2343" s="9">
        <f>IFERROR(VLOOKUP(Tabla1[[#This Row],[FECHA]],'SIMIT CON RES'!A:D,3,FALSE),0)</f>
        <v>1739150</v>
      </c>
      <c r="K2343">
        <f>IFERROR(VLOOKUP(Tabla1[[#This Row],[FECHA]],'SIMIT SIN RES'!A:D,4,FALSE),0)</f>
        <v>0</v>
      </c>
      <c r="L2343" s="9">
        <f>IFERROR(VLOOKUP(Tabla1[[#This Row],[FECHA]],'SIMIT SIN RES'!A:D,3,FALSE),0)</f>
        <v>0</v>
      </c>
      <c r="M2343" s="5">
        <f>IFERROR(VLOOKUP(Tabla1[[#This Row],[FECHA]],'RECAUDOS DE COMPARENDOS'!A:D,4,FALSE),0)</f>
        <v>0</v>
      </c>
      <c r="N2343" s="9">
        <f>IFERROR(VLOOKUP(Tabla1[[#This Row],[FECHA]],'RECAUDOS DE COMPARENDOS'!A:D,3,FALSE),0)</f>
        <v>0</v>
      </c>
      <c r="O2343" s="5">
        <f>IFERROR(VLOOKUP(Tabla1[[#This Row],[FECHA]],'RECAUDOS DE RESOLUCIONES'!A:D,4,FALSE),0)</f>
        <v>0</v>
      </c>
      <c r="P2343" s="9">
        <f>IFERROR(VLOOKUP(Tabla1[[#This Row],[FECHA]],'RECAUDOS DE RESOLUCIONES'!A:D,3,FALSE),0)</f>
        <v>0</v>
      </c>
      <c r="Q234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343" s="9">
        <f>Tabla1[V. COMPARENDOS]-(Tabla1[V. EXONERACIONES]+Tabla1[[#This Row],[V. SIMIT CON RESOLUCION]]+Tabla1[[#This Row],[V. SIMIT SIN RESOLUCION]]+Tabla1[[#This Row],[V. RECAUDOS COMPARENDOS]]+Tabla1[[#This Row],[V. RECAUDOS RESOLUCIONES]])</f>
        <v>132507</v>
      </c>
      <c r="S2343" s="11">
        <f>IFERROR(VLOOKUP(Tabla1[[#This Row],[FECHA]],'RECAUDOS LOCALES'!A:D,4,FALSE),0)</f>
        <v>1</v>
      </c>
      <c r="T2343" s="9">
        <f>IFERROR(VLOOKUP(Tabla1[[#This Row],[FECHA]],'RECAUDOS LOCALES'!A:D,3,FALSE),0)</f>
        <v>408000</v>
      </c>
      <c r="U2343" s="11">
        <f>IFERROR(VLOOKUP(Tabla1[[#This Row],[FECHA]],'RECAUDOS EXTERNOS'!A:D,4,FALSE),0)</f>
        <v>3</v>
      </c>
      <c r="V2343" s="9">
        <f>IFERROR(VLOOKUP(Tabla1[[#This Row],[FECHA]],'RECAUDOS EXTERNOS'!A:D,3,FALSE),0)</f>
        <v>629150</v>
      </c>
    </row>
    <row r="2344" spans="1:22" x14ac:dyDescent="0.25">
      <c r="A2344" s="1">
        <v>39903</v>
      </c>
      <c r="B2344" s="3" t="s">
        <v>2</v>
      </c>
      <c r="C2344" s="2">
        <v>39873</v>
      </c>
      <c r="D2344" s="5">
        <f>YEAR(Tabla1[[#This Row],[FECHA]])</f>
        <v>2009</v>
      </c>
      <c r="E2344" s="5">
        <f>IFERROR(VLOOKUP(Tabla1[[#This Row],[FECHA]],'COMPARENDOS TOTALES'!A:D,4,FALSE),0)</f>
        <v>9</v>
      </c>
      <c r="F2344" s="9">
        <f>IFERROR(VLOOKUP(Tabla1[[#This Row],[FECHA]],'COMPARENDOS TOTALES'!A:D,3,FALSE),0)</f>
        <v>2997964</v>
      </c>
      <c r="G2344" s="5">
        <f>IFERROR(VLOOKUP(Tabla1[[#This Row],[FECHA]],EXONERACIONES!A:D,4,FALSE),0)</f>
        <v>3</v>
      </c>
      <c r="H2344" s="9">
        <f>IFERROR(VLOOKUP(Tabla1[[#This Row],[FECHA]],EXONERACIONES!A:D,3,FALSE),0)</f>
        <v>993800</v>
      </c>
      <c r="I2344" s="5">
        <f>IFERROR(VLOOKUP(Tabla1[[#This Row],[FECHA]],'SIMIT CON RES'!A:D,4,FALSE),0)</f>
        <v>2</v>
      </c>
      <c r="J2344" s="9">
        <f>IFERROR(VLOOKUP(Tabla1[[#This Row],[FECHA]],'SIMIT CON RES'!A:D,3,FALSE),0)</f>
        <v>380957</v>
      </c>
      <c r="K2344">
        <f>IFERROR(VLOOKUP(Tabla1[[#This Row],[FECHA]],'SIMIT SIN RES'!A:D,4,FALSE),0)</f>
        <v>0</v>
      </c>
      <c r="L2344" s="9">
        <f>IFERROR(VLOOKUP(Tabla1[[#This Row],[FECHA]],'SIMIT SIN RES'!A:D,3,FALSE),0)</f>
        <v>0</v>
      </c>
      <c r="M2344" s="5">
        <f>IFERROR(VLOOKUP(Tabla1[[#This Row],[FECHA]],'RECAUDOS DE COMPARENDOS'!A:D,4,FALSE),0)</f>
        <v>1</v>
      </c>
      <c r="N2344" s="9">
        <f>IFERROR(VLOOKUP(Tabla1[[#This Row],[FECHA]],'RECAUDOS DE COMPARENDOS'!A:D,3,FALSE),0)</f>
        <v>496900</v>
      </c>
      <c r="O2344" s="5">
        <f>IFERROR(VLOOKUP(Tabla1[[#This Row],[FECHA]],'RECAUDOS DE RESOLUCIONES'!A:D,4,FALSE),0)</f>
        <v>0</v>
      </c>
      <c r="P2344" s="9">
        <f>IFERROR(VLOOKUP(Tabla1[[#This Row],[FECHA]],'RECAUDOS DE RESOLUCIONES'!A:D,3,FALSE),0)</f>
        <v>0</v>
      </c>
      <c r="Q234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2344" s="9">
        <f>Tabla1[V. COMPARENDOS]-(Tabla1[V. EXONERACIONES]+Tabla1[[#This Row],[V. SIMIT CON RESOLUCION]]+Tabla1[[#This Row],[V. SIMIT SIN RESOLUCION]]+Tabla1[[#This Row],[V. RECAUDOS COMPARENDOS]]+Tabla1[[#This Row],[V. RECAUDOS RESOLUCIONES]])</f>
        <v>1126307</v>
      </c>
      <c r="S2344" s="11">
        <f>IFERROR(VLOOKUP(Tabla1[[#This Row],[FECHA]],'RECAUDOS LOCALES'!A:D,4,FALSE),0)</f>
        <v>1</v>
      </c>
      <c r="T2344" s="9">
        <f>IFERROR(VLOOKUP(Tabla1[[#This Row],[FECHA]],'RECAUDOS LOCALES'!A:D,3,FALSE),0)</f>
        <v>132504</v>
      </c>
      <c r="U2344" s="11">
        <f>IFERROR(VLOOKUP(Tabla1[[#This Row],[FECHA]],'RECAUDOS EXTERNOS'!A:D,4,FALSE),0)</f>
        <v>5</v>
      </c>
      <c r="V2344" s="9">
        <f>IFERROR(VLOOKUP(Tabla1[[#This Row],[FECHA]],'RECAUDOS EXTERNOS'!A:D,3,FALSE),0)</f>
        <v>1244095</v>
      </c>
    </row>
    <row r="2345" spans="1:22" x14ac:dyDescent="0.25">
      <c r="A2345" s="1">
        <v>39904</v>
      </c>
      <c r="B2345" s="3" t="s">
        <v>3</v>
      </c>
      <c r="C2345" s="2">
        <v>39904</v>
      </c>
      <c r="D2345" s="5">
        <f>YEAR(Tabla1[[#This Row],[FECHA]])</f>
        <v>2009</v>
      </c>
      <c r="E2345" s="5">
        <f>IFERROR(VLOOKUP(Tabla1[[#This Row],[FECHA]],'COMPARENDOS TOTALES'!A:D,4,FALSE),0)</f>
        <v>10</v>
      </c>
      <c r="F2345" s="9">
        <f>IFERROR(VLOOKUP(Tabla1[[#This Row],[FECHA]],'COMPARENDOS TOTALES'!A:D,3,FALSE),0)</f>
        <v>3362357</v>
      </c>
      <c r="G2345" s="5">
        <f>IFERROR(VLOOKUP(Tabla1[[#This Row],[FECHA]],EXONERACIONES!A:D,4,FALSE),0)</f>
        <v>3</v>
      </c>
      <c r="H2345" s="9">
        <f>IFERROR(VLOOKUP(Tabla1[[#This Row],[FECHA]],EXONERACIONES!A:D,3,FALSE),0)</f>
        <v>1242250</v>
      </c>
      <c r="I2345" s="5">
        <f>IFERROR(VLOOKUP(Tabla1[[#This Row],[FECHA]],'SIMIT CON RES'!A:D,4,FALSE),0)</f>
        <v>3</v>
      </c>
      <c r="J2345" s="9">
        <f>IFERROR(VLOOKUP(Tabla1[[#This Row],[FECHA]],'SIMIT CON RES'!A:D,3,FALSE),0)</f>
        <v>1242250</v>
      </c>
      <c r="K2345">
        <f>IFERROR(VLOOKUP(Tabla1[[#This Row],[FECHA]],'SIMIT SIN RES'!A:D,4,FALSE),0)</f>
        <v>0</v>
      </c>
      <c r="L2345" s="9">
        <f>IFERROR(VLOOKUP(Tabla1[[#This Row],[FECHA]],'SIMIT SIN RES'!A:D,3,FALSE),0)</f>
        <v>0</v>
      </c>
      <c r="M2345" s="5">
        <f>IFERROR(VLOOKUP(Tabla1[[#This Row],[FECHA]],'RECAUDOS DE COMPARENDOS'!A:D,4,FALSE),0)</f>
        <v>1</v>
      </c>
      <c r="N2345" s="9">
        <f>IFERROR(VLOOKUP(Tabla1[[#This Row],[FECHA]],'RECAUDOS DE COMPARENDOS'!A:D,3,FALSE),0)</f>
        <v>132507</v>
      </c>
      <c r="O2345" s="5">
        <f>IFERROR(VLOOKUP(Tabla1[[#This Row],[FECHA]],'RECAUDOS DE RESOLUCIONES'!A:D,4,FALSE),0)</f>
        <v>1</v>
      </c>
      <c r="P2345" s="9">
        <f>IFERROR(VLOOKUP(Tabla1[[#This Row],[FECHA]],'RECAUDOS DE RESOLUCIONES'!A:D,3,FALSE),0)</f>
        <v>248450</v>
      </c>
      <c r="Q234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345" s="9">
        <f>Tabla1[V. COMPARENDOS]-(Tabla1[V. EXONERACIONES]+Tabla1[[#This Row],[V. SIMIT CON RESOLUCION]]+Tabla1[[#This Row],[V. SIMIT SIN RESOLUCION]]+Tabla1[[#This Row],[V. RECAUDOS COMPARENDOS]]+Tabla1[[#This Row],[V. RECAUDOS RESOLUCIONES]])</f>
        <v>496900</v>
      </c>
      <c r="S2345" s="11">
        <f>IFERROR(VLOOKUP(Tabla1[[#This Row],[FECHA]],'RECAUDOS LOCALES'!A:D,4,FALSE),0)</f>
        <v>0</v>
      </c>
      <c r="T2345" s="9">
        <f>IFERROR(VLOOKUP(Tabla1[[#This Row],[FECHA]],'RECAUDOS LOCALES'!A:D,3,FALSE),0)</f>
        <v>0</v>
      </c>
      <c r="U2345" s="11">
        <f>IFERROR(VLOOKUP(Tabla1[[#This Row],[FECHA]],'RECAUDOS EXTERNOS'!A:D,4,FALSE),0)</f>
        <v>1</v>
      </c>
      <c r="V2345" s="9">
        <f>IFERROR(VLOOKUP(Tabla1[[#This Row],[FECHA]],'RECAUDOS EXTERNOS'!A:D,3,FALSE),0)</f>
        <v>122900</v>
      </c>
    </row>
    <row r="2346" spans="1:22" x14ac:dyDescent="0.25">
      <c r="A2346" s="1">
        <v>39905</v>
      </c>
      <c r="B2346" s="3" t="s">
        <v>6</v>
      </c>
      <c r="C2346" s="2">
        <v>39904</v>
      </c>
      <c r="D2346" s="5">
        <f>YEAR(Tabla1[[#This Row],[FECHA]])</f>
        <v>2009</v>
      </c>
      <c r="E2346" s="5">
        <f>IFERROR(VLOOKUP(Tabla1[[#This Row],[FECHA]],'COMPARENDOS TOTALES'!A:D,4,FALSE),0)</f>
        <v>13</v>
      </c>
      <c r="F2346" s="9">
        <f>IFERROR(VLOOKUP(Tabla1[[#This Row],[FECHA]],'COMPARENDOS TOTALES'!A:D,3,FALSE),0)</f>
        <v>4472100</v>
      </c>
      <c r="G2346" s="5">
        <f>IFERROR(VLOOKUP(Tabla1[[#This Row],[FECHA]],EXONERACIONES!A:D,4,FALSE),0)</f>
        <v>4</v>
      </c>
      <c r="H2346" s="9">
        <f>IFERROR(VLOOKUP(Tabla1[[#This Row],[FECHA]],EXONERACIONES!A:D,3,FALSE),0)</f>
        <v>1242250</v>
      </c>
      <c r="I2346" s="5">
        <f>IFERROR(VLOOKUP(Tabla1[[#This Row],[FECHA]],'SIMIT CON RES'!A:D,4,FALSE),0)</f>
        <v>2</v>
      </c>
      <c r="J2346" s="9">
        <f>IFERROR(VLOOKUP(Tabla1[[#This Row],[FECHA]],'SIMIT CON RES'!A:D,3,FALSE),0)</f>
        <v>745350</v>
      </c>
      <c r="K2346">
        <f>IFERROR(VLOOKUP(Tabla1[[#This Row],[FECHA]],'SIMIT SIN RES'!A:D,4,FALSE),0)</f>
        <v>0</v>
      </c>
      <c r="L2346" s="9">
        <f>IFERROR(VLOOKUP(Tabla1[[#This Row],[FECHA]],'SIMIT SIN RES'!A:D,3,FALSE),0)</f>
        <v>0</v>
      </c>
      <c r="M2346" s="5">
        <f>IFERROR(VLOOKUP(Tabla1[[#This Row],[FECHA]],'RECAUDOS DE COMPARENDOS'!A:D,4,FALSE),0)</f>
        <v>2</v>
      </c>
      <c r="N2346" s="9">
        <f>IFERROR(VLOOKUP(Tabla1[[#This Row],[FECHA]],'RECAUDOS DE COMPARENDOS'!A:D,3,FALSE),0)</f>
        <v>745350</v>
      </c>
      <c r="O2346" s="5">
        <f>IFERROR(VLOOKUP(Tabla1[[#This Row],[FECHA]],'RECAUDOS DE RESOLUCIONES'!A:D,4,FALSE),0)</f>
        <v>0</v>
      </c>
      <c r="P2346" s="9">
        <f>IFERROR(VLOOKUP(Tabla1[[#This Row],[FECHA]],'RECAUDOS DE RESOLUCIONES'!A:D,3,FALSE),0)</f>
        <v>0</v>
      </c>
      <c r="Q234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2346" s="9">
        <f>Tabla1[V. COMPARENDOS]-(Tabla1[V. EXONERACIONES]+Tabla1[[#This Row],[V. SIMIT CON RESOLUCION]]+Tabla1[[#This Row],[V. SIMIT SIN RESOLUCION]]+Tabla1[[#This Row],[V. RECAUDOS COMPARENDOS]]+Tabla1[[#This Row],[V. RECAUDOS RESOLUCIONES]])</f>
        <v>1739150</v>
      </c>
      <c r="S2346" s="11">
        <f>IFERROR(VLOOKUP(Tabla1[[#This Row],[FECHA]],'RECAUDOS LOCALES'!A:D,4,FALSE),0)</f>
        <v>3</v>
      </c>
      <c r="T2346" s="9">
        <f>IFERROR(VLOOKUP(Tabla1[[#This Row],[FECHA]],'RECAUDOS LOCALES'!A:D,3,FALSE),0)</f>
        <v>775535</v>
      </c>
      <c r="U2346" s="11">
        <f>IFERROR(VLOOKUP(Tabla1[[#This Row],[FECHA]],'RECAUDOS EXTERNOS'!A:D,4,FALSE),0)</f>
        <v>6</v>
      </c>
      <c r="V2346" s="9">
        <f>IFERROR(VLOOKUP(Tabla1[[#This Row],[FECHA]],'RECAUDOS EXTERNOS'!A:D,3,FALSE),0)</f>
        <v>1614333</v>
      </c>
    </row>
    <row r="2347" spans="1:22" x14ac:dyDescent="0.25">
      <c r="A2347" s="1">
        <v>39906</v>
      </c>
      <c r="B2347" s="3" t="s">
        <v>0</v>
      </c>
      <c r="C2347" s="2">
        <v>39904</v>
      </c>
      <c r="D2347" s="5">
        <f>YEAR(Tabla1[[#This Row],[FECHA]])</f>
        <v>2009</v>
      </c>
      <c r="E2347" s="5">
        <f>IFERROR(VLOOKUP(Tabla1[[#This Row],[FECHA]],'COMPARENDOS TOTALES'!A:D,4,FALSE),0)</f>
        <v>12</v>
      </c>
      <c r="F2347" s="9">
        <f>IFERROR(VLOOKUP(Tabla1[[#This Row],[FECHA]],'COMPARENDOS TOTALES'!A:D,3,FALSE),0)</f>
        <v>4223650</v>
      </c>
      <c r="G2347" s="5">
        <f>IFERROR(VLOOKUP(Tabla1[[#This Row],[FECHA]],EXONERACIONES!A:D,4,FALSE),0)</f>
        <v>3</v>
      </c>
      <c r="H2347" s="9">
        <f>IFERROR(VLOOKUP(Tabla1[[#This Row],[FECHA]],EXONERACIONES!A:D,3,FALSE),0)</f>
        <v>993800</v>
      </c>
      <c r="I2347" s="5">
        <f>IFERROR(VLOOKUP(Tabla1[[#This Row],[FECHA]],'SIMIT CON RES'!A:D,4,FALSE),0)</f>
        <v>8</v>
      </c>
      <c r="J2347" s="9">
        <f>IFERROR(VLOOKUP(Tabla1[[#This Row],[FECHA]],'SIMIT CON RES'!A:D,3,FALSE),0)</f>
        <v>2981400</v>
      </c>
      <c r="K2347">
        <f>IFERROR(VLOOKUP(Tabla1[[#This Row],[FECHA]],'SIMIT SIN RES'!A:D,4,FALSE),0)</f>
        <v>0</v>
      </c>
      <c r="L2347" s="9">
        <f>IFERROR(VLOOKUP(Tabla1[[#This Row],[FECHA]],'SIMIT SIN RES'!A:D,3,FALSE),0)</f>
        <v>0</v>
      </c>
      <c r="M2347" s="5">
        <f>IFERROR(VLOOKUP(Tabla1[[#This Row],[FECHA]],'RECAUDOS DE COMPARENDOS'!A:D,4,FALSE),0)</f>
        <v>0</v>
      </c>
      <c r="N2347" s="9">
        <f>IFERROR(VLOOKUP(Tabla1[[#This Row],[FECHA]],'RECAUDOS DE COMPARENDOS'!A:D,3,FALSE),0)</f>
        <v>0</v>
      </c>
      <c r="O2347" s="5">
        <f>IFERROR(VLOOKUP(Tabla1[[#This Row],[FECHA]],'RECAUDOS DE RESOLUCIONES'!A:D,4,FALSE),0)</f>
        <v>0</v>
      </c>
      <c r="P2347" s="9">
        <f>IFERROR(VLOOKUP(Tabla1[[#This Row],[FECHA]],'RECAUDOS DE RESOLUCIONES'!A:D,3,FALSE),0)</f>
        <v>0</v>
      </c>
      <c r="Q234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347" s="9">
        <f>Tabla1[V. COMPARENDOS]-(Tabla1[V. EXONERACIONES]+Tabla1[[#This Row],[V. SIMIT CON RESOLUCION]]+Tabla1[[#This Row],[V. SIMIT SIN RESOLUCION]]+Tabla1[[#This Row],[V. RECAUDOS COMPARENDOS]]+Tabla1[[#This Row],[V. RECAUDOS RESOLUCIONES]])</f>
        <v>248450</v>
      </c>
      <c r="S2347" s="11">
        <f>IFERROR(VLOOKUP(Tabla1[[#This Row],[FECHA]],'RECAUDOS LOCALES'!A:D,4,FALSE),0)</f>
        <v>0</v>
      </c>
      <c r="T2347" s="9">
        <f>IFERROR(VLOOKUP(Tabla1[[#This Row],[FECHA]],'RECAUDOS LOCALES'!A:D,3,FALSE),0)</f>
        <v>0</v>
      </c>
      <c r="U2347" s="11">
        <f>IFERROR(VLOOKUP(Tabla1[[#This Row],[FECHA]],'RECAUDOS EXTERNOS'!A:D,4,FALSE),0)</f>
        <v>4</v>
      </c>
      <c r="V2347" s="9">
        <f>IFERROR(VLOOKUP(Tabla1[[#This Row],[FECHA]],'RECAUDOS EXTERNOS'!A:D,3,FALSE),0)</f>
        <v>756707</v>
      </c>
    </row>
    <row r="2348" spans="1:22" x14ac:dyDescent="0.25">
      <c r="A2348" s="1">
        <v>39907</v>
      </c>
      <c r="B2348" s="3" t="s">
        <v>5</v>
      </c>
      <c r="C2348" s="2">
        <v>39904</v>
      </c>
      <c r="D2348" s="5">
        <f>YEAR(Tabla1[[#This Row],[FECHA]])</f>
        <v>2009</v>
      </c>
      <c r="E2348" s="5">
        <f>IFERROR(VLOOKUP(Tabla1[[#This Row],[FECHA]],'COMPARENDOS TOTALES'!A:D,4,FALSE),0)</f>
        <v>43</v>
      </c>
      <c r="F2348" s="9">
        <f>IFERROR(VLOOKUP(Tabla1[[#This Row],[FECHA]],'COMPARENDOS TOTALES'!A:D,3,FALSE),0)</f>
        <v>10699914</v>
      </c>
      <c r="G2348" s="5">
        <f>IFERROR(VLOOKUP(Tabla1[[#This Row],[FECHA]],EXONERACIONES!A:D,4,FALSE),0)</f>
        <v>10</v>
      </c>
      <c r="H2348" s="9">
        <f>IFERROR(VLOOKUP(Tabla1[[#This Row],[FECHA]],EXONERACIONES!A:D,3,FALSE),0)</f>
        <v>2732950</v>
      </c>
      <c r="I2348" s="5">
        <f>IFERROR(VLOOKUP(Tabla1[[#This Row],[FECHA]],'SIMIT CON RES'!A:D,4,FALSE),0)</f>
        <v>12</v>
      </c>
      <c r="J2348" s="9">
        <f>IFERROR(VLOOKUP(Tabla1[[#This Row],[FECHA]],'SIMIT CON RES'!A:D,3,FALSE),0)</f>
        <v>2749514</v>
      </c>
      <c r="K2348">
        <f>IFERROR(VLOOKUP(Tabla1[[#This Row],[FECHA]],'SIMIT SIN RES'!A:D,4,FALSE),0)</f>
        <v>0</v>
      </c>
      <c r="L2348" s="9">
        <f>IFERROR(VLOOKUP(Tabla1[[#This Row],[FECHA]],'SIMIT SIN RES'!A:D,3,FALSE),0)</f>
        <v>0</v>
      </c>
      <c r="M2348" s="5">
        <f>IFERROR(VLOOKUP(Tabla1[[#This Row],[FECHA]],'RECAUDOS DE COMPARENDOS'!A:D,4,FALSE),0)</f>
        <v>5</v>
      </c>
      <c r="N2348" s="9">
        <f>IFERROR(VLOOKUP(Tabla1[[#This Row],[FECHA]],'RECAUDOS DE COMPARENDOS'!A:D,3,FALSE),0)</f>
        <v>1242250</v>
      </c>
      <c r="O2348" s="5">
        <f>IFERROR(VLOOKUP(Tabla1[[#This Row],[FECHA]],'RECAUDOS DE RESOLUCIONES'!A:D,4,FALSE),0)</f>
        <v>3</v>
      </c>
      <c r="P2348" s="9">
        <f>IFERROR(VLOOKUP(Tabla1[[#This Row],[FECHA]],'RECAUDOS DE RESOLUCIONES'!A:D,3,FALSE),0)</f>
        <v>745350</v>
      </c>
      <c r="Q234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13</v>
      </c>
      <c r="R2348" s="9">
        <f>Tabla1[V. COMPARENDOS]-(Tabla1[V. EXONERACIONES]+Tabla1[[#This Row],[V. SIMIT CON RESOLUCION]]+Tabla1[[#This Row],[V. SIMIT SIN RESOLUCION]]+Tabla1[[#This Row],[V. RECAUDOS COMPARENDOS]]+Tabla1[[#This Row],[V. RECAUDOS RESOLUCIONES]])</f>
        <v>3229850</v>
      </c>
      <c r="S2348" s="11">
        <f>IFERROR(VLOOKUP(Tabla1[[#This Row],[FECHA]],'RECAUDOS LOCALES'!A:D,4,FALSE),0)</f>
        <v>0</v>
      </c>
      <c r="T2348" s="9">
        <f>IFERROR(VLOOKUP(Tabla1[[#This Row],[FECHA]],'RECAUDOS LOCALES'!A:D,3,FALSE),0)</f>
        <v>0</v>
      </c>
      <c r="U2348" s="11">
        <f>IFERROR(VLOOKUP(Tabla1[[#This Row],[FECHA]],'RECAUDOS EXTERNOS'!A:D,4,FALSE),0)</f>
        <v>0</v>
      </c>
      <c r="V2348" s="9">
        <f>IFERROR(VLOOKUP(Tabla1[[#This Row],[FECHA]],'RECAUDOS EXTERNOS'!A:D,3,FALSE),0)</f>
        <v>0</v>
      </c>
    </row>
    <row r="2349" spans="1:22" x14ac:dyDescent="0.25">
      <c r="A2349" s="1">
        <v>39908</v>
      </c>
      <c r="B2349" s="3" t="s">
        <v>4</v>
      </c>
      <c r="C2349" s="2">
        <v>39904</v>
      </c>
      <c r="D2349" s="5">
        <f>YEAR(Tabla1[[#This Row],[FECHA]])</f>
        <v>2009</v>
      </c>
      <c r="E2349" s="5">
        <f>IFERROR(VLOOKUP(Tabla1[[#This Row],[FECHA]],'COMPARENDOS TOTALES'!A:D,4,FALSE),0)</f>
        <v>14</v>
      </c>
      <c r="F2349" s="9">
        <f>IFERROR(VLOOKUP(Tabla1[[#This Row],[FECHA]],'COMPARENDOS TOTALES'!A:D,3,FALSE),0)</f>
        <v>4356157</v>
      </c>
      <c r="G2349" s="5">
        <f>IFERROR(VLOOKUP(Tabla1[[#This Row],[FECHA]],EXONERACIONES!A:D,4,FALSE),0)</f>
        <v>3</v>
      </c>
      <c r="H2349" s="9">
        <f>IFERROR(VLOOKUP(Tabla1[[#This Row],[FECHA]],EXONERACIONES!A:D,3,FALSE),0)</f>
        <v>993800</v>
      </c>
      <c r="I2349" s="5">
        <f>IFERROR(VLOOKUP(Tabla1[[#This Row],[FECHA]],'SIMIT CON RES'!A:D,4,FALSE),0)</f>
        <v>5</v>
      </c>
      <c r="J2349" s="9">
        <f>IFERROR(VLOOKUP(Tabla1[[#This Row],[FECHA]],'SIMIT CON RES'!A:D,3,FALSE),0)</f>
        <v>1871657</v>
      </c>
      <c r="K2349">
        <f>IFERROR(VLOOKUP(Tabla1[[#This Row],[FECHA]],'SIMIT SIN RES'!A:D,4,FALSE),0)</f>
        <v>0</v>
      </c>
      <c r="L2349" s="9">
        <f>IFERROR(VLOOKUP(Tabla1[[#This Row],[FECHA]],'SIMIT SIN RES'!A:D,3,FALSE),0)</f>
        <v>0</v>
      </c>
      <c r="M2349" s="5">
        <f>IFERROR(VLOOKUP(Tabla1[[#This Row],[FECHA]],'RECAUDOS DE COMPARENDOS'!A:D,4,FALSE),0)</f>
        <v>2</v>
      </c>
      <c r="N2349" s="9">
        <f>IFERROR(VLOOKUP(Tabla1[[#This Row],[FECHA]],'RECAUDOS DE COMPARENDOS'!A:D,3,FALSE),0)</f>
        <v>496900</v>
      </c>
      <c r="O2349" s="5">
        <f>IFERROR(VLOOKUP(Tabla1[[#This Row],[FECHA]],'RECAUDOS DE RESOLUCIONES'!A:D,4,FALSE),0)</f>
        <v>0</v>
      </c>
      <c r="P2349" s="9">
        <f>IFERROR(VLOOKUP(Tabla1[[#This Row],[FECHA]],'RECAUDOS DE RESOLUCIONES'!A:D,3,FALSE),0)</f>
        <v>0</v>
      </c>
      <c r="Q234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2349" s="9">
        <f>Tabla1[V. COMPARENDOS]-(Tabla1[V. EXONERACIONES]+Tabla1[[#This Row],[V. SIMIT CON RESOLUCION]]+Tabla1[[#This Row],[V. SIMIT SIN RESOLUCION]]+Tabla1[[#This Row],[V. RECAUDOS COMPARENDOS]]+Tabla1[[#This Row],[V. RECAUDOS RESOLUCIONES]])</f>
        <v>993800</v>
      </c>
      <c r="S2349" s="11">
        <f>IFERROR(VLOOKUP(Tabla1[[#This Row],[FECHA]],'RECAUDOS LOCALES'!A:D,4,FALSE),0)</f>
        <v>0</v>
      </c>
      <c r="T2349" s="9">
        <f>IFERROR(VLOOKUP(Tabla1[[#This Row],[FECHA]],'RECAUDOS LOCALES'!A:D,3,FALSE),0)</f>
        <v>0</v>
      </c>
      <c r="U2349" s="11">
        <f>IFERROR(VLOOKUP(Tabla1[[#This Row],[FECHA]],'RECAUDOS EXTERNOS'!A:D,4,FALSE),0)</f>
        <v>0</v>
      </c>
      <c r="V2349" s="9">
        <f>IFERROR(VLOOKUP(Tabla1[[#This Row],[FECHA]],'RECAUDOS EXTERNOS'!A:D,3,FALSE),0)</f>
        <v>0</v>
      </c>
    </row>
    <row r="2350" spans="1:22" x14ac:dyDescent="0.25">
      <c r="A2350" s="1">
        <v>39909</v>
      </c>
      <c r="B2350" s="3" t="s">
        <v>1</v>
      </c>
      <c r="C2350" s="2">
        <v>39904</v>
      </c>
      <c r="D2350" s="5">
        <f>YEAR(Tabla1[[#This Row],[FECHA]])</f>
        <v>2009</v>
      </c>
      <c r="E2350" s="5">
        <f>IFERROR(VLOOKUP(Tabla1[[#This Row],[FECHA]],'COMPARENDOS TOTALES'!A:D,4,FALSE),0)</f>
        <v>9</v>
      </c>
      <c r="F2350" s="9">
        <f>IFERROR(VLOOKUP(Tabla1[[#This Row],[FECHA]],'COMPARENDOS TOTALES'!A:D,3,FALSE),0)</f>
        <v>3494864</v>
      </c>
      <c r="G2350" s="5">
        <f>IFERROR(VLOOKUP(Tabla1[[#This Row],[FECHA]],EXONERACIONES!A:D,4,FALSE),0)</f>
        <v>1</v>
      </c>
      <c r="H2350" s="9">
        <f>IFERROR(VLOOKUP(Tabla1[[#This Row],[FECHA]],EXONERACIONES!A:D,3,FALSE),0)</f>
        <v>496900</v>
      </c>
      <c r="I2350" s="5">
        <f>IFERROR(VLOOKUP(Tabla1[[#This Row],[FECHA]],'SIMIT CON RES'!A:D,4,FALSE),0)</f>
        <v>7</v>
      </c>
      <c r="J2350" s="9">
        <f>IFERROR(VLOOKUP(Tabla1[[#This Row],[FECHA]],'SIMIT CON RES'!A:D,3,FALSE),0)</f>
        <v>2501064</v>
      </c>
      <c r="K2350">
        <f>IFERROR(VLOOKUP(Tabla1[[#This Row],[FECHA]],'SIMIT SIN RES'!A:D,4,FALSE),0)</f>
        <v>0</v>
      </c>
      <c r="L2350" s="9">
        <f>IFERROR(VLOOKUP(Tabla1[[#This Row],[FECHA]],'SIMIT SIN RES'!A:D,3,FALSE),0)</f>
        <v>0</v>
      </c>
      <c r="M2350" s="5">
        <f>IFERROR(VLOOKUP(Tabla1[[#This Row],[FECHA]],'RECAUDOS DE COMPARENDOS'!A:D,4,FALSE),0)</f>
        <v>0</v>
      </c>
      <c r="N2350" s="9">
        <f>IFERROR(VLOOKUP(Tabla1[[#This Row],[FECHA]],'RECAUDOS DE COMPARENDOS'!A:D,3,FALSE),0)</f>
        <v>0</v>
      </c>
      <c r="O2350" s="5">
        <f>IFERROR(VLOOKUP(Tabla1[[#This Row],[FECHA]],'RECAUDOS DE RESOLUCIONES'!A:D,4,FALSE),0)</f>
        <v>0</v>
      </c>
      <c r="P2350" s="9">
        <f>IFERROR(VLOOKUP(Tabla1[[#This Row],[FECHA]],'RECAUDOS DE RESOLUCIONES'!A:D,3,FALSE),0)</f>
        <v>0</v>
      </c>
      <c r="Q235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350" s="9">
        <f>Tabla1[V. COMPARENDOS]-(Tabla1[V. EXONERACIONES]+Tabla1[[#This Row],[V. SIMIT CON RESOLUCION]]+Tabla1[[#This Row],[V. SIMIT SIN RESOLUCION]]+Tabla1[[#This Row],[V. RECAUDOS COMPARENDOS]]+Tabla1[[#This Row],[V. RECAUDOS RESOLUCIONES]])</f>
        <v>496900</v>
      </c>
      <c r="S2350" s="11">
        <f>IFERROR(VLOOKUP(Tabla1[[#This Row],[FECHA]],'RECAUDOS LOCALES'!A:D,4,FALSE),0)</f>
        <v>0</v>
      </c>
      <c r="T2350" s="9">
        <f>IFERROR(VLOOKUP(Tabla1[[#This Row],[FECHA]],'RECAUDOS LOCALES'!A:D,3,FALSE),0)</f>
        <v>0</v>
      </c>
      <c r="U2350" s="11">
        <f>IFERROR(VLOOKUP(Tabla1[[#This Row],[FECHA]],'RECAUDOS EXTERNOS'!A:D,4,FALSE),0)</f>
        <v>1</v>
      </c>
      <c r="V2350" s="9">
        <f>IFERROR(VLOOKUP(Tabla1[[#This Row],[FECHA]],'RECAUDOS EXTERNOS'!A:D,3,FALSE),0)</f>
        <v>372100</v>
      </c>
    </row>
    <row r="2351" spans="1:22" x14ac:dyDescent="0.25">
      <c r="A2351" s="1">
        <v>39910</v>
      </c>
      <c r="B2351" s="3" t="s">
        <v>2</v>
      </c>
      <c r="C2351" s="2">
        <v>39904</v>
      </c>
      <c r="D2351" s="5">
        <f>YEAR(Tabla1[[#This Row],[FECHA]])</f>
        <v>2009</v>
      </c>
      <c r="E2351" s="5">
        <f>IFERROR(VLOOKUP(Tabla1[[#This Row],[FECHA]],'COMPARENDOS TOTALES'!A:D,4,FALSE),0)</f>
        <v>7</v>
      </c>
      <c r="F2351" s="9">
        <f>IFERROR(VLOOKUP(Tabla1[[#This Row],[FECHA]],'COMPARENDOS TOTALES'!A:D,3,FALSE),0)</f>
        <v>1987600</v>
      </c>
      <c r="G2351" s="5">
        <f>IFERROR(VLOOKUP(Tabla1[[#This Row],[FECHA]],EXONERACIONES!A:D,4,FALSE),0)</f>
        <v>1</v>
      </c>
      <c r="H2351" s="9">
        <f>IFERROR(VLOOKUP(Tabla1[[#This Row],[FECHA]],EXONERACIONES!A:D,3,FALSE),0)</f>
        <v>496900</v>
      </c>
      <c r="I2351" s="5">
        <f>IFERROR(VLOOKUP(Tabla1[[#This Row],[FECHA]],'SIMIT CON RES'!A:D,4,FALSE),0)</f>
        <v>3</v>
      </c>
      <c r="J2351" s="9">
        <f>IFERROR(VLOOKUP(Tabla1[[#This Row],[FECHA]],'SIMIT CON RES'!A:D,3,FALSE),0)</f>
        <v>745350</v>
      </c>
      <c r="K2351">
        <f>IFERROR(VLOOKUP(Tabla1[[#This Row],[FECHA]],'SIMIT SIN RES'!A:D,4,FALSE),0)</f>
        <v>0</v>
      </c>
      <c r="L2351" s="9">
        <f>IFERROR(VLOOKUP(Tabla1[[#This Row],[FECHA]],'SIMIT SIN RES'!A:D,3,FALSE),0)</f>
        <v>0</v>
      </c>
      <c r="M2351" s="5">
        <f>IFERROR(VLOOKUP(Tabla1[[#This Row],[FECHA]],'RECAUDOS DE COMPARENDOS'!A:D,4,FALSE),0)</f>
        <v>0</v>
      </c>
      <c r="N2351" s="9">
        <f>IFERROR(VLOOKUP(Tabla1[[#This Row],[FECHA]],'RECAUDOS DE COMPARENDOS'!A:D,3,FALSE),0)</f>
        <v>0</v>
      </c>
      <c r="O2351" s="5">
        <f>IFERROR(VLOOKUP(Tabla1[[#This Row],[FECHA]],'RECAUDOS DE RESOLUCIONES'!A:D,4,FALSE),0)</f>
        <v>0</v>
      </c>
      <c r="P2351" s="9">
        <f>IFERROR(VLOOKUP(Tabla1[[#This Row],[FECHA]],'RECAUDOS DE RESOLUCIONES'!A:D,3,FALSE),0)</f>
        <v>0</v>
      </c>
      <c r="Q235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2351" s="9">
        <f>Tabla1[V. COMPARENDOS]-(Tabla1[V. EXONERACIONES]+Tabla1[[#This Row],[V. SIMIT CON RESOLUCION]]+Tabla1[[#This Row],[V. SIMIT SIN RESOLUCION]]+Tabla1[[#This Row],[V. RECAUDOS COMPARENDOS]]+Tabla1[[#This Row],[V. RECAUDOS RESOLUCIONES]])</f>
        <v>745350</v>
      </c>
      <c r="S2351" s="11">
        <f>IFERROR(VLOOKUP(Tabla1[[#This Row],[FECHA]],'RECAUDOS LOCALES'!A:D,4,FALSE),0)</f>
        <v>0</v>
      </c>
      <c r="T2351" s="9">
        <f>IFERROR(VLOOKUP(Tabla1[[#This Row],[FECHA]],'RECAUDOS LOCALES'!A:D,3,FALSE),0)</f>
        <v>0</v>
      </c>
      <c r="U2351" s="11">
        <f>IFERROR(VLOOKUP(Tabla1[[#This Row],[FECHA]],'RECAUDOS EXTERNOS'!A:D,4,FALSE),0)</f>
        <v>5</v>
      </c>
      <c r="V2351" s="9">
        <f>IFERROR(VLOOKUP(Tabla1[[#This Row],[FECHA]],'RECAUDOS EXTERNOS'!A:D,3,FALSE),0)</f>
        <v>862100</v>
      </c>
    </row>
    <row r="2352" spans="1:22" x14ac:dyDescent="0.25">
      <c r="A2352" s="1">
        <v>39911</v>
      </c>
      <c r="B2352" s="3" t="s">
        <v>3</v>
      </c>
      <c r="C2352" s="2">
        <v>39904</v>
      </c>
      <c r="D2352" s="5">
        <f>YEAR(Tabla1[[#This Row],[FECHA]])</f>
        <v>2009</v>
      </c>
      <c r="E2352" s="5">
        <f>IFERROR(VLOOKUP(Tabla1[[#This Row],[FECHA]],'COMPARENDOS TOTALES'!A:D,4,FALSE),0)</f>
        <v>19</v>
      </c>
      <c r="F2352" s="9">
        <f>IFERROR(VLOOKUP(Tabla1[[#This Row],[FECHA]],'COMPARENDOS TOTALES'!A:D,3,FALSE),0)</f>
        <v>5349957</v>
      </c>
      <c r="G2352" s="5">
        <f>IFERROR(VLOOKUP(Tabla1[[#This Row],[FECHA]],EXONERACIONES!A:D,4,FALSE),0)</f>
        <v>5</v>
      </c>
      <c r="H2352" s="9">
        <f>IFERROR(VLOOKUP(Tabla1[[#This Row],[FECHA]],EXONERACIONES!A:D,3,FALSE),0)</f>
        <v>1242250</v>
      </c>
      <c r="I2352" s="5">
        <f>IFERROR(VLOOKUP(Tabla1[[#This Row],[FECHA]],'SIMIT CON RES'!A:D,4,FALSE),0)</f>
        <v>6</v>
      </c>
      <c r="J2352" s="9">
        <f>IFERROR(VLOOKUP(Tabla1[[#This Row],[FECHA]],'SIMIT CON RES'!A:D,3,FALSE),0)</f>
        <v>1739150</v>
      </c>
      <c r="K2352">
        <f>IFERROR(VLOOKUP(Tabla1[[#This Row],[FECHA]],'SIMIT SIN RES'!A:D,4,FALSE),0)</f>
        <v>0</v>
      </c>
      <c r="L2352" s="9">
        <f>IFERROR(VLOOKUP(Tabla1[[#This Row],[FECHA]],'SIMIT SIN RES'!A:D,3,FALSE),0)</f>
        <v>0</v>
      </c>
      <c r="M2352" s="5">
        <f>IFERROR(VLOOKUP(Tabla1[[#This Row],[FECHA]],'RECAUDOS DE COMPARENDOS'!A:D,4,FALSE),0)</f>
        <v>0</v>
      </c>
      <c r="N2352" s="9">
        <f>IFERROR(VLOOKUP(Tabla1[[#This Row],[FECHA]],'RECAUDOS DE COMPARENDOS'!A:D,3,FALSE),0)</f>
        <v>0</v>
      </c>
      <c r="O2352" s="5">
        <f>IFERROR(VLOOKUP(Tabla1[[#This Row],[FECHA]],'RECAUDOS DE RESOLUCIONES'!A:D,4,FALSE),0)</f>
        <v>7</v>
      </c>
      <c r="P2352" s="9">
        <f>IFERROR(VLOOKUP(Tabla1[[#This Row],[FECHA]],'RECAUDOS DE RESOLUCIONES'!A:D,3,FALSE),0)</f>
        <v>2120107</v>
      </c>
      <c r="Q235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352" s="9">
        <f>Tabla1[V. COMPARENDOS]-(Tabla1[V. EXONERACIONES]+Tabla1[[#This Row],[V. SIMIT CON RESOLUCION]]+Tabla1[[#This Row],[V. SIMIT SIN RESOLUCION]]+Tabla1[[#This Row],[V. RECAUDOS COMPARENDOS]]+Tabla1[[#This Row],[V. RECAUDOS RESOLUCIONES]])</f>
        <v>248450</v>
      </c>
      <c r="S2352" s="11">
        <f>IFERROR(VLOOKUP(Tabla1[[#This Row],[FECHA]],'RECAUDOS LOCALES'!A:D,4,FALSE),0)</f>
        <v>0</v>
      </c>
      <c r="T2352" s="9">
        <f>IFERROR(VLOOKUP(Tabla1[[#This Row],[FECHA]],'RECAUDOS LOCALES'!A:D,3,FALSE),0)</f>
        <v>0</v>
      </c>
      <c r="U2352" s="11">
        <f>IFERROR(VLOOKUP(Tabla1[[#This Row],[FECHA]],'RECAUDOS EXTERNOS'!A:D,4,FALSE),0)</f>
        <v>3</v>
      </c>
      <c r="V2352" s="9">
        <f>IFERROR(VLOOKUP(Tabla1[[#This Row],[FECHA]],'RECAUDOS EXTERNOS'!A:D,3,FALSE),0)</f>
        <v>578783</v>
      </c>
    </row>
    <row r="2353" spans="1:22" x14ac:dyDescent="0.25">
      <c r="A2353" s="1">
        <v>39912</v>
      </c>
      <c r="B2353" s="3" t="s">
        <v>6</v>
      </c>
      <c r="C2353" s="2">
        <v>39904</v>
      </c>
      <c r="D2353" s="5">
        <f>YEAR(Tabla1[[#This Row],[FECHA]])</f>
        <v>2009</v>
      </c>
      <c r="E2353" s="5">
        <f>IFERROR(VLOOKUP(Tabla1[[#This Row],[FECHA]],'COMPARENDOS TOTALES'!A:D,4,FALSE),0)</f>
        <v>24</v>
      </c>
      <c r="F2353" s="9">
        <f>IFERROR(VLOOKUP(Tabla1[[#This Row],[FECHA]],'COMPARENDOS TOTALES'!A:D,3,FALSE),0)</f>
        <v>7735078</v>
      </c>
      <c r="G2353" s="5">
        <f>IFERROR(VLOOKUP(Tabla1[[#This Row],[FECHA]],EXONERACIONES!A:D,4,FALSE),0)</f>
        <v>1</v>
      </c>
      <c r="H2353" s="9">
        <f>IFERROR(VLOOKUP(Tabla1[[#This Row],[FECHA]],EXONERACIONES!A:D,3,FALSE),0)</f>
        <v>132507</v>
      </c>
      <c r="I2353" s="5">
        <f>IFERROR(VLOOKUP(Tabla1[[#This Row],[FECHA]],'SIMIT CON RES'!A:D,4,FALSE),0)</f>
        <v>17</v>
      </c>
      <c r="J2353" s="9">
        <f>IFERROR(VLOOKUP(Tabla1[[#This Row],[FECHA]],'SIMIT CON RES'!A:D,3,FALSE),0)</f>
        <v>5863421</v>
      </c>
      <c r="K2353">
        <f>IFERROR(VLOOKUP(Tabla1[[#This Row],[FECHA]],'SIMIT SIN RES'!A:D,4,FALSE),0)</f>
        <v>0</v>
      </c>
      <c r="L2353" s="9">
        <f>IFERROR(VLOOKUP(Tabla1[[#This Row],[FECHA]],'SIMIT SIN RES'!A:D,3,FALSE),0)</f>
        <v>0</v>
      </c>
      <c r="M2353" s="5">
        <f>IFERROR(VLOOKUP(Tabla1[[#This Row],[FECHA]],'RECAUDOS DE COMPARENDOS'!A:D,4,FALSE),0)</f>
        <v>2</v>
      </c>
      <c r="N2353" s="9">
        <f>IFERROR(VLOOKUP(Tabla1[[#This Row],[FECHA]],'RECAUDOS DE COMPARENDOS'!A:D,3,FALSE),0)</f>
        <v>745350</v>
      </c>
      <c r="O2353" s="5">
        <f>IFERROR(VLOOKUP(Tabla1[[#This Row],[FECHA]],'RECAUDOS DE RESOLUCIONES'!A:D,4,FALSE),0)</f>
        <v>1</v>
      </c>
      <c r="P2353" s="9">
        <f>IFERROR(VLOOKUP(Tabla1[[#This Row],[FECHA]],'RECAUDOS DE RESOLUCIONES'!A:D,3,FALSE),0)</f>
        <v>132507</v>
      </c>
      <c r="Q235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2353" s="9">
        <f>Tabla1[V. COMPARENDOS]-(Tabla1[V. EXONERACIONES]+Tabla1[[#This Row],[V. SIMIT CON RESOLUCION]]+Tabla1[[#This Row],[V. SIMIT SIN RESOLUCION]]+Tabla1[[#This Row],[V. RECAUDOS COMPARENDOS]]+Tabla1[[#This Row],[V. RECAUDOS RESOLUCIONES]])</f>
        <v>861293</v>
      </c>
      <c r="S2353" s="11">
        <f>IFERROR(VLOOKUP(Tabla1[[#This Row],[FECHA]],'RECAUDOS LOCALES'!A:D,4,FALSE),0)</f>
        <v>0</v>
      </c>
      <c r="T2353" s="9">
        <f>IFERROR(VLOOKUP(Tabla1[[#This Row],[FECHA]],'RECAUDOS LOCALES'!A:D,3,FALSE),0)</f>
        <v>0</v>
      </c>
      <c r="U2353" s="11">
        <f>IFERROR(VLOOKUP(Tabla1[[#This Row],[FECHA]],'RECAUDOS EXTERNOS'!A:D,4,FALSE),0)</f>
        <v>0</v>
      </c>
      <c r="V2353" s="9">
        <f>IFERROR(VLOOKUP(Tabla1[[#This Row],[FECHA]],'RECAUDOS EXTERNOS'!A:D,3,FALSE),0)</f>
        <v>0</v>
      </c>
    </row>
    <row r="2354" spans="1:22" x14ac:dyDescent="0.25">
      <c r="A2354" s="1">
        <v>39913</v>
      </c>
      <c r="B2354" s="3" t="s">
        <v>0</v>
      </c>
      <c r="C2354" s="2">
        <v>39904</v>
      </c>
      <c r="D2354" s="5">
        <f>YEAR(Tabla1[[#This Row],[FECHA]])</f>
        <v>2009</v>
      </c>
      <c r="E2354" s="5">
        <f>IFERROR(VLOOKUP(Tabla1[[#This Row],[FECHA]],'COMPARENDOS TOTALES'!A:D,4,FALSE),0)</f>
        <v>17</v>
      </c>
      <c r="F2354" s="9">
        <f>IFERROR(VLOOKUP(Tabla1[[#This Row],[FECHA]],'COMPARENDOS TOTALES'!A:D,3,FALSE),0)</f>
        <v>5134635</v>
      </c>
      <c r="G2354" s="5">
        <f>IFERROR(VLOOKUP(Tabla1[[#This Row],[FECHA]],EXONERACIONES!A:D,4,FALSE),0)</f>
        <v>2</v>
      </c>
      <c r="H2354" s="9">
        <f>IFERROR(VLOOKUP(Tabla1[[#This Row],[FECHA]],EXONERACIONES!A:D,3,FALSE),0)</f>
        <v>993800</v>
      </c>
      <c r="I2354" s="5">
        <f>IFERROR(VLOOKUP(Tabla1[[#This Row],[FECHA]],'SIMIT CON RES'!A:D,4,FALSE),0)</f>
        <v>6</v>
      </c>
      <c r="J2354" s="9">
        <f>IFERROR(VLOOKUP(Tabla1[[#This Row],[FECHA]],'SIMIT CON RES'!A:D,3,FALSE),0)</f>
        <v>1391321</v>
      </c>
      <c r="K2354">
        <f>IFERROR(VLOOKUP(Tabla1[[#This Row],[FECHA]],'SIMIT SIN RES'!A:D,4,FALSE),0)</f>
        <v>0</v>
      </c>
      <c r="L2354" s="9">
        <f>IFERROR(VLOOKUP(Tabla1[[#This Row],[FECHA]],'SIMIT SIN RES'!A:D,3,FALSE),0)</f>
        <v>0</v>
      </c>
      <c r="M2354" s="5">
        <f>IFERROR(VLOOKUP(Tabla1[[#This Row],[FECHA]],'RECAUDOS DE COMPARENDOS'!A:D,4,FALSE),0)</f>
        <v>1</v>
      </c>
      <c r="N2354" s="9">
        <f>IFERROR(VLOOKUP(Tabla1[[#This Row],[FECHA]],'RECAUDOS DE COMPARENDOS'!A:D,3,FALSE),0)</f>
        <v>496900</v>
      </c>
      <c r="O2354" s="5">
        <f>IFERROR(VLOOKUP(Tabla1[[#This Row],[FECHA]],'RECAUDOS DE RESOLUCIONES'!A:D,4,FALSE),0)</f>
        <v>1</v>
      </c>
      <c r="P2354" s="9">
        <f>IFERROR(VLOOKUP(Tabla1[[#This Row],[FECHA]],'RECAUDOS DE RESOLUCIONES'!A:D,3,FALSE),0)</f>
        <v>132507</v>
      </c>
      <c r="Q235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7</v>
      </c>
      <c r="R2354" s="9">
        <f>Tabla1[V. COMPARENDOS]-(Tabla1[V. EXONERACIONES]+Tabla1[[#This Row],[V. SIMIT CON RESOLUCION]]+Tabla1[[#This Row],[V. SIMIT SIN RESOLUCION]]+Tabla1[[#This Row],[V. RECAUDOS COMPARENDOS]]+Tabla1[[#This Row],[V. RECAUDOS RESOLUCIONES]])</f>
        <v>2120107</v>
      </c>
      <c r="S2354" s="11">
        <f>IFERROR(VLOOKUP(Tabla1[[#This Row],[FECHA]],'RECAUDOS LOCALES'!A:D,4,FALSE),0)</f>
        <v>0</v>
      </c>
      <c r="T2354" s="9">
        <f>IFERROR(VLOOKUP(Tabla1[[#This Row],[FECHA]],'RECAUDOS LOCALES'!A:D,3,FALSE),0)</f>
        <v>0</v>
      </c>
      <c r="U2354" s="11">
        <f>IFERROR(VLOOKUP(Tabla1[[#This Row],[FECHA]],'RECAUDOS EXTERNOS'!A:D,4,FALSE),0)</f>
        <v>0</v>
      </c>
      <c r="V2354" s="9">
        <f>IFERROR(VLOOKUP(Tabla1[[#This Row],[FECHA]],'RECAUDOS EXTERNOS'!A:D,3,FALSE),0)</f>
        <v>0</v>
      </c>
    </row>
    <row r="2355" spans="1:22" x14ac:dyDescent="0.25">
      <c r="A2355" s="1">
        <v>39914</v>
      </c>
      <c r="B2355" s="3" t="s">
        <v>5</v>
      </c>
      <c r="C2355" s="2">
        <v>39904</v>
      </c>
      <c r="D2355" s="5">
        <f>YEAR(Tabla1[[#This Row],[FECHA]])</f>
        <v>2009</v>
      </c>
      <c r="E2355" s="5">
        <f>IFERROR(VLOOKUP(Tabla1[[#This Row],[FECHA]],'COMPARENDOS TOTALES'!A:D,4,FALSE),0)</f>
        <v>19</v>
      </c>
      <c r="F2355" s="9">
        <f>IFERROR(VLOOKUP(Tabla1[[#This Row],[FECHA]],'COMPARENDOS TOTALES'!A:D,3,FALSE),0)</f>
        <v>7453500</v>
      </c>
      <c r="G2355" s="5">
        <f>IFERROR(VLOOKUP(Tabla1[[#This Row],[FECHA]],EXONERACIONES!A:D,4,FALSE),0)</f>
        <v>2</v>
      </c>
      <c r="H2355" s="9">
        <f>IFERROR(VLOOKUP(Tabla1[[#This Row],[FECHA]],EXONERACIONES!A:D,3,FALSE),0)</f>
        <v>745350</v>
      </c>
      <c r="I2355" s="5">
        <f>IFERROR(VLOOKUP(Tabla1[[#This Row],[FECHA]],'SIMIT CON RES'!A:D,4,FALSE),0)</f>
        <v>11</v>
      </c>
      <c r="J2355" s="9">
        <f>IFERROR(VLOOKUP(Tabla1[[#This Row],[FECHA]],'SIMIT CON RES'!A:D,3,FALSE),0)</f>
        <v>4223650</v>
      </c>
      <c r="K2355">
        <f>IFERROR(VLOOKUP(Tabla1[[#This Row],[FECHA]],'SIMIT SIN RES'!A:D,4,FALSE),0)</f>
        <v>0</v>
      </c>
      <c r="L2355" s="9">
        <f>IFERROR(VLOOKUP(Tabla1[[#This Row],[FECHA]],'SIMIT SIN RES'!A:D,3,FALSE),0)</f>
        <v>0</v>
      </c>
      <c r="M2355" s="5">
        <f>IFERROR(VLOOKUP(Tabla1[[#This Row],[FECHA]],'RECAUDOS DE COMPARENDOS'!A:D,4,FALSE),0)</f>
        <v>0</v>
      </c>
      <c r="N2355" s="9">
        <f>IFERROR(VLOOKUP(Tabla1[[#This Row],[FECHA]],'RECAUDOS DE COMPARENDOS'!A:D,3,FALSE),0)</f>
        <v>0</v>
      </c>
      <c r="O2355" s="5">
        <f>IFERROR(VLOOKUP(Tabla1[[#This Row],[FECHA]],'RECAUDOS DE RESOLUCIONES'!A:D,4,FALSE),0)</f>
        <v>2</v>
      </c>
      <c r="P2355" s="9">
        <f>IFERROR(VLOOKUP(Tabla1[[#This Row],[FECHA]],'RECAUDOS DE RESOLUCIONES'!A:D,3,FALSE),0)</f>
        <v>745350</v>
      </c>
      <c r="Q235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2355" s="9">
        <f>Tabla1[V. COMPARENDOS]-(Tabla1[V. EXONERACIONES]+Tabla1[[#This Row],[V. SIMIT CON RESOLUCION]]+Tabla1[[#This Row],[V. SIMIT SIN RESOLUCION]]+Tabla1[[#This Row],[V. RECAUDOS COMPARENDOS]]+Tabla1[[#This Row],[V. RECAUDOS RESOLUCIONES]])</f>
        <v>1739150</v>
      </c>
      <c r="S2355" s="11">
        <f>IFERROR(VLOOKUP(Tabla1[[#This Row],[FECHA]],'RECAUDOS LOCALES'!A:D,4,FALSE),0)</f>
        <v>0</v>
      </c>
      <c r="T2355" s="9">
        <f>IFERROR(VLOOKUP(Tabla1[[#This Row],[FECHA]],'RECAUDOS LOCALES'!A:D,3,FALSE),0)</f>
        <v>0</v>
      </c>
      <c r="U2355" s="11">
        <f>IFERROR(VLOOKUP(Tabla1[[#This Row],[FECHA]],'RECAUDOS EXTERNOS'!A:D,4,FALSE),0)</f>
        <v>0</v>
      </c>
      <c r="V2355" s="9">
        <f>IFERROR(VLOOKUP(Tabla1[[#This Row],[FECHA]],'RECAUDOS EXTERNOS'!A:D,3,FALSE),0)</f>
        <v>0</v>
      </c>
    </row>
    <row r="2356" spans="1:22" x14ac:dyDescent="0.25">
      <c r="A2356" s="1">
        <v>39915</v>
      </c>
      <c r="B2356" s="3" t="s">
        <v>4</v>
      </c>
      <c r="C2356" s="2">
        <v>39904</v>
      </c>
      <c r="D2356" s="5">
        <f>YEAR(Tabla1[[#This Row],[FECHA]])</f>
        <v>2009</v>
      </c>
      <c r="E2356" s="5">
        <f>IFERROR(VLOOKUP(Tabla1[[#This Row],[FECHA]],'COMPARENDOS TOTALES'!A:D,4,FALSE),0)</f>
        <v>15</v>
      </c>
      <c r="F2356" s="9">
        <f>IFERROR(VLOOKUP(Tabla1[[#This Row],[FECHA]],'COMPARENDOS TOTALES'!A:D,3,FALSE),0)</f>
        <v>4356157</v>
      </c>
      <c r="G2356" s="5">
        <f>IFERROR(VLOOKUP(Tabla1[[#This Row],[FECHA]],EXONERACIONES!A:D,4,FALSE),0)</f>
        <v>7</v>
      </c>
      <c r="H2356" s="9">
        <f>IFERROR(VLOOKUP(Tabla1[[#This Row],[FECHA]],EXONERACIONES!A:D,3,FALSE),0)</f>
        <v>1871657</v>
      </c>
      <c r="I2356" s="5">
        <f>IFERROR(VLOOKUP(Tabla1[[#This Row],[FECHA]],'SIMIT CON RES'!A:D,4,FALSE),0)</f>
        <v>4</v>
      </c>
      <c r="J2356" s="9">
        <f>IFERROR(VLOOKUP(Tabla1[[#This Row],[FECHA]],'SIMIT CON RES'!A:D,3,FALSE),0)</f>
        <v>1490700</v>
      </c>
      <c r="K2356">
        <f>IFERROR(VLOOKUP(Tabla1[[#This Row],[FECHA]],'SIMIT SIN RES'!A:D,4,FALSE),0)</f>
        <v>0</v>
      </c>
      <c r="L2356" s="9">
        <f>IFERROR(VLOOKUP(Tabla1[[#This Row],[FECHA]],'SIMIT SIN RES'!A:D,3,FALSE),0)</f>
        <v>0</v>
      </c>
      <c r="M2356" s="5">
        <f>IFERROR(VLOOKUP(Tabla1[[#This Row],[FECHA]],'RECAUDOS DE COMPARENDOS'!A:D,4,FALSE),0)</f>
        <v>1</v>
      </c>
      <c r="N2356" s="9">
        <f>IFERROR(VLOOKUP(Tabla1[[#This Row],[FECHA]],'RECAUDOS DE COMPARENDOS'!A:D,3,FALSE),0)</f>
        <v>248450</v>
      </c>
      <c r="O2356" s="5">
        <f>IFERROR(VLOOKUP(Tabla1[[#This Row],[FECHA]],'RECAUDOS DE RESOLUCIONES'!A:D,4,FALSE),0)</f>
        <v>1</v>
      </c>
      <c r="P2356" s="9">
        <f>IFERROR(VLOOKUP(Tabla1[[#This Row],[FECHA]],'RECAUDOS DE RESOLUCIONES'!A:D,3,FALSE),0)</f>
        <v>248450</v>
      </c>
      <c r="Q235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356" s="9">
        <f>Tabla1[V. COMPARENDOS]-(Tabla1[V. EXONERACIONES]+Tabla1[[#This Row],[V. SIMIT CON RESOLUCION]]+Tabla1[[#This Row],[V. SIMIT SIN RESOLUCION]]+Tabla1[[#This Row],[V. RECAUDOS COMPARENDOS]]+Tabla1[[#This Row],[V. RECAUDOS RESOLUCIONES]])</f>
        <v>496900</v>
      </c>
      <c r="S2356" s="11">
        <f>IFERROR(VLOOKUP(Tabla1[[#This Row],[FECHA]],'RECAUDOS LOCALES'!A:D,4,FALSE),0)</f>
        <v>0</v>
      </c>
      <c r="T2356" s="9">
        <f>IFERROR(VLOOKUP(Tabla1[[#This Row],[FECHA]],'RECAUDOS LOCALES'!A:D,3,FALSE),0)</f>
        <v>0</v>
      </c>
      <c r="U2356" s="11">
        <f>IFERROR(VLOOKUP(Tabla1[[#This Row],[FECHA]],'RECAUDOS EXTERNOS'!A:D,4,FALSE),0)</f>
        <v>0</v>
      </c>
      <c r="V2356" s="9">
        <f>IFERROR(VLOOKUP(Tabla1[[#This Row],[FECHA]],'RECAUDOS EXTERNOS'!A:D,3,FALSE),0)</f>
        <v>0</v>
      </c>
    </row>
    <row r="2357" spans="1:22" x14ac:dyDescent="0.25">
      <c r="A2357" s="1">
        <v>39916</v>
      </c>
      <c r="B2357" s="3" t="s">
        <v>1</v>
      </c>
      <c r="C2357" s="2">
        <v>39904</v>
      </c>
      <c r="D2357" s="5">
        <f>YEAR(Tabla1[[#This Row],[FECHA]])</f>
        <v>2009</v>
      </c>
      <c r="E2357" s="5">
        <f>IFERROR(VLOOKUP(Tabla1[[#This Row],[FECHA]],'COMPARENDOS TOTALES'!A:D,4,FALSE),0)</f>
        <v>3</v>
      </c>
      <c r="F2357" s="9">
        <f>IFERROR(VLOOKUP(Tabla1[[#This Row],[FECHA]],'COMPARENDOS TOTALES'!A:D,3,FALSE),0)</f>
        <v>513464</v>
      </c>
      <c r="G2357" s="5">
        <f>IFERROR(VLOOKUP(Tabla1[[#This Row],[FECHA]],EXONERACIONES!A:D,4,FALSE),0)</f>
        <v>1</v>
      </c>
      <c r="H2357" s="9">
        <f>IFERROR(VLOOKUP(Tabla1[[#This Row],[FECHA]],EXONERACIONES!A:D,3,FALSE),0)</f>
        <v>248450</v>
      </c>
      <c r="I2357" s="5">
        <f>IFERROR(VLOOKUP(Tabla1[[#This Row],[FECHA]],'SIMIT CON RES'!A:D,4,FALSE),0)</f>
        <v>1</v>
      </c>
      <c r="J2357" s="9">
        <f>IFERROR(VLOOKUP(Tabla1[[#This Row],[FECHA]],'SIMIT CON RES'!A:D,3,FALSE),0)</f>
        <v>132507</v>
      </c>
      <c r="K2357">
        <f>IFERROR(VLOOKUP(Tabla1[[#This Row],[FECHA]],'SIMIT SIN RES'!A:D,4,FALSE),0)</f>
        <v>0</v>
      </c>
      <c r="L2357" s="9">
        <f>IFERROR(VLOOKUP(Tabla1[[#This Row],[FECHA]],'SIMIT SIN RES'!A:D,3,FALSE),0)</f>
        <v>0</v>
      </c>
      <c r="M2357" s="5">
        <f>IFERROR(VLOOKUP(Tabla1[[#This Row],[FECHA]],'RECAUDOS DE COMPARENDOS'!A:D,4,FALSE),0)</f>
        <v>1</v>
      </c>
      <c r="N2357" s="9">
        <f>IFERROR(VLOOKUP(Tabla1[[#This Row],[FECHA]],'RECAUDOS DE COMPARENDOS'!A:D,3,FALSE),0)</f>
        <v>132507</v>
      </c>
      <c r="O2357" s="5">
        <f>IFERROR(VLOOKUP(Tabla1[[#This Row],[FECHA]],'RECAUDOS DE RESOLUCIONES'!A:D,4,FALSE),0)</f>
        <v>0</v>
      </c>
      <c r="P2357" s="9">
        <f>IFERROR(VLOOKUP(Tabla1[[#This Row],[FECHA]],'RECAUDOS DE RESOLUCIONES'!A:D,3,FALSE),0)</f>
        <v>0</v>
      </c>
      <c r="Q235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35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357" s="11">
        <f>IFERROR(VLOOKUP(Tabla1[[#This Row],[FECHA]],'RECAUDOS LOCALES'!A:D,4,FALSE),0)</f>
        <v>0</v>
      </c>
      <c r="T2357" s="9">
        <f>IFERROR(VLOOKUP(Tabla1[[#This Row],[FECHA]],'RECAUDOS LOCALES'!A:D,3,FALSE),0)</f>
        <v>0</v>
      </c>
      <c r="U2357" s="11">
        <f>IFERROR(VLOOKUP(Tabla1[[#This Row],[FECHA]],'RECAUDOS EXTERNOS'!A:D,4,FALSE),0)</f>
        <v>3</v>
      </c>
      <c r="V2357" s="9">
        <f>IFERROR(VLOOKUP(Tabla1[[#This Row],[FECHA]],'RECAUDOS EXTERNOS'!A:D,3,FALSE),0)</f>
        <v>1082450</v>
      </c>
    </row>
    <row r="2358" spans="1:22" x14ac:dyDescent="0.25">
      <c r="A2358" s="1">
        <v>39917</v>
      </c>
      <c r="B2358" s="3" t="s">
        <v>2</v>
      </c>
      <c r="C2358" s="2">
        <v>39904</v>
      </c>
      <c r="D2358" s="5">
        <f>YEAR(Tabla1[[#This Row],[FECHA]])</f>
        <v>2009</v>
      </c>
      <c r="E2358" s="5">
        <f>IFERROR(VLOOKUP(Tabla1[[#This Row],[FECHA]],'COMPARENDOS TOTALES'!A:D,4,FALSE),0)</f>
        <v>11</v>
      </c>
      <c r="F2358" s="9">
        <f>IFERROR(VLOOKUP(Tabla1[[#This Row],[FECHA]],'COMPARENDOS TOTALES'!A:D,3,FALSE),0)</f>
        <v>5217450</v>
      </c>
      <c r="G2358" s="5">
        <f>IFERROR(VLOOKUP(Tabla1[[#This Row],[FECHA]],EXONERACIONES!A:D,4,FALSE),0)</f>
        <v>2</v>
      </c>
      <c r="H2358" s="9">
        <f>IFERROR(VLOOKUP(Tabla1[[#This Row],[FECHA]],EXONERACIONES!A:D,3,FALSE),0)</f>
        <v>993800</v>
      </c>
      <c r="I2358" s="5">
        <f>IFERROR(VLOOKUP(Tabla1[[#This Row],[FECHA]],'SIMIT CON RES'!A:D,4,FALSE),0)</f>
        <v>6</v>
      </c>
      <c r="J2358" s="9">
        <f>IFERROR(VLOOKUP(Tabla1[[#This Row],[FECHA]],'SIMIT CON RES'!A:D,3,FALSE),0)</f>
        <v>2732950</v>
      </c>
      <c r="K2358">
        <f>IFERROR(VLOOKUP(Tabla1[[#This Row],[FECHA]],'SIMIT SIN RES'!A:D,4,FALSE),0)</f>
        <v>0</v>
      </c>
      <c r="L2358" s="9">
        <f>IFERROR(VLOOKUP(Tabla1[[#This Row],[FECHA]],'SIMIT SIN RES'!A:D,3,FALSE),0)</f>
        <v>0</v>
      </c>
      <c r="M2358" s="5">
        <f>IFERROR(VLOOKUP(Tabla1[[#This Row],[FECHA]],'RECAUDOS DE COMPARENDOS'!A:D,4,FALSE),0)</f>
        <v>0</v>
      </c>
      <c r="N2358" s="9">
        <f>IFERROR(VLOOKUP(Tabla1[[#This Row],[FECHA]],'RECAUDOS DE COMPARENDOS'!A:D,3,FALSE),0)</f>
        <v>0</v>
      </c>
      <c r="O2358" s="5">
        <f>IFERROR(VLOOKUP(Tabla1[[#This Row],[FECHA]],'RECAUDOS DE RESOLUCIONES'!A:D,4,FALSE),0)</f>
        <v>0</v>
      </c>
      <c r="P2358" s="9">
        <f>IFERROR(VLOOKUP(Tabla1[[#This Row],[FECHA]],'RECAUDOS DE RESOLUCIONES'!A:D,3,FALSE),0)</f>
        <v>0</v>
      </c>
      <c r="Q235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2358" s="9">
        <f>Tabla1[V. COMPARENDOS]-(Tabla1[V. EXONERACIONES]+Tabla1[[#This Row],[V. SIMIT CON RESOLUCION]]+Tabla1[[#This Row],[V. SIMIT SIN RESOLUCION]]+Tabla1[[#This Row],[V. RECAUDOS COMPARENDOS]]+Tabla1[[#This Row],[V. RECAUDOS RESOLUCIONES]])</f>
        <v>1490700</v>
      </c>
      <c r="S2358" s="11">
        <f>IFERROR(VLOOKUP(Tabla1[[#This Row],[FECHA]],'RECAUDOS LOCALES'!A:D,4,FALSE),0)</f>
        <v>0</v>
      </c>
      <c r="T2358" s="9">
        <f>IFERROR(VLOOKUP(Tabla1[[#This Row],[FECHA]],'RECAUDOS LOCALES'!A:D,3,FALSE),0)</f>
        <v>0</v>
      </c>
      <c r="U2358" s="11">
        <f>IFERROR(VLOOKUP(Tabla1[[#This Row],[FECHA]],'RECAUDOS EXTERNOS'!A:D,4,FALSE),0)</f>
        <v>1</v>
      </c>
      <c r="V2358" s="9">
        <f>IFERROR(VLOOKUP(Tabla1[[#This Row],[FECHA]],'RECAUDOS EXTERNOS'!A:D,3,FALSE),0)</f>
        <v>204735</v>
      </c>
    </row>
    <row r="2359" spans="1:22" x14ac:dyDescent="0.25">
      <c r="A2359" s="1">
        <v>39918</v>
      </c>
      <c r="B2359" s="3" t="s">
        <v>3</v>
      </c>
      <c r="C2359" s="2">
        <v>39904</v>
      </c>
      <c r="D2359" s="5">
        <f>YEAR(Tabla1[[#This Row],[FECHA]])</f>
        <v>2009</v>
      </c>
      <c r="E2359" s="5">
        <f>IFERROR(VLOOKUP(Tabla1[[#This Row],[FECHA]],'COMPARENDOS TOTALES'!A:D,4,FALSE),0)</f>
        <v>14</v>
      </c>
      <c r="F2359" s="9">
        <f>IFERROR(VLOOKUP(Tabla1[[#This Row],[FECHA]],'COMPARENDOS TOTALES'!A:D,3,FALSE),0)</f>
        <v>3875821</v>
      </c>
      <c r="G2359" s="5">
        <f>IFERROR(VLOOKUP(Tabla1[[#This Row],[FECHA]],EXONERACIONES!A:D,4,FALSE),0)</f>
        <v>2</v>
      </c>
      <c r="H2359" s="9">
        <f>IFERROR(VLOOKUP(Tabla1[[#This Row],[FECHA]],EXONERACIONES!A:D,3,FALSE),0)</f>
        <v>993800</v>
      </c>
      <c r="I2359" s="5">
        <f>IFERROR(VLOOKUP(Tabla1[[#This Row],[FECHA]],'SIMIT CON RES'!A:D,4,FALSE),0)</f>
        <v>10</v>
      </c>
      <c r="J2359" s="9">
        <f>IFERROR(VLOOKUP(Tabla1[[#This Row],[FECHA]],'SIMIT CON RES'!A:D,3,FALSE),0)</f>
        <v>2501064</v>
      </c>
      <c r="K2359">
        <f>IFERROR(VLOOKUP(Tabla1[[#This Row],[FECHA]],'SIMIT SIN RES'!A:D,4,FALSE),0)</f>
        <v>0</v>
      </c>
      <c r="L2359" s="9">
        <f>IFERROR(VLOOKUP(Tabla1[[#This Row],[FECHA]],'SIMIT SIN RES'!A:D,3,FALSE),0)</f>
        <v>0</v>
      </c>
      <c r="M2359" s="5">
        <f>IFERROR(VLOOKUP(Tabla1[[#This Row],[FECHA]],'RECAUDOS DE COMPARENDOS'!A:D,4,FALSE),0)</f>
        <v>1</v>
      </c>
      <c r="N2359" s="9">
        <f>IFERROR(VLOOKUP(Tabla1[[#This Row],[FECHA]],'RECAUDOS DE COMPARENDOS'!A:D,3,FALSE),0)</f>
        <v>132507</v>
      </c>
      <c r="O2359" s="5">
        <f>IFERROR(VLOOKUP(Tabla1[[#This Row],[FECHA]],'RECAUDOS DE RESOLUCIONES'!A:D,4,FALSE),0)</f>
        <v>1</v>
      </c>
      <c r="P2359" s="9">
        <f>IFERROR(VLOOKUP(Tabla1[[#This Row],[FECHA]],'RECAUDOS DE RESOLUCIONES'!A:D,3,FALSE),0)</f>
        <v>248450</v>
      </c>
      <c r="Q235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35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359" s="11">
        <f>IFERROR(VLOOKUP(Tabla1[[#This Row],[FECHA]],'RECAUDOS LOCALES'!A:D,4,FALSE),0)</f>
        <v>0</v>
      </c>
      <c r="T2359" s="9">
        <f>IFERROR(VLOOKUP(Tabla1[[#This Row],[FECHA]],'RECAUDOS LOCALES'!A:D,3,FALSE),0)</f>
        <v>0</v>
      </c>
      <c r="U2359" s="11">
        <f>IFERROR(VLOOKUP(Tabla1[[#This Row],[FECHA]],'RECAUDOS EXTERNOS'!A:D,4,FALSE),0)</f>
        <v>0</v>
      </c>
      <c r="V2359" s="9">
        <f>IFERROR(VLOOKUP(Tabla1[[#This Row],[FECHA]],'RECAUDOS EXTERNOS'!A:D,3,FALSE),0)</f>
        <v>0</v>
      </c>
    </row>
    <row r="2360" spans="1:22" x14ac:dyDescent="0.25">
      <c r="A2360" s="1">
        <v>39919</v>
      </c>
      <c r="B2360" s="3" t="s">
        <v>6</v>
      </c>
      <c r="C2360" s="2">
        <v>39904</v>
      </c>
      <c r="D2360" s="5">
        <f>YEAR(Tabla1[[#This Row],[FECHA]])</f>
        <v>2009</v>
      </c>
      <c r="E2360" s="5">
        <f>IFERROR(VLOOKUP(Tabla1[[#This Row],[FECHA]],'COMPARENDOS TOTALES'!A:D,4,FALSE),0)</f>
        <v>15</v>
      </c>
      <c r="F2360" s="9">
        <f>IFERROR(VLOOKUP(Tabla1[[#This Row],[FECHA]],'COMPARENDOS TOTALES'!A:D,3,FALSE),0)</f>
        <v>5962800</v>
      </c>
      <c r="G2360" s="5">
        <f>IFERROR(VLOOKUP(Tabla1[[#This Row],[FECHA]],EXONERACIONES!A:D,4,FALSE),0)</f>
        <v>6</v>
      </c>
      <c r="H2360" s="9">
        <f>IFERROR(VLOOKUP(Tabla1[[#This Row],[FECHA]],EXONERACIONES!A:D,3,FALSE),0)</f>
        <v>2484500</v>
      </c>
      <c r="I2360" s="5">
        <f>IFERROR(VLOOKUP(Tabla1[[#This Row],[FECHA]],'SIMIT CON RES'!A:D,4,FALSE),0)</f>
        <v>3</v>
      </c>
      <c r="J2360" s="9">
        <f>IFERROR(VLOOKUP(Tabla1[[#This Row],[FECHA]],'SIMIT CON RES'!A:D,3,FALSE),0)</f>
        <v>745350</v>
      </c>
      <c r="K2360">
        <f>IFERROR(VLOOKUP(Tabla1[[#This Row],[FECHA]],'SIMIT SIN RES'!A:D,4,FALSE),0)</f>
        <v>0</v>
      </c>
      <c r="L2360" s="9">
        <f>IFERROR(VLOOKUP(Tabla1[[#This Row],[FECHA]],'SIMIT SIN RES'!A:D,3,FALSE),0)</f>
        <v>0</v>
      </c>
      <c r="M2360" s="5">
        <f>IFERROR(VLOOKUP(Tabla1[[#This Row],[FECHA]],'RECAUDOS DE COMPARENDOS'!A:D,4,FALSE),0)</f>
        <v>0</v>
      </c>
      <c r="N2360" s="9">
        <f>IFERROR(VLOOKUP(Tabla1[[#This Row],[FECHA]],'RECAUDOS DE COMPARENDOS'!A:D,3,FALSE),0)</f>
        <v>0</v>
      </c>
      <c r="O2360" s="5">
        <f>IFERROR(VLOOKUP(Tabla1[[#This Row],[FECHA]],'RECAUDOS DE RESOLUCIONES'!A:D,4,FALSE),0)</f>
        <v>0</v>
      </c>
      <c r="P2360" s="9">
        <f>IFERROR(VLOOKUP(Tabla1[[#This Row],[FECHA]],'RECAUDOS DE RESOLUCIONES'!A:D,3,FALSE),0)</f>
        <v>0</v>
      </c>
      <c r="Q236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2360" s="9">
        <f>Tabla1[V. COMPARENDOS]-(Tabla1[V. EXONERACIONES]+Tabla1[[#This Row],[V. SIMIT CON RESOLUCION]]+Tabla1[[#This Row],[V. SIMIT SIN RESOLUCION]]+Tabla1[[#This Row],[V. RECAUDOS COMPARENDOS]]+Tabla1[[#This Row],[V. RECAUDOS RESOLUCIONES]])</f>
        <v>2732950</v>
      </c>
      <c r="S2360" s="11">
        <f>IFERROR(VLOOKUP(Tabla1[[#This Row],[FECHA]],'RECAUDOS LOCALES'!A:D,4,FALSE),0)</f>
        <v>1</v>
      </c>
      <c r="T2360" s="9">
        <f>IFERROR(VLOOKUP(Tabla1[[#This Row],[FECHA]],'RECAUDOS LOCALES'!A:D,3,FALSE),0)</f>
        <v>132504</v>
      </c>
      <c r="U2360" s="11">
        <f>IFERROR(VLOOKUP(Tabla1[[#This Row],[FECHA]],'RECAUDOS EXTERNOS'!A:D,4,FALSE),0)</f>
        <v>1</v>
      </c>
      <c r="V2360" s="9">
        <f>IFERROR(VLOOKUP(Tabla1[[#This Row],[FECHA]],'RECAUDOS EXTERNOS'!A:D,3,FALSE),0)</f>
        <v>396100</v>
      </c>
    </row>
    <row r="2361" spans="1:22" x14ac:dyDescent="0.25">
      <c r="A2361" s="1">
        <v>39920</v>
      </c>
      <c r="B2361" s="3" t="s">
        <v>0</v>
      </c>
      <c r="C2361" s="2">
        <v>39904</v>
      </c>
      <c r="D2361" s="5">
        <f>YEAR(Tabla1[[#This Row],[FECHA]])</f>
        <v>2009</v>
      </c>
      <c r="E2361" s="5">
        <f>IFERROR(VLOOKUP(Tabla1[[#This Row],[FECHA]],'COMPARENDOS TOTALES'!A:D,4,FALSE),0)</f>
        <v>8</v>
      </c>
      <c r="F2361" s="9">
        <f>IFERROR(VLOOKUP(Tabla1[[#This Row],[FECHA]],'COMPARENDOS TOTALES'!A:D,3,FALSE),0)</f>
        <v>3478300</v>
      </c>
      <c r="G2361" s="5">
        <f>IFERROR(VLOOKUP(Tabla1[[#This Row],[FECHA]],EXONERACIONES!A:D,4,FALSE),0)</f>
        <v>5</v>
      </c>
      <c r="H2361" s="9">
        <f>IFERROR(VLOOKUP(Tabla1[[#This Row],[FECHA]],EXONERACIONES!A:D,3,FALSE),0)</f>
        <v>2236050</v>
      </c>
      <c r="I2361" s="5">
        <f>IFERROR(VLOOKUP(Tabla1[[#This Row],[FECHA]],'SIMIT CON RES'!A:D,4,FALSE),0)</f>
        <v>0</v>
      </c>
      <c r="J2361" s="9">
        <f>IFERROR(VLOOKUP(Tabla1[[#This Row],[FECHA]],'SIMIT CON RES'!A:D,3,FALSE),0)</f>
        <v>0</v>
      </c>
      <c r="K2361">
        <f>IFERROR(VLOOKUP(Tabla1[[#This Row],[FECHA]],'SIMIT SIN RES'!A:D,4,FALSE),0)</f>
        <v>0</v>
      </c>
      <c r="L2361" s="9">
        <f>IFERROR(VLOOKUP(Tabla1[[#This Row],[FECHA]],'SIMIT SIN RES'!A:D,3,FALSE),0)</f>
        <v>0</v>
      </c>
      <c r="M2361" s="5">
        <f>IFERROR(VLOOKUP(Tabla1[[#This Row],[FECHA]],'RECAUDOS DE COMPARENDOS'!A:D,4,FALSE),0)</f>
        <v>0</v>
      </c>
      <c r="N2361" s="9">
        <f>IFERROR(VLOOKUP(Tabla1[[#This Row],[FECHA]],'RECAUDOS DE COMPARENDOS'!A:D,3,FALSE),0)</f>
        <v>0</v>
      </c>
      <c r="O2361" s="5">
        <f>IFERROR(VLOOKUP(Tabla1[[#This Row],[FECHA]],'RECAUDOS DE RESOLUCIONES'!A:D,4,FALSE),0)</f>
        <v>0</v>
      </c>
      <c r="P2361" s="9">
        <f>IFERROR(VLOOKUP(Tabla1[[#This Row],[FECHA]],'RECAUDOS DE RESOLUCIONES'!A:D,3,FALSE),0)</f>
        <v>0</v>
      </c>
      <c r="Q236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2361" s="9">
        <f>Tabla1[V. COMPARENDOS]-(Tabla1[V. EXONERACIONES]+Tabla1[[#This Row],[V. SIMIT CON RESOLUCION]]+Tabla1[[#This Row],[V. SIMIT SIN RESOLUCION]]+Tabla1[[#This Row],[V. RECAUDOS COMPARENDOS]]+Tabla1[[#This Row],[V. RECAUDOS RESOLUCIONES]])</f>
        <v>1242250</v>
      </c>
      <c r="S2361" s="11">
        <f>IFERROR(VLOOKUP(Tabla1[[#This Row],[FECHA]],'RECAUDOS LOCALES'!A:D,4,FALSE),0)</f>
        <v>0</v>
      </c>
      <c r="T2361" s="9">
        <f>IFERROR(VLOOKUP(Tabla1[[#This Row],[FECHA]],'RECAUDOS LOCALES'!A:D,3,FALSE),0)</f>
        <v>0</v>
      </c>
      <c r="U2361" s="11">
        <f>IFERROR(VLOOKUP(Tabla1[[#This Row],[FECHA]],'RECAUDOS EXTERNOS'!A:D,4,FALSE),0)</f>
        <v>1</v>
      </c>
      <c r="V2361" s="9">
        <f>IFERROR(VLOOKUP(Tabla1[[#This Row],[FECHA]],'RECAUDOS EXTERNOS'!A:D,3,FALSE),0)</f>
        <v>372100</v>
      </c>
    </row>
    <row r="2362" spans="1:22" x14ac:dyDescent="0.25">
      <c r="A2362" s="1">
        <v>39921</v>
      </c>
      <c r="B2362" s="3" t="s">
        <v>5</v>
      </c>
      <c r="C2362" s="2">
        <v>39904</v>
      </c>
      <c r="D2362" s="5">
        <f>YEAR(Tabla1[[#This Row],[FECHA]])</f>
        <v>2009</v>
      </c>
      <c r="E2362" s="5">
        <f>IFERROR(VLOOKUP(Tabla1[[#This Row],[FECHA]],'COMPARENDOS TOTALES'!A:D,4,FALSE),0)</f>
        <v>4</v>
      </c>
      <c r="F2362" s="9">
        <f>IFERROR(VLOOKUP(Tabla1[[#This Row],[FECHA]],'COMPARENDOS TOTALES'!A:D,3,FALSE),0)</f>
        <v>1623207</v>
      </c>
      <c r="G2362" s="5">
        <f>IFERROR(VLOOKUP(Tabla1[[#This Row],[FECHA]],EXONERACIONES!A:D,4,FALSE),0)</f>
        <v>3</v>
      </c>
      <c r="H2362" s="9">
        <f>IFERROR(VLOOKUP(Tabla1[[#This Row],[FECHA]],EXONERACIONES!A:D,3,FALSE),0)</f>
        <v>1126307</v>
      </c>
      <c r="I2362" s="5">
        <f>IFERROR(VLOOKUP(Tabla1[[#This Row],[FECHA]],'SIMIT CON RES'!A:D,4,FALSE),0)</f>
        <v>0</v>
      </c>
      <c r="J2362" s="9">
        <f>IFERROR(VLOOKUP(Tabla1[[#This Row],[FECHA]],'SIMIT CON RES'!A:D,3,FALSE),0)</f>
        <v>0</v>
      </c>
      <c r="K2362">
        <f>IFERROR(VLOOKUP(Tabla1[[#This Row],[FECHA]],'SIMIT SIN RES'!A:D,4,FALSE),0)</f>
        <v>0</v>
      </c>
      <c r="L2362" s="9">
        <f>IFERROR(VLOOKUP(Tabla1[[#This Row],[FECHA]],'SIMIT SIN RES'!A:D,3,FALSE),0)</f>
        <v>0</v>
      </c>
      <c r="M2362" s="5">
        <f>IFERROR(VLOOKUP(Tabla1[[#This Row],[FECHA]],'RECAUDOS DE COMPARENDOS'!A:D,4,FALSE),0)</f>
        <v>0</v>
      </c>
      <c r="N2362" s="9">
        <f>IFERROR(VLOOKUP(Tabla1[[#This Row],[FECHA]],'RECAUDOS DE COMPARENDOS'!A:D,3,FALSE),0)</f>
        <v>0</v>
      </c>
      <c r="O2362" s="5">
        <f>IFERROR(VLOOKUP(Tabla1[[#This Row],[FECHA]],'RECAUDOS DE RESOLUCIONES'!A:D,4,FALSE),0)</f>
        <v>0</v>
      </c>
      <c r="P2362" s="9">
        <f>IFERROR(VLOOKUP(Tabla1[[#This Row],[FECHA]],'RECAUDOS DE RESOLUCIONES'!A:D,3,FALSE),0)</f>
        <v>0</v>
      </c>
      <c r="Q236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362" s="9">
        <f>Tabla1[V. COMPARENDOS]-(Tabla1[V. EXONERACIONES]+Tabla1[[#This Row],[V. SIMIT CON RESOLUCION]]+Tabla1[[#This Row],[V. SIMIT SIN RESOLUCION]]+Tabla1[[#This Row],[V. RECAUDOS COMPARENDOS]]+Tabla1[[#This Row],[V. RECAUDOS RESOLUCIONES]])</f>
        <v>496900</v>
      </c>
      <c r="S2362" s="11">
        <f>IFERROR(VLOOKUP(Tabla1[[#This Row],[FECHA]],'RECAUDOS LOCALES'!A:D,4,FALSE),0)</f>
        <v>0</v>
      </c>
      <c r="T2362" s="9">
        <f>IFERROR(VLOOKUP(Tabla1[[#This Row],[FECHA]],'RECAUDOS LOCALES'!A:D,3,FALSE),0)</f>
        <v>0</v>
      </c>
      <c r="U2362" s="11">
        <f>IFERROR(VLOOKUP(Tabla1[[#This Row],[FECHA]],'RECAUDOS EXTERNOS'!A:D,4,FALSE),0)</f>
        <v>0</v>
      </c>
      <c r="V2362" s="9">
        <f>IFERROR(VLOOKUP(Tabla1[[#This Row],[FECHA]],'RECAUDOS EXTERNOS'!A:D,3,FALSE),0)</f>
        <v>0</v>
      </c>
    </row>
    <row r="2363" spans="1:22" x14ac:dyDescent="0.25">
      <c r="A2363" s="1">
        <v>39922</v>
      </c>
      <c r="B2363" s="3" t="s">
        <v>4</v>
      </c>
      <c r="C2363" s="2">
        <v>39904</v>
      </c>
      <c r="D2363" s="5">
        <f>YEAR(Tabla1[[#This Row],[FECHA]])</f>
        <v>2009</v>
      </c>
      <c r="E2363" s="5">
        <f>IFERROR(VLOOKUP(Tabla1[[#This Row],[FECHA]],'COMPARENDOS TOTALES'!A:D,4,FALSE),0)</f>
        <v>18</v>
      </c>
      <c r="F2363" s="9">
        <f>IFERROR(VLOOKUP(Tabla1[[#This Row],[FECHA]],'COMPARENDOS TOTALES'!A:D,3,FALSE),0)</f>
        <v>5267142</v>
      </c>
      <c r="G2363" s="5">
        <f>IFERROR(VLOOKUP(Tabla1[[#This Row],[FECHA]],EXONERACIONES!A:D,4,FALSE),0)</f>
        <v>3</v>
      </c>
      <c r="H2363" s="9">
        <f>IFERROR(VLOOKUP(Tabla1[[#This Row],[FECHA]],EXONERACIONES!A:D,3,FALSE),0)</f>
        <v>1126307</v>
      </c>
      <c r="I2363" s="5">
        <f>IFERROR(VLOOKUP(Tabla1[[#This Row],[FECHA]],'SIMIT CON RES'!A:D,4,FALSE),0)</f>
        <v>9</v>
      </c>
      <c r="J2363" s="9">
        <f>IFERROR(VLOOKUP(Tabla1[[#This Row],[FECHA]],'SIMIT CON RES'!A:D,3,FALSE),0)</f>
        <v>2501064</v>
      </c>
      <c r="K2363">
        <f>IFERROR(VLOOKUP(Tabla1[[#This Row],[FECHA]],'SIMIT SIN RES'!A:D,4,FALSE),0)</f>
        <v>0</v>
      </c>
      <c r="L2363" s="9">
        <f>IFERROR(VLOOKUP(Tabla1[[#This Row],[FECHA]],'SIMIT SIN RES'!A:D,3,FALSE),0)</f>
        <v>0</v>
      </c>
      <c r="M2363" s="5">
        <f>IFERROR(VLOOKUP(Tabla1[[#This Row],[FECHA]],'RECAUDOS DE COMPARENDOS'!A:D,4,FALSE),0)</f>
        <v>0</v>
      </c>
      <c r="N2363" s="9">
        <f>IFERROR(VLOOKUP(Tabla1[[#This Row],[FECHA]],'RECAUDOS DE COMPARENDOS'!A:D,3,FALSE),0)</f>
        <v>0</v>
      </c>
      <c r="O2363" s="5">
        <f>IFERROR(VLOOKUP(Tabla1[[#This Row],[FECHA]],'RECAUDOS DE RESOLUCIONES'!A:D,4,FALSE),0)</f>
        <v>3</v>
      </c>
      <c r="P2363" s="9">
        <f>IFERROR(VLOOKUP(Tabla1[[#This Row],[FECHA]],'RECAUDOS DE RESOLUCIONES'!A:D,3,FALSE),0)</f>
        <v>877857</v>
      </c>
      <c r="Q236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2363" s="9">
        <f>Tabla1[V. COMPARENDOS]-(Tabla1[V. EXONERACIONES]+Tabla1[[#This Row],[V. SIMIT CON RESOLUCION]]+Tabla1[[#This Row],[V. SIMIT SIN RESOLUCION]]+Tabla1[[#This Row],[V. RECAUDOS COMPARENDOS]]+Tabla1[[#This Row],[V. RECAUDOS RESOLUCIONES]])</f>
        <v>761914</v>
      </c>
      <c r="S2363" s="11">
        <f>IFERROR(VLOOKUP(Tabla1[[#This Row],[FECHA]],'RECAUDOS LOCALES'!A:D,4,FALSE),0)</f>
        <v>0</v>
      </c>
      <c r="T2363" s="9">
        <f>IFERROR(VLOOKUP(Tabla1[[#This Row],[FECHA]],'RECAUDOS LOCALES'!A:D,3,FALSE),0)</f>
        <v>0</v>
      </c>
      <c r="U2363" s="11">
        <f>IFERROR(VLOOKUP(Tabla1[[#This Row],[FECHA]],'RECAUDOS EXTERNOS'!A:D,4,FALSE),0)</f>
        <v>0</v>
      </c>
      <c r="V2363" s="9">
        <f>IFERROR(VLOOKUP(Tabla1[[#This Row],[FECHA]],'RECAUDOS EXTERNOS'!A:D,3,FALSE),0)</f>
        <v>0</v>
      </c>
    </row>
    <row r="2364" spans="1:22" x14ac:dyDescent="0.25">
      <c r="A2364" s="1">
        <v>39923</v>
      </c>
      <c r="B2364" s="3" t="s">
        <v>1</v>
      </c>
      <c r="C2364" s="2">
        <v>39904</v>
      </c>
      <c r="D2364" s="5">
        <f>YEAR(Tabla1[[#This Row],[FECHA]])</f>
        <v>2009</v>
      </c>
      <c r="E2364" s="5">
        <f>IFERROR(VLOOKUP(Tabla1[[#This Row],[FECHA]],'COMPARENDOS TOTALES'!A:D,4,FALSE),0)</f>
        <v>14</v>
      </c>
      <c r="F2364" s="9">
        <f>IFERROR(VLOOKUP(Tabla1[[#This Row],[FECHA]],'COMPARENDOS TOTALES'!A:D,3,FALSE),0)</f>
        <v>4869621</v>
      </c>
      <c r="G2364" s="5">
        <f>IFERROR(VLOOKUP(Tabla1[[#This Row],[FECHA]],EXONERACIONES!A:D,4,FALSE),0)</f>
        <v>4</v>
      </c>
      <c r="H2364" s="9">
        <f>IFERROR(VLOOKUP(Tabla1[[#This Row],[FECHA]],EXONERACIONES!A:D,3,FALSE),0)</f>
        <v>1126307</v>
      </c>
      <c r="I2364" s="5">
        <f>IFERROR(VLOOKUP(Tabla1[[#This Row],[FECHA]],'SIMIT CON RES'!A:D,4,FALSE),0)</f>
        <v>9</v>
      </c>
      <c r="J2364" s="9">
        <f>IFERROR(VLOOKUP(Tabla1[[#This Row],[FECHA]],'SIMIT CON RES'!A:D,3,FALSE),0)</f>
        <v>3246414</v>
      </c>
      <c r="K2364">
        <f>IFERROR(VLOOKUP(Tabla1[[#This Row],[FECHA]],'SIMIT SIN RES'!A:D,4,FALSE),0)</f>
        <v>0</v>
      </c>
      <c r="L2364" s="9">
        <f>IFERROR(VLOOKUP(Tabla1[[#This Row],[FECHA]],'SIMIT SIN RES'!A:D,3,FALSE),0)</f>
        <v>0</v>
      </c>
      <c r="M2364" s="5">
        <f>IFERROR(VLOOKUP(Tabla1[[#This Row],[FECHA]],'RECAUDOS DE COMPARENDOS'!A:D,4,FALSE),0)</f>
        <v>0</v>
      </c>
      <c r="N2364" s="9">
        <f>IFERROR(VLOOKUP(Tabla1[[#This Row],[FECHA]],'RECAUDOS DE COMPARENDOS'!A:D,3,FALSE),0)</f>
        <v>0</v>
      </c>
      <c r="O2364" s="5">
        <f>IFERROR(VLOOKUP(Tabla1[[#This Row],[FECHA]],'RECAUDOS DE RESOLUCIONES'!A:D,4,FALSE),0)</f>
        <v>1</v>
      </c>
      <c r="P2364" s="9">
        <f>IFERROR(VLOOKUP(Tabla1[[#This Row],[FECHA]],'RECAUDOS DE RESOLUCIONES'!A:D,3,FALSE),0)</f>
        <v>496900</v>
      </c>
      <c r="Q236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36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364" s="11">
        <f>IFERROR(VLOOKUP(Tabla1[[#This Row],[FECHA]],'RECAUDOS LOCALES'!A:D,4,FALSE),0)</f>
        <v>1</v>
      </c>
      <c r="T2364" s="9">
        <f>IFERROR(VLOOKUP(Tabla1[[#This Row],[FECHA]],'RECAUDOS LOCALES'!A:D,3,FALSE),0)</f>
        <v>230750</v>
      </c>
      <c r="U2364" s="11">
        <f>IFERROR(VLOOKUP(Tabla1[[#This Row],[FECHA]],'RECAUDOS EXTERNOS'!A:D,4,FALSE),0)</f>
        <v>1</v>
      </c>
      <c r="V2364" s="9">
        <f>IFERROR(VLOOKUP(Tabla1[[#This Row],[FECHA]],'RECAUDOS EXTERNOS'!A:D,3,FALSE),0)</f>
        <v>511000</v>
      </c>
    </row>
    <row r="2365" spans="1:22" x14ac:dyDescent="0.25">
      <c r="A2365" s="1">
        <v>39924</v>
      </c>
      <c r="B2365" s="3" t="s">
        <v>2</v>
      </c>
      <c r="C2365" s="2">
        <v>39904</v>
      </c>
      <c r="D2365" s="5">
        <f>YEAR(Tabla1[[#This Row],[FECHA]])</f>
        <v>2009</v>
      </c>
      <c r="E2365" s="5">
        <f>IFERROR(VLOOKUP(Tabla1[[#This Row],[FECHA]],'COMPARENDOS TOTALES'!A:D,4,FALSE),0)</f>
        <v>12</v>
      </c>
      <c r="F2365" s="9">
        <f>IFERROR(VLOOKUP(Tabla1[[#This Row],[FECHA]],'COMPARENDOS TOTALES'!A:D,3,FALSE),0)</f>
        <v>4737114</v>
      </c>
      <c r="G2365" s="5">
        <f>IFERROR(VLOOKUP(Tabla1[[#This Row],[FECHA]],EXONERACIONES!A:D,4,FALSE),0)</f>
        <v>3</v>
      </c>
      <c r="H2365" s="9">
        <f>IFERROR(VLOOKUP(Tabla1[[#This Row],[FECHA]],EXONERACIONES!A:D,3,FALSE),0)</f>
        <v>1490700</v>
      </c>
      <c r="I2365" s="5">
        <f>IFERROR(VLOOKUP(Tabla1[[#This Row],[FECHA]],'SIMIT CON RES'!A:D,4,FALSE),0)</f>
        <v>4</v>
      </c>
      <c r="J2365" s="9">
        <f>IFERROR(VLOOKUP(Tabla1[[#This Row],[FECHA]],'SIMIT CON RES'!A:D,3,FALSE),0)</f>
        <v>1739150</v>
      </c>
      <c r="K2365">
        <f>IFERROR(VLOOKUP(Tabla1[[#This Row],[FECHA]],'SIMIT SIN RES'!A:D,4,FALSE),0)</f>
        <v>0</v>
      </c>
      <c r="L2365" s="9">
        <f>IFERROR(VLOOKUP(Tabla1[[#This Row],[FECHA]],'SIMIT SIN RES'!A:D,3,FALSE),0)</f>
        <v>0</v>
      </c>
      <c r="M2365" s="5">
        <f>IFERROR(VLOOKUP(Tabla1[[#This Row],[FECHA]],'RECAUDOS DE COMPARENDOS'!A:D,4,FALSE),0)</f>
        <v>0</v>
      </c>
      <c r="N2365" s="9">
        <f>IFERROR(VLOOKUP(Tabla1[[#This Row],[FECHA]],'RECAUDOS DE COMPARENDOS'!A:D,3,FALSE),0)</f>
        <v>0</v>
      </c>
      <c r="O2365" s="5">
        <f>IFERROR(VLOOKUP(Tabla1[[#This Row],[FECHA]],'RECAUDOS DE RESOLUCIONES'!A:D,4,FALSE),0)</f>
        <v>0</v>
      </c>
      <c r="P2365" s="9">
        <f>IFERROR(VLOOKUP(Tabla1[[#This Row],[FECHA]],'RECAUDOS DE RESOLUCIONES'!A:D,3,FALSE),0)</f>
        <v>0</v>
      </c>
      <c r="Q236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2365" s="9">
        <f>Tabla1[V. COMPARENDOS]-(Tabla1[V. EXONERACIONES]+Tabla1[[#This Row],[V. SIMIT CON RESOLUCION]]+Tabla1[[#This Row],[V. SIMIT SIN RESOLUCION]]+Tabla1[[#This Row],[V. RECAUDOS COMPARENDOS]]+Tabla1[[#This Row],[V. RECAUDOS RESOLUCIONES]])</f>
        <v>1507264</v>
      </c>
      <c r="S2365" s="11">
        <f>IFERROR(VLOOKUP(Tabla1[[#This Row],[FECHA]],'RECAUDOS LOCALES'!A:D,4,FALSE),0)</f>
        <v>0</v>
      </c>
      <c r="T2365" s="9">
        <f>IFERROR(VLOOKUP(Tabla1[[#This Row],[FECHA]],'RECAUDOS LOCALES'!A:D,3,FALSE),0)</f>
        <v>0</v>
      </c>
      <c r="U2365" s="11">
        <f>IFERROR(VLOOKUP(Tabla1[[#This Row],[FECHA]],'RECAUDOS EXTERNOS'!A:D,4,FALSE),0)</f>
        <v>3</v>
      </c>
      <c r="V2365" s="9">
        <f>IFERROR(VLOOKUP(Tabla1[[#This Row],[FECHA]],'RECAUDOS EXTERNOS'!A:D,3,FALSE),0)</f>
        <v>947200</v>
      </c>
    </row>
    <row r="2366" spans="1:22" x14ac:dyDescent="0.25">
      <c r="A2366" s="1">
        <v>39925</v>
      </c>
      <c r="B2366" s="3" t="s">
        <v>3</v>
      </c>
      <c r="C2366" s="2">
        <v>39904</v>
      </c>
      <c r="D2366" s="5">
        <f>YEAR(Tabla1[[#This Row],[FECHA]])</f>
        <v>2009</v>
      </c>
      <c r="E2366" s="5">
        <f>IFERROR(VLOOKUP(Tabla1[[#This Row],[FECHA]],'COMPARENDOS TOTALES'!A:D,4,FALSE),0)</f>
        <v>10</v>
      </c>
      <c r="F2366" s="9">
        <f>IFERROR(VLOOKUP(Tabla1[[#This Row],[FECHA]],'COMPARENDOS TOTALES'!A:D,3,FALSE),0)</f>
        <v>3743314</v>
      </c>
      <c r="G2366" s="5">
        <f>IFERROR(VLOOKUP(Tabla1[[#This Row],[FECHA]],EXONERACIONES!A:D,4,FALSE),0)</f>
        <v>3</v>
      </c>
      <c r="H2366" s="9">
        <f>IFERROR(VLOOKUP(Tabla1[[#This Row],[FECHA]],EXONERACIONES!A:D,3,FALSE),0)</f>
        <v>1242250</v>
      </c>
      <c r="I2366" s="5">
        <f>IFERROR(VLOOKUP(Tabla1[[#This Row],[FECHA]],'SIMIT CON RES'!A:D,4,FALSE),0)</f>
        <v>3</v>
      </c>
      <c r="J2366" s="9">
        <f>IFERROR(VLOOKUP(Tabla1[[#This Row],[FECHA]],'SIMIT CON RES'!A:D,3,FALSE),0)</f>
        <v>1126307</v>
      </c>
      <c r="K2366">
        <f>IFERROR(VLOOKUP(Tabla1[[#This Row],[FECHA]],'SIMIT SIN RES'!A:D,4,FALSE),0)</f>
        <v>0</v>
      </c>
      <c r="L2366" s="9">
        <f>IFERROR(VLOOKUP(Tabla1[[#This Row],[FECHA]],'SIMIT SIN RES'!A:D,3,FALSE),0)</f>
        <v>0</v>
      </c>
      <c r="M2366" s="5">
        <f>IFERROR(VLOOKUP(Tabla1[[#This Row],[FECHA]],'RECAUDOS DE COMPARENDOS'!A:D,4,FALSE),0)</f>
        <v>1</v>
      </c>
      <c r="N2366" s="9">
        <f>IFERROR(VLOOKUP(Tabla1[[#This Row],[FECHA]],'RECAUDOS DE COMPARENDOS'!A:D,3,FALSE),0)</f>
        <v>248450</v>
      </c>
      <c r="O2366" s="5">
        <f>IFERROR(VLOOKUP(Tabla1[[#This Row],[FECHA]],'RECAUDOS DE RESOLUCIONES'!A:D,4,FALSE),0)</f>
        <v>1</v>
      </c>
      <c r="P2366" s="9">
        <f>IFERROR(VLOOKUP(Tabla1[[#This Row],[FECHA]],'RECAUDOS DE RESOLUCIONES'!A:D,3,FALSE),0)</f>
        <v>248450</v>
      </c>
      <c r="Q236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366" s="9">
        <f>Tabla1[V. COMPARENDOS]-(Tabla1[V. EXONERACIONES]+Tabla1[[#This Row],[V. SIMIT CON RESOLUCION]]+Tabla1[[#This Row],[V. SIMIT SIN RESOLUCION]]+Tabla1[[#This Row],[V. RECAUDOS COMPARENDOS]]+Tabla1[[#This Row],[V. RECAUDOS RESOLUCIONES]])</f>
        <v>877857</v>
      </c>
      <c r="S2366" s="11">
        <f>IFERROR(VLOOKUP(Tabla1[[#This Row],[FECHA]],'RECAUDOS LOCALES'!A:D,4,FALSE),0)</f>
        <v>1</v>
      </c>
      <c r="T2366" s="9">
        <f>IFERROR(VLOOKUP(Tabla1[[#This Row],[FECHA]],'RECAUDOS LOCALES'!A:D,3,FALSE),0)</f>
        <v>230750</v>
      </c>
      <c r="U2366" s="11">
        <f>IFERROR(VLOOKUP(Tabla1[[#This Row],[FECHA]],'RECAUDOS EXTERNOS'!A:D,4,FALSE),0)</f>
        <v>6</v>
      </c>
      <c r="V2366" s="9">
        <f>IFERROR(VLOOKUP(Tabla1[[#This Row],[FECHA]],'RECAUDOS EXTERNOS'!A:D,3,FALSE),0)</f>
        <v>1386353</v>
      </c>
    </row>
    <row r="2367" spans="1:22" x14ac:dyDescent="0.25">
      <c r="A2367" s="1">
        <v>39926</v>
      </c>
      <c r="B2367" s="3" t="s">
        <v>6</v>
      </c>
      <c r="C2367" s="2">
        <v>39904</v>
      </c>
      <c r="D2367" s="5">
        <f>YEAR(Tabla1[[#This Row],[FECHA]])</f>
        <v>2009</v>
      </c>
      <c r="E2367" s="5">
        <f>IFERROR(VLOOKUP(Tabla1[[#This Row],[FECHA]],'COMPARENDOS TOTALES'!A:D,4,FALSE),0)</f>
        <v>13</v>
      </c>
      <c r="F2367" s="9">
        <f>IFERROR(VLOOKUP(Tabla1[[#This Row],[FECHA]],'COMPARENDOS TOTALES'!A:D,3,FALSE),0)</f>
        <v>5118071</v>
      </c>
      <c r="G2367" s="5">
        <f>IFERROR(VLOOKUP(Tabla1[[#This Row],[FECHA]],EXONERACIONES!A:D,4,FALSE),0)</f>
        <v>3</v>
      </c>
      <c r="H2367" s="9">
        <f>IFERROR(VLOOKUP(Tabla1[[#This Row],[FECHA]],EXONERACIONES!A:D,3,FALSE),0)</f>
        <v>1126307</v>
      </c>
      <c r="I2367" s="5">
        <f>IFERROR(VLOOKUP(Tabla1[[#This Row],[FECHA]],'SIMIT CON RES'!A:D,4,FALSE),0)</f>
        <v>5</v>
      </c>
      <c r="J2367" s="9">
        <f>IFERROR(VLOOKUP(Tabla1[[#This Row],[FECHA]],'SIMIT CON RES'!A:D,3,FALSE),0)</f>
        <v>1755714</v>
      </c>
      <c r="K2367">
        <f>IFERROR(VLOOKUP(Tabla1[[#This Row],[FECHA]],'SIMIT SIN RES'!A:D,4,FALSE),0)</f>
        <v>0</v>
      </c>
      <c r="L2367" s="9">
        <f>IFERROR(VLOOKUP(Tabla1[[#This Row],[FECHA]],'SIMIT SIN RES'!A:D,3,FALSE),0)</f>
        <v>0</v>
      </c>
      <c r="M2367" s="5">
        <f>IFERROR(VLOOKUP(Tabla1[[#This Row],[FECHA]],'RECAUDOS DE COMPARENDOS'!A:D,4,FALSE),0)</f>
        <v>0</v>
      </c>
      <c r="N2367" s="9">
        <f>IFERROR(VLOOKUP(Tabla1[[#This Row],[FECHA]],'RECAUDOS DE COMPARENDOS'!A:D,3,FALSE),0)</f>
        <v>0</v>
      </c>
      <c r="O2367" s="5">
        <f>IFERROR(VLOOKUP(Tabla1[[#This Row],[FECHA]],'RECAUDOS DE RESOLUCIONES'!A:D,4,FALSE),0)</f>
        <v>1</v>
      </c>
      <c r="P2367" s="9">
        <f>IFERROR(VLOOKUP(Tabla1[[#This Row],[FECHA]],'RECAUDOS DE RESOLUCIONES'!A:D,3,FALSE),0)</f>
        <v>132507</v>
      </c>
      <c r="Q236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2367" s="9">
        <f>Tabla1[V. COMPARENDOS]-(Tabla1[V. EXONERACIONES]+Tabla1[[#This Row],[V. SIMIT CON RESOLUCION]]+Tabla1[[#This Row],[V. SIMIT SIN RESOLUCION]]+Tabla1[[#This Row],[V. RECAUDOS COMPARENDOS]]+Tabla1[[#This Row],[V. RECAUDOS RESOLUCIONES]])</f>
        <v>2103543</v>
      </c>
      <c r="S2367" s="11">
        <f>IFERROR(VLOOKUP(Tabla1[[#This Row],[FECHA]],'RECAUDOS LOCALES'!A:D,4,FALSE),0)</f>
        <v>1</v>
      </c>
      <c r="T2367" s="9">
        <f>IFERROR(VLOOKUP(Tabla1[[#This Row],[FECHA]],'RECAUDOS LOCALES'!A:D,3,FALSE),0)</f>
        <v>190635</v>
      </c>
      <c r="U2367" s="11">
        <f>IFERROR(VLOOKUP(Tabla1[[#This Row],[FECHA]],'RECAUDOS EXTERNOS'!A:D,4,FALSE),0)</f>
        <v>1</v>
      </c>
      <c r="V2367" s="9">
        <f>IFERROR(VLOOKUP(Tabla1[[#This Row],[FECHA]],'RECAUDOS EXTERNOS'!A:D,3,FALSE),0)</f>
        <v>218100</v>
      </c>
    </row>
    <row r="2368" spans="1:22" x14ac:dyDescent="0.25">
      <c r="A2368" s="1">
        <v>39927</v>
      </c>
      <c r="B2368" s="3" t="s">
        <v>0</v>
      </c>
      <c r="C2368" s="2">
        <v>39904</v>
      </c>
      <c r="D2368" s="5">
        <f>YEAR(Tabla1[[#This Row],[FECHA]])</f>
        <v>2009</v>
      </c>
      <c r="E2368" s="5">
        <f>IFERROR(VLOOKUP(Tabla1[[#This Row],[FECHA]],'COMPARENDOS TOTALES'!A:D,4,FALSE),0)</f>
        <v>5</v>
      </c>
      <c r="F2368" s="9">
        <f>IFERROR(VLOOKUP(Tabla1[[#This Row],[FECHA]],'COMPARENDOS TOTALES'!A:D,3,FALSE),0)</f>
        <v>1258814</v>
      </c>
      <c r="G2368" s="5">
        <f>IFERROR(VLOOKUP(Tabla1[[#This Row],[FECHA]],EXONERACIONES!A:D,4,FALSE),0)</f>
        <v>0</v>
      </c>
      <c r="H2368" s="9">
        <f>IFERROR(VLOOKUP(Tabla1[[#This Row],[FECHA]],EXONERACIONES!A:D,3,FALSE),0)</f>
        <v>0</v>
      </c>
      <c r="I2368" s="5">
        <f>IFERROR(VLOOKUP(Tabla1[[#This Row],[FECHA]],'SIMIT CON RES'!A:D,4,FALSE),0)</f>
        <v>2</v>
      </c>
      <c r="J2368" s="9">
        <f>IFERROR(VLOOKUP(Tabla1[[#This Row],[FECHA]],'SIMIT CON RES'!A:D,3,FALSE),0)</f>
        <v>629407</v>
      </c>
      <c r="K2368">
        <f>IFERROR(VLOOKUP(Tabla1[[#This Row],[FECHA]],'SIMIT SIN RES'!A:D,4,FALSE),0)</f>
        <v>0</v>
      </c>
      <c r="L2368" s="9">
        <f>IFERROR(VLOOKUP(Tabla1[[#This Row],[FECHA]],'SIMIT SIN RES'!A:D,3,FALSE),0)</f>
        <v>0</v>
      </c>
      <c r="M2368" s="5">
        <f>IFERROR(VLOOKUP(Tabla1[[#This Row],[FECHA]],'RECAUDOS DE COMPARENDOS'!A:D,4,FALSE),0)</f>
        <v>0</v>
      </c>
      <c r="N2368" s="9">
        <f>IFERROR(VLOOKUP(Tabla1[[#This Row],[FECHA]],'RECAUDOS DE COMPARENDOS'!A:D,3,FALSE),0)</f>
        <v>0</v>
      </c>
      <c r="O2368" s="5">
        <f>IFERROR(VLOOKUP(Tabla1[[#This Row],[FECHA]],'RECAUDOS DE RESOLUCIONES'!A:D,4,FALSE),0)</f>
        <v>0</v>
      </c>
      <c r="P2368" s="9">
        <f>IFERROR(VLOOKUP(Tabla1[[#This Row],[FECHA]],'RECAUDOS DE RESOLUCIONES'!A:D,3,FALSE),0)</f>
        <v>0</v>
      </c>
      <c r="Q236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2368" s="9">
        <f>Tabla1[V. COMPARENDOS]-(Tabla1[V. EXONERACIONES]+Tabla1[[#This Row],[V. SIMIT CON RESOLUCION]]+Tabla1[[#This Row],[V. SIMIT SIN RESOLUCION]]+Tabla1[[#This Row],[V. RECAUDOS COMPARENDOS]]+Tabla1[[#This Row],[V. RECAUDOS RESOLUCIONES]])</f>
        <v>629407</v>
      </c>
      <c r="S2368" s="11">
        <f>IFERROR(VLOOKUP(Tabla1[[#This Row],[FECHA]],'RECAUDOS LOCALES'!A:D,4,FALSE),0)</f>
        <v>0</v>
      </c>
      <c r="T2368" s="9">
        <f>IFERROR(VLOOKUP(Tabla1[[#This Row],[FECHA]],'RECAUDOS LOCALES'!A:D,3,FALSE),0)</f>
        <v>0</v>
      </c>
      <c r="U2368" s="11">
        <f>IFERROR(VLOOKUP(Tabla1[[#This Row],[FECHA]],'RECAUDOS EXTERNOS'!A:D,4,FALSE),0)</f>
        <v>4</v>
      </c>
      <c r="V2368" s="9">
        <f>IFERROR(VLOOKUP(Tabla1[[#This Row],[FECHA]],'RECAUDOS EXTERNOS'!A:D,3,FALSE),0)</f>
        <v>1317570</v>
      </c>
    </row>
    <row r="2369" spans="1:22" x14ac:dyDescent="0.25">
      <c r="A2369" s="1">
        <v>39928</v>
      </c>
      <c r="B2369" s="3" t="s">
        <v>5</v>
      </c>
      <c r="C2369" s="2">
        <v>39904</v>
      </c>
      <c r="D2369" s="5">
        <f>YEAR(Tabla1[[#This Row],[FECHA]])</f>
        <v>2009</v>
      </c>
      <c r="E2369" s="5">
        <f>IFERROR(VLOOKUP(Tabla1[[#This Row],[FECHA]],'COMPARENDOS TOTALES'!A:D,4,FALSE),0)</f>
        <v>6</v>
      </c>
      <c r="F2369" s="9">
        <f>IFERROR(VLOOKUP(Tabla1[[#This Row],[FECHA]],'COMPARENDOS TOTALES'!A:D,3,FALSE),0)</f>
        <v>1623207</v>
      </c>
      <c r="G2369" s="5">
        <f>IFERROR(VLOOKUP(Tabla1[[#This Row],[FECHA]],EXONERACIONES!A:D,4,FALSE),0)</f>
        <v>1</v>
      </c>
      <c r="H2369" s="9">
        <f>IFERROR(VLOOKUP(Tabla1[[#This Row],[FECHA]],EXONERACIONES!A:D,3,FALSE),0)</f>
        <v>496900</v>
      </c>
      <c r="I2369" s="5">
        <f>IFERROR(VLOOKUP(Tabla1[[#This Row],[FECHA]],'SIMIT CON RES'!A:D,4,FALSE),0)</f>
        <v>3</v>
      </c>
      <c r="J2369" s="9">
        <f>IFERROR(VLOOKUP(Tabla1[[#This Row],[FECHA]],'SIMIT CON RES'!A:D,3,FALSE),0)</f>
        <v>745350</v>
      </c>
      <c r="K2369">
        <f>IFERROR(VLOOKUP(Tabla1[[#This Row],[FECHA]],'SIMIT SIN RES'!A:D,4,FALSE),0)</f>
        <v>0</v>
      </c>
      <c r="L2369" s="9">
        <f>IFERROR(VLOOKUP(Tabla1[[#This Row],[FECHA]],'SIMIT SIN RES'!A:D,3,FALSE),0)</f>
        <v>0</v>
      </c>
      <c r="M2369" s="5">
        <f>IFERROR(VLOOKUP(Tabla1[[#This Row],[FECHA]],'RECAUDOS DE COMPARENDOS'!A:D,4,FALSE),0)</f>
        <v>0</v>
      </c>
      <c r="N2369" s="9">
        <f>IFERROR(VLOOKUP(Tabla1[[#This Row],[FECHA]],'RECAUDOS DE COMPARENDOS'!A:D,3,FALSE),0)</f>
        <v>0</v>
      </c>
      <c r="O2369" s="5">
        <f>IFERROR(VLOOKUP(Tabla1[[#This Row],[FECHA]],'RECAUDOS DE RESOLUCIONES'!A:D,4,FALSE),0)</f>
        <v>0</v>
      </c>
      <c r="P2369" s="9">
        <f>IFERROR(VLOOKUP(Tabla1[[#This Row],[FECHA]],'RECAUDOS DE RESOLUCIONES'!A:D,3,FALSE),0)</f>
        <v>0</v>
      </c>
      <c r="Q236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369" s="9">
        <f>Tabla1[V. COMPARENDOS]-(Tabla1[V. EXONERACIONES]+Tabla1[[#This Row],[V. SIMIT CON RESOLUCION]]+Tabla1[[#This Row],[V. SIMIT SIN RESOLUCION]]+Tabla1[[#This Row],[V. RECAUDOS COMPARENDOS]]+Tabla1[[#This Row],[V. RECAUDOS RESOLUCIONES]])</f>
        <v>380957</v>
      </c>
      <c r="S2369" s="11">
        <f>IFERROR(VLOOKUP(Tabla1[[#This Row],[FECHA]],'RECAUDOS LOCALES'!A:D,4,FALSE),0)</f>
        <v>0</v>
      </c>
      <c r="T2369" s="9">
        <f>IFERROR(VLOOKUP(Tabla1[[#This Row],[FECHA]],'RECAUDOS LOCALES'!A:D,3,FALSE),0)</f>
        <v>0</v>
      </c>
      <c r="U2369" s="11">
        <f>IFERROR(VLOOKUP(Tabla1[[#This Row],[FECHA]],'RECAUDOS EXTERNOS'!A:D,4,FALSE),0)</f>
        <v>0</v>
      </c>
      <c r="V2369" s="9">
        <f>IFERROR(VLOOKUP(Tabla1[[#This Row],[FECHA]],'RECAUDOS EXTERNOS'!A:D,3,FALSE),0)</f>
        <v>0</v>
      </c>
    </row>
    <row r="2370" spans="1:22" x14ac:dyDescent="0.25">
      <c r="A2370" s="1">
        <v>39929</v>
      </c>
      <c r="B2370" s="3" t="s">
        <v>4</v>
      </c>
      <c r="C2370" s="2">
        <v>39904</v>
      </c>
      <c r="D2370" s="5">
        <f>YEAR(Tabla1[[#This Row],[FECHA]])</f>
        <v>2009</v>
      </c>
      <c r="E2370" s="5">
        <f>IFERROR(VLOOKUP(Tabla1[[#This Row],[FECHA]],'COMPARENDOS TOTALES'!A:D,4,FALSE),0)</f>
        <v>5</v>
      </c>
      <c r="F2370" s="9">
        <f>IFERROR(VLOOKUP(Tabla1[[#This Row],[FECHA]],'COMPARENDOS TOTALES'!A:D,3,FALSE),0)</f>
        <v>1623207</v>
      </c>
      <c r="G2370" s="5">
        <f>IFERROR(VLOOKUP(Tabla1[[#This Row],[FECHA]],EXONERACIONES!A:D,4,FALSE),0)</f>
        <v>3</v>
      </c>
      <c r="H2370" s="9">
        <f>IFERROR(VLOOKUP(Tabla1[[#This Row],[FECHA]],EXONERACIONES!A:D,3,FALSE),0)</f>
        <v>1242250</v>
      </c>
      <c r="I2370" s="5">
        <f>IFERROR(VLOOKUP(Tabla1[[#This Row],[FECHA]],'SIMIT CON RES'!A:D,4,FALSE),0)</f>
        <v>2</v>
      </c>
      <c r="J2370" s="9">
        <f>IFERROR(VLOOKUP(Tabla1[[#This Row],[FECHA]],'SIMIT CON RES'!A:D,3,FALSE),0)</f>
        <v>380957</v>
      </c>
      <c r="K2370">
        <f>IFERROR(VLOOKUP(Tabla1[[#This Row],[FECHA]],'SIMIT SIN RES'!A:D,4,FALSE),0)</f>
        <v>0</v>
      </c>
      <c r="L2370" s="9">
        <f>IFERROR(VLOOKUP(Tabla1[[#This Row],[FECHA]],'SIMIT SIN RES'!A:D,3,FALSE),0)</f>
        <v>0</v>
      </c>
      <c r="M2370" s="5">
        <f>IFERROR(VLOOKUP(Tabla1[[#This Row],[FECHA]],'RECAUDOS DE COMPARENDOS'!A:D,4,FALSE),0)</f>
        <v>0</v>
      </c>
      <c r="N2370" s="9">
        <f>IFERROR(VLOOKUP(Tabla1[[#This Row],[FECHA]],'RECAUDOS DE COMPARENDOS'!A:D,3,FALSE),0)</f>
        <v>0</v>
      </c>
      <c r="O2370" s="5">
        <f>IFERROR(VLOOKUP(Tabla1[[#This Row],[FECHA]],'RECAUDOS DE RESOLUCIONES'!A:D,4,FALSE),0)</f>
        <v>0</v>
      </c>
      <c r="P2370" s="9">
        <f>IFERROR(VLOOKUP(Tabla1[[#This Row],[FECHA]],'RECAUDOS DE RESOLUCIONES'!A:D,3,FALSE),0)</f>
        <v>0</v>
      </c>
      <c r="Q237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37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370" s="11">
        <f>IFERROR(VLOOKUP(Tabla1[[#This Row],[FECHA]],'RECAUDOS LOCALES'!A:D,4,FALSE),0)</f>
        <v>0</v>
      </c>
      <c r="T2370" s="9">
        <f>IFERROR(VLOOKUP(Tabla1[[#This Row],[FECHA]],'RECAUDOS LOCALES'!A:D,3,FALSE),0)</f>
        <v>0</v>
      </c>
      <c r="U2370" s="11">
        <f>IFERROR(VLOOKUP(Tabla1[[#This Row],[FECHA]],'RECAUDOS EXTERNOS'!A:D,4,FALSE),0)</f>
        <v>0</v>
      </c>
      <c r="V2370" s="9">
        <f>IFERROR(VLOOKUP(Tabla1[[#This Row],[FECHA]],'RECAUDOS EXTERNOS'!A:D,3,FALSE),0)</f>
        <v>0</v>
      </c>
    </row>
    <row r="2371" spans="1:22" x14ac:dyDescent="0.25">
      <c r="A2371" s="1">
        <v>39930</v>
      </c>
      <c r="B2371" s="3" t="s">
        <v>1</v>
      </c>
      <c r="C2371" s="2">
        <v>39904</v>
      </c>
      <c r="D2371" s="5">
        <f>YEAR(Tabla1[[#This Row],[FECHA]])</f>
        <v>2009</v>
      </c>
      <c r="E2371" s="5">
        <f>IFERROR(VLOOKUP(Tabla1[[#This Row],[FECHA]],'COMPARENDOS TOTALES'!A:D,4,FALSE),0)</f>
        <v>3</v>
      </c>
      <c r="F2371" s="9">
        <f>IFERROR(VLOOKUP(Tabla1[[#This Row],[FECHA]],'COMPARENDOS TOTALES'!A:D,3,FALSE),0)</f>
        <v>745350</v>
      </c>
      <c r="G2371" s="5">
        <f>IFERROR(VLOOKUP(Tabla1[[#This Row],[FECHA]],EXONERACIONES!A:D,4,FALSE),0)</f>
        <v>1</v>
      </c>
      <c r="H2371" s="9">
        <f>IFERROR(VLOOKUP(Tabla1[[#This Row],[FECHA]],EXONERACIONES!A:D,3,FALSE),0)</f>
        <v>248450</v>
      </c>
      <c r="I2371" s="5">
        <f>IFERROR(VLOOKUP(Tabla1[[#This Row],[FECHA]],'SIMIT CON RES'!A:D,4,FALSE),0)</f>
        <v>2</v>
      </c>
      <c r="J2371" s="9">
        <f>IFERROR(VLOOKUP(Tabla1[[#This Row],[FECHA]],'SIMIT CON RES'!A:D,3,FALSE),0)</f>
        <v>496900</v>
      </c>
      <c r="K2371">
        <f>IFERROR(VLOOKUP(Tabla1[[#This Row],[FECHA]],'SIMIT SIN RES'!A:D,4,FALSE),0)</f>
        <v>0</v>
      </c>
      <c r="L2371" s="9">
        <f>IFERROR(VLOOKUP(Tabla1[[#This Row],[FECHA]],'SIMIT SIN RES'!A:D,3,FALSE),0)</f>
        <v>0</v>
      </c>
      <c r="M2371" s="5">
        <f>IFERROR(VLOOKUP(Tabla1[[#This Row],[FECHA]],'RECAUDOS DE COMPARENDOS'!A:D,4,FALSE),0)</f>
        <v>0</v>
      </c>
      <c r="N2371" s="9">
        <f>IFERROR(VLOOKUP(Tabla1[[#This Row],[FECHA]],'RECAUDOS DE COMPARENDOS'!A:D,3,FALSE),0)</f>
        <v>0</v>
      </c>
      <c r="O2371" s="5">
        <f>IFERROR(VLOOKUP(Tabla1[[#This Row],[FECHA]],'RECAUDOS DE RESOLUCIONES'!A:D,4,FALSE),0)</f>
        <v>0</v>
      </c>
      <c r="P2371" s="9">
        <f>IFERROR(VLOOKUP(Tabla1[[#This Row],[FECHA]],'RECAUDOS DE RESOLUCIONES'!A:D,3,FALSE),0)</f>
        <v>0</v>
      </c>
      <c r="Q237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37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371" s="11">
        <f>IFERROR(VLOOKUP(Tabla1[[#This Row],[FECHA]],'RECAUDOS LOCALES'!A:D,4,FALSE),0)</f>
        <v>0</v>
      </c>
      <c r="T2371" s="9">
        <f>IFERROR(VLOOKUP(Tabla1[[#This Row],[FECHA]],'RECAUDOS LOCALES'!A:D,3,FALSE),0)</f>
        <v>0</v>
      </c>
      <c r="U2371" s="11">
        <f>IFERROR(VLOOKUP(Tabla1[[#This Row],[FECHA]],'RECAUDOS EXTERNOS'!A:D,4,FALSE),0)</f>
        <v>2</v>
      </c>
      <c r="V2371" s="9">
        <f>IFERROR(VLOOKUP(Tabla1[[#This Row],[FECHA]],'RECAUDOS EXTERNOS'!A:D,3,FALSE),0)</f>
        <v>364707</v>
      </c>
    </row>
    <row r="2372" spans="1:22" x14ac:dyDescent="0.25">
      <c r="A2372" s="1">
        <v>39931</v>
      </c>
      <c r="B2372" s="3" t="s">
        <v>2</v>
      </c>
      <c r="C2372" s="2">
        <v>39904</v>
      </c>
      <c r="D2372" s="5">
        <f>YEAR(Tabla1[[#This Row],[FECHA]])</f>
        <v>2009</v>
      </c>
      <c r="E2372" s="5">
        <f>IFERROR(VLOOKUP(Tabla1[[#This Row],[FECHA]],'COMPARENDOS TOTALES'!A:D,4,FALSE),0)</f>
        <v>3</v>
      </c>
      <c r="F2372" s="9">
        <f>IFERROR(VLOOKUP(Tabla1[[#This Row],[FECHA]],'COMPARENDOS TOTALES'!A:D,3,FALSE),0)</f>
        <v>1242250</v>
      </c>
      <c r="G2372" s="5">
        <f>IFERROR(VLOOKUP(Tabla1[[#This Row],[FECHA]],EXONERACIONES!A:D,4,FALSE),0)</f>
        <v>2</v>
      </c>
      <c r="H2372" s="9">
        <f>IFERROR(VLOOKUP(Tabla1[[#This Row],[FECHA]],EXONERACIONES!A:D,3,FALSE),0)</f>
        <v>745350</v>
      </c>
      <c r="I2372" s="5">
        <f>IFERROR(VLOOKUP(Tabla1[[#This Row],[FECHA]],'SIMIT CON RES'!A:D,4,FALSE),0)</f>
        <v>0</v>
      </c>
      <c r="J2372" s="9">
        <f>IFERROR(VLOOKUP(Tabla1[[#This Row],[FECHA]],'SIMIT CON RES'!A:D,3,FALSE),0)</f>
        <v>0</v>
      </c>
      <c r="K2372">
        <f>IFERROR(VLOOKUP(Tabla1[[#This Row],[FECHA]],'SIMIT SIN RES'!A:D,4,FALSE),0)</f>
        <v>0</v>
      </c>
      <c r="L2372" s="9">
        <f>IFERROR(VLOOKUP(Tabla1[[#This Row],[FECHA]],'SIMIT SIN RES'!A:D,3,FALSE),0)</f>
        <v>0</v>
      </c>
      <c r="M2372" s="5">
        <f>IFERROR(VLOOKUP(Tabla1[[#This Row],[FECHA]],'RECAUDOS DE COMPARENDOS'!A:D,4,FALSE),0)</f>
        <v>1</v>
      </c>
      <c r="N2372" s="9">
        <f>IFERROR(VLOOKUP(Tabla1[[#This Row],[FECHA]],'RECAUDOS DE COMPARENDOS'!A:D,3,FALSE),0)</f>
        <v>496900</v>
      </c>
      <c r="O2372" s="5">
        <f>IFERROR(VLOOKUP(Tabla1[[#This Row],[FECHA]],'RECAUDOS DE RESOLUCIONES'!A:D,4,FALSE),0)</f>
        <v>0</v>
      </c>
      <c r="P2372" s="9">
        <f>IFERROR(VLOOKUP(Tabla1[[#This Row],[FECHA]],'RECAUDOS DE RESOLUCIONES'!A:D,3,FALSE),0)</f>
        <v>0</v>
      </c>
      <c r="Q237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37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372" s="11">
        <f>IFERROR(VLOOKUP(Tabla1[[#This Row],[FECHA]],'RECAUDOS LOCALES'!A:D,4,FALSE),0)</f>
        <v>0</v>
      </c>
      <c r="T2372" s="9">
        <f>IFERROR(VLOOKUP(Tabla1[[#This Row],[FECHA]],'RECAUDOS LOCALES'!A:D,3,FALSE),0)</f>
        <v>0</v>
      </c>
      <c r="U2372" s="11">
        <f>IFERROR(VLOOKUP(Tabla1[[#This Row],[FECHA]],'RECAUDOS EXTERNOS'!A:D,4,FALSE),0)</f>
        <v>1</v>
      </c>
      <c r="V2372" s="9">
        <f>IFERROR(VLOOKUP(Tabla1[[#This Row],[FECHA]],'RECAUDOS EXTERNOS'!A:D,3,FALSE),0)</f>
        <v>395610</v>
      </c>
    </row>
    <row r="2373" spans="1:22" x14ac:dyDescent="0.25">
      <c r="A2373" s="1">
        <v>39932</v>
      </c>
      <c r="B2373" s="3" t="s">
        <v>3</v>
      </c>
      <c r="C2373" s="2">
        <v>39904</v>
      </c>
      <c r="D2373" s="5">
        <f>YEAR(Tabla1[[#This Row],[FECHA]])</f>
        <v>2009</v>
      </c>
      <c r="E2373" s="5">
        <f>IFERROR(VLOOKUP(Tabla1[[#This Row],[FECHA]],'COMPARENDOS TOTALES'!A:D,4,FALSE),0)</f>
        <v>6</v>
      </c>
      <c r="F2373" s="9">
        <f>IFERROR(VLOOKUP(Tabla1[[#This Row],[FECHA]],'COMPARENDOS TOTALES'!A:D,3,FALSE),0)</f>
        <v>2732950</v>
      </c>
      <c r="G2373" s="5">
        <f>IFERROR(VLOOKUP(Tabla1[[#This Row],[FECHA]],EXONERACIONES!A:D,4,FALSE),0)</f>
        <v>2</v>
      </c>
      <c r="H2373" s="9">
        <f>IFERROR(VLOOKUP(Tabla1[[#This Row],[FECHA]],EXONERACIONES!A:D,3,FALSE),0)</f>
        <v>745350</v>
      </c>
      <c r="I2373" s="5">
        <f>IFERROR(VLOOKUP(Tabla1[[#This Row],[FECHA]],'SIMIT CON RES'!A:D,4,FALSE),0)</f>
        <v>2</v>
      </c>
      <c r="J2373" s="9">
        <f>IFERROR(VLOOKUP(Tabla1[[#This Row],[FECHA]],'SIMIT CON RES'!A:D,3,FALSE),0)</f>
        <v>993800</v>
      </c>
      <c r="K2373">
        <f>IFERROR(VLOOKUP(Tabla1[[#This Row],[FECHA]],'SIMIT SIN RES'!A:D,4,FALSE),0)</f>
        <v>0</v>
      </c>
      <c r="L2373" s="9">
        <f>IFERROR(VLOOKUP(Tabla1[[#This Row],[FECHA]],'SIMIT SIN RES'!A:D,3,FALSE),0)</f>
        <v>0</v>
      </c>
      <c r="M2373" s="5">
        <f>IFERROR(VLOOKUP(Tabla1[[#This Row],[FECHA]],'RECAUDOS DE COMPARENDOS'!A:D,4,FALSE),0)</f>
        <v>0</v>
      </c>
      <c r="N2373" s="9">
        <f>IFERROR(VLOOKUP(Tabla1[[#This Row],[FECHA]],'RECAUDOS DE COMPARENDOS'!A:D,3,FALSE),0)</f>
        <v>0</v>
      </c>
      <c r="O2373" s="5">
        <f>IFERROR(VLOOKUP(Tabla1[[#This Row],[FECHA]],'RECAUDOS DE RESOLUCIONES'!A:D,4,FALSE),0)</f>
        <v>1</v>
      </c>
      <c r="P2373" s="9">
        <f>IFERROR(VLOOKUP(Tabla1[[#This Row],[FECHA]],'RECAUDOS DE RESOLUCIONES'!A:D,3,FALSE),0)</f>
        <v>496900</v>
      </c>
      <c r="Q237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373" s="9">
        <f>Tabla1[V. COMPARENDOS]-(Tabla1[V. EXONERACIONES]+Tabla1[[#This Row],[V. SIMIT CON RESOLUCION]]+Tabla1[[#This Row],[V. SIMIT SIN RESOLUCION]]+Tabla1[[#This Row],[V. RECAUDOS COMPARENDOS]]+Tabla1[[#This Row],[V. RECAUDOS RESOLUCIONES]])</f>
        <v>496900</v>
      </c>
      <c r="S2373" s="11">
        <f>IFERROR(VLOOKUP(Tabla1[[#This Row],[FECHA]],'RECAUDOS LOCALES'!A:D,4,FALSE),0)</f>
        <v>1</v>
      </c>
      <c r="T2373" s="9">
        <f>IFERROR(VLOOKUP(Tabla1[[#This Row],[FECHA]],'RECAUDOS LOCALES'!A:D,3,FALSE),0)</f>
        <v>70900</v>
      </c>
      <c r="U2373" s="11">
        <f>IFERROR(VLOOKUP(Tabla1[[#This Row],[FECHA]],'RECAUDOS EXTERNOS'!A:D,4,FALSE),0)</f>
        <v>9</v>
      </c>
      <c r="V2373" s="9">
        <f>IFERROR(VLOOKUP(Tabla1[[#This Row],[FECHA]],'RECAUDOS EXTERNOS'!A:D,3,FALSE),0)</f>
        <v>2534520</v>
      </c>
    </row>
    <row r="2374" spans="1:22" x14ac:dyDescent="0.25">
      <c r="A2374" s="1">
        <v>39933</v>
      </c>
      <c r="B2374" s="3" t="s">
        <v>6</v>
      </c>
      <c r="C2374" s="2">
        <v>39904</v>
      </c>
      <c r="D2374" s="5">
        <f>YEAR(Tabla1[[#This Row],[FECHA]])</f>
        <v>2009</v>
      </c>
      <c r="E2374" s="5">
        <f>IFERROR(VLOOKUP(Tabla1[[#This Row],[FECHA]],'COMPARENDOS TOTALES'!A:D,4,FALSE),0)</f>
        <v>6</v>
      </c>
      <c r="F2374" s="9">
        <f>IFERROR(VLOOKUP(Tabla1[[#This Row],[FECHA]],'COMPARENDOS TOTALES'!A:D,3,FALSE),0)</f>
        <v>1739150</v>
      </c>
      <c r="G2374" s="5">
        <f>IFERROR(VLOOKUP(Tabla1[[#This Row],[FECHA]],EXONERACIONES!A:D,4,FALSE),0)</f>
        <v>2</v>
      </c>
      <c r="H2374" s="9">
        <f>IFERROR(VLOOKUP(Tabla1[[#This Row],[FECHA]],EXONERACIONES!A:D,3,FALSE),0)</f>
        <v>496900</v>
      </c>
      <c r="I2374" s="5">
        <f>IFERROR(VLOOKUP(Tabla1[[#This Row],[FECHA]],'SIMIT CON RES'!A:D,4,FALSE),0)</f>
        <v>2</v>
      </c>
      <c r="J2374" s="9">
        <f>IFERROR(VLOOKUP(Tabla1[[#This Row],[FECHA]],'SIMIT CON RES'!A:D,3,FALSE),0)</f>
        <v>745350</v>
      </c>
      <c r="K2374">
        <f>IFERROR(VLOOKUP(Tabla1[[#This Row],[FECHA]],'SIMIT SIN RES'!A:D,4,FALSE),0)</f>
        <v>0</v>
      </c>
      <c r="L2374" s="9">
        <f>IFERROR(VLOOKUP(Tabla1[[#This Row],[FECHA]],'SIMIT SIN RES'!A:D,3,FALSE),0)</f>
        <v>0</v>
      </c>
      <c r="M2374" s="5">
        <f>IFERROR(VLOOKUP(Tabla1[[#This Row],[FECHA]],'RECAUDOS DE COMPARENDOS'!A:D,4,FALSE),0)</f>
        <v>0</v>
      </c>
      <c r="N2374" s="9">
        <f>IFERROR(VLOOKUP(Tabla1[[#This Row],[FECHA]],'RECAUDOS DE COMPARENDOS'!A:D,3,FALSE),0)</f>
        <v>0</v>
      </c>
      <c r="O2374" s="5">
        <f>IFERROR(VLOOKUP(Tabla1[[#This Row],[FECHA]],'RECAUDOS DE RESOLUCIONES'!A:D,4,FALSE),0)</f>
        <v>0</v>
      </c>
      <c r="P2374" s="9">
        <f>IFERROR(VLOOKUP(Tabla1[[#This Row],[FECHA]],'RECAUDOS DE RESOLUCIONES'!A:D,3,FALSE),0)</f>
        <v>0</v>
      </c>
      <c r="Q237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374" s="9">
        <f>Tabla1[V. COMPARENDOS]-(Tabla1[V. EXONERACIONES]+Tabla1[[#This Row],[V. SIMIT CON RESOLUCION]]+Tabla1[[#This Row],[V. SIMIT SIN RESOLUCION]]+Tabla1[[#This Row],[V. RECAUDOS COMPARENDOS]]+Tabla1[[#This Row],[V. RECAUDOS RESOLUCIONES]])</f>
        <v>496900</v>
      </c>
      <c r="S2374" s="11">
        <f>IFERROR(VLOOKUP(Tabla1[[#This Row],[FECHA]],'RECAUDOS LOCALES'!A:D,4,FALSE),0)</f>
        <v>0</v>
      </c>
      <c r="T2374" s="9">
        <f>IFERROR(VLOOKUP(Tabla1[[#This Row],[FECHA]],'RECAUDOS LOCALES'!A:D,3,FALSE),0)</f>
        <v>0</v>
      </c>
      <c r="U2374" s="11">
        <f>IFERROR(VLOOKUP(Tabla1[[#This Row],[FECHA]],'RECAUDOS EXTERNOS'!A:D,4,FALSE),0)</f>
        <v>3</v>
      </c>
      <c r="V2374" s="9">
        <f>IFERROR(VLOOKUP(Tabla1[[#This Row],[FECHA]],'RECAUDOS EXTERNOS'!A:D,3,FALSE),0)</f>
        <v>667150</v>
      </c>
    </row>
    <row r="2375" spans="1:22" x14ac:dyDescent="0.25">
      <c r="A2375" s="1">
        <v>39934</v>
      </c>
      <c r="B2375" s="3" t="s">
        <v>0</v>
      </c>
      <c r="C2375" s="2">
        <v>39934</v>
      </c>
      <c r="D2375" s="5">
        <f>YEAR(Tabla1[[#This Row],[FECHA]])</f>
        <v>2009</v>
      </c>
      <c r="E2375" s="5">
        <f>IFERROR(VLOOKUP(Tabla1[[#This Row],[FECHA]],'COMPARENDOS TOTALES'!A:D,4,FALSE),0)</f>
        <v>7</v>
      </c>
      <c r="F2375" s="9">
        <f>IFERROR(VLOOKUP(Tabla1[[#This Row],[FECHA]],'COMPARENDOS TOTALES'!A:D,3,FALSE),0)</f>
        <v>2501064</v>
      </c>
      <c r="G2375" s="5">
        <f>IFERROR(VLOOKUP(Tabla1[[#This Row],[FECHA]],EXONERACIONES!A:D,4,FALSE),0)</f>
        <v>0</v>
      </c>
      <c r="H2375" s="9">
        <f>IFERROR(VLOOKUP(Tabla1[[#This Row],[FECHA]],EXONERACIONES!A:D,3,FALSE),0)</f>
        <v>0</v>
      </c>
      <c r="I2375" s="5">
        <f>IFERROR(VLOOKUP(Tabla1[[#This Row],[FECHA]],'SIMIT CON RES'!A:D,4,FALSE),0)</f>
        <v>4</v>
      </c>
      <c r="J2375" s="9">
        <f>IFERROR(VLOOKUP(Tabla1[[#This Row],[FECHA]],'SIMIT CON RES'!A:D,3,FALSE),0)</f>
        <v>1258814</v>
      </c>
      <c r="K2375">
        <f>IFERROR(VLOOKUP(Tabla1[[#This Row],[FECHA]],'SIMIT SIN RES'!A:D,4,FALSE),0)</f>
        <v>0</v>
      </c>
      <c r="L2375" s="9">
        <f>IFERROR(VLOOKUP(Tabla1[[#This Row],[FECHA]],'SIMIT SIN RES'!A:D,3,FALSE),0)</f>
        <v>0</v>
      </c>
      <c r="M2375" s="5">
        <f>IFERROR(VLOOKUP(Tabla1[[#This Row],[FECHA]],'RECAUDOS DE COMPARENDOS'!A:D,4,FALSE),0)</f>
        <v>2</v>
      </c>
      <c r="N2375" s="9">
        <f>IFERROR(VLOOKUP(Tabla1[[#This Row],[FECHA]],'RECAUDOS DE COMPARENDOS'!A:D,3,FALSE),0)</f>
        <v>745350</v>
      </c>
      <c r="O2375" s="5">
        <f>IFERROR(VLOOKUP(Tabla1[[#This Row],[FECHA]],'RECAUDOS DE RESOLUCIONES'!A:D,4,FALSE),0)</f>
        <v>0</v>
      </c>
      <c r="P2375" s="9">
        <f>IFERROR(VLOOKUP(Tabla1[[#This Row],[FECHA]],'RECAUDOS DE RESOLUCIONES'!A:D,3,FALSE),0)</f>
        <v>0</v>
      </c>
      <c r="Q237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375" s="9">
        <f>Tabla1[V. COMPARENDOS]-(Tabla1[V. EXONERACIONES]+Tabla1[[#This Row],[V. SIMIT CON RESOLUCION]]+Tabla1[[#This Row],[V. SIMIT SIN RESOLUCION]]+Tabla1[[#This Row],[V. RECAUDOS COMPARENDOS]]+Tabla1[[#This Row],[V. RECAUDOS RESOLUCIONES]])</f>
        <v>496900</v>
      </c>
      <c r="S2375" s="11">
        <f>IFERROR(VLOOKUP(Tabla1[[#This Row],[FECHA]],'RECAUDOS LOCALES'!A:D,4,FALSE),0)</f>
        <v>0</v>
      </c>
      <c r="T2375" s="9">
        <f>IFERROR(VLOOKUP(Tabla1[[#This Row],[FECHA]],'RECAUDOS LOCALES'!A:D,3,FALSE),0)</f>
        <v>0</v>
      </c>
      <c r="U2375" s="11">
        <f>IFERROR(VLOOKUP(Tabla1[[#This Row],[FECHA]],'RECAUDOS EXTERNOS'!A:D,4,FALSE),0)</f>
        <v>0</v>
      </c>
      <c r="V2375" s="9">
        <f>IFERROR(VLOOKUP(Tabla1[[#This Row],[FECHA]],'RECAUDOS EXTERNOS'!A:D,3,FALSE),0)</f>
        <v>0</v>
      </c>
    </row>
    <row r="2376" spans="1:22" x14ac:dyDescent="0.25">
      <c r="A2376" s="1">
        <v>39935</v>
      </c>
      <c r="B2376" s="3" t="s">
        <v>5</v>
      </c>
      <c r="C2376" s="2">
        <v>39934</v>
      </c>
      <c r="D2376" s="5">
        <f>YEAR(Tabla1[[#This Row],[FECHA]])</f>
        <v>2009</v>
      </c>
      <c r="E2376" s="5">
        <f>IFERROR(VLOOKUP(Tabla1[[#This Row],[FECHA]],'COMPARENDOS TOTALES'!A:D,4,FALSE),0)</f>
        <v>6</v>
      </c>
      <c r="F2376" s="9">
        <f>IFERROR(VLOOKUP(Tabla1[[#This Row],[FECHA]],'COMPARENDOS TOTALES'!A:D,3,FALSE),0)</f>
        <v>2120107</v>
      </c>
      <c r="G2376" s="5">
        <f>IFERROR(VLOOKUP(Tabla1[[#This Row],[FECHA]],EXONERACIONES!A:D,4,FALSE),0)</f>
        <v>2</v>
      </c>
      <c r="H2376" s="9">
        <f>IFERROR(VLOOKUP(Tabla1[[#This Row],[FECHA]],EXONERACIONES!A:D,3,FALSE),0)</f>
        <v>993800</v>
      </c>
      <c r="I2376" s="5">
        <f>IFERROR(VLOOKUP(Tabla1[[#This Row],[FECHA]],'SIMIT CON RES'!A:D,4,FALSE),0)</f>
        <v>2</v>
      </c>
      <c r="J2376" s="9">
        <f>IFERROR(VLOOKUP(Tabla1[[#This Row],[FECHA]],'SIMIT CON RES'!A:D,3,FALSE),0)</f>
        <v>629407</v>
      </c>
      <c r="K2376">
        <f>IFERROR(VLOOKUP(Tabla1[[#This Row],[FECHA]],'SIMIT SIN RES'!A:D,4,FALSE),0)</f>
        <v>0</v>
      </c>
      <c r="L2376" s="9">
        <f>IFERROR(VLOOKUP(Tabla1[[#This Row],[FECHA]],'SIMIT SIN RES'!A:D,3,FALSE),0)</f>
        <v>0</v>
      </c>
      <c r="M2376" s="5">
        <f>IFERROR(VLOOKUP(Tabla1[[#This Row],[FECHA]],'RECAUDOS DE COMPARENDOS'!A:D,4,FALSE),0)</f>
        <v>0</v>
      </c>
      <c r="N2376" s="9">
        <f>IFERROR(VLOOKUP(Tabla1[[#This Row],[FECHA]],'RECAUDOS DE COMPARENDOS'!A:D,3,FALSE),0)</f>
        <v>0</v>
      </c>
      <c r="O2376" s="5">
        <f>IFERROR(VLOOKUP(Tabla1[[#This Row],[FECHA]],'RECAUDOS DE RESOLUCIONES'!A:D,4,FALSE),0)</f>
        <v>0</v>
      </c>
      <c r="P2376" s="9">
        <f>IFERROR(VLOOKUP(Tabla1[[#This Row],[FECHA]],'RECAUDOS DE RESOLUCIONES'!A:D,3,FALSE),0)</f>
        <v>0</v>
      </c>
      <c r="Q237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376" s="9">
        <f>Tabla1[V. COMPARENDOS]-(Tabla1[V. EXONERACIONES]+Tabla1[[#This Row],[V. SIMIT CON RESOLUCION]]+Tabla1[[#This Row],[V. SIMIT SIN RESOLUCION]]+Tabla1[[#This Row],[V. RECAUDOS COMPARENDOS]]+Tabla1[[#This Row],[V. RECAUDOS RESOLUCIONES]])</f>
        <v>496900</v>
      </c>
      <c r="S2376" s="11">
        <f>IFERROR(VLOOKUP(Tabla1[[#This Row],[FECHA]],'RECAUDOS LOCALES'!A:D,4,FALSE),0)</f>
        <v>0</v>
      </c>
      <c r="T2376" s="9">
        <f>IFERROR(VLOOKUP(Tabla1[[#This Row],[FECHA]],'RECAUDOS LOCALES'!A:D,3,FALSE),0)</f>
        <v>0</v>
      </c>
      <c r="U2376" s="11">
        <f>IFERROR(VLOOKUP(Tabla1[[#This Row],[FECHA]],'RECAUDOS EXTERNOS'!A:D,4,FALSE),0)</f>
        <v>0</v>
      </c>
      <c r="V2376" s="9">
        <f>IFERROR(VLOOKUP(Tabla1[[#This Row],[FECHA]],'RECAUDOS EXTERNOS'!A:D,3,FALSE),0)</f>
        <v>0</v>
      </c>
    </row>
    <row r="2377" spans="1:22" x14ac:dyDescent="0.25">
      <c r="A2377" s="1">
        <v>39936</v>
      </c>
      <c r="B2377" s="3" t="s">
        <v>4</v>
      </c>
      <c r="C2377" s="2">
        <v>39934</v>
      </c>
      <c r="D2377" s="5">
        <f>YEAR(Tabla1[[#This Row],[FECHA]])</f>
        <v>2009</v>
      </c>
      <c r="E2377" s="5">
        <f>IFERROR(VLOOKUP(Tabla1[[#This Row],[FECHA]],'COMPARENDOS TOTALES'!A:D,4,FALSE),0)</f>
        <v>10</v>
      </c>
      <c r="F2377" s="9">
        <f>IFERROR(VLOOKUP(Tabla1[[#This Row],[FECHA]],'COMPARENDOS TOTALES'!A:D,3,FALSE),0)</f>
        <v>4356157</v>
      </c>
      <c r="G2377" s="5">
        <f>IFERROR(VLOOKUP(Tabla1[[#This Row],[FECHA]],EXONERACIONES!A:D,4,FALSE),0)</f>
        <v>1</v>
      </c>
      <c r="H2377" s="9">
        <f>IFERROR(VLOOKUP(Tabla1[[#This Row],[FECHA]],EXONERACIONES!A:D,3,FALSE),0)</f>
        <v>496900</v>
      </c>
      <c r="I2377" s="5">
        <f>IFERROR(VLOOKUP(Tabla1[[#This Row],[FECHA]],'SIMIT CON RES'!A:D,4,FALSE),0)</f>
        <v>1</v>
      </c>
      <c r="J2377" s="9">
        <f>IFERROR(VLOOKUP(Tabla1[[#This Row],[FECHA]],'SIMIT CON RES'!A:D,3,FALSE),0)</f>
        <v>496900</v>
      </c>
      <c r="K2377">
        <f>IFERROR(VLOOKUP(Tabla1[[#This Row],[FECHA]],'SIMIT SIN RES'!A:D,4,FALSE),0)</f>
        <v>0</v>
      </c>
      <c r="L2377" s="9">
        <f>IFERROR(VLOOKUP(Tabla1[[#This Row],[FECHA]],'SIMIT SIN RES'!A:D,3,FALSE),0)</f>
        <v>0</v>
      </c>
      <c r="M2377" s="5">
        <f>IFERROR(VLOOKUP(Tabla1[[#This Row],[FECHA]],'RECAUDOS DE COMPARENDOS'!A:D,4,FALSE),0)</f>
        <v>0</v>
      </c>
      <c r="N2377" s="9">
        <f>IFERROR(VLOOKUP(Tabla1[[#This Row],[FECHA]],'RECAUDOS DE COMPARENDOS'!A:D,3,FALSE),0)</f>
        <v>0</v>
      </c>
      <c r="O2377" s="5">
        <f>IFERROR(VLOOKUP(Tabla1[[#This Row],[FECHA]],'RECAUDOS DE RESOLUCIONES'!A:D,4,FALSE),0)</f>
        <v>3</v>
      </c>
      <c r="P2377" s="9">
        <f>IFERROR(VLOOKUP(Tabla1[[#This Row],[FECHA]],'RECAUDOS DE RESOLUCIONES'!A:D,3,FALSE),0)</f>
        <v>1242250</v>
      </c>
      <c r="Q237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2377" s="9">
        <f>Tabla1[V. COMPARENDOS]-(Tabla1[V. EXONERACIONES]+Tabla1[[#This Row],[V. SIMIT CON RESOLUCION]]+Tabla1[[#This Row],[V. SIMIT SIN RESOLUCION]]+Tabla1[[#This Row],[V. RECAUDOS COMPARENDOS]]+Tabla1[[#This Row],[V. RECAUDOS RESOLUCIONES]])</f>
        <v>2120107</v>
      </c>
      <c r="S2377" s="11">
        <f>IFERROR(VLOOKUP(Tabla1[[#This Row],[FECHA]],'RECAUDOS LOCALES'!A:D,4,FALSE),0)</f>
        <v>0</v>
      </c>
      <c r="T2377" s="9">
        <f>IFERROR(VLOOKUP(Tabla1[[#This Row],[FECHA]],'RECAUDOS LOCALES'!A:D,3,FALSE),0)</f>
        <v>0</v>
      </c>
      <c r="U2377" s="11">
        <f>IFERROR(VLOOKUP(Tabla1[[#This Row],[FECHA]],'RECAUDOS EXTERNOS'!A:D,4,FALSE),0)</f>
        <v>0</v>
      </c>
      <c r="V2377" s="9">
        <f>IFERROR(VLOOKUP(Tabla1[[#This Row],[FECHA]],'RECAUDOS EXTERNOS'!A:D,3,FALSE),0)</f>
        <v>0</v>
      </c>
    </row>
    <row r="2378" spans="1:22" x14ac:dyDescent="0.25">
      <c r="A2378" s="1">
        <v>39937</v>
      </c>
      <c r="B2378" s="3" t="s">
        <v>1</v>
      </c>
      <c r="C2378" s="2">
        <v>39934</v>
      </c>
      <c r="D2378" s="5">
        <f>YEAR(Tabla1[[#This Row],[FECHA]])</f>
        <v>2009</v>
      </c>
      <c r="E2378" s="5">
        <f>IFERROR(VLOOKUP(Tabla1[[#This Row],[FECHA]],'COMPARENDOS TOTALES'!A:D,4,FALSE),0)</f>
        <v>5</v>
      </c>
      <c r="F2378" s="9">
        <f>IFERROR(VLOOKUP(Tabla1[[#This Row],[FECHA]],'COMPARENDOS TOTALES'!A:D,3,FALSE),0)</f>
        <v>1739150</v>
      </c>
      <c r="G2378" s="5">
        <f>IFERROR(VLOOKUP(Tabla1[[#This Row],[FECHA]],EXONERACIONES!A:D,4,FALSE),0)</f>
        <v>0</v>
      </c>
      <c r="H2378" s="9">
        <f>IFERROR(VLOOKUP(Tabla1[[#This Row],[FECHA]],EXONERACIONES!A:D,3,FALSE),0)</f>
        <v>0</v>
      </c>
      <c r="I2378" s="5">
        <f>IFERROR(VLOOKUP(Tabla1[[#This Row],[FECHA]],'SIMIT CON RES'!A:D,4,FALSE),0)</f>
        <v>2</v>
      </c>
      <c r="J2378" s="9">
        <f>IFERROR(VLOOKUP(Tabla1[[#This Row],[FECHA]],'SIMIT CON RES'!A:D,3,FALSE),0)</f>
        <v>745350</v>
      </c>
      <c r="K2378">
        <f>IFERROR(VLOOKUP(Tabla1[[#This Row],[FECHA]],'SIMIT SIN RES'!A:D,4,FALSE),0)</f>
        <v>0</v>
      </c>
      <c r="L2378" s="9">
        <f>IFERROR(VLOOKUP(Tabla1[[#This Row],[FECHA]],'SIMIT SIN RES'!A:D,3,FALSE),0)</f>
        <v>0</v>
      </c>
      <c r="M2378" s="5">
        <f>IFERROR(VLOOKUP(Tabla1[[#This Row],[FECHA]],'RECAUDOS DE COMPARENDOS'!A:D,4,FALSE),0)</f>
        <v>1</v>
      </c>
      <c r="N2378" s="9">
        <f>IFERROR(VLOOKUP(Tabla1[[#This Row],[FECHA]],'RECAUDOS DE COMPARENDOS'!A:D,3,FALSE),0)</f>
        <v>248450</v>
      </c>
      <c r="O2378" s="5">
        <f>IFERROR(VLOOKUP(Tabla1[[#This Row],[FECHA]],'RECAUDOS DE RESOLUCIONES'!A:D,4,FALSE),0)</f>
        <v>1</v>
      </c>
      <c r="P2378" s="9">
        <f>IFERROR(VLOOKUP(Tabla1[[#This Row],[FECHA]],'RECAUDOS DE RESOLUCIONES'!A:D,3,FALSE),0)</f>
        <v>496900</v>
      </c>
      <c r="Q237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378" s="9">
        <f>Tabla1[V. COMPARENDOS]-(Tabla1[V. EXONERACIONES]+Tabla1[[#This Row],[V. SIMIT CON RESOLUCION]]+Tabla1[[#This Row],[V. SIMIT SIN RESOLUCION]]+Tabla1[[#This Row],[V. RECAUDOS COMPARENDOS]]+Tabla1[[#This Row],[V. RECAUDOS RESOLUCIONES]])</f>
        <v>248450</v>
      </c>
      <c r="S2378" s="11">
        <f>IFERROR(VLOOKUP(Tabla1[[#This Row],[FECHA]],'RECAUDOS LOCALES'!A:D,4,FALSE),0)</f>
        <v>0</v>
      </c>
      <c r="T2378" s="9">
        <f>IFERROR(VLOOKUP(Tabla1[[#This Row],[FECHA]],'RECAUDOS LOCALES'!A:D,3,FALSE),0)</f>
        <v>0</v>
      </c>
      <c r="U2378" s="11">
        <f>IFERROR(VLOOKUP(Tabla1[[#This Row],[FECHA]],'RECAUDOS EXTERNOS'!A:D,4,FALSE),0)</f>
        <v>3</v>
      </c>
      <c r="V2378" s="9">
        <f>IFERROR(VLOOKUP(Tabla1[[#This Row],[FECHA]],'RECAUDOS EXTERNOS'!A:D,3,FALSE),0)</f>
        <v>818205</v>
      </c>
    </row>
    <row r="2379" spans="1:22" x14ac:dyDescent="0.25">
      <c r="A2379" s="1">
        <v>39938</v>
      </c>
      <c r="B2379" s="3" t="s">
        <v>2</v>
      </c>
      <c r="C2379" s="2">
        <v>39934</v>
      </c>
      <c r="D2379" s="5">
        <f>YEAR(Tabla1[[#This Row],[FECHA]])</f>
        <v>2009</v>
      </c>
      <c r="E2379" s="5">
        <f>IFERROR(VLOOKUP(Tabla1[[#This Row],[FECHA]],'COMPARENDOS TOTALES'!A:D,4,FALSE),0)</f>
        <v>1</v>
      </c>
      <c r="F2379" s="9">
        <f>IFERROR(VLOOKUP(Tabla1[[#This Row],[FECHA]],'COMPARENDOS TOTALES'!A:D,3,FALSE),0)</f>
        <v>248450</v>
      </c>
      <c r="G2379" s="5">
        <f>IFERROR(VLOOKUP(Tabla1[[#This Row],[FECHA]],EXONERACIONES!A:D,4,FALSE),0)</f>
        <v>0</v>
      </c>
      <c r="H2379" s="9">
        <f>IFERROR(VLOOKUP(Tabla1[[#This Row],[FECHA]],EXONERACIONES!A:D,3,FALSE),0)</f>
        <v>0</v>
      </c>
      <c r="I2379" s="5">
        <f>IFERROR(VLOOKUP(Tabla1[[#This Row],[FECHA]],'SIMIT CON RES'!A:D,4,FALSE),0)</f>
        <v>1</v>
      </c>
      <c r="J2379" s="9">
        <f>IFERROR(VLOOKUP(Tabla1[[#This Row],[FECHA]],'SIMIT CON RES'!A:D,3,FALSE),0)</f>
        <v>248450</v>
      </c>
      <c r="K2379">
        <f>IFERROR(VLOOKUP(Tabla1[[#This Row],[FECHA]],'SIMIT SIN RES'!A:D,4,FALSE),0)</f>
        <v>0</v>
      </c>
      <c r="L2379" s="9">
        <f>IFERROR(VLOOKUP(Tabla1[[#This Row],[FECHA]],'SIMIT SIN RES'!A:D,3,FALSE),0)</f>
        <v>0</v>
      </c>
      <c r="M2379" s="5">
        <f>IFERROR(VLOOKUP(Tabla1[[#This Row],[FECHA]],'RECAUDOS DE COMPARENDOS'!A:D,4,FALSE),0)</f>
        <v>0</v>
      </c>
      <c r="N2379" s="9">
        <f>IFERROR(VLOOKUP(Tabla1[[#This Row],[FECHA]],'RECAUDOS DE COMPARENDOS'!A:D,3,FALSE),0)</f>
        <v>0</v>
      </c>
      <c r="O2379" s="5">
        <f>IFERROR(VLOOKUP(Tabla1[[#This Row],[FECHA]],'RECAUDOS DE RESOLUCIONES'!A:D,4,FALSE),0)</f>
        <v>0</v>
      </c>
      <c r="P2379" s="9">
        <f>IFERROR(VLOOKUP(Tabla1[[#This Row],[FECHA]],'RECAUDOS DE RESOLUCIONES'!A:D,3,FALSE),0)</f>
        <v>0</v>
      </c>
      <c r="Q237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37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379" s="11">
        <f>IFERROR(VLOOKUP(Tabla1[[#This Row],[FECHA]],'RECAUDOS LOCALES'!A:D,4,FALSE),0)</f>
        <v>0</v>
      </c>
      <c r="T2379" s="9">
        <f>IFERROR(VLOOKUP(Tabla1[[#This Row],[FECHA]],'RECAUDOS LOCALES'!A:D,3,FALSE),0)</f>
        <v>0</v>
      </c>
      <c r="U2379" s="11">
        <f>IFERROR(VLOOKUP(Tabla1[[#This Row],[FECHA]],'RECAUDOS EXTERNOS'!A:D,4,FALSE),0)</f>
        <v>0</v>
      </c>
      <c r="V2379" s="9">
        <f>IFERROR(VLOOKUP(Tabla1[[#This Row],[FECHA]],'RECAUDOS EXTERNOS'!A:D,3,FALSE),0)</f>
        <v>0</v>
      </c>
    </row>
    <row r="2380" spans="1:22" x14ac:dyDescent="0.25">
      <c r="A2380" s="1">
        <v>39939</v>
      </c>
      <c r="B2380" s="3" t="s">
        <v>3</v>
      </c>
      <c r="C2380" s="2">
        <v>39934</v>
      </c>
      <c r="D2380" s="5">
        <f>YEAR(Tabla1[[#This Row],[FECHA]])</f>
        <v>2009</v>
      </c>
      <c r="E2380" s="5">
        <f>IFERROR(VLOOKUP(Tabla1[[#This Row],[FECHA]],'COMPARENDOS TOTALES'!A:D,4,FALSE),0)</f>
        <v>2</v>
      </c>
      <c r="F2380" s="9">
        <f>IFERROR(VLOOKUP(Tabla1[[#This Row],[FECHA]],'COMPARENDOS TOTALES'!A:D,3,FALSE),0)</f>
        <v>745350</v>
      </c>
      <c r="G2380" s="5">
        <f>IFERROR(VLOOKUP(Tabla1[[#This Row],[FECHA]],EXONERACIONES!A:D,4,FALSE),0)</f>
        <v>0</v>
      </c>
      <c r="H2380" s="9">
        <f>IFERROR(VLOOKUP(Tabla1[[#This Row],[FECHA]],EXONERACIONES!A:D,3,FALSE),0)</f>
        <v>0</v>
      </c>
      <c r="I2380" s="5">
        <f>IFERROR(VLOOKUP(Tabla1[[#This Row],[FECHA]],'SIMIT CON RES'!A:D,4,FALSE),0)</f>
        <v>0</v>
      </c>
      <c r="J2380" s="9">
        <f>IFERROR(VLOOKUP(Tabla1[[#This Row],[FECHA]],'SIMIT CON RES'!A:D,3,FALSE),0)</f>
        <v>0</v>
      </c>
      <c r="K2380">
        <f>IFERROR(VLOOKUP(Tabla1[[#This Row],[FECHA]],'SIMIT SIN RES'!A:D,4,FALSE),0)</f>
        <v>0</v>
      </c>
      <c r="L2380" s="9">
        <f>IFERROR(VLOOKUP(Tabla1[[#This Row],[FECHA]],'SIMIT SIN RES'!A:D,3,FALSE),0)</f>
        <v>0</v>
      </c>
      <c r="M2380" s="5">
        <f>IFERROR(VLOOKUP(Tabla1[[#This Row],[FECHA]],'RECAUDOS DE COMPARENDOS'!A:D,4,FALSE),0)</f>
        <v>0</v>
      </c>
      <c r="N2380" s="9">
        <f>IFERROR(VLOOKUP(Tabla1[[#This Row],[FECHA]],'RECAUDOS DE COMPARENDOS'!A:D,3,FALSE),0)</f>
        <v>0</v>
      </c>
      <c r="O2380" s="5">
        <f>IFERROR(VLOOKUP(Tabla1[[#This Row],[FECHA]],'RECAUDOS DE RESOLUCIONES'!A:D,4,FALSE),0)</f>
        <v>0</v>
      </c>
      <c r="P2380" s="9">
        <f>IFERROR(VLOOKUP(Tabla1[[#This Row],[FECHA]],'RECAUDOS DE RESOLUCIONES'!A:D,3,FALSE),0)</f>
        <v>0</v>
      </c>
      <c r="Q238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380" s="9">
        <f>Tabla1[V. COMPARENDOS]-(Tabla1[V. EXONERACIONES]+Tabla1[[#This Row],[V. SIMIT CON RESOLUCION]]+Tabla1[[#This Row],[V. SIMIT SIN RESOLUCION]]+Tabla1[[#This Row],[V. RECAUDOS COMPARENDOS]]+Tabla1[[#This Row],[V. RECAUDOS RESOLUCIONES]])</f>
        <v>745350</v>
      </c>
      <c r="S2380" s="11">
        <f>IFERROR(VLOOKUP(Tabla1[[#This Row],[FECHA]],'RECAUDOS LOCALES'!A:D,4,FALSE),0)</f>
        <v>1</v>
      </c>
      <c r="T2380" s="9">
        <f>IFERROR(VLOOKUP(Tabla1[[#This Row],[FECHA]],'RECAUDOS LOCALES'!A:D,3,FALSE),0)</f>
        <v>115578</v>
      </c>
      <c r="U2380" s="11">
        <f>IFERROR(VLOOKUP(Tabla1[[#This Row],[FECHA]],'RECAUDOS EXTERNOS'!A:D,4,FALSE),0)</f>
        <v>4</v>
      </c>
      <c r="V2380" s="9">
        <f>IFERROR(VLOOKUP(Tabla1[[#This Row],[FECHA]],'RECAUDOS EXTERNOS'!A:D,3,FALSE),0)</f>
        <v>1225335</v>
      </c>
    </row>
    <row r="2381" spans="1:22" x14ac:dyDescent="0.25">
      <c r="A2381" s="1">
        <v>39940</v>
      </c>
      <c r="B2381" s="3" t="s">
        <v>6</v>
      </c>
      <c r="C2381" s="2">
        <v>39934</v>
      </c>
      <c r="D2381" s="5">
        <f>YEAR(Tabla1[[#This Row],[FECHA]])</f>
        <v>2009</v>
      </c>
      <c r="E2381" s="5">
        <f>IFERROR(VLOOKUP(Tabla1[[#This Row],[FECHA]],'COMPARENDOS TOTALES'!A:D,4,FALSE),0)</f>
        <v>3</v>
      </c>
      <c r="F2381" s="9">
        <f>IFERROR(VLOOKUP(Tabla1[[#This Row],[FECHA]],'COMPARENDOS TOTALES'!A:D,3,FALSE),0)</f>
        <v>1242250</v>
      </c>
      <c r="G2381" s="5">
        <f>IFERROR(VLOOKUP(Tabla1[[#This Row],[FECHA]],EXONERACIONES!A:D,4,FALSE),0)</f>
        <v>0</v>
      </c>
      <c r="H2381" s="9">
        <f>IFERROR(VLOOKUP(Tabla1[[#This Row],[FECHA]],EXONERACIONES!A:D,3,FALSE),0)</f>
        <v>0</v>
      </c>
      <c r="I2381" s="5">
        <f>IFERROR(VLOOKUP(Tabla1[[#This Row],[FECHA]],'SIMIT CON RES'!A:D,4,FALSE),0)</f>
        <v>1</v>
      </c>
      <c r="J2381" s="9">
        <f>IFERROR(VLOOKUP(Tabla1[[#This Row],[FECHA]],'SIMIT CON RES'!A:D,3,FALSE),0)</f>
        <v>496900</v>
      </c>
      <c r="K2381">
        <f>IFERROR(VLOOKUP(Tabla1[[#This Row],[FECHA]],'SIMIT SIN RES'!A:D,4,FALSE),0)</f>
        <v>0</v>
      </c>
      <c r="L2381" s="9">
        <f>IFERROR(VLOOKUP(Tabla1[[#This Row],[FECHA]],'SIMIT SIN RES'!A:D,3,FALSE),0)</f>
        <v>0</v>
      </c>
      <c r="M2381" s="5">
        <f>IFERROR(VLOOKUP(Tabla1[[#This Row],[FECHA]],'RECAUDOS DE COMPARENDOS'!A:D,4,FALSE),0)</f>
        <v>1</v>
      </c>
      <c r="N2381" s="9">
        <f>IFERROR(VLOOKUP(Tabla1[[#This Row],[FECHA]],'RECAUDOS DE COMPARENDOS'!A:D,3,FALSE),0)</f>
        <v>248450</v>
      </c>
      <c r="O2381" s="5">
        <f>IFERROR(VLOOKUP(Tabla1[[#This Row],[FECHA]],'RECAUDOS DE RESOLUCIONES'!A:D,4,FALSE),0)</f>
        <v>0</v>
      </c>
      <c r="P2381" s="9">
        <f>IFERROR(VLOOKUP(Tabla1[[#This Row],[FECHA]],'RECAUDOS DE RESOLUCIONES'!A:D,3,FALSE),0)</f>
        <v>0</v>
      </c>
      <c r="Q238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381" s="9">
        <f>Tabla1[V. COMPARENDOS]-(Tabla1[V. EXONERACIONES]+Tabla1[[#This Row],[V. SIMIT CON RESOLUCION]]+Tabla1[[#This Row],[V. SIMIT SIN RESOLUCION]]+Tabla1[[#This Row],[V. RECAUDOS COMPARENDOS]]+Tabla1[[#This Row],[V. RECAUDOS RESOLUCIONES]])</f>
        <v>496900</v>
      </c>
      <c r="S2381" s="11">
        <f>IFERROR(VLOOKUP(Tabla1[[#This Row],[FECHA]],'RECAUDOS LOCALES'!A:D,4,FALSE),0)</f>
        <v>1</v>
      </c>
      <c r="T2381" s="9">
        <f>IFERROR(VLOOKUP(Tabla1[[#This Row],[FECHA]],'RECAUDOS LOCALES'!A:D,3,FALSE),0)</f>
        <v>230750</v>
      </c>
      <c r="U2381" s="11">
        <f>IFERROR(VLOOKUP(Tabla1[[#This Row],[FECHA]],'RECAUDOS EXTERNOS'!A:D,4,FALSE),0)</f>
        <v>2</v>
      </c>
      <c r="V2381" s="9">
        <f>IFERROR(VLOOKUP(Tabla1[[#This Row],[FECHA]],'RECAUDOS EXTERNOS'!A:D,3,FALSE),0)</f>
        <v>590190</v>
      </c>
    </row>
    <row r="2382" spans="1:22" x14ac:dyDescent="0.25">
      <c r="A2382" s="1">
        <v>39941</v>
      </c>
      <c r="B2382" s="3" t="s">
        <v>0</v>
      </c>
      <c r="C2382" s="2">
        <v>39934</v>
      </c>
      <c r="D2382" s="5">
        <f>YEAR(Tabla1[[#This Row],[FECHA]])</f>
        <v>2009</v>
      </c>
      <c r="E2382" s="5">
        <f>IFERROR(VLOOKUP(Tabla1[[#This Row],[FECHA]],'COMPARENDOS TOTALES'!A:D,4,FALSE),0)</f>
        <v>5</v>
      </c>
      <c r="F2382" s="9">
        <f>IFERROR(VLOOKUP(Tabla1[[#This Row],[FECHA]],'COMPARENDOS TOTALES'!A:D,3,FALSE),0)</f>
        <v>1142871</v>
      </c>
      <c r="G2382" s="5">
        <f>IFERROR(VLOOKUP(Tabla1[[#This Row],[FECHA]],EXONERACIONES!A:D,4,FALSE),0)</f>
        <v>0</v>
      </c>
      <c r="H2382" s="9">
        <f>IFERROR(VLOOKUP(Tabla1[[#This Row],[FECHA]],EXONERACIONES!A:D,3,FALSE),0)</f>
        <v>0</v>
      </c>
      <c r="I2382" s="5">
        <f>IFERROR(VLOOKUP(Tabla1[[#This Row],[FECHA]],'SIMIT CON RES'!A:D,4,FALSE),0)</f>
        <v>2</v>
      </c>
      <c r="J2382" s="9">
        <f>IFERROR(VLOOKUP(Tabla1[[#This Row],[FECHA]],'SIMIT CON RES'!A:D,3,FALSE),0)</f>
        <v>380957</v>
      </c>
      <c r="K2382">
        <f>IFERROR(VLOOKUP(Tabla1[[#This Row],[FECHA]],'SIMIT SIN RES'!A:D,4,FALSE),0)</f>
        <v>0</v>
      </c>
      <c r="L2382" s="9">
        <f>IFERROR(VLOOKUP(Tabla1[[#This Row],[FECHA]],'SIMIT SIN RES'!A:D,3,FALSE),0)</f>
        <v>0</v>
      </c>
      <c r="M2382" s="5">
        <f>IFERROR(VLOOKUP(Tabla1[[#This Row],[FECHA]],'RECAUDOS DE COMPARENDOS'!A:D,4,FALSE),0)</f>
        <v>0</v>
      </c>
      <c r="N2382" s="9">
        <f>IFERROR(VLOOKUP(Tabla1[[#This Row],[FECHA]],'RECAUDOS DE COMPARENDOS'!A:D,3,FALSE),0)</f>
        <v>0</v>
      </c>
      <c r="O2382" s="5">
        <f>IFERROR(VLOOKUP(Tabla1[[#This Row],[FECHA]],'RECAUDOS DE RESOLUCIONES'!A:D,4,FALSE),0)</f>
        <v>1</v>
      </c>
      <c r="P2382" s="9">
        <f>IFERROR(VLOOKUP(Tabla1[[#This Row],[FECHA]],'RECAUDOS DE RESOLUCIONES'!A:D,3,FALSE),0)</f>
        <v>496900</v>
      </c>
      <c r="Q238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382" s="9">
        <f>Tabla1[V. COMPARENDOS]-(Tabla1[V. EXONERACIONES]+Tabla1[[#This Row],[V. SIMIT CON RESOLUCION]]+Tabla1[[#This Row],[V. SIMIT SIN RESOLUCION]]+Tabla1[[#This Row],[V. RECAUDOS COMPARENDOS]]+Tabla1[[#This Row],[V. RECAUDOS RESOLUCIONES]])</f>
        <v>265014</v>
      </c>
      <c r="S2382" s="11">
        <f>IFERROR(VLOOKUP(Tabla1[[#This Row],[FECHA]],'RECAUDOS LOCALES'!A:D,4,FALSE),0)</f>
        <v>0</v>
      </c>
      <c r="T2382" s="9">
        <f>IFERROR(VLOOKUP(Tabla1[[#This Row],[FECHA]],'RECAUDOS LOCALES'!A:D,3,FALSE),0)</f>
        <v>0</v>
      </c>
      <c r="U2382" s="11">
        <f>IFERROR(VLOOKUP(Tabla1[[#This Row],[FECHA]],'RECAUDOS EXTERNOS'!A:D,4,FALSE),0)</f>
        <v>7</v>
      </c>
      <c r="V2382" s="9">
        <f>IFERROR(VLOOKUP(Tabla1[[#This Row],[FECHA]],'RECAUDOS EXTERNOS'!A:D,3,FALSE),0)</f>
        <v>1665090</v>
      </c>
    </row>
    <row r="2383" spans="1:22" x14ac:dyDescent="0.25">
      <c r="A2383" s="1">
        <v>39942</v>
      </c>
      <c r="B2383" s="3" t="s">
        <v>5</v>
      </c>
      <c r="C2383" s="2">
        <v>39934</v>
      </c>
      <c r="D2383" s="5">
        <f>YEAR(Tabla1[[#This Row],[FECHA]])</f>
        <v>2009</v>
      </c>
      <c r="E2383" s="5">
        <f>IFERROR(VLOOKUP(Tabla1[[#This Row],[FECHA]],'COMPARENDOS TOTALES'!A:D,4,FALSE),0)</f>
        <v>6</v>
      </c>
      <c r="F2383" s="9">
        <f>IFERROR(VLOOKUP(Tabla1[[#This Row],[FECHA]],'COMPARENDOS TOTALES'!A:D,3,FALSE),0)</f>
        <v>2981400</v>
      </c>
      <c r="G2383" s="5">
        <f>IFERROR(VLOOKUP(Tabla1[[#This Row],[FECHA]],EXONERACIONES!A:D,4,FALSE),0)</f>
        <v>0</v>
      </c>
      <c r="H2383" s="9">
        <f>IFERROR(VLOOKUP(Tabla1[[#This Row],[FECHA]],EXONERACIONES!A:D,3,FALSE),0)</f>
        <v>0</v>
      </c>
      <c r="I2383" s="5">
        <f>IFERROR(VLOOKUP(Tabla1[[#This Row],[FECHA]],'SIMIT CON RES'!A:D,4,FALSE),0)</f>
        <v>2</v>
      </c>
      <c r="J2383" s="9">
        <f>IFERROR(VLOOKUP(Tabla1[[#This Row],[FECHA]],'SIMIT CON RES'!A:D,3,FALSE),0)</f>
        <v>993800</v>
      </c>
      <c r="K2383">
        <f>IFERROR(VLOOKUP(Tabla1[[#This Row],[FECHA]],'SIMIT SIN RES'!A:D,4,FALSE),0)</f>
        <v>0</v>
      </c>
      <c r="L2383" s="9">
        <f>IFERROR(VLOOKUP(Tabla1[[#This Row],[FECHA]],'SIMIT SIN RES'!A:D,3,FALSE),0)</f>
        <v>0</v>
      </c>
      <c r="M2383" s="5">
        <f>IFERROR(VLOOKUP(Tabla1[[#This Row],[FECHA]],'RECAUDOS DE COMPARENDOS'!A:D,4,FALSE),0)</f>
        <v>1</v>
      </c>
      <c r="N2383" s="9">
        <f>IFERROR(VLOOKUP(Tabla1[[#This Row],[FECHA]],'RECAUDOS DE COMPARENDOS'!A:D,3,FALSE),0)</f>
        <v>496900</v>
      </c>
      <c r="O2383" s="5">
        <f>IFERROR(VLOOKUP(Tabla1[[#This Row],[FECHA]],'RECAUDOS DE RESOLUCIONES'!A:D,4,FALSE),0)</f>
        <v>0</v>
      </c>
      <c r="P2383" s="9">
        <f>IFERROR(VLOOKUP(Tabla1[[#This Row],[FECHA]],'RECAUDOS DE RESOLUCIONES'!A:D,3,FALSE),0)</f>
        <v>0</v>
      </c>
      <c r="Q238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2383" s="9">
        <f>Tabla1[V. COMPARENDOS]-(Tabla1[V. EXONERACIONES]+Tabla1[[#This Row],[V. SIMIT CON RESOLUCION]]+Tabla1[[#This Row],[V. SIMIT SIN RESOLUCION]]+Tabla1[[#This Row],[V. RECAUDOS COMPARENDOS]]+Tabla1[[#This Row],[V. RECAUDOS RESOLUCIONES]])</f>
        <v>1490700</v>
      </c>
      <c r="S2383" s="11">
        <f>IFERROR(VLOOKUP(Tabla1[[#This Row],[FECHA]],'RECAUDOS LOCALES'!A:D,4,FALSE),0)</f>
        <v>0</v>
      </c>
      <c r="T2383" s="9">
        <f>IFERROR(VLOOKUP(Tabla1[[#This Row],[FECHA]],'RECAUDOS LOCALES'!A:D,3,FALSE),0)</f>
        <v>0</v>
      </c>
      <c r="U2383" s="11">
        <f>IFERROR(VLOOKUP(Tabla1[[#This Row],[FECHA]],'RECAUDOS EXTERNOS'!A:D,4,FALSE),0)</f>
        <v>0</v>
      </c>
      <c r="V2383" s="9">
        <f>IFERROR(VLOOKUP(Tabla1[[#This Row],[FECHA]],'RECAUDOS EXTERNOS'!A:D,3,FALSE),0)</f>
        <v>0</v>
      </c>
    </row>
    <row r="2384" spans="1:22" x14ac:dyDescent="0.25">
      <c r="A2384" s="1">
        <v>39943</v>
      </c>
      <c r="B2384" s="3" t="s">
        <v>4</v>
      </c>
      <c r="C2384" s="2">
        <v>39934</v>
      </c>
      <c r="D2384" s="5">
        <f>YEAR(Tabla1[[#This Row],[FECHA]])</f>
        <v>2009</v>
      </c>
      <c r="E2384" s="5">
        <f>IFERROR(VLOOKUP(Tabla1[[#This Row],[FECHA]],'COMPARENDOS TOTALES'!A:D,4,FALSE),0)</f>
        <v>5</v>
      </c>
      <c r="F2384" s="9">
        <f>IFERROR(VLOOKUP(Tabla1[[#This Row],[FECHA]],'COMPARENDOS TOTALES'!A:D,3,FALSE),0)</f>
        <v>1871657</v>
      </c>
      <c r="G2384" s="5">
        <f>IFERROR(VLOOKUP(Tabla1[[#This Row],[FECHA]],EXONERACIONES!A:D,4,FALSE),0)</f>
        <v>1</v>
      </c>
      <c r="H2384" s="9">
        <f>IFERROR(VLOOKUP(Tabla1[[#This Row],[FECHA]],EXONERACIONES!A:D,3,FALSE),0)</f>
        <v>496900</v>
      </c>
      <c r="I2384" s="5">
        <f>IFERROR(VLOOKUP(Tabla1[[#This Row],[FECHA]],'SIMIT CON RES'!A:D,4,FALSE),0)</f>
        <v>3</v>
      </c>
      <c r="J2384" s="9">
        <f>IFERROR(VLOOKUP(Tabla1[[#This Row],[FECHA]],'SIMIT CON RES'!A:D,3,FALSE),0)</f>
        <v>1242250</v>
      </c>
      <c r="K2384">
        <f>IFERROR(VLOOKUP(Tabla1[[#This Row],[FECHA]],'SIMIT SIN RES'!A:D,4,FALSE),0)</f>
        <v>0</v>
      </c>
      <c r="L2384" s="9">
        <f>IFERROR(VLOOKUP(Tabla1[[#This Row],[FECHA]],'SIMIT SIN RES'!A:D,3,FALSE),0)</f>
        <v>0</v>
      </c>
      <c r="M2384" s="5">
        <f>IFERROR(VLOOKUP(Tabla1[[#This Row],[FECHA]],'RECAUDOS DE COMPARENDOS'!A:D,4,FALSE),0)</f>
        <v>0</v>
      </c>
      <c r="N2384" s="9">
        <f>IFERROR(VLOOKUP(Tabla1[[#This Row],[FECHA]],'RECAUDOS DE COMPARENDOS'!A:D,3,FALSE),0)</f>
        <v>0</v>
      </c>
      <c r="O2384" s="5">
        <f>IFERROR(VLOOKUP(Tabla1[[#This Row],[FECHA]],'RECAUDOS DE RESOLUCIONES'!A:D,4,FALSE),0)</f>
        <v>0</v>
      </c>
      <c r="P2384" s="9">
        <f>IFERROR(VLOOKUP(Tabla1[[#This Row],[FECHA]],'RECAUDOS DE RESOLUCIONES'!A:D,3,FALSE),0)</f>
        <v>0</v>
      </c>
      <c r="Q238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384" s="9">
        <f>Tabla1[V. COMPARENDOS]-(Tabla1[V. EXONERACIONES]+Tabla1[[#This Row],[V. SIMIT CON RESOLUCION]]+Tabla1[[#This Row],[V. SIMIT SIN RESOLUCION]]+Tabla1[[#This Row],[V. RECAUDOS COMPARENDOS]]+Tabla1[[#This Row],[V. RECAUDOS RESOLUCIONES]])</f>
        <v>132507</v>
      </c>
      <c r="S2384" s="11">
        <f>IFERROR(VLOOKUP(Tabla1[[#This Row],[FECHA]],'RECAUDOS LOCALES'!A:D,4,FALSE),0)</f>
        <v>0</v>
      </c>
      <c r="T2384" s="9">
        <f>IFERROR(VLOOKUP(Tabla1[[#This Row],[FECHA]],'RECAUDOS LOCALES'!A:D,3,FALSE),0)</f>
        <v>0</v>
      </c>
      <c r="U2384" s="11">
        <f>IFERROR(VLOOKUP(Tabla1[[#This Row],[FECHA]],'RECAUDOS EXTERNOS'!A:D,4,FALSE),0)</f>
        <v>0</v>
      </c>
      <c r="V2384" s="9">
        <f>IFERROR(VLOOKUP(Tabla1[[#This Row],[FECHA]],'RECAUDOS EXTERNOS'!A:D,3,FALSE),0)</f>
        <v>0</v>
      </c>
    </row>
    <row r="2385" spans="1:22" x14ac:dyDescent="0.25">
      <c r="A2385" s="1">
        <v>39944</v>
      </c>
      <c r="B2385" s="3" t="s">
        <v>1</v>
      </c>
      <c r="C2385" s="2">
        <v>39934</v>
      </c>
      <c r="D2385" s="5">
        <f>YEAR(Tabla1[[#This Row],[FECHA]])</f>
        <v>2009</v>
      </c>
      <c r="E2385" s="5">
        <f>IFERROR(VLOOKUP(Tabla1[[#This Row],[FECHA]],'COMPARENDOS TOTALES'!A:D,4,FALSE),0)</f>
        <v>3</v>
      </c>
      <c r="F2385" s="9">
        <f>IFERROR(VLOOKUP(Tabla1[[#This Row],[FECHA]],'COMPARENDOS TOTALES'!A:D,3,FALSE),0)</f>
        <v>629407</v>
      </c>
      <c r="G2385" s="5">
        <f>IFERROR(VLOOKUP(Tabla1[[#This Row],[FECHA]],EXONERACIONES!A:D,4,FALSE),0)</f>
        <v>1</v>
      </c>
      <c r="H2385" s="9">
        <f>IFERROR(VLOOKUP(Tabla1[[#This Row],[FECHA]],EXONERACIONES!A:D,3,FALSE),0)</f>
        <v>248450</v>
      </c>
      <c r="I2385" s="5">
        <f>IFERROR(VLOOKUP(Tabla1[[#This Row],[FECHA]],'SIMIT CON RES'!A:D,4,FALSE),0)</f>
        <v>2</v>
      </c>
      <c r="J2385" s="9">
        <f>IFERROR(VLOOKUP(Tabla1[[#This Row],[FECHA]],'SIMIT CON RES'!A:D,3,FALSE),0)</f>
        <v>380957</v>
      </c>
      <c r="K2385">
        <f>IFERROR(VLOOKUP(Tabla1[[#This Row],[FECHA]],'SIMIT SIN RES'!A:D,4,FALSE),0)</f>
        <v>0</v>
      </c>
      <c r="L2385" s="9">
        <f>IFERROR(VLOOKUP(Tabla1[[#This Row],[FECHA]],'SIMIT SIN RES'!A:D,3,FALSE),0)</f>
        <v>0</v>
      </c>
      <c r="M2385" s="5">
        <f>IFERROR(VLOOKUP(Tabla1[[#This Row],[FECHA]],'RECAUDOS DE COMPARENDOS'!A:D,4,FALSE),0)</f>
        <v>0</v>
      </c>
      <c r="N2385" s="9">
        <f>IFERROR(VLOOKUP(Tabla1[[#This Row],[FECHA]],'RECAUDOS DE COMPARENDOS'!A:D,3,FALSE),0)</f>
        <v>0</v>
      </c>
      <c r="O2385" s="5">
        <f>IFERROR(VLOOKUP(Tabla1[[#This Row],[FECHA]],'RECAUDOS DE RESOLUCIONES'!A:D,4,FALSE),0)</f>
        <v>0</v>
      </c>
      <c r="P2385" s="9">
        <f>IFERROR(VLOOKUP(Tabla1[[#This Row],[FECHA]],'RECAUDOS DE RESOLUCIONES'!A:D,3,FALSE),0)</f>
        <v>0</v>
      </c>
      <c r="Q238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38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385" s="11">
        <f>IFERROR(VLOOKUP(Tabla1[[#This Row],[FECHA]],'RECAUDOS LOCALES'!A:D,4,FALSE),0)</f>
        <v>0</v>
      </c>
      <c r="T2385" s="9">
        <f>IFERROR(VLOOKUP(Tabla1[[#This Row],[FECHA]],'RECAUDOS LOCALES'!A:D,3,FALSE),0)</f>
        <v>0</v>
      </c>
      <c r="U2385" s="11">
        <f>IFERROR(VLOOKUP(Tabla1[[#This Row],[FECHA]],'RECAUDOS EXTERNOS'!A:D,4,FALSE),0)</f>
        <v>4</v>
      </c>
      <c r="V2385" s="9">
        <f>IFERROR(VLOOKUP(Tabla1[[#This Row],[FECHA]],'RECAUDOS EXTERNOS'!A:D,3,FALSE),0)</f>
        <v>1226555</v>
      </c>
    </row>
    <row r="2386" spans="1:22" x14ac:dyDescent="0.25">
      <c r="A2386" s="1">
        <v>39945</v>
      </c>
      <c r="B2386" s="3" t="s">
        <v>2</v>
      </c>
      <c r="C2386" s="2">
        <v>39934</v>
      </c>
      <c r="D2386" s="5">
        <f>YEAR(Tabla1[[#This Row],[FECHA]])</f>
        <v>2009</v>
      </c>
      <c r="E2386" s="5">
        <f>IFERROR(VLOOKUP(Tabla1[[#This Row],[FECHA]],'COMPARENDOS TOTALES'!A:D,4,FALSE),0)</f>
        <v>1</v>
      </c>
      <c r="F2386" s="9">
        <f>IFERROR(VLOOKUP(Tabla1[[#This Row],[FECHA]],'COMPARENDOS TOTALES'!A:D,3,FALSE),0)</f>
        <v>496900</v>
      </c>
      <c r="G2386" s="5">
        <f>IFERROR(VLOOKUP(Tabla1[[#This Row],[FECHA]],EXONERACIONES!A:D,4,FALSE),0)</f>
        <v>0</v>
      </c>
      <c r="H2386" s="9">
        <f>IFERROR(VLOOKUP(Tabla1[[#This Row],[FECHA]],EXONERACIONES!A:D,3,FALSE),0)</f>
        <v>0</v>
      </c>
      <c r="I2386" s="5">
        <f>IFERROR(VLOOKUP(Tabla1[[#This Row],[FECHA]],'SIMIT CON RES'!A:D,4,FALSE),0)</f>
        <v>1</v>
      </c>
      <c r="J2386" s="9">
        <f>IFERROR(VLOOKUP(Tabla1[[#This Row],[FECHA]],'SIMIT CON RES'!A:D,3,FALSE),0)</f>
        <v>496900</v>
      </c>
      <c r="K2386">
        <f>IFERROR(VLOOKUP(Tabla1[[#This Row],[FECHA]],'SIMIT SIN RES'!A:D,4,FALSE),0)</f>
        <v>0</v>
      </c>
      <c r="L2386" s="9">
        <f>IFERROR(VLOOKUP(Tabla1[[#This Row],[FECHA]],'SIMIT SIN RES'!A:D,3,FALSE),0)</f>
        <v>0</v>
      </c>
      <c r="M2386" s="5">
        <f>IFERROR(VLOOKUP(Tabla1[[#This Row],[FECHA]],'RECAUDOS DE COMPARENDOS'!A:D,4,FALSE),0)</f>
        <v>0</v>
      </c>
      <c r="N2386" s="9">
        <f>IFERROR(VLOOKUP(Tabla1[[#This Row],[FECHA]],'RECAUDOS DE COMPARENDOS'!A:D,3,FALSE),0)</f>
        <v>0</v>
      </c>
      <c r="O2386" s="5">
        <f>IFERROR(VLOOKUP(Tabla1[[#This Row],[FECHA]],'RECAUDOS DE RESOLUCIONES'!A:D,4,FALSE),0)</f>
        <v>0</v>
      </c>
      <c r="P2386" s="9">
        <f>IFERROR(VLOOKUP(Tabla1[[#This Row],[FECHA]],'RECAUDOS DE RESOLUCIONES'!A:D,3,FALSE),0)</f>
        <v>0</v>
      </c>
      <c r="Q238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38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386" s="11">
        <f>IFERROR(VLOOKUP(Tabla1[[#This Row],[FECHA]],'RECAUDOS LOCALES'!A:D,4,FALSE),0)</f>
        <v>1</v>
      </c>
      <c r="T2386" s="9">
        <f>IFERROR(VLOOKUP(Tabla1[[#This Row],[FECHA]],'RECAUDOS LOCALES'!A:D,3,FALSE),0)</f>
        <v>248445</v>
      </c>
      <c r="U2386" s="11">
        <f>IFERROR(VLOOKUP(Tabla1[[#This Row],[FECHA]],'RECAUDOS EXTERNOS'!A:D,4,FALSE),0)</f>
        <v>4</v>
      </c>
      <c r="V2386" s="9">
        <f>IFERROR(VLOOKUP(Tabla1[[#This Row],[FECHA]],'RECAUDOS EXTERNOS'!A:D,3,FALSE),0)</f>
        <v>746898</v>
      </c>
    </row>
    <row r="2387" spans="1:22" x14ac:dyDescent="0.25">
      <c r="A2387" s="1">
        <v>39946</v>
      </c>
      <c r="B2387" s="3" t="s">
        <v>3</v>
      </c>
      <c r="C2387" s="2">
        <v>39934</v>
      </c>
      <c r="D2387" s="5">
        <f>YEAR(Tabla1[[#This Row],[FECHA]])</f>
        <v>2009</v>
      </c>
      <c r="E2387" s="5">
        <f>IFERROR(VLOOKUP(Tabla1[[#This Row],[FECHA]],'COMPARENDOS TOTALES'!A:D,4,FALSE),0)</f>
        <v>4</v>
      </c>
      <c r="F2387" s="9">
        <f>IFERROR(VLOOKUP(Tabla1[[#This Row],[FECHA]],'COMPARENDOS TOTALES'!A:D,3,FALSE),0)</f>
        <v>1490700</v>
      </c>
      <c r="G2387" s="5">
        <f>IFERROR(VLOOKUP(Tabla1[[#This Row],[FECHA]],EXONERACIONES!A:D,4,FALSE),0)</f>
        <v>0</v>
      </c>
      <c r="H2387" s="9">
        <f>IFERROR(VLOOKUP(Tabla1[[#This Row],[FECHA]],EXONERACIONES!A:D,3,FALSE),0)</f>
        <v>0</v>
      </c>
      <c r="I2387" s="5">
        <f>IFERROR(VLOOKUP(Tabla1[[#This Row],[FECHA]],'SIMIT CON RES'!A:D,4,FALSE),0)</f>
        <v>1</v>
      </c>
      <c r="J2387" s="9">
        <f>IFERROR(VLOOKUP(Tabla1[[#This Row],[FECHA]],'SIMIT CON RES'!A:D,3,FALSE),0)</f>
        <v>496900</v>
      </c>
      <c r="K2387">
        <f>IFERROR(VLOOKUP(Tabla1[[#This Row],[FECHA]],'SIMIT SIN RES'!A:D,4,FALSE),0)</f>
        <v>0</v>
      </c>
      <c r="L2387" s="9">
        <f>IFERROR(VLOOKUP(Tabla1[[#This Row],[FECHA]],'SIMIT SIN RES'!A:D,3,FALSE),0)</f>
        <v>0</v>
      </c>
      <c r="M2387" s="5">
        <f>IFERROR(VLOOKUP(Tabla1[[#This Row],[FECHA]],'RECAUDOS DE COMPARENDOS'!A:D,4,FALSE),0)</f>
        <v>0</v>
      </c>
      <c r="N2387" s="9">
        <f>IFERROR(VLOOKUP(Tabla1[[#This Row],[FECHA]],'RECAUDOS DE COMPARENDOS'!A:D,3,FALSE),0)</f>
        <v>0</v>
      </c>
      <c r="O2387" s="5">
        <f>IFERROR(VLOOKUP(Tabla1[[#This Row],[FECHA]],'RECAUDOS DE RESOLUCIONES'!A:D,4,FALSE),0)</f>
        <v>1</v>
      </c>
      <c r="P2387" s="9">
        <f>IFERROR(VLOOKUP(Tabla1[[#This Row],[FECHA]],'RECAUDOS DE RESOLUCIONES'!A:D,3,FALSE),0)</f>
        <v>248450</v>
      </c>
      <c r="Q238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387" s="9">
        <f>Tabla1[V. COMPARENDOS]-(Tabla1[V. EXONERACIONES]+Tabla1[[#This Row],[V. SIMIT CON RESOLUCION]]+Tabla1[[#This Row],[V. SIMIT SIN RESOLUCION]]+Tabla1[[#This Row],[V. RECAUDOS COMPARENDOS]]+Tabla1[[#This Row],[V. RECAUDOS RESOLUCIONES]])</f>
        <v>745350</v>
      </c>
      <c r="S2387" s="11">
        <f>IFERROR(VLOOKUP(Tabla1[[#This Row],[FECHA]],'RECAUDOS LOCALES'!A:D,4,FALSE),0)</f>
        <v>0</v>
      </c>
      <c r="T2387" s="9">
        <f>IFERROR(VLOOKUP(Tabla1[[#This Row],[FECHA]],'RECAUDOS LOCALES'!A:D,3,FALSE),0)</f>
        <v>0</v>
      </c>
      <c r="U2387" s="11">
        <f>IFERROR(VLOOKUP(Tabla1[[#This Row],[FECHA]],'RECAUDOS EXTERNOS'!A:D,4,FALSE),0)</f>
        <v>3</v>
      </c>
      <c r="V2387" s="9">
        <f>IFERROR(VLOOKUP(Tabla1[[#This Row],[FECHA]],'RECAUDOS EXTERNOS'!A:D,3,FALSE),0)</f>
        <v>1053530</v>
      </c>
    </row>
    <row r="2388" spans="1:22" x14ac:dyDescent="0.25">
      <c r="A2388" s="1">
        <v>39947</v>
      </c>
      <c r="B2388" s="3" t="s">
        <v>6</v>
      </c>
      <c r="C2388" s="2">
        <v>39934</v>
      </c>
      <c r="D2388" s="5">
        <f>YEAR(Tabla1[[#This Row],[FECHA]])</f>
        <v>2009</v>
      </c>
      <c r="E2388" s="5">
        <f>IFERROR(VLOOKUP(Tabla1[[#This Row],[FECHA]],'COMPARENDOS TOTALES'!A:D,4,FALSE),0)</f>
        <v>3</v>
      </c>
      <c r="F2388" s="9">
        <f>IFERROR(VLOOKUP(Tabla1[[#This Row],[FECHA]],'COMPARENDOS TOTALES'!A:D,3,FALSE),0)</f>
        <v>993800</v>
      </c>
      <c r="G2388" s="5">
        <f>IFERROR(VLOOKUP(Tabla1[[#This Row],[FECHA]],EXONERACIONES!A:D,4,FALSE),0)</f>
        <v>0</v>
      </c>
      <c r="H2388" s="9">
        <f>IFERROR(VLOOKUP(Tabla1[[#This Row],[FECHA]],EXONERACIONES!A:D,3,FALSE),0)</f>
        <v>0</v>
      </c>
      <c r="I2388" s="5">
        <f>IFERROR(VLOOKUP(Tabla1[[#This Row],[FECHA]],'SIMIT CON RES'!A:D,4,FALSE),0)</f>
        <v>0</v>
      </c>
      <c r="J2388" s="9">
        <f>IFERROR(VLOOKUP(Tabla1[[#This Row],[FECHA]],'SIMIT CON RES'!A:D,3,FALSE),0)</f>
        <v>0</v>
      </c>
      <c r="K2388">
        <f>IFERROR(VLOOKUP(Tabla1[[#This Row],[FECHA]],'SIMIT SIN RES'!A:D,4,FALSE),0)</f>
        <v>0</v>
      </c>
      <c r="L2388" s="9">
        <f>IFERROR(VLOOKUP(Tabla1[[#This Row],[FECHA]],'SIMIT SIN RES'!A:D,3,FALSE),0)</f>
        <v>0</v>
      </c>
      <c r="M2388" s="5">
        <f>IFERROR(VLOOKUP(Tabla1[[#This Row],[FECHA]],'RECAUDOS DE COMPARENDOS'!A:D,4,FALSE),0)</f>
        <v>0</v>
      </c>
      <c r="N2388" s="9">
        <f>IFERROR(VLOOKUP(Tabla1[[#This Row],[FECHA]],'RECAUDOS DE COMPARENDOS'!A:D,3,FALSE),0)</f>
        <v>0</v>
      </c>
      <c r="O2388" s="5">
        <f>IFERROR(VLOOKUP(Tabla1[[#This Row],[FECHA]],'RECAUDOS DE RESOLUCIONES'!A:D,4,FALSE),0)</f>
        <v>0</v>
      </c>
      <c r="P2388" s="9">
        <f>IFERROR(VLOOKUP(Tabla1[[#This Row],[FECHA]],'RECAUDOS DE RESOLUCIONES'!A:D,3,FALSE),0)</f>
        <v>0</v>
      </c>
      <c r="Q238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2388" s="9">
        <f>Tabla1[V. COMPARENDOS]-(Tabla1[V. EXONERACIONES]+Tabla1[[#This Row],[V. SIMIT CON RESOLUCION]]+Tabla1[[#This Row],[V. SIMIT SIN RESOLUCION]]+Tabla1[[#This Row],[V. RECAUDOS COMPARENDOS]]+Tabla1[[#This Row],[V. RECAUDOS RESOLUCIONES]])</f>
        <v>993800</v>
      </c>
      <c r="S2388" s="11">
        <f>IFERROR(VLOOKUP(Tabla1[[#This Row],[FECHA]],'RECAUDOS LOCALES'!A:D,4,FALSE),0)</f>
        <v>1</v>
      </c>
      <c r="T2388" s="9">
        <f>IFERROR(VLOOKUP(Tabla1[[#This Row],[FECHA]],'RECAUDOS LOCALES'!A:D,3,FALSE),0)</f>
        <v>248445</v>
      </c>
      <c r="U2388" s="11">
        <f>IFERROR(VLOOKUP(Tabla1[[#This Row],[FECHA]],'RECAUDOS EXTERNOS'!A:D,4,FALSE),0)</f>
        <v>0</v>
      </c>
      <c r="V2388" s="9">
        <f>IFERROR(VLOOKUP(Tabla1[[#This Row],[FECHA]],'RECAUDOS EXTERNOS'!A:D,3,FALSE),0)</f>
        <v>0</v>
      </c>
    </row>
    <row r="2389" spans="1:22" x14ac:dyDescent="0.25">
      <c r="A2389" s="1">
        <v>39948</v>
      </c>
      <c r="B2389" s="3" t="s">
        <v>0</v>
      </c>
      <c r="C2389" s="2">
        <v>39934</v>
      </c>
      <c r="D2389" s="5">
        <f>YEAR(Tabla1[[#This Row],[FECHA]])</f>
        <v>2009</v>
      </c>
      <c r="E2389" s="5">
        <f>IFERROR(VLOOKUP(Tabla1[[#This Row],[FECHA]],'COMPARENDOS TOTALES'!A:D,4,FALSE),0)</f>
        <v>10</v>
      </c>
      <c r="F2389" s="9">
        <f>IFERROR(VLOOKUP(Tabla1[[#This Row],[FECHA]],'COMPARENDOS TOTALES'!A:D,3,FALSE),0)</f>
        <v>2865457</v>
      </c>
      <c r="G2389" s="5">
        <f>IFERROR(VLOOKUP(Tabla1[[#This Row],[FECHA]],EXONERACIONES!A:D,4,FALSE),0)</f>
        <v>4</v>
      </c>
      <c r="H2389" s="9">
        <f>IFERROR(VLOOKUP(Tabla1[[#This Row],[FECHA]],EXONERACIONES!A:D,3,FALSE),0)</f>
        <v>993800</v>
      </c>
      <c r="I2389" s="5">
        <f>IFERROR(VLOOKUP(Tabla1[[#This Row],[FECHA]],'SIMIT CON RES'!A:D,4,FALSE),0)</f>
        <v>2</v>
      </c>
      <c r="J2389" s="9">
        <f>IFERROR(VLOOKUP(Tabla1[[#This Row],[FECHA]],'SIMIT CON RES'!A:D,3,FALSE),0)</f>
        <v>745350</v>
      </c>
      <c r="K2389">
        <f>IFERROR(VLOOKUP(Tabla1[[#This Row],[FECHA]],'SIMIT SIN RES'!A:D,4,FALSE),0)</f>
        <v>0</v>
      </c>
      <c r="L2389" s="9">
        <f>IFERROR(VLOOKUP(Tabla1[[#This Row],[FECHA]],'SIMIT SIN RES'!A:D,3,FALSE),0)</f>
        <v>0</v>
      </c>
      <c r="M2389" s="5">
        <f>IFERROR(VLOOKUP(Tabla1[[#This Row],[FECHA]],'RECAUDOS DE COMPARENDOS'!A:D,4,FALSE),0)</f>
        <v>0</v>
      </c>
      <c r="N2389" s="9">
        <f>IFERROR(VLOOKUP(Tabla1[[#This Row],[FECHA]],'RECAUDOS DE COMPARENDOS'!A:D,3,FALSE),0)</f>
        <v>0</v>
      </c>
      <c r="O2389" s="5">
        <f>IFERROR(VLOOKUP(Tabla1[[#This Row],[FECHA]],'RECAUDOS DE RESOLUCIONES'!A:D,4,FALSE),0)</f>
        <v>1</v>
      </c>
      <c r="P2389" s="9">
        <f>IFERROR(VLOOKUP(Tabla1[[#This Row],[FECHA]],'RECAUDOS DE RESOLUCIONES'!A:D,3,FALSE),0)</f>
        <v>132507</v>
      </c>
      <c r="Q238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2389" s="9">
        <f>Tabla1[V. COMPARENDOS]-(Tabla1[V. EXONERACIONES]+Tabla1[[#This Row],[V. SIMIT CON RESOLUCION]]+Tabla1[[#This Row],[V. SIMIT SIN RESOLUCION]]+Tabla1[[#This Row],[V. RECAUDOS COMPARENDOS]]+Tabla1[[#This Row],[V. RECAUDOS RESOLUCIONES]])</f>
        <v>993800</v>
      </c>
      <c r="S2389" s="11">
        <f>IFERROR(VLOOKUP(Tabla1[[#This Row],[FECHA]],'RECAUDOS LOCALES'!A:D,4,FALSE),0)</f>
        <v>0</v>
      </c>
      <c r="T2389" s="9">
        <f>IFERROR(VLOOKUP(Tabla1[[#This Row],[FECHA]],'RECAUDOS LOCALES'!A:D,3,FALSE),0)</f>
        <v>0</v>
      </c>
      <c r="U2389" s="11">
        <f>IFERROR(VLOOKUP(Tabla1[[#This Row],[FECHA]],'RECAUDOS EXTERNOS'!A:D,4,FALSE),0)</f>
        <v>5</v>
      </c>
      <c r="V2389" s="9">
        <f>IFERROR(VLOOKUP(Tabla1[[#This Row],[FECHA]],'RECAUDOS EXTERNOS'!A:D,3,FALSE),0)</f>
        <v>1027495</v>
      </c>
    </row>
    <row r="2390" spans="1:22" x14ac:dyDescent="0.25">
      <c r="A2390" s="1">
        <v>39949</v>
      </c>
      <c r="B2390" s="3" t="s">
        <v>5</v>
      </c>
      <c r="C2390" s="2">
        <v>39934</v>
      </c>
      <c r="D2390" s="5">
        <f>YEAR(Tabla1[[#This Row],[FECHA]])</f>
        <v>2009</v>
      </c>
      <c r="E2390" s="5">
        <f>IFERROR(VLOOKUP(Tabla1[[#This Row],[FECHA]],'COMPARENDOS TOTALES'!A:D,4,FALSE),0)</f>
        <v>15</v>
      </c>
      <c r="F2390" s="9">
        <f>IFERROR(VLOOKUP(Tabla1[[#This Row],[FECHA]],'COMPARENDOS TOTALES'!A:D,3,FALSE),0)</f>
        <v>4604607</v>
      </c>
      <c r="G2390" s="5">
        <f>IFERROR(VLOOKUP(Tabla1[[#This Row],[FECHA]],EXONERACIONES!A:D,4,FALSE),0)</f>
        <v>0</v>
      </c>
      <c r="H2390" s="9">
        <f>IFERROR(VLOOKUP(Tabla1[[#This Row],[FECHA]],EXONERACIONES!A:D,3,FALSE),0)</f>
        <v>0</v>
      </c>
      <c r="I2390" s="5">
        <f>IFERROR(VLOOKUP(Tabla1[[#This Row],[FECHA]],'SIMIT CON RES'!A:D,4,FALSE),0)</f>
        <v>6</v>
      </c>
      <c r="J2390" s="9">
        <f>IFERROR(VLOOKUP(Tabla1[[#This Row],[FECHA]],'SIMIT CON RES'!A:D,3,FALSE),0)</f>
        <v>2484500</v>
      </c>
      <c r="K2390">
        <f>IFERROR(VLOOKUP(Tabla1[[#This Row],[FECHA]],'SIMIT SIN RES'!A:D,4,FALSE),0)</f>
        <v>0</v>
      </c>
      <c r="L2390" s="9">
        <f>IFERROR(VLOOKUP(Tabla1[[#This Row],[FECHA]],'SIMIT SIN RES'!A:D,3,FALSE),0)</f>
        <v>0</v>
      </c>
      <c r="M2390" s="5">
        <f>IFERROR(VLOOKUP(Tabla1[[#This Row],[FECHA]],'RECAUDOS DE COMPARENDOS'!A:D,4,FALSE),0)</f>
        <v>1</v>
      </c>
      <c r="N2390" s="9">
        <f>IFERROR(VLOOKUP(Tabla1[[#This Row],[FECHA]],'RECAUDOS DE COMPARENDOS'!A:D,3,FALSE),0)</f>
        <v>248450</v>
      </c>
      <c r="O2390" s="5">
        <f>IFERROR(VLOOKUP(Tabla1[[#This Row],[FECHA]],'RECAUDOS DE RESOLUCIONES'!A:D,4,FALSE),0)</f>
        <v>0</v>
      </c>
      <c r="P2390" s="9">
        <f>IFERROR(VLOOKUP(Tabla1[[#This Row],[FECHA]],'RECAUDOS DE RESOLUCIONES'!A:D,3,FALSE),0)</f>
        <v>0</v>
      </c>
      <c r="Q239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8</v>
      </c>
      <c r="R2390" s="9">
        <f>Tabla1[V. COMPARENDOS]-(Tabla1[V. EXONERACIONES]+Tabla1[[#This Row],[V. SIMIT CON RESOLUCION]]+Tabla1[[#This Row],[V. SIMIT SIN RESOLUCION]]+Tabla1[[#This Row],[V. RECAUDOS COMPARENDOS]]+Tabla1[[#This Row],[V. RECAUDOS RESOLUCIONES]])</f>
        <v>1871657</v>
      </c>
      <c r="S2390" s="11">
        <f>IFERROR(VLOOKUP(Tabla1[[#This Row],[FECHA]],'RECAUDOS LOCALES'!A:D,4,FALSE),0)</f>
        <v>0</v>
      </c>
      <c r="T2390" s="9">
        <f>IFERROR(VLOOKUP(Tabla1[[#This Row],[FECHA]],'RECAUDOS LOCALES'!A:D,3,FALSE),0)</f>
        <v>0</v>
      </c>
      <c r="U2390" s="11">
        <f>IFERROR(VLOOKUP(Tabla1[[#This Row],[FECHA]],'RECAUDOS EXTERNOS'!A:D,4,FALSE),0)</f>
        <v>0</v>
      </c>
      <c r="V2390" s="9">
        <f>IFERROR(VLOOKUP(Tabla1[[#This Row],[FECHA]],'RECAUDOS EXTERNOS'!A:D,3,FALSE),0)</f>
        <v>0</v>
      </c>
    </row>
    <row r="2391" spans="1:22" x14ac:dyDescent="0.25">
      <c r="A2391" s="1">
        <v>39950</v>
      </c>
      <c r="B2391" s="3" t="s">
        <v>4</v>
      </c>
      <c r="C2391" s="2">
        <v>39934</v>
      </c>
      <c r="D2391" s="5">
        <f>YEAR(Tabla1[[#This Row],[FECHA]])</f>
        <v>2009</v>
      </c>
      <c r="E2391" s="5">
        <f>IFERROR(VLOOKUP(Tabla1[[#This Row],[FECHA]],'COMPARENDOS TOTALES'!A:D,4,FALSE),0)</f>
        <v>7</v>
      </c>
      <c r="F2391" s="9">
        <f>IFERROR(VLOOKUP(Tabla1[[#This Row],[FECHA]],'COMPARENDOS TOTALES'!A:D,3,FALSE),0)</f>
        <v>2501064</v>
      </c>
      <c r="G2391" s="5">
        <f>IFERROR(VLOOKUP(Tabla1[[#This Row],[FECHA]],EXONERACIONES!A:D,4,FALSE),0)</f>
        <v>0</v>
      </c>
      <c r="H2391" s="9">
        <f>IFERROR(VLOOKUP(Tabla1[[#This Row],[FECHA]],EXONERACIONES!A:D,3,FALSE),0)</f>
        <v>0</v>
      </c>
      <c r="I2391" s="5">
        <f>IFERROR(VLOOKUP(Tabla1[[#This Row],[FECHA]],'SIMIT CON RES'!A:D,4,FALSE),0)</f>
        <v>5</v>
      </c>
      <c r="J2391" s="9">
        <f>IFERROR(VLOOKUP(Tabla1[[#This Row],[FECHA]],'SIMIT CON RES'!A:D,3,FALSE),0)</f>
        <v>1755714</v>
      </c>
      <c r="K2391">
        <f>IFERROR(VLOOKUP(Tabla1[[#This Row],[FECHA]],'SIMIT SIN RES'!A:D,4,FALSE),0)</f>
        <v>0</v>
      </c>
      <c r="L2391" s="9">
        <f>IFERROR(VLOOKUP(Tabla1[[#This Row],[FECHA]],'SIMIT SIN RES'!A:D,3,FALSE),0)</f>
        <v>0</v>
      </c>
      <c r="M2391" s="5">
        <f>IFERROR(VLOOKUP(Tabla1[[#This Row],[FECHA]],'RECAUDOS DE COMPARENDOS'!A:D,4,FALSE),0)</f>
        <v>0</v>
      </c>
      <c r="N2391" s="9">
        <f>IFERROR(VLOOKUP(Tabla1[[#This Row],[FECHA]],'RECAUDOS DE COMPARENDOS'!A:D,3,FALSE),0)</f>
        <v>0</v>
      </c>
      <c r="O2391" s="5">
        <f>IFERROR(VLOOKUP(Tabla1[[#This Row],[FECHA]],'RECAUDOS DE RESOLUCIONES'!A:D,4,FALSE),0)</f>
        <v>1</v>
      </c>
      <c r="P2391" s="9">
        <f>IFERROR(VLOOKUP(Tabla1[[#This Row],[FECHA]],'RECAUDOS DE RESOLUCIONES'!A:D,3,FALSE),0)</f>
        <v>496900</v>
      </c>
      <c r="Q239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391" s="9">
        <f>Tabla1[V. COMPARENDOS]-(Tabla1[V. EXONERACIONES]+Tabla1[[#This Row],[V. SIMIT CON RESOLUCION]]+Tabla1[[#This Row],[V. SIMIT SIN RESOLUCION]]+Tabla1[[#This Row],[V. RECAUDOS COMPARENDOS]]+Tabla1[[#This Row],[V. RECAUDOS RESOLUCIONES]])</f>
        <v>248450</v>
      </c>
      <c r="S2391" s="11">
        <f>IFERROR(VLOOKUP(Tabla1[[#This Row],[FECHA]],'RECAUDOS LOCALES'!A:D,4,FALSE),0)</f>
        <v>0</v>
      </c>
      <c r="T2391" s="9">
        <f>IFERROR(VLOOKUP(Tabla1[[#This Row],[FECHA]],'RECAUDOS LOCALES'!A:D,3,FALSE),0)</f>
        <v>0</v>
      </c>
      <c r="U2391" s="11">
        <f>IFERROR(VLOOKUP(Tabla1[[#This Row],[FECHA]],'RECAUDOS EXTERNOS'!A:D,4,FALSE),0)</f>
        <v>0</v>
      </c>
      <c r="V2391" s="9">
        <f>IFERROR(VLOOKUP(Tabla1[[#This Row],[FECHA]],'RECAUDOS EXTERNOS'!A:D,3,FALSE),0)</f>
        <v>0</v>
      </c>
    </row>
    <row r="2392" spans="1:22" x14ac:dyDescent="0.25">
      <c r="A2392" s="1">
        <v>39951</v>
      </c>
      <c r="B2392" s="3" t="s">
        <v>1</v>
      </c>
      <c r="C2392" s="2">
        <v>39934</v>
      </c>
      <c r="D2392" s="5">
        <f>YEAR(Tabla1[[#This Row],[FECHA]])</f>
        <v>2009</v>
      </c>
      <c r="E2392" s="5">
        <f>IFERROR(VLOOKUP(Tabla1[[#This Row],[FECHA]],'COMPARENDOS TOTALES'!A:D,4,FALSE),0)</f>
        <v>4</v>
      </c>
      <c r="F2392" s="9">
        <f>IFERROR(VLOOKUP(Tabla1[[#This Row],[FECHA]],'COMPARENDOS TOTALES'!A:D,3,FALSE),0)</f>
        <v>1490700</v>
      </c>
      <c r="G2392" s="5">
        <f>IFERROR(VLOOKUP(Tabla1[[#This Row],[FECHA]],EXONERACIONES!A:D,4,FALSE),0)</f>
        <v>1</v>
      </c>
      <c r="H2392" s="9">
        <f>IFERROR(VLOOKUP(Tabla1[[#This Row],[FECHA]],EXONERACIONES!A:D,3,FALSE),0)</f>
        <v>248450</v>
      </c>
      <c r="I2392" s="5">
        <f>IFERROR(VLOOKUP(Tabla1[[#This Row],[FECHA]],'SIMIT CON RES'!A:D,4,FALSE),0)</f>
        <v>2</v>
      </c>
      <c r="J2392" s="9">
        <f>IFERROR(VLOOKUP(Tabla1[[#This Row],[FECHA]],'SIMIT CON RES'!A:D,3,FALSE),0)</f>
        <v>745350</v>
      </c>
      <c r="K2392">
        <f>IFERROR(VLOOKUP(Tabla1[[#This Row],[FECHA]],'SIMIT SIN RES'!A:D,4,FALSE),0)</f>
        <v>0</v>
      </c>
      <c r="L2392" s="9">
        <f>IFERROR(VLOOKUP(Tabla1[[#This Row],[FECHA]],'SIMIT SIN RES'!A:D,3,FALSE),0)</f>
        <v>0</v>
      </c>
      <c r="M2392" s="5">
        <f>IFERROR(VLOOKUP(Tabla1[[#This Row],[FECHA]],'RECAUDOS DE COMPARENDOS'!A:D,4,FALSE),0)</f>
        <v>0</v>
      </c>
      <c r="N2392" s="9">
        <f>IFERROR(VLOOKUP(Tabla1[[#This Row],[FECHA]],'RECAUDOS DE COMPARENDOS'!A:D,3,FALSE),0)</f>
        <v>0</v>
      </c>
      <c r="O2392" s="5">
        <f>IFERROR(VLOOKUP(Tabla1[[#This Row],[FECHA]],'RECAUDOS DE RESOLUCIONES'!A:D,4,FALSE),0)</f>
        <v>0</v>
      </c>
      <c r="P2392" s="9">
        <f>IFERROR(VLOOKUP(Tabla1[[#This Row],[FECHA]],'RECAUDOS DE RESOLUCIONES'!A:D,3,FALSE),0)</f>
        <v>0</v>
      </c>
      <c r="Q239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392" s="9">
        <f>Tabla1[V. COMPARENDOS]-(Tabla1[V. EXONERACIONES]+Tabla1[[#This Row],[V. SIMIT CON RESOLUCION]]+Tabla1[[#This Row],[V. SIMIT SIN RESOLUCION]]+Tabla1[[#This Row],[V. RECAUDOS COMPARENDOS]]+Tabla1[[#This Row],[V. RECAUDOS RESOLUCIONES]])</f>
        <v>496900</v>
      </c>
      <c r="S2392" s="11">
        <f>IFERROR(VLOOKUP(Tabla1[[#This Row],[FECHA]],'RECAUDOS LOCALES'!A:D,4,FALSE),0)</f>
        <v>0</v>
      </c>
      <c r="T2392" s="9">
        <f>IFERROR(VLOOKUP(Tabla1[[#This Row],[FECHA]],'RECAUDOS LOCALES'!A:D,3,FALSE),0)</f>
        <v>0</v>
      </c>
      <c r="U2392" s="11">
        <f>IFERROR(VLOOKUP(Tabla1[[#This Row],[FECHA]],'RECAUDOS EXTERNOS'!A:D,4,FALSE),0)</f>
        <v>1</v>
      </c>
      <c r="V2392" s="9">
        <f>IFERROR(VLOOKUP(Tabla1[[#This Row],[FECHA]],'RECAUDOS EXTERNOS'!A:D,3,FALSE),0)</f>
        <v>262545</v>
      </c>
    </row>
    <row r="2393" spans="1:22" x14ac:dyDescent="0.25">
      <c r="A2393" s="1">
        <v>39952</v>
      </c>
      <c r="B2393" s="3" t="s">
        <v>2</v>
      </c>
      <c r="C2393" s="2">
        <v>39934</v>
      </c>
      <c r="D2393" s="5">
        <f>YEAR(Tabla1[[#This Row],[FECHA]])</f>
        <v>2009</v>
      </c>
      <c r="E2393" s="5">
        <f>IFERROR(VLOOKUP(Tabla1[[#This Row],[FECHA]],'COMPARENDOS TOTALES'!A:D,4,FALSE),0)</f>
        <v>1</v>
      </c>
      <c r="F2393" s="9">
        <f>IFERROR(VLOOKUP(Tabla1[[#This Row],[FECHA]],'COMPARENDOS TOTALES'!A:D,3,FALSE),0)</f>
        <v>132507</v>
      </c>
      <c r="G2393" s="5">
        <f>IFERROR(VLOOKUP(Tabla1[[#This Row],[FECHA]],EXONERACIONES!A:D,4,FALSE),0)</f>
        <v>0</v>
      </c>
      <c r="H2393" s="9">
        <f>IFERROR(VLOOKUP(Tabla1[[#This Row],[FECHA]],EXONERACIONES!A:D,3,FALSE),0)</f>
        <v>0</v>
      </c>
      <c r="I2393" s="5">
        <f>IFERROR(VLOOKUP(Tabla1[[#This Row],[FECHA]],'SIMIT CON RES'!A:D,4,FALSE),0)</f>
        <v>1</v>
      </c>
      <c r="J2393" s="9">
        <f>IFERROR(VLOOKUP(Tabla1[[#This Row],[FECHA]],'SIMIT CON RES'!A:D,3,FALSE),0)</f>
        <v>132507</v>
      </c>
      <c r="K2393">
        <f>IFERROR(VLOOKUP(Tabla1[[#This Row],[FECHA]],'SIMIT SIN RES'!A:D,4,FALSE),0)</f>
        <v>0</v>
      </c>
      <c r="L2393" s="9">
        <f>IFERROR(VLOOKUP(Tabla1[[#This Row],[FECHA]],'SIMIT SIN RES'!A:D,3,FALSE),0)</f>
        <v>0</v>
      </c>
      <c r="M2393" s="5">
        <f>IFERROR(VLOOKUP(Tabla1[[#This Row],[FECHA]],'RECAUDOS DE COMPARENDOS'!A:D,4,FALSE),0)</f>
        <v>0</v>
      </c>
      <c r="N2393" s="9">
        <f>IFERROR(VLOOKUP(Tabla1[[#This Row],[FECHA]],'RECAUDOS DE COMPARENDOS'!A:D,3,FALSE),0)</f>
        <v>0</v>
      </c>
      <c r="O2393" s="5">
        <f>IFERROR(VLOOKUP(Tabla1[[#This Row],[FECHA]],'RECAUDOS DE RESOLUCIONES'!A:D,4,FALSE),0)</f>
        <v>0</v>
      </c>
      <c r="P2393" s="9">
        <f>IFERROR(VLOOKUP(Tabla1[[#This Row],[FECHA]],'RECAUDOS DE RESOLUCIONES'!A:D,3,FALSE),0)</f>
        <v>0</v>
      </c>
      <c r="Q239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39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393" s="11">
        <f>IFERROR(VLOOKUP(Tabla1[[#This Row],[FECHA]],'RECAUDOS LOCALES'!A:D,4,FALSE),0)</f>
        <v>0</v>
      </c>
      <c r="T2393" s="9">
        <f>IFERROR(VLOOKUP(Tabla1[[#This Row],[FECHA]],'RECAUDOS LOCALES'!A:D,3,FALSE),0)</f>
        <v>0</v>
      </c>
      <c r="U2393" s="11">
        <f>IFERROR(VLOOKUP(Tabla1[[#This Row],[FECHA]],'RECAUDOS EXTERNOS'!A:D,4,FALSE),0)</f>
        <v>4</v>
      </c>
      <c r="V2393" s="9">
        <f>IFERROR(VLOOKUP(Tabla1[[#This Row],[FECHA]],'RECAUDOS EXTERNOS'!A:D,3,FALSE),0)</f>
        <v>655653</v>
      </c>
    </row>
    <row r="2394" spans="1:22" x14ac:dyDescent="0.25">
      <c r="A2394" s="1">
        <v>39953</v>
      </c>
      <c r="B2394" s="3" t="s">
        <v>3</v>
      </c>
      <c r="C2394" s="2">
        <v>39934</v>
      </c>
      <c r="D2394" s="5">
        <f>YEAR(Tabla1[[#This Row],[FECHA]])</f>
        <v>2009</v>
      </c>
      <c r="E2394" s="5">
        <f>IFERROR(VLOOKUP(Tabla1[[#This Row],[FECHA]],'COMPARENDOS TOTALES'!A:D,4,FALSE),0)</f>
        <v>2</v>
      </c>
      <c r="F2394" s="9">
        <f>IFERROR(VLOOKUP(Tabla1[[#This Row],[FECHA]],'COMPARENDOS TOTALES'!A:D,3,FALSE),0)</f>
        <v>629407</v>
      </c>
      <c r="G2394" s="5">
        <f>IFERROR(VLOOKUP(Tabla1[[#This Row],[FECHA]],EXONERACIONES!A:D,4,FALSE),0)</f>
        <v>0</v>
      </c>
      <c r="H2394" s="9">
        <f>IFERROR(VLOOKUP(Tabla1[[#This Row],[FECHA]],EXONERACIONES!A:D,3,FALSE),0)</f>
        <v>0</v>
      </c>
      <c r="I2394" s="5">
        <f>IFERROR(VLOOKUP(Tabla1[[#This Row],[FECHA]],'SIMIT CON RES'!A:D,4,FALSE),0)</f>
        <v>2</v>
      </c>
      <c r="J2394" s="9">
        <f>IFERROR(VLOOKUP(Tabla1[[#This Row],[FECHA]],'SIMIT CON RES'!A:D,3,FALSE),0)</f>
        <v>629407</v>
      </c>
      <c r="K2394">
        <f>IFERROR(VLOOKUP(Tabla1[[#This Row],[FECHA]],'SIMIT SIN RES'!A:D,4,FALSE),0)</f>
        <v>0</v>
      </c>
      <c r="L2394" s="9">
        <f>IFERROR(VLOOKUP(Tabla1[[#This Row],[FECHA]],'SIMIT SIN RES'!A:D,3,FALSE),0)</f>
        <v>0</v>
      </c>
      <c r="M2394" s="5">
        <f>IFERROR(VLOOKUP(Tabla1[[#This Row],[FECHA]],'RECAUDOS DE COMPARENDOS'!A:D,4,FALSE),0)</f>
        <v>0</v>
      </c>
      <c r="N2394" s="9">
        <f>IFERROR(VLOOKUP(Tabla1[[#This Row],[FECHA]],'RECAUDOS DE COMPARENDOS'!A:D,3,FALSE),0)</f>
        <v>0</v>
      </c>
      <c r="O2394" s="5">
        <f>IFERROR(VLOOKUP(Tabla1[[#This Row],[FECHA]],'RECAUDOS DE RESOLUCIONES'!A:D,4,FALSE),0)</f>
        <v>0</v>
      </c>
      <c r="P2394" s="9">
        <f>IFERROR(VLOOKUP(Tabla1[[#This Row],[FECHA]],'RECAUDOS DE RESOLUCIONES'!A:D,3,FALSE),0)</f>
        <v>0</v>
      </c>
      <c r="Q239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39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394" s="11">
        <f>IFERROR(VLOOKUP(Tabla1[[#This Row],[FECHA]],'RECAUDOS LOCALES'!A:D,4,FALSE),0)</f>
        <v>1</v>
      </c>
      <c r="T2394" s="9">
        <f>IFERROR(VLOOKUP(Tabla1[[#This Row],[FECHA]],'RECAUDOS LOCALES'!A:D,3,FALSE),0)</f>
        <v>204000</v>
      </c>
      <c r="U2394" s="11">
        <f>IFERROR(VLOOKUP(Tabla1[[#This Row],[FECHA]],'RECAUDOS EXTERNOS'!A:D,4,FALSE),0)</f>
        <v>3</v>
      </c>
      <c r="V2394" s="9">
        <f>IFERROR(VLOOKUP(Tabla1[[#This Row],[FECHA]],'RECAUDOS EXTERNOS'!A:D,3,FALSE),0)</f>
        <v>783155</v>
      </c>
    </row>
    <row r="2395" spans="1:22" x14ac:dyDescent="0.25">
      <c r="A2395" s="1">
        <v>39954</v>
      </c>
      <c r="B2395" s="3" t="s">
        <v>6</v>
      </c>
      <c r="C2395" s="2">
        <v>39934</v>
      </c>
      <c r="D2395" s="5">
        <f>YEAR(Tabla1[[#This Row],[FECHA]])</f>
        <v>2009</v>
      </c>
      <c r="E2395" s="5">
        <f>IFERROR(VLOOKUP(Tabla1[[#This Row],[FECHA]],'COMPARENDOS TOTALES'!A:D,4,FALSE),0)</f>
        <v>19</v>
      </c>
      <c r="F2395" s="9">
        <f>IFERROR(VLOOKUP(Tabla1[[#This Row],[FECHA]],'COMPARENDOS TOTALES'!A:D,3,FALSE),0)</f>
        <v>5995928</v>
      </c>
      <c r="G2395" s="5">
        <f>IFERROR(VLOOKUP(Tabla1[[#This Row],[FECHA]],EXONERACIONES!A:D,4,FALSE),0)</f>
        <v>3</v>
      </c>
      <c r="H2395" s="9">
        <f>IFERROR(VLOOKUP(Tabla1[[#This Row],[FECHA]],EXONERACIONES!A:D,3,FALSE),0)</f>
        <v>993800</v>
      </c>
      <c r="I2395" s="5">
        <f>IFERROR(VLOOKUP(Tabla1[[#This Row],[FECHA]],'SIMIT CON RES'!A:D,4,FALSE),0)</f>
        <v>8</v>
      </c>
      <c r="J2395" s="9">
        <f>IFERROR(VLOOKUP(Tabla1[[#This Row],[FECHA]],'SIMIT CON RES'!A:D,3,FALSE),0)</f>
        <v>2252614</v>
      </c>
      <c r="K2395">
        <f>IFERROR(VLOOKUP(Tabla1[[#This Row],[FECHA]],'SIMIT SIN RES'!A:D,4,FALSE),0)</f>
        <v>0</v>
      </c>
      <c r="L2395" s="9">
        <f>IFERROR(VLOOKUP(Tabla1[[#This Row],[FECHA]],'SIMIT SIN RES'!A:D,3,FALSE),0)</f>
        <v>0</v>
      </c>
      <c r="M2395" s="5">
        <f>IFERROR(VLOOKUP(Tabla1[[#This Row],[FECHA]],'RECAUDOS DE COMPARENDOS'!A:D,4,FALSE),0)</f>
        <v>1</v>
      </c>
      <c r="N2395" s="9">
        <f>IFERROR(VLOOKUP(Tabla1[[#This Row],[FECHA]],'RECAUDOS DE COMPARENDOS'!A:D,3,FALSE),0)</f>
        <v>496900</v>
      </c>
      <c r="O2395" s="5">
        <f>IFERROR(VLOOKUP(Tabla1[[#This Row],[FECHA]],'RECAUDOS DE RESOLUCIONES'!A:D,4,FALSE),0)</f>
        <v>3</v>
      </c>
      <c r="P2395" s="9">
        <f>IFERROR(VLOOKUP(Tabla1[[#This Row],[FECHA]],'RECAUDOS DE RESOLUCIONES'!A:D,3,FALSE),0)</f>
        <v>877857</v>
      </c>
      <c r="Q239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2395" s="9">
        <f>Tabla1[V. COMPARENDOS]-(Tabla1[V. EXONERACIONES]+Tabla1[[#This Row],[V. SIMIT CON RESOLUCION]]+Tabla1[[#This Row],[V. SIMIT SIN RESOLUCION]]+Tabla1[[#This Row],[V. RECAUDOS COMPARENDOS]]+Tabla1[[#This Row],[V. RECAUDOS RESOLUCIONES]])</f>
        <v>1374757</v>
      </c>
      <c r="S2395" s="11">
        <f>IFERROR(VLOOKUP(Tabla1[[#This Row],[FECHA]],'RECAUDOS LOCALES'!A:D,4,FALSE),0)</f>
        <v>0</v>
      </c>
      <c r="T2395" s="9">
        <f>IFERROR(VLOOKUP(Tabla1[[#This Row],[FECHA]],'RECAUDOS LOCALES'!A:D,3,FALSE),0)</f>
        <v>0</v>
      </c>
      <c r="U2395" s="11">
        <f>IFERROR(VLOOKUP(Tabla1[[#This Row],[FECHA]],'RECAUDOS EXTERNOS'!A:D,4,FALSE),0)</f>
        <v>5</v>
      </c>
      <c r="V2395" s="9">
        <f>IFERROR(VLOOKUP(Tabla1[[#This Row],[FECHA]],'RECAUDOS EXTERNOS'!A:D,3,FALSE),0)</f>
        <v>1194500</v>
      </c>
    </row>
    <row r="2396" spans="1:22" x14ac:dyDescent="0.25">
      <c r="A2396" s="1">
        <v>39955</v>
      </c>
      <c r="B2396" s="3" t="s">
        <v>0</v>
      </c>
      <c r="C2396" s="2">
        <v>39934</v>
      </c>
      <c r="D2396" s="5">
        <f>YEAR(Tabla1[[#This Row],[FECHA]])</f>
        <v>2009</v>
      </c>
      <c r="E2396" s="5">
        <f>IFERROR(VLOOKUP(Tabla1[[#This Row],[FECHA]],'COMPARENDOS TOTALES'!A:D,4,FALSE),0)</f>
        <v>11</v>
      </c>
      <c r="F2396" s="9">
        <f>IFERROR(VLOOKUP(Tabla1[[#This Row],[FECHA]],'COMPARENDOS TOTALES'!A:D,3,FALSE),0)</f>
        <v>4472100</v>
      </c>
      <c r="G2396" s="5">
        <f>IFERROR(VLOOKUP(Tabla1[[#This Row],[FECHA]],EXONERACIONES!A:D,4,FALSE),0)</f>
        <v>1</v>
      </c>
      <c r="H2396" s="9">
        <f>IFERROR(VLOOKUP(Tabla1[[#This Row],[FECHA]],EXONERACIONES!A:D,3,FALSE),0)</f>
        <v>496900</v>
      </c>
      <c r="I2396" s="5">
        <f>IFERROR(VLOOKUP(Tabla1[[#This Row],[FECHA]],'SIMIT CON RES'!A:D,4,FALSE),0)</f>
        <v>7</v>
      </c>
      <c r="J2396" s="9">
        <f>IFERROR(VLOOKUP(Tabla1[[#This Row],[FECHA]],'SIMIT CON RES'!A:D,3,FALSE),0)</f>
        <v>2732950</v>
      </c>
      <c r="K2396">
        <f>IFERROR(VLOOKUP(Tabla1[[#This Row],[FECHA]],'SIMIT SIN RES'!A:D,4,FALSE),0)</f>
        <v>0</v>
      </c>
      <c r="L2396" s="9">
        <f>IFERROR(VLOOKUP(Tabla1[[#This Row],[FECHA]],'SIMIT SIN RES'!A:D,3,FALSE),0)</f>
        <v>0</v>
      </c>
      <c r="M2396" s="5">
        <f>IFERROR(VLOOKUP(Tabla1[[#This Row],[FECHA]],'RECAUDOS DE COMPARENDOS'!A:D,4,FALSE),0)</f>
        <v>0</v>
      </c>
      <c r="N2396" s="9">
        <f>IFERROR(VLOOKUP(Tabla1[[#This Row],[FECHA]],'RECAUDOS DE COMPARENDOS'!A:D,3,FALSE),0)</f>
        <v>0</v>
      </c>
      <c r="O2396" s="5">
        <f>IFERROR(VLOOKUP(Tabla1[[#This Row],[FECHA]],'RECAUDOS DE RESOLUCIONES'!A:D,4,FALSE),0)</f>
        <v>0</v>
      </c>
      <c r="P2396" s="9">
        <f>IFERROR(VLOOKUP(Tabla1[[#This Row],[FECHA]],'RECAUDOS DE RESOLUCIONES'!A:D,3,FALSE),0)</f>
        <v>0</v>
      </c>
      <c r="Q239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2396" s="9">
        <f>Tabla1[V. COMPARENDOS]-(Tabla1[V. EXONERACIONES]+Tabla1[[#This Row],[V. SIMIT CON RESOLUCION]]+Tabla1[[#This Row],[V. SIMIT SIN RESOLUCION]]+Tabla1[[#This Row],[V. RECAUDOS COMPARENDOS]]+Tabla1[[#This Row],[V. RECAUDOS RESOLUCIONES]])</f>
        <v>1242250</v>
      </c>
      <c r="S2396" s="11">
        <f>IFERROR(VLOOKUP(Tabla1[[#This Row],[FECHA]],'RECAUDOS LOCALES'!A:D,4,FALSE),0)</f>
        <v>0</v>
      </c>
      <c r="T2396" s="9">
        <f>IFERROR(VLOOKUP(Tabla1[[#This Row],[FECHA]],'RECAUDOS LOCALES'!A:D,3,FALSE),0)</f>
        <v>0</v>
      </c>
      <c r="U2396" s="11">
        <f>IFERROR(VLOOKUP(Tabla1[[#This Row],[FECHA]],'RECAUDOS EXTERNOS'!A:D,4,FALSE),0)</f>
        <v>7</v>
      </c>
      <c r="V2396" s="9">
        <f>IFERROR(VLOOKUP(Tabla1[[#This Row],[FECHA]],'RECAUDOS EXTERNOS'!A:D,3,FALSE),0)</f>
        <v>1744105</v>
      </c>
    </row>
    <row r="2397" spans="1:22" x14ac:dyDescent="0.25">
      <c r="A2397" s="1">
        <v>39956</v>
      </c>
      <c r="B2397" s="3" t="s">
        <v>5</v>
      </c>
      <c r="C2397" s="2">
        <v>39934</v>
      </c>
      <c r="D2397" s="5">
        <f>YEAR(Tabla1[[#This Row],[FECHA]])</f>
        <v>2009</v>
      </c>
      <c r="E2397" s="5">
        <f>IFERROR(VLOOKUP(Tabla1[[#This Row],[FECHA]],'COMPARENDOS TOTALES'!A:D,4,FALSE),0)</f>
        <v>9</v>
      </c>
      <c r="F2397" s="9">
        <f>IFERROR(VLOOKUP(Tabla1[[#This Row],[FECHA]],'COMPARENDOS TOTALES'!A:D,3,FALSE),0)</f>
        <v>3975200</v>
      </c>
      <c r="G2397" s="5">
        <f>IFERROR(VLOOKUP(Tabla1[[#This Row],[FECHA]],EXONERACIONES!A:D,4,FALSE),0)</f>
        <v>1</v>
      </c>
      <c r="H2397" s="9">
        <f>IFERROR(VLOOKUP(Tabla1[[#This Row],[FECHA]],EXONERACIONES!A:D,3,FALSE),0)</f>
        <v>496900</v>
      </c>
      <c r="I2397" s="5">
        <f>IFERROR(VLOOKUP(Tabla1[[#This Row],[FECHA]],'SIMIT CON RES'!A:D,4,FALSE),0)</f>
        <v>2</v>
      </c>
      <c r="J2397" s="9">
        <f>IFERROR(VLOOKUP(Tabla1[[#This Row],[FECHA]],'SIMIT CON RES'!A:D,3,FALSE),0)</f>
        <v>993800</v>
      </c>
      <c r="K2397">
        <f>IFERROR(VLOOKUP(Tabla1[[#This Row],[FECHA]],'SIMIT SIN RES'!A:D,4,FALSE),0)</f>
        <v>0</v>
      </c>
      <c r="L2397" s="9">
        <f>IFERROR(VLOOKUP(Tabla1[[#This Row],[FECHA]],'SIMIT SIN RES'!A:D,3,FALSE),0)</f>
        <v>0</v>
      </c>
      <c r="M2397" s="5">
        <f>IFERROR(VLOOKUP(Tabla1[[#This Row],[FECHA]],'RECAUDOS DE COMPARENDOS'!A:D,4,FALSE),0)</f>
        <v>1</v>
      </c>
      <c r="N2397" s="9">
        <f>IFERROR(VLOOKUP(Tabla1[[#This Row],[FECHA]],'RECAUDOS DE COMPARENDOS'!A:D,3,FALSE),0)</f>
        <v>496900</v>
      </c>
      <c r="O2397" s="5">
        <f>IFERROR(VLOOKUP(Tabla1[[#This Row],[FECHA]],'RECAUDOS DE RESOLUCIONES'!A:D,4,FALSE),0)</f>
        <v>0</v>
      </c>
      <c r="P2397" s="9">
        <f>IFERROR(VLOOKUP(Tabla1[[#This Row],[FECHA]],'RECAUDOS DE RESOLUCIONES'!A:D,3,FALSE),0)</f>
        <v>0</v>
      </c>
      <c r="Q239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2397" s="9">
        <f>Tabla1[V. COMPARENDOS]-(Tabla1[V. EXONERACIONES]+Tabla1[[#This Row],[V. SIMIT CON RESOLUCION]]+Tabla1[[#This Row],[V. SIMIT SIN RESOLUCION]]+Tabla1[[#This Row],[V. RECAUDOS COMPARENDOS]]+Tabla1[[#This Row],[V. RECAUDOS RESOLUCIONES]])</f>
        <v>1987600</v>
      </c>
      <c r="S2397" s="11">
        <f>IFERROR(VLOOKUP(Tabla1[[#This Row],[FECHA]],'RECAUDOS LOCALES'!A:D,4,FALSE),0)</f>
        <v>0</v>
      </c>
      <c r="T2397" s="9">
        <f>IFERROR(VLOOKUP(Tabla1[[#This Row],[FECHA]],'RECAUDOS LOCALES'!A:D,3,FALSE),0)</f>
        <v>0</v>
      </c>
      <c r="U2397" s="11">
        <f>IFERROR(VLOOKUP(Tabla1[[#This Row],[FECHA]],'RECAUDOS EXTERNOS'!A:D,4,FALSE),0)</f>
        <v>0</v>
      </c>
      <c r="V2397" s="9">
        <f>IFERROR(VLOOKUP(Tabla1[[#This Row],[FECHA]],'RECAUDOS EXTERNOS'!A:D,3,FALSE),0)</f>
        <v>0</v>
      </c>
    </row>
    <row r="2398" spans="1:22" x14ac:dyDescent="0.25">
      <c r="A2398" s="1">
        <v>39957</v>
      </c>
      <c r="B2398" s="3" t="s">
        <v>4</v>
      </c>
      <c r="C2398" s="2">
        <v>39934</v>
      </c>
      <c r="D2398" s="5">
        <f>YEAR(Tabla1[[#This Row],[FECHA]])</f>
        <v>2009</v>
      </c>
      <c r="E2398" s="5">
        <f>IFERROR(VLOOKUP(Tabla1[[#This Row],[FECHA]],'COMPARENDOS TOTALES'!A:D,4,FALSE),0)</f>
        <v>14</v>
      </c>
      <c r="F2398" s="9">
        <f>IFERROR(VLOOKUP(Tabla1[[#This Row],[FECHA]],'COMPARENDOS TOTALES'!A:D,3,FALSE),0)</f>
        <v>5730914</v>
      </c>
      <c r="G2398" s="5">
        <f>IFERROR(VLOOKUP(Tabla1[[#This Row],[FECHA]],EXONERACIONES!A:D,4,FALSE),0)</f>
        <v>1</v>
      </c>
      <c r="H2398" s="9">
        <f>IFERROR(VLOOKUP(Tabla1[[#This Row],[FECHA]],EXONERACIONES!A:D,3,FALSE),0)</f>
        <v>496900</v>
      </c>
      <c r="I2398" s="5">
        <f>IFERROR(VLOOKUP(Tabla1[[#This Row],[FECHA]],'SIMIT CON RES'!A:D,4,FALSE),0)</f>
        <v>11</v>
      </c>
      <c r="J2398" s="9">
        <f>IFERROR(VLOOKUP(Tabla1[[#This Row],[FECHA]],'SIMIT CON RES'!A:D,3,FALSE),0)</f>
        <v>4604607</v>
      </c>
      <c r="K2398">
        <f>IFERROR(VLOOKUP(Tabla1[[#This Row],[FECHA]],'SIMIT SIN RES'!A:D,4,FALSE),0)</f>
        <v>0</v>
      </c>
      <c r="L2398" s="9">
        <f>IFERROR(VLOOKUP(Tabla1[[#This Row],[FECHA]],'SIMIT SIN RES'!A:D,3,FALSE),0)</f>
        <v>0</v>
      </c>
      <c r="M2398" s="5">
        <f>IFERROR(VLOOKUP(Tabla1[[#This Row],[FECHA]],'RECAUDOS DE COMPARENDOS'!A:D,4,FALSE),0)</f>
        <v>0</v>
      </c>
      <c r="N2398" s="9">
        <f>IFERROR(VLOOKUP(Tabla1[[#This Row],[FECHA]],'RECAUDOS DE COMPARENDOS'!A:D,3,FALSE),0)</f>
        <v>0</v>
      </c>
      <c r="O2398" s="5">
        <f>IFERROR(VLOOKUP(Tabla1[[#This Row],[FECHA]],'RECAUDOS DE RESOLUCIONES'!A:D,4,FALSE),0)</f>
        <v>0</v>
      </c>
      <c r="P2398" s="9">
        <f>IFERROR(VLOOKUP(Tabla1[[#This Row],[FECHA]],'RECAUDOS DE RESOLUCIONES'!A:D,3,FALSE),0)</f>
        <v>0</v>
      </c>
      <c r="Q239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398" s="9">
        <f>Tabla1[V. COMPARENDOS]-(Tabla1[V. EXONERACIONES]+Tabla1[[#This Row],[V. SIMIT CON RESOLUCION]]+Tabla1[[#This Row],[V. SIMIT SIN RESOLUCION]]+Tabla1[[#This Row],[V. RECAUDOS COMPARENDOS]]+Tabla1[[#This Row],[V. RECAUDOS RESOLUCIONES]])</f>
        <v>629407</v>
      </c>
      <c r="S2398" s="11">
        <f>IFERROR(VLOOKUP(Tabla1[[#This Row],[FECHA]],'RECAUDOS LOCALES'!A:D,4,FALSE),0)</f>
        <v>0</v>
      </c>
      <c r="T2398" s="9">
        <f>IFERROR(VLOOKUP(Tabla1[[#This Row],[FECHA]],'RECAUDOS LOCALES'!A:D,3,FALSE),0)</f>
        <v>0</v>
      </c>
      <c r="U2398" s="11">
        <f>IFERROR(VLOOKUP(Tabla1[[#This Row],[FECHA]],'RECAUDOS EXTERNOS'!A:D,4,FALSE),0)</f>
        <v>0</v>
      </c>
      <c r="V2398" s="9">
        <f>IFERROR(VLOOKUP(Tabla1[[#This Row],[FECHA]],'RECAUDOS EXTERNOS'!A:D,3,FALSE),0)</f>
        <v>0</v>
      </c>
    </row>
    <row r="2399" spans="1:22" x14ac:dyDescent="0.25">
      <c r="A2399" s="1">
        <v>39958</v>
      </c>
      <c r="B2399" s="3" t="s">
        <v>1</v>
      </c>
      <c r="C2399" s="2">
        <v>39934</v>
      </c>
      <c r="D2399" s="5">
        <f>YEAR(Tabla1[[#This Row],[FECHA]])</f>
        <v>2009</v>
      </c>
      <c r="E2399" s="5">
        <f>IFERROR(VLOOKUP(Tabla1[[#This Row],[FECHA]],'COMPARENDOS TOTALES'!A:D,4,FALSE),0)</f>
        <v>9</v>
      </c>
      <c r="F2399" s="9">
        <f>IFERROR(VLOOKUP(Tabla1[[#This Row],[FECHA]],'COMPARENDOS TOTALES'!A:D,3,FALSE),0)</f>
        <v>2501064</v>
      </c>
      <c r="G2399" s="5">
        <f>IFERROR(VLOOKUP(Tabla1[[#This Row],[FECHA]],EXONERACIONES!A:D,4,FALSE),0)</f>
        <v>0</v>
      </c>
      <c r="H2399" s="9">
        <f>IFERROR(VLOOKUP(Tabla1[[#This Row],[FECHA]],EXONERACIONES!A:D,3,FALSE),0)</f>
        <v>0</v>
      </c>
      <c r="I2399" s="5">
        <f>IFERROR(VLOOKUP(Tabla1[[#This Row],[FECHA]],'SIMIT CON RES'!A:D,4,FALSE),0)</f>
        <v>6</v>
      </c>
      <c r="J2399" s="9">
        <f>IFERROR(VLOOKUP(Tabla1[[#This Row],[FECHA]],'SIMIT CON RES'!A:D,3,FALSE),0)</f>
        <v>1871657</v>
      </c>
      <c r="K2399">
        <f>IFERROR(VLOOKUP(Tabla1[[#This Row],[FECHA]],'SIMIT SIN RES'!A:D,4,FALSE),0)</f>
        <v>0</v>
      </c>
      <c r="L2399" s="9">
        <f>IFERROR(VLOOKUP(Tabla1[[#This Row],[FECHA]],'SIMIT SIN RES'!A:D,3,FALSE),0)</f>
        <v>0</v>
      </c>
      <c r="M2399" s="5">
        <f>IFERROR(VLOOKUP(Tabla1[[#This Row],[FECHA]],'RECAUDOS DE COMPARENDOS'!A:D,4,FALSE),0)</f>
        <v>1</v>
      </c>
      <c r="N2399" s="9">
        <f>IFERROR(VLOOKUP(Tabla1[[#This Row],[FECHA]],'RECAUDOS DE COMPARENDOS'!A:D,3,FALSE),0)</f>
        <v>132507</v>
      </c>
      <c r="O2399" s="5">
        <f>IFERROR(VLOOKUP(Tabla1[[#This Row],[FECHA]],'RECAUDOS DE RESOLUCIONES'!A:D,4,FALSE),0)</f>
        <v>1</v>
      </c>
      <c r="P2399" s="9">
        <f>IFERROR(VLOOKUP(Tabla1[[#This Row],[FECHA]],'RECAUDOS DE RESOLUCIONES'!A:D,3,FALSE),0)</f>
        <v>248450</v>
      </c>
      <c r="Q239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399" s="9">
        <f>Tabla1[V. COMPARENDOS]-(Tabla1[V. EXONERACIONES]+Tabla1[[#This Row],[V. SIMIT CON RESOLUCION]]+Tabla1[[#This Row],[V. SIMIT SIN RESOLUCION]]+Tabla1[[#This Row],[V. RECAUDOS COMPARENDOS]]+Tabla1[[#This Row],[V. RECAUDOS RESOLUCIONES]])</f>
        <v>248450</v>
      </c>
      <c r="S2399" s="11">
        <f>IFERROR(VLOOKUP(Tabla1[[#This Row],[FECHA]],'RECAUDOS LOCALES'!A:D,4,FALSE),0)</f>
        <v>0</v>
      </c>
      <c r="T2399" s="9">
        <f>IFERROR(VLOOKUP(Tabla1[[#This Row],[FECHA]],'RECAUDOS LOCALES'!A:D,3,FALSE),0)</f>
        <v>0</v>
      </c>
      <c r="U2399" s="11">
        <f>IFERROR(VLOOKUP(Tabla1[[#This Row],[FECHA]],'RECAUDOS EXTERNOS'!A:D,4,FALSE),0)</f>
        <v>0</v>
      </c>
      <c r="V2399" s="9">
        <f>IFERROR(VLOOKUP(Tabla1[[#This Row],[FECHA]],'RECAUDOS EXTERNOS'!A:D,3,FALSE),0)</f>
        <v>0</v>
      </c>
    </row>
    <row r="2400" spans="1:22" x14ac:dyDescent="0.25">
      <c r="A2400" s="1">
        <v>39959</v>
      </c>
      <c r="B2400" s="3" t="s">
        <v>2</v>
      </c>
      <c r="C2400" s="2">
        <v>39934</v>
      </c>
      <c r="D2400" s="5">
        <f>YEAR(Tabla1[[#This Row],[FECHA]])</f>
        <v>2009</v>
      </c>
      <c r="E2400" s="5">
        <f>IFERROR(VLOOKUP(Tabla1[[#This Row],[FECHA]],'COMPARENDOS TOTALES'!A:D,4,FALSE),0)</f>
        <v>9</v>
      </c>
      <c r="F2400" s="9">
        <f>IFERROR(VLOOKUP(Tabla1[[#This Row],[FECHA]],'COMPARENDOS TOTALES'!A:D,3,FALSE),0)</f>
        <v>2732950</v>
      </c>
      <c r="G2400" s="5">
        <f>IFERROR(VLOOKUP(Tabla1[[#This Row],[FECHA]],EXONERACIONES!A:D,4,FALSE),0)</f>
        <v>1</v>
      </c>
      <c r="H2400" s="9">
        <f>IFERROR(VLOOKUP(Tabla1[[#This Row],[FECHA]],EXONERACIONES!A:D,3,FALSE),0)</f>
        <v>248450</v>
      </c>
      <c r="I2400" s="5">
        <f>IFERROR(VLOOKUP(Tabla1[[#This Row],[FECHA]],'SIMIT CON RES'!A:D,4,FALSE),0)</f>
        <v>6</v>
      </c>
      <c r="J2400" s="9">
        <f>IFERROR(VLOOKUP(Tabla1[[#This Row],[FECHA]],'SIMIT CON RES'!A:D,3,FALSE),0)</f>
        <v>1739150</v>
      </c>
      <c r="K2400">
        <f>IFERROR(VLOOKUP(Tabla1[[#This Row],[FECHA]],'SIMIT SIN RES'!A:D,4,FALSE),0)</f>
        <v>0</v>
      </c>
      <c r="L2400" s="9">
        <f>IFERROR(VLOOKUP(Tabla1[[#This Row],[FECHA]],'SIMIT SIN RES'!A:D,3,FALSE),0)</f>
        <v>0</v>
      </c>
      <c r="M2400" s="5">
        <f>IFERROR(VLOOKUP(Tabla1[[#This Row],[FECHA]],'RECAUDOS DE COMPARENDOS'!A:D,4,FALSE),0)</f>
        <v>1</v>
      </c>
      <c r="N2400" s="9">
        <f>IFERROR(VLOOKUP(Tabla1[[#This Row],[FECHA]],'RECAUDOS DE COMPARENDOS'!A:D,3,FALSE),0)</f>
        <v>248450</v>
      </c>
      <c r="O2400" s="5">
        <f>IFERROR(VLOOKUP(Tabla1[[#This Row],[FECHA]],'RECAUDOS DE RESOLUCIONES'!A:D,4,FALSE),0)</f>
        <v>0</v>
      </c>
      <c r="P2400" s="9">
        <f>IFERROR(VLOOKUP(Tabla1[[#This Row],[FECHA]],'RECAUDOS DE RESOLUCIONES'!A:D,3,FALSE),0)</f>
        <v>0</v>
      </c>
      <c r="Q240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400" s="9">
        <f>Tabla1[V. COMPARENDOS]-(Tabla1[V. EXONERACIONES]+Tabla1[[#This Row],[V. SIMIT CON RESOLUCION]]+Tabla1[[#This Row],[V. SIMIT SIN RESOLUCION]]+Tabla1[[#This Row],[V. RECAUDOS COMPARENDOS]]+Tabla1[[#This Row],[V. RECAUDOS RESOLUCIONES]])</f>
        <v>496900</v>
      </c>
      <c r="S2400" s="11">
        <f>IFERROR(VLOOKUP(Tabla1[[#This Row],[FECHA]],'RECAUDOS LOCALES'!A:D,4,FALSE),0)</f>
        <v>0</v>
      </c>
      <c r="T2400" s="9">
        <f>IFERROR(VLOOKUP(Tabla1[[#This Row],[FECHA]],'RECAUDOS LOCALES'!A:D,3,FALSE),0)</f>
        <v>0</v>
      </c>
      <c r="U2400" s="11">
        <f>IFERROR(VLOOKUP(Tabla1[[#This Row],[FECHA]],'RECAUDOS EXTERNOS'!A:D,4,FALSE),0)</f>
        <v>2</v>
      </c>
      <c r="V2400" s="9">
        <f>IFERROR(VLOOKUP(Tabla1[[#This Row],[FECHA]],'RECAUDOS EXTERNOS'!A:D,3,FALSE),0)</f>
        <v>449050</v>
      </c>
    </row>
    <row r="2401" spans="1:22" x14ac:dyDescent="0.25">
      <c r="A2401" s="1">
        <v>39960</v>
      </c>
      <c r="B2401" s="3" t="s">
        <v>3</v>
      </c>
      <c r="C2401" s="2">
        <v>39934</v>
      </c>
      <c r="D2401" s="5">
        <f>YEAR(Tabla1[[#This Row],[FECHA]])</f>
        <v>2009</v>
      </c>
      <c r="E2401" s="5">
        <f>IFERROR(VLOOKUP(Tabla1[[#This Row],[FECHA]],'COMPARENDOS TOTALES'!A:D,4,FALSE),0)</f>
        <v>0</v>
      </c>
      <c r="F2401" s="9">
        <f>IFERROR(VLOOKUP(Tabla1[[#This Row],[FECHA]],'COMPARENDOS TOTALES'!A:D,3,FALSE),0)</f>
        <v>0</v>
      </c>
      <c r="G2401" s="5">
        <f>IFERROR(VLOOKUP(Tabla1[[#This Row],[FECHA]],EXONERACIONES!A:D,4,FALSE),0)</f>
        <v>0</v>
      </c>
      <c r="H2401" s="9">
        <f>IFERROR(VLOOKUP(Tabla1[[#This Row],[FECHA]],EXONERACIONES!A:D,3,FALSE),0)</f>
        <v>0</v>
      </c>
      <c r="I2401" s="5">
        <f>IFERROR(VLOOKUP(Tabla1[[#This Row],[FECHA]],'SIMIT CON RES'!A:D,4,FALSE),0)</f>
        <v>0</v>
      </c>
      <c r="J2401" s="9">
        <f>IFERROR(VLOOKUP(Tabla1[[#This Row],[FECHA]],'SIMIT CON RES'!A:D,3,FALSE),0)</f>
        <v>0</v>
      </c>
      <c r="K2401">
        <f>IFERROR(VLOOKUP(Tabla1[[#This Row],[FECHA]],'SIMIT SIN RES'!A:D,4,FALSE),0)</f>
        <v>0</v>
      </c>
      <c r="L2401" s="9">
        <f>IFERROR(VLOOKUP(Tabla1[[#This Row],[FECHA]],'SIMIT SIN RES'!A:D,3,FALSE),0)</f>
        <v>0</v>
      </c>
      <c r="M2401" s="5">
        <f>IFERROR(VLOOKUP(Tabla1[[#This Row],[FECHA]],'RECAUDOS DE COMPARENDOS'!A:D,4,FALSE),0)</f>
        <v>0</v>
      </c>
      <c r="N2401" s="9">
        <f>IFERROR(VLOOKUP(Tabla1[[#This Row],[FECHA]],'RECAUDOS DE COMPARENDOS'!A:D,3,FALSE),0)</f>
        <v>0</v>
      </c>
      <c r="O2401" s="5">
        <f>IFERROR(VLOOKUP(Tabla1[[#This Row],[FECHA]],'RECAUDOS DE RESOLUCIONES'!A:D,4,FALSE),0)</f>
        <v>0</v>
      </c>
      <c r="P2401" s="9">
        <f>IFERROR(VLOOKUP(Tabla1[[#This Row],[FECHA]],'RECAUDOS DE RESOLUCIONES'!A:D,3,FALSE),0)</f>
        <v>0</v>
      </c>
      <c r="Q240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40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401" s="11">
        <f>IFERROR(VLOOKUP(Tabla1[[#This Row],[FECHA]],'RECAUDOS LOCALES'!A:D,4,FALSE),0)</f>
        <v>0</v>
      </c>
      <c r="T2401" s="9">
        <f>IFERROR(VLOOKUP(Tabla1[[#This Row],[FECHA]],'RECAUDOS LOCALES'!A:D,3,FALSE),0)</f>
        <v>0</v>
      </c>
      <c r="U2401" s="11">
        <f>IFERROR(VLOOKUP(Tabla1[[#This Row],[FECHA]],'RECAUDOS EXTERNOS'!A:D,4,FALSE),0)</f>
        <v>8</v>
      </c>
      <c r="V2401" s="9">
        <f>IFERROR(VLOOKUP(Tabla1[[#This Row],[FECHA]],'RECAUDOS EXTERNOS'!A:D,3,FALSE),0)</f>
        <v>1858190</v>
      </c>
    </row>
    <row r="2402" spans="1:22" x14ac:dyDescent="0.25">
      <c r="A2402" s="1">
        <v>39961</v>
      </c>
      <c r="B2402" s="3" t="s">
        <v>6</v>
      </c>
      <c r="C2402" s="2">
        <v>39934</v>
      </c>
      <c r="D2402" s="5">
        <f>YEAR(Tabla1[[#This Row],[FECHA]])</f>
        <v>2009</v>
      </c>
      <c r="E2402" s="5">
        <f>IFERROR(VLOOKUP(Tabla1[[#This Row],[FECHA]],'COMPARENDOS TOTALES'!A:D,4,FALSE),0)</f>
        <v>10</v>
      </c>
      <c r="F2402" s="9">
        <f>IFERROR(VLOOKUP(Tabla1[[#This Row],[FECHA]],'COMPARENDOS TOTALES'!A:D,3,FALSE),0)</f>
        <v>2865457</v>
      </c>
      <c r="G2402" s="5">
        <f>IFERROR(VLOOKUP(Tabla1[[#This Row],[FECHA]],EXONERACIONES!A:D,4,FALSE),0)</f>
        <v>0</v>
      </c>
      <c r="H2402" s="9">
        <f>IFERROR(VLOOKUP(Tabla1[[#This Row],[FECHA]],EXONERACIONES!A:D,3,FALSE),0)</f>
        <v>0</v>
      </c>
      <c r="I2402" s="5">
        <f>IFERROR(VLOOKUP(Tabla1[[#This Row],[FECHA]],'SIMIT CON RES'!A:D,4,FALSE),0)</f>
        <v>9</v>
      </c>
      <c r="J2402" s="9">
        <f>IFERROR(VLOOKUP(Tabla1[[#This Row],[FECHA]],'SIMIT CON RES'!A:D,3,FALSE),0)</f>
        <v>2617007</v>
      </c>
      <c r="K2402">
        <f>IFERROR(VLOOKUP(Tabla1[[#This Row],[FECHA]],'SIMIT SIN RES'!A:D,4,FALSE),0)</f>
        <v>0</v>
      </c>
      <c r="L2402" s="9">
        <f>IFERROR(VLOOKUP(Tabla1[[#This Row],[FECHA]],'SIMIT SIN RES'!A:D,3,FALSE),0)</f>
        <v>0</v>
      </c>
      <c r="M2402" s="5">
        <f>IFERROR(VLOOKUP(Tabla1[[#This Row],[FECHA]],'RECAUDOS DE COMPARENDOS'!A:D,4,FALSE),0)</f>
        <v>0</v>
      </c>
      <c r="N2402" s="9">
        <f>IFERROR(VLOOKUP(Tabla1[[#This Row],[FECHA]],'RECAUDOS DE COMPARENDOS'!A:D,3,FALSE),0)</f>
        <v>0</v>
      </c>
      <c r="O2402" s="5">
        <f>IFERROR(VLOOKUP(Tabla1[[#This Row],[FECHA]],'RECAUDOS DE RESOLUCIONES'!A:D,4,FALSE),0)</f>
        <v>0</v>
      </c>
      <c r="P2402" s="9">
        <f>IFERROR(VLOOKUP(Tabla1[[#This Row],[FECHA]],'RECAUDOS DE RESOLUCIONES'!A:D,3,FALSE),0)</f>
        <v>0</v>
      </c>
      <c r="Q240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402" s="9">
        <f>Tabla1[V. COMPARENDOS]-(Tabla1[V. EXONERACIONES]+Tabla1[[#This Row],[V. SIMIT CON RESOLUCION]]+Tabla1[[#This Row],[V. SIMIT SIN RESOLUCION]]+Tabla1[[#This Row],[V. RECAUDOS COMPARENDOS]]+Tabla1[[#This Row],[V. RECAUDOS RESOLUCIONES]])</f>
        <v>248450</v>
      </c>
      <c r="S2402" s="11">
        <f>IFERROR(VLOOKUP(Tabla1[[#This Row],[FECHA]],'RECAUDOS LOCALES'!A:D,4,FALSE),0)</f>
        <v>0</v>
      </c>
      <c r="T2402" s="9">
        <f>IFERROR(VLOOKUP(Tabla1[[#This Row],[FECHA]],'RECAUDOS LOCALES'!A:D,3,FALSE),0)</f>
        <v>0</v>
      </c>
      <c r="U2402" s="11">
        <f>IFERROR(VLOOKUP(Tabla1[[#This Row],[FECHA]],'RECAUDOS EXTERNOS'!A:D,4,FALSE),0)</f>
        <v>1</v>
      </c>
      <c r="V2402" s="9">
        <f>IFERROR(VLOOKUP(Tabla1[[#This Row],[FECHA]],'RECAUDOS EXTERNOS'!A:D,3,FALSE),0)</f>
        <v>422100</v>
      </c>
    </row>
    <row r="2403" spans="1:22" x14ac:dyDescent="0.25">
      <c r="A2403" s="1">
        <v>39962</v>
      </c>
      <c r="B2403" s="3" t="s">
        <v>0</v>
      </c>
      <c r="C2403" s="2">
        <v>39934</v>
      </c>
      <c r="D2403" s="5">
        <f>YEAR(Tabla1[[#This Row],[FECHA]])</f>
        <v>2009</v>
      </c>
      <c r="E2403" s="5">
        <f>IFERROR(VLOOKUP(Tabla1[[#This Row],[FECHA]],'COMPARENDOS TOTALES'!A:D,4,FALSE),0)</f>
        <v>19</v>
      </c>
      <c r="F2403" s="9">
        <f>IFERROR(VLOOKUP(Tabla1[[#This Row],[FECHA]],'COMPARENDOS TOTALES'!A:D,3,FALSE),0)</f>
        <v>6459700</v>
      </c>
      <c r="G2403" s="5">
        <f>IFERROR(VLOOKUP(Tabla1[[#This Row],[FECHA]],EXONERACIONES!A:D,4,FALSE),0)</f>
        <v>2</v>
      </c>
      <c r="H2403" s="9">
        <f>IFERROR(VLOOKUP(Tabla1[[#This Row],[FECHA]],EXONERACIONES!A:D,3,FALSE),0)</f>
        <v>496900</v>
      </c>
      <c r="I2403" s="5">
        <f>IFERROR(VLOOKUP(Tabla1[[#This Row],[FECHA]],'SIMIT CON RES'!A:D,4,FALSE),0)</f>
        <v>10</v>
      </c>
      <c r="J2403" s="9">
        <f>IFERROR(VLOOKUP(Tabla1[[#This Row],[FECHA]],'SIMIT CON RES'!A:D,3,FALSE),0)</f>
        <v>3478300</v>
      </c>
      <c r="K2403">
        <f>IFERROR(VLOOKUP(Tabla1[[#This Row],[FECHA]],'SIMIT SIN RES'!A:D,4,FALSE),0)</f>
        <v>0</v>
      </c>
      <c r="L2403" s="9">
        <f>IFERROR(VLOOKUP(Tabla1[[#This Row],[FECHA]],'SIMIT SIN RES'!A:D,3,FALSE),0)</f>
        <v>0</v>
      </c>
      <c r="M2403" s="5">
        <f>IFERROR(VLOOKUP(Tabla1[[#This Row],[FECHA]],'RECAUDOS DE COMPARENDOS'!A:D,4,FALSE),0)</f>
        <v>1</v>
      </c>
      <c r="N2403" s="9">
        <f>IFERROR(VLOOKUP(Tabla1[[#This Row],[FECHA]],'RECAUDOS DE COMPARENDOS'!A:D,3,FALSE),0)</f>
        <v>248450</v>
      </c>
      <c r="O2403" s="5">
        <f>IFERROR(VLOOKUP(Tabla1[[#This Row],[FECHA]],'RECAUDOS DE RESOLUCIONES'!A:D,4,FALSE),0)</f>
        <v>2</v>
      </c>
      <c r="P2403" s="9">
        <f>IFERROR(VLOOKUP(Tabla1[[#This Row],[FECHA]],'RECAUDOS DE RESOLUCIONES'!A:D,3,FALSE),0)</f>
        <v>745350</v>
      </c>
      <c r="Q240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2403" s="9">
        <f>Tabla1[V. COMPARENDOS]-(Tabla1[V. EXONERACIONES]+Tabla1[[#This Row],[V. SIMIT CON RESOLUCION]]+Tabla1[[#This Row],[V. SIMIT SIN RESOLUCION]]+Tabla1[[#This Row],[V. RECAUDOS COMPARENDOS]]+Tabla1[[#This Row],[V. RECAUDOS RESOLUCIONES]])</f>
        <v>1490700</v>
      </c>
      <c r="S2403" s="11">
        <f>IFERROR(VLOOKUP(Tabla1[[#This Row],[FECHA]],'RECAUDOS LOCALES'!A:D,4,FALSE),0)</f>
        <v>0</v>
      </c>
      <c r="T2403" s="9">
        <f>IFERROR(VLOOKUP(Tabla1[[#This Row],[FECHA]],'RECAUDOS LOCALES'!A:D,3,FALSE),0)</f>
        <v>0</v>
      </c>
      <c r="U2403" s="11">
        <f>IFERROR(VLOOKUP(Tabla1[[#This Row],[FECHA]],'RECAUDOS EXTERNOS'!A:D,4,FALSE),0)</f>
        <v>3</v>
      </c>
      <c r="V2403" s="9">
        <f>IFERROR(VLOOKUP(Tabla1[[#This Row],[FECHA]],'RECAUDOS EXTERNOS'!A:D,3,FALSE),0)</f>
        <v>857785</v>
      </c>
    </row>
    <row r="2404" spans="1:22" x14ac:dyDescent="0.25">
      <c r="A2404" s="1">
        <v>39963</v>
      </c>
      <c r="B2404" s="3" t="s">
        <v>5</v>
      </c>
      <c r="C2404" s="2">
        <v>39934</v>
      </c>
      <c r="D2404" s="5">
        <f>YEAR(Tabla1[[#This Row],[FECHA]])</f>
        <v>2009</v>
      </c>
      <c r="E2404" s="5">
        <f>IFERROR(VLOOKUP(Tabla1[[#This Row],[FECHA]],'COMPARENDOS TOTALES'!A:D,4,FALSE),0)</f>
        <v>11</v>
      </c>
      <c r="F2404" s="9">
        <f>IFERROR(VLOOKUP(Tabla1[[#This Row],[FECHA]],'COMPARENDOS TOTALES'!A:D,3,FALSE),0)</f>
        <v>3975200</v>
      </c>
      <c r="G2404" s="5">
        <f>IFERROR(VLOOKUP(Tabla1[[#This Row],[FECHA]],EXONERACIONES!A:D,4,FALSE),0)</f>
        <v>0</v>
      </c>
      <c r="H2404" s="9">
        <f>IFERROR(VLOOKUP(Tabla1[[#This Row],[FECHA]],EXONERACIONES!A:D,3,FALSE),0)</f>
        <v>0</v>
      </c>
      <c r="I2404" s="5">
        <f>IFERROR(VLOOKUP(Tabla1[[#This Row],[FECHA]],'SIMIT CON RES'!A:D,4,FALSE),0)</f>
        <v>7</v>
      </c>
      <c r="J2404" s="9">
        <f>IFERROR(VLOOKUP(Tabla1[[#This Row],[FECHA]],'SIMIT CON RES'!A:D,3,FALSE),0)</f>
        <v>2981400</v>
      </c>
      <c r="K2404">
        <f>IFERROR(VLOOKUP(Tabla1[[#This Row],[FECHA]],'SIMIT SIN RES'!A:D,4,FALSE),0)</f>
        <v>0</v>
      </c>
      <c r="L2404" s="9">
        <f>IFERROR(VLOOKUP(Tabla1[[#This Row],[FECHA]],'SIMIT SIN RES'!A:D,3,FALSE),0)</f>
        <v>0</v>
      </c>
      <c r="M2404" s="5">
        <f>IFERROR(VLOOKUP(Tabla1[[#This Row],[FECHA]],'RECAUDOS DE COMPARENDOS'!A:D,4,FALSE),0)</f>
        <v>0</v>
      </c>
      <c r="N2404" s="9">
        <f>IFERROR(VLOOKUP(Tabla1[[#This Row],[FECHA]],'RECAUDOS DE COMPARENDOS'!A:D,3,FALSE),0)</f>
        <v>0</v>
      </c>
      <c r="O2404" s="5">
        <f>IFERROR(VLOOKUP(Tabla1[[#This Row],[FECHA]],'RECAUDOS DE RESOLUCIONES'!A:D,4,FALSE),0)</f>
        <v>1</v>
      </c>
      <c r="P2404" s="9">
        <f>IFERROR(VLOOKUP(Tabla1[[#This Row],[FECHA]],'RECAUDOS DE RESOLUCIONES'!A:D,3,FALSE),0)</f>
        <v>248450</v>
      </c>
      <c r="Q240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2404" s="9">
        <f>Tabla1[V. COMPARENDOS]-(Tabla1[V. EXONERACIONES]+Tabla1[[#This Row],[V. SIMIT CON RESOLUCION]]+Tabla1[[#This Row],[V. SIMIT SIN RESOLUCION]]+Tabla1[[#This Row],[V. RECAUDOS COMPARENDOS]]+Tabla1[[#This Row],[V. RECAUDOS RESOLUCIONES]])</f>
        <v>745350</v>
      </c>
      <c r="S2404" s="11">
        <f>IFERROR(VLOOKUP(Tabla1[[#This Row],[FECHA]],'RECAUDOS LOCALES'!A:D,4,FALSE),0)</f>
        <v>0</v>
      </c>
      <c r="T2404" s="9">
        <f>IFERROR(VLOOKUP(Tabla1[[#This Row],[FECHA]],'RECAUDOS LOCALES'!A:D,3,FALSE),0)</f>
        <v>0</v>
      </c>
      <c r="U2404" s="11">
        <f>IFERROR(VLOOKUP(Tabla1[[#This Row],[FECHA]],'RECAUDOS EXTERNOS'!A:D,4,FALSE),0)</f>
        <v>0</v>
      </c>
      <c r="V2404" s="9">
        <f>IFERROR(VLOOKUP(Tabla1[[#This Row],[FECHA]],'RECAUDOS EXTERNOS'!A:D,3,FALSE),0)</f>
        <v>0</v>
      </c>
    </row>
    <row r="2405" spans="1:22" x14ac:dyDescent="0.25">
      <c r="A2405" s="1">
        <v>39964</v>
      </c>
      <c r="B2405" s="3" t="s">
        <v>4</v>
      </c>
      <c r="C2405" s="2">
        <v>39934</v>
      </c>
      <c r="D2405" s="5">
        <f>YEAR(Tabla1[[#This Row],[FECHA]])</f>
        <v>2009</v>
      </c>
      <c r="E2405" s="5">
        <f>IFERROR(VLOOKUP(Tabla1[[#This Row],[FECHA]],'COMPARENDOS TOTALES'!A:D,4,FALSE),0)</f>
        <v>10</v>
      </c>
      <c r="F2405" s="9">
        <f>IFERROR(VLOOKUP(Tabla1[[#This Row],[FECHA]],'COMPARENDOS TOTALES'!A:D,3,FALSE),0)</f>
        <v>2368557</v>
      </c>
      <c r="G2405" s="5">
        <f>IFERROR(VLOOKUP(Tabla1[[#This Row],[FECHA]],EXONERACIONES!A:D,4,FALSE),0)</f>
        <v>1</v>
      </c>
      <c r="H2405" s="9">
        <f>IFERROR(VLOOKUP(Tabla1[[#This Row],[FECHA]],EXONERACIONES!A:D,3,FALSE),0)</f>
        <v>248450</v>
      </c>
      <c r="I2405" s="5">
        <f>IFERROR(VLOOKUP(Tabla1[[#This Row],[FECHA]],'SIMIT CON RES'!A:D,4,FALSE),0)</f>
        <v>5</v>
      </c>
      <c r="J2405" s="9">
        <f>IFERROR(VLOOKUP(Tabla1[[#This Row],[FECHA]],'SIMIT CON RES'!A:D,3,FALSE),0)</f>
        <v>1242250</v>
      </c>
      <c r="K2405">
        <f>IFERROR(VLOOKUP(Tabla1[[#This Row],[FECHA]],'SIMIT SIN RES'!A:D,4,FALSE),0)</f>
        <v>0</v>
      </c>
      <c r="L2405" s="9">
        <f>IFERROR(VLOOKUP(Tabla1[[#This Row],[FECHA]],'SIMIT SIN RES'!A:D,3,FALSE),0)</f>
        <v>0</v>
      </c>
      <c r="M2405" s="5">
        <f>IFERROR(VLOOKUP(Tabla1[[#This Row],[FECHA]],'RECAUDOS DE COMPARENDOS'!A:D,4,FALSE),0)</f>
        <v>0</v>
      </c>
      <c r="N2405" s="9">
        <f>IFERROR(VLOOKUP(Tabla1[[#This Row],[FECHA]],'RECAUDOS DE COMPARENDOS'!A:D,3,FALSE),0)</f>
        <v>0</v>
      </c>
      <c r="O2405" s="5">
        <f>IFERROR(VLOOKUP(Tabla1[[#This Row],[FECHA]],'RECAUDOS DE RESOLUCIONES'!A:D,4,FALSE),0)</f>
        <v>0</v>
      </c>
      <c r="P2405" s="9">
        <f>IFERROR(VLOOKUP(Tabla1[[#This Row],[FECHA]],'RECAUDOS DE RESOLUCIONES'!A:D,3,FALSE),0)</f>
        <v>0</v>
      </c>
      <c r="Q240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2405" s="9">
        <f>Tabla1[V. COMPARENDOS]-(Tabla1[V. EXONERACIONES]+Tabla1[[#This Row],[V. SIMIT CON RESOLUCION]]+Tabla1[[#This Row],[V. SIMIT SIN RESOLUCION]]+Tabla1[[#This Row],[V. RECAUDOS COMPARENDOS]]+Tabla1[[#This Row],[V. RECAUDOS RESOLUCIONES]])</f>
        <v>877857</v>
      </c>
      <c r="S2405" s="11">
        <f>IFERROR(VLOOKUP(Tabla1[[#This Row],[FECHA]],'RECAUDOS LOCALES'!A:D,4,FALSE),0)</f>
        <v>0</v>
      </c>
      <c r="T2405" s="9">
        <f>IFERROR(VLOOKUP(Tabla1[[#This Row],[FECHA]],'RECAUDOS LOCALES'!A:D,3,FALSE),0)</f>
        <v>0</v>
      </c>
      <c r="U2405" s="11">
        <f>IFERROR(VLOOKUP(Tabla1[[#This Row],[FECHA]],'RECAUDOS EXTERNOS'!A:D,4,FALSE),0)</f>
        <v>0</v>
      </c>
      <c r="V2405" s="9">
        <f>IFERROR(VLOOKUP(Tabla1[[#This Row],[FECHA]],'RECAUDOS EXTERNOS'!A:D,3,FALSE),0)</f>
        <v>0</v>
      </c>
    </row>
    <row r="2406" spans="1:22" x14ac:dyDescent="0.25">
      <c r="A2406" s="1">
        <v>39965</v>
      </c>
      <c r="B2406" s="3" t="s">
        <v>1</v>
      </c>
      <c r="C2406" s="2">
        <v>39965</v>
      </c>
      <c r="D2406" s="5">
        <f>YEAR(Tabla1[[#This Row],[FECHA]])</f>
        <v>2009</v>
      </c>
      <c r="E2406" s="5">
        <f>IFERROR(VLOOKUP(Tabla1[[#This Row],[FECHA]],'COMPARENDOS TOTALES'!A:D,4,FALSE),0)</f>
        <v>4</v>
      </c>
      <c r="F2406" s="9">
        <f>IFERROR(VLOOKUP(Tabla1[[#This Row],[FECHA]],'COMPARENDOS TOTALES'!A:D,3,FALSE),0)</f>
        <v>1242250</v>
      </c>
      <c r="G2406" s="5">
        <f>IFERROR(VLOOKUP(Tabla1[[#This Row],[FECHA]],EXONERACIONES!A:D,4,FALSE),0)</f>
        <v>0</v>
      </c>
      <c r="H2406" s="9">
        <f>IFERROR(VLOOKUP(Tabla1[[#This Row],[FECHA]],EXONERACIONES!A:D,3,FALSE),0)</f>
        <v>0</v>
      </c>
      <c r="I2406" s="5">
        <f>IFERROR(VLOOKUP(Tabla1[[#This Row],[FECHA]],'SIMIT CON RES'!A:D,4,FALSE),0)</f>
        <v>3</v>
      </c>
      <c r="J2406" s="9">
        <f>IFERROR(VLOOKUP(Tabla1[[#This Row],[FECHA]],'SIMIT CON RES'!A:D,3,FALSE),0)</f>
        <v>993800</v>
      </c>
      <c r="K2406">
        <f>IFERROR(VLOOKUP(Tabla1[[#This Row],[FECHA]],'SIMIT SIN RES'!A:D,4,FALSE),0)</f>
        <v>0</v>
      </c>
      <c r="L2406" s="9">
        <f>IFERROR(VLOOKUP(Tabla1[[#This Row],[FECHA]],'SIMIT SIN RES'!A:D,3,FALSE),0)</f>
        <v>0</v>
      </c>
      <c r="M2406" s="5">
        <f>IFERROR(VLOOKUP(Tabla1[[#This Row],[FECHA]],'RECAUDOS DE COMPARENDOS'!A:D,4,FALSE),0)</f>
        <v>0</v>
      </c>
      <c r="N2406" s="9">
        <f>IFERROR(VLOOKUP(Tabla1[[#This Row],[FECHA]],'RECAUDOS DE COMPARENDOS'!A:D,3,FALSE),0)</f>
        <v>0</v>
      </c>
      <c r="O2406" s="5">
        <f>IFERROR(VLOOKUP(Tabla1[[#This Row],[FECHA]],'RECAUDOS DE RESOLUCIONES'!A:D,4,FALSE),0)</f>
        <v>0</v>
      </c>
      <c r="P2406" s="9">
        <f>IFERROR(VLOOKUP(Tabla1[[#This Row],[FECHA]],'RECAUDOS DE RESOLUCIONES'!A:D,3,FALSE),0)</f>
        <v>0</v>
      </c>
      <c r="Q240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406" s="9">
        <f>Tabla1[V. COMPARENDOS]-(Tabla1[V. EXONERACIONES]+Tabla1[[#This Row],[V. SIMIT CON RESOLUCION]]+Tabla1[[#This Row],[V. SIMIT SIN RESOLUCION]]+Tabla1[[#This Row],[V. RECAUDOS COMPARENDOS]]+Tabla1[[#This Row],[V. RECAUDOS RESOLUCIONES]])</f>
        <v>248450</v>
      </c>
      <c r="S2406" s="11">
        <f>IFERROR(VLOOKUP(Tabla1[[#This Row],[FECHA]],'RECAUDOS LOCALES'!A:D,4,FALSE),0)</f>
        <v>0</v>
      </c>
      <c r="T2406" s="9">
        <f>IFERROR(VLOOKUP(Tabla1[[#This Row],[FECHA]],'RECAUDOS LOCALES'!A:D,3,FALSE),0)</f>
        <v>0</v>
      </c>
      <c r="U2406" s="11">
        <f>IFERROR(VLOOKUP(Tabla1[[#This Row],[FECHA]],'RECAUDOS EXTERNOS'!A:D,4,FALSE),0)</f>
        <v>2</v>
      </c>
      <c r="V2406" s="9">
        <f>IFERROR(VLOOKUP(Tabla1[[#This Row],[FECHA]],'RECAUDOS EXTERNOS'!A:D,3,FALSE),0)</f>
        <v>409157</v>
      </c>
    </row>
    <row r="2407" spans="1:22" x14ac:dyDescent="0.25">
      <c r="A2407" s="1">
        <v>39966</v>
      </c>
      <c r="B2407" s="3" t="s">
        <v>2</v>
      </c>
      <c r="C2407" s="2">
        <v>39965</v>
      </c>
      <c r="D2407" s="5">
        <f>YEAR(Tabla1[[#This Row],[FECHA]])</f>
        <v>2009</v>
      </c>
      <c r="E2407" s="5">
        <f>IFERROR(VLOOKUP(Tabla1[[#This Row],[FECHA]],'COMPARENDOS TOTALES'!A:D,4,FALSE),0)</f>
        <v>7</v>
      </c>
      <c r="F2407" s="9">
        <f>IFERROR(VLOOKUP(Tabla1[[#This Row],[FECHA]],'COMPARENDOS TOTALES'!A:D,3,FALSE),0)</f>
        <v>1987600</v>
      </c>
      <c r="G2407" s="5">
        <f>IFERROR(VLOOKUP(Tabla1[[#This Row],[FECHA]],EXONERACIONES!A:D,4,FALSE),0)</f>
        <v>0</v>
      </c>
      <c r="H2407" s="9">
        <f>IFERROR(VLOOKUP(Tabla1[[#This Row],[FECHA]],EXONERACIONES!A:D,3,FALSE),0)</f>
        <v>0</v>
      </c>
      <c r="I2407" s="5">
        <f>IFERROR(VLOOKUP(Tabla1[[#This Row],[FECHA]],'SIMIT CON RES'!A:D,4,FALSE),0)</f>
        <v>2</v>
      </c>
      <c r="J2407" s="9">
        <f>IFERROR(VLOOKUP(Tabla1[[#This Row],[FECHA]],'SIMIT CON RES'!A:D,3,FALSE),0)</f>
        <v>745350</v>
      </c>
      <c r="K2407">
        <f>IFERROR(VLOOKUP(Tabla1[[#This Row],[FECHA]],'SIMIT SIN RES'!A:D,4,FALSE),0)</f>
        <v>0</v>
      </c>
      <c r="L2407" s="9">
        <f>IFERROR(VLOOKUP(Tabla1[[#This Row],[FECHA]],'SIMIT SIN RES'!A:D,3,FALSE),0)</f>
        <v>0</v>
      </c>
      <c r="M2407" s="5">
        <f>IFERROR(VLOOKUP(Tabla1[[#This Row],[FECHA]],'RECAUDOS DE COMPARENDOS'!A:D,4,FALSE),0)</f>
        <v>1</v>
      </c>
      <c r="N2407" s="9">
        <f>IFERROR(VLOOKUP(Tabla1[[#This Row],[FECHA]],'RECAUDOS DE COMPARENDOS'!A:D,3,FALSE),0)</f>
        <v>248450</v>
      </c>
      <c r="O2407" s="5">
        <f>IFERROR(VLOOKUP(Tabla1[[#This Row],[FECHA]],'RECAUDOS DE RESOLUCIONES'!A:D,4,FALSE),0)</f>
        <v>3</v>
      </c>
      <c r="P2407" s="9">
        <f>IFERROR(VLOOKUP(Tabla1[[#This Row],[FECHA]],'RECAUDOS DE RESOLUCIONES'!A:D,3,FALSE),0)</f>
        <v>745350</v>
      </c>
      <c r="Q240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407" s="9">
        <f>Tabla1[V. COMPARENDOS]-(Tabla1[V. EXONERACIONES]+Tabla1[[#This Row],[V. SIMIT CON RESOLUCION]]+Tabla1[[#This Row],[V. SIMIT SIN RESOLUCION]]+Tabla1[[#This Row],[V. RECAUDOS COMPARENDOS]]+Tabla1[[#This Row],[V. RECAUDOS RESOLUCIONES]])</f>
        <v>248450</v>
      </c>
      <c r="S2407" s="11">
        <f>IFERROR(VLOOKUP(Tabla1[[#This Row],[FECHA]],'RECAUDOS LOCALES'!A:D,4,FALSE),0)</f>
        <v>0</v>
      </c>
      <c r="T2407" s="9">
        <f>IFERROR(VLOOKUP(Tabla1[[#This Row],[FECHA]],'RECAUDOS LOCALES'!A:D,3,FALSE),0)</f>
        <v>0</v>
      </c>
      <c r="U2407" s="11">
        <f>IFERROR(VLOOKUP(Tabla1[[#This Row],[FECHA]],'RECAUDOS EXTERNOS'!A:D,4,FALSE),0)</f>
        <v>3</v>
      </c>
      <c r="V2407" s="9">
        <f>IFERROR(VLOOKUP(Tabla1[[#This Row],[FECHA]],'RECAUDOS EXTERNOS'!A:D,3,FALSE),0)</f>
        <v>884000</v>
      </c>
    </row>
    <row r="2408" spans="1:22" x14ac:dyDescent="0.25">
      <c r="A2408" s="1">
        <v>39967</v>
      </c>
      <c r="B2408" s="3" t="s">
        <v>3</v>
      </c>
      <c r="C2408" s="2">
        <v>39965</v>
      </c>
      <c r="D2408" s="5">
        <f>YEAR(Tabla1[[#This Row],[FECHA]])</f>
        <v>2009</v>
      </c>
      <c r="E2408" s="5">
        <f>IFERROR(VLOOKUP(Tabla1[[#This Row],[FECHA]],'COMPARENDOS TOTALES'!A:D,4,FALSE),0)</f>
        <v>13</v>
      </c>
      <c r="F2408" s="9">
        <f>IFERROR(VLOOKUP(Tabla1[[#This Row],[FECHA]],'COMPARENDOS TOTALES'!A:D,3,FALSE),0)</f>
        <v>3362357</v>
      </c>
      <c r="G2408" s="5">
        <f>IFERROR(VLOOKUP(Tabla1[[#This Row],[FECHA]],EXONERACIONES!A:D,4,FALSE),0)</f>
        <v>1</v>
      </c>
      <c r="H2408" s="9">
        <f>IFERROR(VLOOKUP(Tabla1[[#This Row],[FECHA]],EXONERACIONES!A:D,3,FALSE),0)</f>
        <v>248450</v>
      </c>
      <c r="I2408" s="5">
        <f>IFERROR(VLOOKUP(Tabla1[[#This Row],[FECHA]],'SIMIT CON RES'!A:D,4,FALSE),0)</f>
        <v>3</v>
      </c>
      <c r="J2408" s="9">
        <f>IFERROR(VLOOKUP(Tabla1[[#This Row],[FECHA]],'SIMIT CON RES'!A:D,3,FALSE),0)</f>
        <v>993800</v>
      </c>
      <c r="K2408">
        <f>IFERROR(VLOOKUP(Tabla1[[#This Row],[FECHA]],'SIMIT SIN RES'!A:D,4,FALSE),0)</f>
        <v>0</v>
      </c>
      <c r="L2408" s="9">
        <f>IFERROR(VLOOKUP(Tabla1[[#This Row],[FECHA]],'SIMIT SIN RES'!A:D,3,FALSE),0)</f>
        <v>0</v>
      </c>
      <c r="M2408" s="5">
        <f>IFERROR(VLOOKUP(Tabla1[[#This Row],[FECHA]],'RECAUDOS DE COMPARENDOS'!A:D,4,FALSE),0)</f>
        <v>2</v>
      </c>
      <c r="N2408" s="9">
        <f>IFERROR(VLOOKUP(Tabla1[[#This Row],[FECHA]],'RECAUDOS DE COMPARENDOS'!A:D,3,FALSE),0)</f>
        <v>496900</v>
      </c>
      <c r="O2408" s="5">
        <f>IFERROR(VLOOKUP(Tabla1[[#This Row],[FECHA]],'RECAUDOS DE RESOLUCIONES'!A:D,4,FALSE),0)</f>
        <v>0</v>
      </c>
      <c r="P2408" s="9">
        <f>IFERROR(VLOOKUP(Tabla1[[#This Row],[FECHA]],'RECAUDOS DE RESOLUCIONES'!A:D,3,FALSE),0)</f>
        <v>0</v>
      </c>
      <c r="Q240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7</v>
      </c>
      <c r="R2408" s="9">
        <f>Tabla1[V. COMPARENDOS]-(Tabla1[V. EXONERACIONES]+Tabla1[[#This Row],[V. SIMIT CON RESOLUCION]]+Tabla1[[#This Row],[V. SIMIT SIN RESOLUCION]]+Tabla1[[#This Row],[V. RECAUDOS COMPARENDOS]]+Tabla1[[#This Row],[V. RECAUDOS RESOLUCIONES]])</f>
        <v>1623207</v>
      </c>
      <c r="S2408" s="11">
        <f>IFERROR(VLOOKUP(Tabla1[[#This Row],[FECHA]],'RECAUDOS LOCALES'!A:D,4,FALSE),0)</f>
        <v>1</v>
      </c>
      <c r="T2408" s="9">
        <f>IFERROR(VLOOKUP(Tabla1[[#This Row],[FECHA]],'RECAUDOS LOCALES'!A:D,3,FALSE),0)</f>
        <v>204000</v>
      </c>
      <c r="U2408" s="11">
        <f>IFERROR(VLOOKUP(Tabla1[[#This Row],[FECHA]],'RECAUDOS EXTERNOS'!A:D,4,FALSE),0)</f>
        <v>4</v>
      </c>
      <c r="V2408" s="9">
        <f>IFERROR(VLOOKUP(Tabla1[[#This Row],[FECHA]],'RECAUDOS EXTERNOS'!A:D,3,FALSE),0)</f>
        <v>1178950</v>
      </c>
    </row>
    <row r="2409" spans="1:22" x14ac:dyDescent="0.25">
      <c r="A2409" s="1">
        <v>39968</v>
      </c>
      <c r="B2409" s="3" t="s">
        <v>6</v>
      </c>
      <c r="C2409" s="2">
        <v>39965</v>
      </c>
      <c r="D2409" s="5">
        <f>YEAR(Tabla1[[#This Row],[FECHA]])</f>
        <v>2009</v>
      </c>
      <c r="E2409" s="5">
        <f>IFERROR(VLOOKUP(Tabla1[[#This Row],[FECHA]],'COMPARENDOS TOTALES'!A:D,4,FALSE),0)</f>
        <v>3</v>
      </c>
      <c r="F2409" s="9">
        <f>IFERROR(VLOOKUP(Tabla1[[#This Row],[FECHA]],'COMPARENDOS TOTALES'!A:D,3,FALSE),0)</f>
        <v>1490700</v>
      </c>
      <c r="G2409" s="5">
        <f>IFERROR(VLOOKUP(Tabla1[[#This Row],[FECHA]],EXONERACIONES!A:D,4,FALSE),0)</f>
        <v>0</v>
      </c>
      <c r="H2409" s="9">
        <f>IFERROR(VLOOKUP(Tabla1[[#This Row],[FECHA]],EXONERACIONES!A:D,3,FALSE),0)</f>
        <v>0</v>
      </c>
      <c r="I2409" s="5">
        <f>IFERROR(VLOOKUP(Tabla1[[#This Row],[FECHA]],'SIMIT CON RES'!A:D,4,FALSE),0)</f>
        <v>3</v>
      </c>
      <c r="J2409" s="9">
        <f>IFERROR(VLOOKUP(Tabla1[[#This Row],[FECHA]],'SIMIT CON RES'!A:D,3,FALSE),0)</f>
        <v>1490700</v>
      </c>
      <c r="K2409">
        <f>IFERROR(VLOOKUP(Tabla1[[#This Row],[FECHA]],'SIMIT SIN RES'!A:D,4,FALSE),0)</f>
        <v>0</v>
      </c>
      <c r="L2409" s="9">
        <f>IFERROR(VLOOKUP(Tabla1[[#This Row],[FECHA]],'SIMIT SIN RES'!A:D,3,FALSE),0)</f>
        <v>0</v>
      </c>
      <c r="M2409" s="5">
        <f>IFERROR(VLOOKUP(Tabla1[[#This Row],[FECHA]],'RECAUDOS DE COMPARENDOS'!A:D,4,FALSE),0)</f>
        <v>0</v>
      </c>
      <c r="N2409" s="9">
        <f>IFERROR(VLOOKUP(Tabla1[[#This Row],[FECHA]],'RECAUDOS DE COMPARENDOS'!A:D,3,FALSE),0)</f>
        <v>0</v>
      </c>
      <c r="O2409" s="5">
        <f>IFERROR(VLOOKUP(Tabla1[[#This Row],[FECHA]],'RECAUDOS DE RESOLUCIONES'!A:D,4,FALSE),0)</f>
        <v>0</v>
      </c>
      <c r="P2409" s="9">
        <f>IFERROR(VLOOKUP(Tabla1[[#This Row],[FECHA]],'RECAUDOS DE RESOLUCIONES'!A:D,3,FALSE),0)</f>
        <v>0</v>
      </c>
      <c r="Q240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40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409" s="11">
        <f>IFERROR(VLOOKUP(Tabla1[[#This Row],[FECHA]],'RECAUDOS LOCALES'!A:D,4,FALSE),0)</f>
        <v>0</v>
      </c>
      <c r="T2409" s="9">
        <f>IFERROR(VLOOKUP(Tabla1[[#This Row],[FECHA]],'RECAUDOS LOCALES'!A:D,3,FALSE),0)</f>
        <v>0</v>
      </c>
      <c r="U2409" s="11">
        <f>IFERROR(VLOOKUP(Tabla1[[#This Row],[FECHA]],'RECAUDOS EXTERNOS'!A:D,4,FALSE),0)</f>
        <v>1</v>
      </c>
      <c r="V2409" s="9">
        <f>IFERROR(VLOOKUP(Tabla1[[#This Row],[FECHA]],'RECAUDOS EXTERNOS'!A:D,3,FALSE),0)</f>
        <v>244850</v>
      </c>
    </row>
    <row r="2410" spans="1:22" x14ac:dyDescent="0.25">
      <c r="A2410" s="1">
        <v>39969</v>
      </c>
      <c r="B2410" s="3" t="s">
        <v>0</v>
      </c>
      <c r="C2410" s="2">
        <v>39965</v>
      </c>
      <c r="D2410" s="5">
        <f>YEAR(Tabla1[[#This Row],[FECHA]])</f>
        <v>2009</v>
      </c>
      <c r="E2410" s="5">
        <f>IFERROR(VLOOKUP(Tabla1[[#This Row],[FECHA]],'COMPARENDOS TOTALES'!A:D,4,FALSE),0)</f>
        <v>0</v>
      </c>
      <c r="F2410" s="9">
        <f>IFERROR(VLOOKUP(Tabla1[[#This Row],[FECHA]],'COMPARENDOS TOTALES'!A:D,3,FALSE),0)</f>
        <v>0</v>
      </c>
      <c r="G2410" s="5">
        <f>IFERROR(VLOOKUP(Tabla1[[#This Row],[FECHA]],EXONERACIONES!A:D,4,FALSE),0)</f>
        <v>0</v>
      </c>
      <c r="H2410" s="9">
        <f>IFERROR(VLOOKUP(Tabla1[[#This Row],[FECHA]],EXONERACIONES!A:D,3,FALSE),0)</f>
        <v>0</v>
      </c>
      <c r="I2410" s="5">
        <f>IFERROR(VLOOKUP(Tabla1[[#This Row],[FECHA]],'SIMIT CON RES'!A:D,4,FALSE),0)</f>
        <v>0</v>
      </c>
      <c r="J2410" s="9">
        <f>IFERROR(VLOOKUP(Tabla1[[#This Row],[FECHA]],'SIMIT CON RES'!A:D,3,FALSE),0)</f>
        <v>0</v>
      </c>
      <c r="K2410">
        <f>IFERROR(VLOOKUP(Tabla1[[#This Row],[FECHA]],'SIMIT SIN RES'!A:D,4,FALSE),0)</f>
        <v>0</v>
      </c>
      <c r="L2410" s="9">
        <f>IFERROR(VLOOKUP(Tabla1[[#This Row],[FECHA]],'SIMIT SIN RES'!A:D,3,FALSE),0)</f>
        <v>0</v>
      </c>
      <c r="M2410" s="5">
        <f>IFERROR(VLOOKUP(Tabla1[[#This Row],[FECHA]],'RECAUDOS DE COMPARENDOS'!A:D,4,FALSE),0)</f>
        <v>0</v>
      </c>
      <c r="N2410" s="9">
        <f>IFERROR(VLOOKUP(Tabla1[[#This Row],[FECHA]],'RECAUDOS DE COMPARENDOS'!A:D,3,FALSE),0)</f>
        <v>0</v>
      </c>
      <c r="O2410" s="5">
        <f>IFERROR(VLOOKUP(Tabla1[[#This Row],[FECHA]],'RECAUDOS DE RESOLUCIONES'!A:D,4,FALSE),0)</f>
        <v>0</v>
      </c>
      <c r="P2410" s="9">
        <f>IFERROR(VLOOKUP(Tabla1[[#This Row],[FECHA]],'RECAUDOS DE RESOLUCIONES'!A:D,3,FALSE),0)</f>
        <v>0</v>
      </c>
      <c r="Q241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41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410" s="11">
        <f>IFERROR(VLOOKUP(Tabla1[[#This Row],[FECHA]],'RECAUDOS LOCALES'!A:D,4,FALSE),0)</f>
        <v>0</v>
      </c>
      <c r="T2410" s="9">
        <f>IFERROR(VLOOKUP(Tabla1[[#This Row],[FECHA]],'RECAUDOS LOCALES'!A:D,3,FALSE),0)</f>
        <v>0</v>
      </c>
      <c r="U2410" s="11">
        <f>IFERROR(VLOOKUP(Tabla1[[#This Row],[FECHA]],'RECAUDOS EXTERNOS'!A:D,4,FALSE),0)</f>
        <v>4</v>
      </c>
      <c r="V2410" s="9">
        <f>IFERROR(VLOOKUP(Tabla1[[#This Row],[FECHA]],'RECAUDOS EXTERNOS'!A:D,3,FALSE),0)</f>
        <v>1094345</v>
      </c>
    </row>
    <row r="2411" spans="1:22" x14ac:dyDescent="0.25">
      <c r="A2411" s="1">
        <v>39970</v>
      </c>
      <c r="B2411" s="3" t="s">
        <v>5</v>
      </c>
      <c r="C2411" s="2">
        <v>39965</v>
      </c>
      <c r="D2411" s="5">
        <f>YEAR(Tabla1[[#This Row],[FECHA]])</f>
        <v>2009</v>
      </c>
      <c r="E2411" s="5">
        <f>IFERROR(VLOOKUP(Tabla1[[#This Row],[FECHA]],'COMPARENDOS TOTALES'!A:D,4,FALSE),0)</f>
        <v>7</v>
      </c>
      <c r="F2411" s="9">
        <f>IFERROR(VLOOKUP(Tabla1[[#This Row],[FECHA]],'COMPARENDOS TOTALES'!A:D,3,FALSE),0)</f>
        <v>1987600</v>
      </c>
      <c r="G2411" s="5">
        <f>IFERROR(VLOOKUP(Tabla1[[#This Row],[FECHA]],EXONERACIONES!A:D,4,FALSE),0)</f>
        <v>1</v>
      </c>
      <c r="H2411" s="9">
        <f>IFERROR(VLOOKUP(Tabla1[[#This Row],[FECHA]],EXONERACIONES!A:D,3,FALSE),0)</f>
        <v>248450</v>
      </c>
      <c r="I2411" s="5">
        <f>IFERROR(VLOOKUP(Tabla1[[#This Row],[FECHA]],'SIMIT CON RES'!A:D,4,FALSE),0)</f>
        <v>4</v>
      </c>
      <c r="J2411" s="9">
        <f>IFERROR(VLOOKUP(Tabla1[[#This Row],[FECHA]],'SIMIT CON RES'!A:D,3,FALSE),0)</f>
        <v>1242250</v>
      </c>
      <c r="K2411">
        <f>IFERROR(VLOOKUP(Tabla1[[#This Row],[FECHA]],'SIMIT SIN RES'!A:D,4,FALSE),0)</f>
        <v>0</v>
      </c>
      <c r="L2411" s="9">
        <f>IFERROR(VLOOKUP(Tabla1[[#This Row],[FECHA]],'SIMIT SIN RES'!A:D,3,FALSE),0)</f>
        <v>0</v>
      </c>
      <c r="M2411" s="5">
        <f>IFERROR(VLOOKUP(Tabla1[[#This Row],[FECHA]],'RECAUDOS DE COMPARENDOS'!A:D,4,FALSE),0)</f>
        <v>0</v>
      </c>
      <c r="N2411" s="9">
        <f>IFERROR(VLOOKUP(Tabla1[[#This Row],[FECHA]],'RECAUDOS DE COMPARENDOS'!A:D,3,FALSE),0)</f>
        <v>0</v>
      </c>
      <c r="O2411" s="5">
        <f>IFERROR(VLOOKUP(Tabla1[[#This Row],[FECHA]],'RECAUDOS DE RESOLUCIONES'!A:D,4,FALSE),0)</f>
        <v>0</v>
      </c>
      <c r="P2411" s="9">
        <f>IFERROR(VLOOKUP(Tabla1[[#This Row],[FECHA]],'RECAUDOS DE RESOLUCIONES'!A:D,3,FALSE),0)</f>
        <v>0</v>
      </c>
      <c r="Q241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411" s="9">
        <f>Tabla1[V. COMPARENDOS]-(Tabla1[V. EXONERACIONES]+Tabla1[[#This Row],[V. SIMIT CON RESOLUCION]]+Tabla1[[#This Row],[V. SIMIT SIN RESOLUCION]]+Tabla1[[#This Row],[V. RECAUDOS COMPARENDOS]]+Tabla1[[#This Row],[V. RECAUDOS RESOLUCIONES]])</f>
        <v>496900</v>
      </c>
      <c r="S2411" s="11">
        <f>IFERROR(VLOOKUP(Tabla1[[#This Row],[FECHA]],'RECAUDOS LOCALES'!A:D,4,FALSE),0)</f>
        <v>0</v>
      </c>
      <c r="T2411" s="9">
        <f>IFERROR(VLOOKUP(Tabla1[[#This Row],[FECHA]],'RECAUDOS LOCALES'!A:D,3,FALSE),0)</f>
        <v>0</v>
      </c>
      <c r="U2411" s="11">
        <f>IFERROR(VLOOKUP(Tabla1[[#This Row],[FECHA]],'RECAUDOS EXTERNOS'!A:D,4,FALSE),0)</f>
        <v>0</v>
      </c>
      <c r="V2411" s="9">
        <f>IFERROR(VLOOKUP(Tabla1[[#This Row],[FECHA]],'RECAUDOS EXTERNOS'!A:D,3,FALSE),0)</f>
        <v>0</v>
      </c>
    </row>
    <row r="2412" spans="1:22" x14ac:dyDescent="0.25">
      <c r="A2412" s="1">
        <v>39971</v>
      </c>
      <c r="B2412" s="3" t="s">
        <v>4</v>
      </c>
      <c r="C2412" s="2">
        <v>39965</v>
      </c>
      <c r="D2412" s="5">
        <f>YEAR(Tabla1[[#This Row],[FECHA]])</f>
        <v>2009</v>
      </c>
      <c r="E2412" s="5">
        <f>IFERROR(VLOOKUP(Tabla1[[#This Row],[FECHA]],'COMPARENDOS TOTALES'!A:D,4,FALSE),0)</f>
        <v>24</v>
      </c>
      <c r="F2412" s="9">
        <f>IFERROR(VLOOKUP(Tabla1[[#This Row],[FECHA]],'COMPARENDOS TOTALES'!A:D,3,FALSE),0)</f>
        <v>7486628</v>
      </c>
      <c r="G2412" s="5">
        <f>IFERROR(VLOOKUP(Tabla1[[#This Row],[FECHA]],EXONERACIONES!A:D,4,FALSE),0)</f>
        <v>2</v>
      </c>
      <c r="H2412" s="9">
        <f>IFERROR(VLOOKUP(Tabla1[[#This Row],[FECHA]],EXONERACIONES!A:D,3,FALSE),0)</f>
        <v>496900</v>
      </c>
      <c r="I2412" s="5">
        <f>IFERROR(VLOOKUP(Tabla1[[#This Row],[FECHA]],'SIMIT CON RES'!A:D,4,FALSE),0)</f>
        <v>11</v>
      </c>
      <c r="J2412" s="9">
        <f>IFERROR(VLOOKUP(Tabla1[[#This Row],[FECHA]],'SIMIT CON RES'!A:D,3,FALSE),0)</f>
        <v>3875821</v>
      </c>
      <c r="K2412">
        <f>IFERROR(VLOOKUP(Tabla1[[#This Row],[FECHA]],'SIMIT SIN RES'!A:D,4,FALSE),0)</f>
        <v>0</v>
      </c>
      <c r="L2412" s="9">
        <f>IFERROR(VLOOKUP(Tabla1[[#This Row],[FECHA]],'SIMIT SIN RES'!A:D,3,FALSE),0)</f>
        <v>0</v>
      </c>
      <c r="M2412" s="5">
        <f>IFERROR(VLOOKUP(Tabla1[[#This Row],[FECHA]],'RECAUDOS DE COMPARENDOS'!A:D,4,FALSE),0)</f>
        <v>3</v>
      </c>
      <c r="N2412" s="9">
        <f>IFERROR(VLOOKUP(Tabla1[[#This Row],[FECHA]],'RECAUDOS DE COMPARENDOS'!A:D,3,FALSE),0)</f>
        <v>745350</v>
      </c>
      <c r="O2412" s="5">
        <f>IFERROR(VLOOKUP(Tabla1[[#This Row],[FECHA]],'RECAUDOS DE RESOLUCIONES'!A:D,4,FALSE),0)</f>
        <v>0</v>
      </c>
      <c r="P2412" s="9">
        <f>IFERROR(VLOOKUP(Tabla1[[#This Row],[FECHA]],'RECAUDOS DE RESOLUCIONES'!A:D,3,FALSE),0)</f>
        <v>0</v>
      </c>
      <c r="Q241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8</v>
      </c>
      <c r="R2412" s="9">
        <f>Tabla1[V. COMPARENDOS]-(Tabla1[V. EXONERACIONES]+Tabla1[[#This Row],[V. SIMIT CON RESOLUCION]]+Tabla1[[#This Row],[V. SIMIT SIN RESOLUCION]]+Tabla1[[#This Row],[V. RECAUDOS COMPARENDOS]]+Tabla1[[#This Row],[V. RECAUDOS RESOLUCIONES]])</f>
        <v>2368557</v>
      </c>
      <c r="S2412" s="11">
        <f>IFERROR(VLOOKUP(Tabla1[[#This Row],[FECHA]],'RECAUDOS LOCALES'!A:D,4,FALSE),0)</f>
        <v>0</v>
      </c>
      <c r="T2412" s="9">
        <f>IFERROR(VLOOKUP(Tabla1[[#This Row],[FECHA]],'RECAUDOS LOCALES'!A:D,3,FALSE),0)</f>
        <v>0</v>
      </c>
      <c r="U2412" s="11">
        <f>IFERROR(VLOOKUP(Tabla1[[#This Row],[FECHA]],'RECAUDOS EXTERNOS'!A:D,4,FALSE),0)</f>
        <v>0</v>
      </c>
      <c r="V2412" s="9">
        <f>IFERROR(VLOOKUP(Tabla1[[#This Row],[FECHA]],'RECAUDOS EXTERNOS'!A:D,3,FALSE),0)</f>
        <v>0</v>
      </c>
    </row>
    <row r="2413" spans="1:22" x14ac:dyDescent="0.25">
      <c r="A2413" s="1">
        <v>39972</v>
      </c>
      <c r="B2413" s="3" t="s">
        <v>1</v>
      </c>
      <c r="C2413" s="2">
        <v>39965</v>
      </c>
      <c r="D2413" s="5">
        <f>YEAR(Tabla1[[#This Row],[FECHA]])</f>
        <v>2009</v>
      </c>
      <c r="E2413" s="5">
        <f>IFERROR(VLOOKUP(Tabla1[[#This Row],[FECHA]],'COMPARENDOS TOTALES'!A:D,4,FALSE),0)</f>
        <v>2</v>
      </c>
      <c r="F2413" s="9">
        <f>IFERROR(VLOOKUP(Tabla1[[#This Row],[FECHA]],'COMPARENDOS TOTALES'!A:D,3,FALSE),0)</f>
        <v>496900</v>
      </c>
      <c r="G2413" s="5">
        <f>IFERROR(VLOOKUP(Tabla1[[#This Row],[FECHA]],EXONERACIONES!A:D,4,FALSE),0)</f>
        <v>0</v>
      </c>
      <c r="H2413" s="9">
        <f>IFERROR(VLOOKUP(Tabla1[[#This Row],[FECHA]],EXONERACIONES!A:D,3,FALSE),0)</f>
        <v>0</v>
      </c>
      <c r="I2413" s="5">
        <f>IFERROR(VLOOKUP(Tabla1[[#This Row],[FECHA]],'SIMIT CON RES'!A:D,4,FALSE),0)</f>
        <v>1</v>
      </c>
      <c r="J2413" s="9">
        <f>IFERROR(VLOOKUP(Tabla1[[#This Row],[FECHA]],'SIMIT CON RES'!A:D,3,FALSE),0)</f>
        <v>248450</v>
      </c>
      <c r="K2413">
        <f>IFERROR(VLOOKUP(Tabla1[[#This Row],[FECHA]],'SIMIT SIN RES'!A:D,4,FALSE),0)</f>
        <v>0</v>
      </c>
      <c r="L2413" s="9">
        <f>IFERROR(VLOOKUP(Tabla1[[#This Row],[FECHA]],'SIMIT SIN RES'!A:D,3,FALSE),0)</f>
        <v>0</v>
      </c>
      <c r="M2413" s="5">
        <f>IFERROR(VLOOKUP(Tabla1[[#This Row],[FECHA]],'RECAUDOS DE COMPARENDOS'!A:D,4,FALSE),0)</f>
        <v>0</v>
      </c>
      <c r="N2413" s="9">
        <f>IFERROR(VLOOKUP(Tabla1[[#This Row],[FECHA]],'RECAUDOS DE COMPARENDOS'!A:D,3,FALSE),0)</f>
        <v>0</v>
      </c>
      <c r="O2413" s="5">
        <f>IFERROR(VLOOKUP(Tabla1[[#This Row],[FECHA]],'RECAUDOS DE RESOLUCIONES'!A:D,4,FALSE),0)</f>
        <v>1</v>
      </c>
      <c r="P2413" s="9">
        <f>IFERROR(VLOOKUP(Tabla1[[#This Row],[FECHA]],'RECAUDOS DE RESOLUCIONES'!A:D,3,FALSE),0)</f>
        <v>248450</v>
      </c>
      <c r="Q241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41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413" s="11">
        <f>IFERROR(VLOOKUP(Tabla1[[#This Row],[FECHA]],'RECAUDOS LOCALES'!A:D,4,FALSE),0)</f>
        <v>0</v>
      </c>
      <c r="T2413" s="9">
        <f>IFERROR(VLOOKUP(Tabla1[[#This Row],[FECHA]],'RECAUDOS LOCALES'!A:D,3,FALSE),0)</f>
        <v>0</v>
      </c>
      <c r="U2413" s="11">
        <f>IFERROR(VLOOKUP(Tabla1[[#This Row],[FECHA]],'RECAUDOS EXTERNOS'!A:D,4,FALSE),0)</f>
        <v>2</v>
      </c>
      <c r="V2413" s="9">
        <f>IFERROR(VLOOKUP(Tabla1[[#This Row],[FECHA]],'RECAUDOS EXTERNOS'!A:D,3,FALSE),0)</f>
        <v>843170</v>
      </c>
    </row>
    <row r="2414" spans="1:22" x14ac:dyDescent="0.25">
      <c r="A2414" s="1">
        <v>39973</v>
      </c>
      <c r="B2414" s="3" t="s">
        <v>2</v>
      </c>
      <c r="C2414" s="2">
        <v>39965</v>
      </c>
      <c r="D2414" s="5">
        <f>YEAR(Tabla1[[#This Row],[FECHA]])</f>
        <v>2009</v>
      </c>
      <c r="E2414" s="5">
        <f>IFERROR(VLOOKUP(Tabla1[[#This Row],[FECHA]],'COMPARENDOS TOTALES'!A:D,4,FALSE),0)</f>
        <v>10</v>
      </c>
      <c r="F2414" s="9">
        <f>IFERROR(VLOOKUP(Tabla1[[#This Row],[FECHA]],'COMPARENDOS TOTALES'!A:D,3,FALSE),0)</f>
        <v>3478300</v>
      </c>
      <c r="G2414" s="5">
        <f>IFERROR(VLOOKUP(Tabla1[[#This Row],[FECHA]],EXONERACIONES!A:D,4,FALSE),0)</f>
        <v>0</v>
      </c>
      <c r="H2414" s="9">
        <f>IFERROR(VLOOKUP(Tabla1[[#This Row],[FECHA]],EXONERACIONES!A:D,3,FALSE),0)</f>
        <v>0</v>
      </c>
      <c r="I2414" s="5">
        <f>IFERROR(VLOOKUP(Tabla1[[#This Row],[FECHA]],'SIMIT CON RES'!A:D,4,FALSE),0)</f>
        <v>5</v>
      </c>
      <c r="J2414" s="9">
        <f>IFERROR(VLOOKUP(Tabla1[[#This Row],[FECHA]],'SIMIT CON RES'!A:D,3,FALSE),0)</f>
        <v>1739150</v>
      </c>
      <c r="K2414">
        <f>IFERROR(VLOOKUP(Tabla1[[#This Row],[FECHA]],'SIMIT SIN RES'!A:D,4,FALSE),0)</f>
        <v>0</v>
      </c>
      <c r="L2414" s="9">
        <f>IFERROR(VLOOKUP(Tabla1[[#This Row],[FECHA]],'SIMIT SIN RES'!A:D,3,FALSE),0)</f>
        <v>0</v>
      </c>
      <c r="M2414" s="5">
        <f>IFERROR(VLOOKUP(Tabla1[[#This Row],[FECHA]],'RECAUDOS DE COMPARENDOS'!A:D,4,FALSE),0)</f>
        <v>0</v>
      </c>
      <c r="N2414" s="9">
        <f>IFERROR(VLOOKUP(Tabla1[[#This Row],[FECHA]],'RECAUDOS DE COMPARENDOS'!A:D,3,FALSE),0)</f>
        <v>0</v>
      </c>
      <c r="O2414" s="5">
        <f>IFERROR(VLOOKUP(Tabla1[[#This Row],[FECHA]],'RECAUDOS DE RESOLUCIONES'!A:D,4,FALSE),0)</f>
        <v>0</v>
      </c>
      <c r="P2414" s="9">
        <f>IFERROR(VLOOKUP(Tabla1[[#This Row],[FECHA]],'RECAUDOS DE RESOLUCIONES'!A:D,3,FALSE),0)</f>
        <v>0</v>
      </c>
      <c r="Q241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2414" s="9">
        <f>Tabla1[V. COMPARENDOS]-(Tabla1[V. EXONERACIONES]+Tabla1[[#This Row],[V. SIMIT CON RESOLUCION]]+Tabla1[[#This Row],[V. SIMIT SIN RESOLUCION]]+Tabla1[[#This Row],[V. RECAUDOS COMPARENDOS]]+Tabla1[[#This Row],[V. RECAUDOS RESOLUCIONES]])</f>
        <v>1739150</v>
      </c>
      <c r="S2414" s="11">
        <f>IFERROR(VLOOKUP(Tabla1[[#This Row],[FECHA]],'RECAUDOS LOCALES'!A:D,4,FALSE),0)</f>
        <v>0</v>
      </c>
      <c r="T2414" s="9">
        <f>IFERROR(VLOOKUP(Tabla1[[#This Row],[FECHA]],'RECAUDOS LOCALES'!A:D,3,FALSE),0)</f>
        <v>0</v>
      </c>
      <c r="U2414" s="11">
        <f>IFERROR(VLOOKUP(Tabla1[[#This Row],[FECHA]],'RECAUDOS EXTERNOS'!A:D,4,FALSE),0)</f>
        <v>3</v>
      </c>
      <c r="V2414" s="9">
        <f>IFERROR(VLOOKUP(Tabla1[[#This Row],[FECHA]],'RECAUDOS EXTERNOS'!A:D,3,FALSE),0)</f>
        <v>924650</v>
      </c>
    </row>
    <row r="2415" spans="1:22" x14ac:dyDescent="0.25">
      <c r="A2415" s="1">
        <v>39974</v>
      </c>
      <c r="B2415" s="3" t="s">
        <v>3</v>
      </c>
      <c r="C2415" s="2">
        <v>39965</v>
      </c>
      <c r="D2415" s="5">
        <f>YEAR(Tabla1[[#This Row],[FECHA]])</f>
        <v>2009</v>
      </c>
      <c r="E2415" s="5">
        <f>IFERROR(VLOOKUP(Tabla1[[#This Row],[FECHA]],'COMPARENDOS TOTALES'!A:D,4,FALSE),0)</f>
        <v>7</v>
      </c>
      <c r="F2415" s="9">
        <f>IFERROR(VLOOKUP(Tabla1[[#This Row],[FECHA]],'COMPARENDOS TOTALES'!A:D,3,FALSE),0)</f>
        <v>2120107</v>
      </c>
      <c r="G2415" s="5">
        <f>IFERROR(VLOOKUP(Tabla1[[#This Row],[FECHA]],EXONERACIONES!A:D,4,FALSE),0)</f>
        <v>1</v>
      </c>
      <c r="H2415" s="9">
        <f>IFERROR(VLOOKUP(Tabla1[[#This Row],[FECHA]],EXONERACIONES!A:D,3,FALSE),0)</f>
        <v>248450</v>
      </c>
      <c r="I2415" s="5">
        <f>IFERROR(VLOOKUP(Tabla1[[#This Row],[FECHA]],'SIMIT CON RES'!A:D,4,FALSE),0)</f>
        <v>5</v>
      </c>
      <c r="J2415" s="9">
        <f>IFERROR(VLOOKUP(Tabla1[[#This Row],[FECHA]],'SIMIT CON RES'!A:D,3,FALSE),0)</f>
        <v>1374757</v>
      </c>
      <c r="K2415">
        <f>IFERROR(VLOOKUP(Tabla1[[#This Row],[FECHA]],'SIMIT SIN RES'!A:D,4,FALSE),0)</f>
        <v>0</v>
      </c>
      <c r="L2415" s="9">
        <f>IFERROR(VLOOKUP(Tabla1[[#This Row],[FECHA]],'SIMIT SIN RES'!A:D,3,FALSE),0)</f>
        <v>0</v>
      </c>
      <c r="M2415" s="5">
        <f>IFERROR(VLOOKUP(Tabla1[[#This Row],[FECHA]],'RECAUDOS DE COMPARENDOS'!A:D,4,FALSE),0)</f>
        <v>0</v>
      </c>
      <c r="N2415" s="9">
        <f>IFERROR(VLOOKUP(Tabla1[[#This Row],[FECHA]],'RECAUDOS DE COMPARENDOS'!A:D,3,FALSE),0)</f>
        <v>0</v>
      </c>
      <c r="O2415" s="5">
        <f>IFERROR(VLOOKUP(Tabla1[[#This Row],[FECHA]],'RECAUDOS DE RESOLUCIONES'!A:D,4,FALSE),0)</f>
        <v>0</v>
      </c>
      <c r="P2415" s="9">
        <f>IFERROR(VLOOKUP(Tabla1[[#This Row],[FECHA]],'RECAUDOS DE RESOLUCIONES'!A:D,3,FALSE),0)</f>
        <v>0</v>
      </c>
      <c r="Q241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415" s="9">
        <f>Tabla1[V. COMPARENDOS]-(Tabla1[V. EXONERACIONES]+Tabla1[[#This Row],[V. SIMIT CON RESOLUCION]]+Tabla1[[#This Row],[V. SIMIT SIN RESOLUCION]]+Tabla1[[#This Row],[V. RECAUDOS COMPARENDOS]]+Tabla1[[#This Row],[V. RECAUDOS RESOLUCIONES]])</f>
        <v>496900</v>
      </c>
      <c r="S2415" s="11">
        <f>IFERROR(VLOOKUP(Tabla1[[#This Row],[FECHA]],'RECAUDOS LOCALES'!A:D,4,FALSE),0)</f>
        <v>0</v>
      </c>
      <c r="T2415" s="9">
        <f>IFERROR(VLOOKUP(Tabla1[[#This Row],[FECHA]],'RECAUDOS LOCALES'!A:D,3,FALSE),0)</f>
        <v>0</v>
      </c>
      <c r="U2415" s="11">
        <f>IFERROR(VLOOKUP(Tabla1[[#This Row],[FECHA]],'RECAUDOS EXTERNOS'!A:D,4,FALSE),0)</f>
        <v>4</v>
      </c>
      <c r="V2415" s="9">
        <f>IFERROR(VLOOKUP(Tabla1[[#This Row],[FECHA]],'RECAUDOS EXTERNOS'!A:D,3,FALSE),0)</f>
        <v>1039250</v>
      </c>
    </row>
    <row r="2416" spans="1:22" x14ac:dyDescent="0.25">
      <c r="A2416" s="1">
        <v>39975</v>
      </c>
      <c r="B2416" s="3" t="s">
        <v>6</v>
      </c>
      <c r="C2416" s="2">
        <v>39965</v>
      </c>
      <c r="D2416" s="5">
        <f>YEAR(Tabla1[[#This Row],[FECHA]])</f>
        <v>2009</v>
      </c>
      <c r="E2416" s="5">
        <f>IFERROR(VLOOKUP(Tabla1[[#This Row],[FECHA]],'COMPARENDOS TOTALES'!A:D,4,FALSE),0)</f>
        <v>5</v>
      </c>
      <c r="F2416" s="9">
        <f>IFERROR(VLOOKUP(Tabla1[[#This Row],[FECHA]],'COMPARENDOS TOTALES'!A:D,3,FALSE),0)</f>
        <v>1374757</v>
      </c>
      <c r="G2416" s="5">
        <f>IFERROR(VLOOKUP(Tabla1[[#This Row],[FECHA]],EXONERACIONES!A:D,4,FALSE),0)</f>
        <v>1</v>
      </c>
      <c r="H2416" s="9">
        <f>IFERROR(VLOOKUP(Tabla1[[#This Row],[FECHA]],EXONERACIONES!A:D,3,FALSE),0)</f>
        <v>248450</v>
      </c>
      <c r="I2416" s="5">
        <f>IFERROR(VLOOKUP(Tabla1[[#This Row],[FECHA]],'SIMIT CON RES'!A:D,4,FALSE),0)</f>
        <v>2</v>
      </c>
      <c r="J2416" s="9">
        <f>IFERROR(VLOOKUP(Tabla1[[#This Row],[FECHA]],'SIMIT CON RES'!A:D,3,FALSE),0)</f>
        <v>629407</v>
      </c>
      <c r="K2416">
        <f>IFERROR(VLOOKUP(Tabla1[[#This Row],[FECHA]],'SIMIT SIN RES'!A:D,4,FALSE),0)</f>
        <v>0</v>
      </c>
      <c r="L2416" s="9">
        <f>IFERROR(VLOOKUP(Tabla1[[#This Row],[FECHA]],'SIMIT SIN RES'!A:D,3,FALSE),0)</f>
        <v>0</v>
      </c>
      <c r="M2416" s="5">
        <f>IFERROR(VLOOKUP(Tabla1[[#This Row],[FECHA]],'RECAUDOS DE COMPARENDOS'!A:D,4,FALSE),0)</f>
        <v>0</v>
      </c>
      <c r="N2416" s="9">
        <f>IFERROR(VLOOKUP(Tabla1[[#This Row],[FECHA]],'RECAUDOS DE COMPARENDOS'!A:D,3,FALSE),0)</f>
        <v>0</v>
      </c>
      <c r="O2416" s="5">
        <f>IFERROR(VLOOKUP(Tabla1[[#This Row],[FECHA]],'RECAUDOS DE RESOLUCIONES'!A:D,4,FALSE),0)</f>
        <v>0</v>
      </c>
      <c r="P2416" s="9">
        <f>IFERROR(VLOOKUP(Tabla1[[#This Row],[FECHA]],'RECAUDOS DE RESOLUCIONES'!A:D,3,FALSE),0)</f>
        <v>0</v>
      </c>
      <c r="Q241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416" s="9">
        <f>Tabla1[V. COMPARENDOS]-(Tabla1[V. EXONERACIONES]+Tabla1[[#This Row],[V. SIMIT CON RESOLUCION]]+Tabla1[[#This Row],[V. SIMIT SIN RESOLUCION]]+Tabla1[[#This Row],[V. RECAUDOS COMPARENDOS]]+Tabla1[[#This Row],[V. RECAUDOS RESOLUCIONES]])</f>
        <v>496900</v>
      </c>
      <c r="S2416" s="11">
        <f>IFERROR(VLOOKUP(Tabla1[[#This Row],[FECHA]],'RECAUDOS LOCALES'!A:D,4,FALSE),0)</f>
        <v>0</v>
      </c>
      <c r="T2416" s="9">
        <f>IFERROR(VLOOKUP(Tabla1[[#This Row],[FECHA]],'RECAUDOS LOCALES'!A:D,3,FALSE),0)</f>
        <v>0</v>
      </c>
      <c r="U2416" s="11">
        <f>IFERROR(VLOOKUP(Tabla1[[#This Row],[FECHA]],'RECAUDOS EXTERNOS'!A:D,4,FALSE),0)</f>
        <v>2</v>
      </c>
      <c r="V2416" s="9">
        <f>IFERROR(VLOOKUP(Tabla1[[#This Row],[FECHA]],'RECAUDOS EXTERNOS'!A:D,3,FALSE),0)</f>
        <v>253003</v>
      </c>
    </row>
    <row r="2417" spans="1:22" x14ac:dyDescent="0.25">
      <c r="A2417" s="1">
        <v>39976</v>
      </c>
      <c r="B2417" s="3" t="s">
        <v>0</v>
      </c>
      <c r="C2417" s="2">
        <v>39965</v>
      </c>
      <c r="D2417" s="5">
        <f>YEAR(Tabla1[[#This Row],[FECHA]])</f>
        <v>2009</v>
      </c>
      <c r="E2417" s="5">
        <f>IFERROR(VLOOKUP(Tabla1[[#This Row],[FECHA]],'COMPARENDOS TOTALES'!A:D,4,FALSE),0)</f>
        <v>3</v>
      </c>
      <c r="F2417" s="9">
        <f>IFERROR(VLOOKUP(Tabla1[[#This Row],[FECHA]],'COMPARENDOS TOTALES'!A:D,3,FALSE),0)</f>
        <v>993800</v>
      </c>
      <c r="G2417" s="5">
        <f>IFERROR(VLOOKUP(Tabla1[[#This Row],[FECHA]],EXONERACIONES!A:D,4,FALSE),0)</f>
        <v>0</v>
      </c>
      <c r="H2417" s="9">
        <f>IFERROR(VLOOKUP(Tabla1[[#This Row],[FECHA]],EXONERACIONES!A:D,3,FALSE),0)</f>
        <v>0</v>
      </c>
      <c r="I2417" s="5">
        <f>IFERROR(VLOOKUP(Tabla1[[#This Row],[FECHA]],'SIMIT CON RES'!A:D,4,FALSE),0)</f>
        <v>3</v>
      </c>
      <c r="J2417" s="9">
        <f>IFERROR(VLOOKUP(Tabla1[[#This Row],[FECHA]],'SIMIT CON RES'!A:D,3,FALSE),0)</f>
        <v>993800</v>
      </c>
      <c r="K2417">
        <f>IFERROR(VLOOKUP(Tabla1[[#This Row],[FECHA]],'SIMIT SIN RES'!A:D,4,FALSE),0)</f>
        <v>0</v>
      </c>
      <c r="L2417" s="9">
        <f>IFERROR(VLOOKUP(Tabla1[[#This Row],[FECHA]],'SIMIT SIN RES'!A:D,3,FALSE),0)</f>
        <v>0</v>
      </c>
      <c r="M2417" s="5">
        <f>IFERROR(VLOOKUP(Tabla1[[#This Row],[FECHA]],'RECAUDOS DE COMPARENDOS'!A:D,4,FALSE),0)</f>
        <v>0</v>
      </c>
      <c r="N2417" s="9">
        <f>IFERROR(VLOOKUP(Tabla1[[#This Row],[FECHA]],'RECAUDOS DE COMPARENDOS'!A:D,3,FALSE),0)</f>
        <v>0</v>
      </c>
      <c r="O2417" s="5">
        <f>IFERROR(VLOOKUP(Tabla1[[#This Row],[FECHA]],'RECAUDOS DE RESOLUCIONES'!A:D,4,FALSE),0)</f>
        <v>0</v>
      </c>
      <c r="P2417" s="9">
        <f>IFERROR(VLOOKUP(Tabla1[[#This Row],[FECHA]],'RECAUDOS DE RESOLUCIONES'!A:D,3,FALSE),0)</f>
        <v>0</v>
      </c>
      <c r="Q241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41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417" s="11">
        <f>IFERROR(VLOOKUP(Tabla1[[#This Row],[FECHA]],'RECAUDOS LOCALES'!A:D,4,FALSE),0)</f>
        <v>0</v>
      </c>
      <c r="T2417" s="9">
        <f>IFERROR(VLOOKUP(Tabla1[[#This Row],[FECHA]],'RECAUDOS LOCALES'!A:D,3,FALSE),0)</f>
        <v>0</v>
      </c>
      <c r="U2417" s="11">
        <f>IFERROR(VLOOKUP(Tabla1[[#This Row],[FECHA]],'RECAUDOS EXTERNOS'!A:D,4,FALSE),0)</f>
        <v>6</v>
      </c>
      <c r="V2417" s="9">
        <f>IFERROR(VLOOKUP(Tabla1[[#This Row],[FECHA]],'RECAUDOS EXTERNOS'!A:D,3,FALSE),0)</f>
        <v>1186785</v>
      </c>
    </row>
    <row r="2418" spans="1:22" x14ac:dyDescent="0.25">
      <c r="A2418" s="1">
        <v>39977</v>
      </c>
      <c r="B2418" s="3" t="s">
        <v>5</v>
      </c>
      <c r="C2418" s="2">
        <v>39965</v>
      </c>
      <c r="D2418" s="5">
        <f>YEAR(Tabla1[[#This Row],[FECHA]])</f>
        <v>2009</v>
      </c>
      <c r="E2418" s="5">
        <f>IFERROR(VLOOKUP(Tabla1[[#This Row],[FECHA]],'COMPARENDOS TOTALES'!A:D,4,FALSE),0)</f>
        <v>12</v>
      </c>
      <c r="F2418" s="9">
        <f>IFERROR(VLOOKUP(Tabla1[[#This Row],[FECHA]],'COMPARENDOS TOTALES'!A:D,3,FALSE),0)</f>
        <v>4107707</v>
      </c>
      <c r="G2418" s="5">
        <f>IFERROR(VLOOKUP(Tabla1[[#This Row],[FECHA]],EXONERACIONES!A:D,4,FALSE),0)</f>
        <v>1</v>
      </c>
      <c r="H2418" s="9">
        <f>IFERROR(VLOOKUP(Tabla1[[#This Row],[FECHA]],EXONERACIONES!A:D,3,FALSE),0)</f>
        <v>496900</v>
      </c>
      <c r="I2418" s="5">
        <f>IFERROR(VLOOKUP(Tabla1[[#This Row],[FECHA]],'SIMIT CON RES'!A:D,4,FALSE),0)</f>
        <v>5</v>
      </c>
      <c r="J2418" s="9">
        <f>IFERROR(VLOOKUP(Tabla1[[#This Row],[FECHA]],'SIMIT CON RES'!A:D,3,FALSE),0)</f>
        <v>1126307</v>
      </c>
      <c r="K2418">
        <f>IFERROR(VLOOKUP(Tabla1[[#This Row],[FECHA]],'SIMIT SIN RES'!A:D,4,FALSE),0)</f>
        <v>0</v>
      </c>
      <c r="L2418" s="9">
        <f>IFERROR(VLOOKUP(Tabla1[[#This Row],[FECHA]],'SIMIT SIN RES'!A:D,3,FALSE),0)</f>
        <v>0</v>
      </c>
      <c r="M2418" s="5">
        <f>IFERROR(VLOOKUP(Tabla1[[#This Row],[FECHA]],'RECAUDOS DE COMPARENDOS'!A:D,4,FALSE),0)</f>
        <v>1</v>
      </c>
      <c r="N2418" s="9">
        <f>IFERROR(VLOOKUP(Tabla1[[#This Row],[FECHA]],'RECAUDOS DE COMPARENDOS'!A:D,3,FALSE),0)</f>
        <v>496900</v>
      </c>
      <c r="O2418" s="5">
        <f>IFERROR(VLOOKUP(Tabla1[[#This Row],[FECHA]],'RECAUDOS DE RESOLUCIONES'!A:D,4,FALSE),0)</f>
        <v>0</v>
      </c>
      <c r="P2418" s="9">
        <f>IFERROR(VLOOKUP(Tabla1[[#This Row],[FECHA]],'RECAUDOS DE RESOLUCIONES'!A:D,3,FALSE),0)</f>
        <v>0</v>
      </c>
      <c r="Q241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2418" s="9">
        <f>Tabla1[V. COMPARENDOS]-(Tabla1[V. EXONERACIONES]+Tabla1[[#This Row],[V. SIMIT CON RESOLUCION]]+Tabla1[[#This Row],[V. SIMIT SIN RESOLUCION]]+Tabla1[[#This Row],[V. RECAUDOS COMPARENDOS]]+Tabla1[[#This Row],[V. RECAUDOS RESOLUCIONES]])</f>
        <v>1987600</v>
      </c>
      <c r="S2418" s="11">
        <f>IFERROR(VLOOKUP(Tabla1[[#This Row],[FECHA]],'RECAUDOS LOCALES'!A:D,4,FALSE),0)</f>
        <v>0</v>
      </c>
      <c r="T2418" s="9">
        <f>IFERROR(VLOOKUP(Tabla1[[#This Row],[FECHA]],'RECAUDOS LOCALES'!A:D,3,FALSE),0)</f>
        <v>0</v>
      </c>
      <c r="U2418" s="11">
        <f>IFERROR(VLOOKUP(Tabla1[[#This Row],[FECHA]],'RECAUDOS EXTERNOS'!A:D,4,FALSE),0)</f>
        <v>0</v>
      </c>
      <c r="V2418" s="9">
        <f>IFERROR(VLOOKUP(Tabla1[[#This Row],[FECHA]],'RECAUDOS EXTERNOS'!A:D,3,FALSE),0)</f>
        <v>0</v>
      </c>
    </row>
    <row r="2419" spans="1:22" x14ac:dyDescent="0.25">
      <c r="A2419" s="1">
        <v>39978</v>
      </c>
      <c r="B2419" s="3" t="s">
        <v>4</v>
      </c>
      <c r="C2419" s="2">
        <v>39965</v>
      </c>
      <c r="D2419" s="5">
        <f>YEAR(Tabla1[[#This Row],[FECHA]])</f>
        <v>2009</v>
      </c>
      <c r="E2419" s="5">
        <f>IFERROR(VLOOKUP(Tabla1[[#This Row],[FECHA]],'COMPARENDOS TOTALES'!A:D,4,FALSE),0)</f>
        <v>16</v>
      </c>
      <c r="F2419" s="9">
        <f>IFERROR(VLOOKUP(Tabla1[[#This Row],[FECHA]],'COMPARENDOS TOTALES'!A:D,3,FALSE),0)</f>
        <v>6343757</v>
      </c>
      <c r="G2419" s="5">
        <f>IFERROR(VLOOKUP(Tabla1[[#This Row],[FECHA]],EXONERACIONES!A:D,4,FALSE),0)</f>
        <v>4</v>
      </c>
      <c r="H2419" s="9">
        <f>IFERROR(VLOOKUP(Tabla1[[#This Row],[FECHA]],EXONERACIONES!A:D,3,FALSE),0)</f>
        <v>1739150</v>
      </c>
      <c r="I2419" s="5">
        <f>IFERROR(VLOOKUP(Tabla1[[#This Row],[FECHA]],'SIMIT CON RES'!A:D,4,FALSE),0)</f>
        <v>10</v>
      </c>
      <c r="J2419" s="9">
        <f>IFERROR(VLOOKUP(Tabla1[[#This Row],[FECHA]],'SIMIT CON RES'!A:D,3,FALSE),0)</f>
        <v>3610807</v>
      </c>
      <c r="K2419">
        <f>IFERROR(VLOOKUP(Tabla1[[#This Row],[FECHA]],'SIMIT SIN RES'!A:D,4,FALSE),0)</f>
        <v>0</v>
      </c>
      <c r="L2419" s="9">
        <f>IFERROR(VLOOKUP(Tabla1[[#This Row],[FECHA]],'SIMIT SIN RES'!A:D,3,FALSE),0)</f>
        <v>0</v>
      </c>
      <c r="M2419" s="5">
        <f>IFERROR(VLOOKUP(Tabla1[[#This Row],[FECHA]],'RECAUDOS DE COMPARENDOS'!A:D,4,FALSE),0)</f>
        <v>1</v>
      </c>
      <c r="N2419" s="9">
        <f>IFERROR(VLOOKUP(Tabla1[[#This Row],[FECHA]],'RECAUDOS DE COMPARENDOS'!A:D,3,FALSE),0)</f>
        <v>496900</v>
      </c>
      <c r="O2419" s="5">
        <f>IFERROR(VLOOKUP(Tabla1[[#This Row],[FECHA]],'RECAUDOS DE RESOLUCIONES'!A:D,4,FALSE),0)</f>
        <v>0</v>
      </c>
      <c r="P2419" s="9">
        <f>IFERROR(VLOOKUP(Tabla1[[#This Row],[FECHA]],'RECAUDOS DE RESOLUCIONES'!A:D,3,FALSE),0)</f>
        <v>0</v>
      </c>
      <c r="Q241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419" s="9">
        <f>Tabla1[V. COMPARENDOS]-(Tabla1[V. EXONERACIONES]+Tabla1[[#This Row],[V. SIMIT CON RESOLUCION]]+Tabla1[[#This Row],[V. SIMIT SIN RESOLUCION]]+Tabla1[[#This Row],[V. RECAUDOS COMPARENDOS]]+Tabla1[[#This Row],[V. RECAUDOS RESOLUCIONES]])</f>
        <v>496900</v>
      </c>
      <c r="S2419" s="11">
        <f>IFERROR(VLOOKUP(Tabla1[[#This Row],[FECHA]],'RECAUDOS LOCALES'!A:D,4,FALSE),0)</f>
        <v>0</v>
      </c>
      <c r="T2419" s="9">
        <f>IFERROR(VLOOKUP(Tabla1[[#This Row],[FECHA]],'RECAUDOS LOCALES'!A:D,3,FALSE),0)</f>
        <v>0</v>
      </c>
      <c r="U2419" s="11">
        <f>IFERROR(VLOOKUP(Tabla1[[#This Row],[FECHA]],'RECAUDOS EXTERNOS'!A:D,4,FALSE),0)</f>
        <v>0</v>
      </c>
      <c r="V2419" s="9">
        <f>IFERROR(VLOOKUP(Tabla1[[#This Row],[FECHA]],'RECAUDOS EXTERNOS'!A:D,3,FALSE),0)</f>
        <v>0</v>
      </c>
    </row>
    <row r="2420" spans="1:22" x14ac:dyDescent="0.25">
      <c r="A2420" s="1">
        <v>39979</v>
      </c>
      <c r="B2420" s="3" t="s">
        <v>1</v>
      </c>
      <c r="C2420" s="2">
        <v>39965</v>
      </c>
      <c r="D2420" s="5">
        <f>YEAR(Tabla1[[#This Row],[FECHA]])</f>
        <v>2009</v>
      </c>
      <c r="E2420" s="5">
        <f>IFERROR(VLOOKUP(Tabla1[[#This Row],[FECHA]],'COMPARENDOS TOTALES'!A:D,4,FALSE),0)</f>
        <v>7</v>
      </c>
      <c r="F2420" s="9">
        <f>IFERROR(VLOOKUP(Tabla1[[#This Row],[FECHA]],'COMPARENDOS TOTALES'!A:D,3,FALSE),0)</f>
        <v>1987600</v>
      </c>
      <c r="G2420" s="5">
        <f>IFERROR(VLOOKUP(Tabla1[[#This Row],[FECHA]],EXONERACIONES!A:D,4,FALSE),0)</f>
        <v>0</v>
      </c>
      <c r="H2420" s="9">
        <f>IFERROR(VLOOKUP(Tabla1[[#This Row],[FECHA]],EXONERACIONES!A:D,3,FALSE),0)</f>
        <v>0</v>
      </c>
      <c r="I2420" s="5">
        <f>IFERROR(VLOOKUP(Tabla1[[#This Row],[FECHA]],'SIMIT CON RES'!A:D,4,FALSE),0)</f>
        <v>6</v>
      </c>
      <c r="J2420" s="9">
        <f>IFERROR(VLOOKUP(Tabla1[[#This Row],[FECHA]],'SIMIT CON RES'!A:D,3,FALSE),0)</f>
        <v>1739150</v>
      </c>
      <c r="K2420">
        <f>IFERROR(VLOOKUP(Tabla1[[#This Row],[FECHA]],'SIMIT SIN RES'!A:D,4,FALSE),0)</f>
        <v>0</v>
      </c>
      <c r="L2420" s="9">
        <f>IFERROR(VLOOKUP(Tabla1[[#This Row],[FECHA]],'SIMIT SIN RES'!A:D,3,FALSE),0)</f>
        <v>0</v>
      </c>
      <c r="M2420" s="5">
        <f>IFERROR(VLOOKUP(Tabla1[[#This Row],[FECHA]],'RECAUDOS DE COMPARENDOS'!A:D,4,FALSE),0)</f>
        <v>0</v>
      </c>
      <c r="N2420" s="9">
        <f>IFERROR(VLOOKUP(Tabla1[[#This Row],[FECHA]],'RECAUDOS DE COMPARENDOS'!A:D,3,FALSE),0)</f>
        <v>0</v>
      </c>
      <c r="O2420" s="5">
        <f>IFERROR(VLOOKUP(Tabla1[[#This Row],[FECHA]],'RECAUDOS DE RESOLUCIONES'!A:D,4,FALSE),0)</f>
        <v>0</v>
      </c>
      <c r="P2420" s="9">
        <f>IFERROR(VLOOKUP(Tabla1[[#This Row],[FECHA]],'RECAUDOS DE RESOLUCIONES'!A:D,3,FALSE),0)</f>
        <v>0</v>
      </c>
      <c r="Q242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420" s="9">
        <f>Tabla1[V. COMPARENDOS]-(Tabla1[V. EXONERACIONES]+Tabla1[[#This Row],[V. SIMIT CON RESOLUCION]]+Tabla1[[#This Row],[V. SIMIT SIN RESOLUCION]]+Tabla1[[#This Row],[V. RECAUDOS COMPARENDOS]]+Tabla1[[#This Row],[V. RECAUDOS RESOLUCIONES]])</f>
        <v>248450</v>
      </c>
      <c r="S2420" s="11">
        <f>IFERROR(VLOOKUP(Tabla1[[#This Row],[FECHA]],'RECAUDOS LOCALES'!A:D,4,FALSE),0)</f>
        <v>0</v>
      </c>
      <c r="T2420" s="9">
        <f>IFERROR(VLOOKUP(Tabla1[[#This Row],[FECHA]],'RECAUDOS LOCALES'!A:D,3,FALSE),0)</f>
        <v>0</v>
      </c>
      <c r="U2420" s="11">
        <f>IFERROR(VLOOKUP(Tabla1[[#This Row],[FECHA]],'RECAUDOS EXTERNOS'!A:D,4,FALSE),0)</f>
        <v>0</v>
      </c>
      <c r="V2420" s="9">
        <f>IFERROR(VLOOKUP(Tabla1[[#This Row],[FECHA]],'RECAUDOS EXTERNOS'!A:D,3,FALSE),0)</f>
        <v>0</v>
      </c>
    </row>
    <row r="2421" spans="1:22" x14ac:dyDescent="0.25">
      <c r="A2421" s="1">
        <v>39980</v>
      </c>
      <c r="B2421" s="3" t="s">
        <v>2</v>
      </c>
      <c r="C2421" s="2">
        <v>39965</v>
      </c>
      <c r="D2421" s="5">
        <f>YEAR(Tabla1[[#This Row],[FECHA]])</f>
        <v>2009</v>
      </c>
      <c r="E2421" s="5">
        <f>IFERROR(VLOOKUP(Tabla1[[#This Row],[FECHA]],'COMPARENDOS TOTALES'!A:D,4,FALSE),0)</f>
        <v>7</v>
      </c>
      <c r="F2421" s="9">
        <f>IFERROR(VLOOKUP(Tabla1[[#This Row],[FECHA]],'COMPARENDOS TOTALES'!A:D,3,FALSE),0)</f>
        <v>2732950</v>
      </c>
      <c r="G2421" s="5">
        <f>IFERROR(VLOOKUP(Tabla1[[#This Row],[FECHA]],EXONERACIONES!A:D,4,FALSE),0)</f>
        <v>2</v>
      </c>
      <c r="H2421" s="9">
        <f>IFERROR(VLOOKUP(Tabla1[[#This Row],[FECHA]],EXONERACIONES!A:D,3,FALSE),0)</f>
        <v>745350</v>
      </c>
      <c r="I2421" s="5">
        <f>IFERROR(VLOOKUP(Tabla1[[#This Row],[FECHA]],'SIMIT CON RES'!A:D,4,FALSE),0)</f>
        <v>3</v>
      </c>
      <c r="J2421" s="9">
        <f>IFERROR(VLOOKUP(Tabla1[[#This Row],[FECHA]],'SIMIT CON RES'!A:D,3,FALSE),0)</f>
        <v>1242250</v>
      </c>
      <c r="K2421">
        <f>IFERROR(VLOOKUP(Tabla1[[#This Row],[FECHA]],'SIMIT SIN RES'!A:D,4,FALSE),0)</f>
        <v>0</v>
      </c>
      <c r="L2421" s="9">
        <f>IFERROR(VLOOKUP(Tabla1[[#This Row],[FECHA]],'SIMIT SIN RES'!A:D,3,FALSE),0)</f>
        <v>0</v>
      </c>
      <c r="M2421" s="5">
        <f>IFERROR(VLOOKUP(Tabla1[[#This Row],[FECHA]],'RECAUDOS DE COMPARENDOS'!A:D,4,FALSE),0)</f>
        <v>1</v>
      </c>
      <c r="N2421" s="9">
        <f>IFERROR(VLOOKUP(Tabla1[[#This Row],[FECHA]],'RECAUDOS DE COMPARENDOS'!A:D,3,FALSE),0)</f>
        <v>496900</v>
      </c>
      <c r="O2421" s="5">
        <f>IFERROR(VLOOKUP(Tabla1[[#This Row],[FECHA]],'RECAUDOS DE RESOLUCIONES'!A:D,4,FALSE),0)</f>
        <v>0</v>
      </c>
      <c r="P2421" s="9">
        <f>IFERROR(VLOOKUP(Tabla1[[#This Row],[FECHA]],'RECAUDOS DE RESOLUCIONES'!A:D,3,FALSE),0)</f>
        <v>0</v>
      </c>
      <c r="Q242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421" s="9">
        <f>Tabla1[V. COMPARENDOS]-(Tabla1[V. EXONERACIONES]+Tabla1[[#This Row],[V. SIMIT CON RESOLUCION]]+Tabla1[[#This Row],[V. SIMIT SIN RESOLUCION]]+Tabla1[[#This Row],[V. RECAUDOS COMPARENDOS]]+Tabla1[[#This Row],[V. RECAUDOS RESOLUCIONES]])</f>
        <v>248450</v>
      </c>
      <c r="S2421" s="11">
        <f>IFERROR(VLOOKUP(Tabla1[[#This Row],[FECHA]],'RECAUDOS LOCALES'!A:D,4,FALSE),0)</f>
        <v>0</v>
      </c>
      <c r="T2421" s="9">
        <f>IFERROR(VLOOKUP(Tabla1[[#This Row],[FECHA]],'RECAUDOS LOCALES'!A:D,3,FALSE),0)</f>
        <v>0</v>
      </c>
      <c r="U2421" s="11">
        <f>IFERROR(VLOOKUP(Tabla1[[#This Row],[FECHA]],'RECAUDOS EXTERNOS'!A:D,4,FALSE),0)</f>
        <v>2</v>
      </c>
      <c r="V2421" s="9">
        <f>IFERROR(VLOOKUP(Tabla1[[#This Row],[FECHA]],'RECAUDOS EXTERNOS'!A:D,3,FALSE),0)</f>
        <v>590200</v>
      </c>
    </row>
    <row r="2422" spans="1:22" x14ac:dyDescent="0.25">
      <c r="A2422" s="1">
        <v>39981</v>
      </c>
      <c r="B2422" s="3" t="s">
        <v>3</v>
      </c>
      <c r="C2422" s="2">
        <v>39965</v>
      </c>
      <c r="D2422" s="5">
        <f>YEAR(Tabla1[[#This Row],[FECHA]])</f>
        <v>2009</v>
      </c>
      <c r="E2422" s="5">
        <f>IFERROR(VLOOKUP(Tabla1[[#This Row],[FECHA]],'COMPARENDOS TOTALES'!A:D,4,FALSE),0)</f>
        <v>2</v>
      </c>
      <c r="F2422" s="9">
        <f>IFERROR(VLOOKUP(Tabla1[[#This Row],[FECHA]],'COMPARENDOS TOTALES'!A:D,3,FALSE),0)</f>
        <v>496900</v>
      </c>
      <c r="G2422" s="5">
        <f>IFERROR(VLOOKUP(Tabla1[[#This Row],[FECHA]],EXONERACIONES!A:D,4,FALSE),0)</f>
        <v>0</v>
      </c>
      <c r="H2422" s="9">
        <f>IFERROR(VLOOKUP(Tabla1[[#This Row],[FECHA]],EXONERACIONES!A:D,3,FALSE),0)</f>
        <v>0</v>
      </c>
      <c r="I2422" s="5">
        <f>IFERROR(VLOOKUP(Tabla1[[#This Row],[FECHA]],'SIMIT CON RES'!A:D,4,FALSE),0)</f>
        <v>1</v>
      </c>
      <c r="J2422" s="9">
        <f>IFERROR(VLOOKUP(Tabla1[[#This Row],[FECHA]],'SIMIT CON RES'!A:D,3,FALSE),0)</f>
        <v>248450</v>
      </c>
      <c r="K2422">
        <f>IFERROR(VLOOKUP(Tabla1[[#This Row],[FECHA]],'SIMIT SIN RES'!A:D,4,FALSE),0)</f>
        <v>0</v>
      </c>
      <c r="L2422" s="9">
        <f>IFERROR(VLOOKUP(Tabla1[[#This Row],[FECHA]],'SIMIT SIN RES'!A:D,3,FALSE),0)</f>
        <v>0</v>
      </c>
      <c r="M2422" s="5">
        <f>IFERROR(VLOOKUP(Tabla1[[#This Row],[FECHA]],'RECAUDOS DE COMPARENDOS'!A:D,4,FALSE),0)</f>
        <v>0</v>
      </c>
      <c r="N2422" s="9">
        <f>IFERROR(VLOOKUP(Tabla1[[#This Row],[FECHA]],'RECAUDOS DE COMPARENDOS'!A:D,3,FALSE),0)</f>
        <v>0</v>
      </c>
      <c r="O2422" s="5">
        <f>IFERROR(VLOOKUP(Tabla1[[#This Row],[FECHA]],'RECAUDOS DE RESOLUCIONES'!A:D,4,FALSE),0)</f>
        <v>0</v>
      </c>
      <c r="P2422" s="9">
        <f>IFERROR(VLOOKUP(Tabla1[[#This Row],[FECHA]],'RECAUDOS DE RESOLUCIONES'!A:D,3,FALSE),0)</f>
        <v>0</v>
      </c>
      <c r="Q242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422" s="9">
        <f>Tabla1[V. COMPARENDOS]-(Tabla1[V. EXONERACIONES]+Tabla1[[#This Row],[V. SIMIT CON RESOLUCION]]+Tabla1[[#This Row],[V. SIMIT SIN RESOLUCION]]+Tabla1[[#This Row],[V. RECAUDOS COMPARENDOS]]+Tabla1[[#This Row],[V. RECAUDOS RESOLUCIONES]])</f>
        <v>248450</v>
      </c>
      <c r="S2422" s="11">
        <f>IFERROR(VLOOKUP(Tabla1[[#This Row],[FECHA]],'RECAUDOS LOCALES'!A:D,4,FALSE),0)</f>
        <v>1</v>
      </c>
      <c r="T2422" s="9">
        <f>IFERROR(VLOOKUP(Tabla1[[#This Row],[FECHA]],'RECAUDOS LOCALES'!A:D,3,FALSE),0)</f>
        <v>216709</v>
      </c>
      <c r="U2422" s="11">
        <f>IFERROR(VLOOKUP(Tabla1[[#This Row],[FECHA]],'RECAUDOS EXTERNOS'!A:D,4,FALSE),0)</f>
        <v>3</v>
      </c>
      <c r="V2422" s="9">
        <f>IFERROR(VLOOKUP(Tabla1[[#This Row],[FECHA]],'RECAUDOS EXTERNOS'!A:D,3,FALSE),0)</f>
        <v>1012853</v>
      </c>
    </row>
    <row r="2423" spans="1:22" x14ac:dyDescent="0.25">
      <c r="A2423" s="1">
        <v>39982</v>
      </c>
      <c r="B2423" s="3" t="s">
        <v>6</v>
      </c>
      <c r="C2423" s="2">
        <v>39965</v>
      </c>
      <c r="D2423" s="5">
        <f>YEAR(Tabla1[[#This Row],[FECHA]])</f>
        <v>2009</v>
      </c>
      <c r="E2423" s="5">
        <f>IFERROR(VLOOKUP(Tabla1[[#This Row],[FECHA]],'COMPARENDOS TOTALES'!A:D,4,FALSE),0)</f>
        <v>9</v>
      </c>
      <c r="F2423" s="9">
        <f>IFERROR(VLOOKUP(Tabla1[[#This Row],[FECHA]],'COMPARENDOS TOTALES'!A:D,3,FALSE),0)</f>
        <v>3610807</v>
      </c>
      <c r="G2423" s="5">
        <f>IFERROR(VLOOKUP(Tabla1[[#This Row],[FECHA]],EXONERACIONES!A:D,4,FALSE),0)</f>
        <v>0</v>
      </c>
      <c r="H2423" s="9">
        <f>IFERROR(VLOOKUP(Tabla1[[#This Row],[FECHA]],EXONERACIONES!A:D,3,FALSE),0)</f>
        <v>0</v>
      </c>
      <c r="I2423" s="5">
        <f>IFERROR(VLOOKUP(Tabla1[[#This Row],[FECHA]],'SIMIT CON RES'!A:D,4,FALSE),0)</f>
        <v>8</v>
      </c>
      <c r="J2423" s="9">
        <f>IFERROR(VLOOKUP(Tabla1[[#This Row],[FECHA]],'SIMIT CON RES'!A:D,3,FALSE),0)</f>
        <v>3362357</v>
      </c>
      <c r="K2423">
        <f>IFERROR(VLOOKUP(Tabla1[[#This Row],[FECHA]],'SIMIT SIN RES'!A:D,4,FALSE),0)</f>
        <v>0</v>
      </c>
      <c r="L2423" s="9">
        <f>IFERROR(VLOOKUP(Tabla1[[#This Row],[FECHA]],'SIMIT SIN RES'!A:D,3,FALSE),0)</f>
        <v>0</v>
      </c>
      <c r="M2423" s="5">
        <f>IFERROR(VLOOKUP(Tabla1[[#This Row],[FECHA]],'RECAUDOS DE COMPARENDOS'!A:D,4,FALSE),0)</f>
        <v>0</v>
      </c>
      <c r="N2423" s="9">
        <f>IFERROR(VLOOKUP(Tabla1[[#This Row],[FECHA]],'RECAUDOS DE COMPARENDOS'!A:D,3,FALSE),0)</f>
        <v>0</v>
      </c>
      <c r="O2423" s="5">
        <f>IFERROR(VLOOKUP(Tabla1[[#This Row],[FECHA]],'RECAUDOS DE RESOLUCIONES'!A:D,4,FALSE),0)</f>
        <v>0</v>
      </c>
      <c r="P2423" s="9">
        <f>IFERROR(VLOOKUP(Tabla1[[#This Row],[FECHA]],'RECAUDOS DE RESOLUCIONES'!A:D,3,FALSE),0)</f>
        <v>0</v>
      </c>
      <c r="Q242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423" s="9">
        <f>Tabla1[V. COMPARENDOS]-(Tabla1[V. EXONERACIONES]+Tabla1[[#This Row],[V. SIMIT CON RESOLUCION]]+Tabla1[[#This Row],[V. SIMIT SIN RESOLUCION]]+Tabla1[[#This Row],[V. RECAUDOS COMPARENDOS]]+Tabla1[[#This Row],[V. RECAUDOS RESOLUCIONES]])</f>
        <v>248450</v>
      </c>
      <c r="S2423" s="11">
        <f>IFERROR(VLOOKUP(Tabla1[[#This Row],[FECHA]],'RECAUDOS LOCALES'!A:D,4,FALSE),0)</f>
        <v>0</v>
      </c>
      <c r="T2423" s="9">
        <f>IFERROR(VLOOKUP(Tabla1[[#This Row],[FECHA]],'RECAUDOS LOCALES'!A:D,3,FALSE),0)</f>
        <v>0</v>
      </c>
      <c r="U2423" s="11">
        <f>IFERROR(VLOOKUP(Tabla1[[#This Row],[FECHA]],'RECAUDOS EXTERNOS'!A:D,4,FALSE),0)</f>
        <v>0</v>
      </c>
      <c r="V2423" s="9">
        <f>IFERROR(VLOOKUP(Tabla1[[#This Row],[FECHA]],'RECAUDOS EXTERNOS'!A:D,3,FALSE),0)</f>
        <v>0</v>
      </c>
    </row>
    <row r="2424" spans="1:22" x14ac:dyDescent="0.25">
      <c r="A2424" s="1">
        <v>39983</v>
      </c>
      <c r="B2424" s="3" t="s">
        <v>0</v>
      </c>
      <c r="C2424" s="2">
        <v>39965</v>
      </c>
      <c r="D2424" s="5">
        <f>YEAR(Tabla1[[#This Row],[FECHA]])</f>
        <v>2009</v>
      </c>
      <c r="E2424" s="5">
        <f>IFERROR(VLOOKUP(Tabla1[[#This Row],[FECHA]],'COMPARENDOS TOTALES'!A:D,4,FALSE),0)</f>
        <v>14</v>
      </c>
      <c r="F2424" s="9">
        <f>IFERROR(VLOOKUP(Tabla1[[#This Row],[FECHA]],'COMPARENDOS TOTALES'!A:D,3,FALSE),0)</f>
        <v>5101507</v>
      </c>
      <c r="G2424" s="5">
        <f>IFERROR(VLOOKUP(Tabla1[[#This Row],[FECHA]],EXONERACIONES!A:D,4,FALSE),0)</f>
        <v>2</v>
      </c>
      <c r="H2424" s="9">
        <f>IFERROR(VLOOKUP(Tabla1[[#This Row],[FECHA]],EXONERACIONES!A:D,3,FALSE),0)</f>
        <v>745350</v>
      </c>
      <c r="I2424" s="5">
        <f>IFERROR(VLOOKUP(Tabla1[[#This Row],[FECHA]],'SIMIT CON RES'!A:D,4,FALSE),0)</f>
        <v>9</v>
      </c>
      <c r="J2424" s="9">
        <f>IFERROR(VLOOKUP(Tabla1[[#This Row],[FECHA]],'SIMIT CON RES'!A:D,3,FALSE),0)</f>
        <v>3229850</v>
      </c>
      <c r="K2424">
        <f>IFERROR(VLOOKUP(Tabla1[[#This Row],[FECHA]],'SIMIT SIN RES'!A:D,4,FALSE),0)</f>
        <v>0</v>
      </c>
      <c r="L2424" s="9">
        <f>IFERROR(VLOOKUP(Tabla1[[#This Row],[FECHA]],'SIMIT SIN RES'!A:D,3,FALSE),0)</f>
        <v>0</v>
      </c>
      <c r="M2424" s="5">
        <f>IFERROR(VLOOKUP(Tabla1[[#This Row],[FECHA]],'RECAUDOS DE COMPARENDOS'!A:D,4,FALSE),0)</f>
        <v>0</v>
      </c>
      <c r="N2424" s="9">
        <f>IFERROR(VLOOKUP(Tabla1[[#This Row],[FECHA]],'RECAUDOS DE COMPARENDOS'!A:D,3,FALSE),0)</f>
        <v>0</v>
      </c>
      <c r="O2424" s="5">
        <f>IFERROR(VLOOKUP(Tabla1[[#This Row],[FECHA]],'RECAUDOS DE RESOLUCIONES'!A:D,4,FALSE),0)</f>
        <v>1</v>
      </c>
      <c r="P2424" s="9">
        <f>IFERROR(VLOOKUP(Tabla1[[#This Row],[FECHA]],'RECAUDOS DE RESOLUCIONES'!A:D,3,FALSE),0)</f>
        <v>496900</v>
      </c>
      <c r="Q242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424" s="9">
        <f>Tabla1[V. COMPARENDOS]-(Tabla1[V. EXONERACIONES]+Tabla1[[#This Row],[V. SIMIT CON RESOLUCION]]+Tabla1[[#This Row],[V. SIMIT SIN RESOLUCION]]+Tabla1[[#This Row],[V. RECAUDOS COMPARENDOS]]+Tabla1[[#This Row],[V. RECAUDOS RESOLUCIONES]])</f>
        <v>629407</v>
      </c>
      <c r="S2424" s="11">
        <f>IFERROR(VLOOKUP(Tabla1[[#This Row],[FECHA]],'RECAUDOS LOCALES'!A:D,4,FALSE),0)</f>
        <v>1</v>
      </c>
      <c r="T2424" s="9">
        <f>IFERROR(VLOOKUP(Tabla1[[#This Row],[FECHA]],'RECAUDOS LOCALES'!A:D,3,FALSE),0)</f>
        <v>124222</v>
      </c>
      <c r="U2424" s="11">
        <f>IFERROR(VLOOKUP(Tabla1[[#This Row],[FECHA]],'RECAUDOS EXTERNOS'!A:D,4,FALSE),0)</f>
        <v>0</v>
      </c>
      <c r="V2424" s="9">
        <f>IFERROR(VLOOKUP(Tabla1[[#This Row],[FECHA]],'RECAUDOS EXTERNOS'!A:D,3,FALSE),0)</f>
        <v>0</v>
      </c>
    </row>
    <row r="2425" spans="1:22" x14ac:dyDescent="0.25">
      <c r="A2425" s="1">
        <v>39984</v>
      </c>
      <c r="B2425" s="3" t="s">
        <v>5</v>
      </c>
      <c r="C2425" s="2">
        <v>39965</v>
      </c>
      <c r="D2425" s="5">
        <f>YEAR(Tabla1[[#This Row],[FECHA]])</f>
        <v>2009</v>
      </c>
      <c r="E2425" s="5">
        <f>IFERROR(VLOOKUP(Tabla1[[#This Row],[FECHA]],'COMPARENDOS TOTALES'!A:D,4,FALSE),0)</f>
        <v>10</v>
      </c>
      <c r="F2425" s="9">
        <f>IFERROR(VLOOKUP(Tabla1[[#This Row],[FECHA]],'COMPARENDOS TOTALES'!A:D,3,FALSE),0)</f>
        <v>3610807</v>
      </c>
      <c r="G2425" s="5">
        <f>IFERROR(VLOOKUP(Tabla1[[#This Row],[FECHA]],EXONERACIONES!A:D,4,FALSE),0)</f>
        <v>0</v>
      </c>
      <c r="H2425" s="9">
        <f>IFERROR(VLOOKUP(Tabla1[[#This Row],[FECHA]],EXONERACIONES!A:D,3,FALSE),0)</f>
        <v>0</v>
      </c>
      <c r="I2425" s="5">
        <f>IFERROR(VLOOKUP(Tabla1[[#This Row],[FECHA]],'SIMIT CON RES'!A:D,4,FALSE),0)</f>
        <v>6</v>
      </c>
      <c r="J2425" s="9">
        <f>IFERROR(VLOOKUP(Tabla1[[#This Row],[FECHA]],'SIMIT CON RES'!A:D,3,FALSE),0)</f>
        <v>2484500</v>
      </c>
      <c r="K2425">
        <f>IFERROR(VLOOKUP(Tabla1[[#This Row],[FECHA]],'SIMIT SIN RES'!A:D,4,FALSE),0)</f>
        <v>0</v>
      </c>
      <c r="L2425" s="9">
        <f>IFERROR(VLOOKUP(Tabla1[[#This Row],[FECHA]],'SIMIT SIN RES'!A:D,3,FALSE),0)</f>
        <v>0</v>
      </c>
      <c r="M2425" s="5">
        <f>IFERROR(VLOOKUP(Tabla1[[#This Row],[FECHA]],'RECAUDOS DE COMPARENDOS'!A:D,4,FALSE),0)</f>
        <v>0</v>
      </c>
      <c r="N2425" s="9">
        <f>IFERROR(VLOOKUP(Tabla1[[#This Row],[FECHA]],'RECAUDOS DE COMPARENDOS'!A:D,3,FALSE),0)</f>
        <v>0</v>
      </c>
      <c r="O2425" s="5">
        <f>IFERROR(VLOOKUP(Tabla1[[#This Row],[FECHA]],'RECAUDOS DE RESOLUCIONES'!A:D,4,FALSE),0)</f>
        <v>1</v>
      </c>
      <c r="P2425" s="9">
        <f>IFERROR(VLOOKUP(Tabla1[[#This Row],[FECHA]],'RECAUDOS DE RESOLUCIONES'!A:D,3,FALSE),0)</f>
        <v>248450</v>
      </c>
      <c r="Q242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2425" s="9">
        <f>Tabla1[V. COMPARENDOS]-(Tabla1[V. EXONERACIONES]+Tabla1[[#This Row],[V. SIMIT CON RESOLUCION]]+Tabla1[[#This Row],[V. SIMIT SIN RESOLUCION]]+Tabla1[[#This Row],[V. RECAUDOS COMPARENDOS]]+Tabla1[[#This Row],[V. RECAUDOS RESOLUCIONES]])</f>
        <v>877857</v>
      </c>
      <c r="S2425" s="11">
        <f>IFERROR(VLOOKUP(Tabla1[[#This Row],[FECHA]],'RECAUDOS LOCALES'!A:D,4,FALSE),0)</f>
        <v>0</v>
      </c>
      <c r="T2425" s="9">
        <f>IFERROR(VLOOKUP(Tabla1[[#This Row],[FECHA]],'RECAUDOS LOCALES'!A:D,3,FALSE),0)</f>
        <v>0</v>
      </c>
      <c r="U2425" s="11">
        <f>IFERROR(VLOOKUP(Tabla1[[#This Row],[FECHA]],'RECAUDOS EXTERNOS'!A:D,4,FALSE),0)</f>
        <v>1</v>
      </c>
      <c r="V2425" s="9">
        <f>IFERROR(VLOOKUP(Tabla1[[#This Row],[FECHA]],'RECAUDOS EXTERNOS'!A:D,3,FALSE),0)</f>
        <v>115772</v>
      </c>
    </row>
    <row r="2426" spans="1:22" x14ac:dyDescent="0.25">
      <c r="A2426" s="1">
        <v>39985</v>
      </c>
      <c r="B2426" s="3" t="s">
        <v>4</v>
      </c>
      <c r="C2426" s="2">
        <v>39965</v>
      </c>
      <c r="D2426" s="5">
        <f>YEAR(Tabla1[[#This Row],[FECHA]])</f>
        <v>2009</v>
      </c>
      <c r="E2426" s="5">
        <f>IFERROR(VLOOKUP(Tabla1[[#This Row],[FECHA]],'COMPARENDOS TOTALES'!A:D,4,FALSE),0)</f>
        <v>11</v>
      </c>
      <c r="F2426" s="9">
        <f>IFERROR(VLOOKUP(Tabla1[[#This Row],[FECHA]],'COMPARENDOS TOTALES'!A:D,3,FALSE),0)</f>
        <v>3859257</v>
      </c>
      <c r="G2426" s="5">
        <f>IFERROR(VLOOKUP(Tabla1[[#This Row],[FECHA]],EXONERACIONES!A:D,4,FALSE),0)</f>
        <v>1</v>
      </c>
      <c r="H2426" s="9">
        <f>IFERROR(VLOOKUP(Tabla1[[#This Row],[FECHA]],EXONERACIONES!A:D,3,FALSE),0)</f>
        <v>496900</v>
      </c>
      <c r="I2426" s="5">
        <f>IFERROR(VLOOKUP(Tabla1[[#This Row],[FECHA]],'SIMIT CON RES'!A:D,4,FALSE),0)</f>
        <v>7</v>
      </c>
      <c r="J2426" s="9">
        <f>IFERROR(VLOOKUP(Tabla1[[#This Row],[FECHA]],'SIMIT CON RES'!A:D,3,FALSE),0)</f>
        <v>2732950</v>
      </c>
      <c r="K2426">
        <f>IFERROR(VLOOKUP(Tabla1[[#This Row],[FECHA]],'SIMIT SIN RES'!A:D,4,FALSE),0)</f>
        <v>0</v>
      </c>
      <c r="L2426" s="9">
        <f>IFERROR(VLOOKUP(Tabla1[[#This Row],[FECHA]],'SIMIT SIN RES'!A:D,3,FALSE),0)</f>
        <v>0</v>
      </c>
      <c r="M2426" s="5">
        <f>IFERROR(VLOOKUP(Tabla1[[#This Row],[FECHA]],'RECAUDOS DE COMPARENDOS'!A:D,4,FALSE),0)</f>
        <v>1</v>
      </c>
      <c r="N2426" s="9">
        <f>IFERROR(VLOOKUP(Tabla1[[#This Row],[FECHA]],'RECAUDOS DE COMPARENDOS'!A:D,3,FALSE),0)</f>
        <v>132507</v>
      </c>
      <c r="O2426" s="5">
        <f>IFERROR(VLOOKUP(Tabla1[[#This Row],[FECHA]],'RECAUDOS DE RESOLUCIONES'!A:D,4,FALSE),0)</f>
        <v>0</v>
      </c>
      <c r="P2426" s="9">
        <f>IFERROR(VLOOKUP(Tabla1[[#This Row],[FECHA]],'RECAUDOS DE RESOLUCIONES'!A:D,3,FALSE),0)</f>
        <v>0</v>
      </c>
      <c r="Q242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426" s="9">
        <f>Tabla1[V. COMPARENDOS]-(Tabla1[V. EXONERACIONES]+Tabla1[[#This Row],[V. SIMIT CON RESOLUCION]]+Tabla1[[#This Row],[V. SIMIT SIN RESOLUCION]]+Tabla1[[#This Row],[V. RECAUDOS COMPARENDOS]]+Tabla1[[#This Row],[V. RECAUDOS RESOLUCIONES]])</f>
        <v>496900</v>
      </c>
      <c r="S2426" s="11">
        <f>IFERROR(VLOOKUP(Tabla1[[#This Row],[FECHA]],'RECAUDOS LOCALES'!A:D,4,FALSE),0)</f>
        <v>0</v>
      </c>
      <c r="T2426" s="9">
        <f>IFERROR(VLOOKUP(Tabla1[[#This Row],[FECHA]],'RECAUDOS LOCALES'!A:D,3,FALSE),0)</f>
        <v>0</v>
      </c>
      <c r="U2426" s="11">
        <f>IFERROR(VLOOKUP(Tabla1[[#This Row],[FECHA]],'RECAUDOS EXTERNOS'!A:D,4,FALSE),0)</f>
        <v>0</v>
      </c>
      <c r="V2426" s="9">
        <f>IFERROR(VLOOKUP(Tabla1[[#This Row],[FECHA]],'RECAUDOS EXTERNOS'!A:D,3,FALSE),0)</f>
        <v>0</v>
      </c>
    </row>
    <row r="2427" spans="1:22" x14ac:dyDescent="0.25">
      <c r="A2427" s="1">
        <v>39986</v>
      </c>
      <c r="B2427" s="3" t="s">
        <v>1</v>
      </c>
      <c r="C2427" s="2">
        <v>39965</v>
      </c>
      <c r="D2427" s="5">
        <f>YEAR(Tabla1[[#This Row],[FECHA]])</f>
        <v>2009</v>
      </c>
      <c r="E2427" s="5">
        <f>IFERROR(VLOOKUP(Tabla1[[#This Row],[FECHA]],'COMPARENDOS TOTALES'!A:D,4,FALSE),0)</f>
        <v>18</v>
      </c>
      <c r="F2427" s="9">
        <f>IFERROR(VLOOKUP(Tabla1[[#This Row],[FECHA]],'COMPARENDOS TOTALES'!A:D,3,FALSE),0)</f>
        <v>7950400</v>
      </c>
      <c r="G2427" s="5">
        <f>IFERROR(VLOOKUP(Tabla1[[#This Row],[FECHA]],EXONERACIONES!A:D,4,FALSE),0)</f>
        <v>5</v>
      </c>
      <c r="H2427" s="9">
        <f>IFERROR(VLOOKUP(Tabla1[[#This Row],[FECHA]],EXONERACIONES!A:D,3,FALSE),0)</f>
        <v>2236050</v>
      </c>
      <c r="I2427" s="5">
        <f>IFERROR(VLOOKUP(Tabla1[[#This Row],[FECHA]],'SIMIT CON RES'!A:D,4,FALSE),0)</f>
        <v>7</v>
      </c>
      <c r="J2427" s="9">
        <f>IFERROR(VLOOKUP(Tabla1[[#This Row],[FECHA]],'SIMIT CON RES'!A:D,3,FALSE),0)</f>
        <v>2981400</v>
      </c>
      <c r="K2427">
        <f>IFERROR(VLOOKUP(Tabla1[[#This Row],[FECHA]],'SIMIT SIN RES'!A:D,4,FALSE),0)</f>
        <v>0</v>
      </c>
      <c r="L2427" s="9">
        <f>IFERROR(VLOOKUP(Tabla1[[#This Row],[FECHA]],'SIMIT SIN RES'!A:D,3,FALSE),0)</f>
        <v>0</v>
      </c>
      <c r="M2427" s="5">
        <f>IFERROR(VLOOKUP(Tabla1[[#This Row],[FECHA]],'RECAUDOS DE COMPARENDOS'!A:D,4,FALSE),0)</f>
        <v>0</v>
      </c>
      <c r="N2427" s="9">
        <f>IFERROR(VLOOKUP(Tabla1[[#This Row],[FECHA]],'RECAUDOS DE COMPARENDOS'!A:D,3,FALSE),0)</f>
        <v>0</v>
      </c>
      <c r="O2427" s="5">
        <f>IFERROR(VLOOKUP(Tabla1[[#This Row],[FECHA]],'RECAUDOS DE RESOLUCIONES'!A:D,4,FALSE),0)</f>
        <v>1</v>
      </c>
      <c r="P2427" s="9">
        <f>IFERROR(VLOOKUP(Tabla1[[#This Row],[FECHA]],'RECAUDOS DE RESOLUCIONES'!A:D,3,FALSE),0)</f>
        <v>496900</v>
      </c>
      <c r="Q242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2427" s="9">
        <f>Tabla1[V. COMPARENDOS]-(Tabla1[V. EXONERACIONES]+Tabla1[[#This Row],[V. SIMIT CON RESOLUCION]]+Tabla1[[#This Row],[V. SIMIT SIN RESOLUCION]]+Tabla1[[#This Row],[V. RECAUDOS COMPARENDOS]]+Tabla1[[#This Row],[V. RECAUDOS RESOLUCIONES]])</f>
        <v>2236050</v>
      </c>
      <c r="S2427" s="11">
        <f>IFERROR(VLOOKUP(Tabla1[[#This Row],[FECHA]],'RECAUDOS LOCALES'!A:D,4,FALSE),0)</f>
        <v>0</v>
      </c>
      <c r="T2427" s="9">
        <f>IFERROR(VLOOKUP(Tabla1[[#This Row],[FECHA]],'RECAUDOS LOCALES'!A:D,3,FALSE),0)</f>
        <v>0</v>
      </c>
      <c r="U2427" s="11">
        <f>IFERROR(VLOOKUP(Tabla1[[#This Row],[FECHA]],'RECAUDOS EXTERNOS'!A:D,4,FALSE),0)</f>
        <v>0</v>
      </c>
      <c r="V2427" s="9">
        <f>IFERROR(VLOOKUP(Tabla1[[#This Row],[FECHA]],'RECAUDOS EXTERNOS'!A:D,3,FALSE),0)</f>
        <v>0</v>
      </c>
    </row>
    <row r="2428" spans="1:22" x14ac:dyDescent="0.25">
      <c r="A2428" s="1">
        <v>39987</v>
      </c>
      <c r="B2428" s="3" t="s">
        <v>2</v>
      </c>
      <c r="C2428" s="2">
        <v>39965</v>
      </c>
      <c r="D2428" s="5">
        <f>YEAR(Tabla1[[#This Row],[FECHA]])</f>
        <v>2009</v>
      </c>
      <c r="E2428" s="5">
        <f>IFERROR(VLOOKUP(Tabla1[[#This Row],[FECHA]],'COMPARENDOS TOTALES'!A:D,4,FALSE),0)</f>
        <v>10</v>
      </c>
      <c r="F2428" s="9">
        <f>IFERROR(VLOOKUP(Tabla1[[#This Row],[FECHA]],'COMPARENDOS TOTALES'!A:D,3,FALSE),0)</f>
        <v>3229850</v>
      </c>
      <c r="G2428" s="5">
        <f>IFERROR(VLOOKUP(Tabla1[[#This Row],[FECHA]],EXONERACIONES!A:D,4,FALSE),0)</f>
        <v>1</v>
      </c>
      <c r="H2428" s="9">
        <f>IFERROR(VLOOKUP(Tabla1[[#This Row],[FECHA]],EXONERACIONES!A:D,3,FALSE),0)</f>
        <v>496900</v>
      </c>
      <c r="I2428" s="5">
        <f>IFERROR(VLOOKUP(Tabla1[[#This Row],[FECHA]],'SIMIT CON RES'!A:D,4,FALSE),0)</f>
        <v>5</v>
      </c>
      <c r="J2428" s="9">
        <f>IFERROR(VLOOKUP(Tabla1[[#This Row],[FECHA]],'SIMIT CON RES'!A:D,3,FALSE),0)</f>
        <v>1490700</v>
      </c>
      <c r="K2428">
        <f>IFERROR(VLOOKUP(Tabla1[[#This Row],[FECHA]],'SIMIT SIN RES'!A:D,4,FALSE),0)</f>
        <v>0</v>
      </c>
      <c r="L2428" s="9">
        <f>IFERROR(VLOOKUP(Tabla1[[#This Row],[FECHA]],'SIMIT SIN RES'!A:D,3,FALSE),0)</f>
        <v>0</v>
      </c>
      <c r="M2428" s="5">
        <f>IFERROR(VLOOKUP(Tabla1[[#This Row],[FECHA]],'RECAUDOS DE COMPARENDOS'!A:D,4,FALSE),0)</f>
        <v>2</v>
      </c>
      <c r="N2428" s="9">
        <f>IFERROR(VLOOKUP(Tabla1[[#This Row],[FECHA]],'RECAUDOS DE COMPARENDOS'!A:D,3,FALSE),0)</f>
        <v>745350</v>
      </c>
      <c r="O2428" s="5">
        <f>IFERROR(VLOOKUP(Tabla1[[#This Row],[FECHA]],'RECAUDOS DE RESOLUCIONES'!A:D,4,FALSE),0)</f>
        <v>0</v>
      </c>
      <c r="P2428" s="9">
        <f>IFERROR(VLOOKUP(Tabla1[[#This Row],[FECHA]],'RECAUDOS DE RESOLUCIONES'!A:D,3,FALSE),0)</f>
        <v>0</v>
      </c>
      <c r="Q242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428" s="9">
        <f>Tabla1[V. COMPARENDOS]-(Tabla1[V. EXONERACIONES]+Tabla1[[#This Row],[V. SIMIT CON RESOLUCION]]+Tabla1[[#This Row],[V. SIMIT SIN RESOLUCION]]+Tabla1[[#This Row],[V. RECAUDOS COMPARENDOS]]+Tabla1[[#This Row],[V. RECAUDOS RESOLUCIONES]])</f>
        <v>496900</v>
      </c>
      <c r="S2428" s="11">
        <f>IFERROR(VLOOKUP(Tabla1[[#This Row],[FECHA]],'RECAUDOS LOCALES'!A:D,4,FALSE),0)</f>
        <v>0</v>
      </c>
      <c r="T2428" s="9">
        <f>IFERROR(VLOOKUP(Tabla1[[#This Row],[FECHA]],'RECAUDOS LOCALES'!A:D,3,FALSE),0)</f>
        <v>0</v>
      </c>
      <c r="U2428" s="11">
        <f>IFERROR(VLOOKUP(Tabla1[[#This Row],[FECHA]],'RECAUDOS EXTERNOS'!A:D,4,FALSE),0)</f>
        <v>4</v>
      </c>
      <c r="V2428" s="9">
        <f>IFERROR(VLOOKUP(Tabla1[[#This Row],[FECHA]],'RECAUDOS EXTERNOS'!A:D,3,FALSE),0)</f>
        <v>668635</v>
      </c>
    </row>
    <row r="2429" spans="1:22" x14ac:dyDescent="0.25">
      <c r="A2429" s="1">
        <v>39988</v>
      </c>
      <c r="B2429" s="3" t="s">
        <v>3</v>
      </c>
      <c r="C2429" s="2">
        <v>39965</v>
      </c>
      <c r="D2429" s="5">
        <f>YEAR(Tabla1[[#This Row],[FECHA]])</f>
        <v>2009</v>
      </c>
      <c r="E2429" s="5">
        <f>IFERROR(VLOOKUP(Tabla1[[#This Row],[FECHA]],'COMPARENDOS TOTALES'!A:D,4,FALSE),0)</f>
        <v>9</v>
      </c>
      <c r="F2429" s="9">
        <f>IFERROR(VLOOKUP(Tabla1[[#This Row],[FECHA]],'COMPARENDOS TOTALES'!A:D,3,FALSE),0)</f>
        <v>3478300</v>
      </c>
      <c r="G2429" s="5">
        <f>IFERROR(VLOOKUP(Tabla1[[#This Row],[FECHA]],EXONERACIONES!A:D,4,FALSE),0)</f>
        <v>2</v>
      </c>
      <c r="H2429" s="9">
        <f>IFERROR(VLOOKUP(Tabla1[[#This Row],[FECHA]],EXONERACIONES!A:D,3,FALSE),0)</f>
        <v>745350</v>
      </c>
      <c r="I2429" s="5">
        <f>IFERROR(VLOOKUP(Tabla1[[#This Row],[FECHA]],'SIMIT CON RES'!A:D,4,FALSE),0)</f>
        <v>4</v>
      </c>
      <c r="J2429" s="9">
        <f>IFERROR(VLOOKUP(Tabla1[[#This Row],[FECHA]],'SIMIT CON RES'!A:D,3,FALSE),0)</f>
        <v>1739150</v>
      </c>
      <c r="K2429">
        <f>IFERROR(VLOOKUP(Tabla1[[#This Row],[FECHA]],'SIMIT SIN RES'!A:D,4,FALSE),0)</f>
        <v>0</v>
      </c>
      <c r="L2429" s="9">
        <f>IFERROR(VLOOKUP(Tabla1[[#This Row],[FECHA]],'SIMIT SIN RES'!A:D,3,FALSE),0)</f>
        <v>0</v>
      </c>
      <c r="M2429" s="5">
        <f>IFERROR(VLOOKUP(Tabla1[[#This Row],[FECHA]],'RECAUDOS DE COMPARENDOS'!A:D,4,FALSE),0)</f>
        <v>1</v>
      </c>
      <c r="N2429" s="9">
        <f>IFERROR(VLOOKUP(Tabla1[[#This Row],[FECHA]],'RECAUDOS DE COMPARENDOS'!A:D,3,FALSE),0)</f>
        <v>248450</v>
      </c>
      <c r="O2429" s="5">
        <f>IFERROR(VLOOKUP(Tabla1[[#This Row],[FECHA]],'RECAUDOS DE RESOLUCIONES'!A:D,4,FALSE),0)</f>
        <v>0</v>
      </c>
      <c r="P2429" s="9">
        <f>IFERROR(VLOOKUP(Tabla1[[#This Row],[FECHA]],'RECAUDOS DE RESOLUCIONES'!A:D,3,FALSE),0)</f>
        <v>0</v>
      </c>
      <c r="Q242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429" s="9">
        <f>Tabla1[V. COMPARENDOS]-(Tabla1[V. EXONERACIONES]+Tabla1[[#This Row],[V. SIMIT CON RESOLUCION]]+Tabla1[[#This Row],[V. SIMIT SIN RESOLUCION]]+Tabla1[[#This Row],[V. RECAUDOS COMPARENDOS]]+Tabla1[[#This Row],[V. RECAUDOS RESOLUCIONES]])</f>
        <v>745350</v>
      </c>
      <c r="S2429" s="11">
        <f>IFERROR(VLOOKUP(Tabla1[[#This Row],[FECHA]],'RECAUDOS LOCALES'!A:D,4,FALSE),0)</f>
        <v>0</v>
      </c>
      <c r="T2429" s="9">
        <f>IFERROR(VLOOKUP(Tabla1[[#This Row],[FECHA]],'RECAUDOS LOCALES'!A:D,3,FALSE),0)</f>
        <v>0</v>
      </c>
      <c r="U2429" s="11">
        <f>IFERROR(VLOOKUP(Tabla1[[#This Row],[FECHA]],'RECAUDOS EXTERNOS'!A:D,4,FALSE),0)</f>
        <v>1</v>
      </c>
      <c r="V2429" s="9">
        <f>IFERROR(VLOOKUP(Tabla1[[#This Row],[FECHA]],'RECAUDOS EXTERNOS'!A:D,3,FALSE),0)</f>
        <v>262550</v>
      </c>
    </row>
    <row r="2430" spans="1:22" x14ac:dyDescent="0.25">
      <c r="A2430" s="1">
        <v>39989</v>
      </c>
      <c r="B2430" s="3" t="s">
        <v>6</v>
      </c>
      <c r="C2430" s="2">
        <v>39965</v>
      </c>
      <c r="D2430" s="5">
        <f>YEAR(Tabla1[[#This Row],[FECHA]])</f>
        <v>2009</v>
      </c>
      <c r="E2430" s="5">
        <f>IFERROR(VLOOKUP(Tabla1[[#This Row],[FECHA]],'COMPARENDOS TOTALES'!A:D,4,FALSE),0)</f>
        <v>17</v>
      </c>
      <c r="F2430" s="9">
        <f>IFERROR(VLOOKUP(Tabla1[[#This Row],[FECHA]],'COMPARENDOS TOTALES'!A:D,3,FALSE),0)</f>
        <v>5962800</v>
      </c>
      <c r="G2430" s="5">
        <f>IFERROR(VLOOKUP(Tabla1[[#This Row],[FECHA]],EXONERACIONES!A:D,4,FALSE),0)</f>
        <v>2</v>
      </c>
      <c r="H2430" s="9">
        <f>IFERROR(VLOOKUP(Tabla1[[#This Row],[FECHA]],EXONERACIONES!A:D,3,FALSE),0)</f>
        <v>745350</v>
      </c>
      <c r="I2430" s="5">
        <f>IFERROR(VLOOKUP(Tabla1[[#This Row],[FECHA]],'SIMIT CON RES'!A:D,4,FALSE),0)</f>
        <v>11</v>
      </c>
      <c r="J2430" s="9">
        <f>IFERROR(VLOOKUP(Tabla1[[#This Row],[FECHA]],'SIMIT CON RES'!A:D,3,FALSE),0)</f>
        <v>3975200</v>
      </c>
      <c r="K2430">
        <f>IFERROR(VLOOKUP(Tabla1[[#This Row],[FECHA]],'SIMIT SIN RES'!A:D,4,FALSE),0)</f>
        <v>0</v>
      </c>
      <c r="L2430" s="9">
        <f>IFERROR(VLOOKUP(Tabla1[[#This Row],[FECHA]],'SIMIT SIN RES'!A:D,3,FALSE),0)</f>
        <v>0</v>
      </c>
      <c r="M2430" s="5">
        <f>IFERROR(VLOOKUP(Tabla1[[#This Row],[FECHA]],'RECAUDOS DE COMPARENDOS'!A:D,4,FALSE),0)</f>
        <v>1</v>
      </c>
      <c r="N2430" s="9">
        <f>IFERROR(VLOOKUP(Tabla1[[#This Row],[FECHA]],'RECAUDOS DE COMPARENDOS'!A:D,3,FALSE),0)</f>
        <v>496900</v>
      </c>
      <c r="O2430" s="5">
        <f>IFERROR(VLOOKUP(Tabla1[[#This Row],[FECHA]],'RECAUDOS DE RESOLUCIONES'!A:D,4,FALSE),0)</f>
        <v>1</v>
      </c>
      <c r="P2430" s="9">
        <f>IFERROR(VLOOKUP(Tabla1[[#This Row],[FECHA]],'RECAUDOS DE RESOLUCIONES'!A:D,3,FALSE),0)</f>
        <v>248450</v>
      </c>
      <c r="Q243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430" s="9">
        <f>Tabla1[V. COMPARENDOS]-(Tabla1[V. EXONERACIONES]+Tabla1[[#This Row],[V. SIMIT CON RESOLUCION]]+Tabla1[[#This Row],[V. SIMIT SIN RESOLUCION]]+Tabla1[[#This Row],[V. RECAUDOS COMPARENDOS]]+Tabla1[[#This Row],[V. RECAUDOS RESOLUCIONES]])</f>
        <v>496900</v>
      </c>
      <c r="S2430" s="11">
        <f>IFERROR(VLOOKUP(Tabla1[[#This Row],[FECHA]],'RECAUDOS LOCALES'!A:D,4,FALSE),0)</f>
        <v>4</v>
      </c>
      <c r="T2430" s="9">
        <f>IFERROR(VLOOKUP(Tabla1[[#This Row],[FECHA]],'RECAUDOS LOCALES'!A:D,3,FALSE),0)</f>
        <v>720863</v>
      </c>
      <c r="U2430" s="11">
        <f>IFERROR(VLOOKUP(Tabla1[[#This Row],[FECHA]],'RECAUDOS EXTERNOS'!A:D,4,FALSE),0)</f>
        <v>5</v>
      </c>
      <c r="V2430" s="9">
        <f>IFERROR(VLOOKUP(Tabla1[[#This Row],[FECHA]],'RECAUDOS EXTERNOS'!A:D,3,FALSE),0)</f>
        <v>1333050</v>
      </c>
    </row>
    <row r="2431" spans="1:22" x14ac:dyDescent="0.25">
      <c r="A2431" s="1">
        <v>39990</v>
      </c>
      <c r="B2431" s="3" t="s">
        <v>0</v>
      </c>
      <c r="C2431" s="2">
        <v>39965</v>
      </c>
      <c r="D2431" s="5">
        <f>YEAR(Tabla1[[#This Row],[FECHA]])</f>
        <v>2009</v>
      </c>
      <c r="E2431" s="5">
        <f>IFERROR(VLOOKUP(Tabla1[[#This Row],[FECHA]],'COMPARENDOS TOTALES'!A:D,4,FALSE),0)</f>
        <v>15</v>
      </c>
      <c r="F2431" s="9">
        <f>IFERROR(VLOOKUP(Tabla1[[#This Row],[FECHA]],'COMPARENDOS TOTALES'!A:D,3,FALSE),0)</f>
        <v>3975200</v>
      </c>
      <c r="G2431" s="5">
        <f>IFERROR(VLOOKUP(Tabla1[[#This Row],[FECHA]],EXONERACIONES!A:D,4,FALSE),0)</f>
        <v>0</v>
      </c>
      <c r="H2431" s="9">
        <f>IFERROR(VLOOKUP(Tabla1[[#This Row],[FECHA]],EXONERACIONES!A:D,3,FALSE),0)</f>
        <v>0</v>
      </c>
      <c r="I2431" s="5">
        <f>IFERROR(VLOOKUP(Tabla1[[#This Row],[FECHA]],'SIMIT CON RES'!A:D,4,FALSE),0)</f>
        <v>13</v>
      </c>
      <c r="J2431" s="9">
        <f>IFERROR(VLOOKUP(Tabla1[[#This Row],[FECHA]],'SIMIT CON RES'!A:D,3,FALSE),0)</f>
        <v>3478300</v>
      </c>
      <c r="K2431">
        <f>IFERROR(VLOOKUP(Tabla1[[#This Row],[FECHA]],'SIMIT SIN RES'!A:D,4,FALSE),0)</f>
        <v>0</v>
      </c>
      <c r="L2431" s="9">
        <f>IFERROR(VLOOKUP(Tabla1[[#This Row],[FECHA]],'SIMIT SIN RES'!A:D,3,FALSE),0)</f>
        <v>0</v>
      </c>
      <c r="M2431" s="5">
        <f>IFERROR(VLOOKUP(Tabla1[[#This Row],[FECHA]],'RECAUDOS DE COMPARENDOS'!A:D,4,FALSE),0)</f>
        <v>0</v>
      </c>
      <c r="N2431" s="9">
        <f>IFERROR(VLOOKUP(Tabla1[[#This Row],[FECHA]],'RECAUDOS DE COMPARENDOS'!A:D,3,FALSE),0)</f>
        <v>0</v>
      </c>
      <c r="O2431" s="5">
        <f>IFERROR(VLOOKUP(Tabla1[[#This Row],[FECHA]],'RECAUDOS DE RESOLUCIONES'!A:D,4,FALSE),0)</f>
        <v>0</v>
      </c>
      <c r="P2431" s="9">
        <f>IFERROR(VLOOKUP(Tabla1[[#This Row],[FECHA]],'RECAUDOS DE RESOLUCIONES'!A:D,3,FALSE),0)</f>
        <v>0</v>
      </c>
      <c r="Q243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431" s="9">
        <f>Tabla1[V. COMPARENDOS]-(Tabla1[V. EXONERACIONES]+Tabla1[[#This Row],[V. SIMIT CON RESOLUCION]]+Tabla1[[#This Row],[V. SIMIT SIN RESOLUCION]]+Tabla1[[#This Row],[V. RECAUDOS COMPARENDOS]]+Tabla1[[#This Row],[V. RECAUDOS RESOLUCIONES]])</f>
        <v>496900</v>
      </c>
      <c r="S2431" s="11">
        <f>IFERROR(VLOOKUP(Tabla1[[#This Row],[FECHA]],'RECAUDOS LOCALES'!A:D,4,FALSE),0)</f>
        <v>0</v>
      </c>
      <c r="T2431" s="9">
        <f>IFERROR(VLOOKUP(Tabla1[[#This Row],[FECHA]],'RECAUDOS LOCALES'!A:D,3,FALSE),0)</f>
        <v>0</v>
      </c>
      <c r="U2431" s="11">
        <f>IFERROR(VLOOKUP(Tabla1[[#This Row],[FECHA]],'RECAUDOS EXTERNOS'!A:D,4,FALSE),0)</f>
        <v>3</v>
      </c>
      <c r="V2431" s="9">
        <f>IFERROR(VLOOKUP(Tabla1[[#This Row],[FECHA]],'RECAUDOS EXTERNOS'!A:D,3,FALSE),0)</f>
        <v>667150</v>
      </c>
    </row>
    <row r="2432" spans="1:22" x14ac:dyDescent="0.25">
      <c r="A2432" s="1">
        <v>39991</v>
      </c>
      <c r="B2432" s="3" t="s">
        <v>5</v>
      </c>
      <c r="C2432" s="2">
        <v>39965</v>
      </c>
      <c r="D2432" s="5">
        <f>YEAR(Tabla1[[#This Row],[FECHA]])</f>
        <v>2009</v>
      </c>
      <c r="E2432" s="5">
        <f>IFERROR(VLOOKUP(Tabla1[[#This Row],[FECHA]],'COMPARENDOS TOTALES'!A:D,4,FALSE),0)</f>
        <v>9</v>
      </c>
      <c r="F2432" s="9">
        <f>IFERROR(VLOOKUP(Tabla1[[#This Row],[FECHA]],'COMPARENDOS TOTALES'!A:D,3,FALSE),0)</f>
        <v>2749514</v>
      </c>
      <c r="G2432" s="5">
        <f>IFERROR(VLOOKUP(Tabla1[[#This Row],[FECHA]],EXONERACIONES!A:D,4,FALSE),0)</f>
        <v>1</v>
      </c>
      <c r="H2432" s="9">
        <f>IFERROR(VLOOKUP(Tabla1[[#This Row],[FECHA]],EXONERACIONES!A:D,3,FALSE),0)</f>
        <v>496900</v>
      </c>
      <c r="I2432" s="5">
        <f>IFERROR(VLOOKUP(Tabla1[[#This Row],[FECHA]],'SIMIT CON RES'!A:D,4,FALSE),0)</f>
        <v>6</v>
      </c>
      <c r="J2432" s="9">
        <f>IFERROR(VLOOKUP(Tabla1[[#This Row],[FECHA]],'SIMIT CON RES'!A:D,3,FALSE),0)</f>
        <v>1755714</v>
      </c>
      <c r="K2432">
        <f>IFERROR(VLOOKUP(Tabla1[[#This Row],[FECHA]],'SIMIT SIN RES'!A:D,4,FALSE),0)</f>
        <v>0</v>
      </c>
      <c r="L2432" s="9">
        <f>IFERROR(VLOOKUP(Tabla1[[#This Row],[FECHA]],'SIMIT SIN RES'!A:D,3,FALSE),0)</f>
        <v>0</v>
      </c>
      <c r="M2432" s="5">
        <f>IFERROR(VLOOKUP(Tabla1[[#This Row],[FECHA]],'RECAUDOS DE COMPARENDOS'!A:D,4,FALSE),0)</f>
        <v>0</v>
      </c>
      <c r="N2432" s="9">
        <f>IFERROR(VLOOKUP(Tabla1[[#This Row],[FECHA]],'RECAUDOS DE COMPARENDOS'!A:D,3,FALSE),0)</f>
        <v>0</v>
      </c>
      <c r="O2432" s="5">
        <f>IFERROR(VLOOKUP(Tabla1[[#This Row],[FECHA]],'RECAUDOS DE RESOLUCIONES'!A:D,4,FALSE),0)</f>
        <v>0</v>
      </c>
      <c r="P2432" s="9">
        <f>IFERROR(VLOOKUP(Tabla1[[#This Row],[FECHA]],'RECAUDOS DE RESOLUCIONES'!A:D,3,FALSE),0)</f>
        <v>0</v>
      </c>
      <c r="Q243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432" s="9">
        <f>Tabla1[V. COMPARENDOS]-(Tabla1[V. EXONERACIONES]+Tabla1[[#This Row],[V. SIMIT CON RESOLUCION]]+Tabla1[[#This Row],[V. SIMIT SIN RESOLUCION]]+Tabla1[[#This Row],[V. RECAUDOS COMPARENDOS]]+Tabla1[[#This Row],[V. RECAUDOS RESOLUCIONES]])</f>
        <v>496900</v>
      </c>
      <c r="S2432" s="11">
        <f>IFERROR(VLOOKUP(Tabla1[[#This Row],[FECHA]],'RECAUDOS LOCALES'!A:D,4,FALSE),0)</f>
        <v>0</v>
      </c>
      <c r="T2432" s="9">
        <f>IFERROR(VLOOKUP(Tabla1[[#This Row],[FECHA]],'RECAUDOS LOCALES'!A:D,3,FALSE),0)</f>
        <v>0</v>
      </c>
      <c r="U2432" s="11">
        <f>IFERROR(VLOOKUP(Tabla1[[#This Row],[FECHA]],'RECAUDOS EXTERNOS'!A:D,4,FALSE),0)</f>
        <v>0</v>
      </c>
      <c r="V2432" s="9">
        <f>IFERROR(VLOOKUP(Tabla1[[#This Row],[FECHA]],'RECAUDOS EXTERNOS'!A:D,3,FALSE),0)</f>
        <v>0</v>
      </c>
    </row>
    <row r="2433" spans="1:22" x14ac:dyDescent="0.25">
      <c r="A2433" s="1">
        <v>39992</v>
      </c>
      <c r="B2433" s="3" t="s">
        <v>4</v>
      </c>
      <c r="C2433" s="2">
        <v>39965</v>
      </c>
      <c r="D2433" s="5">
        <f>YEAR(Tabla1[[#This Row],[FECHA]])</f>
        <v>2009</v>
      </c>
      <c r="E2433" s="5">
        <f>IFERROR(VLOOKUP(Tabla1[[#This Row],[FECHA]],'COMPARENDOS TOTALES'!A:D,4,FALSE),0)</f>
        <v>16</v>
      </c>
      <c r="F2433" s="9">
        <f>IFERROR(VLOOKUP(Tabla1[[#This Row],[FECHA]],'COMPARENDOS TOTALES'!A:D,3,FALSE),0)</f>
        <v>6095307</v>
      </c>
      <c r="G2433" s="5">
        <f>IFERROR(VLOOKUP(Tabla1[[#This Row],[FECHA]],EXONERACIONES!A:D,4,FALSE),0)</f>
        <v>1</v>
      </c>
      <c r="H2433" s="9">
        <f>IFERROR(VLOOKUP(Tabla1[[#This Row],[FECHA]],EXONERACIONES!A:D,3,FALSE),0)</f>
        <v>496900</v>
      </c>
      <c r="I2433" s="5">
        <f>IFERROR(VLOOKUP(Tabla1[[#This Row],[FECHA]],'SIMIT CON RES'!A:D,4,FALSE),0)</f>
        <v>7</v>
      </c>
      <c r="J2433" s="9">
        <f>IFERROR(VLOOKUP(Tabla1[[#This Row],[FECHA]],'SIMIT CON RES'!A:D,3,FALSE),0)</f>
        <v>2732950</v>
      </c>
      <c r="K2433">
        <f>IFERROR(VLOOKUP(Tabla1[[#This Row],[FECHA]],'SIMIT SIN RES'!A:D,4,FALSE),0)</f>
        <v>0</v>
      </c>
      <c r="L2433" s="9">
        <f>IFERROR(VLOOKUP(Tabla1[[#This Row],[FECHA]],'SIMIT SIN RES'!A:D,3,FALSE),0)</f>
        <v>0</v>
      </c>
      <c r="M2433" s="5">
        <f>IFERROR(VLOOKUP(Tabla1[[#This Row],[FECHA]],'RECAUDOS DE COMPARENDOS'!A:D,4,FALSE),0)</f>
        <v>2</v>
      </c>
      <c r="N2433" s="9">
        <f>IFERROR(VLOOKUP(Tabla1[[#This Row],[FECHA]],'RECAUDOS DE COMPARENDOS'!A:D,3,FALSE),0)</f>
        <v>629407</v>
      </c>
      <c r="O2433" s="5">
        <f>IFERROR(VLOOKUP(Tabla1[[#This Row],[FECHA]],'RECAUDOS DE RESOLUCIONES'!A:D,4,FALSE),0)</f>
        <v>1</v>
      </c>
      <c r="P2433" s="9">
        <f>IFERROR(VLOOKUP(Tabla1[[#This Row],[FECHA]],'RECAUDOS DE RESOLUCIONES'!A:D,3,FALSE),0)</f>
        <v>248450</v>
      </c>
      <c r="Q243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2433" s="9">
        <f>Tabla1[V. COMPARENDOS]-(Tabla1[V. EXONERACIONES]+Tabla1[[#This Row],[V. SIMIT CON RESOLUCION]]+Tabla1[[#This Row],[V. SIMIT SIN RESOLUCION]]+Tabla1[[#This Row],[V. RECAUDOS COMPARENDOS]]+Tabla1[[#This Row],[V. RECAUDOS RESOLUCIONES]])</f>
        <v>1987600</v>
      </c>
      <c r="S2433" s="11">
        <f>IFERROR(VLOOKUP(Tabla1[[#This Row],[FECHA]],'RECAUDOS LOCALES'!A:D,4,FALSE),0)</f>
        <v>0</v>
      </c>
      <c r="T2433" s="9">
        <f>IFERROR(VLOOKUP(Tabla1[[#This Row],[FECHA]],'RECAUDOS LOCALES'!A:D,3,FALSE),0)</f>
        <v>0</v>
      </c>
      <c r="U2433" s="11">
        <f>IFERROR(VLOOKUP(Tabla1[[#This Row],[FECHA]],'RECAUDOS EXTERNOS'!A:D,4,FALSE),0)</f>
        <v>0</v>
      </c>
      <c r="V2433" s="9">
        <f>IFERROR(VLOOKUP(Tabla1[[#This Row],[FECHA]],'RECAUDOS EXTERNOS'!A:D,3,FALSE),0)</f>
        <v>0</v>
      </c>
    </row>
    <row r="2434" spans="1:22" x14ac:dyDescent="0.25">
      <c r="A2434" s="1">
        <v>39993</v>
      </c>
      <c r="B2434" s="3" t="s">
        <v>1</v>
      </c>
      <c r="C2434" s="2">
        <v>39965</v>
      </c>
      <c r="D2434" s="5">
        <f>YEAR(Tabla1[[#This Row],[FECHA]])</f>
        <v>2009</v>
      </c>
      <c r="E2434" s="5">
        <f>IFERROR(VLOOKUP(Tabla1[[#This Row],[FECHA]],'COMPARENDOS TOTALES'!A:D,4,FALSE),0)</f>
        <v>15</v>
      </c>
      <c r="F2434" s="9">
        <f>IFERROR(VLOOKUP(Tabla1[[#This Row],[FECHA]],'COMPARENDOS TOTALES'!A:D,3,FALSE),0)</f>
        <v>6211250</v>
      </c>
      <c r="G2434" s="5">
        <f>IFERROR(VLOOKUP(Tabla1[[#This Row],[FECHA]],EXONERACIONES!A:D,4,FALSE),0)</f>
        <v>1</v>
      </c>
      <c r="H2434" s="9">
        <f>IFERROR(VLOOKUP(Tabla1[[#This Row],[FECHA]],EXONERACIONES!A:D,3,FALSE),0)</f>
        <v>496900</v>
      </c>
      <c r="I2434" s="5">
        <f>IFERROR(VLOOKUP(Tabla1[[#This Row],[FECHA]],'SIMIT CON RES'!A:D,4,FALSE),0)</f>
        <v>10</v>
      </c>
      <c r="J2434" s="9">
        <f>IFERROR(VLOOKUP(Tabla1[[#This Row],[FECHA]],'SIMIT CON RES'!A:D,3,FALSE),0)</f>
        <v>3975200</v>
      </c>
      <c r="K2434">
        <f>IFERROR(VLOOKUP(Tabla1[[#This Row],[FECHA]],'SIMIT SIN RES'!A:D,4,FALSE),0)</f>
        <v>0</v>
      </c>
      <c r="L2434" s="9">
        <f>IFERROR(VLOOKUP(Tabla1[[#This Row],[FECHA]],'SIMIT SIN RES'!A:D,3,FALSE),0)</f>
        <v>0</v>
      </c>
      <c r="M2434" s="5">
        <f>IFERROR(VLOOKUP(Tabla1[[#This Row],[FECHA]],'RECAUDOS DE COMPARENDOS'!A:D,4,FALSE),0)</f>
        <v>0</v>
      </c>
      <c r="N2434" s="9">
        <f>IFERROR(VLOOKUP(Tabla1[[#This Row],[FECHA]],'RECAUDOS DE COMPARENDOS'!A:D,3,FALSE),0)</f>
        <v>0</v>
      </c>
      <c r="O2434" s="5">
        <f>IFERROR(VLOOKUP(Tabla1[[#This Row],[FECHA]],'RECAUDOS DE RESOLUCIONES'!A:D,4,FALSE),0)</f>
        <v>1</v>
      </c>
      <c r="P2434" s="9">
        <f>IFERROR(VLOOKUP(Tabla1[[#This Row],[FECHA]],'RECAUDOS DE RESOLUCIONES'!A:D,3,FALSE),0)</f>
        <v>496900</v>
      </c>
      <c r="Q243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2434" s="9">
        <f>Tabla1[V. COMPARENDOS]-(Tabla1[V. EXONERACIONES]+Tabla1[[#This Row],[V. SIMIT CON RESOLUCION]]+Tabla1[[#This Row],[V. SIMIT SIN RESOLUCION]]+Tabla1[[#This Row],[V. RECAUDOS COMPARENDOS]]+Tabla1[[#This Row],[V. RECAUDOS RESOLUCIONES]])</f>
        <v>1242250</v>
      </c>
      <c r="S2434" s="11">
        <f>IFERROR(VLOOKUP(Tabla1[[#This Row],[FECHA]],'RECAUDOS LOCALES'!A:D,4,FALSE),0)</f>
        <v>0</v>
      </c>
      <c r="T2434" s="9">
        <f>IFERROR(VLOOKUP(Tabla1[[#This Row],[FECHA]],'RECAUDOS LOCALES'!A:D,3,FALSE),0)</f>
        <v>0</v>
      </c>
      <c r="U2434" s="11">
        <f>IFERROR(VLOOKUP(Tabla1[[#This Row],[FECHA]],'RECAUDOS EXTERNOS'!A:D,4,FALSE),0)</f>
        <v>0</v>
      </c>
      <c r="V2434" s="9">
        <f>IFERROR(VLOOKUP(Tabla1[[#This Row],[FECHA]],'RECAUDOS EXTERNOS'!A:D,3,FALSE),0)</f>
        <v>0</v>
      </c>
    </row>
    <row r="2435" spans="1:22" x14ac:dyDescent="0.25">
      <c r="A2435" s="1">
        <v>39994</v>
      </c>
      <c r="B2435" s="3" t="s">
        <v>2</v>
      </c>
      <c r="C2435" s="2">
        <v>39965</v>
      </c>
      <c r="D2435" s="5">
        <f>YEAR(Tabla1[[#This Row],[FECHA]])</f>
        <v>2009</v>
      </c>
      <c r="E2435" s="5">
        <f>IFERROR(VLOOKUP(Tabla1[[#This Row],[FECHA]],'COMPARENDOS TOTALES'!A:D,4,FALSE),0)</f>
        <v>5</v>
      </c>
      <c r="F2435" s="9">
        <f>IFERROR(VLOOKUP(Tabla1[[#This Row],[FECHA]],'COMPARENDOS TOTALES'!A:D,3,FALSE),0)</f>
        <v>1126307</v>
      </c>
      <c r="G2435" s="5">
        <f>IFERROR(VLOOKUP(Tabla1[[#This Row],[FECHA]],EXONERACIONES!A:D,4,FALSE),0)</f>
        <v>1</v>
      </c>
      <c r="H2435" s="9">
        <f>IFERROR(VLOOKUP(Tabla1[[#This Row],[FECHA]],EXONERACIONES!A:D,3,FALSE),0)</f>
        <v>248450</v>
      </c>
      <c r="I2435" s="5">
        <f>IFERROR(VLOOKUP(Tabla1[[#This Row],[FECHA]],'SIMIT CON RES'!A:D,4,FALSE),0)</f>
        <v>2</v>
      </c>
      <c r="J2435" s="9">
        <f>IFERROR(VLOOKUP(Tabla1[[#This Row],[FECHA]],'SIMIT CON RES'!A:D,3,FALSE),0)</f>
        <v>380957</v>
      </c>
      <c r="K2435">
        <f>IFERROR(VLOOKUP(Tabla1[[#This Row],[FECHA]],'SIMIT SIN RES'!A:D,4,FALSE),0)</f>
        <v>0</v>
      </c>
      <c r="L2435" s="9">
        <f>IFERROR(VLOOKUP(Tabla1[[#This Row],[FECHA]],'SIMIT SIN RES'!A:D,3,FALSE),0)</f>
        <v>0</v>
      </c>
      <c r="M2435" s="5">
        <f>IFERROR(VLOOKUP(Tabla1[[#This Row],[FECHA]],'RECAUDOS DE COMPARENDOS'!A:D,4,FALSE),0)</f>
        <v>0</v>
      </c>
      <c r="N2435" s="9">
        <f>IFERROR(VLOOKUP(Tabla1[[#This Row],[FECHA]],'RECAUDOS DE COMPARENDOS'!A:D,3,FALSE),0)</f>
        <v>0</v>
      </c>
      <c r="O2435" s="5">
        <f>IFERROR(VLOOKUP(Tabla1[[#This Row],[FECHA]],'RECAUDOS DE RESOLUCIONES'!A:D,4,FALSE),0)</f>
        <v>0</v>
      </c>
      <c r="P2435" s="9">
        <f>IFERROR(VLOOKUP(Tabla1[[#This Row],[FECHA]],'RECAUDOS DE RESOLUCIONES'!A:D,3,FALSE),0)</f>
        <v>0</v>
      </c>
      <c r="Q243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435" s="9">
        <f>Tabla1[V. COMPARENDOS]-(Tabla1[V. EXONERACIONES]+Tabla1[[#This Row],[V. SIMIT CON RESOLUCION]]+Tabla1[[#This Row],[V. SIMIT SIN RESOLUCION]]+Tabla1[[#This Row],[V. RECAUDOS COMPARENDOS]]+Tabla1[[#This Row],[V. RECAUDOS RESOLUCIONES]])</f>
        <v>496900</v>
      </c>
      <c r="S2435" s="11">
        <f>IFERROR(VLOOKUP(Tabla1[[#This Row],[FECHA]],'RECAUDOS LOCALES'!A:D,4,FALSE),0)</f>
        <v>0</v>
      </c>
      <c r="T2435" s="9">
        <f>IFERROR(VLOOKUP(Tabla1[[#This Row],[FECHA]],'RECAUDOS LOCALES'!A:D,3,FALSE),0)</f>
        <v>0</v>
      </c>
      <c r="U2435" s="11">
        <f>IFERROR(VLOOKUP(Tabla1[[#This Row],[FECHA]],'RECAUDOS EXTERNOS'!A:D,4,FALSE),0)</f>
        <v>1</v>
      </c>
      <c r="V2435" s="9">
        <f>IFERROR(VLOOKUP(Tabla1[[#This Row],[FECHA]],'RECAUDOS EXTERNOS'!A:D,3,FALSE),0)</f>
        <v>230950</v>
      </c>
    </row>
    <row r="2436" spans="1:22" x14ac:dyDescent="0.25">
      <c r="A2436" s="1">
        <v>39995</v>
      </c>
      <c r="B2436" s="3" t="s">
        <v>3</v>
      </c>
      <c r="C2436" s="2">
        <v>39995</v>
      </c>
      <c r="D2436" s="5">
        <f>YEAR(Tabla1[[#This Row],[FECHA]])</f>
        <v>2009</v>
      </c>
      <c r="E2436" s="5">
        <f>IFERROR(VLOOKUP(Tabla1[[#This Row],[FECHA]],'COMPARENDOS TOTALES'!A:D,4,FALSE),0)</f>
        <v>8</v>
      </c>
      <c r="F2436" s="9">
        <f>IFERROR(VLOOKUP(Tabla1[[#This Row],[FECHA]],'COMPARENDOS TOTALES'!A:D,3,FALSE),0)</f>
        <v>2236050</v>
      </c>
      <c r="G2436" s="5">
        <f>IFERROR(VLOOKUP(Tabla1[[#This Row],[FECHA]],EXONERACIONES!A:D,4,FALSE),0)</f>
        <v>0</v>
      </c>
      <c r="H2436" s="9">
        <f>IFERROR(VLOOKUP(Tabla1[[#This Row],[FECHA]],EXONERACIONES!A:D,3,FALSE),0)</f>
        <v>0</v>
      </c>
      <c r="I2436" s="5">
        <f>IFERROR(VLOOKUP(Tabla1[[#This Row],[FECHA]],'SIMIT CON RES'!A:D,4,FALSE),0)</f>
        <v>4</v>
      </c>
      <c r="J2436" s="9">
        <f>IFERROR(VLOOKUP(Tabla1[[#This Row],[FECHA]],'SIMIT CON RES'!A:D,3,FALSE),0)</f>
        <v>993800</v>
      </c>
      <c r="K2436">
        <f>IFERROR(VLOOKUP(Tabla1[[#This Row],[FECHA]],'SIMIT SIN RES'!A:D,4,FALSE),0)</f>
        <v>0</v>
      </c>
      <c r="L2436" s="9">
        <f>IFERROR(VLOOKUP(Tabla1[[#This Row],[FECHA]],'SIMIT SIN RES'!A:D,3,FALSE),0)</f>
        <v>0</v>
      </c>
      <c r="M2436" s="5">
        <f>IFERROR(VLOOKUP(Tabla1[[#This Row],[FECHA]],'RECAUDOS DE COMPARENDOS'!A:D,4,FALSE),0)</f>
        <v>0</v>
      </c>
      <c r="N2436" s="9">
        <f>IFERROR(VLOOKUP(Tabla1[[#This Row],[FECHA]],'RECAUDOS DE COMPARENDOS'!A:D,3,FALSE),0)</f>
        <v>0</v>
      </c>
      <c r="O2436" s="5">
        <f>IFERROR(VLOOKUP(Tabla1[[#This Row],[FECHA]],'RECAUDOS DE RESOLUCIONES'!A:D,4,FALSE),0)</f>
        <v>0</v>
      </c>
      <c r="P2436" s="9">
        <f>IFERROR(VLOOKUP(Tabla1[[#This Row],[FECHA]],'RECAUDOS DE RESOLUCIONES'!A:D,3,FALSE),0)</f>
        <v>0</v>
      </c>
      <c r="Q243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2436" s="9">
        <f>Tabla1[V. COMPARENDOS]-(Tabla1[V. EXONERACIONES]+Tabla1[[#This Row],[V. SIMIT CON RESOLUCION]]+Tabla1[[#This Row],[V. SIMIT SIN RESOLUCION]]+Tabla1[[#This Row],[V. RECAUDOS COMPARENDOS]]+Tabla1[[#This Row],[V. RECAUDOS RESOLUCIONES]])</f>
        <v>1242250</v>
      </c>
      <c r="S2436" s="11">
        <f>IFERROR(VLOOKUP(Tabla1[[#This Row],[FECHA]],'RECAUDOS LOCALES'!A:D,4,FALSE),0)</f>
        <v>0</v>
      </c>
      <c r="T2436" s="9">
        <f>IFERROR(VLOOKUP(Tabla1[[#This Row],[FECHA]],'RECAUDOS LOCALES'!A:D,3,FALSE),0)</f>
        <v>0</v>
      </c>
      <c r="U2436" s="11">
        <f>IFERROR(VLOOKUP(Tabla1[[#This Row],[FECHA]],'RECAUDOS EXTERNOS'!A:D,4,FALSE),0)</f>
        <v>6</v>
      </c>
      <c r="V2436" s="9">
        <f>IFERROR(VLOOKUP(Tabla1[[#This Row],[FECHA]],'RECAUDOS EXTERNOS'!A:D,3,FALSE),0)</f>
        <v>1550750</v>
      </c>
    </row>
    <row r="2437" spans="1:22" x14ac:dyDescent="0.25">
      <c r="A2437" s="1">
        <v>39996</v>
      </c>
      <c r="B2437" s="3" t="s">
        <v>6</v>
      </c>
      <c r="C2437" s="2">
        <v>39995</v>
      </c>
      <c r="D2437" s="5">
        <f>YEAR(Tabla1[[#This Row],[FECHA]])</f>
        <v>2009</v>
      </c>
      <c r="E2437" s="5">
        <f>IFERROR(VLOOKUP(Tabla1[[#This Row],[FECHA]],'COMPARENDOS TOTALES'!A:D,4,FALSE),0)</f>
        <v>10</v>
      </c>
      <c r="F2437" s="9">
        <f>IFERROR(VLOOKUP(Tabla1[[#This Row],[FECHA]],'COMPARENDOS TOTALES'!A:D,3,FALSE),0)</f>
        <v>2517628</v>
      </c>
      <c r="G2437" s="5">
        <f>IFERROR(VLOOKUP(Tabla1[[#This Row],[FECHA]],EXONERACIONES!A:D,4,FALSE),0)</f>
        <v>1</v>
      </c>
      <c r="H2437" s="9">
        <f>IFERROR(VLOOKUP(Tabla1[[#This Row],[FECHA]],EXONERACIONES!A:D,3,FALSE),0)</f>
        <v>132507</v>
      </c>
      <c r="I2437" s="5">
        <f>IFERROR(VLOOKUP(Tabla1[[#This Row],[FECHA]],'SIMIT CON RES'!A:D,4,FALSE),0)</f>
        <v>6</v>
      </c>
      <c r="J2437" s="9">
        <f>IFERROR(VLOOKUP(Tabla1[[#This Row],[FECHA]],'SIMIT CON RES'!A:D,3,FALSE),0)</f>
        <v>1755714</v>
      </c>
      <c r="K2437">
        <f>IFERROR(VLOOKUP(Tabla1[[#This Row],[FECHA]],'SIMIT SIN RES'!A:D,4,FALSE),0)</f>
        <v>0</v>
      </c>
      <c r="L2437" s="9">
        <f>IFERROR(VLOOKUP(Tabla1[[#This Row],[FECHA]],'SIMIT SIN RES'!A:D,3,FALSE),0)</f>
        <v>0</v>
      </c>
      <c r="M2437" s="5">
        <f>IFERROR(VLOOKUP(Tabla1[[#This Row],[FECHA]],'RECAUDOS DE COMPARENDOS'!A:D,4,FALSE),0)</f>
        <v>0</v>
      </c>
      <c r="N2437" s="9">
        <f>IFERROR(VLOOKUP(Tabla1[[#This Row],[FECHA]],'RECAUDOS DE COMPARENDOS'!A:D,3,FALSE),0)</f>
        <v>0</v>
      </c>
      <c r="O2437" s="5">
        <f>IFERROR(VLOOKUP(Tabla1[[#This Row],[FECHA]],'RECAUDOS DE RESOLUCIONES'!A:D,4,FALSE),0)</f>
        <v>0</v>
      </c>
      <c r="P2437" s="9">
        <f>IFERROR(VLOOKUP(Tabla1[[#This Row],[FECHA]],'RECAUDOS DE RESOLUCIONES'!A:D,3,FALSE),0)</f>
        <v>0</v>
      </c>
      <c r="Q243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2437" s="9">
        <f>Tabla1[V. COMPARENDOS]-(Tabla1[V. EXONERACIONES]+Tabla1[[#This Row],[V. SIMIT CON RESOLUCION]]+Tabla1[[#This Row],[V. SIMIT SIN RESOLUCION]]+Tabla1[[#This Row],[V. RECAUDOS COMPARENDOS]]+Tabla1[[#This Row],[V. RECAUDOS RESOLUCIONES]])</f>
        <v>629407</v>
      </c>
      <c r="S2437" s="11">
        <f>IFERROR(VLOOKUP(Tabla1[[#This Row],[FECHA]],'RECAUDOS LOCALES'!A:D,4,FALSE),0)</f>
        <v>2</v>
      </c>
      <c r="T2437" s="9">
        <f>IFERROR(VLOOKUP(Tabla1[[#This Row],[FECHA]],'RECAUDOS LOCALES'!A:D,3,FALSE),0)</f>
        <v>380949</v>
      </c>
      <c r="U2437" s="11">
        <f>IFERROR(VLOOKUP(Tabla1[[#This Row],[FECHA]],'RECAUDOS EXTERNOS'!A:D,4,FALSE),0)</f>
        <v>8</v>
      </c>
      <c r="V2437" s="9">
        <f>IFERROR(VLOOKUP(Tabla1[[#This Row],[FECHA]],'RECAUDOS EXTERNOS'!A:D,3,FALSE),0)</f>
        <v>2308200</v>
      </c>
    </row>
    <row r="2438" spans="1:22" x14ac:dyDescent="0.25">
      <c r="A2438" s="1">
        <v>39997</v>
      </c>
      <c r="B2438" s="3" t="s">
        <v>0</v>
      </c>
      <c r="C2438" s="2">
        <v>39995</v>
      </c>
      <c r="D2438" s="5">
        <f>YEAR(Tabla1[[#This Row],[FECHA]])</f>
        <v>2009</v>
      </c>
      <c r="E2438" s="5">
        <f>IFERROR(VLOOKUP(Tabla1[[#This Row],[FECHA]],'COMPARENDOS TOTALES'!A:D,4,FALSE),0)</f>
        <v>13</v>
      </c>
      <c r="F2438" s="9">
        <f>IFERROR(VLOOKUP(Tabla1[[#This Row],[FECHA]],'COMPARENDOS TOTALES'!A:D,3,FALSE),0)</f>
        <v>3991764</v>
      </c>
      <c r="G2438" s="5">
        <f>IFERROR(VLOOKUP(Tabla1[[#This Row],[FECHA]],EXONERACIONES!A:D,4,FALSE),0)</f>
        <v>3</v>
      </c>
      <c r="H2438" s="9">
        <f>IFERROR(VLOOKUP(Tabla1[[#This Row],[FECHA]],EXONERACIONES!A:D,3,FALSE),0)</f>
        <v>1242250</v>
      </c>
      <c r="I2438" s="5">
        <f>IFERROR(VLOOKUP(Tabla1[[#This Row],[FECHA]],'SIMIT CON RES'!A:D,4,FALSE),0)</f>
        <v>7</v>
      </c>
      <c r="J2438" s="9">
        <f>IFERROR(VLOOKUP(Tabla1[[#This Row],[FECHA]],'SIMIT CON RES'!A:D,3,FALSE),0)</f>
        <v>2004164</v>
      </c>
      <c r="K2438">
        <f>IFERROR(VLOOKUP(Tabla1[[#This Row],[FECHA]],'SIMIT SIN RES'!A:D,4,FALSE),0)</f>
        <v>0</v>
      </c>
      <c r="L2438" s="9">
        <f>IFERROR(VLOOKUP(Tabla1[[#This Row],[FECHA]],'SIMIT SIN RES'!A:D,3,FALSE),0)</f>
        <v>0</v>
      </c>
      <c r="M2438" s="5">
        <f>IFERROR(VLOOKUP(Tabla1[[#This Row],[FECHA]],'RECAUDOS DE COMPARENDOS'!A:D,4,FALSE),0)</f>
        <v>0</v>
      </c>
      <c r="N2438" s="9">
        <f>IFERROR(VLOOKUP(Tabla1[[#This Row],[FECHA]],'RECAUDOS DE COMPARENDOS'!A:D,3,FALSE),0)</f>
        <v>0</v>
      </c>
      <c r="O2438" s="5">
        <f>IFERROR(VLOOKUP(Tabla1[[#This Row],[FECHA]],'RECAUDOS DE RESOLUCIONES'!A:D,4,FALSE),0)</f>
        <v>0</v>
      </c>
      <c r="P2438" s="9">
        <f>IFERROR(VLOOKUP(Tabla1[[#This Row],[FECHA]],'RECAUDOS DE RESOLUCIONES'!A:D,3,FALSE),0)</f>
        <v>0</v>
      </c>
      <c r="Q243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2438" s="9">
        <f>Tabla1[V. COMPARENDOS]-(Tabla1[V. EXONERACIONES]+Tabla1[[#This Row],[V. SIMIT CON RESOLUCION]]+Tabla1[[#This Row],[V. SIMIT SIN RESOLUCION]]+Tabla1[[#This Row],[V. RECAUDOS COMPARENDOS]]+Tabla1[[#This Row],[V. RECAUDOS RESOLUCIONES]])</f>
        <v>745350</v>
      </c>
      <c r="S2438" s="11">
        <f>IFERROR(VLOOKUP(Tabla1[[#This Row],[FECHA]],'RECAUDOS LOCALES'!A:D,4,FALSE),0)</f>
        <v>0</v>
      </c>
      <c r="T2438" s="9">
        <f>IFERROR(VLOOKUP(Tabla1[[#This Row],[FECHA]],'RECAUDOS LOCALES'!A:D,3,FALSE),0)</f>
        <v>0</v>
      </c>
      <c r="U2438" s="11">
        <f>IFERROR(VLOOKUP(Tabla1[[#This Row],[FECHA]],'RECAUDOS EXTERNOS'!A:D,4,FALSE),0)</f>
        <v>2</v>
      </c>
      <c r="V2438" s="9">
        <f>IFERROR(VLOOKUP(Tabla1[[#This Row],[FECHA]],'RECAUDOS EXTERNOS'!A:D,3,FALSE),0)</f>
        <v>424950</v>
      </c>
    </row>
    <row r="2439" spans="1:22" x14ac:dyDescent="0.25">
      <c r="A2439" s="1">
        <v>39998</v>
      </c>
      <c r="B2439" s="3" t="s">
        <v>5</v>
      </c>
      <c r="C2439" s="2">
        <v>39995</v>
      </c>
      <c r="D2439" s="5">
        <f>YEAR(Tabla1[[#This Row],[FECHA]])</f>
        <v>2009</v>
      </c>
      <c r="E2439" s="5">
        <f>IFERROR(VLOOKUP(Tabla1[[#This Row],[FECHA]],'COMPARENDOS TOTALES'!A:D,4,FALSE),0)</f>
        <v>15</v>
      </c>
      <c r="F2439" s="9">
        <f>IFERROR(VLOOKUP(Tabla1[[#This Row],[FECHA]],'COMPARENDOS TOTALES'!A:D,3,FALSE),0)</f>
        <v>5349957</v>
      </c>
      <c r="G2439" s="5">
        <f>IFERROR(VLOOKUP(Tabla1[[#This Row],[FECHA]],EXONERACIONES!A:D,4,FALSE),0)</f>
        <v>1</v>
      </c>
      <c r="H2439" s="9">
        <f>IFERROR(VLOOKUP(Tabla1[[#This Row],[FECHA]],EXONERACIONES!A:D,3,FALSE),0)</f>
        <v>248450</v>
      </c>
      <c r="I2439" s="5">
        <f>IFERROR(VLOOKUP(Tabla1[[#This Row],[FECHA]],'SIMIT CON RES'!A:D,4,FALSE),0)</f>
        <v>6</v>
      </c>
      <c r="J2439" s="9">
        <f>IFERROR(VLOOKUP(Tabla1[[#This Row],[FECHA]],'SIMIT CON RES'!A:D,3,FALSE),0)</f>
        <v>1871657</v>
      </c>
      <c r="K2439">
        <f>IFERROR(VLOOKUP(Tabla1[[#This Row],[FECHA]],'SIMIT SIN RES'!A:D,4,FALSE),0)</f>
        <v>0</v>
      </c>
      <c r="L2439" s="9">
        <f>IFERROR(VLOOKUP(Tabla1[[#This Row],[FECHA]],'SIMIT SIN RES'!A:D,3,FALSE),0)</f>
        <v>0</v>
      </c>
      <c r="M2439" s="5">
        <f>IFERROR(VLOOKUP(Tabla1[[#This Row],[FECHA]],'RECAUDOS DE COMPARENDOS'!A:D,4,FALSE),0)</f>
        <v>0</v>
      </c>
      <c r="N2439" s="9">
        <f>IFERROR(VLOOKUP(Tabla1[[#This Row],[FECHA]],'RECAUDOS DE COMPARENDOS'!A:D,3,FALSE),0)</f>
        <v>0</v>
      </c>
      <c r="O2439" s="5">
        <f>IFERROR(VLOOKUP(Tabla1[[#This Row],[FECHA]],'RECAUDOS DE RESOLUCIONES'!A:D,4,FALSE),0)</f>
        <v>0</v>
      </c>
      <c r="P2439" s="9">
        <f>IFERROR(VLOOKUP(Tabla1[[#This Row],[FECHA]],'RECAUDOS DE RESOLUCIONES'!A:D,3,FALSE),0)</f>
        <v>0</v>
      </c>
      <c r="Q243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8</v>
      </c>
      <c r="R2439" s="9">
        <f>Tabla1[V. COMPARENDOS]-(Tabla1[V. EXONERACIONES]+Tabla1[[#This Row],[V. SIMIT CON RESOLUCION]]+Tabla1[[#This Row],[V. SIMIT SIN RESOLUCION]]+Tabla1[[#This Row],[V. RECAUDOS COMPARENDOS]]+Tabla1[[#This Row],[V. RECAUDOS RESOLUCIONES]])</f>
        <v>3229850</v>
      </c>
      <c r="S2439" s="11">
        <f>IFERROR(VLOOKUP(Tabla1[[#This Row],[FECHA]],'RECAUDOS LOCALES'!A:D,4,FALSE),0)</f>
        <v>0</v>
      </c>
      <c r="T2439" s="9">
        <f>IFERROR(VLOOKUP(Tabla1[[#This Row],[FECHA]],'RECAUDOS LOCALES'!A:D,3,FALSE),0)</f>
        <v>0</v>
      </c>
      <c r="U2439" s="11">
        <f>IFERROR(VLOOKUP(Tabla1[[#This Row],[FECHA]],'RECAUDOS EXTERNOS'!A:D,4,FALSE),0)</f>
        <v>0</v>
      </c>
      <c r="V2439" s="9">
        <f>IFERROR(VLOOKUP(Tabla1[[#This Row],[FECHA]],'RECAUDOS EXTERNOS'!A:D,3,FALSE),0)</f>
        <v>0</v>
      </c>
    </row>
    <row r="2440" spans="1:22" x14ac:dyDescent="0.25">
      <c r="A2440" s="1">
        <v>39999</v>
      </c>
      <c r="B2440" s="3" t="s">
        <v>4</v>
      </c>
      <c r="C2440" s="2">
        <v>39995</v>
      </c>
      <c r="D2440" s="5">
        <f>YEAR(Tabla1[[#This Row],[FECHA]])</f>
        <v>2009</v>
      </c>
      <c r="E2440" s="5">
        <f>IFERROR(VLOOKUP(Tabla1[[#This Row],[FECHA]],'COMPARENDOS TOTALES'!A:D,4,FALSE),0)</f>
        <v>12</v>
      </c>
      <c r="F2440" s="9">
        <f>IFERROR(VLOOKUP(Tabla1[[#This Row],[FECHA]],'COMPARENDOS TOTALES'!A:D,3,FALSE),0)</f>
        <v>3975200</v>
      </c>
      <c r="G2440" s="5">
        <f>IFERROR(VLOOKUP(Tabla1[[#This Row],[FECHA]],EXONERACIONES!A:D,4,FALSE),0)</f>
        <v>2</v>
      </c>
      <c r="H2440" s="9">
        <f>IFERROR(VLOOKUP(Tabla1[[#This Row],[FECHA]],EXONERACIONES!A:D,3,FALSE),0)</f>
        <v>993800</v>
      </c>
      <c r="I2440" s="5">
        <f>IFERROR(VLOOKUP(Tabla1[[#This Row],[FECHA]],'SIMIT CON RES'!A:D,4,FALSE),0)</f>
        <v>7</v>
      </c>
      <c r="J2440" s="9">
        <f>IFERROR(VLOOKUP(Tabla1[[#This Row],[FECHA]],'SIMIT CON RES'!A:D,3,FALSE),0)</f>
        <v>2236050</v>
      </c>
      <c r="K2440">
        <f>IFERROR(VLOOKUP(Tabla1[[#This Row],[FECHA]],'SIMIT SIN RES'!A:D,4,FALSE),0)</f>
        <v>0</v>
      </c>
      <c r="L2440" s="9">
        <f>IFERROR(VLOOKUP(Tabla1[[#This Row],[FECHA]],'SIMIT SIN RES'!A:D,3,FALSE),0)</f>
        <v>0</v>
      </c>
      <c r="M2440" s="5">
        <f>IFERROR(VLOOKUP(Tabla1[[#This Row],[FECHA]],'RECAUDOS DE COMPARENDOS'!A:D,4,FALSE),0)</f>
        <v>0</v>
      </c>
      <c r="N2440" s="9">
        <f>IFERROR(VLOOKUP(Tabla1[[#This Row],[FECHA]],'RECAUDOS DE COMPARENDOS'!A:D,3,FALSE),0)</f>
        <v>0</v>
      </c>
      <c r="O2440" s="5">
        <f>IFERROR(VLOOKUP(Tabla1[[#This Row],[FECHA]],'RECAUDOS DE RESOLUCIONES'!A:D,4,FALSE),0)</f>
        <v>0</v>
      </c>
      <c r="P2440" s="9">
        <f>IFERROR(VLOOKUP(Tabla1[[#This Row],[FECHA]],'RECAUDOS DE RESOLUCIONES'!A:D,3,FALSE),0)</f>
        <v>0</v>
      </c>
      <c r="Q244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2440" s="9">
        <f>Tabla1[V. COMPARENDOS]-(Tabla1[V. EXONERACIONES]+Tabla1[[#This Row],[V. SIMIT CON RESOLUCION]]+Tabla1[[#This Row],[V. SIMIT SIN RESOLUCION]]+Tabla1[[#This Row],[V. RECAUDOS COMPARENDOS]]+Tabla1[[#This Row],[V. RECAUDOS RESOLUCIONES]])</f>
        <v>745350</v>
      </c>
      <c r="S2440" s="11">
        <f>IFERROR(VLOOKUP(Tabla1[[#This Row],[FECHA]],'RECAUDOS LOCALES'!A:D,4,FALSE),0)</f>
        <v>0</v>
      </c>
      <c r="T2440" s="9">
        <f>IFERROR(VLOOKUP(Tabla1[[#This Row],[FECHA]],'RECAUDOS LOCALES'!A:D,3,FALSE),0)</f>
        <v>0</v>
      </c>
      <c r="U2440" s="11">
        <f>IFERROR(VLOOKUP(Tabla1[[#This Row],[FECHA]],'RECAUDOS EXTERNOS'!A:D,4,FALSE),0)</f>
        <v>0</v>
      </c>
      <c r="V2440" s="9">
        <f>IFERROR(VLOOKUP(Tabla1[[#This Row],[FECHA]],'RECAUDOS EXTERNOS'!A:D,3,FALSE),0)</f>
        <v>0</v>
      </c>
    </row>
    <row r="2441" spans="1:22" x14ac:dyDescent="0.25">
      <c r="A2441" s="1">
        <v>40000</v>
      </c>
      <c r="B2441" s="3" t="s">
        <v>1</v>
      </c>
      <c r="C2441" s="2">
        <v>39995</v>
      </c>
      <c r="D2441" s="5">
        <f>YEAR(Tabla1[[#This Row],[FECHA]])</f>
        <v>2009</v>
      </c>
      <c r="E2441" s="5">
        <f>IFERROR(VLOOKUP(Tabla1[[#This Row],[FECHA]],'COMPARENDOS TOTALES'!A:D,4,FALSE),0)</f>
        <v>2</v>
      </c>
      <c r="F2441" s="9">
        <f>IFERROR(VLOOKUP(Tabla1[[#This Row],[FECHA]],'COMPARENDOS TOTALES'!A:D,3,FALSE),0)</f>
        <v>496900</v>
      </c>
      <c r="G2441" s="5">
        <f>IFERROR(VLOOKUP(Tabla1[[#This Row],[FECHA]],EXONERACIONES!A:D,4,FALSE),0)</f>
        <v>1</v>
      </c>
      <c r="H2441" s="9">
        <f>IFERROR(VLOOKUP(Tabla1[[#This Row],[FECHA]],EXONERACIONES!A:D,3,FALSE),0)</f>
        <v>248450</v>
      </c>
      <c r="I2441" s="5">
        <f>IFERROR(VLOOKUP(Tabla1[[#This Row],[FECHA]],'SIMIT CON RES'!A:D,4,FALSE),0)</f>
        <v>0</v>
      </c>
      <c r="J2441" s="9">
        <f>IFERROR(VLOOKUP(Tabla1[[#This Row],[FECHA]],'SIMIT CON RES'!A:D,3,FALSE),0)</f>
        <v>0</v>
      </c>
      <c r="K2441">
        <f>IFERROR(VLOOKUP(Tabla1[[#This Row],[FECHA]],'SIMIT SIN RES'!A:D,4,FALSE),0)</f>
        <v>0</v>
      </c>
      <c r="L2441" s="9">
        <f>IFERROR(VLOOKUP(Tabla1[[#This Row],[FECHA]],'SIMIT SIN RES'!A:D,3,FALSE),0)</f>
        <v>0</v>
      </c>
      <c r="M2441" s="5">
        <f>IFERROR(VLOOKUP(Tabla1[[#This Row],[FECHA]],'RECAUDOS DE COMPARENDOS'!A:D,4,FALSE),0)</f>
        <v>0</v>
      </c>
      <c r="N2441" s="9">
        <f>IFERROR(VLOOKUP(Tabla1[[#This Row],[FECHA]],'RECAUDOS DE COMPARENDOS'!A:D,3,FALSE),0)</f>
        <v>0</v>
      </c>
      <c r="O2441" s="5">
        <f>IFERROR(VLOOKUP(Tabla1[[#This Row],[FECHA]],'RECAUDOS DE RESOLUCIONES'!A:D,4,FALSE),0)</f>
        <v>0</v>
      </c>
      <c r="P2441" s="9">
        <f>IFERROR(VLOOKUP(Tabla1[[#This Row],[FECHA]],'RECAUDOS DE RESOLUCIONES'!A:D,3,FALSE),0)</f>
        <v>0</v>
      </c>
      <c r="Q244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441" s="9">
        <f>Tabla1[V. COMPARENDOS]-(Tabla1[V. EXONERACIONES]+Tabla1[[#This Row],[V. SIMIT CON RESOLUCION]]+Tabla1[[#This Row],[V. SIMIT SIN RESOLUCION]]+Tabla1[[#This Row],[V. RECAUDOS COMPARENDOS]]+Tabla1[[#This Row],[V. RECAUDOS RESOLUCIONES]])</f>
        <v>248450</v>
      </c>
      <c r="S2441" s="11">
        <f>IFERROR(VLOOKUP(Tabla1[[#This Row],[FECHA]],'RECAUDOS LOCALES'!A:D,4,FALSE),0)</f>
        <v>3</v>
      </c>
      <c r="T2441" s="9">
        <f>IFERROR(VLOOKUP(Tabla1[[#This Row],[FECHA]],'RECAUDOS LOCALES'!A:D,3,FALSE),0)</f>
        <v>822540</v>
      </c>
      <c r="U2441" s="11">
        <f>IFERROR(VLOOKUP(Tabla1[[#This Row],[FECHA]],'RECAUDOS EXTERNOS'!A:D,4,FALSE),0)</f>
        <v>3</v>
      </c>
      <c r="V2441" s="9">
        <f>IFERROR(VLOOKUP(Tabla1[[#This Row],[FECHA]],'RECAUDOS EXTERNOS'!A:D,3,FALSE),0)</f>
        <v>718223</v>
      </c>
    </row>
    <row r="2442" spans="1:22" x14ac:dyDescent="0.25">
      <c r="A2442" s="1">
        <v>40001</v>
      </c>
      <c r="B2442" s="3" t="s">
        <v>2</v>
      </c>
      <c r="C2442" s="2">
        <v>39995</v>
      </c>
      <c r="D2442" s="5">
        <f>YEAR(Tabla1[[#This Row],[FECHA]])</f>
        <v>2009</v>
      </c>
      <c r="E2442" s="5">
        <f>IFERROR(VLOOKUP(Tabla1[[#This Row],[FECHA]],'COMPARENDOS TOTALES'!A:D,4,FALSE),0)</f>
        <v>12</v>
      </c>
      <c r="F2442" s="9">
        <f>IFERROR(VLOOKUP(Tabla1[[#This Row],[FECHA]],'COMPARENDOS TOTALES'!A:D,3,FALSE),0)</f>
        <v>3627371</v>
      </c>
      <c r="G2442" s="5">
        <f>IFERROR(VLOOKUP(Tabla1[[#This Row],[FECHA]],EXONERACIONES!A:D,4,FALSE),0)</f>
        <v>1</v>
      </c>
      <c r="H2442" s="9">
        <f>IFERROR(VLOOKUP(Tabla1[[#This Row],[FECHA]],EXONERACIONES!A:D,3,FALSE),0)</f>
        <v>248450</v>
      </c>
      <c r="I2442" s="5">
        <f>IFERROR(VLOOKUP(Tabla1[[#This Row],[FECHA]],'SIMIT CON RES'!A:D,4,FALSE),0)</f>
        <v>8</v>
      </c>
      <c r="J2442" s="9">
        <f>IFERROR(VLOOKUP(Tabla1[[#This Row],[FECHA]],'SIMIT CON RES'!A:D,3,FALSE),0)</f>
        <v>1888221</v>
      </c>
      <c r="K2442">
        <f>IFERROR(VLOOKUP(Tabla1[[#This Row],[FECHA]],'SIMIT SIN RES'!A:D,4,FALSE),0)</f>
        <v>0</v>
      </c>
      <c r="L2442" s="9">
        <f>IFERROR(VLOOKUP(Tabla1[[#This Row],[FECHA]],'SIMIT SIN RES'!A:D,3,FALSE),0)</f>
        <v>0</v>
      </c>
      <c r="M2442" s="5">
        <f>IFERROR(VLOOKUP(Tabla1[[#This Row],[FECHA]],'RECAUDOS DE COMPARENDOS'!A:D,4,FALSE),0)</f>
        <v>0</v>
      </c>
      <c r="N2442" s="9">
        <f>IFERROR(VLOOKUP(Tabla1[[#This Row],[FECHA]],'RECAUDOS DE COMPARENDOS'!A:D,3,FALSE),0)</f>
        <v>0</v>
      </c>
      <c r="O2442" s="5">
        <f>IFERROR(VLOOKUP(Tabla1[[#This Row],[FECHA]],'RECAUDOS DE RESOLUCIONES'!A:D,4,FALSE),0)</f>
        <v>0</v>
      </c>
      <c r="P2442" s="9">
        <f>IFERROR(VLOOKUP(Tabla1[[#This Row],[FECHA]],'RECAUDOS DE RESOLUCIONES'!A:D,3,FALSE),0)</f>
        <v>0</v>
      </c>
      <c r="Q244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2442" s="9">
        <f>Tabla1[V. COMPARENDOS]-(Tabla1[V. EXONERACIONES]+Tabla1[[#This Row],[V. SIMIT CON RESOLUCION]]+Tabla1[[#This Row],[V. SIMIT SIN RESOLUCION]]+Tabla1[[#This Row],[V. RECAUDOS COMPARENDOS]]+Tabla1[[#This Row],[V. RECAUDOS RESOLUCIONES]])</f>
        <v>1490700</v>
      </c>
      <c r="S2442" s="11">
        <f>IFERROR(VLOOKUP(Tabla1[[#This Row],[FECHA]],'RECAUDOS LOCALES'!A:D,4,FALSE),0)</f>
        <v>0</v>
      </c>
      <c r="T2442" s="9">
        <f>IFERROR(VLOOKUP(Tabla1[[#This Row],[FECHA]],'RECAUDOS LOCALES'!A:D,3,FALSE),0)</f>
        <v>0</v>
      </c>
      <c r="U2442" s="11">
        <f>IFERROR(VLOOKUP(Tabla1[[#This Row],[FECHA]],'RECAUDOS EXTERNOS'!A:D,4,FALSE),0)</f>
        <v>7</v>
      </c>
      <c r="V2442" s="9">
        <f>IFERROR(VLOOKUP(Tabla1[[#This Row],[FECHA]],'RECAUDOS EXTERNOS'!A:D,3,FALSE),0)</f>
        <v>2097805</v>
      </c>
    </row>
    <row r="2443" spans="1:22" x14ac:dyDescent="0.25">
      <c r="A2443" s="1">
        <v>40002</v>
      </c>
      <c r="B2443" s="3" t="s">
        <v>3</v>
      </c>
      <c r="C2443" s="2">
        <v>39995</v>
      </c>
      <c r="D2443" s="5">
        <f>YEAR(Tabla1[[#This Row],[FECHA]])</f>
        <v>2009</v>
      </c>
      <c r="E2443" s="5">
        <f>IFERROR(VLOOKUP(Tabla1[[#This Row],[FECHA]],'COMPARENDOS TOTALES'!A:D,4,FALSE),0)</f>
        <v>7</v>
      </c>
      <c r="F2443" s="9">
        <f>IFERROR(VLOOKUP(Tabla1[[#This Row],[FECHA]],'COMPARENDOS TOTALES'!A:D,3,FALSE),0)</f>
        <v>1987600</v>
      </c>
      <c r="G2443" s="5">
        <f>IFERROR(VLOOKUP(Tabla1[[#This Row],[FECHA]],EXONERACIONES!A:D,4,FALSE),0)</f>
        <v>2</v>
      </c>
      <c r="H2443" s="9">
        <f>IFERROR(VLOOKUP(Tabla1[[#This Row],[FECHA]],EXONERACIONES!A:D,3,FALSE),0)</f>
        <v>745350</v>
      </c>
      <c r="I2443" s="5">
        <f>IFERROR(VLOOKUP(Tabla1[[#This Row],[FECHA]],'SIMIT CON RES'!A:D,4,FALSE),0)</f>
        <v>1</v>
      </c>
      <c r="J2443" s="9">
        <f>IFERROR(VLOOKUP(Tabla1[[#This Row],[FECHA]],'SIMIT CON RES'!A:D,3,FALSE),0)</f>
        <v>248450</v>
      </c>
      <c r="K2443">
        <f>IFERROR(VLOOKUP(Tabla1[[#This Row],[FECHA]],'SIMIT SIN RES'!A:D,4,FALSE),0)</f>
        <v>0</v>
      </c>
      <c r="L2443" s="9">
        <f>IFERROR(VLOOKUP(Tabla1[[#This Row],[FECHA]],'SIMIT SIN RES'!A:D,3,FALSE),0)</f>
        <v>0</v>
      </c>
      <c r="M2443" s="5">
        <f>IFERROR(VLOOKUP(Tabla1[[#This Row],[FECHA]],'RECAUDOS DE COMPARENDOS'!A:D,4,FALSE),0)</f>
        <v>0</v>
      </c>
      <c r="N2443" s="9">
        <f>IFERROR(VLOOKUP(Tabla1[[#This Row],[FECHA]],'RECAUDOS DE COMPARENDOS'!A:D,3,FALSE),0)</f>
        <v>0</v>
      </c>
      <c r="O2443" s="5">
        <f>IFERROR(VLOOKUP(Tabla1[[#This Row],[FECHA]],'RECAUDOS DE RESOLUCIONES'!A:D,4,FALSE),0)</f>
        <v>1</v>
      </c>
      <c r="P2443" s="9">
        <f>IFERROR(VLOOKUP(Tabla1[[#This Row],[FECHA]],'RECAUDOS DE RESOLUCIONES'!A:D,3,FALSE),0)</f>
        <v>248450</v>
      </c>
      <c r="Q244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2443" s="9">
        <f>Tabla1[V. COMPARENDOS]-(Tabla1[V. EXONERACIONES]+Tabla1[[#This Row],[V. SIMIT CON RESOLUCION]]+Tabla1[[#This Row],[V. SIMIT SIN RESOLUCION]]+Tabla1[[#This Row],[V. RECAUDOS COMPARENDOS]]+Tabla1[[#This Row],[V. RECAUDOS RESOLUCIONES]])</f>
        <v>745350</v>
      </c>
      <c r="S2443" s="11">
        <f>IFERROR(VLOOKUP(Tabla1[[#This Row],[FECHA]],'RECAUDOS LOCALES'!A:D,4,FALSE),0)</f>
        <v>0</v>
      </c>
      <c r="T2443" s="9">
        <f>IFERROR(VLOOKUP(Tabla1[[#This Row],[FECHA]],'RECAUDOS LOCALES'!A:D,3,FALSE),0)</f>
        <v>0</v>
      </c>
      <c r="U2443" s="11">
        <f>IFERROR(VLOOKUP(Tabla1[[#This Row],[FECHA]],'RECAUDOS EXTERNOS'!A:D,4,FALSE),0)</f>
        <v>2</v>
      </c>
      <c r="V2443" s="9">
        <f>IFERROR(VLOOKUP(Tabla1[[#This Row],[FECHA]],'RECAUDOS EXTERNOS'!A:D,3,FALSE),0)</f>
        <v>613700</v>
      </c>
    </row>
    <row r="2444" spans="1:22" x14ac:dyDescent="0.25">
      <c r="A2444" s="1">
        <v>40003</v>
      </c>
      <c r="B2444" s="3" t="s">
        <v>6</v>
      </c>
      <c r="C2444" s="2">
        <v>39995</v>
      </c>
      <c r="D2444" s="5">
        <f>YEAR(Tabla1[[#This Row],[FECHA]])</f>
        <v>2009</v>
      </c>
      <c r="E2444" s="5">
        <f>IFERROR(VLOOKUP(Tabla1[[#This Row],[FECHA]],'COMPARENDOS TOTALES'!A:D,4,FALSE),0)</f>
        <v>2</v>
      </c>
      <c r="F2444" s="9">
        <f>IFERROR(VLOOKUP(Tabla1[[#This Row],[FECHA]],'COMPARENDOS TOTALES'!A:D,3,FALSE),0)</f>
        <v>496900</v>
      </c>
      <c r="G2444" s="5">
        <f>IFERROR(VLOOKUP(Tabla1[[#This Row],[FECHA]],EXONERACIONES!A:D,4,FALSE),0)</f>
        <v>0</v>
      </c>
      <c r="H2444" s="9">
        <f>IFERROR(VLOOKUP(Tabla1[[#This Row],[FECHA]],EXONERACIONES!A:D,3,FALSE),0)</f>
        <v>0</v>
      </c>
      <c r="I2444" s="5">
        <f>IFERROR(VLOOKUP(Tabla1[[#This Row],[FECHA]],'SIMIT CON RES'!A:D,4,FALSE),0)</f>
        <v>0</v>
      </c>
      <c r="J2444" s="9">
        <f>IFERROR(VLOOKUP(Tabla1[[#This Row],[FECHA]],'SIMIT CON RES'!A:D,3,FALSE),0)</f>
        <v>0</v>
      </c>
      <c r="K2444">
        <f>IFERROR(VLOOKUP(Tabla1[[#This Row],[FECHA]],'SIMIT SIN RES'!A:D,4,FALSE),0)</f>
        <v>0</v>
      </c>
      <c r="L2444" s="9">
        <f>IFERROR(VLOOKUP(Tabla1[[#This Row],[FECHA]],'SIMIT SIN RES'!A:D,3,FALSE),0)</f>
        <v>0</v>
      </c>
      <c r="M2444" s="5">
        <f>IFERROR(VLOOKUP(Tabla1[[#This Row],[FECHA]],'RECAUDOS DE COMPARENDOS'!A:D,4,FALSE),0)</f>
        <v>0</v>
      </c>
      <c r="N2444" s="9">
        <f>IFERROR(VLOOKUP(Tabla1[[#This Row],[FECHA]],'RECAUDOS DE COMPARENDOS'!A:D,3,FALSE),0)</f>
        <v>0</v>
      </c>
      <c r="O2444" s="5">
        <f>IFERROR(VLOOKUP(Tabla1[[#This Row],[FECHA]],'RECAUDOS DE RESOLUCIONES'!A:D,4,FALSE),0)</f>
        <v>1</v>
      </c>
      <c r="P2444" s="9">
        <f>IFERROR(VLOOKUP(Tabla1[[#This Row],[FECHA]],'RECAUDOS DE RESOLUCIONES'!A:D,3,FALSE),0)</f>
        <v>248450</v>
      </c>
      <c r="Q244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444" s="9">
        <f>Tabla1[V. COMPARENDOS]-(Tabla1[V. EXONERACIONES]+Tabla1[[#This Row],[V. SIMIT CON RESOLUCION]]+Tabla1[[#This Row],[V. SIMIT SIN RESOLUCION]]+Tabla1[[#This Row],[V. RECAUDOS COMPARENDOS]]+Tabla1[[#This Row],[V. RECAUDOS RESOLUCIONES]])</f>
        <v>248450</v>
      </c>
      <c r="S2444" s="11">
        <f>IFERROR(VLOOKUP(Tabla1[[#This Row],[FECHA]],'RECAUDOS LOCALES'!A:D,4,FALSE),0)</f>
        <v>1</v>
      </c>
      <c r="T2444" s="9">
        <f>IFERROR(VLOOKUP(Tabla1[[#This Row],[FECHA]],'RECAUDOS LOCALES'!A:D,3,FALSE),0)</f>
        <v>496890</v>
      </c>
      <c r="U2444" s="11">
        <f>IFERROR(VLOOKUP(Tabla1[[#This Row],[FECHA]],'RECAUDOS EXTERNOS'!A:D,4,FALSE),0)</f>
        <v>0</v>
      </c>
      <c r="V2444" s="9">
        <f>IFERROR(VLOOKUP(Tabla1[[#This Row],[FECHA]],'RECAUDOS EXTERNOS'!A:D,3,FALSE),0)</f>
        <v>0</v>
      </c>
    </row>
    <row r="2445" spans="1:22" x14ac:dyDescent="0.25">
      <c r="A2445" s="1">
        <v>40004</v>
      </c>
      <c r="B2445" s="3" t="s">
        <v>0</v>
      </c>
      <c r="C2445" s="2">
        <v>39995</v>
      </c>
      <c r="D2445" s="5">
        <f>YEAR(Tabla1[[#This Row],[FECHA]])</f>
        <v>2009</v>
      </c>
      <c r="E2445" s="5">
        <f>IFERROR(VLOOKUP(Tabla1[[#This Row],[FECHA]],'COMPARENDOS TOTALES'!A:D,4,FALSE),0)</f>
        <v>5</v>
      </c>
      <c r="F2445" s="9">
        <f>IFERROR(VLOOKUP(Tabla1[[#This Row],[FECHA]],'COMPARENDOS TOTALES'!A:D,3,FALSE),0)</f>
        <v>1739150</v>
      </c>
      <c r="G2445" s="5">
        <f>IFERROR(VLOOKUP(Tabla1[[#This Row],[FECHA]],EXONERACIONES!A:D,4,FALSE),0)</f>
        <v>1</v>
      </c>
      <c r="H2445" s="9">
        <f>IFERROR(VLOOKUP(Tabla1[[#This Row],[FECHA]],EXONERACIONES!A:D,3,FALSE),0)</f>
        <v>496900</v>
      </c>
      <c r="I2445" s="5">
        <f>IFERROR(VLOOKUP(Tabla1[[#This Row],[FECHA]],'SIMIT CON RES'!A:D,4,FALSE),0)</f>
        <v>2</v>
      </c>
      <c r="J2445" s="9">
        <f>IFERROR(VLOOKUP(Tabla1[[#This Row],[FECHA]],'SIMIT CON RES'!A:D,3,FALSE),0)</f>
        <v>496900</v>
      </c>
      <c r="K2445">
        <f>IFERROR(VLOOKUP(Tabla1[[#This Row],[FECHA]],'SIMIT SIN RES'!A:D,4,FALSE),0)</f>
        <v>0</v>
      </c>
      <c r="L2445" s="9">
        <f>IFERROR(VLOOKUP(Tabla1[[#This Row],[FECHA]],'SIMIT SIN RES'!A:D,3,FALSE),0)</f>
        <v>0</v>
      </c>
      <c r="M2445" s="5">
        <f>IFERROR(VLOOKUP(Tabla1[[#This Row],[FECHA]],'RECAUDOS DE COMPARENDOS'!A:D,4,FALSE),0)</f>
        <v>0</v>
      </c>
      <c r="N2445" s="9">
        <f>IFERROR(VLOOKUP(Tabla1[[#This Row],[FECHA]],'RECAUDOS DE COMPARENDOS'!A:D,3,FALSE),0)</f>
        <v>0</v>
      </c>
      <c r="O2445" s="5">
        <f>IFERROR(VLOOKUP(Tabla1[[#This Row],[FECHA]],'RECAUDOS DE RESOLUCIONES'!A:D,4,FALSE),0)</f>
        <v>0</v>
      </c>
      <c r="P2445" s="9">
        <f>IFERROR(VLOOKUP(Tabla1[[#This Row],[FECHA]],'RECAUDOS DE RESOLUCIONES'!A:D,3,FALSE),0)</f>
        <v>0</v>
      </c>
      <c r="Q244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445" s="9">
        <f>Tabla1[V. COMPARENDOS]-(Tabla1[V. EXONERACIONES]+Tabla1[[#This Row],[V. SIMIT CON RESOLUCION]]+Tabla1[[#This Row],[V. SIMIT SIN RESOLUCION]]+Tabla1[[#This Row],[V. RECAUDOS COMPARENDOS]]+Tabla1[[#This Row],[V. RECAUDOS RESOLUCIONES]])</f>
        <v>745350</v>
      </c>
      <c r="S2445" s="11">
        <f>IFERROR(VLOOKUP(Tabla1[[#This Row],[FECHA]],'RECAUDOS LOCALES'!A:D,4,FALSE),0)</f>
        <v>0</v>
      </c>
      <c r="T2445" s="9">
        <f>IFERROR(VLOOKUP(Tabla1[[#This Row],[FECHA]],'RECAUDOS LOCALES'!A:D,3,FALSE),0)</f>
        <v>0</v>
      </c>
      <c r="U2445" s="11">
        <f>IFERROR(VLOOKUP(Tabla1[[#This Row],[FECHA]],'RECAUDOS EXTERNOS'!A:D,4,FALSE),0)</f>
        <v>3</v>
      </c>
      <c r="V2445" s="9">
        <f>IFERROR(VLOOKUP(Tabla1[[#This Row],[FECHA]],'RECAUDOS EXTERNOS'!A:D,3,FALSE),0)</f>
        <v>698750</v>
      </c>
    </row>
    <row r="2446" spans="1:22" x14ac:dyDescent="0.25">
      <c r="A2446" s="1">
        <v>40005</v>
      </c>
      <c r="B2446" s="3" t="s">
        <v>5</v>
      </c>
      <c r="C2446" s="2">
        <v>39995</v>
      </c>
      <c r="D2446" s="5">
        <f>YEAR(Tabla1[[#This Row],[FECHA]])</f>
        <v>2009</v>
      </c>
      <c r="E2446" s="5">
        <f>IFERROR(VLOOKUP(Tabla1[[#This Row],[FECHA]],'COMPARENDOS TOTALES'!A:D,4,FALSE),0)</f>
        <v>2</v>
      </c>
      <c r="F2446" s="9">
        <f>IFERROR(VLOOKUP(Tabla1[[#This Row],[FECHA]],'COMPARENDOS TOTALES'!A:D,3,FALSE),0)</f>
        <v>380957</v>
      </c>
      <c r="G2446" s="5">
        <f>IFERROR(VLOOKUP(Tabla1[[#This Row],[FECHA]],EXONERACIONES!A:D,4,FALSE),0)</f>
        <v>0</v>
      </c>
      <c r="H2446" s="9">
        <f>IFERROR(VLOOKUP(Tabla1[[#This Row],[FECHA]],EXONERACIONES!A:D,3,FALSE),0)</f>
        <v>0</v>
      </c>
      <c r="I2446" s="5">
        <f>IFERROR(VLOOKUP(Tabla1[[#This Row],[FECHA]],'SIMIT CON RES'!A:D,4,FALSE),0)</f>
        <v>1</v>
      </c>
      <c r="J2446" s="9">
        <f>IFERROR(VLOOKUP(Tabla1[[#This Row],[FECHA]],'SIMIT CON RES'!A:D,3,FALSE),0)</f>
        <v>248450</v>
      </c>
      <c r="K2446">
        <f>IFERROR(VLOOKUP(Tabla1[[#This Row],[FECHA]],'SIMIT SIN RES'!A:D,4,FALSE),0)</f>
        <v>0</v>
      </c>
      <c r="L2446" s="9">
        <f>IFERROR(VLOOKUP(Tabla1[[#This Row],[FECHA]],'SIMIT SIN RES'!A:D,3,FALSE),0)</f>
        <v>0</v>
      </c>
      <c r="M2446" s="5">
        <f>IFERROR(VLOOKUP(Tabla1[[#This Row],[FECHA]],'RECAUDOS DE COMPARENDOS'!A:D,4,FALSE),0)</f>
        <v>0</v>
      </c>
      <c r="N2446" s="9">
        <f>IFERROR(VLOOKUP(Tabla1[[#This Row],[FECHA]],'RECAUDOS DE COMPARENDOS'!A:D,3,FALSE),0)</f>
        <v>0</v>
      </c>
      <c r="O2446" s="5">
        <f>IFERROR(VLOOKUP(Tabla1[[#This Row],[FECHA]],'RECAUDOS DE RESOLUCIONES'!A:D,4,FALSE),0)</f>
        <v>0</v>
      </c>
      <c r="P2446" s="9">
        <f>IFERROR(VLOOKUP(Tabla1[[#This Row],[FECHA]],'RECAUDOS DE RESOLUCIONES'!A:D,3,FALSE),0)</f>
        <v>0</v>
      </c>
      <c r="Q244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446" s="9">
        <f>Tabla1[V. COMPARENDOS]-(Tabla1[V. EXONERACIONES]+Tabla1[[#This Row],[V. SIMIT CON RESOLUCION]]+Tabla1[[#This Row],[V. SIMIT SIN RESOLUCION]]+Tabla1[[#This Row],[V. RECAUDOS COMPARENDOS]]+Tabla1[[#This Row],[V. RECAUDOS RESOLUCIONES]])</f>
        <v>132507</v>
      </c>
      <c r="S2446" s="11">
        <f>IFERROR(VLOOKUP(Tabla1[[#This Row],[FECHA]],'RECAUDOS LOCALES'!A:D,4,FALSE),0)</f>
        <v>0</v>
      </c>
      <c r="T2446" s="9">
        <f>IFERROR(VLOOKUP(Tabla1[[#This Row],[FECHA]],'RECAUDOS LOCALES'!A:D,3,FALSE),0)</f>
        <v>0</v>
      </c>
      <c r="U2446" s="11">
        <f>IFERROR(VLOOKUP(Tabla1[[#This Row],[FECHA]],'RECAUDOS EXTERNOS'!A:D,4,FALSE),0)</f>
        <v>0</v>
      </c>
      <c r="V2446" s="9">
        <f>IFERROR(VLOOKUP(Tabla1[[#This Row],[FECHA]],'RECAUDOS EXTERNOS'!A:D,3,FALSE),0)</f>
        <v>0</v>
      </c>
    </row>
    <row r="2447" spans="1:22" x14ac:dyDescent="0.25">
      <c r="A2447" s="1">
        <v>40006</v>
      </c>
      <c r="B2447" s="3" t="s">
        <v>4</v>
      </c>
      <c r="C2447" s="2">
        <v>39995</v>
      </c>
      <c r="D2447" s="5">
        <f>YEAR(Tabla1[[#This Row],[FECHA]])</f>
        <v>2009</v>
      </c>
      <c r="E2447" s="5">
        <f>IFERROR(VLOOKUP(Tabla1[[#This Row],[FECHA]],'COMPARENDOS TOTALES'!A:D,4,FALSE),0)</f>
        <v>9</v>
      </c>
      <c r="F2447" s="9">
        <f>IFERROR(VLOOKUP(Tabla1[[#This Row],[FECHA]],'COMPARENDOS TOTALES'!A:D,3,FALSE),0)</f>
        <v>3113907</v>
      </c>
      <c r="G2447" s="5">
        <f>IFERROR(VLOOKUP(Tabla1[[#This Row],[FECHA]],EXONERACIONES!A:D,4,FALSE),0)</f>
        <v>0</v>
      </c>
      <c r="H2447" s="9">
        <f>IFERROR(VLOOKUP(Tabla1[[#This Row],[FECHA]],EXONERACIONES!A:D,3,FALSE),0)</f>
        <v>0</v>
      </c>
      <c r="I2447" s="5">
        <f>IFERROR(VLOOKUP(Tabla1[[#This Row],[FECHA]],'SIMIT CON RES'!A:D,4,FALSE),0)</f>
        <v>5</v>
      </c>
      <c r="J2447" s="9">
        <f>IFERROR(VLOOKUP(Tabla1[[#This Row],[FECHA]],'SIMIT CON RES'!A:D,3,FALSE),0)</f>
        <v>1871657</v>
      </c>
      <c r="K2447">
        <f>IFERROR(VLOOKUP(Tabla1[[#This Row],[FECHA]],'SIMIT SIN RES'!A:D,4,FALSE),0)</f>
        <v>0</v>
      </c>
      <c r="L2447" s="9">
        <f>IFERROR(VLOOKUP(Tabla1[[#This Row],[FECHA]],'SIMIT SIN RES'!A:D,3,FALSE),0)</f>
        <v>0</v>
      </c>
      <c r="M2447" s="5">
        <f>IFERROR(VLOOKUP(Tabla1[[#This Row],[FECHA]],'RECAUDOS DE COMPARENDOS'!A:D,4,FALSE),0)</f>
        <v>0</v>
      </c>
      <c r="N2447" s="9">
        <f>IFERROR(VLOOKUP(Tabla1[[#This Row],[FECHA]],'RECAUDOS DE COMPARENDOS'!A:D,3,FALSE),0)</f>
        <v>0</v>
      </c>
      <c r="O2447" s="5">
        <f>IFERROR(VLOOKUP(Tabla1[[#This Row],[FECHA]],'RECAUDOS DE RESOLUCIONES'!A:D,4,FALSE),0)</f>
        <v>0</v>
      </c>
      <c r="P2447" s="9">
        <f>IFERROR(VLOOKUP(Tabla1[[#This Row],[FECHA]],'RECAUDOS DE RESOLUCIONES'!A:D,3,FALSE),0)</f>
        <v>0</v>
      </c>
      <c r="Q244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2447" s="9">
        <f>Tabla1[V. COMPARENDOS]-(Tabla1[V. EXONERACIONES]+Tabla1[[#This Row],[V. SIMIT CON RESOLUCION]]+Tabla1[[#This Row],[V. SIMIT SIN RESOLUCION]]+Tabla1[[#This Row],[V. RECAUDOS COMPARENDOS]]+Tabla1[[#This Row],[V. RECAUDOS RESOLUCIONES]])</f>
        <v>1242250</v>
      </c>
      <c r="S2447" s="11">
        <f>IFERROR(VLOOKUP(Tabla1[[#This Row],[FECHA]],'RECAUDOS LOCALES'!A:D,4,FALSE),0)</f>
        <v>0</v>
      </c>
      <c r="T2447" s="9">
        <f>IFERROR(VLOOKUP(Tabla1[[#This Row],[FECHA]],'RECAUDOS LOCALES'!A:D,3,FALSE),0)</f>
        <v>0</v>
      </c>
      <c r="U2447" s="11">
        <f>IFERROR(VLOOKUP(Tabla1[[#This Row],[FECHA]],'RECAUDOS EXTERNOS'!A:D,4,FALSE),0)</f>
        <v>0</v>
      </c>
      <c r="V2447" s="9">
        <f>IFERROR(VLOOKUP(Tabla1[[#This Row],[FECHA]],'RECAUDOS EXTERNOS'!A:D,3,FALSE),0)</f>
        <v>0</v>
      </c>
    </row>
    <row r="2448" spans="1:22" x14ac:dyDescent="0.25">
      <c r="A2448" s="1">
        <v>40007</v>
      </c>
      <c r="B2448" s="3" t="s">
        <v>1</v>
      </c>
      <c r="C2448" s="2">
        <v>39995</v>
      </c>
      <c r="D2448" s="5">
        <f>YEAR(Tabla1[[#This Row],[FECHA]])</f>
        <v>2009</v>
      </c>
      <c r="E2448" s="5">
        <f>IFERROR(VLOOKUP(Tabla1[[#This Row],[FECHA]],'COMPARENDOS TOTALES'!A:D,4,FALSE),0)</f>
        <v>11</v>
      </c>
      <c r="F2448" s="9">
        <f>IFERROR(VLOOKUP(Tabla1[[#This Row],[FECHA]],'COMPARENDOS TOTALES'!A:D,3,FALSE),0)</f>
        <v>3610807</v>
      </c>
      <c r="G2448" s="5">
        <f>IFERROR(VLOOKUP(Tabla1[[#This Row],[FECHA]],EXONERACIONES!A:D,4,FALSE),0)</f>
        <v>1</v>
      </c>
      <c r="H2448" s="9">
        <f>IFERROR(VLOOKUP(Tabla1[[#This Row],[FECHA]],EXONERACIONES!A:D,3,FALSE),0)</f>
        <v>496900</v>
      </c>
      <c r="I2448" s="5">
        <f>IFERROR(VLOOKUP(Tabla1[[#This Row],[FECHA]],'SIMIT CON RES'!A:D,4,FALSE),0)</f>
        <v>5</v>
      </c>
      <c r="J2448" s="9">
        <f>IFERROR(VLOOKUP(Tabla1[[#This Row],[FECHA]],'SIMIT CON RES'!A:D,3,FALSE),0)</f>
        <v>1490700</v>
      </c>
      <c r="K2448">
        <f>IFERROR(VLOOKUP(Tabla1[[#This Row],[FECHA]],'SIMIT SIN RES'!A:D,4,FALSE),0)</f>
        <v>0</v>
      </c>
      <c r="L2448" s="9">
        <f>IFERROR(VLOOKUP(Tabla1[[#This Row],[FECHA]],'SIMIT SIN RES'!A:D,3,FALSE),0)</f>
        <v>0</v>
      </c>
      <c r="M2448" s="5">
        <f>IFERROR(VLOOKUP(Tabla1[[#This Row],[FECHA]],'RECAUDOS DE COMPARENDOS'!A:D,4,FALSE),0)</f>
        <v>0</v>
      </c>
      <c r="N2448" s="9">
        <f>IFERROR(VLOOKUP(Tabla1[[#This Row],[FECHA]],'RECAUDOS DE COMPARENDOS'!A:D,3,FALSE),0)</f>
        <v>0</v>
      </c>
      <c r="O2448" s="5">
        <f>IFERROR(VLOOKUP(Tabla1[[#This Row],[FECHA]],'RECAUDOS DE RESOLUCIONES'!A:D,4,FALSE),0)</f>
        <v>3</v>
      </c>
      <c r="P2448" s="9">
        <f>IFERROR(VLOOKUP(Tabla1[[#This Row],[FECHA]],'RECAUDOS DE RESOLUCIONES'!A:D,3,FALSE),0)</f>
        <v>877857</v>
      </c>
      <c r="Q244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448" s="9">
        <f>Tabla1[V. COMPARENDOS]-(Tabla1[V. EXONERACIONES]+Tabla1[[#This Row],[V. SIMIT CON RESOLUCION]]+Tabla1[[#This Row],[V. SIMIT SIN RESOLUCION]]+Tabla1[[#This Row],[V. RECAUDOS COMPARENDOS]]+Tabla1[[#This Row],[V. RECAUDOS RESOLUCIONES]])</f>
        <v>745350</v>
      </c>
      <c r="S2448" s="11">
        <f>IFERROR(VLOOKUP(Tabla1[[#This Row],[FECHA]],'RECAUDOS LOCALES'!A:D,4,FALSE),0)</f>
        <v>0</v>
      </c>
      <c r="T2448" s="9">
        <f>IFERROR(VLOOKUP(Tabla1[[#This Row],[FECHA]],'RECAUDOS LOCALES'!A:D,3,FALSE),0)</f>
        <v>0</v>
      </c>
      <c r="U2448" s="11">
        <f>IFERROR(VLOOKUP(Tabla1[[#This Row],[FECHA]],'RECAUDOS EXTERNOS'!A:D,4,FALSE),0)</f>
        <v>1</v>
      </c>
      <c r="V2448" s="9">
        <f>IFERROR(VLOOKUP(Tabla1[[#This Row],[FECHA]],'RECAUDOS EXTERNOS'!A:D,3,FALSE),0)</f>
        <v>395610</v>
      </c>
    </row>
    <row r="2449" spans="1:22" x14ac:dyDescent="0.25">
      <c r="A2449" s="1">
        <v>40008</v>
      </c>
      <c r="B2449" s="3" t="s">
        <v>2</v>
      </c>
      <c r="C2449" s="2">
        <v>39995</v>
      </c>
      <c r="D2449" s="5">
        <f>YEAR(Tabla1[[#This Row],[FECHA]])</f>
        <v>2009</v>
      </c>
      <c r="E2449" s="5">
        <f>IFERROR(VLOOKUP(Tabla1[[#This Row],[FECHA]],'COMPARENDOS TOTALES'!A:D,4,FALSE),0)</f>
        <v>4</v>
      </c>
      <c r="F2449" s="9">
        <f>IFERROR(VLOOKUP(Tabla1[[#This Row],[FECHA]],'COMPARENDOS TOTALES'!A:D,3,FALSE),0)</f>
        <v>1739150</v>
      </c>
      <c r="G2449" s="5">
        <f>IFERROR(VLOOKUP(Tabla1[[#This Row],[FECHA]],EXONERACIONES!A:D,4,FALSE),0)</f>
        <v>0</v>
      </c>
      <c r="H2449" s="9">
        <f>IFERROR(VLOOKUP(Tabla1[[#This Row],[FECHA]],EXONERACIONES!A:D,3,FALSE),0)</f>
        <v>0</v>
      </c>
      <c r="I2449" s="5">
        <f>IFERROR(VLOOKUP(Tabla1[[#This Row],[FECHA]],'SIMIT CON RES'!A:D,4,FALSE),0)</f>
        <v>0</v>
      </c>
      <c r="J2449" s="9">
        <f>IFERROR(VLOOKUP(Tabla1[[#This Row],[FECHA]],'SIMIT CON RES'!A:D,3,FALSE),0)</f>
        <v>0</v>
      </c>
      <c r="K2449">
        <f>IFERROR(VLOOKUP(Tabla1[[#This Row],[FECHA]],'SIMIT SIN RES'!A:D,4,FALSE),0)</f>
        <v>0</v>
      </c>
      <c r="L2449" s="9">
        <f>IFERROR(VLOOKUP(Tabla1[[#This Row],[FECHA]],'SIMIT SIN RES'!A:D,3,FALSE),0)</f>
        <v>0</v>
      </c>
      <c r="M2449" s="5">
        <f>IFERROR(VLOOKUP(Tabla1[[#This Row],[FECHA]],'RECAUDOS DE COMPARENDOS'!A:D,4,FALSE),0)</f>
        <v>0</v>
      </c>
      <c r="N2449" s="9">
        <f>IFERROR(VLOOKUP(Tabla1[[#This Row],[FECHA]],'RECAUDOS DE COMPARENDOS'!A:D,3,FALSE),0)</f>
        <v>0</v>
      </c>
      <c r="O2449" s="5">
        <f>IFERROR(VLOOKUP(Tabla1[[#This Row],[FECHA]],'RECAUDOS DE RESOLUCIONES'!A:D,4,FALSE),0)</f>
        <v>1</v>
      </c>
      <c r="P2449" s="9">
        <f>IFERROR(VLOOKUP(Tabla1[[#This Row],[FECHA]],'RECAUDOS DE RESOLUCIONES'!A:D,3,FALSE),0)</f>
        <v>496900</v>
      </c>
      <c r="Q244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2449" s="9">
        <f>Tabla1[V. COMPARENDOS]-(Tabla1[V. EXONERACIONES]+Tabla1[[#This Row],[V. SIMIT CON RESOLUCION]]+Tabla1[[#This Row],[V. SIMIT SIN RESOLUCION]]+Tabla1[[#This Row],[V. RECAUDOS COMPARENDOS]]+Tabla1[[#This Row],[V. RECAUDOS RESOLUCIONES]])</f>
        <v>1242250</v>
      </c>
      <c r="S2449" s="11">
        <f>IFERROR(VLOOKUP(Tabla1[[#This Row],[FECHA]],'RECAUDOS LOCALES'!A:D,4,FALSE),0)</f>
        <v>0</v>
      </c>
      <c r="T2449" s="9">
        <f>IFERROR(VLOOKUP(Tabla1[[#This Row],[FECHA]],'RECAUDOS LOCALES'!A:D,3,FALSE),0)</f>
        <v>0</v>
      </c>
      <c r="U2449" s="11">
        <f>IFERROR(VLOOKUP(Tabla1[[#This Row],[FECHA]],'RECAUDOS EXTERNOS'!A:D,4,FALSE),0)</f>
        <v>3</v>
      </c>
      <c r="V2449" s="9">
        <f>IFERROR(VLOOKUP(Tabla1[[#This Row],[FECHA]],'RECAUDOS EXTERNOS'!A:D,3,FALSE),0)</f>
        <v>569442</v>
      </c>
    </row>
    <row r="2450" spans="1:22" x14ac:dyDescent="0.25">
      <c r="A2450" s="1">
        <v>40009</v>
      </c>
      <c r="B2450" s="3" t="s">
        <v>3</v>
      </c>
      <c r="C2450" s="2">
        <v>39995</v>
      </c>
      <c r="D2450" s="5">
        <f>YEAR(Tabla1[[#This Row],[FECHA]])</f>
        <v>2009</v>
      </c>
      <c r="E2450" s="5">
        <f>IFERROR(VLOOKUP(Tabla1[[#This Row],[FECHA]],'COMPARENDOS TOTALES'!A:D,4,FALSE),0)</f>
        <v>5</v>
      </c>
      <c r="F2450" s="9">
        <f>IFERROR(VLOOKUP(Tabla1[[#This Row],[FECHA]],'COMPARENDOS TOTALES'!A:D,3,FALSE),0)</f>
        <v>1739150</v>
      </c>
      <c r="G2450" s="5">
        <f>IFERROR(VLOOKUP(Tabla1[[#This Row],[FECHA]],EXONERACIONES!A:D,4,FALSE),0)</f>
        <v>1</v>
      </c>
      <c r="H2450" s="9">
        <f>IFERROR(VLOOKUP(Tabla1[[#This Row],[FECHA]],EXONERACIONES!A:D,3,FALSE),0)</f>
        <v>248450</v>
      </c>
      <c r="I2450" s="5">
        <f>IFERROR(VLOOKUP(Tabla1[[#This Row],[FECHA]],'SIMIT CON RES'!A:D,4,FALSE),0)</f>
        <v>1</v>
      </c>
      <c r="J2450" s="9">
        <f>IFERROR(VLOOKUP(Tabla1[[#This Row],[FECHA]],'SIMIT CON RES'!A:D,3,FALSE),0)</f>
        <v>496900</v>
      </c>
      <c r="K2450">
        <f>IFERROR(VLOOKUP(Tabla1[[#This Row],[FECHA]],'SIMIT SIN RES'!A:D,4,FALSE),0)</f>
        <v>0</v>
      </c>
      <c r="L2450" s="9">
        <f>IFERROR(VLOOKUP(Tabla1[[#This Row],[FECHA]],'SIMIT SIN RES'!A:D,3,FALSE),0)</f>
        <v>0</v>
      </c>
      <c r="M2450" s="5">
        <f>IFERROR(VLOOKUP(Tabla1[[#This Row],[FECHA]],'RECAUDOS DE COMPARENDOS'!A:D,4,FALSE),0)</f>
        <v>0</v>
      </c>
      <c r="N2450" s="9">
        <f>IFERROR(VLOOKUP(Tabla1[[#This Row],[FECHA]],'RECAUDOS DE COMPARENDOS'!A:D,3,FALSE),0)</f>
        <v>0</v>
      </c>
      <c r="O2450" s="5">
        <f>IFERROR(VLOOKUP(Tabla1[[#This Row],[FECHA]],'RECAUDOS DE RESOLUCIONES'!A:D,4,FALSE),0)</f>
        <v>0</v>
      </c>
      <c r="P2450" s="9">
        <f>IFERROR(VLOOKUP(Tabla1[[#This Row],[FECHA]],'RECAUDOS DE RESOLUCIONES'!A:D,3,FALSE),0)</f>
        <v>0</v>
      </c>
      <c r="Q245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2450" s="9">
        <f>Tabla1[V. COMPARENDOS]-(Tabla1[V. EXONERACIONES]+Tabla1[[#This Row],[V. SIMIT CON RESOLUCION]]+Tabla1[[#This Row],[V. SIMIT SIN RESOLUCION]]+Tabla1[[#This Row],[V. RECAUDOS COMPARENDOS]]+Tabla1[[#This Row],[V. RECAUDOS RESOLUCIONES]])</f>
        <v>993800</v>
      </c>
      <c r="S2450" s="11">
        <f>IFERROR(VLOOKUP(Tabla1[[#This Row],[FECHA]],'RECAUDOS LOCALES'!A:D,4,FALSE),0)</f>
        <v>0</v>
      </c>
      <c r="T2450" s="9">
        <f>IFERROR(VLOOKUP(Tabla1[[#This Row],[FECHA]],'RECAUDOS LOCALES'!A:D,3,FALSE),0)</f>
        <v>0</v>
      </c>
      <c r="U2450" s="11">
        <f>IFERROR(VLOOKUP(Tabla1[[#This Row],[FECHA]],'RECAUDOS EXTERNOS'!A:D,4,FALSE),0)</f>
        <v>5</v>
      </c>
      <c r="V2450" s="9">
        <f>IFERROR(VLOOKUP(Tabla1[[#This Row],[FECHA]],'RECAUDOS EXTERNOS'!A:D,3,FALSE),0)</f>
        <v>1790610</v>
      </c>
    </row>
    <row r="2451" spans="1:22" x14ac:dyDescent="0.25">
      <c r="A2451" s="1">
        <v>40010</v>
      </c>
      <c r="B2451" s="3" t="s">
        <v>6</v>
      </c>
      <c r="C2451" s="2">
        <v>39995</v>
      </c>
      <c r="D2451" s="5">
        <f>YEAR(Tabla1[[#This Row],[FECHA]])</f>
        <v>2009</v>
      </c>
      <c r="E2451" s="5">
        <f>IFERROR(VLOOKUP(Tabla1[[#This Row],[FECHA]],'COMPARENDOS TOTALES'!A:D,4,FALSE),0)</f>
        <v>4</v>
      </c>
      <c r="F2451" s="9">
        <f>IFERROR(VLOOKUP(Tabla1[[#This Row],[FECHA]],'COMPARENDOS TOTALES'!A:D,3,FALSE),0)</f>
        <v>1242250</v>
      </c>
      <c r="G2451" s="5">
        <f>IFERROR(VLOOKUP(Tabla1[[#This Row],[FECHA]],EXONERACIONES!A:D,4,FALSE),0)</f>
        <v>0</v>
      </c>
      <c r="H2451" s="9">
        <f>IFERROR(VLOOKUP(Tabla1[[#This Row],[FECHA]],EXONERACIONES!A:D,3,FALSE),0)</f>
        <v>0</v>
      </c>
      <c r="I2451" s="5">
        <f>IFERROR(VLOOKUP(Tabla1[[#This Row],[FECHA]],'SIMIT CON RES'!A:D,4,FALSE),0)</f>
        <v>4</v>
      </c>
      <c r="J2451" s="9">
        <f>IFERROR(VLOOKUP(Tabla1[[#This Row],[FECHA]],'SIMIT CON RES'!A:D,3,FALSE),0)</f>
        <v>1242250</v>
      </c>
      <c r="K2451">
        <f>IFERROR(VLOOKUP(Tabla1[[#This Row],[FECHA]],'SIMIT SIN RES'!A:D,4,FALSE),0)</f>
        <v>0</v>
      </c>
      <c r="L2451" s="9">
        <f>IFERROR(VLOOKUP(Tabla1[[#This Row],[FECHA]],'SIMIT SIN RES'!A:D,3,FALSE),0)</f>
        <v>0</v>
      </c>
      <c r="M2451" s="5">
        <f>IFERROR(VLOOKUP(Tabla1[[#This Row],[FECHA]],'RECAUDOS DE COMPARENDOS'!A:D,4,FALSE),0)</f>
        <v>0</v>
      </c>
      <c r="N2451" s="9">
        <f>IFERROR(VLOOKUP(Tabla1[[#This Row],[FECHA]],'RECAUDOS DE COMPARENDOS'!A:D,3,FALSE),0)</f>
        <v>0</v>
      </c>
      <c r="O2451" s="5">
        <f>IFERROR(VLOOKUP(Tabla1[[#This Row],[FECHA]],'RECAUDOS DE RESOLUCIONES'!A:D,4,FALSE),0)</f>
        <v>0</v>
      </c>
      <c r="P2451" s="9">
        <f>IFERROR(VLOOKUP(Tabla1[[#This Row],[FECHA]],'RECAUDOS DE RESOLUCIONES'!A:D,3,FALSE),0)</f>
        <v>0</v>
      </c>
      <c r="Q245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45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451" s="11">
        <f>IFERROR(VLOOKUP(Tabla1[[#This Row],[FECHA]],'RECAUDOS LOCALES'!A:D,4,FALSE),0)</f>
        <v>0</v>
      </c>
      <c r="T2451" s="9">
        <f>IFERROR(VLOOKUP(Tabla1[[#This Row],[FECHA]],'RECAUDOS LOCALES'!A:D,3,FALSE),0)</f>
        <v>0</v>
      </c>
      <c r="U2451" s="11">
        <f>IFERROR(VLOOKUP(Tabla1[[#This Row],[FECHA]],'RECAUDOS EXTERNOS'!A:D,4,FALSE),0)</f>
        <v>3</v>
      </c>
      <c r="V2451" s="9">
        <f>IFERROR(VLOOKUP(Tabla1[[#This Row],[FECHA]],'RECAUDOS EXTERNOS'!A:D,3,FALSE),0)</f>
        <v>640935</v>
      </c>
    </row>
    <row r="2452" spans="1:22" x14ac:dyDescent="0.25">
      <c r="A2452" s="1">
        <v>40011</v>
      </c>
      <c r="B2452" s="3" t="s">
        <v>0</v>
      </c>
      <c r="C2452" s="2">
        <v>39995</v>
      </c>
      <c r="D2452" s="5">
        <f>YEAR(Tabla1[[#This Row],[FECHA]])</f>
        <v>2009</v>
      </c>
      <c r="E2452" s="5">
        <f>IFERROR(VLOOKUP(Tabla1[[#This Row],[FECHA]],'COMPARENDOS TOTALES'!A:D,4,FALSE),0)</f>
        <v>7</v>
      </c>
      <c r="F2452" s="9">
        <f>IFERROR(VLOOKUP(Tabla1[[#This Row],[FECHA]],'COMPARENDOS TOTALES'!A:D,3,FALSE),0)</f>
        <v>2865457</v>
      </c>
      <c r="G2452" s="5">
        <f>IFERROR(VLOOKUP(Tabla1[[#This Row],[FECHA]],EXONERACIONES!A:D,4,FALSE),0)</f>
        <v>0</v>
      </c>
      <c r="H2452" s="9">
        <f>IFERROR(VLOOKUP(Tabla1[[#This Row],[FECHA]],EXONERACIONES!A:D,3,FALSE),0)</f>
        <v>0</v>
      </c>
      <c r="I2452" s="5">
        <f>IFERROR(VLOOKUP(Tabla1[[#This Row],[FECHA]],'SIMIT CON RES'!A:D,4,FALSE),0)</f>
        <v>7</v>
      </c>
      <c r="J2452" s="9">
        <f>IFERROR(VLOOKUP(Tabla1[[#This Row],[FECHA]],'SIMIT CON RES'!A:D,3,FALSE),0)</f>
        <v>2865457</v>
      </c>
      <c r="K2452">
        <f>IFERROR(VLOOKUP(Tabla1[[#This Row],[FECHA]],'SIMIT SIN RES'!A:D,4,FALSE),0)</f>
        <v>0</v>
      </c>
      <c r="L2452" s="9">
        <f>IFERROR(VLOOKUP(Tabla1[[#This Row],[FECHA]],'SIMIT SIN RES'!A:D,3,FALSE),0)</f>
        <v>0</v>
      </c>
      <c r="M2452" s="5">
        <f>IFERROR(VLOOKUP(Tabla1[[#This Row],[FECHA]],'RECAUDOS DE COMPARENDOS'!A:D,4,FALSE),0)</f>
        <v>0</v>
      </c>
      <c r="N2452" s="9">
        <f>IFERROR(VLOOKUP(Tabla1[[#This Row],[FECHA]],'RECAUDOS DE COMPARENDOS'!A:D,3,FALSE),0)</f>
        <v>0</v>
      </c>
      <c r="O2452" s="5">
        <f>IFERROR(VLOOKUP(Tabla1[[#This Row],[FECHA]],'RECAUDOS DE RESOLUCIONES'!A:D,4,FALSE),0)</f>
        <v>0</v>
      </c>
      <c r="P2452" s="9">
        <f>IFERROR(VLOOKUP(Tabla1[[#This Row],[FECHA]],'RECAUDOS DE RESOLUCIONES'!A:D,3,FALSE),0)</f>
        <v>0</v>
      </c>
      <c r="Q245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45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452" s="11">
        <f>IFERROR(VLOOKUP(Tabla1[[#This Row],[FECHA]],'RECAUDOS LOCALES'!A:D,4,FALSE),0)</f>
        <v>0</v>
      </c>
      <c r="T2452" s="9">
        <f>IFERROR(VLOOKUP(Tabla1[[#This Row],[FECHA]],'RECAUDOS LOCALES'!A:D,3,FALSE),0)</f>
        <v>0</v>
      </c>
      <c r="U2452" s="11">
        <f>IFERROR(VLOOKUP(Tabla1[[#This Row],[FECHA]],'RECAUDOS EXTERNOS'!A:D,4,FALSE),0)</f>
        <v>3</v>
      </c>
      <c r="V2452" s="9">
        <f>IFERROR(VLOOKUP(Tabla1[[#This Row],[FECHA]],'RECAUDOS EXTERNOS'!A:D,3,FALSE),0)</f>
        <v>985570</v>
      </c>
    </row>
    <row r="2453" spans="1:22" x14ac:dyDescent="0.25">
      <c r="A2453" s="1">
        <v>40012</v>
      </c>
      <c r="B2453" s="3" t="s">
        <v>5</v>
      </c>
      <c r="C2453" s="2">
        <v>39995</v>
      </c>
      <c r="D2453" s="5">
        <f>YEAR(Tabla1[[#This Row],[FECHA]])</f>
        <v>2009</v>
      </c>
      <c r="E2453" s="5">
        <f>IFERROR(VLOOKUP(Tabla1[[#This Row],[FECHA]],'COMPARENDOS TOTALES'!A:D,4,FALSE),0)</f>
        <v>9</v>
      </c>
      <c r="F2453" s="9">
        <f>IFERROR(VLOOKUP(Tabla1[[#This Row],[FECHA]],'COMPARENDOS TOTALES'!A:D,3,FALSE),0)</f>
        <v>2981400</v>
      </c>
      <c r="G2453" s="5">
        <f>IFERROR(VLOOKUP(Tabla1[[#This Row],[FECHA]],EXONERACIONES!A:D,4,FALSE),0)</f>
        <v>0</v>
      </c>
      <c r="H2453" s="9">
        <f>IFERROR(VLOOKUP(Tabla1[[#This Row],[FECHA]],EXONERACIONES!A:D,3,FALSE),0)</f>
        <v>0</v>
      </c>
      <c r="I2453" s="5">
        <f>IFERROR(VLOOKUP(Tabla1[[#This Row],[FECHA]],'SIMIT CON RES'!A:D,4,FALSE),0)</f>
        <v>7</v>
      </c>
      <c r="J2453" s="9">
        <f>IFERROR(VLOOKUP(Tabla1[[#This Row],[FECHA]],'SIMIT CON RES'!A:D,3,FALSE),0)</f>
        <v>2236050</v>
      </c>
      <c r="K2453">
        <f>IFERROR(VLOOKUP(Tabla1[[#This Row],[FECHA]],'SIMIT SIN RES'!A:D,4,FALSE),0)</f>
        <v>0</v>
      </c>
      <c r="L2453" s="9">
        <f>IFERROR(VLOOKUP(Tabla1[[#This Row],[FECHA]],'SIMIT SIN RES'!A:D,3,FALSE),0)</f>
        <v>0</v>
      </c>
      <c r="M2453" s="5">
        <f>IFERROR(VLOOKUP(Tabla1[[#This Row],[FECHA]],'RECAUDOS DE COMPARENDOS'!A:D,4,FALSE),0)</f>
        <v>0</v>
      </c>
      <c r="N2453" s="9">
        <f>IFERROR(VLOOKUP(Tabla1[[#This Row],[FECHA]],'RECAUDOS DE COMPARENDOS'!A:D,3,FALSE),0)</f>
        <v>0</v>
      </c>
      <c r="O2453" s="5">
        <f>IFERROR(VLOOKUP(Tabla1[[#This Row],[FECHA]],'RECAUDOS DE RESOLUCIONES'!A:D,4,FALSE),0)</f>
        <v>1</v>
      </c>
      <c r="P2453" s="9">
        <f>IFERROR(VLOOKUP(Tabla1[[#This Row],[FECHA]],'RECAUDOS DE RESOLUCIONES'!A:D,3,FALSE),0)</f>
        <v>496900</v>
      </c>
      <c r="Q245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453" s="9">
        <f>Tabla1[V. COMPARENDOS]-(Tabla1[V. EXONERACIONES]+Tabla1[[#This Row],[V. SIMIT CON RESOLUCION]]+Tabla1[[#This Row],[V. SIMIT SIN RESOLUCION]]+Tabla1[[#This Row],[V. RECAUDOS COMPARENDOS]]+Tabla1[[#This Row],[V. RECAUDOS RESOLUCIONES]])</f>
        <v>248450</v>
      </c>
      <c r="S2453" s="11">
        <f>IFERROR(VLOOKUP(Tabla1[[#This Row],[FECHA]],'RECAUDOS LOCALES'!A:D,4,FALSE),0)</f>
        <v>0</v>
      </c>
      <c r="T2453" s="9">
        <f>IFERROR(VLOOKUP(Tabla1[[#This Row],[FECHA]],'RECAUDOS LOCALES'!A:D,3,FALSE),0)</f>
        <v>0</v>
      </c>
      <c r="U2453" s="11">
        <f>IFERROR(VLOOKUP(Tabla1[[#This Row],[FECHA]],'RECAUDOS EXTERNOS'!A:D,4,FALSE),0)</f>
        <v>0</v>
      </c>
      <c r="V2453" s="9">
        <f>IFERROR(VLOOKUP(Tabla1[[#This Row],[FECHA]],'RECAUDOS EXTERNOS'!A:D,3,FALSE),0)</f>
        <v>0</v>
      </c>
    </row>
    <row r="2454" spans="1:22" x14ac:dyDescent="0.25">
      <c r="A2454" s="1">
        <v>40013</v>
      </c>
      <c r="B2454" s="3" t="s">
        <v>4</v>
      </c>
      <c r="C2454" s="2">
        <v>39995</v>
      </c>
      <c r="D2454" s="5">
        <f>YEAR(Tabla1[[#This Row],[FECHA]])</f>
        <v>2009</v>
      </c>
      <c r="E2454" s="5">
        <f>IFERROR(VLOOKUP(Tabla1[[#This Row],[FECHA]],'COMPARENDOS TOTALES'!A:D,4,FALSE),0)</f>
        <v>14</v>
      </c>
      <c r="F2454" s="9">
        <f>IFERROR(VLOOKUP(Tabla1[[#This Row],[FECHA]],'COMPARENDOS TOTALES'!A:D,3,FALSE),0)</f>
        <v>4853057</v>
      </c>
      <c r="G2454" s="5">
        <f>IFERROR(VLOOKUP(Tabla1[[#This Row],[FECHA]],EXONERACIONES!A:D,4,FALSE),0)</f>
        <v>2</v>
      </c>
      <c r="H2454" s="9">
        <f>IFERROR(VLOOKUP(Tabla1[[#This Row],[FECHA]],EXONERACIONES!A:D,3,FALSE),0)</f>
        <v>993800</v>
      </c>
      <c r="I2454" s="5">
        <f>IFERROR(VLOOKUP(Tabla1[[#This Row],[FECHA]],'SIMIT CON RES'!A:D,4,FALSE),0)</f>
        <v>9</v>
      </c>
      <c r="J2454" s="9">
        <f>IFERROR(VLOOKUP(Tabla1[[#This Row],[FECHA]],'SIMIT CON RES'!A:D,3,FALSE),0)</f>
        <v>2617007</v>
      </c>
      <c r="K2454">
        <f>IFERROR(VLOOKUP(Tabla1[[#This Row],[FECHA]],'SIMIT SIN RES'!A:D,4,FALSE),0)</f>
        <v>0</v>
      </c>
      <c r="L2454" s="9">
        <f>IFERROR(VLOOKUP(Tabla1[[#This Row],[FECHA]],'SIMIT SIN RES'!A:D,3,FALSE),0)</f>
        <v>0</v>
      </c>
      <c r="M2454" s="5">
        <f>IFERROR(VLOOKUP(Tabla1[[#This Row],[FECHA]],'RECAUDOS DE COMPARENDOS'!A:D,4,FALSE),0)</f>
        <v>0</v>
      </c>
      <c r="N2454" s="9">
        <f>IFERROR(VLOOKUP(Tabla1[[#This Row],[FECHA]],'RECAUDOS DE COMPARENDOS'!A:D,3,FALSE),0)</f>
        <v>0</v>
      </c>
      <c r="O2454" s="5">
        <f>IFERROR(VLOOKUP(Tabla1[[#This Row],[FECHA]],'RECAUDOS DE RESOLUCIONES'!A:D,4,FALSE),0)</f>
        <v>2</v>
      </c>
      <c r="P2454" s="9">
        <f>IFERROR(VLOOKUP(Tabla1[[#This Row],[FECHA]],'RECAUDOS DE RESOLUCIONES'!A:D,3,FALSE),0)</f>
        <v>745350</v>
      </c>
      <c r="Q245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454" s="9">
        <f>Tabla1[V. COMPARENDOS]-(Tabla1[V. EXONERACIONES]+Tabla1[[#This Row],[V. SIMIT CON RESOLUCION]]+Tabla1[[#This Row],[V. SIMIT SIN RESOLUCION]]+Tabla1[[#This Row],[V. RECAUDOS COMPARENDOS]]+Tabla1[[#This Row],[V. RECAUDOS RESOLUCIONES]])</f>
        <v>496900</v>
      </c>
      <c r="S2454" s="11">
        <f>IFERROR(VLOOKUP(Tabla1[[#This Row],[FECHA]],'RECAUDOS LOCALES'!A:D,4,FALSE),0)</f>
        <v>0</v>
      </c>
      <c r="T2454" s="9">
        <f>IFERROR(VLOOKUP(Tabla1[[#This Row],[FECHA]],'RECAUDOS LOCALES'!A:D,3,FALSE),0)</f>
        <v>0</v>
      </c>
      <c r="U2454" s="11">
        <f>IFERROR(VLOOKUP(Tabla1[[#This Row],[FECHA]],'RECAUDOS EXTERNOS'!A:D,4,FALSE),0)</f>
        <v>0</v>
      </c>
      <c r="V2454" s="9">
        <f>IFERROR(VLOOKUP(Tabla1[[#This Row],[FECHA]],'RECAUDOS EXTERNOS'!A:D,3,FALSE),0)</f>
        <v>0</v>
      </c>
    </row>
    <row r="2455" spans="1:22" x14ac:dyDescent="0.25">
      <c r="A2455" s="1">
        <v>40014</v>
      </c>
      <c r="B2455" s="3" t="s">
        <v>1</v>
      </c>
      <c r="C2455" s="2">
        <v>39995</v>
      </c>
      <c r="D2455" s="5">
        <f>YEAR(Tabla1[[#This Row],[FECHA]])</f>
        <v>2009</v>
      </c>
      <c r="E2455" s="5">
        <f>IFERROR(VLOOKUP(Tabla1[[#This Row],[FECHA]],'COMPARENDOS TOTALES'!A:D,4,FALSE),0)</f>
        <v>13</v>
      </c>
      <c r="F2455" s="9">
        <f>IFERROR(VLOOKUP(Tabla1[[#This Row],[FECHA]],'COMPARENDOS TOTALES'!A:D,3,FALSE),0)</f>
        <v>4985564</v>
      </c>
      <c r="G2455" s="5">
        <f>IFERROR(VLOOKUP(Tabla1[[#This Row],[FECHA]],EXONERACIONES!A:D,4,FALSE),0)</f>
        <v>1</v>
      </c>
      <c r="H2455" s="9">
        <f>IFERROR(VLOOKUP(Tabla1[[#This Row],[FECHA]],EXONERACIONES!A:D,3,FALSE),0)</f>
        <v>248450</v>
      </c>
      <c r="I2455" s="5">
        <f>IFERROR(VLOOKUP(Tabla1[[#This Row],[FECHA]],'SIMIT CON RES'!A:D,4,FALSE),0)</f>
        <v>10</v>
      </c>
      <c r="J2455" s="9">
        <f>IFERROR(VLOOKUP(Tabla1[[#This Row],[FECHA]],'SIMIT CON RES'!A:D,3,FALSE),0)</f>
        <v>4107707</v>
      </c>
      <c r="K2455">
        <f>IFERROR(VLOOKUP(Tabla1[[#This Row],[FECHA]],'SIMIT SIN RES'!A:D,4,FALSE),0)</f>
        <v>0</v>
      </c>
      <c r="L2455" s="9">
        <f>IFERROR(VLOOKUP(Tabla1[[#This Row],[FECHA]],'SIMIT SIN RES'!A:D,3,FALSE),0)</f>
        <v>0</v>
      </c>
      <c r="M2455" s="5">
        <f>IFERROR(VLOOKUP(Tabla1[[#This Row],[FECHA]],'RECAUDOS DE COMPARENDOS'!A:D,4,FALSE),0)</f>
        <v>0</v>
      </c>
      <c r="N2455" s="9">
        <f>IFERROR(VLOOKUP(Tabla1[[#This Row],[FECHA]],'RECAUDOS DE COMPARENDOS'!A:D,3,FALSE),0)</f>
        <v>0</v>
      </c>
      <c r="O2455" s="5">
        <f>IFERROR(VLOOKUP(Tabla1[[#This Row],[FECHA]],'RECAUDOS DE RESOLUCIONES'!A:D,4,FALSE),0)</f>
        <v>0</v>
      </c>
      <c r="P2455" s="9">
        <f>IFERROR(VLOOKUP(Tabla1[[#This Row],[FECHA]],'RECAUDOS DE RESOLUCIONES'!A:D,3,FALSE),0)</f>
        <v>0</v>
      </c>
      <c r="Q245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455" s="9">
        <f>Tabla1[V. COMPARENDOS]-(Tabla1[V. EXONERACIONES]+Tabla1[[#This Row],[V. SIMIT CON RESOLUCION]]+Tabla1[[#This Row],[V. SIMIT SIN RESOLUCION]]+Tabla1[[#This Row],[V. RECAUDOS COMPARENDOS]]+Tabla1[[#This Row],[V. RECAUDOS RESOLUCIONES]])</f>
        <v>629407</v>
      </c>
      <c r="S2455" s="11">
        <f>IFERROR(VLOOKUP(Tabla1[[#This Row],[FECHA]],'RECAUDOS LOCALES'!A:D,4,FALSE),0)</f>
        <v>0</v>
      </c>
      <c r="T2455" s="9">
        <f>IFERROR(VLOOKUP(Tabla1[[#This Row],[FECHA]],'RECAUDOS LOCALES'!A:D,3,FALSE),0)</f>
        <v>0</v>
      </c>
      <c r="U2455" s="11">
        <f>IFERROR(VLOOKUP(Tabla1[[#This Row],[FECHA]],'RECAUDOS EXTERNOS'!A:D,4,FALSE),0)</f>
        <v>0</v>
      </c>
      <c r="V2455" s="9">
        <f>IFERROR(VLOOKUP(Tabla1[[#This Row],[FECHA]],'RECAUDOS EXTERNOS'!A:D,3,FALSE),0)</f>
        <v>0</v>
      </c>
    </row>
    <row r="2456" spans="1:22" x14ac:dyDescent="0.25">
      <c r="A2456" s="1">
        <v>40015</v>
      </c>
      <c r="B2456" s="3" t="s">
        <v>2</v>
      </c>
      <c r="C2456" s="2">
        <v>39995</v>
      </c>
      <c r="D2456" s="5">
        <f>YEAR(Tabla1[[#This Row],[FECHA]])</f>
        <v>2009</v>
      </c>
      <c r="E2456" s="5">
        <f>IFERROR(VLOOKUP(Tabla1[[#This Row],[FECHA]],'COMPARENDOS TOTALES'!A:D,4,FALSE),0)</f>
        <v>6</v>
      </c>
      <c r="F2456" s="9">
        <f>IFERROR(VLOOKUP(Tabla1[[#This Row],[FECHA]],'COMPARENDOS TOTALES'!A:D,3,FALSE),0)</f>
        <v>2236050</v>
      </c>
      <c r="G2456" s="5">
        <f>IFERROR(VLOOKUP(Tabla1[[#This Row],[FECHA]],EXONERACIONES!A:D,4,FALSE),0)</f>
        <v>2</v>
      </c>
      <c r="H2456" s="9">
        <f>IFERROR(VLOOKUP(Tabla1[[#This Row],[FECHA]],EXONERACIONES!A:D,3,FALSE),0)</f>
        <v>745350</v>
      </c>
      <c r="I2456" s="5">
        <f>IFERROR(VLOOKUP(Tabla1[[#This Row],[FECHA]],'SIMIT CON RES'!A:D,4,FALSE),0)</f>
        <v>1</v>
      </c>
      <c r="J2456" s="9">
        <f>IFERROR(VLOOKUP(Tabla1[[#This Row],[FECHA]],'SIMIT CON RES'!A:D,3,FALSE),0)</f>
        <v>496900</v>
      </c>
      <c r="K2456">
        <f>IFERROR(VLOOKUP(Tabla1[[#This Row],[FECHA]],'SIMIT SIN RES'!A:D,4,FALSE),0)</f>
        <v>0</v>
      </c>
      <c r="L2456" s="9">
        <f>IFERROR(VLOOKUP(Tabla1[[#This Row],[FECHA]],'SIMIT SIN RES'!A:D,3,FALSE),0)</f>
        <v>0</v>
      </c>
      <c r="M2456" s="5">
        <f>IFERROR(VLOOKUP(Tabla1[[#This Row],[FECHA]],'RECAUDOS DE COMPARENDOS'!A:D,4,FALSE),0)</f>
        <v>0</v>
      </c>
      <c r="N2456" s="9">
        <f>IFERROR(VLOOKUP(Tabla1[[#This Row],[FECHA]],'RECAUDOS DE COMPARENDOS'!A:D,3,FALSE),0)</f>
        <v>0</v>
      </c>
      <c r="O2456" s="5">
        <f>IFERROR(VLOOKUP(Tabla1[[#This Row],[FECHA]],'RECAUDOS DE RESOLUCIONES'!A:D,4,FALSE),0)</f>
        <v>0</v>
      </c>
      <c r="P2456" s="9">
        <f>IFERROR(VLOOKUP(Tabla1[[#This Row],[FECHA]],'RECAUDOS DE RESOLUCIONES'!A:D,3,FALSE),0)</f>
        <v>0</v>
      </c>
      <c r="Q245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2456" s="9">
        <f>Tabla1[V. COMPARENDOS]-(Tabla1[V. EXONERACIONES]+Tabla1[[#This Row],[V. SIMIT CON RESOLUCION]]+Tabla1[[#This Row],[V. SIMIT SIN RESOLUCION]]+Tabla1[[#This Row],[V. RECAUDOS COMPARENDOS]]+Tabla1[[#This Row],[V. RECAUDOS RESOLUCIONES]])</f>
        <v>993800</v>
      </c>
      <c r="S2456" s="11">
        <f>IFERROR(VLOOKUP(Tabla1[[#This Row],[FECHA]],'RECAUDOS LOCALES'!A:D,4,FALSE),0)</f>
        <v>0</v>
      </c>
      <c r="T2456" s="9">
        <f>IFERROR(VLOOKUP(Tabla1[[#This Row],[FECHA]],'RECAUDOS LOCALES'!A:D,3,FALSE),0)</f>
        <v>0</v>
      </c>
      <c r="U2456" s="11">
        <f>IFERROR(VLOOKUP(Tabla1[[#This Row],[FECHA]],'RECAUDOS EXTERNOS'!A:D,4,FALSE),0)</f>
        <v>4</v>
      </c>
      <c r="V2456" s="9">
        <f>IFERROR(VLOOKUP(Tabla1[[#This Row],[FECHA]],'RECAUDOS EXTERNOS'!A:D,3,FALSE),0)</f>
        <v>878480</v>
      </c>
    </row>
    <row r="2457" spans="1:22" x14ac:dyDescent="0.25">
      <c r="A2457" s="1">
        <v>40016</v>
      </c>
      <c r="B2457" s="3" t="s">
        <v>3</v>
      </c>
      <c r="C2457" s="2">
        <v>39995</v>
      </c>
      <c r="D2457" s="5">
        <f>YEAR(Tabla1[[#This Row],[FECHA]])</f>
        <v>2009</v>
      </c>
      <c r="E2457" s="5">
        <f>IFERROR(VLOOKUP(Tabla1[[#This Row],[FECHA]],'COMPARENDOS TOTALES'!A:D,4,FALSE),0)</f>
        <v>6</v>
      </c>
      <c r="F2457" s="9">
        <f>IFERROR(VLOOKUP(Tabla1[[#This Row],[FECHA]],'COMPARENDOS TOTALES'!A:D,3,FALSE),0)</f>
        <v>2236050</v>
      </c>
      <c r="G2457" s="5">
        <f>IFERROR(VLOOKUP(Tabla1[[#This Row],[FECHA]],EXONERACIONES!A:D,4,FALSE),0)</f>
        <v>1</v>
      </c>
      <c r="H2457" s="9">
        <f>IFERROR(VLOOKUP(Tabla1[[#This Row],[FECHA]],EXONERACIONES!A:D,3,FALSE),0)</f>
        <v>496900</v>
      </c>
      <c r="I2457" s="5">
        <f>IFERROR(VLOOKUP(Tabla1[[#This Row],[FECHA]],'SIMIT CON RES'!A:D,4,FALSE),0)</f>
        <v>3</v>
      </c>
      <c r="J2457" s="9">
        <f>IFERROR(VLOOKUP(Tabla1[[#This Row],[FECHA]],'SIMIT CON RES'!A:D,3,FALSE),0)</f>
        <v>1242250</v>
      </c>
      <c r="K2457">
        <f>IFERROR(VLOOKUP(Tabla1[[#This Row],[FECHA]],'SIMIT SIN RES'!A:D,4,FALSE),0)</f>
        <v>0</v>
      </c>
      <c r="L2457" s="9">
        <f>IFERROR(VLOOKUP(Tabla1[[#This Row],[FECHA]],'SIMIT SIN RES'!A:D,3,FALSE),0)</f>
        <v>0</v>
      </c>
      <c r="M2457" s="5">
        <f>IFERROR(VLOOKUP(Tabla1[[#This Row],[FECHA]],'RECAUDOS DE COMPARENDOS'!A:D,4,FALSE),0)</f>
        <v>0</v>
      </c>
      <c r="N2457" s="9">
        <f>IFERROR(VLOOKUP(Tabla1[[#This Row],[FECHA]],'RECAUDOS DE COMPARENDOS'!A:D,3,FALSE),0)</f>
        <v>0</v>
      </c>
      <c r="O2457" s="5">
        <f>IFERROR(VLOOKUP(Tabla1[[#This Row],[FECHA]],'RECAUDOS DE RESOLUCIONES'!A:D,4,FALSE),0)</f>
        <v>1</v>
      </c>
      <c r="P2457" s="9">
        <f>IFERROR(VLOOKUP(Tabla1[[#This Row],[FECHA]],'RECAUDOS DE RESOLUCIONES'!A:D,3,FALSE),0)</f>
        <v>248450</v>
      </c>
      <c r="Q245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457" s="9">
        <f>Tabla1[V. COMPARENDOS]-(Tabla1[V. EXONERACIONES]+Tabla1[[#This Row],[V. SIMIT CON RESOLUCION]]+Tabla1[[#This Row],[V. SIMIT SIN RESOLUCION]]+Tabla1[[#This Row],[V. RECAUDOS COMPARENDOS]]+Tabla1[[#This Row],[V. RECAUDOS RESOLUCIONES]])</f>
        <v>248450</v>
      </c>
      <c r="S2457" s="11">
        <f>IFERROR(VLOOKUP(Tabla1[[#This Row],[FECHA]],'RECAUDOS LOCALES'!A:D,4,FALSE),0)</f>
        <v>0</v>
      </c>
      <c r="T2457" s="9">
        <f>IFERROR(VLOOKUP(Tabla1[[#This Row],[FECHA]],'RECAUDOS LOCALES'!A:D,3,FALSE),0)</f>
        <v>0</v>
      </c>
      <c r="U2457" s="11">
        <f>IFERROR(VLOOKUP(Tabla1[[#This Row],[FECHA]],'RECAUDOS EXTERNOS'!A:D,4,FALSE),0)</f>
        <v>4</v>
      </c>
      <c r="V2457" s="9">
        <f>IFERROR(VLOOKUP(Tabla1[[#This Row],[FECHA]],'RECAUDOS EXTERNOS'!A:D,3,FALSE),0)</f>
        <v>976400</v>
      </c>
    </row>
    <row r="2458" spans="1:22" x14ac:dyDescent="0.25">
      <c r="A2458" s="1">
        <v>40017</v>
      </c>
      <c r="B2458" s="3" t="s">
        <v>6</v>
      </c>
      <c r="C2458" s="2">
        <v>39995</v>
      </c>
      <c r="D2458" s="5">
        <f>YEAR(Tabla1[[#This Row],[FECHA]])</f>
        <v>2009</v>
      </c>
      <c r="E2458" s="5">
        <f>IFERROR(VLOOKUP(Tabla1[[#This Row],[FECHA]],'COMPARENDOS TOTALES'!A:D,4,FALSE),0)</f>
        <v>4</v>
      </c>
      <c r="F2458" s="9">
        <f>IFERROR(VLOOKUP(Tabla1[[#This Row],[FECHA]],'COMPARENDOS TOTALES'!A:D,3,FALSE),0)</f>
        <v>1258814</v>
      </c>
      <c r="G2458" s="5">
        <f>IFERROR(VLOOKUP(Tabla1[[#This Row],[FECHA]],EXONERACIONES!A:D,4,FALSE),0)</f>
        <v>0</v>
      </c>
      <c r="H2458" s="9">
        <f>IFERROR(VLOOKUP(Tabla1[[#This Row],[FECHA]],EXONERACIONES!A:D,3,FALSE),0)</f>
        <v>0</v>
      </c>
      <c r="I2458" s="5">
        <f>IFERROR(VLOOKUP(Tabla1[[#This Row],[FECHA]],'SIMIT CON RES'!A:D,4,FALSE),0)</f>
        <v>4</v>
      </c>
      <c r="J2458" s="9">
        <f>IFERROR(VLOOKUP(Tabla1[[#This Row],[FECHA]],'SIMIT CON RES'!A:D,3,FALSE),0)</f>
        <v>1258814</v>
      </c>
      <c r="K2458">
        <f>IFERROR(VLOOKUP(Tabla1[[#This Row],[FECHA]],'SIMIT SIN RES'!A:D,4,FALSE),0)</f>
        <v>0</v>
      </c>
      <c r="L2458" s="9">
        <f>IFERROR(VLOOKUP(Tabla1[[#This Row],[FECHA]],'SIMIT SIN RES'!A:D,3,FALSE),0)</f>
        <v>0</v>
      </c>
      <c r="M2458" s="5">
        <f>IFERROR(VLOOKUP(Tabla1[[#This Row],[FECHA]],'RECAUDOS DE COMPARENDOS'!A:D,4,FALSE),0)</f>
        <v>0</v>
      </c>
      <c r="N2458" s="9">
        <f>IFERROR(VLOOKUP(Tabla1[[#This Row],[FECHA]],'RECAUDOS DE COMPARENDOS'!A:D,3,FALSE),0)</f>
        <v>0</v>
      </c>
      <c r="O2458" s="5">
        <f>IFERROR(VLOOKUP(Tabla1[[#This Row],[FECHA]],'RECAUDOS DE RESOLUCIONES'!A:D,4,FALSE),0)</f>
        <v>0</v>
      </c>
      <c r="P2458" s="9">
        <f>IFERROR(VLOOKUP(Tabla1[[#This Row],[FECHA]],'RECAUDOS DE RESOLUCIONES'!A:D,3,FALSE),0)</f>
        <v>0</v>
      </c>
      <c r="Q245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45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458" s="11">
        <f>IFERROR(VLOOKUP(Tabla1[[#This Row],[FECHA]],'RECAUDOS LOCALES'!A:D,4,FALSE),0)</f>
        <v>0</v>
      </c>
      <c r="T2458" s="9">
        <f>IFERROR(VLOOKUP(Tabla1[[#This Row],[FECHA]],'RECAUDOS LOCALES'!A:D,3,FALSE),0)</f>
        <v>0</v>
      </c>
      <c r="U2458" s="11">
        <f>IFERROR(VLOOKUP(Tabla1[[#This Row],[FECHA]],'RECAUDOS EXTERNOS'!A:D,4,FALSE),0)</f>
        <v>3</v>
      </c>
      <c r="V2458" s="9">
        <f>IFERROR(VLOOKUP(Tabla1[[#This Row],[FECHA]],'RECAUDOS EXTERNOS'!A:D,3,FALSE),0)</f>
        <v>1128650</v>
      </c>
    </row>
    <row r="2459" spans="1:22" x14ac:dyDescent="0.25">
      <c r="A2459" s="1">
        <v>40018</v>
      </c>
      <c r="B2459" s="3" t="s">
        <v>0</v>
      </c>
      <c r="C2459" s="2">
        <v>39995</v>
      </c>
      <c r="D2459" s="5">
        <f>YEAR(Tabla1[[#This Row],[FECHA]])</f>
        <v>2009</v>
      </c>
      <c r="E2459" s="5">
        <f>IFERROR(VLOOKUP(Tabla1[[#This Row],[FECHA]],'COMPARENDOS TOTALES'!A:D,4,FALSE),0)</f>
        <v>11</v>
      </c>
      <c r="F2459" s="9">
        <f>IFERROR(VLOOKUP(Tabla1[[#This Row],[FECHA]],'COMPARENDOS TOTALES'!A:D,3,FALSE),0)</f>
        <v>2749514</v>
      </c>
      <c r="G2459" s="5">
        <f>IFERROR(VLOOKUP(Tabla1[[#This Row],[FECHA]],EXONERACIONES!A:D,4,FALSE),0)</f>
        <v>1</v>
      </c>
      <c r="H2459" s="9">
        <f>IFERROR(VLOOKUP(Tabla1[[#This Row],[FECHA]],EXONERACIONES!A:D,3,FALSE),0)</f>
        <v>248450</v>
      </c>
      <c r="I2459" s="5">
        <f>IFERROR(VLOOKUP(Tabla1[[#This Row],[FECHA]],'SIMIT CON RES'!A:D,4,FALSE),0)</f>
        <v>6</v>
      </c>
      <c r="J2459" s="9">
        <f>IFERROR(VLOOKUP(Tabla1[[#This Row],[FECHA]],'SIMIT CON RES'!A:D,3,FALSE),0)</f>
        <v>1507264</v>
      </c>
      <c r="K2459">
        <f>IFERROR(VLOOKUP(Tabla1[[#This Row],[FECHA]],'SIMIT SIN RES'!A:D,4,FALSE),0)</f>
        <v>0</v>
      </c>
      <c r="L2459" s="9">
        <f>IFERROR(VLOOKUP(Tabla1[[#This Row],[FECHA]],'SIMIT SIN RES'!A:D,3,FALSE),0)</f>
        <v>0</v>
      </c>
      <c r="M2459" s="5">
        <f>IFERROR(VLOOKUP(Tabla1[[#This Row],[FECHA]],'RECAUDOS DE COMPARENDOS'!A:D,4,FALSE),0)</f>
        <v>0</v>
      </c>
      <c r="N2459" s="9">
        <f>IFERROR(VLOOKUP(Tabla1[[#This Row],[FECHA]],'RECAUDOS DE COMPARENDOS'!A:D,3,FALSE),0)</f>
        <v>0</v>
      </c>
      <c r="O2459" s="5">
        <f>IFERROR(VLOOKUP(Tabla1[[#This Row],[FECHA]],'RECAUDOS DE RESOLUCIONES'!A:D,4,FALSE),0)</f>
        <v>2</v>
      </c>
      <c r="P2459" s="9">
        <f>IFERROR(VLOOKUP(Tabla1[[#This Row],[FECHA]],'RECAUDOS DE RESOLUCIONES'!A:D,3,FALSE),0)</f>
        <v>496900</v>
      </c>
      <c r="Q245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459" s="9">
        <f>Tabla1[V. COMPARENDOS]-(Tabla1[V. EXONERACIONES]+Tabla1[[#This Row],[V. SIMIT CON RESOLUCION]]+Tabla1[[#This Row],[V. SIMIT SIN RESOLUCION]]+Tabla1[[#This Row],[V. RECAUDOS COMPARENDOS]]+Tabla1[[#This Row],[V. RECAUDOS RESOLUCIONES]])</f>
        <v>496900</v>
      </c>
      <c r="S2459" s="11">
        <f>IFERROR(VLOOKUP(Tabla1[[#This Row],[FECHA]],'RECAUDOS LOCALES'!A:D,4,FALSE),0)</f>
        <v>0</v>
      </c>
      <c r="T2459" s="9">
        <f>IFERROR(VLOOKUP(Tabla1[[#This Row],[FECHA]],'RECAUDOS LOCALES'!A:D,3,FALSE),0)</f>
        <v>0</v>
      </c>
      <c r="U2459" s="11">
        <f>IFERROR(VLOOKUP(Tabla1[[#This Row],[FECHA]],'RECAUDOS EXTERNOS'!A:D,4,FALSE),0)</f>
        <v>5</v>
      </c>
      <c r="V2459" s="9">
        <f>IFERROR(VLOOKUP(Tabla1[[#This Row],[FECHA]],'RECAUDOS EXTERNOS'!A:D,3,FALSE),0)</f>
        <v>1333250</v>
      </c>
    </row>
    <row r="2460" spans="1:22" x14ac:dyDescent="0.25">
      <c r="A2460" s="1">
        <v>40019</v>
      </c>
      <c r="B2460" s="3" t="s">
        <v>5</v>
      </c>
      <c r="C2460" s="2">
        <v>39995</v>
      </c>
      <c r="D2460" s="5">
        <f>YEAR(Tabla1[[#This Row],[FECHA]])</f>
        <v>2009</v>
      </c>
      <c r="E2460" s="5">
        <f>IFERROR(VLOOKUP(Tabla1[[#This Row],[FECHA]],'COMPARENDOS TOTALES'!A:D,4,FALSE),0)</f>
        <v>13</v>
      </c>
      <c r="F2460" s="9">
        <f>IFERROR(VLOOKUP(Tabla1[[#This Row],[FECHA]],'COMPARENDOS TOTALES'!A:D,3,FALSE),0)</f>
        <v>3759878</v>
      </c>
      <c r="G2460" s="5">
        <f>IFERROR(VLOOKUP(Tabla1[[#This Row],[FECHA]],EXONERACIONES!A:D,4,FALSE),0)</f>
        <v>0</v>
      </c>
      <c r="H2460" s="9">
        <f>IFERROR(VLOOKUP(Tabla1[[#This Row],[FECHA]],EXONERACIONES!A:D,3,FALSE),0)</f>
        <v>0</v>
      </c>
      <c r="I2460" s="5">
        <f>IFERROR(VLOOKUP(Tabla1[[#This Row],[FECHA]],'SIMIT CON RES'!A:D,4,FALSE),0)</f>
        <v>9</v>
      </c>
      <c r="J2460" s="9">
        <f>IFERROR(VLOOKUP(Tabla1[[#This Row],[FECHA]],'SIMIT CON RES'!A:D,3,FALSE),0)</f>
        <v>2766078</v>
      </c>
      <c r="K2460">
        <f>IFERROR(VLOOKUP(Tabla1[[#This Row],[FECHA]],'SIMIT SIN RES'!A:D,4,FALSE),0)</f>
        <v>0</v>
      </c>
      <c r="L2460" s="9">
        <f>IFERROR(VLOOKUP(Tabla1[[#This Row],[FECHA]],'SIMIT SIN RES'!A:D,3,FALSE),0)</f>
        <v>0</v>
      </c>
      <c r="M2460" s="5">
        <f>IFERROR(VLOOKUP(Tabla1[[#This Row],[FECHA]],'RECAUDOS DE COMPARENDOS'!A:D,4,FALSE),0)</f>
        <v>1</v>
      </c>
      <c r="N2460" s="9">
        <f>IFERROR(VLOOKUP(Tabla1[[#This Row],[FECHA]],'RECAUDOS DE COMPARENDOS'!A:D,3,FALSE),0)</f>
        <v>248450</v>
      </c>
      <c r="O2460" s="5">
        <f>IFERROR(VLOOKUP(Tabla1[[#This Row],[FECHA]],'RECAUDOS DE RESOLUCIONES'!A:D,4,FALSE),0)</f>
        <v>0</v>
      </c>
      <c r="P2460" s="9">
        <f>IFERROR(VLOOKUP(Tabla1[[#This Row],[FECHA]],'RECAUDOS DE RESOLUCIONES'!A:D,3,FALSE),0)</f>
        <v>0</v>
      </c>
      <c r="Q246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2460" s="9">
        <f>Tabla1[V. COMPARENDOS]-(Tabla1[V. EXONERACIONES]+Tabla1[[#This Row],[V. SIMIT CON RESOLUCION]]+Tabla1[[#This Row],[V. SIMIT SIN RESOLUCION]]+Tabla1[[#This Row],[V. RECAUDOS COMPARENDOS]]+Tabla1[[#This Row],[V. RECAUDOS RESOLUCIONES]])</f>
        <v>745350</v>
      </c>
      <c r="S2460" s="11">
        <f>IFERROR(VLOOKUP(Tabla1[[#This Row],[FECHA]],'RECAUDOS LOCALES'!A:D,4,FALSE),0)</f>
        <v>0</v>
      </c>
      <c r="T2460" s="9">
        <f>IFERROR(VLOOKUP(Tabla1[[#This Row],[FECHA]],'RECAUDOS LOCALES'!A:D,3,FALSE),0)</f>
        <v>0</v>
      </c>
      <c r="U2460" s="11">
        <f>IFERROR(VLOOKUP(Tabla1[[#This Row],[FECHA]],'RECAUDOS EXTERNOS'!A:D,4,FALSE),0)</f>
        <v>0</v>
      </c>
      <c r="V2460" s="9">
        <f>IFERROR(VLOOKUP(Tabla1[[#This Row],[FECHA]],'RECAUDOS EXTERNOS'!A:D,3,FALSE),0)</f>
        <v>0</v>
      </c>
    </row>
    <row r="2461" spans="1:22" x14ac:dyDescent="0.25">
      <c r="A2461" s="1">
        <v>40020</v>
      </c>
      <c r="B2461" s="3" t="s">
        <v>4</v>
      </c>
      <c r="C2461" s="2">
        <v>39995</v>
      </c>
      <c r="D2461" s="5">
        <f>YEAR(Tabla1[[#This Row],[FECHA]])</f>
        <v>2009</v>
      </c>
      <c r="E2461" s="5">
        <f>IFERROR(VLOOKUP(Tabla1[[#This Row],[FECHA]],'COMPARENDOS TOTALES'!A:D,4,FALSE),0)</f>
        <v>27</v>
      </c>
      <c r="F2461" s="9">
        <f>IFERROR(VLOOKUP(Tabla1[[#This Row],[FECHA]],'COMPARENDOS TOTALES'!A:D,3,FALSE),0)</f>
        <v>8927638</v>
      </c>
      <c r="G2461" s="5">
        <f>IFERROR(VLOOKUP(Tabla1[[#This Row],[FECHA]],EXONERACIONES!A:D,4,FALSE),0)</f>
        <v>3</v>
      </c>
      <c r="H2461" s="9">
        <f>IFERROR(VLOOKUP(Tabla1[[#This Row],[FECHA]],EXONERACIONES!A:D,3,FALSE),0)</f>
        <v>629407</v>
      </c>
      <c r="I2461" s="5">
        <f>IFERROR(VLOOKUP(Tabla1[[#This Row],[FECHA]],'SIMIT CON RES'!A:D,4,FALSE),0)</f>
        <v>18</v>
      </c>
      <c r="J2461" s="9">
        <f>IFERROR(VLOOKUP(Tabla1[[#This Row],[FECHA]],'SIMIT CON RES'!A:D,3,FALSE),0)</f>
        <v>6542517</v>
      </c>
      <c r="K2461">
        <f>IFERROR(VLOOKUP(Tabla1[[#This Row],[FECHA]],'SIMIT SIN RES'!A:D,4,FALSE),0)</f>
        <v>0</v>
      </c>
      <c r="L2461" s="9">
        <f>IFERROR(VLOOKUP(Tabla1[[#This Row],[FECHA]],'SIMIT SIN RES'!A:D,3,FALSE),0)</f>
        <v>0</v>
      </c>
      <c r="M2461" s="5">
        <f>IFERROR(VLOOKUP(Tabla1[[#This Row],[FECHA]],'RECAUDOS DE COMPARENDOS'!A:D,4,FALSE),0)</f>
        <v>0</v>
      </c>
      <c r="N2461" s="9">
        <f>IFERROR(VLOOKUP(Tabla1[[#This Row],[FECHA]],'RECAUDOS DE COMPARENDOS'!A:D,3,FALSE),0)</f>
        <v>0</v>
      </c>
      <c r="O2461" s="5">
        <f>IFERROR(VLOOKUP(Tabla1[[#This Row],[FECHA]],'RECAUDOS DE RESOLUCIONES'!A:D,4,FALSE),0)</f>
        <v>1</v>
      </c>
      <c r="P2461" s="9">
        <f>IFERROR(VLOOKUP(Tabla1[[#This Row],[FECHA]],'RECAUDOS DE RESOLUCIONES'!A:D,3,FALSE),0)</f>
        <v>132507</v>
      </c>
      <c r="Q246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2461" s="9">
        <f>Tabla1[V. COMPARENDOS]-(Tabla1[V. EXONERACIONES]+Tabla1[[#This Row],[V. SIMIT CON RESOLUCION]]+Tabla1[[#This Row],[V. SIMIT SIN RESOLUCION]]+Tabla1[[#This Row],[V. RECAUDOS COMPARENDOS]]+Tabla1[[#This Row],[V. RECAUDOS RESOLUCIONES]])</f>
        <v>1623207</v>
      </c>
      <c r="S2461" s="11">
        <f>IFERROR(VLOOKUP(Tabla1[[#This Row],[FECHA]],'RECAUDOS LOCALES'!A:D,4,FALSE),0)</f>
        <v>0</v>
      </c>
      <c r="T2461" s="9">
        <f>IFERROR(VLOOKUP(Tabla1[[#This Row],[FECHA]],'RECAUDOS LOCALES'!A:D,3,FALSE),0)</f>
        <v>0</v>
      </c>
      <c r="U2461" s="11">
        <f>IFERROR(VLOOKUP(Tabla1[[#This Row],[FECHA]],'RECAUDOS EXTERNOS'!A:D,4,FALSE),0)</f>
        <v>0</v>
      </c>
      <c r="V2461" s="9">
        <f>IFERROR(VLOOKUP(Tabla1[[#This Row],[FECHA]],'RECAUDOS EXTERNOS'!A:D,3,FALSE),0)</f>
        <v>0</v>
      </c>
    </row>
    <row r="2462" spans="1:22" x14ac:dyDescent="0.25">
      <c r="A2462" s="1">
        <v>40021</v>
      </c>
      <c r="B2462" s="3" t="s">
        <v>1</v>
      </c>
      <c r="C2462" s="2">
        <v>39995</v>
      </c>
      <c r="D2462" s="5">
        <f>YEAR(Tabla1[[#This Row],[FECHA]])</f>
        <v>2009</v>
      </c>
      <c r="E2462" s="5">
        <f>IFERROR(VLOOKUP(Tabla1[[#This Row],[FECHA]],'COMPARENDOS TOTALES'!A:D,4,FALSE),0)</f>
        <v>9</v>
      </c>
      <c r="F2462" s="9">
        <f>IFERROR(VLOOKUP(Tabla1[[#This Row],[FECHA]],'COMPARENDOS TOTALES'!A:D,3,FALSE),0)</f>
        <v>2617007</v>
      </c>
      <c r="G2462" s="5">
        <f>IFERROR(VLOOKUP(Tabla1[[#This Row],[FECHA]],EXONERACIONES!A:D,4,FALSE),0)</f>
        <v>1</v>
      </c>
      <c r="H2462" s="9">
        <f>IFERROR(VLOOKUP(Tabla1[[#This Row],[FECHA]],EXONERACIONES!A:D,3,FALSE),0)</f>
        <v>248450</v>
      </c>
      <c r="I2462" s="5">
        <f>IFERROR(VLOOKUP(Tabla1[[#This Row],[FECHA]],'SIMIT CON RES'!A:D,4,FALSE),0)</f>
        <v>7</v>
      </c>
      <c r="J2462" s="9">
        <f>IFERROR(VLOOKUP(Tabla1[[#This Row],[FECHA]],'SIMIT CON RES'!A:D,3,FALSE),0)</f>
        <v>2120107</v>
      </c>
      <c r="K2462">
        <f>IFERROR(VLOOKUP(Tabla1[[#This Row],[FECHA]],'SIMIT SIN RES'!A:D,4,FALSE),0)</f>
        <v>0</v>
      </c>
      <c r="L2462" s="9">
        <f>IFERROR(VLOOKUP(Tabla1[[#This Row],[FECHA]],'SIMIT SIN RES'!A:D,3,FALSE),0)</f>
        <v>0</v>
      </c>
      <c r="M2462" s="5">
        <f>IFERROR(VLOOKUP(Tabla1[[#This Row],[FECHA]],'RECAUDOS DE COMPARENDOS'!A:D,4,FALSE),0)</f>
        <v>0</v>
      </c>
      <c r="N2462" s="9">
        <f>IFERROR(VLOOKUP(Tabla1[[#This Row],[FECHA]],'RECAUDOS DE COMPARENDOS'!A:D,3,FALSE),0)</f>
        <v>0</v>
      </c>
      <c r="O2462" s="5">
        <f>IFERROR(VLOOKUP(Tabla1[[#This Row],[FECHA]],'RECAUDOS DE RESOLUCIONES'!A:D,4,FALSE),0)</f>
        <v>0</v>
      </c>
      <c r="P2462" s="9">
        <f>IFERROR(VLOOKUP(Tabla1[[#This Row],[FECHA]],'RECAUDOS DE RESOLUCIONES'!A:D,3,FALSE),0)</f>
        <v>0</v>
      </c>
      <c r="Q246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462" s="9">
        <f>Tabla1[V. COMPARENDOS]-(Tabla1[V. EXONERACIONES]+Tabla1[[#This Row],[V. SIMIT CON RESOLUCION]]+Tabla1[[#This Row],[V. SIMIT SIN RESOLUCION]]+Tabla1[[#This Row],[V. RECAUDOS COMPARENDOS]]+Tabla1[[#This Row],[V. RECAUDOS RESOLUCIONES]])</f>
        <v>248450</v>
      </c>
      <c r="S2462" s="11">
        <f>IFERROR(VLOOKUP(Tabla1[[#This Row],[FECHA]],'RECAUDOS LOCALES'!A:D,4,FALSE),0)</f>
        <v>0</v>
      </c>
      <c r="T2462" s="9">
        <f>IFERROR(VLOOKUP(Tabla1[[#This Row],[FECHA]],'RECAUDOS LOCALES'!A:D,3,FALSE),0)</f>
        <v>0</v>
      </c>
      <c r="U2462" s="11">
        <f>IFERROR(VLOOKUP(Tabla1[[#This Row],[FECHA]],'RECAUDOS EXTERNOS'!A:D,4,FALSE),0)</f>
        <v>1</v>
      </c>
      <c r="V2462" s="9">
        <f>IFERROR(VLOOKUP(Tabla1[[#This Row],[FECHA]],'RECAUDOS EXTERNOS'!A:D,3,FALSE),0)</f>
        <v>511000</v>
      </c>
    </row>
    <row r="2463" spans="1:22" x14ac:dyDescent="0.25">
      <c r="A2463" s="1">
        <v>40022</v>
      </c>
      <c r="B2463" s="3" t="s">
        <v>2</v>
      </c>
      <c r="C2463" s="2">
        <v>39995</v>
      </c>
      <c r="D2463" s="5">
        <f>YEAR(Tabla1[[#This Row],[FECHA]])</f>
        <v>2009</v>
      </c>
      <c r="E2463" s="5">
        <f>IFERROR(VLOOKUP(Tabla1[[#This Row],[FECHA]],'COMPARENDOS TOTALES'!A:D,4,FALSE),0)</f>
        <v>14</v>
      </c>
      <c r="F2463" s="9">
        <f>IFERROR(VLOOKUP(Tabla1[[#This Row],[FECHA]],'COMPARENDOS TOTALES'!A:D,3,FALSE),0)</f>
        <v>4554917</v>
      </c>
      <c r="G2463" s="5">
        <f>IFERROR(VLOOKUP(Tabla1[[#This Row],[FECHA]],EXONERACIONES!A:D,4,FALSE),0)</f>
        <v>1</v>
      </c>
      <c r="H2463" s="9">
        <f>IFERROR(VLOOKUP(Tabla1[[#This Row],[FECHA]],EXONERACIONES!A:D,3,FALSE),0)</f>
        <v>496900</v>
      </c>
      <c r="I2463" s="5">
        <f>IFERROR(VLOOKUP(Tabla1[[#This Row],[FECHA]],'SIMIT CON RES'!A:D,4,FALSE),0)</f>
        <v>9</v>
      </c>
      <c r="J2463" s="9">
        <f>IFERROR(VLOOKUP(Tabla1[[#This Row],[FECHA]],'SIMIT CON RES'!A:D,3,FALSE),0)</f>
        <v>2567317</v>
      </c>
      <c r="K2463">
        <f>IFERROR(VLOOKUP(Tabla1[[#This Row],[FECHA]],'SIMIT SIN RES'!A:D,4,FALSE),0)</f>
        <v>0</v>
      </c>
      <c r="L2463" s="9">
        <f>IFERROR(VLOOKUP(Tabla1[[#This Row],[FECHA]],'SIMIT SIN RES'!A:D,3,FALSE),0)</f>
        <v>0</v>
      </c>
      <c r="M2463" s="5">
        <f>IFERROR(VLOOKUP(Tabla1[[#This Row],[FECHA]],'RECAUDOS DE COMPARENDOS'!A:D,4,FALSE),0)</f>
        <v>1</v>
      </c>
      <c r="N2463" s="9">
        <f>IFERROR(VLOOKUP(Tabla1[[#This Row],[FECHA]],'RECAUDOS DE COMPARENDOS'!A:D,3,FALSE),0)</f>
        <v>496900</v>
      </c>
      <c r="O2463" s="5">
        <f>IFERROR(VLOOKUP(Tabla1[[#This Row],[FECHA]],'RECAUDOS DE RESOLUCIONES'!A:D,4,FALSE),0)</f>
        <v>1</v>
      </c>
      <c r="P2463" s="9">
        <f>IFERROR(VLOOKUP(Tabla1[[#This Row],[FECHA]],'RECAUDOS DE RESOLUCIONES'!A:D,3,FALSE),0)</f>
        <v>248450</v>
      </c>
      <c r="Q246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463" s="9">
        <f>Tabla1[V. COMPARENDOS]-(Tabla1[V. EXONERACIONES]+Tabla1[[#This Row],[V. SIMIT CON RESOLUCION]]+Tabla1[[#This Row],[V. SIMIT SIN RESOLUCION]]+Tabla1[[#This Row],[V. RECAUDOS COMPARENDOS]]+Tabla1[[#This Row],[V. RECAUDOS RESOLUCIONES]])</f>
        <v>745350</v>
      </c>
      <c r="S2463" s="11">
        <f>IFERROR(VLOOKUP(Tabla1[[#This Row],[FECHA]],'RECAUDOS LOCALES'!A:D,4,FALSE),0)</f>
        <v>2</v>
      </c>
      <c r="T2463" s="9">
        <f>IFERROR(VLOOKUP(Tabla1[[#This Row],[FECHA]],'RECAUDOS LOCALES'!A:D,3,FALSE),0)</f>
        <v>380949</v>
      </c>
      <c r="U2463" s="11">
        <f>IFERROR(VLOOKUP(Tabla1[[#This Row],[FECHA]],'RECAUDOS EXTERNOS'!A:D,4,FALSE),0)</f>
        <v>2</v>
      </c>
      <c r="V2463" s="9">
        <f>IFERROR(VLOOKUP(Tabla1[[#This Row],[FECHA]],'RECAUDOS EXTERNOS'!A:D,3,FALSE),0)</f>
        <v>729100</v>
      </c>
    </row>
    <row r="2464" spans="1:22" x14ac:dyDescent="0.25">
      <c r="A2464" s="1">
        <v>40023</v>
      </c>
      <c r="B2464" s="3" t="s">
        <v>3</v>
      </c>
      <c r="C2464" s="2">
        <v>39995</v>
      </c>
      <c r="D2464" s="5">
        <f>YEAR(Tabla1[[#This Row],[FECHA]])</f>
        <v>2009</v>
      </c>
      <c r="E2464" s="5">
        <f>IFERROR(VLOOKUP(Tabla1[[#This Row],[FECHA]],'COMPARENDOS TOTALES'!A:D,4,FALSE),0)</f>
        <v>17</v>
      </c>
      <c r="F2464" s="9">
        <f>IFERROR(VLOOKUP(Tabla1[[#This Row],[FECHA]],'COMPARENDOS TOTALES'!A:D,3,FALSE),0)</f>
        <v>4687424</v>
      </c>
      <c r="G2464" s="5">
        <f>IFERROR(VLOOKUP(Tabla1[[#This Row],[FECHA]],EXONERACIONES!A:D,4,FALSE),0)</f>
        <v>1</v>
      </c>
      <c r="H2464" s="9">
        <f>IFERROR(VLOOKUP(Tabla1[[#This Row],[FECHA]],EXONERACIONES!A:D,3,FALSE),0)</f>
        <v>248450</v>
      </c>
      <c r="I2464" s="5">
        <f>IFERROR(VLOOKUP(Tabla1[[#This Row],[FECHA]],'SIMIT CON RES'!A:D,4,FALSE),0)</f>
        <v>11</v>
      </c>
      <c r="J2464" s="9">
        <f>IFERROR(VLOOKUP(Tabla1[[#This Row],[FECHA]],'SIMIT CON RES'!A:D,3,FALSE),0)</f>
        <v>2815767</v>
      </c>
      <c r="K2464">
        <f>IFERROR(VLOOKUP(Tabla1[[#This Row],[FECHA]],'SIMIT SIN RES'!A:D,4,FALSE),0)</f>
        <v>0</v>
      </c>
      <c r="L2464" s="9">
        <f>IFERROR(VLOOKUP(Tabla1[[#This Row],[FECHA]],'SIMIT SIN RES'!A:D,3,FALSE),0)</f>
        <v>0</v>
      </c>
      <c r="M2464" s="5">
        <f>IFERROR(VLOOKUP(Tabla1[[#This Row],[FECHA]],'RECAUDOS DE COMPARENDOS'!A:D,4,FALSE),0)</f>
        <v>1</v>
      </c>
      <c r="N2464" s="9">
        <f>IFERROR(VLOOKUP(Tabla1[[#This Row],[FECHA]],'RECAUDOS DE COMPARENDOS'!A:D,3,FALSE),0)</f>
        <v>496900</v>
      </c>
      <c r="O2464" s="5">
        <f>IFERROR(VLOOKUP(Tabla1[[#This Row],[FECHA]],'RECAUDOS DE RESOLUCIONES'!A:D,4,FALSE),0)</f>
        <v>0</v>
      </c>
      <c r="P2464" s="9">
        <f>IFERROR(VLOOKUP(Tabla1[[#This Row],[FECHA]],'RECAUDOS DE RESOLUCIONES'!A:D,3,FALSE),0)</f>
        <v>0</v>
      </c>
      <c r="Q246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2464" s="9">
        <f>Tabla1[V. COMPARENDOS]-(Tabla1[V. EXONERACIONES]+Tabla1[[#This Row],[V. SIMIT CON RESOLUCION]]+Tabla1[[#This Row],[V. SIMIT SIN RESOLUCION]]+Tabla1[[#This Row],[V. RECAUDOS COMPARENDOS]]+Tabla1[[#This Row],[V. RECAUDOS RESOLUCIONES]])</f>
        <v>1126307</v>
      </c>
      <c r="S2464" s="11">
        <f>IFERROR(VLOOKUP(Tabla1[[#This Row],[FECHA]],'RECAUDOS LOCALES'!A:D,4,FALSE),0)</f>
        <v>0</v>
      </c>
      <c r="T2464" s="9">
        <f>IFERROR(VLOOKUP(Tabla1[[#This Row],[FECHA]],'RECAUDOS LOCALES'!A:D,3,FALSE),0)</f>
        <v>0</v>
      </c>
      <c r="U2464" s="11">
        <f>IFERROR(VLOOKUP(Tabla1[[#This Row],[FECHA]],'RECAUDOS EXTERNOS'!A:D,4,FALSE),0)</f>
        <v>3</v>
      </c>
      <c r="V2464" s="9">
        <f>IFERROR(VLOOKUP(Tabla1[[#This Row],[FECHA]],'RECAUDOS EXTERNOS'!A:D,3,FALSE),0)</f>
        <v>603055</v>
      </c>
    </row>
    <row r="2465" spans="1:22" x14ac:dyDescent="0.25">
      <c r="A2465" s="1">
        <v>40024</v>
      </c>
      <c r="B2465" s="3" t="s">
        <v>6</v>
      </c>
      <c r="C2465" s="2">
        <v>39995</v>
      </c>
      <c r="D2465" s="5">
        <f>YEAR(Tabla1[[#This Row],[FECHA]])</f>
        <v>2009</v>
      </c>
      <c r="E2465" s="5">
        <f>IFERROR(VLOOKUP(Tabla1[[#This Row],[FECHA]],'COMPARENDOS TOTALES'!A:D,4,FALSE),0)</f>
        <v>7</v>
      </c>
      <c r="F2465" s="9">
        <f>IFERROR(VLOOKUP(Tabla1[[#This Row],[FECHA]],'COMPARENDOS TOTALES'!A:D,3,FALSE),0)</f>
        <v>2484500</v>
      </c>
      <c r="G2465" s="5">
        <f>IFERROR(VLOOKUP(Tabla1[[#This Row],[FECHA]],EXONERACIONES!A:D,4,FALSE),0)</f>
        <v>2</v>
      </c>
      <c r="H2465" s="9">
        <f>IFERROR(VLOOKUP(Tabla1[[#This Row],[FECHA]],EXONERACIONES!A:D,3,FALSE),0)</f>
        <v>745350</v>
      </c>
      <c r="I2465" s="5">
        <f>IFERROR(VLOOKUP(Tabla1[[#This Row],[FECHA]],'SIMIT CON RES'!A:D,4,FALSE),0)</f>
        <v>1</v>
      </c>
      <c r="J2465" s="9">
        <f>IFERROR(VLOOKUP(Tabla1[[#This Row],[FECHA]],'SIMIT CON RES'!A:D,3,FALSE),0)</f>
        <v>496900</v>
      </c>
      <c r="K2465">
        <f>IFERROR(VLOOKUP(Tabla1[[#This Row],[FECHA]],'SIMIT SIN RES'!A:D,4,FALSE),0)</f>
        <v>0</v>
      </c>
      <c r="L2465" s="9">
        <f>IFERROR(VLOOKUP(Tabla1[[#This Row],[FECHA]],'SIMIT SIN RES'!A:D,3,FALSE),0)</f>
        <v>0</v>
      </c>
      <c r="M2465" s="5">
        <f>IFERROR(VLOOKUP(Tabla1[[#This Row],[FECHA]],'RECAUDOS DE COMPARENDOS'!A:D,4,FALSE),0)</f>
        <v>0</v>
      </c>
      <c r="N2465" s="9">
        <f>IFERROR(VLOOKUP(Tabla1[[#This Row],[FECHA]],'RECAUDOS DE COMPARENDOS'!A:D,3,FALSE),0)</f>
        <v>0</v>
      </c>
      <c r="O2465" s="5">
        <f>IFERROR(VLOOKUP(Tabla1[[#This Row],[FECHA]],'RECAUDOS DE RESOLUCIONES'!A:D,4,FALSE),0)</f>
        <v>2</v>
      </c>
      <c r="P2465" s="9">
        <f>IFERROR(VLOOKUP(Tabla1[[#This Row],[FECHA]],'RECAUDOS DE RESOLUCIONES'!A:D,3,FALSE),0)</f>
        <v>496900</v>
      </c>
      <c r="Q246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465" s="9">
        <f>Tabla1[V. COMPARENDOS]-(Tabla1[V. EXONERACIONES]+Tabla1[[#This Row],[V. SIMIT CON RESOLUCION]]+Tabla1[[#This Row],[V. SIMIT SIN RESOLUCION]]+Tabla1[[#This Row],[V. RECAUDOS COMPARENDOS]]+Tabla1[[#This Row],[V. RECAUDOS RESOLUCIONES]])</f>
        <v>745350</v>
      </c>
      <c r="S2465" s="11">
        <f>IFERROR(VLOOKUP(Tabla1[[#This Row],[FECHA]],'RECAUDOS LOCALES'!A:D,4,FALSE),0)</f>
        <v>1</v>
      </c>
      <c r="T2465" s="9">
        <f>IFERROR(VLOOKUP(Tabla1[[#This Row],[FECHA]],'RECAUDOS LOCALES'!A:D,3,FALSE),0)</f>
        <v>132504</v>
      </c>
      <c r="U2465" s="11">
        <f>IFERROR(VLOOKUP(Tabla1[[#This Row],[FECHA]],'RECAUDOS EXTERNOS'!A:D,4,FALSE),0)</f>
        <v>2</v>
      </c>
      <c r="V2465" s="9">
        <f>IFERROR(VLOOKUP(Tabla1[[#This Row],[FECHA]],'RECAUDOS EXTERNOS'!A:D,3,FALSE),0)</f>
        <v>461900</v>
      </c>
    </row>
    <row r="2466" spans="1:22" x14ac:dyDescent="0.25">
      <c r="A2466" s="1">
        <v>40025</v>
      </c>
      <c r="B2466" s="3" t="s">
        <v>0</v>
      </c>
      <c r="C2466" s="2">
        <v>39995</v>
      </c>
      <c r="D2466" s="5">
        <f>YEAR(Tabla1[[#This Row],[FECHA]])</f>
        <v>2009</v>
      </c>
      <c r="E2466" s="5">
        <f>IFERROR(VLOOKUP(Tabla1[[#This Row],[FECHA]],'COMPARENDOS TOTALES'!A:D,4,FALSE),0)</f>
        <v>9</v>
      </c>
      <c r="F2466" s="9">
        <f>IFERROR(VLOOKUP(Tabla1[[#This Row],[FECHA]],'COMPARENDOS TOTALES'!A:D,3,FALSE),0)</f>
        <v>2749514</v>
      </c>
      <c r="G2466" s="5">
        <f>IFERROR(VLOOKUP(Tabla1[[#This Row],[FECHA]],EXONERACIONES!A:D,4,FALSE),0)</f>
        <v>3</v>
      </c>
      <c r="H2466" s="9">
        <f>IFERROR(VLOOKUP(Tabla1[[#This Row],[FECHA]],EXONERACIONES!A:D,3,FALSE),0)</f>
        <v>629407</v>
      </c>
      <c r="I2466" s="5">
        <f>IFERROR(VLOOKUP(Tabla1[[#This Row],[FECHA]],'SIMIT CON RES'!A:D,4,FALSE),0)</f>
        <v>3</v>
      </c>
      <c r="J2466" s="9">
        <f>IFERROR(VLOOKUP(Tabla1[[#This Row],[FECHA]],'SIMIT CON RES'!A:D,3,FALSE),0)</f>
        <v>993800</v>
      </c>
      <c r="K2466">
        <f>IFERROR(VLOOKUP(Tabla1[[#This Row],[FECHA]],'SIMIT SIN RES'!A:D,4,FALSE),0)</f>
        <v>0</v>
      </c>
      <c r="L2466" s="9">
        <f>IFERROR(VLOOKUP(Tabla1[[#This Row],[FECHA]],'SIMIT SIN RES'!A:D,3,FALSE),0)</f>
        <v>0</v>
      </c>
      <c r="M2466" s="5">
        <f>IFERROR(VLOOKUP(Tabla1[[#This Row],[FECHA]],'RECAUDOS DE COMPARENDOS'!A:D,4,FALSE),0)</f>
        <v>0</v>
      </c>
      <c r="N2466" s="9">
        <f>IFERROR(VLOOKUP(Tabla1[[#This Row],[FECHA]],'RECAUDOS DE COMPARENDOS'!A:D,3,FALSE),0)</f>
        <v>0</v>
      </c>
      <c r="O2466" s="5">
        <f>IFERROR(VLOOKUP(Tabla1[[#This Row],[FECHA]],'RECAUDOS DE RESOLUCIONES'!A:D,4,FALSE),0)</f>
        <v>1</v>
      </c>
      <c r="P2466" s="9">
        <f>IFERROR(VLOOKUP(Tabla1[[#This Row],[FECHA]],'RECAUDOS DE RESOLUCIONES'!A:D,3,FALSE),0)</f>
        <v>132507</v>
      </c>
      <c r="Q246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466" s="9">
        <f>Tabla1[V. COMPARENDOS]-(Tabla1[V. EXONERACIONES]+Tabla1[[#This Row],[V. SIMIT CON RESOLUCION]]+Tabla1[[#This Row],[V. SIMIT SIN RESOLUCION]]+Tabla1[[#This Row],[V. RECAUDOS COMPARENDOS]]+Tabla1[[#This Row],[V. RECAUDOS RESOLUCIONES]])</f>
        <v>993800</v>
      </c>
      <c r="S2466" s="11">
        <f>IFERROR(VLOOKUP(Tabla1[[#This Row],[FECHA]],'RECAUDOS LOCALES'!A:D,4,FALSE),0)</f>
        <v>0</v>
      </c>
      <c r="T2466" s="9">
        <f>IFERROR(VLOOKUP(Tabla1[[#This Row],[FECHA]],'RECAUDOS LOCALES'!A:D,3,FALSE),0)</f>
        <v>0</v>
      </c>
      <c r="U2466" s="11">
        <f>IFERROR(VLOOKUP(Tabla1[[#This Row],[FECHA]],'RECAUDOS EXTERNOS'!A:D,4,FALSE),0)</f>
        <v>4</v>
      </c>
      <c r="V2466" s="9">
        <f>IFERROR(VLOOKUP(Tabla1[[#This Row],[FECHA]],'RECAUDOS EXTERNOS'!A:D,3,FALSE),0)</f>
        <v>834035</v>
      </c>
    </row>
    <row r="2467" spans="1:22" x14ac:dyDescent="0.25">
      <c r="A2467" s="1">
        <v>40026</v>
      </c>
      <c r="B2467" s="3" t="s">
        <v>5</v>
      </c>
      <c r="C2467" s="2">
        <v>40026</v>
      </c>
      <c r="D2467" s="5">
        <f>YEAR(Tabla1[[#This Row],[FECHA]])</f>
        <v>2009</v>
      </c>
      <c r="E2467" s="5">
        <f>IFERROR(VLOOKUP(Tabla1[[#This Row],[FECHA]],'COMPARENDOS TOTALES'!A:D,4,FALSE),0)</f>
        <v>13</v>
      </c>
      <c r="F2467" s="9">
        <f>IFERROR(VLOOKUP(Tabla1[[#This Row],[FECHA]],'COMPARENDOS TOTALES'!A:D,3,FALSE),0)</f>
        <v>4869621</v>
      </c>
      <c r="G2467" s="5">
        <f>IFERROR(VLOOKUP(Tabla1[[#This Row],[FECHA]],EXONERACIONES!A:D,4,FALSE),0)</f>
        <v>2</v>
      </c>
      <c r="H2467" s="9">
        <f>IFERROR(VLOOKUP(Tabla1[[#This Row],[FECHA]],EXONERACIONES!A:D,3,FALSE),0)</f>
        <v>993800</v>
      </c>
      <c r="I2467" s="5">
        <f>IFERROR(VLOOKUP(Tabla1[[#This Row],[FECHA]],'SIMIT CON RES'!A:D,4,FALSE),0)</f>
        <v>1</v>
      </c>
      <c r="J2467" s="9">
        <f>IFERROR(VLOOKUP(Tabla1[[#This Row],[FECHA]],'SIMIT CON RES'!A:D,3,FALSE),0)</f>
        <v>132507</v>
      </c>
      <c r="K2467">
        <f>IFERROR(VLOOKUP(Tabla1[[#This Row],[FECHA]],'SIMIT SIN RES'!A:D,4,FALSE),0)</f>
        <v>0</v>
      </c>
      <c r="L2467" s="9">
        <f>IFERROR(VLOOKUP(Tabla1[[#This Row],[FECHA]],'SIMIT SIN RES'!A:D,3,FALSE),0)</f>
        <v>0</v>
      </c>
      <c r="M2467" s="5">
        <f>IFERROR(VLOOKUP(Tabla1[[#This Row],[FECHA]],'RECAUDOS DE COMPARENDOS'!A:D,4,FALSE),0)</f>
        <v>3</v>
      </c>
      <c r="N2467" s="9">
        <f>IFERROR(VLOOKUP(Tabla1[[#This Row],[FECHA]],'RECAUDOS DE COMPARENDOS'!A:D,3,FALSE),0)</f>
        <v>1126307</v>
      </c>
      <c r="O2467" s="5">
        <f>IFERROR(VLOOKUP(Tabla1[[#This Row],[FECHA]],'RECAUDOS DE RESOLUCIONES'!A:D,4,FALSE),0)</f>
        <v>1</v>
      </c>
      <c r="P2467" s="9">
        <f>IFERROR(VLOOKUP(Tabla1[[#This Row],[FECHA]],'RECAUDOS DE RESOLUCIONES'!A:D,3,FALSE),0)</f>
        <v>496900</v>
      </c>
      <c r="Q246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2467" s="9">
        <f>Tabla1[V. COMPARENDOS]-(Tabla1[V. EXONERACIONES]+Tabla1[[#This Row],[V. SIMIT CON RESOLUCION]]+Tabla1[[#This Row],[V. SIMIT SIN RESOLUCION]]+Tabla1[[#This Row],[V. RECAUDOS COMPARENDOS]]+Tabla1[[#This Row],[V. RECAUDOS RESOLUCIONES]])</f>
        <v>2120107</v>
      </c>
      <c r="S2467" s="11">
        <f>IFERROR(VLOOKUP(Tabla1[[#This Row],[FECHA]],'RECAUDOS LOCALES'!A:D,4,FALSE),0)</f>
        <v>0</v>
      </c>
      <c r="T2467" s="9">
        <f>IFERROR(VLOOKUP(Tabla1[[#This Row],[FECHA]],'RECAUDOS LOCALES'!A:D,3,FALSE),0)</f>
        <v>0</v>
      </c>
      <c r="U2467" s="11">
        <f>IFERROR(VLOOKUP(Tabla1[[#This Row],[FECHA]],'RECAUDOS EXTERNOS'!A:D,4,FALSE),0)</f>
        <v>0</v>
      </c>
      <c r="V2467" s="9">
        <f>IFERROR(VLOOKUP(Tabla1[[#This Row],[FECHA]],'RECAUDOS EXTERNOS'!A:D,3,FALSE),0)</f>
        <v>0</v>
      </c>
    </row>
    <row r="2468" spans="1:22" x14ac:dyDescent="0.25">
      <c r="A2468" s="1">
        <v>40027</v>
      </c>
      <c r="B2468" s="3" t="s">
        <v>4</v>
      </c>
      <c r="C2468" s="2">
        <v>40026</v>
      </c>
      <c r="D2468" s="5">
        <f>YEAR(Tabla1[[#This Row],[FECHA]])</f>
        <v>2009</v>
      </c>
      <c r="E2468" s="5">
        <f>IFERROR(VLOOKUP(Tabla1[[#This Row],[FECHA]],'COMPARENDOS TOTALES'!A:D,4,FALSE),0)</f>
        <v>9</v>
      </c>
      <c r="F2468" s="9">
        <f>IFERROR(VLOOKUP(Tabla1[[#This Row],[FECHA]],'COMPARENDOS TOTALES'!A:D,3,FALSE),0)</f>
        <v>2865457</v>
      </c>
      <c r="G2468" s="5">
        <f>IFERROR(VLOOKUP(Tabla1[[#This Row],[FECHA]],EXONERACIONES!A:D,4,FALSE),0)</f>
        <v>2</v>
      </c>
      <c r="H2468" s="9">
        <f>IFERROR(VLOOKUP(Tabla1[[#This Row],[FECHA]],EXONERACIONES!A:D,3,FALSE),0)</f>
        <v>745350</v>
      </c>
      <c r="I2468" s="5">
        <f>IFERROR(VLOOKUP(Tabla1[[#This Row],[FECHA]],'SIMIT CON RES'!A:D,4,FALSE),0)</f>
        <v>1</v>
      </c>
      <c r="J2468" s="9">
        <f>IFERROR(VLOOKUP(Tabla1[[#This Row],[FECHA]],'SIMIT CON RES'!A:D,3,FALSE),0)</f>
        <v>496900</v>
      </c>
      <c r="K2468">
        <f>IFERROR(VLOOKUP(Tabla1[[#This Row],[FECHA]],'SIMIT SIN RES'!A:D,4,FALSE),0)</f>
        <v>0</v>
      </c>
      <c r="L2468" s="9">
        <f>IFERROR(VLOOKUP(Tabla1[[#This Row],[FECHA]],'SIMIT SIN RES'!A:D,3,FALSE),0)</f>
        <v>0</v>
      </c>
      <c r="M2468" s="5">
        <f>IFERROR(VLOOKUP(Tabla1[[#This Row],[FECHA]],'RECAUDOS DE COMPARENDOS'!A:D,4,FALSE),0)</f>
        <v>1</v>
      </c>
      <c r="N2468" s="9">
        <f>IFERROR(VLOOKUP(Tabla1[[#This Row],[FECHA]],'RECAUDOS DE COMPARENDOS'!A:D,3,FALSE),0)</f>
        <v>248450</v>
      </c>
      <c r="O2468" s="5">
        <f>IFERROR(VLOOKUP(Tabla1[[#This Row],[FECHA]],'RECAUDOS DE RESOLUCIONES'!A:D,4,FALSE),0)</f>
        <v>0</v>
      </c>
      <c r="P2468" s="9">
        <f>IFERROR(VLOOKUP(Tabla1[[#This Row],[FECHA]],'RECAUDOS DE RESOLUCIONES'!A:D,3,FALSE),0)</f>
        <v>0</v>
      </c>
      <c r="Q246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2468" s="9">
        <f>Tabla1[V. COMPARENDOS]-(Tabla1[V. EXONERACIONES]+Tabla1[[#This Row],[V. SIMIT CON RESOLUCION]]+Tabla1[[#This Row],[V. SIMIT SIN RESOLUCION]]+Tabla1[[#This Row],[V. RECAUDOS COMPARENDOS]]+Tabla1[[#This Row],[V. RECAUDOS RESOLUCIONES]])</f>
        <v>1374757</v>
      </c>
      <c r="S2468" s="11">
        <f>IFERROR(VLOOKUP(Tabla1[[#This Row],[FECHA]],'RECAUDOS LOCALES'!A:D,4,FALSE),0)</f>
        <v>0</v>
      </c>
      <c r="T2468" s="9">
        <f>IFERROR(VLOOKUP(Tabla1[[#This Row],[FECHA]],'RECAUDOS LOCALES'!A:D,3,FALSE),0)</f>
        <v>0</v>
      </c>
      <c r="U2468" s="11">
        <f>IFERROR(VLOOKUP(Tabla1[[#This Row],[FECHA]],'RECAUDOS EXTERNOS'!A:D,4,FALSE),0)</f>
        <v>0</v>
      </c>
      <c r="V2468" s="9">
        <f>IFERROR(VLOOKUP(Tabla1[[#This Row],[FECHA]],'RECAUDOS EXTERNOS'!A:D,3,FALSE),0)</f>
        <v>0</v>
      </c>
    </row>
    <row r="2469" spans="1:22" x14ac:dyDescent="0.25">
      <c r="A2469" s="1">
        <v>40028</v>
      </c>
      <c r="B2469" s="3" t="s">
        <v>1</v>
      </c>
      <c r="C2469" s="2">
        <v>40026</v>
      </c>
      <c r="D2469" s="5">
        <f>YEAR(Tabla1[[#This Row],[FECHA]])</f>
        <v>2009</v>
      </c>
      <c r="E2469" s="5">
        <f>IFERROR(VLOOKUP(Tabla1[[#This Row],[FECHA]],'COMPARENDOS TOTALES'!A:D,4,FALSE),0)</f>
        <v>7</v>
      </c>
      <c r="F2469" s="9">
        <f>IFERROR(VLOOKUP(Tabla1[[#This Row],[FECHA]],'COMPARENDOS TOTALES'!A:D,3,FALSE),0)</f>
        <v>2368557</v>
      </c>
      <c r="G2469" s="5">
        <f>IFERROR(VLOOKUP(Tabla1[[#This Row],[FECHA]],EXONERACIONES!A:D,4,FALSE),0)</f>
        <v>2</v>
      </c>
      <c r="H2469" s="9">
        <f>IFERROR(VLOOKUP(Tabla1[[#This Row],[FECHA]],EXONERACIONES!A:D,3,FALSE),0)</f>
        <v>993800</v>
      </c>
      <c r="I2469" s="5">
        <f>IFERROR(VLOOKUP(Tabla1[[#This Row],[FECHA]],'SIMIT CON RES'!A:D,4,FALSE),0)</f>
        <v>2</v>
      </c>
      <c r="J2469" s="9">
        <f>IFERROR(VLOOKUP(Tabla1[[#This Row],[FECHA]],'SIMIT CON RES'!A:D,3,FALSE),0)</f>
        <v>380957</v>
      </c>
      <c r="K2469">
        <f>IFERROR(VLOOKUP(Tabla1[[#This Row],[FECHA]],'SIMIT SIN RES'!A:D,4,FALSE),0)</f>
        <v>0</v>
      </c>
      <c r="L2469" s="9">
        <f>IFERROR(VLOOKUP(Tabla1[[#This Row],[FECHA]],'SIMIT SIN RES'!A:D,3,FALSE),0)</f>
        <v>0</v>
      </c>
      <c r="M2469" s="5">
        <f>IFERROR(VLOOKUP(Tabla1[[#This Row],[FECHA]],'RECAUDOS DE COMPARENDOS'!A:D,4,FALSE),0)</f>
        <v>1</v>
      </c>
      <c r="N2469" s="9">
        <f>IFERROR(VLOOKUP(Tabla1[[#This Row],[FECHA]],'RECAUDOS DE COMPARENDOS'!A:D,3,FALSE),0)</f>
        <v>496900</v>
      </c>
      <c r="O2469" s="5">
        <f>IFERROR(VLOOKUP(Tabla1[[#This Row],[FECHA]],'RECAUDOS DE RESOLUCIONES'!A:D,4,FALSE),0)</f>
        <v>1</v>
      </c>
      <c r="P2469" s="9">
        <f>IFERROR(VLOOKUP(Tabla1[[#This Row],[FECHA]],'RECAUDOS DE RESOLUCIONES'!A:D,3,FALSE),0)</f>
        <v>248450</v>
      </c>
      <c r="Q246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469" s="9">
        <f>Tabla1[V. COMPARENDOS]-(Tabla1[V. EXONERACIONES]+Tabla1[[#This Row],[V. SIMIT CON RESOLUCION]]+Tabla1[[#This Row],[V. SIMIT SIN RESOLUCION]]+Tabla1[[#This Row],[V. RECAUDOS COMPARENDOS]]+Tabla1[[#This Row],[V. RECAUDOS RESOLUCIONES]])</f>
        <v>248450</v>
      </c>
      <c r="S2469" s="11">
        <f>IFERROR(VLOOKUP(Tabla1[[#This Row],[FECHA]],'RECAUDOS LOCALES'!A:D,4,FALSE),0)</f>
        <v>0</v>
      </c>
      <c r="T2469" s="9">
        <f>IFERROR(VLOOKUP(Tabla1[[#This Row],[FECHA]],'RECAUDOS LOCALES'!A:D,3,FALSE),0)</f>
        <v>0</v>
      </c>
      <c r="U2469" s="11">
        <f>IFERROR(VLOOKUP(Tabla1[[#This Row],[FECHA]],'RECAUDOS EXTERNOS'!A:D,4,FALSE),0)</f>
        <v>5</v>
      </c>
      <c r="V2469" s="9">
        <f>IFERROR(VLOOKUP(Tabla1[[#This Row],[FECHA]],'RECAUDOS EXTERNOS'!A:D,3,FALSE),0)</f>
        <v>1407050</v>
      </c>
    </row>
    <row r="2470" spans="1:22" x14ac:dyDescent="0.25">
      <c r="A2470" s="1">
        <v>40029</v>
      </c>
      <c r="B2470" s="3" t="s">
        <v>2</v>
      </c>
      <c r="C2470" s="2">
        <v>40026</v>
      </c>
      <c r="D2470" s="5">
        <f>YEAR(Tabla1[[#This Row],[FECHA]])</f>
        <v>2009</v>
      </c>
      <c r="E2470" s="5">
        <f>IFERROR(VLOOKUP(Tabla1[[#This Row],[FECHA]],'COMPARENDOS TOTALES'!A:D,4,FALSE),0)</f>
        <v>3</v>
      </c>
      <c r="F2470" s="9">
        <f>IFERROR(VLOOKUP(Tabla1[[#This Row],[FECHA]],'COMPARENDOS TOTALES'!A:D,3,FALSE),0)</f>
        <v>629407</v>
      </c>
      <c r="G2470" s="5">
        <f>IFERROR(VLOOKUP(Tabla1[[#This Row],[FECHA]],EXONERACIONES!A:D,4,FALSE),0)</f>
        <v>0</v>
      </c>
      <c r="H2470" s="9">
        <f>IFERROR(VLOOKUP(Tabla1[[#This Row],[FECHA]],EXONERACIONES!A:D,3,FALSE),0)</f>
        <v>0</v>
      </c>
      <c r="I2470" s="5">
        <f>IFERROR(VLOOKUP(Tabla1[[#This Row],[FECHA]],'SIMIT CON RES'!A:D,4,FALSE),0)</f>
        <v>2</v>
      </c>
      <c r="J2470" s="9">
        <f>IFERROR(VLOOKUP(Tabla1[[#This Row],[FECHA]],'SIMIT CON RES'!A:D,3,FALSE),0)</f>
        <v>380957</v>
      </c>
      <c r="K2470">
        <f>IFERROR(VLOOKUP(Tabla1[[#This Row],[FECHA]],'SIMIT SIN RES'!A:D,4,FALSE),0)</f>
        <v>0</v>
      </c>
      <c r="L2470" s="9">
        <f>IFERROR(VLOOKUP(Tabla1[[#This Row],[FECHA]],'SIMIT SIN RES'!A:D,3,FALSE),0)</f>
        <v>0</v>
      </c>
      <c r="M2470" s="5">
        <f>IFERROR(VLOOKUP(Tabla1[[#This Row],[FECHA]],'RECAUDOS DE COMPARENDOS'!A:D,4,FALSE),0)</f>
        <v>0</v>
      </c>
      <c r="N2470" s="9">
        <f>IFERROR(VLOOKUP(Tabla1[[#This Row],[FECHA]],'RECAUDOS DE COMPARENDOS'!A:D,3,FALSE),0)</f>
        <v>0</v>
      </c>
      <c r="O2470" s="5">
        <f>IFERROR(VLOOKUP(Tabla1[[#This Row],[FECHA]],'RECAUDOS DE RESOLUCIONES'!A:D,4,FALSE),0)</f>
        <v>0</v>
      </c>
      <c r="P2470" s="9">
        <f>IFERROR(VLOOKUP(Tabla1[[#This Row],[FECHA]],'RECAUDOS DE RESOLUCIONES'!A:D,3,FALSE),0)</f>
        <v>0</v>
      </c>
      <c r="Q247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470" s="9">
        <f>Tabla1[V. COMPARENDOS]-(Tabla1[V. EXONERACIONES]+Tabla1[[#This Row],[V. SIMIT CON RESOLUCION]]+Tabla1[[#This Row],[V. SIMIT SIN RESOLUCION]]+Tabla1[[#This Row],[V. RECAUDOS COMPARENDOS]]+Tabla1[[#This Row],[V. RECAUDOS RESOLUCIONES]])</f>
        <v>248450</v>
      </c>
      <c r="S2470" s="11">
        <f>IFERROR(VLOOKUP(Tabla1[[#This Row],[FECHA]],'RECAUDOS LOCALES'!A:D,4,FALSE),0)</f>
        <v>0</v>
      </c>
      <c r="T2470" s="9">
        <f>IFERROR(VLOOKUP(Tabla1[[#This Row],[FECHA]],'RECAUDOS LOCALES'!A:D,3,FALSE),0)</f>
        <v>0</v>
      </c>
      <c r="U2470" s="11">
        <f>IFERROR(VLOOKUP(Tabla1[[#This Row],[FECHA]],'RECAUDOS EXTERNOS'!A:D,4,FALSE),0)</f>
        <v>5</v>
      </c>
      <c r="V2470" s="9">
        <f>IFERROR(VLOOKUP(Tabla1[[#This Row],[FECHA]],'RECAUDOS EXTERNOS'!A:D,3,FALSE),0)</f>
        <v>1089985</v>
      </c>
    </row>
    <row r="2471" spans="1:22" x14ac:dyDescent="0.25">
      <c r="A2471" s="1">
        <v>40030</v>
      </c>
      <c r="B2471" s="3" t="s">
        <v>3</v>
      </c>
      <c r="C2471" s="2">
        <v>40026</v>
      </c>
      <c r="D2471" s="5">
        <f>YEAR(Tabla1[[#This Row],[FECHA]])</f>
        <v>2009</v>
      </c>
      <c r="E2471" s="5">
        <f>IFERROR(VLOOKUP(Tabla1[[#This Row],[FECHA]],'COMPARENDOS TOTALES'!A:D,4,FALSE),0)</f>
        <v>7</v>
      </c>
      <c r="F2471" s="9">
        <f>IFERROR(VLOOKUP(Tabla1[[#This Row],[FECHA]],'COMPARENDOS TOTALES'!A:D,3,FALSE),0)</f>
        <v>1275378</v>
      </c>
      <c r="G2471" s="5">
        <f>IFERROR(VLOOKUP(Tabla1[[#This Row],[FECHA]],EXONERACIONES!A:D,4,FALSE),0)</f>
        <v>0</v>
      </c>
      <c r="H2471" s="9">
        <f>IFERROR(VLOOKUP(Tabla1[[#This Row],[FECHA]],EXONERACIONES!A:D,3,FALSE),0)</f>
        <v>0</v>
      </c>
      <c r="I2471" s="5">
        <f>IFERROR(VLOOKUP(Tabla1[[#This Row],[FECHA]],'SIMIT CON RES'!A:D,4,FALSE),0)</f>
        <v>4</v>
      </c>
      <c r="J2471" s="9">
        <f>IFERROR(VLOOKUP(Tabla1[[#This Row],[FECHA]],'SIMIT CON RES'!A:D,3,FALSE),0)</f>
        <v>645971</v>
      </c>
      <c r="K2471">
        <f>IFERROR(VLOOKUP(Tabla1[[#This Row],[FECHA]],'SIMIT SIN RES'!A:D,4,FALSE),0)</f>
        <v>0</v>
      </c>
      <c r="L2471" s="9">
        <f>IFERROR(VLOOKUP(Tabla1[[#This Row],[FECHA]],'SIMIT SIN RES'!A:D,3,FALSE),0)</f>
        <v>0</v>
      </c>
      <c r="M2471" s="5">
        <f>IFERROR(VLOOKUP(Tabla1[[#This Row],[FECHA]],'RECAUDOS DE COMPARENDOS'!A:D,4,FALSE),0)</f>
        <v>0</v>
      </c>
      <c r="N2471" s="9">
        <f>IFERROR(VLOOKUP(Tabla1[[#This Row],[FECHA]],'RECAUDOS DE COMPARENDOS'!A:D,3,FALSE),0)</f>
        <v>0</v>
      </c>
      <c r="O2471" s="5">
        <f>IFERROR(VLOOKUP(Tabla1[[#This Row],[FECHA]],'RECAUDOS DE RESOLUCIONES'!A:D,4,FALSE),0)</f>
        <v>0</v>
      </c>
      <c r="P2471" s="9">
        <f>IFERROR(VLOOKUP(Tabla1[[#This Row],[FECHA]],'RECAUDOS DE RESOLUCIONES'!A:D,3,FALSE),0)</f>
        <v>0</v>
      </c>
      <c r="Q247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2471" s="9">
        <f>Tabla1[V. COMPARENDOS]-(Tabla1[V. EXONERACIONES]+Tabla1[[#This Row],[V. SIMIT CON RESOLUCION]]+Tabla1[[#This Row],[V. SIMIT SIN RESOLUCION]]+Tabla1[[#This Row],[V. RECAUDOS COMPARENDOS]]+Tabla1[[#This Row],[V. RECAUDOS RESOLUCIONES]])</f>
        <v>629407</v>
      </c>
      <c r="S2471" s="11">
        <f>IFERROR(VLOOKUP(Tabla1[[#This Row],[FECHA]],'RECAUDOS LOCALES'!A:D,4,FALSE),0)</f>
        <v>1</v>
      </c>
      <c r="T2471" s="9">
        <f>IFERROR(VLOOKUP(Tabla1[[#This Row],[FECHA]],'RECAUDOS LOCALES'!A:D,3,FALSE),0)</f>
        <v>132504</v>
      </c>
      <c r="U2471" s="11">
        <f>IFERROR(VLOOKUP(Tabla1[[#This Row],[FECHA]],'RECAUDOS EXTERNOS'!A:D,4,FALSE),0)</f>
        <v>2</v>
      </c>
      <c r="V2471" s="9">
        <f>IFERROR(VLOOKUP(Tabla1[[#This Row],[FECHA]],'RECAUDOS EXTERNOS'!A:D,3,FALSE),0)</f>
        <v>398200</v>
      </c>
    </row>
    <row r="2472" spans="1:22" x14ac:dyDescent="0.25">
      <c r="A2472" s="1">
        <v>40031</v>
      </c>
      <c r="B2472" s="3" t="s">
        <v>6</v>
      </c>
      <c r="C2472" s="2">
        <v>40026</v>
      </c>
      <c r="D2472" s="5">
        <f>YEAR(Tabla1[[#This Row],[FECHA]])</f>
        <v>2009</v>
      </c>
      <c r="E2472" s="5">
        <f>IFERROR(VLOOKUP(Tabla1[[#This Row],[FECHA]],'COMPARENDOS TOTALES'!A:D,4,FALSE),0)</f>
        <v>9</v>
      </c>
      <c r="F2472" s="9">
        <f>IFERROR(VLOOKUP(Tabla1[[#This Row],[FECHA]],'COMPARENDOS TOTALES'!A:D,3,FALSE),0)</f>
        <v>2501064</v>
      </c>
      <c r="G2472" s="5">
        <f>IFERROR(VLOOKUP(Tabla1[[#This Row],[FECHA]],EXONERACIONES!A:D,4,FALSE),0)</f>
        <v>0</v>
      </c>
      <c r="H2472" s="9">
        <f>IFERROR(VLOOKUP(Tabla1[[#This Row],[FECHA]],EXONERACIONES!A:D,3,FALSE),0)</f>
        <v>0</v>
      </c>
      <c r="I2472" s="5">
        <f>IFERROR(VLOOKUP(Tabla1[[#This Row],[FECHA]],'SIMIT CON RES'!A:D,4,FALSE),0)</f>
        <v>5</v>
      </c>
      <c r="J2472" s="9">
        <f>IFERROR(VLOOKUP(Tabla1[[#This Row],[FECHA]],'SIMIT CON RES'!A:D,3,FALSE),0)</f>
        <v>1623207</v>
      </c>
      <c r="K2472">
        <f>IFERROR(VLOOKUP(Tabla1[[#This Row],[FECHA]],'SIMIT SIN RES'!A:D,4,FALSE),0)</f>
        <v>0</v>
      </c>
      <c r="L2472" s="9">
        <f>IFERROR(VLOOKUP(Tabla1[[#This Row],[FECHA]],'SIMIT SIN RES'!A:D,3,FALSE),0)</f>
        <v>0</v>
      </c>
      <c r="M2472" s="5">
        <f>IFERROR(VLOOKUP(Tabla1[[#This Row],[FECHA]],'RECAUDOS DE COMPARENDOS'!A:D,4,FALSE),0)</f>
        <v>0</v>
      </c>
      <c r="N2472" s="9">
        <f>IFERROR(VLOOKUP(Tabla1[[#This Row],[FECHA]],'RECAUDOS DE COMPARENDOS'!A:D,3,FALSE),0)</f>
        <v>0</v>
      </c>
      <c r="O2472" s="5">
        <f>IFERROR(VLOOKUP(Tabla1[[#This Row],[FECHA]],'RECAUDOS DE RESOLUCIONES'!A:D,4,FALSE),0)</f>
        <v>1</v>
      </c>
      <c r="P2472" s="9">
        <f>IFERROR(VLOOKUP(Tabla1[[#This Row],[FECHA]],'RECAUDOS DE RESOLUCIONES'!A:D,3,FALSE),0)</f>
        <v>248450</v>
      </c>
      <c r="Q247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2472" s="9">
        <f>Tabla1[V. COMPARENDOS]-(Tabla1[V. EXONERACIONES]+Tabla1[[#This Row],[V. SIMIT CON RESOLUCION]]+Tabla1[[#This Row],[V. SIMIT SIN RESOLUCION]]+Tabla1[[#This Row],[V. RECAUDOS COMPARENDOS]]+Tabla1[[#This Row],[V. RECAUDOS RESOLUCIONES]])</f>
        <v>629407</v>
      </c>
      <c r="S2472" s="11">
        <f>IFERROR(VLOOKUP(Tabla1[[#This Row],[FECHA]],'RECAUDOS LOCALES'!A:D,4,FALSE),0)</f>
        <v>0</v>
      </c>
      <c r="T2472" s="9">
        <f>IFERROR(VLOOKUP(Tabla1[[#This Row],[FECHA]],'RECAUDOS LOCALES'!A:D,3,FALSE),0)</f>
        <v>0</v>
      </c>
      <c r="U2472" s="11">
        <f>IFERROR(VLOOKUP(Tabla1[[#This Row],[FECHA]],'RECAUDOS EXTERNOS'!A:D,4,FALSE),0)</f>
        <v>3</v>
      </c>
      <c r="V2472" s="9">
        <f>IFERROR(VLOOKUP(Tabla1[[#This Row],[FECHA]],'RECAUDOS EXTERNOS'!A:D,3,FALSE),0)</f>
        <v>1111225</v>
      </c>
    </row>
    <row r="2473" spans="1:22" x14ac:dyDescent="0.25">
      <c r="A2473" s="1">
        <v>40032</v>
      </c>
      <c r="B2473" s="3" t="s">
        <v>0</v>
      </c>
      <c r="C2473" s="2">
        <v>40026</v>
      </c>
      <c r="D2473" s="5">
        <f>YEAR(Tabla1[[#This Row],[FECHA]])</f>
        <v>2009</v>
      </c>
      <c r="E2473" s="5">
        <f>IFERROR(VLOOKUP(Tabla1[[#This Row],[FECHA]],'COMPARENDOS TOTALES'!A:D,4,FALSE),0)</f>
        <v>4</v>
      </c>
      <c r="F2473" s="9">
        <f>IFERROR(VLOOKUP(Tabla1[[#This Row],[FECHA]],'COMPARENDOS TOTALES'!A:D,3,FALSE),0)</f>
        <v>761914</v>
      </c>
      <c r="G2473" s="5">
        <f>IFERROR(VLOOKUP(Tabla1[[#This Row],[FECHA]],EXONERACIONES!A:D,4,FALSE),0)</f>
        <v>0</v>
      </c>
      <c r="H2473" s="9">
        <f>IFERROR(VLOOKUP(Tabla1[[#This Row],[FECHA]],EXONERACIONES!A:D,3,FALSE),0)</f>
        <v>0</v>
      </c>
      <c r="I2473" s="5">
        <f>IFERROR(VLOOKUP(Tabla1[[#This Row],[FECHA]],'SIMIT CON RES'!A:D,4,FALSE),0)</f>
        <v>2</v>
      </c>
      <c r="J2473" s="9">
        <f>IFERROR(VLOOKUP(Tabla1[[#This Row],[FECHA]],'SIMIT CON RES'!A:D,3,FALSE),0)</f>
        <v>380957</v>
      </c>
      <c r="K2473">
        <f>IFERROR(VLOOKUP(Tabla1[[#This Row],[FECHA]],'SIMIT SIN RES'!A:D,4,FALSE),0)</f>
        <v>0</v>
      </c>
      <c r="L2473" s="9">
        <f>IFERROR(VLOOKUP(Tabla1[[#This Row],[FECHA]],'SIMIT SIN RES'!A:D,3,FALSE),0)</f>
        <v>0</v>
      </c>
      <c r="M2473" s="5">
        <f>IFERROR(VLOOKUP(Tabla1[[#This Row],[FECHA]],'RECAUDOS DE COMPARENDOS'!A:D,4,FALSE),0)</f>
        <v>0</v>
      </c>
      <c r="N2473" s="9">
        <f>IFERROR(VLOOKUP(Tabla1[[#This Row],[FECHA]],'RECAUDOS DE COMPARENDOS'!A:D,3,FALSE),0)</f>
        <v>0</v>
      </c>
      <c r="O2473" s="5">
        <f>IFERROR(VLOOKUP(Tabla1[[#This Row],[FECHA]],'RECAUDOS DE RESOLUCIONES'!A:D,4,FALSE),0)</f>
        <v>0</v>
      </c>
      <c r="P2473" s="9">
        <f>IFERROR(VLOOKUP(Tabla1[[#This Row],[FECHA]],'RECAUDOS DE RESOLUCIONES'!A:D,3,FALSE),0)</f>
        <v>0</v>
      </c>
      <c r="Q247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473" s="9">
        <f>Tabla1[V. COMPARENDOS]-(Tabla1[V. EXONERACIONES]+Tabla1[[#This Row],[V. SIMIT CON RESOLUCION]]+Tabla1[[#This Row],[V. SIMIT SIN RESOLUCION]]+Tabla1[[#This Row],[V. RECAUDOS COMPARENDOS]]+Tabla1[[#This Row],[V. RECAUDOS RESOLUCIONES]])</f>
        <v>380957</v>
      </c>
      <c r="S2473" s="11">
        <f>IFERROR(VLOOKUP(Tabla1[[#This Row],[FECHA]],'RECAUDOS LOCALES'!A:D,4,FALSE),0)</f>
        <v>0</v>
      </c>
      <c r="T2473" s="9">
        <f>IFERROR(VLOOKUP(Tabla1[[#This Row],[FECHA]],'RECAUDOS LOCALES'!A:D,3,FALSE),0)</f>
        <v>0</v>
      </c>
      <c r="U2473" s="11">
        <f>IFERROR(VLOOKUP(Tabla1[[#This Row],[FECHA]],'RECAUDOS EXTERNOS'!A:D,4,FALSE),0)</f>
        <v>0</v>
      </c>
      <c r="V2473" s="9">
        <f>IFERROR(VLOOKUP(Tabla1[[#This Row],[FECHA]],'RECAUDOS EXTERNOS'!A:D,3,FALSE),0)</f>
        <v>0</v>
      </c>
    </row>
    <row r="2474" spans="1:22" x14ac:dyDescent="0.25">
      <c r="A2474" s="1">
        <v>40033</v>
      </c>
      <c r="B2474" s="3" t="s">
        <v>5</v>
      </c>
      <c r="C2474" s="2">
        <v>40026</v>
      </c>
      <c r="D2474" s="5">
        <f>YEAR(Tabla1[[#This Row],[FECHA]])</f>
        <v>2009</v>
      </c>
      <c r="E2474" s="5">
        <f>IFERROR(VLOOKUP(Tabla1[[#This Row],[FECHA]],'COMPARENDOS TOTALES'!A:D,4,FALSE),0)</f>
        <v>7</v>
      </c>
      <c r="F2474" s="9">
        <f>IFERROR(VLOOKUP(Tabla1[[#This Row],[FECHA]],'COMPARENDOS TOTALES'!A:D,3,FALSE),0)</f>
        <v>2617007</v>
      </c>
      <c r="G2474" s="5">
        <f>IFERROR(VLOOKUP(Tabla1[[#This Row],[FECHA]],EXONERACIONES!A:D,4,FALSE),0)</f>
        <v>0</v>
      </c>
      <c r="H2474" s="9">
        <f>IFERROR(VLOOKUP(Tabla1[[#This Row],[FECHA]],EXONERACIONES!A:D,3,FALSE),0)</f>
        <v>0</v>
      </c>
      <c r="I2474" s="5">
        <f>IFERROR(VLOOKUP(Tabla1[[#This Row],[FECHA]],'SIMIT CON RES'!A:D,4,FALSE),0)</f>
        <v>7</v>
      </c>
      <c r="J2474" s="9">
        <f>IFERROR(VLOOKUP(Tabla1[[#This Row],[FECHA]],'SIMIT CON RES'!A:D,3,FALSE),0)</f>
        <v>2617007</v>
      </c>
      <c r="K2474">
        <f>IFERROR(VLOOKUP(Tabla1[[#This Row],[FECHA]],'SIMIT SIN RES'!A:D,4,FALSE),0)</f>
        <v>0</v>
      </c>
      <c r="L2474" s="9">
        <f>IFERROR(VLOOKUP(Tabla1[[#This Row],[FECHA]],'SIMIT SIN RES'!A:D,3,FALSE),0)</f>
        <v>0</v>
      </c>
      <c r="M2474" s="5">
        <f>IFERROR(VLOOKUP(Tabla1[[#This Row],[FECHA]],'RECAUDOS DE COMPARENDOS'!A:D,4,FALSE),0)</f>
        <v>0</v>
      </c>
      <c r="N2474" s="9">
        <f>IFERROR(VLOOKUP(Tabla1[[#This Row],[FECHA]],'RECAUDOS DE COMPARENDOS'!A:D,3,FALSE),0)</f>
        <v>0</v>
      </c>
      <c r="O2474" s="5">
        <f>IFERROR(VLOOKUP(Tabla1[[#This Row],[FECHA]],'RECAUDOS DE RESOLUCIONES'!A:D,4,FALSE),0)</f>
        <v>0</v>
      </c>
      <c r="P2474" s="9">
        <f>IFERROR(VLOOKUP(Tabla1[[#This Row],[FECHA]],'RECAUDOS DE RESOLUCIONES'!A:D,3,FALSE),0)</f>
        <v>0</v>
      </c>
      <c r="Q247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47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474" s="11">
        <f>IFERROR(VLOOKUP(Tabla1[[#This Row],[FECHA]],'RECAUDOS LOCALES'!A:D,4,FALSE),0)</f>
        <v>0</v>
      </c>
      <c r="T2474" s="9">
        <f>IFERROR(VLOOKUP(Tabla1[[#This Row],[FECHA]],'RECAUDOS LOCALES'!A:D,3,FALSE),0)</f>
        <v>0</v>
      </c>
      <c r="U2474" s="11">
        <f>IFERROR(VLOOKUP(Tabla1[[#This Row],[FECHA]],'RECAUDOS EXTERNOS'!A:D,4,FALSE),0)</f>
        <v>0</v>
      </c>
      <c r="V2474" s="9">
        <f>IFERROR(VLOOKUP(Tabla1[[#This Row],[FECHA]],'RECAUDOS EXTERNOS'!A:D,3,FALSE),0)</f>
        <v>0</v>
      </c>
    </row>
    <row r="2475" spans="1:22" x14ac:dyDescent="0.25">
      <c r="A2475" s="1">
        <v>40034</v>
      </c>
      <c r="B2475" s="3" t="s">
        <v>4</v>
      </c>
      <c r="C2475" s="2">
        <v>40026</v>
      </c>
      <c r="D2475" s="5">
        <f>YEAR(Tabla1[[#This Row],[FECHA]])</f>
        <v>2009</v>
      </c>
      <c r="E2475" s="5">
        <f>IFERROR(VLOOKUP(Tabla1[[#This Row],[FECHA]],'COMPARENDOS TOTALES'!A:D,4,FALSE),0)</f>
        <v>9</v>
      </c>
      <c r="F2475" s="9">
        <f>IFERROR(VLOOKUP(Tabla1[[#This Row],[FECHA]],'COMPARENDOS TOTALES'!A:D,3,FALSE),0)</f>
        <v>2981400</v>
      </c>
      <c r="G2475" s="5">
        <f>IFERROR(VLOOKUP(Tabla1[[#This Row],[FECHA]],EXONERACIONES!A:D,4,FALSE),0)</f>
        <v>0</v>
      </c>
      <c r="H2475" s="9">
        <f>IFERROR(VLOOKUP(Tabla1[[#This Row],[FECHA]],EXONERACIONES!A:D,3,FALSE),0)</f>
        <v>0</v>
      </c>
      <c r="I2475" s="5">
        <f>IFERROR(VLOOKUP(Tabla1[[#This Row],[FECHA]],'SIMIT CON RES'!A:D,4,FALSE),0)</f>
        <v>3</v>
      </c>
      <c r="J2475" s="9">
        <f>IFERROR(VLOOKUP(Tabla1[[#This Row],[FECHA]],'SIMIT CON RES'!A:D,3,FALSE),0)</f>
        <v>993800</v>
      </c>
      <c r="K2475">
        <f>IFERROR(VLOOKUP(Tabla1[[#This Row],[FECHA]],'SIMIT SIN RES'!A:D,4,FALSE),0)</f>
        <v>0</v>
      </c>
      <c r="L2475" s="9">
        <f>IFERROR(VLOOKUP(Tabla1[[#This Row],[FECHA]],'SIMIT SIN RES'!A:D,3,FALSE),0)</f>
        <v>0</v>
      </c>
      <c r="M2475" s="5">
        <f>IFERROR(VLOOKUP(Tabla1[[#This Row],[FECHA]],'RECAUDOS DE COMPARENDOS'!A:D,4,FALSE),0)</f>
        <v>0</v>
      </c>
      <c r="N2475" s="9">
        <f>IFERROR(VLOOKUP(Tabla1[[#This Row],[FECHA]],'RECAUDOS DE COMPARENDOS'!A:D,3,FALSE),0)</f>
        <v>0</v>
      </c>
      <c r="O2475" s="5">
        <f>IFERROR(VLOOKUP(Tabla1[[#This Row],[FECHA]],'RECAUDOS DE RESOLUCIONES'!A:D,4,FALSE),0)</f>
        <v>0</v>
      </c>
      <c r="P2475" s="9">
        <f>IFERROR(VLOOKUP(Tabla1[[#This Row],[FECHA]],'RECAUDOS DE RESOLUCIONES'!A:D,3,FALSE),0)</f>
        <v>0</v>
      </c>
      <c r="Q247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2475" s="9">
        <f>Tabla1[V. COMPARENDOS]-(Tabla1[V. EXONERACIONES]+Tabla1[[#This Row],[V. SIMIT CON RESOLUCION]]+Tabla1[[#This Row],[V. SIMIT SIN RESOLUCION]]+Tabla1[[#This Row],[V. RECAUDOS COMPARENDOS]]+Tabla1[[#This Row],[V. RECAUDOS RESOLUCIONES]])</f>
        <v>1987600</v>
      </c>
      <c r="S2475" s="11">
        <f>IFERROR(VLOOKUP(Tabla1[[#This Row],[FECHA]],'RECAUDOS LOCALES'!A:D,4,FALSE),0)</f>
        <v>0</v>
      </c>
      <c r="T2475" s="9">
        <f>IFERROR(VLOOKUP(Tabla1[[#This Row],[FECHA]],'RECAUDOS LOCALES'!A:D,3,FALSE),0)</f>
        <v>0</v>
      </c>
      <c r="U2475" s="11">
        <f>IFERROR(VLOOKUP(Tabla1[[#This Row],[FECHA]],'RECAUDOS EXTERNOS'!A:D,4,FALSE),0)</f>
        <v>0</v>
      </c>
      <c r="V2475" s="9">
        <f>IFERROR(VLOOKUP(Tabla1[[#This Row],[FECHA]],'RECAUDOS EXTERNOS'!A:D,3,FALSE),0)</f>
        <v>0</v>
      </c>
    </row>
    <row r="2476" spans="1:22" x14ac:dyDescent="0.25">
      <c r="A2476" s="1">
        <v>40035</v>
      </c>
      <c r="B2476" s="3" t="s">
        <v>1</v>
      </c>
      <c r="C2476" s="2">
        <v>40026</v>
      </c>
      <c r="D2476" s="5">
        <f>YEAR(Tabla1[[#This Row],[FECHA]])</f>
        <v>2009</v>
      </c>
      <c r="E2476" s="5">
        <f>IFERROR(VLOOKUP(Tabla1[[#This Row],[FECHA]],'COMPARENDOS TOTALES'!A:D,4,FALSE),0)</f>
        <v>6</v>
      </c>
      <c r="F2476" s="9">
        <f>IFERROR(VLOOKUP(Tabla1[[#This Row],[FECHA]],'COMPARENDOS TOTALES'!A:D,3,FALSE),0)</f>
        <v>1623207</v>
      </c>
      <c r="G2476" s="5">
        <f>IFERROR(VLOOKUP(Tabla1[[#This Row],[FECHA]],EXONERACIONES!A:D,4,FALSE),0)</f>
        <v>1</v>
      </c>
      <c r="H2476" s="9">
        <f>IFERROR(VLOOKUP(Tabla1[[#This Row],[FECHA]],EXONERACIONES!A:D,3,FALSE),0)</f>
        <v>248450</v>
      </c>
      <c r="I2476" s="5">
        <f>IFERROR(VLOOKUP(Tabla1[[#This Row],[FECHA]],'SIMIT CON RES'!A:D,4,FALSE),0)</f>
        <v>1</v>
      </c>
      <c r="J2476" s="9">
        <f>IFERROR(VLOOKUP(Tabla1[[#This Row],[FECHA]],'SIMIT CON RES'!A:D,3,FALSE),0)</f>
        <v>132507</v>
      </c>
      <c r="K2476">
        <f>IFERROR(VLOOKUP(Tabla1[[#This Row],[FECHA]],'SIMIT SIN RES'!A:D,4,FALSE),0)</f>
        <v>0</v>
      </c>
      <c r="L2476" s="9">
        <f>IFERROR(VLOOKUP(Tabla1[[#This Row],[FECHA]],'SIMIT SIN RES'!A:D,3,FALSE),0)</f>
        <v>0</v>
      </c>
      <c r="M2476" s="5">
        <f>IFERROR(VLOOKUP(Tabla1[[#This Row],[FECHA]],'RECAUDOS DE COMPARENDOS'!A:D,4,FALSE),0)</f>
        <v>0</v>
      </c>
      <c r="N2476" s="9">
        <f>IFERROR(VLOOKUP(Tabla1[[#This Row],[FECHA]],'RECAUDOS DE COMPARENDOS'!A:D,3,FALSE),0)</f>
        <v>0</v>
      </c>
      <c r="O2476" s="5">
        <f>IFERROR(VLOOKUP(Tabla1[[#This Row],[FECHA]],'RECAUDOS DE RESOLUCIONES'!A:D,4,FALSE),0)</f>
        <v>0</v>
      </c>
      <c r="P2476" s="9">
        <f>IFERROR(VLOOKUP(Tabla1[[#This Row],[FECHA]],'RECAUDOS DE RESOLUCIONES'!A:D,3,FALSE),0)</f>
        <v>0</v>
      </c>
      <c r="Q247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2476" s="9">
        <f>Tabla1[V. COMPARENDOS]-(Tabla1[V. EXONERACIONES]+Tabla1[[#This Row],[V. SIMIT CON RESOLUCION]]+Tabla1[[#This Row],[V. SIMIT SIN RESOLUCION]]+Tabla1[[#This Row],[V. RECAUDOS COMPARENDOS]]+Tabla1[[#This Row],[V. RECAUDOS RESOLUCIONES]])</f>
        <v>1242250</v>
      </c>
      <c r="S2476" s="11">
        <f>IFERROR(VLOOKUP(Tabla1[[#This Row],[FECHA]],'RECAUDOS LOCALES'!A:D,4,FALSE),0)</f>
        <v>0</v>
      </c>
      <c r="T2476" s="9">
        <f>IFERROR(VLOOKUP(Tabla1[[#This Row],[FECHA]],'RECAUDOS LOCALES'!A:D,3,FALSE),0)</f>
        <v>0</v>
      </c>
      <c r="U2476" s="11">
        <f>IFERROR(VLOOKUP(Tabla1[[#This Row],[FECHA]],'RECAUDOS EXTERNOS'!A:D,4,FALSE),0)</f>
        <v>0</v>
      </c>
      <c r="V2476" s="9">
        <f>IFERROR(VLOOKUP(Tabla1[[#This Row],[FECHA]],'RECAUDOS EXTERNOS'!A:D,3,FALSE),0)</f>
        <v>0</v>
      </c>
    </row>
    <row r="2477" spans="1:22" x14ac:dyDescent="0.25">
      <c r="A2477" s="1">
        <v>40036</v>
      </c>
      <c r="B2477" s="3" t="s">
        <v>2</v>
      </c>
      <c r="C2477" s="2">
        <v>40026</v>
      </c>
      <c r="D2477" s="5">
        <f>YEAR(Tabla1[[#This Row],[FECHA]])</f>
        <v>2009</v>
      </c>
      <c r="E2477" s="5">
        <f>IFERROR(VLOOKUP(Tabla1[[#This Row],[FECHA]],'COMPARENDOS TOTALES'!A:D,4,FALSE),0)</f>
        <v>15</v>
      </c>
      <c r="F2477" s="9">
        <f>IFERROR(VLOOKUP(Tabla1[[#This Row],[FECHA]],'COMPARENDOS TOTALES'!A:D,3,FALSE),0)</f>
        <v>5101507</v>
      </c>
      <c r="G2477" s="5">
        <f>IFERROR(VLOOKUP(Tabla1[[#This Row],[FECHA]],EXONERACIONES!A:D,4,FALSE),0)</f>
        <v>2</v>
      </c>
      <c r="H2477" s="9">
        <f>IFERROR(VLOOKUP(Tabla1[[#This Row],[FECHA]],EXONERACIONES!A:D,3,FALSE),0)</f>
        <v>496900</v>
      </c>
      <c r="I2477" s="5">
        <f>IFERROR(VLOOKUP(Tabla1[[#This Row],[FECHA]],'SIMIT CON RES'!A:D,4,FALSE),0)</f>
        <v>1</v>
      </c>
      <c r="J2477" s="9">
        <f>IFERROR(VLOOKUP(Tabla1[[#This Row],[FECHA]],'SIMIT CON RES'!A:D,3,FALSE),0)</f>
        <v>132507</v>
      </c>
      <c r="K2477">
        <f>IFERROR(VLOOKUP(Tabla1[[#This Row],[FECHA]],'SIMIT SIN RES'!A:D,4,FALSE),0)</f>
        <v>0</v>
      </c>
      <c r="L2477" s="9">
        <f>IFERROR(VLOOKUP(Tabla1[[#This Row],[FECHA]],'SIMIT SIN RES'!A:D,3,FALSE),0)</f>
        <v>0</v>
      </c>
      <c r="M2477" s="5">
        <f>IFERROR(VLOOKUP(Tabla1[[#This Row],[FECHA]],'RECAUDOS DE COMPARENDOS'!A:D,4,FALSE),0)</f>
        <v>3</v>
      </c>
      <c r="N2477" s="9">
        <f>IFERROR(VLOOKUP(Tabla1[[#This Row],[FECHA]],'RECAUDOS DE COMPARENDOS'!A:D,3,FALSE),0)</f>
        <v>993800</v>
      </c>
      <c r="O2477" s="5">
        <f>IFERROR(VLOOKUP(Tabla1[[#This Row],[FECHA]],'RECAUDOS DE RESOLUCIONES'!A:D,4,FALSE),0)</f>
        <v>0</v>
      </c>
      <c r="P2477" s="9">
        <f>IFERROR(VLOOKUP(Tabla1[[#This Row],[FECHA]],'RECAUDOS DE RESOLUCIONES'!A:D,3,FALSE),0)</f>
        <v>0</v>
      </c>
      <c r="Q247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9</v>
      </c>
      <c r="R2477" s="9">
        <f>Tabla1[V. COMPARENDOS]-(Tabla1[V. EXONERACIONES]+Tabla1[[#This Row],[V. SIMIT CON RESOLUCION]]+Tabla1[[#This Row],[V. SIMIT SIN RESOLUCION]]+Tabla1[[#This Row],[V. RECAUDOS COMPARENDOS]]+Tabla1[[#This Row],[V. RECAUDOS RESOLUCIONES]])</f>
        <v>3478300</v>
      </c>
      <c r="S2477" s="11">
        <f>IFERROR(VLOOKUP(Tabla1[[#This Row],[FECHA]],'RECAUDOS LOCALES'!A:D,4,FALSE),0)</f>
        <v>2</v>
      </c>
      <c r="T2477" s="9">
        <f>IFERROR(VLOOKUP(Tabla1[[#This Row],[FECHA]],'RECAUDOS LOCALES'!A:D,3,FALSE),0)</f>
        <v>339917</v>
      </c>
      <c r="U2477" s="11">
        <f>IFERROR(VLOOKUP(Tabla1[[#This Row],[FECHA]],'RECAUDOS EXTERNOS'!A:D,4,FALSE),0)</f>
        <v>1</v>
      </c>
      <c r="V2477" s="9">
        <f>IFERROR(VLOOKUP(Tabla1[[#This Row],[FECHA]],'RECAUDOS EXTERNOS'!A:D,3,FALSE),0)</f>
        <v>244850</v>
      </c>
    </row>
    <row r="2478" spans="1:22" x14ac:dyDescent="0.25">
      <c r="A2478" s="1">
        <v>40037</v>
      </c>
      <c r="B2478" s="3" t="s">
        <v>3</v>
      </c>
      <c r="C2478" s="2">
        <v>40026</v>
      </c>
      <c r="D2478" s="5">
        <f>YEAR(Tabla1[[#This Row],[FECHA]])</f>
        <v>2009</v>
      </c>
      <c r="E2478" s="5">
        <f>IFERROR(VLOOKUP(Tabla1[[#This Row],[FECHA]],'COMPARENDOS TOTALES'!A:D,4,FALSE),0)</f>
        <v>5</v>
      </c>
      <c r="F2478" s="9">
        <f>IFERROR(VLOOKUP(Tabla1[[#This Row],[FECHA]],'COMPARENDOS TOTALES'!A:D,3,FALSE),0)</f>
        <v>1987600</v>
      </c>
      <c r="G2478" s="5">
        <f>IFERROR(VLOOKUP(Tabla1[[#This Row],[FECHA]],EXONERACIONES!A:D,4,FALSE),0)</f>
        <v>1</v>
      </c>
      <c r="H2478" s="9">
        <f>IFERROR(VLOOKUP(Tabla1[[#This Row],[FECHA]],EXONERACIONES!A:D,3,FALSE),0)</f>
        <v>248450</v>
      </c>
      <c r="I2478" s="5">
        <f>IFERROR(VLOOKUP(Tabla1[[#This Row],[FECHA]],'SIMIT CON RES'!A:D,4,FALSE),0)</f>
        <v>2</v>
      </c>
      <c r="J2478" s="9">
        <f>IFERROR(VLOOKUP(Tabla1[[#This Row],[FECHA]],'SIMIT CON RES'!A:D,3,FALSE),0)</f>
        <v>993800</v>
      </c>
      <c r="K2478">
        <f>IFERROR(VLOOKUP(Tabla1[[#This Row],[FECHA]],'SIMIT SIN RES'!A:D,4,FALSE),0)</f>
        <v>0</v>
      </c>
      <c r="L2478" s="9">
        <f>IFERROR(VLOOKUP(Tabla1[[#This Row],[FECHA]],'SIMIT SIN RES'!A:D,3,FALSE),0)</f>
        <v>0</v>
      </c>
      <c r="M2478" s="5">
        <f>IFERROR(VLOOKUP(Tabla1[[#This Row],[FECHA]],'RECAUDOS DE COMPARENDOS'!A:D,4,FALSE),0)</f>
        <v>0</v>
      </c>
      <c r="N2478" s="9">
        <f>IFERROR(VLOOKUP(Tabla1[[#This Row],[FECHA]],'RECAUDOS DE COMPARENDOS'!A:D,3,FALSE),0)</f>
        <v>0</v>
      </c>
      <c r="O2478" s="5">
        <f>IFERROR(VLOOKUP(Tabla1[[#This Row],[FECHA]],'RECAUDOS DE RESOLUCIONES'!A:D,4,FALSE),0)</f>
        <v>0</v>
      </c>
      <c r="P2478" s="9">
        <f>IFERROR(VLOOKUP(Tabla1[[#This Row],[FECHA]],'RECAUDOS DE RESOLUCIONES'!A:D,3,FALSE),0)</f>
        <v>0</v>
      </c>
      <c r="Q247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478" s="9">
        <f>Tabla1[V. COMPARENDOS]-(Tabla1[V. EXONERACIONES]+Tabla1[[#This Row],[V. SIMIT CON RESOLUCION]]+Tabla1[[#This Row],[V. SIMIT SIN RESOLUCION]]+Tabla1[[#This Row],[V. RECAUDOS COMPARENDOS]]+Tabla1[[#This Row],[V. RECAUDOS RESOLUCIONES]])</f>
        <v>745350</v>
      </c>
      <c r="S2478" s="11">
        <f>IFERROR(VLOOKUP(Tabla1[[#This Row],[FECHA]],'RECAUDOS LOCALES'!A:D,4,FALSE),0)</f>
        <v>0</v>
      </c>
      <c r="T2478" s="9">
        <f>IFERROR(VLOOKUP(Tabla1[[#This Row],[FECHA]],'RECAUDOS LOCALES'!A:D,3,FALSE),0)</f>
        <v>0</v>
      </c>
      <c r="U2478" s="11">
        <f>IFERROR(VLOOKUP(Tabla1[[#This Row],[FECHA]],'RECAUDOS EXTERNOS'!A:D,4,FALSE),0)</f>
        <v>5</v>
      </c>
      <c r="V2478" s="9">
        <f>IFERROR(VLOOKUP(Tabla1[[#This Row],[FECHA]],'RECAUDOS EXTERNOS'!A:D,3,FALSE),0)</f>
        <v>1438090</v>
      </c>
    </row>
    <row r="2479" spans="1:22" x14ac:dyDescent="0.25">
      <c r="A2479" s="1">
        <v>40038</v>
      </c>
      <c r="B2479" s="3" t="s">
        <v>6</v>
      </c>
      <c r="C2479" s="2">
        <v>40026</v>
      </c>
      <c r="D2479" s="5">
        <f>YEAR(Tabla1[[#This Row],[FECHA]])</f>
        <v>2009</v>
      </c>
      <c r="E2479" s="5">
        <f>IFERROR(VLOOKUP(Tabla1[[#This Row],[FECHA]],'COMPARENDOS TOTALES'!A:D,4,FALSE),0)</f>
        <v>2</v>
      </c>
      <c r="F2479" s="9">
        <f>IFERROR(VLOOKUP(Tabla1[[#This Row],[FECHA]],'COMPARENDOS TOTALES'!A:D,3,FALSE),0)</f>
        <v>380957</v>
      </c>
      <c r="G2479" s="5">
        <f>IFERROR(VLOOKUP(Tabla1[[#This Row],[FECHA]],EXONERACIONES!A:D,4,FALSE),0)</f>
        <v>0</v>
      </c>
      <c r="H2479" s="9">
        <f>IFERROR(VLOOKUP(Tabla1[[#This Row],[FECHA]],EXONERACIONES!A:D,3,FALSE),0)</f>
        <v>0</v>
      </c>
      <c r="I2479" s="5">
        <f>IFERROR(VLOOKUP(Tabla1[[#This Row],[FECHA]],'SIMIT CON RES'!A:D,4,FALSE),0)</f>
        <v>2</v>
      </c>
      <c r="J2479" s="9">
        <f>IFERROR(VLOOKUP(Tabla1[[#This Row],[FECHA]],'SIMIT CON RES'!A:D,3,FALSE),0)</f>
        <v>380957</v>
      </c>
      <c r="K2479">
        <f>IFERROR(VLOOKUP(Tabla1[[#This Row],[FECHA]],'SIMIT SIN RES'!A:D,4,FALSE),0)</f>
        <v>0</v>
      </c>
      <c r="L2479" s="9">
        <f>IFERROR(VLOOKUP(Tabla1[[#This Row],[FECHA]],'SIMIT SIN RES'!A:D,3,FALSE),0)</f>
        <v>0</v>
      </c>
      <c r="M2479" s="5">
        <f>IFERROR(VLOOKUP(Tabla1[[#This Row],[FECHA]],'RECAUDOS DE COMPARENDOS'!A:D,4,FALSE),0)</f>
        <v>0</v>
      </c>
      <c r="N2479" s="9">
        <f>IFERROR(VLOOKUP(Tabla1[[#This Row],[FECHA]],'RECAUDOS DE COMPARENDOS'!A:D,3,FALSE),0)</f>
        <v>0</v>
      </c>
      <c r="O2479" s="5">
        <f>IFERROR(VLOOKUP(Tabla1[[#This Row],[FECHA]],'RECAUDOS DE RESOLUCIONES'!A:D,4,FALSE),0)</f>
        <v>0</v>
      </c>
      <c r="P2479" s="9">
        <f>IFERROR(VLOOKUP(Tabla1[[#This Row],[FECHA]],'RECAUDOS DE RESOLUCIONES'!A:D,3,FALSE),0)</f>
        <v>0</v>
      </c>
      <c r="Q247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47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479" s="11">
        <f>IFERROR(VLOOKUP(Tabla1[[#This Row],[FECHA]],'RECAUDOS LOCALES'!A:D,4,FALSE),0)</f>
        <v>0</v>
      </c>
      <c r="T2479" s="9">
        <f>IFERROR(VLOOKUP(Tabla1[[#This Row],[FECHA]],'RECAUDOS LOCALES'!A:D,3,FALSE),0)</f>
        <v>0</v>
      </c>
      <c r="U2479" s="11">
        <f>IFERROR(VLOOKUP(Tabla1[[#This Row],[FECHA]],'RECAUDOS EXTERNOS'!A:D,4,FALSE),0)</f>
        <v>1</v>
      </c>
      <c r="V2479" s="9">
        <f>IFERROR(VLOOKUP(Tabla1[[#This Row],[FECHA]],'RECAUDOS EXTERNOS'!A:D,3,FALSE),0)</f>
        <v>146607</v>
      </c>
    </row>
    <row r="2480" spans="1:22" x14ac:dyDescent="0.25">
      <c r="A2480" s="1">
        <v>40039</v>
      </c>
      <c r="B2480" s="3" t="s">
        <v>0</v>
      </c>
      <c r="C2480" s="2">
        <v>40026</v>
      </c>
      <c r="D2480" s="5">
        <f>YEAR(Tabla1[[#This Row],[FECHA]])</f>
        <v>2009</v>
      </c>
      <c r="E2480" s="5">
        <f>IFERROR(VLOOKUP(Tabla1[[#This Row],[FECHA]],'COMPARENDOS TOTALES'!A:D,4,FALSE),0)</f>
        <v>9</v>
      </c>
      <c r="F2480" s="9">
        <f>IFERROR(VLOOKUP(Tabla1[[#This Row],[FECHA]],'COMPARENDOS TOTALES'!A:D,3,FALSE),0)</f>
        <v>3726750</v>
      </c>
      <c r="G2480" s="5">
        <f>IFERROR(VLOOKUP(Tabla1[[#This Row],[FECHA]],EXONERACIONES!A:D,4,FALSE),0)</f>
        <v>1</v>
      </c>
      <c r="H2480" s="9">
        <f>IFERROR(VLOOKUP(Tabla1[[#This Row],[FECHA]],EXONERACIONES!A:D,3,FALSE),0)</f>
        <v>248450</v>
      </c>
      <c r="I2480" s="5">
        <f>IFERROR(VLOOKUP(Tabla1[[#This Row],[FECHA]],'SIMIT CON RES'!A:D,4,FALSE),0)</f>
        <v>5</v>
      </c>
      <c r="J2480" s="9">
        <f>IFERROR(VLOOKUP(Tabla1[[#This Row],[FECHA]],'SIMIT CON RES'!A:D,3,FALSE),0)</f>
        <v>2236050</v>
      </c>
      <c r="K2480">
        <f>IFERROR(VLOOKUP(Tabla1[[#This Row],[FECHA]],'SIMIT SIN RES'!A:D,4,FALSE),0)</f>
        <v>0</v>
      </c>
      <c r="L2480" s="9">
        <f>IFERROR(VLOOKUP(Tabla1[[#This Row],[FECHA]],'SIMIT SIN RES'!A:D,3,FALSE),0)</f>
        <v>0</v>
      </c>
      <c r="M2480" s="5">
        <f>IFERROR(VLOOKUP(Tabla1[[#This Row],[FECHA]],'RECAUDOS DE COMPARENDOS'!A:D,4,FALSE),0)</f>
        <v>0</v>
      </c>
      <c r="N2480" s="9">
        <f>IFERROR(VLOOKUP(Tabla1[[#This Row],[FECHA]],'RECAUDOS DE COMPARENDOS'!A:D,3,FALSE),0)</f>
        <v>0</v>
      </c>
      <c r="O2480" s="5">
        <f>IFERROR(VLOOKUP(Tabla1[[#This Row],[FECHA]],'RECAUDOS DE RESOLUCIONES'!A:D,4,FALSE),0)</f>
        <v>1</v>
      </c>
      <c r="P2480" s="9">
        <f>IFERROR(VLOOKUP(Tabla1[[#This Row],[FECHA]],'RECAUDOS DE RESOLUCIONES'!A:D,3,FALSE),0)</f>
        <v>496900</v>
      </c>
      <c r="Q248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480" s="9">
        <f>Tabla1[V. COMPARENDOS]-(Tabla1[V. EXONERACIONES]+Tabla1[[#This Row],[V. SIMIT CON RESOLUCION]]+Tabla1[[#This Row],[V. SIMIT SIN RESOLUCION]]+Tabla1[[#This Row],[V. RECAUDOS COMPARENDOS]]+Tabla1[[#This Row],[V. RECAUDOS RESOLUCIONES]])</f>
        <v>745350</v>
      </c>
      <c r="S2480" s="11">
        <f>IFERROR(VLOOKUP(Tabla1[[#This Row],[FECHA]],'RECAUDOS LOCALES'!A:D,4,FALSE),0)</f>
        <v>0</v>
      </c>
      <c r="T2480" s="9">
        <f>IFERROR(VLOOKUP(Tabla1[[#This Row],[FECHA]],'RECAUDOS LOCALES'!A:D,3,FALSE),0)</f>
        <v>0</v>
      </c>
      <c r="U2480" s="11">
        <f>IFERROR(VLOOKUP(Tabla1[[#This Row],[FECHA]],'RECAUDOS EXTERNOS'!A:D,4,FALSE),0)</f>
        <v>0</v>
      </c>
      <c r="V2480" s="9">
        <f>IFERROR(VLOOKUP(Tabla1[[#This Row],[FECHA]],'RECAUDOS EXTERNOS'!A:D,3,FALSE),0)</f>
        <v>0</v>
      </c>
    </row>
    <row r="2481" spans="1:22" x14ac:dyDescent="0.25">
      <c r="A2481" s="1">
        <v>40040</v>
      </c>
      <c r="B2481" s="3" t="s">
        <v>5</v>
      </c>
      <c r="C2481" s="2">
        <v>40026</v>
      </c>
      <c r="D2481" s="5">
        <f>YEAR(Tabla1[[#This Row],[FECHA]])</f>
        <v>2009</v>
      </c>
      <c r="E2481" s="5">
        <f>IFERROR(VLOOKUP(Tabla1[[#This Row],[FECHA]],'COMPARENDOS TOTALES'!A:D,4,FALSE),0)</f>
        <v>8</v>
      </c>
      <c r="F2481" s="9">
        <f>IFERROR(VLOOKUP(Tabla1[[#This Row],[FECHA]],'COMPARENDOS TOTALES'!A:D,3,FALSE),0)</f>
        <v>2865457</v>
      </c>
      <c r="G2481" s="5">
        <f>IFERROR(VLOOKUP(Tabla1[[#This Row],[FECHA]],EXONERACIONES!A:D,4,FALSE),0)</f>
        <v>1</v>
      </c>
      <c r="H2481" s="9">
        <f>IFERROR(VLOOKUP(Tabla1[[#This Row],[FECHA]],EXONERACIONES!A:D,3,FALSE),0)</f>
        <v>496900</v>
      </c>
      <c r="I2481" s="5">
        <f>IFERROR(VLOOKUP(Tabla1[[#This Row],[FECHA]],'SIMIT CON RES'!A:D,4,FALSE),0)</f>
        <v>7</v>
      </c>
      <c r="J2481" s="9">
        <f>IFERROR(VLOOKUP(Tabla1[[#This Row],[FECHA]],'SIMIT CON RES'!A:D,3,FALSE),0)</f>
        <v>2368557</v>
      </c>
      <c r="K2481">
        <f>IFERROR(VLOOKUP(Tabla1[[#This Row],[FECHA]],'SIMIT SIN RES'!A:D,4,FALSE),0)</f>
        <v>0</v>
      </c>
      <c r="L2481" s="9">
        <f>IFERROR(VLOOKUP(Tabla1[[#This Row],[FECHA]],'SIMIT SIN RES'!A:D,3,FALSE),0)</f>
        <v>0</v>
      </c>
      <c r="M2481" s="5">
        <f>IFERROR(VLOOKUP(Tabla1[[#This Row],[FECHA]],'RECAUDOS DE COMPARENDOS'!A:D,4,FALSE),0)</f>
        <v>1</v>
      </c>
      <c r="N2481" s="9">
        <f>IFERROR(VLOOKUP(Tabla1[[#This Row],[FECHA]],'RECAUDOS DE COMPARENDOS'!A:D,3,FALSE),0)</f>
        <v>248450</v>
      </c>
      <c r="O2481" s="5">
        <f>IFERROR(VLOOKUP(Tabla1[[#This Row],[FECHA]],'RECAUDOS DE RESOLUCIONES'!A:D,4,FALSE),0)</f>
        <v>0</v>
      </c>
      <c r="P2481" s="9">
        <f>IFERROR(VLOOKUP(Tabla1[[#This Row],[FECHA]],'RECAUDOS DE RESOLUCIONES'!A:D,3,FALSE),0)</f>
        <v>0</v>
      </c>
      <c r="Q248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-1</v>
      </c>
      <c r="R2481" s="9">
        <f>Tabla1[V. COMPARENDOS]-(Tabla1[V. EXONERACIONES]+Tabla1[[#This Row],[V. SIMIT CON RESOLUCION]]+Tabla1[[#This Row],[V. SIMIT SIN RESOLUCION]]+Tabla1[[#This Row],[V. RECAUDOS COMPARENDOS]]+Tabla1[[#This Row],[V. RECAUDOS RESOLUCIONES]])</f>
        <v>-248450</v>
      </c>
      <c r="S2481" s="11">
        <f>IFERROR(VLOOKUP(Tabla1[[#This Row],[FECHA]],'RECAUDOS LOCALES'!A:D,4,FALSE),0)</f>
        <v>0</v>
      </c>
      <c r="T2481" s="9">
        <f>IFERROR(VLOOKUP(Tabla1[[#This Row],[FECHA]],'RECAUDOS LOCALES'!A:D,3,FALSE),0)</f>
        <v>0</v>
      </c>
      <c r="U2481" s="11">
        <f>IFERROR(VLOOKUP(Tabla1[[#This Row],[FECHA]],'RECAUDOS EXTERNOS'!A:D,4,FALSE),0)</f>
        <v>0</v>
      </c>
      <c r="V2481" s="9">
        <f>IFERROR(VLOOKUP(Tabla1[[#This Row],[FECHA]],'RECAUDOS EXTERNOS'!A:D,3,FALSE),0)</f>
        <v>0</v>
      </c>
    </row>
    <row r="2482" spans="1:22" x14ac:dyDescent="0.25">
      <c r="A2482" s="1">
        <v>40041</v>
      </c>
      <c r="B2482" s="3" t="s">
        <v>4</v>
      </c>
      <c r="C2482" s="2">
        <v>40026</v>
      </c>
      <c r="D2482" s="5">
        <f>YEAR(Tabla1[[#This Row],[FECHA]])</f>
        <v>2009</v>
      </c>
      <c r="E2482" s="5">
        <f>IFERROR(VLOOKUP(Tabla1[[#This Row],[FECHA]],'COMPARENDOS TOTALES'!A:D,4,FALSE),0)</f>
        <v>15</v>
      </c>
      <c r="F2482" s="9">
        <f>IFERROR(VLOOKUP(Tabla1[[#This Row],[FECHA]],'COMPARENDOS TOTALES'!A:D,3,FALSE),0)</f>
        <v>4869621</v>
      </c>
      <c r="G2482" s="5">
        <f>IFERROR(VLOOKUP(Tabla1[[#This Row],[FECHA]],EXONERACIONES!A:D,4,FALSE),0)</f>
        <v>4</v>
      </c>
      <c r="H2482" s="9">
        <f>IFERROR(VLOOKUP(Tabla1[[#This Row],[FECHA]],EXONERACIONES!A:D,3,FALSE),0)</f>
        <v>1490700</v>
      </c>
      <c r="I2482" s="5">
        <f>IFERROR(VLOOKUP(Tabla1[[#This Row],[FECHA]],'SIMIT CON RES'!A:D,4,FALSE),0)</f>
        <v>8</v>
      </c>
      <c r="J2482" s="9">
        <f>IFERROR(VLOOKUP(Tabla1[[#This Row],[FECHA]],'SIMIT CON RES'!A:D,3,FALSE),0)</f>
        <v>2749514</v>
      </c>
      <c r="K2482">
        <f>IFERROR(VLOOKUP(Tabla1[[#This Row],[FECHA]],'SIMIT SIN RES'!A:D,4,FALSE),0)</f>
        <v>0</v>
      </c>
      <c r="L2482" s="9">
        <f>IFERROR(VLOOKUP(Tabla1[[#This Row],[FECHA]],'SIMIT SIN RES'!A:D,3,FALSE),0)</f>
        <v>0</v>
      </c>
      <c r="M2482" s="5">
        <f>IFERROR(VLOOKUP(Tabla1[[#This Row],[FECHA]],'RECAUDOS DE COMPARENDOS'!A:D,4,FALSE),0)</f>
        <v>1</v>
      </c>
      <c r="N2482" s="9">
        <f>IFERROR(VLOOKUP(Tabla1[[#This Row],[FECHA]],'RECAUDOS DE COMPARENDOS'!A:D,3,FALSE),0)</f>
        <v>248450</v>
      </c>
      <c r="O2482" s="5">
        <f>IFERROR(VLOOKUP(Tabla1[[#This Row],[FECHA]],'RECAUDOS DE RESOLUCIONES'!A:D,4,FALSE),0)</f>
        <v>0</v>
      </c>
      <c r="P2482" s="9">
        <f>IFERROR(VLOOKUP(Tabla1[[#This Row],[FECHA]],'RECAUDOS DE RESOLUCIONES'!A:D,3,FALSE),0)</f>
        <v>0</v>
      </c>
      <c r="Q248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482" s="9">
        <f>Tabla1[V. COMPARENDOS]-(Tabla1[V. EXONERACIONES]+Tabla1[[#This Row],[V. SIMIT CON RESOLUCION]]+Tabla1[[#This Row],[V. SIMIT SIN RESOLUCION]]+Tabla1[[#This Row],[V. RECAUDOS COMPARENDOS]]+Tabla1[[#This Row],[V. RECAUDOS RESOLUCIONES]])</f>
        <v>380957</v>
      </c>
      <c r="S2482" s="11">
        <f>IFERROR(VLOOKUP(Tabla1[[#This Row],[FECHA]],'RECAUDOS LOCALES'!A:D,4,FALSE),0)</f>
        <v>0</v>
      </c>
      <c r="T2482" s="9">
        <f>IFERROR(VLOOKUP(Tabla1[[#This Row],[FECHA]],'RECAUDOS LOCALES'!A:D,3,FALSE),0)</f>
        <v>0</v>
      </c>
      <c r="U2482" s="11">
        <f>IFERROR(VLOOKUP(Tabla1[[#This Row],[FECHA]],'RECAUDOS EXTERNOS'!A:D,4,FALSE),0)</f>
        <v>0</v>
      </c>
      <c r="V2482" s="9">
        <f>IFERROR(VLOOKUP(Tabla1[[#This Row],[FECHA]],'RECAUDOS EXTERNOS'!A:D,3,FALSE),0)</f>
        <v>0</v>
      </c>
    </row>
    <row r="2483" spans="1:22" x14ac:dyDescent="0.25">
      <c r="A2483" s="1">
        <v>40042</v>
      </c>
      <c r="B2483" s="3" t="s">
        <v>1</v>
      </c>
      <c r="C2483" s="2">
        <v>40026</v>
      </c>
      <c r="D2483" s="5">
        <f>YEAR(Tabla1[[#This Row],[FECHA]])</f>
        <v>2009</v>
      </c>
      <c r="E2483" s="5">
        <f>IFERROR(VLOOKUP(Tabla1[[#This Row],[FECHA]],'COMPARENDOS TOTALES'!A:D,4,FALSE),0)</f>
        <v>14</v>
      </c>
      <c r="F2483" s="9">
        <f>IFERROR(VLOOKUP(Tabla1[[#This Row],[FECHA]],'COMPARENDOS TOTALES'!A:D,3,FALSE),0)</f>
        <v>5465900</v>
      </c>
      <c r="G2483" s="5">
        <f>IFERROR(VLOOKUP(Tabla1[[#This Row],[FECHA]],EXONERACIONES!A:D,4,FALSE),0)</f>
        <v>1</v>
      </c>
      <c r="H2483" s="9">
        <f>IFERROR(VLOOKUP(Tabla1[[#This Row],[FECHA]],EXONERACIONES!A:D,3,FALSE),0)</f>
        <v>496900</v>
      </c>
      <c r="I2483" s="5">
        <f>IFERROR(VLOOKUP(Tabla1[[#This Row],[FECHA]],'SIMIT CON RES'!A:D,4,FALSE),0)</f>
        <v>9</v>
      </c>
      <c r="J2483" s="9">
        <f>IFERROR(VLOOKUP(Tabla1[[#This Row],[FECHA]],'SIMIT CON RES'!A:D,3,FALSE),0)</f>
        <v>3478300</v>
      </c>
      <c r="K2483">
        <f>IFERROR(VLOOKUP(Tabla1[[#This Row],[FECHA]],'SIMIT SIN RES'!A:D,4,FALSE),0)</f>
        <v>0</v>
      </c>
      <c r="L2483" s="9">
        <f>IFERROR(VLOOKUP(Tabla1[[#This Row],[FECHA]],'SIMIT SIN RES'!A:D,3,FALSE),0)</f>
        <v>0</v>
      </c>
      <c r="M2483" s="5">
        <f>IFERROR(VLOOKUP(Tabla1[[#This Row],[FECHA]],'RECAUDOS DE COMPARENDOS'!A:D,4,FALSE),0)</f>
        <v>0</v>
      </c>
      <c r="N2483" s="9">
        <f>IFERROR(VLOOKUP(Tabla1[[#This Row],[FECHA]],'RECAUDOS DE COMPARENDOS'!A:D,3,FALSE),0)</f>
        <v>0</v>
      </c>
      <c r="O2483" s="5">
        <f>IFERROR(VLOOKUP(Tabla1[[#This Row],[FECHA]],'RECAUDOS DE RESOLUCIONES'!A:D,4,FALSE),0)</f>
        <v>0</v>
      </c>
      <c r="P2483" s="9">
        <f>IFERROR(VLOOKUP(Tabla1[[#This Row],[FECHA]],'RECAUDOS DE RESOLUCIONES'!A:D,3,FALSE),0)</f>
        <v>0</v>
      </c>
      <c r="Q248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2483" s="9">
        <f>Tabla1[V. COMPARENDOS]-(Tabla1[V. EXONERACIONES]+Tabla1[[#This Row],[V. SIMIT CON RESOLUCION]]+Tabla1[[#This Row],[V. SIMIT SIN RESOLUCION]]+Tabla1[[#This Row],[V. RECAUDOS COMPARENDOS]]+Tabla1[[#This Row],[V. RECAUDOS RESOLUCIONES]])</f>
        <v>1490700</v>
      </c>
      <c r="S2483" s="11">
        <f>IFERROR(VLOOKUP(Tabla1[[#This Row],[FECHA]],'RECAUDOS LOCALES'!A:D,4,FALSE),0)</f>
        <v>0</v>
      </c>
      <c r="T2483" s="9">
        <f>IFERROR(VLOOKUP(Tabla1[[#This Row],[FECHA]],'RECAUDOS LOCALES'!A:D,3,FALSE),0)</f>
        <v>0</v>
      </c>
      <c r="U2483" s="11">
        <f>IFERROR(VLOOKUP(Tabla1[[#This Row],[FECHA]],'RECAUDOS EXTERNOS'!A:D,4,FALSE),0)</f>
        <v>0</v>
      </c>
      <c r="V2483" s="9">
        <f>IFERROR(VLOOKUP(Tabla1[[#This Row],[FECHA]],'RECAUDOS EXTERNOS'!A:D,3,FALSE),0)</f>
        <v>0</v>
      </c>
    </row>
    <row r="2484" spans="1:22" x14ac:dyDescent="0.25">
      <c r="A2484" s="1">
        <v>40043</v>
      </c>
      <c r="B2484" s="3" t="s">
        <v>2</v>
      </c>
      <c r="C2484" s="2">
        <v>40026</v>
      </c>
      <c r="D2484" s="5">
        <f>YEAR(Tabla1[[#This Row],[FECHA]])</f>
        <v>2009</v>
      </c>
      <c r="E2484" s="5">
        <f>IFERROR(VLOOKUP(Tabla1[[#This Row],[FECHA]],'COMPARENDOS TOTALES'!A:D,4,FALSE),0)</f>
        <v>6</v>
      </c>
      <c r="F2484" s="9">
        <f>IFERROR(VLOOKUP(Tabla1[[#This Row],[FECHA]],'COMPARENDOS TOTALES'!A:D,3,FALSE),0)</f>
        <v>1374757</v>
      </c>
      <c r="G2484" s="5">
        <f>IFERROR(VLOOKUP(Tabla1[[#This Row],[FECHA]],EXONERACIONES!A:D,4,FALSE),0)</f>
        <v>0</v>
      </c>
      <c r="H2484" s="9">
        <f>IFERROR(VLOOKUP(Tabla1[[#This Row],[FECHA]],EXONERACIONES!A:D,3,FALSE),0)</f>
        <v>0</v>
      </c>
      <c r="I2484" s="5">
        <f>IFERROR(VLOOKUP(Tabla1[[#This Row],[FECHA]],'SIMIT CON RES'!A:D,4,FALSE),0)</f>
        <v>6</v>
      </c>
      <c r="J2484" s="9">
        <f>IFERROR(VLOOKUP(Tabla1[[#This Row],[FECHA]],'SIMIT CON RES'!A:D,3,FALSE),0)</f>
        <v>1374757</v>
      </c>
      <c r="K2484">
        <f>IFERROR(VLOOKUP(Tabla1[[#This Row],[FECHA]],'SIMIT SIN RES'!A:D,4,FALSE),0)</f>
        <v>0</v>
      </c>
      <c r="L2484" s="9">
        <f>IFERROR(VLOOKUP(Tabla1[[#This Row],[FECHA]],'SIMIT SIN RES'!A:D,3,FALSE),0)</f>
        <v>0</v>
      </c>
      <c r="M2484" s="5">
        <f>IFERROR(VLOOKUP(Tabla1[[#This Row],[FECHA]],'RECAUDOS DE COMPARENDOS'!A:D,4,FALSE),0)</f>
        <v>0</v>
      </c>
      <c r="N2484" s="9">
        <f>IFERROR(VLOOKUP(Tabla1[[#This Row],[FECHA]],'RECAUDOS DE COMPARENDOS'!A:D,3,FALSE),0)</f>
        <v>0</v>
      </c>
      <c r="O2484" s="5">
        <f>IFERROR(VLOOKUP(Tabla1[[#This Row],[FECHA]],'RECAUDOS DE RESOLUCIONES'!A:D,4,FALSE),0)</f>
        <v>0</v>
      </c>
      <c r="P2484" s="9">
        <f>IFERROR(VLOOKUP(Tabla1[[#This Row],[FECHA]],'RECAUDOS DE RESOLUCIONES'!A:D,3,FALSE),0)</f>
        <v>0</v>
      </c>
      <c r="Q248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48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484" s="11">
        <f>IFERROR(VLOOKUP(Tabla1[[#This Row],[FECHA]],'RECAUDOS LOCALES'!A:D,4,FALSE),0)</f>
        <v>0</v>
      </c>
      <c r="T2484" s="9">
        <f>IFERROR(VLOOKUP(Tabla1[[#This Row],[FECHA]],'RECAUDOS LOCALES'!A:D,3,FALSE),0)</f>
        <v>0</v>
      </c>
      <c r="U2484" s="11">
        <f>IFERROR(VLOOKUP(Tabla1[[#This Row],[FECHA]],'RECAUDOS EXTERNOS'!A:D,4,FALSE),0)</f>
        <v>0</v>
      </c>
      <c r="V2484" s="9">
        <f>IFERROR(VLOOKUP(Tabla1[[#This Row],[FECHA]],'RECAUDOS EXTERNOS'!A:D,3,FALSE),0)</f>
        <v>0</v>
      </c>
    </row>
    <row r="2485" spans="1:22" x14ac:dyDescent="0.25">
      <c r="A2485" s="1">
        <v>40044</v>
      </c>
      <c r="B2485" s="3" t="s">
        <v>3</v>
      </c>
      <c r="C2485" s="2">
        <v>40026</v>
      </c>
      <c r="D2485" s="5">
        <f>YEAR(Tabla1[[#This Row],[FECHA]])</f>
        <v>2009</v>
      </c>
      <c r="E2485" s="5">
        <f>IFERROR(VLOOKUP(Tabla1[[#This Row],[FECHA]],'COMPARENDOS TOTALES'!A:D,4,FALSE),0)</f>
        <v>11</v>
      </c>
      <c r="F2485" s="9">
        <f>IFERROR(VLOOKUP(Tabla1[[#This Row],[FECHA]],'COMPARENDOS TOTALES'!A:D,3,FALSE),0)</f>
        <v>3743314</v>
      </c>
      <c r="G2485" s="5">
        <f>IFERROR(VLOOKUP(Tabla1[[#This Row],[FECHA]],EXONERACIONES!A:D,4,FALSE),0)</f>
        <v>1</v>
      </c>
      <c r="H2485" s="9">
        <f>IFERROR(VLOOKUP(Tabla1[[#This Row],[FECHA]],EXONERACIONES!A:D,3,FALSE),0)</f>
        <v>496900</v>
      </c>
      <c r="I2485" s="5">
        <f>IFERROR(VLOOKUP(Tabla1[[#This Row],[FECHA]],'SIMIT CON RES'!A:D,4,FALSE),0)</f>
        <v>7</v>
      </c>
      <c r="J2485" s="9">
        <f>IFERROR(VLOOKUP(Tabla1[[#This Row],[FECHA]],'SIMIT CON RES'!A:D,3,FALSE),0)</f>
        <v>2252614</v>
      </c>
      <c r="K2485">
        <f>IFERROR(VLOOKUP(Tabla1[[#This Row],[FECHA]],'SIMIT SIN RES'!A:D,4,FALSE),0)</f>
        <v>0</v>
      </c>
      <c r="L2485" s="9">
        <f>IFERROR(VLOOKUP(Tabla1[[#This Row],[FECHA]],'SIMIT SIN RES'!A:D,3,FALSE),0)</f>
        <v>0</v>
      </c>
      <c r="M2485" s="5">
        <f>IFERROR(VLOOKUP(Tabla1[[#This Row],[FECHA]],'RECAUDOS DE COMPARENDOS'!A:D,4,FALSE),0)</f>
        <v>0</v>
      </c>
      <c r="N2485" s="9">
        <f>IFERROR(VLOOKUP(Tabla1[[#This Row],[FECHA]],'RECAUDOS DE COMPARENDOS'!A:D,3,FALSE),0)</f>
        <v>0</v>
      </c>
      <c r="O2485" s="5">
        <f>IFERROR(VLOOKUP(Tabla1[[#This Row],[FECHA]],'RECAUDOS DE RESOLUCIONES'!A:D,4,FALSE),0)</f>
        <v>1</v>
      </c>
      <c r="P2485" s="9">
        <f>IFERROR(VLOOKUP(Tabla1[[#This Row],[FECHA]],'RECAUDOS DE RESOLUCIONES'!A:D,3,FALSE),0)</f>
        <v>248450</v>
      </c>
      <c r="Q248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485" s="9">
        <f>Tabla1[V. COMPARENDOS]-(Tabla1[V. EXONERACIONES]+Tabla1[[#This Row],[V. SIMIT CON RESOLUCION]]+Tabla1[[#This Row],[V. SIMIT SIN RESOLUCION]]+Tabla1[[#This Row],[V. RECAUDOS COMPARENDOS]]+Tabla1[[#This Row],[V. RECAUDOS RESOLUCIONES]])</f>
        <v>745350</v>
      </c>
      <c r="S2485" s="11">
        <f>IFERROR(VLOOKUP(Tabla1[[#This Row],[FECHA]],'RECAUDOS LOCALES'!A:D,4,FALSE),0)</f>
        <v>0</v>
      </c>
      <c r="T2485" s="9">
        <f>IFERROR(VLOOKUP(Tabla1[[#This Row],[FECHA]],'RECAUDOS LOCALES'!A:D,3,FALSE),0)</f>
        <v>0</v>
      </c>
      <c r="U2485" s="11">
        <f>IFERROR(VLOOKUP(Tabla1[[#This Row],[FECHA]],'RECAUDOS EXTERNOS'!A:D,4,FALSE),0)</f>
        <v>6</v>
      </c>
      <c r="V2485" s="9">
        <f>IFERROR(VLOOKUP(Tabla1[[#This Row],[FECHA]],'RECAUDOS EXTERNOS'!A:D,3,FALSE),0)</f>
        <v>1128297</v>
      </c>
    </row>
    <row r="2486" spans="1:22" x14ac:dyDescent="0.25">
      <c r="A2486" s="1">
        <v>40045</v>
      </c>
      <c r="B2486" s="3" t="s">
        <v>6</v>
      </c>
      <c r="C2486" s="2">
        <v>40026</v>
      </c>
      <c r="D2486" s="5">
        <f>YEAR(Tabla1[[#This Row],[FECHA]])</f>
        <v>2009</v>
      </c>
      <c r="E2486" s="5">
        <f>IFERROR(VLOOKUP(Tabla1[[#This Row],[FECHA]],'COMPARENDOS TOTALES'!A:D,4,FALSE),0)</f>
        <v>7</v>
      </c>
      <c r="F2486" s="9">
        <f>IFERROR(VLOOKUP(Tabla1[[#This Row],[FECHA]],'COMPARENDOS TOTALES'!A:D,3,FALSE),0)</f>
        <v>2368557</v>
      </c>
      <c r="G2486" s="5">
        <f>IFERROR(VLOOKUP(Tabla1[[#This Row],[FECHA]],EXONERACIONES!A:D,4,FALSE),0)</f>
        <v>1</v>
      </c>
      <c r="H2486" s="9">
        <f>IFERROR(VLOOKUP(Tabla1[[#This Row],[FECHA]],EXONERACIONES!A:D,3,FALSE),0)</f>
        <v>496900</v>
      </c>
      <c r="I2486" s="5">
        <f>IFERROR(VLOOKUP(Tabla1[[#This Row],[FECHA]],'SIMIT CON RES'!A:D,4,FALSE),0)</f>
        <v>3</v>
      </c>
      <c r="J2486" s="9">
        <f>IFERROR(VLOOKUP(Tabla1[[#This Row],[FECHA]],'SIMIT CON RES'!A:D,3,FALSE),0)</f>
        <v>1242250</v>
      </c>
      <c r="K2486">
        <f>IFERROR(VLOOKUP(Tabla1[[#This Row],[FECHA]],'SIMIT SIN RES'!A:D,4,FALSE),0)</f>
        <v>0</v>
      </c>
      <c r="L2486" s="9">
        <f>IFERROR(VLOOKUP(Tabla1[[#This Row],[FECHA]],'SIMIT SIN RES'!A:D,3,FALSE),0)</f>
        <v>0</v>
      </c>
      <c r="M2486" s="5">
        <f>IFERROR(VLOOKUP(Tabla1[[#This Row],[FECHA]],'RECAUDOS DE COMPARENDOS'!A:D,4,FALSE),0)</f>
        <v>1</v>
      </c>
      <c r="N2486" s="9">
        <f>IFERROR(VLOOKUP(Tabla1[[#This Row],[FECHA]],'RECAUDOS DE COMPARENDOS'!A:D,3,FALSE),0)</f>
        <v>248450</v>
      </c>
      <c r="O2486" s="5">
        <f>IFERROR(VLOOKUP(Tabla1[[#This Row],[FECHA]],'RECAUDOS DE RESOLUCIONES'!A:D,4,FALSE),0)</f>
        <v>0</v>
      </c>
      <c r="P2486" s="9">
        <f>IFERROR(VLOOKUP(Tabla1[[#This Row],[FECHA]],'RECAUDOS DE RESOLUCIONES'!A:D,3,FALSE),0)</f>
        <v>0</v>
      </c>
      <c r="Q248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486" s="9">
        <f>Tabla1[V. COMPARENDOS]-(Tabla1[V. EXONERACIONES]+Tabla1[[#This Row],[V. SIMIT CON RESOLUCION]]+Tabla1[[#This Row],[V. SIMIT SIN RESOLUCION]]+Tabla1[[#This Row],[V. RECAUDOS COMPARENDOS]]+Tabla1[[#This Row],[V. RECAUDOS RESOLUCIONES]])</f>
        <v>380957</v>
      </c>
      <c r="S2486" s="11">
        <f>IFERROR(VLOOKUP(Tabla1[[#This Row],[FECHA]],'RECAUDOS LOCALES'!A:D,4,FALSE),0)</f>
        <v>0</v>
      </c>
      <c r="T2486" s="9">
        <f>IFERROR(VLOOKUP(Tabla1[[#This Row],[FECHA]],'RECAUDOS LOCALES'!A:D,3,FALSE),0)</f>
        <v>0</v>
      </c>
      <c r="U2486" s="11">
        <f>IFERROR(VLOOKUP(Tabla1[[#This Row],[FECHA]],'RECAUDOS EXTERNOS'!A:D,4,FALSE),0)</f>
        <v>4</v>
      </c>
      <c r="V2486" s="9">
        <f>IFERROR(VLOOKUP(Tabla1[[#This Row],[FECHA]],'RECAUDOS EXTERNOS'!A:D,3,FALSE),0)</f>
        <v>1272637</v>
      </c>
    </row>
    <row r="2487" spans="1:22" x14ac:dyDescent="0.25">
      <c r="A2487" s="1">
        <v>40046</v>
      </c>
      <c r="B2487" s="3" t="s">
        <v>0</v>
      </c>
      <c r="C2487" s="2">
        <v>40026</v>
      </c>
      <c r="D2487" s="5">
        <f>YEAR(Tabla1[[#This Row],[FECHA]])</f>
        <v>2009</v>
      </c>
      <c r="E2487" s="5">
        <f>IFERROR(VLOOKUP(Tabla1[[#This Row],[FECHA]],'COMPARENDOS TOTALES'!A:D,4,FALSE),0)</f>
        <v>10</v>
      </c>
      <c r="F2487" s="9">
        <f>IFERROR(VLOOKUP(Tabla1[[#This Row],[FECHA]],'COMPARENDOS TOTALES'!A:D,3,FALSE),0)</f>
        <v>3130471</v>
      </c>
      <c r="G2487" s="5">
        <f>IFERROR(VLOOKUP(Tabla1[[#This Row],[FECHA]],EXONERACIONES!A:D,4,FALSE),0)</f>
        <v>1</v>
      </c>
      <c r="H2487" s="9">
        <f>IFERROR(VLOOKUP(Tabla1[[#This Row],[FECHA]],EXONERACIONES!A:D,3,FALSE),0)</f>
        <v>496900</v>
      </c>
      <c r="I2487" s="5">
        <f>IFERROR(VLOOKUP(Tabla1[[#This Row],[FECHA]],'SIMIT CON RES'!A:D,4,FALSE),0)</f>
        <v>6</v>
      </c>
      <c r="J2487" s="9">
        <f>IFERROR(VLOOKUP(Tabla1[[#This Row],[FECHA]],'SIMIT CON RES'!A:D,3,FALSE),0)</f>
        <v>1391321</v>
      </c>
      <c r="K2487">
        <f>IFERROR(VLOOKUP(Tabla1[[#This Row],[FECHA]],'SIMIT SIN RES'!A:D,4,FALSE),0)</f>
        <v>0</v>
      </c>
      <c r="L2487" s="9">
        <f>IFERROR(VLOOKUP(Tabla1[[#This Row],[FECHA]],'SIMIT SIN RES'!A:D,3,FALSE),0)</f>
        <v>0</v>
      </c>
      <c r="M2487" s="5">
        <f>IFERROR(VLOOKUP(Tabla1[[#This Row],[FECHA]],'RECAUDOS DE COMPARENDOS'!A:D,4,FALSE),0)</f>
        <v>2</v>
      </c>
      <c r="N2487" s="9">
        <f>IFERROR(VLOOKUP(Tabla1[[#This Row],[FECHA]],'RECAUDOS DE COMPARENDOS'!A:D,3,FALSE),0)</f>
        <v>745350</v>
      </c>
      <c r="O2487" s="5">
        <f>IFERROR(VLOOKUP(Tabla1[[#This Row],[FECHA]],'RECAUDOS DE RESOLUCIONES'!A:D,4,FALSE),0)</f>
        <v>0</v>
      </c>
      <c r="P2487" s="9">
        <f>IFERROR(VLOOKUP(Tabla1[[#This Row],[FECHA]],'RECAUDOS DE RESOLUCIONES'!A:D,3,FALSE),0)</f>
        <v>0</v>
      </c>
      <c r="Q248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487" s="9">
        <f>Tabla1[V. COMPARENDOS]-(Tabla1[V. EXONERACIONES]+Tabla1[[#This Row],[V. SIMIT CON RESOLUCION]]+Tabla1[[#This Row],[V. SIMIT SIN RESOLUCION]]+Tabla1[[#This Row],[V. RECAUDOS COMPARENDOS]]+Tabla1[[#This Row],[V. RECAUDOS RESOLUCIONES]])</f>
        <v>496900</v>
      </c>
      <c r="S2487" s="11">
        <f>IFERROR(VLOOKUP(Tabla1[[#This Row],[FECHA]],'RECAUDOS LOCALES'!A:D,4,FALSE),0)</f>
        <v>0</v>
      </c>
      <c r="T2487" s="9">
        <f>IFERROR(VLOOKUP(Tabla1[[#This Row],[FECHA]],'RECAUDOS LOCALES'!A:D,3,FALSE),0)</f>
        <v>0</v>
      </c>
      <c r="U2487" s="11">
        <f>IFERROR(VLOOKUP(Tabla1[[#This Row],[FECHA]],'RECAUDOS EXTERNOS'!A:D,4,FALSE),0)</f>
        <v>5</v>
      </c>
      <c r="V2487" s="9">
        <f>IFERROR(VLOOKUP(Tabla1[[#This Row],[FECHA]],'RECAUDOS EXTERNOS'!A:D,3,FALSE),0)</f>
        <v>1510900</v>
      </c>
    </row>
    <row r="2488" spans="1:22" x14ac:dyDescent="0.25">
      <c r="A2488" s="1">
        <v>40047</v>
      </c>
      <c r="B2488" s="3" t="s">
        <v>5</v>
      </c>
      <c r="C2488" s="2">
        <v>40026</v>
      </c>
      <c r="D2488" s="5">
        <f>YEAR(Tabla1[[#This Row],[FECHA]])</f>
        <v>2009</v>
      </c>
      <c r="E2488" s="5">
        <f>IFERROR(VLOOKUP(Tabla1[[#This Row],[FECHA]],'COMPARENDOS TOTALES'!A:D,4,FALSE),0)</f>
        <v>9</v>
      </c>
      <c r="F2488" s="9">
        <f>IFERROR(VLOOKUP(Tabla1[[#This Row],[FECHA]],'COMPARENDOS TOTALES'!A:D,3,FALSE),0)</f>
        <v>2981400</v>
      </c>
      <c r="G2488" s="5">
        <f>IFERROR(VLOOKUP(Tabla1[[#This Row],[FECHA]],EXONERACIONES!A:D,4,FALSE),0)</f>
        <v>1</v>
      </c>
      <c r="H2488" s="9">
        <f>IFERROR(VLOOKUP(Tabla1[[#This Row],[FECHA]],EXONERACIONES!A:D,3,FALSE),0)</f>
        <v>248450</v>
      </c>
      <c r="I2488" s="5">
        <f>IFERROR(VLOOKUP(Tabla1[[#This Row],[FECHA]],'SIMIT CON RES'!A:D,4,FALSE),0)</f>
        <v>4</v>
      </c>
      <c r="J2488" s="9">
        <f>IFERROR(VLOOKUP(Tabla1[[#This Row],[FECHA]],'SIMIT CON RES'!A:D,3,FALSE),0)</f>
        <v>1490700</v>
      </c>
      <c r="K2488">
        <f>IFERROR(VLOOKUP(Tabla1[[#This Row],[FECHA]],'SIMIT SIN RES'!A:D,4,FALSE),0)</f>
        <v>0</v>
      </c>
      <c r="L2488" s="9">
        <f>IFERROR(VLOOKUP(Tabla1[[#This Row],[FECHA]],'SIMIT SIN RES'!A:D,3,FALSE),0)</f>
        <v>0</v>
      </c>
      <c r="M2488" s="5">
        <f>IFERROR(VLOOKUP(Tabla1[[#This Row],[FECHA]],'RECAUDOS DE COMPARENDOS'!A:D,4,FALSE),0)</f>
        <v>0</v>
      </c>
      <c r="N2488" s="9">
        <f>IFERROR(VLOOKUP(Tabla1[[#This Row],[FECHA]],'RECAUDOS DE COMPARENDOS'!A:D,3,FALSE),0)</f>
        <v>0</v>
      </c>
      <c r="O2488" s="5">
        <f>IFERROR(VLOOKUP(Tabla1[[#This Row],[FECHA]],'RECAUDOS DE RESOLUCIONES'!A:D,4,FALSE),0)</f>
        <v>2</v>
      </c>
      <c r="P2488" s="9">
        <f>IFERROR(VLOOKUP(Tabla1[[#This Row],[FECHA]],'RECAUDOS DE RESOLUCIONES'!A:D,3,FALSE),0)</f>
        <v>496900</v>
      </c>
      <c r="Q248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488" s="9">
        <f>Tabla1[V. COMPARENDOS]-(Tabla1[V. EXONERACIONES]+Tabla1[[#This Row],[V. SIMIT CON RESOLUCION]]+Tabla1[[#This Row],[V. SIMIT SIN RESOLUCION]]+Tabla1[[#This Row],[V. RECAUDOS COMPARENDOS]]+Tabla1[[#This Row],[V. RECAUDOS RESOLUCIONES]])</f>
        <v>745350</v>
      </c>
      <c r="S2488" s="11">
        <f>IFERROR(VLOOKUP(Tabla1[[#This Row],[FECHA]],'RECAUDOS LOCALES'!A:D,4,FALSE),0)</f>
        <v>0</v>
      </c>
      <c r="T2488" s="9">
        <f>IFERROR(VLOOKUP(Tabla1[[#This Row],[FECHA]],'RECAUDOS LOCALES'!A:D,3,FALSE),0)</f>
        <v>0</v>
      </c>
      <c r="U2488" s="11">
        <f>IFERROR(VLOOKUP(Tabla1[[#This Row],[FECHA]],'RECAUDOS EXTERNOS'!A:D,4,FALSE),0)</f>
        <v>0</v>
      </c>
      <c r="V2488" s="9">
        <f>IFERROR(VLOOKUP(Tabla1[[#This Row],[FECHA]],'RECAUDOS EXTERNOS'!A:D,3,FALSE),0)</f>
        <v>0</v>
      </c>
    </row>
    <row r="2489" spans="1:22" x14ac:dyDescent="0.25">
      <c r="A2489" s="1">
        <v>40048</v>
      </c>
      <c r="B2489" s="3" t="s">
        <v>4</v>
      </c>
      <c r="C2489" s="2">
        <v>40026</v>
      </c>
      <c r="D2489" s="5">
        <f>YEAR(Tabla1[[#This Row],[FECHA]])</f>
        <v>2009</v>
      </c>
      <c r="E2489" s="5">
        <f>IFERROR(VLOOKUP(Tabla1[[#This Row],[FECHA]],'COMPARENDOS TOTALES'!A:D,4,FALSE),0)</f>
        <v>9</v>
      </c>
      <c r="F2489" s="9">
        <f>IFERROR(VLOOKUP(Tabla1[[#This Row],[FECHA]],'COMPARENDOS TOTALES'!A:D,3,FALSE),0)</f>
        <v>2749514</v>
      </c>
      <c r="G2489" s="5">
        <f>IFERROR(VLOOKUP(Tabla1[[#This Row],[FECHA]],EXONERACIONES!A:D,4,FALSE),0)</f>
        <v>1</v>
      </c>
      <c r="H2489" s="9">
        <f>IFERROR(VLOOKUP(Tabla1[[#This Row],[FECHA]],EXONERACIONES!A:D,3,FALSE),0)</f>
        <v>248450</v>
      </c>
      <c r="I2489" s="5">
        <f>IFERROR(VLOOKUP(Tabla1[[#This Row],[FECHA]],'SIMIT CON RES'!A:D,4,FALSE),0)</f>
        <v>6</v>
      </c>
      <c r="J2489" s="9">
        <f>IFERROR(VLOOKUP(Tabla1[[#This Row],[FECHA]],'SIMIT CON RES'!A:D,3,FALSE),0)</f>
        <v>2120107</v>
      </c>
      <c r="K2489">
        <f>IFERROR(VLOOKUP(Tabla1[[#This Row],[FECHA]],'SIMIT SIN RES'!A:D,4,FALSE),0)</f>
        <v>0</v>
      </c>
      <c r="L2489" s="9">
        <f>IFERROR(VLOOKUP(Tabla1[[#This Row],[FECHA]],'SIMIT SIN RES'!A:D,3,FALSE),0)</f>
        <v>0</v>
      </c>
      <c r="M2489" s="5">
        <f>IFERROR(VLOOKUP(Tabla1[[#This Row],[FECHA]],'RECAUDOS DE COMPARENDOS'!A:D,4,FALSE),0)</f>
        <v>1</v>
      </c>
      <c r="N2489" s="9">
        <f>IFERROR(VLOOKUP(Tabla1[[#This Row],[FECHA]],'RECAUDOS DE COMPARENDOS'!A:D,3,FALSE),0)</f>
        <v>132507</v>
      </c>
      <c r="O2489" s="5">
        <f>IFERROR(VLOOKUP(Tabla1[[#This Row],[FECHA]],'RECAUDOS DE RESOLUCIONES'!A:D,4,FALSE),0)</f>
        <v>0</v>
      </c>
      <c r="P2489" s="9">
        <f>IFERROR(VLOOKUP(Tabla1[[#This Row],[FECHA]],'RECAUDOS DE RESOLUCIONES'!A:D,3,FALSE),0)</f>
        <v>0</v>
      </c>
      <c r="Q248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489" s="9">
        <f>Tabla1[V. COMPARENDOS]-(Tabla1[V. EXONERACIONES]+Tabla1[[#This Row],[V. SIMIT CON RESOLUCION]]+Tabla1[[#This Row],[V. SIMIT SIN RESOLUCION]]+Tabla1[[#This Row],[V. RECAUDOS COMPARENDOS]]+Tabla1[[#This Row],[V. RECAUDOS RESOLUCIONES]])</f>
        <v>248450</v>
      </c>
      <c r="S2489" s="11">
        <f>IFERROR(VLOOKUP(Tabla1[[#This Row],[FECHA]],'RECAUDOS LOCALES'!A:D,4,FALSE),0)</f>
        <v>0</v>
      </c>
      <c r="T2489" s="9">
        <f>IFERROR(VLOOKUP(Tabla1[[#This Row],[FECHA]],'RECAUDOS LOCALES'!A:D,3,FALSE),0)</f>
        <v>0</v>
      </c>
      <c r="U2489" s="11">
        <f>IFERROR(VLOOKUP(Tabla1[[#This Row],[FECHA]],'RECAUDOS EXTERNOS'!A:D,4,FALSE),0)</f>
        <v>0</v>
      </c>
      <c r="V2489" s="9">
        <f>IFERROR(VLOOKUP(Tabla1[[#This Row],[FECHA]],'RECAUDOS EXTERNOS'!A:D,3,FALSE),0)</f>
        <v>0</v>
      </c>
    </row>
    <row r="2490" spans="1:22" x14ac:dyDescent="0.25">
      <c r="A2490" s="1">
        <v>40049</v>
      </c>
      <c r="B2490" s="3" t="s">
        <v>1</v>
      </c>
      <c r="C2490" s="2">
        <v>40026</v>
      </c>
      <c r="D2490" s="5">
        <f>YEAR(Tabla1[[#This Row],[FECHA]])</f>
        <v>2009</v>
      </c>
      <c r="E2490" s="5">
        <f>IFERROR(VLOOKUP(Tabla1[[#This Row],[FECHA]],'COMPARENDOS TOTALES'!A:D,4,FALSE),0)</f>
        <v>4</v>
      </c>
      <c r="F2490" s="9">
        <f>IFERROR(VLOOKUP(Tabla1[[#This Row],[FECHA]],'COMPARENDOS TOTALES'!A:D,3,FALSE),0)</f>
        <v>1490700</v>
      </c>
      <c r="G2490" s="5">
        <f>IFERROR(VLOOKUP(Tabla1[[#This Row],[FECHA]],EXONERACIONES!A:D,4,FALSE),0)</f>
        <v>0</v>
      </c>
      <c r="H2490" s="9">
        <f>IFERROR(VLOOKUP(Tabla1[[#This Row],[FECHA]],EXONERACIONES!A:D,3,FALSE),0)</f>
        <v>0</v>
      </c>
      <c r="I2490" s="5">
        <f>IFERROR(VLOOKUP(Tabla1[[#This Row],[FECHA]],'SIMIT CON RES'!A:D,4,FALSE),0)</f>
        <v>2</v>
      </c>
      <c r="J2490" s="9">
        <f>IFERROR(VLOOKUP(Tabla1[[#This Row],[FECHA]],'SIMIT CON RES'!A:D,3,FALSE),0)</f>
        <v>745350</v>
      </c>
      <c r="K2490">
        <f>IFERROR(VLOOKUP(Tabla1[[#This Row],[FECHA]],'SIMIT SIN RES'!A:D,4,FALSE),0)</f>
        <v>0</v>
      </c>
      <c r="L2490" s="9">
        <f>IFERROR(VLOOKUP(Tabla1[[#This Row],[FECHA]],'SIMIT SIN RES'!A:D,3,FALSE),0)</f>
        <v>0</v>
      </c>
      <c r="M2490" s="5">
        <f>IFERROR(VLOOKUP(Tabla1[[#This Row],[FECHA]],'RECAUDOS DE COMPARENDOS'!A:D,4,FALSE),0)</f>
        <v>0</v>
      </c>
      <c r="N2490" s="9">
        <f>IFERROR(VLOOKUP(Tabla1[[#This Row],[FECHA]],'RECAUDOS DE COMPARENDOS'!A:D,3,FALSE),0)</f>
        <v>0</v>
      </c>
      <c r="O2490" s="5">
        <f>IFERROR(VLOOKUP(Tabla1[[#This Row],[FECHA]],'RECAUDOS DE RESOLUCIONES'!A:D,4,FALSE),0)</f>
        <v>0</v>
      </c>
      <c r="P2490" s="9">
        <f>IFERROR(VLOOKUP(Tabla1[[#This Row],[FECHA]],'RECAUDOS DE RESOLUCIONES'!A:D,3,FALSE),0)</f>
        <v>0</v>
      </c>
      <c r="Q249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490" s="9">
        <f>Tabla1[V. COMPARENDOS]-(Tabla1[V. EXONERACIONES]+Tabla1[[#This Row],[V. SIMIT CON RESOLUCION]]+Tabla1[[#This Row],[V. SIMIT SIN RESOLUCION]]+Tabla1[[#This Row],[V. RECAUDOS COMPARENDOS]]+Tabla1[[#This Row],[V. RECAUDOS RESOLUCIONES]])</f>
        <v>745350</v>
      </c>
      <c r="S2490" s="11">
        <f>IFERROR(VLOOKUP(Tabla1[[#This Row],[FECHA]],'RECAUDOS LOCALES'!A:D,4,FALSE),0)</f>
        <v>0</v>
      </c>
      <c r="T2490" s="9">
        <f>IFERROR(VLOOKUP(Tabla1[[#This Row],[FECHA]],'RECAUDOS LOCALES'!A:D,3,FALSE),0)</f>
        <v>0</v>
      </c>
      <c r="U2490" s="11">
        <f>IFERROR(VLOOKUP(Tabla1[[#This Row],[FECHA]],'RECAUDOS EXTERNOS'!A:D,4,FALSE),0)</f>
        <v>1</v>
      </c>
      <c r="V2490" s="9">
        <f>IFERROR(VLOOKUP(Tabla1[[#This Row],[FECHA]],'RECAUDOS EXTERNOS'!A:D,3,FALSE),0)</f>
        <v>395370</v>
      </c>
    </row>
    <row r="2491" spans="1:22" x14ac:dyDescent="0.25">
      <c r="A2491" s="1">
        <v>40050</v>
      </c>
      <c r="B2491" s="3" t="s">
        <v>2</v>
      </c>
      <c r="C2491" s="2">
        <v>40026</v>
      </c>
      <c r="D2491" s="5">
        <f>YEAR(Tabla1[[#This Row],[FECHA]])</f>
        <v>2009</v>
      </c>
      <c r="E2491" s="5">
        <f>IFERROR(VLOOKUP(Tabla1[[#This Row],[FECHA]],'COMPARENDOS TOTALES'!A:D,4,FALSE),0)</f>
        <v>3</v>
      </c>
      <c r="F2491" s="9">
        <f>IFERROR(VLOOKUP(Tabla1[[#This Row],[FECHA]],'COMPARENDOS TOTALES'!A:D,3,FALSE),0)</f>
        <v>993800</v>
      </c>
      <c r="G2491" s="5">
        <f>IFERROR(VLOOKUP(Tabla1[[#This Row],[FECHA]],EXONERACIONES!A:D,4,FALSE),0)</f>
        <v>1</v>
      </c>
      <c r="H2491" s="9">
        <f>IFERROR(VLOOKUP(Tabla1[[#This Row],[FECHA]],EXONERACIONES!A:D,3,FALSE),0)</f>
        <v>248450</v>
      </c>
      <c r="I2491" s="5">
        <f>IFERROR(VLOOKUP(Tabla1[[#This Row],[FECHA]],'SIMIT CON RES'!A:D,4,FALSE),0)</f>
        <v>1</v>
      </c>
      <c r="J2491" s="9">
        <f>IFERROR(VLOOKUP(Tabla1[[#This Row],[FECHA]],'SIMIT CON RES'!A:D,3,FALSE),0)</f>
        <v>496900</v>
      </c>
      <c r="K2491">
        <f>IFERROR(VLOOKUP(Tabla1[[#This Row],[FECHA]],'SIMIT SIN RES'!A:D,4,FALSE),0)</f>
        <v>0</v>
      </c>
      <c r="L2491" s="9">
        <f>IFERROR(VLOOKUP(Tabla1[[#This Row],[FECHA]],'SIMIT SIN RES'!A:D,3,FALSE),0)</f>
        <v>0</v>
      </c>
      <c r="M2491" s="5">
        <f>IFERROR(VLOOKUP(Tabla1[[#This Row],[FECHA]],'RECAUDOS DE COMPARENDOS'!A:D,4,FALSE),0)</f>
        <v>0</v>
      </c>
      <c r="N2491" s="9">
        <f>IFERROR(VLOOKUP(Tabla1[[#This Row],[FECHA]],'RECAUDOS DE COMPARENDOS'!A:D,3,FALSE),0)</f>
        <v>0</v>
      </c>
      <c r="O2491" s="5">
        <f>IFERROR(VLOOKUP(Tabla1[[#This Row],[FECHA]],'RECAUDOS DE RESOLUCIONES'!A:D,4,FALSE),0)</f>
        <v>0</v>
      </c>
      <c r="P2491" s="9">
        <f>IFERROR(VLOOKUP(Tabla1[[#This Row],[FECHA]],'RECAUDOS DE RESOLUCIONES'!A:D,3,FALSE),0)</f>
        <v>0</v>
      </c>
      <c r="Q249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491" s="9">
        <f>Tabla1[V. COMPARENDOS]-(Tabla1[V. EXONERACIONES]+Tabla1[[#This Row],[V. SIMIT CON RESOLUCION]]+Tabla1[[#This Row],[V. SIMIT SIN RESOLUCION]]+Tabla1[[#This Row],[V. RECAUDOS COMPARENDOS]]+Tabla1[[#This Row],[V. RECAUDOS RESOLUCIONES]])</f>
        <v>248450</v>
      </c>
      <c r="S2491" s="11">
        <f>IFERROR(VLOOKUP(Tabla1[[#This Row],[FECHA]],'RECAUDOS LOCALES'!A:D,4,FALSE),0)</f>
        <v>0</v>
      </c>
      <c r="T2491" s="9">
        <f>IFERROR(VLOOKUP(Tabla1[[#This Row],[FECHA]],'RECAUDOS LOCALES'!A:D,3,FALSE),0)</f>
        <v>0</v>
      </c>
      <c r="U2491" s="11">
        <f>IFERROR(VLOOKUP(Tabla1[[#This Row],[FECHA]],'RECAUDOS EXTERNOS'!A:D,4,FALSE),0)</f>
        <v>2</v>
      </c>
      <c r="V2491" s="9">
        <f>IFERROR(VLOOKUP(Tabla1[[#This Row],[FECHA]],'RECAUDOS EXTERNOS'!A:D,3,FALSE),0)</f>
        <v>958800</v>
      </c>
    </row>
    <row r="2492" spans="1:22" x14ac:dyDescent="0.25">
      <c r="A2492" s="1">
        <v>40051</v>
      </c>
      <c r="B2492" s="3" t="s">
        <v>3</v>
      </c>
      <c r="C2492" s="2">
        <v>40026</v>
      </c>
      <c r="D2492" s="5">
        <f>YEAR(Tabla1[[#This Row],[FECHA]])</f>
        <v>2009</v>
      </c>
      <c r="E2492" s="5">
        <f>IFERROR(VLOOKUP(Tabla1[[#This Row],[FECHA]],'COMPARENDOS TOTALES'!A:D,4,FALSE),0)</f>
        <v>8</v>
      </c>
      <c r="F2492" s="9">
        <f>IFERROR(VLOOKUP(Tabla1[[#This Row],[FECHA]],'COMPARENDOS TOTALES'!A:D,3,FALSE),0)</f>
        <v>2484500</v>
      </c>
      <c r="G2492" s="5">
        <f>IFERROR(VLOOKUP(Tabla1[[#This Row],[FECHA]],EXONERACIONES!A:D,4,FALSE),0)</f>
        <v>0</v>
      </c>
      <c r="H2492" s="9">
        <f>IFERROR(VLOOKUP(Tabla1[[#This Row],[FECHA]],EXONERACIONES!A:D,3,FALSE),0)</f>
        <v>0</v>
      </c>
      <c r="I2492" s="5">
        <f>IFERROR(VLOOKUP(Tabla1[[#This Row],[FECHA]],'SIMIT CON RES'!A:D,4,FALSE),0)</f>
        <v>5</v>
      </c>
      <c r="J2492" s="9">
        <f>IFERROR(VLOOKUP(Tabla1[[#This Row],[FECHA]],'SIMIT CON RES'!A:D,3,FALSE),0)</f>
        <v>1739150</v>
      </c>
      <c r="K2492">
        <f>IFERROR(VLOOKUP(Tabla1[[#This Row],[FECHA]],'SIMIT SIN RES'!A:D,4,FALSE),0)</f>
        <v>0</v>
      </c>
      <c r="L2492" s="9">
        <f>IFERROR(VLOOKUP(Tabla1[[#This Row],[FECHA]],'SIMIT SIN RES'!A:D,3,FALSE),0)</f>
        <v>0</v>
      </c>
      <c r="M2492" s="5">
        <f>IFERROR(VLOOKUP(Tabla1[[#This Row],[FECHA]],'RECAUDOS DE COMPARENDOS'!A:D,4,FALSE),0)</f>
        <v>2</v>
      </c>
      <c r="N2492" s="9">
        <f>IFERROR(VLOOKUP(Tabla1[[#This Row],[FECHA]],'RECAUDOS DE COMPARENDOS'!A:D,3,FALSE),0)</f>
        <v>496900</v>
      </c>
      <c r="O2492" s="5">
        <f>IFERROR(VLOOKUP(Tabla1[[#This Row],[FECHA]],'RECAUDOS DE RESOLUCIONES'!A:D,4,FALSE),0)</f>
        <v>0</v>
      </c>
      <c r="P2492" s="9">
        <f>IFERROR(VLOOKUP(Tabla1[[#This Row],[FECHA]],'RECAUDOS DE RESOLUCIONES'!A:D,3,FALSE),0)</f>
        <v>0</v>
      </c>
      <c r="Q249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492" s="9">
        <f>Tabla1[V. COMPARENDOS]-(Tabla1[V. EXONERACIONES]+Tabla1[[#This Row],[V. SIMIT CON RESOLUCION]]+Tabla1[[#This Row],[V. SIMIT SIN RESOLUCION]]+Tabla1[[#This Row],[V. RECAUDOS COMPARENDOS]]+Tabla1[[#This Row],[V. RECAUDOS RESOLUCIONES]])</f>
        <v>248450</v>
      </c>
      <c r="S2492" s="11">
        <f>IFERROR(VLOOKUP(Tabla1[[#This Row],[FECHA]],'RECAUDOS LOCALES'!A:D,4,FALSE),0)</f>
        <v>0</v>
      </c>
      <c r="T2492" s="9">
        <f>IFERROR(VLOOKUP(Tabla1[[#This Row],[FECHA]],'RECAUDOS LOCALES'!A:D,3,FALSE),0)</f>
        <v>0</v>
      </c>
      <c r="U2492" s="11">
        <f>IFERROR(VLOOKUP(Tabla1[[#This Row],[FECHA]],'RECAUDOS EXTERNOS'!A:D,4,FALSE),0)</f>
        <v>1</v>
      </c>
      <c r="V2492" s="9">
        <f>IFERROR(VLOOKUP(Tabla1[[#This Row],[FECHA]],'RECAUDOS EXTERNOS'!A:D,3,FALSE),0)</f>
        <v>218100</v>
      </c>
    </row>
    <row r="2493" spans="1:22" x14ac:dyDescent="0.25">
      <c r="A2493" s="1">
        <v>40052</v>
      </c>
      <c r="B2493" s="3" t="s">
        <v>6</v>
      </c>
      <c r="C2493" s="2">
        <v>40026</v>
      </c>
      <c r="D2493" s="5">
        <f>YEAR(Tabla1[[#This Row],[FECHA]])</f>
        <v>2009</v>
      </c>
      <c r="E2493" s="5">
        <f>IFERROR(VLOOKUP(Tabla1[[#This Row],[FECHA]],'COMPARENDOS TOTALES'!A:D,4,FALSE),0)</f>
        <v>0</v>
      </c>
      <c r="F2493" s="9">
        <f>IFERROR(VLOOKUP(Tabla1[[#This Row],[FECHA]],'COMPARENDOS TOTALES'!A:D,3,FALSE),0)</f>
        <v>0</v>
      </c>
      <c r="G2493" s="5">
        <f>IFERROR(VLOOKUP(Tabla1[[#This Row],[FECHA]],EXONERACIONES!A:D,4,FALSE),0)</f>
        <v>0</v>
      </c>
      <c r="H2493" s="9">
        <f>IFERROR(VLOOKUP(Tabla1[[#This Row],[FECHA]],EXONERACIONES!A:D,3,FALSE),0)</f>
        <v>0</v>
      </c>
      <c r="I2493" s="5">
        <f>IFERROR(VLOOKUP(Tabla1[[#This Row],[FECHA]],'SIMIT CON RES'!A:D,4,FALSE),0)</f>
        <v>0</v>
      </c>
      <c r="J2493" s="9">
        <f>IFERROR(VLOOKUP(Tabla1[[#This Row],[FECHA]],'SIMIT CON RES'!A:D,3,FALSE),0)</f>
        <v>0</v>
      </c>
      <c r="K2493">
        <f>IFERROR(VLOOKUP(Tabla1[[#This Row],[FECHA]],'SIMIT SIN RES'!A:D,4,FALSE),0)</f>
        <v>0</v>
      </c>
      <c r="L2493" s="9">
        <f>IFERROR(VLOOKUP(Tabla1[[#This Row],[FECHA]],'SIMIT SIN RES'!A:D,3,FALSE),0)</f>
        <v>0</v>
      </c>
      <c r="M2493" s="5">
        <f>IFERROR(VLOOKUP(Tabla1[[#This Row],[FECHA]],'RECAUDOS DE COMPARENDOS'!A:D,4,FALSE),0)</f>
        <v>0</v>
      </c>
      <c r="N2493" s="9">
        <f>IFERROR(VLOOKUP(Tabla1[[#This Row],[FECHA]],'RECAUDOS DE COMPARENDOS'!A:D,3,FALSE),0)</f>
        <v>0</v>
      </c>
      <c r="O2493" s="5">
        <f>IFERROR(VLOOKUP(Tabla1[[#This Row],[FECHA]],'RECAUDOS DE RESOLUCIONES'!A:D,4,FALSE),0)</f>
        <v>0</v>
      </c>
      <c r="P2493" s="9">
        <f>IFERROR(VLOOKUP(Tabla1[[#This Row],[FECHA]],'RECAUDOS DE RESOLUCIONES'!A:D,3,FALSE),0)</f>
        <v>0</v>
      </c>
      <c r="Q249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49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493" s="11">
        <f>IFERROR(VLOOKUP(Tabla1[[#This Row],[FECHA]],'RECAUDOS LOCALES'!A:D,4,FALSE),0)</f>
        <v>0</v>
      </c>
      <c r="T2493" s="9">
        <f>IFERROR(VLOOKUP(Tabla1[[#This Row],[FECHA]],'RECAUDOS LOCALES'!A:D,3,FALSE),0)</f>
        <v>0</v>
      </c>
      <c r="U2493" s="11">
        <f>IFERROR(VLOOKUP(Tabla1[[#This Row],[FECHA]],'RECAUDOS EXTERNOS'!A:D,4,FALSE),0)</f>
        <v>3</v>
      </c>
      <c r="V2493" s="9">
        <f>IFERROR(VLOOKUP(Tabla1[[#This Row],[FECHA]],'RECAUDOS EXTERNOS'!A:D,3,FALSE),0)</f>
        <v>552036</v>
      </c>
    </row>
    <row r="2494" spans="1:22" x14ac:dyDescent="0.25">
      <c r="A2494" s="1">
        <v>40053</v>
      </c>
      <c r="B2494" s="3" t="s">
        <v>0</v>
      </c>
      <c r="C2494" s="2">
        <v>40026</v>
      </c>
      <c r="D2494" s="5">
        <f>YEAR(Tabla1[[#This Row],[FECHA]])</f>
        <v>2009</v>
      </c>
      <c r="E2494" s="5">
        <f>IFERROR(VLOOKUP(Tabla1[[#This Row],[FECHA]],'COMPARENDOS TOTALES'!A:D,4,FALSE),0)</f>
        <v>1</v>
      </c>
      <c r="F2494" s="9">
        <f>IFERROR(VLOOKUP(Tabla1[[#This Row],[FECHA]],'COMPARENDOS TOTALES'!A:D,3,FALSE),0)</f>
        <v>248450</v>
      </c>
      <c r="G2494" s="5">
        <f>IFERROR(VLOOKUP(Tabla1[[#This Row],[FECHA]],EXONERACIONES!A:D,4,FALSE),0)</f>
        <v>0</v>
      </c>
      <c r="H2494" s="9">
        <f>IFERROR(VLOOKUP(Tabla1[[#This Row],[FECHA]],EXONERACIONES!A:D,3,FALSE),0)</f>
        <v>0</v>
      </c>
      <c r="I2494" s="5">
        <f>IFERROR(VLOOKUP(Tabla1[[#This Row],[FECHA]],'SIMIT CON RES'!A:D,4,FALSE),0)</f>
        <v>1</v>
      </c>
      <c r="J2494" s="9">
        <f>IFERROR(VLOOKUP(Tabla1[[#This Row],[FECHA]],'SIMIT CON RES'!A:D,3,FALSE),0)</f>
        <v>248450</v>
      </c>
      <c r="K2494">
        <f>IFERROR(VLOOKUP(Tabla1[[#This Row],[FECHA]],'SIMIT SIN RES'!A:D,4,FALSE),0)</f>
        <v>0</v>
      </c>
      <c r="L2494" s="9">
        <f>IFERROR(VLOOKUP(Tabla1[[#This Row],[FECHA]],'SIMIT SIN RES'!A:D,3,FALSE),0)</f>
        <v>0</v>
      </c>
      <c r="M2494" s="5">
        <f>IFERROR(VLOOKUP(Tabla1[[#This Row],[FECHA]],'RECAUDOS DE COMPARENDOS'!A:D,4,FALSE),0)</f>
        <v>0</v>
      </c>
      <c r="N2494" s="9">
        <f>IFERROR(VLOOKUP(Tabla1[[#This Row],[FECHA]],'RECAUDOS DE COMPARENDOS'!A:D,3,FALSE),0)</f>
        <v>0</v>
      </c>
      <c r="O2494" s="5">
        <f>IFERROR(VLOOKUP(Tabla1[[#This Row],[FECHA]],'RECAUDOS DE RESOLUCIONES'!A:D,4,FALSE),0)</f>
        <v>0</v>
      </c>
      <c r="P2494" s="9">
        <f>IFERROR(VLOOKUP(Tabla1[[#This Row],[FECHA]],'RECAUDOS DE RESOLUCIONES'!A:D,3,FALSE),0)</f>
        <v>0</v>
      </c>
      <c r="Q249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49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494" s="11">
        <f>IFERROR(VLOOKUP(Tabla1[[#This Row],[FECHA]],'RECAUDOS LOCALES'!A:D,4,FALSE),0)</f>
        <v>0</v>
      </c>
      <c r="T2494" s="9">
        <f>IFERROR(VLOOKUP(Tabla1[[#This Row],[FECHA]],'RECAUDOS LOCALES'!A:D,3,FALSE),0)</f>
        <v>0</v>
      </c>
      <c r="U2494" s="11">
        <f>IFERROR(VLOOKUP(Tabla1[[#This Row],[FECHA]],'RECAUDOS EXTERNOS'!A:D,4,FALSE),0)</f>
        <v>2</v>
      </c>
      <c r="V2494" s="9">
        <f>IFERROR(VLOOKUP(Tabla1[[#This Row],[FECHA]],'RECAUDOS EXTERNOS'!A:D,3,FALSE),0)</f>
        <v>422955</v>
      </c>
    </row>
    <row r="2495" spans="1:22" x14ac:dyDescent="0.25">
      <c r="A2495" s="1">
        <v>40054</v>
      </c>
      <c r="B2495" s="3" t="s">
        <v>5</v>
      </c>
      <c r="C2495" s="2">
        <v>40026</v>
      </c>
      <c r="D2495" s="5">
        <f>YEAR(Tabla1[[#This Row],[FECHA]])</f>
        <v>2009</v>
      </c>
      <c r="E2495" s="5">
        <f>IFERROR(VLOOKUP(Tabla1[[#This Row],[FECHA]],'COMPARENDOS TOTALES'!A:D,4,FALSE),0)</f>
        <v>9</v>
      </c>
      <c r="F2495" s="9">
        <f>IFERROR(VLOOKUP(Tabla1[[#This Row],[FECHA]],'COMPARENDOS TOTALES'!A:D,3,FALSE),0)</f>
        <v>3113907</v>
      </c>
      <c r="G2495" s="5">
        <f>IFERROR(VLOOKUP(Tabla1[[#This Row],[FECHA]],EXONERACIONES!A:D,4,FALSE),0)</f>
        <v>0</v>
      </c>
      <c r="H2495" s="9">
        <f>IFERROR(VLOOKUP(Tabla1[[#This Row],[FECHA]],EXONERACIONES!A:D,3,FALSE),0)</f>
        <v>0</v>
      </c>
      <c r="I2495" s="5">
        <f>IFERROR(VLOOKUP(Tabla1[[#This Row],[FECHA]],'SIMIT CON RES'!A:D,4,FALSE),0)</f>
        <v>2</v>
      </c>
      <c r="J2495" s="9">
        <f>IFERROR(VLOOKUP(Tabla1[[#This Row],[FECHA]],'SIMIT CON RES'!A:D,3,FALSE),0)</f>
        <v>993800</v>
      </c>
      <c r="K2495">
        <f>IFERROR(VLOOKUP(Tabla1[[#This Row],[FECHA]],'SIMIT SIN RES'!A:D,4,FALSE),0)</f>
        <v>0</v>
      </c>
      <c r="L2495" s="9">
        <f>IFERROR(VLOOKUP(Tabla1[[#This Row],[FECHA]],'SIMIT SIN RES'!A:D,3,FALSE),0)</f>
        <v>0</v>
      </c>
      <c r="M2495" s="5">
        <f>IFERROR(VLOOKUP(Tabla1[[#This Row],[FECHA]],'RECAUDOS DE COMPARENDOS'!A:D,4,FALSE),0)</f>
        <v>1</v>
      </c>
      <c r="N2495" s="9">
        <f>IFERROR(VLOOKUP(Tabla1[[#This Row],[FECHA]],'RECAUDOS DE COMPARENDOS'!A:D,3,FALSE),0)</f>
        <v>132507</v>
      </c>
      <c r="O2495" s="5">
        <f>IFERROR(VLOOKUP(Tabla1[[#This Row],[FECHA]],'RECAUDOS DE RESOLUCIONES'!A:D,4,FALSE),0)</f>
        <v>0</v>
      </c>
      <c r="P2495" s="9">
        <f>IFERROR(VLOOKUP(Tabla1[[#This Row],[FECHA]],'RECAUDOS DE RESOLUCIONES'!A:D,3,FALSE),0)</f>
        <v>0</v>
      </c>
      <c r="Q249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2495" s="9">
        <f>Tabla1[V. COMPARENDOS]-(Tabla1[V. EXONERACIONES]+Tabla1[[#This Row],[V. SIMIT CON RESOLUCION]]+Tabla1[[#This Row],[V. SIMIT SIN RESOLUCION]]+Tabla1[[#This Row],[V. RECAUDOS COMPARENDOS]]+Tabla1[[#This Row],[V. RECAUDOS RESOLUCIONES]])</f>
        <v>1987600</v>
      </c>
      <c r="S2495" s="11">
        <f>IFERROR(VLOOKUP(Tabla1[[#This Row],[FECHA]],'RECAUDOS LOCALES'!A:D,4,FALSE),0)</f>
        <v>0</v>
      </c>
      <c r="T2495" s="9">
        <f>IFERROR(VLOOKUP(Tabla1[[#This Row],[FECHA]],'RECAUDOS LOCALES'!A:D,3,FALSE),0)</f>
        <v>0</v>
      </c>
      <c r="U2495" s="11">
        <f>IFERROR(VLOOKUP(Tabla1[[#This Row],[FECHA]],'RECAUDOS EXTERNOS'!A:D,4,FALSE),0)</f>
        <v>0</v>
      </c>
      <c r="V2495" s="9">
        <f>IFERROR(VLOOKUP(Tabla1[[#This Row],[FECHA]],'RECAUDOS EXTERNOS'!A:D,3,FALSE),0)</f>
        <v>0</v>
      </c>
    </row>
    <row r="2496" spans="1:22" x14ac:dyDescent="0.25">
      <c r="A2496" s="1">
        <v>40055</v>
      </c>
      <c r="B2496" s="3" t="s">
        <v>4</v>
      </c>
      <c r="C2496" s="2">
        <v>40026</v>
      </c>
      <c r="D2496" s="5">
        <f>YEAR(Tabla1[[#This Row],[FECHA]])</f>
        <v>2009</v>
      </c>
      <c r="E2496" s="5">
        <f>IFERROR(VLOOKUP(Tabla1[[#This Row],[FECHA]],'COMPARENDOS TOTALES'!A:D,4,FALSE),0)</f>
        <v>18</v>
      </c>
      <c r="F2496" s="9">
        <f>IFERROR(VLOOKUP(Tabla1[[#This Row],[FECHA]],'COMPARENDOS TOTALES'!A:D,3,FALSE),0)</f>
        <v>5846857</v>
      </c>
      <c r="G2496" s="5">
        <f>IFERROR(VLOOKUP(Tabla1[[#This Row],[FECHA]],EXONERACIONES!A:D,4,FALSE),0)</f>
        <v>2</v>
      </c>
      <c r="H2496" s="9">
        <f>IFERROR(VLOOKUP(Tabla1[[#This Row],[FECHA]],EXONERACIONES!A:D,3,FALSE),0)</f>
        <v>745350</v>
      </c>
      <c r="I2496" s="5">
        <f>IFERROR(VLOOKUP(Tabla1[[#This Row],[FECHA]],'SIMIT CON RES'!A:D,4,FALSE),0)</f>
        <v>5</v>
      </c>
      <c r="J2496" s="9">
        <f>IFERROR(VLOOKUP(Tabla1[[#This Row],[FECHA]],'SIMIT CON RES'!A:D,3,FALSE),0)</f>
        <v>1739150</v>
      </c>
      <c r="K2496">
        <f>IFERROR(VLOOKUP(Tabla1[[#This Row],[FECHA]],'SIMIT SIN RES'!A:D,4,FALSE),0)</f>
        <v>0</v>
      </c>
      <c r="L2496" s="9">
        <f>IFERROR(VLOOKUP(Tabla1[[#This Row],[FECHA]],'SIMIT SIN RES'!A:D,3,FALSE),0)</f>
        <v>0</v>
      </c>
      <c r="M2496" s="5">
        <f>IFERROR(VLOOKUP(Tabla1[[#This Row],[FECHA]],'RECAUDOS DE COMPARENDOS'!A:D,4,FALSE),0)</f>
        <v>6</v>
      </c>
      <c r="N2496" s="9">
        <f>IFERROR(VLOOKUP(Tabla1[[#This Row],[FECHA]],'RECAUDOS DE COMPARENDOS'!A:D,3,FALSE),0)</f>
        <v>1490700</v>
      </c>
      <c r="O2496" s="5">
        <f>IFERROR(VLOOKUP(Tabla1[[#This Row],[FECHA]],'RECAUDOS DE RESOLUCIONES'!A:D,4,FALSE),0)</f>
        <v>0</v>
      </c>
      <c r="P2496" s="9">
        <f>IFERROR(VLOOKUP(Tabla1[[#This Row],[FECHA]],'RECAUDOS DE RESOLUCIONES'!A:D,3,FALSE),0)</f>
        <v>0</v>
      </c>
      <c r="Q249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2496" s="9">
        <f>Tabla1[V. COMPARENDOS]-(Tabla1[V. EXONERACIONES]+Tabla1[[#This Row],[V. SIMIT CON RESOLUCION]]+Tabla1[[#This Row],[V. SIMIT SIN RESOLUCION]]+Tabla1[[#This Row],[V. RECAUDOS COMPARENDOS]]+Tabla1[[#This Row],[V. RECAUDOS RESOLUCIONES]])</f>
        <v>1871657</v>
      </c>
      <c r="S2496" s="11">
        <f>IFERROR(VLOOKUP(Tabla1[[#This Row],[FECHA]],'RECAUDOS LOCALES'!A:D,4,FALSE),0)</f>
        <v>0</v>
      </c>
      <c r="T2496" s="9">
        <f>IFERROR(VLOOKUP(Tabla1[[#This Row],[FECHA]],'RECAUDOS LOCALES'!A:D,3,FALSE),0)</f>
        <v>0</v>
      </c>
      <c r="U2496" s="11">
        <f>IFERROR(VLOOKUP(Tabla1[[#This Row],[FECHA]],'RECAUDOS EXTERNOS'!A:D,4,FALSE),0)</f>
        <v>0</v>
      </c>
      <c r="V2496" s="9">
        <f>IFERROR(VLOOKUP(Tabla1[[#This Row],[FECHA]],'RECAUDOS EXTERNOS'!A:D,3,FALSE),0)</f>
        <v>0</v>
      </c>
    </row>
    <row r="2497" spans="1:22" x14ac:dyDescent="0.25">
      <c r="A2497" s="1">
        <v>40056</v>
      </c>
      <c r="B2497" s="3" t="s">
        <v>1</v>
      </c>
      <c r="C2497" s="2">
        <v>40026</v>
      </c>
      <c r="D2497" s="5">
        <f>YEAR(Tabla1[[#This Row],[FECHA]])</f>
        <v>2009</v>
      </c>
      <c r="E2497" s="5">
        <f>IFERROR(VLOOKUP(Tabla1[[#This Row],[FECHA]],'COMPARENDOS TOTALES'!A:D,4,FALSE),0)</f>
        <v>6</v>
      </c>
      <c r="F2497" s="9">
        <f>IFERROR(VLOOKUP(Tabla1[[#This Row],[FECHA]],'COMPARENDOS TOTALES'!A:D,3,FALSE),0)</f>
        <v>1755714</v>
      </c>
      <c r="G2497" s="5">
        <f>IFERROR(VLOOKUP(Tabla1[[#This Row],[FECHA]],EXONERACIONES!A:D,4,FALSE),0)</f>
        <v>1</v>
      </c>
      <c r="H2497" s="9">
        <f>IFERROR(VLOOKUP(Tabla1[[#This Row],[FECHA]],EXONERACIONES!A:D,3,FALSE),0)</f>
        <v>248450</v>
      </c>
      <c r="I2497" s="5">
        <f>IFERROR(VLOOKUP(Tabla1[[#This Row],[FECHA]],'SIMIT CON RES'!A:D,4,FALSE),0)</f>
        <v>3</v>
      </c>
      <c r="J2497" s="9">
        <f>IFERROR(VLOOKUP(Tabla1[[#This Row],[FECHA]],'SIMIT CON RES'!A:D,3,FALSE),0)</f>
        <v>877857</v>
      </c>
      <c r="K2497">
        <f>IFERROR(VLOOKUP(Tabla1[[#This Row],[FECHA]],'SIMIT SIN RES'!A:D,4,FALSE),0)</f>
        <v>0</v>
      </c>
      <c r="L2497" s="9">
        <f>IFERROR(VLOOKUP(Tabla1[[#This Row],[FECHA]],'SIMIT SIN RES'!A:D,3,FALSE),0)</f>
        <v>0</v>
      </c>
      <c r="M2497" s="5">
        <f>IFERROR(VLOOKUP(Tabla1[[#This Row],[FECHA]],'RECAUDOS DE COMPARENDOS'!A:D,4,FALSE),0)</f>
        <v>1</v>
      </c>
      <c r="N2497" s="9">
        <f>IFERROR(VLOOKUP(Tabla1[[#This Row],[FECHA]],'RECAUDOS DE COMPARENDOS'!A:D,3,FALSE),0)</f>
        <v>132507</v>
      </c>
      <c r="O2497" s="5">
        <f>IFERROR(VLOOKUP(Tabla1[[#This Row],[FECHA]],'RECAUDOS DE RESOLUCIONES'!A:D,4,FALSE),0)</f>
        <v>0</v>
      </c>
      <c r="P2497" s="9">
        <f>IFERROR(VLOOKUP(Tabla1[[#This Row],[FECHA]],'RECAUDOS DE RESOLUCIONES'!A:D,3,FALSE),0)</f>
        <v>0</v>
      </c>
      <c r="Q249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497" s="9">
        <f>Tabla1[V. COMPARENDOS]-(Tabla1[V. EXONERACIONES]+Tabla1[[#This Row],[V. SIMIT CON RESOLUCION]]+Tabla1[[#This Row],[V. SIMIT SIN RESOLUCION]]+Tabla1[[#This Row],[V. RECAUDOS COMPARENDOS]]+Tabla1[[#This Row],[V. RECAUDOS RESOLUCIONES]])</f>
        <v>496900</v>
      </c>
      <c r="S2497" s="11">
        <f>IFERROR(VLOOKUP(Tabla1[[#This Row],[FECHA]],'RECAUDOS LOCALES'!A:D,4,FALSE),0)</f>
        <v>0</v>
      </c>
      <c r="T2497" s="9">
        <f>IFERROR(VLOOKUP(Tabla1[[#This Row],[FECHA]],'RECAUDOS LOCALES'!A:D,3,FALSE),0)</f>
        <v>0</v>
      </c>
      <c r="U2497" s="11">
        <f>IFERROR(VLOOKUP(Tabla1[[#This Row],[FECHA]],'RECAUDOS EXTERNOS'!A:D,4,FALSE),0)</f>
        <v>2</v>
      </c>
      <c r="V2497" s="9">
        <f>IFERROR(VLOOKUP(Tabla1[[#This Row],[FECHA]],'RECAUDOS EXTERNOS'!A:D,3,FALSE),0)</f>
        <v>704100</v>
      </c>
    </row>
    <row r="2498" spans="1:22" x14ac:dyDescent="0.25">
      <c r="A2498" s="1">
        <v>40057</v>
      </c>
      <c r="B2498" s="3" t="s">
        <v>2</v>
      </c>
      <c r="C2498" s="2">
        <v>40057</v>
      </c>
      <c r="D2498" s="5">
        <f>YEAR(Tabla1[[#This Row],[FECHA]])</f>
        <v>2009</v>
      </c>
      <c r="E2498" s="5">
        <f>IFERROR(VLOOKUP(Tabla1[[#This Row],[FECHA]],'COMPARENDOS TOTALES'!A:D,4,FALSE),0)</f>
        <v>5</v>
      </c>
      <c r="F2498" s="9">
        <f>IFERROR(VLOOKUP(Tabla1[[#This Row],[FECHA]],'COMPARENDOS TOTALES'!A:D,3,FALSE),0)</f>
        <v>1987600</v>
      </c>
      <c r="G2498" s="5">
        <f>IFERROR(VLOOKUP(Tabla1[[#This Row],[FECHA]],EXONERACIONES!A:D,4,FALSE),0)</f>
        <v>2</v>
      </c>
      <c r="H2498" s="9">
        <f>IFERROR(VLOOKUP(Tabla1[[#This Row],[FECHA]],EXONERACIONES!A:D,3,FALSE),0)</f>
        <v>745350</v>
      </c>
      <c r="I2498" s="5">
        <f>IFERROR(VLOOKUP(Tabla1[[#This Row],[FECHA]],'SIMIT CON RES'!A:D,4,FALSE),0)</f>
        <v>3</v>
      </c>
      <c r="J2498" s="9">
        <f>IFERROR(VLOOKUP(Tabla1[[#This Row],[FECHA]],'SIMIT CON RES'!A:D,3,FALSE),0)</f>
        <v>1242250</v>
      </c>
      <c r="K2498">
        <f>IFERROR(VLOOKUP(Tabla1[[#This Row],[FECHA]],'SIMIT SIN RES'!A:D,4,FALSE),0)</f>
        <v>0</v>
      </c>
      <c r="L2498" s="9">
        <f>IFERROR(VLOOKUP(Tabla1[[#This Row],[FECHA]],'SIMIT SIN RES'!A:D,3,FALSE),0)</f>
        <v>0</v>
      </c>
      <c r="M2498" s="5">
        <f>IFERROR(VLOOKUP(Tabla1[[#This Row],[FECHA]],'RECAUDOS DE COMPARENDOS'!A:D,4,FALSE),0)</f>
        <v>0</v>
      </c>
      <c r="N2498" s="9">
        <f>IFERROR(VLOOKUP(Tabla1[[#This Row],[FECHA]],'RECAUDOS DE COMPARENDOS'!A:D,3,FALSE),0)</f>
        <v>0</v>
      </c>
      <c r="O2498" s="5">
        <f>IFERROR(VLOOKUP(Tabla1[[#This Row],[FECHA]],'RECAUDOS DE RESOLUCIONES'!A:D,4,FALSE),0)</f>
        <v>0</v>
      </c>
      <c r="P2498" s="9">
        <f>IFERROR(VLOOKUP(Tabla1[[#This Row],[FECHA]],'RECAUDOS DE RESOLUCIONES'!A:D,3,FALSE),0)</f>
        <v>0</v>
      </c>
      <c r="Q249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49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498" s="11">
        <f>IFERROR(VLOOKUP(Tabla1[[#This Row],[FECHA]],'RECAUDOS LOCALES'!A:D,4,FALSE),0)</f>
        <v>1</v>
      </c>
      <c r="T2498" s="9">
        <f>IFERROR(VLOOKUP(Tabla1[[#This Row],[FECHA]],'RECAUDOS LOCALES'!A:D,3,FALSE),0)</f>
        <v>132504</v>
      </c>
      <c r="U2498" s="11">
        <f>IFERROR(VLOOKUP(Tabla1[[#This Row],[FECHA]],'RECAUDOS EXTERNOS'!A:D,4,FALSE),0)</f>
        <v>3</v>
      </c>
      <c r="V2498" s="9">
        <f>IFERROR(VLOOKUP(Tabla1[[#This Row],[FECHA]],'RECAUDOS EXTERNOS'!A:D,3,FALSE),0)</f>
        <v>654300</v>
      </c>
    </row>
    <row r="2499" spans="1:22" x14ac:dyDescent="0.25">
      <c r="A2499" s="1">
        <v>40058</v>
      </c>
      <c r="B2499" s="3" t="s">
        <v>3</v>
      </c>
      <c r="C2499" s="2">
        <v>40057</v>
      </c>
      <c r="D2499" s="5">
        <f>YEAR(Tabla1[[#This Row],[FECHA]])</f>
        <v>2009</v>
      </c>
      <c r="E2499" s="5">
        <f>IFERROR(VLOOKUP(Tabla1[[#This Row],[FECHA]],'COMPARENDOS TOTALES'!A:D,4,FALSE),0)</f>
        <v>6</v>
      </c>
      <c r="F2499" s="9">
        <f>IFERROR(VLOOKUP(Tabla1[[#This Row],[FECHA]],'COMPARENDOS TOTALES'!A:D,3,FALSE),0)</f>
        <v>2732950</v>
      </c>
      <c r="G2499" s="5">
        <f>IFERROR(VLOOKUP(Tabla1[[#This Row],[FECHA]],EXONERACIONES!A:D,4,FALSE),0)</f>
        <v>1</v>
      </c>
      <c r="H2499" s="9">
        <f>IFERROR(VLOOKUP(Tabla1[[#This Row],[FECHA]],EXONERACIONES!A:D,3,FALSE),0)</f>
        <v>496900</v>
      </c>
      <c r="I2499" s="5">
        <f>IFERROR(VLOOKUP(Tabla1[[#This Row],[FECHA]],'SIMIT CON RES'!A:D,4,FALSE),0)</f>
        <v>3</v>
      </c>
      <c r="J2499" s="9">
        <f>IFERROR(VLOOKUP(Tabla1[[#This Row],[FECHA]],'SIMIT CON RES'!A:D,3,FALSE),0)</f>
        <v>1242250</v>
      </c>
      <c r="K2499">
        <f>IFERROR(VLOOKUP(Tabla1[[#This Row],[FECHA]],'SIMIT SIN RES'!A:D,4,FALSE),0)</f>
        <v>0</v>
      </c>
      <c r="L2499" s="9">
        <f>IFERROR(VLOOKUP(Tabla1[[#This Row],[FECHA]],'SIMIT SIN RES'!A:D,3,FALSE),0)</f>
        <v>0</v>
      </c>
      <c r="M2499" s="5">
        <f>IFERROR(VLOOKUP(Tabla1[[#This Row],[FECHA]],'RECAUDOS DE COMPARENDOS'!A:D,4,FALSE),0)</f>
        <v>0</v>
      </c>
      <c r="N2499" s="9">
        <f>IFERROR(VLOOKUP(Tabla1[[#This Row],[FECHA]],'RECAUDOS DE COMPARENDOS'!A:D,3,FALSE),0)</f>
        <v>0</v>
      </c>
      <c r="O2499" s="5">
        <f>IFERROR(VLOOKUP(Tabla1[[#This Row],[FECHA]],'RECAUDOS DE RESOLUCIONES'!A:D,4,FALSE),0)</f>
        <v>0</v>
      </c>
      <c r="P2499" s="9">
        <f>IFERROR(VLOOKUP(Tabla1[[#This Row],[FECHA]],'RECAUDOS DE RESOLUCIONES'!A:D,3,FALSE),0)</f>
        <v>0</v>
      </c>
      <c r="Q249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499" s="9">
        <f>Tabla1[V. COMPARENDOS]-(Tabla1[V. EXONERACIONES]+Tabla1[[#This Row],[V. SIMIT CON RESOLUCION]]+Tabla1[[#This Row],[V. SIMIT SIN RESOLUCION]]+Tabla1[[#This Row],[V. RECAUDOS COMPARENDOS]]+Tabla1[[#This Row],[V. RECAUDOS RESOLUCIONES]])</f>
        <v>993800</v>
      </c>
      <c r="S2499" s="11">
        <f>IFERROR(VLOOKUP(Tabla1[[#This Row],[FECHA]],'RECAUDOS LOCALES'!A:D,4,FALSE),0)</f>
        <v>1</v>
      </c>
      <c r="T2499" s="9">
        <f>IFERROR(VLOOKUP(Tabla1[[#This Row],[FECHA]],'RECAUDOS LOCALES'!A:D,3,FALSE),0)</f>
        <v>248445</v>
      </c>
      <c r="U2499" s="11">
        <f>IFERROR(VLOOKUP(Tabla1[[#This Row],[FECHA]],'RECAUDOS EXTERNOS'!A:D,4,FALSE),0)</f>
        <v>3</v>
      </c>
      <c r="V2499" s="9">
        <f>IFERROR(VLOOKUP(Tabla1[[#This Row],[FECHA]],'RECAUDOS EXTERNOS'!A:D,3,FALSE),0)</f>
        <v>478167</v>
      </c>
    </row>
    <row r="2500" spans="1:22" x14ac:dyDescent="0.25">
      <c r="A2500" s="1">
        <v>40059</v>
      </c>
      <c r="B2500" s="3" t="s">
        <v>6</v>
      </c>
      <c r="C2500" s="2">
        <v>40057</v>
      </c>
      <c r="D2500" s="5">
        <f>YEAR(Tabla1[[#This Row],[FECHA]])</f>
        <v>2009</v>
      </c>
      <c r="E2500" s="5">
        <f>IFERROR(VLOOKUP(Tabla1[[#This Row],[FECHA]],'COMPARENDOS TOTALES'!A:D,4,FALSE),0)</f>
        <v>10</v>
      </c>
      <c r="F2500" s="9">
        <f>IFERROR(VLOOKUP(Tabla1[[#This Row],[FECHA]],'COMPARENDOS TOTALES'!A:D,3,FALSE),0)</f>
        <v>3859257</v>
      </c>
      <c r="G2500" s="5">
        <f>IFERROR(VLOOKUP(Tabla1[[#This Row],[FECHA]],EXONERACIONES!A:D,4,FALSE),0)</f>
        <v>0</v>
      </c>
      <c r="H2500" s="9">
        <f>IFERROR(VLOOKUP(Tabla1[[#This Row],[FECHA]],EXONERACIONES!A:D,3,FALSE),0)</f>
        <v>0</v>
      </c>
      <c r="I2500" s="5">
        <f>IFERROR(VLOOKUP(Tabla1[[#This Row],[FECHA]],'SIMIT CON RES'!A:D,4,FALSE),0)</f>
        <v>7</v>
      </c>
      <c r="J2500" s="9">
        <f>IFERROR(VLOOKUP(Tabla1[[#This Row],[FECHA]],'SIMIT CON RES'!A:D,3,FALSE),0)</f>
        <v>2981400</v>
      </c>
      <c r="K2500">
        <f>IFERROR(VLOOKUP(Tabla1[[#This Row],[FECHA]],'SIMIT SIN RES'!A:D,4,FALSE),0)</f>
        <v>0</v>
      </c>
      <c r="L2500" s="9">
        <f>IFERROR(VLOOKUP(Tabla1[[#This Row],[FECHA]],'SIMIT SIN RES'!A:D,3,FALSE),0)</f>
        <v>0</v>
      </c>
      <c r="M2500" s="5">
        <f>IFERROR(VLOOKUP(Tabla1[[#This Row],[FECHA]],'RECAUDOS DE COMPARENDOS'!A:D,4,FALSE),0)</f>
        <v>1</v>
      </c>
      <c r="N2500" s="9">
        <f>IFERROR(VLOOKUP(Tabla1[[#This Row],[FECHA]],'RECAUDOS DE COMPARENDOS'!A:D,3,FALSE),0)</f>
        <v>248450</v>
      </c>
      <c r="O2500" s="5">
        <f>IFERROR(VLOOKUP(Tabla1[[#This Row],[FECHA]],'RECAUDOS DE RESOLUCIONES'!A:D,4,FALSE),0)</f>
        <v>0</v>
      </c>
      <c r="P2500" s="9">
        <f>IFERROR(VLOOKUP(Tabla1[[#This Row],[FECHA]],'RECAUDOS DE RESOLUCIONES'!A:D,3,FALSE),0)</f>
        <v>0</v>
      </c>
      <c r="Q250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500" s="9">
        <f>Tabla1[V. COMPARENDOS]-(Tabla1[V. EXONERACIONES]+Tabla1[[#This Row],[V. SIMIT CON RESOLUCION]]+Tabla1[[#This Row],[V. SIMIT SIN RESOLUCION]]+Tabla1[[#This Row],[V. RECAUDOS COMPARENDOS]]+Tabla1[[#This Row],[V. RECAUDOS RESOLUCIONES]])</f>
        <v>629407</v>
      </c>
      <c r="S2500" s="11">
        <f>IFERROR(VLOOKUP(Tabla1[[#This Row],[FECHA]],'RECAUDOS LOCALES'!A:D,4,FALSE),0)</f>
        <v>0</v>
      </c>
      <c r="T2500" s="9">
        <f>IFERROR(VLOOKUP(Tabla1[[#This Row],[FECHA]],'RECAUDOS LOCALES'!A:D,3,FALSE),0)</f>
        <v>0</v>
      </c>
      <c r="U2500" s="11">
        <f>IFERROR(VLOOKUP(Tabla1[[#This Row],[FECHA]],'RECAUDOS EXTERNOS'!A:D,4,FALSE),0)</f>
        <v>2</v>
      </c>
      <c r="V2500" s="9">
        <f>IFERROR(VLOOKUP(Tabla1[[#This Row],[FECHA]],'RECAUDOS EXTERNOS'!A:D,3,FALSE),0)</f>
        <v>489700</v>
      </c>
    </row>
    <row r="2501" spans="1:22" x14ac:dyDescent="0.25">
      <c r="A2501" s="1">
        <v>40060</v>
      </c>
      <c r="B2501" s="3" t="s">
        <v>0</v>
      </c>
      <c r="C2501" s="2">
        <v>40057</v>
      </c>
      <c r="D2501" s="5">
        <f>YEAR(Tabla1[[#This Row],[FECHA]])</f>
        <v>2009</v>
      </c>
      <c r="E2501" s="5">
        <f>IFERROR(VLOOKUP(Tabla1[[#This Row],[FECHA]],'COMPARENDOS TOTALES'!A:D,4,FALSE),0)</f>
        <v>6</v>
      </c>
      <c r="F2501" s="9">
        <f>IFERROR(VLOOKUP(Tabla1[[#This Row],[FECHA]],'COMPARENDOS TOTALES'!A:D,3,FALSE),0)</f>
        <v>2484500</v>
      </c>
      <c r="G2501" s="5">
        <f>IFERROR(VLOOKUP(Tabla1[[#This Row],[FECHA]],EXONERACIONES!A:D,4,FALSE),0)</f>
        <v>2</v>
      </c>
      <c r="H2501" s="9">
        <f>IFERROR(VLOOKUP(Tabla1[[#This Row],[FECHA]],EXONERACIONES!A:D,3,FALSE),0)</f>
        <v>496900</v>
      </c>
      <c r="I2501" s="5">
        <f>IFERROR(VLOOKUP(Tabla1[[#This Row],[FECHA]],'SIMIT CON RES'!A:D,4,FALSE),0)</f>
        <v>4</v>
      </c>
      <c r="J2501" s="9">
        <f>IFERROR(VLOOKUP(Tabla1[[#This Row],[FECHA]],'SIMIT CON RES'!A:D,3,FALSE),0)</f>
        <v>1987600</v>
      </c>
      <c r="K2501">
        <f>IFERROR(VLOOKUP(Tabla1[[#This Row],[FECHA]],'SIMIT SIN RES'!A:D,4,FALSE),0)</f>
        <v>0</v>
      </c>
      <c r="L2501" s="9">
        <f>IFERROR(VLOOKUP(Tabla1[[#This Row],[FECHA]],'SIMIT SIN RES'!A:D,3,FALSE),0)</f>
        <v>0</v>
      </c>
      <c r="M2501" s="5">
        <f>IFERROR(VLOOKUP(Tabla1[[#This Row],[FECHA]],'RECAUDOS DE COMPARENDOS'!A:D,4,FALSE),0)</f>
        <v>0</v>
      </c>
      <c r="N2501" s="9">
        <f>IFERROR(VLOOKUP(Tabla1[[#This Row],[FECHA]],'RECAUDOS DE COMPARENDOS'!A:D,3,FALSE),0)</f>
        <v>0</v>
      </c>
      <c r="O2501" s="5">
        <f>IFERROR(VLOOKUP(Tabla1[[#This Row],[FECHA]],'RECAUDOS DE RESOLUCIONES'!A:D,4,FALSE),0)</f>
        <v>0</v>
      </c>
      <c r="P2501" s="9">
        <f>IFERROR(VLOOKUP(Tabla1[[#This Row],[FECHA]],'RECAUDOS DE RESOLUCIONES'!A:D,3,FALSE),0)</f>
        <v>0</v>
      </c>
      <c r="Q250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50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501" s="11">
        <f>IFERROR(VLOOKUP(Tabla1[[#This Row],[FECHA]],'RECAUDOS LOCALES'!A:D,4,FALSE),0)</f>
        <v>0</v>
      </c>
      <c r="T2501" s="9">
        <f>IFERROR(VLOOKUP(Tabla1[[#This Row],[FECHA]],'RECAUDOS LOCALES'!A:D,3,FALSE),0)</f>
        <v>0</v>
      </c>
      <c r="U2501" s="11">
        <f>IFERROR(VLOOKUP(Tabla1[[#This Row],[FECHA]],'RECAUDOS EXTERNOS'!A:D,4,FALSE),0)</f>
        <v>0</v>
      </c>
      <c r="V2501" s="9">
        <f>IFERROR(VLOOKUP(Tabla1[[#This Row],[FECHA]],'RECAUDOS EXTERNOS'!A:D,3,FALSE),0)</f>
        <v>0</v>
      </c>
    </row>
    <row r="2502" spans="1:22" x14ac:dyDescent="0.25">
      <c r="A2502" s="1">
        <v>40061</v>
      </c>
      <c r="B2502" s="3" t="s">
        <v>5</v>
      </c>
      <c r="C2502" s="2">
        <v>40057</v>
      </c>
      <c r="D2502" s="5">
        <f>YEAR(Tabla1[[#This Row],[FECHA]])</f>
        <v>2009</v>
      </c>
      <c r="E2502" s="5">
        <f>IFERROR(VLOOKUP(Tabla1[[#This Row],[FECHA]],'COMPARENDOS TOTALES'!A:D,4,FALSE),0)</f>
        <v>9</v>
      </c>
      <c r="F2502" s="9">
        <f>IFERROR(VLOOKUP(Tabla1[[#This Row],[FECHA]],'COMPARENDOS TOTALES'!A:D,3,FALSE),0)</f>
        <v>2617007</v>
      </c>
      <c r="G2502" s="5">
        <f>IFERROR(VLOOKUP(Tabla1[[#This Row],[FECHA]],EXONERACIONES!A:D,4,FALSE),0)</f>
        <v>0</v>
      </c>
      <c r="H2502" s="9">
        <f>IFERROR(VLOOKUP(Tabla1[[#This Row],[FECHA]],EXONERACIONES!A:D,3,FALSE),0)</f>
        <v>0</v>
      </c>
      <c r="I2502" s="5">
        <f>IFERROR(VLOOKUP(Tabla1[[#This Row],[FECHA]],'SIMIT CON RES'!A:D,4,FALSE),0)</f>
        <v>3</v>
      </c>
      <c r="J2502" s="9">
        <f>IFERROR(VLOOKUP(Tabla1[[#This Row],[FECHA]],'SIMIT CON RES'!A:D,3,FALSE),0)</f>
        <v>629407</v>
      </c>
      <c r="K2502">
        <f>IFERROR(VLOOKUP(Tabla1[[#This Row],[FECHA]],'SIMIT SIN RES'!A:D,4,FALSE),0)</f>
        <v>0</v>
      </c>
      <c r="L2502" s="9">
        <f>IFERROR(VLOOKUP(Tabla1[[#This Row],[FECHA]],'SIMIT SIN RES'!A:D,3,FALSE),0)</f>
        <v>0</v>
      </c>
      <c r="M2502" s="5">
        <f>IFERROR(VLOOKUP(Tabla1[[#This Row],[FECHA]],'RECAUDOS DE COMPARENDOS'!A:D,4,FALSE),0)</f>
        <v>0</v>
      </c>
      <c r="N2502" s="9">
        <f>IFERROR(VLOOKUP(Tabla1[[#This Row],[FECHA]],'RECAUDOS DE COMPARENDOS'!A:D,3,FALSE),0)</f>
        <v>0</v>
      </c>
      <c r="O2502" s="5">
        <f>IFERROR(VLOOKUP(Tabla1[[#This Row],[FECHA]],'RECAUDOS DE RESOLUCIONES'!A:D,4,FALSE),0)</f>
        <v>1</v>
      </c>
      <c r="P2502" s="9">
        <f>IFERROR(VLOOKUP(Tabla1[[#This Row],[FECHA]],'RECAUDOS DE RESOLUCIONES'!A:D,3,FALSE),0)</f>
        <v>248450</v>
      </c>
      <c r="Q250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2502" s="9">
        <f>Tabla1[V. COMPARENDOS]-(Tabla1[V. EXONERACIONES]+Tabla1[[#This Row],[V. SIMIT CON RESOLUCION]]+Tabla1[[#This Row],[V. SIMIT SIN RESOLUCION]]+Tabla1[[#This Row],[V. RECAUDOS COMPARENDOS]]+Tabla1[[#This Row],[V. RECAUDOS RESOLUCIONES]])</f>
        <v>1739150</v>
      </c>
      <c r="S2502" s="11">
        <f>IFERROR(VLOOKUP(Tabla1[[#This Row],[FECHA]],'RECAUDOS LOCALES'!A:D,4,FALSE),0)</f>
        <v>0</v>
      </c>
      <c r="T2502" s="9">
        <f>IFERROR(VLOOKUP(Tabla1[[#This Row],[FECHA]],'RECAUDOS LOCALES'!A:D,3,FALSE),0)</f>
        <v>0</v>
      </c>
      <c r="U2502" s="11">
        <f>IFERROR(VLOOKUP(Tabla1[[#This Row],[FECHA]],'RECAUDOS EXTERNOS'!A:D,4,FALSE),0)</f>
        <v>0</v>
      </c>
      <c r="V2502" s="9">
        <f>IFERROR(VLOOKUP(Tabla1[[#This Row],[FECHA]],'RECAUDOS EXTERNOS'!A:D,3,FALSE),0)</f>
        <v>0</v>
      </c>
    </row>
    <row r="2503" spans="1:22" x14ac:dyDescent="0.25">
      <c r="A2503" s="1">
        <v>40062</v>
      </c>
      <c r="B2503" s="3" t="s">
        <v>4</v>
      </c>
      <c r="C2503" s="2">
        <v>40057</v>
      </c>
      <c r="D2503" s="5">
        <f>YEAR(Tabla1[[#This Row],[FECHA]])</f>
        <v>2009</v>
      </c>
      <c r="E2503" s="5">
        <f>IFERROR(VLOOKUP(Tabla1[[#This Row],[FECHA]],'COMPARENDOS TOTALES'!A:D,4,FALSE),0)</f>
        <v>13</v>
      </c>
      <c r="F2503" s="9">
        <f>IFERROR(VLOOKUP(Tabla1[[#This Row],[FECHA]],'COMPARENDOS TOTALES'!A:D,3,FALSE),0)</f>
        <v>4356157</v>
      </c>
      <c r="G2503" s="5">
        <f>IFERROR(VLOOKUP(Tabla1[[#This Row],[FECHA]],EXONERACIONES!A:D,4,FALSE),0)</f>
        <v>1</v>
      </c>
      <c r="H2503" s="9">
        <f>IFERROR(VLOOKUP(Tabla1[[#This Row],[FECHA]],EXONERACIONES!A:D,3,FALSE),0)</f>
        <v>248450</v>
      </c>
      <c r="I2503" s="5">
        <f>IFERROR(VLOOKUP(Tabla1[[#This Row],[FECHA]],'SIMIT CON RES'!A:D,4,FALSE),0)</f>
        <v>6</v>
      </c>
      <c r="J2503" s="9">
        <f>IFERROR(VLOOKUP(Tabla1[[#This Row],[FECHA]],'SIMIT CON RES'!A:D,3,FALSE),0)</f>
        <v>2368557</v>
      </c>
      <c r="K2503">
        <f>IFERROR(VLOOKUP(Tabla1[[#This Row],[FECHA]],'SIMIT SIN RES'!A:D,4,FALSE),0)</f>
        <v>0</v>
      </c>
      <c r="L2503" s="9">
        <f>IFERROR(VLOOKUP(Tabla1[[#This Row],[FECHA]],'SIMIT SIN RES'!A:D,3,FALSE),0)</f>
        <v>0</v>
      </c>
      <c r="M2503" s="5">
        <f>IFERROR(VLOOKUP(Tabla1[[#This Row],[FECHA]],'RECAUDOS DE COMPARENDOS'!A:D,4,FALSE),0)</f>
        <v>2</v>
      </c>
      <c r="N2503" s="9">
        <f>IFERROR(VLOOKUP(Tabla1[[#This Row],[FECHA]],'RECAUDOS DE COMPARENDOS'!A:D,3,FALSE),0)</f>
        <v>745350</v>
      </c>
      <c r="O2503" s="5">
        <f>IFERROR(VLOOKUP(Tabla1[[#This Row],[FECHA]],'RECAUDOS DE RESOLUCIONES'!A:D,4,FALSE),0)</f>
        <v>0</v>
      </c>
      <c r="P2503" s="9">
        <f>IFERROR(VLOOKUP(Tabla1[[#This Row],[FECHA]],'RECAUDOS DE RESOLUCIONES'!A:D,3,FALSE),0)</f>
        <v>0</v>
      </c>
      <c r="Q250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2503" s="9">
        <f>Tabla1[V. COMPARENDOS]-(Tabla1[V. EXONERACIONES]+Tabla1[[#This Row],[V. SIMIT CON RESOLUCION]]+Tabla1[[#This Row],[V. SIMIT SIN RESOLUCION]]+Tabla1[[#This Row],[V. RECAUDOS COMPARENDOS]]+Tabla1[[#This Row],[V. RECAUDOS RESOLUCIONES]])</f>
        <v>993800</v>
      </c>
      <c r="S2503" s="11">
        <f>IFERROR(VLOOKUP(Tabla1[[#This Row],[FECHA]],'RECAUDOS LOCALES'!A:D,4,FALSE),0)</f>
        <v>0</v>
      </c>
      <c r="T2503" s="9">
        <f>IFERROR(VLOOKUP(Tabla1[[#This Row],[FECHA]],'RECAUDOS LOCALES'!A:D,3,FALSE),0)</f>
        <v>0</v>
      </c>
      <c r="U2503" s="11">
        <f>IFERROR(VLOOKUP(Tabla1[[#This Row],[FECHA]],'RECAUDOS EXTERNOS'!A:D,4,FALSE),0)</f>
        <v>0</v>
      </c>
      <c r="V2503" s="9">
        <f>IFERROR(VLOOKUP(Tabla1[[#This Row],[FECHA]],'RECAUDOS EXTERNOS'!A:D,3,FALSE),0)</f>
        <v>0</v>
      </c>
    </row>
    <row r="2504" spans="1:22" x14ac:dyDescent="0.25">
      <c r="A2504" s="1">
        <v>40063</v>
      </c>
      <c r="B2504" s="3" t="s">
        <v>1</v>
      </c>
      <c r="C2504" s="2">
        <v>40057</v>
      </c>
      <c r="D2504" s="5">
        <f>YEAR(Tabla1[[#This Row],[FECHA]])</f>
        <v>2009</v>
      </c>
      <c r="E2504" s="5">
        <f>IFERROR(VLOOKUP(Tabla1[[#This Row],[FECHA]],'COMPARENDOS TOTALES'!A:D,4,FALSE),0)</f>
        <v>10</v>
      </c>
      <c r="F2504" s="9">
        <f>IFERROR(VLOOKUP(Tabla1[[#This Row],[FECHA]],'COMPARENDOS TOTALES'!A:D,3,FALSE),0)</f>
        <v>2484500</v>
      </c>
      <c r="G2504" s="5">
        <f>IFERROR(VLOOKUP(Tabla1[[#This Row],[FECHA]],EXONERACIONES!A:D,4,FALSE),0)</f>
        <v>1</v>
      </c>
      <c r="H2504" s="9">
        <f>IFERROR(VLOOKUP(Tabla1[[#This Row],[FECHA]],EXONERACIONES!A:D,3,FALSE),0)</f>
        <v>248450</v>
      </c>
      <c r="I2504" s="5">
        <f>IFERROR(VLOOKUP(Tabla1[[#This Row],[FECHA]],'SIMIT CON RES'!A:D,4,FALSE),0)</f>
        <v>6</v>
      </c>
      <c r="J2504" s="9">
        <f>IFERROR(VLOOKUP(Tabla1[[#This Row],[FECHA]],'SIMIT CON RES'!A:D,3,FALSE),0)</f>
        <v>1490700</v>
      </c>
      <c r="K2504">
        <f>IFERROR(VLOOKUP(Tabla1[[#This Row],[FECHA]],'SIMIT SIN RES'!A:D,4,FALSE),0)</f>
        <v>0</v>
      </c>
      <c r="L2504" s="9">
        <f>IFERROR(VLOOKUP(Tabla1[[#This Row],[FECHA]],'SIMIT SIN RES'!A:D,3,FALSE),0)</f>
        <v>0</v>
      </c>
      <c r="M2504" s="5">
        <f>IFERROR(VLOOKUP(Tabla1[[#This Row],[FECHA]],'RECAUDOS DE COMPARENDOS'!A:D,4,FALSE),0)</f>
        <v>0</v>
      </c>
      <c r="N2504" s="9">
        <f>IFERROR(VLOOKUP(Tabla1[[#This Row],[FECHA]],'RECAUDOS DE COMPARENDOS'!A:D,3,FALSE),0)</f>
        <v>0</v>
      </c>
      <c r="O2504" s="5">
        <f>IFERROR(VLOOKUP(Tabla1[[#This Row],[FECHA]],'RECAUDOS DE RESOLUCIONES'!A:D,4,FALSE),0)</f>
        <v>0</v>
      </c>
      <c r="P2504" s="9">
        <f>IFERROR(VLOOKUP(Tabla1[[#This Row],[FECHA]],'RECAUDOS DE RESOLUCIONES'!A:D,3,FALSE),0)</f>
        <v>0</v>
      </c>
      <c r="Q250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2504" s="9">
        <f>Tabla1[V. COMPARENDOS]-(Tabla1[V. EXONERACIONES]+Tabla1[[#This Row],[V. SIMIT CON RESOLUCION]]+Tabla1[[#This Row],[V. SIMIT SIN RESOLUCION]]+Tabla1[[#This Row],[V. RECAUDOS COMPARENDOS]]+Tabla1[[#This Row],[V. RECAUDOS RESOLUCIONES]])</f>
        <v>745350</v>
      </c>
      <c r="S2504" s="11">
        <f>IFERROR(VLOOKUP(Tabla1[[#This Row],[FECHA]],'RECAUDOS LOCALES'!A:D,4,FALSE),0)</f>
        <v>0</v>
      </c>
      <c r="T2504" s="9">
        <f>IFERROR(VLOOKUP(Tabla1[[#This Row],[FECHA]],'RECAUDOS LOCALES'!A:D,3,FALSE),0)</f>
        <v>0</v>
      </c>
      <c r="U2504" s="11">
        <f>IFERROR(VLOOKUP(Tabla1[[#This Row],[FECHA]],'RECAUDOS EXTERNOS'!A:D,4,FALSE),0)</f>
        <v>6</v>
      </c>
      <c r="V2504" s="9">
        <f>IFERROR(VLOOKUP(Tabla1[[#This Row],[FECHA]],'RECAUDOS EXTERNOS'!A:D,3,FALSE),0)</f>
        <v>1538300</v>
      </c>
    </row>
    <row r="2505" spans="1:22" x14ac:dyDescent="0.25">
      <c r="A2505" s="1">
        <v>40064</v>
      </c>
      <c r="B2505" s="3" t="s">
        <v>2</v>
      </c>
      <c r="C2505" s="2">
        <v>40057</v>
      </c>
      <c r="D2505" s="5">
        <f>YEAR(Tabla1[[#This Row],[FECHA]])</f>
        <v>2009</v>
      </c>
      <c r="E2505" s="5">
        <f>IFERROR(VLOOKUP(Tabla1[[#This Row],[FECHA]],'COMPARENDOS TOTALES'!A:D,4,FALSE),0)</f>
        <v>6</v>
      </c>
      <c r="F2505" s="9">
        <f>IFERROR(VLOOKUP(Tabla1[[#This Row],[FECHA]],'COMPARENDOS TOTALES'!A:D,3,FALSE),0)</f>
        <v>1374757</v>
      </c>
      <c r="G2505" s="5">
        <f>IFERROR(VLOOKUP(Tabla1[[#This Row],[FECHA]],EXONERACIONES!A:D,4,FALSE),0)</f>
        <v>0</v>
      </c>
      <c r="H2505" s="9">
        <f>IFERROR(VLOOKUP(Tabla1[[#This Row],[FECHA]],EXONERACIONES!A:D,3,FALSE),0)</f>
        <v>0</v>
      </c>
      <c r="I2505" s="5">
        <f>IFERROR(VLOOKUP(Tabla1[[#This Row],[FECHA]],'SIMIT CON RES'!A:D,4,FALSE),0)</f>
        <v>4</v>
      </c>
      <c r="J2505" s="9">
        <f>IFERROR(VLOOKUP(Tabla1[[#This Row],[FECHA]],'SIMIT CON RES'!A:D,3,FALSE),0)</f>
        <v>877857</v>
      </c>
      <c r="K2505">
        <f>IFERROR(VLOOKUP(Tabla1[[#This Row],[FECHA]],'SIMIT SIN RES'!A:D,4,FALSE),0)</f>
        <v>0</v>
      </c>
      <c r="L2505" s="9">
        <f>IFERROR(VLOOKUP(Tabla1[[#This Row],[FECHA]],'SIMIT SIN RES'!A:D,3,FALSE),0)</f>
        <v>0</v>
      </c>
      <c r="M2505" s="5">
        <f>IFERROR(VLOOKUP(Tabla1[[#This Row],[FECHA]],'RECAUDOS DE COMPARENDOS'!A:D,4,FALSE),0)</f>
        <v>0</v>
      </c>
      <c r="N2505" s="9">
        <f>IFERROR(VLOOKUP(Tabla1[[#This Row],[FECHA]],'RECAUDOS DE COMPARENDOS'!A:D,3,FALSE),0)</f>
        <v>0</v>
      </c>
      <c r="O2505" s="5">
        <f>IFERROR(VLOOKUP(Tabla1[[#This Row],[FECHA]],'RECAUDOS DE RESOLUCIONES'!A:D,4,FALSE),0)</f>
        <v>0</v>
      </c>
      <c r="P2505" s="9">
        <f>IFERROR(VLOOKUP(Tabla1[[#This Row],[FECHA]],'RECAUDOS DE RESOLUCIONES'!A:D,3,FALSE),0)</f>
        <v>0</v>
      </c>
      <c r="Q250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505" s="9">
        <f>Tabla1[V. COMPARENDOS]-(Tabla1[V. EXONERACIONES]+Tabla1[[#This Row],[V. SIMIT CON RESOLUCION]]+Tabla1[[#This Row],[V. SIMIT SIN RESOLUCION]]+Tabla1[[#This Row],[V. RECAUDOS COMPARENDOS]]+Tabla1[[#This Row],[V. RECAUDOS RESOLUCIONES]])</f>
        <v>496900</v>
      </c>
      <c r="S2505" s="11">
        <f>IFERROR(VLOOKUP(Tabla1[[#This Row],[FECHA]],'RECAUDOS LOCALES'!A:D,4,FALSE),0)</f>
        <v>0</v>
      </c>
      <c r="T2505" s="9">
        <f>IFERROR(VLOOKUP(Tabla1[[#This Row],[FECHA]],'RECAUDOS LOCALES'!A:D,3,FALSE),0)</f>
        <v>0</v>
      </c>
      <c r="U2505" s="11">
        <f>IFERROR(VLOOKUP(Tabla1[[#This Row],[FECHA]],'RECAUDOS EXTERNOS'!A:D,4,FALSE),0)</f>
        <v>1</v>
      </c>
      <c r="V2505" s="9">
        <f>IFERROR(VLOOKUP(Tabla1[[#This Row],[FECHA]],'RECAUDOS EXTERNOS'!A:D,3,FALSE),0)</f>
        <v>447800</v>
      </c>
    </row>
    <row r="2506" spans="1:22" x14ac:dyDescent="0.25">
      <c r="A2506" s="1">
        <v>40065</v>
      </c>
      <c r="B2506" s="3" t="s">
        <v>3</v>
      </c>
      <c r="C2506" s="2">
        <v>40057</v>
      </c>
      <c r="D2506" s="5">
        <f>YEAR(Tabla1[[#This Row],[FECHA]])</f>
        <v>2009</v>
      </c>
      <c r="E2506" s="5">
        <f>IFERROR(VLOOKUP(Tabla1[[#This Row],[FECHA]],'COMPARENDOS TOTALES'!A:D,4,FALSE),0)</f>
        <v>7</v>
      </c>
      <c r="F2506" s="9">
        <f>IFERROR(VLOOKUP(Tabla1[[#This Row],[FECHA]],'COMPARENDOS TOTALES'!A:D,3,FALSE),0)</f>
        <v>1987600</v>
      </c>
      <c r="G2506" s="5">
        <f>IFERROR(VLOOKUP(Tabla1[[#This Row],[FECHA]],EXONERACIONES!A:D,4,FALSE),0)</f>
        <v>0</v>
      </c>
      <c r="H2506" s="9">
        <f>IFERROR(VLOOKUP(Tabla1[[#This Row],[FECHA]],EXONERACIONES!A:D,3,FALSE),0)</f>
        <v>0</v>
      </c>
      <c r="I2506" s="5">
        <f>IFERROR(VLOOKUP(Tabla1[[#This Row],[FECHA]],'SIMIT CON RES'!A:D,4,FALSE),0)</f>
        <v>4</v>
      </c>
      <c r="J2506" s="9">
        <f>IFERROR(VLOOKUP(Tabla1[[#This Row],[FECHA]],'SIMIT CON RES'!A:D,3,FALSE),0)</f>
        <v>1242250</v>
      </c>
      <c r="K2506">
        <f>IFERROR(VLOOKUP(Tabla1[[#This Row],[FECHA]],'SIMIT SIN RES'!A:D,4,FALSE),0)</f>
        <v>0</v>
      </c>
      <c r="L2506" s="9">
        <f>IFERROR(VLOOKUP(Tabla1[[#This Row],[FECHA]],'SIMIT SIN RES'!A:D,3,FALSE),0)</f>
        <v>0</v>
      </c>
      <c r="M2506" s="5">
        <f>IFERROR(VLOOKUP(Tabla1[[#This Row],[FECHA]],'RECAUDOS DE COMPARENDOS'!A:D,4,FALSE),0)</f>
        <v>0</v>
      </c>
      <c r="N2506" s="9">
        <f>IFERROR(VLOOKUP(Tabla1[[#This Row],[FECHA]],'RECAUDOS DE COMPARENDOS'!A:D,3,FALSE),0)</f>
        <v>0</v>
      </c>
      <c r="O2506" s="5">
        <f>IFERROR(VLOOKUP(Tabla1[[#This Row],[FECHA]],'RECAUDOS DE RESOLUCIONES'!A:D,4,FALSE),0)</f>
        <v>1</v>
      </c>
      <c r="P2506" s="9">
        <f>IFERROR(VLOOKUP(Tabla1[[#This Row],[FECHA]],'RECAUDOS DE RESOLUCIONES'!A:D,3,FALSE),0)</f>
        <v>248450</v>
      </c>
      <c r="Q250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506" s="9">
        <f>Tabla1[V. COMPARENDOS]-(Tabla1[V. EXONERACIONES]+Tabla1[[#This Row],[V. SIMIT CON RESOLUCION]]+Tabla1[[#This Row],[V. SIMIT SIN RESOLUCION]]+Tabla1[[#This Row],[V. RECAUDOS COMPARENDOS]]+Tabla1[[#This Row],[V. RECAUDOS RESOLUCIONES]])</f>
        <v>496900</v>
      </c>
      <c r="S2506" s="11">
        <f>IFERROR(VLOOKUP(Tabla1[[#This Row],[FECHA]],'RECAUDOS LOCALES'!A:D,4,FALSE),0)</f>
        <v>0</v>
      </c>
      <c r="T2506" s="9">
        <f>IFERROR(VLOOKUP(Tabla1[[#This Row],[FECHA]],'RECAUDOS LOCALES'!A:D,3,FALSE),0)</f>
        <v>0</v>
      </c>
      <c r="U2506" s="11">
        <f>IFERROR(VLOOKUP(Tabla1[[#This Row],[FECHA]],'RECAUDOS EXTERNOS'!A:D,4,FALSE),0)</f>
        <v>3</v>
      </c>
      <c r="V2506" s="9">
        <f>IFERROR(VLOOKUP(Tabla1[[#This Row],[FECHA]],'RECAUDOS EXTERNOS'!A:D,3,FALSE),0)</f>
        <v>884000</v>
      </c>
    </row>
    <row r="2507" spans="1:22" x14ac:dyDescent="0.25">
      <c r="A2507" s="1">
        <v>40066</v>
      </c>
      <c r="B2507" s="3" t="s">
        <v>6</v>
      </c>
      <c r="C2507" s="2">
        <v>40057</v>
      </c>
      <c r="D2507" s="5">
        <f>YEAR(Tabla1[[#This Row],[FECHA]])</f>
        <v>2009</v>
      </c>
      <c r="E2507" s="5">
        <f>IFERROR(VLOOKUP(Tabla1[[#This Row],[FECHA]],'COMPARENDOS TOTALES'!A:D,4,FALSE),0)</f>
        <v>9</v>
      </c>
      <c r="F2507" s="9">
        <f>IFERROR(VLOOKUP(Tabla1[[#This Row],[FECHA]],'COMPARENDOS TOTALES'!A:D,3,FALSE),0)</f>
        <v>2252614</v>
      </c>
      <c r="G2507" s="5">
        <f>IFERROR(VLOOKUP(Tabla1[[#This Row],[FECHA]],EXONERACIONES!A:D,4,FALSE),0)</f>
        <v>2</v>
      </c>
      <c r="H2507" s="9">
        <f>IFERROR(VLOOKUP(Tabla1[[#This Row],[FECHA]],EXONERACIONES!A:D,3,FALSE),0)</f>
        <v>745350</v>
      </c>
      <c r="I2507" s="5">
        <f>IFERROR(VLOOKUP(Tabla1[[#This Row],[FECHA]],'SIMIT CON RES'!A:D,4,FALSE),0)</f>
        <v>3</v>
      </c>
      <c r="J2507" s="9">
        <f>IFERROR(VLOOKUP(Tabla1[[#This Row],[FECHA]],'SIMIT CON RES'!A:D,3,FALSE),0)</f>
        <v>745350</v>
      </c>
      <c r="K2507">
        <f>IFERROR(VLOOKUP(Tabla1[[#This Row],[FECHA]],'SIMIT SIN RES'!A:D,4,FALSE),0)</f>
        <v>0</v>
      </c>
      <c r="L2507" s="9">
        <f>IFERROR(VLOOKUP(Tabla1[[#This Row],[FECHA]],'SIMIT SIN RES'!A:D,3,FALSE),0)</f>
        <v>0</v>
      </c>
      <c r="M2507" s="5">
        <f>IFERROR(VLOOKUP(Tabla1[[#This Row],[FECHA]],'RECAUDOS DE COMPARENDOS'!A:D,4,FALSE),0)</f>
        <v>0</v>
      </c>
      <c r="N2507" s="9">
        <f>IFERROR(VLOOKUP(Tabla1[[#This Row],[FECHA]],'RECAUDOS DE COMPARENDOS'!A:D,3,FALSE),0)</f>
        <v>0</v>
      </c>
      <c r="O2507" s="5">
        <f>IFERROR(VLOOKUP(Tabla1[[#This Row],[FECHA]],'RECAUDOS DE RESOLUCIONES'!A:D,4,FALSE),0)</f>
        <v>0</v>
      </c>
      <c r="P2507" s="9">
        <f>IFERROR(VLOOKUP(Tabla1[[#This Row],[FECHA]],'RECAUDOS DE RESOLUCIONES'!A:D,3,FALSE),0)</f>
        <v>0</v>
      </c>
      <c r="Q250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2507" s="9">
        <f>Tabla1[V. COMPARENDOS]-(Tabla1[V. EXONERACIONES]+Tabla1[[#This Row],[V. SIMIT CON RESOLUCION]]+Tabla1[[#This Row],[V. SIMIT SIN RESOLUCION]]+Tabla1[[#This Row],[V. RECAUDOS COMPARENDOS]]+Tabla1[[#This Row],[V. RECAUDOS RESOLUCIONES]])</f>
        <v>761914</v>
      </c>
      <c r="S2507" s="11">
        <f>IFERROR(VLOOKUP(Tabla1[[#This Row],[FECHA]],'RECAUDOS LOCALES'!A:D,4,FALSE),0)</f>
        <v>0</v>
      </c>
      <c r="T2507" s="9">
        <f>IFERROR(VLOOKUP(Tabla1[[#This Row],[FECHA]],'RECAUDOS LOCALES'!A:D,3,FALSE),0)</f>
        <v>0</v>
      </c>
      <c r="U2507" s="11">
        <f>IFERROR(VLOOKUP(Tabla1[[#This Row],[FECHA]],'RECAUDOS EXTERNOS'!A:D,4,FALSE),0)</f>
        <v>5</v>
      </c>
      <c r="V2507" s="9">
        <f>IFERROR(VLOOKUP(Tabla1[[#This Row],[FECHA]],'RECAUDOS EXTERNOS'!A:D,3,FALSE),0)</f>
        <v>1674225</v>
      </c>
    </row>
    <row r="2508" spans="1:22" x14ac:dyDescent="0.25">
      <c r="A2508" s="1">
        <v>40067</v>
      </c>
      <c r="B2508" s="3" t="s">
        <v>0</v>
      </c>
      <c r="C2508" s="2">
        <v>40057</v>
      </c>
      <c r="D2508" s="5">
        <f>YEAR(Tabla1[[#This Row],[FECHA]])</f>
        <v>2009</v>
      </c>
      <c r="E2508" s="5">
        <f>IFERROR(VLOOKUP(Tabla1[[#This Row],[FECHA]],'COMPARENDOS TOTALES'!A:D,4,FALSE),0)</f>
        <v>11</v>
      </c>
      <c r="F2508" s="9">
        <f>IFERROR(VLOOKUP(Tabla1[[#This Row],[FECHA]],'COMPARENDOS TOTALES'!A:D,3,FALSE),0)</f>
        <v>4223650</v>
      </c>
      <c r="G2508" s="5">
        <f>IFERROR(VLOOKUP(Tabla1[[#This Row],[FECHA]],EXONERACIONES!A:D,4,FALSE),0)</f>
        <v>3</v>
      </c>
      <c r="H2508" s="9">
        <f>IFERROR(VLOOKUP(Tabla1[[#This Row],[FECHA]],EXONERACIONES!A:D,3,FALSE),0)</f>
        <v>745350</v>
      </c>
      <c r="I2508" s="5">
        <f>IFERROR(VLOOKUP(Tabla1[[#This Row],[FECHA]],'SIMIT CON RES'!A:D,4,FALSE),0)</f>
        <v>5</v>
      </c>
      <c r="J2508" s="9">
        <f>IFERROR(VLOOKUP(Tabla1[[#This Row],[FECHA]],'SIMIT CON RES'!A:D,3,FALSE),0)</f>
        <v>2236050</v>
      </c>
      <c r="K2508">
        <f>IFERROR(VLOOKUP(Tabla1[[#This Row],[FECHA]],'SIMIT SIN RES'!A:D,4,FALSE),0)</f>
        <v>0</v>
      </c>
      <c r="L2508" s="9">
        <f>IFERROR(VLOOKUP(Tabla1[[#This Row],[FECHA]],'SIMIT SIN RES'!A:D,3,FALSE),0)</f>
        <v>0</v>
      </c>
      <c r="M2508" s="5">
        <f>IFERROR(VLOOKUP(Tabla1[[#This Row],[FECHA]],'RECAUDOS DE COMPARENDOS'!A:D,4,FALSE),0)</f>
        <v>0</v>
      </c>
      <c r="N2508" s="9">
        <f>IFERROR(VLOOKUP(Tabla1[[#This Row],[FECHA]],'RECAUDOS DE COMPARENDOS'!A:D,3,FALSE),0)</f>
        <v>0</v>
      </c>
      <c r="O2508" s="5">
        <f>IFERROR(VLOOKUP(Tabla1[[#This Row],[FECHA]],'RECAUDOS DE RESOLUCIONES'!A:D,4,FALSE),0)</f>
        <v>0</v>
      </c>
      <c r="P2508" s="9">
        <f>IFERROR(VLOOKUP(Tabla1[[#This Row],[FECHA]],'RECAUDOS DE RESOLUCIONES'!A:D,3,FALSE),0)</f>
        <v>0</v>
      </c>
      <c r="Q250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2508" s="9">
        <f>Tabla1[V. COMPARENDOS]-(Tabla1[V. EXONERACIONES]+Tabla1[[#This Row],[V. SIMIT CON RESOLUCION]]+Tabla1[[#This Row],[V. SIMIT SIN RESOLUCION]]+Tabla1[[#This Row],[V. RECAUDOS COMPARENDOS]]+Tabla1[[#This Row],[V. RECAUDOS RESOLUCIONES]])</f>
        <v>1242250</v>
      </c>
      <c r="S2508" s="11">
        <f>IFERROR(VLOOKUP(Tabla1[[#This Row],[FECHA]],'RECAUDOS LOCALES'!A:D,4,FALSE),0)</f>
        <v>0</v>
      </c>
      <c r="T2508" s="9">
        <f>IFERROR(VLOOKUP(Tabla1[[#This Row],[FECHA]],'RECAUDOS LOCALES'!A:D,3,FALSE),0)</f>
        <v>0</v>
      </c>
      <c r="U2508" s="11">
        <f>IFERROR(VLOOKUP(Tabla1[[#This Row],[FECHA]],'RECAUDOS EXTERNOS'!A:D,4,FALSE),0)</f>
        <v>2</v>
      </c>
      <c r="V2508" s="9">
        <f>IFERROR(VLOOKUP(Tabla1[[#This Row],[FECHA]],'RECAUDOS EXTERNOS'!A:D,3,FALSE),0)</f>
        <v>436200</v>
      </c>
    </row>
    <row r="2509" spans="1:22" x14ac:dyDescent="0.25">
      <c r="A2509" s="1">
        <v>40068</v>
      </c>
      <c r="B2509" s="3" t="s">
        <v>5</v>
      </c>
      <c r="C2509" s="2">
        <v>40057</v>
      </c>
      <c r="D2509" s="5">
        <f>YEAR(Tabla1[[#This Row],[FECHA]])</f>
        <v>2009</v>
      </c>
      <c r="E2509" s="5">
        <f>IFERROR(VLOOKUP(Tabla1[[#This Row],[FECHA]],'COMPARENDOS TOTALES'!A:D,4,FALSE),0)</f>
        <v>9</v>
      </c>
      <c r="F2509" s="9">
        <f>IFERROR(VLOOKUP(Tabla1[[#This Row],[FECHA]],'COMPARENDOS TOTALES'!A:D,3,FALSE),0)</f>
        <v>2368557</v>
      </c>
      <c r="G2509" s="5">
        <f>IFERROR(VLOOKUP(Tabla1[[#This Row],[FECHA]],EXONERACIONES!A:D,4,FALSE),0)</f>
        <v>1</v>
      </c>
      <c r="H2509" s="9">
        <f>IFERROR(VLOOKUP(Tabla1[[#This Row],[FECHA]],EXONERACIONES!A:D,3,FALSE),0)</f>
        <v>248450</v>
      </c>
      <c r="I2509" s="5">
        <f>IFERROR(VLOOKUP(Tabla1[[#This Row],[FECHA]],'SIMIT CON RES'!A:D,4,FALSE),0)</f>
        <v>5</v>
      </c>
      <c r="J2509" s="9">
        <f>IFERROR(VLOOKUP(Tabla1[[#This Row],[FECHA]],'SIMIT CON RES'!A:D,3,FALSE),0)</f>
        <v>1490700</v>
      </c>
      <c r="K2509">
        <f>IFERROR(VLOOKUP(Tabla1[[#This Row],[FECHA]],'SIMIT SIN RES'!A:D,4,FALSE),0)</f>
        <v>0</v>
      </c>
      <c r="L2509" s="9">
        <f>IFERROR(VLOOKUP(Tabla1[[#This Row],[FECHA]],'SIMIT SIN RES'!A:D,3,FALSE),0)</f>
        <v>0</v>
      </c>
      <c r="M2509" s="5">
        <f>IFERROR(VLOOKUP(Tabla1[[#This Row],[FECHA]],'RECAUDOS DE COMPARENDOS'!A:D,4,FALSE),0)</f>
        <v>0</v>
      </c>
      <c r="N2509" s="9">
        <f>IFERROR(VLOOKUP(Tabla1[[#This Row],[FECHA]],'RECAUDOS DE COMPARENDOS'!A:D,3,FALSE),0)</f>
        <v>0</v>
      </c>
      <c r="O2509" s="5">
        <f>IFERROR(VLOOKUP(Tabla1[[#This Row],[FECHA]],'RECAUDOS DE RESOLUCIONES'!A:D,4,FALSE),0)</f>
        <v>1</v>
      </c>
      <c r="P2509" s="9">
        <f>IFERROR(VLOOKUP(Tabla1[[#This Row],[FECHA]],'RECAUDOS DE RESOLUCIONES'!A:D,3,FALSE),0)</f>
        <v>248450</v>
      </c>
      <c r="Q250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509" s="9">
        <f>Tabla1[V. COMPARENDOS]-(Tabla1[V. EXONERACIONES]+Tabla1[[#This Row],[V. SIMIT CON RESOLUCION]]+Tabla1[[#This Row],[V. SIMIT SIN RESOLUCION]]+Tabla1[[#This Row],[V. RECAUDOS COMPARENDOS]]+Tabla1[[#This Row],[V. RECAUDOS RESOLUCIONES]])</f>
        <v>380957</v>
      </c>
      <c r="S2509" s="11">
        <f>IFERROR(VLOOKUP(Tabla1[[#This Row],[FECHA]],'RECAUDOS LOCALES'!A:D,4,FALSE),0)</f>
        <v>0</v>
      </c>
      <c r="T2509" s="9">
        <f>IFERROR(VLOOKUP(Tabla1[[#This Row],[FECHA]],'RECAUDOS LOCALES'!A:D,3,FALSE),0)</f>
        <v>0</v>
      </c>
      <c r="U2509" s="11">
        <f>IFERROR(VLOOKUP(Tabla1[[#This Row],[FECHA]],'RECAUDOS EXTERNOS'!A:D,4,FALSE),0)</f>
        <v>0</v>
      </c>
      <c r="V2509" s="9">
        <f>IFERROR(VLOOKUP(Tabla1[[#This Row],[FECHA]],'RECAUDOS EXTERNOS'!A:D,3,FALSE),0)</f>
        <v>0</v>
      </c>
    </row>
    <row r="2510" spans="1:22" x14ac:dyDescent="0.25">
      <c r="A2510" s="1">
        <v>40069</v>
      </c>
      <c r="B2510" s="3" t="s">
        <v>4</v>
      </c>
      <c r="C2510" s="2">
        <v>40057</v>
      </c>
      <c r="D2510" s="5">
        <f>YEAR(Tabla1[[#This Row],[FECHA]])</f>
        <v>2009</v>
      </c>
      <c r="E2510" s="5">
        <f>IFERROR(VLOOKUP(Tabla1[[#This Row],[FECHA]],'COMPARENDOS TOTALES'!A:D,4,FALSE),0)</f>
        <v>9</v>
      </c>
      <c r="F2510" s="9">
        <f>IFERROR(VLOOKUP(Tabla1[[#This Row],[FECHA]],'COMPARENDOS TOTALES'!A:D,3,FALSE),0)</f>
        <v>3229850</v>
      </c>
      <c r="G2510" s="5">
        <f>IFERROR(VLOOKUP(Tabla1[[#This Row],[FECHA]],EXONERACIONES!A:D,4,FALSE),0)</f>
        <v>0</v>
      </c>
      <c r="H2510" s="9">
        <f>IFERROR(VLOOKUP(Tabla1[[#This Row],[FECHA]],EXONERACIONES!A:D,3,FALSE),0)</f>
        <v>0</v>
      </c>
      <c r="I2510" s="5">
        <f>IFERROR(VLOOKUP(Tabla1[[#This Row],[FECHA]],'SIMIT CON RES'!A:D,4,FALSE),0)</f>
        <v>7</v>
      </c>
      <c r="J2510" s="9">
        <f>IFERROR(VLOOKUP(Tabla1[[#This Row],[FECHA]],'SIMIT CON RES'!A:D,3,FALSE),0)</f>
        <v>2484500</v>
      </c>
      <c r="K2510">
        <f>IFERROR(VLOOKUP(Tabla1[[#This Row],[FECHA]],'SIMIT SIN RES'!A:D,4,FALSE),0)</f>
        <v>0</v>
      </c>
      <c r="L2510" s="9">
        <f>IFERROR(VLOOKUP(Tabla1[[#This Row],[FECHA]],'SIMIT SIN RES'!A:D,3,FALSE),0)</f>
        <v>0</v>
      </c>
      <c r="M2510" s="5">
        <f>IFERROR(VLOOKUP(Tabla1[[#This Row],[FECHA]],'RECAUDOS DE COMPARENDOS'!A:D,4,FALSE),0)</f>
        <v>0</v>
      </c>
      <c r="N2510" s="9">
        <f>IFERROR(VLOOKUP(Tabla1[[#This Row],[FECHA]],'RECAUDOS DE COMPARENDOS'!A:D,3,FALSE),0)</f>
        <v>0</v>
      </c>
      <c r="O2510" s="5">
        <f>IFERROR(VLOOKUP(Tabla1[[#This Row],[FECHA]],'RECAUDOS DE RESOLUCIONES'!A:D,4,FALSE),0)</f>
        <v>1</v>
      </c>
      <c r="P2510" s="9">
        <f>IFERROR(VLOOKUP(Tabla1[[#This Row],[FECHA]],'RECAUDOS DE RESOLUCIONES'!A:D,3,FALSE),0)</f>
        <v>248450</v>
      </c>
      <c r="Q251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510" s="9">
        <f>Tabla1[V. COMPARENDOS]-(Tabla1[V. EXONERACIONES]+Tabla1[[#This Row],[V. SIMIT CON RESOLUCION]]+Tabla1[[#This Row],[V. SIMIT SIN RESOLUCION]]+Tabla1[[#This Row],[V. RECAUDOS COMPARENDOS]]+Tabla1[[#This Row],[V. RECAUDOS RESOLUCIONES]])</f>
        <v>496900</v>
      </c>
      <c r="S2510" s="11">
        <f>IFERROR(VLOOKUP(Tabla1[[#This Row],[FECHA]],'RECAUDOS LOCALES'!A:D,4,FALSE),0)</f>
        <v>0</v>
      </c>
      <c r="T2510" s="9">
        <f>IFERROR(VLOOKUP(Tabla1[[#This Row],[FECHA]],'RECAUDOS LOCALES'!A:D,3,FALSE),0)</f>
        <v>0</v>
      </c>
      <c r="U2510" s="11">
        <f>IFERROR(VLOOKUP(Tabla1[[#This Row],[FECHA]],'RECAUDOS EXTERNOS'!A:D,4,FALSE),0)</f>
        <v>0</v>
      </c>
      <c r="V2510" s="9">
        <f>IFERROR(VLOOKUP(Tabla1[[#This Row],[FECHA]],'RECAUDOS EXTERNOS'!A:D,3,FALSE),0)</f>
        <v>0</v>
      </c>
    </row>
    <row r="2511" spans="1:22" x14ac:dyDescent="0.25">
      <c r="A2511" s="1">
        <v>40070</v>
      </c>
      <c r="B2511" s="3" t="s">
        <v>1</v>
      </c>
      <c r="C2511" s="2">
        <v>40057</v>
      </c>
      <c r="D2511" s="5">
        <f>YEAR(Tabla1[[#This Row],[FECHA]])</f>
        <v>2009</v>
      </c>
      <c r="E2511" s="5">
        <f>IFERROR(VLOOKUP(Tabla1[[#This Row],[FECHA]],'COMPARENDOS TOTALES'!A:D,4,FALSE),0)</f>
        <v>9</v>
      </c>
      <c r="F2511" s="9">
        <f>IFERROR(VLOOKUP(Tabla1[[#This Row],[FECHA]],'COMPARENDOS TOTALES'!A:D,3,FALSE),0)</f>
        <v>2501064</v>
      </c>
      <c r="G2511" s="5">
        <f>IFERROR(VLOOKUP(Tabla1[[#This Row],[FECHA]],EXONERACIONES!A:D,4,FALSE),0)</f>
        <v>2</v>
      </c>
      <c r="H2511" s="9">
        <f>IFERROR(VLOOKUP(Tabla1[[#This Row],[FECHA]],EXONERACIONES!A:D,3,FALSE),0)</f>
        <v>496900</v>
      </c>
      <c r="I2511" s="5">
        <f>IFERROR(VLOOKUP(Tabla1[[#This Row],[FECHA]],'SIMIT CON RES'!A:D,4,FALSE),0)</f>
        <v>6</v>
      </c>
      <c r="J2511" s="9">
        <f>IFERROR(VLOOKUP(Tabla1[[#This Row],[FECHA]],'SIMIT CON RES'!A:D,3,FALSE),0)</f>
        <v>1507264</v>
      </c>
      <c r="K2511">
        <f>IFERROR(VLOOKUP(Tabla1[[#This Row],[FECHA]],'SIMIT SIN RES'!A:D,4,FALSE),0)</f>
        <v>0</v>
      </c>
      <c r="L2511" s="9">
        <f>IFERROR(VLOOKUP(Tabla1[[#This Row],[FECHA]],'SIMIT SIN RES'!A:D,3,FALSE),0)</f>
        <v>0</v>
      </c>
      <c r="M2511" s="5">
        <f>IFERROR(VLOOKUP(Tabla1[[#This Row],[FECHA]],'RECAUDOS DE COMPARENDOS'!A:D,4,FALSE),0)</f>
        <v>0</v>
      </c>
      <c r="N2511" s="9">
        <f>IFERROR(VLOOKUP(Tabla1[[#This Row],[FECHA]],'RECAUDOS DE COMPARENDOS'!A:D,3,FALSE),0)</f>
        <v>0</v>
      </c>
      <c r="O2511" s="5">
        <f>IFERROR(VLOOKUP(Tabla1[[#This Row],[FECHA]],'RECAUDOS DE RESOLUCIONES'!A:D,4,FALSE),0)</f>
        <v>0</v>
      </c>
      <c r="P2511" s="9">
        <f>IFERROR(VLOOKUP(Tabla1[[#This Row],[FECHA]],'RECAUDOS DE RESOLUCIONES'!A:D,3,FALSE),0)</f>
        <v>0</v>
      </c>
      <c r="Q251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511" s="9">
        <f>Tabla1[V. COMPARENDOS]-(Tabla1[V. EXONERACIONES]+Tabla1[[#This Row],[V. SIMIT CON RESOLUCION]]+Tabla1[[#This Row],[V. SIMIT SIN RESOLUCION]]+Tabla1[[#This Row],[V. RECAUDOS COMPARENDOS]]+Tabla1[[#This Row],[V. RECAUDOS RESOLUCIONES]])</f>
        <v>496900</v>
      </c>
      <c r="S2511" s="11">
        <f>IFERROR(VLOOKUP(Tabla1[[#This Row],[FECHA]],'RECAUDOS LOCALES'!A:D,4,FALSE),0)</f>
        <v>0</v>
      </c>
      <c r="T2511" s="9">
        <f>IFERROR(VLOOKUP(Tabla1[[#This Row],[FECHA]],'RECAUDOS LOCALES'!A:D,3,FALSE),0)</f>
        <v>0</v>
      </c>
      <c r="U2511" s="11">
        <f>IFERROR(VLOOKUP(Tabla1[[#This Row],[FECHA]],'RECAUDOS EXTERNOS'!A:D,4,FALSE),0)</f>
        <v>2</v>
      </c>
      <c r="V2511" s="9">
        <f>IFERROR(VLOOKUP(Tabla1[[#This Row],[FECHA]],'RECAUDOS EXTERNOS'!A:D,3,FALSE),0)</f>
        <v>436200</v>
      </c>
    </row>
    <row r="2512" spans="1:22" x14ac:dyDescent="0.25">
      <c r="A2512" s="1">
        <v>40071</v>
      </c>
      <c r="B2512" s="3" t="s">
        <v>2</v>
      </c>
      <c r="C2512" s="2">
        <v>40057</v>
      </c>
      <c r="D2512" s="5">
        <f>YEAR(Tabla1[[#This Row],[FECHA]])</f>
        <v>2009</v>
      </c>
      <c r="E2512" s="5">
        <f>IFERROR(VLOOKUP(Tabla1[[#This Row],[FECHA]],'COMPARENDOS TOTALES'!A:D,4,FALSE),0)</f>
        <v>6</v>
      </c>
      <c r="F2512" s="9">
        <f>IFERROR(VLOOKUP(Tabla1[[#This Row],[FECHA]],'COMPARENDOS TOTALES'!A:D,3,FALSE),0)</f>
        <v>2236050</v>
      </c>
      <c r="G2512" s="5">
        <f>IFERROR(VLOOKUP(Tabla1[[#This Row],[FECHA]],EXONERACIONES!A:D,4,FALSE),0)</f>
        <v>1</v>
      </c>
      <c r="H2512" s="9">
        <f>IFERROR(VLOOKUP(Tabla1[[#This Row],[FECHA]],EXONERACIONES!A:D,3,FALSE),0)</f>
        <v>496900</v>
      </c>
      <c r="I2512" s="5">
        <f>IFERROR(VLOOKUP(Tabla1[[#This Row],[FECHA]],'SIMIT CON RES'!A:D,4,FALSE),0)</f>
        <v>2</v>
      </c>
      <c r="J2512" s="9">
        <f>IFERROR(VLOOKUP(Tabla1[[#This Row],[FECHA]],'SIMIT CON RES'!A:D,3,FALSE),0)</f>
        <v>745350</v>
      </c>
      <c r="K2512">
        <f>IFERROR(VLOOKUP(Tabla1[[#This Row],[FECHA]],'SIMIT SIN RES'!A:D,4,FALSE),0)</f>
        <v>0</v>
      </c>
      <c r="L2512" s="9">
        <f>IFERROR(VLOOKUP(Tabla1[[#This Row],[FECHA]],'SIMIT SIN RES'!A:D,3,FALSE),0)</f>
        <v>0</v>
      </c>
      <c r="M2512" s="5">
        <f>IFERROR(VLOOKUP(Tabla1[[#This Row],[FECHA]],'RECAUDOS DE COMPARENDOS'!A:D,4,FALSE),0)</f>
        <v>0</v>
      </c>
      <c r="N2512" s="9">
        <f>IFERROR(VLOOKUP(Tabla1[[#This Row],[FECHA]],'RECAUDOS DE COMPARENDOS'!A:D,3,FALSE),0)</f>
        <v>0</v>
      </c>
      <c r="O2512" s="5">
        <f>IFERROR(VLOOKUP(Tabla1[[#This Row],[FECHA]],'RECAUDOS DE RESOLUCIONES'!A:D,4,FALSE),0)</f>
        <v>0</v>
      </c>
      <c r="P2512" s="9">
        <f>IFERROR(VLOOKUP(Tabla1[[#This Row],[FECHA]],'RECAUDOS DE RESOLUCIONES'!A:D,3,FALSE),0)</f>
        <v>0</v>
      </c>
      <c r="Q251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2512" s="9">
        <f>Tabla1[V. COMPARENDOS]-(Tabla1[V. EXONERACIONES]+Tabla1[[#This Row],[V. SIMIT CON RESOLUCION]]+Tabla1[[#This Row],[V. SIMIT SIN RESOLUCION]]+Tabla1[[#This Row],[V. RECAUDOS COMPARENDOS]]+Tabla1[[#This Row],[V. RECAUDOS RESOLUCIONES]])</f>
        <v>993800</v>
      </c>
      <c r="S2512" s="11">
        <f>IFERROR(VLOOKUP(Tabla1[[#This Row],[FECHA]],'RECAUDOS LOCALES'!A:D,4,FALSE),0)</f>
        <v>0</v>
      </c>
      <c r="T2512" s="9">
        <f>IFERROR(VLOOKUP(Tabla1[[#This Row],[FECHA]],'RECAUDOS LOCALES'!A:D,3,FALSE),0)</f>
        <v>0</v>
      </c>
      <c r="U2512" s="11">
        <f>IFERROR(VLOOKUP(Tabla1[[#This Row],[FECHA]],'RECAUDOS EXTERNOS'!A:D,4,FALSE),0)</f>
        <v>3</v>
      </c>
      <c r="V2512" s="9">
        <f>IFERROR(VLOOKUP(Tabla1[[#This Row],[FECHA]],'RECAUDOS EXTERNOS'!A:D,3,FALSE),0)</f>
        <v>693900</v>
      </c>
    </row>
    <row r="2513" spans="1:22" x14ac:dyDescent="0.25">
      <c r="A2513" s="1">
        <v>40072</v>
      </c>
      <c r="B2513" s="3" t="s">
        <v>3</v>
      </c>
      <c r="C2513" s="2">
        <v>40057</v>
      </c>
      <c r="D2513" s="5">
        <f>YEAR(Tabla1[[#This Row],[FECHA]])</f>
        <v>2009</v>
      </c>
      <c r="E2513" s="5">
        <f>IFERROR(VLOOKUP(Tabla1[[#This Row],[FECHA]],'COMPARENDOS TOTALES'!A:D,4,FALSE),0)</f>
        <v>10</v>
      </c>
      <c r="F2513" s="9">
        <f>IFERROR(VLOOKUP(Tabla1[[#This Row],[FECHA]],'COMPARENDOS TOTALES'!A:D,3,FALSE),0)</f>
        <v>2865457</v>
      </c>
      <c r="G2513" s="5">
        <f>IFERROR(VLOOKUP(Tabla1[[#This Row],[FECHA]],EXONERACIONES!A:D,4,FALSE),0)</f>
        <v>1</v>
      </c>
      <c r="H2513" s="9">
        <f>IFERROR(VLOOKUP(Tabla1[[#This Row],[FECHA]],EXONERACIONES!A:D,3,FALSE),0)</f>
        <v>248450</v>
      </c>
      <c r="I2513" s="5">
        <f>IFERROR(VLOOKUP(Tabla1[[#This Row],[FECHA]],'SIMIT CON RES'!A:D,4,FALSE),0)</f>
        <v>4</v>
      </c>
      <c r="J2513" s="9">
        <f>IFERROR(VLOOKUP(Tabla1[[#This Row],[FECHA]],'SIMIT CON RES'!A:D,3,FALSE),0)</f>
        <v>1126307</v>
      </c>
      <c r="K2513">
        <f>IFERROR(VLOOKUP(Tabla1[[#This Row],[FECHA]],'SIMIT SIN RES'!A:D,4,FALSE),0)</f>
        <v>0</v>
      </c>
      <c r="L2513" s="9">
        <f>IFERROR(VLOOKUP(Tabla1[[#This Row],[FECHA]],'SIMIT SIN RES'!A:D,3,FALSE),0)</f>
        <v>0</v>
      </c>
      <c r="M2513" s="5">
        <f>IFERROR(VLOOKUP(Tabla1[[#This Row],[FECHA]],'RECAUDOS DE COMPARENDOS'!A:D,4,FALSE),0)</f>
        <v>1</v>
      </c>
      <c r="N2513" s="9">
        <f>IFERROR(VLOOKUP(Tabla1[[#This Row],[FECHA]],'RECAUDOS DE COMPARENDOS'!A:D,3,FALSE),0)</f>
        <v>248450</v>
      </c>
      <c r="O2513" s="5">
        <f>IFERROR(VLOOKUP(Tabla1[[#This Row],[FECHA]],'RECAUDOS DE RESOLUCIONES'!A:D,4,FALSE),0)</f>
        <v>0</v>
      </c>
      <c r="P2513" s="9">
        <f>IFERROR(VLOOKUP(Tabla1[[#This Row],[FECHA]],'RECAUDOS DE RESOLUCIONES'!A:D,3,FALSE),0)</f>
        <v>0</v>
      </c>
      <c r="Q251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2513" s="9">
        <f>Tabla1[V. COMPARENDOS]-(Tabla1[V. EXONERACIONES]+Tabla1[[#This Row],[V. SIMIT CON RESOLUCION]]+Tabla1[[#This Row],[V. SIMIT SIN RESOLUCION]]+Tabla1[[#This Row],[V. RECAUDOS COMPARENDOS]]+Tabla1[[#This Row],[V. RECAUDOS RESOLUCIONES]])</f>
        <v>1242250</v>
      </c>
      <c r="S2513" s="11">
        <f>IFERROR(VLOOKUP(Tabla1[[#This Row],[FECHA]],'RECAUDOS LOCALES'!A:D,4,FALSE),0)</f>
        <v>0</v>
      </c>
      <c r="T2513" s="9">
        <f>IFERROR(VLOOKUP(Tabla1[[#This Row],[FECHA]],'RECAUDOS LOCALES'!A:D,3,FALSE),0)</f>
        <v>0</v>
      </c>
      <c r="U2513" s="11">
        <f>IFERROR(VLOOKUP(Tabla1[[#This Row],[FECHA]],'RECAUDOS EXTERNOS'!A:D,4,FALSE),0)</f>
        <v>0</v>
      </c>
      <c r="V2513" s="9">
        <f>IFERROR(VLOOKUP(Tabla1[[#This Row],[FECHA]],'RECAUDOS EXTERNOS'!A:D,3,FALSE),0)</f>
        <v>0</v>
      </c>
    </row>
    <row r="2514" spans="1:22" x14ac:dyDescent="0.25">
      <c r="A2514" s="1">
        <v>40073</v>
      </c>
      <c r="B2514" s="3" t="s">
        <v>6</v>
      </c>
      <c r="C2514" s="2">
        <v>40057</v>
      </c>
      <c r="D2514" s="5">
        <f>YEAR(Tabla1[[#This Row],[FECHA]])</f>
        <v>2009</v>
      </c>
      <c r="E2514" s="5">
        <f>IFERROR(VLOOKUP(Tabla1[[#This Row],[FECHA]],'COMPARENDOS TOTALES'!A:D,4,FALSE),0)</f>
        <v>8</v>
      </c>
      <c r="F2514" s="9">
        <f>IFERROR(VLOOKUP(Tabla1[[#This Row],[FECHA]],'COMPARENDOS TOTALES'!A:D,3,FALSE),0)</f>
        <v>2484500</v>
      </c>
      <c r="G2514" s="5">
        <f>IFERROR(VLOOKUP(Tabla1[[#This Row],[FECHA]],EXONERACIONES!A:D,4,FALSE),0)</f>
        <v>0</v>
      </c>
      <c r="H2514" s="9">
        <f>IFERROR(VLOOKUP(Tabla1[[#This Row],[FECHA]],EXONERACIONES!A:D,3,FALSE),0)</f>
        <v>0</v>
      </c>
      <c r="I2514" s="5">
        <f>IFERROR(VLOOKUP(Tabla1[[#This Row],[FECHA]],'SIMIT CON RES'!A:D,4,FALSE),0)</f>
        <v>4</v>
      </c>
      <c r="J2514" s="9">
        <f>IFERROR(VLOOKUP(Tabla1[[#This Row],[FECHA]],'SIMIT CON RES'!A:D,3,FALSE),0)</f>
        <v>1490700</v>
      </c>
      <c r="K2514">
        <f>IFERROR(VLOOKUP(Tabla1[[#This Row],[FECHA]],'SIMIT SIN RES'!A:D,4,FALSE),0)</f>
        <v>0</v>
      </c>
      <c r="L2514" s="9">
        <f>IFERROR(VLOOKUP(Tabla1[[#This Row],[FECHA]],'SIMIT SIN RES'!A:D,3,FALSE),0)</f>
        <v>0</v>
      </c>
      <c r="M2514" s="5">
        <f>IFERROR(VLOOKUP(Tabla1[[#This Row],[FECHA]],'RECAUDOS DE COMPARENDOS'!A:D,4,FALSE),0)</f>
        <v>0</v>
      </c>
      <c r="N2514" s="9">
        <f>IFERROR(VLOOKUP(Tabla1[[#This Row],[FECHA]],'RECAUDOS DE COMPARENDOS'!A:D,3,FALSE),0)</f>
        <v>0</v>
      </c>
      <c r="O2514" s="5">
        <f>IFERROR(VLOOKUP(Tabla1[[#This Row],[FECHA]],'RECAUDOS DE RESOLUCIONES'!A:D,4,FALSE),0)</f>
        <v>1</v>
      </c>
      <c r="P2514" s="9">
        <f>IFERROR(VLOOKUP(Tabla1[[#This Row],[FECHA]],'RECAUDOS DE RESOLUCIONES'!A:D,3,FALSE),0)</f>
        <v>248450</v>
      </c>
      <c r="Q251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2514" s="9">
        <f>Tabla1[V. COMPARENDOS]-(Tabla1[V. EXONERACIONES]+Tabla1[[#This Row],[V. SIMIT CON RESOLUCION]]+Tabla1[[#This Row],[V. SIMIT SIN RESOLUCION]]+Tabla1[[#This Row],[V. RECAUDOS COMPARENDOS]]+Tabla1[[#This Row],[V. RECAUDOS RESOLUCIONES]])</f>
        <v>745350</v>
      </c>
      <c r="S2514" s="11">
        <f>IFERROR(VLOOKUP(Tabla1[[#This Row],[FECHA]],'RECAUDOS LOCALES'!A:D,4,FALSE),0)</f>
        <v>0</v>
      </c>
      <c r="T2514" s="9">
        <f>IFERROR(VLOOKUP(Tabla1[[#This Row],[FECHA]],'RECAUDOS LOCALES'!A:D,3,FALSE),0)</f>
        <v>0</v>
      </c>
      <c r="U2514" s="11">
        <f>IFERROR(VLOOKUP(Tabla1[[#This Row],[FECHA]],'RECAUDOS EXTERNOS'!A:D,4,FALSE),0)</f>
        <v>1</v>
      </c>
      <c r="V2514" s="9">
        <f>IFERROR(VLOOKUP(Tabla1[[#This Row],[FECHA]],'RECAUDOS EXTERNOS'!A:D,3,FALSE),0)</f>
        <v>122900</v>
      </c>
    </row>
    <row r="2515" spans="1:22" x14ac:dyDescent="0.25">
      <c r="A2515" s="1">
        <v>40074</v>
      </c>
      <c r="B2515" s="3" t="s">
        <v>0</v>
      </c>
      <c r="C2515" s="2">
        <v>40057</v>
      </c>
      <c r="D2515" s="5">
        <f>YEAR(Tabla1[[#This Row],[FECHA]])</f>
        <v>2009</v>
      </c>
      <c r="E2515" s="5">
        <f>IFERROR(VLOOKUP(Tabla1[[#This Row],[FECHA]],'COMPARENDOS TOTALES'!A:D,4,FALSE),0)</f>
        <v>20</v>
      </c>
      <c r="F2515" s="9">
        <f>IFERROR(VLOOKUP(Tabla1[[#This Row],[FECHA]],'COMPARENDOS TOTALES'!A:D,3,FALSE),0)</f>
        <v>6724714</v>
      </c>
      <c r="G2515" s="5">
        <f>IFERROR(VLOOKUP(Tabla1[[#This Row],[FECHA]],EXONERACIONES!A:D,4,FALSE),0)</f>
        <v>5</v>
      </c>
      <c r="H2515" s="9">
        <f>IFERROR(VLOOKUP(Tabla1[[#This Row],[FECHA]],EXONERACIONES!A:D,3,FALSE),0)</f>
        <v>1871657</v>
      </c>
      <c r="I2515" s="5">
        <f>IFERROR(VLOOKUP(Tabla1[[#This Row],[FECHA]],'SIMIT CON RES'!A:D,4,FALSE),0)</f>
        <v>8</v>
      </c>
      <c r="J2515" s="9">
        <f>IFERROR(VLOOKUP(Tabla1[[#This Row],[FECHA]],'SIMIT CON RES'!A:D,3,FALSE),0)</f>
        <v>2617007</v>
      </c>
      <c r="K2515">
        <f>IFERROR(VLOOKUP(Tabla1[[#This Row],[FECHA]],'SIMIT SIN RES'!A:D,4,FALSE),0)</f>
        <v>0</v>
      </c>
      <c r="L2515" s="9">
        <f>IFERROR(VLOOKUP(Tabla1[[#This Row],[FECHA]],'SIMIT SIN RES'!A:D,3,FALSE),0)</f>
        <v>0</v>
      </c>
      <c r="M2515" s="5">
        <f>IFERROR(VLOOKUP(Tabla1[[#This Row],[FECHA]],'RECAUDOS DE COMPARENDOS'!A:D,4,FALSE),0)</f>
        <v>2</v>
      </c>
      <c r="N2515" s="9">
        <f>IFERROR(VLOOKUP(Tabla1[[#This Row],[FECHA]],'RECAUDOS DE COMPARENDOS'!A:D,3,FALSE),0)</f>
        <v>496900</v>
      </c>
      <c r="O2515" s="5">
        <f>IFERROR(VLOOKUP(Tabla1[[#This Row],[FECHA]],'RECAUDOS DE RESOLUCIONES'!A:D,4,FALSE),0)</f>
        <v>0</v>
      </c>
      <c r="P2515" s="9">
        <f>IFERROR(VLOOKUP(Tabla1[[#This Row],[FECHA]],'RECAUDOS DE RESOLUCIONES'!A:D,3,FALSE),0)</f>
        <v>0</v>
      </c>
      <c r="Q251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2515" s="9">
        <f>Tabla1[V. COMPARENDOS]-(Tabla1[V. EXONERACIONES]+Tabla1[[#This Row],[V. SIMIT CON RESOLUCION]]+Tabla1[[#This Row],[V. SIMIT SIN RESOLUCION]]+Tabla1[[#This Row],[V. RECAUDOS COMPARENDOS]]+Tabla1[[#This Row],[V. RECAUDOS RESOLUCIONES]])</f>
        <v>1739150</v>
      </c>
      <c r="S2515" s="11">
        <f>IFERROR(VLOOKUP(Tabla1[[#This Row],[FECHA]],'RECAUDOS LOCALES'!A:D,4,FALSE),0)</f>
        <v>0</v>
      </c>
      <c r="T2515" s="9">
        <f>IFERROR(VLOOKUP(Tabla1[[#This Row],[FECHA]],'RECAUDOS LOCALES'!A:D,3,FALSE),0)</f>
        <v>0</v>
      </c>
      <c r="U2515" s="11">
        <f>IFERROR(VLOOKUP(Tabla1[[#This Row],[FECHA]],'RECAUDOS EXTERNOS'!A:D,4,FALSE),0)</f>
        <v>3</v>
      </c>
      <c r="V2515" s="9">
        <f>IFERROR(VLOOKUP(Tabla1[[#This Row],[FECHA]],'RECAUDOS EXTERNOS'!A:D,3,FALSE),0)</f>
        <v>565583</v>
      </c>
    </row>
    <row r="2516" spans="1:22" x14ac:dyDescent="0.25">
      <c r="A2516" s="1">
        <v>40075</v>
      </c>
      <c r="B2516" s="3" t="s">
        <v>5</v>
      </c>
      <c r="C2516" s="2">
        <v>40057</v>
      </c>
      <c r="D2516" s="5">
        <f>YEAR(Tabla1[[#This Row],[FECHA]])</f>
        <v>2009</v>
      </c>
      <c r="E2516" s="5">
        <f>IFERROR(VLOOKUP(Tabla1[[#This Row],[FECHA]],'COMPARENDOS TOTALES'!A:D,4,FALSE),0)</f>
        <v>24</v>
      </c>
      <c r="F2516" s="9">
        <f>IFERROR(VLOOKUP(Tabla1[[#This Row],[FECHA]],'COMPARENDOS TOTALES'!A:D,3,FALSE),0)</f>
        <v>8844821</v>
      </c>
      <c r="G2516" s="5">
        <f>IFERROR(VLOOKUP(Tabla1[[#This Row],[FECHA]],EXONERACIONES!A:D,4,FALSE),0)</f>
        <v>4</v>
      </c>
      <c r="H2516" s="9">
        <f>IFERROR(VLOOKUP(Tabla1[[#This Row],[FECHA]],EXONERACIONES!A:D,3,FALSE),0)</f>
        <v>1987600</v>
      </c>
      <c r="I2516" s="5">
        <f>IFERROR(VLOOKUP(Tabla1[[#This Row],[FECHA]],'SIMIT CON RES'!A:D,4,FALSE),0)</f>
        <v>11</v>
      </c>
      <c r="J2516" s="9">
        <f>IFERROR(VLOOKUP(Tabla1[[#This Row],[FECHA]],'SIMIT CON RES'!A:D,3,FALSE),0)</f>
        <v>3991764</v>
      </c>
      <c r="K2516">
        <f>IFERROR(VLOOKUP(Tabla1[[#This Row],[FECHA]],'SIMIT SIN RES'!A:D,4,FALSE),0)</f>
        <v>0</v>
      </c>
      <c r="L2516" s="9">
        <f>IFERROR(VLOOKUP(Tabla1[[#This Row],[FECHA]],'SIMIT SIN RES'!A:D,3,FALSE),0)</f>
        <v>0</v>
      </c>
      <c r="M2516" s="5">
        <f>IFERROR(VLOOKUP(Tabla1[[#This Row],[FECHA]],'RECAUDOS DE COMPARENDOS'!A:D,4,FALSE),0)</f>
        <v>0</v>
      </c>
      <c r="N2516" s="9">
        <f>IFERROR(VLOOKUP(Tabla1[[#This Row],[FECHA]],'RECAUDOS DE COMPARENDOS'!A:D,3,FALSE),0)</f>
        <v>0</v>
      </c>
      <c r="O2516" s="5">
        <f>IFERROR(VLOOKUP(Tabla1[[#This Row],[FECHA]],'RECAUDOS DE RESOLUCIONES'!A:D,4,FALSE),0)</f>
        <v>1</v>
      </c>
      <c r="P2516" s="9">
        <f>IFERROR(VLOOKUP(Tabla1[[#This Row],[FECHA]],'RECAUDOS DE RESOLUCIONES'!A:D,3,FALSE),0)</f>
        <v>496900</v>
      </c>
      <c r="Q251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8</v>
      </c>
      <c r="R2516" s="9">
        <f>Tabla1[V. COMPARENDOS]-(Tabla1[V. EXONERACIONES]+Tabla1[[#This Row],[V. SIMIT CON RESOLUCION]]+Tabla1[[#This Row],[V. SIMIT SIN RESOLUCION]]+Tabla1[[#This Row],[V. RECAUDOS COMPARENDOS]]+Tabla1[[#This Row],[V. RECAUDOS RESOLUCIONES]])</f>
        <v>2368557</v>
      </c>
      <c r="S2516" s="11">
        <f>IFERROR(VLOOKUP(Tabla1[[#This Row],[FECHA]],'RECAUDOS LOCALES'!A:D,4,FALSE),0)</f>
        <v>0</v>
      </c>
      <c r="T2516" s="9">
        <f>IFERROR(VLOOKUP(Tabla1[[#This Row],[FECHA]],'RECAUDOS LOCALES'!A:D,3,FALSE),0)</f>
        <v>0</v>
      </c>
      <c r="U2516" s="11">
        <f>IFERROR(VLOOKUP(Tabla1[[#This Row],[FECHA]],'RECAUDOS EXTERNOS'!A:D,4,FALSE),0)</f>
        <v>0</v>
      </c>
      <c r="V2516" s="9">
        <f>IFERROR(VLOOKUP(Tabla1[[#This Row],[FECHA]],'RECAUDOS EXTERNOS'!A:D,3,FALSE),0)</f>
        <v>0</v>
      </c>
    </row>
    <row r="2517" spans="1:22" x14ac:dyDescent="0.25">
      <c r="A2517" s="1">
        <v>40076</v>
      </c>
      <c r="B2517" s="3" t="s">
        <v>4</v>
      </c>
      <c r="C2517" s="2">
        <v>40057</v>
      </c>
      <c r="D2517" s="5">
        <f>YEAR(Tabla1[[#This Row],[FECHA]])</f>
        <v>2009</v>
      </c>
      <c r="E2517" s="5">
        <f>IFERROR(VLOOKUP(Tabla1[[#This Row],[FECHA]],'COMPARENDOS TOTALES'!A:D,4,FALSE),0)</f>
        <v>27</v>
      </c>
      <c r="F2517" s="9">
        <f>IFERROR(VLOOKUP(Tabla1[[#This Row],[FECHA]],'COMPARENDOS TOTALES'!A:D,3,FALSE),0)</f>
        <v>9971128</v>
      </c>
      <c r="G2517" s="5">
        <f>IFERROR(VLOOKUP(Tabla1[[#This Row],[FECHA]],EXONERACIONES!A:D,4,FALSE),0)</f>
        <v>2</v>
      </c>
      <c r="H2517" s="9">
        <f>IFERROR(VLOOKUP(Tabla1[[#This Row],[FECHA]],EXONERACIONES!A:D,3,FALSE),0)</f>
        <v>745350</v>
      </c>
      <c r="I2517" s="5">
        <f>IFERROR(VLOOKUP(Tabla1[[#This Row],[FECHA]],'SIMIT CON RES'!A:D,4,FALSE),0)</f>
        <v>20</v>
      </c>
      <c r="J2517" s="9">
        <f>IFERROR(VLOOKUP(Tabla1[[#This Row],[FECHA]],'SIMIT CON RES'!A:D,3,FALSE),0)</f>
        <v>7354121</v>
      </c>
      <c r="K2517">
        <f>IFERROR(VLOOKUP(Tabla1[[#This Row],[FECHA]],'SIMIT SIN RES'!A:D,4,FALSE),0)</f>
        <v>0</v>
      </c>
      <c r="L2517" s="9">
        <f>IFERROR(VLOOKUP(Tabla1[[#This Row],[FECHA]],'SIMIT SIN RES'!A:D,3,FALSE),0)</f>
        <v>0</v>
      </c>
      <c r="M2517" s="5">
        <f>IFERROR(VLOOKUP(Tabla1[[#This Row],[FECHA]],'RECAUDOS DE COMPARENDOS'!A:D,4,FALSE),0)</f>
        <v>0</v>
      </c>
      <c r="N2517" s="9">
        <f>IFERROR(VLOOKUP(Tabla1[[#This Row],[FECHA]],'RECAUDOS DE COMPARENDOS'!A:D,3,FALSE),0)</f>
        <v>0</v>
      </c>
      <c r="O2517" s="5">
        <f>IFERROR(VLOOKUP(Tabla1[[#This Row],[FECHA]],'RECAUDOS DE RESOLUCIONES'!A:D,4,FALSE),0)</f>
        <v>2</v>
      </c>
      <c r="P2517" s="9">
        <f>IFERROR(VLOOKUP(Tabla1[[#This Row],[FECHA]],'RECAUDOS DE RESOLUCIONES'!A:D,3,FALSE),0)</f>
        <v>629407</v>
      </c>
      <c r="Q251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2517" s="9">
        <f>Tabla1[V. COMPARENDOS]-(Tabla1[V. EXONERACIONES]+Tabla1[[#This Row],[V. SIMIT CON RESOLUCION]]+Tabla1[[#This Row],[V. SIMIT SIN RESOLUCION]]+Tabla1[[#This Row],[V. RECAUDOS COMPARENDOS]]+Tabla1[[#This Row],[V. RECAUDOS RESOLUCIONES]])</f>
        <v>1242250</v>
      </c>
      <c r="S2517" s="11">
        <f>IFERROR(VLOOKUP(Tabla1[[#This Row],[FECHA]],'RECAUDOS LOCALES'!A:D,4,FALSE),0)</f>
        <v>0</v>
      </c>
      <c r="T2517" s="9">
        <f>IFERROR(VLOOKUP(Tabla1[[#This Row],[FECHA]],'RECAUDOS LOCALES'!A:D,3,FALSE),0)</f>
        <v>0</v>
      </c>
      <c r="U2517" s="11">
        <f>IFERROR(VLOOKUP(Tabla1[[#This Row],[FECHA]],'RECAUDOS EXTERNOS'!A:D,4,FALSE),0)</f>
        <v>0</v>
      </c>
      <c r="V2517" s="9">
        <f>IFERROR(VLOOKUP(Tabla1[[#This Row],[FECHA]],'RECAUDOS EXTERNOS'!A:D,3,FALSE),0)</f>
        <v>0</v>
      </c>
    </row>
    <row r="2518" spans="1:22" x14ac:dyDescent="0.25">
      <c r="A2518" s="1">
        <v>40077</v>
      </c>
      <c r="B2518" s="3" t="s">
        <v>1</v>
      </c>
      <c r="C2518" s="2">
        <v>40057</v>
      </c>
      <c r="D2518" s="5">
        <f>YEAR(Tabla1[[#This Row],[FECHA]])</f>
        <v>2009</v>
      </c>
      <c r="E2518" s="5">
        <f>IFERROR(VLOOKUP(Tabla1[[#This Row],[FECHA]],'COMPARENDOS TOTALES'!A:D,4,FALSE),0)</f>
        <v>17</v>
      </c>
      <c r="F2518" s="9">
        <f>IFERROR(VLOOKUP(Tabla1[[#This Row],[FECHA]],'COMPARENDOS TOTALES'!A:D,3,FALSE),0)</f>
        <v>5217450</v>
      </c>
      <c r="G2518" s="5">
        <f>IFERROR(VLOOKUP(Tabla1[[#This Row],[FECHA]],EXONERACIONES!A:D,4,FALSE),0)</f>
        <v>0</v>
      </c>
      <c r="H2518" s="9">
        <f>IFERROR(VLOOKUP(Tabla1[[#This Row],[FECHA]],EXONERACIONES!A:D,3,FALSE),0)</f>
        <v>0</v>
      </c>
      <c r="I2518" s="5">
        <f>IFERROR(VLOOKUP(Tabla1[[#This Row],[FECHA]],'SIMIT CON RES'!A:D,4,FALSE),0)</f>
        <v>11</v>
      </c>
      <c r="J2518" s="9">
        <f>IFERROR(VLOOKUP(Tabla1[[#This Row],[FECHA]],'SIMIT CON RES'!A:D,3,FALSE),0)</f>
        <v>2981400</v>
      </c>
      <c r="K2518">
        <f>IFERROR(VLOOKUP(Tabla1[[#This Row],[FECHA]],'SIMIT SIN RES'!A:D,4,FALSE),0)</f>
        <v>0</v>
      </c>
      <c r="L2518" s="9">
        <f>IFERROR(VLOOKUP(Tabla1[[#This Row],[FECHA]],'SIMIT SIN RES'!A:D,3,FALSE),0)</f>
        <v>0</v>
      </c>
      <c r="M2518" s="5">
        <f>IFERROR(VLOOKUP(Tabla1[[#This Row],[FECHA]],'RECAUDOS DE COMPARENDOS'!A:D,4,FALSE),0)</f>
        <v>0</v>
      </c>
      <c r="N2518" s="9">
        <f>IFERROR(VLOOKUP(Tabla1[[#This Row],[FECHA]],'RECAUDOS DE COMPARENDOS'!A:D,3,FALSE),0)</f>
        <v>0</v>
      </c>
      <c r="O2518" s="5">
        <f>IFERROR(VLOOKUP(Tabla1[[#This Row],[FECHA]],'RECAUDOS DE RESOLUCIONES'!A:D,4,FALSE),0)</f>
        <v>0</v>
      </c>
      <c r="P2518" s="9">
        <f>IFERROR(VLOOKUP(Tabla1[[#This Row],[FECHA]],'RECAUDOS DE RESOLUCIONES'!A:D,3,FALSE),0)</f>
        <v>0</v>
      </c>
      <c r="Q251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2518" s="9">
        <f>Tabla1[V. COMPARENDOS]-(Tabla1[V. EXONERACIONES]+Tabla1[[#This Row],[V. SIMIT CON RESOLUCION]]+Tabla1[[#This Row],[V. SIMIT SIN RESOLUCION]]+Tabla1[[#This Row],[V. RECAUDOS COMPARENDOS]]+Tabla1[[#This Row],[V. RECAUDOS RESOLUCIONES]])</f>
        <v>2236050</v>
      </c>
      <c r="S2518" s="11">
        <f>IFERROR(VLOOKUP(Tabla1[[#This Row],[FECHA]],'RECAUDOS LOCALES'!A:D,4,FALSE),0)</f>
        <v>0</v>
      </c>
      <c r="T2518" s="9">
        <f>IFERROR(VLOOKUP(Tabla1[[#This Row],[FECHA]],'RECAUDOS LOCALES'!A:D,3,FALSE),0)</f>
        <v>0</v>
      </c>
      <c r="U2518" s="11">
        <f>IFERROR(VLOOKUP(Tabla1[[#This Row],[FECHA]],'RECAUDOS EXTERNOS'!A:D,4,FALSE),0)</f>
        <v>3</v>
      </c>
      <c r="V2518" s="9">
        <f>IFERROR(VLOOKUP(Tabla1[[#This Row],[FECHA]],'RECAUDOS EXTERNOS'!A:D,3,FALSE),0)</f>
        <v>781383</v>
      </c>
    </row>
    <row r="2519" spans="1:22" x14ac:dyDescent="0.25">
      <c r="A2519" s="1">
        <v>40078</v>
      </c>
      <c r="B2519" s="3" t="s">
        <v>2</v>
      </c>
      <c r="C2519" s="2">
        <v>40057</v>
      </c>
      <c r="D2519" s="5">
        <f>YEAR(Tabla1[[#This Row],[FECHA]])</f>
        <v>2009</v>
      </c>
      <c r="E2519" s="5">
        <f>IFERROR(VLOOKUP(Tabla1[[#This Row],[FECHA]],'COMPARENDOS TOTALES'!A:D,4,FALSE),0)</f>
        <v>15</v>
      </c>
      <c r="F2519" s="9">
        <f>IFERROR(VLOOKUP(Tabla1[[#This Row],[FECHA]],'COMPARENDOS TOTALES'!A:D,3,FALSE),0)</f>
        <v>6211250</v>
      </c>
      <c r="G2519" s="5">
        <f>IFERROR(VLOOKUP(Tabla1[[#This Row],[FECHA]],EXONERACIONES!A:D,4,FALSE),0)</f>
        <v>1</v>
      </c>
      <c r="H2519" s="9">
        <f>IFERROR(VLOOKUP(Tabla1[[#This Row],[FECHA]],EXONERACIONES!A:D,3,FALSE),0)</f>
        <v>496900</v>
      </c>
      <c r="I2519" s="5">
        <f>IFERROR(VLOOKUP(Tabla1[[#This Row],[FECHA]],'SIMIT CON RES'!A:D,4,FALSE),0)</f>
        <v>12</v>
      </c>
      <c r="J2519" s="9">
        <f>IFERROR(VLOOKUP(Tabla1[[#This Row],[FECHA]],'SIMIT CON RES'!A:D,3,FALSE),0)</f>
        <v>4720550</v>
      </c>
      <c r="K2519">
        <f>IFERROR(VLOOKUP(Tabla1[[#This Row],[FECHA]],'SIMIT SIN RES'!A:D,4,FALSE),0)</f>
        <v>0</v>
      </c>
      <c r="L2519" s="9">
        <f>IFERROR(VLOOKUP(Tabla1[[#This Row],[FECHA]],'SIMIT SIN RES'!A:D,3,FALSE),0)</f>
        <v>0</v>
      </c>
      <c r="M2519" s="5">
        <f>IFERROR(VLOOKUP(Tabla1[[#This Row],[FECHA]],'RECAUDOS DE COMPARENDOS'!A:D,4,FALSE),0)</f>
        <v>1</v>
      </c>
      <c r="N2519" s="9">
        <f>IFERROR(VLOOKUP(Tabla1[[#This Row],[FECHA]],'RECAUDOS DE COMPARENDOS'!A:D,3,FALSE),0)</f>
        <v>496900</v>
      </c>
      <c r="O2519" s="5">
        <f>IFERROR(VLOOKUP(Tabla1[[#This Row],[FECHA]],'RECAUDOS DE RESOLUCIONES'!A:D,4,FALSE),0)</f>
        <v>0</v>
      </c>
      <c r="P2519" s="9">
        <f>IFERROR(VLOOKUP(Tabla1[[#This Row],[FECHA]],'RECAUDOS DE RESOLUCIONES'!A:D,3,FALSE),0)</f>
        <v>0</v>
      </c>
      <c r="Q251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519" s="9">
        <f>Tabla1[V. COMPARENDOS]-(Tabla1[V. EXONERACIONES]+Tabla1[[#This Row],[V. SIMIT CON RESOLUCION]]+Tabla1[[#This Row],[V. SIMIT SIN RESOLUCION]]+Tabla1[[#This Row],[V. RECAUDOS COMPARENDOS]]+Tabla1[[#This Row],[V. RECAUDOS RESOLUCIONES]])</f>
        <v>496900</v>
      </c>
      <c r="S2519" s="11">
        <f>IFERROR(VLOOKUP(Tabla1[[#This Row],[FECHA]],'RECAUDOS LOCALES'!A:D,4,FALSE),0)</f>
        <v>0</v>
      </c>
      <c r="T2519" s="9">
        <f>IFERROR(VLOOKUP(Tabla1[[#This Row],[FECHA]],'RECAUDOS LOCALES'!A:D,3,FALSE),0)</f>
        <v>0</v>
      </c>
      <c r="U2519" s="11">
        <f>IFERROR(VLOOKUP(Tabla1[[#This Row],[FECHA]],'RECAUDOS EXTERNOS'!A:D,4,FALSE),0)</f>
        <v>1</v>
      </c>
      <c r="V2519" s="9">
        <f>IFERROR(VLOOKUP(Tabla1[[#This Row],[FECHA]],'RECAUDOS EXTERNOS'!A:D,3,FALSE),0)</f>
        <v>262550</v>
      </c>
    </row>
    <row r="2520" spans="1:22" x14ac:dyDescent="0.25">
      <c r="A2520" s="1">
        <v>40079</v>
      </c>
      <c r="B2520" s="3" t="s">
        <v>3</v>
      </c>
      <c r="C2520" s="2">
        <v>40057</v>
      </c>
      <c r="D2520" s="5">
        <f>YEAR(Tabla1[[#This Row],[FECHA]])</f>
        <v>2009</v>
      </c>
      <c r="E2520" s="5">
        <f>IFERROR(VLOOKUP(Tabla1[[#This Row],[FECHA]],'COMPARENDOS TOTALES'!A:D,4,FALSE),0)</f>
        <v>15</v>
      </c>
      <c r="F2520" s="9">
        <f>IFERROR(VLOOKUP(Tabla1[[#This Row],[FECHA]],'COMPARENDOS TOTALES'!A:D,3,FALSE),0)</f>
        <v>5714350</v>
      </c>
      <c r="G2520" s="5">
        <f>IFERROR(VLOOKUP(Tabla1[[#This Row],[FECHA]],EXONERACIONES!A:D,4,FALSE),0)</f>
        <v>3</v>
      </c>
      <c r="H2520" s="9">
        <f>IFERROR(VLOOKUP(Tabla1[[#This Row],[FECHA]],EXONERACIONES!A:D,3,FALSE),0)</f>
        <v>1242250</v>
      </c>
      <c r="I2520" s="5">
        <f>IFERROR(VLOOKUP(Tabla1[[#This Row],[FECHA]],'SIMIT CON RES'!A:D,4,FALSE),0)</f>
        <v>6</v>
      </c>
      <c r="J2520" s="9">
        <f>IFERROR(VLOOKUP(Tabla1[[#This Row],[FECHA]],'SIMIT CON RES'!A:D,3,FALSE),0)</f>
        <v>2236050</v>
      </c>
      <c r="K2520">
        <f>IFERROR(VLOOKUP(Tabla1[[#This Row],[FECHA]],'SIMIT SIN RES'!A:D,4,FALSE),0)</f>
        <v>0</v>
      </c>
      <c r="L2520" s="9">
        <f>IFERROR(VLOOKUP(Tabla1[[#This Row],[FECHA]],'SIMIT SIN RES'!A:D,3,FALSE),0)</f>
        <v>0</v>
      </c>
      <c r="M2520" s="5">
        <f>IFERROR(VLOOKUP(Tabla1[[#This Row],[FECHA]],'RECAUDOS DE COMPARENDOS'!A:D,4,FALSE),0)</f>
        <v>0</v>
      </c>
      <c r="N2520" s="9">
        <f>IFERROR(VLOOKUP(Tabla1[[#This Row],[FECHA]],'RECAUDOS DE COMPARENDOS'!A:D,3,FALSE),0)</f>
        <v>0</v>
      </c>
      <c r="O2520" s="5">
        <f>IFERROR(VLOOKUP(Tabla1[[#This Row],[FECHA]],'RECAUDOS DE RESOLUCIONES'!A:D,4,FALSE),0)</f>
        <v>0</v>
      </c>
      <c r="P2520" s="9">
        <f>IFERROR(VLOOKUP(Tabla1[[#This Row],[FECHA]],'RECAUDOS DE RESOLUCIONES'!A:D,3,FALSE),0)</f>
        <v>0</v>
      </c>
      <c r="Q252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2520" s="9">
        <f>Tabla1[V. COMPARENDOS]-(Tabla1[V. EXONERACIONES]+Tabla1[[#This Row],[V. SIMIT CON RESOLUCION]]+Tabla1[[#This Row],[V. SIMIT SIN RESOLUCION]]+Tabla1[[#This Row],[V. RECAUDOS COMPARENDOS]]+Tabla1[[#This Row],[V. RECAUDOS RESOLUCIONES]])</f>
        <v>2236050</v>
      </c>
      <c r="S2520" s="11">
        <f>IFERROR(VLOOKUP(Tabla1[[#This Row],[FECHA]],'RECAUDOS LOCALES'!A:D,4,FALSE),0)</f>
        <v>0</v>
      </c>
      <c r="T2520" s="9">
        <f>IFERROR(VLOOKUP(Tabla1[[#This Row],[FECHA]],'RECAUDOS LOCALES'!A:D,3,FALSE),0)</f>
        <v>0</v>
      </c>
      <c r="U2520" s="11">
        <f>IFERROR(VLOOKUP(Tabla1[[#This Row],[FECHA]],'RECAUDOS EXTERNOS'!A:D,4,FALSE),0)</f>
        <v>2</v>
      </c>
      <c r="V2520" s="9">
        <f>IFERROR(VLOOKUP(Tabla1[[#This Row],[FECHA]],'RECAUDOS EXTERNOS'!A:D,3,FALSE),0)</f>
        <v>269507</v>
      </c>
    </row>
    <row r="2521" spans="1:22" x14ac:dyDescent="0.25">
      <c r="A2521" s="1">
        <v>40080</v>
      </c>
      <c r="B2521" s="3" t="s">
        <v>6</v>
      </c>
      <c r="C2521" s="2">
        <v>40057</v>
      </c>
      <c r="D2521" s="5">
        <f>YEAR(Tabla1[[#This Row],[FECHA]])</f>
        <v>2009</v>
      </c>
      <c r="E2521" s="5">
        <f>IFERROR(VLOOKUP(Tabla1[[#This Row],[FECHA]],'COMPARENDOS TOTALES'!A:D,4,FALSE),0)</f>
        <v>13</v>
      </c>
      <c r="F2521" s="9">
        <f>IFERROR(VLOOKUP(Tabla1[[#This Row],[FECHA]],'COMPARENDOS TOTALES'!A:D,3,FALSE),0)</f>
        <v>3991764</v>
      </c>
      <c r="G2521" s="5">
        <f>IFERROR(VLOOKUP(Tabla1[[#This Row],[FECHA]],EXONERACIONES!A:D,4,FALSE),0)</f>
        <v>2</v>
      </c>
      <c r="H2521" s="9">
        <f>IFERROR(VLOOKUP(Tabla1[[#This Row],[FECHA]],EXONERACIONES!A:D,3,FALSE),0)</f>
        <v>496900</v>
      </c>
      <c r="I2521" s="5">
        <f>IFERROR(VLOOKUP(Tabla1[[#This Row],[FECHA]],'SIMIT CON RES'!A:D,4,FALSE),0)</f>
        <v>6</v>
      </c>
      <c r="J2521" s="9">
        <f>IFERROR(VLOOKUP(Tabla1[[#This Row],[FECHA]],'SIMIT CON RES'!A:D,3,FALSE),0)</f>
        <v>1871657</v>
      </c>
      <c r="K2521">
        <f>IFERROR(VLOOKUP(Tabla1[[#This Row],[FECHA]],'SIMIT SIN RES'!A:D,4,FALSE),0)</f>
        <v>0</v>
      </c>
      <c r="L2521" s="9">
        <f>IFERROR(VLOOKUP(Tabla1[[#This Row],[FECHA]],'SIMIT SIN RES'!A:D,3,FALSE),0)</f>
        <v>0</v>
      </c>
      <c r="M2521" s="5">
        <f>IFERROR(VLOOKUP(Tabla1[[#This Row],[FECHA]],'RECAUDOS DE COMPARENDOS'!A:D,4,FALSE),0)</f>
        <v>0</v>
      </c>
      <c r="N2521" s="9">
        <f>IFERROR(VLOOKUP(Tabla1[[#This Row],[FECHA]],'RECAUDOS DE COMPARENDOS'!A:D,3,FALSE),0)</f>
        <v>0</v>
      </c>
      <c r="O2521" s="5">
        <f>IFERROR(VLOOKUP(Tabla1[[#This Row],[FECHA]],'RECAUDOS DE RESOLUCIONES'!A:D,4,FALSE),0)</f>
        <v>0</v>
      </c>
      <c r="P2521" s="9">
        <f>IFERROR(VLOOKUP(Tabla1[[#This Row],[FECHA]],'RECAUDOS DE RESOLUCIONES'!A:D,3,FALSE),0)</f>
        <v>0</v>
      </c>
      <c r="Q252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2521" s="9">
        <f>Tabla1[V. COMPARENDOS]-(Tabla1[V. EXONERACIONES]+Tabla1[[#This Row],[V. SIMIT CON RESOLUCION]]+Tabla1[[#This Row],[V. SIMIT SIN RESOLUCION]]+Tabla1[[#This Row],[V. RECAUDOS COMPARENDOS]]+Tabla1[[#This Row],[V. RECAUDOS RESOLUCIONES]])</f>
        <v>1623207</v>
      </c>
      <c r="S2521" s="11">
        <f>IFERROR(VLOOKUP(Tabla1[[#This Row],[FECHA]],'RECAUDOS LOCALES'!A:D,4,FALSE),0)</f>
        <v>0</v>
      </c>
      <c r="T2521" s="9">
        <f>IFERROR(VLOOKUP(Tabla1[[#This Row],[FECHA]],'RECAUDOS LOCALES'!A:D,3,FALSE),0)</f>
        <v>0</v>
      </c>
      <c r="U2521" s="11">
        <f>IFERROR(VLOOKUP(Tabla1[[#This Row],[FECHA]],'RECAUDOS EXTERNOS'!A:D,4,FALSE),0)</f>
        <v>1</v>
      </c>
      <c r="V2521" s="9">
        <f>IFERROR(VLOOKUP(Tabla1[[#This Row],[FECHA]],'RECAUDOS EXTERNOS'!A:D,3,FALSE),0)</f>
        <v>230950</v>
      </c>
    </row>
    <row r="2522" spans="1:22" x14ac:dyDescent="0.25">
      <c r="A2522" s="1">
        <v>40081</v>
      </c>
      <c r="B2522" s="3" t="s">
        <v>0</v>
      </c>
      <c r="C2522" s="2">
        <v>40057</v>
      </c>
      <c r="D2522" s="5">
        <f>YEAR(Tabla1[[#This Row],[FECHA]])</f>
        <v>2009</v>
      </c>
      <c r="E2522" s="5">
        <f>IFERROR(VLOOKUP(Tabla1[[#This Row],[FECHA]],'COMPARENDOS TOTALES'!A:D,4,FALSE),0)</f>
        <v>13</v>
      </c>
      <c r="F2522" s="9">
        <f>IFERROR(VLOOKUP(Tabla1[[#This Row],[FECHA]],'COMPARENDOS TOTALES'!A:D,3,FALSE),0)</f>
        <v>3991764</v>
      </c>
      <c r="G2522" s="5">
        <f>IFERROR(VLOOKUP(Tabla1[[#This Row],[FECHA]],EXONERACIONES!A:D,4,FALSE),0)</f>
        <v>1</v>
      </c>
      <c r="H2522" s="9">
        <f>IFERROR(VLOOKUP(Tabla1[[#This Row],[FECHA]],EXONERACIONES!A:D,3,FALSE),0)</f>
        <v>496900</v>
      </c>
      <c r="I2522" s="5">
        <f>IFERROR(VLOOKUP(Tabla1[[#This Row],[FECHA]],'SIMIT CON RES'!A:D,4,FALSE),0)</f>
        <v>11</v>
      </c>
      <c r="J2522" s="9">
        <f>IFERROR(VLOOKUP(Tabla1[[#This Row],[FECHA]],'SIMIT CON RES'!A:D,3,FALSE),0)</f>
        <v>3246414</v>
      </c>
      <c r="K2522">
        <f>IFERROR(VLOOKUP(Tabla1[[#This Row],[FECHA]],'SIMIT SIN RES'!A:D,4,FALSE),0)</f>
        <v>0</v>
      </c>
      <c r="L2522" s="9">
        <f>IFERROR(VLOOKUP(Tabla1[[#This Row],[FECHA]],'SIMIT SIN RES'!A:D,3,FALSE),0)</f>
        <v>0</v>
      </c>
      <c r="M2522" s="5">
        <f>IFERROR(VLOOKUP(Tabla1[[#This Row],[FECHA]],'RECAUDOS DE COMPARENDOS'!A:D,4,FALSE),0)</f>
        <v>0</v>
      </c>
      <c r="N2522" s="9">
        <f>IFERROR(VLOOKUP(Tabla1[[#This Row],[FECHA]],'RECAUDOS DE COMPARENDOS'!A:D,3,FALSE),0)</f>
        <v>0</v>
      </c>
      <c r="O2522" s="5">
        <f>IFERROR(VLOOKUP(Tabla1[[#This Row],[FECHA]],'RECAUDOS DE RESOLUCIONES'!A:D,4,FALSE),0)</f>
        <v>0</v>
      </c>
      <c r="P2522" s="9">
        <f>IFERROR(VLOOKUP(Tabla1[[#This Row],[FECHA]],'RECAUDOS DE RESOLUCIONES'!A:D,3,FALSE),0)</f>
        <v>0</v>
      </c>
      <c r="Q252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522" s="9">
        <f>Tabla1[V. COMPARENDOS]-(Tabla1[V. EXONERACIONES]+Tabla1[[#This Row],[V. SIMIT CON RESOLUCION]]+Tabla1[[#This Row],[V. SIMIT SIN RESOLUCION]]+Tabla1[[#This Row],[V. RECAUDOS COMPARENDOS]]+Tabla1[[#This Row],[V. RECAUDOS RESOLUCIONES]])</f>
        <v>248450</v>
      </c>
      <c r="S2522" s="11">
        <f>IFERROR(VLOOKUP(Tabla1[[#This Row],[FECHA]],'RECAUDOS LOCALES'!A:D,4,FALSE),0)</f>
        <v>0</v>
      </c>
      <c r="T2522" s="9">
        <f>IFERROR(VLOOKUP(Tabla1[[#This Row],[FECHA]],'RECAUDOS LOCALES'!A:D,3,FALSE),0)</f>
        <v>0</v>
      </c>
      <c r="U2522" s="11">
        <f>IFERROR(VLOOKUP(Tabla1[[#This Row],[FECHA]],'RECAUDOS EXTERNOS'!A:D,4,FALSE),0)</f>
        <v>2</v>
      </c>
      <c r="V2522" s="9">
        <f>IFERROR(VLOOKUP(Tabla1[[#This Row],[FECHA]],'RECAUDOS EXTERNOS'!A:D,3,FALSE),0)</f>
        <v>613470</v>
      </c>
    </row>
    <row r="2523" spans="1:22" x14ac:dyDescent="0.25">
      <c r="A2523" s="1">
        <v>40082</v>
      </c>
      <c r="B2523" s="3" t="s">
        <v>5</v>
      </c>
      <c r="C2523" s="2">
        <v>40057</v>
      </c>
      <c r="D2523" s="5">
        <f>YEAR(Tabla1[[#This Row],[FECHA]])</f>
        <v>2009</v>
      </c>
      <c r="E2523" s="5">
        <f>IFERROR(VLOOKUP(Tabla1[[#This Row],[FECHA]],'COMPARENDOS TOTALES'!A:D,4,FALSE),0)</f>
        <v>20</v>
      </c>
      <c r="F2523" s="9">
        <f>IFERROR(VLOOKUP(Tabla1[[#This Row],[FECHA]],'COMPARENDOS TOTALES'!A:D,3,FALSE),0)</f>
        <v>6476264</v>
      </c>
      <c r="G2523" s="5">
        <f>IFERROR(VLOOKUP(Tabla1[[#This Row],[FECHA]],EXONERACIONES!A:D,4,FALSE),0)</f>
        <v>3</v>
      </c>
      <c r="H2523" s="9">
        <f>IFERROR(VLOOKUP(Tabla1[[#This Row],[FECHA]],EXONERACIONES!A:D,3,FALSE),0)</f>
        <v>1490700</v>
      </c>
      <c r="I2523" s="5">
        <f>IFERROR(VLOOKUP(Tabla1[[#This Row],[FECHA]],'SIMIT CON RES'!A:D,4,FALSE),0)</f>
        <v>15</v>
      </c>
      <c r="J2523" s="9">
        <f>IFERROR(VLOOKUP(Tabla1[[#This Row],[FECHA]],'SIMIT CON RES'!A:D,3,FALSE),0)</f>
        <v>4853057</v>
      </c>
      <c r="K2523">
        <f>IFERROR(VLOOKUP(Tabla1[[#This Row],[FECHA]],'SIMIT SIN RES'!A:D,4,FALSE),0)</f>
        <v>0</v>
      </c>
      <c r="L2523" s="9">
        <f>IFERROR(VLOOKUP(Tabla1[[#This Row],[FECHA]],'SIMIT SIN RES'!A:D,3,FALSE),0)</f>
        <v>0</v>
      </c>
      <c r="M2523" s="5">
        <f>IFERROR(VLOOKUP(Tabla1[[#This Row],[FECHA]],'RECAUDOS DE COMPARENDOS'!A:D,4,FALSE),0)</f>
        <v>2</v>
      </c>
      <c r="N2523" s="9">
        <f>IFERROR(VLOOKUP(Tabla1[[#This Row],[FECHA]],'RECAUDOS DE COMPARENDOS'!A:D,3,FALSE),0)</f>
        <v>745350</v>
      </c>
      <c r="O2523" s="5">
        <f>IFERROR(VLOOKUP(Tabla1[[#This Row],[FECHA]],'RECAUDOS DE RESOLUCIONES'!A:D,4,FALSE),0)</f>
        <v>0</v>
      </c>
      <c r="P2523" s="9">
        <f>IFERROR(VLOOKUP(Tabla1[[#This Row],[FECHA]],'RECAUDOS DE RESOLUCIONES'!A:D,3,FALSE),0)</f>
        <v>0</v>
      </c>
      <c r="Q252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523" s="9">
        <f>Tabla1[V. COMPARENDOS]-(Tabla1[V. EXONERACIONES]+Tabla1[[#This Row],[V. SIMIT CON RESOLUCION]]+Tabla1[[#This Row],[V. SIMIT SIN RESOLUCION]]+Tabla1[[#This Row],[V. RECAUDOS COMPARENDOS]]+Tabla1[[#This Row],[V. RECAUDOS RESOLUCIONES]])</f>
        <v>-612843</v>
      </c>
      <c r="S2523" s="11">
        <f>IFERROR(VLOOKUP(Tabla1[[#This Row],[FECHA]],'RECAUDOS LOCALES'!A:D,4,FALSE),0)</f>
        <v>0</v>
      </c>
      <c r="T2523" s="9">
        <f>IFERROR(VLOOKUP(Tabla1[[#This Row],[FECHA]],'RECAUDOS LOCALES'!A:D,3,FALSE),0)</f>
        <v>0</v>
      </c>
      <c r="U2523" s="11">
        <f>IFERROR(VLOOKUP(Tabla1[[#This Row],[FECHA]],'RECAUDOS EXTERNOS'!A:D,4,FALSE),0)</f>
        <v>0</v>
      </c>
      <c r="V2523" s="9">
        <f>IFERROR(VLOOKUP(Tabla1[[#This Row],[FECHA]],'RECAUDOS EXTERNOS'!A:D,3,FALSE),0)</f>
        <v>0</v>
      </c>
    </row>
    <row r="2524" spans="1:22" x14ac:dyDescent="0.25">
      <c r="A2524" s="1">
        <v>40083</v>
      </c>
      <c r="B2524" s="3" t="s">
        <v>4</v>
      </c>
      <c r="C2524" s="2">
        <v>40057</v>
      </c>
      <c r="D2524" s="5">
        <f>YEAR(Tabla1[[#This Row],[FECHA]])</f>
        <v>2009</v>
      </c>
      <c r="E2524" s="5">
        <f>IFERROR(VLOOKUP(Tabla1[[#This Row],[FECHA]],'COMPARENDOS TOTALES'!A:D,4,FALSE),0)</f>
        <v>8</v>
      </c>
      <c r="F2524" s="9">
        <f>IFERROR(VLOOKUP(Tabla1[[#This Row],[FECHA]],'COMPARENDOS TOTALES'!A:D,3,FALSE),0)</f>
        <v>2385121</v>
      </c>
      <c r="G2524" s="5">
        <f>IFERROR(VLOOKUP(Tabla1[[#This Row],[FECHA]],EXONERACIONES!A:D,4,FALSE),0)</f>
        <v>0</v>
      </c>
      <c r="H2524" s="9">
        <f>IFERROR(VLOOKUP(Tabla1[[#This Row],[FECHA]],EXONERACIONES!A:D,3,FALSE),0)</f>
        <v>0</v>
      </c>
      <c r="I2524" s="5">
        <f>IFERROR(VLOOKUP(Tabla1[[#This Row],[FECHA]],'SIMIT CON RES'!A:D,4,FALSE),0)</f>
        <v>3</v>
      </c>
      <c r="J2524" s="9">
        <f>IFERROR(VLOOKUP(Tabla1[[#This Row],[FECHA]],'SIMIT CON RES'!A:D,3,FALSE),0)</f>
        <v>513464</v>
      </c>
      <c r="K2524">
        <f>IFERROR(VLOOKUP(Tabla1[[#This Row],[FECHA]],'SIMIT SIN RES'!A:D,4,FALSE),0)</f>
        <v>0</v>
      </c>
      <c r="L2524" s="9">
        <f>IFERROR(VLOOKUP(Tabla1[[#This Row],[FECHA]],'SIMIT SIN RES'!A:D,3,FALSE),0)</f>
        <v>0</v>
      </c>
      <c r="M2524" s="5">
        <f>IFERROR(VLOOKUP(Tabla1[[#This Row],[FECHA]],'RECAUDOS DE COMPARENDOS'!A:D,4,FALSE),0)</f>
        <v>0</v>
      </c>
      <c r="N2524" s="9">
        <f>IFERROR(VLOOKUP(Tabla1[[#This Row],[FECHA]],'RECAUDOS DE COMPARENDOS'!A:D,3,FALSE),0)</f>
        <v>0</v>
      </c>
      <c r="O2524" s="5">
        <f>IFERROR(VLOOKUP(Tabla1[[#This Row],[FECHA]],'RECAUDOS DE RESOLUCIONES'!A:D,4,FALSE),0)</f>
        <v>0</v>
      </c>
      <c r="P2524" s="9">
        <f>IFERROR(VLOOKUP(Tabla1[[#This Row],[FECHA]],'RECAUDOS DE RESOLUCIONES'!A:D,3,FALSE),0)</f>
        <v>0</v>
      </c>
      <c r="Q252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2524" s="9">
        <f>Tabla1[V. COMPARENDOS]-(Tabla1[V. EXONERACIONES]+Tabla1[[#This Row],[V. SIMIT CON RESOLUCION]]+Tabla1[[#This Row],[V. SIMIT SIN RESOLUCION]]+Tabla1[[#This Row],[V. RECAUDOS COMPARENDOS]]+Tabla1[[#This Row],[V. RECAUDOS RESOLUCIONES]])</f>
        <v>1871657</v>
      </c>
      <c r="S2524" s="11">
        <f>IFERROR(VLOOKUP(Tabla1[[#This Row],[FECHA]],'RECAUDOS LOCALES'!A:D,4,FALSE),0)</f>
        <v>0</v>
      </c>
      <c r="T2524" s="9">
        <f>IFERROR(VLOOKUP(Tabla1[[#This Row],[FECHA]],'RECAUDOS LOCALES'!A:D,3,FALSE),0)</f>
        <v>0</v>
      </c>
      <c r="U2524" s="11">
        <f>IFERROR(VLOOKUP(Tabla1[[#This Row],[FECHA]],'RECAUDOS EXTERNOS'!A:D,4,FALSE),0)</f>
        <v>0</v>
      </c>
      <c r="V2524" s="9">
        <f>IFERROR(VLOOKUP(Tabla1[[#This Row],[FECHA]],'RECAUDOS EXTERNOS'!A:D,3,FALSE),0)</f>
        <v>0</v>
      </c>
    </row>
    <row r="2525" spans="1:22" x14ac:dyDescent="0.25">
      <c r="A2525" s="1">
        <v>40084</v>
      </c>
      <c r="B2525" s="3" t="s">
        <v>1</v>
      </c>
      <c r="C2525" s="2">
        <v>40057</v>
      </c>
      <c r="D2525" s="5">
        <f>YEAR(Tabla1[[#This Row],[FECHA]])</f>
        <v>2009</v>
      </c>
      <c r="E2525" s="5">
        <f>IFERROR(VLOOKUP(Tabla1[[#This Row],[FECHA]],'COMPARENDOS TOTALES'!A:D,4,FALSE),0)</f>
        <v>10</v>
      </c>
      <c r="F2525" s="9">
        <f>IFERROR(VLOOKUP(Tabla1[[#This Row],[FECHA]],'COMPARENDOS TOTALES'!A:D,3,FALSE),0)</f>
        <v>2617007</v>
      </c>
      <c r="G2525" s="5">
        <f>IFERROR(VLOOKUP(Tabla1[[#This Row],[FECHA]],EXONERACIONES!A:D,4,FALSE),0)</f>
        <v>0</v>
      </c>
      <c r="H2525" s="9">
        <f>IFERROR(VLOOKUP(Tabla1[[#This Row],[FECHA]],EXONERACIONES!A:D,3,FALSE),0)</f>
        <v>0</v>
      </c>
      <c r="I2525" s="5">
        <f>IFERROR(VLOOKUP(Tabla1[[#This Row],[FECHA]],'SIMIT CON RES'!A:D,4,FALSE),0)</f>
        <v>4</v>
      </c>
      <c r="J2525" s="9">
        <f>IFERROR(VLOOKUP(Tabla1[[#This Row],[FECHA]],'SIMIT CON RES'!A:D,3,FALSE),0)</f>
        <v>877857</v>
      </c>
      <c r="K2525">
        <f>IFERROR(VLOOKUP(Tabla1[[#This Row],[FECHA]],'SIMIT SIN RES'!A:D,4,FALSE),0)</f>
        <v>0</v>
      </c>
      <c r="L2525" s="9">
        <f>IFERROR(VLOOKUP(Tabla1[[#This Row],[FECHA]],'SIMIT SIN RES'!A:D,3,FALSE),0)</f>
        <v>0</v>
      </c>
      <c r="M2525" s="5">
        <f>IFERROR(VLOOKUP(Tabla1[[#This Row],[FECHA]],'RECAUDOS DE COMPARENDOS'!A:D,4,FALSE),0)</f>
        <v>0</v>
      </c>
      <c r="N2525" s="9">
        <f>IFERROR(VLOOKUP(Tabla1[[#This Row],[FECHA]],'RECAUDOS DE COMPARENDOS'!A:D,3,FALSE),0)</f>
        <v>0</v>
      </c>
      <c r="O2525" s="5">
        <f>IFERROR(VLOOKUP(Tabla1[[#This Row],[FECHA]],'RECAUDOS DE RESOLUCIONES'!A:D,4,FALSE),0)</f>
        <v>0</v>
      </c>
      <c r="P2525" s="9">
        <f>IFERROR(VLOOKUP(Tabla1[[#This Row],[FECHA]],'RECAUDOS DE RESOLUCIONES'!A:D,3,FALSE),0)</f>
        <v>0</v>
      </c>
      <c r="Q252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2525" s="9">
        <f>Tabla1[V. COMPARENDOS]-(Tabla1[V. EXONERACIONES]+Tabla1[[#This Row],[V. SIMIT CON RESOLUCION]]+Tabla1[[#This Row],[V. SIMIT SIN RESOLUCION]]+Tabla1[[#This Row],[V. RECAUDOS COMPARENDOS]]+Tabla1[[#This Row],[V. RECAUDOS RESOLUCIONES]])</f>
        <v>1739150</v>
      </c>
      <c r="S2525" s="11">
        <f>IFERROR(VLOOKUP(Tabla1[[#This Row],[FECHA]],'RECAUDOS LOCALES'!A:D,4,FALSE),0)</f>
        <v>0</v>
      </c>
      <c r="T2525" s="9">
        <f>IFERROR(VLOOKUP(Tabla1[[#This Row],[FECHA]],'RECAUDOS LOCALES'!A:D,3,FALSE),0)</f>
        <v>0</v>
      </c>
      <c r="U2525" s="11">
        <f>IFERROR(VLOOKUP(Tabla1[[#This Row],[FECHA]],'RECAUDOS EXTERNOS'!A:D,4,FALSE),0)</f>
        <v>4</v>
      </c>
      <c r="V2525" s="9">
        <f>IFERROR(VLOOKUP(Tabla1[[#This Row],[FECHA]],'RECAUDOS EXTERNOS'!A:D,3,FALSE),0)</f>
        <v>1082850</v>
      </c>
    </row>
    <row r="2526" spans="1:22" x14ac:dyDescent="0.25">
      <c r="A2526" s="1">
        <v>40085</v>
      </c>
      <c r="B2526" s="3" t="s">
        <v>2</v>
      </c>
      <c r="C2526" s="2">
        <v>40057</v>
      </c>
      <c r="D2526" s="5">
        <f>YEAR(Tabla1[[#This Row],[FECHA]])</f>
        <v>2009</v>
      </c>
      <c r="E2526" s="5">
        <f>IFERROR(VLOOKUP(Tabla1[[#This Row],[FECHA]],'COMPARENDOS TOTALES'!A:D,4,FALSE),0)</f>
        <v>10</v>
      </c>
      <c r="F2526" s="9">
        <f>IFERROR(VLOOKUP(Tabla1[[#This Row],[FECHA]],'COMPARENDOS TOTALES'!A:D,3,FALSE),0)</f>
        <v>3726750</v>
      </c>
      <c r="G2526" s="5">
        <f>IFERROR(VLOOKUP(Tabla1[[#This Row],[FECHA]],EXONERACIONES!A:D,4,FALSE),0)</f>
        <v>1</v>
      </c>
      <c r="H2526" s="9">
        <f>IFERROR(VLOOKUP(Tabla1[[#This Row],[FECHA]],EXONERACIONES!A:D,3,FALSE),0)</f>
        <v>496900</v>
      </c>
      <c r="I2526" s="5">
        <f>IFERROR(VLOOKUP(Tabla1[[#This Row],[FECHA]],'SIMIT CON RES'!A:D,4,FALSE),0)</f>
        <v>6</v>
      </c>
      <c r="J2526" s="9">
        <f>IFERROR(VLOOKUP(Tabla1[[#This Row],[FECHA]],'SIMIT CON RES'!A:D,3,FALSE),0)</f>
        <v>1987600</v>
      </c>
      <c r="K2526">
        <f>IFERROR(VLOOKUP(Tabla1[[#This Row],[FECHA]],'SIMIT SIN RES'!A:D,4,FALSE),0)</f>
        <v>0</v>
      </c>
      <c r="L2526" s="9">
        <f>IFERROR(VLOOKUP(Tabla1[[#This Row],[FECHA]],'SIMIT SIN RES'!A:D,3,FALSE),0)</f>
        <v>0</v>
      </c>
      <c r="M2526" s="5">
        <f>IFERROR(VLOOKUP(Tabla1[[#This Row],[FECHA]],'RECAUDOS DE COMPARENDOS'!A:D,4,FALSE),0)</f>
        <v>0</v>
      </c>
      <c r="N2526" s="9">
        <f>IFERROR(VLOOKUP(Tabla1[[#This Row],[FECHA]],'RECAUDOS DE COMPARENDOS'!A:D,3,FALSE),0)</f>
        <v>0</v>
      </c>
      <c r="O2526" s="5">
        <f>IFERROR(VLOOKUP(Tabla1[[#This Row],[FECHA]],'RECAUDOS DE RESOLUCIONES'!A:D,4,FALSE),0)</f>
        <v>1</v>
      </c>
      <c r="P2526" s="9">
        <f>IFERROR(VLOOKUP(Tabla1[[#This Row],[FECHA]],'RECAUDOS DE RESOLUCIONES'!A:D,3,FALSE),0)</f>
        <v>496900</v>
      </c>
      <c r="Q252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526" s="9">
        <f>Tabla1[V. COMPARENDOS]-(Tabla1[V. EXONERACIONES]+Tabla1[[#This Row],[V. SIMIT CON RESOLUCION]]+Tabla1[[#This Row],[V. SIMIT SIN RESOLUCION]]+Tabla1[[#This Row],[V. RECAUDOS COMPARENDOS]]+Tabla1[[#This Row],[V. RECAUDOS RESOLUCIONES]])</f>
        <v>745350</v>
      </c>
      <c r="S2526" s="11">
        <f>IFERROR(VLOOKUP(Tabla1[[#This Row],[FECHA]],'RECAUDOS LOCALES'!A:D,4,FALSE),0)</f>
        <v>0</v>
      </c>
      <c r="T2526" s="9">
        <f>IFERROR(VLOOKUP(Tabla1[[#This Row],[FECHA]],'RECAUDOS LOCALES'!A:D,3,FALSE),0)</f>
        <v>0</v>
      </c>
      <c r="U2526" s="11">
        <f>IFERROR(VLOOKUP(Tabla1[[#This Row],[FECHA]],'RECAUDOS EXTERNOS'!A:D,4,FALSE),0)</f>
        <v>2</v>
      </c>
      <c r="V2526" s="9">
        <f>IFERROR(VLOOKUP(Tabla1[[#This Row],[FECHA]],'RECAUDOS EXTERNOS'!A:D,3,FALSE),0)</f>
        <v>422835</v>
      </c>
    </row>
    <row r="2527" spans="1:22" x14ac:dyDescent="0.25">
      <c r="A2527" s="1">
        <v>40086</v>
      </c>
      <c r="B2527" s="3" t="s">
        <v>3</v>
      </c>
      <c r="C2527" s="2">
        <v>40057</v>
      </c>
      <c r="D2527" s="5">
        <f>YEAR(Tabla1[[#This Row],[FECHA]])</f>
        <v>2009</v>
      </c>
      <c r="E2527" s="5">
        <f>IFERROR(VLOOKUP(Tabla1[[#This Row],[FECHA]],'COMPARENDOS TOTALES'!A:D,4,FALSE),0)</f>
        <v>9</v>
      </c>
      <c r="F2527" s="9">
        <f>IFERROR(VLOOKUP(Tabla1[[#This Row],[FECHA]],'COMPARENDOS TOTALES'!A:D,3,FALSE),0)</f>
        <v>2368557</v>
      </c>
      <c r="G2527" s="5">
        <f>IFERROR(VLOOKUP(Tabla1[[#This Row],[FECHA]],EXONERACIONES!A:D,4,FALSE),0)</f>
        <v>0</v>
      </c>
      <c r="H2527" s="9">
        <f>IFERROR(VLOOKUP(Tabla1[[#This Row],[FECHA]],EXONERACIONES!A:D,3,FALSE),0)</f>
        <v>0</v>
      </c>
      <c r="I2527" s="5">
        <f>IFERROR(VLOOKUP(Tabla1[[#This Row],[FECHA]],'SIMIT CON RES'!A:D,4,FALSE),0)</f>
        <v>8</v>
      </c>
      <c r="J2527" s="9">
        <f>IFERROR(VLOOKUP(Tabla1[[#This Row],[FECHA]],'SIMIT CON RES'!A:D,3,FALSE),0)</f>
        <v>2120107</v>
      </c>
      <c r="K2527">
        <f>IFERROR(VLOOKUP(Tabla1[[#This Row],[FECHA]],'SIMIT SIN RES'!A:D,4,FALSE),0)</f>
        <v>0</v>
      </c>
      <c r="L2527" s="9">
        <f>IFERROR(VLOOKUP(Tabla1[[#This Row],[FECHA]],'SIMIT SIN RES'!A:D,3,FALSE),0)</f>
        <v>0</v>
      </c>
      <c r="M2527" s="5">
        <f>IFERROR(VLOOKUP(Tabla1[[#This Row],[FECHA]],'RECAUDOS DE COMPARENDOS'!A:D,4,FALSE),0)</f>
        <v>1</v>
      </c>
      <c r="N2527" s="9">
        <f>IFERROR(VLOOKUP(Tabla1[[#This Row],[FECHA]],'RECAUDOS DE COMPARENDOS'!A:D,3,FALSE),0)</f>
        <v>248450</v>
      </c>
      <c r="O2527" s="5">
        <f>IFERROR(VLOOKUP(Tabla1[[#This Row],[FECHA]],'RECAUDOS DE RESOLUCIONES'!A:D,4,FALSE),0)</f>
        <v>0</v>
      </c>
      <c r="P2527" s="9">
        <f>IFERROR(VLOOKUP(Tabla1[[#This Row],[FECHA]],'RECAUDOS DE RESOLUCIONES'!A:D,3,FALSE),0)</f>
        <v>0</v>
      </c>
      <c r="Q252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52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527" s="11">
        <f>IFERROR(VLOOKUP(Tabla1[[#This Row],[FECHA]],'RECAUDOS LOCALES'!A:D,4,FALSE),0)</f>
        <v>0</v>
      </c>
      <c r="T2527" s="9">
        <f>IFERROR(VLOOKUP(Tabla1[[#This Row],[FECHA]],'RECAUDOS LOCALES'!A:D,3,FALSE),0)</f>
        <v>0</v>
      </c>
      <c r="U2527" s="11">
        <f>IFERROR(VLOOKUP(Tabla1[[#This Row],[FECHA]],'RECAUDOS EXTERNOS'!A:D,4,FALSE),0)</f>
        <v>2</v>
      </c>
      <c r="V2527" s="9">
        <f>IFERROR(VLOOKUP(Tabla1[[#This Row],[FECHA]],'RECAUDOS EXTERNOS'!A:D,3,FALSE),0)</f>
        <v>633900</v>
      </c>
    </row>
    <row r="2528" spans="1:22" x14ac:dyDescent="0.25">
      <c r="A2528" s="1">
        <v>40087</v>
      </c>
      <c r="B2528" s="3" t="s">
        <v>6</v>
      </c>
      <c r="C2528" s="2">
        <v>40087</v>
      </c>
      <c r="D2528" s="5">
        <f>YEAR(Tabla1[[#This Row],[FECHA]])</f>
        <v>2009</v>
      </c>
      <c r="E2528" s="5">
        <f>IFERROR(VLOOKUP(Tabla1[[#This Row],[FECHA]],'COMPARENDOS TOTALES'!A:D,4,FALSE),0)</f>
        <v>10</v>
      </c>
      <c r="F2528" s="9">
        <f>IFERROR(VLOOKUP(Tabla1[[#This Row],[FECHA]],'COMPARENDOS TOTALES'!A:D,3,FALSE),0)</f>
        <v>3229850</v>
      </c>
      <c r="G2528" s="5">
        <f>IFERROR(VLOOKUP(Tabla1[[#This Row],[FECHA]],EXONERACIONES!A:D,4,FALSE),0)</f>
        <v>0</v>
      </c>
      <c r="H2528" s="9">
        <f>IFERROR(VLOOKUP(Tabla1[[#This Row],[FECHA]],EXONERACIONES!A:D,3,FALSE),0)</f>
        <v>0</v>
      </c>
      <c r="I2528" s="5">
        <f>IFERROR(VLOOKUP(Tabla1[[#This Row],[FECHA]],'SIMIT CON RES'!A:D,4,FALSE),0)</f>
        <v>7</v>
      </c>
      <c r="J2528" s="9">
        <f>IFERROR(VLOOKUP(Tabla1[[#This Row],[FECHA]],'SIMIT CON RES'!A:D,3,FALSE),0)</f>
        <v>2236050</v>
      </c>
      <c r="K2528">
        <f>IFERROR(VLOOKUP(Tabla1[[#This Row],[FECHA]],'SIMIT SIN RES'!A:D,4,FALSE),0)</f>
        <v>0</v>
      </c>
      <c r="L2528" s="9">
        <f>IFERROR(VLOOKUP(Tabla1[[#This Row],[FECHA]],'SIMIT SIN RES'!A:D,3,FALSE),0)</f>
        <v>0</v>
      </c>
      <c r="M2528" s="5">
        <f>IFERROR(VLOOKUP(Tabla1[[#This Row],[FECHA]],'RECAUDOS DE COMPARENDOS'!A:D,4,FALSE),0)</f>
        <v>1</v>
      </c>
      <c r="N2528" s="9">
        <f>IFERROR(VLOOKUP(Tabla1[[#This Row],[FECHA]],'RECAUDOS DE COMPARENDOS'!A:D,3,FALSE),0)</f>
        <v>248450</v>
      </c>
      <c r="O2528" s="5">
        <f>IFERROR(VLOOKUP(Tabla1[[#This Row],[FECHA]],'RECAUDOS DE RESOLUCIONES'!A:D,4,FALSE),0)</f>
        <v>1</v>
      </c>
      <c r="P2528" s="9">
        <f>IFERROR(VLOOKUP(Tabla1[[#This Row],[FECHA]],'RECAUDOS DE RESOLUCIONES'!A:D,3,FALSE),0)</f>
        <v>248450</v>
      </c>
      <c r="Q252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528" s="9">
        <f>Tabla1[V. COMPARENDOS]-(Tabla1[V. EXONERACIONES]+Tabla1[[#This Row],[V. SIMIT CON RESOLUCION]]+Tabla1[[#This Row],[V. SIMIT SIN RESOLUCION]]+Tabla1[[#This Row],[V. RECAUDOS COMPARENDOS]]+Tabla1[[#This Row],[V. RECAUDOS RESOLUCIONES]])</f>
        <v>496900</v>
      </c>
      <c r="S2528" s="11">
        <f>IFERROR(VLOOKUP(Tabla1[[#This Row],[FECHA]],'RECAUDOS LOCALES'!A:D,4,FALSE),0)</f>
        <v>0</v>
      </c>
      <c r="T2528" s="9">
        <f>IFERROR(VLOOKUP(Tabla1[[#This Row],[FECHA]],'RECAUDOS LOCALES'!A:D,3,FALSE),0)</f>
        <v>0</v>
      </c>
      <c r="U2528" s="11">
        <f>IFERROR(VLOOKUP(Tabla1[[#This Row],[FECHA]],'RECAUDOS EXTERNOS'!A:D,4,FALSE),0)</f>
        <v>2</v>
      </c>
      <c r="V2528" s="9">
        <f>IFERROR(VLOOKUP(Tabla1[[#This Row],[FECHA]],'RECAUDOS EXTERNOS'!A:D,3,FALSE),0)</f>
        <v>501853</v>
      </c>
    </row>
    <row r="2529" spans="1:22" x14ac:dyDescent="0.25">
      <c r="A2529" s="1">
        <v>40088</v>
      </c>
      <c r="B2529" s="3" t="s">
        <v>0</v>
      </c>
      <c r="C2529" s="2">
        <v>40087</v>
      </c>
      <c r="D2529" s="5">
        <f>YEAR(Tabla1[[#This Row],[FECHA]])</f>
        <v>2009</v>
      </c>
      <c r="E2529" s="5">
        <f>IFERROR(VLOOKUP(Tabla1[[#This Row],[FECHA]],'COMPARENDOS TOTALES'!A:D,4,FALSE),0)</f>
        <v>11</v>
      </c>
      <c r="F2529" s="9">
        <f>IFERROR(VLOOKUP(Tabla1[[#This Row],[FECHA]],'COMPARENDOS TOTALES'!A:D,3,FALSE),0)</f>
        <v>3610807</v>
      </c>
      <c r="G2529" s="5">
        <f>IFERROR(VLOOKUP(Tabla1[[#This Row],[FECHA]],EXONERACIONES!A:D,4,FALSE),0)</f>
        <v>1</v>
      </c>
      <c r="H2529" s="9">
        <f>IFERROR(VLOOKUP(Tabla1[[#This Row],[FECHA]],EXONERACIONES!A:D,3,FALSE),0)</f>
        <v>248450</v>
      </c>
      <c r="I2529" s="5">
        <f>IFERROR(VLOOKUP(Tabla1[[#This Row],[FECHA]],'SIMIT CON RES'!A:D,4,FALSE),0)</f>
        <v>8</v>
      </c>
      <c r="J2529" s="9">
        <f>IFERROR(VLOOKUP(Tabla1[[#This Row],[FECHA]],'SIMIT CON RES'!A:D,3,FALSE),0)</f>
        <v>2865457</v>
      </c>
      <c r="K2529">
        <f>IFERROR(VLOOKUP(Tabla1[[#This Row],[FECHA]],'SIMIT SIN RES'!A:D,4,FALSE),0)</f>
        <v>0</v>
      </c>
      <c r="L2529" s="9">
        <f>IFERROR(VLOOKUP(Tabla1[[#This Row],[FECHA]],'SIMIT SIN RES'!A:D,3,FALSE),0)</f>
        <v>0</v>
      </c>
      <c r="M2529" s="5">
        <f>IFERROR(VLOOKUP(Tabla1[[#This Row],[FECHA]],'RECAUDOS DE COMPARENDOS'!A:D,4,FALSE),0)</f>
        <v>0</v>
      </c>
      <c r="N2529" s="9">
        <f>IFERROR(VLOOKUP(Tabla1[[#This Row],[FECHA]],'RECAUDOS DE COMPARENDOS'!A:D,3,FALSE),0)</f>
        <v>0</v>
      </c>
      <c r="O2529" s="5">
        <f>IFERROR(VLOOKUP(Tabla1[[#This Row],[FECHA]],'RECAUDOS DE RESOLUCIONES'!A:D,4,FALSE),0)</f>
        <v>0</v>
      </c>
      <c r="P2529" s="9">
        <f>IFERROR(VLOOKUP(Tabla1[[#This Row],[FECHA]],'RECAUDOS DE RESOLUCIONES'!A:D,3,FALSE),0)</f>
        <v>0</v>
      </c>
      <c r="Q252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529" s="9">
        <f>Tabla1[V. COMPARENDOS]-(Tabla1[V. EXONERACIONES]+Tabla1[[#This Row],[V. SIMIT CON RESOLUCION]]+Tabla1[[#This Row],[V. SIMIT SIN RESOLUCION]]+Tabla1[[#This Row],[V. RECAUDOS COMPARENDOS]]+Tabla1[[#This Row],[V. RECAUDOS RESOLUCIONES]])</f>
        <v>496900</v>
      </c>
      <c r="S2529" s="11">
        <f>IFERROR(VLOOKUP(Tabla1[[#This Row],[FECHA]],'RECAUDOS LOCALES'!A:D,4,FALSE),0)</f>
        <v>1</v>
      </c>
      <c r="T2529" s="9">
        <f>IFERROR(VLOOKUP(Tabla1[[#This Row],[FECHA]],'RECAUDOS LOCALES'!A:D,3,FALSE),0)</f>
        <v>216850</v>
      </c>
      <c r="U2529" s="11">
        <f>IFERROR(VLOOKUP(Tabla1[[#This Row],[FECHA]],'RECAUDOS EXTERNOS'!A:D,4,FALSE),0)</f>
        <v>1</v>
      </c>
      <c r="V2529" s="9">
        <f>IFERROR(VLOOKUP(Tabla1[[#This Row],[FECHA]],'RECAUDOS EXTERNOS'!A:D,3,FALSE),0)</f>
        <v>447800</v>
      </c>
    </row>
    <row r="2530" spans="1:22" x14ac:dyDescent="0.25">
      <c r="A2530" s="1">
        <v>40089</v>
      </c>
      <c r="B2530" s="3" t="s">
        <v>5</v>
      </c>
      <c r="C2530" s="2">
        <v>40087</v>
      </c>
      <c r="D2530" s="5">
        <f>YEAR(Tabla1[[#This Row],[FECHA]])</f>
        <v>2009</v>
      </c>
      <c r="E2530" s="5">
        <f>IFERROR(VLOOKUP(Tabla1[[#This Row],[FECHA]],'COMPARENDOS TOTALES'!A:D,4,FALSE),0)</f>
        <v>22</v>
      </c>
      <c r="F2530" s="9">
        <f>IFERROR(VLOOKUP(Tabla1[[#This Row],[FECHA]],'COMPARENDOS TOTALES'!A:D,3,FALSE),0)</f>
        <v>7354121</v>
      </c>
      <c r="G2530" s="5">
        <f>IFERROR(VLOOKUP(Tabla1[[#This Row],[FECHA]],EXONERACIONES!A:D,4,FALSE),0)</f>
        <v>3</v>
      </c>
      <c r="H2530" s="9">
        <f>IFERROR(VLOOKUP(Tabla1[[#This Row],[FECHA]],EXONERACIONES!A:D,3,FALSE),0)</f>
        <v>745350</v>
      </c>
      <c r="I2530" s="5">
        <f>IFERROR(VLOOKUP(Tabla1[[#This Row],[FECHA]],'SIMIT CON RES'!A:D,4,FALSE),0)</f>
        <v>12</v>
      </c>
      <c r="J2530" s="9">
        <f>IFERROR(VLOOKUP(Tabla1[[#This Row],[FECHA]],'SIMIT CON RES'!A:D,3,FALSE),0)</f>
        <v>4240214</v>
      </c>
      <c r="K2530">
        <f>IFERROR(VLOOKUP(Tabla1[[#This Row],[FECHA]],'SIMIT SIN RES'!A:D,4,FALSE),0)</f>
        <v>0</v>
      </c>
      <c r="L2530" s="9">
        <f>IFERROR(VLOOKUP(Tabla1[[#This Row],[FECHA]],'SIMIT SIN RES'!A:D,3,FALSE),0)</f>
        <v>0</v>
      </c>
      <c r="M2530" s="5">
        <f>IFERROR(VLOOKUP(Tabla1[[#This Row],[FECHA]],'RECAUDOS DE COMPARENDOS'!A:D,4,FALSE),0)</f>
        <v>3</v>
      </c>
      <c r="N2530" s="9">
        <f>IFERROR(VLOOKUP(Tabla1[[#This Row],[FECHA]],'RECAUDOS DE COMPARENDOS'!A:D,3,FALSE),0)</f>
        <v>1242250</v>
      </c>
      <c r="O2530" s="5">
        <f>IFERROR(VLOOKUP(Tabla1[[#This Row],[FECHA]],'RECAUDOS DE RESOLUCIONES'!A:D,4,FALSE),0)</f>
        <v>0</v>
      </c>
      <c r="P2530" s="9">
        <f>IFERROR(VLOOKUP(Tabla1[[#This Row],[FECHA]],'RECAUDOS DE RESOLUCIONES'!A:D,3,FALSE),0)</f>
        <v>0</v>
      </c>
      <c r="Q253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2530" s="9">
        <f>Tabla1[V. COMPARENDOS]-(Tabla1[V. EXONERACIONES]+Tabla1[[#This Row],[V. SIMIT CON RESOLUCION]]+Tabla1[[#This Row],[V. SIMIT SIN RESOLUCION]]+Tabla1[[#This Row],[V. RECAUDOS COMPARENDOS]]+Tabla1[[#This Row],[V. RECAUDOS RESOLUCIONES]])</f>
        <v>1126307</v>
      </c>
      <c r="S2530" s="11">
        <f>IFERROR(VLOOKUP(Tabla1[[#This Row],[FECHA]],'RECAUDOS LOCALES'!A:D,4,FALSE),0)</f>
        <v>0</v>
      </c>
      <c r="T2530" s="9">
        <f>IFERROR(VLOOKUP(Tabla1[[#This Row],[FECHA]],'RECAUDOS LOCALES'!A:D,3,FALSE),0)</f>
        <v>0</v>
      </c>
      <c r="U2530" s="11">
        <f>IFERROR(VLOOKUP(Tabla1[[#This Row],[FECHA]],'RECAUDOS EXTERNOS'!A:D,4,FALSE),0)</f>
        <v>0</v>
      </c>
      <c r="V2530" s="9">
        <f>IFERROR(VLOOKUP(Tabla1[[#This Row],[FECHA]],'RECAUDOS EXTERNOS'!A:D,3,FALSE),0)</f>
        <v>0</v>
      </c>
    </row>
    <row r="2531" spans="1:22" x14ac:dyDescent="0.25">
      <c r="A2531" s="1">
        <v>40090</v>
      </c>
      <c r="B2531" s="3" t="s">
        <v>4</v>
      </c>
      <c r="C2531" s="2">
        <v>40087</v>
      </c>
      <c r="D2531" s="5">
        <f>YEAR(Tabla1[[#This Row],[FECHA]])</f>
        <v>2009</v>
      </c>
      <c r="E2531" s="5">
        <f>IFERROR(VLOOKUP(Tabla1[[#This Row],[FECHA]],'COMPARENDOS TOTALES'!A:D,4,FALSE),0)</f>
        <v>10</v>
      </c>
      <c r="F2531" s="9">
        <f>IFERROR(VLOOKUP(Tabla1[[#This Row],[FECHA]],'COMPARENDOS TOTALES'!A:D,3,FALSE),0)</f>
        <v>3975200</v>
      </c>
      <c r="G2531" s="5">
        <f>IFERROR(VLOOKUP(Tabla1[[#This Row],[FECHA]],EXONERACIONES!A:D,4,FALSE),0)</f>
        <v>1</v>
      </c>
      <c r="H2531" s="9">
        <f>IFERROR(VLOOKUP(Tabla1[[#This Row],[FECHA]],EXONERACIONES!A:D,3,FALSE),0)</f>
        <v>248450</v>
      </c>
      <c r="I2531" s="5">
        <f>IFERROR(VLOOKUP(Tabla1[[#This Row],[FECHA]],'SIMIT CON RES'!A:D,4,FALSE),0)</f>
        <v>8</v>
      </c>
      <c r="J2531" s="9">
        <f>IFERROR(VLOOKUP(Tabla1[[#This Row],[FECHA]],'SIMIT CON RES'!A:D,3,FALSE),0)</f>
        <v>3229850</v>
      </c>
      <c r="K2531">
        <f>IFERROR(VLOOKUP(Tabla1[[#This Row],[FECHA]],'SIMIT SIN RES'!A:D,4,FALSE),0)</f>
        <v>0</v>
      </c>
      <c r="L2531" s="9">
        <f>IFERROR(VLOOKUP(Tabla1[[#This Row],[FECHA]],'SIMIT SIN RES'!A:D,3,FALSE),0)</f>
        <v>0</v>
      </c>
      <c r="M2531" s="5">
        <f>IFERROR(VLOOKUP(Tabla1[[#This Row],[FECHA]],'RECAUDOS DE COMPARENDOS'!A:D,4,FALSE),0)</f>
        <v>0</v>
      </c>
      <c r="N2531" s="9">
        <f>IFERROR(VLOOKUP(Tabla1[[#This Row],[FECHA]],'RECAUDOS DE COMPARENDOS'!A:D,3,FALSE),0)</f>
        <v>0</v>
      </c>
      <c r="O2531" s="5">
        <f>IFERROR(VLOOKUP(Tabla1[[#This Row],[FECHA]],'RECAUDOS DE RESOLUCIONES'!A:D,4,FALSE),0)</f>
        <v>0</v>
      </c>
      <c r="P2531" s="9">
        <f>IFERROR(VLOOKUP(Tabla1[[#This Row],[FECHA]],'RECAUDOS DE RESOLUCIONES'!A:D,3,FALSE),0)</f>
        <v>0</v>
      </c>
      <c r="Q253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531" s="9">
        <f>Tabla1[V. COMPARENDOS]-(Tabla1[V. EXONERACIONES]+Tabla1[[#This Row],[V. SIMIT CON RESOLUCION]]+Tabla1[[#This Row],[V. SIMIT SIN RESOLUCION]]+Tabla1[[#This Row],[V. RECAUDOS COMPARENDOS]]+Tabla1[[#This Row],[V. RECAUDOS RESOLUCIONES]])</f>
        <v>496900</v>
      </c>
      <c r="S2531" s="11">
        <f>IFERROR(VLOOKUP(Tabla1[[#This Row],[FECHA]],'RECAUDOS LOCALES'!A:D,4,FALSE),0)</f>
        <v>0</v>
      </c>
      <c r="T2531" s="9">
        <f>IFERROR(VLOOKUP(Tabla1[[#This Row],[FECHA]],'RECAUDOS LOCALES'!A:D,3,FALSE),0)</f>
        <v>0</v>
      </c>
      <c r="U2531" s="11">
        <f>IFERROR(VLOOKUP(Tabla1[[#This Row],[FECHA]],'RECAUDOS EXTERNOS'!A:D,4,FALSE),0)</f>
        <v>0</v>
      </c>
      <c r="V2531" s="9">
        <f>IFERROR(VLOOKUP(Tabla1[[#This Row],[FECHA]],'RECAUDOS EXTERNOS'!A:D,3,FALSE),0)</f>
        <v>0</v>
      </c>
    </row>
    <row r="2532" spans="1:22" x14ac:dyDescent="0.25">
      <c r="A2532" s="1">
        <v>40091</v>
      </c>
      <c r="B2532" s="3" t="s">
        <v>1</v>
      </c>
      <c r="C2532" s="2">
        <v>40087</v>
      </c>
      <c r="D2532" s="5">
        <f>YEAR(Tabla1[[#This Row],[FECHA]])</f>
        <v>2009</v>
      </c>
      <c r="E2532" s="5">
        <f>IFERROR(VLOOKUP(Tabla1[[#This Row],[FECHA]],'COMPARENDOS TOTALES'!A:D,4,FALSE),0)</f>
        <v>21</v>
      </c>
      <c r="F2532" s="9">
        <f>IFERROR(VLOOKUP(Tabla1[[#This Row],[FECHA]],'COMPARENDOS TOTALES'!A:D,3,FALSE),0)</f>
        <v>7470064</v>
      </c>
      <c r="G2532" s="5">
        <f>IFERROR(VLOOKUP(Tabla1[[#This Row],[FECHA]],EXONERACIONES!A:D,4,FALSE),0)</f>
        <v>2</v>
      </c>
      <c r="H2532" s="9">
        <f>IFERROR(VLOOKUP(Tabla1[[#This Row],[FECHA]],EXONERACIONES!A:D,3,FALSE),0)</f>
        <v>745350</v>
      </c>
      <c r="I2532" s="5">
        <f>IFERROR(VLOOKUP(Tabla1[[#This Row],[FECHA]],'SIMIT CON RES'!A:D,4,FALSE),0)</f>
        <v>12</v>
      </c>
      <c r="J2532" s="9">
        <f>IFERROR(VLOOKUP(Tabla1[[#This Row],[FECHA]],'SIMIT CON RES'!A:D,3,FALSE),0)</f>
        <v>4604607</v>
      </c>
      <c r="K2532">
        <f>IFERROR(VLOOKUP(Tabla1[[#This Row],[FECHA]],'SIMIT SIN RES'!A:D,4,FALSE),0)</f>
        <v>0</v>
      </c>
      <c r="L2532" s="9">
        <f>IFERROR(VLOOKUP(Tabla1[[#This Row],[FECHA]],'SIMIT SIN RES'!A:D,3,FALSE),0)</f>
        <v>0</v>
      </c>
      <c r="M2532" s="5">
        <f>IFERROR(VLOOKUP(Tabla1[[#This Row],[FECHA]],'RECAUDOS DE COMPARENDOS'!A:D,4,FALSE),0)</f>
        <v>0</v>
      </c>
      <c r="N2532" s="9">
        <f>IFERROR(VLOOKUP(Tabla1[[#This Row],[FECHA]],'RECAUDOS DE COMPARENDOS'!A:D,3,FALSE),0)</f>
        <v>0</v>
      </c>
      <c r="O2532" s="5">
        <f>IFERROR(VLOOKUP(Tabla1[[#This Row],[FECHA]],'RECAUDOS DE RESOLUCIONES'!A:D,4,FALSE),0)</f>
        <v>1</v>
      </c>
      <c r="P2532" s="9">
        <f>IFERROR(VLOOKUP(Tabla1[[#This Row],[FECHA]],'RECAUDOS DE RESOLUCIONES'!A:D,3,FALSE),0)</f>
        <v>248450</v>
      </c>
      <c r="Q253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2532" s="9">
        <f>Tabla1[V. COMPARENDOS]-(Tabla1[V. EXONERACIONES]+Tabla1[[#This Row],[V. SIMIT CON RESOLUCION]]+Tabla1[[#This Row],[V. SIMIT SIN RESOLUCION]]+Tabla1[[#This Row],[V. RECAUDOS COMPARENDOS]]+Tabla1[[#This Row],[V. RECAUDOS RESOLUCIONES]])</f>
        <v>1871657</v>
      </c>
      <c r="S2532" s="11">
        <f>IFERROR(VLOOKUP(Tabla1[[#This Row],[FECHA]],'RECAUDOS LOCALES'!A:D,4,FALSE),0)</f>
        <v>0</v>
      </c>
      <c r="T2532" s="9">
        <f>IFERROR(VLOOKUP(Tabla1[[#This Row],[FECHA]],'RECAUDOS LOCALES'!A:D,3,FALSE),0)</f>
        <v>0</v>
      </c>
      <c r="U2532" s="11">
        <f>IFERROR(VLOOKUP(Tabla1[[#This Row],[FECHA]],'RECAUDOS EXTERNOS'!A:D,4,FALSE),0)</f>
        <v>6</v>
      </c>
      <c r="V2532" s="9">
        <f>IFERROR(VLOOKUP(Tabla1[[#This Row],[FECHA]],'RECAUDOS EXTERNOS'!A:D,3,FALSE),0)</f>
        <v>1703235</v>
      </c>
    </row>
    <row r="2533" spans="1:22" x14ac:dyDescent="0.25">
      <c r="A2533" s="1">
        <v>40092</v>
      </c>
      <c r="B2533" s="3" t="s">
        <v>2</v>
      </c>
      <c r="C2533" s="2">
        <v>40087</v>
      </c>
      <c r="D2533" s="5">
        <f>YEAR(Tabla1[[#This Row],[FECHA]])</f>
        <v>2009</v>
      </c>
      <c r="E2533" s="5">
        <f>IFERROR(VLOOKUP(Tabla1[[#This Row],[FECHA]],'COMPARENDOS TOTALES'!A:D,4,FALSE),0)</f>
        <v>16</v>
      </c>
      <c r="F2533" s="9">
        <f>IFERROR(VLOOKUP(Tabla1[[#This Row],[FECHA]],'COMPARENDOS TOTALES'!A:D,3,FALSE),0)</f>
        <v>4770242</v>
      </c>
      <c r="G2533" s="5">
        <f>IFERROR(VLOOKUP(Tabla1[[#This Row],[FECHA]],EXONERACIONES!A:D,4,FALSE),0)</f>
        <v>1</v>
      </c>
      <c r="H2533" s="9">
        <f>IFERROR(VLOOKUP(Tabla1[[#This Row],[FECHA]],EXONERACIONES!A:D,3,FALSE),0)</f>
        <v>132507</v>
      </c>
      <c r="I2533" s="5">
        <f>IFERROR(VLOOKUP(Tabla1[[#This Row],[FECHA]],'SIMIT CON RES'!A:D,4,FALSE),0)</f>
        <v>9</v>
      </c>
      <c r="J2533" s="9">
        <f>IFERROR(VLOOKUP(Tabla1[[#This Row],[FECHA]],'SIMIT CON RES'!A:D,3,FALSE),0)</f>
        <v>2633571</v>
      </c>
      <c r="K2533">
        <f>IFERROR(VLOOKUP(Tabla1[[#This Row],[FECHA]],'SIMIT SIN RES'!A:D,4,FALSE),0)</f>
        <v>0</v>
      </c>
      <c r="L2533" s="9">
        <f>IFERROR(VLOOKUP(Tabla1[[#This Row],[FECHA]],'SIMIT SIN RES'!A:D,3,FALSE),0)</f>
        <v>0</v>
      </c>
      <c r="M2533" s="5">
        <f>IFERROR(VLOOKUP(Tabla1[[#This Row],[FECHA]],'RECAUDOS DE COMPARENDOS'!A:D,4,FALSE),0)</f>
        <v>2</v>
      </c>
      <c r="N2533" s="9">
        <f>IFERROR(VLOOKUP(Tabla1[[#This Row],[FECHA]],'RECAUDOS DE COMPARENDOS'!A:D,3,FALSE),0)</f>
        <v>380957</v>
      </c>
      <c r="O2533" s="5">
        <f>IFERROR(VLOOKUP(Tabla1[[#This Row],[FECHA]],'RECAUDOS DE RESOLUCIONES'!A:D,4,FALSE),0)</f>
        <v>1</v>
      </c>
      <c r="P2533" s="9">
        <f>IFERROR(VLOOKUP(Tabla1[[#This Row],[FECHA]],'RECAUDOS DE RESOLUCIONES'!A:D,3,FALSE),0)</f>
        <v>496900</v>
      </c>
      <c r="Q253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2533" s="9">
        <f>Tabla1[V. COMPARENDOS]-(Tabla1[V. EXONERACIONES]+Tabla1[[#This Row],[V. SIMIT CON RESOLUCION]]+Tabla1[[#This Row],[V. SIMIT SIN RESOLUCION]]+Tabla1[[#This Row],[V. RECAUDOS COMPARENDOS]]+Tabla1[[#This Row],[V. RECAUDOS RESOLUCIONES]])</f>
        <v>1126307</v>
      </c>
      <c r="S2533" s="11">
        <f>IFERROR(VLOOKUP(Tabla1[[#This Row],[FECHA]],'RECAUDOS LOCALES'!A:D,4,FALSE),0)</f>
        <v>0</v>
      </c>
      <c r="T2533" s="9">
        <f>IFERROR(VLOOKUP(Tabla1[[#This Row],[FECHA]],'RECAUDOS LOCALES'!A:D,3,FALSE),0)</f>
        <v>0</v>
      </c>
      <c r="U2533" s="11">
        <f>IFERROR(VLOOKUP(Tabla1[[#This Row],[FECHA]],'RECAUDOS EXTERNOS'!A:D,4,FALSE),0)</f>
        <v>4</v>
      </c>
      <c r="V2533" s="9">
        <f>IFERROR(VLOOKUP(Tabla1[[#This Row],[FECHA]],'RECAUDOS EXTERNOS'!A:D,3,FALSE),0)</f>
        <v>1443865</v>
      </c>
    </row>
    <row r="2534" spans="1:22" x14ac:dyDescent="0.25">
      <c r="A2534" s="1">
        <v>40093</v>
      </c>
      <c r="B2534" s="3" t="s">
        <v>3</v>
      </c>
      <c r="C2534" s="2">
        <v>40087</v>
      </c>
      <c r="D2534" s="5">
        <f>YEAR(Tabla1[[#This Row],[FECHA]])</f>
        <v>2009</v>
      </c>
      <c r="E2534" s="5">
        <f>IFERROR(VLOOKUP(Tabla1[[#This Row],[FECHA]],'COMPARENDOS TOTALES'!A:D,4,FALSE),0)</f>
        <v>7</v>
      </c>
      <c r="F2534" s="9">
        <f>IFERROR(VLOOKUP(Tabla1[[#This Row],[FECHA]],'COMPARENDOS TOTALES'!A:D,3,FALSE),0)</f>
        <v>2252614</v>
      </c>
      <c r="G2534" s="5">
        <f>IFERROR(VLOOKUP(Tabla1[[#This Row],[FECHA]],EXONERACIONES!A:D,4,FALSE),0)</f>
        <v>1</v>
      </c>
      <c r="H2534" s="9">
        <f>IFERROR(VLOOKUP(Tabla1[[#This Row],[FECHA]],EXONERACIONES!A:D,3,FALSE),0)</f>
        <v>496900</v>
      </c>
      <c r="I2534" s="5">
        <f>IFERROR(VLOOKUP(Tabla1[[#This Row],[FECHA]],'SIMIT CON RES'!A:D,4,FALSE),0)</f>
        <v>3</v>
      </c>
      <c r="J2534" s="9">
        <f>IFERROR(VLOOKUP(Tabla1[[#This Row],[FECHA]],'SIMIT CON RES'!A:D,3,FALSE),0)</f>
        <v>1126307</v>
      </c>
      <c r="K2534">
        <f>IFERROR(VLOOKUP(Tabla1[[#This Row],[FECHA]],'SIMIT SIN RES'!A:D,4,FALSE),0)</f>
        <v>0</v>
      </c>
      <c r="L2534" s="9">
        <f>IFERROR(VLOOKUP(Tabla1[[#This Row],[FECHA]],'SIMIT SIN RES'!A:D,3,FALSE),0)</f>
        <v>0</v>
      </c>
      <c r="M2534" s="5">
        <f>IFERROR(VLOOKUP(Tabla1[[#This Row],[FECHA]],'RECAUDOS DE COMPARENDOS'!A:D,4,FALSE),0)</f>
        <v>0</v>
      </c>
      <c r="N2534" s="9">
        <f>IFERROR(VLOOKUP(Tabla1[[#This Row],[FECHA]],'RECAUDOS DE COMPARENDOS'!A:D,3,FALSE),0)</f>
        <v>0</v>
      </c>
      <c r="O2534" s="5">
        <f>IFERROR(VLOOKUP(Tabla1[[#This Row],[FECHA]],'RECAUDOS DE RESOLUCIONES'!A:D,4,FALSE),0)</f>
        <v>1</v>
      </c>
      <c r="P2534" s="9">
        <f>IFERROR(VLOOKUP(Tabla1[[#This Row],[FECHA]],'RECAUDOS DE RESOLUCIONES'!A:D,3,FALSE),0)</f>
        <v>132507</v>
      </c>
      <c r="Q253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534" s="9">
        <f>Tabla1[V. COMPARENDOS]-(Tabla1[V. EXONERACIONES]+Tabla1[[#This Row],[V. SIMIT CON RESOLUCION]]+Tabla1[[#This Row],[V. SIMIT SIN RESOLUCION]]+Tabla1[[#This Row],[V. RECAUDOS COMPARENDOS]]+Tabla1[[#This Row],[V. RECAUDOS RESOLUCIONES]])</f>
        <v>496900</v>
      </c>
      <c r="S2534" s="11">
        <f>IFERROR(VLOOKUP(Tabla1[[#This Row],[FECHA]],'RECAUDOS LOCALES'!A:D,4,FALSE),0)</f>
        <v>0</v>
      </c>
      <c r="T2534" s="9">
        <f>IFERROR(VLOOKUP(Tabla1[[#This Row],[FECHA]],'RECAUDOS LOCALES'!A:D,3,FALSE),0)</f>
        <v>0</v>
      </c>
      <c r="U2534" s="11">
        <f>IFERROR(VLOOKUP(Tabla1[[#This Row],[FECHA]],'RECAUDOS EXTERNOS'!A:D,4,FALSE),0)</f>
        <v>1</v>
      </c>
      <c r="V2534" s="9">
        <f>IFERROR(VLOOKUP(Tabla1[[#This Row],[FECHA]],'RECAUDOS EXTERNOS'!A:D,3,FALSE),0)</f>
        <v>218100</v>
      </c>
    </row>
    <row r="2535" spans="1:22" x14ac:dyDescent="0.25">
      <c r="A2535" s="1">
        <v>40094</v>
      </c>
      <c r="B2535" s="3" t="s">
        <v>6</v>
      </c>
      <c r="C2535" s="2">
        <v>40087</v>
      </c>
      <c r="D2535" s="5">
        <f>YEAR(Tabla1[[#This Row],[FECHA]])</f>
        <v>2009</v>
      </c>
      <c r="E2535" s="5">
        <f>IFERROR(VLOOKUP(Tabla1[[#This Row],[FECHA]],'COMPARENDOS TOTALES'!A:D,4,FALSE),0)</f>
        <v>4</v>
      </c>
      <c r="F2535" s="9">
        <f>IFERROR(VLOOKUP(Tabla1[[#This Row],[FECHA]],'COMPARENDOS TOTALES'!A:D,3,FALSE),0)</f>
        <v>1490700</v>
      </c>
      <c r="G2535" s="5">
        <f>IFERROR(VLOOKUP(Tabla1[[#This Row],[FECHA]],EXONERACIONES!A:D,4,FALSE),0)</f>
        <v>0</v>
      </c>
      <c r="H2535" s="9">
        <f>IFERROR(VLOOKUP(Tabla1[[#This Row],[FECHA]],EXONERACIONES!A:D,3,FALSE),0)</f>
        <v>0</v>
      </c>
      <c r="I2535" s="5">
        <f>IFERROR(VLOOKUP(Tabla1[[#This Row],[FECHA]],'SIMIT CON RES'!A:D,4,FALSE),0)</f>
        <v>2</v>
      </c>
      <c r="J2535" s="9">
        <f>IFERROR(VLOOKUP(Tabla1[[#This Row],[FECHA]],'SIMIT CON RES'!A:D,3,FALSE),0)</f>
        <v>993800</v>
      </c>
      <c r="K2535">
        <f>IFERROR(VLOOKUP(Tabla1[[#This Row],[FECHA]],'SIMIT SIN RES'!A:D,4,FALSE),0)</f>
        <v>0</v>
      </c>
      <c r="L2535" s="9">
        <f>IFERROR(VLOOKUP(Tabla1[[#This Row],[FECHA]],'SIMIT SIN RES'!A:D,3,FALSE),0)</f>
        <v>0</v>
      </c>
      <c r="M2535" s="5">
        <f>IFERROR(VLOOKUP(Tabla1[[#This Row],[FECHA]],'RECAUDOS DE COMPARENDOS'!A:D,4,FALSE),0)</f>
        <v>0</v>
      </c>
      <c r="N2535" s="9">
        <f>IFERROR(VLOOKUP(Tabla1[[#This Row],[FECHA]],'RECAUDOS DE COMPARENDOS'!A:D,3,FALSE),0)</f>
        <v>0</v>
      </c>
      <c r="O2535" s="5">
        <f>IFERROR(VLOOKUP(Tabla1[[#This Row],[FECHA]],'RECAUDOS DE RESOLUCIONES'!A:D,4,FALSE),0)</f>
        <v>0</v>
      </c>
      <c r="P2535" s="9">
        <f>IFERROR(VLOOKUP(Tabla1[[#This Row],[FECHA]],'RECAUDOS DE RESOLUCIONES'!A:D,3,FALSE),0)</f>
        <v>0</v>
      </c>
      <c r="Q253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535" s="9">
        <f>Tabla1[V. COMPARENDOS]-(Tabla1[V. EXONERACIONES]+Tabla1[[#This Row],[V. SIMIT CON RESOLUCION]]+Tabla1[[#This Row],[V. SIMIT SIN RESOLUCION]]+Tabla1[[#This Row],[V. RECAUDOS COMPARENDOS]]+Tabla1[[#This Row],[V. RECAUDOS RESOLUCIONES]])</f>
        <v>496900</v>
      </c>
      <c r="S2535" s="11">
        <f>IFERROR(VLOOKUP(Tabla1[[#This Row],[FECHA]],'RECAUDOS LOCALES'!A:D,4,FALSE),0)</f>
        <v>0</v>
      </c>
      <c r="T2535" s="9">
        <f>IFERROR(VLOOKUP(Tabla1[[#This Row],[FECHA]],'RECAUDOS LOCALES'!A:D,3,FALSE),0)</f>
        <v>0</v>
      </c>
      <c r="U2535" s="11">
        <f>IFERROR(VLOOKUP(Tabla1[[#This Row],[FECHA]],'RECAUDOS EXTERNOS'!A:D,4,FALSE),0)</f>
        <v>3</v>
      </c>
      <c r="V2535" s="9">
        <f>IFERROR(VLOOKUP(Tabla1[[#This Row],[FECHA]],'RECAUDOS EXTERNOS'!A:D,3,FALSE),0)</f>
        <v>552033</v>
      </c>
    </row>
    <row r="2536" spans="1:22" x14ac:dyDescent="0.25">
      <c r="A2536" s="1">
        <v>40095</v>
      </c>
      <c r="B2536" s="3" t="s">
        <v>0</v>
      </c>
      <c r="C2536" s="2">
        <v>40087</v>
      </c>
      <c r="D2536" s="5">
        <f>YEAR(Tabla1[[#This Row],[FECHA]])</f>
        <v>2009</v>
      </c>
      <c r="E2536" s="5">
        <f>IFERROR(VLOOKUP(Tabla1[[#This Row],[FECHA]],'COMPARENDOS TOTALES'!A:D,4,FALSE),0)</f>
        <v>17</v>
      </c>
      <c r="F2536" s="9">
        <f>IFERROR(VLOOKUP(Tabla1[[#This Row],[FECHA]],'COMPARENDOS TOTALES'!A:D,3,FALSE),0)</f>
        <v>4869621</v>
      </c>
      <c r="G2536" s="5">
        <f>IFERROR(VLOOKUP(Tabla1[[#This Row],[FECHA]],EXONERACIONES!A:D,4,FALSE),0)</f>
        <v>3</v>
      </c>
      <c r="H2536" s="9">
        <f>IFERROR(VLOOKUP(Tabla1[[#This Row],[FECHA]],EXONERACIONES!A:D,3,FALSE),0)</f>
        <v>993800</v>
      </c>
      <c r="I2536" s="5">
        <f>IFERROR(VLOOKUP(Tabla1[[#This Row],[FECHA]],'SIMIT CON RES'!A:D,4,FALSE),0)</f>
        <v>9</v>
      </c>
      <c r="J2536" s="9">
        <f>IFERROR(VLOOKUP(Tabla1[[#This Row],[FECHA]],'SIMIT CON RES'!A:D,3,FALSE),0)</f>
        <v>2385121</v>
      </c>
      <c r="K2536">
        <f>IFERROR(VLOOKUP(Tabla1[[#This Row],[FECHA]],'SIMIT SIN RES'!A:D,4,FALSE),0)</f>
        <v>0</v>
      </c>
      <c r="L2536" s="9">
        <f>IFERROR(VLOOKUP(Tabla1[[#This Row],[FECHA]],'SIMIT SIN RES'!A:D,3,FALSE),0)</f>
        <v>0</v>
      </c>
      <c r="M2536" s="5">
        <f>IFERROR(VLOOKUP(Tabla1[[#This Row],[FECHA]],'RECAUDOS DE COMPARENDOS'!A:D,4,FALSE),0)</f>
        <v>0</v>
      </c>
      <c r="N2536" s="9">
        <f>IFERROR(VLOOKUP(Tabla1[[#This Row],[FECHA]],'RECAUDOS DE COMPARENDOS'!A:D,3,FALSE),0)</f>
        <v>0</v>
      </c>
      <c r="O2536" s="5">
        <f>IFERROR(VLOOKUP(Tabla1[[#This Row],[FECHA]],'RECAUDOS DE RESOLUCIONES'!A:D,4,FALSE),0)</f>
        <v>1</v>
      </c>
      <c r="P2536" s="9">
        <f>IFERROR(VLOOKUP(Tabla1[[#This Row],[FECHA]],'RECAUDOS DE RESOLUCIONES'!A:D,3,FALSE),0)</f>
        <v>496900</v>
      </c>
      <c r="Q253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2536" s="9">
        <f>Tabla1[V. COMPARENDOS]-(Tabla1[V. EXONERACIONES]+Tabla1[[#This Row],[V. SIMIT CON RESOLUCION]]+Tabla1[[#This Row],[V. SIMIT SIN RESOLUCION]]+Tabla1[[#This Row],[V. RECAUDOS COMPARENDOS]]+Tabla1[[#This Row],[V. RECAUDOS RESOLUCIONES]])</f>
        <v>993800</v>
      </c>
      <c r="S2536" s="11">
        <f>IFERROR(VLOOKUP(Tabla1[[#This Row],[FECHA]],'RECAUDOS LOCALES'!A:D,4,FALSE),0)</f>
        <v>0</v>
      </c>
      <c r="T2536" s="9">
        <f>IFERROR(VLOOKUP(Tabla1[[#This Row],[FECHA]],'RECAUDOS LOCALES'!A:D,3,FALSE),0)</f>
        <v>0</v>
      </c>
      <c r="U2536" s="11">
        <f>IFERROR(VLOOKUP(Tabla1[[#This Row],[FECHA]],'RECAUDOS EXTERNOS'!A:D,4,FALSE),0)</f>
        <v>2</v>
      </c>
      <c r="V2536" s="9">
        <f>IFERROR(VLOOKUP(Tabla1[[#This Row],[FECHA]],'RECAUDOS EXTERNOS'!A:D,3,FALSE),0)</f>
        <v>665900</v>
      </c>
    </row>
    <row r="2537" spans="1:22" x14ac:dyDescent="0.25">
      <c r="A2537" s="1">
        <v>40096</v>
      </c>
      <c r="B2537" s="3" t="s">
        <v>5</v>
      </c>
      <c r="C2537" s="2">
        <v>40087</v>
      </c>
      <c r="D2537" s="5">
        <f>YEAR(Tabla1[[#This Row],[FECHA]])</f>
        <v>2009</v>
      </c>
      <c r="E2537" s="5">
        <f>IFERROR(VLOOKUP(Tabla1[[#This Row],[FECHA]],'COMPARENDOS TOTALES'!A:D,4,FALSE),0)</f>
        <v>21</v>
      </c>
      <c r="F2537" s="9">
        <f>IFERROR(VLOOKUP(Tabla1[[#This Row],[FECHA]],'COMPARENDOS TOTALES'!A:D,3,FALSE),0)</f>
        <v>7602571</v>
      </c>
      <c r="G2537" s="5">
        <f>IFERROR(VLOOKUP(Tabla1[[#This Row],[FECHA]],EXONERACIONES!A:D,4,FALSE),0)</f>
        <v>2</v>
      </c>
      <c r="H2537" s="9">
        <f>IFERROR(VLOOKUP(Tabla1[[#This Row],[FECHA]],EXONERACIONES!A:D,3,FALSE),0)</f>
        <v>745350</v>
      </c>
      <c r="I2537" s="5">
        <f>IFERROR(VLOOKUP(Tabla1[[#This Row],[FECHA]],'SIMIT CON RES'!A:D,4,FALSE),0)</f>
        <v>11</v>
      </c>
      <c r="J2537" s="9">
        <f>IFERROR(VLOOKUP(Tabla1[[#This Row],[FECHA]],'SIMIT CON RES'!A:D,3,FALSE),0)</f>
        <v>4107707</v>
      </c>
      <c r="K2537">
        <f>IFERROR(VLOOKUP(Tabla1[[#This Row],[FECHA]],'SIMIT SIN RES'!A:D,4,FALSE),0)</f>
        <v>0</v>
      </c>
      <c r="L2537" s="9">
        <f>IFERROR(VLOOKUP(Tabla1[[#This Row],[FECHA]],'SIMIT SIN RES'!A:D,3,FALSE),0)</f>
        <v>0</v>
      </c>
      <c r="M2537" s="5">
        <f>IFERROR(VLOOKUP(Tabla1[[#This Row],[FECHA]],'RECAUDOS DE COMPARENDOS'!A:D,4,FALSE),0)</f>
        <v>1</v>
      </c>
      <c r="N2537" s="9">
        <f>IFERROR(VLOOKUP(Tabla1[[#This Row],[FECHA]],'RECAUDOS DE COMPARENDOS'!A:D,3,FALSE),0)</f>
        <v>496900</v>
      </c>
      <c r="O2537" s="5">
        <f>IFERROR(VLOOKUP(Tabla1[[#This Row],[FECHA]],'RECAUDOS DE RESOLUCIONES'!A:D,4,FALSE),0)</f>
        <v>2</v>
      </c>
      <c r="P2537" s="9">
        <f>IFERROR(VLOOKUP(Tabla1[[#This Row],[FECHA]],'RECAUDOS DE RESOLUCIONES'!A:D,3,FALSE),0)</f>
        <v>745350</v>
      </c>
      <c r="Q253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2537" s="9">
        <f>Tabla1[V. COMPARENDOS]-(Tabla1[V. EXONERACIONES]+Tabla1[[#This Row],[V. SIMIT CON RESOLUCION]]+Tabla1[[#This Row],[V. SIMIT SIN RESOLUCION]]+Tabla1[[#This Row],[V. RECAUDOS COMPARENDOS]]+Tabla1[[#This Row],[V. RECAUDOS RESOLUCIONES]])</f>
        <v>1507264</v>
      </c>
      <c r="S2537" s="11">
        <f>IFERROR(VLOOKUP(Tabla1[[#This Row],[FECHA]],'RECAUDOS LOCALES'!A:D,4,FALSE),0)</f>
        <v>0</v>
      </c>
      <c r="T2537" s="9">
        <f>IFERROR(VLOOKUP(Tabla1[[#This Row],[FECHA]],'RECAUDOS LOCALES'!A:D,3,FALSE),0)</f>
        <v>0</v>
      </c>
      <c r="U2537" s="11">
        <f>IFERROR(VLOOKUP(Tabla1[[#This Row],[FECHA]],'RECAUDOS EXTERNOS'!A:D,4,FALSE),0)</f>
        <v>0</v>
      </c>
      <c r="V2537" s="9">
        <f>IFERROR(VLOOKUP(Tabla1[[#This Row],[FECHA]],'RECAUDOS EXTERNOS'!A:D,3,FALSE),0)</f>
        <v>0</v>
      </c>
    </row>
    <row r="2538" spans="1:22" x14ac:dyDescent="0.25">
      <c r="A2538" s="1">
        <v>40097</v>
      </c>
      <c r="B2538" s="3" t="s">
        <v>4</v>
      </c>
      <c r="C2538" s="2">
        <v>40087</v>
      </c>
      <c r="D2538" s="5">
        <f>YEAR(Tabla1[[#This Row],[FECHA]])</f>
        <v>2009</v>
      </c>
      <c r="E2538" s="5">
        <f>IFERROR(VLOOKUP(Tabla1[[#This Row],[FECHA]],'COMPARENDOS TOTALES'!A:D,4,FALSE),0)</f>
        <v>23</v>
      </c>
      <c r="F2538" s="9">
        <f>IFERROR(VLOOKUP(Tabla1[[#This Row],[FECHA]],'COMPARENDOS TOTALES'!A:D,3,FALSE),0)</f>
        <v>7503192</v>
      </c>
      <c r="G2538" s="5">
        <f>IFERROR(VLOOKUP(Tabla1[[#This Row],[FECHA]],EXONERACIONES!A:D,4,FALSE),0)</f>
        <v>1</v>
      </c>
      <c r="H2538" s="9">
        <f>IFERROR(VLOOKUP(Tabla1[[#This Row],[FECHA]],EXONERACIONES!A:D,3,FALSE),0)</f>
        <v>248450</v>
      </c>
      <c r="I2538" s="5">
        <f>IFERROR(VLOOKUP(Tabla1[[#This Row],[FECHA]],'SIMIT CON RES'!A:D,4,FALSE),0)</f>
        <v>15</v>
      </c>
      <c r="J2538" s="9">
        <f>IFERROR(VLOOKUP(Tabla1[[#This Row],[FECHA]],'SIMIT CON RES'!A:D,3,FALSE),0)</f>
        <v>5118071</v>
      </c>
      <c r="K2538">
        <f>IFERROR(VLOOKUP(Tabla1[[#This Row],[FECHA]],'SIMIT SIN RES'!A:D,4,FALSE),0)</f>
        <v>0</v>
      </c>
      <c r="L2538" s="9">
        <f>IFERROR(VLOOKUP(Tabla1[[#This Row],[FECHA]],'SIMIT SIN RES'!A:D,3,FALSE),0)</f>
        <v>0</v>
      </c>
      <c r="M2538" s="5">
        <f>IFERROR(VLOOKUP(Tabla1[[#This Row],[FECHA]],'RECAUDOS DE COMPARENDOS'!A:D,4,FALSE),0)</f>
        <v>1</v>
      </c>
      <c r="N2538" s="9">
        <f>IFERROR(VLOOKUP(Tabla1[[#This Row],[FECHA]],'RECAUDOS DE COMPARENDOS'!A:D,3,FALSE),0)</f>
        <v>496900</v>
      </c>
      <c r="O2538" s="5">
        <f>IFERROR(VLOOKUP(Tabla1[[#This Row],[FECHA]],'RECAUDOS DE RESOLUCIONES'!A:D,4,FALSE),0)</f>
        <v>2</v>
      </c>
      <c r="P2538" s="9">
        <f>IFERROR(VLOOKUP(Tabla1[[#This Row],[FECHA]],'RECAUDOS DE RESOLUCIONES'!A:D,3,FALSE),0)</f>
        <v>745350</v>
      </c>
      <c r="Q253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2538" s="9">
        <f>Tabla1[V. COMPARENDOS]-(Tabla1[V. EXONERACIONES]+Tabla1[[#This Row],[V. SIMIT CON RESOLUCION]]+Tabla1[[#This Row],[V. SIMIT SIN RESOLUCION]]+Tabla1[[#This Row],[V. RECAUDOS COMPARENDOS]]+Tabla1[[#This Row],[V. RECAUDOS RESOLUCIONES]])</f>
        <v>894421</v>
      </c>
      <c r="S2538" s="11">
        <f>IFERROR(VLOOKUP(Tabla1[[#This Row],[FECHA]],'RECAUDOS LOCALES'!A:D,4,FALSE),0)</f>
        <v>0</v>
      </c>
      <c r="T2538" s="9">
        <f>IFERROR(VLOOKUP(Tabla1[[#This Row],[FECHA]],'RECAUDOS LOCALES'!A:D,3,FALSE),0)</f>
        <v>0</v>
      </c>
      <c r="U2538" s="11">
        <f>IFERROR(VLOOKUP(Tabla1[[#This Row],[FECHA]],'RECAUDOS EXTERNOS'!A:D,4,FALSE),0)</f>
        <v>0</v>
      </c>
      <c r="V2538" s="9">
        <f>IFERROR(VLOOKUP(Tabla1[[#This Row],[FECHA]],'RECAUDOS EXTERNOS'!A:D,3,FALSE),0)</f>
        <v>0</v>
      </c>
    </row>
    <row r="2539" spans="1:22" x14ac:dyDescent="0.25">
      <c r="A2539" s="1">
        <v>40098</v>
      </c>
      <c r="B2539" s="3" t="s">
        <v>1</v>
      </c>
      <c r="C2539" s="2">
        <v>40087</v>
      </c>
      <c r="D2539" s="5">
        <f>YEAR(Tabla1[[#This Row],[FECHA]])</f>
        <v>2009</v>
      </c>
      <c r="E2539" s="5">
        <f>IFERROR(VLOOKUP(Tabla1[[#This Row],[FECHA]],'COMPARENDOS TOTALES'!A:D,4,FALSE),0)</f>
        <v>28</v>
      </c>
      <c r="F2539" s="9">
        <f>IFERROR(VLOOKUP(Tabla1[[#This Row],[FECHA]],'COMPARENDOS TOTALES'!A:D,3,FALSE),0)</f>
        <v>9971128</v>
      </c>
      <c r="G2539" s="5">
        <f>IFERROR(VLOOKUP(Tabla1[[#This Row],[FECHA]],EXONERACIONES!A:D,4,FALSE),0)</f>
        <v>1</v>
      </c>
      <c r="H2539" s="9">
        <f>IFERROR(VLOOKUP(Tabla1[[#This Row],[FECHA]],EXONERACIONES!A:D,3,FALSE),0)</f>
        <v>496900</v>
      </c>
      <c r="I2539" s="5">
        <f>IFERROR(VLOOKUP(Tabla1[[#This Row],[FECHA]],'SIMIT CON RES'!A:D,4,FALSE),0)</f>
        <v>19</v>
      </c>
      <c r="J2539" s="9">
        <f>IFERROR(VLOOKUP(Tabla1[[#This Row],[FECHA]],'SIMIT CON RES'!A:D,3,FALSE),0)</f>
        <v>6608771</v>
      </c>
      <c r="K2539">
        <f>IFERROR(VLOOKUP(Tabla1[[#This Row],[FECHA]],'SIMIT SIN RES'!A:D,4,FALSE),0)</f>
        <v>0</v>
      </c>
      <c r="L2539" s="9">
        <f>IFERROR(VLOOKUP(Tabla1[[#This Row],[FECHA]],'SIMIT SIN RES'!A:D,3,FALSE),0)</f>
        <v>0</v>
      </c>
      <c r="M2539" s="5">
        <f>IFERROR(VLOOKUP(Tabla1[[#This Row],[FECHA]],'RECAUDOS DE COMPARENDOS'!A:D,4,FALSE),0)</f>
        <v>3</v>
      </c>
      <c r="N2539" s="9">
        <f>IFERROR(VLOOKUP(Tabla1[[#This Row],[FECHA]],'RECAUDOS DE COMPARENDOS'!A:D,3,FALSE),0)</f>
        <v>877857</v>
      </c>
      <c r="O2539" s="5">
        <f>IFERROR(VLOOKUP(Tabla1[[#This Row],[FECHA]],'RECAUDOS DE RESOLUCIONES'!A:D,4,FALSE),0)</f>
        <v>0</v>
      </c>
      <c r="P2539" s="9">
        <f>IFERROR(VLOOKUP(Tabla1[[#This Row],[FECHA]],'RECAUDOS DE RESOLUCIONES'!A:D,3,FALSE),0)</f>
        <v>0</v>
      </c>
      <c r="Q253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2539" s="9">
        <f>Tabla1[V. COMPARENDOS]-(Tabla1[V. EXONERACIONES]+Tabla1[[#This Row],[V. SIMIT CON RESOLUCION]]+Tabla1[[#This Row],[V. SIMIT SIN RESOLUCION]]+Tabla1[[#This Row],[V. RECAUDOS COMPARENDOS]]+Tabla1[[#This Row],[V. RECAUDOS RESOLUCIONES]])</f>
        <v>1987600</v>
      </c>
      <c r="S2539" s="11">
        <f>IFERROR(VLOOKUP(Tabla1[[#This Row],[FECHA]],'RECAUDOS LOCALES'!A:D,4,FALSE),0)</f>
        <v>0</v>
      </c>
      <c r="T2539" s="9">
        <f>IFERROR(VLOOKUP(Tabla1[[#This Row],[FECHA]],'RECAUDOS LOCALES'!A:D,3,FALSE),0)</f>
        <v>0</v>
      </c>
      <c r="U2539" s="11">
        <f>IFERROR(VLOOKUP(Tabla1[[#This Row],[FECHA]],'RECAUDOS EXTERNOS'!A:D,4,FALSE),0)</f>
        <v>0</v>
      </c>
      <c r="V2539" s="9">
        <f>IFERROR(VLOOKUP(Tabla1[[#This Row],[FECHA]],'RECAUDOS EXTERNOS'!A:D,3,FALSE),0)</f>
        <v>0</v>
      </c>
    </row>
    <row r="2540" spans="1:22" x14ac:dyDescent="0.25">
      <c r="A2540" s="1">
        <v>40099</v>
      </c>
      <c r="B2540" s="3" t="s">
        <v>2</v>
      </c>
      <c r="C2540" s="2">
        <v>40087</v>
      </c>
      <c r="D2540" s="5">
        <f>YEAR(Tabla1[[#This Row],[FECHA]])</f>
        <v>2009</v>
      </c>
      <c r="E2540" s="5">
        <f>IFERROR(VLOOKUP(Tabla1[[#This Row],[FECHA]],'COMPARENDOS TOTALES'!A:D,4,FALSE),0)</f>
        <v>14</v>
      </c>
      <c r="F2540" s="9">
        <f>IFERROR(VLOOKUP(Tabla1[[#This Row],[FECHA]],'COMPARENDOS TOTALES'!A:D,3,FALSE),0)</f>
        <v>3246414</v>
      </c>
      <c r="G2540" s="5">
        <f>IFERROR(VLOOKUP(Tabla1[[#This Row],[FECHA]],EXONERACIONES!A:D,4,FALSE),0)</f>
        <v>3</v>
      </c>
      <c r="H2540" s="9">
        <f>IFERROR(VLOOKUP(Tabla1[[#This Row],[FECHA]],EXONERACIONES!A:D,3,FALSE),0)</f>
        <v>745350</v>
      </c>
      <c r="I2540" s="5">
        <f>IFERROR(VLOOKUP(Tabla1[[#This Row],[FECHA]],'SIMIT CON RES'!A:D,4,FALSE),0)</f>
        <v>7</v>
      </c>
      <c r="J2540" s="9">
        <f>IFERROR(VLOOKUP(Tabla1[[#This Row],[FECHA]],'SIMIT CON RES'!A:D,3,FALSE),0)</f>
        <v>1507264</v>
      </c>
      <c r="K2540">
        <f>IFERROR(VLOOKUP(Tabla1[[#This Row],[FECHA]],'SIMIT SIN RES'!A:D,4,FALSE),0)</f>
        <v>0</v>
      </c>
      <c r="L2540" s="9">
        <f>IFERROR(VLOOKUP(Tabla1[[#This Row],[FECHA]],'SIMIT SIN RES'!A:D,3,FALSE),0)</f>
        <v>0</v>
      </c>
      <c r="M2540" s="5">
        <f>IFERROR(VLOOKUP(Tabla1[[#This Row],[FECHA]],'RECAUDOS DE COMPARENDOS'!A:D,4,FALSE),0)</f>
        <v>0</v>
      </c>
      <c r="N2540" s="9">
        <f>IFERROR(VLOOKUP(Tabla1[[#This Row],[FECHA]],'RECAUDOS DE COMPARENDOS'!A:D,3,FALSE),0)</f>
        <v>0</v>
      </c>
      <c r="O2540" s="5">
        <f>IFERROR(VLOOKUP(Tabla1[[#This Row],[FECHA]],'RECAUDOS DE RESOLUCIONES'!A:D,4,FALSE),0)</f>
        <v>0</v>
      </c>
      <c r="P2540" s="9">
        <f>IFERROR(VLOOKUP(Tabla1[[#This Row],[FECHA]],'RECAUDOS DE RESOLUCIONES'!A:D,3,FALSE),0)</f>
        <v>0</v>
      </c>
      <c r="Q254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2540" s="9">
        <f>Tabla1[V. COMPARENDOS]-(Tabla1[V. EXONERACIONES]+Tabla1[[#This Row],[V. SIMIT CON RESOLUCION]]+Tabla1[[#This Row],[V. SIMIT SIN RESOLUCION]]+Tabla1[[#This Row],[V. RECAUDOS COMPARENDOS]]+Tabla1[[#This Row],[V. RECAUDOS RESOLUCIONES]])</f>
        <v>993800</v>
      </c>
      <c r="S2540" s="11">
        <f>IFERROR(VLOOKUP(Tabla1[[#This Row],[FECHA]],'RECAUDOS LOCALES'!A:D,4,FALSE),0)</f>
        <v>0</v>
      </c>
      <c r="T2540" s="9">
        <f>IFERROR(VLOOKUP(Tabla1[[#This Row],[FECHA]],'RECAUDOS LOCALES'!A:D,3,FALSE),0)</f>
        <v>0</v>
      </c>
      <c r="U2540" s="11">
        <f>IFERROR(VLOOKUP(Tabla1[[#This Row],[FECHA]],'RECAUDOS EXTERNOS'!A:D,4,FALSE),0)</f>
        <v>5</v>
      </c>
      <c r="V2540" s="9">
        <f>IFERROR(VLOOKUP(Tabla1[[#This Row],[FECHA]],'RECAUDOS EXTERNOS'!A:D,3,FALSE),0)</f>
        <v>1479070</v>
      </c>
    </row>
    <row r="2541" spans="1:22" x14ac:dyDescent="0.25">
      <c r="A2541" s="1">
        <v>40100</v>
      </c>
      <c r="B2541" s="3" t="s">
        <v>3</v>
      </c>
      <c r="C2541" s="2">
        <v>40087</v>
      </c>
      <c r="D2541" s="5">
        <f>YEAR(Tabla1[[#This Row],[FECHA]])</f>
        <v>2009</v>
      </c>
      <c r="E2541" s="5">
        <f>IFERROR(VLOOKUP(Tabla1[[#This Row],[FECHA]],'COMPARENDOS TOTALES'!A:D,4,FALSE),0)</f>
        <v>7</v>
      </c>
      <c r="F2541" s="9">
        <f>IFERROR(VLOOKUP(Tabla1[[#This Row],[FECHA]],'COMPARENDOS TOTALES'!A:D,3,FALSE),0)</f>
        <v>2236050</v>
      </c>
      <c r="G2541" s="5">
        <f>IFERROR(VLOOKUP(Tabla1[[#This Row],[FECHA]],EXONERACIONES!A:D,4,FALSE),0)</f>
        <v>2</v>
      </c>
      <c r="H2541" s="9">
        <f>IFERROR(VLOOKUP(Tabla1[[#This Row],[FECHA]],EXONERACIONES!A:D,3,FALSE),0)</f>
        <v>745350</v>
      </c>
      <c r="I2541" s="5">
        <f>IFERROR(VLOOKUP(Tabla1[[#This Row],[FECHA]],'SIMIT CON RES'!A:D,4,FALSE),0)</f>
        <v>4</v>
      </c>
      <c r="J2541" s="9">
        <f>IFERROR(VLOOKUP(Tabla1[[#This Row],[FECHA]],'SIMIT CON RES'!A:D,3,FALSE),0)</f>
        <v>1242250</v>
      </c>
      <c r="K2541">
        <f>IFERROR(VLOOKUP(Tabla1[[#This Row],[FECHA]],'SIMIT SIN RES'!A:D,4,FALSE),0)</f>
        <v>0</v>
      </c>
      <c r="L2541" s="9">
        <f>IFERROR(VLOOKUP(Tabla1[[#This Row],[FECHA]],'SIMIT SIN RES'!A:D,3,FALSE),0)</f>
        <v>0</v>
      </c>
      <c r="M2541" s="5">
        <f>IFERROR(VLOOKUP(Tabla1[[#This Row],[FECHA]],'RECAUDOS DE COMPARENDOS'!A:D,4,FALSE),0)</f>
        <v>0</v>
      </c>
      <c r="N2541" s="9">
        <f>IFERROR(VLOOKUP(Tabla1[[#This Row],[FECHA]],'RECAUDOS DE COMPARENDOS'!A:D,3,FALSE),0)</f>
        <v>0</v>
      </c>
      <c r="O2541" s="5">
        <f>IFERROR(VLOOKUP(Tabla1[[#This Row],[FECHA]],'RECAUDOS DE RESOLUCIONES'!A:D,4,FALSE),0)</f>
        <v>0</v>
      </c>
      <c r="P2541" s="9">
        <f>IFERROR(VLOOKUP(Tabla1[[#This Row],[FECHA]],'RECAUDOS DE RESOLUCIONES'!A:D,3,FALSE),0)</f>
        <v>0</v>
      </c>
      <c r="Q254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541" s="9">
        <f>Tabla1[V. COMPARENDOS]-(Tabla1[V. EXONERACIONES]+Tabla1[[#This Row],[V. SIMIT CON RESOLUCION]]+Tabla1[[#This Row],[V. SIMIT SIN RESOLUCION]]+Tabla1[[#This Row],[V. RECAUDOS COMPARENDOS]]+Tabla1[[#This Row],[V. RECAUDOS RESOLUCIONES]])</f>
        <v>248450</v>
      </c>
      <c r="S2541" s="11">
        <f>IFERROR(VLOOKUP(Tabla1[[#This Row],[FECHA]],'RECAUDOS LOCALES'!A:D,4,FALSE),0)</f>
        <v>2</v>
      </c>
      <c r="T2541" s="9">
        <f>IFERROR(VLOOKUP(Tabla1[[#This Row],[FECHA]],'RECAUDOS LOCALES'!A:D,3,FALSE),0)</f>
        <v>993780</v>
      </c>
      <c r="U2541" s="11">
        <f>IFERROR(VLOOKUP(Tabla1[[#This Row],[FECHA]],'RECAUDOS EXTERNOS'!A:D,4,FALSE),0)</f>
        <v>1</v>
      </c>
      <c r="V2541" s="9">
        <f>IFERROR(VLOOKUP(Tabla1[[#This Row],[FECHA]],'RECAUDOS EXTERNOS'!A:D,3,FALSE),0)</f>
        <v>218100</v>
      </c>
    </row>
    <row r="2542" spans="1:22" x14ac:dyDescent="0.25">
      <c r="A2542" s="1">
        <v>40101</v>
      </c>
      <c r="B2542" s="3" t="s">
        <v>6</v>
      </c>
      <c r="C2542" s="2">
        <v>40087</v>
      </c>
      <c r="D2542" s="5">
        <f>YEAR(Tabla1[[#This Row],[FECHA]])</f>
        <v>2009</v>
      </c>
      <c r="E2542" s="5">
        <f>IFERROR(VLOOKUP(Tabla1[[#This Row],[FECHA]],'COMPARENDOS TOTALES'!A:D,4,FALSE),0)</f>
        <v>10</v>
      </c>
      <c r="F2542" s="9">
        <f>IFERROR(VLOOKUP(Tabla1[[#This Row],[FECHA]],'COMPARENDOS TOTALES'!A:D,3,FALSE),0)</f>
        <v>3113907</v>
      </c>
      <c r="G2542" s="5">
        <f>IFERROR(VLOOKUP(Tabla1[[#This Row],[FECHA]],EXONERACIONES!A:D,4,FALSE),0)</f>
        <v>0</v>
      </c>
      <c r="H2542" s="9">
        <f>IFERROR(VLOOKUP(Tabla1[[#This Row],[FECHA]],EXONERACIONES!A:D,3,FALSE),0)</f>
        <v>0</v>
      </c>
      <c r="I2542" s="5">
        <f>IFERROR(VLOOKUP(Tabla1[[#This Row],[FECHA]],'SIMIT CON RES'!A:D,4,FALSE),0)</f>
        <v>8</v>
      </c>
      <c r="J2542" s="9">
        <f>IFERROR(VLOOKUP(Tabla1[[#This Row],[FECHA]],'SIMIT CON RES'!A:D,3,FALSE),0)</f>
        <v>2368557</v>
      </c>
      <c r="K2542">
        <f>IFERROR(VLOOKUP(Tabla1[[#This Row],[FECHA]],'SIMIT SIN RES'!A:D,4,FALSE),0)</f>
        <v>0</v>
      </c>
      <c r="L2542" s="9">
        <f>IFERROR(VLOOKUP(Tabla1[[#This Row],[FECHA]],'SIMIT SIN RES'!A:D,3,FALSE),0)</f>
        <v>0</v>
      </c>
      <c r="M2542" s="5">
        <f>IFERROR(VLOOKUP(Tabla1[[#This Row],[FECHA]],'RECAUDOS DE COMPARENDOS'!A:D,4,FALSE),0)</f>
        <v>1</v>
      </c>
      <c r="N2542" s="9">
        <f>IFERROR(VLOOKUP(Tabla1[[#This Row],[FECHA]],'RECAUDOS DE COMPARENDOS'!A:D,3,FALSE),0)</f>
        <v>248450</v>
      </c>
      <c r="O2542" s="5">
        <f>IFERROR(VLOOKUP(Tabla1[[#This Row],[FECHA]],'RECAUDOS DE RESOLUCIONES'!A:D,4,FALSE),0)</f>
        <v>0</v>
      </c>
      <c r="P2542" s="9">
        <f>IFERROR(VLOOKUP(Tabla1[[#This Row],[FECHA]],'RECAUDOS DE RESOLUCIONES'!A:D,3,FALSE),0)</f>
        <v>0</v>
      </c>
      <c r="Q254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542" s="9">
        <f>Tabla1[V. COMPARENDOS]-(Tabla1[V. EXONERACIONES]+Tabla1[[#This Row],[V. SIMIT CON RESOLUCION]]+Tabla1[[#This Row],[V. SIMIT SIN RESOLUCION]]+Tabla1[[#This Row],[V. RECAUDOS COMPARENDOS]]+Tabla1[[#This Row],[V. RECAUDOS RESOLUCIONES]])</f>
        <v>496900</v>
      </c>
      <c r="S2542" s="11">
        <f>IFERROR(VLOOKUP(Tabla1[[#This Row],[FECHA]],'RECAUDOS LOCALES'!A:D,4,FALSE),0)</f>
        <v>1</v>
      </c>
      <c r="T2542" s="9">
        <f>IFERROR(VLOOKUP(Tabla1[[#This Row],[FECHA]],'RECAUDOS LOCALES'!A:D,3,FALSE),0)</f>
        <v>132504</v>
      </c>
      <c r="U2542" s="11">
        <f>IFERROR(VLOOKUP(Tabla1[[#This Row],[FECHA]],'RECAUDOS EXTERNOS'!A:D,4,FALSE),0)</f>
        <v>1</v>
      </c>
      <c r="V2542" s="9">
        <f>IFERROR(VLOOKUP(Tabla1[[#This Row],[FECHA]],'RECAUDOS EXTERNOS'!A:D,3,FALSE),0)</f>
        <v>230950</v>
      </c>
    </row>
    <row r="2543" spans="1:22" x14ac:dyDescent="0.25">
      <c r="A2543" s="1">
        <v>40102</v>
      </c>
      <c r="B2543" s="3" t="s">
        <v>0</v>
      </c>
      <c r="C2543" s="2">
        <v>40087</v>
      </c>
      <c r="D2543" s="5">
        <f>YEAR(Tabla1[[#This Row],[FECHA]])</f>
        <v>2009</v>
      </c>
      <c r="E2543" s="5">
        <f>IFERROR(VLOOKUP(Tabla1[[#This Row],[FECHA]],'COMPARENDOS TOTALES'!A:D,4,FALSE),0)</f>
        <v>6</v>
      </c>
      <c r="F2543" s="9">
        <f>IFERROR(VLOOKUP(Tabla1[[#This Row],[FECHA]],'COMPARENDOS TOTALES'!A:D,3,FALSE),0)</f>
        <v>1142871</v>
      </c>
      <c r="G2543" s="5">
        <f>IFERROR(VLOOKUP(Tabla1[[#This Row],[FECHA]],EXONERACIONES!A:D,4,FALSE),0)</f>
        <v>0</v>
      </c>
      <c r="H2543" s="9">
        <f>IFERROR(VLOOKUP(Tabla1[[#This Row],[FECHA]],EXONERACIONES!A:D,3,FALSE),0)</f>
        <v>0</v>
      </c>
      <c r="I2543" s="5">
        <f>IFERROR(VLOOKUP(Tabla1[[#This Row],[FECHA]],'SIMIT CON RES'!A:D,4,FALSE),0)</f>
        <v>2</v>
      </c>
      <c r="J2543" s="9">
        <f>IFERROR(VLOOKUP(Tabla1[[#This Row],[FECHA]],'SIMIT CON RES'!A:D,3,FALSE),0)</f>
        <v>380957</v>
      </c>
      <c r="K2543">
        <f>IFERROR(VLOOKUP(Tabla1[[#This Row],[FECHA]],'SIMIT SIN RES'!A:D,4,FALSE),0)</f>
        <v>0</v>
      </c>
      <c r="L2543" s="9">
        <f>IFERROR(VLOOKUP(Tabla1[[#This Row],[FECHA]],'SIMIT SIN RES'!A:D,3,FALSE),0)</f>
        <v>0</v>
      </c>
      <c r="M2543" s="5">
        <f>IFERROR(VLOOKUP(Tabla1[[#This Row],[FECHA]],'RECAUDOS DE COMPARENDOS'!A:D,4,FALSE),0)</f>
        <v>1</v>
      </c>
      <c r="N2543" s="9">
        <f>IFERROR(VLOOKUP(Tabla1[[#This Row],[FECHA]],'RECAUDOS DE COMPARENDOS'!A:D,3,FALSE),0)</f>
        <v>248450</v>
      </c>
      <c r="O2543" s="5">
        <f>IFERROR(VLOOKUP(Tabla1[[#This Row],[FECHA]],'RECAUDOS DE RESOLUCIONES'!A:D,4,FALSE),0)</f>
        <v>2</v>
      </c>
      <c r="P2543" s="9">
        <f>IFERROR(VLOOKUP(Tabla1[[#This Row],[FECHA]],'RECAUDOS DE RESOLUCIONES'!A:D,3,FALSE),0)</f>
        <v>380957</v>
      </c>
      <c r="Q254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543" s="9">
        <f>Tabla1[V. COMPARENDOS]-(Tabla1[V. EXONERACIONES]+Tabla1[[#This Row],[V. SIMIT CON RESOLUCION]]+Tabla1[[#This Row],[V. SIMIT SIN RESOLUCION]]+Tabla1[[#This Row],[V. RECAUDOS COMPARENDOS]]+Tabla1[[#This Row],[V. RECAUDOS RESOLUCIONES]])</f>
        <v>132507</v>
      </c>
      <c r="S2543" s="11">
        <f>IFERROR(VLOOKUP(Tabla1[[#This Row],[FECHA]],'RECAUDOS LOCALES'!A:D,4,FALSE),0)</f>
        <v>0</v>
      </c>
      <c r="T2543" s="9">
        <f>IFERROR(VLOOKUP(Tabla1[[#This Row],[FECHA]],'RECAUDOS LOCALES'!A:D,3,FALSE),0)</f>
        <v>0</v>
      </c>
      <c r="U2543" s="11">
        <f>IFERROR(VLOOKUP(Tabla1[[#This Row],[FECHA]],'RECAUDOS EXTERNOS'!A:D,4,FALSE),0)</f>
        <v>4</v>
      </c>
      <c r="V2543" s="9">
        <f>IFERROR(VLOOKUP(Tabla1[[#This Row],[FECHA]],'RECAUDOS EXTERNOS'!A:D,3,FALSE),0)</f>
        <v>1344650</v>
      </c>
    </row>
    <row r="2544" spans="1:22" x14ac:dyDescent="0.25">
      <c r="A2544" s="1">
        <v>40103</v>
      </c>
      <c r="B2544" s="3" t="s">
        <v>5</v>
      </c>
      <c r="C2544" s="2">
        <v>40087</v>
      </c>
      <c r="D2544" s="5">
        <f>YEAR(Tabla1[[#This Row],[FECHA]])</f>
        <v>2009</v>
      </c>
      <c r="E2544" s="5">
        <f>IFERROR(VLOOKUP(Tabla1[[#This Row],[FECHA]],'COMPARENDOS TOTALES'!A:D,4,FALSE),0)</f>
        <v>10</v>
      </c>
      <c r="F2544" s="9">
        <f>IFERROR(VLOOKUP(Tabla1[[#This Row],[FECHA]],'COMPARENDOS TOTALES'!A:D,3,FALSE),0)</f>
        <v>3975200</v>
      </c>
      <c r="G2544" s="5">
        <f>IFERROR(VLOOKUP(Tabla1[[#This Row],[FECHA]],EXONERACIONES!A:D,4,FALSE),0)</f>
        <v>1</v>
      </c>
      <c r="H2544" s="9">
        <f>IFERROR(VLOOKUP(Tabla1[[#This Row],[FECHA]],EXONERACIONES!A:D,3,FALSE),0)</f>
        <v>248450</v>
      </c>
      <c r="I2544" s="5">
        <f>IFERROR(VLOOKUP(Tabla1[[#This Row],[FECHA]],'SIMIT CON RES'!A:D,4,FALSE),0)</f>
        <v>6</v>
      </c>
      <c r="J2544" s="9">
        <f>IFERROR(VLOOKUP(Tabla1[[#This Row],[FECHA]],'SIMIT CON RES'!A:D,3,FALSE),0)</f>
        <v>2236050</v>
      </c>
      <c r="K2544">
        <f>IFERROR(VLOOKUP(Tabla1[[#This Row],[FECHA]],'SIMIT SIN RES'!A:D,4,FALSE),0)</f>
        <v>0</v>
      </c>
      <c r="L2544" s="9">
        <f>IFERROR(VLOOKUP(Tabla1[[#This Row],[FECHA]],'SIMIT SIN RES'!A:D,3,FALSE),0)</f>
        <v>0</v>
      </c>
      <c r="M2544" s="5">
        <f>IFERROR(VLOOKUP(Tabla1[[#This Row],[FECHA]],'RECAUDOS DE COMPARENDOS'!A:D,4,FALSE),0)</f>
        <v>0</v>
      </c>
      <c r="N2544" s="9">
        <f>IFERROR(VLOOKUP(Tabla1[[#This Row],[FECHA]],'RECAUDOS DE COMPARENDOS'!A:D,3,FALSE),0)</f>
        <v>0</v>
      </c>
      <c r="O2544" s="5">
        <f>IFERROR(VLOOKUP(Tabla1[[#This Row],[FECHA]],'RECAUDOS DE RESOLUCIONES'!A:D,4,FALSE),0)</f>
        <v>1</v>
      </c>
      <c r="P2544" s="9">
        <f>IFERROR(VLOOKUP(Tabla1[[#This Row],[FECHA]],'RECAUDOS DE RESOLUCIONES'!A:D,3,FALSE),0)</f>
        <v>496900</v>
      </c>
      <c r="Q254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544" s="9">
        <f>Tabla1[V. COMPARENDOS]-(Tabla1[V. EXONERACIONES]+Tabla1[[#This Row],[V. SIMIT CON RESOLUCION]]+Tabla1[[#This Row],[V. SIMIT SIN RESOLUCION]]+Tabla1[[#This Row],[V. RECAUDOS COMPARENDOS]]+Tabla1[[#This Row],[V. RECAUDOS RESOLUCIONES]])</f>
        <v>993800</v>
      </c>
      <c r="S2544" s="11">
        <f>IFERROR(VLOOKUP(Tabla1[[#This Row],[FECHA]],'RECAUDOS LOCALES'!A:D,4,FALSE),0)</f>
        <v>0</v>
      </c>
      <c r="T2544" s="9">
        <f>IFERROR(VLOOKUP(Tabla1[[#This Row],[FECHA]],'RECAUDOS LOCALES'!A:D,3,FALSE),0)</f>
        <v>0</v>
      </c>
      <c r="U2544" s="11">
        <f>IFERROR(VLOOKUP(Tabla1[[#This Row],[FECHA]],'RECAUDOS EXTERNOS'!A:D,4,FALSE),0)</f>
        <v>0</v>
      </c>
      <c r="V2544" s="9">
        <f>IFERROR(VLOOKUP(Tabla1[[#This Row],[FECHA]],'RECAUDOS EXTERNOS'!A:D,3,FALSE),0)</f>
        <v>0</v>
      </c>
    </row>
    <row r="2545" spans="1:22" x14ac:dyDescent="0.25">
      <c r="A2545" s="1">
        <v>40104</v>
      </c>
      <c r="B2545" s="3" t="s">
        <v>4</v>
      </c>
      <c r="C2545" s="2">
        <v>40087</v>
      </c>
      <c r="D2545" s="5">
        <f>YEAR(Tabla1[[#This Row],[FECHA]])</f>
        <v>2009</v>
      </c>
      <c r="E2545" s="5">
        <f>IFERROR(VLOOKUP(Tabla1[[#This Row],[FECHA]],'COMPARENDOS TOTALES'!A:D,4,FALSE),0)</f>
        <v>26</v>
      </c>
      <c r="F2545" s="9">
        <f>IFERROR(VLOOKUP(Tabla1[[#This Row],[FECHA]],'COMPARENDOS TOTALES'!A:D,3,FALSE),0)</f>
        <v>11064307</v>
      </c>
      <c r="G2545" s="5">
        <f>IFERROR(VLOOKUP(Tabla1[[#This Row],[FECHA]],EXONERACIONES!A:D,4,FALSE),0)</f>
        <v>1</v>
      </c>
      <c r="H2545" s="9">
        <f>IFERROR(VLOOKUP(Tabla1[[#This Row],[FECHA]],EXONERACIONES!A:D,3,FALSE),0)</f>
        <v>496900</v>
      </c>
      <c r="I2545" s="5">
        <f>IFERROR(VLOOKUP(Tabla1[[#This Row],[FECHA]],'SIMIT CON RES'!A:D,4,FALSE),0)</f>
        <v>23</v>
      </c>
      <c r="J2545" s="9">
        <f>IFERROR(VLOOKUP(Tabla1[[#This Row],[FECHA]],'SIMIT CON RES'!A:D,3,FALSE),0)</f>
        <v>9573607</v>
      </c>
      <c r="K2545">
        <f>IFERROR(VLOOKUP(Tabla1[[#This Row],[FECHA]],'SIMIT SIN RES'!A:D,4,FALSE),0)</f>
        <v>0</v>
      </c>
      <c r="L2545" s="9">
        <f>IFERROR(VLOOKUP(Tabla1[[#This Row],[FECHA]],'SIMIT SIN RES'!A:D,3,FALSE),0)</f>
        <v>0</v>
      </c>
      <c r="M2545" s="5">
        <f>IFERROR(VLOOKUP(Tabla1[[#This Row],[FECHA]],'RECAUDOS DE COMPARENDOS'!A:D,4,FALSE),0)</f>
        <v>1</v>
      </c>
      <c r="N2545" s="9">
        <f>IFERROR(VLOOKUP(Tabla1[[#This Row],[FECHA]],'RECAUDOS DE COMPARENDOS'!A:D,3,FALSE),0)</f>
        <v>496900</v>
      </c>
      <c r="O2545" s="5">
        <f>IFERROR(VLOOKUP(Tabla1[[#This Row],[FECHA]],'RECAUDOS DE RESOLUCIONES'!A:D,4,FALSE),0)</f>
        <v>1</v>
      </c>
      <c r="P2545" s="9">
        <f>IFERROR(VLOOKUP(Tabla1[[#This Row],[FECHA]],'RECAUDOS DE RESOLUCIONES'!A:D,3,FALSE),0)</f>
        <v>496900</v>
      </c>
      <c r="Q254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54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545" s="11">
        <f>IFERROR(VLOOKUP(Tabla1[[#This Row],[FECHA]],'RECAUDOS LOCALES'!A:D,4,FALSE),0)</f>
        <v>0</v>
      </c>
      <c r="T2545" s="9">
        <f>IFERROR(VLOOKUP(Tabla1[[#This Row],[FECHA]],'RECAUDOS LOCALES'!A:D,3,FALSE),0)</f>
        <v>0</v>
      </c>
      <c r="U2545" s="11">
        <f>IFERROR(VLOOKUP(Tabla1[[#This Row],[FECHA]],'RECAUDOS EXTERNOS'!A:D,4,FALSE),0)</f>
        <v>0</v>
      </c>
      <c r="V2545" s="9">
        <f>IFERROR(VLOOKUP(Tabla1[[#This Row],[FECHA]],'RECAUDOS EXTERNOS'!A:D,3,FALSE),0)</f>
        <v>0</v>
      </c>
    </row>
    <row r="2546" spans="1:22" x14ac:dyDescent="0.25">
      <c r="A2546" s="1">
        <v>40105</v>
      </c>
      <c r="B2546" s="3" t="s">
        <v>1</v>
      </c>
      <c r="C2546" s="2">
        <v>40087</v>
      </c>
      <c r="D2546" s="5">
        <f>YEAR(Tabla1[[#This Row],[FECHA]])</f>
        <v>2009</v>
      </c>
      <c r="E2546" s="5">
        <f>IFERROR(VLOOKUP(Tabla1[[#This Row],[FECHA]],'COMPARENDOS TOTALES'!A:D,4,FALSE),0)</f>
        <v>7</v>
      </c>
      <c r="F2546" s="9">
        <f>IFERROR(VLOOKUP(Tabla1[[#This Row],[FECHA]],'COMPARENDOS TOTALES'!A:D,3,FALSE),0)</f>
        <v>2501064</v>
      </c>
      <c r="G2546" s="5">
        <f>IFERROR(VLOOKUP(Tabla1[[#This Row],[FECHA]],EXONERACIONES!A:D,4,FALSE),0)</f>
        <v>2</v>
      </c>
      <c r="H2546" s="9">
        <f>IFERROR(VLOOKUP(Tabla1[[#This Row],[FECHA]],EXONERACIONES!A:D,3,FALSE),0)</f>
        <v>745350</v>
      </c>
      <c r="I2546" s="5">
        <f>IFERROR(VLOOKUP(Tabla1[[#This Row],[FECHA]],'SIMIT CON RES'!A:D,4,FALSE),0)</f>
        <v>4</v>
      </c>
      <c r="J2546" s="9">
        <f>IFERROR(VLOOKUP(Tabla1[[#This Row],[FECHA]],'SIMIT CON RES'!A:D,3,FALSE),0)</f>
        <v>1623207</v>
      </c>
      <c r="K2546">
        <f>IFERROR(VLOOKUP(Tabla1[[#This Row],[FECHA]],'SIMIT SIN RES'!A:D,4,FALSE),0)</f>
        <v>0</v>
      </c>
      <c r="L2546" s="9">
        <f>IFERROR(VLOOKUP(Tabla1[[#This Row],[FECHA]],'SIMIT SIN RES'!A:D,3,FALSE),0)</f>
        <v>0</v>
      </c>
      <c r="M2546" s="5">
        <f>IFERROR(VLOOKUP(Tabla1[[#This Row],[FECHA]],'RECAUDOS DE COMPARENDOS'!A:D,4,FALSE),0)</f>
        <v>0</v>
      </c>
      <c r="N2546" s="9">
        <f>IFERROR(VLOOKUP(Tabla1[[#This Row],[FECHA]],'RECAUDOS DE COMPARENDOS'!A:D,3,FALSE),0)</f>
        <v>0</v>
      </c>
      <c r="O2546" s="5">
        <f>IFERROR(VLOOKUP(Tabla1[[#This Row],[FECHA]],'RECAUDOS DE RESOLUCIONES'!A:D,4,FALSE),0)</f>
        <v>0</v>
      </c>
      <c r="P2546" s="9">
        <f>IFERROR(VLOOKUP(Tabla1[[#This Row],[FECHA]],'RECAUDOS DE RESOLUCIONES'!A:D,3,FALSE),0)</f>
        <v>0</v>
      </c>
      <c r="Q254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546" s="9">
        <f>Tabla1[V. COMPARENDOS]-(Tabla1[V. EXONERACIONES]+Tabla1[[#This Row],[V. SIMIT CON RESOLUCION]]+Tabla1[[#This Row],[V. SIMIT SIN RESOLUCION]]+Tabla1[[#This Row],[V. RECAUDOS COMPARENDOS]]+Tabla1[[#This Row],[V. RECAUDOS RESOLUCIONES]])</f>
        <v>132507</v>
      </c>
      <c r="S2546" s="11">
        <f>IFERROR(VLOOKUP(Tabla1[[#This Row],[FECHA]],'RECAUDOS LOCALES'!A:D,4,FALSE),0)</f>
        <v>0</v>
      </c>
      <c r="T2546" s="9">
        <f>IFERROR(VLOOKUP(Tabla1[[#This Row],[FECHA]],'RECAUDOS LOCALES'!A:D,3,FALSE),0)</f>
        <v>0</v>
      </c>
      <c r="U2546" s="11">
        <f>IFERROR(VLOOKUP(Tabla1[[#This Row],[FECHA]],'RECAUDOS EXTERNOS'!A:D,4,FALSE),0)</f>
        <v>3</v>
      </c>
      <c r="V2546" s="9">
        <f>IFERROR(VLOOKUP(Tabla1[[#This Row],[FECHA]],'RECAUDOS EXTERNOS'!A:D,3,FALSE),0)</f>
        <v>585403</v>
      </c>
    </row>
    <row r="2547" spans="1:22" x14ac:dyDescent="0.25">
      <c r="A2547" s="1">
        <v>40106</v>
      </c>
      <c r="B2547" s="3" t="s">
        <v>2</v>
      </c>
      <c r="C2547" s="2">
        <v>40087</v>
      </c>
      <c r="D2547" s="5">
        <f>YEAR(Tabla1[[#This Row],[FECHA]])</f>
        <v>2009</v>
      </c>
      <c r="E2547" s="5">
        <f>IFERROR(VLOOKUP(Tabla1[[#This Row],[FECHA]],'COMPARENDOS TOTALES'!A:D,4,FALSE),0)</f>
        <v>5</v>
      </c>
      <c r="F2547" s="9">
        <f>IFERROR(VLOOKUP(Tabla1[[#This Row],[FECHA]],'COMPARENDOS TOTALES'!A:D,3,FALSE),0)</f>
        <v>1374757</v>
      </c>
      <c r="G2547" s="5">
        <f>IFERROR(VLOOKUP(Tabla1[[#This Row],[FECHA]],EXONERACIONES!A:D,4,FALSE),0)</f>
        <v>1</v>
      </c>
      <c r="H2547" s="9">
        <f>IFERROR(VLOOKUP(Tabla1[[#This Row],[FECHA]],EXONERACIONES!A:D,3,FALSE),0)</f>
        <v>248450</v>
      </c>
      <c r="I2547" s="5">
        <f>IFERROR(VLOOKUP(Tabla1[[#This Row],[FECHA]],'SIMIT CON RES'!A:D,4,FALSE),0)</f>
        <v>2</v>
      </c>
      <c r="J2547" s="9">
        <f>IFERROR(VLOOKUP(Tabla1[[#This Row],[FECHA]],'SIMIT CON RES'!A:D,3,FALSE),0)</f>
        <v>496900</v>
      </c>
      <c r="K2547">
        <f>IFERROR(VLOOKUP(Tabla1[[#This Row],[FECHA]],'SIMIT SIN RES'!A:D,4,FALSE),0)</f>
        <v>0</v>
      </c>
      <c r="L2547" s="9">
        <f>IFERROR(VLOOKUP(Tabla1[[#This Row],[FECHA]],'SIMIT SIN RES'!A:D,3,FALSE),0)</f>
        <v>0</v>
      </c>
      <c r="M2547" s="5">
        <f>IFERROR(VLOOKUP(Tabla1[[#This Row],[FECHA]],'RECAUDOS DE COMPARENDOS'!A:D,4,FALSE),0)</f>
        <v>1</v>
      </c>
      <c r="N2547" s="9">
        <f>IFERROR(VLOOKUP(Tabla1[[#This Row],[FECHA]],'RECAUDOS DE COMPARENDOS'!A:D,3,FALSE),0)</f>
        <v>496900</v>
      </c>
      <c r="O2547" s="5">
        <f>IFERROR(VLOOKUP(Tabla1[[#This Row],[FECHA]],'RECAUDOS DE RESOLUCIONES'!A:D,4,FALSE),0)</f>
        <v>0</v>
      </c>
      <c r="P2547" s="9">
        <f>IFERROR(VLOOKUP(Tabla1[[#This Row],[FECHA]],'RECAUDOS DE RESOLUCIONES'!A:D,3,FALSE),0)</f>
        <v>0</v>
      </c>
      <c r="Q254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547" s="9">
        <f>Tabla1[V. COMPARENDOS]-(Tabla1[V. EXONERACIONES]+Tabla1[[#This Row],[V. SIMIT CON RESOLUCION]]+Tabla1[[#This Row],[V. SIMIT SIN RESOLUCION]]+Tabla1[[#This Row],[V. RECAUDOS COMPARENDOS]]+Tabla1[[#This Row],[V. RECAUDOS RESOLUCIONES]])</f>
        <v>132507</v>
      </c>
      <c r="S2547" s="11">
        <f>IFERROR(VLOOKUP(Tabla1[[#This Row],[FECHA]],'RECAUDOS LOCALES'!A:D,4,FALSE),0)</f>
        <v>0</v>
      </c>
      <c r="T2547" s="9">
        <f>IFERROR(VLOOKUP(Tabla1[[#This Row],[FECHA]],'RECAUDOS LOCALES'!A:D,3,FALSE),0)</f>
        <v>0</v>
      </c>
      <c r="U2547" s="11">
        <f>IFERROR(VLOOKUP(Tabla1[[#This Row],[FECHA]],'RECAUDOS EXTERNOS'!A:D,4,FALSE),0)</f>
        <v>1</v>
      </c>
      <c r="V2547" s="9">
        <f>IFERROR(VLOOKUP(Tabla1[[#This Row],[FECHA]],'RECAUDOS EXTERNOS'!A:D,3,FALSE),0)</f>
        <v>230950</v>
      </c>
    </row>
    <row r="2548" spans="1:22" x14ac:dyDescent="0.25">
      <c r="A2548" s="1">
        <v>40107</v>
      </c>
      <c r="B2548" s="3" t="s">
        <v>3</v>
      </c>
      <c r="C2548" s="2">
        <v>40087</v>
      </c>
      <c r="D2548" s="5">
        <f>YEAR(Tabla1[[#This Row],[FECHA]])</f>
        <v>2009</v>
      </c>
      <c r="E2548" s="5">
        <f>IFERROR(VLOOKUP(Tabla1[[#This Row],[FECHA]],'COMPARENDOS TOTALES'!A:D,4,FALSE),0)</f>
        <v>5</v>
      </c>
      <c r="F2548" s="9">
        <f>IFERROR(VLOOKUP(Tabla1[[#This Row],[FECHA]],'COMPARENDOS TOTALES'!A:D,3,FALSE),0)</f>
        <v>1739150</v>
      </c>
      <c r="G2548" s="5">
        <f>IFERROR(VLOOKUP(Tabla1[[#This Row],[FECHA]],EXONERACIONES!A:D,4,FALSE),0)</f>
        <v>1</v>
      </c>
      <c r="H2548" s="9">
        <f>IFERROR(VLOOKUP(Tabla1[[#This Row],[FECHA]],EXONERACIONES!A:D,3,FALSE),0)</f>
        <v>248450</v>
      </c>
      <c r="I2548" s="5">
        <f>IFERROR(VLOOKUP(Tabla1[[#This Row],[FECHA]],'SIMIT CON RES'!A:D,4,FALSE),0)</f>
        <v>3</v>
      </c>
      <c r="J2548" s="9">
        <f>IFERROR(VLOOKUP(Tabla1[[#This Row],[FECHA]],'SIMIT CON RES'!A:D,3,FALSE),0)</f>
        <v>993800</v>
      </c>
      <c r="K2548">
        <f>IFERROR(VLOOKUP(Tabla1[[#This Row],[FECHA]],'SIMIT SIN RES'!A:D,4,FALSE),0)</f>
        <v>0</v>
      </c>
      <c r="L2548" s="9">
        <f>IFERROR(VLOOKUP(Tabla1[[#This Row],[FECHA]],'SIMIT SIN RES'!A:D,3,FALSE),0)</f>
        <v>0</v>
      </c>
      <c r="M2548" s="5">
        <f>IFERROR(VLOOKUP(Tabla1[[#This Row],[FECHA]],'RECAUDOS DE COMPARENDOS'!A:D,4,FALSE),0)</f>
        <v>0</v>
      </c>
      <c r="N2548" s="9">
        <f>IFERROR(VLOOKUP(Tabla1[[#This Row],[FECHA]],'RECAUDOS DE COMPARENDOS'!A:D,3,FALSE),0)</f>
        <v>0</v>
      </c>
      <c r="O2548" s="5">
        <f>IFERROR(VLOOKUP(Tabla1[[#This Row],[FECHA]],'RECAUDOS DE RESOLUCIONES'!A:D,4,FALSE),0)</f>
        <v>0</v>
      </c>
      <c r="P2548" s="9">
        <f>IFERROR(VLOOKUP(Tabla1[[#This Row],[FECHA]],'RECAUDOS DE RESOLUCIONES'!A:D,3,FALSE),0)</f>
        <v>0</v>
      </c>
      <c r="Q254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548" s="9">
        <f>Tabla1[V. COMPARENDOS]-(Tabla1[V. EXONERACIONES]+Tabla1[[#This Row],[V. SIMIT CON RESOLUCION]]+Tabla1[[#This Row],[V. SIMIT SIN RESOLUCION]]+Tabla1[[#This Row],[V. RECAUDOS COMPARENDOS]]+Tabla1[[#This Row],[V. RECAUDOS RESOLUCIONES]])</f>
        <v>496900</v>
      </c>
      <c r="S2548" s="11">
        <f>IFERROR(VLOOKUP(Tabla1[[#This Row],[FECHA]],'RECAUDOS LOCALES'!A:D,4,FALSE),0)</f>
        <v>0</v>
      </c>
      <c r="T2548" s="9">
        <f>IFERROR(VLOOKUP(Tabla1[[#This Row],[FECHA]],'RECAUDOS LOCALES'!A:D,3,FALSE),0)</f>
        <v>0</v>
      </c>
      <c r="U2548" s="11">
        <f>IFERROR(VLOOKUP(Tabla1[[#This Row],[FECHA]],'RECAUDOS EXTERNOS'!A:D,4,FALSE),0)</f>
        <v>3</v>
      </c>
      <c r="V2548" s="9">
        <f>IFERROR(VLOOKUP(Tabla1[[#This Row],[FECHA]],'RECAUDOS EXTERNOS'!A:D,3,FALSE),0)</f>
        <v>806570</v>
      </c>
    </row>
    <row r="2549" spans="1:22" x14ac:dyDescent="0.25">
      <c r="A2549" s="1">
        <v>40108</v>
      </c>
      <c r="B2549" s="3" t="s">
        <v>6</v>
      </c>
      <c r="C2549" s="2">
        <v>40087</v>
      </c>
      <c r="D2549" s="5">
        <f>YEAR(Tabla1[[#This Row],[FECHA]])</f>
        <v>2009</v>
      </c>
      <c r="E2549" s="5">
        <f>IFERROR(VLOOKUP(Tabla1[[#This Row],[FECHA]],'COMPARENDOS TOTALES'!A:D,4,FALSE),0)</f>
        <v>7</v>
      </c>
      <c r="F2549" s="9">
        <f>IFERROR(VLOOKUP(Tabla1[[#This Row],[FECHA]],'COMPARENDOS TOTALES'!A:D,3,FALSE),0)</f>
        <v>2484500</v>
      </c>
      <c r="G2549" s="5">
        <f>IFERROR(VLOOKUP(Tabla1[[#This Row],[FECHA]],EXONERACIONES!A:D,4,FALSE),0)</f>
        <v>2</v>
      </c>
      <c r="H2549" s="9">
        <f>IFERROR(VLOOKUP(Tabla1[[#This Row],[FECHA]],EXONERACIONES!A:D,3,FALSE),0)</f>
        <v>993800</v>
      </c>
      <c r="I2549" s="5">
        <f>IFERROR(VLOOKUP(Tabla1[[#This Row],[FECHA]],'SIMIT CON RES'!A:D,4,FALSE),0)</f>
        <v>3</v>
      </c>
      <c r="J2549" s="9">
        <f>IFERROR(VLOOKUP(Tabla1[[#This Row],[FECHA]],'SIMIT CON RES'!A:D,3,FALSE),0)</f>
        <v>993800</v>
      </c>
      <c r="K2549">
        <f>IFERROR(VLOOKUP(Tabla1[[#This Row],[FECHA]],'SIMIT SIN RES'!A:D,4,FALSE),0)</f>
        <v>0</v>
      </c>
      <c r="L2549" s="9">
        <f>IFERROR(VLOOKUP(Tabla1[[#This Row],[FECHA]],'SIMIT SIN RES'!A:D,3,FALSE),0)</f>
        <v>0</v>
      </c>
      <c r="M2549" s="5">
        <f>IFERROR(VLOOKUP(Tabla1[[#This Row],[FECHA]],'RECAUDOS DE COMPARENDOS'!A:D,4,FALSE),0)</f>
        <v>0</v>
      </c>
      <c r="N2549" s="9">
        <f>IFERROR(VLOOKUP(Tabla1[[#This Row],[FECHA]],'RECAUDOS DE COMPARENDOS'!A:D,3,FALSE),0)</f>
        <v>0</v>
      </c>
      <c r="O2549" s="5">
        <f>IFERROR(VLOOKUP(Tabla1[[#This Row],[FECHA]],'RECAUDOS DE RESOLUCIONES'!A:D,4,FALSE),0)</f>
        <v>0</v>
      </c>
      <c r="P2549" s="9">
        <f>IFERROR(VLOOKUP(Tabla1[[#This Row],[FECHA]],'RECAUDOS DE RESOLUCIONES'!A:D,3,FALSE),0)</f>
        <v>0</v>
      </c>
      <c r="Q254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549" s="9">
        <f>Tabla1[V. COMPARENDOS]-(Tabla1[V. EXONERACIONES]+Tabla1[[#This Row],[V. SIMIT CON RESOLUCION]]+Tabla1[[#This Row],[V. SIMIT SIN RESOLUCION]]+Tabla1[[#This Row],[V. RECAUDOS COMPARENDOS]]+Tabla1[[#This Row],[V. RECAUDOS RESOLUCIONES]])</f>
        <v>496900</v>
      </c>
      <c r="S2549" s="11">
        <f>IFERROR(VLOOKUP(Tabla1[[#This Row],[FECHA]],'RECAUDOS LOCALES'!A:D,4,FALSE),0)</f>
        <v>0</v>
      </c>
      <c r="T2549" s="9">
        <f>IFERROR(VLOOKUP(Tabla1[[#This Row],[FECHA]],'RECAUDOS LOCALES'!A:D,3,FALSE),0)</f>
        <v>0</v>
      </c>
      <c r="U2549" s="11">
        <f>IFERROR(VLOOKUP(Tabla1[[#This Row],[FECHA]],'RECAUDOS EXTERNOS'!A:D,4,FALSE),0)</f>
        <v>2</v>
      </c>
      <c r="V2549" s="9">
        <f>IFERROR(VLOOKUP(Tabla1[[#This Row],[FECHA]],'RECAUDOS EXTERNOS'!A:D,3,FALSE),0)</f>
        <v>436200</v>
      </c>
    </row>
    <row r="2550" spans="1:22" x14ac:dyDescent="0.25">
      <c r="A2550" s="1">
        <v>40109</v>
      </c>
      <c r="B2550" s="3" t="s">
        <v>0</v>
      </c>
      <c r="C2550" s="2">
        <v>40087</v>
      </c>
      <c r="D2550" s="5">
        <f>YEAR(Tabla1[[#This Row],[FECHA]])</f>
        <v>2009</v>
      </c>
      <c r="E2550" s="5">
        <f>IFERROR(VLOOKUP(Tabla1[[#This Row],[FECHA]],'COMPARENDOS TOTALES'!A:D,4,FALSE),0)</f>
        <v>7</v>
      </c>
      <c r="F2550" s="9">
        <f>IFERROR(VLOOKUP(Tabla1[[#This Row],[FECHA]],'COMPARENDOS TOTALES'!A:D,3,FALSE),0)</f>
        <v>2236050</v>
      </c>
      <c r="G2550" s="5">
        <f>IFERROR(VLOOKUP(Tabla1[[#This Row],[FECHA]],EXONERACIONES!A:D,4,FALSE),0)</f>
        <v>1</v>
      </c>
      <c r="H2550" s="9">
        <f>IFERROR(VLOOKUP(Tabla1[[#This Row],[FECHA]],EXONERACIONES!A:D,3,FALSE),0)</f>
        <v>496900</v>
      </c>
      <c r="I2550" s="5">
        <f>IFERROR(VLOOKUP(Tabla1[[#This Row],[FECHA]],'SIMIT CON RES'!A:D,4,FALSE),0)</f>
        <v>5</v>
      </c>
      <c r="J2550" s="9">
        <f>IFERROR(VLOOKUP(Tabla1[[#This Row],[FECHA]],'SIMIT CON RES'!A:D,3,FALSE),0)</f>
        <v>1490700</v>
      </c>
      <c r="K2550">
        <f>IFERROR(VLOOKUP(Tabla1[[#This Row],[FECHA]],'SIMIT SIN RES'!A:D,4,FALSE),0)</f>
        <v>0</v>
      </c>
      <c r="L2550" s="9">
        <f>IFERROR(VLOOKUP(Tabla1[[#This Row],[FECHA]],'SIMIT SIN RES'!A:D,3,FALSE),0)</f>
        <v>0</v>
      </c>
      <c r="M2550" s="5">
        <f>IFERROR(VLOOKUP(Tabla1[[#This Row],[FECHA]],'RECAUDOS DE COMPARENDOS'!A:D,4,FALSE),0)</f>
        <v>0</v>
      </c>
      <c r="N2550" s="9">
        <f>IFERROR(VLOOKUP(Tabla1[[#This Row],[FECHA]],'RECAUDOS DE COMPARENDOS'!A:D,3,FALSE),0)</f>
        <v>0</v>
      </c>
      <c r="O2550" s="5">
        <f>IFERROR(VLOOKUP(Tabla1[[#This Row],[FECHA]],'RECAUDOS DE RESOLUCIONES'!A:D,4,FALSE),0)</f>
        <v>0</v>
      </c>
      <c r="P2550" s="9">
        <f>IFERROR(VLOOKUP(Tabla1[[#This Row],[FECHA]],'RECAUDOS DE RESOLUCIONES'!A:D,3,FALSE),0)</f>
        <v>0</v>
      </c>
      <c r="Q255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550" s="9">
        <f>Tabla1[V. COMPARENDOS]-(Tabla1[V. EXONERACIONES]+Tabla1[[#This Row],[V. SIMIT CON RESOLUCION]]+Tabla1[[#This Row],[V. SIMIT SIN RESOLUCION]]+Tabla1[[#This Row],[V. RECAUDOS COMPARENDOS]]+Tabla1[[#This Row],[V. RECAUDOS RESOLUCIONES]])</f>
        <v>248450</v>
      </c>
      <c r="S2550" s="11">
        <f>IFERROR(VLOOKUP(Tabla1[[#This Row],[FECHA]],'RECAUDOS LOCALES'!A:D,4,FALSE),0)</f>
        <v>0</v>
      </c>
      <c r="T2550" s="9">
        <f>IFERROR(VLOOKUP(Tabla1[[#This Row],[FECHA]],'RECAUDOS LOCALES'!A:D,3,FALSE),0)</f>
        <v>0</v>
      </c>
      <c r="U2550" s="11">
        <f>IFERROR(VLOOKUP(Tabla1[[#This Row],[FECHA]],'RECAUDOS EXTERNOS'!A:D,4,FALSE),0)</f>
        <v>0</v>
      </c>
      <c r="V2550" s="9">
        <f>IFERROR(VLOOKUP(Tabla1[[#This Row],[FECHA]],'RECAUDOS EXTERNOS'!A:D,3,FALSE),0)</f>
        <v>0</v>
      </c>
    </row>
    <row r="2551" spans="1:22" x14ac:dyDescent="0.25">
      <c r="A2551" s="1">
        <v>40110</v>
      </c>
      <c r="B2551" s="3" t="s">
        <v>5</v>
      </c>
      <c r="C2551" s="2">
        <v>40087</v>
      </c>
      <c r="D2551" s="5">
        <f>YEAR(Tabla1[[#This Row],[FECHA]])</f>
        <v>2009</v>
      </c>
      <c r="E2551" s="5">
        <f>IFERROR(VLOOKUP(Tabla1[[#This Row],[FECHA]],'COMPARENDOS TOTALES'!A:D,4,FALSE),0)</f>
        <v>21</v>
      </c>
      <c r="F2551" s="9">
        <f>IFERROR(VLOOKUP(Tabla1[[#This Row],[FECHA]],'COMPARENDOS TOTALES'!A:D,3,FALSE),0)</f>
        <v>5399649</v>
      </c>
      <c r="G2551" s="5">
        <f>IFERROR(VLOOKUP(Tabla1[[#This Row],[FECHA]],EXONERACIONES!A:D,4,FALSE),0)</f>
        <v>2</v>
      </c>
      <c r="H2551" s="9">
        <f>IFERROR(VLOOKUP(Tabla1[[#This Row],[FECHA]],EXONERACIONES!A:D,3,FALSE),0)</f>
        <v>496900</v>
      </c>
      <c r="I2551" s="5">
        <f>IFERROR(VLOOKUP(Tabla1[[#This Row],[FECHA]],'SIMIT CON RES'!A:D,4,FALSE),0)</f>
        <v>14</v>
      </c>
      <c r="J2551" s="9">
        <f>IFERROR(VLOOKUP(Tabla1[[#This Row],[FECHA]],'SIMIT CON RES'!A:D,3,FALSE),0)</f>
        <v>3395485</v>
      </c>
      <c r="K2551">
        <f>IFERROR(VLOOKUP(Tabla1[[#This Row],[FECHA]],'SIMIT SIN RES'!A:D,4,FALSE),0)</f>
        <v>0</v>
      </c>
      <c r="L2551" s="9">
        <f>IFERROR(VLOOKUP(Tabla1[[#This Row],[FECHA]],'SIMIT SIN RES'!A:D,3,FALSE),0)</f>
        <v>0</v>
      </c>
      <c r="M2551" s="5">
        <f>IFERROR(VLOOKUP(Tabla1[[#This Row],[FECHA]],'RECAUDOS DE COMPARENDOS'!A:D,4,FALSE),0)</f>
        <v>2</v>
      </c>
      <c r="N2551" s="9">
        <f>IFERROR(VLOOKUP(Tabla1[[#This Row],[FECHA]],'RECAUDOS DE COMPARENDOS'!A:D,3,FALSE),0)</f>
        <v>629407</v>
      </c>
      <c r="O2551" s="5">
        <f>IFERROR(VLOOKUP(Tabla1[[#This Row],[FECHA]],'RECAUDOS DE RESOLUCIONES'!A:D,4,FALSE),0)</f>
        <v>1</v>
      </c>
      <c r="P2551" s="9">
        <f>IFERROR(VLOOKUP(Tabla1[[#This Row],[FECHA]],'RECAUDOS DE RESOLUCIONES'!A:D,3,FALSE),0)</f>
        <v>496900</v>
      </c>
      <c r="Q255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551" s="9">
        <f>Tabla1[V. COMPARENDOS]-(Tabla1[V. EXONERACIONES]+Tabla1[[#This Row],[V. SIMIT CON RESOLUCION]]+Tabla1[[#This Row],[V. SIMIT SIN RESOLUCION]]+Tabla1[[#This Row],[V. RECAUDOS COMPARENDOS]]+Tabla1[[#This Row],[V. RECAUDOS RESOLUCIONES]])</f>
        <v>380957</v>
      </c>
      <c r="S2551" s="11">
        <f>IFERROR(VLOOKUP(Tabla1[[#This Row],[FECHA]],'RECAUDOS LOCALES'!A:D,4,FALSE),0)</f>
        <v>0</v>
      </c>
      <c r="T2551" s="9">
        <f>IFERROR(VLOOKUP(Tabla1[[#This Row],[FECHA]],'RECAUDOS LOCALES'!A:D,3,FALSE),0)</f>
        <v>0</v>
      </c>
      <c r="U2551" s="11">
        <f>IFERROR(VLOOKUP(Tabla1[[#This Row],[FECHA]],'RECAUDOS EXTERNOS'!A:D,4,FALSE),0)</f>
        <v>0</v>
      </c>
      <c r="V2551" s="9">
        <f>IFERROR(VLOOKUP(Tabla1[[#This Row],[FECHA]],'RECAUDOS EXTERNOS'!A:D,3,FALSE),0)</f>
        <v>0</v>
      </c>
    </row>
    <row r="2552" spans="1:22" x14ac:dyDescent="0.25">
      <c r="A2552" s="1">
        <v>40111</v>
      </c>
      <c r="B2552" s="3" t="s">
        <v>4</v>
      </c>
      <c r="C2552" s="2">
        <v>40087</v>
      </c>
      <c r="D2552" s="5">
        <f>YEAR(Tabla1[[#This Row],[FECHA]])</f>
        <v>2009</v>
      </c>
      <c r="E2552" s="5">
        <f>IFERROR(VLOOKUP(Tabla1[[#This Row],[FECHA]],'COMPARENDOS TOTALES'!A:D,4,FALSE),0)</f>
        <v>12</v>
      </c>
      <c r="F2552" s="9">
        <f>IFERROR(VLOOKUP(Tabla1[[#This Row],[FECHA]],'COMPARENDOS TOTALES'!A:D,3,FALSE),0)</f>
        <v>3859257</v>
      </c>
      <c r="G2552" s="5">
        <f>IFERROR(VLOOKUP(Tabla1[[#This Row],[FECHA]],EXONERACIONES!A:D,4,FALSE),0)</f>
        <v>3</v>
      </c>
      <c r="H2552" s="9">
        <f>IFERROR(VLOOKUP(Tabla1[[#This Row],[FECHA]],EXONERACIONES!A:D,3,FALSE),0)</f>
        <v>745350</v>
      </c>
      <c r="I2552" s="5">
        <f>IFERROR(VLOOKUP(Tabla1[[#This Row],[FECHA]],'SIMIT CON RES'!A:D,4,FALSE),0)</f>
        <v>5</v>
      </c>
      <c r="J2552" s="9">
        <f>IFERROR(VLOOKUP(Tabla1[[#This Row],[FECHA]],'SIMIT CON RES'!A:D,3,FALSE),0)</f>
        <v>1623207</v>
      </c>
      <c r="K2552">
        <f>IFERROR(VLOOKUP(Tabla1[[#This Row],[FECHA]],'SIMIT SIN RES'!A:D,4,FALSE),0)</f>
        <v>0</v>
      </c>
      <c r="L2552" s="9">
        <f>IFERROR(VLOOKUP(Tabla1[[#This Row],[FECHA]],'SIMIT SIN RES'!A:D,3,FALSE),0)</f>
        <v>0</v>
      </c>
      <c r="M2552" s="5">
        <f>IFERROR(VLOOKUP(Tabla1[[#This Row],[FECHA]],'RECAUDOS DE COMPARENDOS'!A:D,4,FALSE),0)</f>
        <v>0</v>
      </c>
      <c r="N2552" s="9">
        <f>IFERROR(VLOOKUP(Tabla1[[#This Row],[FECHA]],'RECAUDOS DE COMPARENDOS'!A:D,3,FALSE),0)</f>
        <v>0</v>
      </c>
      <c r="O2552" s="5">
        <f>IFERROR(VLOOKUP(Tabla1[[#This Row],[FECHA]],'RECAUDOS DE RESOLUCIONES'!A:D,4,FALSE),0)</f>
        <v>1</v>
      </c>
      <c r="P2552" s="9">
        <f>IFERROR(VLOOKUP(Tabla1[[#This Row],[FECHA]],'RECAUDOS DE RESOLUCIONES'!A:D,3,FALSE),0)</f>
        <v>248450</v>
      </c>
      <c r="Q255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2552" s="9">
        <f>Tabla1[V. COMPARENDOS]-(Tabla1[V. EXONERACIONES]+Tabla1[[#This Row],[V. SIMIT CON RESOLUCION]]+Tabla1[[#This Row],[V. SIMIT SIN RESOLUCION]]+Tabla1[[#This Row],[V. RECAUDOS COMPARENDOS]]+Tabla1[[#This Row],[V. RECAUDOS RESOLUCIONES]])</f>
        <v>1242250</v>
      </c>
      <c r="S2552" s="11">
        <f>IFERROR(VLOOKUP(Tabla1[[#This Row],[FECHA]],'RECAUDOS LOCALES'!A:D,4,FALSE),0)</f>
        <v>0</v>
      </c>
      <c r="T2552" s="9">
        <f>IFERROR(VLOOKUP(Tabla1[[#This Row],[FECHA]],'RECAUDOS LOCALES'!A:D,3,FALSE),0)</f>
        <v>0</v>
      </c>
      <c r="U2552" s="11">
        <f>IFERROR(VLOOKUP(Tabla1[[#This Row],[FECHA]],'RECAUDOS EXTERNOS'!A:D,4,FALSE),0)</f>
        <v>0</v>
      </c>
      <c r="V2552" s="9">
        <f>IFERROR(VLOOKUP(Tabla1[[#This Row],[FECHA]],'RECAUDOS EXTERNOS'!A:D,3,FALSE),0)</f>
        <v>0</v>
      </c>
    </row>
    <row r="2553" spans="1:22" x14ac:dyDescent="0.25">
      <c r="A2553" s="1">
        <v>40112</v>
      </c>
      <c r="B2553" s="3" t="s">
        <v>1</v>
      </c>
      <c r="C2553" s="2">
        <v>40087</v>
      </c>
      <c r="D2553" s="5">
        <f>YEAR(Tabla1[[#This Row],[FECHA]])</f>
        <v>2009</v>
      </c>
      <c r="E2553" s="5">
        <f>IFERROR(VLOOKUP(Tabla1[[#This Row],[FECHA]],'COMPARENDOS TOTALES'!A:D,4,FALSE),0)</f>
        <v>5</v>
      </c>
      <c r="F2553" s="9">
        <f>IFERROR(VLOOKUP(Tabla1[[#This Row],[FECHA]],'COMPARENDOS TOTALES'!A:D,3,FALSE),0)</f>
        <v>1739150</v>
      </c>
      <c r="G2553" s="5">
        <f>IFERROR(VLOOKUP(Tabla1[[#This Row],[FECHA]],EXONERACIONES!A:D,4,FALSE),0)</f>
        <v>2</v>
      </c>
      <c r="H2553" s="9">
        <f>IFERROR(VLOOKUP(Tabla1[[#This Row],[FECHA]],EXONERACIONES!A:D,3,FALSE),0)</f>
        <v>496900</v>
      </c>
      <c r="I2553" s="5">
        <f>IFERROR(VLOOKUP(Tabla1[[#This Row],[FECHA]],'SIMIT CON RES'!A:D,4,FALSE),0)</f>
        <v>2</v>
      </c>
      <c r="J2553" s="9">
        <f>IFERROR(VLOOKUP(Tabla1[[#This Row],[FECHA]],'SIMIT CON RES'!A:D,3,FALSE),0)</f>
        <v>993800</v>
      </c>
      <c r="K2553">
        <f>IFERROR(VLOOKUP(Tabla1[[#This Row],[FECHA]],'SIMIT SIN RES'!A:D,4,FALSE),0)</f>
        <v>0</v>
      </c>
      <c r="L2553" s="9">
        <f>IFERROR(VLOOKUP(Tabla1[[#This Row],[FECHA]],'SIMIT SIN RES'!A:D,3,FALSE),0)</f>
        <v>0</v>
      </c>
      <c r="M2553" s="5">
        <f>IFERROR(VLOOKUP(Tabla1[[#This Row],[FECHA]],'RECAUDOS DE COMPARENDOS'!A:D,4,FALSE),0)</f>
        <v>1</v>
      </c>
      <c r="N2553" s="9">
        <f>IFERROR(VLOOKUP(Tabla1[[#This Row],[FECHA]],'RECAUDOS DE COMPARENDOS'!A:D,3,FALSE),0)</f>
        <v>248450</v>
      </c>
      <c r="O2553" s="5">
        <f>IFERROR(VLOOKUP(Tabla1[[#This Row],[FECHA]],'RECAUDOS DE RESOLUCIONES'!A:D,4,FALSE),0)</f>
        <v>0</v>
      </c>
      <c r="P2553" s="9">
        <f>IFERROR(VLOOKUP(Tabla1[[#This Row],[FECHA]],'RECAUDOS DE RESOLUCIONES'!A:D,3,FALSE),0)</f>
        <v>0</v>
      </c>
      <c r="Q255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55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553" s="11">
        <f>IFERROR(VLOOKUP(Tabla1[[#This Row],[FECHA]],'RECAUDOS LOCALES'!A:D,4,FALSE),0)</f>
        <v>0</v>
      </c>
      <c r="T2553" s="9">
        <f>IFERROR(VLOOKUP(Tabla1[[#This Row],[FECHA]],'RECAUDOS LOCALES'!A:D,3,FALSE),0)</f>
        <v>0</v>
      </c>
      <c r="U2553" s="11">
        <f>IFERROR(VLOOKUP(Tabla1[[#This Row],[FECHA]],'RECAUDOS EXTERNOS'!A:D,4,FALSE),0)</f>
        <v>1</v>
      </c>
      <c r="V2553" s="9">
        <f>IFERROR(VLOOKUP(Tabla1[[#This Row],[FECHA]],'RECAUDOS EXTERNOS'!A:D,3,FALSE),0)</f>
        <v>218100</v>
      </c>
    </row>
    <row r="2554" spans="1:22" x14ac:dyDescent="0.25">
      <c r="A2554" s="1">
        <v>40113</v>
      </c>
      <c r="B2554" s="3" t="s">
        <v>2</v>
      </c>
      <c r="C2554" s="2">
        <v>40087</v>
      </c>
      <c r="D2554" s="5">
        <f>YEAR(Tabla1[[#This Row],[FECHA]])</f>
        <v>2009</v>
      </c>
      <c r="E2554" s="5">
        <f>IFERROR(VLOOKUP(Tabla1[[#This Row],[FECHA]],'COMPARENDOS TOTALES'!A:D,4,FALSE),0)</f>
        <v>9</v>
      </c>
      <c r="F2554" s="9">
        <f>IFERROR(VLOOKUP(Tabla1[[#This Row],[FECHA]],'COMPARENDOS TOTALES'!A:D,3,FALSE),0)</f>
        <v>3229850</v>
      </c>
      <c r="G2554" s="5">
        <f>IFERROR(VLOOKUP(Tabla1[[#This Row],[FECHA]],EXONERACIONES!A:D,4,FALSE),0)</f>
        <v>0</v>
      </c>
      <c r="H2554" s="9">
        <f>IFERROR(VLOOKUP(Tabla1[[#This Row],[FECHA]],EXONERACIONES!A:D,3,FALSE),0)</f>
        <v>0</v>
      </c>
      <c r="I2554" s="5">
        <f>IFERROR(VLOOKUP(Tabla1[[#This Row],[FECHA]],'SIMIT CON RES'!A:D,4,FALSE),0)</f>
        <v>8</v>
      </c>
      <c r="J2554" s="9">
        <f>IFERROR(VLOOKUP(Tabla1[[#This Row],[FECHA]],'SIMIT CON RES'!A:D,3,FALSE),0)</f>
        <v>2732950</v>
      </c>
      <c r="K2554">
        <f>IFERROR(VLOOKUP(Tabla1[[#This Row],[FECHA]],'SIMIT SIN RES'!A:D,4,FALSE),0)</f>
        <v>0</v>
      </c>
      <c r="L2554" s="9">
        <f>IFERROR(VLOOKUP(Tabla1[[#This Row],[FECHA]],'SIMIT SIN RES'!A:D,3,FALSE),0)</f>
        <v>0</v>
      </c>
      <c r="M2554" s="5">
        <f>IFERROR(VLOOKUP(Tabla1[[#This Row],[FECHA]],'RECAUDOS DE COMPARENDOS'!A:D,4,FALSE),0)</f>
        <v>0</v>
      </c>
      <c r="N2554" s="9">
        <f>IFERROR(VLOOKUP(Tabla1[[#This Row],[FECHA]],'RECAUDOS DE COMPARENDOS'!A:D,3,FALSE),0)</f>
        <v>0</v>
      </c>
      <c r="O2554" s="5">
        <f>IFERROR(VLOOKUP(Tabla1[[#This Row],[FECHA]],'RECAUDOS DE RESOLUCIONES'!A:D,4,FALSE),0)</f>
        <v>0</v>
      </c>
      <c r="P2554" s="9">
        <f>IFERROR(VLOOKUP(Tabla1[[#This Row],[FECHA]],'RECAUDOS DE RESOLUCIONES'!A:D,3,FALSE),0)</f>
        <v>0</v>
      </c>
      <c r="Q255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554" s="9">
        <f>Tabla1[V. COMPARENDOS]-(Tabla1[V. EXONERACIONES]+Tabla1[[#This Row],[V. SIMIT CON RESOLUCION]]+Tabla1[[#This Row],[V. SIMIT SIN RESOLUCION]]+Tabla1[[#This Row],[V. RECAUDOS COMPARENDOS]]+Tabla1[[#This Row],[V. RECAUDOS RESOLUCIONES]])</f>
        <v>496900</v>
      </c>
      <c r="S2554" s="11">
        <f>IFERROR(VLOOKUP(Tabla1[[#This Row],[FECHA]],'RECAUDOS LOCALES'!A:D,4,FALSE),0)</f>
        <v>0</v>
      </c>
      <c r="T2554" s="9">
        <f>IFERROR(VLOOKUP(Tabla1[[#This Row],[FECHA]],'RECAUDOS LOCALES'!A:D,3,FALSE),0)</f>
        <v>0</v>
      </c>
      <c r="U2554" s="11">
        <f>IFERROR(VLOOKUP(Tabla1[[#This Row],[FECHA]],'RECAUDOS EXTERNOS'!A:D,4,FALSE),0)</f>
        <v>3</v>
      </c>
      <c r="V2554" s="9">
        <f>IFERROR(VLOOKUP(Tabla1[[#This Row],[FECHA]],'RECAUDOS EXTERNOS'!A:D,3,FALSE),0)</f>
        <v>793810</v>
      </c>
    </row>
    <row r="2555" spans="1:22" x14ac:dyDescent="0.25">
      <c r="A2555" s="1">
        <v>40114</v>
      </c>
      <c r="B2555" s="3" t="s">
        <v>3</v>
      </c>
      <c r="C2555" s="2">
        <v>40087</v>
      </c>
      <c r="D2555" s="5">
        <f>YEAR(Tabla1[[#This Row],[FECHA]])</f>
        <v>2009</v>
      </c>
      <c r="E2555" s="5">
        <f>IFERROR(VLOOKUP(Tabla1[[#This Row],[FECHA]],'COMPARENDOS TOTALES'!A:D,4,FALSE),0)</f>
        <v>12</v>
      </c>
      <c r="F2555" s="9">
        <f>IFERROR(VLOOKUP(Tabla1[[#This Row],[FECHA]],'COMPARENDOS TOTALES'!A:D,3,FALSE),0)</f>
        <v>4853057</v>
      </c>
      <c r="G2555" s="5">
        <f>IFERROR(VLOOKUP(Tabla1[[#This Row],[FECHA]],EXONERACIONES!A:D,4,FALSE),0)</f>
        <v>0</v>
      </c>
      <c r="H2555" s="9">
        <f>IFERROR(VLOOKUP(Tabla1[[#This Row],[FECHA]],EXONERACIONES!A:D,3,FALSE),0)</f>
        <v>0</v>
      </c>
      <c r="I2555" s="5">
        <f>IFERROR(VLOOKUP(Tabla1[[#This Row],[FECHA]],'SIMIT CON RES'!A:D,4,FALSE),0)</f>
        <v>6</v>
      </c>
      <c r="J2555" s="9">
        <f>IFERROR(VLOOKUP(Tabla1[[#This Row],[FECHA]],'SIMIT CON RES'!A:D,3,FALSE),0)</f>
        <v>1871657</v>
      </c>
      <c r="K2555">
        <f>IFERROR(VLOOKUP(Tabla1[[#This Row],[FECHA]],'SIMIT SIN RES'!A:D,4,FALSE),0)</f>
        <v>0</v>
      </c>
      <c r="L2555" s="9">
        <f>IFERROR(VLOOKUP(Tabla1[[#This Row],[FECHA]],'SIMIT SIN RES'!A:D,3,FALSE),0)</f>
        <v>0</v>
      </c>
      <c r="M2555" s="5">
        <f>IFERROR(VLOOKUP(Tabla1[[#This Row],[FECHA]],'RECAUDOS DE COMPARENDOS'!A:D,4,FALSE),0)</f>
        <v>3</v>
      </c>
      <c r="N2555" s="9">
        <f>IFERROR(VLOOKUP(Tabla1[[#This Row],[FECHA]],'RECAUDOS DE COMPARENDOS'!A:D,3,FALSE),0)</f>
        <v>1490700</v>
      </c>
      <c r="O2555" s="5">
        <f>IFERROR(VLOOKUP(Tabla1[[#This Row],[FECHA]],'RECAUDOS DE RESOLUCIONES'!A:D,4,FALSE),0)</f>
        <v>0</v>
      </c>
      <c r="P2555" s="9">
        <f>IFERROR(VLOOKUP(Tabla1[[#This Row],[FECHA]],'RECAUDOS DE RESOLUCIONES'!A:D,3,FALSE),0)</f>
        <v>0</v>
      </c>
      <c r="Q255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2555" s="9">
        <f>Tabla1[V. COMPARENDOS]-(Tabla1[V. EXONERACIONES]+Tabla1[[#This Row],[V. SIMIT CON RESOLUCION]]+Tabla1[[#This Row],[V. SIMIT SIN RESOLUCION]]+Tabla1[[#This Row],[V. RECAUDOS COMPARENDOS]]+Tabla1[[#This Row],[V. RECAUDOS RESOLUCIONES]])</f>
        <v>1490700</v>
      </c>
      <c r="S2555" s="11">
        <f>IFERROR(VLOOKUP(Tabla1[[#This Row],[FECHA]],'RECAUDOS LOCALES'!A:D,4,FALSE),0)</f>
        <v>0</v>
      </c>
      <c r="T2555" s="9">
        <f>IFERROR(VLOOKUP(Tabla1[[#This Row],[FECHA]],'RECAUDOS LOCALES'!A:D,3,FALSE),0)</f>
        <v>0</v>
      </c>
      <c r="U2555" s="11">
        <f>IFERROR(VLOOKUP(Tabla1[[#This Row],[FECHA]],'RECAUDOS EXTERNOS'!A:D,4,FALSE),0)</f>
        <v>8</v>
      </c>
      <c r="V2555" s="9">
        <f>IFERROR(VLOOKUP(Tabla1[[#This Row],[FECHA]],'RECAUDOS EXTERNOS'!A:D,3,FALSE),0)</f>
        <v>2521225</v>
      </c>
    </row>
    <row r="2556" spans="1:22" x14ac:dyDescent="0.25">
      <c r="A2556" s="1">
        <v>40115</v>
      </c>
      <c r="B2556" s="3" t="s">
        <v>6</v>
      </c>
      <c r="C2556" s="2">
        <v>40087</v>
      </c>
      <c r="D2556" s="5">
        <f>YEAR(Tabla1[[#This Row],[FECHA]])</f>
        <v>2009</v>
      </c>
      <c r="E2556" s="5">
        <f>IFERROR(VLOOKUP(Tabla1[[#This Row],[FECHA]],'COMPARENDOS TOTALES'!A:D,4,FALSE),0)</f>
        <v>12</v>
      </c>
      <c r="F2556" s="9">
        <f>IFERROR(VLOOKUP(Tabla1[[#This Row],[FECHA]],'COMPARENDOS TOTALES'!A:D,3,FALSE),0)</f>
        <v>4356157</v>
      </c>
      <c r="G2556" s="5">
        <f>IFERROR(VLOOKUP(Tabla1[[#This Row],[FECHA]],EXONERACIONES!A:D,4,FALSE),0)</f>
        <v>0</v>
      </c>
      <c r="H2556" s="9">
        <f>IFERROR(VLOOKUP(Tabla1[[#This Row],[FECHA]],EXONERACIONES!A:D,3,FALSE),0)</f>
        <v>0</v>
      </c>
      <c r="I2556" s="5">
        <f>IFERROR(VLOOKUP(Tabla1[[#This Row],[FECHA]],'SIMIT CON RES'!A:D,4,FALSE),0)</f>
        <v>8</v>
      </c>
      <c r="J2556" s="9">
        <f>IFERROR(VLOOKUP(Tabla1[[#This Row],[FECHA]],'SIMIT CON RES'!A:D,3,FALSE),0)</f>
        <v>3229850</v>
      </c>
      <c r="K2556">
        <f>IFERROR(VLOOKUP(Tabla1[[#This Row],[FECHA]],'SIMIT SIN RES'!A:D,4,FALSE),0)</f>
        <v>0</v>
      </c>
      <c r="L2556" s="9">
        <f>IFERROR(VLOOKUP(Tabla1[[#This Row],[FECHA]],'SIMIT SIN RES'!A:D,3,FALSE),0)</f>
        <v>0</v>
      </c>
      <c r="M2556" s="5">
        <f>IFERROR(VLOOKUP(Tabla1[[#This Row],[FECHA]],'RECAUDOS DE COMPARENDOS'!A:D,4,FALSE),0)</f>
        <v>1</v>
      </c>
      <c r="N2556" s="9">
        <f>IFERROR(VLOOKUP(Tabla1[[#This Row],[FECHA]],'RECAUDOS DE COMPARENDOS'!A:D,3,FALSE),0)</f>
        <v>248450</v>
      </c>
      <c r="O2556" s="5">
        <f>IFERROR(VLOOKUP(Tabla1[[#This Row],[FECHA]],'RECAUDOS DE RESOLUCIONES'!A:D,4,FALSE),0)</f>
        <v>0</v>
      </c>
      <c r="P2556" s="9">
        <f>IFERROR(VLOOKUP(Tabla1[[#This Row],[FECHA]],'RECAUDOS DE RESOLUCIONES'!A:D,3,FALSE),0)</f>
        <v>0</v>
      </c>
      <c r="Q255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2556" s="9">
        <f>Tabla1[V. COMPARENDOS]-(Tabla1[V. EXONERACIONES]+Tabla1[[#This Row],[V. SIMIT CON RESOLUCION]]+Tabla1[[#This Row],[V. SIMIT SIN RESOLUCION]]+Tabla1[[#This Row],[V. RECAUDOS COMPARENDOS]]+Tabla1[[#This Row],[V. RECAUDOS RESOLUCIONES]])</f>
        <v>877857</v>
      </c>
      <c r="S2556" s="11">
        <f>IFERROR(VLOOKUP(Tabla1[[#This Row],[FECHA]],'RECAUDOS LOCALES'!A:D,4,FALSE),0)</f>
        <v>0</v>
      </c>
      <c r="T2556" s="9">
        <f>IFERROR(VLOOKUP(Tabla1[[#This Row],[FECHA]],'RECAUDOS LOCALES'!A:D,3,FALSE),0)</f>
        <v>0</v>
      </c>
      <c r="U2556" s="11">
        <f>IFERROR(VLOOKUP(Tabla1[[#This Row],[FECHA]],'RECAUDOS EXTERNOS'!A:D,4,FALSE),0)</f>
        <v>0</v>
      </c>
      <c r="V2556" s="9">
        <f>IFERROR(VLOOKUP(Tabla1[[#This Row],[FECHA]],'RECAUDOS EXTERNOS'!A:D,3,FALSE),0)</f>
        <v>0</v>
      </c>
    </row>
    <row r="2557" spans="1:22" x14ac:dyDescent="0.25">
      <c r="A2557" s="1">
        <v>40116</v>
      </c>
      <c r="B2557" s="3" t="s">
        <v>0</v>
      </c>
      <c r="C2557" s="2">
        <v>40087</v>
      </c>
      <c r="D2557" s="5">
        <f>YEAR(Tabla1[[#This Row],[FECHA]])</f>
        <v>2009</v>
      </c>
      <c r="E2557" s="5">
        <f>IFERROR(VLOOKUP(Tabla1[[#This Row],[FECHA]],'COMPARENDOS TOTALES'!A:D,4,FALSE),0)</f>
        <v>10</v>
      </c>
      <c r="F2557" s="9">
        <f>IFERROR(VLOOKUP(Tabla1[[#This Row],[FECHA]],'COMPARENDOS TOTALES'!A:D,3,FALSE),0)</f>
        <v>3014528</v>
      </c>
      <c r="G2557" s="5">
        <f>IFERROR(VLOOKUP(Tabla1[[#This Row],[FECHA]],EXONERACIONES!A:D,4,FALSE),0)</f>
        <v>1</v>
      </c>
      <c r="H2557" s="9">
        <f>IFERROR(VLOOKUP(Tabla1[[#This Row],[FECHA]],EXONERACIONES!A:D,3,FALSE),0)</f>
        <v>496900</v>
      </c>
      <c r="I2557" s="5">
        <f>IFERROR(VLOOKUP(Tabla1[[#This Row],[FECHA]],'SIMIT CON RES'!A:D,4,FALSE),0)</f>
        <v>5</v>
      </c>
      <c r="J2557" s="9">
        <f>IFERROR(VLOOKUP(Tabla1[[#This Row],[FECHA]],'SIMIT CON RES'!A:D,3,FALSE),0)</f>
        <v>1507264</v>
      </c>
      <c r="K2557">
        <f>IFERROR(VLOOKUP(Tabla1[[#This Row],[FECHA]],'SIMIT SIN RES'!A:D,4,FALSE),0)</f>
        <v>0</v>
      </c>
      <c r="L2557" s="9">
        <f>IFERROR(VLOOKUP(Tabla1[[#This Row],[FECHA]],'SIMIT SIN RES'!A:D,3,FALSE),0)</f>
        <v>0</v>
      </c>
      <c r="M2557" s="5">
        <f>IFERROR(VLOOKUP(Tabla1[[#This Row],[FECHA]],'RECAUDOS DE COMPARENDOS'!A:D,4,FALSE),0)</f>
        <v>1</v>
      </c>
      <c r="N2557" s="9">
        <f>IFERROR(VLOOKUP(Tabla1[[#This Row],[FECHA]],'RECAUDOS DE COMPARENDOS'!A:D,3,FALSE),0)</f>
        <v>132507</v>
      </c>
      <c r="O2557" s="5">
        <f>IFERROR(VLOOKUP(Tabla1[[#This Row],[FECHA]],'RECAUDOS DE RESOLUCIONES'!A:D,4,FALSE),0)</f>
        <v>1</v>
      </c>
      <c r="P2557" s="9">
        <f>IFERROR(VLOOKUP(Tabla1[[#This Row],[FECHA]],'RECAUDOS DE RESOLUCIONES'!A:D,3,FALSE),0)</f>
        <v>248450</v>
      </c>
      <c r="Q255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557" s="9">
        <f>Tabla1[V. COMPARENDOS]-(Tabla1[V. EXONERACIONES]+Tabla1[[#This Row],[V. SIMIT CON RESOLUCION]]+Tabla1[[#This Row],[V. SIMIT SIN RESOLUCION]]+Tabla1[[#This Row],[V. RECAUDOS COMPARENDOS]]+Tabla1[[#This Row],[V. RECAUDOS RESOLUCIONES]])</f>
        <v>629407</v>
      </c>
      <c r="S2557" s="11">
        <f>IFERROR(VLOOKUP(Tabla1[[#This Row],[FECHA]],'RECAUDOS LOCALES'!A:D,4,FALSE),0)</f>
        <v>0</v>
      </c>
      <c r="T2557" s="9">
        <f>IFERROR(VLOOKUP(Tabla1[[#This Row],[FECHA]],'RECAUDOS LOCALES'!A:D,3,FALSE),0)</f>
        <v>0</v>
      </c>
      <c r="U2557" s="11">
        <f>IFERROR(VLOOKUP(Tabla1[[#This Row],[FECHA]],'RECAUDOS EXTERNOS'!A:D,4,FALSE),0)</f>
        <v>0</v>
      </c>
      <c r="V2557" s="9">
        <f>IFERROR(VLOOKUP(Tabla1[[#This Row],[FECHA]],'RECAUDOS EXTERNOS'!A:D,3,FALSE),0)</f>
        <v>0</v>
      </c>
    </row>
    <row r="2558" spans="1:22" x14ac:dyDescent="0.25">
      <c r="A2558" s="1">
        <v>40117</v>
      </c>
      <c r="B2558" s="3" t="s">
        <v>5</v>
      </c>
      <c r="C2558" s="2">
        <v>40087</v>
      </c>
      <c r="D2558" s="5">
        <f>YEAR(Tabla1[[#This Row],[FECHA]])</f>
        <v>2009</v>
      </c>
      <c r="E2558" s="5">
        <f>IFERROR(VLOOKUP(Tabla1[[#This Row],[FECHA]],'COMPARENDOS TOTALES'!A:D,4,FALSE),0)</f>
        <v>27</v>
      </c>
      <c r="F2558" s="9">
        <f>IFERROR(VLOOKUP(Tabla1[[#This Row],[FECHA]],'COMPARENDOS TOTALES'!A:D,3,FALSE),0)</f>
        <v>7519756</v>
      </c>
      <c r="G2558" s="5">
        <f>IFERROR(VLOOKUP(Tabla1[[#This Row],[FECHA]],EXONERACIONES!A:D,4,FALSE),0)</f>
        <v>1</v>
      </c>
      <c r="H2558" s="9">
        <f>IFERROR(VLOOKUP(Tabla1[[#This Row],[FECHA]],EXONERACIONES!A:D,3,FALSE),0)</f>
        <v>248450</v>
      </c>
      <c r="I2558" s="5">
        <f>IFERROR(VLOOKUP(Tabla1[[#This Row],[FECHA]],'SIMIT CON RES'!A:D,4,FALSE),0)</f>
        <v>12</v>
      </c>
      <c r="J2558" s="9">
        <f>IFERROR(VLOOKUP(Tabla1[[#This Row],[FECHA]],'SIMIT CON RES'!A:D,3,FALSE),0)</f>
        <v>4356157</v>
      </c>
      <c r="K2558">
        <f>IFERROR(VLOOKUP(Tabla1[[#This Row],[FECHA]],'SIMIT SIN RES'!A:D,4,FALSE),0)</f>
        <v>0</v>
      </c>
      <c r="L2558" s="9">
        <f>IFERROR(VLOOKUP(Tabla1[[#This Row],[FECHA]],'SIMIT SIN RES'!A:D,3,FALSE),0)</f>
        <v>0</v>
      </c>
      <c r="M2558" s="5">
        <f>IFERROR(VLOOKUP(Tabla1[[#This Row],[FECHA]],'RECAUDOS DE COMPARENDOS'!A:D,4,FALSE),0)</f>
        <v>1</v>
      </c>
      <c r="N2558" s="9">
        <f>IFERROR(VLOOKUP(Tabla1[[#This Row],[FECHA]],'RECAUDOS DE COMPARENDOS'!A:D,3,FALSE),0)</f>
        <v>132507</v>
      </c>
      <c r="O2558" s="5">
        <f>IFERROR(VLOOKUP(Tabla1[[#This Row],[FECHA]],'RECAUDOS DE RESOLUCIONES'!A:D,4,FALSE),0)</f>
        <v>2</v>
      </c>
      <c r="P2558" s="9">
        <f>IFERROR(VLOOKUP(Tabla1[[#This Row],[FECHA]],'RECAUDOS DE RESOLUCIONES'!A:D,3,FALSE),0)</f>
        <v>496900</v>
      </c>
      <c r="Q255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11</v>
      </c>
      <c r="R2558" s="9">
        <f>Tabla1[V. COMPARENDOS]-(Tabla1[V. EXONERACIONES]+Tabla1[[#This Row],[V. SIMIT CON RESOLUCION]]+Tabla1[[#This Row],[V. SIMIT SIN RESOLUCION]]+Tabla1[[#This Row],[V. RECAUDOS COMPARENDOS]]+Tabla1[[#This Row],[V. RECAUDOS RESOLUCIONES]])</f>
        <v>2285742</v>
      </c>
      <c r="S2558" s="11">
        <f>IFERROR(VLOOKUP(Tabla1[[#This Row],[FECHA]],'RECAUDOS LOCALES'!A:D,4,FALSE),0)</f>
        <v>0</v>
      </c>
      <c r="T2558" s="9">
        <f>IFERROR(VLOOKUP(Tabla1[[#This Row],[FECHA]],'RECAUDOS LOCALES'!A:D,3,FALSE),0)</f>
        <v>0</v>
      </c>
      <c r="U2558" s="11">
        <f>IFERROR(VLOOKUP(Tabla1[[#This Row],[FECHA]],'RECAUDOS EXTERNOS'!A:D,4,FALSE),0)</f>
        <v>0</v>
      </c>
      <c r="V2558" s="9">
        <f>IFERROR(VLOOKUP(Tabla1[[#This Row],[FECHA]],'RECAUDOS EXTERNOS'!A:D,3,FALSE),0)</f>
        <v>0</v>
      </c>
    </row>
    <row r="2559" spans="1:22" x14ac:dyDescent="0.25">
      <c r="A2559" s="1">
        <v>40118</v>
      </c>
      <c r="B2559" s="3" t="s">
        <v>4</v>
      </c>
      <c r="C2559" s="2">
        <v>40118</v>
      </c>
      <c r="D2559" s="5">
        <f>YEAR(Tabla1[[#This Row],[FECHA]])</f>
        <v>2009</v>
      </c>
      <c r="E2559" s="5">
        <f>IFERROR(VLOOKUP(Tabla1[[#This Row],[FECHA]],'COMPARENDOS TOTALES'!A:D,4,FALSE),0)</f>
        <v>12</v>
      </c>
      <c r="F2559" s="9">
        <f>IFERROR(VLOOKUP(Tabla1[[#This Row],[FECHA]],'COMPARENDOS TOTALES'!A:D,3,FALSE),0)</f>
        <v>4853057</v>
      </c>
      <c r="G2559" s="5">
        <f>IFERROR(VLOOKUP(Tabla1[[#This Row],[FECHA]],EXONERACIONES!A:D,4,FALSE),0)</f>
        <v>2</v>
      </c>
      <c r="H2559" s="9">
        <f>IFERROR(VLOOKUP(Tabla1[[#This Row],[FECHA]],EXONERACIONES!A:D,3,FALSE),0)</f>
        <v>993800</v>
      </c>
      <c r="I2559" s="5">
        <f>IFERROR(VLOOKUP(Tabla1[[#This Row],[FECHA]],'SIMIT CON RES'!A:D,4,FALSE),0)</f>
        <v>8</v>
      </c>
      <c r="J2559" s="9">
        <f>IFERROR(VLOOKUP(Tabla1[[#This Row],[FECHA]],'SIMIT CON RES'!A:D,3,FALSE),0)</f>
        <v>2865457</v>
      </c>
      <c r="K2559">
        <f>IFERROR(VLOOKUP(Tabla1[[#This Row],[FECHA]],'SIMIT SIN RES'!A:D,4,FALSE),0)</f>
        <v>0</v>
      </c>
      <c r="L2559" s="9">
        <f>IFERROR(VLOOKUP(Tabla1[[#This Row],[FECHA]],'SIMIT SIN RES'!A:D,3,FALSE),0)</f>
        <v>0</v>
      </c>
      <c r="M2559" s="5">
        <f>IFERROR(VLOOKUP(Tabla1[[#This Row],[FECHA]],'RECAUDOS DE COMPARENDOS'!A:D,4,FALSE),0)</f>
        <v>0</v>
      </c>
      <c r="N2559" s="9">
        <f>IFERROR(VLOOKUP(Tabla1[[#This Row],[FECHA]],'RECAUDOS DE COMPARENDOS'!A:D,3,FALSE),0)</f>
        <v>0</v>
      </c>
      <c r="O2559" s="5">
        <f>IFERROR(VLOOKUP(Tabla1[[#This Row],[FECHA]],'RECAUDOS DE RESOLUCIONES'!A:D,4,FALSE),0)</f>
        <v>1</v>
      </c>
      <c r="P2559" s="9">
        <f>IFERROR(VLOOKUP(Tabla1[[#This Row],[FECHA]],'RECAUDOS DE RESOLUCIONES'!A:D,3,FALSE),0)</f>
        <v>496900</v>
      </c>
      <c r="Q255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559" s="9">
        <f>Tabla1[V. COMPARENDOS]-(Tabla1[V. EXONERACIONES]+Tabla1[[#This Row],[V. SIMIT CON RESOLUCION]]+Tabla1[[#This Row],[V. SIMIT SIN RESOLUCION]]+Tabla1[[#This Row],[V. RECAUDOS COMPARENDOS]]+Tabla1[[#This Row],[V. RECAUDOS RESOLUCIONES]])</f>
        <v>496900</v>
      </c>
      <c r="S2559" s="11">
        <f>IFERROR(VLOOKUP(Tabla1[[#This Row],[FECHA]],'RECAUDOS LOCALES'!A:D,4,FALSE),0)</f>
        <v>0</v>
      </c>
      <c r="T2559" s="9">
        <f>IFERROR(VLOOKUP(Tabla1[[#This Row],[FECHA]],'RECAUDOS LOCALES'!A:D,3,FALSE),0)</f>
        <v>0</v>
      </c>
      <c r="U2559" s="11">
        <f>IFERROR(VLOOKUP(Tabla1[[#This Row],[FECHA]],'RECAUDOS EXTERNOS'!A:D,4,FALSE),0)</f>
        <v>0</v>
      </c>
      <c r="V2559" s="9">
        <f>IFERROR(VLOOKUP(Tabla1[[#This Row],[FECHA]],'RECAUDOS EXTERNOS'!A:D,3,FALSE),0)</f>
        <v>0</v>
      </c>
    </row>
    <row r="2560" spans="1:22" x14ac:dyDescent="0.25">
      <c r="A2560" s="1">
        <v>40119</v>
      </c>
      <c r="B2560" s="3" t="s">
        <v>1</v>
      </c>
      <c r="C2560" s="2">
        <v>40118</v>
      </c>
      <c r="D2560" s="5">
        <f>YEAR(Tabla1[[#This Row],[FECHA]])</f>
        <v>2009</v>
      </c>
      <c r="E2560" s="5">
        <f>IFERROR(VLOOKUP(Tabla1[[#This Row],[FECHA]],'COMPARENDOS TOTALES'!A:D,4,FALSE),0)</f>
        <v>26</v>
      </c>
      <c r="F2560" s="9">
        <f>IFERROR(VLOOKUP(Tabla1[[#This Row],[FECHA]],'COMPARENDOS TOTALES'!A:D,3,FALSE),0)</f>
        <v>8612935</v>
      </c>
      <c r="G2560" s="5">
        <f>IFERROR(VLOOKUP(Tabla1[[#This Row],[FECHA]],EXONERACIONES!A:D,4,FALSE),0)</f>
        <v>2</v>
      </c>
      <c r="H2560" s="9">
        <f>IFERROR(VLOOKUP(Tabla1[[#This Row],[FECHA]],EXONERACIONES!A:D,3,FALSE),0)</f>
        <v>993800</v>
      </c>
      <c r="I2560" s="5">
        <f>IFERROR(VLOOKUP(Tabla1[[#This Row],[FECHA]],'SIMIT CON RES'!A:D,4,FALSE),0)</f>
        <v>12</v>
      </c>
      <c r="J2560" s="9">
        <f>IFERROR(VLOOKUP(Tabla1[[#This Row],[FECHA]],'SIMIT CON RES'!A:D,3,FALSE),0)</f>
        <v>4604607</v>
      </c>
      <c r="K2560">
        <f>IFERROR(VLOOKUP(Tabla1[[#This Row],[FECHA]],'SIMIT SIN RES'!A:D,4,FALSE),0)</f>
        <v>0</v>
      </c>
      <c r="L2560" s="9">
        <f>IFERROR(VLOOKUP(Tabla1[[#This Row],[FECHA]],'SIMIT SIN RES'!A:D,3,FALSE),0)</f>
        <v>0</v>
      </c>
      <c r="M2560" s="5">
        <f>IFERROR(VLOOKUP(Tabla1[[#This Row],[FECHA]],'RECAUDOS DE COMPARENDOS'!A:D,4,FALSE),0)</f>
        <v>0</v>
      </c>
      <c r="N2560" s="9">
        <f>IFERROR(VLOOKUP(Tabla1[[#This Row],[FECHA]],'RECAUDOS DE COMPARENDOS'!A:D,3,FALSE),0)</f>
        <v>0</v>
      </c>
      <c r="O2560" s="5">
        <f>IFERROR(VLOOKUP(Tabla1[[#This Row],[FECHA]],'RECAUDOS DE RESOLUCIONES'!A:D,4,FALSE),0)</f>
        <v>1</v>
      </c>
      <c r="P2560" s="9">
        <f>IFERROR(VLOOKUP(Tabla1[[#This Row],[FECHA]],'RECAUDOS DE RESOLUCIONES'!A:D,3,FALSE),0)</f>
        <v>248450</v>
      </c>
      <c r="Q256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11</v>
      </c>
      <c r="R2560" s="9">
        <f>Tabla1[V. COMPARENDOS]-(Tabla1[V. EXONERACIONES]+Tabla1[[#This Row],[V. SIMIT CON RESOLUCION]]+Tabla1[[#This Row],[V. SIMIT SIN RESOLUCION]]+Tabla1[[#This Row],[V. RECAUDOS COMPARENDOS]]+Tabla1[[#This Row],[V. RECAUDOS RESOLUCIONES]])</f>
        <v>2766078</v>
      </c>
      <c r="S2560" s="11">
        <f>IFERROR(VLOOKUP(Tabla1[[#This Row],[FECHA]],'RECAUDOS LOCALES'!A:D,4,FALSE),0)</f>
        <v>0</v>
      </c>
      <c r="T2560" s="9">
        <f>IFERROR(VLOOKUP(Tabla1[[#This Row],[FECHA]],'RECAUDOS LOCALES'!A:D,3,FALSE),0)</f>
        <v>0</v>
      </c>
      <c r="U2560" s="11">
        <f>IFERROR(VLOOKUP(Tabla1[[#This Row],[FECHA]],'RECAUDOS EXTERNOS'!A:D,4,FALSE),0)</f>
        <v>0</v>
      </c>
      <c r="V2560" s="9">
        <f>IFERROR(VLOOKUP(Tabla1[[#This Row],[FECHA]],'RECAUDOS EXTERNOS'!A:D,3,FALSE),0)</f>
        <v>0</v>
      </c>
    </row>
    <row r="2561" spans="1:22" x14ac:dyDescent="0.25">
      <c r="A2561" s="1">
        <v>40120</v>
      </c>
      <c r="B2561" s="3" t="s">
        <v>2</v>
      </c>
      <c r="C2561" s="2">
        <v>40118</v>
      </c>
      <c r="D2561" s="5">
        <f>YEAR(Tabla1[[#This Row],[FECHA]])</f>
        <v>2009</v>
      </c>
      <c r="E2561" s="5">
        <f>IFERROR(VLOOKUP(Tabla1[[#This Row],[FECHA]],'COMPARENDOS TOTALES'!A:D,4,FALSE),0)</f>
        <v>5</v>
      </c>
      <c r="F2561" s="9">
        <f>IFERROR(VLOOKUP(Tabla1[[#This Row],[FECHA]],'COMPARENDOS TOTALES'!A:D,3,FALSE),0)</f>
        <v>1258814</v>
      </c>
      <c r="G2561" s="5">
        <f>IFERROR(VLOOKUP(Tabla1[[#This Row],[FECHA]],EXONERACIONES!A:D,4,FALSE),0)</f>
        <v>0</v>
      </c>
      <c r="H2561" s="9">
        <f>IFERROR(VLOOKUP(Tabla1[[#This Row],[FECHA]],EXONERACIONES!A:D,3,FALSE),0)</f>
        <v>0</v>
      </c>
      <c r="I2561" s="5">
        <f>IFERROR(VLOOKUP(Tabla1[[#This Row],[FECHA]],'SIMIT CON RES'!A:D,4,FALSE),0)</f>
        <v>1</v>
      </c>
      <c r="J2561" s="9">
        <f>IFERROR(VLOOKUP(Tabla1[[#This Row],[FECHA]],'SIMIT CON RES'!A:D,3,FALSE),0)</f>
        <v>132507</v>
      </c>
      <c r="K2561">
        <f>IFERROR(VLOOKUP(Tabla1[[#This Row],[FECHA]],'SIMIT SIN RES'!A:D,4,FALSE),0)</f>
        <v>0</v>
      </c>
      <c r="L2561" s="9">
        <f>IFERROR(VLOOKUP(Tabla1[[#This Row],[FECHA]],'SIMIT SIN RES'!A:D,3,FALSE),0)</f>
        <v>0</v>
      </c>
      <c r="M2561" s="5">
        <f>IFERROR(VLOOKUP(Tabla1[[#This Row],[FECHA]],'RECAUDOS DE COMPARENDOS'!A:D,4,FALSE),0)</f>
        <v>0</v>
      </c>
      <c r="N2561" s="9">
        <f>IFERROR(VLOOKUP(Tabla1[[#This Row],[FECHA]],'RECAUDOS DE COMPARENDOS'!A:D,3,FALSE),0)</f>
        <v>0</v>
      </c>
      <c r="O2561" s="5">
        <f>IFERROR(VLOOKUP(Tabla1[[#This Row],[FECHA]],'RECAUDOS DE RESOLUCIONES'!A:D,4,FALSE),0)</f>
        <v>1</v>
      </c>
      <c r="P2561" s="9">
        <f>IFERROR(VLOOKUP(Tabla1[[#This Row],[FECHA]],'RECAUDOS DE RESOLUCIONES'!A:D,3,FALSE),0)</f>
        <v>496900</v>
      </c>
      <c r="Q256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2561" s="9">
        <f>Tabla1[V. COMPARENDOS]-(Tabla1[V. EXONERACIONES]+Tabla1[[#This Row],[V. SIMIT CON RESOLUCION]]+Tabla1[[#This Row],[V. SIMIT SIN RESOLUCION]]+Tabla1[[#This Row],[V. RECAUDOS COMPARENDOS]]+Tabla1[[#This Row],[V. RECAUDOS RESOLUCIONES]])</f>
        <v>629407</v>
      </c>
      <c r="S2561" s="11">
        <f>IFERROR(VLOOKUP(Tabla1[[#This Row],[FECHA]],'RECAUDOS LOCALES'!A:D,4,FALSE),0)</f>
        <v>0</v>
      </c>
      <c r="T2561" s="9">
        <f>IFERROR(VLOOKUP(Tabla1[[#This Row],[FECHA]],'RECAUDOS LOCALES'!A:D,3,FALSE),0)</f>
        <v>0</v>
      </c>
      <c r="U2561" s="11">
        <f>IFERROR(VLOOKUP(Tabla1[[#This Row],[FECHA]],'RECAUDOS EXTERNOS'!A:D,4,FALSE),0)</f>
        <v>1</v>
      </c>
      <c r="V2561" s="9">
        <f>IFERROR(VLOOKUP(Tabla1[[#This Row],[FECHA]],'RECAUDOS EXTERNOS'!A:D,3,FALSE),0)</f>
        <v>244850</v>
      </c>
    </row>
    <row r="2562" spans="1:22" x14ac:dyDescent="0.25">
      <c r="A2562" s="1">
        <v>40121</v>
      </c>
      <c r="B2562" s="3" t="s">
        <v>3</v>
      </c>
      <c r="C2562" s="2">
        <v>40118</v>
      </c>
      <c r="D2562" s="5">
        <f>YEAR(Tabla1[[#This Row],[FECHA]])</f>
        <v>2009</v>
      </c>
      <c r="E2562" s="5">
        <f>IFERROR(VLOOKUP(Tabla1[[#This Row],[FECHA]],'COMPARENDOS TOTALES'!A:D,4,FALSE),0)</f>
        <v>5</v>
      </c>
      <c r="F2562" s="9">
        <f>IFERROR(VLOOKUP(Tabla1[[#This Row],[FECHA]],'COMPARENDOS TOTALES'!A:D,3,FALSE),0)</f>
        <v>1258814</v>
      </c>
      <c r="G2562" s="5">
        <f>IFERROR(VLOOKUP(Tabla1[[#This Row],[FECHA]],EXONERACIONES!A:D,4,FALSE),0)</f>
        <v>0</v>
      </c>
      <c r="H2562" s="9">
        <f>IFERROR(VLOOKUP(Tabla1[[#This Row],[FECHA]],EXONERACIONES!A:D,3,FALSE),0)</f>
        <v>0</v>
      </c>
      <c r="I2562" s="5">
        <f>IFERROR(VLOOKUP(Tabla1[[#This Row],[FECHA]],'SIMIT CON RES'!A:D,4,FALSE),0)</f>
        <v>4</v>
      </c>
      <c r="J2562" s="9">
        <f>IFERROR(VLOOKUP(Tabla1[[#This Row],[FECHA]],'SIMIT CON RES'!A:D,3,FALSE),0)</f>
        <v>1126307</v>
      </c>
      <c r="K2562">
        <f>IFERROR(VLOOKUP(Tabla1[[#This Row],[FECHA]],'SIMIT SIN RES'!A:D,4,FALSE),0)</f>
        <v>0</v>
      </c>
      <c r="L2562" s="9">
        <f>IFERROR(VLOOKUP(Tabla1[[#This Row],[FECHA]],'SIMIT SIN RES'!A:D,3,FALSE),0)</f>
        <v>0</v>
      </c>
      <c r="M2562" s="5">
        <f>IFERROR(VLOOKUP(Tabla1[[#This Row],[FECHA]],'RECAUDOS DE COMPARENDOS'!A:D,4,FALSE),0)</f>
        <v>0</v>
      </c>
      <c r="N2562" s="9">
        <f>IFERROR(VLOOKUP(Tabla1[[#This Row],[FECHA]],'RECAUDOS DE COMPARENDOS'!A:D,3,FALSE),0)</f>
        <v>0</v>
      </c>
      <c r="O2562" s="5">
        <f>IFERROR(VLOOKUP(Tabla1[[#This Row],[FECHA]],'RECAUDOS DE RESOLUCIONES'!A:D,4,FALSE),0)</f>
        <v>0</v>
      </c>
      <c r="P2562" s="9">
        <f>IFERROR(VLOOKUP(Tabla1[[#This Row],[FECHA]],'RECAUDOS DE RESOLUCIONES'!A:D,3,FALSE),0)</f>
        <v>0</v>
      </c>
      <c r="Q256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562" s="9">
        <f>Tabla1[V. COMPARENDOS]-(Tabla1[V. EXONERACIONES]+Tabla1[[#This Row],[V. SIMIT CON RESOLUCION]]+Tabla1[[#This Row],[V. SIMIT SIN RESOLUCION]]+Tabla1[[#This Row],[V. RECAUDOS COMPARENDOS]]+Tabla1[[#This Row],[V. RECAUDOS RESOLUCIONES]])</f>
        <v>132507</v>
      </c>
      <c r="S2562" s="11">
        <f>IFERROR(VLOOKUP(Tabla1[[#This Row],[FECHA]],'RECAUDOS LOCALES'!A:D,4,FALSE),0)</f>
        <v>0</v>
      </c>
      <c r="T2562" s="9">
        <f>IFERROR(VLOOKUP(Tabla1[[#This Row],[FECHA]],'RECAUDOS LOCALES'!A:D,3,FALSE),0)</f>
        <v>0</v>
      </c>
      <c r="U2562" s="11">
        <f>IFERROR(VLOOKUP(Tabla1[[#This Row],[FECHA]],'RECAUDOS EXTERNOS'!A:D,4,FALSE),0)</f>
        <v>7</v>
      </c>
      <c r="V2562" s="9">
        <f>IFERROR(VLOOKUP(Tabla1[[#This Row],[FECHA]],'RECAUDOS EXTERNOS'!A:D,3,FALSE),0)</f>
        <v>1692285</v>
      </c>
    </row>
    <row r="2563" spans="1:22" x14ac:dyDescent="0.25">
      <c r="A2563" s="1">
        <v>40122</v>
      </c>
      <c r="B2563" s="3" t="s">
        <v>6</v>
      </c>
      <c r="C2563" s="2">
        <v>40118</v>
      </c>
      <c r="D2563" s="5">
        <f>YEAR(Tabla1[[#This Row],[FECHA]])</f>
        <v>2009</v>
      </c>
      <c r="E2563" s="5">
        <f>IFERROR(VLOOKUP(Tabla1[[#This Row],[FECHA]],'COMPARENDOS TOTALES'!A:D,4,FALSE),0)</f>
        <v>5</v>
      </c>
      <c r="F2563" s="9">
        <f>IFERROR(VLOOKUP(Tabla1[[#This Row],[FECHA]],'COMPARENDOS TOTALES'!A:D,3,FALSE),0)</f>
        <v>1623207</v>
      </c>
      <c r="G2563" s="5">
        <f>IFERROR(VLOOKUP(Tabla1[[#This Row],[FECHA]],EXONERACIONES!A:D,4,FALSE),0)</f>
        <v>0</v>
      </c>
      <c r="H2563" s="9">
        <f>IFERROR(VLOOKUP(Tabla1[[#This Row],[FECHA]],EXONERACIONES!A:D,3,FALSE),0)</f>
        <v>0</v>
      </c>
      <c r="I2563" s="5">
        <f>IFERROR(VLOOKUP(Tabla1[[#This Row],[FECHA]],'SIMIT CON RES'!A:D,4,FALSE),0)</f>
        <v>3</v>
      </c>
      <c r="J2563" s="9">
        <f>IFERROR(VLOOKUP(Tabla1[[#This Row],[FECHA]],'SIMIT CON RES'!A:D,3,FALSE),0)</f>
        <v>629407</v>
      </c>
      <c r="K2563">
        <f>IFERROR(VLOOKUP(Tabla1[[#This Row],[FECHA]],'SIMIT SIN RES'!A:D,4,FALSE),0)</f>
        <v>0</v>
      </c>
      <c r="L2563" s="9">
        <f>IFERROR(VLOOKUP(Tabla1[[#This Row],[FECHA]],'SIMIT SIN RES'!A:D,3,FALSE),0)</f>
        <v>0</v>
      </c>
      <c r="M2563" s="5">
        <f>IFERROR(VLOOKUP(Tabla1[[#This Row],[FECHA]],'RECAUDOS DE COMPARENDOS'!A:D,4,FALSE),0)</f>
        <v>0</v>
      </c>
      <c r="N2563" s="9">
        <f>IFERROR(VLOOKUP(Tabla1[[#This Row],[FECHA]],'RECAUDOS DE COMPARENDOS'!A:D,3,FALSE),0)</f>
        <v>0</v>
      </c>
      <c r="O2563" s="5">
        <f>IFERROR(VLOOKUP(Tabla1[[#This Row],[FECHA]],'RECAUDOS DE RESOLUCIONES'!A:D,4,FALSE),0)</f>
        <v>1</v>
      </c>
      <c r="P2563" s="9">
        <f>IFERROR(VLOOKUP(Tabla1[[#This Row],[FECHA]],'RECAUDOS DE RESOLUCIONES'!A:D,3,FALSE),0)</f>
        <v>496900</v>
      </c>
      <c r="Q256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563" s="9">
        <f>Tabla1[V. COMPARENDOS]-(Tabla1[V. EXONERACIONES]+Tabla1[[#This Row],[V. SIMIT CON RESOLUCION]]+Tabla1[[#This Row],[V. SIMIT SIN RESOLUCION]]+Tabla1[[#This Row],[V. RECAUDOS COMPARENDOS]]+Tabla1[[#This Row],[V. RECAUDOS RESOLUCIONES]])</f>
        <v>496900</v>
      </c>
      <c r="S2563" s="11">
        <f>IFERROR(VLOOKUP(Tabla1[[#This Row],[FECHA]],'RECAUDOS LOCALES'!A:D,4,FALSE),0)</f>
        <v>0</v>
      </c>
      <c r="T2563" s="9">
        <f>IFERROR(VLOOKUP(Tabla1[[#This Row],[FECHA]],'RECAUDOS LOCALES'!A:D,3,FALSE),0)</f>
        <v>0</v>
      </c>
      <c r="U2563" s="11">
        <f>IFERROR(VLOOKUP(Tabla1[[#This Row],[FECHA]],'RECAUDOS EXTERNOS'!A:D,4,FALSE),0)</f>
        <v>3</v>
      </c>
      <c r="V2563" s="9">
        <f>IFERROR(VLOOKUP(Tabla1[[#This Row],[FECHA]],'RECAUDOS EXTERNOS'!A:D,3,FALSE),0)</f>
        <v>481684</v>
      </c>
    </row>
    <row r="2564" spans="1:22" x14ac:dyDescent="0.25">
      <c r="A2564" s="1">
        <v>40123</v>
      </c>
      <c r="B2564" s="3" t="s">
        <v>0</v>
      </c>
      <c r="C2564" s="2">
        <v>40118</v>
      </c>
      <c r="D2564" s="5">
        <f>YEAR(Tabla1[[#This Row],[FECHA]])</f>
        <v>2009</v>
      </c>
      <c r="E2564" s="5">
        <f>IFERROR(VLOOKUP(Tabla1[[#This Row],[FECHA]],'COMPARENDOS TOTALES'!A:D,4,FALSE),0)</f>
        <v>17</v>
      </c>
      <c r="F2564" s="9">
        <f>IFERROR(VLOOKUP(Tabla1[[#This Row],[FECHA]],'COMPARENDOS TOTALES'!A:D,3,FALSE),0)</f>
        <v>4389285</v>
      </c>
      <c r="G2564" s="5">
        <f>IFERROR(VLOOKUP(Tabla1[[#This Row],[FECHA]],EXONERACIONES!A:D,4,FALSE),0)</f>
        <v>2</v>
      </c>
      <c r="H2564" s="9">
        <f>IFERROR(VLOOKUP(Tabla1[[#This Row],[FECHA]],EXONERACIONES!A:D,3,FALSE),0)</f>
        <v>380957</v>
      </c>
      <c r="I2564" s="5">
        <f>IFERROR(VLOOKUP(Tabla1[[#This Row],[FECHA]],'SIMIT CON RES'!A:D,4,FALSE),0)</f>
        <v>10</v>
      </c>
      <c r="J2564" s="9">
        <f>IFERROR(VLOOKUP(Tabla1[[#This Row],[FECHA]],'SIMIT CON RES'!A:D,3,FALSE),0)</f>
        <v>2766078</v>
      </c>
      <c r="K2564">
        <f>IFERROR(VLOOKUP(Tabla1[[#This Row],[FECHA]],'SIMIT SIN RES'!A:D,4,FALSE),0)</f>
        <v>0</v>
      </c>
      <c r="L2564" s="9">
        <f>IFERROR(VLOOKUP(Tabla1[[#This Row],[FECHA]],'SIMIT SIN RES'!A:D,3,FALSE),0)</f>
        <v>0</v>
      </c>
      <c r="M2564" s="5">
        <f>IFERROR(VLOOKUP(Tabla1[[#This Row],[FECHA]],'RECAUDOS DE COMPARENDOS'!A:D,4,FALSE),0)</f>
        <v>0</v>
      </c>
      <c r="N2564" s="9">
        <f>IFERROR(VLOOKUP(Tabla1[[#This Row],[FECHA]],'RECAUDOS DE COMPARENDOS'!A:D,3,FALSE),0)</f>
        <v>0</v>
      </c>
      <c r="O2564" s="5">
        <f>IFERROR(VLOOKUP(Tabla1[[#This Row],[FECHA]],'RECAUDOS DE RESOLUCIONES'!A:D,4,FALSE),0)</f>
        <v>2</v>
      </c>
      <c r="P2564" s="9">
        <f>IFERROR(VLOOKUP(Tabla1[[#This Row],[FECHA]],'RECAUDOS DE RESOLUCIONES'!A:D,3,FALSE),0)</f>
        <v>496900</v>
      </c>
      <c r="Q256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2564" s="9">
        <f>Tabla1[V. COMPARENDOS]-(Tabla1[V. EXONERACIONES]+Tabla1[[#This Row],[V. SIMIT CON RESOLUCION]]+Tabla1[[#This Row],[V. SIMIT SIN RESOLUCION]]+Tabla1[[#This Row],[V. RECAUDOS COMPARENDOS]]+Tabla1[[#This Row],[V. RECAUDOS RESOLUCIONES]])</f>
        <v>745350</v>
      </c>
      <c r="S2564" s="11">
        <f>IFERROR(VLOOKUP(Tabla1[[#This Row],[FECHA]],'RECAUDOS LOCALES'!A:D,4,FALSE),0)</f>
        <v>0</v>
      </c>
      <c r="T2564" s="9">
        <f>IFERROR(VLOOKUP(Tabla1[[#This Row],[FECHA]],'RECAUDOS LOCALES'!A:D,3,FALSE),0)</f>
        <v>0</v>
      </c>
      <c r="U2564" s="11">
        <f>IFERROR(VLOOKUP(Tabla1[[#This Row],[FECHA]],'RECAUDOS EXTERNOS'!A:D,4,FALSE),0)</f>
        <v>0</v>
      </c>
      <c r="V2564" s="9">
        <f>IFERROR(VLOOKUP(Tabla1[[#This Row],[FECHA]],'RECAUDOS EXTERNOS'!A:D,3,FALSE),0)</f>
        <v>0</v>
      </c>
    </row>
    <row r="2565" spans="1:22" x14ac:dyDescent="0.25">
      <c r="A2565" s="1">
        <v>40124</v>
      </c>
      <c r="B2565" s="3" t="s">
        <v>5</v>
      </c>
      <c r="C2565" s="2">
        <v>40118</v>
      </c>
      <c r="D2565" s="5">
        <f>YEAR(Tabla1[[#This Row],[FECHA]])</f>
        <v>2009</v>
      </c>
      <c r="E2565" s="5">
        <f>IFERROR(VLOOKUP(Tabla1[[#This Row],[FECHA]],'COMPARENDOS TOTALES'!A:D,4,FALSE),0)</f>
        <v>10</v>
      </c>
      <c r="F2565" s="9">
        <f>IFERROR(VLOOKUP(Tabla1[[#This Row],[FECHA]],'COMPARENDOS TOTALES'!A:D,3,FALSE),0)</f>
        <v>3975200</v>
      </c>
      <c r="G2565" s="5">
        <f>IFERROR(VLOOKUP(Tabla1[[#This Row],[FECHA]],EXONERACIONES!A:D,4,FALSE),0)</f>
        <v>0</v>
      </c>
      <c r="H2565" s="9">
        <f>IFERROR(VLOOKUP(Tabla1[[#This Row],[FECHA]],EXONERACIONES!A:D,3,FALSE),0)</f>
        <v>0</v>
      </c>
      <c r="I2565" s="5">
        <f>IFERROR(VLOOKUP(Tabla1[[#This Row],[FECHA]],'SIMIT CON RES'!A:D,4,FALSE),0)</f>
        <v>3</v>
      </c>
      <c r="J2565" s="9">
        <f>IFERROR(VLOOKUP(Tabla1[[#This Row],[FECHA]],'SIMIT CON RES'!A:D,3,FALSE),0)</f>
        <v>1242250</v>
      </c>
      <c r="K2565">
        <f>IFERROR(VLOOKUP(Tabla1[[#This Row],[FECHA]],'SIMIT SIN RES'!A:D,4,FALSE),0)</f>
        <v>0</v>
      </c>
      <c r="L2565" s="9">
        <f>IFERROR(VLOOKUP(Tabla1[[#This Row],[FECHA]],'SIMIT SIN RES'!A:D,3,FALSE),0)</f>
        <v>0</v>
      </c>
      <c r="M2565" s="5">
        <f>IFERROR(VLOOKUP(Tabla1[[#This Row],[FECHA]],'RECAUDOS DE COMPARENDOS'!A:D,4,FALSE),0)</f>
        <v>1</v>
      </c>
      <c r="N2565" s="9">
        <f>IFERROR(VLOOKUP(Tabla1[[#This Row],[FECHA]],'RECAUDOS DE COMPARENDOS'!A:D,3,FALSE),0)</f>
        <v>248450</v>
      </c>
      <c r="O2565" s="5">
        <f>IFERROR(VLOOKUP(Tabla1[[#This Row],[FECHA]],'RECAUDOS DE RESOLUCIONES'!A:D,4,FALSE),0)</f>
        <v>1</v>
      </c>
      <c r="P2565" s="9">
        <f>IFERROR(VLOOKUP(Tabla1[[#This Row],[FECHA]],'RECAUDOS DE RESOLUCIONES'!A:D,3,FALSE),0)</f>
        <v>248450</v>
      </c>
      <c r="Q256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2565" s="9">
        <f>Tabla1[V. COMPARENDOS]-(Tabla1[V. EXONERACIONES]+Tabla1[[#This Row],[V. SIMIT CON RESOLUCION]]+Tabla1[[#This Row],[V. SIMIT SIN RESOLUCION]]+Tabla1[[#This Row],[V. RECAUDOS COMPARENDOS]]+Tabla1[[#This Row],[V. RECAUDOS RESOLUCIONES]])</f>
        <v>2236050</v>
      </c>
      <c r="S2565" s="11">
        <f>IFERROR(VLOOKUP(Tabla1[[#This Row],[FECHA]],'RECAUDOS LOCALES'!A:D,4,FALSE),0)</f>
        <v>0</v>
      </c>
      <c r="T2565" s="9">
        <f>IFERROR(VLOOKUP(Tabla1[[#This Row],[FECHA]],'RECAUDOS LOCALES'!A:D,3,FALSE),0)</f>
        <v>0</v>
      </c>
      <c r="U2565" s="11">
        <f>IFERROR(VLOOKUP(Tabla1[[#This Row],[FECHA]],'RECAUDOS EXTERNOS'!A:D,4,FALSE),0)</f>
        <v>0</v>
      </c>
      <c r="V2565" s="9">
        <f>IFERROR(VLOOKUP(Tabla1[[#This Row],[FECHA]],'RECAUDOS EXTERNOS'!A:D,3,FALSE),0)</f>
        <v>0</v>
      </c>
    </row>
    <row r="2566" spans="1:22" x14ac:dyDescent="0.25">
      <c r="A2566" s="1">
        <v>40125</v>
      </c>
      <c r="B2566" s="3" t="s">
        <v>4</v>
      </c>
      <c r="C2566" s="2">
        <v>40118</v>
      </c>
      <c r="D2566" s="5">
        <f>YEAR(Tabla1[[#This Row],[FECHA]])</f>
        <v>2009</v>
      </c>
      <c r="E2566" s="5">
        <f>IFERROR(VLOOKUP(Tabla1[[#This Row],[FECHA]],'COMPARENDOS TOTALES'!A:D,4,FALSE),0)</f>
        <v>9</v>
      </c>
      <c r="F2566" s="9">
        <f>IFERROR(VLOOKUP(Tabla1[[#This Row],[FECHA]],'COMPARENDOS TOTALES'!A:D,3,FALSE),0)</f>
        <v>2865457</v>
      </c>
      <c r="G2566" s="5">
        <f>IFERROR(VLOOKUP(Tabla1[[#This Row],[FECHA]],EXONERACIONES!A:D,4,FALSE),0)</f>
        <v>1</v>
      </c>
      <c r="H2566" s="9">
        <f>IFERROR(VLOOKUP(Tabla1[[#This Row],[FECHA]],EXONERACIONES!A:D,3,FALSE),0)</f>
        <v>496900</v>
      </c>
      <c r="I2566" s="5">
        <f>IFERROR(VLOOKUP(Tabla1[[#This Row],[FECHA]],'SIMIT CON RES'!A:D,4,FALSE),0)</f>
        <v>4</v>
      </c>
      <c r="J2566" s="9">
        <f>IFERROR(VLOOKUP(Tabla1[[#This Row],[FECHA]],'SIMIT CON RES'!A:D,3,FALSE),0)</f>
        <v>877857</v>
      </c>
      <c r="K2566">
        <f>IFERROR(VLOOKUP(Tabla1[[#This Row],[FECHA]],'SIMIT SIN RES'!A:D,4,FALSE),0)</f>
        <v>0</v>
      </c>
      <c r="L2566" s="9">
        <f>IFERROR(VLOOKUP(Tabla1[[#This Row],[FECHA]],'SIMIT SIN RES'!A:D,3,FALSE),0)</f>
        <v>0</v>
      </c>
      <c r="M2566" s="5">
        <f>IFERROR(VLOOKUP(Tabla1[[#This Row],[FECHA]],'RECAUDOS DE COMPARENDOS'!A:D,4,FALSE),0)</f>
        <v>0</v>
      </c>
      <c r="N2566" s="9">
        <f>IFERROR(VLOOKUP(Tabla1[[#This Row],[FECHA]],'RECAUDOS DE COMPARENDOS'!A:D,3,FALSE),0)</f>
        <v>0</v>
      </c>
      <c r="O2566" s="5">
        <f>IFERROR(VLOOKUP(Tabla1[[#This Row],[FECHA]],'RECAUDOS DE RESOLUCIONES'!A:D,4,FALSE),0)</f>
        <v>0</v>
      </c>
      <c r="P2566" s="9">
        <f>IFERROR(VLOOKUP(Tabla1[[#This Row],[FECHA]],'RECAUDOS DE RESOLUCIONES'!A:D,3,FALSE),0)</f>
        <v>0</v>
      </c>
      <c r="Q256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2566" s="9">
        <f>Tabla1[V. COMPARENDOS]-(Tabla1[V. EXONERACIONES]+Tabla1[[#This Row],[V. SIMIT CON RESOLUCION]]+Tabla1[[#This Row],[V. SIMIT SIN RESOLUCION]]+Tabla1[[#This Row],[V. RECAUDOS COMPARENDOS]]+Tabla1[[#This Row],[V. RECAUDOS RESOLUCIONES]])</f>
        <v>1490700</v>
      </c>
      <c r="S2566" s="11">
        <f>IFERROR(VLOOKUP(Tabla1[[#This Row],[FECHA]],'RECAUDOS LOCALES'!A:D,4,FALSE),0)</f>
        <v>0</v>
      </c>
      <c r="T2566" s="9">
        <f>IFERROR(VLOOKUP(Tabla1[[#This Row],[FECHA]],'RECAUDOS LOCALES'!A:D,3,FALSE),0)</f>
        <v>0</v>
      </c>
      <c r="U2566" s="11">
        <f>IFERROR(VLOOKUP(Tabla1[[#This Row],[FECHA]],'RECAUDOS EXTERNOS'!A:D,4,FALSE),0)</f>
        <v>0</v>
      </c>
      <c r="V2566" s="9">
        <f>IFERROR(VLOOKUP(Tabla1[[#This Row],[FECHA]],'RECAUDOS EXTERNOS'!A:D,3,FALSE),0)</f>
        <v>0</v>
      </c>
    </row>
    <row r="2567" spans="1:22" x14ac:dyDescent="0.25">
      <c r="A2567" s="1">
        <v>40126</v>
      </c>
      <c r="B2567" s="3" t="s">
        <v>1</v>
      </c>
      <c r="C2567" s="2">
        <v>40118</v>
      </c>
      <c r="D2567" s="5">
        <f>YEAR(Tabla1[[#This Row],[FECHA]])</f>
        <v>2009</v>
      </c>
      <c r="E2567" s="5">
        <f>IFERROR(VLOOKUP(Tabla1[[#This Row],[FECHA]],'COMPARENDOS TOTALES'!A:D,4,FALSE),0)</f>
        <v>3</v>
      </c>
      <c r="F2567" s="9">
        <f>IFERROR(VLOOKUP(Tabla1[[#This Row],[FECHA]],'COMPARENDOS TOTALES'!A:D,3,FALSE),0)</f>
        <v>745350</v>
      </c>
      <c r="G2567" s="5">
        <f>IFERROR(VLOOKUP(Tabla1[[#This Row],[FECHA]],EXONERACIONES!A:D,4,FALSE),0)</f>
        <v>0</v>
      </c>
      <c r="H2567" s="9">
        <f>IFERROR(VLOOKUP(Tabla1[[#This Row],[FECHA]],EXONERACIONES!A:D,3,FALSE),0)</f>
        <v>0</v>
      </c>
      <c r="I2567" s="5">
        <f>IFERROR(VLOOKUP(Tabla1[[#This Row],[FECHA]],'SIMIT CON RES'!A:D,4,FALSE),0)</f>
        <v>1</v>
      </c>
      <c r="J2567" s="9">
        <f>IFERROR(VLOOKUP(Tabla1[[#This Row],[FECHA]],'SIMIT CON RES'!A:D,3,FALSE),0)</f>
        <v>248450</v>
      </c>
      <c r="K2567">
        <f>IFERROR(VLOOKUP(Tabla1[[#This Row],[FECHA]],'SIMIT SIN RES'!A:D,4,FALSE),0)</f>
        <v>0</v>
      </c>
      <c r="L2567" s="9">
        <f>IFERROR(VLOOKUP(Tabla1[[#This Row],[FECHA]],'SIMIT SIN RES'!A:D,3,FALSE),0)</f>
        <v>0</v>
      </c>
      <c r="M2567" s="5">
        <f>IFERROR(VLOOKUP(Tabla1[[#This Row],[FECHA]],'RECAUDOS DE COMPARENDOS'!A:D,4,FALSE),0)</f>
        <v>1</v>
      </c>
      <c r="N2567" s="9">
        <f>IFERROR(VLOOKUP(Tabla1[[#This Row],[FECHA]],'RECAUDOS DE COMPARENDOS'!A:D,3,FALSE),0)</f>
        <v>248450</v>
      </c>
      <c r="O2567" s="5">
        <f>IFERROR(VLOOKUP(Tabla1[[#This Row],[FECHA]],'RECAUDOS DE RESOLUCIONES'!A:D,4,FALSE),0)</f>
        <v>0</v>
      </c>
      <c r="P2567" s="9">
        <f>IFERROR(VLOOKUP(Tabla1[[#This Row],[FECHA]],'RECAUDOS DE RESOLUCIONES'!A:D,3,FALSE),0)</f>
        <v>0</v>
      </c>
      <c r="Q256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567" s="9">
        <f>Tabla1[V. COMPARENDOS]-(Tabla1[V. EXONERACIONES]+Tabla1[[#This Row],[V. SIMIT CON RESOLUCION]]+Tabla1[[#This Row],[V. SIMIT SIN RESOLUCION]]+Tabla1[[#This Row],[V. RECAUDOS COMPARENDOS]]+Tabla1[[#This Row],[V. RECAUDOS RESOLUCIONES]])</f>
        <v>248450</v>
      </c>
      <c r="S2567" s="11">
        <f>IFERROR(VLOOKUP(Tabla1[[#This Row],[FECHA]],'RECAUDOS LOCALES'!A:D,4,FALSE),0)</f>
        <v>0</v>
      </c>
      <c r="T2567" s="9">
        <f>IFERROR(VLOOKUP(Tabla1[[#This Row],[FECHA]],'RECAUDOS LOCALES'!A:D,3,FALSE),0)</f>
        <v>0</v>
      </c>
      <c r="U2567" s="11">
        <f>IFERROR(VLOOKUP(Tabla1[[#This Row],[FECHA]],'RECAUDOS EXTERNOS'!A:D,4,FALSE),0)</f>
        <v>1</v>
      </c>
      <c r="V2567" s="9">
        <f>IFERROR(VLOOKUP(Tabla1[[#This Row],[FECHA]],'RECAUDOS EXTERNOS'!A:D,3,FALSE),0)</f>
        <v>204735</v>
      </c>
    </row>
    <row r="2568" spans="1:22" x14ac:dyDescent="0.25">
      <c r="A2568" s="1">
        <v>40127</v>
      </c>
      <c r="B2568" s="3" t="s">
        <v>2</v>
      </c>
      <c r="C2568" s="2">
        <v>40118</v>
      </c>
      <c r="D2568" s="5">
        <f>YEAR(Tabla1[[#This Row],[FECHA]])</f>
        <v>2009</v>
      </c>
      <c r="E2568" s="5">
        <f>IFERROR(VLOOKUP(Tabla1[[#This Row],[FECHA]],'COMPARENDOS TOTALES'!A:D,4,FALSE),0)</f>
        <v>5</v>
      </c>
      <c r="F2568" s="9">
        <f>IFERROR(VLOOKUP(Tabla1[[#This Row],[FECHA]],'COMPARENDOS TOTALES'!A:D,3,FALSE),0)</f>
        <v>1739150</v>
      </c>
      <c r="G2568" s="5">
        <f>IFERROR(VLOOKUP(Tabla1[[#This Row],[FECHA]],EXONERACIONES!A:D,4,FALSE),0)</f>
        <v>1</v>
      </c>
      <c r="H2568" s="9">
        <f>IFERROR(VLOOKUP(Tabla1[[#This Row],[FECHA]],EXONERACIONES!A:D,3,FALSE),0)</f>
        <v>248450</v>
      </c>
      <c r="I2568" s="5">
        <f>IFERROR(VLOOKUP(Tabla1[[#This Row],[FECHA]],'SIMIT CON RES'!A:D,4,FALSE),0)</f>
        <v>2</v>
      </c>
      <c r="J2568" s="9">
        <f>IFERROR(VLOOKUP(Tabla1[[#This Row],[FECHA]],'SIMIT CON RES'!A:D,3,FALSE),0)</f>
        <v>745350</v>
      </c>
      <c r="K2568">
        <f>IFERROR(VLOOKUP(Tabla1[[#This Row],[FECHA]],'SIMIT SIN RES'!A:D,4,FALSE),0)</f>
        <v>0</v>
      </c>
      <c r="L2568" s="9">
        <f>IFERROR(VLOOKUP(Tabla1[[#This Row],[FECHA]],'SIMIT SIN RES'!A:D,3,FALSE),0)</f>
        <v>0</v>
      </c>
      <c r="M2568" s="5">
        <f>IFERROR(VLOOKUP(Tabla1[[#This Row],[FECHA]],'RECAUDOS DE COMPARENDOS'!A:D,4,FALSE),0)</f>
        <v>0</v>
      </c>
      <c r="N2568" s="9">
        <f>IFERROR(VLOOKUP(Tabla1[[#This Row],[FECHA]],'RECAUDOS DE COMPARENDOS'!A:D,3,FALSE),0)</f>
        <v>0</v>
      </c>
      <c r="O2568" s="5">
        <f>IFERROR(VLOOKUP(Tabla1[[#This Row],[FECHA]],'RECAUDOS DE RESOLUCIONES'!A:D,4,FALSE),0)</f>
        <v>0</v>
      </c>
      <c r="P2568" s="9">
        <f>IFERROR(VLOOKUP(Tabla1[[#This Row],[FECHA]],'RECAUDOS DE RESOLUCIONES'!A:D,3,FALSE),0)</f>
        <v>0</v>
      </c>
      <c r="Q256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568" s="9">
        <f>Tabla1[V. COMPARENDOS]-(Tabla1[V. EXONERACIONES]+Tabla1[[#This Row],[V. SIMIT CON RESOLUCION]]+Tabla1[[#This Row],[V. SIMIT SIN RESOLUCION]]+Tabla1[[#This Row],[V. RECAUDOS COMPARENDOS]]+Tabla1[[#This Row],[V. RECAUDOS RESOLUCIONES]])</f>
        <v>745350</v>
      </c>
      <c r="S2568" s="11">
        <f>IFERROR(VLOOKUP(Tabla1[[#This Row],[FECHA]],'RECAUDOS LOCALES'!A:D,4,FALSE),0)</f>
        <v>0</v>
      </c>
      <c r="T2568" s="9">
        <f>IFERROR(VLOOKUP(Tabla1[[#This Row],[FECHA]],'RECAUDOS LOCALES'!A:D,3,FALSE),0)</f>
        <v>0</v>
      </c>
      <c r="U2568" s="11">
        <f>IFERROR(VLOOKUP(Tabla1[[#This Row],[FECHA]],'RECAUDOS EXTERNOS'!A:D,4,FALSE),0)</f>
        <v>2</v>
      </c>
      <c r="V2568" s="9">
        <f>IFERROR(VLOOKUP(Tabla1[[#This Row],[FECHA]],'RECAUDOS EXTERNOS'!A:D,3,FALSE),0)</f>
        <v>455650</v>
      </c>
    </row>
    <row r="2569" spans="1:22" x14ac:dyDescent="0.25">
      <c r="A2569" s="1">
        <v>40128</v>
      </c>
      <c r="B2569" s="3" t="s">
        <v>3</v>
      </c>
      <c r="C2569" s="2">
        <v>40118</v>
      </c>
      <c r="D2569" s="5">
        <f>YEAR(Tabla1[[#This Row],[FECHA]])</f>
        <v>2009</v>
      </c>
      <c r="E2569" s="5">
        <f>IFERROR(VLOOKUP(Tabla1[[#This Row],[FECHA]],'COMPARENDOS TOTALES'!A:D,4,FALSE),0)</f>
        <v>1</v>
      </c>
      <c r="F2569" s="9">
        <f>IFERROR(VLOOKUP(Tabla1[[#This Row],[FECHA]],'COMPARENDOS TOTALES'!A:D,3,FALSE),0)</f>
        <v>496900</v>
      </c>
      <c r="G2569" s="5">
        <f>IFERROR(VLOOKUP(Tabla1[[#This Row],[FECHA]],EXONERACIONES!A:D,4,FALSE),0)</f>
        <v>0</v>
      </c>
      <c r="H2569" s="9">
        <f>IFERROR(VLOOKUP(Tabla1[[#This Row],[FECHA]],EXONERACIONES!A:D,3,FALSE),0)</f>
        <v>0</v>
      </c>
      <c r="I2569" s="5">
        <f>IFERROR(VLOOKUP(Tabla1[[#This Row],[FECHA]],'SIMIT CON RES'!A:D,4,FALSE),0)</f>
        <v>0</v>
      </c>
      <c r="J2569" s="9">
        <f>IFERROR(VLOOKUP(Tabla1[[#This Row],[FECHA]],'SIMIT CON RES'!A:D,3,FALSE),0)</f>
        <v>0</v>
      </c>
      <c r="K2569">
        <f>IFERROR(VLOOKUP(Tabla1[[#This Row],[FECHA]],'SIMIT SIN RES'!A:D,4,FALSE),0)</f>
        <v>0</v>
      </c>
      <c r="L2569" s="9">
        <f>IFERROR(VLOOKUP(Tabla1[[#This Row],[FECHA]],'SIMIT SIN RES'!A:D,3,FALSE),0)</f>
        <v>0</v>
      </c>
      <c r="M2569" s="5">
        <f>IFERROR(VLOOKUP(Tabla1[[#This Row],[FECHA]],'RECAUDOS DE COMPARENDOS'!A:D,4,FALSE),0)</f>
        <v>0</v>
      </c>
      <c r="N2569" s="9">
        <f>IFERROR(VLOOKUP(Tabla1[[#This Row],[FECHA]],'RECAUDOS DE COMPARENDOS'!A:D,3,FALSE),0)</f>
        <v>0</v>
      </c>
      <c r="O2569" s="5">
        <f>IFERROR(VLOOKUP(Tabla1[[#This Row],[FECHA]],'RECAUDOS DE RESOLUCIONES'!A:D,4,FALSE),0)</f>
        <v>0</v>
      </c>
      <c r="P2569" s="9">
        <f>IFERROR(VLOOKUP(Tabla1[[#This Row],[FECHA]],'RECAUDOS DE RESOLUCIONES'!A:D,3,FALSE),0)</f>
        <v>0</v>
      </c>
      <c r="Q256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569" s="9">
        <f>Tabla1[V. COMPARENDOS]-(Tabla1[V. EXONERACIONES]+Tabla1[[#This Row],[V. SIMIT CON RESOLUCION]]+Tabla1[[#This Row],[V. SIMIT SIN RESOLUCION]]+Tabla1[[#This Row],[V. RECAUDOS COMPARENDOS]]+Tabla1[[#This Row],[V. RECAUDOS RESOLUCIONES]])</f>
        <v>496900</v>
      </c>
      <c r="S2569" s="11">
        <f>IFERROR(VLOOKUP(Tabla1[[#This Row],[FECHA]],'RECAUDOS LOCALES'!A:D,4,FALSE),0)</f>
        <v>0</v>
      </c>
      <c r="T2569" s="9">
        <f>IFERROR(VLOOKUP(Tabla1[[#This Row],[FECHA]],'RECAUDOS LOCALES'!A:D,3,FALSE),0)</f>
        <v>0</v>
      </c>
      <c r="U2569" s="11">
        <f>IFERROR(VLOOKUP(Tabla1[[#This Row],[FECHA]],'RECAUDOS EXTERNOS'!A:D,4,FALSE),0)</f>
        <v>0</v>
      </c>
      <c r="V2569" s="9">
        <f>IFERROR(VLOOKUP(Tabla1[[#This Row],[FECHA]],'RECAUDOS EXTERNOS'!A:D,3,FALSE),0)</f>
        <v>0</v>
      </c>
    </row>
    <row r="2570" spans="1:22" x14ac:dyDescent="0.25">
      <c r="A2570" s="1">
        <v>40129</v>
      </c>
      <c r="B2570" s="3" t="s">
        <v>6</v>
      </c>
      <c r="C2570" s="2">
        <v>40118</v>
      </c>
      <c r="D2570" s="5">
        <f>YEAR(Tabla1[[#This Row],[FECHA]])</f>
        <v>2009</v>
      </c>
      <c r="E2570" s="5">
        <f>IFERROR(VLOOKUP(Tabla1[[#This Row],[FECHA]],'COMPARENDOS TOTALES'!A:D,4,FALSE),0)</f>
        <v>0</v>
      </c>
      <c r="F2570" s="9">
        <f>IFERROR(VLOOKUP(Tabla1[[#This Row],[FECHA]],'COMPARENDOS TOTALES'!A:D,3,FALSE),0)</f>
        <v>0</v>
      </c>
      <c r="G2570" s="5">
        <f>IFERROR(VLOOKUP(Tabla1[[#This Row],[FECHA]],EXONERACIONES!A:D,4,FALSE),0)</f>
        <v>0</v>
      </c>
      <c r="H2570" s="9">
        <f>IFERROR(VLOOKUP(Tabla1[[#This Row],[FECHA]],EXONERACIONES!A:D,3,FALSE),0)</f>
        <v>0</v>
      </c>
      <c r="I2570" s="5">
        <f>IFERROR(VLOOKUP(Tabla1[[#This Row],[FECHA]],'SIMIT CON RES'!A:D,4,FALSE),0)</f>
        <v>0</v>
      </c>
      <c r="J2570" s="9">
        <f>IFERROR(VLOOKUP(Tabla1[[#This Row],[FECHA]],'SIMIT CON RES'!A:D,3,FALSE),0)</f>
        <v>0</v>
      </c>
      <c r="K2570">
        <f>IFERROR(VLOOKUP(Tabla1[[#This Row],[FECHA]],'SIMIT SIN RES'!A:D,4,FALSE),0)</f>
        <v>0</v>
      </c>
      <c r="L2570" s="9">
        <f>IFERROR(VLOOKUP(Tabla1[[#This Row],[FECHA]],'SIMIT SIN RES'!A:D,3,FALSE),0)</f>
        <v>0</v>
      </c>
      <c r="M2570" s="5">
        <f>IFERROR(VLOOKUP(Tabla1[[#This Row],[FECHA]],'RECAUDOS DE COMPARENDOS'!A:D,4,FALSE),0)</f>
        <v>0</v>
      </c>
      <c r="N2570" s="9">
        <f>IFERROR(VLOOKUP(Tabla1[[#This Row],[FECHA]],'RECAUDOS DE COMPARENDOS'!A:D,3,FALSE),0)</f>
        <v>0</v>
      </c>
      <c r="O2570" s="5">
        <f>IFERROR(VLOOKUP(Tabla1[[#This Row],[FECHA]],'RECAUDOS DE RESOLUCIONES'!A:D,4,FALSE),0)</f>
        <v>0</v>
      </c>
      <c r="P2570" s="9">
        <f>IFERROR(VLOOKUP(Tabla1[[#This Row],[FECHA]],'RECAUDOS DE RESOLUCIONES'!A:D,3,FALSE),0)</f>
        <v>0</v>
      </c>
      <c r="Q257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57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570" s="11">
        <f>IFERROR(VLOOKUP(Tabla1[[#This Row],[FECHA]],'RECAUDOS LOCALES'!A:D,4,FALSE),0)</f>
        <v>0</v>
      </c>
      <c r="T2570" s="9">
        <f>IFERROR(VLOOKUP(Tabla1[[#This Row],[FECHA]],'RECAUDOS LOCALES'!A:D,3,FALSE),0)</f>
        <v>0</v>
      </c>
      <c r="U2570" s="11">
        <f>IFERROR(VLOOKUP(Tabla1[[#This Row],[FECHA]],'RECAUDOS EXTERNOS'!A:D,4,FALSE),0)</f>
        <v>0</v>
      </c>
      <c r="V2570" s="9">
        <f>IFERROR(VLOOKUP(Tabla1[[#This Row],[FECHA]],'RECAUDOS EXTERNOS'!A:D,3,FALSE),0)</f>
        <v>0</v>
      </c>
    </row>
    <row r="2571" spans="1:22" x14ac:dyDescent="0.25">
      <c r="A2571" s="1">
        <v>40130</v>
      </c>
      <c r="B2571" s="3" t="s">
        <v>0</v>
      </c>
      <c r="C2571" s="2">
        <v>40118</v>
      </c>
      <c r="D2571" s="5">
        <f>YEAR(Tabla1[[#This Row],[FECHA]])</f>
        <v>2009</v>
      </c>
      <c r="E2571" s="5">
        <f>IFERROR(VLOOKUP(Tabla1[[#This Row],[FECHA]],'COMPARENDOS TOTALES'!A:D,4,FALSE),0)</f>
        <v>2</v>
      </c>
      <c r="F2571" s="9">
        <f>IFERROR(VLOOKUP(Tabla1[[#This Row],[FECHA]],'COMPARENDOS TOTALES'!A:D,3,FALSE),0)</f>
        <v>993800</v>
      </c>
      <c r="G2571" s="5">
        <f>IFERROR(VLOOKUP(Tabla1[[#This Row],[FECHA]],EXONERACIONES!A:D,4,FALSE),0)</f>
        <v>2</v>
      </c>
      <c r="H2571" s="9">
        <f>IFERROR(VLOOKUP(Tabla1[[#This Row],[FECHA]],EXONERACIONES!A:D,3,FALSE),0)</f>
        <v>993800</v>
      </c>
      <c r="I2571" s="5">
        <f>IFERROR(VLOOKUP(Tabla1[[#This Row],[FECHA]],'SIMIT CON RES'!A:D,4,FALSE),0)</f>
        <v>0</v>
      </c>
      <c r="J2571" s="9">
        <f>IFERROR(VLOOKUP(Tabla1[[#This Row],[FECHA]],'SIMIT CON RES'!A:D,3,FALSE),0)</f>
        <v>0</v>
      </c>
      <c r="K2571">
        <f>IFERROR(VLOOKUP(Tabla1[[#This Row],[FECHA]],'SIMIT SIN RES'!A:D,4,FALSE),0)</f>
        <v>0</v>
      </c>
      <c r="L2571" s="9">
        <f>IFERROR(VLOOKUP(Tabla1[[#This Row],[FECHA]],'SIMIT SIN RES'!A:D,3,FALSE),0)</f>
        <v>0</v>
      </c>
      <c r="M2571" s="5">
        <f>IFERROR(VLOOKUP(Tabla1[[#This Row],[FECHA]],'RECAUDOS DE COMPARENDOS'!A:D,4,FALSE),0)</f>
        <v>0</v>
      </c>
      <c r="N2571" s="9">
        <f>IFERROR(VLOOKUP(Tabla1[[#This Row],[FECHA]],'RECAUDOS DE COMPARENDOS'!A:D,3,FALSE),0)</f>
        <v>0</v>
      </c>
      <c r="O2571" s="5">
        <f>IFERROR(VLOOKUP(Tabla1[[#This Row],[FECHA]],'RECAUDOS DE RESOLUCIONES'!A:D,4,FALSE),0)</f>
        <v>0</v>
      </c>
      <c r="P2571" s="9">
        <f>IFERROR(VLOOKUP(Tabla1[[#This Row],[FECHA]],'RECAUDOS DE RESOLUCIONES'!A:D,3,FALSE),0)</f>
        <v>0</v>
      </c>
      <c r="Q257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57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571" s="11">
        <f>IFERROR(VLOOKUP(Tabla1[[#This Row],[FECHA]],'RECAUDOS LOCALES'!A:D,4,FALSE),0)</f>
        <v>0</v>
      </c>
      <c r="T2571" s="9">
        <f>IFERROR(VLOOKUP(Tabla1[[#This Row],[FECHA]],'RECAUDOS LOCALES'!A:D,3,FALSE),0)</f>
        <v>0</v>
      </c>
      <c r="U2571" s="11">
        <f>IFERROR(VLOOKUP(Tabla1[[#This Row],[FECHA]],'RECAUDOS EXTERNOS'!A:D,4,FALSE),0)</f>
        <v>1</v>
      </c>
      <c r="V2571" s="9">
        <f>IFERROR(VLOOKUP(Tabla1[[#This Row],[FECHA]],'RECAUDOS EXTERNOS'!A:D,3,FALSE),0)</f>
        <v>395370</v>
      </c>
    </row>
    <row r="2572" spans="1:22" x14ac:dyDescent="0.25">
      <c r="A2572" s="1">
        <v>40131</v>
      </c>
      <c r="B2572" s="3" t="s">
        <v>5</v>
      </c>
      <c r="C2572" s="2">
        <v>40118</v>
      </c>
      <c r="D2572" s="5">
        <f>YEAR(Tabla1[[#This Row],[FECHA]])</f>
        <v>2009</v>
      </c>
      <c r="E2572" s="5">
        <f>IFERROR(VLOOKUP(Tabla1[[#This Row],[FECHA]],'COMPARENDOS TOTALES'!A:D,4,FALSE),0)</f>
        <v>1</v>
      </c>
      <c r="F2572" s="9">
        <f>IFERROR(VLOOKUP(Tabla1[[#This Row],[FECHA]],'COMPARENDOS TOTALES'!A:D,3,FALSE),0)</f>
        <v>132507</v>
      </c>
      <c r="G2572" s="5">
        <f>IFERROR(VLOOKUP(Tabla1[[#This Row],[FECHA]],EXONERACIONES!A:D,4,FALSE),0)</f>
        <v>0</v>
      </c>
      <c r="H2572" s="9">
        <f>IFERROR(VLOOKUP(Tabla1[[#This Row],[FECHA]],EXONERACIONES!A:D,3,FALSE),0)</f>
        <v>0</v>
      </c>
      <c r="I2572" s="5">
        <f>IFERROR(VLOOKUP(Tabla1[[#This Row],[FECHA]],'SIMIT CON RES'!A:D,4,FALSE),0)</f>
        <v>1</v>
      </c>
      <c r="J2572" s="9">
        <f>IFERROR(VLOOKUP(Tabla1[[#This Row],[FECHA]],'SIMIT CON RES'!A:D,3,FALSE),0)</f>
        <v>132507</v>
      </c>
      <c r="K2572">
        <f>IFERROR(VLOOKUP(Tabla1[[#This Row],[FECHA]],'SIMIT SIN RES'!A:D,4,FALSE),0)</f>
        <v>0</v>
      </c>
      <c r="L2572" s="9">
        <f>IFERROR(VLOOKUP(Tabla1[[#This Row],[FECHA]],'SIMIT SIN RES'!A:D,3,FALSE),0)</f>
        <v>0</v>
      </c>
      <c r="M2572" s="5">
        <f>IFERROR(VLOOKUP(Tabla1[[#This Row],[FECHA]],'RECAUDOS DE COMPARENDOS'!A:D,4,FALSE),0)</f>
        <v>0</v>
      </c>
      <c r="N2572" s="9">
        <f>IFERROR(VLOOKUP(Tabla1[[#This Row],[FECHA]],'RECAUDOS DE COMPARENDOS'!A:D,3,FALSE),0)</f>
        <v>0</v>
      </c>
      <c r="O2572" s="5">
        <f>IFERROR(VLOOKUP(Tabla1[[#This Row],[FECHA]],'RECAUDOS DE RESOLUCIONES'!A:D,4,FALSE),0)</f>
        <v>0</v>
      </c>
      <c r="P2572" s="9">
        <f>IFERROR(VLOOKUP(Tabla1[[#This Row],[FECHA]],'RECAUDOS DE RESOLUCIONES'!A:D,3,FALSE),0)</f>
        <v>0</v>
      </c>
      <c r="Q257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57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572" s="11">
        <f>IFERROR(VLOOKUP(Tabla1[[#This Row],[FECHA]],'RECAUDOS LOCALES'!A:D,4,FALSE),0)</f>
        <v>0</v>
      </c>
      <c r="T2572" s="9">
        <f>IFERROR(VLOOKUP(Tabla1[[#This Row],[FECHA]],'RECAUDOS LOCALES'!A:D,3,FALSE),0)</f>
        <v>0</v>
      </c>
      <c r="U2572" s="11">
        <f>IFERROR(VLOOKUP(Tabla1[[#This Row],[FECHA]],'RECAUDOS EXTERNOS'!A:D,4,FALSE),0)</f>
        <v>0</v>
      </c>
      <c r="V2572" s="9">
        <f>IFERROR(VLOOKUP(Tabla1[[#This Row],[FECHA]],'RECAUDOS EXTERNOS'!A:D,3,FALSE),0)</f>
        <v>0</v>
      </c>
    </row>
    <row r="2573" spans="1:22" x14ac:dyDescent="0.25">
      <c r="A2573" s="1">
        <v>40132</v>
      </c>
      <c r="B2573" s="3" t="s">
        <v>4</v>
      </c>
      <c r="C2573" s="2">
        <v>40118</v>
      </c>
      <c r="D2573" s="5">
        <f>YEAR(Tabla1[[#This Row],[FECHA]])</f>
        <v>2009</v>
      </c>
      <c r="E2573" s="5">
        <f>IFERROR(VLOOKUP(Tabla1[[#This Row],[FECHA]],'COMPARENDOS TOTALES'!A:D,4,FALSE),0)</f>
        <v>0</v>
      </c>
      <c r="F2573" s="9">
        <f>IFERROR(VLOOKUP(Tabla1[[#This Row],[FECHA]],'COMPARENDOS TOTALES'!A:D,3,FALSE),0)</f>
        <v>0</v>
      </c>
      <c r="G2573" s="5">
        <f>IFERROR(VLOOKUP(Tabla1[[#This Row],[FECHA]],EXONERACIONES!A:D,4,FALSE),0)</f>
        <v>0</v>
      </c>
      <c r="H2573" s="9">
        <f>IFERROR(VLOOKUP(Tabla1[[#This Row],[FECHA]],EXONERACIONES!A:D,3,FALSE),0)</f>
        <v>0</v>
      </c>
      <c r="I2573" s="5">
        <f>IFERROR(VLOOKUP(Tabla1[[#This Row],[FECHA]],'SIMIT CON RES'!A:D,4,FALSE),0)</f>
        <v>0</v>
      </c>
      <c r="J2573" s="9">
        <f>IFERROR(VLOOKUP(Tabla1[[#This Row],[FECHA]],'SIMIT CON RES'!A:D,3,FALSE),0)</f>
        <v>0</v>
      </c>
      <c r="K2573">
        <f>IFERROR(VLOOKUP(Tabla1[[#This Row],[FECHA]],'SIMIT SIN RES'!A:D,4,FALSE),0)</f>
        <v>0</v>
      </c>
      <c r="L2573" s="9">
        <f>IFERROR(VLOOKUP(Tabla1[[#This Row],[FECHA]],'SIMIT SIN RES'!A:D,3,FALSE),0)</f>
        <v>0</v>
      </c>
      <c r="M2573" s="5">
        <f>IFERROR(VLOOKUP(Tabla1[[#This Row],[FECHA]],'RECAUDOS DE COMPARENDOS'!A:D,4,FALSE),0)</f>
        <v>0</v>
      </c>
      <c r="N2573" s="9">
        <f>IFERROR(VLOOKUP(Tabla1[[#This Row],[FECHA]],'RECAUDOS DE COMPARENDOS'!A:D,3,FALSE),0)</f>
        <v>0</v>
      </c>
      <c r="O2573" s="5">
        <f>IFERROR(VLOOKUP(Tabla1[[#This Row],[FECHA]],'RECAUDOS DE RESOLUCIONES'!A:D,4,FALSE),0)</f>
        <v>0</v>
      </c>
      <c r="P2573" s="9">
        <f>IFERROR(VLOOKUP(Tabla1[[#This Row],[FECHA]],'RECAUDOS DE RESOLUCIONES'!A:D,3,FALSE),0)</f>
        <v>0</v>
      </c>
      <c r="Q257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57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573" s="11">
        <f>IFERROR(VLOOKUP(Tabla1[[#This Row],[FECHA]],'RECAUDOS LOCALES'!A:D,4,FALSE),0)</f>
        <v>0</v>
      </c>
      <c r="T2573" s="9">
        <f>IFERROR(VLOOKUP(Tabla1[[#This Row],[FECHA]],'RECAUDOS LOCALES'!A:D,3,FALSE),0)</f>
        <v>0</v>
      </c>
      <c r="U2573" s="11">
        <f>IFERROR(VLOOKUP(Tabla1[[#This Row],[FECHA]],'RECAUDOS EXTERNOS'!A:D,4,FALSE),0)</f>
        <v>0</v>
      </c>
      <c r="V2573" s="9">
        <f>IFERROR(VLOOKUP(Tabla1[[#This Row],[FECHA]],'RECAUDOS EXTERNOS'!A:D,3,FALSE),0)</f>
        <v>0</v>
      </c>
    </row>
    <row r="2574" spans="1:22" x14ac:dyDescent="0.25">
      <c r="A2574" s="1">
        <v>40133</v>
      </c>
      <c r="B2574" s="3" t="s">
        <v>1</v>
      </c>
      <c r="C2574" s="2">
        <v>40118</v>
      </c>
      <c r="D2574" s="5">
        <f>YEAR(Tabla1[[#This Row],[FECHA]])</f>
        <v>2009</v>
      </c>
      <c r="E2574" s="5">
        <f>IFERROR(VLOOKUP(Tabla1[[#This Row],[FECHA]],'COMPARENDOS TOTALES'!A:D,4,FALSE),0)</f>
        <v>2</v>
      </c>
      <c r="F2574" s="9">
        <f>IFERROR(VLOOKUP(Tabla1[[#This Row],[FECHA]],'COMPARENDOS TOTALES'!A:D,3,FALSE),0)</f>
        <v>496900</v>
      </c>
      <c r="G2574" s="5">
        <f>IFERROR(VLOOKUP(Tabla1[[#This Row],[FECHA]],EXONERACIONES!A:D,4,FALSE),0)</f>
        <v>0</v>
      </c>
      <c r="H2574" s="9">
        <f>IFERROR(VLOOKUP(Tabla1[[#This Row],[FECHA]],EXONERACIONES!A:D,3,FALSE),0)</f>
        <v>0</v>
      </c>
      <c r="I2574" s="5">
        <f>IFERROR(VLOOKUP(Tabla1[[#This Row],[FECHA]],'SIMIT CON RES'!A:D,4,FALSE),0)</f>
        <v>0</v>
      </c>
      <c r="J2574" s="9">
        <f>IFERROR(VLOOKUP(Tabla1[[#This Row],[FECHA]],'SIMIT CON RES'!A:D,3,FALSE),0)</f>
        <v>0</v>
      </c>
      <c r="K2574">
        <f>IFERROR(VLOOKUP(Tabla1[[#This Row],[FECHA]],'SIMIT SIN RES'!A:D,4,FALSE),0)</f>
        <v>0</v>
      </c>
      <c r="L2574" s="9">
        <f>IFERROR(VLOOKUP(Tabla1[[#This Row],[FECHA]],'SIMIT SIN RES'!A:D,3,FALSE),0)</f>
        <v>0</v>
      </c>
      <c r="M2574" s="5">
        <f>IFERROR(VLOOKUP(Tabla1[[#This Row],[FECHA]],'RECAUDOS DE COMPARENDOS'!A:D,4,FALSE),0)</f>
        <v>0</v>
      </c>
      <c r="N2574" s="9">
        <f>IFERROR(VLOOKUP(Tabla1[[#This Row],[FECHA]],'RECAUDOS DE COMPARENDOS'!A:D,3,FALSE),0)</f>
        <v>0</v>
      </c>
      <c r="O2574" s="5">
        <f>IFERROR(VLOOKUP(Tabla1[[#This Row],[FECHA]],'RECAUDOS DE RESOLUCIONES'!A:D,4,FALSE),0)</f>
        <v>0</v>
      </c>
      <c r="P2574" s="9">
        <f>IFERROR(VLOOKUP(Tabla1[[#This Row],[FECHA]],'RECAUDOS DE RESOLUCIONES'!A:D,3,FALSE),0)</f>
        <v>0</v>
      </c>
      <c r="Q257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574" s="9">
        <f>Tabla1[V. COMPARENDOS]-(Tabla1[V. EXONERACIONES]+Tabla1[[#This Row],[V. SIMIT CON RESOLUCION]]+Tabla1[[#This Row],[V. SIMIT SIN RESOLUCION]]+Tabla1[[#This Row],[V. RECAUDOS COMPARENDOS]]+Tabla1[[#This Row],[V. RECAUDOS RESOLUCIONES]])</f>
        <v>496900</v>
      </c>
      <c r="S2574" s="11">
        <f>IFERROR(VLOOKUP(Tabla1[[#This Row],[FECHA]],'RECAUDOS LOCALES'!A:D,4,FALSE),0)</f>
        <v>0</v>
      </c>
      <c r="T2574" s="9">
        <f>IFERROR(VLOOKUP(Tabla1[[#This Row],[FECHA]],'RECAUDOS LOCALES'!A:D,3,FALSE),0)</f>
        <v>0</v>
      </c>
      <c r="U2574" s="11">
        <f>IFERROR(VLOOKUP(Tabla1[[#This Row],[FECHA]],'RECAUDOS EXTERNOS'!A:D,4,FALSE),0)</f>
        <v>0</v>
      </c>
      <c r="V2574" s="9">
        <f>IFERROR(VLOOKUP(Tabla1[[#This Row],[FECHA]],'RECAUDOS EXTERNOS'!A:D,3,FALSE),0)</f>
        <v>0</v>
      </c>
    </row>
    <row r="2575" spans="1:22" x14ac:dyDescent="0.25">
      <c r="A2575" s="1">
        <v>40134</v>
      </c>
      <c r="B2575" s="3" t="s">
        <v>2</v>
      </c>
      <c r="C2575" s="2">
        <v>40118</v>
      </c>
      <c r="D2575" s="5">
        <f>YEAR(Tabla1[[#This Row],[FECHA]])</f>
        <v>2009</v>
      </c>
      <c r="E2575" s="5">
        <f>IFERROR(VLOOKUP(Tabla1[[#This Row],[FECHA]],'COMPARENDOS TOTALES'!A:D,4,FALSE),0)</f>
        <v>0</v>
      </c>
      <c r="F2575" s="9">
        <f>IFERROR(VLOOKUP(Tabla1[[#This Row],[FECHA]],'COMPARENDOS TOTALES'!A:D,3,FALSE),0)</f>
        <v>0</v>
      </c>
      <c r="G2575" s="5">
        <f>IFERROR(VLOOKUP(Tabla1[[#This Row],[FECHA]],EXONERACIONES!A:D,4,FALSE),0)</f>
        <v>0</v>
      </c>
      <c r="H2575" s="9">
        <f>IFERROR(VLOOKUP(Tabla1[[#This Row],[FECHA]],EXONERACIONES!A:D,3,FALSE),0)</f>
        <v>0</v>
      </c>
      <c r="I2575" s="5">
        <f>IFERROR(VLOOKUP(Tabla1[[#This Row],[FECHA]],'SIMIT CON RES'!A:D,4,FALSE),0)</f>
        <v>0</v>
      </c>
      <c r="J2575" s="9">
        <f>IFERROR(VLOOKUP(Tabla1[[#This Row],[FECHA]],'SIMIT CON RES'!A:D,3,FALSE),0)</f>
        <v>0</v>
      </c>
      <c r="K2575">
        <f>IFERROR(VLOOKUP(Tabla1[[#This Row],[FECHA]],'SIMIT SIN RES'!A:D,4,FALSE),0)</f>
        <v>0</v>
      </c>
      <c r="L2575" s="9">
        <f>IFERROR(VLOOKUP(Tabla1[[#This Row],[FECHA]],'SIMIT SIN RES'!A:D,3,FALSE),0)</f>
        <v>0</v>
      </c>
      <c r="M2575" s="5">
        <f>IFERROR(VLOOKUP(Tabla1[[#This Row],[FECHA]],'RECAUDOS DE COMPARENDOS'!A:D,4,FALSE),0)</f>
        <v>0</v>
      </c>
      <c r="N2575" s="9">
        <f>IFERROR(VLOOKUP(Tabla1[[#This Row],[FECHA]],'RECAUDOS DE COMPARENDOS'!A:D,3,FALSE),0)</f>
        <v>0</v>
      </c>
      <c r="O2575" s="5">
        <f>IFERROR(VLOOKUP(Tabla1[[#This Row],[FECHA]],'RECAUDOS DE RESOLUCIONES'!A:D,4,FALSE),0)</f>
        <v>0</v>
      </c>
      <c r="P2575" s="9">
        <f>IFERROR(VLOOKUP(Tabla1[[#This Row],[FECHA]],'RECAUDOS DE RESOLUCIONES'!A:D,3,FALSE),0)</f>
        <v>0</v>
      </c>
      <c r="Q257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57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575" s="11">
        <f>IFERROR(VLOOKUP(Tabla1[[#This Row],[FECHA]],'RECAUDOS LOCALES'!A:D,4,FALSE),0)</f>
        <v>0</v>
      </c>
      <c r="T2575" s="9">
        <f>IFERROR(VLOOKUP(Tabla1[[#This Row],[FECHA]],'RECAUDOS LOCALES'!A:D,3,FALSE),0)</f>
        <v>0</v>
      </c>
      <c r="U2575" s="11">
        <f>IFERROR(VLOOKUP(Tabla1[[#This Row],[FECHA]],'RECAUDOS EXTERNOS'!A:D,4,FALSE),0)</f>
        <v>0</v>
      </c>
      <c r="V2575" s="9">
        <f>IFERROR(VLOOKUP(Tabla1[[#This Row],[FECHA]],'RECAUDOS EXTERNOS'!A:D,3,FALSE),0)</f>
        <v>0</v>
      </c>
    </row>
    <row r="2576" spans="1:22" x14ac:dyDescent="0.25">
      <c r="A2576" s="1">
        <v>40135</v>
      </c>
      <c r="B2576" s="3" t="s">
        <v>3</v>
      </c>
      <c r="C2576" s="2">
        <v>40118</v>
      </c>
      <c r="D2576" s="5">
        <f>YEAR(Tabla1[[#This Row],[FECHA]])</f>
        <v>2009</v>
      </c>
      <c r="E2576" s="5">
        <f>IFERROR(VLOOKUP(Tabla1[[#This Row],[FECHA]],'COMPARENDOS TOTALES'!A:D,4,FALSE),0)</f>
        <v>0</v>
      </c>
      <c r="F2576" s="9">
        <f>IFERROR(VLOOKUP(Tabla1[[#This Row],[FECHA]],'COMPARENDOS TOTALES'!A:D,3,FALSE),0)</f>
        <v>0</v>
      </c>
      <c r="G2576" s="5">
        <f>IFERROR(VLOOKUP(Tabla1[[#This Row],[FECHA]],EXONERACIONES!A:D,4,FALSE),0)</f>
        <v>0</v>
      </c>
      <c r="H2576" s="9">
        <f>IFERROR(VLOOKUP(Tabla1[[#This Row],[FECHA]],EXONERACIONES!A:D,3,FALSE),0)</f>
        <v>0</v>
      </c>
      <c r="I2576" s="5">
        <f>IFERROR(VLOOKUP(Tabla1[[#This Row],[FECHA]],'SIMIT CON RES'!A:D,4,FALSE),0)</f>
        <v>0</v>
      </c>
      <c r="J2576" s="9">
        <f>IFERROR(VLOOKUP(Tabla1[[#This Row],[FECHA]],'SIMIT CON RES'!A:D,3,FALSE),0)</f>
        <v>0</v>
      </c>
      <c r="K2576">
        <f>IFERROR(VLOOKUP(Tabla1[[#This Row],[FECHA]],'SIMIT SIN RES'!A:D,4,FALSE),0)</f>
        <v>0</v>
      </c>
      <c r="L2576" s="9">
        <f>IFERROR(VLOOKUP(Tabla1[[#This Row],[FECHA]],'SIMIT SIN RES'!A:D,3,FALSE),0)</f>
        <v>0</v>
      </c>
      <c r="M2576" s="5">
        <f>IFERROR(VLOOKUP(Tabla1[[#This Row],[FECHA]],'RECAUDOS DE COMPARENDOS'!A:D,4,FALSE),0)</f>
        <v>0</v>
      </c>
      <c r="N2576" s="9">
        <f>IFERROR(VLOOKUP(Tabla1[[#This Row],[FECHA]],'RECAUDOS DE COMPARENDOS'!A:D,3,FALSE),0)</f>
        <v>0</v>
      </c>
      <c r="O2576" s="5">
        <f>IFERROR(VLOOKUP(Tabla1[[#This Row],[FECHA]],'RECAUDOS DE RESOLUCIONES'!A:D,4,FALSE),0)</f>
        <v>0</v>
      </c>
      <c r="P2576" s="9">
        <f>IFERROR(VLOOKUP(Tabla1[[#This Row],[FECHA]],'RECAUDOS DE RESOLUCIONES'!A:D,3,FALSE),0)</f>
        <v>0</v>
      </c>
      <c r="Q257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57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576" s="11">
        <f>IFERROR(VLOOKUP(Tabla1[[#This Row],[FECHA]],'RECAUDOS LOCALES'!A:D,4,FALSE),0)</f>
        <v>0</v>
      </c>
      <c r="T2576" s="9">
        <f>IFERROR(VLOOKUP(Tabla1[[#This Row],[FECHA]],'RECAUDOS LOCALES'!A:D,3,FALSE),0)</f>
        <v>0</v>
      </c>
      <c r="U2576" s="11">
        <f>IFERROR(VLOOKUP(Tabla1[[#This Row],[FECHA]],'RECAUDOS EXTERNOS'!A:D,4,FALSE),0)</f>
        <v>2</v>
      </c>
      <c r="V2576" s="9">
        <f>IFERROR(VLOOKUP(Tabla1[[#This Row],[FECHA]],'RECAUDOS EXTERNOS'!A:D,3,FALSE),0)</f>
        <v>449050</v>
      </c>
    </row>
    <row r="2577" spans="1:22" x14ac:dyDescent="0.25">
      <c r="A2577" s="1">
        <v>40136</v>
      </c>
      <c r="B2577" s="3" t="s">
        <v>6</v>
      </c>
      <c r="C2577" s="2">
        <v>40118</v>
      </c>
      <c r="D2577" s="5">
        <f>YEAR(Tabla1[[#This Row],[FECHA]])</f>
        <v>2009</v>
      </c>
      <c r="E2577" s="5">
        <f>IFERROR(VLOOKUP(Tabla1[[#This Row],[FECHA]],'COMPARENDOS TOTALES'!A:D,4,FALSE),0)</f>
        <v>0</v>
      </c>
      <c r="F2577" s="9">
        <f>IFERROR(VLOOKUP(Tabla1[[#This Row],[FECHA]],'COMPARENDOS TOTALES'!A:D,3,FALSE),0)</f>
        <v>0</v>
      </c>
      <c r="G2577" s="5">
        <f>IFERROR(VLOOKUP(Tabla1[[#This Row],[FECHA]],EXONERACIONES!A:D,4,FALSE),0)</f>
        <v>0</v>
      </c>
      <c r="H2577" s="9">
        <f>IFERROR(VLOOKUP(Tabla1[[#This Row],[FECHA]],EXONERACIONES!A:D,3,FALSE),0)</f>
        <v>0</v>
      </c>
      <c r="I2577" s="5">
        <f>IFERROR(VLOOKUP(Tabla1[[#This Row],[FECHA]],'SIMIT CON RES'!A:D,4,FALSE),0)</f>
        <v>0</v>
      </c>
      <c r="J2577" s="9">
        <f>IFERROR(VLOOKUP(Tabla1[[#This Row],[FECHA]],'SIMIT CON RES'!A:D,3,FALSE),0)</f>
        <v>0</v>
      </c>
      <c r="K2577">
        <f>IFERROR(VLOOKUP(Tabla1[[#This Row],[FECHA]],'SIMIT SIN RES'!A:D,4,FALSE),0)</f>
        <v>0</v>
      </c>
      <c r="L2577" s="9">
        <f>IFERROR(VLOOKUP(Tabla1[[#This Row],[FECHA]],'SIMIT SIN RES'!A:D,3,FALSE),0)</f>
        <v>0</v>
      </c>
      <c r="M2577" s="5">
        <f>IFERROR(VLOOKUP(Tabla1[[#This Row],[FECHA]],'RECAUDOS DE COMPARENDOS'!A:D,4,FALSE),0)</f>
        <v>0</v>
      </c>
      <c r="N2577" s="9">
        <f>IFERROR(VLOOKUP(Tabla1[[#This Row],[FECHA]],'RECAUDOS DE COMPARENDOS'!A:D,3,FALSE),0)</f>
        <v>0</v>
      </c>
      <c r="O2577" s="5">
        <f>IFERROR(VLOOKUP(Tabla1[[#This Row],[FECHA]],'RECAUDOS DE RESOLUCIONES'!A:D,4,FALSE),0)</f>
        <v>0</v>
      </c>
      <c r="P2577" s="9">
        <f>IFERROR(VLOOKUP(Tabla1[[#This Row],[FECHA]],'RECAUDOS DE RESOLUCIONES'!A:D,3,FALSE),0)</f>
        <v>0</v>
      </c>
      <c r="Q257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57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577" s="11">
        <f>IFERROR(VLOOKUP(Tabla1[[#This Row],[FECHA]],'RECAUDOS LOCALES'!A:D,4,FALSE),0)</f>
        <v>0</v>
      </c>
      <c r="T2577" s="9">
        <f>IFERROR(VLOOKUP(Tabla1[[#This Row],[FECHA]],'RECAUDOS LOCALES'!A:D,3,FALSE),0)</f>
        <v>0</v>
      </c>
      <c r="U2577" s="11">
        <f>IFERROR(VLOOKUP(Tabla1[[#This Row],[FECHA]],'RECAUDOS EXTERNOS'!A:D,4,FALSE),0)</f>
        <v>1</v>
      </c>
      <c r="V2577" s="9">
        <f>IFERROR(VLOOKUP(Tabla1[[#This Row],[FECHA]],'RECAUDOS EXTERNOS'!A:D,3,FALSE),0)</f>
        <v>395370</v>
      </c>
    </row>
    <row r="2578" spans="1:22" x14ac:dyDescent="0.25">
      <c r="A2578" s="1">
        <v>40137</v>
      </c>
      <c r="B2578" s="3" t="s">
        <v>0</v>
      </c>
      <c r="C2578" s="2">
        <v>40118</v>
      </c>
      <c r="D2578" s="5">
        <f>YEAR(Tabla1[[#This Row],[FECHA]])</f>
        <v>2009</v>
      </c>
      <c r="E2578" s="5">
        <f>IFERROR(VLOOKUP(Tabla1[[#This Row],[FECHA]],'COMPARENDOS TOTALES'!A:D,4,FALSE),0)</f>
        <v>2</v>
      </c>
      <c r="F2578" s="9">
        <f>IFERROR(VLOOKUP(Tabla1[[#This Row],[FECHA]],'COMPARENDOS TOTALES'!A:D,3,FALSE),0)</f>
        <v>993800</v>
      </c>
      <c r="G2578" s="5">
        <f>IFERROR(VLOOKUP(Tabla1[[#This Row],[FECHA]],EXONERACIONES!A:D,4,FALSE),0)</f>
        <v>0</v>
      </c>
      <c r="H2578" s="9">
        <f>IFERROR(VLOOKUP(Tabla1[[#This Row],[FECHA]],EXONERACIONES!A:D,3,FALSE),0)</f>
        <v>0</v>
      </c>
      <c r="I2578" s="5">
        <f>IFERROR(VLOOKUP(Tabla1[[#This Row],[FECHA]],'SIMIT CON RES'!A:D,4,FALSE),0)</f>
        <v>1</v>
      </c>
      <c r="J2578" s="9">
        <f>IFERROR(VLOOKUP(Tabla1[[#This Row],[FECHA]],'SIMIT CON RES'!A:D,3,FALSE),0)</f>
        <v>496900</v>
      </c>
      <c r="K2578">
        <f>IFERROR(VLOOKUP(Tabla1[[#This Row],[FECHA]],'SIMIT SIN RES'!A:D,4,FALSE),0)</f>
        <v>0</v>
      </c>
      <c r="L2578" s="9">
        <f>IFERROR(VLOOKUP(Tabla1[[#This Row],[FECHA]],'SIMIT SIN RES'!A:D,3,FALSE),0)</f>
        <v>0</v>
      </c>
      <c r="M2578" s="5">
        <f>IFERROR(VLOOKUP(Tabla1[[#This Row],[FECHA]],'RECAUDOS DE COMPARENDOS'!A:D,4,FALSE),0)</f>
        <v>0</v>
      </c>
      <c r="N2578" s="9">
        <f>IFERROR(VLOOKUP(Tabla1[[#This Row],[FECHA]],'RECAUDOS DE COMPARENDOS'!A:D,3,FALSE),0)</f>
        <v>0</v>
      </c>
      <c r="O2578" s="5">
        <f>IFERROR(VLOOKUP(Tabla1[[#This Row],[FECHA]],'RECAUDOS DE RESOLUCIONES'!A:D,4,FALSE),0)</f>
        <v>1</v>
      </c>
      <c r="P2578" s="9">
        <f>IFERROR(VLOOKUP(Tabla1[[#This Row],[FECHA]],'RECAUDOS DE RESOLUCIONES'!A:D,3,FALSE),0)</f>
        <v>496900</v>
      </c>
      <c r="Q257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57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578" s="11">
        <f>IFERROR(VLOOKUP(Tabla1[[#This Row],[FECHA]],'RECAUDOS LOCALES'!A:D,4,FALSE),0)</f>
        <v>0</v>
      </c>
      <c r="T2578" s="9">
        <f>IFERROR(VLOOKUP(Tabla1[[#This Row],[FECHA]],'RECAUDOS LOCALES'!A:D,3,FALSE),0)</f>
        <v>0</v>
      </c>
      <c r="U2578" s="11">
        <f>IFERROR(VLOOKUP(Tabla1[[#This Row],[FECHA]],'RECAUDOS EXTERNOS'!A:D,4,FALSE),0)</f>
        <v>7</v>
      </c>
      <c r="V2578" s="9">
        <f>IFERROR(VLOOKUP(Tabla1[[#This Row],[FECHA]],'RECAUDOS EXTERNOS'!A:D,3,FALSE),0)</f>
        <v>1867287</v>
      </c>
    </row>
    <row r="2579" spans="1:22" x14ac:dyDescent="0.25">
      <c r="A2579" s="1">
        <v>40138</v>
      </c>
      <c r="B2579" s="3" t="s">
        <v>5</v>
      </c>
      <c r="C2579" s="2">
        <v>40118</v>
      </c>
      <c r="D2579" s="5">
        <f>YEAR(Tabla1[[#This Row],[FECHA]])</f>
        <v>2009</v>
      </c>
      <c r="E2579" s="5">
        <f>IFERROR(VLOOKUP(Tabla1[[#This Row],[FECHA]],'COMPARENDOS TOTALES'!A:D,4,FALSE),0)</f>
        <v>0</v>
      </c>
      <c r="F2579" s="9">
        <f>IFERROR(VLOOKUP(Tabla1[[#This Row],[FECHA]],'COMPARENDOS TOTALES'!A:D,3,FALSE),0)</f>
        <v>0</v>
      </c>
      <c r="G2579" s="5">
        <f>IFERROR(VLOOKUP(Tabla1[[#This Row],[FECHA]],EXONERACIONES!A:D,4,FALSE),0)</f>
        <v>0</v>
      </c>
      <c r="H2579" s="9">
        <f>IFERROR(VLOOKUP(Tabla1[[#This Row],[FECHA]],EXONERACIONES!A:D,3,FALSE),0)</f>
        <v>0</v>
      </c>
      <c r="I2579" s="5">
        <f>IFERROR(VLOOKUP(Tabla1[[#This Row],[FECHA]],'SIMIT CON RES'!A:D,4,FALSE),0)</f>
        <v>0</v>
      </c>
      <c r="J2579" s="9">
        <f>IFERROR(VLOOKUP(Tabla1[[#This Row],[FECHA]],'SIMIT CON RES'!A:D,3,FALSE),0)</f>
        <v>0</v>
      </c>
      <c r="K2579">
        <f>IFERROR(VLOOKUP(Tabla1[[#This Row],[FECHA]],'SIMIT SIN RES'!A:D,4,FALSE),0)</f>
        <v>0</v>
      </c>
      <c r="L2579" s="9">
        <f>IFERROR(VLOOKUP(Tabla1[[#This Row],[FECHA]],'SIMIT SIN RES'!A:D,3,FALSE),0)</f>
        <v>0</v>
      </c>
      <c r="M2579" s="5">
        <f>IFERROR(VLOOKUP(Tabla1[[#This Row],[FECHA]],'RECAUDOS DE COMPARENDOS'!A:D,4,FALSE),0)</f>
        <v>0</v>
      </c>
      <c r="N2579" s="9">
        <f>IFERROR(VLOOKUP(Tabla1[[#This Row],[FECHA]],'RECAUDOS DE COMPARENDOS'!A:D,3,FALSE),0)</f>
        <v>0</v>
      </c>
      <c r="O2579" s="5">
        <f>IFERROR(VLOOKUP(Tabla1[[#This Row],[FECHA]],'RECAUDOS DE RESOLUCIONES'!A:D,4,FALSE),0)</f>
        <v>0</v>
      </c>
      <c r="P2579" s="9">
        <f>IFERROR(VLOOKUP(Tabla1[[#This Row],[FECHA]],'RECAUDOS DE RESOLUCIONES'!A:D,3,FALSE),0)</f>
        <v>0</v>
      </c>
      <c r="Q257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57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579" s="11">
        <f>IFERROR(VLOOKUP(Tabla1[[#This Row],[FECHA]],'RECAUDOS LOCALES'!A:D,4,FALSE),0)</f>
        <v>0</v>
      </c>
      <c r="T2579" s="9">
        <f>IFERROR(VLOOKUP(Tabla1[[#This Row],[FECHA]],'RECAUDOS LOCALES'!A:D,3,FALSE),0)</f>
        <v>0</v>
      </c>
      <c r="U2579" s="11">
        <f>IFERROR(VLOOKUP(Tabla1[[#This Row],[FECHA]],'RECAUDOS EXTERNOS'!A:D,4,FALSE),0)</f>
        <v>0</v>
      </c>
      <c r="V2579" s="9">
        <f>IFERROR(VLOOKUP(Tabla1[[#This Row],[FECHA]],'RECAUDOS EXTERNOS'!A:D,3,FALSE),0)</f>
        <v>0</v>
      </c>
    </row>
    <row r="2580" spans="1:22" x14ac:dyDescent="0.25">
      <c r="A2580" s="1">
        <v>40139</v>
      </c>
      <c r="B2580" s="3" t="s">
        <v>4</v>
      </c>
      <c r="C2580" s="2">
        <v>40118</v>
      </c>
      <c r="D2580" s="5">
        <f>YEAR(Tabla1[[#This Row],[FECHA]])</f>
        <v>2009</v>
      </c>
      <c r="E2580" s="5">
        <f>IFERROR(VLOOKUP(Tabla1[[#This Row],[FECHA]],'COMPARENDOS TOTALES'!A:D,4,FALSE),0)</f>
        <v>0</v>
      </c>
      <c r="F2580" s="9">
        <f>IFERROR(VLOOKUP(Tabla1[[#This Row],[FECHA]],'COMPARENDOS TOTALES'!A:D,3,FALSE),0)</f>
        <v>0</v>
      </c>
      <c r="G2580" s="5">
        <f>IFERROR(VLOOKUP(Tabla1[[#This Row],[FECHA]],EXONERACIONES!A:D,4,FALSE),0)</f>
        <v>0</v>
      </c>
      <c r="H2580" s="9">
        <f>IFERROR(VLOOKUP(Tabla1[[#This Row],[FECHA]],EXONERACIONES!A:D,3,FALSE),0)</f>
        <v>0</v>
      </c>
      <c r="I2580" s="5">
        <f>IFERROR(VLOOKUP(Tabla1[[#This Row],[FECHA]],'SIMIT CON RES'!A:D,4,FALSE),0)</f>
        <v>0</v>
      </c>
      <c r="J2580" s="9">
        <f>IFERROR(VLOOKUP(Tabla1[[#This Row],[FECHA]],'SIMIT CON RES'!A:D,3,FALSE),0)</f>
        <v>0</v>
      </c>
      <c r="K2580">
        <f>IFERROR(VLOOKUP(Tabla1[[#This Row],[FECHA]],'SIMIT SIN RES'!A:D,4,FALSE),0)</f>
        <v>0</v>
      </c>
      <c r="L2580" s="9">
        <f>IFERROR(VLOOKUP(Tabla1[[#This Row],[FECHA]],'SIMIT SIN RES'!A:D,3,FALSE),0)</f>
        <v>0</v>
      </c>
      <c r="M2580" s="5">
        <f>IFERROR(VLOOKUP(Tabla1[[#This Row],[FECHA]],'RECAUDOS DE COMPARENDOS'!A:D,4,FALSE),0)</f>
        <v>0</v>
      </c>
      <c r="N2580" s="9">
        <f>IFERROR(VLOOKUP(Tabla1[[#This Row],[FECHA]],'RECAUDOS DE COMPARENDOS'!A:D,3,FALSE),0)</f>
        <v>0</v>
      </c>
      <c r="O2580" s="5">
        <f>IFERROR(VLOOKUP(Tabla1[[#This Row],[FECHA]],'RECAUDOS DE RESOLUCIONES'!A:D,4,FALSE),0)</f>
        <v>0</v>
      </c>
      <c r="P2580" s="9">
        <f>IFERROR(VLOOKUP(Tabla1[[#This Row],[FECHA]],'RECAUDOS DE RESOLUCIONES'!A:D,3,FALSE),0)</f>
        <v>0</v>
      </c>
      <c r="Q258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58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580" s="11">
        <f>IFERROR(VLOOKUP(Tabla1[[#This Row],[FECHA]],'RECAUDOS LOCALES'!A:D,4,FALSE),0)</f>
        <v>0</v>
      </c>
      <c r="T2580" s="9">
        <f>IFERROR(VLOOKUP(Tabla1[[#This Row],[FECHA]],'RECAUDOS LOCALES'!A:D,3,FALSE),0)</f>
        <v>0</v>
      </c>
      <c r="U2580" s="11">
        <f>IFERROR(VLOOKUP(Tabla1[[#This Row],[FECHA]],'RECAUDOS EXTERNOS'!A:D,4,FALSE),0)</f>
        <v>0</v>
      </c>
      <c r="V2580" s="9">
        <f>IFERROR(VLOOKUP(Tabla1[[#This Row],[FECHA]],'RECAUDOS EXTERNOS'!A:D,3,FALSE),0)</f>
        <v>0</v>
      </c>
    </row>
    <row r="2581" spans="1:22" x14ac:dyDescent="0.25">
      <c r="A2581" s="1">
        <v>40140</v>
      </c>
      <c r="B2581" s="3" t="s">
        <v>1</v>
      </c>
      <c r="C2581" s="2">
        <v>40118</v>
      </c>
      <c r="D2581" s="5">
        <f>YEAR(Tabla1[[#This Row],[FECHA]])</f>
        <v>2009</v>
      </c>
      <c r="E2581" s="5">
        <f>IFERROR(VLOOKUP(Tabla1[[#This Row],[FECHA]],'COMPARENDOS TOTALES'!A:D,4,FALSE),0)</f>
        <v>0</v>
      </c>
      <c r="F2581" s="9">
        <f>IFERROR(VLOOKUP(Tabla1[[#This Row],[FECHA]],'COMPARENDOS TOTALES'!A:D,3,FALSE),0)</f>
        <v>0</v>
      </c>
      <c r="G2581" s="5">
        <f>IFERROR(VLOOKUP(Tabla1[[#This Row],[FECHA]],EXONERACIONES!A:D,4,FALSE),0)</f>
        <v>0</v>
      </c>
      <c r="H2581" s="9">
        <f>IFERROR(VLOOKUP(Tabla1[[#This Row],[FECHA]],EXONERACIONES!A:D,3,FALSE),0)</f>
        <v>0</v>
      </c>
      <c r="I2581" s="5">
        <f>IFERROR(VLOOKUP(Tabla1[[#This Row],[FECHA]],'SIMIT CON RES'!A:D,4,FALSE),0)</f>
        <v>0</v>
      </c>
      <c r="J2581" s="9">
        <f>IFERROR(VLOOKUP(Tabla1[[#This Row],[FECHA]],'SIMIT CON RES'!A:D,3,FALSE),0)</f>
        <v>0</v>
      </c>
      <c r="K2581">
        <f>IFERROR(VLOOKUP(Tabla1[[#This Row],[FECHA]],'SIMIT SIN RES'!A:D,4,FALSE),0)</f>
        <v>0</v>
      </c>
      <c r="L2581" s="9">
        <f>IFERROR(VLOOKUP(Tabla1[[#This Row],[FECHA]],'SIMIT SIN RES'!A:D,3,FALSE),0)</f>
        <v>0</v>
      </c>
      <c r="M2581" s="5">
        <f>IFERROR(VLOOKUP(Tabla1[[#This Row],[FECHA]],'RECAUDOS DE COMPARENDOS'!A:D,4,FALSE),0)</f>
        <v>0</v>
      </c>
      <c r="N2581" s="9">
        <f>IFERROR(VLOOKUP(Tabla1[[#This Row],[FECHA]],'RECAUDOS DE COMPARENDOS'!A:D,3,FALSE),0)</f>
        <v>0</v>
      </c>
      <c r="O2581" s="5">
        <f>IFERROR(VLOOKUP(Tabla1[[#This Row],[FECHA]],'RECAUDOS DE RESOLUCIONES'!A:D,4,FALSE),0)</f>
        <v>0</v>
      </c>
      <c r="P2581" s="9">
        <f>IFERROR(VLOOKUP(Tabla1[[#This Row],[FECHA]],'RECAUDOS DE RESOLUCIONES'!A:D,3,FALSE),0)</f>
        <v>0</v>
      </c>
      <c r="Q258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58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581" s="11">
        <f>IFERROR(VLOOKUP(Tabla1[[#This Row],[FECHA]],'RECAUDOS LOCALES'!A:D,4,FALSE),0)</f>
        <v>0</v>
      </c>
      <c r="T2581" s="9">
        <f>IFERROR(VLOOKUP(Tabla1[[#This Row],[FECHA]],'RECAUDOS LOCALES'!A:D,3,FALSE),0)</f>
        <v>0</v>
      </c>
      <c r="U2581" s="11">
        <f>IFERROR(VLOOKUP(Tabla1[[#This Row],[FECHA]],'RECAUDOS EXTERNOS'!A:D,4,FALSE),0)</f>
        <v>0</v>
      </c>
      <c r="V2581" s="9">
        <f>IFERROR(VLOOKUP(Tabla1[[#This Row],[FECHA]],'RECAUDOS EXTERNOS'!A:D,3,FALSE),0)</f>
        <v>0</v>
      </c>
    </row>
    <row r="2582" spans="1:22" x14ac:dyDescent="0.25">
      <c r="A2582" s="1">
        <v>40141</v>
      </c>
      <c r="B2582" s="3" t="s">
        <v>2</v>
      </c>
      <c r="C2582" s="2">
        <v>40118</v>
      </c>
      <c r="D2582" s="5">
        <f>YEAR(Tabla1[[#This Row],[FECHA]])</f>
        <v>2009</v>
      </c>
      <c r="E2582" s="5">
        <f>IFERROR(VLOOKUP(Tabla1[[#This Row],[FECHA]],'COMPARENDOS TOTALES'!A:D,4,FALSE),0)</f>
        <v>0</v>
      </c>
      <c r="F2582" s="9">
        <f>IFERROR(VLOOKUP(Tabla1[[#This Row],[FECHA]],'COMPARENDOS TOTALES'!A:D,3,FALSE),0)</f>
        <v>0</v>
      </c>
      <c r="G2582" s="5">
        <f>IFERROR(VLOOKUP(Tabla1[[#This Row],[FECHA]],EXONERACIONES!A:D,4,FALSE),0)</f>
        <v>0</v>
      </c>
      <c r="H2582" s="9">
        <f>IFERROR(VLOOKUP(Tabla1[[#This Row],[FECHA]],EXONERACIONES!A:D,3,FALSE),0)</f>
        <v>0</v>
      </c>
      <c r="I2582" s="5">
        <f>IFERROR(VLOOKUP(Tabla1[[#This Row],[FECHA]],'SIMIT CON RES'!A:D,4,FALSE),0)</f>
        <v>0</v>
      </c>
      <c r="J2582" s="9">
        <f>IFERROR(VLOOKUP(Tabla1[[#This Row],[FECHA]],'SIMIT CON RES'!A:D,3,FALSE),0)</f>
        <v>0</v>
      </c>
      <c r="K2582">
        <f>IFERROR(VLOOKUP(Tabla1[[#This Row],[FECHA]],'SIMIT SIN RES'!A:D,4,FALSE),0)</f>
        <v>0</v>
      </c>
      <c r="L2582" s="9">
        <f>IFERROR(VLOOKUP(Tabla1[[#This Row],[FECHA]],'SIMIT SIN RES'!A:D,3,FALSE),0)</f>
        <v>0</v>
      </c>
      <c r="M2582" s="5">
        <f>IFERROR(VLOOKUP(Tabla1[[#This Row],[FECHA]],'RECAUDOS DE COMPARENDOS'!A:D,4,FALSE),0)</f>
        <v>0</v>
      </c>
      <c r="N2582" s="9">
        <f>IFERROR(VLOOKUP(Tabla1[[#This Row],[FECHA]],'RECAUDOS DE COMPARENDOS'!A:D,3,FALSE),0)</f>
        <v>0</v>
      </c>
      <c r="O2582" s="5">
        <f>IFERROR(VLOOKUP(Tabla1[[#This Row],[FECHA]],'RECAUDOS DE RESOLUCIONES'!A:D,4,FALSE),0)</f>
        <v>0</v>
      </c>
      <c r="P2582" s="9">
        <f>IFERROR(VLOOKUP(Tabla1[[#This Row],[FECHA]],'RECAUDOS DE RESOLUCIONES'!A:D,3,FALSE),0)</f>
        <v>0</v>
      </c>
      <c r="Q258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58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582" s="11">
        <f>IFERROR(VLOOKUP(Tabla1[[#This Row],[FECHA]],'RECAUDOS LOCALES'!A:D,4,FALSE),0)</f>
        <v>0</v>
      </c>
      <c r="T2582" s="9">
        <f>IFERROR(VLOOKUP(Tabla1[[#This Row],[FECHA]],'RECAUDOS LOCALES'!A:D,3,FALSE),0)</f>
        <v>0</v>
      </c>
      <c r="U2582" s="11">
        <f>IFERROR(VLOOKUP(Tabla1[[#This Row],[FECHA]],'RECAUDOS EXTERNOS'!A:D,4,FALSE),0)</f>
        <v>3</v>
      </c>
      <c r="V2582" s="9">
        <f>IFERROR(VLOOKUP(Tabla1[[#This Row],[FECHA]],'RECAUDOS EXTERNOS'!A:D,3,FALSE),0)</f>
        <v>706588</v>
      </c>
    </row>
    <row r="2583" spans="1:22" x14ac:dyDescent="0.25">
      <c r="A2583" s="1">
        <v>40142</v>
      </c>
      <c r="B2583" s="3" t="s">
        <v>3</v>
      </c>
      <c r="C2583" s="2">
        <v>40118</v>
      </c>
      <c r="D2583" s="5">
        <f>YEAR(Tabla1[[#This Row],[FECHA]])</f>
        <v>2009</v>
      </c>
      <c r="E2583" s="5">
        <f>IFERROR(VLOOKUP(Tabla1[[#This Row],[FECHA]],'COMPARENDOS TOTALES'!A:D,4,FALSE),0)</f>
        <v>0</v>
      </c>
      <c r="F2583" s="9">
        <f>IFERROR(VLOOKUP(Tabla1[[#This Row],[FECHA]],'COMPARENDOS TOTALES'!A:D,3,FALSE),0)</f>
        <v>0</v>
      </c>
      <c r="G2583" s="5">
        <f>IFERROR(VLOOKUP(Tabla1[[#This Row],[FECHA]],EXONERACIONES!A:D,4,FALSE),0)</f>
        <v>0</v>
      </c>
      <c r="H2583" s="9">
        <f>IFERROR(VLOOKUP(Tabla1[[#This Row],[FECHA]],EXONERACIONES!A:D,3,FALSE),0)</f>
        <v>0</v>
      </c>
      <c r="I2583" s="5">
        <f>IFERROR(VLOOKUP(Tabla1[[#This Row],[FECHA]],'SIMIT CON RES'!A:D,4,FALSE),0)</f>
        <v>0</v>
      </c>
      <c r="J2583" s="9">
        <f>IFERROR(VLOOKUP(Tabla1[[#This Row],[FECHA]],'SIMIT CON RES'!A:D,3,FALSE),0)</f>
        <v>0</v>
      </c>
      <c r="K2583">
        <f>IFERROR(VLOOKUP(Tabla1[[#This Row],[FECHA]],'SIMIT SIN RES'!A:D,4,FALSE),0)</f>
        <v>0</v>
      </c>
      <c r="L2583" s="9">
        <f>IFERROR(VLOOKUP(Tabla1[[#This Row],[FECHA]],'SIMIT SIN RES'!A:D,3,FALSE),0)</f>
        <v>0</v>
      </c>
      <c r="M2583" s="5">
        <f>IFERROR(VLOOKUP(Tabla1[[#This Row],[FECHA]],'RECAUDOS DE COMPARENDOS'!A:D,4,FALSE),0)</f>
        <v>0</v>
      </c>
      <c r="N2583" s="9">
        <f>IFERROR(VLOOKUP(Tabla1[[#This Row],[FECHA]],'RECAUDOS DE COMPARENDOS'!A:D,3,FALSE),0)</f>
        <v>0</v>
      </c>
      <c r="O2583" s="5">
        <f>IFERROR(VLOOKUP(Tabla1[[#This Row],[FECHA]],'RECAUDOS DE RESOLUCIONES'!A:D,4,FALSE),0)</f>
        <v>0</v>
      </c>
      <c r="P2583" s="9">
        <f>IFERROR(VLOOKUP(Tabla1[[#This Row],[FECHA]],'RECAUDOS DE RESOLUCIONES'!A:D,3,FALSE),0)</f>
        <v>0</v>
      </c>
      <c r="Q258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58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583" s="11">
        <f>IFERROR(VLOOKUP(Tabla1[[#This Row],[FECHA]],'RECAUDOS LOCALES'!A:D,4,FALSE),0)</f>
        <v>0</v>
      </c>
      <c r="T2583" s="9">
        <f>IFERROR(VLOOKUP(Tabla1[[#This Row],[FECHA]],'RECAUDOS LOCALES'!A:D,3,FALSE),0)</f>
        <v>0</v>
      </c>
      <c r="U2583" s="11">
        <f>IFERROR(VLOOKUP(Tabla1[[#This Row],[FECHA]],'RECAUDOS EXTERNOS'!A:D,4,FALSE),0)</f>
        <v>1</v>
      </c>
      <c r="V2583" s="9">
        <f>IFERROR(VLOOKUP(Tabla1[[#This Row],[FECHA]],'RECAUDOS EXTERNOS'!A:D,3,FALSE),0)</f>
        <v>193095</v>
      </c>
    </row>
    <row r="2584" spans="1:22" x14ac:dyDescent="0.25">
      <c r="A2584" s="1">
        <v>40143</v>
      </c>
      <c r="B2584" s="3" t="s">
        <v>6</v>
      </c>
      <c r="C2584" s="2">
        <v>40118</v>
      </c>
      <c r="D2584" s="5">
        <f>YEAR(Tabla1[[#This Row],[FECHA]])</f>
        <v>2009</v>
      </c>
      <c r="E2584" s="5">
        <f>IFERROR(VLOOKUP(Tabla1[[#This Row],[FECHA]],'COMPARENDOS TOTALES'!A:D,4,FALSE),0)</f>
        <v>4</v>
      </c>
      <c r="F2584" s="9">
        <f>IFERROR(VLOOKUP(Tabla1[[#This Row],[FECHA]],'COMPARENDOS TOTALES'!A:D,3,FALSE),0)</f>
        <v>1242250</v>
      </c>
      <c r="G2584" s="5">
        <f>IFERROR(VLOOKUP(Tabla1[[#This Row],[FECHA]],EXONERACIONES!A:D,4,FALSE),0)</f>
        <v>1</v>
      </c>
      <c r="H2584" s="9">
        <f>IFERROR(VLOOKUP(Tabla1[[#This Row],[FECHA]],EXONERACIONES!A:D,3,FALSE),0)</f>
        <v>248450</v>
      </c>
      <c r="I2584" s="5">
        <f>IFERROR(VLOOKUP(Tabla1[[#This Row],[FECHA]],'SIMIT CON RES'!A:D,4,FALSE),0)</f>
        <v>2</v>
      </c>
      <c r="J2584" s="9">
        <f>IFERROR(VLOOKUP(Tabla1[[#This Row],[FECHA]],'SIMIT CON RES'!A:D,3,FALSE),0)</f>
        <v>496900</v>
      </c>
      <c r="K2584">
        <f>IFERROR(VLOOKUP(Tabla1[[#This Row],[FECHA]],'SIMIT SIN RES'!A:D,4,FALSE),0)</f>
        <v>0</v>
      </c>
      <c r="L2584" s="9">
        <f>IFERROR(VLOOKUP(Tabla1[[#This Row],[FECHA]],'SIMIT SIN RES'!A:D,3,FALSE),0)</f>
        <v>0</v>
      </c>
      <c r="M2584" s="5">
        <f>IFERROR(VLOOKUP(Tabla1[[#This Row],[FECHA]],'RECAUDOS DE COMPARENDOS'!A:D,4,FALSE),0)</f>
        <v>0</v>
      </c>
      <c r="N2584" s="9">
        <f>IFERROR(VLOOKUP(Tabla1[[#This Row],[FECHA]],'RECAUDOS DE COMPARENDOS'!A:D,3,FALSE),0)</f>
        <v>0</v>
      </c>
      <c r="O2584" s="5">
        <f>IFERROR(VLOOKUP(Tabla1[[#This Row],[FECHA]],'RECAUDOS DE RESOLUCIONES'!A:D,4,FALSE),0)</f>
        <v>0</v>
      </c>
      <c r="P2584" s="9">
        <f>IFERROR(VLOOKUP(Tabla1[[#This Row],[FECHA]],'RECAUDOS DE RESOLUCIONES'!A:D,3,FALSE),0)</f>
        <v>0</v>
      </c>
      <c r="Q258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584" s="9">
        <f>Tabla1[V. COMPARENDOS]-(Tabla1[V. EXONERACIONES]+Tabla1[[#This Row],[V. SIMIT CON RESOLUCION]]+Tabla1[[#This Row],[V. SIMIT SIN RESOLUCION]]+Tabla1[[#This Row],[V. RECAUDOS COMPARENDOS]]+Tabla1[[#This Row],[V. RECAUDOS RESOLUCIONES]])</f>
        <v>496900</v>
      </c>
      <c r="S2584" s="11">
        <f>IFERROR(VLOOKUP(Tabla1[[#This Row],[FECHA]],'RECAUDOS LOCALES'!A:D,4,FALSE),0)</f>
        <v>0</v>
      </c>
      <c r="T2584" s="9">
        <f>IFERROR(VLOOKUP(Tabla1[[#This Row],[FECHA]],'RECAUDOS LOCALES'!A:D,3,FALSE),0)</f>
        <v>0</v>
      </c>
      <c r="U2584" s="11">
        <f>IFERROR(VLOOKUP(Tabla1[[#This Row],[FECHA]],'RECAUDOS EXTERNOS'!A:D,4,FALSE),0)</f>
        <v>3</v>
      </c>
      <c r="V2584" s="9">
        <f>IFERROR(VLOOKUP(Tabla1[[#This Row],[FECHA]],'RECAUDOS EXTERNOS'!A:D,3,FALSE),0)</f>
        <v>591295</v>
      </c>
    </row>
    <row r="2585" spans="1:22" x14ac:dyDescent="0.25">
      <c r="A2585" s="1">
        <v>40144</v>
      </c>
      <c r="B2585" s="3" t="s">
        <v>0</v>
      </c>
      <c r="C2585" s="2">
        <v>40118</v>
      </c>
      <c r="D2585" s="5">
        <f>YEAR(Tabla1[[#This Row],[FECHA]])</f>
        <v>2009</v>
      </c>
      <c r="E2585" s="5">
        <f>IFERROR(VLOOKUP(Tabla1[[#This Row],[FECHA]],'COMPARENDOS TOTALES'!A:D,4,FALSE),0)</f>
        <v>1</v>
      </c>
      <c r="F2585" s="9">
        <f>IFERROR(VLOOKUP(Tabla1[[#This Row],[FECHA]],'COMPARENDOS TOTALES'!A:D,3,FALSE),0)</f>
        <v>248450</v>
      </c>
      <c r="G2585" s="5">
        <f>IFERROR(VLOOKUP(Tabla1[[#This Row],[FECHA]],EXONERACIONES!A:D,4,FALSE),0)</f>
        <v>0</v>
      </c>
      <c r="H2585" s="9">
        <f>IFERROR(VLOOKUP(Tabla1[[#This Row],[FECHA]],EXONERACIONES!A:D,3,FALSE),0)</f>
        <v>0</v>
      </c>
      <c r="I2585" s="5">
        <f>IFERROR(VLOOKUP(Tabla1[[#This Row],[FECHA]],'SIMIT CON RES'!A:D,4,FALSE),0)</f>
        <v>1</v>
      </c>
      <c r="J2585" s="9">
        <f>IFERROR(VLOOKUP(Tabla1[[#This Row],[FECHA]],'SIMIT CON RES'!A:D,3,FALSE),0)</f>
        <v>248450</v>
      </c>
      <c r="K2585">
        <f>IFERROR(VLOOKUP(Tabla1[[#This Row],[FECHA]],'SIMIT SIN RES'!A:D,4,FALSE),0)</f>
        <v>0</v>
      </c>
      <c r="L2585" s="9">
        <f>IFERROR(VLOOKUP(Tabla1[[#This Row],[FECHA]],'SIMIT SIN RES'!A:D,3,FALSE),0)</f>
        <v>0</v>
      </c>
      <c r="M2585" s="5">
        <f>IFERROR(VLOOKUP(Tabla1[[#This Row],[FECHA]],'RECAUDOS DE COMPARENDOS'!A:D,4,FALSE),0)</f>
        <v>0</v>
      </c>
      <c r="N2585" s="9">
        <f>IFERROR(VLOOKUP(Tabla1[[#This Row],[FECHA]],'RECAUDOS DE COMPARENDOS'!A:D,3,FALSE),0)</f>
        <v>0</v>
      </c>
      <c r="O2585" s="5">
        <f>IFERROR(VLOOKUP(Tabla1[[#This Row],[FECHA]],'RECAUDOS DE RESOLUCIONES'!A:D,4,FALSE),0)</f>
        <v>0</v>
      </c>
      <c r="P2585" s="9">
        <f>IFERROR(VLOOKUP(Tabla1[[#This Row],[FECHA]],'RECAUDOS DE RESOLUCIONES'!A:D,3,FALSE),0)</f>
        <v>0</v>
      </c>
      <c r="Q258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58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585" s="11">
        <f>IFERROR(VLOOKUP(Tabla1[[#This Row],[FECHA]],'RECAUDOS LOCALES'!A:D,4,FALSE),0)</f>
        <v>1</v>
      </c>
      <c r="T2585" s="9">
        <f>IFERROR(VLOOKUP(Tabla1[[#This Row],[FECHA]],'RECAUDOS LOCALES'!A:D,3,FALSE),0)</f>
        <v>248445</v>
      </c>
      <c r="U2585" s="11">
        <f>IFERROR(VLOOKUP(Tabla1[[#This Row],[FECHA]],'RECAUDOS EXTERNOS'!A:D,4,FALSE),0)</f>
        <v>2</v>
      </c>
      <c r="V2585" s="9">
        <f>IFERROR(VLOOKUP(Tabla1[[#This Row],[FECHA]],'RECAUDOS EXTERNOS'!A:D,3,FALSE),0)</f>
        <v>353850</v>
      </c>
    </row>
    <row r="2586" spans="1:22" x14ac:dyDescent="0.25">
      <c r="A2586" s="1">
        <v>40145</v>
      </c>
      <c r="B2586" s="3" t="s">
        <v>5</v>
      </c>
      <c r="C2586" s="2">
        <v>40118</v>
      </c>
      <c r="D2586" s="5">
        <f>YEAR(Tabla1[[#This Row],[FECHA]])</f>
        <v>2009</v>
      </c>
      <c r="E2586" s="5">
        <f>IFERROR(VLOOKUP(Tabla1[[#This Row],[FECHA]],'COMPARENDOS TOTALES'!A:D,4,FALSE),0)</f>
        <v>0</v>
      </c>
      <c r="F2586" s="9">
        <f>IFERROR(VLOOKUP(Tabla1[[#This Row],[FECHA]],'COMPARENDOS TOTALES'!A:D,3,FALSE),0)</f>
        <v>0</v>
      </c>
      <c r="G2586" s="5">
        <f>IFERROR(VLOOKUP(Tabla1[[#This Row],[FECHA]],EXONERACIONES!A:D,4,FALSE),0)</f>
        <v>0</v>
      </c>
      <c r="H2586" s="9">
        <f>IFERROR(VLOOKUP(Tabla1[[#This Row],[FECHA]],EXONERACIONES!A:D,3,FALSE),0)</f>
        <v>0</v>
      </c>
      <c r="I2586" s="5">
        <f>IFERROR(VLOOKUP(Tabla1[[#This Row],[FECHA]],'SIMIT CON RES'!A:D,4,FALSE),0)</f>
        <v>0</v>
      </c>
      <c r="J2586" s="9">
        <f>IFERROR(VLOOKUP(Tabla1[[#This Row],[FECHA]],'SIMIT CON RES'!A:D,3,FALSE),0)</f>
        <v>0</v>
      </c>
      <c r="K2586">
        <f>IFERROR(VLOOKUP(Tabla1[[#This Row],[FECHA]],'SIMIT SIN RES'!A:D,4,FALSE),0)</f>
        <v>0</v>
      </c>
      <c r="L2586" s="9">
        <f>IFERROR(VLOOKUP(Tabla1[[#This Row],[FECHA]],'SIMIT SIN RES'!A:D,3,FALSE),0)</f>
        <v>0</v>
      </c>
      <c r="M2586" s="5">
        <f>IFERROR(VLOOKUP(Tabla1[[#This Row],[FECHA]],'RECAUDOS DE COMPARENDOS'!A:D,4,FALSE),0)</f>
        <v>0</v>
      </c>
      <c r="N2586" s="9">
        <f>IFERROR(VLOOKUP(Tabla1[[#This Row],[FECHA]],'RECAUDOS DE COMPARENDOS'!A:D,3,FALSE),0)</f>
        <v>0</v>
      </c>
      <c r="O2586" s="5">
        <f>IFERROR(VLOOKUP(Tabla1[[#This Row],[FECHA]],'RECAUDOS DE RESOLUCIONES'!A:D,4,FALSE),0)</f>
        <v>0</v>
      </c>
      <c r="P2586" s="9">
        <f>IFERROR(VLOOKUP(Tabla1[[#This Row],[FECHA]],'RECAUDOS DE RESOLUCIONES'!A:D,3,FALSE),0)</f>
        <v>0</v>
      </c>
      <c r="Q258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58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586" s="11">
        <f>IFERROR(VLOOKUP(Tabla1[[#This Row],[FECHA]],'RECAUDOS LOCALES'!A:D,4,FALSE),0)</f>
        <v>0</v>
      </c>
      <c r="T2586" s="9">
        <f>IFERROR(VLOOKUP(Tabla1[[#This Row],[FECHA]],'RECAUDOS LOCALES'!A:D,3,FALSE),0)</f>
        <v>0</v>
      </c>
      <c r="U2586" s="11">
        <f>IFERROR(VLOOKUP(Tabla1[[#This Row],[FECHA]],'RECAUDOS EXTERNOS'!A:D,4,FALSE),0)</f>
        <v>0</v>
      </c>
      <c r="V2586" s="9">
        <f>IFERROR(VLOOKUP(Tabla1[[#This Row],[FECHA]],'RECAUDOS EXTERNOS'!A:D,3,FALSE),0)</f>
        <v>0</v>
      </c>
    </row>
    <row r="2587" spans="1:22" x14ac:dyDescent="0.25">
      <c r="A2587" s="1">
        <v>40146</v>
      </c>
      <c r="B2587" s="3" t="s">
        <v>4</v>
      </c>
      <c r="C2587" s="2">
        <v>40118</v>
      </c>
      <c r="D2587" s="5">
        <f>YEAR(Tabla1[[#This Row],[FECHA]])</f>
        <v>2009</v>
      </c>
      <c r="E2587" s="5">
        <f>IFERROR(VLOOKUP(Tabla1[[#This Row],[FECHA]],'COMPARENDOS TOTALES'!A:D,4,FALSE),0)</f>
        <v>10</v>
      </c>
      <c r="F2587" s="9">
        <f>IFERROR(VLOOKUP(Tabla1[[#This Row],[FECHA]],'COMPARENDOS TOTALES'!A:D,3,FALSE),0)</f>
        <v>2020728</v>
      </c>
      <c r="G2587" s="5">
        <f>IFERROR(VLOOKUP(Tabla1[[#This Row],[FECHA]],EXONERACIONES!A:D,4,FALSE),0)</f>
        <v>2</v>
      </c>
      <c r="H2587" s="9">
        <f>IFERROR(VLOOKUP(Tabla1[[#This Row],[FECHA]],EXONERACIONES!A:D,3,FALSE),0)</f>
        <v>380957</v>
      </c>
      <c r="I2587" s="5">
        <f>IFERROR(VLOOKUP(Tabla1[[#This Row],[FECHA]],'SIMIT CON RES'!A:D,4,FALSE),0)</f>
        <v>5</v>
      </c>
      <c r="J2587" s="9">
        <f>IFERROR(VLOOKUP(Tabla1[[#This Row],[FECHA]],'SIMIT CON RES'!A:D,3,FALSE),0)</f>
        <v>1126307</v>
      </c>
      <c r="K2587">
        <f>IFERROR(VLOOKUP(Tabla1[[#This Row],[FECHA]],'SIMIT SIN RES'!A:D,4,FALSE),0)</f>
        <v>0</v>
      </c>
      <c r="L2587" s="9">
        <f>IFERROR(VLOOKUP(Tabla1[[#This Row],[FECHA]],'SIMIT SIN RES'!A:D,3,FALSE),0)</f>
        <v>0</v>
      </c>
      <c r="M2587" s="5">
        <f>IFERROR(VLOOKUP(Tabla1[[#This Row],[FECHA]],'RECAUDOS DE COMPARENDOS'!A:D,4,FALSE),0)</f>
        <v>1</v>
      </c>
      <c r="N2587" s="9">
        <f>IFERROR(VLOOKUP(Tabla1[[#This Row],[FECHA]],'RECAUDOS DE COMPARENDOS'!A:D,3,FALSE),0)</f>
        <v>132507</v>
      </c>
      <c r="O2587" s="5">
        <f>IFERROR(VLOOKUP(Tabla1[[#This Row],[FECHA]],'RECAUDOS DE RESOLUCIONES'!A:D,4,FALSE),0)</f>
        <v>0</v>
      </c>
      <c r="P2587" s="9">
        <f>IFERROR(VLOOKUP(Tabla1[[#This Row],[FECHA]],'RECAUDOS DE RESOLUCIONES'!A:D,3,FALSE),0)</f>
        <v>0</v>
      </c>
      <c r="Q258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587" s="9">
        <f>Tabla1[V. COMPARENDOS]-(Tabla1[V. EXONERACIONES]+Tabla1[[#This Row],[V. SIMIT CON RESOLUCION]]+Tabla1[[#This Row],[V. SIMIT SIN RESOLUCION]]+Tabla1[[#This Row],[V. RECAUDOS COMPARENDOS]]+Tabla1[[#This Row],[V. RECAUDOS RESOLUCIONES]])</f>
        <v>380957</v>
      </c>
      <c r="S2587" s="11">
        <f>IFERROR(VLOOKUP(Tabla1[[#This Row],[FECHA]],'RECAUDOS LOCALES'!A:D,4,FALSE),0)</f>
        <v>0</v>
      </c>
      <c r="T2587" s="9">
        <f>IFERROR(VLOOKUP(Tabla1[[#This Row],[FECHA]],'RECAUDOS LOCALES'!A:D,3,FALSE),0)</f>
        <v>0</v>
      </c>
      <c r="U2587" s="11">
        <f>IFERROR(VLOOKUP(Tabla1[[#This Row],[FECHA]],'RECAUDOS EXTERNOS'!A:D,4,FALSE),0)</f>
        <v>0</v>
      </c>
      <c r="V2587" s="9">
        <f>IFERROR(VLOOKUP(Tabla1[[#This Row],[FECHA]],'RECAUDOS EXTERNOS'!A:D,3,FALSE),0)</f>
        <v>0</v>
      </c>
    </row>
    <row r="2588" spans="1:22" x14ac:dyDescent="0.25">
      <c r="A2588" s="1">
        <v>40147</v>
      </c>
      <c r="B2588" s="3" t="s">
        <v>1</v>
      </c>
      <c r="C2588" s="2">
        <v>40118</v>
      </c>
      <c r="D2588" s="5">
        <f>YEAR(Tabla1[[#This Row],[FECHA]])</f>
        <v>2009</v>
      </c>
      <c r="E2588" s="5">
        <f>IFERROR(VLOOKUP(Tabla1[[#This Row],[FECHA]],'COMPARENDOS TOTALES'!A:D,4,FALSE),0)</f>
        <v>0</v>
      </c>
      <c r="F2588" s="9">
        <f>IFERROR(VLOOKUP(Tabla1[[#This Row],[FECHA]],'COMPARENDOS TOTALES'!A:D,3,FALSE),0)</f>
        <v>0</v>
      </c>
      <c r="G2588" s="5">
        <f>IFERROR(VLOOKUP(Tabla1[[#This Row],[FECHA]],EXONERACIONES!A:D,4,FALSE),0)</f>
        <v>0</v>
      </c>
      <c r="H2588" s="9">
        <f>IFERROR(VLOOKUP(Tabla1[[#This Row],[FECHA]],EXONERACIONES!A:D,3,FALSE),0)</f>
        <v>0</v>
      </c>
      <c r="I2588" s="5">
        <f>IFERROR(VLOOKUP(Tabla1[[#This Row],[FECHA]],'SIMIT CON RES'!A:D,4,FALSE),0)</f>
        <v>0</v>
      </c>
      <c r="J2588" s="9">
        <f>IFERROR(VLOOKUP(Tabla1[[#This Row],[FECHA]],'SIMIT CON RES'!A:D,3,FALSE),0)</f>
        <v>0</v>
      </c>
      <c r="K2588">
        <f>IFERROR(VLOOKUP(Tabla1[[#This Row],[FECHA]],'SIMIT SIN RES'!A:D,4,FALSE),0)</f>
        <v>0</v>
      </c>
      <c r="L2588" s="9">
        <f>IFERROR(VLOOKUP(Tabla1[[#This Row],[FECHA]],'SIMIT SIN RES'!A:D,3,FALSE),0)</f>
        <v>0</v>
      </c>
      <c r="M2588" s="5">
        <f>IFERROR(VLOOKUP(Tabla1[[#This Row],[FECHA]],'RECAUDOS DE COMPARENDOS'!A:D,4,FALSE),0)</f>
        <v>0</v>
      </c>
      <c r="N2588" s="9">
        <f>IFERROR(VLOOKUP(Tabla1[[#This Row],[FECHA]],'RECAUDOS DE COMPARENDOS'!A:D,3,FALSE),0)</f>
        <v>0</v>
      </c>
      <c r="O2588" s="5">
        <f>IFERROR(VLOOKUP(Tabla1[[#This Row],[FECHA]],'RECAUDOS DE RESOLUCIONES'!A:D,4,FALSE),0)</f>
        <v>0</v>
      </c>
      <c r="P2588" s="9">
        <f>IFERROR(VLOOKUP(Tabla1[[#This Row],[FECHA]],'RECAUDOS DE RESOLUCIONES'!A:D,3,FALSE),0)</f>
        <v>0</v>
      </c>
      <c r="Q258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58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588" s="11">
        <f>IFERROR(VLOOKUP(Tabla1[[#This Row],[FECHA]],'RECAUDOS LOCALES'!A:D,4,FALSE),0)</f>
        <v>0</v>
      </c>
      <c r="T2588" s="9">
        <f>IFERROR(VLOOKUP(Tabla1[[#This Row],[FECHA]],'RECAUDOS LOCALES'!A:D,3,FALSE),0)</f>
        <v>0</v>
      </c>
      <c r="U2588" s="11">
        <f>IFERROR(VLOOKUP(Tabla1[[#This Row],[FECHA]],'RECAUDOS EXTERNOS'!A:D,4,FALSE),0)</f>
        <v>6</v>
      </c>
      <c r="V2588" s="9">
        <f>IFERROR(VLOOKUP(Tabla1[[#This Row],[FECHA]],'RECAUDOS EXTERNOS'!A:D,3,FALSE),0)</f>
        <v>1582760</v>
      </c>
    </row>
    <row r="2589" spans="1:22" x14ac:dyDescent="0.25">
      <c r="A2589" s="1">
        <v>40148</v>
      </c>
      <c r="B2589" s="3" t="s">
        <v>2</v>
      </c>
      <c r="C2589" s="2">
        <v>40148</v>
      </c>
      <c r="D2589" s="5">
        <f>YEAR(Tabla1[[#This Row],[FECHA]])</f>
        <v>2009</v>
      </c>
      <c r="E2589" s="5">
        <f>IFERROR(VLOOKUP(Tabla1[[#This Row],[FECHA]],'COMPARENDOS TOTALES'!A:D,4,FALSE),0)</f>
        <v>0</v>
      </c>
      <c r="F2589" s="9">
        <f>IFERROR(VLOOKUP(Tabla1[[#This Row],[FECHA]],'COMPARENDOS TOTALES'!A:D,3,FALSE),0)</f>
        <v>0</v>
      </c>
      <c r="G2589" s="5">
        <f>IFERROR(VLOOKUP(Tabla1[[#This Row],[FECHA]],EXONERACIONES!A:D,4,FALSE),0)</f>
        <v>0</v>
      </c>
      <c r="H2589" s="9">
        <f>IFERROR(VLOOKUP(Tabla1[[#This Row],[FECHA]],EXONERACIONES!A:D,3,FALSE),0)</f>
        <v>0</v>
      </c>
      <c r="I2589" s="5">
        <f>IFERROR(VLOOKUP(Tabla1[[#This Row],[FECHA]],'SIMIT CON RES'!A:D,4,FALSE),0)</f>
        <v>0</v>
      </c>
      <c r="J2589" s="9">
        <f>IFERROR(VLOOKUP(Tabla1[[#This Row],[FECHA]],'SIMIT CON RES'!A:D,3,FALSE),0)</f>
        <v>0</v>
      </c>
      <c r="K2589">
        <f>IFERROR(VLOOKUP(Tabla1[[#This Row],[FECHA]],'SIMIT SIN RES'!A:D,4,FALSE),0)</f>
        <v>0</v>
      </c>
      <c r="L2589" s="9">
        <f>IFERROR(VLOOKUP(Tabla1[[#This Row],[FECHA]],'SIMIT SIN RES'!A:D,3,FALSE),0)</f>
        <v>0</v>
      </c>
      <c r="M2589" s="5">
        <f>IFERROR(VLOOKUP(Tabla1[[#This Row],[FECHA]],'RECAUDOS DE COMPARENDOS'!A:D,4,FALSE),0)</f>
        <v>0</v>
      </c>
      <c r="N2589" s="9">
        <f>IFERROR(VLOOKUP(Tabla1[[#This Row],[FECHA]],'RECAUDOS DE COMPARENDOS'!A:D,3,FALSE),0)</f>
        <v>0</v>
      </c>
      <c r="O2589" s="5">
        <f>IFERROR(VLOOKUP(Tabla1[[#This Row],[FECHA]],'RECAUDOS DE RESOLUCIONES'!A:D,4,FALSE),0)</f>
        <v>0</v>
      </c>
      <c r="P2589" s="9">
        <f>IFERROR(VLOOKUP(Tabla1[[#This Row],[FECHA]],'RECAUDOS DE RESOLUCIONES'!A:D,3,FALSE),0)</f>
        <v>0</v>
      </c>
      <c r="Q258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58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589" s="11">
        <f>IFERROR(VLOOKUP(Tabla1[[#This Row],[FECHA]],'RECAUDOS LOCALES'!A:D,4,FALSE),0)</f>
        <v>1</v>
      </c>
      <c r="T2589" s="9">
        <f>IFERROR(VLOOKUP(Tabla1[[#This Row],[FECHA]],'RECAUDOS LOCALES'!A:D,3,FALSE),0)</f>
        <v>132504</v>
      </c>
      <c r="U2589" s="11">
        <f>IFERROR(VLOOKUP(Tabla1[[#This Row],[FECHA]],'RECAUDOS EXTERNOS'!A:D,4,FALSE),0)</f>
        <v>1</v>
      </c>
      <c r="V2589" s="9">
        <f>IFERROR(VLOOKUP(Tabla1[[#This Row],[FECHA]],'RECAUDOS EXTERNOS'!A:D,3,FALSE),0)</f>
        <v>115772</v>
      </c>
    </row>
    <row r="2590" spans="1:22" x14ac:dyDescent="0.25">
      <c r="A2590" s="1">
        <v>40149</v>
      </c>
      <c r="B2590" s="3" t="s">
        <v>3</v>
      </c>
      <c r="C2590" s="2">
        <v>40148</v>
      </c>
      <c r="D2590" s="5">
        <f>YEAR(Tabla1[[#This Row],[FECHA]])</f>
        <v>2009</v>
      </c>
      <c r="E2590" s="5">
        <f>IFERROR(VLOOKUP(Tabla1[[#This Row],[FECHA]],'COMPARENDOS TOTALES'!A:D,4,FALSE),0)</f>
        <v>0</v>
      </c>
      <c r="F2590" s="9">
        <f>IFERROR(VLOOKUP(Tabla1[[#This Row],[FECHA]],'COMPARENDOS TOTALES'!A:D,3,FALSE),0)</f>
        <v>0</v>
      </c>
      <c r="G2590" s="5">
        <f>IFERROR(VLOOKUP(Tabla1[[#This Row],[FECHA]],EXONERACIONES!A:D,4,FALSE),0)</f>
        <v>0</v>
      </c>
      <c r="H2590" s="9">
        <f>IFERROR(VLOOKUP(Tabla1[[#This Row],[FECHA]],EXONERACIONES!A:D,3,FALSE),0)</f>
        <v>0</v>
      </c>
      <c r="I2590" s="5">
        <f>IFERROR(VLOOKUP(Tabla1[[#This Row],[FECHA]],'SIMIT CON RES'!A:D,4,FALSE),0)</f>
        <v>0</v>
      </c>
      <c r="J2590" s="9">
        <f>IFERROR(VLOOKUP(Tabla1[[#This Row],[FECHA]],'SIMIT CON RES'!A:D,3,FALSE),0)</f>
        <v>0</v>
      </c>
      <c r="K2590">
        <f>IFERROR(VLOOKUP(Tabla1[[#This Row],[FECHA]],'SIMIT SIN RES'!A:D,4,FALSE),0)</f>
        <v>0</v>
      </c>
      <c r="L2590" s="9">
        <f>IFERROR(VLOOKUP(Tabla1[[#This Row],[FECHA]],'SIMIT SIN RES'!A:D,3,FALSE),0)</f>
        <v>0</v>
      </c>
      <c r="M2590" s="5">
        <f>IFERROR(VLOOKUP(Tabla1[[#This Row],[FECHA]],'RECAUDOS DE COMPARENDOS'!A:D,4,FALSE),0)</f>
        <v>0</v>
      </c>
      <c r="N2590" s="9">
        <f>IFERROR(VLOOKUP(Tabla1[[#This Row],[FECHA]],'RECAUDOS DE COMPARENDOS'!A:D,3,FALSE),0)</f>
        <v>0</v>
      </c>
      <c r="O2590" s="5">
        <f>IFERROR(VLOOKUP(Tabla1[[#This Row],[FECHA]],'RECAUDOS DE RESOLUCIONES'!A:D,4,FALSE),0)</f>
        <v>0</v>
      </c>
      <c r="P2590" s="9">
        <f>IFERROR(VLOOKUP(Tabla1[[#This Row],[FECHA]],'RECAUDOS DE RESOLUCIONES'!A:D,3,FALSE),0)</f>
        <v>0</v>
      </c>
      <c r="Q259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59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590" s="11">
        <f>IFERROR(VLOOKUP(Tabla1[[#This Row],[FECHA]],'RECAUDOS LOCALES'!A:D,4,FALSE),0)</f>
        <v>0</v>
      </c>
      <c r="T2590" s="9">
        <f>IFERROR(VLOOKUP(Tabla1[[#This Row],[FECHA]],'RECAUDOS LOCALES'!A:D,3,FALSE),0)</f>
        <v>0</v>
      </c>
      <c r="U2590" s="11">
        <f>IFERROR(VLOOKUP(Tabla1[[#This Row],[FECHA]],'RECAUDOS EXTERNOS'!A:D,4,FALSE),0)</f>
        <v>0</v>
      </c>
      <c r="V2590" s="9">
        <f>IFERROR(VLOOKUP(Tabla1[[#This Row],[FECHA]],'RECAUDOS EXTERNOS'!A:D,3,FALSE),0)</f>
        <v>0</v>
      </c>
    </row>
    <row r="2591" spans="1:22" x14ac:dyDescent="0.25">
      <c r="A2591" s="1">
        <v>40150</v>
      </c>
      <c r="B2591" s="3" t="s">
        <v>6</v>
      </c>
      <c r="C2591" s="2">
        <v>40148</v>
      </c>
      <c r="D2591" s="5">
        <f>YEAR(Tabla1[[#This Row],[FECHA]])</f>
        <v>2009</v>
      </c>
      <c r="E2591" s="5">
        <f>IFERROR(VLOOKUP(Tabla1[[#This Row],[FECHA]],'COMPARENDOS TOTALES'!A:D,4,FALSE),0)</f>
        <v>0</v>
      </c>
      <c r="F2591" s="9">
        <f>IFERROR(VLOOKUP(Tabla1[[#This Row],[FECHA]],'COMPARENDOS TOTALES'!A:D,3,FALSE),0)</f>
        <v>0</v>
      </c>
      <c r="G2591" s="5">
        <f>IFERROR(VLOOKUP(Tabla1[[#This Row],[FECHA]],EXONERACIONES!A:D,4,FALSE),0)</f>
        <v>0</v>
      </c>
      <c r="H2591" s="9">
        <f>IFERROR(VLOOKUP(Tabla1[[#This Row],[FECHA]],EXONERACIONES!A:D,3,FALSE),0)</f>
        <v>0</v>
      </c>
      <c r="I2591" s="5">
        <f>IFERROR(VLOOKUP(Tabla1[[#This Row],[FECHA]],'SIMIT CON RES'!A:D,4,FALSE),0)</f>
        <v>0</v>
      </c>
      <c r="J2591" s="9">
        <f>IFERROR(VLOOKUP(Tabla1[[#This Row],[FECHA]],'SIMIT CON RES'!A:D,3,FALSE),0)</f>
        <v>0</v>
      </c>
      <c r="K2591">
        <f>IFERROR(VLOOKUP(Tabla1[[#This Row],[FECHA]],'SIMIT SIN RES'!A:D,4,FALSE),0)</f>
        <v>0</v>
      </c>
      <c r="L2591" s="9">
        <f>IFERROR(VLOOKUP(Tabla1[[#This Row],[FECHA]],'SIMIT SIN RES'!A:D,3,FALSE),0)</f>
        <v>0</v>
      </c>
      <c r="M2591" s="5">
        <f>IFERROR(VLOOKUP(Tabla1[[#This Row],[FECHA]],'RECAUDOS DE COMPARENDOS'!A:D,4,FALSE),0)</f>
        <v>0</v>
      </c>
      <c r="N2591" s="9">
        <f>IFERROR(VLOOKUP(Tabla1[[#This Row],[FECHA]],'RECAUDOS DE COMPARENDOS'!A:D,3,FALSE),0)</f>
        <v>0</v>
      </c>
      <c r="O2591" s="5">
        <f>IFERROR(VLOOKUP(Tabla1[[#This Row],[FECHA]],'RECAUDOS DE RESOLUCIONES'!A:D,4,FALSE),0)</f>
        <v>0</v>
      </c>
      <c r="P2591" s="9">
        <f>IFERROR(VLOOKUP(Tabla1[[#This Row],[FECHA]],'RECAUDOS DE RESOLUCIONES'!A:D,3,FALSE),0)</f>
        <v>0</v>
      </c>
      <c r="Q259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59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591" s="11">
        <f>IFERROR(VLOOKUP(Tabla1[[#This Row],[FECHA]],'RECAUDOS LOCALES'!A:D,4,FALSE),0)</f>
        <v>0</v>
      </c>
      <c r="T2591" s="9">
        <f>IFERROR(VLOOKUP(Tabla1[[#This Row],[FECHA]],'RECAUDOS LOCALES'!A:D,3,FALSE),0)</f>
        <v>0</v>
      </c>
      <c r="U2591" s="11">
        <f>IFERROR(VLOOKUP(Tabla1[[#This Row],[FECHA]],'RECAUDOS EXTERNOS'!A:D,4,FALSE),0)</f>
        <v>2</v>
      </c>
      <c r="V2591" s="9">
        <f>IFERROR(VLOOKUP(Tabla1[[#This Row],[FECHA]],'RECAUDOS EXTERNOS'!A:D,3,FALSE),0)</f>
        <v>755850</v>
      </c>
    </row>
    <row r="2592" spans="1:22" x14ac:dyDescent="0.25">
      <c r="A2592" s="1">
        <v>40151</v>
      </c>
      <c r="B2592" s="3" t="s">
        <v>0</v>
      </c>
      <c r="C2592" s="2">
        <v>40148</v>
      </c>
      <c r="D2592" s="5">
        <f>YEAR(Tabla1[[#This Row],[FECHA]])</f>
        <v>2009</v>
      </c>
      <c r="E2592" s="5">
        <f>IFERROR(VLOOKUP(Tabla1[[#This Row],[FECHA]],'COMPARENDOS TOTALES'!A:D,4,FALSE),0)</f>
        <v>0</v>
      </c>
      <c r="F2592" s="9">
        <f>IFERROR(VLOOKUP(Tabla1[[#This Row],[FECHA]],'COMPARENDOS TOTALES'!A:D,3,FALSE),0)</f>
        <v>0</v>
      </c>
      <c r="G2592" s="5">
        <f>IFERROR(VLOOKUP(Tabla1[[#This Row],[FECHA]],EXONERACIONES!A:D,4,FALSE),0)</f>
        <v>0</v>
      </c>
      <c r="H2592" s="9">
        <f>IFERROR(VLOOKUP(Tabla1[[#This Row],[FECHA]],EXONERACIONES!A:D,3,FALSE),0)</f>
        <v>0</v>
      </c>
      <c r="I2592" s="5">
        <f>IFERROR(VLOOKUP(Tabla1[[#This Row],[FECHA]],'SIMIT CON RES'!A:D,4,FALSE),0)</f>
        <v>0</v>
      </c>
      <c r="J2592" s="9">
        <f>IFERROR(VLOOKUP(Tabla1[[#This Row],[FECHA]],'SIMIT CON RES'!A:D,3,FALSE),0)</f>
        <v>0</v>
      </c>
      <c r="K2592">
        <f>IFERROR(VLOOKUP(Tabla1[[#This Row],[FECHA]],'SIMIT SIN RES'!A:D,4,FALSE),0)</f>
        <v>0</v>
      </c>
      <c r="L2592" s="9">
        <f>IFERROR(VLOOKUP(Tabla1[[#This Row],[FECHA]],'SIMIT SIN RES'!A:D,3,FALSE),0)</f>
        <v>0</v>
      </c>
      <c r="M2592" s="5">
        <f>IFERROR(VLOOKUP(Tabla1[[#This Row],[FECHA]],'RECAUDOS DE COMPARENDOS'!A:D,4,FALSE),0)</f>
        <v>0</v>
      </c>
      <c r="N2592" s="9">
        <f>IFERROR(VLOOKUP(Tabla1[[#This Row],[FECHA]],'RECAUDOS DE COMPARENDOS'!A:D,3,FALSE),0)</f>
        <v>0</v>
      </c>
      <c r="O2592" s="5">
        <f>IFERROR(VLOOKUP(Tabla1[[#This Row],[FECHA]],'RECAUDOS DE RESOLUCIONES'!A:D,4,FALSE),0)</f>
        <v>0</v>
      </c>
      <c r="P2592" s="9">
        <f>IFERROR(VLOOKUP(Tabla1[[#This Row],[FECHA]],'RECAUDOS DE RESOLUCIONES'!A:D,3,FALSE),0)</f>
        <v>0</v>
      </c>
      <c r="Q259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59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592" s="11">
        <f>IFERROR(VLOOKUP(Tabla1[[#This Row],[FECHA]],'RECAUDOS LOCALES'!A:D,4,FALSE),0)</f>
        <v>0</v>
      </c>
      <c r="T2592" s="9">
        <f>IFERROR(VLOOKUP(Tabla1[[#This Row],[FECHA]],'RECAUDOS LOCALES'!A:D,3,FALSE),0)</f>
        <v>0</v>
      </c>
      <c r="U2592" s="11">
        <f>IFERROR(VLOOKUP(Tabla1[[#This Row],[FECHA]],'RECAUDOS EXTERNOS'!A:D,4,FALSE),0)</f>
        <v>3</v>
      </c>
      <c r="V2592" s="9">
        <f>IFERROR(VLOOKUP(Tabla1[[#This Row],[FECHA]],'RECAUDOS EXTERNOS'!A:D,3,FALSE),0)</f>
        <v>833990</v>
      </c>
    </row>
    <row r="2593" spans="1:22" x14ac:dyDescent="0.25">
      <c r="A2593" s="1">
        <v>40152</v>
      </c>
      <c r="B2593" s="3" t="s">
        <v>5</v>
      </c>
      <c r="C2593" s="2">
        <v>40148</v>
      </c>
      <c r="D2593" s="5">
        <f>YEAR(Tabla1[[#This Row],[FECHA]])</f>
        <v>2009</v>
      </c>
      <c r="E2593" s="5">
        <f>IFERROR(VLOOKUP(Tabla1[[#This Row],[FECHA]],'COMPARENDOS TOTALES'!A:D,4,FALSE),0)</f>
        <v>5</v>
      </c>
      <c r="F2593" s="9">
        <f>IFERROR(VLOOKUP(Tabla1[[#This Row],[FECHA]],'COMPARENDOS TOTALES'!A:D,3,FALSE),0)</f>
        <v>1987600</v>
      </c>
      <c r="G2593" s="5">
        <f>IFERROR(VLOOKUP(Tabla1[[#This Row],[FECHA]],EXONERACIONES!A:D,4,FALSE),0)</f>
        <v>1</v>
      </c>
      <c r="H2593" s="9">
        <f>IFERROR(VLOOKUP(Tabla1[[#This Row],[FECHA]],EXONERACIONES!A:D,3,FALSE),0)</f>
        <v>496900</v>
      </c>
      <c r="I2593" s="5">
        <f>IFERROR(VLOOKUP(Tabla1[[#This Row],[FECHA]],'SIMIT CON RES'!A:D,4,FALSE),0)</f>
        <v>1</v>
      </c>
      <c r="J2593" s="9">
        <f>IFERROR(VLOOKUP(Tabla1[[#This Row],[FECHA]],'SIMIT CON RES'!A:D,3,FALSE),0)</f>
        <v>496900</v>
      </c>
      <c r="K2593">
        <f>IFERROR(VLOOKUP(Tabla1[[#This Row],[FECHA]],'SIMIT SIN RES'!A:D,4,FALSE),0)</f>
        <v>0</v>
      </c>
      <c r="L2593" s="9">
        <f>IFERROR(VLOOKUP(Tabla1[[#This Row],[FECHA]],'SIMIT SIN RES'!A:D,3,FALSE),0)</f>
        <v>0</v>
      </c>
      <c r="M2593" s="5">
        <f>IFERROR(VLOOKUP(Tabla1[[#This Row],[FECHA]],'RECAUDOS DE COMPARENDOS'!A:D,4,FALSE),0)</f>
        <v>1</v>
      </c>
      <c r="N2593" s="9">
        <f>IFERROR(VLOOKUP(Tabla1[[#This Row],[FECHA]],'RECAUDOS DE COMPARENDOS'!A:D,3,FALSE),0)</f>
        <v>248450</v>
      </c>
      <c r="O2593" s="5">
        <f>IFERROR(VLOOKUP(Tabla1[[#This Row],[FECHA]],'RECAUDOS DE RESOLUCIONES'!A:D,4,FALSE),0)</f>
        <v>0</v>
      </c>
      <c r="P2593" s="9">
        <f>IFERROR(VLOOKUP(Tabla1[[#This Row],[FECHA]],'RECAUDOS DE RESOLUCIONES'!A:D,3,FALSE),0)</f>
        <v>0</v>
      </c>
      <c r="Q259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593" s="9">
        <f>Tabla1[V. COMPARENDOS]-(Tabla1[V. EXONERACIONES]+Tabla1[[#This Row],[V. SIMIT CON RESOLUCION]]+Tabla1[[#This Row],[V. SIMIT SIN RESOLUCION]]+Tabla1[[#This Row],[V. RECAUDOS COMPARENDOS]]+Tabla1[[#This Row],[V. RECAUDOS RESOLUCIONES]])</f>
        <v>745350</v>
      </c>
      <c r="S2593" s="11">
        <f>IFERROR(VLOOKUP(Tabla1[[#This Row],[FECHA]],'RECAUDOS LOCALES'!A:D,4,FALSE),0)</f>
        <v>0</v>
      </c>
      <c r="T2593" s="9">
        <f>IFERROR(VLOOKUP(Tabla1[[#This Row],[FECHA]],'RECAUDOS LOCALES'!A:D,3,FALSE),0)</f>
        <v>0</v>
      </c>
      <c r="U2593" s="11">
        <f>IFERROR(VLOOKUP(Tabla1[[#This Row],[FECHA]],'RECAUDOS EXTERNOS'!A:D,4,FALSE),0)</f>
        <v>1</v>
      </c>
      <c r="V2593" s="9">
        <f>IFERROR(VLOOKUP(Tabla1[[#This Row],[FECHA]],'RECAUDOS EXTERNOS'!A:D,3,FALSE),0)</f>
        <v>204855</v>
      </c>
    </row>
    <row r="2594" spans="1:22" x14ac:dyDescent="0.25">
      <c r="A2594" s="1">
        <v>40153</v>
      </c>
      <c r="B2594" s="3" t="s">
        <v>4</v>
      </c>
      <c r="C2594" s="2">
        <v>40148</v>
      </c>
      <c r="D2594" s="5">
        <f>YEAR(Tabla1[[#This Row],[FECHA]])</f>
        <v>2009</v>
      </c>
      <c r="E2594" s="5">
        <f>IFERROR(VLOOKUP(Tabla1[[#This Row],[FECHA]],'COMPARENDOS TOTALES'!A:D,4,FALSE),0)</f>
        <v>1</v>
      </c>
      <c r="F2594" s="9">
        <f>IFERROR(VLOOKUP(Tabla1[[#This Row],[FECHA]],'COMPARENDOS TOTALES'!A:D,3,FALSE),0)</f>
        <v>496900</v>
      </c>
      <c r="G2594" s="5">
        <f>IFERROR(VLOOKUP(Tabla1[[#This Row],[FECHA]],EXONERACIONES!A:D,4,FALSE),0)</f>
        <v>0</v>
      </c>
      <c r="H2594" s="9">
        <f>IFERROR(VLOOKUP(Tabla1[[#This Row],[FECHA]],EXONERACIONES!A:D,3,FALSE),0)</f>
        <v>0</v>
      </c>
      <c r="I2594" s="5">
        <f>IFERROR(VLOOKUP(Tabla1[[#This Row],[FECHA]],'SIMIT CON RES'!A:D,4,FALSE),0)</f>
        <v>1</v>
      </c>
      <c r="J2594" s="9">
        <f>IFERROR(VLOOKUP(Tabla1[[#This Row],[FECHA]],'SIMIT CON RES'!A:D,3,FALSE),0)</f>
        <v>496900</v>
      </c>
      <c r="K2594">
        <f>IFERROR(VLOOKUP(Tabla1[[#This Row],[FECHA]],'SIMIT SIN RES'!A:D,4,FALSE),0)</f>
        <v>0</v>
      </c>
      <c r="L2594" s="9">
        <f>IFERROR(VLOOKUP(Tabla1[[#This Row],[FECHA]],'SIMIT SIN RES'!A:D,3,FALSE),0)</f>
        <v>0</v>
      </c>
      <c r="M2594" s="5">
        <f>IFERROR(VLOOKUP(Tabla1[[#This Row],[FECHA]],'RECAUDOS DE COMPARENDOS'!A:D,4,FALSE),0)</f>
        <v>0</v>
      </c>
      <c r="N2594" s="9">
        <f>IFERROR(VLOOKUP(Tabla1[[#This Row],[FECHA]],'RECAUDOS DE COMPARENDOS'!A:D,3,FALSE),0)</f>
        <v>0</v>
      </c>
      <c r="O2594" s="5">
        <f>IFERROR(VLOOKUP(Tabla1[[#This Row],[FECHA]],'RECAUDOS DE RESOLUCIONES'!A:D,4,FALSE),0)</f>
        <v>0</v>
      </c>
      <c r="P2594" s="9">
        <f>IFERROR(VLOOKUP(Tabla1[[#This Row],[FECHA]],'RECAUDOS DE RESOLUCIONES'!A:D,3,FALSE),0)</f>
        <v>0</v>
      </c>
      <c r="Q259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59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594" s="11">
        <f>IFERROR(VLOOKUP(Tabla1[[#This Row],[FECHA]],'RECAUDOS LOCALES'!A:D,4,FALSE),0)</f>
        <v>0</v>
      </c>
      <c r="T2594" s="9">
        <f>IFERROR(VLOOKUP(Tabla1[[#This Row],[FECHA]],'RECAUDOS LOCALES'!A:D,3,FALSE),0)</f>
        <v>0</v>
      </c>
      <c r="U2594" s="11">
        <f>IFERROR(VLOOKUP(Tabla1[[#This Row],[FECHA]],'RECAUDOS EXTERNOS'!A:D,4,FALSE),0)</f>
        <v>0</v>
      </c>
      <c r="V2594" s="9">
        <f>IFERROR(VLOOKUP(Tabla1[[#This Row],[FECHA]],'RECAUDOS EXTERNOS'!A:D,3,FALSE),0)</f>
        <v>0</v>
      </c>
    </row>
    <row r="2595" spans="1:22" x14ac:dyDescent="0.25">
      <c r="A2595" s="1">
        <v>40154</v>
      </c>
      <c r="B2595" s="3" t="s">
        <v>1</v>
      </c>
      <c r="C2595" s="2">
        <v>40148</v>
      </c>
      <c r="D2595" s="5">
        <f>YEAR(Tabla1[[#This Row],[FECHA]])</f>
        <v>2009</v>
      </c>
      <c r="E2595" s="5">
        <f>IFERROR(VLOOKUP(Tabla1[[#This Row],[FECHA]],'COMPARENDOS TOTALES'!A:D,4,FALSE),0)</f>
        <v>12</v>
      </c>
      <c r="F2595" s="9">
        <f>IFERROR(VLOOKUP(Tabla1[[#This Row],[FECHA]],'COMPARENDOS TOTALES'!A:D,3,FALSE),0)</f>
        <v>4969000</v>
      </c>
      <c r="G2595" s="5">
        <f>IFERROR(VLOOKUP(Tabla1[[#This Row],[FECHA]],EXONERACIONES!A:D,4,FALSE),0)</f>
        <v>1</v>
      </c>
      <c r="H2595" s="9">
        <f>IFERROR(VLOOKUP(Tabla1[[#This Row],[FECHA]],EXONERACIONES!A:D,3,FALSE),0)</f>
        <v>248450</v>
      </c>
      <c r="I2595" s="5">
        <f>IFERROR(VLOOKUP(Tabla1[[#This Row],[FECHA]],'SIMIT CON RES'!A:D,4,FALSE),0)</f>
        <v>7</v>
      </c>
      <c r="J2595" s="9">
        <f>IFERROR(VLOOKUP(Tabla1[[#This Row],[FECHA]],'SIMIT CON RES'!A:D,3,FALSE),0)</f>
        <v>3229850</v>
      </c>
      <c r="K2595">
        <f>IFERROR(VLOOKUP(Tabla1[[#This Row],[FECHA]],'SIMIT SIN RES'!A:D,4,FALSE),0)</f>
        <v>0</v>
      </c>
      <c r="L2595" s="9">
        <f>IFERROR(VLOOKUP(Tabla1[[#This Row],[FECHA]],'SIMIT SIN RES'!A:D,3,FALSE),0)</f>
        <v>0</v>
      </c>
      <c r="M2595" s="5">
        <f>IFERROR(VLOOKUP(Tabla1[[#This Row],[FECHA]],'RECAUDOS DE COMPARENDOS'!A:D,4,FALSE),0)</f>
        <v>0</v>
      </c>
      <c r="N2595" s="9">
        <f>IFERROR(VLOOKUP(Tabla1[[#This Row],[FECHA]],'RECAUDOS DE COMPARENDOS'!A:D,3,FALSE),0)</f>
        <v>0</v>
      </c>
      <c r="O2595" s="5">
        <f>IFERROR(VLOOKUP(Tabla1[[#This Row],[FECHA]],'RECAUDOS DE RESOLUCIONES'!A:D,4,FALSE),0)</f>
        <v>0</v>
      </c>
      <c r="P2595" s="9">
        <f>IFERROR(VLOOKUP(Tabla1[[#This Row],[FECHA]],'RECAUDOS DE RESOLUCIONES'!A:D,3,FALSE),0)</f>
        <v>0</v>
      </c>
      <c r="Q259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2595" s="9">
        <f>Tabla1[V. COMPARENDOS]-(Tabla1[V. EXONERACIONES]+Tabla1[[#This Row],[V. SIMIT CON RESOLUCION]]+Tabla1[[#This Row],[V. SIMIT SIN RESOLUCION]]+Tabla1[[#This Row],[V. RECAUDOS COMPARENDOS]]+Tabla1[[#This Row],[V. RECAUDOS RESOLUCIONES]])</f>
        <v>1490700</v>
      </c>
      <c r="S2595" s="11">
        <f>IFERROR(VLOOKUP(Tabla1[[#This Row],[FECHA]],'RECAUDOS LOCALES'!A:D,4,FALSE),0)</f>
        <v>0</v>
      </c>
      <c r="T2595" s="9">
        <f>IFERROR(VLOOKUP(Tabla1[[#This Row],[FECHA]],'RECAUDOS LOCALES'!A:D,3,FALSE),0)</f>
        <v>0</v>
      </c>
      <c r="U2595" s="11">
        <f>IFERROR(VLOOKUP(Tabla1[[#This Row],[FECHA]],'RECAUDOS EXTERNOS'!A:D,4,FALSE),0)</f>
        <v>6</v>
      </c>
      <c r="V2595" s="9">
        <f>IFERROR(VLOOKUP(Tabla1[[#This Row],[FECHA]],'RECAUDOS EXTERNOS'!A:D,3,FALSE),0)</f>
        <v>1192392</v>
      </c>
    </row>
    <row r="2596" spans="1:22" x14ac:dyDescent="0.25">
      <c r="A2596" s="1">
        <v>40155</v>
      </c>
      <c r="B2596" s="3" t="s">
        <v>2</v>
      </c>
      <c r="C2596" s="2">
        <v>40148</v>
      </c>
      <c r="D2596" s="5">
        <f>YEAR(Tabla1[[#This Row],[FECHA]])</f>
        <v>2009</v>
      </c>
      <c r="E2596" s="5">
        <f>IFERROR(VLOOKUP(Tabla1[[#This Row],[FECHA]],'COMPARENDOS TOTALES'!A:D,4,FALSE),0)</f>
        <v>10</v>
      </c>
      <c r="F2596" s="9">
        <f>IFERROR(VLOOKUP(Tabla1[[#This Row],[FECHA]],'COMPARENDOS TOTALES'!A:D,3,FALSE),0)</f>
        <v>2981400</v>
      </c>
      <c r="G2596" s="5">
        <f>IFERROR(VLOOKUP(Tabla1[[#This Row],[FECHA]],EXONERACIONES!A:D,4,FALSE),0)</f>
        <v>2</v>
      </c>
      <c r="H2596" s="9">
        <f>IFERROR(VLOOKUP(Tabla1[[#This Row],[FECHA]],EXONERACIONES!A:D,3,FALSE),0)</f>
        <v>496900</v>
      </c>
      <c r="I2596" s="5">
        <f>IFERROR(VLOOKUP(Tabla1[[#This Row],[FECHA]],'SIMIT CON RES'!A:D,4,FALSE),0)</f>
        <v>4</v>
      </c>
      <c r="J2596" s="9">
        <f>IFERROR(VLOOKUP(Tabla1[[#This Row],[FECHA]],'SIMIT CON RES'!A:D,3,FALSE),0)</f>
        <v>1490700</v>
      </c>
      <c r="K2596">
        <f>IFERROR(VLOOKUP(Tabla1[[#This Row],[FECHA]],'SIMIT SIN RES'!A:D,4,FALSE),0)</f>
        <v>0</v>
      </c>
      <c r="L2596" s="9">
        <f>IFERROR(VLOOKUP(Tabla1[[#This Row],[FECHA]],'SIMIT SIN RES'!A:D,3,FALSE),0)</f>
        <v>0</v>
      </c>
      <c r="M2596" s="5">
        <f>IFERROR(VLOOKUP(Tabla1[[#This Row],[FECHA]],'RECAUDOS DE COMPARENDOS'!A:D,4,FALSE),0)</f>
        <v>1</v>
      </c>
      <c r="N2596" s="9">
        <f>IFERROR(VLOOKUP(Tabla1[[#This Row],[FECHA]],'RECAUDOS DE COMPARENDOS'!A:D,3,FALSE),0)</f>
        <v>248450</v>
      </c>
      <c r="O2596" s="5">
        <f>IFERROR(VLOOKUP(Tabla1[[#This Row],[FECHA]],'RECAUDOS DE RESOLUCIONES'!A:D,4,FALSE),0)</f>
        <v>0</v>
      </c>
      <c r="P2596" s="9">
        <f>IFERROR(VLOOKUP(Tabla1[[#This Row],[FECHA]],'RECAUDOS DE RESOLUCIONES'!A:D,3,FALSE),0)</f>
        <v>0</v>
      </c>
      <c r="Q259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2596" s="9">
        <f>Tabla1[V. COMPARENDOS]-(Tabla1[V. EXONERACIONES]+Tabla1[[#This Row],[V. SIMIT CON RESOLUCION]]+Tabla1[[#This Row],[V. SIMIT SIN RESOLUCION]]+Tabla1[[#This Row],[V. RECAUDOS COMPARENDOS]]+Tabla1[[#This Row],[V. RECAUDOS RESOLUCIONES]])</f>
        <v>745350</v>
      </c>
      <c r="S2596" s="11">
        <f>IFERROR(VLOOKUP(Tabla1[[#This Row],[FECHA]],'RECAUDOS LOCALES'!A:D,4,FALSE),0)</f>
        <v>0</v>
      </c>
      <c r="T2596" s="9">
        <f>IFERROR(VLOOKUP(Tabla1[[#This Row],[FECHA]],'RECAUDOS LOCALES'!A:D,3,FALSE),0)</f>
        <v>0</v>
      </c>
      <c r="U2596" s="11">
        <f>IFERROR(VLOOKUP(Tabla1[[#This Row],[FECHA]],'RECAUDOS EXTERNOS'!A:D,4,FALSE),0)</f>
        <v>0</v>
      </c>
      <c r="V2596" s="9">
        <f>IFERROR(VLOOKUP(Tabla1[[#This Row],[FECHA]],'RECAUDOS EXTERNOS'!A:D,3,FALSE),0)</f>
        <v>0</v>
      </c>
    </row>
    <row r="2597" spans="1:22" x14ac:dyDescent="0.25">
      <c r="A2597" s="1">
        <v>40156</v>
      </c>
      <c r="B2597" s="3" t="s">
        <v>3</v>
      </c>
      <c r="C2597" s="2">
        <v>40148</v>
      </c>
      <c r="D2597" s="5">
        <f>YEAR(Tabla1[[#This Row],[FECHA]])</f>
        <v>2009</v>
      </c>
      <c r="E2597" s="5">
        <f>IFERROR(VLOOKUP(Tabla1[[#This Row],[FECHA]],'COMPARENDOS TOTALES'!A:D,4,FALSE),0)</f>
        <v>2</v>
      </c>
      <c r="F2597" s="9">
        <f>IFERROR(VLOOKUP(Tabla1[[#This Row],[FECHA]],'COMPARENDOS TOTALES'!A:D,3,FALSE),0)</f>
        <v>380957</v>
      </c>
      <c r="G2597" s="5">
        <f>IFERROR(VLOOKUP(Tabla1[[#This Row],[FECHA]],EXONERACIONES!A:D,4,FALSE),0)</f>
        <v>0</v>
      </c>
      <c r="H2597" s="9">
        <f>IFERROR(VLOOKUP(Tabla1[[#This Row],[FECHA]],EXONERACIONES!A:D,3,FALSE),0)</f>
        <v>0</v>
      </c>
      <c r="I2597" s="5">
        <f>IFERROR(VLOOKUP(Tabla1[[#This Row],[FECHA]],'SIMIT CON RES'!A:D,4,FALSE),0)</f>
        <v>1</v>
      </c>
      <c r="J2597" s="9">
        <f>IFERROR(VLOOKUP(Tabla1[[#This Row],[FECHA]],'SIMIT CON RES'!A:D,3,FALSE),0)</f>
        <v>248450</v>
      </c>
      <c r="K2597">
        <f>IFERROR(VLOOKUP(Tabla1[[#This Row],[FECHA]],'SIMIT SIN RES'!A:D,4,FALSE),0)</f>
        <v>0</v>
      </c>
      <c r="L2597" s="9">
        <f>IFERROR(VLOOKUP(Tabla1[[#This Row],[FECHA]],'SIMIT SIN RES'!A:D,3,FALSE),0)</f>
        <v>0</v>
      </c>
      <c r="M2597" s="5">
        <f>IFERROR(VLOOKUP(Tabla1[[#This Row],[FECHA]],'RECAUDOS DE COMPARENDOS'!A:D,4,FALSE),0)</f>
        <v>0</v>
      </c>
      <c r="N2597" s="9">
        <f>IFERROR(VLOOKUP(Tabla1[[#This Row],[FECHA]],'RECAUDOS DE COMPARENDOS'!A:D,3,FALSE),0)</f>
        <v>0</v>
      </c>
      <c r="O2597" s="5">
        <f>IFERROR(VLOOKUP(Tabla1[[#This Row],[FECHA]],'RECAUDOS DE RESOLUCIONES'!A:D,4,FALSE),0)</f>
        <v>0</v>
      </c>
      <c r="P2597" s="9">
        <f>IFERROR(VLOOKUP(Tabla1[[#This Row],[FECHA]],'RECAUDOS DE RESOLUCIONES'!A:D,3,FALSE),0)</f>
        <v>0</v>
      </c>
      <c r="Q259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597" s="9">
        <f>Tabla1[V. COMPARENDOS]-(Tabla1[V. EXONERACIONES]+Tabla1[[#This Row],[V. SIMIT CON RESOLUCION]]+Tabla1[[#This Row],[V. SIMIT SIN RESOLUCION]]+Tabla1[[#This Row],[V. RECAUDOS COMPARENDOS]]+Tabla1[[#This Row],[V. RECAUDOS RESOLUCIONES]])</f>
        <v>132507</v>
      </c>
      <c r="S2597" s="11">
        <f>IFERROR(VLOOKUP(Tabla1[[#This Row],[FECHA]],'RECAUDOS LOCALES'!A:D,4,FALSE),0)</f>
        <v>0</v>
      </c>
      <c r="T2597" s="9">
        <f>IFERROR(VLOOKUP(Tabla1[[#This Row],[FECHA]],'RECAUDOS LOCALES'!A:D,3,FALSE),0)</f>
        <v>0</v>
      </c>
      <c r="U2597" s="11">
        <f>IFERROR(VLOOKUP(Tabla1[[#This Row],[FECHA]],'RECAUDOS EXTERNOS'!A:D,4,FALSE),0)</f>
        <v>0</v>
      </c>
      <c r="V2597" s="9">
        <f>IFERROR(VLOOKUP(Tabla1[[#This Row],[FECHA]],'RECAUDOS EXTERNOS'!A:D,3,FALSE),0)</f>
        <v>0</v>
      </c>
    </row>
    <row r="2598" spans="1:22" x14ac:dyDescent="0.25">
      <c r="A2598" s="1">
        <v>40157</v>
      </c>
      <c r="B2598" s="3" t="s">
        <v>6</v>
      </c>
      <c r="C2598" s="2">
        <v>40148</v>
      </c>
      <c r="D2598" s="5">
        <f>YEAR(Tabla1[[#This Row],[FECHA]])</f>
        <v>2009</v>
      </c>
      <c r="E2598" s="5">
        <f>IFERROR(VLOOKUP(Tabla1[[#This Row],[FECHA]],'COMPARENDOS TOTALES'!A:D,4,FALSE),0)</f>
        <v>2</v>
      </c>
      <c r="F2598" s="9">
        <f>IFERROR(VLOOKUP(Tabla1[[#This Row],[FECHA]],'COMPARENDOS TOTALES'!A:D,3,FALSE),0)</f>
        <v>496900</v>
      </c>
      <c r="G2598" s="5">
        <f>IFERROR(VLOOKUP(Tabla1[[#This Row],[FECHA]],EXONERACIONES!A:D,4,FALSE),0)</f>
        <v>1</v>
      </c>
      <c r="H2598" s="9">
        <f>IFERROR(VLOOKUP(Tabla1[[#This Row],[FECHA]],EXONERACIONES!A:D,3,FALSE),0)</f>
        <v>248450</v>
      </c>
      <c r="I2598" s="5">
        <f>IFERROR(VLOOKUP(Tabla1[[#This Row],[FECHA]],'SIMIT CON RES'!A:D,4,FALSE),0)</f>
        <v>1</v>
      </c>
      <c r="J2598" s="9">
        <f>IFERROR(VLOOKUP(Tabla1[[#This Row],[FECHA]],'SIMIT CON RES'!A:D,3,FALSE),0)</f>
        <v>248450</v>
      </c>
      <c r="K2598">
        <f>IFERROR(VLOOKUP(Tabla1[[#This Row],[FECHA]],'SIMIT SIN RES'!A:D,4,FALSE),0)</f>
        <v>0</v>
      </c>
      <c r="L2598" s="9">
        <f>IFERROR(VLOOKUP(Tabla1[[#This Row],[FECHA]],'SIMIT SIN RES'!A:D,3,FALSE),0)</f>
        <v>0</v>
      </c>
      <c r="M2598" s="5">
        <f>IFERROR(VLOOKUP(Tabla1[[#This Row],[FECHA]],'RECAUDOS DE COMPARENDOS'!A:D,4,FALSE),0)</f>
        <v>0</v>
      </c>
      <c r="N2598" s="9">
        <f>IFERROR(VLOOKUP(Tabla1[[#This Row],[FECHA]],'RECAUDOS DE COMPARENDOS'!A:D,3,FALSE),0)</f>
        <v>0</v>
      </c>
      <c r="O2598" s="5">
        <f>IFERROR(VLOOKUP(Tabla1[[#This Row],[FECHA]],'RECAUDOS DE RESOLUCIONES'!A:D,4,FALSE),0)</f>
        <v>0</v>
      </c>
      <c r="P2598" s="9">
        <f>IFERROR(VLOOKUP(Tabla1[[#This Row],[FECHA]],'RECAUDOS DE RESOLUCIONES'!A:D,3,FALSE),0)</f>
        <v>0</v>
      </c>
      <c r="Q259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59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598" s="11">
        <f>IFERROR(VLOOKUP(Tabla1[[#This Row],[FECHA]],'RECAUDOS LOCALES'!A:D,4,FALSE),0)</f>
        <v>0</v>
      </c>
      <c r="T2598" s="9">
        <f>IFERROR(VLOOKUP(Tabla1[[#This Row],[FECHA]],'RECAUDOS LOCALES'!A:D,3,FALSE),0)</f>
        <v>0</v>
      </c>
      <c r="U2598" s="11">
        <f>IFERROR(VLOOKUP(Tabla1[[#This Row],[FECHA]],'RECAUDOS EXTERNOS'!A:D,4,FALSE),0)</f>
        <v>4</v>
      </c>
      <c r="V2598" s="9">
        <f>IFERROR(VLOOKUP(Tabla1[[#This Row],[FECHA]],'RECAUDOS EXTERNOS'!A:D,3,FALSE),0)</f>
        <v>1387020</v>
      </c>
    </row>
    <row r="2599" spans="1:22" x14ac:dyDescent="0.25">
      <c r="A2599" s="1">
        <v>40158</v>
      </c>
      <c r="B2599" s="3" t="s">
        <v>0</v>
      </c>
      <c r="C2599" s="2">
        <v>40148</v>
      </c>
      <c r="D2599" s="5">
        <f>YEAR(Tabla1[[#This Row],[FECHA]])</f>
        <v>2009</v>
      </c>
      <c r="E2599" s="5">
        <f>IFERROR(VLOOKUP(Tabla1[[#This Row],[FECHA]],'COMPARENDOS TOTALES'!A:D,4,FALSE),0)</f>
        <v>1</v>
      </c>
      <c r="F2599" s="9">
        <f>IFERROR(VLOOKUP(Tabla1[[#This Row],[FECHA]],'COMPARENDOS TOTALES'!A:D,3,FALSE),0)</f>
        <v>248450</v>
      </c>
      <c r="G2599" s="5">
        <f>IFERROR(VLOOKUP(Tabla1[[#This Row],[FECHA]],EXONERACIONES!A:D,4,FALSE),0)</f>
        <v>0</v>
      </c>
      <c r="H2599" s="9">
        <f>IFERROR(VLOOKUP(Tabla1[[#This Row],[FECHA]],EXONERACIONES!A:D,3,FALSE),0)</f>
        <v>0</v>
      </c>
      <c r="I2599" s="5">
        <f>IFERROR(VLOOKUP(Tabla1[[#This Row],[FECHA]],'SIMIT CON RES'!A:D,4,FALSE),0)</f>
        <v>0</v>
      </c>
      <c r="J2599" s="9">
        <f>IFERROR(VLOOKUP(Tabla1[[#This Row],[FECHA]],'SIMIT CON RES'!A:D,3,FALSE),0)</f>
        <v>0</v>
      </c>
      <c r="K2599">
        <f>IFERROR(VLOOKUP(Tabla1[[#This Row],[FECHA]],'SIMIT SIN RES'!A:D,4,FALSE),0)</f>
        <v>0</v>
      </c>
      <c r="L2599" s="9">
        <f>IFERROR(VLOOKUP(Tabla1[[#This Row],[FECHA]],'SIMIT SIN RES'!A:D,3,FALSE),0)</f>
        <v>0</v>
      </c>
      <c r="M2599" s="5">
        <f>IFERROR(VLOOKUP(Tabla1[[#This Row],[FECHA]],'RECAUDOS DE COMPARENDOS'!A:D,4,FALSE),0)</f>
        <v>0</v>
      </c>
      <c r="N2599" s="9">
        <f>IFERROR(VLOOKUP(Tabla1[[#This Row],[FECHA]],'RECAUDOS DE COMPARENDOS'!A:D,3,FALSE),0)</f>
        <v>0</v>
      </c>
      <c r="O2599" s="5">
        <f>IFERROR(VLOOKUP(Tabla1[[#This Row],[FECHA]],'RECAUDOS DE RESOLUCIONES'!A:D,4,FALSE),0)</f>
        <v>0</v>
      </c>
      <c r="P2599" s="9">
        <f>IFERROR(VLOOKUP(Tabla1[[#This Row],[FECHA]],'RECAUDOS DE RESOLUCIONES'!A:D,3,FALSE),0)</f>
        <v>0</v>
      </c>
      <c r="Q259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599" s="9">
        <f>Tabla1[V. COMPARENDOS]-(Tabla1[V. EXONERACIONES]+Tabla1[[#This Row],[V. SIMIT CON RESOLUCION]]+Tabla1[[#This Row],[V. SIMIT SIN RESOLUCION]]+Tabla1[[#This Row],[V. RECAUDOS COMPARENDOS]]+Tabla1[[#This Row],[V. RECAUDOS RESOLUCIONES]])</f>
        <v>248450</v>
      </c>
      <c r="S2599" s="11">
        <f>IFERROR(VLOOKUP(Tabla1[[#This Row],[FECHA]],'RECAUDOS LOCALES'!A:D,4,FALSE),0)</f>
        <v>0</v>
      </c>
      <c r="T2599" s="9">
        <f>IFERROR(VLOOKUP(Tabla1[[#This Row],[FECHA]],'RECAUDOS LOCALES'!A:D,3,FALSE),0)</f>
        <v>0</v>
      </c>
      <c r="U2599" s="11">
        <f>IFERROR(VLOOKUP(Tabla1[[#This Row],[FECHA]],'RECAUDOS EXTERNOS'!A:D,4,FALSE),0)</f>
        <v>1</v>
      </c>
      <c r="V2599" s="9">
        <f>IFERROR(VLOOKUP(Tabla1[[#This Row],[FECHA]],'RECAUDOS EXTERNOS'!A:D,3,FALSE),0)</f>
        <v>395370</v>
      </c>
    </row>
    <row r="2600" spans="1:22" x14ac:dyDescent="0.25">
      <c r="A2600" s="1">
        <v>40159</v>
      </c>
      <c r="B2600" s="3" t="s">
        <v>5</v>
      </c>
      <c r="C2600" s="2">
        <v>40148</v>
      </c>
      <c r="D2600" s="5">
        <f>YEAR(Tabla1[[#This Row],[FECHA]])</f>
        <v>2009</v>
      </c>
      <c r="E2600" s="5">
        <f>IFERROR(VLOOKUP(Tabla1[[#This Row],[FECHA]],'COMPARENDOS TOTALES'!A:D,4,FALSE),0)</f>
        <v>3</v>
      </c>
      <c r="F2600" s="9">
        <f>IFERROR(VLOOKUP(Tabla1[[#This Row],[FECHA]],'COMPARENDOS TOTALES'!A:D,3,FALSE),0)</f>
        <v>993800</v>
      </c>
      <c r="G2600" s="5">
        <f>IFERROR(VLOOKUP(Tabla1[[#This Row],[FECHA]],EXONERACIONES!A:D,4,FALSE),0)</f>
        <v>0</v>
      </c>
      <c r="H2600" s="9">
        <f>IFERROR(VLOOKUP(Tabla1[[#This Row],[FECHA]],EXONERACIONES!A:D,3,FALSE),0)</f>
        <v>0</v>
      </c>
      <c r="I2600" s="5">
        <f>IFERROR(VLOOKUP(Tabla1[[#This Row],[FECHA]],'SIMIT CON RES'!A:D,4,FALSE),0)</f>
        <v>2</v>
      </c>
      <c r="J2600" s="9">
        <f>IFERROR(VLOOKUP(Tabla1[[#This Row],[FECHA]],'SIMIT CON RES'!A:D,3,FALSE),0)</f>
        <v>496900</v>
      </c>
      <c r="K2600">
        <f>IFERROR(VLOOKUP(Tabla1[[#This Row],[FECHA]],'SIMIT SIN RES'!A:D,4,FALSE),0)</f>
        <v>0</v>
      </c>
      <c r="L2600" s="9">
        <f>IFERROR(VLOOKUP(Tabla1[[#This Row],[FECHA]],'SIMIT SIN RES'!A:D,3,FALSE),0)</f>
        <v>0</v>
      </c>
      <c r="M2600" s="5">
        <f>IFERROR(VLOOKUP(Tabla1[[#This Row],[FECHA]],'RECAUDOS DE COMPARENDOS'!A:D,4,FALSE),0)</f>
        <v>0</v>
      </c>
      <c r="N2600" s="9">
        <f>IFERROR(VLOOKUP(Tabla1[[#This Row],[FECHA]],'RECAUDOS DE COMPARENDOS'!A:D,3,FALSE),0)</f>
        <v>0</v>
      </c>
      <c r="O2600" s="5">
        <f>IFERROR(VLOOKUP(Tabla1[[#This Row],[FECHA]],'RECAUDOS DE RESOLUCIONES'!A:D,4,FALSE),0)</f>
        <v>1</v>
      </c>
      <c r="P2600" s="9">
        <f>IFERROR(VLOOKUP(Tabla1[[#This Row],[FECHA]],'RECAUDOS DE RESOLUCIONES'!A:D,3,FALSE),0)</f>
        <v>496900</v>
      </c>
      <c r="Q260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60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600" s="11">
        <f>IFERROR(VLOOKUP(Tabla1[[#This Row],[FECHA]],'RECAUDOS LOCALES'!A:D,4,FALSE),0)</f>
        <v>0</v>
      </c>
      <c r="T2600" s="9">
        <f>IFERROR(VLOOKUP(Tabla1[[#This Row],[FECHA]],'RECAUDOS LOCALES'!A:D,3,FALSE),0)</f>
        <v>0</v>
      </c>
      <c r="U2600" s="11">
        <f>IFERROR(VLOOKUP(Tabla1[[#This Row],[FECHA]],'RECAUDOS EXTERNOS'!A:D,4,FALSE),0)</f>
        <v>0</v>
      </c>
      <c r="V2600" s="9">
        <f>IFERROR(VLOOKUP(Tabla1[[#This Row],[FECHA]],'RECAUDOS EXTERNOS'!A:D,3,FALSE),0)</f>
        <v>0</v>
      </c>
    </row>
    <row r="2601" spans="1:22" x14ac:dyDescent="0.25">
      <c r="A2601" s="1">
        <v>40160</v>
      </c>
      <c r="B2601" s="3" t="s">
        <v>4</v>
      </c>
      <c r="C2601" s="2">
        <v>40148</v>
      </c>
      <c r="D2601" s="5">
        <f>YEAR(Tabla1[[#This Row],[FECHA]])</f>
        <v>2009</v>
      </c>
      <c r="E2601" s="5">
        <f>IFERROR(VLOOKUP(Tabla1[[#This Row],[FECHA]],'COMPARENDOS TOTALES'!A:D,4,FALSE),0)</f>
        <v>2</v>
      </c>
      <c r="F2601" s="9">
        <f>IFERROR(VLOOKUP(Tabla1[[#This Row],[FECHA]],'COMPARENDOS TOTALES'!A:D,3,FALSE),0)</f>
        <v>496900</v>
      </c>
      <c r="G2601" s="5">
        <f>IFERROR(VLOOKUP(Tabla1[[#This Row],[FECHA]],EXONERACIONES!A:D,4,FALSE),0)</f>
        <v>0</v>
      </c>
      <c r="H2601" s="9">
        <f>IFERROR(VLOOKUP(Tabla1[[#This Row],[FECHA]],EXONERACIONES!A:D,3,FALSE),0)</f>
        <v>0</v>
      </c>
      <c r="I2601" s="5">
        <f>IFERROR(VLOOKUP(Tabla1[[#This Row],[FECHA]],'SIMIT CON RES'!A:D,4,FALSE),0)</f>
        <v>0</v>
      </c>
      <c r="J2601" s="9">
        <f>IFERROR(VLOOKUP(Tabla1[[#This Row],[FECHA]],'SIMIT CON RES'!A:D,3,FALSE),0)</f>
        <v>0</v>
      </c>
      <c r="K2601">
        <f>IFERROR(VLOOKUP(Tabla1[[#This Row],[FECHA]],'SIMIT SIN RES'!A:D,4,FALSE),0)</f>
        <v>0</v>
      </c>
      <c r="L2601" s="9">
        <f>IFERROR(VLOOKUP(Tabla1[[#This Row],[FECHA]],'SIMIT SIN RES'!A:D,3,FALSE),0)</f>
        <v>0</v>
      </c>
      <c r="M2601" s="5">
        <f>IFERROR(VLOOKUP(Tabla1[[#This Row],[FECHA]],'RECAUDOS DE COMPARENDOS'!A:D,4,FALSE),0)</f>
        <v>1</v>
      </c>
      <c r="N2601" s="9">
        <f>IFERROR(VLOOKUP(Tabla1[[#This Row],[FECHA]],'RECAUDOS DE COMPARENDOS'!A:D,3,FALSE),0)</f>
        <v>248450</v>
      </c>
      <c r="O2601" s="5">
        <f>IFERROR(VLOOKUP(Tabla1[[#This Row],[FECHA]],'RECAUDOS DE RESOLUCIONES'!A:D,4,FALSE),0)</f>
        <v>0</v>
      </c>
      <c r="P2601" s="9">
        <f>IFERROR(VLOOKUP(Tabla1[[#This Row],[FECHA]],'RECAUDOS DE RESOLUCIONES'!A:D,3,FALSE),0)</f>
        <v>0</v>
      </c>
      <c r="Q260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601" s="9">
        <f>Tabla1[V. COMPARENDOS]-(Tabla1[V. EXONERACIONES]+Tabla1[[#This Row],[V. SIMIT CON RESOLUCION]]+Tabla1[[#This Row],[V. SIMIT SIN RESOLUCION]]+Tabla1[[#This Row],[V. RECAUDOS COMPARENDOS]]+Tabla1[[#This Row],[V. RECAUDOS RESOLUCIONES]])</f>
        <v>248450</v>
      </c>
      <c r="S2601" s="11">
        <f>IFERROR(VLOOKUP(Tabla1[[#This Row],[FECHA]],'RECAUDOS LOCALES'!A:D,4,FALSE),0)</f>
        <v>0</v>
      </c>
      <c r="T2601" s="9">
        <f>IFERROR(VLOOKUP(Tabla1[[#This Row],[FECHA]],'RECAUDOS LOCALES'!A:D,3,FALSE),0)</f>
        <v>0</v>
      </c>
      <c r="U2601" s="11">
        <f>IFERROR(VLOOKUP(Tabla1[[#This Row],[FECHA]],'RECAUDOS EXTERNOS'!A:D,4,FALSE),0)</f>
        <v>0</v>
      </c>
      <c r="V2601" s="9">
        <f>IFERROR(VLOOKUP(Tabla1[[#This Row],[FECHA]],'RECAUDOS EXTERNOS'!A:D,3,FALSE),0)</f>
        <v>0</v>
      </c>
    </row>
    <row r="2602" spans="1:22" x14ac:dyDescent="0.25">
      <c r="A2602" s="1">
        <v>40161</v>
      </c>
      <c r="B2602" s="3" t="s">
        <v>1</v>
      </c>
      <c r="C2602" s="2">
        <v>40148</v>
      </c>
      <c r="D2602" s="5">
        <f>YEAR(Tabla1[[#This Row],[FECHA]])</f>
        <v>2009</v>
      </c>
      <c r="E2602" s="5">
        <f>IFERROR(VLOOKUP(Tabla1[[#This Row],[FECHA]],'COMPARENDOS TOTALES'!A:D,4,FALSE),0)</f>
        <v>1</v>
      </c>
      <c r="F2602" s="9">
        <f>IFERROR(VLOOKUP(Tabla1[[#This Row],[FECHA]],'COMPARENDOS TOTALES'!A:D,3,FALSE),0)</f>
        <v>248450</v>
      </c>
      <c r="G2602" s="5">
        <f>IFERROR(VLOOKUP(Tabla1[[#This Row],[FECHA]],EXONERACIONES!A:D,4,FALSE),0)</f>
        <v>0</v>
      </c>
      <c r="H2602" s="9">
        <f>IFERROR(VLOOKUP(Tabla1[[#This Row],[FECHA]],EXONERACIONES!A:D,3,FALSE),0)</f>
        <v>0</v>
      </c>
      <c r="I2602" s="5">
        <f>IFERROR(VLOOKUP(Tabla1[[#This Row],[FECHA]],'SIMIT CON RES'!A:D,4,FALSE),0)</f>
        <v>1</v>
      </c>
      <c r="J2602" s="9">
        <f>IFERROR(VLOOKUP(Tabla1[[#This Row],[FECHA]],'SIMIT CON RES'!A:D,3,FALSE),0)</f>
        <v>248450</v>
      </c>
      <c r="K2602">
        <f>IFERROR(VLOOKUP(Tabla1[[#This Row],[FECHA]],'SIMIT SIN RES'!A:D,4,FALSE),0)</f>
        <v>0</v>
      </c>
      <c r="L2602" s="9">
        <f>IFERROR(VLOOKUP(Tabla1[[#This Row],[FECHA]],'SIMIT SIN RES'!A:D,3,FALSE),0)</f>
        <v>0</v>
      </c>
      <c r="M2602" s="5">
        <f>IFERROR(VLOOKUP(Tabla1[[#This Row],[FECHA]],'RECAUDOS DE COMPARENDOS'!A:D,4,FALSE),0)</f>
        <v>0</v>
      </c>
      <c r="N2602" s="9">
        <f>IFERROR(VLOOKUP(Tabla1[[#This Row],[FECHA]],'RECAUDOS DE COMPARENDOS'!A:D,3,FALSE),0)</f>
        <v>0</v>
      </c>
      <c r="O2602" s="5">
        <f>IFERROR(VLOOKUP(Tabla1[[#This Row],[FECHA]],'RECAUDOS DE RESOLUCIONES'!A:D,4,FALSE),0)</f>
        <v>0</v>
      </c>
      <c r="P2602" s="9">
        <f>IFERROR(VLOOKUP(Tabla1[[#This Row],[FECHA]],'RECAUDOS DE RESOLUCIONES'!A:D,3,FALSE),0)</f>
        <v>0</v>
      </c>
      <c r="Q260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60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602" s="11">
        <f>IFERROR(VLOOKUP(Tabla1[[#This Row],[FECHA]],'RECAUDOS LOCALES'!A:D,4,FALSE),0)</f>
        <v>0</v>
      </c>
      <c r="T2602" s="9">
        <f>IFERROR(VLOOKUP(Tabla1[[#This Row],[FECHA]],'RECAUDOS LOCALES'!A:D,3,FALSE),0)</f>
        <v>0</v>
      </c>
      <c r="U2602" s="11">
        <f>IFERROR(VLOOKUP(Tabla1[[#This Row],[FECHA]],'RECAUDOS EXTERNOS'!A:D,4,FALSE),0)</f>
        <v>2</v>
      </c>
      <c r="V2602" s="9">
        <f>IFERROR(VLOOKUP(Tabla1[[#This Row],[FECHA]],'RECAUDOS EXTERNOS'!A:D,3,FALSE),0)</f>
        <v>883090</v>
      </c>
    </row>
    <row r="2603" spans="1:22" x14ac:dyDescent="0.25">
      <c r="A2603" s="1">
        <v>40162</v>
      </c>
      <c r="B2603" s="3" t="s">
        <v>2</v>
      </c>
      <c r="C2603" s="2">
        <v>40148</v>
      </c>
      <c r="D2603" s="5">
        <f>YEAR(Tabla1[[#This Row],[FECHA]])</f>
        <v>2009</v>
      </c>
      <c r="E2603" s="5">
        <f>IFERROR(VLOOKUP(Tabla1[[#This Row],[FECHA]],'COMPARENDOS TOTALES'!A:D,4,FALSE),0)</f>
        <v>0</v>
      </c>
      <c r="F2603" s="9">
        <f>IFERROR(VLOOKUP(Tabla1[[#This Row],[FECHA]],'COMPARENDOS TOTALES'!A:D,3,FALSE),0)</f>
        <v>0</v>
      </c>
      <c r="G2603" s="5">
        <f>IFERROR(VLOOKUP(Tabla1[[#This Row],[FECHA]],EXONERACIONES!A:D,4,FALSE),0)</f>
        <v>0</v>
      </c>
      <c r="H2603" s="9">
        <f>IFERROR(VLOOKUP(Tabla1[[#This Row],[FECHA]],EXONERACIONES!A:D,3,FALSE),0)</f>
        <v>0</v>
      </c>
      <c r="I2603" s="5">
        <f>IFERROR(VLOOKUP(Tabla1[[#This Row],[FECHA]],'SIMIT CON RES'!A:D,4,FALSE),0)</f>
        <v>0</v>
      </c>
      <c r="J2603" s="9">
        <f>IFERROR(VLOOKUP(Tabla1[[#This Row],[FECHA]],'SIMIT CON RES'!A:D,3,FALSE),0)</f>
        <v>0</v>
      </c>
      <c r="K2603">
        <f>IFERROR(VLOOKUP(Tabla1[[#This Row],[FECHA]],'SIMIT SIN RES'!A:D,4,FALSE),0)</f>
        <v>0</v>
      </c>
      <c r="L2603" s="9">
        <f>IFERROR(VLOOKUP(Tabla1[[#This Row],[FECHA]],'SIMIT SIN RES'!A:D,3,FALSE),0)</f>
        <v>0</v>
      </c>
      <c r="M2603" s="5">
        <f>IFERROR(VLOOKUP(Tabla1[[#This Row],[FECHA]],'RECAUDOS DE COMPARENDOS'!A:D,4,FALSE),0)</f>
        <v>0</v>
      </c>
      <c r="N2603" s="9">
        <f>IFERROR(VLOOKUP(Tabla1[[#This Row],[FECHA]],'RECAUDOS DE COMPARENDOS'!A:D,3,FALSE),0)</f>
        <v>0</v>
      </c>
      <c r="O2603" s="5">
        <f>IFERROR(VLOOKUP(Tabla1[[#This Row],[FECHA]],'RECAUDOS DE RESOLUCIONES'!A:D,4,FALSE),0)</f>
        <v>0</v>
      </c>
      <c r="P2603" s="9">
        <f>IFERROR(VLOOKUP(Tabla1[[#This Row],[FECHA]],'RECAUDOS DE RESOLUCIONES'!A:D,3,FALSE),0)</f>
        <v>0</v>
      </c>
      <c r="Q260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60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603" s="11">
        <f>IFERROR(VLOOKUP(Tabla1[[#This Row],[FECHA]],'RECAUDOS LOCALES'!A:D,4,FALSE),0)</f>
        <v>0</v>
      </c>
      <c r="T2603" s="9">
        <f>IFERROR(VLOOKUP(Tabla1[[#This Row],[FECHA]],'RECAUDOS LOCALES'!A:D,3,FALSE),0)</f>
        <v>0</v>
      </c>
      <c r="U2603" s="11">
        <f>IFERROR(VLOOKUP(Tabla1[[#This Row],[FECHA]],'RECAUDOS EXTERNOS'!A:D,4,FALSE),0)</f>
        <v>3</v>
      </c>
      <c r="V2603" s="9">
        <f>IFERROR(VLOOKUP(Tabla1[[#This Row],[FECHA]],'RECAUDOS EXTERNOS'!A:D,3,FALSE),0)</f>
        <v>862770</v>
      </c>
    </row>
    <row r="2604" spans="1:22" x14ac:dyDescent="0.25">
      <c r="A2604" s="1">
        <v>40163</v>
      </c>
      <c r="B2604" s="3" t="s">
        <v>3</v>
      </c>
      <c r="C2604" s="2">
        <v>40148</v>
      </c>
      <c r="D2604" s="5">
        <f>YEAR(Tabla1[[#This Row],[FECHA]])</f>
        <v>2009</v>
      </c>
      <c r="E2604" s="5">
        <f>IFERROR(VLOOKUP(Tabla1[[#This Row],[FECHA]],'COMPARENDOS TOTALES'!A:D,4,FALSE),0)</f>
        <v>2</v>
      </c>
      <c r="F2604" s="9">
        <f>IFERROR(VLOOKUP(Tabla1[[#This Row],[FECHA]],'COMPARENDOS TOTALES'!A:D,3,FALSE),0)</f>
        <v>496900</v>
      </c>
      <c r="G2604" s="5">
        <f>IFERROR(VLOOKUP(Tabla1[[#This Row],[FECHA]],EXONERACIONES!A:D,4,FALSE),0)</f>
        <v>0</v>
      </c>
      <c r="H2604" s="9">
        <f>IFERROR(VLOOKUP(Tabla1[[#This Row],[FECHA]],EXONERACIONES!A:D,3,FALSE),0)</f>
        <v>0</v>
      </c>
      <c r="I2604" s="5">
        <f>IFERROR(VLOOKUP(Tabla1[[#This Row],[FECHA]],'SIMIT CON RES'!A:D,4,FALSE),0)</f>
        <v>1</v>
      </c>
      <c r="J2604" s="9">
        <f>IFERROR(VLOOKUP(Tabla1[[#This Row],[FECHA]],'SIMIT CON RES'!A:D,3,FALSE),0)</f>
        <v>248450</v>
      </c>
      <c r="K2604">
        <f>IFERROR(VLOOKUP(Tabla1[[#This Row],[FECHA]],'SIMIT SIN RES'!A:D,4,FALSE),0)</f>
        <v>0</v>
      </c>
      <c r="L2604" s="9">
        <f>IFERROR(VLOOKUP(Tabla1[[#This Row],[FECHA]],'SIMIT SIN RES'!A:D,3,FALSE),0)</f>
        <v>0</v>
      </c>
      <c r="M2604" s="5">
        <f>IFERROR(VLOOKUP(Tabla1[[#This Row],[FECHA]],'RECAUDOS DE COMPARENDOS'!A:D,4,FALSE),0)</f>
        <v>0</v>
      </c>
      <c r="N2604" s="9">
        <f>IFERROR(VLOOKUP(Tabla1[[#This Row],[FECHA]],'RECAUDOS DE COMPARENDOS'!A:D,3,FALSE),0)</f>
        <v>0</v>
      </c>
      <c r="O2604" s="5">
        <f>IFERROR(VLOOKUP(Tabla1[[#This Row],[FECHA]],'RECAUDOS DE RESOLUCIONES'!A:D,4,FALSE),0)</f>
        <v>0</v>
      </c>
      <c r="P2604" s="9">
        <f>IFERROR(VLOOKUP(Tabla1[[#This Row],[FECHA]],'RECAUDOS DE RESOLUCIONES'!A:D,3,FALSE),0)</f>
        <v>0</v>
      </c>
      <c r="Q260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604" s="9">
        <f>Tabla1[V. COMPARENDOS]-(Tabla1[V. EXONERACIONES]+Tabla1[[#This Row],[V. SIMIT CON RESOLUCION]]+Tabla1[[#This Row],[V. SIMIT SIN RESOLUCION]]+Tabla1[[#This Row],[V. RECAUDOS COMPARENDOS]]+Tabla1[[#This Row],[V. RECAUDOS RESOLUCIONES]])</f>
        <v>248450</v>
      </c>
      <c r="S2604" s="11">
        <f>IFERROR(VLOOKUP(Tabla1[[#This Row],[FECHA]],'RECAUDOS LOCALES'!A:D,4,FALSE),0)</f>
        <v>0</v>
      </c>
      <c r="T2604" s="9">
        <f>IFERROR(VLOOKUP(Tabla1[[#This Row],[FECHA]],'RECAUDOS LOCALES'!A:D,3,FALSE),0)</f>
        <v>0</v>
      </c>
      <c r="U2604" s="11">
        <f>IFERROR(VLOOKUP(Tabla1[[#This Row],[FECHA]],'RECAUDOS EXTERNOS'!A:D,4,FALSE),0)</f>
        <v>5</v>
      </c>
      <c r="V2604" s="9">
        <f>IFERROR(VLOOKUP(Tabla1[[#This Row],[FECHA]],'RECAUDOS EXTERNOS'!A:D,3,FALSE),0)</f>
        <v>1053880</v>
      </c>
    </row>
    <row r="2605" spans="1:22" x14ac:dyDescent="0.25">
      <c r="A2605" s="1">
        <v>40164</v>
      </c>
      <c r="B2605" s="3" t="s">
        <v>6</v>
      </c>
      <c r="C2605" s="2">
        <v>40148</v>
      </c>
      <c r="D2605" s="5">
        <f>YEAR(Tabla1[[#This Row],[FECHA]])</f>
        <v>2009</v>
      </c>
      <c r="E2605" s="5">
        <f>IFERROR(VLOOKUP(Tabla1[[#This Row],[FECHA]],'COMPARENDOS TOTALES'!A:D,4,FALSE),0)</f>
        <v>8</v>
      </c>
      <c r="F2605" s="9">
        <f>IFERROR(VLOOKUP(Tabla1[[#This Row],[FECHA]],'COMPARENDOS TOTALES'!A:D,3,FALSE),0)</f>
        <v>2981400</v>
      </c>
      <c r="G2605" s="5">
        <f>IFERROR(VLOOKUP(Tabla1[[#This Row],[FECHA]],EXONERACIONES!A:D,4,FALSE),0)</f>
        <v>1</v>
      </c>
      <c r="H2605" s="9">
        <f>IFERROR(VLOOKUP(Tabla1[[#This Row],[FECHA]],EXONERACIONES!A:D,3,FALSE),0)</f>
        <v>496900</v>
      </c>
      <c r="I2605" s="5">
        <f>IFERROR(VLOOKUP(Tabla1[[#This Row],[FECHA]],'SIMIT CON RES'!A:D,4,FALSE),0)</f>
        <v>4</v>
      </c>
      <c r="J2605" s="9">
        <f>IFERROR(VLOOKUP(Tabla1[[#This Row],[FECHA]],'SIMIT CON RES'!A:D,3,FALSE),0)</f>
        <v>993800</v>
      </c>
      <c r="K2605">
        <f>IFERROR(VLOOKUP(Tabla1[[#This Row],[FECHA]],'SIMIT SIN RES'!A:D,4,FALSE),0)</f>
        <v>0</v>
      </c>
      <c r="L2605" s="9">
        <f>IFERROR(VLOOKUP(Tabla1[[#This Row],[FECHA]],'SIMIT SIN RES'!A:D,3,FALSE),0)</f>
        <v>0</v>
      </c>
      <c r="M2605" s="5">
        <f>IFERROR(VLOOKUP(Tabla1[[#This Row],[FECHA]],'RECAUDOS DE COMPARENDOS'!A:D,4,FALSE),0)</f>
        <v>0</v>
      </c>
      <c r="N2605" s="9">
        <f>IFERROR(VLOOKUP(Tabla1[[#This Row],[FECHA]],'RECAUDOS DE COMPARENDOS'!A:D,3,FALSE),0)</f>
        <v>0</v>
      </c>
      <c r="O2605" s="5">
        <f>IFERROR(VLOOKUP(Tabla1[[#This Row],[FECHA]],'RECAUDOS DE RESOLUCIONES'!A:D,4,FALSE),0)</f>
        <v>0</v>
      </c>
      <c r="P2605" s="9">
        <f>IFERROR(VLOOKUP(Tabla1[[#This Row],[FECHA]],'RECAUDOS DE RESOLUCIONES'!A:D,3,FALSE),0)</f>
        <v>0</v>
      </c>
      <c r="Q260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2605" s="9">
        <f>Tabla1[V. COMPARENDOS]-(Tabla1[V. EXONERACIONES]+Tabla1[[#This Row],[V. SIMIT CON RESOLUCION]]+Tabla1[[#This Row],[V. SIMIT SIN RESOLUCION]]+Tabla1[[#This Row],[V. RECAUDOS COMPARENDOS]]+Tabla1[[#This Row],[V. RECAUDOS RESOLUCIONES]])</f>
        <v>1490700</v>
      </c>
      <c r="S2605" s="11">
        <f>IFERROR(VLOOKUP(Tabla1[[#This Row],[FECHA]],'RECAUDOS LOCALES'!A:D,4,FALSE),0)</f>
        <v>0</v>
      </c>
      <c r="T2605" s="9">
        <f>IFERROR(VLOOKUP(Tabla1[[#This Row],[FECHA]],'RECAUDOS LOCALES'!A:D,3,FALSE),0)</f>
        <v>0</v>
      </c>
      <c r="U2605" s="11">
        <f>IFERROR(VLOOKUP(Tabla1[[#This Row],[FECHA]],'RECAUDOS EXTERNOS'!A:D,4,FALSE),0)</f>
        <v>1</v>
      </c>
      <c r="V2605" s="9">
        <f>IFERROR(VLOOKUP(Tabla1[[#This Row],[FECHA]],'RECAUDOS EXTERNOS'!A:D,3,FALSE),0)</f>
        <v>447800</v>
      </c>
    </row>
    <row r="2606" spans="1:22" x14ac:dyDescent="0.25">
      <c r="A2606" s="1">
        <v>40165</v>
      </c>
      <c r="B2606" s="3" t="s">
        <v>0</v>
      </c>
      <c r="C2606" s="2">
        <v>40148</v>
      </c>
      <c r="D2606" s="5">
        <f>YEAR(Tabla1[[#This Row],[FECHA]])</f>
        <v>2009</v>
      </c>
      <c r="E2606" s="5">
        <f>IFERROR(VLOOKUP(Tabla1[[#This Row],[FECHA]],'COMPARENDOS TOTALES'!A:D,4,FALSE),0)</f>
        <v>3</v>
      </c>
      <c r="F2606" s="9">
        <f>IFERROR(VLOOKUP(Tabla1[[#This Row],[FECHA]],'COMPARENDOS TOTALES'!A:D,3,FALSE),0)</f>
        <v>1490700</v>
      </c>
      <c r="G2606" s="5">
        <f>IFERROR(VLOOKUP(Tabla1[[#This Row],[FECHA]],EXONERACIONES!A:D,4,FALSE),0)</f>
        <v>0</v>
      </c>
      <c r="H2606" s="9">
        <f>IFERROR(VLOOKUP(Tabla1[[#This Row],[FECHA]],EXONERACIONES!A:D,3,FALSE),0)</f>
        <v>0</v>
      </c>
      <c r="I2606" s="5">
        <f>IFERROR(VLOOKUP(Tabla1[[#This Row],[FECHA]],'SIMIT CON RES'!A:D,4,FALSE),0)</f>
        <v>1</v>
      </c>
      <c r="J2606" s="9">
        <f>IFERROR(VLOOKUP(Tabla1[[#This Row],[FECHA]],'SIMIT CON RES'!A:D,3,FALSE),0)</f>
        <v>496900</v>
      </c>
      <c r="K2606">
        <f>IFERROR(VLOOKUP(Tabla1[[#This Row],[FECHA]],'SIMIT SIN RES'!A:D,4,FALSE),0)</f>
        <v>0</v>
      </c>
      <c r="L2606" s="9">
        <f>IFERROR(VLOOKUP(Tabla1[[#This Row],[FECHA]],'SIMIT SIN RES'!A:D,3,FALSE),0)</f>
        <v>0</v>
      </c>
      <c r="M2606" s="5">
        <f>IFERROR(VLOOKUP(Tabla1[[#This Row],[FECHA]],'RECAUDOS DE COMPARENDOS'!A:D,4,FALSE),0)</f>
        <v>0</v>
      </c>
      <c r="N2606" s="9">
        <f>IFERROR(VLOOKUP(Tabla1[[#This Row],[FECHA]],'RECAUDOS DE COMPARENDOS'!A:D,3,FALSE),0)</f>
        <v>0</v>
      </c>
      <c r="O2606" s="5">
        <f>IFERROR(VLOOKUP(Tabla1[[#This Row],[FECHA]],'RECAUDOS DE RESOLUCIONES'!A:D,4,FALSE),0)</f>
        <v>0</v>
      </c>
      <c r="P2606" s="9">
        <f>IFERROR(VLOOKUP(Tabla1[[#This Row],[FECHA]],'RECAUDOS DE RESOLUCIONES'!A:D,3,FALSE),0)</f>
        <v>0</v>
      </c>
      <c r="Q260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606" s="9">
        <f>Tabla1[V. COMPARENDOS]-(Tabla1[V. EXONERACIONES]+Tabla1[[#This Row],[V. SIMIT CON RESOLUCION]]+Tabla1[[#This Row],[V. SIMIT SIN RESOLUCION]]+Tabla1[[#This Row],[V. RECAUDOS COMPARENDOS]]+Tabla1[[#This Row],[V. RECAUDOS RESOLUCIONES]])</f>
        <v>993800</v>
      </c>
      <c r="S2606" s="11">
        <f>IFERROR(VLOOKUP(Tabla1[[#This Row],[FECHA]],'RECAUDOS LOCALES'!A:D,4,FALSE),0)</f>
        <v>0</v>
      </c>
      <c r="T2606" s="9">
        <f>IFERROR(VLOOKUP(Tabla1[[#This Row],[FECHA]],'RECAUDOS LOCALES'!A:D,3,FALSE),0)</f>
        <v>0</v>
      </c>
      <c r="U2606" s="11">
        <f>IFERROR(VLOOKUP(Tabla1[[#This Row],[FECHA]],'RECAUDOS EXTERNOS'!A:D,4,FALSE),0)</f>
        <v>2</v>
      </c>
      <c r="V2606" s="9">
        <f>IFERROR(VLOOKUP(Tabla1[[#This Row],[FECHA]],'RECAUDOS EXTERNOS'!A:D,3,FALSE),0)</f>
        <v>347853</v>
      </c>
    </row>
    <row r="2607" spans="1:22" x14ac:dyDescent="0.25">
      <c r="A2607" s="1">
        <v>40166</v>
      </c>
      <c r="B2607" s="3" t="s">
        <v>5</v>
      </c>
      <c r="C2607" s="2">
        <v>40148</v>
      </c>
      <c r="D2607" s="5">
        <f>YEAR(Tabla1[[#This Row],[FECHA]])</f>
        <v>2009</v>
      </c>
      <c r="E2607" s="5">
        <f>IFERROR(VLOOKUP(Tabla1[[#This Row],[FECHA]],'COMPARENDOS TOTALES'!A:D,4,FALSE),0)</f>
        <v>5</v>
      </c>
      <c r="F2607" s="9">
        <f>IFERROR(VLOOKUP(Tabla1[[#This Row],[FECHA]],'COMPARENDOS TOTALES'!A:D,3,FALSE),0)</f>
        <v>2120107</v>
      </c>
      <c r="G2607" s="5">
        <f>IFERROR(VLOOKUP(Tabla1[[#This Row],[FECHA]],EXONERACIONES!A:D,4,FALSE),0)</f>
        <v>0</v>
      </c>
      <c r="H2607" s="9">
        <f>IFERROR(VLOOKUP(Tabla1[[#This Row],[FECHA]],EXONERACIONES!A:D,3,FALSE),0)</f>
        <v>0</v>
      </c>
      <c r="I2607" s="5">
        <f>IFERROR(VLOOKUP(Tabla1[[#This Row],[FECHA]],'SIMIT CON RES'!A:D,4,FALSE),0)</f>
        <v>3</v>
      </c>
      <c r="J2607" s="9">
        <f>IFERROR(VLOOKUP(Tabla1[[#This Row],[FECHA]],'SIMIT CON RES'!A:D,3,FALSE),0)</f>
        <v>1490700</v>
      </c>
      <c r="K2607">
        <f>IFERROR(VLOOKUP(Tabla1[[#This Row],[FECHA]],'SIMIT SIN RES'!A:D,4,FALSE),0)</f>
        <v>0</v>
      </c>
      <c r="L2607" s="9">
        <f>IFERROR(VLOOKUP(Tabla1[[#This Row],[FECHA]],'SIMIT SIN RES'!A:D,3,FALSE),0)</f>
        <v>0</v>
      </c>
      <c r="M2607" s="5">
        <f>IFERROR(VLOOKUP(Tabla1[[#This Row],[FECHA]],'RECAUDOS DE COMPARENDOS'!A:D,4,FALSE),0)</f>
        <v>1</v>
      </c>
      <c r="N2607" s="9">
        <f>IFERROR(VLOOKUP(Tabla1[[#This Row],[FECHA]],'RECAUDOS DE COMPARENDOS'!A:D,3,FALSE),0)</f>
        <v>496900</v>
      </c>
      <c r="O2607" s="5">
        <f>IFERROR(VLOOKUP(Tabla1[[#This Row],[FECHA]],'RECAUDOS DE RESOLUCIONES'!A:D,4,FALSE),0)</f>
        <v>0</v>
      </c>
      <c r="P2607" s="9">
        <f>IFERROR(VLOOKUP(Tabla1[[#This Row],[FECHA]],'RECAUDOS DE RESOLUCIONES'!A:D,3,FALSE),0)</f>
        <v>0</v>
      </c>
      <c r="Q260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607" s="9">
        <f>Tabla1[V. COMPARENDOS]-(Tabla1[V. EXONERACIONES]+Tabla1[[#This Row],[V. SIMIT CON RESOLUCION]]+Tabla1[[#This Row],[V. SIMIT SIN RESOLUCION]]+Tabla1[[#This Row],[V. RECAUDOS COMPARENDOS]]+Tabla1[[#This Row],[V. RECAUDOS RESOLUCIONES]])</f>
        <v>132507</v>
      </c>
      <c r="S2607" s="11">
        <f>IFERROR(VLOOKUP(Tabla1[[#This Row],[FECHA]],'RECAUDOS LOCALES'!A:D,4,FALSE),0)</f>
        <v>0</v>
      </c>
      <c r="T2607" s="9">
        <f>IFERROR(VLOOKUP(Tabla1[[#This Row],[FECHA]],'RECAUDOS LOCALES'!A:D,3,FALSE),0)</f>
        <v>0</v>
      </c>
      <c r="U2607" s="11">
        <f>IFERROR(VLOOKUP(Tabla1[[#This Row],[FECHA]],'RECAUDOS EXTERNOS'!A:D,4,FALSE),0)</f>
        <v>0</v>
      </c>
      <c r="V2607" s="9">
        <f>IFERROR(VLOOKUP(Tabla1[[#This Row],[FECHA]],'RECAUDOS EXTERNOS'!A:D,3,FALSE),0)</f>
        <v>0</v>
      </c>
    </row>
    <row r="2608" spans="1:22" x14ac:dyDescent="0.25">
      <c r="A2608" s="1">
        <v>40167</v>
      </c>
      <c r="B2608" s="3" t="s">
        <v>4</v>
      </c>
      <c r="C2608" s="2">
        <v>40148</v>
      </c>
      <c r="D2608" s="5">
        <f>YEAR(Tabla1[[#This Row],[FECHA]])</f>
        <v>2009</v>
      </c>
      <c r="E2608" s="5">
        <f>IFERROR(VLOOKUP(Tabla1[[#This Row],[FECHA]],'COMPARENDOS TOTALES'!A:D,4,FALSE),0)</f>
        <v>6</v>
      </c>
      <c r="F2608" s="9">
        <f>IFERROR(VLOOKUP(Tabla1[[#This Row],[FECHA]],'COMPARENDOS TOTALES'!A:D,3,FALSE),0)</f>
        <v>2236050</v>
      </c>
      <c r="G2608" s="5">
        <f>IFERROR(VLOOKUP(Tabla1[[#This Row],[FECHA]],EXONERACIONES!A:D,4,FALSE),0)</f>
        <v>1</v>
      </c>
      <c r="H2608" s="9">
        <f>IFERROR(VLOOKUP(Tabla1[[#This Row],[FECHA]],EXONERACIONES!A:D,3,FALSE),0)</f>
        <v>248450</v>
      </c>
      <c r="I2608" s="5">
        <f>IFERROR(VLOOKUP(Tabla1[[#This Row],[FECHA]],'SIMIT CON RES'!A:D,4,FALSE),0)</f>
        <v>3</v>
      </c>
      <c r="J2608" s="9">
        <f>IFERROR(VLOOKUP(Tabla1[[#This Row],[FECHA]],'SIMIT CON RES'!A:D,3,FALSE),0)</f>
        <v>1242250</v>
      </c>
      <c r="K2608">
        <f>IFERROR(VLOOKUP(Tabla1[[#This Row],[FECHA]],'SIMIT SIN RES'!A:D,4,FALSE),0)</f>
        <v>0</v>
      </c>
      <c r="L2608" s="9">
        <f>IFERROR(VLOOKUP(Tabla1[[#This Row],[FECHA]],'SIMIT SIN RES'!A:D,3,FALSE),0)</f>
        <v>0</v>
      </c>
      <c r="M2608" s="5">
        <f>IFERROR(VLOOKUP(Tabla1[[#This Row],[FECHA]],'RECAUDOS DE COMPARENDOS'!A:D,4,FALSE),0)</f>
        <v>0</v>
      </c>
      <c r="N2608" s="9">
        <f>IFERROR(VLOOKUP(Tabla1[[#This Row],[FECHA]],'RECAUDOS DE COMPARENDOS'!A:D,3,FALSE),0)</f>
        <v>0</v>
      </c>
      <c r="O2608" s="5">
        <f>IFERROR(VLOOKUP(Tabla1[[#This Row],[FECHA]],'RECAUDOS DE RESOLUCIONES'!A:D,4,FALSE),0)</f>
        <v>0</v>
      </c>
      <c r="P2608" s="9">
        <f>IFERROR(VLOOKUP(Tabla1[[#This Row],[FECHA]],'RECAUDOS DE RESOLUCIONES'!A:D,3,FALSE),0)</f>
        <v>0</v>
      </c>
      <c r="Q260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608" s="9">
        <f>Tabla1[V. COMPARENDOS]-(Tabla1[V. EXONERACIONES]+Tabla1[[#This Row],[V. SIMIT CON RESOLUCION]]+Tabla1[[#This Row],[V. SIMIT SIN RESOLUCION]]+Tabla1[[#This Row],[V. RECAUDOS COMPARENDOS]]+Tabla1[[#This Row],[V. RECAUDOS RESOLUCIONES]])</f>
        <v>745350</v>
      </c>
      <c r="S2608" s="11">
        <f>IFERROR(VLOOKUP(Tabla1[[#This Row],[FECHA]],'RECAUDOS LOCALES'!A:D,4,FALSE),0)</f>
        <v>0</v>
      </c>
      <c r="T2608" s="9">
        <f>IFERROR(VLOOKUP(Tabla1[[#This Row],[FECHA]],'RECAUDOS LOCALES'!A:D,3,FALSE),0)</f>
        <v>0</v>
      </c>
      <c r="U2608" s="11">
        <f>IFERROR(VLOOKUP(Tabla1[[#This Row],[FECHA]],'RECAUDOS EXTERNOS'!A:D,4,FALSE),0)</f>
        <v>0</v>
      </c>
      <c r="V2608" s="9">
        <f>IFERROR(VLOOKUP(Tabla1[[#This Row],[FECHA]],'RECAUDOS EXTERNOS'!A:D,3,FALSE),0)</f>
        <v>0</v>
      </c>
    </row>
    <row r="2609" spans="1:22" x14ac:dyDescent="0.25">
      <c r="A2609" s="1">
        <v>40168</v>
      </c>
      <c r="B2609" s="3" t="s">
        <v>1</v>
      </c>
      <c r="C2609" s="2">
        <v>40148</v>
      </c>
      <c r="D2609" s="5">
        <f>YEAR(Tabla1[[#This Row],[FECHA]])</f>
        <v>2009</v>
      </c>
      <c r="E2609" s="5">
        <f>IFERROR(VLOOKUP(Tabla1[[#This Row],[FECHA]],'COMPARENDOS TOTALES'!A:D,4,FALSE),0)</f>
        <v>0</v>
      </c>
      <c r="F2609" s="9">
        <f>IFERROR(VLOOKUP(Tabla1[[#This Row],[FECHA]],'COMPARENDOS TOTALES'!A:D,3,FALSE),0)</f>
        <v>0</v>
      </c>
      <c r="G2609" s="5">
        <f>IFERROR(VLOOKUP(Tabla1[[#This Row],[FECHA]],EXONERACIONES!A:D,4,FALSE),0)</f>
        <v>0</v>
      </c>
      <c r="H2609" s="9">
        <f>IFERROR(VLOOKUP(Tabla1[[#This Row],[FECHA]],EXONERACIONES!A:D,3,FALSE),0)</f>
        <v>0</v>
      </c>
      <c r="I2609" s="5">
        <f>IFERROR(VLOOKUP(Tabla1[[#This Row],[FECHA]],'SIMIT CON RES'!A:D,4,FALSE),0)</f>
        <v>0</v>
      </c>
      <c r="J2609" s="9">
        <f>IFERROR(VLOOKUP(Tabla1[[#This Row],[FECHA]],'SIMIT CON RES'!A:D,3,FALSE),0)</f>
        <v>0</v>
      </c>
      <c r="K2609">
        <f>IFERROR(VLOOKUP(Tabla1[[#This Row],[FECHA]],'SIMIT SIN RES'!A:D,4,FALSE),0)</f>
        <v>0</v>
      </c>
      <c r="L2609" s="9">
        <f>IFERROR(VLOOKUP(Tabla1[[#This Row],[FECHA]],'SIMIT SIN RES'!A:D,3,FALSE),0)</f>
        <v>0</v>
      </c>
      <c r="M2609" s="5">
        <f>IFERROR(VLOOKUP(Tabla1[[#This Row],[FECHA]],'RECAUDOS DE COMPARENDOS'!A:D,4,FALSE),0)</f>
        <v>0</v>
      </c>
      <c r="N2609" s="9">
        <f>IFERROR(VLOOKUP(Tabla1[[#This Row],[FECHA]],'RECAUDOS DE COMPARENDOS'!A:D,3,FALSE),0)</f>
        <v>0</v>
      </c>
      <c r="O2609" s="5">
        <f>IFERROR(VLOOKUP(Tabla1[[#This Row],[FECHA]],'RECAUDOS DE RESOLUCIONES'!A:D,4,FALSE),0)</f>
        <v>0</v>
      </c>
      <c r="P2609" s="9">
        <f>IFERROR(VLOOKUP(Tabla1[[#This Row],[FECHA]],'RECAUDOS DE RESOLUCIONES'!A:D,3,FALSE),0)</f>
        <v>0</v>
      </c>
      <c r="Q260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60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609" s="11">
        <f>IFERROR(VLOOKUP(Tabla1[[#This Row],[FECHA]],'RECAUDOS LOCALES'!A:D,4,FALSE),0)</f>
        <v>0</v>
      </c>
      <c r="T2609" s="9">
        <f>IFERROR(VLOOKUP(Tabla1[[#This Row],[FECHA]],'RECAUDOS LOCALES'!A:D,3,FALSE),0)</f>
        <v>0</v>
      </c>
      <c r="U2609" s="11">
        <f>IFERROR(VLOOKUP(Tabla1[[#This Row],[FECHA]],'RECAUDOS EXTERNOS'!A:D,4,FALSE),0)</f>
        <v>9</v>
      </c>
      <c r="V2609" s="9">
        <f>IFERROR(VLOOKUP(Tabla1[[#This Row],[FECHA]],'RECAUDOS EXTERNOS'!A:D,3,FALSE),0)</f>
        <v>2173322</v>
      </c>
    </row>
    <row r="2610" spans="1:22" x14ac:dyDescent="0.25">
      <c r="A2610" s="1">
        <v>40169</v>
      </c>
      <c r="B2610" s="3" t="s">
        <v>2</v>
      </c>
      <c r="C2610" s="2">
        <v>40148</v>
      </c>
      <c r="D2610" s="5">
        <f>YEAR(Tabla1[[#This Row],[FECHA]])</f>
        <v>2009</v>
      </c>
      <c r="E2610" s="5">
        <f>IFERROR(VLOOKUP(Tabla1[[#This Row],[FECHA]],'COMPARENDOS TOTALES'!A:D,4,FALSE),0)</f>
        <v>17</v>
      </c>
      <c r="F2610" s="9">
        <f>IFERROR(VLOOKUP(Tabla1[[#This Row],[FECHA]],'COMPARENDOS TOTALES'!A:D,3,FALSE),0)</f>
        <v>7453500</v>
      </c>
      <c r="G2610" s="5">
        <f>IFERROR(VLOOKUP(Tabla1[[#This Row],[FECHA]],EXONERACIONES!A:D,4,FALSE),0)</f>
        <v>6</v>
      </c>
      <c r="H2610" s="9">
        <f>IFERROR(VLOOKUP(Tabla1[[#This Row],[FECHA]],EXONERACIONES!A:D,3,FALSE),0)</f>
        <v>2732950</v>
      </c>
      <c r="I2610" s="5">
        <f>IFERROR(VLOOKUP(Tabla1[[#This Row],[FECHA]],'SIMIT CON RES'!A:D,4,FALSE),0)</f>
        <v>5</v>
      </c>
      <c r="J2610" s="9">
        <f>IFERROR(VLOOKUP(Tabla1[[#This Row],[FECHA]],'SIMIT CON RES'!A:D,3,FALSE),0)</f>
        <v>1987600</v>
      </c>
      <c r="K2610">
        <f>IFERROR(VLOOKUP(Tabla1[[#This Row],[FECHA]],'SIMIT SIN RES'!A:D,4,FALSE),0)</f>
        <v>0</v>
      </c>
      <c r="L2610" s="9">
        <f>IFERROR(VLOOKUP(Tabla1[[#This Row],[FECHA]],'SIMIT SIN RES'!A:D,3,FALSE),0)</f>
        <v>0</v>
      </c>
      <c r="M2610" s="5">
        <f>IFERROR(VLOOKUP(Tabla1[[#This Row],[FECHA]],'RECAUDOS DE COMPARENDOS'!A:D,4,FALSE),0)</f>
        <v>1</v>
      </c>
      <c r="N2610" s="9">
        <f>IFERROR(VLOOKUP(Tabla1[[#This Row],[FECHA]],'RECAUDOS DE COMPARENDOS'!A:D,3,FALSE),0)</f>
        <v>496900</v>
      </c>
      <c r="O2610" s="5">
        <f>IFERROR(VLOOKUP(Tabla1[[#This Row],[FECHA]],'RECAUDOS DE RESOLUCIONES'!A:D,4,FALSE),0)</f>
        <v>1</v>
      </c>
      <c r="P2610" s="9">
        <f>IFERROR(VLOOKUP(Tabla1[[#This Row],[FECHA]],'RECAUDOS DE RESOLUCIONES'!A:D,3,FALSE),0)</f>
        <v>496900</v>
      </c>
      <c r="Q261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2610" s="9">
        <f>Tabla1[V. COMPARENDOS]-(Tabla1[V. EXONERACIONES]+Tabla1[[#This Row],[V. SIMIT CON RESOLUCION]]+Tabla1[[#This Row],[V. SIMIT SIN RESOLUCION]]+Tabla1[[#This Row],[V. RECAUDOS COMPARENDOS]]+Tabla1[[#This Row],[V. RECAUDOS RESOLUCIONES]])</f>
        <v>1739150</v>
      </c>
      <c r="S2610" s="11">
        <f>IFERROR(VLOOKUP(Tabla1[[#This Row],[FECHA]],'RECAUDOS LOCALES'!A:D,4,FALSE),0)</f>
        <v>0</v>
      </c>
      <c r="T2610" s="9">
        <f>IFERROR(VLOOKUP(Tabla1[[#This Row],[FECHA]],'RECAUDOS LOCALES'!A:D,3,FALSE),0)</f>
        <v>0</v>
      </c>
      <c r="U2610" s="11">
        <f>IFERROR(VLOOKUP(Tabla1[[#This Row],[FECHA]],'RECAUDOS EXTERNOS'!A:D,4,FALSE),0)</f>
        <v>2</v>
      </c>
      <c r="V2610" s="9">
        <f>IFERROR(VLOOKUP(Tabla1[[#This Row],[FECHA]],'RECAUDOS EXTERNOS'!A:D,3,FALSE),0)</f>
        <v>655700</v>
      </c>
    </row>
    <row r="2611" spans="1:22" x14ac:dyDescent="0.25">
      <c r="A2611" s="1">
        <v>40170</v>
      </c>
      <c r="B2611" s="3" t="s">
        <v>3</v>
      </c>
      <c r="C2611" s="2">
        <v>40148</v>
      </c>
      <c r="D2611" s="5">
        <f>YEAR(Tabla1[[#This Row],[FECHA]])</f>
        <v>2009</v>
      </c>
      <c r="E2611" s="5">
        <f>IFERROR(VLOOKUP(Tabla1[[#This Row],[FECHA]],'COMPARENDOS TOTALES'!A:D,4,FALSE),0)</f>
        <v>9</v>
      </c>
      <c r="F2611" s="9">
        <f>IFERROR(VLOOKUP(Tabla1[[#This Row],[FECHA]],'COMPARENDOS TOTALES'!A:D,3,FALSE),0)</f>
        <v>3478300</v>
      </c>
      <c r="G2611" s="5">
        <f>IFERROR(VLOOKUP(Tabla1[[#This Row],[FECHA]],EXONERACIONES!A:D,4,FALSE),0)</f>
        <v>3</v>
      </c>
      <c r="H2611" s="9">
        <f>IFERROR(VLOOKUP(Tabla1[[#This Row],[FECHA]],EXONERACIONES!A:D,3,FALSE),0)</f>
        <v>1490700</v>
      </c>
      <c r="I2611" s="5">
        <f>IFERROR(VLOOKUP(Tabla1[[#This Row],[FECHA]],'SIMIT CON RES'!A:D,4,FALSE),0)</f>
        <v>1</v>
      </c>
      <c r="J2611" s="9">
        <f>IFERROR(VLOOKUP(Tabla1[[#This Row],[FECHA]],'SIMIT CON RES'!A:D,3,FALSE),0)</f>
        <v>248450</v>
      </c>
      <c r="K2611">
        <f>IFERROR(VLOOKUP(Tabla1[[#This Row],[FECHA]],'SIMIT SIN RES'!A:D,4,FALSE),0)</f>
        <v>0</v>
      </c>
      <c r="L2611" s="9">
        <f>IFERROR(VLOOKUP(Tabla1[[#This Row],[FECHA]],'SIMIT SIN RES'!A:D,3,FALSE),0)</f>
        <v>0</v>
      </c>
      <c r="M2611" s="5">
        <f>IFERROR(VLOOKUP(Tabla1[[#This Row],[FECHA]],'RECAUDOS DE COMPARENDOS'!A:D,4,FALSE),0)</f>
        <v>0</v>
      </c>
      <c r="N2611" s="9">
        <f>IFERROR(VLOOKUP(Tabla1[[#This Row],[FECHA]],'RECAUDOS DE COMPARENDOS'!A:D,3,FALSE),0)</f>
        <v>0</v>
      </c>
      <c r="O2611" s="5">
        <f>IFERROR(VLOOKUP(Tabla1[[#This Row],[FECHA]],'RECAUDOS DE RESOLUCIONES'!A:D,4,FALSE),0)</f>
        <v>0</v>
      </c>
      <c r="P2611" s="9">
        <f>IFERROR(VLOOKUP(Tabla1[[#This Row],[FECHA]],'RECAUDOS DE RESOLUCIONES'!A:D,3,FALSE),0)</f>
        <v>0</v>
      </c>
      <c r="Q261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2611" s="9">
        <f>Tabla1[V. COMPARENDOS]-(Tabla1[V. EXONERACIONES]+Tabla1[[#This Row],[V. SIMIT CON RESOLUCION]]+Tabla1[[#This Row],[V. SIMIT SIN RESOLUCION]]+Tabla1[[#This Row],[V. RECAUDOS COMPARENDOS]]+Tabla1[[#This Row],[V. RECAUDOS RESOLUCIONES]])</f>
        <v>1739150</v>
      </c>
      <c r="S2611" s="11">
        <f>IFERROR(VLOOKUP(Tabla1[[#This Row],[FECHA]],'RECAUDOS LOCALES'!A:D,4,FALSE),0)</f>
        <v>0</v>
      </c>
      <c r="T2611" s="9">
        <f>IFERROR(VLOOKUP(Tabla1[[#This Row],[FECHA]],'RECAUDOS LOCALES'!A:D,3,FALSE),0)</f>
        <v>0</v>
      </c>
      <c r="U2611" s="11">
        <f>IFERROR(VLOOKUP(Tabla1[[#This Row],[FECHA]],'RECAUDOS EXTERNOS'!A:D,4,FALSE),0)</f>
        <v>3</v>
      </c>
      <c r="V2611" s="9">
        <f>IFERROR(VLOOKUP(Tabla1[[#This Row],[FECHA]],'RECAUDOS EXTERNOS'!A:D,3,FALSE),0)</f>
        <v>806420</v>
      </c>
    </row>
    <row r="2612" spans="1:22" x14ac:dyDescent="0.25">
      <c r="A2612" s="1">
        <v>40171</v>
      </c>
      <c r="B2612" s="3" t="s">
        <v>6</v>
      </c>
      <c r="C2612" s="2">
        <v>40148</v>
      </c>
      <c r="D2612" s="5">
        <f>YEAR(Tabla1[[#This Row],[FECHA]])</f>
        <v>2009</v>
      </c>
      <c r="E2612" s="5">
        <f>IFERROR(VLOOKUP(Tabla1[[#This Row],[FECHA]],'COMPARENDOS TOTALES'!A:D,4,FALSE),0)</f>
        <v>10</v>
      </c>
      <c r="F2612" s="9">
        <f>IFERROR(VLOOKUP(Tabla1[[#This Row],[FECHA]],'COMPARENDOS TOTALES'!A:D,3,FALSE),0)</f>
        <v>2732950</v>
      </c>
      <c r="G2612" s="5">
        <f>IFERROR(VLOOKUP(Tabla1[[#This Row],[FECHA]],EXONERACIONES!A:D,4,FALSE),0)</f>
        <v>1</v>
      </c>
      <c r="H2612" s="9">
        <f>IFERROR(VLOOKUP(Tabla1[[#This Row],[FECHA]],EXONERACIONES!A:D,3,FALSE),0)</f>
        <v>248450</v>
      </c>
      <c r="I2612" s="5">
        <f>IFERROR(VLOOKUP(Tabla1[[#This Row],[FECHA]],'SIMIT CON RES'!A:D,4,FALSE),0)</f>
        <v>1</v>
      </c>
      <c r="J2612" s="9">
        <f>IFERROR(VLOOKUP(Tabla1[[#This Row],[FECHA]],'SIMIT CON RES'!A:D,3,FALSE),0)</f>
        <v>496900</v>
      </c>
      <c r="K2612">
        <f>IFERROR(VLOOKUP(Tabla1[[#This Row],[FECHA]],'SIMIT SIN RES'!A:D,4,FALSE),0)</f>
        <v>0</v>
      </c>
      <c r="L2612" s="9">
        <f>IFERROR(VLOOKUP(Tabla1[[#This Row],[FECHA]],'SIMIT SIN RES'!A:D,3,FALSE),0)</f>
        <v>0</v>
      </c>
      <c r="M2612" s="5">
        <f>IFERROR(VLOOKUP(Tabla1[[#This Row],[FECHA]],'RECAUDOS DE COMPARENDOS'!A:D,4,FALSE),0)</f>
        <v>2</v>
      </c>
      <c r="N2612" s="9">
        <f>IFERROR(VLOOKUP(Tabla1[[#This Row],[FECHA]],'RECAUDOS DE COMPARENDOS'!A:D,3,FALSE),0)</f>
        <v>496900</v>
      </c>
      <c r="O2612" s="5">
        <f>IFERROR(VLOOKUP(Tabla1[[#This Row],[FECHA]],'RECAUDOS DE RESOLUCIONES'!A:D,4,FALSE),0)</f>
        <v>2</v>
      </c>
      <c r="P2612" s="9">
        <f>IFERROR(VLOOKUP(Tabla1[[#This Row],[FECHA]],'RECAUDOS DE RESOLUCIONES'!A:D,3,FALSE),0)</f>
        <v>496900</v>
      </c>
      <c r="Q261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2612" s="9">
        <f>Tabla1[V. COMPARENDOS]-(Tabla1[V. EXONERACIONES]+Tabla1[[#This Row],[V. SIMIT CON RESOLUCION]]+Tabla1[[#This Row],[V. SIMIT SIN RESOLUCION]]+Tabla1[[#This Row],[V. RECAUDOS COMPARENDOS]]+Tabla1[[#This Row],[V. RECAUDOS RESOLUCIONES]])</f>
        <v>993800</v>
      </c>
      <c r="S2612" s="11">
        <f>IFERROR(VLOOKUP(Tabla1[[#This Row],[FECHA]],'RECAUDOS LOCALES'!A:D,4,FALSE),0)</f>
        <v>0</v>
      </c>
      <c r="T2612" s="9">
        <f>IFERROR(VLOOKUP(Tabla1[[#This Row],[FECHA]],'RECAUDOS LOCALES'!A:D,3,FALSE),0)</f>
        <v>0</v>
      </c>
      <c r="U2612" s="11">
        <f>IFERROR(VLOOKUP(Tabla1[[#This Row],[FECHA]],'RECAUDOS EXTERNOS'!A:D,4,FALSE),0)</f>
        <v>2</v>
      </c>
      <c r="V2612" s="9">
        <f>IFERROR(VLOOKUP(Tabla1[[#This Row],[FECHA]],'RECAUDOS EXTERNOS'!A:D,3,FALSE),0)</f>
        <v>588470</v>
      </c>
    </row>
    <row r="2613" spans="1:22" x14ac:dyDescent="0.25">
      <c r="A2613" s="1">
        <v>40172</v>
      </c>
      <c r="B2613" s="3" t="s">
        <v>0</v>
      </c>
      <c r="C2613" s="2">
        <v>40148</v>
      </c>
      <c r="D2613" s="5">
        <f>YEAR(Tabla1[[#This Row],[FECHA]])</f>
        <v>2009</v>
      </c>
      <c r="E2613" s="5">
        <f>IFERROR(VLOOKUP(Tabla1[[#This Row],[FECHA]],'COMPARENDOS TOTALES'!A:D,4,FALSE),0)</f>
        <v>0</v>
      </c>
      <c r="F2613" s="9">
        <f>IFERROR(VLOOKUP(Tabla1[[#This Row],[FECHA]],'COMPARENDOS TOTALES'!A:D,3,FALSE),0)</f>
        <v>0</v>
      </c>
      <c r="G2613" s="5">
        <f>IFERROR(VLOOKUP(Tabla1[[#This Row],[FECHA]],EXONERACIONES!A:D,4,FALSE),0)</f>
        <v>0</v>
      </c>
      <c r="H2613" s="9">
        <f>IFERROR(VLOOKUP(Tabla1[[#This Row],[FECHA]],EXONERACIONES!A:D,3,FALSE),0)</f>
        <v>0</v>
      </c>
      <c r="I2613" s="5">
        <f>IFERROR(VLOOKUP(Tabla1[[#This Row],[FECHA]],'SIMIT CON RES'!A:D,4,FALSE),0)</f>
        <v>0</v>
      </c>
      <c r="J2613" s="9">
        <f>IFERROR(VLOOKUP(Tabla1[[#This Row],[FECHA]],'SIMIT CON RES'!A:D,3,FALSE),0)</f>
        <v>0</v>
      </c>
      <c r="K2613">
        <f>IFERROR(VLOOKUP(Tabla1[[#This Row],[FECHA]],'SIMIT SIN RES'!A:D,4,FALSE),0)</f>
        <v>0</v>
      </c>
      <c r="L2613" s="9">
        <f>IFERROR(VLOOKUP(Tabla1[[#This Row],[FECHA]],'SIMIT SIN RES'!A:D,3,FALSE),0)</f>
        <v>0</v>
      </c>
      <c r="M2613" s="5">
        <f>IFERROR(VLOOKUP(Tabla1[[#This Row],[FECHA]],'RECAUDOS DE COMPARENDOS'!A:D,4,FALSE),0)</f>
        <v>0</v>
      </c>
      <c r="N2613" s="9">
        <f>IFERROR(VLOOKUP(Tabla1[[#This Row],[FECHA]],'RECAUDOS DE COMPARENDOS'!A:D,3,FALSE),0)</f>
        <v>0</v>
      </c>
      <c r="O2613" s="5">
        <f>IFERROR(VLOOKUP(Tabla1[[#This Row],[FECHA]],'RECAUDOS DE RESOLUCIONES'!A:D,4,FALSE),0)</f>
        <v>0</v>
      </c>
      <c r="P2613" s="9">
        <f>IFERROR(VLOOKUP(Tabla1[[#This Row],[FECHA]],'RECAUDOS DE RESOLUCIONES'!A:D,3,FALSE),0)</f>
        <v>0</v>
      </c>
      <c r="Q261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61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613" s="11">
        <f>IFERROR(VLOOKUP(Tabla1[[#This Row],[FECHA]],'RECAUDOS LOCALES'!A:D,4,FALSE),0)</f>
        <v>0</v>
      </c>
      <c r="T2613" s="9">
        <f>IFERROR(VLOOKUP(Tabla1[[#This Row],[FECHA]],'RECAUDOS LOCALES'!A:D,3,FALSE),0)</f>
        <v>0</v>
      </c>
      <c r="U2613" s="11">
        <f>IFERROR(VLOOKUP(Tabla1[[#This Row],[FECHA]],'RECAUDOS EXTERNOS'!A:D,4,FALSE),0)</f>
        <v>0</v>
      </c>
      <c r="V2613" s="9">
        <f>IFERROR(VLOOKUP(Tabla1[[#This Row],[FECHA]],'RECAUDOS EXTERNOS'!A:D,3,FALSE),0)</f>
        <v>0</v>
      </c>
    </row>
    <row r="2614" spans="1:22" x14ac:dyDescent="0.25">
      <c r="A2614" s="1">
        <v>40173</v>
      </c>
      <c r="B2614" s="3" t="s">
        <v>5</v>
      </c>
      <c r="C2614" s="2">
        <v>40148</v>
      </c>
      <c r="D2614" s="5">
        <f>YEAR(Tabla1[[#This Row],[FECHA]])</f>
        <v>2009</v>
      </c>
      <c r="E2614" s="5">
        <f>IFERROR(VLOOKUP(Tabla1[[#This Row],[FECHA]],'COMPARENDOS TOTALES'!A:D,4,FALSE),0)</f>
        <v>4</v>
      </c>
      <c r="F2614" s="9">
        <f>IFERROR(VLOOKUP(Tabla1[[#This Row],[FECHA]],'COMPARENDOS TOTALES'!A:D,3,FALSE),0)</f>
        <v>1374757</v>
      </c>
      <c r="G2614" s="5">
        <f>IFERROR(VLOOKUP(Tabla1[[#This Row],[FECHA]],EXONERACIONES!A:D,4,FALSE),0)</f>
        <v>1</v>
      </c>
      <c r="H2614" s="9">
        <f>IFERROR(VLOOKUP(Tabla1[[#This Row],[FECHA]],EXONERACIONES!A:D,3,FALSE),0)</f>
        <v>496900</v>
      </c>
      <c r="I2614" s="5">
        <f>IFERROR(VLOOKUP(Tabla1[[#This Row],[FECHA]],'SIMIT CON RES'!A:D,4,FALSE),0)</f>
        <v>0</v>
      </c>
      <c r="J2614" s="9">
        <f>IFERROR(VLOOKUP(Tabla1[[#This Row],[FECHA]],'SIMIT CON RES'!A:D,3,FALSE),0)</f>
        <v>0</v>
      </c>
      <c r="K2614">
        <f>IFERROR(VLOOKUP(Tabla1[[#This Row],[FECHA]],'SIMIT SIN RES'!A:D,4,FALSE),0)</f>
        <v>0</v>
      </c>
      <c r="L2614" s="9">
        <f>IFERROR(VLOOKUP(Tabla1[[#This Row],[FECHA]],'SIMIT SIN RES'!A:D,3,FALSE),0)</f>
        <v>0</v>
      </c>
      <c r="M2614" s="5">
        <f>IFERROR(VLOOKUP(Tabla1[[#This Row],[FECHA]],'RECAUDOS DE COMPARENDOS'!A:D,4,FALSE),0)</f>
        <v>0</v>
      </c>
      <c r="N2614" s="9">
        <f>IFERROR(VLOOKUP(Tabla1[[#This Row],[FECHA]],'RECAUDOS DE COMPARENDOS'!A:D,3,FALSE),0)</f>
        <v>0</v>
      </c>
      <c r="O2614" s="5">
        <f>IFERROR(VLOOKUP(Tabla1[[#This Row],[FECHA]],'RECAUDOS DE RESOLUCIONES'!A:D,4,FALSE),0)</f>
        <v>0</v>
      </c>
      <c r="P2614" s="9">
        <f>IFERROR(VLOOKUP(Tabla1[[#This Row],[FECHA]],'RECAUDOS DE RESOLUCIONES'!A:D,3,FALSE),0)</f>
        <v>0</v>
      </c>
      <c r="Q261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2614" s="9">
        <f>Tabla1[V. COMPARENDOS]-(Tabla1[V. EXONERACIONES]+Tabla1[[#This Row],[V. SIMIT CON RESOLUCION]]+Tabla1[[#This Row],[V. SIMIT SIN RESOLUCION]]+Tabla1[[#This Row],[V. RECAUDOS COMPARENDOS]]+Tabla1[[#This Row],[V. RECAUDOS RESOLUCIONES]])</f>
        <v>877857</v>
      </c>
      <c r="S2614" s="11">
        <f>IFERROR(VLOOKUP(Tabla1[[#This Row],[FECHA]],'RECAUDOS LOCALES'!A:D,4,FALSE),0)</f>
        <v>0</v>
      </c>
      <c r="T2614" s="9">
        <f>IFERROR(VLOOKUP(Tabla1[[#This Row],[FECHA]],'RECAUDOS LOCALES'!A:D,3,FALSE),0)</f>
        <v>0</v>
      </c>
      <c r="U2614" s="11">
        <f>IFERROR(VLOOKUP(Tabla1[[#This Row],[FECHA]],'RECAUDOS EXTERNOS'!A:D,4,FALSE),0)</f>
        <v>0</v>
      </c>
      <c r="V2614" s="9">
        <f>IFERROR(VLOOKUP(Tabla1[[#This Row],[FECHA]],'RECAUDOS EXTERNOS'!A:D,3,FALSE),0)</f>
        <v>0</v>
      </c>
    </row>
    <row r="2615" spans="1:22" x14ac:dyDescent="0.25">
      <c r="A2615" s="1">
        <v>40174</v>
      </c>
      <c r="B2615" s="3" t="s">
        <v>4</v>
      </c>
      <c r="C2615" s="2">
        <v>40148</v>
      </c>
      <c r="D2615" s="5">
        <f>YEAR(Tabla1[[#This Row],[FECHA]])</f>
        <v>2009</v>
      </c>
      <c r="E2615" s="5">
        <f>IFERROR(VLOOKUP(Tabla1[[#This Row],[FECHA]],'COMPARENDOS TOTALES'!A:D,4,FALSE),0)</f>
        <v>0</v>
      </c>
      <c r="F2615" s="9">
        <f>IFERROR(VLOOKUP(Tabla1[[#This Row],[FECHA]],'COMPARENDOS TOTALES'!A:D,3,FALSE),0)</f>
        <v>0</v>
      </c>
      <c r="G2615" s="5">
        <f>IFERROR(VLOOKUP(Tabla1[[#This Row],[FECHA]],EXONERACIONES!A:D,4,FALSE),0)</f>
        <v>0</v>
      </c>
      <c r="H2615" s="9">
        <f>IFERROR(VLOOKUP(Tabla1[[#This Row],[FECHA]],EXONERACIONES!A:D,3,FALSE),0)</f>
        <v>0</v>
      </c>
      <c r="I2615" s="5">
        <f>IFERROR(VLOOKUP(Tabla1[[#This Row],[FECHA]],'SIMIT CON RES'!A:D,4,FALSE),0)</f>
        <v>0</v>
      </c>
      <c r="J2615" s="9">
        <f>IFERROR(VLOOKUP(Tabla1[[#This Row],[FECHA]],'SIMIT CON RES'!A:D,3,FALSE),0)</f>
        <v>0</v>
      </c>
      <c r="K2615">
        <f>IFERROR(VLOOKUP(Tabla1[[#This Row],[FECHA]],'SIMIT SIN RES'!A:D,4,FALSE),0)</f>
        <v>0</v>
      </c>
      <c r="L2615" s="9">
        <f>IFERROR(VLOOKUP(Tabla1[[#This Row],[FECHA]],'SIMIT SIN RES'!A:D,3,FALSE),0)</f>
        <v>0</v>
      </c>
      <c r="M2615" s="5">
        <f>IFERROR(VLOOKUP(Tabla1[[#This Row],[FECHA]],'RECAUDOS DE COMPARENDOS'!A:D,4,FALSE),0)</f>
        <v>0</v>
      </c>
      <c r="N2615" s="9">
        <f>IFERROR(VLOOKUP(Tabla1[[#This Row],[FECHA]],'RECAUDOS DE COMPARENDOS'!A:D,3,FALSE),0)</f>
        <v>0</v>
      </c>
      <c r="O2615" s="5">
        <f>IFERROR(VLOOKUP(Tabla1[[#This Row],[FECHA]],'RECAUDOS DE RESOLUCIONES'!A:D,4,FALSE),0)</f>
        <v>0</v>
      </c>
      <c r="P2615" s="9">
        <f>IFERROR(VLOOKUP(Tabla1[[#This Row],[FECHA]],'RECAUDOS DE RESOLUCIONES'!A:D,3,FALSE),0)</f>
        <v>0</v>
      </c>
      <c r="Q261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61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615" s="11">
        <f>IFERROR(VLOOKUP(Tabla1[[#This Row],[FECHA]],'RECAUDOS LOCALES'!A:D,4,FALSE),0)</f>
        <v>0</v>
      </c>
      <c r="T2615" s="9">
        <f>IFERROR(VLOOKUP(Tabla1[[#This Row],[FECHA]],'RECAUDOS LOCALES'!A:D,3,FALSE),0)</f>
        <v>0</v>
      </c>
      <c r="U2615" s="11">
        <f>IFERROR(VLOOKUP(Tabla1[[#This Row],[FECHA]],'RECAUDOS EXTERNOS'!A:D,4,FALSE),0)</f>
        <v>0</v>
      </c>
      <c r="V2615" s="9">
        <f>IFERROR(VLOOKUP(Tabla1[[#This Row],[FECHA]],'RECAUDOS EXTERNOS'!A:D,3,FALSE),0)</f>
        <v>0</v>
      </c>
    </row>
    <row r="2616" spans="1:22" x14ac:dyDescent="0.25">
      <c r="A2616" s="1">
        <v>40175</v>
      </c>
      <c r="B2616" s="3" t="s">
        <v>1</v>
      </c>
      <c r="C2616" s="2">
        <v>40148</v>
      </c>
      <c r="D2616" s="5">
        <f>YEAR(Tabla1[[#This Row],[FECHA]])</f>
        <v>2009</v>
      </c>
      <c r="E2616" s="5">
        <f>IFERROR(VLOOKUP(Tabla1[[#This Row],[FECHA]],'COMPARENDOS TOTALES'!A:D,4,FALSE),0)</f>
        <v>3</v>
      </c>
      <c r="F2616" s="9">
        <f>IFERROR(VLOOKUP(Tabla1[[#This Row],[FECHA]],'COMPARENDOS TOTALES'!A:D,3,FALSE),0)</f>
        <v>1126307</v>
      </c>
      <c r="G2616" s="5">
        <f>IFERROR(VLOOKUP(Tabla1[[#This Row],[FECHA]],EXONERACIONES!A:D,4,FALSE),0)</f>
        <v>0</v>
      </c>
      <c r="H2616" s="9">
        <f>IFERROR(VLOOKUP(Tabla1[[#This Row],[FECHA]],EXONERACIONES!A:D,3,FALSE),0)</f>
        <v>0</v>
      </c>
      <c r="I2616" s="5">
        <f>IFERROR(VLOOKUP(Tabla1[[#This Row],[FECHA]],'SIMIT CON RES'!A:D,4,FALSE),0)</f>
        <v>3</v>
      </c>
      <c r="J2616" s="9">
        <f>IFERROR(VLOOKUP(Tabla1[[#This Row],[FECHA]],'SIMIT CON RES'!A:D,3,FALSE),0)</f>
        <v>1126307</v>
      </c>
      <c r="K2616">
        <f>IFERROR(VLOOKUP(Tabla1[[#This Row],[FECHA]],'SIMIT SIN RES'!A:D,4,FALSE),0)</f>
        <v>0</v>
      </c>
      <c r="L2616" s="9">
        <f>IFERROR(VLOOKUP(Tabla1[[#This Row],[FECHA]],'SIMIT SIN RES'!A:D,3,FALSE),0)</f>
        <v>0</v>
      </c>
      <c r="M2616" s="5">
        <f>IFERROR(VLOOKUP(Tabla1[[#This Row],[FECHA]],'RECAUDOS DE COMPARENDOS'!A:D,4,FALSE),0)</f>
        <v>0</v>
      </c>
      <c r="N2616" s="9">
        <f>IFERROR(VLOOKUP(Tabla1[[#This Row],[FECHA]],'RECAUDOS DE COMPARENDOS'!A:D,3,FALSE),0)</f>
        <v>0</v>
      </c>
      <c r="O2616" s="5">
        <f>IFERROR(VLOOKUP(Tabla1[[#This Row],[FECHA]],'RECAUDOS DE RESOLUCIONES'!A:D,4,FALSE),0)</f>
        <v>0</v>
      </c>
      <c r="P2616" s="9">
        <f>IFERROR(VLOOKUP(Tabla1[[#This Row],[FECHA]],'RECAUDOS DE RESOLUCIONES'!A:D,3,FALSE),0)</f>
        <v>0</v>
      </c>
      <c r="Q261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61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616" s="11">
        <f>IFERROR(VLOOKUP(Tabla1[[#This Row],[FECHA]],'RECAUDOS LOCALES'!A:D,4,FALSE),0)</f>
        <v>0</v>
      </c>
      <c r="T2616" s="9">
        <f>IFERROR(VLOOKUP(Tabla1[[#This Row],[FECHA]],'RECAUDOS LOCALES'!A:D,3,FALSE),0)</f>
        <v>0</v>
      </c>
      <c r="U2616" s="11">
        <f>IFERROR(VLOOKUP(Tabla1[[#This Row],[FECHA]],'RECAUDOS EXTERNOS'!A:D,4,FALSE),0)</f>
        <v>8</v>
      </c>
      <c r="V2616" s="9">
        <f>IFERROR(VLOOKUP(Tabla1[[#This Row],[FECHA]],'RECAUDOS EXTERNOS'!A:D,3,FALSE),0)</f>
        <v>2361985</v>
      </c>
    </row>
    <row r="2617" spans="1:22" x14ac:dyDescent="0.25">
      <c r="A2617" s="1">
        <v>40176</v>
      </c>
      <c r="B2617" s="3" t="s">
        <v>2</v>
      </c>
      <c r="C2617" s="2">
        <v>40148</v>
      </c>
      <c r="D2617" s="5">
        <f>YEAR(Tabla1[[#This Row],[FECHA]])</f>
        <v>2009</v>
      </c>
      <c r="E2617" s="5">
        <f>IFERROR(VLOOKUP(Tabla1[[#This Row],[FECHA]],'COMPARENDOS TOTALES'!A:D,4,FALSE),0)</f>
        <v>3</v>
      </c>
      <c r="F2617" s="9">
        <f>IFERROR(VLOOKUP(Tabla1[[#This Row],[FECHA]],'COMPARENDOS TOTALES'!A:D,3,FALSE),0)</f>
        <v>745350</v>
      </c>
      <c r="G2617" s="5">
        <f>IFERROR(VLOOKUP(Tabla1[[#This Row],[FECHA]],EXONERACIONES!A:D,4,FALSE),0)</f>
        <v>0</v>
      </c>
      <c r="H2617" s="9">
        <f>IFERROR(VLOOKUP(Tabla1[[#This Row],[FECHA]],EXONERACIONES!A:D,3,FALSE),0)</f>
        <v>0</v>
      </c>
      <c r="I2617" s="5">
        <f>IFERROR(VLOOKUP(Tabla1[[#This Row],[FECHA]],'SIMIT CON RES'!A:D,4,FALSE),0)</f>
        <v>1</v>
      </c>
      <c r="J2617" s="9">
        <f>IFERROR(VLOOKUP(Tabla1[[#This Row],[FECHA]],'SIMIT CON RES'!A:D,3,FALSE),0)</f>
        <v>248450</v>
      </c>
      <c r="K2617">
        <f>IFERROR(VLOOKUP(Tabla1[[#This Row],[FECHA]],'SIMIT SIN RES'!A:D,4,FALSE),0)</f>
        <v>0</v>
      </c>
      <c r="L2617" s="9">
        <f>IFERROR(VLOOKUP(Tabla1[[#This Row],[FECHA]],'SIMIT SIN RES'!A:D,3,FALSE),0)</f>
        <v>0</v>
      </c>
      <c r="M2617" s="5">
        <f>IFERROR(VLOOKUP(Tabla1[[#This Row],[FECHA]],'RECAUDOS DE COMPARENDOS'!A:D,4,FALSE),0)</f>
        <v>0</v>
      </c>
      <c r="N2617" s="9">
        <f>IFERROR(VLOOKUP(Tabla1[[#This Row],[FECHA]],'RECAUDOS DE COMPARENDOS'!A:D,3,FALSE),0)</f>
        <v>0</v>
      </c>
      <c r="O2617" s="5">
        <f>IFERROR(VLOOKUP(Tabla1[[#This Row],[FECHA]],'RECAUDOS DE RESOLUCIONES'!A:D,4,FALSE),0)</f>
        <v>0</v>
      </c>
      <c r="P2617" s="9">
        <f>IFERROR(VLOOKUP(Tabla1[[#This Row],[FECHA]],'RECAUDOS DE RESOLUCIONES'!A:D,3,FALSE),0)</f>
        <v>0</v>
      </c>
      <c r="Q261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617" s="9">
        <f>Tabla1[V. COMPARENDOS]-(Tabla1[V. EXONERACIONES]+Tabla1[[#This Row],[V. SIMIT CON RESOLUCION]]+Tabla1[[#This Row],[V. SIMIT SIN RESOLUCION]]+Tabla1[[#This Row],[V. RECAUDOS COMPARENDOS]]+Tabla1[[#This Row],[V. RECAUDOS RESOLUCIONES]])</f>
        <v>496900</v>
      </c>
      <c r="S2617" s="11">
        <f>IFERROR(VLOOKUP(Tabla1[[#This Row],[FECHA]],'RECAUDOS LOCALES'!A:D,4,FALSE),0)</f>
        <v>0</v>
      </c>
      <c r="T2617" s="9">
        <f>IFERROR(VLOOKUP(Tabla1[[#This Row],[FECHA]],'RECAUDOS LOCALES'!A:D,3,FALSE),0)</f>
        <v>0</v>
      </c>
      <c r="U2617" s="11">
        <f>IFERROR(VLOOKUP(Tabla1[[#This Row],[FECHA]],'RECAUDOS EXTERNOS'!A:D,4,FALSE),0)</f>
        <v>5</v>
      </c>
      <c r="V2617" s="9">
        <f>IFERROR(VLOOKUP(Tabla1[[#This Row],[FECHA]],'RECAUDOS EXTERNOS'!A:D,3,FALSE),0)</f>
        <v>1160707</v>
      </c>
    </row>
    <row r="2618" spans="1:22" x14ac:dyDescent="0.25">
      <c r="A2618" s="1">
        <v>40177</v>
      </c>
      <c r="B2618" s="3" t="s">
        <v>3</v>
      </c>
      <c r="C2618" s="2">
        <v>40148</v>
      </c>
      <c r="D2618" s="5">
        <f>YEAR(Tabla1[[#This Row],[FECHA]])</f>
        <v>2009</v>
      </c>
      <c r="E2618" s="5">
        <f>IFERROR(VLOOKUP(Tabla1[[#This Row],[FECHA]],'COMPARENDOS TOTALES'!A:D,4,FALSE),0)</f>
        <v>2</v>
      </c>
      <c r="F2618" s="9">
        <f>IFERROR(VLOOKUP(Tabla1[[#This Row],[FECHA]],'COMPARENDOS TOTALES'!A:D,3,FALSE),0)</f>
        <v>745350</v>
      </c>
      <c r="G2618" s="5">
        <f>IFERROR(VLOOKUP(Tabla1[[#This Row],[FECHA]],EXONERACIONES!A:D,4,FALSE),0)</f>
        <v>0</v>
      </c>
      <c r="H2618" s="9">
        <f>IFERROR(VLOOKUP(Tabla1[[#This Row],[FECHA]],EXONERACIONES!A:D,3,FALSE),0)</f>
        <v>0</v>
      </c>
      <c r="I2618" s="5">
        <f>IFERROR(VLOOKUP(Tabla1[[#This Row],[FECHA]],'SIMIT CON RES'!A:D,4,FALSE),0)</f>
        <v>1</v>
      </c>
      <c r="J2618" s="9">
        <f>IFERROR(VLOOKUP(Tabla1[[#This Row],[FECHA]],'SIMIT CON RES'!A:D,3,FALSE),0)</f>
        <v>496900</v>
      </c>
      <c r="K2618">
        <f>IFERROR(VLOOKUP(Tabla1[[#This Row],[FECHA]],'SIMIT SIN RES'!A:D,4,FALSE),0)</f>
        <v>0</v>
      </c>
      <c r="L2618" s="9">
        <f>IFERROR(VLOOKUP(Tabla1[[#This Row],[FECHA]],'SIMIT SIN RES'!A:D,3,FALSE),0)</f>
        <v>0</v>
      </c>
      <c r="M2618" s="5">
        <f>IFERROR(VLOOKUP(Tabla1[[#This Row],[FECHA]],'RECAUDOS DE COMPARENDOS'!A:D,4,FALSE),0)</f>
        <v>0</v>
      </c>
      <c r="N2618" s="9">
        <f>IFERROR(VLOOKUP(Tabla1[[#This Row],[FECHA]],'RECAUDOS DE COMPARENDOS'!A:D,3,FALSE),0)</f>
        <v>0</v>
      </c>
      <c r="O2618" s="5">
        <f>IFERROR(VLOOKUP(Tabla1[[#This Row],[FECHA]],'RECAUDOS DE RESOLUCIONES'!A:D,4,FALSE),0)</f>
        <v>0</v>
      </c>
      <c r="P2618" s="9">
        <f>IFERROR(VLOOKUP(Tabla1[[#This Row],[FECHA]],'RECAUDOS DE RESOLUCIONES'!A:D,3,FALSE),0)</f>
        <v>0</v>
      </c>
      <c r="Q261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618" s="9">
        <f>Tabla1[V. COMPARENDOS]-(Tabla1[V. EXONERACIONES]+Tabla1[[#This Row],[V. SIMIT CON RESOLUCION]]+Tabla1[[#This Row],[V. SIMIT SIN RESOLUCION]]+Tabla1[[#This Row],[V. RECAUDOS COMPARENDOS]]+Tabla1[[#This Row],[V. RECAUDOS RESOLUCIONES]])</f>
        <v>248450</v>
      </c>
      <c r="S2618" s="11">
        <f>IFERROR(VLOOKUP(Tabla1[[#This Row],[FECHA]],'RECAUDOS LOCALES'!A:D,4,FALSE),0)</f>
        <v>0</v>
      </c>
      <c r="T2618" s="9">
        <f>IFERROR(VLOOKUP(Tabla1[[#This Row],[FECHA]],'RECAUDOS LOCALES'!A:D,3,FALSE),0)</f>
        <v>0</v>
      </c>
      <c r="U2618" s="11">
        <f>IFERROR(VLOOKUP(Tabla1[[#This Row],[FECHA]],'RECAUDOS EXTERNOS'!A:D,4,FALSE),0)</f>
        <v>1</v>
      </c>
      <c r="V2618" s="9">
        <f>IFERROR(VLOOKUP(Tabla1[[#This Row],[FECHA]],'RECAUDOS EXTERNOS'!A:D,3,FALSE),0)</f>
        <v>204855</v>
      </c>
    </row>
    <row r="2619" spans="1:22" x14ac:dyDescent="0.25">
      <c r="A2619" s="1">
        <v>40178</v>
      </c>
      <c r="B2619" s="3" t="s">
        <v>6</v>
      </c>
      <c r="C2619" s="2">
        <v>40148</v>
      </c>
      <c r="D2619" s="5">
        <f>YEAR(Tabla1[[#This Row],[FECHA]])</f>
        <v>2009</v>
      </c>
      <c r="E2619" s="5">
        <f>IFERROR(VLOOKUP(Tabla1[[#This Row],[FECHA]],'COMPARENDOS TOTALES'!A:D,4,FALSE),0)</f>
        <v>0</v>
      </c>
      <c r="F2619" s="9">
        <f>IFERROR(VLOOKUP(Tabla1[[#This Row],[FECHA]],'COMPARENDOS TOTALES'!A:D,3,FALSE),0)</f>
        <v>0</v>
      </c>
      <c r="G2619" s="5">
        <f>IFERROR(VLOOKUP(Tabla1[[#This Row],[FECHA]],EXONERACIONES!A:D,4,FALSE),0)</f>
        <v>0</v>
      </c>
      <c r="H2619" s="9">
        <f>IFERROR(VLOOKUP(Tabla1[[#This Row],[FECHA]],EXONERACIONES!A:D,3,FALSE),0)</f>
        <v>0</v>
      </c>
      <c r="I2619" s="5">
        <f>IFERROR(VLOOKUP(Tabla1[[#This Row],[FECHA]],'SIMIT CON RES'!A:D,4,FALSE),0)</f>
        <v>0</v>
      </c>
      <c r="J2619" s="9">
        <f>IFERROR(VLOOKUP(Tabla1[[#This Row],[FECHA]],'SIMIT CON RES'!A:D,3,FALSE),0)</f>
        <v>0</v>
      </c>
      <c r="K2619">
        <f>IFERROR(VLOOKUP(Tabla1[[#This Row],[FECHA]],'SIMIT SIN RES'!A:D,4,FALSE),0)</f>
        <v>0</v>
      </c>
      <c r="L2619" s="9">
        <f>IFERROR(VLOOKUP(Tabla1[[#This Row],[FECHA]],'SIMIT SIN RES'!A:D,3,FALSE),0)</f>
        <v>0</v>
      </c>
      <c r="M2619" s="5">
        <f>IFERROR(VLOOKUP(Tabla1[[#This Row],[FECHA]],'RECAUDOS DE COMPARENDOS'!A:D,4,FALSE),0)</f>
        <v>0</v>
      </c>
      <c r="N2619" s="9">
        <f>IFERROR(VLOOKUP(Tabla1[[#This Row],[FECHA]],'RECAUDOS DE COMPARENDOS'!A:D,3,FALSE),0)</f>
        <v>0</v>
      </c>
      <c r="O2619" s="5">
        <f>IFERROR(VLOOKUP(Tabla1[[#This Row],[FECHA]],'RECAUDOS DE RESOLUCIONES'!A:D,4,FALSE),0)</f>
        <v>0</v>
      </c>
      <c r="P2619" s="9">
        <f>IFERROR(VLOOKUP(Tabla1[[#This Row],[FECHA]],'RECAUDOS DE RESOLUCIONES'!A:D,3,FALSE),0)</f>
        <v>0</v>
      </c>
      <c r="Q261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61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619" s="11">
        <f>IFERROR(VLOOKUP(Tabla1[[#This Row],[FECHA]],'RECAUDOS LOCALES'!A:D,4,FALSE),0)</f>
        <v>0</v>
      </c>
      <c r="T2619" s="9">
        <f>IFERROR(VLOOKUP(Tabla1[[#This Row],[FECHA]],'RECAUDOS LOCALES'!A:D,3,FALSE),0)</f>
        <v>0</v>
      </c>
      <c r="U2619" s="11">
        <f>IFERROR(VLOOKUP(Tabla1[[#This Row],[FECHA]],'RECAUDOS EXTERNOS'!A:D,4,FALSE),0)</f>
        <v>0</v>
      </c>
      <c r="V2619" s="9">
        <f>IFERROR(VLOOKUP(Tabla1[[#This Row],[FECHA]],'RECAUDOS EXTERNOS'!A:D,3,FALSE),0)</f>
        <v>0</v>
      </c>
    </row>
    <row r="2620" spans="1:22" x14ac:dyDescent="0.25">
      <c r="A2620" s="1">
        <v>40179</v>
      </c>
      <c r="B2620" s="3" t="s">
        <v>0</v>
      </c>
      <c r="C2620" s="2">
        <v>40179</v>
      </c>
      <c r="D2620" s="5">
        <f>YEAR(Tabla1[[#This Row],[FECHA]])</f>
        <v>2010</v>
      </c>
      <c r="E2620" s="5">
        <f>IFERROR(VLOOKUP(Tabla1[[#This Row],[FECHA]],'COMPARENDOS TOTALES'!A:D,4,FALSE),0)</f>
        <v>0</v>
      </c>
      <c r="F2620" s="9">
        <f>IFERROR(VLOOKUP(Tabla1[[#This Row],[FECHA]],'COMPARENDOS TOTALES'!A:D,3,FALSE),0)</f>
        <v>0</v>
      </c>
      <c r="G2620" s="5">
        <f>IFERROR(VLOOKUP(Tabla1[[#This Row],[FECHA]],EXONERACIONES!A:D,4,FALSE),0)</f>
        <v>0</v>
      </c>
      <c r="H2620" s="9">
        <f>IFERROR(VLOOKUP(Tabla1[[#This Row],[FECHA]],EXONERACIONES!A:D,3,FALSE),0)</f>
        <v>0</v>
      </c>
      <c r="I2620" s="5">
        <f>IFERROR(VLOOKUP(Tabla1[[#This Row],[FECHA]],'SIMIT CON RES'!A:D,4,FALSE),0)</f>
        <v>0</v>
      </c>
      <c r="J2620" s="9">
        <f>IFERROR(VLOOKUP(Tabla1[[#This Row],[FECHA]],'SIMIT CON RES'!A:D,3,FALSE),0)</f>
        <v>0</v>
      </c>
      <c r="K2620">
        <f>IFERROR(VLOOKUP(Tabla1[[#This Row],[FECHA]],'SIMIT SIN RES'!A:D,4,FALSE),0)</f>
        <v>0</v>
      </c>
      <c r="L2620" s="9">
        <f>IFERROR(VLOOKUP(Tabla1[[#This Row],[FECHA]],'SIMIT SIN RES'!A:D,3,FALSE),0)</f>
        <v>0</v>
      </c>
      <c r="M2620" s="5">
        <f>IFERROR(VLOOKUP(Tabla1[[#This Row],[FECHA]],'RECAUDOS DE COMPARENDOS'!A:D,4,FALSE),0)</f>
        <v>0</v>
      </c>
      <c r="N2620" s="9">
        <f>IFERROR(VLOOKUP(Tabla1[[#This Row],[FECHA]],'RECAUDOS DE COMPARENDOS'!A:D,3,FALSE),0)</f>
        <v>0</v>
      </c>
      <c r="O2620" s="5">
        <f>IFERROR(VLOOKUP(Tabla1[[#This Row],[FECHA]],'RECAUDOS DE RESOLUCIONES'!A:D,4,FALSE),0)</f>
        <v>0</v>
      </c>
      <c r="P2620" s="9">
        <f>IFERROR(VLOOKUP(Tabla1[[#This Row],[FECHA]],'RECAUDOS DE RESOLUCIONES'!A:D,3,FALSE),0)</f>
        <v>0</v>
      </c>
      <c r="Q262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62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620" s="11">
        <f>IFERROR(VLOOKUP(Tabla1[[#This Row],[FECHA]],'RECAUDOS LOCALES'!A:D,4,FALSE),0)</f>
        <v>0</v>
      </c>
      <c r="T2620" s="9">
        <f>IFERROR(VLOOKUP(Tabla1[[#This Row],[FECHA]],'RECAUDOS LOCALES'!A:D,3,FALSE),0)</f>
        <v>0</v>
      </c>
      <c r="U2620" s="11">
        <f>IFERROR(VLOOKUP(Tabla1[[#This Row],[FECHA]],'RECAUDOS EXTERNOS'!A:D,4,FALSE),0)</f>
        <v>0</v>
      </c>
      <c r="V2620" s="9">
        <f>IFERROR(VLOOKUP(Tabla1[[#This Row],[FECHA]],'RECAUDOS EXTERNOS'!A:D,3,FALSE),0)</f>
        <v>0</v>
      </c>
    </row>
    <row r="2621" spans="1:22" x14ac:dyDescent="0.25">
      <c r="A2621" s="1">
        <v>40180</v>
      </c>
      <c r="B2621" s="3" t="s">
        <v>5</v>
      </c>
      <c r="C2621" s="2">
        <v>40179</v>
      </c>
      <c r="D2621" s="5">
        <f>YEAR(Tabla1[[#This Row],[FECHA]])</f>
        <v>2010</v>
      </c>
      <c r="E2621" s="5">
        <f>IFERROR(VLOOKUP(Tabla1[[#This Row],[FECHA]],'COMPARENDOS TOTALES'!A:D,4,FALSE),0)</f>
        <v>7</v>
      </c>
      <c r="F2621" s="9">
        <f>IFERROR(VLOOKUP(Tabla1[[#This Row],[FECHA]],'COMPARENDOS TOTALES'!A:D,3,FALSE),0)</f>
        <v>1939833</v>
      </c>
      <c r="G2621" s="5">
        <f>IFERROR(VLOOKUP(Tabla1[[#This Row],[FECHA]],EXONERACIONES!A:D,4,FALSE),0)</f>
        <v>0</v>
      </c>
      <c r="H2621" s="9">
        <f>IFERROR(VLOOKUP(Tabla1[[#This Row],[FECHA]],EXONERACIONES!A:D,3,FALSE),0)</f>
        <v>0</v>
      </c>
      <c r="I2621" s="5">
        <f>IFERROR(VLOOKUP(Tabla1[[#This Row],[FECHA]],'SIMIT CON RES'!A:D,4,FALSE),0)</f>
        <v>5</v>
      </c>
      <c r="J2621" s="9">
        <f>IFERROR(VLOOKUP(Tabla1[[#This Row],[FECHA]],'SIMIT CON RES'!A:D,3,FALSE),0)</f>
        <v>1424833</v>
      </c>
      <c r="K2621">
        <f>IFERROR(VLOOKUP(Tabla1[[#This Row],[FECHA]],'SIMIT SIN RES'!A:D,4,FALSE),0)</f>
        <v>0</v>
      </c>
      <c r="L2621" s="9">
        <f>IFERROR(VLOOKUP(Tabla1[[#This Row],[FECHA]],'SIMIT SIN RES'!A:D,3,FALSE),0)</f>
        <v>0</v>
      </c>
      <c r="M2621" s="5">
        <f>IFERROR(VLOOKUP(Tabla1[[#This Row],[FECHA]],'RECAUDOS DE COMPARENDOS'!A:D,4,FALSE),0)</f>
        <v>0</v>
      </c>
      <c r="N2621" s="9">
        <f>IFERROR(VLOOKUP(Tabla1[[#This Row],[FECHA]],'RECAUDOS DE COMPARENDOS'!A:D,3,FALSE),0)</f>
        <v>0</v>
      </c>
      <c r="O2621" s="5">
        <f>IFERROR(VLOOKUP(Tabla1[[#This Row],[FECHA]],'RECAUDOS DE RESOLUCIONES'!A:D,4,FALSE),0)</f>
        <v>0</v>
      </c>
      <c r="P2621" s="9">
        <f>IFERROR(VLOOKUP(Tabla1[[#This Row],[FECHA]],'RECAUDOS DE RESOLUCIONES'!A:D,3,FALSE),0)</f>
        <v>0</v>
      </c>
      <c r="Q262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621" s="9">
        <f>Tabla1[V. COMPARENDOS]-(Tabla1[V. EXONERACIONES]+Tabla1[[#This Row],[V. SIMIT CON RESOLUCION]]+Tabla1[[#This Row],[V. SIMIT SIN RESOLUCION]]+Tabla1[[#This Row],[V. RECAUDOS COMPARENDOS]]+Tabla1[[#This Row],[V. RECAUDOS RESOLUCIONES]])</f>
        <v>515000</v>
      </c>
      <c r="S2621" s="11">
        <f>IFERROR(VLOOKUP(Tabla1[[#This Row],[FECHA]],'RECAUDOS LOCALES'!A:D,4,FALSE),0)</f>
        <v>0</v>
      </c>
      <c r="T2621" s="9">
        <f>IFERROR(VLOOKUP(Tabla1[[#This Row],[FECHA]],'RECAUDOS LOCALES'!A:D,3,FALSE),0)</f>
        <v>0</v>
      </c>
      <c r="U2621" s="11">
        <f>IFERROR(VLOOKUP(Tabla1[[#This Row],[FECHA]],'RECAUDOS EXTERNOS'!A:D,4,FALSE),0)</f>
        <v>0</v>
      </c>
      <c r="V2621" s="9">
        <f>IFERROR(VLOOKUP(Tabla1[[#This Row],[FECHA]],'RECAUDOS EXTERNOS'!A:D,3,FALSE),0)</f>
        <v>0</v>
      </c>
    </row>
    <row r="2622" spans="1:22" x14ac:dyDescent="0.25">
      <c r="A2622" s="1">
        <v>40181</v>
      </c>
      <c r="B2622" s="3" t="s">
        <v>4</v>
      </c>
      <c r="C2622" s="2">
        <v>40179</v>
      </c>
      <c r="D2622" s="5">
        <f>YEAR(Tabla1[[#This Row],[FECHA]])</f>
        <v>2010</v>
      </c>
      <c r="E2622" s="5">
        <f>IFERROR(VLOOKUP(Tabla1[[#This Row],[FECHA]],'COMPARENDOS TOTALES'!A:D,4,FALSE),0)</f>
        <v>0</v>
      </c>
      <c r="F2622" s="9">
        <f>IFERROR(VLOOKUP(Tabla1[[#This Row],[FECHA]],'COMPARENDOS TOTALES'!A:D,3,FALSE),0)</f>
        <v>0</v>
      </c>
      <c r="G2622" s="5">
        <f>IFERROR(VLOOKUP(Tabla1[[#This Row],[FECHA]],EXONERACIONES!A:D,4,FALSE),0)</f>
        <v>0</v>
      </c>
      <c r="H2622" s="9">
        <f>IFERROR(VLOOKUP(Tabla1[[#This Row],[FECHA]],EXONERACIONES!A:D,3,FALSE),0)</f>
        <v>0</v>
      </c>
      <c r="I2622" s="5">
        <f>IFERROR(VLOOKUP(Tabla1[[#This Row],[FECHA]],'SIMIT CON RES'!A:D,4,FALSE),0)</f>
        <v>0</v>
      </c>
      <c r="J2622" s="9">
        <f>IFERROR(VLOOKUP(Tabla1[[#This Row],[FECHA]],'SIMIT CON RES'!A:D,3,FALSE),0)</f>
        <v>0</v>
      </c>
      <c r="K2622">
        <f>IFERROR(VLOOKUP(Tabla1[[#This Row],[FECHA]],'SIMIT SIN RES'!A:D,4,FALSE),0)</f>
        <v>0</v>
      </c>
      <c r="L2622" s="9">
        <f>IFERROR(VLOOKUP(Tabla1[[#This Row],[FECHA]],'SIMIT SIN RES'!A:D,3,FALSE),0)</f>
        <v>0</v>
      </c>
      <c r="M2622" s="5">
        <f>IFERROR(VLOOKUP(Tabla1[[#This Row],[FECHA]],'RECAUDOS DE COMPARENDOS'!A:D,4,FALSE),0)</f>
        <v>0</v>
      </c>
      <c r="N2622" s="9">
        <f>IFERROR(VLOOKUP(Tabla1[[#This Row],[FECHA]],'RECAUDOS DE COMPARENDOS'!A:D,3,FALSE),0)</f>
        <v>0</v>
      </c>
      <c r="O2622" s="5">
        <f>IFERROR(VLOOKUP(Tabla1[[#This Row],[FECHA]],'RECAUDOS DE RESOLUCIONES'!A:D,4,FALSE),0)</f>
        <v>0</v>
      </c>
      <c r="P2622" s="9">
        <f>IFERROR(VLOOKUP(Tabla1[[#This Row],[FECHA]],'RECAUDOS DE RESOLUCIONES'!A:D,3,FALSE),0)</f>
        <v>0</v>
      </c>
      <c r="Q262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62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622" s="11">
        <f>IFERROR(VLOOKUP(Tabla1[[#This Row],[FECHA]],'RECAUDOS LOCALES'!A:D,4,FALSE),0)</f>
        <v>0</v>
      </c>
      <c r="T2622" s="9">
        <f>IFERROR(VLOOKUP(Tabla1[[#This Row],[FECHA]],'RECAUDOS LOCALES'!A:D,3,FALSE),0)</f>
        <v>0</v>
      </c>
      <c r="U2622" s="11">
        <f>IFERROR(VLOOKUP(Tabla1[[#This Row],[FECHA]],'RECAUDOS EXTERNOS'!A:D,4,FALSE),0)</f>
        <v>0</v>
      </c>
      <c r="V2622" s="9">
        <f>IFERROR(VLOOKUP(Tabla1[[#This Row],[FECHA]],'RECAUDOS EXTERNOS'!A:D,3,FALSE),0)</f>
        <v>0</v>
      </c>
    </row>
    <row r="2623" spans="1:22" x14ac:dyDescent="0.25">
      <c r="A2623" s="1">
        <v>40182</v>
      </c>
      <c r="B2623" s="3" t="s">
        <v>1</v>
      </c>
      <c r="C2623" s="2">
        <v>40179</v>
      </c>
      <c r="D2623" s="5">
        <f>YEAR(Tabla1[[#This Row],[FECHA]])</f>
        <v>2010</v>
      </c>
      <c r="E2623" s="5">
        <f>IFERROR(VLOOKUP(Tabla1[[#This Row],[FECHA]],'COMPARENDOS TOTALES'!A:D,4,FALSE),0)</f>
        <v>4</v>
      </c>
      <c r="F2623" s="9">
        <f>IFERROR(VLOOKUP(Tabla1[[#This Row],[FECHA]],'COMPARENDOS TOTALES'!A:D,3,FALSE),0)</f>
        <v>1545000</v>
      </c>
      <c r="G2623" s="5">
        <f>IFERROR(VLOOKUP(Tabla1[[#This Row],[FECHA]],EXONERACIONES!A:D,4,FALSE),0)</f>
        <v>0</v>
      </c>
      <c r="H2623" s="9">
        <f>IFERROR(VLOOKUP(Tabla1[[#This Row],[FECHA]],EXONERACIONES!A:D,3,FALSE),0)</f>
        <v>0</v>
      </c>
      <c r="I2623" s="5">
        <f>IFERROR(VLOOKUP(Tabla1[[#This Row],[FECHA]],'SIMIT CON RES'!A:D,4,FALSE),0)</f>
        <v>1</v>
      </c>
      <c r="J2623" s="9">
        <f>IFERROR(VLOOKUP(Tabla1[[#This Row],[FECHA]],'SIMIT CON RES'!A:D,3,FALSE),0)</f>
        <v>515000</v>
      </c>
      <c r="K2623">
        <f>IFERROR(VLOOKUP(Tabla1[[#This Row],[FECHA]],'SIMIT SIN RES'!A:D,4,FALSE),0)</f>
        <v>0</v>
      </c>
      <c r="L2623" s="9">
        <f>IFERROR(VLOOKUP(Tabla1[[#This Row],[FECHA]],'SIMIT SIN RES'!A:D,3,FALSE),0)</f>
        <v>0</v>
      </c>
      <c r="M2623" s="5">
        <f>IFERROR(VLOOKUP(Tabla1[[#This Row],[FECHA]],'RECAUDOS DE COMPARENDOS'!A:D,4,FALSE),0)</f>
        <v>0</v>
      </c>
      <c r="N2623" s="9">
        <f>IFERROR(VLOOKUP(Tabla1[[#This Row],[FECHA]],'RECAUDOS DE COMPARENDOS'!A:D,3,FALSE),0)</f>
        <v>0</v>
      </c>
      <c r="O2623" s="5">
        <f>IFERROR(VLOOKUP(Tabla1[[#This Row],[FECHA]],'RECAUDOS DE RESOLUCIONES'!A:D,4,FALSE),0)</f>
        <v>1</v>
      </c>
      <c r="P2623" s="9">
        <f>IFERROR(VLOOKUP(Tabla1[[#This Row],[FECHA]],'RECAUDOS DE RESOLUCIONES'!A:D,3,FALSE),0)</f>
        <v>257500</v>
      </c>
      <c r="Q262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623" s="9">
        <f>Tabla1[V. COMPARENDOS]-(Tabla1[V. EXONERACIONES]+Tabla1[[#This Row],[V. SIMIT CON RESOLUCION]]+Tabla1[[#This Row],[V. SIMIT SIN RESOLUCION]]+Tabla1[[#This Row],[V. RECAUDOS COMPARENDOS]]+Tabla1[[#This Row],[V. RECAUDOS RESOLUCIONES]])</f>
        <v>772500</v>
      </c>
      <c r="S2623" s="11">
        <f>IFERROR(VLOOKUP(Tabla1[[#This Row],[FECHA]],'RECAUDOS LOCALES'!A:D,4,FALSE),0)</f>
        <v>0</v>
      </c>
      <c r="T2623" s="9">
        <f>IFERROR(VLOOKUP(Tabla1[[#This Row],[FECHA]],'RECAUDOS LOCALES'!A:D,3,FALSE),0)</f>
        <v>0</v>
      </c>
      <c r="U2623" s="11">
        <f>IFERROR(VLOOKUP(Tabla1[[#This Row],[FECHA]],'RECAUDOS EXTERNOS'!A:D,4,FALSE),0)</f>
        <v>5</v>
      </c>
      <c r="V2623" s="9">
        <f>IFERROR(VLOOKUP(Tabla1[[#This Row],[FECHA]],'RECAUDOS EXTERNOS'!A:D,3,FALSE),0)</f>
        <v>1362086</v>
      </c>
    </row>
    <row r="2624" spans="1:22" x14ac:dyDescent="0.25">
      <c r="A2624" s="1">
        <v>40183</v>
      </c>
      <c r="B2624" s="3" t="s">
        <v>2</v>
      </c>
      <c r="C2624" s="2">
        <v>40179</v>
      </c>
      <c r="D2624" s="5">
        <f>YEAR(Tabla1[[#This Row],[FECHA]])</f>
        <v>2010</v>
      </c>
      <c r="E2624" s="5">
        <f>IFERROR(VLOOKUP(Tabla1[[#This Row],[FECHA]],'COMPARENDOS TOTALES'!A:D,4,FALSE),0)</f>
        <v>5</v>
      </c>
      <c r="F2624" s="9">
        <f>IFERROR(VLOOKUP(Tabla1[[#This Row],[FECHA]],'COMPARENDOS TOTALES'!A:D,3,FALSE),0)</f>
        <v>2317500</v>
      </c>
      <c r="G2624" s="5">
        <f>IFERROR(VLOOKUP(Tabla1[[#This Row],[FECHA]],EXONERACIONES!A:D,4,FALSE),0)</f>
        <v>0</v>
      </c>
      <c r="H2624" s="9">
        <f>IFERROR(VLOOKUP(Tabla1[[#This Row],[FECHA]],EXONERACIONES!A:D,3,FALSE),0)</f>
        <v>0</v>
      </c>
      <c r="I2624" s="5">
        <f>IFERROR(VLOOKUP(Tabla1[[#This Row],[FECHA]],'SIMIT CON RES'!A:D,4,FALSE),0)</f>
        <v>2</v>
      </c>
      <c r="J2624" s="9">
        <f>IFERROR(VLOOKUP(Tabla1[[#This Row],[FECHA]],'SIMIT CON RES'!A:D,3,FALSE),0)</f>
        <v>772500</v>
      </c>
      <c r="K2624">
        <f>IFERROR(VLOOKUP(Tabla1[[#This Row],[FECHA]],'SIMIT SIN RES'!A:D,4,FALSE),0)</f>
        <v>0</v>
      </c>
      <c r="L2624" s="9">
        <f>IFERROR(VLOOKUP(Tabla1[[#This Row],[FECHA]],'SIMIT SIN RES'!A:D,3,FALSE),0)</f>
        <v>0</v>
      </c>
      <c r="M2624" s="5">
        <f>IFERROR(VLOOKUP(Tabla1[[#This Row],[FECHA]],'RECAUDOS DE COMPARENDOS'!A:D,4,FALSE),0)</f>
        <v>0</v>
      </c>
      <c r="N2624" s="9">
        <f>IFERROR(VLOOKUP(Tabla1[[#This Row],[FECHA]],'RECAUDOS DE COMPARENDOS'!A:D,3,FALSE),0)</f>
        <v>0</v>
      </c>
      <c r="O2624" s="5">
        <f>IFERROR(VLOOKUP(Tabla1[[#This Row],[FECHA]],'RECAUDOS DE RESOLUCIONES'!A:D,4,FALSE),0)</f>
        <v>1</v>
      </c>
      <c r="P2624" s="9">
        <f>IFERROR(VLOOKUP(Tabla1[[#This Row],[FECHA]],'RECAUDOS DE RESOLUCIONES'!A:D,3,FALSE),0)</f>
        <v>515000</v>
      </c>
      <c r="Q262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624" s="9">
        <f>Tabla1[V. COMPARENDOS]-(Tabla1[V. EXONERACIONES]+Tabla1[[#This Row],[V. SIMIT CON RESOLUCION]]+Tabla1[[#This Row],[V. SIMIT SIN RESOLUCION]]+Tabla1[[#This Row],[V. RECAUDOS COMPARENDOS]]+Tabla1[[#This Row],[V. RECAUDOS RESOLUCIONES]])</f>
        <v>1030000</v>
      </c>
      <c r="S2624" s="11">
        <f>IFERROR(VLOOKUP(Tabla1[[#This Row],[FECHA]],'RECAUDOS LOCALES'!A:D,4,FALSE),0)</f>
        <v>0</v>
      </c>
      <c r="T2624" s="9">
        <f>IFERROR(VLOOKUP(Tabla1[[#This Row],[FECHA]],'RECAUDOS LOCALES'!A:D,3,FALSE),0)</f>
        <v>0</v>
      </c>
      <c r="U2624" s="11">
        <f>IFERROR(VLOOKUP(Tabla1[[#This Row],[FECHA]],'RECAUDOS EXTERNOS'!A:D,4,FALSE),0)</f>
        <v>6</v>
      </c>
      <c r="V2624" s="9">
        <f>IFERROR(VLOOKUP(Tabla1[[#This Row],[FECHA]],'RECAUDOS EXTERNOS'!A:D,3,FALSE),0)</f>
        <v>1072557</v>
      </c>
    </row>
    <row r="2625" spans="1:22" x14ac:dyDescent="0.25">
      <c r="A2625" s="1">
        <v>40184</v>
      </c>
      <c r="B2625" s="3" t="s">
        <v>3</v>
      </c>
      <c r="C2625" s="2">
        <v>40179</v>
      </c>
      <c r="D2625" s="5">
        <f>YEAR(Tabla1[[#This Row],[FECHA]])</f>
        <v>2010</v>
      </c>
      <c r="E2625" s="5">
        <f>IFERROR(VLOOKUP(Tabla1[[#This Row],[FECHA]],'COMPARENDOS TOTALES'!A:D,4,FALSE),0)</f>
        <v>7</v>
      </c>
      <c r="F2625" s="9">
        <f>IFERROR(VLOOKUP(Tabla1[[#This Row],[FECHA]],'COMPARENDOS TOTALES'!A:D,3,FALSE),0)</f>
        <v>2454833</v>
      </c>
      <c r="G2625" s="5">
        <f>IFERROR(VLOOKUP(Tabla1[[#This Row],[FECHA]],EXONERACIONES!A:D,4,FALSE),0)</f>
        <v>0</v>
      </c>
      <c r="H2625" s="9">
        <f>IFERROR(VLOOKUP(Tabla1[[#This Row],[FECHA]],EXONERACIONES!A:D,3,FALSE),0)</f>
        <v>0</v>
      </c>
      <c r="I2625" s="5">
        <f>IFERROR(VLOOKUP(Tabla1[[#This Row],[FECHA]],'SIMIT CON RES'!A:D,4,FALSE),0)</f>
        <v>4</v>
      </c>
      <c r="J2625" s="9">
        <f>IFERROR(VLOOKUP(Tabla1[[#This Row],[FECHA]],'SIMIT CON RES'!A:D,3,FALSE),0)</f>
        <v>1167333</v>
      </c>
      <c r="K2625">
        <f>IFERROR(VLOOKUP(Tabla1[[#This Row],[FECHA]],'SIMIT SIN RES'!A:D,4,FALSE),0)</f>
        <v>0</v>
      </c>
      <c r="L2625" s="9">
        <f>IFERROR(VLOOKUP(Tabla1[[#This Row],[FECHA]],'SIMIT SIN RES'!A:D,3,FALSE),0)</f>
        <v>0</v>
      </c>
      <c r="M2625" s="5">
        <f>IFERROR(VLOOKUP(Tabla1[[#This Row],[FECHA]],'RECAUDOS DE COMPARENDOS'!A:D,4,FALSE),0)</f>
        <v>1</v>
      </c>
      <c r="N2625" s="9">
        <f>IFERROR(VLOOKUP(Tabla1[[#This Row],[FECHA]],'RECAUDOS DE COMPARENDOS'!A:D,3,FALSE),0)</f>
        <v>515000</v>
      </c>
      <c r="O2625" s="5">
        <f>IFERROR(VLOOKUP(Tabla1[[#This Row],[FECHA]],'RECAUDOS DE RESOLUCIONES'!A:D,4,FALSE),0)</f>
        <v>0</v>
      </c>
      <c r="P2625" s="9">
        <f>IFERROR(VLOOKUP(Tabla1[[#This Row],[FECHA]],'RECAUDOS DE RESOLUCIONES'!A:D,3,FALSE),0)</f>
        <v>0</v>
      </c>
      <c r="Q262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625" s="9">
        <f>Tabla1[V. COMPARENDOS]-(Tabla1[V. EXONERACIONES]+Tabla1[[#This Row],[V. SIMIT CON RESOLUCION]]+Tabla1[[#This Row],[V. SIMIT SIN RESOLUCION]]+Tabla1[[#This Row],[V. RECAUDOS COMPARENDOS]]+Tabla1[[#This Row],[V. RECAUDOS RESOLUCIONES]])</f>
        <v>772500</v>
      </c>
      <c r="S2625" s="11">
        <f>IFERROR(VLOOKUP(Tabla1[[#This Row],[FECHA]],'RECAUDOS LOCALES'!A:D,4,FALSE),0)</f>
        <v>0</v>
      </c>
      <c r="T2625" s="9">
        <f>IFERROR(VLOOKUP(Tabla1[[#This Row],[FECHA]],'RECAUDOS LOCALES'!A:D,3,FALSE),0)</f>
        <v>0</v>
      </c>
      <c r="U2625" s="11">
        <f>IFERROR(VLOOKUP(Tabla1[[#This Row],[FECHA]],'RECAUDOS EXTERNOS'!A:D,4,FALSE),0)</f>
        <v>3</v>
      </c>
      <c r="V2625" s="9">
        <f>IFERROR(VLOOKUP(Tabla1[[#This Row],[FECHA]],'RECAUDOS EXTERNOS'!A:D,3,FALSE),0)</f>
        <v>844872</v>
      </c>
    </row>
    <row r="2626" spans="1:22" x14ac:dyDescent="0.25">
      <c r="A2626" s="1">
        <v>40185</v>
      </c>
      <c r="B2626" s="3" t="s">
        <v>6</v>
      </c>
      <c r="C2626" s="2">
        <v>40179</v>
      </c>
      <c r="D2626" s="5">
        <f>YEAR(Tabla1[[#This Row],[FECHA]])</f>
        <v>2010</v>
      </c>
      <c r="E2626" s="5">
        <f>IFERROR(VLOOKUP(Tabla1[[#This Row],[FECHA]],'COMPARENDOS TOTALES'!A:D,4,FALSE),0)</f>
        <v>15</v>
      </c>
      <c r="F2626" s="9">
        <f>IFERROR(VLOOKUP(Tabla1[[#This Row],[FECHA]],'COMPARENDOS TOTALES'!A:D,3,FALSE),0)</f>
        <v>6197166</v>
      </c>
      <c r="G2626" s="5">
        <f>IFERROR(VLOOKUP(Tabla1[[#This Row],[FECHA]],EXONERACIONES!A:D,4,FALSE),0)</f>
        <v>1</v>
      </c>
      <c r="H2626" s="9">
        <f>IFERROR(VLOOKUP(Tabla1[[#This Row],[FECHA]],EXONERACIONES!A:D,3,FALSE),0)</f>
        <v>515000</v>
      </c>
      <c r="I2626" s="5">
        <f>IFERROR(VLOOKUP(Tabla1[[#This Row],[FECHA]],'SIMIT CON RES'!A:D,4,FALSE),0)</f>
        <v>6</v>
      </c>
      <c r="J2626" s="9">
        <f>IFERROR(VLOOKUP(Tabla1[[#This Row],[FECHA]],'SIMIT CON RES'!A:D,3,FALSE),0)</f>
        <v>1562166</v>
      </c>
      <c r="K2626">
        <f>IFERROR(VLOOKUP(Tabla1[[#This Row],[FECHA]],'SIMIT SIN RES'!A:D,4,FALSE),0)</f>
        <v>0</v>
      </c>
      <c r="L2626" s="9">
        <f>IFERROR(VLOOKUP(Tabla1[[#This Row],[FECHA]],'SIMIT SIN RES'!A:D,3,FALSE),0)</f>
        <v>0</v>
      </c>
      <c r="M2626" s="5">
        <f>IFERROR(VLOOKUP(Tabla1[[#This Row],[FECHA]],'RECAUDOS DE COMPARENDOS'!A:D,4,FALSE),0)</f>
        <v>3</v>
      </c>
      <c r="N2626" s="9">
        <f>IFERROR(VLOOKUP(Tabla1[[#This Row],[FECHA]],'RECAUDOS DE COMPARENDOS'!A:D,3,FALSE),0)</f>
        <v>1545000</v>
      </c>
      <c r="O2626" s="5">
        <f>IFERROR(VLOOKUP(Tabla1[[#This Row],[FECHA]],'RECAUDOS DE RESOLUCIONES'!A:D,4,FALSE),0)</f>
        <v>0</v>
      </c>
      <c r="P2626" s="9">
        <f>IFERROR(VLOOKUP(Tabla1[[#This Row],[FECHA]],'RECAUDOS DE RESOLUCIONES'!A:D,3,FALSE),0)</f>
        <v>0</v>
      </c>
      <c r="Q262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2626" s="9">
        <f>Tabla1[V. COMPARENDOS]-(Tabla1[V. EXONERACIONES]+Tabla1[[#This Row],[V. SIMIT CON RESOLUCION]]+Tabla1[[#This Row],[V. SIMIT SIN RESOLUCION]]+Tabla1[[#This Row],[V. RECAUDOS COMPARENDOS]]+Tabla1[[#This Row],[V. RECAUDOS RESOLUCIONES]])</f>
        <v>2575000</v>
      </c>
      <c r="S2626" s="11">
        <f>IFERROR(VLOOKUP(Tabla1[[#This Row],[FECHA]],'RECAUDOS LOCALES'!A:D,4,FALSE),0)</f>
        <v>0</v>
      </c>
      <c r="T2626" s="9">
        <f>IFERROR(VLOOKUP(Tabla1[[#This Row],[FECHA]],'RECAUDOS LOCALES'!A:D,3,FALSE),0)</f>
        <v>0</v>
      </c>
      <c r="U2626" s="11">
        <f>IFERROR(VLOOKUP(Tabla1[[#This Row],[FECHA]],'RECAUDOS EXTERNOS'!A:D,4,FALSE),0)</f>
        <v>3</v>
      </c>
      <c r="V2626" s="9">
        <f>IFERROR(VLOOKUP(Tabla1[[#This Row],[FECHA]],'RECAUDOS EXTERNOS'!A:D,3,FALSE),0)</f>
        <v>779000</v>
      </c>
    </row>
    <row r="2627" spans="1:22" x14ac:dyDescent="0.25">
      <c r="A2627" s="1">
        <v>40186</v>
      </c>
      <c r="B2627" s="3" t="s">
        <v>0</v>
      </c>
      <c r="C2627" s="2">
        <v>40179</v>
      </c>
      <c r="D2627" s="5">
        <f>YEAR(Tabla1[[#This Row],[FECHA]])</f>
        <v>2010</v>
      </c>
      <c r="E2627" s="5">
        <f>IFERROR(VLOOKUP(Tabla1[[#This Row],[FECHA]],'COMPARENDOS TOTALES'!A:D,4,FALSE),0)</f>
        <v>6</v>
      </c>
      <c r="F2627" s="9">
        <f>IFERROR(VLOOKUP(Tabla1[[#This Row],[FECHA]],'COMPARENDOS TOTALES'!A:D,3,FALSE),0)</f>
        <v>2832500</v>
      </c>
      <c r="G2627" s="5">
        <f>IFERROR(VLOOKUP(Tabla1[[#This Row],[FECHA]],EXONERACIONES!A:D,4,FALSE),0)</f>
        <v>0</v>
      </c>
      <c r="H2627" s="9">
        <f>IFERROR(VLOOKUP(Tabla1[[#This Row],[FECHA]],EXONERACIONES!A:D,3,FALSE),0)</f>
        <v>0</v>
      </c>
      <c r="I2627" s="5">
        <f>IFERROR(VLOOKUP(Tabla1[[#This Row],[FECHA]],'SIMIT CON RES'!A:D,4,FALSE),0)</f>
        <v>4</v>
      </c>
      <c r="J2627" s="9">
        <f>IFERROR(VLOOKUP(Tabla1[[#This Row],[FECHA]],'SIMIT CON RES'!A:D,3,FALSE),0)</f>
        <v>1802500</v>
      </c>
      <c r="K2627">
        <f>IFERROR(VLOOKUP(Tabla1[[#This Row],[FECHA]],'SIMIT SIN RES'!A:D,4,FALSE),0)</f>
        <v>0</v>
      </c>
      <c r="L2627" s="9">
        <f>IFERROR(VLOOKUP(Tabla1[[#This Row],[FECHA]],'SIMIT SIN RES'!A:D,3,FALSE),0)</f>
        <v>0</v>
      </c>
      <c r="M2627" s="5">
        <f>IFERROR(VLOOKUP(Tabla1[[#This Row],[FECHA]],'RECAUDOS DE COMPARENDOS'!A:D,4,FALSE),0)</f>
        <v>0</v>
      </c>
      <c r="N2627" s="9">
        <f>IFERROR(VLOOKUP(Tabla1[[#This Row],[FECHA]],'RECAUDOS DE COMPARENDOS'!A:D,3,FALSE),0)</f>
        <v>0</v>
      </c>
      <c r="O2627" s="5">
        <f>IFERROR(VLOOKUP(Tabla1[[#This Row],[FECHA]],'RECAUDOS DE RESOLUCIONES'!A:D,4,FALSE),0)</f>
        <v>0</v>
      </c>
      <c r="P2627" s="9">
        <f>IFERROR(VLOOKUP(Tabla1[[#This Row],[FECHA]],'RECAUDOS DE RESOLUCIONES'!A:D,3,FALSE),0)</f>
        <v>0</v>
      </c>
      <c r="Q262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627" s="9">
        <f>Tabla1[V. COMPARENDOS]-(Tabla1[V. EXONERACIONES]+Tabla1[[#This Row],[V. SIMIT CON RESOLUCION]]+Tabla1[[#This Row],[V. SIMIT SIN RESOLUCION]]+Tabla1[[#This Row],[V. RECAUDOS COMPARENDOS]]+Tabla1[[#This Row],[V. RECAUDOS RESOLUCIONES]])</f>
        <v>1030000</v>
      </c>
      <c r="S2627" s="11">
        <f>IFERROR(VLOOKUP(Tabla1[[#This Row],[FECHA]],'RECAUDOS LOCALES'!A:D,4,FALSE),0)</f>
        <v>0</v>
      </c>
      <c r="T2627" s="9">
        <f>IFERROR(VLOOKUP(Tabla1[[#This Row],[FECHA]],'RECAUDOS LOCALES'!A:D,3,FALSE),0)</f>
        <v>0</v>
      </c>
      <c r="U2627" s="11">
        <f>IFERROR(VLOOKUP(Tabla1[[#This Row],[FECHA]],'RECAUDOS EXTERNOS'!A:D,4,FALSE),0)</f>
        <v>3</v>
      </c>
      <c r="V2627" s="9">
        <f>IFERROR(VLOOKUP(Tabla1[[#This Row],[FECHA]],'RECAUDOS EXTERNOS'!A:D,3,FALSE),0)</f>
        <v>1140450</v>
      </c>
    </row>
    <row r="2628" spans="1:22" x14ac:dyDescent="0.25">
      <c r="A2628" s="1">
        <v>40187</v>
      </c>
      <c r="B2628" s="3" t="s">
        <v>5</v>
      </c>
      <c r="C2628" s="2">
        <v>40179</v>
      </c>
      <c r="D2628" s="5">
        <f>YEAR(Tabla1[[#This Row],[FECHA]])</f>
        <v>2010</v>
      </c>
      <c r="E2628" s="5">
        <f>IFERROR(VLOOKUP(Tabla1[[#This Row],[FECHA]],'COMPARENDOS TOTALES'!A:D,4,FALSE),0)</f>
        <v>12</v>
      </c>
      <c r="F2628" s="9">
        <f>IFERROR(VLOOKUP(Tabla1[[#This Row],[FECHA]],'COMPARENDOS TOTALES'!A:D,3,FALSE),0)</f>
        <v>3862500</v>
      </c>
      <c r="G2628" s="5">
        <f>IFERROR(VLOOKUP(Tabla1[[#This Row],[FECHA]],EXONERACIONES!A:D,4,FALSE),0)</f>
        <v>2</v>
      </c>
      <c r="H2628" s="9">
        <f>IFERROR(VLOOKUP(Tabla1[[#This Row],[FECHA]],EXONERACIONES!A:D,3,FALSE),0)</f>
        <v>772500</v>
      </c>
      <c r="I2628" s="5">
        <f>IFERROR(VLOOKUP(Tabla1[[#This Row],[FECHA]],'SIMIT CON RES'!A:D,4,FALSE),0)</f>
        <v>2</v>
      </c>
      <c r="J2628" s="9">
        <f>IFERROR(VLOOKUP(Tabla1[[#This Row],[FECHA]],'SIMIT CON RES'!A:D,3,FALSE),0)</f>
        <v>515000</v>
      </c>
      <c r="K2628">
        <f>IFERROR(VLOOKUP(Tabla1[[#This Row],[FECHA]],'SIMIT SIN RES'!A:D,4,FALSE),0)</f>
        <v>0</v>
      </c>
      <c r="L2628" s="9">
        <f>IFERROR(VLOOKUP(Tabla1[[#This Row],[FECHA]],'SIMIT SIN RES'!A:D,3,FALSE),0)</f>
        <v>0</v>
      </c>
      <c r="M2628" s="5">
        <f>IFERROR(VLOOKUP(Tabla1[[#This Row],[FECHA]],'RECAUDOS DE COMPARENDOS'!A:D,4,FALSE),0)</f>
        <v>1</v>
      </c>
      <c r="N2628" s="9">
        <f>IFERROR(VLOOKUP(Tabla1[[#This Row],[FECHA]],'RECAUDOS DE COMPARENDOS'!A:D,3,FALSE),0)</f>
        <v>257500</v>
      </c>
      <c r="O2628" s="5">
        <f>IFERROR(VLOOKUP(Tabla1[[#This Row],[FECHA]],'RECAUDOS DE RESOLUCIONES'!A:D,4,FALSE),0)</f>
        <v>1</v>
      </c>
      <c r="P2628" s="9">
        <f>IFERROR(VLOOKUP(Tabla1[[#This Row],[FECHA]],'RECAUDOS DE RESOLUCIONES'!A:D,3,FALSE),0)</f>
        <v>257500</v>
      </c>
      <c r="Q262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2628" s="9">
        <f>Tabla1[V. COMPARENDOS]-(Tabla1[V. EXONERACIONES]+Tabla1[[#This Row],[V. SIMIT CON RESOLUCION]]+Tabla1[[#This Row],[V. SIMIT SIN RESOLUCION]]+Tabla1[[#This Row],[V. RECAUDOS COMPARENDOS]]+Tabla1[[#This Row],[V. RECAUDOS RESOLUCIONES]])</f>
        <v>2060000</v>
      </c>
      <c r="S2628" s="11">
        <f>IFERROR(VLOOKUP(Tabla1[[#This Row],[FECHA]],'RECAUDOS LOCALES'!A:D,4,FALSE),0)</f>
        <v>0</v>
      </c>
      <c r="T2628" s="9">
        <f>IFERROR(VLOOKUP(Tabla1[[#This Row],[FECHA]],'RECAUDOS LOCALES'!A:D,3,FALSE),0)</f>
        <v>0</v>
      </c>
      <c r="U2628" s="11">
        <f>IFERROR(VLOOKUP(Tabla1[[#This Row],[FECHA]],'RECAUDOS EXTERNOS'!A:D,4,FALSE),0)</f>
        <v>0</v>
      </c>
      <c r="V2628" s="9">
        <f>IFERROR(VLOOKUP(Tabla1[[#This Row],[FECHA]],'RECAUDOS EXTERNOS'!A:D,3,FALSE),0)</f>
        <v>0</v>
      </c>
    </row>
    <row r="2629" spans="1:22" x14ac:dyDescent="0.25">
      <c r="A2629" s="1">
        <v>40188</v>
      </c>
      <c r="B2629" s="3" t="s">
        <v>4</v>
      </c>
      <c r="C2629" s="2">
        <v>40179</v>
      </c>
      <c r="D2629" s="5">
        <f>YEAR(Tabla1[[#This Row],[FECHA]])</f>
        <v>2010</v>
      </c>
      <c r="E2629" s="5">
        <f>IFERROR(VLOOKUP(Tabla1[[#This Row],[FECHA]],'COMPARENDOS TOTALES'!A:D,4,FALSE),0)</f>
        <v>6</v>
      </c>
      <c r="F2629" s="9">
        <f>IFERROR(VLOOKUP(Tabla1[[#This Row],[FECHA]],'COMPARENDOS TOTALES'!A:D,3,FALSE),0)</f>
        <v>2832500</v>
      </c>
      <c r="G2629" s="5">
        <f>IFERROR(VLOOKUP(Tabla1[[#This Row],[FECHA]],EXONERACIONES!A:D,4,FALSE),0)</f>
        <v>0</v>
      </c>
      <c r="H2629" s="9">
        <f>IFERROR(VLOOKUP(Tabla1[[#This Row],[FECHA]],EXONERACIONES!A:D,3,FALSE),0)</f>
        <v>0</v>
      </c>
      <c r="I2629" s="5">
        <f>IFERROR(VLOOKUP(Tabla1[[#This Row],[FECHA]],'SIMIT CON RES'!A:D,4,FALSE),0)</f>
        <v>4</v>
      </c>
      <c r="J2629" s="9">
        <f>IFERROR(VLOOKUP(Tabla1[[#This Row],[FECHA]],'SIMIT CON RES'!A:D,3,FALSE),0)</f>
        <v>2060000</v>
      </c>
      <c r="K2629">
        <f>IFERROR(VLOOKUP(Tabla1[[#This Row],[FECHA]],'SIMIT SIN RES'!A:D,4,FALSE),0)</f>
        <v>0</v>
      </c>
      <c r="L2629" s="9">
        <f>IFERROR(VLOOKUP(Tabla1[[#This Row],[FECHA]],'SIMIT SIN RES'!A:D,3,FALSE),0)</f>
        <v>0</v>
      </c>
      <c r="M2629" s="5">
        <f>IFERROR(VLOOKUP(Tabla1[[#This Row],[FECHA]],'RECAUDOS DE COMPARENDOS'!A:D,4,FALSE),0)</f>
        <v>0</v>
      </c>
      <c r="N2629" s="9">
        <f>IFERROR(VLOOKUP(Tabla1[[#This Row],[FECHA]],'RECAUDOS DE COMPARENDOS'!A:D,3,FALSE),0)</f>
        <v>0</v>
      </c>
      <c r="O2629" s="5">
        <f>IFERROR(VLOOKUP(Tabla1[[#This Row],[FECHA]],'RECAUDOS DE RESOLUCIONES'!A:D,4,FALSE),0)</f>
        <v>0</v>
      </c>
      <c r="P2629" s="9">
        <f>IFERROR(VLOOKUP(Tabla1[[#This Row],[FECHA]],'RECAUDOS DE RESOLUCIONES'!A:D,3,FALSE),0)</f>
        <v>0</v>
      </c>
      <c r="Q262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629" s="9">
        <f>Tabla1[V. COMPARENDOS]-(Tabla1[V. EXONERACIONES]+Tabla1[[#This Row],[V. SIMIT CON RESOLUCION]]+Tabla1[[#This Row],[V. SIMIT SIN RESOLUCION]]+Tabla1[[#This Row],[V. RECAUDOS COMPARENDOS]]+Tabla1[[#This Row],[V. RECAUDOS RESOLUCIONES]])</f>
        <v>772500</v>
      </c>
      <c r="S2629" s="11">
        <f>IFERROR(VLOOKUP(Tabla1[[#This Row],[FECHA]],'RECAUDOS LOCALES'!A:D,4,FALSE),0)</f>
        <v>0</v>
      </c>
      <c r="T2629" s="9">
        <f>IFERROR(VLOOKUP(Tabla1[[#This Row],[FECHA]],'RECAUDOS LOCALES'!A:D,3,FALSE),0)</f>
        <v>0</v>
      </c>
      <c r="U2629" s="11">
        <f>IFERROR(VLOOKUP(Tabla1[[#This Row],[FECHA]],'RECAUDOS EXTERNOS'!A:D,4,FALSE),0)</f>
        <v>0</v>
      </c>
      <c r="V2629" s="9">
        <f>IFERROR(VLOOKUP(Tabla1[[#This Row],[FECHA]],'RECAUDOS EXTERNOS'!A:D,3,FALSE),0)</f>
        <v>0</v>
      </c>
    </row>
    <row r="2630" spans="1:22" x14ac:dyDescent="0.25">
      <c r="A2630" s="1">
        <v>40189</v>
      </c>
      <c r="B2630" s="3" t="s">
        <v>1</v>
      </c>
      <c r="C2630" s="2">
        <v>40179</v>
      </c>
      <c r="D2630" s="5">
        <f>YEAR(Tabla1[[#This Row],[FECHA]])</f>
        <v>2010</v>
      </c>
      <c r="E2630" s="5">
        <f>IFERROR(VLOOKUP(Tabla1[[#This Row],[FECHA]],'COMPARENDOS TOTALES'!A:D,4,FALSE),0)</f>
        <v>1</v>
      </c>
      <c r="F2630" s="9">
        <f>IFERROR(VLOOKUP(Tabla1[[#This Row],[FECHA]],'COMPARENDOS TOTALES'!A:D,3,FALSE),0)</f>
        <v>515000</v>
      </c>
      <c r="G2630" s="5">
        <f>IFERROR(VLOOKUP(Tabla1[[#This Row],[FECHA]],EXONERACIONES!A:D,4,FALSE),0)</f>
        <v>0</v>
      </c>
      <c r="H2630" s="9">
        <f>IFERROR(VLOOKUP(Tabla1[[#This Row],[FECHA]],EXONERACIONES!A:D,3,FALSE),0)</f>
        <v>0</v>
      </c>
      <c r="I2630" s="5">
        <f>IFERROR(VLOOKUP(Tabla1[[#This Row],[FECHA]],'SIMIT CON RES'!A:D,4,FALSE),0)</f>
        <v>0</v>
      </c>
      <c r="J2630" s="9">
        <f>IFERROR(VLOOKUP(Tabla1[[#This Row],[FECHA]],'SIMIT CON RES'!A:D,3,FALSE),0)</f>
        <v>0</v>
      </c>
      <c r="K2630">
        <f>IFERROR(VLOOKUP(Tabla1[[#This Row],[FECHA]],'SIMIT SIN RES'!A:D,4,FALSE),0)</f>
        <v>0</v>
      </c>
      <c r="L2630" s="9">
        <f>IFERROR(VLOOKUP(Tabla1[[#This Row],[FECHA]],'SIMIT SIN RES'!A:D,3,FALSE),0)</f>
        <v>0</v>
      </c>
      <c r="M2630" s="5">
        <f>IFERROR(VLOOKUP(Tabla1[[#This Row],[FECHA]],'RECAUDOS DE COMPARENDOS'!A:D,4,FALSE),0)</f>
        <v>0</v>
      </c>
      <c r="N2630" s="9">
        <f>IFERROR(VLOOKUP(Tabla1[[#This Row],[FECHA]],'RECAUDOS DE COMPARENDOS'!A:D,3,FALSE),0)</f>
        <v>0</v>
      </c>
      <c r="O2630" s="5">
        <f>IFERROR(VLOOKUP(Tabla1[[#This Row],[FECHA]],'RECAUDOS DE RESOLUCIONES'!A:D,4,FALSE),0)</f>
        <v>0</v>
      </c>
      <c r="P2630" s="9">
        <f>IFERROR(VLOOKUP(Tabla1[[#This Row],[FECHA]],'RECAUDOS DE RESOLUCIONES'!A:D,3,FALSE),0)</f>
        <v>0</v>
      </c>
      <c r="Q263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630" s="9">
        <f>Tabla1[V. COMPARENDOS]-(Tabla1[V. EXONERACIONES]+Tabla1[[#This Row],[V. SIMIT CON RESOLUCION]]+Tabla1[[#This Row],[V. SIMIT SIN RESOLUCION]]+Tabla1[[#This Row],[V. RECAUDOS COMPARENDOS]]+Tabla1[[#This Row],[V. RECAUDOS RESOLUCIONES]])</f>
        <v>515000</v>
      </c>
      <c r="S2630" s="11">
        <f>IFERROR(VLOOKUP(Tabla1[[#This Row],[FECHA]],'RECAUDOS LOCALES'!A:D,4,FALSE),0)</f>
        <v>0</v>
      </c>
      <c r="T2630" s="9">
        <f>IFERROR(VLOOKUP(Tabla1[[#This Row],[FECHA]],'RECAUDOS LOCALES'!A:D,3,FALSE),0)</f>
        <v>0</v>
      </c>
      <c r="U2630" s="11">
        <f>IFERROR(VLOOKUP(Tabla1[[#This Row],[FECHA]],'RECAUDOS EXTERNOS'!A:D,4,FALSE),0)</f>
        <v>0</v>
      </c>
      <c r="V2630" s="9">
        <f>IFERROR(VLOOKUP(Tabla1[[#This Row],[FECHA]],'RECAUDOS EXTERNOS'!A:D,3,FALSE),0)</f>
        <v>0</v>
      </c>
    </row>
    <row r="2631" spans="1:22" x14ac:dyDescent="0.25">
      <c r="A2631" s="1">
        <v>40190</v>
      </c>
      <c r="B2631" s="3" t="s">
        <v>2</v>
      </c>
      <c r="C2631" s="2">
        <v>40179</v>
      </c>
      <c r="D2631" s="5">
        <f>YEAR(Tabla1[[#This Row],[FECHA]])</f>
        <v>2010</v>
      </c>
      <c r="E2631" s="5">
        <f>IFERROR(VLOOKUP(Tabla1[[#This Row],[FECHA]],'COMPARENDOS TOTALES'!A:D,4,FALSE),0)</f>
        <v>2</v>
      </c>
      <c r="F2631" s="9">
        <f>IFERROR(VLOOKUP(Tabla1[[#This Row],[FECHA]],'COMPARENDOS TOTALES'!A:D,3,FALSE),0)</f>
        <v>515000</v>
      </c>
      <c r="G2631" s="5">
        <f>IFERROR(VLOOKUP(Tabla1[[#This Row],[FECHA]],EXONERACIONES!A:D,4,FALSE),0)</f>
        <v>0</v>
      </c>
      <c r="H2631" s="9">
        <f>IFERROR(VLOOKUP(Tabla1[[#This Row],[FECHA]],EXONERACIONES!A:D,3,FALSE),0)</f>
        <v>0</v>
      </c>
      <c r="I2631" s="5">
        <f>IFERROR(VLOOKUP(Tabla1[[#This Row],[FECHA]],'SIMIT CON RES'!A:D,4,FALSE),0)</f>
        <v>1</v>
      </c>
      <c r="J2631" s="9">
        <f>IFERROR(VLOOKUP(Tabla1[[#This Row],[FECHA]],'SIMIT CON RES'!A:D,3,FALSE),0)</f>
        <v>257500</v>
      </c>
      <c r="K2631">
        <f>IFERROR(VLOOKUP(Tabla1[[#This Row],[FECHA]],'SIMIT SIN RES'!A:D,4,FALSE),0)</f>
        <v>0</v>
      </c>
      <c r="L2631" s="9">
        <f>IFERROR(VLOOKUP(Tabla1[[#This Row],[FECHA]],'SIMIT SIN RES'!A:D,3,FALSE),0)</f>
        <v>0</v>
      </c>
      <c r="M2631" s="5">
        <f>IFERROR(VLOOKUP(Tabla1[[#This Row],[FECHA]],'RECAUDOS DE COMPARENDOS'!A:D,4,FALSE),0)</f>
        <v>0</v>
      </c>
      <c r="N2631" s="9">
        <f>IFERROR(VLOOKUP(Tabla1[[#This Row],[FECHA]],'RECAUDOS DE COMPARENDOS'!A:D,3,FALSE),0)</f>
        <v>0</v>
      </c>
      <c r="O2631" s="5">
        <f>IFERROR(VLOOKUP(Tabla1[[#This Row],[FECHA]],'RECAUDOS DE RESOLUCIONES'!A:D,4,FALSE),0)</f>
        <v>0</v>
      </c>
      <c r="P2631" s="9">
        <f>IFERROR(VLOOKUP(Tabla1[[#This Row],[FECHA]],'RECAUDOS DE RESOLUCIONES'!A:D,3,FALSE),0)</f>
        <v>0</v>
      </c>
      <c r="Q263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631" s="9">
        <f>Tabla1[V. COMPARENDOS]-(Tabla1[V. EXONERACIONES]+Tabla1[[#This Row],[V. SIMIT CON RESOLUCION]]+Tabla1[[#This Row],[V. SIMIT SIN RESOLUCION]]+Tabla1[[#This Row],[V. RECAUDOS COMPARENDOS]]+Tabla1[[#This Row],[V. RECAUDOS RESOLUCIONES]])</f>
        <v>257500</v>
      </c>
      <c r="S2631" s="11">
        <f>IFERROR(VLOOKUP(Tabla1[[#This Row],[FECHA]],'RECAUDOS LOCALES'!A:D,4,FALSE),0)</f>
        <v>0</v>
      </c>
      <c r="T2631" s="9">
        <f>IFERROR(VLOOKUP(Tabla1[[#This Row],[FECHA]],'RECAUDOS LOCALES'!A:D,3,FALSE),0)</f>
        <v>0</v>
      </c>
      <c r="U2631" s="11">
        <f>IFERROR(VLOOKUP(Tabla1[[#This Row],[FECHA]],'RECAUDOS EXTERNOS'!A:D,4,FALSE),0)</f>
        <v>1</v>
      </c>
      <c r="V2631" s="9">
        <f>IFERROR(VLOOKUP(Tabla1[[#This Row],[FECHA]],'RECAUDOS EXTERNOS'!A:D,3,FALSE),0)</f>
        <v>271600</v>
      </c>
    </row>
    <row r="2632" spans="1:22" x14ac:dyDescent="0.25">
      <c r="A2632" s="1">
        <v>40191</v>
      </c>
      <c r="B2632" s="3" t="s">
        <v>3</v>
      </c>
      <c r="C2632" s="2">
        <v>40179</v>
      </c>
      <c r="D2632" s="5">
        <f>YEAR(Tabla1[[#This Row],[FECHA]])</f>
        <v>2010</v>
      </c>
      <c r="E2632" s="5">
        <f>IFERROR(VLOOKUP(Tabla1[[#This Row],[FECHA]],'COMPARENDOS TOTALES'!A:D,4,FALSE),0)</f>
        <v>8</v>
      </c>
      <c r="F2632" s="9">
        <f>IFERROR(VLOOKUP(Tabla1[[#This Row],[FECHA]],'COMPARENDOS TOTALES'!A:D,3,FALSE),0)</f>
        <v>2832500</v>
      </c>
      <c r="G2632" s="5">
        <f>IFERROR(VLOOKUP(Tabla1[[#This Row],[FECHA]],EXONERACIONES!A:D,4,FALSE),0)</f>
        <v>1</v>
      </c>
      <c r="H2632" s="9">
        <f>IFERROR(VLOOKUP(Tabla1[[#This Row],[FECHA]],EXONERACIONES!A:D,3,FALSE),0)</f>
        <v>515000</v>
      </c>
      <c r="I2632" s="5">
        <f>IFERROR(VLOOKUP(Tabla1[[#This Row],[FECHA]],'SIMIT CON RES'!A:D,4,FALSE),0)</f>
        <v>3</v>
      </c>
      <c r="J2632" s="9">
        <f>IFERROR(VLOOKUP(Tabla1[[#This Row],[FECHA]],'SIMIT CON RES'!A:D,3,FALSE),0)</f>
        <v>1030000</v>
      </c>
      <c r="K2632">
        <f>IFERROR(VLOOKUP(Tabla1[[#This Row],[FECHA]],'SIMIT SIN RES'!A:D,4,FALSE),0)</f>
        <v>0</v>
      </c>
      <c r="L2632" s="9">
        <f>IFERROR(VLOOKUP(Tabla1[[#This Row],[FECHA]],'SIMIT SIN RES'!A:D,3,FALSE),0)</f>
        <v>0</v>
      </c>
      <c r="M2632" s="5">
        <f>IFERROR(VLOOKUP(Tabla1[[#This Row],[FECHA]],'RECAUDOS DE COMPARENDOS'!A:D,4,FALSE),0)</f>
        <v>0</v>
      </c>
      <c r="N2632" s="9">
        <f>IFERROR(VLOOKUP(Tabla1[[#This Row],[FECHA]],'RECAUDOS DE COMPARENDOS'!A:D,3,FALSE),0)</f>
        <v>0</v>
      </c>
      <c r="O2632" s="5">
        <f>IFERROR(VLOOKUP(Tabla1[[#This Row],[FECHA]],'RECAUDOS DE RESOLUCIONES'!A:D,4,FALSE),0)</f>
        <v>0</v>
      </c>
      <c r="P2632" s="9">
        <f>IFERROR(VLOOKUP(Tabla1[[#This Row],[FECHA]],'RECAUDOS DE RESOLUCIONES'!A:D,3,FALSE),0)</f>
        <v>0</v>
      </c>
      <c r="Q263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2632" s="9">
        <f>Tabla1[V. COMPARENDOS]-(Tabla1[V. EXONERACIONES]+Tabla1[[#This Row],[V. SIMIT CON RESOLUCION]]+Tabla1[[#This Row],[V. SIMIT SIN RESOLUCION]]+Tabla1[[#This Row],[V. RECAUDOS COMPARENDOS]]+Tabla1[[#This Row],[V. RECAUDOS RESOLUCIONES]])</f>
        <v>1287500</v>
      </c>
      <c r="S2632" s="11">
        <f>IFERROR(VLOOKUP(Tabla1[[#This Row],[FECHA]],'RECAUDOS LOCALES'!A:D,4,FALSE),0)</f>
        <v>0</v>
      </c>
      <c r="T2632" s="9">
        <f>IFERROR(VLOOKUP(Tabla1[[#This Row],[FECHA]],'RECAUDOS LOCALES'!A:D,3,FALSE),0)</f>
        <v>0</v>
      </c>
      <c r="U2632" s="11">
        <f>IFERROR(VLOOKUP(Tabla1[[#This Row],[FECHA]],'RECAUDOS EXTERNOS'!A:D,4,FALSE),0)</f>
        <v>4</v>
      </c>
      <c r="V2632" s="9">
        <f>IFERROR(VLOOKUP(Tabla1[[#This Row],[FECHA]],'RECAUDOS EXTERNOS'!A:D,3,FALSE),0)</f>
        <v>1592350</v>
      </c>
    </row>
    <row r="2633" spans="1:22" x14ac:dyDescent="0.25">
      <c r="A2633" s="1">
        <v>40192</v>
      </c>
      <c r="B2633" s="3" t="s">
        <v>6</v>
      </c>
      <c r="C2633" s="2">
        <v>40179</v>
      </c>
      <c r="D2633" s="5">
        <f>YEAR(Tabla1[[#This Row],[FECHA]])</f>
        <v>2010</v>
      </c>
      <c r="E2633" s="5">
        <f>IFERROR(VLOOKUP(Tabla1[[#This Row],[FECHA]],'COMPARENDOS TOTALES'!A:D,4,FALSE),0)</f>
        <v>12</v>
      </c>
      <c r="F2633" s="9">
        <f>IFERROR(VLOOKUP(Tabla1[[#This Row],[FECHA]],'COMPARENDOS TOTALES'!A:D,3,FALSE),0)</f>
        <v>4137166</v>
      </c>
      <c r="G2633" s="5">
        <f>IFERROR(VLOOKUP(Tabla1[[#This Row],[FECHA]],EXONERACIONES!A:D,4,FALSE),0)</f>
        <v>1</v>
      </c>
      <c r="H2633" s="9">
        <f>IFERROR(VLOOKUP(Tabla1[[#This Row],[FECHA]],EXONERACIONES!A:D,3,FALSE),0)</f>
        <v>257500</v>
      </c>
      <c r="I2633" s="5">
        <f>IFERROR(VLOOKUP(Tabla1[[#This Row],[FECHA]],'SIMIT CON RES'!A:D,4,FALSE),0)</f>
        <v>7</v>
      </c>
      <c r="J2633" s="9">
        <f>IFERROR(VLOOKUP(Tabla1[[#This Row],[FECHA]],'SIMIT CON RES'!A:D,3,FALSE),0)</f>
        <v>2454833</v>
      </c>
      <c r="K2633">
        <f>IFERROR(VLOOKUP(Tabla1[[#This Row],[FECHA]],'SIMIT SIN RES'!A:D,4,FALSE),0)</f>
        <v>0</v>
      </c>
      <c r="L2633" s="9">
        <f>IFERROR(VLOOKUP(Tabla1[[#This Row],[FECHA]],'SIMIT SIN RES'!A:D,3,FALSE),0)</f>
        <v>0</v>
      </c>
      <c r="M2633" s="5">
        <f>IFERROR(VLOOKUP(Tabla1[[#This Row],[FECHA]],'RECAUDOS DE COMPARENDOS'!A:D,4,FALSE),0)</f>
        <v>0</v>
      </c>
      <c r="N2633" s="9">
        <f>IFERROR(VLOOKUP(Tabla1[[#This Row],[FECHA]],'RECAUDOS DE COMPARENDOS'!A:D,3,FALSE),0)</f>
        <v>0</v>
      </c>
      <c r="O2633" s="5">
        <f>IFERROR(VLOOKUP(Tabla1[[#This Row],[FECHA]],'RECAUDOS DE RESOLUCIONES'!A:D,4,FALSE),0)</f>
        <v>1</v>
      </c>
      <c r="P2633" s="9">
        <f>IFERROR(VLOOKUP(Tabla1[[#This Row],[FECHA]],'RECAUDOS DE RESOLUCIONES'!A:D,3,FALSE),0)</f>
        <v>515000</v>
      </c>
      <c r="Q263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2633" s="9">
        <f>Tabla1[V. COMPARENDOS]-(Tabla1[V. EXONERACIONES]+Tabla1[[#This Row],[V. SIMIT CON RESOLUCION]]+Tabla1[[#This Row],[V. SIMIT SIN RESOLUCION]]+Tabla1[[#This Row],[V. RECAUDOS COMPARENDOS]]+Tabla1[[#This Row],[V. RECAUDOS RESOLUCIONES]])</f>
        <v>909833</v>
      </c>
      <c r="S2633" s="11">
        <f>IFERROR(VLOOKUP(Tabla1[[#This Row],[FECHA]],'RECAUDOS LOCALES'!A:D,4,FALSE),0)</f>
        <v>0</v>
      </c>
      <c r="T2633" s="9">
        <f>IFERROR(VLOOKUP(Tabla1[[#This Row],[FECHA]],'RECAUDOS LOCALES'!A:D,3,FALSE),0)</f>
        <v>0</v>
      </c>
      <c r="U2633" s="11">
        <f>IFERROR(VLOOKUP(Tabla1[[#This Row],[FECHA]],'RECAUDOS EXTERNOS'!A:D,4,FALSE),0)</f>
        <v>6</v>
      </c>
      <c r="V2633" s="9">
        <f>IFERROR(VLOOKUP(Tabla1[[#This Row],[FECHA]],'RECAUDOS EXTERNOS'!A:D,3,FALSE),0)</f>
        <v>1885750</v>
      </c>
    </row>
    <row r="2634" spans="1:22" x14ac:dyDescent="0.25">
      <c r="A2634" s="1">
        <v>40193</v>
      </c>
      <c r="B2634" s="3" t="s">
        <v>0</v>
      </c>
      <c r="C2634" s="2">
        <v>40179</v>
      </c>
      <c r="D2634" s="5">
        <f>YEAR(Tabla1[[#This Row],[FECHA]])</f>
        <v>2010</v>
      </c>
      <c r="E2634" s="5">
        <f>IFERROR(VLOOKUP(Tabla1[[#This Row],[FECHA]],'COMPARENDOS TOTALES'!A:D,4,FALSE),0)</f>
        <v>1</v>
      </c>
      <c r="F2634" s="9">
        <f>IFERROR(VLOOKUP(Tabla1[[#This Row],[FECHA]],'COMPARENDOS TOTALES'!A:D,3,FALSE),0)</f>
        <v>257500</v>
      </c>
      <c r="G2634" s="5">
        <f>IFERROR(VLOOKUP(Tabla1[[#This Row],[FECHA]],EXONERACIONES!A:D,4,FALSE),0)</f>
        <v>0</v>
      </c>
      <c r="H2634" s="9">
        <f>IFERROR(VLOOKUP(Tabla1[[#This Row],[FECHA]],EXONERACIONES!A:D,3,FALSE),0)</f>
        <v>0</v>
      </c>
      <c r="I2634" s="5">
        <f>IFERROR(VLOOKUP(Tabla1[[#This Row],[FECHA]],'SIMIT CON RES'!A:D,4,FALSE),0)</f>
        <v>1</v>
      </c>
      <c r="J2634" s="9">
        <f>IFERROR(VLOOKUP(Tabla1[[#This Row],[FECHA]],'SIMIT CON RES'!A:D,3,FALSE),0)</f>
        <v>257500</v>
      </c>
      <c r="K2634">
        <f>IFERROR(VLOOKUP(Tabla1[[#This Row],[FECHA]],'SIMIT SIN RES'!A:D,4,FALSE),0)</f>
        <v>0</v>
      </c>
      <c r="L2634" s="9">
        <f>IFERROR(VLOOKUP(Tabla1[[#This Row],[FECHA]],'SIMIT SIN RES'!A:D,3,FALSE),0)</f>
        <v>0</v>
      </c>
      <c r="M2634" s="5">
        <f>IFERROR(VLOOKUP(Tabla1[[#This Row],[FECHA]],'RECAUDOS DE COMPARENDOS'!A:D,4,FALSE),0)</f>
        <v>0</v>
      </c>
      <c r="N2634" s="9">
        <f>IFERROR(VLOOKUP(Tabla1[[#This Row],[FECHA]],'RECAUDOS DE COMPARENDOS'!A:D,3,FALSE),0)</f>
        <v>0</v>
      </c>
      <c r="O2634" s="5">
        <f>IFERROR(VLOOKUP(Tabla1[[#This Row],[FECHA]],'RECAUDOS DE RESOLUCIONES'!A:D,4,FALSE),0)</f>
        <v>0</v>
      </c>
      <c r="P2634" s="9">
        <f>IFERROR(VLOOKUP(Tabla1[[#This Row],[FECHA]],'RECAUDOS DE RESOLUCIONES'!A:D,3,FALSE),0)</f>
        <v>0</v>
      </c>
      <c r="Q263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63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634" s="11">
        <f>IFERROR(VLOOKUP(Tabla1[[#This Row],[FECHA]],'RECAUDOS LOCALES'!A:D,4,FALSE),0)</f>
        <v>1</v>
      </c>
      <c r="T2634" s="9">
        <f>IFERROR(VLOOKUP(Tabla1[[#This Row],[FECHA]],'RECAUDOS LOCALES'!A:D,3,FALSE),0)</f>
        <v>115653</v>
      </c>
      <c r="U2634" s="11">
        <f>IFERROR(VLOOKUP(Tabla1[[#This Row],[FECHA]],'RECAUDOS EXTERNOS'!A:D,4,FALSE),0)</f>
        <v>4</v>
      </c>
      <c r="V2634" s="9">
        <f>IFERROR(VLOOKUP(Tabla1[[#This Row],[FECHA]],'RECAUDOS EXTERNOS'!A:D,3,FALSE),0)</f>
        <v>1258406</v>
      </c>
    </row>
    <row r="2635" spans="1:22" x14ac:dyDescent="0.25">
      <c r="A2635" s="1">
        <v>40194</v>
      </c>
      <c r="B2635" s="3" t="s">
        <v>5</v>
      </c>
      <c r="C2635" s="2">
        <v>40179</v>
      </c>
      <c r="D2635" s="5">
        <f>YEAR(Tabla1[[#This Row],[FECHA]])</f>
        <v>2010</v>
      </c>
      <c r="E2635" s="5">
        <f>IFERROR(VLOOKUP(Tabla1[[#This Row],[FECHA]],'COMPARENDOS TOTALES'!A:D,4,FALSE),0)</f>
        <v>7</v>
      </c>
      <c r="F2635" s="9">
        <f>IFERROR(VLOOKUP(Tabla1[[#This Row],[FECHA]],'COMPARENDOS TOTALES'!A:D,3,FALSE),0)</f>
        <v>2060000</v>
      </c>
      <c r="G2635" s="5">
        <f>IFERROR(VLOOKUP(Tabla1[[#This Row],[FECHA]],EXONERACIONES!A:D,4,FALSE),0)</f>
        <v>0</v>
      </c>
      <c r="H2635" s="9">
        <f>IFERROR(VLOOKUP(Tabla1[[#This Row],[FECHA]],EXONERACIONES!A:D,3,FALSE),0)</f>
        <v>0</v>
      </c>
      <c r="I2635" s="5">
        <f>IFERROR(VLOOKUP(Tabla1[[#This Row],[FECHA]],'SIMIT CON RES'!A:D,4,FALSE),0)</f>
        <v>4</v>
      </c>
      <c r="J2635" s="9">
        <f>IFERROR(VLOOKUP(Tabla1[[#This Row],[FECHA]],'SIMIT CON RES'!A:D,3,FALSE),0)</f>
        <v>1287500</v>
      </c>
      <c r="K2635">
        <f>IFERROR(VLOOKUP(Tabla1[[#This Row],[FECHA]],'SIMIT SIN RES'!A:D,4,FALSE),0)</f>
        <v>0</v>
      </c>
      <c r="L2635" s="9">
        <f>IFERROR(VLOOKUP(Tabla1[[#This Row],[FECHA]],'SIMIT SIN RES'!A:D,3,FALSE),0)</f>
        <v>0</v>
      </c>
      <c r="M2635" s="5">
        <f>IFERROR(VLOOKUP(Tabla1[[#This Row],[FECHA]],'RECAUDOS DE COMPARENDOS'!A:D,4,FALSE),0)</f>
        <v>0</v>
      </c>
      <c r="N2635" s="9">
        <f>IFERROR(VLOOKUP(Tabla1[[#This Row],[FECHA]],'RECAUDOS DE COMPARENDOS'!A:D,3,FALSE),0)</f>
        <v>0</v>
      </c>
      <c r="O2635" s="5">
        <f>IFERROR(VLOOKUP(Tabla1[[#This Row],[FECHA]],'RECAUDOS DE RESOLUCIONES'!A:D,4,FALSE),0)</f>
        <v>0</v>
      </c>
      <c r="P2635" s="9">
        <f>IFERROR(VLOOKUP(Tabla1[[#This Row],[FECHA]],'RECAUDOS DE RESOLUCIONES'!A:D,3,FALSE),0)</f>
        <v>0</v>
      </c>
      <c r="Q263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2635" s="9">
        <f>Tabla1[V. COMPARENDOS]-(Tabla1[V. EXONERACIONES]+Tabla1[[#This Row],[V. SIMIT CON RESOLUCION]]+Tabla1[[#This Row],[V. SIMIT SIN RESOLUCION]]+Tabla1[[#This Row],[V. RECAUDOS COMPARENDOS]]+Tabla1[[#This Row],[V. RECAUDOS RESOLUCIONES]])</f>
        <v>772500</v>
      </c>
      <c r="S2635" s="11">
        <f>IFERROR(VLOOKUP(Tabla1[[#This Row],[FECHA]],'RECAUDOS LOCALES'!A:D,4,FALSE),0)</f>
        <v>0</v>
      </c>
      <c r="T2635" s="9">
        <f>IFERROR(VLOOKUP(Tabla1[[#This Row],[FECHA]],'RECAUDOS LOCALES'!A:D,3,FALSE),0)</f>
        <v>0</v>
      </c>
      <c r="U2635" s="11">
        <f>IFERROR(VLOOKUP(Tabla1[[#This Row],[FECHA]],'RECAUDOS EXTERNOS'!A:D,4,FALSE),0)</f>
        <v>0</v>
      </c>
      <c r="V2635" s="9">
        <f>IFERROR(VLOOKUP(Tabla1[[#This Row],[FECHA]],'RECAUDOS EXTERNOS'!A:D,3,FALSE),0)</f>
        <v>0</v>
      </c>
    </row>
    <row r="2636" spans="1:22" x14ac:dyDescent="0.25">
      <c r="A2636" s="1">
        <v>40195</v>
      </c>
      <c r="B2636" s="3" t="s">
        <v>4</v>
      </c>
      <c r="C2636" s="2">
        <v>40179</v>
      </c>
      <c r="D2636" s="5">
        <f>YEAR(Tabla1[[#This Row],[FECHA]])</f>
        <v>2010</v>
      </c>
      <c r="E2636" s="5">
        <f>IFERROR(VLOOKUP(Tabla1[[#This Row],[FECHA]],'COMPARENDOS TOTALES'!A:D,4,FALSE),0)</f>
        <v>6</v>
      </c>
      <c r="F2636" s="9">
        <f>IFERROR(VLOOKUP(Tabla1[[#This Row],[FECHA]],'COMPARENDOS TOTALES'!A:D,3,FALSE),0)</f>
        <v>1819666</v>
      </c>
      <c r="G2636" s="5">
        <f>IFERROR(VLOOKUP(Tabla1[[#This Row],[FECHA]],EXONERACIONES!A:D,4,FALSE),0)</f>
        <v>0</v>
      </c>
      <c r="H2636" s="9">
        <f>IFERROR(VLOOKUP(Tabla1[[#This Row],[FECHA]],EXONERACIONES!A:D,3,FALSE),0)</f>
        <v>0</v>
      </c>
      <c r="I2636" s="5">
        <f>IFERROR(VLOOKUP(Tabla1[[#This Row],[FECHA]],'SIMIT CON RES'!A:D,4,FALSE),0)</f>
        <v>3</v>
      </c>
      <c r="J2636" s="9">
        <f>IFERROR(VLOOKUP(Tabla1[[#This Row],[FECHA]],'SIMIT CON RES'!A:D,3,FALSE),0)</f>
        <v>909833</v>
      </c>
      <c r="K2636">
        <f>IFERROR(VLOOKUP(Tabla1[[#This Row],[FECHA]],'SIMIT SIN RES'!A:D,4,FALSE),0)</f>
        <v>0</v>
      </c>
      <c r="L2636" s="9">
        <f>IFERROR(VLOOKUP(Tabla1[[#This Row],[FECHA]],'SIMIT SIN RES'!A:D,3,FALSE),0)</f>
        <v>0</v>
      </c>
      <c r="M2636" s="5">
        <f>IFERROR(VLOOKUP(Tabla1[[#This Row],[FECHA]],'RECAUDOS DE COMPARENDOS'!A:D,4,FALSE),0)</f>
        <v>1</v>
      </c>
      <c r="N2636" s="9">
        <f>IFERROR(VLOOKUP(Tabla1[[#This Row],[FECHA]],'RECAUDOS DE COMPARENDOS'!A:D,3,FALSE),0)</f>
        <v>515000</v>
      </c>
      <c r="O2636" s="5">
        <f>IFERROR(VLOOKUP(Tabla1[[#This Row],[FECHA]],'RECAUDOS DE RESOLUCIONES'!A:D,4,FALSE),0)</f>
        <v>2</v>
      </c>
      <c r="P2636" s="9">
        <f>IFERROR(VLOOKUP(Tabla1[[#This Row],[FECHA]],'RECAUDOS DE RESOLUCIONES'!A:D,3,FALSE),0)</f>
        <v>394833</v>
      </c>
      <c r="Q263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63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636" s="11">
        <f>IFERROR(VLOOKUP(Tabla1[[#This Row],[FECHA]],'RECAUDOS LOCALES'!A:D,4,FALSE),0)</f>
        <v>0</v>
      </c>
      <c r="T2636" s="9">
        <f>IFERROR(VLOOKUP(Tabla1[[#This Row],[FECHA]],'RECAUDOS LOCALES'!A:D,3,FALSE),0)</f>
        <v>0</v>
      </c>
      <c r="U2636" s="11">
        <f>IFERROR(VLOOKUP(Tabla1[[#This Row],[FECHA]],'RECAUDOS EXTERNOS'!A:D,4,FALSE),0)</f>
        <v>0</v>
      </c>
      <c r="V2636" s="9">
        <f>IFERROR(VLOOKUP(Tabla1[[#This Row],[FECHA]],'RECAUDOS EXTERNOS'!A:D,3,FALSE),0)</f>
        <v>0</v>
      </c>
    </row>
    <row r="2637" spans="1:22" x14ac:dyDescent="0.25">
      <c r="A2637" s="1">
        <v>40196</v>
      </c>
      <c r="B2637" s="3" t="s">
        <v>1</v>
      </c>
      <c r="C2637" s="2">
        <v>40179</v>
      </c>
      <c r="D2637" s="5">
        <f>YEAR(Tabla1[[#This Row],[FECHA]])</f>
        <v>2010</v>
      </c>
      <c r="E2637" s="5">
        <f>IFERROR(VLOOKUP(Tabla1[[#This Row],[FECHA]],'COMPARENDOS TOTALES'!A:D,4,FALSE),0)</f>
        <v>4</v>
      </c>
      <c r="F2637" s="9">
        <f>IFERROR(VLOOKUP(Tabla1[[#This Row],[FECHA]],'COMPARENDOS TOTALES'!A:D,3,FALSE),0)</f>
        <v>1287500</v>
      </c>
      <c r="G2637" s="5">
        <f>IFERROR(VLOOKUP(Tabla1[[#This Row],[FECHA]],EXONERACIONES!A:D,4,FALSE),0)</f>
        <v>1</v>
      </c>
      <c r="H2637" s="9">
        <f>IFERROR(VLOOKUP(Tabla1[[#This Row],[FECHA]],EXONERACIONES!A:D,3,FALSE),0)</f>
        <v>257500</v>
      </c>
      <c r="I2637" s="5">
        <f>IFERROR(VLOOKUP(Tabla1[[#This Row],[FECHA]],'SIMIT CON RES'!A:D,4,FALSE),0)</f>
        <v>1</v>
      </c>
      <c r="J2637" s="9">
        <f>IFERROR(VLOOKUP(Tabla1[[#This Row],[FECHA]],'SIMIT CON RES'!A:D,3,FALSE),0)</f>
        <v>257500</v>
      </c>
      <c r="K2637">
        <f>IFERROR(VLOOKUP(Tabla1[[#This Row],[FECHA]],'SIMIT SIN RES'!A:D,4,FALSE),0)</f>
        <v>0</v>
      </c>
      <c r="L2637" s="9">
        <f>IFERROR(VLOOKUP(Tabla1[[#This Row],[FECHA]],'SIMIT SIN RES'!A:D,3,FALSE),0)</f>
        <v>0</v>
      </c>
      <c r="M2637" s="5">
        <f>IFERROR(VLOOKUP(Tabla1[[#This Row],[FECHA]],'RECAUDOS DE COMPARENDOS'!A:D,4,FALSE),0)</f>
        <v>0</v>
      </c>
      <c r="N2637" s="9">
        <f>IFERROR(VLOOKUP(Tabla1[[#This Row],[FECHA]],'RECAUDOS DE COMPARENDOS'!A:D,3,FALSE),0)</f>
        <v>0</v>
      </c>
      <c r="O2637" s="5">
        <f>IFERROR(VLOOKUP(Tabla1[[#This Row],[FECHA]],'RECAUDOS DE RESOLUCIONES'!A:D,4,FALSE),0)</f>
        <v>0</v>
      </c>
      <c r="P2637" s="9">
        <f>IFERROR(VLOOKUP(Tabla1[[#This Row],[FECHA]],'RECAUDOS DE RESOLUCIONES'!A:D,3,FALSE),0)</f>
        <v>0</v>
      </c>
      <c r="Q263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637" s="9">
        <f>Tabla1[V. COMPARENDOS]-(Tabla1[V. EXONERACIONES]+Tabla1[[#This Row],[V. SIMIT CON RESOLUCION]]+Tabla1[[#This Row],[V. SIMIT SIN RESOLUCION]]+Tabla1[[#This Row],[V. RECAUDOS COMPARENDOS]]+Tabla1[[#This Row],[V. RECAUDOS RESOLUCIONES]])</f>
        <v>772500</v>
      </c>
      <c r="S2637" s="11">
        <f>IFERROR(VLOOKUP(Tabla1[[#This Row],[FECHA]],'RECAUDOS LOCALES'!A:D,4,FALSE),0)</f>
        <v>0</v>
      </c>
      <c r="T2637" s="9">
        <f>IFERROR(VLOOKUP(Tabla1[[#This Row],[FECHA]],'RECAUDOS LOCALES'!A:D,3,FALSE),0)</f>
        <v>0</v>
      </c>
      <c r="U2637" s="11">
        <f>IFERROR(VLOOKUP(Tabla1[[#This Row],[FECHA]],'RECAUDOS EXTERNOS'!A:D,4,FALSE),0)</f>
        <v>5</v>
      </c>
      <c r="V2637" s="9">
        <f>IFERROR(VLOOKUP(Tabla1[[#This Row],[FECHA]],'RECAUDOS EXTERNOS'!A:D,3,FALSE),0)</f>
        <v>930575</v>
      </c>
    </row>
    <row r="2638" spans="1:22" x14ac:dyDescent="0.25">
      <c r="A2638" s="1">
        <v>40197</v>
      </c>
      <c r="B2638" s="3" t="s">
        <v>2</v>
      </c>
      <c r="C2638" s="2">
        <v>40179</v>
      </c>
      <c r="D2638" s="5">
        <f>YEAR(Tabla1[[#This Row],[FECHA]])</f>
        <v>2010</v>
      </c>
      <c r="E2638" s="5">
        <f>IFERROR(VLOOKUP(Tabla1[[#This Row],[FECHA]],'COMPARENDOS TOTALES'!A:D,4,FALSE),0)</f>
        <v>1</v>
      </c>
      <c r="F2638" s="9">
        <f>IFERROR(VLOOKUP(Tabla1[[#This Row],[FECHA]],'COMPARENDOS TOTALES'!A:D,3,FALSE),0)</f>
        <v>515000</v>
      </c>
      <c r="G2638" s="5">
        <f>IFERROR(VLOOKUP(Tabla1[[#This Row],[FECHA]],EXONERACIONES!A:D,4,FALSE),0)</f>
        <v>1</v>
      </c>
      <c r="H2638" s="9">
        <f>IFERROR(VLOOKUP(Tabla1[[#This Row],[FECHA]],EXONERACIONES!A:D,3,FALSE),0)</f>
        <v>515000</v>
      </c>
      <c r="I2638" s="5">
        <f>IFERROR(VLOOKUP(Tabla1[[#This Row],[FECHA]],'SIMIT CON RES'!A:D,4,FALSE),0)</f>
        <v>0</v>
      </c>
      <c r="J2638" s="9">
        <f>IFERROR(VLOOKUP(Tabla1[[#This Row],[FECHA]],'SIMIT CON RES'!A:D,3,FALSE),0)</f>
        <v>0</v>
      </c>
      <c r="K2638">
        <f>IFERROR(VLOOKUP(Tabla1[[#This Row],[FECHA]],'SIMIT SIN RES'!A:D,4,FALSE),0)</f>
        <v>0</v>
      </c>
      <c r="L2638" s="9">
        <f>IFERROR(VLOOKUP(Tabla1[[#This Row],[FECHA]],'SIMIT SIN RES'!A:D,3,FALSE),0)</f>
        <v>0</v>
      </c>
      <c r="M2638" s="5">
        <f>IFERROR(VLOOKUP(Tabla1[[#This Row],[FECHA]],'RECAUDOS DE COMPARENDOS'!A:D,4,FALSE),0)</f>
        <v>0</v>
      </c>
      <c r="N2638" s="9">
        <f>IFERROR(VLOOKUP(Tabla1[[#This Row],[FECHA]],'RECAUDOS DE COMPARENDOS'!A:D,3,FALSE),0)</f>
        <v>0</v>
      </c>
      <c r="O2638" s="5">
        <f>IFERROR(VLOOKUP(Tabla1[[#This Row],[FECHA]],'RECAUDOS DE RESOLUCIONES'!A:D,4,FALSE),0)</f>
        <v>0</v>
      </c>
      <c r="P2638" s="9">
        <f>IFERROR(VLOOKUP(Tabla1[[#This Row],[FECHA]],'RECAUDOS DE RESOLUCIONES'!A:D,3,FALSE),0)</f>
        <v>0</v>
      </c>
      <c r="Q263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63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638" s="11">
        <f>IFERROR(VLOOKUP(Tabla1[[#This Row],[FECHA]],'RECAUDOS LOCALES'!A:D,4,FALSE),0)</f>
        <v>0</v>
      </c>
      <c r="T2638" s="9">
        <f>IFERROR(VLOOKUP(Tabla1[[#This Row],[FECHA]],'RECAUDOS LOCALES'!A:D,3,FALSE),0)</f>
        <v>0</v>
      </c>
      <c r="U2638" s="11">
        <f>IFERROR(VLOOKUP(Tabla1[[#This Row],[FECHA]],'RECAUDOS EXTERNOS'!A:D,4,FALSE),0)</f>
        <v>5</v>
      </c>
      <c r="V2638" s="9">
        <f>IFERROR(VLOOKUP(Tabla1[[#This Row],[FECHA]],'RECAUDOS EXTERNOS'!A:D,3,FALSE),0)</f>
        <v>880509</v>
      </c>
    </row>
    <row r="2639" spans="1:22" x14ac:dyDescent="0.25">
      <c r="A2639" s="1">
        <v>40198</v>
      </c>
      <c r="B2639" s="3" t="s">
        <v>3</v>
      </c>
      <c r="C2639" s="2">
        <v>40179</v>
      </c>
      <c r="D2639" s="5">
        <f>YEAR(Tabla1[[#This Row],[FECHA]])</f>
        <v>2010</v>
      </c>
      <c r="E2639" s="5">
        <f>IFERROR(VLOOKUP(Tabla1[[#This Row],[FECHA]],'COMPARENDOS TOTALES'!A:D,4,FALSE),0)</f>
        <v>9</v>
      </c>
      <c r="F2639" s="9">
        <f>IFERROR(VLOOKUP(Tabla1[[#This Row],[FECHA]],'COMPARENDOS TOTALES'!A:D,3,FALSE),0)</f>
        <v>3227333</v>
      </c>
      <c r="G2639" s="5">
        <f>IFERROR(VLOOKUP(Tabla1[[#This Row],[FECHA]],EXONERACIONES!A:D,4,FALSE),0)</f>
        <v>1</v>
      </c>
      <c r="H2639" s="9">
        <f>IFERROR(VLOOKUP(Tabla1[[#This Row],[FECHA]],EXONERACIONES!A:D,3,FALSE),0)</f>
        <v>515000</v>
      </c>
      <c r="I2639" s="5">
        <f>IFERROR(VLOOKUP(Tabla1[[#This Row],[FECHA]],'SIMIT CON RES'!A:D,4,FALSE),0)</f>
        <v>8</v>
      </c>
      <c r="J2639" s="9">
        <f>IFERROR(VLOOKUP(Tabla1[[#This Row],[FECHA]],'SIMIT CON RES'!A:D,3,FALSE),0)</f>
        <v>2712333</v>
      </c>
      <c r="K2639">
        <f>IFERROR(VLOOKUP(Tabla1[[#This Row],[FECHA]],'SIMIT SIN RES'!A:D,4,FALSE),0)</f>
        <v>0</v>
      </c>
      <c r="L2639" s="9">
        <f>IFERROR(VLOOKUP(Tabla1[[#This Row],[FECHA]],'SIMIT SIN RES'!A:D,3,FALSE),0)</f>
        <v>0</v>
      </c>
      <c r="M2639" s="5">
        <f>IFERROR(VLOOKUP(Tabla1[[#This Row],[FECHA]],'RECAUDOS DE COMPARENDOS'!A:D,4,FALSE),0)</f>
        <v>0</v>
      </c>
      <c r="N2639" s="9">
        <f>IFERROR(VLOOKUP(Tabla1[[#This Row],[FECHA]],'RECAUDOS DE COMPARENDOS'!A:D,3,FALSE),0)</f>
        <v>0</v>
      </c>
      <c r="O2639" s="5">
        <f>IFERROR(VLOOKUP(Tabla1[[#This Row],[FECHA]],'RECAUDOS DE RESOLUCIONES'!A:D,4,FALSE),0)</f>
        <v>0</v>
      </c>
      <c r="P2639" s="9">
        <f>IFERROR(VLOOKUP(Tabla1[[#This Row],[FECHA]],'RECAUDOS DE RESOLUCIONES'!A:D,3,FALSE),0)</f>
        <v>0</v>
      </c>
      <c r="Q263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63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639" s="11">
        <f>IFERROR(VLOOKUP(Tabla1[[#This Row],[FECHA]],'RECAUDOS LOCALES'!A:D,4,FALSE),0)</f>
        <v>0</v>
      </c>
      <c r="T2639" s="9">
        <f>IFERROR(VLOOKUP(Tabla1[[#This Row],[FECHA]],'RECAUDOS LOCALES'!A:D,3,FALSE),0)</f>
        <v>0</v>
      </c>
      <c r="U2639" s="11">
        <f>IFERROR(VLOOKUP(Tabla1[[#This Row],[FECHA]],'RECAUDOS EXTERNOS'!A:D,4,FALSE),0)</f>
        <v>2</v>
      </c>
      <c r="V2639" s="9">
        <f>IFERROR(VLOOKUP(Tabla1[[#This Row],[FECHA]],'RECAUDOS EXTERNOS'!A:D,3,FALSE),0)</f>
        <v>316000</v>
      </c>
    </row>
    <row r="2640" spans="1:22" x14ac:dyDescent="0.25">
      <c r="A2640" s="1">
        <v>40199</v>
      </c>
      <c r="B2640" s="3" t="s">
        <v>6</v>
      </c>
      <c r="C2640" s="2">
        <v>40179</v>
      </c>
      <c r="D2640" s="5">
        <f>YEAR(Tabla1[[#This Row],[FECHA]])</f>
        <v>2010</v>
      </c>
      <c r="E2640" s="5">
        <f>IFERROR(VLOOKUP(Tabla1[[#This Row],[FECHA]],'COMPARENDOS TOTALES'!A:D,4,FALSE),0)</f>
        <v>3</v>
      </c>
      <c r="F2640" s="9">
        <f>IFERROR(VLOOKUP(Tabla1[[#This Row],[FECHA]],'COMPARENDOS TOTALES'!A:D,3,FALSE),0)</f>
        <v>1030000</v>
      </c>
      <c r="G2640" s="5">
        <f>IFERROR(VLOOKUP(Tabla1[[#This Row],[FECHA]],EXONERACIONES!A:D,4,FALSE),0)</f>
        <v>0</v>
      </c>
      <c r="H2640" s="9">
        <f>IFERROR(VLOOKUP(Tabla1[[#This Row],[FECHA]],EXONERACIONES!A:D,3,FALSE),0)</f>
        <v>0</v>
      </c>
      <c r="I2640" s="5">
        <f>IFERROR(VLOOKUP(Tabla1[[#This Row],[FECHA]],'SIMIT CON RES'!A:D,4,FALSE),0)</f>
        <v>2</v>
      </c>
      <c r="J2640" s="9">
        <f>IFERROR(VLOOKUP(Tabla1[[#This Row],[FECHA]],'SIMIT CON RES'!A:D,3,FALSE),0)</f>
        <v>772500</v>
      </c>
      <c r="K2640">
        <f>IFERROR(VLOOKUP(Tabla1[[#This Row],[FECHA]],'SIMIT SIN RES'!A:D,4,FALSE),0)</f>
        <v>0</v>
      </c>
      <c r="L2640" s="9">
        <f>IFERROR(VLOOKUP(Tabla1[[#This Row],[FECHA]],'SIMIT SIN RES'!A:D,3,FALSE),0)</f>
        <v>0</v>
      </c>
      <c r="M2640" s="5">
        <f>IFERROR(VLOOKUP(Tabla1[[#This Row],[FECHA]],'RECAUDOS DE COMPARENDOS'!A:D,4,FALSE),0)</f>
        <v>0</v>
      </c>
      <c r="N2640" s="9">
        <f>IFERROR(VLOOKUP(Tabla1[[#This Row],[FECHA]],'RECAUDOS DE COMPARENDOS'!A:D,3,FALSE),0)</f>
        <v>0</v>
      </c>
      <c r="O2640" s="5">
        <f>IFERROR(VLOOKUP(Tabla1[[#This Row],[FECHA]],'RECAUDOS DE RESOLUCIONES'!A:D,4,FALSE),0)</f>
        <v>1</v>
      </c>
      <c r="P2640" s="9">
        <f>IFERROR(VLOOKUP(Tabla1[[#This Row],[FECHA]],'RECAUDOS DE RESOLUCIONES'!A:D,3,FALSE),0)</f>
        <v>257500</v>
      </c>
      <c r="Q264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64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640" s="11">
        <f>IFERROR(VLOOKUP(Tabla1[[#This Row],[FECHA]],'RECAUDOS LOCALES'!A:D,4,FALSE),0)</f>
        <v>0</v>
      </c>
      <c r="T2640" s="9">
        <f>IFERROR(VLOOKUP(Tabla1[[#This Row],[FECHA]],'RECAUDOS LOCALES'!A:D,3,FALSE),0)</f>
        <v>0</v>
      </c>
      <c r="U2640" s="11">
        <f>IFERROR(VLOOKUP(Tabla1[[#This Row],[FECHA]],'RECAUDOS EXTERNOS'!A:D,4,FALSE),0)</f>
        <v>4</v>
      </c>
      <c r="V2640" s="9">
        <f>IFERROR(VLOOKUP(Tabla1[[#This Row],[FECHA]],'RECAUDOS EXTERNOS'!A:D,3,FALSE),0)</f>
        <v>1144820</v>
      </c>
    </row>
    <row r="2641" spans="1:22" x14ac:dyDescent="0.25">
      <c r="A2641" s="1">
        <v>40200</v>
      </c>
      <c r="B2641" s="3" t="s">
        <v>0</v>
      </c>
      <c r="C2641" s="2">
        <v>40179</v>
      </c>
      <c r="D2641" s="5">
        <f>YEAR(Tabla1[[#This Row],[FECHA]])</f>
        <v>2010</v>
      </c>
      <c r="E2641" s="5">
        <f>IFERROR(VLOOKUP(Tabla1[[#This Row],[FECHA]],'COMPARENDOS TOTALES'!A:D,4,FALSE),0)</f>
        <v>9</v>
      </c>
      <c r="F2641" s="9">
        <f>IFERROR(VLOOKUP(Tabla1[[#This Row],[FECHA]],'COMPARENDOS TOTALES'!A:D,3,FALSE),0)</f>
        <v>4377500</v>
      </c>
      <c r="G2641" s="5">
        <f>IFERROR(VLOOKUP(Tabla1[[#This Row],[FECHA]],EXONERACIONES!A:D,4,FALSE),0)</f>
        <v>2</v>
      </c>
      <c r="H2641" s="9">
        <f>IFERROR(VLOOKUP(Tabla1[[#This Row],[FECHA]],EXONERACIONES!A:D,3,FALSE),0)</f>
        <v>1030000</v>
      </c>
      <c r="I2641" s="5">
        <f>IFERROR(VLOOKUP(Tabla1[[#This Row],[FECHA]],'SIMIT CON RES'!A:D,4,FALSE),0)</f>
        <v>2</v>
      </c>
      <c r="J2641" s="9">
        <f>IFERROR(VLOOKUP(Tabla1[[#This Row],[FECHA]],'SIMIT CON RES'!A:D,3,FALSE),0)</f>
        <v>772500</v>
      </c>
      <c r="K2641">
        <f>IFERROR(VLOOKUP(Tabla1[[#This Row],[FECHA]],'SIMIT SIN RES'!A:D,4,FALSE),0)</f>
        <v>0</v>
      </c>
      <c r="L2641" s="9">
        <f>IFERROR(VLOOKUP(Tabla1[[#This Row],[FECHA]],'SIMIT SIN RES'!A:D,3,FALSE),0)</f>
        <v>0</v>
      </c>
      <c r="M2641" s="5">
        <f>IFERROR(VLOOKUP(Tabla1[[#This Row],[FECHA]],'RECAUDOS DE COMPARENDOS'!A:D,4,FALSE),0)</f>
        <v>0</v>
      </c>
      <c r="N2641" s="9">
        <f>IFERROR(VLOOKUP(Tabla1[[#This Row],[FECHA]],'RECAUDOS DE COMPARENDOS'!A:D,3,FALSE),0)</f>
        <v>0</v>
      </c>
      <c r="O2641" s="5">
        <f>IFERROR(VLOOKUP(Tabla1[[#This Row],[FECHA]],'RECAUDOS DE RESOLUCIONES'!A:D,4,FALSE),0)</f>
        <v>1</v>
      </c>
      <c r="P2641" s="9">
        <f>IFERROR(VLOOKUP(Tabla1[[#This Row],[FECHA]],'RECAUDOS DE RESOLUCIONES'!A:D,3,FALSE),0)</f>
        <v>515000</v>
      </c>
      <c r="Q264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2641" s="9">
        <f>Tabla1[V. COMPARENDOS]-(Tabla1[V. EXONERACIONES]+Tabla1[[#This Row],[V. SIMIT CON RESOLUCION]]+Tabla1[[#This Row],[V. SIMIT SIN RESOLUCION]]+Tabla1[[#This Row],[V. RECAUDOS COMPARENDOS]]+Tabla1[[#This Row],[V. RECAUDOS RESOLUCIONES]])</f>
        <v>2060000</v>
      </c>
      <c r="S2641" s="11">
        <f>IFERROR(VLOOKUP(Tabla1[[#This Row],[FECHA]],'RECAUDOS LOCALES'!A:D,4,FALSE),0)</f>
        <v>0</v>
      </c>
      <c r="T2641" s="9">
        <f>IFERROR(VLOOKUP(Tabla1[[#This Row],[FECHA]],'RECAUDOS LOCALES'!A:D,3,FALSE),0)</f>
        <v>0</v>
      </c>
      <c r="U2641" s="11">
        <f>IFERROR(VLOOKUP(Tabla1[[#This Row],[FECHA]],'RECAUDOS EXTERNOS'!A:D,4,FALSE),0)</f>
        <v>3</v>
      </c>
      <c r="V2641" s="9">
        <f>IFERROR(VLOOKUP(Tabla1[[#This Row],[FECHA]],'RECAUDOS EXTERNOS'!A:D,3,FALSE),0)</f>
        <v>627570</v>
      </c>
    </row>
    <row r="2642" spans="1:22" x14ac:dyDescent="0.25">
      <c r="A2642" s="1">
        <v>40201</v>
      </c>
      <c r="B2642" s="3" t="s">
        <v>5</v>
      </c>
      <c r="C2642" s="2">
        <v>40179</v>
      </c>
      <c r="D2642" s="5">
        <f>YEAR(Tabla1[[#This Row],[FECHA]])</f>
        <v>2010</v>
      </c>
      <c r="E2642" s="5">
        <f>IFERROR(VLOOKUP(Tabla1[[#This Row],[FECHA]],'COMPARENDOS TOTALES'!A:D,4,FALSE),0)</f>
        <v>3</v>
      </c>
      <c r="F2642" s="9">
        <f>IFERROR(VLOOKUP(Tabla1[[#This Row],[FECHA]],'COMPARENDOS TOTALES'!A:D,3,FALSE),0)</f>
        <v>1287500</v>
      </c>
      <c r="G2642" s="5">
        <f>IFERROR(VLOOKUP(Tabla1[[#This Row],[FECHA]],EXONERACIONES!A:D,4,FALSE),0)</f>
        <v>0</v>
      </c>
      <c r="H2642" s="9">
        <f>IFERROR(VLOOKUP(Tabla1[[#This Row],[FECHA]],EXONERACIONES!A:D,3,FALSE),0)</f>
        <v>0</v>
      </c>
      <c r="I2642" s="5">
        <f>IFERROR(VLOOKUP(Tabla1[[#This Row],[FECHA]],'SIMIT CON RES'!A:D,4,FALSE),0)</f>
        <v>2</v>
      </c>
      <c r="J2642" s="9">
        <f>IFERROR(VLOOKUP(Tabla1[[#This Row],[FECHA]],'SIMIT CON RES'!A:D,3,FALSE),0)</f>
        <v>772500</v>
      </c>
      <c r="K2642">
        <f>IFERROR(VLOOKUP(Tabla1[[#This Row],[FECHA]],'SIMIT SIN RES'!A:D,4,FALSE),0)</f>
        <v>0</v>
      </c>
      <c r="L2642" s="9">
        <f>IFERROR(VLOOKUP(Tabla1[[#This Row],[FECHA]],'SIMIT SIN RES'!A:D,3,FALSE),0)</f>
        <v>0</v>
      </c>
      <c r="M2642" s="5">
        <f>IFERROR(VLOOKUP(Tabla1[[#This Row],[FECHA]],'RECAUDOS DE COMPARENDOS'!A:D,4,FALSE),0)</f>
        <v>0</v>
      </c>
      <c r="N2642" s="9">
        <f>IFERROR(VLOOKUP(Tabla1[[#This Row],[FECHA]],'RECAUDOS DE COMPARENDOS'!A:D,3,FALSE),0)</f>
        <v>0</v>
      </c>
      <c r="O2642" s="5">
        <f>IFERROR(VLOOKUP(Tabla1[[#This Row],[FECHA]],'RECAUDOS DE RESOLUCIONES'!A:D,4,FALSE),0)</f>
        <v>0</v>
      </c>
      <c r="P2642" s="9">
        <f>IFERROR(VLOOKUP(Tabla1[[#This Row],[FECHA]],'RECAUDOS DE RESOLUCIONES'!A:D,3,FALSE),0)</f>
        <v>0</v>
      </c>
      <c r="Q264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642" s="9">
        <f>Tabla1[V. COMPARENDOS]-(Tabla1[V. EXONERACIONES]+Tabla1[[#This Row],[V. SIMIT CON RESOLUCION]]+Tabla1[[#This Row],[V. SIMIT SIN RESOLUCION]]+Tabla1[[#This Row],[V. RECAUDOS COMPARENDOS]]+Tabla1[[#This Row],[V. RECAUDOS RESOLUCIONES]])</f>
        <v>515000</v>
      </c>
      <c r="S2642" s="11">
        <f>IFERROR(VLOOKUP(Tabla1[[#This Row],[FECHA]],'RECAUDOS LOCALES'!A:D,4,FALSE),0)</f>
        <v>0</v>
      </c>
      <c r="T2642" s="9">
        <f>IFERROR(VLOOKUP(Tabla1[[#This Row],[FECHA]],'RECAUDOS LOCALES'!A:D,3,FALSE),0)</f>
        <v>0</v>
      </c>
      <c r="U2642" s="11">
        <f>IFERROR(VLOOKUP(Tabla1[[#This Row],[FECHA]],'RECAUDOS EXTERNOS'!A:D,4,FALSE),0)</f>
        <v>0</v>
      </c>
      <c r="V2642" s="9">
        <f>IFERROR(VLOOKUP(Tabla1[[#This Row],[FECHA]],'RECAUDOS EXTERNOS'!A:D,3,FALSE),0)</f>
        <v>0</v>
      </c>
    </row>
    <row r="2643" spans="1:22" x14ac:dyDescent="0.25">
      <c r="A2643" s="1">
        <v>40202</v>
      </c>
      <c r="B2643" s="3" t="s">
        <v>4</v>
      </c>
      <c r="C2643" s="2">
        <v>40179</v>
      </c>
      <c r="D2643" s="5">
        <f>YEAR(Tabla1[[#This Row],[FECHA]])</f>
        <v>2010</v>
      </c>
      <c r="E2643" s="5">
        <f>IFERROR(VLOOKUP(Tabla1[[#This Row],[FECHA]],'COMPARENDOS TOTALES'!A:D,4,FALSE),0)</f>
        <v>0</v>
      </c>
      <c r="F2643" s="9">
        <f>IFERROR(VLOOKUP(Tabla1[[#This Row],[FECHA]],'COMPARENDOS TOTALES'!A:D,3,FALSE),0)</f>
        <v>0</v>
      </c>
      <c r="G2643" s="5">
        <f>IFERROR(VLOOKUP(Tabla1[[#This Row],[FECHA]],EXONERACIONES!A:D,4,FALSE),0)</f>
        <v>0</v>
      </c>
      <c r="H2643" s="9">
        <f>IFERROR(VLOOKUP(Tabla1[[#This Row],[FECHA]],EXONERACIONES!A:D,3,FALSE),0)</f>
        <v>0</v>
      </c>
      <c r="I2643" s="5">
        <f>IFERROR(VLOOKUP(Tabla1[[#This Row],[FECHA]],'SIMIT CON RES'!A:D,4,FALSE),0)</f>
        <v>0</v>
      </c>
      <c r="J2643" s="9">
        <f>IFERROR(VLOOKUP(Tabla1[[#This Row],[FECHA]],'SIMIT CON RES'!A:D,3,FALSE),0)</f>
        <v>0</v>
      </c>
      <c r="K2643">
        <f>IFERROR(VLOOKUP(Tabla1[[#This Row],[FECHA]],'SIMIT SIN RES'!A:D,4,FALSE),0)</f>
        <v>0</v>
      </c>
      <c r="L2643" s="9">
        <f>IFERROR(VLOOKUP(Tabla1[[#This Row],[FECHA]],'SIMIT SIN RES'!A:D,3,FALSE),0)</f>
        <v>0</v>
      </c>
      <c r="M2643" s="5">
        <f>IFERROR(VLOOKUP(Tabla1[[#This Row],[FECHA]],'RECAUDOS DE COMPARENDOS'!A:D,4,FALSE),0)</f>
        <v>0</v>
      </c>
      <c r="N2643" s="9">
        <f>IFERROR(VLOOKUP(Tabla1[[#This Row],[FECHA]],'RECAUDOS DE COMPARENDOS'!A:D,3,FALSE),0)</f>
        <v>0</v>
      </c>
      <c r="O2643" s="5">
        <f>IFERROR(VLOOKUP(Tabla1[[#This Row],[FECHA]],'RECAUDOS DE RESOLUCIONES'!A:D,4,FALSE),0)</f>
        <v>0</v>
      </c>
      <c r="P2643" s="9">
        <f>IFERROR(VLOOKUP(Tabla1[[#This Row],[FECHA]],'RECAUDOS DE RESOLUCIONES'!A:D,3,FALSE),0)</f>
        <v>0</v>
      </c>
      <c r="Q264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64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643" s="11">
        <f>IFERROR(VLOOKUP(Tabla1[[#This Row],[FECHA]],'RECAUDOS LOCALES'!A:D,4,FALSE),0)</f>
        <v>0</v>
      </c>
      <c r="T2643" s="9">
        <f>IFERROR(VLOOKUP(Tabla1[[#This Row],[FECHA]],'RECAUDOS LOCALES'!A:D,3,FALSE),0)</f>
        <v>0</v>
      </c>
      <c r="U2643" s="11">
        <f>IFERROR(VLOOKUP(Tabla1[[#This Row],[FECHA]],'RECAUDOS EXTERNOS'!A:D,4,FALSE),0)</f>
        <v>0</v>
      </c>
      <c r="V2643" s="9">
        <f>IFERROR(VLOOKUP(Tabla1[[#This Row],[FECHA]],'RECAUDOS EXTERNOS'!A:D,3,FALSE),0)</f>
        <v>0</v>
      </c>
    </row>
    <row r="2644" spans="1:22" x14ac:dyDescent="0.25">
      <c r="A2644" s="1">
        <v>40203</v>
      </c>
      <c r="B2644" s="3" t="s">
        <v>1</v>
      </c>
      <c r="C2644" s="2">
        <v>40179</v>
      </c>
      <c r="D2644" s="5">
        <f>YEAR(Tabla1[[#This Row],[FECHA]])</f>
        <v>2010</v>
      </c>
      <c r="E2644" s="5">
        <f>IFERROR(VLOOKUP(Tabla1[[#This Row],[FECHA]],'COMPARENDOS TOTALES'!A:D,4,FALSE),0)</f>
        <v>6</v>
      </c>
      <c r="F2644" s="9">
        <f>IFERROR(VLOOKUP(Tabla1[[#This Row],[FECHA]],'COMPARENDOS TOTALES'!A:D,3,FALSE),0)</f>
        <v>1802500</v>
      </c>
      <c r="G2644" s="5">
        <f>IFERROR(VLOOKUP(Tabla1[[#This Row],[FECHA]],EXONERACIONES!A:D,4,FALSE),0)</f>
        <v>1</v>
      </c>
      <c r="H2644" s="9">
        <f>IFERROR(VLOOKUP(Tabla1[[#This Row],[FECHA]],EXONERACIONES!A:D,3,FALSE),0)</f>
        <v>257500</v>
      </c>
      <c r="I2644" s="5">
        <f>IFERROR(VLOOKUP(Tabla1[[#This Row],[FECHA]],'SIMIT CON RES'!A:D,4,FALSE),0)</f>
        <v>3</v>
      </c>
      <c r="J2644" s="9">
        <f>IFERROR(VLOOKUP(Tabla1[[#This Row],[FECHA]],'SIMIT CON RES'!A:D,3,FALSE),0)</f>
        <v>772500</v>
      </c>
      <c r="K2644">
        <f>IFERROR(VLOOKUP(Tabla1[[#This Row],[FECHA]],'SIMIT SIN RES'!A:D,4,FALSE),0)</f>
        <v>0</v>
      </c>
      <c r="L2644" s="9">
        <f>IFERROR(VLOOKUP(Tabla1[[#This Row],[FECHA]],'SIMIT SIN RES'!A:D,3,FALSE),0)</f>
        <v>0</v>
      </c>
      <c r="M2644" s="5">
        <f>IFERROR(VLOOKUP(Tabla1[[#This Row],[FECHA]],'RECAUDOS DE COMPARENDOS'!A:D,4,FALSE),0)</f>
        <v>0</v>
      </c>
      <c r="N2644" s="9">
        <f>IFERROR(VLOOKUP(Tabla1[[#This Row],[FECHA]],'RECAUDOS DE COMPARENDOS'!A:D,3,FALSE),0)</f>
        <v>0</v>
      </c>
      <c r="O2644" s="5">
        <f>IFERROR(VLOOKUP(Tabla1[[#This Row],[FECHA]],'RECAUDOS DE RESOLUCIONES'!A:D,4,FALSE),0)</f>
        <v>0</v>
      </c>
      <c r="P2644" s="9">
        <f>IFERROR(VLOOKUP(Tabla1[[#This Row],[FECHA]],'RECAUDOS DE RESOLUCIONES'!A:D,3,FALSE),0)</f>
        <v>0</v>
      </c>
      <c r="Q264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644" s="9">
        <f>Tabla1[V. COMPARENDOS]-(Tabla1[V. EXONERACIONES]+Tabla1[[#This Row],[V. SIMIT CON RESOLUCION]]+Tabla1[[#This Row],[V. SIMIT SIN RESOLUCION]]+Tabla1[[#This Row],[V. RECAUDOS COMPARENDOS]]+Tabla1[[#This Row],[V. RECAUDOS RESOLUCIONES]])</f>
        <v>772500</v>
      </c>
      <c r="S2644" s="11">
        <f>IFERROR(VLOOKUP(Tabla1[[#This Row],[FECHA]],'RECAUDOS LOCALES'!A:D,4,FALSE),0)</f>
        <v>0</v>
      </c>
      <c r="T2644" s="9">
        <f>IFERROR(VLOOKUP(Tabla1[[#This Row],[FECHA]],'RECAUDOS LOCALES'!A:D,3,FALSE),0)</f>
        <v>0</v>
      </c>
      <c r="U2644" s="11">
        <f>IFERROR(VLOOKUP(Tabla1[[#This Row],[FECHA]],'RECAUDOS EXTERNOS'!A:D,4,FALSE),0)</f>
        <v>1</v>
      </c>
      <c r="V2644" s="9">
        <f>IFERROR(VLOOKUP(Tabla1[[#This Row],[FECHA]],'RECAUDOS EXTERNOS'!A:D,3,FALSE),0)</f>
        <v>218100</v>
      </c>
    </row>
    <row r="2645" spans="1:22" x14ac:dyDescent="0.25">
      <c r="A2645" s="1">
        <v>40204</v>
      </c>
      <c r="B2645" s="3" t="s">
        <v>2</v>
      </c>
      <c r="C2645" s="2">
        <v>40179</v>
      </c>
      <c r="D2645" s="5">
        <f>YEAR(Tabla1[[#This Row],[FECHA]])</f>
        <v>2010</v>
      </c>
      <c r="E2645" s="5">
        <f>IFERROR(VLOOKUP(Tabla1[[#This Row],[FECHA]],'COMPARENDOS TOTALES'!A:D,4,FALSE),0)</f>
        <v>4</v>
      </c>
      <c r="F2645" s="9">
        <f>IFERROR(VLOOKUP(Tabla1[[#This Row],[FECHA]],'COMPARENDOS TOTALES'!A:D,3,FALSE),0)</f>
        <v>1802500</v>
      </c>
      <c r="G2645" s="5">
        <f>IFERROR(VLOOKUP(Tabla1[[#This Row],[FECHA]],EXONERACIONES!A:D,4,FALSE),0)</f>
        <v>0</v>
      </c>
      <c r="H2645" s="9">
        <f>IFERROR(VLOOKUP(Tabla1[[#This Row],[FECHA]],EXONERACIONES!A:D,3,FALSE),0)</f>
        <v>0</v>
      </c>
      <c r="I2645" s="5">
        <f>IFERROR(VLOOKUP(Tabla1[[#This Row],[FECHA]],'SIMIT CON RES'!A:D,4,FALSE),0)</f>
        <v>2</v>
      </c>
      <c r="J2645" s="9">
        <f>IFERROR(VLOOKUP(Tabla1[[#This Row],[FECHA]],'SIMIT CON RES'!A:D,3,FALSE),0)</f>
        <v>772500</v>
      </c>
      <c r="K2645">
        <f>IFERROR(VLOOKUP(Tabla1[[#This Row],[FECHA]],'SIMIT SIN RES'!A:D,4,FALSE),0)</f>
        <v>0</v>
      </c>
      <c r="L2645" s="9">
        <f>IFERROR(VLOOKUP(Tabla1[[#This Row],[FECHA]],'SIMIT SIN RES'!A:D,3,FALSE),0)</f>
        <v>0</v>
      </c>
      <c r="M2645" s="5">
        <f>IFERROR(VLOOKUP(Tabla1[[#This Row],[FECHA]],'RECAUDOS DE COMPARENDOS'!A:D,4,FALSE),0)</f>
        <v>1</v>
      </c>
      <c r="N2645" s="9">
        <f>IFERROR(VLOOKUP(Tabla1[[#This Row],[FECHA]],'RECAUDOS DE COMPARENDOS'!A:D,3,FALSE),0)</f>
        <v>515000</v>
      </c>
      <c r="O2645" s="5">
        <f>IFERROR(VLOOKUP(Tabla1[[#This Row],[FECHA]],'RECAUDOS DE RESOLUCIONES'!A:D,4,FALSE),0)</f>
        <v>0</v>
      </c>
      <c r="P2645" s="9">
        <f>IFERROR(VLOOKUP(Tabla1[[#This Row],[FECHA]],'RECAUDOS DE RESOLUCIONES'!A:D,3,FALSE),0)</f>
        <v>0</v>
      </c>
      <c r="Q264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645" s="9">
        <f>Tabla1[V. COMPARENDOS]-(Tabla1[V. EXONERACIONES]+Tabla1[[#This Row],[V. SIMIT CON RESOLUCION]]+Tabla1[[#This Row],[V. SIMIT SIN RESOLUCION]]+Tabla1[[#This Row],[V. RECAUDOS COMPARENDOS]]+Tabla1[[#This Row],[V. RECAUDOS RESOLUCIONES]])</f>
        <v>515000</v>
      </c>
      <c r="S2645" s="11">
        <f>IFERROR(VLOOKUP(Tabla1[[#This Row],[FECHA]],'RECAUDOS LOCALES'!A:D,4,FALSE),0)</f>
        <v>0</v>
      </c>
      <c r="T2645" s="9">
        <f>IFERROR(VLOOKUP(Tabla1[[#This Row],[FECHA]],'RECAUDOS LOCALES'!A:D,3,FALSE),0)</f>
        <v>0</v>
      </c>
      <c r="U2645" s="11">
        <f>IFERROR(VLOOKUP(Tabla1[[#This Row],[FECHA]],'RECAUDOS EXTERNOS'!A:D,4,FALSE),0)</f>
        <v>2</v>
      </c>
      <c r="V2645" s="9">
        <f>IFERROR(VLOOKUP(Tabla1[[#This Row],[FECHA]],'RECAUDOS EXTERNOS'!A:D,3,FALSE),0)</f>
        <v>411055</v>
      </c>
    </row>
    <row r="2646" spans="1:22" x14ac:dyDescent="0.25">
      <c r="A2646" s="1">
        <v>40205</v>
      </c>
      <c r="B2646" s="3" t="s">
        <v>3</v>
      </c>
      <c r="C2646" s="2">
        <v>40179</v>
      </c>
      <c r="D2646" s="5">
        <f>YEAR(Tabla1[[#This Row],[FECHA]])</f>
        <v>2010</v>
      </c>
      <c r="E2646" s="5">
        <f>IFERROR(VLOOKUP(Tabla1[[#This Row],[FECHA]],'COMPARENDOS TOTALES'!A:D,4,FALSE),0)</f>
        <v>10</v>
      </c>
      <c r="F2646" s="9">
        <f>IFERROR(VLOOKUP(Tabla1[[#This Row],[FECHA]],'COMPARENDOS TOTALES'!A:D,3,FALSE),0)</f>
        <v>3742333</v>
      </c>
      <c r="G2646" s="5">
        <f>IFERROR(VLOOKUP(Tabla1[[#This Row],[FECHA]],EXONERACIONES!A:D,4,FALSE),0)</f>
        <v>1</v>
      </c>
      <c r="H2646" s="9">
        <f>IFERROR(VLOOKUP(Tabla1[[#This Row],[FECHA]],EXONERACIONES!A:D,3,FALSE),0)</f>
        <v>515000</v>
      </c>
      <c r="I2646" s="5">
        <f>IFERROR(VLOOKUP(Tabla1[[#This Row],[FECHA]],'SIMIT CON RES'!A:D,4,FALSE),0)</f>
        <v>5</v>
      </c>
      <c r="J2646" s="9">
        <f>IFERROR(VLOOKUP(Tabla1[[#This Row],[FECHA]],'SIMIT CON RES'!A:D,3,FALSE),0)</f>
        <v>1682333</v>
      </c>
      <c r="K2646">
        <f>IFERROR(VLOOKUP(Tabla1[[#This Row],[FECHA]],'SIMIT SIN RES'!A:D,4,FALSE),0)</f>
        <v>0</v>
      </c>
      <c r="L2646" s="9">
        <f>IFERROR(VLOOKUP(Tabla1[[#This Row],[FECHA]],'SIMIT SIN RES'!A:D,3,FALSE),0)</f>
        <v>0</v>
      </c>
      <c r="M2646" s="5">
        <f>IFERROR(VLOOKUP(Tabla1[[#This Row],[FECHA]],'RECAUDOS DE COMPARENDOS'!A:D,4,FALSE),0)</f>
        <v>0</v>
      </c>
      <c r="N2646" s="9">
        <f>IFERROR(VLOOKUP(Tabla1[[#This Row],[FECHA]],'RECAUDOS DE COMPARENDOS'!A:D,3,FALSE),0)</f>
        <v>0</v>
      </c>
      <c r="O2646" s="5">
        <f>IFERROR(VLOOKUP(Tabla1[[#This Row],[FECHA]],'RECAUDOS DE RESOLUCIONES'!A:D,4,FALSE),0)</f>
        <v>0</v>
      </c>
      <c r="P2646" s="9">
        <f>IFERROR(VLOOKUP(Tabla1[[#This Row],[FECHA]],'RECAUDOS DE RESOLUCIONES'!A:D,3,FALSE),0)</f>
        <v>0</v>
      </c>
      <c r="Q264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2646" s="9">
        <f>Tabla1[V. COMPARENDOS]-(Tabla1[V. EXONERACIONES]+Tabla1[[#This Row],[V. SIMIT CON RESOLUCION]]+Tabla1[[#This Row],[V. SIMIT SIN RESOLUCION]]+Tabla1[[#This Row],[V. RECAUDOS COMPARENDOS]]+Tabla1[[#This Row],[V. RECAUDOS RESOLUCIONES]])</f>
        <v>1545000</v>
      </c>
      <c r="S2646" s="11">
        <f>IFERROR(VLOOKUP(Tabla1[[#This Row],[FECHA]],'RECAUDOS LOCALES'!A:D,4,FALSE),0)</f>
        <v>1</v>
      </c>
      <c r="T2646" s="9">
        <f>IFERROR(VLOOKUP(Tabla1[[#This Row],[FECHA]],'RECAUDOS LOCALES'!A:D,3,FALSE),0)</f>
        <v>515010</v>
      </c>
      <c r="U2646" s="11">
        <f>IFERROR(VLOOKUP(Tabla1[[#This Row],[FECHA]],'RECAUDOS EXTERNOS'!A:D,4,FALSE),0)</f>
        <v>7</v>
      </c>
      <c r="V2646" s="9">
        <f>IFERROR(VLOOKUP(Tabla1[[#This Row],[FECHA]],'RECAUDOS EXTERNOS'!A:D,3,FALSE),0)</f>
        <v>2147567</v>
      </c>
    </row>
    <row r="2647" spans="1:22" x14ac:dyDescent="0.25">
      <c r="A2647" s="1">
        <v>40206</v>
      </c>
      <c r="B2647" s="3" t="s">
        <v>6</v>
      </c>
      <c r="C2647" s="2">
        <v>40179</v>
      </c>
      <c r="D2647" s="5">
        <f>YEAR(Tabla1[[#This Row],[FECHA]])</f>
        <v>2010</v>
      </c>
      <c r="E2647" s="5">
        <f>IFERROR(VLOOKUP(Tabla1[[#This Row],[FECHA]],'COMPARENDOS TOTALES'!A:D,4,FALSE),0)</f>
        <v>3</v>
      </c>
      <c r="F2647" s="9">
        <f>IFERROR(VLOOKUP(Tabla1[[#This Row],[FECHA]],'COMPARENDOS TOTALES'!A:D,3,FALSE),0)</f>
        <v>909833</v>
      </c>
      <c r="G2647" s="5">
        <f>IFERROR(VLOOKUP(Tabla1[[#This Row],[FECHA]],EXONERACIONES!A:D,4,FALSE),0)</f>
        <v>1</v>
      </c>
      <c r="H2647" s="9">
        <f>IFERROR(VLOOKUP(Tabla1[[#This Row],[FECHA]],EXONERACIONES!A:D,3,FALSE),0)</f>
        <v>515000</v>
      </c>
      <c r="I2647" s="5">
        <f>IFERROR(VLOOKUP(Tabla1[[#This Row],[FECHA]],'SIMIT CON RES'!A:D,4,FALSE),0)</f>
        <v>1</v>
      </c>
      <c r="J2647" s="9">
        <f>IFERROR(VLOOKUP(Tabla1[[#This Row],[FECHA]],'SIMIT CON RES'!A:D,3,FALSE),0)</f>
        <v>137333</v>
      </c>
      <c r="K2647">
        <f>IFERROR(VLOOKUP(Tabla1[[#This Row],[FECHA]],'SIMIT SIN RES'!A:D,4,FALSE),0)</f>
        <v>0</v>
      </c>
      <c r="L2647" s="9">
        <f>IFERROR(VLOOKUP(Tabla1[[#This Row],[FECHA]],'SIMIT SIN RES'!A:D,3,FALSE),0)</f>
        <v>0</v>
      </c>
      <c r="M2647" s="5">
        <f>IFERROR(VLOOKUP(Tabla1[[#This Row],[FECHA]],'RECAUDOS DE COMPARENDOS'!A:D,4,FALSE),0)</f>
        <v>0</v>
      </c>
      <c r="N2647" s="9">
        <f>IFERROR(VLOOKUP(Tabla1[[#This Row],[FECHA]],'RECAUDOS DE COMPARENDOS'!A:D,3,FALSE),0)</f>
        <v>0</v>
      </c>
      <c r="O2647" s="5">
        <f>IFERROR(VLOOKUP(Tabla1[[#This Row],[FECHA]],'RECAUDOS DE RESOLUCIONES'!A:D,4,FALSE),0)</f>
        <v>2</v>
      </c>
      <c r="P2647" s="9">
        <f>IFERROR(VLOOKUP(Tabla1[[#This Row],[FECHA]],'RECAUDOS DE RESOLUCIONES'!A:D,3,FALSE),0)</f>
        <v>772500</v>
      </c>
      <c r="Q264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-1</v>
      </c>
      <c r="R2647" s="9">
        <f>Tabla1[V. COMPARENDOS]-(Tabla1[V. EXONERACIONES]+Tabla1[[#This Row],[V. SIMIT CON RESOLUCION]]+Tabla1[[#This Row],[V. SIMIT SIN RESOLUCION]]+Tabla1[[#This Row],[V. RECAUDOS COMPARENDOS]]+Tabla1[[#This Row],[V. RECAUDOS RESOLUCIONES]])</f>
        <v>-515000</v>
      </c>
      <c r="S2647" s="11">
        <f>IFERROR(VLOOKUP(Tabla1[[#This Row],[FECHA]],'RECAUDOS LOCALES'!A:D,4,FALSE),0)</f>
        <v>0</v>
      </c>
      <c r="T2647" s="9">
        <f>IFERROR(VLOOKUP(Tabla1[[#This Row],[FECHA]],'RECAUDOS LOCALES'!A:D,3,FALSE),0)</f>
        <v>0</v>
      </c>
      <c r="U2647" s="11">
        <f>IFERROR(VLOOKUP(Tabla1[[#This Row],[FECHA]],'RECAUDOS EXTERNOS'!A:D,4,FALSE),0)</f>
        <v>2</v>
      </c>
      <c r="V2647" s="9">
        <f>IFERROR(VLOOKUP(Tabla1[[#This Row],[FECHA]],'RECAUDOS EXTERNOS'!A:D,3,FALSE),0)</f>
        <v>693700</v>
      </c>
    </row>
    <row r="2648" spans="1:22" x14ac:dyDescent="0.25">
      <c r="A2648" s="1">
        <v>40207</v>
      </c>
      <c r="B2648" s="3" t="s">
        <v>0</v>
      </c>
      <c r="C2648" s="2">
        <v>40179</v>
      </c>
      <c r="D2648" s="5">
        <f>YEAR(Tabla1[[#This Row],[FECHA]])</f>
        <v>2010</v>
      </c>
      <c r="E2648" s="5">
        <f>IFERROR(VLOOKUP(Tabla1[[#This Row],[FECHA]],'COMPARENDOS TOTALES'!A:D,4,FALSE),0)</f>
        <v>3</v>
      </c>
      <c r="F2648" s="9">
        <f>IFERROR(VLOOKUP(Tabla1[[#This Row],[FECHA]],'COMPARENDOS TOTALES'!A:D,3,FALSE),0)</f>
        <v>1030000</v>
      </c>
      <c r="G2648" s="5">
        <f>IFERROR(VLOOKUP(Tabla1[[#This Row],[FECHA]],EXONERACIONES!A:D,4,FALSE),0)</f>
        <v>0</v>
      </c>
      <c r="H2648" s="9">
        <f>IFERROR(VLOOKUP(Tabla1[[#This Row],[FECHA]],EXONERACIONES!A:D,3,FALSE),0)</f>
        <v>0</v>
      </c>
      <c r="I2648" s="5">
        <f>IFERROR(VLOOKUP(Tabla1[[#This Row],[FECHA]],'SIMIT CON RES'!A:D,4,FALSE),0)</f>
        <v>2</v>
      </c>
      <c r="J2648" s="9">
        <f>IFERROR(VLOOKUP(Tabla1[[#This Row],[FECHA]],'SIMIT CON RES'!A:D,3,FALSE),0)</f>
        <v>772500</v>
      </c>
      <c r="K2648">
        <f>IFERROR(VLOOKUP(Tabla1[[#This Row],[FECHA]],'SIMIT SIN RES'!A:D,4,FALSE),0)</f>
        <v>0</v>
      </c>
      <c r="L2648" s="9">
        <f>IFERROR(VLOOKUP(Tabla1[[#This Row],[FECHA]],'SIMIT SIN RES'!A:D,3,FALSE),0)</f>
        <v>0</v>
      </c>
      <c r="M2648" s="5">
        <f>IFERROR(VLOOKUP(Tabla1[[#This Row],[FECHA]],'RECAUDOS DE COMPARENDOS'!A:D,4,FALSE),0)</f>
        <v>0</v>
      </c>
      <c r="N2648" s="9">
        <f>IFERROR(VLOOKUP(Tabla1[[#This Row],[FECHA]],'RECAUDOS DE COMPARENDOS'!A:D,3,FALSE),0)</f>
        <v>0</v>
      </c>
      <c r="O2648" s="5">
        <f>IFERROR(VLOOKUP(Tabla1[[#This Row],[FECHA]],'RECAUDOS DE RESOLUCIONES'!A:D,4,FALSE),0)</f>
        <v>0</v>
      </c>
      <c r="P2648" s="9">
        <f>IFERROR(VLOOKUP(Tabla1[[#This Row],[FECHA]],'RECAUDOS DE RESOLUCIONES'!A:D,3,FALSE),0)</f>
        <v>0</v>
      </c>
      <c r="Q264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648" s="9">
        <f>Tabla1[V. COMPARENDOS]-(Tabla1[V. EXONERACIONES]+Tabla1[[#This Row],[V. SIMIT CON RESOLUCION]]+Tabla1[[#This Row],[V. SIMIT SIN RESOLUCION]]+Tabla1[[#This Row],[V. RECAUDOS COMPARENDOS]]+Tabla1[[#This Row],[V. RECAUDOS RESOLUCIONES]])</f>
        <v>257500</v>
      </c>
      <c r="S2648" s="11">
        <f>IFERROR(VLOOKUP(Tabla1[[#This Row],[FECHA]],'RECAUDOS LOCALES'!A:D,4,FALSE),0)</f>
        <v>0</v>
      </c>
      <c r="T2648" s="9">
        <f>IFERROR(VLOOKUP(Tabla1[[#This Row],[FECHA]],'RECAUDOS LOCALES'!A:D,3,FALSE),0)</f>
        <v>0</v>
      </c>
      <c r="U2648" s="11">
        <f>IFERROR(VLOOKUP(Tabla1[[#This Row],[FECHA]],'RECAUDOS EXTERNOS'!A:D,4,FALSE),0)</f>
        <v>0</v>
      </c>
      <c r="V2648" s="9">
        <f>IFERROR(VLOOKUP(Tabla1[[#This Row],[FECHA]],'RECAUDOS EXTERNOS'!A:D,3,FALSE),0)</f>
        <v>0</v>
      </c>
    </row>
    <row r="2649" spans="1:22" x14ac:dyDescent="0.25">
      <c r="A2649" s="1">
        <v>40208</v>
      </c>
      <c r="B2649" s="3" t="s">
        <v>5</v>
      </c>
      <c r="C2649" s="2">
        <v>40179</v>
      </c>
      <c r="D2649" s="5">
        <f>YEAR(Tabla1[[#This Row],[FECHA]])</f>
        <v>2010</v>
      </c>
      <c r="E2649" s="5">
        <f>IFERROR(VLOOKUP(Tabla1[[#This Row],[FECHA]],'COMPARENDOS TOTALES'!A:D,4,FALSE),0)</f>
        <v>8</v>
      </c>
      <c r="F2649" s="9">
        <f>IFERROR(VLOOKUP(Tabla1[[#This Row],[FECHA]],'COMPARENDOS TOTALES'!A:D,3,FALSE),0)</f>
        <v>3347500</v>
      </c>
      <c r="G2649" s="5">
        <f>IFERROR(VLOOKUP(Tabla1[[#This Row],[FECHA]],EXONERACIONES!A:D,4,FALSE),0)</f>
        <v>1</v>
      </c>
      <c r="H2649" s="9">
        <f>IFERROR(VLOOKUP(Tabla1[[#This Row],[FECHA]],EXONERACIONES!A:D,3,FALSE),0)</f>
        <v>515000</v>
      </c>
      <c r="I2649" s="5">
        <f>IFERROR(VLOOKUP(Tabla1[[#This Row],[FECHA]],'SIMIT CON RES'!A:D,4,FALSE),0)</f>
        <v>6</v>
      </c>
      <c r="J2649" s="9">
        <f>IFERROR(VLOOKUP(Tabla1[[#This Row],[FECHA]],'SIMIT CON RES'!A:D,3,FALSE),0)</f>
        <v>2317500</v>
      </c>
      <c r="K2649">
        <f>IFERROR(VLOOKUP(Tabla1[[#This Row],[FECHA]],'SIMIT SIN RES'!A:D,4,FALSE),0)</f>
        <v>0</v>
      </c>
      <c r="L2649" s="9">
        <f>IFERROR(VLOOKUP(Tabla1[[#This Row],[FECHA]],'SIMIT SIN RES'!A:D,3,FALSE),0)</f>
        <v>0</v>
      </c>
      <c r="M2649" s="5">
        <f>IFERROR(VLOOKUP(Tabla1[[#This Row],[FECHA]],'RECAUDOS DE COMPARENDOS'!A:D,4,FALSE),0)</f>
        <v>0</v>
      </c>
      <c r="N2649" s="9">
        <f>IFERROR(VLOOKUP(Tabla1[[#This Row],[FECHA]],'RECAUDOS DE COMPARENDOS'!A:D,3,FALSE),0)</f>
        <v>0</v>
      </c>
      <c r="O2649" s="5">
        <f>IFERROR(VLOOKUP(Tabla1[[#This Row],[FECHA]],'RECAUDOS DE RESOLUCIONES'!A:D,4,FALSE),0)</f>
        <v>0</v>
      </c>
      <c r="P2649" s="9">
        <f>IFERROR(VLOOKUP(Tabla1[[#This Row],[FECHA]],'RECAUDOS DE RESOLUCIONES'!A:D,3,FALSE),0)</f>
        <v>0</v>
      </c>
      <c r="Q264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649" s="9">
        <f>Tabla1[V. COMPARENDOS]-(Tabla1[V. EXONERACIONES]+Tabla1[[#This Row],[V. SIMIT CON RESOLUCION]]+Tabla1[[#This Row],[V. SIMIT SIN RESOLUCION]]+Tabla1[[#This Row],[V. RECAUDOS COMPARENDOS]]+Tabla1[[#This Row],[V. RECAUDOS RESOLUCIONES]])</f>
        <v>515000</v>
      </c>
      <c r="S2649" s="11">
        <f>IFERROR(VLOOKUP(Tabla1[[#This Row],[FECHA]],'RECAUDOS LOCALES'!A:D,4,FALSE),0)</f>
        <v>0</v>
      </c>
      <c r="T2649" s="9">
        <f>IFERROR(VLOOKUP(Tabla1[[#This Row],[FECHA]],'RECAUDOS LOCALES'!A:D,3,FALSE),0)</f>
        <v>0</v>
      </c>
      <c r="U2649" s="11">
        <f>IFERROR(VLOOKUP(Tabla1[[#This Row],[FECHA]],'RECAUDOS EXTERNOS'!A:D,4,FALSE),0)</f>
        <v>0</v>
      </c>
      <c r="V2649" s="9">
        <f>IFERROR(VLOOKUP(Tabla1[[#This Row],[FECHA]],'RECAUDOS EXTERNOS'!A:D,3,FALSE),0)</f>
        <v>0</v>
      </c>
    </row>
    <row r="2650" spans="1:22" x14ac:dyDescent="0.25">
      <c r="A2650" s="1">
        <v>40209</v>
      </c>
      <c r="B2650" s="3" t="s">
        <v>4</v>
      </c>
      <c r="C2650" s="2">
        <v>40179</v>
      </c>
      <c r="D2650" s="5">
        <f>YEAR(Tabla1[[#This Row],[FECHA]])</f>
        <v>2010</v>
      </c>
      <c r="E2650" s="5">
        <f>IFERROR(VLOOKUP(Tabla1[[#This Row],[FECHA]],'COMPARENDOS TOTALES'!A:D,4,FALSE),0)</f>
        <v>19</v>
      </c>
      <c r="F2650" s="9">
        <f>IFERROR(VLOOKUP(Tabla1[[#This Row],[FECHA]],'COMPARENDOS TOTALES'!A:D,3,FALSE),0)</f>
        <v>7347333</v>
      </c>
      <c r="G2650" s="5">
        <f>IFERROR(VLOOKUP(Tabla1[[#This Row],[FECHA]],EXONERACIONES!A:D,4,FALSE),0)</f>
        <v>0</v>
      </c>
      <c r="H2650" s="9">
        <f>IFERROR(VLOOKUP(Tabla1[[#This Row],[FECHA]],EXONERACIONES!A:D,3,FALSE),0)</f>
        <v>0</v>
      </c>
      <c r="I2650" s="5">
        <f>IFERROR(VLOOKUP(Tabla1[[#This Row],[FECHA]],'SIMIT CON RES'!A:D,4,FALSE),0)</f>
        <v>13</v>
      </c>
      <c r="J2650" s="9">
        <f>IFERROR(VLOOKUP(Tabla1[[#This Row],[FECHA]],'SIMIT CON RES'!A:D,3,FALSE),0)</f>
        <v>5287333</v>
      </c>
      <c r="K2650">
        <f>IFERROR(VLOOKUP(Tabla1[[#This Row],[FECHA]],'SIMIT SIN RES'!A:D,4,FALSE),0)</f>
        <v>0</v>
      </c>
      <c r="L2650" s="9">
        <f>IFERROR(VLOOKUP(Tabla1[[#This Row],[FECHA]],'SIMIT SIN RES'!A:D,3,FALSE),0)</f>
        <v>0</v>
      </c>
      <c r="M2650" s="5">
        <f>IFERROR(VLOOKUP(Tabla1[[#This Row],[FECHA]],'RECAUDOS DE COMPARENDOS'!A:D,4,FALSE),0)</f>
        <v>1</v>
      </c>
      <c r="N2650" s="9">
        <f>IFERROR(VLOOKUP(Tabla1[[#This Row],[FECHA]],'RECAUDOS DE COMPARENDOS'!A:D,3,FALSE),0)</f>
        <v>257500</v>
      </c>
      <c r="O2650" s="5">
        <f>IFERROR(VLOOKUP(Tabla1[[#This Row],[FECHA]],'RECAUDOS DE RESOLUCIONES'!A:D,4,FALSE),0)</f>
        <v>1</v>
      </c>
      <c r="P2650" s="9">
        <f>IFERROR(VLOOKUP(Tabla1[[#This Row],[FECHA]],'RECAUDOS DE RESOLUCIONES'!A:D,3,FALSE),0)</f>
        <v>515000</v>
      </c>
      <c r="Q265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2650" s="9">
        <f>Tabla1[V. COMPARENDOS]-(Tabla1[V. EXONERACIONES]+Tabla1[[#This Row],[V. SIMIT CON RESOLUCION]]+Tabla1[[#This Row],[V. SIMIT SIN RESOLUCION]]+Tabla1[[#This Row],[V. RECAUDOS COMPARENDOS]]+Tabla1[[#This Row],[V. RECAUDOS RESOLUCIONES]])</f>
        <v>1287500</v>
      </c>
      <c r="S2650" s="11">
        <f>IFERROR(VLOOKUP(Tabla1[[#This Row],[FECHA]],'RECAUDOS LOCALES'!A:D,4,FALSE),0)</f>
        <v>0</v>
      </c>
      <c r="T2650" s="9">
        <f>IFERROR(VLOOKUP(Tabla1[[#This Row],[FECHA]],'RECAUDOS LOCALES'!A:D,3,FALSE),0)</f>
        <v>0</v>
      </c>
      <c r="U2650" s="11">
        <f>IFERROR(VLOOKUP(Tabla1[[#This Row],[FECHA]],'RECAUDOS EXTERNOS'!A:D,4,FALSE),0)</f>
        <v>0</v>
      </c>
      <c r="V2650" s="9">
        <f>IFERROR(VLOOKUP(Tabla1[[#This Row],[FECHA]],'RECAUDOS EXTERNOS'!A:D,3,FALSE),0)</f>
        <v>0</v>
      </c>
    </row>
    <row r="2651" spans="1:22" x14ac:dyDescent="0.25">
      <c r="A2651" s="1">
        <v>40210</v>
      </c>
      <c r="B2651" s="3" t="s">
        <v>1</v>
      </c>
      <c r="C2651" s="2">
        <v>40210</v>
      </c>
      <c r="D2651" s="5">
        <f>YEAR(Tabla1[[#This Row],[FECHA]])</f>
        <v>2010</v>
      </c>
      <c r="E2651" s="5">
        <f>IFERROR(VLOOKUP(Tabla1[[#This Row],[FECHA]],'COMPARENDOS TOTALES'!A:D,4,FALSE),0)</f>
        <v>6</v>
      </c>
      <c r="F2651" s="9">
        <f>IFERROR(VLOOKUP(Tabla1[[#This Row],[FECHA]],'COMPARENDOS TOTALES'!A:D,3,FALSE),0)</f>
        <v>1939833</v>
      </c>
      <c r="G2651" s="5">
        <f>IFERROR(VLOOKUP(Tabla1[[#This Row],[FECHA]],EXONERACIONES!A:D,4,FALSE),0)</f>
        <v>1</v>
      </c>
      <c r="H2651" s="9">
        <f>IFERROR(VLOOKUP(Tabla1[[#This Row],[FECHA]],EXONERACIONES!A:D,3,FALSE),0)</f>
        <v>515000</v>
      </c>
      <c r="I2651" s="5">
        <f>IFERROR(VLOOKUP(Tabla1[[#This Row],[FECHA]],'SIMIT CON RES'!A:D,4,FALSE),0)</f>
        <v>4</v>
      </c>
      <c r="J2651" s="9">
        <f>IFERROR(VLOOKUP(Tabla1[[#This Row],[FECHA]],'SIMIT CON RES'!A:D,3,FALSE),0)</f>
        <v>1167333</v>
      </c>
      <c r="K2651">
        <f>IFERROR(VLOOKUP(Tabla1[[#This Row],[FECHA]],'SIMIT SIN RES'!A:D,4,FALSE),0)</f>
        <v>0</v>
      </c>
      <c r="L2651" s="9">
        <f>IFERROR(VLOOKUP(Tabla1[[#This Row],[FECHA]],'SIMIT SIN RES'!A:D,3,FALSE),0)</f>
        <v>0</v>
      </c>
      <c r="M2651" s="5">
        <f>IFERROR(VLOOKUP(Tabla1[[#This Row],[FECHA]],'RECAUDOS DE COMPARENDOS'!A:D,4,FALSE),0)</f>
        <v>1</v>
      </c>
      <c r="N2651" s="9">
        <f>IFERROR(VLOOKUP(Tabla1[[#This Row],[FECHA]],'RECAUDOS DE COMPARENDOS'!A:D,3,FALSE),0)</f>
        <v>257500</v>
      </c>
      <c r="O2651" s="5">
        <f>IFERROR(VLOOKUP(Tabla1[[#This Row],[FECHA]],'RECAUDOS DE RESOLUCIONES'!A:D,4,FALSE),0)</f>
        <v>0</v>
      </c>
      <c r="P2651" s="9">
        <f>IFERROR(VLOOKUP(Tabla1[[#This Row],[FECHA]],'RECAUDOS DE RESOLUCIONES'!A:D,3,FALSE),0)</f>
        <v>0</v>
      </c>
      <c r="Q265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65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651" s="11">
        <f>IFERROR(VLOOKUP(Tabla1[[#This Row],[FECHA]],'RECAUDOS LOCALES'!A:D,4,FALSE),0)</f>
        <v>4</v>
      </c>
      <c r="T2651" s="9">
        <f>IFERROR(VLOOKUP(Tabla1[[#This Row],[FECHA]],'RECAUDOS LOCALES'!A:D,3,FALSE),0)</f>
        <v>1077769</v>
      </c>
      <c r="U2651" s="11">
        <f>IFERROR(VLOOKUP(Tabla1[[#This Row],[FECHA]],'RECAUDOS EXTERNOS'!A:D,4,FALSE),0)</f>
        <v>5</v>
      </c>
      <c r="V2651" s="9">
        <f>IFERROR(VLOOKUP(Tabla1[[#This Row],[FECHA]],'RECAUDOS EXTERNOS'!A:D,3,FALSE),0)</f>
        <v>1171127</v>
      </c>
    </row>
    <row r="2652" spans="1:22" x14ac:dyDescent="0.25">
      <c r="A2652" s="1">
        <v>40211</v>
      </c>
      <c r="B2652" s="3" t="s">
        <v>2</v>
      </c>
      <c r="C2652" s="2">
        <v>40210</v>
      </c>
      <c r="D2652" s="5">
        <f>YEAR(Tabla1[[#This Row],[FECHA]])</f>
        <v>2010</v>
      </c>
      <c r="E2652" s="5">
        <f>IFERROR(VLOOKUP(Tabla1[[#This Row],[FECHA]],'COMPARENDOS TOTALES'!A:D,4,FALSE),0)</f>
        <v>5</v>
      </c>
      <c r="F2652" s="9">
        <f>IFERROR(VLOOKUP(Tabla1[[#This Row],[FECHA]],'COMPARENDOS TOTALES'!A:D,3,FALSE),0)</f>
        <v>2060000</v>
      </c>
      <c r="G2652" s="5">
        <f>IFERROR(VLOOKUP(Tabla1[[#This Row],[FECHA]],EXONERACIONES!A:D,4,FALSE),0)</f>
        <v>0</v>
      </c>
      <c r="H2652" s="9">
        <f>IFERROR(VLOOKUP(Tabla1[[#This Row],[FECHA]],EXONERACIONES!A:D,3,FALSE),0)</f>
        <v>0</v>
      </c>
      <c r="I2652" s="5">
        <f>IFERROR(VLOOKUP(Tabla1[[#This Row],[FECHA]],'SIMIT CON RES'!A:D,4,FALSE),0)</f>
        <v>4</v>
      </c>
      <c r="J2652" s="9">
        <f>IFERROR(VLOOKUP(Tabla1[[#This Row],[FECHA]],'SIMIT CON RES'!A:D,3,FALSE),0)</f>
        <v>1545000</v>
      </c>
      <c r="K2652">
        <f>IFERROR(VLOOKUP(Tabla1[[#This Row],[FECHA]],'SIMIT SIN RES'!A:D,4,FALSE),0)</f>
        <v>0</v>
      </c>
      <c r="L2652" s="9">
        <f>IFERROR(VLOOKUP(Tabla1[[#This Row],[FECHA]],'SIMIT SIN RES'!A:D,3,FALSE),0)</f>
        <v>0</v>
      </c>
      <c r="M2652" s="5">
        <f>IFERROR(VLOOKUP(Tabla1[[#This Row],[FECHA]],'RECAUDOS DE COMPARENDOS'!A:D,4,FALSE),0)</f>
        <v>0</v>
      </c>
      <c r="N2652" s="9">
        <f>IFERROR(VLOOKUP(Tabla1[[#This Row],[FECHA]],'RECAUDOS DE COMPARENDOS'!A:D,3,FALSE),0)</f>
        <v>0</v>
      </c>
      <c r="O2652" s="5">
        <f>IFERROR(VLOOKUP(Tabla1[[#This Row],[FECHA]],'RECAUDOS DE RESOLUCIONES'!A:D,4,FALSE),0)</f>
        <v>0</v>
      </c>
      <c r="P2652" s="9">
        <f>IFERROR(VLOOKUP(Tabla1[[#This Row],[FECHA]],'RECAUDOS DE RESOLUCIONES'!A:D,3,FALSE),0)</f>
        <v>0</v>
      </c>
      <c r="Q265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652" s="9">
        <f>Tabla1[V. COMPARENDOS]-(Tabla1[V. EXONERACIONES]+Tabla1[[#This Row],[V. SIMIT CON RESOLUCION]]+Tabla1[[#This Row],[V. SIMIT SIN RESOLUCION]]+Tabla1[[#This Row],[V. RECAUDOS COMPARENDOS]]+Tabla1[[#This Row],[V. RECAUDOS RESOLUCIONES]])</f>
        <v>515000</v>
      </c>
      <c r="S2652" s="11">
        <f>IFERROR(VLOOKUP(Tabla1[[#This Row],[FECHA]],'RECAUDOS LOCALES'!A:D,4,FALSE),0)</f>
        <v>4</v>
      </c>
      <c r="T2652" s="9">
        <f>IFERROR(VLOOKUP(Tabla1[[#This Row],[FECHA]],'RECAUDOS LOCALES'!A:D,3,FALSE),0)</f>
        <v>797156</v>
      </c>
      <c r="U2652" s="11">
        <f>IFERROR(VLOOKUP(Tabla1[[#This Row],[FECHA]],'RECAUDOS EXTERNOS'!A:D,4,FALSE),0)</f>
        <v>1</v>
      </c>
      <c r="V2652" s="9">
        <f>IFERROR(VLOOKUP(Tabla1[[#This Row],[FECHA]],'RECAUDOS EXTERNOS'!A:D,3,FALSE),0)</f>
        <v>395370</v>
      </c>
    </row>
    <row r="2653" spans="1:22" x14ac:dyDescent="0.25">
      <c r="A2653" s="1">
        <v>40212</v>
      </c>
      <c r="B2653" s="3" t="s">
        <v>3</v>
      </c>
      <c r="C2653" s="2">
        <v>40210</v>
      </c>
      <c r="D2653" s="5">
        <f>YEAR(Tabla1[[#This Row],[FECHA]])</f>
        <v>2010</v>
      </c>
      <c r="E2653" s="5">
        <f>IFERROR(VLOOKUP(Tabla1[[#This Row],[FECHA]],'COMPARENDOS TOTALES'!A:D,4,FALSE),0)</f>
        <v>6</v>
      </c>
      <c r="F2653" s="9">
        <f>IFERROR(VLOOKUP(Tabla1[[#This Row],[FECHA]],'COMPARENDOS TOTALES'!A:D,3,FALSE),0)</f>
        <v>2060000</v>
      </c>
      <c r="G2653" s="5">
        <f>IFERROR(VLOOKUP(Tabla1[[#This Row],[FECHA]],EXONERACIONES!A:D,4,FALSE),0)</f>
        <v>0</v>
      </c>
      <c r="H2653" s="9">
        <f>IFERROR(VLOOKUP(Tabla1[[#This Row],[FECHA]],EXONERACIONES!A:D,3,FALSE),0)</f>
        <v>0</v>
      </c>
      <c r="I2653" s="5">
        <f>IFERROR(VLOOKUP(Tabla1[[#This Row],[FECHA]],'SIMIT CON RES'!A:D,4,FALSE),0)</f>
        <v>4</v>
      </c>
      <c r="J2653" s="9">
        <f>IFERROR(VLOOKUP(Tabla1[[#This Row],[FECHA]],'SIMIT CON RES'!A:D,3,FALSE),0)</f>
        <v>1287500</v>
      </c>
      <c r="K2653">
        <f>IFERROR(VLOOKUP(Tabla1[[#This Row],[FECHA]],'SIMIT SIN RES'!A:D,4,FALSE),0)</f>
        <v>0</v>
      </c>
      <c r="L2653" s="9">
        <f>IFERROR(VLOOKUP(Tabla1[[#This Row],[FECHA]],'SIMIT SIN RES'!A:D,3,FALSE),0)</f>
        <v>0</v>
      </c>
      <c r="M2653" s="5">
        <f>IFERROR(VLOOKUP(Tabla1[[#This Row],[FECHA]],'RECAUDOS DE COMPARENDOS'!A:D,4,FALSE),0)</f>
        <v>0</v>
      </c>
      <c r="N2653" s="9">
        <f>IFERROR(VLOOKUP(Tabla1[[#This Row],[FECHA]],'RECAUDOS DE COMPARENDOS'!A:D,3,FALSE),0)</f>
        <v>0</v>
      </c>
      <c r="O2653" s="5">
        <f>IFERROR(VLOOKUP(Tabla1[[#This Row],[FECHA]],'RECAUDOS DE RESOLUCIONES'!A:D,4,FALSE),0)</f>
        <v>0</v>
      </c>
      <c r="P2653" s="9">
        <f>IFERROR(VLOOKUP(Tabla1[[#This Row],[FECHA]],'RECAUDOS DE RESOLUCIONES'!A:D,3,FALSE),0)</f>
        <v>0</v>
      </c>
      <c r="Q265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653" s="9">
        <f>Tabla1[V. COMPARENDOS]-(Tabla1[V. EXONERACIONES]+Tabla1[[#This Row],[V. SIMIT CON RESOLUCION]]+Tabla1[[#This Row],[V. SIMIT SIN RESOLUCION]]+Tabla1[[#This Row],[V. RECAUDOS COMPARENDOS]]+Tabla1[[#This Row],[V. RECAUDOS RESOLUCIONES]])</f>
        <v>772500</v>
      </c>
      <c r="S2653" s="11">
        <f>IFERROR(VLOOKUP(Tabla1[[#This Row],[FECHA]],'RECAUDOS LOCALES'!A:D,4,FALSE),0)</f>
        <v>2</v>
      </c>
      <c r="T2653" s="9">
        <f>IFERROR(VLOOKUP(Tabla1[[#This Row],[FECHA]],'RECAUDOS LOCALES'!A:D,3,FALSE),0)</f>
        <v>359549</v>
      </c>
      <c r="U2653" s="11">
        <f>IFERROR(VLOOKUP(Tabla1[[#This Row],[FECHA]],'RECAUDOS EXTERNOS'!A:D,4,FALSE),0)</f>
        <v>2</v>
      </c>
      <c r="V2653" s="9">
        <f>IFERROR(VLOOKUP(Tabla1[[#This Row],[FECHA]],'RECAUDOS EXTERNOS'!A:D,3,FALSE),0)</f>
        <v>678750</v>
      </c>
    </row>
    <row r="2654" spans="1:22" x14ac:dyDescent="0.25">
      <c r="A2654" s="1">
        <v>40213</v>
      </c>
      <c r="B2654" s="3" t="s">
        <v>6</v>
      </c>
      <c r="C2654" s="2">
        <v>40210</v>
      </c>
      <c r="D2654" s="5">
        <f>YEAR(Tabla1[[#This Row],[FECHA]])</f>
        <v>2010</v>
      </c>
      <c r="E2654" s="5">
        <f>IFERROR(VLOOKUP(Tabla1[[#This Row],[FECHA]],'COMPARENDOS TOTALES'!A:D,4,FALSE),0)</f>
        <v>9</v>
      </c>
      <c r="F2654" s="9">
        <f>IFERROR(VLOOKUP(Tabla1[[#This Row],[FECHA]],'COMPARENDOS TOTALES'!A:D,3,FALSE),0)</f>
        <v>3347500</v>
      </c>
      <c r="G2654" s="5">
        <f>IFERROR(VLOOKUP(Tabla1[[#This Row],[FECHA]],EXONERACIONES!A:D,4,FALSE),0)</f>
        <v>0</v>
      </c>
      <c r="H2654" s="9">
        <f>IFERROR(VLOOKUP(Tabla1[[#This Row],[FECHA]],EXONERACIONES!A:D,3,FALSE),0)</f>
        <v>0</v>
      </c>
      <c r="I2654" s="5">
        <f>IFERROR(VLOOKUP(Tabla1[[#This Row],[FECHA]],'SIMIT CON RES'!A:D,4,FALSE),0)</f>
        <v>5</v>
      </c>
      <c r="J2654" s="9">
        <f>IFERROR(VLOOKUP(Tabla1[[#This Row],[FECHA]],'SIMIT CON RES'!A:D,3,FALSE),0)</f>
        <v>1802500</v>
      </c>
      <c r="K2654">
        <f>IFERROR(VLOOKUP(Tabla1[[#This Row],[FECHA]],'SIMIT SIN RES'!A:D,4,FALSE),0)</f>
        <v>0</v>
      </c>
      <c r="L2654" s="9">
        <f>IFERROR(VLOOKUP(Tabla1[[#This Row],[FECHA]],'SIMIT SIN RES'!A:D,3,FALSE),0)</f>
        <v>0</v>
      </c>
      <c r="M2654" s="5">
        <f>IFERROR(VLOOKUP(Tabla1[[#This Row],[FECHA]],'RECAUDOS DE COMPARENDOS'!A:D,4,FALSE),0)</f>
        <v>2</v>
      </c>
      <c r="N2654" s="9">
        <f>IFERROR(VLOOKUP(Tabla1[[#This Row],[FECHA]],'RECAUDOS DE COMPARENDOS'!A:D,3,FALSE),0)</f>
        <v>1030000</v>
      </c>
      <c r="O2654" s="5">
        <f>IFERROR(VLOOKUP(Tabla1[[#This Row],[FECHA]],'RECAUDOS DE RESOLUCIONES'!A:D,4,FALSE),0)</f>
        <v>0</v>
      </c>
      <c r="P2654" s="9">
        <f>IFERROR(VLOOKUP(Tabla1[[#This Row],[FECHA]],'RECAUDOS DE RESOLUCIONES'!A:D,3,FALSE),0)</f>
        <v>0</v>
      </c>
      <c r="Q265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654" s="9">
        <f>Tabla1[V. COMPARENDOS]-(Tabla1[V. EXONERACIONES]+Tabla1[[#This Row],[V. SIMIT CON RESOLUCION]]+Tabla1[[#This Row],[V. SIMIT SIN RESOLUCION]]+Tabla1[[#This Row],[V. RECAUDOS COMPARENDOS]]+Tabla1[[#This Row],[V. RECAUDOS RESOLUCIONES]])</f>
        <v>515000</v>
      </c>
      <c r="S2654" s="11">
        <f>IFERROR(VLOOKUP(Tabla1[[#This Row],[FECHA]],'RECAUDOS LOCALES'!A:D,4,FALSE),0)</f>
        <v>0</v>
      </c>
      <c r="T2654" s="9">
        <f>IFERROR(VLOOKUP(Tabla1[[#This Row],[FECHA]],'RECAUDOS LOCALES'!A:D,3,FALSE),0)</f>
        <v>0</v>
      </c>
      <c r="U2654" s="11">
        <f>IFERROR(VLOOKUP(Tabla1[[#This Row],[FECHA]],'RECAUDOS EXTERNOS'!A:D,4,FALSE),0)</f>
        <v>1</v>
      </c>
      <c r="V2654" s="9">
        <f>IFERROR(VLOOKUP(Tabla1[[#This Row],[FECHA]],'RECAUDOS EXTERNOS'!A:D,3,FALSE),0)</f>
        <v>129753</v>
      </c>
    </row>
    <row r="2655" spans="1:22" x14ac:dyDescent="0.25">
      <c r="A2655" s="1">
        <v>40214</v>
      </c>
      <c r="B2655" s="3" t="s">
        <v>0</v>
      </c>
      <c r="C2655" s="2">
        <v>40210</v>
      </c>
      <c r="D2655" s="5">
        <f>YEAR(Tabla1[[#This Row],[FECHA]])</f>
        <v>2010</v>
      </c>
      <c r="E2655" s="5">
        <f>IFERROR(VLOOKUP(Tabla1[[#This Row],[FECHA]],'COMPARENDOS TOTALES'!A:D,4,FALSE),0)</f>
        <v>0</v>
      </c>
      <c r="F2655" s="9">
        <f>IFERROR(VLOOKUP(Tabla1[[#This Row],[FECHA]],'COMPARENDOS TOTALES'!A:D,3,FALSE),0)</f>
        <v>0</v>
      </c>
      <c r="G2655" s="5">
        <f>IFERROR(VLOOKUP(Tabla1[[#This Row],[FECHA]],EXONERACIONES!A:D,4,FALSE),0)</f>
        <v>0</v>
      </c>
      <c r="H2655" s="9">
        <f>IFERROR(VLOOKUP(Tabla1[[#This Row],[FECHA]],EXONERACIONES!A:D,3,FALSE),0)</f>
        <v>0</v>
      </c>
      <c r="I2655" s="5">
        <f>IFERROR(VLOOKUP(Tabla1[[#This Row],[FECHA]],'SIMIT CON RES'!A:D,4,FALSE),0)</f>
        <v>0</v>
      </c>
      <c r="J2655" s="9">
        <f>IFERROR(VLOOKUP(Tabla1[[#This Row],[FECHA]],'SIMIT CON RES'!A:D,3,FALSE),0)</f>
        <v>0</v>
      </c>
      <c r="K2655">
        <f>IFERROR(VLOOKUP(Tabla1[[#This Row],[FECHA]],'SIMIT SIN RES'!A:D,4,FALSE),0)</f>
        <v>0</v>
      </c>
      <c r="L2655" s="9">
        <f>IFERROR(VLOOKUP(Tabla1[[#This Row],[FECHA]],'SIMIT SIN RES'!A:D,3,FALSE),0)</f>
        <v>0</v>
      </c>
      <c r="M2655" s="5">
        <f>IFERROR(VLOOKUP(Tabla1[[#This Row],[FECHA]],'RECAUDOS DE COMPARENDOS'!A:D,4,FALSE),0)</f>
        <v>0</v>
      </c>
      <c r="N2655" s="9">
        <f>IFERROR(VLOOKUP(Tabla1[[#This Row],[FECHA]],'RECAUDOS DE COMPARENDOS'!A:D,3,FALSE),0)</f>
        <v>0</v>
      </c>
      <c r="O2655" s="5">
        <f>IFERROR(VLOOKUP(Tabla1[[#This Row],[FECHA]],'RECAUDOS DE RESOLUCIONES'!A:D,4,FALSE),0)</f>
        <v>0</v>
      </c>
      <c r="P2655" s="9">
        <f>IFERROR(VLOOKUP(Tabla1[[#This Row],[FECHA]],'RECAUDOS DE RESOLUCIONES'!A:D,3,FALSE),0)</f>
        <v>0</v>
      </c>
      <c r="Q265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65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655" s="11">
        <f>IFERROR(VLOOKUP(Tabla1[[#This Row],[FECHA]],'RECAUDOS LOCALES'!A:D,4,FALSE),0)</f>
        <v>0</v>
      </c>
      <c r="T2655" s="9">
        <f>IFERROR(VLOOKUP(Tabla1[[#This Row],[FECHA]],'RECAUDOS LOCALES'!A:D,3,FALSE),0)</f>
        <v>0</v>
      </c>
      <c r="U2655" s="11">
        <f>IFERROR(VLOOKUP(Tabla1[[#This Row],[FECHA]],'RECAUDOS EXTERNOS'!A:D,4,FALSE),0)</f>
        <v>3</v>
      </c>
      <c r="V2655" s="9">
        <f>IFERROR(VLOOKUP(Tabla1[[#This Row],[FECHA]],'RECAUDOS EXTERNOS'!A:D,3,FALSE),0)</f>
        <v>1035570</v>
      </c>
    </row>
    <row r="2656" spans="1:22" x14ac:dyDescent="0.25">
      <c r="A2656" s="1">
        <v>40215</v>
      </c>
      <c r="B2656" s="3" t="s">
        <v>5</v>
      </c>
      <c r="C2656" s="2">
        <v>40210</v>
      </c>
      <c r="D2656" s="5">
        <f>YEAR(Tabla1[[#This Row],[FECHA]])</f>
        <v>2010</v>
      </c>
      <c r="E2656" s="5">
        <f>IFERROR(VLOOKUP(Tabla1[[#This Row],[FECHA]],'COMPARENDOS TOTALES'!A:D,4,FALSE),0)</f>
        <v>13</v>
      </c>
      <c r="F2656" s="9">
        <f>IFERROR(VLOOKUP(Tabla1[[#This Row],[FECHA]],'COMPARENDOS TOTALES'!A:D,3,FALSE),0)</f>
        <v>3639332</v>
      </c>
      <c r="G2656" s="5">
        <f>IFERROR(VLOOKUP(Tabla1[[#This Row],[FECHA]],EXONERACIONES!A:D,4,FALSE),0)</f>
        <v>0</v>
      </c>
      <c r="H2656" s="9">
        <f>IFERROR(VLOOKUP(Tabla1[[#This Row],[FECHA]],EXONERACIONES!A:D,3,FALSE),0)</f>
        <v>0</v>
      </c>
      <c r="I2656" s="5">
        <f>IFERROR(VLOOKUP(Tabla1[[#This Row],[FECHA]],'SIMIT CON RES'!A:D,4,FALSE),0)</f>
        <v>5</v>
      </c>
      <c r="J2656" s="9">
        <f>IFERROR(VLOOKUP(Tabla1[[#This Row],[FECHA]],'SIMIT CON RES'!A:D,3,FALSE),0)</f>
        <v>1047166</v>
      </c>
      <c r="K2656">
        <f>IFERROR(VLOOKUP(Tabla1[[#This Row],[FECHA]],'SIMIT SIN RES'!A:D,4,FALSE),0)</f>
        <v>0</v>
      </c>
      <c r="L2656" s="9">
        <f>IFERROR(VLOOKUP(Tabla1[[#This Row],[FECHA]],'SIMIT SIN RES'!A:D,3,FALSE),0)</f>
        <v>0</v>
      </c>
      <c r="M2656" s="5">
        <f>IFERROR(VLOOKUP(Tabla1[[#This Row],[FECHA]],'RECAUDOS DE COMPARENDOS'!A:D,4,FALSE),0)</f>
        <v>3</v>
      </c>
      <c r="N2656" s="9">
        <f>IFERROR(VLOOKUP(Tabla1[[#This Row],[FECHA]],'RECAUDOS DE COMPARENDOS'!A:D,3,FALSE),0)</f>
        <v>909833</v>
      </c>
      <c r="O2656" s="5">
        <f>IFERROR(VLOOKUP(Tabla1[[#This Row],[FECHA]],'RECAUDOS DE RESOLUCIONES'!A:D,4,FALSE),0)</f>
        <v>1</v>
      </c>
      <c r="P2656" s="9">
        <f>IFERROR(VLOOKUP(Tabla1[[#This Row],[FECHA]],'RECAUDOS DE RESOLUCIONES'!A:D,3,FALSE),0)</f>
        <v>257500</v>
      </c>
      <c r="Q265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2656" s="9">
        <f>Tabla1[V. COMPARENDOS]-(Tabla1[V. EXONERACIONES]+Tabla1[[#This Row],[V. SIMIT CON RESOLUCION]]+Tabla1[[#This Row],[V. SIMIT SIN RESOLUCION]]+Tabla1[[#This Row],[V. RECAUDOS COMPARENDOS]]+Tabla1[[#This Row],[V. RECAUDOS RESOLUCIONES]])</f>
        <v>1424833</v>
      </c>
      <c r="S2656" s="11">
        <f>IFERROR(VLOOKUP(Tabla1[[#This Row],[FECHA]],'RECAUDOS LOCALES'!A:D,4,FALSE),0)</f>
        <v>0</v>
      </c>
      <c r="T2656" s="9">
        <f>IFERROR(VLOOKUP(Tabla1[[#This Row],[FECHA]],'RECAUDOS LOCALES'!A:D,3,FALSE),0)</f>
        <v>0</v>
      </c>
      <c r="U2656" s="11">
        <f>IFERROR(VLOOKUP(Tabla1[[#This Row],[FECHA]],'RECAUDOS EXTERNOS'!A:D,4,FALSE),0)</f>
        <v>0</v>
      </c>
      <c r="V2656" s="9">
        <f>IFERROR(VLOOKUP(Tabla1[[#This Row],[FECHA]],'RECAUDOS EXTERNOS'!A:D,3,FALSE),0)</f>
        <v>0</v>
      </c>
    </row>
    <row r="2657" spans="1:22" x14ac:dyDescent="0.25">
      <c r="A2657" s="1">
        <v>40216</v>
      </c>
      <c r="B2657" s="3" t="s">
        <v>4</v>
      </c>
      <c r="C2657" s="2">
        <v>40210</v>
      </c>
      <c r="D2657" s="5">
        <f>YEAR(Tabla1[[#This Row],[FECHA]])</f>
        <v>2010</v>
      </c>
      <c r="E2657" s="5">
        <f>IFERROR(VLOOKUP(Tabla1[[#This Row],[FECHA]],'COMPARENDOS TOTALES'!A:D,4,FALSE),0)</f>
        <v>5</v>
      </c>
      <c r="F2657" s="9">
        <f>IFERROR(VLOOKUP(Tabla1[[#This Row],[FECHA]],'COMPARENDOS TOTALES'!A:D,3,FALSE),0)</f>
        <v>1167333</v>
      </c>
      <c r="G2657" s="5">
        <f>IFERROR(VLOOKUP(Tabla1[[#This Row],[FECHA]],EXONERACIONES!A:D,4,FALSE),0)</f>
        <v>0</v>
      </c>
      <c r="H2657" s="9">
        <f>IFERROR(VLOOKUP(Tabla1[[#This Row],[FECHA]],EXONERACIONES!A:D,3,FALSE),0)</f>
        <v>0</v>
      </c>
      <c r="I2657" s="5">
        <f>IFERROR(VLOOKUP(Tabla1[[#This Row],[FECHA]],'SIMIT CON RES'!A:D,4,FALSE),0)</f>
        <v>4</v>
      </c>
      <c r="J2657" s="9">
        <f>IFERROR(VLOOKUP(Tabla1[[#This Row],[FECHA]],'SIMIT CON RES'!A:D,3,FALSE),0)</f>
        <v>1030000</v>
      </c>
      <c r="K2657">
        <f>IFERROR(VLOOKUP(Tabla1[[#This Row],[FECHA]],'SIMIT SIN RES'!A:D,4,FALSE),0)</f>
        <v>0</v>
      </c>
      <c r="L2657" s="9">
        <f>IFERROR(VLOOKUP(Tabla1[[#This Row],[FECHA]],'SIMIT SIN RES'!A:D,3,FALSE),0)</f>
        <v>0</v>
      </c>
      <c r="M2657" s="5">
        <f>IFERROR(VLOOKUP(Tabla1[[#This Row],[FECHA]],'RECAUDOS DE COMPARENDOS'!A:D,4,FALSE),0)</f>
        <v>0</v>
      </c>
      <c r="N2657" s="9">
        <f>IFERROR(VLOOKUP(Tabla1[[#This Row],[FECHA]],'RECAUDOS DE COMPARENDOS'!A:D,3,FALSE),0)</f>
        <v>0</v>
      </c>
      <c r="O2657" s="5">
        <f>IFERROR(VLOOKUP(Tabla1[[#This Row],[FECHA]],'RECAUDOS DE RESOLUCIONES'!A:D,4,FALSE),0)</f>
        <v>0</v>
      </c>
      <c r="P2657" s="9">
        <f>IFERROR(VLOOKUP(Tabla1[[#This Row],[FECHA]],'RECAUDOS DE RESOLUCIONES'!A:D,3,FALSE),0)</f>
        <v>0</v>
      </c>
      <c r="Q265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657" s="9">
        <f>Tabla1[V. COMPARENDOS]-(Tabla1[V. EXONERACIONES]+Tabla1[[#This Row],[V. SIMIT CON RESOLUCION]]+Tabla1[[#This Row],[V. SIMIT SIN RESOLUCION]]+Tabla1[[#This Row],[V. RECAUDOS COMPARENDOS]]+Tabla1[[#This Row],[V. RECAUDOS RESOLUCIONES]])</f>
        <v>137333</v>
      </c>
      <c r="S2657" s="11">
        <f>IFERROR(VLOOKUP(Tabla1[[#This Row],[FECHA]],'RECAUDOS LOCALES'!A:D,4,FALSE),0)</f>
        <v>0</v>
      </c>
      <c r="T2657" s="9">
        <f>IFERROR(VLOOKUP(Tabla1[[#This Row],[FECHA]],'RECAUDOS LOCALES'!A:D,3,FALSE),0)</f>
        <v>0</v>
      </c>
      <c r="U2657" s="11">
        <f>IFERROR(VLOOKUP(Tabla1[[#This Row],[FECHA]],'RECAUDOS EXTERNOS'!A:D,4,FALSE),0)</f>
        <v>0</v>
      </c>
      <c r="V2657" s="9">
        <f>IFERROR(VLOOKUP(Tabla1[[#This Row],[FECHA]],'RECAUDOS EXTERNOS'!A:D,3,FALSE),0)</f>
        <v>0</v>
      </c>
    </row>
    <row r="2658" spans="1:22" x14ac:dyDescent="0.25">
      <c r="A2658" s="1">
        <v>40217</v>
      </c>
      <c r="B2658" s="3" t="s">
        <v>1</v>
      </c>
      <c r="C2658" s="2">
        <v>40210</v>
      </c>
      <c r="D2658" s="5">
        <f>YEAR(Tabla1[[#This Row],[FECHA]])</f>
        <v>2010</v>
      </c>
      <c r="E2658" s="5">
        <f>IFERROR(VLOOKUP(Tabla1[[#This Row],[FECHA]],'COMPARENDOS TOTALES'!A:D,4,FALSE),0)</f>
        <v>3</v>
      </c>
      <c r="F2658" s="9">
        <f>IFERROR(VLOOKUP(Tabla1[[#This Row],[FECHA]],'COMPARENDOS TOTALES'!A:D,3,FALSE),0)</f>
        <v>1030000</v>
      </c>
      <c r="G2658" s="5">
        <f>IFERROR(VLOOKUP(Tabla1[[#This Row],[FECHA]],EXONERACIONES!A:D,4,FALSE),0)</f>
        <v>0</v>
      </c>
      <c r="H2658" s="9">
        <f>IFERROR(VLOOKUP(Tabla1[[#This Row],[FECHA]],EXONERACIONES!A:D,3,FALSE),0)</f>
        <v>0</v>
      </c>
      <c r="I2658" s="5">
        <f>IFERROR(VLOOKUP(Tabla1[[#This Row],[FECHA]],'SIMIT CON RES'!A:D,4,FALSE),0)</f>
        <v>2</v>
      </c>
      <c r="J2658" s="9">
        <f>IFERROR(VLOOKUP(Tabla1[[#This Row],[FECHA]],'SIMIT CON RES'!A:D,3,FALSE),0)</f>
        <v>515000</v>
      </c>
      <c r="K2658">
        <f>IFERROR(VLOOKUP(Tabla1[[#This Row],[FECHA]],'SIMIT SIN RES'!A:D,4,FALSE),0)</f>
        <v>0</v>
      </c>
      <c r="L2658" s="9">
        <f>IFERROR(VLOOKUP(Tabla1[[#This Row],[FECHA]],'SIMIT SIN RES'!A:D,3,FALSE),0)</f>
        <v>0</v>
      </c>
      <c r="M2658" s="5">
        <f>IFERROR(VLOOKUP(Tabla1[[#This Row],[FECHA]],'RECAUDOS DE COMPARENDOS'!A:D,4,FALSE),0)</f>
        <v>0</v>
      </c>
      <c r="N2658" s="9">
        <f>IFERROR(VLOOKUP(Tabla1[[#This Row],[FECHA]],'RECAUDOS DE COMPARENDOS'!A:D,3,FALSE),0)</f>
        <v>0</v>
      </c>
      <c r="O2658" s="5">
        <f>IFERROR(VLOOKUP(Tabla1[[#This Row],[FECHA]],'RECAUDOS DE RESOLUCIONES'!A:D,4,FALSE),0)</f>
        <v>0</v>
      </c>
      <c r="P2658" s="9">
        <f>IFERROR(VLOOKUP(Tabla1[[#This Row],[FECHA]],'RECAUDOS DE RESOLUCIONES'!A:D,3,FALSE),0)</f>
        <v>0</v>
      </c>
      <c r="Q265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658" s="9">
        <f>Tabla1[V. COMPARENDOS]-(Tabla1[V. EXONERACIONES]+Tabla1[[#This Row],[V. SIMIT CON RESOLUCION]]+Tabla1[[#This Row],[V. SIMIT SIN RESOLUCION]]+Tabla1[[#This Row],[V. RECAUDOS COMPARENDOS]]+Tabla1[[#This Row],[V. RECAUDOS RESOLUCIONES]])</f>
        <v>515000</v>
      </c>
      <c r="S2658" s="11">
        <f>IFERROR(VLOOKUP(Tabla1[[#This Row],[FECHA]],'RECAUDOS LOCALES'!A:D,4,FALSE),0)</f>
        <v>0</v>
      </c>
      <c r="T2658" s="9">
        <f>IFERROR(VLOOKUP(Tabla1[[#This Row],[FECHA]],'RECAUDOS LOCALES'!A:D,3,FALSE),0)</f>
        <v>0</v>
      </c>
      <c r="U2658" s="11">
        <f>IFERROR(VLOOKUP(Tabla1[[#This Row],[FECHA]],'RECAUDOS EXTERNOS'!A:D,4,FALSE),0)</f>
        <v>3</v>
      </c>
      <c r="V2658" s="9">
        <f>IFERROR(VLOOKUP(Tabla1[[#This Row],[FECHA]],'RECAUDOS EXTERNOS'!A:D,3,FALSE),0)</f>
        <v>964905</v>
      </c>
    </row>
    <row r="2659" spans="1:22" x14ac:dyDescent="0.25">
      <c r="A2659" s="1">
        <v>40218</v>
      </c>
      <c r="B2659" s="3" t="s">
        <v>2</v>
      </c>
      <c r="C2659" s="2">
        <v>40210</v>
      </c>
      <c r="D2659" s="5">
        <f>YEAR(Tabla1[[#This Row],[FECHA]])</f>
        <v>2010</v>
      </c>
      <c r="E2659" s="5">
        <f>IFERROR(VLOOKUP(Tabla1[[#This Row],[FECHA]],'COMPARENDOS TOTALES'!A:D,4,FALSE),0)</f>
        <v>7</v>
      </c>
      <c r="F2659" s="9">
        <f>IFERROR(VLOOKUP(Tabla1[[#This Row],[FECHA]],'COMPARENDOS TOTALES'!A:D,3,FALSE),0)</f>
        <v>2969833</v>
      </c>
      <c r="G2659" s="5">
        <f>IFERROR(VLOOKUP(Tabla1[[#This Row],[FECHA]],EXONERACIONES!A:D,4,FALSE),0)</f>
        <v>0</v>
      </c>
      <c r="H2659" s="9">
        <f>IFERROR(VLOOKUP(Tabla1[[#This Row],[FECHA]],EXONERACIONES!A:D,3,FALSE),0)</f>
        <v>0</v>
      </c>
      <c r="I2659" s="5">
        <f>IFERROR(VLOOKUP(Tabla1[[#This Row],[FECHA]],'SIMIT CON RES'!A:D,4,FALSE),0)</f>
        <v>4</v>
      </c>
      <c r="J2659" s="9">
        <f>IFERROR(VLOOKUP(Tabla1[[#This Row],[FECHA]],'SIMIT CON RES'!A:D,3,FALSE),0)</f>
        <v>1424833</v>
      </c>
      <c r="K2659">
        <f>IFERROR(VLOOKUP(Tabla1[[#This Row],[FECHA]],'SIMIT SIN RES'!A:D,4,FALSE),0)</f>
        <v>0</v>
      </c>
      <c r="L2659" s="9">
        <f>IFERROR(VLOOKUP(Tabla1[[#This Row],[FECHA]],'SIMIT SIN RES'!A:D,3,FALSE),0)</f>
        <v>0</v>
      </c>
      <c r="M2659" s="5">
        <f>IFERROR(VLOOKUP(Tabla1[[#This Row],[FECHA]],'RECAUDOS DE COMPARENDOS'!A:D,4,FALSE),0)</f>
        <v>1</v>
      </c>
      <c r="N2659" s="9">
        <f>IFERROR(VLOOKUP(Tabla1[[#This Row],[FECHA]],'RECAUDOS DE COMPARENDOS'!A:D,3,FALSE),0)</f>
        <v>515000</v>
      </c>
      <c r="O2659" s="5">
        <f>IFERROR(VLOOKUP(Tabla1[[#This Row],[FECHA]],'RECAUDOS DE RESOLUCIONES'!A:D,4,FALSE),0)</f>
        <v>0</v>
      </c>
      <c r="P2659" s="9">
        <f>IFERROR(VLOOKUP(Tabla1[[#This Row],[FECHA]],'RECAUDOS DE RESOLUCIONES'!A:D,3,FALSE),0)</f>
        <v>0</v>
      </c>
      <c r="Q265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659" s="9">
        <f>Tabla1[V. COMPARENDOS]-(Tabla1[V. EXONERACIONES]+Tabla1[[#This Row],[V. SIMIT CON RESOLUCION]]+Tabla1[[#This Row],[V. SIMIT SIN RESOLUCION]]+Tabla1[[#This Row],[V. RECAUDOS COMPARENDOS]]+Tabla1[[#This Row],[V. RECAUDOS RESOLUCIONES]])</f>
        <v>1030000</v>
      </c>
      <c r="S2659" s="11">
        <f>IFERROR(VLOOKUP(Tabla1[[#This Row],[FECHA]],'RECAUDOS LOCALES'!A:D,4,FALSE),0)</f>
        <v>0</v>
      </c>
      <c r="T2659" s="9">
        <f>IFERROR(VLOOKUP(Tabla1[[#This Row],[FECHA]],'RECAUDOS LOCALES'!A:D,3,FALSE),0)</f>
        <v>0</v>
      </c>
      <c r="U2659" s="11">
        <f>IFERROR(VLOOKUP(Tabla1[[#This Row],[FECHA]],'RECAUDOS EXTERNOS'!A:D,4,FALSE),0)</f>
        <v>8</v>
      </c>
      <c r="V2659" s="9">
        <f>IFERROR(VLOOKUP(Tabla1[[#This Row],[FECHA]],'RECAUDOS EXTERNOS'!A:D,3,FALSE),0)</f>
        <v>1363724</v>
      </c>
    </row>
    <row r="2660" spans="1:22" x14ac:dyDescent="0.25">
      <c r="A2660" s="1">
        <v>40219</v>
      </c>
      <c r="B2660" s="3" t="s">
        <v>3</v>
      </c>
      <c r="C2660" s="2">
        <v>40210</v>
      </c>
      <c r="D2660" s="5">
        <f>YEAR(Tabla1[[#This Row],[FECHA]])</f>
        <v>2010</v>
      </c>
      <c r="E2660" s="5">
        <f>IFERROR(VLOOKUP(Tabla1[[#This Row],[FECHA]],'COMPARENDOS TOTALES'!A:D,4,FALSE),0)</f>
        <v>6</v>
      </c>
      <c r="F2660" s="9">
        <f>IFERROR(VLOOKUP(Tabla1[[#This Row],[FECHA]],'COMPARENDOS TOTALES'!A:D,3,FALSE),0)</f>
        <v>1184499</v>
      </c>
      <c r="G2660" s="5">
        <f>IFERROR(VLOOKUP(Tabla1[[#This Row],[FECHA]],EXONERACIONES!A:D,4,FALSE),0)</f>
        <v>0</v>
      </c>
      <c r="H2660" s="9">
        <f>IFERROR(VLOOKUP(Tabla1[[#This Row],[FECHA]],EXONERACIONES!A:D,3,FALSE),0)</f>
        <v>0</v>
      </c>
      <c r="I2660" s="5">
        <f>IFERROR(VLOOKUP(Tabla1[[#This Row],[FECHA]],'SIMIT CON RES'!A:D,4,FALSE),0)</f>
        <v>4</v>
      </c>
      <c r="J2660" s="9">
        <f>IFERROR(VLOOKUP(Tabla1[[#This Row],[FECHA]],'SIMIT CON RES'!A:D,3,FALSE),0)</f>
        <v>669499</v>
      </c>
      <c r="K2660">
        <f>IFERROR(VLOOKUP(Tabla1[[#This Row],[FECHA]],'SIMIT SIN RES'!A:D,4,FALSE),0)</f>
        <v>0</v>
      </c>
      <c r="L2660" s="9">
        <f>IFERROR(VLOOKUP(Tabla1[[#This Row],[FECHA]],'SIMIT SIN RES'!A:D,3,FALSE),0)</f>
        <v>0</v>
      </c>
      <c r="M2660" s="5">
        <f>IFERROR(VLOOKUP(Tabla1[[#This Row],[FECHA]],'RECAUDOS DE COMPARENDOS'!A:D,4,FALSE),0)</f>
        <v>0</v>
      </c>
      <c r="N2660" s="9">
        <f>IFERROR(VLOOKUP(Tabla1[[#This Row],[FECHA]],'RECAUDOS DE COMPARENDOS'!A:D,3,FALSE),0)</f>
        <v>0</v>
      </c>
      <c r="O2660" s="5">
        <f>IFERROR(VLOOKUP(Tabla1[[#This Row],[FECHA]],'RECAUDOS DE RESOLUCIONES'!A:D,4,FALSE),0)</f>
        <v>0</v>
      </c>
      <c r="P2660" s="9">
        <f>IFERROR(VLOOKUP(Tabla1[[#This Row],[FECHA]],'RECAUDOS DE RESOLUCIONES'!A:D,3,FALSE),0)</f>
        <v>0</v>
      </c>
      <c r="Q266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660" s="9">
        <f>Tabla1[V. COMPARENDOS]-(Tabla1[V. EXONERACIONES]+Tabla1[[#This Row],[V. SIMIT CON RESOLUCION]]+Tabla1[[#This Row],[V. SIMIT SIN RESOLUCION]]+Tabla1[[#This Row],[V. RECAUDOS COMPARENDOS]]+Tabla1[[#This Row],[V. RECAUDOS RESOLUCIONES]])</f>
        <v>515000</v>
      </c>
      <c r="S2660" s="11">
        <f>IFERROR(VLOOKUP(Tabla1[[#This Row],[FECHA]],'RECAUDOS LOCALES'!A:D,4,FALSE),0)</f>
        <v>7</v>
      </c>
      <c r="T2660" s="9">
        <f>IFERROR(VLOOKUP(Tabla1[[#This Row],[FECHA]],'RECAUDOS LOCALES'!A:D,3,FALSE),0)</f>
        <v>1926942</v>
      </c>
      <c r="U2660" s="11">
        <f>IFERROR(VLOOKUP(Tabla1[[#This Row],[FECHA]],'RECAUDOS EXTERNOS'!A:D,4,FALSE),0)</f>
        <v>4</v>
      </c>
      <c r="V2660" s="9">
        <f>IFERROR(VLOOKUP(Tabla1[[#This Row],[FECHA]],'RECAUDOS EXTERNOS'!A:D,3,FALSE),0)</f>
        <v>898635</v>
      </c>
    </row>
    <row r="2661" spans="1:22" x14ac:dyDescent="0.25">
      <c r="A2661" s="1">
        <v>40220</v>
      </c>
      <c r="B2661" s="3" t="s">
        <v>6</v>
      </c>
      <c r="C2661" s="2">
        <v>40210</v>
      </c>
      <c r="D2661" s="5">
        <f>YEAR(Tabla1[[#This Row],[FECHA]])</f>
        <v>2010</v>
      </c>
      <c r="E2661" s="5">
        <f>IFERROR(VLOOKUP(Tabla1[[#This Row],[FECHA]],'COMPARENDOS TOTALES'!A:D,4,FALSE),0)</f>
        <v>3</v>
      </c>
      <c r="F2661" s="9">
        <f>IFERROR(VLOOKUP(Tabla1[[#This Row],[FECHA]],'COMPARENDOS TOTALES'!A:D,3,FALSE),0)</f>
        <v>1030000</v>
      </c>
      <c r="G2661" s="5">
        <f>IFERROR(VLOOKUP(Tabla1[[#This Row],[FECHA]],EXONERACIONES!A:D,4,FALSE),0)</f>
        <v>1</v>
      </c>
      <c r="H2661" s="9">
        <f>IFERROR(VLOOKUP(Tabla1[[#This Row],[FECHA]],EXONERACIONES!A:D,3,FALSE),0)</f>
        <v>257500</v>
      </c>
      <c r="I2661" s="5">
        <f>IFERROR(VLOOKUP(Tabla1[[#This Row],[FECHA]],'SIMIT CON RES'!A:D,4,FALSE),0)</f>
        <v>1</v>
      </c>
      <c r="J2661" s="9">
        <f>IFERROR(VLOOKUP(Tabla1[[#This Row],[FECHA]],'SIMIT CON RES'!A:D,3,FALSE),0)</f>
        <v>257500</v>
      </c>
      <c r="K2661">
        <f>IFERROR(VLOOKUP(Tabla1[[#This Row],[FECHA]],'SIMIT SIN RES'!A:D,4,FALSE),0)</f>
        <v>0</v>
      </c>
      <c r="L2661" s="9">
        <f>IFERROR(VLOOKUP(Tabla1[[#This Row],[FECHA]],'SIMIT SIN RES'!A:D,3,FALSE),0)</f>
        <v>0</v>
      </c>
      <c r="M2661" s="5">
        <f>IFERROR(VLOOKUP(Tabla1[[#This Row],[FECHA]],'RECAUDOS DE COMPARENDOS'!A:D,4,FALSE),0)</f>
        <v>0</v>
      </c>
      <c r="N2661" s="9">
        <f>IFERROR(VLOOKUP(Tabla1[[#This Row],[FECHA]],'RECAUDOS DE COMPARENDOS'!A:D,3,FALSE),0)</f>
        <v>0</v>
      </c>
      <c r="O2661" s="5">
        <f>IFERROR(VLOOKUP(Tabla1[[#This Row],[FECHA]],'RECAUDOS DE RESOLUCIONES'!A:D,4,FALSE),0)</f>
        <v>0</v>
      </c>
      <c r="P2661" s="9">
        <f>IFERROR(VLOOKUP(Tabla1[[#This Row],[FECHA]],'RECAUDOS DE RESOLUCIONES'!A:D,3,FALSE),0)</f>
        <v>0</v>
      </c>
      <c r="Q266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661" s="9">
        <f>Tabla1[V. COMPARENDOS]-(Tabla1[V. EXONERACIONES]+Tabla1[[#This Row],[V. SIMIT CON RESOLUCION]]+Tabla1[[#This Row],[V. SIMIT SIN RESOLUCION]]+Tabla1[[#This Row],[V. RECAUDOS COMPARENDOS]]+Tabla1[[#This Row],[V. RECAUDOS RESOLUCIONES]])</f>
        <v>515000</v>
      </c>
      <c r="S2661" s="11">
        <f>IFERROR(VLOOKUP(Tabla1[[#This Row],[FECHA]],'RECAUDOS LOCALES'!A:D,4,FALSE),0)</f>
        <v>0</v>
      </c>
      <c r="T2661" s="9">
        <f>IFERROR(VLOOKUP(Tabla1[[#This Row],[FECHA]],'RECAUDOS LOCALES'!A:D,3,FALSE),0)</f>
        <v>0</v>
      </c>
      <c r="U2661" s="11">
        <f>IFERROR(VLOOKUP(Tabla1[[#This Row],[FECHA]],'RECAUDOS EXTERNOS'!A:D,4,FALSE),0)</f>
        <v>4</v>
      </c>
      <c r="V2661" s="9">
        <f>IFERROR(VLOOKUP(Tabla1[[#This Row],[FECHA]],'RECAUDOS EXTERNOS'!A:D,3,FALSE),0)</f>
        <v>1051400</v>
      </c>
    </row>
    <row r="2662" spans="1:22" x14ac:dyDescent="0.25">
      <c r="A2662" s="1">
        <v>40221</v>
      </c>
      <c r="B2662" s="3" t="s">
        <v>0</v>
      </c>
      <c r="C2662" s="2">
        <v>40210</v>
      </c>
      <c r="D2662" s="5">
        <f>YEAR(Tabla1[[#This Row],[FECHA]])</f>
        <v>2010</v>
      </c>
      <c r="E2662" s="5">
        <f>IFERROR(VLOOKUP(Tabla1[[#This Row],[FECHA]],'COMPARENDOS TOTALES'!A:D,4,FALSE),0)</f>
        <v>3</v>
      </c>
      <c r="F2662" s="9">
        <f>IFERROR(VLOOKUP(Tabla1[[#This Row],[FECHA]],'COMPARENDOS TOTALES'!A:D,3,FALSE),0)</f>
        <v>1545000</v>
      </c>
      <c r="G2662" s="5">
        <f>IFERROR(VLOOKUP(Tabla1[[#This Row],[FECHA]],EXONERACIONES!A:D,4,FALSE),0)</f>
        <v>1</v>
      </c>
      <c r="H2662" s="9">
        <f>IFERROR(VLOOKUP(Tabla1[[#This Row],[FECHA]],EXONERACIONES!A:D,3,FALSE),0)</f>
        <v>515000</v>
      </c>
      <c r="I2662" s="5">
        <f>IFERROR(VLOOKUP(Tabla1[[#This Row],[FECHA]],'SIMIT CON RES'!A:D,4,FALSE),0)</f>
        <v>2</v>
      </c>
      <c r="J2662" s="9">
        <f>IFERROR(VLOOKUP(Tabla1[[#This Row],[FECHA]],'SIMIT CON RES'!A:D,3,FALSE),0)</f>
        <v>1030000</v>
      </c>
      <c r="K2662">
        <f>IFERROR(VLOOKUP(Tabla1[[#This Row],[FECHA]],'SIMIT SIN RES'!A:D,4,FALSE),0)</f>
        <v>0</v>
      </c>
      <c r="L2662" s="9">
        <f>IFERROR(VLOOKUP(Tabla1[[#This Row],[FECHA]],'SIMIT SIN RES'!A:D,3,FALSE),0)</f>
        <v>0</v>
      </c>
      <c r="M2662" s="5">
        <f>IFERROR(VLOOKUP(Tabla1[[#This Row],[FECHA]],'RECAUDOS DE COMPARENDOS'!A:D,4,FALSE),0)</f>
        <v>0</v>
      </c>
      <c r="N2662" s="9">
        <f>IFERROR(VLOOKUP(Tabla1[[#This Row],[FECHA]],'RECAUDOS DE COMPARENDOS'!A:D,3,FALSE),0)</f>
        <v>0</v>
      </c>
      <c r="O2662" s="5">
        <f>IFERROR(VLOOKUP(Tabla1[[#This Row],[FECHA]],'RECAUDOS DE RESOLUCIONES'!A:D,4,FALSE),0)</f>
        <v>0</v>
      </c>
      <c r="P2662" s="9">
        <f>IFERROR(VLOOKUP(Tabla1[[#This Row],[FECHA]],'RECAUDOS DE RESOLUCIONES'!A:D,3,FALSE),0)</f>
        <v>0</v>
      </c>
      <c r="Q266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66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662" s="11">
        <f>IFERROR(VLOOKUP(Tabla1[[#This Row],[FECHA]],'RECAUDOS LOCALES'!A:D,4,FALSE),0)</f>
        <v>1</v>
      </c>
      <c r="T2662" s="9">
        <f>IFERROR(VLOOKUP(Tabla1[[#This Row],[FECHA]],'RECAUDOS LOCALES'!A:D,3,FALSE),0)</f>
        <v>320900</v>
      </c>
      <c r="U2662" s="11">
        <f>IFERROR(VLOOKUP(Tabla1[[#This Row],[FECHA]],'RECAUDOS EXTERNOS'!A:D,4,FALSE),0)</f>
        <v>3</v>
      </c>
      <c r="V2662" s="9">
        <f>IFERROR(VLOOKUP(Tabla1[[#This Row],[FECHA]],'RECAUDOS EXTERNOS'!A:D,3,FALSE),0)</f>
        <v>591300</v>
      </c>
    </row>
    <row r="2663" spans="1:22" x14ac:dyDescent="0.25">
      <c r="A2663" s="1">
        <v>40222</v>
      </c>
      <c r="B2663" s="3" t="s">
        <v>5</v>
      </c>
      <c r="C2663" s="2">
        <v>40210</v>
      </c>
      <c r="D2663" s="5">
        <f>YEAR(Tabla1[[#This Row],[FECHA]])</f>
        <v>2010</v>
      </c>
      <c r="E2663" s="5">
        <f>IFERROR(VLOOKUP(Tabla1[[#This Row],[FECHA]],'COMPARENDOS TOTALES'!A:D,4,FALSE),0)</f>
        <v>5</v>
      </c>
      <c r="F2663" s="9">
        <f>IFERROR(VLOOKUP(Tabla1[[#This Row],[FECHA]],'COMPARENDOS TOTALES'!A:D,3,FALSE),0)</f>
        <v>1545000</v>
      </c>
      <c r="G2663" s="5">
        <f>IFERROR(VLOOKUP(Tabla1[[#This Row],[FECHA]],EXONERACIONES!A:D,4,FALSE),0)</f>
        <v>0</v>
      </c>
      <c r="H2663" s="9">
        <f>IFERROR(VLOOKUP(Tabla1[[#This Row],[FECHA]],EXONERACIONES!A:D,3,FALSE),0)</f>
        <v>0</v>
      </c>
      <c r="I2663" s="5">
        <f>IFERROR(VLOOKUP(Tabla1[[#This Row],[FECHA]],'SIMIT CON RES'!A:D,4,FALSE),0)</f>
        <v>1</v>
      </c>
      <c r="J2663" s="9">
        <f>IFERROR(VLOOKUP(Tabla1[[#This Row],[FECHA]],'SIMIT CON RES'!A:D,3,FALSE),0)</f>
        <v>257500</v>
      </c>
      <c r="K2663">
        <f>IFERROR(VLOOKUP(Tabla1[[#This Row],[FECHA]],'SIMIT SIN RES'!A:D,4,FALSE),0)</f>
        <v>0</v>
      </c>
      <c r="L2663" s="9">
        <f>IFERROR(VLOOKUP(Tabla1[[#This Row],[FECHA]],'SIMIT SIN RES'!A:D,3,FALSE),0)</f>
        <v>0</v>
      </c>
      <c r="M2663" s="5">
        <f>IFERROR(VLOOKUP(Tabla1[[#This Row],[FECHA]],'RECAUDOS DE COMPARENDOS'!A:D,4,FALSE),0)</f>
        <v>0</v>
      </c>
      <c r="N2663" s="9">
        <f>IFERROR(VLOOKUP(Tabla1[[#This Row],[FECHA]],'RECAUDOS DE COMPARENDOS'!A:D,3,FALSE),0)</f>
        <v>0</v>
      </c>
      <c r="O2663" s="5">
        <f>IFERROR(VLOOKUP(Tabla1[[#This Row],[FECHA]],'RECAUDOS DE RESOLUCIONES'!A:D,4,FALSE),0)</f>
        <v>3</v>
      </c>
      <c r="P2663" s="9">
        <f>IFERROR(VLOOKUP(Tabla1[[#This Row],[FECHA]],'RECAUDOS DE RESOLUCIONES'!A:D,3,FALSE),0)</f>
        <v>1030000</v>
      </c>
      <c r="Q266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663" s="9">
        <f>Tabla1[V. COMPARENDOS]-(Tabla1[V. EXONERACIONES]+Tabla1[[#This Row],[V. SIMIT CON RESOLUCION]]+Tabla1[[#This Row],[V. SIMIT SIN RESOLUCION]]+Tabla1[[#This Row],[V. RECAUDOS COMPARENDOS]]+Tabla1[[#This Row],[V. RECAUDOS RESOLUCIONES]])</f>
        <v>257500</v>
      </c>
      <c r="S2663" s="11">
        <f>IFERROR(VLOOKUP(Tabla1[[#This Row],[FECHA]],'RECAUDOS LOCALES'!A:D,4,FALSE),0)</f>
        <v>0</v>
      </c>
      <c r="T2663" s="9">
        <f>IFERROR(VLOOKUP(Tabla1[[#This Row],[FECHA]],'RECAUDOS LOCALES'!A:D,3,FALSE),0)</f>
        <v>0</v>
      </c>
      <c r="U2663" s="11">
        <f>IFERROR(VLOOKUP(Tabla1[[#This Row],[FECHA]],'RECAUDOS EXTERNOS'!A:D,4,FALSE),0)</f>
        <v>1</v>
      </c>
      <c r="V2663" s="9">
        <f>IFERROR(VLOOKUP(Tabla1[[#This Row],[FECHA]],'RECAUDOS EXTERNOS'!A:D,3,FALSE),0)</f>
        <v>475600</v>
      </c>
    </row>
    <row r="2664" spans="1:22" x14ac:dyDescent="0.25">
      <c r="A2664" s="1">
        <v>40223</v>
      </c>
      <c r="B2664" s="3" t="s">
        <v>4</v>
      </c>
      <c r="C2664" s="2">
        <v>40210</v>
      </c>
      <c r="D2664" s="5">
        <f>YEAR(Tabla1[[#This Row],[FECHA]])</f>
        <v>2010</v>
      </c>
      <c r="E2664" s="5">
        <f>IFERROR(VLOOKUP(Tabla1[[#This Row],[FECHA]],'COMPARENDOS TOTALES'!A:D,4,FALSE),0)</f>
        <v>5</v>
      </c>
      <c r="F2664" s="9">
        <f>IFERROR(VLOOKUP(Tabla1[[#This Row],[FECHA]],'COMPARENDOS TOTALES'!A:D,3,FALSE),0)</f>
        <v>2060000</v>
      </c>
      <c r="G2664" s="5">
        <f>IFERROR(VLOOKUP(Tabla1[[#This Row],[FECHA]],EXONERACIONES!A:D,4,FALSE),0)</f>
        <v>1</v>
      </c>
      <c r="H2664" s="9">
        <f>IFERROR(VLOOKUP(Tabla1[[#This Row],[FECHA]],EXONERACIONES!A:D,3,FALSE),0)</f>
        <v>515000</v>
      </c>
      <c r="I2664" s="5">
        <f>IFERROR(VLOOKUP(Tabla1[[#This Row],[FECHA]],'SIMIT CON RES'!A:D,4,FALSE),0)</f>
        <v>2</v>
      </c>
      <c r="J2664" s="9">
        <f>IFERROR(VLOOKUP(Tabla1[[#This Row],[FECHA]],'SIMIT CON RES'!A:D,3,FALSE),0)</f>
        <v>1030000</v>
      </c>
      <c r="K2664">
        <f>IFERROR(VLOOKUP(Tabla1[[#This Row],[FECHA]],'SIMIT SIN RES'!A:D,4,FALSE),0)</f>
        <v>0</v>
      </c>
      <c r="L2664" s="9">
        <f>IFERROR(VLOOKUP(Tabla1[[#This Row],[FECHA]],'SIMIT SIN RES'!A:D,3,FALSE),0)</f>
        <v>0</v>
      </c>
      <c r="M2664" s="5">
        <f>IFERROR(VLOOKUP(Tabla1[[#This Row],[FECHA]],'RECAUDOS DE COMPARENDOS'!A:D,4,FALSE),0)</f>
        <v>1</v>
      </c>
      <c r="N2664" s="9">
        <f>IFERROR(VLOOKUP(Tabla1[[#This Row],[FECHA]],'RECAUDOS DE COMPARENDOS'!A:D,3,FALSE),0)</f>
        <v>257500</v>
      </c>
      <c r="O2664" s="5">
        <f>IFERROR(VLOOKUP(Tabla1[[#This Row],[FECHA]],'RECAUDOS DE RESOLUCIONES'!A:D,4,FALSE),0)</f>
        <v>0</v>
      </c>
      <c r="P2664" s="9">
        <f>IFERROR(VLOOKUP(Tabla1[[#This Row],[FECHA]],'RECAUDOS DE RESOLUCIONES'!A:D,3,FALSE),0)</f>
        <v>0</v>
      </c>
      <c r="Q266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664" s="9">
        <f>Tabla1[V. COMPARENDOS]-(Tabla1[V. EXONERACIONES]+Tabla1[[#This Row],[V. SIMIT CON RESOLUCION]]+Tabla1[[#This Row],[V. SIMIT SIN RESOLUCION]]+Tabla1[[#This Row],[V. RECAUDOS COMPARENDOS]]+Tabla1[[#This Row],[V. RECAUDOS RESOLUCIONES]])</f>
        <v>257500</v>
      </c>
      <c r="S2664" s="11">
        <f>IFERROR(VLOOKUP(Tabla1[[#This Row],[FECHA]],'RECAUDOS LOCALES'!A:D,4,FALSE),0)</f>
        <v>0</v>
      </c>
      <c r="T2664" s="9">
        <f>IFERROR(VLOOKUP(Tabla1[[#This Row],[FECHA]],'RECAUDOS LOCALES'!A:D,3,FALSE),0)</f>
        <v>0</v>
      </c>
      <c r="U2664" s="11">
        <f>IFERROR(VLOOKUP(Tabla1[[#This Row],[FECHA]],'RECAUDOS EXTERNOS'!A:D,4,FALSE),0)</f>
        <v>0</v>
      </c>
      <c r="V2664" s="9">
        <f>IFERROR(VLOOKUP(Tabla1[[#This Row],[FECHA]],'RECAUDOS EXTERNOS'!A:D,3,FALSE),0)</f>
        <v>0</v>
      </c>
    </row>
    <row r="2665" spans="1:22" x14ac:dyDescent="0.25">
      <c r="A2665" s="1">
        <v>40224</v>
      </c>
      <c r="B2665" s="3" t="s">
        <v>1</v>
      </c>
      <c r="C2665" s="2">
        <v>40210</v>
      </c>
      <c r="D2665" s="5">
        <f>YEAR(Tabla1[[#This Row],[FECHA]])</f>
        <v>2010</v>
      </c>
      <c r="E2665" s="5">
        <f>IFERROR(VLOOKUP(Tabla1[[#This Row],[FECHA]],'COMPARENDOS TOTALES'!A:D,4,FALSE),0)</f>
        <v>1</v>
      </c>
      <c r="F2665" s="9">
        <f>IFERROR(VLOOKUP(Tabla1[[#This Row],[FECHA]],'COMPARENDOS TOTALES'!A:D,3,FALSE),0)</f>
        <v>137333</v>
      </c>
      <c r="G2665" s="5">
        <f>IFERROR(VLOOKUP(Tabla1[[#This Row],[FECHA]],EXONERACIONES!A:D,4,FALSE),0)</f>
        <v>0</v>
      </c>
      <c r="H2665" s="9">
        <f>IFERROR(VLOOKUP(Tabla1[[#This Row],[FECHA]],EXONERACIONES!A:D,3,FALSE),0)</f>
        <v>0</v>
      </c>
      <c r="I2665" s="5">
        <f>IFERROR(VLOOKUP(Tabla1[[#This Row],[FECHA]],'SIMIT CON RES'!A:D,4,FALSE),0)</f>
        <v>0</v>
      </c>
      <c r="J2665" s="9">
        <f>IFERROR(VLOOKUP(Tabla1[[#This Row],[FECHA]],'SIMIT CON RES'!A:D,3,FALSE),0)</f>
        <v>0</v>
      </c>
      <c r="K2665">
        <f>IFERROR(VLOOKUP(Tabla1[[#This Row],[FECHA]],'SIMIT SIN RES'!A:D,4,FALSE),0)</f>
        <v>0</v>
      </c>
      <c r="L2665" s="9">
        <f>IFERROR(VLOOKUP(Tabla1[[#This Row],[FECHA]],'SIMIT SIN RES'!A:D,3,FALSE),0)</f>
        <v>0</v>
      </c>
      <c r="M2665" s="5">
        <f>IFERROR(VLOOKUP(Tabla1[[#This Row],[FECHA]],'RECAUDOS DE COMPARENDOS'!A:D,4,FALSE),0)</f>
        <v>0</v>
      </c>
      <c r="N2665" s="9">
        <f>IFERROR(VLOOKUP(Tabla1[[#This Row],[FECHA]],'RECAUDOS DE COMPARENDOS'!A:D,3,FALSE),0)</f>
        <v>0</v>
      </c>
      <c r="O2665" s="5">
        <f>IFERROR(VLOOKUP(Tabla1[[#This Row],[FECHA]],'RECAUDOS DE RESOLUCIONES'!A:D,4,FALSE),0)</f>
        <v>0</v>
      </c>
      <c r="P2665" s="9">
        <f>IFERROR(VLOOKUP(Tabla1[[#This Row],[FECHA]],'RECAUDOS DE RESOLUCIONES'!A:D,3,FALSE),0)</f>
        <v>0</v>
      </c>
      <c r="Q266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665" s="9">
        <f>Tabla1[V. COMPARENDOS]-(Tabla1[V. EXONERACIONES]+Tabla1[[#This Row],[V. SIMIT CON RESOLUCION]]+Tabla1[[#This Row],[V. SIMIT SIN RESOLUCION]]+Tabla1[[#This Row],[V. RECAUDOS COMPARENDOS]]+Tabla1[[#This Row],[V. RECAUDOS RESOLUCIONES]])</f>
        <v>137333</v>
      </c>
      <c r="S2665" s="11">
        <f>IFERROR(VLOOKUP(Tabla1[[#This Row],[FECHA]],'RECAUDOS LOCALES'!A:D,4,FALSE),0)</f>
        <v>0</v>
      </c>
      <c r="T2665" s="9">
        <f>IFERROR(VLOOKUP(Tabla1[[#This Row],[FECHA]],'RECAUDOS LOCALES'!A:D,3,FALSE),0)</f>
        <v>0</v>
      </c>
      <c r="U2665" s="11">
        <f>IFERROR(VLOOKUP(Tabla1[[#This Row],[FECHA]],'RECAUDOS EXTERNOS'!A:D,4,FALSE),0)</f>
        <v>2</v>
      </c>
      <c r="V2665" s="9">
        <f>IFERROR(VLOOKUP(Tabla1[[#This Row],[FECHA]],'RECAUDOS EXTERNOS'!A:D,3,FALSE),0)</f>
        <v>794200</v>
      </c>
    </row>
    <row r="2666" spans="1:22" x14ac:dyDescent="0.25">
      <c r="A2666" s="1">
        <v>40225</v>
      </c>
      <c r="B2666" s="3" t="s">
        <v>2</v>
      </c>
      <c r="C2666" s="2">
        <v>40210</v>
      </c>
      <c r="D2666" s="5">
        <f>YEAR(Tabla1[[#This Row],[FECHA]])</f>
        <v>2010</v>
      </c>
      <c r="E2666" s="5">
        <f>IFERROR(VLOOKUP(Tabla1[[#This Row],[FECHA]],'COMPARENDOS TOTALES'!A:D,4,FALSE),0)</f>
        <v>7</v>
      </c>
      <c r="F2666" s="9">
        <f>IFERROR(VLOOKUP(Tabla1[[#This Row],[FECHA]],'COMPARENDOS TOTALES'!A:D,3,FALSE),0)</f>
        <v>2214499</v>
      </c>
      <c r="G2666" s="5">
        <f>IFERROR(VLOOKUP(Tabla1[[#This Row],[FECHA]],EXONERACIONES!A:D,4,FALSE),0)</f>
        <v>0</v>
      </c>
      <c r="H2666" s="9">
        <f>IFERROR(VLOOKUP(Tabla1[[#This Row],[FECHA]],EXONERACIONES!A:D,3,FALSE),0)</f>
        <v>0</v>
      </c>
      <c r="I2666" s="5">
        <f>IFERROR(VLOOKUP(Tabla1[[#This Row],[FECHA]],'SIMIT CON RES'!A:D,4,FALSE),0)</f>
        <v>3</v>
      </c>
      <c r="J2666" s="9">
        <f>IFERROR(VLOOKUP(Tabla1[[#This Row],[FECHA]],'SIMIT CON RES'!A:D,3,FALSE),0)</f>
        <v>1167333</v>
      </c>
      <c r="K2666">
        <f>IFERROR(VLOOKUP(Tabla1[[#This Row],[FECHA]],'SIMIT SIN RES'!A:D,4,FALSE),0)</f>
        <v>0</v>
      </c>
      <c r="L2666" s="9">
        <f>IFERROR(VLOOKUP(Tabla1[[#This Row],[FECHA]],'SIMIT SIN RES'!A:D,3,FALSE),0)</f>
        <v>0</v>
      </c>
      <c r="M2666" s="5">
        <f>IFERROR(VLOOKUP(Tabla1[[#This Row],[FECHA]],'RECAUDOS DE COMPARENDOS'!A:D,4,FALSE),0)</f>
        <v>1</v>
      </c>
      <c r="N2666" s="9">
        <f>IFERROR(VLOOKUP(Tabla1[[#This Row],[FECHA]],'RECAUDOS DE COMPARENDOS'!A:D,3,FALSE),0)</f>
        <v>137333</v>
      </c>
      <c r="O2666" s="5">
        <f>IFERROR(VLOOKUP(Tabla1[[#This Row],[FECHA]],'RECAUDOS DE RESOLUCIONES'!A:D,4,FALSE),0)</f>
        <v>1</v>
      </c>
      <c r="P2666" s="9">
        <f>IFERROR(VLOOKUP(Tabla1[[#This Row],[FECHA]],'RECAUDOS DE RESOLUCIONES'!A:D,3,FALSE),0)</f>
        <v>515000</v>
      </c>
      <c r="Q266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666" s="9">
        <f>Tabla1[V. COMPARENDOS]-(Tabla1[V. EXONERACIONES]+Tabla1[[#This Row],[V. SIMIT CON RESOLUCION]]+Tabla1[[#This Row],[V. SIMIT SIN RESOLUCION]]+Tabla1[[#This Row],[V. RECAUDOS COMPARENDOS]]+Tabla1[[#This Row],[V. RECAUDOS RESOLUCIONES]])</f>
        <v>394833</v>
      </c>
      <c r="S2666" s="11">
        <f>IFERROR(VLOOKUP(Tabla1[[#This Row],[FECHA]],'RECAUDOS LOCALES'!A:D,4,FALSE),0)</f>
        <v>0</v>
      </c>
      <c r="T2666" s="9">
        <f>IFERROR(VLOOKUP(Tabla1[[#This Row],[FECHA]],'RECAUDOS LOCALES'!A:D,3,FALSE),0)</f>
        <v>0</v>
      </c>
      <c r="U2666" s="11">
        <f>IFERROR(VLOOKUP(Tabla1[[#This Row],[FECHA]],'RECAUDOS EXTERNOS'!A:D,4,FALSE),0)</f>
        <v>0</v>
      </c>
      <c r="V2666" s="9">
        <f>IFERROR(VLOOKUP(Tabla1[[#This Row],[FECHA]],'RECAUDOS EXTERNOS'!A:D,3,FALSE),0)</f>
        <v>0</v>
      </c>
    </row>
    <row r="2667" spans="1:22" x14ac:dyDescent="0.25">
      <c r="A2667" s="1">
        <v>40226</v>
      </c>
      <c r="B2667" s="3" t="s">
        <v>3</v>
      </c>
      <c r="C2667" s="2">
        <v>40210</v>
      </c>
      <c r="D2667" s="5">
        <f>YEAR(Tabla1[[#This Row],[FECHA]])</f>
        <v>2010</v>
      </c>
      <c r="E2667" s="5">
        <f>IFERROR(VLOOKUP(Tabla1[[#This Row],[FECHA]],'COMPARENDOS TOTALES'!A:D,4,FALSE),0)</f>
        <v>3</v>
      </c>
      <c r="F2667" s="9">
        <f>IFERROR(VLOOKUP(Tabla1[[#This Row],[FECHA]],'COMPARENDOS TOTALES'!A:D,3,FALSE),0)</f>
        <v>532166</v>
      </c>
      <c r="G2667" s="5">
        <f>IFERROR(VLOOKUP(Tabla1[[#This Row],[FECHA]],EXONERACIONES!A:D,4,FALSE),0)</f>
        <v>1</v>
      </c>
      <c r="H2667" s="9">
        <f>IFERROR(VLOOKUP(Tabla1[[#This Row],[FECHA]],EXONERACIONES!A:D,3,FALSE),0)</f>
        <v>257500</v>
      </c>
      <c r="I2667" s="5">
        <f>IFERROR(VLOOKUP(Tabla1[[#This Row],[FECHA]],'SIMIT CON RES'!A:D,4,FALSE),0)</f>
        <v>0</v>
      </c>
      <c r="J2667" s="9">
        <f>IFERROR(VLOOKUP(Tabla1[[#This Row],[FECHA]],'SIMIT CON RES'!A:D,3,FALSE),0)</f>
        <v>0</v>
      </c>
      <c r="K2667">
        <f>IFERROR(VLOOKUP(Tabla1[[#This Row],[FECHA]],'SIMIT SIN RES'!A:D,4,FALSE),0)</f>
        <v>0</v>
      </c>
      <c r="L2667" s="9">
        <f>IFERROR(VLOOKUP(Tabla1[[#This Row],[FECHA]],'SIMIT SIN RES'!A:D,3,FALSE),0)</f>
        <v>0</v>
      </c>
      <c r="M2667" s="5">
        <f>IFERROR(VLOOKUP(Tabla1[[#This Row],[FECHA]],'RECAUDOS DE COMPARENDOS'!A:D,4,FALSE),0)</f>
        <v>1</v>
      </c>
      <c r="N2667" s="9">
        <f>IFERROR(VLOOKUP(Tabla1[[#This Row],[FECHA]],'RECAUDOS DE COMPARENDOS'!A:D,3,FALSE),0)</f>
        <v>137333</v>
      </c>
      <c r="O2667" s="5">
        <f>IFERROR(VLOOKUP(Tabla1[[#This Row],[FECHA]],'RECAUDOS DE RESOLUCIONES'!A:D,4,FALSE),0)</f>
        <v>0</v>
      </c>
      <c r="P2667" s="9">
        <f>IFERROR(VLOOKUP(Tabla1[[#This Row],[FECHA]],'RECAUDOS DE RESOLUCIONES'!A:D,3,FALSE),0)</f>
        <v>0</v>
      </c>
      <c r="Q266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667" s="9">
        <f>Tabla1[V. COMPARENDOS]-(Tabla1[V. EXONERACIONES]+Tabla1[[#This Row],[V. SIMIT CON RESOLUCION]]+Tabla1[[#This Row],[V. SIMIT SIN RESOLUCION]]+Tabla1[[#This Row],[V. RECAUDOS COMPARENDOS]]+Tabla1[[#This Row],[V. RECAUDOS RESOLUCIONES]])</f>
        <v>137333</v>
      </c>
      <c r="S2667" s="11">
        <f>IFERROR(VLOOKUP(Tabla1[[#This Row],[FECHA]],'RECAUDOS LOCALES'!A:D,4,FALSE),0)</f>
        <v>2</v>
      </c>
      <c r="T2667" s="9">
        <f>IFERROR(VLOOKUP(Tabla1[[#This Row],[FECHA]],'RECAUDOS LOCALES'!A:D,3,FALSE),0)</f>
        <v>622121</v>
      </c>
      <c r="U2667" s="11">
        <f>IFERROR(VLOOKUP(Tabla1[[#This Row],[FECHA]],'RECAUDOS EXTERNOS'!A:D,4,FALSE),0)</f>
        <v>2</v>
      </c>
      <c r="V2667" s="9">
        <f>IFERROR(VLOOKUP(Tabla1[[#This Row],[FECHA]],'RECAUDOS EXTERNOS'!A:D,3,FALSE),0)</f>
        <v>747200</v>
      </c>
    </row>
    <row r="2668" spans="1:22" x14ac:dyDescent="0.25">
      <c r="A2668" s="1">
        <v>40227</v>
      </c>
      <c r="B2668" s="3" t="s">
        <v>6</v>
      </c>
      <c r="C2668" s="2">
        <v>40210</v>
      </c>
      <c r="D2668" s="5">
        <f>YEAR(Tabla1[[#This Row],[FECHA]])</f>
        <v>2010</v>
      </c>
      <c r="E2668" s="5">
        <f>IFERROR(VLOOKUP(Tabla1[[#This Row],[FECHA]],'COMPARENDOS TOTALES'!A:D,4,FALSE),0)</f>
        <v>2</v>
      </c>
      <c r="F2668" s="9">
        <f>IFERROR(VLOOKUP(Tabla1[[#This Row],[FECHA]],'COMPARENDOS TOTALES'!A:D,3,FALSE),0)</f>
        <v>772500</v>
      </c>
      <c r="G2668" s="5">
        <f>IFERROR(VLOOKUP(Tabla1[[#This Row],[FECHA]],EXONERACIONES!A:D,4,FALSE),0)</f>
        <v>0</v>
      </c>
      <c r="H2668" s="9">
        <f>IFERROR(VLOOKUP(Tabla1[[#This Row],[FECHA]],EXONERACIONES!A:D,3,FALSE),0)</f>
        <v>0</v>
      </c>
      <c r="I2668" s="5">
        <f>IFERROR(VLOOKUP(Tabla1[[#This Row],[FECHA]],'SIMIT CON RES'!A:D,4,FALSE),0)</f>
        <v>1</v>
      </c>
      <c r="J2668" s="9">
        <f>IFERROR(VLOOKUP(Tabla1[[#This Row],[FECHA]],'SIMIT CON RES'!A:D,3,FALSE),0)</f>
        <v>257500</v>
      </c>
      <c r="K2668">
        <f>IFERROR(VLOOKUP(Tabla1[[#This Row],[FECHA]],'SIMIT SIN RES'!A:D,4,FALSE),0)</f>
        <v>0</v>
      </c>
      <c r="L2668" s="9">
        <f>IFERROR(VLOOKUP(Tabla1[[#This Row],[FECHA]],'SIMIT SIN RES'!A:D,3,FALSE),0)</f>
        <v>0</v>
      </c>
      <c r="M2668" s="5">
        <f>IFERROR(VLOOKUP(Tabla1[[#This Row],[FECHA]],'RECAUDOS DE COMPARENDOS'!A:D,4,FALSE),0)</f>
        <v>0</v>
      </c>
      <c r="N2668" s="9">
        <f>IFERROR(VLOOKUP(Tabla1[[#This Row],[FECHA]],'RECAUDOS DE COMPARENDOS'!A:D,3,FALSE),0)</f>
        <v>0</v>
      </c>
      <c r="O2668" s="5">
        <f>IFERROR(VLOOKUP(Tabla1[[#This Row],[FECHA]],'RECAUDOS DE RESOLUCIONES'!A:D,4,FALSE),0)</f>
        <v>0</v>
      </c>
      <c r="P2668" s="9">
        <f>IFERROR(VLOOKUP(Tabla1[[#This Row],[FECHA]],'RECAUDOS DE RESOLUCIONES'!A:D,3,FALSE),0)</f>
        <v>0</v>
      </c>
      <c r="Q266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668" s="9">
        <f>Tabla1[V. COMPARENDOS]-(Tabla1[V. EXONERACIONES]+Tabla1[[#This Row],[V. SIMIT CON RESOLUCION]]+Tabla1[[#This Row],[V. SIMIT SIN RESOLUCION]]+Tabla1[[#This Row],[V. RECAUDOS COMPARENDOS]]+Tabla1[[#This Row],[V. RECAUDOS RESOLUCIONES]])</f>
        <v>515000</v>
      </c>
      <c r="S2668" s="11">
        <f>IFERROR(VLOOKUP(Tabla1[[#This Row],[FECHA]],'RECAUDOS LOCALES'!A:D,4,FALSE),0)</f>
        <v>0</v>
      </c>
      <c r="T2668" s="9">
        <f>IFERROR(VLOOKUP(Tabla1[[#This Row],[FECHA]],'RECAUDOS LOCALES'!A:D,3,FALSE),0)</f>
        <v>0</v>
      </c>
      <c r="U2668" s="11">
        <f>IFERROR(VLOOKUP(Tabla1[[#This Row],[FECHA]],'RECAUDOS EXTERNOS'!A:D,4,FALSE),0)</f>
        <v>1</v>
      </c>
      <c r="V2668" s="9">
        <f>IFERROR(VLOOKUP(Tabla1[[#This Row],[FECHA]],'RECAUDOS EXTERNOS'!A:D,3,FALSE),0)</f>
        <v>395370</v>
      </c>
    </row>
    <row r="2669" spans="1:22" x14ac:dyDescent="0.25">
      <c r="A2669" s="1">
        <v>40228</v>
      </c>
      <c r="B2669" s="3" t="s">
        <v>0</v>
      </c>
      <c r="C2669" s="2">
        <v>40210</v>
      </c>
      <c r="D2669" s="5">
        <f>YEAR(Tabla1[[#This Row],[FECHA]])</f>
        <v>2010</v>
      </c>
      <c r="E2669" s="5">
        <f>IFERROR(VLOOKUP(Tabla1[[#This Row],[FECHA]],'COMPARENDOS TOTALES'!A:D,4,FALSE),0)</f>
        <v>1</v>
      </c>
      <c r="F2669" s="9">
        <f>IFERROR(VLOOKUP(Tabla1[[#This Row],[FECHA]],'COMPARENDOS TOTALES'!A:D,3,FALSE),0)</f>
        <v>257500</v>
      </c>
      <c r="G2669" s="5">
        <f>IFERROR(VLOOKUP(Tabla1[[#This Row],[FECHA]],EXONERACIONES!A:D,4,FALSE),0)</f>
        <v>0</v>
      </c>
      <c r="H2669" s="9">
        <f>IFERROR(VLOOKUP(Tabla1[[#This Row],[FECHA]],EXONERACIONES!A:D,3,FALSE),0)</f>
        <v>0</v>
      </c>
      <c r="I2669" s="5">
        <f>IFERROR(VLOOKUP(Tabla1[[#This Row],[FECHA]],'SIMIT CON RES'!A:D,4,FALSE),0)</f>
        <v>1</v>
      </c>
      <c r="J2669" s="9">
        <f>IFERROR(VLOOKUP(Tabla1[[#This Row],[FECHA]],'SIMIT CON RES'!A:D,3,FALSE),0)</f>
        <v>257500</v>
      </c>
      <c r="K2669">
        <f>IFERROR(VLOOKUP(Tabla1[[#This Row],[FECHA]],'SIMIT SIN RES'!A:D,4,FALSE),0)</f>
        <v>0</v>
      </c>
      <c r="L2669" s="9">
        <f>IFERROR(VLOOKUP(Tabla1[[#This Row],[FECHA]],'SIMIT SIN RES'!A:D,3,FALSE),0)</f>
        <v>0</v>
      </c>
      <c r="M2669" s="5">
        <f>IFERROR(VLOOKUP(Tabla1[[#This Row],[FECHA]],'RECAUDOS DE COMPARENDOS'!A:D,4,FALSE),0)</f>
        <v>0</v>
      </c>
      <c r="N2669" s="9">
        <f>IFERROR(VLOOKUP(Tabla1[[#This Row],[FECHA]],'RECAUDOS DE COMPARENDOS'!A:D,3,FALSE),0)</f>
        <v>0</v>
      </c>
      <c r="O2669" s="5">
        <f>IFERROR(VLOOKUP(Tabla1[[#This Row],[FECHA]],'RECAUDOS DE RESOLUCIONES'!A:D,4,FALSE),0)</f>
        <v>0</v>
      </c>
      <c r="P2669" s="9">
        <f>IFERROR(VLOOKUP(Tabla1[[#This Row],[FECHA]],'RECAUDOS DE RESOLUCIONES'!A:D,3,FALSE),0)</f>
        <v>0</v>
      </c>
      <c r="Q266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66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669" s="11">
        <f>IFERROR(VLOOKUP(Tabla1[[#This Row],[FECHA]],'RECAUDOS LOCALES'!A:D,4,FALSE),0)</f>
        <v>5</v>
      </c>
      <c r="T2669" s="9">
        <f>IFERROR(VLOOKUP(Tabla1[[#This Row],[FECHA]],'RECAUDOS LOCALES'!A:D,3,FALSE),0)</f>
        <v>1231000</v>
      </c>
      <c r="U2669" s="11">
        <f>IFERROR(VLOOKUP(Tabla1[[#This Row],[FECHA]],'RECAUDOS EXTERNOS'!A:D,4,FALSE),0)</f>
        <v>4</v>
      </c>
      <c r="V2669" s="9">
        <f>IFERROR(VLOOKUP(Tabla1[[#This Row],[FECHA]],'RECAUDOS EXTERNOS'!A:D,3,FALSE),0)</f>
        <v>770072</v>
      </c>
    </row>
    <row r="2670" spans="1:22" x14ac:dyDescent="0.25">
      <c r="A2670" s="1">
        <v>40229</v>
      </c>
      <c r="B2670" s="3" t="s">
        <v>5</v>
      </c>
      <c r="C2670" s="2">
        <v>40210</v>
      </c>
      <c r="D2670" s="5">
        <f>YEAR(Tabla1[[#This Row],[FECHA]])</f>
        <v>2010</v>
      </c>
      <c r="E2670" s="5">
        <f>IFERROR(VLOOKUP(Tabla1[[#This Row],[FECHA]],'COMPARENDOS TOTALES'!A:D,4,FALSE),0)</f>
        <v>6</v>
      </c>
      <c r="F2670" s="9">
        <f>IFERROR(VLOOKUP(Tabla1[[#This Row],[FECHA]],'COMPARENDOS TOTALES'!A:D,3,FALSE),0)</f>
        <v>1819666</v>
      </c>
      <c r="G2670" s="5">
        <f>IFERROR(VLOOKUP(Tabla1[[#This Row],[FECHA]],EXONERACIONES!A:D,4,FALSE),0)</f>
        <v>0</v>
      </c>
      <c r="H2670" s="9">
        <f>IFERROR(VLOOKUP(Tabla1[[#This Row],[FECHA]],EXONERACIONES!A:D,3,FALSE),0)</f>
        <v>0</v>
      </c>
      <c r="I2670" s="5">
        <f>IFERROR(VLOOKUP(Tabla1[[#This Row],[FECHA]],'SIMIT CON RES'!A:D,4,FALSE),0)</f>
        <v>4</v>
      </c>
      <c r="J2670" s="9">
        <f>IFERROR(VLOOKUP(Tabla1[[#This Row],[FECHA]],'SIMIT CON RES'!A:D,3,FALSE),0)</f>
        <v>1047166</v>
      </c>
      <c r="K2670">
        <f>IFERROR(VLOOKUP(Tabla1[[#This Row],[FECHA]],'SIMIT SIN RES'!A:D,4,FALSE),0)</f>
        <v>0</v>
      </c>
      <c r="L2670" s="9">
        <f>IFERROR(VLOOKUP(Tabla1[[#This Row],[FECHA]],'SIMIT SIN RES'!A:D,3,FALSE),0)</f>
        <v>0</v>
      </c>
      <c r="M2670" s="5">
        <f>IFERROR(VLOOKUP(Tabla1[[#This Row],[FECHA]],'RECAUDOS DE COMPARENDOS'!A:D,4,FALSE),0)</f>
        <v>0</v>
      </c>
      <c r="N2670" s="9">
        <f>IFERROR(VLOOKUP(Tabla1[[#This Row],[FECHA]],'RECAUDOS DE COMPARENDOS'!A:D,3,FALSE),0)</f>
        <v>0</v>
      </c>
      <c r="O2670" s="5">
        <f>IFERROR(VLOOKUP(Tabla1[[#This Row],[FECHA]],'RECAUDOS DE RESOLUCIONES'!A:D,4,FALSE),0)</f>
        <v>0</v>
      </c>
      <c r="P2670" s="9">
        <f>IFERROR(VLOOKUP(Tabla1[[#This Row],[FECHA]],'RECAUDOS DE RESOLUCIONES'!A:D,3,FALSE),0)</f>
        <v>0</v>
      </c>
      <c r="Q267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670" s="9">
        <f>Tabla1[V. COMPARENDOS]-(Tabla1[V. EXONERACIONES]+Tabla1[[#This Row],[V. SIMIT CON RESOLUCION]]+Tabla1[[#This Row],[V. SIMIT SIN RESOLUCION]]+Tabla1[[#This Row],[V. RECAUDOS COMPARENDOS]]+Tabla1[[#This Row],[V. RECAUDOS RESOLUCIONES]])</f>
        <v>772500</v>
      </c>
      <c r="S2670" s="11">
        <f>IFERROR(VLOOKUP(Tabla1[[#This Row],[FECHA]],'RECAUDOS LOCALES'!A:D,4,FALSE),0)</f>
        <v>0</v>
      </c>
      <c r="T2670" s="9">
        <f>IFERROR(VLOOKUP(Tabla1[[#This Row],[FECHA]],'RECAUDOS LOCALES'!A:D,3,FALSE),0)</f>
        <v>0</v>
      </c>
      <c r="U2670" s="11">
        <f>IFERROR(VLOOKUP(Tabla1[[#This Row],[FECHA]],'RECAUDOS EXTERNOS'!A:D,4,FALSE),0)</f>
        <v>0</v>
      </c>
      <c r="V2670" s="9">
        <f>IFERROR(VLOOKUP(Tabla1[[#This Row],[FECHA]],'RECAUDOS EXTERNOS'!A:D,3,FALSE),0)</f>
        <v>0</v>
      </c>
    </row>
    <row r="2671" spans="1:22" x14ac:dyDescent="0.25">
      <c r="A2671" s="1">
        <v>40230</v>
      </c>
      <c r="B2671" s="3" t="s">
        <v>4</v>
      </c>
      <c r="C2671" s="2">
        <v>40210</v>
      </c>
      <c r="D2671" s="5">
        <f>YEAR(Tabla1[[#This Row],[FECHA]])</f>
        <v>2010</v>
      </c>
      <c r="E2671" s="5">
        <f>IFERROR(VLOOKUP(Tabla1[[#This Row],[FECHA]],'COMPARENDOS TOTALES'!A:D,4,FALSE),0)</f>
        <v>9</v>
      </c>
      <c r="F2671" s="9">
        <f>IFERROR(VLOOKUP(Tabla1[[#This Row],[FECHA]],'COMPARENDOS TOTALES'!A:D,3,FALSE),0)</f>
        <v>2403333</v>
      </c>
      <c r="G2671" s="5">
        <f>IFERROR(VLOOKUP(Tabla1[[#This Row],[FECHA]],EXONERACIONES!A:D,4,FALSE),0)</f>
        <v>0</v>
      </c>
      <c r="H2671" s="9">
        <f>IFERROR(VLOOKUP(Tabla1[[#This Row],[FECHA]],EXONERACIONES!A:D,3,FALSE),0)</f>
        <v>0</v>
      </c>
      <c r="I2671" s="5">
        <f>IFERROR(VLOOKUP(Tabla1[[#This Row],[FECHA]],'SIMIT CON RES'!A:D,4,FALSE),0)</f>
        <v>5</v>
      </c>
      <c r="J2671" s="9">
        <f>IFERROR(VLOOKUP(Tabla1[[#This Row],[FECHA]],'SIMIT CON RES'!A:D,3,FALSE),0)</f>
        <v>1115833</v>
      </c>
      <c r="K2671">
        <f>IFERROR(VLOOKUP(Tabla1[[#This Row],[FECHA]],'SIMIT SIN RES'!A:D,4,FALSE),0)</f>
        <v>0</v>
      </c>
      <c r="L2671" s="9">
        <f>IFERROR(VLOOKUP(Tabla1[[#This Row],[FECHA]],'SIMIT SIN RES'!A:D,3,FALSE),0)</f>
        <v>0</v>
      </c>
      <c r="M2671" s="5">
        <f>IFERROR(VLOOKUP(Tabla1[[#This Row],[FECHA]],'RECAUDOS DE COMPARENDOS'!A:D,4,FALSE),0)</f>
        <v>1</v>
      </c>
      <c r="N2671" s="9">
        <f>IFERROR(VLOOKUP(Tabla1[[#This Row],[FECHA]],'RECAUDOS DE COMPARENDOS'!A:D,3,FALSE),0)</f>
        <v>257500</v>
      </c>
      <c r="O2671" s="5">
        <f>IFERROR(VLOOKUP(Tabla1[[#This Row],[FECHA]],'RECAUDOS DE RESOLUCIONES'!A:D,4,FALSE),0)</f>
        <v>1</v>
      </c>
      <c r="P2671" s="9">
        <f>IFERROR(VLOOKUP(Tabla1[[#This Row],[FECHA]],'RECAUDOS DE RESOLUCIONES'!A:D,3,FALSE),0)</f>
        <v>257500</v>
      </c>
      <c r="Q267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671" s="9">
        <f>Tabla1[V. COMPARENDOS]-(Tabla1[V. EXONERACIONES]+Tabla1[[#This Row],[V. SIMIT CON RESOLUCION]]+Tabla1[[#This Row],[V. SIMIT SIN RESOLUCION]]+Tabla1[[#This Row],[V. RECAUDOS COMPARENDOS]]+Tabla1[[#This Row],[V. RECAUDOS RESOLUCIONES]])</f>
        <v>772500</v>
      </c>
      <c r="S2671" s="11">
        <f>IFERROR(VLOOKUP(Tabla1[[#This Row],[FECHA]],'RECAUDOS LOCALES'!A:D,4,FALSE),0)</f>
        <v>0</v>
      </c>
      <c r="T2671" s="9">
        <f>IFERROR(VLOOKUP(Tabla1[[#This Row],[FECHA]],'RECAUDOS LOCALES'!A:D,3,FALSE),0)</f>
        <v>0</v>
      </c>
      <c r="U2671" s="11">
        <f>IFERROR(VLOOKUP(Tabla1[[#This Row],[FECHA]],'RECAUDOS EXTERNOS'!A:D,4,FALSE),0)</f>
        <v>0</v>
      </c>
      <c r="V2671" s="9">
        <f>IFERROR(VLOOKUP(Tabla1[[#This Row],[FECHA]],'RECAUDOS EXTERNOS'!A:D,3,FALSE),0)</f>
        <v>0</v>
      </c>
    </row>
    <row r="2672" spans="1:22" x14ac:dyDescent="0.25">
      <c r="A2672" s="1">
        <v>40231</v>
      </c>
      <c r="B2672" s="3" t="s">
        <v>1</v>
      </c>
      <c r="C2672" s="2">
        <v>40210</v>
      </c>
      <c r="D2672" s="5">
        <f>YEAR(Tabla1[[#This Row],[FECHA]])</f>
        <v>2010</v>
      </c>
      <c r="E2672" s="5">
        <f>IFERROR(VLOOKUP(Tabla1[[#This Row],[FECHA]],'COMPARENDOS TOTALES'!A:D,4,FALSE),0)</f>
        <v>5</v>
      </c>
      <c r="F2672" s="9">
        <f>IFERROR(VLOOKUP(Tabla1[[#This Row],[FECHA]],'COMPARENDOS TOTALES'!A:D,3,FALSE),0)</f>
        <v>1424833</v>
      </c>
      <c r="G2672" s="5">
        <f>IFERROR(VLOOKUP(Tabla1[[#This Row],[FECHA]],EXONERACIONES!A:D,4,FALSE),0)</f>
        <v>1</v>
      </c>
      <c r="H2672" s="9">
        <f>IFERROR(VLOOKUP(Tabla1[[#This Row],[FECHA]],EXONERACIONES!A:D,3,FALSE),0)</f>
        <v>257500</v>
      </c>
      <c r="I2672" s="5">
        <f>IFERROR(VLOOKUP(Tabla1[[#This Row],[FECHA]],'SIMIT CON RES'!A:D,4,FALSE),0)</f>
        <v>2</v>
      </c>
      <c r="J2672" s="9">
        <f>IFERROR(VLOOKUP(Tabla1[[#This Row],[FECHA]],'SIMIT CON RES'!A:D,3,FALSE),0)</f>
        <v>394833</v>
      </c>
      <c r="K2672">
        <f>IFERROR(VLOOKUP(Tabla1[[#This Row],[FECHA]],'SIMIT SIN RES'!A:D,4,FALSE),0)</f>
        <v>0</v>
      </c>
      <c r="L2672" s="9">
        <f>IFERROR(VLOOKUP(Tabla1[[#This Row],[FECHA]],'SIMIT SIN RES'!A:D,3,FALSE),0)</f>
        <v>0</v>
      </c>
      <c r="M2672" s="5">
        <f>IFERROR(VLOOKUP(Tabla1[[#This Row],[FECHA]],'RECAUDOS DE COMPARENDOS'!A:D,4,FALSE),0)</f>
        <v>1</v>
      </c>
      <c r="N2672" s="9">
        <f>IFERROR(VLOOKUP(Tabla1[[#This Row],[FECHA]],'RECAUDOS DE COMPARENDOS'!A:D,3,FALSE),0)</f>
        <v>515000</v>
      </c>
      <c r="O2672" s="5">
        <f>IFERROR(VLOOKUP(Tabla1[[#This Row],[FECHA]],'RECAUDOS DE RESOLUCIONES'!A:D,4,FALSE),0)</f>
        <v>0</v>
      </c>
      <c r="P2672" s="9">
        <f>IFERROR(VLOOKUP(Tabla1[[#This Row],[FECHA]],'RECAUDOS DE RESOLUCIONES'!A:D,3,FALSE),0)</f>
        <v>0</v>
      </c>
      <c r="Q267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672" s="9">
        <f>Tabla1[V. COMPARENDOS]-(Tabla1[V. EXONERACIONES]+Tabla1[[#This Row],[V. SIMIT CON RESOLUCION]]+Tabla1[[#This Row],[V. SIMIT SIN RESOLUCION]]+Tabla1[[#This Row],[V. RECAUDOS COMPARENDOS]]+Tabla1[[#This Row],[V. RECAUDOS RESOLUCIONES]])</f>
        <v>257500</v>
      </c>
      <c r="S2672" s="11">
        <f>IFERROR(VLOOKUP(Tabla1[[#This Row],[FECHA]],'RECAUDOS LOCALES'!A:D,4,FALSE),0)</f>
        <v>0</v>
      </c>
      <c r="T2672" s="9">
        <f>IFERROR(VLOOKUP(Tabla1[[#This Row],[FECHA]],'RECAUDOS LOCALES'!A:D,3,FALSE),0)</f>
        <v>0</v>
      </c>
      <c r="U2672" s="11">
        <f>IFERROR(VLOOKUP(Tabla1[[#This Row],[FECHA]],'RECAUDOS EXTERNOS'!A:D,4,FALSE),0)</f>
        <v>2</v>
      </c>
      <c r="V2672" s="9">
        <f>IFERROR(VLOOKUP(Tabla1[[#This Row],[FECHA]],'RECAUDOS EXTERNOS'!A:D,3,FALSE),0)</f>
        <v>640200</v>
      </c>
    </row>
    <row r="2673" spans="1:22" x14ac:dyDescent="0.25">
      <c r="A2673" s="1">
        <v>40232</v>
      </c>
      <c r="B2673" s="3" t="s">
        <v>2</v>
      </c>
      <c r="C2673" s="2">
        <v>40210</v>
      </c>
      <c r="D2673" s="5">
        <f>YEAR(Tabla1[[#This Row],[FECHA]])</f>
        <v>2010</v>
      </c>
      <c r="E2673" s="5">
        <f>IFERROR(VLOOKUP(Tabla1[[#This Row],[FECHA]],'COMPARENDOS TOTALES'!A:D,4,FALSE),0)</f>
        <v>3</v>
      </c>
      <c r="F2673" s="9">
        <f>IFERROR(VLOOKUP(Tabla1[[#This Row],[FECHA]],'COMPARENDOS TOTALES'!A:D,3,FALSE),0)</f>
        <v>909833</v>
      </c>
      <c r="G2673" s="5">
        <f>IFERROR(VLOOKUP(Tabla1[[#This Row],[FECHA]],EXONERACIONES!A:D,4,FALSE),0)</f>
        <v>2</v>
      </c>
      <c r="H2673" s="9">
        <f>IFERROR(VLOOKUP(Tabla1[[#This Row],[FECHA]],EXONERACIONES!A:D,3,FALSE),0)</f>
        <v>772500</v>
      </c>
      <c r="I2673" s="5">
        <f>IFERROR(VLOOKUP(Tabla1[[#This Row],[FECHA]],'SIMIT CON RES'!A:D,4,FALSE),0)</f>
        <v>1</v>
      </c>
      <c r="J2673" s="9">
        <f>IFERROR(VLOOKUP(Tabla1[[#This Row],[FECHA]],'SIMIT CON RES'!A:D,3,FALSE),0)</f>
        <v>137333</v>
      </c>
      <c r="K2673">
        <f>IFERROR(VLOOKUP(Tabla1[[#This Row],[FECHA]],'SIMIT SIN RES'!A:D,4,FALSE),0)</f>
        <v>0</v>
      </c>
      <c r="L2673" s="9">
        <f>IFERROR(VLOOKUP(Tabla1[[#This Row],[FECHA]],'SIMIT SIN RES'!A:D,3,FALSE),0)</f>
        <v>0</v>
      </c>
      <c r="M2673" s="5">
        <f>IFERROR(VLOOKUP(Tabla1[[#This Row],[FECHA]],'RECAUDOS DE COMPARENDOS'!A:D,4,FALSE),0)</f>
        <v>0</v>
      </c>
      <c r="N2673" s="9">
        <f>IFERROR(VLOOKUP(Tabla1[[#This Row],[FECHA]],'RECAUDOS DE COMPARENDOS'!A:D,3,FALSE),0)</f>
        <v>0</v>
      </c>
      <c r="O2673" s="5">
        <f>IFERROR(VLOOKUP(Tabla1[[#This Row],[FECHA]],'RECAUDOS DE RESOLUCIONES'!A:D,4,FALSE),0)</f>
        <v>0</v>
      </c>
      <c r="P2673" s="9">
        <f>IFERROR(VLOOKUP(Tabla1[[#This Row],[FECHA]],'RECAUDOS DE RESOLUCIONES'!A:D,3,FALSE),0)</f>
        <v>0</v>
      </c>
      <c r="Q267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67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673" s="11">
        <f>IFERROR(VLOOKUP(Tabla1[[#This Row],[FECHA]],'RECAUDOS LOCALES'!A:D,4,FALSE),0)</f>
        <v>1</v>
      </c>
      <c r="T2673" s="9">
        <f>IFERROR(VLOOKUP(Tabla1[[#This Row],[FECHA]],'RECAUDOS LOCALES'!A:D,3,FALSE),0)</f>
        <v>177900</v>
      </c>
      <c r="U2673" s="11">
        <f>IFERROR(VLOOKUP(Tabla1[[#This Row],[FECHA]],'RECAUDOS EXTERNOS'!A:D,4,FALSE),0)</f>
        <v>1</v>
      </c>
      <c r="V2673" s="9">
        <f>IFERROR(VLOOKUP(Tabla1[[#This Row],[FECHA]],'RECAUDOS EXTERNOS'!A:D,3,FALSE),0)</f>
        <v>244850</v>
      </c>
    </row>
    <row r="2674" spans="1:22" x14ac:dyDescent="0.25">
      <c r="A2674" s="1">
        <v>40233</v>
      </c>
      <c r="B2674" s="3" t="s">
        <v>3</v>
      </c>
      <c r="C2674" s="2">
        <v>40210</v>
      </c>
      <c r="D2674" s="5">
        <f>YEAR(Tabla1[[#This Row],[FECHA]])</f>
        <v>2010</v>
      </c>
      <c r="E2674" s="5">
        <f>IFERROR(VLOOKUP(Tabla1[[#This Row],[FECHA]],'COMPARENDOS TOTALES'!A:D,4,FALSE),0)</f>
        <v>1</v>
      </c>
      <c r="F2674" s="9">
        <f>IFERROR(VLOOKUP(Tabla1[[#This Row],[FECHA]],'COMPARENDOS TOTALES'!A:D,3,FALSE),0)</f>
        <v>515000</v>
      </c>
      <c r="G2674" s="5">
        <f>IFERROR(VLOOKUP(Tabla1[[#This Row],[FECHA]],EXONERACIONES!A:D,4,FALSE),0)</f>
        <v>0</v>
      </c>
      <c r="H2674" s="9">
        <f>IFERROR(VLOOKUP(Tabla1[[#This Row],[FECHA]],EXONERACIONES!A:D,3,FALSE),0)</f>
        <v>0</v>
      </c>
      <c r="I2674" s="5">
        <f>IFERROR(VLOOKUP(Tabla1[[#This Row],[FECHA]],'SIMIT CON RES'!A:D,4,FALSE),0)</f>
        <v>1</v>
      </c>
      <c r="J2674" s="9">
        <f>IFERROR(VLOOKUP(Tabla1[[#This Row],[FECHA]],'SIMIT CON RES'!A:D,3,FALSE),0)</f>
        <v>515000</v>
      </c>
      <c r="K2674">
        <f>IFERROR(VLOOKUP(Tabla1[[#This Row],[FECHA]],'SIMIT SIN RES'!A:D,4,FALSE),0)</f>
        <v>0</v>
      </c>
      <c r="L2674" s="9">
        <f>IFERROR(VLOOKUP(Tabla1[[#This Row],[FECHA]],'SIMIT SIN RES'!A:D,3,FALSE),0)</f>
        <v>0</v>
      </c>
      <c r="M2674" s="5">
        <f>IFERROR(VLOOKUP(Tabla1[[#This Row],[FECHA]],'RECAUDOS DE COMPARENDOS'!A:D,4,FALSE),0)</f>
        <v>0</v>
      </c>
      <c r="N2674" s="9">
        <f>IFERROR(VLOOKUP(Tabla1[[#This Row],[FECHA]],'RECAUDOS DE COMPARENDOS'!A:D,3,FALSE),0)</f>
        <v>0</v>
      </c>
      <c r="O2674" s="5">
        <f>IFERROR(VLOOKUP(Tabla1[[#This Row],[FECHA]],'RECAUDOS DE RESOLUCIONES'!A:D,4,FALSE),0)</f>
        <v>0</v>
      </c>
      <c r="P2674" s="9">
        <f>IFERROR(VLOOKUP(Tabla1[[#This Row],[FECHA]],'RECAUDOS DE RESOLUCIONES'!A:D,3,FALSE),0)</f>
        <v>0</v>
      </c>
      <c r="Q267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67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674" s="11">
        <f>IFERROR(VLOOKUP(Tabla1[[#This Row],[FECHA]],'RECAUDOS LOCALES'!A:D,4,FALSE),0)</f>
        <v>1</v>
      </c>
      <c r="T2674" s="9">
        <f>IFERROR(VLOOKUP(Tabla1[[#This Row],[FECHA]],'RECAUDOS LOCALES'!A:D,3,FALSE),0)</f>
        <v>216850</v>
      </c>
      <c r="U2674" s="11">
        <f>IFERROR(VLOOKUP(Tabla1[[#This Row],[FECHA]],'RECAUDOS EXTERNOS'!A:D,4,FALSE),0)</f>
        <v>1</v>
      </c>
      <c r="V2674" s="9">
        <f>IFERROR(VLOOKUP(Tabla1[[#This Row],[FECHA]],'RECAUDOS EXTERNOS'!A:D,3,FALSE),0)</f>
        <v>122900</v>
      </c>
    </row>
    <row r="2675" spans="1:22" x14ac:dyDescent="0.25">
      <c r="A2675" s="1">
        <v>40234</v>
      </c>
      <c r="B2675" s="3" t="s">
        <v>6</v>
      </c>
      <c r="C2675" s="2">
        <v>40210</v>
      </c>
      <c r="D2675" s="5">
        <f>YEAR(Tabla1[[#This Row],[FECHA]])</f>
        <v>2010</v>
      </c>
      <c r="E2675" s="5">
        <f>IFERROR(VLOOKUP(Tabla1[[#This Row],[FECHA]],'COMPARENDOS TOTALES'!A:D,4,FALSE),0)</f>
        <v>3</v>
      </c>
      <c r="F2675" s="9">
        <f>IFERROR(VLOOKUP(Tabla1[[#This Row],[FECHA]],'COMPARENDOS TOTALES'!A:D,3,FALSE),0)</f>
        <v>652333</v>
      </c>
      <c r="G2675" s="5">
        <f>IFERROR(VLOOKUP(Tabla1[[#This Row],[FECHA]],EXONERACIONES!A:D,4,FALSE),0)</f>
        <v>0</v>
      </c>
      <c r="H2675" s="9">
        <f>IFERROR(VLOOKUP(Tabla1[[#This Row],[FECHA]],EXONERACIONES!A:D,3,FALSE),0)</f>
        <v>0</v>
      </c>
      <c r="I2675" s="5">
        <f>IFERROR(VLOOKUP(Tabla1[[#This Row],[FECHA]],'SIMIT CON RES'!A:D,4,FALSE),0)</f>
        <v>1</v>
      </c>
      <c r="J2675" s="9">
        <f>IFERROR(VLOOKUP(Tabla1[[#This Row],[FECHA]],'SIMIT CON RES'!A:D,3,FALSE),0)</f>
        <v>257500</v>
      </c>
      <c r="K2675">
        <f>IFERROR(VLOOKUP(Tabla1[[#This Row],[FECHA]],'SIMIT SIN RES'!A:D,4,FALSE),0)</f>
        <v>0</v>
      </c>
      <c r="L2675" s="9">
        <f>IFERROR(VLOOKUP(Tabla1[[#This Row],[FECHA]],'SIMIT SIN RES'!A:D,3,FALSE),0)</f>
        <v>0</v>
      </c>
      <c r="M2675" s="5">
        <f>IFERROR(VLOOKUP(Tabla1[[#This Row],[FECHA]],'RECAUDOS DE COMPARENDOS'!A:D,4,FALSE),0)</f>
        <v>1</v>
      </c>
      <c r="N2675" s="9">
        <f>IFERROR(VLOOKUP(Tabla1[[#This Row],[FECHA]],'RECAUDOS DE COMPARENDOS'!A:D,3,FALSE),0)</f>
        <v>257500</v>
      </c>
      <c r="O2675" s="5">
        <f>IFERROR(VLOOKUP(Tabla1[[#This Row],[FECHA]],'RECAUDOS DE RESOLUCIONES'!A:D,4,FALSE),0)</f>
        <v>1</v>
      </c>
      <c r="P2675" s="9">
        <f>IFERROR(VLOOKUP(Tabla1[[#This Row],[FECHA]],'RECAUDOS DE RESOLUCIONES'!A:D,3,FALSE),0)</f>
        <v>137333</v>
      </c>
      <c r="Q267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67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675" s="11">
        <f>IFERROR(VLOOKUP(Tabla1[[#This Row],[FECHA]],'RECAUDOS LOCALES'!A:D,4,FALSE),0)</f>
        <v>2</v>
      </c>
      <c r="T2675" s="9">
        <f>IFERROR(VLOOKUP(Tabla1[[#This Row],[FECHA]],'RECAUDOS LOCALES'!A:D,3,FALSE),0)</f>
        <v>370338</v>
      </c>
      <c r="U2675" s="11">
        <f>IFERROR(VLOOKUP(Tabla1[[#This Row],[FECHA]],'RECAUDOS EXTERNOS'!A:D,4,FALSE),0)</f>
        <v>5</v>
      </c>
      <c r="V2675" s="9">
        <f>IFERROR(VLOOKUP(Tabla1[[#This Row],[FECHA]],'RECAUDOS EXTERNOS'!A:D,3,FALSE),0)</f>
        <v>1650765</v>
      </c>
    </row>
    <row r="2676" spans="1:22" x14ac:dyDescent="0.25">
      <c r="A2676" s="1">
        <v>40235</v>
      </c>
      <c r="B2676" s="3" t="s">
        <v>0</v>
      </c>
      <c r="C2676" s="2">
        <v>40210</v>
      </c>
      <c r="D2676" s="5">
        <f>YEAR(Tabla1[[#This Row],[FECHA]])</f>
        <v>2010</v>
      </c>
      <c r="E2676" s="5">
        <f>IFERROR(VLOOKUP(Tabla1[[#This Row],[FECHA]],'COMPARENDOS TOTALES'!A:D,4,FALSE),0)</f>
        <v>1</v>
      </c>
      <c r="F2676" s="9">
        <f>IFERROR(VLOOKUP(Tabla1[[#This Row],[FECHA]],'COMPARENDOS TOTALES'!A:D,3,FALSE),0)</f>
        <v>137333</v>
      </c>
      <c r="G2676" s="5">
        <f>IFERROR(VLOOKUP(Tabla1[[#This Row],[FECHA]],EXONERACIONES!A:D,4,FALSE),0)</f>
        <v>0</v>
      </c>
      <c r="H2676" s="9">
        <f>IFERROR(VLOOKUP(Tabla1[[#This Row],[FECHA]],EXONERACIONES!A:D,3,FALSE),0)</f>
        <v>0</v>
      </c>
      <c r="I2676" s="5">
        <f>IFERROR(VLOOKUP(Tabla1[[#This Row],[FECHA]],'SIMIT CON RES'!A:D,4,FALSE),0)</f>
        <v>0</v>
      </c>
      <c r="J2676" s="9">
        <f>IFERROR(VLOOKUP(Tabla1[[#This Row],[FECHA]],'SIMIT CON RES'!A:D,3,FALSE),0)</f>
        <v>0</v>
      </c>
      <c r="K2676">
        <f>IFERROR(VLOOKUP(Tabla1[[#This Row],[FECHA]],'SIMIT SIN RES'!A:D,4,FALSE),0)</f>
        <v>0</v>
      </c>
      <c r="L2676" s="9">
        <f>IFERROR(VLOOKUP(Tabla1[[#This Row],[FECHA]],'SIMIT SIN RES'!A:D,3,FALSE),0)</f>
        <v>0</v>
      </c>
      <c r="M2676" s="5">
        <f>IFERROR(VLOOKUP(Tabla1[[#This Row],[FECHA]],'RECAUDOS DE COMPARENDOS'!A:D,4,FALSE),0)</f>
        <v>0</v>
      </c>
      <c r="N2676" s="9">
        <f>IFERROR(VLOOKUP(Tabla1[[#This Row],[FECHA]],'RECAUDOS DE COMPARENDOS'!A:D,3,FALSE),0)</f>
        <v>0</v>
      </c>
      <c r="O2676" s="5">
        <f>IFERROR(VLOOKUP(Tabla1[[#This Row],[FECHA]],'RECAUDOS DE RESOLUCIONES'!A:D,4,FALSE),0)</f>
        <v>0</v>
      </c>
      <c r="P2676" s="9">
        <f>IFERROR(VLOOKUP(Tabla1[[#This Row],[FECHA]],'RECAUDOS DE RESOLUCIONES'!A:D,3,FALSE),0)</f>
        <v>0</v>
      </c>
      <c r="Q267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676" s="9">
        <f>Tabla1[V. COMPARENDOS]-(Tabla1[V. EXONERACIONES]+Tabla1[[#This Row],[V. SIMIT CON RESOLUCION]]+Tabla1[[#This Row],[V. SIMIT SIN RESOLUCION]]+Tabla1[[#This Row],[V. RECAUDOS COMPARENDOS]]+Tabla1[[#This Row],[V. RECAUDOS RESOLUCIONES]])</f>
        <v>137333</v>
      </c>
      <c r="S2676" s="11">
        <f>IFERROR(VLOOKUP(Tabla1[[#This Row],[FECHA]],'RECAUDOS LOCALES'!A:D,4,FALSE),0)</f>
        <v>0</v>
      </c>
      <c r="T2676" s="9">
        <f>IFERROR(VLOOKUP(Tabla1[[#This Row],[FECHA]],'RECAUDOS LOCALES'!A:D,3,FALSE),0)</f>
        <v>0</v>
      </c>
      <c r="U2676" s="11">
        <f>IFERROR(VLOOKUP(Tabla1[[#This Row],[FECHA]],'RECAUDOS EXTERNOS'!A:D,4,FALSE),0)</f>
        <v>2</v>
      </c>
      <c r="V2676" s="9">
        <f>IFERROR(VLOOKUP(Tabla1[[#This Row],[FECHA]],'RECAUDOS EXTERNOS'!A:D,3,FALSE),0)</f>
        <v>626320</v>
      </c>
    </row>
    <row r="2677" spans="1:22" x14ac:dyDescent="0.25">
      <c r="A2677" s="1">
        <v>40236</v>
      </c>
      <c r="B2677" s="3" t="s">
        <v>5</v>
      </c>
      <c r="C2677" s="2">
        <v>40210</v>
      </c>
      <c r="D2677" s="5">
        <f>YEAR(Tabla1[[#This Row],[FECHA]])</f>
        <v>2010</v>
      </c>
      <c r="E2677" s="5">
        <f>IFERROR(VLOOKUP(Tabla1[[#This Row],[FECHA]],'COMPARENDOS TOTALES'!A:D,4,FALSE),0)</f>
        <v>2</v>
      </c>
      <c r="F2677" s="9">
        <f>IFERROR(VLOOKUP(Tabla1[[#This Row],[FECHA]],'COMPARENDOS TOTALES'!A:D,3,FALSE),0)</f>
        <v>515000</v>
      </c>
      <c r="G2677" s="5">
        <f>IFERROR(VLOOKUP(Tabla1[[#This Row],[FECHA]],EXONERACIONES!A:D,4,FALSE),0)</f>
        <v>0</v>
      </c>
      <c r="H2677" s="9">
        <f>IFERROR(VLOOKUP(Tabla1[[#This Row],[FECHA]],EXONERACIONES!A:D,3,FALSE),0)</f>
        <v>0</v>
      </c>
      <c r="I2677" s="5">
        <f>IFERROR(VLOOKUP(Tabla1[[#This Row],[FECHA]],'SIMIT CON RES'!A:D,4,FALSE),0)</f>
        <v>1</v>
      </c>
      <c r="J2677" s="9">
        <f>IFERROR(VLOOKUP(Tabla1[[#This Row],[FECHA]],'SIMIT CON RES'!A:D,3,FALSE),0)</f>
        <v>257500</v>
      </c>
      <c r="K2677">
        <f>IFERROR(VLOOKUP(Tabla1[[#This Row],[FECHA]],'SIMIT SIN RES'!A:D,4,FALSE),0)</f>
        <v>0</v>
      </c>
      <c r="L2677" s="9">
        <f>IFERROR(VLOOKUP(Tabla1[[#This Row],[FECHA]],'SIMIT SIN RES'!A:D,3,FALSE),0)</f>
        <v>0</v>
      </c>
      <c r="M2677" s="5">
        <f>IFERROR(VLOOKUP(Tabla1[[#This Row],[FECHA]],'RECAUDOS DE COMPARENDOS'!A:D,4,FALSE),0)</f>
        <v>0</v>
      </c>
      <c r="N2677" s="9">
        <f>IFERROR(VLOOKUP(Tabla1[[#This Row],[FECHA]],'RECAUDOS DE COMPARENDOS'!A:D,3,FALSE),0)</f>
        <v>0</v>
      </c>
      <c r="O2677" s="5">
        <f>IFERROR(VLOOKUP(Tabla1[[#This Row],[FECHA]],'RECAUDOS DE RESOLUCIONES'!A:D,4,FALSE),0)</f>
        <v>0</v>
      </c>
      <c r="P2677" s="9">
        <f>IFERROR(VLOOKUP(Tabla1[[#This Row],[FECHA]],'RECAUDOS DE RESOLUCIONES'!A:D,3,FALSE),0)</f>
        <v>0</v>
      </c>
      <c r="Q267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677" s="9">
        <f>Tabla1[V. COMPARENDOS]-(Tabla1[V. EXONERACIONES]+Tabla1[[#This Row],[V. SIMIT CON RESOLUCION]]+Tabla1[[#This Row],[V. SIMIT SIN RESOLUCION]]+Tabla1[[#This Row],[V. RECAUDOS COMPARENDOS]]+Tabla1[[#This Row],[V. RECAUDOS RESOLUCIONES]])</f>
        <v>257500</v>
      </c>
      <c r="S2677" s="11">
        <f>IFERROR(VLOOKUP(Tabla1[[#This Row],[FECHA]],'RECAUDOS LOCALES'!A:D,4,FALSE),0)</f>
        <v>0</v>
      </c>
      <c r="T2677" s="9">
        <f>IFERROR(VLOOKUP(Tabla1[[#This Row],[FECHA]],'RECAUDOS LOCALES'!A:D,3,FALSE),0)</f>
        <v>0</v>
      </c>
      <c r="U2677" s="11">
        <f>IFERROR(VLOOKUP(Tabla1[[#This Row],[FECHA]],'RECAUDOS EXTERNOS'!A:D,4,FALSE),0)</f>
        <v>0</v>
      </c>
      <c r="V2677" s="9">
        <f>IFERROR(VLOOKUP(Tabla1[[#This Row],[FECHA]],'RECAUDOS EXTERNOS'!A:D,3,FALSE),0)</f>
        <v>0</v>
      </c>
    </row>
    <row r="2678" spans="1:22" x14ac:dyDescent="0.25">
      <c r="A2678" s="1">
        <v>40237</v>
      </c>
      <c r="B2678" s="3" t="s">
        <v>4</v>
      </c>
      <c r="C2678" s="2">
        <v>40210</v>
      </c>
      <c r="D2678" s="5">
        <f>YEAR(Tabla1[[#This Row],[FECHA]])</f>
        <v>2010</v>
      </c>
      <c r="E2678" s="5">
        <f>IFERROR(VLOOKUP(Tabla1[[#This Row],[FECHA]],'COMPARENDOS TOTALES'!A:D,4,FALSE),0)</f>
        <v>0</v>
      </c>
      <c r="F2678" s="9">
        <f>IFERROR(VLOOKUP(Tabla1[[#This Row],[FECHA]],'COMPARENDOS TOTALES'!A:D,3,FALSE),0)</f>
        <v>0</v>
      </c>
      <c r="G2678" s="5">
        <f>IFERROR(VLOOKUP(Tabla1[[#This Row],[FECHA]],EXONERACIONES!A:D,4,FALSE),0)</f>
        <v>0</v>
      </c>
      <c r="H2678" s="9">
        <f>IFERROR(VLOOKUP(Tabla1[[#This Row],[FECHA]],EXONERACIONES!A:D,3,FALSE),0)</f>
        <v>0</v>
      </c>
      <c r="I2678" s="5">
        <f>IFERROR(VLOOKUP(Tabla1[[#This Row],[FECHA]],'SIMIT CON RES'!A:D,4,FALSE),0)</f>
        <v>0</v>
      </c>
      <c r="J2678" s="9">
        <f>IFERROR(VLOOKUP(Tabla1[[#This Row],[FECHA]],'SIMIT CON RES'!A:D,3,FALSE),0)</f>
        <v>0</v>
      </c>
      <c r="K2678">
        <f>IFERROR(VLOOKUP(Tabla1[[#This Row],[FECHA]],'SIMIT SIN RES'!A:D,4,FALSE),0)</f>
        <v>0</v>
      </c>
      <c r="L2678" s="9">
        <f>IFERROR(VLOOKUP(Tabla1[[#This Row],[FECHA]],'SIMIT SIN RES'!A:D,3,FALSE),0)</f>
        <v>0</v>
      </c>
      <c r="M2678" s="5">
        <f>IFERROR(VLOOKUP(Tabla1[[#This Row],[FECHA]],'RECAUDOS DE COMPARENDOS'!A:D,4,FALSE),0)</f>
        <v>0</v>
      </c>
      <c r="N2678" s="9">
        <f>IFERROR(VLOOKUP(Tabla1[[#This Row],[FECHA]],'RECAUDOS DE COMPARENDOS'!A:D,3,FALSE),0)</f>
        <v>0</v>
      </c>
      <c r="O2678" s="5">
        <f>IFERROR(VLOOKUP(Tabla1[[#This Row],[FECHA]],'RECAUDOS DE RESOLUCIONES'!A:D,4,FALSE),0)</f>
        <v>0</v>
      </c>
      <c r="P2678" s="9">
        <f>IFERROR(VLOOKUP(Tabla1[[#This Row],[FECHA]],'RECAUDOS DE RESOLUCIONES'!A:D,3,FALSE),0)</f>
        <v>0</v>
      </c>
      <c r="Q267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67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678" s="11">
        <f>IFERROR(VLOOKUP(Tabla1[[#This Row],[FECHA]],'RECAUDOS LOCALES'!A:D,4,FALSE),0)</f>
        <v>0</v>
      </c>
      <c r="T2678" s="9">
        <f>IFERROR(VLOOKUP(Tabla1[[#This Row],[FECHA]],'RECAUDOS LOCALES'!A:D,3,FALSE),0)</f>
        <v>0</v>
      </c>
      <c r="U2678" s="11">
        <f>IFERROR(VLOOKUP(Tabla1[[#This Row],[FECHA]],'RECAUDOS EXTERNOS'!A:D,4,FALSE),0)</f>
        <v>0</v>
      </c>
      <c r="V2678" s="9">
        <f>IFERROR(VLOOKUP(Tabla1[[#This Row],[FECHA]],'RECAUDOS EXTERNOS'!A:D,3,FALSE),0)</f>
        <v>0</v>
      </c>
    </row>
    <row r="2679" spans="1:22" x14ac:dyDescent="0.25">
      <c r="A2679" s="1">
        <v>40238</v>
      </c>
      <c r="B2679" s="3" t="s">
        <v>1</v>
      </c>
      <c r="C2679" s="2">
        <v>40238</v>
      </c>
      <c r="D2679" s="5">
        <f>YEAR(Tabla1[[#This Row],[FECHA]])</f>
        <v>2010</v>
      </c>
      <c r="E2679" s="5">
        <f>IFERROR(VLOOKUP(Tabla1[[#This Row],[FECHA]],'COMPARENDOS TOTALES'!A:D,4,FALSE),0)</f>
        <v>0</v>
      </c>
      <c r="F2679" s="9">
        <f>IFERROR(VLOOKUP(Tabla1[[#This Row],[FECHA]],'COMPARENDOS TOTALES'!A:D,3,FALSE),0)</f>
        <v>0</v>
      </c>
      <c r="G2679" s="5">
        <f>IFERROR(VLOOKUP(Tabla1[[#This Row],[FECHA]],EXONERACIONES!A:D,4,FALSE),0)</f>
        <v>0</v>
      </c>
      <c r="H2679" s="9">
        <f>IFERROR(VLOOKUP(Tabla1[[#This Row],[FECHA]],EXONERACIONES!A:D,3,FALSE),0)</f>
        <v>0</v>
      </c>
      <c r="I2679" s="5">
        <f>IFERROR(VLOOKUP(Tabla1[[#This Row],[FECHA]],'SIMIT CON RES'!A:D,4,FALSE),0)</f>
        <v>0</v>
      </c>
      <c r="J2679" s="9">
        <f>IFERROR(VLOOKUP(Tabla1[[#This Row],[FECHA]],'SIMIT CON RES'!A:D,3,FALSE),0)</f>
        <v>0</v>
      </c>
      <c r="K2679">
        <f>IFERROR(VLOOKUP(Tabla1[[#This Row],[FECHA]],'SIMIT SIN RES'!A:D,4,FALSE),0)</f>
        <v>0</v>
      </c>
      <c r="L2679" s="9">
        <f>IFERROR(VLOOKUP(Tabla1[[#This Row],[FECHA]],'SIMIT SIN RES'!A:D,3,FALSE),0)</f>
        <v>0</v>
      </c>
      <c r="M2679" s="5">
        <f>IFERROR(VLOOKUP(Tabla1[[#This Row],[FECHA]],'RECAUDOS DE COMPARENDOS'!A:D,4,FALSE),0)</f>
        <v>0</v>
      </c>
      <c r="N2679" s="9">
        <f>IFERROR(VLOOKUP(Tabla1[[#This Row],[FECHA]],'RECAUDOS DE COMPARENDOS'!A:D,3,FALSE),0)</f>
        <v>0</v>
      </c>
      <c r="O2679" s="5">
        <f>IFERROR(VLOOKUP(Tabla1[[#This Row],[FECHA]],'RECAUDOS DE RESOLUCIONES'!A:D,4,FALSE),0)</f>
        <v>0</v>
      </c>
      <c r="P2679" s="9">
        <f>IFERROR(VLOOKUP(Tabla1[[#This Row],[FECHA]],'RECAUDOS DE RESOLUCIONES'!A:D,3,FALSE),0)</f>
        <v>0</v>
      </c>
      <c r="Q267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67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679" s="11">
        <f>IFERROR(VLOOKUP(Tabla1[[#This Row],[FECHA]],'RECAUDOS LOCALES'!A:D,4,FALSE),0)</f>
        <v>1</v>
      </c>
      <c r="T2679" s="9">
        <f>IFERROR(VLOOKUP(Tabla1[[#This Row],[FECHA]],'RECAUDOS LOCALES'!A:D,3,FALSE),0)</f>
        <v>335900</v>
      </c>
      <c r="U2679" s="11">
        <f>IFERROR(VLOOKUP(Tabla1[[#This Row],[FECHA]],'RECAUDOS EXTERNOS'!A:D,4,FALSE),0)</f>
        <v>1</v>
      </c>
      <c r="V2679" s="9">
        <f>IFERROR(VLOOKUP(Tabla1[[#This Row],[FECHA]],'RECAUDOS EXTERNOS'!A:D,3,FALSE),0)</f>
        <v>447800</v>
      </c>
    </row>
    <row r="2680" spans="1:22" x14ac:dyDescent="0.25">
      <c r="A2680" s="1">
        <v>40239</v>
      </c>
      <c r="B2680" s="3" t="s">
        <v>2</v>
      </c>
      <c r="C2680" s="2">
        <v>40238</v>
      </c>
      <c r="D2680" s="5">
        <f>YEAR(Tabla1[[#This Row],[FECHA]])</f>
        <v>2010</v>
      </c>
      <c r="E2680" s="5">
        <f>IFERROR(VLOOKUP(Tabla1[[#This Row],[FECHA]],'COMPARENDOS TOTALES'!A:D,4,FALSE),0)</f>
        <v>2</v>
      </c>
      <c r="F2680" s="9">
        <f>IFERROR(VLOOKUP(Tabla1[[#This Row],[FECHA]],'COMPARENDOS TOTALES'!A:D,3,FALSE),0)</f>
        <v>394833</v>
      </c>
      <c r="G2680" s="5">
        <f>IFERROR(VLOOKUP(Tabla1[[#This Row],[FECHA]],EXONERACIONES!A:D,4,FALSE),0)</f>
        <v>0</v>
      </c>
      <c r="H2680" s="9">
        <f>IFERROR(VLOOKUP(Tabla1[[#This Row],[FECHA]],EXONERACIONES!A:D,3,FALSE),0)</f>
        <v>0</v>
      </c>
      <c r="I2680" s="5">
        <f>IFERROR(VLOOKUP(Tabla1[[#This Row],[FECHA]],'SIMIT CON RES'!A:D,4,FALSE),0)</f>
        <v>1</v>
      </c>
      <c r="J2680" s="9">
        <f>IFERROR(VLOOKUP(Tabla1[[#This Row],[FECHA]],'SIMIT CON RES'!A:D,3,FALSE),0)</f>
        <v>137333</v>
      </c>
      <c r="K2680">
        <f>IFERROR(VLOOKUP(Tabla1[[#This Row],[FECHA]],'SIMIT SIN RES'!A:D,4,FALSE),0)</f>
        <v>0</v>
      </c>
      <c r="L2680" s="9">
        <f>IFERROR(VLOOKUP(Tabla1[[#This Row],[FECHA]],'SIMIT SIN RES'!A:D,3,FALSE),0)</f>
        <v>0</v>
      </c>
      <c r="M2680" s="5">
        <f>IFERROR(VLOOKUP(Tabla1[[#This Row],[FECHA]],'RECAUDOS DE COMPARENDOS'!A:D,4,FALSE),0)</f>
        <v>0</v>
      </c>
      <c r="N2680" s="9">
        <f>IFERROR(VLOOKUP(Tabla1[[#This Row],[FECHA]],'RECAUDOS DE COMPARENDOS'!A:D,3,FALSE),0)</f>
        <v>0</v>
      </c>
      <c r="O2680" s="5">
        <f>IFERROR(VLOOKUP(Tabla1[[#This Row],[FECHA]],'RECAUDOS DE RESOLUCIONES'!A:D,4,FALSE),0)</f>
        <v>0</v>
      </c>
      <c r="P2680" s="9">
        <f>IFERROR(VLOOKUP(Tabla1[[#This Row],[FECHA]],'RECAUDOS DE RESOLUCIONES'!A:D,3,FALSE),0)</f>
        <v>0</v>
      </c>
      <c r="Q268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680" s="9">
        <f>Tabla1[V. COMPARENDOS]-(Tabla1[V. EXONERACIONES]+Tabla1[[#This Row],[V. SIMIT CON RESOLUCION]]+Tabla1[[#This Row],[V. SIMIT SIN RESOLUCION]]+Tabla1[[#This Row],[V. RECAUDOS COMPARENDOS]]+Tabla1[[#This Row],[V. RECAUDOS RESOLUCIONES]])</f>
        <v>257500</v>
      </c>
      <c r="S2680" s="11">
        <f>IFERROR(VLOOKUP(Tabla1[[#This Row],[FECHA]],'RECAUDOS LOCALES'!A:D,4,FALSE),0)</f>
        <v>6</v>
      </c>
      <c r="T2680" s="9">
        <f>IFERROR(VLOOKUP(Tabla1[[#This Row],[FECHA]],'RECAUDOS LOCALES'!A:D,3,FALSE),0)</f>
        <v>1575651</v>
      </c>
      <c r="U2680" s="11">
        <f>IFERROR(VLOOKUP(Tabla1[[#This Row],[FECHA]],'RECAUDOS EXTERNOS'!A:D,4,FALSE),0)</f>
        <v>2</v>
      </c>
      <c r="V2680" s="9">
        <f>IFERROR(VLOOKUP(Tabla1[[#This Row],[FECHA]],'RECAUDOS EXTERNOS'!A:D,3,FALSE),0)</f>
        <v>436200</v>
      </c>
    </row>
    <row r="2681" spans="1:22" x14ac:dyDescent="0.25">
      <c r="A2681" s="1">
        <v>40240</v>
      </c>
      <c r="B2681" s="3" t="s">
        <v>3</v>
      </c>
      <c r="C2681" s="2">
        <v>40238</v>
      </c>
      <c r="D2681" s="5">
        <f>YEAR(Tabla1[[#This Row],[FECHA]])</f>
        <v>2010</v>
      </c>
      <c r="E2681" s="5">
        <f>IFERROR(VLOOKUP(Tabla1[[#This Row],[FECHA]],'COMPARENDOS TOTALES'!A:D,4,FALSE),0)</f>
        <v>2</v>
      </c>
      <c r="F2681" s="9">
        <f>IFERROR(VLOOKUP(Tabla1[[#This Row],[FECHA]],'COMPARENDOS TOTALES'!A:D,3,FALSE),0)</f>
        <v>772500</v>
      </c>
      <c r="G2681" s="5">
        <f>IFERROR(VLOOKUP(Tabla1[[#This Row],[FECHA]],EXONERACIONES!A:D,4,FALSE),0)</f>
        <v>0</v>
      </c>
      <c r="H2681" s="9">
        <f>IFERROR(VLOOKUP(Tabla1[[#This Row],[FECHA]],EXONERACIONES!A:D,3,FALSE),0)</f>
        <v>0</v>
      </c>
      <c r="I2681" s="5">
        <f>IFERROR(VLOOKUP(Tabla1[[#This Row],[FECHA]],'SIMIT CON RES'!A:D,4,FALSE),0)</f>
        <v>0</v>
      </c>
      <c r="J2681" s="9">
        <f>IFERROR(VLOOKUP(Tabla1[[#This Row],[FECHA]],'SIMIT CON RES'!A:D,3,FALSE),0)</f>
        <v>0</v>
      </c>
      <c r="K2681">
        <f>IFERROR(VLOOKUP(Tabla1[[#This Row],[FECHA]],'SIMIT SIN RES'!A:D,4,FALSE),0)</f>
        <v>0</v>
      </c>
      <c r="L2681" s="9">
        <f>IFERROR(VLOOKUP(Tabla1[[#This Row],[FECHA]],'SIMIT SIN RES'!A:D,3,FALSE),0)</f>
        <v>0</v>
      </c>
      <c r="M2681" s="5">
        <f>IFERROR(VLOOKUP(Tabla1[[#This Row],[FECHA]],'RECAUDOS DE COMPARENDOS'!A:D,4,FALSE),0)</f>
        <v>0</v>
      </c>
      <c r="N2681" s="9">
        <f>IFERROR(VLOOKUP(Tabla1[[#This Row],[FECHA]],'RECAUDOS DE COMPARENDOS'!A:D,3,FALSE),0)</f>
        <v>0</v>
      </c>
      <c r="O2681" s="5">
        <f>IFERROR(VLOOKUP(Tabla1[[#This Row],[FECHA]],'RECAUDOS DE RESOLUCIONES'!A:D,4,FALSE),0)</f>
        <v>1</v>
      </c>
      <c r="P2681" s="9">
        <f>IFERROR(VLOOKUP(Tabla1[[#This Row],[FECHA]],'RECAUDOS DE RESOLUCIONES'!A:D,3,FALSE),0)</f>
        <v>257500</v>
      </c>
      <c r="Q268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681" s="9">
        <f>Tabla1[V. COMPARENDOS]-(Tabla1[V. EXONERACIONES]+Tabla1[[#This Row],[V. SIMIT CON RESOLUCION]]+Tabla1[[#This Row],[V. SIMIT SIN RESOLUCION]]+Tabla1[[#This Row],[V. RECAUDOS COMPARENDOS]]+Tabla1[[#This Row],[V. RECAUDOS RESOLUCIONES]])</f>
        <v>515000</v>
      </c>
      <c r="S2681" s="11">
        <f>IFERROR(VLOOKUP(Tabla1[[#This Row],[FECHA]],'RECAUDOS LOCALES'!A:D,4,FALSE),0)</f>
        <v>0</v>
      </c>
      <c r="T2681" s="9">
        <f>IFERROR(VLOOKUP(Tabla1[[#This Row],[FECHA]],'RECAUDOS LOCALES'!A:D,3,FALSE),0)</f>
        <v>0</v>
      </c>
      <c r="U2681" s="11">
        <f>IFERROR(VLOOKUP(Tabla1[[#This Row],[FECHA]],'RECAUDOS EXTERNOS'!A:D,4,FALSE),0)</f>
        <v>1</v>
      </c>
      <c r="V2681" s="9">
        <f>IFERROR(VLOOKUP(Tabla1[[#This Row],[FECHA]],'RECAUDOS EXTERNOS'!A:D,3,FALSE),0)</f>
        <v>230950</v>
      </c>
    </row>
    <row r="2682" spans="1:22" x14ac:dyDescent="0.25">
      <c r="A2682" s="1">
        <v>40241</v>
      </c>
      <c r="B2682" s="3" t="s">
        <v>6</v>
      </c>
      <c r="C2682" s="2">
        <v>40238</v>
      </c>
      <c r="D2682" s="5">
        <f>YEAR(Tabla1[[#This Row],[FECHA]])</f>
        <v>2010</v>
      </c>
      <c r="E2682" s="5">
        <f>IFERROR(VLOOKUP(Tabla1[[#This Row],[FECHA]],'COMPARENDOS TOTALES'!A:D,4,FALSE),0)</f>
        <v>2</v>
      </c>
      <c r="F2682" s="9">
        <f>IFERROR(VLOOKUP(Tabla1[[#This Row],[FECHA]],'COMPARENDOS TOTALES'!A:D,3,FALSE),0)</f>
        <v>515000</v>
      </c>
      <c r="G2682" s="5">
        <f>IFERROR(VLOOKUP(Tabla1[[#This Row],[FECHA]],EXONERACIONES!A:D,4,FALSE),0)</f>
        <v>0</v>
      </c>
      <c r="H2682" s="9">
        <f>IFERROR(VLOOKUP(Tabla1[[#This Row],[FECHA]],EXONERACIONES!A:D,3,FALSE),0)</f>
        <v>0</v>
      </c>
      <c r="I2682" s="5">
        <f>IFERROR(VLOOKUP(Tabla1[[#This Row],[FECHA]],'SIMIT CON RES'!A:D,4,FALSE),0)</f>
        <v>0</v>
      </c>
      <c r="J2682" s="9">
        <f>IFERROR(VLOOKUP(Tabla1[[#This Row],[FECHA]],'SIMIT CON RES'!A:D,3,FALSE),0)</f>
        <v>0</v>
      </c>
      <c r="K2682">
        <f>IFERROR(VLOOKUP(Tabla1[[#This Row],[FECHA]],'SIMIT SIN RES'!A:D,4,FALSE),0)</f>
        <v>0</v>
      </c>
      <c r="L2682" s="9">
        <f>IFERROR(VLOOKUP(Tabla1[[#This Row],[FECHA]],'SIMIT SIN RES'!A:D,3,FALSE),0)</f>
        <v>0</v>
      </c>
      <c r="M2682" s="5">
        <f>IFERROR(VLOOKUP(Tabla1[[#This Row],[FECHA]],'RECAUDOS DE COMPARENDOS'!A:D,4,FALSE),0)</f>
        <v>0</v>
      </c>
      <c r="N2682" s="9">
        <f>IFERROR(VLOOKUP(Tabla1[[#This Row],[FECHA]],'RECAUDOS DE COMPARENDOS'!A:D,3,FALSE),0)</f>
        <v>0</v>
      </c>
      <c r="O2682" s="5">
        <f>IFERROR(VLOOKUP(Tabla1[[#This Row],[FECHA]],'RECAUDOS DE RESOLUCIONES'!A:D,4,FALSE),0)</f>
        <v>2</v>
      </c>
      <c r="P2682" s="9">
        <f>IFERROR(VLOOKUP(Tabla1[[#This Row],[FECHA]],'RECAUDOS DE RESOLUCIONES'!A:D,3,FALSE),0)</f>
        <v>515000</v>
      </c>
      <c r="Q268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68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682" s="11">
        <f>IFERROR(VLOOKUP(Tabla1[[#This Row],[FECHA]],'RECAUDOS LOCALES'!A:D,4,FALSE),0)</f>
        <v>0</v>
      </c>
      <c r="T2682" s="9">
        <f>IFERROR(VLOOKUP(Tabla1[[#This Row],[FECHA]],'RECAUDOS LOCALES'!A:D,3,FALSE),0)</f>
        <v>0</v>
      </c>
      <c r="U2682" s="11">
        <f>IFERROR(VLOOKUP(Tabla1[[#This Row],[FECHA]],'RECAUDOS EXTERNOS'!A:D,4,FALSE),0)</f>
        <v>1</v>
      </c>
      <c r="V2682" s="9">
        <f>IFERROR(VLOOKUP(Tabla1[[#This Row],[FECHA]],'RECAUDOS EXTERNOS'!A:D,3,FALSE),0)</f>
        <v>204855</v>
      </c>
    </row>
    <row r="2683" spans="1:22" x14ac:dyDescent="0.25">
      <c r="A2683" s="1">
        <v>40242</v>
      </c>
      <c r="B2683" s="3" t="s">
        <v>0</v>
      </c>
      <c r="C2683" s="2">
        <v>40238</v>
      </c>
      <c r="D2683" s="5">
        <f>YEAR(Tabla1[[#This Row],[FECHA]])</f>
        <v>2010</v>
      </c>
      <c r="E2683" s="5">
        <f>IFERROR(VLOOKUP(Tabla1[[#This Row],[FECHA]],'COMPARENDOS TOTALES'!A:D,4,FALSE),0)</f>
        <v>6</v>
      </c>
      <c r="F2683" s="9">
        <f>IFERROR(VLOOKUP(Tabla1[[#This Row],[FECHA]],'COMPARENDOS TOTALES'!A:D,3,FALSE),0)</f>
        <v>1939833</v>
      </c>
      <c r="G2683" s="5">
        <f>IFERROR(VLOOKUP(Tabla1[[#This Row],[FECHA]],EXONERACIONES!A:D,4,FALSE),0)</f>
        <v>1</v>
      </c>
      <c r="H2683" s="9">
        <f>IFERROR(VLOOKUP(Tabla1[[#This Row],[FECHA]],EXONERACIONES!A:D,3,FALSE),0)</f>
        <v>515000</v>
      </c>
      <c r="I2683" s="5">
        <f>IFERROR(VLOOKUP(Tabla1[[#This Row],[FECHA]],'SIMIT CON RES'!A:D,4,FALSE),0)</f>
        <v>3</v>
      </c>
      <c r="J2683" s="9">
        <f>IFERROR(VLOOKUP(Tabla1[[#This Row],[FECHA]],'SIMIT CON RES'!A:D,3,FALSE),0)</f>
        <v>772500</v>
      </c>
      <c r="K2683">
        <f>IFERROR(VLOOKUP(Tabla1[[#This Row],[FECHA]],'SIMIT SIN RES'!A:D,4,FALSE),0)</f>
        <v>0</v>
      </c>
      <c r="L2683" s="9">
        <f>IFERROR(VLOOKUP(Tabla1[[#This Row],[FECHA]],'SIMIT SIN RES'!A:D,3,FALSE),0)</f>
        <v>0</v>
      </c>
      <c r="M2683" s="5">
        <f>IFERROR(VLOOKUP(Tabla1[[#This Row],[FECHA]],'RECAUDOS DE COMPARENDOS'!A:D,4,FALSE),0)</f>
        <v>1</v>
      </c>
      <c r="N2683" s="9">
        <f>IFERROR(VLOOKUP(Tabla1[[#This Row],[FECHA]],'RECAUDOS DE COMPARENDOS'!A:D,3,FALSE),0)</f>
        <v>515000</v>
      </c>
      <c r="O2683" s="5">
        <f>IFERROR(VLOOKUP(Tabla1[[#This Row],[FECHA]],'RECAUDOS DE RESOLUCIONES'!A:D,4,FALSE),0)</f>
        <v>1</v>
      </c>
      <c r="P2683" s="9">
        <f>IFERROR(VLOOKUP(Tabla1[[#This Row],[FECHA]],'RECAUDOS DE RESOLUCIONES'!A:D,3,FALSE),0)</f>
        <v>137333</v>
      </c>
      <c r="Q268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68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683" s="11">
        <f>IFERROR(VLOOKUP(Tabla1[[#This Row],[FECHA]],'RECAUDOS LOCALES'!A:D,4,FALSE),0)</f>
        <v>4</v>
      </c>
      <c r="T2683" s="9">
        <f>IFERROR(VLOOKUP(Tabla1[[#This Row],[FECHA]],'RECAUDOS LOCALES'!A:D,3,FALSE),0)</f>
        <v>810488</v>
      </c>
      <c r="U2683" s="11">
        <f>IFERROR(VLOOKUP(Tabla1[[#This Row],[FECHA]],'RECAUDOS EXTERNOS'!A:D,4,FALSE),0)</f>
        <v>7</v>
      </c>
      <c r="V2683" s="9">
        <f>IFERROR(VLOOKUP(Tabla1[[#This Row],[FECHA]],'RECAUDOS EXTERNOS'!A:D,3,FALSE),0)</f>
        <v>1501135</v>
      </c>
    </row>
    <row r="2684" spans="1:22" x14ac:dyDescent="0.25">
      <c r="A2684" s="1">
        <v>40243</v>
      </c>
      <c r="B2684" s="3" t="s">
        <v>5</v>
      </c>
      <c r="C2684" s="2">
        <v>40238</v>
      </c>
      <c r="D2684" s="5">
        <f>YEAR(Tabla1[[#This Row],[FECHA]])</f>
        <v>2010</v>
      </c>
      <c r="E2684" s="5">
        <f>IFERROR(VLOOKUP(Tabla1[[#This Row],[FECHA]],'COMPARENDOS TOTALES'!A:D,4,FALSE),0)</f>
        <v>5</v>
      </c>
      <c r="F2684" s="9">
        <f>IFERROR(VLOOKUP(Tabla1[[#This Row],[FECHA]],'COMPARENDOS TOTALES'!A:D,3,FALSE),0)</f>
        <v>1424833</v>
      </c>
      <c r="G2684" s="5">
        <f>IFERROR(VLOOKUP(Tabla1[[#This Row],[FECHA]],EXONERACIONES!A:D,4,FALSE),0)</f>
        <v>1</v>
      </c>
      <c r="H2684" s="9">
        <f>IFERROR(VLOOKUP(Tabla1[[#This Row],[FECHA]],EXONERACIONES!A:D,3,FALSE),0)</f>
        <v>137333</v>
      </c>
      <c r="I2684" s="5">
        <f>IFERROR(VLOOKUP(Tabla1[[#This Row],[FECHA]],'SIMIT CON RES'!A:D,4,FALSE),0)</f>
        <v>3</v>
      </c>
      <c r="J2684" s="9">
        <f>IFERROR(VLOOKUP(Tabla1[[#This Row],[FECHA]],'SIMIT CON RES'!A:D,3,FALSE),0)</f>
        <v>1030000</v>
      </c>
      <c r="K2684">
        <f>IFERROR(VLOOKUP(Tabla1[[#This Row],[FECHA]],'SIMIT SIN RES'!A:D,4,FALSE),0)</f>
        <v>0</v>
      </c>
      <c r="L2684" s="9">
        <f>IFERROR(VLOOKUP(Tabla1[[#This Row],[FECHA]],'SIMIT SIN RES'!A:D,3,FALSE),0)</f>
        <v>0</v>
      </c>
      <c r="M2684" s="5">
        <f>IFERROR(VLOOKUP(Tabla1[[#This Row],[FECHA]],'RECAUDOS DE COMPARENDOS'!A:D,4,FALSE),0)</f>
        <v>0</v>
      </c>
      <c r="N2684" s="9">
        <f>IFERROR(VLOOKUP(Tabla1[[#This Row],[FECHA]],'RECAUDOS DE COMPARENDOS'!A:D,3,FALSE),0)</f>
        <v>0</v>
      </c>
      <c r="O2684" s="5">
        <f>IFERROR(VLOOKUP(Tabla1[[#This Row],[FECHA]],'RECAUDOS DE RESOLUCIONES'!A:D,4,FALSE),0)</f>
        <v>1</v>
      </c>
      <c r="P2684" s="9">
        <f>IFERROR(VLOOKUP(Tabla1[[#This Row],[FECHA]],'RECAUDOS DE RESOLUCIONES'!A:D,3,FALSE),0)</f>
        <v>137333</v>
      </c>
      <c r="Q268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684" s="9">
        <f>Tabla1[V. COMPARENDOS]-(Tabla1[V. EXONERACIONES]+Tabla1[[#This Row],[V. SIMIT CON RESOLUCION]]+Tabla1[[#This Row],[V. SIMIT SIN RESOLUCION]]+Tabla1[[#This Row],[V. RECAUDOS COMPARENDOS]]+Tabla1[[#This Row],[V. RECAUDOS RESOLUCIONES]])</f>
        <v>120167</v>
      </c>
      <c r="S2684" s="11">
        <f>IFERROR(VLOOKUP(Tabla1[[#This Row],[FECHA]],'RECAUDOS LOCALES'!A:D,4,FALSE),0)</f>
        <v>0</v>
      </c>
      <c r="T2684" s="9">
        <f>IFERROR(VLOOKUP(Tabla1[[#This Row],[FECHA]],'RECAUDOS LOCALES'!A:D,3,FALSE),0)</f>
        <v>0</v>
      </c>
      <c r="U2684" s="11">
        <f>IFERROR(VLOOKUP(Tabla1[[#This Row],[FECHA]],'RECAUDOS EXTERNOS'!A:D,4,FALSE),0)</f>
        <v>0</v>
      </c>
      <c r="V2684" s="9">
        <f>IFERROR(VLOOKUP(Tabla1[[#This Row],[FECHA]],'RECAUDOS EXTERNOS'!A:D,3,FALSE),0)</f>
        <v>0</v>
      </c>
    </row>
    <row r="2685" spans="1:22" x14ac:dyDescent="0.25">
      <c r="A2685" s="1">
        <v>40244</v>
      </c>
      <c r="B2685" s="3" t="s">
        <v>4</v>
      </c>
      <c r="C2685" s="2">
        <v>40238</v>
      </c>
      <c r="D2685" s="5">
        <f>YEAR(Tabla1[[#This Row],[FECHA]])</f>
        <v>2010</v>
      </c>
      <c r="E2685" s="5">
        <f>IFERROR(VLOOKUP(Tabla1[[#This Row],[FECHA]],'COMPARENDOS TOTALES'!A:D,4,FALSE),0)</f>
        <v>1</v>
      </c>
      <c r="F2685" s="9">
        <f>IFERROR(VLOOKUP(Tabla1[[#This Row],[FECHA]],'COMPARENDOS TOTALES'!A:D,3,FALSE),0)</f>
        <v>257500</v>
      </c>
      <c r="G2685" s="5">
        <f>IFERROR(VLOOKUP(Tabla1[[#This Row],[FECHA]],EXONERACIONES!A:D,4,FALSE),0)</f>
        <v>0</v>
      </c>
      <c r="H2685" s="9">
        <f>IFERROR(VLOOKUP(Tabla1[[#This Row],[FECHA]],EXONERACIONES!A:D,3,FALSE),0)</f>
        <v>0</v>
      </c>
      <c r="I2685" s="5">
        <f>IFERROR(VLOOKUP(Tabla1[[#This Row],[FECHA]],'SIMIT CON RES'!A:D,4,FALSE),0)</f>
        <v>1</v>
      </c>
      <c r="J2685" s="9">
        <f>IFERROR(VLOOKUP(Tabla1[[#This Row],[FECHA]],'SIMIT CON RES'!A:D,3,FALSE),0)</f>
        <v>257500</v>
      </c>
      <c r="K2685">
        <f>IFERROR(VLOOKUP(Tabla1[[#This Row],[FECHA]],'SIMIT SIN RES'!A:D,4,FALSE),0)</f>
        <v>0</v>
      </c>
      <c r="L2685" s="9">
        <f>IFERROR(VLOOKUP(Tabla1[[#This Row],[FECHA]],'SIMIT SIN RES'!A:D,3,FALSE),0)</f>
        <v>0</v>
      </c>
      <c r="M2685" s="5">
        <f>IFERROR(VLOOKUP(Tabla1[[#This Row],[FECHA]],'RECAUDOS DE COMPARENDOS'!A:D,4,FALSE),0)</f>
        <v>0</v>
      </c>
      <c r="N2685" s="9">
        <f>IFERROR(VLOOKUP(Tabla1[[#This Row],[FECHA]],'RECAUDOS DE COMPARENDOS'!A:D,3,FALSE),0)</f>
        <v>0</v>
      </c>
      <c r="O2685" s="5">
        <f>IFERROR(VLOOKUP(Tabla1[[#This Row],[FECHA]],'RECAUDOS DE RESOLUCIONES'!A:D,4,FALSE),0)</f>
        <v>0</v>
      </c>
      <c r="P2685" s="9">
        <f>IFERROR(VLOOKUP(Tabla1[[#This Row],[FECHA]],'RECAUDOS DE RESOLUCIONES'!A:D,3,FALSE),0)</f>
        <v>0</v>
      </c>
      <c r="Q268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68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685" s="11">
        <f>IFERROR(VLOOKUP(Tabla1[[#This Row],[FECHA]],'RECAUDOS LOCALES'!A:D,4,FALSE),0)</f>
        <v>0</v>
      </c>
      <c r="T2685" s="9">
        <f>IFERROR(VLOOKUP(Tabla1[[#This Row],[FECHA]],'RECAUDOS LOCALES'!A:D,3,FALSE),0)</f>
        <v>0</v>
      </c>
      <c r="U2685" s="11">
        <f>IFERROR(VLOOKUP(Tabla1[[#This Row],[FECHA]],'RECAUDOS EXTERNOS'!A:D,4,FALSE),0)</f>
        <v>0</v>
      </c>
      <c r="V2685" s="9">
        <f>IFERROR(VLOOKUP(Tabla1[[#This Row],[FECHA]],'RECAUDOS EXTERNOS'!A:D,3,FALSE),0)</f>
        <v>0</v>
      </c>
    </row>
    <row r="2686" spans="1:22" x14ac:dyDescent="0.25">
      <c r="A2686" s="1">
        <v>40245</v>
      </c>
      <c r="B2686" s="3" t="s">
        <v>1</v>
      </c>
      <c r="C2686" s="2">
        <v>40238</v>
      </c>
      <c r="D2686" s="5">
        <f>YEAR(Tabla1[[#This Row],[FECHA]])</f>
        <v>2010</v>
      </c>
      <c r="E2686" s="5">
        <f>IFERROR(VLOOKUP(Tabla1[[#This Row],[FECHA]],'COMPARENDOS TOTALES'!A:D,4,FALSE),0)</f>
        <v>2</v>
      </c>
      <c r="F2686" s="9">
        <f>IFERROR(VLOOKUP(Tabla1[[#This Row],[FECHA]],'COMPARENDOS TOTALES'!A:D,3,FALSE),0)</f>
        <v>772500</v>
      </c>
      <c r="G2686" s="5">
        <f>IFERROR(VLOOKUP(Tabla1[[#This Row],[FECHA]],EXONERACIONES!A:D,4,FALSE),0)</f>
        <v>0</v>
      </c>
      <c r="H2686" s="9">
        <f>IFERROR(VLOOKUP(Tabla1[[#This Row],[FECHA]],EXONERACIONES!A:D,3,FALSE),0)</f>
        <v>0</v>
      </c>
      <c r="I2686" s="5">
        <f>IFERROR(VLOOKUP(Tabla1[[#This Row],[FECHA]],'SIMIT CON RES'!A:D,4,FALSE),0)</f>
        <v>1</v>
      </c>
      <c r="J2686" s="9">
        <f>IFERROR(VLOOKUP(Tabla1[[#This Row],[FECHA]],'SIMIT CON RES'!A:D,3,FALSE),0)</f>
        <v>515000</v>
      </c>
      <c r="K2686">
        <f>IFERROR(VLOOKUP(Tabla1[[#This Row],[FECHA]],'SIMIT SIN RES'!A:D,4,FALSE),0)</f>
        <v>0</v>
      </c>
      <c r="L2686" s="9">
        <f>IFERROR(VLOOKUP(Tabla1[[#This Row],[FECHA]],'SIMIT SIN RES'!A:D,3,FALSE),0)</f>
        <v>0</v>
      </c>
      <c r="M2686" s="5">
        <f>IFERROR(VLOOKUP(Tabla1[[#This Row],[FECHA]],'RECAUDOS DE COMPARENDOS'!A:D,4,FALSE),0)</f>
        <v>0</v>
      </c>
      <c r="N2686" s="9">
        <f>IFERROR(VLOOKUP(Tabla1[[#This Row],[FECHA]],'RECAUDOS DE COMPARENDOS'!A:D,3,FALSE),0)</f>
        <v>0</v>
      </c>
      <c r="O2686" s="5">
        <f>IFERROR(VLOOKUP(Tabla1[[#This Row],[FECHA]],'RECAUDOS DE RESOLUCIONES'!A:D,4,FALSE),0)</f>
        <v>0</v>
      </c>
      <c r="P2686" s="9">
        <f>IFERROR(VLOOKUP(Tabla1[[#This Row],[FECHA]],'RECAUDOS DE RESOLUCIONES'!A:D,3,FALSE),0)</f>
        <v>0</v>
      </c>
      <c r="Q268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686" s="9">
        <f>Tabla1[V. COMPARENDOS]-(Tabla1[V. EXONERACIONES]+Tabla1[[#This Row],[V. SIMIT CON RESOLUCION]]+Tabla1[[#This Row],[V. SIMIT SIN RESOLUCION]]+Tabla1[[#This Row],[V. RECAUDOS COMPARENDOS]]+Tabla1[[#This Row],[V. RECAUDOS RESOLUCIONES]])</f>
        <v>257500</v>
      </c>
      <c r="S2686" s="11">
        <f>IFERROR(VLOOKUP(Tabla1[[#This Row],[FECHA]],'RECAUDOS LOCALES'!A:D,4,FALSE),0)</f>
        <v>0</v>
      </c>
      <c r="T2686" s="9">
        <f>IFERROR(VLOOKUP(Tabla1[[#This Row],[FECHA]],'RECAUDOS LOCALES'!A:D,3,FALSE),0)</f>
        <v>0</v>
      </c>
      <c r="U2686" s="11">
        <f>IFERROR(VLOOKUP(Tabla1[[#This Row],[FECHA]],'RECAUDOS EXTERNOS'!A:D,4,FALSE),0)</f>
        <v>1</v>
      </c>
      <c r="V2686" s="9">
        <f>IFERROR(VLOOKUP(Tabla1[[#This Row],[FECHA]],'RECAUDOS EXTERNOS'!A:D,3,FALSE),0)</f>
        <v>262545</v>
      </c>
    </row>
    <row r="2687" spans="1:22" x14ac:dyDescent="0.25">
      <c r="A2687" s="1">
        <v>40246</v>
      </c>
      <c r="B2687" s="3" t="s">
        <v>2</v>
      </c>
      <c r="C2687" s="2">
        <v>40238</v>
      </c>
      <c r="D2687" s="5">
        <f>YEAR(Tabla1[[#This Row],[FECHA]])</f>
        <v>2010</v>
      </c>
      <c r="E2687" s="5">
        <f>IFERROR(VLOOKUP(Tabla1[[#This Row],[FECHA]],'COMPARENDOS TOTALES'!A:D,4,FALSE),0)</f>
        <v>2</v>
      </c>
      <c r="F2687" s="9">
        <f>IFERROR(VLOOKUP(Tabla1[[#This Row],[FECHA]],'COMPARENDOS TOTALES'!A:D,3,FALSE),0)</f>
        <v>772500</v>
      </c>
      <c r="G2687" s="5">
        <f>IFERROR(VLOOKUP(Tabla1[[#This Row],[FECHA]],EXONERACIONES!A:D,4,FALSE),0)</f>
        <v>0</v>
      </c>
      <c r="H2687" s="9">
        <f>IFERROR(VLOOKUP(Tabla1[[#This Row],[FECHA]],EXONERACIONES!A:D,3,FALSE),0)</f>
        <v>0</v>
      </c>
      <c r="I2687" s="5">
        <f>IFERROR(VLOOKUP(Tabla1[[#This Row],[FECHA]],'SIMIT CON RES'!A:D,4,FALSE),0)</f>
        <v>2</v>
      </c>
      <c r="J2687" s="9">
        <f>IFERROR(VLOOKUP(Tabla1[[#This Row],[FECHA]],'SIMIT CON RES'!A:D,3,FALSE),0)</f>
        <v>772500</v>
      </c>
      <c r="K2687">
        <f>IFERROR(VLOOKUP(Tabla1[[#This Row],[FECHA]],'SIMIT SIN RES'!A:D,4,FALSE),0)</f>
        <v>0</v>
      </c>
      <c r="L2687" s="9">
        <f>IFERROR(VLOOKUP(Tabla1[[#This Row],[FECHA]],'SIMIT SIN RES'!A:D,3,FALSE),0)</f>
        <v>0</v>
      </c>
      <c r="M2687" s="5">
        <f>IFERROR(VLOOKUP(Tabla1[[#This Row],[FECHA]],'RECAUDOS DE COMPARENDOS'!A:D,4,FALSE),0)</f>
        <v>0</v>
      </c>
      <c r="N2687" s="9">
        <f>IFERROR(VLOOKUP(Tabla1[[#This Row],[FECHA]],'RECAUDOS DE COMPARENDOS'!A:D,3,FALSE),0)</f>
        <v>0</v>
      </c>
      <c r="O2687" s="5">
        <f>IFERROR(VLOOKUP(Tabla1[[#This Row],[FECHA]],'RECAUDOS DE RESOLUCIONES'!A:D,4,FALSE),0)</f>
        <v>0</v>
      </c>
      <c r="P2687" s="9">
        <f>IFERROR(VLOOKUP(Tabla1[[#This Row],[FECHA]],'RECAUDOS DE RESOLUCIONES'!A:D,3,FALSE),0)</f>
        <v>0</v>
      </c>
      <c r="Q268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68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687" s="11">
        <f>IFERROR(VLOOKUP(Tabla1[[#This Row],[FECHA]],'RECAUDOS LOCALES'!A:D,4,FALSE),0)</f>
        <v>3</v>
      </c>
      <c r="T2687" s="9">
        <f>IFERROR(VLOOKUP(Tabla1[[#This Row],[FECHA]],'RECAUDOS LOCALES'!A:D,3,FALSE),0)</f>
        <v>729909</v>
      </c>
      <c r="U2687" s="11">
        <f>IFERROR(VLOOKUP(Tabla1[[#This Row],[FECHA]],'RECAUDOS EXTERNOS'!A:D,4,FALSE),0)</f>
        <v>3</v>
      </c>
      <c r="V2687" s="9">
        <f>IFERROR(VLOOKUP(Tabla1[[#This Row],[FECHA]],'RECAUDOS EXTERNOS'!A:D,3,FALSE),0)</f>
        <v>933950</v>
      </c>
    </row>
    <row r="2688" spans="1:22" x14ac:dyDescent="0.25">
      <c r="A2688" s="1">
        <v>40247</v>
      </c>
      <c r="B2688" s="3" t="s">
        <v>3</v>
      </c>
      <c r="C2688" s="2">
        <v>40238</v>
      </c>
      <c r="D2688" s="5">
        <f>YEAR(Tabla1[[#This Row],[FECHA]])</f>
        <v>2010</v>
      </c>
      <c r="E2688" s="5">
        <f>IFERROR(VLOOKUP(Tabla1[[#This Row],[FECHA]],'COMPARENDOS TOTALES'!A:D,4,FALSE),0)</f>
        <v>3</v>
      </c>
      <c r="F2688" s="9">
        <f>IFERROR(VLOOKUP(Tabla1[[#This Row],[FECHA]],'COMPARENDOS TOTALES'!A:D,3,FALSE),0)</f>
        <v>772500</v>
      </c>
      <c r="G2688" s="5">
        <f>IFERROR(VLOOKUP(Tabla1[[#This Row],[FECHA]],EXONERACIONES!A:D,4,FALSE),0)</f>
        <v>0</v>
      </c>
      <c r="H2688" s="9">
        <f>IFERROR(VLOOKUP(Tabla1[[#This Row],[FECHA]],EXONERACIONES!A:D,3,FALSE),0)</f>
        <v>0</v>
      </c>
      <c r="I2688" s="5">
        <f>IFERROR(VLOOKUP(Tabla1[[#This Row],[FECHA]],'SIMIT CON RES'!A:D,4,FALSE),0)</f>
        <v>1</v>
      </c>
      <c r="J2688" s="9">
        <f>IFERROR(VLOOKUP(Tabla1[[#This Row],[FECHA]],'SIMIT CON RES'!A:D,3,FALSE),0)</f>
        <v>257500</v>
      </c>
      <c r="K2688">
        <f>IFERROR(VLOOKUP(Tabla1[[#This Row],[FECHA]],'SIMIT SIN RES'!A:D,4,FALSE),0)</f>
        <v>0</v>
      </c>
      <c r="L2688" s="9">
        <f>IFERROR(VLOOKUP(Tabla1[[#This Row],[FECHA]],'SIMIT SIN RES'!A:D,3,FALSE),0)</f>
        <v>0</v>
      </c>
      <c r="M2688" s="5">
        <f>IFERROR(VLOOKUP(Tabla1[[#This Row],[FECHA]],'RECAUDOS DE COMPARENDOS'!A:D,4,FALSE),0)</f>
        <v>0</v>
      </c>
      <c r="N2688" s="9">
        <f>IFERROR(VLOOKUP(Tabla1[[#This Row],[FECHA]],'RECAUDOS DE COMPARENDOS'!A:D,3,FALSE),0)</f>
        <v>0</v>
      </c>
      <c r="O2688" s="5">
        <f>IFERROR(VLOOKUP(Tabla1[[#This Row],[FECHA]],'RECAUDOS DE RESOLUCIONES'!A:D,4,FALSE),0)</f>
        <v>0</v>
      </c>
      <c r="P2688" s="9">
        <f>IFERROR(VLOOKUP(Tabla1[[#This Row],[FECHA]],'RECAUDOS DE RESOLUCIONES'!A:D,3,FALSE),0)</f>
        <v>0</v>
      </c>
      <c r="Q268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688" s="9">
        <f>Tabla1[V. COMPARENDOS]-(Tabla1[V. EXONERACIONES]+Tabla1[[#This Row],[V. SIMIT CON RESOLUCION]]+Tabla1[[#This Row],[V. SIMIT SIN RESOLUCION]]+Tabla1[[#This Row],[V. RECAUDOS COMPARENDOS]]+Tabla1[[#This Row],[V. RECAUDOS RESOLUCIONES]])</f>
        <v>515000</v>
      </c>
      <c r="S2688" s="11">
        <f>IFERROR(VLOOKUP(Tabla1[[#This Row],[FECHA]],'RECAUDOS LOCALES'!A:D,4,FALSE),0)</f>
        <v>1</v>
      </c>
      <c r="T2688" s="9">
        <f>IFERROR(VLOOKUP(Tabla1[[#This Row],[FECHA]],'RECAUDOS LOCALES'!A:D,3,FALSE),0)</f>
        <v>190635</v>
      </c>
      <c r="U2688" s="11">
        <f>IFERROR(VLOOKUP(Tabla1[[#This Row],[FECHA]],'RECAUDOS EXTERNOS'!A:D,4,FALSE),0)</f>
        <v>1</v>
      </c>
      <c r="V2688" s="9">
        <f>IFERROR(VLOOKUP(Tabla1[[#This Row],[FECHA]],'RECAUDOS EXTERNOS'!A:D,3,FALSE),0)</f>
        <v>511000</v>
      </c>
    </row>
    <row r="2689" spans="1:22" x14ac:dyDescent="0.25">
      <c r="A2689" s="1">
        <v>40248</v>
      </c>
      <c r="B2689" s="3" t="s">
        <v>6</v>
      </c>
      <c r="C2689" s="2">
        <v>40238</v>
      </c>
      <c r="D2689" s="5">
        <f>YEAR(Tabla1[[#This Row],[FECHA]])</f>
        <v>2010</v>
      </c>
      <c r="E2689" s="5">
        <f>IFERROR(VLOOKUP(Tabla1[[#This Row],[FECHA]],'COMPARENDOS TOTALES'!A:D,4,FALSE),0)</f>
        <v>5</v>
      </c>
      <c r="F2689" s="9">
        <f>IFERROR(VLOOKUP(Tabla1[[#This Row],[FECHA]],'COMPARENDOS TOTALES'!A:D,3,FALSE),0)</f>
        <v>1424833</v>
      </c>
      <c r="G2689" s="5">
        <f>IFERROR(VLOOKUP(Tabla1[[#This Row],[FECHA]],EXONERACIONES!A:D,4,FALSE),0)</f>
        <v>0</v>
      </c>
      <c r="H2689" s="9">
        <f>IFERROR(VLOOKUP(Tabla1[[#This Row],[FECHA]],EXONERACIONES!A:D,3,FALSE),0)</f>
        <v>0</v>
      </c>
      <c r="I2689" s="5">
        <f>IFERROR(VLOOKUP(Tabla1[[#This Row],[FECHA]],'SIMIT CON RES'!A:D,4,FALSE),0)</f>
        <v>3</v>
      </c>
      <c r="J2689" s="9">
        <f>IFERROR(VLOOKUP(Tabla1[[#This Row],[FECHA]],'SIMIT CON RES'!A:D,3,FALSE),0)</f>
        <v>772500</v>
      </c>
      <c r="K2689">
        <f>IFERROR(VLOOKUP(Tabla1[[#This Row],[FECHA]],'SIMIT SIN RES'!A:D,4,FALSE),0)</f>
        <v>0</v>
      </c>
      <c r="L2689" s="9">
        <f>IFERROR(VLOOKUP(Tabla1[[#This Row],[FECHA]],'SIMIT SIN RES'!A:D,3,FALSE),0)</f>
        <v>0</v>
      </c>
      <c r="M2689" s="5">
        <f>IFERROR(VLOOKUP(Tabla1[[#This Row],[FECHA]],'RECAUDOS DE COMPARENDOS'!A:D,4,FALSE),0)</f>
        <v>1</v>
      </c>
      <c r="N2689" s="9">
        <f>IFERROR(VLOOKUP(Tabla1[[#This Row],[FECHA]],'RECAUDOS DE COMPARENDOS'!A:D,3,FALSE),0)</f>
        <v>515000</v>
      </c>
      <c r="O2689" s="5">
        <f>IFERROR(VLOOKUP(Tabla1[[#This Row],[FECHA]],'RECAUDOS DE RESOLUCIONES'!A:D,4,FALSE),0)</f>
        <v>0</v>
      </c>
      <c r="P2689" s="9">
        <f>IFERROR(VLOOKUP(Tabla1[[#This Row],[FECHA]],'RECAUDOS DE RESOLUCIONES'!A:D,3,FALSE),0)</f>
        <v>0</v>
      </c>
      <c r="Q268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689" s="9">
        <f>Tabla1[V. COMPARENDOS]-(Tabla1[V. EXONERACIONES]+Tabla1[[#This Row],[V. SIMIT CON RESOLUCION]]+Tabla1[[#This Row],[V. SIMIT SIN RESOLUCION]]+Tabla1[[#This Row],[V. RECAUDOS COMPARENDOS]]+Tabla1[[#This Row],[V. RECAUDOS RESOLUCIONES]])</f>
        <v>137333</v>
      </c>
      <c r="S2689" s="11">
        <f>IFERROR(VLOOKUP(Tabla1[[#This Row],[FECHA]],'RECAUDOS LOCALES'!A:D,4,FALSE),0)</f>
        <v>3</v>
      </c>
      <c r="T2689" s="9">
        <f>IFERROR(VLOOKUP(Tabla1[[#This Row],[FECHA]],'RECAUDOS LOCALES'!A:D,3,FALSE),0)</f>
        <v>789683</v>
      </c>
      <c r="U2689" s="11">
        <f>IFERROR(VLOOKUP(Tabla1[[#This Row],[FECHA]],'RECAUDOS EXTERNOS'!A:D,4,FALSE),0)</f>
        <v>0</v>
      </c>
      <c r="V2689" s="9">
        <f>IFERROR(VLOOKUP(Tabla1[[#This Row],[FECHA]],'RECAUDOS EXTERNOS'!A:D,3,FALSE),0)</f>
        <v>0</v>
      </c>
    </row>
    <row r="2690" spans="1:22" x14ac:dyDescent="0.25">
      <c r="A2690" s="1">
        <v>40249</v>
      </c>
      <c r="B2690" s="3" t="s">
        <v>0</v>
      </c>
      <c r="C2690" s="2">
        <v>40238</v>
      </c>
      <c r="D2690" s="5">
        <f>YEAR(Tabla1[[#This Row],[FECHA]])</f>
        <v>2010</v>
      </c>
      <c r="E2690" s="5">
        <f>IFERROR(VLOOKUP(Tabla1[[#This Row],[FECHA]],'COMPARENDOS TOTALES'!A:D,4,FALSE),0)</f>
        <v>7</v>
      </c>
      <c r="F2690" s="9">
        <f>IFERROR(VLOOKUP(Tabla1[[#This Row],[FECHA]],'COMPARENDOS TOTALES'!A:D,3,FALSE),0)</f>
        <v>2317500</v>
      </c>
      <c r="G2690" s="5">
        <f>IFERROR(VLOOKUP(Tabla1[[#This Row],[FECHA]],EXONERACIONES!A:D,4,FALSE),0)</f>
        <v>1</v>
      </c>
      <c r="H2690" s="9">
        <f>IFERROR(VLOOKUP(Tabla1[[#This Row],[FECHA]],EXONERACIONES!A:D,3,FALSE),0)</f>
        <v>257500</v>
      </c>
      <c r="I2690" s="5">
        <f>IFERROR(VLOOKUP(Tabla1[[#This Row],[FECHA]],'SIMIT CON RES'!A:D,4,FALSE),0)</f>
        <v>5</v>
      </c>
      <c r="J2690" s="9">
        <f>IFERROR(VLOOKUP(Tabla1[[#This Row],[FECHA]],'SIMIT CON RES'!A:D,3,FALSE),0)</f>
        <v>1545000</v>
      </c>
      <c r="K2690">
        <f>IFERROR(VLOOKUP(Tabla1[[#This Row],[FECHA]],'SIMIT SIN RES'!A:D,4,FALSE),0)</f>
        <v>0</v>
      </c>
      <c r="L2690" s="9">
        <f>IFERROR(VLOOKUP(Tabla1[[#This Row],[FECHA]],'SIMIT SIN RES'!A:D,3,FALSE),0)</f>
        <v>0</v>
      </c>
      <c r="M2690" s="5">
        <f>IFERROR(VLOOKUP(Tabla1[[#This Row],[FECHA]],'RECAUDOS DE COMPARENDOS'!A:D,4,FALSE),0)</f>
        <v>0</v>
      </c>
      <c r="N2690" s="9">
        <f>IFERROR(VLOOKUP(Tabla1[[#This Row],[FECHA]],'RECAUDOS DE COMPARENDOS'!A:D,3,FALSE),0)</f>
        <v>0</v>
      </c>
      <c r="O2690" s="5">
        <f>IFERROR(VLOOKUP(Tabla1[[#This Row],[FECHA]],'RECAUDOS DE RESOLUCIONES'!A:D,4,FALSE),0)</f>
        <v>0</v>
      </c>
      <c r="P2690" s="9">
        <f>IFERROR(VLOOKUP(Tabla1[[#This Row],[FECHA]],'RECAUDOS DE RESOLUCIONES'!A:D,3,FALSE),0)</f>
        <v>0</v>
      </c>
      <c r="Q269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690" s="9">
        <f>Tabla1[V. COMPARENDOS]-(Tabla1[V. EXONERACIONES]+Tabla1[[#This Row],[V. SIMIT CON RESOLUCION]]+Tabla1[[#This Row],[V. SIMIT SIN RESOLUCION]]+Tabla1[[#This Row],[V. RECAUDOS COMPARENDOS]]+Tabla1[[#This Row],[V. RECAUDOS RESOLUCIONES]])</f>
        <v>515000</v>
      </c>
      <c r="S2690" s="11">
        <f>IFERROR(VLOOKUP(Tabla1[[#This Row],[FECHA]],'RECAUDOS LOCALES'!A:D,4,FALSE),0)</f>
        <v>0</v>
      </c>
      <c r="T2690" s="9">
        <f>IFERROR(VLOOKUP(Tabla1[[#This Row],[FECHA]],'RECAUDOS LOCALES'!A:D,3,FALSE),0)</f>
        <v>0</v>
      </c>
      <c r="U2690" s="11">
        <f>IFERROR(VLOOKUP(Tabla1[[#This Row],[FECHA]],'RECAUDOS EXTERNOS'!A:D,4,FALSE),0)</f>
        <v>8</v>
      </c>
      <c r="V2690" s="9">
        <f>IFERROR(VLOOKUP(Tabla1[[#This Row],[FECHA]],'RECAUDOS EXTERNOS'!A:D,3,FALSE),0)</f>
        <v>1705920</v>
      </c>
    </row>
    <row r="2691" spans="1:22" x14ac:dyDescent="0.25">
      <c r="A2691" s="1">
        <v>40250</v>
      </c>
      <c r="B2691" s="3" t="s">
        <v>5</v>
      </c>
      <c r="C2691" s="2">
        <v>40238</v>
      </c>
      <c r="D2691" s="5">
        <f>YEAR(Tabla1[[#This Row],[FECHA]])</f>
        <v>2010</v>
      </c>
      <c r="E2691" s="5">
        <f>IFERROR(VLOOKUP(Tabla1[[#This Row],[FECHA]],'COMPARENDOS TOTALES'!A:D,4,FALSE),0)</f>
        <v>11</v>
      </c>
      <c r="F2691" s="9">
        <f>IFERROR(VLOOKUP(Tabla1[[#This Row],[FECHA]],'COMPARENDOS TOTALES'!A:D,3,FALSE),0)</f>
        <v>2712333</v>
      </c>
      <c r="G2691" s="5">
        <f>IFERROR(VLOOKUP(Tabla1[[#This Row],[FECHA]],EXONERACIONES!A:D,4,FALSE),0)</f>
        <v>0</v>
      </c>
      <c r="H2691" s="9">
        <f>IFERROR(VLOOKUP(Tabla1[[#This Row],[FECHA]],EXONERACIONES!A:D,3,FALSE),0)</f>
        <v>0</v>
      </c>
      <c r="I2691" s="5">
        <f>IFERROR(VLOOKUP(Tabla1[[#This Row],[FECHA]],'SIMIT CON RES'!A:D,4,FALSE),0)</f>
        <v>7</v>
      </c>
      <c r="J2691" s="9">
        <f>IFERROR(VLOOKUP(Tabla1[[#This Row],[FECHA]],'SIMIT CON RES'!A:D,3,FALSE),0)</f>
        <v>1682333</v>
      </c>
      <c r="K2691">
        <f>IFERROR(VLOOKUP(Tabla1[[#This Row],[FECHA]],'SIMIT SIN RES'!A:D,4,FALSE),0)</f>
        <v>0</v>
      </c>
      <c r="L2691" s="9">
        <f>IFERROR(VLOOKUP(Tabla1[[#This Row],[FECHA]],'SIMIT SIN RES'!A:D,3,FALSE),0)</f>
        <v>0</v>
      </c>
      <c r="M2691" s="5">
        <f>IFERROR(VLOOKUP(Tabla1[[#This Row],[FECHA]],'RECAUDOS DE COMPARENDOS'!A:D,4,FALSE),0)</f>
        <v>0</v>
      </c>
      <c r="N2691" s="9">
        <f>IFERROR(VLOOKUP(Tabla1[[#This Row],[FECHA]],'RECAUDOS DE COMPARENDOS'!A:D,3,FALSE),0)</f>
        <v>0</v>
      </c>
      <c r="O2691" s="5">
        <f>IFERROR(VLOOKUP(Tabla1[[#This Row],[FECHA]],'RECAUDOS DE RESOLUCIONES'!A:D,4,FALSE),0)</f>
        <v>1</v>
      </c>
      <c r="P2691" s="9">
        <f>IFERROR(VLOOKUP(Tabla1[[#This Row],[FECHA]],'RECAUDOS DE RESOLUCIONES'!A:D,3,FALSE),0)</f>
        <v>257500</v>
      </c>
      <c r="Q269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2691" s="9">
        <f>Tabla1[V. COMPARENDOS]-(Tabla1[V. EXONERACIONES]+Tabla1[[#This Row],[V. SIMIT CON RESOLUCION]]+Tabla1[[#This Row],[V. SIMIT SIN RESOLUCION]]+Tabla1[[#This Row],[V. RECAUDOS COMPARENDOS]]+Tabla1[[#This Row],[V. RECAUDOS RESOLUCIONES]])</f>
        <v>772500</v>
      </c>
      <c r="S2691" s="11">
        <f>IFERROR(VLOOKUP(Tabla1[[#This Row],[FECHA]],'RECAUDOS LOCALES'!A:D,4,FALSE),0)</f>
        <v>0</v>
      </c>
      <c r="T2691" s="9">
        <f>IFERROR(VLOOKUP(Tabla1[[#This Row],[FECHA]],'RECAUDOS LOCALES'!A:D,3,FALSE),0)</f>
        <v>0</v>
      </c>
      <c r="U2691" s="11">
        <f>IFERROR(VLOOKUP(Tabla1[[#This Row],[FECHA]],'RECAUDOS EXTERNOS'!A:D,4,FALSE),0)</f>
        <v>0</v>
      </c>
      <c r="V2691" s="9">
        <f>IFERROR(VLOOKUP(Tabla1[[#This Row],[FECHA]],'RECAUDOS EXTERNOS'!A:D,3,FALSE),0)</f>
        <v>0</v>
      </c>
    </row>
    <row r="2692" spans="1:22" x14ac:dyDescent="0.25">
      <c r="A2692" s="1">
        <v>40251</v>
      </c>
      <c r="B2692" s="3" t="s">
        <v>4</v>
      </c>
      <c r="C2692" s="2">
        <v>40238</v>
      </c>
      <c r="D2692" s="5">
        <f>YEAR(Tabla1[[#This Row],[FECHA]])</f>
        <v>2010</v>
      </c>
      <c r="E2692" s="5">
        <f>IFERROR(VLOOKUP(Tabla1[[#This Row],[FECHA]],'COMPARENDOS TOTALES'!A:D,4,FALSE),0)</f>
        <v>5</v>
      </c>
      <c r="F2692" s="9">
        <f>IFERROR(VLOOKUP(Tabla1[[#This Row],[FECHA]],'COMPARENDOS TOTALES'!A:D,3,FALSE),0)</f>
        <v>1304666</v>
      </c>
      <c r="G2692" s="5">
        <f>IFERROR(VLOOKUP(Tabla1[[#This Row],[FECHA]],EXONERACIONES!A:D,4,FALSE),0)</f>
        <v>0</v>
      </c>
      <c r="H2692" s="9">
        <f>IFERROR(VLOOKUP(Tabla1[[#This Row],[FECHA]],EXONERACIONES!A:D,3,FALSE),0)</f>
        <v>0</v>
      </c>
      <c r="I2692" s="5">
        <f>IFERROR(VLOOKUP(Tabla1[[#This Row],[FECHA]],'SIMIT CON RES'!A:D,4,FALSE),0)</f>
        <v>3</v>
      </c>
      <c r="J2692" s="9">
        <f>IFERROR(VLOOKUP(Tabla1[[#This Row],[FECHA]],'SIMIT CON RES'!A:D,3,FALSE),0)</f>
        <v>909833</v>
      </c>
      <c r="K2692">
        <f>IFERROR(VLOOKUP(Tabla1[[#This Row],[FECHA]],'SIMIT SIN RES'!A:D,4,FALSE),0)</f>
        <v>0</v>
      </c>
      <c r="L2692" s="9">
        <f>IFERROR(VLOOKUP(Tabla1[[#This Row],[FECHA]],'SIMIT SIN RES'!A:D,3,FALSE),0)</f>
        <v>0</v>
      </c>
      <c r="M2692" s="5">
        <f>IFERROR(VLOOKUP(Tabla1[[#This Row],[FECHA]],'RECAUDOS DE COMPARENDOS'!A:D,4,FALSE),0)</f>
        <v>0</v>
      </c>
      <c r="N2692" s="9">
        <f>IFERROR(VLOOKUP(Tabla1[[#This Row],[FECHA]],'RECAUDOS DE COMPARENDOS'!A:D,3,FALSE),0)</f>
        <v>0</v>
      </c>
      <c r="O2692" s="5">
        <f>IFERROR(VLOOKUP(Tabla1[[#This Row],[FECHA]],'RECAUDOS DE RESOLUCIONES'!A:D,4,FALSE),0)</f>
        <v>2</v>
      </c>
      <c r="P2692" s="9">
        <f>IFERROR(VLOOKUP(Tabla1[[#This Row],[FECHA]],'RECAUDOS DE RESOLUCIONES'!A:D,3,FALSE),0)</f>
        <v>394833</v>
      </c>
      <c r="Q269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69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692" s="11">
        <f>IFERROR(VLOOKUP(Tabla1[[#This Row],[FECHA]],'RECAUDOS LOCALES'!A:D,4,FALSE),0)</f>
        <v>0</v>
      </c>
      <c r="T2692" s="9">
        <f>IFERROR(VLOOKUP(Tabla1[[#This Row],[FECHA]],'RECAUDOS LOCALES'!A:D,3,FALSE),0)</f>
        <v>0</v>
      </c>
      <c r="U2692" s="11">
        <f>IFERROR(VLOOKUP(Tabla1[[#This Row],[FECHA]],'RECAUDOS EXTERNOS'!A:D,4,FALSE),0)</f>
        <v>0</v>
      </c>
      <c r="V2692" s="9">
        <f>IFERROR(VLOOKUP(Tabla1[[#This Row],[FECHA]],'RECAUDOS EXTERNOS'!A:D,3,FALSE),0)</f>
        <v>0</v>
      </c>
    </row>
    <row r="2693" spans="1:22" x14ac:dyDescent="0.25">
      <c r="A2693" s="1">
        <v>40252</v>
      </c>
      <c r="B2693" s="3" t="s">
        <v>1</v>
      </c>
      <c r="C2693" s="2">
        <v>40238</v>
      </c>
      <c r="D2693" s="5">
        <f>YEAR(Tabla1[[#This Row],[FECHA]])</f>
        <v>2010</v>
      </c>
      <c r="E2693" s="5">
        <f>IFERROR(VLOOKUP(Tabla1[[#This Row],[FECHA]],'COMPARENDOS TOTALES'!A:D,4,FALSE),0)</f>
        <v>8</v>
      </c>
      <c r="F2693" s="9">
        <f>IFERROR(VLOOKUP(Tabla1[[#This Row],[FECHA]],'COMPARENDOS TOTALES'!A:D,3,FALSE),0)</f>
        <v>2060000</v>
      </c>
      <c r="G2693" s="5">
        <f>IFERROR(VLOOKUP(Tabla1[[#This Row],[FECHA]],EXONERACIONES!A:D,4,FALSE),0)</f>
        <v>0</v>
      </c>
      <c r="H2693" s="9">
        <f>IFERROR(VLOOKUP(Tabla1[[#This Row],[FECHA]],EXONERACIONES!A:D,3,FALSE),0)</f>
        <v>0</v>
      </c>
      <c r="I2693" s="5">
        <f>IFERROR(VLOOKUP(Tabla1[[#This Row],[FECHA]],'SIMIT CON RES'!A:D,4,FALSE),0)</f>
        <v>8</v>
      </c>
      <c r="J2693" s="9">
        <f>IFERROR(VLOOKUP(Tabla1[[#This Row],[FECHA]],'SIMIT CON RES'!A:D,3,FALSE),0)</f>
        <v>2060000</v>
      </c>
      <c r="K2693">
        <f>IFERROR(VLOOKUP(Tabla1[[#This Row],[FECHA]],'SIMIT SIN RES'!A:D,4,FALSE),0)</f>
        <v>0</v>
      </c>
      <c r="L2693" s="9">
        <f>IFERROR(VLOOKUP(Tabla1[[#This Row],[FECHA]],'SIMIT SIN RES'!A:D,3,FALSE),0)</f>
        <v>0</v>
      </c>
      <c r="M2693" s="5">
        <f>IFERROR(VLOOKUP(Tabla1[[#This Row],[FECHA]],'RECAUDOS DE COMPARENDOS'!A:D,4,FALSE),0)</f>
        <v>0</v>
      </c>
      <c r="N2693" s="9">
        <f>IFERROR(VLOOKUP(Tabla1[[#This Row],[FECHA]],'RECAUDOS DE COMPARENDOS'!A:D,3,FALSE),0)</f>
        <v>0</v>
      </c>
      <c r="O2693" s="5">
        <f>IFERROR(VLOOKUP(Tabla1[[#This Row],[FECHA]],'RECAUDOS DE RESOLUCIONES'!A:D,4,FALSE),0)</f>
        <v>0</v>
      </c>
      <c r="P2693" s="9">
        <f>IFERROR(VLOOKUP(Tabla1[[#This Row],[FECHA]],'RECAUDOS DE RESOLUCIONES'!A:D,3,FALSE),0)</f>
        <v>0</v>
      </c>
      <c r="Q269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69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693" s="11">
        <f>IFERROR(VLOOKUP(Tabla1[[#This Row],[FECHA]],'RECAUDOS LOCALES'!A:D,4,FALSE),0)</f>
        <v>0</v>
      </c>
      <c r="T2693" s="9">
        <f>IFERROR(VLOOKUP(Tabla1[[#This Row],[FECHA]],'RECAUDOS LOCALES'!A:D,3,FALSE),0)</f>
        <v>0</v>
      </c>
      <c r="U2693" s="11">
        <f>IFERROR(VLOOKUP(Tabla1[[#This Row],[FECHA]],'RECAUDOS EXTERNOS'!A:D,4,FALSE),0)</f>
        <v>2</v>
      </c>
      <c r="V2693" s="9">
        <f>IFERROR(VLOOKUP(Tabla1[[#This Row],[FECHA]],'RECAUDOS EXTERNOS'!A:D,3,FALSE),0)</f>
        <v>302664</v>
      </c>
    </row>
    <row r="2694" spans="1:22" x14ac:dyDescent="0.25">
      <c r="A2694" s="1">
        <v>40253</v>
      </c>
      <c r="B2694" s="3" t="s">
        <v>2</v>
      </c>
      <c r="C2694" s="2">
        <v>40238</v>
      </c>
      <c r="D2694" s="5">
        <f>YEAR(Tabla1[[#This Row],[FECHA]])</f>
        <v>2010</v>
      </c>
      <c r="E2694" s="5">
        <f>IFERROR(VLOOKUP(Tabla1[[#This Row],[FECHA]],'COMPARENDOS TOTALES'!A:D,4,FALSE),0)</f>
        <v>4</v>
      </c>
      <c r="F2694" s="9">
        <f>IFERROR(VLOOKUP(Tabla1[[#This Row],[FECHA]],'COMPARENDOS TOTALES'!A:D,3,FALSE),0)</f>
        <v>1167333</v>
      </c>
      <c r="G2694" s="5">
        <f>IFERROR(VLOOKUP(Tabla1[[#This Row],[FECHA]],EXONERACIONES!A:D,4,FALSE),0)</f>
        <v>0</v>
      </c>
      <c r="H2694" s="9">
        <f>IFERROR(VLOOKUP(Tabla1[[#This Row],[FECHA]],EXONERACIONES!A:D,3,FALSE),0)</f>
        <v>0</v>
      </c>
      <c r="I2694" s="5">
        <f>IFERROR(VLOOKUP(Tabla1[[#This Row],[FECHA]],'SIMIT CON RES'!A:D,4,FALSE),0)</f>
        <v>3</v>
      </c>
      <c r="J2694" s="9">
        <f>IFERROR(VLOOKUP(Tabla1[[#This Row],[FECHA]],'SIMIT CON RES'!A:D,3,FALSE),0)</f>
        <v>909833</v>
      </c>
      <c r="K2694">
        <f>IFERROR(VLOOKUP(Tabla1[[#This Row],[FECHA]],'SIMIT SIN RES'!A:D,4,FALSE),0)</f>
        <v>0</v>
      </c>
      <c r="L2694" s="9">
        <f>IFERROR(VLOOKUP(Tabla1[[#This Row],[FECHA]],'SIMIT SIN RES'!A:D,3,FALSE),0)</f>
        <v>0</v>
      </c>
      <c r="M2694" s="5">
        <f>IFERROR(VLOOKUP(Tabla1[[#This Row],[FECHA]],'RECAUDOS DE COMPARENDOS'!A:D,4,FALSE),0)</f>
        <v>0</v>
      </c>
      <c r="N2694" s="9">
        <f>IFERROR(VLOOKUP(Tabla1[[#This Row],[FECHA]],'RECAUDOS DE COMPARENDOS'!A:D,3,FALSE),0)</f>
        <v>0</v>
      </c>
      <c r="O2694" s="5">
        <f>IFERROR(VLOOKUP(Tabla1[[#This Row],[FECHA]],'RECAUDOS DE RESOLUCIONES'!A:D,4,FALSE),0)</f>
        <v>0</v>
      </c>
      <c r="P2694" s="9">
        <f>IFERROR(VLOOKUP(Tabla1[[#This Row],[FECHA]],'RECAUDOS DE RESOLUCIONES'!A:D,3,FALSE),0)</f>
        <v>0</v>
      </c>
      <c r="Q269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694" s="9">
        <f>Tabla1[V. COMPARENDOS]-(Tabla1[V. EXONERACIONES]+Tabla1[[#This Row],[V. SIMIT CON RESOLUCION]]+Tabla1[[#This Row],[V. SIMIT SIN RESOLUCION]]+Tabla1[[#This Row],[V. RECAUDOS COMPARENDOS]]+Tabla1[[#This Row],[V. RECAUDOS RESOLUCIONES]])</f>
        <v>257500</v>
      </c>
      <c r="S2694" s="11">
        <f>IFERROR(VLOOKUP(Tabla1[[#This Row],[FECHA]],'RECAUDOS LOCALES'!A:D,4,FALSE),0)</f>
        <v>0</v>
      </c>
      <c r="T2694" s="9">
        <f>IFERROR(VLOOKUP(Tabla1[[#This Row],[FECHA]],'RECAUDOS LOCALES'!A:D,3,FALSE),0)</f>
        <v>0</v>
      </c>
      <c r="U2694" s="11">
        <f>IFERROR(VLOOKUP(Tabla1[[#This Row],[FECHA]],'RECAUDOS EXTERNOS'!A:D,4,FALSE),0)</f>
        <v>3</v>
      </c>
      <c r="V2694" s="9">
        <f>IFERROR(VLOOKUP(Tabla1[[#This Row],[FECHA]],'RECAUDOS EXTERNOS'!A:D,3,FALSE),0)</f>
        <v>682795</v>
      </c>
    </row>
    <row r="2695" spans="1:22" x14ac:dyDescent="0.25">
      <c r="A2695" s="1">
        <v>40254</v>
      </c>
      <c r="B2695" s="3" t="s">
        <v>3</v>
      </c>
      <c r="C2695" s="2">
        <v>40238</v>
      </c>
      <c r="D2695" s="5">
        <f>YEAR(Tabla1[[#This Row],[FECHA]])</f>
        <v>2010</v>
      </c>
      <c r="E2695" s="5">
        <f>IFERROR(VLOOKUP(Tabla1[[#This Row],[FECHA]],'COMPARENDOS TOTALES'!A:D,4,FALSE),0)</f>
        <v>6</v>
      </c>
      <c r="F2695" s="9">
        <f>IFERROR(VLOOKUP(Tabla1[[#This Row],[FECHA]],'COMPARENDOS TOTALES'!A:D,3,FALSE),0)</f>
        <v>1802500</v>
      </c>
      <c r="G2695" s="5">
        <f>IFERROR(VLOOKUP(Tabla1[[#This Row],[FECHA]],EXONERACIONES!A:D,4,FALSE),0)</f>
        <v>3</v>
      </c>
      <c r="H2695" s="9">
        <f>IFERROR(VLOOKUP(Tabla1[[#This Row],[FECHA]],EXONERACIONES!A:D,3,FALSE),0)</f>
        <v>772500</v>
      </c>
      <c r="I2695" s="5">
        <f>IFERROR(VLOOKUP(Tabla1[[#This Row],[FECHA]],'SIMIT CON RES'!A:D,4,FALSE),0)</f>
        <v>3</v>
      </c>
      <c r="J2695" s="9">
        <f>IFERROR(VLOOKUP(Tabla1[[#This Row],[FECHA]],'SIMIT CON RES'!A:D,3,FALSE),0)</f>
        <v>1030000</v>
      </c>
      <c r="K2695">
        <f>IFERROR(VLOOKUP(Tabla1[[#This Row],[FECHA]],'SIMIT SIN RES'!A:D,4,FALSE),0)</f>
        <v>0</v>
      </c>
      <c r="L2695" s="9">
        <f>IFERROR(VLOOKUP(Tabla1[[#This Row],[FECHA]],'SIMIT SIN RES'!A:D,3,FALSE),0)</f>
        <v>0</v>
      </c>
      <c r="M2695" s="5">
        <f>IFERROR(VLOOKUP(Tabla1[[#This Row],[FECHA]],'RECAUDOS DE COMPARENDOS'!A:D,4,FALSE),0)</f>
        <v>0</v>
      </c>
      <c r="N2695" s="9">
        <f>IFERROR(VLOOKUP(Tabla1[[#This Row],[FECHA]],'RECAUDOS DE COMPARENDOS'!A:D,3,FALSE),0)</f>
        <v>0</v>
      </c>
      <c r="O2695" s="5">
        <f>IFERROR(VLOOKUP(Tabla1[[#This Row],[FECHA]],'RECAUDOS DE RESOLUCIONES'!A:D,4,FALSE),0)</f>
        <v>0</v>
      </c>
      <c r="P2695" s="9">
        <f>IFERROR(VLOOKUP(Tabla1[[#This Row],[FECHA]],'RECAUDOS DE RESOLUCIONES'!A:D,3,FALSE),0)</f>
        <v>0</v>
      </c>
      <c r="Q269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69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695" s="11">
        <f>IFERROR(VLOOKUP(Tabla1[[#This Row],[FECHA]],'RECAUDOS LOCALES'!A:D,4,FALSE),0)</f>
        <v>2</v>
      </c>
      <c r="T2695" s="9">
        <f>IFERROR(VLOOKUP(Tabla1[[#This Row],[FECHA]],'RECAUDOS LOCALES'!A:D,3,FALSE),0)</f>
        <v>368086</v>
      </c>
      <c r="U2695" s="11">
        <f>IFERROR(VLOOKUP(Tabla1[[#This Row],[FECHA]],'RECAUDOS EXTERNOS'!A:D,4,FALSE),0)</f>
        <v>3</v>
      </c>
      <c r="V2695" s="9">
        <f>IFERROR(VLOOKUP(Tabla1[[#This Row],[FECHA]],'RECAUDOS EXTERNOS'!A:D,3,FALSE),0)</f>
        <v>640540</v>
      </c>
    </row>
    <row r="2696" spans="1:22" x14ac:dyDescent="0.25">
      <c r="A2696" s="1">
        <v>40255</v>
      </c>
      <c r="B2696" s="3" t="s">
        <v>6</v>
      </c>
      <c r="C2696" s="2">
        <v>40238</v>
      </c>
      <c r="D2696" s="5">
        <f>YEAR(Tabla1[[#This Row],[FECHA]])</f>
        <v>2010</v>
      </c>
      <c r="E2696" s="5">
        <f>IFERROR(VLOOKUP(Tabla1[[#This Row],[FECHA]],'COMPARENDOS TOTALES'!A:D,4,FALSE),0)</f>
        <v>12</v>
      </c>
      <c r="F2696" s="9">
        <f>IFERROR(VLOOKUP(Tabla1[[#This Row],[FECHA]],'COMPARENDOS TOTALES'!A:D,3,FALSE),0)</f>
        <v>3862500</v>
      </c>
      <c r="G2696" s="5">
        <f>IFERROR(VLOOKUP(Tabla1[[#This Row],[FECHA]],EXONERACIONES!A:D,4,FALSE),0)</f>
        <v>2</v>
      </c>
      <c r="H2696" s="9">
        <f>IFERROR(VLOOKUP(Tabla1[[#This Row],[FECHA]],EXONERACIONES!A:D,3,FALSE),0)</f>
        <v>772500</v>
      </c>
      <c r="I2696" s="5">
        <f>IFERROR(VLOOKUP(Tabla1[[#This Row],[FECHA]],'SIMIT CON RES'!A:D,4,FALSE),0)</f>
        <v>10</v>
      </c>
      <c r="J2696" s="9">
        <f>IFERROR(VLOOKUP(Tabla1[[#This Row],[FECHA]],'SIMIT CON RES'!A:D,3,FALSE),0)</f>
        <v>3090000</v>
      </c>
      <c r="K2696">
        <f>IFERROR(VLOOKUP(Tabla1[[#This Row],[FECHA]],'SIMIT SIN RES'!A:D,4,FALSE),0)</f>
        <v>0</v>
      </c>
      <c r="L2696" s="9">
        <f>IFERROR(VLOOKUP(Tabla1[[#This Row],[FECHA]],'SIMIT SIN RES'!A:D,3,FALSE),0)</f>
        <v>0</v>
      </c>
      <c r="M2696" s="5">
        <f>IFERROR(VLOOKUP(Tabla1[[#This Row],[FECHA]],'RECAUDOS DE COMPARENDOS'!A:D,4,FALSE),0)</f>
        <v>0</v>
      </c>
      <c r="N2696" s="9">
        <f>IFERROR(VLOOKUP(Tabla1[[#This Row],[FECHA]],'RECAUDOS DE COMPARENDOS'!A:D,3,FALSE),0)</f>
        <v>0</v>
      </c>
      <c r="O2696" s="5">
        <f>IFERROR(VLOOKUP(Tabla1[[#This Row],[FECHA]],'RECAUDOS DE RESOLUCIONES'!A:D,4,FALSE),0)</f>
        <v>0</v>
      </c>
      <c r="P2696" s="9">
        <f>IFERROR(VLOOKUP(Tabla1[[#This Row],[FECHA]],'RECAUDOS DE RESOLUCIONES'!A:D,3,FALSE),0)</f>
        <v>0</v>
      </c>
      <c r="Q269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69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696" s="11">
        <f>IFERROR(VLOOKUP(Tabla1[[#This Row],[FECHA]],'RECAUDOS LOCALES'!A:D,4,FALSE),0)</f>
        <v>2</v>
      </c>
      <c r="T2696" s="9">
        <f>IFERROR(VLOOKUP(Tabla1[[#This Row],[FECHA]],'RECAUDOS LOCALES'!A:D,3,FALSE),0)</f>
        <v>428700</v>
      </c>
      <c r="U2696" s="11">
        <f>IFERROR(VLOOKUP(Tabla1[[#This Row],[FECHA]],'RECAUDOS EXTERNOS'!A:D,4,FALSE),0)</f>
        <v>3</v>
      </c>
      <c r="V2696" s="9">
        <f>IFERROR(VLOOKUP(Tabla1[[#This Row],[FECHA]],'RECAUDOS EXTERNOS'!A:D,3,FALSE),0)</f>
        <v>643050</v>
      </c>
    </row>
    <row r="2697" spans="1:22" x14ac:dyDescent="0.25">
      <c r="A2697" s="1">
        <v>40256</v>
      </c>
      <c r="B2697" s="3" t="s">
        <v>0</v>
      </c>
      <c r="C2697" s="2">
        <v>40238</v>
      </c>
      <c r="D2697" s="5">
        <f>YEAR(Tabla1[[#This Row],[FECHA]])</f>
        <v>2010</v>
      </c>
      <c r="E2697" s="5">
        <f>IFERROR(VLOOKUP(Tabla1[[#This Row],[FECHA]],'COMPARENDOS TOTALES'!A:D,4,FALSE),0)</f>
        <v>12</v>
      </c>
      <c r="F2697" s="9">
        <f>IFERROR(VLOOKUP(Tabla1[[#This Row],[FECHA]],'COMPARENDOS TOTALES'!A:D,3,FALSE),0)</f>
        <v>3742333</v>
      </c>
      <c r="G2697" s="5">
        <f>IFERROR(VLOOKUP(Tabla1[[#This Row],[FECHA]],EXONERACIONES!A:D,4,FALSE),0)</f>
        <v>0</v>
      </c>
      <c r="H2697" s="9">
        <f>IFERROR(VLOOKUP(Tabla1[[#This Row],[FECHA]],EXONERACIONES!A:D,3,FALSE),0)</f>
        <v>0</v>
      </c>
      <c r="I2697" s="5">
        <f>IFERROR(VLOOKUP(Tabla1[[#This Row],[FECHA]],'SIMIT CON RES'!A:D,4,FALSE),0)</f>
        <v>11</v>
      </c>
      <c r="J2697" s="9">
        <f>IFERROR(VLOOKUP(Tabla1[[#This Row],[FECHA]],'SIMIT CON RES'!A:D,3,FALSE),0)</f>
        <v>3484833</v>
      </c>
      <c r="K2697">
        <f>IFERROR(VLOOKUP(Tabla1[[#This Row],[FECHA]],'SIMIT SIN RES'!A:D,4,FALSE),0)</f>
        <v>0</v>
      </c>
      <c r="L2697" s="9">
        <f>IFERROR(VLOOKUP(Tabla1[[#This Row],[FECHA]],'SIMIT SIN RES'!A:D,3,FALSE),0)</f>
        <v>0</v>
      </c>
      <c r="M2697" s="5">
        <f>IFERROR(VLOOKUP(Tabla1[[#This Row],[FECHA]],'RECAUDOS DE COMPARENDOS'!A:D,4,FALSE),0)</f>
        <v>0</v>
      </c>
      <c r="N2697" s="9">
        <f>IFERROR(VLOOKUP(Tabla1[[#This Row],[FECHA]],'RECAUDOS DE COMPARENDOS'!A:D,3,FALSE),0)</f>
        <v>0</v>
      </c>
      <c r="O2697" s="5">
        <f>IFERROR(VLOOKUP(Tabla1[[#This Row],[FECHA]],'RECAUDOS DE RESOLUCIONES'!A:D,4,FALSE),0)</f>
        <v>0</v>
      </c>
      <c r="P2697" s="9">
        <f>IFERROR(VLOOKUP(Tabla1[[#This Row],[FECHA]],'RECAUDOS DE RESOLUCIONES'!A:D,3,FALSE),0)</f>
        <v>0</v>
      </c>
      <c r="Q269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697" s="9">
        <f>Tabla1[V. COMPARENDOS]-(Tabla1[V. EXONERACIONES]+Tabla1[[#This Row],[V. SIMIT CON RESOLUCION]]+Tabla1[[#This Row],[V. SIMIT SIN RESOLUCION]]+Tabla1[[#This Row],[V. RECAUDOS COMPARENDOS]]+Tabla1[[#This Row],[V. RECAUDOS RESOLUCIONES]])</f>
        <v>257500</v>
      </c>
      <c r="S2697" s="11">
        <f>IFERROR(VLOOKUP(Tabla1[[#This Row],[FECHA]],'RECAUDOS LOCALES'!A:D,4,FALSE),0)</f>
        <v>6</v>
      </c>
      <c r="T2697" s="9">
        <f>IFERROR(VLOOKUP(Tabla1[[#This Row],[FECHA]],'RECAUDOS LOCALES'!A:D,3,FALSE),0)</f>
        <v>604702</v>
      </c>
      <c r="U2697" s="11">
        <f>IFERROR(VLOOKUP(Tabla1[[#This Row],[FECHA]],'RECAUDOS EXTERNOS'!A:D,4,FALSE),0)</f>
        <v>4</v>
      </c>
      <c r="V2697" s="9">
        <f>IFERROR(VLOOKUP(Tabla1[[#This Row],[FECHA]],'RECAUDOS EXTERNOS'!A:D,3,FALSE),0)</f>
        <v>929700</v>
      </c>
    </row>
    <row r="2698" spans="1:22" x14ac:dyDescent="0.25">
      <c r="A2698" s="1">
        <v>40257</v>
      </c>
      <c r="B2698" s="3" t="s">
        <v>5</v>
      </c>
      <c r="C2698" s="2">
        <v>40238</v>
      </c>
      <c r="D2698" s="5">
        <f>YEAR(Tabla1[[#This Row],[FECHA]])</f>
        <v>2010</v>
      </c>
      <c r="E2698" s="5">
        <f>IFERROR(VLOOKUP(Tabla1[[#This Row],[FECHA]],'COMPARENDOS TOTALES'!A:D,4,FALSE),0)</f>
        <v>0</v>
      </c>
      <c r="F2698" s="9">
        <f>IFERROR(VLOOKUP(Tabla1[[#This Row],[FECHA]],'COMPARENDOS TOTALES'!A:D,3,FALSE),0)</f>
        <v>0</v>
      </c>
      <c r="G2698" s="5">
        <f>IFERROR(VLOOKUP(Tabla1[[#This Row],[FECHA]],EXONERACIONES!A:D,4,FALSE),0)</f>
        <v>0</v>
      </c>
      <c r="H2698" s="9">
        <f>IFERROR(VLOOKUP(Tabla1[[#This Row],[FECHA]],EXONERACIONES!A:D,3,FALSE),0)</f>
        <v>0</v>
      </c>
      <c r="I2698" s="5">
        <f>IFERROR(VLOOKUP(Tabla1[[#This Row],[FECHA]],'SIMIT CON RES'!A:D,4,FALSE),0)</f>
        <v>0</v>
      </c>
      <c r="J2698" s="9">
        <f>IFERROR(VLOOKUP(Tabla1[[#This Row],[FECHA]],'SIMIT CON RES'!A:D,3,FALSE),0)</f>
        <v>0</v>
      </c>
      <c r="K2698">
        <f>IFERROR(VLOOKUP(Tabla1[[#This Row],[FECHA]],'SIMIT SIN RES'!A:D,4,FALSE),0)</f>
        <v>0</v>
      </c>
      <c r="L2698" s="9">
        <f>IFERROR(VLOOKUP(Tabla1[[#This Row],[FECHA]],'SIMIT SIN RES'!A:D,3,FALSE),0)</f>
        <v>0</v>
      </c>
      <c r="M2698" s="5">
        <f>IFERROR(VLOOKUP(Tabla1[[#This Row],[FECHA]],'RECAUDOS DE COMPARENDOS'!A:D,4,FALSE),0)</f>
        <v>0</v>
      </c>
      <c r="N2698" s="9">
        <f>IFERROR(VLOOKUP(Tabla1[[#This Row],[FECHA]],'RECAUDOS DE COMPARENDOS'!A:D,3,FALSE),0)</f>
        <v>0</v>
      </c>
      <c r="O2698" s="5">
        <f>IFERROR(VLOOKUP(Tabla1[[#This Row],[FECHA]],'RECAUDOS DE RESOLUCIONES'!A:D,4,FALSE),0)</f>
        <v>0</v>
      </c>
      <c r="P2698" s="9">
        <f>IFERROR(VLOOKUP(Tabla1[[#This Row],[FECHA]],'RECAUDOS DE RESOLUCIONES'!A:D,3,FALSE),0)</f>
        <v>0</v>
      </c>
      <c r="Q269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69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698" s="11">
        <f>IFERROR(VLOOKUP(Tabla1[[#This Row],[FECHA]],'RECAUDOS LOCALES'!A:D,4,FALSE),0)</f>
        <v>0</v>
      </c>
      <c r="T2698" s="9">
        <f>IFERROR(VLOOKUP(Tabla1[[#This Row],[FECHA]],'RECAUDOS LOCALES'!A:D,3,FALSE),0)</f>
        <v>0</v>
      </c>
      <c r="U2698" s="11">
        <f>IFERROR(VLOOKUP(Tabla1[[#This Row],[FECHA]],'RECAUDOS EXTERNOS'!A:D,4,FALSE),0)</f>
        <v>1</v>
      </c>
      <c r="V2698" s="9">
        <f>IFERROR(VLOOKUP(Tabla1[[#This Row],[FECHA]],'RECAUDOS EXTERNOS'!A:D,3,FALSE),0)</f>
        <v>204855</v>
      </c>
    </row>
    <row r="2699" spans="1:22" x14ac:dyDescent="0.25">
      <c r="A2699" s="1">
        <v>40258</v>
      </c>
      <c r="B2699" s="3" t="s">
        <v>4</v>
      </c>
      <c r="C2699" s="2">
        <v>40238</v>
      </c>
      <c r="D2699" s="5">
        <f>YEAR(Tabla1[[#This Row],[FECHA]])</f>
        <v>2010</v>
      </c>
      <c r="E2699" s="5">
        <f>IFERROR(VLOOKUP(Tabla1[[#This Row],[FECHA]],'COMPARENDOS TOTALES'!A:D,4,FALSE),0)</f>
        <v>5</v>
      </c>
      <c r="F2699" s="9">
        <f>IFERROR(VLOOKUP(Tabla1[[#This Row],[FECHA]],'COMPARENDOS TOTALES'!A:D,3,FALSE),0)</f>
        <v>1802500</v>
      </c>
      <c r="G2699" s="5">
        <f>IFERROR(VLOOKUP(Tabla1[[#This Row],[FECHA]],EXONERACIONES!A:D,4,FALSE),0)</f>
        <v>0</v>
      </c>
      <c r="H2699" s="9">
        <f>IFERROR(VLOOKUP(Tabla1[[#This Row],[FECHA]],EXONERACIONES!A:D,3,FALSE),0)</f>
        <v>0</v>
      </c>
      <c r="I2699" s="5">
        <f>IFERROR(VLOOKUP(Tabla1[[#This Row],[FECHA]],'SIMIT CON RES'!A:D,4,FALSE),0)</f>
        <v>5</v>
      </c>
      <c r="J2699" s="9">
        <f>IFERROR(VLOOKUP(Tabla1[[#This Row],[FECHA]],'SIMIT CON RES'!A:D,3,FALSE),0)</f>
        <v>1802500</v>
      </c>
      <c r="K2699">
        <f>IFERROR(VLOOKUP(Tabla1[[#This Row],[FECHA]],'SIMIT SIN RES'!A:D,4,FALSE),0)</f>
        <v>0</v>
      </c>
      <c r="L2699" s="9">
        <f>IFERROR(VLOOKUP(Tabla1[[#This Row],[FECHA]],'SIMIT SIN RES'!A:D,3,FALSE),0)</f>
        <v>0</v>
      </c>
      <c r="M2699" s="5">
        <f>IFERROR(VLOOKUP(Tabla1[[#This Row],[FECHA]],'RECAUDOS DE COMPARENDOS'!A:D,4,FALSE),0)</f>
        <v>0</v>
      </c>
      <c r="N2699" s="9">
        <f>IFERROR(VLOOKUP(Tabla1[[#This Row],[FECHA]],'RECAUDOS DE COMPARENDOS'!A:D,3,FALSE),0)</f>
        <v>0</v>
      </c>
      <c r="O2699" s="5">
        <f>IFERROR(VLOOKUP(Tabla1[[#This Row],[FECHA]],'RECAUDOS DE RESOLUCIONES'!A:D,4,FALSE),0)</f>
        <v>0</v>
      </c>
      <c r="P2699" s="9">
        <f>IFERROR(VLOOKUP(Tabla1[[#This Row],[FECHA]],'RECAUDOS DE RESOLUCIONES'!A:D,3,FALSE),0)</f>
        <v>0</v>
      </c>
      <c r="Q269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69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699" s="11">
        <f>IFERROR(VLOOKUP(Tabla1[[#This Row],[FECHA]],'RECAUDOS LOCALES'!A:D,4,FALSE),0)</f>
        <v>0</v>
      </c>
      <c r="T2699" s="9">
        <f>IFERROR(VLOOKUP(Tabla1[[#This Row],[FECHA]],'RECAUDOS LOCALES'!A:D,3,FALSE),0)</f>
        <v>0</v>
      </c>
      <c r="U2699" s="11">
        <f>IFERROR(VLOOKUP(Tabla1[[#This Row],[FECHA]],'RECAUDOS EXTERNOS'!A:D,4,FALSE),0)</f>
        <v>0</v>
      </c>
      <c r="V2699" s="9">
        <f>IFERROR(VLOOKUP(Tabla1[[#This Row],[FECHA]],'RECAUDOS EXTERNOS'!A:D,3,FALSE),0)</f>
        <v>0</v>
      </c>
    </row>
    <row r="2700" spans="1:22" x14ac:dyDescent="0.25">
      <c r="A2700" s="1">
        <v>40259</v>
      </c>
      <c r="B2700" s="3" t="s">
        <v>1</v>
      </c>
      <c r="C2700" s="2">
        <v>40238</v>
      </c>
      <c r="D2700" s="5">
        <f>YEAR(Tabla1[[#This Row],[FECHA]])</f>
        <v>2010</v>
      </c>
      <c r="E2700" s="5">
        <f>IFERROR(VLOOKUP(Tabla1[[#This Row],[FECHA]],'COMPARENDOS TOTALES'!A:D,4,FALSE),0)</f>
        <v>4</v>
      </c>
      <c r="F2700" s="9">
        <f>IFERROR(VLOOKUP(Tabla1[[#This Row],[FECHA]],'COMPARENDOS TOTALES'!A:D,3,FALSE),0)</f>
        <v>1030000</v>
      </c>
      <c r="G2700" s="5">
        <f>IFERROR(VLOOKUP(Tabla1[[#This Row],[FECHA]],EXONERACIONES!A:D,4,FALSE),0)</f>
        <v>0</v>
      </c>
      <c r="H2700" s="9">
        <f>IFERROR(VLOOKUP(Tabla1[[#This Row],[FECHA]],EXONERACIONES!A:D,3,FALSE),0)</f>
        <v>0</v>
      </c>
      <c r="I2700" s="5">
        <f>IFERROR(VLOOKUP(Tabla1[[#This Row],[FECHA]],'SIMIT CON RES'!A:D,4,FALSE),0)</f>
        <v>2</v>
      </c>
      <c r="J2700" s="9">
        <f>IFERROR(VLOOKUP(Tabla1[[#This Row],[FECHA]],'SIMIT CON RES'!A:D,3,FALSE),0)</f>
        <v>515000</v>
      </c>
      <c r="K2700">
        <f>IFERROR(VLOOKUP(Tabla1[[#This Row],[FECHA]],'SIMIT SIN RES'!A:D,4,FALSE),0)</f>
        <v>0</v>
      </c>
      <c r="L2700" s="9">
        <f>IFERROR(VLOOKUP(Tabla1[[#This Row],[FECHA]],'SIMIT SIN RES'!A:D,3,FALSE),0)</f>
        <v>0</v>
      </c>
      <c r="M2700" s="5">
        <f>IFERROR(VLOOKUP(Tabla1[[#This Row],[FECHA]],'RECAUDOS DE COMPARENDOS'!A:D,4,FALSE),0)</f>
        <v>1</v>
      </c>
      <c r="N2700" s="9">
        <f>IFERROR(VLOOKUP(Tabla1[[#This Row],[FECHA]],'RECAUDOS DE COMPARENDOS'!A:D,3,FALSE),0)</f>
        <v>257500</v>
      </c>
      <c r="O2700" s="5">
        <f>IFERROR(VLOOKUP(Tabla1[[#This Row],[FECHA]],'RECAUDOS DE RESOLUCIONES'!A:D,4,FALSE),0)</f>
        <v>0</v>
      </c>
      <c r="P2700" s="9">
        <f>IFERROR(VLOOKUP(Tabla1[[#This Row],[FECHA]],'RECAUDOS DE RESOLUCIONES'!A:D,3,FALSE),0)</f>
        <v>0</v>
      </c>
      <c r="Q270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700" s="9">
        <f>Tabla1[V. COMPARENDOS]-(Tabla1[V. EXONERACIONES]+Tabla1[[#This Row],[V. SIMIT CON RESOLUCION]]+Tabla1[[#This Row],[V. SIMIT SIN RESOLUCION]]+Tabla1[[#This Row],[V. RECAUDOS COMPARENDOS]]+Tabla1[[#This Row],[V. RECAUDOS RESOLUCIONES]])</f>
        <v>257500</v>
      </c>
      <c r="S2700" s="11">
        <f>IFERROR(VLOOKUP(Tabla1[[#This Row],[FECHA]],'RECAUDOS LOCALES'!A:D,4,FALSE),0)</f>
        <v>0</v>
      </c>
      <c r="T2700" s="9">
        <f>IFERROR(VLOOKUP(Tabla1[[#This Row],[FECHA]],'RECAUDOS LOCALES'!A:D,3,FALSE),0)</f>
        <v>0</v>
      </c>
      <c r="U2700" s="11">
        <f>IFERROR(VLOOKUP(Tabla1[[#This Row],[FECHA]],'RECAUDOS EXTERNOS'!A:D,4,FALSE),0)</f>
        <v>0</v>
      </c>
      <c r="V2700" s="9">
        <f>IFERROR(VLOOKUP(Tabla1[[#This Row],[FECHA]],'RECAUDOS EXTERNOS'!A:D,3,FALSE),0)</f>
        <v>0</v>
      </c>
    </row>
    <row r="2701" spans="1:22" x14ac:dyDescent="0.25">
      <c r="A2701" s="1">
        <v>40260</v>
      </c>
      <c r="B2701" s="3" t="s">
        <v>2</v>
      </c>
      <c r="C2701" s="2">
        <v>40238</v>
      </c>
      <c r="D2701" s="5">
        <f>YEAR(Tabla1[[#This Row],[FECHA]])</f>
        <v>2010</v>
      </c>
      <c r="E2701" s="5">
        <f>IFERROR(VLOOKUP(Tabla1[[#This Row],[FECHA]],'COMPARENDOS TOTALES'!A:D,4,FALSE),0)</f>
        <v>2</v>
      </c>
      <c r="F2701" s="9">
        <f>IFERROR(VLOOKUP(Tabla1[[#This Row],[FECHA]],'COMPARENDOS TOTALES'!A:D,3,FALSE),0)</f>
        <v>772500</v>
      </c>
      <c r="G2701" s="5">
        <f>IFERROR(VLOOKUP(Tabla1[[#This Row],[FECHA]],EXONERACIONES!A:D,4,FALSE),0)</f>
        <v>1</v>
      </c>
      <c r="H2701" s="9">
        <f>IFERROR(VLOOKUP(Tabla1[[#This Row],[FECHA]],EXONERACIONES!A:D,3,FALSE),0)</f>
        <v>257500</v>
      </c>
      <c r="I2701" s="5">
        <f>IFERROR(VLOOKUP(Tabla1[[#This Row],[FECHA]],'SIMIT CON RES'!A:D,4,FALSE),0)</f>
        <v>1</v>
      </c>
      <c r="J2701" s="9">
        <f>IFERROR(VLOOKUP(Tabla1[[#This Row],[FECHA]],'SIMIT CON RES'!A:D,3,FALSE),0)</f>
        <v>515000</v>
      </c>
      <c r="K2701">
        <f>IFERROR(VLOOKUP(Tabla1[[#This Row],[FECHA]],'SIMIT SIN RES'!A:D,4,FALSE),0)</f>
        <v>0</v>
      </c>
      <c r="L2701" s="9">
        <f>IFERROR(VLOOKUP(Tabla1[[#This Row],[FECHA]],'SIMIT SIN RES'!A:D,3,FALSE),0)</f>
        <v>0</v>
      </c>
      <c r="M2701" s="5">
        <f>IFERROR(VLOOKUP(Tabla1[[#This Row],[FECHA]],'RECAUDOS DE COMPARENDOS'!A:D,4,FALSE),0)</f>
        <v>0</v>
      </c>
      <c r="N2701" s="9">
        <f>IFERROR(VLOOKUP(Tabla1[[#This Row],[FECHA]],'RECAUDOS DE COMPARENDOS'!A:D,3,FALSE),0)</f>
        <v>0</v>
      </c>
      <c r="O2701" s="5">
        <f>IFERROR(VLOOKUP(Tabla1[[#This Row],[FECHA]],'RECAUDOS DE RESOLUCIONES'!A:D,4,FALSE),0)</f>
        <v>0</v>
      </c>
      <c r="P2701" s="9">
        <f>IFERROR(VLOOKUP(Tabla1[[#This Row],[FECHA]],'RECAUDOS DE RESOLUCIONES'!A:D,3,FALSE),0)</f>
        <v>0</v>
      </c>
      <c r="Q270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70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701" s="11">
        <f>IFERROR(VLOOKUP(Tabla1[[#This Row],[FECHA]],'RECAUDOS LOCALES'!A:D,4,FALSE),0)</f>
        <v>3</v>
      </c>
      <c r="T2701" s="9">
        <f>IFERROR(VLOOKUP(Tabla1[[#This Row],[FECHA]],'RECAUDOS LOCALES'!A:D,3,FALSE),0)</f>
        <v>312425</v>
      </c>
      <c r="U2701" s="11">
        <f>IFERROR(VLOOKUP(Tabla1[[#This Row],[FECHA]],'RECAUDOS EXTERNOS'!A:D,4,FALSE),0)</f>
        <v>4</v>
      </c>
      <c r="V2701" s="9">
        <f>IFERROR(VLOOKUP(Tabla1[[#This Row],[FECHA]],'RECAUDOS EXTERNOS'!A:D,3,FALSE),0)</f>
        <v>1051250</v>
      </c>
    </row>
    <row r="2702" spans="1:22" x14ac:dyDescent="0.25">
      <c r="A2702" s="1">
        <v>40261</v>
      </c>
      <c r="B2702" s="3" t="s">
        <v>3</v>
      </c>
      <c r="C2702" s="2">
        <v>40238</v>
      </c>
      <c r="D2702" s="5">
        <f>YEAR(Tabla1[[#This Row],[FECHA]])</f>
        <v>2010</v>
      </c>
      <c r="E2702" s="5">
        <f>IFERROR(VLOOKUP(Tabla1[[#This Row],[FECHA]],'COMPARENDOS TOTALES'!A:D,4,FALSE),0)</f>
        <v>8</v>
      </c>
      <c r="F2702" s="9">
        <f>IFERROR(VLOOKUP(Tabla1[[#This Row],[FECHA]],'COMPARENDOS TOTALES'!A:D,3,FALSE),0)</f>
        <v>2575000</v>
      </c>
      <c r="G2702" s="5">
        <f>IFERROR(VLOOKUP(Tabla1[[#This Row],[FECHA]],EXONERACIONES!A:D,4,FALSE),0)</f>
        <v>1</v>
      </c>
      <c r="H2702" s="9">
        <f>IFERROR(VLOOKUP(Tabla1[[#This Row],[FECHA]],EXONERACIONES!A:D,3,FALSE),0)</f>
        <v>515000</v>
      </c>
      <c r="I2702" s="5">
        <f>IFERROR(VLOOKUP(Tabla1[[#This Row],[FECHA]],'SIMIT CON RES'!A:D,4,FALSE),0)</f>
        <v>5</v>
      </c>
      <c r="J2702" s="9">
        <f>IFERROR(VLOOKUP(Tabla1[[#This Row],[FECHA]],'SIMIT CON RES'!A:D,3,FALSE),0)</f>
        <v>1545000</v>
      </c>
      <c r="K2702">
        <f>IFERROR(VLOOKUP(Tabla1[[#This Row],[FECHA]],'SIMIT SIN RES'!A:D,4,FALSE),0)</f>
        <v>0</v>
      </c>
      <c r="L2702" s="9">
        <f>IFERROR(VLOOKUP(Tabla1[[#This Row],[FECHA]],'SIMIT SIN RES'!A:D,3,FALSE),0)</f>
        <v>0</v>
      </c>
      <c r="M2702" s="5">
        <f>IFERROR(VLOOKUP(Tabla1[[#This Row],[FECHA]],'RECAUDOS DE COMPARENDOS'!A:D,4,FALSE),0)</f>
        <v>0</v>
      </c>
      <c r="N2702" s="9">
        <f>IFERROR(VLOOKUP(Tabla1[[#This Row],[FECHA]],'RECAUDOS DE COMPARENDOS'!A:D,3,FALSE),0)</f>
        <v>0</v>
      </c>
      <c r="O2702" s="5">
        <f>IFERROR(VLOOKUP(Tabla1[[#This Row],[FECHA]],'RECAUDOS DE RESOLUCIONES'!A:D,4,FALSE),0)</f>
        <v>0</v>
      </c>
      <c r="P2702" s="9">
        <f>IFERROR(VLOOKUP(Tabla1[[#This Row],[FECHA]],'RECAUDOS DE RESOLUCIONES'!A:D,3,FALSE),0)</f>
        <v>0</v>
      </c>
      <c r="Q270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702" s="9">
        <f>Tabla1[V. COMPARENDOS]-(Tabla1[V. EXONERACIONES]+Tabla1[[#This Row],[V. SIMIT CON RESOLUCION]]+Tabla1[[#This Row],[V. SIMIT SIN RESOLUCION]]+Tabla1[[#This Row],[V. RECAUDOS COMPARENDOS]]+Tabla1[[#This Row],[V. RECAUDOS RESOLUCIONES]])</f>
        <v>515000</v>
      </c>
      <c r="S2702" s="11">
        <f>IFERROR(VLOOKUP(Tabla1[[#This Row],[FECHA]],'RECAUDOS LOCALES'!A:D,4,FALSE),0)</f>
        <v>0</v>
      </c>
      <c r="T2702" s="9">
        <f>IFERROR(VLOOKUP(Tabla1[[#This Row],[FECHA]],'RECAUDOS LOCALES'!A:D,3,FALSE),0)</f>
        <v>0</v>
      </c>
      <c r="U2702" s="11">
        <f>IFERROR(VLOOKUP(Tabla1[[#This Row],[FECHA]],'RECAUDOS EXTERNOS'!A:D,4,FALSE),0)</f>
        <v>4</v>
      </c>
      <c r="V2702" s="9">
        <f>IFERROR(VLOOKUP(Tabla1[[#This Row],[FECHA]],'RECAUDOS EXTERNOS'!A:D,3,FALSE),0)</f>
        <v>1007802</v>
      </c>
    </row>
    <row r="2703" spans="1:22" x14ac:dyDescent="0.25">
      <c r="A2703" s="1">
        <v>40262</v>
      </c>
      <c r="B2703" s="3" t="s">
        <v>6</v>
      </c>
      <c r="C2703" s="2">
        <v>40238</v>
      </c>
      <c r="D2703" s="5">
        <f>YEAR(Tabla1[[#This Row],[FECHA]])</f>
        <v>2010</v>
      </c>
      <c r="E2703" s="5">
        <f>IFERROR(VLOOKUP(Tabla1[[#This Row],[FECHA]],'COMPARENDOS TOTALES'!A:D,4,FALSE),0)</f>
        <v>3</v>
      </c>
      <c r="F2703" s="9">
        <f>IFERROR(VLOOKUP(Tabla1[[#This Row],[FECHA]],'COMPARENDOS TOTALES'!A:D,3,FALSE),0)</f>
        <v>1287500</v>
      </c>
      <c r="G2703" s="5">
        <f>IFERROR(VLOOKUP(Tabla1[[#This Row],[FECHA]],EXONERACIONES!A:D,4,FALSE),0)</f>
        <v>2</v>
      </c>
      <c r="H2703" s="9">
        <f>IFERROR(VLOOKUP(Tabla1[[#This Row],[FECHA]],EXONERACIONES!A:D,3,FALSE),0)</f>
        <v>1030000</v>
      </c>
      <c r="I2703" s="5">
        <f>IFERROR(VLOOKUP(Tabla1[[#This Row],[FECHA]],'SIMIT CON RES'!A:D,4,FALSE),0)</f>
        <v>1</v>
      </c>
      <c r="J2703" s="9">
        <f>IFERROR(VLOOKUP(Tabla1[[#This Row],[FECHA]],'SIMIT CON RES'!A:D,3,FALSE),0)</f>
        <v>257500</v>
      </c>
      <c r="K2703">
        <f>IFERROR(VLOOKUP(Tabla1[[#This Row],[FECHA]],'SIMIT SIN RES'!A:D,4,FALSE),0)</f>
        <v>0</v>
      </c>
      <c r="L2703" s="9">
        <f>IFERROR(VLOOKUP(Tabla1[[#This Row],[FECHA]],'SIMIT SIN RES'!A:D,3,FALSE),0)</f>
        <v>0</v>
      </c>
      <c r="M2703" s="5">
        <f>IFERROR(VLOOKUP(Tabla1[[#This Row],[FECHA]],'RECAUDOS DE COMPARENDOS'!A:D,4,FALSE),0)</f>
        <v>0</v>
      </c>
      <c r="N2703" s="9">
        <f>IFERROR(VLOOKUP(Tabla1[[#This Row],[FECHA]],'RECAUDOS DE COMPARENDOS'!A:D,3,FALSE),0)</f>
        <v>0</v>
      </c>
      <c r="O2703" s="5">
        <f>IFERROR(VLOOKUP(Tabla1[[#This Row],[FECHA]],'RECAUDOS DE RESOLUCIONES'!A:D,4,FALSE),0)</f>
        <v>0</v>
      </c>
      <c r="P2703" s="9">
        <f>IFERROR(VLOOKUP(Tabla1[[#This Row],[FECHA]],'RECAUDOS DE RESOLUCIONES'!A:D,3,FALSE),0)</f>
        <v>0</v>
      </c>
      <c r="Q270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70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703" s="11">
        <f>IFERROR(VLOOKUP(Tabla1[[#This Row],[FECHA]],'RECAUDOS LOCALES'!A:D,4,FALSE),0)</f>
        <v>6</v>
      </c>
      <c r="T2703" s="9">
        <f>IFERROR(VLOOKUP(Tabla1[[#This Row],[FECHA]],'RECAUDOS LOCALES'!A:D,3,FALSE),0)</f>
        <v>973334</v>
      </c>
      <c r="U2703" s="11">
        <f>IFERROR(VLOOKUP(Tabla1[[#This Row],[FECHA]],'RECAUDOS EXTERNOS'!A:D,4,FALSE),0)</f>
        <v>1</v>
      </c>
      <c r="V2703" s="9">
        <f>IFERROR(VLOOKUP(Tabla1[[#This Row],[FECHA]],'RECAUDOS EXTERNOS'!A:D,3,FALSE),0)</f>
        <v>395370</v>
      </c>
    </row>
    <row r="2704" spans="1:22" x14ac:dyDescent="0.25">
      <c r="A2704" s="1">
        <v>40263</v>
      </c>
      <c r="B2704" s="3" t="s">
        <v>0</v>
      </c>
      <c r="C2704" s="2">
        <v>40238</v>
      </c>
      <c r="D2704" s="5">
        <f>YEAR(Tabla1[[#This Row],[FECHA]])</f>
        <v>2010</v>
      </c>
      <c r="E2704" s="5">
        <f>IFERROR(VLOOKUP(Tabla1[[#This Row],[FECHA]],'COMPARENDOS TOTALES'!A:D,4,FALSE),0)</f>
        <v>0</v>
      </c>
      <c r="F2704" s="9">
        <f>IFERROR(VLOOKUP(Tabla1[[#This Row],[FECHA]],'COMPARENDOS TOTALES'!A:D,3,FALSE),0)</f>
        <v>0</v>
      </c>
      <c r="G2704" s="5">
        <f>IFERROR(VLOOKUP(Tabla1[[#This Row],[FECHA]],EXONERACIONES!A:D,4,FALSE),0)</f>
        <v>0</v>
      </c>
      <c r="H2704" s="9">
        <f>IFERROR(VLOOKUP(Tabla1[[#This Row],[FECHA]],EXONERACIONES!A:D,3,FALSE),0)</f>
        <v>0</v>
      </c>
      <c r="I2704" s="5">
        <f>IFERROR(VLOOKUP(Tabla1[[#This Row],[FECHA]],'SIMIT CON RES'!A:D,4,FALSE),0)</f>
        <v>0</v>
      </c>
      <c r="J2704" s="9">
        <f>IFERROR(VLOOKUP(Tabla1[[#This Row],[FECHA]],'SIMIT CON RES'!A:D,3,FALSE),0)</f>
        <v>0</v>
      </c>
      <c r="K2704">
        <f>IFERROR(VLOOKUP(Tabla1[[#This Row],[FECHA]],'SIMIT SIN RES'!A:D,4,FALSE),0)</f>
        <v>0</v>
      </c>
      <c r="L2704" s="9">
        <f>IFERROR(VLOOKUP(Tabla1[[#This Row],[FECHA]],'SIMIT SIN RES'!A:D,3,FALSE),0)</f>
        <v>0</v>
      </c>
      <c r="M2704" s="5">
        <f>IFERROR(VLOOKUP(Tabla1[[#This Row],[FECHA]],'RECAUDOS DE COMPARENDOS'!A:D,4,FALSE),0)</f>
        <v>0</v>
      </c>
      <c r="N2704" s="9">
        <f>IFERROR(VLOOKUP(Tabla1[[#This Row],[FECHA]],'RECAUDOS DE COMPARENDOS'!A:D,3,FALSE),0)</f>
        <v>0</v>
      </c>
      <c r="O2704" s="5">
        <f>IFERROR(VLOOKUP(Tabla1[[#This Row],[FECHA]],'RECAUDOS DE RESOLUCIONES'!A:D,4,FALSE),0)</f>
        <v>0</v>
      </c>
      <c r="P2704" s="9">
        <f>IFERROR(VLOOKUP(Tabla1[[#This Row],[FECHA]],'RECAUDOS DE RESOLUCIONES'!A:D,3,FALSE),0)</f>
        <v>0</v>
      </c>
      <c r="Q270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70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704" s="11">
        <f>IFERROR(VLOOKUP(Tabla1[[#This Row],[FECHA]],'RECAUDOS LOCALES'!A:D,4,FALSE),0)</f>
        <v>12</v>
      </c>
      <c r="T2704" s="9">
        <f>IFERROR(VLOOKUP(Tabla1[[#This Row],[FECHA]],'RECAUDOS LOCALES'!A:D,3,FALSE),0)</f>
        <v>1711565</v>
      </c>
      <c r="U2704" s="11">
        <f>IFERROR(VLOOKUP(Tabla1[[#This Row],[FECHA]],'RECAUDOS EXTERNOS'!A:D,4,FALSE),0)</f>
        <v>4</v>
      </c>
      <c r="V2704" s="9">
        <f>IFERROR(VLOOKUP(Tabla1[[#This Row],[FECHA]],'RECAUDOS EXTERNOS'!A:D,3,FALSE),0)</f>
        <v>794545</v>
      </c>
    </row>
    <row r="2705" spans="1:22" x14ac:dyDescent="0.25">
      <c r="A2705" s="1">
        <v>40264</v>
      </c>
      <c r="B2705" s="3" t="s">
        <v>5</v>
      </c>
      <c r="C2705" s="2">
        <v>40238</v>
      </c>
      <c r="D2705" s="5">
        <f>YEAR(Tabla1[[#This Row],[FECHA]])</f>
        <v>2010</v>
      </c>
      <c r="E2705" s="5">
        <f>IFERROR(VLOOKUP(Tabla1[[#This Row],[FECHA]],'COMPARENDOS TOTALES'!A:D,4,FALSE),0)</f>
        <v>1</v>
      </c>
      <c r="F2705" s="9">
        <f>IFERROR(VLOOKUP(Tabla1[[#This Row],[FECHA]],'COMPARENDOS TOTALES'!A:D,3,FALSE),0)</f>
        <v>257500</v>
      </c>
      <c r="G2705" s="5">
        <f>IFERROR(VLOOKUP(Tabla1[[#This Row],[FECHA]],EXONERACIONES!A:D,4,FALSE),0)</f>
        <v>0</v>
      </c>
      <c r="H2705" s="9">
        <f>IFERROR(VLOOKUP(Tabla1[[#This Row],[FECHA]],EXONERACIONES!A:D,3,FALSE),0)</f>
        <v>0</v>
      </c>
      <c r="I2705" s="5">
        <f>IFERROR(VLOOKUP(Tabla1[[#This Row],[FECHA]],'SIMIT CON RES'!A:D,4,FALSE),0)</f>
        <v>0</v>
      </c>
      <c r="J2705" s="9">
        <f>IFERROR(VLOOKUP(Tabla1[[#This Row],[FECHA]],'SIMIT CON RES'!A:D,3,FALSE),0)</f>
        <v>0</v>
      </c>
      <c r="K2705">
        <f>IFERROR(VLOOKUP(Tabla1[[#This Row],[FECHA]],'SIMIT SIN RES'!A:D,4,FALSE),0)</f>
        <v>0</v>
      </c>
      <c r="L2705" s="9">
        <f>IFERROR(VLOOKUP(Tabla1[[#This Row],[FECHA]],'SIMIT SIN RES'!A:D,3,FALSE),0)</f>
        <v>0</v>
      </c>
      <c r="M2705" s="5">
        <f>IFERROR(VLOOKUP(Tabla1[[#This Row],[FECHA]],'RECAUDOS DE COMPARENDOS'!A:D,4,FALSE),0)</f>
        <v>1</v>
      </c>
      <c r="N2705" s="9">
        <f>IFERROR(VLOOKUP(Tabla1[[#This Row],[FECHA]],'RECAUDOS DE COMPARENDOS'!A:D,3,FALSE),0)</f>
        <v>257500</v>
      </c>
      <c r="O2705" s="5">
        <f>IFERROR(VLOOKUP(Tabla1[[#This Row],[FECHA]],'RECAUDOS DE RESOLUCIONES'!A:D,4,FALSE),0)</f>
        <v>0</v>
      </c>
      <c r="P2705" s="9">
        <f>IFERROR(VLOOKUP(Tabla1[[#This Row],[FECHA]],'RECAUDOS DE RESOLUCIONES'!A:D,3,FALSE),0)</f>
        <v>0</v>
      </c>
      <c r="Q270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70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705" s="11">
        <f>IFERROR(VLOOKUP(Tabla1[[#This Row],[FECHA]],'RECAUDOS LOCALES'!A:D,4,FALSE),0)</f>
        <v>0</v>
      </c>
      <c r="T2705" s="9">
        <f>IFERROR(VLOOKUP(Tabla1[[#This Row],[FECHA]],'RECAUDOS LOCALES'!A:D,3,FALSE),0)</f>
        <v>0</v>
      </c>
      <c r="U2705" s="11">
        <f>IFERROR(VLOOKUP(Tabla1[[#This Row],[FECHA]],'RECAUDOS EXTERNOS'!A:D,4,FALSE),0)</f>
        <v>0</v>
      </c>
      <c r="V2705" s="9">
        <f>IFERROR(VLOOKUP(Tabla1[[#This Row],[FECHA]],'RECAUDOS EXTERNOS'!A:D,3,FALSE),0)</f>
        <v>0</v>
      </c>
    </row>
    <row r="2706" spans="1:22" x14ac:dyDescent="0.25">
      <c r="A2706" s="1">
        <v>40265</v>
      </c>
      <c r="B2706" s="3" t="s">
        <v>4</v>
      </c>
      <c r="C2706" s="2">
        <v>40238</v>
      </c>
      <c r="D2706" s="5">
        <f>YEAR(Tabla1[[#This Row],[FECHA]])</f>
        <v>2010</v>
      </c>
      <c r="E2706" s="5">
        <f>IFERROR(VLOOKUP(Tabla1[[#This Row],[FECHA]],'COMPARENDOS TOTALES'!A:D,4,FALSE),0)</f>
        <v>3</v>
      </c>
      <c r="F2706" s="9">
        <f>IFERROR(VLOOKUP(Tabla1[[#This Row],[FECHA]],'COMPARENDOS TOTALES'!A:D,3,FALSE),0)</f>
        <v>772500</v>
      </c>
      <c r="G2706" s="5">
        <f>IFERROR(VLOOKUP(Tabla1[[#This Row],[FECHA]],EXONERACIONES!A:D,4,FALSE),0)</f>
        <v>0</v>
      </c>
      <c r="H2706" s="9">
        <f>IFERROR(VLOOKUP(Tabla1[[#This Row],[FECHA]],EXONERACIONES!A:D,3,FALSE),0)</f>
        <v>0</v>
      </c>
      <c r="I2706" s="5">
        <f>IFERROR(VLOOKUP(Tabla1[[#This Row],[FECHA]],'SIMIT CON RES'!A:D,4,FALSE),0)</f>
        <v>3</v>
      </c>
      <c r="J2706" s="9">
        <f>IFERROR(VLOOKUP(Tabla1[[#This Row],[FECHA]],'SIMIT CON RES'!A:D,3,FALSE),0)</f>
        <v>772500</v>
      </c>
      <c r="K2706">
        <f>IFERROR(VLOOKUP(Tabla1[[#This Row],[FECHA]],'SIMIT SIN RES'!A:D,4,FALSE),0)</f>
        <v>0</v>
      </c>
      <c r="L2706" s="9">
        <f>IFERROR(VLOOKUP(Tabla1[[#This Row],[FECHA]],'SIMIT SIN RES'!A:D,3,FALSE),0)</f>
        <v>0</v>
      </c>
      <c r="M2706" s="5">
        <f>IFERROR(VLOOKUP(Tabla1[[#This Row],[FECHA]],'RECAUDOS DE COMPARENDOS'!A:D,4,FALSE),0)</f>
        <v>0</v>
      </c>
      <c r="N2706" s="9">
        <f>IFERROR(VLOOKUP(Tabla1[[#This Row],[FECHA]],'RECAUDOS DE COMPARENDOS'!A:D,3,FALSE),0)</f>
        <v>0</v>
      </c>
      <c r="O2706" s="5">
        <f>IFERROR(VLOOKUP(Tabla1[[#This Row],[FECHA]],'RECAUDOS DE RESOLUCIONES'!A:D,4,FALSE),0)</f>
        <v>0</v>
      </c>
      <c r="P2706" s="9">
        <f>IFERROR(VLOOKUP(Tabla1[[#This Row],[FECHA]],'RECAUDOS DE RESOLUCIONES'!A:D,3,FALSE),0)</f>
        <v>0</v>
      </c>
      <c r="Q270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70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706" s="11">
        <f>IFERROR(VLOOKUP(Tabla1[[#This Row],[FECHA]],'RECAUDOS LOCALES'!A:D,4,FALSE),0)</f>
        <v>0</v>
      </c>
      <c r="T2706" s="9">
        <f>IFERROR(VLOOKUP(Tabla1[[#This Row],[FECHA]],'RECAUDOS LOCALES'!A:D,3,FALSE),0)</f>
        <v>0</v>
      </c>
      <c r="U2706" s="11">
        <f>IFERROR(VLOOKUP(Tabla1[[#This Row],[FECHA]],'RECAUDOS EXTERNOS'!A:D,4,FALSE),0)</f>
        <v>0</v>
      </c>
      <c r="V2706" s="9">
        <f>IFERROR(VLOOKUP(Tabla1[[#This Row],[FECHA]],'RECAUDOS EXTERNOS'!A:D,3,FALSE),0)</f>
        <v>0</v>
      </c>
    </row>
    <row r="2707" spans="1:22" x14ac:dyDescent="0.25">
      <c r="A2707" s="1">
        <v>40266</v>
      </c>
      <c r="B2707" s="3" t="s">
        <v>1</v>
      </c>
      <c r="C2707" s="2">
        <v>40238</v>
      </c>
      <c r="D2707" s="5">
        <f>YEAR(Tabla1[[#This Row],[FECHA]])</f>
        <v>2010</v>
      </c>
      <c r="E2707" s="5">
        <f>IFERROR(VLOOKUP(Tabla1[[#This Row],[FECHA]],'COMPARENDOS TOTALES'!A:D,4,FALSE),0)</f>
        <v>0</v>
      </c>
      <c r="F2707" s="9">
        <f>IFERROR(VLOOKUP(Tabla1[[#This Row],[FECHA]],'COMPARENDOS TOTALES'!A:D,3,FALSE),0)</f>
        <v>0</v>
      </c>
      <c r="G2707" s="5">
        <f>IFERROR(VLOOKUP(Tabla1[[#This Row],[FECHA]],EXONERACIONES!A:D,4,FALSE),0)</f>
        <v>0</v>
      </c>
      <c r="H2707" s="9">
        <f>IFERROR(VLOOKUP(Tabla1[[#This Row],[FECHA]],EXONERACIONES!A:D,3,FALSE),0)</f>
        <v>0</v>
      </c>
      <c r="I2707" s="5">
        <f>IFERROR(VLOOKUP(Tabla1[[#This Row],[FECHA]],'SIMIT CON RES'!A:D,4,FALSE),0)</f>
        <v>0</v>
      </c>
      <c r="J2707" s="9">
        <f>IFERROR(VLOOKUP(Tabla1[[#This Row],[FECHA]],'SIMIT CON RES'!A:D,3,FALSE),0)</f>
        <v>0</v>
      </c>
      <c r="K2707">
        <f>IFERROR(VLOOKUP(Tabla1[[#This Row],[FECHA]],'SIMIT SIN RES'!A:D,4,FALSE),0)</f>
        <v>0</v>
      </c>
      <c r="L2707" s="9">
        <f>IFERROR(VLOOKUP(Tabla1[[#This Row],[FECHA]],'SIMIT SIN RES'!A:D,3,FALSE),0)</f>
        <v>0</v>
      </c>
      <c r="M2707" s="5">
        <f>IFERROR(VLOOKUP(Tabla1[[#This Row],[FECHA]],'RECAUDOS DE COMPARENDOS'!A:D,4,FALSE),0)</f>
        <v>0</v>
      </c>
      <c r="N2707" s="9">
        <f>IFERROR(VLOOKUP(Tabla1[[#This Row],[FECHA]],'RECAUDOS DE COMPARENDOS'!A:D,3,FALSE),0)</f>
        <v>0</v>
      </c>
      <c r="O2707" s="5">
        <f>IFERROR(VLOOKUP(Tabla1[[#This Row],[FECHA]],'RECAUDOS DE RESOLUCIONES'!A:D,4,FALSE),0)</f>
        <v>0</v>
      </c>
      <c r="P2707" s="9">
        <f>IFERROR(VLOOKUP(Tabla1[[#This Row],[FECHA]],'RECAUDOS DE RESOLUCIONES'!A:D,3,FALSE),0)</f>
        <v>0</v>
      </c>
      <c r="Q270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70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707" s="11">
        <f>IFERROR(VLOOKUP(Tabla1[[#This Row],[FECHA]],'RECAUDOS LOCALES'!A:D,4,FALSE),0)</f>
        <v>6</v>
      </c>
      <c r="T2707" s="9">
        <f>IFERROR(VLOOKUP(Tabla1[[#This Row],[FECHA]],'RECAUDOS LOCALES'!A:D,3,FALSE),0)</f>
        <v>784143</v>
      </c>
      <c r="U2707" s="11">
        <f>IFERROR(VLOOKUP(Tabla1[[#This Row],[FECHA]],'RECAUDOS EXTERNOS'!A:D,4,FALSE),0)</f>
        <v>2</v>
      </c>
      <c r="V2707" s="9">
        <f>IFERROR(VLOOKUP(Tabla1[[#This Row],[FECHA]],'RECAUDOS EXTERNOS'!A:D,3,FALSE),0)</f>
        <v>355267</v>
      </c>
    </row>
    <row r="2708" spans="1:22" x14ac:dyDescent="0.25">
      <c r="A2708" s="1">
        <v>40267</v>
      </c>
      <c r="B2708" s="3" t="s">
        <v>2</v>
      </c>
      <c r="C2708" s="2">
        <v>40238</v>
      </c>
      <c r="D2708" s="5">
        <f>YEAR(Tabla1[[#This Row],[FECHA]])</f>
        <v>2010</v>
      </c>
      <c r="E2708" s="5">
        <f>IFERROR(VLOOKUP(Tabla1[[#This Row],[FECHA]],'COMPARENDOS TOTALES'!A:D,4,FALSE),0)</f>
        <v>4</v>
      </c>
      <c r="F2708" s="9">
        <f>IFERROR(VLOOKUP(Tabla1[[#This Row],[FECHA]],'COMPARENDOS TOTALES'!A:D,3,FALSE),0)</f>
        <v>1287500</v>
      </c>
      <c r="G2708" s="5">
        <f>IFERROR(VLOOKUP(Tabla1[[#This Row],[FECHA]],EXONERACIONES!A:D,4,FALSE),0)</f>
        <v>1</v>
      </c>
      <c r="H2708" s="9">
        <f>IFERROR(VLOOKUP(Tabla1[[#This Row],[FECHA]],EXONERACIONES!A:D,3,FALSE),0)</f>
        <v>257500</v>
      </c>
      <c r="I2708" s="5">
        <f>IFERROR(VLOOKUP(Tabla1[[#This Row],[FECHA]],'SIMIT CON RES'!A:D,4,FALSE),0)</f>
        <v>1</v>
      </c>
      <c r="J2708" s="9">
        <f>IFERROR(VLOOKUP(Tabla1[[#This Row],[FECHA]],'SIMIT CON RES'!A:D,3,FALSE),0)</f>
        <v>515000</v>
      </c>
      <c r="K2708">
        <f>IFERROR(VLOOKUP(Tabla1[[#This Row],[FECHA]],'SIMIT SIN RES'!A:D,4,FALSE),0)</f>
        <v>0</v>
      </c>
      <c r="L2708" s="9">
        <f>IFERROR(VLOOKUP(Tabla1[[#This Row],[FECHA]],'SIMIT SIN RES'!A:D,3,FALSE),0)</f>
        <v>0</v>
      </c>
      <c r="M2708" s="5">
        <f>IFERROR(VLOOKUP(Tabla1[[#This Row],[FECHA]],'RECAUDOS DE COMPARENDOS'!A:D,4,FALSE),0)</f>
        <v>0</v>
      </c>
      <c r="N2708" s="9">
        <f>IFERROR(VLOOKUP(Tabla1[[#This Row],[FECHA]],'RECAUDOS DE COMPARENDOS'!A:D,3,FALSE),0)</f>
        <v>0</v>
      </c>
      <c r="O2708" s="5">
        <f>IFERROR(VLOOKUP(Tabla1[[#This Row],[FECHA]],'RECAUDOS DE RESOLUCIONES'!A:D,4,FALSE),0)</f>
        <v>0</v>
      </c>
      <c r="P2708" s="9">
        <f>IFERROR(VLOOKUP(Tabla1[[#This Row],[FECHA]],'RECAUDOS DE RESOLUCIONES'!A:D,3,FALSE),0)</f>
        <v>0</v>
      </c>
      <c r="Q270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708" s="9">
        <f>Tabla1[V. COMPARENDOS]-(Tabla1[V. EXONERACIONES]+Tabla1[[#This Row],[V. SIMIT CON RESOLUCION]]+Tabla1[[#This Row],[V. SIMIT SIN RESOLUCION]]+Tabla1[[#This Row],[V. RECAUDOS COMPARENDOS]]+Tabla1[[#This Row],[V. RECAUDOS RESOLUCIONES]])</f>
        <v>515000</v>
      </c>
      <c r="S2708" s="11">
        <f>IFERROR(VLOOKUP(Tabla1[[#This Row],[FECHA]],'RECAUDOS LOCALES'!A:D,4,FALSE),0)</f>
        <v>6</v>
      </c>
      <c r="T2708" s="9">
        <f>IFERROR(VLOOKUP(Tabla1[[#This Row],[FECHA]],'RECAUDOS LOCALES'!A:D,3,FALSE),0)</f>
        <v>937459</v>
      </c>
      <c r="U2708" s="11">
        <f>IFERROR(VLOOKUP(Tabla1[[#This Row],[FECHA]],'RECAUDOS EXTERNOS'!A:D,4,FALSE),0)</f>
        <v>2</v>
      </c>
      <c r="V2708" s="9">
        <f>IFERROR(VLOOKUP(Tabla1[[#This Row],[FECHA]],'RECAUDOS EXTERNOS'!A:D,3,FALSE),0)</f>
        <v>320736</v>
      </c>
    </row>
    <row r="2709" spans="1:22" x14ac:dyDescent="0.25">
      <c r="A2709" s="1">
        <v>40268</v>
      </c>
      <c r="B2709" s="3" t="s">
        <v>3</v>
      </c>
      <c r="C2709" s="2">
        <v>40238</v>
      </c>
      <c r="D2709" s="5">
        <f>YEAR(Tabla1[[#This Row],[FECHA]])</f>
        <v>2010</v>
      </c>
      <c r="E2709" s="5">
        <f>IFERROR(VLOOKUP(Tabla1[[#This Row],[FECHA]],'COMPARENDOS TOTALES'!A:D,4,FALSE),0)</f>
        <v>9</v>
      </c>
      <c r="F2709" s="9">
        <f>IFERROR(VLOOKUP(Tabla1[[#This Row],[FECHA]],'COMPARENDOS TOTALES'!A:D,3,FALSE),0)</f>
        <v>2575000</v>
      </c>
      <c r="G2709" s="5">
        <f>IFERROR(VLOOKUP(Tabla1[[#This Row],[FECHA]],EXONERACIONES!A:D,4,FALSE),0)</f>
        <v>0</v>
      </c>
      <c r="H2709" s="9">
        <f>IFERROR(VLOOKUP(Tabla1[[#This Row],[FECHA]],EXONERACIONES!A:D,3,FALSE),0)</f>
        <v>0</v>
      </c>
      <c r="I2709" s="5">
        <f>IFERROR(VLOOKUP(Tabla1[[#This Row],[FECHA]],'SIMIT CON RES'!A:D,4,FALSE),0)</f>
        <v>7</v>
      </c>
      <c r="J2709" s="9">
        <f>IFERROR(VLOOKUP(Tabla1[[#This Row],[FECHA]],'SIMIT CON RES'!A:D,3,FALSE),0)</f>
        <v>1802500</v>
      </c>
      <c r="K2709">
        <f>IFERROR(VLOOKUP(Tabla1[[#This Row],[FECHA]],'SIMIT SIN RES'!A:D,4,FALSE),0)</f>
        <v>0</v>
      </c>
      <c r="L2709" s="9">
        <f>IFERROR(VLOOKUP(Tabla1[[#This Row],[FECHA]],'SIMIT SIN RES'!A:D,3,FALSE),0)</f>
        <v>0</v>
      </c>
      <c r="M2709" s="5">
        <f>IFERROR(VLOOKUP(Tabla1[[#This Row],[FECHA]],'RECAUDOS DE COMPARENDOS'!A:D,4,FALSE),0)</f>
        <v>0</v>
      </c>
      <c r="N2709" s="9">
        <f>IFERROR(VLOOKUP(Tabla1[[#This Row],[FECHA]],'RECAUDOS DE COMPARENDOS'!A:D,3,FALSE),0)</f>
        <v>0</v>
      </c>
      <c r="O2709" s="5">
        <f>IFERROR(VLOOKUP(Tabla1[[#This Row],[FECHA]],'RECAUDOS DE RESOLUCIONES'!A:D,4,FALSE),0)</f>
        <v>0</v>
      </c>
      <c r="P2709" s="9">
        <f>IFERROR(VLOOKUP(Tabla1[[#This Row],[FECHA]],'RECAUDOS DE RESOLUCIONES'!A:D,3,FALSE),0)</f>
        <v>0</v>
      </c>
      <c r="Q270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709" s="9">
        <f>Tabla1[V. COMPARENDOS]-(Tabla1[V. EXONERACIONES]+Tabla1[[#This Row],[V. SIMIT CON RESOLUCION]]+Tabla1[[#This Row],[V. SIMIT SIN RESOLUCION]]+Tabla1[[#This Row],[V. RECAUDOS COMPARENDOS]]+Tabla1[[#This Row],[V. RECAUDOS RESOLUCIONES]])</f>
        <v>772500</v>
      </c>
      <c r="S2709" s="11">
        <f>IFERROR(VLOOKUP(Tabla1[[#This Row],[FECHA]],'RECAUDOS LOCALES'!A:D,4,FALSE),0)</f>
        <v>12</v>
      </c>
      <c r="T2709" s="9">
        <f>IFERROR(VLOOKUP(Tabla1[[#This Row],[FECHA]],'RECAUDOS LOCALES'!A:D,3,FALSE),0)</f>
        <v>1443393</v>
      </c>
      <c r="U2709" s="11">
        <f>IFERROR(VLOOKUP(Tabla1[[#This Row],[FECHA]],'RECAUDOS EXTERNOS'!A:D,4,FALSE),0)</f>
        <v>1</v>
      </c>
      <c r="V2709" s="9">
        <f>IFERROR(VLOOKUP(Tabla1[[#This Row],[FECHA]],'RECAUDOS EXTERNOS'!A:D,3,FALSE),0)</f>
        <v>180100</v>
      </c>
    </row>
    <row r="2710" spans="1:22" x14ac:dyDescent="0.25">
      <c r="A2710" s="1">
        <v>40269</v>
      </c>
      <c r="B2710" s="3" t="s">
        <v>6</v>
      </c>
      <c r="C2710" s="2">
        <v>40269</v>
      </c>
      <c r="D2710" s="5">
        <f>YEAR(Tabla1[[#This Row],[FECHA]])</f>
        <v>2010</v>
      </c>
      <c r="E2710" s="5">
        <f>IFERROR(VLOOKUP(Tabla1[[#This Row],[FECHA]],'COMPARENDOS TOTALES'!A:D,4,FALSE),0)</f>
        <v>6</v>
      </c>
      <c r="F2710" s="9">
        <f>IFERROR(VLOOKUP(Tabla1[[#This Row],[FECHA]],'COMPARENDOS TOTALES'!A:D,3,FALSE),0)</f>
        <v>2060000</v>
      </c>
      <c r="G2710" s="5">
        <f>IFERROR(VLOOKUP(Tabla1[[#This Row],[FECHA]],EXONERACIONES!A:D,4,FALSE),0)</f>
        <v>1</v>
      </c>
      <c r="H2710" s="9">
        <f>IFERROR(VLOOKUP(Tabla1[[#This Row],[FECHA]],EXONERACIONES!A:D,3,FALSE),0)</f>
        <v>257500</v>
      </c>
      <c r="I2710" s="5">
        <f>IFERROR(VLOOKUP(Tabla1[[#This Row],[FECHA]],'SIMIT CON RES'!A:D,4,FALSE),0)</f>
        <v>4</v>
      </c>
      <c r="J2710" s="9">
        <f>IFERROR(VLOOKUP(Tabla1[[#This Row],[FECHA]],'SIMIT CON RES'!A:D,3,FALSE),0)</f>
        <v>1545000</v>
      </c>
      <c r="K2710">
        <f>IFERROR(VLOOKUP(Tabla1[[#This Row],[FECHA]],'SIMIT SIN RES'!A:D,4,FALSE),0)</f>
        <v>0</v>
      </c>
      <c r="L2710" s="9">
        <f>IFERROR(VLOOKUP(Tabla1[[#This Row],[FECHA]],'SIMIT SIN RES'!A:D,3,FALSE),0)</f>
        <v>0</v>
      </c>
      <c r="M2710" s="5">
        <f>IFERROR(VLOOKUP(Tabla1[[#This Row],[FECHA]],'RECAUDOS DE COMPARENDOS'!A:D,4,FALSE),0)</f>
        <v>0</v>
      </c>
      <c r="N2710" s="9">
        <f>IFERROR(VLOOKUP(Tabla1[[#This Row],[FECHA]],'RECAUDOS DE COMPARENDOS'!A:D,3,FALSE),0)</f>
        <v>0</v>
      </c>
      <c r="O2710" s="5">
        <f>IFERROR(VLOOKUP(Tabla1[[#This Row],[FECHA]],'RECAUDOS DE RESOLUCIONES'!A:D,4,FALSE),0)</f>
        <v>0</v>
      </c>
      <c r="P2710" s="9">
        <f>IFERROR(VLOOKUP(Tabla1[[#This Row],[FECHA]],'RECAUDOS DE RESOLUCIONES'!A:D,3,FALSE),0)</f>
        <v>0</v>
      </c>
      <c r="Q271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710" s="9">
        <f>Tabla1[V. COMPARENDOS]-(Tabla1[V. EXONERACIONES]+Tabla1[[#This Row],[V. SIMIT CON RESOLUCION]]+Tabla1[[#This Row],[V. SIMIT SIN RESOLUCION]]+Tabla1[[#This Row],[V. RECAUDOS COMPARENDOS]]+Tabla1[[#This Row],[V. RECAUDOS RESOLUCIONES]])</f>
        <v>257500</v>
      </c>
      <c r="S2710" s="11">
        <f>IFERROR(VLOOKUP(Tabla1[[#This Row],[FECHA]],'RECAUDOS LOCALES'!A:D,4,FALSE),0)</f>
        <v>0</v>
      </c>
      <c r="T2710" s="9">
        <f>IFERROR(VLOOKUP(Tabla1[[#This Row],[FECHA]],'RECAUDOS LOCALES'!A:D,3,FALSE),0)</f>
        <v>0</v>
      </c>
      <c r="U2710" s="11">
        <f>IFERROR(VLOOKUP(Tabla1[[#This Row],[FECHA]],'RECAUDOS EXTERNOS'!A:D,4,FALSE),0)</f>
        <v>0</v>
      </c>
      <c r="V2710" s="9">
        <f>IFERROR(VLOOKUP(Tabla1[[#This Row],[FECHA]],'RECAUDOS EXTERNOS'!A:D,3,FALSE),0)</f>
        <v>0</v>
      </c>
    </row>
    <row r="2711" spans="1:22" x14ac:dyDescent="0.25">
      <c r="A2711" s="1">
        <v>40270</v>
      </c>
      <c r="B2711" s="3" t="s">
        <v>0</v>
      </c>
      <c r="C2711" s="2">
        <v>40269</v>
      </c>
      <c r="D2711" s="5">
        <f>YEAR(Tabla1[[#This Row],[FECHA]])</f>
        <v>2010</v>
      </c>
      <c r="E2711" s="5">
        <f>IFERROR(VLOOKUP(Tabla1[[#This Row],[FECHA]],'COMPARENDOS TOTALES'!A:D,4,FALSE),0)</f>
        <v>8</v>
      </c>
      <c r="F2711" s="9">
        <f>IFERROR(VLOOKUP(Tabla1[[#This Row],[FECHA]],'COMPARENDOS TOTALES'!A:D,3,FALSE),0)</f>
        <v>1819666</v>
      </c>
      <c r="G2711" s="5">
        <f>IFERROR(VLOOKUP(Tabla1[[#This Row],[FECHA]],EXONERACIONES!A:D,4,FALSE),0)</f>
        <v>0</v>
      </c>
      <c r="H2711" s="9">
        <f>IFERROR(VLOOKUP(Tabla1[[#This Row],[FECHA]],EXONERACIONES!A:D,3,FALSE),0)</f>
        <v>0</v>
      </c>
      <c r="I2711" s="5">
        <f>IFERROR(VLOOKUP(Tabla1[[#This Row],[FECHA]],'SIMIT CON RES'!A:D,4,FALSE),0)</f>
        <v>5</v>
      </c>
      <c r="J2711" s="9">
        <f>IFERROR(VLOOKUP(Tabla1[[#This Row],[FECHA]],'SIMIT CON RES'!A:D,3,FALSE),0)</f>
        <v>1047166</v>
      </c>
      <c r="K2711">
        <f>IFERROR(VLOOKUP(Tabla1[[#This Row],[FECHA]],'SIMIT SIN RES'!A:D,4,FALSE),0)</f>
        <v>0</v>
      </c>
      <c r="L2711" s="9">
        <f>IFERROR(VLOOKUP(Tabla1[[#This Row],[FECHA]],'SIMIT SIN RES'!A:D,3,FALSE),0)</f>
        <v>0</v>
      </c>
      <c r="M2711" s="5">
        <f>IFERROR(VLOOKUP(Tabla1[[#This Row],[FECHA]],'RECAUDOS DE COMPARENDOS'!A:D,4,FALSE),0)</f>
        <v>0</v>
      </c>
      <c r="N2711" s="9">
        <f>IFERROR(VLOOKUP(Tabla1[[#This Row],[FECHA]],'RECAUDOS DE COMPARENDOS'!A:D,3,FALSE),0)</f>
        <v>0</v>
      </c>
      <c r="O2711" s="5">
        <f>IFERROR(VLOOKUP(Tabla1[[#This Row],[FECHA]],'RECAUDOS DE RESOLUCIONES'!A:D,4,FALSE),0)</f>
        <v>0</v>
      </c>
      <c r="P2711" s="9">
        <f>IFERROR(VLOOKUP(Tabla1[[#This Row],[FECHA]],'RECAUDOS DE RESOLUCIONES'!A:D,3,FALSE),0)</f>
        <v>0</v>
      </c>
      <c r="Q271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2711" s="9">
        <f>Tabla1[V. COMPARENDOS]-(Tabla1[V. EXONERACIONES]+Tabla1[[#This Row],[V. SIMIT CON RESOLUCION]]+Tabla1[[#This Row],[V. SIMIT SIN RESOLUCION]]+Tabla1[[#This Row],[V. RECAUDOS COMPARENDOS]]+Tabla1[[#This Row],[V. RECAUDOS RESOLUCIONES]])</f>
        <v>772500</v>
      </c>
      <c r="S2711" s="11">
        <f>IFERROR(VLOOKUP(Tabla1[[#This Row],[FECHA]],'RECAUDOS LOCALES'!A:D,4,FALSE),0)</f>
        <v>0</v>
      </c>
      <c r="T2711" s="9">
        <f>IFERROR(VLOOKUP(Tabla1[[#This Row],[FECHA]],'RECAUDOS LOCALES'!A:D,3,FALSE),0)</f>
        <v>0</v>
      </c>
      <c r="U2711" s="11">
        <f>IFERROR(VLOOKUP(Tabla1[[#This Row],[FECHA]],'RECAUDOS EXTERNOS'!A:D,4,FALSE),0)</f>
        <v>0</v>
      </c>
      <c r="V2711" s="9">
        <f>IFERROR(VLOOKUP(Tabla1[[#This Row],[FECHA]],'RECAUDOS EXTERNOS'!A:D,3,FALSE),0)</f>
        <v>0</v>
      </c>
    </row>
    <row r="2712" spans="1:22" x14ac:dyDescent="0.25">
      <c r="A2712" s="1">
        <v>40271</v>
      </c>
      <c r="B2712" s="3" t="s">
        <v>5</v>
      </c>
      <c r="C2712" s="2">
        <v>40269</v>
      </c>
      <c r="D2712" s="5">
        <f>YEAR(Tabla1[[#This Row],[FECHA]])</f>
        <v>2010</v>
      </c>
      <c r="E2712" s="5">
        <f>IFERROR(VLOOKUP(Tabla1[[#This Row],[FECHA]],'COMPARENDOS TOTALES'!A:D,4,FALSE),0)</f>
        <v>3</v>
      </c>
      <c r="F2712" s="9">
        <f>IFERROR(VLOOKUP(Tabla1[[#This Row],[FECHA]],'COMPARENDOS TOTALES'!A:D,3,FALSE),0)</f>
        <v>772500</v>
      </c>
      <c r="G2712" s="5">
        <f>IFERROR(VLOOKUP(Tabla1[[#This Row],[FECHA]],EXONERACIONES!A:D,4,FALSE),0)</f>
        <v>0</v>
      </c>
      <c r="H2712" s="9">
        <f>IFERROR(VLOOKUP(Tabla1[[#This Row],[FECHA]],EXONERACIONES!A:D,3,FALSE),0)</f>
        <v>0</v>
      </c>
      <c r="I2712" s="5">
        <f>IFERROR(VLOOKUP(Tabla1[[#This Row],[FECHA]],'SIMIT CON RES'!A:D,4,FALSE),0)</f>
        <v>2</v>
      </c>
      <c r="J2712" s="9">
        <f>IFERROR(VLOOKUP(Tabla1[[#This Row],[FECHA]],'SIMIT CON RES'!A:D,3,FALSE),0)</f>
        <v>515000</v>
      </c>
      <c r="K2712">
        <f>IFERROR(VLOOKUP(Tabla1[[#This Row],[FECHA]],'SIMIT SIN RES'!A:D,4,FALSE),0)</f>
        <v>0</v>
      </c>
      <c r="L2712" s="9">
        <f>IFERROR(VLOOKUP(Tabla1[[#This Row],[FECHA]],'SIMIT SIN RES'!A:D,3,FALSE),0)</f>
        <v>0</v>
      </c>
      <c r="M2712" s="5">
        <f>IFERROR(VLOOKUP(Tabla1[[#This Row],[FECHA]],'RECAUDOS DE COMPARENDOS'!A:D,4,FALSE),0)</f>
        <v>1</v>
      </c>
      <c r="N2712" s="9">
        <f>IFERROR(VLOOKUP(Tabla1[[#This Row],[FECHA]],'RECAUDOS DE COMPARENDOS'!A:D,3,FALSE),0)</f>
        <v>257500</v>
      </c>
      <c r="O2712" s="5">
        <f>IFERROR(VLOOKUP(Tabla1[[#This Row],[FECHA]],'RECAUDOS DE RESOLUCIONES'!A:D,4,FALSE),0)</f>
        <v>0</v>
      </c>
      <c r="P2712" s="9">
        <f>IFERROR(VLOOKUP(Tabla1[[#This Row],[FECHA]],'RECAUDOS DE RESOLUCIONES'!A:D,3,FALSE),0)</f>
        <v>0</v>
      </c>
      <c r="Q271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71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712" s="11">
        <f>IFERROR(VLOOKUP(Tabla1[[#This Row],[FECHA]],'RECAUDOS LOCALES'!A:D,4,FALSE),0)</f>
        <v>0</v>
      </c>
      <c r="T2712" s="9">
        <f>IFERROR(VLOOKUP(Tabla1[[#This Row],[FECHA]],'RECAUDOS LOCALES'!A:D,3,FALSE),0)</f>
        <v>0</v>
      </c>
      <c r="U2712" s="11">
        <f>IFERROR(VLOOKUP(Tabla1[[#This Row],[FECHA]],'RECAUDOS EXTERNOS'!A:D,4,FALSE),0)</f>
        <v>0</v>
      </c>
      <c r="V2712" s="9">
        <f>IFERROR(VLOOKUP(Tabla1[[#This Row],[FECHA]],'RECAUDOS EXTERNOS'!A:D,3,FALSE),0)</f>
        <v>0</v>
      </c>
    </row>
    <row r="2713" spans="1:22" x14ac:dyDescent="0.25">
      <c r="A2713" s="1">
        <v>40272</v>
      </c>
      <c r="B2713" s="3" t="s">
        <v>4</v>
      </c>
      <c r="C2713" s="2">
        <v>40269</v>
      </c>
      <c r="D2713" s="5">
        <f>YEAR(Tabla1[[#This Row],[FECHA]])</f>
        <v>2010</v>
      </c>
      <c r="E2713" s="5">
        <f>IFERROR(VLOOKUP(Tabla1[[#This Row],[FECHA]],'COMPARENDOS TOTALES'!A:D,4,FALSE),0)</f>
        <v>6</v>
      </c>
      <c r="F2713" s="9">
        <f>IFERROR(VLOOKUP(Tabla1[[#This Row],[FECHA]],'COMPARENDOS TOTALES'!A:D,3,FALSE),0)</f>
        <v>2197333</v>
      </c>
      <c r="G2713" s="5">
        <f>IFERROR(VLOOKUP(Tabla1[[#This Row],[FECHA]],EXONERACIONES!A:D,4,FALSE),0)</f>
        <v>0</v>
      </c>
      <c r="H2713" s="9">
        <f>IFERROR(VLOOKUP(Tabla1[[#This Row],[FECHA]],EXONERACIONES!A:D,3,FALSE),0)</f>
        <v>0</v>
      </c>
      <c r="I2713" s="5">
        <f>IFERROR(VLOOKUP(Tabla1[[#This Row],[FECHA]],'SIMIT CON RES'!A:D,4,FALSE),0)</f>
        <v>3</v>
      </c>
      <c r="J2713" s="9">
        <f>IFERROR(VLOOKUP(Tabla1[[#This Row],[FECHA]],'SIMIT CON RES'!A:D,3,FALSE),0)</f>
        <v>1030000</v>
      </c>
      <c r="K2713">
        <f>IFERROR(VLOOKUP(Tabla1[[#This Row],[FECHA]],'SIMIT SIN RES'!A:D,4,FALSE),0)</f>
        <v>0</v>
      </c>
      <c r="L2713" s="9">
        <f>IFERROR(VLOOKUP(Tabla1[[#This Row],[FECHA]],'SIMIT SIN RES'!A:D,3,FALSE),0)</f>
        <v>0</v>
      </c>
      <c r="M2713" s="5">
        <f>IFERROR(VLOOKUP(Tabla1[[#This Row],[FECHA]],'RECAUDOS DE COMPARENDOS'!A:D,4,FALSE),0)</f>
        <v>0</v>
      </c>
      <c r="N2713" s="9">
        <f>IFERROR(VLOOKUP(Tabla1[[#This Row],[FECHA]],'RECAUDOS DE COMPARENDOS'!A:D,3,FALSE),0)</f>
        <v>0</v>
      </c>
      <c r="O2713" s="5">
        <f>IFERROR(VLOOKUP(Tabla1[[#This Row],[FECHA]],'RECAUDOS DE RESOLUCIONES'!A:D,4,FALSE),0)</f>
        <v>0</v>
      </c>
      <c r="P2713" s="9">
        <f>IFERROR(VLOOKUP(Tabla1[[#This Row],[FECHA]],'RECAUDOS DE RESOLUCIONES'!A:D,3,FALSE),0)</f>
        <v>0</v>
      </c>
      <c r="Q271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2713" s="9">
        <f>Tabla1[V. COMPARENDOS]-(Tabla1[V. EXONERACIONES]+Tabla1[[#This Row],[V. SIMIT CON RESOLUCION]]+Tabla1[[#This Row],[V. SIMIT SIN RESOLUCION]]+Tabla1[[#This Row],[V. RECAUDOS COMPARENDOS]]+Tabla1[[#This Row],[V. RECAUDOS RESOLUCIONES]])</f>
        <v>1167333</v>
      </c>
      <c r="S2713" s="11">
        <f>IFERROR(VLOOKUP(Tabla1[[#This Row],[FECHA]],'RECAUDOS LOCALES'!A:D,4,FALSE),0)</f>
        <v>0</v>
      </c>
      <c r="T2713" s="9">
        <f>IFERROR(VLOOKUP(Tabla1[[#This Row],[FECHA]],'RECAUDOS LOCALES'!A:D,3,FALSE),0)</f>
        <v>0</v>
      </c>
      <c r="U2713" s="11">
        <f>IFERROR(VLOOKUP(Tabla1[[#This Row],[FECHA]],'RECAUDOS EXTERNOS'!A:D,4,FALSE),0)</f>
        <v>0</v>
      </c>
      <c r="V2713" s="9">
        <f>IFERROR(VLOOKUP(Tabla1[[#This Row],[FECHA]],'RECAUDOS EXTERNOS'!A:D,3,FALSE),0)</f>
        <v>0</v>
      </c>
    </row>
    <row r="2714" spans="1:22" x14ac:dyDescent="0.25">
      <c r="A2714" s="1">
        <v>40273</v>
      </c>
      <c r="B2714" s="3" t="s">
        <v>1</v>
      </c>
      <c r="C2714" s="2">
        <v>40269</v>
      </c>
      <c r="D2714" s="5">
        <f>YEAR(Tabla1[[#This Row],[FECHA]])</f>
        <v>2010</v>
      </c>
      <c r="E2714" s="5">
        <f>IFERROR(VLOOKUP(Tabla1[[#This Row],[FECHA]],'COMPARENDOS TOTALES'!A:D,4,FALSE),0)</f>
        <v>6</v>
      </c>
      <c r="F2714" s="9">
        <f>IFERROR(VLOOKUP(Tabla1[[#This Row],[FECHA]],'COMPARENDOS TOTALES'!A:D,3,FALSE),0)</f>
        <v>3090000</v>
      </c>
      <c r="G2714" s="5">
        <f>IFERROR(VLOOKUP(Tabla1[[#This Row],[FECHA]],EXONERACIONES!A:D,4,FALSE),0)</f>
        <v>1</v>
      </c>
      <c r="H2714" s="9">
        <f>IFERROR(VLOOKUP(Tabla1[[#This Row],[FECHA]],EXONERACIONES!A:D,3,FALSE),0)</f>
        <v>515000</v>
      </c>
      <c r="I2714" s="5">
        <f>IFERROR(VLOOKUP(Tabla1[[#This Row],[FECHA]],'SIMIT CON RES'!A:D,4,FALSE),0)</f>
        <v>5</v>
      </c>
      <c r="J2714" s="9">
        <f>IFERROR(VLOOKUP(Tabla1[[#This Row],[FECHA]],'SIMIT CON RES'!A:D,3,FALSE),0)</f>
        <v>2575000</v>
      </c>
      <c r="K2714">
        <f>IFERROR(VLOOKUP(Tabla1[[#This Row],[FECHA]],'SIMIT SIN RES'!A:D,4,FALSE),0)</f>
        <v>0</v>
      </c>
      <c r="L2714" s="9">
        <f>IFERROR(VLOOKUP(Tabla1[[#This Row],[FECHA]],'SIMIT SIN RES'!A:D,3,FALSE),0)</f>
        <v>0</v>
      </c>
      <c r="M2714" s="5">
        <f>IFERROR(VLOOKUP(Tabla1[[#This Row],[FECHA]],'RECAUDOS DE COMPARENDOS'!A:D,4,FALSE),0)</f>
        <v>1</v>
      </c>
      <c r="N2714" s="9">
        <f>IFERROR(VLOOKUP(Tabla1[[#This Row],[FECHA]],'RECAUDOS DE COMPARENDOS'!A:D,3,FALSE),0)</f>
        <v>515000</v>
      </c>
      <c r="O2714" s="5">
        <f>IFERROR(VLOOKUP(Tabla1[[#This Row],[FECHA]],'RECAUDOS DE RESOLUCIONES'!A:D,4,FALSE),0)</f>
        <v>0</v>
      </c>
      <c r="P2714" s="9">
        <f>IFERROR(VLOOKUP(Tabla1[[#This Row],[FECHA]],'RECAUDOS DE RESOLUCIONES'!A:D,3,FALSE),0)</f>
        <v>0</v>
      </c>
      <c r="Q271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-1</v>
      </c>
      <c r="R2714" s="9">
        <f>Tabla1[V. COMPARENDOS]-(Tabla1[V. EXONERACIONES]+Tabla1[[#This Row],[V. SIMIT CON RESOLUCION]]+Tabla1[[#This Row],[V. SIMIT SIN RESOLUCION]]+Tabla1[[#This Row],[V. RECAUDOS COMPARENDOS]]+Tabla1[[#This Row],[V. RECAUDOS RESOLUCIONES]])</f>
        <v>-515000</v>
      </c>
      <c r="S2714" s="11">
        <f>IFERROR(VLOOKUP(Tabla1[[#This Row],[FECHA]],'RECAUDOS LOCALES'!A:D,4,FALSE),0)</f>
        <v>1</v>
      </c>
      <c r="T2714" s="9">
        <f>IFERROR(VLOOKUP(Tabla1[[#This Row],[FECHA]],'RECAUDOS LOCALES'!A:D,3,FALSE),0)</f>
        <v>95317</v>
      </c>
      <c r="U2714" s="11">
        <f>IFERROR(VLOOKUP(Tabla1[[#This Row],[FECHA]],'RECAUDOS EXTERNOS'!A:D,4,FALSE),0)</f>
        <v>1</v>
      </c>
      <c r="V2714" s="9">
        <f>IFERROR(VLOOKUP(Tabla1[[#This Row],[FECHA]],'RECAUDOS EXTERNOS'!A:D,3,FALSE),0)</f>
        <v>262550</v>
      </c>
    </row>
    <row r="2715" spans="1:22" x14ac:dyDescent="0.25">
      <c r="A2715" s="1">
        <v>40274</v>
      </c>
      <c r="B2715" s="3" t="s">
        <v>2</v>
      </c>
      <c r="C2715" s="2">
        <v>40269</v>
      </c>
      <c r="D2715" s="5">
        <f>YEAR(Tabla1[[#This Row],[FECHA]])</f>
        <v>2010</v>
      </c>
      <c r="E2715" s="5">
        <f>IFERROR(VLOOKUP(Tabla1[[#This Row],[FECHA]],'COMPARENDOS TOTALES'!A:D,4,FALSE),0)</f>
        <v>3</v>
      </c>
      <c r="F2715" s="9">
        <f>IFERROR(VLOOKUP(Tabla1[[#This Row],[FECHA]],'COMPARENDOS TOTALES'!A:D,3,FALSE),0)</f>
        <v>772500</v>
      </c>
      <c r="G2715" s="5">
        <f>IFERROR(VLOOKUP(Tabla1[[#This Row],[FECHA]],EXONERACIONES!A:D,4,FALSE),0)</f>
        <v>1</v>
      </c>
      <c r="H2715" s="9">
        <f>IFERROR(VLOOKUP(Tabla1[[#This Row],[FECHA]],EXONERACIONES!A:D,3,FALSE),0)</f>
        <v>257500</v>
      </c>
      <c r="I2715" s="5">
        <f>IFERROR(VLOOKUP(Tabla1[[#This Row],[FECHA]],'SIMIT CON RES'!A:D,4,FALSE),0)</f>
        <v>2</v>
      </c>
      <c r="J2715" s="9">
        <f>IFERROR(VLOOKUP(Tabla1[[#This Row],[FECHA]],'SIMIT CON RES'!A:D,3,FALSE),0)</f>
        <v>515000</v>
      </c>
      <c r="K2715">
        <f>IFERROR(VLOOKUP(Tabla1[[#This Row],[FECHA]],'SIMIT SIN RES'!A:D,4,FALSE),0)</f>
        <v>0</v>
      </c>
      <c r="L2715" s="9">
        <f>IFERROR(VLOOKUP(Tabla1[[#This Row],[FECHA]],'SIMIT SIN RES'!A:D,3,FALSE),0)</f>
        <v>0</v>
      </c>
      <c r="M2715" s="5">
        <f>IFERROR(VLOOKUP(Tabla1[[#This Row],[FECHA]],'RECAUDOS DE COMPARENDOS'!A:D,4,FALSE),0)</f>
        <v>0</v>
      </c>
      <c r="N2715" s="9">
        <f>IFERROR(VLOOKUP(Tabla1[[#This Row],[FECHA]],'RECAUDOS DE COMPARENDOS'!A:D,3,FALSE),0)</f>
        <v>0</v>
      </c>
      <c r="O2715" s="5">
        <f>IFERROR(VLOOKUP(Tabla1[[#This Row],[FECHA]],'RECAUDOS DE RESOLUCIONES'!A:D,4,FALSE),0)</f>
        <v>0</v>
      </c>
      <c r="P2715" s="9">
        <f>IFERROR(VLOOKUP(Tabla1[[#This Row],[FECHA]],'RECAUDOS DE RESOLUCIONES'!A:D,3,FALSE),0)</f>
        <v>0</v>
      </c>
      <c r="Q271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71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715" s="11">
        <f>IFERROR(VLOOKUP(Tabla1[[#This Row],[FECHA]],'RECAUDOS LOCALES'!A:D,4,FALSE),0)</f>
        <v>5</v>
      </c>
      <c r="T2715" s="9">
        <f>IFERROR(VLOOKUP(Tabla1[[#This Row],[FECHA]],'RECAUDOS LOCALES'!A:D,3,FALSE),0)</f>
        <v>626523</v>
      </c>
      <c r="U2715" s="11">
        <f>IFERROR(VLOOKUP(Tabla1[[#This Row],[FECHA]],'RECAUDOS EXTERNOS'!A:D,4,FALSE),0)</f>
        <v>5</v>
      </c>
      <c r="V2715" s="9">
        <f>IFERROR(VLOOKUP(Tabla1[[#This Row],[FECHA]],'RECAUDOS EXTERNOS'!A:D,3,FALSE),0)</f>
        <v>1143153</v>
      </c>
    </row>
    <row r="2716" spans="1:22" x14ac:dyDescent="0.25">
      <c r="A2716" s="1">
        <v>40275</v>
      </c>
      <c r="B2716" s="3" t="s">
        <v>3</v>
      </c>
      <c r="C2716" s="2">
        <v>40269</v>
      </c>
      <c r="D2716" s="5">
        <f>YEAR(Tabla1[[#This Row],[FECHA]])</f>
        <v>2010</v>
      </c>
      <c r="E2716" s="5">
        <f>IFERROR(VLOOKUP(Tabla1[[#This Row],[FECHA]],'COMPARENDOS TOTALES'!A:D,4,FALSE),0)</f>
        <v>4</v>
      </c>
      <c r="F2716" s="9">
        <f>IFERROR(VLOOKUP(Tabla1[[#This Row],[FECHA]],'COMPARENDOS TOTALES'!A:D,3,FALSE),0)</f>
        <v>1545000</v>
      </c>
      <c r="G2716" s="5">
        <f>IFERROR(VLOOKUP(Tabla1[[#This Row],[FECHA]],EXONERACIONES!A:D,4,FALSE),0)</f>
        <v>1</v>
      </c>
      <c r="H2716" s="9">
        <f>IFERROR(VLOOKUP(Tabla1[[#This Row],[FECHA]],EXONERACIONES!A:D,3,FALSE),0)</f>
        <v>515000</v>
      </c>
      <c r="I2716" s="5">
        <f>IFERROR(VLOOKUP(Tabla1[[#This Row],[FECHA]],'SIMIT CON RES'!A:D,4,FALSE),0)</f>
        <v>3</v>
      </c>
      <c r="J2716" s="9">
        <f>IFERROR(VLOOKUP(Tabla1[[#This Row],[FECHA]],'SIMIT CON RES'!A:D,3,FALSE),0)</f>
        <v>1030000</v>
      </c>
      <c r="K2716">
        <f>IFERROR(VLOOKUP(Tabla1[[#This Row],[FECHA]],'SIMIT SIN RES'!A:D,4,FALSE),0)</f>
        <v>0</v>
      </c>
      <c r="L2716" s="9">
        <f>IFERROR(VLOOKUP(Tabla1[[#This Row],[FECHA]],'SIMIT SIN RES'!A:D,3,FALSE),0)</f>
        <v>0</v>
      </c>
      <c r="M2716" s="5">
        <f>IFERROR(VLOOKUP(Tabla1[[#This Row],[FECHA]],'RECAUDOS DE COMPARENDOS'!A:D,4,FALSE),0)</f>
        <v>0</v>
      </c>
      <c r="N2716" s="9">
        <f>IFERROR(VLOOKUP(Tabla1[[#This Row],[FECHA]],'RECAUDOS DE COMPARENDOS'!A:D,3,FALSE),0)</f>
        <v>0</v>
      </c>
      <c r="O2716" s="5">
        <f>IFERROR(VLOOKUP(Tabla1[[#This Row],[FECHA]],'RECAUDOS DE RESOLUCIONES'!A:D,4,FALSE),0)</f>
        <v>0</v>
      </c>
      <c r="P2716" s="9">
        <f>IFERROR(VLOOKUP(Tabla1[[#This Row],[FECHA]],'RECAUDOS DE RESOLUCIONES'!A:D,3,FALSE),0)</f>
        <v>0</v>
      </c>
      <c r="Q271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71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716" s="11">
        <f>IFERROR(VLOOKUP(Tabla1[[#This Row],[FECHA]],'RECAUDOS LOCALES'!A:D,4,FALSE),0)</f>
        <v>5</v>
      </c>
      <c r="T2716" s="9">
        <f>IFERROR(VLOOKUP(Tabla1[[#This Row],[FECHA]],'RECAUDOS LOCALES'!A:D,3,FALSE),0)</f>
        <v>596650</v>
      </c>
      <c r="U2716" s="11">
        <f>IFERROR(VLOOKUP(Tabla1[[#This Row],[FECHA]],'RECAUDOS EXTERNOS'!A:D,4,FALSE),0)</f>
        <v>0</v>
      </c>
      <c r="V2716" s="9">
        <f>IFERROR(VLOOKUP(Tabla1[[#This Row],[FECHA]],'RECAUDOS EXTERNOS'!A:D,3,FALSE),0)</f>
        <v>0</v>
      </c>
    </row>
    <row r="2717" spans="1:22" x14ac:dyDescent="0.25">
      <c r="A2717" s="1">
        <v>40276</v>
      </c>
      <c r="B2717" s="3" t="s">
        <v>6</v>
      </c>
      <c r="C2717" s="2">
        <v>40269</v>
      </c>
      <c r="D2717" s="5">
        <f>YEAR(Tabla1[[#This Row],[FECHA]])</f>
        <v>2010</v>
      </c>
      <c r="E2717" s="5">
        <f>IFERROR(VLOOKUP(Tabla1[[#This Row],[FECHA]],'COMPARENDOS TOTALES'!A:D,4,FALSE),0)</f>
        <v>1</v>
      </c>
      <c r="F2717" s="9">
        <f>IFERROR(VLOOKUP(Tabla1[[#This Row],[FECHA]],'COMPARENDOS TOTALES'!A:D,3,FALSE),0)</f>
        <v>257500</v>
      </c>
      <c r="G2717" s="5">
        <f>IFERROR(VLOOKUP(Tabla1[[#This Row],[FECHA]],EXONERACIONES!A:D,4,FALSE),0)</f>
        <v>0</v>
      </c>
      <c r="H2717" s="9">
        <f>IFERROR(VLOOKUP(Tabla1[[#This Row],[FECHA]],EXONERACIONES!A:D,3,FALSE),0)</f>
        <v>0</v>
      </c>
      <c r="I2717" s="5">
        <f>IFERROR(VLOOKUP(Tabla1[[#This Row],[FECHA]],'SIMIT CON RES'!A:D,4,FALSE),0)</f>
        <v>1</v>
      </c>
      <c r="J2717" s="9">
        <f>IFERROR(VLOOKUP(Tabla1[[#This Row],[FECHA]],'SIMIT CON RES'!A:D,3,FALSE),0)</f>
        <v>257500</v>
      </c>
      <c r="K2717">
        <f>IFERROR(VLOOKUP(Tabla1[[#This Row],[FECHA]],'SIMIT SIN RES'!A:D,4,FALSE),0)</f>
        <v>0</v>
      </c>
      <c r="L2717" s="9">
        <f>IFERROR(VLOOKUP(Tabla1[[#This Row],[FECHA]],'SIMIT SIN RES'!A:D,3,FALSE),0)</f>
        <v>0</v>
      </c>
      <c r="M2717" s="5">
        <f>IFERROR(VLOOKUP(Tabla1[[#This Row],[FECHA]],'RECAUDOS DE COMPARENDOS'!A:D,4,FALSE),0)</f>
        <v>0</v>
      </c>
      <c r="N2717" s="9">
        <f>IFERROR(VLOOKUP(Tabla1[[#This Row],[FECHA]],'RECAUDOS DE COMPARENDOS'!A:D,3,FALSE),0)</f>
        <v>0</v>
      </c>
      <c r="O2717" s="5">
        <f>IFERROR(VLOOKUP(Tabla1[[#This Row],[FECHA]],'RECAUDOS DE RESOLUCIONES'!A:D,4,FALSE),0)</f>
        <v>0</v>
      </c>
      <c r="P2717" s="9">
        <f>IFERROR(VLOOKUP(Tabla1[[#This Row],[FECHA]],'RECAUDOS DE RESOLUCIONES'!A:D,3,FALSE),0)</f>
        <v>0</v>
      </c>
      <c r="Q271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71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717" s="11">
        <f>IFERROR(VLOOKUP(Tabla1[[#This Row],[FECHA]],'RECAUDOS LOCALES'!A:D,4,FALSE),0)</f>
        <v>10</v>
      </c>
      <c r="T2717" s="9">
        <f>IFERROR(VLOOKUP(Tabla1[[#This Row],[FECHA]],'RECAUDOS LOCALES'!A:D,3,FALSE),0)</f>
        <v>1362691</v>
      </c>
      <c r="U2717" s="11">
        <f>IFERROR(VLOOKUP(Tabla1[[#This Row],[FECHA]],'RECAUDOS EXTERNOS'!A:D,4,FALSE),0)</f>
        <v>4</v>
      </c>
      <c r="V2717" s="9">
        <f>IFERROR(VLOOKUP(Tabla1[[#This Row],[FECHA]],'RECAUDOS EXTERNOS'!A:D,3,FALSE),0)</f>
        <v>1076400</v>
      </c>
    </row>
    <row r="2718" spans="1:22" x14ac:dyDescent="0.25">
      <c r="A2718" s="1">
        <v>40277</v>
      </c>
      <c r="B2718" s="3" t="s">
        <v>0</v>
      </c>
      <c r="C2718" s="2">
        <v>40269</v>
      </c>
      <c r="D2718" s="5">
        <f>YEAR(Tabla1[[#This Row],[FECHA]])</f>
        <v>2010</v>
      </c>
      <c r="E2718" s="5">
        <f>IFERROR(VLOOKUP(Tabla1[[#This Row],[FECHA]],'COMPARENDOS TOTALES'!A:D,4,FALSE),0)</f>
        <v>1</v>
      </c>
      <c r="F2718" s="9">
        <f>IFERROR(VLOOKUP(Tabla1[[#This Row],[FECHA]],'COMPARENDOS TOTALES'!A:D,3,FALSE),0)</f>
        <v>515000</v>
      </c>
      <c r="G2718" s="5">
        <f>IFERROR(VLOOKUP(Tabla1[[#This Row],[FECHA]],EXONERACIONES!A:D,4,FALSE),0)</f>
        <v>0</v>
      </c>
      <c r="H2718" s="9">
        <f>IFERROR(VLOOKUP(Tabla1[[#This Row],[FECHA]],EXONERACIONES!A:D,3,FALSE),0)</f>
        <v>0</v>
      </c>
      <c r="I2718" s="5">
        <f>IFERROR(VLOOKUP(Tabla1[[#This Row],[FECHA]],'SIMIT CON RES'!A:D,4,FALSE),0)</f>
        <v>1</v>
      </c>
      <c r="J2718" s="9">
        <f>IFERROR(VLOOKUP(Tabla1[[#This Row],[FECHA]],'SIMIT CON RES'!A:D,3,FALSE),0)</f>
        <v>515000</v>
      </c>
      <c r="K2718">
        <f>IFERROR(VLOOKUP(Tabla1[[#This Row],[FECHA]],'SIMIT SIN RES'!A:D,4,FALSE),0)</f>
        <v>0</v>
      </c>
      <c r="L2718" s="9">
        <f>IFERROR(VLOOKUP(Tabla1[[#This Row],[FECHA]],'SIMIT SIN RES'!A:D,3,FALSE),0)</f>
        <v>0</v>
      </c>
      <c r="M2718" s="5">
        <f>IFERROR(VLOOKUP(Tabla1[[#This Row],[FECHA]],'RECAUDOS DE COMPARENDOS'!A:D,4,FALSE),0)</f>
        <v>0</v>
      </c>
      <c r="N2718" s="9">
        <f>IFERROR(VLOOKUP(Tabla1[[#This Row],[FECHA]],'RECAUDOS DE COMPARENDOS'!A:D,3,FALSE),0)</f>
        <v>0</v>
      </c>
      <c r="O2718" s="5">
        <f>IFERROR(VLOOKUP(Tabla1[[#This Row],[FECHA]],'RECAUDOS DE RESOLUCIONES'!A:D,4,FALSE),0)</f>
        <v>0</v>
      </c>
      <c r="P2718" s="9">
        <f>IFERROR(VLOOKUP(Tabla1[[#This Row],[FECHA]],'RECAUDOS DE RESOLUCIONES'!A:D,3,FALSE),0)</f>
        <v>0</v>
      </c>
      <c r="Q271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71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718" s="11">
        <f>IFERROR(VLOOKUP(Tabla1[[#This Row],[FECHA]],'RECAUDOS LOCALES'!A:D,4,FALSE),0)</f>
        <v>12</v>
      </c>
      <c r="T2718" s="9">
        <f>IFERROR(VLOOKUP(Tabla1[[#This Row],[FECHA]],'RECAUDOS LOCALES'!A:D,3,FALSE),0)</f>
        <v>1313354</v>
      </c>
      <c r="U2718" s="11">
        <f>IFERROR(VLOOKUP(Tabla1[[#This Row],[FECHA]],'RECAUDOS EXTERNOS'!A:D,4,FALSE),0)</f>
        <v>3</v>
      </c>
      <c r="V2718" s="9">
        <f>IFERROR(VLOOKUP(Tabla1[[#This Row],[FECHA]],'RECAUDOS EXTERNOS'!A:D,3,FALSE),0)</f>
        <v>527953</v>
      </c>
    </row>
    <row r="2719" spans="1:22" x14ac:dyDescent="0.25">
      <c r="A2719" s="1">
        <v>40278</v>
      </c>
      <c r="B2719" s="3" t="s">
        <v>5</v>
      </c>
      <c r="C2719" s="2">
        <v>40269</v>
      </c>
      <c r="D2719" s="5">
        <f>YEAR(Tabla1[[#This Row],[FECHA]])</f>
        <v>2010</v>
      </c>
      <c r="E2719" s="5">
        <f>IFERROR(VLOOKUP(Tabla1[[#This Row],[FECHA]],'COMPARENDOS TOTALES'!A:D,4,FALSE),0)</f>
        <v>1</v>
      </c>
      <c r="F2719" s="9">
        <f>IFERROR(VLOOKUP(Tabla1[[#This Row],[FECHA]],'COMPARENDOS TOTALES'!A:D,3,FALSE),0)</f>
        <v>257500</v>
      </c>
      <c r="G2719" s="5">
        <f>IFERROR(VLOOKUP(Tabla1[[#This Row],[FECHA]],EXONERACIONES!A:D,4,FALSE),0)</f>
        <v>0</v>
      </c>
      <c r="H2719" s="9">
        <f>IFERROR(VLOOKUP(Tabla1[[#This Row],[FECHA]],EXONERACIONES!A:D,3,FALSE),0)</f>
        <v>0</v>
      </c>
      <c r="I2719" s="5">
        <f>IFERROR(VLOOKUP(Tabla1[[#This Row],[FECHA]],'SIMIT CON RES'!A:D,4,FALSE),0)</f>
        <v>0</v>
      </c>
      <c r="J2719" s="9">
        <f>IFERROR(VLOOKUP(Tabla1[[#This Row],[FECHA]],'SIMIT CON RES'!A:D,3,FALSE),0)</f>
        <v>0</v>
      </c>
      <c r="K2719">
        <f>IFERROR(VLOOKUP(Tabla1[[#This Row],[FECHA]],'SIMIT SIN RES'!A:D,4,FALSE),0)</f>
        <v>0</v>
      </c>
      <c r="L2719" s="9">
        <f>IFERROR(VLOOKUP(Tabla1[[#This Row],[FECHA]],'SIMIT SIN RES'!A:D,3,FALSE),0)</f>
        <v>0</v>
      </c>
      <c r="M2719" s="5">
        <f>IFERROR(VLOOKUP(Tabla1[[#This Row],[FECHA]],'RECAUDOS DE COMPARENDOS'!A:D,4,FALSE),0)</f>
        <v>0</v>
      </c>
      <c r="N2719" s="9">
        <f>IFERROR(VLOOKUP(Tabla1[[#This Row],[FECHA]],'RECAUDOS DE COMPARENDOS'!A:D,3,FALSE),0)</f>
        <v>0</v>
      </c>
      <c r="O2719" s="5">
        <f>IFERROR(VLOOKUP(Tabla1[[#This Row],[FECHA]],'RECAUDOS DE RESOLUCIONES'!A:D,4,FALSE),0)</f>
        <v>0</v>
      </c>
      <c r="P2719" s="9">
        <f>IFERROR(VLOOKUP(Tabla1[[#This Row],[FECHA]],'RECAUDOS DE RESOLUCIONES'!A:D,3,FALSE),0)</f>
        <v>0</v>
      </c>
      <c r="Q271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719" s="9">
        <f>Tabla1[V. COMPARENDOS]-(Tabla1[V. EXONERACIONES]+Tabla1[[#This Row],[V. SIMIT CON RESOLUCION]]+Tabla1[[#This Row],[V. SIMIT SIN RESOLUCION]]+Tabla1[[#This Row],[V. RECAUDOS COMPARENDOS]]+Tabla1[[#This Row],[V. RECAUDOS RESOLUCIONES]])</f>
        <v>257500</v>
      </c>
      <c r="S2719" s="11">
        <f>IFERROR(VLOOKUP(Tabla1[[#This Row],[FECHA]],'RECAUDOS LOCALES'!A:D,4,FALSE),0)</f>
        <v>0</v>
      </c>
      <c r="T2719" s="9">
        <f>IFERROR(VLOOKUP(Tabla1[[#This Row],[FECHA]],'RECAUDOS LOCALES'!A:D,3,FALSE),0)</f>
        <v>0</v>
      </c>
      <c r="U2719" s="11">
        <f>IFERROR(VLOOKUP(Tabla1[[#This Row],[FECHA]],'RECAUDOS EXTERNOS'!A:D,4,FALSE),0)</f>
        <v>0</v>
      </c>
      <c r="V2719" s="9">
        <f>IFERROR(VLOOKUP(Tabla1[[#This Row],[FECHA]],'RECAUDOS EXTERNOS'!A:D,3,FALSE),0)</f>
        <v>0</v>
      </c>
    </row>
    <row r="2720" spans="1:22" x14ac:dyDescent="0.25">
      <c r="A2720" s="1">
        <v>40279</v>
      </c>
      <c r="B2720" s="3" t="s">
        <v>4</v>
      </c>
      <c r="C2720" s="2">
        <v>40269</v>
      </c>
      <c r="D2720" s="5">
        <f>YEAR(Tabla1[[#This Row],[FECHA]])</f>
        <v>2010</v>
      </c>
      <c r="E2720" s="5">
        <f>IFERROR(VLOOKUP(Tabla1[[#This Row],[FECHA]],'COMPARENDOS TOTALES'!A:D,4,FALSE),0)</f>
        <v>2</v>
      </c>
      <c r="F2720" s="9">
        <f>IFERROR(VLOOKUP(Tabla1[[#This Row],[FECHA]],'COMPARENDOS TOTALES'!A:D,3,FALSE),0)</f>
        <v>772500</v>
      </c>
      <c r="G2720" s="5">
        <f>IFERROR(VLOOKUP(Tabla1[[#This Row],[FECHA]],EXONERACIONES!A:D,4,FALSE),0)</f>
        <v>0</v>
      </c>
      <c r="H2720" s="9">
        <f>IFERROR(VLOOKUP(Tabla1[[#This Row],[FECHA]],EXONERACIONES!A:D,3,FALSE),0)</f>
        <v>0</v>
      </c>
      <c r="I2720" s="5">
        <f>IFERROR(VLOOKUP(Tabla1[[#This Row],[FECHA]],'SIMIT CON RES'!A:D,4,FALSE),0)</f>
        <v>1</v>
      </c>
      <c r="J2720" s="9">
        <f>IFERROR(VLOOKUP(Tabla1[[#This Row],[FECHA]],'SIMIT CON RES'!A:D,3,FALSE),0)</f>
        <v>515000</v>
      </c>
      <c r="K2720">
        <f>IFERROR(VLOOKUP(Tabla1[[#This Row],[FECHA]],'SIMIT SIN RES'!A:D,4,FALSE),0)</f>
        <v>0</v>
      </c>
      <c r="L2720" s="9">
        <f>IFERROR(VLOOKUP(Tabla1[[#This Row],[FECHA]],'SIMIT SIN RES'!A:D,3,FALSE),0)</f>
        <v>0</v>
      </c>
      <c r="M2720" s="5">
        <f>IFERROR(VLOOKUP(Tabla1[[#This Row],[FECHA]],'RECAUDOS DE COMPARENDOS'!A:D,4,FALSE),0)</f>
        <v>1</v>
      </c>
      <c r="N2720" s="9">
        <f>IFERROR(VLOOKUP(Tabla1[[#This Row],[FECHA]],'RECAUDOS DE COMPARENDOS'!A:D,3,FALSE),0)</f>
        <v>257500</v>
      </c>
      <c r="O2720" s="5">
        <f>IFERROR(VLOOKUP(Tabla1[[#This Row],[FECHA]],'RECAUDOS DE RESOLUCIONES'!A:D,4,FALSE),0)</f>
        <v>0</v>
      </c>
      <c r="P2720" s="9">
        <f>IFERROR(VLOOKUP(Tabla1[[#This Row],[FECHA]],'RECAUDOS DE RESOLUCIONES'!A:D,3,FALSE),0)</f>
        <v>0</v>
      </c>
      <c r="Q272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72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720" s="11">
        <f>IFERROR(VLOOKUP(Tabla1[[#This Row],[FECHA]],'RECAUDOS LOCALES'!A:D,4,FALSE),0)</f>
        <v>0</v>
      </c>
      <c r="T2720" s="9">
        <f>IFERROR(VLOOKUP(Tabla1[[#This Row],[FECHA]],'RECAUDOS LOCALES'!A:D,3,FALSE),0)</f>
        <v>0</v>
      </c>
      <c r="U2720" s="11">
        <f>IFERROR(VLOOKUP(Tabla1[[#This Row],[FECHA]],'RECAUDOS EXTERNOS'!A:D,4,FALSE),0)</f>
        <v>0</v>
      </c>
      <c r="V2720" s="9">
        <f>IFERROR(VLOOKUP(Tabla1[[#This Row],[FECHA]],'RECAUDOS EXTERNOS'!A:D,3,FALSE),0)</f>
        <v>0</v>
      </c>
    </row>
    <row r="2721" spans="1:22" x14ac:dyDescent="0.25">
      <c r="A2721" s="1">
        <v>40280</v>
      </c>
      <c r="B2721" s="3" t="s">
        <v>1</v>
      </c>
      <c r="C2721" s="2">
        <v>40269</v>
      </c>
      <c r="D2721" s="5">
        <f>YEAR(Tabla1[[#This Row],[FECHA]])</f>
        <v>2010</v>
      </c>
      <c r="E2721" s="5">
        <f>IFERROR(VLOOKUP(Tabla1[[#This Row],[FECHA]],'COMPARENDOS TOTALES'!A:D,4,FALSE),0)</f>
        <v>2</v>
      </c>
      <c r="F2721" s="9">
        <f>IFERROR(VLOOKUP(Tabla1[[#This Row],[FECHA]],'COMPARENDOS TOTALES'!A:D,3,FALSE),0)</f>
        <v>515000</v>
      </c>
      <c r="G2721" s="5">
        <f>IFERROR(VLOOKUP(Tabla1[[#This Row],[FECHA]],EXONERACIONES!A:D,4,FALSE),0)</f>
        <v>0</v>
      </c>
      <c r="H2721" s="9">
        <f>IFERROR(VLOOKUP(Tabla1[[#This Row],[FECHA]],EXONERACIONES!A:D,3,FALSE),0)</f>
        <v>0</v>
      </c>
      <c r="I2721" s="5">
        <f>IFERROR(VLOOKUP(Tabla1[[#This Row],[FECHA]],'SIMIT CON RES'!A:D,4,FALSE),0)</f>
        <v>1</v>
      </c>
      <c r="J2721" s="9">
        <f>IFERROR(VLOOKUP(Tabla1[[#This Row],[FECHA]],'SIMIT CON RES'!A:D,3,FALSE),0)</f>
        <v>257500</v>
      </c>
      <c r="K2721">
        <f>IFERROR(VLOOKUP(Tabla1[[#This Row],[FECHA]],'SIMIT SIN RES'!A:D,4,FALSE),0)</f>
        <v>0</v>
      </c>
      <c r="L2721" s="9">
        <f>IFERROR(VLOOKUP(Tabla1[[#This Row],[FECHA]],'SIMIT SIN RES'!A:D,3,FALSE),0)</f>
        <v>0</v>
      </c>
      <c r="M2721" s="5">
        <f>IFERROR(VLOOKUP(Tabla1[[#This Row],[FECHA]],'RECAUDOS DE COMPARENDOS'!A:D,4,FALSE),0)</f>
        <v>0</v>
      </c>
      <c r="N2721" s="9">
        <f>IFERROR(VLOOKUP(Tabla1[[#This Row],[FECHA]],'RECAUDOS DE COMPARENDOS'!A:D,3,FALSE),0)</f>
        <v>0</v>
      </c>
      <c r="O2721" s="5">
        <f>IFERROR(VLOOKUP(Tabla1[[#This Row],[FECHA]],'RECAUDOS DE RESOLUCIONES'!A:D,4,FALSE),0)</f>
        <v>0</v>
      </c>
      <c r="P2721" s="9">
        <f>IFERROR(VLOOKUP(Tabla1[[#This Row],[FECHA]],'RECAUDOS DE RESOLUCIONES'!A:D,3,FALSE),0)</f>
        <v>0</v>
      </c>
      <c r="Q272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721" s="9">
        <f>Tabla1[V. COMPARENDOS]-(Tabla1[V. EXONERACIONES]+Tabla1[[#This Row],[V. SIMIT CON RESOLUCION]]+Tabla1[[#This Row],[V. SIMIT SIN RESOLUCION]]+Tabla1[[#This Row],[V. RECAUDOS COMPARENDOS]]+Tabla1[[#This Row],[V. RECAUDOS RESOLUCIONES]])</f>
        <v>257500</v>
      </c>
      <c r="S2721" s="11">
        <f>IFERROR(VLOOKUP(Tabla1[[#This Row],[FECHA]],'RECAUDOS LOCALES'!A:D,4,FALSE),0)</f>
        <v>0</v>
      </c>
      <c r="T2721" s="9">
        <f>IFERROR(VLOOKUP(Tabla1[[#This Row],[FECHA]],'RECAUDOS LOCALES'!A:D,3,FALSE),0)</f>
        <v>0</v>
      </c>
      <c r="U2721" s="11">
        <f>IFERROR(VLOOKUP(Tabla1[[#This Row],[FECHA]],'RECAUDOS EXTERNOS'!A:D,4,FALSE),0)</f>
        <v>6</v>
      </c>
      <c r="V2721" s="9">
        <f>IFERROR(VLOOKUP(Tabla1[[#This Row],[FECHA]],'RECAUDOS EXTERNOS'!A:D,3,FALSE),0)</f>
        <v>1182090</v>
      </c>
    </row>
    <row r="2722" spans="1:22" x14ac:dyDescent="0.25">
      <c r="A2722" s="1">
        <v>40281</v>
      </c>
      <c r="B2722" s="3" t="s">
        <v>2</v>
      </c>
      <c r="C2722" s="2">
        <v>40269</v>
      </c>
      <c r="D2722" s="5">
        <f>YEAR(Tabla1[[#This Row],[FECHA]])</f>
        <v>2010</v>
      </c>
      <c r="E2722" s="5">
        <f>IFERROR(VLOOKUP(Tabla1[[#This Row],[FECHA]],'COMPARENDOS TOTALES'!A:D,4,FALSE),0)</f>
        <v>1</v>
      </c>
      <c r="F2722" s="9">
        <f>IFERROR(VLOOKUP(Tabla1[[#This Row],[FECHA]],'COMPARENDOS TOTALES'!A:D,3,FALSE),0)</f>
        <v>257500</v>
      </c>
      <c r="G2722" s="5">
        <f>IFERROR(VLOOKUP(Tabla1[[#This Row],[FECHA]],EXONERACIONES!A:D,4,FALSE),0)</f>
        <v>0</v>
      </c>
      <c r="H2722" s="9">
        <f>IFERROR(VLOOKUP(Tabla1[[#This Row],[FECHA]],EXONERACIONES!A:D,3,FALSE),0)</f>
        <v>0</v>
      </c>
      <c r="I2722" s="5">
        <f>IFERROR(VLOOKUP(Tabla1[[#This Row],[FECHA]],'SIMIT CON RES'!A:D,4,FALSE),0)</f>
        <v>0</v>
      </c>
      <c r="J2722" s="9">
        <f>IFERROR(VLOOKUP(Tabla1[[#This Row],[FECHA]],'SIMIT CON RES'!A:D,3,FALSE),0)</f>
        <v>0</v>
      </c>
      <c r="K2722">
        <f>IFERROR(VLOOKUP(Tabla1[[#This Row],[FECHA]],'SIMIT SIN RES'!A:D,4,FALSE),0)</f>
        <v>0</v>
      </c>
      <c r="L2722" s="9">
        <f>IFERROR(VLOOKUP(Tabla1[[#This Row],[FECHA]],'SIMIT SIN RES'!A:D,3,FALSE),0)</f>
        <v>0</v>
      </c>
      <c r="M2722" s="5">
        <f>IFERROR(VLOOKUP(Tabla1[[#This Row],[FECHA]],'RECAUDOS DE COMPARENDOS'!A:D,4,FALSE),0)</f>
        <v>0</v>
      </c>
      <c r="N2722" s="9">
        <f>IFERROR(VLOOKUP(Tabla1[[#This Row],[FECHA]],'RECAUDOS DE COMPARENDOS'!A:D,3,FALSE),0)</f>
        <v>0</v>
      </c>
      <c r="O2722" s="5">
        <f>IFERROR(VLOOKUP(Tabla1[[#This Row],[FECHA]],'RECAUDOS DE RESOLUCIONES'!A:D,4,FALSE),0)</f>
        <v>0</v>
      </c>
      <c r="P2722" s="9">
        <f>IFERROR(VLOOKUP(Tabla1[[#This Row],[FECHA]],'RECAUDOS DE RESOLUCIONES'!A:D,3,FALSE),0)</f>
        <v>0</v>
      </c>
      <c r="Q272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722" s="9">
        <f>Tabla1[V. COMPARENDOS]-(Tabla1[V. EXONERACIONES]+Tabla1[[#This Row],[V. SIMIT CON RESOLUCION]]+Tabla1[[#This Row],[V. SIMIT SIN RESOLUCION]]+Tabla1[[#This Row],[V. RECAUDOS COMPARENDOS]]+Tabla1[[#This Row],[V. RECAUDOS RESOLUCIONES]])</f>
        <v>257500</v>
      </c>
      <c r="S2722" s="11">
        <f>IFERROR(VLOOKUP(Tabla1[[#This Row],[FECHA]],'RECAUDOS LOCALES'!A:D,4,FALSE),0)</f>
        <v>12</v>
      </c>
      <c r="T2722" s="9">
        <f>IFERROR(VLOOKUP(Tabla1[[#This Row],[FECHA]],'RECAUDOS LOCALES'!A:D,3,FALSE),0)</f>
        <v>1940316</v>
      </c>
      <c r="U2722" s="11">
        <f>IFERROR(VLOOKUP(Tabla1[[#This Row],[FECHA]],'RECAUDOS EXTERNOS'!A:D,4,FALSE),0)</f>
        <v>2</v>
      </c>
      <c r="V2722" s="9">
        <f>IFERROR(VLOOKUP(Tabla1[[#This Row],[FECHA]],'RECAUDOS EXTERNOS'!A:D,3,FALSE),0)</f>
        <v>767710</v>
      </c>
    </row>
    <row r="2723" spans="1:22" x14ac:dyDescent="0.25">
      <c r="A2723" s="1">
        <v>40282</v>
      </c>
      <c r="B2723" s="3" t="s">
        <v>3</v>
      </c>
      <c r="C2723" s="2">
        <v>40269</v>
      </c>
      <c r="D2723" s="5">
        <f>YEAR(Tabla1[[#This Row],[FECHA]])</f>
        <v>2010</v>
      </c>
      <c r="E2723" s="5">
        <f>IFERROR(VLOOKUP(Tabla1[[#This Row],[FECHA]],'COMPARENDOS TOTALES'!A:D,4,FALSE),0)</f>
        <v>19</v>
      </c>
      <c r="F2723" s="9">
        <f>IFERROR(VLOOKUP(Tabla1[[#This Row],[FECHA]],'COMPARENDOS TOTALES'!A:D,3,FALSE),0)</f>
        <v>5665000</v>
      </c>
      <c r="G2723" s="5">
        <f>IFERROR(VLOOKUP(Tabla1[[#This Row],[FECHA]],EXONERACIONES!A:D,4,FALSE),0)</f>
        <v>1</v>
      </c>
      <c r="H2723" s="9">
        <f>IFERROR(VLOOKUP(Tabla1[[#This Row],[FECHA]],EXONERACIONES!A:D,3,FALSE),0)</f>
        <v>257500</v>
      </c>
      <c r="I2723" s="5">
        <f>IFERROR(VLOOKUP(Tabla1[[#This Row],[FECHA]],'SIMIT CON RES'!A:D,4,FALSE),0)</f>
        <v>16</v>
      </c>
      <c r="J2723" s="9">
        <f>IFERROR(VLOOKUP(Tabla1[[#This Row],[FECHA]],'SIMIT CON RES'!A:D,3,FALSE),0)</f>
        <v>4635000</v>
      </c>
      <c r="K2723">
        <f>IFERROR(VLOOKUP(Tabla1[[#This Row],[FECHA]],'SIMIT SIN RES'!A:D,4,FALSE),0)</f>
        <v>0</v>
      </c>
      <c r="L2723" s="9">
        <f>IFERROR(VLOOKUP(Tabla1[[#This Row],[FECHA]],'SIMIT SIN RES'!A:D,3,FALSE),0)</f>
        <v>0</v>
      </c>
      <c r="M2723" s="5">
        <f>IFERROR(VLOOKUP(Tabla1[[#This Row],[FECHA]],'RECAUDOS DE COMPARENDOS'!A:D,4,FALSE),0)</f>
        <v>0</v>
      </c>
      <c r="N2723" s="9">
        <f>IFERROR(VLOOKUP(Tabla1[[#This Row],[FECHA]],'RECAUDOS DE COMPARENDOS'!A:D,3,FALSE),0)</f>
        <v>0</v>
      </c>
      <c r="O2723" s="5">
        <f>IFERROR(VLOOKUP(Tabla1[[#This Row],[FECHA]],'RECAUDOS DE RESOLUCIONES'!A:D,4,FALSE),0)</f>
        <v>0</v>
      </c>
      <c r="P2723" s="9">
        <f>IFERROR(VLOOKUP(Tabla1[[#This Row],[FECHA]],'RECAUDOS DE RESOLUCIONES'!A:D,3,FALSE),0)</f>
        <v>0</v>
      </c>
      <c r="Q272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723" s="9">
        <f>Tabla1[V. COMPARENDOS]-(Tabla1[V. EXONERACIONES]+Tabla1[[#This Row],[V. SIMIT CON RESOLUCION]]+Tabla1[[#This Row],[V. SIMIT SIN RESOLUCION]]+Tabla1[[#This Row],[V. RECAUDOS COMPARENDOS]]+Tabla1[[#This Row],[V. RECAUDOS RESOLUCIONES]])</f>
        <v>772500</v>
      </c>
      <c r="S2723" s="11">
        <f>IFERROR(VLOOKUP(Tabla1[[#This Row],[FECHA]],'RECAUDOS LOCALES'!A:D,4,FALSE),0)</f>
        <v>7</v>
      </c>
      <c r="T2723" s="9">
        <f>IFERROR(VLOOKUP(Tabla1[[#This Row],[FECHA]],'RECAUDOS LOCALES'!A:D,3,FALSE),0)</f>
        <v>819625</v>
      </c>
      <c r="U2723" s="11">
        <f>IFERROR(VLOOKUP(Tabla1[[#This Row],[FECHA]],'RECAUDOS EXTERNOS'!A:D,4,FALSE),0)</f>
        <v>1</v>
      </c>
      <c r="V2723" s="9">
        <f>IFERROR(VLOOKUP(Tabla1[[#This Row],[FECHA]],'RECAUDOS EXTERNOS'!A:D,3,FALSE),0)</f>
        <v>395370</v>
      </c>
    </row>
    <row r="2724" spans="1:22" x14ac:dyDescent="0.25">
      <c r="A2724" s="1">
        <v>40283</v>
      </c>
      <c r="B2724" s="3" t="s">
        <v>6</v>
      </c>
      <c r="C2724" s="2">
        <v>40269</v>
      </c>
      <c r="D2724" s="5">
        <f>YEAR(Tabla1[[#This Row],[FECHA]])</f>
        <v>2010</v>
      </c>
      <c r="E2724" s="5">
        <f>IFERROR(VLOOKUP(Tabla1[[#This Row],[FECHA]],'COMPARENDOS TOTALES'!A:D,4,FALSE),0)</f>
        <v>16</v>
      </c>
      <c r="F2724" s="9">
        <f>IFERROR(VLOOKUP(Tabla1[[#This Row],[FECHA]],'COMPARENDOS TOTALES'!A:D,3,FALSE),0)</f>
        <v>5287333</v>
      </c>
      <c r="G2724" s="5">
        <f>IFERROR(VLOOKUP(Tabla1[[#This Row],[FECHA]],EXONERACIONES!A:D,4,FALSE),0)</f>
        <v>3</v>
      </c>
      <c r="H2724" s="9">
        <f>IFERROR(VLOOKUP(Tabla1[[#This Row],[FECHA]],EXONERACIONES!A:D,3,FALSE),0)</f>
        <v>1287500</v>
      </c>
      <c r="I2724" s="5">
        <f>IFERROR(VLOOKUP(Tabla1[[#This Row],[FECHA]],'SIMIT CON RES'!A:D,4,FALSE),0)</f>
        <v>13</v>
      </c>
      <c r="J2724" s="9">
        <f>IFERROR(VLOOKUP(Tabla1[[#This Row],[FECHA]],'SIMIT CON RES'!A:D,3,FALSE),0)</f>
        <v>3999833</v>
      </c>
      <c r="K2724">
        <f>IFERROR(VLOOKUP(Tabla1[[#This Row],[FECHA]],'SIMIT SIN RES'!A:D,4,FALSE),0)</f>
        <v>0</v>
      </c>
      <c r="L2724" s="9">
        <f>IFERROR(VLOOKUP(Tabla1[[#This Row],[FECHA]],'SIMIT SIN RES'!A:D,3,FALSE),0)</f>
        <v>0</v>
      </c>
      <c r="M2724" s="5">
        <f>IFERROR(VLOOKUP(Tabla1[[#This Row],[FECHA]],'RECAUDOS DE COMPARENDOS'!A:D,4,FALSE),0)</f>
        <v>0</v>
      </c>
      <c r="N2724" s="9">
        <f>IFERROR(VLOOKUP(Tabla1[[#This Row],[FECHA]],'RECAUDOS DE COMPARENDOS'!A:D,3,FALSE),0)</f>
        <v>0</v>
      </c>
      <c r="O2724" s="5">
        <f>IFERROR(VLOOKUP(Tabla1[[#This Row],[FECHA]],'RECAUDOS DE RESOLUCIONES'!A:D,4,FALSE),0)</f>
        <v>0</v>
      </c>
      <c r="P2724" s="9">
        <f>IFERROR(VLOOKUP(Tabla1[[#This Row],[FECHA]],'RECAUDOS DE RESOLUCIONES'!A:D,3,FALSE),0)</f>
        <v>0</v>
      </c>
      <c r="Q272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72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724" s="11">
        <f>IFERROR(VLOOKUP(Tabla1[[#This Row],[FECHA]],'RECAUDOS LOCALES'!A:D,4,FALSE),0)</f>
        <v>7</v>
      </c>
      <c r="T2724" s="9">
        <f>IFERROR(VLOOKUP(Tabla1[[#This Row],[FECHA]],'RECAUDOS LOCALES'!A:D,3,FALSE),0)</f>
        <v>930584</v>
      </c>
      <c r="U2724" s="11">
        <f>IFERROR(VLOOKUP(Tabla1[[#This Row],[FECHA]],'RECAUDOS EXTERNOS'!A:D,4,FALSE),0)</f>
        <v>2</v>
      </c>
      <c r="V2724" s="9">
        <f>IFERROR(VLOOKUP(Tabla1[[#This Row],[FECHA]],'RECAUDOS EXTERNOS'!A:D,3,FALSE),0)</f>
        <v>386200</v>
      </c>
    </row>
    <row r="2725" spans="1:22" x14ac:dyDescent="0.25">
      <c r="A2725" s="1">
        <v>40284</v>
      </c>
      <c r="B2725" s="3" t="s">
        <v>0</v>
      </c>
      <c r="C2725" s="2">
        <v>40269</v>
      </c>
      <c r="D2725" s="5">
        <f>YEAR(Tabla1[[#This Row],[FECHA]])</f>
        <v>2010</v>
      </c>
      <c r="E2725" s="5">
        <f>IFERROR(VLOOKUP(Tabla1[[#This Row],[FECHA]],'COMPARENDOS TOTALES'!A:D,4,FALSE),0)</f>
        <v>16</v>
      </c>
      <c r="F2725" s="9">
        <f>IFERROR(VLOOKUP(Tabla1[[#This Row],[FECHA]],'COMPARENDOS TOTALES'!A:D,3,FALSE),0)</f>
        <v>4892500</v>
      </c>
      <c r="G2725" s="5">
        <f>IFERROR(VLOOKUP(Tabla1[[#This Row],[FECHA]],EXONERACIONES!A:D,4,FALSE),0)</f>
        <v>1</v>
      </c>
      <c r="H2725" s="9">
        <f>IFERROR(VLOOKUP(Tabla1[[#This Row],[FECHA]],EXONERACIONES!A:D,3,FALSE),0)</f>
        <v>257500</v>
      </c>
      <c r="I2725" s="5">
        <f>IFERROR(VLOOKUP(Tabla1[[#This Row],[FECHA]],'SIMIT CON RES'!A:D,4,FALSE),0)</f>
        <v>15</v>
      </c>
      <c r="J2725" s="9">
        <f>IFERROR(VLOOKUP(Tabla1[[#This Row],[FECHA]],'SIMIT CON RES'!A:D,3,FALSE),0)</f>
        <v>4635000</v>
      </c>
      <c r="K2725">
        <f>IFERROR(VLOOKUP(Tabla1[[#This Row],[FECHA]],'SIMIT SIN RES'!A:D,4,FALSE),0)</f>
        <v>0</v>
      </c>
      <c r="L2725" s="9">
        <f>IFERROR(VLOOKUP(Tabla1[[#This Row],[FECHA]],'SIMIT SIN RES'!A:D,3,FALSE),0)</f>
        <v>0</v>
      </c>
      <c r="M2725" s="5">
        <f>IFERROR(VLOOKUP(Tabla1[[#This Row],[FECHA]],'RECAUDOS DE COMPARENDOS'!A:D,4,FALSE),0)</f>
        <v>0</v>
      </c>
      <c r="N2725" s="9">
        <f>IFERROR(VLOOKUP(Tabla1[[#This Row],[FECHA]],'RECAUDOS DE COMPARENDOS'!A:D,3,FALSE),0)</f>
        <v>0</v>
      </c>
      <c r="O2725" s="5">
        <f>IFERROR(VLOOKUP(Tabla1[[#This Row],[FECHA]],'RECAUDOS DE RESOLUCIONES'!A:D,4,FALSE),0)</f>
        <v>0</v>
      </c>
      <c r="P2725" s="9">
        <f>IFERROR(VLOOKUP(Tabla1[[#This Row],[FECHA]],'RECAUDOS DE RESOLUCIONES'!A:D,3,FALSE),0)</f>
        <v>0</v>
      </c>
      <c r="Q272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72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725" s="11">
        <f>IFERROR(VLOOKUP(Tabla1[[#This Row],[FECHA]],'RECAUDOS LOCALES'!A:D,4,FALSE),0)</f>
        <v>11</v>
      </c>
      <c r="T2725" s="9">
        <f>IFERROR(VLOOKUP(Tabla1[[#This Row],[FECHA]],'RECAUDOS LOCALES'!A:D,3,FALSE),0)</f>
        <v>1421067</v>
      </c>
      <c r="U2725" s="11">
        <f>IFERROR(VLOOKUP(Tabla1[[#This Row],[FECHA]],'RECAUDOS EXTERNOS'!A:D,4,FALSE),0)</f>
        <v>1</v>
      </c>
      <c r="V2725" s="9">
        <f>IFERROR(VLOOKUP(Tabla1[[#This Row],[FECHA]],'RECAUDOS EXTERNOS'!A:D,3,FALSE),0)</f>
        <v>475600</v>
      </c>
    </row>
    <row r="2726" spans="1:22" x14ac:dyDescent="0.25">
      <c r="A2726" s="1">
        <v>40285</v>
      </c>
      <c r="B2726" s="3" t="s">
        <v>5</v>
      </c>
      <c r="C2726" s="2">
        <v>40269</v>
      </c>
      <c r="D2726" s="5">
        <f>YEAR(Tabla1[[#This Row],[FECHA]])</f>
        <v>2010</v>
      </c>
      <c r="E2726" s="5">
        <f>IFERROR(VLOOKUP(Tabla1[[#This Row],[FECHA]],'COMPARENDOS TOTALES'!A:D,4,FALSE),0)</f>
        <v>0</v>
      </c>
      <c r="F2726" s="9">
        <f>IFERROR(VLOOKUP(Tabla1[[#This Row],[FECHA]],'COMPARENDOS TOTALES'!A:D,3,FALSE),0)</f>
        <v>0</v>
      </c>
      <c r="G2726" s="5">
        <f>IFERROR(VLOOKUP(Tabla1[[#This Row],[FECHA]],EXONERACIONES!A:D,4,FALSE),0)</f>
        <v>0</v>
      </c>
      <c r="H2726" s="9">
        <f>IFERROR(VLOOKUP(Tabla1[[#This Row],[FECHA]],EXONERACIONES!A:D,3,FALSE),0)</f>
        <v>0</v>
      </c>
      <c r="I2726" s="5">
        <f>IFERROR(VLOOKUP(Tabla1[[#This Row],[FECHA]],'SIMIT CON RES'!A:D,4,FALSE),0)</f>
        <v>0</v>
      </c>
      <c r="J2726" s="9">
        <f>IFERROR(VLOOKUP(Tabla1[[#This Row],[FECHA]],'SIMIT CON RES'!A:D,3,FALSE),0)</f>
        <v>0</v>
      </c>
      <c r="K2726">
        <f>IFERROR(VLOOKUP(Tabla1[[#This Row],[FECHA]],'SIMIT SIN RES'!A:D,4,FALSE),0)</f>
        <v>0</v>
      </c>
      <c r="L2726" s="9">
        <f>IFERROR(VLOOKUP(Tabla1[[#This Row],[FECHA]],'SIMIT SIN RES'!A:D,3,FALSE),0)</f>
        <v>0</v>
      </c>
      <c r="M2726" s="5">
        <f>IFERROR(VLOOKUP(Tabla1[[#This Row],[FECHA]],'RECAUDOS DE COMPARENDOS'!A:D,4,FALSE),0)</f>
        <v>0</v>
      </c>
      <c r="N2726" s="9">
        <f>IFERROR(VLOOKUP(Tabla1[[#This Row],[FECHA]],'RECAUDOS DE COMPARENDOS'!A:D,3,FALSE),0)</f>
        <v>0</v>
      </c>
      <c r="O2726" s="5">
        <f>IFERROR(VLOOKUP(Tabla1[[#This Row],[FECHA]],'RECAUDOS DE RESOLUCIONES'!A:D,4,FALSE),0)</f>
        <v>0</v>
      </c>
      <c r="P2726" s="9">
        <f>IFERROR(VLOOKUP(Tabla1[[#This Row],[FECHA]],'RECAUDOS DE RESOLUCIONES'!A:D,3,FALSE),0)</f>
        <v>0</v>
      </c>
      <c r="Q272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72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726" s="11">
        <f>IFERROR(VLOOKUP(Tabla1[[#This Row],[FECHA]],'RECAUDOS LOCALES'!A:D,4,FALSE),0)</f>
        <v>0</v>
      </c>
      <c r="T2726" s="9">
        <f>IFERROR(VLOOKUP(Tabla1[[#This Row],[FECHA]],'RECAUDOS LOCALES'!A:D,3,FALSE),0)</f>
        <v>0</v>
      </c>
      <c r="U2726" s="11">
        <f>IFERROR(VLOOKUP(Tabla1[[#This Row],[FECHA]],'RECAUDOS EXTERNOS'!A:D,4,FALSE),0)</f>
        <v>1</v>
      </c>
      <c r="V2726" s="9">
        <f>IFERROR(VLOOKUP(Tabla1[[#This Row],[FECHA]],'RECAUDOS EXTERNOS'!A:D,3,FALSE),0)</f>
        <v>511000</v>
      </c>
    </row>
    <row r="2727" spans="1:22" x14ac:dyDescent="0.25">
      <c r="A2727" s="1">
        <v>40286</v>
      </c>
      <c r="B2727" s="3" t="s">
        <v>4</v>
      </c>
      <c r="C2727" s="2">
        <v>40269</v>
      </c>
      <c r="D2727" s="5">
        <f>YEAR(Tabla1[[#This Row],[FECHA]])</f>
        <v>2010</v>
      </c>
      <c r="E2727" s="5">
        <f>IFERROR(VLOOKUP(Tabla1[[#This Row],[FECHA]],'COMPARENDOS TOTALES'!A:D,4,FALSE),0)</f>
        <v>9</v>
      </c>
      <c r="F2727" s="9">
        <f>IFERROR(VLOOKUP(Tabla1[[#This Row],[FECHA]],'COMPARENDOS TOTALES'!A:D,3,FALSE),0)</f>
        <v>2832500</v>
      </c>
      <c r="G2727" s="5">
        <f>IFERROR(VLOOKUP(Tabla1[[#This Row],[FECHA]],EXONERACIONES!A:D,4,FALSE),0)</f>
        <v>4</v>
      </c>
      <c r="H2727" s="9">
        <f>IFERROR(VLOOKUP(Tabla1[[#This Row],[FECHA]],EXONERACIONES!A:D,3,FALSE),0)</f>
        <v>1545000</v>
      </c>
      <c r="I2727" s="5">
        <f>IFERROR(VLOOKUP(Tabla1[[#This Row],[FECHA]],'SIMIT CON RES'!A:D,4,FALSE),0)</f>
        <v>4</v>
      </c>
      <c r="J2727" s="9">
        <f>IFERROR(VLOOKUP(Tabla1[[#This Row],[FECHA]],'SIMIT CON RES'!A:D,3,FALSE),0)</f>
        <v>1030000</v>
      </c>
      <c r="K2727">
        <f>IFERROR(VLOOKUP(Tabla1[[#This Row],[FECHA]],'SIMIT SIN RES'!A:D,4,FALSE),0)</f>
        <v>0</v>
      </c>
      <c r="L2727" s="9">
        <f>IFERROR(VLOOKUP(Tabla1[[#This Row],[FECHA]],'SIMIT SIN RES'!A:D,3,FALSE),0)</f>
        <v>0</v>
      </c>
      <c r="M2727" s="5">
        <f>IFERROR(VLOOKUP(Tabla1[[#This Row],[FECHA]],'RECAUDOS DE COMPARENDOS'!A:D,4,FALSE),0)</f>
        <v>0</v>
      </c>
      <c r="N2727" s="9">
        <f>IFERROR(VLOOKUP(Tabla1[[#This Row],[FECHA]],'RECAUDOS DE COMPARENDOS'!A:D,3,FALSE),0)</f>
        <v>0</v>
      </c>
      <c r="O2727" s="5">
        <f>IFERROR(VLOOKUP(Tabla1[[#This Row],[FECHA]],'RECAUDOS DE RESOLUCIONES'!A:D,4,FALSE),0)</f>
        <v>1</v>
      </c>
      <c r="P2727" s="9">
        <f>IFERROR(VLOOKUP(Tabla1[[#This Row],[FECHA]],'RECAUDOS DE RESOLUCIONES'!A:D,3,FALSE),0)</f>
        <v>257500</v>
      </c>
      <c r="Q272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72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727" s="11">
        <f>IFERROR(VLOOKUP(Tabla1[[#This Row],[FECHA]],'RECAUDOS LOCALES'!A:D,4,FALSE),0)</f>
        <v>0</v>
      </c>
      <c r="T2727" s="9">
        <f>IFERROR(VLOOKUP(Tabla1[[#This Row],[FECHA]],'RECAUDOS LOCALES'!A:D,3,FALSE),0)</f>
        <v>0</v>
      </c>
      <c r="U2727" s="11">
        <f>IFERROR(VLOOKUP(Tabla1[[#This Row],[FECHA]],'RECAUDOS EXTERNOS'!A:D,4,FALSE),0)</f>
        <v>0</v>
      </c>
      <c r="V2727" s="9">
        <f>IFERROR(VLOOKUP(Tabla1[[#This Row],[FECHA]],'RECAUDOS EXTERNOS'!A:D,3,FALSE),0)</f>
        <v>0</v>
      </c>
    </row>
    <row r="2728" spans="1:22" x14ac:dyDescent="0.25">
      <c r="A2728" s="1">
        <v>40287</v>
      </c>
      <c r="B2728" s="3" t="s">
        <v>1</v>
      </c>
      <c r="C2728" s="2">
        <v>40269</v>
      </c>
      <c r="D2728" s="5">
        <f>YEAR(Tabla1[[#This Row],[FECHA]])</f>
        <v>2010</v>
      </c>
      <c r="E2728" s="5">
        <f>IFERROR(VLOOKUP(Tabla1[[#This Row],[FECHA]],'COMPARENDOS TOTALES'!A:D,4,FALSE),0)</f>
        <v>13</v>
      </c>
      <c r="F2728" s="9">
        <f>IFERROR(VLOOKUP(Tabla1[[#This Row],[FECHA]],'COMPARENDOS TOTALES'!A:D,3,FALSE),0)</f>
        <v>3347500</v>
      </c>
      <c r="G2728" s="5">
        <f>IFERROR(VLOOKUP(Tabla1[[#This Row],[FECHA]],EXONERACIONES!A:D,4,FALSE),0)</f>
        <v>1</v>
      </c>
      <c r="H2728" s="9">
        <f>IFERROR(VLOOKUP(Tabla1[[#This Row],[FECHA]],EXONERACIONES!A:D,3,FALSE),0)</f>
        <v>257500</v>
      </c>
      <c r="I2728" s="5">
        <f>IFERROR(VLOOKUP(Tabla1[[#This Row],[FECHA]],'SIMIT CON RES'!A:D,4,FALSE),0)</f>
        <v>11</v>
      </c>
      <c r="J2728" s="9">
        <f>IFERROR(VLOOKUP(Tabla1[[#This Row],[FECHA]],'SIMIT CON RES'!A:D,3,FALSE),0)</f>
        <v>2832500</v>
      </c>
      <c r="K2728">
        <f>IFERROR(VLOOKUP(Tabla1[[#This Row],[FECHA]],'SIMIT SIN RES'!A:D,4,FALSE),0)</f>
        <v>0</v>
      </c>
      <c r="L2728" s="9">
        <f>IFERROR(VLOOKUP(Tabla1[[#This Row],[FECHA]],'SIMIT SIN RES'!A:D,3,FALSE),0)</f>
        <v>0</v>
      </c>
      <c r="M2728" s="5">
        <f>IFERROR(VLOOKUP(Tabla1[[#This Row],[FECHA]],'RECAUDOS DE COMPARENDOS'!A:D,4,FALSE),0)</f>
        <v>0</v>
      </c>
      <c r="N2728" s="9">
        <f>IFERROR(VLOOKUP(Tabla1[[#This Row],[FECHA]],'RECAUDOS DE COMPARENDOS'!A:D,3,FALSE),0)</f>
        <v>0</v>
      </c>
      <c r="O2728" s="5">
        <f>IFERROR(VLOOKUP(Tabla1[[#This Row],[FECHA]],'RECAUDOS DE RESOLUCIONES'!A:D,4,FALSE),0)</f>
        <v>0</v>
      </c>
      <c r="P2728" s="9">
        <f>IFERROR(VLOOKUP(Tabla1[[#This Row],[FECHA]],'RECAUDOS DE RESOLUCIONES'!A:D,3,FALSE),0)</f>
        <v>0</v>
      </c>
      <c r="Q272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728" s="9">
        <f>Tabla1[V. COMPARENDOS]-(Tabla1[V. EXONERACIONES]+Tabla1[[#This Row],[V. SIMIT CON RESOLUCION]]+Tabla1[[#This Row],[V. SIMIT SIN RESOLUCION]]+Tabla1[[#This Row],[V. RECAUDOS COMPARENDOS]]+Tabla1[[#This Row],[V. RECAUDOS RESOLUCIONES]])</f>
        <v>257500</v>
      </c>
      <c r="S2728" s="11">
        <f>IFERROR(VLOOKUP(Tabla1[[#This Row],[FECHA]],'RECAUDOS LOCALES'!A:D,4,FALSE),0)</f>
        <v>2</v>
      </c>
      <c r="T2728" s="9">
        <f>IFERROR(VLOOKUP(Tabla1[[#This Row],[FECHA]],'RECAUDOS LOCALES'!A:D,3,FALSE),0)</f>
        <v>252977</v>
      </c>
      <c r="U2728" s="11">
        <f>IFERROR(VLOOKUP(Tabla1[[#This Row],[FECHA]],'RECAUDOS EXTERNOS'!A:D,4,FALSE),0)</f>
        <v>2</v>
      </c>
      <c r="V2728" s="9">
        <f>IFERROR(VLOOKUP(Tabla1[[#This Row],[FECHA]],'RECAUDOS EXTERNOS'!A:D,3,FALSE),0)</f>
        <v>653050</v>
      </c>
    </row>
    <row r="2729" spans="1:22" x14ac:dyDescent="0.25">
      <c r="A2729" s="1">
        <v>40288</v>
      </c>
      <c r="B2729" s="3" t="s">
        <v>2</v>
      </c>
      <c r="C2729" s="2">
        <v>40269</v>
      </c>
      <c r="D2729" s="5">
        <f>YEAR(Tabla1[[#This Row],[FECHA]])</f>
        <v>2010</v>
      </c>
      <c r="E2729" s="5">
        <f>IFERROR(VLOOKUP(Tabla1[[#This Row],[FECHA]],'COMPARENDOS TOTALES'!A:D,4,FALSE),0)</f>
        <v>1</v>
      </c>
      <c r="F2729" s="9">
        <f>IFERROR(VLOOKUP(Tabla1[[#This Row],[FECHA]],'COMPARENDOS TOTALES'!A:D,3,FALSE),0)</f>
        <v>257500</v>
      </c>
      <c r="G2729" s="5">
        <f>IFERROR(VLOOKUP(Tabla1[[#This Row],[FECHA]],EXONERACIONES!A:D,4,FALSE),0)</f>
        <v>0</v>
      </c>
      <c r="H2729" s="9">
        <f>IFERROR(VLOOKUP(Tabla1[[#This Row],[FECHA]],EXONERACIONES!A:D,3,FALSE),0)</f>
        <v>0</v>
      </c>
      <c r="I2729" s="5">
        <f>IFERROR(VLOOKUP(Tabla1[[#This Row],[FECHA]],'SIMIT CON RES'!A:D,4,FALSE),0)</f>
        <v>1</v>
      </c>
      <c r="J2729" s="9">
        <f>IFERROR(VLOOKUP(Tabla1[[#This Row],[FECHA]],'SIMIT CON RES'!A:D,3,FALSE),0)</f>
        <v>257500</v>
      </c>
      <c r="K2729">
        <f>IFERROR(VLOOKUP(Tabla1[[#This Row],[FECHA]],'SIMIT SIN RES'!A:D,4,FALSE),0)</f>
        <v>0</v>
      </c>
      <c r="L2729" s="9">
        <f>IFERROR(VLOOKUP(Tabla1[[#This Row],[FECHA]],'SIMIT SIN RES'!A:D,3,FALSE),0)</f>
        <v>0</v>
      </c>
      <c r="M2729" s="5">
        <f>IFERROR(VLOOKUP(Tabla1[[#This Row],[FECHA]],'RECAUDOS DE COMPARENDOS'!A:D,4,FALSE),0)</f>
        <v>0</v>
      </c>
      <c r="N2729" s="9">
        <f>IFERROR(VLOOKUP(Tabla1[[#This Row],[FECHA]],'RECAUDOS DE COMPARENDOS'!A:D,3,FALSE),0)</f>
        <v>0</v>
      </c>
      <c r="O2729" s="5">
        <f>IFERROR(VLOOKUP(Tabla1[[#This Row],[FECHA]],'RECAUDOS DE RESOLUCIONES'!A:D,4,FALSE),0)</f>
        <v>0</v>
      </c>
      <c r="P2729" s="9">
        <f>IFERROR(VLOOKUP(Tabla1[[#This Row],[FECHA]],'RECAUDOS DE RESOLUCIONES'!A:D,3,FALSE),0)</f>
        <v>0</v>
      </c>
      <c r="Q272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72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729" s="11">
        <f>IFERROR(VLOOKUP(Tabla1[[#This Row],[FECHA]],'RECAUDOS LOCALES'!A:D,4,FALSE),0)</f>
        <v>5</v>
      </c>
      <c r="T2729" s="9">
        <f>IFERROR(VLOOKUP(Tabla1[[#This Row],[FECHA]],'RECAUDOS LOCALES'!A:D,3,FALSE),0)</f>
        <v>707005</v>
      </c>
      <c r="U2729" s="11">
        <f>IFERROR(VLOOKUP(Tabla1[[#This Row],[FECHA]],'RECAUDOS EXTERNOS'!A:D,4,FALSE),0)</f>
        <v>1</v>
      </c>
      <c r="V2729" s="9">
        <f>IFERROR(VLOOKUP(Tabla1[[#This Row],[FECHA]],'RECAUDOS EXTERNOS'!A:D,3,FALSE),0)</f>
        <v>372100</v>
      </c>
    </row>
    <row r="2730" spans="1:22" x14ac:dyDescent="0.25">
      <c r="A2730" s="1">
        <v>40289</v>
      </c>
      <c r="B2730" s="3" t="s">
        <v>3</v>
      </c>
      <c r="C2730" s="2">
        <v>40269</v>
      </c>
      <c r="D2730" s="5">
        <f>YEAR(Tabla1[[#This Row],[FECHA]])</f>
        <v>2010</v>
      </c>
      <c r="E2730" s="5">
        <f>IFERROR(VLOOKUP(Tabla1[[#This Row],[FECHA]],'COMPARENDOS TOTALES'!A:D,4,FALSE),0)</f>
        <v>11</v>
      </c>
      <c r="F2730" s="9">
        <f>IFERROR(VLOOKUP(Tabla1[[#This Row],[FECHA]],'COMPARENDOS TOTALES'!A:D,3,FALSE),0)</f>
        <v>2832500</v>
      </c>
      <c r="G2730" s="5">
        <f>IFERROR(VLOOKUP(Tabla1[[#This Row],[FECHA]],EXONERACIONES!A:D,4,FALSE),0)</f>
        <v>1</v>
      </c>
      <c r="H2730" s="9">
        <f>IFERROR(VLOOKUP(Tabla1[[#This Row],[FECHA]],EXONERACIONES!A:D,3,FALSE),0)</f>
        <v>257500</v>
      </c>
      <c r="I2730" s="5">
        <f>IFERROR(VLOOKUP(Tabla1[[#This Row],[FECHA]],'SIMIT CON RES'!A:D,4,FALSE),0)</f>
        <v>6</v>
      </c>
      <c r="J2730" s="9">
        <f>IFERROR(VLOOKUP(Tabla1[[#This Row],[FECHA]],'SIMIT CON RES'!A:D,3,FALSE),0)</f>
        <v>1545000</v>
      </c>
      <c r="K2730">
        <f>IFERROR(VLOOKUP(Tabla1[[#This Row],[FECHA]],'SIMIT SIN RES'!A:D,4,FALSE),0)</f>
        <v>0</v>
      </c>
      <c r="L2730" s="9">
        <f>IFERROR(VLOOKUP(Tabla1[[#This Row],[FECHA]],'SIMIT SIN RES'!A:D,3,FALSE),0)</f>
        <v>0</v>
      </c>
      <c r="M2730" s="5">
        <f>IFERROR(VLOOKUP(Tabla1[[#This Row],[FECHA]],'RECAUDOS DE COMPARENDOS'!A:D,4,FALSE),0)</f>
        <v>0</v>
      </c>
      <c r="N2730" s="9">
        <f>IFERROR(VLOOKUP(Tabla1[[#This Row],[FECHA]],'RECAUDOS DE COMPARENDOS'!A:D,3,FALSE),0)</f>
        <v>0</v>
      </c>
      <c r="O2730" s="5">
        <f>IFERROR(VLOOKUP(Tabla1[[#This Row],[FECHA]],'RECAUDOS DE RESOLUCIONES'!A:D,4,FALSE),0)</f>
        <v>0</v>
      </c>
      <c r="P2730" s="9">
        <f>IFERROR(VLOOKUP(Tabla1[[#This Row],[FECHA]],'RECAUDOS DE RESOLUCIONES'!A:D,3,FALSE),0)</f>
        <v>0</v>
      </c>
      <c r="Q273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2730" s="9">
        <f>Tabla1[V. COMPARENDOS]-(Tabla1[V. EXONERACIONES]+Tabla1[[#This Row],[V. SIMIT CON RESOLUCION]]+Tabla1[[#This Row],[V. SIMIT SIN RESOLUCION]]+Tabla1[[#This Row],[V. RECAUDOS COMPARENDOS]]+Tabla1[[#This Row],[V. RECAUDOS RESOLUCIONES]])</f>
        <v>1030000</v>
      </c>
      <c r="S2730" s="11">
        <f>IFERROR(VLOOKUP(Tabla1[[#This Row],[FECHA]],'RECAUDOS LOCALES'!A:D,4,FALSE),0)</f>
        <v>1</v>
      </c>
      <c r="T2730" s="9">
        <f>IFERROR(VLOOKUP(Tabla1[[#This Row],[FECHA]],'RECAUDOS LOCALES'!A:D,3,FALSE),0)</f>
        <v>102000</v>
      </c>
      <c r="U2730" s="11">
        <f>IFERROR(VLOOKUP(Tabla1[[#This Row],[FECHA]],'RECAUDOS EXTERNOS'!A:D,4,FALSE),0)</f>
        <v>2</v>
      </c>
      <c r="V2730" s="9">
        <f>IFERROR(VLOOKUP(Tabla1[[#This Row],[FECHA]],'RECAUDOS EXTERNOS'!A:D,3,FALSE),0)</f>
        <v>462950</v>
      </c>
    </row>
    <row r="2731" spans="1:22" x14ac:dyDescent="0.25">
      <c r="A2731" s="1">
        <v>40290</v>
      </c>
      <c r="B2731" s="3" t="s">
        <v>6</v>
      </c>
      <c r="C2731" s="2">
        <v>40269</v>
      </c>
      <c r="D2731" s="5">
        <f>YEAR(Tabla1[[#This Row],[FECHA]])</f>
        <v>2010</v>
      </c>
      <c r="E2731" s="5">
        <f>IFERROR(VLOOKUP(Tabla1[[#This Row],[FECHA]],'COMPARENDOS TOTALES'!A:D,4,FALSE),0)</f>
        <v>15</v>
      </c>
      <c r="F2731" s="9">
        <f>IFERROR(VLOOKUP(Tabla1[[#This Row],[FECHA]],'COMPARENDOS TOTALES'!A:D,3,FALSE),0)</f>
        <v>4635000</v>
      </c>
      <c r="G2731" s="5">
        <f>IFERROR(VLOOKUP(Tabla1[[#This Row],[FECHA]],EXONERACIONES!A:D,4,FALSE),0)</f>
        <v>1</v>
      </c>
      <c r="H2731" s="9">
        <f>IFERROR(VLOOKUP(Tabla1[[#This Row],[FECHA]],EXONERACIONES!A:D,3,FALSE),0)</f>
        <v>257500</v>
      </c>
      <c r="I2731" s="5">
        <f>IFERROR(VLOOKUP(Tabla1[[#This Row],[FECHA]],'SIMIT CON RES'!A:D,4,FALSE),0)</f>
        <v>10</v>
      </c>
      <c r="J2731" s="9">
        <f>IFERROR(VLOOKUP(Tabla1[[#This Row],[FECHA]],'SIMIT CON RES'!A:D,3,FALSE),0)</f>
        <v>3347500</v>
      </c>
      <c r="K2731">
        <f>IFERROR(VLOOKUP(Tabla1[[#This Row],[FECHA]],'SIMIT SIN RES'!A:D,4,FALSE),0)</f>
        <v>0</v>
      </c>
      <c r="L2731" s="9">
        <f>IFERROR(VLOOKUP(Tabla1[[#This Row],[FECHA]],'SIMIT SIN RES'!A:D,3,FALSE),0)</f>
        <v>0</v>
      </c>
      <c r="M2731" s="5">
        <f>IFERROR(VLOOKUP(Tabla1[[#This Row],[FECHA]],'RECAUDOS DE COMPARENDOS'!A:D,4,FALSE),0)</f>
        <v>0</v>
      </c>
      <c r="N2731" s="9">
        <f>IFERROR(VLOOKUP(Tabla1[[#This Row],[FECHA]],'RECAUDOS DE COMPARENDOS'!A:D,3,FALSE),0)</f>
        <v>0</v>
      </c>
      <c r="O2731" s="5">
        <f>IFERROR(VLOOKUP(Tabla1[[#This Row],[FECHA]],'RECAUDOS DE RESOLUCIONES'!A:D,4,FALSE),0)</f>
        <v>1</v>
      </c>
      <c r="P2731" s="9">
        <f>IFERROR(VLOOKUP(Tabla1[[#This Row],[FECHA]],'RECAUDOS DE RESOLUCIONES'!A:D,3,FALSE),0)</f>
        <v>257500</v>
      </c>
      <c r="Q273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2731" s="9">
        <f>Tabla1[V. COMPARENDOS]-(Tabla1[V. EXONERACIONES]+Tabla1[[#This Row],[V. SIMIT CON RESOLUCION]]+Tabla1[[#This Row],[V. SIMIT SIN RESOLUCION]]+Tabla1[[#This Row],[V. RECAUDOS COMPARENDOS]]+Tabla1[[#This Row],[V. RECAUDOS RESOLUCIONES]])</f>
        <v>772500</v>
      </c>
      <c r="S2731" s="11">
        <f>IFERROR(VLOOKUP(Tabla1[[#This Row],[FECHA]],'RECAUDOS LOCALES'!A:D,4,FALSE),0)</f>
        <v>0</v>
      </c>
      <c r="T2731" s="9">
        <f>IFERROR(VLOOKUP(Tabla1[[#This Row],[FECHA]],'RECAUDOS LOCALES'!A:D,3,FALSE),0)</f>
        <v>0</v>
      </c>
      <c r="U2731" s="11">
        <f>IFERROR(VLOOKUP(Tabla1[[#This Row],[FECHA]],'RECAUDOS EXTERNOS'!A:D,4,FALSE),0)</f>
        <v>1</v>
      </c>
      <c r="V2731" s="9">
        <f>IFERROR(VLOOKUP(Tabla1[[#This Row],[FECHA]],'RECAUDOS EXTERNOS'!A:D,3,FALSE),0)</f>
        <v>230950</v>
      </c>
    </row>
    <row r="2732" spans="1:22" x14ac:dyDescent="0.25">
      <c r="A2732" s="1">
        <v>40291</v>
      </c>
      <c r="B2732" s="3" t="s">
        <v>0</v>
      </c>
      <c r="C2732" s="2">
        <v>40269</v>
      </c>
      <c r="D2732" s="5">
        <f>YEAR(Tabla1[[#This Row],[FECHA]])</f>
        <v>2010</v>
      </c>
      <c r="E2732" s="5">
        <f>IFERROR(VLOOKUP(Tabla1[[#This Row],[FECHA]],'COMPARENDOS TOTALES'!A:D,4,FALSE),0)</f>
        <v>29</v>
      </c>
      <c r="F2732" s="9">
        <f>IFERROR(VLOOKUP(Tabla1[[#This Row],[FECHA]],'COMPARENDOS TOTALES'!A:D,3,FALSE),0)</f>
        <v>9270000</v>
      </c>
      <c r="G2732" s="5">
        <f>IFERROR(VLOOKUP(Tabla1[[#This Row],[FECHA]],EXONERACIONES!A:D,4,FALSE),0)</f>
        <v>3</v>
      </c>
      <c r="H2732" s="9">
        <f>IFERROR(VLOOKUP(Tabla1[[#This Row],[FECHA]],EXONERACIONES!A:D,3,FALSE),0)</f>
        <v>1287500</v>
      </c>
      <c r="I2732" s="5">
        <f>IFERROR(VLOOKUP(Tabla1[[#This Row],[FECHA]],'SIMIT CON RES'!A:D,4,FALSE),0)</f>
        <v>20</v>
      </c>
      <c r="J2732" s="9">
        <f>IFERROR(VLOOKUP(Tabla1[[#This Row],[FECHA]],'SIMIT CON RES'!A:D,3,FALSE),0)</f>
        <v>6180000</v>
      </c>
      <c r="K2732">
        <f>IFERROR(VLOOKUP(Tabla1[[#This Row],[FECHA]],'SIMIT SIN RES'!A:D,4,FALSE),0)</f>
        <v>0</v>
      </c>
      <c r="L2732" s="9">
        <f>IFERROR(VLOOKUP(Tabla1[[#This Row],[FECHA]],'SIMIT SIN RES'!A:D,3,FALSE),0)</f>
        <v>0</v>
      </c>
      <c r="M2732" s="5">
        <f>IFERROR(VLOOKUP(Tabla1[[#This Row],[FECHA]],'RECAUDOS DE COMPARENDOS'!A:D,4,FALSE),0)</f>
        <v>0</v>
      </c>
      <c r="N2732" s="9">
        <f>IFERROR(VLOOKUP(Tabla1[[#This Row],[FECHA]],'RECAUDOS DE COMPARENDOS'!A:D,3,FALSE),0)</f>
        <v>0</v>
      </c>
      <c r="O2732" s="5">
        <f>IFERROR(VLOOKUP(Tabla1[[#This Row],[FECHA]],'RECAUDOS DE RESOLUCIONES'!A:D,4,FALSE),0)</f>
        <v>1</v>
      </c>
      <c r="P2732" s="9">
        <f>IFERROR(VLOOKUP(Tabla1[[#This Row],[FECHA]],'RECAUDOS DE RESOLUCIONES'!A:D,3,FALSE),0)</f>
        <v>257500</v>
      </c>
      <c r="Q273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2732" s="9">
        <f>Tabla1[V. COMPARENDOS]-(Tabla1[V. EXONERACIONES]+Tabla1[[#This Row],[V. SIMIT CON RESOLUCION]]+Tabla1[[#This Row],[V. SIMIT SIN RESOLUCION]]+Tabla1[[#This Row],[V. RECAUDOS COMPARENDOS]]+Tabla1[[#This Row],[V. RECAUDOS RESOLUCIONES]])</f>
        <v>1545000</v>
      </c>
      <c r="S2732" s="11">
        <f>IFERROR(VLOOKUP(Tabla1[[#This Row],[FECHA]],'RECAUDOS LOCALES'!A:D,4,FALSE),0)</f>
        <v>10</v>
      </c>
      <c r="T2732" s="9">
        <f>IFERROR(VLOOKUP(Tabla1[[#This Row],[FECHA]],'RECAUDOS LOCALES'!A:D,3,FALSE),0)</f>
        <v>995901</v>
      </c>
      <c r="U2732" s="11">
        <f>IFERROR(VLOOKUP(Tabla1[[#This Row],[FECHA]],'RECAUDOS EXTERNOS'!A:D,4,FALSE),0)</f>
        <v>0</v>
      </c>
      <c r="V2732" s="9">
        <f>IFERROR(VLOOKUP(Tabla1[[#This Row],[FECHA]],'RECAUDOS EXTERNOS'!A:D,3,FALSE),0)</f>
        <v>0</v>
      </c>
    </row>
    <row r="2733" spans="1:22" x14ac:dyDescent="0.25">
      <c r="A2733" s="1">
        <v>40292</v>
      </c>
      <c r="B2733" s="3" t="s">
        <v>5</v>
      </c>
      <c r="C2733" s="2">
        <v>40269</v>
      </c>
      <c r="D2733" s="5">
        <f>YEAR(Tabla1[[#This Row],[FECHA]])</f>
        <v>2010</v>
      </c>
      <c r="E2733" s="5">
        <f>IFERROR(VLOOKUP(Tabla1[[#This Row],[FECHA]],'COMPARENDOS TOTALES'!A:D,4,FALSE),0)</f>
        <v>0</v>
      </c>
      <c r="F2733" s="9">
        <f>IFERROR(VLOOKUP(Tabla1[[#This Row],[FECHA]],'COMPARENDOS TOTALES'!A:D,3,FALSE),0)</f>
        <v>0</v>
      </c>
      <c r="G2733" s="5">
        <f>IFERROR(VLOOKUP(Tabla1[[#This Row],[FECHA]],EXONERACIONES!A:D,4,FALSE),0)</f>
        <v>0</v>
      </c>
      <c r="H2733" s="9">
        <f>IFERROR(VLOOKUP(Tabla1[[#This Row],[FECHA]],EXONERACIONES!A:D,3,FALSE),0)</f>
        <v>0</v>
      </c>
      <c r="I2733" s="5">
        <f>IFERROR(VLOOKUP(Tabla1[[#This Row],[FECHA]],'SIMIT CON RES'!A:D,4,FALSE),0)</f>
        <v>0</v>
      </c>
      <c r="J2733" s="9">
        <f>IFERROR(VLOOKUP(Tabla1[[#This Row],[FECHA]],'SIMIT CON RES'!A:D,3,FALSE),0)</f>
        <v>0</v>
      </c>
      <c r="K2733">
        <f>IFERROR(VLOOKUP(Tabla1[[#This Row],[FECHA]],'SIMIT SIN RES'!A:D,4,FALSE),0)</f>
        <v>0</v>
      </c>
      <c r="L2733" s="9">
        <f>IFERROR(VLOOKUP(Tabla1[[#This Row],[FECHA]],'SIMIT SIN RES'!A:D,3,FALSE),0)</f>
        <v>0</v>
      </c>
      <c r="M2733" s="5">
        <f>IFERROR(VLOOKUP(Tabla1[[#This Row],[FECHA]],'RECAUDOS DE COMPARENDOS'!A:D,4,FALSE),0)</f>
        <v>0</v>
      </c>
      <c r="N2733" s="9">
        <f>IFERROR(VLOOKUP(Tabla1[[#This Row],[FECHA]],'RECAUDOS DE COMPARENDOS'!A:D,3,FALSE),0)</f>
        <v>0</v>
      </c>
      <c r="O2733" s="5">
        <f>IFERROR(VLOOKUP(Tabla1[[#This Row],[FECHA]],'RECAUDOS DE RESOLUCIONES'!A:D,4,FALSE),0)</f>
        <v>0</v>
      </c>
      <c r="P2733" s="9">
        <f>IFERROR(VLOOKUP(Tabla1[[#This Row],[FECHA]],'RECAUDOS DE RESOLUCIONES'!A:D,3,FALSE),0)</f>
        <v>0</v>
      </c>
      <c r="Q273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73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733" s="11">
        <f>IFERROR(VLOOKUP(Tabla1[[#This Row],[FECHA]],'RECAUDOS LOCALES'!A:D,4,FALSE),0)</f>
        <v>0</v>
      </c>
      <c r="T2733" s="9">
        <f>IFERROR(VLOOKUP(Tabla1[[#This Row],[FECHA]],'RECAUDOS LOCALES'!A:D,3,FALSE),0)</f>
        <v>0</v>
      </c>
      <c r="U2733" s="11">
        <f>IFERROR(VLOOKUP(Tabla1[[#This Row],[FECHA]],'RECAUDOS EXTERNOS'!A:D,4,FALSE),0)</f>
        <v>0</v>
      </c>
      <c r="V2733" s="9">
        <f>IFERROR(VLOOKUP(Tabla1[[#This Row],[FECHA]],'RECAUDOS EXTERNOS'!A:D,3,FALSE),0)</f>
        <v>0</v>
      </c>
    </row>
    <row r="2734" spans="1:22" x14ac:dyDescent="0.25">
      <c r="A2734" s="1">
        <v>40293</v>
      </c>
      <c r="B2734" s="3" t="s">
        <v>4</v>
      </c>
      <c r="C2734" s="2">
        <v>40269</v>
      </c>
      <c r="D2734" s="5">
        <f>YEAR(Tabla1[[#This Row],[FECHA]])</f>
        <v>2010</v>
      </c>
      <c r="E2734" s="5">
        <f>IFERROR(VLOOKUP(Tabla1[[#This Row],[FECHA]],'COMPARENDOS TOTALES'!A:D,4,FALSE),0)</f>
        <v>3</v>
      </c>
      <c r="F2734" s="9">
        <f>IFERROR(VLOOKUP(Tabla1[[#This Row],[FECHA]],'COMPARENDOS TOTALES'!A:D,3,FALSE),0)</f>
        <v>1030000</v>
      </c>
      <c r="G2734" s="5">
        <f>IFERROR(VLOOKUP(Tabla1[[#This Row],[FECHA]],EXONERACIONES!A:D,4,FALSE),0)</f>
        <v>0</v>
      </c>
      <c r="H2734" s="9">
        <f>IFERROR(VLOOKUP(Tabla1[[#This Row],[FECHA]],EXONERACIONES!A:D,3,FALSE),0)</f>
        <v>0</v>
      </c>
      <c r="I2734" s="5">
        <f>IFERROR(VLOOKUP(Tabla1[[#This Row],[FECHA]],'SIMIT CON RES'!A:D,4,FALSE),0)</f>
        <v>3</v>
      </c>
      <c r="J2734" s="9">
        <f>IFERROR(VLOOKUP(Tabla1[[#This Row],[FECHA]],'SIMIT CON RES'!A:D,3,FALSE),0)</f>
        <v>1030000</v>
      </c>
      <c r="K2734">
        <f>IFERROR(VLOOKUP(Tabla1[[#This Row],[FECHA]],'SIMIT SIN RES'!A:D,4,FALSE),0)</f>
        <v>0</v>
      </c>
      <c r="L2734" s="9">
        <f>IFERROR(VLOOKUP(Tabla1[[#This Row],[FECHA]],'SIMIT SIN RES'!A:D,3,FALSE),0)</f>
        <v>0</v>
      </c>
      <c r="M2734" s="5">
        <f>IFERROR(VLOOKUP(Tabla1[[#This Row],[FECHA]],'RECAUDOS DE COMPARENDOS'!A:D,4,FALSE),0)</f>
        <v>0</v>
      </c>
      <c r="N2734" s="9">
        <f>IFERROR(VLOOKUP(Tabla1[[#This Row],[FECHA]],'RECAUDOS DE COMPARENDOS'!A:D,3,FALSE),0)</f>
        <v>0</v>
      </c>
      <c r="O2734" s="5">
        <f>IFERROR(VLOOKUP(Tabla1[[#This Row],[FECHA]],'RECAUDOS DE RESOLUCIONES'!A:D,4,FALSE),0)</f>
        <v>0</v>
      </c>
      <c r="P2734" s="9">
        <f>IFERROR(VLOOKUP(Tabla1[[#This Row],[FECHA]],'RECAUDOS DE RESOLUCIONES'!A:D,3,FALSE),0)</f>
        <v>0</v>
      </c>
      <c r="Q273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73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734" s="11">
        <f>IFERROR(VLOOKUP(Tabla1[[#This Row],[FECHA]],'RECAUDOS LOCALES'!A:D,4,FALSE),0)</f>
        <v>0</v>
      </c>
      <c r="T2734" s="9">
        <f>IFERROR(VLOOKUP(Tabla1[[#This Row],[FECHA]],'RECAUDOS LOCALES'!A:D,3,FALSE),0)</f>
        <v>0</v>
      </c>
      <c r="U2734" s="11">
        <f>IFERROR(VLOOKUP(Tabla1[[#This Row],[FECHA]],'RECAUDOS EXTERNOS'!A:D,4,FALSE),0)</f>
        <v>0</v>
      </c>
      <c r="V2734" s="9">
        <f>IFERROR(VLOOKUP(Tabla1[[#This Row],[FECHA]],'RECAUDOS EXTERNOS'!A:D,3,FALSE),0)</f>
        <v>0</v>
      </c>
    </row>
    <row r="2735" spans="1:22" x14ac:dyDescent="0.25">
      <c r="A2735" s="1">
        <v>40294</v>
      </c>
      <c r="B2735" s="3" t="s">
        <v>1</v>
      </c>
      <c r="C2735" s="2">
        <v>40269</v>
      </c>
      <c r="D2735" s="5">
        <f>YEAR(Tabla1[[#This Row],[FECHA]])</f>
        <v>2010</v>
      </c>
      <c r="E2735" s="5">
        <f>IFERROR(VLOOKUP(Tabla1[[#This Row],[FECHA]],'COMPARENDOS TOTALES'!A:D,4,FALSE),0)</f>
        <v>16</v>
      </c>
      <c r="F2735" s="9">
        <f>IFERROR(VLOOKUP(Tabla1[[#This Row],[FECHA]],'COMPARENDOS TOTALES'!A:D,3,FALSE),0)</f>
        <v>5922500</v>
      </c>
      <c r="G2735" s="5">
        <f>IFERROR(VLOOKUP(Tabla1[[#This Row],[FECHA]],EXONERACIONES!A:D,4,FALSE),0)</f>
        <v>2</v>
      </c>
      <c r="H2735" s="9">
        <f>IFERROR(VLOOKUP(Tabla1[[#This Row],[FECHA]],EXONERACIONES!A:D,3,FALSE),0)</f>
        <v>515000</v>
      </c>
      <c r="I2735" s="5">
        <f>IFERROR(VLOOKUP(Tabla1[[#This Row],[FECHA]],'SIMIT CON RES'!A:D,4,FALSE),0)</f>
        <v>14</v>
      </c>
      <c r="J2735" s="9">
        <f>IFERROR(VLOOKUP(Tabla1[[#This Row],[FECHA]],'SIMIT CON RES'!A:D,3,FALSE),0)</f>
        <v>5407500</v>
      </c>
      <c r="K2735">
        <f>IFERROR(VLOOKUP(Tabla1[[#This Row],[FECHA]],'SIMIT SIN RES'!A:D,4,FALSE),0)</f>
        <v>0</v>
      </c>
      <c r="L2735" s="9">
        <f>IFERROR(VLOOKUP(Tabla1[[#This Row],[FECHA]],'SIMIT SIN RES'!A:D,3,FALSE),0)</f>
        <v>0</v>
      </c>
      <c r="M2735" s="5">
        <f>IFERROR(VLOOKUP(Tabla1[[#This Row],[FECHA]],'RECAUDOS DE COMPARENDOS'!A:D,4,FALSE),0)</f>
        <v>0</v>
      </c>
      <c r="N2735" s="9">
        <f>IFERROR(VLOOKUP(Tabla1[[#This Row],[FECHA]],'RECAUDOS DE COMPARENDOS'!A:D,3,FALSE),0)</f>
        <v>0</v>
      </c>
      <c r="O2735" s="5">
        <f>IFERROR(VLOOKUP(Tabla1[[#This Row],[FECHA]],'RECAUDOS DE RESOLUCIONES'!A:D,4,FALSE),0)</f>
        <v>0</v>
      </c>
      <c r="P2735" s="9">
        <f>IFERROR(VLOOKUP(Tabla1[[#This Row],[FECHA]],'RECAUDOS DE RESOLUCIONES'!A:D,3,FALSE),0)</f>
        <v>0</v>
      </c>
      <c r="Q273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73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735" s="11">
        <f>IFERROR(VLOOKUP(Tabla1[[#This Row],[FECHA]],'RECAUDOS LOCALES'!A:D,4,FALSE),0)</f>
        <v>0</v>
      </c>
      <c r="T2735" s="9">
        <f>IFERROR(VLOOKUP(Tabla1[[#This Row],[FECHA]],'RECAUDOS LOCALES'!A:D,3,FALSE),0)</f>
        <v>0</v>
      </c>
      <c r="U2735" s="11">
        <f>IFERROR(VLOOKUP(Tabla1[[#This Row],[FECHA]],'RECAUDOS EXTERNOS'!A:D,4,FALSE),0)</f>
        <v>9</v>
      </c>
      <c r="V2735" s="9">
        <f>IFERROR(VLOOKUP(Tabla1[[#This Row],[FECHA]],'RECAUDOS EXTERNOS'!A:D,3,FALSE),0)</f>
        <v>1238382</v>
      </c>
    </row>
    <row r="2736" spans="1:22" x14ac:dyDescent="0.25">
      <c r="A2736" s="1">
        <v>40295</v>
      </c>
      <c r="B2736" s="3" t="s">
        <v>2</v>
      </c>
      <c r="C2736" s="2">
        <v>40269</v>
      </c>
      <c r="D2736" s="5">
        <f>YEAR(Tabla1[[#This Row],[FECHA]])</f>
        <v>2010</v>
      </c>
      <c r="E2736" s="5">
        <f>IFERROR(VLOOKUP(Tabla1[[#This Row],[FECHA]],'COMPARENDOS TOTALES'!A:D,4,FALSE),0)</f>
        <v>17</v>
      </c>
      <c r="F2736" s="9">
        <f>IFERROR(VLOOKUP(Tabla1[[#This Row],[FECHA]],'COMPARENDOS TOTALES'!A:D,3,FALSE),0)</f>
        <v>4772333</v>
      </c>
      <c r="G2736" s="5">
        <f>IFERROR(VLOOKUP(Tabla1[[#This Row],[FECHA]],EXONERACIONES!A:D,4,FALSE),0)</f>
        <v>0</v>
      </c>
      <c r="H2736" s="9">
        <f>IFERROR(VLOOKUP(Tabla1[[#This Row],[FECHA]],EXONERACIONES!A:D,3,FALSE),0)</f>
        <v>0</v>
      </c>
      <c r="I2736" s="5">
        <f>IFERROR(VLOOKUP(Tabla1[[#This Row],[FECHA]],'SIMIT CON RES'!A:D,4,FALSE),0)</f>
        <v>17</v>
      </c>
      <c r="J2736" s="9">
        <f>IFERROR(VLOOKUP(Tabla1[[#This Row],[FECHA]],'SIMIT CON RES'!A:D,3,FALSE),0)</f>
        <v>4772333</v>
      </c>
      <c r="K2736">
        <f>IFERROR(VLOOKUP(Tabla1[[#This Row],[FECHA]],'SIMIT SIN RES'!A:D,4,FALSE),0)</f>
        <v>0</v>
      </c>
      <c r="L2736" s="9">
        <f>IFERROR(VLOOKUP(Tabla1[[#This Row],[FECHA]],'SIMIT SIN RES'!A:D,3,FALSE),0)</f>
        <v>0</v>
      </c>
      <c r="M2736" s="5">
        <f>IFERROR(VLOOKUP(Tabla1[[#This Row],[FECHA]],'RECAUDOS DE COMPARENDOS'!A:D,4,FALSE),0)</f>
        <v>0</v>
      </c>
      <c r="N2736" s="9">
        <f>IFERROR(VLOOKUP(Tabla1[[#This Row],[FECHA]],'RECAUDOS DE COMPARENDOS'!A:D,3,FALSE),0)</f>
        <v>0</v>
      </c>
      <c r="O2736" s="5">
        <f>IFERROR(VLOOKUP(Tabla1[[#This Row],[FECHA]],'RECAUDOS DE RESOLUCIONES'!A:D,4,FALSE),0)</f>
        <v>0</v>
      </c>
      <c r="P2736" s="9">
        <f>IFERROR(VLOOKUP(Tabla1[[#This Row],[FECHA]],'RECAUDOS DE RESOLUCIONES'!A:D,3,FALSE),0)</f>
        <v>0</v>
      </c>
      <c r="Q273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73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736" s="11">
        <f>IFERROR(VLOOKUP(Tabla1[[#This Row],[FECHA]],'RECAUDOS LOCALES'!A:D,4,FALSE),0)</f>
        <v>13</v>
      </c>
      <c r="T2736" s="9">
        <f>IFERROR(VLOOKUP(Tabla1[[#This Row],[FECHA]],'RECAUDOS LOCALES'!A:D,3,FALSE),0)</f>
        <v>1295292</v>
      </c>
      <c r="U2736" s="11">
        <f>IFERROR(VLOOKUP(Tabla1[[#This Row],[FECHA]],'RECAUDOS EXTERNOS'!A:D,4,FALSE),0)</f>
        <v>6</v>
      </c>
      <c r="V2736" s="9">
        <f>IFERROR(VLOOKUP(Tabla1[[#This Row],[FECHA]],'RECAUDOS EXTERNOS'!A:D,3,FALSE),0)</f>
        <v>979345</v>
      </c>
    </row>
    <row r="2737" spans="1:22" x14ac:dyDescent="0.25">
      <c r="A2737" s="1">
        <v>40296</v>
      </c>
      <c r="B2737" s="3" t="s">
        <v>3</v>
      </c>
      <c r="C2737" s="2">
        <v>40269</v>
      </c>
      <c r="D2737" s="5">
        <f>YEAR(Tabla1[[#This Row],[FECHA]])</f>
        <v>2010</v>
      </c>
      <c r="E2737" s="5">
        <f>IFERROR(VLOOKUP(Tabla1[[#This Row],[FECHA]],'COMPARENDOS TOTALES'!A:D,4,FALSE),0)</f>
        <v>17</v>
      </c>
      <c r="F2737" s="9">
        <f>IFERROR(VLOOKUP(Tabla1[[#This Row],[FECHA]],'COMPARENDOS TOTALES'!A:D,3,FALSE),0)</f>
        <v>5150000</v>
      </c>
      <c r="G2737" s="5">
        <f>IFERROR(VLOOKUP(Tabla1[[#This Row],[FECHA]],EXONERACIONES!A:D,4,FALSE),0)</f>
        <v>0</v>
      </c>
      <c r="H2737" s="9">
        <f>IFERROR(VLOOKUP(Tabla1[[#This Row],[FECHA]],EXONERACIONES!A:D,3,FALSE),0)</f>
        <v>0</v>
      </c>
      <c r="I2737" s="5">
        <f>IFERROR(VLOOKUP(Tabla1[[#This Row],[FECHA]],'SIMIT CON RES'!A:D,4,FALSE),0)</f>
        <v>15</v>
      </c>
      <c r="J2737" s="9">
        <f>IFERROR(VLOOKUP(Tabla1[[#This Row],[FECHA]],'SIMIT CON RES'!A:D,3,FALSE),0)</f>
        <v>4635000</v>
      </c>
      <c r="K2737">
        <f>IFERROR(VLOOKUP(Tabla1[[#This Row],[FECHA]],'SIMIT SIN RES'!A:D,4,FALSE),0)</f>
        <v>0</v>
      </c>
      <c r="L2737" s="9">
        <f>IFERROR(VLOOKUP(Tabla1[[#This Row],[FECHA]],'SIMIT SIN RES'!A:D,3,FALSE),0)</f>
        <v>0</v>
      </c>
      <c r="M2737" s="5">
        <f>IFERROR(VLOOKUP(Tabla1[[#This Row],[FECHA]],'RECAUDOS DE COMPARENDOS'!A:D,4,FALSE),0)</f>
        <v>0</v>
      </c>
      <c r="N2737" s="9">
        <f>IFERROR(VLOOKUP(Tabla1[[#This Row],[FECHA]],'RECAUDOS DE COMPARENDOS'!A:D,3,FALSE),0)</f>
        <v>0</v>
      </c>
      <c r="O2737" s="5">
        <f>IFERROR(VLOOKUP(Tabla1[[#This Row],[FECHA]],'RECAUDOS DE RESOLUCIONES'!A:D,4,FALSE),0)</f>
        <v>1</v>
      </c>
      <c r="P2737" s="9">
        <f>IFERROR(VLOOKUP(Tabla1[[#This Row],[FECHA]],'RECAUDOS DE RESOLUCIONES'!A:D,3,FALSE),0)</f>
        <v>257500</v>
      </c>
      <c r="Q273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737" s="9">
        <f>Tabla1[V. COMPARENDOS]-(Tabla1[V. EXONERACIONES]+Tabla1[[#This Row],[V. SIMIT CON RESOLUCION]]+Tabla1[[#This Row],[V. SIMIT SIN RESOLUCION]]+Tabla1[[#This Row],[V. RECAUDOS COMPARENDOS]]+Tabla1[[#This Row],[V. RECAUDOS RESOLUCIONES]])</f>
        <v>257500</v>
      </c>
      <c r="S2737" s="11">
        <f>IFERROR(VLOOKUP(Tabla1[[#This Row],[FECHA]],'RECAUDOS LOCALES'!A:D,4,FALSE),0)</f>
        <v>0</v>
      </c>
      <c r="T2737" s="9">
        <f>IFERROR(VLOOKUP(Tabla1[[#This Row],[FECHA]],'RECAUDOS LOCALES'!A:D,3,FALSE),0)</f>
        <v>0</v>
      </c>
      <c r="U2737" s="11">
        <f>IFERROR(VLOOKUP(Tabla1[[#This Row],[FECHA]],'RECAUDOS EXTERNOS'!A:D,4,FALSE),0)</f>
        <v>6</v>
      </c>
      <c r="V2737" s="9">
        <f>IFERROR(VLOOKUP(Tabla1[[#This Row],[FECHA]],'RECAUDOS EXTERNOS'!A:D,3,FALSE),0)</f>
        <v>913193</v>
      </c>
    </row>
    <row r="2738" spans="1:22" x14ac:dyDescent="0.25">
      <c r="A2738" s="1">
        <v>40297</v>
      </c>
      <c r="B2738" s="3" t="s">
        <v>6</v>
      </c>
      <c r="C2738" s="2">
        <v>40269</v>
      </c>
      <c r="D2738" s="5">
        <f>YEAR(Tabla1[[#This Row],[FECHA]])</f>
        <v>2010</v>
      </c>
      <c r="E2738" s="5">
        <f>IFERROR(VLOOKUP(Tabla1[[#This Row],[FECHA]],'COMPARENDOS TOTALES'!A:D,4,FALSE),0)</f>
        <v>12</v>
      </c>
      <c r="F2738" s="9">
        <f>IFERROR(VLOOKUP(Tabla1[[#This Row],[FECHA]],'COMPARENDOS TOTALES'!A:D,3,FALSE),0)</f>
        <v>3347500</v>
      </c>
      <c r="G2738" s="5">
        <f>IFERROR(VLOOKUP(Tabla1[[#This Row],[FECHA]],EXONERACIONES!A:D,4,FALSE),0)</f>
        <v>3</v>
      </c>
      <c r="H2738" s="9">
        <f>IFERROR(VLOOKUP(Tabla1[[#This Row],[FECHA]],EXONERACIONES!A:D,3,FALSE),0)</f>
        <v>1030000</v>
      </c>
      <c r="I2738" s="5">
        <f>IFERROR(VLOOKUP(Tabla1[[#This Row],[FECHA]],'SIMIT CON RES'!A:D,4,FALSE),0)</f>
        <v>9</v>
      </c>
      <c r="J2738" s="9">
        <f>IFERROR(VLOOKUP(Tabla1[[#This Row],[FECHA]],'SIMIT CON RES'!A:D,3,FALSE),0)</f>
        <v>2317500</v>
      </c>
      <c r="K2738">
        <f>IFERROR(VLOOKUP(Tabla1[[#This Row],[FECHA]],'SIMIT SIN RES'!A:D,4,FALSE),0)</f>
        <v>0</v>
      </c>
      <c r="L2738" s="9">
        <f>IFERROR(VLOOKUP(Tabla1[[#This Row],[FECHA]],'SIMIT SIN RES'!A:D,3,FALSE),0)</f>
        <v>0</v>
      </c>
      <c r="M2738" s="5">
        <f>IFERROR(VLOOKUP(Tabla1[[#This Row],[FECHA]],'RECAUDOS DE COMPARENDOS'!A:D,4,FALSE),0)</f>
        <v>0</v>
      </c>
      <c r="N2738" s="9">
        <f>IFERROR(VLOOKUP(Tabla1[[#This Row],[FECHA]],'RECAUDOS DE COMPARENDOS'!A:D,3,FALSE),0)</f>
        <v>0</v>
      </c>
      <c r="O2738" s="5">
        <f>IFERROR(VLOOKUP(Tabla1[[#This Row],[FECHA]],'RECAUDOS DE RESOLUCIONES'!A:D,4,FALSE),0)</f>
        <v>0</v>
      </c>
      <c r="P2738" s="9">
        <f>IFERROR(VLOOKUP(Tabla1[[#This Row],[FECHA]],'RECAUDOS DE RESOLUCIONES'!A:D,3,FALSE),0)</f>
        <v>0</v>
      </c>
      <c r="Q273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73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738" s="11">
        <f>IFERROR(VLOOKUP(Tabla1[[#This Row],[FECHA]],'RECAUDOS LOCALES'!A:D,4,FALSE),0)</f>
        <v>6</v>
      </c>
      <c r="T2738" s="9">
        <f>IFERROR(VLOOKUP(Tabla1[[#This Row],[FECHA]],'RECAUDOS LOCALES'!A:D,3,FALSE),0)</f>
        <v>775475</v>
      </c>
      <c r="U2738" s="11">
        <f>IFERROR(VLOOKUP(Tabla1[[#This Row],[FECHA]],'RECAUDOS EXTERNOS'!A:D,4,FALSE),0)</f>
        <v>10</v>
      </c>
      <c r="V2738" s="9">
        <f>IFERROR(VLOOKUP(Tabla1[[#This Row],[FECHA]],'RECAUDOS EXTERNOS'!A:D,3,FALSE),0)</f>
        <v>1395810</v>
      </c>
    </row>
    <row r="2739" spans="1:22" x14ac:dyDescent="0.25">
      <c r="A2739" s="1">
        <v>40298</v>
      </c>
      <c r="B2739" s="3" t="s">
        <v>0</v>
      </c>
      <c r="C2739" s="2">
        <v>40269</v>
      </c>
      <c r="D2739" s="5">
        <f>YEAR(Tabla1[[#This Row],[FECHA]])</f>
        <v>2010</v>
      </c>
      <c r="E2739" s="5">
        <f>IFERROR(VLOOKUP(Tabla1[[#This Row],[FECHA]],'COMPARENDOS TOTALES'!A:D,4,FALSE),0)</f>
        <v>16</v>
      </c>
      <c r="F2739" s="9">
        <f>IFERROR(VLOOKUP(Tabla1[[#This Row],[FECHA]],'COMPARENDOS TOTALES'!A:D,3,FALSE),0)</f>
        <v>3999833</v>
      </c>
      <c r="G2739" s="5">
        <f>IFERROR(VLOOKUP(Tabla1[[#This Row],[FECHA]],EXONERACIONES!A:D,4,FALSE),0)</f>
        <v>2</v>
      </c>
      <c r="H2739" s="9">
        <f>IFERROR(VLOOKUP(Tabla1[[#This Row],[FECHA]],EXONERACIONES!A:D,3,FALSE),0)</f>
        <v>515000</v>
      </c>
      <c r="I2739" s="5">
        <f>IFERROR(VLOOKUP(Tabla1[[#This Row],[FECHA]],'SIMIT CON RES'!A:D,4,FALSE),0)</f>
        <v>13</v>
      </c>
      <c r="J2739" s="9">
        <f>IFERROR(VLOOKUP(Tabla1[[#This Row],[FECHA]],'SIMIT CON RES'!A:D,3,FALSE),0)</f>
        <v>3227333</v>
      </c>
      <c r="K2739">
        <f>IFERROR(VLOOKUP(Tabla1[[#This Row],[FECHA]],'SIMIT SIN RES'!A:D,4,FALSE),0)</f>
        <v>0</v>
      </c>
      <c r="L2739" s="9">
        <f>IFERROR(VLOOKUP(Tabla1[[#This Row],[FECHA]],'SIMIT SIN RES'!A:D,3,FALSE),0)</f>
        <v>0</v>
      </c>
      <c r="M2739" s="5">
        <f>IFERROR(VLOOKUP(Tabla1[[#This Row],[FECHA]],'RECAUDOS DE COMPARENDOS'!A:D,4,FALSE),0)</f>
        <v>0</v>
      </c>
      <c r="N2739" s="9">
        <f>IFERROR(VLOOKUP(Tabla1[[#This Row],[FECHA]],'RECAUDOS DE COMPARENDOS'!A:D,3,FALSE),0)</f>
        <v>0</v>
      </c>
      <c r="O2739" s="5">
        <f>IFERROR(VLOOKUP(Tabla1[[#This Row],[FECHA]],'RECAUDOS DE RESOLUCIONES'!A:D,4,FALSE),0)</f>
        <v>0</v>
      </c>
      <c r="P2739" s="9">
        <f>IFERROR(VLOOKUP(Tabla1[[#This Row],[FECHA]],'RECAUDOS DE RESOLUCIONES'!A:D,3,FALSE),0)</f>
        <v>0</v>
      </c>
      <c r="Q273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739" s="9">
        <f>Tabla1[V. COMPARENDOS]-(Tabla1[V. EXONERACIONES]+Tabla1[[#This Row],[V. SIMIT CON RESOLUCION]]+Tabla1[[#This Row],[V. SIMIT SIN RESOLUCION]]+Tabla1[[#This Row],[V. RECAUDOS COMPARENDOS]]+Tabla1[[#This Row],[V. RECAUDOS RESOLUCIONES]])</f>
        <v>257500</v>
      </c>
      <c r="S2739" s="11">
        <f>IFERROR(VLOOKUP(Tabla1[[#This Row],[FECHA]],'RECAUDOS LOCALES'!A:D,4,FALSE),0)</f>
        <v>0</v>
      </c>
      <c r="T2739" s="9">
        <f>IFERROR(VLOOKUP(Tabla1[[#This Row],[FECHA]],'RECAUDOS LOCALES'!A:D,3,FALSE),0)</f>
        <v>0</v>
      </c>
      <c r="U2739" s="11">
        <f>IFERROR(VLOOKUP(Tabla1[[#This Row],[FECHA]],'RECAUDOS EXTERNOS'!A:D,4,FALSE),0)</f>
        <v>3</v>
      </c>
      <c r="V2739" s="9">
        <f>IFERROR(VLOOKUP(Tabla1[[#This Row],[FECHA]],'RECAUDOS EXTERNOS'!A:D,3,FALSE),0)</f>
        <v>481505</v>
      </c>
    </row>
    <row r="2740" spans="1:22" x14ac:dyDescent="0.25">
      <c r="A2740" s="1">
        <v>40299</v>
      </c>
      <c r="B2740" s="3" t="s">
        <v>5</v>
      </c>
      <c r="C2740" s="2">
        <v>40299</v>
      </c>
      <c r="D2740" s="5">
        <f>YEAR(Tabla1[[#This Row],[FECHA]])</f>
        <v>2010</v>
      </c>
      <c r="E2740" s="5">
        <f>IFERROR(VLOOKUP(Tabla1[[#This Row],[FECHA]],'COMPARENDOS TOTALES'!A:D,4,FALSE),0)</f>
        <v>1</v>
      </c>
      <c r="F2740" s="9">
        <f>IFERROR(VLOOKUP(Tabla1[[#This Row],[FECHA]],'COMPARENDOS TOTALES'!A:D,3,FALSE),0)</f>
        <v>772500</v>
      </c>
      <c r="G2740" s="5">
        <f>IFERROR(VLOOKUP(Tabla1[[#This Row],[FECHA]],EXONERACIONES!A:D,4,FALSE),0)</f>
        <v>0</v>
      </c>
      <c r="H2740" s="9">
        <f>IFERROR(VLOOKUP(Tabla1[[#This Row],[FECHA]],EXONERACIONES!A:D,3,FALSE),0)</f>
        <v>0</v>
      </c>
      <c r="I2740" s="5">
        <f>IFERROR(VLOOKUP(Tabla1[[#This Row],[FECHA]],'SIMIT CON RES'!A:D,4,FALSE),0)</f>
        <v>1</v>
      </c>
      <c r="J2740" s="9">
        <f>IFERROR(VLOOKUP(Tabla1[[#This Row],[FECHA]],'SIMIT CON RES'!A:D,3,FALSE),0)</f>
        <v>772500</v>
      </c>
      <c r="K2740">
        <f>IFERROR(VLOOKUP(Tabla1[[#This Row],[FECHA]],'SIMIT SIN RES'!A:D,4,FALSE),0)</f>
        <v>0</v>
      </c>
      <c r="L2740" s="9">
        <f>IFERROR(VLOOKUP(Tabla1[[#This Row],[FECHA]],'SIMIT SIN RES'!A:D,3,FALSE),0)</f>
        <v>0</v>
      </c>
      <c r="M2740" s="5">
        <f>IFERROR(VLOOKUP(Tabla1[[#This Row],[FECHA]],'RECAUDOS DE COMPARENDOS'!A:D,4,FALSE),0)</f>
        <v>0</v>
      </c>
      <c r="N2740" s="9">
        <f>IFERROR(VLOOKUP(Tabla1[[#This Row],[FECHA]],'RECAUDOS DE COMPARENDOS'!A:D,3,FALSE),0)</f>
        <v>0</v>
      </c>
      <c r="O2740" s="5">
        <f>IFERROR(VLOOKUP(Tabla1[[#This Row],[FECHA]],'RECAUDOS DE RESOLUCIONES'!A:D,4,FALSE),0)</f>
        <v>0</v>
      </c>
      <c r="P2740" s="9">
        <f>IFERROR(VLOOKUP(Tabla1[[#This Row],[FECHA]],'RECAUDOS DE RESOLUCIONES'!A:D,3,FALSE),0)</f>
        <v>0</v>
      </c>
      <c r="Q274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74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740" s="11">
        <f>IFERROR(VLOOKUP(Tabla1[[#This Row],[FECHA]],'RECAUDOS LOCALES'!A:D,4,FALSE),0)</f>
        <v>0</v>
      </c>
      <c r="T2740" s="9">
        <f>IFERROR(VLOOKUP(Tabla1[[#This Row],[FECHA]],'RECAUDOS LOCALES'!A:D,3,FALSE),0)</f>
        <v>0</v>
      </c>
      <c r="U2740" s="11">
        <f>IFERROR(VLOOKUP(Tabla1[[#This Row],[FECHA]],'RECAUDOS EXTERNOS'!A:D,4,FALSE),0)</f>
        <v>0</v>
      </c>
      <c r="V2740" s="9">
        <f>IFERROR(VLOOKUP(Tabla1[[#This Row],[FECHA]],'RECAUDOS EXTERNOS'!A:D,3,FALSE),0)</f>
        <v>0</v>
      </c>
    </row>
    <row r="2741" spans="1:22" x14ac:dyDescent="0.25">
      <c r="A2741" s="1">
        <v>40300</v>
      </c>
      <c r="B2741" s="3" t="s">
        <v>4</v>
      </c>
      <c r="C2741" s="2">
        <v>40299</v>
      </c>
      <c r="D2741" s="5">
        <f>YEAR(Tabla1[[#This Row],[FECHA]])</f>
        <v>2010</v>
      </c>
      <c r="E2741" s="5">
        <f>IFERROR(VLOOKUP(Tabla1[[#This Row],[FECHA]],'COMPARENDOS TOTALES'!A:D,4,FALSE),0)</f>
        <v>9</v>
      </c>
      <c r="F2741" s="9">
        <f>IFERROR(VLOOKUP(Tabla1[[#This Row],[FECHA]],'COMPARENDOS TOTALES'!A:D,3,FALSE),0)</f>
        <v>3999833</v>
      </c>
      <c r="G2741" s="5">
        <f>IFERROR(VLOOKUP(Tabla1[[#This Row],[FECHA]],EXONERACIONES!A:D,4,FALSE),0)</f>
        <v>2</v>
      </c>
      <c r="H2741" s="9">
        <f>IFERROR(VLOOKUP(Tabla1[[#This Row],[FECHA]],EXONERACIONES!A:D,3,FALSE),0)</f>
        <v>772500</v>
      </c>
      <c r="I2741" s="5">
        <f>IFERROR(VLOOKUP(Tabla1[[#This Row],[FECHA]],'SIMIT CON RES'!A:D,4,FALSE),0)</f>
        <v>7</v>
      </c>
      <c r="J2741" s="9">
        <f>IFERROR(VLOOKUP(Tabla1[[#This Row],[FECHA]],'SIMIT CON RES'!A:D,3,FALSE),0)</f>
        <v>3227333</v>
      </c>
      <c r="K2741">
        <f>IFERROR(VLOOKUP(Tabla1[[#This Row],[FECHA]],'SIMIT SIN RES'!A:D,4,FALSE),0)</f>
        <v>0</v>
      </c>
      <c r="L2741" s="9">
        <f>IFERROR(VLOOKUP(Tabla1[[#This Row],[FECHA]],'SIMIT SIN RES'!A:D,3,FALSE),0)</f>
        <v>0</v>
      </c>
      <c r="M2741" s="5">
        <f>IFERROR(VLOOKUP(Tabla1[[#This Row],[FECHA]],'RECAUDOS DE COMPARENDOS'!A:D,4,FALSE),0)</f>
        <v>0</v>
      </c>
      <c r="N2741" s="9">
        <f>IFERROR(VLOOKUP(Tabla1[[#This Row],[FECHA]],'RECAUDOS DE COMPARENDOS'!A:D,3,FALSE),0)</f>
        <v>0</v>
      </c>
      <c r="O2741" s="5">
        <f>IFERROR(VLOOKUP(Tabla1[[#This Row],[FECHA]],'RECAUDOS DE RESOLUCIONES'!A:D,4,FALSE),0)</f>
        <v>0</v>
      </c>
      <c r="P2741" s="9">
        <f>IFERROR(VLOOKUP(Tabla1[[#This Row],[FECHA]],'RECAUDOS DE RESOLUCIONES'!A:D,3,FALSE),0)</f>
        <v>0</v>
      </c>
      <c r="Q274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74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741" s="11">
        <f>IFERROR(VLOOKUP(Tabla1[[#This Row],[FECHA]],'RECAUDOS LOCALES'!A:D,4,FALSE),0)</f>
        <v>0</v>
      </c>
      <c r="T2741" s="9">
        <f>IFERROR(VLOOKUP(Tabla1[[#This Row],[FECHA]],'RECAUDOS LOCALES'!A:D,3,FALSE),0)</f>
        <v>0</v>
      </c>
      <c r="U2741" s="11">
        <f>IFERROR(VLOOKUP(Tabla1[[#This Row],[FECHA]],'RECAUDOS EXTERNOS'!A:D,4,FALSE),0)</f>
        <v>0</v>
      </c>
      <c r="V2741" s="9">
        <f>IFERROR(VLOOKUP(Tabla1[[#This Row],[FECHA]],'RECAUDOS EXTERNOS'!A:D,3,FALSE),0)</f>
        <v>0</v>
      </c>
    </row>
    <row r="2742" spans="1:22" x14ac:dyDescent="0.25">
      <c r="A2742" s="1">
        <v>40301</v>
      </c>
      <c r="B2742" s="3" t="s">
        <v>1</v>
      </c>
      <c r="C2742" s="2">
        <v>40299</v>
      </c>
      <c r="D2742" s="5">
        <f>YEAR(Tabla1[[#This Row],[FECHA]])</f>
        <v>2010</v>
      </c>
      <c r="E2742" s="5">
        <f>IFERROR(VLOOKUP(Tabla1[[#This Row],[FECHA]],'COMPARENDOS TOTALES'!A:D,4,FALSE),0)</f>
        <v>3</v>
      </c>
      <c r="F2742" s="9">
        <f>IFERROR(VLOOKUP(Tabla1[[#This Row],[FECHA]],'COMPARENDOS TOTALES'!A:D,3,FALSE),0)</f>
        <v>1030000</v>
      </c>
      <c r="G2742" s="5">
        <f>IFERROR(VLOOKUP(Tabla1[[#This Row],[FECHA]],EXONERACIONES!A:D,4,FALSE),0)</f>
        <v>0</v>
      </c>
      <c r="H2742" s="9">
        <f>IFERROR(VLOOKUP(Tabla1[[#This Row],[FECHA]],EXONERACIONES!A:D,3,FALSE),0)</f>
        <v>0</v>
      </c>
      <c r="I2742" s="5">
        <f>IFERROR(VLOOKUP(Tabla1[[#This Row],[FECHA]],'SIMIT CON RES'!A:D,4,FALSE),0)</f>
        <v>3</v>
      </c>
      <c r="J2742" s="9">
        <f>IFERROR(VLOOKUP(Tabla1[[#This Row],[FECHA]],'SIMIT CON RES'!A:D,3,FALSE),0)</f>
        <v>1030000</v>
      </c>
      <c r="K2742">
        <f>IFERROR(VLOOKUP(Tabla1[[#This Row],[FECHA]],'SIMIT SIN RES'!A:D,4,FALSE),0)</f>
        <v>0</v>
      </c>
      <c r="L2742" s="9">
        <f>IFERROR(VLOOKUP(Tabla1[[#This Row],[FECHA]],'SIMIT SIN RES'!A:D,3,FALSE),0)</f>
        <v>0</v>
      </c>
      <c r="M2742" s="5">
        <f>IFERROR(VLOOKUP(Tabla1[[#This Row],[FECHA]],'RECAUDOS DE COMPARENDOS'!A:D,4,FALSE),0)</f>
        <v>0</v>
      </c>
      <c r="N2742" s="9">
        <f>IFERROR(VLOOKUP(Tabla1[[#This Row],[FECHA]],'RECAUDOS DE COMPARENDOS'!A:D,3,FALSE),0)</f>
        <v>0</v>
      </c>
      <c r="O2742" s="5">
        <f>IFERROR(VLOOKUP(Tabla1[[#This Row],[FECHA]],'RECAUDOS DE RESOLUCIONES'!A:D,4,FALSE),0)</f>
        <v>0</v>
      </c>
      <c r="P2742" s="9">
        <f>IFERROR(VLOOKUP(Tabla1[[#This Row],[FECHA]],'RECAUDOS DE RESOLUCIONES'!A:D,3,FALSE),0)</f>
        <v>0</v>
      </c>
      <c r="Q274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74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742" s="11">
        <f>IFERROR(VLOOKUP(Tabla1[[#This Row],[FECHA]],'RECAUDOS LOCALES'!A:D,4,FALSE),0)</f>
        <v>6</v>
      </c>
      <c r="T2742" s="9">
        <f>IFERROR(VLOOKUP(Tabla1[[#This Row],[FECHA]],'RECAUDOS LOCALES'!A:D,3,FALSE),0)</f>
        <v>713286</v>
      </c>
      <c r="U2742" s="11">
        <f>IFERROR(VLOOKUP(Tabla1[[#This Row],[FECHA]],'RECAUDOS EXTERNOS'!A:D,4,FALSE),0)</f>
        <v>4</v>
      </c>
      <c r="V2742" s="9">
        <f>IFERROR(VLOOKUP(Tabla1[[#This Row],[FECHA]],'RECAUDOS EXTERNOS'!A:D,3,FALSE),0)</f>
        <v>397562</v>
      </c>
    </row>
    <row r="2743" spans="1:22" x14ac:dyDescent="0.25">
      <c r="A2743" s="1">
        <v>40302</v>
      </c>
      <c r="B2743" s="3" t="s">
        <v>2</v>
      </c>
      <c r="C2743" s="2">
        <v>40299</v>
      </c>
      <c r="D2743" s="5">
        <f>YEAR(Tabla1[[#This Row],[FECHA]])</f>
        <v>2010</v>
      </c>
      <c r="E2743" s="5">
        <f>IFERROR(VLOOKUP(Tabla1[[#This Row],[FECHA]],'COMPARENDOS TOTALES'!A:D,4,FALSE),0)</f>
        <v>5</v>
      </c>
      <c r="F2743" s="9">
        <f>IFERROR(VLOOKUP(Tabla1[[#This Row],[FECHA]],'COMPARENDOS TOTALES'!A:D,3,FALSE),0)</f>
        <v>1545000</v>
      </c>
      <c r="G2743" s="5">
        <f>IFERROR(VLOOKUP(Tabla1[[#This Row],[FECHA]],EXONERACIONES!A:D,4,FALSE),0)</f>
        <v>0</v>
      </c>
      <c r="H2743" s="9">
        <f>IFERROR(VLOOKUP(Tabla1[[#This Row],[FECHA]],EXONERACIONES!A:D,3,FALSE),0)</f>
        <v>0</v>
      </c>
      <c r="I2743" s="5">
        <f>IFERROR(VLOOKUP(Tabla1[[#This Row],[FECHA]],'SIMIT CON RES'!A:D,4,FALSE),0)</f>
        <v>4</v>
      </c>
      <c r="J2743" s="9">
        <f>IFERROR(VLOOKUP(Tabla1[[#This Row],[FECHA]],'SIMIT CON RES'!A:D,3,FALSE),0)</f>
        <v>1287500</v>
      </c>
      <c r="K2743">
        <f>IFERROR(VLOOKUP(Tabla1[[#This Row],[FECHA]],'SIMIT SIN RES'!A:D,4,FALSE),0)</f>
        <v>0</v>
      </c>
      <c r="L2743" s="9">
        <f>IFERROR(VLOOKUP(Tabla1[[#This Row],[FECHA]],'SIMIT SIN RES'!A:D,3,FALSE),0)</f>
        <v>0</v>
      </c>
      <c r="M2743" s="5">
        <f>IFERROR(VLOOKUP(Tabla1[[#This Row],[FECHA]],'RECAUDOS DE COMPARENDOS'!A:D,4,FALSE),0)</f>
        <v>0</v>
      </c>
      <c r="N2743" s="9">
        <f>IFERROR(VLOOKUP(Tabla1[[#This Row],[FECHA]],'RECAUDOS DE COMPARENDOS'!A:D,3,FALSE),0)</f>
        <v>0</v>
      </c>
      <c r="O2743" s="5">
        <f>IFERROR(VLOOKUP(Tabla1[[#This Row],[FECHA]],'RECAUDOS DE RESOLUCIONES'!A:D,4,FALSE),0)</f>
        <v>0</v>
      </c>
      <c r="P2743" s="9">
        <f>IFERROR(VLOOKUP(Tabla1[[#This Row],[FECHA]],'RECAUDOS DE RESOLUCIONES'!A:D,3,FALSE),0)</f>
        <v>0</v>
      </c>
      <c r="Q274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743" s="9">
        <f>Tabla1[V. COMPARENDOS]-(Tabla1[V. EXONERACIONES]+Tabla1[[#This Row],[V. SIMIT CON RESOLUCION]]+Tabla1[[#This Row],[V. SIMIT SIN RESOLUCION]]+Tabla1[[#This Row],[V. RECAUDOS COMPARENDOS]]+Tabla1[[#This Row],[V. RECAUDOS RESOLUCIONES]])</f>
        <v>257500</v>
      </c>
      <c r="S2743" s="11">
        <f>IFERROR(VLOOKUP(Tabla1[[#This Row],[FECHA]],'RECAUDOS LOCALES'!A:D,4,FALSE),0)</f>
        <v>1</v>
      </c>
      <c r="T2743" s="9">
        <f>IFERROR(VLOOKUP(Tabla1[[#This Row],[FECHA]],'RECAUDOS LOCALES'!A:D,3,FALSE),0)</f>
        <v>102000</v>
      </c>
      <c r="U2743" s="11">
        <f>IFERROR(VLOOKUP(Tabla1[[#This Row],[FECHA]],'RECAUDOS EXTERNOS'!A:D,4,FALSE),0)</f>
        <v>8</v>
      </c>
      <c r="V2743" s="9">
        <f>IFERROR(VLOOKUP(Tabla1[[#This Row],[FECHA]],'RECAUDOS EXTERNOS'!A:D,3,FALSE),0)</f>
        <v>1022018</v>
      </c>
    </row>
    <row r="2744" spans="1:22" x14ac:dyDescent="0.25">
      <c r="A2744" s="1">
        <v>40303</v>
      </c>
      <c r="B2744" s="3" t="s">
        <v>3</v>
      </c>
      <c r="C2744" s="2">
        <v>40299</v>
      </c>
      <c r="D2744" s="5">
        <f>YEAR(Tabla1[[#This Row],[FECHA]])</f>
        <v>2010</v>
      </c>
      <c r="E2744" s="5">
        <f>IFERROR(VLOOKUP(Tabla1[[#This Row],[FECHA]],'COMPARENDOS TOTALES'!A:D,4,FALSE),0)</f>
        <v>5</v>
      </c>
      <c r="F2744" s="9">
        <f>IFERROR(VLOOKUP(Tabla1[[#This Row],[FECHA]],'COMPARENDOS TOTALES'!A:D,3,FALSE),0)</f>
        <v>2060000</v>
      </c>
      <c r="G2744" s="5">
        <f>IFERROR(VLOOKUP(Tabla1[[#This Row],[FECHA]],EXONERACIONES!A:D,4,FALSE),0)</f>
        <v>2</v>
      </c>
      <c r="H2744" s="9">
        <f>IFERROR(VLOOKUP(Tabla1[[#This Row],[FECHA]],EXONERACIONES!A:D,3,FALSE),0)</f>
        <v>772500</v>
      </c>
      <c r="I2744" s="5">
        <f>IFERROR(VLOOKUP(Tabla1[[#This Row],[FECHA]],'SIMIT CON RES'!A:D,4,FALSE),0)</f>
        <v>3</v>
      </c>
      <c r="J2744" s="9">
        <f>IFERROR(VLOOKUP(Tabla1[[#This Row],[FECHA]],'SIMIT CON RES'!A:D,3,FALSE),0)</f>
        <v>1287500</v>
      </c>
      <c r="K2744">
        <f>IFERROR(VLOOKUP(Tabla1[[#This Row],[FECHA]],'SIMIT SIN RES'!A:D,4,FALSE),0)</f>
        <v>0</v>
      </c>
      <c r="L2744" s="9">
        <f>IFERROR(VLOOKUP(Tabla1[[#This Row],[FECHA]],'SIMIT SIN RES'!A:D,3,FALSE),0)</f>
        <v>0</v>
      </c>
      <c r="M2744" s="5">
        <f>IFERROR(VLOOKUP(Tabla1[[#This Row],[FECHA]],'RECAUDOS DE COMPARENDOS'!A:D,4,FALSE),0)</f>
        <v>0</v>
      </c>
      <c r="N2744" s="9">
        <f>IFERROR(VLOOKUP(Tabla1[[#This Row],[FECHA]],'RECAUDOS DE COMPARENDOS'!A:D,3,FALSE),0)</f>
        <v>0</v>
      </c>
      <c r="O2744" s="5">
        <f>IFERROR(VLOOKUP(Tabla1[[#This Row],[FECHA]],'RECAUDOS DE RESOLUCIONES'!A:D,4,FALSE),0)</f>
        <v>0</v>
      </c>
      <c r="P2744" s="9">
        <f>IFERROR(VLOOKUP(Tabla1[[#This Row],[FECHA]],'RECAUDOS DE RESOLUCIONES'!A:D,3,FALSE),0)</f>
        <v>0</v>
      </c>
      <c r="Q274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74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744" s="11">
        <f>IFERROR(VLOOKUP(Tabla1[[#This Row],[FECHA]],'RECAUDOS LOCALES'!A:D,4,FALSE),0)</f>
        <v>1</v>
      </c>
      <c r="T2744" s="9">
        <f>IFERROR(VLOOKUP(Tabla1[[#This Row],[FECHA]],'RECAUDOS LOCALES'!A:D,3,FALSE),0)</f>
        <v>128752</v>
      </c>
      <c r="U2744" s="11">
        <f>IFERROR(VLOOKUP(Tabla1[[#This Row],[FECHA]],'RECAUDOS EXTERNOS'!A:D,4,FALSE),0)</f>
        <v>6</v>
      </c>
      <c r="V2744" s="9">
        <f>IFERROR(VLOOKUP(Tabla1[[#This Row],[FECHA]],'RECAUDOS EXTERNOS'!A:D,3,FALSE),0)</f>
        <v>788883</v>
      </c>
    </row>
    <row r="2745" spans="1:22" x14ac:dyDescent="0.25">
      <c r="A2745" s="1">
        <v>40304</v>
      </c>
      <c r="B2745" s="3" t="s">
        <v>6</v>
      </c>
      <c r="C2745" s="2">
        <v>40299</v>
      </c>
      <c r="D2745" s="5">
        <f>YEAR(Tabla1[[#This Row],[FECHA]])</f>
        <v>2010</v>
      </c>
      <c r="E2745" s="5">
        <f>IFERROR(VLOOKUP(Tabla1[[#This Row],[FECHA]],'COMPARENDOS TOTALES'!A:D,4,FALSE),0)</f>
        <v>8</v>
      </c>
      <c r="F2745" s="9">
        <f>IFERROR(VLOOKUP(Tabla1[[#This Row],[FECHA]],'COMPARENDOS TOTALES'!A:D,3,FALSE),0)</f>
        <v>3347500</v>
      </c>
      <c r="G2745" s="5">
        <f>IFERROR(VLOOKUP(Tabla1[[#This Row],[FECHA]],EXONERACIONES!A:D,4,FALSE),0)</f>
        <v>2</v>
      </c>
      <c r="H2745" s="9">
        <f>IFERROR(VLOOKUP(Tabla1[[#This Row],[FECHA]],EXONERACIONES!A:D,3,FALSE),0)</f>
        <v>1030000</v>
      </c>
      <c r="I2745" s="5">
        <f>IFERROR(VLOOKUP(Tabla1[[#This Row],[FECHA]],'SIMIT CON RES'!A:D,4,FALSE),0)</f>
        <v>5</v>
      </c>
      <c r="J2745" s="9">
        <f>IFERROR(VLOOKUP(Tabla1[[#This Row],[FECHA]],'SIMIT CON RES'!A:D,3,FALSE),0)</f>
        <v>1802500</v>
      </c>
      <c r="K2745">
        <f>IFERROR(VLOOKUP(Tabla1[[#This Row],[FECHA]],'SIMIT SIN RES'!A:D,4,FALSE),0)</f>
        <v>0</v>
      </c>
      <c r="L2745" s="9">
        <f>IFERROR(VLOOKUP(Tabla1[[#This Row],[FECHA]],'SIMIT SIN RES'!A:D,3,FALSE),0)</f>
        <v>0</v>
      </c>
      <c r="M2745" s="5">
        <f>IFERROR(VLOOKUP(Tabla1[[#This Row],[FECHA]],'RECAUDOS DE COMPARENDOS'!A:D,4,FALSE),0)</f>
        <v>0</v>
      </c>
      <c r="N2745" s="9">
        <f>IFERROR(VLOOKUP(Tabla1[[#This Row],[FECHA]],'RECAUDOS DE COMPARENDOS'!A:D,3,FALSE),0)</f>
        <v>0</v>
      </c>
      <c r="O2745" s="5">
        <f>IFERROR(VLOOKUP(Tabla1[[#This Row],[FECHA]],'RECAUDOS DE RESOLUCIONES'!A:D,4,FALSE),0)</f>
        <v>0</v>
      </c>
      <c r="P2745" s="9">
        <f>IFERROR(VLOOKUP(Tabla1[[#This Row],[FECHA]],'RECAUDOS DE RESOLUCIONES'!A:D,3,FALSE),0)</f>
        <v>0</v>
      </c>
      <c r="Q274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745" s="9">
        <f>Tabla1[V. COMPARENDOS]-(Tabla1[V. EXONERACIONES]+Tabla1[[#This Row],[V. SIMIT CON RESOLUCION]]+Tabla1[[#This Row],[V. SIMIT SIN RESOLUCION]]+Tabla1[[#This Row],[V. RECAUDOS COMPARENDOS]]+Tabla1[[#This Row],[V. RECAUDOS RESOLUCIONES]])</f>
        <v>515000</v>
      </c>
      <c r="S2745" s="11">
        <f>IFERROR(VLOOKUP(Tabla1[[#This Row],[FECHA]],'RECAUDOS LOCALES'!A:D,4,FALSE),0)</f>
        <v>0</v>
      </c>
      <c r="T2745" s="9">
        <f>IFERROR(VLOOKUP(Tabla1[[#This Row],[FECHA]],'RECAUDOS LOCALES'!A:D,3,FALSE),0)</f>
        <v>0</v>
      </c>
      <c r="U2745" s="11">
        <f>IFERROR(VLOOKUP(Tabla1[[#This Row],[FECHA]],'RECAUDOS EXTERNOS'!A:D,4,FALSE),0)</f>
        <v>7</v>
      </c>
      <c r="V2745" s="9">
        <f>IFERROR(VLOOKUP(Tabla1[[#This Row],[FECHA]],'RECAUDOS EXTERNOS'!A:D,3,FALSE),0)</f>
        <v>1072286</v>
      </c>
    </row>
    <row r="2746" spans="1:22" x14ac:dyDescent="0.25">
      <c r="A2746" s="1">
        <v>40305</v>
      </c>
      <c r="B2746" s="3" t="s">
        <v>0</v>
      </c>
      <c r="C2746" s="2">
        <v>40299</v>
      </c>
      <c r="D2746" s="5">
        <f>YEAR(Tabla1[[#This Row],[FECHA]])</f>
        <v>2010</v>
      </c>
      <c r="E2746" s="5">
        <f>IFERROR(VLOOKUP(Tabla1[[#This Row],[FECHA]],'COMPARENDOS TOTALES'!A:D,4,FALSE),0)</f>
        <v>6</v>
      </c>
      <c r="F2746" s="9">
        <f>IFERROR(VLOOKUP(Tabla1[[#This Row],[FECHA]],'COMPARENDOS TOTALES'!A:D,3,FALSE),0)</f>
        <v>3090000</v>
      </c>
      <c r="G2746" s="5">
        <f>IFERROR(VLOOKUP(Tabla1[[#This Row],[FECHA]],EXONERACIONES!A:D,4,FALSE),0)</f>
        <v>0</v>
      </c>
      <c r="H2746" s="9">
        <f>IFERROR(VLOOKUP(Tabla1[[#This Row],[FECHA]],EXONERACIONES!A:D,3,FALSE),0)</f>
        <v>0</v>
      </c>
      <c r="I2746" s="5">
        <f>IFERROR(VLOOKUP(Tabla1[[#This Row],[FECHA]],'SIMIT CON RES'!A:D,4,FALSE),0)</f>
        <v>6</v>
      </c>
      <c r="J2746" s="9">
        <f>IFERROR(VLOOKUP(Tabla1[[#This Row],[FECHA]],'SIMIT CON RES'!A:D,3,FALSE),0)</f>
        <v>3090000</v>
      </c>
      <c r="K2746">
        <f>IFERROR(VLOOKUP(Tabla1[[#This Row],[FECHA]],'SIMIT SIN RES'!A:D,4,FALSE),0)</f>
        <v>0</v>
      </c>
      <c r="L2746" s="9">
        <f>IFERROR(VLOOKUP(Tabla1[[#This Row],[FECHA]],'SIMIT SIN RES'!A:D,3,FALSE),0)</f>
        <v>0</v>
      </c>
      <c r="M2746" s="5">
        <f>IFERROR(VLOOKUP(Tabla1[[#This Row],[FECHA]],'RECAUDOS DE COMPARENDOS'!A:D,4,FALSE),0)</f>
        <v>0</v>
      </c>
      <c r="N2746" s="9">
        <f>IFERROR(VLOOKUP(Tabla1[[#This Row],[FECHA]],'RECAUDOS DE COMPARENDOS'!A:D,3,FALSE),0)</f>
        <v>0</v>
      </c>
      <c r="O2746" s="5">
        <f>IFERROR(VLOOKUP(Tabla1[[#This Row],[FECHA]],'RECAUDOS DE RESOLUCIONES'!A:D,4,FALSE),0)</f>
        <v>0</v>
      </c>
      <c r="P2746" s="9">
        <f>IFERROR(VLOOKUP(Tabla1[[#This Row],[FECHA]],'RECAUDOS DE RESOLUCIONES'!A:D,3,FALSE),0)</f>
        <v>0</v>
      </c>
      <c r="Q274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74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746" s="11">
        <f>IFERROR(VLOOKUP(Tabla1[[#This Row],[FECHA]],'RECAUDOS LOCALES'!A:D,4,FALSE),0)</f>
        <v>3</v>
      </c>
      <c r="T2746" s="9">
        <f>IFERROR(VLOOKUP(Tabla1[[#This Row],[FECHA]],'RECAUDOS LOCALES'!A:D,3,FALSE),0)</f>
        <v>348025</v>
      </c>
      <c r="U2746" s="11">
        <f>IFERROR(VLOOKUP(Tabla1[[#This Row],[FECHA]],'RECAUDOS EXTERNOS'!A:D,4,FALSE),0)</f>
        <v>6</v>
      </c>
      <c r="V2746" s="9">
        <f>IFERROR(VLOOKUP(Tabla1[[#This Row],[FECHA]],'RECAUDOS EXTERNOS'!A:D,3,FALSE),0)</f>
        <v>983686</v>
      </c>
    </row>
    <row r="2747" spans="1:22" x14ac:dyDescent="0.25">
      <c r="A2747" s="1">
        <v>40306</v>
      </c>
      <c r="B2747" s="3" t="s">
        <v>5</v>
      </c>
      <c r="C2747" s="2">
        <v>40299</v>
      </c>
      <c r="D2747" s="5">
        <f>YEAR(Tabla1[[#This Row],[FECHA]])</f>
        <v>2010</v>
      </c>
      <c r="E2747" s="5">
        <f>IFERROR(VLOOKUP(Tabla1[[#This Row],[FECHA]],'COMPARENDOS TOTALES'!A:D,4,FALSE),0)</f>
        <v>7</v>
      </c>
      <c r="F2747" s="9">
        <f>IFERROR(VLOOKUP(Tabla1[[#This Row],[FECHA]],'COMPARENDOS TOTALES'!A:D,3,FALSE),0)</f>
        <v>2317500</v>
      </c>
      <c r="G2747" s="5">
        <f>IFERROR(VLOOKUP(Tabla1[[#This Row],[FECHA]],EXONERACIONES!A:D,4,FALSE),0)</f>
        <v>0</v>
      </c>
      <c r="H2747" s="9">
        <f>IFERROR(VLOOKUP(Tabla1[[#This Row],[FECHA]],EXONERACIONES!A:D,3,FALSE),0)</f>
        <v>0</v>
      </c>
      <c r="I2747" s="5">
        <f>IFERROR(VLOOKUP(Tabla1[[#This Row],[FECHA]],'SIMIT CON RES'!A:D,4,FALSE),0)</f>
        <v>5</v>
      </c>
      <c r="J2747" s="9">
        <f>IFERROR(VLOOKUP(Tabla1[[#This Row],[FECHA]],'SIMIT CON RES'!A:D,3,FALSE),0)</f>
        <v>1802500</v>
      </c>
      <c r="K2747">
        <f>IFERROR(VLOOKUP(Tabla1[[#This Row],[FECHA]],'SIMIT SIN RES'!A:D,4,FALSE),0)</f>
        <v>0</v>
      </c>
      <c r="L2747" s="9">
        <f>IFERROR(VLOOKUP(Tabla1[[#This Row],[FECHA]],'SIMIT SIN RES'!A:D,3,FALSE),0)</f>
        <v>0</v>
      </c>
      <c r="M2747" s="5">
        <f>IFERROR(VLOOKUP(Tabla1[[#This Row],[FECHA]],'RECAUDOS DE COMPARENDOS'!A:D,4,FALSE),0)</f>
        <v>0</v>
      </c>
      <c r="N2747" s="9">
        <f>IFERROR(VLOOKUP(Tabla1[[#This Row],[FECHA]],'RECAUDOS DE COMPARENDOS'!A:D,3,FALSE),0)</f>
        <v>0</v>
      </c>
      <c r="O2747" s="5">
        <f>IFERROR(VLOOKUP(Tabla1[[#This Row],[FECHA]],'RECAUDOS DE RESOLUCIONES'!A:D,4,FALSE),0)</f>
        <v>0</v>
      </c>
      <c r="P2747" s="9">
        <f>IFERROR(VLOOKUP(Tabla1[[#This Row],[FECHA]],'RECAUDOS DE RESOLUCIONES'!A:D,3,FALSE),0)</f>
        <v>0</v>
      </c>
      <c r="Q274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747" s="9">
        <f>Tabla1[V. COMPARENDOS]-(Tabla1[V. EXONERACIONES]+Tabla1[[#This Row],[V. SIMIT CON RESOLUCION]]+Tabla1[[#This Row],[V. SIMIT SIN RESOLUCION]]+Tabla1[[#This Row],[V. RECAUDOS COMPARENDOS]]+Tabla1[[#This Row],[V. RECAUDOS RESOLUCIONES]])</f>
        <v>515000</v>
      </c>
      <c r="S2747" s="11">
        <f>IFERROR(VLOOKUP(Tabla1[[#This Row],[FECHA]],'RECAUDOS LOCALES'!A:D,4,FALSE),0)</f>
        <v>0</v>
      </c>
      <c r="T2747" s="9">
        <f>IFERROR(VLOOKUP(Tabla1[[#This Row],[FECHA]],'RECAUDOS LOCALES'!A:D,3,FALSE),0)</f>
        <v>0</v>
      </c>
      <c r="U2747" s="11">
        <f>IFERROR(VLOOKUP(Tabla1[[#This Row],[FECHA]],'RECAUDOS EXTERNOS'!A:D,4,FALSE),0)</f>
        <v>1</v>
      </c>
      <c r="V2747" s="9">
        <f>IFERROR(VLOOKUP(Tabla1[[#This Row],[FECHA]],'RECAUDOS EXTERNOS'!A:D,3,FALSE),0)</f>
        <v>103600</v>
      </c>
    </row>
    <row r="2748" spans="1:22" x14ac:dyDescent="0.25">
      <c r="A2748" s="1">
        <v>40307</v>
      </c>
      <c r="B2748" s="3" t="s">
        <v>4</v>
      </c>
      <c r="C2748" s="2">
        <v>40299</v>
      </c>
      <c r="D2748" s="5">
        <f>YEAR(Tabla1[[#This Row],[FECHA]])</f>
        <v>2010</v>
      </c>
      <c r="E2748" s="5">
        <f>IFERROR(VLOOKUP(Tabla1[[#This Row],[FECHA]],'COMPARENDOS TOTALES'!A:D,4,FALSE),0)</f>
        <v>12</v>
      </c>
      <c r="F2748" s="9">
        <f>IFERROR(VLOOKUP(Tabla1[[#This Row],[FECHA]],'COMPARENDOS TOTALES'!A:D,3,FALSE),0)</f>
        <v>3862500</v>
      </c>
      <c r="G2748" s="5">
        <f>IFERROR(VLOOKUP(Tabla1[[#This Row],[FECHA]],EXONERACIONES!A:D,4,FALSE),0)</f>
        <v>0</v>
      </c>
      <c r="H2748" s="9">
        <f>IFERROR(VLOOKUP(Tabla1[[#This Row],[FECHA]],EXONERACIONES!A:D,3,FALSE),0)</f>
        <v>0</v>
      </c>
      <c r="I2748" s="5">
        <f>IFERROR(VLOOKUP(Tabla1[[#This Row],[FECHA]],'SIMIT CON RES'!A:D,4,FALSE),0)</f>
        <v>11</v>
      </c>
      <c r="J2748" s="9">
        <f>IFERROR(VLOOKUP(Tabla1[[#This Row],[FECHA]],'SIMIT CON RES'!A:D,3,FALSE),0)</f>
        <v>3605000</v>
      </c>
      <c r="K2748">
        <f>IFERROR(VLOOKUP(Tabla1[[#This Row],[FECHA]],'SIMIT SIN RES'!A:D,4,FALSE),0)</f>
        <v>0</v>
      </c>
      <c r="L2748" s="9">
        <f>IFERROR(VLOOKUP(Tabla1[[#This Row],[FECHA]],'SIMIT SIN RES'!A:D,3,FALSE),0)</f>
        <v>0</v>
      </c>
      <c r="M2748" s="5">
        <f>IFERROR(VLOOKUP(Tabla1[[#This Row],[FECHA]],'RECAUDOS DE COMPARENDOS'!A:D,4,FALSE),0)</f>
        <v>0</v>
      </c>
      <c r="N2748" s="9">
        <f>IFERROR(VLOOKUP(Tabla1[[#This Row],[FECHA]],'RECAUDOS DE COMPARENDOS'!A:D,3,FALSE),0)</f>
        <v>0</v>
      </c>
      <c r="O2748" s="5">
        <f>IFERROR(VLOOKUP(Tabla1[[#This Row],[FECHA]],'RECAUDOS DE RESOLUCIONES'!A:D,4,FALSE),0)</f>
        <v>0</v>
      </c>
      <c r="P2748" s="9">
        <f>IFERROR(VLOOKUP(Tabla1[[#This Row],[FECHA]],'RECAUDOS DE RESOLUCIONES'!A:D,3,FALSE),0)</f>
        <v>0</v>
      </c>
      <c r="Q274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748" s="9">
        <f>Tabla1[V. COMPARENDOS]-(Tabla1[V. EXONERACIONES]+Tabla1[[#This Row],[V. SIMIT CON RESOLUCION]]+Tabla1[[#This Row],[V. SIMIT SIN RESOLUCION]]+Tabla1[[#This Row],[V. RECAUDOS COMPARENDOS]]+Tabla1[[#This Row],[V. RECAUDOS RESOLUCIONES]])</f>
        <v>257500</v>
      </c>
      <c r="S2748" s="11">
        <f>IFERROR(VLOOKUP(Tabla1[[#This Row],[FECHA]],'RECAUDOS LOCALES'!A:D,4,FALSE),0)</f>
        <v>0</v>
      </c>
      <c r="T2748" s="9">
        <f>IFERROR(VLOOKUP(Tabla1[[#This Row],[FECHA]],'RECAUDOS LOCALES'!A:D,3,FALSE),0)</f>
        <v>0</v>
      </c>
      <c r="U2748" s="11">
        <f>IFERROR(VLOOKUP(Tabla1[[#This Row],[FECHA]],'RECAUDOS EXTERNOS'!A:D,4,FALSE),0)</f>
        <v>0</v>
      </c>
      <c r="V2748" s="9">
        <f>IFERROR(VLOOKUP(Tabla1[[#This Row],[FECHA]],'RECAUDOS EXTERNOS'!A:D,3,FALSE),0)</f>
        <v>0</v>
      </c>
    </row>
    <row r="2749" spans="1:22" x14ac:dyDescent="0.25">
      <c r="A2749" s="1">
        <v>40308</v>
      </c>
      <c r="B2749" s="3" t="s">
        <v>1</v>
      </c>
      <c r="C2749" s="2">
        <v>40299</v>
      </c>
      <c r="D2749" s="5">
        <f>YEAR(Tabla1[[#This Row],[FECHA]])</f>
        <v>2010</v>
      </c>
      <c r="E2749" s="5">
        <f>IFERROR(VLOOKUP(Tabla1[[#This Row],[FECHA]],'COMPARENDOS TOTALES'!A:D,4,FALSE),0)</f>
        <v>3</v>
      </c>
      <c r="F2749" s="9">
        <f>IFERROR(VLOOKUP(Tabla1[[#This Row],[FECHA]],'COMPARENDOS TOTALES'!A:D,3,FALSE),0)</f>
        <v>1167333</v>
      </c>
      <c r="G2749" s="5">
        <f>IFERROR(VLOOKUP(Tabla1[[#This Row],[FECHA]],EXONERACIONES!A:D,4,FALSE),0)</f>
        <v>0</v>
      </c>
      <c r="H2749" s="9">
        <f>IFERROR(VLOOKUP(Tabla1[[#This Row],[FECHA]],EXONERACIONES!A:D,3,FALSE),0)</f>
        <v>0</v>
      </c>
      <c r="I2749" s="5">
        <f>IFERROR(VLOOKUP(Tabla1[[#This Row],[FECHA]],'SIMIT CON RES'!A:D,4,FALSE),0)</f>
        <v>3</v>
      </c>
      <c r="J2749" s="9">
        <f>IFERROR(VLOOKUP(Tabla1[[#This Row],[FECHA]],'SIMIT CON RES'!A:D,3,FALSE),0)</f>
        <v>1167333</v>
      </c>
      <c r="K2749">
        <f>IFERROR(VLOOKUP(Tabla1[[#This Row],[FECHA]],'SIMIT SIN RES'!A:D,4,FALSE),0)</f>
        <v>0</v>
      </c>
      <c r="L2749" s="9">
        <f>IFERROR(VLOOKUP(Tabla1[[#This Row],[FECHA]],'SIMIT SIN RES'!A:D,3,FALSE),0)</f>
        <v>0</v>
      </c>
      <c r="M2749" s="5">
        <f>IFERROR(VLOOKUP(Tabla1[[#This Row],[FECHA]],'RECAUDOS DE COMPARENDOS'!A:D,4,FALSE),0)</f>
        <v>0</v>
      </c>
      <c r="N2749" s="9">
        <f>IFERROR(VLOOKUP(Tabla1[[#This Row],[FECHA]],'RECAUDOS DE COMPARENDOS'!A:D,3,FALSE),0)</f>
        <v>0</v>
      </c>
      <c r="O2749" s="5">
        <f>IFERROR(VLOOKUP(Tabla1[[#This Row],[FECHA]],'RECAUDOS DE RESOLUCIONES'!A:D,4,FALSE),0)</f>
        <v>0</v>
      </c>
      <c r="P2749" s="9">
        <f>IFERROR(VLOOKUP(Tabla1[[#This Row],[FECHA]],'RECAUDOS DE RESOLUCIONES'!A:D,3,FALSE),0)</f>
        <v>0</v>
      </c>
      <c r="Q274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74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749" s="11">
        <f>IFERROR(VLOOKUP(Tabla1[[#This Row],[FECHA]],'RECAUDOS LOCALES'!A:D,4,FALSE),0)</f>
        <v>0</v>
      </c>
      <c r="T2749" s="9">
        <f>IFERROR(VLOOKUP(Tabla1[[#This Row],[FECHA]],'RECAUDOS LOCALES'!A:D,3,FALSE),0)</f>
        <v>0</v>
      </c>
      <c r="U2749" s="11">
        <f>IFERROR(VLOOKUP(Tabla1[[#This Row],[FECHA]],'RECAUDOS EXTERNOS'!A:D,4,FALSE),0)</f>
        <v>5</v>
      </c>
      <c r="V2749" s="9">
        <f>IFERROR(VLOOKUP(Tabla1[[#This Row],[FECHA]],'RECAUDOS EXTERNOS'!A:D,3,FALSE),0)</f>
        <v>552175</v>
      </c>
    </row>
    <row r="2750" spans="1:22" x14ac:dyDescent="0.25">
      <c r="A2750" s="1">
        <v>40309</v>
      </c>
      <c r="B2750" s="3" t="s">
        <v>2</v>
      </c>
      <c r="C2750" s="2">
        <v>40299</v>
      </c>
      <c r="D2750" s="5">
        <f>YEAR(Tabla1[[#This Row],[FECHA]])</f>
        <v>2010</v>
      </c>
      <c r="E2750" s="5">
        <f>IFERROR(VLOOKUP(Tabla1[[#This Row],[FECHA]],'COMPARENDOS TOTALES'!A:D,4,FALSE),0)</f>
        <v>5</v>
      </c>
      <c r="F2750" s="9">
        <f>IFERROR(VLOOKUP(Tabla1[[#This Row],[FECHA]],'COMPARENDOS TOTALES'!A:D,3,FALSE),0)</f>
        <v>1545000</v>
      </c>
      <c r="G2750" s="5">
        <f>IFERROR(VLOOKUP(Tabla1[[#This Row],[FECHA]],EXONERACIONES!A:D,4,FALSE),0)</f>
        <v>1</v>
      </c>
      <c r="H2750" s="9">
        <f>IFERROR(VLOOKUP(Tabla1[[#This Row],[FECHA]],EXONERACIONES!A:D,3,FALSE),0)</f>
        <v>515000</v>
      </c>
      <c r="I2750" s="5">
        <f>IFERROR(VLOOKUP(Tabla1[[#This Row],[FECHA]],'SIMIT CON RES'!A:D,4,FALSE),0)</f>
        <v>4</v>
      </c>
      <c r="J2750" s="9">
        <f>IFERROR(VLOOKUP(Tabla1[[#This Row],[FECHA]],'SIMIT CON RES'!A:D,3,FALSE),0)</f>
        <v>1030000</v>
      </c>
      <c r="K2750">
        <f>IFERROR(VLOOKUP(Tabla1[[#This Row],[FECHA]],'SIMIT SIN RES'!A:D,4,FALSE),0)</f>
        <v>0</v>
      </c>
      <c r="L2750" s="9">
        <f>IFERROR(VLOOKUP(Tabla1[[#This Row],[FECHA]],'SIMIT SIN RES'!A:D,3,FALSE),0)</f>
        <v>0</v>
      </c>
      <c r="M2750" s="5">
        <f>IFERROR(VLOOKUP(Tabla1[[#This Row],[FECHA]],'RECAUDOS DE COMPARENDOS'!A:D,4,FALSE),0)</f>
        <v>0</v>
      </c>
      <c r="N2750" s="9">
        <f>IFERROR(VLOOKUP(Tabla1[[#This Row],[FECHA]],'RECAUDOS DE COMPARENDOS'!A:D,3,FALSE),0)</f>
        <v>0</v>
      </c>
      <c r="O2750" s="5">
        <f>IFERROR(VLOOKUP(Tabla1[[#This Row],[FECHA]],'RECAUDOS DE RESOLUCIONES'!A:D,4,FALSE),0)</f>
        <v>0</v>
      </c>
      <c r="P2750" s="9">
        <f>IFERROR(VLOOKUP(Tabla1[[#This Row],[FECHA]],'RECAUDOS DE RESOLUCIONES'!A:D,3,FALSE),0)</f>
        <v>0</v>
      </c>
      <c r="Q275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75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750" s="11">
        <f>IFERROR(VLOOKUP(Tabla1[[#This Row],[FECHA]],'RECAUDOS LOCALES'!A:D,4,FALSE),0)</f>
        <v>1</v>
      </c>
      <c r="T2750" s="9">
        <f>IFERROR(VLOOKUP(Tabla1[[#This Row],[FECHA]],'RECAUDOS LOCALES'!A:D,3,FALSE),0)</f>
        <v>124225</v>
      </c>
      <c r="U2750" s="11">
        <f>IFERROR(VLOOKUP(Tabla1[[#This Row],[FECHA]],'RECAUDOS EXTERNOS'!A:D,4,FALSE),0)</f>
        <v>1</v>
      </c>
      <c r="V2750" s="9">
        <f>IFERROR(VLOOKUP(Tabla1[[#This Row],[FECHA]],'RECAUDOS EXTERNOS'!A:D,3,FALSE),0)</f>
        <v>230950</v>
      </c>
    </row>
    <row r="2751" spans="1:22" x14ac:dyDescent="0.25">
      <c r="A2751" s="1">
        <v>40310</v>
      </c>
      <c r="B2751" s="3" t="s">
        <v>3</v>
      </c>
      <c r="C2751" s="2">
        <v>40299</v>
      </c>
      <c r="D2751" s="5">
        <f>YEAR(Tabla1[[#This Row],[FECHA]])</f>
        <v>2010</v>
      </c>
      <c r="E2751" s="5">
        <f>IFERROR(VLOOKUP(Tabla1[[#This Row],[FECHA]],'COMPARENDOS TOTALES'!A:D,4,FALSE),0)</f>
        <v>13</v>
      </c>
      <c r="F2751" s="9">
        <f>IFERROR(VLOOKUP(Tabla1[[#This Row],[FECHA]],'COMPARENDOS TOTALES'!A:D,3,FALSE),0)</f>
        <v>4892500</v>
      </c>
      <c r="G2751" s="5">
        <f>IFERROR(VLOOKUP(Tabla1[[#This Row],[FECHA]],EXONERACIONES!A:D,4,FALSE),0)</f>
        <v>1</v>
      </c>
      <c r="H2751" s="9">
        <f>IFERROR(VLOOKUP(Tabla1[[#This Row],[FECHA]],EXONERACIONES!A:D,3,FALSE),0)</f>
        <v>515000</v>
      </c>
      <c r="I2751" s="5">
        <f>IFERROR(VLOOKUP(Tabla1[[#This Row],[FECHA]],'SIMIT CON RES'!A:D,4,FALSE),0)</f>
        <v>12</v>
      </c>
      <c r="J2751" s="9">
        <f>IFERROR(VLOOKUP(Tabla1[[#This Row],[FECHA]],'SIMIT CON RES'!A:D,3,FALSE),0)</f>
        <v>4377500</v>
      </c>
      <c r="K2751">
        <f>IFERROR(VLOOKUP(Tabla1[[#This Row],[FECHA]],'SIMIT SIN RES'!A:D,4,FALSE),0)</f>
        <v>0</v>
      </c>
      <c r="L2751" s="9">
        <f>IFERROR(VLOOKUP(Tabla1[[#This Row],[FECHA]],'SIMIT SIN RES'!A:D,3,FALSE),0)</f>
        <v>0</v>
      </c>
      <c r="M2751" s="5">
        <f>IFERROR(VLOOKUP(Tabla1[[#This Row],[FECHA]],'RECAUDOS DE COMPARENDOS'!A:D,4,FALSE),0)</f>
        <v>0</v>
      </c>
      <c r="N2751" s="9">
        <f>IFERROR(VLOOKUP(Tabla1[[#This Row],[FECHA]],'RECAUDOS DE COMPARENDOS'!A:D,3,FALSE),0)</f>
        <v>0</v>
      </c>
      <c r="O2751" s="5">
        <f>IFERROR(VLOOKUP(Tabla1[[#This Row],[FECHA]],'RECAUDOS DE RESOLUCIONES'!A:D,4,FALSE),0)</f>
        <v>0</v>
      </c>
      <c r="P2751" s="9">
        <f>IFERROR(VLOOKUP(Tabla1[[#This Row],[FECHA]],'RECAUDOS DE RESOLUCIONES'!A:D,3,FALSE),0)</f>
        <v>0</v>
      </c>
      <c r="Q275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75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751" s="11">
        <f>IFERROR(VLOOKUP(Tabla1[[#This Row],[FECHA]],'RECAUDOS LOCALES'!A:D,4,FALSE),0)</f>
        <v>4</v>
      </c>
      <c r="T2751" s="9">
        <f>IFERROR(VLOOKUP(Tabla1[[#This Row],[FECHA]],'RECAUDOS LOCALES'!A:D,3,FALSE),0)</f>
        <v>385389</v>
      </c>
      <c r="U2751" s="11">
        <f>IFERROR(VLOOKUP(Tabla1[[#This Row],[FECHA]],'RECAUDOS EXTERNOS'!A:D,4,FALSE),0)</f>
        <v>5</v>
      </c>
      <c r="V2751" s="9">
        <f>IFERROR(VLOOKUP(Tabla1[[#This Row],[FECHA]],'RECAUDOS EXTERNOS'!A:D,3,FALSE),0)</f>
        <v>608447</v>
      </c>
    </row>
    <row r="2752" spans="1:22" x14ac:dyDescent="0.25">
      <c r="A2752" s="1">
        <v>40311</v>
      </c>
      <c r="B2752" s="3" t="s">
        <v>6</v>
      </c>
      <c r="C2752" s="2">
        <v>40299</v>
      </c>
      <c r="D2752" s="5">
        <f>YEAR(Tabla1[[#This Row],[FECHA]])</f>
        <v>2010</v>
      </c>
      <c r="E2752" s="5">
        <f>IFERROR(VLOOKUP(Tabla1[[#This Row],[FECHA]],'COMPARENDOS TOTALES'!A:D,4,FALSE),0)</f>
        <v>10</v>
      </c>
      <c r="F2752" s="9">
        <f>IFERROR(VLOOKUP(Tabla1[[#This Row],[FECHA]],'COMPARENDOS TOTALES'!A:D,3,FALSE),0)</f>
        <v>2969833</v>
      </c>
      <c r="G2752" s="5">
        <f>IFERROR(VLOOKUP(Tabla1[[#This Row],[FECHA]],EXONERACIONES!A:D,4,FALSE),0)</f>
        <v>1</v>
      </c>
      <c r="H2752" s="9">
        <f>IFERROR(VLOOKUP(Tabla1[[#This Row],[FECHA]],EXONERACIONES!A:D,3,FALSE),0)</f>
        <v>137333</v>
      </c>
      <c r="I2752" s="5">
        <f>IFERROR(VLOOKUP(Tabla1[[#This Row],[FECHA]],'SIMIT CON RES'!A:D,4,FALSE),0)</f>
        <v>4</v>
      </c>
      <c r="J2752" s="9">
        <f>IFERROR(VLOOKUP(Tabla1[[#This Row],[FECHA]],'SIMIT CON RES'!A:D,3,FALSE),0)</f>
        <v>1030000</v>
      </c>
      <c r="K2752">
        <f>IFERROR(VLOOKUP(Tabla1[[#This Row],[FECHA]],'SIMIT SIN RES'!A:D,4,FALSE),0)</f>
        <v>0</v>
      </c>
      <c r="L2752" s="9">
        <f>IFERROR(VLOOKUP(Tabla1[[#This Row],[FECHA]],'SIMIT SIN RES'!A:D,3,FALSE),0)</f>
        <v>0</v>
      </c>
      <c r="M2752" s="5">
        <f>IFERROR(VLOOKUP(Tabla1[[#This Row],[FECHA]],'RECAUDOS DE COMPARENDOS'!A:D,4,FALSE),0)</f>
        <v>0</v>
      </c>
      <c r="N2752" s="9">
        <f>IFERROR(VLOOKUP(Tabla1[[#This Row],[FECHA]],'RECAUDOS DE COMPARENDOS'!A:D,3,FALSE),0)</f>
        <v>0</v>
      </c>
      <c r="O2752" s="5">
        <f>IFERROR(VLOOKUP(Tabla1[[#This Row],[FECHA]],'RECAUDOS DE RESOLUCIONES'!A:D,4,FALSE),0)</f>
        <v>0</v>
      </c>
      <c r="P2752" s="9">
        <f>IFERROR(VLOOKUP(Tabla1[[#This Row],[FECHA]],'RECAUDOS DE RESOLUCIONES'!A:D,3,FALSE),0)</f>
        <v>0</v>
      </c>
      <c r="Q275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2752" s="9">
        <f>Tabla1[V. COMPARENDOS]-(Tabla1[V. EXONERACIONES]+Tabla1[[#This Row],[V. SIMIT CON RESOLUCION]]+Tabla1[[#This Row],[V. SIMIT SIN RESOLUCION]]+Tabla1[[#This Row],[V. RECAUDOS COMPARENDOS]]+Tabla1[[#This Row],[V. RECAUDOS RESOLUCIONES]])</f>
        <v>1802500</v>
      </c>
      <c r="S2752" s="11">
        <f>IFERROR(VLOOKUP(Tabla1[[#This Row],[FECHA]],'RECAUDOS LOCALES'!A:D,4,FALSE),0)</f>
        <v>0</v>
      </c>
      <c r="T2752" s="9">
        <f>IFERROR(VLOOKUP(Tabla1[[#This Row],[FECHA]],'RECAUDOS LOCALES'!A:D,3,FALSE),0)</f>
        <v>0</v>
      </c>
      <c r="U2752" s="11">
        <f>IFERROR(VLOOKUP(Tabla1[[#This Row],[FECHA]],'RECAUDOS EXTERNOS'!A:D,4,FALSE),0)</f>
        <v>7</v>
      </c>
      <c r="V2752" s="9">
        <f>IFERROR(VLOOKUP(Tabla1[[#This Row],[FECHA]],'RECAUDOS EXTERNOS'!A:D,3,FALSE),0)</f>
        <v>937528</v>
      </c>
    </row>
    <row r="2753" spans="1:22" x14ac:dyDescent="0.25">
      <c r="A2753" s="1">
        <v>40312</v>
      </c>
      <c r="B2753" s="3" t="s">
        <v>0</v>
      </c>
      <c r="C2753" s="2">
        <v>40299</v>
      </c>
      <c r="D2753" s="5">
        <f>YEAR(Tabla1[[#This Row],[FECHA]])</f>
        <v>2010</v>
      </c>
      <c r="E2753" s="5">
        <f>IFERROR(VLOOKUP(Tabla1[[#This Row],[FECHA]],'COMPARENDOS TOTALES'!A:D,4,FALSE),0)</f>
        <v>7</v>
      </c>
      <c r="F2753" s="9">
        <f>IFERROR(VLOOKUP(Tabla1[[#This Row],[FECHA]],'COMPARENDOS TOTALES'!A:D,3,FALSE),0)</f>
        <v>2575000</v>
      </c>
      <c r="G2753" s="5">
        <f>IFERROR(VLOOKUP(Tabla1[[#This Row],[FECHA]],EXONERACIONES!A:D,4,FALSE),0)</f>
        <v>3</v>
      </c>
      <c r="H2753" s="9">
        <f>IFERROR(VLOOKUP(Tabla1[[#This Row],[FECHA]],EXONERACIONES!A:D,3,FALSE),0)</f>
        <v>1287500</v>
      </c>
      <c r="I2753" s="5">
        <f>IFERROR(VLOOKUP(Tabla1[[#This Row],[FECHA]],'SIMIT CON RES'!A:D,4,FALSE),0)</f>
        <v>4</v>
      </c>
      <c r="J2753" s="9">
        <f>IFERROR(VLOOKUP(Tabla1[[#This Row],[FECHA]],'SIMIT CON RES'!A:D,3,FALSE),0)</f>
        <v>1287500</v>
      </c>
      <c r="K2753">
        <f>IFERROR(VLOOKUP(Tabla1[[#This Row],[FECHA]],'SIMIT SIN RES'!A:D,4,FALSE),0)</f>
        <v>0</v>
      </c>
      <c r="L2753" s="9">
        <f>IFERROR(VLOOKUP(Tabla1[[#This Row],[FECHA]],'SIMIT SIN RES'!A:D,3,FALSE),0)</f>
        <v>0</v>
      </c>
      <c r="M2753" s="5">
        <f>IFERROR(VLOOKUP(Tabla1[[#This Row],[FECHA]],'RECAUDOS DE COMPARENDOS'!A:D,4,FALSE),0)</f>
        <v>0</v>
      </c>
      <c r="N2753" s="9">
        <f>IFERROR(VLOOKUP(Tabla1[[#This Row],[FECHA]],'RECAUDOS DE COMPARENDOS'!A:D,3,FALSE),0)</f>
        <v>0</v>
      </c>
      <c r="O2753" s="5">
        <f>IFERROR(VLOOKUP(Tabla1[[#This Row],[FECHA]],'RECAUDOS DE RESOLUCIONES'!A:D,4,FALSE),0)</f>
        <v>0</v>
      </c>
      <c r="P2753" s="9">
        <f>IFERROR(VLOOKUP(Tabla1[[#This Row],[FECHA]],'RECAUDOS DE RESOLUCIONES'!A:D,3,FALSE),0)</f>
        <v>0</v>
      </c>
      <c r="Q275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75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753" s="11">
        <f>IFERROR(VLOOKUP(Tabla1[[#This Row],[FECHA]],'RECAUDOS LOCALES'!A:D,4,FALSE),0)</f>
        <v>0</v>
      </c>
      <c r="T2753" s="9">
        <f>IFERROR(VLOOKUP(Tabla1[[#This Row],[FECHA]],'RECAUDOS LOCALES'!A:D,3,FALSE),0)</f>
        <v>0</v>
      </c>
      <c r="U2753" s="11">
        <f>IFERROR(VLOOKUP(Tabla1[[#This Row],[FECHA]],'RECAUDOS EXTERNOS'!A:D,4,FALSE),0)</f>
        <v>5</v>
      </c>
      <c r="V2753" s="9">
        <f>IFERROR(VLOOKUP(Tabla1[[#This Row],[FECHA]],'RECAUDOS EXTERNOS'!A:D,3,FALSE),0)</f>
        <v>727073</v>
      </c>
    </row>
    <row r="2754" spans="1:22" x14ac:dyDescent="0.25">
      <c r="A2754" s="1">
        <v>40313</v>
      </c>
      <c r="B2754" s="3" t="s">
        <v>5</v>
      </c>
      <c r="C2754" s="2">
        <v>40299</v>
      </c>
      <c r="D2754" s="5">
        <f>YEAR(Tabla1[[#This Row],[FECHA]])</f>
        <v>2010</v>
      </c>
      <c r="E2754" s="5">
        <f>IFERROR(VLOOKUP(Tabla1[[#This Row],[FECHA]],'COMPARENDOS TOTALES'!A:D,4,FALSE),0)</f>
        <v>3</v>
      </c>
      <c r="F2754" s="9">
        <f>IFERROR(VLOOKUP(Tabla1[[#This Row],[FECHA]],'COMPARENDOS TOTALES'!A:D,3,FALSE),0)</f>
        <v>1802500</v>
      </c>
      <c r="G2754" s="5">
        <f>IFERROR(VLOOKUP(Tabla1[[#This Row],[FECHA]],EXONERACIONES!A:D,4,FALSE),0)</f>
        <v>1</v>
      </c>
      <c r="H2754" s="9">
        <f>IFERROR(VLOOKUP(Tabla1[[#This Row],[FECHA]],EXONERACIONES!A:D,3,FALSE),0)</f>
        <v>257500</v>
      </c>
      <c r="I2754" s="5">
        <f>IFERROR(VLOOKUP(Tabla1[[#This Row],[FECHA]],'SIMIT CON RES'!A:D,4,FALSE),0)</f>
        <v>2</v>
      </c>
      <c r="J2754" s="9">
        <f>IFERROR(VLOOKUP(Tabla1[[#This Row],[FECHA]],'SIMIT CON RES'!A:D,3,FALSE),0)</f>
        <v>1545000</v>
      </c>
      <c r="K2754">
        <f>IFERROR(VLOOKUP(Tabla1[[#This Row],[FECHA]],'SIMIT SIN RES'!A:D,4,FALSE),0)</f>
        <v>0</v>
      </c>
      <c r="L2754" s="9">
        <f>IFERROR(VLOOKUP(Tabla1[[#This Row],[FECHA]],'SIMIT SIN RES'!A:D,3,FALSE),0)</f>
        <v>0</v>
      </c>
      <c r="M2754" s="5">
        <f>IFERROR(VLOOKUP(Tabla1[[#This Row],[FECHA]],'RECAUDOS DE COMPARENDOS'!A:D,4,FALSE),0)</f>
        <v>0</v>
      </c>
      <c r="N2754" s="9">
        <f>IFERROR(VLOOKUP(Tabla1[[#This Row],[FECHA]],'RECAUDOS DE COMPARENDOS'!A:D,3,FALSE),0)</f>
        <v>0</v>
      </c>
      <c r="O2754" s="5">
        <f>IFERROR(VLOOKUP(Tabla1[[#This Row],[FECHA]],'RECAUDOS DE RESOLUCIONES'!A:D,4,FALSE),0)</f>
        <v>0</v>
      </c>
      <c r="P2754" s="9">
        <f>IFERROR(VLOOKUP(Tabla1[[#This Row],[FECHA]],'RECAUDOS DE RESOLUCIONES'!A:D,3,FALSE),0)</f>
        <v>0</v>
      </c>
      <c r="Q275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75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754" s="11">
        <f>IFERROR(VLOOKUP(Tabla1[[#This Row],[FECHA]],'RECAUDOS LOCALES'!A:D,4,FALSE),0)</f>
        <v>0</v>
      </c>
      <c r="T2754" s="9">
        <f>IFERROR(VLOOKUP(Tabla1[[#This Row],[FECHA]],'RECAUDOS LOCALES'!A:D,3,FALSE),0)</f>
        <v>0</v>
      </c>
      <c r="U2754" s="11">
        <f>IFERROR(VLOOKUP(Tabla1[[#This Row],[FECHA]],'RECAUDOS EXTERNOS'!A:D,4,FALSE),0)</f>
        <v>0</v>
      </c>
      <c r="V2754" s="9">
        <f>IFERROR(VLOOKUP(Tabla1[[#This Row],[FECHA]],'RECAUDOS EXTERNOS'!A:D,3,FALSE),0)</f>
        <v>0</v>
      </c>
    </row>
    <row r="2755" spans="1:22" x14ac:dyDescent="0.25">
      <c r="A2755" s="1">
        <v>40314</v>
      </c>
      <c r="B2755" s="3" t="s">
        <v>4</v>
      </c>
      <c r="C2755" s="2">
        <v>40299</v>
      </c>
      <c r="D2755" s="5">
        <f>YEAR(Tabla1[[#This Row],[FECHA]])</f>
        <v>2010</v>
      </c>
      <c r="E2755" s="5">
        <f>IFERROR(VLOOKUP(Tabla1[[#This Row],[FECHA]],'COMPARENDOS TOTALES'!A:D,4,FALSE),0)</f>
        <v>12</v>
      </c>
      <c r="F2755" s="9">
        <f>IFERROR(VLOOKUP(Tabla1[[#This Row],[FECHA]],'COMPARENDOS TOTALES'!A:D,3,FALSE),0)</f>
        <v>4120000</v>
      </c>
      <c r="G2755" s="5">
        <f>IFERROR(VLOOKUP(Tabla1[[#This Row],[FECHA]],EXONERACIONES!A:D,4,FALSE),0)</f>
        <v>3</v>
      </c>
      <c r="H2755" s="9">
        <f>IFERROR(VLOOKUP(Tabla1[[#This Row],[FECHA]],EXONERACIONES!A:D,3,FALSE),0)</f>
        <v>1287500</v>
      </c>
      <c r="I2755" s="5">
        <f>IFERROR(VLOOKUP(Tabla1[[#This Row],[FECHA]],'SIMIT CON RES'!A:D,4,FALSE),0)</f>
        <v>5</v>
      </c>
      <c r="J2755" s="9">
        <f>IFERROR(VLOOKUP(Tabla1[[#This Row],[FECHA]],'SIMIT CON RES'!A:D,3,FALSE),0)</f>
        <v>1802500</v>
      </c>
      <c r="K2755">
        <f>IFERROR(VLOOKUP(Tabla1[[#This Row],[FECHA]],'SIMIT SIN RES'!A:D,4,FALSE),0)</f>
        <v>0</v>
      </c>
      <c r="L2755" s="9">
        <f>IFERROR(VLOOKUP(Tabla1[[#This Row],[FECHA]],'SIMIT SIN RES'!A:D,3,FALSE),0)</f>
        <v>0</v>
      </c>
      <c r="M2755" s="5">
        <f>IFERROR(VLOOKUP(Tabla1[[#This Row],[FECHA]],'RECAUDOS DE COMPARENDOS'!A:D,4,FALSE),0)</f>
        <v>0</v>
      </c>
      <c r="N2755" s="9">
        <f>IFERROR(VLOOKUP(Tabla1[[#This Row],[FECHA]],'RECAUDOS DE COMPARENDOS'!A:D,3,FALSE),0)</f>
        <v>0</v>
      </c>
      <c r="O2755" s="5">
        <f>IFERROR(VLOOKUP(Tabla1[[#This Row],[FECHA]],'RECAUDOS DE RESOLUCIONES'!A:D,4,FALSE),0)</f>
        <v>0</v>
      </c>
      <c r="P2755" s="9">
        <f>IFERROR(VLOOKUP(Tabla1[[#This Row],[FECHA]],'RECAUDOS DE RESOLUCIONES'!A:D,3,FALSE),0)</f>
        <v>0</v>
      </c>
      <c r="Q275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2755" s="9">
        <f>Tabla1[V. COMPARENDOS]-(Tabla1[V. EXONERACIONES]+Tabla1[[#This Row],[V. SIMIT CON RESOLUCION]]+Tabla1[[#This Row],[V. SIMIT SIN RESOLUCION]]+Tabla1[[#This Row],[V. RECAUDOS COMPARENDOS]]+Tabla1[[#This Row],[V. RECAUDOS RESOLUCIONES]])</f>
        <v>1030000</v>
      </c>
      <c r="S2755" s="11">
        <f>IFERROR(VLOOKUP(Tabla1[[#This Row],[FECHA]],'RECAUDOS LOCALES'!A:D,4,FALSE),0)</f>
        <v>0</v>
      </c>
      <c r="T2755" s="9">
        <f>IFERROR(VLOOKUP(Tabla1[[#This Row],[FECHA]],'RECAUDOS LOCALES'!A:D,3,FALSE),0)</f>
        <v>0</v>
      </c>
      <c r="U2755" s="11">
        <f>IFERROR(VLOOKUP(Tabla1[[#This Row],[FECHA]],'RECAUDOS EXTERNOS'!A:D,4,FALSE),0)</f>
        <v>0</v>
      </c>
      <c r="V2755" s="9">
        <f>IFERROR(VLOOKUP(Tabla1[[#This Row],[FECHA]],'RECAUDOS EXTERNOS'!A:D,3,FALSE),0)</f>
        <v>0</v>
      </c>
    </row>
    <row r="2756" spans="1:22" x14ac:dyDescent="0.25">
      <c r="A2756" s="1">
        <v>40315</v>
      </c>
      <c r="B2756" s="3" t="s">
        <v>1</v>
      </c>
      <c r="C2756" s="2">
        <v>40299</v>
      </c>
      <c r="D2756" s="5">
        <f>YEAR(Tabla1[[#This Row],[FECHA]])</f>
        <v>2010</v>
      </c>
      <c r="E2756" s="5">
        <f>IFERROR(VLOOKUP(Tabla1[[#This Row],[FECHA]],'COMPARENDOS TOTALES'!A:D,4,FALSE),0)</f>
        <v>11</v>
      </c>
      <c r="F2756" s="9">
        <f>IFERROR(VLOOKUP(Tabla1[[#This Row],[FECHA]],'COMPARENDOS TOTALES'!A:D,3,FALSE),0)</f>
        <v>3862500</v>
      </c>
      <c r="G2756" s="5">
        <f>IFERROR(VLOOKUP(Tabla1[[#This Row],[FECHA]],EXONERACIONES!A:D,4,FALSE),0)</f>
        <v>1</v>
      </c>
      <c r="H2756" s="9">
        <f>IFERROR(VLOOKUP(Tabla1[[#This Row],[FECHA]],EXONERACIONES!A:D,3,FALSE),0)</f>
        <v>257500</v>
      </c>
      <c r="I2756" s="5">
        <f>IFERROR(VLOOKUP(Tabla1[[#This Row],[FECHA]],'SIMIT CON RES'!A:D,4,FALSE),0)</f>
        <v>6</v>
      </c>
      <c r="J2756" s="9">
        <f>IFERROR(VLOOKUP(Tabla1[[#This Row],[FECHA]],'SIMIT CON RES'!A:D,3,FALSE),0)</f>
        <v>2060000</v>
      </c>
      <c r="K2756">
        <f>IFERROR(VLOOKUP(Tabla1[[#This Row],[FECHA]],'SIMIT SIN RES'!A:D,4,FALSE),0)</f>
        <v>0</v>
      </c>
      <c r="L2756" s="9">
        <f>IFERROR(VLOOKUP(Tabla1[[#This Row],[FECHA]],'SIMIT SIN RES'!A:D,3,FALSE),0)</f>
        <v>0</v>
      </c>
      <c r="M2756" s="5">
        <f>IFERROR(VLOOKUP(Tabla1[[#This Row],[FECHA]],'RECAUDOS DE COMPARENDOS'!A:D,4,FALSE),0)</f>
        <v>0</v>
      </c>
      <c r="N2756" s="9">
        <f>IFERROR(VLOOKUP(Tabla1[[#This Row],[FECHA]],'RECAUDOS DE COMPARENDOS'!A:D,3,FALSE),0)</f>
        <v>0</v>
      </c>
      <c r="O2756" s="5">
        <f>IFERROR(VLOOKUP(Tabla1[[#This Row],[FECHA]],'RECAUDOS DE RESOLUCIONES'!A:D,4,FALSE),0)</f>
        <v>0</v>
      </c>
      <c r="P2756" s="9">
        <f>IFERROR(VLOOKUP(Tabla1[[#This Row],[FECHA]],'RECAUDOS DE RESOLUCIONES'!A:D,3,FALSE),0)</f>
        <v>0</v>
      </c>
      <c r="Q275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2756" s="9">
        <f>Tabla1[V. COMPARENDOS]-(Tabla1[V. EXONERACIONES]+Tabla1[[#This Row],[V. SIMIT CON RESOLUCION]]+Tabla1[[#This Row],[V. SIMIT SIN RESOLUCION]]+Tabla1[[#This Row],[V. RECAUDOS COMPARENDOS]]+Tabla1[[#This Row],[V. RECAUDOS RESOLUCIONES]])</f>
        <v>1545000</v>
      </c>
      <c r="S2756" s="11">
        <f>IFERROR(VLOOKUP(Tabla1[[#This Row],[FECHA]],'RECAUDOS LOCALES'!A:D,4,FALSE),0)</f>
        <v>0</v>
      </c>
      <c r="T2756" s="9">
        <f>IFERROR(VLOOKUP(Tabla1[[#This Row],[FECHA]],'RECAUDOS LOCALES'!A:D,3,FALSE),0)</f>
        <v>0</v>
      </c>
      <c r="U2756" s="11">
        <f>IFERROR(VLOOKUP(Tabla1[[#This Row],[FECHA]],'RECAUDOS EXTERNOS'!A:D,4,FALSE),0)</f>
        <v>0</v>
      </c>
      <c r="V2756" s="9">
        <f>IFERROR(VLOOKUP(Tabla1[[#This Row],[FECHA]],'RECAUDOS EXTERNOS'!A:D,3,FALSE),0)</f>
        <v>0</v>
      </c>
    </row>
    <row r="2757" spans="1:22" x14ac:dyDescent="0.25">
      <c r="A2757" s="1">
        <v>40316</v>
      </c>
      <c r="B2757" s="3" t="s">
        <v>2</v>
      </c>
      <c r="C2757" s="2">
        <v>40299</v>
      </c>
      <c r="D2757" s="5">
        <f>YEAR(Tabla1[[#This Row],[FECHA]])</f>
        <v>2010</v>
      </c>
      <c r="E2757" s="5">
        <f>IFERROR(VLOOKUP(Tabla1[[#This Row],[FECHA]],'COMPARENDOS TOTALES'!A:D,4,FALSE),0)</f>
        <v>8</v>
      </c>
      <c r="F2757" s="9">
        <f>IFERROR(VLOOKUP(Tabla1[[#This Row],[FECHA]],'COMPARENDOS TOTALES'!A:D,3,FALSE),0)</f>
        <v>2712333</v>
      </c>
      <c r="G2757" s="5">
        <f>IFERROR(VLOOKUP(Tabla1[[#This Row],[FECHA]],EXONERACIONES!A:D,4,FALSE),0)</f>
        <v>2</v>
      </c>
      <c r="H2757" s="9">
        <f>IFERROR(VLOOKUP(Tabla1[[#This Row],[FECHA]],EXONERACIONES!A:D,3,FALSE),0)</f>
        <v>515000</v>
      </c>
      <c r="I2757" s="5">
        <f>IFERROR(VLOOKUP(Tabla1[[#This Row],[FECHA]],'SIMIT CON RES'!A:D,4,FALSE),0)</f>
        <v>5</v>
      </c>
      <c r="J2757" s="9">
        <f>IFERROR(VLOOKUP(Tabla1[[#This Row],[FECHA]],'SIMIT CON RES'!A:D,3,FALSE),0)</f>
        <v>1939833</v>
      </c>
      <c r="K2757">
        <f>IFERROR(VLOOKUP(Tabla1[[#This Row],[FECHA]],'SIMIT SIN RES'!A:D,4,FALSE),0)</f>
        <v>0</v>
      </c>
      <c r="L2757" s="9">
        <f>IFERROR(VLOOKUP(Tabla1[[#This Row],[FECHA]],'SIMIT SIN RES'!A:D,3,FALSE),0)</f>
        <v>0</v>
      </c>
      <c r="M2757" s="5">
        <f>IFERROR(VLOOKUP(Tabla1[[#This Row],[FECHA]],'RECAUDOS DE COMPARENDOS'!A:D,4,FALSE),0)</f>
        <v>0</v>
      </c>
      <c r="N2757" s="9">
        <f>IFERROR(VLOOKUP(Tabla1[[#This Row],[FECHA]],'RECAUDOS DE COMPARENDOS'!A:D,3,FALSE),0)</f>
        <v>0</v>
      </c>
      <c r="O2757" s="5">
        <f>IFERROR(VLOOKUP(Tabla1[[#This Row],[FECHA]],'RECAUDOS DE RESOLUCIONES'!A:D,4,FALSE),0)</f>
        <v>0</v>
      </c>
      <c r="P2757" s="9">
        <f>IFERROR(VLOOKUP(Tabla1[[#This Row],[FECHA]],'RECAUDOS DE RESOLUCIONES'!A:D,3,FALSE),0)</f>
        <v>0</v>
      </c>
      <c r="Q275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757" s="9">
        <f>Tabla1[V. COMPARENDOS]-(Tabla1[V. EXONERACIONES]+Tabla1[[#This Row],[V. SIMIT CON RESOLUCION]]+Tabla1[[#This Row],[V. SIMIT SIN RESOLUCION]]+Tabla1[[#This Row],[V. RECAUDOS COMPARENDOS]]+Tabla1[[#This Row],[V. RECAUDOS RESOLUCIONES]])</f>
        <v>257500</v>
      </c>
      <c r="S2757" s="11">
        <f>IFERROR(VLOOKUP(Tabla1[[#This Row],[FECHA]],'RECAUDOS LOCALES'!A:D,4,FALSE),0)</f>
        <v>7</v>
      </c>
      <c r="T2757" s="9">
        <f>IFERROR(VLOOKUP(Tabla1[[#This Row],[FECHA]],'RECAUDOS LOCALES'!A:D,3,FALSE),0)</f>
        <v>892902</v>
      </c>
      <c r="U2757" s="11">
        <f>IFERROR(VLOOKUP(Tabla1[[#This Row],[FECHA]],'RECAUDOS EXTERNOS'!A:D,4,FALSE),0)</f>
        <v>9</v>
      </c>
      <c r="V2757" s="9">
        <f>IFERROR(VLOOKUP(Tabla1[[#This Row],[FECHA]],'RECAUDOS EXTERNOS'!A:D,3,FALSE),0)</f>
        <v>1115431</v>
      </c>
    </row>
    <row r="2758" spans="1:22" x14ac:dyDescent="0.25">
      <c r="A2758" s="1">
        <v>40317</v>
      </c>
      <c r="B2758" s="3" t="s">
        <v>3</v>
      </c>
      <c r="C2758" s="2">
        <v>40299</v>
      </c>
      <c r="D2758" s="5">
        <f>YEAR(Tabla1[[#This Row],[FECHA]])</f>
        <v>2010</v>
      </c>
      <c r="E2758" s="5">
        <f>IFERROR(VLOOKUP(Tabla1[[#This Row],[FECHA]],'COMPARENDOS TOTALES'!A:D,4,FALSE),0)</f>
        <v>6</v>
      </c>
      <c r="F2758" s="9">
        <f>IFERROR(VLOOKUP(Tabla1[[#This Row],[FECHA]],'COMPARENDOS TOTALES'!A:D,3,FALSE),0)</f>
        <v>2317500</v>
      </c>
      <c r="G2758" s="5">
        <f>IFERROR(VLOOKUP(Tabla1[[#This Row],[FECHA]],EXONERACIONES!A:D,4,FALSE),0)</f>
        <v>2</v>
      </c>
      <c r="H2758" s="9">
        <f>IFERROR(VLOOKUP(Tabla1[[#This Row],[FECHA]],EXONERACIONES!A:D,3,FALSE),0)</f>
        <v>772500</v>
      </c>
      <c r="I2758" s="5">
        <f>IFERROR(VLOOKUP(Tabla1[[#This Row],[FECHA]],'SIMIT CON RES'!A:D,4,FALSE),0)</f>
        <v>3</v>
      </c>
      <c r="J2758" s="9">
        <f>IFERROR(VLOOKUP(Tabla1[[#This Row],[FECHA]],'SIMIT CON RES'!A:D,3,FALSE),0)</f>
        <v>1287500</v>
      </c>
      <c r="K2758">
        <f>IFERROR(VLOOKUP(Tabla1[[#This Row],[FECHA]],'SIMIT SIN RES'!A:D,4,FALSE),0)</f>
        <v>0</v>
      </c>
      <c r="L2758" s="9">
        <f>IFERROR(VLOOKUP(Tabla1[[#This Row],[FECHA]],'SIMIT SIN RES'!A:D,3,FALSE),0)</f>
        <v>0</v>
      </c>
      <c r="M2758" s="5">
        <f>IFERROR(VLOOKUP(Tabla1[[#This Row],[FECHA]],'RECAUDOS DE COMPARENDOS'!A:D,4,FALSE),0)</f>
        <v>0</v>
      </c>
      <c r="N2758" s="9">
        <f>IFERROR(VLOOKUP(Tabla1[[#This Row],[FECHA]],'RECAUDOS DE COMPARENDOS'!A:D,3,FALSE),0)</f>
        <v>0</v>
      </c>
      <c r="O2758" s="5">
        <f>IFERROR(VLOOKUP(Tabla1[[#This Row],[FECHA]],'RECAUDOS DE RESOLUCIONES'!A:D,4,FALSE),0)</f>
        <v>0</v>
      </c>
      <c r="P2758" s="9">
        <f>IFERROR(VLOOKUP(Tabla1[[#This Row],[FECHA]],'RECAUDOS DE RESOLUCIONES'!A:D,3,FALSE),0)</f>
        <v>0</v>
      </c>
      <c r="Q275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758" s="9">
        <f>Tabla1[V. COMPARENDOS]-(Tabla1[V. EXONERACIONES]+Tabla1[[#This Row],[V. SIMIT CON RESOLUCION]]+Tabla1[[#This Row],[V. SIMIT SIN RESOLUCION]]+Tabla1[[#This Row],[V. RECAUDOS COMPARENDOS]]+Tabla1[[#This Row],[V. RECAUDOS RESOLUCIONES]])</f>
        <v>257500</v>
      </c>
      <c r="S2758" s="11">
        <f>IFERROR(VLOOKUP(Tabla1[[#This Row],[FECHA]],'RECAUDOS LOCALES'!A:D,4,FALSE),0)</f>
        <v>0</v>
      </c>
      <c r="T2758" s="9">
        <f>IFERROR(VLOOKUP(Tabla1[[#This Row],[FECHA]],'RECAUDOS LOCALES'!A:D,3,FALSE),0)</f>
        <v>0</v>
      </c>
      <c r="U2758" s="11">
        <f>IFERROR(VLOOKUP(Tabla1[[#This Row],[FECHA]],'RECAUDOS EXTERNOS'!A:D,4,FALSE),0)</f>
        <v>3</v>
      </c>
      <c r="V2758" s="9">
        <f>IFERROR(VLOOKUP(Tabla1[[#This Row],[FECHA]],'RECAUDOS EXTERNOS'!A:D,3,FALSE),0)</f>
        <v>483743</v>
      </c>
    </row>
    <row r="2759" spans="1:22" x14ac:dyDescent="0.25">
      <c r="A2759" s="1">
        <v>40318</v>
      </c>
      <c r="B2759" s="3" t="s">
        <v>6</v>
      </c>
      <c r="C2759" s="2">
        <v>40299</v>
      </c>
      <c r="D2759" s="5">
        <f>YEAR(Tabla1[[#This Row],[FECHA]])</f>
        <v>2010</v>
      </c>
      <c r="E2759" s="5">
        <f>IFERROR(VLOOKUP(Tabla1[[#This Row],[FECHA]],'COMPARENDOS TOTALES'!A:D,4,FALSE),0)</f>
        <v>4</v>
      </c>
      <c r="F2759" s="9">
        <f>IFERROR(VLOOKUP(Tabla1[[#This Row],[FECHA]],'COMPARENDOS TOTALES'!A:D,3,FALSE),0)</f>
        <v>789666</v>
      </c>
      <c r="G2759" s="5">
        <f>IFERROR(VLOOKUP(Tabla1[[#This Row],[FECHA]],EXONERACIONES!A:D,4,FALSE),0)</f>
        <v>0</v>
      </c>
      <c r="H2759" s="9">
        <f>IFERROR(VLOOKUP(Tabla1[[#This Row],[FECHA]],EXONERACIONES!A:D,3,FALSE),0)</f>
        <v>0</v>
      </c>
      <c r="I2759" s="5">
        <f>IFERROR(VLOOKUP(Tabla1[[#This Row],[FECHA]],'SIMIT CON RES'!A:D,4,FALSE),0)</f>
        <v>4</v>
      </c>
      <c r="J2759" s="9">
        <f>IFERROR(VLOOKUP(Tabla1[[#This Row],[FECHA]],'SIMIT CON RES'!A:D,3,FALSE),0)</f>
        <v>789666</v>
      </c>
      <c r="K2759">
        <f>IFERROR(VLOOKUP(Tabla1[[#This Row],[FECHA]],'SIMIT SIN RES'!A:D,4,FALSE),0)</f>
        <v>0</v>
      </c>
      <c r="L2759" s="9">
        <f>IFERROR(VLOOKUP(Tabla1[[#This Row],[FECHA]],'SIMIT SIN RES'!A:D,3,FALSE),0)</f>
        <v>0</v>
      </c>
      <c r="M2759" s="5">
        <f>IFERROR(VLOOKUP(Tabla1[[#This Row],[FECHA]],'RECAUDOS DE COMPARENDOS'!A:D,4,FALSE),0)</f>
        <v>0</v>
      </c>
      <c r="N2759" s="9">
        <f>IFERROR(VLOOKUP(Tabla1[[#This Row],[FECHA]],'RECAUDOS DE COMPARENDOS'!A:D,3,FALSE),0)</f>
        <v>0</v>
      </c>
      <c r="O2759" s="5">
        <f>IFERROR(VLOOKUP(Tabla1[[#This Row],[FECHA]],'RECAUDOS DE RESOLUCIONES'!A:D,4,FALSE),0)</f>
        <v>0</v>
      </c>
      <c r="P2759" s="9">
        <f>IFERROR(VLOOKUP(Tabla1[[#This Row],[FECHA]],'RECAUDOS DE RESOLUCIONES'!A:D,3,FALSE),0)</f>
        <v>0</v>
      </c>
      <c r="Q275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75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759" s="11">
        <f>IFERROR(VLOOKUP(Tabla1[[#This Row],[FECHA]],'RECAUDOS LOCALES'!A:D,4,FALSE),0)</f>
        <v>4</v>
      </c>
      <c r="T2759" s="9">
        <f>IFERROR(VLOOKUP(Tabla1[[#This Row],[FECHA]],'RECAUDOS LOCALES'!A:D,3,FALSE),0)</f>
        <v>429967</v>
      </c>
      <c r="U2759" s="11">
        <f>IFERROR(VLOOKUP(Tabla1[[#This Row],[FECHA]],'RECAUDOS EXTERNOS'!A:D,4,FALSE),0)</f>
        <v>2</v>
      </c>
      <c r="V2759" s="9">
        <f>IFERROR(VLOOKUP(Tabla1[[#This Row],[FECHA]],'RECAUDOS EXTERNOS'!A:D,3,FALSE),0)</f>
        <v>394125</v>
      </c>
    </row>
    <row r="2760" spans="1:22" x14ac:dyDescent="0.25">
      <c r="A2760" s="1">
        <v>40319</v>
      </c>
      <c r="B2760" s="3" t="s">
        <v>0</v>
      </c>
      <c r="C2760" s="2">
        <v>40299</v>
      </c>
      <c r="D2760" s="5">
        <f>YEAR(Tabla1[[#This Row],[FECHA]])</f>
        <v>2010</v>
      </c>
      <c r="E2760" s="5">
        <f>IFERROR(VLOOKUP(Tabla1[[#This Row],[FECHA]],'COMPARENDOS TOTALES'!A:D,4,FALSE),0)</f>
        <v>7</v>
      </c>
      <c r="F2760" s="9">
        <f>IFERROR(VLOOKUP(Tabla1[[#This Row],[FECHA]],'COMPARENDOS TOTALES'!A:D,3,FALSE),0)</f>
        <v>1802500</v>
      </c>
      <c r="G2760" s="5">
        <f>IFERROR(VLOOKUP(Tabla1[[#This Row],[FECHA]],EXONERACIONES!A:D,4,FALSE),0)</f>
        <v>0</v>
      </c>
      <c r="H2760" s="9">
        <f>IFERROR(VLOOKUP(Tabla1[[#This Row],[FECHA]],EXONERACIONES!A:D,3,FALSE),0)</f>
        <v>0</v>
      </c>
      <c r="I2760" s="5">
        <f>IFERROR(VLOOKUP(Tabla1[[#This Row],[FECHA]],'SIMIT CON RES'!A:D,4,FALSE),0)</f>
        <v>6</v>
      </c>
      <c r="J2760" s="9">
        <f>IFERROR(VLOOKUP(Tabla1[[#This Row],[FECHA]],'SIMIT CON RES'!A:D,3,FALSE),0)</f>
        <v>1545000</v>
      </c>
      <c r="K2760">
        <f>IFERROR(VLOOKUP(Tabla1[[#This Row],[FECHA]],'SIMIT SIN RES'!A:D,4,FALSE),0)</f>
        <v>0</v>
      </c>
      <c r="L2760" s="9">
        <f>IFERROR(VLOOKUP(Tabla1[[#This Row],[FECHA]],'SIMIT SIN RES'!A:D,3,FALSE),0)</f>
        <v>0</v>
      </c>
      <c r="M2760" s="5">
        <f>IFERROR(VLOOKUP(Tabla1[[#This Row],[FECHA]],'RECAUDOS DE COMPARENDOS'!A:D,4,FALSE),0)</f>
        <v>0</v>
      </c>
      <c r="N2760" s="9">
        <f>IFERROR(VLOOKUP(Tabla1[[#This Row],[FECHA]],'RECAUDOS DE COMPARENDOS'!A:D,3,FALSE),0)</f>
        <v>0</v>
      </c>
      <c r="O2760" s="5">
        <f>IFERROR(VLOOKUP(Tabla1[[#This Row],[FECHA]],'RECAUDOS DE RESOLUCIONES'!A:D,4,FALSE),0)</f>
        <v>0</v>
      </c>
      <c r="P2760" s="9">
        <f>IFERROR(VLOOKUP(Tabla1[[#This Row],[FECHA]],'RECAUDOS DE RESOLUCIONES'!A:D,3,FALSE),0)</f>
        <v>0</v>
      </c>
      <c r="Q276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760" s="9">
        <f>Tabla1[V. COMPARENDOS]-(Tabla1[V. EXONERACIONES]+Tabla1[[#This Row],[V. SIMIT CON RESOLUCION]]+Tabla1[[#This Row],[V. SIMIT SIN RESOLUCION]]+Tabla1[[#This Row],[V. RECAUDOS COMPARENDOS]]+Tabla1[[#This Row],[V. RECAUDOS RESOLUCIONES]])</f>
        <v>257500</v>
      </c>
      <c r="S2760" s="11">
        <f>IFERROR(VLOOKUP(Tabla1[[#This Row],[FECHA]],'RECAUDOS LOCALES'!A:D,4,FALSE),0)</f>
        <v>6</v>
      </c>
      <c r="T2760" s="9">
        <f>IFERROR(VLOOKUP(Tabla1[[#This Row],[FECHA]],'RECAUDOS LOCALES'!A:D,3,FALSE),0)</f>
        <v>514601</v>
      </c>
      <c r="U2760" s="11">
        <f>IFERROR(VLOOKUP(Tabla1[[#This Row],[FECHA]],'RECAUDOS EXTERNOS'!A:D,4,FALSE),0)</f>
        <v>7</v>
      </c>
      <c r="V2760" s="9">
        <f>IFERROR(VLOOKUP(Tabla1[[#This Row],[FECHA]],'RECAUDOS EXTERNOS'!A:D,3,FALSE),0)</f>
        <v>934568</v>
      </c>
    </row>
    <row r="2761" spans="1:22" x14ac:dyDescent="0.25">
      <c r="A2761" s="1">
        <v>40320</v>
      </c>
      <c r="B2761" s="3" t="s">
        <v>5</v>
      </c>
      <c r="C2761" s="2">
        <v>40299</v>
      </c>
      <c r="D2761" s="5">
        <f>YEAR(Tabla1[[#This Row],[FECHA]])</f>
        <v>2010</v>
      </c>
      <c r="E2761" s="5">
        <f>IFERROR(VLOOKUP(Tabla1[[#This Row],[FECHA]],'COMPARENDOS TOTALES'!A:D,4,FALSE),0)</f>
        <v>6</v>
      </c>
      <c r="F2761" s="9">
        <f>IFERROR(VLOOKUP(Tabla1[[#This Row],[FECHA]],'COMPARENDOS TOTALES'!A:D,3,FALSE),0)</f>
        <v>2575000</v>
      </c>
      <c r="G2761" s="5">
        <f>IFERROR(VLOOKUP(Tabla1[[#This Row],[FECHA]],EXONERACIONES!A:D,4,FALSE),0)</f>
        <v>1</v>
      </c>
      <c r="H2761" s="9">
        <f>IFERROR(VLOOKUP(Tabla1[[#This Row],[FECHA]],EXONERACIONES!A:D,3,FALSE),0)</f>
        <v>257500</v>
      </c>
      <c r="I2761" s="5">
        <f>IFERROR(VLOOKUP(Tabla1[[#This Row],[FECHA]],'SIMIT CON RES'!A:D,4,FALSE),0)</f>
        <v>5</v>
      </c>
      <c r="J2761" s="9">
        <f>IFERROR(VLOOKUP(Tabla1[[#This Row],[FECHA]],'SIMIT CON RES'!A:D,3,FALSE),0)</f>
        <v>2317500</v>
      </c>
      <c r="K2761">
        <f>IFERROR(VLOOKUP(Tabla1[[#This Row],[FECHA]],'SIMIT SIN RES'!A:D,4,FALSE),0)</f>
        <v>0</v>
      </c>
      <c r="L2761" s="9">
        <f>IFERROR(VLOOKUP(Tabla1[[#This Row],[FECHA]],'SIMIT SIN RES'!A:D,3,FALSE),0)</f>
        <v>0</v>
      </c>
      <c r="M2761" s="5">
        <f>IFERROR(VLOOKUP(Tabla1[[#This Row],[FECHA]],'RECAUDOS DE COMPARENDOS'!A:D,4,FALSE),0)</f>
        <v>0</v>
      </c>
      <c r="N2761" s="9">
        <f>IFERROR(VLOOKUP(Tabla1[[#This Row],[FECHA]],'RECAUDOS DE COMPARENDOS'!A:D,3,FALSE),0)</f>
        <v>0</v>
      </c>
      <c r="O2761" s="5">
        <f>IFERROR(VLOOKUP(Tabla1[[#This Row],[FECHA]],'RECAUDOS DE RESOLUCIONES'!A:D,4,FALSE),0)</f>
        <v>0</v>
      </c>
      <c r="P2761" s="9">
        <f>IFERROR(VLOOKUP(Tabla1[[#This Row],[FECHA]],'RECAUDOS DE RESOLUCIONES'!A:D,3,FALSE),0)</f>
        <v>0</v>
      </c>
      <c r="Q276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76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761" s="11">
        <f>IFERROR(VLOOKUP(Tabla1[[#This Row],[FECHA]],'RECAUDOS LOCALES'!A:D,4,FALSE),0)</f>
        <v>0</v>
      </c>
      <c r="T2761" s="9">
        <f>IFERROR(VLOOKUP(Tabla1[[#This Row],[FECHA]],'RECAUDOS LOCALES'!A:D,3,FALSE),0)</f>
        <v>0</v>
      </c>
      <c r="U2761" s="11">
        <f>IFERROR(VLOOKUP(Tabla1[[#This Row],[FECHA]],'RECAUDOS EXTERNOS'!A:D,4,FALSE),0)</f>
        <v>0</v>
      </c>
      <c r="V2761" s="9">
        <f>IFERROR(VLOOKUP(Tabla1[[#This Row],[FECHA]],'RECAUDOS EXTERNOS'!A:D,3,FALSE),0)</f>
        <v>0</v>
      </c>
    </row>
    <row r="2762" spans="1:22" x14ac:dyDescent="0.25">
      <c r="A2762" s="1">
        <v>40321</v>
      </c>
      <c r="B2762" s="3" t="s">
        <v>4</v>
      </c>
      <c r="C2762" s="2">
        <v>40299</v>
      </c>
      <c r="D2762" s="5">
        <f>YEAR(Tabla1[[#This Row],[FECHA]])</f>
        <v>2010</v>
      </c>
      <c r="E2762" s="5">
        <f>IFERROR(VLOOKUP(Tabla1[[#This Row],[FECHA]],'COMPARENDOS TOTALES'!A:D,4,FALSE),0)</f>
        <v>3</v>
      </c>
      <c r="F2762" s="9">
        <f>IFERROR(VLOOKUP(Tabla1[[#This Row],[FECHA]],'COMPARENDOS TOTALES'!A:D,3,FALSE),0)</f>
        <v>1545000</v>
      </c>
      <c r="G2762" s="5">
        <f>IFERROR(VLOOKUP(Tabla1[[#This Row],[FECHA]],EXONERACIONES!A:D,4,FALSE),0)</f>
        <v>0</v>
      </c>
      <c r="H2762" s="9">
        <f>IFERROR(VLOOKUP(Tabla1[[#This Row],[FECHA]],EXONERACIONES!A:D,3,FALSE),0)</f>
        <v>0</v>
      </c>
      <c r="I2762" s="5">
        <f>IFERROR(VLOOKUP(Tabla1[[#This Row],[FECHA]],'SIMIT CON RES'!A:D,4,FALSE),0)</f>
        <v>3</v>
      </c>
      <c r="J2762" s="9">
        <f>IFERROR(VLOOKUP(Tabla1[[#This Row],[FECHA]],'SIMIT CON RES'!A:D,3,FALSE),0)</f>
        <v>1545000</v>
      </c>
      <c r="K2762">
        <f>IFERROR(VLOOKUP(Tabla1[[#This Row],[FECHA]],'SIMIT SIN RES'!A:D,4,FALSE),0)</f>
        <v>0</v>
      </c>
      <c r="L2762" s="9">
        <f>IFERROR(VLOOKUP(Tabla1[[#This Row],[FECHA]],'SIMIT SIN RES'!A:D,3,FALSE),0)</f>
        <v>0</v>
      </c>
      <c r="M2762" s="5">
        <f>IFERROR(VLOOKUP(Tabla1[[#This Row],[FECHA]],'RECAUDOS DE COMPARENDOS'!A:D,4,FALSE),0)</f>
        <v>0</v>
      </c>
      <c r="N2762" s="9">
        <f>IFERROR(VLOOKUP(Tabla1[[#This Row],[FECHA]],'RECAUDOS DE COMPARENDOS'!A:D,3,FALSE),0)</f>
        <v>0</v>
      </c>
      <c r="O2762" s="5">
        <f>IFERROR(VLOOKUP(Tabla1[[#This Row],[FECHA]],'RECAUDOS DE RESOLUCIONES'!A:D,4,FALSE),0)</f>
        <v>0</v>
      </c>
      <c r="P2762" s="9">
        <f>IFERROR(VLOOKUP(Tabla1[[#This Row],[FECHA]],'RECAUDOS DE RESOLUCIONES'!A:D,3,FALSE),0)</f>
        <v>0</v>
      </c>
      <c r="Q276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76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762" s="11">
        <f>IFERROR(VLOOKUP(Tabla1[[#This Row],[FECHA]],'RECAUDOS LOCALES'!A:D,4,FALSE),0)</f>
        <v>0</v>
      </c>
      <c r="T2762" s="9">
        <f>IFERROR(VLOOKUP(Tabla1[[#This Row],[FECHA]],'RECAUDOS LOCALES'!A:D,3,FALSE),0)</f>
        <v>0</v>
      </c>
      <c r="U2762" s="11">
        <f>IFERROR(VLOOKUP(Tabla1[[#This Row],[FECHA]],'RECAUDOS EXTERNOS'!A:D,4,FALSE),0)</f>
        <v>0</v>
      </c>
      <c r="V2762" s="9">
        <f>IFERROR(VLOOKUP(Tabla1[[#This Row],[FECHA]],'RECAUDOS EXTERNOS'!A:D,3,FALSE),0)</f>
        <v>0</v>
      </c>
    </row>
    <row r="2763" spans="1:22" x14ac:dyDescent="0.25">
      <c r="A2763" s="1">
        <v>40322</v>
      </c>
      <c r="B2763" s="3" t="s">
        <v>1</v>
      </c>
      <c r="C2763" s="2">
        <v>40299</v>
      </c>
      <c r="D2763" s="5">
        <f>YEAR(Tabla1[[#This Row],[FECHA]])</f>
        <v>2010</v>
      </c>
      <c r="E2763" s="5">
        <f>IFERROR(VLOOKUP(Tabla1[[#This Row],[FECHA]],'COMPARENDOS TOTALES'!A:D,4,FALSE),0)</f>
        <v>0</v>
      </c>
      <c r="F2763" s="9">
        <f>IFERROR(VLOOKUP(Tabla1[[#This Row],[FECHA]],'COMPARENDOS TOTALES'!A:D,3,FALSE),0)</f>
        <v>0</v>
      </c>
      <c r="G2763" s="5">
        <f>IFERROR(VLOOKUP(Tabla1[[#This Row],[FECHA]],EXONERACIONES!A:D,4,FALSE),0)</f>
        <v>0</v>
      </c>
      <c r="H2763" s="9">
        <f>IFERROR(VLOOKUP(Tabla1[[#This Row],[FECHA]],EXONERACIONES!A:D,3,FALSE),0)</f>
        <v>0</v>
      </c>
      <c r="I2763" s="5">
        <f>IFERROR(VLOOKUP(Tabla1[[#This Row],[FECHA]],'SIMIT CON RES'!A:D,4,FALSE),0)</f>
        <v>0</v>
      </c>
      <c r="J2763" s="9">
        <f>IFERROR(VLOOKUP(Tabla1[[#This Row],[FECHA]],'SIMIT CON RES'!A:D,3,FALSE),0)</f>
        <v>0</v>
      </c>
      <c r="K2763">
        <f>IFERROR(VLOOKUP(Tabla1[[#This Row],[FECHA]],'SIMIT SIN RES'!A:D,4,FALSE),0)</f>
        <v>0</v>
      </c>
      <c r="L2763" s="9">
        <f>IFERROR(VLOOKUP(Tabla1[[#This Row],[FECHA]],'SIMIT SIN RES'!A:D,3,FALSE),0)</f>
        <v>0</v>
      </c>
      <c r="M2763" s="5">
        <f>IFERROR(VLOOKUP(Tabla1[[#This Row],[FECHA]],'RECAUDOS DE COMPARENDOS'!A:D,4,FALSE),0)</f>
        <v>0</v>
      </c>
      <c r="N2763" s="9">
        <f>IFERROR(VLOOKUP(Tabla1[[#This Row],[FECHA]],'RECAUDOS DE COMPARENDOS'!A:D,3,FALSE),0)</f>
        <v>0</v>
      </c>
      <c r="O2763" s="5">
        <f>IFERROR(VLOOKUP(Tabla1[[#This Row],[FECHA]],'RECAUDOS DE RESOLUCIONES'!A:D,4,FALSE),0)</f>
        <v>0</v>
      </c>
      <c r="P2763" s="9">
        <f>IFERROR(VLOOKUP(Tabla1[[#This Row],[FECHA]],'RECAUDOS DE RESOLUCIONES'!A:D,3,FALSE),0)</f>
        <v>0</v>
      </c>
      <c r="Q276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76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763" s="11">
        <f>IFERROR(VLOOKUP(Tabla1[[#This Row],[FECHA]],'RECAUDOS LOCALES'!A:D,4,FALSE),0)</f>
        <v>1</v>
      </c>
      <c r="T2763" s="9">
        <f>IFERROR(VLOOKUP(Tabla1[[#This Row],[FECHA]],'RECAUDOS LOCALES'!A:D,3,FALSE),0)</f>
        <v>95317</v>
      </c>
      <c r="U2763" s="11">
        <f>IFERROR(VLOOKUP(Tabla1[[#This Row],[FECHA]],'RECAUDOS EXTERNOS'!A:D,4,FALSE),0)</f>
        <v>4</v>
      </c>
      <c r="V2763" s="9">
        <f>IFERROR(VLOOKUP(Tabla1[[#This Row],[FECHA]],'RECAUDOS EXTERNOS'!A:D,3,FALSE),0)</f>
        <v>756640</v>
      </c>
    </row>
    <row r="2764" spans="1:22" x14ac:dyDescent="0.25">
      <c r="A2764" s="1">
        <v>40323</v>
      </c>
      <c r="B2764" s="3" t="s">
        <v>2</v>
      </c>
      <c r="C2764" s="2">
        <v>40299</v>
      </c>
      <c r="D2764" s="5">
        <f>YEAR(Tabla1[[#This Row],[FECHA]])</f>
        <v>2010</v>
      </c>
      <c r="E2764" s="5">
        <f>IFERROR(VLOOKUP(Tabla1[[#This Row],[FECHA]],'COMPARENDOS TOTALES'!A:D,4,FALSE),0)</f>
        <v>13</v>
      </c>
      <c r="F2764" s="9">
        <f>IFERROR(VLOOKUP(Tabla1[[#This Row],[FECHA]],'COMPARENDOS TOTALES'!A:D,3,FALSE),0)</f>
        <v>4892500</v>
      </c>
      <c r="G2764" s="5">
        <f>IFERROR(VLOOKUP(Tabla1[[#This Row],[FECHA]],EXONERACIONES!A:D,4,FALSE),0)</f>
        <v>2</v>
      </c>
      <c r="H2764" s="9">
        <f>IFERROR(VLOOKUP(Tabla1[[#This Row],[FECHA]],EXONERACIONES!A:D,3,FALSE),0)</f>
        <v>515000</v>
      </c>
      <c r="I2764" s="5">
        <f>IFERROR(VLOOKUP(Tabla1[[#This Row],[FECHA]],'SIMIT CON RES'!A:D,4,FALSE),0)</f>
        <v>9</v>
      </c>
      <c r="J2764" s="9">
        <f>IFERROR(VLOOKUP(Tabla1[[#This Row],[FECHA]],'SIMIT CON RES'!A:D,3,FALSE),0)</f>
        <v>3605000</v>
      </c>
      <c r="K2764">
        <f>IFERROR(VLOOKUP(Tabla1[[#This Row],[FECHA]],'SIMIT SIN RES'!A:D,4,FALSE),0)</f>
        <v>0</v>
      </c>
      <c r="L2764" s="9">
        <f>IFERROR(VLOOKUP(Tabla1[[#This Row],[FECHA]],'SIMIT SIN RES'!A:D,3,FALSE),0)</f>
        <v>0</v>
      </c>
      <c r="M2764" s="5">
        <f>IFERROR(VLOOKUP(Tabla1[[#This Row],[FECHA]],'RECAUDOS DE COMPARENDOS'!A:D,4,FALSE),0)</f>
        <v>1</v>
      </c>
      <c r="N2764" s="9">
        <f>IFERROR(VLOOKUP(Tabla1[[#This Row],[FECHA]],'RECAUDOS DE COMPARENDOS'!A:D,3,FALSE),0)</f>
        <v>515000</v>
      </c>
      <c r="O2764" s="5">
        <f>IFERROR(VLOOKUP(Tabla1[[#This Row],[FECHA]],'RECAUDOS DE RESOLUCIONES'!A:D,4,FALSE),0)</f>
        <v>0</v>
      </c>
      <c r="P2764" s="9">
        <f>IFERROR(VLOOKUP(Tabla1[[#This Row],[FECHA]],'RECAUDOS DE RESOLUCIONES'!A:D,3,FALSE),0)</f>
        <v>0</v>
      </c>
      <c r="Q276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764" s="9">
        <f>Tabla1[V. COMPARENDOS]-(Tabla1[V. EXONERACIONES]+Tabla1[[#This Row],[V. SIMIT CON RESOLUCION]]+Tabla1[[#This Row],[V. SIMIT SIN RESOLUCION]]+Tabla1[[#This Row],[V. RECAUDOS COMPARENDOS]]+Tabla1[[#This Row],[V. RECAUDOS RESOLUCIONES]])</f>
        <v>257500</v>
      </c>
      <c r="S2764" s="11">
        <f>IFERROR(VLOOKUP(Tabla1[[#This Row],[FECHA]],'RECAUDOS LOCALES'!A:D,4,FALSE),0)</f>
        <v>1</v>
      </c>
      <c r="T2764" s="9">
        <f>IFERROR(VLOOKUP(Tabla1[[#This Row],[FECHA]],'RECAUDOS LOCALES'!A:D,3,FALSE),0)</f>
        <v>115375</v>
      </c>
      <c r="U2764" s="11">
        <f>IFERROR(VLOOKUP(Tabla1[[#This Row],[FECHA]],'RECAUDOS EXTERNOS'!A:D,4,FALSE),0)</f>
        <v>8</v>
      </c>
      <c r="V2764" s="9">
        <f>IFERROR(VLOOKUP(Tabla1[[#This Row],[FECHA]],'RECAUDOS EXTERNOS'!A:D,3,FALSE),0)</f>
        <v>945797</v>
      </c>
    </row>
    <row r="2765" spans="1:22" x14ac:dyDescent="0.25">
      <c r="A2765" s="1">
        <v>40324</v>
      </c>
      <c r="B2765" s="3" t="s">
        <v>3</v>
      </c>
      <c r="C2765" s="2">
        <v>40299</v>
      </c>
      <c r="D2765" s="5">
        <f>YEAR(Tabla1[[#This Row],[FECHA]])</f>
        <v>2010</v>
      </c>
      <c r="E2765" s="5">
        <f>IFERROR(VLOOKUP(Tabla1[[#This Row],[FECHA]],'COMPARENDOS TOTALES'!A:D,4,FALSE),0)</f>
        <v>13</v>
      </c>
      <c r="F2765" s="9">
        <f>IFERROR(VLOOKUP(Tabla1[[#This Row],[FECHA]],'COMPARENDOS TOTALES'!A:D,3,FALSE),0)</f>
        <v>4635000</v>
      </c>
      <c r="G2765" s="5">
        <f>IFERROR(VLOOKUP(Tabla1[[#This Row],[FECHA]],EXONERACIONES!A:D,4,FALSE),0)</f>
        <v>1</v>
      </c>
      <c r="H2765" s="9">
        <f>IFERROR(VLOOKUP(Tabla1[[#This Row],[FECHA]],EXONERACIONES!A:D,3,FALSE),0)</f>
        <v>257500</v>
      </c>
      <c r="I2765" s="5">
        <f>IFERROR(VLOOKUP(Tabla1[[#This Row],[FECHA]],'SIMIT CON RES'!A:D,4,FALSE),0)</f>
        <v>11</v>
      </c>
      <c r="J2765" s="9">
        <f>IFERROR(VLOOKUP(Tabla1[[#This Row],[FECHA]],'SIMIT CON RES'!A:D,3,FALSE),0)</f>
        <v>3862500</v>
      </c>
      <c r="K2765">
        <f>IFERROR(VLOOKUP(Tabla1[[#This Row],[FECHA]],'SIMIT SIN RES'!A:D,4,FALSE),0)</f>
        <v>0</v>
      </c>
      <c r="L2765" s="9">
        <f>IFERROR(VLOOKUP(Tabla1[[#This Row],[FECHA]],'SIMIT SIN RES'!A:D,3,FALSE),0)</f>
        <v>0</v>
      </c>
      <c r="M2765" s="5">
        <f>IFERROR(VLOOKUP(Tabla1[[#This Row],[FECHA]],'RECAUDOS DE COMPARENDOS'!A:D,4,FALSE),0)</f>
        <v>0</v>
      </c>
      <c r="N2765" s="9">
        <f>IFERROR(VLOOKUP(Tabla1[[#This Row],[FECHA]],'RECAUDOS DE COMPARENDOS'!A:D,3,FALSE),0)</f>
        <v>0</v>
      </c>
      <c r="O2765" s="5">
        <f>IFERROR(VLOOKUP(Tabla1[[#This Row],[FECHA]],'RECAUDOS DE RESOLUCIONES'!A:D,4,FALSE),0)</f>
        <v>0</v>
      </c>
      <c r="P2765" s="9">
        <f>IFERROR(VLOOKUP(Tabla1[[#This Row],[FECHA]],'RECAUDOS DE RESOLUCIONES'!A:D,3,FALSE),0)</f>
        <v>0</v>
      </c>
      <c r="Q276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765" s="9">
        <f>Tabla1[V. COMPARENDOS]-(Tabla1[V. EXONERACIONES]+Tabla1[[#This Row],[V. SIMIT CON RESOLUCION]]+Tabla1[[#This Row],[V. SIMIT SIN RESOLUCION]]+Tabla1[[#This Row],[V. RECAUDOS COMPARENDOS]]+Tabla1[[#This Row],[V. RECAUDOS RESOLUCIONES]])</f>
        <v>515000</v>
      </c>
      <c r="S2765" s="11">
        <f>IFERROR(VLOOKUP(Tabla1[[#This Row],[FECHA]],'RECAUDOS LOCALES'!A:D,4,FALSE),0)</f>
        <v>8</v>
      </c>
      <c r="T2765" s="9">
        <f>IFERROR(VLOOKUP(Tabla1[[#This Row],[FECHA]],'RECAUDOS LOCALES'!A:D,3,FALSE),0)</f>
        <v>907086</v>
      </c>
      <c r="U2765" s="11">
        <f>IFERROR(VLOOKUP(Tabla1[[#This Row],[FECHA]],'RECAUDOS EXTERNOS'!A:D,4,FALSE),0)</f>
        <v>6</v>
      </c>
      <c r="V2765" s="9">
        <f>IFERROR(VLOOKUP(Tabla1[[#This Row],[FECHA]],'RECAUDOS EXTERNOS'!A:D,3,FALSE),0)</f>
        <v>948216</v>
      </c>
    </row>
    <row r="2766" spans="1:22" x14ac:dyDescent="0.25">
      <c r="A2766" s="1">
        <v>40325</v>
      </c>
      <c r="B2766" s="3" t="s">
        <v>6</v>
      </c>
      <c r="C2766" s="2">
        <v>40299</v>
      </c>
      <c r="D2766" s="5">
        <f>YEAR(Tabla1[[#This Row],[FECHA]])</f>
        <v>2010</v>
      </c>
      <c r="E2766" s="5">
        <f>IFERROR(VLOOKUP(Tabla1[[#This Row],[FECHA]],'COMPARENDOS TOTALES'!A:D,4,FALSE),0)</f>
        <v>13</v>
      </c>
      <c r="F2766" s="9">
        <f>IFERROR(VLOOKUP(Tabla1[[#This Row],[FECHA]],'COMPARENDOS TOTALES'!A:D,3,FALSE),0)</f>
        <v>4377500</v>
      </c>
      <c r="G2766" s="5">
        <f>IFERROR(VLOOKUP(Tabla1[[#This Row],[FECHA]],EXONERACIONES!A:D,4,FALSE),0)</f>
        <v>1</v>
      </c>
      <c r="H2766" s="9">
        <f>IFERROR(VLOOKUP(Tabla1[[#This Row],[FECHA]],EXONERACIONES!A:D,3,FALSE),0)</f>
        <v>515000</v>
      </c>
      <c r="I2766" s="5">
        <f>IFERROR(VLOOKUP(Tabla1[[#This Row],[FECHA]],'SIMIT CON RES'!A:D,4,FALSE),0)</f>
        <v>11</v>
      </c>
      <c r="J2766" s="9">
        <f>IFERROR(VLOOKUP(Tabla1[[#This Row],[FECHA]],'SIMIT CON RES'!A:D,3,FALSE),0)</f>
        <v>3605000</v>
      </c>
      <c r="K2766">
        <f>IFERROR(VLOOKUP(Tabla1[[#This Row],[FECHA]],'SIMIT SIN RES'!A:D,4,FALSE),0)</f>
        <v>0</v>
      </c>
      <c r="L2766" s="9">
        <f>IFERROR(VLOOKUP(Tabla1[[#This Row],[FECHA]],'SIMIT SIN RES'!A:D,3,FALSE),0)</f>
        <v>0</v>
      </c>
      <c r="M2766" s="5">
        <f>IFERROR(VLOOKUP(Tabla1[[#This Row],[FECHA]],'RECAUDOS DE COMPARENDOS'!A:D,4,FALSE),0)</f>
        <v>0</v>
      </c>
      <c r="N2766" s="9">
        <f>IFERROR(VLOOKUP(Tabla1[[#This Row],[FECHA]],'RECAUDOS DE COMPARENDOS'!A:D,3,FALSE),0)</f>
        <v>0</v>
      </c>
      <c r="O2766" s="5">
        <f>IFERROR(VLOOKUP(Tabla1[[#This Row],[FECHA]],'RECAUDOS DE RESOLUCIONES'!A:D,4,FALSE),0)</f>
        <v>0</v>
      </c>
      <c r="P2766" s="9">
        <f>IFERROR(VLOOKUP(Tabla1[[#This Row],[FECHA]],'RECAUDOS DE RESOLUCIONES'!A:D,3,FALSE),0)</f>
        <v>0</v>
      </c>
      <c r="Q276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766" s="9">
        <f>Tabla1[V. COMPARENDOS]-(Tabla1[V. EXONERACIONES]+Tabla1[[#This Row],[V. SIMIT CON RESOLUCION]]+Tabla1[[#This Row],[V. SIMIT SIN RESOLUCION]]+Tabla1[[#This Row],[V. RECAUDOS COMPARENDOS]]+Tabla1[[#This Row],[V. RECAUDOS RESOLUCIONES]])</f>
        <v>257500</v>
      </c>
      <c r="S2766" s="11">
        <f>IFERROR(VLOOKUP(Tabla1[[#This Row],[FECHA]],'RECAUDOS LOCALES'!A:D,4,FALSE),0)</f>
        <v>1</v>
      </c>
      <c r="T2766" s="9">
        <f>IFERROR(VLOOKUP(Tabla1[[#This Row],[FECHA]],'RECAUDOS LOCALES'!A:D,3,FALSE),0)</f>
        <v>95375</v>
      </c>
      <c r="U2766" s="11">
        <f>IFERROR(VLOOKUP(Tabla1[[#This Row],[FECHA]],'RECAUDOS EXTERNOS'!A:D,4,FALSE),0)</f>
        <v>6</v>
      </c>
      <c r="V2766" s="9">
        <f>IFERROR(VLOOKUP(Tabla1[[#This Row],[FECHA]],'RECAUDOS EXTERNOS'!A:D,3,FALSE),0)</f>
        <v>933413</v>
      </c>
    </row>
    <row r="2767" spans="1:22" x14ac:dyDescent="0.25">
      <c r="A2767" s="1">
        <v>40326</v>
      </c>
      <c r="B2767" s="3" t="s">
        <v>0</v>
      </c>
      <c r="C2767" s="2">
        <v>40299</v>
      </c>
      <c r="D2767" s="5">
        <f>YEAR(Tabla1[[#This Row],[FECHA]])</f>
        <v>2010</v>
      </c>
      <c r="E2767" s="5">
        <f>IFERROR(VLOOKUP(Tabla1[[#This Row],[FECHA]],'COMPARENDOS TOTALES'!A:D,4,FALSE),0)</f>
        <v>13</v>
      </c>
      <c r="F2767" s="9">
        <f>IFERROR(VLOOKUP(Tabla1[[#This Row],[FECHA]],'COMPARENDOS TOTALES'!A:D,3,FALSE),0)</f>
        <v>4120000</v>
      </c>
      <c r="G2767" s="5">
        <f>IFERROR(VLOOKUP(Tabla1[[#This Row],[FECHA]],EXONERACIONES!A:D,4,FALSE),0)</f>
        <v>1</v>
      </c>
      <c r="H2767" s="9">
        <f>IFERROR(VLOOKUP(Tabla1[[#This Row],[FECHA]],EXONERACIONES!A:D,3,FALSE),0)</f>
        <v>257500</v>
      </c>
      <c r="I2767" s="5">
        <f>IFERROR(VLOOKUP(Tabla1[[#This Row],[FECHA]],'SIMIT CON RES'!A:D,4,FALSE),0)</f>
        <v>12</v>
      </c>
      <c r="J2767" s="9">
        <f>IFERROR(VLOOKUP(Tabla1[[#This Row],[FECHA]],'SIMIT CON RES'!A:D,3,FALSE),0)</f>
        <v>3862500</v>
      </c>
      <c r="K2767">
        <f>IFERROR(VLOOKUP(Tabla1[[#This Row],[FECHA]],'SIMIT SIN RES'!A:D,4,FALSE),0)</f>
        <v>0</v>
      </c>
      <c r="L2767" s="9">
        <f>IFERROR(VLOOKUP(Tabla1[[#This Row],[FECHA]],'SIMIT SIN RES'!A:D,3,FALSE),0)</f>
        <v>0</v>
      </c>
      <c r="M2767" s="5">
        <f>IFERROR(VLOOKUP(Tabla1[[#This Row],[FECHA]],'RECAUDOS DE COMPARENDOS'!A:D,4,FALSE),0)</f>
        <v>0</v>
      </c>
      <c r="N2767" s="9">
        <f>IFERROR(VLOOKUP(Tabla1[[#This Row],[FECHA]],'RECAUDOS DE COMPARENDOS'!A:D,3,FALSE),0)</f>
        <v>0</v>
      </c>
      <c r="O2767" s="5">
        <f>IFERROR(VLOOKUP(Tabla1[[#This Row],[FECHA]],'RECAUDOS DE RESOLUCIONES'!A:D,4,FALSE),0)</f>
        <v>0</v>
      </c>
      <c r="P2767" s="9">
        <f>IFERROR(VLOOKUP(Tabla1[[#This Row],[FECHA]],'RECAUDOS DE RESOLUCIONES'!A:D,3,FALSE),0)</f>
        <v>0</v>
      </c>
      <c r="Q276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76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767" s="11">
        <f>IFERROR(VLOOKUP(Tabla1[[#This Row],[FECHA]],'RECAUDOS LOCALES'!A:D,4,FALSE),0)</f>
        <v>1</v>
      </c>
      <c r="T2767" s="9">
        <f>IFERROR(VLOOKUP(Tabla1[[#This Row],[FECHA]],'RECAUDOS LOCALES'!A:D,3,FALSE),0)</f>
        <v>204000</v>
      </c>
      <c r="U2767" s="11">
        <f>IFERROR(VLOOKUP(Tabla1[[#This Row],[FECHA]],'RECAUDOS EXTERNOS'!A:D,4,FALSE),0)</f>
        <v>9</v>
      </c>
      <c r="V2767" s="9">
        <f>IFERROR(VLOOKUP(Tabla1[[#This Row],[FECHA]],'RECAUDOS EXTERNOS'!A:D,3,FALSE),0)</f>
        <v>1395900</v>
      </c>
    </row>
    <row r="2768" spans="1:22" x14ac:dyDescent="0.25">
      <c r="A2768" s="1">
        <v>40327</v>
      </c>
      <c r="B2768" s="3" t="s">
        <v>5</v>
      </c>
      <c r="C2768" s="2">
        <v>40299</v>
      </c>
      <c r="D2768" s="5">
        <f>YEAR(Tabla1[[#This Row],[FECHA]])</f>
        <v>2010</v>
      </c>
      <c r="E2768" s="5">
        <f>IFERROR(VLOOKUP(Tabla1[[#This Row],[FECHA]],'COMPARENDOS TOTALES'!A:D,4,FALSE),0)</f>
        <v>14</v>
      </c>
      <c r="F2768" s="9">
        <f>IFERROR(VLOOKUP(Tabla1[[#This Row],[FECHA]],'COMPARENDOS TOTALES'!A:D,3,FALSE),0)</f>
        <v>4120000</v>
      </c>
      <c r="G2768" s="5">
        <f>IFERROR(VLOOKUP(Tabla1[[#This Row],[FECHA]],EXONERACIONES!A:D,4,FALSE),0)</f>
        <v>0</v>
      </c>
      <c r="H2768" s="9">
        <f>IFERROR(VLOOKUP(Tabla1[[#This Row],[FECHA]],EXONERACIONES!A:D,3,FALSE),0)</f>
        <v>0</v>
      </c>
      <c r="I2768" s="5">
        <f>IFERROR(VLOOKUP(Tabla1[[#This Row],[FECHA]],'SIMIT CON RES'!A:D,4,FALSE),0)</f>
        <v>8</v>
      </c>
      <c r="J2768" s="9">
        <f>IFERROR(VLOOKUP(Tabla1[[#This Row],[FECHA]],'SIMIT CON RES'!A:D,3,FALSE),0)</f>
        <v>2317500</v>
      </c>
      <c r="K2768">
        <f>IFERROR(VLOOKUP(Tabla1[[#This Row],[FECHA]],'SIMIT SIN RES'!A:D,4,FALSE),0)</f>
        <v>0</v>
      </c>
      <c r="L2768" s="9">
        <f>IFERROR(VLOOKUP(Tabla1[[#This Row],[FECHA]],'SIMIT SIN RES'!A:D,3,FALSE),0)</f>
        <v>0</v>
      </c>
      <c r="M2768" s="5">
        <f>IFERROR(VLOOKUP(Tabla1[[#This Row],[FECHA]],'RECAUDOS DE COMPARENDOS'!A:D,4,FALSE),0)</f>
        <v>4</v>
      </c>
      <c r="N2768" s="9">
        <f>IFERROR(VLOOKUP(Tabla1[[#This Row],[FECHA]],'RECAUDOS DE COMPARENDOS'!A:D,3,FALSE),0)</f>
        <v>1030000</v>
      </c>
      <c r="O2768" s="5">
        <f>IFERROR(VLOOKUP(Tabla1[[#This Row],[FECHA]],'RECAUDOS DE RESOLUCIONES'!A:D,4,FALSE),0)</f>
        <v>0</v>
      </c>
      <c r="P2768" s="9">
        <f>IFERROR(VLOOKUP(Tabla1[[#This Row],[FECHA]],'RECAUDOS DE RESOLUCIONES'!A:D,3,FALSE),0)</f>
        <v>0</v>
      </c>
      <c r="Q276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768" s="9">
        <f>Tabla1[V. COMPARENDOS]-(Tabla1[V. EXONERACIONES]+Tabla1[[#This Row],[V. SIMIT CON RESOLUCION]]+Tabla1[[#This Row],[V. SIMIT SIN RESOLUCION]]+Tabla1[[#This Row],[V. RECAUDOS COMPARENDOS]]+Tabla1[[#This Row],[V. RECAUDOS RESOLUCIONES]])</f>
        <v>772500</v>
      </c>
      <c r="S2768" s="11">
        <f>IFERROR(VLOOKUP(Tabla1[[#This Row],[FECHA]],'RECAUDOS LOCALES'!A:D,4,FALSE),0)</f>
        <v>0</v>
      </c>
      <c r="T2768" s="9">
        <f>IFERROR(VLOOKUP(Tabla1[[#This Row],[FECHA]],'RECAUDOS LOCALES'!A:D,3,FALSE),0)</f>
        <v>0</v>
      </c>
      <c r="U2768" s="11">
        <f>IFERROR(VLOOKUP(Tabla1[[#This Row],[FECHA]],'RECAUDOS EXTERNOS'!A:D,4,FALSE),0)</f>
        <v>0</v>
      </c>
      <c r="V2768" s="9">
        <f>IFERROR(VLOOKUP(Tabla1[[#This Row],[FECHA]],'RECAUDOS EXTERNOS'!A:D,3,FALSE),0)</f>
        <v>0</v>
      </c>
    </row>
    <row r="2769" spans="1:22" x14ac:dyDescent="0.25">
      <c r="A2769" s="1">
        <v>40328</v>
      </c>
      <c r="B2769" s="3" t="s">
        <v>4</v>
      </c>
      <c r="C2769" s="2">
        <v>40299</v>
      </c>
      <c r="D2769" s="5">
        <f>YEAR(Tabla1[[#This Row],[FECHA]])</f>
        <v>2010</v>
      </c>
      <c r="E2769" s="5">
        <f>IFERROR(VLOOKUP(Tabla1[[#This Row],[FECHA]],'COMPARENDOS TOTALES'!A:D,4,FALSE),0)</f>
        <v>18</v>
      </c>
      <c r="F2769" s="9">
        <f>IFERROR(VLOOKUP(Tabla1[[#This Row],[FECHA]],'COMPARENDOS TOTALES'!A:D,3,FALSE),0)</f>
        <v>8119833</v>
      </c>
      <c r="G2769" s="5">
        <f>IFERROR(VLOOKUP(Tabla1[[#This Row],[FECHA]],EXONERACIONES!A:D,4,FALSE),0)</f>
        <v>2</v>
      </c>
      <c r="H2769" s="9">
        <f>IFERROR(VLOOKUP(Tabla1[[#This Row],[FECHA]],EXONERACIONES!A:D,3,FALSE),0)</f>
        <v>1030000</v>
      </c>
      <c r="I2769" s="5">
        <f>IFERROR(VLOOKUP(Tabla1[[#This Row],[FECHA]],'SIMIT CON RES'!A:D,4,FALSE),0)</f>
        <v>14</v>
      </c>
      <c r="J2769" s="9">
        <f>IFERROR(VLOOKUP(Tabla1[[#This Row],[FECHA]],'SIMIT CON RES'!A:D,3,FALSE),0)</f>
        <v>6317333</v>
      </c>
      <c r="K2769">
        <f>IFERROR(VLOOKUP(Tabla1[[#This Row],[FECHA]],'SIMIT SIN RES'!A:D,4,FALSE),0)</f>
        <v>0</v>
      </c>
      <c r="L2769" s="9">
        <f>IFERROR(VLOOKUP(Tabla1[[#This Row],[FECHA]],'SIMIT SIN RES'!A:D,3,FALSE),0)</f>
        <v>0</v>
      </c>
      <c r="M2769" s="5">
        <f>IFERROR(VLOOKUP(Tabla1[[#This Row],[FECHA]],'RECAUDOS DE COMPARENDOS'!A:D,4,FALSE),0)</f>
        <v>1</v>
      </c>
      <c r="N2769" s="9">
        <f>IFERROR(VLOOKUP(Tabla1[[#This Row],[FECHA]],'RECAUDOS DE COMPARENDOS'!A:D,3,FALSE),0)</f>
        <v>257500</v>
      </c>
      <c r="O2769" s="5">
        <f>IFERROR(VLOOKUP(Tabla1[[#This Row],[FECHA]],'RECAUDOS DE RESOLUCIONES'!A:D,4,FALSE),0)</f>
        <v>0</v>
      </c>
      <c r="P2769" s="9">
        <f>IFERROR(VLOOKUP(Tabla1[[#This Row],[FECHA]],'RECAUDOS DE RESOLUCIONES'!A:D,3,FALSE),0)</f>
        <v>0</v>
      </c>
      <c r="Q276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769" s="9">
        <f>Tabla1[V. COMPARENDOS]-(Tabla1[V. EXONERACIONES]+Tabla1[[#This Row],[V. SIMIT CON RESOLUCION]]+Tabla1[[#This Row],[V. SIMIT SIN RESOLUCION]]+Tabla1[[#This Row],[V. RECAUDOS COMPARENDOS]]+Tabla1[[#This Row],[V. RECAUDOS RESOLUCIONES]])</f>
        <v>515000</v>
      </c>
      <c r="S2769" s="11">
        <f>IFERROR(VLOOKUP(Tabla1[[#This Row],[FECHA]],'RECAUDOS LOCALES'!A:D,4,FALSE),0)</f>
        <v>0</v>
      </c>
      <c r="T2769" s="9">
        <f>IFERROR(VLOOKUP(Tabla1[[#This Row],[FECHA]],'RECAUDOS LOCALES'!A:D,3,FALSE),0)</f>
        <v>0</v>
      </c>
      <c r="U2769" s="11">
        <f>IFERROR(VLOOKUP(Tabla1[[#This Row],[FECHA]],'RECAUDOS EXTERNOS'!A:D,4,FALSE),0)</f>
        <v>0</v>
      </c>
      <c r="V2769" s="9">
        <f>IFERROR(VLOOKUP(Tabla1[[#This Row],[FECHA]],'RECAUDOS EXTERNOS'!A:D,3,FALSE),0)</f>
        <v>0</v>
      </c>
    </row>
    <row r="2770" spans="1:22" x14ac:dyDescent="0.25">
      <c r="A2770" s="1">
        <v>40329</v>
      </c>
      <c r="B2770" s="3" t="s">
        <v>1</v>
      </c>
      <c r="C2770" s="2">
        <v>40299</v>
      </c>
      <c r="D2770" s="5">
        <f>YEAR(Tabla1[[#This Row],[FECHA]])</f>
        <v>2010</v>
      </c>
      <c r="E2770" s="5">
        <f>IFERROR(VLOOKUP(Tabla1[[#This Row],[FECHA]],'COMPARENDOS TOTALES'!A:D,4,FALSE),0)</f>
        <v>2</v>
      </c>
      <c r="F2770" s="9">
        <f>IFERROR(VLOOKUP(Tabla1[[#This Row],[FECHA]],'COMPARENDOS TOTALES'!A:D,3,FALSE),0)</f>
        <v>515000</v>
      </c>
      <c r="G2770" s="5">
        <f>IFERROR(VLOOKUP(Tabla1[[#This Row],[FECHA]],EXONERACIONES!A:D,4,FALSE),0)</f>
        <v>0</v>
      </c>
      <c r="H2770" s="9">
        <f>IFERROR(VLOOKUP(Tabla1[[#This Row],[FECHA]],EXONERACIONES!A:D,3,FALSE),0)</f>
        <v>0</v>
      </c>
      <c r="I2770" s="5">
        <f>IFERROR(VLOOKUP(Tabla1[[#This Row],[FECHA]],'SIMIT CON RES'!A:D,4,FALSE),0)</f>
        <v>2</v>
      </c>
      <c r="J2770" s="9">
        <f>IFERROR(VLOOKUP(Tabla1[[#This Row],[FECHA]],'SIMIT CON RES'!A:D,3,FALSE),0)</f>
        <v>515000</v>
      </c>
      <c r="K2770">
        <f>IFERROR(VLOOKUP(Tabla1[[#This Row],[FECHA]],'SIMIT SIN RES'!A:D,4,FALSE),0)</f>
        <v>0</v>
      </c>
      <c r="L2770" s="9">
        <f>IFERROR(VLOOKUP(Tabla1[[#This Row],[FECHA]],'SIMIT SIN RES'!A:D,3,FALSE),0)</f>
        <v>0</v>
      </c>
      <c r="M2770" s="5">
        <f>IFERROR(VLOOKUP(Tabla1[[#This Row],[FECHA]],'RECAUDOS DE COMPARENDOS'!A:D,4,FALSE),0)</f>
        <v>0</v>
      </c>
      <c r="N2770" s="9">
        <f>IFERROR(VLOOKUP(Tabla1[[#This Row],[FECHA]],'RECAUDOS DE COMPARENDOS'!A:D,3,FALSE),0)</f>
        <v>0</v>
      </c>
      <c r="O2770" s="5">
        <f>IFERROR(VLOOKUP(Tabla1[[#This Row],[FECHA]],'RECAUDOS DE RESOLUCIONES'!A:D,4,FALSE),0)</f>
        <v>0</v>
      </c>
      <c r="P2770" s="9">
        <f>IFERROR(VLOOKUP(Tabla1[[#This Row],[FECHA]],'RECAUDOS DE RESOLUCIONES'!A:D,3,FALSE),0)</f>
        <v>0</v>
      </c>
      <c r="Q277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77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770" s="11">
        <f>IFERROR(VLOOKUP(Tabla1[[#This Row],[FECHA]],'RECAUDOS LOCALES'!A:D,4,FALSE),0)</f>
        <v>3</v>
      </c>
      <c r="T2770" s="9">
        <f>IFERROR(VLOOKUP(Tabla1[[#This Row],[FECHA]],'RECAUDOS LOCALES'!A:D,3,FALSE),0)</f>
        <v>638077</v>
      </c>
      <c r="U2770" s="11">
        <f>IFERROR(VLOOKUP(Tabla1[[#This Row],[FECHA]],'RECAUDOS EXTERNOS'!A:D,4,FALSE),0)</f>
        <v>8</v>
      </c>
      <c r="V2770" s="9">
        <f>IFERROR(VLOOKUP(Tabla1[[#This Row],[FECHA]],'RECAUDOS EXTERNOS'!A:D,3,FALSE),0)</f>
        <v>788507</v>
      </c>
    </row>
    <row r="2771" spans="1:22" x14ac:dyDescent="0.25">
      <c r="A2771" s="1">
        <v>40330</v>
      </c>
      <c r="B2771" s="3" t="s">
        <v>2</v>
      </c>
      <c r="C2771" s="2">
        <v>40330</v>
      </c>
      <c r="D2771" s="5">
        <f>YEAR(Tabla1[[#This Row],[FECHA]])</f>
        <v>2010</v>
      </c>
      <c r="E2771" s="5">
        <f>IFERROR(VLOOKUP(Tabla1[[#This Row],[FECHA]],'COMPARENDOS TOTALES'!A:D,4,FALSE),0)</f>
        <v>8</v>
      </c>
      <c r="F2771" s="9">
        <f>IFERROR(VLOOKUP(Tabla1[[#This Row],[FECHA]],'COMPARENDOS TOTALES'!A:D,3,FALSE),0)</f>
        <v>2849666</v>
      </c>
      <c r="G2771" s="5">
        <f>IFERROR(VLOOKUP(Tabla1[[#This Row],[FECHA]],EXONERACIONES!A:D,4,FALSE),0)</f>
        <v>2</v>
      </c>
      <c r="H2771" s="9">
        <f>IFERROR(VLOOKUP(Tabla1[[#This Row],[FECHA]],EXONERACIONES!A:D,3,FALSE),0)</f>
        <v>772500</v>
      </c>
      <c r="I2771" s="5">
        <f>IFERROR(VLOOKUP(Tabla1[[#This Row],[FECHA]],'SIMIT CON RES'!A:D,4,FALSE),0)</f>
        <v>5</v>
      </c>
      <c r="J2771" s="9">
        <f>IFERROR(VLOOKUP(Tabla1[[#This Row],[FECHA]],'SIMIT CON RES'!A:D,3,FALSE),0)</f>
        <v>1939833</v>
      </c>
      <c r="K2771">
        <f>IFERROR(VLOOKUP(Tabla1[[#This Row],[FECHA]],'SIMIT SIN RES'!A:D,4,FALSE),0)</f>
        <v>0</v>
      </c>
      <c r="L2771" s="9">
        <f>IFERROR(VLOOKUP(Tabla1[[#This Row],[FECHA]],'SIMIT SIN RES'!A:D,3,FALSE),0)</f>
        <v>0</v>
      </c>
      <c r="M2771" s="5">
        <f>IFERROR(VLOOKUP(Tabla1[[#This Row],[FECHA]],'RECAUDOS DE COMPARENDOS'!A:D,4,FALSE),0)</f>
        <v>0</v>
      </c>
      <c r="N2771" s="9">
        <f>IFERROR(VLOOKUP(Tabla1[[#This Row],[FECHA]],'RECAUDOS DE COMPARENDOS'!A:D,3,FALSE),0)</f>
        <v>0</v>
      </c>
      <c r="O2771" s="5">
        <f>IFERROR(VLOOKUP(Tabla1[[#This Row],[FECHA]],'RECAUDOS DE RESOLUCIONES'!A:D,4,FALSE),0)</f>
        <v>0</v>
      </c>
      <c r="P2771" s="9">
        <f>IFERROR(VLOOKUP(Tabla1[[#This Row],[FECHA]],'RECAUDOS DE RESOLUCIONES'!A:D,3,FALSE),0)</f>
        <v>0</v>
      </c>
      <c r="Q277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771" s="9">
        <f>Tabla1[V. COMPARENDOS]-(Tabla1[V. EXONERACIONES]+Tabla1[[#This Row],[V. SIMIT CON RESOLUCION]]+Tabla1[[#This Row],[V. SIMIT SIN RESOLUCION]]+Tabla1[[#This Row],[V. RECAUDOS COMPARENDOS]]+Tabla1[[#This Row],[V. RECAUDOS RESOLUCIONES]])</f>
        <v>137333</v>
      </c>
      <c r="S2771" s="11">
        <f>IFERROR(VLOOKUP(Tabla1[[#This Row],[FECHA]],'RECAUDOS LOCALES'!A:D,4,FALSE),0)</f>
        <v>0</v>
      </c>
      <c r="T2771" s="9">
        <f>IFERROR(VLOOKUP(Tabla1[[#This Row],[FECHA]],'RECAUDOS LOCALES'!A:D,3,FALSE),0)</f>
        <v>0</v>
      </c>
      <c r="U2771" s="11">
        <f>IFERROR(VLOOKUP(Tabla1[[#This Row],[FECHA]],'RECAUDOS EXTERNOS'!A:D,4,FALSE),0)</f>
        <v>4</v>
      </c>
      <c r="V2771" s="9">
        <f>IFERROR(VLOOKUP(Tabla1[[#This Row],[FECHA]],'RECAUDOS EXTERNOS'!A:D,3,FALSE),0)</f>
        <v>458125</v>
      </c>
    </row>
    <row r="2772" spans="1:22" x14ac:dyDescent="0.25">
      <c r="A2772" s="1">
        <v>40331</v>
      </c>
      <c r="B2772" s="3" t="s">
        <v>3</v>
      </c>
      <c r="C2772" s="2">
        <v>40330</v>
      </c>
      <c r="D2772" s="5">
        <f>YEAR(Tabla1[[#This Row],[FECHA]])</f>
        <v>2010</v>
      </c>
      <c r="E2772" s="5">
        <f>IFERROR(VLOOKUP(Tabla1[[#This Row],[FECHA]],'COMPARENDOS TOTALES'!A:D,4,FALSE),0)</f>
        <v>14</v>
      </c>
      <c r="F2772" s="9">
        <f>IFERROR(VLOOKUP(Tabla1[[#This Row],[FECHA]],'COMPARENDOS TOTALES'!A:D,3,FALSE),0)</f>
        <v>3862500</v>
      </c>
      <c r="G2772" s="5">
        <f>IFERROR(VLOOKUP(Tabla1[[#This Row],[FECHA]],EXONERACIONES!A:D,4,FALSE),0)</f>
        <v>3</v>
      </c>
      <c r="H2772" s="9">
        <f>IFERROR(VLOOKUP(Tabla1[[#This Row],[FECHA]],EXONERACIONES!A:D,3,FALSE),0)</f>
        <v>1030000</v>
      </c>
      <c r="I2772" s="5">
        <f>IFERROR(VLOOKUP(Tabla1[[#This Row],[FECHA]],'SIMIT CON RES'!A:D,4,FALSE),0)</f>
        <v>8</v>
      </c>
      <c r="J2772" s="9">
        <f>IFERROR(VLOOKUP(Tabla1[[#This Row],[FECHA]],'SIMIT CON RES'!A:D,3,FALSE),0)</f>
        <v>2060000</v>
      </c>
      <c r="K2772">
        <f>IFERROR(VLOOKUP(Tabla1[[#This Row],[FECHA]],'SIMIT SIN RES'!A:D,4,FALSE),0)</f>
        <v>0</v>
      </c>
      <c r="L2772" s="9">
        <f>IFERROR(VLOOKUP(Tabla1[[#This Row],[FECHA]],'SIMIT SIN RES'!A:D,3,FALSE),0)</f>
        <v>0</v>
      </c>
      <c r="M2772" s="5">
        <f>IFERROR(VLOOKUP(Tabla1[[#This Row],[FECHA]],'RECAUDOS DE COMPARENDOS'!A:D,4,FALSE),0)</f>
        <v>0</v>
      </c>
      <c r="N2772" s="9">
        <f>IFERROR(VLOOKUP(Tabla1[[#This Row],[FECHA]],'RECAUDOS DE COMPARENDOS'!A:D,3,FALSE),0)</f>
        <v>0</v>
      </c>
      <c r="O2772" s="5">
        <f>IFERROR(VLOOKUP(Tabla1[[#This Row],[FECHA]],'RECAUDOS DE RESOLUCIONES'!A:D,4,FALSE),0)</f>
        <v>0</v>
      </c>
      <c r="P2772" s="9">
        <f>IFERROR(VLOOKUP(Tabla1[[#This Row],[FECHA]],'RECAUDOS DE RESOLUCIONES'!A:D,3,FALSE),0)</f>
        <v>0</v>
      </c>
      <c r="Q277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2772" s="9">
        <f>Tabla1[V. COMPARENDOS]-(Tabla1[V. EXONERACIONES]+Tabla1[[#This Row],[V. SIMIT CON RESOLUCION]]+Tabla1[[#This Row],[V. SIMIT SIN RESOLUCION]]+Tabla1[[#This Row],[V. RECAUDOS COMPARENDOS]]+Tabla1[[#This Row],[V. RECAUDOS RESOLUCIONES]])</f>
        <v>772500</v>
      </c>
      <c r="S2772" s="11">
        <f>IFERROR(VLOOKUP(Tabla1[[#This Row],[FECHA]],'RECAUDOS LOCALES'!A:D,4,FALSE),0)</f>
        <v>2</v>
      </c>
      <c r="T2772" s="9">
        <f>IFERROR(VLOOKUP(Tabla1[[#This Row],[FECHA]],'RECAUDOS LOCALES'!A:D,3,FALSE),0)</f>
        <v>257504</v>
      </c>
      <c r="U2772" s="11">
        <f>IFERROR(VLOOKUP(Tabla1[[#This Row],[FECHA]],'RECAUDOS EXTERNOS'!A:D,4,FALSE),0)</f>
        <v>3</v>
      </c>
      <c r="V2772" s="9">
        <f>IFERROR(VLOOKUP(Tabla1[[#This Row],[FECHA]],'RECAUDOS EXTERNOS'!A:D,3,FALSE),0)</f>
        <v>354725</v>
      </c>
    </row>
    <row r="2773" spans="1:22" x14ac:dyDescent="0.25">
      <c r="A2773" s="1">
        <v>40332</v>
      </c>
      <c r="B2773" s="3" t="s">
        <v>6</v>
      </c>
      <c r="C2773" s="2">
        <v>40330</v>
      </c>
      <c r="D2773" s="5">
        <f>YEAR(Tabla1[[#This Row],[FECHA]])</f>
        <v>2010</v>
      </c>
      <c r="E2773" s="5">
        <f>IFERROR(VLOOKUP(Tabla1[[#This Row],[FECHA]],'COMPARENDOS TOTALES'!A:D,4,FALSE),0)</f>
        <v>16</v>
      </c>
      <c r="F2773" s="9">
        <f>IFERROR(VLOOKUP(Tabla1[[#This Row],[FECHA]],'COMPARENDOS TOTALES'!A:D,3,FALSE),0)</f>
        <v>5665000</v>
      </c>
      <c r="G2773" s="5">
        <f>IFERROR(VLOOKUP(Tabla1[[#This Row],[FECHA]],EXONERACIONES!A:D,4,FALSE),0)</f>
        <v>1</v>
      </c>
      <c r="H2773" s="9">
        <f>IFERROR(VLOOKUP(Tabla1[[#This Row],[FECHA]],EXONERACIONES!A:D,3,FALSE),0)</f>
        <v>257500</v>
      </c>
      <c r="I2773" s="5">
        <f>IFERROR(VLOOKUP(Tabla1[[#This Row],[FECHA]],'SIMIT CON RES'!A:D,4,FALSE),0)</f>
        <v>14</v>
      </c>
      <c r="J2773" s="9">
        <f>IFERROR(VLOOKUP(Tabla1[[#This Row],[FECHA]],'SIMIT CON RES'!A:D,3,FALSE),0)</f>
        <v>5150000</v>
      </c>
      <c r="K2773">
        <f>IFERROR(VLOOKUP(Tabla1[[#This Row],[FECHA]],'SIMIT SIN RES'!A:D,4,FALSE),0)</f>
        <v>0</v>
      </c>
      <c r="L2773" s="9">
        <f>IFERROR(VLOOKUP(Tabla1[[#This Row],[FECHA]],'SIMIT SIN RES'!A:D,3,FALSE),0)</f>
        <v>0</v>
      </c>
      <c r="M2773" s="5">
        <f>IFERROR(VLOOKUP(Tabla1[[#This Row],[FECHA]],'RECAUDOS DE COMPARENDOS'!A:D,4,FALSE),0)</f>
        <v>0</v>
      </c>
      <c r="N2773" s="9">
        <f>IFERROR(VLOOKUP(Tabla1[[#This Row],[FECHA]],'RECAUDOS DE COMPARENDOS'!A:D,3,FALSE),0)</f>
        <v>0</v>
      </c>
      <c r="O2773" s="5">
        <f>IFERROR(VLOOKUP(Tabla1[[#This Row],[FECHA]],'RECAUDOS DE RESOLUCIONES'!A:D,4,FALSE),0)</f>
        <v>0</v>
      </c>
      <c r="P2773" s="9">
        <f>IFERROR(VLOOKUP(Tabla1[[#This Row],[FECHA]],'RECAUDOS DE RESOLUCIONES'!A:D,3,FALSE),0)</f>
        <v>0</v>
      </c>
      <c r="Q277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773" s="9">
        <f>Tabla1[V. COMPARENDOS]-(Tabla1[V. EXONERACIONES]+Tabla1[[#This Row],[V. SIMIT CON RESOLUCION]]+Tabla1[[#This Row],[V. SIMIT SIN RESOLUCION]]+Tabla1[[#This Row],[V. RECAUDOS COMPARENDOS]]+Tabla1[[#This Row],[V. RECAUDOS RESOLUCIONES]])</f>
        <v>257500</v>
      </c>
      <c r="S2773" s="11">
        <f>IFERROR(VLOOKUP(Tabla1[[#This Row],[FECHA]],'RECAUDOS LOCALES'!A:D,4,FALSE),0)</f>
        <v>4</v>
      </c>
      <c r="T2773" s="9">
        <f>IFERROR(VLOOKUP(Tabla1[[#This Row],[FECHA]],'RECAUDOS LOCALES'!A:D,3,FALSE),0)</f>
        <v>759137</v>
      </c>
      <c r="U2773" s="11">
        <f>IFERROR(VLOOKUP(Tabla1[[#This Row],[FECHA]],'RECAUDOS EXTERNOS'!A:D,4,FALSE),0)</f>
        <v>7</v>
      </c>
      <c r="V2773" s="9">
        <f>IFERROR(VLOOKUP(Tabla1[[#This Row],[FECHA]],'RECAUDOS EXTERNOS'!A:D,3,FALSE),0)</f>
        <v>857793</v>
      </c>
    </row>
    <row r="2774" spans="1:22" x14ac:dyDescent="0.25">
      <c r="A2774" s="1">
        <v>40333</v>
      </c>
      <c r="B2774" s="3" t="s">
        <v>0</v>
      </c>
      <c r="C2774" s="2">
        <v>40330</v>
      </c>
      <c r="D2774" s="5">
        <f>YEAR(Tabla1[[#This Row],[FECHA]])</f>
        <v>2010</v>
      </c>
      <c r="E2774" s="5">
        <f>IFERROR(VLOOKUP(Tabla1[[#This Row],[FECHA]],'COMPARENDOS TOTALES'!A:D,4,FALSE),0)</f>
        <v>20</v>
      </c>
      <c r="F2774" s="9">
        <f>IFERROR(VLOOKUP(Tabla1[[#This Row],[FECHA]],'COMPARENDOS TOTALES'!A:D,3,FALSE),0)</f>
        <v>7725000</v>
      </c>
      <c r="G2774" s="5">
        <f>IFERROR(VLOOKUP(Tabla1[[#This Row],[FECHA]],EXONERACIONES!A:D,4,FALSE),0)</f>
        <v>0</v>
      </c>
      <c r="H2774" s="9">
        <f>IFERROR(VLOOKUP(Tabla1[[#This Row],[FECHA]],EXONERACIONES!A:D,3,FALSE),0)</f>
        <v>0</v>
      </c>
      <c r="I2774" s="5">
        <f>IFERROR(VLOOKUP(Tabla1[[#This Row],[FECHA]],'SIMIT CON RES'!A:D,4,FALSE),0)</f>
        <v>13</v>
      </c>
      <c r="J2774" s="9">
        <f>IFERROR(VLOOKUP(Tabla1[[#This Row],[FECHA]],'SIMIT CON RES'!A:D,3,FALSE),0)</f>
        <v>4635000</v>
      </c>
      <c r="K2774">
        <f>IFERROR(VLOOKUP(Tabla1[[#This Row],[FECHA]],'SIMIT SIN RES'!A:D,4,FALSE),0)</f>
        <v>0</v>
      </c>
      <c r="L2774" s="9">
        <f>IFERROR(VLOOKUP(Tabla1[[#This Row],[FECHA]],'SIMIT SIN RES'!A:D,3,FALSE),0)</f>
        <v>0</v>
      </c>
      <c r="M2774" s="5">
        <f>IFERROR(VLOOKUP(Tabla1[[#This Row],[FECHA]],'RECAUDOS DE COMPARENDOS'!A:D,4,FALSE),0)</f>
        <v>1</v>
      </c>
      <c r="N2774" s="9">
        <f>IFERROR(VLOOKUP(Tabla1[[#This Row],[FECHA]],'RECAUDOS DE COMPARENDOS'!A:D,3,FALSE),0)</f>
        <v>515000</v>
      </c>
      <c r="O2774" s="5">
        <f>IFERROR(VLOOKUP(Tabla1[[#This Row],[FECHA]],'RECAUDOS DE RESOLUCIONES'!A:D,4,FALSE),0)</f>
        <v>0</v>
      </c>
      <c r="P2774" s="9">
        <f>IFERROR(VLOOKUP(Tabla1[[#This Row],[FECHA]],'RECAUDOS DE RESOLUCIONES'!A:D,3,FALSE),0)</f>
        <v>0</v>
      </c>
      <c r="Q277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2774" s="9">
        <f>Tabla1[V. COMPARENDOS]-(Tabla1[V. EXONERACIONES]+Tabla1[[#This Row],[V. SIMIT CON RESOLUCION]]+Tabla1[[#This Row],[V. SIMIT SIN RESOLUCION]]+Tabla1[[#This Row],[V. RECAUDOS COMPARENDOS]]+Tabla1[[#This Row],[V. RECAUDOS RESOLUCIONES]])</f>
        <v>2575000</v>
      </c>
      <c r="S2774" s="11">
        <f>IFERROR(VLOOKUP(Tabla1[[#This Row],[FECHA]],'RECAUDOS LOCALES'!A:D,4,FALSE),0)</f>
        <v>7</v>
      </c>
      <c r="T2774" s="9">
        <f>IFERROR(VLOOKUP(Tabla1[[#This Row],[FECHA]],'RECAUDOS LOCALES'!A:D,3,FALSE),0)</f>
        <v>802577</v>
      </c>
      <c r="U2774" s="11">
        <f>IFERROR(VLOOKUP(Tabla1[[#This Row],[FECHA]],'RECAUDOS EXTERNOS'!A:D,4,FALSE),0)</f>
        <v>5</v>
      </c>
      <c r="V2774" s="9">
        <f>IFERROR(VLOOKUP(Tabla1[[#This Row],[FECHA]],'RECAUDOS EXTERNOS'!A:D,3,FALSE),0)</f>
        <v>580204</v>
      </c>
    </row>
    <row r="2775" spans="1:22" x14ac:dyDescent="0.25">
      <c r="A2775" s="1">
        <v>40334</v>
      </c>
      <c r="B2775" s="3" t="s">
        <v>5</v>
      </c>
      <c r="C2775" s="2">
        <v>40330</v>
      </c>
      <c r="D2775" s="5">
        <f>YEAR(Tabla1[[#This Row],[FECHA]])</f>
        <v>2010</v>
      </c>
      <c r="E2775" s="5">
        <f>IFERROR(VLOOKUP(Tabla1[[#This Row],[FECHA]],'COMPARENDOS TOTALES'!A:D,4,FALSE),0)</f>
        <v>29</v>
      </c>
      <c r="F2775" s="9">
        <f>IFERROR(VLOOKUP(Tabla1[[#This Row],[FECHA]],'COMPARENDOS TOTALES'!A:D,3,FALSE),0)</f>
        <v>9922333</v>
      </c>
      <c r="G2775" s="5">
        <f>IFERROR(VLOOKUP(Tabla1[[#This Row],[FECHA]],EXONERACIONES!A:D,4,FALSE),0)</f>
        <v>3</v>
      </c>
      <c r="H2775" s="9">
        <f>IFERROR(VLOOKUP(Tabla1[[#This Row],[FECHA]],EXONERACIONES!A:D,3,FALSE),0)</f>
        <v>1030000</v>
      </c>
      <c r="I2775" s="5">
        <f>IFERROR(VLOOKUP(Tabla1[[#This Row],[FECHA]],'SIMIT CON RES'!A:D,4,FALSE),0)</f>
        <v>15</v>
      </c>
      <c r="J2775" s="9">
        <f>IFERROR(VLOOKUP(Tabla1[[#This Row],[FECHA]],'SIMIT CON RES'!A:D,3,FALSE),0)</f>
        <v>4772333</v>
      </c>
      <c r="K2775">
        <f>IFERROR(VLOOKUP(Tabla1[[#This Row],[FECHA]],'SIMIT SIN RES'!A:D,4,FALSE),0)</f>
        <v>0</v>
      </c>
      <c r="L2775" s="9">
        <f>IFERROR(VLOOKUP(Tabla1[[#This Row],[FECHA]],'SIMIT SIN RES'!A:D,3,FALSE),0)</f>
        <v>0</v>
      </c>
      <c r="M2775" s="5">
        <f>IFERROR(VLOOKUP(Tabla1[[#This Row],[FECHA]],'RECAUDOS DE COMPARENDOS'!A:D,4,FALSE),0)</f>
        <v>2</v>
      </c>
      <c r="N2775" s="9">
        <f>IFERROR(VLOOKUP(Tabla1[[#This Row],[FECHA]],'RECAUDOS DE COMPARENDOS'!A:D,3,FALSE),0)</f>
        <v>1030000</v>
      </c>
      <c r="O2775" s="5">
        <f>IFERROR(VLOOKUP(Tabla1[[#This Row],[FECHA]],'RECAUDOS DE RESOLUCIONES'!A:D,4,FALSE),0)</f>
        <v>1</v>
      </c>
      <c r="P2775" s="9">
        <f>IFERROR(VLOOKUP(Tabla1[[#This Row],[FECHA]],'RECAUDOS DE RESOLUCIONES'!A:D,3,FALSE),0)</f>
        <v>515000</v>
      </c>
      <c r="Q277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8</v>
      </c>
      <c r="R2775" s="9">
        <f>Tabla1[V. COMPARENDOS]-(Tabla1[V. EXONERACIONES]+Tabla1[[#This Row],[V. SIMIT CON RESOLUCION]]+Tabla1[[#This Row],[V. SIMIT SIN RESOLUCION]]+Tabla1[[#This Row],[V. RECAUDOS COMPARENDOS]]+Tabla1[[#This Row],[V. RECAUDOS RESOLUCIONES]])</f>
        <v>2575000</v>
      </c>
      <c r="S2775" s="11">
        <f>IFERROR(VLOOKUP(Tabla1[[#This Row],[FECHA]],'RECAUDOS LOCALES'!A:D,4,FALSE),0)</f>
        <v>0</v>
      </c>
      <c r="T2775" s="9">
        <f>IFERROR(VLOOKUP(Tabla1[[#This Row],[FECHA]],'RECAUDOS LOCALES'!A:D,3,FALSE),0)</f>
        <v>0</v>
      </c>
      <c r="U2775" s="11">
        <f>IFERROR(VLOOKUP(Tabla1[[#This Row],[FECHA]],'RECAUDOS EXTERNOS'!A:D,4,FALSE),0)</f>
        <v>1</v>
      </c>
      <c r="V2775" s="9">
        <f>IFERROR(VLOOKUP(Tabla1[[#This Row],[FECHA]],'RECAUDOS EXTERNOS'!A:D,3,FALSE),0)</f>
        <v>116100</v>
      </c>
    </row>
    <row r="2776" spans="1:22" x14ac:dyDescent="0.25">
      <c r="A2776" s="1">
        <v>40335</v>
      </c>
      <c r="B2776" s="3" t="s">
        <v>4</v>
      </c>
      <c r="C2776" s="2">
        <v>40330</v>
      </c>
      <c r="D2776" s="5">
        <f>YEAR(Tabla1[[#This Row],[FECHA]])</f>
        <v>2010</v>
      </c>
      <c r="E2776" s="5">
        <f>IFERROR(VLOOKUP(Tabla1[[#This Row],[FECHA]],'COMPARENDOS TOTALES'!A:D,4,FALSE),0)</f>
        <v>5</v>
      </c>
      <c r="F2776" s="9">
        <f>IFERROR(VLOOKUP(Tabla1[[#This Row],[FECHA]],'COMPARENDOS TOTALES'!A:D,3,FALSE),0)</f>
        <v>2317500</v>
      </c>
      <c r="G2776" s="5">
        <f>IFERROR(VLOOKUP(Tabla1[[#This Row],[FECHA]],EXONERACIONES!A:D,4,FALSE),0)</f>
        <v>0</v>
      </c>
      <c r="H2776" s="9">
        <f>IFERROR(VLOOKUP(Tabla1[[#This Row],[FECHA]],EXONERACIONES!A:D,3,FALSE),0)</f>
        <v>0</v>
      </c>
      <c r="I2776" s="5">
        <f>IFERROR(VLOOKUP(Tabla1[[#This Row],[FECHA]],'SIMIT CON RES'!A:D,4,FALSE),0)</f>
        <v>3</v>
      </c>
      <c r="J2776" s="9">
        <f>IFERROR(VLOOKUP(Tabla1[[#This Row],[FECHA]],'SIMIT CON RES'!A:D,3,FALSE),0)</f>
        <v>1287500</v>
      </c>
      <c r="K2776">
        <f>IFERROR(VLOOKUP(Tabla1[[#This Row],[FECHA]],'SIMIT SIN RES'!A:D,4,FALSE),0)</f>
        <v>0</v>
      </c>
      <c r="L2776" s="9">
        <f>IFERROR(VLOOKUP(Tabla1[[#This Row],[FECHA]],'SIMIT SIN RES'!A:D,3,FALSE),0)</f>
        <v>0</v>
      </c>
      <c r="M2776" s="5">
        <f>IFERROR(VLOOKUP(Tabla1[[#This Row],[FECHA]],'RECAUDOS DE COMPARENDOS'!A:D,4,FALSE),0)</f>
        <v>0</v>
      </c>
      <c r="N2776" s="9">
        <f>IFERROR(VLOOKUP(Tabla1[[#This Row],[FECHA]],'RECAUDOS DE COMPARENDOS'!A:D,3,FALSE),0)</f>
        <v>0</v>
      </c>
      <c r="O2776" s="5">
        <f>IFERROR(VLOOKUP(Tabla1[[#This Row],[FECHA]],'RECAUDOS DE RESOLUCIONES'!A:D,4,FALSE),0)</f>
        <v>0</v>
      </c>
      <c r="P2776" s="9">
        <f>IFERROR(VLOOKUP(Tabla1[[#This Row],[FECHA]],'RECAUDOS DE RESOLUCIONES'!A:D,3,FALSE),0)</f>
        <v>0</v>
      </c>
      <c r="Q277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776" s="9">
        <f>Tabla1[V. COMPARENDOS]-(Tabla1[V. EXONERACIONES]+Tabla1[[#This Row],[V. SIMIT CON RESOLUCION]]+Tabla1[[#This Row],[V. SIMIT SIN RESOLUCION]]+Tabla1[[#This Row],[V. RECAUDOS COMPARENDOS]]+Tabla1[[#This Row],[V. RECAUDOS RESOLUCIONES]])</f>
        <v>1030000</v>
      </c>
      <c r="S2776" s="11">
        <f>IFERROR(VLOOKUP(Tabla1[[#This Row],[FECHA]],'RECAUDOS LOCALES'!A:D,4,FALSE),0)</f>
        <v>0</v>
      </c>
      <c r="T2776" s="9">
        <f>IFERROR(VLOOKUP(Tabla1[[#This Row],[FECHA]],'RECAUDOS LOCALES'!A:D,3,FALSE),0)</f>
        <v>0</v>
      </c>
      <c r="U2776" s="11">
        <f>IFERROR(VLOOKUP(Tabla1[[#This Row],[FECHA]],'RECAUDOS EXTERNOS'!A:D,4,FALSE),0)</f>
        <v>0</v>
      </c>
      <c r="V2776" s="9">
        <f>IFERROR(VLOOKUP(Tabla1[[#This Row],[FECHA]],'RECAUDOS EXTERNOS'!A:D,3,FALSE),0)</f>
        <v>0</v>
      </c>
    </row>
    <row r="2777" spans="1:22" x14ac:dyDescent="0.25">
      <c r="A2777" s="1">
        <v>40336</v>
      </c>
      <c r="B2777" s="3" t="s">
        <v>1</v>
      </c>
      <c r="C2777" s="2">
        <v>40330</v>
      </c>
      <c r="D2777" s="5">
        <f>YEAR(Tabla1[[#This Row],[FECHA]])</f>
        <v>2010</v>
      </c>
      <c r="E2777" s="5">
        <f>IFERROR(VLOOKUP(Tabla1[[#This Row],[FECHA]],'COMPARENDOS TOTALES'!A:D,4,FALSE),0)</f>
        <v>17</v>
      </c>
      <c r="F2777" s="9">
        <f>IFERROR(VLOOKUP(Tabla1[[#This Row],[FECHA]],'COMPARENDOS TOTALES'!A:D,3,FALSE),0)</f>
        <v>6695000</v>
      </c>
      <c r="G2777" s="5">
        <f>IFERROR(VLOOKUP(Tabla1[[#This Row],[FECHA]],EXONERACIONES!A:D,4,FALSE),0)</f>
        <v>2</v>
      </c>
      <c r="H2777" s="9">
        <f>IFERROR(VLOOKUP(Tabla1[[#This Row],[FECHA]],EXONERACIONES!A:D,3,FALSE),0)</f>
        <v>772500</v>
      </c>
      <c r="I2777" s="5">
        <f>IFERROR(VLOOKUP(Tabla1[[#This Row],[FECHA]],'SIMIT CON RES'!A:D,4,FALSE),0)</f>
        <v>12</v>
      </c>
      <c r="J2777" s="9">
        <f>IFERROR(VLOOKUP(Tabla1[[#This Row],[FECHA]],'SIMIT CON RES'!A:D,3,FALSE),0)</f>
        <v>4635000</v>
      </c>
      <c r="K2777">
        <f>IFERROR(VLOOKUP(Tabla1[[#This Row],[FECHA]],'SIMIT SIN RES'!A:D,4,FALSE),0)</f>
        <v>0</v>
      </c>
      <c r="L2777" s="9">
        <f>IFERROR(VLOOKUP(Tabla1[[#This Row],[FECHA]],'SIMIT SIN RES'!A:D,3,FALSE),0)</f>
        <v>0</v>
      </c>
      <c r="M2777" s="5">
        <f>IFERROR(VLOOKUP(Tabla1[[#This Row],[FECHA]],'RECAUDOS DE COMPARENDOS'!A:D,4,FALSE),0)</f>
        <v>1</v>
      </c>
      <c r="N2777" s="9">
        <f>IFERROR(VLOOKUP(Tabla1[[#This Row],[FECHA]],'RECAUDOS DE COMPARENDOS'!A:D,3,FALSE),0)</f>
        <v>515000</v>
      </c>
      <c r="O2777" s="5">
        <f>IFERROR(VLOOKUP(Tabla1[[#This Row],[FECHA]],'RECAUDOS DE RESOLUCIONES'!A:D,4,FALSE),0)</f>
        <v>0</v>
      </c>
      <c r="P2777" s="9">
        <f>IFERROR(VLOOKUP(Tabla1[[#This Row],[FECHA]],'RECAUDOS DE RESOLUCIONES'!A:D,3,FALSE),0)</f>
        <v>0</v>
      </c>
      <c r="Q277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777" s="9">
        <f>Tabla1[V. COMPARENDOS]-(Tabla1[V. EXONERACIONES]+Tabla1[[#This Row],[V. SIMIT CON RESOLUCION]]+Tabla1[[#This Row],[V. SIMIT SIN RESOLUCION]]+Tabla1[[#This Row],[V. RECAUDOS COMPARENDOS]]+Tabla1[[#This Row],[V. RECAUDOS RESOLUCIONES]])</f>
        <v>772500</v>
      </c>
      <c r="S2777" s="11">
        <f>IFERROR(VLOOKUP(Tabla1[[#This Row],[FECHA]],'RECAUDOS LOCALES'!A:D,4,FALSE),0)</f>
        <v>0</v>
      </c>
      <c r="T2777" s="9">
        <f>IFERROR(VLOOKUP(Tabla1[[#This Row],[FECHA]],'RECAUDOS LOCALES'!A:D,3,FALSE),0)</f>
        <v>0</v>
      </c>
      <c r="U2777" s="11">
        <f>IFERROR(VLOOKUP(Tabla1[[#This Row],[FECHA]],'RECAUDOS EXTERNOS'!A:D,4,FALSE),0)</f>
        <v>0</v>
      </c>
      <c r="V2777" s="9">
        <f>IFERROR(VLOOKUP(Tabla1[[#This Row],[FECHA]],'RECAUDOS EXTERNOS'!A:D,3,FALSE),0)</f>
        <v>0</v>
      </c>
    </row>
    <row r="2778" spans="1:22" x14ac:dyDescent="0.25">
      <c r="A2778" s="1">
        <v>40337</v>
      </c>
      <c r="B2778" s="3" t="s">
        <v>2</v>
      </c>
      <c r="C2778" s="2">
        <v>40330</v>
      </c>
      <c r="D2778" s="5">
        <f>YEAR(Tabla1[[#This Row],[FECHA]])</f>
        <v>2010</v>
      </c>
      <c r="E2778" s="5">
        <f>IFERROR(VLOOKUP(Tabla1[[#This Row],[FECHA]],'COMPARENDOS TOTALES'!A:D,4,FALSE),0)</f>
        <v>13</v>
      </c>
      <c r="F2778" s="9">
        <f>IFERROR(VLOOKUP(Tabla1[[#This Row],[FECHA]],'COMPARENDOS TOTALES'!A:D,3,FALSE),0)</f>
        <v>4377500</v>
      </c>
      <c r="G2778" s="5">
        <f>IFERROR(VLOOKUP(Tabla1[[#This Row],[FECHA]],EXONERACIONES!A:D,4,FALSE),0)</f>
        <v>2</v>
      </c>
      <c r="H2778" s="9">
        <f>IFERROR(VLOOKUP(Tabla1[[#This Row],[FECHA]],EXONERACIONES!A:D,3,FALSE),0)</f>
        <v>772500</v>
      </c>
      <c r="I2778" s="5">
        <f>IFERROR(VLOOKUP(Tabla1[[#This Row],[FECHA]],'SIMIT CON RES'!A:D,4,FALSE),0)</f>
        <v>10</v>
      </c>
      <c r="J2778" s="9">
        <f>IFERROR(VLOOKUP(Tabla1[[#This Row],[FECHA]],'SIMIT CON RES'!A:D,3,FALSE),0)</f>
        <v>3347500</v>
      </c>
      <c r="K2778">
        <f>IFERROR(VLOOKUP(Tabla1[[#This Row],[FECHA]],'SIMIT SIN RES'!A:D,4,FALSE),0)</f>
        <v>0</v>
      </c>
      <c r="L2778" s="9">
        <f>IFERROR(VLOOKUP(Tabla1[[#This Row],[FECHA]],'SIMIT SIN RES'!A:D,3,FALSE),0)</f>
        <v>0</v>
      </c>
      <c r="M2778" s="5">
        <f>IFERROR(VLOOKUP(Tabla1[[#This Row],[FECHA]],'RECAUDOS DE COMPARENDOS'!A:D,4,FALSE),0)</f>
        <v>1</v>
      </c>
      <c r="N2778" s="9">
        <f>IFERROR(VLOOKUP(Tabla1[[#This Row],[FECHA]],'RECAUDOS DE COMPARENDOS'!A:D,3,FALSE),0)</f>
        <v>257500</v>
      </c>
      <c r="O2778" s="5">
        <f>IFERROR(VLOOKUP(Tabla1[[#This Row],[FECHA]],'RECAUDOS DE RESOLUCIONES'!A:D,4,FALSE),0)</f>
        <v>0</v>
      </c>
      <c r="P2778" s="9">
        <f>IFERROR(VLOOKUP(Tabla1[[#This Row],[FECHA]],'RECAUDOS DE RESOLUCIONES'!A:D,3,FALSE),0)</f>
        <v>0</v>
      </c>
      <c r="Q277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77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778" s="11">
        <f>IFERROR(VLOOKUP(Tabla1[[#This Row],[FECHA]],'RECAUDOS LOCALES'!A:D,4,FALSE),0)</f>
        <v>3</v>
      </c>
      <c r="T2778" s="9">
        <f>IFERROR(VLOOKUP(Tabla1[[#This Row],[FECHA]],'RECAUDOS LOCALES'!A:D,3,FALSE),0)</f>
        <v>560875</v>
      </c>
      <c r="U2778" s="11">
        <f>IFERROR(VLOOKUP(Tabla1[[#This Row],[FECHA]],'RECAUDOS EXTERNOS'!A:D,4,FALSE),0)</f>
        <v>8</v>
      </c>
      <c r="V2778" s="9">
        <f>IFERROR(VLOOKUP(Tabla1[[#This Row],[FECHA]],'RECAUDOS EXTERNOS'!A:D,3,FALSE),0)</f>
        <v>1275250</v>
      </c>
    </row>
    <row r="2779" spans="1:22" x14ac:dyDescent="0.25">
      <c r="A2779" s="1">
        <v>40338</v>
      </c>
      <c r="B2779" s="3" t="s">
        <v>3</v>
      </c>
      <c r="C2779" s="2">
        <v>40330</v>
      </c>
      <c r="D2779" s="5">
        <f>YEAR(Tabla1[[#This Row],[FECHA]])</f>
        <v>2010</v>
      </c>
      <c r="E2779" s="5">
        <f>IFERROR(VLOOKUP(Tabla1[[#This Row],[FECHA]],'COMPARENDOS TOTALES'!A:D,4,FALSE),0)</f>
        <v>6</v>
      </c>
      <c r="F2779" s="9">
        <f>IFERROR(VLOOKUP(Tabla1[[#This Row],[FECHA]],'COMPARENDOS TOTALES'!A:D,3,FALSE),0)</f>
        <v>2575000</v>
      </c>
      <c r="G2779" s="5">
        <f>IFERROR(VLOOKUP(Tabla1[[#This Row],[FECHA]],EXONERACIONES!A:D,4,FALSE),0)</f>
        <v>1</v>
      </c>
      <c r="H2779" s="9">
        <f>IFERROR(VLOOKUP(Tabla1[[#This Row],[FECHA]],EXONERACIONES!A:D,3,FALSE),0)</f>
        <v>515000</v>
      </c>
      <c r="I2779" s="5">
        <f>IFERROR(VLOOKUP(Tabla1[[#This Row],[FECHA]],'SIMIT CON RES'!A:D,4,FALSE),0)</f>
        <v>5</v>
      </c>
      <c r="J2779" s="9">
        <f>IFERROR(VLOOKUP(Tabla1[[#This Row],[FECHA]],'SIMIT CON RES'!A:D,3,FALSE),0)</f>
        <v>2060000</v>
      </c>
      <c r="K2779">
        <f>IFERROR(VLOOKUP(Tabla1[[#This Row],[FECHA]],'SIMIT SIN RES'!A:D,4,FALSE),0)</f>
        <v>0</v>
      </c>
      <c r="L2779" s="9">
        <f>IFERROR(VLOOKUP(Tabla1[[#This Row],[FECHA]],'SIMIT SIN RES'!A:D,3,FALSE),0)</f>
        <v>0</v>
      </c>
      <c r="M2779" s="5">
        <f>IFERROR(VLOOKUP(Tabla1[[#This Row],[FECHA]],'RECAUDOS DE COMPARENDOS'!A:D,4,FALSE),0)</f>
        <v>0</v>
      </c>
      <c r="N2779" s="9">
        <f>IFERROR(VLOOKUP(Tabla1[[#This Row],[FECHA]],'RECAUDOS DE COMPARENDOS'!A:D,3,FALSE),0)</f>
        <v>0</v>
      </c>
      <c r="O2779" s="5">
        <f>IFERROR(VLOOKUP(Tabla1[[#This Row],[FECHA]],'RECAUDOS DE RESOLUCIONES'!A:D,4,FALSE),0)</f>
        <v>0</v>
      </c>
      <c r="P2779" s="9">
        <f>IFERROR(VLOOKUP(Tabla1[[#This Row],[FECHA]],'RECAUDOS DE RESOLUCIONES'!A:D,3,FALSE),0)</f>
        <v>0</v>
      </c>
      <c r="Q277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77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779" s="11">
        <f>IFERROR(VLOOKUP(Tabla1[[#This Row],[FECHA]],'RECAUDOS LOCALES'!A:D,4,FALSE),0)</f>
        <v>0</v>
      </c>
      <c r="T2779" s="9">
        <f>IFERROR(VLOOKUP(Tabla1[[#This Row],[FECHA]],'RECAUDOS LOCALES'!A:D,3,FALSE),0)</f>
        <v>0</v>
      </c>
      <c r="U2779" s="11">
        <f>IFERROR(VLOOKUP(Tabla1[[#This Row],[FECHA]],'RECAUDOS EXTERNOS'!A:D,4,FALSE),0)</f>
        <v>6</v>
      </c>
      <c r="V2779" s="9">
        <f>IFERROR(VLOOKUP(Tabla1[[#This Row],[FECHA]],'RECAUDOS EXTERNOS'!A:D,3,FALSE),0)</f>
        <v>997686</v>
      </c>
    </row>
    <row r="2780" spans="1:22" x14ac:dyDescent="0.25">
      <c r="A2780" s="1">
        <v>40339</v>
      </c>
      <c r="B2780" s="3" t="s">
        <v>6</v>
      </c>
      <c r="C2780" s="2">
        <v>40330</v>
      </c>
      <c r="D2780" s="5">
        <f>YEAR(Tabla1[[#This Row],[FECHA]])</f>
        <v>2010</v>
      </c>
      <c r="E2780" s="5">
        <f>IFERROR(VLOOKUP(Tabla1[[#This Row],[FECHA]],'COMPARENDOS TOTALES'!A:D,4,FALSE),0)</f>
        <v>1</v>
      </c>
      <c r="F2780" s="9">
        <f>IFERROR(VLOOKUP(Tabla1[[#This Row],[FECHA]],'COMPARENDOS TOTALES'!A:D,3,FALSE),0)</f>
        <v>137333</v>
      </c>
      <c r="G2780" s="5">
        <f>IFERROR(VLOOKUP(Tabla1[[#This Row],[FECHA]],EXONERACIONES!A:D,4,FALSE),0)</f>
        <v>1</v>
      </c>
      <c r="H2780" s="9">
        <f>IFERROR(VLOOKUP(Tabla1[[#This Row],[FECHA]],EXONERACIONES!A:D,3,FALSE),0)</f>
        <v>137333</v>
      </c>
      <c r="I2780" s="5">
        <f>IFERROR(VLOOKUP(Tabla1[[#This Row],[FECHA]],'SIMIT CON RES'!A:D,4,FALSE),0)</f>
        <v>0</v>
      </c>
      <c r="J2780" s="9">
        <f>IFERROR(VLOOKUP(Tabla1[[#This Row],[FECHA]],'SIMIT CON RES'!A:D,3,FALSE),0)</f>
        <v>0</v>
      </c>
      <c r="K2780">
        <f>IFERROR(VLOOKUP(Tabla1[[#This Row],[FECHA]],'SIMIT SIN RES'!A:D,4,FALSE),0)</f>
        <v>0</v>
      </c>
      <c r="L2780" s="9">
        <f>IFERROR(VLOOKUP(Tabla1[[#This Row],[FECHA]],'SIMIT SIN RES'!A:D,3,FALSE),0)</f>
        <v>0</v>
      </c>
      <c r="M2780" s="5">
        <f>IFERROR(VLOOKUP(Tabla1[[#This Row],[FECHA]],'RECAUDOS DE COMPARENDOS'!A:D,4,FALSE),0)</f>
        <v>0</v>
      </c>
      <c r="N2780" s="9">
        <f>IFERROR(VLOOKUP(Tabla1[[#This Row],[FECHA]],'RECAUDOS DE COMPARENDOS'!A:D,3,FALSE),0)</f>
        <v>0</v>
      </c>
      <c r="O2780" s="5">
        <f>IFERROR(VLOOKUP(Tabla1[[#This Row],[FECHA]],'RECAUDOS DE RESOLUCIONES'!A:D,4,FALSE),0)</f>
        <v>0</v>
      </c>
      <c r="P2780" s="9">
        <f>IFERROR(VLOOKUP(Tabla1[[#This Row],[FECHA]],'RECAUDOS DE RESOLUCIONES'!A:D,3,FALSE),0)</f>
        <v>0</v>
      </c>
      <c r="Q278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78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780" s="11">
        <f>IFERROR(VLOOKUP(Tabla1[[#This Row],[FECHA]],'RECAUDOS LOCALES'!A:D,4,FALSE),0)</f>
        <v>0</v>
      </c>
      <c r="T2780" s="9">
        <f>IFERROR(VLOOKUP(Tabla1[[#This Row],[FECHA]],'RECAUDOS LOCALES'!A:D,3,FALSE),0)</f>
        <v>0</v>
      </c>
      <c r="U2780" s="11">
        <f>IFERROR(VLOOKUP(Tabla1[[#This Row],[FECHA]],'RECAUDOS EXTERNOS'!A:D,4,FALSE),0)</f>
        <v>10</v>
      </c>
      <c r="V2780" s="9">
        <f>IFERROR(VLOOKUP(Tabla1[[#This Row],[FECHA]],'RECAUDOS EXTERNOS'!A:D,3,FALSE),0)</f>
        <v>1526143</v>
      </c>
    </row>
    <row r="2781" spans="1:22" x14ac:dyDescent="0.25">
      <c r="A2781" s="1">
        <v>40340</v>
      </c>
      <c r="B2781" s="3" t="s">
        <v>0</v>
      </c>
      <c r="C2781" s="2">
        <v>40330</v>
      </c>
      <c r="D2781" s="5">
        <f>YEAR(Tabla1[[#This Row],[FECHA]])</f>
        <v>2010</v>
      </c>
      <c r="E2781" s="5">
        <f>IFERROR(VLOOKUP(Tabla1[[#This Row],[FECHA]],'COMPARENDOS TOTALES'!A:D,4,FALSE),0)</f>
        <v>13</v>
      </c>
      <c r="F2781" s="9">
        <f>IFERROR(VLOOKUP(Tabla1[[#This Row],[FECHA]],'COMPARENDOS TOTALES'!A:D,3,FALSE),0)</f>
        <v>5922500</v>
      </c>
      <c r="G2781" s="5">
        <f>IFERROR(VLOOKUP(Tabla1[[#This Row],[FECHA]],EXONERACIONES!A:D,4,FALSE),0)</f>
        <v>0</v>
      </c>
      <c r="H2781" s="9">
        <f>IFERROR(VLOOKUP(Tabla1[[#This Row],[FECHA]],EXONERACIONES!A:D,3,FALSE),0)</f>
        <v>0</v>
      </c>
      <c r="I2781" s="5">
        <f>IFERROR(VLOOKUP(Tabla1[[#This Row],[FECHA]],'SIMIT CON RES'!A:D,4,FALSE),0)</f>
        <v>5</v>
      </c>
      <c r="J2781" s="9">
        <f>IFERROR(VLOOKUP(Tabla1[[#This Row],[FECHA]],'SIMIT CON RES'!A:D,3,FALSE),0)</f>
        <v>2060000</v>
      </c>
      <c r="K2781">
        <f>IFERROR(VLOOKUP(Tabla1[[#This Row],[FECHA]],'SIMIT SIN RES'!A:D,4,FALSE),0)</f>
        <v>0</v>
      </c>
      <c r="L2781" s="9">
        <f>IFERROR(VLOOKUP(Tabla1[[#This Row],[FECHA]],'SIMIT SIN RES'!A:D,3,FALSE),0)</f>
        <v>0</v>
      </c>
      <c r="M2781" s="5">
        <f>IFERROR(VLOOKUP(Tabla1[[#This Row],[FECHA]],'RECAUDOS DE COMPARENDOS'!A:D,4,FALSE),0)</f>
        <v>1</v>
      </c>
      <c r="N2781" s="9">
        <f>IFERROR(VLOOKUP(Tabla1[[#This Row],[FECHA]],'RECAUDOS DE COMPARENDOS'!A:D,3,FALSE),0)</f>
        <v>515000</v>
      </c>
      <c r="O2781" s="5">
        <f>IFERROR(VLOOKUP(Tabla1[[#This Row],[FECHA]],'RECAUDOS DE RESOLUCIONES'!A:D,4,FALSE),0)</f>
        <v>0</v>
      </c>
      <c r="P2781" s="9">
        <f>IFERROR(VLOOKUP(Tabla1[[#This Row],[FECHA]],'RECAUDOS DE RESOLUCIONES'!A:D,3,FALSE),0)</f>
        <v>0</v>
      </c>
      <c r="Q278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7</v>
      </c>
      <c r="R2781" s="9">
        <f>Tabla1[V. COMPARENDOS]-(Tabla1[V. EXONERACIONES]+Tabla1[[#This Row],[V. SIMIT CON RESOLUCION]]+Tabla1[[#This Row],[V. SIMIT SIN RESOLUCION]]+Tabla1[[#This Row],[V. RECAUDOS COMPARENDOS]]+Tabla1[[#This Row],[V. RECAUDOS RESOLUCIONES]])</f>
        <v>3347500</v>
      </c>
      <c r="S2781" s="11">
        <f>IFERROR(VLOOKUP(Tabla1[[#This Row],[FECHA]],'RECAUDOS LOCALES'!A:D,4,FALSE),0)</f>
        <v>3</v>
      </c>
      <c r="T2781" s="9">
        <f>IFERROR(VLOOKUP(Tabla1[[#This Row],[FECHA]],'RECAUDOS LOCALES'!A:D,3,FALSE),0)</f>
        <v>440509</v>
      </c>
      <c r="U2781" s="11">
        <f>IFERROR(VLOOKUP(Tabla1[[#This Row],[FECHA]],'RECAUDOS EXTERNOS'!A:D,4,FALSE),0)</f>
        <v>5</v>
      </c>
      <c r="V2781" s="9">
        <f>IFERROR(VLOOKUP(Tabla1[[#This Row],[FECHA]],'RECAUDOS EXTERNOS'!A:D,3,FALSE),0)</f>
        <v>638318</v>
      </c>
    </row>
    <row r="2782" spans="1:22" x14ac:dyDescent="0.25">
      <c r="A2782" s="1">
        <v>40341</v>
      </c>
      <c r="B2782" s="3" t="s">
        <v>5</v>
      </c>
      <c r="C2782" s="2">
        <v>40330</v>
      </c>
      <c r="D2782" s="5">
        <f>YEAR(Tabla1[[#This Row],[FECHA]])</f>
        <v>2010</v>
      </c>
      <c r="E2782" s="5">
        <f>IFERROR(VLOOKUP(Tabla1[[#This Row],[FECHA]],'COMPARENDOS TOTALES'!A:D,4,FALSE),0)</f>
        <v>10</v>
      </c>
      <c r="F2782" s="9">
        <f>IFERROR(VLOOKUP(Tabla1[[#This Row],[FECHA]],'COMPARENDOS TOTALES'!A:D,3,FALSE),0)</f>
        <v>3090000</v>
      </c>
      <c r="G2782" s="5">
        <f>IFERROR(VLOOKUP(Tabla1[[#This Row],[FECHA]],EXONERACIONES!A:D,4,FALSE),0)</f>
        <v>3</v>
      </c>
      <c r="H2782" s="9">
        <f>IFERROR(VLOOKUP(Tabla1[[#This Row],[FECHA]],EXONERACIONES!A:D,3,FALSE),0)</f>
        <v>772500</v>
      </c>
      <c r="I2782" s="5">
        <f>IFERROR(VLOOKUP(Tabla1[[#This Row],[FECHA]],'SIMIT CON RES'!A:D,4,FALSE),0)</f>
        <v>4</v>
      </c>
      <c r="J2782" s="9">
        <f>IFERROR(VLOOKUP(Tabla1[[#This Row],[FECHA]],'SIMIT CON RES'!A:D,3,FALSE),0)</f>
        <v>1545000</v>
      </c>
      <c r="K2782">
        <f>IFERROR(VLOOKUP(Tabla1[[#This Row],[FECHA]],'SIMIT SIN RES'!A:D,4,FALSE),0)</f>
        <v>0</v>
      </c>
      <c r="L2782" s="9">
        <f>IFERROR(VLOOKUP(Tabla1[[#This Row],[FECHA]],'SIMIT SIN RES'!A:D,3,FALSE),0)</f>
        <v>0</v>
      </c>
      <c r="M2782" s="5">
        <f>IFERROR(VLOOKUP(Tabla1[[#This Row],[FECHA]],'RECAUDOS DE COMPARENDOS'!A:D,4,FALSE),0)</f>
        <v>0</v>
      </c>
      <c r="N2782" s="9">
        <f>IFERROR(VLOOKUP(Tabla1[[#This Row],[FECHA]],'RECAUDOS DE COMPARENDOS'!A:D,3,FALSE),0)</f>
        <v>0</v>
      </c>
      <c r="O2782" s="5">
        <f>IFERROR(VLOOKUP(Tabla1[[#This Row],[FECHA]],'RECAUDOS DE RESOLUCIONES'!A:D,4,FALSE),0)</f>
        <v>0</v>
      </c>
      <c r="P2782" s="9">
        <f>IFERROR(VLOOKUP(Tabla1[[#This Row],[FECHA]],'RECAUDOS DE RESOLUCIONES'!A:D,3,FALSE),0)</f>
        <v>0</v>
      </c>
      <c r="Q278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2782" s="9">
        <f>Tabla1[V. COMPARENDOS]-(Tabla1[V. EXONERACIONES]+Tabla1[[#This Row],[V. SIMIT CON RESOLUCION]]+Tabla1[[#This Row],[V. SIMIT SIN RESOLUCION]]+Tabla1[[#This Row],[V. RECAUDOS COMPARENDOS]]+Tabla1[[#This Row],[V. RECAUDOS RESOLUCIONES]])</f>
        <v>772500</v>
      </c>
      <c r="S2782" s="11">
        <f>IFERROR(VLOOKUP(Tabla1[[#This Row],[FECHA]],'RECAUDOS LOCALES'!A:D,4,FALSE),0)</f>
        <v>0</v>
      </c>
      <c r="T2782" s="9">
        <f>IFERROR(VLOOKUP(Tabla1[[#This Row],[FECHA]],'RECAUDOS LOCALES'!A:D,3,FALSE),0)</f>
        <v>0</v>
      </c>
      <c r="U2782" s="11">
        <f>IFERROR(VLOOKUP(Tabla1[[#This Row],[FECHA]],'RECAUDOS EXTERNOS'!A:D,4,FALSE),0)</f>
        <v>0</v>
      </c>
      <c r="V2782" s="9">
        <f>IFERROR(VLOOKUP(Tabla1[[#This Row],[FECHA]],'RECAUDOS EXTERNOS'!A:D,3,FALSE),0)</f>
        <v>0</v>
      </c>
    </row>
    <row r="2783" spans="1:22" x14ac:dyDescent="0.25">
      <c r="A2783" s="1">
        <v>40342</v>
      </c>
      <c r="B2783" s="3" t="s">
        <v>4</v>
      </c>
      <c r="C2783" s="2">
        <v>40330</v>
      </c>
      <c r="D2783" s="5">
        <f>YEAR(Tabla1[[#This Row],[FECHA]])</f>
        <v>2010</v>
      </c>
      <c r="E2783" s="5">
        <f>IFERROR(VLOOKUP(Tabla1[[#This Row],[FECHA]],'COMPARENDOS TOTALES'!A:D,4,FALSE),0)</f>
        <v>13</v>
      </c>
      <c r="F2783" s="9">
        <f>IFERROR(VLOOKUP(Tabla1[[#This Row],[FECHA]],'COMPARENDOS TOTALES'!A:D,3,FALSE),0)</f>
        <v>5665000</v>
      </c>
      <c r="G2783" s="5">
        <f>IFERROR(VLOOKUP(Tabla1[[#This Row],[FECHA]],EXONERACIONES!A:D,4,FALSE),0)</f>
        <v>1</v>
      </c>
      <c r="H2783" s="9">
        <f>IFERROR(VLOOKUP(Tabla1[[#This Row],[FECHA]],EXONERACIONES!A:D,3,FALSE),0)</f>
        <v>515000</v>
      </c>
      <c r="I2783" s="5">
        <f>IFERROR(VLOOKUP(Tabla1[[#This Row],[FECHA]],'SIMIT CON RES'!A:D,4,FALSE),0)</f>
        <v>10</v>
      </c>
      <c r="J2783" s="9">
        <f>IFERROR(VLOOKUP(Tabla1[[#This Row],[FECHA]],'SIMIT CON RES'!A:D,3,FALSE),0)</f>
        <v>4377500</v>
      </c>
      <c r="K2783">
        <f>IFERROR(VLOOKUP(Tabla1[[#This Row],[FECHA]],'SIMIT SIN RES'!A:D,4,FALSE),0)</f>
        <v>0</v>
      </c>
      <c r="L2783" s="9">
        <f>IFERROR(VLOOKUP(Tabla1[[#This Row],[FECHA]],'SIMIT SIN RES'!A:D,3,FALSE),0)</f>
        <v>0</v>
      </c>
      <c r="M2783" s="5">
        <f>IFERROR(VLOOKUP(Tabla1[[#This Row],[FECHA]],'RECAUDOS DE COMPARENDOS'!A:D,4,FALSE),0)</f>
        <v>0</v>
      </c>
      <c r="N2783" s="9">
        <f>IFERROR(VLOOKUP(Tabla1[[#This Row],[FECHA]],'RECAUDOS DE COMPARENDOS'!A:D,3,FALSE),0)</f>
        <v>0</v>
      </c>
      <c r="O2783" s="5">
        <f>IFERROR(VLOOKUP(Tabla1[[#This Row],[FECHA]],'RECAUDOS DE RESOLUCIONES'!A:D,4,FALSE),0)</f>
        <v>0</v>
      </c>
      <c r="P2783" s="9">
        <f>IFERROR(VLOOKUP(Tabla1[[#This Row],[FECHA]],'RECAUDOS DE RESOLUCIONES'!A:D,3,FALSE),0)</f>
        <v>0</v>
      </c>
      <c r="Q278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783" s="9">
        <f>Tabla1[V. COMPARENDOS]-(Tabla1[V. EXONERACIONES]+Tabla1[[#This Row],[V. SIMIT CON RESOLUCION]]+Tabla1[[#This Row],[V. SIMIT SIN RESOLUCION]]+Tabla1[[#This Row],[V. RECAUDOS COMPARENDOS]]+Tabla1[[#This Row],[V. RECAUDOS RESOLUCIONES]])</f>
        <v>772500</v>
      </c>
      <c r="S2783" s="11">
        <f>IFERROR(VLOOKUP(Tabla1[[#This Row],[FECHA]],'RECAUDOS LOCALES'!A:D,4,FALSE),0)</f>
        <v>0</v>
      </c>
      <c r="T2783" s="9">
        <f>IFERROR(VLOOKUP(Tabla1[[#This Row],[FECHA]],'RECAUDOS LOCALES'!A:D,3,FALSE),0)</f>
        <v>0</v>
      </c>
      <c r="U2783" s="11">
        <f>IFERROR(VLOOKUP(Tabla1[[#This Row],[FECHA]],'RECAUDOS EXTERNOS'!A:D,4,FALSE),0)</f>
        <v>0</v>
      </c>
      <c r="V2783" s="9">
        <f>IFERROR(VLOOKUP(Tabla1[[#This Row],[FECHA]],'RECAUDOS EXTERNOS'!A:D,3,FALSE),0)</f>
        <v>0</v>
      </c>
    </row>
    <row r="2784" spans="1:22" x14ac:dyDescent="0.25">
      <c r="A2784" s="1">
        <v>40343</v>
      </c>
      <c r="B2784" s="3" t="s">
        <v>1</v>
      </c>
      <c r="C2784" s="2">
        <v>40330</v>
      </c>
      <c r="D2784" s="5">
        <f>YEAR(Tabla1[[#This Row],[FECHA]])</f>
        <v>2010</v>
      </c>
      <c r="E2784" s="5">
        <f>IFERROR(VLOOKUP(Tabla1[[#This Row],[FECHA]],'COMPARENDOS TOTALES'!A:D,4,FALSE),0)</f>
        <v>23</v>
      </c>
      <c r="F2784" s="9">
        <f>IFERROR(VLOOKUP(Tabla1[[#This Row],[FECHA]],'COMPARENDOS TOTALES'!A:D,3,FALSE),0)</f>
        <v>8154165</v>
      </c>
      <c r="G2784" s="5">
        <f>IFERROR(VLOOKUP(Tabla1[[#This Row],[FECHA]],EXONERACIONES!A:D,4,FALSE),0)</f>
        <v>2</v>
      </c>
      <c r="H2784" s="9">
        <f>IFERROR(VLOOKUP(Tabla1[[#This Row],[FECHA]],EXONERACIONES!A:D,3,FALSE),0)</f>
        <v>1030000</v>
      </c>
      <c r="I2784" s="5">
        <f>IFERROR(VLOOKUP(Tabla1[[#This Row],[FECHA]],'SIMIT CON RES'!A:D,4,FALSE),0)</f>
        <v>19</v>
      </c>
      <c r="J2784" s="9">
        <f>IFERROR(VLOOKUP(Tabla1[[#This Row],[FECHA]],'SIMIT CON RES'!A:D,3,FALSE),0)</f>
        <v>6729332</v>
      </c>
      <c r="K2784">
        <f>IFERROR(VLOOKUP(Tabla1[[#This Row],[FECHA]],'SIMIT SIN RES'!A:D,4,FALSE),0)</f>
        <v>0</v>
      </c>
      <c r="L2784" s="9">
        <f>IFERROR(VLOOKUP(Tabla1[[#This Row],[FECHA]],'SIMIT SIN RES'!A:D,3,FALSE),0)</f>
        <v>0</v>
      </c>
      <c r="M2784" s="5">
        <f>IFERROR(VLOOKUP(Tabla1[[#This Row],[FECHA]],'RECAUDOS DE COMPARENDOS'!A:D,4,FALSE),0)</f>
        <v>0</v>
      </c>
      <c r="N2784" s="9">
        <f>IFERROR(VLOOKUP(Tabla1[[#This Row],[FECHA]],'RECAUDOS DE COMPARENDOS'!A:D,3,FALSE),0)</f>
        <v>0</v>
      </c>
      <c r="O2784" s="5">
        <f>IFERROR(VLOOKUP(Tabla1[[#This Row],[FECHA]],'RECAUDOS DE RESOLUCIONES'!A:D,4,FALSE),0)</f>
        <v>0</v>
      </c>
      <c r="P2784" s="9">
        <f>IFERROR(VLOOKUP(Tabla1[[#This Row],[FECHA]],'RECAUDOS DE RESOLUCIONES'!A:D,3,FALSE),0)</f>
        <v>0</v>
      </c>
      <c r="Q278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784" s="9">
        <f>Tabla1[V. COMPARENDOS]-(Tabla1[V. EXONERACIONES]+Tabla1[[#This Row],[V. SIMIT CON RESOLUCION]]+Tabla1[[#This Row],[V. SIMIT SIN RESOLUCION]]+Tabla1[[#This Row],[V. RECAUDOS COMPARENDOS]]+Tabla1[[#This Row],[V. RECAUDOS RESOLUCIONES]])</f>
        <v>394833</v>
      </c>
      <c r="S2784" s="11">
        <f>IFERROR(VLOOKUP(Tabla1[[#This Row],[FECHA]],'RECAUDOS LOCALES'!A:D,4,FALSE),0)</f>
        <v>0</v>
      </c>
      <c r="T2784" s="9">
        <f>IFERROR(VLOOKUP(Tabla1[[#This Row],[FECHA]],'RECAUDOS LOCALES'!A:D,3,FALSE),0)</f>
        <v>0</v>
      </c>
      <c r="U2784" s="11">
        <f>IFERROR(VLOOKUP(Tabla1[[#This Row],[FECHA]],'RECAUDOS EXTERNOS'!A:D,4,FALSE),0)</f>
        <v>0</v>
      </c>
      <c r="V2784" s="9">
        <f>IFERROR(VLOOKUP(Tabla1[[#This Row],[FECHA]],'RECAUDOS EXTERNOS'!A:D,3,FALSE),0)</f>
        <v>0</v>
      </c>
    </row>
    <row r="2785" spans="1:22" x14ac:dyDescent="0.25">
      <c r="A2785" s="1">
        <v>40344</v>
      </c>
      <c r="B2785" s="3" t="s">
        <v>2</v>
      </c>
      <c r="C2785" s="2">
        <v>40330</v>
      </c>
      <c r="D2785" s="5">
        <f>YEAR(Tabla1[[#This Row],[FECHA]])</f>
        <v>2010</v>
      </c>
      <c r="E2785" s="5">
        <f>IFERROR(VLOOKUP(Tabla1[[#This Row],[FECHA]],'COMPARENDOS TOTALES'!A:D,4,FALSE),0)</f>
        <v>6</v>
      </c>
      <c r="F2785" s="9">
        <f>IFERROR(VLOOKUP(Tabla1[[#This Row],[FECHA]],'COMPARENDOS TOTALES'!A:D,3,FALSE),0)</f>
        <v>2060000</v>
      </c>
      <c r="G2785" s="5">
        <f>IFERROR(VLOOKUP(Tabla1[[#This Row],[FECHA]],EXONERACIONES!A:D,4,FALSE),0)</f>
        <v>0</v>
      </c>
      <c r="H2785" s="9">
        <f>IFERROR(VLOOKUP(Tabla1[[#This Row],[FECHA]],EXONERACIONES!A:D,3,FALSE),0)</f>
        <v>0</v>
      </c>
      <c r="I2785" s="5">
        <f>IFERROR(VLOOKUP(Tabla1[[#This Row],[FECHA]],'SIMIT CON RES'!A:D,4,FALSE),0)</f>
        <v>6</v>
      </c>
      <c r="J2785" s="9">
        <f>IFERROR(VLOOKUP(Tabla1[[#This Row],[FECHA]],'SIMIT CON RES'!A:D,3,FALSE),0)</f>
        <v>2060000</v>
      </c>
      <c r="K2785">
        <f>IFERROR(VLOOKUP(Tabla1[[#This Row],[FECHA]],'SIMIT SIN RES'!A:D,4,FALSE),0)</f>
        <v>0</v>
      </c>
      <c r="L2785" s="9">
        <f>IFERROR(VLOOKUP(Tabla1[[#This Row],[FECHA]],'SIMIT SIN RES'!A:D,3,FALSE),0)</f>
        <v>0</v>
      </c>
      <c r="M2785" s="5">
        <f>IFERROR(VLOOKUP(Tabla1[[#This Row],[FECHA]],'RECAUDOS DE COMPARENDOS'!A:D,4,FALSE),0)</f>
        <v>0</v>
      </c>
      <c r="N2785" s="9">
        <f>IFERROR(VLOOKUP(Tabla1[[#This Row],[FECHA]],'RECAUDOS DE COMPARENDOS'!A:D,3,FALSE),0)</f>
        <v>0</v>
      </c>
      <c r="O2785" s="5">
        <f>IFERROR(VLOOKUP(Tabla1[[#This Row],[FECHA]],'RECAUDOS DE RESOLUCIONES'!A:D,4,FALSE),0)</f>
        <v>0</v>
      </c>
      <c r="P2785" s="9">
        <f>IFERROR(VLOOKUP(Tabla1[[#This Row],[FECHA]],'RECAUDOS DE RESOLUCIONES'!A:D,3,FALSE),0)</f>
        <v>0</v>
      </c>
      <c r="Q278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78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785" s="11">
        <f>IFERROR(VLOOKUP(Tabla1[[#This Row],[FECHA]],'RECAUDOS LOCALES'!A:D,4,FALSE),0)</f>
        <v>0</v>
      </c>
      <c r="T2785" s="9">
        <f>IFERROR(VLOOKUP(Tabla1[[#This Row],[FECHA]],'RECAUDOS LOCALES'!A:D,3,FALSE),0)</f>
        <v>0</v>
      </c>
      <c r="U2785" s="11">
        <f>IFERROR(VLOOKUP(Tabla1[[#This Row],[FECHA]],'RECAUDOS EXTERNOS'!A:D,4,FALSE),0)</f>
        <v>5</v>
      </c>
      <c r="V2785" s="9">
        <f>IFERROR(VLOOKUP(Tabla1[[#This Row],[FECHA]],'RECAUDOS EXTERNOS'!A:D,3,FALSE),0)</f>
        <v>792500</v>
      </c>
    </row>
    <row r="2786" spans="1:22" x14ac:dyDescent="0.25">
      <c r="A2786" s="1">
        <v>40345</v>
      </c>
      <c r="B2786" s="3" t="s">
        <v>3</v>
      </c>
      <c r="C2786" s="2">
        <v>40330</v>
      </c>
      <c r="D2786" s="5">
        <f>YEAR(Tabla1[[#This Row],[FECHA]])</f>
        <v>2010</v>
      </c>
      <c r="E2786" s="5">
        <f>IFERROR(VLOOKUP(Tabla1[[#This Row],[FECHA]],'COMPARENDOS TOTALES'!A:D,4,FALSE),0)</f>
        <v>9</v>
      </c>
      <c r="F2786" s="9">
        <f>IFERROR(VLOOKUP(Tabla1[[#This Row],[FECHA]],'COMPARENDOS TOTALES'!A:D,3,FALSE),0)</f>
        <v>3090000</v>
      </c>
      <c r="G2786" s="5">
        <f>IFERROR(VLOOKUP(Tabla1[[#This Row],[FECHA]],EXONERACIONES!A:D,4,FALSE),0)</f>
        <v>0</v>
      </c>
      <c r="H2786" s="9">
        <f>IFERROR(VLOOKUP(Tabla1[[#This Row],[FECHA]],EXONERACIONES!A:D,3,FALSE),0)</f>
        <v>0</v>
      </c>
      <c r="I2786" s="5">
        <f>IFERROR(VLOOKUP(Tabla1[[#This Row],[FECHA]],'SIMIT CON RES'!A:D,4,FALSE),0)</f>
        <v>8</v>
      </c>
      <c r="J2786" s="9">
        <f>IFERROR(VLOOKUP(Tabla1[[#This Row],[FECHA]],'SIMIT CON RES'!A:D,3,FALSE),0)</f>
        <v>2575000</v>
      </c>
      <c r="K2786">
        <f>IFERROR(VLOOKUP(Tabla1[[#This Row],[FECHA]],'SIMIT SIN RES'!A:D,4,FALSE),0)</f>
        <v>0</v>
      </c>
      <c r="L2786" s="9">
        <f>IFERROR(VLOOKUP(Tabla1[[#This Row],[FECHA]],'SIMIT SIN RES'!A:D,3,FALSE),0)</f>
        <v>0</v>
      </c>
      <c r="M2786" s="5">
        <f>IFERROR(VLOOKUP(Tabla1[[#This Row],[FECHA]],'RECAUDOS DE COMPARENDOS'!A:D,4,FALSE),0)</f>
        <v>0</v>
      </c>
      <c r="N2786" s="9">
        <f>IFERROR(VLOOKUP(Tabla1[[#This Row],[FECHA]],'RECAUDOS DE COMPARENDOS'!A:D,3,FALSE),0)</f>
        <v>0</v>
      </c>
      <c r="O2786" s="5">
        <f>IFERROR(VLOOKUP(Tabla1[[#This Row],[FECHA]],'RECAUDOS DE RESOLUCIONES'!A:D,4,FALSE),0)</f>
        <v>0</v>
      </c>
      <c r="P2786" s="9">
        <f>IFERROR(VLOOKUP(Tabla1[[#This Row],[FECHA]],'RECAUDOS DE RESOLUCIONES'!A:D,3,FALSE),0)</f>
        <v>0</v>
      </c>
      <c r="Q278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786" s="9">
        <f>Tabla1[V. COMPARENDOS]-(Tabla1[V. EXONERACIONES]+Tabla1[[#This Row],[V. SIMIT CON RESOLUCION]]+Tabla1[[#This Row],[V. SIMIT SIN RESOLUCION]]+Tabla1[[#This Row],[V. RECAUDOS COMPARENDOS]]+Tabla1[[#This Row],[V. RECAUDOS RESOLUCIONES]])</f>
        <v>515000</v>
      </c>
      <c r="S2786" s="11">
        <f>IFERROR(VLOOKUP(Tabla1[[#This Row],[FECHA]],'RECAUDOS LOCALES'!A:D,4,FALSE),0)</f>
        <v>4</v>
      </c>
      <c r="T2786" s="9">
        <f>IFERROR(VLOOKUP(Tabla1[[#This Row],[FECHA]],'RECAUDOS LOCALES'!A:D,3,FALSE),0)</f>
        <v>503965</v>
      </c>
      <c r="U2786" s="11">
        <f>IFERROR(VLOOKUP(Tabla1[[#This Row],[FECHA]],'RECAUDOS EXTERNOS'!A:D,4,FALSE),0)</f>
        <v>8</v>
      </c>
      <c r="V2786" s="9">
        <f>IFERROR(VLOOKUP(Tabla1[[#This Row],[FECHA]],'RECAUDOS EXTERNOS'!A:D,3,FALSE),0)</f>
        <v>1004262</v>
      </c>
    </row>
    <row r="2787" spans="1:22" x14ac:dyDescent="0.25">
      <c r="A2787" s="1">
        <v>40346</v>
      </c>
      <c r="B2787" s="3" t="s">
        <v>6</v>
      </c>
      <c r="C2787" s="2">
        <v>40330</v>
      </c>
      <c r="D2787" s="5">
        <f>YEAR(Tabla1[[#This Row],[FECHA]])</f>
        <v>2010</v>
      </c>
      <c r="E2787" s="5">
        <f>IFERROR(VLOOKUP(Tabla1[[#This Row],[FECHA]],'COMPARENDOS TOTALES'!A:D,4,FALSE),0)</f>
        <v>5</v>
      </c>
      <c r="F2787" s="9">
        <f>IFERROR(VLOOKUP(Tabla1[[#This Row],[FECHA]],'COMPARENDOS TOTALES'!A:D,3,FALSE),0)</f>
        <v>1939833</v>
      </c>
      <c r="G2787" s="5">
        <f>IFERROR(VLOOKUP(Tabla1[[#This Row],[FECHA]],EXONERACIONES!A:D,4,FALSE),0)</f>
        <v>0</v>
      </c>
      <c r="H2787" s="9">
        <f>IFERROR(VLOOKUP(Tabla1[[#This Row],[FECHA]],EXONERACIONES!A:D,3,FALSE),0)</f>
        <v>0</v>
      </c>
      <c r="I2787" s="5">
        <f>IFERROR(VLOOKUP(Tabla1[[#This Row],[FECHA]],'SIMIT CON RES'!A:D,4,FALSE),0)</f>
        <v>3</v>
      </c>
      <c r="J2787" s="9">
        <f>IFERROR(VLOOKUP(Tabla1[[#This Row],[FECHA]],'SIMIT CON RES'!A:D,3,FALSE),0)</f>
        <v>1167333</v>
      </c>
      <c r="K2787">
        <f>IFERROR(VLOOKUP(Tabla1[[#This Row],[FECHA]],'SIMIT SIN RES'!A:D,4,FALSE),0)</f>
        <v>0</v>
      </c>
      <c r="L2787" s="9">
        <f>IFERROR(VLOOKUP(Tabla1[[#This Row],[FECHA]],'SIMIT SIN RES'!A:D,3,FALSE),0)</f>
        <v>0</v>
      </c>
      <c r="M2787" s="5">
        <f>IFERROR(VLOOKUP(Tabla1[[#This Row],[FECHA]],'RECAUDOS DE COMPARENDOS'!A:D,4,FALSE),0)</f>
        <v>1</v>
      </c>
      <c r="N2787" s="9">
        <f>IFERROR(VLOOKUP(Tabla1[[#This Row],[FECHA]],'RECAUDOS DE COMPARENDOS'!A:D,3,FALSE),0)</f>
        <v>257500</v>
      </c>
      <c r="O2787" s="5">
        <f>IFERROR(VLOOKUP(Tabla1[[#This Row],[FECHA]],'RECAUDOS DE RESOLUCIONES'!A:D,4,FALSE),0)</f>
        <v>0</v>
      </c>
      <c r="P2787" s="9">
        <f>IFERROR(VLOOKUP(Tabla1[[#This Row],[FECHA]],'RECAUDOS DE RESOLUCIONES'!A:D,3,FALSE),0)</f>
        <v>0</v>
      </c>
      <c r="Q278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787" s="9">
        <f>Tabla1[V. COMPARENDOS]-(Tabla1[V. EXONERACIONES]+Tabla1[[#This Row],[V. SIMIT CON RESOLUCION]]+Tabla1[[#This Row],[V. SIMIT SIN RESOLUCION]]+Tabla1[[#This Row],[V. RECAUDOS COMPARENDOS]]+Tabla1[[#This Row],[V. RECAUDOS RESOLUCIONES]])</f>
        <v>515000</v>
      </c>
      <c r="S2787" s="11">
        <f>IFERROR(VLOOKUP(Tabla1[[#This Row],[FECHA]],'RECAUDOS LOCALES'!A:D,4,FALSE),0)</f>
        <v>0</v>
      </c>
      <c r="T2787" s="9">
        <f>IFERROR(VLOOKUP(Tabla1[[#This Row],[FECHA]],'RECAUDOS LOCALES'!A:D,3,FALSE),0)</f>
        <v>0</v>
      </c>
      <c r="U2787" s="11">
        <f>IFERROR(VLOOKUP(Tabla1[[#This Row],[FECHA]],'RECAUDOS EXTERNOS'!A:D,4,FALSE),0)</f>
        <v>4</v>
      </c>
      <c r="V2787" s="9">
        <f>IFERROR(VLOOKUP(Tabla1[[#This Row],[FECHA]],'RECAUDOS EXTERNOS'!A:D,3,FALSE),0)</f>
        <v>486625</v>
      </c>
    </row>
    <row r="2788" spans="1:22" x14ac:dyDescent="0.25">
      <c r="A2788" s="1">
        <v>40347</v>
      </c>
      <c r="B2788" s="3" t="s">
        <v>0</v>
      </c>
      <c r="C2788" s="2">
        <v>40330</v>
      </c>
      <c r="D2788" s="5">
        <f>YEAR(Tabla1[[#This Row],[FECHA]])</f>
        <v>2010</v>
      </c>
      <c r="E2788" s="5">
        <f>IFERROR(VLOOKUP(Tabla1[[#This Row],[FECHA]],'COMPARENDOS TOTALES'!A:D,4,FALSE),0)</f>
        <v>16</v>
      </c>
      <c r="F2788" s="9">
        <f>IFERROR(VLOOKUP(Tabla1[[#This Row],[FECHA]],'COMPARENDOS TOTALES'!A:D,3,FALSE),0)</f>
        <v>5407500</v>
      </c>
      <c r="G2788" s="5">
        <f>IFERROR(VLOOKUP(Tabla1[[#This Row],[FECHA]],EXONERACIONES!A:D,4,FALSE),0)</f>
        <v>1</v>
      </c>
      <c r="H2788" s="9">
        <f>IFERROR(VLOOKUP(Tabla1[[#This Row],[FECHA]],EXONERACIONES!A:D,3,FALSE),0)</f>
        <v>257500</v>
      </c>
      <c r="I2788" s="5">
        <f>IFERROR(VLOOKUP(Tabla1[[#This Row],[FECHA]],'SIMIT CON RES'!A:D,4,FALSE),0)</f>
        <v>10</v>
      </c>
      <c r="J2788" s="9">
        <f>IFERROR(VLOOKUP(Tabla1[[#This Row],[FECHA]],'SIMIT CON RES'!A:D,3,FALSE),0)</f>
        <v>3605000</v>
      </c>
      <c r="K2788">
        <f>IFERROR(VLOOKUP(Tabla1[[#This Row],[FECHA]],'SIMIT SIN RES'!A:D,4,FALSE),0)</f>
        <v>0</v>
      </c>
      <c r="L2788" s="9">
        <f>IFERROR(VLOOKUP(Tabla1[[#This Row],[FECHA]],'SIMIT SIN RES'!A:D,3,FALSE),0)</f>
        <v>0</v>
      </c>
      <c r="M2788" s="5">
        <f>IFERROR(VLOOKUP(Tabla1[[#This Row],[FECHA]],'RECAUDOS DE COMPARENDOS'!A:D,4,FALSE),0)</f>
        <v>1</v>
      </c>
      <c r="N2788" s="9">
        <f>IFERROR(VLOOKUP(Tabla1[[#This Row],[FECHA]],'RECAUDOS DE COMPARENDOS'!A:D,3,FALSE),0)</f>
        <v>257500</v>
      </c>
      <c r="O2788" s="5">
        <f>IFERROR(VLOOKUP(Tabla1[[#This Row],[FECHA]],'RECAUDOS DE RESOLUCIONES'!A:D,4,FALSE),0)</f>
        <v>1</v>
      </c>
      <c r="P2788" s="9">
        <f>IFERROR(VLOOKUP(Tabla1[[#This Row],[FECHA]],'RECAUDOS DE RESOLUCIONES'!A:D,3,FALSE),0)</f>
        <v>257500</v>
      </c>
      <c r="Q278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2788" s="9">
        <f>Tabla1[V. COMPARENDOS]-(Tabla1[V. EXONERACIONES]+Tabla1[[#This Row],[V. SIMIT CON RESOLUCION]]+Tabla1[[#This Row],[V. SIMIT SIN RESOLUCION]]+Tabla1[[#This Row],[V. RECAUDOS COMPARENDOS]]+Tabla1[[#This Row],[V. RECAUDOS RESOLUCIONES]])</f>
        <v>1030000</v>
      </c>
      <c r="S2788" s="11">
        <f>IFERROR(VLOOKUP(Tabla1[[#This Row],[FECHA]],'RECAUDOS LOCALES'!A:D,4,FALSE),0)</f>
        <v>3</v>
      </c>
      <c r="T2788" s="9">
        <f>IFERROR(VLOOKUP(Tabla1[[#This Row],[FECHA]],'RECAUDOS LOCALES'!A:D,3,FALSE),0)</f>
        <v>449500</v>
      </c>
      <c r="U2788" s="11">
        <f>IFERROR(VLOOKUP(Tabla1[[#This Row],[FECHA]],'RECAUDOS EXTERNOS'!A:D,4,FALSE),0)</f>
        <v>11</v>
      </c>
      <c r="V2788" s="9">
        <f>IFERROR(VLOOKUP(Tabla1[[#This Row],[FECHA]],'RECAUDOS EXTERNOS'!A:D,3,FALSE),0)</f>
        <v>1713571</v>
      </c>
    </row>
    <row r="2789" spans="1:22" x14ac:dyDescent="0.25">
      <c r="A2789" s="1">
        <v>40348</v>
      </c>
      <c r="B2789" s="3" t="s">
        <v>5</v>
      </c>
      <c r="C2789" s="2">
        <v>40330</v>
      </c>
      <c r="D2789" s="5">
        <f>YEAR(Tabla1[[#This Row],[FECHA]])</f>
        <v>2010</v>
      </c>
      <c r="E2789" s="5">
        <f>IFERROR(VLOOKUP(Tabla1[[#This Row],[FECHA]],'COMPARENDOS TOTALES'!A:D,4,FALSE),0)</f>
        <v>8</v>
      </c>
      <c r="F2789" s="9">
        <f>IFERROR(VLOOKUP(Tabla1[[#This Row],[FECHA]],'COMPARENDOS TOTALES'!A:D,3,FALSE),0)</f>
        <v>2969833</v>
      </c>
      <c r="G2789" s="5">
        <f>IFERROR(VLOOKUP(Tabla1[[#This Row],[FECHA]],EXONERACIONES!A:D,4,FALSE),0)</f>
        <v>1</v>
      </c>
      <c r="H2789" s="9">
        <f>IFERROR(VLOOKUP(Tabla1[[#This Row],[FECHA]],EXONERACIONES!A:D,3,FALSE),0)</f>
        <v>515000</v>
      </c>
      <c r="I2789" s="5">
        <f>IFERROR(VLOOKUP(Tabla1[[#This Row],[FECHA]],'SIMIT CON RES'!A:D,4,FALSE),0)</f>
        <v>4</v>
      </c>
      <c r="J2789" s="9">
        <f>IFERROR(VLOOKUP(Tabla1[[#This Row],[FECHA]],'SIMIT CON RES'!A:D,3,FALSE),0)</f>
        <v>1424833</v>
      </c>
      <c r="K2789">
        <f>IFERROR(VLOOKUP(Tabla1[[#This Row],[FECHA]],'SIMIT SIN RES'!A:D,4,FALSE),0)</f>
        <v>0</v>
      </c>
      <c r="L2789" s="9">
        <f>IFERROR(VLOOKUP(Tabla1[[#This Row],[FECHA]],'SIMIT SIN RES'!A:D,3,FALSE),0)</f>
        <v>0</v>
      </c>
      <c r="M2789" s="5">
        <f>IFERROR(VLOOKUP(Tabla1[[#This Row],[FECHA]],'RECAUDOS DE COMPARENDOS'!A:D,4,FALSE),0)</f>
        <v>0</v>
      </c>
      <c r="N2789" s="9">
        <f>IFERROR(VLOOKUP(Tabla1[[#This Row],[FECHA]],'RECAUDOS DE COMPARENDOS'!A:D,3,FALSE),0)</f>
        <v>0</v>
      </c>
      <c r="O2789" s="5">
        <f>IFERROR(VLOOKUP(Tabla1[[#This Row],[FECHA]],'RECAUDOS DE RESOLUCIONES'!A:D,4,FALSE),0)</f>
        <v>1</v>
      </c>
      <c r="P2789" s="9">
        <f>IFERROR(VLOOKUP(Tabla1[[#This Row],[FECHA]],'RECAUDOS DE RESOLUCIONES'!A:D,3,FALSE),0)</f>
        <v>257500</v>
      </c>
      <c r="Q278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789" s="9">
        <f>Tabla1[V. COMPARENDOS]-(Tabla1[V. EXONERACIONES]+Tabla1[[#This Row],[V. SIMIT CON RESOLUCION]]+Tabla1[[#This Row],[V. SIMIT SIN RESOLUCION]]+Tabla1[[#This Row],[V. RECAUDOS COMPARENDOS]]+Tabla1[[#This Row],[V. RECAUDOS RESOLUCIONES]])</f>
        <v>772500</v>
      </c>
      <c r="S2789" s="11">
        <f>IFERROR(VLOOKUP(Tabla1[[#This Row],[FECHA]],'RECAUDOS LOCALES'!A:D,4,FALSE),0)</f>
        <v>0</v>
      </c>
      <c r="T2789" s="9">
        <f>IFERROR(VLOOKUP(Tabla1[[#This Row],[FECHA]],'RECAUDOS LOCALES'!A:D,3,FALSE),0)</f>
        <v>0</v>
      </c>
      <c r="U2789" s="11">
        <f>IFERROR(VLOOKUP(Tabla1[[#This Row],[FECHA]],'RECAUDOS EXTERNOS'!A:D,4,FALSE),0)</f>
        <v>0</v>
      </c>
      <c r="V2789" s="9">
        <f>IFERROR(VLOOKUP(Tabla1[[#This Row],[FECHA]],'RECAUDOS EXTERNOS'!A:D,3,FALSE),0)</f>
        <v>0</v>
      </c>
    </row>
    <row r="2790" spans="1:22" x14ac:dyDescent="0.25">
      <c r="A2790" s="1">
        <v>40349</v>
      </c>
      <c r="B2790" s="3" t="s">
        <v>4</v>
      </c>
      <c r="C2790" s="2">
        <v>40330</v>
      </c>
      <c r="D2790" s="5">
        <f>YEAR(Tabla1[[#This Row],[FECHA]])</f>
        <v>2010</v>
      </c>
      <c r="E2790" s="5">
        <f>IFERROR(VLOOKUP(Tabla1[[#This Row],[FECHA]],'COMPARENDOS TOTALES'!A:D,4,FALSE),0)</f>
        <v>15</v>
      </c>
      <c r="F2790" s="9">
        <f>IFERROR(VLOOKUP(Tabla1[[#This Row],[FECHA]],'COMPARENDOS TOTALES'!A:D,3,FALSE),0)</f>
        <v>6180000</v>
      </c>
      <c r="G2790" s="5">
        <f>IFERROR(VLOOKUP(Tabla1[[#This Row],[FECHA]],EXONERACIONES!A:D,4,FALSE),0)</f>
        <v>1</v>
      </c>
      <c r="H2790" s="9">
        <f>IFERROR(VLOOKUP(Tabla1[[#This Row],[FECHA]],EXONERACIONES!A:D,3,FALSE),0)</f>
        <v>257500</v>
      </c>
      <c r="I2790" s="5">
        <f>IFERROR(VLOOKUP(Tabla1[[#This Row],[FECHA]],'SIMIT CON RES'!A:D,4,FALSE),0)</f>
        <v>8</v>
      </c>
      <c r="J2790" s="9">
        <f>IFERROR(VLOOKUP(Tabla1[[#This Row],[FECHA]],'SIMIT CON RES'!A:D,3,FALSE),0)</f>
        <v>3347500</v>
      </c>
      <c r="K2790">
        <f>IFERROR(VLOOKUP(Tabla1[[#This Row],[FECHA]],'SIMIT SIN RES'!A:D,4,FALSE),0)</f>
        <v>0</v>
      </c>
      <c r="L2790" s="9">
        <f>IFERROR(VLOOKUP(Tabla1[[#This Row],[FECHA]],'SIMIT SIN RES'!A:D,3,FALSE),0)</f>
        <v>0</v>
      </c>
      <c r="M2790" s="5">
        <f>IFERROR(VLOOKUP(Tabla1[[#This Row],[FECHA]],'RECAUDOS DE COMPARENDOS'!A:D,4,FALSE),0)</f>
        <v>1</v>
      </c>
      <c r="N2790" s="9">
        <f>IFERROR(VLOOKUP(Tabla1[[#This Row],[FECHA]],'RECAUDOS DE COMPARENDOS'!A:D,3,FALSE),0)</f>
        <v>515000</v>
      </c>
      <c r="O2790" s="5">
        <f>IFERROR(VLOOKUP(Tabla1[[#This Row],[FECHA]],'RECAUDOS DE RESOLUCIONES'!A:D,4,FALSE),0)</f>
        <v>1</v>
      </c>
      <c r="P2790" s="9">
        <f>IFERROR(VLOOKUP(Tabla1[[#This Row],[FECHA]],'RECAUDOS DE RESOLUCIONES'!A:D,3,FALSE),0)</f>
        <v>257500</v>
      </c>
      <c r="Q279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2790" s="9">
        <f>Tabla1[V. COMPARENDOS]-(Tabla1[V. EXONERACIONES]+Tabla1[[#This Row],[V. SIMIT CON RESOLUCION]]+Tabla1[[#This Row],[V. SIMIT SIN RESOLUCION]]+Tabla1[[#This Row],[V. RECAUDOS COMPARENDOS]]+Tabla1[[#This Row],[V. RECAUDOS RESOLUCIONES]])</f>
        <v>1802500</v>
      </c>
      <c r="S2790" s="11">
        <f>IFERROR(VLOOKUP(Tabla1[[#This Row],[FECHA]],'RECAUDOS LOCALES'!A:D,4,FALSE),0)</f>
        <v>0</v>
      </c>
      <c r="T2790" s="9">
        <f>IFERROR(VLOOKUP(Tabla1[[#This Row],[FECHA]],'RECAUDOS LOCALES'!A:D,3,FALSE),0)</f>
        <v>0</v>
      </c>
      <c r="U2790" s="11">
        <f>IFERROR(VLOOKUP(Tabla1[[#This Row],[FECHA]],'RECAUDOS EXTERNOS'!A:D,4,FALSE),0)</f>
        <v>0</v>
      </c>
      <c r="V2790" s="9">
        <f>IFERROR(VLOOKUP(Tabla1[[#This Row],[FECHA]],'RECAUDOS EXTERNOS'!A:D,3,FALSE),0)</f>
        <v>0</v>
      </c>
    </row>
    <row r="2791" spans="1:22" x14ac:dyDescent="0.25">
      <c r="A2791" s="1">
        <v>40350</v>
      </c>
      <c r="B2791" s="3" t="s">
        <v>1</v>
      </c>
      <c r="C2791" s="2">
        <v>40330</v>
      </c>
      <c r="D2791" s="5">
        <f>YEAR(Tabla1[[#This Row],[FECHA]])</f>
        <v>2010</v>
      </c>
      <c r="E2791" s="5">
        <f>IFERROR(VLOOKUP(Tabla1[[#This Row],[FECHA]],'COMPARENDOS TOTALES'!A:D,4,FALSE),0)</f>
        <v>2</v>
      </c>
      <c r="F2791" s="9">
        <f>IFERROR(VLOOKUP(Tabla1[[#This Row],[FECHA]],'COMPARENDOS TOTALES'!A:D,3,FALSE),0)</f>
        <v>1030000</v>
      </c>
      <c r="G2791" s="5">
        <f>IFERROR(VLOOKUP(Tabla1[[#This Row],[FECHA]],EXONERACIONES!A:D,4,FALSE),0)</f>
        <v>0</v>
      </c>
      <c r="H2791" s="9">
        <f>IFERROR(VLOOKUP(Tabla1[[#This Row],[FECHA]],EXONERACIONES!A:D,3,FALSE),0)</f>
        <v>0</v>
      </c>
      <c r="I2791" s="5">
        <f>IFERROR(VLOOKUP(Tabla1[[#This Row],[FECHA]],'SIMIT CON RES'!A:D,4,FALSE),0)</f>
        <v>2</v>
      </c>
      <c r="J2791" s="9">
        <f>IFERROR(VLOOKUP(Tabla1[[#This Row],[FECHA]],'SIMIT CON RES'!A:D,3,FALSE),0)</f>
        <v>1030000</v>
      </c>
      <c r="K2791">
        <f>IFERROR(VLOOKUP(Tabla1[[#This Row],[FECHA]],'SIMIT SIN RES'!A:D,4,FALSE),0)</f>
        <v>0</v>
      </c>
      <c r="L2791" s="9">
        <f>IFERROR(VLOOKUP(Tabla1[[#This Row],[FECHA]],'SIMIT SIN RES'!A:D,3,FALSE),0)</f>
        <v>0</v>
      </c>
      <c r="M2791" s="5">
        <f>IFERROR(VLOOKUP(Tabla1[[#This Row],[FECHA]],'RECAUDOS DE COMPARENDOS'!A:D,4,FALSE),0)</f>
        <v>0</v>
      </c>
      <c r="N2791" s="9">
        <f>IFERROR(VLOOKUP(Tabla1[[#This Row],[FECHA]],'RECAUDOS DE COMPARENDOS'!A:D,3,FALSE),0)</f>
        <v>0</v>
      </c>
      <c r="O2791" s="5">
        <f>IFERROR(VLOOKUP(Tabla1[[#This Row],[FECHA]],'RECAUDOS DE RESOLUCIONES'!A:D,4,FALSE),0)</f>
        <v>0</v>
      </c>
      <c r="P2791" s="9">
        <f>IFERROR(VLOOKUP(Tabla1[[#This Row],[FECHA]],'RECAUDOS DE RESOLUCIONES'!A:D,3,FALSE),0)</f>
        <v>0</v>
      </c>
      <c r="Q279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79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791" s="11">
        <f>IFERROR(VLOOKUP(Tabla1[[#This Row],[FECHA]],'RECAUDOS LOCALES'!A:D,4,FALSE),0)</f>
        <v>0</v>
      </c>
      <c r="T2791" s="9">
        <f>IFERROR(VLOOKUP(Tabla1[[#This Row],[FECHA]],'RECAUDOS LOCALES'!A:D,3,FALSE),0)</f>
        <v>0</v>
      </c>
      <c r="U2791" s="11">
        <f>IFERROR(VLOOKUP(Tabla1[[#This Row],[FECHA]],'RECAUDOS EXTERNOS'!A:D,4,FALSE),0)</f>
        <v>5</v>
      </c>
      <c r="V2791" s="9">
        <f>IFERROR(VLOOKUP(Tabla1[[#This Row],[FECHA]],'RECAUDOS EXTERNOS'!A:D,3,FALSE),0)</f>
        <v>586925</v>
      </c>
    </row>
    <row r="2792" spans="1:22" x14ac:dyDescent="0.25">
      <c r="A2792" s="1">
        <v>40351</v>
      </c>
      <c r="B2792" s="3" t="s">
        <v>2</v>
      </c>
      <c r="C2792" s="2">
        <v>40330</v>
      </c>
      <c r="D2792" s="5">
        <f>YEAR(Tabla1[[#This Row],[FECHA]])</f>
        <v>2010</v>
      </c>
      <c r="E2792" s="5">
        <f>IFERROR(VLOOKUP(Tabla1[[#This Row],[FECHA]],'COMPARENDOS TOTALES'!A:D,4,FALSE),0)</f>
        <v>4</v>
      </c>
      <c r="F2792" s="9">
        <f>IFERROR(VLOOKUP(Tabla1[[#This Row],[FECHA]],'COMPARENDOS TOTALES'!A:D,3,FALSE),0)</f>
        <v>1545000</v>
      </c>
      <c r="G2792" s="5">
        <f>IFERROR(VLOOKUP(Tabla1[[#This Row],[FECHA]],EXONERACIONES!A:D,4,FALSE),0)</f>
        <v>0</v>
      </c>
      <c r="H2792" s="9">
        <f>IFERROR(VLOOKUP(Tabla1[[#This Row],[FECHA]],EXONERACIONES!A:D,3,FALSE),0)</f>
        <v>0</v>
      </c>
      <c r="I2792" s="5">
        <f>IFERROR(VLOOKUP(Tabla1[[#This Row],[FECHA]],'SIMIT CON RES'!A:D,4,FALSE),0)</f>
        <v>2</v>
      </c>
      <c r="J2792" s="9">
        <f>IFERROR(VLOOKUP(Tabla1[[#This Row],[FECHA]],'SIMIT CON RES'!A:D,3,FALSE),0)</f>
        <v>515000</v>
      </c>
      <c r="K2792">
        <f>IFERROR(VLOOKUP(Tabla1[[#This Row],[FECHA]],'SIMIT SIN RES'!A:D,4,FALSE),0)</f>
        <v>0</v>
      </c>
      <c r="L2792" s="9">
        <f>IFERROR(VLOOKUP(Tabla1[[#This Row],[FECHA]],'SIMIT SIN RES'!A:D,3,FALSE),0)</f>
        <v>0</v>
      </c>
      <c r="M2792" s="5">
        <f>IFERROR(VLOOKUP(Tabla1[[#This Row],[FECHA]],'RECAUDOS DE COMPARENDOS'!A:D,4,FALSE),0)</f>
        <v>0</v>
      </c>
      <c r="N2792" s="9">
        <f>IFERROR(VLOOKUP(Tabla1[[#This Row],[FECHA]],'RECAUDOS DE COMPARENDOS'!A:D,3,FALSE),0)</f>
        <v>0</v>
      </c>
      <c r="O2792" s="5">
        <f>IFERROR(VLOOKUP(Tabla1[[#This Row],[FECHA]],'RECAUDOS DE RESOLUCIONES'!A:D,4,FALSE),0)</f>
        <v>0</v>
      </c>
      <c r="P2792" s="9">
        <f>IFERROR(VLOOKUP(Tabla1[[#This Row],[FECHA]],'RECAUDOS DE RESOLUCIONES'!A:D,3,FALSE),0)</f>
        <v>0</v>
      </c>
      <c r="Q279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792" s="9">
        <f>Tabla1[V. COMPARENDOS]-(Tabla1[V. EXONERACIONES]+Tabla1[[#This Row],[V. SIMIT CON RESOLUCION]]+Tabla1[[#This Row],[V. SIMIT SIN RESOLUCION]]+Tabla1[[#This Row],[V. RECAUDOS COMPARENDOS]]+Tabla1[[#This Row],[V. RECAUDOS RESOLUCIONES]])</f>
        <v>1030000</v>
      </c>
      <c r="S2792" s="11">
        <f>IFERROR(VLOOKUP(Tabla1[[#This Row],[FECHA]],'RECAUDOS LOCALES'!A:D,4,FALSE),0)</f>
        <v>0</v>
      </c>
      <c r="T2792" s="9">
        <f>IFERROR(VLOOKUP(Tabla1[[#This Row],[FECHA]],'RECAUDOS LOCALES'!A:D,3,FALSE),0)</f>
        <v>0</v>
      </c>
      <c r="U2792" s="11">
        <f>IFERROR(VLOOKUP(Tabla1[[#This Row],[FECHA]],'RECAUDOS EXTERNOS'!A:D,4,FALSE),0)</f>
        <v>4</v>
      </c>
      <c r="V2792" s="9">
        <f>IFERROR(VLOOKUP(Tabla1[[#This Row],[FECHA]],'RECAUDOS EXTERNOS'!A:D,3,FALSE),0)</f>
        <v>598525</v>
      </c>
    </row>
    <row r="2793" spans="1:22" x14ac:dyDescent="0.25">
      <c r="A2793" s="1">
        <v>40352</v>
      </c>
      <c r="B2793" s="3" t="s">
        <v>3</v>
      </c>
      <c r="C2793" s="2">
        <v>40330</v>
      </c>
      <c r="D2793" s="5">
        <f>YEAR(Tabla1[[#This Row],[FECHA]])</f>
        <v>2010</v>
      </c>
      <c r="E2793" s="5">
        <f>IFERROR(VLOOKUP(Tabla1[[#This Row],[FECHA]],'COMPARENDOS TOTALES'!A:D,4,FALSE),0)</f>
        <v>9</v>
      </c>
      <c r="F2793" s="9">
        <f>IFERROR(VLOOKUP(Tabla1[[#This Row],[FECHA]],'COMPARENDOS TOTALES'!A:D,3,FALSE),0)</f>
        <v>3605000</v>
      </c>
      <c r="G2793" s="5">
        <f>IFERROR(VLOOKUP(Tabla1[[#This Row],[FECHA]],EXONERACIONES!A:D,4,FALSE),0)</f>
        <v>2</v>
      </c>
      <c r="H2793" s="9">
        <f>IFERROR(VLOOKUP(Tabla1[[#This Row],[FECHA]],EXONERACIONES!A:D,3,FALSE),0)</f>
        <v>772500</v>
      </c>
      <c r="I2793" s="5">
        <f>IFERROR(VLOOKUP(Tabla1[[#This Row],[FECHA]],'SIMIT CON RES'!A:D,4,FALSE),0)</f>
        <v>6</v>
      </c>
      <c r="J2793" s="9">
        <f>IFERROR(VLOOKUP(Tabla1[[#This Row],[FECHA]],'SIMIT CON RES'!A:D,3,FALSE),0)</f>
        <v>2317500</v>
      </c>
      <c r="K2793">
        <f>IFERROR(VLOOKUP(Tabla1[[#This Row],[FECHA]],'SIMIT SIN RES'!A:D,4,FALSE),0)</f>
        <v>0</v>
      </c>
      <c r="L2793" s="9">
        <f>IFERROR(VLOOKUP(Tabla1[[#This Row],[FECHA]],'SIMIT SIN RES'!A:D,3,FALSE),0)</f>
        <v>0</v>
      </c>
      <c r="M2793" s="5">
        <f>IFERROR(VLOOKUP(Tabla1[[#This Row],[FECHA]],'RECAUDOS DE COMPARENDOS'!A:D,4,FALSE),0)</f>
        <v>0</v>
      </c>
      <c r="N2793" s="9">
        <f>IFERROR(VLOOKUP(Tabla1[[#This Row],[FECHA]],'RECAUDOS DE COMPARENDOS'!A:D,3,FALSE),0)</f>
        <v>0</v>
      </c>
      <c r="O2793" s="5">
        <f>IFERROR(VLOOKUP(Tabla1[[#This Row],[FECHA]],'RECAUDOS DE RESOLUCIONES'!A:D,4,FALSE),0)</f>
        <v>0</v>
      </c>
      <c r="P2793" s="9">
        <f>IFERROR(VLOOKUP(Tabla1[[#This Row],[FECHA]],'RECAUDOS DE RESOLUCIONES'!A:D,3,FALSE),0)</f>
        <v>0</v>
      </c>
      <c r="Q279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793" s="9">
        <f>Tabla1[V. COMPARENDOS]-(Tabla1[V. EXONERACIONES]+Tabla1[[#This Row],[V. SIMIT CON RESOLUCION]]+Tabla1[[#This Row],[V. SIMIT SIN RESOLUCION]]+Tabla1[[#This Row],[V. RECAUDOS COMPARENDOS]]+Tabla1[[#This Row],[V. RECAUDOS RESOLUCIONES]])</f>
        <v>515000</v>
      </c>
      <c r="S2793" s="11">
        <f>IFERROR(VLOOKUP(Tabla1[[#This Row],[FECHA]],'RECAUDOS LOCALES'!A:D,4,FALSE),0)</f>
        <v>2</v>
      </c>
      <c r="T2793" s="9">
        <f>IFERROR(VLOOKUP(Tabla1[[#This Row],[FECHA]],'RECAUDOS LOCALES'!A:D,3,FALSE),0)</f>
        <v>149775</v>
      </c>
      <c r="U2793" s="11">
        <f>IFERROR(VLOOKUP(Tabla1[[#This Row],[FECHA]],'RECAUDOS EXTERNOS'!A:D,4,FALSE),0)</f>
        <v>4</v>
      </c>
      <c r="V2793" s="9">
        <f>IFERROR(VLOOKUP(Tabla1[[#This Row],[FECHA]],'RECAUDOS EXTERNOS'!A:D,3,FALSE),0)</f>
        <v>461623</v>
      </c>
    </row>
    <row r="2794" spans="1:22" x14ac:dyDescent="0.25">
      <c r="A2794" s="1">
        <v>40353</v>
      </c>
      <c r="B2794" s="3" t="s">
        <v>6</v>
      </c>
      <c r="C2794" s="2">
        <v>40330</v>
      </c>
      <c r="D2794" s="5">
        <f>YEAR(Tabla1[[#This Row],[FECHA]])</f>
        <v>2010</v>
      </c>
      <c r="E2794" s="5">
        <f>IFERROR(VLOOKUP(Tabla1[[#This Row],[FECHA]],'COMPARENDOS TOTALES'!A:D,4,FALSE),0)</f>
        <v>26</v>
      </c>
      <c r="F2794" s="9">
        <f>IFERROR(VLOOKUP(Tabla1[[#This Row],[FECHA]],'COMPARENDOS TOTALES'!A:D,3,FALSE),0)</f>
        <v>10300000</v>
      </c>
      <c r="G2794" s="5">
        <f>IFERROR(VLOOKUP(Tabla1[[#This Row],[FECHA]],EXONERACIONES!A:D,4,FALSE),0)</f>
        <v>2</v>
      </c>
      <c r="H2794" s="9">
        <f>IFERROR(VLOOKUP(Tabla1[[#This Row],[FECHA]],EXONERACIONES!A:D,3,FALSE),0)</f>
        <v>1030000</v>
      </c>
      <c r="I2794" s="5">
        <f>IFERROR(VLOOKUP(Tabla1[[#This Row],[FECHA]],'SIMIT CON RES'!A:D,4,FALSE),0)</f>
        <v>15</v>
      </c>
      <c r="J2794" s="9">
        <f>IFERROR(VLOOKUP(Tabla1[[#This Row],[FECHA]],'SIMIT CON RES'!A:D,3,FALSE),0)</f>
        <v>5150000</v>
      </c>
      <c r="K2794">
        <f>IFERROR(VLOOKUP(Tabla1[[#This Row],[FECHA]],'SIMIT SIN RES'!A:D,4,FALSE),0)</f>
        <v>0</v>
      </c>
      <c r="L2794" s="9">
        <f>IFERROR(VLOOKUP(Tabla1[[#This Row],[FECHA]],'SIMIT SIN RES'!A:D,3,FALSE),0)</f>
        <v>0</v>
      </c>
      <c r="M2794" s="5">
        <f>IFERROR(VLOOKUP(Tabla1[[#This Row],[FECHA]],'RECAUDOS DE COMPARENDOS'!A:D,4,FALSE),0)</f>
        <v>2</v>
      </c>
      <c r="N2794" s="9">
        <f>IFERROR(VLOOKUP(Tabla1[[#This Row],[FECHA]],'RECAUDOS DE COMPARENDOS'!A:D,3,FALSE),0)</f>
        <v>1030000</v>
      </c>
      <c r="O2794" s="5">
        <f>IFERROR(VLOOKUP(Tabla1[[#This Row],[FECHA]],'RECAUDOS DE RESOLUCIONES'!A:D,4,FALSE),0)</f>
        <v>0</v>
      </c>
      <c r="P2794" s="9">
        <f>IFERROR(VLOOKUP(Tabla1[[#This Row],[FECHA]],'RECAUDOS DE RESOLUCIONES'!A:D,3,FALSE),0)</f>
        <v>0</v>
      </c>
      <c r="Q279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7</v>
      </c>
      <c r="R2794" s="9">
        <f>Tabla1[V. COMPARENDOS]-(Tabla1[V. EXONERACIONES]+Tabla1[[#This Row],[V. SIMIT CON RESOLUCION]]+Tabla1[[#This Row],[V. SIMIT SIN RESOLUCION]]+Tabla1[[#This Row],[V. RECAUDOS COMPARENDOS]]+Tabla1[[#This Row],[V. RECAUDOS RESOLUCIONES]])</f>
        <v>3090000</v>
      </c>
      <c r="S2794" s="11">
        <f>IFERROR(VLOOKUP(Tabla1[[#This Row],[FECHA]],'RECAUDOS LOCALES'!A:D,4,FALSE),0)</f>
        <v>0</v>
      </c>
      <c r="T2794" s="9">
        <f>IFERROR(VLOOKUP(Tabla1[[#This Row],[FECHA]],'RECAUDOS LOCALES'!A:D,3,FALSE),0)</f>
        <v>0</v>
      </c>
      <c r="U2794" s="11">
        <f>IFERROR(VLOOKUP(Tabla1[[#This Row],[FECHA]],'RECAUDOS EXTERNOS'!A:D,4,FALSE),0)</f>
        <v>11</v>
      </c>
      <c r="V2794" s="9">
        <f>IFERROR(VLOOKUP(Tabla1[[#This Row],[FECHA]],'RECAUDOS EXTERNOS'!A:D,3,FALSE),0)</f>
        <v>2228056</v>
      </c>
    </row>
    <row r="2795" spans="1:22" x14ac:dyDescent="0.25">
      <c r="A2795" s="1">
        <v>40354</v>
      </c>
      <c r="B2795" s="3" t="s">
        <v>0</v>
      </c>
      <c r="C2795" s="2">
        <v>40330</v>
      </c>
      <c r="D2795" s="5">
        <f>YEAR(Tabla1[[#This Row],[FECHA]])</f>
        <v>2010</v>
      </c>
      <c r="E2795" s="5">
        <f>IFERROR(VLOOKUP(Tabla1[[#This Row],[FECHA]],'COMPARENDOS TOTALES'!A:D,4,FALSE),0)</f>
        <v>22</v>
      </c>
      <c r="F2795" s="9">
        <f>IFERROR(VLOOKUP(Tabla1[[#This Row],[FECHA]],'COMPARENDOS TOTALES'!A:D,3,FALSE),0)</f>
        <v>8240000</v>
      </c>
      <c r="G2795" s="5">
        <f>IFERROR(VLOOKUP(Tabla1[[#This Row],[FECHA]],EXONERACIONES!A:D,4,FALSE),0)</f>
        <v>3</v>
      </c>
      <c r="H2795" s="9">
        <f>IFERROR(VLOOKUP(Tabla1[[#This Row],[FECHA]],EXONERACIONES!A:D,3,FALSE),0)</f>
        <v>1030000</v>
      </c>
      <c r="I2795" s="5">
        <f>IFERROR(VLOOKUP(Tabla1[[#This Row],[FECHA]],'SIMIT CON RES'!A:D,4,FALSE),0)</f>
        <v>11</v>
      </c>
      <c r="J2795" s="9">
        <f>IFERROR(VLOOKUP(Tabla1[[#This Row],[FECHA]],'SIMIT CON RES'!A:D,3,FALSE),0)</f>
        <v>3605000</v>
      </c>
      <c r="K2795">
        <f>IFERROR(VLOOKUP(Tabla1[[#This Row],[FECHA]],'SIMIT SIN RES'!A:D,4,FALSE),0)</f>
        <v>0</v>
      </c>
      <c r="L2795" s="9">
        <f>IFERROR(VLOOKUP(Tabla1[[#This Row],[FECHA]],'SIMIT SIN RES'!A:D,3,FALSE),0)</f>
        <v>0</v>
      </c>
      <c r="M2795" s="5">
        <f>IFERROR(VLOOKUP(Tabla1[[#This Row],[FECHA]],'RECAUDOS DE COMPARENDOS'!A:D,4,FALSE),0)</f>
        <v>3</v>
      </c>
      <c r="N2795" s="9">
        <f>IFERROR(VLOOKUP(Tabla1[[#This Row],[FECHA]],'RECAUDOS DE COMPARENDOS'!A:D,3,FALSE),0)</f>
        <v>1287500</v>
      </c>
      <c r="O2795" s="5">
        <f>IFERROR(VLOOKUP(Tabla1[[#This Row],[FECHA]],'RECAUDOS DE RESOLUCIONES'!A:D,4,FALSE),0)</f>
        <v>0</v>
      </c>
      <c r="P2795" s="9">
        <f>IFERROR(VLOOKUP(Tabla1[[#This Row],[FECHA]],'RECAUDOS DE RESOLUCIONES'!A:D,3,FALSE),0)</f>
        <v>0</v>
      </c>
      <c r="Q279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2795" s="9">
        <f>Tabla1[V. COMPARENDOS]-(Tabla1[V. EXONERACIONES]+Tabla1[[#This Row],[V. SIMIT CON RESOLUCION]]+Tabla1[[#This Row],[V. SIMIT SIN RESOLUCION]]+Tabla1[[#This Row],[V. RECAUDOS COMPARENDOS]]+Tabla1[[#This Row],[V. RECAUDOS RESOLUCIONES]])</f>
        <v>2317500</v>
      </c>
      <c r="S2795" s="11">
        <f>IFERROR(VLOOKUP(Tabla1[[#This Row],[FECHA]],'RECAUDOS LOCALES'!A:D,4,FALSE),0)</f>
        <v>0</v>
      </c>
      <c r="T2795" s="9">
        <f>IFERROR(VLOOKUP(Tabla1[[#This Row],[FECHA]],'RECAUDOS LOCALES'!A:D,3,FALSE),0)</f>
        <v>0</v>
      </c>
      <c r="U2795" s="11">
        <f>IFERROR(VLOOKUP(Tabla1[[#This Row],[FECHA]],'RECAUDOS EXTERNOS'!A:D,4,FALSE),0)</f>
        <v>10</v>
      </c>
      <c r="V2795" s="9">
        <f>IFERROR(VLOOKUP(Tabla1[[#This Row],[FECHA]],'RECAUDOS EXTERNOS'!A:D,3,FALSE),0)</f>
        <v>1341835</v>
      </c>
    </row>
    <row r="2796" spans="1:22" x14ac:dyDescent="0.25">
      <c r="A2796" s="1">
        <v>40355</v>
      </c>
      <c r="B2796" s="3" t="s">
        <v>5</v>
      </c>
      <c r="C2796" s="2">
        <v>40330</v>
      </c>
      <c r="D2796" s="5">
        <f>YEAR(Tabla1[[#This Row],[FECHA]])</f>
        <v>2010</v>
      </c>
      <c r="E2796" s="5">
        <f>IFERROR(VLOOKUP(Tabla1[[#This Row],[FECHA]],'COMPARENDOS TOTALES'!A:D,4,FALSE),0)</f>
        <v>16</v>
      </c>
      <c r="F2796" s="9">
        <f>IFERROR(VLOOKUP(Tabla1[[#This Row],[FECHA]],'COMPARENDOS TOTALES'!A:D,3,FALSE),0)</f>
        <v>6695000</v>
      </c>
      <c r="G2796" s="5">
        <f>IFERROR(VLOOKUP(Tabla1[[#This Row],[FECHA]],EXONERACIONES!A:D,4,FALSE),0)</f>
        <v>1</v>
      </c>
      <c r="H2796" s="9">
        <f>IFERROR(VLOOKUP(Tabla1[[#This Row],[FECHA]],EXONERACIONES!A:D,3,FALSE),0)</f>
        <v>257500</v>
      </c>
      <c r="I2796" s="5">
        <f>IFERROR(VLOOKUP(Tabla1[[#This Row],[FECHA]],'SIMIT CON RES'!A:D,4,FALSE),0)</f>
        <v>14</v>
      </c>
      <c r="J2796" s="9">
        <f>IFERROR(VLOOKUP(Tabla1[[#This Row],[FECHA]],'SIMIT CON RES'!A:D,3,FALSE),0)</f>
        <v>5665000</v>
      </c>
      <c r="K2796">
        <f>IFERROR(VLOOKUP(Tabla1[[#This Row],[FECHA]],'SIMIT SIN RES'!A:D,4,FALSE),0)</f>
        <v>0</v>
      </c>
      <c r="L2796" s="9">
        <f>IFERROR(VLOOKUP(Tabla1[[#This Row],[FECHA]],'SIMIT SIN RES'!A:D,3,FALSE),0)</f>
        <v>0</v>
      </c>
      <c r="M2796" s="5">
        <f>IFERROR(VLOOKUP(Tabla1[[#This Row],[FECHA]],'RECAUDOS DE COMPARENDOS'!A:D,4,FALSE),0)</f>
        <v>1</v>
      </c>
      <c r="N2796" s="9">
        <f>IFERROR(VLOOKUP(Tabla1[[#This Row],[FECHA]],'RECAUDOS DE COMPARENDOS'!A:D,3,FALSE),0)</f>
        <v>772500</v>
      </c>
      <c r="O2796" s="5">
        <f>IFERROR(VLOOKUP(Tabla1[[#This Row],[FECHA]],'RECAUDOS DE RESOLUCIONES'!A:D,4,FALSE),0)</f>
        <v>0</v>
      </c>
      <c r="P2796" s="9">
        <f>IFERROR(VLOOKUP(Tabla1[[#This Row],[FECHA]],'RECAUDOS DE RESOLUCIONES'!A:D,3,FALSE),0)</f>
        <v>0</v>
      </c>
      <c r="Q279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79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796" s="11">
        <f>IFERROR(VLOOKUP(Tabla1[[#This Row],[FECHA]],'RECAUDOS LOCALES'!A:D,4,FALSE),0)</f>
        <v>0</v>
      </c>
      <c r="T2796" s="9">
        <f>IFERROR(VLOOKUP(Tabla1[[#This Row],[FECHA]],'RECAUDOS LOCALES'!A:D,3,FALSE),0)</f>
        <v>0</v>
      </c>
      <c r="U2796" s="11">
        <f>IFERROR(VLOOKUP(Tabla1[[#This Row],[FECHA]],'RECAUDOS EXTERNOS'!A:D,4,FALSE),0)</f>
        <v>0</v>
      </c>
      <c r="V2796" s="9">
        <f>IFERROR(VLOOKUP(Tabla1[[#This Row],[FECHA]],'RECAUDOS EXTERNOS'!A:D,3,FALSE),0)</f>
        <v>0</v>
      </c>
    </row>
    <row r="2797" spans="1:22" x14ac:dyDescent="0.25">
      <c r="A2797" s="1">
        <v>40356</v>
      </c>
      <c r="B2797" s="3" t="s">
        <v>4</v>
      </c>
      <c r="C2797" s="2">
        <v>40330</v>
      </c>
      <c r="D2797" s="5">
        <f>YEAR(Tabla1[[#This Row],[FECHA]])</f>
        <v>2010</v>
      </c>
      <c r="E2797" s="5">
        <f>IFERROR(VLOOKUP(Tabla1[[#This Row],[FECHA]],'COMPARENDOS TOTALES'!A:D,4,FALSE),0)</f>
        <v>7</v>
      </c>
      <c r="F2797" s="9">
        <f>IFERROR(VLOOKUP(Tabla1[[#This Row],[FECHA]],'COMPARENDOS TOTALES'!A:D,3,FALSE),0)</f>
        <v>2832500</v>
      </c>
      <c r="G2797" s="5">
        <f>IFERROR(VLOOKUP(Tabla1[[#This Row],[FECHA]],EXONERACIONES!A:D,4,FALSE),0)</f>
        <v>1</v>
      </c>
      <c r="H2797" s="9">
        <f>IFERROR(VLOOKUP(Tabla1[[#This Row],[FECHA]],EXONERACIONES!A:D,3,FALSE),0)</f>
        <v>515000</v>
      </c>
      <c r="I2797" s="5">
        <f>IFERROR(VLOOKUP(Tabla1[[#This Row],[FECHA]],'SIMIT CON RES'!A:D,4,FALSE),0)</f>
        <v>6</v>
      </c>
      <c r="J2797" s="9">
        <f>IFERROR(VLOOKUP(Tabla1[[#This Row],[FECHA]],'SIMIT CON RES'!A:D,3,FALSE),0)</f>
        <v>2317500</v>
      </c>
      <c r="K2797">
        <f>IFERROR(VLOOKUP(Tabla1[[#This Row],[FECHA]],'SIMIT SIN RES'!A:D,4,FALSE),0)</f>
        <v>0</v>
      </c>
      <c r="L2797" s="9">
        <f>IFERROR(VLOOKUP(Tabla1[[#This Row],[FECHA]],'SIMIT SIN RES'!A:D,3,FALSE),0)</f>
        <v>0</v>
      </c>
      <c r="M2797" s="5">
        <f>IFERROR(VLOOKUP(Tabla1[[#This Row],[FECHA]],'RECAUDOS DE COMPARENDOS'!A:D,4,FALSE),0)</f>
        <v>0</v>
      </c>
      <c r="N2797" s="9">
        <f>IFERROR(VLOOKUP(Tabla1[[#This Row],[FECHA]],'RECAUDOS DE COMPARENDOS'!A:D,3,FALSE),0)</f>
        <v>0</v>
      </c>
      <c r="O2797" s="5">
        <f>IFERROR(VLOOKUP(Tabla1[[#This Row],[FECHA]],'RECAUDOS DE RESOLUCIONES'!A:D,4,FALSE),0)</f>
        <v>0</v>
      </c>
      <c r="P2797" s="9">
        <f>IFERROR(VLOOKUP(Tabla1[[#This Row],[FECHA]],'RECAUDOS DE RESOLUCIONES'!A:D,3,FALSE),0)</f>
        <v>0</v>
      </c>
      <c r="Q279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79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797" s="11">
        <f>IFERROR(VLOOKUP(Tabla1[[#This Row],[FECHA]],'RECAUDOS LOCALES'!A:D,4,FALSE),0)</f>
        <v>0</v>
      </c>
      <c r="T2797" s="9">
        <f>IFERROR(VLOOKUP(Tabla1[[#This Row],[FECHA]],'RECAUDOS LOCALES'!A:D,3,FALSE),0)</f>
        <v>0</v>
      </c>
      <c r="U2797" s="11">
        <f>IFERROR(VLOOKUP(Tabla1[[#This Row],[FECHA]],'RECAUDOS EXTERNOS'!A:D,4,FALSE),0)</f>
        <v>0</v>
      </c>
      <c r="V2797" s="9">
        <f>IFERROR(VLOOKUP(Tabla1[[#This Row],[FECHA]],'RECAUDOS EXTERNOS'!A:D,3,FALSE),0)</f>
        <v>0</v>
      </c>
    </row>
    <row r="2798" spans="1:22" x14ac:dyDescent="0.25">
      <c r="A2798" s="1">
        <v>40357</v>
      </c>
      <c r="B2798" s="3" t="s">
        <v>1</v>
      </c>
      <c r="C2798" s="2">
        <v>40330</v>
      </c>
      <c r="D2798" s="5">
        <f>YEAR(Tabla1[[#This Row],[FECHA]])</f>
        <v>2010</v>
      </c>
      <c r="E2798" s="5">
        <f>IFERROR(VLOOKUP(Tabla1[[#This Row],[FECHA]],'COMPARENDOS TOTALES'!A:D,4,FALSE),0)</f>
        <v>9</v>
      </c>
      <c r="F2798" s="9">
        <f>IFERROR(VLOOKUP(Tabla1[[#This Row],[FECHA]],'COMPARENDOS TOTALES'!A:D,3,FALSE),0)</f>
        <v>2832500</v>
      </c>
      <c r="G2798" s="5">
        <f>IFERROR(VLOOKUP(Tabla1[[#This Row],[FECHA]],EXONERACIONES!A:D,4,FALSE),0)</f>
        <v>1</v>
      </c>
      <c r="H2798" s="9">
        <f>IFERROR(VLOOKUP(Tabla1[[#This Row],[FECHA]],EXONERACIONES!A:D,3,FALSE),0)</f>
        <v>257500</v>
      </c>
      <c r="I2798" s="5">
        <f>IFERROR(VLOOKUP(Tabla1[[#This Row],[FECHA]],'SIMIT CON RES'!A:D,4,FALSE),0)</f>
        <v>6</v>
      </c>
      <c r="J2798" s="9">
        <f>IFERROR(VLOOKUP(Tabla1[[#This Row],[FECHA]],'SIMIT CON RES'!A:D,3,FALSE),0)</f>
        <v>1802500</v>
      </c>
      <c r="K2798">
        <f>IFERROR(VLOOKUP(Tabla1[[#This Row],[FECHA]],'SIMIT SIN RES'!A:D,4,FALSE),0)</f>
        <v>0</v>
      </c>
      <c r="L2798" s="9">
        <f>IFERROR(VLOOKUP(Tabla1[[#This Row],[FECHA]],'SIMIT SIN RES'!A:D,3,FALSE),0)</f>
        <v>0</v>
      </c>
      <c r="M2798" s="5">
        <f>IFERROR(VLOOKUP(Tabla1[[#This Row],[FECHA]],'RECAUDOS DE COMPARENDOS'!A:D,4,FALSE),0)</f>
        <v>0</v>
      </c>
      <c r="N2798" s="9">
        <f>IFERROR(VLOOKUP(Tabla1[[#This Row],[FECHA]],'RECAUDOS DE COMPARENDOS'!A:D,3,FALSE),0)</f>
        <v>0</v>
      </c>
      <c r="O2798" s="5">
        <f>IFERROR(VLOOKUP(Tabla1[[#This Row],[FECHA]],'RECAUDOS DE RESOLUCIONES'!A:D,4,FALSE),0)</f>
        <v>0</v>
      </c>
      <c r="P2798" s="9">
        <f>IFERROR(VLOOKUP(Tabla1[[#This Row],[FECHA]],'RECAUDOS DE RESOLUCIONES'!A:D,3,FALSE),0)</f>
        <v>0</v>
      </c>
      <c r="Q279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798" s="9">
        <f>Tabla1[V. COMPARENDOS]-(Tabla1[V. EXONERACIONES]+Tabla1[[#This Row],[V. SIMIT CON RESOLUCION]]+Tabla1[[#This Row],[V. SIMIT SIN RESOLUCION]]+Tabla1[[#This Row],[V. RECAUDOS COMPARENDOS]]+Tabla1[[#This Row],[V. RECAUDOS RESOLUCIONES]])</f>
        <v>772500</v>
      </c>
      <c r="S2798" s="11">
        <f>IFERROR(VLOOKUP(Tabla1[[#This Row],[FECHA]],'RECAUDOS LOCALES'!A:D,4,FALSE),0)</f>
        <v>0</v>
      </c>
      <c r="T2798" s="9">
        <f>IFERROR(VLOOKUP(Tabla1[[#This Row],[FECHA]],'RECAUDOS LOCALES'!A:D,3,FALSE),0)</f>
        <v>0</v>
      </c>
      <c r="U2798" s="11">
        <f>IFERROR(VLOOKUP(Tabla1[[#This Row],[FECHA]],'RECAUDOS EXTERNOS'!A:D,4,FALSE),0)</f>
        <v>6</v>
      </c>
      <c r="V2798" s="9">
        <f>IFERROR(VLOOKUP(Tabla1[[#This Row],[FECHA]],'RECAUDOS EXTERNOS'!A:D,3,FALSE),0)</f>
        <v>1054688</v>
      </c>
    </row>
    <row r="2799" spans="1:22" x14ac:dyDescent="0.25">
      <c r="A2799" s="1">
        <v>40358</v>
      </c>
      <c r="B2799" s="3" t="s">
        <v>2</v>
      </c>
      <c r="C2799" s="2">
        <v>40330</v>
      </c>
      <c r="D2799" s="5">
        <f>YEAR(Tabla1[[#This Row],[FECHA]])</f>
        <v>2010</v>
      </c>
      <c r="E2799" s="5">
        <f>IFERROR(VLOOKUP(Tabla1[[#This Row],[FECHA]],'COMPARENDOS TOTALES'!A:D,4,FALSE),0)</f>
        <v>22</v>
      </c>
      <c r="F2799" s="9">
        <f>IFERROR(VLOOKUP(Tabla1[[#This Row],[FECHA]],'COMPARENDOS TOTALES'!A:D,3,FALSE),0)</f>
        <v>6574833</v>
      </c>
      <c r="G2799" s="5">
        <f>IFERROR(VLOOKUP(Tabla1[[#This Row],[FECHA]],EXONERACIONES!A:D,4,FALSE),0)</f>
        <v>3</v>
      </c>
      <c r="H2799" s="9">
        <f>IFERROR(VLOOKUP(Tabla1[[#This Row],[FECHA]],EXONERACIONES!A:D,3,FALSE),0)</f>
        <v>1030000</v>
      </c>
      <c r="I2799" s="5">
        <f>IFERROR(VLOOKUP(Tabla1[[#This Row],[FECHA]],'SIMIT CON RES'!A:D,4,FALSE),0)</f>
        <v>13</v>
      </c>
      <c r="J2799" s="9">
        <f>IFERROR(VLOOKUP(Tabla1[[#This Row],[FECHA]],'SIMIT CON RES'!A:D,3,FALSE),0)</f>
        <v>3484833</v>
      </c>
      <c r="K2799">
        <f>IFERROR(VLOOKUP(Tabla1[[#This Row],[FECHA]],'SIMIT SIN RES'!A:D,4,FALSE),0)</f>
        <v>0</v>
      </c>
      <c r="L2799" s="9">
        <f>IFERROR(VLOOKUP(Tabla1[[#This Row],[FECHA]],'SIMIT SIN RES'!A:D,3,FALSE),0)</f>
        <v>0</v>
      </c>
      <c r="M2799" s="5">
        <f>IFERROR(VLOOKUP(Tabla1[[#This Row],[FECHA]],'RECAUDOS DE COMPARENDOS'!A:D,4,FALSE),0)</f>
        <v>1</v>
      </c>
      <c r="N2799" s="9">
        <f>IFERROR(VLOOKUP(Tabla1[[#This Row],[FECHA]],'RECAUDOS DE COMPARENDOS'!A:D,3,FALSE),0)</f>
        <v>515000</v>
      </c>
      <c r="O2799" s="5">
        <f>IFERROR(VLOOKUP(Tabla1[[#This Row],[FECHA]],'RECAUDOS DE RESOLUCIONES'!A:D,4,FALSE),0)</f>
        <v>0</v>
      </c>
      <c r="P2799" s="9">
        <f>IFERROR(VLOOKUP(Tabla1[[#This Row],[FECHA]],'RECAUDOS DE RESOLUCIONES'!A:D,3,FALSE),0)</f>
        <v>0</v>
      </c>
      <c r="Q279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2799" s="9">
        <f>Tabla1[V. COMPARENDOS]-(Tabla1[V. EXONERACIONES]+Tabla1[[#This Row],[V. SIMIT CON RESOLUCION]]+Tabla1[[#This Row],[V. SIMIT SIN RESOLUCION]]+Tabla1[[#This Row],[V. RECAUDOS COMPARENDOS]]+Tabla1[[#This Row],[V. RECAUDOS RESOLUCIONES]])</f>
        <v>1545000</v>
      </c>
      <c r="S2799" s="11">
        <f>IFERROR(VLOOKUP(Tabla1[[#This Row],[FECHA]],'RECAUDOS LOCALES'!A:D,4,FALSE),0)</f>
        <v>3</v>
      </c>
      <c r="T2799" s="9">
        <f>IFERROR(VLOOKUP(Tabla1[[#This Row],[FECHA]],'RECAUDOS LOCALES'!A:D,3,FALSE),0)</f>
        <v>239319</v>
      </c>
      <c r="U2799" s="11">
        <f>IFERROR(VLOOKUP(Tabla1[[#This Row],[FECHA]],'RECAUDOS EXTERNOS'!A:D,4,FALSE),0)</f>
        <v>8</v>
      </c>
      <c r="V2799" s="9">
        <f>IFERROR(VLOOKUP(Tabla1[[#This Row],[FECHA]],'RECAUDOS EXTERNOS'!A:D,3,FALSE),0)</f>
        <v>984889</v>
      </c>
    </row>
    <row r="2800" spans="1:22" x14ac:dyDescent="0.25">
      <c r="A2800" s="1">
        <v>40359</v>
      </c>
      <c r="B2800" s="3" t="s">
        <v>3</v>
      </c>
      <c r="C2800" s="2">
        <v>40330</v>
      </c>
      <c r="D2800" s="5">
        <f>YEAR(Tabla1[[#This Row],[FECHA]])</f>
        <v>2010</v>
      </c>
      <c r="E2800" s="5">
        <f>IFERROR(VLOOKUP(Tabla1[[#This Row],[FECHA]],'COMPARENDOS TOTALES'!A:D,4,FALSE),0)</f>
        <v>15</v>
      </c>
      <c r="F2800" s="9">
        <f>IFERROR(VLOOKUP(Tabla1[[#This Row],[FECHA]],'COMPARENDOS TOTALES'!A:D,3,FALSE),0)</f>
        <v>4377500</v>
      </c>
      <c r="G2800" s="5">
        <f>IFERROR(VLOOKUP(Tabla1[[#This Row],[FECHA]],EXONERACIONES!A:D,4,FALSE),0)</f>
        <v>3</v>
      </c>
      <c r="H2800" s="9">
        <f>IFERROR(VLOOKUP(Tabla1[[#This Row],[FECHA]],EXONERACIONES!A:D,3,FALSE),0)</f>
        <v>1030000</v>
      </c>
      <c r="I2800" s="5">
        <f>IFERROR(VLOOKUP(Tabla1[[#This Row],[FECHA]],'SIMIT CON RES'!A:D,4,FALSE),0)</f>
        <v>9</v>
      </c>
      <c r="J2800" s="9">
        <f>IFERROR(VLOOKUP(Tabla1[[#This Row],[FECHA]],'SIMIT CON RES'!A:D,3,FALSE),0)</f>
        <v>2317500</v>
      </c>
      <c r="K2800">
        <f>IFERROR(VLOOKUP(Tabla1[[#This Row],[FECHA]],'SIMIT SIN RES'!A:D,4,FALSE),0)</f>
        <v>0</v>
      </c>
      <c r="L2800" s="9">
        <f>IFERROR(VLOOKUP(Tabla1[[#This Row],[FECHA]],'SIMIT SIN RES'!A:D,3,FALSE),0)</f>
        <v>0</v>
      </c>
      <c r="M2800" s="5">
        <f>IFERROR(VLOOKUP(Tabla1[[#This Row],[FECHA]],'RECAUDOS DE COMPARENDOS'!A:D,4,FALSE),0)</f>
        <v>0</v>
      </c>
      <c r="N2800" s="9">
        <f>IFERROR(VLOOKUP(Tabla1[[#This Row],[FECHA]],'RECAUDOS DE COMPARENDOS'!A:D,3,FALSE),0)</f>
        <v>0</v>
      </c>
      <c r="O2800" s="5">
        <f>IFERROR(VLOOKUP(Tabla1[[#This Row],[FECHA]],'RECAUDOS DE RESOLUCIONES'!A:D,4,FALSE),0)</f>
        <v>0</v>
      </c>
      <c r="P2800" s="9">
        <f>IFERROR(VLOOKUP(Tabla1[[#This Row],[FECHA]],'RECAUDOS DE RESOLUCIONES'!A:D,3,FALSE),0)</f>
        <v>0</v>
      </c>
      <c r="Q280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2800" s="9">
        <f>Tabla1[V. COMPARENDOS]-(Tabla1[V. EXONERACIONES]+Tabla1[[#This Row],[V. SIMIT CON RESOLUCION]]+Tabla1[[#This Row],[V. SIMIT SIN RESOLUCION]]+Tabla1[[#This Row],[V. RECAUDOS COMPARENDOS]]+Tabla1[[#This Row],[V. RECAUDOS RESOLUCIONES]])</f>
        <v>1030000</v>
      </c>
      <c r="S2800" s="11">
        <f>IFERROR(VLOOKUP(Tabla1[[#This Row],[FECHA]],'RECAUDOS LOCALES'!A:D,4,FALSE),0)</f>
        <v>5</v>
      </c>
      <c r="T2800" s="9">
        <f>IFERROR(VLOOKUP(Tabla1[[#This Row],[FECHA]],'RECAUDOS LOCALES'!A:D,3,FALSE),0)</f>
        <v>1158772</v>
      </c>
      <c r="U2800" s="11">
        <f>IFERROR(VLOOKUP(Tabla1[[#This Row],[FECHA]],'RECAUDOS EXTERNOS'!A:D,4,FALSE),0)</f>
        <v>5</v>
      </c>
      <c r="V2800" s="9">
        <f>IFERROR(VLOOKUP(Tabla1[[#This Row],[FECHA]],'RECAUDOS EXTERNOS'!A:D,3,FALSE),0)</f>
        <v>849028</v>
      </c>
    </row>
    <row r="2801" spans="1:22" x14ac:dyDescent="0.25">
      <c r="A2801" s="1">
        <v>40360</v>
      </c>
      <c r="B2801" s="3" t="s">
        <v>6</v>
      </c>
      <c r="C2801" s="2">
        <v>40360</v>
      </c>
      <c r="D2801" s="5">
        <f>YEAR(Tabla1[[#This Row],[FECHA]])</f>
        <v>2010</v>
      </c>
      <c r="E2801" s="5">
        <f>IFERROR(VLOOKUP(Tabla1[[#This Row],[FECHA]],'COMPARENDOS TOTALES'!A:D,4,FALSE),0)</f>
        <v>3</v>
      </c>
      <c r="F2801" s="9">
        <f>IFERROR(VLOOKUP(Tabla1[[#This Row],[FECHA]],'COMPARENDOS TOTALES'!A:D,3,FALSE),0)</f>
        <v>1030000</v>
      </c>
      <c r="G2801" s="5">
        <f>IFERROR(VLOOKUP(Tabla1[[#This Row],[FECHA]],EXONERACIONES!A:D,4,FALSE),0)</f>
        <v>0</v>
      </c>
      <c r="H2801" s="9">
        <f>IFERROR(VLOOKUP(Tabla1[[#This Row],[FECHA]],EXONERACIONES!A:D,3,FALSE),0)</f>
        <v>0</v>
      </c>
      <c r="I2801" s="5">
        <f>IFERROR(VLOOKUP(Tabla1[[#This Row],[FECHA]],'SIMIT CON RES'!A:D,4,FALSE),0)</f>
        <v>2</v>
      </c>
      <c r="J2801" s="9">
        <f>IFERROR(VLOOKUP(Tabla1[[#This Row],[FECHA]],'SIMIT CON RES'!A:D,3,FALSE),0)</f>
        <v>515000</v>
      </c>
      <c r="K2801">
        <f>IFERROR(VLOOKUP(Tabla1[[#This Row],[FECHA]],'SIMIT SIN RES'!A:D,4,FALSE),0)</f>
        <v>0</v>
      </c>
      <c r="L2801" s="9">
        <f>IFERROR(VLOOKUP(Tabla1[[#This Row],[FECHA]],'SIMIT SIN RES'!A:D,3,FALSE),0)</f>
        <v>0</v>
      </c>
      <c r="M2801" s="5">
        <f>IFERROR(VLOOKUP(Tabla1[[#This Row],[FECHA]],'RECAUDOS DE COMPARENDOS'!A:D,4,FALSE),0)</f>
        <v>0</v>
      </c>
      <c r="N2801" s="9">
        <f>IFERROR(VLOOKUP(Tabla1[[#This Row],[FECHA]],'RECAUDOS DE COMPARENDOS'!A:D,3,FALSE),0)</f>
        <v>0</v>
      </c>
      <c r="O2801" s="5">
        <f>IFERROR(VLOOKUP(Tabla1[[#This Row],[FECHA]],'RECAUDOS DE RESOLUCIONES'!A:D,4,FALSE),0)</f>
        <v>0</v>
      </c>
      <c r="P2801" s="9">
        <f>IFERROR(VLOOKUP(Tabla1[[#This Row],[FECHA]],'RECAUDOS DE RESOLUCIONES'!A:D,3,FALSE),0)</f>
        <v>0</v>
      </c>
      <c r="Q280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801" s="9">
        <f>Tabla1[V. COMPARENDOS]-(Tabla1[V. EXONERACIONES]+Tabla1[[#This Row],[V. SIMIT CON RESOLUCION]]+Tabla1[[#This Row],[V. SIMIT SIN RESOLUCION]]+Tabla1[[#This Row],[V. RECAUDOS COMPARENDOS]]+Tabla1[[#This Row],[V. RECAUDOS RESOLUCIONES]])</f>
        <v>515000</v>
      </c>
      <c r="S2801" s="11">
        <f>IFERROR(VLOOKUP(Tabla1[[#This Row],[FECHA]],'RECAUDOS LOCALES'!A:D,4,FALSE),0)</f>
        <v>3</v>
      </c>
      <c r="T2801" s="9">
        <f>IFERROR(VLOOKUP(Tabla1[[#This Row],[FECHA]],'RECAUDOS LOCALES'!A:D,3,FALSE),0)</f>
        <v>353680</v>
      </c>
      <c r="U2801" s="11">
        <f>IFERROR(VLOOKUP(Tabla1[[#This Row],[FECHA]],'RECAUDOS EXTERNOS'!A:D,4,FALSE),0)</f>
        <v>8</v>
      </c>
      <c r="V2801" s="9">
        <f>IFERROR(VLOOKUP(Tabla1[[#This Row],[FECHA]],'RECAUDOS EXTERNOS'!A:D,3,FALSE),0)</f>
        <v>1325643</v>
      </c>
    </row>
    <row r="2802" spans="1:22" x14ac:dyDescent="0.25">
      <c r="A2802" s="1">
        <v>40361</v>
      </c>
      <c r="B2802" s="3" t="s">
        <v>0</v>
      </c>
      <c r="C2802" s="2">
        <v>40360</v>
      </c>
      <c r="D2802" s="5">
        <f>YEAR(Tabla1[[#This Row],[FECHA]])</f>
        <v>2010</v>
      </c>
      <c r="E2802" s="5">
        <f>IFERROR(VLOOKUP(Tabla1[[#This Row],[FECHA]],'COMPARENDOS TOTALES'!A:D,4,FALSE),0)</f>
        <v>16</v>
      </c>
      <c r="F2802" s="9">
        <f>IFERROR(VLOOKUP(Tabla1[[#This Row],[FECHA]],'COMPARENDOS TOTALES'!A:D,3,FALSE),0)</f>
        <v>6695000</v>
      </c>
      <c r="G2802" s="5">
        <f>IFERROR(VLOOKUP(Tabla1[[#This Row],[FECHA]],EXONERACIONES!A:D,4,FALSE),0)</f>
        <v>0</v>
      </c>
      <c r="H2802" s="9">
        <f>IFERROR(VLOOKUP(Tabla1[[#This Row],[FECHA]],EXONERACIONES!A:D,3,FALSE),0)</f>
        <v>0</v>
      </c>
      <c r="I2802" s="5">
        <f>IFERROR(VLOOKUP(Tabla1[[#This Row],[FECHA]],'SIMIT CON RES'!A:D,4,FALSE),0)</f>
        <v>10</v>
      </c>
      <c r="J2802" s="9">
        <f>IFERROR(VLOOKUP(Tabla1[[#This Row],[FECHA]],'SIMIT CON RES'!A:D,3,FALSE),0)</f>
        <v>3862500</v>
      </c>
      <c r="K2802">
        <f>IFERROR(VLOOKUP(Tabla1[[#This Row],[FECHA]],'SIMIT SIN RES'!A:D,4,FALSE),0)</f>
        <v>0</v>
      </c>
      <c r="L2802" s="9">
        <f>IFERROR(VLOOKUP(Tabla1[[#This Row],[FECHA]],'SIMIT SIN RES'!A:D,3,FALSE),0)</f>
        <v>0</v>
      </c>
      <c r="M2802" s="5">
        <f>IFERROR(VLOOKUP(Tabla1[[#This Row],[FECHA]],'RECAUDOS DE COMPARENDOS'!A:D,4,FALSE),0)</f>
        <v>2</v>
      </c>
      <c r="N2802" s="9">
        <f>IFERROR(VLOOKUP(Tabla1[[#This Row],[FECHA]],'RECAUDOS DE COMPARENDOS'!A:D,3,FALSE),0)</f>
        <v>1030000</v>
      </c>
      <c r="O2802" s="5">
        <f>IFERROR(VLOOKUP(Tabla1[[#This Row],[FECHA]],'RECAUDOS DE RESOLUCIONES'!A:D,4,FALSE),0)</f>
        <v>0</v>
      </c>
      <c r="P2802" s="9">
        <f>IFERROR(VLOOKUP(Tabla1[[#This Row],[FECHA]],'RECAUDOS DE RESOLUCIONES'!A:D,3,FALSE),0)</f>
        <v>0</v>
      </c>
      <c r="Q280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2802" s="9">
        <f>Tabla1[V. COMPARENDOS]-(Tabla1[V. EXONERACIONES]+Tabla1[[#This Row],[V. SIMIT CON RESOLUCION]]+Tabla1[[#This Row],[V. SIMIT SIN RESOLUCION]]+Tabla1[[#This Row],[V. RECAUDOS COMPARENDOS]]+Tabla1[[#This Row],[V. RECAUDOS RESOLUCIONES]])</f>
        <v>1802500</v>
      </c>
      <c r="S2802" s="11">
        <f>IFERROR(VLOOKUP(Tabla1[[#This Row],[FECHA]],'RECAUDOS LOCALES'!A:D,4,FALSE),0)</f>
        <v>0</v>
      </c>
      <c r="T2802" s="9">
        <f>IFERROR(VLOOKUP(Tabla1[[#This Row],[FECHA]],'RECAUDOS LOCALES'!A:D,3,FALSE),0)</f>
        <v>0</v>
      </c>
      <c r="U2802" s="11">
        <f>IFERROR(VLOOKUP(Tabla1[[#This Row],[FECHA]],'RECAUDOS EXTERNOS'!A:D,4,FALSE),0)</f>
        <v>8</v>
      </c>
      <c r="V2802" s="9">
        <f>IFERROR(VLOOKUP(Tabla1[[#This Row],[FECHA]],'RECAUDOS EXTERNOS'!A:D,3,FALSE),0)</f>
        <v>1095200</v>
      </c>
    </row>
    <row r="2803" spans="1:22" x14ac:dyDescent="0.25">
      <c r="A2803" s="1">
        <v>40362</v>
      </c>
      <c r="B2803" s="3" t="s">
        <v>5</v>
      </c>
      <c r="C2803" s="2">
        <v>40360</v>
      </c>
      <c r="D2803" s="5">
        <f>YEAR(Tabla1[[#This Row],[FECHA]])</f>
        <v>2010</v>
      </c>
      <c r="E2803" s="5">
        <f>IFERROR(VLOOKUP(Tabla1[[#This Row],[FECHA]],'COMPARENDOS TOTALES'!A:D,4,FALSE),0)</f>
        <v>13</v>
      </c>
      <c r="F2803" s="9">
        <f>IFERROR(VLOOKUP(Tabla1[[#This Row],[FECHA]],'COMPARENDOS TOTALES'!A:D,3,FALSE),0)</f>
        <v>5407500</v>
      </c>
      <c r="G2803" s="5">
        <f>IFERROR(VLOOKUP(Tabla1[[#This Row],[FECHA]],EXONERACIONES!A:D,4,FALSE),0)</f>
        <v>1</v>
      </c>
      <c r="H2803" s="9">
        <f>IFERROR(VLOOKUP(Tabla1[[#This Row],[FECHA]],EXONERACIONES!A:D,3,FALSE),0)</f>
        <v>515000</v>
      </c>
      <c r="I2803" s="5">
        <f>IFERROR(VLOOKUP(Tabla1[[#This Row],[FECHA]],'SIMIT CON RES'!A:D,4,FALSE),0)</f>
        <v>5</v>
      </c>
      <c r="J2803" s="9">
        <f>IFERROR(VLOOKUP(Tabla1[[#This Row],[FECHA]],'SIMIT CON RES'!A:D,3,FALSE),0)</f>
        <v>2060000</v>
      </c>
      <c r="K2803">
        <f>IFERROR(VLOOKUP(Tabla1[[#This Row],[FECHA]],'SIMIT SIN RES'!A:D,4,FALSE),0)</f>
        <v>0</v>
      </c>
      <c r="L2803" s="9">
        <f>IFERROR(VLOOKUP(Tabla1[[#This Row],[FECHA]],'SIMIT SIN RES'!A:D,3,FALSE),0)</f>
        <v>0</v>
      </c>
      <c r="M2803" s="5">
        <f>IFERROR(VLOOKUP(Tabla1[[#This Row],[FECHA]],'RECAUDOS DE COMPARENDOS'!A:D,4,FALSE),0)</f>
        <v>0</v>
      </c>
      <c r="N2803" s="9">
        <f>IFERROR(VLOOKUP(Tabla1[[#This Row],[FECHA]],'RECAUDOS DE COMPARENDOS'!A:D,3,FALSE),0)</f>
        <v>0</v>
      </c>
      <c r="O2803" s="5">
        <f>IFERROR(VLOOKUP(Tabla1[[#This Row],[FECHA]],'RECAUDOS DE RESOLUCIONES'!A:D,4,FALSE),0)</f>
        <v>0</v>
      </c>
      <c r="P2803" s="9">
        <f>IFERROR(VLOOKUP(Tabla1[[#This Row],[FECHA]],'RECAUDOS DE RESOLUCIONES'!A:D,3,FALSE),0)</f>
        <v>0</v>
      </c>
      <c r="Q280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7</v>
      </c>
      <c r="R2803" s="9">
        <f>Tabla1[V. COMPARENDOS]-(Tabla1[V. EXONERACIONES]+Tabla1[[#This Row],[V. SIMIT CON RESOLUCION]]+Tabla1[[#This Row],[V. SIMIT SIN RESOLUCION]]+Tabla1[[#This Row],[V. RECAUDOS COMPARENDOS]]+Tabla1[[#This Row],[V. RECAUDOS RESOLUCIONES]])</f>
        <v>2832500</v>
      </c>
      <c r="S2803" s="11">
        <f>IFERROR(VLOOKUP(Tabla1[[#This Row],[FECHA]],'RECAUDOS LOCALES'!A:D,4,FALSE),0)</f>
        <v>0</v>
      </c>
      <c r="T2803" s="9">
        <f>IFERROR(VLOOKUP(Tabla1[[#This Row],[FECHA]],'RECAUDOS LOCALES'!A:D,3,FALSE),0)</f>
        <v>0</v>
      </c>
      <c r="U2803" s="11">
        <f>IFERROR(VLOOKUP(Tabla1[[#This Row],[FECHA]],'RECAUDOS EXTERNOS'!A:D,4,FALSE),0)</f>
        <v>0</v>
      </c>
      <c r="V2803" s="9">
        <f>IFERROR(VLOOKUP(Tabla1[[#This Row],[FECHA]],'RECAUDOS EXTERNOS'!A:D,3,FALSE),0)</f>
        <v>0</v>
      </c>
    </row>
    <row r="2804" spans="1:22" x14ac:dyDescent="0.25">
      <c r="A2804" s="1">
        <v>40363</v>
      </c>
      <c r="B2804" s="3" t="s">
        <v>4</v>
      </c>
      <c r="C2804" s="2">
        <v>40360</v>
      </c>
      <c r="D2804" s="5">
        <f>YEAR(Tabla1[[#This Row],[FECHA]])</f>
        <v>2010</v>
      </c>
      <c r="E2804" s="5">
        <f>IFERROR(VLOOKUP(Tabla1[[#This Row],[FECHA]],'COMPARENDOS TOTALES'!A:D,4,FALSE),0)</f>
        <v>33</v>
      </c>
      <c r="F2804" s="9">
        <f>IFERROR(VLOOKUP(Tabla1[[#This Row],[FECHA]],'COMPARENDOS TOTALES'!A:D,3,FALSE),0)</f>
        <v>12875000</v>
      </c>
      <c r="G2804" s="5">
        <f>IFERROR(VLOOKUP(Tabla1[[#This Row],[FECHA]],EXONERACIONES!A:D,4,FALSE),0)</f>
        <v>2</v>
      </c>
      <c r="H2804" s="9">
        <f>IFERROR(VLOOKUP(Tabla1[[#This Row],[FECHA]],EXONERACIONES!A:D,3,FALSE),0)</f>
        <v>772500</v>
      </c>
      <c r="I2804" s="5">
        <f>IFERROR(VLOOKUP(Tabla1[[#This Row],[FECHA]],'SIMIT CON RES'!A:D,4,FALSE),0)</f>
        <v>25</v>
      </c>
      <c r="J2804" s="9">
        <f>IFERROR(VLOOKUP(Tabla1[[#This Row],[FECHA]],'SIMIT CON RES'!A:D,3,FALSE),0)</f>
        <v>9785000</v>
      </c>
      <c r="K2804">
        <f>IFERROR(VLOOKUP(Tabla1[[#This Row],[FECHA]],'SIMIT SIN RES'!A:D,4,FALSE),0)</f>
        <v>0</v>
      </c>
      <c r="L2804" s="9">
        <f>IFERROR(VLOOKUP(Tabla1[[#This Row],[FECHA]],'SIMIT SIN RES'!A:D,3,FALSE),0)</f>
        <v>0</v>
      </c>
      <c r="M2804" s="5">
        <f>IFERROR(VLOOKUP(Tabla1[[#This Row],[FECHA]],'RECAUDOS DE COMPARENDOS'!A:D,4,FALSE),0)</f>
        <v>1</v>
      </c>
      <c r="N2804" s="9">
        <f>IFERROR(VLOOKUP(Tabla1[[#This Row],[FECHA]],'RECAUDOS DE COMPARENDOS'!A:D,3,FALSE),0)</f>
        <v>257500</v>
      </c>
      <c r="O2804" s="5">
        <f>IFERROR(VLOOKUP(Tabla1[[#This Row],[FECHA]],'RECAUDOS DE RESOLUCIONES'!A:D,4,FALSE),0)</f>
        <v>0</v>
      </c>
      <c r="P2804" s="9">
        <f>IFERROR(VLOOKUP(Tabla1[[#This Row],[FECHA]],'RECAUDOS DE RESOLUCIONES'!A:D,3,FALSE),0)</f>
        <v>0</v>
      </c>
      <c r="Q280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2804" s="9">
        <f>Tabla1[V. COMPARENDOS]-(Tabla1[V. EXONERACIONES]+Tabla1[[#This Row],[V. SIMIT CON RESOLUCION]]+Tabla1[[#This Row],[V. SIMIT SIN RESOLUCION]]+Tabla1[[#This Row],[V. RECAUDOS COMPARENDOS]]+Tabla1[[#This Row],[V. RECAUDOS RESOLUCIONES]])</f>
        <v>2060000</v>
      </c>
      <c r="S2804" s="11">
        <f>IFERROR(VLOOKUP(Tabla1[[#This Row],[FECHA]],'RECAUDOS LOCALES'!A:D,4,FALSE),0)</f>
        <v>0</v>
      </c>
      <c r="T2804" s="9">
        <f>IFERROR(VLOOKUP(Tabla1[[#This Row],[FECHA]],'RECAUDOS LOCALES'!A:D,3,FALSE),0)</f>
        <v>0</v>
      </c>
      <c r="U2804" s="11">
        <f>IFERROR(VLOOKUP(Tabla1[[#This Row],[FECHA]],'RECAUDOS EXTERNOS'!A:D,4,FALSE),0)</f>
        <v>0</v>
      </c>
      <c r="V2804" s="9">
        <f>IFERROR(VLOOKUP(Tabla1[[#This Row],[FECHA]],'RECAUDOS EXTERNOS'!A:D,3,FALSE),0)</f>
        <v>0</v>
      </c>
    </row>
    <row r="2805" spans="1:22" x14ac:dyDescent="0.25">
      <c r="A2805" s="1">
        <v>40364</v>
      </c>
      <c r="B2805" s="3" t="s">
        <v>1</v>
      </c>
      <c r="C2805" s="2">
        <v>40360</v>
      </c>
      <c r="D2805" s="5">
        <f>YEAR(Tabla1[[#This Row],[FECHA]])</f>
        <v>2010</v>
      </c>
      <c r="E2805" s="5">
        <f>IFERROR(VLOOKUP(Tabla1[[#This Row],[FECHA]],'COMPARENDOS TOTALES'!A:D,4,FALSE),0)</f>
        <v>19</v>
      </c>
      <c r="F2805" s="9">
        <f>IFERROR(VLOOKUP(Tabla1[[#This Row],[FECHA]],'COMPARENDOS TOTALES'!A:D,3,FALSE),0)</f>
        <v>8119833</v>
      </c>
      <c r="G2805" s="5">
        <f>IFERROR(VLOOKUP(Tabla1[[#This Row],[FECHA]],EXONERACIONES!A:D,4,FALSE),0)</f>
        <v>1</v>
      </c>
      <c r="H2805" s="9">
        <f>IFERROR(VLOOKUP(Tabla1[[#This Row],[FECHA]],EXONERACIONES!A:D,3,FALSE),0)</f>
        <v>515000</v>
      </c>
      <c r="I2805" s="5">
        <f>IFERROR(VLOOKUP(Tabla1[[#This Row],[FECHA]],'SIMIT CON RES'!A:D,4,FALSE),0)</f>
        <v>10</v>
      </c>
      <c r="J2805" s="9">
        <f>IFERROR(VLOOKUP(Tabla1[[#This Row],[FECHA]],'SIMIT CON RES'!A:D,3,FALSE),0)</f>
        <v>3999833</v>
      </c>
      <c r="K2805">
        <f>IFERROR(VLOOKUP(Tabla1[[#This Row],[FECHA]],'SIMIT SIN RES'!A:D,4,FALSE),0)</f>
        <v>0</v>
      </c>
      <c r="L2805" s="9">
        <f>IFERROR(VLOOKUP(Tabla1[[#This Row],[FECHA]],'SIMIT SIN RES'!A:D,3,FALSE),0)</f>
        <v>0</v>
      </c>
      <c r="M2805" s="5">
        <f>IFERROR(VLOOKUP(Tabla1[[#This Row],[FECHA]],'RECAUDOS DE COMPARENDOS'!A:D,4,FALSE),0)</f>
        <v>2</v>
      </c>
      <c r="N2805" s="9">
        <f>IFERROR(VLOOKUP(Tabla1[[#This Row],[FECHA]],'RECAUDOS DE COMPARENDOS'!A:D,3,FALSE),0)</f>
        <v>1030000</v>
      </c>
      <c r="O2805" s="5">
        <f>IFERROR(VLOOKUP(Tabla1[[#This Row],[FECHA]],'RECAUDOS DE RESOLUCIONES'!A:D,4,FALSE),0)</f>
        <v>1</v>
      </c>
      <c r="P2805" s="9">
        <f>IFERROR(VLOOKUP(Tabla1[[#This Row],[FECHA]],'RECAUDOS DE RESOLUCIONES'!A:D,3,FALSE),0)</f>
        <v>257500</v>
      </c>
      <c r="Q280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2805" s="9">
        <f>Tabla1[V. COMPARENDOS]-(Tabla1[V. EXONERACIONES]+Tabla1[[#This Row],[V. SIMIT CON RESOLUCION]]+Tabla1[[#This Row],[V. SIMIT SIN RESOLUCION]]+Tabla1[[#This Row],[V. RECAUDOS COMPARENDOS]]+Tabla1[[#This Row],[V. RECAUDOS RESOLUCIONES]])</f>
        <v>2317500</v>
      </c>
      <c r="S2805" s="11">
        <f>IFERROR(VLOOKUP(Tabla1[[#This Row],[FECHA]],'RECAUDOS LOCALES'!A:D,4,FALSE),0)</f>
        <v>0</v>
      </c>
      <c r="T2805" s="9">
        <f>IFERROR(VLOOKUP(Tabla1[[#This Row],[FECHA]],'RECAUDOS LOCALES'!A:D,3,FALSE),0)</f>
        <v>0</v>
      </c>
      <c r="U2805" s="11">
        <f>IFERROR(VLOOKUP(Tabla1[[#This Row],[FECHA]],'RECAUDOS EXTERNOS'!A:D,4,FALSE),0)</f>
        <v>0</v>
      </c>
      <c r="V2805" s="9">
        <f>IFERROR(VLOOKUP(Tabla1[[#This Row],[FECHA]],'RECAUDOS EXTERNOS'!A:D,3,FALSE),0)</f>
        <v>0</v>
      </c>
    </row>
    <row r="2806" spans="1:22" x14ac:dyDescent="0.25">
      <c r="A2806" s="1">
        <v>40365</v>
      </c>
      <c r="B2806" s="3" t="s">
        <v>2</v>
      </c>
      <c r="C2806" s="2">
        <v>40360</v>
      </c>
      <c r="D2806" s="5">
        <f>YEAR(Tabla1[[#This Row],[FECHA]])</f>
        <v>2010</v>
      </c>
      <c r="E2806" s="5">
        <f>IFERROR(VLOOKUP(Tabla1[[#This Row],[FECHA]],'COMPARENDOS TOTALES'!A:D,4,FALSE),0)</f>
        <v>12</v>
      </c>
      <c r="F2806" s="9">
        <f>IFERROR(VLOOKUP(Tabla1[[#This Row],[FECHA]],'COMPARENDOS TOTALES'!A:D,3,FALSE),0)</f>
        <v>3605000</v>
      </c>
      <c r="G2806" s="5">
        <f>IFERROR(VLOOKUP(Tabla1[[#This Row],[FECHA]],EXONERACIONES!A:D,4,FALSE),0)</f>
        <v>1</v>
      </c>
      <c r="H2806" s="9">
        <f>IFERROR(VLOOKUP(Tabla1[[#This Row],[FECHA]],EXONERACIONES!A:D,3,FALSE),0)</f>
        <v>257500</v>
      </c>
      <c r="I2806" s="5">
        <f>IFERROR(VLOOKUP(Tabla1[[#This Row],[FECHA]],'SIMIT CON RES'!A:D,4,FALSE),0)</f>
        <v>10</v>
      </c>
      <c r="J2806" s="9">
        <f>IFERROR(VLOOKUP(Tabla1[[#This Row],[FECHA]],'SIMIT CON RES'!A:D,3,FALSE),0)</f>
        <v>3090000</v>
      </c>
      <c r="K2806">
        <f>IFERROR(VLOOKUP(Tabla1[[#This Row],[FECHA]],'SIMIT SIN RES'!A:D,4,FALSE),0)</f>
        <v>0</v>
      </c>
      <c r="L2806" s="9">
        <f>IFERROR(VLOOKUP(Tabla1[[#This Row],[FECHA]],'SIMIT SIN RES'!A:D,3,FALSE),0)</f>
        <v>0</v>
      </c>
      <c r="M2806" s="5">
        <f>IFERROR(VLOOKUP(Tabla1[[#This Row],[FECHA]],'RECAUDOS DE COMPARENDOS'!A:D,4,FALSE),0)</f>
        <v>0</v>
      </c>
      <c r="N2806" s="9">
        <f>IFERROR(VLOOKUP(Tabla1[[#This Row],[FECHA]],'RECAUDOS DE COMPARENDOS'!A:D,3,FALSE),0)</f>
        <v>0</v>
      </c>
      <c r="O2806" s="5">
        <f>IFERROR(VLOOKUP(Tabla1[[#This Row],[FECHA]],'RECAUDOS DE RESOLUCIONES'!A:D,4,FALSE),0)</f>
        <v>0</v>
      </c>
      <c r="P2806" s="9">
        <f>IFERROR(VLOOKUP(Tabla1[[#This Row],[FECHA]],'RECAUDOS DE RESOLUCIONES'!A:D,3,FALSE),0)</f>
        <v>0</v>
      </c>
      <c r="Q280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806" s="9">
        <f>Tabla1[V. COMPARENDOS]-(Tabla1[V. EXONERACIONES]+Tabla1[[#This Row],[V. SIMIT CON RESOLUCION]]+Tabla1[[#This Row],[V. SIMIT SIN RESOLUCION]]+Tabla1[[#This Row],[V. RECAUDOS COMPARENDOS]]+Tabla1[[#This Row],[V. RECAUDOS RESOLUCIONES]])</f>
        <v>257500</v>
      </c>
      <c r="S2806" s="11">
        <f>IFERROR(VLOOKUP(Tabla1[[#This Row],[FECHA]],'RECAUDOS LOCALES'!A:D,4,FALSE),0)</f>
        <v>0</v>
      </c>
      <c r="T2806" s="9">
        <f>IFERROR(VLOOKUP(Tabla1[[#This Row],[FECHA]],'RECAUDOS LOCALES'!A:D,3,FALSE),0)</f>
        <v>0</v>
      </c>
      <c r="U2806" s="11">
        <f>IFERROR(VLOOKUP(Tabla1[[#This Row],[FECHA]],'RECAUDOS EXTERNOS'!A:D,4,FALSE),0)</f>
        <v>2</v>
      </c>
      <c r="V2806" s="9">
        <f>IFERROR(VLOOKUP(Tabla1[[#This Row],[FECHA]],'RECAUDOS EXTERNOS'!A:D,3,FALSE),0)</f>
        <v>213078</v>
      </c>
    </row>
    <row r="2807" spans="1:22" x14ac:dyDescent="0.25">
      <c r="A2807" s="1">
        <v>40366</v>
      </c>
      <c r="B2807" s="3" t="s">
        <v>3</v>
      </c>
      <c r="C2807" s="2">
        <v>40360</v>
      </c>
      <c r="D2807" s="5">
        <f>YEAR(Tabla1[[#This Row],[FECHA]])</f>
        <v>2010</v>
      </c>
      <c r="E2807" s="5">
        <f>IFERROR(VLOOKUP(Tabla1[[#This Row],[FECHA]],'COMPARENDOS TOTALES'!A:D,4,FALSE),0)</f>
        <v>9</v>
      </c>
      <c r="F2807" s="9">
        <f>IFERROR(VLOOKUP(Tabla1[[#This Row],[FECHA]],'COMPARENDOS TOTALES'!A:D,3,FALSE),0)</f>
        <v>2832500</v>
      </c>
      <c r="G2807" s="5">
        <f>IFERROR(VLOOKUP(Tabla1[[#This Row],[FECHA]],EXONERACIONES!A:D,4,FALSE),0)</f>
        <v>2</v>
      </c>
      <c r="H2807" s="9">
        <f>IFERROR(VLOOKUP(Tabla1[[#This Row],[FECHA]],EXONERACIONES!A:D,3,FALSE),0)</f>
        <v>515000</v>
      </c>
      <c r="I2807" s="5">
        <f>IFERROR(VLOOKUP(Tabla1[[#This Row],[FECHA]],'SIMIT CON RES'!A:D,4,FALSE),0)</f>
        <v>5</v>
      </c>
      <c r="J2807" s="9">
        <f>IFERROR(VLOOKUP(Tabla1[[#This Row],[FECHA]],'SIMIT CON RES'!A:D,3,FALSE),0)</f>
        <v>1802500</v>
      </c>
      <c r="K2807">
        <f>IFERROR(VLOOKUP(Tabla1[[#This Row],[FECHA]],'SIMIT SIN RES'!A:D,4,FALSE),0)</f>
        <v>0</v>
      </c>
      <c r="L2807" s="9">
        <f>IFERROR(VLOOKUP(Tabla1[[#This Row],[FECHA]],'SIMIT SIN RES'!A:D,3,FALSE),0)</f>
        <v>0</v>
      </c>
      <c r="M2807" s="5">
        <f>IFERROR(VLOOKUP(Tabla1[[#This Row],[FECHA]],'RECAUDOS DE COMPARENDOS'!A:D,4,FALSE),0)</f>
        <v>0</v>
      </c>
      <c r="N2807" s="9">
        <f>IFERROR(VLOOKUP(Tabla1[[#This Row],[FECHA]],'RECAUDOS DE COMPARENDOS'!A:D,3,FALSE),0)</f>
        <v>0</v>
      </c>
      <c r="O2807" s="5">
        <f>IFERROR(VLOOKUP(Tabla1[[#This Row],[FECHA]],'RECAUDOS DE RESOLUCIONES'!A:D,4,FALSE),0)</f>
        <v>0</v>
      </c>
      <c r="P2807" s="9">
        <f>IFERROR(VLOOKUP(Tabla1[[#This Row],[FECHA]],'RECAUDOS DE RESOLUCIONES'!A:D,3,FALSE),0)</f>
        <v>0</v>
      </c>
      <c r="Q280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807" s="9">
        <f>Tabla1[V. COMPARENDOS]-(Tabla1[V. EXONERACIONES]+Tabla1[[#This Row],[V. SIMIT CON RESOLUCION]]+Tabla1[[#This Row],[V. SIMIT SIN RESOLUCION]]+Tabla1[[#This Row],[V. RECAUDOS COMPARENDOS]]+Tabla1[[#This Row],[V. RECAUDOS RESOLUCIONES]])</f>
        <v>515000</v>
      </c>
      <c r="S2807" s="11">
        <f>IFERROR(VLOOKUP(Tabla1[[#This Row],[FECHA]],'RECAUDOS LOCALES'!A:D,4,FALSE),0)</f>
        <v>5</v>
      </c>
      <c r="T2807" s="9">
        <f>IFERROR(VLOOKUP(Tabla1[[#This Row],[FECHA]],'RECAUDOS LOCALES'!A:D,3,FALSE),0)</f>
        <v>763325</v>
      </c>
      <c r="U2807" s="11">
        <f>IFERROR(VLOOKUP(Tabla1[[#This Row],[FECHA]],'RECAUDOS EXTERNOS'!A:D,4,FALSE),0)</f>
        <v>6</v>
      </c>
      <c r="V2807" s="9">
        <f>IFERROR(VLOOKUP(Tabla1[[#This Row],[FECHA]],'RECAUDOS EXTERNOS'!A:D,3,FALSE),0)</f>
        <v>824850</v>
      </c>
    </row>
    <row r="2808" spans="1:22" x14ac:dyDescent="0.25">
      <c r="A2808" s="1">
        <v>40367</v>
      </c>
      <c r="B2808" s="3" t="s">
        <v>6</v>
      </c>
      <c r="C2808" s="2">
        <v>40360</v>
      </c>
      <c r="D2808" s="5">
        <f>YEAR(Tabla1[[#This Row],[FECHA]])</f>
        <v>2010</v>
      </c>
      <c r="E2808" s="5">
        <f>IFERROR(VLOOKUP(Tabla1[[#This Row],[FECHA]],'COMPARENDOS TOTALES'!A:D,4,FALSE),0)</f>
        <v>11</v>
      </c>
      <c r="F2808" s="9">
        <f>IFERROR(VLOOKUP(Tabla1[[#This Row],[FECHA]],'COMPARENDOS TOTALES'!A:D,3,FALSE),0)</f>
        <v>4377500</v>
      </c>
      <c r="G2808" s="5">
        <f>IFERROR(VLOOKUP(Tabla1[[#This Row],[FECHA]],EXONERACIONES!A:D,4,FALSE),0)</f>
        <v>1</v>
      </c>
      <c r="H2808" s="9">
        <f>IFERROR(VLOOKUP(Tabla1[[#This Row],[FECHA]],EXONERACIONES!A:D,3,FALSE),0)</f>
        <v>515000</v>
      </c>
      <c r="I2808" s="5">
        <f>IFERROR(VLOOKUP(Tabla1[[#This Row],[FECHA]],'SIMIT CON RES'!A:D,4,FALSE),0)</f>
        <v>8</v>
      </c>
      <c r="J2808" s="9">
        <f>IFERROR(VLOOKUP(Tabla1[[#This Row],[FECHA]],'SIMIT CON RES'!A:D,3,FALSE),0)</f>
        <v>3090000</v>
      </c>
      <c r="K2808">
        <f>IFERROR(VLOOKUP(Tabla1[[#This Row],[FECHA]],'SIMIT SIN RES'!A:D,4,FALSE),0)</f>
        <v>0</v>
      </c>
      <c r="L2808" s="9">
        <f>IFERROR(VLOOKUP(Tabla1[[#This Row],[FECHA]],'SIMIT SIN RES'!A:D,3,FALSE),0)</f>
        <v>0</v>
      </c>
      <c r="M2808" s="5">
        <f>IFERROR(VLOOKUP(Tabla1[[#This Row],[FECHA]],'RECAUDOS DE COMPARENDOS'!A:D,4,FALSE),0)</f>
        <v>1</v>
      </c>
      <c r="N2808" s="9">
        <f>IFERROR(VLOOKUP(Tabla1[[#This Row],[FECHA]],'RECAUDOS DE COMPARENDOS'!A:D,3,FALSE),0)</f>
        <v>515000</v>
      </c>
      <c r="O2808" s="5">
        <f>IFERROR(VLOOKUP(Tabla1[[#This Row],[FECHA]],'RECAUDOS DE RESOLUCIONES'!A:D,4,FALSE),0)</f>
        <v>0</v>
      </c>
      <c r="P2808" s="9">
        <f>IFERROR(VLOOKUP(Tabla1[[#This Row],[FECHA]],'RECAUDOS DE RESOLUCIONES'!A:D,3,FALSE),0)</f>
        <v>0</v>
      </c>
      <c r="Q280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808" s="9">
        <f>Tabla1[V. COMPARENDOS]-(Tabla1[V. EXONERACIONES]+Tabla1[[#This Row],[V. SIMIT CON RESOLUCION]]+Tabla1[[#This Row],[V. SIMIT SIN RESOLUCION]]+Tabla1[[#This Row],[V. RECAUDOS COMPARENDOS]]+Tabla1[[#This Row],[V. RECAUDOS RESOLUCIONES]])</f>
        <v>257500</v>
      </c>
      <c r="S2808" s="11">
        <f>IFERROR(VLOOKUP(Tabla1[[#This Row],[FECHA]],'RECAUDOS LOCALES'!A:D,4,FALSE),0)</f>
        <v>4</v>
      </c>
      <c r="T2808" s="9">
        <f>IFERROR(VLOOKUP(Tabla1[[#This Row],[FECHA]],'RECAUDOS LOCALES'!A:D,3,FALSE),0)</f>
        <v>569930</v>
      </c>
      <c r="U2808" s="11">
        <f>IFERROR(VLOOKUP(Tabla1[[#This Row],[FECHA]],'RECAUDOS EXTERNOS'!A:D,4,FALSE),0)</f>
        <v>4</v>
      </c>
      <c r="V2808" s="9">
        <f>IFERROR(VLOOKUP(Tabla1[[#This Row],[FECHA]],'RECAUDOS EXTERNOS'!A:D,3,FALSE),0)</f>
        <v>574150</v>
      </c>
    </row>
    <row r="2809" spans="1:22" x14ac:dyDescent="0.25">
      <c r="A2809" s="1">
        <v>40368</v>
      </c>
      <c r="B2809" s="3" t="s">
        <v>0</v>
      </c>
      <c r="C2809" s="2">
        <v>40360</v>
      </c>
      <c r="D2809" s="5">
        <f>YEAR(Tabla1[[#This Row],[FECHA]])</f>
        <v>2010</v>
      </c>
      <c r="E2809" s="5">
        <f>IFERROR(VLOOKUP(Tabla1[[#This Row],[FECHA]],'COMPARENDOS TOTALES'!A:D,4,FALSE),0)</f>
        <v>11</v>
      </c>
      <c r="F2809" s="9">
        <f>IFERROR(VLOOKUP(Tabla1[[#This Row],[FECHA]],'COMPARENDOS TOTALES'!A:D,3,FALSE),0)</f>
        <v>4892500</v>
      </c>
      <c r="G2809" s="5">
        <f>IFERROR(VLOOKUP(Tabla1[[#This Row],[FECHA]],EXONERACIONES!A:D,4,FALSE),0)</f>
        <v>2</v>
      </c>
      <c r="H2809" s="9">
        <f>IFERROR(VLOOKUP(Tabla1[[#This Row],[FECHA]],EXONERACIONES!A:D,3,FALSE),0)</f>
        <v>772500</v>
      </c>
      <c r="I2809" s="5">
        <f>IFERROR(VLOOKUP(Tabla1[[#This Row],[FECHA]],'SIMIT CON RES'!A:D,4,FALSE),0)</f>
        <v>3</v>
      </c>
      <c r="J2809" s="9">
        <f>IFERROR(VLOOKUP(Tabla1[[#This Row],[FECHA]],'SIMIT CON RES'!A:D,3,FALSE),0)</f>
        <v>1545000</v>
      </c>
      <c r="K2809">
        <f>IFERROR(VLOOKUP(Tabla1[[#This Row],[FECHA]],'SIMIT SIN RES'!A:D,4,FALSE),0)</f>
        <v>0</v>
      </c>
      <c r="L2809" s="9">
        <f>IFERROR(VLOOKUP(Tabla1[[#This Row],[FECHA]],'SIMIT SIN RES'!A:D,3,FALSE),0)</f>
        <v>0</v>
      </c>
      <c r="M2809" s="5">
        <f>IFERROR(VLOOKUP(Tabla1[[#This Row],[FECHA]],'RECAUDOS DE COMPARENDOS'!A:D,4,FALSE),0)</f>
        <v>1</v>
      </c>
      <c r="N2809" s="9">
        <f>IFERROR(VLOOKUP(Tabla1[[#This Row],[FECHA]],'RECAUDOS DE COMPARENDOS'!A:D,3,FALSE),0)</f>
        <v>515000</v>
      </c>
      <c r="O2809" s="5">
        <f>IFERROR(VLOOKUP(Tabla1[[#This Row],[FECHA]],'RECAUDOS DE RESOLUCIONES'!A:D,4,FALSE),0)</f>
        <v>0</v>
      </c>
      <c r="P2809" s="9">
        <f>IFERROR(VLOOKUP(Tabla1[[#This Row],[FECHA]],'RECAUDOS DE RESOLUCIONES'!A:D,3,FALSE),0)</f>
        <v>0</v>
      </c>
      <c r="Q280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2809" s="9">
        <f>Tabla1[V. COMPARENDOS]-(Tabla1[V. EXONERACIONES]+Tabla1[[#This Row],[V. SIMIT CON RESOLUCION]]+Tabla1[[#This Row],[V. SIMIT SIN RESOLUCION]]+Tabla1[[#This Row],[V. RECAUDOS COMPARENDOS]]+Tabla1[[#This Row],[V. RECAUDOS RESOLUCIONES]])</f>
        <v>2060000</v>
      </c>
      <c r="S2809" s="11">
        <f>IFERROR(VLOOKUP(Tabla1[[#This Row],[FECHA]],'RECAUDOS LOCALES'!A:D,4,FALSE),0)</f>
        <v>8</v>
      </c>
      <c r="T2809" s="9">
        <f>IFERROR(VLOOKUP(Tabla1[[#This Row],[FECHA]],'RECAUDOS LOCALES'!A:D,3,FALSE),0)</f>
        <v>1357986</v>
      </c>
      <c r="U2809" s="11">
        <f>IFERROR(VLOOKUP(Tabla1[[#This Row],[FECHA]],'RECAUDOS EXTERNOS'!A:D,4,FALSE),0)</f>
        <v>3</v>
      </c>
      <c r="V2809" s="9">
        <f>IFERROR(VLOOKUP(Tabla1[[#This Row],[FECHA]],'RECAUDOS EXTERNOS'!A:D,3,FALSE),0)</f>
        <v>444150</v>
      </c>
    </row>
    <row r="2810" spans="1:22" x14ac:dyDescent="0.25">
      <c r="A2810" s="1">
        <v>40369</v>
      </c>
      <c r="B2810" s="3" t="s">
        <v>5</v>
      </c>
      <c r="C2810" s="2">
        <v>40360</v>
      </c>
      <c r="D2810" s="5">
        <f>YEAR(Tabla1[[#This Row],[FECHA]])</f>
        <v>2010</v>
      </c>
      <c r="E2810" s="5">
        <f>IFERROR(VLOOKUP(Tabla1[[#This Row],[FECHA]],'COMPARENDOS TOTALES'!A:D,4,FALSE),0)</f>
        <v>7</v>
      </c>
      <c r="F2810" s="9">
        <f>IFERROR(VLOOKUP(Tabla1[[#This Row],[FECHA]],'COMPARENDOS TOTALES'!A:D,3,FALSE),0)</f>
        <v>3090000</v>
      </c>
      <c r="G2810" s="5">
        <f>IFERROR(VLOOKUP(Tabla1[[#This Row],[FECHA]],EXONERACIONES!A:D,4,FALSE),0)</f>
        <v>0</v>
      </c>
      <c r="H2810" s="9">
        <f>IFERROR(VLOOKUP(Tabla1[[#This Row],[FECHA]],EXONERACIONES!A:D,3,FALSE),0)</f>
        <v>0</v>
      </c>
      <c r="I2810" s="5">
        <f>IFERROR(VLOOKUP(Tabla1[[#This Row],[FECHA]],'SIMIT CON RES'!A:D,4,FALSE),0)</f>
        <v>7</v>
      </c>
      <c r="J2810" s="9">
        <f>IFERROR(VLOOKUP(Tabla1[[#This Row],[FECHA]],'SIMIT CON RES'!A:D,3,FALSE),0)</f>
        <v>3090000</v>
      </c>
      <c r="K2810">
        <f>IFERROR(VLOOKUP(Tabla1[[#This Row],[FECHA]],'SIMIT SIN RES'!A:D,4,FALSE),0)</f>
        <v>0</v>
      </c>
      <c r="L2810" s="9">
        <f>IFERROR(VLOOKUP(Tabla1[[#This Row],[FECHA]],'SIMIT SIN RES'!A:D,3,FALSE),0)</f>
        <v>0</v>
      </c>
      <c r="M2810" s="5">
        <f>IFERROR(VLOOKUP(Tabla1[[#This Row],[FECHA]],'RECAUDOS DE COMPARENDOS'!A:D,4,FALSE),0)</f>
        <v>0</v>
      </c>
      <c r="N2810" s="9">
        <f>IFERROR(VLOOKUP(Tabla1[[#This Row],[FECHA]],'RECAUDOS DE COMPARENDOS'!A:D,3,FALSE),0)</f>
        <v>0</v>
      </c>
      <c r="O2810" s="5">
        <f>IFERROR(VLOOKUP(Tabla1[[#This Row],[FECHA]],'RECAUDOS DE RESOLUCIONES'!A:D,4,FALSE),0)</f>
        <v>0</v>
      </c>
      <c r="P2810" s="9">
        <f>IFERROR(VLOOKUP(Tabla1[[#This Row],[FECHA]],'RECAUDOS DE RESOLUCIONES'!A:D,3,FALSE),0)</f>
        <v>0</v>
      </c>
      <c r="Q281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81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810" s="11">
        <f>IFERROR(VLOOKUP(Tabla1[[#This Row],[FECHA]],'RECAUDOS LOCALES'!A:D,4,FALSE),0)</f>
        <v>0</v>
      </c>
      <c r="T2810" s="9">
        <f>IFERROR(VLOOKUP(Tabla1[[#This Row],[FECHA]],'RECAUDOS LOCALES'!A:D,3,FALSE),0)</f>
        <v>0</v>
      </c>
      <c r="U2810" s="11">
        <f>IFERROR(VLOOKUP(Tabla1[[#This Row],[FECHA]],'RECAUDOS EXTERNOS'!A:D,4,FALSE),0)</f>
        <v>0</v>
      </c>
      <c r="V2810" s="9">
        <f>IFERROR(VLOOKUP(Tabla1[[#This Row],[FECHA]],'RECAUDOS EXTERNOS'!A:D,3,FALSE),0)</f>
        <v>0</v>
      </c>
    </row>
    <row r="2811" spans="1:22" x14ac:dyDescent="0.25">
      <c r="A2811" s="1">
        <v>40370</v>
      </c>
      <c r="B2811" s="3" t="s">
        <v>4</v>
      </c>
      <c r="C2811" s="2">
        <v>40360</v>
      </c>
      <c r="D2811" s="5">
        <f>YEAR(Tabla1[[#This Row],[FECHA]])</f>
        <v>2010</v>
      </c>
      <c r="E2811" s="5">
        <f>IFERROR(VLOOKUP(Tabla1[[#This Row],[FECHA]],'COMPARENDOS TOTALES'!A:D,4,FALSE),0)</f>
        <v>8</v>
      </c>
      <c r="F2811" s="9">
        <f>IFERROR(VLOOKUP(Tabla1[[#This Row],[FECHA]],'COMPARENDOS TOTALES'!A:D,3,FALSE),0)</f>
        <v>2832500</v>
      </c>
      <c r="G2811" s="5">
        <f>IFERROR(VLOOKUP(Tabla1[[#This Row],[FECHA]],EXONERACIONES!A:D,4,FALSE),0)</f>
        <v>2</v>
      </c>
      <c r="H2811" s="9">
        <f>IFERROR(VLOOKUP(Tabla1[[#This Row],[FECHA]],EXONERACIONES!A:D,3,FALSE),0)</f>
        <v>772500</v>
      </c>
      <c r="I2811" s="5">
        <f>IFERROR(VLOOKUP(Tabla1[[#This Row],[FECHA]],'SIMIT CON RES'!A:D,4,FALSE),0)</f>
        <v>2</v>
      </c>
      <c r="J2811" s="9">
        <f>IFERROR(VLOOKUP(Tabla1[[#This Row],[FECHA]],'SIMIT CON RES'!A:D,3,FALSE),0)</f>
        <v>515000</v>
      </c>
      <c r="K2811">
        <f>IFERROR(VLOOKUP(Tabla1[[#This Row],[FECHA]],'SIMIT SIN RES'!A:D,4,FALSE),0)</f>
        <v>0</v>
      </c>
      <c r="L2811" s="9">
        <f>IFERROR(VLOOKUP(Tabla1[[#This Row],[FECHA]],'SIMIT SIN RES'!A:D,3,FALSE),0)</f>
        <v>0</v>
      </c>
      <c r="M2811" s="5">
        <f>IFERROR(VLOOKUP(Tabla1[[#This Row],[FECHA]],'RECAUDOS DE COMPARENDOS'!A:D,4,FALSE),0)</f>
        <v>0</v>
      </c>
      <c r="N2811" s="9">
        <f>IFERROR(VLOOKUP(Tabla1[[#This Row],[FECHA]],'RECAUDOS DE COMPARENDOS'!A:D,3,FALSE),0)</f>
        <v>0</v>
      </c>
      <c r="O2811" s="5">
        <f>IFERROR(VLOOKUP(Tabla1[[#This Row],[FECHA]],'RECAUDOS DE RESOLUCIONES'!A:D,4,FALSE),0)</f>
        <v>0</v>
      </c>
      <c r="P2811" s="9">
        <f>IFERROR(VLOOKUP(Tabla1[[#This Row],[FECHA]],'RECAUDOS DE RESOLUCIONES'!A:D,3,FALSE),0)</f>
        <v>0</v>
      </c>
      <c r="Q281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2811" s="9">
        <f>Tabla1[V. COMPARENDOS]-(Tabla1[V. EXONERACIONES]+Tabla1[[#This Row],[V. SIMIT CON RESOLUCION]]+Tabla1[[#This Row],[V. SIMIT SIN RESOLUCION]]+Tabla1[[#This Row],[V. RECAUDOS COMPARENDOS]]+Tabla1[[#This Row],[V. RECAUDOS RESOLUCIONES]])</f>
        <v>1545000</v>
      </c>
      <c r="S2811" s="11">
        <f>IFERROR(VLOOKUP(Tabla1[[#This Row],[FECHA]],'RECAUDOS LOCALES'!A:D,4,FALSE),0)</f>
        <v>0</v>
      </c>
      <c r="T2811" s="9">
        <f>IFERROR(VLOOKUP(Tabla1[[#This Row],[FECHA]],'RECAUDOS LOCALES'!A:D,3,FALSE),0)</f>
        <v>0</v>
      </c>
      <c r="U2811" s="11">
        <f>IFERROR(VLOOKUP(Tabla1[[#This Row],[FECHA]],'RECAUDOS EXTERNOS'!A:D,4,FALSE),0)</f>
        <v>0</v>
      </c>
      <c r="V2811" s="9">
        <f>IFERROR(VLOOKUP(Tabla1[[#This Row],[FECHA]],'RECAUDOS EXTERNOS'!A:D,3,FALSE),0)</f>
        <v>0</v>
      </c>
    </row>
    <row r="2812" spans="1:22" x14ac:dyDescent="0.25">
      <c r="A2812" s="1">
        <v>40371</v>
      </c>
      <c r="B2812" s="3" t="s">
        <v>1</v>
      </c>
      <c r="C2812" s="2">
        <v>40360</v>
      </c>
      <c r="D2812" s="5">
        <f>YEAR(Tabla1[[#This Row],[FECHA]])</f>
        <v>2010</v>
      </c>
      <c r="E2812" s="5">
        <f>IFERROR(VLOOKUP(Tabla1[[#This Row],[FECHA]],'COMPARENDOS TOTALES'!A:D,4,FALSE),0)</f>
        <v>5</v>
      </c>
      <c r="F2812" s="9">
        <f>IFERROR(VLOOKUP(Tabla1[[#This Row],[FECHA]],'COMPARENDOS TOTALES'!A:D,3,FALSE),0)</f>
        <v>2317500</v>
      </c>
      <c r="G2812" s="5">
        <f>IFERROR(VLOOKUP(Tabla1[[#This Row],[FECHA]],EXONERACIONES!A:D,4,FALSE),0)</f>
        <v>0</v>
      </c>
      <c r="H2812" s="9">
        <f>IFERROR(VLOOKUP(Tabla1[[#This Row],[FECHA]],EXONERACIONES!A:D,3,FALSE),0)</f>
        <v>0</v>
      </c>
      <c r="I2812" s="5">
        <f>IFERROR(VLOOKUP(Tabla1[[#This Row],[FECHA]],'SIMIT CON RES'!A:D,4,FALSE),0)</f>
        <v>5</v>
      </c>
      <c r="J2812" s="9">
        <f>IFERROR(VLOOKUP(Tabla1[[#This Row],[FECHA]],'SIMIT CON RES'!A:D,3,FALSE),0)</f>
        <v>2317500</v>
      </c>
      <c r="K2812">
        <f>IFERROR(VLOOKUP(Tabla1[[#This Row],[FECHA]],'SIMIT SIN RES'!A:D,4,FALSE),0)</f>
        <v>0</v>
      </c>
      <c r="L2812" s="9">
        <f>IFERROR(VLOOKUP(Tabla1[[#This Row],[FECHA]],'SIMIT SIN RES'!A:D,3,FALSE),0)</f>
        <v>0</v>
      </c>
      <c r="M2812" s="5">
        <f>IFERROR(VLOOKUP(Tabla1[[#This Row],[FECHA]],'RECAUDOS DE COMPARENDOS'!A:D,4,FALSE),0)</f>
        <v>0</v>
      </c>
      <c r="N2812" s="9">
        <f>IFERROR(VLOOKUP(Tabla1[[#This Row],[FECHA]],'RECAUDOS DE COMPARENDOS'!A:D,3,FALSE),0)</f>
        <v>0</v>
      </c>
      <c r="O2812" s="5">
        <f>IFERROR(VLOOKUP(Tabla1[[#This Row],[FECHA]],'RECAUDOS DE RESOLUCIONES'!A:D,4,FALSE),0)</f>
        <v>0</v>
      </c>
      <c r="P2812" s="9">
        <f>IFERROR(VLOOKUP(Tabla1[[#This Row],[FECHA]],'RECAUDOS DE RESOLUCIONES'!A:D,3,FALSE),0)</f>
        <v>0</v>
      </c>
      <c r="Q281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81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812" s="11">
        <f>IFERROR(VLOOKUP(Tabla1[[#This Row],[FECHA]],'RECAUDOS LOCALES'!A:D,4,FALSE),0)</f>
        <v>5</v>
      </c>
      <c r="T2812" s="9">
        <f>IFERROR(VLOOKUP(Tabla1[[#This Row],[FECHA]],'RECAUDOS LOCALES'!A:D,3,FALSE),0)</f>
        <v>714480</v>
      </c>
      <c r="U2812" s="11">
        <f>IFERROR(VLOOKUP(Tabla1[[#This Row],[FECHA]],'RECAUDOS EXTERNOS'!A:D,4,FALSE),0)</f>
        <v>6</v>
      </c>
      <c r="V2812" s="9">
        <f>IFERROR(VLOOKUP(Tabla1[[#This Row],[FECHA]],'RECAUDOS EXTERNOS'!A:D,3,FALSE),0)</f>
        <v>664504</v>
      </c>
    </row>
    <row r="2813" spans="1:22" x14ac:dyDescent="0.25">
      <c r="A2813" s="1">
        <v>40372</v>
      </c>
      <c r="B2813" s="3" t="s">
        <v>2</v>
      </c>
      <c r="C2813" s="2">
        <v>40360</v>
      </c>
      <c r="D2813" s="5">
        <f>YEAR(Tabla1[[#This Row],[FECHA]])</f>
        <v>2010</v>
      </c>
      <c r="E2813" s="5">
        <f>IFERROR(VLOOKUP(Tabla1[[#This Row],[FECHA]],'COMPARENDOS TOTALES'!A:D,4,FALSE),0)</f>
        <v>26</v>
      </c>
      <c r="F2813" s="9">
        <f>IFERROR(VLOOKUP(Tabla1[[#This Row],[FECHA]],'COMPARENDOS TOTALES'!A:D,3,FALSE),0)</f>
        <v>9922333</v>
      </c>
      <c r="G2813" s="5">
        <f>IFERROR(VLOOKUP(Tabla1[[#This Row],[FECHA]],EXONERACIONES!A:D,4,FALSE),0)</f>
        <v>3</v>
      </c>
      <c r="H2813" s="9">
        <f>IFERROR(VLOOKUP(Tabla1[[#This Row],[FECHA]],EXONERACIONES!A:D,3,FALSE),0)</f>
        <v>1287500</v>
      </c>
      <c r="I2813" s="5">
        <f>IFERROR(VLOOKUP(Tabla1[[#This Row],[FECHA]],'SIMIT CON RES'!A:D,4,FALSE),0)</f>
        <v>17</v>
      </c>
      <c r="J2813" s="9">
        <f>IFERROR(VLOOKUP(Tabla1[[#This Row],[FECHA]],'SIMIT CON RES'!A:D,3,FALSE),0)</f>
        <v>6317333</v>
      </c>
      <c r="K2813">
        <f>IFERROR(VLOOKUP(Tabla1[[#This Row],[FECHA]],'SIMIT SIN RES'!A:D,4,FALSE),0)</f>
        <v>0</v>
      </c>
      <c r="L2813" s="9">
        <f>IFERROR(VLOOKUP(Tabla1[[#This Row],[FECHA]],'SIMIT SIN RES'!A:D,3,FALSE),0)</f>
        <v>0</v>
      </c>
      <c r="M2813" s="5">
        <f>IFERROR(VLOOKUP(Tabla1[[#This Row],[FECHA]],'RECAUDOS DE COMPARENDOS'!A:D,4,FALSE),0)</f>
        <v>2</v>
      </c>
      <c r="N2813" s="9">
        <f>IFERROR(VLOOKUP(Tabla1[[#This Row],[FECHA]],'RECAUDOS DE COMPARENDOS'!A:D,3,FALSE),0)</f>
        <v>772500</v>
      </c>
      <c r="O2813" s="5">
        <f>IFERROR(VLOOKUP(Tabla1[[#This Row],[FECHA]],'RECAUDOS DE RESOLUCIONES'!A:D,4,FALSE),0)</f>
        <v>1</v>
      </c>
      <c r="P2813" s="9">
        <f>IFERROR(VLOOKUP(Tabla1[[#This Row],[FECHA]],'RECAUDOS DE RESOLUCIONES'!A:D,3,FALSE),0)</f>
        <v>257500</v>
      </c>
      <c r="Q281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2813" s="9">
        <f>Tabla1[V. COMPARENDOS]-(Tabla1[V. EXONERACIONES]+Tabla1[[#This Row],[V. SIMIT CON RESOLUCION]]+Tabla1[[#This Row],[V. SIMIT SIN RESOLUCION]]+Tabla1[[#This Row],[V. RECAUDOS COMPARENDOS]]+Tabla1[[#This Row],[V. RECAUDOS RESOLUCIONES]])</f>
        <v>1287500</v>
      </c>
      <c r="S2813" s="11">
        <f>IFERROR(VLOOKUP(Tabla1[[#This Row],[FECHA]],'RECAUDOS LOCALES'!A:D,4,FALSE),0)</f>
        <v>3</v>
      </c>
      <c r="T2813" s="9">
        <f>IFERROR(VLOOKUP(Tabla1[[#This Row],[FECHA]],'RECAUDOS LOCALES'!A:D,3,FALSE),0)</f>
        <v>222989</v>
      </c>
      <c r="U2813" s="11">
        <f>IFERROR(VLOOKUP(Tabla1[[#This Row],[FECHA]],'RECAUDOS EXTERNOS'!A:D,4,FALSE),0)</f>
        <v>2</v>
      </c>
      <c r="V2813" s="9">
        <f>IFERROR(VLOOKUP(Tabla1[[#This Row],[FECHA]],'RECAUDOS EXTERNOS'!A:D,3,FALSE),0)</f>
        <v>525100</v>
      </c>
    </row>
    <row r="2814" spans="1:22" x14ac:dyDescent="0.25">
      <c r="A2814" s="1">
        <v>40373</v>
      </c>
      <c r="B2814" s="3" t="s">
        <v>3</v>
      </c>
      <c r="C2814" s="2">
        <v>40360</v>
      </c>
      <c r="D2814" s="5">
        <f>YEAR(Tabla1[[#This Row],[FECHA]])</f>
        <v>2010</v>
      </c>
      <c r="E2814" s="5">
        <f>IFERROR(VLOOKUP(Tabla1[[#This Row],[FECHA]],'COMPARENDOS TOTALES'!A:D,4,FALSE),0)</f>
        <v>17</v>
      </c>
      <c r="F2814" s="9">
        <f>IFERROR(VLOOKUP(Tabla1[[#This Row],[FECHA]],'COMPARENDOS TOTALES'!A:D,3,FALSE),0)</f>
        <v>5046999</v>
      </c>
      <c r="G2814" s="5">
        <f>IFERROR(VLOOKUP(Tabla1[[#This Row],[FECHA]],EXONERACIONES!A:D,4,FALSE),0)</f>
        <v>2</v>
      </c>
      <c r="H2814" s="9">
        <f>IFERROR(VLOOKUP(Tabla1[[#This Row],[FECHA]],EXONERACIONES!A:D,3,FALSE),0)</f>
        <v>515000</v>
      </c>
      <c r="I2814" s="5">
        <f>IFERROR(VLOOKUP(Tabla1[[#This Row],[FECHA]],'SIMIT CON RES'!A:D,4,FALSE),0)</f>
        <v>10</v>
      </c>
      <c r="J2814" s="9">
        <f>IFERROR(VLOOKUP(Tabla1[[#This Row],[FECHA]],'SIMIT CON RES'!A:D,3,FALSE),0)</f>
        <v>3107166</v>
      </c>
      <c r="K2814">
        <f>IFERROR(VLOOKUP(Tabla1[[#This Row],[FECHA]],'SIMIT SIN RES'!A:D,4,FALSE),0)</f>
        <v>0</v>
      </c>
      <c r="L2814" s="9">
        <f>IFERROR(VLOOKUP(Tabla1[[#This Row],[FECHA]],'SIMIT SIN RES'!A:D,3,FALSE),0)</f>
        <v>0</v>
      </c>
      <c r="M2814" s="5">
        <f>IFERROR(VLOOKUP(Tabla1[[#This Row],[FECHA]],'RECAUDOS DE COMPARENDOS'!A:D,4,FALSE),0)</f>
        <v>1</v>
      </c>
      <c r="N2814" s="9">
        <f>IFERROR(VLOOKUP(Tabla1[[#This Row],[FECHA]],'RECAUDOS DE COMPARENDOS'!A:D,3,FALSE),0)</f>
        <v>257500</v>
      </c>
      <c r="O2814" s="5">
        <f>IFERROR(VLOOKUP(Tabla1[[#This Row],[FECHA]],'RECAUDOS DE RESOLUCIONES'!A:D,4,FALSE),0)</f>
        <v>1</v>
      </c>
      <c r="P2814" s="9">
        <f>IFERROR(VLOOKUP(Tabla1[[#This Row],[FECHA]],'RECAUDOS DE RESOLUCIONES'!A:D,3,FALSE),0)</f>
        <v>137333</v>
      </c>
      <c r="Q281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2814" s="9">
        <f>Tabla1[V. COMPARENDOS]-(Tabla1[V. EXONERACIONES]+Tabla1[[#This Row],[V. SIMIT CON RESOLUCION]]+Tabla1[[#This Row],[V. SIMIT SIN RESOLUCION]]+Tabla1[[#This Row],[V. RECAUDOS COMPARENDOS]]+Tabla1[[#This Row],[V. RECAUDOS RESOLUCIONES]])</f>
        <v>1030000</v>
      </c>
      <c r="S2814" s="11">
        <f>IFERROR(VLOOKUP(Tabla1[[#This Row],[FECHA]],'RECAUDOS LOCALES'!A:D,4,FALSE),0)</f>
        <v>0</v>
      </c>
      <c r="T2814" s="9">
        <f>IFERROR(VLOOKUP(Tabla1[[#This Row],[FECHA]],'RECAUDOS LOCALES'!A:D,3,FALSE),0)</f>
        <v>0</v>
      </c>
      <c r="U2814" s="11">
        <f>IFERROR(VLOOKUP(Tabla1[[#This Row],[FECHA]],'RECAUDOS EXTERNOS'!A:D,4,FALSE),0)</f>
        <v>4</v>
      </c>
      <c r="V2814" s="9">
        <f>IFERROR(VLOOKUP(Tabla1[[#This Row],[FECHA]],'RECAUDOS EXTERNOS'!A:D,3,FALSE),0)</f>
        <v>617275</v>
      </c>
    </row>
    <row r="2815" spans="1:22" x14ac:dyDescent="0.25">
      <c r="A2815" s="1">
        <v>40374</v>
      </c>
      <c r="B2815" s="3" t="s">
        <v>6</v>
      </c>
      <c r="C2815" s="2">
        <v>40360</v>
      </c>
      <c r="D2815" s="5">
        <f>YEAR(Tabla1[[#This Row],[FECHA]])</f>
        <v>2010</v>
      </c>
      <c r="E2815" s="5">
        <f>IFERROR(VLOOKUP(Tabla1[[#This Row],[FECHA]],'COMPARENDOS TOTALES'!A:D,4,FALSE),0)</f>
        <v>30</v>
      </c>
      <c r="F2815" s="9">
        <f>IFERROR(VLOOKUP(Tabla1[[#This Row],[FECHA]],'COMPARENDOS TOTALES'!A:D,3,FALSE),0)</f>
        <v>12102500</v>
      </c>
      <c r="G2815" s="5">
        <f>IFERROR(VLOOKUP(Tabla1[[#This Row],[FECHA]],EXONERACIONES!A:D,4,FALSE),0)</f>
        <v>6</v>
      </c>
      <c r="H2815" s="9">
        <f>IFERROR(VLOOKUP(Tabla1[[#This Row],[FECHA]],EXONERACIONES!A:D,3,FALSE),0)</f>
        <v>2575000</v>
      </c>
      <c r="I2815" s="5">
        <f>IFERROR(VLOOKUP(Tabla1[[#This Row],[FECHA]],'SIMIT CON RES'!A:D,4,FALSE),0)</f>
        <v>22</v>
      </c>
      <c r="J2815" s="9">
        <f>IFERROR(VLOOKUP(Tabla1[[#This Row],[FECHA]],'SIMIT CON RES'!A:D,3,FALSE),0)</f>
        <v>8497500</v>
      </c>
      <c r="K2815">
        <f>IFERROR(VLOOKUP(Tabla1[[#This Row],[FECHA]],'SIMIT SIN RES'!A:D,4,FALSE),0)</f>
        <v>0</v>
      </c>
      <c r="L2815" s="9">
        <f>IFERROR(VLOOKUP(Tabla1[[#This Row],[FECHA]],'SIMIT SIN RES'!A:D,3,FALSE),0)</f>
        <v>0</v>
      </c>
      <c r="M2815" s="5">
        <f>IFERROR(VLOOKUP(Tabla1[[#This Row],[FECHA]],'RECAUDOS DE COMPARENDOS'!A:D,4,FALSE),0)</f>
        <v>1</v>
      </c>
      <c r="N2815" s="9">
        <f>IFERROR(VLOOKUP(Tabla1[[#This Row],[FECHA]],'RECAUDOS DE COMPARENDOS'!A:D,3,FALSE),0)</f>
        <v>515000</v>
      </c>
      <c r="O2815" s="5">
        <f>IFERROR(VLOOKUP(Tabla1[[#This Row],[FECHA]],'RECAUDOS DE RESOLUCIONES'!A:D,4,FALSE),0)</f>
        <v>0</v>
      </c>
      <c r="P2815" s="9">
        <f>IFERROR(VLOOKUP(Tabla1[[#This Row],[FECHA]],'RECAUDOS DE RESOLUCIONES'!A:D,3,FALSE),0)</f>
        <v>0</v>
      </c>
      <c r="Q281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815" s="9">
        <f>Tabla1[V. COMPARENDOS]-(Tabla1[V. EXONERACIONES]+Tabla1[[#This Row],[V. SIMIT CON RESOLUCION]]+Tabla1[[#This Row],[V. SIMIT SIN RESOLUCION]]+Tabla1[[#This Row],[V. RECAUDOS COMPARENDOS]]+Tabla1[[#This Row],[V. RECAUDOS RESOLUCIONES]])</f>
        <v>515000</v>
      </c>
      <c r="S2815" s="11">
        <f>IFERROR(VLOOKUP(Tabla1[[#This Row],[FECHA]],'RECAUDOS LOCALES'!A:D,4,FALSE),0)</f>
        <v>6</v>
      </c>
      <c r="T2815" s="9">
        <f>IFERROR(VLOOKUP(Tabla1[[#This Row],[FECHA]],'RECAUDOS LOCALES'!A:D,3,FALSE),0)</f>
        <v>865680</v>
      </c>
      <c r="U2815" s="11">
        <f>IFERROR(VLOOKUP(Tabla1[[#This Row],[FECHA]],'RECAUDOS EXTERNOS'!A:D,4,FALSE),0)</f>
        <v>6</v>
      </c>
      <c r="V2815" s="9">
        <f>IFERROR(VLOOKUP(Tabla1[[#This Row],[FECHA]],'RECAUDOS EXTERNOS'!A:D,3,FALSE),0)</f>
        <v>836191</v>
      </c>
    </row>
    <row r="2816" spans="1:22" x14ac:dyDescent="0.25">
      <c r="A2816" s="1">
        <v>40375</v>
      </c>
      <c r="B2816" s="3" t="s">
        <v>0</v>
      </c>
      <c r="C2816" s="2">
        <v>40360</v>
      </c>
      <c r="D2816" s="5">
        <f>YEAR(Tabla1[[#This Row],[FECHA]])</f>
        <v>2010</v>
      </c>
      <c r="E2816" s="5">
        <f>IFERROR(VLOOKUP(Tabla1[[#This Row],[FECHA]],'COMPARENDOS TOTALES'!A:D,4,FALSE),0)</f>
        <v>29</v>
      </c>
      <c r="F2816" s="9">
        <f>IFERROR(VLOOKUP(Tabla1[[#This Row],[FECHA]],'COMPARENDOS TOTALES'!A:D,3,FALSE),0)</f>
        <v>11587500</v>
      </c>
      <c r="G2816" s="5">
        <f>IFERROR(VLOOKUP(Tabla1[[#This Row],[FECHA]],EXONERACIONES!A:D,4,FALSE),0)</f>
        <v>7</v>
      </c>
      <c r="H2816" s="9">
        <f>IFERROR(VLOOKUP(Tabla1[[#This Row],[FECHA]],EXONERACIONES!A:D,3,FALSE),0)</f>
        <v>2575000</v>
      </c>
      <c r="I2816" s="5">
        <f>IFERROR(VLOOKUP(Tabla1[[#This Row],[FECHA]],'SIMIT CON RES'!A:D,4,FALSE),0)</f>
        <v>12</v>
      </c>
      <c r="J2816" s="9">
        <f>IFERROR(VLOOKUP(Tabla1[[#This Row],[FECHA]],'SIMIT CON RES'!A:D,3,FALSE),0)</f>
        <v>4377500</v>
      </c>
      <c r="K2816">
        <f>IFERROR(VLOOKUP(Tabla1[[#This Row],[FECHA]],'SIMIT SIN RES'!A:D,4,FALSE),0)</f>
        <v>0</v>
      </c>
      <c r="L2816" s="9">
        <f>IFERROR(VLOOKUP(Tabla1[[#This Row],[FECHA]],'SIMIT SIN RES'!A:D,3,FALSE),0)</f>
        <v>0</v>
      </c>
      <c r="M2816" s="5">
        <f>IFERROR(VLOOKUP(Tabla1[[#This Row],[FECHA]],'RECAUDOS DE COMPARENDOS'!A:D,4,FALSE),0)</f>
        <v>3</v>
      </c>
      <c r="N2816" s="9">
        <f>IFERROR(VLOOKUP(Tabla1[[#This Row],[FECHA]],'RECAUDOS DE COMPARENDOS'!A:D,3,FALSE),0)</f>
        <v>1287500</v>
      </c>
      <c r="O2816" s="5">
        <f>IFERROR(VLOOKUP(Tabla1[[#This Row],[FECHA]],'RECAUDOS DE RESOLUCIONES'!A:D,4,FALSE),0)</f>
        <v>2</v>
      </c>
      <c r="P2816" s="9">
        <f>IFERROR(VLOOKUP(Tabla1[[#This Row],[FECHA]],'RECAUDOS DE RESOLUCIONES'!A:D,3,FALSE),0)</f>
        <v>772500</v>
      </c>
      <c r="Q281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2816" s="9">
        <f>Tabla1[V. COMPARENDOS]-(Tabla1[V. EXONERACIONES]+Tabla1[[#This Row],[V. SIMIT CON RESOLUCION]]+Tabla1[[#This Row],[V. SIMIT SIN RESOLUCION]]+Tabla1[[#This Row],[V. RECAUDOS COMPARENDOS]]+Tabla1[[#This Row],[V. RECAUDOS RESOLUCIONES]])</f>
        <v>2575000</v>
      </c>
      <c r="S2816" s="11">
        <f>IFERROR(VLOOKUP(Tabla1[[#This Row],[FECHA]],'RECAUDOS LOCALES'!A:D,4,FALSE),0)</f>
        <v>1</v>
      </c>
      <c r="T2816" s="9">
        <f>IFERROR(VLOOKUP(Tabla1[[#This Row],[FECHA]],'RECAUDOS LOCALES'!A:D,3,FALSE),0)</f>
        <v>102000</v>
      </c>
      <c r="U2816" s="11">
        <f>IFERROR(VLOOKUP(Tabla1[[#This Row],[FECHA]],'RECAUDOS EXTERNOS'!A:D,4,FALSE),0)</f>
        <v>5</v>
      </c>
      <c r="V2816" s="9">
        <f>IFERROR(VLOOKUP(Tabla1[[#This Row],[FECHA]],'RECAUDOS EXTERNOS'!A:D,3,FALSE),0)</f>
        <v>802158</v>
      </c>
    </row>
    <row r="2817" spans="1:22" x14ac:dyDescent="0.25">
      <c r="A2817" s="1">
        <v>40376</v>
      </c>
      <c r="B2817" s="3" t="s">
        <v>5</v>
      </c>
      <c r="C2817" s="2">
        <v>40360</v>
      </c>
      <c r="D2817" s="5">
        <f>YEAR(Tabla1[[#This Row],[FECHA]])</f>
        <v>2010</v>
      </c>
      <c r="E2817" s="5">
        <f>IFERROR(VLOOKUP(Tabla1[[#This Row],[FECHA]],'COMPARENDOS TOTALES'!A:D,4,FALSE),0)</f>
        <v>20</v>
      </c>
      <c r="F2817" s="9">
        <f>IFERROR(VLOOKUP(Tabla1[[#This Row],[FECHA]],'COMPARENDOS TOTALES'!A:D,3,FALSE),0)</f>
        <v>7467500</v>
      </c>
      <c r="G2817" s="5">
        <f>IFERROR(VLOOKUP(Tabla1[[#This Row],[FECHA]],EXONERACIONES!A:D,4,FALSE),0)</f>
        <v>4</v>
      </c>
      <c r="H2817" s="9">
        <f>IFERROR(VLOOKUP(Tabla1[[#This Row],[FECHA]],EXONERACIONES!A:D,3,FALSE),0)</f>
        <v>1802500</v>
      </c>
      <c r="I2817" s="5">
        <f>IFERROR(VLOOKUP(Tabla1[[#This Row],[FECHA]],'SIMIT CON RES'!A:D,4,FALSE),0)</f>
        <v>15</v>
      </c>
      <c r="J2817" s="9">
        <f>IFERROR(VLOOKUP(Tabla1[[#This Row],[FECHA]],'SIMIT CON RES'!A:D,3,FALSE),0)</f>
        <v>5150000</v>
      </c>
      <c r="K2817">
        <f>IFERROR(VLOOKUP(Tabla1[[#This Row],[FECHA]],'SIMIT SIN RES'!A:D,4,FALSE),0)</f>
        <v>0</v>
      </c>
      <c r="L2817" s="9">
        <f>IFERROR(VLOOKUP(Tabla1[[#This Row],[FECHA]],'SIMIT SIN RES'!A:D,3,FALSE),0)</f>
        <v>0</v>
      </c>
      <c r="M2817" s="5">
        <f>IFERROR(VLOOKUP(Tabla1[[#This Row],[FECHA]],'RECAUDOS DE COMPARENDOS'!A:D,4,FALSE),0)</f>
        <v>0</v>
      </c>
      <c r="N2817" s="9">
        <f>IFERROR(VLOOKUP(Tabla1[[#This Row],[FECHA]],'RECAUDOS DE COMPARENDOS'!A:D,3,FALSE),0)</f>
        <v>0</v>
      </c>
      <c r="O2817" s="5">
        <f>IFERROR(VLOOKUP(Tabla1[[#This Row],[FECHA]],'RECAUDOS DE RESOLUCIONES'!A:D,4,FALSE),0)</f>
        <v>0</v>
      </c>
      <c r="P2817" s="9">
        <f>IFERROR(VLOOKUP(Tabla1[[#This Row],[FECHA]],'RECAUDOS DE RESOLUCIONES'!A:D,3,FALSE),0)</f>
        <v>0</v>
      </c>
      <c r="Q281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817" s="9">
        <f>Tabla1[V. COMPARENDOS]-(Tabla1[V. EXONERACIONES]+Tabla1[[#This Row],[V. SIMIT CON RESOLUCION]]+Tabla1[[#This Row],[V. SIMIT SIN RESOLUCION]]+Tabla1[[#This Row],[V. RECAUDOS COMPARENDOS]]+Tabla1[[#This Row],[V. RECAUDOS RESOLUCIONES]])</f>
        <v>515000</v>
      </c>
      <c r="S2817" s="11">
        <f>IFERROR(VLOOKUP(Tabla1[[#This Row],[FECHA]],'RECAUDOS LOCALES'!A:D,4,FALSE),0)</f>
        <v>0</v>
      </c>
      <c r="T2817" s="9">
        <f>IFERROR(VLOOKUP(Tabla1[[#This Row],[FECHA]],'RECAUDOS LOCALES'!A:D,3,FALSE),0)</f>
        <v>0</v>
      </c>
      <c r="U2817" s="11">
        <f>IFERROR(VLOOKUP(Tabla1[[#This Row],[FECHA]],'RECAUDOS EXTERNOS'!A:D,4,FALSE),0)</f>
        <v>1</v>
      </c>
      <c r="V2817" s="9">
        <f>IFERROR(VLOOKUP(Tabla1[[#This Row],[FECHA]],'RECAUDOS EXTERNOS'!A:D,3,FALSE),0)</f>
        <v>262550</v>
      </c>
    </row>
    <row r="2818" spans="1:22" x14ac:dyDescent="0.25">
      <c r="A2818" s="1">
        <v>40377</v>
      </c>
      <c r="B2818" s="3" t="s">
        <v>4</v>
      </c>
      <c r="C2818" s="2">
        <v>40360</v>
      </c>
      <c r="D2818" s="5">
        <f>YEAR(Tabla1[[#This Row],[FECHA]])</f>
        <v>2010</v>
      </c>
      <c r="E2818" s="5">
        <f>IFERROR(VLOOKUP(Tabla1[[#This Row],[FECHA]],'COMPARENDOS TOTALES'!A:D,4,FALSE),0)</f>
        <v>31</v>
      </c>
      <c r="F2818" s="9">
        <f>IFERROR(VLOOKUP(Tabla1[[#This Row],[FECHA]],'COMPARENDOS TOTALES'!A:D,3,FALSE),0)</f>
        <v>11209833</v>
      </c>
      <c r="G2818" s="5">
        <f>IFERROR(VLOOKUP(Tabla1[[#This Row],[FECHA]],EXONERACIONES!A:D,4,FALSE),0)</f>
        <v>5</v>
      </c>
      <c r="H2818" s="9">
        <f>IFERROR(VLOOKUP(Tabla1[[#This Row],[FECHA]],EXONERACIONES!A:D,3,FALSE),0)</f>
        <v>1802500</v>
      </c>
      <c r="I2818" s="5">
        <f>IFERROR(VLOOKUP(Tabla1[[#This Row],[FECHA]],'SIMIT CON RES'!A:D,4,FALSE),0)</f>
        <v>21</v>
      </c>
      <c r="J2818" s="9">
        <f>IFERROR(VLOOKUP(Tabla1[[#This Row],[FECHA]],'SIMIT CON RES'!A:D,3,FALSE),0)</f>
        <v>8240000</v>
      </c>
      <c r="K2818">
        <f>IFERROR(VLOOKUP(Tabla1[[#This Row],[FECHA]],'SIMIT SIN RES'!A:D,4,FALSE),0)</f>
        <v>0</v>
      </c>
      <c r="L2818" s="9">
        <f>IFERROR(VLOOKUP(Tabla1[[#This Row],[FECHA]],'SIMIT SIN RES'!A:D,3,FALSE),0)</f>
        <v>0</v>
      </c>
      <c r="M2818" s="5">
        <f>IFERROR(VLOOKUP(Tabla1[[#This Row],[FECHA]],'RECAUDOS DE COMPARENDOS'!A:D,4,FALSE),0)</f>
        <v>2</v>
      </c>
      <c r="N2818" s="9">
        <f>IFERROR(VLOOKUP(Tabla1[[#This Row],[FECHA]],'RECAUDOS DE COMPARENDOS'!A:D,3,FALSE),0)</f>
        <v>394833</v>
      </c>
      <c r="O2818" s="5">
        <f>IFERROR(VLOOKUP(Tabla1[[#This Row],[FECHA]],'RECAUDOS DE RESOLUCIONES'!A:D,4,FALSE),0)</f>
        <v>1</v>
      </c>
      <c r="P2818" s="9">
        <f>IFERROR(VLOOKUP(Tabla1[[#This Row],[FECHA]],'RECAUDOS DE RESOLUCIONES'!A:D,3,FALSE),0)</f>
        <v>257500</v>
      </c>
      <c r="Q281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818" s="9">
        <f>Tabla1[V. COMPARENDOS]-(Tabla1[V. EXONERACIONES]+Tabla1[[#This Row],[V. SIMIT CON RESOLUCION]]+Tabla1[[#This Row],[V. SIMIT SIN RESOLUCION]]+Tabla1[[#This Row],[V. RECAUDOS COMPARENDOS]]+Tabla1[[#This Row],[V. RECAUDOS RESOLUCIONES]])</f>
        <v>515000</v>
      </c>
      <c r="S2818" s="11">
        <f>IFERROR(VLOOKUP(Tabla1[[#This Row],[FECHA]],'RECAUDOS LOCALES'!A:D,4,FALSE),0)</f>
        <v>0</v>
      </c>
      <c r="T2818" s="9">
        <f>IFERROR(VLOOKUP(Tabla1[[#This Row],[FECHA]],'RECAUDOS LOCALES'!A:D,3,FALSE),0)</f>
        <v>0</v>
      </c>
      <c r="U2818" s="11">
        <f>IFERROR(VLOOKUP(Tabla1[[#This Row],[FECHA]],'RECAUDOS EXTERNOS'!A:D,4,FALSE),0)</f>
        <v>0</v>
      </c>
      <c r="V2818" s="9">
        <f>IFERROR(VLOOKUP(Tabla1[[#This Row],[FECHA]],'RECAUDOS EXTERNOS'!A:D,3,FALSE),0)</f>
        <v>0</v>
      </c>
    </row>
    <row r="2819" spans="1:22" x14ac:dyDescent="0.25">
      <c r="A2819" s="1">
        <v>40378</v>
      </c>
      <c r="B2819" s="3" t="s">
        <v>1</v>
      </c>
      <c r="C2819" s="2">
        <v>40360</v>
      </c>
      <c r="D2819" s="5">
        <f>YEAR(Tabla1[[#This Row],[FECHA]])</f>
        <v>2010</v>
      </c>
      <c r="E2819" s="5">
        <f>IFERROR(VLOOKUP(Tabla1[[#This Row],[FECHA]],'COMPARENDOS TOTALES'!A:D,4,FALSE),0)</f>
        <v>12</v>
      </c>
      <c r="F2819" s="9">
        <f>IFERROR(VLOOKUP(Tabla1[[#This Row],[FECHA]],'COMPARENDOS TOTALES'!A:D,3,FALSE),0)</f>
        <v>4635000</v>
      </c>
      <c r="G2819" s="5">
        <f>IFERROR(VLOOKUP(Tabla1[[#This Row],[FECHA]],EXONERACIONES!A:D,4,FALSE),0)</f>
        <v>3</v>
      </c>
      <c r="H2819" s="9">
        <f>IFERROR(VLOOKUP(Tabla1[[#This Row],[FECHA]],EXONERACIONES!A:D,3,FALSE),0)</f>
        <v>1287500</v>
      </c>
      <c r="I2819" s="5">
        <f>IFERROR(VLOOKUP(Tabla1[[#This Row],[FECHA]],'SIMIT CON RES'!A:D,4,FALSE),0)</f>
        <v>7</v>
      </c>
      <c r="J2819" s="9">
        <f>IFERROR(VLOOKUP(Tabla1[[#This Row],[FECHA]],'SIMIT CON RES'!A:D,3,FALSE),0)</f>
        <v>2575000</v>
      </c>
      <c r="K2819">
        <f>IFERROR(VLOOKUP(Tabla1[[#This Row],[FECHA]],'SIMIT SIN RES'!A:D,4,FALSE),0)</f>
        <v>0</v>
      </c>
      <c r="L2819" s="9">
        <f>IFERROR(VLOOKUP(Tabla1[[#This Row],[FECHA]],'SIMIT SIN RES'!A:D,3,FALSE),0)</f>
        <v>0</v>
      </c>
      <c r="M2819" s="5">
        <f>IFERROR(VLOOKUP(Tabla1[[#This Row],[FECHA]],'RECAUDOS DE COMPARENDOS'!A:D,4,FALSE),0)</f>
        <v>0</v>
      </c>
      <c r="N2819" s="9">
        <f>IFERROR(VLOOKUP(Tabla1[[#This Row],[FECHA]],'RECAUDOS DE COMPARENDOS'!A:D,3,FALSE),0)</f>
        <v>0</v>
      </c>
      <c r="O2819" s="5">
        <f>IFERROR(VLOOKUP(Tabla1[[#This Row],[FECHA]],'RECAUDOS DE RESOLUCIONES'!A:D,4,FALSE),0)</f>
        <v>0</v>
      </c>
      <c r="P2819" s="9">
        <f>IFERROR(VLOOKUP(Tabla1[[#This Row],[FECHA]],'RECAUDOS DE RESOLUCIONES'!A:D,3,FALSE),0)</f>
        <v>0</v>
      </c>
      <c r="Q281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819" s="9">
        <f>Tabla1[V. COMPARENDOS]-(Tabla1[V. EXONERACIONES]+Tabla1[[#This Row],[V. SIMIT CON RESOLUCION]]+Tabla1[[#This Row],[V. SIMIT SIN RESOLUCION]]+Tabla1[[#This Row],[V. RECAUDOS COMPARENDOS]]+Tabla1[[#This Row],[V. RECAUDOS RESOLUCIONES]])</f>
        <v>772500</v>
      </c>
      <c r="S2819" s="11">
        <f>IFERROR(VLOOKUP(Tabla1[[#This Row],[FECHA]],'RECAUDOS LOCALES'!A:D,4,FALSE),0)</f>
        <v>1</v>
      </c>
      <c r="T2819" s="9">
        <f>IFERROR(VLOOKUP(Tabla1[[#This Row],[FECHA]],'RECAUDOS LOCALES'!A:D,3,FALSE),0)</f>
        <v>128750</v>
      </c>
      <c r="U2819" s="11">
        <f>IFERROR(VLOOKUP(Tabla1[[#This Row],[FECHA]],'RECAUDOS EXTERNOS'!A:D,4,FALSE),0)</f>
        <v>6</v>
      </c>
      <c r="V2819" s="9">
        <f>IFERROR(VLOOKUP(Tabla1[[#This Row],[FECHA]],'RECAUDOS EXTERNOS'!A:D,3,FALSE),0)</f>
        <v>677022</v>
      </c>
    </row>
    <row r="2820" spans="1:22" x14ac:dyDescent="0.25">
      <c r="A2820" s="1">
        <v>40379</v>
      </c>
      <c r="B2820" s="3" t="s">
        <v>2</v>
      </c>
      <c r="C2820" s="2">
        <v>40360</v>
      </c>
      <c r="D2820" s="5">
        <f>YEAR(Tabla1[[#This Row],[FECHA]])</f>
        <v>2010</v>
      </c>
      <c r="E2820" s="5">
        <f>IFERROR(VLOOKUP(Tabla1[[#This Row],[FECHA]],'COMPARENDOS TOTALES'!A:D,4,FALSE),0)</f>
        <v>13</v>
      </c>
      <c r="F2820" s="9">
        <f>IFERROR(VLOOKUP(Tabla1[[#This Row],[FECHA]],'COMPARENDOS TOTALES'!A:D,3,FALSE),0)</f>
        <v>4514833</v>
      </c>
      <c r="G2820" s="5">
        <f>IFERROR(VLOOKUP(Tabla1[[#This Row],[FECHA]],EXONERACIONES!A:D,4,FALSE),0)</f>
        <v>1</v>
      </c>
      <c r="H2820" s="9">
        <f>IFERROR(VLOOKUP(Tabla1[[#This Row],[FECHA]],EXONERACIONES!A:D,3,FALSE),0)</f>
        <v>257500</v>
      </c>
      <c r="I2820" s="5">
        <f>IFERROR(VLOOKUP(Tabla1[[#This Row],[FECHA]],'SIMIT CON RES'!A:D,4,FALSE),0)</f>
        <v>11</v>
      </c>
      <c r="J2820" s="9">
        <f>IFERROR(VLOOKUP(Tabla1[[#This Row],[FECHA]],'SIMIT CON RES'!A:D,3,FALSE),0)</f>
        <v>4120000</v>
      </c>
      <c r="K2820">
        <f>IFERROR(VLOOKUP(Tabla1[[#This Row],[FECHA]],'SIMIT SIN RES'!A:D,4,FALSE),0)</f>
        <v>0</v>
      </c>
      <c r="L2820" s="9">
        <f>IFERROR(VLOOKUP(Tabla1[[#This Row],[FECHA]],'SIMIT SIN RES'!A:D,3,FALSE),0)</f>
        <v>0</v>
      </c>
      <c r="M2820" s="5">
        <f>IFERROR(VLOOKUP(Tabla1[[#This Row],[FECHA]],'RECAUDOS DE COMPARENDOS'!A:D,4,FALSE),0)</f>
        <v>1</v>
      </c>
      <c r="N2820" s="9">
        <f>IFERROR(VLOOKUP(Tabla1[[#This Row],[FECHA]],'RECAUDOS DE COMPARENDOS'!A:D,3,FALSE),0)</f>
        <v>137333</v>
      </c>
      <c r="O2820" s="5">
        <f>IFERROR(VLOOKUP(Tabla1[[#This Row],[FECHA]],'RECAUDOS DE RESOLUCIONES'!A:D,4,FALSE),0)</f>
        <v>0</v>
      </c>
      <c r="P2820" s="9">
        <f>IFERROR(VLOOKUP(Tabla1[[#This Row],[FECHA]],'RECAUDOS DE RESOLUCIONES'!A:D,3,FALSE),0)</f>
        <v>0</v>
      </c>
      <c r="Q282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82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820" s="11">
        <f>IFERROR(VLOOKUP(Tabla1[[#This Row],[FECHA]],'RECAUDOS LOCALES'!A:D,4,FALSE),0)</f>
        <v>0</v>
      </c>
      <c r="T2820" s="9">
        <f>IFERROR(VLOOKUP(Tabla1[[#This Row],[FECHA]],'RECAUDOS LOCALES'!A:D,3,FALSE),0)</f>
        <v>0</v>
      </c>
      <c r="U2820" s="11">
        <f>IFERROR(VLOOKUP(Tabla1[[#This Row],[FECHA]],'RECAUDOS EXTERNOS'!A:D,4,FALSE),0)</f>
        <v>0</v>
      </c>
      <c r="V2820" s="9">
        <f>IFERROR(VLOOKUP(Tabla1[[#This Row],[FECHA]],'RECAUDOS EXTERNOS'!A:D,3,FALSE),0)</f>
        <v>0</v>
      </c>
    </row>
    <row r="2821" spans="1:22" x14ac:dyDescent="0.25">
      <c r="A2821" s="1">
        <v>40380</v>
      </c>
      <c r="B2821" s="3" t="s">
        <v>3</v>
      </c>
      <c r="C2821" s="2">
        <v>40360</v>
      </c>
      <c r="D2821" s="5">
        <f>YEAR(Tabla1[[#This Row],[FECHA]])</f>
        <v>2010</v>
      </c>
      <c r="E2821" s="5">
        <f>IFERROR(VLOOKUP(Tabla1[[#This Row],[FECHA]],'COMPARENDOS TOTALES'!A:D,4,FALSE),0)</f>
        <v>6</v>
      </c>
      <c r="F2821" s="9">
        <f>IFERROR(VLOOKUP(Tabla1[[#This Row],[FECHA]],'COMPARENDOS TOTALES'!A:D,3,FALSE),0)</f>
        <v>1682333</v>
      </c>
      <c r="G2821" s="5">
        <f>IFERROR(VLOOKUP(Tabla1[[#This Row],[FECHA]],EXONERACIONES!A:D,4,FALSE),0)</f>
        <v>0</v>
      </c>
      <c r="H2821" s="9">
        <f>IFERROR(VLOOKUP(Tabla1[[#This Row],[FECHA]],EXONERACIONES!A:D,3,FALSE),0)</f>
        <v>0</v>
      </c>
      <c r="I2821" s="5">
        <f>IFERROR(VLOOKUP(Tabla1[[#This Row],[FECHA]],'SIMIT CON RES'!A:D,4,FALSE),0)</f>
        <v>5</v>
      </c>
      <c r="J2821" s="9">
        <f>IFERROR(VLOOKUP(Tabla1[[#This Row],[FECHA]],'SIMIT CON RES'!A:D,3,FALSE),0)</f>
        <v>1167333</v>
      </c>
      <c r="K2821">
        <f>IFERROR(VLOOKUP(Tabla1[[#This Row],[FECHA]],'SIMIT SIN RES'!A:D,4,FALSE),0)</f>
        <v>0</v>
      </c>
      <c r="L2821" s="9">
        <f>IFERROR(VLOOKUP(Tabla1[[#This Row],[FECHA]],'SIMIT SIN RES'!A:D,3,FALSE),0)</f>
        <v>0</v>
      </c>
      <c r="M2821" s="5">
        <f>IFERROR(VLOOKUP(Tabla1[[#This Row],[FECHA]],'RECAUDOS DE COMPARENDOS'!A:D,4,FALSE),0)</f>
        <v>0</v>
      </c>
      <c r="N2821" s="9">
        <f>IFERROR(VLOOKUP(Tabla1[[#This Row],[FECHA]],'RECAUDOS DE COMPARENDOS'!A:D,3,FALSE),0)</f>
        <v>0</v>
      </c>
      <c r="O2821" s="5">
        <f>IFERROR(VLOOKUP(Tabla1[[#This Row],[FECHA]],'RECAUDOS DE RESOLUCIONES'!A:D,4,FALSE),0)</f>
        <v>0</v>
      </c>
      <c r="P2821" s="9">
        <f>IFERROR(VLOOKUP(Tabla1[[#This Row],[FECHA]],'RECAUDOS DE RESOLUCIONES'!A:D,3,FALSE),0)</f>
        <v>0</v>
      </c>
      <c r="Q282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821" s="9">
        <f>Tabla1[V. COMPARENDOS]-(Tabla1[V. EXONERACIONES]+Tabla1[[#This Row],[V. SIMIT CON RESOLUCION]]+Tabla1[[#This Row],[V. SIMIT SIN RESOLUCION]]+Tabla1[[#This Row],[V. RECAUDOS COMPARENDOS]]+Tabla1[[#This Row],[V. RECAUDOS RESOLUCIONES]])</f>
        <v>515000</v>
      </c>
      <c r="S2821" s="11">
        <f>IFERROR(VLOOKUP(Tabla1[[#This Row],[FECHA]],'RECAUDOS LOCALES'!A:D,4,FALSE),0)</f>
        <v>4</v>
      </c>
      <c r="T2821" s="9">
        <f>IFERROR(VLOOKUP(Tabla1[[#This Row],[FECHA]],'RECAUDOS LOCALES'!A:D,3,FALSE),0)</f>
        <v>745762</v>
      </c>
      <c r="U2821" s="11">
        <f>IFERROR(VLOOKUP(Tabla1[[#This Row],[FECHA]],'RECAUDOS EXTERNOS'!A:D,4,FALSE),0)</f>
        <v>6</v>
      </c>
      <c r="V2821" s="9">
        <f>IFERROR(VLOOKUP(Tabla1[[#This Row],[FECHA]],'RECAUDOS EXTERNOS'!A:D,3,FALSE),0)</f>
        <v>816113</v>
      </c>
    </row>
    <row r="2822" spans="1:22" x14ac:dyDescent="0.25">
      <c r="A2822" s="1">
        <v>40381</v>
      </c>
      <c r="B2822" s="3" t="s">
        <v>6</v>
      </c>
      <c r="C2822" s="2">
        <v>40360</v>
      </c>
      <c r="D2822" s="5">
        <f>YEAR(Tabla1[[#This Row],[FECHA]])</f>
        <v>2010</v>
      </c>
      <c r="E2822" s="5">
        <f>IFERROR(VLOOKUP(Tabla1[[#This Row],[FECHA]],'COMPARENDOS TOTALES'!A:D,4,FALSE),0)</f>
        <v>14</v>
      </c>
      <c r="F2822" s="9">
        <f>IFERROR(VLOOKUP(Tabla1[[#This Row],[FECHA]],'COMPARENDOS TOTALES'!A:D,3,FALSE),0)</f>
        <v>4137166</v>
      </c>
      <c r="G2822" s="5">
        <f>IFERROR(VLOOKUP(Tabla1[[#This Row],[FECHA]],EXONERACIONES!A:D,4,FALSE),0)</f>
        <v>3</v>
      </c>
      <c r="H2822" s="9">
        <f>IFERROR(VLOOKUP(Tabla1[[#This Row],[FECHA]],EXONERACIONES!A:D,3,FALSE),0)</f>
        <v>652333</v>
      </c>
      <c r="I2822" s="5">
        <f>IFERROR(VLOOKUP(Tabla1[[#This Row],[FECHA]],'SIMIT CON RES'!A:D,4,FALSE),0)</f>
        <v>9</v>
      </c>
      <c r="J2822" s="9">
        <f>IFERROR(VLOOKUP(Tabla1[[#This Row],[FECHA]],'SIMIT CON RES'!A:D,3,FALSE),0)</f>
        <v>2712333</v>
      </c>
      <c r="K2822">
        <f>IFERROR(VLOOKUP(Tabla1[[#This Row],[FECHA]],'SIMIT SIN RES'!A:D,4,FALSE),0)</f>
        <v>0</v>
      </c>
      <c r="L2822" s="9">
        <f>IFERROR(VLOOKUP(Tabla1[[#This Row],[FECHA]],'SIMIT SIN RES'!A:D,3,FALSE),0)</f>
        <v>0</v>
      </c>
      <c r="M2822" s="5">
        <f>IFERROR(VLOOKUP(Tabla1[[#This Row],[FECHA]],'RECAUDOS DE COMPARENDOS'!A:D,4,FALSE),0)</f>
        <v>1</v>
      </c>
      <c r="N2822" s="9">
        <f>IFERROR(VLOOKUP(Tabla1[[#This Row],[FECHA]],'RECAUDOS DE COMPARENDOS'!A:D,3,FALSE),0)</f>
        <v>515000</v>
      </c>
      <c r="O2822" s="5">
        <f>IFERROR(VLOOKUP(Tabla1[[#This Row],[FECHA]],'RECAUDOS DE RESOLUCIONES'!A:D,4,FALSE),0)</f>
        <v>0</v>
      </c>
      <c r="P2822" s="9">
        <f>IFERROR(VLOOKUP(Tabla1[[#This Row],[FECHA]],'RECAUDOS DE RESOLUCIONES'!A:D,3,FALSE),0)</f>
        <v>0</v>
      </c>
      <c r="Q282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822" s="9">
        <f>Tabla1[V. COMPARENDOS]-(Tabla1[V. EXONERACIONES]+Tabla1[[#This Row],[V. SIMIT CON RESOLUCION]]+Tabla1[[#This Row],[V. SIMIT SIN RESOLUCION]]+Tabla1[[#This Row],[V. RECAUDOS COMPARENDOS]]+Tabla1[[#This Row],[V. RECAUDOS RESOLUCIONES]])</f>
        <v>257500</v>
      </c>
      <c r="S2822" s="11">
        <f>IFERROR(VLOOKUP(Tabla1[[#This Row],[FECHA]],'RECAUDOS LOCALES'!A:D,4,FALSE),0)</f>
        <v>5</v>
      </c>
      <c r="T2822" s="9">
        <f>IFERROR(VLOOKUP(Tabla1[[#This Row],[FECHA]],'RECAUDOS LOCALES'!A:D,3,FALSE),0)</f>
        <v>631022</v>
      </c>
      <c r="U2822" s="11">
        <f>IFERROR(VLOOKUP(Tabla1[[#This Row],[FECHA]],'RECAUDOS EXTERNOS'!A:D,4,FALSE),0)</f>
        <v>8</v>
      </c>
      <c r="V2822" s="9">
        <f>IFERROR(VLOOKUP(Tabla1[[#This Row],[FECHA]],'RECAUDOS EXTERNOS'!A:D,3,FALSE),0)</f>
        <v>900919</v>
      </c>
    </row>
    <row r="2823" spans="1:22" x14ac:dyDescent="0.25">
      <c r="A2823" s="1">
        <v>40382</v>
      </c>
      <c r="B2823" s="3" t="s">
        <v>0</v>
      </c>
      <c r="C2823" s="2">
        <v>40360</v>
      </c>
      <c r="D2823" s="5">
        <f>YEAR(Tabla1[[#This Row],[FECHA]])</f>
        <v>2010</v>
      </c>
      <c r="E2823" s="5">
        <f>IFERROR(VLOOKUP(Tabla1[[#This Row],[FECHA]],'COMPARENDOS TOTALES'!A:D,4,FALSE),0)</f>
        <v>5</v>
      </c>
      <c r="F2823" s="9">
        <f>IFERROR(VLOOKUP(Tabla1[[#This Row],[FECHA]],'COMPARENDOS TOTALES'!A:D,3,FALSE),0)</f>
        <v>1802500</v>
      </c>
      <c r="G2823" s="5">
        <f>IFERROR(VLOOKUP(Tabla1[[#This Row],[FECHA]],EXONERACIONES!A:D,4,FALSE),0)</f>
        <v>0</v>
      </c>
      <c r="H2823" s="9">
        <f>IFERROR(VLOOKUP(Tabla1[[#This Row],[FECHA]],EXONERACIONES!A:D,3,FALSE),0)</f>
        <v>0</v>
      </c>
      <c r="I2823" s="5">
        <f>IFERROR(VLOOKUP(Tabla1[[#This Row],[FECHA]],'SIMIT CON RES'!A:D,4,FALSE),0)</f>
        <v>3</v>
      </c>
      <c r="J2823" s="9">
        <f>IFERROR(VLOOKUP(Tabla1[[#This Row],[FECHA]],'SIMIT CON RES'!A:D,3,FALSE),0)</f>
        <v>1030000</v>
      </c>
      <c r="K2823">
        <f>IFERROR(VLOOKUP(Tabla1[[#This Row],[FECHA]],'SIMIT SIN RES'!A:D,4,FALSE),0)</f>
        <v>0</v>
      </c>
      <c r="L2823" s="9">
        <f>IFERROR(VLOOKUP(Tabla1[[#This Row],[FECHA]],'SIMIT SIN RES'!A:D,3,FALSE),0)</f>
        <v>0</v>
      </c>
      <c r="M2823" s="5">
        <f>IFERROR(VLOOKUP(Tabla1[[#This Row],[FECHA]],'RECAUDOS DE COMPARENDOS'!A:D,4,FALSE),0)</f>
        <v>0</v>
      </c>
      <c r="N2823" s="9">
        <f>IFERROR(VLOOKUP(Tabla1[[#This Row],[FECHA]],'RECAUDOS DE COMPARENDOS'!A:D,3,FALSE),0)</f>
        <v>0</v>
      </c>
      <c r="O2823" s="5">
        <f>IFERROR(VLOOKUP(Tabla1[[#This Row],[FECHA]],'RECAUDOS DE RESOLUCIONES'!A:D,4,FALSE),0)</f>
        <v>0</v>
      </c>
      <c r="P2823" s="9">
        <f>IFERROR(VLOOKUP(Tabla1[[#This Row],[FECHA]],'RECAUDOS DE RESOLUCIONES'!A:D,3,FALSE),0)</f>
        <v>0</v>
      </c>
      <c r="Q282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823" s="9">
        <f>Tabla1[V. COMPARENDOS]-(Tabla1[V. EXONERACIONES]+Tabla1[[#This Row],[V. SIMIT CON RESOLUCION]]+Tabla1[[#This Row],[V. SIMIT SIN RESOLUCION]]+Tabla1[[#This Row],[V. RECAUDOS COMPARENDOS]]+Tabla1[[#This Row],[V. RECAUDOS RESOLUCIONES]])</f>
        <v>772500</v>
      </c>
      <c r="S2823" s="11">
        <f>IFERROR(VLOOKUP(Tabla1[[#This Row],[FECHA]],'RECAUDOS LOCALES'!A:D,4,FALSE),0)</f>
        <v>6</v>
      </c>
      <c r="T2823" s="9">
        <f>IFERROR(VLOOKUP(Tabla1[[#This Row],[FECHA]],'RECAUDOS LOCALES'!A:D,3,FALSE),0)</f>
        <v>1060780</v>
      </c>
      <c r="U2823" s="11">
        <f>IFERROR(VLOOKUP(Tabla1[[#This Row],[FECHA]],'RECAUDOS EXTERNOS'!A:D,4,FALSE),0)</f>
        <v>7</v>
      </c>
      <c r="V2823" s="9">
        <f>IFERROR(VLOOKUP(Tabla1[[#This Row],[FECHA]],'RECAUDOS EXTERNOS'!A:D,3,FALSE),0)</f>
        <v>1270516</v>
      </c>
    </row>
    <row r="2824" spans="1:22" x14ac:dyDescent="0.25">
      <c r="A2824" s="1">
        <v>40383</v>
      </c>
      <c r="B2824" s="3" t="s">
        <v>5</v>
      </c>
      <c r="C2824" s="2">
        <v>40360</v>
      </c>
      <c r="D2824" s="5">
        <f>YEAR(Tabla1[[#This Row],[FECHA]])</f>
        <v>2010</v>
      </c>
      <c r="E2824" s="5">
        <f>IFERROR(VLOOKUP(Tabla1[[#This Row],[FECHA]],'COMPARENDOS TOTALES'!A:D,4,FALSE),0)</f>
        <v>12</v>
      </c>
      <c r="F2824" s="9">
        <f>IFERROR(VLOOKUP(Tabla1[[#This Row],[FECHA]],'COMPARENDOS TOTALES'!A:D,3,FALSE),0)</f>
        <v>4652166</v>
      </c>
      <c r="G2824" s="5">
        <f>IFERROR(VLOOKUP(Tabla1[[#This Row],[FECHA]],EXONERACIONES!A:D,4,FALSE),0)</f>
        <v>1</v>
      </c>
      <c r="H2824" s="9">
        <f>IFERROR(VLOOKUP(Tabla1[[#This Row],[FECHA]],EXONERACIONES!A:D,3,FALSE),0)</f>
        <v>137333</v>
      </c>
      <c r="I2824" s="5">
        <f>IFERROR(VLOOKUP(Tabla1[[#This Row],[FECHA]],'SIMIT CON RES'!A:D,4,FALSE),0)</f>
        <v>11</v>
      </c>
      <c r="J2824" s="9">
        <f>IFERROR(VLOOKUP(Tabla1[[#This Row],[FECHA]],'SIMIT CON RES'!A:D,3,FALSE),0)</f>
        <v>4514833</v>
      </c>
      <c r="K2824">
        <f>IFERROR(VLOOKUP(Tabla1[[#This Row],[FECHA]],'SIMIT SIN RES'!A:D,4,FALSE),0)</f>
        <v>0</v>
      </c>
      <c r="L2824" s="9">
        <f>IFERROR(VLOOKUP(Tabla1[[#This Row],[FECHA]],'SIMIT SIN RES'!A:D,3,FALSE),0)</f>
        <v>0</v>
      </c>
      <c r="M2824" s="5">
        <f>IFERROR(VLOOKUP(Tabla1[[#This Row],[FECHA]],'RECAUDOS DE COMPARENDOS'!A:D,4,FALSE),0)</f>
        <v>0</v>
      </c>
      <c r="N2824" s="9">
        <f>IFERROR(VLOOKUP(Tabla1[[#This Row],[FECHA]],'RECAUDOS DE COMPARENDOS'!A:D,3,FALSE),0)</f>
        <v>0</v>
      </c>
      <c r="O2824" s="5">
        <f>IFERROR(VLOOKUP(Tabla1[[#This Row],[FECHA]],'RECAUDOS DE RESOLUCIONES'!A:D,4,FALSE),0)</f>
        <v>0</v>
      </c>
      <c r="P2824" s="9">
        <f>IFERROR(VLOOKUP(Tabla1[[#This Row],[FECHA]],'RECAUDOS DE RESOLUCIONES'!A:D,3,FALSE),0)</f>
        <v>0</v>
      </c>
      <c r="Q282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82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824" s="11">
        <f>IFERROR(VLOOKUP(Tabla1[[#This Row],[FECHA]],'RECAUDOS LOCALES'!A:D,4,FALSE),0)</f>
        <v>0</v>
      </c>
      <c r="T2824" s="9">
        <f>IFERROR(VLOOKUP(Tabla1[[#This Row],[FECHA]],'RECAUDOS LOCALES'!A:D,3,FALSE),0)</f>
        <v>0</v>
      </c>
      <c r="U2824" s="11">
        <f>IFERROR(VLOOKUP(Tabla1[[#This Row],[FECHA]],'RECAUDOS EXTERNOS'!A:D,4,FALSE),0)</f>
        <v>0</v>
      </c>
      <c r="V2824" s="9">
        <f>IFERROR(VLOOKUP(Tabla1[[#This Row],[FECHA]],'RECAUDOS EXTERNOS'!A:D,3,FALSE),0)</f>
        <v>0</v>
      </c>
    </row>
    <row r="2825" spans="1:22" x14ac:dyDescent="0.25">
      <c r="A2825" s="1">
        <v>40384</v>
      </c>
      <c r="B2825" s="3" t="s">
        <v>4</v>
      </c>
      <c r="C2825" s="2">
        <v>40360</v>
      </c>
      <c r="D2825" s="5">
        <f>YEAR(Tabla1[[#This Row],[FECHA]])</f>
        <v>2010</v>
      </c>
      <c r="E2825" s="5">
        <f>IFERROR(VLOOKUP(Tabla1[[#This Row],[FECHA]],'COMPARENDOS TOTALES'!A:D,4,FALSE),0)</f>
        <v>11</v>
      </c>
      <c r="F2825" s="9">
        <f>IFERROR(VLOOKUP(Tabla1[[#This Row],[FECHA]],'COMPARENDOS TOTALES'!A:D,3,FALSE),0)</f>
        <v>3879666</v>
      </c>
      <c r="G2825" s="5">
        <f>IFERROR(VLOOKUP(Tabla1[[#This Row],[FECHA]],EXONERACIONES!A:D,4,FALSE),0)</f>
        <v>1</v>
      </c>
      <c r="H2825" s="9">
        <f>IFERROR(VLOOKUP(Tabla1[[#This Row],[FECHA]],EXONERACIONES!A:D,3,FALSE),0)</f>
        <v>515000</v>
      </c>
      <c r="I2825" s="5">
        <f>IFERROR(VLOOKUP(Tabla1[[#This Row],[FECHA]],'SIMIT CON RES'!A:D,4,FALSE),0)</f>
        <v>9</v>
      </c>
      <c r="J2825" s="9">
        <f>IFERROR(VLOOKUP(Tabla1[[#This Row],[FECHA]],'SIMIT CON RES'!A:D,3,FALSE),0)</f>
        <v>3227333</v>
      </c>
      <c r="K2825">
        <f>IFERROR(VLOOKUP(Tabla1[[#This Row],[FECHA]],'SIMIT SIN RES'!A:D,4,FALSE),0)</f>
        <v>0</v>
      </c>
      <c r="L2825" s="9">
        <f>IFERROR(VLOOKUP(Tabla1[[#This Row],[FECHA]],'SIMIT SIN RES'!A:D,3,FALSE),0)</f>
        <v>0</v>
      </c>
      <c r="M2825" s="5">
        <f>IFERROR(VLOOKUP(Tabla1[[#This Row],[FECHA]],'RECAUDOS DE COMPARENDOS'!A:D,4,FALSE),0)</f>
        <v>1</v>
      </c>
      <c r="N2825" s="9">
        <f>IFERROR(VLOOKUP(Tabla1[[#This Row],[FECHA]],'RECAUDOS DE COMPARENDOS'!A:D,3,FALSE),0)</f>
        <v>137333</v>
      </c>
      <c r="O2825" s="5">
        <f>IFERROR(VLOOKUP(Tabla1[[#This Row],[FECHA]],'RECAUDOS DE RESOLUCIONES'!A:D,4,FALSE),0)</f>
        <v>0</v>
      </c>
      <c r="P2825" s="9">
        <f>IFERROR(VLOOKUP(Tabla1[[#This Row],[FECHA]],'RECAUDOS DE RESOLUCIONES'!A:D,3,FALSE),0)</f>
        <v>0</v>
      </c>
      <c r="Q282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82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825" s="11">
        <f>IFERROR(VLOOKUP(Tabla1[[#This Row],[FECHA]],'RECAUDOS LOCALES'!A:D,4,FALSE),0)</f>
        <v>0</v>
      </c>
      <c r="T2825" s="9">
        <f>IFERROR(VLOOKUP(Tabla1[[#This Row],[FECHA]],'RECAUDOS LOCALES'!A:D,3,FALSE),0)</f>
        <v>0</v>
      </c>
      <c r="U2825" s="11">
        <f>IFERROR(VLOOKUP(Tabla1[[#This Row],[FECHA]],'RECAUDOS EXTERNOS'!A:D,4,FALSE),0)</f>
        <v>0</v>
      </c>
      <c r="V2825" s="9">
        <f>IFERROR(VLOOKUP(Tabla1[[#This Row],[FECHA]],'RECAUDOS EXTERNOS'!A:D,3,FALSE),0)</f>
        <v>0</v>
      </c>
    </row>
    <row r="2826" spans="1:22" x14ac:dyDescent="0.25">
      <c r="A2826" s="1">
        <v>40385</v>
      </c>
      <c r="B2826" s="3" t="s">
        <v>1</v>
      </c>
      <c r="C2826" s="2">
        <v>40360</v>
      </c>
      <c r="D2826" s="5">
        <f>YEAR(Tabla1[[#This Row],[FECHA]])</f>
        <v>2010</v>
      </c>
      <c r="E2826" s="5">
        <f>IFERROR(VLOOKUP(Tabla1[[#This Row],[FECHA]],'COMPARENDOS TOTALES'!A:D,4,FALSE),0)</f>
        <v>6</v>
      </c>
      <c r="F2826" s="9">
        <f>IFERROR(VLOOKUP(Tabla1[[#This Row],[FECHA]],'COMPARENDOS TOTALES'!A:D,3,FALSE),0)</f>
        <v>1424833</v>
      </c>
      <c r="G2826" s="5">
        <f>IFERROR(VLOOKUP(Tabla1[[#This Row],[FECHA]],EXONERACIONES!A:D,4,FALSE),0)</f>
        <v>1</v>
      </c>
      <c r="H2826" s="9">
        <f>IFERROR(VLOOKUP(Tabla1[[#This Row],[FECHA]],EXONERACIONES!A:D,3,FALSE),0)</f>
        <v>257500</v>
      </c>
      <c r="I2826" s="5">
        <f>IFERROR(VLOOKUP(Tabla1[[#This Row],[FECHA]],'SIMIT CON RES'!A:D,4,FALSE),0)</f>
        <v>4</v>
      </c>
      <c r="J2826" s="9">
        <f>IFERROR(VLOOKUP(Tabla1[[#This Row],[FECHA]],'SIMIT CON RES'!A:D,3,FALSE),0)</f>
        <v>909833</v>
      </c>
      <c r="K2826">
        <f>IFERROR(VLOOKUP(Tabla1[[#This Row],[FECHA]],'SIMIT SIN RES'!A:D,4,FALSE),0)</f>
        <v>0</v>
      </c>
      <c r="L2826" s="9">
        <f>IFERROR(VLOOKUP(Tabla1[[#This Row],[FECHA]],'SIMIT SIN RES'!A:D,3,FALSE),0)</f>
        <v>0</v>
      </c>
      <c r="M2826" s="5">
        <f>IFERROR(VLOOKUP(Tabla1[[#This Row],[FECHA]],'RECAUDOS DE COMPARENDOS'!A:D,4,FALSE),0)</f>
        <v>0</v>
      </c>
      <c r="N2826" s="9">
        <f>IFERROR(VLOOKUP(Tabla1[[#This Row],[FECHA]],'RECAUDOS DE COMPARENDOS'!A:D,3,FALSE),0)</f>
        <v>0</v>
      </c>
      <c r="O2826" s="5">
        <f>IFERROR(VLOOKUP(Tabla1[[#This Row],[FECHA]],'RECAUDOS DE RESOLUCIONES'!A:D,4,FALSE),0)</f>
        <v>0</v>
      </c>
      <c r="P2826" s="9">
        <f>IFERROR(VLOOKUP(Tabla1[[#This Row],[FECHA]],'RECAUDOS DE RESOLUCIONES'!A:D,3,FALSE),0)</f>
        <v>0</v>
      </c>
      <c r="Q282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826" s="9">
        <f>Tabla1[V. COMPARENDOS]-(Tabla1[V. EXONERACIONES]+Tabla1[[#This Row],[V. SIMIT CON RESOLUCION]]+Tabla1[[#This Row],[V. SIMIT SIN RESOLUCION]]+Tabla1[[#This Row],[V. RECAUDOS COMPARENDOS]]+Tabla1[[#This Row],[V. RECAUDOS RESOLUCIONES]])</f>
        <v>257500</v>
      </c>
      <c r="S2826" s="11">
        <f>IFERROR(VLOOKUP(Tabla1[[#This Row],[FECHA]],'RECAUDOS LOCALES'!A:D,4,FALSE),0)</f>
        <v>3</v>
      </c>
      <c r="T2826" s="9">
        <f>IFERROR(VLOOKUP(Tabla1[[#This Row],[FECHA]],'RECAUDOS LOCALES'!A:D,3,FALSE),0)</f>
        <v>256947</v>
      </c>
      <c r="U2826" s="11">
        <f>IFERROR(VLOOKUP(Tabla1[[#This Row],[FECHA]],'RECAUDOS EXTERNOS'!A:D,4,FALSE),0)</f>
        <v>1</v>
      </c>
      <c r="V2826" s="9">
        <f>IFERROR(VLOOKUP(Tabla1[[#This Row],[FECHA]],'RECAUDOS EXTERNOS'!A:D,3,FALSE),0)</f>
        <v>116100</v>
      </c>
    </row>
    <row r="2827" spans="1:22" x14ac:dyDescent="0.25">
      <c r="A2827" s="1">
        <v>40386</v>
      </c>
      <c r="B2827" s="3" t="s">
        <v>2</v>
      </c>
      <c r="C2827" s="2">
        <v>40360</v>
      </c>
      <c r="D2827" s="5">
        <f>YEAR(Tabla1[[#This Row],[FECHA]])</f>
        <v>2010</v>
      </c>
      <c r="E2827" s="5">
        <f>IFERROR(VLOOKUP(Tabla1[[#This Row],[FECHA]],'COMPARENDOS TOTALES'!A:D,4,FALSE),0)</f>
        <v>7</v>
      </c>
      <c r="F2827" s="9">
        <f>IFERROR(VLOOKUP(Tabla1[[#This Row],[FECHA]],'COMPARENDOS TOTALES'!A:D,3,FALSE),0)</f>
        <v>2832500</v>
      </c>
      <c r="G2827" s="5">
        <f>IFERROR(VLOOKUP(Tabla1[[#This Row],[FECHA]],EXONERACIONES!A:D,4,FALSE),0)</f>
        <v>0</v>
      </c>
      <c r="H2827" s="9">
        <f>IFERROR(VLOOKUP(Tabla1[[#This Row],[FECHA]],EXONERACIONES!A:D,3,FALSE),0)</f>
        <v>0</v>
      </c>
      <c r="I2827" s="5">
        <f>IFERROR(VLOOKUP(Tabla1[[#This Row],[FECHA]],'SIMIT CON RES'!A:D,4,FALSE),0)</f>
        <v>6</v>
      </c>
      <c r="J2827" s="9">
        <f>IFERROR(VLOOKUP(Tabla1[[#This Row],[FECHA]],'SIMIT CON RES'!A:D,3,FALSE),0)</f>
        <v>2575000</v>
      </c>
      <c r="K2827">
        <f>IFERROR(VLOOKUP(Tabla1[[#This Row],[FECHA]],'SIMIT SIN RES'!A:D,4,FALSE),0)</f>
        <v>0</v>
      </c>
      <c r="L2827" s="9">
        <f>IFERROR(VLOOKUP(Tabla1[[#This Row],[FECHA]],'SIMIT SIN RES'!A:D,3,FALSE),0)</f>
        <v>0</v>
      </c>
      <c r="M2827" s="5">
        <f>IFERROR(VLOOKUP(Tabla1[[#This Row],[FECHA]],'RECAUDOS DE COMPARENDOS'!A:D,4,FALSE),0)</f>
        <v>0</v>
      </c>
      <c r="N2827" s="9">
        <f>IFERROR(VLOOKUP(Tabla1[[#This Row],[FECHA]],'RECAUDOS DE COMPARENDOS'!A:D,3,FALSE),0)</f>
        <v>0</v>
      </c>
      <c r="O2827" s="5">
        <f>IFERROR(VLOOKUP(Tabla1[[#This Row],[FECHA]],'RECAUDOS DE RESOLUCIONES'!A:D,4,FALSE),0)</f>
        <v>0</v>
      </c>
      <c r="P2827" s="9">
        <f>IFERROR(VLOOKUP(Tabla1[[#This Row],[FECHA]],'RECAUDOS DE RESOLUCIONES'!A:D,3,FALSE),0)</f>
        <v>0</v>
      </c>
      <c r="Q282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827" s="9">
        <f>Tabla1[V. COMPARENDOS]-(Tabla1[V. EXONERACIONES]+Tabla1[[#This Row],[V. SIMIT CON RESOLUCION]]+Tabla1[[#This Row],[V. SIMIT SIN RESOLUCION]]+Tabla1[[#This Row],[V. RECAUDOS COMPARENDOS]]+Tabla1[[#This Row],[V. RECAUDOS RESOLUCIONES]])</f>
        <v>257500</v>
      </c>
      <c r="S2827" s="11">
        <f>IFERROR(VLOOKUP(Tabla1[[#This Row],[FECHA]],'RECAUDOS LOCALES'!A:D,4,FALSE),0)</f>
        <v>2</v>
      </c>
      <c r="T2827" s="9">
        <f>IFERROR(VLOOKUP(Tabla1[[#This Row],[FECHA]],'RECAUDOS LOCALES'!A:D,3,FALSE),0)</f>
        <v>232647</v>
      </c>
      <c r="U2827" s="11">
        <f>IFERROR(VLOOKUP(Tabla1[[#This Row],[FECHA]],'RECAUDOS EXTERNOS'!A:D,4,FALSE),0)</f>
        <v>5</v>
      </c>
      <c r="V2827" s="9">
        <f>IFERROR(VLOOKUP(Tabla1[[#This Row],[FECHA]],'RECAUDOS EXTERNOS'!A:D,3,FALSE),0)</f>
        <v>532870</v>
      </c>
    </row>
    <row r="2828" spans="1:22" x14ac:dyDescent="0.25">
      <c r="A2828" s="1">
        <v>40387</v>
      </c>
      <c r="B2828" s="3" t="s">
        <v>3</v>
      </c>
      <c r="C2828" s="2">
        <v>40360</v>
      </c>
      <c r="D2828" s="5">
        <f>YEAR(Tabla1[[#This Row],[FECHA]])</f>
        <v>2010</v>
      </c>
      <c r="E2828" s="5">
        <f>IFERROR(VLOOKUP(Tabla1[[#This Row],[FECHA]],'COMPARENDOS TOTALES'!A:D,4,FALSE),0)</f>
        <v>12</v>
      </c>
      <c r="F2828" s="9">
        <f>IFERROR(VLOOKUP(Tabla1[[#This Row],[FECHA]],'COMPARENDOS TOTALES'!A:D,3,FALSE),0)</f>
        <v>3862500</v>
      </c>
      <c r="G2828" s="5">
        <f>IFERROR(VLOOKUP(Tabla1[[#This Row],[FECHA]],EXONERACIONES!A:D,4,FALSE),0)</f>
        <v>1</v>
      </c>
      <c r="H2828" s="9">
        <f>IFERROR(VLOOKUP(Tabla1[[#This Row],[FECHA]],EXONERACIONES!A:D,3,FALSE),0)</f>
        <v>257500</v>
      </c>
      <c r="I2828" s="5">
        <f>IFERROR(VLOOKUP(Tabla1[[#This Row],[FECHA]],'SIMIT CON RES'!A:D,4,FALSE),0)</f>
        <v>11</v>
      </c>
      <c r="J2828" s="9">
        <f>IFERROR(VLOOKUP(Tabla1[[#This Row],[FECHA]],'SIMIT CON RES'!A:D,3,FALSE),0)</f>
        <v>3605000</v>
      </c>
      <c r="K2828">
        <f>IFERROR(VLOOKUP(Tabla1[[#This Row],[FECHA]],'SIMIT SIN RES'!A:D,4,FALSE),0)</f>
        <v>0</v>
      </c>
      <c r="L2828" s="9">
        <f>IFERROR(VLOOKUP(Tabla1[[#This Row],[FECHA]],'SIMIT SIN RES'!A:D,3,FALSE),0)</f>
        <v>0</v>
      </c>
      <c r="M2828" s="5">
        <f>IFERROR(VLOOKUP(Tabla1[[#This Row],[FECHA]],'RECAUDOS DE COMPARENDOS'!A:D,4,FALSE),0)</f>
        <v>0</v>
      </c>
      <c r="N2828" s="9">
        <f>IFERROR(VLOOKUP(Tabla1[[#This Row],[FECHA]],'RECAUDOS DE COMPARENDOS'!A:D,3,FALSE),0)</f>
        <v>0</v>
      </c>
      <c r="O2828" s="5">
        <f>IFERROR(VLOOKUP(Tabla1[[#This Row],[FECHA]],'RECAUDOS DE RESOLUCIONES'!A:D,4,FALSE),0)</f>
        <v>0</v>
      </c>
      <c r="P2828" s="9">
        <f>IFERROR(VLOOKUP(Tabla1[[#This Row],[FECHA]],'RECAUDOS DE RESOLUCIONES'!A:D,3,FALSE),0)</f>
        <v>0</v>
      </c>
      <c r="Q282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82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828" s="11">
        <f>IFERROR(VLOOKUP(Tabla1[[#This Row],[FECHA]],'RECAUDOS LOCALES'!A:D,4,FALSE),0)</f>
        <v>0</v>
      </c>
      <c r="T2828" s="9">
        <f>IFERROR(VLOOKUP(Tabla1[[#This Row],[FECHA]],'RECAUDOS LOCALES'!A:D,3,FALSE),0)</f>
        <v>0</v>
      </c>
      <c r="U2828" s="11">
        <f>IFERROR(VLOOKUP(Tabla1[[#This Row],[FECHA]],'RECAUDOS EXTERNOS'!A:D,4,FALSE),0)</f>
        <v>2</v>
      </c>
      <c r="V2828" s="9">
        <f>IFERROR(VLOOKUP(Tabla1[[#This Row],[FECHA]],'RECAUDOS EXTERNOS'!A:D,3,FALSE),0)</f>
        <v>266689</v>
      </c>
    </row>
    <row r="2829" spans="1:22" x14ac:dyDescent="0.25">
      <c r="A2829" s="1">
        <v>40388</v>
      </c>
      <c r="B2829" s="3" t="s">
        <v>6</v>
      </c>
      <c r="C2829" s="2">
        <v>40360</v>
      </c>
      <c r="D2829" s="5">
        <f>YEAR(Tabla1[[#This Row],[FECHA]])</f>
        <v>2010</v>
      </c>
      <c r="E2829" s="5">
        <f>IFERROR(VLOOKUP(Tabla1[[#This Row],[FECHA]],'COMPARENDOS TOTALES'!A:D,4,FALSE),0)</f>
        <v>7</v>
      </c>
      <c r="F2829" s="9">
        <f>IFERROR(VLOOKUP(Tabla1[[#This Row],[FECHA]],'COMPARENDOS TOTALES'!A:D,3,FALSE),0)</f>
        <v>1682333</v>
      </c>
      <c r="G2829" s="5">
        <f>IFERROR(VLOOKUP(Tabla1[[#This Row],[FECHA]],EXONERACIONES!A:D,4,FALSE),0)</f>
        <v>0</v>
      </c>
      <c r="H2829" s="9">
        <f>IFERROR(VLOOKUP(Tabla1[[#This Row],[FECHA]],EXONERACIONES!A:D,3,FALSE),0)</f>
        <v>0</v>
      </c>
      <c r="I2829" s="5">
        <f>IFERROR(VLOOKUP(Tabla1[[#This Row],[FECHA]],'SIMIT CON RES'!A:D,4,FALSE),0)</f>
        <v>5</v>
      </c>
      <c r="J2829" s="9">
        <f>IFERROR(VLOOKUP(Tabla1[[#This Row],[FECHA]],'SIMIT CON RES'!A:D,3,FALSE),0)</f>
        <v>1287500</v>
      </c>
      <c r="K2829">
        <f>IFERROR(VLOOKUP(Tabla1[[#This Row],[FECHA]],'SIMIT SIN RES'!A:D,4,FALSE),0)</f>
        <v>0</v>
      </c>
      <c r="L2829" s="9">
        <f>IFERROR(VLOOKUP(Tabla1[[#This Row],[FECHA]],'SIMIT SIN RES'!A:D,3,FALSE),0)</f>
        <v>0</v>
      </c>
      <c r="M2829" s="5">
        <f>IFERROR(VLOOKUP(Tabla1[[#This Row],[FECHA]],'RECAUDOS DE COMPARENDOS'!A:D,4,FALSE),0)</f>
        <v>1</v>
      </c>
      <c r="N2829" s="9">
        <f>IFERROR(VLOOKUP(Tabla1[[#This Row],[FECHA]],'RECAUDOS DE COMPARENDOS'!A:D,3,FALSE),0)</f>
        <v>257500</v>
      </c>
      <c r="O2829" s="5">
        <f>IFERROR(VLOOKUP(Tabla1[[#This Row],[FECHA]],'RECAUDOS DE RESOLUCIONES'!A:D,4,FALSE),0)</f>
        <v>0</v>
      </c>
      <c r="P2829" s="9">
        <f>IFERROR(VLOOKUP(Tabla1[[#This Row],[FECHA]],'RECAUDOS DE RESOLUCIONES'!A:D,3,FALSE),0)</f>
        <v>0</v>
      </c>
      <c r="Q282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829" s="9">
        <f>Tabla1[V. COMPARENDOS]-(Tabla1[V. EXONERACIONES]+Tabla1[[#This Row],[V. SIMIT CON RESOLUCION]]+Tabla1[[#This Row],[V. SIMIT SIN RESOLUCION]]+Tabla1[[#This Row],[V. RECAUDOS COMPARENDOS]]+Tabla1[[#This Row],[V. RECAUDOS RESOLUCIONES]])</f>
        <v>137333</v>
      </c>
      <c r="S2829" s="11">
        <f>IFERROR(VLOOKUP(Tabla1[[#This Row],[FECHA]],'RECAUDOS LOCALES'!A:D,4,FALSE),0)</f>
        <v>11</v>
      </c>
      <c r="T2829" s="9">
        <f>IFERROR(VLOOKUP(Tabla1[[#This Row],[FECHA]],'RECAUDOS LOCALES'!A:D,3,FALSE),0)</f>
        <v>1524384</v>
      </c>
      <c r="U2829" s="11">
        <f>IFERROR(VLOOKUP(Tabla1[[#This Row],[FECHA]],'RECAUDOS EXTERNOS'!A:D,4,FALSE),0)</f>
        <v>0</v>
      </c>
      <c r="V2829" s="9">
        <f>IFERROR(VLOOKUP(Tabla1[[#This Row],[FECHA]],'RECAUDOS EXTERNOS'!A:D,3,FALSE),0)</f>
        <v>0</v>
      </c>
    </row>
    <row r="2830" spans="1:22" x14ac:dyDescent="0.25">
      <c r="A2830" s="1">
        <v>40389</v>
      </c>
      <c r="B2830" s="3" t="s">
        <v>0</v>
      </c>
      <c r="C2830" s="2">
        <v>40360</v>
      </c>
      <c r="D2830" s="5">
        <f>YEAR(Tabla1[[#This Row],[FECHA]])</f>
        <v>2010</v>
      </c>
      <c r="E2830" s="5">
        <f>IFERROR(VLOOKUP(Tabla1[[#This Row],[FECHA]],'COMPARENDOS TOTALES'!A:D,4,FALSE),0)</f>
        <v>5</v>
      </c>
      <c r="F2830" s="9">
        <f>IFERROR(VLOOKUP(Tabla1[[#This Row],[FECHA]],'COMPARENDOS TOTALES'!A:D,3,FALSE),0)</f>
        <v>1682333</v>
      </c>
      <c r="G2830" s="5">
        <f>IFERROR(VLOOKUP(Tabla1[[#This Row],[FECHA]],EXONERACIONES!A:D,4,FALSE),0)</f>
        <v>0</v>
      </c>
      <c r="H2830" s="9">
        <f>IFERROR(VLOOKUP(Tabla1[[#This Row],[FECHA]],EXONERACIONES!A:D,3,FALSE),0)</f>
        <v>0</v>
      </c>
      <c r="I2830" s="5">
        <f>IFERROR(VLOOKUP(Tabla1[[#This Row],[FECHA]],'SIMIT CON RES'!A:D,4,FALSE),0)</f>
        <v>4</v>
      </c>
      <c r="J2830" s="9">
        <f>IFERROR(VLOOKUP(Tabla1[[#This Row],[FECHA]],'SIMIT CON RES'!A:D,3,FALSE),0)</f>
        <v>909833</v>
      </c>
      <c r="K2830">
        <f>IFERROR(VLOOKUP(Tabla1[[#This Row],[FECHA]],'SIMIT SIN RES'!A:D,4,FALSE),0)</f>
        <v>0</v>
      </c>
      <c r="L2830" s="9">
        <f>IFERROR(VLOOKUP(Tabla1[[#This Row],[FECHA]],'SIMIT SIN RES'!A:D,3,FALSE),0)</f>
        <v>0</v>
      </c>
      <c r="M2830" s="5">
        <f>IFERROR(VLOOKUP(Tabla1[[#This Row],[FECHA]],'RECAUDOS DE COMPARENDOS'!A:D,4,FALSE),0)</f>
        <v>0</v>
      </c>
      <c r="N2830" s="9">
        <f>IFERROR(VLOOKUP(Tabla1[[#This Row],[FECHA]],'RECAUDOS DE COMPARENDOS'!A:D,3,FALSE),0)</f>
        <v>0</v>
      </c>
      <c r="O2830" s="5">
        <f>IFERROR(VLOOKUP(Tabla1[[#This Row],[FECHA]],'RECAUDOS DE RESOLUCIONES'!A:D,4,FALSE),0)</f>
        <v>0</v>
      </c>
      <c r="P2830" s="9">
        <f>IFERROR(VLOOKUP(Tabla1[[#This Row],[FECHA]],'RECAUDOS DE RESOLUCIONES'!A:D,3,FALSE),0)</f>
        <v>0</v>
      </c>
      <c r="Q283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830" s="9">
        <f>Tabla1[V. COMPARENDOS]-(Tabla1[V. EXONERACIONES]+Tabla1[[#This Row],[V. SIMIT CON RESOLUCION]]+Tabla1[[#This Row],[V. SIMIT SIN RESOLUCION]]+Tabla1[[#This Row],[V. RECAUDOS COMPARENDOS]]+Tabla1[[#This Row],[V. RECAUDOS RESOLUCIONES]])</f>
        <v>772500</v>
      </c>
      <c r="S2830" s="11">
        <f>IFERROR(VLOOKUP(Tabla1[[#This Row],[FECHA]],'RECAUDOS LOCALES'!A:D,4,FALSE),0)</f>
        <v>1</v>
      </c>
      <c r="T2830" s="9">
        <f>IFERROR(VLOOKUP(Tabla1[[#This Row],[FECHA]],'RECAUDOS LOCALES'!A:D,3,FALSE),0)</f>
        <v>248450</v>
      </c>
      <c r="U2830" s="11">
        <f>IFERROR(VLOOKUP(Tabla1[[#This Row],[FECHA]],'RECAUDOS EXTERNOS'!A:D,4,FALSE),0)</f>
        <v>2</v>
      </c>
      <c r="V2830" s="9">
        <f>IFERROR(VLOOKUP(Tabla1[[#This Row],[FECHA]],'RECAUDOS EXTERNOS'!A:D,3,FALSE),0)</f>
        <v>435685</v>
      </c>
    </row>
    <row r="2831" spans="1:22" x14ac:dyDescent="0.25">
      <c r="A2831" s="1">
        <v>40390</v>
      </c>
      <c r="B2831" s="3" t="s">
        <v>5</v>
      </c>
      <c r="C2831" s="2">
        <v>40360</v>
      </c>
      <c r="D2831" s="5">
        <f>YEAR(Tabla1[[#This Row],[FECHA]])</f>
        <v>2010</v>
      </c>
      <c r="E2831" s="5">
        <f>IFERROR(VLOOKUP(Tabla1[[#This Row],[FECHA]],'COMPARENDOS TOTALES'!A:D,4,FALSE),0)</f>
        <v>9</v>
      </c>
      <c r="F2831" s="9">
        <f>IFERROR(VLOOKUP(Tabla1[[#This Row],[FECHA]],'COMPARENDOS TOTALES'!A:D,3,FALSE),0)</f>
        <v>3622166</v>
      </c>
      <c r="G2831" s="5">
        <f>IFERROR(VLOOKUP(Tabla1[[#This Row],[FECHA]],EXONERACIONES!A:D,4,FALSE),0)</f>
        <v>0</v>
      </c>
      <c r="H2831" s="9">
        <f>IFERROR(VLOOKUP(Tabla1[[#This Row],[FECHA]],EXONERACIONES!A:D,3,FALSE),0)</f>
        <v>0</v>
      </c>
      <c r="I2831" s="5">
        <f>IFERROR(VLOOKUP(Tabla1[[#This Row],[FECHA]],'SIMIT CON RES'!A:D,4,FALSE),0)</f>
        <v>7</v>
      </c>
      <c r="J2831" s="9">
        <f>IFERROR(VLOOKUP(Tabla1[[#This Row],[FECHA]],'SIMIT CON RES'!A:D,3,FALSE),0)</f>
        <v>2969833</v>
      </c>
      <c r="K2831">
        <f>IFERROR(VLOOKUP(Tabla1[[#This Row],[FECHA]],'SIMIT SIN RES'!A:D,4,FALSE),0)</f>
        <v>0</v>
      </c>
      <c r="L2831" s="9">
        <f>IFERROR(VLOOKUP(Tabla1[[#This Row],[FECHA]],'SIMIT SIN RES'!A:D,3,FALSE),0)</f>
        <v>0</v>
      </c>
      <c r="M2831" s="5">
        <f>IFERROR(VLOOKUP(Tabla1[[#This Row],[FECHA]],'RECAUDOS DE COMPARENDOS'!A:D,4,FALSE),0)</f>
        <v>1</v>
      </c>
      <c r="N2831" s="9">
        <f>IFERROR(VLOOKUP(Tabla1[[#This Row],[FECHA]],'RECAUDOS DE COMPARENDOS'!A:D,3,FALSE),0)</f>
        <v>137333</v>
      </c>
      <c r="O2831" s="5">
        <f>IFERROR(VLOOKUP(Tabla1[[#This Row],[FECHA]],'RECAUDOS DE RESOLUCIONES'!A:D,4,FALSE),0)</f>
        <v>0</v>
      </c>
      <c r="P2831" s="9">
        <f>IFERROR(VLOOKUP(Tabla1[[#This Row],[FECHA]],'RECAUDOS DE RESOLUCIONES'!A:D,3,FALSE),0)</f>
        <v>0</v>
      </c>
      <c r="Q283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831" s="9">
        <f>Tabla1[V. COMPARENDOS]-(Tabla1[V. EXONERACIONES]+Tabla1[[#This Row],[V. SIMIT CON RESOLUCION]]+Tabla1[[#This Row],[V. SIMIT SIN RESOLUCION]]+Tabla1[[#This Row],[V. RECAUDOS COMPARENDOS]]+Tabla1[[#This Row],[V. RECAUDOS RESOLUCIONES]])</f>
        <v>515000</v>
      </c>
      <c r="S2831" s="11">
        <f>IFERROR(VLOOKUP(Tabla1[[#This Row],[FECHA]],'RECAUDOS LOCALES'!A:D,4,FALSE),0)</f>
        <v>0</v>
      </c>
      <c r="T2831" s="9">
        <f>IFERROR(VLOOKUP(Tabla1[[#This Row],[FECHA]],'RECAUDOS LOCALES'!A:D,3,FALSE),0)</f>
        <v>0</v>
      </c>
      <c r="U2831" s="11">
        <f>IFERROR(VLOOKUP(Tabla1[[#This Row],[FECHA]],'RECAUDOS EXTERNOS'!A:D,4,FALSE),0)</f>
        <v>0</v>
      </c>
      <c r="V2831" s="9">
        <f>IFERROR(VLOOKUP(Tabla1[[#This Row],[FECHA]],'RECAUDOS EXTERNOS'!A:D,3,FALSE),0)</f>
        <v>0</v>
      </c>
    </row>
    <row r="2832" spans="1:22" x14ac:dyDescent="0.25">
      <c r="A2832" s="1">
        <v>40391</v>
      </c>
      <c r="B2832" s="3" t="s">
        <v>4</v>
      </c>
      <c r="C2832" s="2">
        <v>40391</v>
      </c>
      <c r="D2832" s="5">
        <f>YEAR(Tabla1[[#This Row],[FECHA]])</f>
        <v>2010</v>
      </c>
      <c r="E2832" s="5">
        <f>IFERROR(VLOOKUP(Tabla1[[#This Row],[FECHA]],'COMPARENDOS TOTALES'!A:D,4,FALSE),0)</f>
        <v>2</v>
      </c>
      <c r="F2832" s="9">
        <f>IFERROR(VLOOKUP(Tabla1[[#This Row],[FECHA]],'COMPARENDOS TOTALES'!A:D,3,FALSE),0)</f>
        <v>1287500</v>
      </c>
      <c r="G2832" s="5">
        <f>IFERROR(VLOOKUP(Tabla1[[#This Row],[FECHA]],EXONERACIONES!A:D,4,FALSE),0)</f>
        <v>1</v>
      </c>
      <c r="H2832" s="9">
        <f>IFERROR(VLOOKUP(Tabla1[[#This Row],[FECHA]],EXONERACIONES!A:D,3,FALSE),0)</f>
        <v>515000</v>
      </c>
      <c r="I2832" s="5">
        <f>IFERROR(VLOOKUP(Tabla1[[#This Row],[FECHA]],'SIMIT CON RES'!A:D,4,FALSE),0)</f>
        <v>1</v>
      </c>
      <c r="J2832" s="9">
        <f>IFERROR(VLOOKUP(Tabla1[[#This Row],[FECHA]],'SIMIT CON RES'!A:D,3,FALSE),0)</f>
        <v>772500</v>
      </c>
      <c r="K2832">
        <f>IFERROR(VLOOKUP(Tabla1[[#This Row],[FECHA]],'SIMIT SIN RES'!A:D,4,FALSE),0)</f>
        <v>0</v>
      </c>
      <c r="L2832" s="9">
        <f>IFERROR(VLOOKUP(Tabla1[[#This Row],[FECHA]],'SIMIT SIN RES'!A:D,3,FALSE),0)</f>
        <v>0</v>
      </c>
      <c r="M2832" s="5">
        <f>IFERROR(VLOOKUP(Tabla1[[#This Row],[FECHA]],'RECAUDOS DE COMPARENDOS'!A:D,4,FALSE),0)</f>
        <v>0</v>
      </c>
      <c r="N2832" s="9">
        <f>IFERROR(VLOOKUP(Tabla1[[#This Row],[FECHA]],'RECAUDOS DE COMPARENDOS'!A:D,3,FALSE),0)</f>
        <v>0</v>
      </c>
      <c r="O2832" s="5">
        <f>IFERROR(VLOOKUP(Tabla1[[#This Row],[FECHA]],'RECAUDOS DE RESOLUCIONES'!A:D,4,FALSE),0)</f>
        <v>0</v>
      </c>
      <c r="P2832" s="9">
        <f>IFERROR(VLOOKUP(Tabla1[[#This Row],[FECHA]],'RECAUDOS DE RESOLUCIONES'!A:D,3,FALSE),0)</f>
        <v>0</v>
      </c>
      <c r="Q283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83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832" s="11">
        <f>IFERROR(VLOOKUP(Tabla1[[#This Row],[FECHA]],'RECAUDOS LOCALES'!A:D,4,FALSE),0)</f>
        <v>0</v>
      </c>
      <c r="T2832" s="9">
        <f>IFERROR(VLOOKUP(Tabla1[[#This Row],[FECHA]],'RECAUDOS LOCALES'!A:D,3,FALSE),0)</f>
        <v>0</v>
      </c>
      <c r="U2832" s="11">
        <f>IFERROR(VLOOKUP(Tabla1[[#This Row],[FECHA]],'RECAUDOS EXTERNOS'!A:D,4,FALSE),0)</f>
        <v>0</v>
      </c>
      <c r="V2832" s="9">
        <f>IFERROR(VLOOKUP(Tabla1[[#This Row],[FECHA]],'RECAUDOS EXTERNOS'!A:D,3,FALSE),0)</f>
        <v>0</v>
      </c>
    </row>
    <row r="2833" spans="1:22" x14ac:dyDescent="0.25">
      <c r="A2833" s="1">
        <v>40392</v>
      </c>
      <c r="B2833" s="3" t="s">
        <v>1</v>
      </c>
      <c r="C2833" s="2">
        <v>40391</v>
      </c>
      <c r="D2833" s="5">
        <f>YEAR(Tabla1[[#This Row],[FECHA]])</f>
        <v>2010</v>
      </c>
      <c r="E2833" s="5">
        <f>IFERROR(VLOOKUP(Tabla1[[#This Row],[FECHA]],'COMPARENDOS TOTALES'!A:D,4,FALSE),0)</f>
        <v>7</v>
      </c>
      <c r="F2833" s="9">
        <f>IFERROR(VLOOKUP(Tabla1[[#This Row],[FECHA]],'COMPARENDOS TOTALES'!A:D,3,FALSE),0)</f>
        <v>1956999</v>
      </c>
      <c r="G2833" s="5">
        <f>IFERROR(VLOOKUP(Tabla1[[#This Row],[FECHA]],EXONERACIONES!A:D,4,FALSE),0)</f>
        <v>0</v>
      </c>
      <c r="H2833" s="9">
        <f>IFERROR(VLOOKUP(Tabla1[[#This Row],[FECHA]],EXONERACIONES!A:D,3,FALSE),0)</f>
        <v>0</v>
      </c>
      <c r="I2833" s="5">
        <f>IFERROR(VLOOKUP(Tabla1[[#This Row],[FECHA]],'SIMIT CON RES'!A:D,4,FALSE),0)</f>
        <v>5</v>
      </c>
      <c r="J2833" s="9">
        <f>IFERROR(VLOOKUP(Tabla1[[#This Row],[FECHA]],'SIMIT CON RES'!A:D,3,FALSE),0)</f>
        <v>1184499</v>
      </c>
      <c r="K2833">
        <f>IFERROR(VLOOKUP(Tabla1[[#This Row],[FECHA]],'SIMIT SIN RES'!A:D,4,FALSE),0)</f>
        <v>0</v>
      </c>
      <c r="L2833" s="9">
        <f>IFERROR(VLOOKUP(Tabla1[[#This Row],[FECHA]],'SIMIT SIN RES'!A:D,3,FALSE),0)</f>
        <v>0</v>
      </c>
      <c r="M2833" s="5">
        <f>IFERROR(VLOOKUP(Tabla1[[#This Row],[FECHA]],'RECAUDOS DE COMPARENDOS'!A:D,4,FALSE),0)</f>
        <v>0</v>
      </c>
      <c r="N2833" s="9">
        <f>IFERROR(VLOOKUP(Tabla1[[#This Row],[FECHA]],'RECAUDOS DE COMPARENDOS'!A:D,3,FALSE),0)</f>
        <v>0</v>
      </c>
      <c r="O2833" s="5">
        <f>IFERROR(VLOOKUP(Tabla1[[#This Row],[FECHA]],'RECAUDOS DE RESOLUCIONES'!A:D,4,FALSE),0)</f>
        <v>0</v>
      </c>
      <c r="P2833" s="9">
        <f>IFERROR(VLOOKUP(Tabla1[[#This Row],[FECHA]],'RECAUDOS DE RESOLUCIONES'!A:D,3,FALSE),0)</f>
        <v>0</v>
      </c>
      <c r="Q283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833" s="9">
        <f>Tabla1[V. COMPARENDOS]-(Tabla1[V. EXONERACIONES]+Tabla1[[#This Row],[V. SIMIT CON RESOLUCION]]+Tabla1[[#This Row],[V. SIMIT SIN RESOLUCION]]+Tabla1[[#This Row],[V. RECAUDOS COMPARENDOS]]+Tabla1[[#This Row],[V. RECAUDOS RESOLUCIONES]])</f>
        <v>772500</v>
      </c>
      <c r="S2833" s="11">
        <f>IFERROR(VLOOKUP(Tabla1[[#This Row],[FECHA]],'RECAUDOS LOCALES'!A:D,4,FALSE),0)</f>
        <v>1</v>
      </c>
      <c r="T2833" s="9">
        <f>IFERROR(VLOOKUP(Tabla1[[#This Row],[FECHA]],'RECAUDOS LOCALES'!A:D,3,FALSE),0)</f>
        <v>124250</v>
      </c>
      <c r="U2833" s="11">
        <f>IFERROR(VLOOKUP(Tabla1[[#This Row],[FECHA]],'RECAUDOS EXTERNOS'!A:D,4,FALSE),0)</f>
        <v>8</v>
      </c>
      <c r="V2833" s="9">
        <f>IFERROR(VLOOKUP(Tabla1[[#This Row],[FECHA]],'RECAUDOS EXTERNOS'!A:D,3,FALSE),0)</f>
        <v>1191524</v>
      </c>
    </row>
    <row r="2834" spans="1:22" x14ac:dyDescent="0.25">
      <c r="A2834" s="1">
        <v>40393</v>
      </c>
      <c r="B2834" s="3" t="s">
        <v>2</v>
      </c>
      <c r="C2834" s="2">
        <v>40391</v>
      </c>
      <c r="D2834" s="5">
        <f>YEAR(Tabla1[[#This Row],[FECHA]])</f>
        <v>2010</v>
      </c>
      <c r="E2834" s="5">
        <f>IFERROR(VLOOKUP(Tabla1[[#This Row],[FECHA]],'COMPARENDOS TOTALES'!A:D,4,FALSE),0)</f>
        <v>5</v>
      </c>
      <c r="F2834" s="9">
        <f>IFERROR(VLOOKUP(Tabla1[[#This Row],[FECHA]],'COMPARENDOS TOTALES'!A:D,3,FALSE),0)</f>
        <v>1682333</v>
      </c>
      <c r="G2834" s="5">
        <f>IFERROR(VLOOKUP(Tabla1[[#This Row],[FECHA]],EXONERACIONES!A:D,4,FALSE),0)</f>
        <v>0</v>
      </c>
      <c r="H2834" s="9">
        <f>IFERROR(VLOOKUP(Tabla1[[#This Row],[FECHA]],EXONERACIONES!A:D,3,FALSE),0)</f>
        <v>0</v>
      </c>
      <c r="I2834" s="5">
        <f>IFERROR(VLOOKUP(Tabla1[[#This Row],[FECHA]],'SIMIT CON RES'!A:D,4,FALSE),0)</f>
        <v>4</v>
      </c>
      <c r="J2834" s="9">
        <f>IFERROR(VLOOKUP(Tabla1[[#This Row],[FECHA]],'SIMIT CON RES'!A:D,3,FALSE),0)</f>
        <v>1167333</v>
      </c>
      <c r="K2834">
        <f>IFERROR(VLOOKUP(Tabla1[[#This Row],[FECHA]],'SIMIT SIN RES'!A:D,4,FALSE),0)</f>
        <v>0</v>
      </c>
      <c r="L2834" s="9">
        <f>IFERROR(VLOOKUP(Tabla1[[#This Row],[FECHA]],'SIMIT SIN RES'!A:D,3,FALSE),0)</f>
        <v>0</v>
      </c>
      <c r="M2834" s="5">
        <f>IFERROR(VLOOKUP(Tabla1[[#This Row],[FECHA]],'RECAUDOS DE COMPARENDOS'!A:D,4,FALSE),0)</f>
        <v>0</v>
      </c>
      <c r="N2834" s="9">
        <f>IFERROR(VLOOKUP(Tabla1[[#This Row],[FECHA]],'RECAUDOS DE COMPARENDOS'!A:D,3,FALSE),0)</f>
        <v>0</v>
      </c>
      <c r="O2834" s="5">
        <f>IFERROR(VLOOKUP(Tabla1[[#This Row],[FECHA]],'RECAUDOS DE RESOLUCIONES'!A:D,4,FALSE),0)</f>
        <v>0</v>
      </c>
      <c r="P2834" s="9">
        <f>IFERROR(VLOOKUP(Tabla1[[#This Row],[FECHA]],'RECAUDOS DE RESOLUCIONES'!A:D,3,FALSE),0)</f>
        <v>0</v>
      </c>
      <c r="Q283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834" s="9">
        <f>Tabla1[V. COMPARENDOS]-(Tabla1[V. EXONERACIONES]+Tabla1[[#This Row],[V. SIMIT CON RESOLUCION]]+Tabla1[[#This Row],[V. SIMIT SIN RESOLUCION]]+Tabla1[[#This Row],[V. RECAUDOS COMPARENDOS]]+Tabla1[[#This Row],[V. RECAUDOS RESOLUCIONES]])</f>
        <v>515000</v>
      </c>
      <c r="S2834" s="11">
        <f>IFERROR(VLOOKUP(Tabla1[[#This Row],[FECHA]],'RECAUDOS LOCALES'!A:D,4,FALSE),0)</f>
        <v>2</v>
      </c>
      <c r="T2834" s="9">
        <f>IFERROR(VLOOKUP(Tabla1[[#This Row],[FECHA]],'RECAUDOS LOCALES'!A:D,3,FALSE),0)</f>
        <v>159261</v>
      </c>
      <c r="U2834" s="11">
        <f>IFERROR(VLOOKUP(Tabla1[[#This Row],[FECHA]],'RECAUDOS EXTERNOS'!A:D,4,FALSE),0)</f>
        <v>7</v>
      </c>
      <c r="V2834" s="9">
        <f>IFERROR(VLOOKUP(Tabla1[[#This Row],[FECHA]],'RECAUDOS EXTERNOS'!A:D,3,FALSE),0)</f>
        <v>972000</v>
      </c>
    </row>
    <row r="2835" spans="1:22" x14ac:dyDescent="0.25">
      <c r="A2835" s="1">
        <v>40394</v>
      </c>
      <c r="B2835" s="3" t="s">
        <v>3</v>
      </c>
      <c r="C2835" s="2">
        <v>40391</v>
      </c>
      <c r="D2835" s="5">
        <f>YEAR(Tabla1[[#This Row],[FECHA]])</f>
        <v>2010</v>
      </c>
      <c r="E2835" s="5">
        <f>IFERROR(VLOOKUP(Tabla1[[#This Row],[FECHA]],'COMPARENDOS TOTALES'!A:D,4,FALSE),0)</f>
        <v>1</v>
      </c>
      <c r="F2835" s="9">
        <f>IFERROR(VLOOKUP(Tabla1[[#This Row],[FECHA]],'COMPARENDOS TOTALES'!A:D,3,FALSE),0)</f>
        <v>257500</v>
      </c>
      <c r="G2835" s="5">
        <f>IFERROR(VLOOKUP(Tabla1[[#This Row],[FECHA]],EXONERACIONES!A:D,4,FALSE),0)</f>
        <v>0</v>
      </c>
      <c r="H2835" s="9">
        <f>IFERROR(VLOOKUP(Tabla1[[#This Row],[FECHA]],EXONERACIONES!A:D,3,FALSE),0)</f>
        <v>0</v>
      </c>
      <c r="I2835" s="5">
        <f>IFERROR(VLOOKUP(Tabla1[[#This Row],[FECHA]],'SIMIT CON RES'!A:D,4,FALSE),0)</f>
        <v>1</v>
      </c>
      <c r="J2835" s="9">
        <f>IFERROR(VLOOKUP(Tabla1[[#This Row],[FECHA]],'SIMIT CON RES'!A:D,3,FALSE),0)</f>
        <v>257500</v>
      </c>
      <c r="K2835">
        <f>IFERROR(VLOOKUP(Tabla1[[#This Row],[FECHA]],'SIMIT SIN RES'!A:D,4,FALSE),0)</f>
        <v>0</v>
      </c>
      <c r="L2835" s="9">
        <f>IFERROR(VLOOKUP(Tabla1[[#This Row],[FECHA]],'SIMIT SIN RES'!A:D,3,FALSE),0)</f>
        <v>0</v>
      </c>
      <c r="M2835" s="5">
        <f>IFERROR(VLOOKUP(Tabla1[[#This Row],[FECHA]],'RECAUDOS DE COMPARENDOS'!A:D,4,FALSE),0)</f>
        <v>0</v>
      </c>
      <c r="N2835" s="9">
        <f>IFERROR(VLOOKUP(Tabla1[[#This Row],[FECHA]],'RECAUDOS DE COMPARENDOS'!A:D,3,FALSE),0)</f>
        <v>0</v>
      </c>
      <c r="O2835" s="5">
        <f>IFERROR(VLOOKUP(Tabla1[[#This Row],[FECHA]],'RECAUDOS DE RESOLUCIONES'!A:D,4,FALSE),0)</f>
        <v>0</v>
      </c>
      <c r="P2835" s="9">
        <f>IFERROR(VLOOKUP(Tabla1[[#This Row],[FECHA]],'RECAUDOS DE RESOLUCIONES'!A:D,3,FALSE),0)</f>
        <v>0</v>
      </c>
      <c r="Q283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83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835" s="11">
        <f>IFERROR(VLOOKUP(Tabla1[[#This Row],[FECHA]],'RECAUDOS LOCALES'!A:D,4,FALSE),0)</f>
        <v>4</v>
      </c>
      <c r="T2835" s="9">
        <f>IFERROR(VLOOKUP(Tabla1[[#This Row],[FECHA]],'RECAUDOS LOCALES'!A:D,3,FALSE),0)</f>
        <v>719124</v>
      </c>
      <c r="U2835" s="11">
        <f>IFERROR(VLOOKUP(Tabla1[[#This Row],[FECHA]],'RECAUDOS EXTERNOS'!A:D,4,FALSE),0)</f>
        <v>5</v>
      </c>
      <c r="V2835" s="9">
        <f>IFERROR(VLOOKUP(Tabla1[[#This Row],[FECHA]],'RECAUDOS EXTERNOS'!A:D,3,FALSE),0)</f>
        <v>644975</v>
      </c>
    </row>
    <row r="2836" spans="1:22" x14ac:dyDescent="0.25">
      <c r="A2836" s="1">
        <v>40395</v>
      </c>
      <c r="B2836" s="3" t="s">
        <v>6</v>
      </c>
      <c r="C2836" s="2">
        <v>40391</v>
      </c>
      <c r="D2836" s="5">
        <f>YEAR(Tabla1[[#This Row],[FECHA]])</f>
        <v>2010</v>
      </c>
      <c r="E2836" s="5">
        <f>IFERROR(VLOOKUP(Tabla1[[#This Row],[FECHA]],'COMPARENDOS TOTALES'!A:D,4,FALSE),0)</f>
        <v>1</v>
      </c>
      <c r="F2836" s="9">
        <f>IFERROR(VLOOKUP(Tabla1[[#This Row],[FECHA]],'COMPARENDOS TOTALES'!A:D,3,FALSE),0)</f>
        <v>257500</v>
      </c>
      <c r="G2836" s="5">
        <f>IFERROR(VLOOKUP(Tabla1[[#This Row],[FECHA]],EXONERACIONES!A:D,4,FALSE),0)</f>
        <v>0</v>
      </c>
      <c r="H2836" s="9">
        <f>IFERROR(VLOOKUP(Tabla1[[#This Row],[FECHA]],EXONERACIONES!A:D,3,FALSE),0)</f>
        <v>0</v>
      </c>
      <c r="I2836" s="5">
        <f>IFERROR(VLOOKUP(Tabla1[[#This Row],[FECHA]],'SIMIT CON RES'!A:D,4,FALSE),0)</f>
        <v>1</v>
      </c>
      <c r="J2836" s="9">
        <f>IFERROR(VLOOKUP(Tabla1[[#This Row],[FECHA]],'SIMIT CON RES'!A:D,3,FALSE),0)</f>
        <v>257500</v>
      </c>
      <c r="K2836">
        <f>IFERROR(VLOOKUP(Tabla1[[#This Row],[FECHA]],'SIMIT SIN RES'!A:D,4,FALSE),0)</f>
        <v>0</v>
      </c>
      <c r="L2836" s="9">
        <f>IFERROR(VLOOKUP(Tabla1[[#This Row],[FECHA]],'SIMIT SIN RES'!A:D,3,FALSE),0)</f>
        <v>0</v>
      </c>
      <c r="M2836" s="5">
        <f>IFERROR(VLOOKUP(Tabla1[[#This Row],[FECHA]],'RECAUDOS DE COMPARENDOS'!A:D,4,FALSE),0)</f>
        <v>0</v>
      </c>
      <c r="N2836" s="9">
        <f>IFERROR(VLOOKUP(Tabla1[[#This Row],[FECHA]],'RECAUDOS DE COMPARENDOS'!A:D,3,FALSE),0)</f>
        <v>0</v>
      </c>
      <c r="O2836" s="5">
        <f>IFERROR(VLOOKUP(Tabla1[[#This Row],[FECHA]],'RECAUDOS DE RESOLUCIONES'!A:D,4,FALSE),0)</f>
        <v>0</v>
      </c>
      <c r="P2836" s="9">
        <f>IFERROR(VLOOKUP(Tabla1[[#This Row],[FECHA]],'RECAUDOS DE RESOLUCIONES'!A:D,3,FALSE),0)</f>
        <v>0</v>
      </c>
      <c r="Q283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83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836" s="11">
        <f>IFERROR(VLOOKUP(Tabla1[[#This Row],[FECHA]],'RECAUDOS LOCALES'!A:D,4,FALSE),0)</f>
        <v>0</v>
      </c>
      <c r="T2836" s="9">
        <f>IFERROR(VLOOKUP(Tabla1[[#This Row],[FECHA]],'RECAUDOS LOCALES'!A:D,3,FALSE),0)</f>
        <v>0</v>
      </c>
      <c r="U2836" s="11">
        <f>IFERROR(VLOOKUP(Tabla1[[#This Row],[FECHA]],'RECAUDOS EXTERNOS'!A:D,4,FALSE),0)</f>
        <v>6</v>
      </c>
      <c r="V2836" s="9">
        <f>IFERROR(VLOOKUP(Tabla1[[#This Row],[FECHA]],'RECAUDOS EXTERNOS'!A:D,3,FALSE),0)</f>
        <v>1071993</v>
      </c>
    </row>
    <row r="2837" spans="1:22" x14ac:dyDescent="0.25">
      <c r="A2837" s="1">
        <v>40396</v>
      </c>
      <c r="B2837" s="3" t="s">
        <v>0</v>
      </c>
      <c r="C2837" s="2">
        <v>40391</v>
      </c>
      <c r="D2837" s="5">
        <f>YEAR(Tabla1[[#This Row],[FECHA]])</f>
        <v>2010</v>
      </c>
      <c r="E2837" s="5">
        <f>IFERROR(VLOOKUP(Tabla1[[#This Row],[FECHA]],'COMPARENDOS TOTALES'!A:D,4,FALSE),0)</f>
        <v>5</v>
      </c>
      <c r="F2837" s="9">
        <f>IFERROR(VLOOKUP(Tabla1[[#This Row],[FECHA]],'COMPARENDOS TOTALES'!A:D,3,FALSE),0)</f>
        <v>1304666</v>
      </c>
      <c r="G2837" s="5">
        <f>IFERROR(VLOOKUP(Tabla1[[#This Row],[FECHA]],EXONERACIONES!A:D,4,FALSE),0)</f>
        <v>0</v>
      </c>
      <c r="H2837" s="9">
        <f>IFERROR(VLOOKUP(Tabla1[[#This Row],[FECHA]],EXONERACIONES!A:D,3,FALSE),0)</f>
        <v>0</v>
      </c>
      <c r="I2837" s="5">
        <f>IFERROR(VLOOKUP(Tabla1[[#This Row],[FECHA]],'SIMIT CON RES'!A:D,4,FALSE),0)</f>
        <v>4</v>
      </c>
      <c r="J2837" s="9">
        <f>IFERROR(VLOOKUP(Tabla1[[#This Row],[FECHA]],'SIMIT CON RES'!A:D,3,FALSE),0)</f>
        <v>789666</v>
      </c>
      <c r="K2837">
        <f>IFERROR(VLOOKUP(Tabla1[[#This Row],[FECHA]],'SIMIT SIN RES'!A:D,4,FALSE),0)</f>
        <v>0</v>
      </c>
      <c r="L2837" s="9">
        <f>IFERROR(VLOOKUP(Tabla1[[#This Row],[FECHA]],'SIMIT SIN RES'!A:D,3,FALSE),0)</f>
        <v>0</v>
      </c>
      <c r="M2837" s="5">
        <f>IFERROR(VLOOKUP(Tabla1[[#This Row],[FECHA]],'RECAUDOS DE COMPARENDOS'!A:D,4,FALSE),0)</f>
        <v>0</v>
      </c>
      <c r="N2837" s="9">
        <f>IFERROR(VLOOKUP(Tabla1[[#This Row],[FECHA]],'RECAUDOS DE COMPARENDOS'!A:D,3,FALSE),0)</f>
        <v>0</v>
      </c>
      <c r="O2837" s="5">
        <f>IFERROR(VLOOKUP(Tabla1[[#This Row],[FECHA]],'RECAUDOS DE RESOLUCIONES'!A:D,4,FALSE),0)</f>
        <v>0</v>
      </c>
      <c r="P2837" s="9">
        <f>IFERROR(VLOOKUP(Tabla1[[#This Row],[FECHA]],'RECAUDOS DE RESOLUCIONES'!A:D,3,FALSE),0)</f>
        <v>0</v>
      </c>
      <c r="Q283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837" s="9">
        <f>Tabla1[V. COMPARENDOS]-(Tabla1[V. EXONERACIONES]+Tabla1[[#This Row],[V. SIMIT CON RESOLUCION]]+Tabla1[[#This Row],[V. SIMIT SIN RESOLUCION]]+Tabla1[[#This Row],[V. RECAUDOS COMPARENDOS]]+Tabla1[[#This Row],[V. RECAUDOS RESOLUCIONES]])</f>
        <v>515000</v>
      </c>
      <c r="S2837" s="11">
        <f>IFERROR(VLOOKUP(Tabla1[[#This Row],[FECHA]],'RECAUDOS LOCALES'!A:D,4,FALSE),0)</f>
        <v>2</v>
      </c>
      <c r="T2837" s="9">
        <f>IFERROR(VLOOKUP(Tabla1[[#This Row],[FECHA]],'RECAUDOS LOCALES'!A:D,3,FALSE),0)</f>
        <v>230752</v>
      </c>
      <c r="U2837" s="11">
        <f>IFERROR(VLOOKUP(Tabla1[[#This Row],[FECHA]],'RECAUDOS EXTERNOS'!A:D,4,FALSE),0)</f>
        <v>4</v>
      </c>
      <c r="V2837" s="9">
        <f>IFERROR(VLOOKUP(Tabla1[[#This Row],[FECHA]],'RECAUDOS EXTERNOS'!A:D,3,FALSE),0)</f>
        <v>758168</v>
      </c>
    </row>
    <row r="2838" spans="1:22" x14ac:dyDescent="0.25">
      <c r="A2838" s="1">
        <v>40397</v>
      </c>
      <c r="B2838" s="3" t="s">
        <v>5</v>
      </c>
      <c r="C2838" s="2">
        <v>40391</v>
      </c>
      <c r="D2838" s="5">
        <f>YEAR(Tabla1[[#This Row],[FECHA]])</f>
        <v>2010</v>
      </c>
      <c r="E2838" s="5">
        <f>IFERROR(VLOOKUP(Tabla1[[#This Row],[FECHA]],'COMPARENDOS TOTALES'!A:D,4,FALSE),0)</f>
        <v>8</v>
      </c>
      <c r="F2838" s="9">
        <f>IFERROR(VLOOKUP(Tabla1[[#This Row],[FECHA]],'COMPARENDOS TOTALES'!A:D,3,FALSE),0)</f>
        <v>4257333</v>
      </c>
      <c r="G2838" s="5">
        <f>IFERROR(VLOOKUP(Tabla1[[#This Row],[FECHA]],EXONERACIONES!A:D,4,FALSE),0)</f>
        <v>0</v>
      </c>
      <c r="H2838" s="9">
        <f>IFERROR(VLOOKUP(Tabla1[[#This Row],[FECHA]],EXONERACIONES!A:D,3,FALSE),0)</f>
        <v>0</v>
      </c>
      <c r="I2838" s="5">
        <f>IFERROR(VLOOKUP(Tabla1[[#This Row],[FECHA]],'SIMIT CON RES'!A:D,4,FALSE),0)</f>
        <v>6</v>
      </c>
      <c r="J2838" s="9">
        <f>IFERROR(VLOOKUP(Tabla1[[#This Row],[FECHA]],'SIMIT CON RES'!A:D,3,FALSE),0)</f>
        <v>3227333</v>
      </c>
      <c r="K2838">
        <f>IFERROR(VLOOKUP(Tabla1[[#This Row],[FECHA]],'SIMIT SIN RES'!A:D,4,FALSE),0)</f>
        <v>0</v>
      </c>
      <c r="L2838" s="9">
        <f>IFERROR(VLOOKUP(Tabla1[[#This Row],[FECHA]],'SIMIT SIN RES'!A:D,3,FALSE),0)</f>
        <v>0</v>
      </c>
      <c r="M2838" s="5">
        <f>IFERROR(VLOOKUP(Tabla1[[#This Row],[FECHA]],'RECAUDOS DE COMPARENDOS'!A:D,4,FALSE),0)</f>
        <v>1</v>
      </c>
      <c r="N2838" s="9">
        <f>IFERROR(VLOOKUP(Tabla1[[#This Row],[FECHA]],'RECAUDOS DE COMPARENDOS'!A:D,3,FALSE),0)</f>
        <v>515000</v>
      </c>
      <c r="O2838" s="5">
        <f>IFERROR(VLOOKUP(Tabla1[[#This Row],[FECHA]],'RECAUDOS DE RESOLUCIONES'!A:D,4,FALSE),0)</f>
        <v>0</v>
      </c>
      <c r="P2838" s="9">
        <f>IFERROR(VLOOKUP(Tabla1[[#This Row],[FECHA]],'RECAUDOS DE RESOLUCIONES'!A:D,3,FALSE),0)</f>
        <v>0</v>
      </c>
      <c r="Q283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838" s="9">
        <f>Tabla1[V. COMPARENDOS]-(Tabla1[V. EXONERACIONES]+Tabla1[[#This Row],[V. SIMIT CON RESOLUCION]]+Tabla1[[#This Row],[V. SIMIT SIN RESOLUCION]]+Tabla1[[#This Row],[V. RECAUDOS COMPARENDOS]]+Tabla1[[#This Row],[V. RECAUDOS RESOLUCIONES]])</f>
        <v>515000</v>
      </c>
      <c r="S2838" s="11">
        <f>IFERROR(VLOOKUP(Tabla1[[#This Row],[FECHA]],'RECAUDOS LOCALES'!A:D,4,FALSE),0)</f>
        <v>0</v>
      </c>
      <c r="T2838" s="9">
        <f>IFERROR(VLOOKUP(Tabla1[[#This Row],[FECHA]],'RECAUDOS LOCALES'!A:D,3,FALSE),0)</f>
        <v>0</v>
      </c>
      <c r="U2838" s="11">
        <f>IFERROR(VLOOKUP(Tabla1[[#This Row],[FECHA]],'RECAUDOS EXTERNOS'!A:D,4,FALSE),0)</f>
        <v>0</v>
      </c>
      <c r="V2838" s="9">
        <f>IFERROR(VLOOKUP(Tabla1[[#This Row],[FECHA]],'RECAUDOS EXTERNOS'!A:D,3,FALSE),0)</f>
        <v>0</v>
      </c>
    </row>
    <row r="2839" spans="1:22" x14ac:dyDescent="0.25">
      <c r="A2839" s="1">
        <v>40398</v>
      </c>
      <c r="B2839" s="3" t="s">
        <v>4</v>
      </c>
      <c r="C2839" s="2">
        <v>40391</v>
      </c>
      <c r="D2839" s="5">
        <f>YEAR(Tabla1[[#This Row],[FECHA]])</f>
        <v>2010</v>
      </c>
      <c r="E2839" s="5">
        <f>IFERROR(VLOOKUP(Tabla1[[#This Row],[FECHA]],'COMPARENDOS TOTALES'!A:D,4,FALSE),0)</f>
        <v>3</v>
      </c>
      <c r="F2839" s="9">
        <f>IFERROR(VLOOKUP(Tabla1[[#This Row],[FECHA]],'COMPARENDOS TOTALES'!A:D,3,FALSE),0)</f>
        <v>1030000</v>
      </c>
      <c r="G2839" s="5">
        <f>IFERROR(VLOOKUP(Tabla1[[#This Row],[FECHA]],EXONERACIONES!A:D,4,FALSE),0)</f>
        <v>0</v>
      </c>
      <c r="H2839" s="9">
        <f>IFERROR(VLOOKUP(Tabla1[[#This Row],[FECHA]],EXONERACIONES!A:D,3,FALSE),0)</f>
        <v>0</v>
      </c>
      <c r="I2839" s="5">
        <f>IFERROR(VLOOKUP(Tabla1[[#This Row],[FECHA]],'SIMIT CON RES'!A:D,4,FALSE),0)</f>
        <v>3</v>
      </c>
      <c r="J2839" s="9">
        <f>IFERROR(VLOOKUP(Tabla1[[#This Row],[FECHA]],'SIMIT CON RES'!A:D,3,FALSE),0)</f>
        <v>1030000</v>
      </c>
      <c r="K2839">
        <f>IFERROR(VLOOKUP(Tabla1[[#This Row],[FECHA]],'SIMIT SIN RES'!A:D,4,FALSE),0)</f>
        <v>0</v>
      </c>
      <c r="L2839" s="9">
        <f>IFERROR(VLOOKUP(Tabla1[[#This Row],[FECHA]],'SIMIT SIN RES'!A:D,3,FALSE),0)</f>
        <v>0</v>
      </c>
      <c r="M2839" s="5">
        <f>IFERROR(VLOOKUP(Tabla1[[#This Row],[FECHA]],'RECAUDOS DE COMPARENDOS'!A:D,4,FALSE),0)</f>
        <v>0</v>
      </c>
      <c r="N2839" s="9">
        <f>IFERROR(VLOOKUP(Tabla1[[#This Row],[FECHA]],'RECAUDOS DE COMPARENDOS'!A:D,3,FALSE),0)</f>
        <v>0</v>
      </c>
      <c r="O2839" s="5">
        <f>IFERROR(VLOOKUP(Tabla1[[#This Row],[FECHA]],'RECAUDOS DE RESOLUCIONES'!A:D,4,FALSE),0)</f>
        <v>0</v>
      </c>
      <c r="P2839" s="9">
        <f>IFERROR(VLOOKUP(Tabla1[[#This Row],[FECHA]],'RECAUDOS DE RESOLUCIONES'!A:D,3,FALSE),0)</f>
        <v>0</v>
      </c>
      <c r="Q283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83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839" s="11">
        <f>IFERROR(VLOOKUP(Tabla1[[#This Row],[FECHA]],'RECAUDOS LOCALES'!A:D,4,FALSE),0)</f>
        <v>0</v>
      </c>
      <c r="T2839" s="9">
        <f>IFERROR(VLOOKUP(Tabla1[[#This Row],[FECHA]],'RECAUDOS LOCALES'!A:D,3,FALSE),0)</f>
        <v>0</v>
      </c>
      <c r="U2839" s="11">
        <f>IFERROR(VLOOKUP(Tabla1[[#This Row],[FECHA]],'RECAUDOS EXTERNOS'!A:D,4,FALSE),0)</f>
        <v>0</v>
      </c>
      <c r="V2839" s="9">
        <f>IFERROR(VLOOKUP(Tabla1[[#This Row],[FECHA]],'RECAUDOS EXTERNOS'!A:D,3,FALSE),0)</f>
        <v>0</v>
      </c>
    </row>
    <row r="2840" spans="1:22" x14ac:dyDescent="0.25">
      <c r="A2840" s="1">
        <v>40399</v>
      </c>
      <c r="B2840" s="3" t="s">
        <v>1</v>
      </c>
      <c r="C2840" s="2">
        <v>40391</v>
      </c>
      <c r="D2840" s="5">
        <f>YEAR(Tabla1[[#This Row],[FECHA]])</f>
        <v>2010</v>
      </c>
      <c r="E2840" s="5">
        <f>IFERROR(VLOOKUP(Tabla1[[#This Row],[FECHA]],'COMPARENDOS TOTALES'!A:D,4,FALSE),0)</f>
        <v>1</v>
      </c>
      <c r="F2840" s="9">
        <f>IFERROR(VLOOKUP(Tabla1[[#This Row],[FECHA]],'COMPARENDOS TOTALES'!A:D,3,FALSE),0)</f>
        <v>515000</v>
      </c>
      <c r="G2840" s="5">
        <f>IFERROR(VLOOKUP(Tabla1[[#This Row],[FECHA]],EXONERACIONES!A:D,4,FALSE),0)</f>
        <v>0</v>
      </c>
      <c r="H2840" s="9">
        <f>IFERROR(VLOOKUP(Tabla1[[#This Row],[FECHA]],EXONERACIONES!A:D,3,FALSE),0)</f>
        <v>0</v>
      </c>
      <c r="I2840" s="5">
        <f>IFERROR(VLOOKUP(Tabla1[[#This Row],[FECHA]],'SIMIT CON RES'!A:D,4,FALSE),0)</f>
        <v>1</v>
      </c>
      <c r="J2840" s="9">
        <f>IFERROR(VLOOKUP(Tabla1[[#This Row],[FECHA]],'SIMIT CON RES'!A:D,3,FALSE),0)</f>
        <v>515000</v>
      </c>
      <c r="K2840">
        <f>IFERROR(VLOOKUP(Tabla1[[#This Row],[FECHA]],'SIMIT SIN RES'!A:D,4,FALSE),0)</f>
        <v>0</v>
      </c>
      <c r="L2840" s="9">
        <f>IFERROR(VLOOKUP(Tabla1[[#This Row],[FECHA]],'SIMIT SIN RES'!A:D,3,FALSE),0)</f>
        <v>0</v>
      </c>
      <c r="M2840" s="5">
        <f>IFERROR(VLOOKUP(Tabla1[[#This Row],[FECHA]],'RECAUDOS DE COMPARENDOS'!A:D,4,FALSE),0)</f>
        <v>0</v>
      </c>
      <c r="N2840" s="9">
        <f>IFERROR(VLOOKUP(Tabla1[[#This Row],[FECHA]],'RECAUDOS DE COMPARENDOS'!A:D,3,FALSE),0)</f>
        <v>0</v>
      </c>
      <c r="O2840" s="5">
        <f>IFERROR(VLOOKUP(Tabla1[[#This Row],[FECHA]],'RECAUDOS DE RESOLUCIONES'!A:D,4,FALSE),0)</f>
        <v>0</v>
      </c>
      <c r="P2840" s="9">
        <f>IFERROR(VLOOKUP(Tabla1[[#This Row],[FECHA]],'RECAUDOS DE RESOLUCIONES'!A:D,3,FALSE),0)</f>
        <v>0</v>
      </c>
      <c r="Q284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84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840" s="11">
        <f>IFERROR(VLOOKUP(Tabla1[[#This Row],[FECHA]],'RECAUDOS LOCALES'!A:D,4,FALSE),0)</f>
        <v>0</v>
      </c>
      <c r="T2840" s="9">
        <f>IFERROR(VLOOKUP(Tabla1[[#This Row],[FECHA]],'RECAUDOS LOCALES'!A:D,3,FALSE),0)</f>
        <v>0</v>
      </c>
      <c r="U2840" s="11">
        <f>IFERROR(VLOOKUP(Tabla1[[#This Row],[FECHA]],'RECAUDOS EXTERNOS'!A:D,4,FALSE),0)</f>
        <v>2</v>
      </c>
      <c r="V2840" s="9">
        <f>IFERROR(VLOOKUP(Tabla1[[#This Row],[FECHA]],'RECAUDOS EXTERNOS'!A:D,3,FALSE),0)</f>
        <v>233075</v>
      </c>
    </row>
    <row r="2841" spans="1:22" x14ac:dyDescent="0.25">
      <c r="A2841" s="1">
        <v>40400</v>
      </c>
      <c r="B2841" s="3" t="s">
        <v>2</v>
      </c>
      <c r="C2841" s="2">
        <v>40391</v>
      </c>
      <c r="D2841" s="5">
        <f>YEAR(Tabla1[[#This Row],[FECHA]])</f>
        <v>2010</v>
      </c>
      <c r="E2841" s="5">
        <f>IFERROR(VLOOKUP(Tabla1[[#This Row],[FECHA]],'COMPARENDOS TOTALES'!A:D,4,FALSE),0)</f>
        <v>0</v>
      </c>
      <c r="F2841" s="9">
        <f>IFERROR(VLOOKUP(Tabla1[[#This Row],[FECHA]],'COMPARENDOS TOTALES'!A:D,3,FALSE),0)</f>
        <v>0</v>
      </c>
      <c r="G2841" s="5">
        <f>IFERROR(VLOOKUP(Tabla1[[#This Row],[FECHA]],EXONERACIONES!A:D,4,FALSE),0)</f>
        <v>0</v>
      </c>
      <c r="H2841" s="9">
        <f>IFERROR(VLOOKUP(Tabla1[[#This Row],[FECHA]],EXONERACIONES!A:D,3,FALSE),0)</f>
        <v>0</v>
      </c>
      <c r="I2841" s="5">
        <f>IFERROR(VLOOKUP(Tabla1[[#This Row],[FECHA]],'SIMIT CON RES'!A:D,4,FALSE),0)</f>
        <v>0</v>
      </c>
      <c r="J2841" s="9">
        <f>IFERROR(VLOOKUP(Tabla1[[#This Row],[FECHA]],'SIMIT CON RES'!A:D,3,FALSE),0)</f>
        <v>0</v>
      </c>
      <c r="K2841">
        <f>IFERROR(VLOOKUP(Tabla1[[#This Row],[FECHA]],'SIMIT SIN RES'!A:D,4,FALSE),0)</f>
        <v>0</v>
      </c>
      <c r="L2841" s="9">
        <f>IFERROR(VLOOKUP(Tabla1[[#This Row],[FECHA]],'SIMIT SIN RES'!A:D,3,FALSE),0)</f>
        <v>0</v>
      </c>
      <c r="M2841" s="5">
        <f>IFERROR(VLOOKUP(Tabla1[[#This Row],[FECHA]],'RECAUDOS DE COMPARENDOS'!A:D,4,FALSE),0)</f>
        <v>0</v>
      </c>
      <c r="N2841" s="9">
        <f>IFERROR(VLOOKUP(Tabla1[[#This Row],[FECHA]],'RECAUDOS DE COMPARENDOS'!A:D,3,FALSE),0)</f>
        <v>0</v>
      </c>
      <c r="O2841" s="5">
        <f>IFERROR(VLOOKUP(Tabla1[[#This Row],[FECHA]],'RECAUDOS DE RESOLUCIONES'!A:D,4,FALSE),0)</f>
        <v>0</v>
      </c>
      <c r="P2841" s="9">
        <f>IFERROR(VLOOKUP(Tabla1[[#This Row],[FECHA]],'RECAUDOS DE RESOLUCIONES'!A:D,3,FALSE),0)</f>
        <v>0</v>
      </c>
      <c r="Q284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84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841" s="11">
        <f>IFERROR(VLOOKUP(Tabla1[[#This Row],[FECHA]],'RECAUDOS LOCALES'!A:D,4,FALSE),0)</f>
        <v>0</v>
      </c>
      <c r="T2841" s="9">
        <f>IFERROR(VLOOKUP(Tabla1[[#This Row],[FECHA]],'RECAUDOS LOCALES'!A:D,3,FALSE),0)</f>
        <v>0</v>
      </c>
      <c r="U2841" s="11">
        <f>IFERROR(VLOOKUP(Tabla1[[#This Row],[FECHA]],'RECAUDOS EXTERNOS'!A:D,4,FALSE),0)</f>
        <v>3</v>
      </c>
      <c r="V2841" s="9">
        <f>IFERROR(VLOOKUP(Tabla1[[#This Row],[FECHA]],'RECAUDOS EXTERNOS'!A:D,3,FALSE),0)</f>
        <v>436935</v>
      </c>
    </row>
    <row r="2842" spans="1:22" x14ac:dyDescent="0.25">
      <c r="A2842" s="1">
        <v>40401</v>
      </c>
      <c r="B2842" s="3" t="s">
        <v>3</v>
      </c>
      <c r="C2842" s="2">
        <v>40391</v>
      </c>
      <c r="D2842" s="5">
        <f>YEAR(Tabla1[[#This Row],[FECHA]])</f>
        <v>2010</v>
      </c>
      <c r="E2842" s="5">
        <f>IFERROR(VLOOKUP(Tabla1[[#This Row],[FECHA]],'COMPARENDOS TOTALES'!A:D,4,FALSE),0)</f>
        <v>0</v>
      </c>
      <c r="F2842" s="9">
        <f>IFERROR(VLOOKUP(Tabla1[[#This Row],[FECHA]],'COMPARENDOS TOTALES'!A:D,3,FALSE),0)</f>
        <v>0</v>
      </c>
      <c r="G2842" s="5">
        <f>IFERROR(VLOOKUP(Tabla1[[#This Row],[FECHA]],EXONERACIONES!A:D,4,FALSE),0)</f>
        <v>0</v>
      </c>
      <c r="H2842" s="9">
        <f>IFERROR(VLOOKUP(Tabla1[[#This Row],[FECHA]],EXONERACIONES!A:D,3,FALSE),0)</f>
        <v>0</v>
      </c>
      <c r="I2842" s="5">
        <f>IFERROR(VLOOKUP(Tabla1[[#This Row],[FECHA]],'SIMIT CON RES'!A:D,4,FALSE),0)</f>
        <v>0</v>
      </c>
      <c r="J2842" s="9">
        <f>IFERROR(VLOOKUP(Tabla1[[#This Row],[FECHA]],'SIMIT CON RES'!A:D,3,FALSE),0)</f>
        <v>0</v>
      </c>
      <c r="K2842">
        <f>IFERROR(VLOOKUP(Tabla1[[#This Row],[FECHA]],'SIMIT SIN RES'!A:D,4,FALSE),0)</f>
        <v>0</v>
      </c>
      <c r="L2842" s="9">
        <f>IFERROR(VLOOKUP(Tabla1[[#This Row],[FECHA]],'SIMIT SIN RES'!A:D,3,FALSE),0)</f>
        <v>0</v>
      </c>
      <c r="M2842" s="5">
        <f>IFERROR(VLOOKUP(Tabla1[[#This Row],[FECHA]],'RECAUDOS DE COMPARENDOS'!A:D,4,FALSE),0)</f>
        <v>0</v>
      </c>
      <c r="N2842" s="9">
        <f>IFERROR(VLOOKUP(Tabla1[[#This Row],[FECHA]],'RECAUDOS DE COMPARENDOS'!A:D,3,FALSE),0)</f>
        <v>0</v>
      </c>
      <c r="O2842" s="5">
        <f>IFERROR(VLOOKUP(Tabla1[[#This Row],[FECHA]],'RECAUDOS DE RESOLUCIONES'!A:D,4,FALSE),0)</f>
        <v>0</v>
      </c>
      <c r="P2842" s="9">
        <f>IFERROR(VLOOKUP(Tabla1[[#This Row],[FECHA]],'RECAUDOS DE RESOLUCIONES'!A:D,3,FALSE),0)</f>
        <v>0</v>
      </c>
      <c r="Q284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84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842" s="11">
        <f>IFERROR(VLOOKUP(Tabla1[[#This Row],[FECHA]],'RECAUDOS LOCALES'!A:D,4,FALSE),0)</f>
        <v>2</v>
      </c>
      <c r="T2842" s="9">
        <f>IFERROR(VLOOKUP(Tabla1[[#This Row],[FECHA]],'RECAUDOS LOCALES'!A:D,3,FALSE),0)</f>
        <v>448140</v>
      </c>
      <c r="U2842" s="11">
        <f>IFERROR(VLOOKUP(Tabla1[[#This Row],[FECHA]],'RECAUDOS EXTERNOS'!A:D,4,FALSE),0)</f>
        <v>8</v>
      </c>
      <c r="V2842" s="9">
        <f>IFERROR(VLOOKUP(Tabla1[[#This Row],[FECHA]],'RECAUDOS EXTERNOS'!A:D,3,FALSE),0)</f>
        <v>1260446</v>
      </c>
    </row>
    <row r="2843" spans="1:22" x14ac:dyDescent="0.25">
      <c r="A2843" s="1">
        <v>40402</v>
      </c>
      <c r="B2843" s="3" t="s">
        <v>6</v>
      </c>
      <c r="C2843" s="2">
        <v>40391</v>
      </c>
      <c r="D2843" s="5">
        <f>YEAR(Tabla1[[#This Row],[FECHA]])</f>
        <v>2010</v>
      </c>
      <c r="E2843" s="5">
        <f>IFERROR(VLOOKUP(Tabla1[[#This Row],[FECHA]],'COMPARENDOS TOTALES'!A:D,4,FALSE),0)</f>
        <v>4</v>
      </c>
      <c r="F2843" s="9">
        <f>IFERROR(VLOOKUP(Tabla1[[#This Row],[FECHA]],'COMPARENDOS TOTALES'!A:D,3,FALSE),0)</f>
        <v>1047166</v>
      </c>
      <c r="G2843" s="5">
        <f>IFERROR(VLOOKUP(Tabla1[[#This Row],[FECHA]],EXONERACIONES!A:D,4,FALSE),0)</f>
        <v>0</v>
      </c>
      <c r="H2843" s="9">
        <f>IFERROR(VLOOKUP(Tabla1[[#This Row],[FECHA]],EXONERACIONES!A:D,3,FALSE),0)</f>
        <v>0</v>
      </c>
      <c r="I2843" s="5">
        <f>IFERROR(VLOOKUP(Tabla1[[#This Row],[FECHA]],'SIMIT CON RES'!A:D,4,FALSE),0)</f>
        <v>2</v>
      </c>
      <c r="J2843" s="9">
        <f>IFERROR(VLOOKUP(Tabla1[[#This Row],[FECHA]],'SIMIT CON RES'!A:D,3,FALSE),0)</f>
        <v>274666</v>
      </c>
      <c r="K2843">
        <f>IFERROR(VLOOKUP(Tabla1[[#This Row],[FECHA]],'SIMIT SIN RES'!A:D,4,FALSE),0)</f>
        <v>0</v>
      </c>
      <c r="L2843" s="9">
        <f>IFERROR(VLOOKUP(Tabla1[[#This Row],[FECHA]],'SIMIT SIN RES'!A:D,3,FALSE),0)</f>
        <v>0</v>
      </c>
      <c r="M2843" s="5">
        <f>IFERROR(VLOOKUP(Tabla1[[#This Row],[FECHA]],'RECAUDOS DE COMPARENDOS'!A:D,4,FALSE),0)</f>
        <v>1</v>
      </c>
      <c r="N2843" s="9">
        <f>IFERROR(VLOOKUP(Tabla1[[#This Row],[FECHA]],'RECAUDOS DE COMPARENDOS'!A:D,3,FALSE),0)</f>
        <v>257500</v>
      </c>
      <c r="O2843" s="5">
        <f>IFERROR(VLOOKUP(Tabla1[[#This Row],[FECHA]],'RECAUDOS DE RESOLUCIONES'!A:D,4,FALSE),0)</f>
        <v>0</v>
      </c>
      <c r="P2843" s="9">
        <f>IFERROR(VLOOKUP(Tabla1[[#This Row],[FECHA]],'RECAUDOS DE RESOLUCIONES'!A:D,3,FALSE),0)</f>
        <v>0</v>
      </c>
      <c r="Q284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843" s="9">
        <f>Tabla1[V. COMPARENDOS]-(Tabla1[V. EXONERACIONES]+Tabla1[[#This Row],[V. SIMIT CON RESOLUCION]]+Tabla1[[#This Row],[V. SIMIT SIN RESOLUCION]]+Tabla1[[#This Row],[V. RECAUDOS COMPARENDOS]]+Tabla1[[#This Row],[V. RECAUDOS RESOLUCIONES]])</f>
        <v>515000</v>
      </c>
      <c r="S2843" s="11">
        <f>IFERROR(VLOOKUP(Tabla1[[#This Row],[FECHA]],'RECAUDOS LOCALES'!A:D,4,FALSE),0)</f>
        <v>0</v>
      </c>
      <c r="T2843" s="9">
        <f>IFERROR(VLOOKUP(Tabla1[[#This Row],[FECHA]],'RECAUDOS LOCALES'!A:D,3,FALSE),0)</f>
        <v>0</v>
      </c>
      <c r="U2843" s="11">
        <f>IFERROR(VLOOKUP(Tabla1[[#This Row],[FECHA]],'RECAUDOS EXTERNOS'!A:D,4,FALSE),0)</f>
        <v>7</v>
      </c>
      <c r="V2843" s="9">
        <f>IFERROR(VLOOKUP(Tabla1[[#This Row],[FECHA]],'RECAUDOS EXTERNOS'!A:D,3,FALSE),0)</f>
        <v>902003</v>
      </c>
    </row>
    <row r="2844" spans="1:22" x14ac:dyDescent="0.25">
      <c r="A2844" s="1">
        <v>40403</v>
      </c>
      <c r="B2844" s="3" t="s">
        <v>0</v>
      </c>
      <c r="C2844" s="2">
        <v>40391</v>
      </c>
      <c r="D2844" s="5">
        <f>YEAR(Tabla1[[#This Row],[FECHA]])</f>
        <v>2010</v>
      </c>
      <c r="E2844" s="5">
        <f>IFERROR(VLOOKUP(Tabla1[[#This Row],[FECHA]],'COMPARENDOS TOTALES'!A:D,4,FALSE),0)</f>
        <v>2</v>
      </c>
      <c r="F2844" s="9">
        <f>IFERROR(VLOOKUP(Tabla1[[#This Row],[FECHA]],'COMPARENDOS TOTALES'!A:D,3,FALSE),0)</f>
        <v>772500</v>
      </c>
      <c r="G2844" s="5">
        <f>IFERROR(VLOOKUP(Tabla1[[#This Row],[FECHA]],EXONERACIONES!A:D,4,FALSE),0)</f>
        <v>0</v>
      </c>
      <c r="H2844" s="9">
        <f>IFERROR(VLOOKUP(Tabla1[[#This Row],[FECHA]],EXONERACIONES!A:D,3,FALSE),0)</f>
        <v>0</v>
      </c>
      <c r="I2844" s="5">
        <f>IFERROR(VLOOKUP(Tabla1[[#This Row],[FECHA]],'SIMIT CON RES'!A:D,4,FALSE),0)</f>
        <v>2</v>
      </c>
      <c r="J2844" s="9">
        <f>IFERROR(VLOOKUP(Tabla1[[#This Row],[FECHA]],'SIMIT CON RES'!A:D,3,FALSE),0)</f>
        <v>772500</v>
      </c>
      <c r="K2844">
        <f>IFERROR(VLOOKUP(Tabla1[[#This Row],[FECHA]],'SIMIT SIN RES'!A:D,4,FALSE),0)</f>
        <v>0</v>
      </c>
      <c r="L2844" s="9">
        <f>IFERROR(VLOOKUP(Tabla1[[#This Row],[FECHA]],'SIMIT SIN RES'!A:D,3,FALSE),0)</f>
        <v>0</v>
      </c>
      <c r="M2844" s="5">
        <f>IFERROR(VLOOKUP(Tabla1[[#This Row],[FECHA]],'RECAUDOS DE COMPARENDOS'!A:D,4,FALSE),0)</f>
        <v>0</v>
      </c>
      <c r="N2844" s="9">
        <f>IFERROR(VLOOKUP(Tabla1[[#This Row],[FECHA]],'RECAUDOS DE COMPARENDOS'!A:D,3,FALSE),0)</f>
        <v>0</v>
      </c>
      <c r="O2844" s="5">
        <f>IFERROR(VLOOKUP(Tabla1[[#This Row],[FECHA]],'RECAUDOS DE RESOLUCIONES'!A:D,4,FALSE),0)</f>
        <v>0</v>
      </c>
      <c r="P2844" s="9">
        <f>IFERROR(VLOOKUP(Tabla1[[#This Row],[FECHA]],'RECAUDOS DE RESOLUCIONES'!A:D,3,FALSE),0)</f>
        <v>0</v>
      </c>
      <c r="Q284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84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844" s="11">
        <f>IFERROR(VLOOKUP(Tabla1[[#This Row],[FECHA]],'RECAUDOS LOCALES'!A:D,4,FALSE),0)</f>
        <v>1</v>
      </c>
      <c r="T2844" s="9">
        <f>IFERROR(VLOOKUP(Tabla1[[#This Row],[FECHA]],'RECAUDOS LOCALES'!A:D,3,FALSE),0)</f>
        <v>262550</v>
      </c>
      <c r="U2844" s="11">
        <f>IFERROR(VLOOKUP(Tabla1[[#This Row],[FECHA]],'RECAUDOS EXTERNOS'!A:D,4,FALSE),0)</f>
        <v>2</v>
      </c>
      <c r="V2844" s="9">
        <f>IFERROR(VLOOKUP(Tabla1[[#This Row],[FECHA]],'RECAUDOS EXTERNOS'!A:D,3,FALSE),0)</f>
        <v>302575</v>
      </c>
    </row>
    <row r="2845" spans="1:22" x14ac:dyDescent="0.25">
      <c r="A2845" s="1">
        <v>40404</v>
      </c>
      <c r="B2845" s="3" t="s">
        <v>5</v>
      </c>
      <c r="C2845" s="2">
        <v>40391</v>
      </c>
      <c r="D2845" s="5">
        <f>YEAR(Tabla1[[#This Row],[FECHA]])</f>
        <v>2010</v>
      </c>
      <c r="E2845" s="5">
        <f>IFERROR(VLOOKUP(Tabla1[[#This Row],[FECHA]],'COMPARENDOS TOTALES'!A:D,4,FALSE),0)</f>
        <v>8</v>
      </c>
      <c r="F2845" s="9">
        <f>IFERROR(VLOOKUP(Tabla1[[#This Row],[FECHA]],'COMPARENDOS TOTALES'!A:D,3,FALSE),0)</f>
        <v>3862500</v>
      </c>
      <c r="G2845" s="5">
        <f>IFERROR(VLOOKUP(Tabla1[[#This Row],[FECHA]],EXONERACIONES!A:D,4,FALSE),0)</f>
        <v>0</v>
      </c>
      <c r="H2845" s="9">
        <f>IFERROR(VLOOKUP(Tabla1[[#This Row],[FECHA]],EXONERACIONES!A:D,3,FALSE),0)</f>
        <v>0</v>
      </c>
      <c r="I2845" s="5">
        <f>IFERROR(VLOOKUP(Tabla1[[#This Row],[FECHA]],'SIMIT CON RES'!A:D,4,FALSE),0)</f>
        <v>8</v>
      </c>
      <c r="J2845" s="9">
        <f>IFERROR(VLOOKUP(Tabla1[[#This Row],[FECHA]],'SIMIT CON RES'!A:D,3,FALSE),0)</f>
        <v>3862500</v>
      </c>
      <c r="K2845">
        <f>IFERROR(VLOOKUP(Tabla1[[#This Row],[FECHA]],'SIMIT SIN RES'!A:D,4,FALSE),0)</f>
        <v>0</v>
      </c>
      <c r="L2845" s="9">
        <f>IFERROR(VLOOKUP(Tabla1[[#This Row],[FECHA]],'SIMIT SIN RES'!A:D,3,FALSE),0)</f>
        <v>0</v>
      </c>
      <c r="M2845" s="5">
        <f>IFERROR(VLOOKUP(Tabla1[[#This Row],[FECHA]],'RECAUDOS DE COMPARENDOS'!A:D,4,FALSE),0)</f>
        <v>0</v>
      </c>
      <c r="N2845" s="9">
        <f>IFERROR(VLOOKUP(Tabla1[[#This Row],[FECHA]],'RECAUDOS DE COMPARENDOS'!A:D,3,FALSE),0)</f>
        <v>0</v>
      </c>
      <c r="O2845" s="5">
        <f>IFERROR(VLOOKUP(Tabla1[[#This Row],[FECHA]],'RECAUDOS DE RESOLUCIONES'!A:D,4,FALSE),0)</f>
        <v>0</v>
      </c>
      <c r="P2845" s="9">
        <f>IFERROR(VLOOKUP(Tabla1[[#This Row],[FECHA]],'RECAUDOS DE RESOLUCIONES'!A:D,3,FALSE),0)</f>
        <v>0</v>
      </c>
      <c r="Q284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84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845" s="11">
        <f>IFERROR(VLOOKUP(Tabla1[[#This Row],[FECHA]],'RECAUDOS LOCALES'!A:D,4,FALSE),0)</f>
        <v>0</v>
      </c>
      <c r="T2845" s="9">
        <f>IFERROR(VLOOKUP(Tabla1[[#This Row],[FECHA]],'RECAUDOS LOCALES'!A:D,3,FALSE),0)</f>
        <v>0</v>
      </c>
      <c r="U2845" s="11">
        <f>IFERROR(VLOOKUP(Tabla1[[#This Row],[FECHA]],'RECAUDOS EXTERNOS'!A:D,4,FALSE),0)</f>
        <v>0</v>
      </c>
      <c r="V2845" s="9">
        <f>IFERROR(VLOOKUP(Tabla1[[#This Row],[FECHA]],'RECAUDOS EXTERNOS'!A:D,3,FALSE),0)</f>
        <v>0</v>
      </c>
    </row>
    <row r="2846" spans="1:22" x14ac:dyDescent="0.25">
      <c r="A2846" s="1">
        <v>40405</v>
      </c>
      <c r="B2846" s="3" t="s">
        <v>4</v>
      </c>
      <c r="C2846" s="2">
        <v>40391</v>
      </c>
      <c r="D2846" s="5">
        <f>YEAR(Tabla1[[#This Row],[FECHA]])</f>
        <v>2010</v>
      </c>
      <c r="E2846" s="5">
        <f>IFERROR(VLOOKUP(Tabla1[[#This Row],[FECHA]],'COMPARENDOS TOTALES'!A:D,4,FALSE),0)</f>
        <v>13</v>
      </c>
      <c r="F2846" s="9">
        <f>IFERROR(VLOOKUP(Tabla1[[#This Row],[FECHA]],'COMPARENDOS TOTALES'!A:D,3,FALSE),0)</f>
        <v>5304499</v>
      </c>
      <c r="G2846" s="5">
        <f>IFERROR(VLOOKUP(Tabla1[[#This Row],[FECHA]],EXONERACIONES!A:D,4,FALSE),0)</f>
        <v>0</v>
      </c>
      <c r="H2846" s="9">
        <f>IFERROR(VLOOKUP(Tabla1[[#This Row],[FECHA]],EXONERACIONES!A:D,3,FALSE),0)</f>
        <v>0</v>
      </c>
      <c r="I2846" s="5">
        <f>IFERROR(VLOOKUP(Tabla1[[#This Row],[FECHA]],'SIMIT CON RES'!A:D,4,FALSE),0)</f>
        <v>10</v>
      </c>
      <c r="J2846" s="9">
        <f>IFERROR(VLOOKUP(Tabla1[[#This Row],[FECHA]],'SIMIT CON RES'!A:D,3,FALSE),0)</f>
        <v>3879666</v>
      </c>
      <c r="K2846">
        <f>IFERROR(VLOOKUP(Tabla1[[#This Row],[FECHA]],'SIMIT SIN RES'!A:D,4,FALSE),0)</f>
        <v>0</v>
      </c>
      <c r="L2846" s="9">
        <f>IFERROR(VLOOKUP(Tabla1[[#This Row],[FECHA]],'SIMIT SIN RES'!A:D,3,FALSE),0)</f>
        <v>0</v>
      </c>
      <c r="M2846" s="5">
        <f>IFERROR(VLOOKUP(Tabla1[[#This Row],[FECHA]],'RECAUDOS DE COMPARENDOS'!A:D,4,FALSE),0)</f>
        <v>2</v>
      </c>
      <c r="N2846" s="9">
        <f>IFERROR(VLOOKUP(Tabla1[[#This Row],[FECHA]],'RECAUDOS DE COMPARENDOS'!A:D,3,FALSE),0)</f>
        <v>909833</v>
      </c>
      <c r="O2846" s="5">
        <f>IFERROR(VLOOKUP(Tabla1[[#This Row],[FECHA]],'RECAUDOS DE RESOLUCIONES'!A:D,4,FALSE),0)</f>
        <v>0</v>
      </c>
      <c r="P2846" s="9">
        <f>IFERROR(VLOOKUP(Tabla1[[#This Row],[FECHA]],'RECAUDOS DE RESOLUCIONES'!A:D,3,FALSE),0)</f>
        <v>0</v>
      </c>
      <c r="Q284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846" s="9">
        <f>Tabla1[V. COMPARENDOS]-(Tabla1[V. EXONERACIONES]+Tabla1[[#This Row],[V. SIMIT CON RESOLUCION]]+Tabla1[[#This Row],[V. SIMIT SIN RESOLUCION]]+Tabla1[[#This Row],[V. RECAUDOS COMPARENDOS]]+Tabla1[[#This Row],[V. RECAUDOS RESOLUCIONES]])</f>
        <v>515000</v>
      </c>
      <c r="S2846" s="11">
        <f>IFERROR(VLOOKUP(Tabla1[[#This Row],[FECHA]],'RECAUDOS LOCALES'!A:D,4,FALSE),0)</f>
        <v>0</v>
      </c>
      <c r="T2846" s="9">
        <f>IFERROR(VLOOKUP(Tabla1[[#This Row],[FECHA]],'RECAUDOS LOCALES'!A:D,3,FALSE),0)</f>
        <v>0</v>
      </c>
      <c r="U2846" s="11">
        <f>IFERROR(VLOOKUP(Tabla1[[#This Row],[FECHA]],'RECAUDOS EXTERNOS'!A:D,4,FALSE),0)</f>
        <v>0</v>
      </c>
      <c r="V2846" s="9">
        <f>IFERROR(VLOOKUP(Tabla1[[#This Row],[FECHA]],'RECAUDOS EXTERNOS'!A:D,3,FALSE),0)</f>
        <v>0</v>
      </c>
    </row>
    <row r="2847" spans="1:22" x14ac:dyDescent="0.25">
      <c r="A2847" s="1">
        <v>40406</v>
      </c>
      <c r="B2847" s="3" t="s">
        <v>1</v>
      </c>
      <c r="C2847" s="2">
        <v>40391</v>
      </c>
      <c r="D2847" s="5">
        <f>YEAR(Tabla1[[#This Row],[FECHA]])</f>
        <v>2010</v>
      </c>
      <c r="E2847" s="5">
        <f>IFERROR(VLOOKUP(Tabla1[[#This Row],[FECHA]],'COMPARENDOS TOTALES'!A:D,4,FALSE),0)</f>
        <v>5</v>
      </c>
      <c r="F2847" s="9">
        <f>IFERROR(VLOOKUP(Tabla1[[#This Row],[FECHA]],'COMPARENDOS TOTALES'!A:D,3,FALSE),0)</f>
        <v>2454833</v>
      </c>
      <c r="G2847" s="5">
        <f>IFERROR(VLOOKUP(Tabla1[[#This Row],[FECHA]],EXONERACIONES!A:D,4,FALSE),0)</f>
        <v>1</v>
      </c>
      <c r="H2847" s="9">
        <f>IFERROR(VLOOKUP(Tabla1[[#This Row],[FECHA]],EXONERACIONES!A:D,3,FALSE),0)</f>
        <v>257500</v>
      </c>
      <c r="I2847" s="5">
        <f>IFERROR(VLOOKUP(Tabla1[[#This Row],[FECHA]],'SIMIT CON RES'!A:D,4,FALSE),0)</f>
        <v>2</v>
      </c>
      <c r="J2847" s="9">
        <f>IFERROR(VLOOKUP(Tabla1[[#This Row],[FECHA]],'SIMIT CON RES'!A:D,3,FALSE),0)</f>
        <v>909833</v>
      </c>
      <c r="K2847">
        <f>IFERROR(VLOOKUP(Tabla1[[#This Row],[FECHA]],'SIMIT SIN RES'!A:D,4,FALSE),0)</f>
        <v>0</v>
      </c>
      <c r="L2847" s="9">
        <f>IFERROR(VLOOKUP(Tabla1[[#This Row],[FECHA]],'SIMIT SIN RES'!A:D,3,FALSE),0)</f>
        <v>0</v>
      </c>
      <c r="M2847" s="5">
        <f>IFERROR(VLOOKUP(Tabla1[[#This Row],[FECHA]],'RECAUDOS DE COMPARENDOS'!A:D,4,FALSE),0)</f>
        <v>0</v>
      </c>
      <c r="N2847" s="9">
        <f>IFERROR(VLOOKUP(Tabla1[[#This Row],[FECHA]],'RECAUDOS DE COMPARENDOS'!A:D,3,FALSE),0)</f>
        <v>0</v>
      </c>
      <c r="O2847" s="5">
        <f>IFERROR(VLOOKUP(Tabla1[[#This Row],[FECHA]],'RECAUDOS DE RESOLUCIONES'!A:D,4,FALSE),0)</f>
        <v>0</v>
      </c>
      <c r="P2847" s="9">
        <f>IFERROR(VLOOKUP(Tabla1[[#This Row],[FECHA]],'RECAUDOS DE RESOLUCIONES'!A:D,3,FALSE),0)</f>
        <v>0</v>
      </c>
      <c r="Q284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847" s="9">
        <f>Tabla1[V. COMPARENDOS]-(Tabla1[V. EXONERACIONES]+Tabla1[[#This Row],[V. SIMIT CON RESOLUCION]]+Tabla1[[#This Row],[V. SIMIT SIN RESOLUCION]]+Tabla1[[#This Row],[V. RECAUDOS COMPARENDOS]]+Tabla1[[#This Row],[V. RECAUDOS RESOLUCIONES]])</f>
        <v>1287500</v>
      </c>
      <c r="S2847" s="11">
        <f>IFERROR(VLOOKUP(Tabla1[[#This Row],[FECHA]],'RECAUDOS LOCALES'!A:D,4,FALSE),0)</f>
        <v>0</v>
      </c>
      <c r="T2847" s="9">
        <f>IFERROR(VLOOKUP(Tabla1[[#This Row],[FECHA]],'RECAUDOS LOCALES'!A:D,3,FALSE),0)</f>
        <v>0</v>
      </c>
      <c r="U2847" s="11">
        <f>IFERROR(VLOOKUP(Tabla1[[#This Row],[FECHA]],'RECAUDOS EXTERNOS'!A:D,4,FALSE),0)</f>
        <v>0</v>
      </c>
      <c r="V2847" s="9">
        <f>IFERROR(VLOOKUP(Tabla1[[#This Row],[FECHA]],'RECAUDOS EXTERNOS'!A:D,3,FALSE),0)</f>
        <v>0</v>
      </c>
    </row>
    <row r="2848" spans="1:22" x14ac:dyDescent="0.25">
      <c r="A2848" s="1">
        <v>40407</v>
      </c>
      <c r="B2848" s="3" t="s">
        <v>2</v>
      </c>
      <c r="C2848" s="2">
        <v>40391</v>
      </c>
      <c r="D2848" s="5">
        <f>YEAR(Tabla1[[#This Row],[FECHA]])</f>
        <v>2010</v>
      </c>
      <c r="E2848" s="5">
        <f>IFERROR(VLOOKUP(Tabla1[[#This Row],[FECHA]],'COMPARENDOS TOTALES'!A:D,4,FALSE),0)</f>
        <v>0</v>
      </c>
      <c r="F2848" s="9">
        <f>IFERROR(VLOOKUP(Tabla1[[#This Row],[FECHA]],'COMPARENDOS TOTALES'!A:D,3,FALSE),0)</f>
        <v>0</v>
      </c>
      <c r="G2848" s="5">
        <f>IFERROR(VLOOKUP(Tabla1[[#This Row],[FECHA]],EXONERACIONES!A:D,4,FALSE),0)</f>
        <v>0</v>
      </c>
      <c r="H2848" s="9">
        <f>IFERROR(VLOOKUP(Tabla1[[#This Row],[FECHA]],EXONERACIONES!A:D,3,FALSE),0)</f>
        <v>0</v>
      </c>
      <c r="I2848" s="5">
        <f>IFERROR(VLOOKUP(Tabla1[[#This Row],[FECHA]],'SIMIT CON RES'!A:D,4,FALSE),0)</f>
        <v>0</v>
      </c>
      <c r="J2848" s="9">
        <f>IFERROR(VLOOKUP(Tabla1[[#This Row],[FECHA]],'SIMIT CON RES'!A:D,3,FALSE),0)</f>
        <v>0</v>
      </c>
      <c r="K2848">
        <f>IFERROR(VLOOKUP(Tabla1[[#This Row],[FECHA]],'SIMIT SIN RES'!A:D,4,FALSE),0)</f>
        <v>0</v>
      </c>
      <c r="L2848" s="9">
        <f>IFERROR(VLOOKUP(Tabla1[[#This Row],[FECHA]],'SIMIT SIN RES'!A:D,3,FALSE),0)</f>
        <v>0</v>
      </c>
      <c r="M2848" s="5">
        <f>IFERROR(VLOOKUP(Tabla1[[#This Row],[FECHA]],'RECAUDOS DE COMPARENDOS'!A:D,4,FALSE),0)</f>
        <v>0</v>
      </c>
      <c r="N2848" s="9">
        <f>IFERROR(VLOOKUP(Tabla1[[#This Row],[FECHA]],'RECAUDOS DE COMPARENDOS'!A:D,3,FALSE),0)</f>
        <v>0</v>
      </c>
      <c r="O2848" s="5">
        <f>IFERROR(VLOOKUP(Tabla1[[#This Row],[FECHA]],'RECAUDOS DE RESOLUCIONES'!A:D,4,FALSE),0)</f>
        <v>0</v>
      </c>
      <c r="P2848" s="9">
        <f>IFERROR(VLOOKUP(Tabla1[[#This Row],[FECHA]],'RECAUDOS DE RESOLUCIONES'!A:D,3,FALSE),0)</f>
        <v>0</v>
      </c>
      <c r="Q284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84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848" s="11">
        <f>IFERROR(VLOOKUP(Tabla1[[#This Row],[FECHA]],'RECAUDOS LOCALES'!A:D,4,FALSE),0)</f>
        <v>0</v>
      </c>
      <c r="T2848" s="9">
        <f>IFERROR(VLOOKUP(Tabla1[[#This Row],[FECHA]],'RECAUDOS LOCALES'!A:D,3,FALSE),0)</f>
        <v>0</v>
      </c>
      <c r="U2848" s="11">
        <f>IFERROR(VLOOKUP(Tabla1[[#This Row],[FECHA]],'RECAUDOS EXTERNOS'!A:D,4,FALSE),0)</f>
        <v>8</v>
      </c>
      <c r="V2848" s="9">
        <f>IFERROR(VLOOKUP(Tabla1[[#This Row],[FECHA]],'RECAUDOS EXTERNOS'!A:D,3,FALSE),0)</f>
        <v>1113588</v>
      </c>
    </row>
    <row r="2849" spans="1:22" x14ac:dyDescent="0.25">
      <c r="A2849" s="1">
        <v>40408</v>
      </c>
      <c r="B2849" s="3" t="s">
        <v>3</v>
      </c>
      <c r="C2849" s="2">
        <v>40391</v>
      </c>
      <c r="D2849" s="5">
        <f>YEAR(Tabla1[[#This Row],[FECHA]])</f>
        <v>2010</v>
      </c>
      <c r="E2849" s="5">
        <f>IFERROR(VLOOKUP(Tabla1[[#This Row],[FECHA]],'COMPARENDOS TOTALES'!A:D,4,FALSE),0)</f>
        <v>1</v>
      </c>
      <c r="F2849" s="9">
        <f>IFERROR(VLOOKUP(Tabla1[[#This Row],[FECHA]],'COMPARENDOS TOTALES'!A:D,3,FALSE),0)</f>
        <v>515000</v>
      </c>
      <c r="G2849" s="5">
        <f>IFERROR(VLOOKUP(Tabla1[[#This Row],[FECHA]],EXONERACIONES!A:D,4,FALSE),0)</f>
        <v>0</v>
      </c>
      <c r="H2849" s="9">
        <f>IFERROR(VLOOKUP(Tabla1[[#This Row],[FECHA]],EXONERACIONES!A:D,3,FALSE),0)</f>
        <v>0</v>
      </c>
      <c r="I2849" s="5">
        <f>IFERROR(VLOOKUP(Tabla1[[#This Row],[FECHA]],'SIMIT CON RES'!A:D,4,FALSE),0)</f>
        <v>0</v>
      </c>
      <c r="J2849" s="9">
        <f>IFERROR(VLOOKUP(Tabla1[[#This Row],[FECHA]],'SIMIT CON RES'!A:D,3,FALSE),0)</f>
        <v>0</v>
      </c>
      <c r="K2849">
        <f>IFERROR(VLOOKUP(Tabla1[[#This Row],[FECHA]],'SIMIT SIN RES'!A:D,4,FALSE),0)</f>
        <v>0</v>
      </c>
      <c r="L2849" s="9">
        <f>IFERROR(VLOOKUP(Tabla1[[#This Row],[FECHA]],'SIMIT SIN RES'!A:D,3,FALSE),0)</f>
        <v>0</v>
      </c>
      <c r="M2849" s="5">
        <f>IFERROR(VLOOKUP(Tabla1[[#This Row],[FECHA]],'RECAUDOS DE COMPARENDOS'!A:D,4,FALSE),0)</f>
        <v>0</v>
      </c>
      <c r="N2849" s="9">
        <f>IFERROR(VLOOKUP(Tabla1[[#This Row],[FECHA]],'RECAUDOS DE COMPARENDOS'!A:D,3,FALSE),0)</f>
        <v>0</v>
      </c>
      <c r="O2849" s="5">
        <f>IFERROR(VLOOKUP(Tabla1[[#This Row],[FECHA]],'RECAUDOS DE RESOLUCIONES'!A:D,4,FALSE),0)</f>
        <v>0</v>
      </c>
      <c r="P2849" s="9">
        <f>IFERROR(VLOOKUP(Tabla1[[#This Row],[FECHA]],'RECAUDOS DE RESOLUCIONES'!A:D,3,FALSE),0)</f>
        <v>0</v>
      </c>
      <c r="Q284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849" s="9">
        <f>Tabla1[V. COMPARENDOS]-(Tabla1[V. EXONERACIONES]+Tabla1[[#This Row],[V. SIMIT CON RESOLUCION]]+Tabla1[[#This Row],[V. SIMIT SIN RESOLUCION]]+Tabla1[[#This Row],[V. RECAUDOS COMPARENDOS]]+Tabla1[[#This Row],[V. RECAUDOS RESOLUCIONES]])</f>
        <v>515000</v>
      </c>
      <c r="S2849" s="11">
        <f>IFERROR(VLOOKUP(Tabla1[[#This Row],[FECHA]],'RECAUDOS LOCALES'!A:D,4,FALSE),0)</f>
        <v>3</v>
      </c>
      <c r="T2849" s="9">
        <f>IFERROR(VLOOKUP(Tabla1[[#This Row],[FECHA]],'RECAUDOS LOCALES'!A:D,3,FALSE),0)</f>
        <v>427280</v>
      </c>
      <c r="U2849" s="11">
        <f>IFERROR(VLOOKUP(Tabla1[[#This Row],[FECHA]],'RECAUDOS EXTERNOS'!A:D,4,FALSE),0)</f>
        <v>4</v>
      </c>
      <c r="V2849" s="9">
        <f>IFERROR(VLOOKUP(Tabla1[[#This Row],[FECHA]],'RECAUDOS EXTERNOS'!A:D,3,FALSE),0)</f>
        <v>543721</v>
      </c>
    </row>
    <row r="2850" spans="1:22" x14ac:dyDescent="0.25">
      <c r="A2850" s="1">
        <v>40409</v>
      </c>
      <c r="B2850" s="3" t="s">
        <v>6</v>
      </c>
      <c r="C2850" s="2">
        <v>40391</v>
      </c>
      <c r="D2850" s="5">
        <f>YEAR(Tabla1[[#This Row],[FECHA]])</f>
        <v>2010</v>
      </c>
      <c r="E2850" s="5">
        <f>IFERROR(VLOOKUP(Tabla1[[#This Row],[FECHA]],'COMPARENDOS TOTALES'!A:D,4,FALSE),0)</f>
        <v>0</v>
      </c>
      <c r="F2850" s="9">
        <f>IFERROR(VLOOKUP(Tabla1[[#This Row],[FECHA]],'COMPARENDOS TOTALES'!A:D,3,FALSE),0)</f>
        <v>0</v>
      </c>
      <c r="G2850" s="5">
        <f>IFERROR(VLOOKUP(Tabla1[[#This Row],[FECHA]],EXONERACIONES!A:D,4,FALSE),0)</f>
        <v>0</v>
      </c>
      <c r="H2850" s="9">
        <f>IFERROR(VLOOKUP(Tabla1[[#This Row],[FECHA]],EXONERACIONES!A:D,3,FALSE),0)</f>
        <v>0</v>
      </c>
      <c r="I2850" s="5">
        <f>IFERROR(VLOOKUP(Tabla1[[#This Row],[FECHA]],'SIMIT CON RES'!A:D,4,FALSE),0)</f>
        <v>0</v>
      </c>
      <c r="J2850" s="9">
        <f>IFERROR(VLOOKUP(Tabla1[[#This Row],[FECHA]],'SIMIT CON RES'!A:D,3,FALSE),0)</f>
        <v>0</v>
      </c>
      <c r="K2850">
        <f>IFERROR(VLOOKUP(Tabla1[[#This Row],[FECHA]],'SIMIT SIN RES'!A:D,4,FALSE),0)</f>
        <v>0</v>
      </c>
      <c r="L2850" s="9">
        <f>IFERROR(VLOOKUP(Tabla1[[#This Row],[FECHA]],'SIMIT SIN RES'!A:D,3,FALSE),0)</f>
        <v>0</v>
      </c>
      <c r="M2850" s="5">
        <f>IFERROR(VLOOKUP(Tabla1[[#This Row],[FECHA]],'RECAUDOS DE COMPARENDOS'!A:D,4,FALSE),0)</f>
        <v>0</v>
      </c>
      <c r="N2850" s="9">
        <f>IFERROR(VLOOKUP(Tabla1[[#This Row],[FECHA]],'RECAUDOS DE COMPARENDOS'!A:D,3,FALSE),0)</f>
        <v>0</v>
      </c>
      <c r="O2850" s="5">
        <f>IFERROR(VLOOKUP(Tabla1[[#This Row],[FECHA]],'RECAUDOS DE RESOLUCIONES'!A:D,4,FALSE),0)</f>
        <v>0</v>
      </c>
      <c r="P2850" s="9">
        <f>IFERROR(VLOOKUP(Tabla1[[#This Row],[FECHA]],'RECAUDOS DE RESOLUCIONES'!A:D,3,FALSE),0)</f>
        <v>0</v>
      </c>
      <c r="Q285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85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850" s="11">
        <f>IFERROR(VLOOKUP(Tabla1[[#This Row],[FECHA]],'RECAUDOS LOCALES'!A:D,4,FALSE),0)</f>
        <v>2</v>
      </c>
      <c r="T2850" s="9">
        <f>IFERROR(VLOOKUP(Tabla1[[#This Row],[FECHA]],'RECAUDOS LOCALES'!A:D,3,FALSE),0)</f>
        <v>377202</v>
      </c>
      <c r="U2850" s="11">
        <f>IFERROR(VLOOKUP(Tabla1[[#This Row],[FECHA]],'RECAUDOS EXTERNOS'!A:D,4,FALSE),0)</f>
        <v>5</v>
      </c>
      <c r="V2850" s="9">
        <f>IFERROR(VLOOKUP(Tabla1[[#This Row],[FECHA]],'RECAUDOS EXTERNOS'!A:D,3,FALSE),0)</f>
        <v>702196</v>
      </c>
    </row>
    <row r="2851" spans="1:22" x14ac:dyDescent="0.25">
      <c r="A2851" s="1">
        <v>40410</v>
      </c>
      <c r="B2851" s="3" t="s">
        <v>0</v>
      </c>
      <c r="C2851" s="2">
        <v>40391</v>
      </c>
      <c r="D2851" s="5">
        <f>YEAR(Tabla1[[#This Row],[FECHA]])</f>
        <v>2010</v>
      </c>
      <c r="E2851" s="5">
        <f>IFERROR(VLOOKUP(Tabla1[[#This Row],[FECHA]],'COMPARENDOS TOTALES'!A:D,4,FALSE),0)</f>
        <v>4</v>
      </c>
      <c r="F2851" s="9">
        <f>IFERROR(VLOOKUP(Tabla1[[#This Row],[FECHA]],'COMPARENDOS TOTALES'!A:D,3,FALSE),0)</f>
        <v>1047166</v>
      </c>
      <c r="G2851" s="5">
        <f>IFERROR(VLOOKUP(Tabla1[[#This Row],[FECHA]],EXONERACIONES!A:D,4,FALSE),0)</f>
        <v>0</v>
      </c>
      <c r="H2851" s="9">
        <f>IFERROR(VLOOKUP(Tabla1[[#This Row],[FECHA]],EXONERACIONES!A:D,3,FALSE),0)</f>
        <v>0</v>
      </c>
      <c r="I2851" s="5">
        <f>IFERROR(VLOOKUP(Tabla1[[#This Row],[FECHA]],'SIMIT CON RES'!A:D,4,FALSE),0)</f>
        <v>4</v>
      </c>
      <c r="J2851" s="9">
        <f>IFERROR(VLOOKUP(Tabla1[[#This Row],[FECHA]],'SIMIT CON RES'!A:D,3,FALSE),0)</f>
        <v>1047166</v>
      </c>
      <c r="K2851">
        <f>IFERROR(VLOOKUP(Tabla1[[#This Row],[FECHA]],'SIMIT SIN RES'!A:D,4,FALSE),0)</f>
        <v>0</v>
      </c>
      <c r="L2851" s="9">
        <f>IFERROR(VLOOKUP(Tabla1[[#This Row],[FECHA]],'SIMIT SIN RES'!A:D,3,FALSE),0)</f>
        <v>0</v>
      </c>
      <c r="M2851" s="5">
        <f>IFERROR(VLOOKUP(Tabla1[[#This Row],[FECHA]],'RECAUDOS DE COMPARENDOS'!A:D,4,FALSE),0)</f>
        <v>0</v>
      </c>
      <c r="N2851" s="9">
        <f>IFERROR(VLOOKUP(Tabla1[[#This Row],[FECHA]],'RECAUDOS DE COMPARENDOS'!A:D,3,FALSE),0)</f>
        <v>0</v>
      </c>
      <c r="O2851" s="5">
        <f>IFERROR(VLOOKUP(Tabla1[[#This Row],[FECHA]],'RECAUDOS DE RESOLUCIONES'!A:D,4,FALSE),0)</f>
        <v>0</v>
      </c>
      <c r="P2851" s="9">
        <f>IFERROR(VLOOKUP(Tabla1[[#This Row],[FECHA]],'RECAUDOS DE RESOLUCIONES'!A:D,3,FALSE),0)</f>
        <v>0</v>
      </c>
      <c r="Q285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85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851" s="11">
        <f>IFERROR(VLOOKUP(Tabla1[[#This Row],[FECHA]],'RECAUDOS LOCALES'!A:D,4,FALSE),0)</f>
        <v>0</v>
      </c>
      <c r="T2851" s="9">
        <f>IFERROR(VLOOKUP(Tabla1[[#This Row],[FECHA]],'RECAUDOS LOCALES'!A:D,3,FALSE),0)</f>
        <v>0</v>
      </c>
      <c r="U2851" s="11">
        <f>IFERROR(VLOOKUP(Tabla1[[#This Row],[FECHA]],'RECAUDOS EXTERNOS'!A:D,4,FALSE),0)</f>
        <v>2</v>
      </c>
      <c r="V2851" s="9">
        <f>IFERROR(VLOOKUP(Tabla1[[#This Row],[FECHA]],'RECAUDOS EXTERNOS'!A:D,3,FALSE),0)</f>
        <v>235425</v>
      </c>
    </row>
    <row r="2852" spans="1:22" x14ac:dyDescent="0.25">
      <c r="A2852" s="1">
        <v>40411</v>
      </c>
      <c r="B2852" s="3" t="s">
        <v>5</v>
      </c>
      <c r="C2852" s="2">
        <v>40391</v>
      </c>
      <c r="D2852" s="5">
        <f>YEAR(Tabla1[[#This Row],[FECHA]])</f>
        <v>2010</v>
      </c>
      <c r="E2852" s="5">
        <f>IFERROR(VLOOKUP(Tabla1[[#This Row],[FECHA]],'COMPARENDOS TOTALES'!A:D,4,FALSE),0)</f>
        <v>4</v>
      </c>
      <c r="F2852" s="9">
        <f>IFERROR(VLOOKUP(Tabla1[[#This Row],[FECHA]],'COMPARENDOS TOTALES'!A:D,3,FALSE),0)</f>
        <v>1545000</v>
      </c>
      <c r="G2852" s="5">
        <f>IFERROR(VLOOKUP(Tabla1[[#This Row],[FECHA]],EXONERACIONES!A:D,4,FALSE),0)</f>
        <v>0</v>
      </c>
      <c r="H2852" s="9">
        <f>IFERROR(VLOOKUP(Tabla1[[#This Row],[FECHA]],EXONERACIONES!A:D,3,FALSE),0)</f>
        <v>0</v>
      </c>
      <c r="I2852" s="5">
        <f>IFERROR(VLOOKUP(Tabla1[[#This Row],[FECHA]],'SIMIT CON RES'!A:D,4,FALSE),0)</f>
        <v>4</v>
      </c>
      <c r="J2852" s="9">
        <f>IFERROR(VLOOKUP(Tabla1[[#This Row],[FECHA]],'SIMIT CON RES'!A:D,3,FALSE),0)</f>
        <v>1545000</v>
      </c>
      <c r="K2852">
        <f>IFERROR(VLOOKUP(Tabla1[[#This Row],[FECHA]],'SIMIT SIN RES'!A:D,4,FALSE),0)</f>
        <v>0</v>
      </c>
      <c r="L2852" s="9">
        <f>IFERROR(VLOOKUP(Tabla1[[#This Row],[FECHA]],'SIMIT SIN RES'!A:D,3,FALSE),0)</f>
        <v>0</v>
      </c>
      <c r="M2852" s="5">
        <f>IFERROR(VLOOKUP(Tabla1[[#This Row],[FECHA]],'RECAUDOS DE COMPARENDOS'!A:D,4,FALSE),0)</f>
        <v>0</v>
      </c>
      <c r="N2852" s="9">
        <f>IFERROR(VLOOKUP(Tabla1[[#This Row],[FECHA]],'RECAUDOS DE COMPARENDOS'!A:D,3,FALSE),0)</f>
        <v>0</v>
      </c>
      <c r="O2852" s="5">
        <f>IFERROR(VLOOKUP(Tabla1[[#This Row],[FECHA]],'RECAUDOS DE RESOLUCIONES'!A:D,4,FALSE),0)</f>
        <v>0</v>
      </c>
      <c r="P2852" s="9">
        <f>IFERROR(VLOOKUP(Tabla1[[#This Row],[FECHA]],'RECAUDOS DE RESOLUCIONES'!A:D,3,FALSE),0)</f>
        <v>0</v>
      </c>
      <c r="Q285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85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852" s="11">
        <f>IFERROR(VLOOKUP(Tabla1[[#This Row],[FECHA]],'RECAUDOS LOCALES'!A:D,4,FALSE),0)</f>
        <v>0</v>
      </c>
      <c r="T2852" s="9">
        <f>IFERROR(VLOOKUP(Tabla1[[#This Row],[FECHA]],'RECAUDOS LOCALES'!A:D,3,FALSE),0)</f>
        <v>0</v>
      </c>
      <c r="U2852" s="11">
        <f>IFERROR(VLOOKUP(Tabla1[[#This Row],[FECHA]],'RECAUDOS EXTERNOS'!A:D,4,FALSE),0)</f>
        <v>0</v>
      </c>
      <c r="V2852" s="9">
        <f>IFERROR(VLOOKUP(Tabla1[[#This Row],[FECHA]],'RECAUDOS EXTERNOS'!A:D,3,FALSE),0)</f>
        <v>0</v>
      </c>
    </row>
    <row r="2853" spans="1:22" x14ac:dyDescent="0.25">
      <c r="A2853" s="1">
        <v>40412</v>
      </c>
      <c r="B2853" s="3" t="s">
        <v>4</v>
      </c>
      <c r="C2853" s="2">
        <v>40391</v>
      </c>
      <c r="D2853" s="5">
        <f>YEAR(Tabla1[[#This Row],[FECHA]])</f>
        <v>2010</v>
      </c>
      <c r="E2853" s="5">
        <f>IFERROR(VLOOKUP(Tabla1[[#This Row],[FECHA]],'COMPARENDOS TOTALES'!A:D,4,FALSE),0)</f>
        <v>6</v>
      </c>
      <c r="F2853" s="9">
        <f>IFERROR(VLOOKUP(Tabla1[[#This Row],[FECHA]],'COMPARENDOS TOTALES'!A:D,3,FALSE),0)</f>
        <v>1819666</v>
      </c>
      <c r="G2853" s="5">
        <f>IFERROR(VLOOKUP(Tabla1[[#This Row],[FECHA]],EXONERACIONES!A:D,4,FALSE),0)</f>
        <v>0</v>
      </c>
      <c r="H2853" s="9">
        <f>IFERROR(VLOOKUP(Tabla1[[#This Row],[FECHA]],EXONERACIONES!A:D,3,FALSE),0)</f>
        <v>0</v>
      </c>
      <c r="I2853" s="5">
        <f>IFERROR(VLOOKUP(Tabla1[[#This Row],[FECHA]],'SIMIT CON RES'!A:D,4,FALSE),0)</f>
        <v>5</v>
      </c>
      <c r="J2853" s="9">
        <f>IFERROR(VLOOKUP(Tabla1[[#This Row],[FECHA]],'SIMIT CON RES'!A:D,3,FALSE),0)</f>
        <v>1562166</v>
      </c>
      <c r="K2853">
        <f>IFERROR(VLOOKUP(Tabla1[[#This Row],[FECHA]],'SIMIT SIN RES'!A:D,4,FALSE),0)</f>
        <v>0</v>
      </c>
      <c r="L2853" s="9">
        <f>IFERROR(VLOOKUP(Tabla1[[#This Row],[FECHA]],'SIMIT SIN RES'!A:D,3,FALSE),0)</f>
        <v>0</v>
      </c>
      <c r="M2853" s="5">
        <f>IFERROR(VLOOKUP(Tabla1[[#This Row],[FECHA]],'RECAUDOS DE COMPARENDOS'!A:D,4,FALSE),0)</f>
        <v>0</v>
      </c>
      <c r="N2853" s="9">
        <f>IFERROR(VLOOKUP(Tabla1[[#This Row],[FECHA]],'RECAUDOS DE COMPARENDOS'!A:D,3,FALSE),0)</f>
        <v>0</v>
      </c>
      <c r="O2853" s="5">
        <f>IFERROR(VLOOKUP(Tabla1[[#This Row],[FECHA]],'RECAUDOS DE RESOLUCIONES'!A:D,4,FALSE),0)</f>
        <v>0</v>
      </c>
      <c r="P2853" s="9">
        <f>IFERROR(VLOOKUP(Tabla1[[#This Row],[FECHA]],'RECAUDOS DE RESOLUCIONES'!A:D,3,FALSE),0)</f>
        <v>0</v>
      </c>
      <c r="Q285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853" s="9">
        <f>Tabla1[V. COMPARENDOS]-(Tabla1[V. EXONERACIONES]+Tabla1[[#This Row],[V. SIMIT CON RESOLUCION]]+Tabla1[[#This Row],[V. SIMIT SIN RESOLUCION]]+Tabla1[[#This Row],[V. RECAUDOS COMPARENDOS]]+Tabla1[[#This Row],[V. RECAUDOS RESOLUCIONES]])</f>
        <v>257500</v>
      </c>
      <c r="S2853" s="11">
        <f>IFERROR(VLOOKUP(Tabla1[[#This Row],[FECHA]],'RECAUDOS LOCALES'!A:D,4,FALSE),0)</f>
        <v>0</v>
      </c>
      <c r="T2853" s="9">
        <f>IFERROR(VLOOKUP(Tabla1[[#This Row],[FECHA]],'RECAUDOS LOCALES'!A:D,3,FALSE),0)</f>
        <v>0</v>
      </c>
      <c r="U2853" s="11">
        <f>IFERROR(VLOOKUP(Tabla1[[#This Row],[FECHA]],'RECAUDOS EXTERNOS'!A:D,4,FALSE),0)</f>
        <v>0</v>
      </c>
      <c r="V2853" s="9">
        <f>IFERROR(VLOOKUP(Tabla1[[#This Row],[FECHA]],'RECAUDOS EXTERNOS'!A:D,3,FALSE),0)</f>
        <v>0</v>
      </c>
    </row>
    <row r="2854" spans="1:22" x14ac:dyDescent="0.25">
      <c r="A2854" s="1">
        <v>40413</v>
      </c>
      <c r="B2854" s="3" t="s">
        <v>1</v>
      </c>
      <c r="C2854" s="2">
        <v>40391</v>
      </c>
      <c r="D2854" s="5">
        <f>YEAR(Tabla1[[#This Row],[FECHA]])</f>
        <v>2010</v>
      </c>
      <c r="E2854" s="5">
        <f>IFERROR(VLOOKUP(Tabla1[[#This Row],[FECHA]],'COMPARENDOS TOTALES'!A:D,4,FALSE),0)</f>
        <v>0</v>
      </c>
      <c r="F2854" s="9">
        <f>IFERROR(VLOOKUP(Tabla1[[#This Row],[FECHA]],'COMPARENDOS TOTALES'!A:D,3,FALSE),0)</f>
        <v>0</v>
      </c>
      <c r="G2854" s="5">
        <f>IFERROR(VLOOKUP(Tabla1[[#This Row],[FECHA]],EXONERACIONES!A:D,4,FALSE),0)</f>
        <v>0</v>
      </c>
      <c r="H2854" s="9">
        <f>IFERROR(VLOOKUP(Tabla1[[#This Row],[FECHA]],EXONERACIONES!A:D,3,FALSE),0)</f>
        <v>0</v>
      </c>
      <c r="I2854" s="5">
        <f>IFERROR(VLOOKUP(Tabla1[[#This Row],[FECHA]],'SIMIT CON RES'!A:D,4,FALSE),0)</f>
        <v>0</v>
      </c>
      <c r="J2854" s="9">
        <f>IFERROR(VLOOKUP(Tabla1[[#This Row],[FECHA]],'SIMIT CON RES'!A:D,3,FALSE),0)</f>
        <v>0</v>
      </c>
      <c r="K2854">
        <f>IFERROR(VLOOKUP(Tabla1[[#This Row],[FECHA]],'SIMIT SIN RES'!A:D,4,FALSE),0)</f>
        <v>0</v>
      </c>
      <c r="L2854" s="9">
        <f>IFERROR(VLOOKUP(Tabla1[[#This Row],[FECHA]],'SIMIT SIN RES'!A:D,3,FALSE),0)</f>
        <v>0</v>
      </c>
      <c r="M2854" s="5">
        <f>IFERROR(VLOOKUP(Tabla1[[#This Row],[FECHA]],'RECAUDOS DE COMPARENDOS'!A:D,4,FALSE),0)</f>
        <v>0</v>
      </c>
      <c r="N2854" s="9">
        <f>IFERROR(VLOOKUP(Tabla1[[#This Row],[FECHA]],'RECAUDOS DE COMPARENDOS'!A:D,3,FALSE),0)</f>
        <v>0</v>
      </c>
      <c r="O2854" s="5">
        <f>IFERROR(VLOOKUP(Tabla1[[#This Row],[FECHA]],'RECAUDOS DE RESOLUCIONES'!A:D,4,FALSE),0)</f>
        <v>0</v>
      </c>
      <c r="P2854" s="9">
        <f>IFERROR(VLOOKUP(Tabla1[[#This Row],[FECHA]],'RECAUDOS DE RESOLUCIONES'!A:D,3,FALSE),0)</f>
        <v>0</v>
      </c>
      <c r="Q285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85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854" s="11">
        <f>IFERROR(VLOOKUP(Tabla1[[#This Row],[FECHA]],'RECAUDOS LOCALES'!A:D,4,FALSE),0)</f>
        <v>2</v>
      </c>
      <c r="T2854" s="9">
        <f>IFERROR(VLOOKUP(Tabla1[[#This Row],[FECHA]],'RECAUDOS LOCALES'!A:D,3,FALSE),0)</f>
        <v>170668</v>
      </c>
      <c r="U2854" s="11">
        <f>IFERROR(VLOOKUP(Tabla1[[#This Row],[FECHA]],'RECAUDOS EXTERNOS'!A:D,4,FALSE),0)</f>
        <v>6</v>
      </c>
      <c r="V2854" s="9">
        <f>IFERROR(VLOOKUP(Tabla1[[#This Row],[FECHA]],'RECAUDOS EXTERNOS'!A:D,3,FALSE),0)</f>
        <v>594080</v>
      </c>
    </row>
    <row r="2855" spans="1:22" x14ac:dyDescent="0.25">
      <c r="A2855" s="1">
        <v>40414</v>
      </c>
      <c r="B2855" s="3" t="s">
        <v>2</v>
      </c>
      <c r="C2855" s="2">
        <v>40391</v>
      </c>
      <c r="D2855" s="5">
        <f>YEAR(Tabla1[[#This Row],[FECHA]])</f>
        <v>2010</v>
      </c>
      <c r="E2855" s="5">
        <f>IFERROR(VLOOKUP(Tabla1[[#This Row],[FECHA]],'COMPARENDOS TOTALES'!A:D,4,FALSE),0)</f>
        <v>2</v>
      </c>
      <c r="F2855" s="9">
        <f>IFERROR(VLOOKUP(Tabla1[[#This Row],[FECHA]],'COMPARENDOS TOTALES'!A:D,3,FALSE),0)</f>
        <v>652333</v>
      </c>
      <c r="G2855" s="5">
        <f>IFERROR(VLOOKUP(Tabla1[[#This Row],[FECHA]],EXONERACIONES!A:D,4,FALSE),0)</f>
        <v>0</v>
      </c>
      <c r="H2855" s="9">
        <f>IFERROR(VLOOKUP(Tabla1[[#This Row],[FECHA]],EXONERACIONES!A:D,3,FALSE),0)</f>
        <v>0</v>
      </c>
      <c r="I2855" s="5">
        <f>IFERROR(VLOOKUP(Tabla1[[#This Row],[FECHA]],'SIMIT CON RES'!A:D,4,FALSE),0)</f>
        <v>1</v>
      </c>
      <c r="J2855" s="9">
        <f>IFERROR(VLOOKUP(Tabla1[[#This Row],[FECHA]],'SIMIT CON RES'!A:D,3,FALSE),0)</f>
        <v>515000</v>
      </c>
      <c r="K2855">
        <f>IFERROR(VLOOKUP(Tabla1[[#This Row],[FECHA]],'SIMIT SIN RES'!A:D,4,FALSE),0)</f>
        <v>0</v>
      </c>
      <c r="L2855" s="9">
        <f>IFERROR(VLOOKUP(Tabla1[[#This Row],[FECHA]],'SIMIT SIN RES'!A:D,3,FALSE),0)</f>
        <v>0</v>
      </c>
      <c r="M2855" s="5">
        <f>IFERROR(VLOOKUP(Tabla1[[#This Row],[FECHA]],'RECAUDOS DE COMPARENDOS'!A:D,4,FALSE),0)</f>
        <v>0</v>
      </c>
      <c r="N2855" s="9">
        <f>IFERROR(VLOOKUP(Tabla1[[#This Row],[FECHA]],'RECAUDOS DE COMPARENDOS'!A:D,3,FALSE),0)</f>
        <v>0</v>
      </c>
      <c r="O2855" s="5">
        <f>IFERROR(VLOOKUP(Tabla1[[#This Row],[FECHA]],'RECAUDOS DE RESOLUCIONES'!A:D,4,FALSE),0)</f>
        <v>0</v>
      </c>
      <c r="P2855" s="9">
        <f>IFERROR(VLOOKUP(Tabla1[[#This Row],[FECHA]],'RECAUDOS DE RESOLUCIONES'!A:D,3,FALSE),0)</f>
        <v>0</v>
      </c>
      <c r="Q285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855" s="9">
        <f>Tabla1[V. COMPARENDOS]-(Tabla1[V. EXONERACIONES]+Tabla1[[#This Row],[V. SIMIT CON RESOLUCION]]+Tabla1[[#This Row],[V. SIMIT SIN RESOLUCION]]+Tabla1[[#This Row],[V. RECAUDOS COMPARENDOS]]+Tabla1[[#This Row],[V. RECAUDOS RESOLUCIONES]])</f>
        <v>137333</v>
      </c>
      <c r="S2855" s="11">
        <f>IFERROR(VLOOKUP(Tabla1[[#This Row],[FECHA]],'RECAUDOS LOCALES'!A:D,4,FALSE),0)</f>
        <v>2</v>
      </c>
      <c r="T2855" s="9">
        <f>IFERROR(VLOOKUP(Tabla1[[#This Row],[FECHA]],'RECAUDOS LOCALES'!A:D,3,FALSE),0)</f>
        <v>152836</v>
      </c>
      <c r="U2855" s="11">
        <f>IFERROR(VLOOKUP(Tabla1[[#This Row],[FECHA]],'RECAUDOS EXTERNOS'!A:D,4,FALSE),0)</f>
        <v>2</v>
      </c>
      <c r="V2855" s="9">
        <f>IFERROR(VLOOKUP(Tabla1[[#This Row],[FECHA]],'RECAUDOS EXTERNOS'!A:D,3,FALSE),0)</f>
        <v>267800</v>
      </c>
    </row>
    <row r="2856" spans="1:22" x14ac:dyDescent="0.25">
      <c r="A2856" s="1">
        <v>40415</v>
      </c>
      <c r="B2856" s="3" t="s">
        <v>3</v>
      </c>
      <c r="C2856" s="2">
        <v>40391</v>
      </c>
      <c r="D2856" s="5">
        <f>YEAR(Tabla1[[#This Row],[FECHA]])</f>
        <v>2010</v>
      </c>
      <c r="E2856" s="5">
        <f>IFERROR(VLOOKUP(Tabla1[[#This Row],[FECHA]],'COMPARENDOS TOTALES'!A:D,4,FALSE),0)</f>
        <v>4</v>
      </c>
      <c r="F2856" s="9">
        <f>IFERROR(VLOOKUP(Tabla1[[#This Row],[FECHA]],'COMPARENDOS TOTALES'!A:D,3,FALSE),0)</f>
        <v>789666</v>
      </c>
      <c r="G2856" s="5">
        <f>IFERROR(VLOOKUP(Tabla1[[#This Row],[FECHA]],EXONERACIONES!A:D,4,FALSE),0)</f>
        <v>2</v>
      </c>
      <c r="H2856" s="9">
        <f>IFERROR(VLOOKUP(Tabla1[[#This Row],[FECHA]],EXONERACIONES!A:D,3,FALSE),0)</f>
        <v>394833</v>
      </c>
      <c r="I2856" s="5">
        <f>IFERROR(VLOOKUP(Tabla1[[#This Row],[FECHA]],'SIMIT CON RES'!A:D,4,FALSE),0)</f>
        <v>1</v>
      </c>
      <c r="J2856" s="9">
        <f>IFERROR(VLOOKUP(Tabla1[[#This Row],[FECHA]],'SIMIT CON RES'!A:D,3,FALSE),0)</f>
        <v>137333</v>
      </c>
      <c r="K2856">
        <f>IFERROR(VLOOKUP(Tabla1[[#This Row],[FECHA]],'SIMIT SIN RES'!A:D,4,FALSE),0)</f>
        <v>0</v>
      </c>
      <c r="L2856" s="9">
        <f>IFERROR(VLOOKUP(Tabla1[[#This Row],[FECHA]],'SIMIT SIN RES'!A:D,3,FALSE),0)</f>
        <v>0</v>
      </c>
      <c r="M2856" s="5">
        <f>IFERROR(VLOOKUP(Tabla1[[#This Row],[FECHA]],'RECAUDOS DE COMPARENDOS'!A:D,4,FALSE),0)</f>
        <v>0</v>
      </c>
      <c r="N2856" s="9">
        <f>IFERROR(VLOOKUP(Tabla1[[#This Row],[FECHA]],'RECAUDOS DE COMPARENDOS'!A:D,3,FALSE),0)</f>
        <v>0</v>
      </c>
      <c r="O2856" s="5">
        <f>IFERROR(VLOOKUP(Tabla1[[#This Row],[FECHA]],'RECAUDOS DE RESOLUCIONES'!A:D,4,FALSE),0)</f>
        <v>1</v>
      </c>
      <c r="P2856" s="9">
        <f>IFERROR(VLOOKUP(Tabla1[[#This Row],[FECHA]],'RECAUDOS DE RESOLUCIONES'!A:D,3,FALSE),0)</f>
        <v>257500</v>
      </c>
      <c r="Q285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85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856" s="11">
        <f>IFERROR(VLOOKUP(Tabla1[[#This Row],[FECHA]],'RECAUDOS LOCALES'!A:D,4,FALSE),0)</f>
        <v>1</v>
      </c>
      <c r="T2856" s="9">
        <f>IFERROR(VLOOKUP(Tabla1[[#This Row],[FECHA]],'RECAUDOS LOCALES'!A:D,3,FALSE),0)</f>
        <v>386250</v>
      </c>
      <c r="U2856" s="11">
        <f>IFERROR(VLOOKUP(Tabla1[[#This Row],[FECHA]],'RECAUDOS EXTERNOS'!A:D,4,FALSE),0)</f>
        <v>4</v>
      </c>
      <c r="V2856" s="9">
        <f>IFERROR(VLOOKUP(Tabla1[[#This Row],[FECHA]],'RECAUDOS EXTERNOS'!A:D,3,FALSE),0)</f>
        <v>562760</v>
      </c>
    </row>
    <row r="2857" spans="1:22" x14ac:dyDescent="0.25">
      <c r="A2857" s="1">
        <v>40416</v>
      </c>
      <c r="B2857" s="3" t="s">
        <v>6</v>
      </c>
      <c r="C2857" s="2">
        <v>40391</v>
      </c>
      <c r="D2857" s="5">
        <f>YEAR(Tabla1[[#This Row],[FECHA]])</f>
        <v>2010</v>
      </c>
      <c r="E2857" s="5">
        <f>IFERROR(VLOOKUP(Tabla1[[#This Row],[FECHA]],'COMPARENDOS TOTALES'!A:D,4,FALSE),0)</f>
        <v>0</v>
      </c>
      <c r="F2857" s="9">
        <f>IFERROR(VLOOKUP(Tabla1[[#This Row],[FECHA]],'COMPARENDOS TOTALES'!A:D,3,FALSE),0)</f>
        <v>0</v>
      </c>
      <c r="G2857" s="5">
        <f>IFERROR(VLOOKUP(Tabla1[[#This Row],[FECHA]],EXONERACIONES!A:D,4,FALSE),0)</f>
        <v>0</v>
      </c>
      <c r="H2857" s="9">
        <f>IFERROR(VLOOKUP(Tabla1[[#This Row],[FECHA]],EXONERACIONES!A:D,3,FALSE),0)</f>
        <v>0</v>
      </c>
      <c r="I2857" s="5">
        <f>IFERROR(VLOOKUP(Tabla1[[#This Row],[FECHA]],'SIMIT CON RES'!A:D,4,FALSE),0)</f>
        <v>0</v>
      </c>
      <c r="J2857" s="9">
        <f>IFERROR(VLOOKUP(Tabla1[[#This Row],[FECHA]],'SIMIT CON RES'!A:D,3,FALSE),0)</f>
        <v>0</v>
      </c>
      <c r="K2857">
        <f>IFERROR(VLOOKUP(Tabla1[[#This Row],[FECHA]],'SIMIT SIN RES'!A:D,4,FALSE),0)</f>
        <v>0</v>
      </c>
      <c r="L2857" s="9">
        <f>IFERROR(VLOOKUP(Tabla1[[#This Row],[FECHA]],'SIMIT SIN RES'!A:D,3,FALSE),0)</f>
        <v>0</v>
      </c>
      <c r="M2857" s="5">
        <f>IFERROR(VLOOKUP(Tabla1[[#This Row],[FECHA]],'RECAUDOS DE COMPARENDOS'!A:D,4,FALSE),0)</f>
        <v>0</v>
      </c>
      <c r="N2857" s="9">
        <f>IFERROR(VLOOKUP(Tabla1[[#This Row],[FECHA]],'RECAUDOS DE COMPARENDOS'!A:D,3,FALSE),0)</f>
        <v>0</v>
      </c>
      <c r="O2857" s="5">
        <f>IFERROR(VLOOKUP(Tabla1[[#This Row],[FECHA]],'RECAUDOS DE RESOLUCIONES'!A:D,4,FALSE),0)</f>
        <v>0</v>
      </c>
      <c r="P2857" s="9">
        <f>IFERROR(VLOOKUP(Tabla1[[#This Row],[FECHA]],'RECAUDOS DE RESOLUCIONES'!A:D,3,FALSE),0)</f>
        <v>0</v>
      </c>
      <c r="Q285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85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857" s="11">
        <f>IFERROR(VLOOKUP(Tabla1[[#This Row],[FECHA]],'RECAUDOS LOCALES'!A:D,4,FALSE),0)</f>
        <v>0</v>
      </c>
      <c r="T2857" s="9">
        <f>IFERROR(VLOOKUP(Tabla1[[#This Row],[FECHA]],'RECAUDOS LOCALES'!A:D,3,FALSE),0)</f>
        <v>0</v>
      </c>
      <c r="U2857" s="11">
        <f>IFERROR(VLOOKUP(Tabla1[[#This Row],[FECHA]],'RECAUDOS EXTERNOS'!A:D,4,FALSE),0)</f>
        <v>4</v>
      </c>
      <c r="V2857" s="9">
        <f>IFERROR(VLOOKUP(Tabla1[[#This Row],[FECHA]],'RECAUDOS EXTERNOS'!A:D,3,FALSE),0)</f>
        <v>623528</v>
      </c>
    </row>
    <row r="2858" spans="1:22" x14ac:dyDescent="0.25">
      <c r="A2858" s="1">
        <v>40417</v>
      </c>
      <c r="B2858" s="3" t="s">
        <v>0</v>
      </c>
      <c r="C2858" s="2">
        <v>40391</v>
      </c>
      <c r="D2858" s="5">
        <f>YEAR(Tabla1[[#This Row],[FECHA]])</f>
        <v>2010</v>
      </c>
      <c r="E2858" s="5">
        <f>IFERROR(VLOOKUP(Tabla1[[#This Row],[FECHA]],'COMPARENDOS TOTALES'!A:D,4,FALSE),0)</f>
        <v>7</v>
      </c>
      <c r="F2858" s="9">
        <f>IFERROR(VLOOKUP(Tabla1[[#This Row],[FECHA]],'COMPARENDOS TOTALES'!A:D,3,FALSE),0)</f>
        <v>2454833</v>
      </c>
      <c r="G2858" s="5">
        <f>IFERROR(VLOOKUP(Tabla1[[#This Row],[FECHA]],EXONERACIONES!A:D,4,FALSE),0)</f>
        <v>1</v>
      </c>
      <c r="H2858" s="9">
        <f>IFERROR(VLOOKUP(Tabla1[[#This Row],[FECHA]],EXONERACIONES!A:D,3,FALSE),0)</f>
        <v>515000</v>
      </c>
      <c r="I2858" s="5">
        <f>IFERROR(VLOOKUP(Tabla1[[#This Row],[FECHA]],'SIMIT CON RES'!A:D,4,FALSE),0)</f>
        <v>3</v>
      </c>
      <c r="J2858" s="9">
        <f>IFERROR(VLOOKUP(Tabla1[[#This Row],[FECHA]],'SIMIT CON RES'!A:D,3,FALSE),0)</f>
        <v>1030000</v>
      </c>
      <c r="K2858">
        <f>IFERROR(VLOOKUP(Tabla1[[#This Row],[FECHA]],'SIMIT SIN RES'!A:D,4,FALSE),0)</f>
        <v>0</v>
      </c>
      <c r="L2858" s="9">
        <f>IFERROR(VLOOKUP(Tabla1[[#This Row],[FECHA]],'SIMIT SIN RES'!A:D,3,FALSE),0)</f>
        <v>0</v>
      </c>
      <c r="M2858" s="5">
        <f>IFERROR(VLOOKUP(Tabla1[[#This Row],[FECHA]],'RECAUDOS DE COMPARENDOS'!A:D,4,FALSE),0)</f>
        <v>2</v>
      </c>
      <c r="N2858" s="9">
        <f>IFERROR(VLOOKUP(Tabla1[[#This Row],[FECHA]],'RECAUDOS DE COMPARENDOS'!A:D,3,FALSE),0)</f>
        <v>772500</v>
      </c>
      <c r="O2858" s="5">
        <f>IFERROR(VLOOKUP(Tabla1[[#This Row],[FECHA]],'RECAUDOS DE RESOLUCIONES'!A:D,4,FALSE),0)</f>
        <v>0</v>
      </c>
      <c r="P2858" s="9">
        <f>IFERROR(VLOOKUP(Tabla1[[#This Row],[FECHA]],'RECAUDOS DE RESOLUCIONES'!A:D,3,FALSE),0)</f>
        <v>0</v>
      </c>
      <c r="Q285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858" s="9">
        <f>Tabla1[V. COMPARENDOS]-(Tabla1[V. EXONERACIONES]+Tabla1[[#This Row],[V. SIMIT CON RESOLUCION]]+Tabla1[[#This Row],[V. SIMIT SIN RESOLUCION]]+Tabla1[[#This Row],[V. RECAUDOS COMPARENDOS]]+Tabla1[[#This Row],[V. RECAUDOS RESOLUCIONES]])</f>
        <v>137333</v>
      </c>
      <c r="S2858" s="11">
        <f>IFERROR(VLOOKUP(Tabla1[[#This Row],[FECHA]],'RECAUDOS LOCALES'!A:D,4,FALSE),0)</f>
        <v>0</v>
      </c>
      <c r="T2858" s="9">
        <f>IFERROR(VLOOKUP(Tabla1[[#This Row],[FECHA]],'RECAUDOS LOCALES'!A:D,3,FALSE),0)</f>
        <v>0</v>
      </c>
      <c r="U2858" s="11">
        <f>IFERROR(VLOOKUP(Tabla1[[#This Row],[FECHA]],'RECAUDOS EXTERNOS'!A:D,4,FALSE),0)</f>
        <v>3</v>
      </c>
      <c r="V2858" s="9">
        <f>IFERROR(VLOOKUP(Tabla1[[#This Row],[FECHA]],'RECAUDOS EXTERNOS'!A:D,3,FALSE),0)</f>
        <v>501175</v>
      </c>
    </row>
    <row r="2859" spans="1:22" x14ac:dyDescent="0.25">
      <c r="A2859" s="1">
        <v>40418</v>
      </c>
      <c r="B2859" s="3" t="s">
        <v>5</v>
      </c>
      <c r="C2859" s="2">
        <v>40391</v>
      </c>
      <c r="D2859" s="5">
        <f>YEAR(Tabla1[[#This Row],[FECHA]])</f>
        <v>2010</v>
      </c>
      <c r="E2859" s="5">
        <f>IFERROR(VLOOKUP(Tabla1[[#This Row],[FECHA]],'COMPARENDOS TOTALES'!A:D,4,FALSE),0)</f>
        <v>4</v>
      </c>
      <c r="F2859" s="9">
        <f>IFERROR(VLOOKUP(Tabla1[[#This Row],[FECHA]],'COMPARENDOS TOTALES'!A:D,3,FALSE),0)</f>
        <v>1802500</v>
      </c>
      <c r="G2859" s="5">
        <f>IFERROR(VLOOKUP(Tabla1[[#This Row],[FECHA]],EXONERACIONES!A:D,4,FALSE),0)</f>
        <v>0</v>
      </c>
      <c r="H2859" s="9">
        <f>IFERROR(VLOOKUP(Tabla1[[#This Row],[FECHA]],EXONERACIONES!A:D,3,FALSE),0)</f>
        <v>0</v>
      </c>
      <c r="I2859" s="5">
        <f>IFERROR(VLOOKUP(Tabla1[[#This Row],[FECHA]],'SIMIT CON RES'!A:D,4,FALSE),0)</f>
        <v>4</v>
      </c>
      <c r="J2859" s="9">
        <f>IFERROR(VLOOKUP(Tabla1[[#This Row],[FECHA]],'SIMIT CON RES'!A:D,3,FALSE),0)</f>
        <v>1802500</v>
      </c>
      <c r="K2859">
        <f>IFERROR(VLOOKUP(Tabla1[[#This Row],[FECHA]],'SIMIT SIN RES'!A:D,4,FALSE),0)</f>
        <v>0</v>
      </c>
      <c r="L2859" s="9">
        <f>IFERROR(VLOOKUP(Tabla1[[#This Row],[FECHA]],'SIMIT SIN RES'!A:D,3,FALSE),0)</f>
        <v>0</v>
      </c>
      <c r="M2859" s="5">
        <f>IFERROR(VLOOKUP(Tabla1[[#This Row],[FECHA]],'RECAUDOS DE COMPARENDOS'!A:D,4,FALSE),0)</f>
        <v>0</v>
      </c>
      <c r="N2859" s="9">
        <f>IFERROR(VLOOKUP(Tabla1[[#This Row],[FECHA]],'RECAUDOS DE COMPARENDOS'!A:D,3,FALSE),0)</f>
        <v>0</v>
      </c>
      <c r="O2859" s="5">
        <f>IFERROR(VLOOKUP(Tabla1[[#This Row],[FECHA]],'RECAUDOS DE RESOLUCIONES'!A:D,4,FALSE),0)</f>
        <v>0</v>
      </c>
      <c r="P2859" s="9">
        <f>IFERROR(VLOOKUP(Tabla1[[#This Row],[FECHA]],'RECAUDOS DE RESOLUCIONES'!A:D,3,FALSE),0)</f>
        <v>0</v>
      </c>
      <c r="Q285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85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859" s="11">
        <f>IFERROR(VLOOKUP(Tabla1[[#This Row],[FECHA]],'RECAUDOS LOCALES'!A:D,4,FALSE),0)</f>
        <v>2</v>
      </c>
      <c r="T2859" s="9">
        <f>IFERROR(VLOOKUP(Tabla1[[#This Row],[FECHA]],'RECAUDOS LOCALES'!A:D,3,FALSE),0)</f>
        <v>197317</v>
      </c>
      <c r="U2859" s="11">
        <f>IFERROR(VLOOKUP(Tabla1[[#This Row],[FECHA]],'RECAUDOS EXTERNOS'!A:D,4,FALSE),0)</f>
        <v>1</v>
      </c>
      <c r="V2859" s="9">
        <f>IFERROR(VLOOKUP(Tabla1[[#This Row],[FECHA]],'RECAUDOS EXTERNOS'!A:D,3,FALSE),0)</f>
        <v>129475</v>
      </c>
    </row>
    <row r="2860" spans="1:22" x14ac:dyDescent="0.25">
      <c r="A2860" s="1">
        <v>40419</v>
      </c>
      <c r="B2860" s="3" t="s">
        <v>4</v>
      </c>
      <c r="C2860" s="2">
        <v>40391</v>
      </c>
      <c r="D2860" s="5">
        <f>YEAR(Tabla1[[#This Row],[FECHA]])</f>
        <v>2010</v>
      </c>
      <c r="E2860" s="5">
        <f>IFERROR(VLOOKUP(Tabla1[[#This Row],[FECHA]],'COMPARENDOS TOTALES'!A:D,4,FALSE),0)</f>
        <v>9</v>
      </c>
      <c r="F2860" s="9">
        <f>IFERROR(VLOOKUP(Tabla1[[#This Row],[FECHA]],'COMPARENDOS TOTALES'!A:D,3,FALSE),0)</f>
        <v>3742333</v>
      </c>
      <c r="G2860" s="5">
        <f>IFERROR(VLOOKUP(Tabla1[[#This Row],[FECHA]],EXONERACIONES!A:D,4,FALSE),0)</f>
        <v>1</v>
      </c>
      <c r="H2860" s="9">
        <f>IFERROR(VLOOKUP(Tabla1[[#This Row],[FECHA]],EXONERACIONES!A:D,3,FALSE),0)</f>
        <v>515000</v>
      </c>
      <c r="I2860" s="5">
        <f>IFERROR(VLOOKUP(Tabla1[[#This Row],[FECHA]],'SIMIT CON RES'!A:D,4,FALSE),0)</f>
        <v>7</v>
      </c>
      <c r="J2860" s="9">
        <f>IFERROR(VLOOKUP(Tabla1[[#This Row],[FECHA]],'SIMIT CON RES'!A:D,3,FALSE),0)</f>
        <v>2712333</v>
      </c>
      <c r="K2860">
        <f>IFERROR(VLOOKUP(Tabla1[[#This Row],[FECHA]],'SIMIT SIN RES'!A:D,4,FALSE),0)</f>
        <v>0</v>
      </c>
      <c r="L2860" s="9">
        <f>IFERROR(VLOOKUP(Tabla1[[#This Row],[FECHA]],'SIMIT SIN RES'!A:D,3,FALSE),0)</f>
        <v>0</v>
      </c>
      <c r="M2860" s="5">
        <f>IFERROR(VLOOKUP(Tabla1[[#This Row],[FECHA]],'RECAUDOS DE COMPARENDOS'!A:D,4,FALSE),0)</f>
        <v>0</v>
      </c>
      <c r="N2860" s="9">
        <f>IFERROR(VLOOKUP(Tabla1[[#This Row],[FECHA]],'RECAUDOS DE COMPARENDOS'!A:D,3,FALSE),0)</f>
        <v>0</v>
      </c>
      <c r="O2860" s="5">
        <f>IFERROR(VLOOKUP(Tabla1[[#This Row],[FECHA]],'RECAUDOS DE RESOLUCIONES'!A:D,4,FALSE),0)</f>
        <v>0</v>
      </c>
      <c r="P2860" s="9">
        <f>IFERROR(VLOOKUP(Tabla1[[#This Row],[FECHA]],'RECAUDOS DE RESOLUCIONES'!A:D,3,FALSE),0)</f>
        <v>0</v>
      </c>
      <c r="Q286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860" s="9">
        <f>Tabla1[V. COMPARENDOS]-(Tabla1[V. EXONERACIONES]+Tabla1[[#This Row],[V. SIMIT CON RESOLUCION]]+Tabla1[[#This Row],[V. SIMIT SIN RESOLUCION]]+Tabla1[[#This Row],[V. RECAUDOS COMPARENDOS]]+Tabla1[[#This Row],[V. RECAUDOS RESOLUCIONES]])</f>
        <v>515000</v>
      </c>
      <c r="S2860" s="11">
        <f>IFERROR(VLOOKUP(Tabla1[[#This Row],[FECHA]],'RECAUDOS LOCALES'!A:D,4,FALSE),0)</f>
        <v>0</v>
      </c>
      <c r="T2860" s="9">
        <f>IFERROR(VLOOKUP(Tabla1[[#This Row],[FECHA]],'RECAUDOS LOCALES'!A:D,3,FALSE),0)</f>
        <v>0</v>
      </c>
      <c r="U2860" s="11">
        <f>IFERROR(VLOOKUP(Tabla1[[#This Row],[FECHA]],'RECAUDOS EXTERNOS'!A:D,4,FALSE),0)</f>
        <v>0</v>
      </c>
      <c r="V2860" s="9">
        <f>IFERROR(VLOOKUP(Tabla1[[#This Row],[FECHA]],'RECAUDOS EXTERNOS'!A:D,3,FALSE),0)</f>
        <v>0</v>
      </c>
    </row>
    <row r="2861" spans="1:22" x14ac:dyDescent="0.25">
      <c r="A2861" s="1">
        <v>40420</v>
      </c>
      <c r="B2861" s="3" t="s">
        <v>1</v>
      </c>
      <c r="C2861" s="2">
        <v>40391</v>
      </c>
      <c r="D2861" s="5">
        <f>YEAR(Tabla1[[#This Row],[FECHA]])</f>
        <v>2010</v>
      </c>
      <c r="E2861" s="5">
        <f>IFERROR(VLOOKUP(Tabla1[[#This Row],[FECHA]],'COMPARENDOS TOTALES'!A:D,4,FALSE),0)</f>
        <v>4</v>
      </c>
      <c r="F2861" s="9">
        <f>IFERROR(VLOOKUP(Tabla1[[#This Row],[FECHA]],'COMPARENDOS TOTALES'!A:D,3,FALSE),0)</f>
        <v>789666</v>
      </c>
      <c r="G2861" s="5">
        <f>IFERROR(VLOOKUP(Tabla1[[#This Row],[FECHA]],EXONERACIONES!A:D,4,FALSE),0)</f>
        <v>0</v>
      </c>
      <c r="H2861" s="9">
        <f>IFERROR(VLOOKUP(Tabla1[[#This Row],[FECHA]],EXONERACIONES!A:D,3,FALSE),0)</f>
        <v>0</v>
      </c>
      <c r="I2861" s="5">
        <f>IFERROR(VLOOKUP(Tabla1[[#This Row],[FECHA]],'SIMIT CON RES'!A:D,4,FALSE),0)</f>
        <v>1</v>
      </c>
      <c r="J2861" s="9">
        <f>IFERROR(VLOOKUP(Tabla1[[#This Row],[FECHA]],'SIMIT CON RES'!A:D,3,FALSE),0)</f>
        <v>257500</v>
      </c>
      <c r="K2861">
        <f>IFERROR(VLOOKUP(Tabla1[[#This Row],[FECHA]],'SIMIT SIN RES'!A:D,4,FALSE),0)</f>
        <v>0</v>
      </c>
      <c r="L2861" s="9">
        <f>IFERROR(VLOOKUP(Tabla1[[#This Row],[FECHA]],'SIMIT SIN RES'!A:D,3,FALSE),0)</f>
        <v>0</v>
      </c>
      <c r="M2861" s="5">
        <f>IFERROR(VLOOKUP(Tabla1[[#This Row],[FECHA]],'RECAUDOS DE COMPARENDOS'!A:D,4,FALSE),0)</f>
        <v>0</v>
      </c>
      <c r="N2861" s="9">
        <f>IFERROR(VLOOKUP(Tabla1[[#This Row],[FECHA]],'RECAUDOS DE COMPARENDOS'!A:D,3,FALSE),0)</f>
        <v>0</v>
      </c>
      <c r="O2861" s="5">
        <f>IFERROR(VLOOKUP(Tabla1[[#This Row],[FECHA]],'RECAUDOS DE RESOLUCIONES'!A:D,4,FALSE),0)</f>
        <v>0</v>
      </c>
      <c r="P2861" s="9">
        <f>IFERROR(VLOOKUP(Tabla1[[#This Row],[FECHA]],'RECAUDOS DE RESOLUCIONES'!A:D,3,FALSE),0)</f>
        <v>0</v>
      </c>
      <c r="Q286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2861" s="9">
        <f>Tabla1[V. COMPARENDOS]-(Tabla1[V. EXONERACIONES]+Tabla1[[#This Row],[V. SIMIT CON RESOLUCION]]+Tabla1[[#This Row],[V. SIMIT SIN RESOLUCION]]+Tabla1[[#This Row],[V. RECAUDOS COMPARENDOS]]+Tabla1[[#This Row],[V. RECAUDOS RESOLUCIONES]])</f>
        <v>532166</v>
      </c>
      <c r="S2861" s="11">
        <f>IFERROR(VLOOKUP(Tabla1[[#This Row],[FECHA]],'RECAUDOS LOCALES'!A:D,4,FALSE),0)</f>
        <v>0</v>
      </c>
      <c r="T2861" s="9">
        <f>IFERROR(VLOOKUP(Tabla1[[#This Row],[FECHA]],'RECAUDOS LOCALES'!A:D,3,FALSE),0)</f>
        <v>0</v>
      </c>
      <c r="U2861" s="11">
        <f>IFERROR(VLOOKUP(Tabla1[[#This Row],[FECHA]],'RECAUDOS EXTERNOS'!A:D,4,FALSE),0)</f>
        <v>3</v>
      </c>
      <c r="V2861" s="9">
        <f>IFERROR(VLOOKUP(Tabla1[[#This Row],[FECHA]],'RECAUDOS EXTERNOS'!A:D,3,FALSE),0)</f>
        <v>449532</v>
      </c>
    </row>
    <row r="2862" spans="1:22" x14ac:dyDescent="0.25">
      <c r="A2862" s="1">
        <v>40421</v>
      </c>
      <c r="B2862" s="3" t="s">
        <v>2</v>
      </c>
      <c r="C2862" s="2">
        <v>40391</v>
      </c>
      <c r="D2862" s="5">
        <f>YEAR(Tabla1[[#This Row],[FECHA]])</f>
        <v>2010</v>
      </c>
      <c r="E2862" s="5">
        <f>IFERROR(VLOOKUP(Tabla1[[#This Row],[FECHA]],'COMPARENDOS TOTALES'!A:D,4,FALSE),0)</f>
        <v>2</v>
      </c>
      <c r="F2862" s="9">
        <f>IFERROR(VLOOKUP(Tabla1[[#This Row],[FECHA]],'COMPARENDOS TOTALES'!A:D,3,FALSE),0)</f>
        <v>772500</v>
      </c>
      <c r="G2862" s="5">
        <f>IFERROR(VLOOKUP(Tabla1[[#This Row],[FECHA]],EXONERACIONES!A:D,4,FALSE),0)</f>
        <v>0</v>
      </c>
      <c r="H2862" s="9">
        <f>IFERROR(VLOOKUP(Tabla1[[#This Row],[FECHA]],EXONERACIONES!A:D,3,FALSE),0)</f>
        <v>0</v>
      </c>
      <c r="I2862" s="5">
        <f>IFERROR(VLOOKUP(Tabla1[[#This Row],[FECHA]],'SIMIT CON RES'!A:D,4,FALSE),0)</f>
        <v>2</v>
      </c>
      <c r="J2862" s="9">
        <f>IFERROR(VLOOKUP(Tabla1[[#This Row],[FECHA]],'SIMIT CON RES'!A:D,3,FALSE),0)</f>
        <v>772500</v>
      </c>
      <c r="K2862">
        <f>IFERROR(VLOOKUP(Tabla1[[#This Row],[FECHA]],'SIMIT SIN RES'!A:D,4,FALSE),0)</f>
        <v>0</v>
      </c>
      <c r="L2862" s="9">
        <f>IFERROR(VLOOKUP(Tabla1[[#This Row],[FECHA]],'SIMIT SIN RES'!A:D,3,FALSE),0)</f>
        <v>0</v>
      </c>
      <c r="M2862" s="5">
        <f>IFERROR(VLOOKUP(Tabla1[[#This Row],[FECHA]],'RECAUDOS DE COMPARENDOS'!A:D,4,FALSE),0)</f>
        <v>0</v>
      </c>
      <c r="N2862" s="9">
        <f>IFERROR(VLOOKUP(Tabla1[[#This Row],[FECHA]],'RECAUDOS DE COMPARENDOS'!A:D,3,FALSE),0)</f>
        <v>0</v>
      </c>
      <c r="O2862" s="5">
        <f>IFERROR(VLOOKUP(Tabla1[[#This Row],[FECHA]],'RECAUDOS DE RESOLUCIONES'!A:D,4,FALSE),0)</f>
        <v>0</v>
      </c>
      <c r="P2862" s="9">
        <f>IFERROR(VLOOKUP(Tabla1[[#This Row],[FECHA]],'RECAUDOS DE RESOLUCIONES'!A:D,3,FALSE),0)</f>
        <v>0</v>
      </c>
      <c r="Q286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86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862" s="11">
        <f>IFERROR(VLOOKUP(Tabla1[[#This Row],[FECHA]],'RECAUDOS LOCALES'!A:D,4,FALSE),0)</f>
        <v>2</v>
      </c>
      <c r="T2862" s="9">
        <f>IFERROR(VLOOKUP(Tabla1[[#This Row],[FECHA]],'RECAUDOS LOCALES'!A:D,3,FALSE),0)</f>
        <v>216850</v>
      </c>
      <c r="U2862" s="11">
        <f>IFERROR(VLOOKUP(Tabla1[[#This Row],[FECHA]],'RECAUDOS EXTERNOS'!A:D,4,FALSE),0)</f>
        <v>4</v>
      </c>
      <c r="V2862" s="9">
        <f>IFERROR(VLOOKUP(Tabla1[[#This Row],[FECHA]],'RECAUDOS EXTERNOS'!A:D,3,FALSE),0)</f>
        <v>426275</v>
      </c>
    </row>
    <row r="2863" spans="1:22" x14ac:dyDescent="0.25">
      <c r="A2863" s="1">
        <v>40422</v>
      </c>
      <c r="B2863" s="3" t="s">
        <v>3</v>
      </c>
      <c r="C2863" s="2">
        <v>40422</v>
      </c>
      <c r="D2863" s="5">
        <f>YEAR(Tabla1[[#This Row],[FECHA]])</f>
        <v>2010</v>
      </c>
      <c r="E2863" s="5">
        <f>IFERROR(VLOOKUP(Tabla1[[#This Row],[FECHA]],'COMPARENDOS TOTALES'!A:D,4,FALSE),0)</f>
        <v>3</v>
      </c>
      <c r="F2863" s="9">
        <f>IFERROR(VLOOKUP(Tabla1[[#This Row],[FECHA]],'COMPARENDOS TOTALES'!A:D,3,FALSE),0)</f>
        <v>1258532</v>
      </c>
      <c r="G2863" s="5">
        <f>IFERROR(VLOOKUP(Tabla1[[#This Row],[FECHA]],EXONERACIONES!A:D,4,FALSE),0)</f>
        <v>0</v>
      </c>
      <c r="H2863" s="9">
        <f>IFERROR(VLOOKUP(Tabla1[[#This Row],[FECHA]],EXONERACIONES!A:D,3,FALSE),0)</f>
        <v>0</v>
      </c>
      <c r="I2863" s="5">
        <f>IFERROR(VLOOKUP(Tabla1[[#This Row],[FECHA]],'SIMIT CON RES'!A:D,4,FALSE),0)</f>
        <v>2</v>
      </c>
      <c r="J2863" s="9">
        <f>IFERROR(VLOOKUP(Tabla1[[#This Row],[FECHA]],'SIMIT CON RES'!A:D,3,FALSE),0)</f>
        <v>1030000</v>
      </c>
      <c r="K2863">
        <f>IFERROR(VLOOKUP(Tabla1[[#This Row],[FECHA]],'SIMIT SIN RES'!A:D,4,FALSE),0)</f>
        <v>0</v>
      </c>
      <c r="L2863" s="9">
        <f>IFERROR(VLOOKUP(Tabla1[[#This Row],[FECHA]],'SIMIT SIN RES'!A:D,3,FALSE),0)</f>
        <v>0</v>
      </c>
      <c r="M2863" s="5">
        <f>IFERROR(VLOOKUP(Tabla1[[#This Row],[FECHA]],'RECAUDOS DE COMPARENDOS'!A:D,4,FALSE),0)</f>
        <v>1</v>
      </c>
      <c r="N2863" s="9">
        <f>IFERROR(VLOOKUP(Tabla1[[#This Row],[FECHA]],'RECAUDOS DE COMPARENDOS'!A:D,3,FALSE),0)</f>
        <v>228532</v>
      </c>
      <c r="O2863" s="5">
        <f>IFERROR(VLOOKUP(Tabla1[[#This Row],[FECHA]],'RECAUDOS DE RESOLUCIONES'!A:D,4,FALSE),0)</f>
        <v>0</v>
      </c>
      <c r="P2863" s="9">
        <f>IFERROR(VLOOKUP(Tabla1[[#This Row],[FECHA]],'RECAUDOS DE RESOLUCIONES'!A:D,3,FALSE),0)</f>
        <v>0</v>
      </c>
      <c r="Q286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86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863" s="11">
        <f>IFERROR(VLOOKUP(Tabla1[[#This Row],[FECHA]],'RECAUDOS LOCALES'!A:D,4,FALSE),0)</f>
        <v>0</v>
      </c>
      <c r="T2863" s="9">
        <f>IFERROR(VLOOKUP(Tabla1[[#This Row],[FECHA]],'RECAUDOS LOCALES'!A:D,3,FALSE),0)</f>
        <v>0</v>
      </c>
      <c r="U2863" s="11">
        <f>IFERROR(VLOOKUP(Tabla1[[#This Row],[FECHA]],'RECAUDOS EXTERNOS'!A:D,4,FALSE),0)</f>
        <v>5</v>
      </c>
      <c r="V2863" s="9">
        <f>IFERROR(VLOOKUP(Tabla1[[#This Row],[FECHA]],'RECAUDOS EXTERNOS'!A:D,3,FALSE),0)</f>
        <v>1228585</v>
      </c>
    </row>
    <row r="2864" spans="1:22" x14ac:dyDescent="0.25">
      <c r="A2864" s="1">
        <v>40423</v>
      </c>
      <c r="B2864" s="3" t="s">
        <v>6</v>
      </c>
      <c r="C2864" s="2">
        <v>40422</v>
      </c>
      <c r="D2864" s="5">
        <f>YEAR(Tabla1[[#This Row],[FECHA]])</f>
        <v>2010</v>
      </c>
      <c r="E2864" s="5">
        <f>IFERROR(VLOOKUP(Tabla1[[#This Row],[FECHA]],'COMPARENDOS TOTALES'!A:D,4,FALSE),0)</f>
        <v>1</v>
      </c>
      <c r="F2864" s="9">
        <f>IFERROR(VLOOKUP(Tabla1[[#This Row],[FECHA]],'COMPARENDOS TOTALES'!A:D,3,FALSE),0)</f>
        <v>257500</v>
      </c>
      <c r="G2864" s="5">
        <f>IFERROR(VLOOKUP(Tabla1[[#This Row],[FECHA]],EXONERACIONES!A:D,4,FALSE),0)</f>
        <v>0</v>
      </c>
      <c r="H2864" s="9">
        <f>IFERROR(VLOOKUP(Tabla1[[#This Row],[FECHA]],EXONERACIONES!A:D,3,FALSE),0)</f>
        <v>0</v>
      </c>
      <c r="I2864" s="5">
        <f>IFERROR(VLOOKUP(Tabla1[[#This Row],[FECHA]],'SIMIT CON RES'!A:D,4,FALSE),0)</f>
        <v>0</v>
      </c>
      <c r="J2864" s="9">
        <f>IFERROR(VLOOKUP(Tabla1[[#This Row],[FECHA]],'SIMIT CON RES'!A:D,3,FALSE),0)</f>
        <v>0</v>
      </c>
      <c r="K2864">
        <f>IFERROR(VLOOKUP(Tabla1[[#This Row],[FECHA]],'SIMIT SIN RES'!A:D,4,FALSE),0)</f>
        <v>0</v>
      </c>
      <c r="L2864" s="9">
        <f>IFERROR(VLOOKUP(Tabla1[[#This Row],[FECHA]],'SIMIT SIN RES'!A:D,3,FALSE),0)</f>
        <v>0</v>
      </c>
      <c r="M2864" s="5">
        <f>IFERROR(VLOOKUP(Tabla1[[#This Row],[FECHA]],'RECAUDOS DE COMPARENDOS'!A:D,4,FALSE),0)</f>
        <v>0</v>
      </c>
      <c r="N2864" s="9">
        <f>IFERROR(VLOOKUP(Tabla1[[#This Row],[FECHA]],'RECAUDOS DE COMPARENDOS'!A:D,3,FALSE),0)</f>
        <v>0</v>
      </c>
      <c r="O2864" s="5">
        <f>IFERROR(VLOOKUP(Tabla1[[#This Row],[FECHA]],'RECAUDOS DE RESOLUCIONES'!A:D,4,FALSE),0)</f>
        <v>1</v>
      </c>
      <c r="P2864" s="9">
        <f>IFERROR(VLOOKUP(Tabla1[[#This Row],[FECHA]],'RECAUDOS DE RESOLUCIONES'!A:D,3,FALSE),0)</f>
        <v>257500</v>
      </c>
      <c r="Q286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86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864" s="11">
        <f>IFERROR(VLOOKUP(Tabla1[[#This Row],[FECHA]],'RECAUDOS LOCALES'!A:D,4,FALSE),0)</f>
        <v>0</v>
      </c>
      <c r="T2864" s="9">
        <f>IFERROR(VLOOKUP(Tabla1[[#This Row],[FECHA]],'RECAUDOS LOCALES'!A:D,3,FALSE),0)</f>
        <v>0</v>
      </c>
      <c r="U2864" s="11">
        <f>IFERROR(VLOOKUP(Tabla1[[#This Row],[FECHA]],'RECAUDOS EXTERNOS'!A:D,4,FALSE),0)</f>
        <v>2</v>
      </c>
      <c r="V2864" s="9">
        <f>IFERROR(VLOOKUP(Tabla1[[#This Row],[FECHA]],'RECAUDOS EXTERNOS'!A:D,3,FALSE),0)</f>
        <v>493550</v>
      </c>
    </row>
    <row r="2865" spans="1:22" x14ac:dyDescent="0.25">
      <c r="A2865" s="1">
        <v>40424</v>
      </c>
      <c r="B2865" s="3" t="s">
        <v>0</v>
      </c>
      <c r="C2865" s="2">
        <v>40422</v>
      </c>
      <c r="D2865" s="5">
        <f>YEAR(Tabla1[[#This Row],[FECHA]])</f>
        <v>2010</v>
      </c>
      <c r="E2865" s="5">
        <f>IFERROR(VLOOKUP(Tabla1[[#This Row],[FECHA]],'COMPARENDOS TOTALES'!A:D,4,FALSE),0)</f>
        <v>6</v>
      </c>
      <c r="F2865" s="9">
        <f>IFERROR(VLOOKUP(Tabla1[[#This Row],[FECHA]],'COMPARENDOS TOTALES'!A:D,3,FALSE),0)</f>
        <v>2454833</v>
      </c>
      <c r="G2865" s="5">
        <f>IFERROR(VLOOKUP(Tabla1[[#This Row],[FECHA]],EXONERACIONES!A:D,4,FALSE),0)</f>
        <v>0</v>
      </c>
      <c r="H2865" s="9">
        <f>IFERROR(VLOOKUP(Tabla1[[#This Row],[FECHA]],EXONERACIONES!A:D,3,FALSE),0)</f>
        <v>0</v>
      </c>
      <c r="I2865" s="5">
        <f>IFERROR(VLOOKUP(Tabla1[[#This Row],[FECHA]],'SIMIT CON RES'!A:D,4,FALSE),0)</f>
        <v>4</v>
      </c>
      <c r="J2865" s="9">
        <f>IFERROR(VLOOKUP(Tabla1[[#This Row],[FECHA]],'SIMIT CON RES'!A:D,3,FALSE),0)</f>
        <v>1939833</v>
      </c>
      <c r="K2865">
        <f>IFERROR(VLOOKUP(Tabla1[[#This Row],[FECHA]],'SIMIT SIN RES'!A:D,4,FALSE),0)</f>
        <v>0</v>
      </c>
      <c r="L2865" s="9">
        <f>IFERROR(VLOOKUP(Tabla1[[#This Row],[FECHA]],'SIMIT SIN RES'!A:D,3,FALSE),0)</f>
        <v>0</v>
      </c>
      <c r="M2865" s="5">
        <f>IFERROR(VLOOKUP(Tabla1[[#This Row],[FECHA]],'RECAUDOS DE COMPARENDOS'!A:D,4,FALSE),0)</f>
        <v>1</v>
      </c>
      <c r="N2865" s="9">
        <f>IFERROR(VLOOKUP(Tabla1[[#This Row],[FECHA]],'RECAUDOS DE COMPARENDOS'!A:D,3,FALSE),0)</f>
        <v>257500</v>
      </c>
      <c r="O2865" s="5">
        <f>IFERROR(VLOOKUP(Tabla1[[#This Row],[FECHA]],'RECAUDOS DE RESOLUCIONES'!A:D,4,FALSE),0)</f>
        <v>0</v>
      </c>
      <c r="P2865" s="9">
        <f>IFERROR(VLOOKUP(Tabla1[[#This Row],[FECHA]],'RECAUDOS DE RESOLUCIONES'!A:D,3,FALSE),0)</f>
        <v>0</v>
      </c>
      <c r="Q286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865" s="9">
        <f>Tabla1[V. COMPARENDOS]-(Tabla1[V. EXONERACIONES]+Tabla1[[#This Row],[V. SIMIT CON RESOLUCION]]+Tabla1[[#This Row],[V. SIMIT SIN RESOLUCION]]+Tabla1[[#This Row],[V. RECAUDOS COMPARENDOS]]+Tabla1[[#This Row],[V. RECAUDOS RESOLUCIONES]])</f>
        <v>257500</v>
      </c>
      <c r="S2865" s="11">
        <f>IFERROR(VLOOKUP(Tabla1[[#This Row],[FECHA]],'RECAUDOS LOCALES'!A:D,4,FALSE),0)</f>
        <v>0</v>
      </c>
      <c r="T2865" s="9">
        <f>IFERROR(VLOOKUP(Tabla1[[#This Row],[FECHA]],'RECAUDOS LOCALES'!A:D,3,FALSE),0)</f>
        <v>0</v>
      </c>
      <c r="U2865" s="11">
        <f>IFERROR(VLOOKUP(Tabla1[[#This Row],[FECHA]],'RECAUDOS EXTERNOS'!A:D,4,FALSE),0)</f>
        <v>4</v>
      </c>
      <c r="V2865" s="9">
        <f>IFERROR(VLOOKUP(Tabla1[[#This Row],[FECHA]],'RECAUDOS EXTERNOS'!A:D,3,FALSE),0)</f>
        <v>540463</v>
      </c>
    </row>
    <row r="2866" spans="1:22" x14ac:dyDescent="0.25">
      <c r="A2866" s="1">
        <v>40425</v>
      </c>
      <c r="B2866" s="3" t="s">
        <v>5</v>
      </c>
      <c r="C2866" s="2">
        <v>40422</v>
      </c>
      <c r="D2866" s="5">
        <f>YEAR(Tabla1[[#This Row],[FECHA]])</f>
        <v>2010</v>
      </c>
      <c r="E2866" s="5">
        <f>IFERROR(VLOOKUP(Tabla1[[#This Row],[FECHA]],'COMPARENDOS TOTALES'!A:D,4,FALSE),0)</f>
        <v>4</v>
      </c>
      <c r="F2866" s="9">
        <f>IFERROR(VLOOKUP(Tabla1[[#This Row],[FECHA]],'COMPARENDOS TOTALES'!A:D,3,FALSE),0)</f>
        <v>1287500</v>
      </c>
      <c r="G2866" s="5">
        <f>IFERROR(VLOOKUP(Tabla1[[#This Row],[FECHA]],EXONERACIONES!A:D,4,FALSE),0)</f>
        <v>0</v>
      </c>
      <c r="H2866" s="9">
        <f>IFERROR(VLOOKUP(Tabla1[[#This Row],[FECHA]],EXONERACIONES!A:D,3,FALSE),0)</f>
        <v>0</v>
      </c>
      <c r="I2866" s="5">
        <f>IFERROR(VLOOKUP(Tabla1[[#This Row],[FECHA]],'SIMIT CON RES'!A:D,4,FALSE),0)</f>
        <v>1</v>
      </c>
      <c r="J2866" s="9">
        <f>IFERROR(VLOOKUP(Tabla1[[#This Row],[FECHA]],'SIMIT CON RES'!A:D,3,FALSE),0)</f>
        <v>257500</v>
      </c>
      <c r="K2866">
        <f>IFERROR(VLOOKUP(Tabla1[[#This Row],[FECHA]],'SIMIT SIN RES'!A:D,4,FALSE),0)</f>
        <v>0</v>
      </c>
      <c r="L2866" s="9">
        <f>IFERROR(VLOOKUP(Tabla1[[#This Row],[FECHA]],'SIMIT SIN RES'!A:D,3,FALSE),0)</f>
        <v>0</v>
      </c>
      <c r="M2866" s="5">
        <f>IFERROR(VLOOKUP(Tabla1[[#This Row],[FECHA]],'RECAUDOS DE COMPARENDOS'!A:D,4,FALSE),0)</f>
        <v>2</v>
      </c>
      <c r="N2866" s="9">
        <f>IFERROR(VLOOKUP(Tabla1[[#This Row],[FECHA]],'RECAUDOS DE COMPARENDOS'!A:D,3,FALSE),0)</f>
        <v>515000</v>
      </c>
      <c r="O2866" s="5">
        <f>IFERROR(VLOOKUP(Tabla1[[#This Row],[FECHA]],'RECAUDOS DE RESOLUCIONES'!A:D,4,FALSE),0)</f>
        <v>0</v>
      </c>
      <c r="P2866" s="9">
        <f>IFERROR(VLOOKUP(Tabla1[[#This Row],[FECHA]],'RECAUDOS DE RESOLUCIONES'!A:D,3,FALSE),0)</f>
        <v>0</v>
      </c>
      <c r="Q286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866" s="9">
        <f>Tabla1[V. COMPARENDOS]-(Tabla1[V. EXONERACIONES]+Tabla1[[#This Row],[V. SIMIT CON RESOLUCION]]+Tabla1[[#This Row],[V. SIMIT SIN RESOLUCION]]+Tabla1[[#This Row],[V. RECAUDOS COMPARENDOS]]+Tabla1[[#This Row],[V. RECAUDOS RESOLUCIONES]])</f>
        <v>515000</v>
      </c>
      <c r="S2866" s="11">
        <f>IFERROR(VLOOKUP(Tabla1[[#This Row],[FECHA]],'RECAUDOS LOCALES'!A:D,4,FALSE),0)</f>
        <v>0</v>
      </c>
      <c r="T2866" s="9">
        <f>IFERROR(VLOOKUP(Tabla1[[#This Row],[FECHA]],'RECAUDOS LOCALES'!A:D,3,FALSE),0)</f>
        <v>0</v>
      </c>
      <c r="U2866" s="11">
        <f>IFERROR(VLOOKUP(Tabla1[[#This Row],[FECHA]],'RECAUDOS EXTERNOS'!A:D,4,FALSE),0)</f>
        <v>0</v>
      </c>
      <c r="V2866" s="9">
        <f>IFERROR(VLOOKUP(Tabla1[[#This Row],[FECHA]],'RECAUDOS EXTERNOS'!A:D,3,FALSE),0)</f>
        <v>0</v>
      </c>
    </row>
    <row r="2867" spans="1:22" x14ac:dyDescent="0.25">
      <c r="A2867" s="1">
        <v>40426</v>
      </c>
      <c r="B2867" s="3" t="s">
        <v>4</v>
      </c>
      <c r="C2867" s="2">
        <v>40422</v>
      </c>
      <c r="D2867" s="5">
        <f>YEAR(Tabla1[[#This Row],[FECHA]])</f>
        <v>2010</v>
      </c>
      <c r="E2867" s="5">
        <f>IFERROR(VLOOKUP(Tabla1[[#This Row],[FECHA]],'COMPARENDOS TOTALES'!A:D,4,FALSE),0)</f>
        <v>11</v>
      </c>
      <c r="F2867" s="9">
        <f>IFERROR(VLOOKUP(Tabla1[[#This Row],[FECHA]],'COMPARENDOS TOTALES'!A:D,3,FALSE),0)</f>
        <v>3896832</v>
      </c>
      <c r="G2867" s="5">
        <f>IFERROR(VLOOKUP(Tabla1[[#This Row],[FECHA]],EXONERACIONES!A:D,4,FALSE),0)</f>
        <v>2</v>
      </c>
      <c r="H2867" s="9">
        <f>IFERROR(VLOOKUP(Tabla1[[#This Row],[FECHA]],EXONERACIONES!A:D,3,FALSE),0)</f>
        <v>515000</v>
      </c>
      <c r="I2867" s="5">
        <f>IFERROR(VLOOKUP(Tabla1[[#This Row],[FECHA]],'SIMIT CON RES'!A:D,4,FALSE),0)</f>
        <v>8</v>
      </c>
      <c r="J2867" s="9">
        <f>IFERROR(VLOOKUP(Tabla1[[#This Row],[FECHA]],'SIMIT CON RES'!A:D,3,FALSE),0)</f>
        <v>3244499</v>
      </c>
      <c r="K2867">
        <f>IFERROR(VLOOKUP(Tabla1[[#This Row],[FECHA]],'SIMIT SIN RES'!A:D,4,FALSE),0)</f>
        <v>0</v>
      </c>
      <c r="L2867" s="9">
        <f>IFERROR(VLOOKUP(Tabla1[[#This Row],[FECHA]],'SIMIT SIN RES'!A:D,3,FALSE),0)</f>
        <v>0</v>
      </c>
      <c r="M2867" s="5">
        <f>IFERROR(VLOOKUP(Tabla1[[#This Row],[FECHA]],'RECAUDOS DE COMPARENDOS'!A:D,4,FALSE),0)</f>
        <v>0</v>
      </c>
      <c r="N2867" s="9">
        <f>IFERROR(VLOOKUP(Tabla1[[#This Row],[FECHA]],'RECAUDOS DE COMPARENDOS'!A:D,3,FALSE),0)</f>
        <v>0</v>
      </c>
      <c r="O2867" s="5">
        <f>IFERROR(VLOOKUP(Tabla1[[#This Row],[FECHA]],'RECAUDOS DE RESOLUCIONES'!A:D,4,FALSE),0)</f>
        <v>0</v>
      </c>
      <c r="P2867" s="9">
        <f>IFERROR(VLOOKUP(Tabla1[[#This Row],[FECHA]],'RECAUDOS DE RESOLUCIONES'!A:D,3,FALSE),0)</f>
        <v>0</v>
      </c>
      <c r="Q286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867" s="9">
        <f>Tabla1[V. COMPARENDOS]-(Tabla1[V. EXONERACIONES]+Tabla1[[#This Row],[V. SIMIT CON RESOLUCION]]+Tabla1[[#This Row],[V. SIMIT SIN RESOLUCION]]+Tabla1[[#This Row],[V. RECAUDOS COMPARENDOS]]+Tabla1[[#This Row],[V. RECAUDOS RESOLUCIONES]])</f>
        <v>137333</v>
      </c>
      <c r="S2867" s="11">
        <f>IFERROR(VLOOKUP(Tabla1[[#This Row],[FECHA]],'RECAUDOS LOCALES'!A:D,4,FALSE),0)</f>
        <v>0</v>
      </c>
      <c r="T2867" s="9">
        <f>IFERROR(VLOOKUP(Tabla1[[#This Row],[FECHA]],'RECAUDOS LOCALES'!A:D,3,FALSE),0)</f>
        <v>0</v>
      </c>
      <c r="U2867" s="11">
        <f>IFERROR(VLOOKUP(Tabla1[[#This Row],[FECHA]],'RECAUDOS EXTERNOS'!A:D,4,FALSE),0)</f>
        <v>0</v>
      </c>
      <c r="V2867" s="9">
        <f>IFERROR(VLOOKUP(Tabla1[[#This Row],[FECHA]],'RECAUDOS EXTERNOS'!A:D,3,FALSE),0)</f>
        <v>0</v>
      </c>
    </row>
    <row r="2868" spans="1:22" x14ac:dyDescent="0.25">
      <c r="A2868" s="1">
        <v>40427</v>
      </c>
      <c r="B2868" s="3" t="s">
        <v>1</v>
      </c>
      <c r="C2868" s="2">
        <v>40422</v>
      </c>
      <c r="D2868" s="5">
        <f>YEAR(Tabla1[[#This Row],[FECHA]])</f>
        <v>2010</v>
      </c>
      <c r="E2868" s="5">
        <f>IFERROR(VLOOKUP(Tabla1[[#This Row],[FECHA]],'COMPARENDOS TOTALES'!A:D,4,FALSE),0)</f>
        <v>3</v>
      </c>
      <c r="F2868" s="9">
        <f>IFERROR(VLOOKUP(Tabla1[[#This Row],[FECHA]],'COMPARENDOS TOTALES'!A:D,3,FALSE),0)</f>
        <v>1287500</v>
      </c>
      <c r="G2868" s="5">
        <f>IFERROR(VLOOKUP(Tabla1[[#This Row],[FECHA]],EXONERACIONES!A:D,4,FALSE),0)</f>
        <v>0</v>
      </c>
      <c r="H2868" s="9">
        <f>IFERROR(VLOOKUP(Tabla1[[#This Row],[FECHA]],EXONERACIONES!A:D,3,FALSE),0)</f>
        <v>0</v>
      </c>
      <c r="I2868" s="5">
        <f>IFERROR(VLOOKUP(Tabla1[[#This Row],[FECHA]],'SIMIT CON RES'!A:D,4,FALSE),0)</f>
        <v>2</v>
      </c>
      <c r="J2868" s="9">
        <f>IFERROR(VLOOKUP(Tabla1[[#This Row],[FECHA]],'SIMIT CON RES'!A:D,3,FALSE),0)</f>
        <v>772500</v>
      </c>
      <c r="K2868">
        <f>IFERROR(VLOOKUP(Tabla1[[#This Row],[FECHA]],'SIMIT SIN RES'!A:D,4,FALSE),0)</f>
        <v>0</v>
      </c>
      <c r="L2868" s="9">
        <f>IFERROR(VLOOKUP(Tabla1[[#This Row],[FECHA]],'SIMIT SIN RES'!A:D,3,FALSE),0)</f>
        <v>0</v>
      </c>
      <c r="M2868" s="5">
        <f>IFERROR(VLOOKUP(Tabla1[[#This Row],[FECHA]],'RECAUDOS DE COMPARENDOS'!A:D,4,FALSE),0)</f>
        <v>1</v>
      </c>
      <c r="N2868" s="9">
        <f>IFERROR(VLOOKUP(Tabla1[[#This Row],[FECHA]],'RECAUDOS DE COMPARENDOS'!A:D,3,FALSE),0)</f>
        <v>515000</v>
      </c>
      <c r="O2868" s="5">
        <f>IFERROR(VLOOKUP(Tabla1[[#This Row],[FECHA]],'RECAUDOS DE RESOLUCIONES'!A:D,4,FALSE),0)</f>
        <v>0</v>
      </c>
      <c r="P2868" s="9">
        <f>IFERROR(VLOOKUP(Tabla1[[#This Row],[FECHA]],'RECAUDOS DE RESOLUCIONES'!A:D,3,FALSE),0)</f>
        <v>0</v>
      </c>
      <c r="Q286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86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868" s="11">
        <f>IFERROR(VLOOKUP(Tabla1[[#This Row],[FECHA]],'RECAUDOS LOCALES'!A:D,4,FALSE),0)</f>
        <v>2</v>
      </c>
      <c r="T2868" s="9">
        <f>IFERROR(VLOOKUP(Tabla1[[#This Row],[FECHA]],'RECAUDOS LOCALES'!A:D,3,FALSE),0)</f>
        <v>381730</v>
      </c>
      <c r="U2868" s="11">
        <f>IFERROR(VLOOKUP(Tabla1[[#This Row],[FECHA]],'RECAUDOS EXTERNOS'!A:D,4,FALSE),0)</f>
        <v>12</v>
      </c>
      <c r="V2868" s="9">
        <f>IFERROR(VLOOKUP(Tabla1[[#This Row],[FECHA]],'RECAUDOS EXTERNOS'!A:D,3,FALSE),0)</f>
        <v>1421318</v>
      </c>
    </row>
    <row r="2869" spans="1:22" x14ac:dyDescent="0.25">
      <c r="A2869" s="1">
        <v>40428</v>
      </c>
      <c r="B2869" s="3" t="s">
        <v>2</v>
      </c>
      <c r="C2869" s="2">
        <v>40422</v>
      </c>
      <c r="D2869" s="5">
        <f>YEAR(Tabla1[[#This Row],[FECHA]])</f>
        <v>2010</v>
      </c>
      <c r="E2869" s="5">
        <f>IFERROR(VLOOKUP(Tabla1[[#This Row],[FECHA]],'COMPARENDOS TOTALES'!A:D,4,FALSE),0)</f>
        <v>3</v>
      </c>
      <c r="F2869" s="9">
        <f>IFERROR(VLOOKUP(Tabla1[[#This Row],[FECHA]],'COMPARENDOS TOTALES'!A:D,3,FALSE),0)</f>
        <v>909833</v>
      </c>
      <c r="G2869" s="5">
        <f>IFERROR(VLOOKUP(Tabla1[[#This Row],[FECHA]],EXONERACIONES!A:D,4,FALSE),0)</f>
        <v>0</v>
      </c>
      <c r="H2869" s="9">
        <f>IFERROR(VLOOKUP(Tabla1[[#This Row],[FECHA]],EXONERACIONES!A:D,3,FALSE),0)</f>
        <v>0</v>
      </c>
      <c r="I2869" s="5">
        <f>IFERROR(VLOOKUP(Tabla1[[#This Row],[FECHA]],'SIMIT CON RES'!A:D,4,FALSE),0)</f>
        <v>0</v>
      </c>
      <c r="J2869" s="9">
        <f>IFERROR(VLOOKUP(Tabla1[[#This Row],[FECHA]],'SIMIT CON RES'!A:D,3,FALSE),0)</f>
        <v>0</v>
      </c>
      <c r="K2869">
        <f>IFERROR(VLOOKUP(Tabla1[[#This Row],[FECHA]],'SIMIT SIN RES'!A:D,4,FALSE),0)</f>
        <v>0</v>
      </c>
      <c r="L2869" s="9">
        <f>IFERROR(VLOOKUP(Tabla1[[#This Row],[FECHA]],'SIMIT SIN RES'!A:D,3,FALSE),0)</f>
        <v>0</v>
      </c>
      <c r="M2869" s="5">
        <f>IFERROR(VLOOKUP(Tabla1[[#This Row],[FECHA]],'RECAUDOS DE COMPARENDOS'!A:D,4,FALSE),0)</f>
        <v>0</v>
      </c>
      <c r="N2869" s="9">
        <f>IFERROR(VLOOKUP(Tabla1[[#This Row],[FECHA]],'RECAUDOS DE COMPARENDOS'!A:D,3,FALSE),0)</f>
        <v>0</v>
      </c>
      <c r="O2869" s="5">
        <f>IFERROR(VLOOKUP(Tabla1[[#This Row],[FECHA]],'RECAUDOS DE RESOLUCIONES'!A:D,4,FALSE),0)</f>
        <v>0</v>
      </c>
      <c r="P2869" s="9">
        <f>IFERROR(VLOOKUP(Tabla1[[#This Row],[FECHA]],'RECAUDOS DE RESOLUCIONES'!A:D,3,FALSE),0)</f>
        <v>0</v>
      </c>
      <c r="Q286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2869" s="9">
        <f>Tabla1[V. COMPARENDOS]-(Tabla1[V. EXONERACIONES]+Tabla1[[#This Row],[V. SIMIT CON RESOLUCION]]+Tabla1[[#This Row],[V. SIMIT SIN RESOLUCION]]+Tabla1[[#This Row],[V. RECAUDOS COMPARENDOS]]+Tabla1[[#This Row],[V. RECAUDOS RESOLUCIONES]])</f>
        <v>909833</v>
      </c>
      <c r="S2869" s="11">
        <f>IFERROR(VLOOKUP(Tabla1[[#This Row],[FECHA]],'RECAUDOS LOCALES'!A:D,4,FALSE),0)</f>
        <v>3</v>
      </c>
      <c r="T2869" s="9">
        <f>IFERROR(VLOOKUP(Tabla1[[#This Row],[FECHA]],'RECAUDOS LOCALES'!A:D,3,FALSE),0)</f>
        <v>301953</v>
      </c>
      <c r="U2869" s="11">
        <f>IFERROR(VLOOKUP(Tabla1[[#This Row],[FECHA]],'RECAUDOS EXTERNOS'!A:D,4,FALSE),0)</f>
        <v>1</v>
      </c>
      <c r="V2869" s="9">
        <f>IFERROR(VLOOKUP(Tabla1[[#This Row],[FECHA]],'RECAUDOS EXTERNOS'!A:D,3,FALSE),0)</f>
        <v>97100</v>
      </c>
    </row>
    <row r="2870" spans="1:22" x14ac:dyDescent="0.25">
      <c r="A2870" s="1">
        <v>40429</v>
      </c>
      <c r="B2870" s="3" t="s">
        <v>3</v>
      </c>
      <c r="C2870" s="2">
        <v>40422</v>
      </c>
      <c r="D2870" s="5">
        <f>YEAR(Tabla1[[#This Row],[FECHA]])</f>
        <v>2010</v>
      </c>
      <c r="E2870" s="5">
        <f>IFERROR(VLOOKUP(Tabla1[[#This Row],[FECHA]],'COMPARENDOS TOTALES'!A:D,4,FALSE),0)</f>
        <v>0</v>
      </c>
      <c r="F2870" s="9">
        <f>IFERROR(VLOOKUP(Tabla1[[#This Row],[FECHA]],'COMPARENDOS TOTALES'!A:D,3,FALSE),0)</f>
        <v>0</v>
      </c>
      <c r="G2870" s="5">
        <f>IFERROR(VLOOKUP(Tabla1[[#This Row],[FECHA]],EXONERACIONES!A:D,4,FALSE),0)</f>
        <v>0</v>
      </c>
      <c r="H2870" s="9">
        <f>IFERROR(VLOOKUP(Tabla1[[#This Row],[FECHA]],EXONERACIONES!A:D,3,FALSE),0)</f>
        <v>0</v>
      </c>
      <c r="I2870" s="5">
        <f>IFERROR(VLOOKUP(Tabla1[[#This Row],[FECHA]],'SIMIT CON RES'!A:D,4,FALSE),0)</f>
        <v>0</v>
      </c>
      <c r="J2870" s="9">
        <f>IFERROR(VLOOKUP(Tabla1[[#This Row],[FECHA]],'SIMIT CON RES'!A:D,3,FALSE),0)</f>
        <v>0</v>
      </c>
      <c r="K2870">
        <f>IFERROR(VLOOKUP(Tabla1[[#This Row],[FECHA]],'SIMIT SIN RES'!A:D,4,FALSE),0)</f>
        <v>0</v>
      </c>
      <c r="L2870" s="9">
        <f>IFERROR(VLOOKUP(Tabla1[[#This Row],[FECHA]],'SIMIT SIN RES'!A:D,3,FALSE),0)</f>
        <v>0</v>
      </c>
      <c r="M2870" s="5">
        <f>IFERROR(VLOOKUP(Tabla1[[#This Row],[FECHA]],'RECAUDOS DE COMPARENDOS'!A:D,4,FALSE),0)</f>
        <v>0</v>
      </c>
      <c r="N2870" s="9">
        <f>IFERROR(VLOOKUP(Tabla1[[#This Row],[FECHA]],'RECAUDOS DE COMPARENDOS'!A:D,3,FALSE),0)</f>
        <v>0</v>
      </c>
      <c r="O2870" s="5">
        <f>IFERROR(VLOOKUP(Tabla1[[#This Row],[FECHA]],'RECAUDOS DE RESOLUCIONES'!A:D,4,FALSE),0)</f>
        <v>0</v>
      </c>
      <c r="P2870" s="9">
        <f>IFERROR(VLOOKUP(Tabla1[[#This Row],[FECHA]],'RECAUDOS DE RESOLUCIONES'!A:D,3,FALSE),0)</f>
        <v>0</v>
      </c>
      <c r="Q287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87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870" s="11">
        <f>IFERROR(VLOOKUP(Tabla1[[#This Row],[FECHA]],'RECAUDOS LOCALES'!A:D,4,FALSE),0)</f>
        <v>2</v>
      </c>
      <c r="T2870" s="9">
        <f>IFERROR(VLOOKUP(Tabla1[[#This Row],[FECHA]],'RECAUDOS LOCALES'!A:D,3,FALSE),0)</f>
        <v>515000</v>
      </c>
      <c r="U2870" s="11">
        <f>IFERROR(VLOOKUP(Tabla1[[#This Row],[FECHA]],'RECAUDOS EXTERNOS'!A:D,4,FALSE),0)</f>
        <v>1</v>
      </c>
      <c r="V2870" s="9">
        <f>IFERROR(VLOOKUP(Tabla1[[#This Row],[FECHA]],'RECAUDOS EXTERNOS'!A:D,3,FALSE),0)</f>
        <v>64936</v>
      </c>
    </row>
    <row r="2871" spans="1:22" x14ac:dyDescent="0.25">
      <c r="A2871" s="1">
        <v>40430</v>
      </c>
      <c r="B2871" s="3" t="s">
        <v>6</v>
      </c>
      <c r="C2871" s="2">
        <v>40422</v>
      </c>
      <c r="D2871" s="5">
        <f>YEAR(Tabla1[[#This Row],[FECHA]])</f>
        <v>2010</v>
      </c>
      <c r="E2871" s="5">
        <f>IFERROR(VLOOKUP(Tabla1[[#This Row],[FECHA]],'COMPARENDOS TOTALES'!A:D,4,FALSE),0)</f>
        <v>0</v>
      </c>
      <c r="F2871" s="9">
        <f>IFERROR(VLOOKUP(Tabla1[[#This Row],[FECHA]],'COMPARENDOS TOTALES'!A:D,3,FALSE),0)</f>
        <v>0</v>
      </c>
      <c r="G2871" s="5">
        <f>IFERROR(VLOOKUP(Tabla1[[#This Row],[FECHA]],EXONERACIONES!A:D,4,FALSE),0)</f>
        <v>0</v>
      </c>
      <c r="H2871" s="9">
        <f>IFERROR(VLOOKUP(Tabla1[[#This Row],[FECHA]],EXONERACIONES!A:D,3,FALSE),0)</f>
        <v>0</v>
      </c>
      <c r="I2871" s="5">
        <f>IFERROR(VLOOKUP(Tabla1[[#This Row],[FECHA]],'SIMIT CON RES'!A:D,4,FALSE),0)</f>
        <v>0</v>
      </c>
      <c r="J2871" s="9">
        <f>IFERROR(VLOOKUP(Tabla1[[#This Row],[FECHA]],'SIMIT CON RES'!A:D,3,FALSE),0)</f>
        <v>0</v>
      </c>
      <c r="K2871">
        <f>IFERROR(VLOOKUP(Tabla1[[#This Row],[FECHA]],'SIMIT SIN RES'!A:D,4,FALSE),0)</f>
        <v>0</v>
      </c>
      <c r="L2871" s="9">
        <f>IFERROR(VLOOKUP(Tabla1[[#This Row],[FECHA]],'SIMIT SIN RES'!A:D,3,FALSE),0)</f>
        <v>0</v>
      </c>
      <c r="M2871" s="5">
        <f>IFERROR(VLOOKUP(Tabla1[[#This Row],[FECHA]],'RECAUDOS DE COMPARENDOS'!A:D,4,FALSE),0)</f>
        <v>0</v>
      </c>
      <c r="N2871" s="9">
        <f>IFERROR(VLOOKUP(Tabla1[[#This Row],[FECHA]],'RECAUDOS DE COMPARENDOS'!A:D,3,FALSE),0)</f>
        <v>0</v>
      </c>
      <c r="O2871" s="5">
        <f>IFERROR(VLOOKUP(Tabla1[[#This Row],[FECHA]],'RECAUDOS DE RESOLUCIONES'!A:D,4,FALSE),0)</f>
        <v>0</v>
      </c>
      <c r="P2871" s="9">
        <f>IFERROR(VLOOKUP(Tabla1[[#This Row],[FECHA]],'RECAUDOS DE RESOLUCIONES'!A:D,3,FALSE),0)</f>
        <v>0</v>
      </c>
      <c r="Q287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87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871" s="11">
        <f>IFERROR(VLOOKUP(Tabla1[[#This Row],[FECHA]],'RECAUDOS LOCALES'!A:D,4,FALSE),0)</f>
        <v>1</v>
      </c>
      <c r="T2871" s="9">
        <f>IFERROR(VLOOKUP(Tabla1[[#This Row],[FECHA]],'RECAUDOS LOCALES'!A:D,3,FALSE),0)</f>
        <v>248450</v>
      </c>
      <c r="U2871" s="11">
        <f>IFERROR(VLOOKUP(Tabla1[[#This Row],[FECHA]],'RECAUDOS EXTERNOS'!A:D,4,FALSE),0)</f>
        <v>5</v>
      </c>
      <c r="V2871" s="9">
        <f>IFERROR(VLOOKUP(Tabla1[[#This Row],[FECHA]],'RECAUDOS EXTERNOS'!A:D,3,FALSE),0)</f>
        <v>705075</v>
      </c>
    </row>
    <row r="2872" spans="1:22" x14ac:dyDescent="0.25">
      <c r="A2872" s="1">
        <v>40431</v>
      </c>
      <c r="B2872" s="3" t="s">
        <v>0</v>
      </c>
      <c r="C2872" s="2">
        <v>40422</v>
      </c>
      <c r="D2872" s="5">
        <f>YEAR(Tabla1[[#This Row],[FECHA]])</f>
        <v>2010</v>
      </c>
      <c r="E2872" s="5">
        <f>IFERROR(VLOOKUP(Tabla1[[#This Row],[FECHA]],'COMPARENDOS TOTALES'!A:D,4,FALSE),0)</f>
        <v>3</v>
      </c>
      <c r="F2872" s="9">
        <f>IFERROR(VLOOKUP(Tabla1[[#This Row],[FECHA]],'COMPARENDOS TOTALES'!A:D,3,FALSE),0)</f>
        <v>1545000</v>
      </c>
      <c r="G2872" s="5">
        <f>IFERROR(VLOOKUP(Tabla1[[#This Row],[FECHA]],EXONERACIONES!A:D,4,FALSE),0)</f>
        <v>0</v>
      </c>
      <c r="H2872" s="9">
        <f>IFERROR(VLOOKUP(Tabla1[[#This Row],[FECHA]],EXONERACIONES!A:D,3,FALSE),0)</f>
        <v>0</v>
      </c>
      <c r="I2872" s="5">
        <f>IFERROR(VLOOKUP(Tabla1[[#This Row],[FECHA]],'SIMIT CON RES'!A:D,4,FALSE),0)</f>
        <v>0</v>
      </c>
      <c r="J2872" s="9">
        <f>IFERROR(VLOOKUP(Tabla1[[#This Row],[FECHA]],'SIMIT CON RES'!A:D,3,FALSE),0)</f>
        <v>0</v>
      </c>
      <c r="K2872">
        <f>IFERROR(VLOOKUP(Tabla1[[#This Row],[FECHA]],'SIMIT SIN RES'!A:D,4,FALSE),0)</f>
        <v>0</v>
      </c>
      <c r="L2872" s="9">
        <f>IFERROR(VLOOKUP(Tabla1[[#This Row],[FECHA]],'SIMIT SIN RES'!A:D,3,FALSE),0)</f>
        <v>0</v>
      </c>
      <c r="M2872" s="5">
        <f>IFERROR(VLOOKUP(Tabla1[[#This Row],[FECHA]],'RECAUDOS DE COMPARENDOS'!A:D,4,FALSE),0)</f>
        <v>1</v>
      </c>
      <c r="N2872" s="9">
        <f>IFERROR(VLOOKUP(Tabla1[[#This Row],[FECHA]],'RECAUDOS DE COMPARENDOS'!A:D,3,FALSE),0)</f>
        <v>515000</v>
      </c>
      <c r="O2872" s="5">
        <f>IFERROR(VLOOKUP(Tabla1[[#This Row],[FECHA]],'RECAUDOS DE RESOLUCIONES'!A:D,4,FALSE),0)</f>
        <v>0</v>
      </c>
      <c r="P2872" s="9">
        <f>IFERROR(VLOOKUP(Tabla1[[#This Row],[FECHA]],'RECAUDOS DE RESOLUCIONES'!A:D,3,FALSE),0)</f>
        <v>0</v>
      </c>
      <c r="Q287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872" s="9">
        <f>Tabla1[V. COMPARENDOS]-(Tabla1[V. EXONERACIONES]+Tabla1[[#This Row],[V. SIMIT CON RESOLUCION]]+Tabla1[[#This Row],[V. SIMIT SIN RESOLUCION]]+Tabla1[[#This Row],[V. RECAUDOS COMPARENDOS]]+Tabla1[[#This Row],[V. RECAUDOS RESOLUCIONES]])</f>
        <v>1030000</v>
      </c>
      <c r="S2872" s="11">
        <f>IFERROR(VLOOKUP(Tabla1[[#This Row],[FECHA]],'RECAUDOS LOCALES'!A:D,4,FALSE),0)</f>
        <v>0</v>
      </c>
      <c r="T2872" s="9">
        <f>IFERROR(VLOOKUP(Tabla1[[#This Row],[FECHA]],'RECAUDOS LOCALES'!A:D,3,FALSE),0)</f>
        <v>0</v>
      </c>
      <c r="U2872" s="11">
        <f>IFERROR(VLOOKUP(Tabla1[[#This Row],[FECHA]],'RECAUDOS EXTERNOS'!A:D,4,FALSE),0)</f>
        <v>3</v>
      </c>
      <c r="V2872" s="9">
        <f>IFERROR(VLOOKUP(Tabla1[[#This Row],[FECHA]],'RECAUDOS EXTERNOS'!A:D,3,FALSE),0)</f>
        <v>361478</v>
      </c>
    </row>
    <row r="2873" spans="1:22" x14ac:dyDescent="0.25">
      <c r="A2873" s="1">
        <v>40432</v>
      </c>
      <c r="B2873" s="3" t="s">
        <v>5</v>
      </c>
      <c r="C2873" s="2">
        <v>40422</v>
      </c>
      <c r="D2873" s="5">
        <f>YEAR(Tabla1[[#This Row],[FECHA]])</f>
        <v>2010</v>
      </c>
      <c r="E2873" s="5">
        <f>IFERROR(VLOOKUP(Tabla1[[#This Row],[FECHA]],'COMPARENDOS TOTALES'!A:D,4,FALSE),0)</f>
        <v>19</v>
      </c>
      <c r="F2873" s="9">
        <f>IFERROR(VLOOKUP(Tabla1[[#This Row],[FECHA]],'COMPARENDOS TOTALES'!A:D,3,FALSE),0)</f>
        <v>6952500</v>
      </c>
      <c r="G2873" s="5">
        <f>IFERROR(VLOOKUP(Tabla1[[#This Row],[FECHA]],EXONERACIONES!A:D,4,FALSE),0)</f>
        <v>0</v>
      </c>
      <c r="H2873" s="9">
        <f>IFERROR(VLOOKUP(Tabla1[[#This Row],[FECHA]],EXONERACIONES!A:D,3,FALSE),0)</f>
        <v>0</v>
      </c>
      <c r="I2873" s="5">
        <f>IFERROR(VLOOKUP(Tabla1[[#This Row],[FECHA]],'SIMIT CON RES'!A:D,4,FALSE),0)</f>
        <v>15</v>
      </c>
      <c r="J2873" s="9">
        <f>IFERROR(VLOOKUP(Tabla1[[#This Row],[FECHA]],'SIMIT CON RES'!A:D,3,FALSE),0)</f>
        <v>5665000</v>
      </c>
      <c r="K2873">
        <f>IFERROR(VLOOKUP(Tabla1[[#This Row],[FECHA]],'SIMIT SIN RES'!A:D,4,FALSE),0)</f>
        <v>0</v>
      </c>
      <c r="L2873" s="9">
        <f>IFERROR(VLOOKUP(Tabla1[[#This Row],[FECHA]],'SIMIT SIN RES'!A:D,3,FALSE),0)</f>
        <v>0</v>
      </c>
      <c r="M2873" s="5">
        <f>IFERROR(VLOOKUP(Tabla1[[#This Row],[FECHA]],'RECAUDOS DE COMPARENDOS'!A:D,4,FALSE),0)</f>
        <v>2</v>
      </c>
      <c r="N2873" s="9">
        <f>IFERROR(VLOOKUP(Tabla1[[#This Row],[FECHA]],'RECAUDOS DE COMPARENDOS'!A:D,3,FALSE),0)</f>
        <v>515000</v>
      </c>
      <c r="O2873" s="5">
        <f>IFERROR(VLOOKUP(Tabla1[[#This Row],[FECHA]],'RECAUDOS DE RESOLUCIONES'!A:D,4,FALSE),0)</f>
        <v>0</v>
      </c>
      <c r="P2873" s="9">
        <f>IFERROR(VLOOKUP(Tabla1[[#This Row],[FECHA]],'RECAUDOS DE RESOLUCIONES'!A:D,3,FALSE),0)</f>
        <v>0</v>
      </c>
      <c r="Q287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873" s="9">
        <f>Tabla1[V. COMPARENDOS]-(Tabla1[V. EXONERACIONES]+Tabla1[[#This Row],[V. SIMIT CON RESOLUCION]]+Tabla1[[#This Row],[V. SIMIT SIN RESOLUCION]]+Tabla1[[#This Row],[V. RECAUDOS COMPARENDOS]]+Tabla1[[#This Row],[V. RECAUDOS RESOLUCIONES]])</f>
        <v>772500</v>
      </c>
      <c r="S2873" s="11">
        <f>IFERROR(VLOOKUP(Tabla1[[#This Row],[FECHA]],'RECAUDOS LOCALES'!A:D,4,FALSE),0)</f>
        <v>0</v>
      </c>
      <c r="T2873" s="9">
        <f>IFERROR(VLOOKUP(Tabla1[[#This Row],[FECHA]],'RECAUDOS LOCALES'!A:D,3,FALSE),0)</f>
        <v>0</v>
      </c>
      <c r="U2873" s="11">
        <f>IFERROR(VLOOKUP(Tabla1[[#This Row],[FECHA]],'RECAUDOS EXTERNOS'!A:D,4,FALSE),0)</f>
        <v>1</v>
      </c>
      <c r="V2873" s="9">
        <f>IFERROR(VLOOKUP(Tabla1[[#This Row],[FECHA]],'RECAUDOS EXTERNOS'!A:D,3,FALSE),0)</f>
        <v>116100</v>
      </c>
    </row>
    <row r="2874" spans="1:22" x14ac:dyDescent="0.25">
      <c r="A2874" s="1">
        <v>40433</v>
      </c>
      <c r="B2874" s="3" t="s">
        <v>4</v>
      </c>
      <c r="C2874" s="2">
        <v>40422</v>
      </c>
      <c r="D2874" s="5">
        <f>YEAR(Tabla1[[#This Row],[FECHA]])</f>
        <v>2010</v>
      </c>
      <c r="E2874" s="5">
        <f>IFERROR(VLOOKUP(Tabla1[[#This Row],[FECHA]],'COMPARENDOS TOTALES'!A:D,4,FALSE),0)</f>
        <v>8</v>
      </c>
      <c r="F2874" s="9">
        <f>IFERROR(VLOOKUP(Tabla1[[#This Row],[FECHA]],'COMPARENDOS TOTALES'!A:D,3,FALSE),0)</f>
        <v>3742333</v>
      </c>
      <c r="G2874" s="5">
        <f>IFERROR(VLOOKUP(Tabla1[[#This Row],[FECHA]],EXONERACIONES!A:D,4,FALSE),0)</f>
        <v>1</v>
      </c>
      <c r="H2874" s="9">
        <f>IFERROR(VLOOKUP(Tabla1[[#This Row],[FECHA]],EXONERACIONES!A:D,3,FALSE),0)</f>
        <v>515000</v>
      </c>
      <c r="I2874" s="5">
        <f>IFERROR(VLOOKUP(Tabla1[[#This Row],[FECHA]],'SIMIT CON RES'!A:D,4,FALSE),0)</f>
        <v>6</v>
      </c>
      <c r="J2874" s="9">
        <f>IFERROR(VLOOKUP(Tabla1[[#This Row],[FECHA]],'SIMIT CON RES'!A:D,3,FALSE),0)</f>
        <v>2454833</v>
      </c>
      <c r="K2874">
        <f>IFERROR(VLOOKUP(Tabla1[[#This Row],[FECHA]],'SIMIT SIN RES'!A:D,4,FALSE),0)</f>
        <v>0</v>
      </c>
      <c r="L2874" s="9">
        <f>IFERROR(VLOOKUP(Tabla1[[#This Row],[FECHA]],'SIMIT SIN RES'!A:D,3,FALSE),0)</f>
        <v>0</v>
      </c>
      <c r="M2874" s="5">
        <f>IFERROR(VLOOKUP(Tabla1[[#This Row],[FECHA]],'RECAUDOS DE COMPARENDOS'!A:D,4,FALSE),0)</f>
        <v>0</v>
      </c>
      <c r="N2874" s="9">
        <f>IFERROR(VLOOKUP(Tabla1[[#This Row],[FECHA]],'RECAUDOS DE COMPARENDOS'!A:D,3,FALSE),0)</f>
        <v>0</v>
      </c>
      <c r="O2874" s="5">
        <f>IFERROR(VLOOKUP(Tabla1[[#This Row],[FECHA]],'RECAUDOS DE RESOLUCIONES'!A:D,4,FALSE),0)</f>
        <v>0</v>
      </c>
      <c r="P2874" s="9">
        <f>IFERROR(VLOOKUP(Tabla1[[#This Row],[FECHA]],'RECAUDOS DE RESOLUCIONES'!A:D,3,FALSE),0)</f>
        <v>0</v>
      </c>
      <c r="Q287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874" s="9">
        <f>Tabla1[V. COMPARENDOS]-(Tabla1[V. EXONERACIONES]+Tabla1[[#This Row],[V. SIMIT CON RESOLUCION]]+Tabla1[[#This Row],[V. SIMIT SIN RESOLUCION]]+Tabla1[[#This Row],[V. RECAUDOS COMPARENDOS]]+Tabla1[[#This Row],[V. RECAUDOS RESOLUCIONES]])</f>
        <v>772500</v>
      </c>
      <c r="S2874" s="11">
        <f>IFERROR(VLOOKUP(Tabla1[[#This Row],[FECHA]],'RECAUDOS LOCALES'!A:D,4,FALSE),0)</f>
        <v>2</v>
      </c>
      <c r="T2874" s="9">
        <f>IFERROR(VLOOKUP(Tabla1[[#This Row],[FECHA]],'RECAUDOS LOCALES'!A:D,3,FALSE),0)</f>
        <v>239600</v>
      </c>
      <c r="U2874" s="11">
        <f>IFERROR(VLOOKUP(Tabla1[[#This Row],[FECHA]],'RECAUDOS EXTERNOS'!A:D,4,FALSE),0)</f>
        <v>0</v>
      </c>
      <c r="V2874" s="9">
        <f>IFERROR(VLOOKUP(Tabla1[[#This Row],[FECHA]],'RECAUDOS EXTERNOS'!A:D,3,FALSE),0)</f>
        <v>0</v>
      </c>
    </row>
    <row r="2875" spans="1:22" x14ac:dyDescent="0.25">
      <c r="A2875" s="1">
        <v>40434</v>
      </c>
      <c r="B2875" s="3" t="s">
        <v>1</v>
      </c>
      <c r="C2875" s="2">
        <v>40422</v>
      </c>
      <c r="D2875" s="5">
        <f>YEAR(Tabla1[[#This Row],[FECHA]])</f>
        <v>2010</v>
      </c>
      <c r="E2875" s="5">
        <f>IFERROR(VLOOKUP(Tabla1[[#This Row],[FECHA]],'COMPARENDOS TOTALES'!A:D,4,FALSE),0)</f>
        <v>1</v>
      </c>
      <c r="F2875" s="9">
        <f>IFERROR(VLOOKUP(Tabla1[[#This Row],[FECHA]],'COMPARENDOS TOTALES'!A:D,3,FALSE),0)</f>
        <v>257500</v>
      </c>
      <c r="G2875" s="5">
        <f>IFERROR(VLOOKUP(Tabla1[[#This Row],[FECHA]],EXONERACIONES!A:D,4,FALSE),0)</f>
        <v>0</v>
      </c>
      <c r="H2875" s="9">
        <f>IFERROR(VLOOKUP(Tabla1[[#This Row],[FECHA]],EXONERACIONES!A:D,3,FALSE),0)</f>
        <v>0</v>
      </c>
      <c r="I2875" s="5">
        <f>IFERROR(VLOOKUP(Tabla1[[#This Row],[FECHA]],'SIMIT CON RES'!A:D,4,FALSE),0)</f>
        <v>0</v>
      </c>
      <c r="J2875" s="9">
        <f>IFERROR(VLOOKUP(Tabla1[[#This Row],[FECHA]],'SIMIT CON RES'!A:D,3,FALSE),0)</f>
        <v>0</v>
      </c>
      <c r="K2875">
        <f>IFERROR(VLOOKUP(Tabla1[[#This Row],[FECHA]],'SIMIT SIN RES'!A:D,4,FALSE),0)</f>
        <v>0</v>
      </c>
      <c r="L2875" s="9">
        <f>IFERROR(VLOOKUP(Tabla1[[#This Row],[FECHA]],'SIMIT SIN RES'!A:D,3,FALSE),0)</f>
        <v>0</v>
      </c>
      <c r="M2875" s="5">
        <f>IFERROR(VLOOKUP(Tabla1[[#This Row],[FECHA]],'RECAUDOS DE COMPARENDOS'!A:D,4,FALSE),0)</f>
        <v>1</v>
      </c>
      <c r="N2875" s="9">
        <f>IFERROR(VLOOKUP(Tabla1[[#This Row],[FECHA]],'RECAUDOS DE COMPARENDOS'!A:D,3,FALSE),0)</f>
        <v>257500</v>
      </c>
      <c r="O2875" s="5">
        <f>IFERROR(VLOOKUP(Tabla1[[#This Row],[FECHA]],'RECAUDOS DE RESOLUCIONES'!A:D,4,FALSE),0)</f>
        <v>0</v>
      </c>
      <c r="P2875" s="9">
        <f>IFERROR(VLOOKUP(Tabla1[[#This Row],[FECHA]],'RECAUDOS DE RESOLUCIONES'!A:D,3,FALSE),0)</f>
        <v>0</v>
      </c>
      <c r="Q287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87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875" s="11">
        <f>IFERROR(VLOOKUP(Tabla1[[#This Row],[FECHA]],'RECAUDOS LOCALES'!A:D,4,FALSE),0)</f>
        <v>2</v>
      </c>
      <c r="T2875" s="9">
        <f>IFERROR(VLOOKUP(Tabla1[[#This Row],[FECHA]],'RECAUDOS LOCALES'!A:D,3,FALSE),0)</f>
        <v>515010</v>
      </c>
      <c r="U2875" s="11">
        <f>IFERROR(VLOOKUP(Tabla1[[#This Row],[FECHA]],'RECAUDOS EXTERNOS'!A:D,4,FALSE),0)</f>
        <v>11</v>
      </c>
      <c r="V2875" s="9">
        <f>IFERROR(VLOOKUP(Tabla1[[#This Row],[FECHA]],'RECAUDOS EXTERNOS'!A:D,3,FALSE),0)</f>
        <v>2177049</v>
      </c>
    </row>
    <row r="2876" spans="1:22" x14ac:dyDescent="0.25">
      <c r="A2876" s="1">
        <v>40435</v>
      </c>
      <c r="B2876" s="3" t="s">
        <v>2</v>
      </c>
      <c r="C2876" s="2">
        <v>40422</v>
      </c>
      <c r="D2876" s="5">
        <f>YEAR(Tabla1[[#This Row],[FECHA]])</f>
        <v>2010</v>
      </c>
      <c r="E2876" s="5">
        <f>IFERROR(VLOOKUP(Tabla1[[#This Row],[FECHA]],'COMPARENDOS TOTALES'!A:D,4,FALSE),0)</f>
        <v>2</v>
      </c>
      <c r="F2876" s="9">
        <f>IFERROR(VLOOKUP(Tabla1[[#This Row],[FECHA]],'COMPARENDOS TOTALES'!A:D,3,FALSE),0)</f>
        <v>515000</v>
      </c>
      <c r="G2876" s="5">
        <f>IFERROR(VLOOKUP(Tabla1[[#This Row],[FECHA]],EXONERACIONES!A:D,4,FALSE),0)</f>
        <v>1</v>
      </c>
      <c r="H2876" s="9">
        <f>IFERROR(VLOOKUP(Tabla1[[#This Row],[FECHA]],EXONERACIONES!A:D,3,FALSE),0)</f>
        <v>257500</v>
      </c>
      <c r="I2876" s="5">
        <f>IFERROR(VLOOKUP(Tabla1[[#This Row],[FECHA]],'SIMIT CON RES'!A:D,4,FALSE),0)</f>
        <v>1</v>
      </c>
      <c r="J2876" s="9">
        <f>IFERROR(VLOOKUP(Tabla1[[#This Row],[FECHA]],'SIMIT CON RES'!A:D,3,FALSE),0)</f>
        <v>257500</v>
      </c>
      <c r="K2876">
        <f>IFERROR(VLOOKUP(Tabla1[[#This Row],[FECHA]],'SIMIT SIN RES'!A:D,4,FALSE),0)</f>
        <v>0</v>
      </c>
      <c r="L2876" s="9">
        <f>IFERROR(VLOOKUP(Tabla1[[#This Row],[FECHA]],'SIMIT SIN RES'!A:D,3,FALSE),0)</f>
        <v>0</v>
      </c>
      <c r="M2876" s="5">
        <f>IFERROR(VLOOKUP(Tabla1[[#This Row],[FECHA]],'RECAUDOS DE COMPARENDOS'!A:D,4,FALSE),0)</f>
        <v>0</v>
      </c>
      <c r="N2876" s="9">
        <f>IFERROR(VLOOKUP(Tabla1[[#This Row],[FECHA]],'RECAUDOS DE COMPARENDOS'!A:D,3,FALSE),0)</f>
        <v>0</v>
      </c>
      <c r="O2876" s="5">
        <f>IFERROR(VLOOKUP(Tabla1[[#This Row],[FECHA]],'RECAUDOS DE RESOLUCIONES'!A:D,4,FALSE),0)</f>
        <v>0</v>
      </c>
      <c r="P2876" s="9">
        <f>IFERROR(VLOOKUP(Tabla1[[#This Row],[FECHA]],'RECAUDOS DE RESOLUCIONES'!A:D,3,FALSE),0)</f>
        <v>0</v>
      </c>
      <c r="Q287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87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876" s="11">
        <f>IFERROR(VLOOKUP(Tabla1[[#This Row],[FECHA]],'RECAUDOS LOCALES'!A:D,4,FALSE),0)</f>
        <v>0</v>
      </c>
      <c r="T2876" s="9">
        <f>IFERROR(VLOOKUP(Tabla1[[#This Row],[FECHA]],'RECAUDOS LOCALES'!A:D,3,FALSE),0)</f>
        <v>0</v>
      </c>
      <c r="U2876" s="11">
        <f>IFERROR(VLOOKUP(Tabla1[[#This Row],[FECHA]],'RECAUDOS EXTERNOS'!A:D,4,FALSE),0)</f>
        <v>9</v>
      </c>
      <c r="V2876" s="9">
        <f>IFERROR(VLOOKUP(Tabla1[[#This Row],[FECHA]],'RECAUDOS EXTERNOS'!A:D,3,FALSE),0)</f>
        <v>1124725</v>
      </c>
    </row>
    <row r="2877" spans="1:22" x14ac:dyDescent="0.25">
      <c r="A2877" s="1">
        <v>40436</v>
      </c>
      <c r="B2877" s="3" t="s">
        <v>3</v>
      </c>
      <c r="C2877" s="2">
        <v>40422</v>
      </c>
      <c r="D2877" s="5">
        <f>YEAR(Tabla1[[#This Row],[FECHA]])</f>
        <v>2010</v>
      </c>
      <c r="E2877" s="5">
        <f>IFERROR(VLOOKUP(Tabla1[[#This Row],[FECHA]],'COMPARENDOS TOTALES'!A:D,4,FALSE),0)</f>
        <v>0</v>
      </c>
      <c r="F2877" s="9">
        <f>IFERROR(VLOOKUP(Tabla1[[#This Row],[FECHA]],'COMPARENDOS TOTALES'!A:D,3,FALSE),0)</f>
        <v>0</v>
      </c>
      <c r="G2877" s="5">
        <f>IFERROR(VLOOKUP(Tabla1[[#This Row],[FECHA]],EXONERACIONES!A:D,4,FALSE),0)</f>
        <v>0</v>
      </c>
      <c r="H2877" s="9">
        <f>IFERROR(VLOOKUP(Tabla1[[#This Row],[FECHA]],EXONERACIONES!A:D,3,FALSE),0)</f>
        <v>0</v>
      </c>
      <c r="I2877" s="5">
        <f>IFERROR(VLOOKUP(Tabla1[[#This Row],[FECHA]],'SIMIT CON RES'!A:D,4,FALSE),0)</f>
        <v>0</v>
      </c>
      <c r="J2877" s="9">
        <f>IFERROR(VLOOKUP(Tabla1[[#This Row],[FECHA]],'SIMIT CON RES'!A:D,3,FALSE),0)</f>
        <v>0</v>
      </c>
      <c r="K2877">
        <f>IFERROR(VLOOKUP(Tabla1[[#This Row],[FECHA]],'SIMIT SIN RES'!A:D,4,FALSE),0)</f>
        <v>0</v>
      </c>
      <c r="L2877" s="9">
        <f>IFERROR(VLOOKUP(Tabla1[[#This Row],[FECHA]],'SIMIT SIN RES'!A:D,3,FALSE),0)</f>
        <v>0</v>
      </c>
      <c r="M2877" s="5">
        <f>IFERROR(VLOOKUP(Tabla1[[#This Row],[FECHA]],'RECAUDOS DE COMPARENDOS'!A:D,4,FALSE),0)</f>
        <v>0</v>
      </c>
      <c r="N2877" s="9">
        <f>IFERROR(VLOOKUP(Tabla1[[#This Row],[FECHA]],'RECAUDOS DE COMPARENDOS'!A:D,3,FALSE),0)</f>
        <v>0</v>
      </c>
      <c r="O2877" s="5">
        <f>IFERROR(VLOOKUP(Tabla1[[#This Row],[FECHA]],'RECAUDOS DE RESOLUCIONES'!A:D,4,FALSE),0)</f>
        <v>0</v>
      </c>
      <c r="P2877" s="9">
        <f>IFERROR(VLOOKUP(Tabla1[[#This Row],[FECHA]],'RECAUDOS DE RESOLUCIONES'!A:D,3,FALSE),0)</f>
        <v>0</v>
      </c>
      <c r="Q287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87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877" s="11">
        <f>IFERROR(VLOOKUP(Tabla1[[#This Row],[FECHA]],'RECAUDOS LOCALES'!A:D,4,FALSE),0)</f>
        <v>1</v>
      </c>
      <c r="T2877" s="9">
        <f>IFERROR(VLOOKUP(Tabla1[[#This Row],[FECHA]],'RECAUDOS LOCALES'!A:D,3,FALSE),0)</f>
        <v>47733</v>
      </c>
      <c r="U2877" s="11">
        <f>IFERROR(VLOOKUP(Tabla1[[#This Row],[FECHA]],'RECAUDOS EXTERNOS'!A:D,4,FALSE),0)</f>
        <v>5</v>
      </c>
      <c r="V2877" s="9">
        <f>IFERROR(VLOOKUP(Tabla1[[#This Row],[FECHA]],'RECAUDOS EXTERNOS'!A:D,3,FALSE),0)</f>
        <v>815328</v>
      </c>
    </row>
    <row r="2878" spans="1:22" x14ac:dyDescent="0.25">
      <c r="A2878" s="1">
        <v>40437</v>
      </c>
      <c r="B2878" s="3" t="s">
        <v>6</v>
      </c>
      <c r="C2878" s="2">
        <v>40422</v>
      </c>
      <c r="D2878" s="5">
        <f>YEAR(Tabla1[[#This Row],[FECHA]])</f>
        <v>2010</v>
      </c>
      <c r="E2878" s="5">
        <f>IFERROR(VLOOKUP(Tabla1[[#This Row],[FECHA]],'COMPARENDOS TOTALES'!A:D,4,FALSE),0)</f>
        <v>4</v>
      </c>
      <c r="F2878" s="9">
        <f>IFERROR(VLOOKUP(Tabla1[[#This Row],[FECHA]],'COMPARENDOS TOTALES'!A:D,3,FALSE),0)</f>
        <v>1287500</v>
      </c>
      <c r="G2878" s="5">
        <f>IFERROR(VLOOKUP(Tabla1[[#This Row],[FECHA]],EXONERACIONES!A:D,4,FALSE),0)</f>
        <v>0</v>
      </c>
      <c r="H2878" s="9">
        <f>IFERROR(VLOOKUP(Tabla1[[#This Row],[FECHA]],EXONERACIONES!A:D,3,FALSE),0)</f>
        <v>0</v>
      </c>
      <c r="I2878" s="5">
        <f>IFERROR(VLOOKUP(Tabla1[[#This Row],[FECHA]],'SIMIT CON RES'!A:D,4,FALSE),0)</f>
        <v>3</v>
      </c>
      <c r="J2878" s="9">
        <f>IFERROR(VLOOKUP(Tabla1[[#This Row],[FECHA]],'SIMIT CON RES'!A:D,3,FALSE),0)</f>
        <v>772500</v>
      </c>
      <c r="K2878">
        <f>IFERROR(VLOOKUP(Tabla1[[#This Row],[FECHA]],'SIMIT SIN RES'!A:D,4,FALSE),0)</f>
        <v>0</v>
      </c>
      <c r="L2878" s="9">
        <f>IFERROR(VLOOKUP(Tabla1[[#This Row],[FECHA]],'SIMIT SIN RES'!A:D,3,FALSE),0)</f>
        <v>0</v>
      </c>
      <c r="M2878" s="5">
        <f>IFERROR(VLOOKUP(Tabla1[[#This Row],[FECHA]],'RECAUDOS DE COMPARENDOS'!A:D,4,FALSE),0)</f>
        <v>0</v>
      </c>
      <c r="N2878" s="9">
        <f>IFERROR(VLOOKUP(Tabla1[[#This Row],[FECHA]],'RECAUDOS DE COMPARENDOS'!A:D,3,FALSE),0)</f>
        <v>0</v>
      </c>
      <c r="O2878" s="5">
        <f>IFERROR(VLOOKUP(Tabla1[[#This Row],[FECHA]],'RECAUDOS DE RESOLUCIONES'!A:D,4,FALSE),0)</f>
        <v>0</v>
      </c>
      <c r="P2878" s="9">
        <f>IFERROR(VLOOKUP(Tabla1[[#This Row],[FECHA]],'RECAUDOS DE RESOLUCIONES'!A:D,3,FALSE),0)</f>
        <v>0</v>
      </c>
      <c r="Q287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878" s="9">
        <f>Tabla1[V. COMPARENDOS]-(Tabla1[V. EXONERACIONES]+Tabla1[[#This Row],[V. SIMIT CON RESOLUCION]]+Tabla1[[#This Row],[V. SIMIT SIN RESOLUCION]]+Tabla1[[#This Row],[V. RECAUDOS COMPARENDOS]]+Tabla1[[#This Row],[V. RECAUDOS RESOLUCIONES]])</f>
        <v>515000</v>
      </c>
      <c r="S2878" s="11">
        <f>IFERROR(VLOOKUP(Tabla1[[#This Row],[FECHA]],'RECAUDOS LOCALES'!A:D,4,FALSE),0)</f>
        <v>3</v>
      </c>
      <c r="T2878" s="9">
        <f>IFERROR(VLOOKUP(Tabla1[[#This Row],[FECHA]],'RECAUDOS LOCALES'!A:D,3,FALSE),0)</f>
        <v>501632</v>
      </c>
      <c r="U2878" s="11">
        <f>IFERROR(VLOOKUP(Tabla1[[#This Row],[FECHA]],'RECAUDOS EXTERNOS'!A:D,4,FALSE),0)</f>
        <v>6</v>
      </c>
      <c r="V2878" s="9">
        <f>IFERROR(VLOOKUP(Tabla1[[#This Row],[FECHA]],'RECAUDOS EXTERNOS'!A:D,3,FALSE),0)</f>
        <v>951600</v>
      </c>
    </row>
    <row r="2879" spans="1:22" x14ac:dyDescent="0.25">
      <c r="A2879" s="1">
        <v>40438</v>
      </c>
      <c r="B2879" s="3" t="s">
        <v>0</v>
      </c>
      <c r="C2879" s="2">
        <v>40422</v>
      </c>
      <c r="D2879" s="5">
        <f>YEAR(Tabla1[[#This Row],[FECHA]])</f>
        <v>2010</v>
      </c>
      <c r="E2879" s="5">
        <f>IFERROR(VLOOKUP(Tabla1[[#This Row],[FECHA]],'COMPARENDOS TOTALES'!A:D,4,FALSE),0)</f>
        <v>5</v>
      </c>
      <c r="F2879" s="9">
        <f>IFERROR(VLOOKUP(Tabla1[[#This Row],[FECHA]],'COMPARENDOS TOTALES'!A:D,3,FALSE),0)</f>
        <v>1682333</v>
      </c>
      <c r="G2879" s="5">
        <f>IFERROR(VLOOKUP(Tabla1[[#This Row],[FECHA]],EXONERACIONES!A:D,4,FALSE),0)</f>
        <v>0</v>
      </c>
      <c r="H2879" s="9">
        <f>IFERROR(VLOOKUP(Tabla1[[#This Row],[FECHA]],EXONERACIONES!A:D,3,FALSE),0)</f>
        <v>0</v>
      </c>
      <c r="I2879" s="5">
        <f>IFERROR(VLOOKUP(Tabla1[[#This Row],[FECHA]],'SIMIT CON RES'!A:D,4,FALSE),0)</f>
        <v>3</v>
      </c>
      <c r="J2879" s="9">
        <f>IFERROR(VLOOKUP(Tabla1[[#This Row],[FECHA]],'SIMIT CON RES'!A:D,3,FALSE),0)</f>
        <v>909833</v>
      </c>
      <c r="K2879">
        <f>IFERROR(VLOOKUP(Tabla1[[#This Row],[FECHA]],'SIMIT SIN RES'!A:D,4,FALSE),0)</f>
        <v>0</v>
      </c>
      <c r="L2879" s="9">
        <f>IFERROR(VLOOKUP(Tabla1[[#This Row],[FECHA]],'SIMIT SIN RES'!A:D,3,FALSE),0)</f>
        <v>0</v>
      </c>
      <c r="M2879" s="5">
        <f>IFERROR(VLOOKUP(Tabla1[[#This Row],[FECHA]],'RECAUDOS DE COMPARENDOS'!A:D,4,FALSE),0)</f>
        <v>0</v>
      </c>
      <c r="N2879" s="9">
        <f>IFERROR(VLOOKUP(Tabla1[[#This Row],[FECHA]],'RECAUDOS DE COMPARENDOS'!A:D,3,FALSE),0)</f>
        <v>0</v>
      </c>
      <c r="O2879" s="5">
        <f>IFERROR(VLOOKUP(Tabla1[[#This Row],[FECHA]],'RECAUDOS DE RESOLUCIONES'!A:D,4,FALSE),0)</f>
        <v>0</v>
      </c>
      <c r="P2879" s="9">
        <f>IFERROR(VLOOKUP(Tabla1[[#This Row],[FECHA]],'RECAUDOS DE RESOLUCIONES'!A:D,3,FALSE),0)</f>
        <v>0</v>
      </c>
      <c r="Q287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879" s="9">
        <f>Tabla1[V. COMPARENDOS]-(Tabla1[V. EXONERACIONES]+Tabla1[[#This Row],[V. SIMIT CON RESOLUCION]]+Tabla1[[#This Row],[V. SIMIT SIN RESOLUCION]]+Tabla1[[#This Row],[V. RECAUDOS COMPARENDOS]]+Tabla1[[#This Row],[V. RECAUDOS RESOLUCIONES]])</f>
        <v>772500</v>
      </c>
      <c r="S2879" s="11">
        <f>IFERROR(VLOOKUP(Tabla1[[#This Row],[FECHA]],'RECAUDOS LOCALES'!A:D,4,FALSE),0)</f>
        <v>3</v>
      </c>
      <c r="T2879" s="9">
        <f>IFERROR(VLOOKUP(Tabla1[[#This Row],[FECHA]],'RECAUDOS LOCALES'!A:D,3,FALSE),0)</f>
        <v>325275</v>
      </c>
      <c r="U2879" s="11">
        <f>IFERROR(VLOOKUP(Tabla1[[#This Row],[FECHA]],'RECAUDOS EXTERNOS'!A:D,4,FALSE),0)</f>
        <v>7</v>
      </c>
      <c r="V2879" s="9">
        <f>IFERROR(VLOOKUP(Tabla1[[#This Row],[FECHA]],'RECAUDOS EXTERNOS'!A:D,3,FALSE),0)</f>
        <v>1005968</v>
      </c>
    </row>
    <row r="2880" spans="1:22" x14ac:dyDescent="0.25">
      <c r="A2880" s="1">
        <v>40439</v>
      </c>
      <c r="B2880" s="3" t="s">
        <v>5</v>
      </c>
      <c r="C2880" s="2">
        <v>40422</v>
      </c>
      <c r="D2880" s="5">
        <f>YEAR(Tabla1[[#This Row],[FECHA]])</f>
        <v>2010</v>
      </c>
      <c r="E2880" s="5">
        <f>IFERROR(VLOOKUP(Tabla1[[#This Row],[FECHA]],'COMPARENDOS TOTALES'!A:D,4,FALSE),0)</f>
        <v>1</v>
      </c>
      <c r="F2880" s="9">
        <f>IFERROR(VLOOKUP(Tabla1[[#This Row],[FECHA]],'COMPARENDOS TOTALES'!A:D,3,FALSE),0)</f>
        <v>515000</v>
      </c>
      <c r="G2880" s="5">
        <f>IFERROR(VLOOKUP(Tabla1[[#This Row],[FECHA]],EXONERACIONES!A:D,4,FALSE),0)</f>
        <v>0</v>
      </c>
      <c r="H2880" s="9">
        <f>IFERROR(VLOOKUP(Tabla1[[#This Row],[FECHA]],EXONERACIONES!A:D,3,FALSE),0)</f>
        <v>0</v>
      </c>
      <c r="I2880" s="5">
        <f>IFERROR(VLOOKUP(Tabla1[[#This Row],[FECHA]],'SIMIT CON RES'!A:D,4,FALSE),0)</f>
        <v>0</v>
      </c>
      <c r="J2880" s="9">
        <f>IFERROR(VLOOKUP(Tabla1[[#This Row],[FECHA]],'SIMIT CON RES'!A:D,3,FALSE),0)</f>
        <v>0</v>
      </c>
      <c r="K2880">
        <f>IFERROR(VLOOKUP(Tabla1[[#This Row],[FECHA]],'SIMIT SIN RES'!A:D,4,FALSE),0)</f>
        <v>0</v>
      </c>
      <c r="L2880" s="9">
        <f>IFERROR(VLOOKUP(Tabla1[[#This Row],[FECHA]],'SIMIT SIN RES'!A:D,3,FALSE),0)</f>
        <v>0</v>
      </c>
      <c r="M2880" s="5">
        <f>IFERROR(VLOOKUP(Tabla1[[#This Row],[FECHA]],'RECAUDOS DE COMPARENDOS'!A:D,4,FALSE),0)</f>
        <v>0</v>
      </c>
      <c r="N2880" s="9">
        <f>IFERROR(VLOOKUP(Tabla1[[#This Row],[FECHA]],'RECAUDOS DE COMPARENDOS'!A:D,3,FALSE),0)</f>
        <v>0</v>
      </c>
      <c r="O2880" s="5">
        <f>IFERROR(VLOOKUP(Tabla1[[#This Row],[FECHA]],'RECAUDOS DE RESOLUCIONES'!A:D,4,FALSE),0)</f>
        <v>0</v>
      </c>
      <c r="P2880" s="9">
        <f>IFERROR(VLOOKUP(Tabla1[[#This Row],[FECHA]],'RECAUDOS DE RESOLUCIONES'!A:D,3,FALSE),0)</f>
        <v>0</v>
      </c>
      <c r="Q288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880" s="9">
        <f>Tabla1[V. COMPARENDOS]-(Tabla1[V. EXONERACIONES]+Tabla1[[#This Row],[V. SIMIT CON RESOLUCION]]+Tabla1[[#This Row],[V. SIMIT SIN RESOLUCION]]+Tabla1[[#This Row],[V. RECAUDOS COMPARENDOS]]+Tabla1[[#This Row],[V. RECAUDOS RESOLUCIONES]])</f>
        <v>515000</v>
      </c>
      <c r="S2880" s="11">
        <f>IFERROR(VLOOKUP(Tabla1[[#This Row],[FECHA]],'RECAUDOS LOCALES'!A:D,4,FALSE),0)</f>
        <v>0</v>
      </c>
      <c r="T2880" s="9">
        <f>IFERROR(VLOOKUP(Tabla1[[#This Row],[FECHA]],'RECAUDOS LOCALES'!A:D,3,FALSE),0)</f>
        <v>0</v>
      </c>
      <c r="U2880" s="11">
        <f>IFERROR(VLOOKUP(Tabla1[[#This Row],[FECHA]],'RECAUDOS EXTERNOS'!A:D,4,FALSE),0)</f>
        <v>0</v>
      </c>
      <c r="V2880" s="9">
        <f>IFERROR(VLOOKUP(Tabla1[[#This Row],[FECHA]],'RECAUDOS EXTERNOS'!A:D,3,FALSE),0)</f>
        <v>0</v>
      </c>
    </row>
    <row r="2881" spans="1:22" x14ac:dyDescent="0.25">
      <c r="A2881" s="1">
        <v>40440</v>
      </c>
      <c r="B2881" s="3" t="s">
        <v>4</v>
      </c>
      <c r="C2881" s="2">
        <v>40422</v>
      </c>
      <c r="D2881" s="5">
        <f>YEAR(Tabla1[[#This Row],[FECHA]])</f>
        <v>2010</v>
      </c>
      <c r="E2881" s="5">
        <f>IFERROR(VLOOKUP(Tabla1[[#This Row],[FECHA]],'COMPARENDOS TOTALES'!A:D,4,FALSE),0)</f>
        <v>0</v>
      </c>
      <c r="F2881" s="9">
        <f>IFERROR(VLOOKUP(Tabla1[[#This Row],[FECHA]],'COMPARENDOS TOTALES'!A:D,3,FALSE),0)</f>
        <v>0</v>
      </c>
      <c r="G2881" s="5">
        <f>IFERROR(VLOOKUP(Tabla1[[#This Row],[FECHA]],EXONERACIONES!A:D,4,FALSE),0)</f>
        <v>0</v>
      </c>
      <c r="H2881" s="9">
        <f>IFERROR(VLOOKUP(Tabla1[[#This Row],[FECHA]],EXONERACIONES!A:D,3,FALSE),0)</f>
        <v>0</v>
      </c>
      <c r="I2881" s="5">
        <f>IFERROR(VLOOKUP(Tabla1[[#This Row],[FECHA]],'SIMIT CON RES'!A:D,4,FALSE),0)</f>
        <v>0</v>
      </c>
      <c r="J2881" s="9">
        <f>IFERROR(VLOOKUP(Tabla1[[#This Row],[FECHA]],'SIMIT CON RES'!A:D,3,FALSE),0)</f>
        <v>0</v>
      </c>
      <c r="K2881">
        <f>IFERROR(VLOOKUP(Tabla1[[#This Row],[FECHA]],'SIMIT SIN RES'!A:D,4,FALSE),0)</f>
        <v>0</v>
      </c>
      <c r="L2881" s="9">
        <f>IFERROR(VLOOKUP(Tabla1[[#This Row],[FECHA]],'SIMIT SIN RES'!A:D,3,FALSE),0)</f>
        <v>0</v>
      </c>
      <c r="M2881" s="5">
        <f>IFERROR(VLOOKUP(Tabla1[[#This Row],[FECHA]],'RECAUDOS DE COMPARENDOS'!A:D,4,FALSE),0)</f>
        <v>0</v>
      </c>
      <c r="N2881" s="9">
        <f>IFERROR(VLOOKUP(Tabla1[[#This Row],[FECHA]],'RECAUDOS DE COMPARENDOS'!A:D,3,FALSE),0)</f>
        <v>0</v>
      </c>
      <c r="O2881" s="5">
        <f>IFERROR(VLOOKUP(Tabla1[[#This Row],[FECHA]],'RECAUDOS DE RESOLUCIONES'!A:D,4,FALSE),0)</f>
        <v>0</v>
      </c>
      <c r="P2881" s="9">
        <f>IFERROR(VLOOKUP(Tabla1[[#This Row],[FECHA]],'RECAUDOS DE RESOLUCIONES'!A:D,3,FALSE),0)</f>
        <v>0</v>
      </c>
      <c r="Q288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88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881" s="11">
        <f>IFERROR(VLOOKUP(Tabla1[[#This Row],[FECHA]],'RECAUDOS LOCALES'!A:D,4,FALSE),0)</f>
        <v>0</v>
      </c>
      <c r="T2881" s="9">
        <f>IFERROR(VLOOKUP(Tabla1[[#This Row],[FECHA]],'RECAUDOS LOCALES'!A:D,3,FALSE),0)</f>
        <v>0</v>
      </c>
      <c r="U2881" s="11">
        <f>IFERROR(VLOOKUP(Tabla1[[#This Row],[FECHA]],'RECAUDOS EXTERNOS'!A:D,4,FALSE),0)</f>
        <v>0</v>
      </c>
      <c r="V2881" s="9">
        <f>IFERROR(VLOOKUP(Tabla1[[#This Row],[FECHA]],'RECAUDOS EXTERNOS'!A:D,3,FALSE),0)</f>
        <v>0</v>
      </c>
    </row>
    <row r="2882" spans="1:22" x14ac:dyDescent="0.25">
      <c r="A2882" s="1">
        <v>40441</v>
      </c>
      <c r="B2882" s="3" t="s">
        <v>1</v>
      </c>
      <c r="C2882" s="2">
        <v>40422</v>
      </c>
      <c r="D2882" s="5">
        <f>YEAR(Tabla1[[#This Row],[FECHA]])</f>
        <v>2010</v>
      </c>
      <c r="E2882" s="5">
        <f>IFERROR(VLOOKUP(Tabla1[[#This Row],[FECHA]],'COMPARENDOS TOTALES'!A:D,4,FALSE),0)</f>
        <v>0</v>
      </c>
      <c r="F2882" s="9">
        <f>IFERROR(VLOOKUP(Tabla1[[#This Row],[FECHA]],'COMPARENDOS TOTALES'!A:D,3,FALSE),0)</f>
        <v>0</v>
      </c>
      <c r="G2882" s="5">
        <f>IFERROR(VLOOKUP(Tabla1[[#This Row],[FECHA]],EXONERACIONES!A:D,4,FALSE),0)</f>
        <v>0</v>
      </c>
      <c r="H2882" s="9">
        <f>IFERROR(VLOOKUP(Tabla1[[#This Row],[FECHA]],EXONERACIONES!A:D,3,FALSE),0)</f>
        <v>0</v>
      </c>
      <c r="I2882" s="5">
        <f>IFERROR(VLOOKUP(Tabla1[[#This Row],[FECHA]],'SIMIT CON RES'!A:D,4,FALSE),0)</f>
        <v>0</v>
      </c>
      <c r="J2882" s="9">
        <f>IFERROR(VLOOKUP(Tabla1[[#This Row],[FECHA]],'SIMIT CON RES'!A:D,3,FALSE),0)</f>
        <v>0</v>
      </c>
      <c r="K2882">
        <f>IFERROR(VLOOKUP(Tabla1[[#This Row],[FECHA]],'SIMIT SIN RES'!A:D,4,FALSE),0)</f>
        <v>0</v>
      </c>
      <c r="L2882" s="9">
        <f>IFERROR(VLOOKUP(Tabla1[[#This Row],[FECHA]],'SIMIT SIN RES'!A:D,3,FALSE),0)</f>
        <v>0</v>
      </c>
      <c r="M2882" s="5">
        <f>IFERROR(VLOOKUP(Tabla1[[#This Row],[FECHA]],'RECAUDOS DE COMPARENDOS'!A:D,4,FALSE),0)</f>
        <v>0</v>
      </c>
      <c r="N2882" s="9">
        <f>IFERROR(VLOOKUP(Tabla1[[#This Row],[FECHA]],'RECAUDOS DE COMPARENDOS'!A:D,3,FALSE),0)</f>
        <v>0</v>
      </c>
      <c r="O2882" s="5">
        <f>IFERROR(VLOOKUP(Tabla1[[#This Row],[FECHA]],'RECAUDOS DE RESOLUCIONES'!A:D,4,FALSE),0)</f>
        <v>0</v>
      </c>
      <c r="P2882" s="9">
        <f>IFERROR(VLOOKUP(Tabla1[[#This Row],[FECHA]],'RECAUDOS DE RESOLUCIONES'!A:D,3,FALSE),0)</f>
        <v>0</v>
      </c>
      <c r="Q288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88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882" s="11">
        <f>IFERROR(VLOOKUP(Tabla1[[#This Row],[FECHA]],'RECAUDOS LOCALES'!A:D,4,FALSE),0)</f>
        <v>1</v>
      </c>
      <c r="T2882" s="9">
        <f>IFERROR(VLOOKUP(Tabla1[[#This Row],[FECHA]],'RECAUDOS LOCALES'!A:D,3,FALSE),0)</f>
        <v>204000</v>
      </c>
      <c r="U2882" s="11">
        <f>IFERROR(VLOOKUP(Tabla1[[#This Row],[FECHA]],'RECAUDOS EXTERNOS'!A:D,4,FALSE),0)</f>
        <v>4</v>
      </c>
      <c r="V2882" s="9">
        <f>IFERROR(VLOOKUP(Tabla1[[#This Row],[FECHA]],'RECAUDOS EXTERNOS'!A:D,3,FALSE),0)</f>
        <v>593150</v>
      </c>
    </row>
    <row r="2883" spans="1:22" x14ac:dyDescent="0.25">
      <c r="A2883" s="1">
        <v>40442</v>
      </c>
      <c r="B2883" s="3" t="s">
        <v>2</v>
      </c>
      <c r="C2883" s="2">
        <v>40422</v>
      </c>
      <c r="D2883" s="5">
        <f>YEAR(Tabla1[[#This Row],[FECHA]])</f>
        <v>2010</v>
      </c>
      <c r="E2883" s="5">
        <f>IFERROR(VLOOKUP(Tabla1[[#This Row],[FECHA]],'COMPARENDOS TOTALES'!A:D,4,FALSE),0)</f>
        <v>0</v>
      </c>
      <c r="F2883" s="9">
        <f>IFERROR(VLOOKUP(Tabla1[[#This Row],[FECHA]],'COMPARENDOS TOTALES'!A:D,3,FALSE),0)</f>
        <v>0</v>
      </c>
      <c r="G2883" s="5">
        <f>IFERROR(VLOOKUP(Tabla1[[#This Row],[FECHA]],EXONERACIONES!A:D,4,FALSE),0)</f>
        <v>0</v>
      </c>
      <c r="H2883" s="9">
        <f>IFERROR(VLOOKUP(Tabla1[[#This Row],[FECHA]],EXONERACIONES!A:D,3,FALSE),0)</f>
        <v>0</v>
      </c>
      <c r="I2883" s="5">
        <f>IFERROR(VLOOKUP(Tabla1[[#This Row],[FECHA]],'SIMIT CON RES'!A:D,4,FALSE),0)</f>
        <v>0</v>
      </c>
      <c r="J2883" s="9">
        <f>IFERROR(VLOOKUP(Tabla1[[#This Row],[FECHA]],'SIMIT CON RES'!A:D,3,FALSE),0)</f>
        <v>0</v>
      </c>
      <c r="K2883">
        <f>IFERROR(VLOOKUP(Tabla1[[#This Row],[FECHA]],'SIMIT SIN RES'!A:D,4,FALSE),0)</f>
        <v>0</v>
      </c>
      <c r="L2883" s="9">
        <f>IFERROR(VLOOKUP(Tabla1[[#This Row],[FECHA]],'SIMIT SIN RES'!A:D,3,FALSE),0)</f>
        <v>0</v>
      </c>
      <c r="M2883" s="5">
        <f>IFERROR(VLOOKUP(Tabla1[[#This Row],[FECHA]],'RECAUDOS DE COMPARENDOS'!A:D,4,FALSE),0)</f>
        <v>0</v>
      </c>
      <c r="N2883" s="9">
        <f>IFERROR(VLOOKUP(Tabla1[[#This Row],[FECHA]],'RECAUDOS DE COMPARENDOS'!A:D,3,FALSE),0)</f>
        <v>0</v>
      </c>
      <c r="O2883" s="5">
        <f>IFERROR(VLOOKUP(Tabla1[[#This Row],[FECHA]],'RECAUDOS DE RESOLUCIONES'!A:D,4,FALSE),0)</f>
        <v>0</v>
      </c>
      <c r="P2883" s="9">
        <f>IFERROR(VLOOKUP(Tabla1[[#This Row],[FECHA]],'RECAUDOS DE RESOLUCIONES'!A:D,3,FALSE),0)</f>
        <v>0</v>
      </c>
      <c r="Q288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88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883" s="11">
        <f>IFERROR(VLOOKUP(Tabla1[[#This Row],[FECHA]],'RECAUDOS LOCALES'!A:D,4,FALSE),0)</f>
        <v>2</v>
      </c>
      <c r="T2883" s="9">
        <f>IFERROR(VLOOKUP(Tabla1[[#This Row],[FECHA]],'RECAUDOS LOCALES'!A:D,3,FALSE),0)</f>
        <v>386257</v>
      </c>
      <c r="U2883" s="11">
        <f>IFERROR(VLOOKUP(Tabla1[[#This Row],[FECHA]],'RECAUDOS EXTERNOS'!A:D,4,FALSE),0)</f>
        <v>1</v>
      </c>
      <c r="V2883" s="9">
        <f>IFERROR(VLOOKUP(Tabla1[[#This Row],[FECHA]],'RECAUDOS EXTERNOS'!A:D,3,FALSE),0)</f>
        <v>138325</v>
      </c>
    </row>
    <row r="2884" spans="1:22" x14ac:dyDescent="0.25">
      <c r="A2884" s="1">
        <v>40443</v>
      </c>
      <c r="B2884" s="3" t="s">
        <v>3</v>
      </c>
      <c r="C2884" s="2">
        <v>40422</v>
      </c>
      <c r="D2884" s="5">
        <f>YEAR(Tabla1[[#This Row],[FECHA]])</f>
        <v>2010</v>
      </c>
      <c r="E2884" s="5">
        <f>IFERROR(VLOOKUP(Tabla1[[#This Row],[FECHA]],'COMPARENDOS TOTALES'!A:D,4,FALSE),0)</f>
        <v>1</v>
      </c>
      <c r="F2884" s="9">
        <f>IFERROR(VLOOKUP(Tabla1[[#This Row],[FECHA]],'COMPARENDOS TOTALES'!A:D,3,FALSE),0)</f>
        <v>515000</v>
      </c>
      <c r="G2884" s="5">
        <f>IFERROR(VLOOKUP(Tabla1[[#This Row],[FECHA]],EXONERACIONES!A:D,4,FALSE),0)</f>
        <v>1</v>
      </c>
      <c r="H2884" s="9">
        <f>IFERROR(VLOOKUP(Tabla1[[#This Row],[FECHA]],EXONERACIONES!A:D,3,FALSE),0)</f>
        <v>515000</v>
      </c>
      <c r="I2884" s="5">
        <f>IFERROR(VLOOKUP(Tabla1[[#This Row],[FECHA]],'SIMIT CON RES'!A:D,4,FALSE),0)</f>
        <v>0</v>
      </c>
      <c r="J2884" s="9">
        <f>IFERROR(VLOOKUP(Tabla1[[#This Row],[FECHA]],'SIMIT CON RES'!A:D,3,FALSE),0)</f>
        <v>0</v>
      </c>
      <c r="K2884">
        <f>IFERROR(VLOOKUP(Tabla1[[#This Row],[FECHA]],'SIMIT SIN RES'!A:D,4,FALSE),0)</f>
        <v>0</v>
      </c>
      <c r="L2884" s="9">
        <f>IFERROR(VLOOKUP(Tabla1[[#This Row],[FECHA]],'SIMIT SIN RES'!A:D,3,FALSE),0)</f>
        <v>0</v>
      </c>
      <c r="M2884" s="5">
        <f>IFERROR(VLOOKUP(Tabla1[[#This Row],[FECHA]],'RECAUDOS DE COMPARENDOS'!A:D,4,FALSE),0)</f>
        <v>0</v>
      </c>
      <c r="N2884" s="9">
        <f>IFERROR(VLOOKUP(Tabla1[[#This Row],[FECHA]],'RECAUDOS DE COMPARENDOS'!A:D,3,FALSE),0)</f>
        <v>0</v>
      </c>
      <c r="O2884" s="5">
        <f>IFERROR(VLOOKUP(Tabla1[[#This Row],[FECHA]],'RECAUDOS DE RESOLUCIONES'!A:D,4,FALSE),0)</f>
        <v>0</v>
      </c>
      <c r="P2884" s="9">
        <f>IFERROR(VLOOKUP(Tabla1[[#This Row],[FECHA]],'RECAUDOS DE RESOLUCIONES'!A:D,3,FALSE),0)</f>
        <v>0</v>
      </c>
      <c r="Q288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88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884" s="11">
        <f>IFERROR(VLOOKUP(Tabla1[[#This Row],[FECHA]],'RECAUDOS LOCALES'!A:D,4,FALSE),0)</f>
        <v>5</v>
      </c>
      <c r="T2884" s="9">
        <f>IFERROR(VLOOKUP(Tabla1[[#This Row],[FECHA]],'RECAUDOS LOCALES'!A:D,3,FALSE),0)</f>
        <v>600446</v>
      </c>
      <c r="U2884" s="11">
        <f>IFERROR(VLOOKUP(Tabla1[[#This Row],[FECHA]],'RECAUDOS EXTERNOS'!A:D,4,FALSE),0)</f>
        <v>6</v>
      </c>
      <c r="V2884" s="9">
        <f>IFERROR(VLOOKUP(Tabla1[[#This Row],[FECHA]],'RECAUDOS EXTERNOS'!A:D,3,FALSE),0)</f>
        <v>753353</v>
      </c>
    </row>
    <row r="2885" spans="1:22" x14ac:dyDescent="0.25">
      <c r="A2885" s="1">
        <v>40444</v>
      </c>
      <c r="B2885" s="3" t="s">
        <v>6</v>
      </c>
      <c r="C2885" s="2">
        <v>40422</v>
      </c>
      <c r="D2885" s="5">
        <f>YEAR(Tabla1[[#This Row],[FECHA]])</f>
        <v>2010</v>
      </c>
      <c r="E2885" s="5">
        <f>IFERROR(VLOOKUP(Tabla1[[#This Row],[FECHA]],'COMPARENDOS TOTALES'!A:D,4,FALSE),0)</f>
        <v>0</v>
      </c>
      <c r="F2885" s="9">
        <f>IFERROR(VLOOKUP(Tabla1[[#This Row],[FECHA]],'COMPARENDOS TOTALES'!A:D,3,FALSE),0)</f>
        <v>0</v>
      </c>
      <c r="G2885" s="5">
        <f>IFERROR(VLOOKUP(Tabla1[[#This Row],[FECHA]],EXONERACIONES!A:D,4,FALSE),0)</f>
        <v>0</v>
      </c>
      <c r="H2885" s="9">
        <f>IFERROR(VLOOKUP(Tabla1[[#This Row],[FECHA]],EXONERACIONES!A:D,3,FALSE),0)</f>
        <v>0</v>
      </c>
      <c r="I2885" s="5">
        <f>IFERROR(VLOOKUP(Tabla1[[#This Row],[FECHA]],'SIMIT CON RES'!A:D,4,FALSE),0)</f>
        <v>0</v>
      </c>
      <c r="J2885" s="9">
        <f>IFERROR(VLOOKUP(Tabla1[[#This Row],[FECHA]],'SIMIT CON RES'!A:D,3,FALSE),0)</f>
        <v>0</v>
      </c>
      <c r="K2885">
        <f>IFERROR(VLOOKUP(Tabla1[[#This Row],[FECHA]],'SIMIT SIN RES'!A:D,4,FALSE),0)</f>
        <v>0</v>
      </c>
      <c r="L2885" s="9">
        <f>IFERROR(VLOOKUP(Tabla1[[#This Row],[FECHA]],'SIMIT SIN RES'!A:D,3,FALSE),0)</f>
        <v>0</v>
      </c>
      <c r="M2885" s="5">
        <f>IFERROR(VLOOKUP(Tabla1[[#This Row],[FECHA]],'RECAUDOS DE COMPARENDOS'!A:D,4,FALSE),0)</f>
        <v>0</v>
      </c>
      <c r="N2885" s="9">
        <f>IFERROR(VLOOKUP(Tabla1[[#This Row],[FECHA]],'RECAUDOS DE COMPARENDOS'!A:D,3,FALSE),0)</f>
        <v>0</v>
      </c>
      <c r="O2885" s="5">
        <f>IFERROR(VLOOKUP(Tabla1[[#This Row],[FECHA]],'RECAUDOS DE RESOLUCIONES'!A:D,4,FALSE),0)</f>
        <v>0</v>
      </c>
      <c r="P2885" s="9">
        <f>IFERROR(VLOOKUP(Tabla1[[#This Row],[FECHA]],'RECAUDOS DE RESOLUCIONES'!A:D,3,FALSE),0)</f>
        <v>0</v>
      </c>
      <c r="Q288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88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885" s="11">
        <f>IFERROR(VLOOKUP(Tabla1[[#This Row],[FECHA]],'RECAUDOS LOCALES'!A:D,4,FALSE),0)</f>
        <v>0</v>
      </c>
      <c r="T2885" s="9">
        <f>IFERROR(VLOOKUP(Tabla1[[#This Row],[FECHA]],'RECAUDOS LOCALES'!A:D,3,FALSE),0)</f>
        <v>0</v>
      </c>
      <c r="U2885" s="11">
        <f>IFERROR(VLOOKUP(Tabla1[[#This Row],[FECHA]],'RECAUDOS EXTERNOS'!A:D,4,FALSE),0)</f>
        <v>4</v>
      </c>
      <c r="V2885" s="9">
        <f>IFERROR(VLOOKUP(Tabla1[[#This Row],[FECHA]],'RECAUDOS EXTERNOS'!A:D,3,FALSE),0)</f>
        <v>490602</v>
      </c>
    </row>
    <row r="2886" spans="1:22" x14ac:dyDescent="0.25">
      <c r="A2886" s="1">
        <v>40445</v>
      </c>
      <c r="B2886" s="3" t="s">
        <v>0</v>
      </c>
      <c r="C2886" s="2">
        <v>40422</v>
      </c>
      <c r="D2886" s="5">
        <f>YEAR(Tabla1[[#This Row],[FECHA]])</f>
        <v>2010</v>
      </c>
      <c r="E2886" s="5">
        <f>IFERROR(VLOOKUP(Tabla1[[#This Row],[FECHA]],'COMPARENDOS TOTALES'!A:D,4,FALSE),0)</f>
        <v>1</v>
      </c>
      <c r="F2886" s="9">
        <f>IFERROR(VLOOKUP(Tabla1[[#This Row],[FECHA]],'COMPARENDOS TOTALES'!A:D,3,FALSE),0)</f>
        <v>515000</v>
      </c>
      <c r="G2886" s="5">
        <f>IFERROR(VLOOKUP(Tabla1[[#This Row],[FECHA]],EXONERACIONES!A:D,4,FALSE),0)</f>
        <v>0</v>
      </c>
      <c r="H2886" s="9">
        <f>IFERROR(VLOOKUP(Tabla1[[#This Row],[FECHA]],EXONERACIONES!A:D,3,FALSE),0)</f>
        <v>0</v>
      </c>
      <c r="I2886" s="5">
        <f>IFERROR(VLOOKUP(Tabla1[[#This Row],[FECHA]],'SIMIT CON RES'!A:D,4,FALSE),0)</f>
        <v>1</v>
      </c>
      <c r="J2886" s="9">
        <f>IFERROR(VLOOKUP(Tabla1[[#This Row],[FECHA]],'SIMIT CON RES'!A:D,3,FALSE),0)</f>
        <v>515000</v>
      </c>
      <c r="K2886">
        <f>IFERROR(VLOOKUP(Tabla1[[#This Row],[FECHA]],'SIMIT SIN RES'!A:D,4,FALSE),0)</f>
        <v>0</v>
      </c>
      <c r="L2886" s="9">
        <f>IFERROR(VLOOKUP(Tabla1[[#This Row],[FECHA]],'SIMIT SIN RES'!A:D,3,FALSE),0)</f>
        <v>0</v>
      </c>
      <c r="M2886" s="5">
        <f>IFERROR(VLOOKUP(Tabla1[[#This Row],[FECHA]],'RECAUDOS DE COMPARENDOS'!A:D,4,FALSE),0)</f>
        <v>0</v>
      </c>
      <c r="N2886" s="9">
        <f>IFERROR(VLOOKUP(Tabla1[[#This Row],[FECHA]],'RECAUDOS DE COMPARENDOS'!A:D,3,FALSE),0)</f>
        <v>0</v>
      </c>
      <c r="O2886" s="5">
        <f>IFERROR(VLOOKUP(Tabla1[[#This Row],[FECHA]],'RECAUDOS DE RESOLUCIONES'!A:D,4,FALSE),0)</f>
        <v>0</v>
      </c>
      <c r="P2886" s="9">
        <f>IFERROR(VLOOKUP(Tabla1[[#This Row],[FECHA]],'RECAUDOS DE RESOLUCIONES'!A:D,3,FALSE),0)</f>
        <v>0</v>
      </c>
      <c r="Q288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88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886" s="11">
        <f>IFERROR(VLOOKUP(Tabla1[[#This Row],[FECHA]],'RECAUDOS LOCALES'!A:D,4,FALSE),0)</f>
        <v>3</v>
      </c>
      <c r="T2886" s="9">
        <f>IFERROR(VLOOKUP(Tabla1[[#This Row],[FECHA]],'RECAUDOS LOCALES'!A:D,3,FALSE),0)</f>
        <v>490152</v>
      </c>
      <c r="U2886" s="11">
        <f>IFERROR(VLOOKUP(Tabla1[[#This Row],[FECHA]],'RECAUDOS EXTERNOS'!A:D,4,FALSE),0)</f>
        <v>8</v>
      </c>
      <c r="V2886" s="9">
        <f>IFERROR(VLOOKUP(Tabla1[[#This Row],[FECHA]],'RECAUDOS EXTERNOS'!A:D,3,FALSE),0)</f>
        <v>1083860</v>
      </c>
    </row>
    <row r="2887" spans="1:22" x14ac:dyDescent="0.25">
      <c r="A2887" s="1">
        <v>40446</v>
      </c>
      <c r="B2887" s="3" t="s">
        <v>5</v>
      </c>
      <c r="C2887" s="2">
        <v>40422</v>
      </c>
      <c r="D2887" s="5">
        <f>YEAR(Tabla1[[#This Row],[FECHA]])</f>
        <v>2010</v>
      </c>
      <c r="E2887" s="5">
        <f>IFERROR(VLOOKUP(Tabla1[[#This Row],[FECHA]],'COMPARENDOS TOTALES'!A:D,4,FALSE),0)</f>
        <v>3</v>
      </c>
      <c r="F2887" s="9">
        <f>IFERROR(VLOOKUP(Tabla1[[#This Row],[FECHA]],'COMPARENDOS TOTALES'!A:D,3,FALSE),0)</f>
        <v>2060000</v>
      </c>
      <c r="G2887" s="5">
        <f>IFERROR(VLOOKUP(Tabla1[[#This Row],[FECHA]],EXONERACIONES!A:D,4,FALSE),0)</f>
        <v>1</v>
      </c>
      <c r="H2887" s="9">
        <f>IFERROR(VLOOKUP(Tabla1[[#This Row],[FECHA]],EXONERACIONES!A:D,3,FALSE),0)</f>
        <v>772500</v>
      </c>
      <c r="I2887" s="5">
        <f>IFERROR(VLOOKUP(Tabla1[[#This Row],[FECHA]],'SIMIT CON RES'!A:D,4,FALSE),0)</f>
        <v>0</v>
      </c>
      <c r="J2887" s="9">
        <f>IFERROR(VLOOKUP(Tabla1[[#This Row],[FECHA]],'SIMIT CON RES'!A:D,3,FALSE),0)</f>
        <v>0</v>
      </c>
      <c r="K2887">
        <f>IFERROR(VLOOKUP(Tabla1[[#This Row],[FECHA]],'SIMIT SIN RES'!A:D,4,FALSE),0)</f>
        <v>0</v>
      </c>
      <c r="L2887" s="9">
        <f>IFERROR(VLOOKUP(Tabla1[[#This Row],[FECHA]],'SIMIT SIN RES'!A:D,3,FALSE),0)</f>
        <v>0</v>
      </c>
      <c r="M2887" s="5">
        <f>IFERROR(VLOOKUP(Tabla1[[#This Row],[FECHA]],'RECAUDOS DE COMPARENDOS'!A:D,4,FALSE),0)</f>
        <v>2</v>
      </c>
      <c r="N2887" s="9">
        <f>IFERROR(VLOOKUP(Tabla1[[#This Row],[FECHA]],'RECAUDOS DE COMPARENDOS'!A:D,3,FALSE),0)</f>
        <v>1287500</v>
      </c>
      <c r="O2887" s="5">
        <f>IFERROR(VLOOKUP(Tabla1[[#This Row],[FECHA]],'RECAUDOS DE RESOLUCIONES'!A:D,4,FALSE),0)</f>
        <v>0</v>
      </c>
      <c r="P2887" s="9">
        <f>IFERROR(VLOOKUP(Tabla1[[#This Row],[FECHA]],'RECAUDOS DE RESOLUCIONES'!A:D,3,FALSE),0)</f>
        <v>0</v>
      </c>
      <c r="Q288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88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887" s="11">
        <f>IFERROR(VLOOKUP(Tabla1[[#This Row],[FECHA]],'RECAUDOS LOCALES'!A:D,4,FALSE),0)</f>
        <v>0</v>
      </c>
      <c r="T2887" s="9">
        <f>IFERROR(VLOOKUP(Tabla1[[#This Row],[FECHA]],'RECAUDOS LOCALES'!A:D,3,FALSE),0)</f>
        <v>0</v>
      </c>
      <c r="U2887" s="11">
        <f>IFERROR(VLOOKUP(Tabla1[[#This Row],[FECHA]],'RECAUDOS EXTERNOS'!A:D,4,FALSE),0)</f>
        <v>0</v>
      </c>
      <c r="V2887" s="9">
        <f>IFERROR(VLOOKUP(Tabla1[[#This Row],[FECHA]],'RECAUDOS EXTERNOS'!A:D,3,FALSE),0)</f>
        <v>0</v>
      </c>
    </row>
    <row r="2888" spans="1:22" x14ac:dyDescent="0.25">
      <c r="A2888" s="1">
        <v>40447</v>
      </c>
      <c r="B2888" s="3" t="s">
        <v>4</v>
      </c>
      <c r="C2888" s="2">
        <v>40422</v>
      </c>
      <c r="D2888" s="5">
        <f>YEAR(Tabla1[[#This Row],[FECHA]])</f>
        <v>2010</v>
      </c>
      <c r="E2888" s="5">
        <f>IFERROR(VLOOKUP(Tabla1[[#This Row],[FECHA]],'COMPARENDOS TOTALES'!A:D,4,FALSE),0)</f>
        <v>9</v>
      </c>
      <c r="F2888" s="9">
        <f>IFERROR(VLOOKUP(Tabla1[[#This Row],[FECHA]],'COMPARENDOS TOTALES'!A:D,3,FALSE),0)</f>
        <v>3742333</v>
      </c>
      <c r="G2888" s="5">
        <f>IFERROR(VLOOKUP(Tabla1[[#This Row],[FECHA]],EXONERACIONES!A:D,4,FALSE),0)</f>
        <v>0</v>
      </c>
      <c r="H2888" s="9">
        <f>IFERROR(VLOOKUP(Tabla1[[#This Row],[FECHA]],EXONERACIONES!A:D,3,FALSE),0)</f>
        <v>0</v>
      </c>
      <c r="I2888" s="5">
        <f>IFERROR(VLOOKUP(Tabla1[[#This Row],[FECHA]],'SIMIT CON RES'!A:D,4,FALSE),0)</f>
        <v>6</v>
      </c>
      <c r="J2888" s="9">
        <f>IFERROR(VLOOKUP(Tabla1[[#This Row],[FECHA]],'SIMIT CON RES'!A:D,3,FALSE),0)</f>
        <v>3090000</v>
      </c>
      <c r="K2888">
        <f>IFERROR(VLOOKUP(Tabla1[[#This Row],[FECHA]],'SIMIT SIN RES'!A:D,4,FALSE),0)</f>
        <v>0</v>
      </c>
      <c r="L2888" s="9">
        <f>IFERROR(VLOOKUP(Tabla1[[#This Row],[FECHA]],'SIMIT SIN RES'!A:D,3,FALSE),0)</f>
        <v>0</v>
      </c>
      <c r="M2888" s="5">
        <f>IFERROR(VLOOKUP(Tabla1[[#This Row],[FECHA]],'RECAUDOS DE COMPARENDOS'!A:D,4,FALSE),0)</f>
        <v>0</v>
      </c>
      <c r="N2888" s="9">
        <f>IFERROR(VLOOKUP(Tabla1[[#This Row],[FECHA]],'RECAUDOS DE COMPARENDOS'!A:D,3,FALSE),0)</f>
        <v>0</v>
      </c>
      <c r="O2888" s="5">
        <f>IFERROR(VLOOKUP(Tabla1[[#This Row],[FECHA]],'RECAUDOS DE RESOLUCIONES'!A:D,4,FALSE),0)</f>
        <v>0</v>
      </c>
      <c r="P2888" s="9">
        <f>IFERROR(VLOOKUP(Tabla1[[#This Row],[FECHA]],'RECAUDOS DE RESOLUCIONES'!A:D,3,FALSE),0)</f>
        <v>0</v>
      </c>
      <c r="Q288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2888" s="9">
        <f>Tabla1[V. COMPARENDOS]-(Tabla1[V. EXONERACIONES]+Tabla1[[#This Row],[V. SIMIT CON RESOLUCION]]+Tabla1[[#This Row],[V. SIMIT SIN RESOLUCION]]+Tabla1[[#This Row],[V. RECAUDOS COMPARENDOS]]+Tabla1[[#This Row],[V. RECAUDOS RESOLUCIONES]])</f>
        <v>652333</v>
      </c>
      <c r="S2888" s="11">
        <f>IFERROR(VLOOKUP(Tabla1[[#This Row],[FECHA]],'RECAUDOS LOCALES'!A:D,4,FALSE),0)</f>
        <v>0</v>
      </c>
      <c r="T2888" s="9">
        <f>IFERROR(VLOOKUP(Tabla1[[#This Row],[FECHA]],'RECAUDOS LOCALES'!A:D,3,FALSE),0)</f>
        <v>0</v>
      </c>
      <c r="U2888" s="11">
        <f>IFERROR(VLOOKUP(Tabla1[[#This Row],[FECHA]],'RECAUDOS EXTERNOS'!A:D,4,FALSE),0)</f>
        <v>0</v>
      </c>
      <c r="V2888" s="9">
        <f>IFERROR(VLOOKUP(Tabla1[[#This Row],[FECHA]],'RECAUDOS EXTERNOS'!A:D,3,FALSE),0)</f>
        <v>0</v>
      </c>
    </row>
    <row r="2889" spans="1:22" x14ac:dyDescent="0.25">
      <c r="A2889" s="1">
        <v>40448</v>
      </c>
      <c r="B2889" s="3" t="s">
        <v>1</v>
      </c>
      <c r="C2889" s="2">
        <v>40422</v>
      </c>
      <c r="D2889" s="5">
        <f>YEAR(Tabla1[[#This Row],[FECHA]])</f>
        <v>2010</v>
      </c>
      <c r="E2889" s="5">
        <f>IFERROR(VLOOKUP(Tabla1[[#This Row],[FECHA]],'COMPARENDOS TOTALES'!A:D,4,FALSE),0)</f>
        <v>0</v>
      </c>
      <c r="F2889" s="9">
        <f>IFERROR(VLOOKUP(Tabla1[[#This Row],[FECHA]],'COMPARENDOS TOTALES'!A:D,3,FALSE),0)</f>
        <v>0</v>
      </c>
      <c r="G2889" s="5">
        <f>IFERROR(VLOOKUP(Tabla1[[#This Row],[FECHA]],EXONERACIONES!A:D,4,FALSE),0)</f>
        <v>0</v>
      </c>
      <c r="H2889" s="9">
        <f>IFERROR(VLOOKUP(Tabla1[[#This Row],[FECHA]],EXONERACIONES!A:D,3,FALSE),0)</f>
        <v>0</v>
      </c>
      <c r="I2889" s="5">
        <f>IFERROR(VLOOKUP(Tabla1[[#This Row],[FECHA]],'SIMIT CON RES'!A:D,4,FALSE),0)</f>
        <v>0</v>
      </c>
      <c r="J2889" s="9">
        <f>IFERROR(VLOOKUP(Tabla1[[#This Row],[FECHA]],'SIMIT CON RES'!A:D,3,FALSE),0)</f>
        <v>0</v>
      </c>
      <c r="K2889">
        <f>IFERROR(VLOOKUP(Tabla1[[#This Row],[FECHA]],'SIMIT SIN RES'!A:D,4,FALSE),0)</f>
        <v>0</v>
      </c>
      <c r="L2889" s="9">
        <f>IFERROR(VLOOKUP(Tabla1[[#This Row],[FECHA]],'SIMIT SIN RES'!A:D,3,FALSE),0)</f>
        <v>0</v>
      </c>
      <c r="M2889" s="5">
        <f>IFERROR(VLOOKUP(Tabla1[[#This Row],[FECHA]],'RECAUDOS DE COMPARENDOS'!A:D,4,FALSE),0)</f>
        <v>0</v>
      </c>
      <c r="N2889" s="9">
        <f>IFERROR(VLOOKUP(Tabla1[[#This Row],[FECHA]],'RECAUDOS DE COMPARENDOS'!A:D,3,FALSE),0)</f>
        <v>0</v>
      </c>
      <c r="O2889" s="5">
        <f>IFERROR(VLOOKUP(Tabla1[[#This Row],[FECHA]],'RECAUDOS DE RESOLUCIONES'!A:D,4,FALSE),0)</f>
        <v>0</v>
      </c>
      <c r="P2889" s="9">
        <f>IFERROR(VLOOKUP(Tabla1[[#This Row],[FECHA]],'RECAUDOS DE RESOLUCIONES'!A:D,3,FALSE),0)</f>
        <v>0</v>
      </c>
      <c r="Q288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88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889" s="11">
        <f>IFERROR(VLOOKUP(Tabla1[[#This Row],[FECHA]],'RECAUDOS LOCALES'!A:D,4,FALSE),0)</f>
        <v>0</v>
      </c>
      <c r="T2889" s="9">
        <f>IFERROR(VLOOKUP(Tabla1[[#This Row],[FECHA]],'RECAUDOS LOCALES'!A:D,3,FALSE),0)</f>
        <v>0</v>
      </c>
      <c r="U2889" s="11">
        <f>IFERROR(VLOOKUP(Tabla1[[#This Row],[FECHA]],'RECAUDOS EXTERNOS'!A:D,4,FALSE),0)</f>
        <v>4</v>
      </c>
      <c r="V2889" s="9">
        <f>IFERROR(VLOOKUP(Tabla1[[#This Row],[FECHA]],'RECAUDOS EXTERNOS'!A:D,3,FALSE),0)</f>
        <v>636035</v>
      </c>
    </row>
    <row r="2890" spans="1:22" x14ac:dyDescent="0.25">
      <c r="A2890" s="1">
        <v>40449</v>
      </c>
      <c r="B2890" s="3" t="s">
        <v>2</v>
      </c>
      <c r="C2890" s="2">
        <v>40422</v>
      </c>
      <c r="D2890" s="5">
        <f>YEAR(Tabla1[[#This Row],[FECHA]])</f>
        <v>2010</v>
      </c>
      <c r="E2890" s="5">
        <f>IFERROR(VLOOKUP(Tabla1[[#This Row],[FECHA]],'COMPARENDOS TOTALES'!A:D,4,FALSE),0)</f>
        <v>1</v>
      </c>
      <c r="F2890" s="9">
        <f>IFERROR(VLOOKUP(Tabla1[[#This Row],[FECHA]],'COMPARENDOS TOTALES'!A:D,3,FALSE),0)</f>
        <v>257500</v>
      </c>
      <c r="G2890" s="5">
        <f>IFERROR(VLOOKUP(Tabla1[[#This Row],[FECHA]],EXONERACIONES!A:D,4,FALSE),0)</f>
        <v>1</v>
      </c>
      <c r="H2890" s="9">
        <f>IFERROR(VLOOKUP(Tabla1[[#This Row],[FECHA]],EXONERACIONES!A:D,3,FALSE),0)</f>
        <v>257500</v>
      </c>
      <c r="I2890" s="5">
        <f>IFERROR(VLOOKUP(Tabla1[[#This Row],[FECHA]],'SIMIT CON RES'!A:D,4,FALSE),0)</f>
        <v>0</v>
      </c>
      <c r="J2890" s="9">
        <f>IFERROR(VLOOKUP(Tabla1[[#This Row],[FECHA]],'SIMIT CON RES'!A:D,3,FALSE),0)</f>
        <v>0</v>
      </c>
      <c r="K2890">
        <f>IFERROR(VLOOKUP(Tabla1[[#This Row],[FECHA]],'SIMIT SIN RES'!A:D,4,FALSE),0)</f>
        <v>0</v>
      </c>
      <c r="L2890" s="9">
        <f>IFERROR(VLOOKUP(Tabla1[[#This Row],[FECHA]],'SIMIT SIN RES'!A:D,3,FALSE),0)</f>
        <v>0</v>
      </c>
      <c r="M2890" s="5">
        <f>IFERROR(VLOOKUP(Tabla1[[#This Row],[FECHA]],'RECAUDOS DE COMPARENDOS'!A:D,4,FALSE),0)</f>
        <v>0</v>
      </c>
      <c r="N2890" s="9">
        <f>IFERROR(VLOOKUP(Tabla1[[#This Row],[FECHA]],'RECAUDOS DE COMPARENDOS'!A:D,3,FALSE),0)</f>
        <v>0</v>
      </c>
      <c r="O2890" s="5">
        <f>IFERROR(VLOOKUP(Tabla1[[#This Row],[FECHA]],'RECAUDOS DE RESOLUCIONES'!A:D,4,FALSE),0)</f>
        <v>0</v>
      </c>
      <c r="P2890" s="9">
        <f>IFERROR(VLOOKUP(Tabla1[[#This Row],[FECHA]],'RECAUDOS DE RESOLUCIONES'!A:D,3,FALSE),0)</f>
        <v>0</v>
      </c>
      <c r="Q289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89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890" s="11">
        <f>IFERROR(VLOOKUP(Tabla1[[#This Row],[FECHA]],'RECAUDOS LOCALES'!A:D,4,FALSE),0)</f>
        <v>3</v>
      </c>
      <c r="T2890" s="9">
        <f>IFERROR(VLOOKUP(Tabla1[[#This Row],[FECHA]],'RECAUDOS LOCALES'!A:D,3,FALSE),0)</f>
        <v>452510</v>
      </c>
      <c r="U2890" s="11">
        <f>IFERROR(VLOOKUP(Tabla1[[#This Row],[FECHA]],'RECAUDOS EXTERNOS'!A:D,4,FALSE),0)</f>
        <v>7</v>
      </c>
      <c r="V2890" s="9">
        <f>IFERROR(VLOOKUP(Tabla1[[#This Row],[FECHA]],'RECAUDOS EXTERNOS'!A:D,3,FALSE),0)</f>
        <v>1786060</v>
      </c>
    </row>
    <row r="2891" spans="1:22" x14ac:dyDescent="0.25">
      <c r="A2891" s="1">
        <v>40450</v>
      </c>
      <c r="B2891" s="3" t="s">
        <v>3</v>
      </c>
      <c r="C2891" s="2">
        <v>40422</v>
      </c>
      <c r="D2891" s="5">
        <f>YEAR(Tabla1[[#This Row],[FECHA]])</f>
        <v>2010</v>
      </c>
      <c r="E2891" s="5">
        <f>IFERROR(VLOOKUP(Tabla1[[#This Row],[FECHA]],'COMPARENDOS TOTALES'!A:D,4,FALSE),0)</f>
        <v>3</v>
      </c>
      <c r="F2891" s="9">
        <f>IFERROR(VLOOKUP(Tabla1[[#This Row],[FECHA]],'COMPARENDOS TOTALES'!A:D,3,FALSE),0)</f>
        <v>1287500</v>
      </c>
      <c r="G2891" s="5">
        <f>IFERROR(VLOOKUP(Tabla1[[#This Row],[FECHA]],EXONERACIONES!A:D,4,FALSE),0)</f>
        <v>0</v>
      </c>
      <c r="H2891" s="9">
        <f>IFERROR(VLOOKUP(Tabla1[[#This Row],[FECHA]],EXONERACIONES!A:D,3,FALSE),0)</f>
        <v>0</v>
      </c>
      <c r="I2891" s="5">
        <f>IFERROR(VLOOKUP(Tabla1[[#This Row],[FECHA]],'SIMIT CON RES'!A:D,4,FALSE),0)</f>
        <v>3</v>
      </c>
      <c r="J2891" s="9">
        <f>IFERROR(VLOOKUP(Tabla1[[#This Row],[FECHA]],'SIMIT CON RES'!A:D,3,FALSE),0)</f>
        <v>1287500</v>
      </c>
      <c r="K2891">
        <f>IFERROR(VLOOKUP(Tabla1[[#This Row],[FECHA]],'SIMIT SIN RES'!A:D,4,FALSE),0)</f>
        <v>0</v>
      </c>
      <c r="L2891" s="9">
        <f>IFERROR(VLOOKUP(Tabla1[[#This Row],[FECHA]],'SIMIT SIN RES'!A:D,3,FALSE),0)</f>
        <v>0</v>
      </c>
      <c r="M2891" s="5">
        <f>IFERROR(VLOOKUP(Tabla1[[#This Row],[FECHA]],'RECAUDOS DE COMPARENDOS'!A:D,4,FALSE),0)</f>
        <v>0</v>
      </c>
      <c r="N2891" s="9">
        <f>IFERROR(VLOOKUP(Tabla1[[#This Row],[FECHA]],'RECAUDOS DE COMPARENDOS'!A:D,3,FALSE),0)</f>
        <v>0</v>
      </c>
      <c r="O2891" s="5">
        <f>IFERROR(VLOOKUP(Tabla1[[#This Row],[FECHA]],'RECAUDOS DE RESOLUCIONES'!A:D,4,FALSE),0)</f>
        <v>0</v>
      </c>
      <c r="P2891" s="9">
        <f>IFERROR(VLOOKUP(Tabla1[[#This Row],[FECHA]],'RECAUDOS DE RESOLUCIONES'!A:D,3,FALSE),0)</f>
        <v>0</v>
      </c>
      <c r="Q289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89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891" s="11">
        <f>IFERROR(VLOOKUP(Tabla1[[#This Row],[FECHA]],'RECAUDOS LOCALES'!A:D,4,FALSE),0)</f>
        <v>2</v>
      </c>
      <c r="T2891" s="9">
        <f>IFERROR(VLOOKUP(Tabla1[[#This Row],[FECHA]],'RECAUDOS LOCALES'!A:D,3,FALSE),0)</f>
        <v>448255</v>
      </c>
      <c r="U2891" s="11">
        <f>IFERROR(VLOOKUP(Tabla1[[#This Row],[FECHA]],'RECAUDOS EXTERNOS'!A:D,4,FALSE),0)</f>
        <v>11</v>
      </c>
      <c r="V2891" s="9">
        <f>IFERROR(VLOOKUP(Tabla1[[#This Row],[FECHA]],'RECAUDOS EXTERNOS'!A:D,3,FALSE),0)</f>
        <v>2003377</v>
      </c>
    </row>
    <row r="2892" spans="1:22" x14ac:dyDescent="0.25">
      <c r="A2892" s="1">
        <v>40451</v>
      </c>
      <c r="B2892" s="3" t="s">
        <v>6</v>
      </c>
      <c r="C2892" s="2">
        <v>40422</v>
      </c>
      <c r="D2892" s="5">
        <f>YEAR(Tabla1[[#This Row],[FECHA]])</f>
        <v>2010</v>
      </c>
      <c r="E2892" s="5">
        <f>IFERROR(VLOOKUP(Tabla1[[#This Row],[FECHA]],'COMPARENDOS TOTALES'!A:D,4,FALSE),0)</f>
        <v>4</v>
      </c>
      <c r="F2892" s="9">
        <f>IFERROR(VLOOKUP(Tabla1[[#This Row],[FECHA]],'COMPARENDOS TOTALES'!A:D,3,FALSE),0)</f>
        <v>1424833</v>
      </c>
      <c r="G2892" s="5">
        <f>IFERROR(VLOOKUP(Tabla1[[#This Row],[FECHA]],EXONERACIONES!A:D,4,FALSE),0)</f>
        <v>0</v>
      </c>
      <c r="H2892" s="9">
        <f>IFERROR(VLOOKUP(Tabla1[[#This Row],[FECHA]],EXONERACIONES!A:D,3,FALSE),0)</f>
        <v>0</v>
      </c>
      <c r="I2892" s="5">
        <f>IFERROR(VLOOKUP(Tabla1[[#This Row],[FECHA]],'SIMIT CON RES'!A:D,4,FALSE),0)</f>
        <v>4</v>
      </c>
      <c r="J2892" s="9">
        <f>IFERROR(VLOOKUP(Tabla1[[#This Row],[FECHA]],'SIMIT CON RES'!A:D,3,FALSE),0)</f>
        <v>1424833</v>
      </c>
      <c r="K2892">
        <f>IFERROR(VLOOKUP(Tabla1[[#This Row],[FECHA]],'SIMIT SIN RES'!A:D,4,FALSE),0)</f>
        <v>0</v>
      </c>
      <c r="L2892" s="9">
        <f>IFERROR(VLOOKUP(Tabla1[[#This Row],[FECHA]],'SIMIT SIN RES'!A:D,3,FALSE),0)</f>
        <v>0</v>
      </c>
      <c r="M2892" s="5">
        <f>IFERROR(VLOOKUP(Tabla1[[#This Row],[FECHA]],'RECAUDOS DE COMPARENDOS'!A:D,4,FALSE),0)</f>
        <v>0</v>
      </c>
      <c r="N2892" s="9">
        <f>IFERROR(VLOOKUP(Tabla1[[#This Row],[FECHA]],'RECAUDOS DE COMPARENDOS'!A:D,3,FALSE),0)</f>
        <v>0</v>
      </c>
      <c r="O2892" s="5">
        <f>IFERROR(VLOOKUP(Tabla1[[#This Row],[FECHA]],'RECAUDOS DE RESOLUCIONES'!A:D,4,FALSE),0)</f>
        <v>0</v>
      </c>
      <c r="P2892" s="9">
        <f>IFERROR(VLOOKUP(Tabla1[[#This Row],[FECHA]],'RECAUDOS DE RESOLUCIONES'!A:D,3,FALSE),0)</f>
        <v>0</v>
      </c>
      <c r="Q289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89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892" s="11">
        <f>IFERROR(VLOOKUP(Tabla1[[#This Row],[FECHA]],'RECAUDOS LOCALES'!A:D,4,FALSE),0)</f>
        <v>0</v>
      </c>
      <c r="T2892" s="9">
        <f>IFERROR(VLOOKUP(Tabla1[[#This Row],[FECHA]],'RECAUDOS LOCALES'!A:D,3,FALSE),0)</f>
        <v>0</v>
      </c>
      <c r="U2892" s="11">
        <f>IFERROR(VLOOKUP(Tabla1[[#This Row],[FECHA]],'RECAUDOS EXTERNOS'!A:D,4,FALSE),0)</f>
        <v>6</v>
      </c>
      <c r="V2892" s="9">
        <f>IFERROR(VLOOKUP(Tabla1[[#This Row],[FECHA]],'RECAUDOS EXTERNOS'!A:D,3,FALSE),0)</f>
        <v>706020</v>
      </c>
    </row>
    <row r="2893" spans="1:22" x14ac:dyDescent="0.25">
      <c r="A2893" s="1">
        <v>40452</v>
      </c>
      <c r="B2893" s="3" t="s">
        <v>0</v>
      </c>
      <c r="C2893" s="2">
        <v>40452</v>
      </c>
      <c r="D2893" s="5">
        <f>YEAR(Tabla1[[#This Row],[FECHA]])</f>
        <v>2010</v>
      </c>
      <c r="E2893" s="5">
        <f>IFERROR(VLOOKUP(Tabla1[[#This Row],[FECHA]],'COMPARENDOS TOTALES'!A:D,4,FALSE),0)</f>
        <v>1</v>
      </c>
      <c r="F2893" s="9">
        <f>IFERROR(VLOOKUP(Tabla1[[#This Row],[FECHA]],'COMPARENDOS TOTALES'!A:D,3,FALSE),0)</f>
        <v>137333</v>
      </c>
      <c r="G2893" s="5">
        <f>IFERROR(VLOOKUP(Tabla1[[#This Row],[FECHA]],EXONERACIONES!A:D,4,FALSE),0)</f>
        <v>0</v>
      </c>
      <c r="H2893" s="9">
        <f>IFERROR(VLOOKUP(Tabla1[[#This Row],[FECHA]],EXONERACIONES!A:D,3,FALSE),0)</f>
        <v>0</v>
      </c>
      <c r="I2893" s="5">
        <f>IFERROR(VLOOKUP(Tabla1[[#This Row],[FECHA]],'SIMIT CON RES'!A:D,4,FALSE),0)</f>
        <v>0</v>
      </c>
      <c r="J2893" s="9">
        <f>IFERROR(VLOOKUP(Tabla1[[#This Row],[FECHA]],'SIMIT CON RES'!A:D,3,FALSE),0)</f>
        <v>0</v>
      </c>
      <c r="K2893">
        <f>IFERROR(VLOOKUP(Tabla1[[#This Row],[FECHA]],'SIMIT SIN RES'!A:D,4,FALSE),0)</f>
        <v>0</v>
      </c>
      <c r="L2893" s="9">
        <f>IFERROR(VLOOKUP(Tabla1[[#This Row],[FECHA]],'SIMIT SIN RES'!A:D,3,FALSE),0)</f>
        <v>0</v>
      </c>
      <c r="M2893" s="5">
        <f>IFERROR(VLOOKUP(Tabla1[[#This Row],[FECHA]],'RECAUDOS DE COMPARENDOS'!A:D,4,FALSE),0)</f>
        <v>0</v>
      </c>
      <c r="N2893" s="9">
        <f>IFERROR(VLOOKUP(Tabla1[[#This Row],[FECHA]],'RECAUDOS DE COMPARENDOS'!A:D,3,FALSE),0)</f>
        <v>0</v>
      </c>
      <c r="O2893" s="5">
        <f>IFERROR(VLOOKUP(Tabla1[[#This Row],[FECHA]],'RECAUDOS DE RESOLUCIONES'!A:D,4,FALSE),0)</f>
        <v>0</v>
      </c>
      <c r="P2893" s="9">
        <f>IFERROR(VLOOKUP(Tabla1[[#This Row],[FECHA]],'RECAUDOS DE RESOLUCIONES'!A:D,3,FALSE),0)</f>
        <v>0</v>
      </c>
      <c r="Q289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893" s="9">
        <f>Tabla1[V. COMPARENDOS]-(Tabla1[V. EXONERACIONES]+Tabla1[[#This Row],[V. SIMIT CON RESOLUCION]]+Tabla1[[#This Row],[V. SIMIT SIN RESOLUCION]]+Tabla1[[#This Row],[V. RECAUDOS COMPARENDOS]]+Tabla1[[#This Row],[V. RECAUDOS RESOLUCIONES]])</f>
        <v>137333</v>
      </c>
      <c r="S2893" s="11">
        <f>IFERROR(VLOOKUP(Tabla1[[#This Row],[FECHA]],'RECAUDOS LOCALES'!A:D,4,FALSE),0)</f>
        <v>0</v>
      </c>
      <c r="T2893" s="9">
        <f>IFERROR(VLOOKUP(Tabla1[[#This Row],[FECHA]],'RECAUDOS LOCALES'!A:D,3,FALSE),0)</f>
        <v>0</v>
      </c>
      <c r="U2893" s="11">
        <f>IFERROR(VLOOKUP(Tabla1[[#This Row],[FECHA]],'RECAUDOS EXTERNOS'!A:D,4,FALSE),0)</f>
        <v>5</v>
      </c>
      <c r="V2893" s="9">
        <f>IFERROR(VLOOKUP(Tabla1[[#This Row],[FECHA]],'RECAUDOS EXTERNOS'!A:D,3,FALSE),0)</f>
        <v>810375</v>
      </c>
    </row>
    <row r="2894" spans="1:22" x14ac:dyDescent="0.25">
      <c r="A2894" s="1">
        <v>40453</v>
      </c>
      <c r="B2894" s="3" t="s">
        <v>5</v>
      </c>
      <c r="C2894" s="2">
        <v>40452</v>
      </c>
      <c r="D2894" s="5">
        <f>YEAR(Tabla1[[#This Row],[FECHA]])</f>
        <v>2010</v>
      </c>
      <c r="E2894" s="5">
        <f>IFERROR(VLOOKUP(Tabla1[[#This Row],[FECHA]],'COMPARENDOS TOTALES'!A:D,4,FALSE),0)</f>
        <v>5</v>
      </c>
      <c r="F2894" s="9">
        <f>IFERROR(VLOOKUP(Tabla1[[#This Row],[FECHA]],'COMPARENDOS TOTALES'!A:D,3,FALSE),0)</f>
        <v>2077166</v>
      </c>
      <c r="G2894" s="5">
        <f>IFERROR(VLOOKUP(Tabla1[[#This Row],[FECHA]],EXONERACIONES!A:D,4,FALSE),0)</f>
        <v>0</v>
      </c>
      <c r="H2894" s="9">
        <f>IFERROR(VLOOKUP(Tabla1[[#This Row],[FECHA]],EXONERACIONES!A:D,3,FALSE),0)</f>
        <v>0</v>
      </c>
      <c r="I2894" s="5">
        <f>IFERROR(VLOOKUP(Tabla1[[#This Row],[FECHA]],'SIMIT CON RES'!A:D,4,FALSE),0)</f>
        <v>4</v>
      </c>
      <c r="J2894" s="9">
        <f>IFERROR(VLOOKUP(Tabla1[[#This Row],[FECHA]],'SIMIT CON RES'!A:D,3,FALSE),0)</f>
        <v>1562166</v>
      </c>
      <c r="K2894">
        <f>IFERROR(VLOOKUP(Tabla1[[#This Row],[FECHA]],'SIMIT SIN RES'!A:D,4,FALSE),0)</f>
        <v>0</v>
      </c>
      <c r="L2894" s="9">
        <f>IFERROR(VLOOKUP(Tabla1[[#This Row],[FECHA]],'SIMIT SIN RES'!A:D,3,FALSE),0)</f>
        <v>0</v>
      </c>
      <c r="M2894" s="5">
        <f>IFERROR(VLOOKUP(Tabla1[[#This Row],[FECHA]],'RECAUDOS DE COMPARENDOS'!A:D,4,FALSE),0)</f>
        <v>0</v>
      </c>
      <c r="N2894" s="9">
        <f>IFERROR(VLOOKUP(Tabla1[[#This Row],[FECHA]],'RECAUDOS DE COMPARENDOS'!A:D,3,FALSE),0)</f>
        <v>0</v>
      </c>
      <c r="O2894" s="5">
        <f>IFERROR(VLOOKUP(Tabla1[[#This Row],[FECHA]],'RECAUDOS DE RESOLUCIONES'!A:D,4,FALSE),0)</f>
        <v>0</v>
      </c>
      <c r="P2894" s="9">
        <f>IFERROR(VLOOKUP(Tabla1[[#This Row],[FECHA]],'RECAUDOS DE RESOLUCIONES'!A:D,3,FALSE),0)</f>
        <v>0</v>
      </c>
      <c r="Q289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894" s="9">
        <f>Tabla1[V. COMPARENDOS]-(Tabla1[V. EXONERACIONES]+Tabla1[[#This Row],[V. SIMIT CON RESOLUCION]]+Tabla1[[#This Row],[V. SIMIT SIN RESOLUCION]]+Tabla1[[#This Row],[V. RECAUDOS COMPARENDOS]]+Tabla1[[#This Row],[V. RECAUDOS RESOLUCIONES]])</f>
        <v>515000</v>
      </c>
      <c r="S2894" s="11">
        <f>IFERROR(VLOOKUP(Tabla1[[#This Row],[FECHA]],'RECAUDOS LOCALES'!A:D,4,FALSE),0)</f>
        <v>0</v>
      </c>
      <c r="T2894" s="9">
        <f>IFERROR(VLOOKUP(Tabla1[[#This Row],[FECHA]],'RECAUDOS LOCALES'!A:D,3,FALSE),0)</f>
        <v>0</v>
      </c>
      <c r="U2894" s="11">
        <f>IFERROR(VLOOKUP(Tabla1[[#This Row],[FECHA]],'RECAUDOS EXTERNOS'!A:D,4,FALSE),0)</f>
        <v>1</v>
      </c>
      <c r="V2894" s="9">
        <f>IFERROR(VLOOKUP(Tabla1[[#This Row],[FECHA]],'RECAUDOS EXTERNOS'!A:D,3,FALSE),0)</f>
        <v>193100</v>
      </c>
    </row>
    <row r="2895" spans="1:22" x14ac:dyDescent="0.25">
      <c r="A2895" s="1">
        <v>40454</v>
      </c>
      <c r="B2895" s="3" t="s">
        <v>4</v>
      </c>
      <c r="C2895" s="2">
        <v>40452</v>
      </c>
      <c r="D2895" s="5">
        <f>YEAR(Tabla1[[#This Row],[FECHA]])</f>
        <v>2010</v>
      </c>
      <c r="E2895" s="5">
        <f>IFERROR(VLOOKUP(Tabla1[[#This Row],[FECHA]],'COMPARENDOS TOTALES'!A:D,4,FALSE),0)</f>
        <v>11</v>
      </c>
      <c r="F2895" s="9">
        <f>IFERROR(VLOOKUP(Tabla1[[#This Row],[FECHA]],'COMPARENDOS TOTALES'!A:D,3,FALSE),0)</f>
        <v>3398998</v>
      </c>
      <c r="G2895" s="5">
        <f>IFERROR(VLOOKUP(Tabla1[[#This Row],[FECHA]],EXONERACIONES!A:D,4,FALSE),0)</f>
        <v>0</v>
      </c>
      <c r="H2895" s="9">
        <f>IFERROR(VLOOKUP(Tabla1[[#This Row],[FECHA]],EXONERACIONES!A:D,3,FALSE),0)</f>
        <v>0</v>
      </c>
      <c r="I2895" s="5">
        <f>IFERROR(VLOOKUP(Tabla1[[#This Row],[FECHA]],'SIMIT CON RES'!A:D,4,FALSE),0)</f>
        <v>7</v>
      </c>
      <c r="J2895" s="9">
        <f>IFERROR(VLOOKUP(Tabla1[[#This Row],[FECHA]],'SIMIT CON RES'!A:D,3,FALSE),0)</f>
        <v>2849666</v>
      </c>
      <c r="K2895">
        <f>IFERROR(VLOOKUP(Tabla1[[#This Row],[FECHA]],'SIMIT SIN RES'!A:D,4,FALSE),0)</f>
        <v>0</v>
      </c>
      <c r="L2895" s="9">
        <f>IFERROR(VLOOKUP(Tabla1[[#This Row],[FECHA]],'SIMIT SIN RES'!A:D,3,FALSE),0)</f>
        <v>0</v>
      </c>
      <c r="M2895" s="5">
        <f>IFERROR(VLOOKUP(Tabla1[[#This Row],[FECHA]],'RECAUDOS DE COMPARENDOS'!A:D,4,FALSE),0)</f>
        <v>0</v>
      </c>
      <c r="N2895" s="9">
        <f>IFERROR(VLOOKUP(Tabla1[[#This Row],[FECHA]],'RECAUDOS DE COMPARENDOS'!A:D,3,FALSE),0)</f>
        <v>0</v>
      </c>
      <c r="O2895" s="5">
        <f>IFERROR(VLOOKUP(Tabla1[[#This Row],[FECHA]],'RECAUDOS DE RESOLUCIONES'!A:D,4,FALSE),0)</f>
        <v>0</v>
      </c>
      <c r="P2895" s="9">
        <f>IFERROR(VLOOKUP(Tabla1[[#This Row],[FECHA]],'RECAUDOS DE RESOLUCIONES'!A:D,3,FALSE),0)</f>
        <v>0</v>
      </c>
      <c r="Q289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2895" s="9">
        <f>Tabla1[V. COMPARENDOS]-(Tabla1[V. EXONERACIONES]+Tabla1[[#This Row],[V. SIMIT CON RESOLUCION]]+Tabla1[[#This Row],[V. SIMIT SIN RESOLUCION]]+Tabla1[[#This Row],[V. RECAUDOS COMPARENDOS]]+Tabla1[[#This Row],[V. RECAUDOS RESOLUCIONES]])</f>
        <v>549332</v>
      </c>
      <c r="S2895" s="11">
        <f>IFERROR(VLOOKUP(Tabla1[[#This Row],[FECHA]],'RECAUDOS LOCALES'!A:D,4,FALSE),0)</f>
        <v>0</v>
      </c>
      <c r="T2895" s="9">
        <f>IFERROR(VLOOKUP(Tabla1[[#This Row],[FECHA]],'RECAUDOS LOCALES'!A:D,3,FALSE),0)</f>
        <v>0</v>
      </c>
      <c r="U2895" s="11">
        <f>IFERROR(VLOOKUP(Tabla1[[#This Row],[FECHA]],'RECAUDOS EXTERNOS'!A:D,4,FALSE),0)</f>
        <v>0</v>
      </c>
      <c r="V2895" s="9">
        <f>IFERROR(VLOOKUP(Tabla1[[#This Row],[FECHA]],'RECAUDOS EXTERNOS'!A:D,3,FALSE),0)</f>
        <v>0</v>
      </c>
    </row>
    <row r="2896" spans="1:22" x14ac:dyDescent="0.25">
      <c r="A2896" s="1">
        <v>40455</v>
      </c>
      <c r="B2896" s="3" t="s">
        <v>1</v>
      </c>
      <c r="C2896" s="2">
        <v>40452</v>
      </c>
      <c r="D2896" s="5">
        <f>YEAR(Tabla1[[#This Row],[FECHA]])</f>
        <v>2010</v>
      </c>
      <c r="E2896" s="5">
        <f>IFERROR(VLOOKUP(Tabla1[[#This Row],[FECHA]],'COMPARENDOS TOTALES'!A:D,4,FALSE),0)</f>
        <v>3</v>
      </c>
      <c r="F2896" s="9">
        <f>IFERROR(VLOOKUP(Tabla1[[#This Row],[FECHA]],'COMPARENDOS TOTALES'!A:D,3,FALSE),0)</f>
        <v>2060000</v>
      </c>
      <c r="G2896" s="5">
        <f>IFERROR(VLOOKUP(Tabla1[[#This Row],[FECHA]],EXONERACIONES!A:D,4,FALSE),0)</f>
        <v>0</v>
      </c>
      <c r="H2896" s="9">
        <f>IFERROR(VLOOKUP(Tabla1[[#This Row],[FECHA]],EXONERACIONES!A:D,3,FALSE),0)</f>
        <v>0</v>
      </c>
      <c r="I2896" s="5">
        <f>IFERROR(VLOOKUP(Tabla1[[#This Row],[FECHA]],'SIMIT CON RES'!A:D,4,FALSE),0)</f>
        <v>3</v>
      </c>
      <c r="J2896" s="9">
        <f>IFERROR(VLOOKUP(Tabla1[[#This Row],[FECHA]],'SIMIT CON RES'!A:D,3,FALSE),0)</f>
        <v>2060000</v>
      </c>
      <c r="K2896">
        <f>IFERROR(VLOOKUP(Tabla1[[#This Row],[FECHA]],'SIMIT SIN RES'!A:D,4,FALSE),0)</f>
        <v>0</v>
      </c>
      <c r="L2896" s="9">
        <f>IFERROR(VLOOKUP(Tabla1[[#This Row],[FECHA]],'SIMIT SIN RES'!A:D,3,FALSE),0)</f>
        <v>0</v>
      </c>
      <c r="M2896" s="5">
        <f>IFERROR(VLOOKUP(Tabla1[[#This Row],[FECHA]],'RECAUDOS DE COMPARENDOS'!A:D,4,FALSE),0)</f>
        <v>0</v>
      </c>
      <c r="N2896" s="9">
        <f>IFERROR(VLOOKUP(Tabla1[[#This Row],[FECHA]],'RECAUDOS DE COMPARENDOS'!A:D,3,FALSE),0)</f>
        <v>0</v>
      </c>
      <c r="O2896" s="5">
        <f>IFERROR(VLOOKUP(Tabla1[[#This Row],[FECHA]],'RECAUDOS DE RESOLUCIONES'!A:D,4,FALSE),0)</f>
        <v>0</v>
      </c>
      <c r="P2896" s="9">
        <f>IFERROR(VLOOKUP(Tabla1[[#This Row],[FECHA]],'RECAUDOS DE RESOLUCIONES'!A:D,3,FALSE),0)</f>
        <v>0</v>
      </c>
      <c r="Q289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89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896" s="11">
        <f>IFERROR(VLOOKUP(Tabla1[[#This Row],[FECHA]],'RECAUDOS LOCALES'!A:D,4,FALSE),0)</f>
        <v>2</v>
      </c>
      <c r="T2896" s="9">
        <f>IFERROR(VLOOKUP(Tabla1[[#This Row],[FECHA]],'RECAUDOS LOCALES'!A:D,3,FALSE),0)</f>
        <v>515000</v>
      </c>
      <c r="U2896" s="11">
        <f>IFERROR(VLOOKUP(Tabla1[[#This Row],[FECHA]],'RECAUDOS EXTERNOS'!A:D,4,FALSE),0)</f>
        <v>3</v>
      </c>
      <c r="V2896" s="9">
        <f>IFERROR(VLOOKUP(Tabla1[[#This Row],[FECHA]],'RECAUDOS EXTERNOS'!A:D,3,FALSE),0)</f>
        <v>526025</v>
      </c>
    </row>
    <row r="2897" spans="1:22" x14ac:dyDescent="0.25">
      <c r="A2897" s="1">
        <v>40456</v>
      </c>
      <c r="B2897" s="3" t="s">
        <v>2</v>
      </c>
      <c r="C2897" s="2">
        <v>40452</v>
      </c>
      <c r="D2897" s="5">
        <f>YEAR(Tabla1[[#This Row],[FECHA]])</f>
        <v>2010</v>
      </c>
      <c r="E2897" s="5">
        <f>IFERROR(VLOOKUP(Tabla1[[#This Row],[FECHA]],'COMPARENDOS TOTALES'!A:D,4,FALSE),0)</f>
        <v>7</v>
      </c>
      <c r="F2897" s="9">
        <f>IFERROR(VLOOKUP(Tabla1[[#This Row],[FECHA]],'COMPARENDOS TOTALES'!A:D,3,FALSE),0)</f>
        <v>3347500</v>
      </c>
      <c r="G2897" s="5">
        <f>IFERROR(VLOOKUP(Tabla1[[#This Row],[FECHA]],EXONERACIONES!A:D,4,FALSE),0)</f>
        <v>0</v>
      </c>
      <c r="H2897" s="9">
        <f>IFERROR(VLOOKUP(Tabla1[[#This Row],[FECHA]],EXONERACIONES!A:D,3,FALSE),0)</f>
        <v>0</v>
      </c>
      <c r="I2897" s="5">
        <f>IFERROR(VLOOKUP(Tabla1[[#This Row],[FECHA]],'SIMIT CON RES'!A:D,4,FALSE),0)</f>
        <v>7</v>
      </c>
      <c r="J2897" s="9">
        <f>IFERROR(VLOOKUP(Tabla1[[#This Row],[FECHA]],'SIMIT CON RES'!A:D,3,FALSE),0)</f>
        <v>3347500</v>
      </c>
      <c r="K2897">
        <f>IFERROR(VLOOKUP(Tabla1[[#This Row],[FECHA]],'SIMIT SIN RES'!A:D,4,FALSE),0)</f>
        <v>0</v>
      </c>
      <c r="L2897" s="9">
        <f>IFERROR(VLOOKUP(Tabla1[[#This Row],[FECHA]],'SIMIT SIN RES'!A:D,3,FALSE),0)</f>
        <v>0</v>
      </c>
      <c r="M2897" s="5">
        <f>IFERROR(VLOOKUP(Tabla1[[#This Row],[FECHA]],'RECAUDOS DE COMPARENDOS'!A:D,4,FALSE),0)</f>
        <v>0</v>
      </c>
      <c r="N2897" s="9">
        <f>IFERROR(VLOOKUP(Tabla1[[#This Row],[FECHA]],'RECAUDOS DE COMPARENDOS'!A:D,3,FALSE),0)</f>
        <v>0</v>
      </c>
      <c r="O2897" s="5">
        <f>IFERROR(VLOOKUP(Tabla1[[#This Row],[FECHA]],'RECAUDOS DE RESOLUCIONES'!A:D,4,FALSE),0)</f>
        <v>0</v>
      </c>
      <c r="P2897" s="9">
        <f>IFERROR(VLOOKUP(Tabla1[[#This Row],[FECHA]],'RECAUDOS DE RESOLUCIONES'!A:D,3,FALSE),0)</f>
        <v>0</v>
      </c>
      <c r="Q289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89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897" s="11">
        <f>IFERROR(VLOOKUP(Tabla1[[#This Row],[FECHA]],'RECAUDOS LOCALES'!A:D,4,FALSE),0)</f>
        <v>0</v>
      </c>
      <c r="T2897" s="9">
        <f>IFERROR(VLOOKUP(Tabla1[[#This Row],[FECHA]],'RECAUDOS LOCALES'!A:D,3,FALSE),0)</f>
        <v>0</v>
      </c>
      <c r="U2897" s="11">
        <f>IFERROR(VLOOKUP(Tabla1[[#This Row],[FECHA]],'RECAUDOS EXTERNOS'!A:D,4,FALSE),0)</f>
        <v>11</v>
      </c>
      <c r="V2897" s="9">
        <f>IFERROR(VLOOKUP(Tabla1[[#This Row],[FECHA]],'RECAUDOS EXTERNOS'!A:D,3,FALSE),0)</f>
        <v>1307834</v>
      </c>
    </row>
    <row r="2898" spans="1:22" x14ac:dyDescent="0.25">
      <c r="A2898" s="1">
        <v>40457</v>
      </c>
      <c r="B2898" s="3" t="s">
        <v>3</v>
      </c>
      <c r="C2898" s="2">
        <v>40452</v>
      </c>
      <c r="D2898" s="5">
        <f>YEAR(Tabla1[[#This Row],[FECHA]])</f>
        <v>2010</v>
      </c>
      <c r="E2898" s="5">
        <f>IFERROR(VLOOKUP(Tabla1[[#This Row],[FECHA]],'COMPARENDOS TOTALES'!A:D,4,FALSE),0)</f>
        <v>9</v>
      </c>
      <c r="F2898" s="9">
        <f>IFERROR(VLOOKUP(Tabla1[[#This Row],[FECHA]],'COMPARENDOS TOTALES'!A:D,3,FALSE),0)</f>
        <v>3862500</v>
      </c>
      <c r="G2898" s="5">
        <f>IFERROR(VLOOKUP(Tabla1[[#This Row],[FECHA]],EXONERACIONES!A:D,4,FALSE),0)</f>
        <v>1</v>
      </c>
      <c r="H2898" s="9">
        <f>IFERROR(VLOOKUP(Tabla1[[#This Row],[FECHA]],EXONERACIONES!A:D,3,FALSE),0)</f>
        <v>257500</v>
      </c>
      <c r="I2898" s="5">
        <f>IFERROR(VLOOKUP(Tabla1[[#This Row],[FECHA]],'SIMIT CON RES'!A:D,4,FALSE),0)</f>
        <v>4</v>
      </c>
      <c r="J2898" s="9">
        <f>IFERROR(VLOOKUP(Tabla1[[#This Row],[FECHA]],'SIMIT CON RES'!A:D,3,FALSE),0)</f>
        <v>1802500</v>
      </c>
      <c r="K2898">
        <f>IFERROR(VLOOKUP(Tabla1[[#This Row],[FECHA]],'SIMIT SIN RES'!A:D,4,FALSE),0)</f>
        <v>0</v>
      </c>
      <c r="L2898" s="9">
        <f>IFERROR(VLOOKUP(Tabla1[[#This Row],[FECHA]],'SIMIT SIN RES'!A:D,3,FALSE),0)</f>
        <v>0</v>
      </c>
      <c r="M2898" s="5">
        <f>IFERROR(VLOOKUP(Tabla1[[#This Row],[FECHA]],'RECAUDOS DE COMPARENDOS'!A:D,4,FALSE),0)</f>
        <v>1</v>
      </c>
      <c r="N2898" s="9">
        <f>IFERROR(VLOOKUP(Tabla1[[#This Row],[FECHA]],'RECAUDOS DE COMPARENDOS'!A:D,3,FALSE),0)</f>
        <v>515000</v>
      </c>
      <c r="O2898" s="5">
        <f>IFERROR(VLOOKUP(Tabla1[[#This Row],[FECHA]],'RECAUDOS DE RESOLUCIONES'!A:D,4,FALSE),0)</f>
        <v>0</v>
      </c>
      <c r="P2898" s="9">
        <f>IFERROR(VLOOKUP(Tabla1[[#This Row],[FECHA]],'RECAUDOS DE RESOLUCIONES'!A:D,3,FALSE),0)</f>
        <v>0</v>
      </c>
      <c r="Q289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2898" s="9">
        <f>Tabla1[V. COMPARENDOS]-(Tabla1[V. EXONERACIONES]+Tabla1[[#This Row],[V. SIMIT CON RESOLUCION]]+Tabla1[[#This Row],[V. SIMIT SIN RESOLUCION]]+Tabla1[[#This Row],[V. RECAUDOS COMPARENDOS]]+Tabla1[[#This Row],[V. RECAUDOS RESOLUCIONES]])</f>
        <v>1287500</v>
      </c>
      <c r="S2898" s="11">
        <f>IFERROR(VLOOKUP(Tabla1[[#This Row],[FECHA]],'RECAUDOS LOCALES'!A:D,4,FALSE),0)</f>
        <v>3</v>
      </c>
      <c r="T2898" s="9">
        <f>IFERROR(VLOOKUP(Tabla1[[#This Row],[FECHA]],'RECAUDOS LOCALES'!A:D,3,FALSE),0)</f>
        <v>306000</v>
      </c>
      <c r="U2898" s="11">
        <f>IFERROR(VLOOKUP(Tabla1[[#This Row],[FECHA]],'RECAUDOS EXTERNOS'!A:D,4,FALSE),0)</f>
        <v>3</v>
      </c>
      <c r="V2898" s="9">
        <f>IFERROR(VLOOKUP(Tabla1[[#This Row],[FECHA]],'RECAUDOS EXTERNOS'!A:D,3,FALSE),0)</f>
        <v>401087</v>
      </c>
    </row>
    <row r="2899" spans="1:22" x14ac:dyDescent="0.25">
      <c r="A2899" s="1">
        <v>40458</v>
      </c>
      <c r="B2899" s="3" t="s">
        <v>6</v>
      </c>
      <c r="C2899" s="2">
        <v>40452</v>
      </c>
      <c r="D2899" s="5">
        <f>YEAR(Tabla1[[#This Row],[FECHA]])</f>
        <v>2010</v>
      </c>
      <c r="E2899" s="5">
        <f>IFERROR(VLOOKUP(Tabla1[[#This Row],[FECHA]],'COMPARENDOS TOTALES'!A:D,4,FALSE),0)</f>
        <v>5</v>
      </c>
      <c r="F2899" s="9">
        <f>IFERROR(VLOOKUP(Tabla1[[#This Row],[FECHA]],'COMPARENDOS TOTALES'!A:D,3,FALSE),0)</f>
        <v>1545000</v>
      </c>
      <c r="G2899" s="5">
        <f>IFERROR(VLOOKUP(Tabla1[[#This Row],[FECHA]],EXONERACIONES!A:D,4,FALSE),0)</f>
        <v>1</v>
      </c>
      <c r="H2899" s="9">
        <f>IFERROR(VLOOKUP(Tabla1[[#This Row],[FECHA]],EXONERACIONES!A:D,3,FALSE),0)</f>
        <v>257500</v>
      </c>
      <c r="I2899" s="5">
        <f>IFERROR(VLOOKUP(Tabla1[[#This Row],[FECHA]],'SIMIT CON RES'!A:D,4,FALSE),0)</f>
        <v>3</v>
      </c>
      <c r="J2899" s="9">
        <f>IFERROR(VLOOKUP(Tabla1[[#This Row],[FECHA]],'SIMIT CON RES'!A:D,3,FALSE),0)</f>
        <v>1030000</v>
      </c>
      <c r="K2899">
        <f>IFERROR(VLOOKUP(Tabla1[[#This Row],[FECHA]],'SIMIT SIN RES'!A:D,4,FALSE),0)</f>
        <v>0</v>
      </c>
      <c r="L2899" s="9">
        <f>IFERROR(VLOOKUP(Tabla1[[#This Row],[FECHA]],'SIMIT SIN RES'!A:D,3,FALSE),0)</f>
        <v>0</v>
      </c>
      <c r="M2899" s="5">
        <f>IFERROR(VLOOKUP(Tabla1[[#This Row],[FECHA]],'RECAUDOS DE COMPARENDOS'!A:D,4,FALSE),0)</f>
        <v>0</v>
      </c>
      <c r="N2899" s="9">
        <f>IFERROR(VLOOKUP(Tabla1[[#This Row],[FECHA]],'RECAUDOS DE COMPARENDOS'!A:D,3,FALSE),0)</f>
        <v>0</v>
      </c>
      <c r="O2899" s="5">
        <f>IFERROR(VLOOKUP(Tabla1[[#This Row],[FECHA]],'RECAUDOS DE RESOLUCIONES'!A:D,4,FALSE),0)</f>
        <v>0</v>
      </c>
      <c r="P2899" s="9">
        <f>IFERROR(VLOOKUP(Tabla1[[#This Row],[FECHA]],'RECAUDOS DE RESOLUCIONES'!A:D,3,FALSE),0)</f>
        <v>0</v>
      </c>
      <c r="Q289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899" s="9">
        <f>Tabla1[V. COMPARENDOS]-(Tabla1[V. EXONERACIONES]+Tabla1[[#This Row],[V. SIMIT CON RESOLUCION]]+Tabla1[[#This Row],[V. SIMIT SIN RESOLUCION]]+Tabla1[[#This Row],[V. RECAUDOS COMPARENDOS]]+Tabla1[[#This Row],[V. RECAUDOS RESOLUCIONES]])</f>
        <v>257500</v>
      </c>
      <c r="S2899" s="11">
        <f>IFERROR(VLOOKUP(Tabla1[[#This Row],[FECHA]],'RECAUDOS LOCALES'!A:D,4,FALSE),0)</f>
        <v>1</v>
      </c>
      <c r="T2899" s="9">
        <f>IFERROR(VLOOKUP(Tabla1[[#This Row],[FECHA]],'RECAUDOS LOCALES'!A:D,3,FALSE),0)</f>
        <v>50836</v>
      </c>
      <c r="U2899" s="11">
        <f>IFERROR(VLOOKUP(Tabla1[[#This Row],[FECHA]],'RECAUDOS EXTERNOS'!A:D,4,FALSE),0)</f>
        <v>0</v>
      </c>
      <c r="V2899" s="9">
        <f>IFERROR(VLOOKUP(Tabla1[[#This Row],[FECHA]],'RECAUDOS EXTERNOS'!A:D,3,FALSE),0)</f>
        <v>0</v>
      </c>
    </row>
    <row r="2900" spans="1:22" x14ac:dyDescent="0.25">
      <c r="A2900" s="1">
        <v>40459</v>
      </c>
      <c r="B2900" s="3" t="s">
        <v>0</v>
      </c>
      <c r="C2900" s="2">
        <v>40452</v>
      </c>
      <c r="D2900" s="5">
        <f>YEAR(Tabla1[[#This Row],[FECHA]])</f>
        <v>2010</v>
      </c>
      <c r="E2900" s="5">
        <f>IFERROR(VLOOKUP(Tabla1[[#This Row],[FECHA]],'COMPARENDOS TOTALES'!A:D,4,FALSE),0)</f>
        <v>6</v>
      </c>
      <c r="F2900" s="9">
        <f>IFERROR(VLOOKUP(Tabla1[[#This Row],[FECHA]],'COMPARENDOS TOTALES'!A:D,3,FALSE),0)</f>
        <v>2060000</v>
      </c>
      <c r="G2900" s="5">
        <f>IFERROR(VLOOKUP(Tabla1[[#This Row],[FECHA]],EXONERACIONES!A:D,4,FALSE),0)</f>
        <v>0</v>
      </c>
      <c r="H2900" s="9">
        <f>IFERROR(VLOOKUP(Tabla1[[#This Row],[FECHA]],EXONERACIONES!A:D,3,FALSE),0)</f>
        <v>0</v>
      </c>
      <c r="I2900" s="5">
        <f>IFERROR(VLOOKUP(Tabla1[[#This Row],[FECHA]],'SIMIT CON RES'!A:D,4,FALSE),0)</f>
        <v>5</v>
      </c>
      <c r="J2900" s="9">
        <f>IFERROR(VLOOKUP(Tabla1[[#This Row],[FECHA]],'SIMIT CON RES'!A:D,3,FALSE),0)</f>
        <v>1802500</v>
      </c>
      <c r="K2900">
        <f>IFERROR(VLOOKUP(Tabla1[[#This Row],[FECHA]],'SIMIT SIN RES'!A:D,4,FALSE),0)</f>
        <v>0</v>
      </c>
      <c r="L2900" s="9">
        <f>IFERROR(VLOOKUP(Tabla1[[#This Row],[FECHA]],'SIMIT SIN RES'!A:D,3,FALSE),0)</f>
        <v>0</v>
      </c>
      <c r="M2900" s="5">
        <f>IFERROR(VLOOKUP(Tabla1[[#This Row],[FECHA]],'RECAUDOS DE COMPARENDOS'!A:D,4,FALSE),0)</f>
        <v>0</v>
      </c>
      <c r="N2900" s="9">
        <f>IFERROR(VLOOKUP(Tabla1[[#This Row],[FECHA]],'RECAUDOS DE COMPARENDOS'!A:D,3,FALSE),0)</f>
        <v>0</v>
      </c>
      <c r="O2900" s="5">
        <f>IFERROR(VLOOKUP(Tabla1[[#This Row],[FECHA]],'RECAUDOS DE RESOLUCIONES'!A:D,4,FALSE),0)</f>
        <v>0</v>
      </c>
      <c r="P2900" s="9">
        <f>IFERROR(VLOOKUP(Tabla1[[#This Row],[FECHA]],'RECAUDOS DE RESOLUCIONES'!A:D,3,FALSE),0)</f>
        <v>0</v>
      </c>
      <c r="Q290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900" s="9">
        <f>Tabla1[V. COMPARENDOS]-(Tabla1[V. EXONERACIONES]+Tabla1[[#This Row],[V. SIMIT CON RESOLUCION]]+Tabla1[[#This Row],[V. SIMIT SIN RESOLUCION]]+Tabla1[[#This Row],[V. RECAUDOS COMPARENDOS]]+Tabla1[[#This Row],[V. RECAUDOS RESOLUCIONES]])</f>
        <v>257500</v>
      </c>
      <c r="S2900" s="11">
        <f>IFERROR(VLOOKUP(Tabla1[[#This Row],[FECHA]],'RECAUDOS LOCALES'!A:D,4,FALSE),0)</f>
        <v>0</v>
      </c>
      <c r="T2900" s="9">
        <f>IFERROR(VLOOKUP(Tabla1[[#This Row],[FECHA]],'RECAUDOS LOCALES'!A:D,3,FALSE),0)</f>
        <v>0</v>
      </c>
      <c r="U2900" s="11">
        <f>IFERROR(VLOOKUP(Tabla1[[#This Row],[FECHA]],'RECAUDOS EXTERNOS'!A:D,4,FALSE),0)</f>
        <v>1</v>
      </c>
      <c r="V2900" s="9">
        <f>IFERROR(VLOOKUP(Tabla1[[#This Row],[FECHA]],'RECAUDOS EXTERNOS'!A:D,3,FALSE),0)</f>
        <v>529100</v>
      </c>
    </row>
    <row r="2901" spans="1:22" x14ac:dyDescent="0.25">
      <c r="A2901" s="1">
        <v>40460</v>
      </c>
      <c r="B2901" s="3" t="s">
        <v>5</v>
      </c>
      <c r="C2901" s="2">
        <v>40452</v>
      </c>
      <c r="D2901" s="5">
        <f>YEAR(Tabla1[[#This Row],[FECHA]])</f>
        <v>2010</v>
      </c>
      <c r="E2901" s="5">
        <f>IFERROR(VLOOKUP(Tabla1[[#This Row],[FECHA]],'COMPARENDOS TOTALES'!A:D,4,FALSE),0)</f>
        <v>9</v>
      </c>
      <c r="F2901" s="9">
        <f>IFERROR(VLOOKUP(Tabla1[[#This Row],[FECHA]],'COMPARENDOS TOTALES'!A:D,3,FALSE),0)</f>
        <v>3862500</v>
      </c>
      <c r="G2901" s="5">
        <f>IFERROR(VLOOKUP(Tabla1[[#This Row],[FECHA]],EXONERACIONES!A:D,4,FALSE),0)</f>
        <v>0</v>
      </c>
      <c r="H2901" s="9">
        <f>IFERROR(VLOOKUP(Tabla1[[#This Row],[FECHA]],EXONERACIONES!A:D,3,FALSE),0)</f>
        <v>0</v>
      </c>
      <c r="I2901" s="5">
        <f>IFERROR(VLOOKUP(Tabla1[[#This Row],[FECHA]],'SIMIT CON RES'!A:D,4,FALSE),0)</f>
        <v>6</v>
      </c>
      <c r="J2901" s="9">
        <f>IFERROR(VLOOKUP(Tabla1[[#This Row],[FECHA]],'SIMIT CON RES'!A:D,3,FALSE),0)</f>
        <v>2832500</v>
      </c>
      <c r="K2901">
        <f>IFERROR(VLOOKUP(Tabla1[[#This Row],[FECHA]],'SIMIT SIN RES'!A:D,4,FALSE),0)</f>
        <v>0</v>
      </c>
      <c r="L2901" s="9">
        <f>IFERROR(VLOOKUP(Tabla1[[#This Row],[FECHA]],'SIMIT SIN RES'!A:D,3,FALSE),0)</f>
        <v>0</v>
      </c>
      <c r="M2901" s="5">
        <f>IFERROR(VLOOKUP(Tabla1[[#This Row],[FECHA]],'RECAUDOS DE COMPARENDOS'!A:D,4,FALSE),0)</f>
        <v>1</v>
      </c>
      <c r="N2901" s="9">
        <f>IFERROR(VLOOKUP(Tabla1[[#This Row],[FECHA]],'RECAUDOS DE COMPARENDOS'!A:D,3,FALSE),0)</f>
        <v>515000</v>
      </c>
      <c r="O2901" s="5">
        <f>IFERROR(VLOOKUP(Tabla1[[#This Row],[FECHA]],'RECAUDOS DE RESOLUCIONES'!A:D,4,FALSE),0)</f>
        <v>0</v>
      </c>
      <c r="P2901" s="9">
        <f>IFERROR(VLOOKUP(Tabla1[[#This Row],[FECHA]],'RECAUDOS DE RESOLUCIONES'!A:D,3,FALSE),0)</f>
        <v>0</v>
      </c>
      <c r="Q290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901" s="9">
        <f>Tabla1[V. COMPARENDOS]-(Tabla1[V. EXONERACIONES]+Tabla1[[#This Row],[V. SIMIT CON RESOLUCION]]+Tabla1[[#This Row],[V. SIMIT SIN RESOLUCION]]+Tabla1[[#This Row],[V. RECAUDOS COMPARENDOS]]+Tabla1[[#This Row],[V. RECAUDOS RESOLUCIONES]])</f>
        <v>515000</v>
      </c>
      <c r="S2901" s="11">
        <f>IFERROR(VLOOKUP(Tabla1[[#This Row],[FECHA]],'RECAUDOS LOCALES'!A:D,4,FALSE),0)</f>
        <v>0</v>
      </c>
      <c r="T2901" s="9">
        <f>IFERROR(VLOOKUP(Tabla1[[#This Row],[FECHA]],'RECAUDOS LOCALES'!A:D,3,FALSE),0)</f>
        <v>0</v>
      </c>
      <c r="U2901" s="11">
        <f>IFERROR(VLOOKUP(Tabla1[[#This Row],[FECHA]],'RECAUDOS EXTERNOS'!A:D,4,FALSE),0)</f>
        <v>0</v>
      </c>
      <c r="V2901" s="9">
        <f>IFERROR(VLOOKUP(Tabla1[[#This Row],[FECHA]],'RECAUDOS EXTERNOS'!A:D,3,FALSE),0)</f>
        <v>0</v>
      </c>
    </row>
    <row r="2902" spans="1:22" x14ac:dyDescent="0.25">
      <c r="A2902" s="1">
        <v>40461</v>
      </c>
      <c r="B2902" s="3" t="s">
        <v>4</v>
      </c>
      <c r="C2902" s="2">
        <v>40452</v>
      </c>
      <c r="D2902" s="5">
        <f>YEAR(Tabla1[[#This Row],[FECHA]])</f>
        <v>2010</v>
      </c>
      <c r="E2902" s="5">
        <f>IFERROR(VLOOKUP(Tabla1[[#This Row],[FECHA]],'COMPARENDOS TOTALES'!A:D,4,FALSE),0)</f>
        <v>2</v>
      </c>
      <c r="F2902" s="9">
        <f>IFERROR(VLOOKUP(Tabla1[[#This Row],[FECHA]],'COMPARENDOS TOTALES'!A:D,3,FALSE),0)</f>
        <v>1545000</v>
      </c>
      <c r="G2902" s="5">
        <f>IFERROR(VLOOKUP(Tabla1[[#This Row],[FECHA]],EXONERACIONES!A:D,4,FALSE),0)</f>
        <v>0</v>
      </c>
      <c r="H2902" s="9">
        <f>IFERROR(VLOOKUP(Tabla1[[#This Row],[FECHA]],EXONERACIONES!A:D,3,FALSE),0)</f>
        <v>0</v>
      </c>
      <c r="I2902" s="5">
        <f>IFERROR(VLOOKUP(Tabla1[[#This Row],[FECHA]],'SIMIT CON RES'!A:D,4,FALSE),0)</f>
        <v>1</v>
      </c>
      <c r="J2902" s="9">
        <f>IFERROR(VLOOKUP(Tabla1[[#This Row],[FECHA]],'SIMIT CON RES'!A:D,3,FALSE),0)</f>
        <v>772500</v>
      </c>
      <c r="K2902">
        <f>IFERROR(VLOOKUP(Tabla1[[#This Row],[FECHA]],'SIMIT SIN RES'!A:D,4,FALSE),0)</f>
        <v>0</v>
      </c>
      <c r="L2902" s="9">
        <f>IFERROR(VLOOKUP(Tabla1[[#This Row],[FECHA]],'SIMIT SIN RES'!A:D,3,FALSE),0)</f>
        <v>0</v>
      </c>
      <c r="M2902" s="5">
        <f>IFERROR(VLOOKUP(Tabla1[[#This Row],[FECHA]],'RECAUDOS DE COMPARENDOS'!A:D,4,FALSE),0)</f>
        <v>0</v>
      </c>
      <c r="N2902" s="9">
        <f>IFERROR(VLOOKUP(Tabla1[[#This Row],[FECHA]],'RECAUDOS DE COMPARENDOS'!A:D,3,FALSE),0)</f>
        <v>0</v>
      </c>
      <c r="O2902" s="5">
        <f>IFERROR(VLOOKUP(Tabla1[[#This Row],[FECHA]],'RECAUDOS DE RESOLUCIONES'!A:D,4,FALSE),0)</f>
        <v>0</v>
      </c>
      <c r="P2902" s="9">
        <f>IFERROR(VLOOKUP(Tabla1[[#This Row],[FECHA]],'RECAUDOS DE RESOLUCIONES'!A:D,3,FALSE),0)</f>
        <v>0</v>
      </c>
      <c r="Q290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902" s="9">
        <f>Tabla1[V. COMPARENDOS]-(Tabla1[V. EXONERACIONES]+Tabla1[[#This Row],[V. SIMIT CON RESOLUCION]]+Tabla1[[#This Row],[V. SIMIT SIN RESOLUCION]]+Tabla1[[#This Row],[V. RECAUDOS COMPARENDOS]]+Tabla1[[#This Row],[V. RECAUDOS RESOLUCIONES]])</f>
        <v>772500</v>
      </c>
      <c r="S2902" s="11">
        <f>IFERROR(VLOOKUP(Tabla1[[#This Row],[FECHA]],'RECAUDOS LOCALES'!A:D,4,FALSE),0)</f>
        <v>0</v>
      </c>
      <c r="T2902" s="9">
        <f>IFERROR(VLOOKUP(Tabla1[[#This Row],[FECHA]],'RECAUDOS LOCALES'!A:D,3,FALSE),0)</f>
        <v>0</v>
      </c>
      <c r="U2902" s="11">
        <f>IFERROR(VLOOKUP(Tabla1[[#This Row],[FECHA]],'RECAUDOS EXTERNOS'!A:D,4,FALSE),0)</f>
        <v>0</v>
      </c>
      <c r="V2902" s="9">
        <f>IFERROR(VLOOKUP(Tabla1[[#This Row],[FECHA]],'RECAUDOS EXTERNOS'!A:D,3,FALSE),0)</f>
        <v>0</v>
      </c>
    </row>
    <row r="2903" spans="1:22" x14ac:dyDescent="0.25">
      <c r="A2903" s="1">
        <v>40462</v>
      </c>
      <c r="B2903" s="3" t="s">
        <v>1</v>
      </c>
      <c r="C2903" s="2">
        <v>40452</v>
      </c>
      <c r="D2903" s="5">
        <f>YEAR(Tabla1[[#This Row],[FECHA]])</f>
        <v>2010</v>
      </c>
      <c r="E2903" s="5">
        <f>IFERROR(VLOOKUP(Tabla1[[#This Row],[FECHA]],'COMPARENDOS TOTALES'!A:D,4,FALSE),0)</f>
        <v>4</v>
      </c>
      <c r="F2903" s="9">
        <f>IFERROR(VLOOKUP(Tabla1[[#This Row],[FECHA]],'COMPARENDOS TOTALES'!A:D,3,FALSE),0)</f>
        <v>1682333</v>
      </c>
      <c r="G2903" s="5">
        <f>IFERROR(VLOOKUP(Tabla1[[#This Row],[FECHA]],EXONERACIONES!A:D,4,FALSE),0)</f>
        <v>1</v>
      </c>
      <c r="H2903" s="9">
        <f>IFERROR(VLOOKUP(Tabla1[[#This Row],[FECHA]],EXONERACIONES!A:D,3,FALSE),0)</f>
        <v>137333</v>
      </c>
      <c r="I2903" s="5">
        <f>IFERROR(VLOOKUP(Tabla1[[#This Row],[FECHA]],'SIMIT CON RES'!A:D,4,FALSE),0)</f>
        <v>2</v>
      </c>
      <c r="J2903" s="9">
        <f>IFERROR(VLOOKUP(Tabla1[[#This Row],[FECHA]],'SIMIT CON RES'!A:D,3,FALSE),0)</f>
        <v>1030000</v>
      </c>
      <c r="K2903">
        <f>IFERROR(VLOOKUP(Tabla1[[#This Row],[FECHA]],'SIMIT SIN RES'!A:D,4,FALSE),0)</f>
        <v>0</v>
      </c>
      <c r="L2903" s="9">
        <f>IFERROR(VLOOKUP(Tabla1[[#This Row],[FECHA]],'SIMIT SIN RES'!A:D,3,FALSE),0)</f>
        <v>0</v>
      </c>
      <c r="M2903" s="5">
        <f>IFERROR(VLOOKUP(Tabla1[[#This Row],[FECHA]],'RECAUDOS DE COMPARENDOS'!A:D,4,FALSE),0)</f>
        <v>0</v>
      </c>
      <c r="N2903" s="9">
        <f>IFERROR(VLOOKUP(Tabla1[[#This Row],[FECHA]],'RECAUDOS DE COMPARENDOS'!A:D,3,FALSE),0)</f>
        <v>0</v>
      </c>
      <c r="O2903" s="5">
        <f>IFERROR(VLOOKUP(Tabla1[[#This Row],[FECHA]],'RECAUDOS DE RESOLUCIONES'!A:D,4,FALSE),0)</f>
        <v>0</v>
      </c>
      <c r="P2903" s="9">
        <f>IFERROR(VLOOKUP(Tabla1[[#This Row],[FECHA]],'RECAUDOS DE RESOLUCIONES'!A:D,3,FALSE),0)</f>
        <v>0</v>
      </c>
      <c r="Q290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903" s="9">
        <f>Tabla1[V. COMPARENDOS]-(Tabla1[V. EXONERACIONES]+Tabla1[[#This Row],[V. SIMIT CON RESOLUCION]]+Tabla1[[#This Row],[V. SIMIT SIN RESOLUCION]]+Tabla1[[#This Row],[V. RECAUDOS COMPARENDOS]]+Tabla1[[#This Row],[V. RECAUDOS RESOLUCIONES]])</f>
        <v>515000</v>
      </c>
      <c r="S2903" s="11">
        <f>IFERROR(VLOOKUP(Tabla1[[#This Row],[FECHA]],'RECAUDOS LOCALES'!A:D,4,FALSE),0)</f>
        <v>4</v>
      </c>
      <c r="T2903" s="9">
        <f>IFERROR(VLOOKUP(Tabla1[[#This Row],[FECHA]],'RECAUDOS LOCALES'!A:D,3,FALSE),0)</f>
        <v>1207526</v>
      </c>
      <c r="U2903" s="11">
        <f>IFERROR(VLOOKUP(Tabla1[[#This Row],[FECHA]],'RECAUDOS EXTERNOS'!A:D,4,FALSE),0)</f>
        <v>1</v>
      </c>
      <c r="V2903" s="9">
        <f>IFERROR(VLOOKUP(Tabla1[[#This Row],[FECHA]],'RECAUDOS EXTERNOS'!A:D,3,FALSE),0)</f>
        <v>218100</v>
      </c>
    </row>
    <row r="2904" spans="1:22" x14ac:dyDescent="0.25">
      <c r="A2904" s="1">
        <v>40463</v>
      </c>
      <c r="B2904" s="3" t="s">
        <v>2</v>
      </c>
      <c r="C2904" s="2">
        <v>40452</v>
      </c>
      <c r="D2904" s="5">
        <f>YEAR(Tabla1[[#This Row],[FECHA]])</f>
        <v>2010</v>
      </c>
      <c r="E2904" s="5">
        <f>IFERROR(VLOOKUP(Tabla1[[#This Row],[FECHA]],'COMPARENDOS TOTALES'!A:D,4,FALSE),0)</f>
        <v>10</v>
      </c>
      <c r="F2904" s="9">
        <f>IFERROR(VLOOKUP(Tabla1[[#This Row],[FECHA]],'COMPARENDOS TOTALES'!A:D,3,FALSE),0)</f>
        <v>3090000</v>
      </c>
      <c r="G2904" s="5">
        <f>IFERROR(VLOOKUP(Tabla1[[#This Row],[FECHA]],EXONERACIONES!A:D,4,FALSE),0)</f>
        <v>0</v>
      </c>
      <c r="H2904" s="9">
        <f>IFERROR(VLOOKUP(Tabla1[[#This Row],[FECHA]],EXONERACIONES!A:D,3,FALSE),0)</f>
        <v>0</v>
      </c>
      <c r="I2904" s="5">
        <f>IFERROR(VLOOKUP(Tabla1[[#This Row],[FECHA]],'SIMIT CON RES'!A:D,4,FALSE),0)</f>
        <v>7</v>
      </c>
      <c r="J2904" s="9">
        <f>IFERROR(VLOOKUP(Tabla1[[#This Row],[FECHA]],'SIMIT CON RES'!A:D,3,FALSE),0)</f>
        <v>2317500</v>
      </c>
      <c r="K2904">
        <f>IFERROR(VLOOKUP(Tabla1[[#This Row],[FECHA]],'SIMIT SIN RES'!A:D,4,FALSE),0)</f>
        <v>0</v>
      </c>
      <c r="L2904" s="9">
        <f>IFERROR(VLOOKUP(Tabla1[[#This Row],[FECHA]],'SIMIT SIN RES'!A:D,3,FALSE),0)</f>
        <v>0</v>
      </c>
      <c r="M2904" s="5">
        <f>IFERROR(VLOOKUP(Tabla1[[#This Row],[FECHA]],'RECAUDOS DE COMPARENDOS'!A:D,4,FALSE),0)</f>
        <v>0</v>
      </c>
      <c r="N2904" s="9">
        <f>IFERROR(VLOOKUP(Tabla1[[#This Row],[FECHA]],'RECAUDOS DE COMPARENDOS'!A:D,3,FALSE),0)</f>
        <v>0</v>
      </c>
      <c r="O2904" s="5">
        <f>IFERROR(VLOOKUP(Tabla1[[#This Row],[FECHA]],'RECAUDOS DE RESOLUCIONES'!A:D,4,FALSE),0)</f>
        <v>0</v>
      </c>
      <c r="P2904" s="9">
        <f>IFERROR(VLOOKUP(Tabla1[[#This Row],[FECHA]],'RECAUDOS DE RESOLUCIONES'!A:D,3,FALSE),0)</f>
        <v>0</v>
      </c>
      <c r="Q290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2904" s="9">
        <f>Tabla1[V. COMPARENDOS]-(Tabla1[V. EXONERACIONES]+Tabla1[[#This Row],[V. SIMIT CON RESOLUCION]]+Tabla1[[#This Row],[V. SIMIT SIN RESOLUCION]]+Tabla1[[#This Row],[V. RECAUDOS COMPARENDOS]]+Tabla1[[#This Row],[V. RECAUDOS RESOLUCIONES]])</f>
        <v>772500</v>
      </c>
      <c r="S2904" s="11">
        <f>IFERROR(VLOOKUP(Tabla1[[#This Row],[FECHA]],'RECAUDOS LOCALES'!A:D,4,FALSE),0)</f>
        <v>4</v>
      </c>
      <c r="T2904" s="9">
        <f>IFERROR(VLOOKUP(Tabla1[[#This Row],[FECHA]],'RECAUDOS LOCALES'!A:D,3,FALSE),0)</f>
        <v>425568</v>
      </c>
      <c r="U2904" s="11">
        <f>IFERROR(VLOOKUP(Tabla1[[#This Row],[FECHA]],'RECAUDOS EXTERNOS'!A:D,4,FALSE),0)</f>
        <v>1</v>
      </c>
      <c r="V2904" s="9">
        <f>IFERROR(VLOOKUP(Tabla1[[#This Row],[FECHA]],'RECAUDOS EXTERNOS'!A:D,3,FALSE),0)</f>
        <v>395370</v>
      </c>
    </row>
    <row r="2905" spans="1:22" x14ac:dyDescent="0.25">
      <c r="A2905" s="1">
        <v>40464</v>
      </c>
      <c r="B2905" s="3" t="s">
        <v>3</v>
      </c>
      <c r="C2905" s="2">
        <v>40452</v>
      </c>
      <c r="D2905" s="5">
        <f>YEAR(Tabla1[[#This Row],[FECHA]])</f>
        <v>2010</v>
      </c>
      <c r="E2905" s="5">
        <f>IFERROR(VLOOKUP(Tabla1[[#This Row],[FECHA]],'COMPARENDOS TOTALES'!A:D,4,FALSE),0)</f>
        <v>0</v>
      </c>
      <c r="F2905" s="9">
        <f>IFERROR(VLOOKUP(Tabla1[[#This Row],[FECHA]],'COMPARENDOS TOTALES'!A:D,3,FALSE),0)</f>
        <v>0</v>
      </c>
      <c r="G2905" s="5">
        <f>IFERROR(VLOOKUP(Tabla1[[#This Row],[FECHA]],EXONERACIONES!A:D,4,FALSE),0)</f>
        <v>0</v>
      </c>
      <c r="H2905" s="9">
        <f>IFERROR(VLOOKUP(Tabla1[[#This Row],[FECHA]],EXONERACIONES!A:D,3,FALSE),0)</f>
        <v>0</v>
      </c>
      <c r="I2905" s="5">
        <f>IFERROR(VLOOKUP(Tabla1[[#This Row],[FECHA]],'SIMIT CON RES'!A:D,4,FALSE),0)</f>
        <v>0</v>
      </c>
      <c r="J2905" s="9">
        <f>IFERROR(VLOOKUP(Tabla1[[#This Row],[FECHA]],'SIMIT CON RES'!A:D,3,FALSE),0)</f>
        <v>0</v>
      </c>
      <c r="K2905">
        <f>IFERROR(VLOOKUP(Tabla1[[#This Row],[FECHA]],'SIMIT SIN RES'!A:D,4,FALSE),0)</f>
        <v>0</v>
      </c>
      <c r="L2905" s="9">
        <f>IFERROR(VLOOKUP(Tabla1[[#This Row],[FECHA]],'SIMIT SIN RES'!A:D,3,FALSE),0)</f>
        <v>0</v>
      </c>
      <c r="M2905" s="5">
        <f>IFERROR(VLOOKUP(Tabla1[[#This Row],[FECHA]],'RECAUDOS DE COMPARENDOS'!A:D,4,FALSE),0)</f>
        <v>0</v>
      </c>
      <c r="N2905" s="9">
        <f>IFERROR(VLOOKUP(Tabla1[[#This Row],[FECHA]],'RECAUDOS DE COMPARENDOS'!A:D,3,FALSE),0)</f>
        <v>0</v>
      </c>
      <c r="O2905" s="5">
        <f>IFERROR(VLOOKUP(Tabla1[[#This Row],[FECHA]],'RECAUDOS DE RESOLUCIONES'!A:D,4,FALSE),0)</f>
        <v>0</v>
      </c>
      <c r="P2905" s="9">
        <f>IFERROR(VLOOKUP(Tabla1[[#This Row],[FECHA]],'RECAUDOS DE RESOLUCIONES'!A:D,3,FALSE),0)</f>
        <v>0</v>
      </c>
      <c r="Q290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90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905" s="11">
        <f>IFERROR(VLOOKUP(Tabla1[[#This Row],[FECHA]],'RECAUDOS LOCALES'!A:D,4,FALSE),0)</f>
        <v>0</v>
      </c>
      <c r="T2905" s="9">
        <f>IFERROR(VLOOKUP(Tabla1[[#This Row],[FECHA]],'RECAUDOS LOCALES'!A:D,3,FALSE),0)</f>
        <v>0</v>
      </c>
      <c r="U2905" s="11">
        <f>IFERROR(VLOOKUP(Tabla1[[#This Row],[FECHA]],'RECAUDOS EXTERNOS'!A:D,4,FALSE),0)</f>
        <v>1</v>
      </c>
      <c r="V2905" s="9">
        <f>IFERROR(VLOOKUP(Tabla1[[#This Row],[FECHA]],'RECAUDOS EXTERNOS'!A:D,3,FALSE),0)</f>
        <v>230950</v>
      </c>
    </row>
    <row r="2906" spans="1:22" x14ac:dyDescent="0.25">
      <c r="A2906" s="1">
        <v>40465</v>
      </c>
      <c r="B2906" s="3" t="s">
        <v>6</v>
      </c>
      <c r="C2906" s="2">
        <v>40452</v>
      </c>
      <c r="D2906" s="5">
        <f>YEAR(Tabla1[[#This Row],[FECHA]])</f>
        <v>2010</v>
      </c>
      <c r="E2906" s="5">
        <f>IFERROR(VLOOKUP(Tabla1[[#This Row],[FECHA]],'COMPARENDOS TOTALES'!A:D,4,FALSE),0)</f>
        <v>6</v>
      </c>
      <c r="F2906" s="9">
        <f>IFERROR(VLOOKUP(Tabla1[[#This Row],[FECHA]],'COMPARENDOS TOTALES'!A:D,3,FALSE),0)</f>
        <v>1682333</v>
      </c>
      <c r="G2906" s="5">
        <f>IFERROR(VLOOKUP(Tabla1[[#This Row],[FECHA]],EXONERACIONES!A:D,4,FALSE),0)</f>
        <v>0</v>
      </c>
      <c r="H2906" s="9">
        <f>IFERROR(VLOOKUP(Tabla1[[#This Row],[FECHA]],EXONERACIONES!A:D,3,FALSE),0)</f>
        <v>0</v>
      </c>
      <c r="I2906" s="5">
        <f>IFERROR(VLOOKUP(Tabla1[[#This Row],[FECHA]],'SIMIT CON RES'!A:D,4,FALSE),0)</f>
        <v>4</v>
      </c>
      <c r="J2906" s="9">
        <f>IFERROR(VLOOKUP(Tabla1[[#This Row],[FECHA]],'SIMIT CON RES'!A:D,3,FALSE),0)</f>
        <v>909833</v>
      </c>
      <c r="K2906">
        <f>IFERROR(VLOOKUP(Tabla1[[#This Row],[FECHA]],'SIMIT SIN RES'!A:D,4,FALSE),0)</f>
        <v>0</v>
      </c>
      <c r="L2906" s="9">
        <f>IFERROR(VLOOKUP(Tabla1[[#This Row],[FECHA]],'SIMIT SIN RES'!A:D,3,FALSE),0)</f>
        <v>0</v>
      </c>
      <c r="M2906" s="5">
        <f>IFERROR(VLOOKUP(Tabla1[[#This Row],[FECHA]],'RECAUDOS DE COMPARENDOS'!A:D,4,FALSE),0)</f>
        <v>0</v>
      </c>
      <c r="N2906" s="9">
        <f>IFERROR(VLOOKUP(Tabla1[[#This Row],[FECHA]],'RECAUDOS DE COMPARENDOS'!A:D,3,FALSE),0)</f>
        <v>0</v>
      </c>
      <c r="O2906" s="5">
        <f>IFERROR(VLOOKUP(Tabla1[[#This Row],[FECHA]],'RECAUDOS DE RESOLUCIONES'!A:D,4,FALSE),0)</f>
        <v>0</v>
      </c>
      <c r="P2906" s="9">
        <f>IFERROR(VLOOKUP(Tabla1[[#This Row],[FECHA]],'RECAUDOS DE RESOLUCIONES'!A:D,3,FALSE),0)</f>
        <v>0</v>
      </c>
      <c r="Q290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906" s="9">
        <f>Tabla1[V. COMPARENDOS]-(Tabla1[V. EXONERACIONES]+Tabla1[[#This Row],[V. SIMIT CON RESOLUCION]]+Tabla1[[#This Row],[V. SIMIT SIN RESOLUCION]]+Tabla1[[#This Row],[V. RECAUDOS COMPARENDOS]]+Tabla1[[#This Row],[V. RECAUDOS RESOLUCIONES]])</f>
        <v>772500</v>
      </c>
      <c r="S2906" s="11">
        <f>IFERROR(VLOOKUP(Tabla1[[#This Row],[FECHA]],'RECAUDOS LOCALES'!A:D,4,FALSE),0)</f>
        <v>0</v>
      </c>
      <c r="T2906" s="9">
        <f>IFERROR(VLOOKUP(Tabla1[[#This Row],[FECHA]],'RECAUDOS LOCALES'!A:D,3,FALSE),0)</f>
        <v>0</v>
      </c>
      <c r="U2906" s="11">
        <f>IFERROR(VLOOKUP(Tabla1[[#This Row],[FECHA]],'RECAUDOS EXTERNOS'!A:D,4,FALSE),0)</f>
        <v>3</v>
      </c>
      <c r="V2906" s="9">
        <f>IFERROR(VLOOKUP(Tabla1[[#This Row],[FECHA]],'RECAUDOS EXTERNOS'!A:D,3,FALSE),0)</f>
        <v>589383</v>
      </c>
    </row>
    <row r="2907" spans="1:22" x14ac:dyDescent="0.25">
      <c r="A2907" s="1">
        <v>40466</v>
      </c>
      <c r="B2907" s="3" t="s">
        <v>0</v>
      </c>
      <c r="C2907" s="2">
        <v>40452</v>
      </c>
      <c r="D2907" s="5">
        <f>YEAR(Tabla1[[#This Row],[FECHA]])</f>
        <v>2010</v>
      </c>
      <c r="E2907" s="5">
        <f>IFERROR(VLOOKUP(Tabla1[[#This Row],[FECHA]],'COMPARENDOS TOTALES'!A:D,4,FALSE),0)</f>
        <v>2</v>
      </c>
      <c r="F2907" s="9">
        <f>IFERROR(VLOOKUP(Tabla1[[#This Row],[FECHA]],'COMPARENDOS TOTALES'!A:D,3,FALSE),0)</f>
        <v>515000</v>
      </c>
      <c r="G2907" s="5">
        <f>IFERROR(VLOOKUP(Tabla1[[#This Row],[FECHA]],EXONERACIONES!A:D,4,FALSE),0)</f>
        <v>0</v>
      </c>
      <c r="H2907" s="9">
        <f>IFERROR(VLOOKUP(Tabla1[[#This Row],[FECHA]],EXONERACIONES!A:D,3,FALSE),0)</f>
        <v>0</v>
      </c>
      <c r="I2907" s="5">
        <f>IFERROR(VLOOKUP(Tabla1[[#This Row],[FECHA]],'SIMIT CON RES'!A:D,4,FALSE),0)</f>
        <v>1</v>
      </c>
      <c r="J2907" s="9">
        <f>IFERROR(VLOOKUP(Tabla1[[#This Row],[FECHA]],'SIMIT CON RES'!A:D,3,FALSE),0)</f>
        <v>257500</v>
      </c>
      <c r="K2907">
        <f>IFERROR(VLOOKUP(Tabla1[[#This Row],[FECHA]],'SIMIT SIN RES'!A:D,4,FALSE),0)</f>
        <v>0</v>
      </c>
      <c r="L2907" s="9">
        <f>IFERROR(VLOOKUP(Tabla1[[#This Row],[FECHA]],'SIMIT SIN RES'!A:D,3,FALSE),0)</f>
        <v>0</v>
      </c>
      <c r="M2907" s="5">
        <f>IFERROR(VLOOKUP(Tabla1[[#This Row],[FECHA]],'RECAUDOS DE COMPARENDOS'!A:D,4,FALSE),0)</f>
        <v>0</v>
      </c>
      <c r="N2907" s="9">
        <f>IFERROR(VLOOKUP(Tabla1[[#This Row],[FECHA]],'RECAUDOS DE COMPARENDOS'!A:D,3,FALSE),0)</f>
        <v>0</v>
      </c>
      <c r="O2907" s="5">
        <f>IFERROR(VLOOKUP(Tabla1[[#This Row],[FECHA]],'RECAUDOS DE RESOLUCIONES'!A:D,4,FALSE),0)</f>
        <v>0</v>
      </c>
      <c r="P2907" s="9">
        <f>IFERROR(VLOOKUP(Tabla1[[#This Row],[FECHA]],'RECAUDOS DE RESOLUCIONES'!A:D,3,FALSE),0)</f>
        <v>0</v>
      </c>
      <c r="Q290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907" s="9">
        <f>Tabla1[V. COMPARENDOS]-(Tabla1[V. EXONERACIONES]+Tabla1[[#This Row],[V. SIMIT CON RESOLUCION]]+Tabla1[[#This Row],[V. SIMIT SIN RESOLUCION]]+Tabla1[[#This Row],[V. RECAUDOS COMPARENDOS]]+Tabla1[[#This Row],[V. RECAUDOS RESOLUCIONES]])</f>
        <v>257500</v>
      </c>
      <c r="S2907" s="11">
        <f>IFERROR(VLOOKUP(Tabla1[[#This Row],[FECHA]],'RECAUDOS LOCALES'!A:D,4,FALSE),0)</f>
        <v>0</v>
      </c>
      <c r="T2907" s="9">
        <f>IFERROR(VLOOKUP(Tabla1[[#This Row],[FECHA]],'RECAUDOS LOCALES'!A:D,3,FALSE),0)</f>
        <v>0</v>
      </c>
      <c r="U2907" s="11">
        <f>IFERROR(VLOOKUP(Tabla1[[#This Row],[FECHA]],'RECAUDOS EXTERNOS'!A:D,4,FALSE),0)</f>
        <v>0</v>
      </c>
      <c r="V2907" s="9">
        <f>IFERROR(VLOOKUP(Tabla1[[#This Row],[FECHA]],'RECAUDOS EXTERNOS'!A:D,3,FALSE),0)</f>
        <v>0</v>
      </c>
    </row>
    <row r="2908" spans="1:22" x14ac:dyDescent="0.25">
      <c r="A2908" s="1">
        <v>40467</v>
      </c>
      <c r="B2908" s="3" t="s">
        <v>5</v>
      </c>
      <c r="C2908" s="2">
        <v>40452</v>
      </c>
      <c r="D2908" s="5">
        <f>YEAR(Tabla1[[#This Row],[FECHA]])</f>
        <v>2010</v>
      </c>
      <c r="E2908" s="5">
        <f>IFERROR(VLOOKUP(Tabla1[[#This Row],[FECHA]],'COMPARENDOS TOTALES'!A:D,4,FALSE),0)</f>
        <v>5</v>
      </c>
      <c r="F2908" s="9">
        <f>IFERROR(VLOOKUP(Tabla1[[#This Row],[FECHA]],'COMPARENDOS TOTALES'!A:D,3,FALSE),0)</f>
        <v>1184499</v>
      </c>
      <c r="G2908" s="5">
        <f>IFERROR(VLOOKUP(Tabla1[[#This Row],[FECHA]],EXONERACIONES!A:D,4,FALSE),0)</f>
        <v>0</v>
      </c>
      <c r="H2908" s="9">
        <f>IFERROR(VLOOKUP(Tabla1[[#This Row],[FECHA]],EXONERACIONES!A:D,3,FALSE),0)</f>
        <v>0</v>
      </c>
      <c r="I2908" s="5">
        <f>IFERROR(VLOOKUP(Tabla1[[#This Row],[FECHA]],'SIMIT CON RES'!A:D,4,FALSE),0)</f>
        <v>4</v>
      </c>
      <c r="J2908" s="9">
        <f>IFERROR(VLOOKUP(Tabla1[[#This Row],[FECHA]],'SIMIT CON RES'!A:D,3,FALSE),0)</f>
        <v>1047166</v>
      </c>
      <c r="K2908">
        <f>IFERROR(VLOOKUP(Tabla1[[#This Row],[FECHA]],'SIMIT SIN RES'!A:D,4,FALSE),0)</f>
        <v>0</v>
      </c>
      <c r="L2908" s="9">
        <f>IFERROR(VLOOKUP(Tabla1[[#This Row],[FECHA]],'SIMIT SIN RES'!A:D,3,FALSE),0)</f>
        <v>0</v>
      </c>
      <c r="M2908" s="5">
        <f>IFERROR(VLOOKUP(Tabla1[[#This Row],[FECHA]],'RECAUDOS DE COMPARENDOS'!A:D,4,FALSE),0)</f>
        <v>0</v>
      </c>
      <c r="N2908" s="9">
        <f>IFERROR(VLOOKUP(Tabla1[[#This Row],[FECHA]],'RECAUDOS DE COMPARENDOS'!A:D,3,FALSE),0)</f>
        <v>0</v>
      </c>
      <c r="O2908" s="5">
        <f>IFERROR(VLOOKUP(Tabla1[[#This Row],[FECHA]],'RECAUDOS DE RESOLUCIONES'!A:D,4,FALSE),0)</f>
        <v>0</v>
      </c>
      <c r="P2908" s="9">
        <f>IFERROR(VLOOKUP(Tabla1[[#This Row],[FECHA]],'RECAUDOS DE RESOLUCIONES'!A:D,3,FALSE),0)</f>
        <v>0</v>
      </c>
      <c r="Q290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908" s="9">
        <f>Tabla1[V. COMPARENDOS]-(Tabla1[V. EXONERACIONES]+Tabla1[[#This Row],[V. SIMIT CON RESOLUCION]]+Tabla1[[#This Row],[V. SIMIT SIN RESOLUCION]]+Tabla1[[#This Row],[V. RECAUDOS COMPARENDOS]]+Tabla1[[#This Row],[V. RECAUDOS RESOLUCIONES]])</f>
        <v>137333</v>
      </c>
      <c r="S2908" s="11">
        <f>IFERROR(VLOOKUP(Tabla1[[#This Row],[FECHA]],'RECAUDOS LOCALES'!A:D,4,FALSE),0)</f>
        <v>0</v>
      </c>
      <c r="T2908" s="9">
        <f>IFERROR(VLOOKUP(Tabla1[[#This Row],[FECHA]],'RECAUDOS LOCALES'!A:D,3,FALSE),0)</f>
        <v>0</v>
      </c>
      <c r="U2908" s="11">
        <f>IFERROR(VLOOKUP(Tabla1[[#This Row],[FECHA]],'RECAUDOS EXTERNOS'!A:D,4,FALSE),0)</f>
        <v>0</v>
      </c>
      <c r="V2908" s="9">
        <f>IFERROR(VLOOKUP(Tabla1[[#This Row],[FECHA]],'RECAUDOS EXTERNOS'!A:D,3,FALSE),0)</f>
        <v>0</v>
      </c>
    </row>
    <row r="2909" spans="1:22" x14ac:dyDescent="0.25">
      <c r="A2909" s="1">
        <v>40468</v>
      </c>
      <c r="B2909" s="3" t="s">
        <v>4</v>
      </c>
      <c r="C2909" s="2">
        <v>40452</v>
      </c>
      <c r="D2909" s="5">
        <f>YEAR(Tabla1[[#This Row],[FECHA]])</f>
        <v>2010</v>
      </c>
      <c r="E2909" s="5">
        <f>IFERROR(VLOOKUP(Tabla1[[#This Row],[FECHA]],'COMPARENDOS TOTALES'!A:D,4,FALSE),0)</f>
        <v>8</v>
      </c>
      <c r="F2909" s="9">
        <f>IFERROR(VLOOKUP(Tabla1[[#This Row],[FECHA]],'COMPARENDOS TOTALES'!A:D,3,FALSE),0)</f>
        <v>2832500</v>
      </c>
      <c r="G2909" s="5">
        <f>IFERROR(VLOOKUP(Tabla1[[#This Row],[FECHA]],EXONERACIONES!A:D,4,FALSE),0)</f>
        <v>1</v>
      </c>
      <c r="H2909" s="9">
        <f>IFERROR(VLOOKUP(Tabla1[[#This Row],[FECHA]],EXONERACIONES!A:D,3,FALSE),0)</f>
        <v>515000</v>
      </c>
      <c r="I2909" s="5">
        <f>IFERROR(VLOOKUP(Tabla1[[#This Row],[FECHA]],'SIMIT CON RES'!A:D,4,FALSE),0)</f>
        <v>5</v>
      </c>
      <c r="J2909" s="9">
        <f>IFERROR(VLOOKUP(Tabla1[[#This Row],[FECHA]],'SIMIT CON RES'!A:D,3,FALSE),0)</f>
        <v>1545000</v>
      </c>
      <c r="K2909">
        <f>IFERROR(VLOOKUP(Tabla1[[#This Row],[FECHA]],'SIMIT SIN RES'!A:D,4,FALSE),0)</f>
        <v>0</v>
      </c>
      <c r="L2909" s="9">
        <f>IFERROR(VLOOKUP(Tabla1[[#This Row],[FECHA]],'SIMIT SIN RES'!A:D,3,FALSE),0)</f>
        <v>0</v>
      </c>
      <c r="M2909" s="5">
        <f>IFERROR(VLOOKUP(Tabla1[[#This Row],[FECHA]],'RECAUDOS DE COMPARENDOS'!A:D,4,FALSE),0)</f>
        <v>0</v>
      </c>
      <c r="N2909" s="9">
        <f>IFERROR(VLOOKUP(Tabla1[[#This Row],[FECHA]],'RECAUDOS DE COMPARENDOS'!A:D,3,FALSE),0)</f>
        <v>0</v>
      </c>
      <c r="O2909" s="5">
        <f>IFERROR(VLOOKUP(Tabla1[[#This Row],[FECHA]],'RECAUDOS DE RESOLUCIONES'!A:D,4,FALSE),0)</f>
        <v>0</v>
      </c>
      <c r="P2909" s="9">
        <f>IFERROR(VLOOKUP(Tabla1[[#This Row],[FECHA]],'RECAUDOS DE RESOLUCIONES'!A:D,3,FALSE),0)</f>
        <v>0</v>
      </c>
      <c r="Q290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909" s="9">
        <f>Tabla1[V. COMPARENDOS]-(Tabla1[V. EXONERACIONES]+Tabla1[[#This Row],[V. SIMIT CON RESOLUCION]]+Tabla1[[#This Row],[V. SIMIT SIN RESOLUCION]]+Tabla1[[#This Row],[V. RECAUDOS COMPARENDOS]]+Tabla1[[#This Row],[V. RECAUDOS RESOLUCIONES]])</f>
        <v>772500</v>
      </c>
      <c r="S2909" s="11">
        <f>IFERROR(VLOOKUP(Tabla1[[#This Row],[FECHA]],'RECAUDOS LOCALES'!A:D,4,FALSE),0)</f>
        <v>0</v>
      </c>
      <c r="T2909" s="9">
        <f>IFERROR(VLOOKUP(Tabla1[[#This Row],[FECHA]],'RECAUDOS LOCALES'!A:D,3,FALSE),0)</f>
        <v>0</v>
      </c>
      <c r="U2909" s="11">
        <f>IFERROR(VLOOKUP(Tabla1[[#This Row],[FECHA]],'RECAUDOS EXTERNOS'!A:D,4,FALSE),0)</f>
        <v>0</v>
      </c>
      <c r="V2909" s="9">
        <f>IFERROR(VLOOKUP(Tabla1[[#This Row],[FECHA]],'RECAUDOS EXTERNOS'!A:D,3,FALSE),0)</f>
        <v>0</v>
      </c>
    </row>
    <row r="2910" spans="1:22" x14ac:dyDescent="0.25">
      <c r="A2910" s="1">
        <v>40469</v>
      </c>
      <c r="B2910" s="3" t="s">
        <v>1</v>
      </c>
      <c r="C2910" s="2">
        <v>40452</v>
      </c>
      <c r="D2910" s="5">
        <f>YEAR(Tabla1[[#This Row],[FECHA]])</f>
        <v>2010</v>
      </c>
      <c r="E2910" s="5">
        <f>IFERROR(VLOOKUP(Tabla1[[#This Row],[FECHA]],'COMPARENDOS TOTALES'!A:D,4,FALSE),0)</f>
        <v>4</v>
      </c>
      <c r="F2910" s="9">
        <f>IFERROR(VLOOKUP(Tabla1[[#This Row],[FECHA]],'COMPARENDOS TOTALES'!A:D,3,FALSE),0)</f>
        <v>1287500</v>
      </c>
      <c r="G2910" s="5">
        <f>IFERROR(VLOOKUP(Tabla1[[#This Row],[FECHA]],EXONERACIONES!A:D,4,FALSE),0)</f>
        <v>1</v>
      </c>
      <c r="H2910" s="9">
        <f>IFERROR(VLOOKUP(Tabla1[[#This Row],[FECHA]],EXONERACIONES!A:D,3,FALSE),0)</f>
        <v>257500</v>
      </c>
      <c r="I2910" s="5">
        <f>IFERROR(VLOOKUP(Tabla1[[#This Row],[FECHA]],'SIMIT CON RES'!A:D,4,FALSE),0)</f>
        <v>2</v>
      </c>
      <c r="J2910" s="9">
        <f>IFERROR(VLOOKUP(Tabla1[[#This Row],[FECHA]],'SIMIT CON RES'!A:D,3,FALSE),0)</f>
        <v>772500</v>
      </c>
      <c r="K2910">
        <f>IFERROR(VLOOKUP(Tabla1[[#This Row],[FECHA]],'SIMIT SIN RES'!A:D,4,FALSE),0)</f>
        <v>0</v>
      </c>
      <c r="L2910" s="9">
        <f>IFERROR(VLOOKUP(Tabla1[[#This Row],[FECHA]],'SIMIT SIN RES'!A:D,3,FALSE),0)</f>
        <v>0</v>
      </c>
      <c r="M2910" s="5">
        <f>IFERROR(VLOOKUP(Tabla1[[#This Row],[FECHA]],'RECAUDOS DE COMPARENDOS'!A:D,4,FALSE),0)</f>
        <v>0</v>
      </c>
      <c r="N2910" s="9">
        <f>IFERROR(VLOOKUP(Tabla1[[#This Row],[FECHA]],'RECAUDOS DE COMPARENDOS'!A:D,3,FALSE),0)</f>
        <v>0</v>
      </c>
      <c r="O2910" s="5">
        <f>IFERROR(VLOOKUP(Tabla1[[#This Row],[FECHA]],'RECAUDOS DE RESOLUCIONES'!A:D,4,FALSE),0)</f>
        <v>0</v>
      </c>
      <c r="P2910" s="9">
        <f>IFERROR(VLOOKUP(Tabla1[[#This Row],[FECHA]],'RECAUDOS DE RESOLUCIONES'!A:D,3,FALSE),0)</f>
        <v>0</v>
      </c>
      <c r="Q291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910" s="9">
        <f>Tabla1[V. COMPARENDOS]-(Tabla1[V. EXONERACIONES]+Tabla1[[#This Row],[V. SIMIT CON RESOLUCION]]+Tabla1[[#This Row],[V. SIMIT SIN RESOLUCION]]+Tabla1[[#This Row],[V. RECAUDOS COMPARENDOS]]+Tabla1[[#This Row],[V. RECAUDOS RESOLUCIONES]])</f>
        <v>257500</v>
      </c>
      <c r="S2910" s="11">
        <f>IFERROR(VLOOKUP(Tabla1[[#This Row],[FECHA]],'RECAUDOS LOCALES'!A:D,4,FALSE),0)</f>
        <v>1</v>
      </c>
      <c r="T2910" s="9">
        <f>IFERROR(VLOOKUP(Tabla1[[#This Row],[FECHA]],'RECAUDOS LOCALES'!A:D,3,FALSE),0)</f>
        <v>248450</v>
      </c>
      <c r="U2910" s="11">
        <f>IFERROR(VLOOKUP(Tabla1[[#This Row],[FECHA]],'RECAUDOS EXTERNOS'!A:D,4,FALSE),0)</f>
        <v>0</v>
      </c>
      <c r="V2910" s="9">
        <f>IFERROR(VLOOKUP(Tabla1[[#This Row],[FECHA]],'RECAUDOS EXTERNOS'!A:D,3,FALSE),0)</f>
        <v>0</v>
      </c>
    </row>
    <row r="2911" spans="1:22" x14ac:dyDescent="0.25">
      <c r="A2911" s="1">
        <v>40470</v>
      </c>
      <c r="B2911" s="3" t="s">
        <v>2</v>
      </c>
      <c r="C2911" s="2">
        <v>40452</v>
      </c>
      <c r="D2911" s="5">
        <f>YEAR(Tabla1[[#This Row],[FECHA]])</f>
        <v>2010</v>
      </c>
      <c r="E2911" s="5">
        <f>IFERROR(VLOOKUP(Tabla1[[#This Row],[FECHA]],'COMPARENDOS TOTALES'!A:D,4,FALSE),0)</f>
        <v>1</v>
      </c>
      <c r="F2911" s="9">
        <f>IFERROR(VLOOKUP(Tabla1[[#This Row],[FECHA]],'COMPARENDOS TOTALES'!A:D,3,FALSE),0)</f>
        <v>257500</v>
      </c>
      <c r="G2911" s="5">
        <f>IFERROR(VLOOKUP(Tabla1[[#This Row],[FECHA]],EXONERACIONES!A:D,4,FALSE),0)</f>
        <v>1</v>
      </c>
      <c r="H2911" s="9">
        <f>IFERROR(VLOOKUP(Tabla1[[#This Row],[FECHA]],EXONERACIONES!A:D,3,FALSE),0)</f>
        <v>257500</v>
      </c>
      <c r="I2911" s="5">
        <f>IFERROR(VLOOKUP(Tabla1[[#This Row],[FECHA]],'SIMIT CON RES'!A:D,4,FALSE),0)</f>
        <v>0</v>
      </c>
      <c r="J2911" s="9">
        <f>IFERROR(VLOOKUP(Tabla1[[#This Row],[FECHA]],'SIMIT CON RES'!A:D,3,FALSE),0)</f>
        <v>0</v>
      </c>
      <c r="K2911">
        <f>IFERROR(VLOOKUP(Tabla1[[#This Row],[FECHA]],'SIMIT SIN RES'!A:D,4,FALSE),0)</f>
        <v>0</v>
      </c>
      <c r="L2911" s="9">
        <f>IFERROR(VLOOKUP(Tabla1[[#This Row],[FECHA]],'SIMIT SIN RES'!A:D,3,FALSE),0)</f>
        <v>0</v>
      </c>
      <c r="M2911" s="5">
        <f>IFERROR(VLOOKUP(Tabla1[[#This Row],[FECHA]],'RECAUDOS DE COMPARENDOS'!A:D,4,FALSE),0)</f>
        <v>0</v>
      </c>
      <c r="N2911" s="9">
        <f>IFERROR(VLOOKUP(Tabla1[[#This Row],[FECHA]],'RECAUDOS DE COMPARENDOS'!A:D,3,FALSE),0)</f>
        <v>0</v>
      </c>
      <c r="O2911" s="5">
        <f>IFERROR(VLOOKUP(Tabla1[[#This Row],[FECHA]],'RECAUDOS DE RESOLUCIONES'!A:D,4,FALSE),0)</f>
        <v>0</v>
      </c>
      <c r="P2911" s="9">
        <f>IFERROR(VLOOKUP(Tabla1[[#This Row],[FECHA]],'RECAUDOS DE RESOLUCIONES'!A:D,3,FALSE),0)</f>
        <v>0</v>
      </c>
      <c r="Q291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91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911" s="11">
        <f>IFERROR(VLOOKUP(Tabla1[[#This Row],[FECHA]],'RECAUDOS LOCALES'!A:D,4,FALSE),0)</f>
        <v>3</v>
      </c>
      <c r="T2911" s="9">
        <f>IFERROR(VLOOKUP(Tabla1[[#This Row],[FECHA]],'RECAUDOS LOCALES'!A:D,3,FALSE),0)</f>
        <v>772515</v>
      </c>
      <c r="U2911" s="11">
        <f>IFERROR(VLOOKUP(Tabla1[[#This Row],[FECHA]],'RECAUDOS EXTERNOS'!A:D,4,FALSE),0)</f>
        <v>1</v>
      </c>
      <c r="V2911" s="9">
        <f>IFERROR(VLOOKUP(Tabla1[[#This Row],[FECHA]],'RECAUDOS EXTERNOS'!A:D,3,FALSE),0)</f>
        <v>204735</v>
      </c>
    </row>
    <row r="2912" spans="1:22" x14ac:dyDescent="0.25">
      <c r="A2912" s="1">
        <v>40471</v>
      </c>
      <c r="B2912" s="3" t="s">
        <v>3</v>
      </c>
      <c r="C2912" s="2">
        <v>40452</v>
      </c>
      <c r="D2912" s="5">
        <f>YEAR(Tabla1[[#This Row],[FECHA]])</f>
        <v>2010</v>
      </c>
      <c r="E2912" s="5">
        <f>IFERROR(VLOOKUP(Tabla1[[#This Row],[FECHA]],'COMPARENDOS TOTALES'!A:D,4,FALSE),0)</f>
        <v>1</v>
      </c>
      <c r="F2912" s="9">
        <f>IFERROR(VLOOKUP(Tabla1[[#This Row],[FECHA]],'COMPARENDOS TOTALES'!A:D,3,FALSE),0)</f>
        <v>257500</v>
      </c>
      <c r="G2912" s="5">
        <f>IFERROR(VLOOKUP(Tabla1[[#This Row],[FECHA]],EXONERACIONES!A:D,4,FALSE),0)</f>
        <v>0</v>
      </c>
      <c r="H2912" s="9">
        <f>IFERROR(VLOOKUP(Tabla1[[#This Row],[FECHA]],EXONERACIONES!A:D,3,FALSE),0)</f>
        <v>0</v>
      </c>
      <c r="I2912" s="5">
        <f>IFERROR(VLOOKUP(Tabla1[[#This Row],[FECHA]],'SIMIT CON RES'!A:D,4,FALSE),0)</f>
        <v>1</v>
      </c>
      <c r="J2912" s="9">
        <f>IFERROR(VLOOKUP(Tabla1[[#This Row],[FECHA]],'SIMIT CON RES'!A:D,3,FALSE),0)</f>
        <v>257500</v>
      </c>
      <c r="K2912">
        <f>IFERROR(VLOOKUP(Tabla1[[#This Row],[FECHA]],'SIMIT SIN RES'!A:D,4,FALSE),0)</f>
        <v>0</v>
      </c>
      <c r="L2912" s="9">
        <f>IFERROR(VLOOKUP(Tabla1[[#This Row],[FECHA]],'SIMIT SIN RES'!A:D,3,FALSE),0)</f>
        <v>0</v>
      </c>
      <c r="M2912" s="5">
        <f>IFERROR(VLOOKUP(Tabla1[[#This Row],[FECHA]],'RECAUDOS DE COMPARENDOS'!A:D,4,FALSE),0)</f>
        <v>0</v>
      </c>
      <c r="N2912" s="9">
        <f>IFERROR(VLOOKUP(Tabla1[[#This Row],[FECHA]],'RECAUDOS DE COMPARENDOS'!A:D,3,FALSE),0)</f>
        <v>0</v>
      </c>
      <c r="O2912" s="5">
        <f>IFERROR(VLOOKUP(Tabla1[[#This Row],[FECHA]],'RECAUDOS DE RESOLUCIONES'!A:D,4,FALSE),0)</f>
        <v>0</v>
      </c>
      <c r="P2912" s="9">
        <f>IFERROR(VLOOKUP(Tabla1[[#This Row],[FECHA]],'RECAUDOS DE RESOLUCIONES'!A:D,3,FALSE),0)</f>
        <v>0</v>
      </c>
      <c r="Q291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91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912" s="11">
        <f>IFERROR(VLOOKUP(Tabla1[[#This Row],[FECHA]],'RECAUDOS LOCALES'!A:D,4,FALSE),0)</f>
        <v>0</v>
      </c>
      <c r="T2912" s="9">
        <f>IFERROR(VLOOKUP(Tabla1[[#This Row],[FECHA]],'RECAUDOS LOCALES'!A:D,3,FALSE),0)</f>
        <v>0</v>
      </c>
      <c r="U2912" s="11">
        <f>IFERROR(VLOOKUP(Tabla1[[#This Row],[FECHA]],'RECAUDOS EXTERNOS'!A:D,4,FALSE),0)</f>
        <v>2</v>
      </c>
      <c r="V2912" s="9">
        <f>IFERROR(VLOOKUP(Tabla1[[#This Row],[FECHA]],'RECAUDOS EXTERNOS'!A:D,3,FALSE),0)</f>
        <v>422950</v>
      </c>
    </row>
    <row r="2913" spans="1:22" x14ac:dyDescent="0.25">
      <c r="A2913" s="1">
        <v>40472</v>
      </c>
      <c r="B2913" s="3" t="s">
        <v>6</v>
      </c>
      <c r="C2913" s="2">
        <v>40452</v>
      </c>
      <c r="D2913" s="5">
        <f>YEAR(Tabla1[[#This Row],[FECHA]])</f>
        <v>2010</v>
      </c>
      <c r="E2913" s="5">
        <f>IFERROR(VLOOKUP(Tabla1[[#This Row],[FECHA]],'COMPARENDOS TOTALES'!A:D,4,FALSE),0)</f>
        <v>3</v>
      </c>
      <c r="F2913" s="9">
        <f>IFERROR(VLOOKUP(Tabla1[[#This Row],[FECHA]],'COMPARENDOS TOTALES'!A:D,3,FALSE),0)</f>
        <v>789666</v>
      </c>
      <c r="G2913" s="5">
        <f>IFERROR(VLOOKUP(Tabla1[[#This Row],[FECHA]],EXONERACIONES!A:D,4,FALSE),0)</f>
        <v>0</v>
      </c>
      <c r="H2913" s="9">
        <f>IFERROR(VLOOKUP(Tabla1[[#This Row],[FECHA]],EXONERACIONES!A:D,3,FALSE),0)</f>
        <v>0</v>
      </c>
      <c r="I2913" s="5">
        <f>IFERROR(VLOOKUP(Tabla1[[#This Row],[FECHA]],'SIMIT CON RES'!A:D,4,FALSE),0)</f>
        <v>2</v>
      </c>
      <c r="J2913" s="9">
        <f>IFERROR(VLOOKUP(Tabla1[[#This Row],[FECHA]],'SIMIT CON RES'!A:D,3,FALSE),0)</f>
        <v>652333</v>
      </c>
      <c r="K2913">
        <f>IFERROR(VLOOKUP(Tabla1[[#This Row],[FECHA]],'SIMIT SIN RES'!A:D,4,FALSE),0)</f>
        <v>0</v>
      </c>
      <c r="L2913" s="9">
        <f>IFERROR(VLOOKUP(Tabla1[[#This Row],[FECHA]],'SIMIT SIN RES'!A:D,3,FALSE),0)</f>
        <v>0</v>
      </c>
      <c r="M2913" s="5">
        <f>IFERROR(VLOOKUP(Tabla1[[#This Row],[FECHA]],'RECAUDOS DE COMPARENDOS'!A:D,4,FALSE),0)</f>
        <v>0</v>
      </c>
      <c r="N2913" s="9">
        <f>IFERROR(VLOOKUP(Tabla1[[#This Row],[FECHA]],'RECAUDOS DE COMPARENDOS'!A:D,3,FALSE),0)</f>
        <v>0</v>
      </c>
      <c r="O2913" s="5">
        <f>IFERROR(VLOOKUP(Tabla1[[#This Row],[FECHA]],'RECAUDOS DE RESOLUCIONES'!A:D,4,FALSE),0)</f>
        <v>0</v>
      </c>
      <c r="P2913" s="9">
        <f>IFERROR(VLOOKUP(Tabla1[[#This Row],[FECHA]],'RECAUDOS DE RESOLUCIONES'!A:D,3,FALSE),0)</f>
        <v>0</v>
      </c>
      <c r="Q291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913" s="9">
        <f>Tabla1[V. COMPARENDOS]-(Tabla1[V. EXONERACIONES]+Tabla1[[#This Row],[V. SIMIT CON RESOLUCION]]+Tabla1[[#This Row],[V. SIMIT SIN RESOLUCION]]+Tabla1[[#This Row],[V. RECAUDOS COMPARENDOS]]+Tabla1[[#This Row],[V. RECAUDOS RESOLUCIONES]])</f>
        <v>137333</v>
      </c>
      <c r="S2913" s="11">
        <f>IFERROR(VLOOKUP(Tabla1[[#This Row],[FECHA]],'RECAUDOS LOCALES'!A:D,4,FALSE),0)</f>
        <v>1</v>
      </c>
      <c r="T2913" s="9">
        <f>IFERROR(VLOOKUP(Tabla1[[#This Row],[FECHA]],'RECAUDOS LOCALES'!A:D,3,FALSE),0)</f>
        <v>230750</v>
      </c>
      <c r="U2913" s="11">
        <f>IFERROR(VLOOKUP(Tabla1[[#This Row],[FECHA]],'RECAUDOS EXTERNOS'!A:D,4,FALSE),0)</f>
        <v>1</v>
      </c>
      <c r="V2913" s="9">
        <f>IFERROR(VLOOKUP(Tabla1[[#This Row],[FECHA]],'RECAUDOS EXTERNOS'!A:D,3,FALSE),0)</f>
        <v>122900</v>
      </c>
    </row>
    <row r="2914" spans="1:22" x14ac:dyDescent="0.25">
      <c r="A2914" s="1">
        <v>40473</v>
      </c>
      <c r="B2914" s="3" t="s">
        <v>0</v>
      </c>
      <c r="C2914" s="2">
        <v>40452</v>
      </c>
      <c r="D2914" s="5">
        <f>YEAR(Tabla1[[#This Row],[FECHA]])</f>
        <v>2010</v>
      </c>
      <c r="E2914" s="5">
        <f>IFERROR(VLOOKUP(Tabla1[[#This Row],[FECHA]],'COMPARENDOS TOTALES'!A:D,4,FALSE),0)</f>
        <v>5</v>
      </c>
      <c r="F2914" s="9">
        <f>IFERROR(VLOOKUP(Tabla1[[#This Row],[FECHA]],'COMPARENDOS TOTALES'!A:D,3,FALSE),0)</f>
        <v>1424833</v>
      </c>
      <c r="G2914" s="5">
        <f>IFERROR(VLOOKUP(Tabla1[[#This Row],[FECHA]],EXONERACIONES!A:D,4,FALSE),0)</f>
        <v>0</v>
      </c>
      <c r="H2914" s="9">
        <f>IFERROR(VLOOKUP(Tabla1[[#This Row],[FECHA]],EXONERACIONES!A:D,3,FALSE),0)</f>
        <v>0</v>
      </c>
      <c r="I2914" s="5">
        <f>IFERROR(VLOOKUP(Tabla1[[#This Row],[FECHA]],'SIMIT CON RES'!A:D,4,FALSE),0)</f>
        <v>1</v>
      </c>
      <c r="J2914" s="9">
        <f>IFERROR(VLOOKUP(Tabla1[[#This Row],[FECHA]],'SIMIT CON RES'!A:D,3,FALSE),0)</f>
        <v>257500</v>
      </c>
      <c r="K2914">
        <f>IFERROR(VLOOKUP(Tabla1[[#This Row],[FECHA]],'SIMIT SIN RES'!A:D,4,FALSE),0)</f>
        <v>0</v>
      </c>
      <c r="L2914" s="9">
        <f>IFERROR(VLOOKUP(Tabla1[[#This Row],[FECHA]],'SIMIT SIN RES'!A:D,3,FALSE),0)</f>
        <v>0</v>
      </c>
      <c r="M2914" s="5">
        <f>IFERROR(VLOOKUP(Tabla1[[#This Row],[FECHA]],'RECAUDOS DE COMPARENDOS'!A:D,4,FALSE),0)</f>
        <v>1</v>
      </c>
      <c r="N2914" s="9">
        <f>IFERROR(VLOOKUP(Tabla1[[#This Row],[FECHA]],'RECAUDOS DE COMPARENDOS'!A:D,3,FALSE),0)</f>
        <v>257500</v>
      </c>
      <c r="O2914" s="5">
        <f>IFERROR(VLOOKUP(Tabla1[[#This Row],[FECHA]],'RECAUDOS DE RESOLUCIONES'!A:D,4,FALSE),0)</f>
        <v>0</v>
      </c>
      <c r="P2914" s="9">
        <f>IFERROR(VLOOKUP(Tabla1[[#This Row],[FECHA]],'RECAUDOS DE RESOLUCIONES'!A:D,3,FALSE),0)</f>
        <v>0</v>
      </c>
      <c r="Q291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2914" s="9">
        <f>Tabla1[V. COMPARENDOS]-(Tabla1[V. EXONERACIONES]+Tabla1[[#This Row],[V. SIMIT CON RESOLUCION]]+Tabla1[[#This Row],[V. SIMIT SIN RESOLUCION]]+Tabla1[[#This Row],[V. RECAUDOS COMPARENDOS]]+Tabla1[[#This Row],[V. RECAUDOS RESOLUCIONES]])</f>
        <v>909833</v>
      </c>
      <c r="S2914" s="11">
        <f>IFERROR(VLOOKUP(Tabla1[[#This Row],[FECHA]],'RECAUDOS LOCALES'!A:D,4,FALSE),0)</f>
        <v>0</v>
      </c>
      <c r="T2914" s="9">
        <f>IFERROR(VLOOKUP(Tabla1[[#This Row],[FECHA]],'RECAUDOS LOCALES'!A:D,3,FALSE),0)</f>
        <v>0</v>
      </c>
      <c r="U2914" s="11">
        <f>IFERROR(VLOOKUP(Tabla1[[#This Row],[FECHA]],'RECAUDOS EXTERNOS'!A:D,4,FALSE),0)</f>
        <v>1</v>
      </c>
      <c r="V2914" s="9">
        <f>IFERROR(VLOOKUP(Tabla1[[#This Row],[FECHA]],'RECAUDOS EXTERNOS'!A:D,3,FALSE),0)</f>
        <v>218100</v>
      </c>
    </row>
    <row r="2915" spans="1:22" x14ac:dyDescent="0.25">
      <c r="A2915" s="1">
        <v>40474</v>
      </c>
      <c r="B2915" s="3" t="s">
        <v>5</v>
      </c>
      <c r="C2915" s="2">
        <v>40452</v>
      </c>
      <c r="D2915" s="5">
        <f>YEAR(Tabla1[[#This Row],[FECHA]])</f>
        <v>2010</v>
      </c>
      <c r="E2915" s="5">
        <f>IFERROR(VLOOKUP(Tabla1[[#This Row],[FECHA]],'COMPARENDOS TOTALES'!A:D,4,FALSE),0)</f>
        <v>14</v>
      </c>
      <c r="F2915" s="9">
        <f>IFERROR(VLOOKUP(Tabla1[[#This Row],[FECHA]],'COMPARENDOS TOTALES'!A:D,3,FALSE),0)</f>
        <v>5167166</v>
      </c>
      <c r="G2915" s="5">
        <f>IFERROR(VLOOKUP(Tabla1[[#This Row],[FECHA]],EXONERACIONES!A:D,4,FALSE),0)</f>
        <v>3</v>
      </c>
      <c r="H2915" s="9">
        <f>IFERROR(VLOOKUP(Tabla1[[#This Row],[FECHA]],EXONERACIONES!A:D,3,FALSE),0)</f>
        <v>1287500</v>
      </c>
      <c r="I2915" s="5">
        <f>IFERROR(VLOOKUP(Tabla1[[#This Row],[FECHA]],'SIMIT CON RES'!A:D,4,FALSE),0)</f>
        <v>5</v>
      </c>
      <c r="J2915" s="9">
        <f>IFERROR(VLOOKUP(Tabla1[[#This Row],[FECHA]],'SIMIT CON RES'!A:D,3,FALSE),0)</f>
        <v>1304666</v>
      </c>
      <c r="K2915">
        <f>IFERROR(VLOOKUP(Tabla1[[#This Row],[FECHA]],'SIMIT SIN RES'!A:D,4,FALSE),0)</f>
        <v>0</v>
      </c>
      <c r="L2915" s="9">
        <f>IFERROR(VLOOKUP(Tabla1[[#This Row],[FECHA]],'SIMIT SIN RES'!A:D,3,FALSE),0)</f>
        <v>0</v>
      </c>
      <c r="M2915" s="5">
        <f>IFERROR(VLOOKUP(Tabla1[[#This Row],[FECHA]],'RECAUDOS DE COMPARENDOS'!A:D,4,FALSE),0)</f>
        <v>0</v>
      </c>
      <c r="N2915" s="9">
        <f>IFERROR(VLOOKUP(Tabla1[[#This Row],[FECHA]],'RECAUDOS DE COMPARENDOS'!A:D,3,FALSE),0)</f>
        <v>0</v>
      </c>
      <c r="O2915" s="5">
        <f>IFERROR(VLOOKUP(Tabla1[[#This Row],[FECHA]],'RECAUDOS DE RESOLUCIONES'!A:D,4,FALSE),0)</f>
        <v>0</v>
      </c>
      <c r="P2915" s="9">
        <f>IFERROR(VLOOKUP(Tabla1[[#This Row],[FECHA]],'RECAUDOS DE RESOLUCIONES'!A:D,3,FALSE),0)</f>
        <v>0</v>
      </c>
      <c r="Q291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2915" s="9">
        <f>Tabla1[V. COMPARENDOS]-(Tabla1[V. EXONERACIONES]+Tabla1[[#This Row],[V. SIMIT CON RESOLUCION]]+Tabla1[[#This Row],[V. SIMIT SIN RESOLUCION]]+Tabla1[[#This Row],[V. RECAUDOS COMPARENDOS]]+Tabla1[[#This Row],[V. RECAUDOS RESOLUCIONES]])</f>
        <v>2575000</v>
      </c>
      <c r="S2915" s="11">
        <f>IFERROR(VLOOKUP(Tabla1[[#This Row],[FECHA]],'RECAUDOS LOCALES'!A:D,4,FALSE),0)</f>
        <v>0</v>
      </c>
      <c r="T2915" s="9">
        <f>IFERROR(VLOOKUP(Tabla1[[#This Row],[FECHA]],'RECAUDOS LOCALES'!A:D,3,FALSE),0)</f>
        <v>0</v>
      </c>
      <c r="U2915" s="11">
        <f>IFERROR(VLOOKUP(Tabla1[[#This Row],[FECHA]],'RECAUDOS EXTERNOS'!A:D,4,FALSE),0)</f>
        <v>0</v>
      </c>
      <c r="V2915" s="9">
        <f>IFERROR(VLOOKUP(Tabla1[[#This Row],[FECHA]],'RECAUDOS EXTERNOS'!A:D,3,FALSE),0)</f>
        <v>0</v>
      </c>
    </row>
    <row r="2916" spans="1:22" x14ac:dyDescent="0.25">
      <c r="A2916" s="1">
        <v>40475</v>
      </c>
      <c r="B2916" s="3" t="s">
        <v>4</v>
      </c>
      <c r="C2916" s="2">
        <v>40452</v>
      </c>
      <c r="D2916" s="5">
        <f>YEAR(Tabla1[[#This Row],[FECHA]])</f>
        <v>2010</v>
      </c>
      <c r="E2916" s="5">
        <f>IFERROR(VLOOKUP(Tabla1[[#This Row],[FECHA]],'COMPARENDOS TOTALES'!A:D,4,FALSE),0)</f>
        <v>9</v>
      </c>
      <c r="F2916" s="9">
        <f>IFERROR(VLOOKUP(Tabla1[[#This Row],[FECHA]],'COMPARENDOS TOTALES'!A:D,3,FALSE),0)</f>
        <v>4377500</v>
      </c>
      <c r="G2916" s="5">
        <f>IFERROR(VLOOKUP(Tabla1[[#This Row],[FECHA]],EXONERACIONES!A:D,4,FALSE),0)</f>
        <v>0</v>
      </c>
      <c r="H2916" s="9">
        <f>IFERROR(VLOOKUP(Tabla1[[#This Row],[FECHA]],EXONERACIONES!A:D,3,FALSE),0)</f>
        <v>0</v>
      </c>
      <c r="I2916" s="5">
        <f>IFERROR(VLOOKUP(Tabla1[[#This Row],[FECHA]],'SIMIT CON RES'!A:D,4,FALSE),0)</f>
        <v>7</v>
      </c>
      <c r="J2916" s="9">
        <f>IFERROR(VLOOKUP(Tabla1[[#This Row],[FECHA]],'SIMIT CON RES'!A:D,3,FALSE),0)</f>
        <v>3605000</v>
      </c>
      <c r="K2916">
        <f>IFERROR(VLOOKUP(Tabla1[[#This Row],[FECHA]],'SIMIT SIN RES'!A:D,4,FALSE),0)</f>
        <v>0</v>
      </c>
      <c r="L2916" s="9">
        <f>IFERROR(VLOOKUP(Tabla1[[#This Row],[FECHA]],'SIMIT SIN RES'!A:D,3,FALSE),0)</f>
        <v>0</v>
      </c>
      <c r="M2916" s="5">
        <f>IFERROR(VLOOKUP(Tabla1[[#This Row],[FECHA]],'RECAUDOS DE COMPARENDOS'!A:D,4,FALSE),0)</f>
        <v>0</v>
      </c>
      <c r="N2916" s="9">
        <f>IFERROR(VLOOKUP(Tabla1[[#This Row],[FECHA]],'RECAUDOS DE COMPARENDOS'!A:D,3,FALSE),0)</f>
        <v>0</v>
      </c>
      <c r="O2916" s="5">
        <f>IFERROR(VLOOKUP(Tabla1[[#This Row],[FECHA]],'RECAUDOS DE RESOLUCIONES'!A:D,4,FALSE),0)</f>
        <v>0</v>
      </c>
      <c r="P2916" s="9">
        <f>IFERROR(VLOOKUP(Tabla1[[#This Row],[FECHA]],'RECAUDOS DE RESOLUCIONES'!A:D,3,FALSE),0)</f>
        <v>0</v>
      </c>
      <c r="Q291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916" s="9">
        <f>Tabla1[V. COMPARENDOS]-(Tabla1[V. EXONERACIONES]+Tabla1[[#This Row],[V. SIMIT CON RESOLUCION]]+Tabla1[[#This Row],[V. SIMIT SIN RESOLUCION]]+Tabla1[[#This Row],[V. RECAUDOS COMPARENDOS]]+Tabla1[[#This Row],[V. RECAUDOS RESOLUCIONES]])</f>
        <v>772500</v>
      </c>
      <c r="S2916" s="11">
        <f>IFERROR(VLOOKUP(Tabla1[[#This Row],[FECHA]],'RECAUDOS LOCALES'!A:D,4,FALSE),0)</f>
        <v>0</v>
      </c>
      <c r="T2916" s="9">
        <f>IFERROR(VLOOKUP(Tabla1[[#This Row],[FECHA]],'RECAUDOS LOCALES'!A:D,3,FALSE),0)</f>
        <v>0</v>
      </c>
      <c r="U2916" s="11">
        <f>IFERROR(VLOOKUP(Tabla1[[#This Row],[FECHA]],'RECAUDOS EXTERNOS'!A:D,4,FALSE),0)</f>
        <v>0</v>
      </c>
      <c r="V2916" s="9">
        <f>IFERROR(VLOOKUP(Tabla1[[#This Row],[FECHA]],'RECAUDOS EXTERNOS'!A:D,3,FALSE),0)</f>
        <v>0</v>
      </c>
    </row>
    <row r="2917" spans="1:22" x14ac:dyDescent="0.25">
      <c r="A2917" s="1">
        <v>40476</v>
      </c>
      <c r="B2917" s="3" t="s">
        <v>1</v>
      </c>
      <c r="C2917" s="2">
        <v>40452</v>
      </c>
      <c r="D2917" s="5">
        <f>YEAR(Tabla1[[#This Row],[FECHA]])</f>
        <v>2010</v>
      </c>
      <c r="E2917" s="5">
        <f>IFERROR(VLOOKUP(Tabla1[[#This Row],[FECHA]],'COMPARENDOS TOTALES'!A:D,4,FALSE),0)</f>
        <v>2</v>
      </c>
      <c r="F2917" s="9">
        <f>IFERROR(VLOOKUP(Tabla1[[#This Row],[FECHA]],'COMPARENDOS TOTALES'!A:D,3,FALSE),0)</f>
        <v>274666</v>
      </c>
      <c r="G2917" s="5">
        <f>IFERROR(VLOOKUP(Tabla1[[#This Row],[FECHA]],EXONERACIONES!A:D,4,FALSE),0)</f>
        <v>0</v>
      </c>
      <c r="H2917" s="9">
        <f>IFERROR(VLOOKUP(Tabla1[[#This Row],[FECHA]],EXONERACIONES!A:D,3,FALSE),0)</f>
        <v>0</v>
      </c>
      <c r="I2917" s="5">
        <f>IFERROR(VLOOKUP(Tabla1[[#This Row],[FECHA]],'SIMIT CON RES'!A:D,4,FALSE),0)</f>
        <v>1</v>
      </c>
      <c r="J2917" s="9">
        <f>IFERROR(VLOOKUP(Tabla1[[#This Row],[FECHA]],'SIMIT CON RES'!A:D,3,FALSE),0)</f>
        <v>137333</v>
      </c>
      <c r="K2917">
        <f>IFERROR(VLOOKUP(Tabla1[[#This Row],[FECHA]],'SIMIT SIN RES'!A:D,4,FALSE),0)</f>
        <v>0</v>
      </c>
      <c r="L2917" s="9">
        <f>IFERROR(VLOOKUP(Tabla1[[#This Row],[FECHA]],'SIMIT SIN RES'!A:D,3,FALSE),0)</f>
        <v>0</v>
      </c>
      <c r="M2917" s="5">
        <f>IFERROR(VLOOKUP(Tabla1[[#This Row],[FECHA]],'RECAUDOS DE COMPARENDOS'!A:D,4,FALSE),0)</f>
        <v>0</v>
      </c>
      <c r="N2917" s="9">
        <f>IFERROR(VLOOKUP(Tabla1[[#This Row],[FECHA]],'RECAUDOS DE COMPARENDOS'!A:D,3,FALSE),0)</f>
        <v>0</v>
      </c>
      <c r="O2917" s="5">
        <f>IFERROR(VLOOKUP(Tabla1[[#This Row],[FECHA]],'RECAUDOS DE RESOLUCIONES'!A:D,4,FALSE),0)</f>
        <v>0</v>
      </c>
      <c r="P2917" s="9">
        <f>IFERROR(VLOOKUP(Tabla1[[#This Row],[FECHA]],'RECAUDOS DE RESOLUCIONES'!A:D,3,FALSE),0)</f>
        <v>0</v>
      </c>
      <c r="Q291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917" s="9">
        <f>Tabla1[V. COMPARENDOS]-(Tabla1[V. EXONERACIONES]+Tabla1[[#This Row],[V. SIMIT CON RESOLUCION]]+Tabla1[[#This Row],[V. SIMIT SIN RESOLUCION]]+Tabla1[[#This Row],[V. RECAUDOS COMPARENDOS]]+Tabla1[[#This Row],[V. RECAUDOS RESOLUCIONES]])</f>
        <v>137333</v>
      </c>
      <c r="S2917" s="11">
        <f>IFERROR(VLOOKUP(Tabla1[[#This Row],[FECHA]],'RECAUDOS LOCALES'!A:D,4,FALSE),0)</f>
        <v>0</v>
      </c>
      <c r="T2917" s="9">
        <f>IFERROR(VLOOKUP(Tabla1[[#This Row],[FECHA]],'RECAUDOS LOCALES'!A:D,3,FALSE),0)</f>
        <v>0</v>
      </c>
      <c r="U2917" s="11">
        <f>IFERROR(VLOOKUP(Tabla1[[#This Row],[FECHA]],'RECAUDOS EXTERNOS'!A:D,4,FALSE),0)</f>
        <v>1</v>
      </c>
      <c r="V2917" s="9">
        <f>IFERROR(VLOOKUP(Tabla1[[#This Row],[FECHA]],'RECAUDOS EXTERNOS'!A:D,3,FALSE),0)</f>
        <v>262550</v>
      </c>
    </row>
    <row r="2918" spans="1:22" x14ac:dyDescent="0.25">
      <c r="A2918" s="1">
        <v>40477</v>
      </c>
      <c r="B2918" s="3" t="s">
        <v>2</v>
      </c>
      <c r="C2918" s="2">
        <v>40452</v>
      </c>
      <c r="D2918" s="5">
        <f>YEAR(Tabla1[[#This Row],[FECHA]])</f>
        <v>2010</v>
      </c>
      <c r="E2918" s="5">
        <f>IFERROR(VLOOKUP(Tabla1[[#This Row],[FECHA]],'COMPARENDOS TOTALES'!A:D,4,FALSE),0)</f>
        <v>9</v>
      </c>
      <c r="F2918" s="9">
        <f>IFERROR(VLOOKUP(Tabla1[[#This Row],[FECHA]],'COMPARENDOS TOTALES'!A:D,3,FALSE),0)</f>
        <v>3605000</v>
      </c>
      <c r="G2918" s="5">
        <f>IFERROR(VLOOKUP(Tabla1[[#This Row],[FECHA]],EXONERACIONES!A:D,4,FALSE),0)</f>
        <v>0</v>
      </c>
      <c r="H2918" s="9">
        <f>IFERROR(VLOOKUP(Tabla1[[#This Row],[FECHA]],EXONERACIONES!A:D,3,FALSE),0)</f>
        <v>0</v>
      </c>
      <c r="I2918" s="5">
        <f>IFERROR(VLOOKUP(Tabla1[[#This Row],[FECHA]],'SIMIT CON RES'!A:D,4,FALSE),0)</f>
        <v>6</v>
      </c>
      <c r="J2918" s="9">
        <f>IFERROR(VLOOKUP(Tabla1[[#This Row],[FECHA]],'SIMIT CON RES'!A:D,3,FALSE),0)</f>
        <v>2575000</v>
      </c>
      <c r="K2918">
        <f>IFERROR(VLOOKUP(Tabla1[[#This Row],[FECHA]],'SIMIT SIN RES'!A:D,4,FALSE),0)</f>
        <v>0</v>
      </c>
      <c r="L2918" s="9">
        <f>IFERROR(VLOOKUP(Tabla1[[#This Row],[FECHA]],'SIMIT SIN RES'!A:D,3,FALSE),0)</f>
        <v>0</v>
      </c>
      <c r="M2918" s="5">
        <f>IFERROR(VLOOKUP(Tabla1[[#This Row],[FECHA]],'RECAUDOS DE COMPARENDOS'!A:D,4,FALSE),0)</f>
        <v>0</v>
      </c>
      <c r="N2918" s="9">
        <f>IFERROR(VLOOKUP(Tabla1[[#This Row],[FECHA]],'RECAUDOS DE COMPARENDOS'!A:D,3,FALSE),0)</f>
        <v>0</v>
      </c>
      <c r="O2918" s="5">
        <f>IFERROR(VLOOKUP(Tabla1[[#This Row],[FECHA]],'RECAUDOS DE RESOLUCIONES'!A:D,4,FALSE),0)</f>
        <v>0</v>
      </c>
      <c r="P2918" s="9">
        <f>IFERROR(VLOOKUP(Tabla1[[#This Row],[FECHA]],'RECAUDOS DE RESOLUCIONES'!A:D,3,FALSE),0)</f>
        <v>0</v>
      </c>
      <c r="Q291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2918" s="9">
        <f>Tabla1[V. COMPARENDOS]-(Tabla1[V. EXONERACIONES]+Tabla1[[#This Row],[V. SIMIT CON RESOLUCION]]+Tabla1[[#This Row],[V. SIMIT SIN RESOLUCION]]+Tabla1[[#This Row],[V. RECAUDOS COMPARENDOS]]+Tabla1[[#This Row],[V. RECAUDOS RESOLUCIONES]])</f>
        <v>1030000</v>
      </c>
      <c r="S2918" s="11">
        <f>IFERROR(VLOOKUP(Tabla1[[#This Row],[FECHA]],'RECAUDOS LOCALES'!A:D,4,FALSE),0)</f>
        <v>1</v>
      </c>
      <c r="T2918" s="9">
        <f>IFERROR(VLOOKUP(Tabla1[[#This Row],[FECHA]],'RECAUDOS LOCALES'!A:D,3,FALSE),0)</f>
        <v>203344</v>
      </c>
      <c r="U2918" s="11">
        <f>IFERROR(VLOOKUP(Tabla1[[#This Row],[FECHA]],'RECAUDOS EXTERNOS'!A:D,4,FALSE),0)</f>
        <v>6</v>
      </c>
      <c r="V2918" s="9">
        <f>IFERROR(VLOOKUP(Tabla1[[#This Row],[FECHA]],'RECAUDOS EXTERNOS'!A:D,3,FALSE),0)</f>
        <v>1293684</v>
      </c>
    </row>
    <row r="2919" spans="1:22" x14ac:dyDescent="0.25">
      <c r="A2919" s="1">
        <v>40478</v>
      </c>
      <c r="B2919" s="3" t="s">
        <v>3</v>
      </c>
      <c r="C2919" s="2">
        <v>40452</v>
      </c>
      <c r="D2919" s="5">
        <f>YEAR(Tabla1[[#This Row],[FECHA]])</f>
        <v>2010</v>
      </c>
      <c r="E2919" s="5">
        <f>IFERROR(VLOOKUP(Tabla1[[#This Row],[FECHA]],'COMPARENDOS TOTALES'!A:D,4,FALSE),0)</f>
        <v>8</v>
      </c>
      <c r="F2919" s="9">
        <f>IFERROR(VLOOKUP(Tabla1[[#This Row],[FECHA]],'COMPARENDOS TOTALES'!A:D,3,FALSE),0)</f>
        <v>2832500</v>
      </c>
      <c r="G2919" s="5">
        <f>IFERROR(VLOOKUP(Tabla1[[#This Row],[FECHA]],EXONERACIONES!A:D,4,FALSE),0)</f>
        <v>0</v>
      </c>
      <c r="H2919" s="9">
        <f>IFERROR(VLOOKUP(Tabla1[[#This Row],[FECHA]],EXONERACIONES!A:D,3,FALSE),0)</f>
        <v>0</v>
      </c>
      <c r="I2919" s="5">
        <f>IFERROR(VLOOKUP(Tabla1[[#This Row],[FECHA]],'SIMIT CON RES'!A:D,4,FALSE),0)</f>
        <v>4</v>
      </c>
      <c r="J2919" s="9">
        <f>IFERROR(VLOOKUP(Tabla1[[#This Row],[FECHA]],'SIMIT CON RES'!A:D,3,FALSE),0)</f>
        <v>1545000</v>
      </c>
      <c r="K2919">
        <f>IFERROR(VLOOKUP(Tabla1[[#This Row],[FECHA]],'SIMIT SIN RES'!A:D,4,FALSE),0)</f>
        <v>0</v>
      </c>
      <c r="L2919" s="9">
        <f>IFERROR(VLOOKUP(Tabla1[[#This Row],[FECHA]],'SIMIT SIN RES'!A:D,3,FALSE),0)</f>
        <v>0</v>
      </c>
      <c r="M2919" s="5">
        <f>IFERROR(VLOOKUP(Tabla1[[#This Row],[FECHA]],'RECAUDOS DE COMPARENDOS'!A:D,4,FALSE),0)</f>
        <v>0</v>
      </c>
      <c r="N2919" s="9">
        <f>IFERROR(VLOOKUP(Tabla1[[#This Row],[FECHA]],'RECAUDOS DE COMPARENDOS'!A:D,3,FALSE),0)</f>
        <v>0</v>
      </c>
      <c r="O2919" s="5">
        <f>IFERROR(VLOOKUP(Tabla1[[#This Row],[FECHA]],'RECAUDOS DE RESOLUCIONES'!A:D,4,FALSE),0)</f>
        <v>1</v>
      </c>
      <c r="P2919" s="9">
        <f>IFERROR(VLOOKUP(Tabla1[[#This Row],[FECHA]],'RECAUDOS DE RESOLUCIONES'!A:D,3,FALSE),0)</f>
        <v>257500</v>
      </c>
      <c r="Q291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2919" s="9">
        <f>Tabla1[V. COMPARENDOS]-(Tabla1[V. EXONERACIONES]+Tabla1[[#This Row],[V. SIMIT CON RESOLUCION]]+Tabla1[[#This Row],[V. SIMIT SIN RESOLUCION]]+Tabla1[[#This Row],[V. RECAUDOS COMPARENDOS]]+Tabla1[[#This Row],[V. RECAUDOS RESOLUCIONES]])</f>
        <v>1030000</v>
      </c>
      <c r="S2919" s="11">
        <f>IFERROR(VLOOKUP(Tabla1[[#This Row],[FECHA]],'RECAUDOS LOCALES'!A:D,4,FALSE),0)</f>
        <v>0</v>
      </c>
      <c r="T2919" s="9">
        <f>IFERROR(VLOOKUP(Tabla1[[#This Row],[FECHA]],'RECAUDOS LOCALES'!A:D,3,FALSE),0)</f>
        <v>0</v>
      </c>
      <c r="U2919" s="11">
        <f>IFERROR(VLOOKUP(Tabla1[[#This Row],[FECHA]],'RECAUDOS EXTERNOS'!A:D,4,FALSE),0)</f>
        <v>2</v>
      </c>
      <c r="V2919" s="9">
        <f>IFERROR(VLOOKUP(Tabla1[[#This Row],[FECHA]],'RECAUDOS EXTERNOS'!A:D,3,FALSE),0)</f>
        <v>590200</v>
      </c>
    </row>
    <row r="2920" spans="1:22" x14ac:dyDescent="0.25">
      <c r="A2920" s="1">
        <v>40479</v>
      </c>
      <c r="B2920" s="3" t="s">
        <v>6</v>
      </c>
      <c r="C2920" s="2">
        <v>40452</v>
      </c>
      <c r="D2920" s="5">
        <f>YEAR(Tabla1[[#This Row],[FECHA]])</f>
        <v>2010</v>
      </c>
      <c r="E2920" s="5">
        <f>IFERROR(VLOOKUP(Tabla1[[#This Row],[FECHA]],'COMPARENDOS TOTALES'!A:D,4,FALSE),0)</f>
        <v>2</v>
      </c>
      <c r="F2920" s="9">
        <f>IFERROR(VLOOKUP(Tabla1[[#This Row],[FECHA]],'COMPARENDOS TOTALES'!A:D,3,FALSE),0)</f>
        <v>515000</v>
      </c>
      <c r="G2920" s="5">
        <f>IFERROR(VLOOKUP(Tabla1[[#This Row],[FECHA]],EXONERACIONES!A:D,4,FALSE),0)</f>
        <v>0</v>
      </c>
      <c r="H2920" s="9">
        <f>IFERROR(VLOOKUP(Tabla1[[#This Row],[FECHA]],EXONERACIONES!A:D,3,FALSE),0)</f>
        <v>0</v>
      </c>
      <c r="I2920" s="5">
        <f>IFERROR(VLOOKUP(Tabla1[[#This Row],[FECHA]],'SIMIT CON RES'!A:D,4,FALSE),0)</f>
        <v>0</v>
      </c>
      <c r="J2920" s="9">
        <f>IFERROR(VLOOKUP(Tabla1[[#This Row],[FECHA]],'SIMIT CON RES'!A:D,3,FALSE),0)</f>
        <v>0</v>
      </c>
      <c r="K2920">
        <f>IFERROR(VLOOKUP(Tabla1[[#This Row],[FECHA]],'SIMIT SIN RES'!A:D,4,FALSE),0)</f>
        <v>0</v>
      </c>
      <c r="L2920" s="9">
        <f>IFERROR(VLOOKUP(Tabla1[[#This Row],[FECHA]],'SIMIT SIN RES'!A:D,3,FALSE),0)</f>
        <v>0</v>
      </c>
      <c r="M2920" s="5">
        <f>IFERROR(VLOOKUP(Tabla1[[#This Row],[FECHA]],'RECAUDOS DE COMPARENDOS'!A:D,4,FALSE),0)</f>
        <v>0</v>
      </c>
      <c r="N2920" s="9">
        <f>IFERROR(VLOOKUP(Tabla1[[#This Row],[FECHA]],'RECAUDOS DE COMPARENDOS'!A:D,3,FALSE),0)</f>
        <v>0</v>
      </c>
      <c r="O2920" s="5">
        <f>IFERROR(VLOOKUP(Tabla1[[#This Row],[FECHA]],'RECAUDOS DE RESOLUCIONES'!A:D,4,FALSE),0)</f>
        <v>0</v>
      </c>
      <c r="P2920" s="9">
        <f>IFERROR(VLOOKUP(Tabla1[[#This Row],[FECHA]],'RECAUDOS DE RESOLUCIONES'!A:D,3,FALSE),0)</f>
        <v>0</v>
      </c>
      <c r="Q292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920" s="9">
        <f>Tabla1[V. COMPARENDOS]-(Tabla1[V. EXONERACIONES]+Tabla1[[#This Row],[V. SIMIT CON RESOLUCION]]+Tabla1[[#This Row],[V. SIMIT SIN RESOLUCION]]+Tabla1[[#This Row],[V. RECAUDOS COMPARENDOS]]+Tabla1[[#This Row],[V. RECAUDOS RESOLUCIONES]])</f>
        <v>515000</v>
      </c>
      <c r="S2920" s="11">
        <f>IFERROR(VLOOKUP(Tabla1[[#This Row],[FECHA]],'RECAUDOS LOCALES'!A:D,4,FALSE),0)</f>
        <v>0</v>
      </c>
      <c r="T2920" s="9">
        <f>IFERROR(VLOOKUP(Tabla1[[#This Row],[FECHA]],'RECAUDOS LOCALES'!A:D,3,FALSE),0)</f>
        <v>0</v>
      </c>
      <c r="U2920" s="11">
        <f>IFERROR(VLOOKUP(Tabla1[[#This Row],[FECHA]],'RECAUDOS EXTERNOS'!A:D,4,FALSE),0)</f>
        <v>2</v>
      </c>
      <c r="V2920" s="9">
        <f>IFERROR(VLOOKUP(Tabla1[[#This Row],[FECHA]],'RECAUDOS EXTERNOS'!A:D,3,FALSE),0)</f>
        <v>437950</v>
      </c>
    </row>
    <row r="2921" spans="1:22" x14ac:dyDescent="0.25">
      <c r="A2921" s="1">
        <v>40480</v>
      </c>
      <c r="B2921" s="3" t="s">
        <v>0</v>
      </c>
      <c r="C2921" s="2">
        <v>40452</v>
      </c>
      <c r="D2921" s="5">
        <f>YEAR(Tabla1[[#This Row],[FECHA]])</f>
        <v>2010</v>
      </c>
      <c r="E2921" s="5">
        <f>IFERROR(VLOOKUP(Tabla1[[#This Row],[FECHA]],'COMPARENDOS TOTALES'!A:D,4,FALSE),0)</f>
        <v>3</v>
      </c>
      <c r="F2921" s="9">
        <f>IFERROR(VLOOKUP(Tabla1[[#This Row],[FECHA]],'COMPARENDOS TOTALES'!A:D,3,FALSE),0)</f>
        <v>1802500</v>
      </c>
      <c r="G2921" s="5">
        <f>IFERROR(VLOOKUP(Tabla1[[#This Row],[FECHA]],EXONERACIONES!A:D,4,FALSE),0)</f>
        <v>2</v>
      </c>
      <c r="H2921" s="9">
        <f>IFERROR(VLOOKUP(Tabla1[[#This Row],[FECHA]],EXONERACIONES!A:D,3,FALSE),0)</f>
        <v>1287500</v>
      </c>
      <c r="I2921" s="5">
        <f>IFERROR(VLOOKUP(Tabla1[[#This Row],[FECHA]],'SIMIT CON RES'!A:D,4,FALSE),0)</f>
        <v>0</v>
      </c>
      <c r="J2921" s="9">
        <f>IFERROR(VLOOKUP(Tabla1[[#This Row],[FECHA]],'SIMIT CON RES'!A:D,3,FALSE),0)</f>
        <v>0</v>
      </c>
      <c r="K2921">
        <f>IFERROR(VLOOKUP(Tabla1[[#This Row],[FECHA]],'SIMIT SIN RES'!A:D,4,FALSE),0)</f>
        <v>0</v>
      </c>
      <c r="L2921" s="9">
        <f>IFERROR(VLOOKUP(Tabla1[[#This Row],[FECHA]],'SIMIT SIN RES'!A:D,3,FALSE),0)</f>
        <v>0</v>
      </c>
      <c r="M2921" s="5">
        <f>IFERROR(VLOOKUP(Tabla1[[#This Row],[FECHA]],'RECAUDOS DE COMPARENDOS'!A:D,4,FALSE),0)</f>
        <v>0</v>
      </c>
      <c r="N2921" s="9">
        <f>IFERROR(VLOOKUP(Tabla1[[#This Row],[FECHA]],'RECAUDOS DE COMPARENDOS'!A:D,3,FALSE),0)</f>
        <v>0</v>
      </c>
      <c r="O2921" s="5">
        <f>IFERROR(VLOOKUP(Tabla1[[#This Row],[FECHA]],'RECAUDOS DE RESOLUCIONES'!A:D,4,FALSE),0)</f>
        <v>0</v>
      </c>
      <c r="P2921" s="9">
        <f>IFERROR(VLOOKUP(Tabla1[[#This Row],[FECHA]],'RECAUDOS DE RESOLUCIONES'!A:D,3,FALSE),0)</f>
        <v>0</v>
      </c>
      <c r="Q292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921" s="9">
        <f>Tabla1[V. COMPARENDOS]-(Tabla1[V. EXONERACIONES]+Tabla1[[#This Row],[V. SIMIT CON RESOLUCION]]+Tabla1[[#This Row],[V. SIMIT SIN RESOLUCION]]+Tabla1[[#This Row],[V. RECAUDOS COMPARENDOS]]+Tabla1[[#This Row],[V. RECAUDOS RESOLUCIONES]])</f>
        <v>515000</v>
      </c>
      <c r="S2921" s="11">
        <f>IFERROR(VLOOKUP(Tabla1[[#This Row],[FECHA]],'RECAUDOS LOCALES'!A:D,4,FALSE),0)</f>
        <v>1</v>
      </c>
      <c r="T2921" s="9">
        <f>IFERROR(VLOOKUP(Tabla1[[#This Row],[FECHA]],'RECAUDOS LOCALES'!A:D,3,FALSE),0)</f>
        <v>216850</v>
      </c>
      <c r="U2921" s="11">
        <f>IFERROR(VLOOKUP(Tabla1[[#This Row],[FECHA]],'RECAUDOS EXTERNOS'!A:D,4,FALSE),0)</f>
        <v>1</v>
      </c>
      <c r="V2921" s="9">
        <f>IFERROR(VLOOKUP(Tabla1[[#This Row],[FECHA]],'RECAUDOS EXTERNOS'!A:D,3,FALSE),0)</f>
        <v>230950</v>
      </c>
    </row>
    <row r="2922" spans="1:22" x14ac:dyDescent="0.25">
      <c r="A2922" s="1">
        <v>40481</v>
      </c>
      <c r="B2922" s="3" t="s">
        <v>5</v>
      </c>
      <c r="C2922" s="2">
        <v>40452</v>
      </c>
      <c r="D2922" s="5">
        <f>YEAR(Tabla1[[#This Row],[FECHA]])</f>
        <v>2010</v>
      </c>
      <c r="E2922" s="5">
        <f>IFERROR(VLOOKUP(Tabla1[[#This Row],[FECHA]],'COMPARENDOS TOTALES'!A:D,4,FALSE),0)</f>
        <v>10</v>
      </c>
      <c r="F2922" s="9">
        <f>IFERROR(VLOOKUP(Tabla1[[#This Row],[FECHA]],'COMPARENDOS TOTALES'!A:D,3,FALSE),0)</f>
        <v>3484833</v>
      </c>
      <c r="G2922" s="5">
        <f>IFERROR(VLOOKUP(Tabla1[[#This Row],[FECHA]],EXONERACIONES!A:D,4,FALSE),0)</f>
        <v>3</v>
      </c>
      <c r="H2922" s="9">
        <f>IFERROR(VLOOKUP(Tabla1[[#This Row],[FECHA]],EXONERACIONES!A:D,3,FALSE),0)</f>
        <v>1545000</v>
      </c>
      <c r="I2922" s="5">
        <f>IFERROR(VLOOKUP(Tabla1[[#This Row],[FECHA]],'SIMIT CON RES'!A:D,4,FALSE),0)</f>
        <v>2</v>
      </c>
      <c r="J2922" s="9">
        <f>IFERROR(VLOOKUP(Tabla1[[#This Row],[FECHA]],'SIMIT CON RES'!A:D,3,FALSE),0)</f>
        <v>772500</v>
      </c>
      <c r="K2922">
        <f>IFERROR(VLOOKUP(Tabla1[[#This Row],[FECHA]],'SIMIT SIN RES'!A:D,4,FALSE),0)</f>
        <v>0</v>
      </c>
      <c r="L2922" s="9">
        <f>IFERROR(VLOOKUP(Tabla1[[#This Row],[FECHA]],'SIMIT SIN RES'!A:D,3,FALSE),0)</f>
        <v>0</v>
      </c>
      <c r="M2922" s="5">
        <f>IFERROR(VLOOKUP(Tabla1[[#This Row],[FECHA]],'RECAUDOS DE COMPARENDOS'!A:D,4,FALSE),0)</f>
        <v>0</v>
      </c>
      <c r="N2922" s="9">
        <f>IFERROR(VLOOKUP(Tabla1[[#This Row],[FECHA]],'RECAUDOS DE COMPARENDOS'!A:D,3,FALSE),0)</f>
        <v>0</v>
      </c>
      <c r="O2922" s="5">
        <f>IFERROR(VLOOKUP(Tabla1[[#This Row],[FECHA]],'RECAUDOS DE RESOLUCIONES'!A:D,4,FALSE),0)</f>
        <v>0</v>
      </c>
      <c r="P2922" s="9">
        <f>IFERROR(VLOOKUP(Tabla1[[#This Row],[FECHA]],'RECAUDOS DE RESOLUCIONES'!A:D,3,FALSE),0)</f>
        <v>0</v>
      </c>
      <c r="Q292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2922" s="9">
        <f>Tabla1[V. COMPARENDOS]-(Tabla1[V. EXONERACIONES]+Tabla1[[#This Row],[V. SIMIT CON RESOLUCION]]+Tabla1[[#This Row],[V. SIMIT SIN RESOLUCION]]+Tabla1[[#This Row],[V. RECAUDOS COMPARENDOS]]+Tabla1[[#This Row],[V. RECAUDOS RESOLUCIONES]])</f>
        <v>1167333</v>
      </c>
      <c r="S2922" s="11">
        <f>IFERROR(VLOOKUP(Tabla1[[#This Row],[FECHA]],'RECAUDOS LOCALES'!A:D,4,FALSE),0)</f>
        <v>0</v>
      </c>
      <c r="T2922" s="9">
        <f>IFERROR(VLOOKUP(Tabla1[[#This Row],[FECHA]],'RECAUDOS LOCALES'!A:D,3,FALSE),0)</f>
        <v>0</v>
      </c>
      <c r="U2922" s="11">
        <f>IFERROR(VLOOKUP(Tabla1[[#This Row],[FECHA]],'RECAUDOS EXTERNOS'!A:D,4,FALSE),0)</f>
        <v>0</v>
      </c>
      <c r="V2922" s="9">
        <f>IFERROR(VLOOKUP(Tabla1[[#This Row],[FECHA]],'RECAUDOS EXTERNOS'!A:D,3,FALSE),0)</f>
        <v>0</v>
      </c>
    </row>
    <row r="2923" spans="1:22" x14ac:dyDescent="0.25">
      <c r="A2923" s="1">
        <v>40482</v>
      </c>
      <c r="B2923" s="3" t="s">
        <v>4</v>
      </c>
      <c r="C2923" s="2">
        <v>40452</v>
      </c>
      <c r="D2923" s="5">
        <f>YEAR(Tabla1[[#This Row],[FECHA]])</f>
        <v>2010</v>
      </c>
      <c r="E2923" s="5">
        <f>IFERROR(VLOOKUP(Tabla1[[#This Row],[FECHA]],'COMPARENDOS TOTALES'!A:D,4,FALSE),0)</f>
        <v>17</v>
      </c>
      <c r="F2923" s="9">
        <f>IFERROR(VLOOKUP(Tabla1[[#This Row],[FECHA]],'COMPARENDOS TOTALES'!A:D,3,FALSE),0)</f>
        <v>7879499</v>
      </c>
      <c r="G2923" s="5">
        <f>IFERROR(VLOOKUP(Tabla1[[#This Row],[FECHA]],EXONERACIONES!A:D,4,FALSE),0)</f>
        <v>2</v>
      </c>
      <c r="H2923" s="9">
        <f>IFERROR(VLOOKUP(Tabla1[[#This Row],[FECHA]],EXONERACIONES!A:D,3,FALSE),0)</f>
        <v>1287500</v>
      </c>
      <c r="I2923" s="5">
        <f>IFERROR(VLOOKUP(Tabla1[[#This Row],[FECHA]],'SIMIT CON RES'!A:D,4,FALSE),0)</f>
        <v>9</v>
      </c>
      <c r="J2923" s="9">
        <f>IFERROR(VLOOKUP(Tabla1[[#This Row],[FECHA]],'SIMIT CON RES'!A:D,3,FALSE),0)</f>
        <v>4514833</v>
      </c>
      <c r="K2923">
        <f>IFERROR(VLOOKUP(Tabla1[[#This Row],[FECHA]],'SIMIT SIN RES'!A:D,4,FALSE),0)</f>
        <v>0</v>
      </c>
      <c r="L2923" s="9">
        <f>IFERROR(VLOOKUP(Tabla1[[#This Row],[FECHA]],'SIMIT SIN RES'!A:D,3,FALSE),0)</f>
        <v>0</v>
      </c>
      <c r="M2923" s="5">
        <f>IFERROR(VLOOKUP(Tabla1[[#This Row],[FECHA]],'RECAUDOS DE COMPARENDOS'!A:D,4,FALSE),0)</f>
        <v>0</v>
      </c>
      <c r="N2923" s="9">
        <f>IFERROR(VLOOKUP(Tabla1[[#This Row],[FECHA]],'RECAUDOS DE COMPARENDOS'!A:D,3,FALSE),0)</f>
        <v>0</v>
      </c>
      <c r="O2923" s="5">
        <f>IFERROR(VLOOKUP(Tabla1[[#This Row],[FECHA]],'RECAUDOS DE RESOLUCIONES'!A:D,4,FALSE),0)</f>
        <v>0</v>
      </c>
      <c r="P2923" s="9">
        <f>IFERROR(VLOOKUP(Tabla1[[#This Row],[FECHA]],'RECAUDOS DE RESOLUCIONES'!A:D,3,FALSE),0)</f>
        <v>0</v>
      </c>
      <c r="Q292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2923" s="9">
        <f>Tabla1[V. COMPARENDOS]-(Tabla1[V. EXONERACIONES]+Tabla1[[#This Row],[V. SIMIT CON RESOLUCION]]+Tabla1[[#This Row],[V. SIMIT SIN RESOLUCION]]+Tabla1[[#This Row],[V. RECAUDOS COMPARENDOS]]+Tabla1[[#This Row],[V. RECAUDOS RESOLUCIONES]])</f>
        <v>2077166</v>
      </c>
      <c r="S2923" s="11">
        <f>IFERROR(VLOOKUP(Tabla1[[#This Row],[FECHA]],'RECAUDOS LOCALES'!A:D,4,FALSE),0)</f>
        <v>0</v>
      </c>
      <c r="T2923" s="9">
        <f>IFERROR(VLOOKUP(Tabla1[[#This Row],[FECHA]],'RECAUDOS LOCALES'!A:D,3,FALSE),0)</f>
        <v>0</v>
      </c>
      <c r="U2923" s="11">
        <f>IFERROR(VLOOKUP(Tabla1[[#This Row],[FECHA]],'RECAUDOS EXTERNOS'!A:D,4,FALSE),0)</f>
        <v>0</v>
      </c>
      <c r="V2923" s="9">
        <f>IFERROR(VLOOKUP(Tabla1[[#This Row],[FECHA]],'RECAUDOS EXTERNOS'!A:D,3,FALSE),0)</f>
        <v>0</v>
      </c>
    </row>
    <row r="2924" spans="1:22" x14ac:dyDescent="0.25">
      <c r="A2924" s="1">
        <v>40483</v>
      </c>
      <c r="B2924" s="3" t="s">
        <v>1</v>
      </c>
      <c r="C2924" s="2">
        <v>40483</v>
      </c>
      <c r="D2924" s="5">
        <f>YEAR(Tabla1[[#This Row],[FECHA]])</f>
        <v>2010</v>
      </c>
      <c r="E2924" s="5">
        <f>IFERROR(VLOOKUP(Tabla1[[#This Row],[FECHA]],'COMPARENDOS TOTALES'!A:D,4,FALSE),0)</f>
        <v>4</v>
      </c>
      <c r="F2924" s="9">
        <f>IFERROR(VLOOKUP(Tabla1[[#This Row],[FECHA]],'COMPARENDOS TOTALES'!A:D,3,FALSE),0)</f>
        <v>2060000</v>
      </c>
      <c r="G2924" s="5">
        <f>IFERROR(VLOOKUP(Tabla1[[#This Row],[FECHA]],EXONERACIONES!A:D,4,FALSE),0)</f>
        <v>1</v>
      </c>
      <c r="H2924" s="9">
        <f>IFERROR(VLOOKUP(Tabla1[[#This Row],[FECHA]],EXONERACIONES!A:D,3,FALSE),0)</f>
        <v>515000</v>
      </c>
      <c r="I2924" s="5">
        <f>IFERROR(VLOOKUP(Tabla1[[#This Row],[FECHA]],'SIMIT CON RES'!A:D,4,FALSE),0)</f>
        <v>1</v>
      </c>
      <c r="J2924" s="9">
        <f>IFERROR(VLOOKUP(Tabla1[[#This Row],[FECHA]],'SIMIT CON RES'!A:D,3,FALSE),0)</f>
        <v>772500</v>
      </c>
      <c r="K2924">
        <f>IFERROR(VLOOKUP(Tabla1[[#This Row],[FECHA]],'SIMIT SIN RES'!A:D,4,FALSE),0)</f>
        <v>0</v>
      </c>
      <c r="L2924" s="9">
        <f>IFERROR(VLOOKUP(Tabla1[[#This Row],[FECHA]],'SIMIT SIN RES'!A:D,3,FALSE),0)</f>
        <v>0</v>
      </c>
      <c r="M2924" s="5">
        <f>IFERROR(VLOOKUP(Tabla1[[#This Row],[FECHA]],'RECAUDOS DE COMPARENDOS'!A:D,4,FALSE),0)</f>
        <v>0</v>
      </c>
      <c r="N2924" s="9">
        <f>IFERROR(VLOOKUP(Tabla1[[#This Row],[FECHA]],'RECAUDOS DE COMPARENDOS'!A:D,3,FALSE),0)</f>
        <v>0</v>
      </c>
      <c r="O2924" s="5">
        <f>IFERROR(VLOOKUP(Tabla1[[#This Row],[FECHA]],'RECAUDOS DE RESOLUCIONES'!A:D,4,FALSE),0)</f>
        <v>0</v>
      </c>
      <c r="P2924" s="9">
        <f>IFERROR(VLOOKUP(Tabla1[[#This Row],[FECHA]],'RECAUDOS DE RESOLUCIONES'!A:D,3,FALSE),0)</f>
        <v>0</v>
      </c>
      <c r="Q292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924" s="9">
        <f>Tabla1[V. COMPARENDOS]-(Tabla1[V. EXONERACIONES]+Tabla1[[#This Row],[V. SIMIT CON RESOLUCION]]+Tabla1[[#This Row],[V. SIMIT SIN RESOLUCION]]+Tabla1[[#This Row],[V. RECAUDOS COMPARENDOS]]+Tabla1[[#This Row],[V. RECAUDOS RESOLUCIONES]])</f>
        <v>772500</v>
      </c>
      <c r="S2924" s="11">
        <f>IFERROR(VLOOKUP(Tabla1[[#This Row],[FECHA]],'RECAUDOS LOCALES'!A:D,4,FALSE),0)</f>
        <v>0</v>
      </c>
      <c r="T2924" s="9">
        <f>IFERROR(VLOOKUP(Tabla1[[#This Row],[FECHA]],'RECAUDOS LOCALES'!A:D,3,FALSE),0)</f>
        <v>0</v>
      </c>
      <c r="U2924" s="11">
        <f>IFERROR(VLOOKUP(Tabla1[[#This Row],[FECHA]],'RECAUDOS EXTERNOS'!A:D,4,FALSE),0)</f>
        <v>0</v>
      </c>
      <c r="V2924" s="9">
        <f>IFERROR(VLOOKUP(Tabla1[[#This Row],[FECHA]],'RECAUDOS EXTERNOS'!A:D,3,FALSE),0)</f>
        <v>0</v>
      </c>
    </row>
    <row r="2925" spans="1:22" x14ac:dyDescent="0.25">
      <c r="A2925" s="1">
        <v>40484</v>
      </c>
      <c r="B2925" s="3" t="s">
        <v>2</v>
      </c>
      <c r="C2925" s="2">
        <v>40483</v>
      </c>
      <c r="D2925" s="5">
        <f>YEAR(Tabla1[[#This Row],[FECHA]])</f>
        <v>2010</v>
      </c>
      <c r="E2925" s="5">
        <f>IFERROR(VLOOKUP(Tabla1[[#This Row],[FECHA]],'COMPARENDOS TOTALES'!A:D,4,FALSE),0)</f>
        <v>1</v>
      </c>
      <c r="F2925" s="9">
        <f>IFERROR(VLOOKUP(Tabla1[[#This Row],[FECHA]],'COMPARENDOS TOTALES'!A:D,3,FALSE),0)</f>
        <v>257500</v>
      </c>
      <c r="G2925" s="5">
        <f>IFERROR(VLOOKUP(Tabla1[[#This Row],[FECHA]],EXONERACIONES!A:D,4,FALSE),0)</f>
        <v>0</v>
      </c>
      <c r="H2925" s="9">
        <f>IFERROR(VLOOKUP(Tabla1[[#This Row],[FECHA]],EXONERACIONES!A:D,3,FALSE),0)</f>
        <v>0</v>
      </c>
      <c r="I2925" s="5">
        <f>IFERROR(VLOOKUP(Tabla1[[#This Row],[FECHA]],'SIMIT CON RES'!A:D,4,FALSE),0)</f>
        <v>1</v>
      </c>
      <c r="J2925" s="9">
        <f>IFERROR(VLOOKUP(Tabla1[[#This Row],[FECHA]],'SIMIT CON RES'!A:D,3,FALSE),0)</f>
        <v>257500</v>
      </c>
      <c r="K2925">
        <f>IFERROR(VLOOKUP(Tabla1[[#This Row],[FECHA]],'SIMIT SIN RES'!A:D,4,FALSE),0)</f>
        <v>0</v>
      </c>
      <c r="L2925" s="9">
        <f>IFERROR(VLOOKUP(Tabla1[[#This Row],[FECHA]],'SIMIT SIN RES'!A:D,3,FALSE),0)</f>
        <v>0</v>
      </c>
      <c r="M2925" s="5">
        <f>IFERROR(VLOOKUP(Tabla1[[#This Row],[FECHA]],'RECAUDOS DE COMPARENDOS'!A:D,4,FALSE),0)</f>
        <v>0</v>
      </c>
      <c r="N2925" s="9">
        <f>IFERROR(VLOOKUP(Tabla1[[#This Row],[FECHA]],'RECAUDOS DE COMPARENDOS'!A:D,3,FALSE),0)</f>
        <v>0</v>
      </c>
      <c r="O2925" s="5">
        <f>IFERROR(VLOOKUP(Tabla1[[#This Row],[FECHA]],'RECAUDOS DE RESOLUCIONES'!A:D,4,FALSE),0)</f>
        <v>0</v>
      </c>
      <c r="P2925" s="9">
        <f>IFERROR(VLOOKUP(Tabla1[[#This Row],[FECHA]],'RECAUDOS DE RESOLUCIONES'!A:D,3,FALSE),0)</f>
        <v>0</v>
      </c>
      <c r="Q292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92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925" s="11">
        <f>IFERROR(VLOOKUP(Tabla1[[#This Row],[FECHA]],'RECAUDOS LOCALES'!A:D,4,FALSE),0)</f>
        <v>0</v>
      </c>
      <c r="T2925" s="9">
        <f>IFERROR(VLOOKUP(Tabla1[[#This Row],[FECHA]],'RECAUDOS LOCALES'!A:D,3,FALSE),0)</f>
        <v>0</v>
      </c>
      <c r="U2925" s="11">
        <f>IFERROR(VLOOKUP(Tabla1[[#This Row],[FECHA]],'RECAUDOS EXTERNOS'!A:D,4,FALSE),0)</f>
        <v>5</v>
      </c>
      <c r="V2925" s="9">
        <f>IFERROR(VLOOKUP(Tabla1[[#This Row],[FECHA]],'RECAUDOS EXTERNOS'!A:D,3,FALSE),0)</f>
        <v>1152371</v>
      </c>
    </row>
    <row r="2926" spans="1:22" x14ac:dyDescent="0.25">
      <c r="A2926" s="1">
        <v>40485</v>
      </c>
      <c r="B2926" s="3" t="s">
        <v>3</v>
      </c>
      <c r="C2926" s="2">
        <v>40483</v>
      </c>
      <c r="D2926" s="5">
        <f>YEAR(Tabla1[[#This Row],[FECHA]])</f>
        <v>2010</v>
      </c>
      <c r="E2926" s="5">
        <f>IFERROR(VLOOKUP(Tabla1[[#This Row],[FECHA]],'COMPARENDOS TOTALES'!A:D,4,FALSE),0)</f>
        <v>0</v>
      </c>
      <c r="F2926" s="9">
        <f>IFERROR(VLOOKUP(Tabla1[[#This Row],[FECHA]],'COMPARENDOS TOTALES'!A:D,3,FALSE),0)</f>
        <v>0</v>
      </c>
      <c r="G2926" s="5">
        <f>IFERROR(VLOOKUP(Tabla1[[#This Row],[FECHA]],EXONERACIONES!A:D,4,FALSE),0)</f>
        <v>0</v>
      </c>
      <c r="H2926" s="9">
        <f>IFERROR(VLOOKUP(Tabla1[[#This Row],[FECHA]],EXONERACIONES!A:D,3,FALSE),0)</f>
        <v>0</v>
      </c>
      <c r="I2926" s="5">
        <f>IFERROR(VLOOKUP(Tabla1[[#This Row],[FECHA]],'SIMIT CON RES'!A:D,4,FALSE),0)</f>
        <v>0</v>
      </c>
      <c r="J2926" s="9">
        <f>IFERROR(VLOOKUP(Tabla1[[#This Row],[FECHA]],'SIMIT CON RES'!A:D,3,FALSE),0)</f>
        <v>0</v>
      </c>
      <c r="K2926">
        <f>IFERROR(VLOOKUP(Tabla1[[#This Row],[FECHA]],'SIMIT SIN RES'!A:D,4,FALSE),0)</f>
        <v>0</v>
      </c>
      <c r="L2926" s="9">
        <f>IFERROR(VLOOKUP(Tabla1[[#This Row],[FECHA]],'SIMIT SIN RES'!A:D,3,FALSE),0)</f>
        <v>0</v>
      </c>
      <c r="M2926" s="5">
        <f>IFERROR(VLOOKUP(Tabla1[[#This Row],[FECHA]],'RECAUDOS DE COMPARENDOS'!A:D,4,FALSE),0)</f>
        <v>0</v>
      </c>
      <c r="N2926" s="9">
        <f>IFERROR(VLOOKUP(Tabla1[[#This Row],[FECHA]],'RECAUDOS DE COMPARENDOS'!A:D,3,FALSE),0)</f>
        <v>0</v>
      </c>
      <c r="O2926" s="5">
        <f>IFERROR(VLOOKUP(Tabla1[[#This Row],[FECHA]],'RECAUDOS DE RESOLUCIONES'!A:D,4,FALSE),0)</f>
        <v>0</v>
      </c>
      <c r="P2926" s="9">
        <f>IFERROR(VLOOKUP(Tabla1[[#This Row],[FECHA]],'RECAUDOS DE RESOLUCIONES'!A:D,3,FALSE),0)</f>
        <v>0</v>
      </c>
      <c r="Q292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92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926" s="11">
        <f>IFERROR(VLOOKUP(Tabla1[[#This Row],[FECHA]],'RECAUDOS LOCALES'!A:D,4,FALSE),0)</f>
        <v>0</v>
      </c>
      <c r="T2926" s="9">
        <f>IFERROR(VLOOKUP(Tabla1[[#This Row],[FECHA]],'RECAUDOS LOCALES'!A:D,3,FALSE),0)</f>
        <v>0</v>
      </c>
      <c r="U2926" s="11">
        <f>IFERROR(VLOOKUP(Tabla1[[#This Row],[FECHA]],'RECAUDOS EXTERNOS'!A:D,4,FALSE),0)</f>
        <v>6</v>
      </c>
      <c r="V2926" s="9">
        <f>IFERROR(VLOOKUP(Tabla1[[#This Row],[FECHA]],'RECAUDOS EXTERNOS'!A:D,3,FALSE),0)</f>
        <v>1518685</v>
      </c>
    </row>
    <row r="2927" spans="1:22" x14ac:dyDescent="0.25">
      <c r="A2927" s="1">
        <v>40486</v>
      </c>
      <c r="B2927" s="3" t="s">
        <v>6</v>
      </c>
      <c r="C2927" s="2">
        <v>40483</v>
      </c>
      <c r="D2927" s="5">
        <f>YEAR(Tabla1[[#This Row],[FECHA]])</f>
        <v>2010</v>
      </c>
      <c r="E2927" s="5">
        <f>IFERROR(VLOOKUP(Tabla1[[#This Row],[FECHA]],'COMPARENDOS TOTALES'!A:D,4,FALSE),0)</f>
        <v>6</v>
      </c>
      <c r="F2927" s="9">
        <f>IFERROR(VLOOKUP(Tabla1[[#This Row],[FECHA]],'COMPARENDOS TOTALES'!A:D,3,FALSE),0)</f>
        <v>1545000</v>
      </c>
      <c r="G2927" s="5">
        <f>IFERROR(VLOOKUP(Tabla1[[#This Row],[FECHA]],EXONERACIONES!A:D,4,FALSE),0)</f>
        <v>0</v>
      </c>
      <c r="H2927" s="9">
        <f>IFERROR(VLOOKUP(Tabla1[[#This Row],[FECHA]],EXONERACIONES!A:D,3,FALSE),0)</f>
        <v>0</v>
      </c>
      <c r="I2927" s="5">
        <f>IFERROR(VLOOKUP(Tabla1[[#This Row],[FECHA]],'SIMIT CON RES'!A:D,4,FALSE),0)</f>
        <v>2</v>
      </c>
      <c r="J2927" s="9">
        <f>IFERROR(VLOOKUP(Tabla1[[#This Row],[FECHA]],'SIMIT CON RES'!A:D,3,FALSE),0)</f>
        <v>515000</v>
      </c>
      <c r="K2927">
        <f>IFERROR(VLOOKUP(Tabla1[[#This Row],[FECHA]],'SIMIT SIN RES'!A:D,4,FALSE),0)</f>
        <v>0</v>
      </c>
      <c r="L2927" s="9">
        <f>IFERROR(VLOOKUP(Tabla1[[#This Row],[FECHA]],'SIMIT SIN RES'!A:D,3,FALSE),0)</f>
        <v>0</v>
      </c>
      <c r="M2927" s="5">
        <f>IFERROR(VLOOKUP(Tabla1[[#This Row],[FECHA]],'RECAUDOS DE COMPARENDOS'!A:D,4,FALSE),0)</f>
        <v>0</v>
      </c>
      <c r="N2927" s="9">
        <f>IFERROR(VLOOKUP(Tabla1[[#This Row],[FECHA]],'RECAUDOS DE COMPARENDOS'!A:D,3,FALSE),0)</f>
        <v>0</v>
      </c>
      <c r="O2927" s="5">
        <f>IFERROR(VLOOKUP(Tabla1[[#This Row],[FECHA]],'RECAUDOS DE RESOLUCIONES'!A:D,4,FALSE),0)</f>
        <v>0</v>
      </c>
      <c r="P2927" s="9">
        <f>IFERROR(VLOOKUP(Tabla1[[#This Row],[FECHA]],'RECAUDOS DE RESOLUCIONES'!A:D,3,FALSE),0)</f>
        <v>0</v>
      </c>
      <c r="Q292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2927" s="9">
        <f>Tabla1[V. COMPARENDOS]-(Tabla1[V. EXONERACIONES]+Tabla1[[#This Row],[V. SIMIT CON RESOLUCION]]+Tabla1[[#This Row],[V. SIMIT SIN RESOLUCION]]+Tabla1[[#This Row],[V. RECAUDOS COMPARENDOS]]+Tabla1[[#This Row],[V. RECAUDOS RESOLUCIONES]])</f>
        <v>1030000</v>
      </c>
      <c r="S2927" s="11">
        <f>IFERROR(VLOOKUP(Tabla1[[#This Row],[FECHA]],'RECAUDOS LOCALES'!A:D,4,FALSE),0)</f>
        <v>0</v>
      </c>
      <c r="T2927" s="9">
        <f>IFERROR(VLOOKUP(Tabla1[[#This Row],[FECHA]],'RECAUDOS LOCALES'!A:D,3,FALSE),0)</f>
        <v>0</v>
      </c>
      <c r="U2927" s="11">
        <f>IFERROR(VLOOKUP(Tabla1[[#This Row],[FECHA]],'RECAUDOS EXTERNOS'!A:D,4,FALSE),0)</f>
        <v>3</v>
      </c>
      <c r="V2927" s="9">
        <f>IFERROR(VLOOKUP(Tabla1[[#This Row],[FECHA]],'RECAUDOS EXTERNOS'!A:D,3,FALSE),0)</f>
        <v>978150</v>
      </c>
    </row>
    <row r="2928" spans="1:22" x14ac:dyDescent="0.25">
      <c r="A2928" s="1">
        <v>40487</v>
      </c>
      <c r="B2928" s="3" t="s">
        <v>0</v>
      </c>
      <c r="C2928" s="2">
        <v>40483</v>
      </c>
      <c r="D2928" s="5">
        <f>YEAR(Tabla1[[#This Row],[FECHA]])</f>
        <v>2010</v>
      </c>
      <c r="E2928" s="5">
        <f>IFERROR(VLOOKUP(Tabla1[[#This Row],[FECHA]],'COMPARENDOS TOTALES'!A:D,4,FALSE),0)</f>
        <v>5</v>
      </c>
      <c r="F2928" s="9">
        <f>IFERROR(VLOOKUP(Tabla1[[#This Row],[FECHA]],'COMPARENDOS TOTALES'!A:D,3,FALSE),0)</f>
        <v>1802500</v>
      </c>
      <c r="G2928" s="5">
        <f>IFERROR(VLOOKUP(Tabla1[[#This Row],[FECHA]],EXONERACIONES!A:D,4,FALSE),0)</f>
        <v>3</v>
      </c>
      <c r="H2928" s="9">
        <f>IFERROR(VLOOKUP(Tabla1[[#This Row],[FECHA]],EXONERACIONES!A:D,3,FALSE),0)</f>
        <v>1030000</v>
      </c>
      <c r="I2928" s="5">
        <f>IFERROR(VLOOKUP(Tabla1[[#This Row],[FECHA]],'SIMIT CON RES'!A:D,4,FALSE),0)</f>
        <v>1</v>
      </c>
      <c r="J2928" s="9">
        <f>IFERROR(VLOOKUP(Tabla1[[#This Row],[FECHA]],'SIMIT CON RES'!A:D,3,FALSE),0)</f>
        <v>257500</v>
      </c>
      <c r="K2928">
        <f>IFERROR(VLOOKUP(Tabla1[[#This Row],[FECHA]],'SIMIT SIN RES'!A:D,4,FALSE),0)</f>
        <v>0</v>
      </c>
      <c r="L2928" s="9">
        <f>IFERROR(VLOOKUP(Tabla1[[#This Row],[FECHA]],'SIMIT SIN RES'!A:D,3,FALSE),0)</f>
        <v>0</v>
      </c>
      <c r="M2928" s="5">
        <f>IFERROR(VLOOKUP(Tabla1[[#This Row],[FECHA]],'RECAUDOS DE COMPARENDOS'!A:D,4,FALSE),0)</f>
        <v>0</v>
      </c>
      <c r="N2928" s="9">
        <f>IFERROR(VLOOKUP(Tabla1[[#This Row],[FECHA]],'RECAUDOS DE COMPARENDOS'!A:D,3,FALSE),0)</f>
        <v>0</v>
      </c>
      <c r="O2928" s="5">
        <f>IFERROR(VLOOKUP(Tabla1[[#This Row],[FECHA]],'RECAUDOS DE RESOLUCIONES'!A:D,4,FALSE),0)</f>
        <v>0</v>
      </c>
      <c r="P2928" s="9">
        <f>IFERROR(VLOOKUP(Tabla1[[#This Row],[FECHA]],'RECAUDOS DE RESOLUCIONES'!A:D,3,FALSE),0)</f>
        <v>0</v>
      </c>
      <c r="Q292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928" s="9">
        <f>Tabla1[V. COMPARENDOS]-(Tabla1[V. EXONERACIONES]+Tabla1[[#This Row],[V. SIMIT CON RESOLUCION]]+Tabla1[[#This Row],[V. SIMIT SIN RESOLUCION]]+Tabla1[[#This Row],[V. RECAUDOS COMPARENDOS]]+Tabla1[[#This Row],[V. RECAUDOS RESOLUCIONES]])</f>
        <v>515000</v>
      </c>
      <c r="S2928" s="11">
        <f>IFERROR(VLOOKUP(Tabla1[[#This Row],[FECHA]],'RECAUDOS LOCALES'!A:D,4,FALSE),0)</f>
        <v>2</v>
      </c>
      <c r="T2928" s="9">
        <f>IFERROR(VLOOKUP(Tabla1[[#This Row],[FECHA]],'RECAUDOS LOCALES'!A:D,3,FALSE),0)</f>
        <v>330532</v>
      </c>
      <c r="U2928" s="11">
        <f>IFERROR(VLOOKUP(Tabla1[[#This Row],[FECHA]],'RECAUDOS EXTERNOS'!A:D,4,FALSE),0)</f>
        <v>1</v>
      </c>
      <c r="V2928" s="9">
        <f>IFERROR(VLOOKUP(Tabla1[[#This Row],[FECHA]],'RECAUDOS EXTERNOS'!A:D,3,FALSE),0)</f>
        <v>529100</v>
      </c>
    </row>
    <row r="2929" spans="1:22" x14ac:dyDescent="0.25">
      <c r="A2929" s="1">
        <v>40488</v>
      </c>
      <c r="B2929" s="3" t="s">
        <v>5</v>
      </c>
      <c r="C2929" s="2">
        <v>40483</v>
      </c>
      <c r="D2929" s="5">
        <f>YEAR(Tabla1[[#This Row],[FECHA]])</f>
        <v>2010</v>
      </c>
      <c r="E2929" s="5">
        <f>IFERROR(VLOOKUP(Tabla1[[#This Row],[FECHA]],'COMPARENDOS TOTALES'!A:D,4,FALSE),0)</f>
        <v>0</v>
      </c>
      <c r="F2929" s="9">
        <f>IFERROR(VLOOKUP(Tabla1[[#This Row],[FECHA]],'COMPARENDOS TOTALES'!A:D,3,FALSE),0)</f>
        <v>0</v>
      </c>
      <c r="G2929" s="5">
        <f>IFERROR(VLOOKUP(Tabla1[[#This Row],[FECHA]],EXONERACIONES!A:D,4,FALSE),0)</f>
        <v>0</v>
      </c>
      <c r="H2929" s="9">
        <f>IFERROR(VLOOKUP(Tabla1[[#This Row],[FECHA]],EXONERACIONES!A:D,3,FALSE),0)</f>
        <v>0</v>
      </c>
      <c r="I2929" s="5">
        <f>IFERROR(VLOOKUP(Tabla1[[#This Row],[FECHA]],'SIMIT CON RES'!A:D,4,FALSE),0)</f>
        <v>0</v>
      </c>
      <c r="J2929" s="9">
        <f>IFERROR(VLOOKUP(Tabla1[[#This Row],[FECHA]],'SIMIT CON RES'!A:D,3,FALSE),0)</f>
        <v>0</v>
      </c>
      <c r="K2929">
        <f>IFERROR(VLOOKUP(Tabla1[[#This Row],[FECHA]],'SIMIT SIN RES'!A:D,4,FALSE),0)</f>
        <v>0</v>
      </c>
      <c r="L2929" s="9">
        <f>IFERROR(VLOOKUP(Tabla1[[#This Row],[FECHA]],'SIMIT SIN RES'!A:D,3,FALSE),0)</f>
        <v>0</v>
      </c>
      <c r="M2929" s="5">
        <f>IFERROR(VLOOKUP(Tabla1[[#This Row],[FECHA]],'RECAUDOS DE COMPARENDOS'!A:D,4,FALSE),0)</f>
        <v>0</v>
      </c>
      <c r="N2929" s="9">
        <f>IFERROR(VLOOKUP(Tabla1[[#This Row],[FECHA]],'RECAUDOS DE COMPARENDOS'!A:D,3,FALSE),0)</f>
        <v>0</v>
      </c>
      <c r="O2929" s="5">
        <f>IFERROR(VLOOKUP(Tabla1[[#This Row],[FECHA]],'RECAUDOS DE RESOLUCIONES'!A:D,4,FALSE),0)</f>
        <v>0</v>
      </c>
      <c r="P2929" s="9">
        <f>IFERROR(VLOOKUP(Tabla1[[#This Row],[FECHA]],'RECAUDOS DE RESOLUCIONES'!A:D,3,FALSE),0)</f>
        <v>0</v>
      </c>
      <c r="Q292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92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929" s="11">
        <f>IFERROR(VLOOKUP(Tabla1[[#This Row],[FECHA]],'RECAUDOS LOCALES'!A:D,4,FALSE),0)</f>
        <v>0</v>
      </c>
      <c r="T2929" s="9">
        <f>IFERROR(VLOOKUP(Tabla1[[#This Row],[FECHA]],'RECAUDOS LOCALES'!A:D,3,FALSE),0)</f>
        <v>0</v>
      </c>
      <c r="U2929" s="11">
        <f>IFERROR(VLOOKUP(Tabla1[[#This Row],[FECHA]],'RECAUDOS EXTERNOS'!A:D,4,FALSE),0)</f>
        <v>1</v>
      </c>
      <c r="V2929" s="9">
        <f>IFERROR(VLOOKUP(Tabla1[[#This Row],[FECHA]],'RECAUDOS EXTERNOS'!A:D,3,FALSE),0)</f>
        <v>511000</v>
      </c>
    </row>
    <row r="2930" spans="1:22" x14ac:dyDescent="0.25">
      <c r="A2930" s="1">
        <v>40489</v>
      </c>
      <c r="B2930" s="3" t="s">
        <v>4</v>
      </c>
      <c r="C2930" s="2">
        <v>40483</v>
      </c>
      <c r="D2930" s="5">
        <f>YEAR(Tabla1[[#This Row],[FECHA]])</f>
        <v>2010</v>
      </c>
      <c r="E2930" s="5">
        <f>IFERROR(VLOOKUP(Tabla1[[#This Row],[FECHA]],'COMPARENDOS TOTALES'!A:D,4,FALSE),0)</f>
        <v>10</v>
      </c>
      <c r="F2930" s="9">
        <f>IFERROR(VLOOKUP(Tabla1[[#This Row],[FECHA]],'COMPARENDOS TOTALES'!A:D,3,FALSE),0)</f>
        <v>3742333</v>
      </c>
      <c r="G2930" s="5">
        <f>IFERROR(VLOOKUP(Tabla1[[#This Row],[FECHA]],EXONERACIONES!A:D,4,FALSE),0)</f>
        <v>3</v>
      </c>
      <c r="H2930" s="9">
        <f>IFERROR(VLOOKUP(Tabla1[[#This Row],[FECHA]],EXONERACIONES!A:D,3,FALSE),0)</f>
        <v>1167333</v>
      </c>
      <c r="I2930" s="5">
        <f>IFERROR(VLOOKUP(Tabla1[[#This Row],[FECHA]],'SIMIT CON RES'!A:D,4,FALSE),0)</f>
        <v>6</v>
      </c>
      <c r="J2930" s="9">
        <f>IFERROR(VLOOKUP(Tabla1[[#This Row],[FECHA]],'SIMIT CON RES'!A:D,3,FALSE),0)</f>
        <v>2060000</v>
      </c>
      <c r="K2930">
        <f>IFERROR(VLOOKUP(Tabla1[[#This Row],[FECHA]],'SIMIT SIN RES'!A:D,4,FALSE),0)</f>
        <v>0</v>
      </c>
      <c r="L2930" s="9">
        <f>IFERROR(VLOOKUP(Tabla1[[#This Row],[FECHA]],'SIMIT SIN RES'!A:D,3,FALSE),0)</f>
        <v>0</v>
      </c>
      <c r="M2930" s="5">
        <f>IFERROR(VLOOKUP(Tabla1[[#This Row],[FECHA]],'RECAUDOS DE COMPARENDOS'!A:D,4,FALSE),0)</f>
        <v>0</v>
      </c>
      <c r="N2930" s="9">
        <f>IFERROR(VLOOKUP(Tabla1[[#This Row],[FECHA]],'RECAUDOS DE COMPARENDOS'!A:D,3,FALSE),0)</f>
        <v>0</v>
      </c>
      <c r="O2930" s="5">
        <f>IFERROR(VLOOKUP(Tabla1[[#This Row],[FECHA]],'RECAUDOS DE RESOLUCIONES'!A:D,4,FALSE),0)</f>
        <v>0</v>
      </c>
      <c r="P2930" s="9">
        <f>IFERROR(VLOOKUP(Tabla1[[#This Row],[FECHA]],'RECAUDOS DE RESOLUCIONES'!A:D,3,FALSE),0)</f>
        <v>0</v>
      </c>
      <c r="Q293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930" s="9">
        <f>Tabla1[V. COMPARENDOS]-(Tabla1[V. EXONERACIONES]+Tabla1[[#This Row],[V. SIMIT CON RESOLUCION]]+Tabla1[[#This Row],[V. SIMIT SIN RESOLUCION]]+Tabla1[[#This Row],[V. RECAUDOS COMPARENDOS]]+Tabla1[[#This Row],[V. RECAUDOS RESOLUCIONES]])</f>
        <v>515000</v>
      </c>
      <c r="S2930" s="11">
        <f>IFERROR(VLOOKUP(Tabla1[[#This Row],[FECHA]],'RECAUDOS LOCALES'!A:D,4,FALSE),0)</f>
        <v>0</v>
      </c>
      <c r="T2930" s="9">
        <f>IFERROR(VLOOKUP(Tabla1[[#This Row],[FECHA]],'RECAUDOS LOCALES'!A:D,3,FALSE),0)</f>
        <v>0</v>
      </c>
      <c r="U2930" s="11">
        <f>IFERROR(VLOOKUP(Tabla1[[#This Row],[FECHA]],'RECAUDOS EXTERNOS'!A:D,4,FALSE),0)</f>
        <v>0</v>
      </c>
      <c r="V2930" s="9">
        <f>IFERROR(VLOOKUP(Tabla1[[#This Row],[FECHA]],'RECAUDOS EXTERNOS'!A:D,3,FALSE),0)</f>
        <v>0</v>
      </c>
    </row>
    <row r="2931" spans="1:22" x14ac:dyDescent="0.25">
      <c r="A2931" s="1">
        <v>40490</v>
      </c>
      <c r="B2931" s="3" t="s">
        <v>1</v>
      </c>
      <c r="C2931" s="2">
        <v>40483</v>
      </c>
      <c r="D2931" s="5">
        <f>YEAR(Tabla1[[#This Row],[FECHA]])</f>
        <v>2010</v>
      </c>
      <c r="E2931" s="5">
        <f>IFERROR(VLOOKUP(Tabla1[[#This Row],[FECHA]],'COMPARENDOS TOTALES'!A:D,4,FALSE),0)</f>
        <v>4</v>
      </c>
      <c r="F2931" s="9">
        <f>IFERROR(VLOOKUP(Tabla1[[#This Row],[FECHA]],'COMPARENDOS TOTALES'!A:D,3,FALSE),0)</f>
        <v>845458</v>
      </c>
      <c r="G2931" s="5">
        <f>IFERROR(VLOOKUP(Tabla1[[#This Row],[FECHA]],EXONERACIONES!A:D,4,FALSE),0)</f>
        <v>0</v>
      </c>
      <c r="H2931" s="9">
        <f>IFERROR(VLOOKUP(Tabla1[[#This Row],[FECHA]],EXONERACIONES!A:D,3,FALSE),0)</f>
        <v>0</v>
      </c>
      <c r="I2931" s="5">
        <f>IFERROR(VLOOKUP(Tabla1[[#This Row],[FECHA]],'SIMIT CON RES'!A:D,4,FALSE),0)</f>
        <v>3</v>
      </c>
      <c r="J2931" s="9">
        <f>IFERROR(VLOOKUP(Tabla1[[#This Row],[FECHA]],'SIMIT CON RES'!A:D,3,FALSE),0)</f>
        <v>652333</v>
      </c>
      <c r="K2931">
        <f>IFERROR(VLOOKUP(Tabla1[[#This Row],[FECHA]],'SIMIT SIN RES'!A:D,4,FALSE),0)</f>
        <v>0</v>
      </c>
      <c r="L2931" s="9">
        <f>IFERROR(VLOOKUP(Tabla1[[#This Row],[FECHA]],'SIMIT SIN RES'!A:D,3,FALSE),0)</f>
        <v>0</v>
      </c>
      <c r="M2931" s="5">
        <f>IFERROR(VLOOKUP(Tabla1[[#This Row],[FECHA]],'RECAUDOS DE COMPARENDOS'!A:D,4,FALSE),0)</f>
        <v>1</v>
      </c>
      <c r="N2931" s="9">
        <f>IFERROR(VLOOKUP(Tabla1[[#This Row],[FECHA]],'RECAUDOS DE COMPARENDOS'!A:D,3,FALSE),0)</f>
        <v>193125</v>
      </c>
      <c r="O2931" s="5">
        <f>IFERROR(VLOOKUP(Tabla1[[#This Row],[FECHA]],'RECAUDOS DE RESOLUCIONES'!A:D,4,FALSE),0)</f>
        <v>0</v>
      </c>
      <c r="P2931" s="9">
        <f>IFERROR(VLOOKUP(Tabla1[[#This Row],[FECHA]],'RECAUDOS DE RESOLUCIONES'!A:D,3,FALSE),0)</f>
        <v>0</v>
      </c>
      <c r="Q293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93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931" s="11">
        <f>IFERROR(VLOOKUP(Tabla1[[#This Row],[FECHA]],'RECAUDOS LOCALES'!A:D,4,FALSE),0)</f>
        <v>0</v>
      </c>
      <c r="T2931" s="9">
        <f>IFERROR(VLOOKUP(Tabla1[[#This Row],[FECHA]],'RECAUDOS LOCALES'!A:D,3,FALSE),0)</f>
        <v>0</v>
      </c>
      <c r="U2931" s="11">
        <f>IFERROR(VLOOKUP(Tabla1[[#This Row],[FECHA]],'RECAUDOS EXTERNOS'!A:D,4,FALSE),0)</f>
        <v>1</v>
      </c>
      <c r="V2931" s="9">
        <f>IFERROR(VLOOKUP(Tabla1[[#This Row],[FECHA]],'RECAUDOS EXTERNOS'!A:D,3,FALSE),0)</f>
        <v>218100</v>
      </c>
    </row>
    <row r="2932" spans="1:22" x14ac:dyDescent="0.25">
      <c r="A2932" s="1">
        <v>40491</v>
      </c>
      <c r="B2932" s="3" t="s">
        <v>2</v>
      </c>
      <c r="C2932" s="2">
        <v>40483</v>
      </c>
      <c r="D2932" s="5">
        <f>YEAR(Tabla1[[#This Row],[FECHA]])</f>
        <v>2010</v>
      </c>
      <c r="E2932" s="5">
        <f>IFERROR(VLOOKUP(Tabla1[[#This Row],[FECHA]],'COMPARENDOS TOTALES'!A:D,4,FALSE),0)</f>
        <v>2</v>
      </c>
      <c r="F2932" s="9">
        <f>IFERROR(VLOOKUP(Tabla1[[#This Row],[FECHA]],'COMPARENDOS TOTALES'!A:D,3,FALSE),0)</f>
        <v>772500</v>
      </c>
      <c r="G2932" s="5">
        <f>IFERROR(VLOOKUP(Tabla1[[#This Row],[FECHA]],EXONERACIONES!A:D,4,FALSE),0)</f>
        <v>1</v>
      </c>
      <c r="H2932" s="9">
        <f>IFERROR(VLOOKUP(Tabla1[[#This Row],[FECHA]],EXONERACIONES!A:D,3,FALSE),0)</f>
        <v>515000</v>
      </c>
      <c r="I2932" s="5">
        <f>IFERROR(VLOOKUP(Tabla1[[#This Row],[FECHA]],'SIMIT CON RES'!A:D,4,FALSE),0)</f>
        <v>0</v>
      </c>
      <c r="J2932" s="9">
        <f>IFERROR(VLOOKUP(Tabla1[[#This Row],[FECHA]],'SIMIT CON RES'!A:D,3,FALSE),0)</f>
        <v>0</v>
      </c>
      <c r="K2932">
        <f>IFERROR(VLOOKUP(Tabla1[[#This Row],[FECHA]],'SIMIT SIN RES'!A:D,4,FALSE),0)</f>
        <v>0</v>
      </c>
      <c r="L2932" s="9">
        <f>IFERROR(VLOOKUP(Tabla1[[#This Row],[FECHA]],'SIMIT SIN RES'!A:D,3,FALSE),0)</f>
        <v>0</v>
      </c>
      <c r="M2932" s="5">
        <f>IFERROR(VLOOKUP(Tabla1[[#This Row],[FECHA]],'RECAUDOS DE COMPARENDOS'!A:D,4,FALSE),0)</f>
        <v>0</v>
      </c>
      <c r="N2932" s="9">
        <f>IFERROR(VLOOKUP(Tabla1[[#This Row],[FECHA]],'RECAUDOS DE COMPARENDOS'!A:D,3,FALSE),0)</f>
        <v>0</v>
      </c>
      <c r="O2932" s="5">
        <f>IFERROR(VLOOKUP(Tabla1[[#This Row],[FECHA]],'RECAUDOS DE RESOLUCIONES'!A:D,4,FALSE),0)</f>
        <v>0</v>
      </c>
      <c r="P2932" s="9">
        <f>IFERROR(VLOOKUP(Tabla1[[#This Row],[FECHA]],'RECAUDOS DE RESOLUCIONES'!A:D,3,FALSE),0)</f>
        <v>0</v>
      </c>
      <c r="Q293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932" s="9">
        <f>Tabla1[V. COMPARENDOS]-(Tabla1[V. EXONERACIONES]+Tabla1[[#This Row],[V. SIMIT CON RESOLUCION]]+Tabla1[[#This Row],[V. SIMIT SIN RESOLUCION]]+Tabla1[[#This Row],[V. RECAUDOS COMPARENDOS]]+Tabla1[[#This Row],[V. RECAUDOS RESOLUCIONES]])</f>
        <v>257500</v>
      </c>
      <c r="S2932" s="11">
        <f>IFERROR(VLOOKUP(Tabla1[[#This Row],[FECHA]],'RECAUDOS LOCALES'!A:D,4,FALSE),0)</f>
        <v>2</v>
      </c>
      <c r="T2932" s="9">
        <f>IFERROR(VLOOKUP(Tabla1[[#This Row],[FECHA]],'RECAUDOS LOCALES'!A:D,3,FALSE),0)</f>
        <v>488255</v>
      </c>
      <c r="U2932" s="11">
        <f>IFERROR(VLOOKUP(Tabla1[[#This Row],[FECHA]],'RECAUDOS EXTERNOS'!A:D,4,FALSE),0)</f>
        <v>1</v>
      </c>
      <c r="V2932" s="9">
        <f>IFERROR(VLOOKUP(Tabla1[[#This Row],[FECHA]],'RECAUDOS EXTERNOS'!A:D,3,FALSE),0)</f>
        <v>422100</v>
      </c>
    </row>
    <row r="2933" spans="1:22" x14ac:dyDescent="0.25">
      <c r="A2933" s="1">
        <v>40492</v>
      </c>
      <c r="B2933" s="3" t="s">
        <v>3</v>
      </c>
      <c r="C2933" s="2">
        <v>40483</v>
      </c>
      <c r="D2933" s="5">
        <f>YEAR(Tabla1[[#This Row],[FECHA]])</f>
        <v>2010</v>
      </c>
      <c r="E2933" s="5">
        <f>IFERROR(VLOOKUP(Tabla1[[#This Row],[FECHA]],'COMPARENDOS TOTALES'!A:D,4,FALSE),0)</f>
        <v>6</v>
      </c>
      <c r="F2933" s="9">
        <f>IFERROR(VLOOKUP(Tabla1[[#This Row],[FECHA]],'COMPARENDOS TOTALES'!A:D,3,FALSE),0)</f>
        <v>1562166</v>
      </c>
      <c r="G2933" s="5">
        <f>IFERROR(VLOOKUP(Tabla1[[#This Row],[FECHA]],EXONERACIONES!A:D,4,FALSE),0)</f>
        <v>0</v>
      </c>
      <c r="H2933" s="9">
        <f>IFERROR(VLOOKUP(Tabla1[[#This Row],[FECHA]],EXONERACIONES!A:D,3,FALSE),0)</f>
        <v>0</v>
      </c>
      <c r="I2933" s="5">
        <f>IFERROR(VLOOKUP(Tabla1[[#This Row],[FECHA]],'SIMIT CON RES'!A:D,4,FALSE),0)</f>
        <v>4</v>
      </c>
      <c r="J2933" s="9">
        <f>IFERROR(VLOOKUP(Tabla1[[#This Row],[FECHA]],'SIMIT CON RES'!A:D,3,FALSE),0)</f>
        <v>789666</v>
      </c>
      <c r="K2933">
        <f>IFERROR(VLOOKUP(Tabla1[[#This Row],[FECHA]],'SIMIT SIN RES'!A:D,4,FALSE),0)</f>
        <v>0</v>
      </c>
      <c r="L2933" s="9">
        <f>IFERROR(VLOOKUP(Tabla1[[#This Row],[FECHA]],'SIMIT SIN RES'!A:D,3,FALSE),0)</f>
        <v>0</v>
      </c>
      <c r="M2933" s="5">
        <f>IFERROR(VLOOKUP(Tabla1[[#This Row],[FECHA]],'RECAUDOS DE COMPARENDOS'!A:D,4,FALSE),0)</f>
        <v>0</v>
      </c>
      <c r="N2933" s="9">
        <f>IFERROR(VLOOKUP(Tabla1[[#This Row],[FECHA]],'RECAUDOS DE COMPARENDOS'!A:D,3,FALSE),0)</f>
        <v>0</v>
      </c>
      <c r="O2933" s="5">
        <f>IFERROR(VLOOKUP(Tabla1[[#This Row],[FECHA]],'RECAUDOS DE RESOLUCIONES'!A:D,4,FALSE),0)</f>
        <v>0</v>
      </c>
      <c r="P2933" s="9">
        <f>IFERROR(VLOOKUP(Tabla1[[#This Row],[FECHA]],'RECAUDOS DE RESOLUCIONES'!A:D,3,FALSE),0)</f>
        <v>0</v>
      </c>
      <c r="Q293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933" s="9">
        <f>Tabla1[V. COMPARENDOS]-(Tabla1[V. EXONERACIONES]+Tabla1[[#This Row],[V. SIMIT CON RESOLUCION]]+Tabla1[[#This Row],[V. SIMIT SIN RESOLUCION]]+Tabla1[[#This Row],[V. RECAUDOS COMPARENDOS]]+Tabla1[[#This Row],[V. RECAUDOS RESOLUCIONES]])</f>
        <v>772500</v>
      </c>
      <c r="S2933" s="11">
        <f>IFERROR(VLOOKUP(Tabla1[[#This Row],[FECHA]],'RECAUDOS LOCALES'!A:D,4,FALSE),0)</f>
        <v>14</v>
      </c>
      <c r="T2933" s="9">
        <f>IFERROR(VLOOKUP(Tabla1[[#This Row],[FECHA]],'RECAUDOS LOCALES'!A:D,3,FALSE),0)</f>
        <v>2151450</v>
      </c>
      <c r="U2933" s="11">
        <f>IFERROR(VLOOKUP(Tabla1[[#This Row],[FECHA]],'RECAUDOS EXTERNOS'!A:D,4,FALSE),0)</f>
        <v>3</v>
      </c>
      <c r="V2933" s="9">
        <f>IFERROR(VLOOKUP(Tabla1[[#This Row],[FECHA]],'RECAUDOS EXTERNOS'!A:D,3,FALSE),0)</f>
        <v>857510</v>
      </c>
    </row>
    <row r="2934" spans="1:22" x14ac:dyDescent="0.25">
      <c r="A2934" s="1">
        <v>40493</v>
      </c>
      <c r="B2934" s="3" t="s">
        <v>6</v>
      </c>
      <c r="C2934" s="2">
        <v>40483</v>
      </c>
      <c r="D2934" s="5">
        <f>YEAR(Tabla1[[#This Row],[FECHA]])</f>
        <v>2010</v>
      </c>
      <c r="E2934" s="5">
        <f>IFERROR(VLOOKUP(Tabla1[[#This Row],[FECHA]],'COMPARENDOS TOTALES'!A:D,4,FALSE),0)</f>
        <v>5</v>
      </c>
      <c r="F2934" s="9">
        <f>IFERROR(VLOOKUP(Tabla1[[#This Row],[FECHA]],'COMPARENDOS TOTALES'!A:D,3,FALSE),0)</f>
        <v>1424833</v>
      </c>
      <c r="G2934" s="5">
        <f>IFERROR(VLOOKUP(Tabla1[[#This Row],[FECHA]],EXONERACIONES!A:D,4,FALSE),0)</f>
        <v>1</v>
      </c>
      <c r="H2934" s="9">
        <f>IFERROR(VLOOKUP(Tabla1[[#This Row],[FECHA]],EXONERACIONES!A:D,3,FALSE),0)</f>
        <v>515000</v>
      </c>
      <c r="I2934" s="5">
        <f>IFERROR(VLOOKUP(Tabla1[[#This Row],[FECHA]],'SIMIT CON RES'!A:D,4,FALSE),0)</f>
        <v>4</v>
      </c>
      <c r="J2934" s="9">
        <f>IFERROR(VLOOKUP(Tabla1[[#This Row],[FECHA]],'SIMIT CON RES'!A:D,3,FALSE),0)</f>
        <v>909833</v>
      </c>
      <c r="K2934">
        <f>IFERROR(VLOOKUP(Tabla1[[#This Row],[FECHA]],'SIMIT SIN RES'!A:D,4,FALSE),0)</f>
        <v>0</v>
      </c>
      <c r="L2934" s="9">
        <f>IFERROR(VLOOKUP(Tabla1[[#This Row],[FECHA]],'SIMIT SIN RES'!A:D,3,FALSE),0)</f>
        <v>0</v>
      </c>
      <c r="M2934" s="5">
        <f>IFERROR(VLOOKUP(Tabla1[[#This Row],[FECHA]],'RECAUDOS DE COMPARENDOS'!A:D,4,FALSE),0)</f>
        <v>0</v>
      </c>
      <c r="N2934" s="9">
        <f>IFERROR(VLOOKUP(Tabla1[[#This Row],[FECHA]],'RECAUDOS DE COMPARENDOS'!A:D,3,FALSE),0)</f>
        <v>0</v>
      </c>
      <c r="O2934" s="5">
        <f>IFERROR(VLOOKUP(Tabla1[[#This Row],[FECHA]],'RECAUDOS DE RESOLUCIONES'!A:D,4,FALSE),0)</f>
        <v>0</v>
      </c>
      <c r="P2934" s="9">
        <f>IFERROR(VLOOKUP(Tabla1[[#This Row],[FECHA]],'RECAUDOS DE RESOLUCIONES'!A:D,3,FALSE),0)</f>
        <v>0</v>
      </c>
      <c r="Q293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93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934" s="11">
        <f>IFERROR(VLOOKUP(Tabla1[[#This Row],[FECHA]],'RECAUDOS LOCALES'!A:D,4,FALSE),0)</f>
        <v>1</v>
      </c>
      <c r="T2934" s="9">
        <f>IFERROR(VLOOKUP(Tabla1[[#This Row],[FECHA]],'RECAUDOS LOCALES'!A:D,3,FALSE),0)</f>
        <v>66254</v>
      </c>
      <c r="U2934" s="11">
        <f>IFERROR(VLOOKUP(Tabla1[[#This Row],[FECHA]],'RECAUDOS EXTERNOS'!A:D,4,FALSE),0)</f>
        <v>5</v>
      </c>
      <c r="V2934" s="9">
        <f>IFERROR(VLOOKUP(Tabla1[[#This Row],[FECHA]],'RECAUDOS EXTERNOS'!A:D,3,FALSE),0)</f>
        <v>1028505</v>
      </c>
    </row>
    <row r="2935" spans="1:22" x14ac:dyDescent="0.25">
      <c r="A2935" s="1">
        <v>40494</v>
      </c>
      <c r="B2935" s="3" t="s">
        <v>0</v>
      </c>
      <c r="C2935" s="2">
        <v>40483</v>
      </c>
      <c r="D2935" s="5">
        <f>YEAR(Tabla1[[#This Row],[FECHA]])</f>
        <v>2010</v>
      </c>
      <c r="E2935" s="5">
        <f>IFERROR(VLOOKUP(Tabla1[[#This Row],[FECHA]],'COMPARENDOS TOTALES'!A:D,4,FALSE),0)</f>
        <v>6</v>
      </c>
      <c r="F2935" s="9">
        <f>IFERROR(VLOOKUP(Tabla1[[#This Row],[FECHA]],'COMPARENDOS TOTALES'!A:D,3,FALSE),0)</f>
        <v>1630833</v>
      </c>
      <c r="G2935" s="5">
        <f>IFERROR(VLOOKUP(Tabla1[[#This Row],[FECHA]],EXONERACIONES!A:D,4,FALSE),0)</f>
        <v>1</v>
      </c>
      <c r="H2935" s="9">
        <f>IFERROR(VLOOKUP(Tabla1[[#This Row],[FECHA]],EXONERACIONES!A:D,3,FALSE),0)</f>
        <v>515000</v>
      </c>
      <c r="I2935" s="5">
        <f>IFERROR(VLOOKUP(Tabla1[[#This Row],[FECHA]],'SIMIT CON RES'!A:D,4,FALSE),0)</f>
        <v>2</v>
      </c>
      <c r="J2935" s="9">
        <f>IFERROR(VLOOKUP(Tabla1[[#This Row],[FECHA]],'SIMIT CON RES'!A:D,3,FALSE),0)</f>
        <v>772500</v>
      </c>
      <c r="K2935">
        <f>IFERROR(VLOOKUP(Tabla1[[#This Row],[FECHA]],'SIMIT SIN RES'!A:D,4,FALSE),0)</f>
        <v>0</v>
      </c>
      <c r="L2935" s="9">
        <f>IFERROR(VLOOKUP(Tabla1[[#This Row],[FECHA]],'SIMIT SIN RES'!A:D,3,FALSE),0)</f>
        <v>0</v>
      </c>
      <c r="M2935" s="5">
        <f>IFERROR(VLOOKUP(Tabla1[[#This Row],[FECHA]],'RECAUDOS DE COMPARENDOS'!A:D,4,FALSE),0)</f>
        <v>1</v>
      </c>
      <c r="N2935" s="9">
        <f>IFERROR(VLOOKUP(Tabla1[[#This Row],[FECHA]],'RECAUDOS DE COMPARENDOS'!A:D,3,FALSE),0)</f>
        <v>68667</v>
      </c>
      <c r="O2935" s="5">
        <f>IFERROR(VLOOKUP(Tabla1[[#This Row],[FECHA]],'RECAUDOS DE RESOLUCIONES'!A:D,4,FALSE),0)</f>
        <v>0</v>
      </c>
      <c r="P2935" s="9">
        <f>IFERROR(VLOOKUP(Tabla1[[#This Row],[FECHA]],'RECAUDOS DE RESOLUCIONES'!A:D,3,FALSE),0)</f>
        <v>0</v>
      </c>
      <c r="Q293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935" s="9">
        <f>Tabla1[V. COMPARENDOS]-(Tabla1[V. EXONERACIONES]+Tabla1[[#This Row],[V. SIMIT CON RESOLUCION]]+Tabla1[[#This Row],[V. SIMIT SIN RESOLUCION]]+Tabla1[[#This Row],[V. RECAUDOS COMPARENDOS]]+Tabla1[[#This Row],[V. RECAUDOS RESOLUCIONES]])</f>
        <v>274666</v>
      </c>
      <c r="S2935" s="11">
        <f>IFERROR(VLOOKUP(Tabla1[[#This Row],[FECHA]],'RECAUDOS LOCALES'!A:D,4,FALSE),0)</f>
        <v>3</v>
      </c>
      <c r="T2935" s="9">
        <f>IFERROR(VLOOKUP(Tabla1[[#This Row],[FECHA]],'RECAUDOS LOCALES'!A:D,3,FALSE),0)</f>
        <v>527941</v>
      </c>
      <c r="U2935" s="11">
        <f>IFERROR(VLOOKUP(Tabla1[[#This Row],[FECHA]],'RECAUDOS EXTERNOS'!A:D,4,FALSE),0)</f>
        <v>1</v>
      </c>
      <c r="V2935" s="9">
        <f>IFERROR(VLOOKUP(Tabla1[[#This Row],[FECHA]],'RECAUDOS EXTERNOS'!A:D,3,FALSE),0)</f>
        <v>218100</v>
      </c>
    </row>
    <row r="2936" spans="1:22" x14ac:dyDescent="0.25">
      <c r="A2936" s="1">
        <v>40495</v>
      </c>
      <c r="B2936" s="3" t="s">
        <v>5</v>
      </c>
      <c r="C2936" s="2">
        <v>40483</v>
      </c>
      <c r="D2936" s="5">
        <f>YEAR(Tabla1[[#This Row],[FECHA]])</f>
        <v>2010</v>
      </c>
      <c r="E2936" s="5">
        <f>IFERROR(VLOOKUP(Tabla1[[#This Row],[FECHA]],'COMPARENDOS TOTALES'!A:D,4,FALSE),0)</f>
        <v>14</v>
      </c>
      <c r="F2936" s="9">
        <f>IFERROR(VLOOKUP(Tabla1[[#This Row],[FECHA]],'COMPARENDOS TOTALES'!A:D,3,FALSE),0)</f>
        <v>5184332</v>
      </c>
      <c r="G2936" s="5">
        <f>IFERROR(VLOOKUP(Tabla1[[#This Row],[FECHA]],EXONERACIONES!A:D,4,FALSE),0)</f>
        <v>2</v>
      </c>
      <c r="H2936" s="9">
        <f>IFERROR(VLOOKUP(Tabla1[[#This Row],[FECHA]],EXONERACIONES!A:D,3,FALSE),0)</f>
        <v>274666</v>
      </c>
      <c r="I2936" s="5">
        <f>IFERROR(VLOOKUP(Tabla1[[#This Row],[FECHA]],'SIMIT CON RES'!A:D,4,FALSE),0)</f>
        <v>8</v>
      </c>
      <c r="J2936" s="9">
        <f>IFERROR(VLOOKUP(Tabla1[[#This Row],[FECHA]],'SIMIT CON RES'!A:D,3,FALSE),0)</f>
        <v>3605000</v>
      </c>
      <c r="K2936">
        <f>IFERROR(VLOOKUP(Tabla1[[#This Row],[FECHA]],'SIMIT SIN RES'!A:D,4,FALSE),0)</f>
        <v>0</v>
      </c>
      <c r="L2936" s="9">
        <f>IFERROR(VLOOKUP(Tabla1[[#This Row],[FECHA]],'SIMIT SIN RES'!A:D,3,FALSE),0)</f>
        <v>0</v>
      </c>
      <c r="M2936" s="5">
        <f>IFERROR(VLOOKUP(Tabla1[[#This Row],[FECHA]],'RECAUDOS DE COMPARENDOS'!A:D,4,FALSE),0)</f>
        <v>0</v>
      </c>
      <c r="N2936" s="9">
        <f>IFERROR(VLOOKUP(Tabla1[[#This Row],[FECHA]],'RECAUDOS DE COMPARENDOS'!A:D,3,FALSE),0)</f>
        <v>0</v>
      </c>
      <c r="O2936" s="5">
        <f>IFERROR(VLOOKUP(Tabla1[[#This Row],[FECHA]],'RECAUDOS DE RESOLUCIONES'!A:D,4,FALSE),0)</f>
        <v>0</v>
      </c>
      <c r="P2936" s="9">
        <f>IFERROR(VLOOKUP(Tabla1[[#This Row],[FECHA]],'RECAUDOS DE RESOLUCIONES'!A:D,3,FALSE),0)</f>
        <v>0</v>
      </c>
      <c r="Q293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2936" s="9">
        <f>Tabla1[V. COMPARENDOS]-(Tabla1[V. EXONERACIONES]+Tabla1[[#This Row],[V. SIMIT CON RESOLUCION]]+Tabla1[[#This Row],[V. SIMIT SIN RESOLUCION]]+Tabla1[[#This Row],[V. RECAUDOS COMPARENDOS]]+Tabla1[[#This Row],[V. RECAUDOS RESOLUCIONES]])</f>
        <v>1304666</v>
      </c>
      <c r="S2936" s="11">
        <f>IFERROR(VLOOKUP(Tabla1[[#This Row],[FECHA]],'RECAUDOS LOCALES'!A:D,4,FALSE),0)</f>
        <v>0</v>
      </c>
      <c r="T2936" s="9">
        <f>IFERROR(VLOOKUP(Tabla1[[#This Row],[FECHA]],'RECAUDOS LOCALES'!A:D,3,FALSE),0)</f>
        <v>0</v>
      </c>
      <c r="U2936" s="11">
        <f>IFERROR(VLOOKUP(Tabla1[[#This Row],[FECHA]],'RECAUDOS EXTERNOS'!A:D,4,FALSE),0)</f>
        <v>0</v>
      </c>
      <c r="V2936" s="9">
        <f>IFERROR(VLOOKUP(Tabla1[[#This Row],[FECHA]],'RECAUDOS EXTERNOS'!A:D,3,FALSE),0)</f>
        <v>0</v>
      </c>
    </row>
    <row r="2937" spans="1:22" x14ac:dyDescent="0.25">
      <c r="A2937" s="1">
        <v>40496</v>
      </c>
      <c r="B2937" s="3" t="s">
        <v>4</v>
      </c>
      <c r="C2937" s="2">
        <v>40483</v>
      </c>
      <c r="D2937" s="5">
        <f>YEAR(Tabla1[[#This Row],[FECHA]])</f>
        <v>2010</v>
      </c>
      <c r="E2937" s="5">
        <f>IFERROR(VLOOKUP(Tabla1[[#This Row],[FECHA]],'COMPARENDOS TOTALES'!A:D,4,FALSE),0)</f>
        <v>22</v>
      </c>
      <c r="F2937" s="9">
        <f>IFERROR(VLOOKUP(Tabla1[[#This Row],[FECHA]],'COMPARENDOS TOTALES'!A:D,3,FALSE),0)</f>
        <v>10454499</v>
      </c>
      <c r="G2937" s="5">
        <f>IFERROR(VLOOKUP(Tabla1[[#This Row],[FECHA]],EXONERACIONES!A:D,4,FALSE),0)</f>
        <v>2</v>
      </c>
      <c r="H2937" s="9">
        <f>IFERROR(VLOOKUP(Tabla1[[#This Row],[FECHA]],EXONERACIONES!A:D,3,FALSE),0)</f>
        <v>1030000</v>
      </c>
      <c r="I2937" s="5">
        <f>IFERROR(VLOOKUP(Tabla1[[#This Row],[FECHA]],'SIMIT CON RES'!A:D,4,FALSE),0)</f>
        <v>12</v>
      </c>
      <c r="J2937" s="9">
        <f>IFERROR(VLOOKUP(Tabla1[[#This Row],[FECHA]],'SIMIT CON RES'!A:D,3,FALSE),0)</f>
        <v>5424666</v>
      </c>
      <c r="K2937">
        <f>IFERROR(VLOOKUP(Tabla1[[#This Row],[FECHA]],'SIMIT SIN RES'!A:D,4,FALSE),0)</f>
        <v>0</v>
      </c>
      <c r="L2937" s="9">
        <f>IFERROR(VLOOKUP(Tabla1[[#This Row],[FECHA]],'SIMIT SIN RES'!A:D,3,FALSE),0)</f>
        <v>0</v>
      </c>
      <c r="M2937" s="5">
        <f>IFERROR(VLOOKUP(Tabla1[[#This Row],[FECHA]],'RECAUDOS DE COMPARENDOS'!A:D,4,FALSE),0)</f>
        <v>0</v>
      </c>
      <c r="N2937" s="9">
        <f>IFERROR(VLOOKUP(Tabla1[[#This Row],[FECHA]],'RECAUDOS DE COMPARENDOS'!A:D,3,FALSE),0)</f>
        <v>0</v>
      </c>
      <c r="O2937" s="5">
        <f>IFERROR(VLOOKUP(Tabla1[[#This Row],[FECHA]],'RECAUDOS DE RESOLUCIONES'!A:D,4,FALSE),0)</f>
        <v>0</v>
      </c>
      <c r="P2937" s="9">
        <f>IFERROR(VLOOKUP(Tabla1[[#This Row],[FECHA]],'RECAUDOS DE RESOLUCIONES'!A:D,3,FALSE),0)</f>
        <v>0</v>
      </c>
      <c r="Q293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8</v>
      </c>
      <c r="R2937" s="9">
        <f>Tabla1[V. COMPARENDOS]-(Tabla1[V. EXONERACIONES]+Tabla1[[#This Row],[V. SIMIT CON RESOLUCION]]+Tabla1[[#This Row],[V. SIMIT SIN RESOLUCION]]+Tabla1[[#This Row],[V. RECAUDOS COMPARENDOS]]+Tabla1[[#This Row],[V. RECAUDOS RESOLUCIONES]])</f>
        <v>3999833</v>
      </c>
      <c r="S2937" s="11">
        <f>IFERROR(VLOOKUP(Tabla1[[#This Row],[FECHA]],'RECAUDOS LOCALES'!A:D,4,FALSE),0)</f>
        <v>0</v>
      </c>
      <c r="T2937" s="9">
        <f>IFERROR(VLOOKUP(Tabla1[[#This Row],[FECHA]],'RECAUDOS LOCALES'!A:D,3,FALSE),0)</f>
        <v>0</v>
      </c>
      <c r="U2937" s="11">
        <f>IFERROR(VLOOKUP(Tabla1[[#This Row],[FECHA]],'RECAUDOS EXTERNOS'!A:D,4,FALSE),0)</f>
        <v>0</v>
      </c>
      <c r="V2937" s="9">
        <f>IFERROR(VLOOKUP(Tabla1[[#This Row],[FECHA]],'RECAUDOS EXTERNOS'!A:D,3,FALSE),0)</f>
        <v>0</v>
      </c>
    </row>
    <row r="2938" spans="1:22" x14ac:dyDescent="0.25">
      <c r="A2938" s="1">
        <v>40497</v>
      </c>
      <c r="B2938" s="3" t="s">
        <v>1</v>
      </c>
      <c r="C2938" s="2">
        <v>40483</v>
      </c>
      <c r="D2938" s="5">
        <f>YEAR(Tabla1[[#This Row],[FECHA]])</f>
        <v>2010</v>
      </c>
      <c r="E2938" s="5">
        <f>IFERROR(VLOOKUP(Tabla1[[#This Row],[FECHA]],'COMPARENDOS TOTALES'!A:D,4,FALSE),0)</f>
        <v>5</v>
      </c>
      <c r="F2938" s="9">
        <f>IFERROR(VLOOKUP(Tabla1[[#This Row],[FECHA]],'COMPARENDOS TOTALES'!A:D,3,FALSE),0)</f>
        <v>1939833</v>
      </c>
      <c r="G2938" s="5">
        <f>IFERROR(VLOOKUP(Tabla1[[#This Row],[FECHA]],EXONERACIONES!A:D,4,FALSE),0)</f>
        <v>0</v>
      </c>
      <c r="H2938" s="9">
        <f>IFERROR(VLOOKUP(Tabla1[[#This Row],[FECHA]],EXONERACIONES!A:D,3,FALSE),0)</f>
        <v>0</v>
      </c>
      <c r="I2938" s="5">
        <f>IFERROR(VLOOKUP(Tabla1[[#This Row],[FECHA]],'SIMIT CON RES'!A:D,4,FALSE),0)</f>
        <v>4</v>
      </c>
      <c r="J2938" s="9">
        <f>IFERROR(VLOOKUP(Tabla1[[#This Row],[FECHA]],'SIMIT CON RES'!A:D,3,FALSE),0)</f>
        <v>1802500</v>
      </c>
      <c r="K2938">
        <f>IFERROR(VLOOKUP(Tabla1[[#This Row],[FECHA]],'SIMIT SIN RES'!A:D,4,FALSE),0)</f>
        <v>0</v>
      </c>
      <c r="L2938" s="9">
        <f>IFERROR(VLOOKUP(Tabla1[[#This Row],[FECHA]],'SIMIT SIN RES'!A:D,3,FALSE),0)</f>
        <v>0</v>
      </c>
      <c r="M2938" s="5">
        <f>IFERROR(VLOOKUP(Tabla1[[#This Row],[FECHA]],'RECAUDOS DE COMPARENDOS'!A:D,4,FALSE),0)</f>
        <v>0</v>
      </c>
      <c r="N2938" s="9">
        <f>IFERROR(VLOOKUP(Tabla1[[#This Row],[FECHA]],'RECAUDOS DE COMPARENDOS'!A:D,3,FALSE),0)</f>
        <v>0</v>
      </c>
      <c r="O2938" s="5">
        <f>IFERROR(VLOOKUP(Tabla1[[#This Row],[FECHA]],'RECAUDOS DE RESOLUCIONES'!A:D,4,FALSE),0)</f>
        <v>0</v>
      </c>
      <c r="P2938" s="9">
        <f>IFERROR(VLOOKUP(Tabla1[[#This Row],[FECHA]],'RECAUDOS DE RESOLUCIONES'!A:D,3,FALSE),0)</f>
        <v>0</v>
      </c>
      <c r="Q293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938" s="9">
        <f>Tabla1[V. COMPARENDOS]-(Tabla1[V. EXONERACIONES]+Tabla1[[#This Row],[V. SIMIT CON RESOLUCION]]+Tabla1[[#This Row],[V. SIMIT SIN RESOLUCION]]+Tabla1[[#This Row],[V. RECAUDOS COMPARENDOS]]+Tabla1[[#This Row],[V. RECAUDOS RESOLUCIONES]])</f>
        <v>137333</v>
      </c>
      <c r="S2938" s="11">
        <f>IFERROR(VLOOKUP(Tabla1[[#This Row],[FECHA]],'RECAUDOS LOCALES'!A:D,4,FALSE),0)</f>
        <v>0</v>
      </c>
      <c r="T2938" s="9">
        <f>IFERROR(VLOOKUP(Tabla1[[#This Row],[FECHA]],'RECAUDOS LOCALES'!A:D,3,FALSE),0)</f>
        <v>0</v>
      </c>
      <c r="U2938" s="11">
        <f>IFERROR(VLOOKUP(Tabla1[[#This Row],[FECHA]],'RECAUDOS EXTERNOS'!A:D,4,FALSE),0)</f>
        <v>0</v>
      </c>
      <c r="V2938" s="9">
        <f>IFERROR(VLOOKUP(Tabla1[[#This Row],[FECHA]],'RECAUDOS EXTERNOS'!A:D,3,FALSE),0)</f>
        <v>0</v>
      </c>
    </row>
    <row r="2939" spans="1:22" x14ac:dyDescent="0.25">
      <c r="A2939" s="1">
        <v>40498</v>
      </c>
      <c r="B2939" s="3" t="s">
        <v>2</v>
      </c>
      <c r="C2939" s="2">
        <v>40483</v>
      </c>
      <c r="D2939" s="5">
        <f>YEAR(Tabla1[[#This Row],[FECHA]])</f>
        <v>2010</v>
      </c>
      <c r="E2939" s="5">
        <f>IFERROR(VLOOKUP(Tabla1[[#This Row],[FECHA]],'COMPARENDOS TOTALES'!A:D,4,FALSE),0)</f>
        <v>3</v>
      </c>
      <c r="F2939" s="9">
        <f>IFERROR(VLOOKUP(Tabla1[[#This Row],[FECHA]],'COMPARENDOS TOTALES'!A:D,3,FALSE),0)</f>
        <v>1287500</v>
      </c>
      <c r="G2939" s="5">
        <f>IFERROR(VLOOKUP(Tabla1[[#This Row],[FECHA]],EXONERACIONES!A:D,4,FALSE),0)</f>
        <v>0</v>
      </c>
      <c r="H2939" s="9">
        <f>IFERROR(VLOOKUP(Tabla1[[#This Row],[FECHA]],EXONERACIONES!A:D,3,FALSE),0)</f>
        <v>0</v>
      </c>
      <c r="I2939" s="5">
        <f>IFERROR(VLOOKUP(Tabla1[[#This Row],[FECHA]],'SIMIT CON RES'!A:D,4,FALSE),0)</f>
        <v>3</v>
      </c>
      <c r="J2939" s="9">
        <f>IFERROR(VLOOKUP(Tabla1[[#This Row],[FECHA]],'SIMIT CON RES'!A:D,3,FALSE),0)</f>
        <v>1287500</v>
      </c>
      <c r="K2939">
        <f>IFERROR(VLOOKUP(Tabla1[[#This Row],[FECHA]],'SIMIT SIN RES'!A:D,4,FALSE),0)</f>
        <v>0</v>
      </c>
      <c r="L2939" s="9">
        <f>IFERROR(VLOOKUP(Tabla1[[#This Row],[FECHA]],'SIMIT SIN RES'!A:D,3,FALSE),0)</f>
        <v>0</v>
      </c>
      <c r="M2939" s="5">
        <f>IFERROR(VLOOKUP(Tabla1[[#This Row],[FECHA]],'RECAUDOS DE COMPARENDOS'!A:D,4,FALSE),0)</f>
        <v>0</v>
      </c>
      <c r="N2939" s="9">
        <f>IFERROR(VLOOKUP(Tabla1[[#This Row],[FECHA]],'RECAUDOS DE COMPARENDOS'!A:D,3,FALSE),0)</f>
        <v>0</v>
      </c>
      <c r="O2939" s="5">
        <f>IFERROR(VLOOKUP(Tabla1[[#This Row],[FECHA]],'RECAUDOS DE RESOLUCIONES'!A:D,4,FALSE),0)</f>
        <v>0</v>
      </c>
      <c r="P2939" s="9">
        <f>IFERROR(VLOOKUP(Tabla1[[#This Row],[FECHA]],'RECAUDOS DE RESOLUCIONES'!A:D,3,FALSE),0)</f>
        <v>0</v>
      </c>
      <c r="Q293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93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939" s="11">
        <f>IFERROR(VLOOKUP(Tabla1[[#This Row],[FECHA]],'RECAUDOS LOCALES'!A:D,4,FALSE),0)</f>
        <v>0</v>
      </c>
      <c r="T2939" s="9">
        <f>IFERROR(VLOOKUP(Tabla1[[#This Row],[FECHA]],'RECAUDOS LOCALES'!A:D,3,FALSE),0)</f>
        <v>0</v>
      </c>
      <c r="U2939" s="11">
        <f>IFERROR(VLOOKUP(Tabla1[[#This Row],[FECHA]],'RECAUDOS EXTERNOS'!A:D,4,FALSE),0)</f>
        <v>6</v>
      </c>
      <c r="V2939" s="9">
        <f>IFERROR(VLOOKUP(Tabla1[[#This Row],[FECHA]],'RECAUDOS EXTERNOS'!A:D,3,FALSE),0)</f>
        <v>1438105</v>
      </c>
    </row>
    <row r="2940" spans="1:22" x14ac:dyDescent="0.25">
      <c r="A2940" s="1">
        <v>40499</v>
      </c>
      <c r="B2940" s="3" t="s">
        <v>3</v>
      </c>
      <c r="C2940" s="2">
        <v>40483</v>
      </c>
      <c r="D2940" s="5">
        <f>YEAR(Tabla1[[#This Row],[FECHA]])</f>
        <v>2010</v>
      </c>
      <c r="E2940" s="5">
        <f>IFERROR(VLOOKUP(Tabla1[[#This Row],[FECHA]],'COMPARENDOS TOTALES'!A:D,4,FALSE),0)</f>
        <v>2</v>
      </c>
      <c r="F2940" s="9">
        <f>IFERROR(VLOOKUP(Tabla1[[#This Row],[FECHA]],'COMPARENDOS TOTALES'!A:D,3,FALSE),0)</f>
        <v>772500</v>
      </c>
      <c r="G2940" s="5">
        <f>IFERROR(VLOOKUP(Tabla1[[#This Row],[FECHA]],EXONERACIONES!A:D,4,FALSE),0)</f>
        <v>0</v>
      </c>
      <c r="H2940" s="9">
        <f>IFERROR(VLOOKUP(Tabla1[[#This Row],[FECHA]],EXONERACIONES!A:D,3,FALSE),0)</f>
        <v>0</v>
      </c>
      <c r="I2940" s="5">
        <f>IFERROR(VLOOKUP(Tabla1[[#This Row],[FECHA]],'SIMIT CON RES'!A:D,4,FALSE),0)</f>
        <v>2</v>
      </c>
      <c r="J2940" s="9">
        <f>IFERROR(VLOOKUP(Tabla1[[#This Row],[FECHA]],'SIMIT CON RES'!A:D,3,FALSE),0)</f>
        <v>772500</v>
      </c>
      <c r="K2940">
        <f>IFERROR(VLOOKUP(Tabla1[[#This Row],[FECHA]],'SIMIT SIN RES'!A:D,4,FALSE),0)</f>
        <v>0</v>
      </c>
      <c r="L2940" s="9">
        <f>IFERROR(VLOOKUP(Tabla1[[#This Row],[FECHA]],'SIMIT SIN RES'!A:D,3,FALSE),0)</f>
        <v>0</v>
      </c>
      <c r="M2940" s="5">
        <f>IFERROR(VLOOKUP(Tabla1[[#This Row],[FECHA]],'RECAUDOS DE COMPARENDOS'!A:D,4,FALSE),0)</f>
        <v>0</v>
      </c>
      <c r="N2940" s="9">
        <f>IFERROR(VLOOKUP(Tabla1[[#This Row],[FECHA]],'RECAUDOS DE COMPARENDOS'!A:D,3,FALSE),0)</f>
        <v>0</v>
      </c>
      <c r="O2940" s="5">
        <f>IFERROR(VLOOKUP(Tabla1[[#This Row],[FECHA]],'RECAUDOS DE RESOLUCIONES'!A:D,4,FALSE),0)</f>
        <v>0</v>
      </c>
      <c r="P2940" s="9">
        <f>IFERROR(VLOOKUP(Tabla1[[#This Row],[FECHA]],'RECAUDOS DE RESOLUCIONES'!A:D,3,FALSE),0)</f>
        <v>0</v>
      </c>
      <c r="Q294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94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940" s="11">
        <f>IFERROR(VLOOKUP(Tabla1[[#This Row],[FECHA]],'RECAUDOS LOCALES'!A:D,4,FALSE),0)</f>
        <v>0</v>
      </c>
      <c r="T2940" s="9">
        <f>IFERROR(VLOOKUP(Tabla1[[#This Row],[FECHA]],'RECAUDOS LOCALES'!A:D,3,FALSE),0)</f>
        <v>0</v>
      </c>
      <c r="U2940" s="11">
        <f>IFERROR(VLOOKUP(Tabla1[[#This Row],[FECHA]],'RECAUDOS EXTERNOS'!A:D,4,FALSE),0)</f>
        <v>0</v>
      </c>
      <c r="V2940" s="9">
        <f>IFERROR(VLOOKUP(Tabla1[[#This Row],[FECHA]],'RECAUDOS EXTERNOS'!A:D,3,FALSE),0)</f>
        <v>0</v>
      </c>
    </row>
    <row r="2941" spans="1:22" x14ac:dyDescent="0.25">
      <c r="A2941" s="1">
        <v>40500</v>
      </c>
      <c r="B2941" s="3" t="s">
        <v>6</v>
      </c>
      <c r="C2941" s="2">
        <v>40483</v>
      </c>
      <c r="D2941" s="5">
        <f>YEAR(Tabla1[[#This Row],[FECHA]])</f>
        <v>2010</v>
      </c>
      <c r="E2941" s="5">
        <f>IFERROR(VLOOKUP(Tabla1[[#This Row],[FECHA]],'COMPARENDOS TOTALES'!A:D,4,FALSE),0)</f>
        <v>7</v>
      </c>
      <c r="F2941" s="9">
        <f>IFERROR(VLOOKUP(Tabla1[[#This Row],[FECHA]],'COMPARENDOS TOTALES'!A:D,3,FALSE),0)</f>
        <v>2386167</v>
      </c>
      <c r="G2941" s="5">
        <f>IFERROR(VLOOKUP(Tabla1[[#This Row],[FECHA]],EXONERACIONES!A:D,4,FALSE),0)</f>
        <v>1</v>
      </c>
      <c r="H2941" s="9">
        <f>IFERROR(VLOOKUP(Tabla1[[#This Row],[FECHA]],EXONERACIONES!A:D,3,FALSE),0)</f>
        <v>515000</v>
      </c>
      <c r="I2941" s="5">
        <f>IFERROR(VLOOKUP(Tabla1[[#This Row],[FECHA]],'SIMIT CON RES'!A:D,4,FALSE),0)</f>
        <v>2</v>
      </c>
      <c r="J2941" s="9">
        <f>IFERROR(VLOOKUP(Tabla1[[#This Row],[FECHA]],'SIMIT CON RES'!A:D,3,FALSE),0)</f>
        <v>772500</v>
      </c>
      <c r="K2941">
        <f>IFERROR(VLOOKUP(Tabla1[[#This Row],[FECHA]],'SIMIT SIN RES'!A:D,4,FALSE),0)</f>
        <v>0</v>
      </c>
      <c r="L2941" s="9">
        <f>IFERROR(VLOOKUP(Tabla1[[#This Row],[FECHA]],'SIMIT SIN RES'!A:D,3,FALSE),0)</f>
        <v>0</v>
      </c>
      <c r="M2941" s="5">
        <f>IFERROR(VLOOKUP(Tabla1[[#This Row],[FECHA]],'RECAUDOS DE COMPARENDOS'!A:D,4,FALSE),0)</f>
        <v>1</v>
      </c>
      <c r="N2941" s="9">
        <f>IFERROR(VLOOKUP(Tabla1[[#This Row],[FECHA]],'RECAUDOS DE COMPARENDOS'!A:D,3,FALSE),0)</f>
        <v>68667</v>
      </c>
      <c r="O2941" s="5">
        <f>IFERROR(VLOOKUP(Tabla1[[#This Row],[FECHA]],'RECAUDOS DE RESOLUCIONES'!A:D,4,FALSE),0)</f>
        <v>0</v>
      </c>
      <c r="P2941" s="9">
        <f>IFERROR(VLOOKUP(Tabla1[[#This Row],[FECHA]],'RECAUDOS DE RESOLUCIONES'!A:D,3,FALSE),0)</f>
        <v>0</v>
      </c>
      <c r="Q294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2941" s="9">
        <f>Tabla1[V. COMPARENDOS]-(Tabla1[V. EXONERACIONES]+Tabla1[[#This Row],[V. SIMIT CON RESOLUCION]]+Tabla1[[#This Row],[V. SIMIT SIN RESOLUCION]]+Tabla1[[#This Row],[V. RECAUDOS COMPARENDOS]]+Tabla1[[#This Row],[V. RECAUDOS RESOLUCIONES]])</f>
        <v>1030000</v>
      </c>
      <c r="S2941" s="11">
        <f>IFERROR(VLOOKUP(Tabla1[[#This Row],[FECHA]],'RECAUDOS LOCALES'!A:D,4,FALSE),0)</f>
        <v>3</v>
      </c>
      <c r="T2941" s="9">
        <f>IFERROR(VLOOKUP(Tabla1[[#This Row],[FECHA]],'RECAUDOS LOCALES'!A:D,3,FALSE),0)</f>
        <v>456450</v>
      </c>
      <c r="U2941" s="11">
        <f>IFERROR(VLOOKUP(Tabla1[[#This Row],[FECHA]],'RECAUDOS EXTERNOS'!A:D,4,FALSE),0)</f>
        <v>3</v>
      </c>
      <c r="V2941" s="9">
        <f>IFERROR(VLOOKUP(Tabla1[[#This Row],[FECHA]],'RECAUDOS EXTERNOS'!A:D,3,FALSE),0)</f>
        <v>1126200</v>
      </c>
    </row>
    <row r="2942" spans="1:22" x14ac:dyDescent="0.25">
      <c r="A2942" s="1">
        <v>40501</v>
      </c>
      <c r="B2942" s="3" t="s">
        <v>0</v>
      </c>
      <c r="C2942" s="2">
        <v>40483</v>
      </c>
      <c r="D2942" s="5">
        <f>YEAR(Tabla1[[#This Row],[FECHA]])</f>
        <v>2010</v>
      </c>
      <c r="E2942" s="5">
        <f>IFERROR(VLOOKUP(Tabla1[[#This Row],[FECHA]],'COMPARENDOS TOTALES'!A:D,4,FALSE),0)</f>
        <v>5</v>
      </c>
      <c r="F2942" s="9">
        <f>IFERROR(VLOOKUP(Tabla1[[#This Row],[FECHA]],'COMPARENDOS TOTALES'!A:D,3,FALSE),0)</f>
        <v>1304666</v>
      </c>
      <c r="G2942" s="5">
        <f>IFERROR(VLOOKUP(Tabla1[[#This Row],[FECHA]],EXONERACIONES!A:D,4,FALSE),0)</f>
        <v>0</v>
      </c>
      <c r="H2942" s="9">
        <f>IFERROR(VLOOKUP(Tabla1[[#This Row],[FECHA]],EXONERACIONES!A:D,3,FALSE),0)</f>
        <v>0</v>
      </c>
      <c r="I2942" s="5">
        <f>IFERROR(VLOOKUP(Tabla1[[#This Row],[FECHA]],'SIMIT CON RES'!A:D,4,FALSE),0)</f>
        <v>3</v>
      </c>
      <c r="J2942" s="9">
        <f>IFERROR(VLOOKUP(Tabla1[[#This Row],[FECHA]],'SIMIT CON RES'!A:D,3,FALSE),0)</f>
        <v>909833</v>
      </c>
      <c r="K2942">
        <f>IFERROR(VLOOKUP(Tabla1[[#This Row],[FECHA]],'SIMIT SIN RES'!A:D,4,FALSE),0)</f>
        <v>0</v>
      </c>
      <c r="L2942" s="9">
        <f>IFERROR(VLOOKUP(Tabla1[[#This Row],[FECHA]],'SIMIT SIN RES'!A:D,3,FALSE),0)</f>
        <v>0</v>
      </c>
      <c r="M2942" s="5">
        <f>IFERROR(VLOOKUP(Tabla1[[#This Row],[FECHA]],'RECAUDOS DE COMPARENDOS'!A:D,4,FALSE),0)</f>
        <v>0</v>
      </c>
      <c r="N2942" s="9">
        <f>IFERROR(VLOOKUP(Tabla1[[#This Row],[FECHA]],'RECAUDOS DE COMPARENDOS'!A:D,3,FALSE),0)</f>
        <v>0</v>
      </c>
      <c r="O2942" s="5">
        <f>IFERROR(VLOOKUP(Tabla1[[#This Row],[FECHA]],'RECAUDOS DE RESOLUCIONES'!A:D,4,FALSE),0)</f>
        <v>0</v>
      </c>
      <c r="P2942" s="9">
        <f>IFERROR(VLOOKUP(Tabla1[[#This Row],[FECHA]],'RECAUDOS DE RESOLUCIONES'!A:D,3,FALSE),0)</f>
        <v>0</v>
      </c>
      <c r="Q294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942" s="9">
        <f>Tabla1[V. COMPARENDOS]-(Tabla1[V. EXONERACIONES]+Tabla1[[#This Row],[V. SIMIT CON RESOLUCION]]+Tabla1[[#This Row],[V. SIMIT SIN RESOLUCION]]+Tabla1[[#This Row],[V. RECAUDOS COMPARENDOS]]+Tabla1[[#This Row],[V. RECAUDOS RESOLUCIONES]])</f>
        <v>394833</v>
      </c>
      <c r="S2942" s="11">
        <f>IFERROR(VLOOKUP(Tabla1[[#This Row],[FECHA]],'RECAUDOS LOCALES'!A:D,4,FALSE),0)</f>
        <v>3</v>
      </c>
      <c r="T2942" s="9">
        <f>IFERROR(VLOOKUP(Tabla1[[#This Row],[FECHA]],'RECAUDOS LOCALES'!A:D,3,FALSE),0)</f>
        <v>386017</v>
      </c>
      <c r="U2942" s="11">
        <f>IFERROR(VLOOKUP(Tabla1[[#This Row],[FECHA]],'RECAUDOS EXTERNOS'!A:D,4,FALSE),0)</f>
        <v>4</v>
      </c>
      <c r="V2942" s="9">
        <f>IFERROR(VLOOKUP(Tabla1[[#This Row],[FECHA]],'RECAUDOS EXTERNOS'!A:D,3,FALSE),0)</f>
        <v>1146550</v>
      </c>
    </row>
    <row r="2943" spans="1:22" x14ac:dyDescent="0.25">
      <c r="A2943" s="1">
        <v>40502</v>
      </c>
      <c r="B2943" s="3" t="s">
        <v>5</v>
      </c>
      <c r="C2943" s="2">
        <v>40483</v>
      </c>
      <c r="D2943" s="5">
        <f>YEAR(Tabla1[[#This Row],[FECHA]])</f>
        <v>2010</v>
      </c>
      <c r="E2943" s="5">
        <f>IFERROR(VLOOKUP(Tabla1[[#This Row],[FECHA]],'COMPARENDOS TOTALES'!A:D,4,FALSE),0)</f>
        <v>11</v>
      </c>
      <c r="F2943" s="9">
        <f>IFERROR(VLOOKUP(Tabla1[[#This Row],[FECHA]],'COMPARENDOS TOTALES'!A:D,3,FALSE),0)</f>
        <v>5287333</v>
      </c>
      <c r="G2943" s="5">
        <f>IFERROR(VLOOKUP(Tabla1[[#This Row],[FECHA]],EXONERACIONES!A:D,4,FALSE),0)</f>
        <v>0</v>
      </c>
      <c r="H2943" s="9">
        <f>IFERROR(VLOOKUP(Tabla1[[#This Row],[FECHA]],EXONERACIONES!A:D,3,FALSE),0)</f>
        <v>0</v>
      </c>
      <c r="I2943" s="5">
        <f>IFERROR(VLOOKUP(Tabla1[[#This Row],[FECHA]],'SIMIT CON RES'!A:D,4,FALSE),0)</f>
        <v>7</v>
      </c>
      <c r="J2943" s="9">
        <f>IFERROR(VLOOKUP(Tabla1[[#This Row],[FECHA]],'SIMIT CON RES'!A:D,3,FALSE),0)</f>
        <v>3090000</v>
      </c>
      <c r="K2943">
        <f>IFERROR(VLOOKUP(Tabla1[[#This Row],[FECHA]],'SIMIT SIN RES'!A:D,4,FALSE),0)</f>
        <v>0</v>
      </c>
      <c r="L2943" s="9">
        <f>IFERROR(VLOOKUP(Tabla1[[#This Row],[FECHA]],'SIMIT SIN RES'!A:D,3,FALSE),0)</f>
        <v>0</v>
      </c>
      <c r="M2943" s="5">
        <f>IFERROR(VLOOKUP(Tabla1[[#This Row],[FECHA]],'RECAUDOS DE COMPARENDOS'!A:D,4,FALSE),0)</f>
        <v>0</v>
      </c>
      <c r="N2943" s="9">
        <f>IFERROR(VLOOKUP(Tabla1[[#This Row],[FECHA]],'RECAUDOS DE COMPARENDOS'!A:D,3,FALSE),0)</f>
        <v>0</v>
      </c>
      <c r="O2943" s="5">
        <f>IFERROR(VLOOKUP(Tabla1[[#This Row],[FECHA]],'RECAUDOS DE RESOLUCIONES'!A:D,4,FALSE),0)</f>
        <v>0</v>
      </c>
      <c r="P2943" s="9">
        <f>IFERROR(VLOOKUP(Tabla1[[#This Row],[FECHA]],'RECAUDOS DE RESOLUCIONES'!A:D,3,FALSE),0)</f>
        <v>0</v>
      </c>
      <c r="Q294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2943" s="9">
        <f>Tabla1[V. COMPARENDOS]-(Tabla1[V. EXONERACIONES]+Tabla1[[#This Row],[V. SIMIT CON RESOLUCION]]+Tabla1[[#This Row],[V. SIMIT SIN RESOLUCION]]+Tabla1[[#This Row],[V. RECAUDOS COMPARENDOS]]+Tabla1[[#This Row],[V. RECAUDOS RESOLUCIONES]])</f>
        <v>2197333</v>
      </c>
      <c r="S2943" s="11">
        <f>IFERROR(VLOOKUP(Tabla1[[#This Row],[FECHA]],'RECAUDOS LOCALES'!A:D,4,FALSE),0)</f>
        <v>0</v>
      </c>
      <c r="T2943" s="9">
        <f>IFERROR(VLOOKUP(Tabla1[[#This Row],[FECHA]],'RECAUDOS LOCALES'!A:D,3,FALSE),0)</f>
        <v>0</v>
      </c>
      <c r="U2943" s="11">
        <f>IFERROR(VLOOKUP(Tabla1[[#This Row],[FECHA]],'RECAUDOS EXTERNOS'!A:D,4,FALSE),0)</f>
        <v>0</v>
      </c>
      <c r="V2943" s="9">
        <f>IFERROR(VLOOKUP(Tabla1[[#This Row],[FECHA]],'RECAUDOS EXTERNOS'!A:D,3,FALSE),0)</f>
        <v>0</v>
      </c>
    </row>
    <row r="2944" spans="1:22" x14ac:dyDescent="0.25">
      <c r="A2944" s="1">
        <v>40503</v>
      </c>
      <c r="B2944" s="3" t="s">
        <v>4</v>
      </c>
      <c r="C2944" s="2">
        <v>40483</v>
      </c>
      <c r="D2944" s="5">
        <f>YEAR(Tabla1[[#This Row],[FECHA]])</f>
        <v>2010</v>
      </c>
      <c r="E2944" s="5">
        <f>IFERROR(VLOOKUP(Tabla1[[#This Row],[FECHA]],'COMPARENDOS TOTALES'!A:D,4,FALSE),0)</f>
        <v>1</v>
      </c>
      <c r="F2944" s="9">
        <f>IFERROR(VLOOKUP(Tabla1[[#This Row],[FECHA]],'COMPARENDOS TOTALES'!A:D,3,FALSE),0)</f>
        <v>515000</v>
      </c>
      <c r="G2944" s="5">
        <f>IFERROR(VLOOKUP(Tabla1[[#This Row],[FECHA]],EXONERACIONES!A:D,4,FALSE),0)</f>
        <v>0</v>
      </c>
      <c r="H2944" s="9">
        <f>IFERROR(VLOOKUP(Tabla1[[#This Row],[FECHA]],EXONERACIONES!A:D,3,FALSE),0)</f>
        <v>0</v>
      </c>
      <c r="I2944" s="5">
        <f>IFERROR(VLOOKUP(Tabla1[[#This Row],[FECHA]],'SIMIT CON RES'!A:D,4,FALSE),0)</f>
        <v>1</v>
      </c>
      <c r="J2944" s="9">
        <f>IFERROR(VLOOKUP(Tabla1[[#This Row],[FECHA]],'SIMIT CON RES'!A:D,3,FALSE),0)</f>
        <v>515000</v>
      </c>
      <c r="K2944">
        <f>IFERROR(VLOOKUP(Tabla1[[#This Row],[FECHA]],'SIMIT SIN RES'!A:D,4,FALSE),0)</f>
        <v>0</v>
      </c>
      <c r="L2944" s="9">
        <f>IFERROR(VLOOKUP(Tabla1[[#This Row],[FECHA]],'SIMIT SIN RES'!A:D,3,FALSE),0)</f>
        <v>0</v>
      </c>
      <c r="M2944" s="5">
        <f>IFERROR(VLOOKUP(Tabla1[[#This Row],[FECHA]],'RECAUDOS DE COMPARENDOS'!A:D,4,FALSE),0)</f>
        <v>0</v>
      </c>
      <c r="N2944" s="9">
        <f>IFERROR(VLOOKUP(Tabla1[[#This Row],[FECHA]],'RECAUDOS DE COMPARENDOS'!A:D,3,FALSE),0)</f>
        <v>0</v>
      </c>
      <c r="O2944" s="5">
        <f>IFERROR(VLOOKUP(Tabla1[[#This Row],[FECHA]],'RECAUDOS DE RESOLUCIONES'!A:D,4,FALSE),0)</f>
        <v>0</v>
      </c>
      <c r="P2944" s="9">
        <f>IFERROR(VLOOKUP(Tabla1[[#This Row],[FECHA]],'RECAUDOS DE RESOLUCIONES'!A:D,3,FALSE),0)</f>
        <v>0</v>
      </c>
      <c r="Q294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94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944" s="11">
        <f>IFERROR(VLOOKUP(Tabla1[[#This Row],[FECHA]],'RECAUDOS LOCALES'!A:D,4,FALSE),0)</f>
        <v>0</v>
      </c>
      <c r="T2944" s="9">
        <f>IFERROR(VLOOKUP(Tabla1[[#This Row],[FECHA]],'RECAUDOS LOCALES'!A:D,3,FALSE),0)</f>
        <v>0</v>
      </c>
      <c r="U2944" s="11">
        <f>IFERROR(VLOOKUP(Tabla1[[#This Row],[FECHA]],'RECAUDOS EXTERNOS'!A:D,4,FALSE),0)</f>
        <v>0</v>
      </c>
      <c r="V2944" s="9">
        <f>IFERROR(VLOOKUP(Tabla1[[#This Row],[FECHA]],'RECAUDOS EXTERNOS'!A:D,3,FALSE),0)</f>
        <v>0</v>
      </c>
    </row>
    <row r="2945" spans="1:22" x14ac:dyDescent="0.25">
      <c r="A2945" s="1">
        <v>40504</v>
      </c>
      <c r="B2945" s="3" t="s">
        <v>1</v>
      </c>
      <c r="C2945" s="2">
        <v>40483</v>
      </c>
      <c r="D2945" s="5">
        <f>YEAR(Tabla1[[#This Row],[FECHA]])</f>
        <v>2010</v>
      </c>
      <c r="E2945" s="5">
        <f>IFERROR(VLOOKUP(Tabla1[[#This Row],[FECHA]],'COMPARENDOS TOTALES'!A:D,4,FALSE),0)</f>
        <v>4</v>
      </c>
      <c r="F2945" s="9">
        <f>IFERROR(VLOOKUP(Tabla1[[#This Row],[FECHA]],'COMPARENDOS TOTALES'!A:D,3,FALSE),0)</f>
        <v>1167333</v>
      </c>
      <c r="G2945" s="5">
        <f>IFERROR(VLOOKUP(Tabla1[[#This Row],[FECHA]],EXONERACIONES!A:D,4,FALSE),0)</f>
        <v>0</v>
      </c>
      <c r="H2945" s="9">
        <f>IFERROR(VLOOKUP(Tabla1[[#This Row],[FECHA]],EXONERACIONES!A:D,3,FALSE),0)</f>
        <v>0</v>
      </c>
      <c r="I2945" s="5">
        <f>IFERROR(VLOOKUP(Tabla1[[#This Row],[FECHA]],'SIMIT CON RES'!A:D,4,FALSE),0)</f>
        <v>4</v>
      </c>
      <c r="J2945" s="9">
        <f>IFERROR(VLOOKUP(Tabla1[[#This Row],[FECHA]],'SIMIT CON RES'!A:D,3,FALSE),0)</f>
        <v>1167333</v>
      </c>
      <c r="K2945">
        <f>IFERROR(VLOOKUP(Tabla1[[#This Row],[FECHA]],'SIMIT SIN RES'!A:D,4,FALSE),0)</f>
        <v>0</v>
      </c>
      <c r="L2945" s="9">
        <f>IFERROR(VLOOKUP(Tabla1[[#This Row],[FECHA]],'SIMIT SIN RES'!A:D,3,FALSE),0)</f>
        <v>0</v>
      </c>
      <c r="M2945" s="5">
        <f>IFERROR(VLOOKUP(Tabla1[[#This Row],[FECHA]],'RECAUDOS DE COMPARENDOS'!A:D,4,FALSE),0)</f>
        <v>0</v>
      </c>
      <c r="N2945" s="9">
        <f>IFERROR(VLOOKUP(Tabla1[[#This Row],[FECHA]],'RECAUDOS DE COMPARENDOS'!A:D,3,FALSE),0)</f>
        <v>0</v>
      </c>
      <c r="O2945" s="5">
        <f>IFERROR(VLOOKUP(Tabla1[[#This Row],[FECHA]],'RECAUDOS DE RESOLUCIONES'!A:D,4,FALSE),0)</f>
        <v>0</v>
      </c>
      <c r="P2945" s="9">
        <f>IFERROR(VLOOKUP(Tabla1[[#This Row],[FECHA]],'RECAUDOS DE RESOLUCIONES'!A:D,3,FALSE),0)</f>
        <v>0</v>
      </c>
      <c r="Q294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94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945" s="11">
        <f>IFERROR(VLOOKUP(Tabla1[[#This Row],[FECHA]],'RECAUDOS LOCALES'!A:D,4,FALSE),0)</f>
        <v>2</v>
      </c>
      <c r="T2945" s="9">
        <f>IFERROR(VLOOKUP(Tabla1[[#This Row],[FECHA]],'RECAUDOS LOCALES'!A:D,3,FALSE),0)</f>
        <v>372750</v>
      </c>
      <c r="U2945" s="11">
        <f>IFERROR(VLOOKUP(Tabla1[[#This Row],[FECHA]],'RECAUDOS EXTERNOS'!A:D,4,FALSE),0)</f>
        <v>1</v>
      </c>
      <c r="V2945" s="9">
        <f>IFERROR(VLOOKUP(Tabla1[[#This Row],[FECHA]],'RECAUDOS EXTERNOS'!A:D,3,FALSE),0)</f>
        <v>395370</v>
      </c>
    </row>
    <row r="2946" spans="1:22" x14ac:dyDescent="0.25">
      <c r="A2946" s="1">
        <v>40505</v>
      </c>
      <c r="B2946" s="3" t="s">
        <v>2</v>
      </c>
      <c r="C2946" s="2">
        <v>40483</v>
      </c>
      <c r="D2946" s="5">
        <f>YEAR(Tabla1[[#This Row],[FECHA]])</f>
        <v>2010</v>
      </c>
      <c r="E2946" s="5">
        <f>IFERROR(VLOOKUP(Tabla1[[#This Row],[FECHA]],'COMPARENDOS TOTALES'!A:D,4,FALSE),0)</f>
        <v>2</v>
      </c>
      <c r="F2946" s="9">
        <f>IFERROR(VLOOKUP(Tabla1[[#This Row],[FECHA]],'COMPARENDOS TOTALES'!A:D,3,FALSE),0)</f>
        <v>515000</v>
      </c>
      <c r="G2946" s="5">
        <f>IFERROR(VLOOKUP(Tabla1[[#This Row],[FECHA]],EXONERACIONES!A:D,4,FALSE),0)</f>
        <v>0</v>
      </c>
      <c r="H2946" s="9">
        <f>IFERROR(VLOOKUP(Tabla1[[#This Row],[FECHA]],EXONERACIONES!A:D,3,FALSE),0)</f>
        <v>0</v>
      </c>
      <c r="I2946" s="5">
        <f>IFERROR(VLOOKUP(Tabla1[[#This Row],[FECHA]],'SIMIT CON RES'!A:D,4,FALSE),0)</f>
        <v>2</v>
      </c>
      <c r="J2946" s="9">
        <f>IFERROR(VLOOKUP(Tabla1[[#This Row],[FECHA]],'SIMIT CON RES'!A:D,3,FALSE),0)</f>
        <v>515000</v>
      </c>
      <c r="K2946">
        <f>IFERROR(VLOOKUP(Tabla1[[#This Row],[FECHA]],'SIMIT SIN RES'!A:D,4,FALSE),0)</f>
        <v>0</v>
      </c>
      <c r="L2946" s="9">
        <f>IFERROR(VLOOKUP(Tabla1[[#This Row],[FECHA]],'SIMIT SIN RES'!A:D,3,FALSE),0)</f>
        <v>0</v>
      </c>
      <c r="M2946" s="5">
        <f>IFERROR(VLOOKUP(Tabla1[[#This Row],[FECHA]],'RECAUDOS DE COMPARENDOS'!A:D,4,FALSE),0)</f>
        <v>0</v>
      </c>
      <c r="N2946" s="9">
        <f>IFERROR(VLOOKUP(Tabla1[[#This Row],[FECHA]],'RECAUDOS DE COMPARENDOS'!A:D,3,FALSE),0)</f>
        <v>0</v>
      </c>
      <c r="O2946" s="5">
        <f>IFERROR(VLOOKUP(Tabla1[[#This Row],[FECHA]],'RECAUDOS DE RESOLUCIONES'!A:D,4,FALSE),0)</f>
        <v>0</v>
      </c>
      <c r="P2946" s="9">
        <f>IFERROR(VLOOKUP(Tabla1[[#This Row],[FECHA]],'RECAUDOS DE RESOLUCIONES'!A:D,3,FALSE),0)</f>
        <v>0</v>
      </c>
      <c r="Q294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94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946" s="11">
        <f>IFERROR(VLOOKUP(Tabla1[[#This Row],[FECHA]],'RECAUDOS LOCALES'!A:D,4,FALSE),0)</f>
        <v>3</v>
      </c>
      <c r="T2946" s="9">
        <f>IFERROR(VLOOKUP(Tabla1[[#This Row],[FECHA]],'RECAUDOS LOCALES'!A:D,3,FALSE),0)</f>
        <v>464492</v>
      </c>
      <c r="U2946" s="11">
        <f>IFERROR(VLOOKUP(Tabla1[[#This Row],[FECHA]],'RECAUDOS EXTERNOS'!A:D,4,FALSE),0)</f>
        <v>0</v>
      </c>
      <c r="V2946" s="9">
        <f>IFERROR(VLOOKUP(Tabla1[[#This Row],[FECHA]],'RECAUDOS EXTERNOS'!A:D,3,FALSE),0)</f>
        <v>0</v>
      </c>
    </row>
    <row r="2947" spans="1:22" x14ac:dyDescent="0.25">
      <c r="A2947" s="1">
        <v>40506</v>
      </c>
      <c r="B2947" s="3" t="s">
        <v>3</v>
      </c>
      <c r="C2947" s="2">
        <v>40483</v>
      </c>
      <c r="D2947" s="5">
        <f>YEAR(Tabla1[[#This Row],[FECHA]])</f>
        <v>2010</v>
      </c>
      <c r="E2947" s="5">
        <f>IFERROR(VLOOKUP(Tabla1[[#This Row],[FECHA]],'COMPARENDOS TOTALES'!A:D,4,FALSE),0)</f>
        <v>5</v>
      </c>
      <c r="F2947" s="9">
        <f>IFERROR(VLOOKUP(Tabla1[[#This Row],[FECHA]],'COMPARENDOS TOTALES'!A:D,3,FALSE),0)</f>
        <v>1682333</v>
      </c>
      <c r="G2947" s="5">
        <f>IFERROR(VLOOKUP(Tabla1[[#This Row],[FECHA]],EXONERACIONES!A:D,4,FALSE),0)</f>
        <v>0</v>
      </c>
      <c r="H2947" s="9">
        <f>IFERROR(VLOOKUP(Tabla1[[#This Row],[FECHA]],EXONERACIONES!A:D,3,FALSE),0)</f>
        <v>0</v>
      </c>
      <c r="I2947" s="5">
        <f>IFERROR(VLOOKUP(Tabla1[[#This Row],[FECHA]],'SIMIT CON RES'!A:D,4,FALSE),0)</f>
        <v>4</v>
      </c>
      <c r="J2947" s="9">
        <f>IFERROR(VLOOKUP(Tabla1[[#This Row],[FECHA]],'SIMIT CON RES'!A:D,3,FALSE),0)</f>
        <v>1167333</v>
      </c>
      <c r="K2947">
        <f>IFERROR(VLOOKUP(Tabla1[[#This Row],[FECHA]],'SIMIT SIN RES'!A:D,4,FALSE),0)</f>
        <v>0</v>
      </c>
      <c r="L2947" s="9">
        <f>IFERROR(VLOOKUP(Tabla1[[#This Row],[FECHA]],'SIMIT SIN RES'!A:D,3,FALSE),0)</f>
        <v>0</v>
      </c>
      <c r="M2947" s="5">
        <f>IFERROR(VLOOKUP(Tabla1[[#This Row],[FECHA]],'RECAUDOS DE COMPARENDOS'!A:D,4,FALSE),0)</f>
        <v>0</v>
      </c>
      <c r="N2947" s="9">
        <f>IFERROR(VLOOKUP(Tabla1[[#This Row],[FECHA]],'RECAUDOS DE COMPARENDOS'!A:D,3,FALSE),0)</f>
        <v>0</v>
      </c>
      <c r="O2947" s="5">
        <f>IFERROR(VLOOKUP(Tabla1[[#This Row],[FECHA]],'RECAUDOS DE RESOLUCIONES'!A:D,4,FALSE),0)</f>
        <v>0</v>
      </c>
      <c r="P2947" s="9">
        <f>IFERROR(VLOOKUP(Tabla1[[#This Row],[FECHA]],'RECAUDOS DE RESOLUCIONES'!A:D,3,FALSE),0)</f>
        <v>0</v>
      </c>
      <c r="Q294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947" s="9">
        <f>Tabla1[V. COMPARENDOS]-(Tabla1[V. EXONERACIONES]+Tabla1[[#This Row],[V. SIMIT CON RESOLUCION]]+Tabla1[[#This Row],[V. SIMIT SIN RESOLUCION]]+Tabla1[[#This Row],[V. RECAUDOS COMPARENDOS]]+Tabla1[[#This Row],[V. RECAUDOS RESOLUCIONES]])</f>
        <v>515000</v>
      </c>
      <c r="S2947" s="11">
        <f>IFERROR(VLOOKUP(Tabla1[[#This Row],[FECHA]],'RECAUDOS LOCALES'!A:D,4,FALSE),0)</f>
        <v>1</v>
      </c>
      <c r="T2947" s="9">
        <f>IFERROR(VLOOKUP(Tabla1[[#This Row],[FECHA]],'RECAUDOS LOCALES'!A:D,3,FALSE),0)</f>
        <v>138350</v>
      </c>
      <c r="U2947" s="11">
        <f>IFERROR(VLOOKUP(Tabla1[[#This Row],[FECHA]],'RECAUDOS EXTERNOS'!A:D,4,FALSE),0)</f>
        <v>2</v>
      </c>
      <c r="V2947" s="9">
        <f>IFERROR(VLOOKUP(Tabla1[[#This Row],[FECHA]],'RECAUDOS EXTERNOS'!A:D,3,FALSE),0)</f>
        <v>722200</v>
      </c>
    </row>
    <row r="2948" spans="1:22" x14ac:dyDescent="0.25">
      <c r="A2948" s="1">
        <v>40507</v>
      </c>
      <c r="B2948" s="3" t="s">
        <v>6</v>
      </c>
      <c r="C2948" s="2">
        <v>40483</v>
      </c>
      <c r="D2948" s="5">
        <f>YEAR(Tabla1[[#This Row],[FECHA]])</f>
        <v>2010</v>
      </c>
      <c r="E2948" s="5">
        <f>IFERROR(VLOOKUP(Tabla1[[#This Row],[FECHA]],'COMPARENDOS TOTALES'!A:D,4,FALSE),0)</f>
        <v>4</v>
      </c>
      <c r="F2948" s="9">
        <f>IFERROR(VLOOKUP(Tabla1[[#This Row],[FECHA]],'COMPARENDOS TOTALES'!A:D,3,FALSE),0)</f>
        <v>1287500</v>
      </c>
      <c r="G2948" s="5">
        <f>IFERROR(VLOOKUP(Tabla1[[#This Row],[FECHA]],EXONERACIONES!A:D,4,FALSE),0)</f>
        <v>1</v>
      </c>
      <c r="H2948" s="9">
        <f>IFERROR(VLOOKUP(Tabla1[[#This Row],[FECHA]],EXONERACIONES!A:D,3,FALSE),0)</f>
        <v>515000</v>
      </c>
      <c r="I2948" s="5">
        <f>IFERROR(VLOOKUP(Tabla1[[#This Row],[FECHA]],'SIMIT CON RES'!A:D,4,FALSE),0)</f>
        <v>1</v>
      </c>
      <c r="J2948" s="9">
        <f>IFERROR(VLOOKUP(Tabla1[[#This Row],[FECHA]],'SIMIT CON RES'!A:D,3,FALSE),0)</f>
        <v>257500</v>
      </c>
      <c r="K2948">
        <f>IFERROR(VLOOKUP(Tabla1[[#This Row],[FECHA]],'SIMIT SIN RES'!A:D,4,FALSE),0)</f>
        <v>0</v>
      </c>
      <c r="L2948" s="9">
        <f>IFERROR(VLOOKUP(Tabla1[[#This Row],[FECHA]],'SIMIT SIN RES'!A:D,3,FALSE),0)</f>
        <v>0</v>
      </c>
      <c r="M2948" s="5">
        <f>IFERROR(VLOOKUP(Tabla1[[#This Row],[FECHA]],'RECAUDOS DE COMPARENDOS'!A:D,4,FALSE),0)</f>
        <v>0</v>
      </c>
      <c r="N2948" s="9">
        <f>IFERROR(VLOOKUP(Tabla1[[#This Row],[FECHA]],'RECAUDOS DE COMPARENDOS'!A:D,3,FALSE),0)</f>
        <v>0</v>
      </c>
      <c r="O2948" s="5">
        <f>IFERROR(VLOOKUP(Tabla1[[#This Row],[FECHA]],'RECAUDOS DE RESOLUCIONES'!A:D,4,FALSE),0)</f>
        <v>0</v>
      </c>
      <c r="P2948" s="9">
        <f>IFERROR(VLOOKUP(Tabla1[[#This Row],[FECHA]],'RECAUDOS DE RESOLUCIONES'!A:D,3,FALSE),0)</f>
        <v>0</v>
      </c>
      <c r="Q294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948" s="9">
        <f>Tabla1[V. COMPARENDOS]-(Tabla1[V. EXONERACIONES]+Tabla1[[#This Row],[V. SIMIT CON RESOLUCION]]+Tabla1[[#This Row],[V. SIMIT SIN RESOLUCION]]+Tabla1[[#This Row],[V. RECAUDOS COMPARENDOS]]+Tabla1[[#This Row],[V. RECAUDOS RESOLUCIONES]])</f>
        <v>515000</v>
      </c>
      <c r="S2948" s="11">
        <f>IFERROR(VLOOKUP(Tabla1[[#This Row],[FECHA]],'RECAUDOS LOCALES'!A:D,4,FALSE),0)</f>
        <v>0</v>
      </c>
      <c r="T2948" s="9">
        <f>IFERROR(VLOOKUP(Tabla1[[#This Row],[FECHA]],'RECAUDOS LOCALES'!A:D,3,FALSE),0)</f>
        <v>0</v>
      </c>
      <c r="U2948" s="11">
        <f>IFERROR(VLOOKUP(Tabla1[[#This Row],[FECHA]],'RECAUDOS EXTERNOS'!A:D,4,FALSE),0)</f>
        <v>1</v>
      </c>
      <c r="V2948" s="9">
        <f>IFERROR(VLOOKUP(Tabla1[[#This Row],[FECHA]],'RECAUDOS EXTERNOS'!A:D,3,FALSE),0)</f>
        <v>204855</v>
      </c>
    </row>
    <row r="2949" spans="1:22" x14ac:dyDescent="0.25">
      <c r="A2949" s="1">
        <v>40508</v>
      </c>
      <c r="B2949" s="3" t="s">
        <v>0</v>
      </c>
      <c r="C2949" s="2">
        <v>40483</v>
      </c>
      <c r="D2949" s="5">
        <f>YEAR(Tabla1[[#This Row],[FECHA]])</f>
        <v>2010</v>
      </c>
      <c r="E2949" s="5">
        <f>IFERROR(VLOOKUP(Tabla1[[#This Row],[FECHA]],'COMPARENDOS TOTALES'!A:D,4,FALSE),0)</f>
        <v>2</v>
      </c>
      <c r="F2949" s="9">
        <f>IFERROR(VLOOKUP(Tabla1[[#This Row],[FECHA]],'COMPARENDOS TOTALES'!A:D,3,FALSE),0)</f>
        <v>772500</v>
      </c>
      <c r="G2949" s="5">
        <f>IFERROR(VLOOKUP(Tabla1[[#This Row],[FECHA]],EXONERACIONES!A:D,4,FALSE),0)</f>
        <v>0</v>
      </c>
      <c r="H2949" s="9">
        <f>IFERROR(VLOOKUP(Tabla1[[#This Row],[FECHA]],EXONERACIONES!A:D,3,FALSE),0)</f>
        <v>0</v>
      </c>
      <c r="I2949" s="5">
        <f>IFERROR(VLOOKUP(Tabla1[[#This Row],[FECHA]],'SIMIT CON RES'!A:D,4,FALSE),0)</f>
        <v>0</v>
      </c>
      <c r="J2949" s="9">
        <f>IFERROR(VLOOKUP(Tabla1[[#This Row],[FECHA]],'SIMIT CON RES'!A:D,3,FALSE),0)</f>
        <v>0</v>
      </c>
      <c r="K2949">
        <f>IFERROR(VLOOKUP(Tabla1[[#This Row],[FECHA]],'SIMIT SIN RES'!A:D,4,FALSE),0)</f>
        <v>0</v>
      </c>
      <c r="L2949" s="9">
        <f>IFERROR(VLOOKUP(Tabla1[[#This Row],[FECHA]],'SIMIT SIN RES'!A:D,3,FALSE),0)</f>
        <v>0</v>
      </c>
      <c r="M2949" s="5">
        <f>IFERROR(VLOOKUP(Tabla1[[#This Row],[FECHA]],'RECAUDOS DE COMPARENDOS'!A:D,4,FALSE),0)</f>
        <v>0</v>
      </c>
      <c r="N2949" s="9">
        <f>IFERROR(VLOOKUP(Tabla1[[#This Row],[FECHA]],'RECAUDOS DE COMPARENDOS'!A:D,3,FALSE),0)</f>
        <v>0</v>
      </c>
      <c r="O2949" s="5">
        <f>IFERROR(VLOOKUP(Tabla1[[#This Row],[FECHA]],'RECAUDOS DE RESOLUCIONES'!A:D,4,FALSE),0)</f>
        <v>0</v>
      </c>
      <c r="P2949" s="9">
        <f>IFERROR(VLOOKUP(Tabla1[[#This Row],[FECHA]],'RECAUDOS DE RESOLUCIONES'!A:D,3,FALSE),0)</f>
        <v>0</v>
      </c>
      <c r="Q294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949" s="9">
        <f>Tabla1[V. COMPARENDOS]-(Tabla1[V. EXONERACIONES]+Tabla1[[#This Row],[V. SIMIT CON RESOLUCION]]+Tabla1[[#This Row],[V. SIMIT SIN RESOLUCION]]+Tabla1[[#This Row],[V. RECAUDOS COMPARENDOS]]+Tabla1[[#This Row],[V. RECAUDOS RESOLUCIONES]])</f>
        <v>772500</v>
      </c>
      <c r="S2949" s="11">
        <f>IFERROR(VLOOKUP(Tabla1[[#This Row],[FECHA]],'RECAUDOS LOCALES'!A:D,4,FALSE),0)</f>
        <v>2</v>
      </c>
      <c r="T2949" s="9">
        <f>IFERROR(VLOOKUP(Tabla1[[#This Row],[FECHA]],'RECAUDOS LOCALES'!A:D,3,FALSE),0)</f>
        <v>231475</v>
      </c>
      <c r="U2949" s="11">
        <f>IFERROR(VLOOKUP(Tabla1[[#This Row],[FECHA]],'RECAUDOS EXTERNOS'!A:D,4,FALSE),0)</f>
        <v>2</v>
      </c>
      <c r="V2949" s="9">
        <f>IFERROR(VLOOKUP(Tabla1[[#This Row],[FECHA]],'RECAUDOS EXTERNOS'!A:D,3,FALSE),0)</f>
        <v>665900</v>
      </c>
    </row>
    <row r="2950" spans="1:22" x14ac:dyDescent="0.25">
      <c r="A2950" s="1">
        <v>40509</v>
      </c>
      <c r="B2950" s="3" t="s">
        <v>5</v>
      </c>
      <c r="C2950" s="2">
        <v>40483</v>
      </c>
      <c r="D2950" s="5">
        <f>YEAR(Tabla1[[#This Row],[FECHA]])</f>
        <v>2010</v>
      </c>
      <c r="E2950" s="5">
        <f>IFERROR(VLOOKUP(Tabla1[[#This Row],[FECHA]],'COMPARENDOS TOTALES'!A:D,4,FALSE),0)</f>
        <v>9</v>
      </c>
      <c r="F2950" s="9">
        <f>IFERROR(VLOOKUP(Tabla1[[#This Row],[FECHA]],'COMPARENDOS TOTALES'!A:D,3,FALSE),0)</f>
        <v>3605000</v>
      </c>
      <c r="G2950" s="5">
        <f>IFERROR(VLOOKUP(Tabla1[[#This Row],[FECHA]],EXONERACIONES!A:D,4,FALSE),0)</f>
        <v>0</v>
      </c>
      <c r="H2950" s="9">
        <f>IFERROR(VLOOKUP(Tabla1[[#This Row],[FECHA]],EXONERACIONES!A:D,3,FALSE),0)</f>
        <v>0</v>
      </c>
      <c r="I2950" s="5">
        <f>IFERROR(VLOOKUP(Tabla1[[#This Row],[FECHA]],'SIMIT CON RES'!A:D,4,FALSE),0)</f>
        <v>8</v>
      </c>
      <c r="J2950" s="9">
        <f>IFERROR(VLOOKUP(Tabla1[[#This Row],[FECHA]],'SIMIT CON RES'!A:D,3,FALSE),0)</f>
        <v>3090000</v>
      </c>
      <c r="K2950">
        <f>IFERROR(VLOOKUP(Tabla1[[#This Row],[FECHA]],'SIMIT SIN RES'!A:D,4,FALSE),0)</f>
        <v>0</v>
      </c>
      <c r="L2950" s="9">
        <f>IFERROR(VLOOKUP(Tabla1[[#This Row],[FECHA]],'SIMIT SIN RES'!A:D,3,FALSE),0)</f>
        <v>0</v>
      </c>
      <c r="M2950" s="5">
        <f>IFERROR(VLOOKUP(Tabla1[[#This Row],[FECHA]],'RECAUDOS DE COMPARENDOS'!A:D,4,FALSE),0)</f>
        <v>0</v>
      </c>
      <c r="N2950" s="9">
        <f>IFERROR(VLOOKUP(Tabla1[[#This Row],[FECHA]],'RECAUDOS DE COMPARENDOS'!A:D,3,FALSE),0)</f>
        <v>0</v>
      </c>
      <c r="O2950" s="5">
        <f>IFERROR(VLOOKUP(Tabla1[[#This Row],[FECHA]],'RECAUDOS DE RESOLUCIONES'!A:D,4,FALSE),0)</f>
        <v>0</v>
      </c>
      <c r="P2950" s="9">
        <f>IFERROR(VLOOKUP(Tabla1[[#This Row],[FECHA]],'RECAUDOS DE RESOLUCIONES'!A:D,3,FALSE),0)</f>
        <v>0</v>
      </c>
      <c r="Q295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950" s="9">
        <f>Tabla1[V. COMPARENDOS]-(Tabla1[V. EXONERACIONES]+Tabla1[[#This Row],[V. SIMIT CON RESOLUCION]]+Tabla1[[#This Row],[V. SIMIT SIN RESOLUCION]]+Tabla1[[#This Row],[V. RECAUDOS COMPARENDOS]]+Tabla1[[#This Row],[V. RECAUDOS RESOLUCIONES]])</f>
        <v>515000</v>
      </c>
      <c r="S2950" s="11">
        <f>IFERROR(VLOOKUP(Tabla1[[#This Row],[FECHA]],'RECAUDOS LOCALES'!A:D,4,FALSE),0)</f>
        <v>0</v>
      </c>
      <c r="T2950" s="9">
        <f>IFERROR(VLOOKUP(Tabla1[[#This Row],[FECHA]],'RECAUDOS LOCALES'!A:D,3,FALSE),0)</f>
        <v>0</v>
      </c>
      <c r="U2950" s="11">
        <f>IFERROR(VLOOKUP(Tabla1[[#This Row],[FECHA]],'RECAUDOS EXTERNOS'!A:D,4,FALSE),0)</f>
        <v>0</v>
      </c>
      <c r="V2950" s="9">
        <f>IFERROR(VLOOKUP(Tabla1[[#This Row],[FECHA]],'RECAUDOS EXTERNOS'!A:D,3,FALSE),0)</f>
        <v>0</v>
      </c>
    </row>
    <row r="2951" spans="1:22" x14ac:dyDescent="0.25">
      <c r="A2951" s="1">
        <v>40510</v>
      </c>
      <c r="B2951" s="3" t="s">
        <v>4</v>
      </c>
      <c r="C2951" s="2">
        <v>40483</v>
      </c>
      <c r="D2951" s="5">
        <f>YEAR(Tabla1[[#This Row],[FECHA]])</f>
        <v>2010</v>
      </c>
      <c r="E2951" s="5">
        <f>IFERROR(VLOOKUP(Tabla1[[#This Row],[FECHA]],'COMPARENDOS TOTALES'!A:D,4,FALSE),0)</f>
        <v>9</v>
      </c>
      <c r="F2951" s="9">
        <f>IFERROR(VLOOKUP(Tabla1[[#This Row],[FECHA]],'COMPARENDOS TOTALES'!A:D,3,FALSE),0)</f>
        <v>4635000</v>
      </c>
      <c r="G2951" s="5">
        <f>IFERROR(VLOOKUP(Tabla1[[#This Row],[FECHA]],EXONERACIONES!A:D,4,FALSE),0)</f>
        <v>1</v>
      </c>
      <c r="H2951" s="9">
        <f>IFERROR(VLOOKUP(Tabla1[[#This Row],[FECHA]],EXONERACIONES!A:D,3,FALSE),0)</f>
        <v>772500</v>
      </c>
      <c r="I2951" s="5">
        <f>IFERROR(VLOOKUP(Tabla1[[#This Row],[FECHA]],'SIMIT CON RES'!A:D,4,FALSE),0)</f>
        <v>4</v>
      </c>
      <c r="J2951" s="9">
        <f>IFERROR(VLOOKUP(Tabla1[[#This Row],[FECHA]],'SIMIT CON RES'!A:D,3,FALSE),0)</f>
        <v>1545000</v>
      </c>
      <c r="K2951">
        <f>IFERROR(VLOOKUP(Tabla1[[#This Row],[FECHA]],'SIMIT SIN RES'!A:D,4,FALSE),0)</f>
        <v>0</v>
      </c>
      <c r="L2951" s="9">
        <f>IFERROR(VLOOKUP(Tabla1[[#This Row],[FECHA]],'SIMIT SIN RES'!A:D,3,FALSE),0)</f>
        <v>0</v>
      </c>
      <c r="M2951" s="5">
        <f>IFERROR(VLOOKUP(Tabla1[[#This Row],[FECHA]],'RECAUDOS DE COMPARENDOS'!A:D,4,FALSE),0)</f>
        <v>1</v>
      </c>
      <c r="N2951" s="9">
        <f>IFERROR(VLOOKUP(Tabla1[[#This Row],[FECHA]],'RECAUDOS DE COMPARENDOS'!A:D,3,FALSE),0)</f>
        <v>772500</v>
      </c>
      <c r="O2951" s="5">
        <f>IFERROR(VLOOKUP(Tabla1[[#This Row],[FECHA]],'RECAUDOS DE RESOLUCIONES'!A:D,4,FALSE),0)</f>
        <v>0</v>
      </c>
      <c r="P2951" s="9">
        <f>IFERROR(VLOOKUP(Tabla1[[#This Row],[FECHA]],'RECAUDOS DE RESOLUCIONES'!A:D,3,FALSE),0)</f>
        <v>0</v>
      </c>
      <c r="Q295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2951" s="9">
        <f>Tabla1[V. COMPARENDOS]-(Tabla1[V. EXONERACIONES]+Tabla1[[#This Row],[V. SIMIT CON RESOLUCION]]+Tabla1[[#This Row],[V. SIMIT SIN RESOLUCION]]+Tabla1[[#This Row],[V. RECAUDOS COMPARENDOS]]+Tabla1[[#This Row],[V. RECAUDOS RESOLUCIONES]])</f>
        <v>1545000</v>
      </c>
      <c r="S2951" s="11">
        <f>IFERROR(VLOOKUP(Tabla1[[#This Row],[FECHA]],'RECAUDOS LOCALES'!A:D,4,FALSE),0)</f>
        <v>0</v>
      </c>
      <c r="T2951" s="9">
        <f>IFERROR(VLOOKUP(Tabla1[[#This Row],[FECHA]],'RECAUDOS LOCALES'!A:D,3,FALSE),0)</f>
        <v>0</v>
      </c>
      <c r="U2951" s="11">
        <f>IFERROR(VLOOKUP(Tabla1[[#This Row],[FECHA]],'RECAUDOS EXTERNOS'!A:D,4,FALSE),0)</f>
        <v>0</v>
      </c>
      <c r="V2951" s="9">
        <f>IFERROR(VLOOKUP(Tabla1[[#This Row],[FECHA]],'RECAUDOS EXTERNOS'!A:D,3,FALSE),0)</f>
        <v>0</v>
      </c>
    </row>
    <row r="2952" spans="1:22" x14ac:dyDescent="0.25">
      <c r="A2952" s="1">
        <v>40511</v>
      </c>
      <c r="B2952" s="3" t="s">
        <v>1</v>
      </c>
      <c r="C2952" s="2">
        <v>40483</v>
      </c>
      <c r="D2952" s="5">
        <f>YEAR(Tabla1[[#This Row],[FECHA]])</f>
        <v>2010</v>
      </c>
      <c r="E2952" s="5">
        <f>IFERROR(VLOOKUP(Tabla1[[#This Row],[FECHA]],'COMPARENDOS TOTALES'!A:D,4,FALSE),0)</f>
        <v>1</v>
      </c>
      <c r="F2952" s="9">
        <f>IFERROR(VLOOKUP(Tabla1[[#This Row],[FECHA]],'COMPARENDOS TOTALES'!A:D,3,FALSE),0)</f>
        <v>257500</v>
      </c>
      <c r="G2952" s="5">
        <f>IFERROR(VLOOKUP(Tabla1[[#This Row],[FECHA]],EXONERACIONES!A:D,4,FALSE),0)</f>
        <v>0</v>
      </c>
      <c r="H2952" s="9">
        <f>IFERROR(VLOOKUP(Tabla1[[#This Row],[FECHA]],EXONERACIONES!A:D,3,FALSE),0)</f>
        <v>0</v>
      </c>
      <c r="I2952" s="5">
        <f>IFERROR(VLOOKUP(Tabla1[[#This Row],[FECHA]],'SIMIT CON RES'!A:D,4,FALSE),0)</f>
        <v>0</v>
      </c>
      <c r="J2952" s="9">
        <f>IFERROR(VLOOKUP(Tabla1[[#This Row],[FECHA]],'SIMIT CON RES'!A:D,3,FALSE),0)</f>
        <v>0</v>
      </c>
      <c r="K2952">
        <f>IFERROR(VLOOKUP(Tabla1[[#This Row],[FECHA]],'SIMIT SIN RES'!A:D,4,FALSE),0)</f>
        <v>0</v>
      </c>
      <c r="L2952" s="9">
        <f>IFERROR(VLOOKUP(Tabla1[[#This Row],[FECHA]],'SIMIT SIN RES'!A:D,3,FALSE),0)</f>
        <v>0</v>
      </c>
      <c r="M2952" s="5">
        <f>IFERROR(VLOOKUP(Tabla1[[#This Row],[FECHA]],'RECAUDOS DE COMPARENDOS'!A:D,4,FALSE),0)</f>
        <v>0</v>
      </c>
      <c r="N2952" s="9">
        <f>IFERROR(VLOOKUP(Tabla1[[#This Row],[FECHA]],'RECAUDOS DE COMPARENDOS'!A:D,3,FALSE),0)</f>
        <v>0</v>
      </c>
      <c r="O2952" s="5">
        <f>IFERROR(VLOOKUP(Tabla1[[#This Row],[FECHA]],'RECAUDOS DE RESOLUCIONES'!A:D,4,FALSE),0)</f>
        <v>0</v>
      </c>
      <c r="P2952" s="9">
        <f>IFERROR(VLOOKUP(Tabla1[[#This Row],[FECHA]],'RECAUDOS DE RESOLUCIONES'!A:D,3,FALSE),0)</f>
        <v>0</v>
      </c>
      <c r="Q295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952" s="9">
        <f>Tabla1[V. COMPARENDOS]-(Tabla1[V. EXONERACIONES]+Tabla1[[#This Row],[V. SIMIT CON RESOLUCION]]+Tabla1[[#This Row],[V. SIMIT SIN RESOLUCION]]+Tabla1[[#This Row],[V. RECAUDOS COMPARENDOS]]+Tabla1[[#This Row],[V. RECAUDOS RESOLUCIONES]])</f>
        <v>257500</v>
      </c>
      <c r="S2952" s="11">
        <f>IFERROR(VLOOKUP(Tabla1[[#This Row],[FECHA]],'RECAUDOS LOCALES'!A:D,4,FALSE),0)</f>
        <v>2</v>
      </c>
      <c r="T2952" s="9">
        <f>IFERROR(VLOOKUP(Tabla1[[#This Row],[FECHA]],'RECAUDOS LOCALES'!A:D,3,FALSE),0)</f>
        <v>360425</v>
      </c>
      <c r="U2952" s="11">
        <f>IFERROR(VLOOKUP(Tabla1[[#This Row],[FECHA]],'RECAUDOS EXTERNOS'!A:D,4,FALSE),0)</f>
        <v>2</v>
      </c>
      <c r="V2952" s="9">
        <f>IFERROR(VLOOKUP(Tabla1[[#This Row],[FECHA]],'RECAUDOS EXTERNOS'!A:D,3,FALSE),0)</f>
        <v>449705</v>
      </c>
    </row>
    <row r="2953" spans="1:22" x14ac:dyDescent="0.25">
      <c r="A2953" s="1">
        <v>40512</v>
      </c>
      <c r="B2953" s="3" t="s">
        <v>2</v>
      </c>
      <c r="C2953" s="2">
        <v>40483</v>
      </c>
      <c r="D2953" s="5">
        <f>YEAR(Tabla1[[#This Row],[FECHA]])</f>
        <v>2010</v>
      </c>
      <c r="E2953" s="5">
        <f>IFERROR(VLOOKUP(Tabla1[[#This Row],[FECHA]],'COMPARENDOS TOTALES'!A:D,4,FALSE),0)</f>
        <v>1</v>
      </c>
      <c r="F2953" s="9">
        <f>IFERROR(VLOOKUP(Tabla1[[#This Row],[FECHA]],'COMPARENDOS TOTALES'!A:D,3,FALSE),0)</f>
        <v>257500</v>
      </c>
      <c r="G2953" s="5">
        <f>IFERROR(VLOOKUP(Tabla1[[#This Row],[FECHA]],EXONERACIONES!A:D,4,FALSE),0)</f>
        <v>0</v>
      </c>
      <c r="H2953" s="9">
        <f>IFERROR(VLOOKUP(Tabla1[[#This Row],[FECHA]],EXONERACIONES!A:D,3,FALSE),0)</f>
        <v>0</v>
      </c>
      <c r="I2953" s="5">
        <f>IFERROR(VLOOKUP(Tabla1[[#This Row],[FECHA]],'SIMIT CON RES'!A:D,4,FALSE),0)</f>
        <v>0</v>
      </c>
      <c r="J2953" s="9">
        <f>IFERROR(VLOOKUP(Tabla1[[#This Row],[FECHA]],'SIMIT CON RES'!A:D,3,FALSE),0)</f>
        <v>0</v>
      </c>
      <c r="K2953">
        <f>IFERROR(VLOOKUP(Tabla1[[#This Row],[FECHA]],'SIMIT SIN RES'!A:D,4,FALSE),0)</f>
        <v>0</v>
      </c>
      <c r="L2953" s="9">
        <f>IFERROR(VLOOKUP(Tabla1[[#This Row],[FECHA]],'SIMIT SIN RES'!A:D,3,FALSE),0)</f>
        <v>0</v>
      </c>
      <c r="M2953" s="5">
        <f>IFERROR(VLOOKUP(Tabla1[[#This Row],[FECHA]],'RECAUDOS DE COMPARENDOS'!A:D,4,FALSE),0)</f>
        <v>0</v>
      </c>
      <c r="N2953" s="9">
        <f>IFERROR(VLOOKUP(Tabla1[[#This Row],[FECHA]],'RECAUDOS DE COMPARENDOS'!A:D,3,FALSE),0)</f>
        <v>0</v>
      </c>
      <c r="O2953" s="5">
        <f>IFERROR(VLOOKUP(Tabla1[[#This Row],[FECHA]],'RECAUDOS DE RESOLUCIONES'!A:D,4,FALSE),0)</f>
        <v>0</v>
      </c>
      <c r="P2953" s="9">
        <f>IFERROR(VLOOKUP(Tabla1[[#This Row],[FECHA]],'RECAUDOS DE RESOLUCIONES'!A:D,3,FALSE),0)</f>
        <v>0</v>
      </c>
      <c r="Q295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953" s="9">
        <f>Tabla1[V. COMPARENDOS]-(Tabla1[V. EXONERACIONES]+Tabla1[[#This Row],[V. SIMIT CON RESOLUCION]]+Tabla1[[#This Row],[V. SIMIT SIN RESOLUCION]]+Tabla1[[#This Row],[V. RECAUDOS COMPARENDOS]]+Tabla1[[#This Row],[V. RECAUDOS RESOLUCIONES]])</f>
        <v>257500</v>
      </c>
      <c r="S2953" s="11">
        <f>IFERROR(VLOOKUP(Tabla1[[#This Row],[FECHA]],'RECAUDOS LOCALES'!A:D,4,FALSE),0)</f>
        <v>1</v>
      </c>
      <c r="T2953" s="9">
        <f>IFERROR(VLOOKUP(Tabla1[[#This Row],[FECHA]],'RECAUDOS LOCALES'!A:D,3,FALSE),0)</f>
        <v>138325</v>
      </c>
      <c r="U2953" s="11">
        <f>IFERROR(VLOOKUP(Tabla1[[#This Row],[FECHA]],'RECAUDOS EXTERNOS'!A:D,4,FALSE),0)</f>
        <v>2</v>
      </c>
      <c r="V2953" s="9">
        <f>IFERROR(VLOOKUP(Tabla1[[#This Row],[FECHA]],'RECAUDOS EXTERNOS'!A:D,3,FALSE),0)</f>
        <v>369533</v>
      </c>
    </row>
    <row r="2954" spans="1:22" x14ac:dyDescent="0.25">
      <c r="A2954" s="1">
        <v>40513</v>
      </c>
      <c r="B2954" s="3" t="s">
        <v>3</v>
      </c>
      <c r="C2954" s="2">
        <v>40513</v>
      </c>
      <c r="D2954" s="5">
        <f>YEAR(Tabla1[[#This Row],[FECHA]])</f>
        <v>2010</v>
      </c>
      <c r="E2954" s="5">
        <f>IFERROR(VLOOKUP(Tabla1[[#This Row],[FECHA]],'COMPARENDOS TOTALES'!A:D,4,FALSE),0)</f>
        <v>1</v>
      </c>
      <c r="F2954" s="9">
        <f>IFERROR(VLOOKUP(Tabla1[[#This Row],[FECHA]],'COMPARENDOS TOTALES'!A:D,3,FALSE),0)</f>
        <v>257500</v>
      </c>
      <c r="G2954" s="5">
        <f>IFERROR(VLOOKUP(Tabla1[[#This Row],[FECHA]],EXONERACIONES!A:D,4,FALSE),0)</f>
        <v>0</v>
      </c>
      <c r="H2954" s="9">
        <f>IFERROR(VLOOKUP(Tabla1[[#This Row],[FECHA]],EXONERACIONES!A:D,3,FALSE),0)</f>
        <v>0</v>
      </c>
      <c r="I2954" s="5">
        <f>IFERROR(VLOOKUP(Tabla1[[#This Row],[FECHA]],'SIMIT CON RES'!A:D,4,FALSE),0)</f>
        <v>1</v>
      </c>
      <c r="J2954" s="9">
        <f>IFERROR(VLOOKUP(Tabla1[[#This Row],[FECHA]],'SIMIT CON RES'!A:D,3,FALSE),0)</f>
        <v>257500</v>
      </c>
      <c r="K2954">
        <f>IFERROR(VLOOKUP(Tabla1[[#This Row],[FECHA]],'SIMIT SIN RES'!A:D,4,FALSE),0)</f>
        <v>0</v>
      </c>
      <c r="L2954" s="9">
        <f>IFERROR(VLOOKUP(Tabla1[[#This Row],[FECHA]],'SIMIT SIN RES'!A:D,3,FALSE),0)</f>
        <v>0</v>
      </c>
      <c r="M2954" s="5">
        <f>IFERROR(VLOOKUP(Tabla1[[#This Row],[FECHA]],'RECAUDOS DE COMPARENDOS'!A:D,4,FALSE),0)</f>
        <v>0</v>
      </c>
      <c r="N2954" s="9">
        <f>IFERROR(VLOOKUP(Tabla1[[#This Row],[FECHA]],'RECAUDOS DE COMPARENDOS'!A:D,3,FALSE),0)</f>
        <v>0</v>
      </c>
      <c r="O2954" s="5">
        <f>IFERROR(VLOOKUP(Tabla1[[#This Row],[FECHA]],'RECAUDOS DE RESOLUCIONES'!A:D,4,FALSE),0)</f>
        <v>0</v>
      </c>
      <c r="P2954" s="9">
        <f>IFERROR(VLOOKUP(Tabla1[[#This Row],[FECHA]],'RECAUDOS DE RESOLUCIONES'!A:D,3,FALSE),0)</f>
        <v>0</v>
      </c>
      <c r="Q295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95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954" s="11">
        <f>IFERROR(VLOOKUP(Tabla1[[#This Row],[FECHA]],'RECAUDOS LOCALES'!A:D,4,FALSE),0)</f>
        <v>2</v>
      </c>
      <c r="T2954" s="9">
        <f>IFERROR(VLOOKUP(Tabla1[[#This Row],[FECHA]],'RECAUDOS LOCALES'!A:D,3,FALSE),0)</f>
        <v>367375</v>
      </c>
      <c r="U2954" s="11">
        <f>IFERROR(VLOOKUP(Tabla1[[#This Row],[FECHA]],'RECAUDOS EXTERNOS'!A:D,4,FALSE),0)</f>
        <v>1</v>
      </c>
      <c r="V2954" s="9">
        <f>IFERROR(VLOOKUP(Tabla1[[#This Row],[FECHA]],'RECAUDOS EXTERNOS'!A:D,3,FALSE),0)</f>
        <v>218100</v>
      </c>
    </row>
    <row r="2955" spans="1:22" x14ac:dyDescent="0.25">
      <c r="A2955" s="1">
        <v>40514</v>
      </c>
      <c r="B2955" s="3" t="s">
        <v>6</v>
      </c>
      <c r="C2955" s="2">
        <v>40513</v>
      </c>
      <c r="D2955" s="5">
        <f>YEAR(Tabla1[[#This Row],[FECHA]])</f>
        <v>2010</v>
      </c>
      <c r="E2955" s="5">
        <f>IFERROR(VLOOKUP(Tabla1[[#This Row],[FECHA]],'COMPARENDOS TOTALES'!A:D,4,FALSE),0)</f>
        <v>2</v>
      </c>
      <c r="F2955" s="9">
        <f>IFERROR(VLOOKUP(Tabla1[[#This Row],[FECHA]],'COMPARENDOS TOTALES'!A:D,3,FALSE),0)</f>
        <v>274666</v>
      </c>
      <c r="G2955" s="5">
        <f>IFERROR(VLOOKUP(Tabla1[[#This Row],[FECHA]],EXONERACIONES!A:D,4,FALSE),0)</f>
        <v>0</v>
      </c>
      <c r="H2955" s="9">
        <f>IFERROR(VLOOKUP(Tabla1[[#This Row],[FECHA]],EXONERACIONES!A:D,3,FALSE),0)</f>
        <v>0</v>
      </c>
      <c r="I2955" s="5">
        <f>IFERROR(VLOOKUP(Tabla1[[#This Row],[FECHA]],'SIMIT CON RES'!A:D,4,FALSE),0)</f>
        <v>2</v>
      </c>
      <c r="J2955" s="9">
        <f>IFERROR(VLOOKUP(Tabla1[[#This Row],[FECHA]],'SIMIT CON RES'!A:D,3,FALSE),0)</f>
        <v>274666</v>
      </c>
      <c r="K2955">
        <f>IFERROR(VLOOKUP(Tabla1[[#This Row],[FECHA]],'SIMIT SIN RES'!A:D,4,FALSE),0)</f>
        <v>0</v>
      </c>
      <c r="L2955" s="9">
        <f>IFERROR(VLOOKUP(Tabla1[[#This Row],[FECHA]],'SIMIT SIN RES'!A:D,3,FALSE),0)</f>
        <v>0</v>
      </c>
      <c r="M2955" s="5">
        <f>IFERROR(VLOOKUP(Tabla1[[#This Row],[FECHA]],'RECAUDOS DE COMPARENDOS'!A:D,4,FALSE),0)</f>
        <v>0</v>
      </c>
      <c r="N2955" s="9">
        <f>IFERROR(VLOOKUP(Tabla1[[#This Row],[FECHA]],'RECAUDOS DE COMPARENDOS'!A:D,3,FALSE),0)</f>
        <v>0</v>
      </c>
      <c r="O2955" s="5">
        <f>IFERROR(VLOOKUP(Tabla1[[#This Row],[FECHA]],'RECAUDOS DE RESOLUCIONES'!A:D,4,FALSE),0)</f>
        <v>0</v>
      </c>
      <c r="P2955" s="9">
        <f>IFERROR(VLOOKUP(Tabla1[[#This Row],[FECHA]],'RECAUDOS DE RESOLUCIONES'!A:D,3,FALSE),0)</f>
        <v>0</v>
      </c>
      <c r="Q295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95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955" s="11">
        <f>IFERROR(VLOOKUP(Tabla1[[#This Row],[FECHA]],'RECAUDOS LOCALES'!A:D,4,FALSE),0)</f>
        <v>7</v>
      </c>
      <c r="T2955" s="9">
        <f>IFERROR(VLOOKUP(Tabla1[[#This Row],[FECHA]],'RECAUDOS LOCALES'!A:D,3,FALSE),0)</f>
        <v>1048566</v>
      </c>
      <c r="U2955" s="11">
        <f>IFERROR(VLOOKUP(Tabla1[[#This Row],[FECHA]],'RECAUDOS EXTERNOS'!A:D,4,FALSE),0)</f>
        <v>1</v>
      </c>
      <c r="V2955" s="9">
        <f>IFERROR(VLOOKUP(Tabla1[[#This Row],[FECHA]],'RECAUDOS EXTERNOS'!A:D,3,FALSE),0)</f>
        <v>193100</v>
      </c>
    </row>
    <row r="2956" spans="1:22" x14ac:dyDescent="0.25">
      <c r="A2956" s="1">
        <v>40515</v>
      </c>
      <c r="B2956" s="3" t="s">
        <v>0</v>
      </c>
      <c r="C2956" s="2">
        <v>40513</v>
      </c>
      <c r="D2956" s="5">
        <f>YEAR(Tabla1[[#This Row],[FECHA]])</f>
        <v>2010</v>
      </c>
      <c r="E2956" s="5">
        <f>IFERROR(VLOOKUP(Tabla1[[#This Row],[FECHA]],'COMPARENDOS TOTALES'!A:D,4,FALSE),0)</f>
        <v>1</v>
      </c>
      <c r="F2956" s="9">
        <f>IFERROR(VLOOKUP(Tabla1[[#This Row],[FECHA]],'COMPARENDOS TOTALES'!A:D,3,FALSE),0)</f>
        <v>515000</v>
      </c>
      <c r="G2956" s="5">
        <f>IFERROR(VLOOKUP(Tabla1[[#This Row],[FECHA]],EXONERACIONES!A:D,4,FALSE),0)</f>
        <v>0</v>
      </c>
      <c r="H2956" s="9">
        <f>IFERROR(VLOOKUP(Tabla1[[#This Row],[FECHA]],EXONERACIONES!A:D,3,FALSE),0)</f>
        <v>0</v>
      </c>
      <c r="I2956" s="5">
        <f>IFERROR(VLOOKUP(Tabla1[[#This Row],[FECHA]],'SIMIT CON RES'!A:D,4,FALSE),0)</f>
        <v>1</v>
      </c>
      <c r="J2956" s="9">
        <f>IFERROR(VLOOKUP(Tabla1[[#This Row],[FECHA]],'SIMIT CON RES'!A:D,3,FALSE),0)</f>
        <v>515000</v>
      </c>
      <c r="K2956">
        <f>IFERROR(VLOOKUP(Tabla1[[#This Row],[FECHA]],'SIMIT SIN RES'!A:D,4,FALSE),0)</f>
        <v>0</v>
      </c>
      <c r="L2956" s="9">
        <f>IFERROR(VLOOKUP(Tabla1[[#This Row],[FECHA]],'SIMIT SIN RES'!A:D,3,FALSE),0)</f>
        <v>0</v>
      </c>
      <c r="M2956" s="5">
        <f>IFERROR(VLOOKUP(Tabla1[[#This Row],[FECHA]],'RECAUDOS DE COMPARENDOS'!A:D,4,FALSE),0)</f>
        <v>0</v>
      </c>
      <c r="N2956" s="9">
        <f>IFERROR(VLOOKUP(Tabla1[[#This Row],[FECHA]],'RECAUDOS DE COMPARENDOS'!A:D,3,FALSE),0)</f>
        <v>0</v>
      </c>
      <c r="O2956" s="5">
        <f>IFERROR(VLOOKUP(Tabla1[[#This Row],[FECHA]],'RECAUDOS DE RESOLUCIONES'!A:D,4,FALSE),0)</f>
        <v>0</v>
      </c>
      <c r="P2956" s="9">
        <f>IFERROR(VLOOKUP(Tabla1[[#This Row],[FECHA]],'RECAUDOS DE RESOLUCIONES'!A:D,3,FALSE),0)</f>
        <v>0</v>
      </c>
      <c r="Q295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95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956" s="11">
        <f>IFERROR(VLOOKUP(Tabla1[[#This Row],[FECHA]],'RECAUDOS LOCALES'!A:D,4,FALSE),0)</f>
        <v>0</v>
      </c>
      <c r="T2956" s="9">
        <f>IFERROR(VLOOKUP(Tabla1[[#This Row],[FECHA]],'RECAUDOS LOCALES'!A:D,3,FALSE),0)</f>
        <v>0</v>
      </c>
      <c r="U2956" s="11">
        <f>IFERROR(VLOOKUP(Tabla1[[#This Row],[FECHA]],'RECAUDOS EXTERNOS'!A:D,4,FALSE),0)</f>
        <v>6</v>
      </c>
      <c r="V2956" s="9">
        <f>IFERROR(VLOOKUP(Tabla1[[#This Row],[FECHA]],'RECAUDOS EXTERNOS'!A:D,3,FALSE),0)</f>
        <v>1384605</v>
      </c>
    </row>
    <row r="2957" spans="1:22" x14ac:dyDescent="0.25">
      <c r="A2957" s="1">
        <v>40516</v>
      </c>
      <c r="B2957" s="3" t="s">
        <v>5</v>
      </c>
      <c r="C2957" s="2">
        <v>40513</v>
      </c>
      <c r="D2957" s="5">
        <f>YEAR(Tabla1[[#This Row],[FECHA]])</f>
        <v>2010</v>
      </c>
      <c r="E2957" s="5">
        <f>IFERROR(VLOOKUP(Tabla1[[#This Row],[FECHA]],'COMPARENDOS TOTALES'!A:D,4,FALSE),0)</f>
        <v>4</v>
      </c>
      <c r="F2957" s="9">
        <f>IFERROR(VLOOKUP(Tabla1[[#This Row],[FECHA]],'COMPARENDOS TOTALES'!A:D,3,FALSE),0)</f>
        <v>1167333</v>
      </c>
      <c r="G2957" s="5">
        <f>IFERROR(VLOOKUP(Tabla1[[#This Row],[FECHA]],EXONERACIONES!A:D,4,FALSE),0)</f>
        <v>0</v>
      </c>
      <c r="H2957" s="9">
        <f>IFERROR(VLOOKUP(Tabla1[[#This Row],[FECHA]],EXONERACIONES!A:D,3,FALSE),0)</f>
        <v>0</v>
      </c>
      <c r="I2957" s="5">
        <f>IFERROR(VLOOKUP(Tabla1[[#This Row],[FECHA]],'SIMIT CON RES'!A:D,4,FALSE),0)</f>
        <v>3</v>
      </c>
      <c r="J2957" s="9">
        <f>IFERROR(VLOOKUP(Tabla1[[#This Row],[FECHA]],'SIMIT CON RES'!A:D,3,FALSE),0)</f>
        <v>909833</v>
      </c>
      <c r="K2957">
        <f>IFERROR(VLOOKUP(Tabla1[[#This Row],[FECHA]],'SIMIT SIN RES'!A:D,4,FALSE),0)</f>
        <v>0</v>
      </c>
      <c r="L2957" s="9">
        <f>IFERROR(VLOOKUP(Tabla1[[#This Row],[FECHA]],'SIMIT SIN RES'!A:D,3,FALSE),0)</f>
        <v>0</v>
      </c>
      <c r="M2957" s="5">
        <f>IFERROR(VLOOKUP(Tabla1[[#This Row],[FECHA]],'RECAUDOS DE COMPARENDOS'!A:D,4,FALSE),0)</f>
        <v>0</v>
      </c>
      <c r="N2957" s="9">
        <f>IFERROR(VLOOKUP(Tabla1[[#This Row],[FECHA]],'RECAUDOS DE COMPARENDOS'!A:D,3,FALSE),0)</f>
        <v>0</v>
      </c>
      <c r="O2957" s="5">
        <f>IFERROR(VLOOKUP(Tabla1[[#This Row],[FECHA]],'RECAUDOS DE RESOLUCIONES'!A:D,4,FALSE),0)</f>
        <v>0</v>
      </c>
      <c r="P2957" s="9">
        <f>IFERROR(VLOOKUP(Tabla1[[#This Row],[FECHA]],'RECAUDOS DE RESOLUCIONES'!A:D,3,FALSE),0)</f>
        <v>0</v>
      </c>
      <c r="Q295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957" s="9">
        <f>Tabla1[V. COMPARENDOS]-(Tabla1[V. EXONERACIONES]+Tabla1[[#This Row],[V. SIMIT CON RESOLUCION]]+Tabla1[[#This Row],[V. SIMIT SIN RESOLUCION]]+Tabla1[[#This Row],[V. RECAUDOS COMPARENDOS]]+Tabla1[[#This Row],[V. RECAUDOS RESOLUCIONES]])</f>
        <v>257500</v>
      </c>
      <c r="S2957" s="11">
        <f>IFERROR(VLOOKUP(Tabla1[[#This Row],[FECHA]],'RECAUDOS LOCALES'!A:D,4,FALSE),0)</f>
        <v>0</v>
      </c>
      <c r="T2957" s="9">
        <f>IFERROR(VLOOKUP(Tabla1[[#This Row],[FECHA]],'RECAUDOS LOCALES'!A:D,3,FALSE),0)</f>
        <v>0</v>
      </c>
      <c r="U2957" s="11">
        <f>IFERROR(VLOOKUP(Tabla1[[#This Row],[FECHA]],'RECAUDOS EXTERNOS'!A:D,4,FALSE),0)</f>
        <v>0</v>
      </c>
      <c r="V2957" s="9">
        <f>IFERROR(VLOOKUP(Tabla1[[#This Row],[FECHA]],'RECAUDOS EXTERNOS'!A:D,3,FALSE),0)</f>
        <v>0</v>
      </c>
    </row>
    <row r="2958" spans="1:22" x14ac:dyDescent="0.25">
      <c r="A2958" s="1">
        <v>40517</v>
      </c>
      <c r="B2958" s="3" t="s">
        <v>4</v>
      </c>
      <c r="C2958" s="2">
        <v>40513</v>
      </c>
      <c r="D2958" s="5">
        <f>YEAR(Tabla1[[#This Row],[FECHA]])</f>
        <v>2010</v>
      </c>
      <c r="E2958" s="5">
        <f>IFERROR(VLOOKUP(Tabla1[[#This Row],[FECHA]],'COMPARENDOS TOTALES'!A:D,4,FALSE),0)</f>
        <v>3</v>
      </c>
      <c r="F2958" s="9">
        <f>IFERROR(VLOOKUP(Tabla1[[#This Row],[FECHA]],'COMPARENDOS TOTALES'!A:D,3,FALSE),0)</f>
        <v>1030000</v>
      </c>
      <c r="G2958" s="5">
        <f>IFERROR(VLOOKUP(Tabla1[[#This Row],[FECHA]],EXONERACIONES!A:D,4,FALSE),0)</f>
        <v>0</v>
      </c>
      <c r="H2958" s="9">
        <f>IFERROR(VLOOKUP(Tabla1[[#This Row],[FECHA]],EXONERACIONES!A:D,3,FALSE),0)</f>
        <v>0</v>
      </c>
      <c r="I2958" s="5">
        <f>IFERROR(VLOOKUP(Tabla1[[#This Row],[FECHA]],'SIMIT CON RES'!A:D,4,FALSE),0)</f>
        <v>3</v>
      </c>
      <c r="J2958" s="9">
        <f>IFERROR(VLOOKUP(Tabla1[[#This Row],[FECHA]],'SIMIT CON RES'!A:D,3,FALSE),0)</f>
        <v>1030000</v>
      </c>
      <c r="K2958">
        <f>IFERROR(VLOOKUP(Tabla1[[#This Row],[FECHA]],'SIMIT SIN RES'!A:D,4,FALSE),0)</f>
        <v>0</v>
      </c>
      <c r="L2958" s="9">
        <f>IFERROR(VLOOKUP(Tabla1[[#This Row],[FECHA]],'SIMIT SIN RES'!A:D,3,FALSE),0)</f>
        <v>0</v>
      </c>
      <c r="M2958" s="5">
        <f>IFERROR(VLOOKUP(Tabla1[[#This Row],[FECHA]],'RECAUDOS DE COMPARENDOS'!A:D,4,FALSE),0)</f>
        <v>0</v>
      </c>
      <c r="N2958" s="9">
        <f>IFERROR(VLOOKUP(Tabla1[[#This Row],[FECHA]],'RECAUDOS DE COMPARENDOS'!A:D,3,FALSE),0)</f>
        <v>0</v>
      </c>
      <c r="O2958" s="5">
        <f>IFERROR(VLOOKUP(Tabla1[[#This Row],[FECHA]],'RECAUDOS DE RESOLUCIONES'!A:D,4,FALSE),0)</f>
        <v>0</v>
      </c>
      <c r="P2958" s="9">
        <f>IFERROR(VLOOKUP(Tabla1[[#This Row],[FECHA]],'RECAUDOS DE RESOLUCIONES'!A:D,3,FALSE),0)</f>
        <v>0</v>
      </c>
      <c r="Q295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95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958" s="11">
        <f>IFERROR(VLOOKUP(Tabla1[[#This Row],[FECHA]],'RECAUDOS LOCALES'!A:D,4,FALSE),0)</f>
        <v>0</v>
      </c>
      <c r="T2958" s="9">
        <f>IFERROR(VLOOKUP(Tabla1[[#This Row],[FECHA]],'RECAUDOS LOCALES'!A:D,3,FALSE),0)</f>
        <v>0</v>
      </c>
      <c r="U2958" s="11">
        <f>IFERROR(VLOOKUP(Tabla1[[#This Row],[FECHA]],'RECAUDOS EXTERNOS'!A:D,4,FALSE),0)</f>
        <v>0</v>
      </c>
      <c r="V2958" s="9">
        <f>IFERROR(VLOOKUP(Tabla1[[#This Row],[FECHA]],'RECAUDOS EXTERNOS'!A:D,3,FALSE),0)</f>
        <v>0</v>
      </c>
    </row>
    <row r="2959" spans="1:22" x14ac:dyDescent="0.25">
      <c r="A2959" s="1">
        <v>40518</v>
      </c>
      <c r="B2959" s="3" t="s">
        <v>1</v>
      </c>
      <c r="C2959" s="2">
        <v>40513</v>
      </c>
      <c r="D2959" s="5">
        <f>YEAR(Tabla1[[#This Row],[FECHA]])</f>
        <v>2010</v>
      </c>
      <c r="E2959" s="5">
        <f>IFERROR(VLOOKUP(Tabla1[[#This Row],[FECHA]],'COMPARENDOS TOTALES'!A:D,4,FALSE),0)</f>
        <v>0</v>
      </c>
      <c r="F2959" s="9">
        <f>IFERROR(VLOOKUP(Tabla1[[#This Row],[FECHA]],'COMPARENDOS TOTALES'!A:D,3,FALSE),0)</f>
        <v>0</v>
      </c>
      <c r="G2959" s="5">
        <f>IFERROR(VLOOKUP(Tabla1[[#This Row],[FECHA]],EXONERACIONES!A:D,4,FALSE),0)</f>
        <v>0</v>
      </c>
      <c r="H2959" s="9">
        <f>IFERROR(VLOOKUP(Tabla1[[#This Row],[FECHA]],EXONERACIONES!A:D,3,FALSE),0)</f>
        <v>0</v>
      </c>
      <c r="I2959" s="5">
        <f>IFERROR(VLOOKUP(Tabla1[[#This Row],[FECHA]],'SIMIT CON RES'!A:D,4,FALSE),0)</f>
        <v>0</v>
      </c>
      <c r="J2959" s="9">
        <f>IFERROR(VLOOKUP(Tabla1[[#This Row],[FECHA]],'SIMIT CON RES'!A:D,3,FALSE),0)</f>
        <v>0</v>
      </c>
      <c r="K2959">
        <f>IFERROR(VLOOKUP(Tabla1[[#This Row],[FECHA]],'SIMIT SIN RES'!A:D,4,FALSE),0)</f>
        <v>0</v>
      </c>
      <c r="L2959" s="9">
        <f>IFERROR(VLOOKUP(Tabla1[[#This Row],[FECHA]],'SIMIT SIN RES'!A:D,3,FALSE),0)</f>
        <v>0</v>
      </c>
      <c r="M2959" s="5">
        <f>IFERROR(VLOOKUP(Tabla1[[#This Row],[FECHA]],'RECAUDOS DE COMPARENDOS'!A:D,4,FALSE),0)</f>
        <v>0</v>
      </c>
      <c r="N2959" s="9">
        <f>IFERROR(VLOOKUP(Tabla1[[#This Row],[FECHA]],'RECAUDOS DE COMPARENDOS'!A:D,3,FALSE),0)</f>
        <v>0</v>
      </c>
      <c r="O2959" s="5">
        <f>IFERROR(VLOOKUP(Tabla1[[#This Row],[FECHA]],'RECAUDOS DE RESOLUCIONES'!A:D,4,FALSE),0)</f>
        <v>0</v>
      </c>
      <c r="P2959" s="9">
        <f>IFERROR(VLOOKUP(Tabla1[[#This Row],[FECHA]],'RECAUDOS DE RESOLUCIONES'!A:D,3,FALSE),0)</f>
        <v>0</v>
      </c>
      <c r="Q295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95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959" s="11">
        <f>IFERROR(VLOOKUP(Tabla1[[#This Row],[FECHA]],'RECAUDOS LOCALES'!A:D,4,FALSE),0)</f>
        <v>0</v>
      </c>
      <c r="T2959" s="9">
        <f>IFERROR(VLOOKUP(Tabla1[[#This Row],[FECHA]],'RECAUDOS LOCALES'!A:D,3,FALSE),0)</f>
        <v>0</v>
      </c>
      <c r="U2959" s="11">
        <f>IFERROR(VLOOKUP(Tabla1[[#This Row],[FECHA]],'RECAUDOS EXTERNOS'!A:D,4,FALSE),0)</f>
        <v>2</v>
      </c>
      <c r="V2959" s="9">
        <f>IFERROR(VLOOKUP(Tabla1[[#This Row],[FECHA]],'RECAUDOS EXTERNOS'!A:D,3,FALSE),0)</f>
        <v>626550</v>
      </c>
    </row>
    <row r="2960" spans="1:22" x14ac:dyDescent="0.25">
      <c r="A2960" s="1">
        <v>40519</v>
      </c>
      <c r="B2960" s="3" t="s">
        <v>2</v>
      </c>
      <c r="C2960" s="2">
        <v>40513</v>
      </c>
      <c r="D2960" s="5">
        <f>YEAR(Tabla1[[#This Row],[FECHA]])</f>
        <v>2010</v>
      </c>
      <c r="E2960" s="5">
        <f>IFERROR(VLOOKUP(Tabla1[[#This Row],[FECHA]],'COMPARENDOS TOTALES'!A:D,4,FALSE),0)</f>
        <v>2</v>
      </c>
      <c r="F2960" s="9">
        <f>IFERROR(VLOOKUP(Tabla1[[#This Row],[FECHA]],'COMPARENDOS TOTALES'!A:D,3,FALSE),0)</f>
        <v>652333</v>
      </c>
      <c r="G2960" s="5">
        <f>IFERROR(VLOOKUP(Tabla1[[#This Row],[FECHA]],EXONERACIONES!A:D,4,FALSE),0)</f>
        <v>0</v>
      </c>
      <c r="H2960" s="9">
        <f>IFERROR(VLOOKUP(Tabla1[[#This Row],[FECHA]],EXONERACIONES!A:D,3,FALSE),0)</f>
        <v>0</v>
      </c>
      <c r="I2960" s="5">
        <f>IFERROR(VLOOKUP(Tabla1[[#This Row],[FECHA]],'SIMIT CON RES'!A:D,4,FALSE),0)</f>
        <v>1</v>
      </c>
      <c r="J2960" s="9">
        <f>IFERROR(VLOOKUP(Tabla1[[#This Row],[FECHA]],'SIMIT CON RES'!A:D,3,FALSE),0)</f>
        <v>137333</v>
      </c>
      <c r="K2960">
        <f>IFERROR(VLOOKUP(Tabla1[[#This Row],[FECHA]],'SIMIT SIN RES'!A:D,4,FALSE),0)</f>
        <v>0</v>
      </c>
      <c r="L2960" s="9">
        <f>IFERROR(VLOOKUP(Tabla1[[#This Row],[FECHA]],'SIMIT SIN RES'!A:D,3,FALSE),0)</f>
        <v>0</v>
      </c>
      <c r="M2960" s="5">
        <f>IFERROR(VLOOKUP(Tabla1[[#This Row],[FECHA]],'RECAUDOS DE COMPARENDOS'!A:D,4,FALSE),0)</f>
        <v>1</v>
      </c>
      <c r="N2960" s="9">
        <f>IFERROR(VLOOKUP(Tabla1[[#This Row],[FECHA]],'RECAUDOS DE COMPARENDOS'!A:D,3,FALSE),0)</f>
        <v>515000</v>
      </c>
      <c r="O2960" s="5">
        <f>IFERROR(VLOOKUP(Tabla1[[#This Row],[FECHA]],'RECAUDOS DE RESOLUCIONES'!A:D,4,FALSE),0)</f>
        <v>1</v>
      </c>
      <c r="P2960" s="9">
        <f>IFERROR(VLOOKUP(Tabla1[[#This Row],[FECHA]],'RECAUDOS DE RESOLUCIONES'!A:D,3,FALSE),0)</f>
        <v>515000</v>
      </c>
      <c r="Q296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-1</v>
      </c>
      <c r="R2960" s="9">
        <f>Tabla1[V. COMPARENDOS]-(Tabla1[V. EXONERACIONES]+Tabla1[[#This Row],[V. SIMIT CON RESOLUCION]]+Tabla1[[#This Row],[V. SIMIT SIN RESOLUCION]]+Tabla1[[#This Row],[V. RECAUDOS COMPARENDOS]]+Tabla1[[#This Row],[V. RECAUDOS RESOLUCIONES]])</f>
        <v>-515000</v>
      </c>
      <c r="S2960" s="11">
        <f>IFERROR(VLOOKUP(Tabla1[[#This Row],[FECHA]],'RECAUDOS LOCALES'!A:D,4,FALSE),0)</f>
        <v>0</v>
      </c>
      <c r="T2960" s="9">
        <f>IFERROR(VLOOKUP(Tabla1[[#This Row],[FECHA]],'RECAUDOS LOCALES'!A:D,3,FALSE),0)</f>
        <v>0</v>
      </c>
      <c r="U2960" s="11">
        <f>IFERROR(VLOOKUP(Tabla1[[#This Row],[FECHA]],'RECAUDOS EXTERNOS'!A:D,4,FALSE),0)</f>
        <v>3</v>
      </c>
      <c r="V2960" s="9">
        <f>IFERROR(VLOOKUP(Tabla1[[#This Row],[FECHA]],'RECAUDOS EXTERNOS'!A:D,3,FALSE),0)</f>
        <v>886800</v>
      </c>
    </row>
    <row r="2961" spans="1:22" x14ac:dyDescent="0.25">
      <c r="A2961" s="1">
        <v>40520</v>
      </c>
      <c r="B2961" s="3" t="s">
        <v>3</v>
      </c>
      <c r="C2961" s="2">
        <v>40513</v>
      </c>
      <c r="D2961" s="5">
        <f>YEAR(Tabla1[[#This Row],[FECHA]])</f>
        <v>2010</v>
      </c>
      <c r="E2961" s="5">
        <f>IFERROR(VLOOKUP(Tabla1[[#This Row],[FECHA]],'COMPARENDOS TOTALES'!A:D,4,FALSE),0)</f>
        <v>9</v>
      </c>
      <c r="F2961" s="9">
        <f>IFERROR(VLOOKUP(Tabla1[[#This Row],[FECHA]],'COMPARENDOS TOTALES'!A:D,3,FALSE),0)</f>
        <v>3605000</v>
      </c>
      <c r="G2961" s="5">
        <f>IFERROR(VLOOKUP(Tabla1[[#This Row],[FECHA]],EXONERACIONES!A:D,4,FALSE),0)</f>
        <v>1</v>
      </c>
      <c r="H2961" s="9">
        <f>IFERROR(VLOOKUP(Tabla1[[#This Row],[FECHA]],EXONERACIONES!A:D,3,FALSE),0)</f>
        <v>515000</v>
      </c>
      <c r="I2961" s="5">
        <f>IFERROR(VLOOKUP(Tabla1[[#This Row],[FECHA]],'SIMIT CON RES'!A:D,4,FALSE),0)</f>
        <v>6</v>
      </c>
      <c r="J2961" s="9">
        <f>IFERROR(VLOOKUP(Tabla1[[#This Row],[FECHA]],'SIMIT CON RES'!A:D,3,FALSE),0)</f>
        <v>2575000</v>
      </c>
      <c r="K2961">
        <f>IFERROR(VLOOKUP(Tabla1[[#This Row],[FECHA]],'SIMIT SIN RES'!A:D,4,FALSE),0)</f>
        <v>0</v>
      </c>
      <c r="L2961" s="9">
        <f>IFERROR(VLOOKUP(Tabla1[[#This Row],[FECHA]],'SIMIT SIN RES'!A:D,3,FALSE),0)</f>
        <v>0</v>
      </c>
      <c r="M2961" s="5">
        <f>IFERROR(VLOOKUP(Tabla1[[#This Row],[FECHA]],'RECAUDOS DE COMPARENDOS'!A:D,4,FALSE),0)</f>
        <v>1</v>
      </c>
      <c r="N2961" s="9">
        <f>IFERROR(VLOOKUP(Tabla1[[#This Row],[FECHA]],'RECAUDOS DE COMPARENDOS'!A:D,3,FALSE),0)</f>
        <v>257500</v>
      </c>
      <c r="O2961" s="5">
        <f>IFERROR(VLOOKUP(Tabla1[[#This Row],[FECHA]],'RECAUDOS DE RESOLUCIONES'!A:D,4,FALSE),0)</f>
        <v>0</v>
      </c>
      <c r="P2961" s="9">
        <f>IFERROR(VLOOKUP(Tabla1[[#This Row],[FECHA]],'RECAUDOS DE RESOLUCIONES'!A:D,3,FALSE),0)</f>
        <v>0</v>
      </c>
      <c r="Q296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961" s="9">
        <f>Tabla1[V. COMPARENDOS]-(Tabla1[V. EXONERACIONES]+Tabla1[[#This Row],[V. SIMIT CON RESOLUCION]]+Tabla1[[#This Row],[V. SIMIT SIN RESOLUCION]]+Tabla1[[#This Row],[V. RECAUDOS COMPARENDOS]]+Tabla1[[#This Row],[V. RECAUDOS RESOLUCIONES]])</f>
        <v>257500</v>
      </c>
      <c r="S2961" s="11">
        <f>IFERROR(VLOOKUP(Tabla1[[#This Row],[FECHA]],'RECAUDOS LOCALES'!A:D,4,FALSE),0)</f>
        <v>0</v>
      </c>
      <c r="T2961" s="9">
        <f>IFERROR(VLOOKUP(Tabla1[[#This Row],[FECHA]],'RECAUDOS LOCALES'!A:D,3,FALSE),0)</f>
        <v>0</v>
      </c>
      <c r="U2961" s="11">
        <f>IFERROR(VLOOKUP(Tabla1[[#This Row],[FECHA]],'RECAUDOS EXTERNOS'!A:D,4,FALSE),0)</f>
        <v>0</v>
      </c>
      <c r="V2961" s="9">
        <f>IFERROR(VLOOKUP(Tabla1[[#This Row],[FECHA]],'RECAUDOS EXTERNOS'!A:D,3,FALSE),0)</f>
        <v>0</v>
      </c>
    </row>
    <row r="2962" spans="1:22" x14ac:dyDescent="0.25">
      <c r="A2962" s="1">
        <v>40521</v>
      </c>
      <c r="B2962" s="3" t="s">
        <v>6</v>
      </c>
      <c r="C2962" s="2">
        <v>40513</v>
      </c>
      <c r="D2962" s="5">
        <f>YEAR(Tabla1[[#This Row],[FECHA]])</f>
        <v>2010</v>
      </c>
      <c r="E2962" s="5">
        <f>IFERROR(VLOOKUP(Tabla1[[#This Row],[FECHA]],'COMPARENDOS TOTALES'!A:D,4,FALSE),0)</f>
        <v>2</v>
      </c>
      <c r="F2962" s="9">
        <f>IFERROR(VLOOKUP(Tabla1[[#This Row],[FECHA]],'COMPARENDOS TOTALES'!A:D,3,FALSE),0)</f>
        <v>515000</v>
      </c>
      <c r="G2962" s="5">
        <f>IFERROR(VLOOKUP(Tabla1[[#This Row],[FECHA]],EXONERACIONES!A:D,4,FALSE),0)</f>
        <v>1</v>
      </c>
      <c r="H2962" s="9">
        <f>IFERROR(VLOOKUP(Tabla1[[#This Row],[FECHA]],EXONERACIONES!A:D,3,FALSE),0)</f>
        <v>257500</v>
      </c>
      <c r="I2962" s="5">
        <f>IFERROR(VLOOKUP(Tabla1[[#This Row],[FECHA]],'SIMIT CON RES'!A:D,4,FALSE),0)</f>
        <v>1</v>
      </c>
      <c r="J2962" s="9">
        <f>IFERROR(VLOOKUP(Tabla1[[#This Row],[FECHA]],'SIMIT CON RES'!A:D,3,FALSE),0)</f>
        <v>257500</v>
      </c>
      <c r="K2962">
        <f>IFERROR(VLOOKUP(Tabla1[[#This Row],[FECHA]],'SIMIT SIN RES'!A:D,4,FALSE),0)</f>
        <v>0</v>
      </c>
      <c r="L2962" s="9">
        <f>IFERROR(VLOOKUP(Tabla1[[#This Row],[FECHA]],'SIMIT SIN RES'!A:D,3,FALSE),0)</f>
        <v>0</v>
      </c>
      <c r="M2962" s="5">
        <f>IFERROR(VLOOKUP(Tabla1[[#This Row],[FECHA]],'RECAUDOS DE COMPARENDOS'!A:D,4,FALSE),0)</f>
        <v>0</v>
      </c>
      <c r="N2962" s="9">
        <f>IFERROR(VLOOKUP(Tabla1[[#This Row],[FECHA]],'RECAUDOS DE COMPARENDOS'!A:D,3,FALSE),0)</f>
        <v>0</v>
      </c>
      <c r="O2962" s="5">
        <f>IFERROR(VLOOKUP(Tabla1[[#This Row],[FECHA]],'RECAUDOS DE RESOLUCIONES'!A:D,4,FALSE),0)</f>
        <v>0</v>
      </c>
      <c r="P2962" s="9">
        <f>IFERROR(VLOOKUP(Tabla1[[#This Row],[FECHA]],'RECAUDOS DE RESOLUCIONES'!A:D,3,FALSE),0)</f>
        <v>0</v>
      </c>
      <c r="Q296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96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962" s="11">
        <f>IFERROR(VLOOKUP(Tabla1[[#This Row],[FECHA]],'RECAUDOS LOCALES'!A:D,4,FALSE),0)</f>
        <v>0</v>
      </c>
      <c r="T2962" s="9">
        <f>IFERROR(VLOOKUP(Tabla1[[#This Row],[FECHA]],'RECAUDOS LOCALES'!A:D,3,FALSE),0)</f>
        <v>0</v>
      </c>
      <c r="U2962" s="11">
        <f>IFERROR(VLOOKUP(Tabla1[[#This Row],[FECHA]],'RECAUDOS EXTERNOS'!A:D,4,FALSE),0)</f>
        <v>4</v>
      </c>
      <c r="V2962" s="9">
        <f>IFERROR(VLOOKUP(Tabla1[[#This Row],[FECHA]],'RECAUDOS EXTERNOS'!A:D,3,FALSE),0)</f>
        <v>1217753</v>
      </c>
    </row>
    <row r="2963" spans="1:22" x14ac:dyDescent="0.25">
      <c r="A2963" s="1">
        <v>40522</v>
      </c>
      <c r="B2963" s="3" t="s">
        <v>0</v>
      </c>
      <c r="C2963" s="2">
        <v>40513</v>
      </c>
      <c r="D2963" s="5">
        <f>YEAR(Tabla1[[#This Row],[FECHA]])</f>
        <v>2010</v>
      </c>
      <c r="E2963" s="5">
        <f>IFERROR(VLOOKUP(Tabla1[[#This Row],[FECHA]],'COMPARENDOS TOTALES'!A:D,4,FALSE),0)</f>
        <v>5</v>
      </c>
      <c r="F2963" s="9">
        <f>IFERROR(VLOOKUP(Tabla1[[#This Row],[FECHA]],'COMPARENDOS TOTALES'!A:D,3,FALSE),0)</f>
        <v>1545000</v>
      </c>
      <c r="G2963" s="5">
        <f>IFERROR(VLOOKUP(Tabla1[[#This Row],[FECHA]],EXONERACIONES!A:D,4,FALSE),0)</f>
        <v>0</v>
      </c>
      <c r="H2963" s="9">
        <f>IFERROR(VLOOKUP(Tabla1[[#This Row],[FECHA]],EXONERACIONES!A:D,3,FALSE),0)</f>
        <v>0</v>
      </c>
      <c r="I2963" s="5">
        <f>IFERROR(VLOOKUP(Tabla1[[#This Row],[FECHA]],'SIMIT CON RES'!A:D,4,FALSE),0)</f>
        <v>3</v>
      </c>
      <c r="J2963" s="9">
        <f>IFERROR(VLOOKUP(Tabla1[[#This Row],[FECHA]],'SIMIT CON RES'!A:D,3,FALSE),0)</f>
        <v>1030000</v>
      </c>
      <c r="K2963">
        <f>IFERROR(VLOOKUP(Tabla1[[#This Row],[FECHA]],'SIMIT SIN RES'!A:D,4,FALSE),0)</f>
        <v>0</v>
      </c>
      <c r="L2963" s="9">
        <f>IFERROR(VLOOKUP(Tabla1[[#This Row],[FECHA]],'SIMIT SIN RES'!A:D,3,FALSE),0)</f>
        <v>0</v>
      </c>
      <c r="M2963" s="5">
        <f>IFERROR(VLOOKUP(Tabla1[[#This Row],[FECHA]],'RECAUDOS DE COMPARENDOS'!A:D,4,FALSE),0)</f>
        <v>0</v>
      </c>
      <c r="N2963" s="9">
        <f>IFERROR(VLOOKUP(Tabla1[[#This Row],[FECHA]],'RECAUDOS DE COMPARENDOS'!A:D,3,FALSE),0)</f>
        <v>0</v>
      </c>
      <c r="O2963" s="5">
        <f>IFERROR(VLOOKUP(Tabla1[[#This Row],[FECHA]],'RECAUDOS DE RESOLUCIONES'!A:D,4,FALSE),0)</f>
        <v>0</v>
      </c>
      <c r="P2963" s="9">
        <f>IFERROR(VLOOKUP(Tabla1[[#This Row],[FECHA]],'RECAUDOS DE RESOLUCIONES'!A:D,3,FALSE),0)</f>
        <v>0</v>
      </c>
      <c r="Q296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963" s="9">
        <f>Tabla1[V. COMPARENDOS]-(Tabla1[V. EXONERACIONES]+Tabla1[[#This Row],[V. SIMIT CON RESOLUCION]]+Tabla1[[#This Row],[V. SIMIT SIN RESOLUCION]]+Tabla1[[#This Row],[V. RECAUDOS COMPARENDOS]]+Tabla1[[#This Row],[V. RECAUDOS RESOLUCIONES]])</f>
        <v>515000</v>
      </c>
      <c r="S2963" s="11">
        <f>IFERROR(VLOOKUP(Tabla1[[#This Row],[FECHA]],'RECAUDOS LOCALES'!A:D,4,FALSE),0)</f>
        <v>5</v>
      </c>
      <c r="T2963" s="9">
        <f>IFERROR(VLOOKUP(Tabla1[[#This Row],[FECHA]],'RECAUDOS LOCALES'!A:D,3,FALSE),0)</f>
        <v>669254</v>
      </c>
      <c r="U2963" s="11">
        <f>IFERROR(VLOOKUP(Tabla1[[#This Row],[FECHA]],'RECAUDOS EXTERNOS'!A:D,4,FALSE),0)</f>
        <v>2</v>
      </c>
      <c r="V2963" s="9">
        <f>IFERROR(VLOOKUP(Tabla1[[#This Row],[FECHA]],'RECAUDOS EXTERNOS'!A:D,3,FALSE),0)</f>
        <v>640200</v>
      </c>
    </row>
    <row r="2964" spans="1:22" x14ac:dyDescent="0.25">
      <c r="A2964" s="1">
        <v>40523</v>
      </c>
      <c r="B2964" s="3" t="s">
        <v>5</v>
      </c>
      <c r="C2964" s="2">
        <v>40513</v>
      </c>
      <c r="D2964" s="5">
        <f>YEAR(Tabla1[[#This Row],[FECHA]])</f>
        <v>2010</v>
      </c>
      <c r="E2964" s="5">
        <f>IFERROR(VLOOKUP(Tabla1[[#This Row],[FECHA]],'COMPARENDOS TOTALES'!A:D,4,FALSE),0)</f>
        <v>0</v>
      </c>
      <c r="F2964" s="9">
        <f>IFERROR(VLOOKUP(Tabla1[[#This Row],[FECHA]],'COMPARENDOS TOTALES'!A:D,3,FALSE),0)</f>
        <v>0</v>
      </c>
      <c r="G2964" s="5">
        <f>IFERROR(VLOOKUP(Tabla1[[#This Row],[FECHA]],EXONERACIONES!A:D,4,FALSE),0)</f>
        <v>0</v>
      </c>
      <c r="H2964" s="9">
        <f>IFERROR(VLOOKUP(Tabla1[[#This Row],[FECHA]],EXONERACIONES!A:D,3,FALSE),0)</f>
        <v>0</v>
      </c>
      <c r="I2964" s="5">
        <f>IFERROR(VLOOKUP(Tabla1[[#This Row],[FECHA]],'SIMIT CON RES'!A:D,4,FALSE),0)</f>
        <v>0</v>
      </c>
      <c r="J2964" s="9">
        <f>IFERROR(VLOOKUP(Tabla1[[#This Row],[FECHA]],'SIMIT CON RES'!A:D,3,FALSE),0)</f>
        <v>0</v>
      </c>
      <c r="K2964">
        <f>IFERROR(VLOOKUP(Tabla1[[#This Row],[FECHA]],'SIMIT SIN RES'!A:D,4,FALSE),0)</f>
        <v>0</v>
      </c>
      <c r="L2964" s="9">
        <f>IFERROR(VLOOKUP(Tabla1[[#This Row],[FECHA]],'SIMIT SIN RES'!A:D,3,FALSE),0)</f>
        <v>0</v>
      </c>
      <c r="M2964" s="5">
        <f>IFERROR(VLOOKUP(Tabla1[[#This Row],[FECHA]],'RECAUDOS DE COMPARENDOS'!A:D,4,FALSE),0)</f>
        <v>0</v>
      </c>
      <c r="N2964" s="9">
        <f>IFERROR(VLOOKUP(Tabla1[[#This Row],[FECHA]],'RECAUDOS DE COMPARENDOS'!A:D,3,FALSE),0)</f>
        <v>0</v>
      </c>
      <c r="O2964" s="5">
        <f>IFERROR(VLOOKUP(Tabla1[[#This Row],[FECHA]],'RECAUDOS DE RESOLUCIONES'!A:D,4,FALSE),0)</f>
        <v>0</v>
      </c>
      <c r="P2964" s="9">
        <f>IFERROR(VLOOKUP(Tabla1[[#This Row],[FECHA]],'RECAUDOS DE RESOLUCIONES'!A:D,3,FALSE),0)</f>
        <v>0</v>
      </c>
      <c r="Q296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96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964" s="11">
        <f>IFERROR(VLOOKUP(Tabla1[[#This Row],[FECHA]],'RECAUDOS LOCALES'!A:D,4,FALSE),0)</f>
        <v>0</v>
      </c>
      <c r="T2964" s="9">
        <f>IFERROR(VLOOKUP(Tabla1[[#This Row],[FECHA]],'RECAUDOS LOCALES'!A:D,3,FALSE),0)</f>
        <v>0</v>
      </c>
      <c r="U2964" s="11">
        <f>IFERROR(VLOOKUP(Tabla1[[#This Row],[FECHA]],'RECAUDOS EXTERNOS'!A:D,4,FALSE),0)</f>
        <v>0</v>
      </c>
      <c r="V2964" s="9">
        <f>IFERROR(VLOOKUP(Tabla1[[#This Row],[FECHA]],'RECAUDOS EXTERNOS'!A:D,3,FALSE),0)</f>
        <v>0</v>
      </c>
    </row>
    <row r="2965" spans="1:22" x14ac:dyDescent="0.25">
      <c r="A2965" s="1">
        <v>40524</v>
      </c>
      <c r="B2965" s="3" t="s">
        <v>4</v>
      </c>
      <c r="C2965" s="2">
        <v>40513</v>
      </c>
      <c r="D2965" s="5">
        <f>YEAR(Tabla1[[#This Row],[FECHA]])</f>
        <v>2010</v>
      </c>
      <c r="E2965" s="5">
        <f>IFERROR(VLOOKUP(Tabla1[[#This Row],[FECHA]],'COMPARENDOS TOTALES'!A:D,4,FALSE),0)</f>
        <v>7</v>
      </c>
      <c r="F2965" s="9">
        <f>IFERROR(VLOOKUP(Tabla1[[#This Row],[FECHA]],'COMPARENDOS TOTALES'!A:D,3,FALSE),0)</f>
        <v>5021250</v>
      </c>
      <c r="G2965" s="5">
        <f>IFERROR(VLOOKUP(Tabla1[[#This Row],[FECHA]],EXONERACIONES!A:D,4,FALSE),0)</f>
        <v>1</v>
      </c>
      <c r="H2965" s="9">
        <f>IFERROR(VLOOKUP(Tabla1[[#This Row],[FECHA]],EXONERACIONES!A:D,3,FALSE),0)</f>
        <v>772500</v>
      </c>
      <c r="I2965" s="5">
        <f>IFERROR(VLOOKUP(Tabla1[[#This Row],[FECHA]],'SIMIT CON RES'!A:D,4,FALSE),0)</f>
        <v>2</v>
      </c>
      <c r="J2965" s="9">
        <f>IFERROR(VLOOKUP(Tabla1[[#This Row],[FECHA]],'SIMIT CON RES'!A:D,3,FALSE),0)</f>
        <v>1545000</v>
      </c>
      <c r="K2965">
        <f>IFERROR(VLOOKUP(Tabla1[[#This Row],[FECHA]],'SIMIT SIN RES'!A:D,4,FALSE),0)</f>
        <v>0</v>
      </c>
      <c r="L2965" s="9">
        <f>IFERROR(VLOOKUP(Tabla1[[#This Row],[FECHA]],'SIMIT SIN RES'!A:D,3,FALSE),0)</f>
        <v>0</v>
      </c>
      <c r="M2965" s="5">
        <f>IFERROR(VLOOKUP(Tabla1[[#This Row],[FECHA]],'RECAUDOS DE COMPARENDOS'!A:D,4,FALSE),0)</f>
        <v>1</v>
      </c>
      <c r="N2965" s="9">
        <f>IFERROR(VLOOKUP(Tabla1[[#This Row],[FECHA]],'RECAUDOS DE COMPARENDOS'!A:D,3,FALSE),0)</f>
        <v>386250</v>
      </c>
      <c r="O2965" s="5">
        <f>IFERROR(VLOOKUP(Tabla1[[#This Row],[FECHA]],'RECAUDOS DE RESOLUCIONES'!A:D,4,FALSE),0)</f>
        <v>1</v>
      </c>
      <c r="P2965" s="9">
        <f>IFERROR(VLOOKUP(Tabla1[[#This Row],[FECHA]],'RECAUDOS DE RESOLUCIONES'!A:D,3,FALSE),0)</f>
        <v>772500</v>
      </c>
      <c r="Q296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965" s="9">
        <f>Tabla1[V. COMPARENDOS]-(Tabla1[V. EXONERACIONES]+Tabla1[[#This Row],[V. SIMIT CON RESOLUCION]]+Tabla1[[#This Row],[V. SIMIT SIN RESOLUCION]]+Tabla1[[#This Row],[V. RECAUDOS COMPARENDOS]]+Tabla1[[#This Row],[V. RECAUDOS RESOLUCIONES]])</f>
        <v>1545000</v>
      </c>
      <c r="S2965" s="11">
        <f>IFERROR(VLOOKUP(Tabla1[[#This Row],[FECHA]],'RECAUDOS LOCALES'!A:D,4,FALSE),0)</f>
        <v>0</v>
      </c>
      <c r="T2965" s="9">
        <f>IFERROR(VLOOKUP(Tabla1[[#This Row],[FECHA]],'RECAUDOS LOCALES'!A:D,3,FALSE),0)</f>
        <v>0</v>
      </c>
      <c r="U2965" s="11">
        <f>IFERROR(VLOOKUP(Tabla1[[#This Row],[FECHA]],'RECAUDOS EXTERNOS'!A:D,4,FALSE),0)</f>
        <v>0</v>
      </c>
      <c r="V2965" s="9">
        <f>IFERROR(VLOOKUP(Tabla1[[#This Row],[FECHA]],'RECAUDOS EXTERNOS'!A:D,3,FALSE),0)</f>
        <v>0</v>
      </c>
    </row>
    <row r="2966" spans="1:22" x14ac:dyDescent="0.25">
      <c r="A2966" s="1">
        <v>40525</v>
      </c>
      <c r="B2966" s="3" t="s">
        <v>1</v>
      </c>
      <c r="C2966" s="2">
        <v>40513</v>
      </c>
      <c r="D2966" s="5">
        <f>YEAR(Tabla1[[#This Row],[FECHA]])</f>
        <v>2010</v>
      </c>
      <c r="E2966" s="5">
        <f>IFERROR(VLOOKUP(Tabla1[[#This Row],[FECHA]],'COMPARENDOS TOTALES'!A:D,4,FALSE),0)</f>
        <v>4</v>
      </c>
      <c r="F2966" s="9">
        <f>IFERROR(VLOOKUP(Tabla1[[#This Row],[FECHA]],'COMPARENDOS TOTALES'!A:D,3,FALSE),0)</f>
        <v>1287500</v>
      </c>
      <c r="G2966" s="5">
        <f>IFERROR(VLOOKUP(Tabla1[[#This Row],[FECHA]],EXONERACIONES!A:D,4,FALSE),0)</f>
        <v>1</v>
      </c>
      <c r="H2966" s="9">
        <f>IFERROR(VLOOKUP(Tabla1[[#This Row],[FECHA]],EXONERACIONES!A:D,3,FALSE),0)</f>
        <v>515000</v>
      </c>
      <c r="I2966" s="5">
        <f>IFERROR(VLOOKUP(Tabla1[[#This Row],[FECHA]],'SIMIT CON RES'!A:D,4,FALSE),0)</f>
        <v>2</v>
      </c>
      <c r="J2966" s="9">
        <f>IFERROR(VLOOKUP(Tabla1[[#This Row],[FECHA]],'SIMIT CON RES'!A:D,3,FALSE),0)</f>
        <v>515000</v>
      </c>
      <c r="K2966">
        <f>IFERROR(VLOOKUP(Tabla1[[#This Row],[FECHA]],'SIMIT SIN RES'!A:D,4,FALSE),0)</f>
        <v>0</v>
      </c>
      <c r="L2966" s="9">
        <f>IFERROR(VLOOKUP(Tabla1[[#This Row],[FECHA]],'SIMIT SIN RES'!A:D,3,FALSE),0)</f>
        <v>0</v>
      </c>
      <c r="M2966" s="5">
        <f>IFERROR(VLOOKUP(Tabla1[[#This Row],[FECHA]],'RECAUDOS DE COMPARENDOS'!A:D,4,FALSE),0)</f>
        <v>0</v>
      </c>
      <c r="N2966" s="9">
        <f>IFERROR(VLOOKUP(Tabla1[[#This Row],[FECHA]],'RECAUDOS DE COMPARENDOS'!A:D,3,FALSE),0)</f>
        <v>0</v>
      </c>
      <c r="O2966" s="5">
        <f>IFERROR(VLOOKUP(Tabla1[[#This Row],[FECHA]],'RECAUDOS DE RESOLUCIONES'!A:D,4,FALSE),0)</f>
        <v>0</v>
      </c>
      <c r="P2966" s="9">
        <f>IFERROR(VLOOKUP(Tabla1[[#This Row],[FECHA]],'RECAUDOS DE RESOLUCIONES'!A:D,3,FALSE),0)</f>
        <v>0</v>
      </c>
      <c r="Q296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966" s="9">
        <f>Tabla1[V. COMPARENDOS]-(Tabla1[V. EXONERACIONES]+Tabla1[[#This Row],[V. SIMIT CON RESOLUCION]]+Tabla1[[#This Row],[V. SIMIT SIN RESOLUCION]]+Tabla1[[#This Row],[V. RECAUDOS COMPARENDOS]]+Tabla1[[#This Row],[V. RECAUDOS RESOLUCIONES]])</f>
        <v>257500</v>
      </c>
      <c r="S2966" s="11">
        <f>IFERROR(VLOOKUP(Tabla1[[#This Row],[FECHA]],'RECAUDOS LOCALES'!A:D,4,FALSE),0)</f>
        <v>2</v>
      </c>
      <c r="T2966" s="9">
        <f>IFERROR(VLOOKUP(Tabla1[[#This Row],[FECHA]],'RECAUDOS LOCALES'!A:D,3,FALSE),0)</f>
        <v>1172850</v>
      </c>
      <c r="U2966" s="11">
        <f>IFERROR(VLOOKUP(Tabla1[[#This Row],[FECHA]],'RECAUDOS EXTERNOS'!A:D,4,FALSE),0)</f>
        <v>2</v>
      </c>
      <c r="V2966" s="9">
        <f>IFERROR(VLOOKUP(Tabla1[[#This Row],[FECHA]],'RECAUDOS EXTERNOS'!A:D,3,FALSE),0)</f>
        <v>386200</v>
      </c>
    </row>
    <row r="2967" spans="1:22" x14ac:dyDescent="0.25">
      <c r="A2967" s="1">
        <v>40526</v>
      </c>
      <c r="B2967" s="3" t="s">
        <v>2</v>
      </c>
      <c r="C2967" s="2">
        <v>40513</v>
      </c>
      <c r="D2967" s="5">
        <f>YEAR(Tabla1[[#This Row],[FECHA]])</f>
        <v>2010</v>
      </c>
      <c r="E2967" s="5">
        <f>IFERROR(VLOOKUP(Tabla1[[#This Row],[FECHA]],'COMPARENDOS TOTALES'!A:D,4,FALSE),0)</f>
        <v>7</v>
      </c>
      <c r="F2967" s="9">
        <f>IFERROR(VLOOKUP(Tabla1[[#This Row],[FECHA]],'COMPARENDOS TOTALES'!A:D,3,FALSE),0)</f>
        <v>2832500</v>
      </c>
      <c r="G2967" s="5">
        <f>IFERROR(VLOOKUP(Tabla1[[#This Row],[FECHA]],EXONERACIONES!A:D,4,FALSE),0)</f>
        <v>1</v>
      </c>
      <c r="H2967" s="9">
        <f>IFERROR(VLOOKUP(Tabla1[[#This Row],[FECHA]],EXONERACIONES!A:D,3,FALSE),0)</f>
        <v>515000</v>
      </c>
      <c r="I2967" s="5">
        <f>IFERROR(VLOOKUP(Tabla1[[#This Row],[FECHA]],'SIMIT CON RES'!A:D,4,FALSE),0)</f>
        <v>5</v>
      </c>
      <c r="J2967" s="9">
        <f>IFERROR(VLOOKUP(Tabla1[[#This Row],[FECHA]],'SIMIT CON RES'!A:D,3,FALSE),0)</f>
        <v>1802500</v>
      </c>
      <c r="K2967">
        <f>IFERROR(VLOOKUP(Tabla1[[#This Row],[FECHA]],'SIMIT SIN RES'!A:D,4,FALSE),0)</f>
        <v>0</v>
      </c>
      <c r="L2967" s="9">
        <f>IFERROR(VLOOKUP(Tabla1[[#This Row],[FECHA]],'SIMIT SIN RES'!A:D,3,FALSE),0)</f>
        <v>0</v>
      </c>
      <c r="M2967" s="5">
        <f>IFERROR(VLOOKUP(Tabla1[[#This Row],[FECHA]],'RECAUDOS DE COMPARENDOS'!A:D,4,FALSE),0)</f>
        <v>1</v>
      </c>
      <c r="N2967" s="9">
        <f>IFERROR(VLOOKUP(Tabla1[[#This Row],[FECHA]],'RECAUDOS DE COMPARENDOS'!A:D,3,FALSE),0)</f>
        <v>515000</v>
      </c>
      <c r="O2967" s="5">
        <f>IFERROR(VLOOKUP(Tabla1[[#This Row],[FECHA]],'RECAUDOS DE RESOLUCIONES'!A:D,4,FALSE),0)</f>
        <v>0</v>
      </c>
      <c r="P2967" s="9">
        <f>IFERROR(VLOOKUP(Tabla1[[#This Row],[FECHA]],'RECAUDOS DE RESOLUCIONES'!A:D,3,FALSE),0)</f>
        <v>0</v>
      </c>
      <c r="Q296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96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967" s="11">
        <f>IFERROR(VLOOKUP(Tabla1[[#This Row],[FECHA]],'RECAUDOS LOCALES'!A:D,4,FALSE),0)</f>
        <v>4</v>
      </c>
      <c r="T2967" s="9">
        <f>IFERROR(VLOOKUP(Tabla1[[#This Row],[FECHA]],'RECAUDOS LOCALES'!A:D,3,FALSE),0)</f>
        <v>1039575</v>
      </c>
      <c r="U2967" s="11">
        <f>IFERROR(VLOOKUP(Tabla1[[#This Row],[FECHA]],'RECAUDOS EXTERNOS'!A:D,4,FALSE),0)</f>
        <v>0</v>
      </c>
      <c r="V2967" s="9">
        <f>IFERROR(VLOOKUP(Tabla1[[#This Row],[FECHA]],'RECAUDOS EXTERNOS'!A:D,3,FALSE),0)</f>
        <v>0</v>
      </c>
    </row>
    <row r="2968" spans="1:22" x14ac:dyDescent="0.25">
      <c r="A2968" s="1">
        <v>40527</v>
      </c>
      <c r="B2968" s="3" t="s">
        <v>3</v>
      </c>
      <c r="C2968" s="2">
        <v>40513</v>
      </c>
      <c r="D2968" s="5">
        <f>YEAR(Tabla1[[#This Row],[FECHA]])</f>
        <v>2010</v>
      </c>
      <c r="E2968" s="5">
        <f>IFERROR(VLOOKUP(Tabla1[[#This Row],[FECHA]],'COMPARENDOS TOTALES'!A:D,4,FALSE),0)</f>
        <v>4</v>
      </c>
      <c r="F2968" s="9">
        <f>IFERROR(VLOOKUP(Tabla1[[#This Row],[FECHA]],'COMPARENDOS TOTALES'!A:D,3,FALSE),0)</f>
        <v>1545000</v>
      </c>
      <c r="G2968" s="5">
        <f>IFERROR(VLOOKUP(Tabla1[[#This Row],[FECHA]],EXONERACIONES!A:D,4,FALSE),0)</f>
        <v>0</v>
      </c>
      <c r="H2968" s="9">
        <f>IFERROR(VLOOKUP(Tabla1[[#This Row],[FECHA]],EXONERACIONES!A:D,3,FALSE),0)</f>
        <v>0</v>
      </c>
      <c r="I2968" s="5">
        <f>IFERROR(VLOOKUP(Tabla1[[#This Row],[FECHA]],'SIMIT CON RES'!A:D,4,FALSE),0)</f>
        <v>4</v>
      </c>
      <c r="J2968" s="9">
        <f>IFERROR(VLOOKUP(Tabla1[[#This Row],[FECHA]],'SIMIT CON RES'!A:D,3,FALSE),0)</f>
        <v>1545000</v>
      </c>
      <c r="K2968">
        <f>IFERROR(VLOOKUP(Tabla1[[#This Row],[FECHA]],'SIMIT SIN RES'!A:D,4,FALSE),0)</f>
        <v>0</v>
      </c>
      <c r="L2968" s="9">
        <f>IFERROR(VLOOKUP(Tabla1[[#This Row],[FECHA]],'SIMIT SIN RES'!A:D,3,FALSE),0)</f>
        <v>0</v>
      </c>
      <c r="M2968" s="5">
        <f>IFERROR(VLOOKUP(Tabla1[[#This Row],[FECHA]],'RECAUDOS DE COMPARENDOS'!A:D,4,FALSE),0)</f>
        <v>0</v>
      </c>
      <c r="N2968" s="9">
        <f>IFERROR(VLOOKUP(Tabla1[[#This Row],[FECHA]],'RECAUDOS DE COMPARENDOS'!A:D,3,FALSE),0)</f>
        <v>0</v>
      </c>
      <c r="O2968" s="5">
        <f>IFERROR(VLOOKUP(Tabla1[[#This Row],[FECHA]],'RECAUDOS DE RESOLUCIONES'!A:D,4,FALSE),0)</f>
        <v>0</v>
      </c>
      <c r="P2968" s="9">
        <f>IFERROR(VLOOKUP(Tabla1[[#This Row],[FECHA]],'RECAUDOS DE RESOLUCIONES'!A:D,3,FALSE),0)</f>
        <v>0</v>
      </c>
      <c r="Q296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96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968" s="11">
        <f>IFERROR(VLOOKUP(Tabla1[[#This Row],[FECHA]],'RECAUDOS LOCALES'!A:D,4,FALSE),0)</f>
        <v>0</v>
      </c>
      <c r="T2968" s="9">
        <f>IFERROR(VLOOKUP(Tabla1[[#This Row],[FECHA]],'RECAUDOS LOCALES'!A:D,3,FALSE),0)</f>
        <v>0</v>
      </c>
      <c r="U2968" s="11">
        <f>IFERROR(VLOOKUP(Tabla1[[#This Row],[FECHA]],'RECAUDOS EXTERNOS'!A:D,4,FALSE),0)</f>
        <v>5</v>
      </c>
      <c r="V2968" s="9">
        <f>IFERROR(VLOOKUP(Tabla1[[#This Row],[FECHA]],'RECAUDOS EXTERNOS'!A:D,3,FALSE),0)</f>
        <v>1470477</v>
      </c>
    </row>
    <row r="2969" spans="1:22" x14ac:dyDescent="0.25">
      <c r="A2969" s="1">
        <v>40528</v>
      </c>
      <c r="B2969" s="3" t="s">
        <v>6</v>
      </c>
      <c r="C2969" s="2">
        <v>40513</v>
      </c>
      <c r="D2969" s="5">
        <f>YEAR(Tabla1[[#This Row],[FECHA]])</f>
        <v>2010</v>
      </c>
      <c r="E2969" s="5">
        <f>IFERROR(VLOOKUP(Tabla1[[#This Row],[FECHA]],'COMPARENDOS TOTALES'!A:D,4,FALSE),0)</f>
        <v>2</v>
      </c>
      <c r="F2969" s="9">
        <f>IFERROR(VLOOKUP(Tabla1[[#This Row],[FECHA]],'COMPARENDOS TOTALES'!A:D,3,FALSE),0)</f>
        <v>1030000</v>
      </c>
      <c r="G2969" s="5">
        <f>IFERROR(VLOOKUP(Tabla1[[#This Row],[FECHA]],EXONERACIONES!A:D,4,FALSE),0)</f>
        <v>0</v>
      </c>
      <c r="H2969" s="9">
        <f>IFERROR(VLOOKUP(Tabla1[[#This Row],[FECHA]],EXONERACIONES!A:D,3,FALSE),0)</f>
        <v>0</v>
      </c>
      <c r="I2969" s="5">
        <f>IFERROR(VLOOKUP(Tabla1[[#This Row],[FECHA]],'SIMIT CON RES'!A:D,4,FALSE),0)</f>
        <v>2</v>
      </c>
      <c r="J2969" s="9">
        <f>IFERROR(VLOOKUP(Tabla1[[#This Row],[FECHA]],'SIMIT CON RES'!A:D,3,FALSE),0)</f>
        <v>1030000</v>
      </c>
      <c r="K2969">
        <f>IFERROR(VLOOKUP(Tabla1[[#This Row],[FECHA]],'SIMIT SIN RES'!A:D,4,FALSE),0)</f>
        <v>0</v>
      </c>
      <c r="L2969" s="9">
        <f>IFERROR(VLOOKUP(Tabla1[[#This Row],[FECHA]],'SIMIT SIN RES'!A:D,3,FALSE),0)</f>
        <v>0</v>
      </c>
      <c r="M2969" s="5">
        <f>IFERROR(VLOOKUP(Tabla1[[#This Row],[FECHA]],'RECAUDOS DE COMPARENDOS'!A:D,4,FALSE),0)</f>
        <v>0</v>
      </c>
      <c r="N2969" s="9">
        <f>IFERROR(VLOOKUP(Tabla1[[#This Row],[FECHA]],'RECAUDOS DE COMPARENDOS'!A:D,3,FALSE),0)</f>
        <v>0</v>
      </c>
      <c r="O2969" s="5">
        <f>IFERROR(VLOOKUP(Tabla1[[#This Row],[FECHA]],'RECAUDOS DE RESOLUCIONES'!A:D,4,FALSE),0)</f>
        <v>0</v>
      </c>
      <c r="P2969" s="9">
        <f>IFERROR(VLOOKUP(Tabla1[[#This Row],[FECHA]],'RECAUDOS DE RESOLUCIONES'!A:D,3,FALSE),0)</f>
        <v>0</v>
      </c>
      <c r="Q296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96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969" s="11">
        <f>IFERROR(VLOOKUP(Tabla1[[#This Row],[FECHA]],'RECAUDOS LOCALES'!A:D,4,FALSE),0)</f>
        <v>2</v>
      </c>
      <c r="T2969" s="9">
        <f>IFERROR(VLOOKUP(Tabla1[[#This Row],[FECHA]],'RECAUDOS LOCALES'!A:D,3,FALSE),0)</f>
        <v>258950</v>
      </c>
      <c r="U2969" s="11">
        <f>IFERROR(VLOOKUP(Tabla1[[#This Row],[FECHA]],'RECAUDOS EXTERNOS'!A:D,4,FALSE),0)</f>
        <v>0</v>
      </c>
      <c r="V2969" s="9">
        <f>IFERROR(VLOOKUP(Tabla1[[#This Row],[FECHA]],'RECAUDOS EXTERNOS'!A:D,3,FALSE),0)</f>
        <v>0</v>
      </c>
    </row>
    <row r="2970" spans="1:22" x14ac:dyDescent="0.25">
      <c r="A2970" s="1">
        <v>40529</v>
      </c>
      <c r="B2970" s="3" t="s">
        <v>0</v>
      </c>
      <c r="C2970" s="2">
        <v>40513</v>
      </c>
      <c r="D2970" s="5">
        <f>YEAR(Tabla1[[#This Row],[FECHA]])</f>
        <v>2010</v>
      </c>
      <c r="E2970" s="5">
        <f>IFERROR(VLOOKUP(Tabla1[[#This Row],[FECHA]],'COMPARENDOS TOTALES'!A:D,4,FALSE),0)</f>
        <v>5</v>
      </c>
      <c r="F2970" s="9">
        <f>IFERROR(VLOOKUP(Tabla1[[#This Row],[FECHA]],'COMPARENDOS TOTALES'!A:D,3,FALSE),0)</f>
        <v>1441999</v>
      </c>
      <c r="G2970" s="5">
        <f>IFERROR(VLOOKUP(Tabla1[[#This Row],[FECHA]],EXONERACIONES!A:D,4,FALSE),0)</f>
        <v>0</v>
      </c>
      <c r="H2970" s="9">
        <f>IFERROR(VLOOKUP(Tabla1[[#This Row],[FECHA]],EXONERACIONES!A:D,3,FALSE),0)</f>
        <v>0</v>
      </c>
      <c r="I2970" s="5">
        <f>IFERROR(VLOOKUP(Tabla1[[#This Row],[FECHA]],'SIMIT CON RES'!A:D,4,FALSE),0)</f>
        <v>4</v>
      </c>
      <c r="J2970" s="9">
        <f>IFERROR(VLOOKUP(Tabla1[[#This Row],[FECHA]],'SIMIT CON RES'!A:D,3,FALSE),0)</f>
        <v>1184499</v>
      </c>
      <c r="K2970">
        <f>IFERROR(VLOOKUP(Tabla1[[#This Row],[FECHA]],'SIMIT SIN RES'!A:D,4,FALSE),0)</f>
        <v>0</v>
      </c>
      <c r="L2970" s="9">
        <f>IFERROR(VLOOKUP(Tabla1[[#This Row],[FECHA]],'SIMIT SIN RES'!A:D,3,FALSE),0)</f>
        <v>0</v>
      </c>
      <c r="M2970" s="5">
        <f>IFERROR(VLOOKUP(Tabla1[[#This Row],[FECHA]],'RECAUDOS DE COMPARENDOS'!A:D,4,FALSE),0)</f>
        <v>0</v>
      </c>
      <c r="N2970" s="9">
        <f>IFERROR(VLOOKUP(Tabla1[[#This Row],[FECHA]],'RECAUDOS DE COMPARENDOS'!A:D,3,FALSE),0)</f>
        <v>0</v>
      </c>
      <c r="O2970" s="5">
        <f>IFERROR(VLOOKUP(Tabla1[[#This Row],[FECHA]],'RECAUDOS DE RESOLUCIONES'!A:D,4,FALSE),0)</f>
        <v>0</v>
      </c>
      <c r="P2970" s="9">
        <f>IFERROR(VLOOKUP(Tabla1[[#This Row],[FECHA]],'RECAUDOS DE RESOLUCIONES'!A:D,3,FALSE),0)</f>
        <v>0</v>
      </c>
      <c r="Q297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970" s="9">
        <f>Tabla1[V. COMPARENDOS]-(Tabla1[V. EXONERACIONES]+Tabla1[[#This Row],[V. SIMIT CON RESOLUCION]]+Tabla1[[#This Row],[V. SIMIT SIN RESOLUCION]]+Tabla1[[#This Row],[V. RECAUDOS COMPARENDOS]]+Tabla1[[#This Row],[V. RECAUDOS RESOLUCIONES]])</f>
        <v>257500</v>
      </c>
      <c r="S2970" s="11">
        <f>IFERROR(VLOOKUP(Tabla1[[#This Row],[FECHA]],'RECAUDOS LOCALES'!A:D,4,FALSE),0)</f>
        <v>0</v>
      </c>
      <c r="T2970" s="9">
        <f>IFERROR(VLOOKUP(Tabla1[[#This Row],[FECHA]],'RECAUDOS LOCALES'!A:D,3,FALSE),0)</f>
        <v>0</v>
      </c>
      <c r="U2970" s="11">
        <f>IFERROR(VLOOKUP(Tabla1[[#This Row],[FECHA]],'RECAUDOS EXTERNOS'!A:D,4,FALSE),0)</f>
        <v>1</v>
      </c>
      <c r="V2970" s="9">
        <f>IFERROR(VLOOKUP(Tabla1[[#This Row],[FECHA]],'RECAUDOS EXTERNOS'!A:D,3,FALSE),0)</f>
        <v>422100</v>
      </c>
    </row>
    <row r="2971" spans="1:22" x14ac:dyDescent="0.25">
      <c r="A2971" s="1">
        <v>40530</v>
      </c>
      <c r="B2971" s="3" t="s">
        <v>5</v>
      </c>
      <c r="C2971" s="2">
        <v>40513</v>
      </c>
      <c r="D2971" s="5">
        <f>YEAR(Tabla1[[#This Row],[FECHA]])</f>
        <v>2010</v>
      </c>
      <c r="E2971" s="5">
        <f>IFERROR(VLOOKUP(Tabla1[[#This Row],[FECHA]],'COMPARENDOS TOTALES'!A:D,4,FALSE),0)</f>
        <v>10</v>
      </c>
      <c r="F2971" s="9">
        <f>IFERROR(VLOOKUP(Tabla1[[#This Row],[FECHA]],'COMPARENDOS TOTALES'!A:D,3,FALSE),0)</f>
        <v>5150000</v>
      </c>
      <c r="G2971" s="5">
        <f>IFERROR(VLOOKUP(Tabla1[[#This Row],[FECHA]],EXONERACIONES!A:D,4,FALSE),0)</f>
        <v>1</v>
      </c>
      <c r="H2971" s="9">
        <f>IFERROR(VLOOKUP(Tabla1[[#This Row],[FECHA]],EXONERACIONES!A:D,3,FALSE),0)</f>
        <v>772500</v>
      </c>
      <c r="I2971" s="5">
        <f>IFERROR(VLOOKUP(Tabla1[[#This Row],[FECHA]],'SIMIT CON RES'!A:D,4,FALSE),0)</f>
        <v>9</v>
      </c>
      <c r="J2971" s="9">
        <f>IFERROR(VLOOKUP(Tabla1[[#This Row],[FECHA]],'SIMIT CON RES'!A:D,3,FALSE),0)</f>
        <v>4377500</v>
      </c>
      <c r="K2971">
        <f>IFERROR(VLOOKUP(Tabla1[[#This Row],[FECHA]],'SIMIT SIN RES'!A:D,4,FALSE),0)</f>
        <v>0</v>
      </c>
      <c r="L2971" s="9">
        <f>IFERROR(VLOOKUP(Tabla1[[#This Row],[FECHA]],'SIMIT SIN RES'!A:D,3,FALSE),0)</f>
        <v>0</v>
      </c>
      <c r="M2971" s="5">
        <f>IFERROR(VLOOKUP(Tabla1[[#This Row],[FECHA]],'RECAUDOS DE COMPARENDOS'!A:D,4,FALSE),0)</f>
        <v>0</v>
      </c>
      <c r="N2971" s="9">
        <f>IFERROR(VLOOKUP(Tabla1[[#This Row],[FECHA]],'RECAUDOS DE COMPARENDOS'!A:D,3,FALSE),0)</f>
        <v>0</v>
      </c>
      <c r="O2971" s="5">
        <f>IFERROR(VLOOKUP(Tabla1[[#This Row],[FECHA]],'RECAUDOS DE RESOLUCIONES'!A:D,4,FALSE),0)</f>
        <v>0</v>
      </c>
      <c r="P2971" s="9">
        <f>IFERROR(VLOOKUP(Tabla1[[#This Row],[FECHA]],'RECAUDOS DE RESOLUCIONES'!A:D,3,FALSE),0)</f>
        <v>0</v>
      </c>
      <c r="Q297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97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971" s="11">
        <f>IFERROR(VLOOKUP(Tabla1[[#This Row],[FECHA]],'RECAUDOS LOCALES'!A:D,4,FALSE),0)</f>
        <v>0</v>
      </c>
      <c r="T2971" s="9">
        <f>IFERROR(VLOOKUP(Tabla1[[#This Row],[FECHA]],'RECAUDOS LOCALES'!A:D,3,FALSE),0)</f>
        <v>0</v>
      </c>
      <c r="U2971" s="11">
        <f>IFERROR(VLOOKUP(Tabla1[[#This Row],[FECHA]],'RECAUDOS EXTERNOS'!A:D,4,FALSE),0)</f>
        <v>0</v>
      </c>
      <c r="V2971" s="9">
        <f>IFERROR(VLOOKUP(Tabla1[[#This Row],[FECHA]],'RECAUDOS EXTERNOS'!A:D,3,FALSE),0)</f>
        <v>0</v>
      </c>
    </row>
    <row r="2972" spans="1:22" x14ac:dyDescent="0.25">
      <c r="A2972" s="1">
        <v>40531</v>
      </c>
      <c r="B2972" s="3" t="s">
        <v>4</v>
      </c>
      <c r="C2972" s="2">
        <v>40513</v>
      </c>
      <c r="D2972" s="5">
        <f>YEAR(Tabla1[[#This Row],[FECHA]])</f>
        <v>2010</v>
      </c>
      <c r="E2972" s="5">
        <f>IFERROR(VLOOKUP(Tabla1[[#This Row],[FECHA]],'COMPARENDOS TOTALES'!A:D,4,FALSE),0)</f>
        <v>9</v>
      </c>
      <c r="F2972" s="9">
        <f>IFERROR(VLOOKUP(Tabla1[[#This Row],[FECHA]],'COMPARENDOS TOTALES'!A:D,3,FALSE),0)</f>
        <v>5665000</v>
      </c>
      <c r="G2972" s="5">
        <f>IFERROR(VLOOKUP(Tabla1[[#This Row],[FECHA]],EXONERACIONES!A:D,4,FALSE),0)</f>
        <v>0</v>
      </c>
      <c r="H2972" s="9">
        <f>IFERROR(VLOOKUP(Tabla1[[#This Row],[FECHA]],EXONERACIONES!A:D,3,FALSE),0)</f>
        <v>0</v>
      </c>
      <c r="I2972" s="5">
        <f>IFERROR(VLOOKUP(Tabla1[[#This Row],[FECHA]],'SIMIT CON RES'!A:D,4,FALSE),0)</f>
        <v>8</v>
      </c>
      <c r="J2972" s="9">
        <f>IFERROR(VLOOKUP(Tabla1[[#This Row],[FECHA]],'SIMIT CON RES'!A:D,3,FALSE),0)</f>
        <v>4892500</v>
      </c>
      <c r="K2972">
        <f>IFERROR(VLOOKUP(Tabla1[[#This Row],[FECHA]],'SIMIT SIN RES'!A:D,4,FALSE),0)</f>
        <v>0</v>
      </c>
      <c r="L2972" s="9">
        <f>IFERROR(VLOOKUP(Tabla1[[#This Row],[FECHA]],'SIMIT SIN RES'!A:D,3,FALSE),0)</f>
        <v>0</v>
      </c>
      <c r="M2972" s="5">
        <f>IFERROR(VLOOKUP(Tabla1[[#This Row],[FECHA]],'RECAUDOS DE COMPARENDOS'!A:D,4,FALSE),0)</f>
        <v>0</v>
      </c>
      <c r="N2972" s="9">
        <f>IFERROR(VLOOKUP(Tabla1[[#This Row],[FECHA]],'RECAUDOS DE COMPARENDOS'!A:D,3,FALSE),0)</f>
        <v>0</v>
      </c>
      <c r="O2972" s="5">
        <f>IFERROR(VLOOKUP(Tabla1[[#This Row],[FECHA]],'RECAUDOS DE RESOLUCIONES'!A:D,4,FALSE),0)</f>
        <v>0</v>
      </c>
      <c r="P2972" s="9">
        <f>IFERROR(VLOOKUP(Tabla1[[#This Row],[FECHA]],'RECAUDOS DE RESOLUCIONES'!A:D,3,FALSE),0)</f>
        <v>0</v>
      </c>
      <c r="Q297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972" s="9">
        <f>Tabla1[V. COMPARENDOS]-(Tabla1[V. EXONERACIONES]+Tabla1[[#This Row],[V. SIMIT CON RESOLUCION]]+Tabla1[[#This Row],[V. SIMIT SIN RESOLUCION]]+Tabla1[[#This Row],[V. RECAUDOS COMPARENDOS]]+Tabla1[[#This Row],[V. RECAUDOS RESOLUCIONES]])</f>
        <v>772500</v>
      </c>
      <c r="S2972" s="11">
        <f>IFERROR(VLOOKUP(Tabla1[[#This Row],[FECHA]],'RECAUDOS LOCALES'!A:D,4,FALSE),0)</f>
        <v>0</v>
      </c>
      <c r="T2972" s="9">
        <f>IFERROR(VLOOKUP(Tabla1[[#This Row],[FECHA]],'RECAUDOS LOCALES'!A:D,3,FALSE),0)</f>
        <v>0</v>
      </c>
      <c r="U2972" s="11">
        <f>IFERROR(VLOOKUP(Tabla1[[#This Row],[FECHA]],'RECAUDOS EXTERNOS'!A:D,4,FALSE),0)</f>
        <v>0</v>
      </c>
      <c r="V2972" s="9">
        <f>IFERROR(VLOOKUP(Tabla1[[#This Row],[FECHA]],'RECAUDOS EXTERNOS'!A:D,3,FALSE),0)</f>
        <v>0</v>
      </c>
    </row>
    <row r="2973" spans="1:22" x14ac:dyDescent="0.25">
      <c r="A2973" s="1">
        <v>40532</v>
      </c>
      <c r="B2973" s="3" t="s">
        <v>1</v>
      </c>
      <c r="C2973" s="2">
        <v>40513</v>
      </c>
      <c r="D2973" s="5">
        <f>YEAR(Tabla1[[#This Row],[FECHA]])</f>
        <v>2010</v>
      </c>
      <c r="E2973" s="5">
        <f>IFERROR(VLOOKUP(Tabla1[[#This Row],[FECHA]],'COMPARENDOS TOTALES'!A:D,4,FALSE),0)</f>
        <v>2</v>
      </c>
      <c r="F2973" s="9">
        <f>IFERROR(VLOOKUP(Tabla1[[#This Row],[FECHA]],'COMPARENDOS TOTALES'!A:D,3,FALSE),0)</f>
        <v>1030000</v>
      </c>
      <c r="G2973" s="5">
        <f>IFERROR(VLOOKUP(Tabla1[[#This Row],[FECHA]],EXONERACIONES!A:D,4,FALSE),0)</f>
        <v>0</v>
      </c>
      <c r="H2973" s="9">
        <f>IFERROR(VLOOKUP(Tabla1[[#This Row],[FECHA]],EXONERACIONES!A:D,3,FALSE),0)</f>
        <v>0</v>
      </c>
      <c r="I2973" s="5">
        <f>IFERROR(VLOOKUP(Tabla1[[#This Row],[FECHA]],'SIMIT CON RES'!A:D,4,FALSE),0)</f>
        <v>2</v>
      </c>
      <c r="J2973" s="9">
        <f>IFERROR(VLOOKUP(Tabla1[[#This Row],[FECHA]],'SIMIT CON RES'!A:D,3,FALSE),0)</f>
        <v>1030000</v>
      </c>
      <c r="K2973">
        <f>IFERROR(VLOOKUP(Tabla1[[#This Row],[FECHA]],'SIMIT SIN RES'!A:D,4,FALSE),0)</f>
        <v>0</v>
      </c>
      <c r="L2973" s="9">
        <f>IFERROR(VLOOKUP(Tabla1[[#This Row],[FECHA]],'SIMIT SIN RES'!A:D,3,FALSE),0)</f>
        <v>0</v>
      </c>
      <c r="M2973" s="5">
        <f>IFERROR(VLOOKUP(Tabla1[[#This Row],[FECHA]],'RECAUDOS DE COMPARENDOS'!A:D,4,FALSE),0)</f>
        <v>0</v>
      </c>
      <c r="N2973" s="9">
        <f>IFERROR(VLOOKUP(Tabla1[[#This Row],[FECHA]],'RECAUDOS DE COMPARENDOS'!A:D,3,FALSE),0)</f>
        <v>0</v>
      </c>
      <c r="O2973" s="5">
        <f>IFERROR(VLOOKUP(Tabla1[[#This Row],[FECHA]],'RECAUDOS DE RESOLUCIONES'!A:D,4,FALSE),0)</f>
        <v>0</v>
      </c>
      <c r="P2973" s="9">
        <f>IFERROR(VLOOKUP(Tabla1[[#This Row],[FECHA]],'RECAUDOS DE RESOLUCIONES'!A:D,3,FALSE),0)</f>
        <v>0</v>
      </c>
      <c r="Q297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97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973" s="11">
        <f>IFERROR(VLOOKUP(Tabla1[[#This Row],[FECHA]],'RECAUDOS LOCALES'!A:D,4,FALSE),0)</f>
        <v>7</v>
      </c>
      <c r="T2973" s="9">
        <f>IFERROR(VLOOKUP(Tabla1[[#This Row],[FECHA]],'RECAUDOS LOCALES'!A:D,3,FALSE),0)</f>
        <v>1511341</v>
      </c>
      <c r="U2973" s="11">
        <f>IFERROR(VLOOKUP(Tabla1[[#This Row],[FECHA]],'RECAUDOS EXTERNOS'!A:D,4,FALSE),0)</f>
        <v>4</v>
      </c>
      <c r="V2973" s="9">
        <f>IFERROR(VLOOKUP(Tabla1[[#This Row],[FECHA]],'RECAUDOS EXTERNOS'!A:D,3,FALSE),0)</f>
        <v>834150</v>
      </c>
    </row>
    <row r="2974" spans="1:22" x14ac:dyDescent="0.25">
      <c r="A2974" s="1">
        <v>40533</v>
      </c>
      <c r="B2974" s="3" t="s">
        <v>2</v>
      </c>
      <c r="C2974" s="2">
        <v>40513</v>
      </c>
      <c r="D2974" s="5">
        <f>YEAR(Tabla1[[#This Row],[FECHA]])</f>
        <v>2010</v>
      </c>
      <c r="E2974" s="5">
        <f>IFERROR(VLOOKUP(Tabla1[[#This Row],[FECHA]],'COMPARENDOS TOTALES'!A:D,4,FALSE),0)</f>
        <v>0</v>
      </c>
      <c r="F2974" s="9">
        <f>IFERROR(VLOOKUP(Tabla1[[#This Row],[FECHA]],'COMPARENDOS TOTALES'!A:D,3,FALSE),0)</f>
        <v>0</v>
      </c>
      <c r="G2974" s="5">
        <f>IFERROR(VLOOKUP(Tabla1[[#This Row],[FECHA]],EXONERACIONES!A:D,4,FALSE),0)</f>
        <v>0</v>
      </c>
      <c r="H2974" s="9">
        <f>IFERROR(VLOOKUP(Tabla1[[#This Row],[FECHA]],EXONERACIONES!A:D,3,FALSE),0)</f>
        <v>0</v>
      </c>
      <c r="I2974" s="5">
        <f>IFERROR(VLOOKUP(Tabla1[[#This Row],[FECHA]],'SIMIT CON RES'!A:D,4,FALSE),0)</f>
        <v>0</v>
      </c>
      <c r="J2974" s="9">
        <f>IFERROR(VLOOKUP(Tabla1[[#This Row],[FECHA]],'SIMIT CON RES'!A:D,3,FALSE),0)</f>
        <v>0</v>
      </c>
      <c r="K2974">
        <f>IFERROR(VLOOKUP(Tabla1[[#This Row],[FECHA]],'SIMIT SIN RES'!A:D,4,FALSE),0)</f>
        <v>0</v>
      </c>
      <c r="L2974" s="9">
        <f>IFERROR(VLOOKUP(Tabla1[[#This Row],[FECHA]],'SIMIT SIN RES'!A:D,3,FALSE),0)</f>
        <v>0</v>
      </c>
      <c r="M2974" s="5">
        <f>IFERROR(VLOOKUP(Tabla1[[#This Row],[FECHA]],'RECAUDOS DE COMPARENDOS'!A:D,4,FALSE),0)</f>
        <v>0</v>
      </c>
      <c r="N2974" s="9">
        <f>IFERROR(VLOOKUP(Tabla1[[#This Row],[FECHA]],'RECAUDOS DE COMPARENDOS'!A:D,3,FALSE),0)</f>
        <v>0</v>
      </c>
      <c r="O2974" s="5">
        <f>IFERROR(VLOOKUP(Tabla1[[#This Row],[FECHA]],'RECAUDOS DE RESOLUCIONES'!A:D,4,FALSE),0)</f>
        <v>0</v>
      </c>
      <c r="P2974" s="9">
        <f>IFERROR(VLOOKUP(Tabla1[[#This Row],[FECHA]],'RECAUDOS DE RESOLUCIONES'!A:D,3,FALSE),0)</f>
        <v>0</v>
      </c>
      <c r="Q297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97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974" s="11">
        <f>IFERROR(VLOOKUP(Tabla1[[#This Row],[FECHA]],'RECAUDOS LOCALES'!A:D,4,FALSE),0)</f>
        <v>0</v>
      </c>
      <c r="T2974" s="9">
        <f>IFERROR(VLOOKUP(Tabla1[[#This Row],[FECHA]],'RECAUDOS LOCALES'!A:D,3,FALSE),0)</f>
        <v>0</v>
      </c>
      <c r="U2974" s="11">
        <f>IFERROR(VLOOKUP(Tabla1[[#This Row],[FECHA]],'RECAUDOS EXTERNOS'!A:D,4,FALSE),0)</f>
        <v>5</v>
      </c>
      <c r="V2974" s="9">
        <f>IFERROR(VLOOKUP(Tabla1[[#This Row],[FECHA]],'RECAUDOS EXTERNOS'!A:D,3,FALSE),0)</f>
        <v>1306780</v>
      </c>
    </row>
    <row r="2975" spans="1:22" x14ac:dyDescent="0.25">
      <c r="A2975" s="1">
        <v>40534</v>
      </c>
      <c r="B2975" s="3" t="s">
        <v>3</v>
      </c>
      <c r="C2975" s="2">
        <v>40513</v>
      </c>
      <c r="D2975" s="5">
        <f>YEAR(Tabla1[[#This Row],[FECHA]])</f>
        <v>2010</v>
      </c>
      <c r="E2975" s="5">
        <f>IFERROR(VLOOKUP(Tabla1[[#This Row],[FECHA]],'COMPARENDOS TOTALES'!A:D,4,FALSE),0)</f>
        <v>0</v>
      </c>
      <c r="F2975" s="9">
        <f>IFERROR(VLOOKUP(Tabla1[[#This Row],[FECHA]],'COMPARENDOS TOTALES'!A:D,3,FALSE),0)</f>
        <v>0</v>
      </c>
      <c r="G2975" s="5">
        <f>IFERROR(VLOOKUP(Tabla1[[#This Row],[FECHA]],EXONERACIONES!A:D,4,FALSE),0)</f>
        <v>0</v>
      </c>
      <c r="H2975" s="9">
        <f>IFERROR(VLOOKUP(Tabla1[[#This Row],[FECHA]],EXONERACIONES!A:D,3,FALSE),0)</f>
        <v>0</v>
      </c>
      <c r="I2975" s="5">
        <f>IFERROR(VLOOKUP(Tabla1[[#This Row],[FECHA]],'SIMIT CON RES'!A:D,4,FALSE),0)</f>
        <v>0</v>
      </c>
      <c r="J2975" s="9">
        <f>IFERROR(VLOOKUP(Tabla1[[#This Row],[FECHA]],'SIMIT CON RES'!A:D,3,FALSE),0)</f>
        <v>0</v>
      </c>
      <c r="K2975">
        <f>IFERROR(VLOOKUP(Tabla1[[#This Row],[FECHA]],'SIMIT SIN RES'!A:D,4,FALSE),0)</f>
        <v>0</v>
      </c>
      <c r="L2975" s="9">
        <f>IFERROR(VLOOKUP(Tabla1[[#This Row],[FECHA]],'SIMIT SIN RES'!A:D,3,FALSE),0)</f>
        <v>0</v>
      </c>
      <c r="M2975" s="5">
        <f>IFERROR(VLOOKUP(Tabla1[[#This Row],[FECHA]],'RECAUDOS DE COMPARENDOS'!A:D,4,FALSE),0)</f>
        <v>0</v>
      </c>
      <c r="N2975" s="9">
        <f>IFERROR(VLOOKUP(Tabla1[[#This Row],[FECHA]],'RECAUDOS DE COMPARENDOS'!A:D,3,FALSE),0)</f>
        <v>0</v>
      </c>
      <c r="O2975" s="5">
        <f>IFERROR(VLOOKUP(Tabla1[[#This Row],[FECHA]],'RECAUDOS DE RESOLUCIONES'!A:D,4,FALSE),0)</f>
        <v>0</v>
      </c>
      <c r="P2975" s="9">
        <f>IFERROR(VLOOKUP(Tabla1[[#This Row],[FECHA]],'RECAUDOS DE RESOLUCIONES'!A:D,3,FALSE),0)</f>
        <v>0</v>
      </c>
      <c r="Q297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97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975" s="11">
        <f>IFERROR(VLOOKUP(Tabla1[[#This Row],[FECHA]],'RECAUDOS LOCALES'!A:D,4,FALSE),0)</f>
        <v>0</v>
      </c>
      <c r="T2975" s="9">
        <f>IFERROR(VLOOKUP(Tabla1[[#This Row],[FECHA]],'RECAUDOS LOCALES'!A:D,3,FALSE),0)</f>
        <v>0</v>
      </c>
      <c r="U2975" s="11">
        <f>IFERROR(VLOOKUP(Tabla1[[#This Row],[FECHA]],'RECAUDOS EXTERNOS'!A:D,4,FALSE),0)</f>
        <v>0</v>
      </c>
      <c r="V2975" s="9">
        <f>IFERROR(VLOOKUP(Tabla1[[#This Row],[FECHA]],'RECAUDOS EXTERNOS'!A:D,3,FALSE),0)</f>
        <v>0</v>
      </c>
    </row>
    <row r="2976" spans="1:22" x14ac:dyDescent="0.25">
      <c r="A2976" s="1">
        <v>40535</v>
      </c>
      <c r="B2976" s="3" t="s">
        <v>6</v>
      </c>
      <c r="C2976" s="2">
        <v>40513</v>
      </c>
      <c r="D2976" s="5">
        <f>YEAR(Tabla1[[#This Row],[FECHA]])</f>
        <v>2010</v>
      </c>
      <c r="E2976" s="5">
        <f>IFERROR(VLOOKUP(Tabla1[[#This Row],[FECHA]],'COMPARENDOS TOTALES'!A:D,4,FALSE),0)</f>
        <v>4</v>
      </c>
      <c r="F2976" s="9">
        <f>IFERROR(VLOOKUP(Tabla1[[#This Row],[FECHA]],'COMPARENDOS TOTALES'!A:D,3,FALSE),0)</f>
        <v>1802500</v>
      </c>
      <c r="G2976" s="5">
        <f>IFERROR(VLOOKUP(Tabla1[[#This Row],[FECHA]],EXONERACIONES!A:D,4,FALSE),0)</f>
        <v>2</v>
      </c>
      <c r="H2976" s="9">
        <f>IFERROR(VLOOKUP(Tabla1[[#This Row],[FECHA]],EXONERACIONES!A:D,3,FALSE),0)</f>
        <v>772500</v>
      </c>
      <c r="I2976" s="5">
        <f>IFERROR(VLOOKUP(Tabla1[[#This Row],[FECHA]],'SIMIT CON RES'!A:D,4,FALSE),0)</f>
        <v>1</v>
      </c>
      <c r="J2976" s="9">
        <f>IFERROR(VLOOKUP(Tabla1[[#This Row],[FECHA]],'SIMIT CON RES'!A:D,3,FALSE),0)</f>
        <v>515000</v>
      </c>
      <c r="K2976">
        <f>IFERROR(VLOOKUP(Tabla1[[#This Row],[FECHA]],'SIMIT SIN RES'!A:D,4,FALSE),0)</f>
        <v>0</v>
      </c>
      <c r="L2976" s="9">
        <f>IFERROR(VLOOKUP(Tabla1[[#This Row],[FECHA]],'SIMIT SIN RES'!A:D,3,FALSE),0)</f>
        <v>0</v>
      </c>
      <c r="M2976" s="5">
        <f>IFERROR(VLOOKUP(Tabla1[[#This Row],[FECHA]],'RECAUDOS DE COMPARENDOS'!A:D,4,FALSE),0)</f>
        <v>0</v>
      </c>
      <c r="N2976" s="9">
        <f>IFERROR(VLOOKUP(Tabla1[[#This Row],[FECHA]],'RECAUDOS DE COMPARENDOS'!A:D,3,FALSE),0)</f>
        <v>0</v>
      </c>
      <c r="O2976" s="5">
        <f>IFERROR(VLOOKUP(Tabla1[[#This Row],[FECHA]],'RECAUDOS DE RESOLUCIONES'!A:D,4,FALSE),0)</f>
        <v>0</v>
      </c>
      <c r="P2976" s="9">
        <f>IFERROR(VLOOKUP(Tabla1[[#This Row],[FECHA]],'RECAUDOS DE RESOLUCIONES'!A:D,3,FALSE),0)</f>
        <v>0</v>
      </c>
      <c r="Q297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976" s="9">
        <f>Tabla1[V. COMPARENDOS]-(Tabla1[V. EXONERACIONES]+Tabla1[[#This Row],[V. SIMIT CON RESOLUCION]]+Tabla1[[#This Row],[V. SIMIT SIN RESOLUCION]]+Tabla1[[#This Row],[V. RECAUDOS COMPARENDOS]]+Tabla1[[#This Row],[V. RECAUDOS RESOLUCIONES]])</f>
        <v>515000</v>
      </c>
      <c r="S2976" s="11">
        <f>IFERROR(VLOOKUP(Tabla1[[#This Row],[FECHA]],'RECAUDOS LOCALES'!A:D,4,FALSE),0)</f>
        <v>2</v>
      </c>
      <c r="T2976" s="9">
        <f>IFERROR(VLOOKUP(Tabla1[[#This Row],[FECHA]],'RECAUDOS LOCALES'!A:D,3,FALSE),0)</f>
        <v>267800</v>
      </c>
      <c r="U2976" s="11">
        <f>IFERROR(VLOOKUP(Tabla1[[#This Row],[FECHA]],'RECAUDOS EXTERNOS'!A:D,4,FALSE),0)</f>
        <v>5</v>
      </c>
      <c r="V2976" s="9">
        <f>IFERROR(VLOOKUP(Tabla1[[#This Row],[FECHA]],'RECAUDOS EXTERNOS'!A:D,3,FALSE),0)</f>
        <v>1660870</v>
      </c>
    </row>
    <row r="2977" spans="1:22" x14ac:dyDescent="0.25">
      <c r="A2977" s="1">
        <v>40536</v>
      </c>
      <c r="B2977" s="3" t="s">
        <v>0</v>
      </c>
      <c r="C2977" s="2">
        <v>40513</v>
      </c>
      <c r="D2977" s="5">
        <f>YEAR(Tabla1[[#This Row],[FECHA]])</f>
        <v>2010</v>
      </c>
      <c r="E2977" s="5">
        <f>IFERROR(VLOOKUP(Tabla1[[#This Row],[FECHA]],'COMPARENDOS TOTALES'!A:D,4,FALSE),0)</f>
        <v>6</v>
      </c>
      <c r="F2977" s="9">
        <f>IFERROR(VLOOKUP(Tabla1[[#This Row],[FECHA]],'COMPARENDOS TOTALES'!A:D,3,FALSE),0)</f>
        <v>1545000</v>
      </c>
      <c r="G2977" s="5">
        <f>IFERROR(VLOOKUP(Tabla1[[#This Row],[FECHA]],EXONERACIONES!A:D,4,FALSE),0)</f>
        <v>0</v>
      </c>
      <c r="H2977" s="9">
        <f>IFERROR(VLOOKUP(Tabla1[[#This Row],[FECHA]],EXONERACIONES!A:D,3,FALSE),0)</f>
        <v>0</v>
      </c>
      <c r="I2977" s="5">
        <f>IFERROR(VLOOKUP(Tabla1[[#This Row],[FECHA]],'SIMIT CON RES'!A:D,4,FALSE),0)</f>
        <v>3</v>
      </c>
      <c r="J2977" s="9">
        <f>IFERROR(VLOOKUP(Tabla1[[#This Row],[FECHA]],'SIMIT CON RES'!A:D,3,FALSE),0)</f>
        <v>772500</v>
      </c>
      <c r="K2977">
        <f>IFERROR(VLOOKUP(Tabla1[[#This Row],[FECHA]],'SIMIT SIN RES'!A:D,4,FALSE),0)</f>
        <v>0</v>
      </c>
      <c r="L2977" s="9">
        <f>IFERROR(VLOOKUP(Tabla1[[#This Row],[FECHA]],'SIMIT SIN RES'!A:D,3,FALSE),0)</f>
        <v>0</v>
      </c>
      <c r="M2977" s="5">
        <f>IFERROR(VLOOKUP(Tabla1[[#This Row],[FECHA]],'RECAUDOS DE COMPARENDOS'!A:D,4,FALSE),0)</f>
        <v>0</v>
      </c>
      <c r="N2977" s="9">
        <f>IFERROR(VLOOKUP(Tabla1[[#This Row],[FECHA]],'RECAUDOS DE COMPARENDOS'!A:D,3,FALSE),0)</f>
        <v>0</v>
      </c>
      <c r="O2977" s="5">
        <f>IFERROR(VLOOKUP(Tabla1[[#This Row],[FECHA]],'RECAUDOS DE RESOLUCIONES'!A:D,4,FALSE),0)</f>
        <v>0</v>
      </c>
      <c r="P2977" s="9">
        <f>IFERROR(VLOOKUP(Tabla1[[#This Row],[FECHA]],'RECAUDOS DE RESOLUCIONES'!A:D,3,FALSE),0)</f>
        <v>0</v>
      </c>
      <c r="Q297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2977" s="9">
        <f>Tabla1[V. COMPARENDOS]-(Tabla1[V. EXONERACIONES]+Tabla1[[#This Row],[V. SIMIT CON RESOLUCION]]+Tabla1[[#This Row],[V. SIMIT SIN RESOLUCION]]+Tabla1[[#This Row],[V. RECAUDOS COMPARENDOS]]+Tabla1[[#This Row],[V. RECAUDOS RESOLUCIONES]])</f>
        <v>772500</v>
      </c>
      <c r="S2977" s="11">
        <f>IFERROR(VLOOKUP(Tabla1[[#This Row],[FECHA]],'RECAUDOS LOCALES'!A:D,4,FALSE),0)</f>
        <v>0</v>
      </c>
      <c r="T2977" s="9">
        <f>IFERROR(VLOOKUP(Tabla1[[#This Row],[FECHA]],'RECAUDOS LOCALES'!A:D,3,FALSE),0)</f>
        <v>0</v>
      </c>
      <c r="U2977" s="11">
        <f>IFERROR(VLOOKUP(Tabla1[[#This Row],[FECHA]],'RECAUDOS EXTERNOS'!A:D,4,FALSE),0)</f>
        <v>1</v>
      </c>
      <c r="V2977" s="9">
        <f>IFERROR(VLOOKUP(Tabla1[[#This Row],[FECHA]],'RECAUDOS EXTERNOS'!A:D,3,FALSE),0)</f>
        <v>218100</v>
      </c>
    </row>
    <row r="2978" spans="1:22" x14ac:dyDescent="0.25">
      <c r="A2978" s="1">
        <v>40537</v>
      </c>
      <c r="B2978" s="3" t="s">
        <v>5</v>
      </c>
      <c r="C2978" s="2">
        <v>40513</v>
      </c>
      <c r="D2978" s="5">
        <f>YEAR(Tabla1[[#This Row],[FECHA]])</f>
        <v>2010</v>
      </c>
      <c r="E2978" s="5">
        <f>IFERROR(VLOOKUP(Tabla1[[#This Row],[FECHA]],'COMPARENDOS TOTALES'!A:D,4,FALSE),0)</f>
        <v>0</v>
      </c>
      <c r="F2978" s="9">
        <f>IFERROR(VLOOKUP(Tabla1[[#This Row],[FECHA]],'COMPARENDOS TOTALES'!A:D,3,FALSE),0)</f>
        <v>0</v>
      </c>
      <c r="G2978" s="5">
        <f>IFERROR(VLOOKUP(Tabla1[[#This Row],[FECHA]],EXONERACIONES!A:D,4,FALSE),0)</f>
        <v>0</v>
      </c>
      <c r="H2978" s="9">
        <f>IFERROR(VLOOKUP(Tabla1[[#This Row],[FECHA]],EXONERACIONES!A:D,3,FALSE),0)</f>
        <v>0</v>
      </c>
      <c r="I2978" s="5">
        <f>IFERROR(VLOOKUP(Tabla1[[#This Row],[FECHA]],'SIMIT CON RES'!A:D,4,FALSE),0)</f>
        <v>0</v>
      </c>
      <c r="J2978" s="9">
        <f>IFERROR(VLOOKUP(Tabla1[[#This Row],[FECHA]],'SIMIT CON RES'!A:D,3,FALSE),0)</f>
        <v>0</v>
      </c>
      <c r="K2978">
        <f>IFERROR(VLOOKUP(Tabla1[[#This Row],[FECHA]],'SIMIT SIN RES'!A:D,4,FALSE),0)</f>
        <v>0</v>
      </c>
      <c r="L2978" s="9">
        <f>IFERROR(VLOOKUP(Tabla1[[#This Row],[FECHA]],'SIMIT SIN RES'!A:D,3,FALSE),0)</f>
        <v>0</v>
      </c>
      <c r="M2978" s="5">
        <f>IFERROR(VLOOKUP(Tabla1[[#This Row],[FECHA]],'RECAUDOS DE COMPARENDOS'!A:D,4,FALSE),0)</f>
        <v>0</v>
      </c>
      <c r="N2978" s="9">
        <f>IFERROR(VLOOKUP(Tabla1[[#This Row],[FECHA]],'RECAUDOS DE COMPARENDOS'!A:D,3,FALSE),0)</f>
        <v>0</v>
      </c>
      <c r="O2978" s="5">
        <f>IFERROR(VLOOKUP(Tabla1[[#This Row],[FECHA]],'RECAUDOS DE RESOLUCIONES'!A:D,4,FALSE),0)</f>
        <v>0</v>
      </c>
      <c r="P2978" s="9">
        <f>IFERROR(VLOOKUP(Tabla1[[#This Row],[FECHA]],'RECAUDOS DE RESOLUCIONES'!A:D,3,FALSE),0)</f>
        <v>0</v>
      </c>
      <c r="Q297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97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978" s="11">
        <f>IFERROR(VLOOKUP(Tabla1[[#This Row],[FECHA]],'RECAUDOS LOCALES'!A:D,4,FALSE),0)</f>
        <v>0</v>
      </c>
      <c r="T2978" s="9">
        <f>IFERROR(VLOOKUP(Tabla1[[#This Row],[FECHA]],'RECAUDOS LOCALES'!A:D,3,FALSE),0)</f>
        <v>0</v>
      </c>
      <c r="U2978" s="11">
        <f>IFERROR(VLOOKUP(Tabla1[[#This Row],[FECHA]],'RECAUDOS EXTERNOS'!A:D,4,FALSE),0)</f>
        <v>0</v>
      </c>
      <c r="V2978" s="9">
        <f>IFERROR(VLOOKUP(Tabla1[[#This Row],[FECHA]],'RECAUDOS EXTERNOS'!A:D,3,FALSE),0)</f>
        <v>0</v>
      </c>
    </row>
    <row r="2979" spans="1:22" x14ac:dyDescent="0.25">
      <c r="A2979" s="1">
        <v>40538</v>
      </c>
      <c r="B2979" s="3" t="s">
        <v>4</v>
      </c>
      <c r="C2979" s="2">
        <v>40513</v>
      </c>
      <c r="D2979" s="5">
        <f>YEAR(Tabla1[[#This Row],[FECHA]])</f>
        <v>2010</v>
      </c>
      <c r="E2979" s="5">
        <f>IFERROR(VLOOKUP(Tabla1[[#This Row],[FECHA]],'COMPARENDOS TOTALES'!A:D,4,FALSE),0)</f>
        <v>0</v>
      </c>
      <c r="F2979" s="9">
        <f>IFERROR(VLOOKUP(Tabla1[[#This Row],[FECHA]],'COMPARENDOS TOTALES'!A:D,3,FALSE),0)</f>
        <v>0</v>
      </c>
      <c r="G2979" s="5">
        <f>IFERROR(VLOOKUP(Tabla1[[#This Row],[FECHA]],EXONERACIONES!A:D,4,FALSE),0)</f>
        <v>0</v>
      </c>
      <c r="H2979" s="9">
        <f>IFERROR(VLOOKUP(Tabla1[[#This Row],[FECHA]],EXONERACIONES!A:D,3,FALSE),0)</f>
        <v>0</v>
      </c>
      <c r="I2979" s="5">
        <f>IFERROR(VLOOKUP(Tabla1[[#This Row],[FECHA]],'SIMIT CON RES'!A:D,4,FALSE),0)</f>
        <v>0</v>
      </c>
      <c r="J2979" s="9">
        <f>IFERROR(VLOOKUP(Tabla1[[#This Row],[FECHA]],'SIMIT CON RES'!A:D,3,FALSE),0)</f>
        <v>0</v>
      </c>
      <c r="K2979">
        <f>IFERROR(VLOOKUP(Tabla1[[#This Row],[FECHA]],'SIMIT SIN RES'!A:D,4,FALSE),0)</f>
        <v>0</v>
      </c>
      <c r="L2979" s="9">
        <f>IFERROR(VLOOKUP(Tabla1[[#This Row],[FECHA]],'SIMIT SIN RES'!A:D,3,FALSE),0)</f>
        <v>0</v>
      </c>
      <c r="M2979" s="5">
        <f>IFERROR(VLOOKUP(Tabla1[[#This Row],[FECHA]],'RECAUDOS DE COMPARENDOS'!A:D,4,FALSE),0)</f>
        <v>0</v>
      </c>
      <c r="N2979" s="9">
        <f>IFERROR(VLOOKUP(Tabla1[[#This Row],[FECHA]],'RECAUDOS DE COMPARENDOS'!A:D,3,FALSE),0)</f>
        <v>0</v>
      </c>
      <c r="O2979" s="5">
        <f>IFERROR(VLOOKUP(Tabla1[[#This Row],[FECHA]],'RECAUDOS DE RESOLUCIONES'!A:D,4,FALSE),0)</f>
        <v>0</v>
      </c>
      <c r="P2979" s="9">
        <f>IFERROR(VLOOKUP(Tabla1[[#This Row],[FECHA]],'RECAUDOS DE RESOLUCIONES'!A:D,3,FALSE),0)</f>
        <v>0</v>
      </c>
      <c r="Q297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97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979" s="11">
        <f>IFERROR(VLOOKUP(Tabla1[[#This Row],[FECHA]],'RECAUDOS LOCALES'!A:D,4,FALSE),0)</f>
        <v>0</v>
      </c>
      <c r="T2979" s="9">
        <f>IFERROR(VLOOKUP(Tabla1[[#This Row],[FECHA]],'RECAUDOS LOCALES'!A:D,3,FALSE),0)</f>
        <v>0</v>
      </c>
      <c r="U2979" s="11">
        <f>IFERROR(VLOOKUP(Tabla1[[#This Row],[FECHA]],'RECAUDOS EXTERNOS'!A:D,4,FALSE),0)</f>
        <v>0</v>
      </c>
      <c r="V2979" s="9">
        <f>IFERROR(VLOOKUP(Tabla1[[#This Row],[FECHA]],'RECAUDOS EXTERNOS'!A:D,3,FALSE),0)</f>
        <v>0</v>
      </c>
    </row>
    <row r="2980" spans="1:22" x14ac:dyDescent="0.25">
      <c r="A2980" s="1">
        <v>40539</v>
      </c>
      <c r="B2980" s="3" t="s">
        <v>1</v>
      </c>
      <c r="C2980" s="2">
        <v>40513</v>
      </c>
      <c r="D2980" s="5">
        <f>YEAR(Tabla1[[#This Row],[FECHA]])</f>
        <v>2010</v>
      </c>
      <c r="E2980" s="5">
        <f>IFERROR(VLOOKUP(Tabla1[[#This Row],[FECHA]],'COMPARENDOS TOTALES'!A:D,4,FALSE),0)</f>
        <v>1</v>
      </c>
      <c r="F2980" s="9">
        <f>IFERROR(VLOOKUP(Tabla1[[#This Row],[FECHA]],'COMPARENDOS TOTALES'!A:D,3,FALSE),0)</f>
        <v>515000</v>
      </c>
      <c r="G2980" s="5">
        <f>IFERROR(VLOOKUP(Tabla1[[#This Row],[FECHA]],EXONERACIONES!A:D,4,FALSE),0)</f>
        <v>0</v>
      </c>
      <c r="H2980" s="9">
        <f>IFERROR(VLOOKUP(Tabla1[[#This Row],[FECHA]],EXONERACIONES!A:D,3,FALSE),0)</f>
        <v>0</v>
      </c>
      <c r="I2980" s="5">
        <f>IFERROR(VLOOKUP(Tabla1[[#This Row],[FECHA]],'SIMIT CON RES'!A:D,4,FALSE),0)</f>
        <v>1</v>
      </c>
      <c r="J2980" s="9">
        <f>IFERROR(VLOOKUP(Tabla1[[#This Row],[FECHA]],'SIMIT CON RES'!A:D,3,FALSE),0)</f>
        <v>515000</v>
      </c>
      <c r="K2980">
        <f>IFERROR(VLOOKUP(Tabla1[[#This Row],[FECHA]],'SIMIT SIN RES'!A:D,4,FALSE),0)</f>
        <v>0</v>
      </c>
      <c r="L2980" s="9">
        <f>IFERROR(VLOOKUP(Tabla1[[#This Row],[FECHA]],'SIMIT SIN RES'!A:D,3,FALSE),0)</f>
        <v>0</v>
      </c>
      <c r="M2980" s="5">
        <f>IFERROR(VLOOKUP(Tabla1[[#This Row],[FECHA]],'RECAUDOS DE COMPARENDOS'!A:D,4,FALSE),0)</f>
        <v>0</v>
      </c>
      <c r="N2980" s="9">
        <f>IFERROR(VLOOKUP(Tabla1[[#This Row],[FECHA]],'RECAUDOS DE COMPARENDOS'!A:D,3,FALSE),0)</f>
        <v>0</v>
      </c>
      <c r="O2980" s="5">
        <f>IFERROR(VLOOKUP(Tabla1[[#This Row],[FECHA]],'RECAUDOS DE RESOLUCIONES'!A:D,4,FALSE),0)</f>
        <v>0</v>
      </c>
      <c r="P2980" s="9">
        <f>IFERROR(VLOOKUP(Tabla1[[#This Row],[FECHA]],'RECAUDOS DE RESOLUCIONES'!A:D,3,FALSE),0)</f>
        <v>0</v>
      </c>
      <c r="Q298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98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980" s="11">
        <f>IFERROR(VLOOKUP(Tabla1[[#This Row],[FECHA]],'RECAUDOS LOCALES'!A:D,4,FALSE),0)</f>
        <v>2</v>
      </c>
      <c r="T2980" s="9">
        <f>IFERROR(VLOOKUP(Tabla1[[#This Row],[FECHA]],'RECAUDOS LOCALES'!A:D,3,FALSE),0)</f>
        <v>400872</v>
      </c>
      <c r="U2980" s="11">
        <f>IFERROR(VLOOKUP(Tabla1[[#This Row],[FECHA]],'RECAUDOS EXTERNOS'!A:D,4,FALSE),0)</f>
        <v>2</v>
      </c>
      <c r="V2980" s="9">
        <f>IFERROR(VLOOKUP(Tabla1[[#This Row],[FECHA]],'RECAUDOS EXTERNOS'!A:D,3,FALSE),0)</f>
        <v>279933</v>
      </c>
    </row>
    <row r="2981" spans="1:22" x14ac:dyDescent="0.25">
      <c r="A2981" s="1">
        <v>40540</v>
      </c>
      <c r="B2981" s="3" t="s">
        <v>2</v>
      </c>
      <c r="C2981" s="2">
        <v>40513</v>
      </c>
      <c r="D2981" s="5">
        <f>YEAR(Tabla1[[#This Row],[FECHA]])</f>
        <v>2010</v>
      </c>
      <c r="E2981" s="5">
        <f>IFERROR(VLOOKUP(Tabla1[[#This Row],[FECHA]],'COMPARENDOS TOTALES'!A:D,4,FALSE),0)</f>
        <v>2</v>
      </c>
      <c r="F2981" s="9">
        <f>IFERROR(VLOOKUP(Tabla1[[#This Row],[FECHA]],'COMPARENDOS TOTALES'!A:D,3,FALSE),0)</f>
        <v>1030000</v>
      </c>
      <c r="G2981" s="5">
        <f>IFERROR(VLOOKUP(Tabla1[[#This Row],[FECHA]],EXONERACIONES!A:D,4,FALSE),0)</f>
        <v>0</v>
      </c>
      <c r="H2981" s="9">
        <f>IFERROR(VLOOKUP(Tabla1[[#This Row],[FECHA]],EXONERACIONES!A:D,3,FALSE),0)</f>
        <v>0</v>
      </c>
      <c r="I2981" s="5">
        <f>IFERROR(VLOOKUP(Tabla1[[#This Row],[FECHA]],'SIMIT CON RES'!A:D,4,FALSE),0)</f>
        <v>2</v>
      </c>
      <c r="J2981" s="9">
        <f>IFERROR(VLOOKUP(Tabla1[[#This Row],[FECHA]],'SIMIT CON RES'!A:D,3,FALSE),0)</f>
        <v>1030000</v>
      </c>
      <c r="K2981">
        <f>IFERROR(VLOOKUP(Tabla1[[#This Row],[FECHA]],'SIMIT SIN RES'!A:D,4,FALSE),0)</f>
        <v>0</v>
      </c>
      <c r="L2981" s="9">
        <f>IFERROR(VLOOKUP(Tabla1[[#This Row],[FECHA]],'SIMIT SIN RES'!A:D,3,FALSE),0)</f>
        <v>0</v>
      </c>
      <c r="M2981" s="5">
        <f>IFERROR(VLOOKUP(Tabla1[[#This Row],[FECHA]],'RECAUDOS DE COMPARENDOS'!A:D,4,FALSE),0)</f>
        <v>0</v>
      </c>
      <c r="N2981" s="9">
        <f>IFERROR(VLOOKUP(Tabla1[[#This Row],[FECHA]],'RECAUDOS DE COMPARENDOS'!A:D,3,FALSE),0)</f>
        <v>0</v>
      </c>
      <c r="O2981" s="5">
        <f>IFERROR(VLOOKUP(Tabla1[[#This Row],[FECHA]],'RECAUDOS DE RESOLUCIONES'!A:D,4,FALSE),0)</f>
        <v>0</v>
      </c>
      <c r="P2981" s="9">
        <f>IFERROR(VLOOKUP(Tabla1[[#This Row],[FECHA]],'RECAUDOS DE RESOLUCIONES'!A:D,3,FALSE),0)</f>
        <v>0</v>
      </c>
      <c r="Q298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98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981" s="11">
        <f>IFERROR(VLOOKUP(Tabla1[[#This Row],[FECHA]],'RECAUDOS LOCALES'!A:D,4,FALSE),0)</f>
        <v>4</v>
      </c>
      <c r="T2981" s="9">
        <f>IFERROR(VLOOKUP(Tabla1[[#This Row],[FECHA]],'RECAUDOS LOCALES'!A:D,3,FALSE),0)</f>
        <v>614833</v>
      </c>
      <c r="U2981" s="11">
        <f>IFERROR(VLOOKUP(Tabla1[[#This Row],[FECHA]],'RECAUDOS EXTERNOS'!A:D,4,FALSE),0)</f>
        <v>1</v>
      </c>
      <c r="V2981" s="9">
        <f>IFERROR(VLOOKUP(Tabla1[[#This Row],[FECHA]],'RECAUDOS EXTERNOS'!A:D,3,FALSE),0)</f>
        <v>218100</v>
      </c>
    </row>
    <row r="2982" spans="1:22" x14ac:dyDescent="0.25">
      <c r="A2982" s="1">
        <v>40541</v>
      </c>
      <c r="B2982" s="3" t="s">
        <v>3</v>
      </c>
      <c r="C2982" s="2">
        <v>40513</v>
      </c>
      <c r="D2982" s="5">
        <f>YEAR(Tabla1[[#This Row],[FECHA]])</f>
        <v>2010</v>
      </c>
      <c r="E2982" s="5">
        <f>IFERROR(VLOOKUP(Tabla1[[#This Row],[FECHA]],'COMPARENDOS TOTALES'!A:D,4,FALSE),0)</f>
        <v>0</v>
      </c>
      <c r="F2982" s="9">
        <f>IFERROR(VLOOKUP(Tabla1[[#This Row],[FECHA]],'COMPARENDOS TOTALES'!A:D,3,FALSE),0)</f>
        <v>0</v>
      </c>
      <c r="G2982" s="5">
        <f>IFERROR(VLOOKUP(Tabla1[[#This Row],[FECHA]],EXONERACIONES!A:D,4,FALSE),0)</f>
        <v>0</v>
      </c>
      <c r="H2982" s="9">
        <f>IFERROR(VLOOKUP(Tabla1[[#This Row],[FECHA]],EXONERACIONES!A:D,3,FALSE),0)</f>
        <v>0</v>
      </c>
      <c r="I2982" s="5">
        <f>IFERROR(VLOOKUP(Tabla1[[#This Row],[FECHA]],'SIMIT CON RES'!A:D,4,FALSE),0)</f>
        <v>0</v>
      </c>
      <c r="J2982" s="9">
        <f>IFERROR(VLOOKUP(Tabla1[[#This Row],[FECHA]],'SIMIT CON RES'!A:D,3,FALSE),0)</f>
        <v>0</v>
      </c>
      <c r="K2982">
        <f>IFERROR(VLOOKUP(Tabla1[[#This Row],[FECHA]],'SIMIT SIN RES'!A:D,4,FALSE),0)</f>
        <v>0</v>
      </c>
      <c r="L2982" s="9">
        <f>IFERROR(VLOOKUP(Tabla1[[#This Row],[FECHA]],'SIMIT SIN RES'!A:D,3,FALSE),0)</f>
        <v>0</v>
      </c>
      <c r="M2982" s="5">
        <f>IFERROR(VLOOKUP(Tabla1[[#This Row],[FECHA]],'RECAUDOS DE COMPARENDOS'!A:D,4,FALSE),0)</f>
        <v>0</v>
      </c>
      <c r="N2982" s="9">
        <f>IFERROR(VLOOKUP(Tabla1[[#This Row],[FECHA]],'RECAUDOS DE COMPARENDOS'!A:D,3,FALSE),0)</f>
        <v>0</v>
      </c>
      <c r="O2982" s="5">
        <f>IFERROR(VLOOKUP(Tabla1[[#This Row],[FECHA]],'RECAUDOS DE RESOLUCIONES'!A:D,4,FALSE),0)</f>
        <v>0</v>
      </c>
      <c r="P2982" s="9">
        <f>IFERROR(VLOOKUP(Tabla1[[#This Row],[FECHA]],'RECAUDOS DE RESOLUCIONES'!A:D,3,FALSE),0)</f>
        <v>0</v>
      </c>
      <c r="Q298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98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982" s="11">
        <f>IFERROR(VLOOKUP(Tabla1[[#This Row],[FECHA]],'RECAUDOS LOCALES'!A:D,4,FALSE),0)</f>
        <v>0</v>
      </c>
      <c r="T2982" s="9">
        <f>IFERROR(VLOOKUP(Tabla1[[#This Row],[FECHA]],'RECAUDOS LOCALES'!A:D,3,FALSE),0)</f>
        <v>0</v>
      </c>
      <c r="U2982" s="11">
        <f>IFERROR(VLOOKUP(Tabla1[[#This Row],[FECHA]],'RECAUDOS EXTERNOS'!A:D,4,FALSE),0)</f>
        <v>10</v>
      </c>
      <c r="V2982" s="9">
        <f>IFERROR(VLOOKUP(Tabla1[[#This Row],[FECHA]],'RECAUDOS EXTERNOS'!A:D,3,FALSE),0)</f>
        <v>2966613</v>
      </c>
    </row>
    <row r="2983" spans="1:22" x14ac:dyDescent="0.25">
      <c r="A2983" s="1">
        <v>40542</v>
      </c>
      <c r="B2983" s="3" t="s">
        <v>6</v>
      </c>
      <c r="C2983" s="2">
        <v>40513</v>
      </c>
      <c r="D2983" s="5">
        <f>YEAR(Tabla1[[#This Row],[FECHA]])</f>
        <v>2010</v>
      </c>
      <c r="E2983" s="5">
        <f>IFERROR(VLOOKUP(Tabla1[[#This Row],[FECHA]],'COMPARENDOS TOTALES'!A:D,4,FALSE),0)</f>
        <v>0</v>
      </c>
      <c r="F2983" s="9">
        <f>IFERROR(VLOOKUP(Tabla1[[#This Row],[FECHA]],'COMPARENDOS TOTALES'!A:D,3,FALSE),0)</f>
        <v>0</v>
      </c>
      <c r="G2983" s="5">
        <f>IFERROR(VLOOKUP(Tabla1[[#This Row],[FECHA]],EXONERACIONES!A:D,4,FALSE),0)</f>
        <v>0</v>
      </c>
      <c r="H2983" s="9">
        <f>IFERROR(VLOOKUP(Tabla1[[#This Row],[FECHA]],EXONERACIONES!A:D,3,FALSE),0)</f>
        <v>0</v>
      </c>
      <c r="I2983" s="5">
        <f>IFERROR(VLOOKUP(Tabla1[[#This Row],[FECHA]],'SIMIT CON RES'!A:D,4,FALSE),0)</f>
        <v>0</v>
      </c>
      <c r="J2983" s="9">
        <f>IFERROR(VLOOKUP(Tabla1[[#This Row],[FECHA]],'SIMIT CON RES'!A:D,3,FALSE),0)</f>
        <v>0</v>
      </c>
      <c r="K2983">
        <f>IFERROR(VLOOKUP(Tabla1[[#This Row],[FECHA]],'SIMIT SIN RES'!A:D,4,FALSE),0)</f>
        <v>0</v>
      </c>
      <c r="L2983" s="9">
        <f>IFERROR(VLOOKUP(Tabla1[[#This Row],[FECHA]],'SIMIT SIN RES'!A:D,3,FALSE),0)</f>
        <v>0</v>
      </c>
      <c r="M2983" s="5">
        <f>IFERROR(VLOOKUP(Tabla1[[#This Row],[FECHA]],'RECAUDOS DE COMPARENDOS'!A:D,4,FALSE),0)</f>
        <v>0</v>
      </c>
      <c r="N2983" s="9">
        <f>IFERROR(VLOOKUP(Tabla1[[#This Row],[FECHA]],'RECAUDOS DE COMPARENDOS'!A:D,3,FALSE),0)</f>
        <v>0</v>
      </c>
      <c r="O2983" s="5">
        <f>IFERROR(VLOOKUP(Tabla1[[#This Row],[FECHA]],'RECAUDOS DE RESOLUCIONES'!A:D,4,FALSE),0)</f>
        <v>0</v>
      </c>
      <c r="P2983" s="9">
        <f>IFERROR(VLOOKUP(Tabla1[[#This Row],[FECHA]],'RECAUDOS DE RESOLUCIONES'!A:D,3,FALSE),0)</f>
        <v>0</v>
      </c>
      <c r="Q298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98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983" s="11">
        <f>IFERROR(VLOOKUP(Tabla1[[#This Row],[FECHA]],'RECAUDOS LOCALES'!A:D,4,FALSE),0)</f>
        <v>1</v>
      </c>
      <c r="T2983" s="9">
        <f>IFERROR(VLOOKUP(Tabla1[[#This Row],[FECHA]],'RECAUDOS LOCALES'!A:D,3,FALSE),0)</f>
        <v>262550</v>
      </c>
      <c r="U2983" s="11">
        <f>IFERROR(VLOOKUP(Tabla1[[#This Row],[FECHA]],'RECAUDOS EXTERNOS'!A:D,4,FALSE),0)</f>
        <v>2</v>
      </c>
      <c r="V2983" s="9">
        <f>IFERROR(VLOOKUP(Tabla1[[#This Row],[FECHA]],'RECAUDOS EXTERNOS'!A:D,3,FALSE),0)</f>
        <v>733835</v>
      </c>
    </row>
    <row r="2984" spans="1:22" x14ac:dyDescent="0.25">
      <c r="A2984" s="1">
        <v>40543</v>
      </c>
      <c r="B2984" s="3" t="s">
        <v>0</v>
      </c>
      <c r="C2984" s="2">
        <v>40513</v>
      </c>
      <c r="D2984" s="5">
        <f>YEAR(Tabla1[[#This Row],[FECHA]])</f>
        <v>2010</v>
      </c>
      <c r="E2984" s="5">
        <f>IFERROR(VLOOKUP(Tabla1[[#This Row],[FECHA]],'COMPARENDOS TOTALES'!A:D,4,FALSE),0)</f>
        <v>0</v>
      </c>
      <c r="F2984" s="9">
        <f>IFERROR(VLOOKUP(Tabla1[[#This Row],[FECHA]],'COMPARENDOS TOTALES'!A:D,3,FALSE),0)</f>
        <v>0</v>
      </c>
      <c r="G2984" s="5">
        <f>IFERROR(VLOOKUP(Tabla1[[#This Row],[FECHA]],EXONERACIONES!A:D,4,FALSE),0)</f>
        <v>0</v>
      </c>
      <c r="H2984" s="9">
        <f>IFERROR(VLOOKUP(Tabla1[[#This Row],[FECHA]],EXONERACIONES!A:D,3,FALSE),0)</f>
        <v>0</v>
      </c>
      <c r="I2984" s="5">
        <f>IFERROR(VLOOKUP(Tabla1[[#This Row],[FECHA]],'SIMIT CON RES'!A:D,4,FALSE),0)</f>
        <v>0</v>
      </c>
      <c r="J2984" s="9">
        <f>IFERROR(VLOOKUP(Tabla1[[#This Row],[FECHA]],'SIMIT CON RES'!A:D,3,FALSE),0)</f>
        <v>0</v>
      </c>
      <c r="K2984">
        <f>IFERROR(VLOOKUP(Tabla1[[#This Row],[FECHA]],'SIMIT SIN RES'!A:D,4,FALSE),0)</f>
        <v>0</v>
      </c>
      <c r="L2984" s="9">
        <f>IFERROR(VLOOKUP(Tabla1[[#This Row],[FECHA]],'SIMIT SIN RES'!A:D,3,FALSE),0)</f>
        <v>0</v>
      </c>
      <c r="M2984" s="5">
        <f>IFERROR(VLOOKUP(Tabla1[[#This Row],[FECHA]],'RECAUDOS DE COMPARENDOS'!A:D,4,FALSE),0)</f>
        <v>0</v>
      </c>
      <c r="N2984" s="9">
        <f>IFERROR(VLOOKUP(Tabla1[[#This Row],[FECHA]],'RECAUDOS DE COMPARENDOS'!A:D,3,FALSE),0)</f>
        <v>0</v>
      </c>
      <c r="O2984" s="5">
        <f>IFERROR(VLOOKUP(Tabla1[[#This Row],[FECHA]],'RECAUDOS DE RESOLUCIONES'!A:D,4,FALSE),0)</f>
        <v>0</v>
      </c>
      <c r="P2984" s="9">
        <f>IFERROR(VLOOKUP(Tabla1[[#This Row],[FECHA]],'RECAUDOS DE RESOLUCIONES'!A:D,3,FALSE),0)</f>
        <v>0</v>
      </c>
      <c r="Q298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98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984" s="11">
        <f>IFERROR(VLOOKUP(Tabla1[[#This Row],[FECHA]],'RECAUDOS LOCALES'!A:D,4,FALSE),0)</f>
        <v>0</v>
      </c>
      <c r="T2984" s="9">
        <f>IFERROR(VLOOKUP(Tabla1[[#This Row],[FECHA]],'RECAUDOS LOCALES'!A:D,3,FALSE),0)</f>
        <v>0</v>
      </c>
      <c r="U2984" s="11">
        <f>IFERROR(VLOOKUP(Tabla1[[#This Row],[FECHA]],'RECAUDOS EXTERNOS'!A:D,4,FALSE),0)</f>
        <v>0</v>
      </c>
      <c r="V2984" s="9">
        <f>IFERROR(VLOOKUP(Tabla1[[#This Row],[FECHA]],'RECAUDOS EXTERNOS'!A:D,3,FALSE),0)</f>
        <v>0</v>
      </c>
    </row>
    <row r="2985" spans="1:22" x14ac:dyDescent="0.25">
      <c r="A2985" s="1">
        <v>40544</v>
      </c>
      <c r="B2985" s="3" t="s">
        <v>5</v>
      </c>
      <c r="C2985" s="2">
        <v>40544</v>
      </c>
      <c r="D2985" s="5">
        <f>YEAR(Tabla1[[#This Row],[FECHA]])</f>
        <v>2011</v>
      </c>
      <c r="E2985" s="5">
        <f>IFERROR(VLOOKUP(Tabla1[[#This Row],[FECHA]],'COMPARENDOS TOTALES'!A:D,4,FALSE),0)</f>
        <v>4</v>
      </c>
      <c r="F2985" s="9">
        <f>IFERROR(VLOOKUP(Tabla1[[#This Row],[FECHA]],'COMPARENDOS TOTALES'!A:D,3,FALSE),0)</f>
        <v>2677970</v>
      </c>
      <c r="G2985" s="5">
        <f>IFERROR(VLOOKUP(Tabla1[[#This Row],[FECHA]],EXONERACIONES!A:D,4,FALSE),0)</f>
        <v>0</v>
      </c>
      <c r="H2985" s="9">
        <f>IFERROR(VLOOKUP(Tabla1[[#This Row],[FECHA]],EXONERACIONES!A:D,3,FALSE),0)</f>
        <v>0</v>
      </c>
      <c r="I2985" s="5">
        <f>IFERROR(VLOOKUP(Tabla1[[#This Row],[FECHA]],'SIMIT CON RES'!A:D,4,FALSE),0)</f>
        <v>4</v>
      </c>
      <c r="J2985" s="9">
        <f>IFERROR(VLOOKUP(Tabla1[[#This Row],[FECHA]],'SIMIT CON RES'!A:D,3,FALSE),0)</f>
        <v>2677970</v>
      </c>
      <c r="K2985">
        <f>IFERROR(VLOOKUP(Tabla1[[#This Row],[FECHA]],'SIMIT SIN RES'!A:D,4,FALSE),0)</f>
        <v>0</v>
      </c>
      <c r="L2985" s="9">
        <f>IFERROR(VLOOKUP(Tabla1[[#This Row],[FECHA]],'SIMIT SIN RES'!A:D,3,FALSE),0)</f>
        <v>0</v>
      </c>
      <c r="M2985" s="5">
        <f>IFERROR(VLOOKUP(Tabla1[[#This Row],[FECHA]],'RECAUDOS DE COMPARENDOS'!A:D,4,FALSE),0)</f>
        <v>0</v>
      </c>
      <c r="N2985" s="9">
        <f>IFERROR(VLOOKUP(Tabla1[[#This Row],[FECHA]],'RECAUDOS DE COMPARENDOS'!A:D,3,FALSE),0)</f>
        <v>0</v>
      </c>
      <c r="O2985" s="5">
        <f>IFERROR(VLOOKUP(Tabla1[[#This Row],[FECHA]],'RECAUDOS DE RESOLUCIONES'!A:D,4,FALSE),0)</f>
        <v>0</v>
      </c>
      <c r="P2985" s="9">
        <f>IFERROR(VLOOKUP(Tabla1[[#This Row],[FECHA]],'RECAUDOS DE RESOLUCIONES'!A:D,3,FALSE),0)</f>
        <v>0</v>
      </c>
      <c r="Q298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98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985" s="11">
        <f>IFERROR(VLOOKUP(Tabla1[[#This Row],[FECHA]],'RECAUDOS LOCALES'!A:D,4,FALSE),0)</f>
        <v>0</v>
      </c>
      <c r="T2985" s="9">
        <f>IFERROR(VLOOKUP(Tabla1[[#This Row],[FECHA]],'RECAUDOS LOCALES'!A:D,3,FALSE),0)</f>
        <v>0</v>
      </c>
      <c r="U2985" s="11">
        <f>IFERROR(VLOOKUP(Tabla1[[#This Row],[FECHA]],'RECAUDOS EXTERNOS'!A:D,4,FALSE),0)</f>
        <v>0</v>
      </c>
      <c r="V2985" s="9">
        <f>IFERROR(VLOOKUP(Tabla1[[#This Row],[FECHA]],'RECAUDOS EXTERNOS'!A:D,3,FALSE),0)</f>
        <v>0</v>
      </c>
    </row>
    <row r="2986" spans="1:22" x14ac:dyDescent="0.25">
      <c r="A2986" s="1">
        <v>40545</v>
      </c>
      <c r="B2986" s="3" t="s">
        <v>4</v>
      </c>
      <c r="C2986" s="2">
        <v>40544</v>
      </c>
      <c r="D2986" s="5">
        <f>YEAR(Tabla1[[#This Row],[FECHA]])</f>
        <v>2011</v>
      </c>
      <c r="E2986" s="5">
        <f>IFERROR(VLOOKUP(Tabla1[[#This Row],[FECHA]],'COMPARENDOS TOTALES'!A:D,4,FALSE),0)</f>
        <v>4</v>
      </c>
      <c r="F2986" s="9">
        <f>IFERROR(VLOOKUP(Tabla1[[#This Row],[FECHA]],'COMPARENDOS TOTALES'!A:D,3,FALSE),0)</f>
        <v>964072</v>
      </c>
      <c r="G2986" s="5">
        <f>IFERROR(VLOOKUP(Tabla1[[#This Row],[FECHA]],EXONERACIONES!A:D,4,FALSE),0)</f>
        <v>1</v>
      </c>
      <c r="H2986" s="9">
        <f>IFERROR(VLOOKUP(Tabla1[[#This Row],[FECHA]],EXONERACIONES!A:D,3,FALSE),0)</f>
        <v>142824</v>
      </c>
      <c r="I2986" s="5">
        <f>IFERROR(VLOOKUP(Tabla1[[#This Row],[FECHA]],'SIMIT CON RES'!A:D,4,FALSE),0)</f>
        <v>2</v>
      </c>
      <c r="J2986" s="9">
        <f>IFERROR(VLOOKUP(Tabla1[[#This Row],[FECHA]],'SIMIT CON RES'!A:D,3,FALSE),0)</f>
        <v>678424</v>
      </c>
      <c r="K2986">
        <f>IFERROR(VLOOKUP(Tabla1[[#This Row],[FECHA]],'SIMIT SIN RES'!A:D,4,FALSE),0)</f>
        <v>0</v>
      </c>
      <c r="L2986" s="9">
        <f>IFERROR(VLOOKUP(Tabla1[[#This Row],[FECHA]],'SIMIT SIN RES'!A:D,3,FALSE),0)</f>
        <v>0</v>
      </c>
      <c r="M2986" s="5">
        <f>IFERROR(VLOOKUP(Tabla1[[#This Row],[FECHA]],'RECAUDOS DE COMPARENDOS'!A:D,4,FALSE),0)</f>
        <v>0</v>
      </c>
      <c r="N2986" s="9">
        <f>IFERROR(VLOOKUP(Tabla1[[#This Row],[FECHA]],'RECAUDOS DE COMPARENDOS'!A:D,3,FALSE),0)</f>
        <v>0</v>
      </c>
      <c r="O2986" s="5">
        <f>IFERROR(VLOOKUP(Tabla1[[#This Row],[FECHA]],'RECAUDOS DE RESOLUCIONES'!A:D,4,FALSE),0)</f>
        <v>1</v>
      </c>
      <c r="P2986" s="9">
        <f>IFERROR(VLOOKUP(Tabla1[[#This Row],[FECHA]],'RECAUDOS DE RESOLUCIONES'!A:D,3,FALSE),0)</f>
        <v>142824</v>
      </c>
      <c r="Q298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98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986" s="11">
        <f>IFERROR(VLOOKUP(Tabla1[[#This Row],[FECHA]],'RECAUDOS LOCALES'!A:D,4,FALSE),0)</f>
        <v>0</v>
      </c>
      <c r="T2986" s="9">
        <f>IFERROR(VLOOKUP(Tabla1[[#This Row],[FECHA]],'RECAUDOS LOCALES'!A:D,3,FALSE),0)</f>
        <v>0</v>
      </c>
      <c r="U2986" s="11">
        <f>IFERROR(VLOOKUP(Tabla1[[#This Row],[FECHA]],'RECAUDOS EXTERNOS'!A:D,4,FALSE),0)</f>
        <v>0</v>
      </c>
      <c r="V2986" s="9">
        <f>IFERROR(VLOOKUP(Tabla1[[#This Row],[FECHA]],'RECAUDOS EXTERNOS'!A:D,3,FALSE),0)</f>
        <v>0</v>
      </c>
    </row>
    <row r="2987" spans="1:22" x14ac:dyDescent="0.25">
      <c r="A2987" s="1">
        <v>40546</v>
      </c>
      <c r="B2987" s="3" t="s">
        <v>1</v>
      </c>
      <c r="C2987" s="2">
        <v>40544</v>
      </c>
      <c r="D2987" s="5">
        <f>YEAR(Tabla1[[#This Row],[FECHA]])</f>
        <v>2011</v>
      </c>
      <c r="E2987" s="5">
        <f>IFERROR(VLOOKUP(Tabla1[[#This Row],[FECHA]],'COMPARENDOS TOTALES'!A:D,4,FALSE),0)</f>
        <v>0</v>
      </c>
      <c r="F2987" s="9">
        <f>IFERROR(VLOOKUP(Tabla1[[#This Row],[FECHA]],'COMPARENDOS TOTALES'!A:D,3,FALSE),0)</f>
        <v>0</v>
      </c>
      <c r="G2987" s="5">
        <f>IFERROR(VLOOKUP(Tabla1[[#This Row],[FECHA]],EXONERACIONES!A:D,4,FALSE),0)</f>
        <v>0</v>
      </c>
      <c r="H2987" s="9">
        <f>IFERROR(VLOOKUP(Tabla1[[#This Row],[FECHA]],EXONERACIONES!A:D,3,FALSE),0)</f>
        <v>0</v>
      </c>
      <c r="I2987" s="5">
        <f>IFERROR(VLOOKUP(Tabla1[[#This Row],[FECHA]],'SIMIT CON RES'!A:D,4,FALSE),0)</f>
        <v>0</v>
      </c>
      <c r="J2987" s="9">
        <f>IFERROR(VLOOKUP(Tabla1[[#This Row],[FECHA]],'SIMIT CON RES'!A:D,3,FALSE),0)</f>
        <v>0</v>
      </c>
      <c r="K2987">
        <f>IFERROR(VLOOKUP(Tabla1[[#This Row],[FECHA]],'SIMIT SIN RES'!A:D,4,FALSE),0)</f>
        <v>0</v>
      </c>
      <c r="L2987" s="9">
        <f>IFERROR(VLOOKUP(Tabla1[[#This Row],[FECHA]],'SIMIT SIN RES'!A:D,3,FALSE),0)</f>
        <v>0</v>
      </c>
      <c r="M2987" s="5">
        <f>IFERROR(VLOOKUP(Tabla1[[#This Row],[FECHA]],'RECAUDOS DE COMPARENDOS'!A:D,4,FALSE),0)</f>
        <v>0</v>
      </c>
      <c r="N2987" s="9">
        <f>IFERROR(VLOOKUP(Tabla1[[#This Row],[FECHA]],'RECAUDOS DE COMPARENDOS'!A:D,3,FALSE),0)</f>
        <v>0</v>
      </c>
      <c r="O2987" s="5">
        <f>IFERROR(VLOOKUP(Tabla1[[#This Row],[FECHA]],'RECAUDOS DE RESOLUCIONES'!A:D,4,FALSE),0)</f>
        <v>0</v>
      </c>
      <c r="P2987" s="9">
        <f>IFERROR(VLOOKUP(Tabla1[[#This Row],[FECHA]],'RECAUDOS DE RESOLUCIONES'!A:D,3,FALSE),0)</f>
        <v>0</v>
      </c>
      <c r="Q298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98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987" s="11">
        <f>IFERROR(VLOOKUP(Tabla1[[#This Row],[FECHA]],'RECAUDOS LOCALES'!A:D,4,FALSE),0)</f>
        <v>0</v>
      </c>
      <c r="T2987" s="9">
        <f>IFERROR(VLOOKUP(Tabla1[[#This Row],[FECHA]],'RECAUDOS LOCALES'!A:D,3,FALSE),0)</f>
        <v>0</v>
      </c>
      <c r="U2987" s="11">
        <f>IFERROR(VLOOKUP(Tabla1[[#This Row],[FECHA]],'RECAUDOS EXTERNOS'!A:D,4,FALSE),0)</f>
        <v>0</v>
      </c>
      <c r="V2987" s="9">
        <f>IFERROR(VLOOKUP(Tabla1[[#This Row],[FECHA]],'RECAUDOS EXTERNOS'!A:D,3,FALSE),0)</f>
        <v>0</v>
      </c>
    </row>
    <row r="2988" spans="1:22" x14ac:dyDescent="0.25">
      <c r="A2988" s="1">
        <v>40547</v>
      </c>
      <c r="B2988" s="3" t="s">
        <v>2</v>
      </c>
      <c r="C2988" s="2">
        <v>40544</v>
      </c>
      <c r="D2988" s="5">
        <f>YEAR(Tabla1[[#This Row],[FECHA]])</f>
        <v>2011</v>
      </c>
      <c r="E2988" s="5">
        <f>IFERROR(VLOOKUP(Tabla1[[#This Row],[FECHA]],'COMPARENDOS TOTALES'!A:D,4,FALSE),0)</f>
        <v>4</v>
      </c>
      <c r="F2988" s="9">
        <f>IFERROR(VLOOKUP(Tabla1[[#This Row],[FECHA]],'COMPARENDOS TOTALES'!A:D,3,FALSE),0)</f>
        <v>821238</v>
      </c>
      <c r="G2988" s="5">
        <f>IFERROR(VLOOKUP(Tabla1[[#This Row],[FECHA]],EXONERACIONES!A:D,4,FALSE),0)</f>
        <v>0</v>
      </c>
      <c r="H2988" s="9">
        <f>IFERROR(VLOOKUP(Tabla1[[#This Row],[FECHA]],EXONERACIONES!A:D,3,FALSE),0)</f>
        <v>0</v>
      </c>
      <c r="I2988" s="5">
        <f>IFERROR(VLOOKUP(Tabla1[[#This Row],[FECHA]],'SIMIT CON RES'!A:D,4,FALSE),0)</f>
        <v>2</v>
      </c>
      <c r="J2988" s="9">
        <f>IFERROR(VLOOKUP(Tabla1[[#This Row],[FECHA]],'SIMIT CON RES'!A:D,3,FALSE),0)</f>
        <v>410619</v>
      </c>
      <c r="K2988">
        <f>IFERROR(VLOOKUP(Tabla1[[#This Row],[FECHA]],'SIMIT SIN RES'!A:D,4,FALSE),0)</f>
        <v>0</v>
      </c>
      <c r="L2988" s="9">
        <f>IFERROR(VLOOKUP(Tabla1[[#This Row],[FECHA]],'SIMIT SIN RES'!A:D,3,FALSE),0)</f>
        <v>0</v>
      </c>
      <c r="M2988" s="5">
        <f>IFERROR(VLOOKUP(Tabla1[[#This Row],[FECHA]],'RECAUDOS DE COMPARENDOS'!A:D,4,FALSE),0)</f>
        <v>0</v>
      </c>
      <c r="N2988" s="9">
        <f>IFERROR(VLOOKUP(Tabla1[[#This Row],[FECHA]],'RECAUDOS DE COMPARENDOS'!A:D,3,FALSE),0)</f>
        <v>0</v>
      </c>
      <c r="O2988" s="5">
        <f>IFERROR(VLOOKUP(Tabla1[[#This Row],[FECHA]],'RECAUDOS DE RESOLUCIONES'!A:D,4,FALSE),0)</f>
        <v>0</v>
      </c>
      <c r="P2988" s="9">
        <f>IFERROR(VLOOKUP(Tabla1[[#This Row],[FECHA]],'RECAUDOS DE RESOLUCIONES'!A:D,3,FALSE),0)</f>
        <v>0</v>
      </c>
      <c r="Q298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988" s="9">
        <f>Tabla1[V. COMPARENDOS]-(Tabla1[V. EXONERACIONES]+Tabla1[[#This Row],[V. SIMIT CON RESOLUCION]]+Tabla1[[#This Row],[V. SIMIT SIN RESOLUCION]]+Tabla1[[#This Row],[V. RECAUDOS COMPARENDOS]]+Tabla1[[#This Row],[V. RECAUDOS RESOLUCIONES]])</f>
        <v>410619</v>
      </c>
      <c r="S2988" s="11">
        <f>IFERROR(VLOOKUP(Tabla1[[#This Row],[FECHA]],'RECAUDOS LOCALES'!A:D,4,FALSE),0)</f>
        <v>4</v>
      </c>
      <c r="T2988" s="9">
        <f>IFERROR(VLOOKUP(Tabla1[[#This Row],[FECHA]],'RECAUDOS LOCALES'!A:D,3,FALSE),0)</f>
        <v>810800</v>
      </c>
      <c r="U2988" s="11">
        <f>IFERROR(VLOOKUP(Tabla1[[#This Row],[FECHA]],'RECAUDOS EXTERNOS'!A:D,4,FALSE),0)</f>
        <v>2</v>
      </c>
      <c r="V2988" s="9">
        <f>IFERROR(VLOOKUP(Tabla1[[#This Row],[FECHA]],'RECAUDOS EXTERNOS'!A:D,3,FALSE),0)</f>
        <v>398200</v>
      </c>
    </row>
    <row r="2989" spans="1:22" x14ac:dyDescent="0.25">
      <c r="A2989" s="1">
        <v>40548</v>
      </c>
      <c r="B2989" s="3" t="s">
        <v>3</v>
      </c>
      <c r="C2989" s="2">
        <v>40544</v>
      </c>
      <c r="D2989" s="5">
        <f>YEAR(Tabla1[[#This Row],[FECHA]])</f>
        <v>2011</v>
      </c>
      <c r="E2989" s="5">
        <f>IFERROR(VLOOKUP(Tabla1[[#This Row],[FECHA]],'COMPARENDOS TOTALES'!A:D,4,FALSE),0)</f>
        <v>4</v>
      </c>
      <c r="F2989" s="9">
        <f>IFERROR(VLOOKUP(Tabla1[[#This Row],[FECHA]],'COMPARENDOS TOTALES'!A:D,3,FALSE),0)</f>
        <v>1606790</v>
      </c>
      <c r="G2989" s="5">
        <f>IFERROR(VLOOKUP(Tabla1[[#This Row],[FECHA]],EXONERACIONES!A:D,4,FALSE),0)</f>
        <v>0</v>
      </c>
      <c r="H2989" s="9">
        <f>IFERROR(VLOOKUP(Tabla1[[#This Row],[FECHA]],EXONERACIONES!A:D,3,FALSE),0)</f>
        <v>0</v>
      </c>
      <c r="I2989" s="5">
        <f>IFERROR(VLOOKUP(Tabla1[[#This Row],[FECHA]],'SIMIT CON RES'!A:D,4,FALSE),0)</f>
        <v>2</v>
      </c>
      <c r="J2989" s="9">
        <f>IFERROR(VLOOKUP(Tabla1[[#This Row],[FECHA]],'SIMIT CON RES'!A:D,3,FALSE),0)</f>
        <v>1071200</v>
      </c>
      <c r="K2989">
        <f>IFERROR(VLOOKUP(Tabla1[[#This Row],[FECHA]],'SIMIT SIN RES'!A:D,4,FALSE),0)</f>
        <v>0</v>
      </c>
      <c r="L2989" s="9">
        <f>IFERROR(VLOOKUP(Tabla1[[#This Row],[FECHA]],'SIMIT SIN RES'!A:D,3,FALSE),0)</f>
        <v>0</v>
      </c>
      <c r="M2989" s="5">
        <f>IFERROR(VLOOKUP(Tabla1[[#This Row],[FECHA]],'RECAUDOS DE COMPARENDOS'!A:D,4,FALSE),0)</f>
        <v>0</v>
      </c>
      <c r="N2989" s="9">
        <f>IFERROR(VLOOKUP(Tabla1[[#This Row],[FECHA]],'RECAUDOS DE COMPARENDOS'!A:D,3,FALSE),0)</f>
        <v>0</v>
      </c>
      <c r="O2989" s="5">
        <f>IFERROR(VLOOKUP(Tabla1[[#This Row],[FECHA]],'RECAUDOS DE RESOLUCIONES'!A:D,4,FALSE),0)</f>
        <v>0</v>
      </c>
      <c r="P2989" s="9">
        <f>IFERROR(VLOOKUP(Tabla1[[#This Row],[FECHA]],'RECAUDOS DE RESOLUCIONES'!A:D,3,FALSE),0)</f>
        <v>0</v>
      </c>
      <c r="Q298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2989" s="9">
        <f>Tabla1[V. COMPARENDOS]-(Tabla1[V. EXONERACIONES]+Tabla1[[#This Row],[V. SIMIT CON RESOLUCION]]+Tabla1[[#This Row],[V. SIMIT SIN RESOLUCION]]+Tabla1[[#This Row],[V. RECAUDOS COMPARENDOS]]+Tabla1[[#This Row],[V. RECAUDOS RESOLUCIONES]])</f>
        <v>535590</v>
      </c>
      <c r="S2989" s="11">
        <f>IFERROR(VLOOKUP(Tabla1[[#This Row],[FECHA]],'RECAUDOS LOCALES'!A:D,4,FALSE),0)</f>
        <v>2</v>
      </c>
      <c r="T2989" s="9">
        <f>IFERROR(VLOOKUP(Tabla1[[#This Row],[FECHA]],'RECAUDOS LOCALES'!A:D,3,FALSE),0)</f>
        <v>386775</v>
      </c>
      <c r="U2989" s="11">
        <f>IFERROR(VLOOKUP(Tabla1[[#This Row],[FECHA]],'RECAUDOS EXTERNOS'!A:D,4,FALSE),0)</f>
        <v>2</v>
      </c>
      <c r="V2989" s="9">
        <f>IFERROR(VLOOKUP(Tabla1[[#This Row],[FECHA]],'RECAUDOS EXTERNOS'!A:D,3,FALSE),0)</f>
        <v>295733</v>
      </c>
    </row>
    <row r="2990" spans="1:22" x14ac:dyDescent="0.25">
      <c r="A2990" s="1">
        <v>40549</v>
      </c>
      <c r="B2990" s="3" t="s">
        <v>6</v>
      </c>
      <c r="C2990" s="2">
        <v>40544</v>
      </c>
      <c r="D2990" s="5">
        <f>YEAR(Tabla1[[#This Row],[FECHA]])</f>
        <v>2011</v>
      </c>
      <c r="E2990" s="5">
        <f>IFERROR(VLOOKUP(Tabla1[[#This Row],[FECHA]],'COMPARENDOS TOTALES'!A:D,4,FALSE),0)</f>
        <v>6</v>
      </c>
      <c r="F2990" s="9">
        <f>IFERROR(VLOOKUP(Tabla1[[#This Row],[FECHA]],'COMPARENDOS TOTALES'!A:D,3,FALSE),0)</f>
        <v>1499662</v>
      </c>
      <c r="G2990" s="5">
        <f>IFERROR(VLOOKUP(Tabla1[[#This Row],[FECHA]],EXONERACIONES!A:D,4,FALSE),0)</f>
        <v>1</v>
      </c>
      <c r="H2990" s="9">
        <f>IFERROR(VLOOKUP(Tabla1[[#This Row],[FECHA]],EXONERACIONES!A:D,3,FALSE),0)</f>
        <v>267795</v>
      </c>
      <c r="I2990" s="5">
        <f>IFERROR(VLOOKUP(Tabla1[[#This Row],[FECHA]],'SIMIT CON RES'!A:D,4,FALSE),0)</f>
        <v>4</v>
      </c>
      <c r="J2990" s="9">
        <f>IFERROR(VLOOKUP(Tabla1[[#This Row],[FECHA]],'SIMIT CON RES'!A:D,3,FALSE),0)</f>
        <v>964072</v>
      </c>
      <c r="K2990">
        <f>IFERROR(VLOOKUP(Tabla1[[#This Row],[FECHA]],'SIMIT SIN RES'!A:D,4,FALSE),0)</f>
        <v>0</v>
      </c>
      <c r="L2990" s="9">
        <f>IFERROR(VLOOKUP(Tabla1[[#This Row],[FECHA]],'SIMIT SIN RES'!A:D,3,FALSE),0)</f>
        <v>0</v>
      </c>
      <c r="M2990" s="5">
        <f>IFERROR(VLOOKUP(Tabla1[[#This Row],[FECHA]],'RECAUDOS DE COMPARENDOS'!A:D,4,FALSE),0)</f>
        <v>0</v>
      </c>
      <c r="N2990" s="9">
        <f>IFERROR(VLOOKUP(Tabla1[[#This Row],[FECHA]],'RECAUDOS DE COMPARENDOS'!A:D,3,FALSE),0)</f>
        <v>0</v>
      </c>
      <c r="O2990" s="5">
        <f>IFERROR(VLOOKUP(Tabla1[[#This Row],[FECHA]],'RECAUDOS DE RESOLUCIONES'!A:D,4,FALSE),0)</f>
        <v>0</v>
      </c>
      <c r="P2990" s="9">
        <f>IFERROR(VLOOKUP(Tabla1[[#This Row],[FECHA]],'RECAUDOS DE RESOLUCIONES'!A:D,3,FALSE),0)</f>
        <v>0</v>
      </c>
      <c r="Q299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990" s="9">
        <f>Tabla1[V. COMPARENDOS]-(Tabla1[V. EXONERACIONES]+Tabla1[[#This Row],[V. SIMIT CON RESOLUCION]]+Tabla1[[#This Row],[V. SIMIT SIN RESOLUCION]]+Tabla1[[#This Row],[V. RECAUDOS COMPARENDOS]]+Tabla1[[#This Row],[V. RECAUDOS RESOLUCIONES]])</f>
        <v>267795</v>
      </c>
      <c r="S2990" s="11">
        <f>IFERROR(VLOOKUP(Tabla1[[#This Row],[FECHA]],'RECAUDOS LOCALES'!A:D,4,FALSE),0)</f>
        <v>0</v>
      </c>
      <c r="T2990" s="9">
        <f>IFERROR(VLOOKUP(Tabla1[[#This Row],[FECHA]],'RECAUDOS LOCALES'!A:D,3,FALSE),0)</f>
        <v>0</v>
      </c>
      <c r="U2990" s="11">
        <f>IFERROR(VLOOKUP(Tabla1[[#This Row],[FECHA]],'RECAUDOS EXTERNOS'!A:D,4,FALSE),0)</f>
        <v>0</v>
      </c>
      <c r="V2990" s="9">
        <f>IFERROR(VLOOKUP(Tabla1[[#This Row],[FECHA]],'RECAUDOS EXTERNOS'!A:D,3,FALSE),0)</f>
        <v>0</v>
      </c>
    </row>
    <row r="2991" spans="1:22" x14ac:dyDescent="0.25">
      <c r="A2991" s="1">
        <v>40550</v>
      </c>
      <c r="B2991" s="3" t="s">
        <v>0</v>
      </c>
      <c r="C2991" s="2">
        <v>40544</v>
      </c>
      <c r="D2991" s="5">
        <f>YEAR(Tabla1[[#This Row],[FECHA]])</f>
        <v>2011</v>
      </c>
      <c r="E2991" s="5">
        <f>IFERROR(VLOOKUP(Tabla1[[#This Row],[FECHA]],'COMPARENDOS TOTALES'!A:D,4,FALSE),0)</f>
        <v>1</v>
      </c>
      <c r="F2991" s="9">
        <f>IFERROR(VLOOKUP(Tabla1[[#This Row],[FECHA]],'COMPARENDOS TOTALES'!A:D,3,FALSE),0)</f>
        <v>535600</v>
      </c>
      <c r="G2991" s="5">
        <f>IFERROR(VLOOKUP(Tabla1[[#This Row],[FECHA]],EXONERACIONES!A:D,4,FALSE),0)</f>
        <v>0</v>
      </c>
      <c r="H2991" s="9">
        <f>IFERROR(VLOOKUP(Tabla1[[#This Row],[FECHA]],EXONERACIONES!A:D,3,FALSE),0)</f>
        <v>0</v>
      </c>
      <c r="I2991" s="5">
        <f>IFERROR(VLOOKUP(Tabla1[[#This Row],[FECHA]],'SIMIT CON RES'!A:D,4,FALSE),0)</f>
        <v>1</v>
      </c>
      <c r="J2991" s="9">
        <f>IFERROR(VLOOKUP(Tabla1[[#This Row],[FECHA]],'SIMIT CON RES'!A:D,3,FALSE),0)</f>
        <v>535600</v>
      </c>
      <c r="K2991">
        <f>IFERROR(VLOOKUP(Tabla1[[#This Row],[FECHA]],'SIMIT SIN RES'!A:D,4,FALSE),0)</f>
        <v>0</v>
      </c>
      <c r="L2991" s="9">
        <f>IFERROR(VLOOKUP(Tabla1[[#This Row],[FECHA]],'SIMIT SIN RES'!A:D,3,FALSE),0)</f>
        <v>0</v>
      </c>
      <c r="M2991" s="5">
        <f>IFERROR(VLOOKUP(Tabla1[[#This Row],[FECHA]],'RECAUDOS DE COMPARENDOS'!A:D,4,FALSE),0)</f>
        <v>0</v>
      </c>
      <c r="N2991" s="9">
        <f>IFERROR(VLOOKUP(Tabla1[[#This Row],[FECHA]],'RECAUDOS DE COMPARENDOS'!A:D,3,FALSE),0)</f>
        <v>0</v>
      </c>
      <c r="O2991" s="5">
        <f>IFERROR(VLOOKUP(Tabla1[[#This Row],[FECHA]],'RECAUDOS DE RESOLUCIONES'!A:D,4,FALSE),0)</f>
        <v>0</v>
      </c>
      <c r="P2991" s="9">
        <f>IFERROR(VLOOKUP(Tabla1[[#This Row],[FECHA]],'RECAUDOS DE RESOLUCIONES'!A:D,3,FALSE),0)</f>
        <v>0</v>
      </c>
      <c r="Q299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99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991" s="11">
        <f>IFERROR(VLOOKUP(Tabla1[[#This Row],[FECHA]],'RECAUDOS LOCALES'!A:D,4,FALSE),0)</f>
        <v>5</v>
      </c>
      <c r="T2991" s="9">
        <f>IFERROR(VLOOKUP(Tabla1[[#This Row],[FECHA]],'RECAUDOS LOCALES'!A:D,3,FALSE),0)</f>
        <v>905133</v>
      </c>
      <c r="U2991" s="11">
        <f>IFERROR(VLOOKUP(Tabla1[[#This Row],[FECHA]],'RECAUDOS EXTERNOS'!A:D,4,FALSE),0)</f>
        <v>1</v>
      </c>
      <c r="V2991" s="9">
        <f>IFERROR(VLOOKUP(Tabla1[[#This Row],[FECHA]],'RECAUDOS EXTERNOS'!A:D,3,FALSE),0)</f>
        <v>218100</v>
      </c>
    </row>
    <row r="2992" spans="1:22" x14ac:dyDescent="0.25">
      <c r="A2992" s="1">
        <v>40551</v>
      </c>
      <c r="B2992" s="3" t="s">
        <v>5</v>
      </c>
      <c r="C2992" s="2">
        <v>40544</v>
      </c>
      <c r="D2992" s="5">
        <f>YEAR(Tabla1[[#This Row],[FECHA]])</f>
        <v>2011</v>
      </c>
      <c r="E2992" s="5">
        <f>IFERROR(VLOOKUP(Tabla1[[#This Row],[FECHA]],'COMPARENDOS TOTALES'!A:D,4,FALSE),0)</f>
        <v>10</v>
      </c>
      <c r="F2992" s="9">
        <f>IFERROR(VLOOKUP(Tabla1[[#This Row],[FECHA]],'COMPARENDOS TOTALES'!A:D,3,FALSE),0)</f>
        <v>2945800</v>
      </c>
      <c r="G2992" s="5">
        <f>IFERROR(VLOOKUP(Tabla1[[#This Row],[FECHA]],EXONERACIONES!A:D,4,FALSE),0)</f>
        <v>1</v>
      </c>
      <c r="H2992" s="9">
        <f>IFERROR(VLOOKUP(Tabla1[[#This Row],[FECHA]],EXONERACIONES!A:D,3,FALSE),0)</f>
        <v>267800</v>
      </c>
      <c r="I2992" s="5">
        <f>IFERROR(VLOOKUP(Tabla1[[#This Row],[FECHA]],'SIMIT CON RES'!A:D,4,FALSE),0)</f>
        <v>8</v>
      </c>
      <c r="J2992" s="9">
        <f>IFERROR(VLOOKUP(Tabla1[[#This Row],[FECHA]],'SIMIT CON RES'!A:D,3,FALSE),0)</f>
        <v>2410200</v>
      </c>
      <c r="K2992">
        <f>IFERROR(VLOOKUP(Tabla1[[#This Row],[FECHA]],'SIMIT SIN RES'!A:D,4,FALSE),0)</f>
        <v>0</v>
      </c>
      <c r="L2992" s="9">
        <f>IFERROR(VLOOKUP(Tabla1[[#This Row],[FECHA]],'SIMIT SIN RES'!A:D,3,FALSE),0)</f>
        <v>0</v>
      </c>
      <c r="M2992" s="5">
        <f>IFERROR(VLOOKUP(Tabla1[[#This Row],[FECHA]],'RECAUDOS DE COMPARENDOS'!A:D,4,FALSE),0)</f>
        <v>0</v>
      </c>
      <c r="N2992" s="9">
        <f>IFERROR(VLOOKUP(Tabla1[[#This Row],[FECHA]],'RECAUDOS DE COMPARENDOS'!A:D,3,FALSE),0)</f>
        <v>0</v>
      </c>
      <c r="O2992" s="5">
        <f>IFERROR(VLOOKUP(Tabla1[[#This Row],[FECHA]],'RECAUDOS DE RESOLUCIONES'!A:D,4,FALSE),0)</f>
        <v>0</v>
      </c>
      <c r="P2992" s="9">
        <f>IFERROR(VLOOKUP(Tabla1[[#This Row],[FECHA]],'RECAUDOS DE RESOLUCIONES'!A:D,3,FALSE),0)</f>
        <v>0</v>
      </c>
      <c r="Q299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992" s="9">
        <f>Tabla1[V. COMPARENDOS]-(Tabla1[V. EXONERACIONES]+Tabla1[[#This Row],[V. SIMIT CON RESOLUCION]]+Tabla1[[#This Row],[V. SIMIT SIN RESOLUCION]]+Tabla1[[#This Row],[V. RECAUDOS COMPARENDOS]]+Tabla1[[#This Row],[V. RECAUDOS RESOLUCIONES]])</f>
        <v>267800</v>
      </c>
      <c r="S2992" s="11">
        <f>IFERROR(VLOOKUP(Tabla1[[#This Row],[FECHA]],'RECAUDOS LOCALES'!A:D,4,FALSE),0)</f>
        <v>0</v>
      </c>
      <c r="T2992" s="9">
        <f>IFERROR(VLOOKUP(Tabla1[[#This Row],[FECHA]],'RECAUDOS LOCALES'!A:D,3,FALSE),0)</f>
        <v>0</v>
      </c>
      <c r="U2992" s="11">
        <f>IFERROR(VLOOKUP(Tabla1[[#This Row],[FECHA]],'RECAUDOS EXTERNOS'!A:D,4,FALSE),0)</f>
        <v>0</v>
      </c>
      <c r="V2992" s="9">
        <f>IFERROR(VLOOKUP(Tabla1[[#This Row],[FECHA]],'RECAUDOS EXTERNOS'!A:D,3,FALSE),0)</f>
        <v>0</v>
      </c>
    </row>
    <row r="2993" spans="1:22" x14ac:dyDescent="0.25">
      <c r="A2993" s="1">
        <v>40552</v>
      </c>
      <c r="B2993" s="3" t="s">
        <v>4</v>
      </c>
      <c r="C2993" s="2">
        <v>40544</v>
      </c>
      <c r="D2993" s="5">
        <f>YEAR(Tabla1[[#This Row],[FECHA]])</f>
        <v>2011</v>
      </c>
      <c r="E2993" s="5">
        <f>IFERROR(VLOOKUP(Tabla1[[#This Row],[FECHA]],'COMPARENDOS TOTALES'!A:D,4,FALSE),0)</f>
        <v>5</v>
      </c>
      <c r="F2993" s="9">
        <f>IFERROR(VLOOKUP(Tabla1[[#This Row],[FECHA]],'COMPARENDOS TOTALES'!A:D,3,FALSE),0)</f>
        <v>2678000</v>
      </c>
      <c r="G2993" s="5">
        <f>IFERROR(VLOOKUP(Tabla1[[#This Row],[FECHA]],EXONERACIONES!A:D,4,FALSE),0)</f>
        <v>0</v>
      </c>
      <c r="H2993" s="9">
        <f>IFERROR(VLOOKUP(Tabla1[[#This Row],[FECHA]],EXONERACIONES!A:D,3,FALSE),0)</f>
        <v>0</v>
      </c>
      <c r="I2993" s="5">
        <f>IFERROR(VLOOKUP(Tabla1[[#This Row],[FECHA]],'SIMIT CON RES'!A:D,4,FALSE),0)</f>
        <v>2</v>
      </c>
      <c r="J2993" s="9">
        <f>IFERROR(VLOOKUP(Tabla1[[#This Row],[FECHA]],'SIMIT CON RES'!A:D,3,FALSE),0)</f>
        <v>1339000</v>
      </c>
      <c r="K2993">
        <f>IFERROR(VLOOKUP(Tabla1[[#This Row],[FECHA]],'SIMIT SIN RES'!A:D,4,FALSE),0)</f>
        <v>0</v>
      </c>
      <c r="L2993" s="9">
        <f>IFERROR(VLOOKUP(Tabla1[[#This Row],[FECHA]],'SIMIT SIN RES'!A:D,3,FALSE),0)</f>
        <v>0</v>
      </c>
      <c r="M2993" s="5">
        <f>IFERROR(VLOOKUP(Tabla1[[#This Row],[FECHA]],'RECAUDOS DE COMPARENDOS'!A:D,4,FALSE),0)</f>
        <v>0</v>
      </c>
      <c r="N2993" s="9">
        <f>IFERROR(VLOOKUP(Tabla1[[#This Row],[FECHA]],'RECAUDOS DE COMPARENDOS'!A:D,3,FALSE),0)</f>
        <v>0</v>
      </c>
      <c r="O2993" s="5">
        <f>IFERROR(VLOOKUP(Tabla1[[#This Row],[FECHA]],'RECAUDOS DE RESOLUCIONES'!A:D,4,FALSE),0)</f>
        <v>0</v>
      </c>
      <c r="P2993" s="9">
        <f>IFERROR(VLOOKUP(Tabla1[[#This Row],[FECHA]],'RECAUDOS DE RESOLUCIONES'!A:D,3,FALSE),0)</f>
        <v>0</v>
      </c>
      <c r="Q299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2993" s="9">
        <f>Tabla1[V. COMPARENDOS]-(Tabla1[V. EXONERACIONES]+Tabla1[[#This Row],[V. SIMIT CON RESOLUCION]]+Tabla1[[#This Row],[V. SIMIT SIN RESOLUCION]]+Tabla1[[#This Row],[V. RECAUDOS COMPARENDOS]]+Tabla1[[#This Row],[V. RECAUDOS RESOLUCIONES]])</f>
        <v>1339000</v>
      </c>
      <c r="S2993" s="11">
        <f>IFERROR(VLOOKUP(Tabla1[[#This Row],[FECHA]],'RECAUDOS LOCALES'!A:D,4,FALSE),0)</f>
        <v>0</v>
      </c>
      <c r="T2993" s="9">
        <f>IFERROR(VLOOKUP(Tabla1[[#This Row],[FECHA]],'RECAUDOS LOCALES'!A:D,3,FALSE),0)</f>
        <v>0</v>
      </c>
      <c r="U2993" s="11">
        <f>IFERROR(VLOOKUP(Tabla1[[#This Row],[FECHA]],'RECAUDOS EXTERNOS'!A:D,4,FALSE),0)</f>
        <v>0</v>
      </c>
      <c r="V2993" s="9">
        <f>IFERROR(VLOOKUP(Tabla1[[#This Row],[FECHA]],'RECAUDOS EXTERNOS'!A:D,3,FALSE),0)</f>
        <v>0</v>
      </c>
    </row>
    <row r="2994" spans="1:22" x14ac:dyDescent="0.25">
      <c r="A2994" s="1">
        <v>40553</v>
      </c>
      <c r="B2994" s="3" t="s">
        <v>1</v>
      </c>
      <c r="C2994" s="2">
        <v>40544</v>
      </c>
      <c r="D2994" s="5">
        <f>YEAR(Tabla1[[#This Row],[FECHA]])</f>
        <v>2011</v>
      </c>
      <c r="E2994" s="5">
        <f>IFERROR(VLOOKUP(Tabla1[[#This Row],[FECHA]],'COMPARENDOS TOTALES'!A:D,4,FALSE),0)</f>
        <v>5</v>
      </c>
      <c r="F2994" s="9">
        <f>IFERROR(VLOOKUP(Tabla1[[#This Row],[FECHA]],'COMPARENDOS TOTALES'!A:D,3,FALSE),0)</f>
        <v>2142400</v>
      </c>
      <c r="G2994" s="5">
        <f>IFERROR(VLOOKUP(Tabla1[[#This Row],[FECHA]],EXONERACIONES!A:D,4,FALSE),0)</f>
        <v>0</v>
      </c>
      <c r="H2994" s="9">
        <f>IFERROR(VLOOKUP(Tabla1[[#This Row],[FECHA]],EXONERACIONES!A:D,3,FALSE),0)</f>
        <v>0</v>
      </c>
      <c r="I2994" s="5">
        <f>IFERROR(VLOOKUP(Tabla1[[#This Row],[FECHA]],'SIMIT CON RES'!A:D,4,FALSE),0)</f>
        <v>4</v>
      </c>
      <c r="J2994" s="9">
        <f>IFERROR(VLOOKUP(Tabla1[[#This Row],[FECHA]],'SIMIT CON RES'!A:D,3,FALSE),0)</f>
        <v>1874600</v>
      </c>
      <c r="K2994">
        <f>IFERROR(VLOOKUP(Tabla1[[#This Row],[FECHA]],'SIMIT SIN RES'!A:D,4,FALSE),0)</f>
        <v>0</v>
      </c>
      <c r="L2994" s="9">
        <f>IFERROR(VLOOKUP(Tabla1[[#This Row],[FECHA]],'SIMIT SIN RES'!A:D,3,FALSE),0)</f>
        <v>0</v>
      </c>
      <c r="M2994" s="5">
        <f>IFERROR(VLOOKUP(Tabla1[[#This Row],[FECHA]],'RECAUDOS DE COMPARENDOS'!A:D,4,FALSE),0)</f>
        <v>0</v>
      </c>
      <c r="N2994" s="9">
        <f>IFERROR(VLOOKUP(Tabla1[[#This Row],[FECHA]],'RECAUDOS DE COMPARENDOS'!A:D,3,FALSE),0)</f>
        <v>0</v>
      </c>
      <c r="O2994" s="5">
        <f>IFERROR(VLOOKUP(Tabla1[[#This Row],[FECHA]],'RECAUDOS DE RESOLUCIONES'!A:D,4,FALSE),0)</f>
        <v>0</v>
      </c>
      <c r="P2994" s="9">
        <f>IFERROR(VLOOKUP(Tabla1[[#This Row],[FECHA]],'RECAUDOS DE RESOLUCIONES'!A:D,3,FALSE),0)</f>
        <v>0</v>
      </c>
      <c r="Q299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994" s="9">
        <f>Tabla1[V. COMPARENDOS]-(Tabla1[V. EXONERACIONES]+Tabla1[[#This Row],[V. SIMIT CON RESOLUCION]]+Tabla1[[#This Row],[V. SIMIT SIN RESOLUCION]]+Tabla1[[#This Row],[V. RECAUDOS COMPARENDOS]]+Tabla1[[#This Row],[V. RECAUDOS RESOLUCIONES]])</f>
        <v>267800</v>
      </c>
      <c r="S2994" s="11">
        <f>IFERROR(VLOOKUP(Tabla1[[#This Row],[FECHA]],'RECAUDOS LOCALES'!A:D,4,FALSE),0)</f>
        <v>0</v>
      </c>
      <c r="T2994" s="9">
        <f>IFERROR(VLOOKUP(Tabla1[[#This Row],[FECHA]],'RECAUDOS LOCALES'!A:D,3,FALSE),0)</f>
        <v>0</v>
      </c>
      <c r="U2994" s="11">
        <f>IFERROR(VLOOKUP(Tabla1[[#This Row],[FECHA]],'RECAUDOS EXTERNOS'!A:D,4,FALSE),0)</f>
        <v>0</v>
      </c>
      <c r="V2994" s="9">
        <f>IFERROR(VLOOKUP(Tabla1[[#This Row],[FECHA]],'RECAUDOS EXTERNOS'!A:D,3,FALSE),0)</f>
        <v>0</v>
      </c>
    </row>
    <row r="2995" spans="1:22" x14ac:dyDescent="0.25">
      <c r="A2995" s="1">
        <v>40554</v>
      </c>
      <c r="B2995" s="3" t="s">
        <v>2</v>
      </c>
      <c r="C2995" s="2">
        <v>40544</v>
      </c>
      <c r="D2995" s="5">
        <f>YEAR(Tabla1[[#This Row],[FECHA]])</f>
        <v>2011</v>
      </c>
      <c r="E2995" s="5">
        <f>IFERROR(VLOOKUP(Tabla1[[#This Row],[FECHA]],'COMPARENDOS TOTALES'!A:D,4,FALSE),0)</f>
        <v>2</v>
      </c>
      <c r="F2995" s="9">
        <f>IFERROR(VLOOKUP(Tabla1[[#This Row],[FECHA]],'COMPARENDOS TOTALES'!A:D,3,FALSE),0)</f>
        <v>1071200</v>
      </c>
      <c r="G2995" s="5">
        <f>IFERROR(VLOOKUP(Tabla1[[#This Row],[FECHA]],EXONERACIONES!A:D,4,FALSE),0)</f>
        <v>2</v>
      </c>
      <c r="H2995" s="9">
        <f>IFERROR(VLOOKUP(Tabla1[[#This Row],[FECHA]],EXONERACIONES!A:D,3,FALSE),0)</f>
        <v>1071200</v>
      </c>
      <c r="I2995" s="5">
        <f>IFERROR(VLOOKUP(Tabla1[[#This Row],[FECHA]],'SIMIT CON RES'!A:D,4,FALSE),0)</f>
        <v>0</v>
      </c>
      <c r="J2995" s="9">
        <f>IFERROR(VLOOKUP(Tabla1[[#This Row],[FECHA]],'SIMIT CON RES'!A:D,3,FALSE),0)</f>
        <v>0</v>
      </c>
      <c r="K2995">
        <f>IFERROR(VLOOKUP(Tabla1[[#This Row],[FECHA]],'SIMIT SIN RES'!A:D,4,FALSE),0)</f>
        <v>0</v>
      </c>
      <c r="L2995" s="9">
        <f>IFERROR(VLOOKUP(Tabla1[[#This Row],[FECHA]],'SIMIT SIN RES'!A:D,3,FALSE),0)</f>
        <v>0</v>
      </c>
      <c r="M2995" s="5">
        <f>IFERROR(VLOOKUP(Tabla1[[#This Row],[FECHA]],'RECAUDOS DE COMPARENDOS'!A:D,4,FALSE),0)</f>
        <v>1</v>
      </c>
      <c r="N2995" s="9">
        <f>IFERROR(VLOOKUP(Tabla1[[#This Row],[FECHA]],'RECAUDOS DE COMPARENDOS'!A:D,3,FALSE),0)</f>
        <v>803400</v>
      </c>
      <c r="O2995" s="5">
        <f>IFERROR(VLOOKUP(Tabla1[[#This Row],[FECHA]],'RECAUDOS DE RESOLUCIONES'!A:D,4,FALSE),0)</f>
        <v>0</v>
      </c>
      <c r="P2995" s="9">
        <f>IFERROR(VLOOKUP(Tabla1[[#This Row],[FECHA]],'RECAUDOS DE RESOLUCIONES'!A:D,3,FALSE),0)</f>
        <v>0</v>
      </c>
      <c r="Q299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-1</v>
      </c>
      <c r="R2995" s="9">
        <f>Tabla1[V. COMPARENDOS]-(Tabla1[V. EXONERACIONES]+Tabla1[[#This Row],[V. SIMIT CON RESOLUCION]]+Tabla1[[#This Row],[V. SIMIT SIN RESOLUCION]]+Tabla1[[#This Row],[V. RECAUDOS COMPARENDOS]]+Tabla1[[#This Row],[V. RECAUDOS RESOLUCIONES]])</f>
        <v>-803400</v>
      </c>
      <c r="S2995" s="11">
        <f>IFERROR(VLOOKUP(Tabla1[[#This Row],[FECHA]],'RECAUDOS LOCALES'!A:D,4,FALSE),0)</f>
        <v>7</v>
      </c>
      <c r="T2995" s="9">
        <f>IFERROR(VLOOKUP(Tabla1[[#This Row],[FECHA]],'RECAUDOS LOCALES'!A:D,3,FALSE),0)</f>
        <v>1235300</v>
      </c>
      <c r="U2995" s="11">
        <f>IFERROR(VLOOKUP(Tabla1[[#This Row],[FECHA]],'RECAUDOS EXTERNOS'!A:D,4,FALSE),0)</f>
        <v>1</v>
      </c>
      <c r="V2995" s="9">
        <f>IFERROR(VLOOKUP(Tabla1[[#This Row],[FECHA]],'RECAUDOS EXTERNOS'!A:D,3,FALSE),0)</f>
        <v>529100</v>
      </c>
    </row>
    <row r="2996" spans="1:22" x14ac:dyDescent="0.25">
      <c r="A2996" s="1">
        <v>40555</v>
      </c>
      <c r="B2996" s="3" t="s">
        <v>3</v>
      </c>
      <c r="C2996" s="2">
        <v>40544</v>
      </c>
      <c r="D2996" s="5">
        <f>YEAR(Tabla1[[#This Row],[FECHA]])</f>
        <v>2011</v>
      </c>
      <c r="E2996" s="5">
        <f>IFERROR(VLOOKUP(Tabla1[[#This Row],[FECHA]],'COMPARENDOS TOTALES'!A:D,4,FALSE),0)</f>
        <v>3</v>
      </c>
      <c r="F2996" s="9">
        <f>IFERROR(VLOOKUP(Tabla1[[#This Row],[FECHA]],'COMPARENDOS TOTALES'!A:D,3,FALSE),0)</f>
        <v>678427</v>
      </c>
      <c r="G2996" s="5">
        <f>IFERROR(VLOOKUP(Tabla1[[#This Row],[FECHA]],EXONERACIONES!A:D,4,FALSE),0)</f>
        <v>0</v>
      </c>
      <c r="H2996" s="9">
        <f>IFERROR(VLOOKUP(Tabla1[[#This Row],[FECHA]],EXONERACIONES!A:D,3,FALSE),0)</f>
        <v>0</v>
      </c>
      <c r="I2996" s="5">
        <f>IFERROR(VLOOKUP(Tabla1[[#This Row],[FECHA]],'SIMIT CON RES'!A:D,4,FALSE),0)</f>
        <v>2</v>
      </c>
      <c r="J2996" s="9">
        <f>IFERROR(VLOOKUP(Tabla1[[#This Row],[FECHA]],'SIMIT CON RES'!A:D,3,FALSE),0)</f>
        <v>410627</v>
      </c>
      <c r="K2996">
        <f>IFERROR(VLOOKUP(Tabla1[[#This Row],[FECHA]],'SIMIT SIN RES'!A:D,4,FALSE),0)</f>
        <v>0</v>
      </c>
      <c r="L2996" s="9">
        <f>IFERROR(VLOOKUP(Tabla1[[#This Row],[FECHA]],'SIMIT SIN RES'!A:D,3,FALSE),0)</f>
        <v>0</v>
      </c>
      <c r="M2996" s="5">
        <f>IFERROR(VLOOKUP(Tabla1[[#This Row],[FECHA]],'RECAUDOS DE COMPARENDOS'!A:D,4,FALSE),0)</f>
        <v>0</v>
      </c>
      <c r="N2996" s="9">
        <f>IFERROR(VLOOKUP(Tabla1[[#This Row],[FECHA]],'RECAUDOS DE COMPARENDOS'!A:D,3,FALSE),0)</f>
        <v>0</v>
      </c>
      <c r="O2996" s="5">
        <f>IFERROR(VLOOKUP(Tabla1[[#This Row],[FECHA]],'RECAUDOS DE RESOLUCIONES'!A:D,4,FALSE),0)</f>
        <v>0</v>
      </c>
      <c r="P2996" s="9">
        <f>IFERROR(VLOOKUP(Tabla1[[#This Row],[FECHA]],'RECAUDOS DE RESOLUCIONES'!A:D,3,FALSE),0)</f>
        <v>0</v>
      </c>
      <c r="Q299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996" s="9">
        <f>Tabla1[V. COMPARENDOS]-(Tabla1[V. EXONERACIONES]+Tabla1[[#This Row],[V. SIMIT CON RESOLUCION]]+Tabla1[[#This Row],[V. SIMIT SIN RESOLUCION]]+Tabla1[[#This Row],[V. RECAUDOS COMPARENDOS]]+Tabla1[[#This Row],[V. RECAUDOS RESOLUCIONES]])</f>
        <v>267800</v>
      </c>
      <c r="S2996" s="11">
        <f>IFERROR(VLOOKUP(Tabla1[[#This Row],[FECHA]],'RECAUDOS LOCALES'!A:D,4,FALSE),0)</f>
        <v>1</v>
      </c>
      <c r="T2996" s="9">
        <f>IFERROR(VLOOKUP(Tabla1[[#This Row],[FECHA]],'RECAUDOS LOCALES'!A:D,3,FALSE),0)</f>
        <v>110250</v>
      </c>
      <c r="U2996" s="11">
        <f>IFERROR(VLOOKUP(Tabla1[[#This Row],[FECHA]],'RECAUDOS EXTERNOS'!A:D,4,FALSE),0)</f>
        <v>4</v>
      </c>
      <c r="V2996" s="9">
        <f>IFERROR(VLOOKUP(Tabla1[[#This Row],[FECHA]],'RECAUDOS EXTERNOS'!A:D,3,FALSE),0)</f>
        <v>912535</v>
      </c>
    </row>
    <row r="2997" spans="1:22" x14ac:dyDescent="0.25">
      <c r="A2997" s="1">
        <v>40556</v>
      </c>
      <c r="B2997" s="3" t="s">
        <v>6</v>
      </c>
      <c r="C2997" s="2">
        <v>40544</v>
      </c>
      <c r="D2997" s="5">
        <f>YEAR(Tabla1[[#This Row],[FECHA]])</f>
        <v>2011</v>
      </c>
      <c r="E2997" s="5">
        <f>IFERROR(VLOOKUP(Tabla1[[#This Row],[FECHA]],'COMPARENDOS TOTALES'!A:D,4,FALSE),0)</f>
        <v>0</v>
      </c>
      <c r="F2997" s="9">
        <f>IFERROR(VLOOKUP(Tabla1[[#This Row],[FECHA]],'COMPARENDOS TOTALES'!A:D,3,FALSE),0)</f>
        <v>0</v>
      </c>
      <c r="G2997" s="5">
        <f>IFERROR(VLOOKUP(Tabla1[[#This Row],[FECHA]],EXONERACIONES!A:D,4,FALSE),0)</f>
        <v>0</v>
      </c>
      <c r="H2997" s="9">
        <f>IFERROR(VLOOKUP(Tabla1[[#This Row],[FECHA]],EXONERACIONES!A:D,3,FALSE),0)</f>
        <v>0</v>
      </c>
      <c r="I2997" s="5">
        <f>IFERROR(VLOOKUP(Tabla1[[#This Row],[FECHA]],'SIMIT CON RES'!A:D,4,FALSE),0)</f>
        <v>0</v>
      </c>
      <c r="J2997" s="9">
        <f>IFERROR(VLOOKUP(Tabla1[[#This Row],[FECHA]],'SIMIT CON RES'!A:D,3,FALSE),0)</f>
        <v>0</v>
      </c>
      <c r="K2997">
        <f>IFERROR(VLOOKUP(Tabla1[[#This Row],[FECHA]],'SIMIT SIN RES'!A:D,4,FALSE),0)</f>
        <v>0</v>
      </c>
      <c r="L2997" s="9">
        <f>IFERROR(VLOOKUP(Tabla1[[#This Row],[FECHA]],'SIMIT SIN RES'!A:D,3,FALSE),0)</f>
        <v>0</v>
      </c>
      <c r="M2997" s="5">
        <f>IFERROR(VLOOKUP(Tabla1[[#This Row],[FECHA]],'RECAUDOS DE COMPARENDOS'!A:D,4,FALSE),0)</f>
        <v>0</v>
      </c>
      <c r="N2997" s="9">
        <f>IFERROR(VLOOKUP(Tabla1[[#This Row],[FECHA]],'RECAUDOS DE COMPARENDOS'!A:D,3,FALSE),0)</f>
        <v>0</v>
      </c>
      <c r="O2997" s="5">
        <f>IFERROR(VLOOKUP(Tabla1[[#This Row],[FECHA]],'RECAUDOS DE RESOLUCIONES'!A:D,4,FALSE),0)</f>
        <v>0</v>
      </c>
      <c r="P2997" s="9">
        <f>IFERROR(VLOOKUP(Tabla1[[#This Row],[FECHA]],'RECAUDOS DE RESOLUCIONES'!A:D,3,FALSE),0)</f>
        <v>0</v>
      </c>
      <c r="Q299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99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997" s="11">
        <f>IFERROR(VLOOKUP(Tabla1[[#This Row],[FECHA]],'RECAUDOS LOCALES'!A:D,4,FALSE),0)</f>
        <v>4</v>
      </c>
      <c r="T2997" s="9">
        <f>IFERROR(VLOOKUP(Tabla1[[#This Row],[FECHA]],'RECAUDOS LOCALES'!A:D,3,FALSE),0)</f>
        <v>526766</v>
      </c>
      <c r="U2997" s="11">
        <f>IFERROR(VLOOKUP(Tabla1[[#This Row],[FECHA]],'RECAUDOS EXTERNOS'!A:D,4,FALSE),0)</f>
        <v>1</v>
      </c>
      <c r="V2997" s="9">
        <f>IFERROR(VLOOKUP(Tabla1[[#This Row],[FECHA]],'RECAUDOS EXTERNOS'!A:D,3,FALSE),0)</f>
        <v>372100</v>
      </c>
    </row>
    <row r="2998" spans="1:22" x14ac:dyDescent="0.25">
      <c r="A2998" s="1">
        <v>40557</v>
      </c>
      <c r="B2998" s="3" t="s">
        <v>0</v>
      </c>
      <c r="C2998" s="2">
        <v>40544</v>
      </c>
      <c r="D2998" s="5">
        <f>YEAR(Tabla1[[#This Row],[FECHA]])</f>
        <v>2011</v>
      </c>
      <c r="E2998" s="5">
        <f>IFERROR(VLOOKUP(Tabla1[[#This Row],[FECHA]],'COMPARENDOS TOTALES'!A:D,4,FALSE),0)</f>
        <v>5</v>
      </c>
      <c r="F2998" s="9">
        <f>IFERROR(VLOOKUP(Tabla1[[#This Row],[FECHA]],'COMPARENDOS TOTALES'!A:D,3,FALSE),0)</f>
        <v>1499681</v>
      </c>
      <c r="G2998" s="5">
        <f>IFERROR(VLOOKUP(Tabla1[[#This Row],[FECHA]],EXONERACIONES!A:D,4,FALSE),0)</f>
        <v>0</v>
      </c>
      <c r="H2998" s="9">
        <f>IFERROR(VLOOKUP(Tabla1[[#This Row],[FECHA]],EXONERACIONES!A:D,3,FALSE),0)</f>
        <v>0</v>
      </c>
      <c r="I2998" s="5">
        <f>IFERROR(VLOOKUP(Tabla1[[#This Row],[FECHA]],'SIMIT CON RES'!A:D,4,FALSE),0)</f>
        <v>5</v>
      </c>
      <c r="J2998" s="9">
        <f>IFERROR(VLOOKUP(Tabla1[[#This Row],[FECHA]],'SIMIT CON RES'!A:D,3,FALSE),0)</f>
        <v>1499681</v>
      </c>
      <c r="K2998">
        <f>IFERROR(VLOOKUP(Tabla1[[#This Row],[FECHA]],'SIMIT SIN RES'!A:D,4,FALSE),0)</f>
        <v>0</v>
      </c>
      <c r="L2998" s="9">
        <f>IFERROR(VLOOKUP(Tabla1[[#This Row],[FECHA]],'SIMIT SIN RES'!A:D,3,FALSE),0)</f>
        <v>0</v>
      </c>
      <c r="M2998" s="5">
        <f>IFERROR(VLOOKUP(Tabla1[[#This Row],[FECHA]],'RECAUDOS DE COMPARENDOS'!A:D,4,FALSE),0)</f>
        <v>0</v>
      </c>
      <c r="N2998" s="9">
        <f>IFERROR(VLOOKUP(Tabla1[[#This Row],[FECHA]],'RECAUDOS DE COMPARENDOS'!A:D,3,FALSE),0)</f>
        <v>0</v>
      </c>
      <c r="O2998" s="5">
        <f>IFERROR(VLOOKUP(Tabla1[[#This Row],[FECHA]],'RECAUDOS DE RESOLUCIONES'!A:D,4,FALSE),0)</f>
        <v>0</v>
      </c>
      <c r="P2998" s="9">
        <f>IFERROR(VLOOKUP(Tabla1[[#This Row],[FECHA]],'RECAUDOS DE RESOLUCIONES'!A:D,3,FALSE),0)</f>
        <v>0</v>
      </c>
      <c r="Q299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299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2998" s="11">
        <f>IFERROR(VLOOKUP(Tabla1[[#This Row],[FECHA]],'RECAUDOS LOCALES'!A:D,4,FALSE),0)</f>
        <v>1</v>
      </c>
      <c r="T2998" s="9">
        <f>IFERROR(VLOOKUP(Tabla1[[#This Row],[FECHA]],'RECAUDOS LOCALES'!A:D,3,FALSE),0)</f>
        <v>66254</v>
      </c>
      <c r="U2998" s="11">
        <f>IFERROR(VLOOKUP(Tabla1[[#This Row],[FECHA]],'RECAUDOS EXTERNOS'!A:D,4,FALSE),0)</f>
        <v>0</v>
      </c>
      <c r="V2998" s="9">
        <f>IFERROR(VLOOKUP(Tabla1[[#This Row],[FECHA]],'RECAUDOS EXTERNOS'!A:D,3,FALSE),0)</f>
        <v>0</v>
      </c>
    </row>
    <row r="2999" spans="1:22" x14ac:dyDescent="0.25">
      <c r="A2999" s="1">
        <v>40558</v>
      </c>
      <c r="B2999" s="3" t="s">
        <v>5</v>
      </c>
      <c r="C2999" s="2">
        <v>40544</v>
      </c>
      <c r="D2999" s="5">
        <f>YEAR(Tabla1[[#This Row],[FECHA]])</f>
        <v>2011</v>
      </c>
      <c r="E2999" s="5">
        <f>IFERROR(VLOOKUP(Tabla1[[#This Row],[FECHA]],'COMPARENDOS TOTALES'!A:D,4,FALSE),0)</f>
        <v>14</v>
      </c>
      <c r="F2999" s="9">
        <f>IFERROR(VLOOKUP(Tabla1[[#This Row],[FECHA]],'COMPARENDOS TOTALES'!A:D,3,FALSE),0)</f>
        <v>6320081</v>
      </c>
      <c r="G2999" s="5">
        <f>IFERROR(VLOOKUP(Tabla1[[#This Row],[FECHA]],EXONERACIONES!A:D,4,FALSE),0)</f>
        <v>0</v>
      </c>
      <c r="H2999" s="9">
        <f>IFERROR(VLOOKUP(Tabla1[[#This Row],[FECHA]],EXONERACIONES!A:D,3,FALSE),0)</f>
        <v>0</v>
      </c>
      <c r="I2999" s="5">
        <f>IFERROR(VLOOKUP(Tabla1[[#This Row],[FECHA]],'SIMIT CON RES'!A:D,4,FALSE),0)</f>
        <v>12</v>
      </c>
      <c r="J2999" s="9">
        <f>IFERROR(VLOOKUP(Tabla1[[#This Row],[FECHA]],'SIMIT CON RES'!A:D,3,FALSE),0)</f>
        <v>5909454</v>
      </c>
      <c r="K2999">
        <f>IFERROR(VLOOKUP(Tabla1[[#This Row],[FECHA]],'SIMIT SIN RES'!A:D,4,FALSE),0)</f>
        <v>0</v>
      </c>
      <c r="L2999" s="9">
        <f>IFERROR(VLOOKUP(Tabla1[[#This Row],[FECHA]],'SIMIT SIN RES'!A:D,3,FALSE),0)</f>
        <v>0</v>
      </c>
      <c r="M2999" s="5">
        <f>IFERROR(VLOOKUP(Tabla1[[#This Row],[FECHA]],'RECAUDOS DE COMPARENDOS'!A:D,4,FALSE),0)</f>
        <v>1</v>
      </c>
      <c r="N2999" s="9">
        <f>IFERROR(VLOOKUP(Tabla1[[#This Row],[FECHA]],'RECAUDOS DE COMPARENDOS'!A:D,3,FALSE),0)</f>
        <v>142827</v>
      </c>
      <c r="O2999" s="5">
        <f>IFERROR(VLOOKUP(Tabla1[[#This Row],[FECHA]],'RECAUDOS DE RESOLUCIONES'!A:D,4,FALSE),0)</f>
        <v>0</v>
      </c>
      <c r="P2999" s="9">
        <f>IFERROR(VLOOKUP(Tabla1[[#This Row],[FECHA]],'RECAUDOS DE RESOLUCIONES'!A:D,3,FALSE),0)</f>
        <v>0</v>
      </c>
      <c r="Q299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2999" s="9">
        <f>Tabla1[V. COMPARENDOS]-(Tabla1[V. EXONERACIONES]+Tabla1[[#This Row],[V. SIMIT CON RESOLUCION]]+Tabla1[[#This Row],[V. SIMIT SIN RESOLUCION]]+Tabla1[[#This Row],[V. RECAUDOS COMPARENDOS]]+Tabla1[[#This Row],[V. RECAUDOS RESOLUCIONES]])</f>
        <v>267800</v>
      </c>
      <c r="S2999" s="11">
        <f>IFERROR(VLOOKUP(Tabla1[[#This Row],[FECHA]],'RECAUDOS LOCALES'!A:D,4,FALSE),0)</f>
        <v>0</v>
      </c>
      <c r="T2999" s="9">
        <f>IFERROR(VLOOKUP(Tabla1[[#This Row],[FECHA]],'RECAUDOS LOCALES'!A:D,3,FALSE),0)</f>
        <v>0</v>
      </c>
      <c r="U2999" s="11">
        <f>IFERROR(VLOOKUP(Tabla1[[#This Row],[FECHA]],'RECAUDOS EXTERNOS'!A:D,4,FALSE),0)</f>
        <v>1</v>
      </c>
      <c r="V2999" s="9">
        <f>IFERROR(VLOOKUP(Tabla1[[#This Row],[FECHA]],'RECAUDOS EXTERNOS'!A:D,3,FALSE),0)</f>
        <v>218100</v>
      </c>
    </row>
    <row r="3000" spans="1:22" x14ac:dyDescent="0.25">
      <c r="A3000" s="1">
        <v>40559</v>
      </c>
      <c r="B3000" s="3" t="s">
        <v>4</v>
      </c>
      <c r="C3000" s="2">
        <v>40544</v>
      </c>
      <c r="D3000" s="5">
        <f>YEAR(Tabla1[[#This Row],[FECHA]])</f>
        <v>2011</v>
      </c>
      <c r="E3000" s="5">
        <f>IFERROR(VLOOKUP(Tabla1[[#This Row],[FECHA]],'COMPARENDOS TOTALES'!A:D,4,FALSE),0)</f>
        <v>9</v>
      </c>
      <c r="F3000" s="9">
        <f>IFERROR(VLOOKUP(Tabla1[[#This Row],[FECHA]],'COMPARENDOS TOTALES'!A:D,3,FALSE),0)</f>
        <v>3624227</v>
      </c>
      <c r="G3000" s="5">
        <f>IFERROR(VLOOKUP(Tabla1[[#This Row],[FECHA]],EXONERACIONES!A:D,4,FALSE),0)</f>
        <v>1</v>
      </c>
      <c r="H3000" s="9">
        <f>IFERROR(VLOOKUP(Tabla1[[#This Row],[FECHA]],EXONERACIONES!A:D,3,FALSE),0)</f>
        <v>535600</v>
      </c>
      <c r="I3000" s="5">
        <f>IFERROR(VLOOKUP(Tabla1[[#This Row],[FECHA]],'SIMIT CON RES'!A:D,4,FALSE),0)</f>
        <v>7</v>
      </c>
      <c r="J3000" s="9">
        <f>IFERROR(VLOOKUP(Tabla1[[#This Row],[FECHA]],'SIMIT CON RES'!A:D,3,FALSE),0)</f>
        <v>2553027</v>
      </c>
      <c r="K3000">
        <f>IFERROR(VLOOKUP(Tabla1[[#This Row],[FECHA]],'SIMIT SIN RES'!A:D,4,FALSE),0)</f>
        <v>0</v>
      </c>
      <c r="L3000" s="9">
        <f>IFERROR(VLOOKUP(Tabla1[[#This Row],[FECHA]],'SIMIT SIN RES'!A:D,3,FALSE),0)</f>
        <v>0</v>
      </c>
      <c r="M3000" s="5">
        <f>IFERROR(VLOOKUP(Tabla1[[#This Row],[FECHA]],'RECAUDOS DE COMPARENDOS'!A:D,4,FALSE),0)</f>
        <v>0</v>
      </c>
      <c r="N3000" s="9">
        <f>IFERROR(VLOOKUP(Tabla1[[#This Row],[FECHA]],'RECAUDOS DE COMPARENDOS'!A:D,3,FALSE),0)</f>
        <v>0</v>
      </c>
      <c r="O3000" s="5">
        <f>IFERROR(VLOOKUP(Tabla1[[#This Row],[FECHA]],'RECAUDOS DE RESOLUCIONES'!A:D,4,FALSE),0)</f>
        <v>0</v>
      </c>
      <c r="P3000" s="9">
        <f>IFERROR(VLOOKUP(Tabla1[[#This Row],[FECHA]],'RECAUDOS DE RESOLUCIONES'!A:D,3,FALSE),0)</f>
        <v>0</v>
      </c>
      <c r="Q300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000" s="9">
        <f>Tabla1[V. COMPARENDOS]-(Tabla1[V. EXONERACIONES]+Tabla1[[#This Row],[V. SIMIT CON RESOLUCION]]+Tabla1[[#This Row],[V. SIMIT SIN RESOLUCION]]+Tabla1[[#This Row],[V. RECAUDOS COMPARENDOS]]+Tabla1[[#This Row],[V. RECAUDOS RESOLUCIONES]])</f>
        <v>535600</v>
      </c>
      <c r="S3000" s="11">
        <f>IFERROR(VLOOKUP(Tabla1[[#This Row],[FECHA]],'RECAUDOS LOCALES'!A:D,4,FALSE),0)</f>
        <v>0</v>
      </c>
      <c r="T3000" s="9">
        <f>IFERROR(VLOOKUP(Tabla1[[#This Row],[FECHA]],'RECAUDOS LOCALES'!A:D,3,FALSE),0)</f>
        <v>0</v>
      </c>
      <c r="U3000" s="11">
        <f>IFERROR(VLOOKUP(Tabla1[[#This Row],[FECHA]],'RECAUDOS EXTERNOS'!A:D,4,FALSE),0)</f>
        <v>0</v>
      </c>
      <c r="V3000" s="9">
        <f>IFERROR(VLOOKUP(Tabla1[[#This Row],[FECHA]],'RECAUDOS EXTERNOS'!A:D,3,FALSE),0)</f>
        <v>0</v>
      </c>
    </row>
    <row r="3001" spans="1:22" x14ac:dyDescent="0.25">
      <c r="A3001" s="1">
        <v>40560</v>
      </c>
      <c r="B3001" s="3" t="s">
        <v>1</v>
      </c>
      <c r="C3001" s="2">
        <v>40544</v>
      </c>
      <c r="D3001" s="5">
        <f>YEAR(Tabla1[[#This Row],[FECHA]])</f>
        <v>2011</v>
      </c>
      <c r="E3001" s="5">
        <f>IFERROR(VLOOKUP(Tabla1[[#This Row],[FECHA]],'COMPARENDOS TOTALES'!A:D,4,FALSE),0)</f>
        <v>3</v>
      </c>
      <c r="F3001" s="9">
        <f>IFERROR(VLOOKUP(Tabla1[[#This Row],[FECHA]],'COMPARENDOS TOTALES'!A:D,3,FALSE),0)</f>
        <v>803400</v>
      </c>
      <c r="G3001" s="5">
        <f>IFERROR(VLOOKUP(Tabla1[[#This Row],[FECHA]],EXONERACIONES!A:D,4,FALSE),0)</f>
        <v>0</v>
      </c>
      <c r="H3001" s="9">
        <f>IFERROR(VLOOKUP(Tabla1[[#This Row],[FECHA]],EXONERACIONES!A:D,3,FALSE),0)</f>
        <v>0</v>
      </c>
      <c r="I3001" s="5">
        <f>IFERROR(VLOOKUP(Tabla1[[#This Row],[FECHA]],'SIMIT CON RES'!A:D,4,FALSE),0)</f>
        <v>1</v>
      </c>
      <c r="J3001" s="9">
        <f>IFERROR(VLOOKUP(Tabla1[[#This Row],[FECHA]],'SIMIT CON RES'!A:D,3,FALSE),0)</f>
        <v>267800</v>
      </c>
      <c r="K3001">
        <f>IFERROR(VLOOKUP(Tabla1[[#This Row],[FECHA]],'SIMIT SIN RES'!A:D,4,FALSE),0)</f>
        <v>0</v>
      </c>
      <c r="L3001" s="9">
        <f>IFERROR(VLOOKUP(Tabla1[[#This Row],[FECHA]],'SIMIT SIN RES'!A:D,3,FALSE),0)</f>
        <v>0</v>
      </c>
      <c r="M3001" s="5">
        <f>IFERROR(VLOOKUP(Tabla1[[#This Row],[FECHA]],'RECAUDOS DE COMPARENDOS'!A:D,4,FALSE),0)</f>
        <v>1</v>
      </c>
      <c r="N3001" s="9">
        <f>IFERROR(VLOOKUP(Tabla1[[#This Row],[FECHA]],'RECAUDOS DE COMPARENDOS'!A:D,3,FALSE),0)</f>
        <v>267800</v>
      </c>
      <c r="O3001" s="5">
        <f>IFERROR(VLOOKUP(Tabla1[[#This Row],[FECHA]],'RECAUDOS DE RESOLUCIONES'!A:D,4,FALSE),0)</f>
        <v>0</v>
      </c>
      <c r="P3001" s="9">
        <f>IFERROR(VLOOKUP(Tabla1[[#This Row],[FECHA]],'RECAUDOS DE RESOLUCIONES'!A:D,3,FALSE),0)</f>
        <v>0</v>
      </c>
      <c r="Q300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001" s="9">
        <f>Tabla1[V. COMPARENDOS]-(Tabla1[V. EXONERACIONES]+Tabla1[[#This Row],[V. SIMIT CON RESOLUCION]]+Tabla1[[#This Row],[V. SIMIT SIN RESOLUCION]]+Tabla1[[#This Row],[V. RECAUDOS COMPARENDOS]]+Tabla1[[#This Row],[V. RECAUDOS RESOLUCIONES]])</f>
        <v>267800</v>
      </c>
      <c r="S3001" s="11">
        <f>IFERROR(VLOOKUP(Tabla1[[#This Row],[FECHA]],'RECAUDOS LOCALES'!A:D,4,FALSE),0)</f>
        <v>7</v>
      </c>
      <c r="T3001" s="9">
        <f>IFERROR(VLOOKUP(Tabla1[[#This Row],[FECHA]],'RECAUDOS LOCALES'!A:D,3,FALSE),0)</f>
        <v>1198110</v>
      </c>
      <c r="U3001" s="11">
        <f>IFERROR(VLOOKUP(Tabla1[[#This Row],[FECHA]],'RECAUDOS EXTERNOS'!A:D,4,FALSE),0)</f>
        <v>4</v>
      </c>
      <c r="V3001" s="9">
        <f>IFERROR(VLOOKUP(Tabla1[[#This Row],[FECHA]],'RECAUDOS EXTERNOS'!A:D,3,FALSE),0)</f>
        <v>983200</v>
      </c>
    </row>
    <row r="3002" spans="1:22" x14ac:dyDescent="0.25">
      <c r="A3002" s="1">
        <v>40561</v>
      </c>
      <c r="B3002" s="3" t="s">
        <v>2</v>
      </c>
      <c r="C3002" s="2">
        <v>40544</v>
      </c>
      <c r="D3002" s="5">
        <f>YEAR(Tabla1[[#This Row],[FECHA]])</f>
        <v>2011</v>
      </c>
      <c r="E3002" s="5">
        <f>IFERROR(VLOOKUP(Tabla1[[#This Row],[FECHA]],'COMPARENDOS TOTALES'!A:D,4,FALSE),0)</f>
        <v>0</v>
      </c>
      <c r="F3002" s="9">
        <f>IFERROR(VLOOKUP(Tabla1[[#This Row],[FECHA]],'COMPARENDOS TOTALES'!A:D,3,FALSE),0)</f>
        <v>0</v>
      </c>
      <c r="G3002" s="5">
        <f>IFERROR(VLOOKUP(Tabla1[[#This Row],[FECHA]],EXONERACIONES!A:D,4,FALSE),0)</f>
        <v>0</v>
      </c>
      <c r="H3002" s="9">
        <f>IFERROR(VLOOKUP(Tabla1[[#This Row],[FECHA]],EXONERACIONES!A:D,3,FALSE),0)</f>
        <v>0</v>
      </c>
      <c r="I3002" s="5">
        <f>IFERROR(VLOOKUP(Tabla1[[#This Row],[FECHA]],'SIMIT CON RES'!A:D,4,FALSE),0)</f>
        <v>0</v>
      </c>
      <c r="J3002" s="9">
        <f>IFERROR(VLOOKUP(Tabla1[[#This Row],[FECHA]],'SIMIT CON RES'!A:D,3,FALSE),0)</f>
        <v>0</v>
      </c>
      <c r="K3002">
        <f>IFERROR(VLOOKUP(Tabla1[[#This Row],[FECHA]],'SIMIT SIN RES'!A:D,4,FALSE),0)</f>
        <v>0</v>
      </c>
      <c r="L3002" s="9">
        <f>IFERROR(VLOOKUP(Tabla1[[#This Row],[FECHA]],'SIMIT SIN RES'!A:D,3,FALSE),0)</f>
        <v>0</v>
      </c>
      <c r="M3002" s="5">
        <f>IFERROR(VLOOKUP(Tabla1[[#This Row],[FECHA]],'RECAUDOS DE COMPARENDOS'!A:D,4,FALSE),0)</f>
        <v>0</v>
      </c>
      <c r="N3002" s="9">
        <f>IFERROR(VLOOKUP(Tabla1[[#This Row],[FECHA]],'RECAUDOS DE COMPARENDOS'!A:D,3,FALSE),0)</f>
        <v>0</v>
      </c>
      <c r="O3002" s="5">
        <f>IFERROR(VLOOKUP(Tabla1[[#This Row],[FECHA]],'RECAUDOS DE RESOLUCIONES'!A:D,4,FALSE),0)</f>
        <v>0</v>
      </c>
      <c r="P3002" s="9">
        <f>IFERROR(VLOOKUP(Tabla1[[#This Row],[FECHA]],'RECAUDOS DE RESOLUCIONES'!A:D,3,FALSE),0)</f>
        <v>0</v>
      </c>
      <c r="Q300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00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002" s="11">
        <f>IFERROR(VLOOKUP(Tabla1[[#This Row],[FECHA]],'RECAUDOS LOCALES'!A:D,4,FALSE),0)</f>
        <v>2</v>
      </c>
      <c r="T3002" s="9">
        <f>IFERROR(VLOOKUP(Tabla1[[#This Row],[FECHA]],'RECAUDOS LOCALES'!A:D,3,FALSE),0)</f>
        <v>411375</v>
      </c>
      <c r="U3002" s="11">
        <f>IFERROR(VLOOKUP(Tabla1[[#This Row],[FECHA]],'RECAUDOS EXTERNOS'!A:D,4,FALSE),0)</f>
        <v>2</v>
      </c>
      <c r="V3002" s="9">
        <f>IFERROR(VLOOKUP(Tabla1[[#This Row],[FECHA]],'RECAUDOS EXTERNOS'!A:D,3,FALSE),0)</f>
        <v>411200</v>
      </c>
    </row>
    <row r="3003" spans="1:22" x14ac:dyDescent="0.25">
      <c r="A3003" s="1">
        <v>40562</v>
      </c>
      <c r="B3003" s="3" t="s">
        <v>3</v>
      </c>
      <c r="C3003" s="2">
        <v>40544</v>
      </c>
      <c r="D3003" s="5">
        <f>YEAR(Tabla1[[#This Row],[FECHA]])</f>
        <v>2011</v>
      </c>
      <c r="E3003" s="5">
        <f>IFERROR(VLOOKUP(Tabla1[[#This Row],[FECHA]],'COMPARENDOS TOTALES'!A:D,4,FALSE),0)</f>
        <v>12</v>
      </c>
      <c r="F3003" s="9">
        <f>IFERROR(VLOOKUP(Tabla1[[#This Row],[FECHA]],'COMPARENDOS TOTALES'!A:D,3,FALSE),0)</f>
        <v>4963227</v>
      </c>
      <c r="G3003" s="5">
        <f>IFERROR(VLOOKUP(Tabla1[[#This Row],[FECHA]],EXONERACIONES!A:D,4,FALSE),0)</f>
        <v>3</v>
      </c>
      <c r="H3003" s="9">
        <f>IFERROR(VLOOKUP(Tabla1[[#This Row],[FECHA]],EXONERACIONES!A:D,3,FALSE),0)</f>
        <v>1606800</v>
      </c>
      <c r="I3003" s="5">
        <f>IFERROR(VLOOKUP(Tabla1[[#This Row],[FECHA]],'SIMIT CON RES'!A:D,4,FALSE),0)</f>
        <v>6</v>
      </c>
      <c r="J3003" s="9">
        <f>IFERROR(VLOOKUP(Tabla1[[#This Row],[FECHA]],'SIMIT CON RES'!A:D,3,FALSE),0)</f>
        <v>1749627</v>
      </c>
      <c r="K3003">
        <f>IFERROR(VLOOKUP(Tabla1[[#This Row],[FECHA]],'SIMIT SIN RES'!A:D,4,FALSE),0)</f>
        <v>0</v>
      </c>
      <c r="L3003" s="9">
        <f>IFERROR(VLOOKUP(Tabla1[[#This Row],[FECHA]],'SIMIT SIN RES'!A:D,3,FALSE),0)</f>
        <v>0</v>
      </c>
      <c r="M3003" s="5">
        <f>IFERROR(VLOOKUP(Tabla1[[#This Row],[FECHA]],'RECAUDOS DE COMPARENDOS'!A:D,4,FALSE),0)</f>
        <v>2</v>
      </c>
      <c r="N3003" s="9">
        <f>IFERROR(VLOOKUP(Tabla1[[#This Row],[FECHA]],'RECAUDOS DE COMPARENDOS'!A:D,3,FALSE),0)</f>
        <v>1071200</v>
      </c>
      <c r="O3003" s="5">
        <f>IFERROR(VLOOKUP(Tabla1[[#This Row],[FECHA]],'RECAUDOS DE RESOLUCIONES'!A:D,4,FALSE),0)</f>
        <v>0</v>
      </c>
      <c r="P3003" s="9">
        <f>IFERROR(VLOOKUP(Tabla1[[#This Row],[FECHA]],'RECAUDOS DE RESOLUCIONES'!A:D,3,FALSE),0)</f>
        <v>0</v>
      </c>
      <c r="Q300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003" s="9">
        <f>Tabla1[V. COMPARENDOS]-(Tabla1[V. EXONERACIONES]+Tabla1[[#This Row],[V. SIMIT CON RESOLUCION]]+Tabla1[[#This Row],[V. SIMIT SIN RESOLUCION]]+Tabla1[[#This Row],[V. RECAUDOS COMPARENDOS]]+Tabla1[[#This Row],[V. RECAUDOS RESOLUCIONES]])</f>
        <v>535600</v>
      </c>
      <c r="S3003" s="11">
        <f>IFERROR(VLOOKUP(Tabla1[[#This Row],[FECHA]],'RECAUDOS LOCALES'!A:D,4,FALSE),0)</f>
        <v>4</v>
      </c>
      <c r="T3003" s="9">
        <f>IFERROR(VLOOKUP(Tabla1[[#This Row],[FECHA]],'RECAUDOS LOCALES'!A:D,3,FALSE),0)</f>
        <v>588308</v>
      </c>
      <c r="U3003" s="11">
        <f>IFERROR(VLOOKUP(Tabla1[[#This Row],[FECHA]],'RECAUDOS EXTERNOS'!A:D,4,FALSE),0)</f>
        <v>0</v>
      </c>
      <c r="V3003" s="9">
        <f>IFERROR(VLOOKUP(Tabla1[[#This Row],[FECHA]],'RECAUDOS EXTERNOS'!A:D,3,FALSE),0)</f>
        <v>0</v>
      </c>
    </row>
    <row r="3004" spans="1:22" x14ac:dyDescent="0.25">
      <c r="A3004" s="1">
        <v>40563</v>
      </c>
      <c r="B3004" s="3" t="s">
        <v>6</v>
      </c>
      <c r="C3004" s="2">
        <v>40544</v>
      </c>
      <c r="D3004" s="5">
        <f>YEAR(Tabla1[[#This Row],[FECHA]])</f>
        <v>2011</v>
      </c>
      <c r="E3004" s="5">
        <f>IFERROR(VLOOKUP(Tabla1[[#This Row],[FECHA]],'COMPARENDOS TOTALES'!A:D,4,FALSE),0)</f>
        <v>9</v>
      </c>
      <c r="F3004" s="9">
        <f>IFERROR(VLOOKUP(Tabla1[[#This Row],[FECHA]],'COMPARENDOS TOTALES'!A:D,3,FALSE),0)</f>
        <v>3231454</v>
      </c>
      <c r="G3004" s="5">
        <f>IFERROR(VLOOKUP(Tabla1[[#This Row],[FECHA]],EXONERACIONES!A:D,4,FALSE),0)</f>
        <v>2</v>
      </c>
      <c r="H3004" s="9">
        <f>IFERROR(VLOOKUP(Tabla1[[#This Row],[FECHA]],EXONERACIONES!A:D,3,FALSE),0)</f>
        <v>1071200</v>
      </c>
      <c r="I3004" s="5">
        <f>IFERROR(VLOOKUP(Tabla1[[#This Row],[FECHA]],'SIMIT CON RES'!A:D,4,FALSE),0)</f>
        <v>7</v>
      </c>
      <c r="J3004" s="9">
        <f>IFERROR(VLOOKUP(Tabla1[[#This Row],[FECHA]],'SIMIT CON RES'!A:D,3,FALSE),0)</f>
        <v>2160254</v>
      </c>
      <c r="K3004">
        <f>IFERROR(VLOOKUP(Tabla1[[#This Row],[FECHA]],'SIMIT SIN RES'!A:D,4,FALSE),0)</f>
        <v>0</v>
      </c>
      <c r="L3004" s="9">
        <f>IFERROR(VLOOKUP(Tabla1[[#This Row],[FECHA]],'SIMIT SIN RES'!A:D,3,FALSE),0)</f>
        <v>0</v>
      </c>
      <c r="M3004" s="5">
        <f>IFERROR(VLOOKUP(Tabla1[[#This Row],[FECHA]],'RECAUDOS DE COMPARENDOS'!A:D,4,FALSE),0)</f>
        <v>1</v>
      </c>
      <c r="N3004" s="9">
        <f>IFERROR(VLOOKUP(Tabla1[[#This Row],[FECHA]],'RECAUDOS DE COMPARENDOS'!A:D,3,FALSE),0)</f>
        <v>142827</v>
      </c>
      <c r="O3004" s="5">
        <f>IFERROR(VLOOKUP(Tabla1[[#This Row],[FECHA]],'RECAUDOS DE RESOLUCIONES'!A:D,4,FALSE),0)</f>
        <v>0</v>
      </c>
      <c r="P3004" s="9">
        <f>IFERROR(VLOOKUP(Tabla1[[#This Row],[FECHA]],'RECAUDOS DE RESOLUCIONES'!A:D,3,FALSE),0)</f>
        <v>0</v>
      </c>
      <c r="Q300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-1</v>
      </c>
      <c r="R3004" s="9">
        <f>Tabla1[V. COMPARENDOS]-(Tabla1[V. EXONERACIONES]+Tabla1[[#This Row],[V. SIMIT CON RESOLUCION]]+Tabla1[[#This Row],[V. SIMIT SIN RESOLUCION]]+Tabla1[[#This Row],[V. RECAUDOS COMPARENDOS]]+Tabla1[[#This Row],[V. RECAUDOS RESOLUCIONES]])</f>
        <v>-142827</v>
      </c>
      <c r="S3004" s="11">
        <f>IFERROR(VLOOKUP(Tabla1[[#This Row],[FECHA]],'RECAUDOS LOCALES'!A:D,4,FALSE),0)</f>
        <v>2</v>
      </c>
      <c r="T3004" s="9">
        <f>IFERROR(VLOOKUP(Tabla1[[#This Row],[FECHA]],'RECAUDOS LOCALES'!A:D,3,FALSE),0)</f>
        <v>420225</v>
      </c>
      <c r="U3004" s="11">
        <f>IFERROR(VLOOKUP(Tabla1[[#This Row],[FECHA]],'RECAUDOS EXTERNOS'!A:D,4,FALSE),0)</f>
        <v>1</v>
      </c>
      <c r="V3004" s="9">
        <f>IFERROR(VLOOKUP(Tabla1[[#This Row],[FECHA]],'RECAUDOS EXTERNOS'!A:D,3,FALSE),0)</f>
        <v>122900</v>
      </c>
    </row>
    <row r="3005" spans="1:22" x14ac:dyDescent="0.25">
      <c r="A3005" s="1">
        <v>40564</v>
      </c>
      <c r="B3005" s="3" t="s">
        <v>0</v>
      </c>
      <c r="C3005" s="2">
        <v>40544</v>
      </c>
      <c r="D3005" s="5">
        <f>YEAR(Tabla1[[#This Row],[FECHA]])</f>
        <v>2011</v>
      </c>
      <c r="E3005" s="5">
        <f>IFERROR(VLOOKUP(Tabla1[[#This Row],[FECHA]],'COMPARENDOS TOTALES'!A:D,4,FALSE),0)</f>
        <v>0</v>
      </c>
      <c r="F3005" s="9">
        <f>IFERROR(VLOOKUP(Tabla1[[#This Row],[FECHA]],'COMPARENDOS TOTALES'!A:D,3,FALSE),0)</f>
        <v>0</v>
      </c>
      <c r="G3005" s="5">
        <f>IFERROR(VLOOKUP(Tabla1[[#This Row],[FECHA]],EXONERACIONES!A:D,4,FALSE),0)</f>
        <v>0</v>
      </c>
      <c r="H3005" s="9">
        <f>IFERROR(VLOOKUP(Tabla1[[#This Row],[FECHA]],EXONERACIONES!A:D,3,FALSE),0)</f>
        <v>0</v>
      </c>
      <c r="I3005" s="5">
        <f>IFERROR(VLOOKUP(Tabla1[[#This Row],[FECHA]],'SIMIT CON RES'!A:D,4,FALSE),0)</f>
        <v>0</v>
      </c>
      <c r="J3005" s="9">
        <f>IFERROR(VLOOKUP(Tabla1[[#This Row],[FECHA]],'SIMIT CON RES'!A:D,3,FALSE),0)</f>
        <v>0</v>
      </c>
      <c r="K3005">
        <f>IFERROR(VLOOKUP(Tabla1[[#This Row],[FECHA]],'SIMIT SIN RES'!A:D,4,FALSE),0)</f>
        <v>0</v>
      </c>
      <c r="L3005" s="9">
        <f>IFERROR(VLOOKUP(Tabla1[[#This Row],[FECHA]],'SIMIT SIN RES'!A:D,3,FALSE),0)</f>
        <v>0</v>
      </c>
      <c r="M3005" s="5">
        <f>IFERROR(VLOOKUP(Tabla1[[#This Row],[FECHA]],'RECAUDOS DE COMPARENDOS'!A:D,4,FALSE),0)</f>
        <v>0</v>
      </c>
      <c r="N3005" s="9">
        <f>IFERROR(VLOOKUP(Tabla1[[#This Row],[FECHA]],'RECAUDOS DE COMPARENDOS'!A:D,3,FALSE),0)</f>
        <v>0</v>
      </c>
      <c r="O3005" s="5">
        <f>IFERROR(VLOOKUP(Tabla1[[#This Row],[FECHA]],'RECAUDOS DE RESOLUCIONES'!A:D,4,FALSE),0)</f>
        <v>0</v>
      </c>
      <c r="P3005" s="9">
        <f>IFERROR(VLOOKUP(Tabla1[[#This Row],[FECHA]],'RECAUDOS DE RESOLUCIONES'!A:D,3,FALSE),0)</f>
        <v>0</v>
      </c>
      <c r="Q300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00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005" s="11">
        <f>IFERROR(VLOOKUP(Tabla1[[#This Row],[FECHA]],'RECAUDOS LOCALES'!A:D,4,FALSE),0)</f>
        <v>0</v>
      </c>
      <c r="T3005" s="9">
        <f>IFERROR(VLOOKUP(Tabla1[[#This Row],[FECHA]],'RECAUDOS LOCALES'!A:D,3,FALSE),0)</f>
        <v>0</v>
      </c>
      <c r="U3005" s="11">
        <f>IFERROR(VLOOKUP(Tabla1[[#This Row],[FECHA]],'RECAUDOS EXTERNOS'!A:D,4,FALSE),0)</f>
        <v>5</v>
      </c>
      <c r="V3005" s="9">
        <f>IFERROR(VLOOKUP(Tabla1[[#This Row],[FECHA]],'RECAUDOS EXTERNOS'!A:D,3,FALSE),0)</f>
        <v>1134950</v>
      </c>
    </row>
    <row r="3006" spans="1:22" x14ac:dyDescent="0.25">
      <c r="A3006" s="1">
        <v>40565</v>
      </c>
      <c r="B3006" s="3" t="s">
        <v>5</v>
      </c>
      <c r="C3006" s="2">
        <v>40544</v>
      </c>
      <c r="D3006" s="5">
        <f>YEAR(Tabla1[[#This Row],[FECHA]])</f>
        <v>2011</v>
      </c>
      <c r="E3006" s="5">
        <f>IFERROR(VLOOKUP(Tabla1[[#This Row],[FECHA]],'COMPARENDOS TOTALES'!A:D,4,FALSE),0)</f>
        <v>1</v>
      </c>
      <c r="F3006" s="9">
        <f>IFERROR(VLOOKUP(Tabla1[[#This Row],[FECHA]],'COMPARENDOS TOTALES'!A:D,3,FALSE),0)</f>
        <v>267800</v>
      </c>
      <c r="G3006" s="5">
        <f>IFERROR(VLOOKUP(Tabla1[[#This Row],[FECHA]],EXONERACIONES!A:D,4,FALSE),0)</f>
        <v>0</v>
      </c>
      <c r="H3006" s="9">
        <f>IFERROR(VLOOKUP(Tabla1[[#This Row],[FECHA]],EXONERACIONES!A:D,3,FALSE),0)</f>
        <v>0</v>
      </c>
      <c r="I3006" s="5">
        <f>IFERROR(VLOOKUP(Tabla1[[#This Row],[FECHA]],'SIMIT CON RES'!A:D,4,FALSE),0)</f>
        <v>0</v>
      </c>
      <c r="J3006" s="9">
        <f>IFERROR(VLOOKUP(Tabla1[[#This Row],[FECHA]],'SIMIT CON RES'!A:D,3,FALSE),0)</f>
        <v>0</v>
      </c>
      <c r="K3006">
        <f>IFERROR(VLOOKUP(Tabla1[[#This Row],[FECHA]],'SIMIT SIN RES'!A:D,4,FALSE),0)</f>
        <v>0</v>
      </c>
      <c r="L3006" s="9">
        <f>IFERROR(VLOOKUP(Tabla1[[#This Row],[FECHA]],'SIMIT SIN RES'!A:D,3,FALSE),0)</f>
        <v>0</v>
      </c>
      <c r="M3006" s="5">
        <f>IFERROR(VLOOKUP(Tabla1[[#This Row],[FECHA]],'RECAUDOS DE COMPARENDOS'!A:D,4,FALSE),0)</f>
        <v>0</v>
      </c>
      <c r="N3006" s="9">
        <f>IFERROR(VLOOKUP(Tabla1[[#This Row],[FECHA]],'RECAUDOS DE COMPARENDOS'!A:D,3,FALSE),0)</f>
        <v>0</v>
      </c>
      <c r="O3006" s="5">
        <f>IFERROR(VLOOKUP(Tabla1[[#This Row],[FECHA]],'RECAUDOS DE RESOLUCIONES'!A:D,4,FALSE),0)</f>
        <v>0</v>
      </c>
      <c r="P3006" s="9">
        <f>IFERROR(VLOOKUP(Tabla1[[#This Row],[FECHA]],'RECAUDOS DE RESOLUCIONES'!A:D,3,FALSE),0)</f>
        <v>0</v>
      </c>
      <c r="Q300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006" s="9">
        <f>Tabla1[V. COMPARENDOS]-(Tabla1[V. EXONERACIONES]+Tabla1[[#This Row],[V. SIMIT CON RESOLUCION]]+Tabla1[[#This Row],[V. SIMIT SIN RESOLUCION]]+Tabla1[[#This Row],[V. RECAUDOS COMPARENDOS]]+Tabla1[[#This Row],[V. RECAUDOS RESOLUCIONES]])</f>
        <v>267800</v>
      </c>
      <c r="S3006" s="11">
        <f>IFERROR(VLOOKUP(Tabla1[[#This Row],[FECHA]],'RECAUDOS LOCALES'!A:D,4,FALSE),0)</f>
        <v>0</v>
      </c>
      <c r="T3006" s="9">
        <f>IFERROR(VLOOKUP(Tabla1[[#This Row],[FECHA]],'RECAUDOS LOCALES'!A:D,3,FALSE),0)</f>
        <v>0</v>
      </c>
      <c r="U3006" s="11">
        <f>IFERROR(VLOOKUP(Tabla1[[#This Row],[FECHA]],'RECAUDOS EXTERNOS'!A:D,4,FALSE),0)</f>
        <v>0</v>
      </c>
      <c r="V3006" s="9">
        <f>IFERROR(VLOOKUP(Tabla1[[#This Row],[FECHA]],'RECAUDOS EXTERNOS'!A:D,3,FALSE),0)</f>
        <v>0</v>
      </c>
    </row>
    <row r="3007" spans="1:22" x14ac:dyDescent="0.25">
      <c r="A3007" s="1">
        <v>40566</v>
      </c>
      <c r="B3007" s="3" t="s">
        <v>4</v>
      </c>
      <c r="C3007" s="2">
        <v>40544</v>
      </c>
      <c r="D3007" s="5">
        <f>YEAR(Tabla1[[#This Row],[FECHA]])</f>
        <v>2011</v>
      </c>
      <c r="E3007" s="5">
        <f>IFERROR(VLOOKUP(Tabla1[[#This Row],[FECHA]],'COMPARENDOS TOTALES'!A:D,4,FALSE),0)</f>
        <v>19</v>
      </c>
      <c r="F3007" s="9">
        <f>IFERROR(VLOOKUP(Tabla1[[#This Row],[FECHA]],'COMPARENDOS TOTALES'!A:D,3,FALSE),0)</f>
        <v>9140908</v>
      </c>
      <c r="G3007" s="5">
        <f>IFERROR(VLOOKUP(Tabla1[[#This Row],[FECHA]],EXONERACIONES!A:D,4,FALSE),0)</f>
        <v>3</v>
      </c>
      <c r="H3007" s="9">
        <f>IFERROR(VLOOKUP(Tabla1[[#This Row],[FECHA]],EXONERACIONES!A:D,3,FALSE),0)</f>
        <v>1606800</v>
      </c>
      <c r="I3007" s="5">
        <f>IFERROR(VLOOKUP(Tabla1[[#This Row],[FECHA]],'SIMIT CON RES'!A:D,4,FALSE),0)</f>
        <v>14</v>
      </c>
      <c r="J3007" s="9">
        <f>IFERROR(VLOOKUP(Tabla1[[#This Row],[FECHA]],'SIMIT CON RES'!A:D,3,FALSE),0)</f>
        <v>6855681</v>
      </c>
      <c r="K3007">
        <f>IFERROR(VLOOKUP(Tabla1[[#This Row],[FECHA]],'SIMIT SIN RES'!A:D,4,FALSE),0)</f>
        <v>0</v>
      </c>
      <c r="L3007" s="9">
        <f>IFERROR(VLOOKUP(Tabla1[[#This Row],[FECHA]],'SIMIT SIN RES'!A:D,3,FALSE),0)</f>
        <v>0</v>
      </c>
      <c r="M3007" s="5">
        <f>IFERROR(VLOOKUP(Tabla1[[#This Row],[FECHA]],'RECAUDOS DE COMPARENDOS'!A:D,4,FALSE),0)</f>
        <v>2</v>
      </c>
      <c r="N3007" s="9">
        <f>IFERROR(VLOOKUP(Tabla1[[#This Row],[FECHA]],'RECAUDOS DE COMPARENDOS'!A:D,3,FALSE),0)</f>
        <v>678427</v>
      </c>
      <c r="O3007" s="5">
        <f>IFERROR(VLOOKUP(Tabla1[[#This Row],[FECHA]],'RECAUDOS DE RESOLUCIONES'!A:D,4,FALSE),0)</f>
        <v>0</v>
      </c>
      <c r="P3007" s="9">
        <f>IFERROR(VLOOKUP(Tabla1[[#This Row],[FECHA]],'RECAUDOS DE RESOLUCIONES'!A:D,3,FALSE),0)</f>
        <v>0</v>
      </c>
      <c r="Q300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00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007" s="11">
        <f>IFERROR(VLOOKUP(Tabla1[[#This Row],[FECHA]],'RECAUDOS LOCALES'!A:D,4,FALSE),0)</f>
        <v>0</v>
      </c>
      <c r="T3007" s="9">
        <f>IFERROR(VLOOKUP(Tabla1[[#This Row],[FECHA]],'RECAUDOS LOCALES'!A:D,3,FALSE),0)</f>
        <v>0</v>
      </c>
      <c r="U3007" s="11">
        <f>IFERROR(VLOOKUP(Tabla1[[#This Row],[FECHA]],'RECAUDOS EXTERNOS'!A:D,4,FALSE),0)</f>
        <v>0</v>
      </c>
      <c r="V3007" s="9">
        <f>IFERROR(VLOOKUP(Tabla1[[#This Row],[FECHA]],'RECAUDOS EXTERNOS'!A:D,3,FALSE),0)</f>
        <v>0</v>
      </c>
    </row>
    <row r="3008" spans="1:22" x14ac:dyDescent="0.25">
      <c r="A3008" s="1">
        <v>40567</v>
      </c>
      <c r="B3008" s="3" t="s">
        <v>1</v>
      </c>
      <c r="C3008" s="2">
        <v>40544</v>
      </c>
      <c r="D3008" s="5">
        <f>YEAR(Tabla1[[#This Row],[FECHA]])</f>
        <v>2011</v>
      </c>
      <c r="E3008" s="5">
        <f>IFERROR(VLOOKUP(Tabla1[[#This Row],[FECHA]],'COMPARENDOS TOTALES'!A:D,4,FALSE),0)</f>
        <v>8</v>
      </c>
      <c r="F3008" s="9">
        <f>IFERROR(VLOOKUP(Tabla1[[#This Row],[FECHA]],'COMPARENDOS TOTALES'!A:D,3,FALSE),0)</f>
        <v>2553027</v>
      </c>
      <c r="G3008" s="5">
        <f>IFERROR(VLOOKUP(Tabla1[[#This Row],[FECHA]],EXONERACIONES!A:D,4,FALSE),0)</f>
        <v>0</v>
      </c>
      <c r="H3008" s="9">
        <f>IFERROR(VLOOKUP(Tabla1[[#This Row],[FECHA]],EXONERACIONES!A:D,3,FALSE),0)</f>
        <v>0</v>
      </c>
      <c r="I3008" s="5">
        <f>IFERROR(VLOOKUP(Tabla1[[#This Row],[FECHA]],'SIMIT CON RES'!A:D,4,FALSE),0)</f>
        <v>6</v>
      </c>
      <c r="J3008" s="9">
        <f>IFERROR(VLOOKUP(Tabla1[[#This Row],[FECHA]],'SIMIT CON RES'!A:D,3,FALSE),0)</f>
        <v>2017427</v>
      </c>
      <c r="K3008">
        <f>IFERROR(VLOOKUP(Tabla1[[#This Row],[FECHA]],'SIMIT SIN RES'!A:D,4,FALSE),0)</f>
        <v>0</v>
      </c>
      <c r="L3008" s="9">
        <f>IFERROR(VLOOKUP(Tabla1[[#This Row],[FECHA]],'SIMIT SIN RES'!A:D,3,FALSE),0)</f>
        <v>0</v>
      </c>
      <c r="M3008" s="5">
        <f>IFERROR(VLOOKUP(Tabla1[[#This Row],[FECHA]],'RECAUDOS DE COMPARENDOS'!A:D,4,FALSE),0)</f>
        <v>0</v>
      </c>
      <c r="N3008" s="9">
        <f>IFERROR(VLOOKUP(Tabla1[[#This Row],[FECHA]],'RECAUDOS DE COMPARENDOS'!A:D,3,FALSE),0)</f>
        <v>0</v>
      </c>
      <c r="O3008" s="5">
        <f>IFERROR(VLOOKUP(Tabla1[[#This Row],[FECHA]],'RECAUDOS DE RESOLUCIONES'!A:D,4,FALSE),0)</f>
        <v>0</v>
      </c>
      <c r="P3008" s="9">
        <f>IFERROR(VLOOKUP(Tabla1[[#This Row],[FECHA]],'RECAUDOS DE RESOLUCIONES'!A:D,3,FALSE),0)</f>
        <v>0</v>
      </c>
      <c r="Q300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3008" s="9">
        <f>Tabla1[V. COMPARENDOS]-(Tabla1[V. EXONERACIONES]+Tabla1[[#This Row],[V. SIMIT CON RESOLUCION]]+Tabla1[[#This Row],[V. SIMIT SIN RESOLUCION]]+Tabla1[[#This Row],[V. RECAUDOS COMPARENDOS]]+Tabla1[[#This Row],[V. RECAUDOS RESOLUCIONES]])</f>
        <v>535600</v>
      </c>
      <c r="S3008" s="11">
        <f>IFERROR(VLOOKUP(Tabla1[[#This Row],[FECHA]],'RECAUDOS LOCALES'!A:D,4,FALSE),0)</f>
        <v>3</v>
      </c>
      <c r="T3008" s="9">
        <f>IFERROR(VLOOKUP(Tabla1[[#This Row],[FECHA]],'RECAUDOS LOCALES'!A:D,3,FALSE),0)</f>
        <v>309351</v>
      </c>
      <c r="U3008" s="11">
        <f>IFERROR(VLOOKUP(Tabla1[[#This Row],[FECHA]],'RECAUDOS EXTERNOS'!A:D,4,FALSE),0)</f>
        <v>3</v>
      </c>
      <c r="V3008" s="9">
        <f>IFERROR(VLOOKUP(Tabla1[[#This Row],[FECHA]],'RECAUDOS EXTERNOS'!A:D,3,FALSE),0)</f>
        <v>1258200</v>
      </c>
    </row>
    <row r="3009" spans="1:22" x14ac:dyDescent="0.25">
      <c r="A3009" s="1">
        <v>40568</v>
      </c>
      <c r="B3009" s="3" t="s">
        <v>2</v>
      </c>
      <c r="C3009" s="2">
        <v>40544</v>
      </c>
      <c r="D3009" s="5">
        <f>YEAR(Tabla1[[#This Row],[FECHA]])</f>
        <v>2011</v>
      </c>
      <c r="E3009" s="5">
        <f>IFERROR(VLOOKUP(Tabla1[[#This Row],[FECHA]],'COMPARENDOS TOTALES'!A:D,4,FALSE),0)</f>
        <v>10</v>
      </c>
      <c r="F3009" s="9">
        <f>IFERROR(VLOOKUP(Tabla1[[#This Row],[FECHA]],'COMPARENDOS TOTALES'!A:D,3,FALSE),0)</f>
        <v>3499254</v>
      </c>
      <c r="G3009" s="5">
        <f>IFERROR(VLOOKUP(Tabla1[[#This Row],[FECHA]],EXONERACIONES!A:D,4,FALSE),0)</f>
        <v>0</v>
      </c>
      <c r="H3009" s="9">
        <f>IFERROR(VLOOKUP(Tabla1[[#This Row],[FECHA]],EXONERACIONES!A:D,3,FALSE),0)</f>
        <v>0</v>
      </c>
      <c r="I3009" s="5">
        <f>IFERROR(VLOOKUP(Tabla1[[#This Row],[FECHA]],'SIMIT CON RES'!A:D,4,FALSE),0)</f>
        <v>6</v>
      </c>
      <c r="J3009" s="9">
        <f>IFERROR(VLOOKUP(Tabla1[[#This Row],[FECHA]],'SIMIT CON RES'!A:D,3,FALSE),0)</f>
        <v>1892454</v>
      </c>
      <c r="K3009">
        <f>IFERROR(VLOOKUP(Tabla1[[#This Row],[FECHA]],'SIMIT SIN RES'!A:D,4,FALSE),0)</f>
        <v>0</v>
      </c>
      <c r="L3009" s="9">
        <f>IFERROR(VLOOKUP(Tabla1[[#This Row],[FECHA]],'SIMIT SIN RES'!A:D,3,FALSE),0)</f>
        <v>0</v>
      </c>
      <c r="M3009" s="5">
        <f>IFERROR(VLOOKUP(Tabla1[[#This Row],[FECHA]],'RECAUDOS DE COMPARENDOS'!A:D,4,FALSE),0)</f>
        <v>0</v>
      </c>
      <c r="N3009" s="9">
        <f>IFERROR(VLOOKUP(Tabla1[[#This Row],[FECHA]],'RECAUDOS DE COMPARENDOS'!A:D,3,FALSE),0)</f>
        <v>0</v>
      </c>
      <c r="O3009" s="5">
        <f>IFERROR(VLOOKUP(Tabla1[[#This Row],[FECHA]],'RECAUDOS DE RESOLUCIONES'!A:D,4,FALSE),0)</f>
        <v>2</v>
      </c>
      <c r="P3009" s="9">
        <f>IFERROR(VLOOKUP(Tabla1[[#This Row],[FECHA]],'RECAUDOS DE RESOLUCIONES'!A:D,3,FALSE),0)</f>
        <v>803400</v>
      </c>
      <c r="Q300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3009" s="9">
        <f>Tabla1[V. COMPARENDOS]-(Tabla1[V. EXONERACIONES]+Tabla1[[#This Row],[V. SIMIT CON RESOLUCION]]+Tabla1[[#This Row],[V. SIMIT SIN RESOLUCION]]+Tabla1[[#This Row],[V. RECAUDOS COMPARENDOS]]+Tabla1[[#This Row],[V. RECAUDOS RESOLUCIONES]])</f>
        <v>803400</v>
      </c>
      <c r="S3009" s="11">
        <f>IFERROR(VLOOKUP(Tabla1[[#This Row],[FECHA]],'RECAUDOS LOCALES'!A:D,4,FALSE),0)</f>
        <v>1</v>
      </c>
      <c r="T3009" s="9">
        <f>IFERROR(VLOOKUP(Tabla1[[#This Row],[FECHA]],'RECAUDOS LOCALES'!A:D,3,FALSE),0)</f>
        <v>281900</v>
      </c>
      <c r="U3009" s="11">
        <f>IFERROR(VLOOKUP(Tabla1[[#This Row],[FECHA]],'RECAUDOS EXTERNOS'!A:D,4,FALSE),0)</f>
        <v>4</v>
      </c>
      <c r="V3009" s="9">
        <f>IFERROR(VLOOKUP(Tabla1[[#This Row],[FECHA]],'RECAUDOS EXTERNOS'!A:D,3,FALSE),0)</f>
        <v>1078170</v>
      </c>
    </row>
    <row r="3010" spans="1:22" x14ac:dyDescent="0.25">
      <c r="A3010" s="1">
        <v>40569</v>
      </c>
      <c r="B3010" s="3" t="s">
        <v>3</v>
      </c>
      <c r="C3010" s="2">
        <v>40544</v>
      </c>
      <c r="D3010" s="5">
        <f>YEAR(Tabla1[[#This Row],[FECHA]])</f>
        <v>2011</v>
      </c>
      <c r="E3010" s="5">
        <f>IFERROR(VLOOKUP(Tabla1[[#This Row],[FECHA]],'COMPARENDOS TOTALES'!A:D,4,FALSE),0)</f>
        <v>7</v>
      </c>
      <c r="F3010" s="9">
        <f>IFERROR(VLOOKUP(Tabla1[[#This Row],[FECHA]],'COMPARENDOS TOTALES'!A:D,3,FALSE),0)</f>
        <v>2553027</v>
      </c>
      <c r="G3010" s="5">
        <f>IFERROR(VLOOKUP(Tabla1[[#This Row],[FECHA]],EXONERACIONES!A:D,4,FALSE),0)</f>
        <v>0</v>
      </c>
      <c r="H3010" s="9">
        <f>IFERROR(VLOOKUP(Tabla1[[#This Row],[FECHA]],EXONERACIONES!A:D,3,FALSE),0)</f>
        <v>0</v>
      </c>
      <c r="I3010" s="5">
        <f>IFERROR(VLOOKUP(Tabla1[[#This Row],[FECHA]],'SIMIT CON RES'!A:D,4,FALSE),0)</f>
        <v>5</v>
      </c>
      <c r="J3010" s="9">
        <f>IFERROR(VLOOKUP(Tabla1[[#This Row],[FECHA]],'SIMIT CON RES'!A:D,3,FALSE),0)</f>
        <v>2017427</v>
      </c>
      <c r="K3010">
        <f>IFERROR(VLOOKUP(Tabla1[[#This Row],[FECHA]],'SIMIT SIN RES'!A:D,4,FALSE),0)</f>
        <v>0</v>
      </c>
      <c r="L3010" s="9">
        <f>IFERROR(VLOOKUP(Tabla1[[#This Row],[FECHA]],'SIMIT SIN RES'!A:D,3,FALSE),0)</f>
        <v>0</v>
      </c>
      <c r="M3010" s="5">
        <f>IFERROR(VLOOKUP(Tabla1[[#This Row],[FECHA]],'RECAUDOS DE COMPARENDOS'!A:D,4,FALSE),0)</f>
        <v>0</v>
      </c>
      <c r="N3010" s="9">
        <f>IFERROR(VLOOKUP(Tabla1[[#This Row],[FECHA]],'RECAUDOS DE COMPARENDOS'!A:D,3,FALSE),0)</f>
        <v>0</v>
      </c>
      <c r="O3010" s="5">
        <f>IFERROR(VLOOKUP(Tabla1[[#This Row],[FECHA]],'RECAUDOS DE RESOLUCIONES'!A:D,4,FALSE),0)</f>
        <v>0</v>
      </c>
      <c r="P3010" s="9">
        <f>IFERROR(VLOOKUP(Tabla1[[#This Row],[FECHA]],'RECAUDOS DE RESOLUCIONES'!A:D,3,FALSE),0)</f>
        <v>0</v>
      </c>
      <c r="Q301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3010" s="9">
        <f>Tabla1[V. COMPARENDOS]-(Tabla1[V. EXONERACIONES]+Tabla1[[#This Row],[V. SIMIT CON RESOLUCION]]+Tabla1[[#This Row],[V. SIMIT SIN RESOLUCION]]+Tabla1[[#This Row],[V. RECAUDOS COMPARENDOS]]+Tabla1[[#This Row],[V. RECAUDOS RESOLUCIONES]])</f>
        <v>535600</v>
      </c>
      <c r="S3010" s="11">
        <f>IFERROR(VLOOKUP(Tabla1[[#This Row],[FECHA]],'RECAUDOS LOCALES'!A:D,4,FALSE),0)</f>
        <v>6</v>
      </c>
      <c r="T3010" s="9">
        <f>IFERROR(VLOOKUP(Tabla1[[#This Row],[FECHA]],'RECAUDOS LOCALES'!A:D,3,FALSE),0)</f>
        <v>1080150</v>
      </c>
      <c r="U3010" s="11">
        <f>IFERROR(VLOOKUP(Tabla1[[#This Row],[FECHA]],'RECAUDOS EXTERNOS'!A:D,4,FALSE),0)</f>
        <v>0</v>
      </c>
      <c r="V3010" s="9">
        <f>IFERROR(VLOOKUP(Tabla1[[#This Row],[FECHA]],'RECAUDOS EXTERNOS'!A:D,3,FALSE),0)</f>
        <v>0</v>
      </c>
    </row>
    <row r="3011" spans="1:22" x14ac:dyDescent="0.25">
      <c r="A3011" s="1">
        <v>40570</v>
      </c>
      <c r="B3011" s="3" t="s">
        <v>6</v>
      </c>
      <c r="C3011" s="2">
        <v>40544</v>
      </c>
      <c r="D3011" s="5">
        <f>YEAR(Tabla1[[#This Row],[FECHA]])</f>
        <v>2011</v>
      </c>
      <c r="E3011" s="5">
        <f>IFERROR(VLOOKUP(Tabla1[[#This Row],[FECHA]],'COMPARENDOS TOTALES'!A:D,4,FALSE),0)</f>
        <v>1</v>
      </c>
      <c r="F3011" s="9">
        <f>IFERROR(VLOOKUP(Tabla1[[#This Row],[FECHA]],'COMPARENDOS TOTALES'!A:D,3,FALSE),0)</f>
        <v>267800</v>
      </c>
      <c r="G3011" s="5">
        <f>IFERROR(VLOOKUP(Tabla1[[#This Row],[FECHA]],EXONERACIONES!A:D,4,FALSE),0)</f>
        <v>0</v>
      </c>
      <c r="H3011" s="9">
        <f>IFERROR(VLOOKUP(Tabla1[[#This Row],[FECHA]],EXONERACIONES!A:D,3,FALSE),0)</f>
        <v>0</v>
      </c>
      <c r="I3011" s="5">
        <f>IFERROR(VLOOKUP(Tabla1[[#This Row],[FECHA]],'SIMIT CON RES'!A:D,4,FALSE),0)</f>
        <v>1</v>
      </c>
      <c r="J3011" s="9">
        <f>IFERROR(VLOOKUP(Tabla1[[#This Row],[FECHA]],'SIMIT CON RES'!A:D,3,FALSE),0)</f>
        <v>267800</v>
      </c>
      <c r="K3011">
        <f>IFERROR(VLOOKUP(Tabla1[[#This Row],[FECHA]],'SIMIT SIN RES'!A:D,4,FALSE),0)</f>
        <v>0</v>
      </c>
      <c r="L3011" s="9">
        <f>IFERROR(VLOOKUP(Tabla1[[#This Row],[FECHA]],'SIMIT SIN RES'!A:D,3,FALSE),0)</f>
        <v>0</v>
      </c>
      <c r="M3011" s="5">
        <f>IFERROR(VLOOKUP(Tabla1[[#This Row],[FECHA]],'RECAUDOS DE COMPARENDOS'!A:D,4,FALSE),0)</f>
        <v>0</v>
      </c>
      <c r="N3011" s="9">
        <f>IFERROR(VLOOKUP(Tabla1[[#This Row],[FECHA]],'RECAUDOS DE COMPARENDOS'!A:D,3,FALSE),0)</f>
        <v>0</v>
      </c>
      <c r="O3011" s="5">
        <f>IFERROR(VLOOKUP(Tabla1[[#This Row],[FECHA]],'RECAUDOS DE RESOLUCIONES'!A:D,4,FALSE),0)</f>
        <v>0</v>
      </c>
      <c r="P3011" s="9">
        <f>IFERROR(VLOOKUP(Tabla1[[#This Row],[FECHA]],'RECAUDOS DE RESOLUCIONES'!A:D,3,FALSE),0)</f>
        <v>0</v>
      </c>
      <c r="Q301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01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011" s="11">
        <f>IFERROR(VLOOKUP(Tabla1[[#This Row],[FECHA]],'RECAUDOS LOCALES'!A:D,4,FALSE),0)</f>
        <v>3</v>
      </c>
      <c r="T3011" s="9">
        <f>IFERROR(VLOOKUP(Tabla1[[#This Row],[FECHA]],'RECAUDOS LOCALES'!A:D,3,FALSE),0)</f>
        <v>654775</v>
      </c>
      <c r="U3011" s="11">
        <f>IFERROR(VLOOKUP(Tabla1[[#This Row],[FECHA]],'RECAUDOS EXTERNOS'!A:D,4,FALSE),0)</f>
        <v>3</v>
      </c>
      <c r="V3011" s="9">
        <f>IFERROR(VLOOKUP(Tabla1[[#This Row],[FECHA]],'RECAUDOS EXTERNOS'!A:D,3,FALSE),0)</f>
        <v>796150</v>
      </c>
    </row>
    <row r="3012" spans="1:22" x14ac:dyDescent="0.25">
      <c r="A3012" s="1">
        <v>40571</v>
      </c>
      <c r="B3012" s="3" t="s">
        <v>0</v>
      </c>
      <c r="C3012" s="2">
        <v>40544</v>
      </c>
      <c r="D3012" s="5">
        <f>YEAR(Tabla1[[#This Row],[FECHA]])</f>
        <v>2011</v>
      </c>
      <c r="E3012" s="5">
        <f>IFERROR(VLOOKUP(Tabla1[[#This Row],[FECHA]],'COMPARENDOS TOTALES'!A:D,4,FALSE),0)</f>
        <v>2</v>
      </c>
      <c r="F3012" s="9">
        <f>IFERROR(VLOOKUP(Tabla1[[#This Row],[FECHA]],'COMPARENDOS TOTALES'!A:D,3,FALSE),0)</f>
        <v>678427</v>
      </c>
      <c r="G3012" s="5">
        <f>IFERROR(VLOOKUP(Tabla1[[#This Row],[FECHA]],EXONERACIONES!A:D,4,FALSE),0)</f>
        <v>1</v>
      </c>
      <c r="H3012" s="9">
        <f>IFERROR(VLOOKUP(Tabla1[[#This Row],[FECHA]],EXONERACIONES!A:D,3,FALSE),0)</f>
        <v>535600</v>
      </c>
      <c r="I3012" s="5">
        <f>IFERROR(VLOOKUP(Tabla1[[#This Row],[FECHA]],'SIMIT CON RES'!A:D,4,FALSE),0)</f>
        <v>1</v>
      </c>
      <c r="J3012" s="9">
        <f>IFERROR(VLOOKUP(Tabla1[[#This Row],[FECHA]],'SIMIT CON RES'!A:D,3,FALSE),0)</f>
        <v>142827</v>
      </c>
      <c r="K3012">
        <f>IFERROR(VLOOKUP(Tabla1[[#This Row],[FECHA]],'SIMIT SIN RES'!A:D,4,FALSE),0)</f>
        <v>0</v>
      </c>
      <c r="L3012" s="9">
        <f>IFERROR(VLOOKUP(Tabla1[[#This Row],[FECHA]],'SIMIT SIN RES'!A:D,3,FALSE),0)</f>
        <v>0</v>
      </c>
      <c r="M3012" s="5">
        <f>IFERROR(VLOOKUP(Tabla1[[#This Row],[FECHA]],'RECAUDOS DE COMPARENDOS'!A:D,4,FALSE),0)</f>
        <v>0</v>
      </c>
      <c r="N3012" s="9">
        <f>IFERROR(VLOOKUP(Tabla1[[#This Row],[FECHA]],'RECAUDOS DE COMPARENDOS'!A:D,3,FALSE),0)</f>
        <v>0</v>
      </c>
      <c r="O3012" s="5">
        <f>IFERROR(VLOOKUP(Tabla1[[#This Row],[FECHA]],'RECAUDOS DE RESOLUCIONES'!A:D,4,FALSE),0)</f>
        <v>0</v>
      </c>
      <c r="P3012" s="9">
        <f>IFERROR(VLOOKUP(Tabla1[[#This Row],[FECHA]],'RECAUDOS DE RESOLUCIONES'!A:D,3,FALSE),0)</f>
        <v>0</v>
      </c>
      <c r="Q301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01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012" s="11">
        <f>IFERROR(VLOOKUP(Tabla1[[#This Row],[FECHA]],'RECAUDOS LOCALES'!A:D,4,FALSE),0)</f>
        <v>1</v>
      </c>
      <c r="T3012" s="9">
        <f>IFERROR(VLOOKUP(Tabla1[[#This Row],[FECHA]],'RECAUDOS LOCALES'!A:D,3,FALSE),0)</f>
        <v>138325</v>
      </c>
      <c r="U3012" s="11">
        <f>IFERROR(VLOOKUP(Tabla1[[#This Row],[FECHA]],'RECAUDOS EXTERNOS'!A:D,4,FALSE),0)</f>
        <v>4</v>
      </c>
      <c r="V3012" s="9">
        <f>IFERROR(VLOOKUP(Tabla1[[#This Row],[FECHA]],'RECAUDOS EXTERNOS'!A:D,3,FALSE),0)</f>
        <v>821885</v>
      </c>
    </row>
    <row r="3013" spans="1:22" x14ac:dyDescent="0.25">
      <c r="A3013" s="1">
        <v>40572</v>
      </c>
      <c r="B3013" s="3" t="s">
        <v>5</v>
      </c>
      <c r="C3013" s="2">
        <v>40544</v>
      </c>
      <c r="D3013" s="5">
        <f>YEAR(Tabla1[[#This Row],[FECHA]])</f>
        <v>2011</v>
      </c>
      <c r="E3013" s="5">
        <f>IFERROR(VLOOKUP(Tabla1[[#This Row],[FECHA]],'COMPARENDOS TOTALES'!A:D,4,FALSE),0)</f>
        <v>8</v>
      </c>
      <c r="F3013" s="9">
        <f>IFERROR(VLOOKUP(Tabla1[[#This Row],[FECHA]],'COMPARENDOS TOTALES'!A:D,3,FALSE),0)</f>
        <v>2963654</v>
      </c>
      <c r="G3013" s="5">
        <f>IFERROR(VLOOKUP(Tabla1[[#This Row],[FECHA]],EXONERACIONES!A:D,4,FALSE),0)</f>
        <v>1</v>
      </c>
      <c r="H3013" s="9">
        <f>IFERROR(VLOOKUP(Tabla1[[#This Row],[FECHA]],EXONERACIONES!A:D,3,FALSE),0)</f>
        <v>267800</v>
      </c>
      <c r="I3013" s="5">
        <f>IFERROR(VLOOKUP(Tabla1[[#This Row],[FECHA]],'SIMIT CON RES'!A:D,4,FALSE),0)</f>
        <v>4</v>
      </c>
      <c r="J3013" s="9">
        <f>IFERROR(VLOOKUP(Tabla1[[#This Row],[FECHA]],'SIMIT CON RES'!A:D,3,FALSE),0)</f>
        <v>2142400</v>
      </c>
      <c r="K3013">
        <f>IFERROR(VLOOKUP(Tabla1[[#This Row],[FECHA]],'SIMIT SIN RES'!A:D,4,FALSE),0)</f>
        <v>0</v>
      </c>
      <c r="L3013" s="9">
        <f>IFERROR(VLOOKUP(Tabla1[[#This Row],[FECHA]],'SIMIT SIN RES'!A:D,3,FALSE),0)</f>
        <v>0</v>
      </c>
      <c r="M3013" s="5">
        <f>IFERROR(VLOOKUP(Tabla1[[#This Row],[FECHA]],'RECAUDOS DE COMPARENDOS'!A:D,4,FALSE),0)</f>
        <v>0</v>
      </c>
      <c r="N3013" s="9">
        <f>IFERROR(VLOOKUP(Tabla1[[#This Row],[FECHA]],'RECAUDOS DE COMPARENDOS'!A:D,3,FALSE),0)</f>
        <v>0</v>
      </c>
      <c r="O3013" s="5">
        <f>IFERROR(VLOOKUP(Tabla1[[#This Row],[FECHA]],'RECAUDOS DE RESOLUCIONES'!A:D,4,FALSE),0)</f>
        <v>1</v>
      </c>
      <c r="P3013" s="9">
        <f>IFERROR(VLOOKUP(Tabla1[[#This Row],[FECHA]],'RECAUDOS DE RESOLUCIONES'!A:D,3,FALSE),0)</f>
        <v>142827</v>
      </c>
      <c r="Q301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3013" s="9">
        <f>Tabla1[V. COMPARENDOS]-(Tabla1[V. EXONERACIONES]+Tabla1[[#This Row],[V. SIMIT CON RESOLUCION]]+Tabla1[[#This Row],[V. SIMIT SIN RESOLUCION]]+Tabla1[[#This Row],[V. RECAUDOS COMPARENDOS]]+Tabla1[[#This Row],[V. RECAUDOS RESOLUCIONES]])</f>
        <v>410627</v>
      </c>
      <c r="S3013" s="11">
        <f>IFERROR(VLOOKUP(Tabla1[[#This Row],[FECHA]],'RECAUDOS LOCALES'!A:D,4,FALSE),0)</f>
        <v>0</v>
      </c>
      <c r="T3013" s="9">
        <f>IFERROR(VLOOKUP(Tabla1[[#This Row],[FECHA]],'RECAUDOS LOCALES'!A:D,3,FALSE),0)</f>
        <v>0</v>
      </c>
      <c r="U3013" s="11">
        <f>IFERROR(VLOOKUP(Tabla1[[#This Row],[FECHA]],'RECAUDOS EXTERNOS'!A:D,4,FALSE),0)</f>
        <v>0</v>
      </c>
      <c r="V3013" s="9">
        <f>IFERROR(VLOOKUP(Tabla1[[#This Row],[FECHA]],'RECAUDOS EXTERNOS'!A:D,3,FALSE),0)</f>
        <v>0</v>
      </c>
    </row>
    <row r="3014" spans="1:22" x14ac:dyDescent="0.25">
      <c r="A3014" s="1">
        <v>40573</v>
      </c>
      <c r="B3014" s="3" t="s">
        <v>4</v>
      </c>
      <c r="C3014" s="2">
        <v>40544</v>
      </c>
      <c r="D3014" s="5">
        <f>YEAR(Tabla1[[#This Row],[FECHA]])</f>
        <v>2011</v>
      </c>
      <c r="E3014" s="5">
        <f>IFERROR(VLOOKUP(Tabla1[[#This Row],[FECHA]],'COMPARENDOS TOTALES'!A:D,4,FALSE),0)</f>
        <v>4</v>
      </c>
      <c r="F3014" s="9">
        <f>IFERROR(VLOOKUP(Tabla1[[#This Row],[FECHA]],'COMPARENDOS TOTALES'!A:D,3,FALSE),0)</f>
        <v>1481827</v>
      </c>
      <c r="G3014" s="5">
        <f>IFERROR(VLOOKUP(Tabla1[[#This Row],[FECHA]],EXONERACIONES!A:D,4,FALSE),0)</f>
        <v>0</v>
      </c>
      <c r="H3014" s="9">
        <f>IFERROR(VLOOKUP(Tabla1[[#This Row],[FECHA]],EXONERACIONES!A:D,3,FALSE),0)</f>
        <v>0</v>
      </c>
      <c r="I3014" s="5">
        <f>IFERROR(VLOOKUP(Tabla1[[#This Row],[FECHA]],'SIMIT CON RES'!A:D,4,FALSE),0)</f>
        <v>4</v>
      </c>
      <c r="J3014" s="9">
        <f>IFERROR(VLOOKUP(Tabla1[[#This Row],[FECHA]],'SIMIT CON RES'!A:D,3,FALSE),0)</f>
        <v>1481827</v>
      </c>
      <c r="K3014">
        <f>IFERROR(VLOOKUP(Tabla1[[#This Row],[FECHA]],'SIMIT SIN RES'!A:D,4,FALSE),0)</f>
        <v>0</v>
      </c>
      <c r="L3014" s="9">
        <f>IFERROR(VLOOKUP(Tabla1[[#This Row],[FECHA]],'SIMIT SIN RES'!A:D,3,FALSE),0)</f>
        <v>0</v>
      </c>
      <c r="M3014" s="5">
        <f>IFERROR(VLOOKUP(Tabla1[[#This Row],[FECHA]],'RECAUDOS DE COMPARENDOS'!A:D,4,FALSE),0)</f>
        <v>0</v>
      </c>
      <c r="N3014" s="9">
        <f>IFERROR(VLOOKUP(Tabla1[[#This Row],[FECHA]],'RECAUDOS DE COMPARENDOS'!A:D,3,FALSE),0)</f>
        <v>0</v>
      </c>
      <c r="O3014" s="5">
        <f>IFERROR(VLOOKUP(Tabla1[[#This Row],[FECHA]],'RECAUDOS DE RESOLUCIONES'!A:D,4,FALSE),0)</f>
        <v>0</v>
      </c>
      <c r="P3014" s="9">
        <f>IFERROR(VLOOKUP(Tabla1[[#This Row],[FECHA]],'RECAUDOS DE RESOLUCIONES'!A:D,3,FALSE),0)</f>
        <v>0</v>
      </c>
      <c r="Q301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01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014" s="11">
        <f>IFERROR(VLOOKUP(Tabla1[[#This Row],[FECHA]],'RECAUDOS LOCALES'!A:D,4,FALSE),0)</f>
        <v>0</v>
      </c>
      <c r="T3014" s="9">
        <f>IFERROR(VLOOKUP(Tabla1[[#This Row],[FECHA]],'RECAUDOS LOCALES'!A:D,3,FALSE),0)</f>
        <v>0</v>
      </c>
      <c r="U3014" s="11">
        <f>IFERROR(VLOOKUP(Tabla1[[#This Row],[FECHA]],'RECAUDOS EXTERNOS'!A:D,4,FALSE),0)</f>
        <v>0</v>
      </c>
      <c r="V3014" s="9">
        <f>IFERROR(VLOOKUP(Tabla1[[#This Row],[FECHA]],'RECAUDOS EXTERNOS'!A:D,3,FALSE),0)</f>
        <v>0</v>
      </c>
    </row>
    <row r="3015" spans="1:22" x14ac:dyDescent="0.25">
      <c r="A3015" s="1">
        <v>40574</v>
      </c>
      <c r="B3015" s="3" t="s">
        <v>1</v>
      </c>
      <c r="C3015" s="2">
        <v>40544</v>
      </c>
      <c r="D3015" s="5">
        <f>YEAR(Tabla1[[#This Row],[FECHA]])</f>
        <v>2011</v>
      </c>
      <c r="E3015" s="5">
        <f>IFERROR(VLOOKUP(Tabla1[[#This Row],[FECHA]],'COMPARENDOS TOTALES'!A:D,4,FALSE),0)</f>
        <v>6</v>
      </c>
      <c r="F3015" s="9">
        <f>IFERROR(VLOOKUP(Tabla1[[#This Row],[FECHA]],'COMPARENDOS TOTALES'!A:D,3,FALSE),0)</f>
        <v>1892454</v>
      </c>
      <c r="G3015" s="5">
        <f>IFERROR(VLOOKUP(Tabla1[[#This Row],[FECHA]],EXONERACIONES!A:D,4,FALSE),0)</f>
        <v>0</v>
      </c>
      <c r="H3015" s="9">
        <f>IFERROR(VLOOKUP(Tabla1[[#This Row],[FECHA]],EXONERACIONES!A:D,3,FALSE),0)</f>
        <v>0</v>
      </c>
      <c r="I3015" s="5">
        <f>IFERROR(VLOOKUP(Tabla1[[#This Row],[FECHA]],'SIMIT CON RES'!A:D,4,FALSE),0)</f>
        <v>3</v>
      </c>
      <c r="J3015" s="9">
        <f>IFERROR(VLOOKUP(Tabla1[[#This Row],[FECHA]],'SIMIT CON RES'!A:D,3,FALSE),0)</f>
        <v>1339000</v>
      </c>
      <c r="K3015">
        <f>IFERROR(VLOOKUP(Tabla1[[#This Row],[FECHA]],'SIMIT SIN RES'!A:D,4,FALSE),0)</f>
        <v>0</v>
      </c>
      <c r="L3015" s="9">
        <f>IFERROR(VLOOKUP(Tabla1[[#This Row],[FECHA]],'SIMIT SIN RES'!A:D,3,FALSE),0)</f>
        <v>0</v>
      </c>
      <c r="M3015" s="5">
        <f>IFERROR(VLOOKUP(Tabla1[[#This Row],[FECHA]],'RECAUDOS DE COMPARENDOS'!A:D,4,FALSE),0)</f>
        <v>0</v>
      </c>
      <c r="N3015" s="9">
        <f>IFERROR(VLOOKUP(Tabla1[[#This Row],[FECHA]],'RECAUDOS DE COMPARENDOS'!A:D,3,FALSE),0)</f>
        <v>0</v>
      </c>
      <c r="O3015" s="5">
        <f>IFERROR(VLOOKUP(Tabla1[[#This Row],[FECHA]],'RECAUDOS DE RESOLUCIONES'!A:D,4,FALSE),0)</f>
        <v>0</v>
      </c>
      <c r="P3015" s="9">
        <f>IFERROR(VLOOKUP(Tabla1[[#This Row],[FECHA]],'RECAUDOS DE RESOLUCIONES'!A:D,3,FALSE),0)</f>
        <v>0</v>
      </c>
      <c r="Q301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3015" s="9">
        <f>Tabla1[V. COMPARENDOS]-(Tabla1[V. EXONERACIONES]+Tabla1[[#This Row],[V. SIMIT CON RESOLUCION]]+Tabla1[[#This Row],[V. SIMIT SIN RESOLUCION]]+Tabla1[[#This Row],[V. RECAUDOS COMPARENDOS]]+Tabla1[[#This Row],[V. RECAUDOS RESOLUCIONES]])</f>
        <v>553454</v>
      </c>
      <c r="S3015" s="11">
        <f>IFERROR(VLOOKUP(Tabla1[[#This Row],[FECHA]],'RECAUDOS LOCALES'!A:D,4,FALSE),0)</f>
        <v>5</v>
      </c>
      <c r="T3015" s="9">
        <f>IFERROR(VLOOKUP(Tabla1[[#This Row],[FECHA]],'RECAUDOS LOCALES'!A:D,3,FALSE),0)</f>
        <v>758345</v>
      </c>
      <c r="U3015" s="11">
        <f>IFERROR(VLOOKUP(Tabla1[[#This Row],[FECHA]],'RECAUDOS EXTERNOS'!A:D,4,FALSE),0)</f>
        <v>2</v>
      </c>
      <c r="V3015" s="9">
        <f>IFERROR(VLOOKUP(Tabla1[[#This Row],[FECHA]],'RECAUDOS EXTERNOS'!A:D,3,FALSE),0)</f>
        <v>449050</v>
      </c>
    </row>
    <row r="3016" spans="1:22" x14ac:dyDescent="0.25">
      <c r="A3016" s="1">
        <v>40575</v>
      </c>
      <c r="B3016" s="3" t="s">
        <v>2</v>
      </c>
      <c r="C3016" s="2">
        <v>40575</v>
      </c>
      <c r="D3016" s="5">
        <f>YEAR(Tabla1[[#This Row],[FECHA]])</f>
        <v>2011</v>
      </c>
      <c r="E3016" s="5">
        <f>IFERROR(VLOOKUP(Tabla1[[#This Row],[FECHA]],'COMPARENDOS TOTALES'!A:D,4,FALSE),0)</f>
        <v>4</v>
      </c>
      <c r="F3016" s="9">
        <f>IFERROR(VLOOKUP(Tabla1[[#This Row],[FECHA]],'COMPARENDOS TOTALES'!A:D,3,FALSE),0)</f>
        <v>821254</v>
      </c>
      <c r="G3016" s="5">
        <f>IFERROR(VLOOKUP(Tabla1[[#This Row],[FECHA]],EXONERACIONES!A:D,4,FALSE),0)</f>
        <v>0</v>
      </c>
      <c r="H3016" s="9">
        <f>IFERROR(VLOOKUP(Tabla1[[#This Row],[FECHA]],EXONERACIONES!A:D,3,FALSE),0)</f>
        <v>0</v>
      </c>
      <c r="I3016" s="5">
        <f>IFERROR(VLOOKUP(Tabla1[[#This Row],[FECHA]],'SIMIT CON RES'!A:D,4,FALSE),0)</f>
        <v>3</v>
      </c>
      <c r="J3016" s="9">
        <f>IFERROR(VLOOKUP(Tabla1[[#This Row],[FECHA]],'SIMIT CON RES'!A:D,3,FALSE),0)</f>
        <v>678427</v>
      </c>
      <c r="K3016">
        <f>IFERROR(VLOOKUP(Tabla1[[#This Row],[FECHA]],'SIMIT SIN RES'!A:D,4,FALSE),0)</f>
        <v>0</v>
      </c>
      <c r="L3016" s="9">
        <f>IFERROR(VLOOKUP(Tabla1[[#This Row],[FECHA]],'SIMIT SIN RES'!A:D,3,FALSE),0)</f>
        <v>0</v>
      </c>
      <c r="M3016" s="5">
        <f>IFERROR(VLOOKUP(Tabla1[[#This Row],[FECHA]],'RECAUDOS DE COMPARENDOS'!A:D,4,FALSE),0)</f>
        <v>1</v>
      </c>
      <c r="N3016" s="9">
        <f>IFERROR(VLOOKUP(Tabla1[[#This Row],[FECHA]],'RECAUDOS DE COMPARENDOS'!A:D,3,FALSE),0)</f>
        <v>142827</v>
      </c>
      <c r="O3016" s="5">
        <f>IFERROR(VLOOKUP(Tabla1[[#This Row],[FECHA]],'RECAUDOS DE RESOLUCIONES'!A:D,4,FALSE),0)</f>
        <v>0</v>
      </c>
      <c r="P3016" s="9">
        <f>IFERROR(VLOOKUP(Tabla1[[#This Row],[FECHA]],'RECAUDOS DE RESOLUCIONES'!A:D,3,FALSE),0)</f>
        <v>0</v>
      </c>
      <c r="Q301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01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016" s="11">
        <f>IFERROR(VLOOKUP(Tabla1[[#This Row],[FECHA]],'RECAUDOS LOCALES'!A:D,4,FALSE),0)</f>
        <v>5</v>
      </c>
      <c r="T3016" s="9">
        <f>IFERROR(VLOOKUP(Tabla1[[#This Row],[FECHA]],'RECAUDOS LOCALES'!A:D,3,FALSE),0)</f>
        <v>647855</v>
      </c>
      <c r="U3016" s="11">
        <f>IFERROR(VLOOKUP(Tabla1[[#This Row],[FECHA]],'RECAUDOS EXTERNOS'!A:D,4,FALSE),0)</f>
        <v>2</v>
      </c>
      <c r="V3016" s="9">
        <f>IFERROR(VLOOKUP(Tabla1[[#This Row],[FECHA]],'RECAUDOS EXTERNOS'!A:D,3,FALSE),0)</f>
        <v>575700</v>
      </c>
    </row>
    <row r="3017" spans="1:22" x14ac:dyDescent="0.25">
      <c r="A3017" s="1">
        <v>40576</v>
      </c>
      <c r="B3017" s="3" t="s">
        <v>3</v>
      </c>
      <c r="C3017" s="2">
        <v>40575</v>
      </c>
      <c r="D3017" s="5">
        <f>YEAR(Tabla1[[#This Row],[FECHA]])</f>
        <v>2011</v>
      </c>
      <c r="E3017" s="5">
        <f>IFERROR(VLOOKUP(Tabla1[[#This Row],[FECHA]],'COMPARENDOS TOTALES'!A:D,4,FALSE),0)</f>
        <v>2</v>
      </c>
      <c r="F3017" s="9">
        <f>IFERROR(VLOOKUP(Tabla1[[#This Row],[FECHA]],'COMPARENDOS TOTALES'!A:D,3,FALSE),0)</f>
        <v>1071200</v>
      </c>
      <c r="G3017" s="5">
        <f>IFERROR(VLOOKUP(Tabla1[[#This Row],[FECHA]],EXONERACIONES!A:D,4,FALSE),0)</f>
        <v>0</v>
      </c>
      <c r="H3017" s="9">
        <f>IFERROR(VLOOKUP(Tabla1[[#This Row],[FECHA]],EXONERACIONES!A:D,3,FALSE),0)</f>
        <v>0</v>
      </c>
      <c r="I3017" s="5">
        <f>IFERROR(VLOOKUP(Tabla1[[#This Row],[FECHA]],'SIMIT CON RES'!A:D,4,FALSE),0)</f>
        <v>1</v>
      </c>
      <c r="J3017" s="9">
        <f>IFERROR(VLOOKUP(Tabla1[[#This Row],[FECHA]],'SIMIT CON RES'!A:D,3,FALSE),0)</f>
        <v>535600</v>
      </c>
      <c r="K3017">
        <f>IFERROR(VLOOKUP(Tabla1[[#This Row],[FECHA]],'SIMIT SIN RES'!A:D,4,FALSE),0)</f>
        <v>0</v>
      </c>
      <c r="L3017" s="9">
        <f>IFERROR(VLOOKUP(Tabla1[[#This Row],[FECHA]],'SIMIT SIN RES'!A:D,3,FALSE),0)</f>
        <v>0</v>
      </c>
      <c r="M3017" s="5">
        <f>IFERROR(VLOOKUP(Tabla1[[#This Row],[FECHA]],'RECAUDOS DE COMPARENDOS'!A:D,4,FALSE),0)</f>
        <v>0</v>
      </c>
      <c r="N3017" s="9">
        <f>IFERROR(VLOOKUP(Tabla1[[#This Row],[FECHA]],'RECAUDOS DE COMPARENDOS'!A:D,3,FALSE),0)</f>
        <v>0</v>
      </c>
      <c r="O3017" s="5">
        <f>IFERROR(VLOOKUP(Tabla1[[#This Row],[FECHA]],'RECAUDOS DE RESOLUCIONES'!A:D,4,FALSE),0)</f>
        <v>1</v>
      </c>
      <c r="P3017" s="9">
        <f>IFERROR(VLOOKUP(Tabla1[[#This Row],[FECHA]],'RECAUDOS DE RESOLUCIONES'!A:D,3,FALSE),0)</f>
        <v>535600</v>
      </c>
      <c r="Q301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01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017" s="11">
        <f>IFERROR(VLOOKUP(Tabla1[[#This Row],[FECHA]],'RECAUDOS LOCALES'!A:D,4,FALSE),0)</f>
        <v>2</v>
      </c>
      <c r="T3017" s="9">
        <f>IFERROR(VLOOKUP(Tabla1[[#This Row],[FECHA]],'RECAUDOS LOCALES'!A:D,3,FALSE),0)</f>
        <v>276650</v>
      </c>
      <c r="U3017" s="11">
        <f>IFERROR(VLOOKUP(Tabla1[[#This Row],[FECHA]],'RECAUDOS EXTERNOS'!A:D,4,FALSE),0)</f>
        <v>3</v>
      </c>
      <c r="V3017" s="9">
        <f>IFERROR(VLOOKUP(Tabla1[[#This Row],[FECHA]],'RECAUDOS EXTERNOS'!A:D,3,FALSE),0)</f>
        <v>585850</v>
      </c>
    </row>
    <row r="3018" spans="1:22" x14ac:dyDescent="0.25">
      <c r="A3018" s="1">
        <v>40577</v>
      </c>
      <c r="B3018" s="3" t="s">
        <v>6</v>
      </c>
      <c r="C3018" s="2">
        <v>40575</v>
      </c>
      <c r="D3018" s="5">
        <f>YEAR(Tabla1[[#This Row],[FECHA]])</f>
        <v>2011</v>
      </c>
      <c r="E3018" s="5">
        <f>IFERROR(VLOOKUP(Tabla1[[#This Row],[FECHA]],'COMPARENDOS TOTALES'!A:D,4,FALSE),0)</f>
        <v>3</v>
      </c>
      <c r="F3018" s="9">
        <f>IFERROR(VLOOKUP(Tabla1[[#This Row],[FECHA]],'COMPARENDOS TOTALES'!A:D,3,FALSE),0)</f>
        <v>1071200</v>
      </c>
      <c r="G3018" s="5">
        <f>IFERROR(VLOOKUP(Tabla1[[#This Row],[FECHA]],EXONERACIONES!A:D,4,FALSE),0)</f>
        <v>0</v>
      </c>
      <c r="H3018" s="9">
        <f>IFERROR(VLOOKUP(Tabla1[[#This Row],[FECHA]],EXONERACIONES!A:D,3,FALSE),0)</f>
        <v>0</v>
      </c>
      <c r="I3018" s="5">
        <f>IFERROR(VLOOKUP(Tabla1[[#This Row],[FECHA]],'SIMIT CON RES'!A:D,4,FALSE),0)</f>
        <v>1</v>
      </c>
      <c r="J3018" s="9">
        <f>IFERROR(VLOOKUP(Tabla1[[#This Row],[FECHA]],'SIMIT CON RES'!A:D,3,FALSE),0)</f>
        <v>535600</v>
      </c>
      <c r="K3018">
        <f>IFERROR(VLOOKUP(Tabla1[[#This Row],[FECHA]],'SIMIT SIN RES'!A:D,4,FALSE),0)</f>
        <v>0</v>
      </c>
      <c r="L3018" s="9">
        <f>IFERROR(VLOOKUP(Tabla1[[#This Row],[FECHA]],'SIMIT SIN RES'!A:D,3,FALSE),0)</f>
        <v>0</v>
      </c>
      <c r="M3018" s="5">
        <f>IFERROR(VLOOKUP(Tabla1[[#This Row],[FECHA]],'RECAUDOS DE COMPARENDOS'!A:D,4,FALSE),0)</f>
        <v>0</v>
      </c>
      <c r="N3018" s="9">
        <f>IFERROR(VLOOKUP(Tabla1[[#This Row],[FECHA]],'RECAUDOS DE COMPARENDOS'!A:D,3,FALSE),0)</f>
        <v>0</v>
      </c>
      <c r="O3018" s="5">
        <f>IFERROR(VLOOKUP(Tabla1[[#This Row],[FECHA]],'RECAUDOS DE RESOLUCIONES'!A:D,4,FALSE),0)</f>
        <v>0</v>
      </c>
      <c r="P3018" s="9">
        <f>IFERROR(VLOOKUP(Tabla1[[#This Row],[FECHA]],'RECAUDOS DE RESOLUCIONES'!A:D,3,FALSE),0)</f>
        <v>0</v>
      </c>
      <c r="Q301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3018" s="9">
        <f>Tabla1[V. COMPARENDOS]-(Tabla1[V. EXONERACIONES]+Tabla1[[#This Row],[V. SIMIT CON RESOLUCION]]+Tabla1[[#This Row],[V. SIMIT SIN RESOLUCION]]+Tabla1[[#This Row],[V. RECAUDOS COMPARENDOS]]+Tabla1[[#This Row],[V. RECAUDOS RESOLUCIONES]])</f>
        <v>535600</v>
      </c>
      <c r="S3018" s="11">
        <f>IFERROR(VLOOKUP(Tabla1[[#This Row],[FECHA]],'RECAUDOS LOCALES'!A:D,4,FALSE),0)</f>
        <v>2</v>
      </c>
      <c r="T3018" s="9">
        <f>IFERROR(VLOOKUP(Tabla1[[#This Row],[FECHA]],'RECAUDOS LOCALES'!A:D,3,FALSE),0)</f>
        <v>272325</v>
      </c>
      <c r="U3018" s="11">
        <f>IFERROR(VLOOKUP(Tabla1[[#This Row],[FECHA]],'RECAUDOS EXTERNOS'!A:D,4,FALSE),0)</f>
        <v>1</v>
      </c>
      <c r="V3018" s="9">
        <f>IFERROR(VLOOKUP(Tabla1[[#This Row],[FECHA]],'RECAUDOS EXTERNOS'!A:D,3,FALSE),0)</f>
        <v>511000</v>
      </c>
    </row>
    <row r="3019" spans="1:22" x14ac:dyDescent="0.25">
      <c r="A3019" s="1">
        <v>40578</v>
      </c>
      <c r="B3019" s="3" t="s">
        <v>0</v>
      </c>
      <c r="C3019" s="2">
        <v>40575</v>
      </c>
      <c r="D3019" s="5">
        <f>YEAR(Tabla1[[#This Row],[FECHA]])</f>
        <v>2011</v>
      </c>
      <c r="E3019" s="5">
        <f>IFERROR(VLOOKUP(Tabla1[[#This Row],[FECHA]],'COMPARENDOS TOTALES'!A:D,4,FALSE),0)</f>
        <v>4</v>
      </c>
      <c r="F3019" s="9">
        <f>IFERROR(VLOOKUP(Tabla1[[#This Row],[FECHA]],'COMPARENDOS TOTALES'!A:D,3,FALSE),0)</f>
        <v>1754800</v>
      </c>
      <c r="G3019" s="5">
        <f>IFERROR(VLOOKUP(Tabla1[[#This Row],[FECHA]],EXONERACIONES!A:D,4,FALSE),0)</f>
        <v>0</v>
      </c>
      <c r="H3019" s="9">
        <f>IFERROR(VLOOKUP(Tabla1[[#This Row],[FECHA]],EXONERACIONES!A:D,3,FALSE),0)</f>
        <v>0</v>
      </c>
      <c r="I3019" s="5">
        <f>IFERROR(VLOOKUP(Tabla1[[#This Row],[FECHA]],'SIMIT CON RES'!A:D,4,FALSE),0)</f>
        <v>1</v>
      </c>
      <c r="J3019" s="9">
        <f>IFERROR(VLOOKUP(Tabla1[[#This Row],[FECHA]],'SIMIT CON RES'!A:D,3,FALSE),0)</f>
        <v>535600</v>
      </c>
      <c r="K3019">
        <f>IFERROR(VLOOKUP(Tabla1[[#This Row],[FECHA]],'SIMIT SIN RES'!A:D,4,FALSE),0)</f>
        <v>0</v>
      </c>
      <c r="L3019" s="9">
        <f>IFERROR(VLOOKUP(Tabla1[[#This Row],[FECHA]],'SIMIT SIN RES'!A:D,3,FALSE),0)</f>
        <v>0</v>
      </c>
      <c r="M3019" s="5">
        <f>IFERROR(VLOOKUP(Tabla1[[#This Row],[FECHA]],'RECAUDOS DE COMPARENDOS'!A:D,4,FALSE),0)</f>
        <v>1</v>
      </c>
      <c r="N3019" s="9">
        <f>IFERROR(VLOOKUP(Tabla1[[#This Row],[FECHA]],'RECAUDOS DE COMPARENDOS'!A:D,3,FALSE),0)</f>
        <v>148000</v>
      </c>
      <c r="O3019" s="5">
        <f>IFERROR(VLOOKUP(Tabla1[[#This Row],[FECHA]],'RECAUDOS DE RESOLUCIONES'!A:D,4,FALSE),0)</f>
        <v>1</v>
      </c>
      <c r="P3019" s="9">
        <f>IFERROR(VLOOKUP(Tabla1[[#This Row],[FECHA]],'RECAUDOS DE RESOLUCIONES'!A:D,3,FALSE),0)</f>
        <v>535600</v>
      </c>
      <c r="Q301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019" s="9">
        <f>Tabla1[V. COMPARENDOS]-(Tabla1[V. EXONERACIONES]+Tabla1[[#This Row],[V. SIMIT CON RESOLUCION]]+Tabla1[[#This Row],[V. SIMIT SIN RESOLUCION]]+Tabla1[[#This Row],[V. RECAUDOS COMPARENDOS]]+Tabla1[[#This Row],[V. RECAUDOS RESOLUCIONES]])</f>
        <v>535600</v>
      </c>
      <c r="S3019" s="11">
        <f>IFERROR(VLOOKUP(Tabla1[[#This Row],[FECHA]],'RECAUDOS LOCALES'!A:D,4,FALSE),0)</f>
        <v>0</v>
      </c>
      <c r="T3019" s="9">
        <f>IFERROR(VLOOKUP(Tabla1[[#This Row],[FECHA]],'RECAUDOS LOCALES'!A:D,3,FALSE),0)</f>
        <v>0</v>
      </c>
      <c r="U3019" s="11">
        <f>IFERROR(VLOOKUP(Tabla1[[#This Row],[FECHA]],'RECAUDOS EXTERNOS'!A:D,4,FALSE),0)</f>
        <v>2</v>
      </c>
      <c r="V3019" s="9">
        <f>IFERROR(VLOOKUP(Tabla1[[#This Row],[FECHA]],'RECAUDOS EXTERNOS'!A:D,3,FALSE),0)</f>
        <v>588700</v>
      </c>
    </row>
    <row r="3020" spans="1:22" x14ac:dyDescent="0.25">
      <c r="A3020" s="1">
        <v>40579</v>
      </c>
      <c r="B3020" s="3" t="s">
        <v>5</v>
      </c>
      <c r="C3020" s="2">
        <v>40575</v>
      </c>
      <c r="D3020" s="5">
        <f>YEAR(Tabla1[[#This Row],[FECHA]])</f>
        <v>2011</v>
      </c>
      <c r="E3020" s="5">
        <f>IFERROR(VLOOKUP(Tabla1[[#This Row],[FECHA]],'COMPARENDOS TOTALES'!A:D,4,FALSE),0)</f>
        <v>8</v>
      </c>
      <c r="F3020" s="9">
        <f>IFERROR(VLOOKUP(Tabla1[[#This Row],[FECHA]],'COMPARENDOS TOTALES'!A:D,3,FALSE),0)</f>
        <v>2428054</v>
      </c>
      <c r="G3020" s="5">
        <f>IFERROR(VLOOKUP(Tabla1[[#This Row],[FECHA]],EXONERACIONES!A:D,4,FALSE),0)</f>
        <v>1</v>
      </c>
      <c r="H3020" s="9">
        <f>IFERROR(VLOOKUP(Tabla1[[#This Row],[FECHA]],EXONERACIONES!A:D,3,FALSE),0)</f>
        <v>535600</v>
      </c>
      <c r="I3020" s="5">
        <f>IFERROR(VLOOKUP(Tabla1[[#This Row],[FECHA]],'SIMIT CON RES'!A:D,4,FALSE),0)</f>
        <v>4</v>
      </c>
      <c r="J3020" s="9">
        <f>IFERROR(VLOOKUP(Tabla1[[#This Row],[FECHA]],'SIMIT CON RES'!A:D,3,FALSE),0)</f>
        <v>1089054</v>
      </c>
      <c r="K3020">
        <f>IFERROR(VLOOKUP(Tabla1[[#This Row],[FECHA]],'SIMIT SIN RES'!A:D,4,FALSE),0)</f>
        <v>0</v>
      </c>
      <c r="L3020" s="9">
        <f>IFERROR(VLOOKUP(Tabla1[[#This Row],[FECHA]],'SIMIT SIN RES'!A:D,3,FALSE),0)</f>
        <v>0</v>
      </c>
      <c r="M3020" s="5">
        <f>IFERROR(VLOOKUP(Tabla1[[#This Row],[FECHA]],'RECAUDOS DE COMPARENDOS'!A:D,4,FALSE),0)</f>
        <v>0</v>
      </c>
      <c r="N3020" s="9">
        <f>IFERROR(VLOOKUP(Tabla1[[#This Row],[FECHA]],'RECAUDOS DE COMPARENDOS'!A:D,3,FALSE),0)</f>
        <v>0</v>
      </c>
      <c r="O3020" s="5">
        <f>IFERROR(VLOOKUP(Tabla1[[#This Row],[FECHA]],'RECAUDOS DE RESOLUCIONES'!A:D,4,FALSE),0)</f>
        <v>0</v>
      </c>
      <c r="P3020" s="9">
        <f>IFERROR(VLOOKUP(Tabla1[[#This Row],[FECHA]],'RECAUDOS DE RESOLUCIONES'!A:D,3,FALSE),0)</f>
        <v>0</v>
      </c>
      <c r="Q302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3020" s="9">
        <f>Tabla1[V. COMPARENDOS]-(Tabla1[V. EXONERACIONES]+Tabla1[[#This Row],[V. SIMIT CON RESOLUCION]]+Tabla1[[#This Row],[V. SIMIT SIN RESOLUCION]]+Tabla1[[#This Row],[V. RECAUDOS COMPARENDOS]]+Tabla1[[#This Row],[V. RECAUDOS RESOLUCIONES]])</f>
        <v>803400</v>
      </c>
      <c r="S3020" s="11">
        <f>IFERROR(VLOOKUP(Tabla1[[#This Row],[FECHA]],'RECAUDOS LOCALES'!A:D,4,FALSE),0)</f>
        <v>0</v>
      </c>
      <c r="T3020" s="9">
        <f>IFERROR(VLOOKUP(Tabla1[[#This Row],[FECHA]],'RECAUDOS LOCALES'!A:D,3,FALSE),0)</f>
        <v>0</v>
      </c>
      <c r="U3020" s="11">
        <f>IFERROR(VLOOKUP(Tabla1[[#This Row],[FECHA]],'RECAUDOS EXTERNOS'!A:D,4,FALSE),0)</f>
        <v>0</v>
      </c>
      <c r="V3020" s="9">
        <f>IFERROR(VLOOKUP(Tabla1[[#This Row],[FECHA]],'RECAUDOS EXTERNOS'!A:D,3,FALSE),0)</f>
        <v>0</v>
      </c>
    </row>
    <row r="3021" spans="1:22" x14ac:dyDescent="0.25">
      <c r="A3021" s="1">
        <v>40580</v>
      </c>
      <c r="B3021" s="3" t="s">
        <v>4</v>
      </c>
      <c r="C3021" s="2">
        <v>40575</v>
      </c>
      <c r="D3021" s="5">
        <f>YEAR(Tabla1[[#This Row],[FECHA]])</f>
        <v>2011</v>
      </c>
      <c r="E3021" s="5">
        <f>IFERROR(VLOOKUP(Tabla1[[#This Row],[FECHA]],'COMPARENDOS TOTALES'!A:D,4,FALSE),0)</f>
        <v>5</v>
      </c>
      <c r="F3021" s="9">
        <f>IFERROR(VLOOKUP(Tabla1[[#This Row],[FECHA]],'COMPARENDOS TOTALES'!A:D,3,FALSE),0)</f>
        <v>1481827</v>
      </c>
      <c r="G3021" s="5">
        <f>IFERROR(VLOOKUP(Tabla1[[#This Row],[FECHA]],EXONERACIONES!A:D,4,FALSE),0)</f>
        <v>0</v>
      </c>
      <c r="H3021" s="9">
        <f>IFERROR(VLOOKUP(Tabla1[[#This Row],[FECHA]],EXONERACIONES!A:D,3,FALSE),0)</f>
        <v>0</v>
      </c>
      <c r="I3021" s="5">
        <f>IFERROR(VLOOKUP(Tabla1[[#This Row],[FECHA]],'SIMIT CON RES'!A:D,4,FALSE),0)</f>
        <v>4</v>
      </c>
      <c r="J3021" s="9">
        <f>IFERROR(VLOOKUP(Tabla1[[#This Row],[FECHA]],'SIMIT CON RES'!A:D,3,FALSE),0)</f>
        <v>1214027</v>
      </c>
      <c r="K3021">
        <f>IFERROR(VLOOKUP(Tabla1[[#This Row],[FECHA]],'SIMIT SIN RES'!A:D,4,FALSE),0)</f>
        <v>0</v>
      </c>
      <c r="L3021" s="9">
        <f>IFERROR(VLOOKUP(Tabla1[[#This Row],[FECHA]],'SIMIT SIN RES'!A:D,3,FALSE),0)</f>
        <v>0</v>
      </c>
      <c r="M3021" s="5">
        <f>IFERROR(VLOOKUP(Tabla1[[#This Row],[FECHA]],'RECAUDOS DE COMPARENDOS'!A:D,4,FALSE),0)</f>
        <v>0</v>
      </c>
      <c r="N3021" s="9">
        <f>IFERROR(VLOOKUP(Tabla1[[#This Row],[FECHA]],'RECAUDOS DE COMPARENDOS'!A:D,3,FALSE),0)</f>
        <v>0</v>
      </c>
      <c r="O3021" s="5">
        <f>IFERROR(VLOOKUP(Tabla1[[#This Row],[FECHA]],'RECAUDOS DE RESOLUCIONES'!A:D,4,FALSE),0)</f>
        <v>0</v>
      </c>
      <c r="P3021" s="9">
        <f>IFERROR(VLOOKUP(Tabla1[[#This Row],[FECHA]],'RECAUDOS DE RESOLUCIONES'!A:D,3,FALSE),0)</f>
        <v>0</v>
      </c>
      <c r="Q302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021" s="9">
        <f>Tabla1[V. COMPARENDOS]-(Tabla1[V. EXONERACIONES]+Tabla1[[#This Row],[V. SIMIT CON RESOLUCION]]+Tabla1[[#This Row],[V. SIMIT SIN RESOLUCION]]+Tabla1[[#This Row],[V. RECAUDOS COMPARENDOS]]+Tabla1[[#This Row],[V. RECAUDOS RESOLUCIONES]])</f>
        <v>267800</v>
      </c>
      <c r="S3021" s="11">
        <f>IFERROR(VLOOKUP(Tabla1[[#This Row],[FECHA]],'RECAUDOS LOCALES'!A:D,4,FALSE),0)</f>
        <v>0</v>
      </c>
      <c r="T3021" s="9">
        <f>IFERROR(VLOOKUP(Tabla1[[#This Row],[FECHA]],'RECAUDOS LOCALES'!A:D,3,FALSE),0)</f>
        <v>0</v>
      </c>
      <c r="U3021" s="11">
        <f>IFERROR(VLOOKUP(Tabla1[[#This Row],[FECHA]],'RECAUDOS EXTERNOS'!A:D,4,FALSE),0)</f>
        <v>0</v>
      </c>
      <c r="V3021" s="9">
        <f>IFERROR(VLOOKUP(Tabla1[[#This Row],[FECHA]],'RECAUDOS EXTERNOS'!A:D,3,FALSE),0)</f>
        <v>0</v>
      </c>
    </row>
    <row r="3022" spans="1:22" x14ac:dyDescent="0.25">
      <c r="A3022" s="1">
        <v>40581</v>
      </c>
      <c r="B3022" s="3" t="s">
        <v>1</v>
      </c>
      <c r="C3022" s="2">
        <v>40575</v>
      </c>
      <c r="D3022" s="5">
        <f>YEAR(Tabla1[[#This Row],[FECHA]])</f>
        <v>2011</v>
      </c>
      <c r="E3022" s="5">
        <f>IFERROR(VLOOKUP(Tabla1[[#This Row],[FECHA]],'COMPARENDOS TOTALES'!A:D,4,FALSE),0)</f>
        <v>4</v>
      </c>
      <c r="F3022" s="9">
        <f>IFERROR(VLOOKUP(Tabla1[[#This Row],[FECHA]],'COMPARENDOS TOTALES'!A:D,3,FALSE),0)</f>
        <v>964081</v>
      </c>
      <c r="G3022" s="5">
        <f>IFERROR(VLOOKUP(Tabla1[[#This Row],[FECHA]],EXONERACIONES!A:D,4,FALSE),0)</f>
        <v>0</v>
      </c>
      <c r="H3022" s="9">
        <f>IFERROR(VLOOKUP(Tabla1[[#This Row],[FECHA]],EXONERACIONES!A:D,3,FALSE),0)</f>
        <v>0</v>
      </c>
      <c r="I3022" s="5">
        <f>IFERROR(VLOOKUP(Tabla1[[#This Row],[FECHA]],'SIMIT CON RES'!A:D,4,FALSE),0)</f>
        <v>1</v>
      </c>
      <c r="J3022" s="9">
        <f>IFERROR(VLOOKUP(Tabla1[[#This Row],[FECHA]],'SIMIT CON RES'!A:D,3,FALSE),0)</f>
        <v>142827</v>
      </c>
      <c r="K3022">
        <f>IFERROR(VLOOKUP(Tabla1[[#This Row],[FECHA]],'SIMIT SIN RES'!A:D,4,FALSE),0)</f>
        <v>0</v>
      </c>
      <c r="L3022" s="9">
        <f>IFERROR(VLOOKUP(Tabla1[[#This Row],[FECHA]],'SIMIT SIN RES'!A:D,3,FALSE),0)</f>
        <v>0</v>
      </c>
      <c r="M3022" s="5">
        <f>IFERROR(VLOOKUP(Tabla1[[#This Row],[FECHA]],'RECAUDOS DE COMPARENDOS'!A:D,4,FALSE),0)</f>
        <v>0</v>
      </c>
      <c r="N3022" s="9">
        <f>IFERROR(VLOOKUP(Tabla1[[#This Row],[FECHA]],'RECAUDOS DE COMPARENDOS'!A:D,3,FALSE),0)</f>
        <v>0</v>
      </c>
      <c r="O3022" s="5">
        <f>IFERROR(VLOOKUP(Tabla1[[#This Row],[FECHA]],'RECAUDOS DE RESOLUCIONES'!A:D,4,FALSE),0)</f>
        <v>0</v>
      </c>
      <c r="P3022" s="9">
        <f>IFERROR(VLOOKUP(Tabla1[[#This Row],[FECHA]],'RECAUDOS DE RESOLUCIONES'!A:D,3,FALSE),0)</f>
        <v>0</v>
      </c>
      <c r="Q302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3022" s="9">
        <f>Tabla1[V. COMPARENDOS]-(Tabla1[V. EXONERACIONES]+Tabla1[[#This Row],[V. SIMIT CON RESOLUCION]]+Tabla1[[#This Row],[V. SIMIT SIN RESOLUCION]]+Tabla1[[#This Row],[V. RECAUDOS COMPARENDOS]]+Tabla1[[#This Row],[V. RECAUDOS RESOLUCIONES]])</f>
        <v>821254</v>
      </c>
      <c r="S3022" s="11">
        <f>IFERROR(VLOOKUP(Tabla1[[#This Row],[FECHA]],'RECAUDOS LOCALES'!A:D,4,FALSE),0)</f>
        <v>2</v>
      </c>
      <c r="T3022" s="9">
        <f>IFERROR(VLOOKUP(Tabla1[[#This Row],[FECHA]],'RECAUDOS LOCALES'!A:D,3,FALSE),0)</f>
        <v>800700</v>
      </c>
      <c r="U3022" s="11">
        <f>IFERROR(VLOOKUP(Tabla1[[#This Row],[FECHA]],'RECAUDOS EXTERNOS'!A:D,4,FALSE),0)</f>
        <v>2</v>
      </c>
      <c r="V3022" s="9">
        <f>IFERROR(VLOOKUP(Tabla1[[#This Row],[FECHA]],'RECAUDOS EXTERNOS'!A:D,3,FALSE),0)</f>
        <v>489700</v>
      </c>
    </row>
    <row r="3023" spans="1:22" x14ac:dyDescent="0.25">
      <c r="A3023" s="1">
        <v>40582</v>
      </c>
      <c r="B3023" s="3" t="s">
        <v>2</v>
      </c>
      <c r="C3023" s="2">
        <v>40575</v>
      </c>
      <c r="D3023" s="5">
        <f>YEAR(Tabla1[[#This Row],[FECHA]])</f>
        <v>2011</v>
      </c>
      <c r="E3023" s="5">
        <f>IFERROR(VLOOKUP(Tabla1[[#This Row],[FECHA]],'COMPARENDOS TOTALES'!A:D,4,FALSE),0)</f>
        <v>3</v>
      </c>
      <c r="F3023" s="9">
        <f>IFERROR(VLOOKUP(Tabla1[[#This Row],[FECHA]],'COMPARENDOS TOTALES'!A:D,3,FALSE),0)</f>
        <v>428481</v>
      </c>
      <c r="G3023" s="5">
        <f>IFERROR(VLOOKUP(Tabla1[[#This Row],[FECHA]],EXONERACIONES!A:D,4,FALSE),0)</f>
        <v>1</v>
      </c>
      <c r="H3023" s="9">
        <f>IFERROR(VLOOKUP(Tabla1[[#This Row],[FECHA]],EXONERACIONES!A:D,3,FALSE),0)</f>
        <v>142827</v>
      </c>
      <c r="I3023" s="5">
        <f>IFERROR(VLOOKUP(Tabla1[[#This Row],[FECHA]],'SIMIT CON RES'!A:D,4,FALSE),0)</f>
        <v>1</v>
      </c>
      <c r="J3023" s="9">
        <f>IFERROR(VLOOKUP(Tabla1[[#This Row],[FECHA]],'SIMIT CON RES'!A:D,3,FALSE),0)</f>
        <v>142827</v>
      </c>
      <c r="K3023">
        <f>IFERROR(VLOOKUP(Tabla1[[#This Row],[FECHA]],'SIMIT SIN RES'!A:D,4,FALSE),0)</f>
        <v>0</v>
      </c>
      <c r="L3023" s="9">
        <f>IFERROR(VLOOKUP(Tabla1[[#This Row],[FECHA]],'SIMIT SIN RES'!A:D,3,FALSE),0)</f>
        <v>0</v>
      </c>
      <c r="M3023" s="5">
        <f>IFERROR(VLOOKUP(Tabla1[[#This Row],[FECHA]],'RECAUDOS DE COMPARENDOS'!A:D,4,FALSE),0)</f>
        <v>1</v>
      </c>
      <c r="N3023" s="9">
        <f>IFERROR(VLOOKUP(Tabla1[[#This Row],[FECHA]],'RECAUDOS DE COMPARENDOS'!A:D,3,FALSE),0)</f>
        <v>142827</v>
      </c>
      <c r="O3023" s="5">
        <f>IFERROR(VLOOKUP(Tabla1[[#This Row],[FECHA]],'RECAUDOS DE RESOLUCIONES'!A:D,4,FALSE),0)</f>
        <v>0</v>
      </c>
      <c r="P3023" s="9">
        <f>IFERROR(VLOOKUP(Tabla1[[#This Row],[FECHA]],'RECAUDOS DE RESOLUCIONES'!A:D,3,FALSE),0)</f>
        <v>0</v>
      </c>
      <c r="Q302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02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023" s="11">
        <f>IFERROR(VLOOKUP(Tabla1[[#This Row],[FECHA]],'RECAUDOS LOCALES'!A:D,4,FALSE),0)</f>
        <v>1</v>
      </c>
      <c r="T3023" s="9">
        <f>IFERROR(VLOOKUP(Tabla1[[#This Row],[FECHA]],'RECAUDOS LOCALES'!A:D,3,FALSE),0)</f>
        <v>138325</v>
      </c>
      <c r="U3023" s="11">
        <f>IFERROR(VLOOKUP(Tabla1[[#This Row],[FECHA]],'RECAUDOS EXTERNOS'!A:D,4,FALSE),0)</f>
        <v>5</v>
      </c>
      <c r="V3023" s="9">
        <f>IFERROR(VLOOKUP(Tabla1[[#This Row],[FECHA]],'RECAUDOS EXTERNOS'!A:D,3,FALSE),0)</f>
        <v>943717</v>
      </c>
    </row>
    <row r="3024" spans="1:22" x14ac:dyDescent="0.25">
      <c r="A3024" s="1">
        <v>40583</v>
      </c>
      <c r="B3024" s="3" t="s">
        <v>3</v>
      </c>
      <c r="C3024" s="2">
        <v>40575</v>
      </c>
      <c r="D3024" s="5">
        <f>YEAR(Tabla1[[#This Row],[FECHA]])</f>
        <v>2011</v>
      </c>
      <c r="E3024" s="5">
        <f>IFERROR(VLOOKUP(Tabla1[[#This Row],[FECHA]],'COMPARENDOS TOTALES'!A:D,4,FALSE),0)</f>
        <v>0</v>
      </c>
      <c r="F3024" s="9">
        <f>IFERROR(VLOOKUP(Tabla1[[#This Row],[FECHA]],'COMPARENDOS TOTALES'!A:D,3,FALSE),0)</f>
        <v>0</v>
      </c>
      <c r="G3024" s="5">
        <f>IFERROR(VLOOKUP(Tabla1[[#This Row],[FECHA]],EXONERACIONES!A:D,4,FALSE),0)</f>
        <v>0</v>
      </c>
      <c r="H3024" s="9">
        <f>IFERROR(VLOOKUP(Tabla1[[#This Row],[FECHA]],EXONERACIONES!A:D,3,FALSE),0)</f>
        <v>0</v>
      </c>
      <c r="I3024" s="5">
        <f>IFERROR(VLOOKUP(Tabla1[[#This Row],[FECHA]],'SIMIT CON RES'!A:D,4,FALSE),0)</f>
        <v>0</v>
      </c>
      <c r="J3024" s="9">
        <f>IFERROR(VLOOKUP(Tabla1[[#This Row],[FECHA]],'SIMIT CON RES'!A:D,3,FALSE),0)</f>
        <v>0</v>
      </c>
      <c r="K3024">
        <f>IFERROR(VLOOKUP(Tabla1[[#This Row],[FECHA]],'SIMIT SIN RES'!A:D,4,FALSE),0)</f>
        <v>0</v>
      </c>
      <c r="L3024" s="9">
        <f>IFERROR(VLOOKUP(Tabla1[[#This Row],[FECHA]],'SIMIT SIN RES'!A:D,3,FALSE),0)</f>
        <v>0</v>
      </c>
      <c r="M3024" s="5">
        <f>IFERROR(VLOOKUP(Tabla1[[#This Row],[FECHA]],'RECAUDOS DE COMPARENDOS'!A:D,4,FALSE),0)</f>
        <v>0</v>
      </c>
      <c r="N3024" s="9">
        <f>IFERROR(VLOOKUP(Tabla1[[#This Row],[FECHA]],'RECAUDOS DE COMPARENDOS'!A:D,3,FALSE),0)</f>
        <v>0</v>
      </c>
      <c r="O3024" s="5">
        <f>IFERROR(VLOOKUP(Tabla1[[#This Row],[FECHA]],'RECAUDOS DE RESOLUCIONES'!A:D,4,FALSE),0)</f>
        <v>0</v>
      </c>
      <c r="P3024" s="9">
        <f>IFERROR(VLOOKUP(Tabla1[[#This Row],[FECHA]],'RECAUDOS DE RESOLUCIONES'!A:D,3,FALSE),0)</f>
        <v>0</v>
      </c>
      <c r="Q302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02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024" s="11">
        <f>IFERROR(VLOOKUP(Tabla1[[#This Row],[FECHA]],'RECAUDOS LOCALES'!A:D,4,FALSE),0)</f>
        <v>7</v>
      </c>
      <c r="T3024" s="9">
        <f>IFERROR(VLOOKUP(Tabla1[[#This Row],[FECHA]],'RECAUDOS LOCALES'!A:D,3,FALSE),0)</f>
        <v>1102375</v>
      </c>
      <c r="U3024" s="11">
        <f>IFERROR(VLOOKUP(Tabla1[[#This Row],[FECHA]],'RECAUDOS EXTERNOS'!A:D,4,FALSE),0)</f>
        <v>1</v>
      </c>
      <c r="V3024" s="9">
        <f>IFERROR(VLOOKUP(Tabla1[[#This Row],[FECHA]],'RECAUDOS EXTERNOS'!A:D,3,FALSE),0)</f>
        <v>242580</v>
      </c>
    </row>
    <row r="3025" spans="1:22" x14ac:dyDescent="0.25">
      <c r="A3025" s="1">
        <v>40584</v>
      </c>
      <c r="B3025" s="3" t="s">
        <v>6</v>
      </c>
      <c r="C3025" s="2">
        <v>40575</v>
      </c>
      <c r="D3025" s="5">
        <f>YEAR(Tabla1[[#This Row],[FECHA]])</f>
        <v>2011</v>
      </c>
      <c r="E3025" s="5">
        <f>IFERROR(VLOOKUP(Tabla1[[#This Row],[FECHA]],'COMPARENDOS TOTALES'!A:D,4,FALSE),0)</f>
        <v>4</v>
      </c>
      <c r="F3025" s="9">
        <f>IFERROR(VLOOKUP(Tabla1[[#This Row],[FECHA]],'COMPARENDOS TOTALES'!A:D,3,FALSE),0)</f>
        <v>1874600</v>
      </c>
      <c r="G3025" s="5">
        <f>IFERROR(VLOOKUP(Tabla1[[#This Row],[FECHA]],EXONERACIONES!A:D,4,FALSE),0)</f>
        <v>0</v>
      </c>
      <c r="H3025" s="9">
        <f>IFERROR(VLOOKUP(Tabla1[[#This Row],[FECHA]],EXONERACIONES!A:D,3,FALSE),0)</f>
        <v>0</v>
      </c>
      <c r="I3025" s="5">
        <f>IFERROR(VLOOKUP(Tabla1[[#This Row],[FECHA]],'SIMIT CON RES'!A:D,4,FALSE),0)</f>
        <v>3</v>
      </c>
      <c r="J3025" s="9">
        <f>IFERROR(VLOOKUP(Tabla1[[#This Row],[FECHA]],'SIMIT CON RES'!A:D,3,FALSE),0)</f>
        <v>1339000</v>
      </c>
      <c r="K3025">
        <f>IFERROR(VLOOKUP(Tabla1[[#This Row],[FECHA]],'SIMIT SIN RES'!A:D,4,FALSE),0)</f>
        <v>0</v>
      </c>
      <c r="L3025" s="9">
        <f>IFERROR(VLOOKUP(Tabla1[[#This Row],[FECHA]],'SIMIT SIN RES'!A:D,3,FALSE),0)</f>
        <v>0</v>
      </c>
      <c r="M3025" s="5">
        <f>IFERROR(VLOOKUP(Tabla1[[#This Row],[FECHA]],'RECAUDOS DE COMPARENDOS'!A:D,4,FALSE),0)</f>
        <v>0</v>
      </c>
      <c r="N3025" s="9">
        <f>IFERROR(VLOOKUP(Tabla1[[#This Row],[FECHA]],'RECAUDOS DE COMPARENDOS'!A:D,3,FALSE),0)</f>
        <v>0</v>
      </c>
      <c r="O3025" s="5">
        <f>IFERROR(VLOOKUP(Tabla1[[#This Row],[FECHA]],'RECAUDOS DE RESOLUCIONES'!A:D,4,FALSE),0)</f>
        <v>0</v>
      </c>
      <c r="P3025" s="9">
        <f>IFERROR(VLOOKUP(Tabla1[[#This Row],[FECHA]],'RECAUDOS DE RESOLUCIONES'!A:D,3,FALSE),0)</f>
        <v>0</v>
      </c>
      <c r="Q302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025" s="9">
        <f>Tabla1[V. COMPARENDOS]-(Tabla1[V. EXONERACIONES]+Tabla1[[#This Row],[V. SIMIT CON RESOLUCION]]+Tabla1[[#This Row],[V. SIMIT SIN RESOLUCION]]+Tabla1[[#This Row],[V. RECAUDOS COMPARENDOS]]+Tabla1[[#This Row],[V. RECAUDOS RESOLUCIONES]])</f>
        <v>535600</v>
      </c>
      <c r="S3025" s="11">
        <f>IFERROR(VLOOKUP(Tabla1[[#This Row],[FECHA]],'RECAUDOS LOCALES'!A:D,4,FALSE),0)</f>
        <v>0</v>
      </c>
      <c r="T3025" s="9">
        <f>IFERROR(VLOOKUP(Tabla1[[#This Row],[FECHA]],'RECAUDOS LOCALES'!A:D,3,FALSE),0)</f>
        <v>0</v>
      </c>
      <c r="U3025" s="11">
        <f>IFERROR(VLOOKUP(Tabla1[[#This Row],[FECHA]],'RECAUDOS EXTERNOS'!A:D,4,FALSE),0)</f>
        <v>0</v>
      </c>
      <c r="V3025" s="9">
        <f>IFERROR(VLOOKUP(Tabla1[[#This Row],[FECHA]],'RECAUDOS EXTERNOS'!A:D,3,FALSE),0)</f>
        <v>0</v>
      </c>
    </row>
    <row r="3026" spans="1:22" x14ac:dyDescent="0.25">
      <c r="A3026" s="1">
        <v>40585</v>
      </c>
      <c r="B3026" s="3" t="s">
        <v>0</v>
      </c>
      <c r="C3026" s="2">
        <v>40575</v>
      </c>
      <c r="D3026" s="5">
        <f>YEAR(Tabla1[[#This Row],[FECHA]])</f>
        <v>2011</v>
      </c>
      <c r="E3026" s="5">
        <f>IFERROR(VLOOKUP(Tabla1[[#This Row],[FECHA]],'COMPARENDOS TOTALES'!A:D,4,FALSE),0)</f>
        <v>6</v>
      </c>
      <c r="F3026" s="9">
        <f>IFERROR(VLOOKUP(Tabla1[[#This Row],[FECHA]],'COMPARENDOS TOTALES'!A:D,3,FALSE),0)</f>
        <v>2017427</v>
      </c>
      <c r="G3026" s="5">
        <f>IFERROR(VLOOKUP(Tabla1[[#This Row],[FECHA]],EXONERACIONES!A:D,4,FALSE),0)</f>
        <v>0</v>
      </c>
      <c r="H3026" s="9">
        <f>IFERROR(VLOOKUP(Tabla1[[#This Row],[FECHA]],EXONERACIONES!A:D,3,FALSE),0)</f>
        <v>0</v>
      </c>
      <c r="I3026" s="5">
        <f>IFERROR(VLOOKUP(Tabla1[[#This Row],[FECHA]],'SIMIT CON RES'!A:D,4,FALSE),0)</f>
        <v>4</v>
      </c>
      <c r="J3026" s="9">
        <f>IFERROR(VLOOKUP(Tabla1[[#This Row],[FECHA]],'SIMIT CON RES'!A:D,3,FALSE),0)</f>
        <v>946227</v>
      </c>
      <c r="K3026">
        <f>IFERROR(VLOOKUP(Tabla1[[#This Row],[FECHA]],'SIMIT SIN RES'!A:D,4,FALSE),0)</f>
        <v>0</v>
      </c>
      <c r="L3026" s="9">
        <f>IFERROR(VLOOKUP(Tabla1[[#This Row],[FECHA]],'SIMIT SIN RES'!A:D,3,FALSE),0)</f>
        <v>0</v>
      </c>
      <c r="M3026" s="5">
        <f>IFERROR(VLOOKUP(Tabla1[[#This Row],[FECHA]],'RECAUDOS DE COMPARENDOS'!A:D,4,FALSE),0)</f>
        <v>0</v>
      </c>
      <c r="N3026" s="9">
        <f>IFERROR(VLOOKUP(Tabla1[[#This Row],[FECHA]],'RECAUDOS DE COMPARENDOS'!A:D,3,FALSE),0)</f>
        <v>0</v>
      </c>
      <c r="O3026" s="5">
        <f>IFERROR(VLOOKUP(Tabla1[[#This Row],[FECHA]],'RECAUDOS DE RESOLUCIONES'!A:D,4,FALSE),0)</f>
        <v>0</v>
      </c>
      <c r="P3026" s="9">
        <f>IFERROR(VLOOKUP(Tabla1[[#This Row],[FECHA]],'RECAUDOS DE RESOLUCIONES'!A:D,3,FALSE),0)</f>
        <v>0</v>
      </c>
      <c r="Q302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3026" s="9">
        <f>Tabla1[V. COMPARENDOS]-(Tabla1[V. EXONERACIONES]+Tabla1[[#This Row],[V. SIMIT CON RESOLUCION]]+Tabla1[[#This Row],[V. SIMIT SIN RESOLUCION]]+Tabla1[[#This Row],[V. RECAUDOS COMPARENDOS]]+Tabla1[[#This Row],[V. RECAUDOS RESOLUCIONES]])</f>
        <v>1071200</v>
      </c>
      <c r="S3026" s="11">
        <f>IFERROR(VLOOKUP(Tabla1[[#This Row],[FECHA]],'RECAUDOS LOCALES'!A:D,4,FALSE),0)</f>
        <v>4</v>
      </c>
      <c r="T3026" s="9">
        <f>IFERROR(VLOOKUP(Tabla1[[#This Row],[FECHA]],'RECAUDOS LOCALES'!A:D,3,FALSE),0)</f>
        <v>793095</v>
      </c>
      <c r="U3026" s="11">
        <f>IFERROR(VLOOKUP(Tabla1[[#This Row],[FECHA]],'RECAUDOS EXTERNOS'!A:D,4,FALSE),0)</f>
        <v>0</v>
      </c>
      <c r="V3026" s="9">
        <f>IFERROR(VLOOKUP(Tabla1[[#This Row],[FECHA]],'RECAUDOS EXTERNOS'!A:D,3,FALSE),0)</f>
        <v>0</v>
      </c>
    </row>
    <row r="3027" spans="1:22" x14ac:dyDescent="0.25">
      <c r="A3027" s="1">
        <v>40586</v>
      </c>
      <c r="B3027" s="3" t="s">
        <v>5</v>
      </c>
      <c r="C3027" s="2">
        <v>40575</v>
      </c>
      <c r="D3027" s="5">
        <f>YEAR(Tabla1[[#This Row],[FECHA]])</f>
        <v>2011</v>
      </c>
      <c r="E3027" s="5">
        <f>IFERROR(VLOOKUP(Tabla1[[#This Row],[FECHA]],'COMPARENDOS TOTALES'!A:D,4,FALSE),0)</f>
        <v>6</v>
      </c>
      <c r="F3027" s="9">
        <f>IFERROR(VLOOKUP(Tabla1[[#This Row],[FECHA]],'COMPARENDOS TOTALES'!A:D,3,FALSE),0)</f>
        <v>2160254</v>
      </c>
      <c r="G3027" s="5">
        <f>IFERROR(VLOOKUP(Tabla1[[#This Row],[FECHA]],EXONERACIONES!A:D,4,FALSE),0)</f>
        <v>0</v>
      </c>
      <c r="H3027" s="9">
        <f>IFERROR(VLOOKUP(Tabla1[[#This Row],[FECHA]],EXONERACIONES!A:D,3,FALSE),0)</f>
        <v>0</v>
      </c>
      <c r="I3027" s="5">
        <f>IFERROR(VLOOKUP(Tabla1[[#This Row],[FECHA]],'SIMIT CON RES'!A:D,4,FALSE),0)</f>
        <v>3</v>
      </c>
      <c r="J3027" s="9">
        <f>IFERROR(VLOOKUP(Tabla1[[#This Row],[FECHA]],'SIMIT CON RES'!A:D,3,FALSE),0)</f>
        <v>946227</v>
      </c>
      <c r="K3027">
        <f>IFERROR(VLOOKUP(Tabla1[[#This Row],[FECHA]],'SIMIT SIN RES'!A:D,4,FALSE),0)</f>
        <v>0</v>
      </c>
      <c r="L3027" s="9">
        <f>IFERROR(VLOOKUP(Tabla1[[#This Row],[FECHA]],'SIMIT SIN RES'!A:D,3,FALSE),0)</f>
        <v>0</v>
      </c>
      <c r="M3027" s="5">
        <f>IFERROR(VLOOKUP(Tabla1[[#This Row],[FECHA]],'RECAUDOS DE COMPARENDOS'!A:D,4,FALSE),0)</f>
        <v>0</v>
      </c>
      <c r="N3027" s="9">
        <f>IFERROR(VLOOKUP(Tabla1[[#This Row],[FECHA]],'RECAUDOS DE COMPARENDOS'!A:D,3,FALSE),0)</f>
        <v>0</v>
      </c>
      <c r="O3027" s="5">
        <f>IFERROR(VLOOKUP(Tabla1[[#This Row],[FECHA]],'RECAUDOS DE RESOLUCIONES'!A:D,4,FALSE),0)</f>
        <v>0</v>
      </c>
      <c r="P3027" s="9">
        <f>IFERROR(VLOOKUP(Tabla1[[#This Row],[FECHA]],'RECAUDOS DE RESOLUCIONES'!A:D,3,FALSE),0)</f>
        <v>0</v>
      </c>
      <c r="Q302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3027" s="9">
        <f>Tabla1[V. COMPARENDOS]-(Tabla1[V. EXONERACIONES]+Tabla1[[#This Row],[V. SIMIT CON RESOLUCION]]+Tabla1[[#This Row],[V. SIMIT SIN RESOLUCION]]+Tabla1[[#This Row],[V. RECAUDOS COMPARENDOS]]+Tabla1[[#This Row],[V. RECAUDOS RESOLUCIONES]])</f>
        <v>1214027</v>
      </c>
      <c r="S3027" s="11">
        <f>IFERROR(VLOOKUP(Tabla1[[#This Row],[FECHA]],'RECAUDOS LOCALES'!A:D,4,FALSE),0)</f>
        <v>0</v>
      </c>
      <c r="T3027" s="9">
        <f>IFERROR(VLOOKUP(Tabla1[[#This Row],[FECHA]],'RECAUDOS LOCALES'!A:D,3,FALSE),0)</f>
        <v>0</v>
      </c>
      <c r="U3027" s="11">
        <f>IFERROR(VLOOKUP(Tabla1[[#This Row],[FECHA]],'RECAUDOS EXTERNOS'!A:D,4,FALSE),0)</f>
        <v>0</v>
      </c>
      <c r="V3027" s="9">
        <f>IFERROR(VLOOKUP(Tabla1[[#This Row],[FECHA]],'RECAUDOS EXTERNOS'!A:D,3,FALSE),0)</f>
        <v>0</v>
      </c>
    </row>
    <row r="3028" spans="1:22" x14ac:dyDescent="0.25">
      <c r="A3028" s="1">
        <v>40587</v>
      </c>
      <c r="B3028" s="3" t="s">
        <v>4</v>
      </c>
      <c r="C3028" s="2">
        <v>40575</v>
      </c>
      <c r="D3028" s="5">
        <f>YEAR(Tabla1[[#This Row],[FECHA]])</f>
        <v>2011</v>
      </c>
      <c r="E3028" s="5">
        <f>IFERROR(VLOOKUP(Tabla1[[#This Row],[FECHA]],'COMPARENDOS TOTALES'!A:D,4,FALSE),0)</f>
        <v>3</v>
      </c>
      <c r="F3028" s="9">
        <f>IFERROR(VLOOKUP(Tabla1[[#This Row],[FECHA]],'COMPARENDOS TOTALES'!A:D,3,FALSE),0)</f>
        <v>1606800</v>
      </c>
      <c r="G3028" s="5">
        <f>IFERROR(VLOOKUP(Tabla1[[#This Row],[FECHA]],EXONERACIONES!A:D,4,FALSE),0)</f>
        <v>0</v>
      </c>
      <c r="H3028" s="9">
        <f>IFERROR(VLOOKUP(Tabla1[[#This Row],[FECHA]],EXONERACIONES!A:D,3,FALSE),0)</f>
        <v>0</v>
      </c>
      <c r="I3028" s="5">
        <f>IFERROR(VLOOKUP(Tabla1[[#This Row],[FECHA]],'SIMIT CON RES'!A:D,4,FALSE),0)</f>
        <v>1</v>
      </c>
      <c r="J3028" s="9">
        <f>IFERROR(VLOOKUP(Tabla1[[#This Row],[FECHA]],'SIMIT CON RES'!A:D,3,FALSE),0)</f>
        <v>803400</v>
      </c>
      <c r="K3028">
        <f>IFERROR(VLOOKUP(Tabla1[[#This Row],[FECHA]],'SIMIT SIN RES'!A:D,4,FALSE),0)</f>
        <v>0</v>
      </c>
      <c r="L3028" s="9">
        <f>IFERROR(VLOOKUP(Tabla1[[#This Row],[FECHA]],'SIMIT SIN RES'!A:D,3,FALSE),0)</f>
        <v>0</v>
      </c>
      <c r="M3028" s="5">
        <f>IFERROR(VLOOKUP(Tabla1[[#This Row],[FECHA]],'RECAUDOS DE COMPARENDOS'!A:D,4,FALSE),0)</f>
        <v>0</v>
      </c>
      <c r="N3028" s="9">
        <f>IFERROR(VLOOKUP(Tabla1[[#This Row],[FECHA]],'RECAUDOS DE COMPARENDOS'!A:D,3,FALSE),0)</f>
        <v>0</v>
      </c>
      <c r="O3028" s="5">
        <f>IFERROR(VLOOKUP(Tabla1[[#This Row],[FECHA]],'RECAUDOS DE RESOLUCIONES'!A:D,4,FALSE),0)</f>
        <v>0</v>
      </c>
      <c r="P3028" s="9">
        <f>IFERROR(VLOOKUP(Tabla1[[#This Row],[FECHA]],'RECAUDOS DE RESOLUCIONES'!A:D,3,FALSE),0)</f>
        <v>0</v>
      </c>
      <c r="Q302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3028" s="9">
        <f>Tabla1[V. COMPARENDOS]-(Tabla1[V. EXONERACIONES]+Tabla1[[#This Row],[V. SIMIT CON RESOLUCION]]+Tabla1[[#This Row],[V. SIMIT SIN RESOLUCION]]+Tabla1[[#This Row],[V. RECAUDOS COMPARENDOS]]+Tabla1[[#This Row],[V. RECAUDOS RESOLUCIONES]])</f>
        <v>803400</v>
      </c>
      <c r="S3028" s="11">
        <f>IFERROR(VLOOKUP(Tabla1[[#This Row],[FECHA]],'RECAUDOS LOCALES'!A:D,4,FALSE),0)</f>
        <v>0</v>
      </c>
      <c r="T3028" s="9">
        <f>IFERROR(VLOOKUP(Tabla1[[#This Row],[FECHA]],'RECAUDOS LOCALES'!A:D,3,FALSE),0)</f>
        <v>0</v>
      </c>
      <c r="U3028" s="11">
        <f>IFERROR(VLOOKUP(Tabla1[[#This Row],[FECHA]],'RECAUDOS EXTERNOS'!A:D,4,FALSE),0)</f>
        <v>0</v>
      </c>
      <c r="V3028" s="9">
        <f>IFERROR(VLOOKUP(Tabla1[[#This Row],[FECHA]],'RECAUDOS EXTERNOS'!A:D,3,FALSE),0)</f>
        <v>0</v>
      </c>
    </row>
    <row r="3029" spans="1:22" x14ac:dyDescent="0.25">
      <c r="A3029" s="1">
        <v>40588</v>
      </c>
      <c r="B3029" s="3" t="s">
        <v>1</v>
      </c>
      <c r="C3029" s="2">
        <v>40575</v>
      </c>
      <c r="D3029" s="5">
        <f>YEAR(Tabla1[[#This Row],[FECHA]])</f>
        <v>2011</v>
      </c>
      <c r="E3029" s="5">
        <f>IFERROR(VLOOKUP(Tabla1[[#This Row],[FECHA]],'COMPARENDOS TOTALES'!A:D,4,FALSE),0)</f>
        <v>6</v>
      </c>
      <c r="F3029" s="9">
        <f>IFERROR(VLOOKUP(Tabla1[[#This Row],[FECHA]],'COMPARENDOS TOTALES'!A:D,3,FALSE),0)</f>
        <v>1374708</v>
      </c>
      <c r="G3029" s="5">
        <f>IFERROR(VLOOKUP(Tabla1[[#This Row],[FECHA]],EXONERACIONES!A:D,4,FALSE),0)</f>
        <v>0</v>
      </c>
      <c r="H3029" s="9">
        <f>IFERROR(VLOOKUP(Tabla1[[#This Row],[FECHA]],EXONERACIONES!A:D,3,FALSE),0)</f>
        <v>0</v>
      </c>
      <c r="I3029" s="5">
        <f>IFERROR(VLOOKUP(Tabla1[[#This Row],[FECHA]],'SIMIT CON RES'!A:D,4,FALSE),0)</f>
        <v>3</v>
      </c>
      <c r="J3029" s="9">
        <f>IFERROR(VLOOKUP(Tabla1[[#This Row],[FECHA]],'SIMIT CON RES'!A:D,3,FALSE),0)</f>
        <v>821254</v>
      </c>
      <c r="K3029">
        <f>IFERROR(VLOOKUP(Tabla1[[#This Row],[FECHA]],'SIMIT SIN RES'!A:D,4,FALSE),0)</f>
        <v>0</v>
      </c>
      <c r="L3029" s="9">
        <f>IFERROR(VLOOKUP(Tabla1[[#This Row],[FECHA]],'SIMIT SIN RES'!A:D,3,FALSE),0)</f>
        <v>0</v>
      </c>
      <c r="M3029" s="5">
        <f>IFERROR(VLOOKUP(Tabla1[[#This Row],[FECHA]],'RECAUDOS DE COMPARENDOS'!A:D,4,FALSE),0)</f>
        <v>0</v>
      </c>
      <c r="N3029" s="9">
        <f>IFERROR(VLOOKUP(Tabla1[[#This Row],[FECHA]],'RECAUDOS DE COMPARENDOS'!A:D,3,FALSE),0)</f>
        <v>0</v>
      </c>
      <c r="O3029" s="5">
        <f>IFERROR(VLOOKUP(Tabla1[[#This Row],[FECHA]],'RECAUDOS DE RESOLUCIONES'!A:D,4,FALSE),0)</f>
        <v>1</v>
      </c>
      <c r="P3029" s="9">
        <f>IFERROR(VLOOKUP(Tabla1[[#This Row],[FECHA]],'RECAUDOS DE RESOLUCIONES'!A:D,3,FALSE),0)</f>
        <v>142827</v>
      </c>
      <c r="Q302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3029" s="9">
        <f>Tabla1[V. COMPARENDOS]-(Tabla1[V. EXONERACIONES]+Tabla1[[#This Row],[V. SIMIT CON RESOLUCION]]+Tabla1[[#This Row],[V. SIMIT SIN RESOLUCION]]+Tabla1[[#This Row],[V. RECAUDOS COMPARENDOS]]+Tabla1[[#This Row],[V. RECAUDOS RESOLUCIONES]])</f>
        <v>410627</v>
      </c>
      <c r="S3029" s="11">
        <f>IFERROR(VLOOKUP(Tabla1[[#This Row],[FECHA]],'RECAUDOS LOCALES'!A:D,4,FALSE),0)</f>
        <v>0</v>
      </c>
      <c r="T3029" s="9">
        <f>IFERROR(VLOOKUP(Tabla1[[#This Row],[FECHA]],'RECAUDOS LOCALES'!A:D,3,FALSE),0)</f>
        <v>0</v>
      </c>
      <c r="U3029" s="11">
        <f>IFERROR(VLOOKUP(Tabla1[[#This Row],[FECHA]],'RECAUDOS EXTERNOS'!A:D,4,FALSE),0)</f>
        <v>1</v>
      </c>
      <c r="V3029" s="9">
        <f>IFERROR(VLOOKUP(Tabla1[[#This Row],[FECHA]],'RECAUDOS EXTERNOS'!A:D,3,FALSE),0)</f>
        <v>415060</v>
      </c>
    </row>
    <row r="3030" spans="1:22" x14ac:dyDescent="0.25">
      <c r="A3030" s="1">
        <v>40589</v>
      </c>
      <c r="B3030" s="3" t="s">
        <v>2</v>
      </c>
      <c r="C3030" s="2">
        <v>40575</v>
      </c>
      <c r="D3030" s="5">
        <f>YEAR(Tabla1[[#This Row],[FECHA]])</f>
        <v>2011</v>
      </c>
      <c r="E3030" s="5">
        <f>IFERROR(VLOOKUP(Tabla1[[#This Row],[FECHA]],'COMPARENDOS TOTALES'!A:D,4,FALSE),0)</f>
        <v>1</v>
      </c>
      <c r="F3030" s="9">
        <f>IFERROR(VLOOKUP(Tabla1[[#This Row],[FECHA]],'COMPARENDOS TOTALES'!A:D,3,FALSE),0)</f>
        <v>267800</v>
      </c>
      <c r="G3030" s="5">
        <f>IFERROR(VLOOKUP(Tabla1[[#This Row],[FECHA]],EXONERACIONES!A:D,4,FALSE),0)</f>
        <v>0</v>
      </c>
      <c r="H3030" s="9">
        <f>IFERROR(VLOOKUP(Tabla1[[#This Row],[FECHA]],EXONERACIONES!A:D,3,FALSE),0)</f>
        <v>0</v>
      </c>
      <c r="I3030" s="5">
        <f>IFERROR(VLOOKUP(Tabla1[[#This Row],[FECHA]],'SIMIT CON RES'!A:D,4,FALSE),0)</f>
        <v>0</v>
      </c>
      <c r="J3030" s="9">
        <f>IFERROR(VLOOKUP(Tabla1[[#This Row],[FECHA]],'SIMIT CON RES'!A:D,3,FALSE),0)</f>
        <v>0</v>
      </c>
      <c r="K3030">
        <f>IFERROR(VLOOKUP(Tabla1[[#This Row],[FECHA]],'SIMIT SIN RES'!A:D,4,FALSE),0)</f>
        <v>0</v>
      </c>
      <c r="L3030" s="9">
        <f>IFERROR(VLOOKUP(Tabla1[[#This Row],[FECHA]],'SIMIT SIN RES'!A:D,3,FALSE),0)</f>
        <v>0</v>
      </c>
      <c r="M3030" s="5">
        <f>IFERROR(VLOOKUP(Tabla1[[#This Row],[FECHA]],'RECAUDOS DE COMPARENDOS'!A:D,4,FALSE),0)</f>
        <v>0</v>
      </c>
      <c r="N3030" s="9">
        <f>IFERROR(VLOOKUP(Tabla1[[#This Row],[FECHA]],'RECAUDOS DE COMPARENDOS'!A:D,3,FALSE),0)</f>
        <v>0</v>
      </c>
      <c r="O3030" s="5">
        <f>IFERROR(VLOOKUP(Tabla1[[#This Row],[FECHA]],'RECAUDOS DE RESOLUCIONES'!A:D,4,FALSE),0)</f>
        <v>0</v>
      </c>
      <c r="P3030" s="9">
        <f>IFERROR(VLOOKUP(Tabla1[[#This Row],[FECHA]],'RECAUDOS DE RESOLUCIONES'!A:D,3,FALSE),0)</f>
        <v>0</v>
      </c>
      <c r="Q303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030" s="9">
        <f>Tabla1[V. COMPARENDOS]-(Tabla1[V. EXONERACIONES]+Tabla1[[#This Row],[V. SIMIT CON RESOLUCION]]+Tabla1[[#This Row],[V. SIMIT SIN RESOLUCION]]+Tabla1[[#This Row],[V. RECAUDOS COMPARENDOS]]+Tabla1[[#This Row],[V. RECAUDOS RESOLUCIONES]])</f>
        <v>267800</v>
      </c>
      <c r="S3030" s="11">
        <f>IFERROR(VLOOKUP(Tabla1[[#This Row],[FECHA]],'RECAUDOS LOCALES'!A:D,4,FALSE),0)</f>
        <v>4</v>
      </c>
      <c r="T3030" s="9">
        <f>IFERROR(VLOOKUP(Tabla1[[#This Row],[FECHA]],'RECAUDOS LOCALES'!A:D,3,FALSE),0)</f>
        <v>756428</v>
      </c>
      <c r="U3030" s="11">
        <f>IFERROR(VLOOKUP(Tabla1[[#This Row],[FECHA]],'RECAUDOS EXTERNOS'!A:D,4,FALSE),0)</f>
        <v>1</v>
      </c>
      <c r="V3030" s="9">
        <f>IFERROR(VLOOKUP(Tabla1[[#This Row],[FECHA]],'RECAUDOS EXTERNOS'!A:D,3,FALSE),0)</f>
        <v>227740</v>
      </c>
    </row>
    <row r="3031" spans="1:22" x14ac:dyDescent="0.25">
      <c r="A3031" s="1">
        <v>40590</v>
      </c>
      <c r="B3031" s="3" t="s">
        <v>3</v>
      </c>
      <c r="C3031" s="2">
        <v>40575</v>
      </c>
      <c r="D3031" s="5">
        <f>YEAR(Tabla1[[#This Row],[FECHA]])</f>
        <v>2011</v>
      </c>
      <c r="E3031" s="5">
        <f>IFERROR(VLOOKUP(Tabla1[[#This Row],[FECHA]],'COMPARENDOS TOTALES'!A:D,4,FALSE),0)</f>
        <v>0</v>
      </c>
      <c r="F3031" s="9">
        <f>IFERROR(VLOOKUP(Tabla1[[#This Row],[FECHA]],'COMPARENDOS TOTALES'!A:D,3,FALSE),0)</f>
        <v>0</v>
      </c>
      <c r="G3031" s="5">
        <f>IFERROR(VLOOKUP(Tabla1[[#This Row],[FECHA]],EXONERACIONES!A:D,4,FALSE),0)</f>
        <v>0</v>
      </c>
      <c r="H3031" s="9">
        <f>IFERROR(VLOOKUP(Tabla1[[#This Row],[FECHA]],EXONERACIONES!A:D,3,FALSE),0)</f>
        <v>0</v>
      </c>
      <c r="I3031" s="5">
        <f>IFERROR(VLOOKUP(Tabla1[[#This Row],[FECHA]],'SIMIT CON RES'!A:D,4,FALSE),0)</f>
        <v>0</v>
      </c>
      <c r="J3031" s="9">
        <f>IFERROR(VLOOKUP(Tabla1[[#This Row],[FECHA]],'SIMIT CON RES'!A:D,3,FALSE),0)</f>
        <v>0</v>
      </c>
      <c r="K3031">
        <f>IFERROR(VLOOKUP(Tabla1[[#This Row],[FECHA]],'SIMIT SIN RES'!A:D,4,FALSE),0)</f>
        <v>0</v>
      </c>
      <c r="L3031" s="9">
        <f>IFERROR(VLOOKUP(Tabla1[[#This Row],[FECHA]],'SIMIT SIN RES'!A:D,3,FALSE),0)</f>
        <v>0</v>
      </c>
      <c r="M3031" s="5">
        <f>IFERROR(VLOOKUP(Tabla1[[#This Row],[FECHA]],'RECAUDOS DE COMPARENDOS'!A:D,4,FALSE),0)</f>
        <v>0</v>
      </c>
      <c r="N3031" s="9">
        <f>IFERROR(VLOOKUP(Tabla1[[#This Row],[FECHA]],'RECAUDOS DE COMPARENDOS'!A:D,3,FALSE),0)</f>
        <v>0</v>
      </c>
      <c r="O3031" s="5">
        <f>IFERROR(VLOOKUP(Tabla1[[#This Row],[FECHA]],'RECAUDOS DE RESOLUCIONES'!A:D,4,FALSE),0)</f>
        <v>0</v>
      </c>
      <c r="P3031" s="9">
        <f>IFERROR(VLOOKUP(Tabla1[[#This Row],[FECHA]],'RECAUDOS DE RESOLUCIONES'!A:D,3,FALSE),0)</f>
        <v>0</v>
      </c>
      <c r="Q303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03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031" s="11">
        <f>IFERROR(VLOOKUP(Tabla1[[#This Row],[FECHA]],'RECAUDOS LOCALES'!A:D,4,FALSE),0)</f>
        <v>2</v>
      </c>
      <c r="T3031" s="9">
        <f>IFERROR(VLOOKUP(Tabla1[[#This Row],[FECHA]],'RECAUDOS LOCALES'!A:D,3,FALSE),0)</f>
        <v>372725</v>
      </c>
      <c r="U3031" s="11">
        <f>IFERROR(VLOOKUP(Tabla1[[#This Row],[FECHA]],'RECAUDOS EXTERNOS'!A:D,4,FALSE),0)</f>
        <v>0</v>
      </c>
      <c r="V3031" s="9">
        <f>IFERROR(VLOOKUP(Tabla1[[#This Row],[FECHA]],'RECAUDOS EXTERNOS'!A:D,3,FALSE),0)</f>
        <v>0</v>
      </c>
    </row>
    <row r="3032" spans="1:22" x14ac:dyDescent="0.25">
      <c r="A3032" s="1">
        <v>40591</v>
      </c>
      <c r="B3032" s="3" t="s">
        <v>6</v>
      </c>
      <c r="C3032" s="2">
        <v>40575</v>
      </c>
      <c r="D3032" s="5">
        <f>YEAR(Tabla1[[#This Row],[FECHA]])</f>
        <v>2011</v>
      </c>
      <c r="E3032" s="5">
        <f>IFERROR(VLOOKUP(Tabla1[[#This Row],[FECHA]],'COMPARENDOS TOTALES'!A:D,4,FALSE),0)</f>
        <v>1</v>
      </c>
      <c r="F3032" s="9">
        <f>IFERROR(VLOOKUP(Tabla1[[#This Row],[FECHA]],'COMPARENDOS TOTALES'!A:D,3,FALSE),0)</f>
        <v>267800</v>
      </c>
      <c r="G3032" s="5">
        <f>IFERROR(VLOOKUP(Tabla1[[#This Row],[FECHA]],EXONERACIONES!A:D,4,FALSE),0)</f>
        <v>0</v>
      </c>
      <c r="H3032" s="9">
        <f>IFERROR(VLOOKUP(Tabla1[[#This Row],[FECHA]],EXONERACIONES!A:D,3,FALSE),0)</f>
        <v>0</v>
      </c>
      <c r="I3032" s="5">
        <f>IFERROR(VLOOKUP(Tabla1[[#This Row],[FECHA]],'SIMIT CON RES'!A:D,4,FALSE),0)</f>
        <v>1</v>
      </c>
      <c r="J3032" s="9">
        <f>IFERROR(VLOOKUP(Tabla1[[#This Row],[FECHA]],'SIMIT CON RES'!A:D,3,FALSE),0)</f>
        <v>267800</v>
      </c>
      <c r="K3032">
        <f>IFERROR(VLOOKUP(Tabla1[[#This Row],[FECHA]],'SIMIT SIN RES'!A:D,4,FALSE),0)</f>
        <v>0</v>
      </c>
      <c r="L3032" s="9">
        <f>IFERROR(VLOOKUP(Tabla1[[#This Row],[FECHA]],'SIMIT SIN RES'!A:D,3,FALSE),0)</f>
        <v>0</v>
      </c>
      <c r="M3032" s="5">
        <f>IFERROR(VLOOKUP(Tabla1[[#This Row],[FECHA]],'RECAUDOS DE COMPARENDOS'!A:D,4,FALSE),0)</f>
        <v>0</v>
      </c>
      <c r="N3032" s="9">
        <f>IFERROR(VLOOKUP(Tabla1[[#This Row],[FECHA]],'RECAUDOS DE COMPARENDOS'!A:D,3,FALSE),0)</f>
        <v>0</v>
      </c>
      <c r="O3032" s="5">
        <f>IFERROR(VLOOKUP(Tabla1[[#This Row],[FECHA]],'RECAUDOS DE RESOLUCIONES'!A:D,4,FALSE),0)</f>
        <v>0</v>
      </c>
      <c r="P3032" s="9">
        <f>IFERROR(VLOOKUP(Tabla1[[#This Row],[FECHA]],'RECAUDOS DE RESOLUCIONES'!A:D,3,FALSE),0)</f>
        <v>0</v>
      </c>
      <c r="Q303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03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032" s="11">
        <f>IFERROR(VLOOKUP(Tabla1[[#This Row],[FECHA]],'RECAUDOS LOCALES'!A:D,4,FALSE),0)</f>
        <v>2</v>
      </c>
      <c r="T3032" s="9">
        <f>IFERROR(VLOOKUP(Tabla1[[#This Row],[FECHA]],'RECAUDOS LOCALES'!A:D,3,FALSE),0)</f>
        <v>612550</v>
      </c>
      <c r="U3032" s="11">
        <f>IFERROR(VLOOKUP(Tabla1[[#This Row],[FECHA]],'RECAUDOS EXTERNOS'!A:D,4,FALSE),0)</f>
        <v>0</v>
      </c>
      <c r="V3032" s="9">
        <f>IFERROR(VLOOKUP(Tabla1[[#This Row],[FECHA]],'RECAUDOS EXTERNOS'!A:D,3,FALSE),0)</f>
        <v>0</v>
      </c>
    </row>
    <row r="3033" spans="1:22" x14ac:dyDescent="0.25">
      <c r="A3033" s="1">
        <v>40592</v>
      </c>
      <c r="B3033" s="3" t="s">
        <v>0</v>
      </c>
      <c r="C3033" s="2">
        <v>40575</v>
      </c>
      <c r="D3033" s="5">
        <f>YEAR(Tabla1[[#This Row],[FECHA]])</f>
        <v>2011</v>
      </c>
      <c r="E3033" s="5">
        <f>IFERROR(VLOOKUP(Tabla1[[#This Row],[FECHA]],'COMPARENDOS TOTALES'!A:D,4,FALSE),0)</f>
        <v>2</v>
      </c>
      <c r="F3033" s="9">
        <f>IFERROR(VLOOKUP(Tabla1[[#This Row],[FECHA]],'COMPARENDOS TOTALES'!A:D,3,FALSE),0)</f>
        <v>1071200</v>
      </c>
      <c r="G3033" s="5">
        <f>IFERROR(VLOOKUP(Tabla1[[#This Row],[FECHA]],EXONERACIONES!A:D,4,FALSE),0)</f>
        <v>0</v>
      </c>
      <c r="H3033" s="9">
        <f>IFERROR(VLOOKUP(Tabla1[[#This Row],[FECHA]],EXONERACIONES!A:D,3,FALSE),0)</f>
        <v>0</v>
      </c>
      <c r="I3033" s="5">
        <f>IFERROR(VLOOKUP(Tabla1[[#This Row],[FECHA]],'SIMIT CON RES'!A:D,4,FALSE),0)</f>
        <v>1</v>
      </c>
      <c r="J3033" s="9">
        <f>IFERROR(VLOOKUP(Tabla1[[#This Row],[FECHA]],'SIMIT CON RES'!A:D,3,FALSE),0)</f>
        <v>267800</v>
      </c>
      <c r="K3033">
        <f>IFERROR(VLOOKUP(Tabla1[[#This Row],[FECHA]],'SIMIT SIN RES'!A:D,4,FALSE),0)</f>
        <v>0</v>
      </c>
      <c r="L3033" s="9">
        <f>IFERROR(VLOOKUP(Tabla1[[#This Row],[FECHA]],'SIMIT SIN RES'!A:D,3,FALSE),0)</f>
        <v>0</v>
      </c>
      <c r="M3033" s="5">
        <f>IFERROR(VLOOKUP(Tabla1[[#This Row],[FECHA]],'RECAUDOS DE COMPARENDOS'!A:D,4,FALSE),0)</f>
        <v>0</v>
      </c>
      <c r="N3033" s="9">
        <f>IFERROR(VLOOKUP(Tabla1[[#This Row],[FECHA]],'RECAUDOS DE COMPARENDOS'!A:D,3,FALSE),0)</f>
        <v>0</v>
      </c>
      <c r="O3033" s="5">
        <f>IFERROR(VLOOKUP(Tabla1[[#This Row],[FECHA]],'RECAUDOS DE RESOLUCIONES'!A:D,4,FALSE),0)</f>
        <v>0</v>
      </c>
      <c r="P3033" s="9">
        <f>IFERROR(VLOOKUP(Tabla1[[#This Row],[FECHA]],'RECAUDOS DE RESOLUCIONES'!A:D,3,FALSE),0)</f>
        <v>0</v>
      </c>
      <c r="Q303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033" s="9">
        <f>Tabla1[V. COMPARENDOS]-(Tabla1[V. EXONERACIONES]+Tabla1[[#This Row],[V. SIMIT CON RESOLUCION]]+Tabla1[[#This Row],[V. SIMIT SIN RESOLUCION]]+Tabla1[[#This Row],[V. RECAUDOS COMPARENDOS]]+Tabla1[[#This Row],[V. RECAUDOS RESOLUCIONES]])</f>
        <v>803400</v>
      </c>
      <c r="S3033" s="11">
        <f>IFERROR(VLOOKUP(Tabla1[[#This Row],[FECHA]],'RECAUDOS LOCALES'!A:D,4,FALSE),0)</f>
        <v>3</v>
      </c>
      <c r="T3033" s="9">
        <f>IFERROR(VLOOKUP(Tabla1[[#This Row],[FECHA]],'RECAUDOS LOCALES'!A:D,3,FALSE),0)</f>
        <v>569092</v>
      </c>
      <c r="U3033" s="11">
        <f>IFERROR(VLOOKUP(Tabla1[[#This Row],[FECHA]],'RECAUDOS EXTERNOS'!A:D,4,FALSE),0)</f>
        <v>2</v>
      </c>
      <c r="V3033" s="9">
        <f>IFERROR(VLOOKUP(Tabla1[[#This Row],[FECHA]],'RECAUDOS EXTERNOS'!A:D,3,FALSE),0)</f>
        <v>340868</v>
      </c>
    </row>
    <row r="3034" spans="1:22" x14ac:dyDescent="0.25">
      <c r="A3034" s="1">
        <v>40593</v>
      </c>
      <c r="B3034" s="3" t="s">
        <v>5</v>
      </c>
      <c r="C3034" s="2">
        <v>40575</v>
      </c>
      <c r="D3034" s="5">
        <f>YEAR(Tabla1[[#This Row],[FECHA]])</f>
        <v>2011</v>
      </c>
      <c r="E3034" s="5">
        <f>IFERROR(VLOOKUP(Tabla1[[#This Row],[FECHA]],'COMPARENDOS TOTALES'!A:D,4,FALSE),0)</f>
        <v>4</v>
      </c>
      <c r="F3034" s="9">
        <f>IFERROR(VLOOKUP(Tabla1[[#This Row],[FECHA]],'COMPARENDOS TOTALES'!A:D,3,FALSE),0)</f>
        <v>1874600</v>
      </c>
      <c r="G3034" s="5">
        <f>IFERROR(VLOOKUP(Tabla1[[#This Row],[FECHA]],EXONERACIONES!A:D,4,FALSE),0)</f>
        <v>0</v>
      </c>
      <c r="H3034" s="9">
        <f>IFERROR(VLOOKUP(Tabla1[[#This Row],[FECHA]],EXONERACIONES!A:D,3,FALSE),0)</f>
        <v>0</v>
      </c>
      <c r="I3034" s="5">
        <f>IFERROR(VLOOKUP(Tabla1[[#This Row],[FECHA]],'SIMIT CON RES'!A:D,4,FALSE),0)</f>
        <v>2</v>
      </c>
      <c r="J3034" s="9">
        <f>IFERROR(VLOOKUP(Tabla1[[#This Row],[FECHA]],'SIMIT CON RES'!A:D,3,FALSE),0)</f>
        <v>1071200</v>
      </c>
      <c r="K3034">
        <f>IFERROR(VLOOKUP(Tabla1[[#This Row],[FECHA]],'SIMIT SIN RES'!A:D,4,FALSE),0)</f>
        <v>0</v>
      </c>
      <c r="L3034" s="9">
        <f>IFERROR(VLOOKUP(Tabla1[[#This Row],[FECHA]],'SIMIT SIN RES'!A:D,3,FALSE),0)</f>
        <v>0</v>
      </c>
      <c r="M3034" s="5">
        <f>IFERROR(VLOOKUP(Tabla1[[#This Row],[FECHA]],'RECAUDOS DE COMPARENDOS'!A:D,4,FALSE),0)</f>
        <v>0</v>
      </c>
      <c r="N3034" s="9">
        <f>IFERROR(VLOOKUP(Tabla1[[#This Row],[FECHA]],'RECAUDOS DE COMPARENDOS'!A:D,3,FALSE),0)</f>
        <v>0</v>
      </c>
      <c r="O3034" s="5">
        <f>IFERROR(VLOOKUP(Tabla1[[#This Row],[FECHA]],'RECAUDOS DE RESOLUCIONES'!A:D,4,FALSE),0)</f>
        <v>0</v>
      </c>
      <c r="P3034" s="9">
        <f>IFERROR(VLOOKUP(Tabla1[[#This Row],[FECHA]],'RECAUDOS DE RESOLUCIONES'!A:D,3,FALSE),0)</f>
        <v>0</v>
      </c>
      <c r="Q303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3034" s="9">
        <f>Tabla1[V. COMPARENDOS]-(Tabla1[V. EXONERACIONES]+Tabla1[[#This Row],[V. SIMIT CON RESOLUCION]]+Tabla1[[#This Row],[V. SIMIT SIN RESOLUCION]]+Tabla1[[#This Row],[V. RECAUDOS COMPARENDOS]]+Tabla1[[#This Row],[V. RECAUDOS RESOLUCIONES]])</f>
        <v>803400</v>
      </c>
      <c r="S3034" s="11">
        <f>IFERROR(VLOOKUP(Tabla1[[#This Row],[FECHA]],'RECAUDOS LOCALES'!A:D,4,FALSE),0)</f>
        <v>0</v>
      </c>
      <c r="T3034" s="9">
        <f>IFERROR(VLOOKUP(Tabla1[[#This Row],[FECHA]],'RECAUDOS LOCALES'!A:D,3,FALSE),0)</f>
        <v>0</v>
      </c>
      <c r="U3034" s="11">
        <f>IFERROR(VLOOKUP(Tabla1[[#This Row],[FECHA]],'RECAUDOS EXTERNOS'!A:D,4,FALSE),0)</f>
        <v>0</v>
      </c>
      <c r="V3034" s="9">
        <f>IFERROR(VLOOKUP(Tabla1[[#This Row],[FECHA]],'RECAUDOS EXTERNOS'!A:D,3,FALSE),0)</f>
        <v>0</v>
      </c>
    </row>
    <row r="3035" spans="1:22" x14ac:dyDescent="0.25">
      <c r="A3035" s="1">
        <v>40594</v>
      </c>
      <c r="B3035" s="3" t="s">
        <v>4</v>
      </c>
      <c r="C3035" s="2">
        <v>40575</v>
      </c>
      <c r="D3035" s="5">
        <f>YEAR(Tabla1[[#This Row],[FECHA]])</f>
        <v>2011</v>
      </c>
      <c r="E3035" s="5">
        <f>IFERROR(VLOOKUP(Tabla1[[#This Row],[FECHA]],'COMPARENDOS TOTALES'!A:D,4,FALSE),0)</f>
        <v>6</v>
      </c>
      <c r="F3035" s="9">
        <f>IFERROR(VLOOKUP(Tabla1[[#This Row],[FECHA]],'COMPARENDOS TOTALES'!A:D,3,FALSE),0)</f>
        <v>2035281</v>
      </c>
      <c r="G3035" s="5">
        <f>IFERROR(VLOOKUP(Tabla1[[#This Row],[FECHA]],EXONERACIONES!A:D,4,FALSE),0)</f>
        <v>0</v>
      </c>
      <c r="H3035" s="9">
        <f>IFERROR(VLOOKUP(Tabla1[[#This Row],[FECHA]],EXONERACIONES!A:D,3,FALSE),0)</f>
        <v>0</v>
      </c>
      <c r="I3035" s="5">
        <f>IFERROR(VLOOKUP(Tabla1[[#This Row],[FECHA]],'SIMIT CON RES'!A:D,4,FALSE),0)</f>
        <v>3</v>
      </c>
      <c r="J3035" s="9">
        <f>IFERROR(VLOOKUP(Tabla1[[#This Row],[FECHA]],'SIMIT CON RES'!A:D,3,FALSE),0)</f>
        <v>1214027</v>
      </c>
      <c r="K3035">
        <f>IFERROR(VLOOKUP(Tabla1[[#This Row],[FECHA]],'SIMIT SIN RES'!A:D,4,FALSE),0)</f>
        <v>0</v>
      </c>
      <c r="L3035" s="9">
        <f>IFERROR(VLOOKUP(Tabla1[[#This Row],[FECHA]],'SIMIT SIN RES'!A:D,3,FALSE),0)</f>
        <v>0</v>
      </c>
      <c r="M3035" s="5">
        <f>IFERROR(VLOOKUP(Tabla1[[#This Row],[FECHA]],'RECAUDOS DE COMPARENDOS'!A:D,4,FALSE),0)</f>
        <v>0</v>
      </c>
      <c r="N3035" s="9">
        <f>IFERROR(VLOOKUP(Tabla1[[#This Row],[FECHA]],'RECAUDOS DE COMPARENDOS'!A:D,3,FALSE),0)</f>
        <v>0</v>
      </c>
      <c r="O3035" s="5">
        <f>IFERROR(VLOOKUP(Tabla1[[#This Row],[FECHA]],'RECAUDOS DE RESOLUCIONES'!A:D,4,FALSE),0)</f>
        <v>2</v>
      </c>
      <c r="P3035" s="9">
        <f>IFERROR(VLOOKUP(Tabla1[[#This Row],[FECHA]],'RECAUDOS DE RESOLUCIONES'!A:D,3,FALSE),0)</f>
        <v>678427</v>
      </c>
      <c r="Q303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035" s="9">
        <f>Tabla1[V. COMPARENDOS]-(Tabla1[V. EXONERACIONES]+Tabla1[[#This Row],[V. SIMIT CON RESOLUCION]]+Tabla1[[#This Row],[V. SIMIT SIN RESOLUCION]]+Tabla1[[#This Row],[V. RECAUDOS COMPARENDOS]]+Tabla1[[#This Row],[V. RECAUDOS RESOLUCIONES]])</f>
        <v>142827</v>
      </c>
      <c r="S3035" s="11">
        <f>IFERROR(VLOOKUP(Tabla1[[#This Row],[FECHA]],'RECAUDOS LOCALES'!A:D,4,FALSE),0)</f>
        <v>1</v>
      </c>
      <c r="T3035" s="9">
        <f>IFERROR(VLOOKUP(Tabla1[[#This Row],[FECHA]],'RECAUDOS LOCALES'!A:D,3,FALSE),0)</f>
        <v>142827</v>
      </c>
      <c r="U3035" s="11">
        <f>IFERROR(VLOOKUP(Tabla1[[#This Row],[FECHA]],'RECAUDOS EXTERNOS'!A:D,4,FALSE),0)</f>
        <v>0</v>
      </c>
      <c r="V3035" s="9">
        <f>IFERROR(VLOOKUP(Tabla1[[#This Row],[FECHA]],'RECAUDOS EXTERNOS'!A:D,3,FALSE),0)</f>
        <v>0</v>
      </c>
    </row>
    <row r="3036" spans="1:22" x14ac:dyDescent="0.25">
      <c r="A3036" s="1">
        <v>40595</v>
      </c>
      <c r="B3036" s="3" t="s">
        <v>1</v>
      </c>
      <c r="C3036" s="2">
        <v>40575</v>
      </c>
      <c r="D3036" s="5">
        <f>YEAR(Tabla1[[#This Row],[FECHA]])</f>
        <v>2011</v>
      </c>
      <c r="E3036" s="5">
        <f>IFERROR(VLOOKUP(Tabla1[[#This Row],[FECHA]],'COMPARENDOS TOTALES'!A:D,4,FALSE),0)</f>
        <v>1</v>
      </c>
      <c r="F3036" s="9">
        <f>IFERROR(VLOOKUP(Tabla1[[#This Row],[FECHA]],'COMPARENDOS TOTALES'!A:D,3,FALSE),0)</f>
        <v>142827</v>
      </c>
      <c r="G3036" s="5">
        <f>IFERROR(VLOOKUP(Tabla1[[#This Row],[FECHA]],EXONERACIONES!A:D,4,FALSE),0)</f>
        <v>0</v>
      </c>
      <c r="H3036" s="9">
        <f>IFERROR(VLOOKUP(Tabla1[[#This Row],[FECHA]],EXONERACIONES!A:D,3,FALSE),0)</f>
        <v>0</v>
      </c>
      <c r="I3036" s="5">
        <f>IFERROR(VLOOKUP(Tabla1[[#This Row],[FECHA]],'SIMIT CON RES'!A:D,4,FALSE),0)</f>
        <v>1</v>
      </c>
      <c r="J3036" s="9">
        <f>IFERROR(VLOOKUP(Tabla1[[#This Row],[FECHA]],'SIMIT CON RES'!A:D,3,FALSE),0)</f>
        <v>142827</v>
      </c>
      <c r="K3036">
        <f>IFERROR(VLOOKUP(Tabla1[[#This Row],[FECHA]],'SIMIT SIN RES'!A:D,4,FALSE),0)</f>
        <v>0</v>
      </c>
      <c r="L3036" s="9">
        <f>IFERROR(VLOOKUP(Tabla1[[#This Row],[FECHA]],'SIMIT SIN RES'!A:D,3,FALSE),0)</f>
        <v>0</v>
      </c>
      <c r="M3036" s="5">
        <f>IFERROR(VLOOKUP(Tabla1[[#This Row],[FECHA]],'RECAUDOS DE COMPARENDOS'!A:D,4,FALSE),0)</f>
        <v>0</v>
      </c>
      <c r="N3036" s="9">
        <f>IFERROR(VLOOKUP(Tabla1[[#This Row],[FECHA]],'RECAUDOS DE COMPARENDOS'!A:D,3,FALSE),0)</f>
        <v>0</v>
      </c>
      <c r="O3036" s="5">
        <f>IFERROR(VLOOKUP(Tabla1[[#This Row],[FECHA]],'RECAUDOS DE RESOLUCIONES'!A:D,4,FALSE),0)</f>
        <v>0</v>
      </c>
      <c r="P3036" s="9">
        <f>IFERROR(VLOOKUP(Tabla1[[#This Row],[FECHA]],'RECAUDOS DE RESOLUCIONES'!A:D,3,FALSE),0)</f>
        <v>0</v>
      </c>
      <c r="Q303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03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036" s="11">
        <f>IFERROR(VLOOKUP(Tabla1[[#This Row],[FECHA]],'RECAUDOS LOCALES'!A:D,4,FALSE),0)</f>
        <v>2</v>
      </c>
      <c r="T3036" s="9">
        <f>IFERROR(VLOOKUP(Tabla1[[#This Row],[FECHA]],'RECAUDOS LOCALES'!A:D,3,FALSE),0)</f>
        <v>435970</v>
      </c>
      <c r="U3036" s="11">
        <f>IFERROR(VLOOKUP(Tabla1[[#This Row],[FECHA]],'RECAUDOS EXTERNOS'!A:D,4,FALSE),0)</f>
        <v>1</v>
      </c>
      <c r="V3036" s="9">
        <f>IFERROR(VLOOKUP(Tabla1[[#This Row],[FECHA]],'RECAUDOS EXTERNOS'!A:D,3,FALSE),0)</f>
        <v>242580</v>
      </c>
    </row>
    <row r="3037" spans="1:22" x14ac:dyDescent="0.25">
      <c r="A3037" s="1">
        <v>40596</v>
      </c>
      <c r="B3037" s="3" t="s">
        <v>2</v>
      </c>
      <c r="C3037" s="2">
        <v>40575</v>
      </c>
      <c r="D3037" s="5">
        <f>YEAR(Tabla1[[#This Row],[FECHA]])</f>
        <v>2011</v>
      </c>
      <c r="E3037" s="5">
        <f>IFERROR(VLOOKUP(Tabla1[[#This Row],[FECHA]],'COMPARENDOS TOTALES'!A:D,4,FALSE),0)</f>
        <v>2</v>
      </c>
      <c r="F3037" s="9">
        <f>IFERROR(VLOOKUP(Tabla1[[#This Row],[FECHA]],'COMPARENDOS TOTALES'!A:D,3,FALSE),0)</f>
        <v>285654</v>
      </c>
      <c r="G3037" s="5">
        <f>IFERROR(VLOOKUP(Tabla1[[#This Row],[FECHA]],EXONERACIONES!A:D,4,FALSE),0)</f>
        <v>0</v>
      </c>
      <c r="H3037" s="9">
        <f>IFERROR(VLOOKUP(Tabla1[[#This Row],[FECHA]],EXONERACIONES!A:D,3,FALSE),0)</f>
        <v>0</v>
      </c>
      <c r="I3037" s="5">
        <f>IFERROR(VLOOKUP(Tabla1[[#This Row],[FECHA]],'SIMIT CON RES'!A:D,4,FALSE),0)</f>
        <v>1</v>
      </c>
      <c r="J3037" s="9">
        <f>IFERROR(VLOOKUP(Tabla1[[#This Row],[FECHA]],'SIMIT CON RES'!A:D,3,FALSE),0)</f>
        <v>142827</v>
      </c>
      <c r="K3037">
        <f>IFERROR(VLOOKUP(Tabla1[[#This Row],[FECHA]],'SIMIT SIN RES'!A:D,4,FALSE),0)</f>
        <v>0</v>
      </c>
      <c r="L3037" s="9">
        <f>IFERROR(VLOOKUP(Tabla1[[#This Row],[FECHA]],'SIMIT SIN RES'!A:D,3,FALSE),0)</f>
        <v>0</v>
      </c>
      <c r="M3037" s="5">
        <f>IFERROR(VLOOKUP(Tabla1[[#This Row],[FECHA]],'RECAUDOS DE COMPARENDOS'!A:D,4,FALSE),0)</f>
        <v>0</v>
      </c>
      <c r="N3037" s="9">
        <f>IFERROR(VLOOKUP(Tabla1[[#This Row],[FECHA]],'RECAUDOS DE COMPARENDOS'!A:D,3,FALSE),0)</f>
        <v>0</v>
      </c>
      <c r="O3037" s="5">
        <f>IFERROR(VLOOKUP(Tabla1[[#This Row],[FECHA]],'RECAUDOS DE RESOLUCIONES'!A:D,4,FALSE),0)</f>
        <v>0</v>
      </c>
      <c r="P3037" s="9">
        <f>IFERROR(VLOOKUP(Tabla1[[#This Row],[FECHA]],'RECAUDOS DE RESOLUCIONES'!A:D,3,FALSE),0)</f>
        <v>0</v>
      </c>
      <c r="Q303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037" s="9">
        <f>Tabla1[V. COMPARENDOS]-(Tabla1[V. EXONERACIONES]+Tabla1[[#This Row],[V. SIMIT CON RESOLUCION]]+Tabla1[[#This Row],[V. SIMIT SIN RESOLUCION]]+Tabla1[[#This Row],[V. RECAUDOS COMPARENDOS]]+Tabla1[[#This Row],[V. RECAUDOS RESOLUCIONES]])</f>
        <v>142827</v>
      </c>
      <c r="S3037" s="11">
        <f>IFERROR(VLOOKUP(Tabla1[[#This Row],[FECHA]],'RECAUDOS LOCALES'!A:D,4,FALSE),0)</f>
        <v>3</v>
      </c>
      <c r="T3037" s="9">
        <f>IFERROR(VLOOKUP(Tabla1[[#This Row],[FECHA]],'RECAUDOS LOCALES'!A:D,3,FALSE),0)</f>
        <v>310379</v>
      </c>
      <c r="U3037" s="11">
        <f>IFERROR(VLOOKUP(Tabla1[[#This Row],[FECHA]],'RECAUDOS EXTERNOS'!A:D,4,FALSE),0)</f>
        <v>1</v>
      </c>
      <c r="V3037" s="9">
        <f>IFERROR(VLOOKUP(Tabla1[[#This Row],[FECHA]],'RECAUDOS EXTERNOS'!A:D,3,FALSE),0)</f>
        <v>242580</v>
      </c>
    </row>
    <row r="3038" spans="1:22" x14ac:dyDescent="0.25">
      <c r="A3038" s="1">
        <v>40597</v>
      </c>
      <c r="B3038" s="3" t="s">
        <v>3</v>
      </c>
      <c r="C3038" s="2">
        <v>40575</v>
      </c>
      <c r="D3038" s="5">
        <f>YEAR(Tabla1[[#This Row],[FECHA]])</f>
        <v>2011</v>
      </c>
      <c r="E3038" s="5">
        <f>IFERROR(VLOOKUP(Tabla1[[#This Row],[FECHA]],'COMPARENDOS TOTALES'!A:D,4,FALSE),0)</f>
        <v>1</v>
      </c>
      <c r="F3038" s="9">
        <f>IFERROR(VLOOKUP(Tabla1[[#This Row],[FECHA]],'COMPARENDOS TOTALES'!A:D,3,FALSE),0)</f>
        <v>535600</v>
      </c>
      <c r="G3038" s="5">
        <f>IFERROR(VLOOKUP(Tabla1[[#This Row],[FECHA]],EXONERACIONES!A:D,4,FALSE),0)</f>
        <v>0</v>
      </c>
      <c r="H3038" s="9">
        <f>IFERROR(VLOOKUP(Tabla1[[#This Row],[FECHA]],EXONERACIONES!A:D,3,FALSE),0)</f>
        <v>0</v>
      </c>
      <c r="I3038" s="5">
        <f>IFERROR(VLOOKUP(Tabla1[[#This Row],[FECHA]],'SIMIT CON RES'!A:D,4,FALSE),0)</f>
        <v>1</v>
      </c>
      <c r="J3038" s="9">
        <f>IFERROR(VLOOKUP(Tabla1[[#This Row],[FECHA]],'SIMIT CON RES'!A:D,3,FALSE),0)</f>
        <v>535600</v>
      </c>
      <c r="K3038">
        <f>IFERROR(VLOOKUP(Tabla1[[#This Row],[FECHA]],'SIMIT SIN RES'!A:D,4,FALSE),0)</f>
        <v>0</v>
      </c>
      <c r="L3038" s="9">
        <f>IFERROR(VLOOKUP(Tabla1[[#This Row],[FECHA]],'SIMIT SIN RES'!A:D,3,FALSE),0)</f>
        <v>0</v>
      </c>
      <c r="M3038" s="5">
        <f>IFERROR(VLOOKUP(Tabla1[[#This Row],[FECHA]],'RECAUDOS DE COMPARENDOS'!A:D,4,FALSE),0)</f>
        <v>0</v>
      </c>
      <c r="N3038" s="9">
        <f>IFERROR(VLOOKUP(Tabla1[[#This Row],[FECHA]],'RECAUDOS DE COMPARENDOS'!A:D,3,FALSE),0)</f>
        <v>0</v>
      </c>
      <c r="O3038" s="5">
        <f>IFERROR(VLOOKUP(Tabla1[[#This Row],[FECHA]],'RECAUDOS DE RESOLUCIONES'!A:D,4,FALSE),0)</f>
        <v>0</v>
      </c>
      <c r="P3038" s="9">
        <f>IFERROR(VLOOKUP(Tabla1[[#This Row],[FECHA]],'RECAUDOS DE RESOLUCIONES'!A:D,3,FALSE),0)</f>
        <v>0</v>
      </c>
      <c r="Q303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03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038" s="11">
        <f>IFERROR(VLOOKUP(Tabla1[[#This Row],[FECHA]],'RECAUDOS LOCALES'!A:D,4,FALSE),0)</f>
        <v>4</v>
      </c>
      <c r="T3038" s="9">
        <f>IFERROR(VLOOKUP(Tabla1[[#This Row],[FECHA]],'RECAUDOS LOCALES'!A:D,3,FALSE),0)</f>
        <v>905394</v>
      </c>
      <c r="U3038" s="11">
        <f>IFERROR(VLOOKUP(Tabla1[[#This Row],[FECHA]],'RECAUDOS EXTERNOS'!A:D,4,FALSE),0)</f>
        <v>2</v>
      </c>
      <c r="V3038" s="9">
        <f>IFERROR(VLOOKUP(Tabla1[[#This Row],[FECHA]],'RECAUDOS EXTERNOS'!A:D,3,FALSE),0)</f>
        <v>672032</v>
      </c>
    </row>
    <row r="3039" spans="1:22" x14ac:dyDescent="0.25">
      <c r="A3039" s="1">
        <v>40598</v>
      </c>
      <c r="B3039" s="3" t="s">
        <v>6</v>
      </c>
      <c r="C3039" s="2">
        <v>40575</v>
      </c>
      <c r="D3039" s="5">
        <f>YEAR(Tabla1[[#This Row],[FECHA]])</f>
        <v>2011</v>
      </c>
      <c r="E3039" s="5">
        <f>IFERROR(VLOOKUP(Tabla1[[#This Row],[FECHA]],'COMPARENDOS TOTALES'!A:D,4,FALSE),0)</f>
        <v>1</v>
      </c>
      <c r="F3039" s="9">
        <f>IFERROR(VLOOKUP(Tabla1[[#This Row],[FECHA]],'COMPARENDOS TOTALES'!A:D,3,FALSE),0)</f>
        <v>267800</v>
      </c>
      <c r="G3039" s="5">
        <f>IFERROR(VLOOKUP(Tabla1[[#This Row],[FECHA]],EXONERACIONES!A:D,4,FALSE),0)</f>
        <v>0</v>
      </c>
      <c r="H3039" s="9">
        <f>IFERROR(VLOOKUP(Tabla1[[#This Row],[FECHA]],EXONERACIONES!A:D,3,FALSE),0)</f>
        <v>0</v>
      </c>
      <c r="I3039" s="5">
        <f>IFERROR(VLOOKUP(Tabla1[[#This Row],[FECHA]],'SIMIT CON RES'!A:D,4,FALSE),0)</f>
        <v>0</v>
      </c>
      <c r="J3039" s="9">
        <f>IFERROR(VLOOKUP(Tabla1[[#This Row],[FECHA]],'SIMIT CON RES'!A:D,3,FALSE),0)</f>
        <v>0</v>
      </c>
      <c r="K3039">
        <f>IFERROR(VLOOKUP(Tabla1[[#This Row],[FECHA]],'SIMIT SIN RES'!A:D,4,FALSE),0)</f>
        <v>0</v>
      </c>
      <c r="L3039" s="9">
        <f>IFERROR(VLOOKUP(Tabla1[[#This Row],[FECHA]],'SIMIT SIN RES'!A:D,3,FALSE),0)</f>
        <v>0</v>
      </c>
      <c r="M3039" s="5">
        <f>IFERROR(VLOOKUP(Tabla1[[#This Row],[FECHA]],'RECAUDOS DE COMPARENDOS'!A:D,4,FALSE),0)</f>
        <v>0</v>
      </c>
      <c r="N3039" s="9">
        <f>IFERROR(VLOOKUP(Tabla1[[#This Row],[FECHA]],'RECAUDOS DE COMPARENDOS'!A:D,3,FALSE),0)</f>
        <v>0</v>
      </c>
      <c r="O3039" s="5">
        <f>IFERROR(VLOOKUP(Tabla1[[#This Row],[FECHA]],'RECAUDOS DE RESOLUCIONES'!A:D,4,FALSE),0)</f>
        <v>0</v>
      </c>
      <c r="P3039" s="9">
        <f>IFERROR(VLOOKUP(Tabla1[[#This Row],[FECHA]],'RECAUDOS DE RESOLUCIONES'!A:D,3,FALSE),0)</f>
        <v>0</v>
      </c>
      <c r="Q303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039" s="9">
        <f>Tabla1[V. COMPARENDOS]-(Tabla1[V. EXONERACIONES]+Tabla1[[#This Row],[V. SIMIT CON RESOLUCION]]+Tabla1[[#This Row],[V. SIMIT SIN RESOLUCION]]+Tabla1[[#This Row],[V. RECAUDOS COMPARENDOS]]+Tabla1[[#This Row],[V. RECAUDOS RESOLUCIONES]])</f>
        <v>267800</v>
      </c>
      <c r="S3039" s="11">
        <f>IFERROR(VLOOKUP(Tabla1[[#This Row],[FECHA]],'RECAUDOS LOCALES'!A:D,4,FALSE),0)</f>
        <v>2</v>
      </c>
      <c r="T3039" s="9">
        <f>IFERROR(VLOOKUP(Tabla1[[#This Row],[FECHA]],'RECAUDOS LOCALES'!A:D,3,FALSE),0)</f>
        <v>381725</v>
      </c>
      <c r="U3039" s="11">
        <f>IFERROR(VLOOKUP(Tabla1[[#This Row],[FECHA]],'RECAUDOS EXTERNOS'!A:D,4,FALSE),0)</f>
        <v>2</v>
      </c>
      <c r="V3039" s="9">
        <f>IFERROR(VLOOKUP(Tabla1[[#This Row],[FECHA]],'RECAUDOS EXTERNOS'!A:D,3,FALSE),0)</f>
        <v>564698</v>
      </c>
    </row>
    <row r="3040" spans="1:22" x14ac:dyDescent="0.25">
      <c r="A3040" s="1">
        <v>40599</v>
      </c>
      <c r="B3040" s="3" t="s">
        <v>0</v>
      </c>
      <c r="C3040" s="2">
        <v>40575</v>
      </c>
      <c r="D3040" s="5">
        <f>YEAR(Tabla1[[#This Row],[FECHA]])</f>
        <v>2011</v>
      </c>
      <c r="E3040" s="5">
        <f>IFERROR(VLOOKUP(Tabla1[[#This Row],[FECHA]],'COMPARENDOS TOTALES'!A:D,4,FALSE),0)</f>
        <v>2</v>
      </c>
      <c r="F3040" s="9">
        <f>IFERROR(VLOOKUP(Tabla1[[#This Row],[FECHA]],'COMPARENDOS TOTALES'!A:D,3,FALSE),0)</f>
        <v>285654</v>
      </c>
      <c r="G3040" s="5">
        <f>IFERROR(VLOOKUP(Tabla1[[#This Row],[FECHA]],EXONERACIONES!A:D,4,FALSE),0)</f>
        <v>0</v>
      </c>
      <c r="H3040" s="9">
        <f>IFERROR(VLOOKUP(Tabla1[[#This Row],[FECHA]],EXONERACIONES!A:D,3,FALSE),0)</f>
        <v>0</v>
      </c>
      <c r="I3040" s="5">
        <f>IFERROR(VLOOKUP(Tabla1[[#This Row],[FECHA]],'SIMIT CON RES'!A:D,4,FALSE),0)</f>
        <v>1</v>
      </c>
      <c r="J3040" s="9">
        <f>IFERROR(VLOOKUP(Tabla1[[#This Row],[FECHA]],'SIMIT CON RES'!A:D,3,FALSE),0)</f>
        <v>142827</v>
      </c>
      <c r="K3040">
        <f>IFERROR(VLOOKUP(Tabla1[[#This Row],[FECHA]],'SIMIT SIN RES'!A:D,4,FALSE),0)</f>
        <v>0</v>
      </c>
      <c r="L3040" s="9">
        <f>IFERROR(VLOOKUP(Tabla1[[#This Row],[FECHA]],'SIMIT SIN RES'!A:D,3,FALSE),0)</f>
        <v>0</v>
      </c>
      <c r="M3040" s="5">
        <f>IFERROR(VLOOKUP(Tabla1[[#This Row],[FECHA]],'RECAUDOS DE COMPARENDOS'!A:D,4,FALSE),0)</f>
        <v>0</v>
      </c>
      <c r="N3040" s="9">
        <f>IFERROR(VLOOKUP(Tabla1[[#This Row],[FECHA]],'RECAUDOS DE COMPARENDOS'!A:D,3,FALSE),0)</f>
        <v>0</v>
      </c>
      <c r="O3040" s="5">
        <f>IFERROR(VLOOKUP(Tabla1[[#This Row],[FECHA]],'RECAUDOS DE RESOLUCIONES'!A:D,4,FALSE),0)</f>
        <v>0</v>
      </c>
      <c r="P3040" s="9">
        <f>IFERROR(VLOOKUP(Tabla1[[#This Row],[FECHA]],'RECAUDOS DE RESOLUCIONES'!A:D,3,FALSE),0)</f>
        <v>0</v>
      </c>
      <c r="Q304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040" s="9">
        <f>Tabla1[V. COMPARENDOS]-(Tabla1[V. EXONERACIONES]+Tabla1[[#This Row],[V. SIMIT CON RESOLUCION]]+Tabla1[[#This Row],[V. SIMIT SIN RESOLUCION]]+Tabla1[[#This Row],[V. RECAUDOS COMPARENDOS]]+Tabla1[[#This Row],[V. RECAUDOS RESOLUCIONES]])</f>
        <v>142827</v>
      </c>
      <c r="S3040" s="11">
        <f>IFERROR(VLOOKUP(Tabla1[[#This Row],[FECHA]],'RECAUDOS LOCALES'!A:D,4,FALSE),0)</f>
        <v>2</v>
      </c>
      <c r="T3040" s="9">
        <f>IFERROR(VLOOKUP(Tabla1[[#This Row],[FECHA]],'RECAUDOS LOCALES'!A:D,3,FALSE),0)</f>
        <v>182077</v>
      </c>
      <c r="U3040" s="11">
        <f>IFERROR(VLOOKUP(Tabla1[[#This Row],[FECHA]],'RECAUDOS EXTERNOS'!A:D,4,FALSE),0)</f>
        <v>1</v>
      </c>
      <c r="V3040" s="9">
        <f>IFERROR(VLOOKUP(Tabla1[[#This Row],[FECHA]],'RECAUDOS EXTERNOS'!A:D,3,FALSE),0)</f>
        <v>319812</v>
      </c>
    </row>
    <row r="3041" spans="1:22" x14ac:dyDescent="0.25">
      <c r="A3041" s="1">
        <v>40600</v>
      </c>
      <c r="B3041" s="3" t="s">
        <v>5</v>
      </c>
      <c r="C3041" s="2">
        <v>40575</v>
      </c>
      <c r="D3041" s="5">
        <f>YEAR(Tabla1[[#This Row],[FECHA]])</f>
        <v>2011</v>
      </c>
      <c r="E3041" s="5">
        <f>IFERROR(VLOOKUP(Tabla1[[#This Row],[FECHA]],'COMPARENDOS TOTALES'!A:D,4,FALSE),0)</f>
        <v>1</v>
      </c>
      <c r="F3041" s="9">
        <f>IFERROR(VLOOKUP(Tabla1[[#This Row],[FECHA]],'COMPARENDOS TOTALES'!A:D,3,FALSE),0)</f>
        <v>267800</v>
      </c>
      <c r="G3041" s="5">
        <f>IFERROR(VLOOKUP(Tabla1[[#This Row],[FECHA]],EXONERACIONES!A:D,4,FALSE),0)</f>
        <v>0</v>
      </c>
      <c r="H3041" s="9">
        <f>IFERROR(VLOOKUP(Tabla1[[#This Row],[FECHA]],EXONERACIONES!A:D,3,FALSE),0)</f>
        <v>0</v>
      </c>
      <c r="I3041" s="5">
        <f>IFERROR(VLOOKUP(Tabla1[[#This Row],[FECHA]],'SIMIT CON RES'!A:D,4,FALSE),0)</f>
        <v>1</v>
      </c>
      <c r="J3041" s="9">
        <f>IFERROR(VLOOKUP(Tabla1[[#This Row],[FECHA]],'SIMIT CON RES'!A:D,3,FALSE),0)</f>
        <v>267800</v>
      </c>
      <c r="K3041">
        <f>IFERROR(VLOOKUP(Tabla1[[#This Row],[FECHA]],'SIMIT SIN RES'!A:D,4,FALSE),0)</f>
        <v>0</v>
      </c>
      <c r="L3041" s="9">
        <f>IFERROR(VLOOKUP(Tabla1[[#This Row],[FECHA]],'SIMIT SIN RES'!A:D,3,FALSE),0)</f>
        <v>0</v>
      </c>
      <c r="M3041" s="5">
        <f>IFERROR(VLOOKUP(Tabla1[[#This Row],[FECHA]],'RECAUDOS DE COMPARENDOS'!A:D,4,FALSE),0)</f>
        <v>0</v>
      </c>
      <c r="N3041" s="9">
        <f>IFERROR(VLOOKUP(Tabla1[[#This Row],[FECHA]],'RECAUDOS DE COMPARENDOS'!A:D,3,FALSE),0)</f>
        <v>0</v>
      </c>
      <c r="O3041" s="5">
        <f>IFERROR(VLOOKUP(Tabla1[[#This Row],[FECHA]],'RECAUDOS DE RESOLUCIONES'!A:D,4,FALSE),0)</f>
        <v>0</v>
      </c>
      <c r="P3041" s="9">
        <f>IFERROR(VLOOKUP(Tabla1[[#This Row],[FECHA]],'RECAUDOS DE RESOLUCIONES'!A:D,3,FALSE),0)</f>
        <v>0</v>
      </c>
      <c r="Q304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04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041" s="11">
        <f>IFERROR(VLOOKUP(Tabla1[[#This Row],[FECHA]],'RECAUDOS LOCALES'!A:D,4,FALSE),0)</f>
        <v>0</v>
      </c>
      <c r="T3041" s="9">
        <f>IFERROR(VLOOKUP(Tabla1[[#This Row],[FECHA]],'RECAUDOS LOCALES'!A:D,3,FALSE),0)</f>
        <v>0</v>
      </c>
      <c r="U3041" s="11">
        <f>IFERROR(VLOOKUP(Tabla1[[#This Row],[FECHA]],'RECAUDOS EXTERNOS'!A:D,4,FALSE),0)</f>
        <v>0</v>
      </c>
      <c r="V3041" s="9">
        <f>IFERROR(VLOOKUP(Tabla1[[#This Row],[FECHA]],'RECAUDOS EXTERNOS'!A:D,3,FALSE),0)</f>
        <v>0</v>
      </c>
    </row>
    <row r="3042" spans="1:22" x14ac:dyDescent="0.25">
      <c r="A3042" s="1">
        <v>40601</v>
      </c>
      <c r="B3042" s="3" t="s">
        <v>4</v>
      </c>
      <c r="C3042" s="2">
        <v>40575</v>
      </c>
      <c r="D3042" s="5">
        <f>YEAR(Tabla1[[#This Row],[FECHA]])</f>
        <v>2011</v>
      </c>
      <c r="E3042" s="5">
        <f>IFERROR(VLOOKUP(Tabla1[[#This Row],[FECHA]],'COMPARENDOS TOTALES'!A:D,4,FALSE),0)</f>
        <v>8</v>
      </c>
      <c r="F3042" s="9">
        <f>IFERROR(VLOOKUP(Tabla1[[#This Row],[FECHA]],'COMPARENDOS TOTALES'!A:D,3,FALSE),0)</f>
        <v>3213600</v>
      </c>
      <c r="G3042" s="5">
        <f>IFERROR(VLOOKUP(Tabla1[[#This Row],[FECHA]],EXONERACIONES!A:D,4,FALSE),0)</f>
        <v>1</v>
      </c>
      <c r="H3042" s="9">
        <f>IFERROR(VLOOKUP(Tabla1[[#This Row],[FECHA]],EXONERACIONES!A:D,3,FALSE),0)</f>
        <v>267800</v>
      </c>
      <c r="I3042" s="5">
        <f>IFERROR(VLOOKUP(Tabla1[[#This Row],[FECHA]],'SIMIT CON RES'!A:D,4,FALSE),0)</f>
        <v>5</v>
      </c>
      <c r="J3042" s="9">
        <f>IFERROR(VLOOKUP(Tabla1[[#This Row],[FECHA]],'SIMIT CON RES'!A:D,3,FALSE),0)</f>
        <v>2410200</v>
      </c>
      <c r="K3042">
        <f>IFERROR(VLOOKUP(Tabla1[[#This Row],[FECHA]],'SIMIT SIN RES'!A:D,4,FALSE),0)</f>
        <v>0</v>
      </c>
      <c r="L3042" s="9">
        <f>IFERROR(VLOOKUP(Tabla1[[#This Row],[FECHA]],'SIMIT SIN RES'!A:D,3,FALSE),0)</f>
        <v>0</v>
      </c>
      <c r="M3042" s="5">
        <f>IFERROR(VLOOKUP(Tabla1[[#This Row],[FECHA]],'RECAUDOS DE COMPARENDOS'!A:D,4,FALSE),0)</f>
        <v>0</v>
      </c>
      <c r="N3042" s="9">
        <f>IFERROR(VLOOKUP(Tabla1[[#This Row],[FECHA]],'RECAUDOS DE COMPARENDOS'!A:D,3,FALSE),0)</f>
        <v>0</v>
      </c>
      <c r="O3042" s="5">
        <f>IFERROR(VLOOKUP(Tabla1[[#This Row],[FECHA]],'RECAUDOS DE RESOLUCIONES'!A:D,4,FALSE),0)</f>
        <v>1</v>
      </c>
      <c r="P3042" s="9">
        <f>IFERROR(VLOOKUP(Tabla1[[#This Row],[FECHA]],'RECAUDOS DE RESOLUCIONES'!A:D,3,FALSE),0)</f>
        <v>267800</v>
      </c>
      <c r="Q304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042" s="9">
        <f>Tabla1[V. COMPARENDOS]-(Tabla1[V. EXONERACIONES]+Tabla1[[#This Row],[V. SIMIT CON RESOLUCION]]+Tabla1[[#This Row],[V. SIMIT SIN RESOLUCION]]+Tabla1[[#This Row],[V. RECAUDOS COMPARENDOS]]+Tabla1[[#This Row],[V. RECAUDOS RESOLUCIONES]])</f>
        <v>267800</v>
      </c>
      <c r="S3042" s="11">
        <f>IFERROR(VLOOKUP(Tabla1[[#This Row],[FECHA]],'RECAUDOS LOCALES'!A:D,4,FALSE),0)</f>
        <v>0</v>
      </c>
      <c r="T3042" s="9">
        <f>IFERROR(VLOOKUP(Tabla1[[#This Row],[FECHA]],'RECAUDOS LOCALES'!A:D,3,FALSE),0)</f>
        <v>0</v>
      </c>
      <c r="U3042" s="11">
        <f>IFERROR(VLOOKUP(Tabla1[[#This Row],[FECHA]],'RECAUDOS EXTERNOS'!A:D,4,FALSE),0)</f>
        <v>0</v>
      </c>
      <c r="V3042" s="9">
        <f>IFERROR(VLOOKUP(Tabla1[[#This Row],[FECHA]],'RECAUDOS EXTERNOS'!A:D,3,FALSE),0)</f>
        <v>0</v>
      </c>
    </row>
    <row r="3043" spans="1:22" x14ac:dyDescent="0.25">
      <c r="A3043" s="1">
        <v>40602</v>
      </c>
      <c r="B3043" s="3" t="s">
        <v>1</v>
      </c>
      <c r="C3043" s="2">
        <v>40575</v>
      </c>
      <c r="D3043" s="5">
        <f>YEAR(Tabla1[[#This Row],[FECHA]])</f>
        <v>2011</v>
      </c>
      <c r="E3043" s="5">
        <f>IFERROR(VLOOKUP(Tabla1[[#This Row],[FECHA]],'COMPARENDOS TOTALES'!A:D,4,FALSE),0)</f>
        <v>3</v>
      </c>
      <c r="F3043" s="9">
        <f>IFERROR(VLOOKUP(Tabla1[[#This Row],[FECHA]],'COMPARENDOS TOTALES'!A:D,3,FALSE),0)</f>
        <v>821254</v>
      </c>
      <c r="G3043" s="5">
        <f>IFERROR(VLOOKUP(Tabla1[[#This Row],[FECHA]],EXONERACIONES!A:D,4,FALSE),0)</f>
        <v>0</v>
      </c>
      <c r="H3043" s="9">
        <f>IFERROR(VLOOKUP(Tabla1[[#This Row],[FECHA]],EXONERACIONES!A:D,3,FALSE),0)</f>
        <v>0</v>
      </c>
      <c r="I3043" s="5">
        <f>IFERROR(VLOOKUP(Tabla1[[#This Row],[FECHA]],'SIMIT CON RES'!A:D,4,FALSE),0)</f>
        <v>2</v>
      </c>
      <c r="J3043" s="9">
        <f>IFERROR(VLOOKUP(Tabla1[[#This Row],[FECHA]],'SIMIT CON RES'!A:D,3,FALSE),0)</f>
        <v>678427</v>
      </c>
      <c r="K3043">
        <f>IFERROR(VLOOKUP(Tabla1[[#This Row],[FECHA]],'SIMIT SIN RES'!A:D,4,FALSE),0)</f>
        <v>0</v>
      </c>
      <c r="L3043" s="9">
        <f>IFERROR(VLOOKUP(Tabla1[[#This Row],[FECHA]],'SIMIT SIN RES'!A:D,3,FALSE),0)</f>
        <v>0</v>
      </c>
      <c r="M3043" s="5">
        <f>IFERROR(VLOOKUP(Tabla1[[#This Row],[FECHA]],'RECAUDOS DE COMPARENDOS'!A:D,4,FALSE),0)</f>
        <v>0</v>
      </c>
      <c r="N3043" s="9">
        <f>IFERROR(VLOOKUP(Tabla1[[#This Row],[FECHA]],'RECAUDOS DE COMPARENDOS'!A:D,3,FALSE),0)</f>
        <v>0</v>
      </c>
      <c r="O3043" s="5">
        <f>IFERROR(VLOOKUP(Tabla1[[#This Row],[FECHA]],'RECAUDOS DE RESOLUCIONES'!A:D,4,FALSE),0)</f>
        <v>0</v>
      </c>
      <c r="P3043" s="9">
        <f>IFERROR(VLOOKUP(Tabla1[[#This Row],[FECHA]],'RECAUDOS DE RESOLUCIONES'!A:D,3,FALSE),0)</f>
        <v>0</v>
      </c>
      <c r="Q304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043" s="9">
        <f>Tabla1[V. COMPARENDOS]-(Tabla1[V. EXONERACIONES]+Tabla1[[#This Row],[V. SIMIT CON RESOLUCION]]+Tabla1[[#This Row],[V. SIMIT SIN RESOLUCION]]+Tabla1[[#This Row],[V. RECAUDOS COMPARENDOS]]+Tabla1[[#This Row],[V. RECAUDOS RESOLUCIONES]])</f>
        <v>142827</v>
      </c>
      <c r="S3043" s="11">
        <f>IFERROR(VLOOKUP(Tabla1[[#This Row],[FECHA]],'RECAUDOS LOCALES'!A:D,4,FALSE),0)</f>
        <v>5</v>
      </c>
      <c r="T3043" s="9">
        <f>IFERROR(VLOOKUP(Tabla1[[#This Row],[FECHA]],'RECAUDOS LOCALES'!A:D,3,FALSE),0)</f>
        <v>883775</v>
      </c>
      <c r="U3043" s="11">
        <f>IFERROR(VLOOKUP(Tabla1[[#This Row],[FECHA]],'RECAUDOS EXTERNOS'!A:D,4,FALSE),0)</f>
        <v>3</v>
      </c>
      <c r="V3043" s="9">
        <f>IFERROR(VLOOKUP(Tabla1[[#This Row],[FECHA]],'RECAUDOS EXTERNOS'!A:D,3,FALSE),0)</f>
        <v>793596</v>
      </c>
    </row>
    <row r="3044" spans="1:22" x14ac:dyDescent="0.25">
      <c r="A3044" s="1">
        <v>40603</v>
      </c>
      <c r="B3044" s="3" t="s">
        <v>2</v>
      </c>
      <c r="C3044" s="2">
        <v>40603</v>
      </c>
      <c r="D3044" s="5">
        <f>YEAR(Tabla1[[#This Row],[FECHA]])</f>
        <v>2011</v>
      </c>
      <c r="E3044" s="5">
        <f>IFERROR(VLOOKUP(Tabla1[[#This Row],[FECHA]],'COMPARENDOS TOTALES'!A:D,4,FALSE),0)</f>
        <v>6</v>
      </c>
      <c r="F3044" s="9">
        <f>IFERROR(VLOOKUP(Tabla1[[#This Row],[FECHA]],'COMPARENDOS TOTALES'!A:D,3,FALSE),0)</f>
        <v>2678000</v>
      </c>
      <c r="G3044" s="5">
        <f>IFERROR(VLOOKUP(Tabla1[[#This Row],[FECHA]],EXONERACIONES!A:D,4,FALSE),0)</f>
        <v>1</v>
      </c>
      <c r="H3044" s="9">
        <f>IFERROR(VLOOKUP(Tabla1[[#This Row],[FECHA]],EXONERACIONES!A:D,3,FALSE),0)</f>
        <v>535600</v>
      </c>
      <c r="I3044" s="5">
        <f>IFERROR(VLOOKUP(Tabla1[[#This Row],[FECHA]],'SIMIT CON RES'!A:D,4,FALSE),0)</f>
        <v>5</v>
      </c>
      <c r="J3044" s="9">
        <f>IFERROR(VLOOKUP(Tabla1[[#This Row],[FECHA]],'SIMIT CON RES'!A:D,3,FALSE),0)</f>
        <v>2142400</v>
      </c>
      <c r="K3044">
        <f>IFERROR(VLOOKUP(Tabla1[[#This Row],[FECHA]],'SIMIT SIN RES'!A:D,4,FALSE),0)</f>
        <v>0</v>
      </c>
      <c r="L3044" s="9">
        <f>IFERROR(VLOOKUP(Tabla1[[#This Row],[FECHA]],'SIMIT SIN RES'!A:D,3,FALSE),0)</f>
        <v>0</v>
      </c>
      <c r="M3044" s="5">
        <f>IFERROR(VLOOKUP(Tabla1[[#This Row],[FECHA]],'RECAUDOS DE COMPARENDOS'!A:D,4,FALSE),0)</f>
        <v>0</v>
      </c>
      <c r="N3044" s="9">
        <f>IFERROR(VLOOKUP(Tabla1[[#This Row],[FECHA]],'RECAUDOS DE COMPARENDOS'!A:D,3,FALSE),0)</f>
        <v>0</v>
      </c>
      <c r="O3044" s="5">
        <f>IFERROR(VLOOKUP(Tabla1[[#This Row],[FECHA]],'RECAUDOS DE RESOLUCIONES'!A:D,4,FALSE),0)</f>
        <v>0</v>
      </c>
      <c r="P3044" s="9">
        <f>IFERROR(VLOOKUP(Tabla1[[#This Row],[FECHA]],'RECAUDOS DE RESOLUCIONES'!A:D,3,FALSE),0)</f>
        <v>0</v>
      </c>
      <c r="Q304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04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044" s="11">
        <f>IFERROR(VLOOKUP(Tabla1[[#This Row],[FECHA]],'RECAUDOS LOCALES'!A:D,4,FALSE),0)</f>
        <v>3</v>
      </c>
      <c r="T3044" s="9">
        <f>IFERROR(VLOOKUP(Tabla1[[#This Row],[FECHA]],'RECAUDOS LOCALES'!A:D,3,FALSE),0)</f>
        <v>567484</v>
      </c>
      <c r="U3044" s="11">
        <f>IFERROR(VLOOKUP(Tabla1[[#This Row],[FECHA]],'RECAUDOS EXTERNOS'!A:D,4,FALSE),0)</f>
        <v>1</v>
      </c>
      <c r="V3044" s="9">
        <f>IFERROR(VLOOKUP(Tabla1[[#This Row],[FECHA]],'RECAUDOS EXTERNOS'!A:D,3,FALSE),0)</f>
        <v>128044</v>
      </c>
    </row>
    <row r="3045" spans="1:22" x14ac:dyDescent="0.25">
      <c r="A3045" s="1">
        <v>40604</v>
      </c>
      <c r="B3045" s="3" t="s">
        <v>3</v>
      </c>
      <c r="C3045" s="2">
        <v>40603</v>
      </c>
      <c r="D3045" s="5">
        <f>YEAR(Tabla1[[#This Row],[FECHA]])</f>
        <v>2011</v>
      </c>
      <c r="E3045" s="5">
        <f>IFERROR(VLOOKUP(Tabla1[[#This Row],[FECHA]],'COMPARENDOS TOTALES'!A:D,4,FALSE),0)</f>
        <v>1</v>
      </c>
      <c r="F3045" s="9">
        <f>IFERROR(VLOOKUP(Tabla1[[#This Row],[FECHA]],'COMPARENDOS TOTALES'!A:D,3,FALSE),0)</f>
        <v>142827</v>
      </c>
      <c r="G3045" s="5">
        <f>IFERROR(VLOOKUP(Tabla1[[#This Row],[FECHA]],EXONERACIONES!A:D,4,FALSE),0)</f>
        <v>0</v>
      </c>
      <c r="H3045" s="9">
        <f>IFERROR(VLOOKUP(Tabla1[[#This Row],[FECHA]],EXONERACIONES!A:D,3,FALSE),0)</f>
        <v>0</v>
      </c>
      <c r="I3045" s="5">
        <f>IFERROR(VLOOKUP(Tabla1[[#This Row],[FECHA]],'SIMIT CON RES'!A:D,4,FALSE),0)</f>
        <v>1</v>
      </c>
      <c r="J3045" s="9">
        <f>IFERROR(VLOOKUP(Tabla1[[#This Row],[FECHA]],'SIMIT CON RES'!A:D,3,FALSE),0)</f>
        <v>142827</v>
      </c>
      <c r="K3045">
        <f>IFERROR(VLOOKUP(Tabla1[[#This Row],[FECHA]],'SIMIT SIN RES'!A:D,4,FALSE),0)</f>
        <v>0</v>
      </c>
      <c r="L3045" s="9">
        <f>IFERROR(VLOOKUP(Tabla1[[#This Row],[FECHA]],'SIMIT SIN RES'!A:D,3,FALSE),0)</f>
        <v>0</v>
      </c>
      <c r="M3045" s="5">
        <f>IFERROR(VLOOKUP(Tabla1[[#This Row],[FECHA]],'RECAUDOS DE COMPARENDOS'!A:D,4,FALSE),0)</f>
        <v>0</v>
      </c>
      <c r="N3045" s="9">
        <f>IFERROR(VLOOKUP(Tabla1[[#This Row],[FECHA]],'RECAUDOS DE COMPARENDOS'!A:D,3,FALSE),0)</f>
        <v>0</v>
      </c>
      <c r="O3045" s="5">
        <f>IFERROR(VLOOKUP(Tabla1[[#This Row],[FECHA]],'RECAUDOS DE RESOLUCIONES'!A:D,4,FALSE),0)</f>
        <v>0</v>
      </c>
      <c r="P3045" s="9">
        <f>IFERROR(VLOOKUP(Tabla1[[#This Row],[FECHA]],'RECAUDOS DE RESOLUCIONES'!A:D,3,FALSE),0)</f>
        <v>0</v>
      </c>
      <c r="Q304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04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045" s="11">
        <f>IFERROR(VLOOKUP(Tabla1[[#This Row],[FECHA]],'RECAUDOS LOCALES'!A:D,4,FALSE),0)</f>
        <v>3</v>
      </c>
      <c r="T3045" s="9">
        <f>IFERROR(VLOOKUP(Tabla1[[#This Row],[FECHA]],'RECAUDOS LOCALES'!A:D,3,FALSE),0)</f>
        <v>632432</v>
      </c>
      <c r="U3045" s="11">
        <f>IFERROR(VLOOKUP(Tabla1[[#This Row],[FECHA]],'RECAUDOS EXTERNOS'!A:D,4,FALSE),0)</f>
        <v>1</v>
      </c>
      <c r="V3045" s="9">
        <f>IFERROR(VLOOKUP(Tabla1[[#This Row],[FECHA]],'RECAUDOS EXTERNOS'!A:D,3,FALSE),0)</f>
        <v>256972</v>
      </c>
    </row>
    <row r="3046" spans="1:22" x14ac:dyDescent="0.25">
      <c r="A3046" s="1">
        <v>40605</v>
      </c>
      <c r="B3046" s="3" t="s">
        <v>6</v>
      </c>
      <c r="C3046" s="2">
        <v>40603</v>
      </c>
      <c r="D3046" s="5">
        <f>YEAR(Tabla1[[#This Row],[FECHA]])</f>
        <v>2011</v>
      </c>
      <c r="E3046" s="5">
        <f>IFERROR(VLOOKUP(Tabla1[[#This Row],[FECHA]],'COMPARENDOS TOTALES'!A:D,4,FALSE),0)</f>
        <v>3</v>
      </c>
      <c r="F3046" s="9">
        <f>IFERROR(VLOOKUP(Tabla1[[#This Row],[FECHA]],'COMPARENDOS TOTALES'!A:D,3,FALSE),0)</f>
        <v>946227</v>
      </c>
      <c r="G3046" s="5">
        <f>IFERROR(VLOOKUP(Tabla1[[#This Row],[FECHA]],EXONERACIONES!A:D,4,FALSE),0)</f>
        <v>0</v>
      </c>
      <c r="H3046" s="9">
        <f>IFERROR(VLOOKUP(Tabla1[[#This Row],[FECHA]],EXONERACIONES!A:D,3,FALSE),0)</f>
        <v>0</v>
      </c>
      <c r="I3046" s="5">
        <f>IFERROR(VLOOKUP(Tabla1[[#This Row],[FECHA]],'SIMIT CON RES'!A:D,4,FALSE),0)</f>
        <v>3</v>
      </c>
      <c r="J3046" s="9">
        <f>IFERROR(VLOOKUP(Tabla1[[#This Row],[FECHA]],'SIMIT CON RES'!A:D,3,FALSE),0)</f>
        <v>946227</v>
      </c>
      <c r="K3046">
        <f>IFERROR(VLOOKUP(Tabla1[[#This Row],[FECHA]],'SIMIT SIN RES'!A:D,4,FALSE),0)</f>
        <v>0</v>
      </c>
      <c r="L3046" s="9">
        <f>IFERROR(VLOOKUP(Tabla1[[#This Row],[FECHA]],'SIMIT SIN RES'!A:D,3,FALSE),0)</f>
        <v>0</v>
      </c>
      <c r="M3046" s="5">
        <f>IFERROR(VLOOKUP(Tabla1[[#This Row],[FECHA]],'RECAUDOS DE COMPARENDOS'!A:D,4,FALSE),0)</f>
        <v>0</v>
      </c>
      <c r="N3046" s="9">
        <f>IFERROR(VLOOKUP(Tabla1[[#This Row],[FECHA]],'RECAUDOS DE COMPARENDOS'!A:D,3,FALSE),0)</f>
        <v>0</v>
      </c>
      <c r="O3046" s="5">
        <f>IFERROR(VLOOKUP(Tabla1[[#This Row],[FECHA]],'RECAUDOS DE RESOLUCIONES'!A:D,4,FALSE),0)</f>
        <v>0</v>
      </c>
      <c r="P3046" s="9">
        <f>IFERROR(VLOOKUP(Tabla1[[#This Row],[FECHA]],'RECAUDOS DE RESOLUCIONES'!A:D,3,FALSE),0)</f>
        <v>0</v>
      </c>
      <c r="Q304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04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046" s="11">
        <f>IFERROR(VLOOKUP(Tabla1[[#This Row],[FECHA]],'RECAUDOS LOCALES'!A:D,4,FALSE),0)</f>
        <v>2</v>
      </c>
      <c r="T3046" s="9">
        <f>IFERROR(VLOOKUP(Tabla1[[#This Row],[FECHA]],'RECAUDOS LOCALES'!A:D,3,FALSE),0)</f>
        <v>479200</v>
      </c>
      <c r="U3046" s="11">
        <f>IFERROR(VLOOKUP(Tabla1[[#This Row],[FECHA]],'RECAUDOS EXTERNOS'!A:D,4,FALSE),0)</f>
        <v>5</v>
      </c>
      <c r="V3046" s="9">
        <f>IFERROR(VLOOKUP(Tabla1[[#This Row],[FECHA]],'RECAUDOS EXTERNOS'!A:D,3,FALSE),0)</f>
        <v>1339220</v>
      </c>
    </row>
    <row r="3047" spans="1:22" x14ac:dyDescent="0.25">
      <c r="A3047" s="1">
        <v>40606</v>
      </c>
      <c r="B3047" s="3" t="s">
        <v>0</v>
      </c>
      <c r="C3047" s="2">
        <v>40603</v>
      </c>
      <c r="D3047" s="5">
        <f>YEAR(Tabla1[[#This Row],[FECHA]])</f>
        <v>2011</v>
      </c>
      <c r="E3047" s="5">
        <f>IFERROR(VLOOKUP(Tabla1[[#This Row],[FECHA]],'COMPARENDOS TOTALES'!A:D,4,FALSE),0)</f>
        <v>3</v>
      </c>
      <c r="F3047" s="9">
        <f>IFERROR(VLOOKUP(Tabla1[[#This Row],[FECHA]],'COMPARENDOS TOTALES'!A:D,3,FALSE),0)</f>
        <v>1481827</v>
      </c>
      <c r="G3047" s="5">
        <f>IFERROR(VLOOKUP(Tabla1[[#This Row],[FECHA]],EXONERACIONES!A:D,4,FALSE),0)</f>
        <v>0</v>
      </c>
      <c r="H3047" s="9">
        <f>IFERROR(VLOOKUP(Tabla1[[#This Row],[FECHA]],EXONERACIONES!A:D,3,FALSE),0)</f>
        <v>0</v>
      </c>
      <c r="I3047" s="5">
        <f>IFERROR(VLOOKUP(Tabla1[[#This Row],[FECHA]],'SIMIT CON RES'!A:D,4,FALSE),0)</f>
        <v>2</v>
      </c>
      <c r="J3047" s="9">
        <f>IFERROR(VLOOKUP(Tabla1[[#This Row],[FECHA]],'SIMIT CON RES'!A:D,3,FALSE),0)</f>
        <v>1339000</v>
      </c>
      <c r="K3047">
        <f>IFERROR(VLOOKUP(Tabla1[[#This Row],[FECHA]],'SIMIT SIN RES'!A:D,4,FALSE),0)</f>
        <v>0</v>
      </c>
      <c r="L3047" s="9">
        <f>IFERROR(VLOOKUP(Tabla1[[#This Row],[FECHA]],'SIMIT SIN RES'!A:D,3,FALSE),0)</f>
        <v>0</v>
      </c>
      <c r="M3047" s="5">
        <f>IFERROR(VLOOKUP(Tabla1[[#This Row],[FECHA]],'RECAUDOS DE COMPARENDOS'!A:D,4,FALSE),0)</f>
        <v>0</v>
      </c>
      <c r="N3047" s="9">
        <f>IFERROR(VLOOKUP(Tabla1[[#This Row],[FECHA]],'RECAUDOS DE COMPARENDOS'!A:D,3,FALSE),0)</f>
        <v>0</v>
      </c>
      <c r="O3047" s="5">
        <f>IFERROR(VLOOKUP(Tabla1[[#This Row],[FECHA]],'RECAUDOS DE RESOLUCIONES'!A:D,4,FALSE),0)</f>
        <v>0</v>
      </c>
      <c r="P3047" s="9">
        <f>IFERROR(VLOOKUP(Tabla1[[#This Row],[FECHA]],'RECAUDOS DE RESOLUCIONES'!A:D,3,FALSE),0)</f>
        <v>0</v>
      </c>
      <c r="Q304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047" s="9">
        <f>Tabla1[V. COMPARENDOS]-(Tabla1[V. EXONERACIONES]+Tabla1[[#This Row],[V. SIMIT CON RESOLUCION]]+Tabla1[[#This Row],[V. SIMIT SIN RESOLUCION]]+Tabla1[[#This Row],[V. RECAUDOS COMPARENDOS]]+Tabla1[[#This Row],[V. RECAUDOS RESOLUCIONES]])</f>
        <v>142827</v>
      </c>
      <c r="S3047" s="11">
        <f>IFERROR(VLOOKUP(Tabla1[[#This Row],[FECHA]],'RECAUDOS LOCALES'!A:D,4,FALSE),0)</f>
        <v>5</v>
      </c>
      <c r="T3047" s="9">
        <f>IFERROR(VLOOKUP(Tabla1[[#This Row],[FECHA]],'RECAUDOS LOCALES'!A:D,3,FALSE),0)</f>
        <v>612275</v>
      </c>
      <c r="U3047" s="11">
        <f>IFERROR(VLOOKUP(Tabla1[[#This Row],[FECHA]],'RECAUDOS EXTERNOS'!A:D,4,FALSE),0)</f>
        <v>2</v>
      </c>
      <c r="V3047" s="9">
        <f>IFERROR(VLOOKUP(Tabla1[[#This Row],[FECHA]],'RECAUDOS EXTERNOS'!A:D,3,FALSE),0)</f>
        <v>472560</v>
      </c>
    </row>
    <row r="3048" spans="1:22" x14ac:dyDescent="0.25">
      <c r="A3048" s="1">
        <v>40607</v>
      </c>
      <c r="B3048" s="3" t="s">
        <v>5</v>
      </c>
      <c r="C3048" s="2">
        <v>40603</v>
      </c>
      <c r="D3048" s="5">
        <f>YEAR(Tabla1[[#This Row],[FECHA]])</f>
        <v>2011</v>
      </c>
      <c r="E3048" s="5">
        <f>IFERROR(VLOOKUP(Tabla1[[#This Row],[FECHA]],'COMPARENDOS TOTALES'!A:D,4,FALSE),0)</f>
        <v>2</v>
      </c>
      <c r="F3048" s="9">
        <f>IFERROR(VLOOKUP(Tabla1[[#This Row],[FECHA]],'COMPARENDOS TOTALES'!A:D,3,FALSE),0)</f>
        <v>1071200</v>
      </c>
      <c r="G3048" s="5">
        <f>IFERROR(VLOOKUP(Tabla1[[#This Row],[FECHA]],EXONERACIONES!A:D,4,FALSE),0)</f>
        <v>0</v>
      </c>
      <c r="H3048" s="9">
        <f>IFERROR(VLOOKUP(Tabla1[[#This Row],[FECHA]],EXONERACIONES!A:D,3,FALSE),0)</f>
        <v>0</v>
      </c>
      <c r="I3048" s="5">
        <f>IFERROR(VLOOKUP(Tabla1[[#This Row],[FECHA]],'SIMIT CON RES'!A:D,4,FALSE),0)</f>
        <v>0</v>
      </c>
      <c r="J3048" s="9">
        <f>IFERROR(VLOOKUP(Tabla1[[#This Row],[FECHA]],'SIMIT CON RES'!A:D,3,FALSE),0)</f>
        <v>0</v>
      </c>
      <c r="K3048">
        <f>IFERROR(VLOOKUP(Tabla1[[#This Row],[FECHA]],'SIMIT SIN RES'!A:D,4,FALSE),0)</f>
        <v>0</v>
      </c>
      <c r="L3048" s="9">
        <f>IFERROR(VLOOKUP(Tabla1[[#This Row],[FECHA]],'SIMIT SIN RES'!A:D,3,FALSE),0)</f>
        <v>0</v>
      </c>
      <c r="M3048" s="5">
        <f>IFERROR(VLOOKUP(Tabla1[[#This Row],[FECHA]],'RECAUDOS DE COMPARENDOS'!A:D,4,FALSE),0)</f>
        <v>1</v>
      </c>
      <c r="N3048" s="9">
        <f>IFERROR(VLOOKUP(Tabla1[[#This Row],[FECHA]],'RECAUDOS DE COMPARENDOS'!A:D,3,FALSE),0)</f>
        <v>803400</v>
      </c>
      <c r="O3048" s="5">
        <f>IFERROR(VLOOKUP(Tabla1[[#This Row],[FECHA]],'RECAUDOS DE RESOLUCIONES'!A:D,4,FALSE),0)</f>
        <v>0</v>
      </c>
      <c r="P3048" s="9">
        <f>IFERROR(VLOOKUP(Tabla1[[#This Row],[FECHA]],'RECAUDOS DE RESOLUCIONES'!A:D,3,FALSE),0)</f>
        <v>0</v>
      </c>
      <c r="Q304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048" s="9">
        <f>Tabla1[V. COMPARENDOS]-(Tabla1[V. EXONERACIONES]+Tabla1[[#This Row],[V. SIMIT CON RESOLUCION]]+Tabla1[[#This Row],[V. SIMIT SIN RESOLUCION]]+Tabla1[[#This Row],[V. RECAUDOS COMPARENDOS]]+Tabla1[[#This Row],[V. RECAUDOS RESOLUCIONES]])</f>
        <v>267800</v>
      </c>
      <c r="S3048" s="11">
        <f>IFERROR(VLOOKUP(Tabla1[[#This Row],[FECHA]],'RECAUDOS LOCALES'!A:D,4,FALSE),0)</f>
        <v>0</v>
      </c>
      <c r="T3048" s="9">
        <f>IFERROR(VLOOKUP(Tabla1[[#This Row],[FECHA]],'RECAUDOS LOCALES'!A:D,3,FALSE),0)</f>
        <v>0</v>
      </c>
      <c r="U3048" s="11">
        <f>IFERROR(VLOOKUP(Tabla1[[#This Row],[FECHA]],'RECAUDOS EXTERNOS'!A:D,4,FALSE),0)</f>
        <v>0</v>
      </c>
      <c r="V3048" s="9">
        <f>IFERROR(VLOOKUP(Tabla1[[#This Row],[FECHA]],'RECAUDOS EXTERNOS'!A:D,3,FALSE),0)</f>
        <v>0</v>
      </c>
    </row>
    <row r="3049" spans="1:22" x14ac:dyDescent="0.25">
      <c r="A3049" s="1">
        <v>40608</v>
      </c>
      <c r="B3049" s="3" t="s">
        <v>4</v>
      </c>
      <c r="C3049" s="2">
        <v>40603</v>
      </c>
      <c r="D3049" s="5">
        <f>YEAR(Tabla1[[#This Row],[FECHA]])</f>
        <v>2011</v>
      </c>
      <c r="E3049" s="5">
        <f>IFERROR(VLOOKUP(Tabla1[[#This Row],[FECHA]],'COMPARENDOS TOTALES'!A:D,4,FALSE),0)</f>
        <v>1</v>
      </c>
      <c r="F3049" s="9">
        <f>IFERROR(VLOOKUP(Tabla1[[#This Row],[FECHA]],'COMPARENDOS TOTALES'!A:D,3,FALSE),0)</f>
        <v>267800</v>
      </c>
      <c r="G3049" s="5">
        <f>IFERROR(VLOOKUP(Tabla1[[#This Row],[FECHA]],EXONERACIONES!A:D,4,FALSE),0)</f>
        <v>0</v>
      </c>
      <c r="H3049" s="9">
        <f>IFERROR(VLOOKUP(Tabla1[[#This Row],[FECHA]],EXONERACIONES!A:D,3,FALSE),0)</f>
        <v>0</v>
      </c>
      <c r="I3049" s="5">
        <f>IFERROR(VLOOKUP(Tabla1[[#This Row],[FECHA]],'SIMIT CON RES'!A:D,4,FALSE),0)</f>
        <v>1</v>
      </c>
      <c r="J3049" s="9">
        <f>IFERROR(VLOOKUP(Tabla1[[#This Row],[FECHA]],'SIMIT CON RES'!A:D,3,FALSE),0)</f>
        <v>267800</v>
      </c>
      <c r="K3049">
        <f>IFERROR(VLOOKUP(Tabla1[[#This Row],[FECHA]],'SIMIT SIN RES'!A:D,4,FALSE),0)</f>
        <v>0</v>
      </c>
      <c r="L3049" s="9">
        <f>IFERROR(VLOOKUP(Tabla1[[#This Row],[FECHA]],'SIMIT SIN RES'!A:D,3,FALSE),0)</f>
        <v>0</v>
      </c>
      <c r="M3049" s="5">
        <f>IFERROR(VLOOKUP(Tabla1[[#This Row],[FECHA]],'RECAUDOS DE COMPARENDOS'!A:D,4,FALSE),0)</f>
        <v>0</v>
      </c>
      <c r="N3049" s="9">
        <f>IFERROR(VLOOKUP(Tabla1[[#This Row],[FECHA]],'RECAUDOS DE COMPARENDOS'!A:D,3,FALSE),0)</f>
        <v>0</v>
      </c>
      <c r="O3049" s="5">
        <f>IFERROR(VLOOKUP(Tabla1[[#This Row],[FECHA]],'RECAUDOS DE RESOLUCIONES'!A:D,4,FALSE),0)</f>
        <v>0</v>
      </c>
      <c r="P3049" s="9">
        <f>IFERROR(VLOOKUP(Tabla1[[#This Row],[FECHA]],'RECAUDOS DE RESOLUCIONES'!A:D,3,FALSE),0)</f>
        <v>0</v>
      </c>
      <c r="Q304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04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049" s="11">
        <f>IFERROR(VLOOKUP(Tabla1[[#This Row],[FECHA]],'RECAUDOS LOCALES'!A:D,4,FALSE),0)</f>
        <v>1</v>
      </c>
      <c r="T3049" s="9">
        <f>IFERROR(VLOOKUP(Tabla1[[#This Row],[FECHA]],'RECAUDOS LOCALES'!A:D,3,FALSE),0)</f>
        <v>124225</v>
      </c>
      <c r="U3049" s="11">
        <f>IFERROR(VLOOKUP(Tabla1[[#This Row],[FECHA]],'RECAUDOS EXTERNOS'!A:D,4,FALSE),0)</f>
        <v>0</v>
      </c>
      <c r="V3049" s="9">
        <f>IFERROR(VLOOKUP(Tabla1[[#This Row],[FECHA]],'RECAUDOS EXTERNOS'!A:D,3,FALSE),0)</f>
        <v>0</v>
      </c>
    </row>
    <row r="3050" spans="1:22" x14ac:dyDescent="0.25">
      <c r="A3050" s="1">
        <v>40609</v>
      </c>
      <c r="B3050" s="3" t="s">
        <v>1</v>
      </c>
      <c r="C3050" s="2">
        <v>40603</v>
      </c>
      <c r="D3050" s="5">
        <f>YEAR(Tabla1[[#This Row],[FECHA]])</f>
        <v>2011</v>
      </c>
      <c r="E3050" s="5">
        <f>IFERROR(VLOOKUP(Tabla1[[#This Row],[FECHA]],'COMPARENDOS TOTALES'!A:D,4,FALSE),0)</f>
        <v>5</v>
      </c>
      <c r="F3050" s="9">
        <f>IFERROR(VLOOKUP(Tabla1[[#This Row],[FECHA]],'COMPARENDOS TOTALES'!A:D,3,FALSE),0)</f>
        <v>1874600</v>
      </c>
      <c r="G3050" s="5">
        <f>IFERROR(VLOOKUP(Tabla1[[#This Row],[FECHA]],EXONERACIONES!A:D,4,FALSE),0)</f>
        <v>0</v>
      </c>
      <c r="H3050" s="9">
        <f>IFERROR(VLOOKUP(Tabla1[[#This Row],[FECHA]],EXONERACIONES!A:D,3,FALSE),0)</f>
        <v>0</v>
      </c>
      <c r="I3050" s="5">
        <f>IFERROR(VLOOKUP(Tabla1[[#This Row],[FECHA]],'SIMIT CON RES'!A:D,4,FALSE),0)</f>
        <v>4</v>
      </c>
      <c r="J3050" s="9">
        <f>IFERROR(VLOOKUP(Tabla1[[#This Row],[FECHA]],'SIMIT CON RES'!A:D,3,FALSE),0)</f>
        <v>1606800</v>
      </c>
      <c r="K3050">
        <f>IFERROR(VLOOKUP(Tabla1[[#This Row],[FECHA]],'SIMIT SIN RES'!A:D,4,FALSE),0)</f>
        <v>0</v>
      </c>
      <c r="L3050" s="9">
        <f>IFERROR(VLOOKUP(Tabla1[[#This Row],[FECHA]],'SIMIT SIN RES'!A:D,3,FALSE),0)</f>
        <v>0</v>
      </c>
      <c r="M3050" s="5">
        <f>IFERROR(VLOOKUP(Tabla1[[#This Row],[FECHA]],'RECAUDOS DE COMPARENDOS'!A:D,4,FALSE),0)</f>
        <v>0</v>
      </c>
      <c r="N3050" s="9">
        <f>IFERROR(VLOOKUP(Tabla1[[#This Row],[FECHA]],'RECAUDOS DE COMPARENDOS'!A:D,3,FALSE),0)</f>
        <v>0</v>
      </c>
      <c r="O3050" s="5">
        <f>IFERROR(VLOOKUP(Tabla1[[#This Row],[FECHA]],'RECAUDOS DE RESOLUCIONES'!A:D,4,FALSE),0)</f>
        <v>0</v>
      </c>
      <c r="P3050" s="9">
        <f>IFERROR(VLOOKUP(Tabla1[[#This Row],[FECHA]],'RECAUDOS DE RESOLUCIONES'!A:D,3,FALSE),0)</f>
        <v>0</v>
      </c>
      <c r="Q305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050" s="9">
        <f>Tabla1[V. COMPARENDOS]-(Tabla1[V. EXONERACIONES]+Tabla1[[#This Row],[V. SIMIT CON RESOLUCION]]+Tabla1[[#This Row],[V. SIMIT SIN RESOLUCION]]+Tabla1[[#This Row],[V. RECAUDOS COMPARENDOS]]+Tabla1[[#This Row],[V. RECAUDOS RESOLUCIONES]])</f>
        <v>267800</v>
      </c>
      <c r="S3050" s="11">
        <f>IFERROR(VLOOKUP(Tabla1[[#This Row],[FECHA]],'RECAUDOS LOCALES'!A:D,4,FALSE),0)</f>
        <v>0</v>
      </c>
      <c r="T3050" s="9">
        <f>IFERROR(VLOOKUP(Tabla1[[#This Row],[FECHA]],'RECAUDOS LOCALES'!A:D,3,FALSE),0)</f>
        <v>0</v>
      </c>
      <c r="U3050" s="11">
        <f>IFERROR(VLOOKUP(Tabla1[[#This Row],[FECHA]],'RECAUDOS EXTERNOS'!A:D,4,FALSE),0)</f>
        <v>1</v>
      </c>
      <c r="V3050" s="9">
        <f>IFERROR(VLOOKUP(Tabla1[[#This Row],[FECHA]],'RECAUDOS EXTERNOS'!A:D,3,FALSE),0)</f>
        <v>143631</v>
      </c>
    </row>
    <row r="3051" spans="1:22" x14ac:dyDescent="0.25">
      <c r="A3051" s="1">
        <v>40610</v>
      </c>
      <c r="B3051" s="3" t="s">
        <v>2</v>
      </c>
      <c r="C3051" s="2">
        <v>40603</v>
      </c>
      <c r="D3051" s="5">
        <f>YEAR(Tabla1[[#This Row],[FECHA]])</f>
        <v>2011</v>
      </c>
      <c r="E3051" s="5">
        <f>IFERROR(VLOOKUP(Tabla1[[#This Row],[FECHA]],'COMPARENDOS TOTALES'!A:D,4,FALSE),0)</f>
        <v>4</v>
      </c>
      <c r="F3051" s="9">
        <f>IFERROR(VLOOKUP(Tabla1[[#This Row],[FECHA]],'COMPARENDOS TOTALES'!A:D,3,FALSE),0)</f>
        <v>2017427</v>
      </c>
      <c r="G3051" s="5">
        <f>IFERROR(VLOOKUP(Tabla1[[#This Row],[FECHA]],EXONERACIONES!A:D,4,FALSE),0)</f>
        <v>0</v>
      </c>
      <c r="H3051" s="9">
        <f>IFERROR(VLOOKUP(Tabla1[[#This Row],[FECHA]],EXONERACIONES!A:D,3,FALSE),0)</f>
        <v>0</v>
      </c>
      <c r="I3051" s="5">
        <f>IFERROR(VLOOKUP(Tabla1[[#This Row],[FECHA]],'SIMIT CON RES'!A:D,4,FALSE),0)</f>
        <v>2</v>
      </c>
      <c r="J3051" s="9">
        <f>IFERROR(VLOOKUP(Tabla1[[#This Row],[FECHA]],'SIMIT CON RES'!A:D,3,FALSE),0)</f>
        <v>1339000</v>
      </c>
      <c r="K3051">
        <f>IFERROR(VLOOKUP(Tabla1[[#This Row],[FECHA]],'SIMIT SIN RES'!A:D,4,FALSE),0)</f>
        <v>0</v>
      </c>
      <c r="L3051" s="9">
        <f>IFERROR(VLOOKUP(Tabla1[[#This Row],[FECHA]],'SIMIT SIN RES'!A:D,3,FALSE),0)</f>
        <v>0</v>
      </c>
      <c r="M3051" s="5">
        <f>IFERROR(VLOOKUP(Tabla1[[#This Row],[FECHA]],'RECAUDOS DE COMPARENDOS'!A:D,4,FALSE),0)</f>
        <v>1</v>
      </c>
      <c r="N3051" s="9">
        <f>IFERROR(VLOOKUP(Tabla1[[#This Row],[FECHA]],'RECAUDOS DE COMPARENDOS'!A:D,3,FALSE),0)</f>
        <v>142827</v>
      </c>
      <c r="O3051" s="5">
        <f>IFERROR(VLOOKUP(Tabla1[[#This Row],[FECHA]],'RECAUDOS DE RESOLUCIONES'!A:D,4,FALSE),0)</f>
        <v>0</v>
      </c>
      <c r="P3051" s="9">
        <f>IFERROR(VLOOKUP(Tabla1[[#This Row],[FECHA]],'RECAUDOS DE RESOLUCIONES'!A:D,3,FALSE),0)</f>
        <v>0</v>
      </c>
      <c r="Q305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051" s="9">
        <f>Tabla1[V. COMPARENDOS]-(Tabla1[V. EXONERACIONES]+Tabla1[[#This Row],[V. SIMIT CON RESOLUCION]]+Tabla1[[#This Row],[V. SIMIT SIN RESOLUCION]]+Tabla1[[#This Row],[V. RECAUDOS COMPARENDOS]]+Tabla1[[#This Row],[V. RECAUDOS RESOLUCIONES]])</f>
        <v>535600</v>
      </c>
      <c r="S3051" s="11">
        <f>IFERROR(VLOOKUP(Tabla1[[#This Row],[FECHA]],'RECAUDOS LOCALES'!A:D,4,FALSE),0)</f>
        <v>0</v>
      </c>
      <c r="T3051" s="9">
        <f>IFERROR(VLOOKUP(Tabla1[[#This Row],[FECHA]],'RECAUDOS LOCALES'!A:D,3,FALSE),0)</f>
        <v>0</v>
      </c>
      <c r="U3051" s="11">
        <f>IFERROR(VLOOKUP(Tabla1[[#This Row],[FECHA]],'RECAUDOS EXTERNOS'!A:D,4,FALSE),0)</f>
        <v>0</v>
      </c>
      <c r="V3051" s="9">
        <f>IFERROR(VLOOKUP(Tabla1[[#This Row],[FECHA]],'RECAUDOS EXTERNOS'!A:D,3,FALSE),0)</f>
        <v>0</v>
      </c>
    </row>
    <row r="3052" spans="1:22" x14ac:dyDescent="0.25">
      <c r="A3052" s="1">
        <v>40611</v>
      </c>
      <c r="B3052" s="3" t="s">
        <v>3</v>
      </c>
      <c r="C3052" s="2">
        <v>40603</v>
      </c>
      <c r="D3052" s="5">
        <f>YEAR(Tabla1[[#This Row],[FECHA]])</f>
        <v>2011</v>
      </c>
      <c r="E3052" s="5">
        <f>IFERROR(VLOOKUP(Tabla1[[#This Row],[FECHA]],'COMPARENDOS TOTALES'!A:D,4,FALSE),0)</f>
        <v>0</v>
      </c>
      <c r="F3052" s="9">
        <f>IFERROR(VLOOKUP(Tabla1[[#This Row],[FECHA]],'COMPARENDOS TOTALES'!A:D,3,FALSE),0)</f>
        <v>0</v>
      </c>
      <c r="G3052" s="5">
        <f>IFERROR(VLOOKUP(Tabla1[[#This Row],[FECHA]],EXONERACIONES!A:D,4,FALSE),0)</f>
        <v>0</v>
      </c>
      <c r="H3052" s="9">
        <f>IFERROR(VLOOKUP(Tabla1[[#This Row],[FECHA]],EXONERACIONES!A:D,3,FALSE),0)</f>
        <v>0</v>
      </c>
      <c r="I3052" s="5">
        <f>IFERROR(VLOOKUP(Tabla1[[#This Row],[FECHA]],'SIMIT CON RES'!A:D,4,FALSE),0)</f>
        <v>0</v>
      </c>
      <c r="J3052" s="9">
        <f>IFERROR(VLOOKUP(Tabla1[[#This Row],[FECHA]],'SIMIT CON RES'!A:D,3,FALSE),0)</f>
        <v>0</v>
      </c>
      <c r="K3052">
        <f>IFERROR(VLOOKUP(Tabla1[[#This Row],[FECHA]],'SIMIT SIN RES'!A:D,4,FALSE),0)</f>
        <v>0</v>
      </c>
      <c r="L3052" s="9">
        <f>IFERROR(VLOOKUP(Tabla1[[#This Row],[FECHA]],'SIMIT SIN RES'!A:D,3,FALSE),0)</f>
        <v>0</v>
      </c>
      <c r="M3052" s="5">
        <f>IFERROR(VLOOKUP(Tabla1[[#This Row],[FECHA]],'RECAUDOS DE COMPARENDOS'!A:D,4,FALSE),0)</f>
        <v>0</v>
      </c>
      <c r="N3052" s="9">
        <f>IFERROR(VLOOKUP(Tabla1[[#This Row],[FECHA]],'RECAUDOS DE COMPARENDOS'!A:D,3,FALSE),0)</f>
        <v>0</v>
      </c>
      <c r="O3052" s="5">
        <f>IFERROR(VLOOKUP(Tabla1[[#This Row],[FECHA]],'RECAUDOS DE RESOLUCIONES'!A:D,4,FALSE),0)</f>
        <v>0</v>
      </c>
      <c r="P3052" s="9">
        <f>IFERROR(VLOOKUP(Tabla1[[#This Row],[FECHA]],'RECAUDOS DE RESOLUCIONES'!A:D,3,FALSE),0)</f>
        <v>0</v>
      </c>
      <c r="Q305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05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052" s="11">
        <f>IFERROR(VLOOKUP(Tabla1[[#This Row],[FECHA]],'RECAUDOS LOCALES'!A:D,4,FALSE),0)</f>
        <v>11</v>
      </c>
      <c r="T3052" s="9">
        <f>IFERROR(VLOOKUP(Tabla1[[#This Row],[FECHA]],'RECAUDOS LOCALES'!A:D,3,FALSE),0)</f>
        <v>2334050</v>
      </c>
      <c r="U3052" s="11">
        <f>IFERROR(VLOOKUP(Tabla1[[#This Row],[FECHA]],'RECAUDOS EXTERNOS'!A:D,4,FALSE),0)</f>
        <v>1</v>
      </c>
      <c r="V3052" s="9">
        <f>IFERROR(VLOOKUP(Tabla1[[#This Row],[FECHA]],'RECAUDOS EXTERNOS'!A:D,3,FALSE),0)</f>
        <v>629380</v>
      </c>
    </row>
    <row r="3053" spans="1:22" x14ac:dyDescent="0.25">
      <c r="A3053" s="1">
        <v>40612</v>
      </c>
      <c r="B3053" s="3" t="s">
        <v>6</v>
      </c>
      <c r="C3053" s="2">
        <v>40603</v>
      </c>
      <c r="D3053" s="5">
        <f>YEAR(Tabla1[[#This Row],[FECHA]])</f>
        <v>2011</v>
      </c>
      <c r="E3053" s="5">
        <f>IFERROR(VLOOKUP(Tabla1[[#This Row],[FECHA]],'COMPARENDOS TOTALES'!A:D,4,FALSE),0)</f>
        <v>0</v>
      </c>
      <c r="F3053" s="9">
        <f>IFERROR(VLOOKUP(Tabla1[[#This Row],[FECHA]],'COMPARENDOS TOTALES'!A:D,3,FALSE),0)</f>
        <v>0</v>
      </c>
      <c r="G3053" s="5">
        <f>IFERROR(VLOOKUP(Tabla1[[#This Row],[FECHA]],EXONERACIONES!A:D,4,FALSE),0)</f>
        <v>0</v>
      </c>
      <c r="H3053" s="9">
        <f>IFERROR(VLOOKUP(Tabla1[[#This Row],[FECHA]],EXONERACIONES!A:D,3,FALSE),0)</f>
        <v>0</v>
      </c>
      <c r="I3053" s="5">
        <f>IFERROR(VLOOKUP(Tabla1[[#This Row],[FECHA]],'SIMIT CON RES'!A:D,4,FALSE),0)</f>
        <v>0</v>
      </c>
      <c r="J3053" s="9">
        <f>IFERROR(VLOOKUP(Tabla1[[#This Row],[FECHA]],'SIMIT CON RES'!A:D,3,FALSE),0)</f>
        <v>0</v>
      </c>
      <c r="K3053">
        <f>IFERROR(VLOOKUP(Tabla1[[#This Row],[FECHA]],'SIMIT SIN RES'!A:D,4,FALSE),0)</f>
        <v>0</v>
      </c>
      <c r="L3053" s="9">
        <f>IFERROR(VLOOKUP(Tabla1[[#This Row],[FECHA]],'SIMIT SIN RES'!A:D,3,FALSE),0)</f>
        <v>0</v>
      </c>
      <c r="M3053" s="5">
        <f>IFERROR(VLOOKUP(Tabla1[[#This Row],[FECHA]],'RECAUDOS DE COMPARENDOS'!A:D,4,FALSE),0)</f>
        <v>0</v>
      </c>
      <c r="N3053" s="9">
        <f>IFERROR(VLOOKUP(Tabla1[[#This Row],[FECHA]],'RECAUDOS DE COMPARENDOS'!A:D,3,FALSE),0)</f>
        <v>0</v>
      </c>
      <c r="O3053" s="5">
        <f>IFERROR(VLOOKUP(Tabla1[[#This Row],[FECHA]],'RECAUDOS DE RESOLUCIONES'!A:D,4,FALSE),0)</f>
        <v>0</v>
      </c>
      <c r="P3053" s="9">
        <f>IFERROR(VLOOKUP(Tabla1[[#This Row],[FECHA]],'RECAUDOS DE RESOLUCIONES'!A:D,3,FALSE),0)</f>
        <v>0</v>
      </c>
      <c r="Q305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05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053" s="11">
        <f>IFERROR(VLOOKUP(Tabla1[[#This Row],[FECHA]],'RECAUDOS LOCALES'!A:D,4,FALSE),0)</f>
        <v>11</v>
      </c>
      <c r="T3053" s="9">
        <f>IFERROR(VLOOKUP(Tabla1[[#This Row],[FECHA]],'RECAUDOS LOCALES'!A:D,3,FALSE),0)</f>
        <v>1837225</v>
      </c>
      <c r="U3053" s="11">
        <f>IFERROR(VLOOKUP(Tabla1[[#This Row],[FECHA]],'RECAUDOS EXTERNOS'!A:D,4,FALSE),0)</f>
        <v>1</v>
      </c>
      <c r="V3053" s="9">
        <f>IFERROR(VLOOKUP(Tabla1[[#This Row],[FECHA]],'RECAUDOS EXTERNOS'!A:D,3,FALSE),0)</f>
        <v>242580</v>
      </c>
    </row>
    <row r="3054" spans="1:22" x14ac:dyDescent="0.25">
      <c r="A3054" s="1">
        <v>40613</v>
      </c>
      <c r="B3054" s="3" t="s">
        <v>0</v>
      </c>
      <c r="C3054" s="2">
        <v>40603</v>
      </c>
      <c r="D3054" s="5">
        <f>YEAR(Tabla1[[#This Row],[FECHA]])</f>
        <v>2011</v>
      </c>
      <c r="E3054" s="5">
        <f>IFERROR(VLOOKUP(Tabla1[[#This Row],[FECHA]],'COMPARENDOS TOTALES'!A:D,4,FALSE),0)</f>
        <v>4</v>
      </c>
      <c r="F3054" s="9">
        <f>IFERROR(VLOOKUP(Tabla1[[#This Row],[FECHA]],'COMPARENDOS TOTALES'!A:D,3,FALSE),0)</f>
        <v>821254</v>
      </c>
      <c r="G3054" s="5">
        <f>IFERROR(VLOOKUP(Tabla1[[#This Row],[FECHA]],EXONERACIONES!A:D,4,FALSE),0)</f>
        <v>0</v>
      </c>
      <c r="H3054" s="9">
        <f>IFERROR(VLOOKUP(Tabla1[[#This Row],[FECHA]],EXONERACIONES!A:D,3,FALSE),0)</f>
        <v>0</v>
      </c>
      <c r="I3054" s="5">
        <f>IFERROR(VLOOKUP(Tabla1[[#This Row],[FECHA]],'SIMIT CON RES'!A:D,4,FALSE),0)</f>
        <v>4</v>
      </c>
      <c r="J3054" s="9">
        <f>IFERROR(VLOOKUP(Tabla1[[#This Row],[FECHA]],'SIMIT CON RES'!A:D,3,FALSE),0)</f>
        <v>821254</v>
      </c>
      <c r="K3054">
        <f>IFERROR(VLOOKUP(Tabla1[[#This Row],[FECHA]],'SIMIT SIN RES'!A:D,4,FALSE),0)</f>
        <v>0</v>
      </c>
      <c r="L3054" s="9">
        <f>IFERROR(VLOOKUP(Tabla1[[#This Row],[FECHA]],'SIMIT SIN RES'!A:D,3,FALSE),0)</f>
        <v>0</v>
      </c>
      <c r="M3054" s="5">
        <f>IFERROR(VLOOKUP(Tabla1[[#This Row],[FECHA]],'RECAUDOS DE COMPARENDOS'!A:D,4,FALSE),0)</f>
        <v>0</v>
      </c>
      <c r="N3054" s="9">
        <f>IFERROR(VLOOKUP(Tabla1[[#This Row],[FECHA]],'RECAUDOS DE COMPARENDOS'!A:D,3,FALSE),0)</f>
        <v>0</v>
      </c>
      <c r="O3054" s="5">
        <f>IFERROR(VLOOKUP(Tabla1[[#This Row],[FECHA]],'RECAUDOS DE RESOLUCIONES'!A:D,4,FALSE),0)</f>
        <v>0</v>
      </c>
      <c r="P3054" s="9">
        <f>IFERROR(VLOOKUP(Tabla1[[#This Row],[FECHA]],'RECAUDOS DE RESOLUCIONES'!A:D,3,FALSE),0)</f>
        <v>0</v>
      </c>
      <c r="Q305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05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054" s="11">
        <f>IFERROR(VLOOKUP(Tabla1[[#This Row],[FECHA]],'RECAUDOS LOCALES'!A:D,4,FALSE),0)</f>
        <v>5</v>
      </c>
      <c r="T3054" s="9">
        <f>IFERROR(VLOOKUP(Tabla1[[#This Row],[FECHA]],'RECAUDOS LOCALES'!A:D,3,FALSE),0)</f>
        <v>701614</v>
      </c>
      <c r="U3054" s="11">
        <f>IFERROR(VLOOKUP(Tabla1[[#This Row],[FECHA]],'RECAUDOS EXTERNOS'!A:D,4,FALSE),0)</f>
        <v>15</v>
      </c>
      <c r="V3054" s="9">
        <f>IFERROR(VLOOKUP(Tabla1[[#This Row],[FECHA]],'RECAUDOS EXTERNOS'!A:D,3,FALSE),0)</f>
        <v>2093969</v>
      </c>
    </row>
    <row r="3055" spans="1:22" x14ac:dyDescent="0.25">
      <c r="A3055" s="1">
        <v>40614</v>
      </c>
      <c r="B3055" s="3" t="s">
        <v>5</v>
      </c>
      <c r="C3055" s="2">
        <v>40603</v>
      </c>
      <c r="D3055" s="5">
        <f>YEAR(Tabla1[[#This Row],[FECHA]])</f>
        <v>2011</v>
      </c>
      <c r="E3055" s="5">
        <f>IFERROR(VLOOKUP(Tabla1[[#This Row],[FECHA]],'COMPARENDOS TOTALES'!A:D,4,FALSE),0)</f>
        <v>4</v>
      </c>
      <c r="F3055" s="9">
        <f>IFERROR(VLOOKUP(Tabla1[[#This Row],[FECHA]],'COMPARENDOS TOTALES'!A:D,3,FALSE),0)</f>
        <v>687354</v>
      </c>
      <c r="G3055" s="5">
        <f>IFERROR(VLOOKUP(Tabla1[[#This Row],[FECHA]],EXONERACIONES!A:D,4,FALSE),0)</f>
        <v>0</v>
      </c>
      <c r="H3055" s="9">
        <f>IFERROR(VLOOKUP(Tabla1[[#This Row],[FECHA]],EXONERACIONES!A:D,3,FALSE),0)</f>
        <v>0</v>
      </c>
      <c r="I3055" s="5">
        <f>IFERROR(VLOOKUP(Tabla1[[#This Row],[FECHA]],'SIMIT CON RES'!A:D,4,FALSE),0)</f>
        <v>2</v>
      </c>
      <c r="J3055" s="9">
        <f>IFERROR(VLOOKUP(Tabla1[[#This Row],[FECHA]],'SIMIT CON RES'!A:D,3,FALSE),0)</f>
        <v>285654</v>
      </c>
      <c r="K3055">
        <f>IFERROR(VLOOKUP(Tabla1[[#This Row],[FECHA]],'SIMIT SIN RES'!A:D,4,FALSE),0)</f>
        <v>0</v>
      </c>
      <c r="L3055" s="9">
        <f>IFERROR(VLOOKUP(Tabla1[[#This Row],[FECHA]],'SIMIT SIN RES'!A:D,3,FALSE),0)</f>
        <v>0</v>
      </c>
      <c r="M3055" s="5">
        <f>IFERROR(VLOOKUP(Tabla1[[#This Row],[FECHA]],'RECAUDOS DE COMPARENDOS'!A:D,4,FALSE),0)</f>
        <v>1</v>
      </c>
      <c r="N3055" s="9">
        <f>IFERROR(VLOOKUP(Tabla1[[#This Row],[FECHA]],'RECAUDOS DE COMPARENDOS'!A:D,3,FALSE),0)</f>
        <v>133900</v>
      </c>
      <c r="O3055" s="5">
        <f>IFERROR(VLOOKUP(Tabla1[[#This Row],[FECHA]],'RECAUDOS DE RESOLUCIONES'!A:D,4,FALSE),0)</f>
        <v>0</v>
      </c>
      <c r="P3055" s="9">
        <f>IFERROR(VLOOKUP(Tabla1[[#This Row],[FECHA]],'RECAUDOS DE RESOLUCIONES'!A:D,3,FALSE),0)</f>
        <v>0</v>
      </c>
      <c r="Q305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055" s="9">
        <f>Tabla1[V. COMPARENDOS]-(Tabla1[V. EXONERACIONES]+Tabla1[[#This Row],[V. SIMIT CON RESOLUCION]]+Tabla1[[#This Row],[V. SIMIT SIN RESOLUCION]]+Tabla1[[#This Row],[V. RECAUDOS COMPARENDOS]]+Tabla1[[#This Row],[V. RECAUDOS RESOLUCIONES]])</f>
        <v>267800</v>
      </c>
      <c r="S3055" s="11">
        <f>IFERROR(VLOOKUP(Tabla1[[#This Row],[FECHA]],'RECAUDOS LOCALES'!A:D,4,FALSE),0)</f>
        <v>0</v>
      </c>
      <c r="T3055" s="9">
        <f>IFERROR(VLOOKUP(Tabla1[[#This Row],[FECHA]],'RECAUDOS LOCALES'!A:D,3,FALSE),0)</f>
        <v>0</v>
      </c>
      <c r="U3055" s="11">
        <f>IFERROR(VLOOKUP(Tabla1[[#This Row],[FECHA]],'RECAUDOS EXTERNOS'!A:D,4,FALSE),0)</f>
        <v>3</v>
      </c>
      <c r="V3055" s="9">
        <f>IFERROR(VLOOKUP(Tabla1[[#This Row],[FECHA]],'RECAUDOS EXTERNOS'!A:D,3,FALSE),0)</f>
        <v>765391</v>
      </c>
    </row>
    <row r="3056" spans="1:22" x14ac:dyDescent="0.25">
      <c r="A3056" s="1">
        <v>40615</v>
      </c>
      <c r="B3056" s="3" t="s">
        <v>4</v>
      </c>
      <c r="C3056" s="2">
        <v>40603</v>
      </c>
      <c r="D3056" s="5">
        <f>YEAR(Tabla1[[#This Row],[FECHA]])</f>
        <v>2011</v>
      </c>
      <c r="E3056" s="5">
        <f>IFERROR(VLOOKUP(Tabla1[[#This Row],[FECHA]],'COMPARENDOS TOTALES'!A:D,4,FALSE),0)</f>
        <v>9</v>
      </c>
      <c r="F3056" s="9">
        <f>IFERROR(VLOOKUP(Tabla1[[#This Row],[FECHA]],'COMPARENDOS TOTALES'!A:D,3,FALSE),0)</f>
        <v>4159827</v>
      </c>
      <c r="G3056" s="5">
        <f>IFERROR(VLOOKUP(Tabla1[[#This Row],[FECHA]],EXONERACIONES!A:D,4,FALSE),0)</f>
        <v>0</v>
      </c>
      <c r="H3056" s="9">
        <f>IFERROR(VLOOKUP(Tabla1[[#This Row],[FECHA]],EXONERACIONES!A:D,3,FALSE),0)</f>
        <v>0</v>
      </c>
      <c r="I3056" s="5">
        <f>IFERROR(VLOOKUP(Tabla1[[#This Row],[FECHA]],'SIMIT CON RES'!A:D,4,FALSE),0)</f>
        <v>8</v>
      </c>
      <c r="J3056" s="9">
        <f>IFERROR(VLOOKUP(Tabla1[[#This Row],[FECHA]],'SIMIT CON RES'!A:D,3,FALSE),0)</f>
        <v>3892027</v>
      </c>
      <c r="K3056">
        <f>IFERROR(VLOOKUP(Tabla1[[#This Row],[FECHA]],'SIMIT SIN RES'!A:D,4,FALSE),0)</f>
        <v>0</v>
      </c>
      <c r="L3056" s="9">
        <f>IFERROR(VLOOKUP(Tabla1[[#This Row],[FECHA]],'SIMIT SIN RES'!A:D,3,FALSE),0)</f>
        <v>0</v>
      </c>
      <c r="M3056" s="5">
        <f>IFERROR(VLOOKUP(Tabla1[[#This Row],[FECHA]],'RECAUDOS DE COMPARENDOS'!A:D,4,FALSE),0)</f>
        <v>1</v>
      </c>
      <c r="N3056" s="9">
        <f>IFERROR(VLOOKUP(Tabla1[[#This Row],[FECHA]],'RECAUDOS DE COMPARENDOS'!A:D,3,FALSE),0)</f>
        <v>267800</v>
      </c>
      <c r="O3056" s="5">
        <f>IFERROR(VLOOKUP(Tabla1[[#This Row],[FECHA]],'RECAUDOS DE RESOLUCIONES'!A:D,4,FALSE),0)</f>
        <v>0</v>
      </c>
      <c r="P3056" s="9">
        <f>IFERROR(VLOOKUP(Tabla1[[#This Row],[FECHA]],'RECAUDOS DE RESOLUCIONES'!A:D,3,FALSE),0)</f>
        <v>0</v>
      </c>
      <c r="Q305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05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056" s="11">
        <f>IFERROR(VLOOKUP(Tabla1[[#This Row],[FECHA]],'RECAUDOS LOCALES'!A:D,4,FALSE),0)</f>
        <v>0</v>
      </c>
      <c r="T3056" s="9">
        <f>IFERROR(VLOOKUP(Tabla1[[#This Row],[FECHA]],'RECAUDOS LOCALES'!A:D,3,FALSE),0)</f>
        <v>0</v>
      </c>
      <c r="U3056" s="11">
        <f>IFERROR(VLOOKUP(Tabla1[[#This Row],[FECHA]],'RECAUDOS EXTERNOS'!A:D,4,FALSE),0)</f>
        <v>0</v>
      </c>
      <c r="V3056" s="9">
        <f>IFERROR(VLOOKUP(Tabla1[[#This Row],[FECHA]],'RECAUDOS EXTERNOS'!A:D,3,FALSE),0)</f>
        <v>0</v>
      </c>
    </row>
    <row r="3057" spans="1:22" x14ac:dyDescent="0.25">
      <c r="A3057" s="1">
        <v>40616</v>
      </c>
      <c r="B3057" s="3" t="s">
        <v>1</v>
      </c>
      <c r="C3057" s="2">
        <v>40603</v>
      </c>
      <c r="D3057" s="5">
        <f>YEAR(Tabla1[[#This Row],[FECHA]])</f>
        <v>2011</v>
      </c>
      <c r="E3057" s="5">
        <f>IFERROR(VLOOKUP(Tabla1[[#This Row],[FECHA]],'COMPARENDOS TOTALES'!A:D,4,FALSE),0)</f>
        <v>2</v>
      </c>
      <c r="F3057" s="9">
        <f>IFERROR(VLOOKUP(Tabla1[[#This Row],[FECHA]],'COMPARENDOS TOTALES'!A:D,3,FALSE),0)</f>
        <v>1071200</v>
      </c>
      <c r="G3057" s="5">
        <f>IFERROR(VLOOKUP(Tabla1[[#This Row],[FECHA]],EXONERACIONES!A:D,4,FALSE),0)</f>
        <v>0</v>
      </c>
      <c r="H3057" s="9">
        <f>IFERROR(VLOOKUP(Tabla1[[#This Row],[FECHA]],EXONERACIONES!A:D,3,FALSE),0)</f>
        <v>0</v>
      </c>
      <c r="I3057" s="5">
        <f>IFERROR(VLOOKUP(Tabla1[[#This Row],[FECHA]],'SIMIT CON RES'!A:D,4,FALSE),0)</f>
        <v>2</v>
      </c>
      <c r="J3057" s="9">
        <f>IFERROR(VLOOKUP(Tabla1[[#This Row],[FECHA]],'SIMIT CON RES'!A:D,3,FALSE),0)</f>
        <v>1071200</v>
      </c>
      <c r="K3057">
        <f>IFERROR(VLOOKUP(Tabla1[[#This Row],[FECHA]],'SIMIT SIN RES'!A:D,4,FALSE),0)</f>
        <v>0</v>
      </c>
      <c r="L3057" s="9">
        <f>IFERROR(VLOOKUP(Tabla1[[#This Row],[FECHA]],'SIMIT SIN RES'!A:D,3,FALSE),0)</f>
        <v>0</v>
      </c>
      <c r="M3057" s="5">
        <f>IFERROR(VLOOKUP(Tabla1[[#This Row],[FECHA]],'RECAUDOS DE COMPARENDOS'!A:D,4,FALSE),0)</f>
        <v>0</v>
      </c>
      <c r="N3057" s="9">
        <f>IFERROR(VLOOKUP(Tabla1[[#This Row],[FECHA]],'RECAUDOS DE COMPARENDOS'!A:D,3,FALSE),0)</f>
        <v>0</v>
      </c>
      <c r="O3057" s="5">
        <f>IFERROR(VLOOKUP(Tabla1[[#This Row],[FECHA]],'RECAUDOS DE RESOLUCIONES'!A:D,4,FALSE),0)</f>
        <v>0</v>
      </c>
      <c r="P3057" s="9">
        <f>IFERROR(VLOOKUP(Tabla1[[#This Row],[FECHA]],'RECAUDOS DE RESOLUCIONES'!A:D,3,FALSE),0)</f>
        <v>0</v>
      </c>
      <c r="Q305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05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057" s="11">
        <f>IFERROR(VLOOKUP(Tabla1[[#This Row],[FECHA]],'RECAUDOS LOCALES'!A:D,4,FALSE),0)</f>
        <v>16</v>
      </c>
      <c r="T3057" s="9">
        <f>IFERROR(VLOOKUP(Tabla1[[#This Row],[FECHA]],'RECAUDOS LOCALES'!A:D,3,FALSE),0)</f>
        <v>2142929</v>
      </c>
      <c r="U3057" s="11">
        <f>IFERROR(VLOOKUP(Tabla1[[#This Row],[FECHA]],'RECAUDOS EXTERNOS'!A:D,4,FALSE),0)</f>
        <v>21</v>
      </c>
      <c r="V3057" s="9">
        <f>IFERROR(VLOOKUP(Tabla1[[#This Row],[FECHA]],'RECAUDOS EXTERNOS'!A:D,3,FALSE),0)</f>
        <v>3120765</v>
      </c>
    </row>
    <row r="3058" spans="1:22" x14ac:dyDescent="0.25">
      <c r="A3058" s="1">
        <v>40617</v>
      </c>
      <c r="B3058" s="3" t="s">
        <v>2</v>
      </c>
      <c r="C3058" s="2">
        <v>40603</v>
      </c>
      <c r="D3058" s="5">
        <f>YEAR(Tabla1[[#This Row],[FECHA]])</f>
        <v>2011</v>
      </c>
      <c r="E3058" s="5">
        <f>IFERROR(VLOOKUP(Tabla1[[#This Row],[FECHA]],'COMPARENDOS TOTALES'!A:D,4,FALSE),0)</f>
        <v>1</v>
      </c>
      <c r="F3058" s="9">
        <f>IFERROR(VLOOKUP(Tabla1[[#This Row],[FECHA]],'COMPARENDOS TOTALES'!A:D,3,FALSE),0)</f>
        <v>142827</v>
      </c>
      <c r="G3058" s="5">
        <f>IFERROR(VLOOKUP(Tabla1[[#This Row],[FECHA]],EXONERACIONES!A:D,4,FALSE),0)</f>
        <v>0</v>
      </c>
      <c r="H3058" s="9">
        <f>IFERROR(VLOOKUP(Tabla1[[#This Row],[FECHA]],EXONERACIONES!A:D,3,FALSE),0)</f>
        <v>0</v>
      </c>
      <c r="I3058" s="5">
        <f>IFERROR(VLOOKUP(Tabla1[[#This Row],[FECHA]],'SIMIT CON RES'!A:D,4,FALSE),0)</f>
        <v>1</v>
      </c>
      <c r="J3058" s="9">
        <f>IFERROR(VLOOKUP(Tabla1[[#This Row],[FECHA]],'SIMIT CON RES'!A:D,3,FALSE),0)</f>
        <v>142827</v>
      </c>
      <c r="K3058">
        <f>IFERROR(VLOOKUP(Tabla1[[#This Row],[FECHA]],'SIMIT SIN RES'!A:D,4,FALSE),0)</f>
        <v>0</v>
      </c>
      <c r="L3058" s="9">
        <f>IFERROR(VLOOKUP(Tabla1[[#This Row],[FECHA]],'SIMIT SIN RES'!A:D,3,FALSE),0)</f>
        <v>0</v>
      </c>
      <c r="M3058" s="5">
        <f>IFERROR(VLOOKUP(Tabla1[[#This Row],[FECHA]],'RECAUDOS DE COMPARENDOS'!A:D,4,FALSE),0)</f>
        <v>0</v>
      </c>
      <c r="N3058" s="9">
        <f>IFERROR(VLOOKUP(Tabla1[[#This Row],[FECHA]],'RECAUDOS DE COMPARENDOS'!A:D,3,FALSE),0)</f>
        <v>0</v>
      </c>
      <c r="O3058" s="5">
        <f>IFERROR(VLOOKUP(Tabla1[[#This Row],[FECHA]],'RECAUDOS DE RESOLUCIONES'!A:D,4,FALSE),0)</f>
        <v>0</v>
      </c>
      <c r="P3058" s="9">
        <f>IFERROR(VLOOKUP(Tabla1[[#This Row],[FECHA]],'RECAUDOS DE RESOLUCIONES'!A:D,3,FALSE),0)</f>
        <v>0</v>
      </c>
      <c r="Q305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05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058" s="11">
        <f>IFERROR(VLOOKUP(Tabla1[[#This Row],[FECHA]],'RECAUDOS LOCALES'!A:D,4,FALSE),0)</f>
        <v>42</v>
      </c>
      <c r="T3058" s="9">
        <f>IFERROR(VLOOKUP(Tabla1[[#This Row],[FECHA]],'RECAUDOS LOCALES'!A:D,3,FALSE),0)</f>
        <v>5837650</v>
      </c>
      <c r="U3058" s="11">
        <f>IFERROR(VLOOKUP(Tabla1[[#This Row],[FECHA]],'RECAUDOS EXTERNOS'!A:D,4,FALSE),0)</f>
        <v>23</v>
      </c>
      <c r="V3058" s="9">
        <f>IFERROR(VLOOKUP(Tabla1[[#This Row],[FECHA]],'RECAUDOS EXTERNOS'!A:D,3,FALSE),0)</f>
        <v>3776811</v>
      </c>
    </row>
    <row r="3059" spans="1:22" x14ac:dyDescent="0.25">
      <c r="A3059" s="1">
        <v>40618</v>
      </c>
      <c r="B3059" s="3" t="s">
        <v>3</v>
      </c>
      <c r="C3059" s="2">
        <v>40603</v>
      </c>
      <c r="D3059" s="5">
        <f>YEAR(Tabla1[[#This Row],[FECHA]])</f>
        <v>2011</v>
      </c>
      <c r="E3059" s="5">
        <f>IFERROR(VLOOKUP(Tabla1[[#This Row],[FECHA]],'COMPARENDOS TOTALES'!A:D,4,FALSE),0)</f>
        <v>5</v>
      </c>
      <c r="F3059" s="9">
        <f>IFERROR(VLOOKUP(Tabla1[[#This Row],[FECHA]],'COMPARENDOS TOTALES'!A:D,3,FALSE),0)</f>
        <v>1606800</v>
      </c>
      <c r="G3059" s="5">
        <f>IFERROR(VLOOKUP(Tabla1[[#This Row],[FECHA]],EXONERACIONES!A:D,4,FALSE),0)</f>
        <v>0</v>
      </c>
      <c r="H3059" s="9">
        <f>IFERROR(VLOOKUP(Tabla1[[#This Row],[FECHA]],EXONERACIONES!A:D,3,FALSE),0)</f>
        <v>0</v>
      </c>
      <c r="I3059" s="5">
        <f>IFERROR(VLOOKUP(Tabla1[[#This Row],[FECHA]],'SIMIT CON RES'!A:D,4,FALSE),0)</f>
        <v>3</v>
      </c>
      <c r="J3059" s="9">
        <f>IFERROR(VLOOKUP(Tabla1[[#This Row],[FECHA]],'SIMIT CON RES'!A:D,3,FALSE),0)</f>
        <v>1071200</v>
      </c>
      <c r="K3059">
        <f>IFERROR(VLOOKUP(Tabla1[[#This Row],[FECHA]],'SIMIT SIN RES'!A:D,4,FALSE),0)</f>
        <v>0</v>
      </c>
      <c r="L3059" s="9">
        <f>IFERROR(VLOOKUP(Tabla1[[#This Row],[FECHA]],'SIMIT SIN RES'!A:D,3,FALSE),0)</f>
        <v>0</v>
      </c>
      <c r="M3059" s="5">
        <f>IFERROR(VLOOKUP(Tabla1[[#This Row],[FECHA]],'RECAUDOS DE COMPARENDOS'!A:D,4,FALSE),0)</f>
        <v>0</v>
      </c>
      <c r="N3059" s="9">
        <f>IFERROR(VLOOKUP(Tabla1[[#This Row],[FECHA]],'RECAUDOS DE COMPARENDOS'!A:D,3,FALSE),0)</f>
        <v>0</v>
      </c>
      <c r="O3059" s="5">
        <f>IFERROR(VLOOKUP(Tabla1[[#This Row],[FECHA]],'RECAUDOS DE RESOLUCIONES'!A:D,4,FALSE),0)</f>
        <v>0</v>
      </c>
      <c r="P3059" s="9">
        <f>IFERROR(VLOOKUP(Tabla1[[#This Row],[FECHA]],'RECAUDOS DE RESOLUCIONES'!A:D,3,FALSE),0)</f>
        <v>0</v>
      </c>
      <c r="Q305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3059" s="9">
        <f>Tabla1[V. COMPARENDOS]-(Tabla1[V. EXONERACIONES]+Tabla1[[#This Row],[V. SIMIT CON RESOLUCION]]+Tabla1[[#This Row],[V. SIMIT SIN RESOLUCION]]+Tabla1[[#This Row],[V. RECAUDOS COMPARENDOS]]+Tabla1[[#This Row],[V. RECAUDOS RESOLUCIONES]])</f>
        <v>535600</v>
      </c>
      <c r="S3059" s="11">
        <f>IFERROR(VLOOKUP(Tabla1[[#This Row],[FECHA]],'RECAUDOS LOCALES'!A:D,4,FALSE),0)</f>
        <v>8</v>
      </c>
      <c r="T3059" s="9">
        <f>IFERROR(VLOOKUP(Tabla1[[#This Row],[FECHA]],'RECAUDOS LOCALES'!A:D,3,FALSE),0)</f>
        <v>1232858</v>
      </c>
      <c r="U3059" s="11">
        <f>IFERROR(VLOOKUP(Tabla1[[#This Row],[FECHA]],'RECAUDOS EXTERNOS'!A:D,4,FALSE),0)</f>
        <v>7</v>
      </c>
      <c r="V3059" s="9">
        <f>IFERROR(VLOOKUP(Tabla1[[#This Row],[FECHA]],'RECAUDOS EXTERNOS'!A:D,3,FALSE),0)</f>
        <v>1136878</v>
      </c>
    </row>
    <row r="3060" spans="1:22" x14ac:dyDescent="0.25">
      <c r="A3060" s="1">
        <v>40619</v>
      </c>
      <c r="B3060" s="3" t="s">
        <v>6</v>
      </c>
      <c r="C3060" s="2">
        <v>40603</v>
      </c>
      <c r="D3060" s="5">
        <f>YEAR(Tabla1[[#This Row],[FECHA]])</f>
        <v>2011</v>
      </c>
      <c r="E3060" s="5">
        <f>IFERROR(VLOOKUP(Tabla1[[#This Row],[FECHA]],'COMPARENDOS TOTALES'!A:D,4,FALSE),0)</f>
        <v>2</v>
      </c>
      <c r="F3060" s="9">
        <f>IFERROR(VLOOKUP(Tabla1[[#This Row],[FECHA]],'COMPARENDOS TOTALES'!A:D,3,FALSE),0)</f>
        <v>803400</v>
      </c>
      <c r="G3060" s="5">
        <f>IFERROR(VLOOKUP(Tabla1[[#This Row],[FECHA]],EXONERACIONES!A:D,4,FALSE),0)</f>
        <v>0</v>
      </c>
      <c r="H3060" s="9">
        <f>IFERROR(VLOOKUP(Tabla1[[#This Row],[FECHA]],EXONERACIONES!A:D,3,FALSE),0)</f>
        <v>0</v>
      </c>
      <c r="I3060" s="5">
        <f>IFERROR(VLOOKUP(Tabla1[[#This Row],[FECHA]],'SIMIT CON RES'!A:D,4,FALSE),0)</f>
        <v>2</v>
      </c>
      <c r="J3060" s="9">
        <f>IFERROR(VLOOKUP(Tabla1[[#This Row],[FECHA]],'SIMIT CON RES'!A:D,3,FALSE),0)</f>
        <v>803400</v>
      </c>
      <c r="K3060">
        <f>IFERROR(VLOOKUP(Tabla1[[#This Row],[FECHA]],'SIMIT SIN RES'!A:D,4,FALSE),0)</f>
        <v>0</v>
      </c>
      <c r="L3060" s="9">
        <f>IFERROR(VLOOKUP(Tabla1[[#This Row],[FECHA]],'SIMIT SIN RES'!A:D,3,FALSE),0)</f>
        <v>0</v>
      </c>
      <c r="M3060" s="5">
        <f>IFERROR(VLOOKUP(Tabla1[[#This Row],[FECHA]],'RECAUDOS DE COMPARENDOS'!A:D,4,FALSE),0)</f>
        <v>0</v>
      </c>
      <c r="N3060" s="9">
        <f>IFERROR(VLOOKUP(Tabla1[[#This Row],[FECHA]],'RECAUDOS DE COMPARENDOS'!A:D,3,FALSE),0)</f>
        <v>0</v>
      </c>
      <c r="O3060" s="5">
        <f>IFERROR(VLOOKUP(Tabla1[[#This Row],[FECHA]],'RECAUDOS DE RESOLUCIONES'!A:D,4,FALSE),0)</f>
        <v>0</v>
      </c>
      <c r="P3060" s="9">
        <f>IFERROR(VLOOKUP(Tabla1[[#This Row],[FECHA]],'RECAUDOS DE RESOLUCIONES'!A:D,3,FALSE),0)</f>
        <v>0</v>
      </c>
      <c r="Q306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06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060" s="11">
        <f>IFERROR(VLOOKUP(Tabla1[[#This Row],[FECHA]],'RECAUDOS LOCALES'!A:D,4,FALSE),0)</f>
        <v>1</v>
      </c>
      <c r="T3060" s="9">
        <f>IFERROR(VLOOKUP(Tabla1[[#This Row],[FECHA]],'RECAUDOS LOCALES'!A:D,3,FALSE),0)</f>
        <v>142827</v>
      </c>
      <c r="U3060" s="11">
        <f>IFERROR(VLOOKUP(Tabla1[[#This Row],[FECHA]],'RECAUDOS EXTERNOS'!A:D,4,FALSE),0)</f>
        <v>3</v>
      </c>
      <c r="V3060" s="9">
        <f>IFERROR(VLOOKUP(Tabla1[[#This Row],[FECHA]],'RECAUDOS EXTERNOS'!A:D,3,FALSE),0)</f>
        <v>662060</v>
      </c>
    </row>
    <row r="3061" spans="1:22" x14ac:dyDescent="0.25">
      <c r="A3061" s="1">
        <v>40620</v>
      </c>
      <c r="B3061" s="3" t="s">
        <v>0</v>
      </c>
      <c r="C3061" s="2">
        <v>40603</v>
      </c>
      <c r="D3061" s="5">
        <f>YEAR(Tabla1[[#This Row],[FECHA]])</f>
        <v>2011</v>
      </c>
      <c r="E3061" s="5">
        <f>IFERROR(VLOOKUP(Tabla1[[#This Row],[FECHA]],'COMPARENDOS TOTALES'!A:D,4,FALSE),0)</f>
        <v>1</v>
      </c>
      <c r="F3061" s="9">
        <f>IFERROR(VLOOKUP(Tabla1[[#This Row],[FECHA]],'COMPARENDOS TOTALES'!A:D,3,FALSE),0)</f>
        <v>267800</v>
      </c>
      <c r="G3061" s="5">
        <f>IFERROR(VLOOKUP(Tabla1[[#This Row],[FECHA]],EXONERACIONES!A:D,4,FALSE),0)</f>
        <v>0</v>
      </c>
      <c r="H3061" s="9">
        <f>IFERROR(VLOOKUP(Tabla1[[#This Row],[FECHA]],EXONERACIONES!A:D,3,FALSE),0)</f>
        <v>0</v>
      </c>
      <c r="I3061" s="5">
        <f>IFERROR(VLOOKUP(Tabla1[[#This Row],[FECHA]],'SIMIT CON RES'!A:D,4,FALSE),0)</f>
        <v>1</v>
      </c>
      <c r="J3061" s="9">
        <f>IFERROR(VLOOKUP(Tabla1[[#This Row],[FECHA]],'SIMIT CON RES'!A:D,3,FALSE),0)</f>
        <v>267800</v>
      </c>
      <c r="K3061">
        <f>IFERROR(VLOOKUP(Tabla1[[#This Row],[FECHA]],'SIMIT SIN RES'!A:D,4,FALSE),0)</f>
        <v>0</v>
      </c>
      <c r="L3061" s="9">
        <f>IFERROR(VLOOKUP(Tabla1[[#This Row],[FECHA]],'SIMIT SIN RES'!A:D,3,FALSE),0)</f>
        <v>0</v>
      </c>
      <c r="M3061" s="5">
        <f>IFERROR(VLOOKUP(Tabla1[[#This Row],[FECHA]],'RECAUDOS DE COMPARENDOS'!A:D,4,FALSE),0)</f>
        <v>0</v>
      </c>
      <c r="N3061" s="9">
        <f>IFERROR(VLOOKUP(Tabla1[[#This Row],[FECHA]],'RECAUDOS DE COMPARENDOS'!A:D,3,FALSE),0)</f>
        <v>0</v>
      </c>
      <c r="O3061" s="5">
        <f>IFERROR(VLOOKUP(Tabla1[[#This Row],[FECHA]],'RECAUDOS DE RESOLUCIONES'!A:D,4,FALSE),0)</f>
        <v>0</v>
      </c>
      <c r="P3061" s="9">
        <f>IFERROR(VLOOKUP(Tabla1[[#This Row],[FECHA]],'RECAUDOS DE RESOLUCIONES'!A:D,3,FALSE),0)</f>
        <v>0</v>
      </c>
      <c r="Q306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06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061" s="11">
        <f>IFERROR(VLOOKUP(Tabla1[[#This Row],[FECHA]],'RECAUDOS LOCALES'!A:D,4,FALSE),0)</f>
        <v>2</v>
      </c>
      <c r="T3061" s="9">
        <f>IFERROR(VLOOKUP(Tabla1[[#This Row],[FECHA]],'RECAUDOS LOCALES'!A:D,3,FALSE),0)</f>
        <v>249275</v>
      </c>
      <c r="U3061" s="11">
        <f>IFERROR(VLOOKUP(Tabla1[[#This Row],[FECHA]],'RECAUDOS EXTERNOS'!A:D,4,FALSE),0)</f>
        <v>1</v>
      </c>
      <c r="V3061" s="9">
        <f>IFERROR(VLOOKUP(Tabla1[[#This Row],[FECHA]],'RECAUDOS EXTERNOS'!A:D,3,FALSE),0)</f>
        <v>256972</v>
      </c>
    </row>
    <row r="3062" spans="1:22" x14ac:dyDescent="0.25">
      <c r="A3062" s="1">
        <v>40621</v>
      </c>
      <c r="B3062" s="3" t="s">
        <v>5</v>
      </c>
      <c r="C3062" s="2">
        <v>40603</v>
      </c>
      <c r="D3062" s="5">
        <f>YEAR(Tabla1[[#This Row],[FECHA]])</f>
        <v>2011</v>
      </c>
      <c r="E3062" s="5">
        <f>IFERROR(VLOOKUP(Tabla1[[#This Row],[FECHA]],'COMPARENDOS TOTALES'!A:D,4,FALSE),0)</f>
        <v>2</v>
      </c>
      <c r="F3062" s="9">
        <f>IFERROR(VLOOKUP(Tabla1[[#This Row],[FECHA]],'COMPARENDOS TOTALES'!A:D,3,FALSE),0)</f>
        <v>1339000</v>
      </c>
      <c r="G3062" s="5">
        <f>IFERROR(VLOOKUP(Tabla1[[#This Row],[FECHA]],EXONERACIONES!A:D,4,FALSE),0)</f>
        <v>0</v>
      </c>
      <c r="H3062" s="9">
        <f>IFERROR(VLOOKUP(Tabla1[[#This Row],[FECHA]],EXONERACIONES!A:D,3,FALSE),0)</f>
        <v>0</v>
      </c>
      <c r="I3062" s="5">
        <f>IFERROR(VLOOKUP(Tabla1[[#This Row],[FECHA]],'SIMIT CON RES'!A:D,4,FALSE),0)</f>
        <v>2</v>
      </c>
      <c r="J3062" s="9">
        <f>IFERROR(VLOOKUP(Tabla1[[#This Row],[FECHA]],'SIMIT CON RES'!A:D,3,FALSE),0)</f>
        <v>1339000</v>
      </c>
      <c r="K3062">
        <f>IFERROR(VLOOKUP(Tabla1[[#This Row],[FECHA]],'SIMIT SIN RES'!A:D,4,FALSE),0)</f>
        <v>0</v>
      </c>
      <c r="L3062" s="9">
        <f>IFERROR(VLOOKUP(Tabla1[[#This Row],[FECHA]],'SIMIT SIN RES'!A:D,3,FALSE),0)</f>
        <v>0</v>
      </c>
      <c r="M3062" s="5">
        <f>IFERROR(VLOOKUP(Tabla1[[#This Row],[FECHA]],'RECAUDOS DE COMPARENDOS'!A:D,4,FALSE),0)</f>
        <v>0</v>
      </c>
      <c r="N3062" s="9">
        <f>IFERROR(VLOOKUP(Tabla1[[#This Row],[FECHA]],'RECAUDOS DE COMPARENDOS'!A:D,3,FALSE),0)</f>
        <v>0</v>
      </c>
      <c r="O3062" s="5">
        <f>IFERROR(VLOOKUP(Tabla1[[#This Row],[FECHA]],'RECAUDOS DE RESOLUCIONES'!A:D,4,FALSE),0)</f>
        <v>0</v>
      </c>
      <c r="P3062" s="9">
        <f>IFERROR(VLOOKUP(Tabla1[[#This Row],[FECHA]],'RECAUDOS DE RESOLUCIONES'!A:D,3,FALSE),0)</f>
        <v>0</v>
      </c>
      <c r="Q306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06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062" s="11">
        <f>IFERROR(VLOOKUP(Tabla1[[#This Row],[FECHA]],'RECAUDOS LOCALES'!A:D,4,FALSE),0)</f>
        <v>0</v>
      </c>
      <c r="T3062" s="9">
        <f>IFERROR(VLOOKUP(Tabla1[[#This Row],[FECHA]],'RECAUDOS LOCALES'!A:D,3,FALSE),0)</f>
        <v>0</v>
      </c>
      <c r="U3062" s="11">
        <f>IFERROR(VLOOKUP(Tabla1[[#This Row],[FECHA]],'RECAUDOS EXTERNOS'!A:D,4,FALSE),0)</f>
        <v>0</v>
      </c>
      <c r="V3062" s="9">
        <f>IFERROR(VLOOKUP(Tabla1[[#This Row],[FECHA]],'RECAUDOS EXTERNOS'!A:D,3,FALSE),0)</f>
        <v>0</v>
      </c>
    </row>
    <row r="3063" spans="1:22" x14ac:dyDescent="0.25">
      <c r="A3063" s="1">
        <v>40622</v>
      </c>
      <c r="B3063" s="3" t="s">
        <v>4</v>
      </c>
      <c r="C3063" s="2">
        <v>40603</v>
      </c>
      <c r="D3063" s="5">
        <f>YEAR(Tabla1[[#This Row],[FECHA]])</f>
        <v>2011</v>
      </c>
      <c r="E3063" s="5">
        <f>IFERROR(VLOOKUP(Tabla1[[#This Row],[FECHA]],'COMPARENDOS TOTALES'!A:D,4,FALSE),0)</f>
        <v>12</v>
      </c>
      <c r="F3063" s="9">
        <f>IFERROR(VLOOKUP(Tabla1[[#This Row],[FECHA]],'COMPARENDOS TOTALES'!A:D,3,FALSE),0)</f>
        <v>5913827</v>
      </c>
      <c r="G3063" s="5">
        <f>IFERROR(VLOOKUP(Tabla1[[#This Row],[FECHA]],EXONERACIONES!A:D,4,FALSE),0)</f>
        <v>2</v>
      </c>
      <c r="H3063" s="9">
        <f>IFERROR(VLOOKUP(Tabla1[[#This Row],[FECHA]],EXONERACIONES!A:D,3,FALSE),0)</f>
        <v>1218400</v>
      </c>
      <c r="I3063" s="5">
        <f>IFERROR(VLOOKUP(Tabla1[[#This Row],[FECHA]],'SIMIT CON RES'!A:D,4,FALSE),0)</f>
        <v>8</v>
      </c>
      <c r="J3063" s="9">
        <f>IFERROR(VLOOKUP(Tabla1[[#This Row],[FECHA]],'SIMIT CON RES'!A:D,3,FALSE),0)</f>
        <v>3892027</v>
      </c>
      <c r="K3063">
        <f>IFERROR(VLOOKUP(Tabla1[[#This Row],[FECHA]],'SIMIT SIN RES'!A:D,4,FALSE),0)</f>
        <v>0</v>
      </c>
      <c r="L3063" s="9">
        <f>IFERROR(VLOOKUP(Tabla1[[#This Row],[FECHA]],'SIMIT SIN RES'!A:D,3,FALSE),0)</f>
        <v>0</v>
      </c>
      <c r="M3063" s="5">
        <f>IFERROR(VLOOKUP(Tabla1[[#This Row],[FECHA]],'RECAUDOS DE COMPARENDOS'!A:D,4,FALSE),0)</f>
        <v>3</v>
      </c>
      <c r="N3063" s="9">
        <f>IFERROR(VLOOKUP(Tabla1[[#This Row],[FECHA]],'RECAUDOS DE COMPARENDOS'!A:D,3,FALSE),0)</f>
        <v>1486200</v>
      </c>
      <c r="O3063" s="5">
        <f>IFERROR(VLOOKUP(Tabla1[[#This Row],[FECHA]],'RECAUDOS DE RESOLUCIONES'!A:D,4,FALSE),0)</f>
        <v>0</v>
      </c>
      <c r="P3063" s="9">
        <f>IFERROR(VLOOKUP(Tabla1[[#This Row],[FECHA]],'RECAUDOS DE RESOLUCIONES'!A:D,3,FALSE),0)</f>
        <v>0</v>
      </c>
      <c r="Q306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-1</v>
      </c>
      <c r="R3063" s="9">
        <f>Tabla1[V. COMPARENDOS]-(Tabla1[V. EXONERACIONES]+Tabla1[[#This Row],[V. SIMIT CON RESOLUCION]]+Tabla1[[#This Row],[V. SIMIT SIN RESOLUCION]]+Tabla1[[#This Row],[V. RECAUDOS COMPARENDOS]]+Tabla1[[#This Row],[V. RECAUDOS RESOLUCIONES]])</f>
        <v>-682800</v>
      </c>
      <c r="S3063" s="11">
        <f>IFERROR(VLOOKUP(Tabla1[[#This Row],[FECHA]],'RECAUDOS LOCALES'!A:D,4,FALSE),0)</f>
        <v>0</v>
      </c>
      <c r="T3063" s="9">
        <f>IFERROR(VLOOKUP(Tabla1[[#This Row],[FECHA]],'RECAUDOS LOCALES'!A:D,3,FALSE),0)</f>
        <v>0</v>
      </c>
      <c r="U3063" s="11">
        <f>IFERROR(VLOOKUP(Tabla1[[#This Row],[FECHA]],'RECAUDOS EXTERNOS'!A:D,4,FALSE),0)</f>
        <v>0</v>
      </c>
      <c r="V3063" s="9">
        <f>IFERROR(VLOOKUP(Tabla1[[#This Row],[FECHA]],'RECAUDOS EXTERNOS'!A:D,3,FALSE),0)</f>
        <v>0</v>
      </c>
    </row>
    <row r="3064" spans="1:22" x14ac:dyDescent="0.25">
      <c r="A3064" s="1">
        <v>40623</v>
      </c>
      <c r="B3064" s="3" t="s">
        <v>1</v>
      </c>
      <c r="C3064" s="2">
        <v>40603</v>
      </c>
      <c r="D3064" s="5">
        <f>YEAR(Tabla1[[#This Row],[FECHA]])</f>
        <v>2011</v>
      </c>
      <c r="E3064" s="5">
        <f>IFERROR(VLOOKUP(Tabla1[[#This Row],[FECHA]],'COMPARENDOS TOTALES'!A:D,4,FALSE),0)</f>
        <v>15</v>
      </c>
      <c r="F3064" s="9">
        <f>IFERROR(VLOOKUP(Tabla1[[#This Row],[FECHA]],'COMPARENDOS TOTALES'!A:D,3,FALSE),0)</f>
        <v>9373000</v>
      </c>
      <c r="G3064" s="5">
        <f>IFERROR(VLOOKUP(Tabla1[[#This Row],[FECHA]],EXONERACIONES!A:D,4,FALSE),0)</f>
        <v>2</v>
      </c>
      <c r="H3064" s="9">
        <f>IFERROR(VLOOKUP(Tabla1[[#This Row],[FECHA]],EXONERACIONES!A:D,3,FALSE),0)</f>
        <v>1339000</v>
      </c>
      <c r="I3064" s="5">
        <f>IFERROR(VLOOKUP(Tabla1[[#This Row],[FECHA]],'SIMIT CON RES'!A:D,4,FALSE),0)</f>
        <v>9</v>
      </c>
      <c r="J3064" s="9">
        <f>IFERROR(VLOOKUP(Tabla1[[#This Row],[FECHA]],'SIMIT CON RES'!A:D,3,FALSE),0)</f>
        <v>5623800</v>
      </c>
      <c r="K3064">
        <f>IFERROR(VLOOKUP(Tabla1[[#This Row],[FECHA]],'SIMIT SIN RES'!A:D,4,FALSE),0)</f>
        <v>0</v>
      </c>
      <c r="L3064" s="9">
        <f>IFERROR(VLOOKUP(Tabla1[[#This Row],[FECHA]],'SIMIT SIN RES'!A:D,3,FALSE),0)</f>
        <v>0</v>
      </c>
      <c r="M3064" s="5">
        <f>IFERROR(VLOOKUP(Tabla1[[#This Row],[FECHA]],'RECAUDOS DE COMPARENDOS'!A:D,4,FALSE),0)</f>
        <v>0</v>
      </c>
      <c r="N3064" s="9">
        <f>IFERROR(VLOOKUP(Tabla1[[#This Row],[FECHA]],'RECAUDOS DE COMPARENDOS'!A:D,3,FALSE),0)</f>
        <v>0</v>
      </c>
      <c r="O3064" s="5">
        <f>IFERROR(VLOOKUP(Tabla1[[#This Row],[FECHA]],'RECAUDOS DE RESOLUCIONES'!A:D,4,FALSE),0)</f>
        <v>0</v>
      </c>
      <c r="P3064" s="9">
        <f>IFERROR(VLOOKUP(Tabla1[[#This Row],[FECHA]],'RECAUDOS DE RESOLUCIONES'!A:D,3,FALSE),0)</f>
        <v>0</v>
      </c>
      <c r="Q306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3064" s="9">
        <f>Tabla1[V. COMPARENDOS]-(Tabla1[V. EXONERACIONES]+Tabla1[[#This Row],[V. SIMIT CON RESOLUCION]]+Tabla1[[#This Row],[V. SIMIT SIN RESOLUCION]]+Tabla1[[#This Row],[V. RECAUDOS COMPARENDOS]]+Tabla1[[#This Row],[V. RECAUDOS RESOLUCIONES]])</f>
        <v>2410200</v>
      </c>
      <c r="S3064" s="11">
        <f>IFERROR(VLOOKUP(Tabla1[[#This Row],[FECHA]],'RECAUDOS LOCALES'!A:D,4,FALSE),0)</f>
        <v>0</v>
      </c>
      <c r="T3064" s="9">
        <f>IFERROR(VLOOKUP(Tabla1[[#This Row],[FECHA]],'RECAUDOS LOCALES'!A:D,3,FALSE),0)</f>
        <v>0</v>
      </c>
      <c r="U3064" s="11">
        <f>IFERROR(VLOOKUP(Tabla1[[#This Row],[FECHA]],'RECAUDOS EXTERNOS'!A:D,4,FALSE),0)</f>
        <v>0</v>
      </c>
      <c r="V3064" s="9">
        <f>IFERROR(VLOOKUP(Tabla1[[#This Row],[FECHA]],'RECAUDOS EXTERNOS'!A:D,3,FALSE),0)</f>
        <v>0</v>
      </c>
    </row>
    <row r="3065" spans="1:22" x14ac:dyDescent="0.25">
      <c r="A3065" s="1">
        <v>40624</v>
      </c>
      <c r="B3065" s="3" t="s">
        <v>2</v>
      </c>
      <c r="C3065" s="2">
        <v>40603</v>
      </c>
      <c r="D3065" s="5">
        <f>YEAR(Tabla1[[#This Row],[FECHA]])</f>
        <v>2011</v>
      </c>
      <c r="E3065" s="5">
        <f>IFERROR(VLOOKUP(Tabla1[[#This Row],[FECHA]],'COMPARENDOS TOTALES'!A:D,4,FALSE),0)</f>
        <v>13</v>
      </c>
      <c r="F3065" s="9">
        <f>IFERROR(VLOOKUP(Tabla1[[#This Row],[FECHA]],'COMPARENDOS TOTALES'!A:D,3,FALSE),0)</f>
        <v>8301800</v>
      </c>
      <c r="G3065" s="5">
        <f>IFERROR(VLOOKUP(Tabla1[[#This Row],[FECHA]],EXONERACIONES!A:D,4,FALSE),0)</f>
        <v>2</v>
      </c>
      <c r="H3065" s="9">
        <f>IFERROR(VLOOKUP(Tabla1[[#This Row],[FECHA]],EXONERACIONES!A:D,3,FALSE),0)</f>
        <v>1339000</v>
      </c>
      <c r="I3065" s="5">
        <f>IFERROR(VLOOKUP(Tabla1[[#This Row],[FECHA]],'SIMIT CON RES'!A:D,4,FALSE),0)</f>
        <v>10</v>
      </c>
      <c r="J3065" s="9">
        <f>IFERROR(VLOOKUP(Tabla1[[#This Row],[FECHA]],'SIMIT CON RES'!A:D,3,FALSE),0)</f>
        <v>6159400</v>
      </c>
      <c r="K3065">
        <f>IFERROR(VLOOKUP(Tabla1[[#This Row],[FECHA]],'SIMIT SIN RES'!A:D,4,FALSE),0)</f>
        <v>0</v>
      </c>
      <c r="L3065" s="9">
        <f>IFERROR(VLOOKUP(Tabla1[[#This Row],[FECHA]],'SIMIT SIN RES'!A:D,3,FALSE),0)</f>
        <v>0</v>
      </c>
      <c r="M3065" s="5">
        <f>IFERROR(VLOOKUP(Tabla1[[#This Row],[FECHA]],'RECAUDOS DE COMPARENDOS'!A:D,4,FALSE),0)</f>
        <v>0</v>
      </c>
      <c r="N3065" s="9">
        <f>IFERROR(VLOOKUP(Tabla1[[#This Row],[FECHA]],'RECAUDOS DE COMPARENDOS'!A:D,3,FALSE),0)</f>
        <v>0</v>
      </c>
      <c r="O3065" s="5">
        <f>IFERROR(VLOOKUP(Tabla1[[#This Row],[FECHA]],'RECAUDOS DE RESOLUCIONES'!A:D,4,FALSE),0)</f>
        <v>0</v>
      </c>
      <c r="P3065" s="9">
        <f>IFERROR(VLOOKUP(Tabla1[[#This Row],[FECHA]],'RECAUDOS DE RESOLUCIONES'!A:D,3,FALSE),0)</f>
        <v>0</v>
      </c>
      <c r="Q306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065" s="9">
        <f>Tabla1[V. COMPARENDOS]-(Tabla1[V. EXONERACIONES]+Tabla1[[#This Row],[V. SIMIT CON RESOLUCION]]+Tabla1[[#This Row],[V. SIMIT SIN RESOLUCION]]+Tabla1[[#This Row],[V. RECAUDOS COMPARENDOS]]+Tabla1[[#This Row],[V. RECAUDOS RESOLUCIONES]])</f>
        <v>803400</v>
      </c>
      <c r="S3065" s="11">
        <f>IFERROR(VLOOKUP(Tabla1[[#This Row],[FECHA]],'RECAUDOS LOCALES'!A:D,4,FALSE),0)</f>
        <v>4</v>
      </c>
      <c r="T3065" s="9">
        <f>IFERROR(VLOOKUP(Tabla1[[#This Row],[FECHA]],'RECAUDOS LOCALES'!A:D,3,FALSE),0)</f>
        <v>1198233</v>
      </c>
      <c r="U3065" s="11">
        <f>IFERROR(VLOOKUP(Tabla1[[#This Row],[FECHA]],'RECAUDOS EXTERNOS'!A:D,4,FALSE),0)</f>
        <v>0</v>
      </c>
      <c r="V3065" s="9">
        <f>IFERROR(VLOOKUP(Tabla1[[#This Row],[FECHA]],'RECAUDOS EXTERNOS'!A:D,3,FALSE),0)</f>
        <v>0</v>
      </c>
    </row>
    <row r="3066" spans="1:22" x14ac:dyDescent="0.25">
      <c r="A3066" s="1">
        <v>40625</v>
      </c>
      <c r="B3066" s="3" t="s">
        <v>3</v>
      </c>
      <c r="C3066" s="2">
        <v>40603</v>
      </c>
      <c r="D3066" s="5">
        <f>YEAR(Tabla1[[#This Row],[FECHA]])</f>
        <v>2011</v>
      </c>
      <c r="E3066" s="5">
        <f>IFERROR(VLOOKUP(Tabla1[[#This Row],[FECHA]],'COMPARENDOS TOTALES'!A:D,4,FALSE),0)</f>
        <v>2</v>
      </c>
      <c r="F3066" s="9">
        <f>IFERROR(VLOOKUP(Tabla1[[#This Row],[FECHA]],'COMPARENDOS TOTALES'!A:D,3,FALSE),0)</f>
        <v>1071200</v>
      </c>
      <c r="G3066" s="5">
        <f>IFERROR(VLOOKUP(Tabla1[[#This Row],[FECHA]],EXONERACIONES!A:D,4,FALSE),0)</f>
        <v>0</v>
      </c>
      <c r="H3066" s="9">
        <f>IFERROR(VLOOKUP(Tabla1[[#This Row],[FECHA]],EXONERACIONES!A:D,3,FALSE),0)</f>
        <v>0</v>
      </c>
      <c r="I3066" s="5">
        <f>IFERROR(VLOOKUP(Tabla1[[#This Row],[FECHA]],'SIMIT CON RES'!A:D,4,FALSE),0)</f>
        <v>2</v>
      </c>
      <c r="J3066" s="9">
        <f>IFERROR(VLOOKUP(Tabla1[[#This Row],[FECHA]],'SIMIT CON RES'!A:D,3,FALSE),0)</f>
        <v>1071200</v>
      </c>
      <c r="K3066">
        <f>IFERROR(VLOOKUP(Tabla1[[#This Row],[FECHA]],'SIMIT SIN RES'!A:D,4,FALSE),0)</f>
        <v>0</v>
      </c>
      <c r="L3066" s="9">
        <f>IFERROR(VLOOKUP(Tabla1[[#This Row],[FECHA]],'SIMIT SIN RES'!A:D,3,FALSE),0)</f>
        <v>0</v>
      </c>
      <c r="M3066" s="5">
        <f>IFERROR(VLOOKUP(Tabla1[[#This Row],[FECHA]],'RECAUDOS DE COMPARENDOS'!A:D,4,FALSE),0)</f>
        <v>0</v>
      </c>
      <c r="N3066" s="9">
        <f>IFERROR(VLOOKUP(Tabla1[[#This Row],[FECHA]],'RECAUDOS DE COMPARENDOS'!A:D,3,FALSE),0)</f>
        <v>0</v>
      </c>
      <c r="O3066" s="5">
        <f>IFERROR(VLOOKUP(Tabla1[[#This Row],[FECHA]],'RECAUDOS DE RESOLUCIONES'!A:D,4,FALSE),0)</f>
        <v>0</v>
      </c>
      <c r="P3066" s="9">
        <f>IFERROR(VLOOKUP(Tabla1[[#This Row],[FECHA]],'RECAUDOS DE RESOLUCIONES'!A:D,3,FALSE),0)</f>
        <v>0</v>
      </c>
      <c r="Q306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06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066" s="11">
        <f>IFERROR(VLOOKUP(Tabla1[[#This Row],[FECHA]],'RECAUDOS LOCALES'!A:D,4,FALSE),0)</f>
        <v>0</v>
      </c>
      <c r="T3066" s="9">
        <f>IFERROR(VLOOKUP(Tabla1[[#This Row],[FECHA]],'RECAUDOS LOCALES'!A:D,3,FALSE),0)</f>
        <v>0</v>
      </c>
      <c r="U3066" s="11">
        <f>IFERROR(VLOOKUP(Tabla1[[#This Row],[FECHA]],'RECAUDOS EXTERNOS'!A:D,4,FALSE),0)</f>
        <v>1</v>
      </c>
      <c r="V3066" s="9">
        <f>IFERROR(VLOOKUP(Tabla1[[#This Row],[FECHA]],'RECAUDOS EXTERNOS'!A:D,3,FALSE),0)</f>
        <v>242580</v>
      </c>
    </row>
    <row r="3067" spans="1:22" x14ac:dyDescent="0.25">
      <c r="A3067" s="1">
        <v>40626</v>
      </c>
      <c r="B3067" s="3" t="s">
        <v>6</v>
      </c>
      <c r="C3067" s="2">
        <v>40603</v>
      </c>
      <c r="D3067" s="5">
        <f>YEAR(Tabla1[[#This Row],[FECHA]])</f>
        <v>2011</v>
      </c>
      <c r="E3067" s="5">
        <f>IFERROR(VLOOKUP(Tabla1[[#This Row],[FECHA]],'COMPARENDOS TOTALES'!A:D,4,FALSE),0)</f>
        <v>4</v>
      </c>
      <c r="F3067" s="9">
        <f>IFERROR(VLOOKUP(Tabla1[[#This Row],[FECHA]],'COMPARENDOS TOTALES'!A:D,3,FALSE),0)</f>
        <v>1874600</v>
      </c>
      <c r="G3067" s="5">
        <f>IFERROR(VLOOKUP(Tabla1[[#This Row],[FECHA]],EXONERACIONES!A:D,4,FALSE),0)</f>
        <v>0</v>
      </c>
      <c r="H3067" s="9">
        <f>IFERROR(VLOOKUP(Tabla1[[#This Row],[FECHA]],EXONERACIONES!A:D,3,FALSE),0)</f>
        <v>0</v>
      </c>
      <c r="I3067" s="5">
        <f>IFERROR(VLOOKUP(Tabla1[[#This Row],[FECHA]],'SIMIT CON RES'!A:D,4,FALSE),0)</f>
        <v>3</v>
      </c>
      <c r="J3067" s="9">
        <f>IFERROR(VLOOKUP(Tabla1[[#This Row],[FECHA]],'SIMIT CON RES'!A:D,3,FALSE),0)</f>
        <v>1606800</v>
      </c>
      <c r="K3067">
        <f>IFERROR(VLOOKUP(Tabla1[[#This Row],[FECHA]],'SIMIT SIN RES'!A:D,4,FALSE),0)</f>
        <v>0</v>
      </c>
      <c r="L3067" s="9">
        <f>IFERROR(VLOOKUP(Tabla1[[#This Row],[FECHA]],'SIMIT SIN RES'!A:D,3,FALSE),0)</f>
        <v>0</v>
      </c>
      <c r="M3067" s="5">
        <f>IFERROR(VLOOKUP(Tabla1[[#This Row],[FECHA]],'RECAUDOS DE COMPARENDOS'!A:D,4,FALSE),0)</f>
        <v>0</v>
      </c>
      <c r="N3067" s="9">
        <f>IFERROR(VLOOKUP(Tabla1[[#This Row],[FECHA]],'RECAUDOS DE COMPARENDOS'!A:D,3,FALSE),0)</f>
        <v>0</v>
      </c>
      <c r="O3067" s="5">
        <f>IFERROR(VLOOKUP(Tabla1[[#This Row],[FECHA]],'RECAUDOS DE RESOLUCIONES'!A:D,4,FALSE),0)</f>
        <v>0</v>
      </c>
      <c r="P3067" s="9">
        <f>IFERROR(VLOOKUP(Tabla1[[#This Row],[FECHA]],'RECAUDOS DE RESOLUCIONES'!A:D,3,FALSE),0)</f>
        <v>0</v>
      </c>
      <c r="Q306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067" s="9">
        <f>Tabla1[V. COMPARENDOS]-(Tabla1[V. EXONERACIONES]+Tabla1[[#This Row],[V. SIMIT CON RESOLUCION]]+Tabla1[[#This Row],[V. SIMIT SIN RESOLUCION]]+Tabla1[[#This Row],[V. RECAUDOS COMPARENDOS]]+Tabla1[[#This Row],[V. RECAUDOS RESOLUCIONES]])</f>
        <v>267800</v>
      </c>
      <c r="S3067" s="11">
        <f>IFERROR(VLOOKUP(Tabla1[[#This Row],[FECHA]],'RECAUDOS LOCALES'!A:D,4,FALSE),0)</f>
        <v>2</v>
      </c>
      <c r="T3067" s="9">
        <f>IFERROR(VLOOKUP(Tabla1[[#This Row],[FECHA]],'RECAUDOS LOCALES'!A:D,3,FALSE),0)</f>
        <v>801700</v>
      </c>
      <c r="U3067" s="11">
        <f>IFERROR(VLOOKUP(Tabla1[[#This Row],[FECHA]],'RECAUDOS EXTERNOS'!A:D,4,FALSE),0)</f>
        <v>2</v>
      </c>
      <c r="V3067" s="9">
        <f>IFERROR(VLOOKUP(Tabla1[[#This Row],[FECHA]],'RECAUDOS EXTERNOS'!A:D,3,FALSE),0)</f>
        <v>698094</v>
      </c>
    </row>
    <row r="3068" spans="1:22" x14ac:dyDescent="0.25">
      <c r="A3068" s="1">
        <v>40627</v>
      </c>
      <c r="B3068" s="3" t="s">
        <v>0</v>
      </c>
      <c r="C3068" s="2">
        <v>40603</v>
      </c>
      <c r="D3068" s="5">
        <f>YEAR(Tabla1[[#This Row],[FECHA]])</f>
        <v>2011</v>
      </c>
      <c r="E3068" s="5">
        <f>IFERROR(VLOOKUP(Tabla1[[#This Row],[FECHA]],'COMPARENDOS TOTALES'!A:D,4,FALSE),0)</f>
        <v>8</v>
      </c>
      <c r="F3068" s="9">
        <f>IFERROR(VLOOKUP(Tabla1[[#This Row],[FECHA]],'COMPARENDOS TOTALES'!A:D,3,FALSE),0)</f>
        <v>3088627</v>
      </c>
      <c r="G3068" s="5">
        <f>IFERROR(VLOOKUP(Tabla1[[#This Row],[FECHA]],EXONERACIONES!A:D,4,FALSE),0)</f>
        <v>1</v>
      </c>
      <c r="H3068" s="9">
        <f>IFERROR(VLOOKUP(Tabla1[[#This Row],[FECHA]],EXONERACIONES!A:D,3,FALSE),0)</f>
        <v>535600</v>
      </c>
      <c r="I3068" s="5">
        <f>IFERROR(VLOOKUP(Tabla1[[#This Row],[FECHA]],'SIMIT CON RES'!A:D,4,FALSE),0)</f>
        <v>6</v>
      </c>
      <c r="J3068" s="9">
        <f>IFERROR(VLOOKUP(Tabla1[[#This Row],[FECHA]],'SIMIT CON RES'!A:D,3,FALSE),0)</f>
        <v>2017427</v>
      </c>
      <c r="K3068">
        <f>IFERROR(VLOOKUP(Tabla1[[#This Row],[FECHA]],'SIMIT SIN RES'!A:D,4,FALSE),0)</f>
        <v>0</v>
      </c>
      <c r="L3068" s="9">
        <f>IFERROR(VLOOKUP(Tabla1[[#This Row],[FECHA]],'SIMIT SIN RES'!A:D,3,FALSE),0)</f>
        <v>0</v>
      </c>
      <c r="M3068" s="5">
        <f>IFERROR(VLOOKUP(Tabla1[[#This Row],[FECHA]],'RECAUDOS DE COMPARENDOS'!A:D,4,FALSE),0)</f>
        <v>1</v>
      </c>
      <c r="N3068" s="9">
        <f>IFERROR(VLOOKUP(Tabla1[[#This Row],[FECHA]],'RECAUDOS DE COMPARENDOS'!A:D,3,FALSE),0)</f>
        <v>535600</v>
      </c>
      <c r="O3068" s="5">
        <f>IFERROR(VLOOKUP(Tabla1[[#This Row],[FECHA]],'RECAUDOS DE RESOLUCIONES'!A:D,4,FALSE),0)</f>
        <v>0</v>
      </c>
      <c r="P3068" s="9">
        <f>IFERROR(VLOOKUP(Tabla1[[#This Row],[FECHA]],'RECAUDOS DE RESOLUCIONES'!A:D,3,FALSE),0)</f>
        <v>0</v>
      </c>
      <c r="Q306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06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068" s="11">
        <f>IFERROR(VLOOKUP(Tabla1[[#This Row],[FECHA]],'RECAUDOS LOCALES'!A:D,4,FALSE),0)</f>
        <v>2</v>
      </c>
      <c r="T3068" s="9">
        <f>IFERROR(VLOOKUP(Tabla1[[#This Row],[FECHA]],'RECAUDOS LOCALES'!A:D,3,FALSE),0)</f>
        <v>382350</v>
      </c>
      <c r="U3068" s="11">
        <f>IFERROR(VLOOKUP(Tabla1[[#This Row],[FECHA]],'RECAUDOS EXTERNOS'!A:D,4,FALSE),0)</f>
        <v>1</v>
      </c>
      <c r="V3068" s="9">
        <f>IFERROR(VLOOKUP(Tabla1[[#This Row],[FECHA]],'RECAUDOS EXTERNOS'!A:D,3,FALSE),0)</f>
        <v>415060</v>
      </c>
    </row>
    <row r="3069" spans="1:22" x14ac:dyDescent="0.25">
      <c r="A3069" s="1">
        <v>40628</v>
      </c>
      <c r="B3069" s="3" t="s">
        <v>5</v>
      </c>
      <c r="C3069" s="2">
        <v>40603</v>
      </c>
      <c r="D3069" s="5">
        <f>YEAR(Tabla1[[#This Row],[FECHA]])</f>
        <v>2011</v>
      </c>
      <c r="E3069" s="5">
        <f>IFERROR(VLOOKUP(Tabla1[[#This Row],[FECHA]],'COMPARENDOS TOTALES'!A:D,4,FALSE),0)</f>
        <v>9</v>
      </c>
      <c r="F3069" s="9">
        <f>IFERROR(VLOOKUP(Tabla1[[#This Row],[FECHA]],'COMPARENDOS TOTALES'!A:D,3,FALSE),0)</f>
        <v>3892027</v>
      </c>
      <c r="G3069" s="5">
        <f>IFERROR(VLOOKUP(Tabla1[[#This Row],[FECHA]],EXONERACIONES!A:D,4,FALSE),0)</f>
        <v>0</v>
      </c>
      <c r="H3069" s="9">
        <f>IFERROR(VLOOKUP(Tabla1[[#This Row],[FECHA]],EXONERACIONES!A:D,3,FALSE),0)</f>
        <v>0</v>
      </c>
      <c r="I3069" s="5">
        <f>IFERROR(VLOOKUP(Tabla1[[#This Row],[FECHA]],'SIMIT CON RES'!A:D,4,FALSE),0)</f>
        <v>7</v>
      </c>
      <c r="J3069" s="9">
        <f>IFERROR(VLOOKUP(Tabla1[[#This Row],[FECHA]],'SIMIT CON RES'!A:D,3,FALSE),0)</f>
        <v>3356427</v>
      </c>
      <c r="K3069">
        <f>IFERROR(VLOOKUP(Tabla1[[#This Row],[FECHA]],'SIMIT SIN RES'!A:D,4,FALSE),0)</f>
        <v>0</v>
      </c>
      <c r="L3069" s="9">
        <f>IFERROR(VLOOKUP(Tabla1[[#This Row],[FECHA]],'SIMIT SIN RES'!A:D,3,FALSE),0)</f>
        <v>0</v>
      </c>
      <c r="M3069" s="5">
        <f>IFERROR(VLOOKUP(Tabla1[[#This Row],[FECHA]],'RECAUDOS DE COMPARENDOS'!A:D,4,FALSE),0)</f>
        <v>0</v>
      </c>
      <c r="N3069" s="9">
        <f>IFERROR(VLOOKUP(Tabla1[[#This Row],[FECHA]],'RECAUDOS DE COMPARENDOS'!A:D,3,FALSE),0)</f>
        <v>0</v>
      </c>
      <c r="O3069" s="5">
        <f>IFERROR(VLOOKUP(Tabla1[[#This Row],[FECHA]],'RECAUDOS DE RESOLUCIONES'!A:D,4,FALSE),0)</f>
        <v>0</v>
      </c>
      <c r="P3069" s="9">
        <f>IFERROR(VLOOKUP(Tabla1[[#This Row],[FECHA]],'RECAUDOS DE RESOLUCIONES'!A:D,3,FALSE),0)</f>
        <v>0</v>
      </c>
      <c r="Q306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3069" s="9">
        <f>Tabla1[V. COMPARENDOS]-(Tabla1[V. EXONERACIONES]+Tabla1[[#This Row],[V. SIMIT CON RESOLUCION]]+Tabla1[[#This Row],[V. SIMIT SIN RESOLUCION]]+Tabla1[[#This Row],[V. RECAUDOS COMPARENDOS]]+Tabla1[[#This Row],[V. RECAUDOS RESOLUCIONES]])</f>
        <v>535600</v>
      </c>
      <c r="S3069" s="11">
        <f>IFERROR(VLOOKUP(Tabla1[[#This Row],[FECHA]],'RECAUDOS LOCALES'!A:D,4,FALSE),0)</f>
        <v>0</v>
      </c>
      <c r="T3069" s="9">
        <f>IFERROR(VLOOKUP(Tabla1[[#This Row],[FECHA]],'RECAUDOS LOCALES'!A:D,3,FALSE),0)</f>
        <v>0</v>
      </c>
      <c r="U3069" s="11">
        <f>IFERROR(VLOOKUP(Tabla1[[#This Row],[FECHA]],'RECAUDOS EXTERNOS'!A:D,4,FALSE),0)</f>
        <v>0</v>
      </c>
      <c r="V3069" s="9">
        <f>IFERROR(VLOOKUP(Tabla1[[#This Row],[FECHA]],'RECAUDOS EXTERNOS'!A:D,3,FALSE),0)</f>
        <v>0</v>
      </c>
    </row>
    <row r="3070" spans="1:22" x14ac:dyDescent="0.25">
      <c r="A3070" s="1">
        <v>40629</v>
      </c>
      <c r="B3070" s="3" t="s">
        <v>4</v>
      </c>
      <c r="C3070" s="2">
        <v>40603</v>
      </c>
      <c r="D3070" s="5">
        <f>YEAR(Tabla1[[#This Row],[FECHA]])</f>
        <v>2011</v>
      </c>
      <c r="E3070" s="5">
        <f>IFERROR(VLOOKUP(Tabla1[[#This Row],[FECHA]],'COMPARENDOS TOTALES'!A:D,4,FALSE),0)</f>
        <v>11</v>
      </c>
      <c r="F3070" s="9">
        <f>IFERROR(VLOOKUP(Tabla1[[#This Row],[FECHA]],'COMPARENDOS TOTALES'!A:D,3,FALSE),0)</f>
        <v>5900527</v>
      </c>
      <c r="G3070" s="5">
        <f>IFERROR(VLOOKUP(Tabla1[[#This Row],[FECHA]],EXONERACIONES!A:D,4,FALSE),0)</f>
        <v>0</v>
      </c>
      <c r="H3070" s="9">
        <f>IFERROR(VLOOKUP(Tabla1[[#This Row],[FECHA]],EXONERACIONES!A:D,3,FALSE),0)</f>
        <v>0</v>
      </c>
      <c r="I3070" s="5">
        <f>IFERROR(VLOOKUP(Tabla1[[#This Row],[FECHA]],'SIMIT CON RES'!A:D,4,FALSE),0)</f>
        <v>10</v>
      </c>
      <c r="J3070" s="9">
        <f>IFERROR(VLOOKUP(Tabla1[[#This Row],[FECHA]],'SIMIT CON RES'!A:D,3,FALSE),0)</f>
        <v>5498827</v>
      </c>
      <c r="K3070">
        <f>IFERROR(VLOOKUP(Tabla1[[#This Row],[FECHA]],'SIMIT SIN RES'!A:D,4,FALSE),0)</f>
        <v>0</v>
      </c>
      <c r="L3070" s="9">
        <f>IFERROR(VLOOKUP(Tabla1[[#This Row],[FECHA]],'SIMIT SIN RES'!A:D,3,FALSE),0)</f>
        <v>0</v>
      </c>
      <c r="M3070" s="5">
        <f>IFERROR(VLOOKUP(Tabla1[[#This Row],[FECHA]],'RECAUDOS DE COMPARENDOS'!A:D,4,FALSE),0)</f>
        <v>1</v>
      </c>
      <c r="N3070" s="9">
        <f>IFERROR(VLOOKUP(Tabla1[[#This Row],[FECHA]],'RECAUDOS DE COMPARENDOS'!A:D,3,FALSE),0)</f>
        <v>401700</v>
      </c>
      <c r="O3070" s="5">
        <f>IFERROR(VLOOKUP(Tabla1[[#This Row],[FECHA]],'RECAUDOS DE RESOLUCIONES'!A:D,4,FALSE),0)</f>
        <v>0</v>
      </c>
      <c r="P3070" s="9">
        <f>IFERROR(VLOOKUP(Tabla1[[#This Row],[FECHA]],'RECAUDOS DE RESOLUCIONES'!A:D,3,FALSE),0)</f>
        <v>0</v>
      </c>
      <c r="Q307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07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070" s="11">
        <f>IFERROR(VLOOKUP(Tabla1[[#This Row],[FECHA]],'RECAUDOS LOCALES'!A:D,4,FALSE),0)</f>
        <v>0</v>
      </c>
      <c r="T3070" s="9">
        <f>IFERROR(VLOOKUP(Tabla1[[#This Row],[FECHA]],'RECAUDOS LOCALES'!A:D,3,FALSE),0)</f>
        <v>0</v>
      </c>
      <c r="U3070" s="11">
        <f>IFERROR(VLOOKUP(Tabla1[[#This Row],[FECHA]],'RECAUDOS EXTERNOS'!A:D,4,FALSE),0)</f>
        <v>0</v>
      </c>
      <c r="V3070" s="9">
        <f>IFERROR(VLOOKUP(Tabla1[[#This Row],[FECHA]],'RECAUDOS EXTERNOS'!A:D,3,FALSE),0)</f>
        <v>0</v>
      </c>
    </row>
    <row r="3071" spans="1:22" x14ac:dyDescent="0.25">
      <c r="A3071" s="1">
        <v>40630</v>
      </c>
      <c r="B3071" s="3" t="s">
        <v>1</v>
      </c>
      <c r="C3071" s="2">
        <v>40603</v>
      </c>
      <c r="D3071" s="5">
        <f>YEAR(Tabla1[[#This Row],[FECHA]])</f>
        <v>2011</v>
      </c>
      <c r="E3071" s="5">
        <f>IFERROR(VLOOKUP(Tabla1[[#This Row],[FECHA]],'COMPARENDOS TOTALES'!A:D,4,FALSE),0)</f>
        <v>12</v>
      </c>
      <c r="F3071" s="9">
        <f>IFERROR(VLOOKUP(Tabla1[[#This Row],[FECHA]],'COMPARENDOS TOTALES'!A:D,3,FALSE),0)</f>
        <v>5248881</v>
      </c>
      <c r="G3071" s="5">
        <f>IFERROR(VLOOKUP(Tabla1[[#This Row],[FECHA]],EXONERACIONES!A:D,4,FALSE),0)</f>
        <v>1</v>
      </c>
      <c r="H3071" s="9">
        <f>IFERROR(VLOOKUP(Tabla1[[#This Row],[FECHA]],EXONERACIONES!A:D,3,FALSE),0)</f>
        <v>803400</v>
      </c>
      <c r="I3071" s="5">
        <f>IFERROR(VLOOKUP(Tabla1[[#This Row],[FECHA]],'SIMIT CON RES'!A:D,4,FALSE),0)</f>
        <v>10</v>
      </c>
      <c r="J3071" s="9">
        <f>IFERROR(VLOOKUP(Tabla1[[#This Row],[FECHA]],'SIMIT CON RES'!A:D,3,FALSE),0)</f>
        <v>4177681</v>
      </c>
      <c r="K3071">
        <f>IFERROR(VLOOKUP(Tabla1[[#This Row],[FECHA]],'SIMIT SIN RES'!A:D,4,FALSE),0)</f>
        <v>0</v>
      </c>
      <c r="L3071" s="9">
        <f>IFERROR(VLOOKUP(Tabla1[[#This Row],[FECHA]],'SIMIT SIN RES'!A:D,3,FALSE),0)</f>
        <v>0</v>
      </c>
      <c r="M3071" s="5">
        <f>IFERROR(VLOOKUP(Tabla1[[#This Row],[FECHA]],'RECAUDOS DE COMPARENDOS'!A:D,4,FALSE),0)</f>
        <v>0</v>
      </c>
      <c r="N3071" s="9">
        <f>IFERROR(VLOOKUP(Tabla1[[#This Row],[FECHA]],'RECAUDOS DE COMPARENDOS'!A:D,3,FALSE),0)</f>
        <v>0</v>
      </c>
      <c r="O3071" s="5">
        <f>IFERROR(VLOOKUP(Tabla1[[#This Row],[FECHA]],'RECAUDOS DE RESOLUCIONES'!A:D,4,FALSE),0)</f>
        <v>0</v>
      </c>
      <c r="P3071" s="9">
        <f>IFERROR(VLOOKUP(Tabla1[[#This Row],[FECHA]],'RECAUDOS DE RESOLUCIONES'!A:D,3,FALSE),0)</f>
        <v>0</v>
      </c>
      <c r="Q307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071" s="9">
        <f>Tabla1[V. COMPARENDOS]-(Tabla1[V. EXONERACIONES]+Tabla1[[#This Row],[V. SIMIT CON RESOLUCION]]+Tabla1[[#This Row],[V. SIMIT SIN RESOLUCION]]+Tabla1[[#This Row],[V. RECAUDOS COMPARENDOS]]+Tabla1[[#This Row],[V. RECAUDOS RESOLUCIONES]])</f>
        <v>267800</v>
      </c>
      <c r="S3071" s="11">
        <f>IFERROR(VLOOKUP(Tabla1[[#This Row],[FECHA]],'RECAUDOS LOCALES'!A:D,4,FALSE),0)</f>
        <v>1</v>
      </c>
      <c r="T3071" s="9">
        <f>IFERROR(VLOOKUP(Tabla1[[#This Row],[FECHA]],'RECAUDOS LOCALES'!A:D,3,FALSE),0)</f>
        <v>267800</v>
      </c>
      <c r="U3071" s="11">
        <f>IFERROR(VLOOKUP(Tabla1[[#This Row],[FECHA]],'RECAUDOS EXTERNOS'!A:D,4,FALSE),0)</f>
        <v>5</v>
      </c>
      <c r="V3071" s="9">
        <f>IFERROR(VLOOKUP(Tabla1[[#This Row],[FECHA]],'RECAUDOS EXTERNOS'!A:D,3,FALSE),0)</f>
        <v>1161237</v>
      </c>
    </row>
    <row r="3072" spans="1:22" x14ac:dyDescent="0.25">
      <c r="A3072" s="1">
        <v>40631</v>
      </c>
      <c r="B3072" s="3" t="s">
        <v>2</v>
      </c>
      <c r="C3072" s="2">
        <v>40603</v>
      </c>
      <c r="D3072" s="5">
        <f>YEAR(Tabla1[[#This Row],[FECHA]])</f>
        <v>2011</v>
      </c>
      <c r="E3072" s="5">
        <f>IFERROR(VLOOKUP(Tabla1[[#This Row],[FECHA]],'COMPARENDOS TOTALES'!A:D,4,FALSE),0)</f>
        <v>2</v>
      </c>
      <c r="F3072" s="9">
        <f>IFERROR(VLOOKUP(Tabla1[[#This Row],[FECHA]],'COMPARENDOS TOTALES'!A:D,3,FALSE),0)</f>
        <v>535600</v>
      </c>
      <c r="G3072" s="5">
        <f>IFERROR(VLOOKUP(Tabla1[[#This Row],[FECHA]],EXONERACIONES!A:D,4,FALSE),0)</f>
        <v>0</v>
      </c>
      <c r="H3072" s="9">
        <f>IFERROR(VLOOKUP(Tabla1[[#This Row],[FECHA]],EXONERACIONES!A:D,3,FALSE),0)</f>
        <v>0</v>
      </c>
      <c r="I3072" s="5">
        <f>IFERROR(VLOOKUP(Tabla1[[#This Row],[FECHA]],'SIMIT CON RES'!A:D,4,FALSE),0)</f>
        <v>1</v>
      </c>
      <c r="J3072" s="9">
        <f>IFERROR(VLOOKUP(Tabla1[[#This Row],[FECHA]],'SIMIT CON RES'!A:D,3,FALSE),0)</f>
        <v>267800</v>
      </c>
      <c r="K3072">
        <f>IFERROR(VLOOKUP(Tabla1[[#This Row],[FECHA]],'SIMIT SIN RES'!A:D,4,FALSE),0)</f>
        <v>0</v>
      </c>
      <c r="L3072" s="9">
        <f>IFERROR(VLOOKUP(Tabla1[[#This Row],[FECHA]],'SIMIT SIN RES'!A:D,3,FALSE),0)</f>
        <v>0</v>
      </c>
      <c r="M3072" s="5">
        <f>IFERROR(VLOOKUP(Tabla1[[#This Row],[FECHA]],'RECAUDOS DE COMPARENDOS'!A:D,4,FALSE),0)</f>
        <v>0</v>
      </c>
      <c r="N3072" s="9">
        <f>IFERROR(VLOOKUP(Tabla1[[#This Row],[FECHA]],'RECAUDOS DE COMPARENDOS'!A:D,3,FALSE),0)</f>
        <v>0</v>
      </c>
      <c r="O3072" s="5">
        <f>IFERROR(VLOOKUP(Tabla1[[#This Row],[FECHA]],'RECAUDOS DE RESOLUCIONES'!A:D,4,FALSE),0)</f>
        <v>0</v>
      </c>
      <c r="P3072" s="9">
        <f>IFERROR(VLOOKUP(Tabla1[[#This Row],[FECHA]],'RECAUDOS DE RESOLUCIONES'!A:D,3,FALSE),0)</f>
        <v>0</v>
      </c>
      <c r="Q307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072" s="9">
        <f>Tabla1[V. COMPARENDOS]-(Tabla1[V. EXONERACIONES]+Tabla1[[#This Row],[V. SIMIT CON RESOLUCION]]+Tabla1[[#This Row],[V. SIMIT SIN RESOLUCION]]+Tabla1[[#This Row],[V. RECAUDOS COMPARENDOS]]+Tabla1[[#This Row],[V. RECAUDOS RESOLUCIONES]])</f>
        <v>267800</v>
      </c>
      <c r="S3072" s="11">
        <f>IFERROR(VLOOKUP(Tabla1[[#This Row],[FECHA]],'RECAUDOS LOCALES'!A:D,4,FALSE),0)</f>
        <v>2</v>
      </c>
      <c r="T3072" s="9">
        <f>IFERROR(VLOOKUP(Tabla1[[#This Row],[FECHA]],'RECAUDOS LOCALES'!A:D,3,FALSE),0)</f>
        <v>1020950</v>
      </c>
      <c r="U3072" s="11">
        <f>IFERROR(VLOOKUP(Tabla1[[#This Row],[FECHA]],'RECAUDOS EXTERNOS'!A:D,4,FALSE),0)</f>
        <v>1</v>
      </c>
      <c r="V3072" s="9">
        <f>IFERROR(VLOOKUP(Tabla1[[#This Row],[FECHA]],'RECAUDOS EXTERNOS'!A:D,3,FALSE),0)</f>
        <v>570628</v>
      </c>
    </row>
    <row r="3073" spans="1:22" x14ac:dyDescent="0.25">
      <c r="A3073" s="1">
        <v>40632</v>
      </c>
      <c r="B3073" s="3" t="s">
        <v>3</v>
      </c>
      <c r="C3073" s="2">
        <v>40603</v>
      </c>
      <c r="D3073" s="5">
        <f>YEAR(Tabla1[[#This Row],[FECHA]])</f>
        <v>2011</v>
      </c>
      <c r="E3073" s="5">
        <f>IFERROR(VLOOKUP(Tabla1[[#This Row],[FECHA]],'COMPARENDOS TOTALES'!A:D,4,FALSE),0)</f>
        <v>4</v>
      </c>
      <c r="F3073" s="9">
        <f>IFERROR(VLOOKUP(Tabla1[[#This Row],[FECHA]],'COMPARENDOS TOTALES'!A:D,3,FALSE),0)</f>
        <v>812327</v>
      </c>
      <c r="G3073" s="5">
        <f>IFERROR(VLOOKUP(Tabla1[[#This Row],[FECHA]],EXONERACIONES!A:D,4,FALSE),0)</f>
        <v>0</v>
      </c>
      <c r="H3073" s="9">
        <f>IFERROR(VLOOKUP(Tabla1[[#This Row],[FECHA]],EXONERACIONES!A:D,3,FALSE),0)</f>
        <v>0</v>
      </c>
      <c r="I3073" s="5">
        <f>IFERROR(VLOOKUP(Tabla1[[#This Row],[FECHA]],'SIMIT CON RES'!A:D,4,FALSE),0)</f>
        <v>2</v>
      </c>
      <c r="J3073" s="9">
        <f>IFERROR(VLOOKUP(Tabla1[[#This Row],[FECHA]],'SIMIT CON RES'!A:D,3,FALSE),0)</f>
        <v>410627</v>
      </c>
      <c r="K3073">
        <f>IFERROR(VLOOKUP(Tabla1[[#This Row],[FECHA]],'SIMIT SIN RES'!A:D,4,FALSE),0)</f>
        <v>0</v>
      </c>
      <c r="L3073" s="9">
        <f>IFERROR(VLOOKUP(Tabla1[[#This Row],[FECHA]],'SIMIT SIN RES'!A:D,3,FALSE),0)</f>
        <v>0</v>
      </c>
      <c r="M3073" s="5">
        <f>IFERROR(VLOOKUP(Tabla1[[#This Row],[FECHA]],'RECAUDOS DE COMPARENDOS'!A:D,4,FALSE),0)</f>
        <v>1</v>
      </c>
      <c r="N3073" s="9">
        <f>IFERROR(VLOOKUP(Tabla1[[#This Row],[FECHA]],'RECAUDOS DE COMPARENDOS'!A:D,3,FALSE),0)</f>
        <v>133900</v>
      </c>
      <c r="O3073" s="5">
        <f>IFERROR(VLOOKUP(Tabla1[[#This Row],[FECHA]],'RECAUDOS DE RESOLUCIONES'!A:D,4,FALSE),0)</f>
        <v>0</v>
      </c>
      <c r="P3073" s="9">
        <f>IFERROR(VLOOKUP(Tabla1[[#This Row],[FECHA]],'RECAUDOS DE RESOLUCIONES'!A:D,3,FALSE),0)</f>
        <v>0</v>
      </c>
      <c r="Q307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073" s="9">
        <f>Tabla1[V. COMPARENDOS]-(Tabla1[V. EXONERACIONES]+Tabla1[[#This Row],[V. SIMIT CON RESOLUCION]]+Tabla1[[#This Row],[V. SIMIT SIN RESOLUCION]]+Tabla1[[#This Row],[V. RECAUDOS COMPARENDOS]]+Tabla1[[#This Row],[V. RECAUDOS RESOLUCIONES]])</f>
        <v>267800</v>
      </c>
      <c r="S3073" s="11">
        <f>IFERROR(VLOOKUP(Tabla1[[#This Row],[FECHA]],'RECAUDOS LOCALES'!A:D,4,FALSE),0)</f>
        <v>3</v>
      </c>
      <c r="T3073" s="9">
        <f>IFERROR(VLOOKUP(Tabla1[[#This Row],[FECHA]],'RECAUDOS LOCALES'!A:D,3,FALSE),0)</f>
        <v>840600</v>
      </c>
      <c r="U3073" s="11">
        <f>IFERROR(VLOOKUP(Tabla1[[#This Row],[FECHA]],'RECAUDOS EXTERNOS'!A:D,4,FALSE),0)</f>
        <v>1</v>
      </c>
      <c r="V3073" s="9">
        <f>IFERROR(VLOOKUP(Tabla1[[#This Row],[FECHA]],'RECAUDOS EXTERNOS'!A:D,3,FALSE),0)</f>
        <v>471060</v>
      </c>
    </row>
    <row r="3074" spans="1:22" x14ac:dyDescent="0.25">
      <c r="A3074" s="1">
        <v>40633</v>
      </c>
      <c r="B3074" s="3" t="s">
        <v>6</v>
      </c>
      <c r="C3074" s="2">
        <v>40603</v>
      </c>
      <c r="D3074" s="5">
        <f>YEAR(Tabla1[[#This Row],[FECHA]])</f>
        <v>2011</v>
      </c>
      <c r="E3074" s="5">
        <f>IFERROR(VLOOKUP(Tabla1[[#This Row],[FECHA]],'COMPARENDOS TOTALES'!A:D,4,FALSE),0)</f>
        <v>2</v>
      </c>
      <c r="F3074" s="9">
        <f>IFERROR(VLOOKUP(Tabla1[[#This Row],[FECHA]],'COMPARENDOS TOTALES'!A:D,3,FALSE),0)</f>
        <v>410627</v>
      </c>
      <c r="G3074" s="5">
        <f>IFERROR(VLOOKUP(Tabla1[[#This Row],[FECHA]],EXONERACIONES!A:D,4,FALSE),0)</f>
        <v>0</v>
      </c>
      <c r="H3074" s="9">
        <f>IFERROR(VLOOKUP(Tabla1[[#This Row],[FECHA]],EXONERACIONES!A:D,3,FALSE),0)</f>
        <v>0</v>
      </c>
      <c r="I3074" s="5">
        <f>IFERROR(VLOOKUP(Tabla1[[#This Row],[FECHA]],'SIMIT CON RES'!A:D,4,FALSE),0)</f>
        <v>2</v>
      </c>
      <c r="J3074" s="9">
        <f>IFERROR(VLOOKUP(Tabla1[[#This Row],[FECHA]],'SIMIT CON RES'!A:D,3,FALSE),0)</f>
        <v>410627</v>
      </c>
      <c r="K3074">
        <f>IFERROR(VLOOKUP(Tabla1[[#This Row],[FECHA]],'SIMIT SIN RES'!A:D,4,FALSE),0)</f>
        <v>0</v>
      </c>
      <c r="L3074" s="9">
        <f>IFERROR(VLOOKUP(Tabla1[[#This Row],[FECHA]],'SIMIT SIN RES'!A:D,3,FALSE),0)</f>
        <v>0</v>
      </c>
      <c r="M3074" s="5">
        <f>IFERROR(VLOOKUP(Tabla1[[#This Row],[FECHA]],'RECAUDOS DE COMPARENDOS'!A:D,4,FALSE),0)</f>
        <v>0</v>
      </c>
      <c r="N3074" s="9">
        <f>IFERROR(VLOOKUP(Tabla1[[#This Row],[FECHA]],'RECAUDOS DE COMPARENDOS'!A:D,3,FALSE),0)</f>
        <v>0</v>
      </c>
      <c r="O3074" s="5">
        <f>IFERROR(VLOOKUP(Tabla1[[#This Row],[FECHA]],'RECAUDOS DE RESOLUCIONES'!A:D,4,FALSE),0)</f>
        <v>0</v>
      </c>
      <c r="P3074" s="9">
        <f>IFERROR(VLOOKUP(Tabla1[[#This Row],[FECHA]],'RECAUDOS DE RESOLUCIONES'!A:D,3,FALSE),0)</f>
        <v>0</v>
      </c>
      <c r="Q307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07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074" s="11">
        <f>IFERROR(VLOOKUP(Tabla1[[#This Row],[FECHA]],'RECAUDOS LOCALES'!A:D,4,FALSE),0)</f>
        <v>1</v>
      </c>
      <c r="T3074" s="9">
        <f>IFERROR(VLOOKUP(Tabla1[[#This Row],[FECHA]],'RECAUDOS LOCALES'!A:D,3,FALSE),0)</f>
        <v>248450</v>
      </c>
      <c r="U3074" s="11">
        <f>IFERROR(VLOOKUP(Tabla1[[#This Row],[FECHA]],'RECAUDOS EXTERNOS'!A:D,4,FALSE),0)</f>
        <v>2</v>
      </c>
      <c r="V3074" s="9">
        <f>IFERROR(VLOOKUP(Tabla1[[#This Row],[FECHA]],'RECAUDOS EXTERNOS'!A:D,3,FALSE),0)</f>
        <v>428376</v>
      </c>
    </row>
    <row r="3075" spans="1:22" x14ac:dyDescent="0.25">
      <c r="A3075" s="1">
        <v>40634</v>
      </c>
      <c r="B3075" s="3" t="s">
        <v>0</v>
      </c>
      <c r="C3075" s="2">
        <v>40634</v>
      </c>
      <c r="D3075" s="5">
        <f>YEAR(Tabla1[[#This Row],[FECHA]])</f>
        <v>2011</v>
      </c>
      <c r="E3075" s="5">
        <f>IFERROR(VLOOKUP(Tabla1[[#This Row],[FECHA]],'COMPARENDOS TOTALES'!A:D,4,FALSE),0)</f>
        <v>7</v>
      </c>
      <c r="F3075" s="9">
        <f>IFERROR(VLOOKUP(Tabla1[[#This Row],[FECHA]],'COMPARENDOS TOTALES'!A:D,3,FALSE),0)</f>
        <v>2820827</v>
      </c>
      <c r="G3075" s="5">
        <f>IFERROR(VLOOKUP(Tabla1[[#This Row],[FECHA]],EXONERACIONES!A:D,4,FALSE),0)</f>
        <v>1</v>
      </c>
      <c r="H3075" s="9">
        <f>IFERROR(VLOOKUP(Tabla1[[#This Row],[FECHA]],EXONERACIONES!A:D,3,FALSE),0)</f>
        <v>535600</v>
      </c>
      <c r="I3075" s="5">
        <f>IFERROR(VLOOKUP(Tabla1[[#This Row],[FECHA]],'SIMIT CON RES'!A:D,4,FALSE),0)</f>
        <v>3</v>
      </c>
      <c r="J3075" s="9">
        <f>IFERROR(VLOOKUP(Tabla1[[#This Row],[FECHA]],'SIMIT CON RES'!A:D,3,FALSE),0)</f>
        <v>1214027</v>
      </c>
      <c r="K3075">
        <f>IFERROR(VLOOKUP(Tabla1[[#This Row],[FECHA]],'SIMIT SIN RES'!A:D,4,FALSE),0)</f>
        <v>0</v>
      </c>
      <c r="L3075" s="9">
        <f>IFERROR(VLOOKUP(Tabla1[[#This Row],[FECHA]],'SIMIT SIN RES'!A:D,3,FALSE),0)</f>
        <v>0</v>
      </c>
      <c r="M3075" s="5">
        <f>IFERROR(VLOOKUP(Tabla1[[#This Row],[FECHA]],'RECAUDOS DE COMPARENDOS'!A:D,4,FALSE),0)</f>
        <v>1</v>
      </c>
      <c r="N3075" s="9">
        <f>IFERROR(VLOOKUP(Tabla1[[#This Row],[FECHA]],'RECAUDOS DE COMPARENDOS'!A:D,3,FALSE),0)</f>
        <v>535600</v>
      </c>
      <c r="O3075" s="5">
        <f>IFERROR(VLOOKUP(Tabla1[[#This Row],[FECHA]],'RECAUDOS DE RESOLUCIONES'!A:D,4,FALSE),0)</f>
        <v>0</v>
      </c>
      <c r="P3075" s="9">
        <f>IFERROR(VLOOKUP(Tabla1[[#This Row],[FECHA]],'RECAUDOS DE RESOLUCIONES'!A:D,3,FALSE),0)</f>
        <v>0</v>
      </c>
      <c r="Q307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3075" s="9">
        <f>Tabla1[V. COMPARENDOS]-(Tabla1[V. EXONERACIONES]+Tabla1[[#This Row],[V. SIMIT CON RESOLUCION]]+Tabla1[[#This Row],[V. SIMIT SIN RESOLUCION]]+Tabla1[[#This Row],[V. RECAUDOS COMPARENDOS]]+Tabla1[[#This Row],[V. RECAUDOS RESOLUCIONES]])</f>
        <v>535600</v>
      </c>
      <c r="S3075" s="11">
        <f>IFERROR(VLOOKUP(Tabla1[[#This Row],[FECHA]],'RECAUDOS LOCALES'!A:D,4,FALSE),0)</f>
        <v>0</v>
      </c>
      <c r="T3075" s="9">
        <f>IFERROR(VLOOKUP(Tabla1[[#This Row],[FECHA]],'RECAUDOS LOCALES'!A:D,3,FALSE),0)</f>
        <v>0</v>
      </c>
      <c r="U3075" s="11">
        <f>IFERROR(VLOOKUP(Tabla1[[#This Row],[FECHA]],'RECAUDOS EXTERNOS'!A:D,4,FALSE),0)</f>
        <v>2</v>
      </c>
      <c r="V3075" s="9">
        <f>IFERROR(VLOOKUP(Tabla1[[#This Row],[FECHA]],'RECAUDOS EXTERNOS'!A:D,3,FALSE),0)</f>
        <v>880005</v>
      </c>
    </row>
    <row r="3076" spans="1:22" x14ac:dyDescent="0.25">
      <c r="A3076" s="1">
        <v>40635</v>
      </c>
      <c r="B3076" s="3" t="s">
        <v>5</v>
      </c>
      <c r="C3076" s="2">
        <v>40634</v>
      </c>
      <c r="D3076" s="5">
        <f>YEAR(Tabla1[[#This Row],[FECHA]])</f>
        <v>2011</v>
      </c>
      <c r="E3076" s="5">
        <f>IFERROR(VLOOKUP(Tabla1[[#This Row],[FECHA]],'COMPARENDOS TOTALES'!A:D,4,FALSE),0)</f>
        <v>6</v>
      </c>
      <c r="F3076" s="9">
        <f>IFERROR(VLOOKUP(Tabla1[[#This Row],[FECHA]],'COMPARENDOS TOTALES'!A:D,3,FALSE),0)</f>
        <v>2678000</v>
      </c>
      <c r="G3076" s="5">
        <f>IFERROR(VLOOKUP(Tabla1[[#This Row],[FECHA]],EXONERACIONES!A:D,4,FALSE),0)</f>
        <v>0</v>
      </c>
      <c r="H3076" s="9">
        <f>IFERROR(VLOOKUP(Tabla1[[#This Row],[FECHA]],EXONERACIONES!A:D,3,FALSE),0)</f>
        <v>0</v>
      </c>
      <c r="I3076" s="5">
        <f>IFERROR(VLOOKUP(Tabla1[[#This Row],[FECHA]],'SIMIT CON RES'!A:D,4,FALSE),0)</f>
        <v>5</v>
      </c>
      <c r="J3076" s="9">
        <f>IFERROR(VLOOKUP(Tabla1[[#This Row],[FECHA]],'SIMIT CON RES'!A:D,3,FALSE),0)</f>
        <v>2410200</v>
      </c>
      <c r="K3076">
        <f>IFERROR(VLOOKUP(Tabla1[[#This Row],[FECHA]],'SIMIT SIN RES'!A:D,4,FALSE),0)</f>
        <v>0</v>
      </c>
      <c r="L3076" s="9">
        <f>IFERROR(VLOOKUP(Tabla1[[#This Row],[FECHA]],'SIMIT SIN RES'!A:D,3,FALSE),0)</f>
        <v>0</v>
      </c>
      <c r="M3076" s="5">
        <f>IFERROR(VLOOKUP(Tabla1[[#This Row],[FECHA]],'RECAUDOS DE COMPARENDOS'!A:D,4,FALSE),0)</f>
        <v>1</v>
      </c>
      <c r="N3076" s="9">
        <f>IFERROR(VLOOKUP(Tabla1[[#This Row],[FECHA]],'RECAUDOS DE COMPARENDOS'!A:D,3,FALSE),0)</f>
        <v>267800</v>
      </c>
      <c r="O3076" s="5">
        <f>IFERROR(VLOOKUP(Tabla1[[#This Row],[FECHA]],'RECAUDOS DE RESOLUCIONES'!A:D,4,FALSE),0)</f>
        <v>0</v>
      </c>
      <c r="P3076" s="9">
        <f>IFERROR(VLOOKUP(Tabla1[[#This Row],[FECHA]],'RECAUDOS DE RESOLUCIONES'!A:D,3,FALSE),0)</f>
        <v>0</v>
      </c>
      <c r="Q307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07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076" s="11">
        <f>IFERROR(VLOOKUP(Tabla1[[#This Row],[FECHA]],'RECAUDOS LOCALES'!A:D,4,FALSE),0)</f>
        <v>0</v>
      </c>
      <c r="T3076" s="9">
        <f>IFERROR(VLOOKUP(Tabla1[[#This Row],[FECHA]],'RECAUDOS LOCALES'!A:D,3,FALSE),0)</f>
        <v>0</v>
      </c>
      <c r="U3076" s="11">
        <f>IFERROR(VLOOKUP(Tabla1[[#This Row],[FECHA]],'RECAUDOS EXTERNOS'!A:D,4,FALSE),0)</f>
        <v>0</v>
      </c>
      <c r="V3076" s="9">
        <f>IFERROR(VLOOKUP(Tabla1[[#This Row],[FECHA]],'RECAUDOS EXTERNOS'!A:D,3,FALSE),0)</f>
        <v>0</v>
      </c>
    </row>
    <row r="3077" spans="1:22" x14ac:dyDescent="0.25">
      <c r="A3077" s="1">
        <v>40636</v>
      </c>
      <c r="B3077" s="3" t="s">
        <v>4</v>
      </c>
      <c r="C3077" s="2">
        <v>40634</v>
      </c>
      <c r="D3077" s="5">
        <f>YEAR(Tabla1[[#This Row],[FECHA]])</f>
        <v>2011</v>
      </c>
      <c r="E3077" s="5">
        <f>IFERROR(VLOOKUP(Tabla1[[#This Row],[FECHA]],'COMPARENDOS TOTALES'!A:D,4,FALSE),0)</f>
        <v>10</v>
      </c>
      <c r="F3077" s="9">
        <f>IFERROR(VLOOKUP(Tabla1[[#This Row],[FECHA]],'COMPARENDOS TOTALES'!A:D,3,FALSE),0)</f>
        <v>5373854</v>
      </c>
      <c r="G3077" s="5">
        <f>IFERROR(VLOOKUP(Tabla1[[#This Row],[FECHA]],EXONERACIONES!A:D,4,FALSE),0)</f>
        <v>1</v>
      </c>
      <c r="H3077" s="9">
        <f>IFERROR(VLOOKUP(Tabla1[[#This Row],[FECHA]],EXONERACIONES!A:D,3,FALSE),0)</f>
        <v>803400</v>
      </c>
      <c r="I3077" s="5">
        <f>IFERROR(VLOOKUP(Tabla1[[#This Row],[FECHA]],'SIMIT CON RES'!A:D,4,FALSE),0)</f>
        <v>9</v>
      </c>
      <c r="J3077" s="9">
        <f>IFERROR(VLOOKUP(Tabla1[[#This Row],[FECHA]],'SIMIT CON RES'!A:D,3,FALSE),0)</f>
        <v>4570454</v>
      </c>
      <c r="K3077">
        <f>IFERROR(VLOOKUP(Tabla1[[#This Row],[FECHA]],'SIMIT SIN RES'!A:D,4,FALSE),0)</f>
        <v>0</v>
      </c>
      <c r="L3077" s="9">
        <f>IFERROR(VLOOKUP(Tabla1[[#This Row],[FECHA]],'SIMIT SIN RES'!A:D,3,FALSE),0)</f>
        <v>0</v>
      </c>
      <c r="M3077" s="5">
        <f>IFERROR(VLOOKUP(Tabla1[[#This Row],[FECHA]],'RECAUDOS DE COMPARENDOS'!A:D,4,FALSE),0)</f>
        <v>0</v>
      </c>
      <c r="N3077" s="9">
        <f>IFERROR(VLOOKUP(Tabla1[[#This Row],[FECHA]],'RECAUDOS DE COMPARENDOS'!A:D,3,FALSE),0)</f>
        <v>0</v>
      </c>
      <c r="O3077" s="5">
        <f>IFERROR(VLOOKUP(Tabla1[[#This Row],[FECHA]],'RECAUDOS DE RESOLUCIONES'!A:D,4,FALSE),0)</f>
        <v>0</v>
      </c>
      <c r="P3077" s="9">
        <f>IFERROR(VLOOKUP(Tabla1[[#This Row],[FECHA]],'RECAUDOS DE RESOLUCIONES'!A:D,3,FALSE),0)</f>
        <v>0</v>
      </c>
      <c r="Q307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07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077" s="11">
        <f>IFERROR(VLOOKUP(Tabla1[[#This Row],[FECHA]],'RECAUDOS LOCALES'!A:D,4,FALSE),0)</f>
        <v>0</v>
      </c>
      <c r="T3077" s="9">
        <f>IFERROR(VLOOKUP(Tabla1[[#This Row],[FECHA]],'RECAUDOS LOCALES'!A:D,3,FALSE),0)</f>
        <v>0</v>
      </c>
      <c r="U3077" s="11">
        <f>IFERROR(VLOOKUP(Tabla1[[#This Row],[FECHA]],'RECAUDOS EXTERNOS'!A:D,4,FALSE),0)</f>
        <v>0</v>
      </c>
      <c r="V3077" s="9">
        <f>IFERROR(VLOOKUP(Tabla1[[#This Row],[FECHA]],'RECAUDOS EXTERNOS'!A:D,3,FALSE),0)</f>
        <v>0</v>
      </c>
    </row>
    <row r="3078" spans="1:22" x14ac:dyDescent="0.25">
      <c r="A3078" s="1">
        <v>40637</v>
      </c>
      <c r="B3078" s="3" t="s">
        <v>1</v>
      </c>
      <c r="C3078" s="2">
        <v>40634</v>
      </c>
      <c r="D3078" s="5">
        <f>YEAR(Tabla1[[#This Row],[FECHA]])</f>
        <v>2011</v>
      </c>
      <c r="E3078" s="5">
        <f>IFERROR(VLOOKUP(Tabla1[[#This Row],[FECHA]],'COMPARENDOS TOTALES'!A:D,4,FALSE),0)</f>
        <v>10</v>
      </c>
      <c r="F3078" s="9">
        <f>IFERROR(VLOOKUP(Tabla1[[#This Row],[FECHA]],'COMPARENDOS TOTALES'!A:D,3,FALSE),0)</f>
        <v>4284800</v>
      </c>
      <c r="G3078" s="5">
        <f>IFERROR(VLOOKUP(Tabla1[[#This Row],[FECHA]],EXONERACIONES!A:D,4,FALSE),0)</f>
        <v>0</v>
      </c>
      <c r="H3078" s="9">
        <f>IFERROR(VLOOKUP(Tabla1[[#This Row],[FECHA]],EXONERACIONES!A:D,3,FALSE),0)</f>
        <v>0</v>
      </c>
      <c r="I3078" s="5">
        <f>IFERROR(VLOOKUP(Tabla1[[#This Row],[FECHA]],'SIMIT CON RES'!A:D,4,FALSE),0)</f>
        <v>6</v>
      </c>
      <c r="J3078" s="9">
        <f>IFERROR(VLOOKUP(Tabla1[[#This Row],[FECHA]],'SIMIT CON RES'!A:D,3,FALSE),0)</f>
        <v>2945800</v>
      </c>
      <c r="K3078">
        <f>IFERROR(VLOOKUP(Tabla1[[#This Row],[FECHA]],'SIMIT SIN RES'!A:D,4,FALSE),0)</f>
        <v>0</v>
      </c>
      <c r="L3078" s="9">
        <f>IFERROR(VLOOKUP(Tabla1[[#This Row],[FECHA]],'SIMIT SIN RES'!A:D,3,FALSE),0)</f>
        <v>0</v>
      </c>
      <c r="M3078" s="5">
        <f>IFERROR(VLOOKUP(Tabla1[[#This Row],[FECHA]],'RECAUDOS DE COMPARENDOS'!A:D,4,FALSE),0)</f>
        <v>2</v>
      </c>
      <c r="N3078" s="9">
        <f>IFERROR(VLOOKUP(Tabla1[[#This Row],[FECHA]],'RECAUDOS DE COMPARENDOS'!A:D,3,FALSE),0)</f>
        <v>267800</v>
      </c>
      <c r="O3078" s="5">
        <f>IFERROR(VLOOKUP(Tabla1[[#This Row],[FECHA]],'RECAUDOS DE RESOLUCIONES'!A:D,4,FALSE),0)</f>
        <v>1</v>
      </c>
      <c r="P3078" s="9">
        <f>IFERROR(VLOOKUP(Tabla1[[#This Row],[FECHA]],'RECAUDOS DE RESOLUCIONES'!A:D,3,FALSE),0)</f>
        <v>535600</v>
      </c>
      <c r="Q307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078" s="9">
        <f>Tabla1[V. COMPARENDOS]-(Tabla1[V. EXONERACIONES]+Tabla1[[#This Row],[V. SIMIT CON RESOLUCION]]+Tabla1[[#This Row],[V. SIMIT SIN RESOLUCION]]+Tabla1[[#This Row],[V. RECAUDOS COMPARENDOS]]+Tabla1[[#This Row],[V. RECAUDOS RESOLUCIONES]])</f>
        <v>535600</v>
      </c>
      <c r="S3078" s="11">
        <f>IFERROR(VLOOKUP(Tabla1[[#This Row],[FECHA]],'RECAUDOS LOCALES'!A:D,4,FALSE),0)</f>
        <v>0</v>
      </c>
      <c r="T3078" s="9">
        <f>IFERROR(VLOOKUP(Tabla1[[#This Row],[FECHA]],'RECAUDOS LOCALES'!A:D,3,FALSE),0)</f>
        <v>0</v>
      </c>
      <c r="U3078" s="11">
        <f>IFERROR(VLOOKUP(Tabla1[[#This Row],[FECHA]],'RECAUDOS EXTERNOS'!A:D,4,FALSE),0)</f>
        <v>0</v>
      </c>
      <c r="V3078" s="9">
        <f>IFERROR(VLOOKUP(Tabla1[[#This Row],[FECHA]],'RECAUDOS EXTERNOS'!A:D,3,FALSE),0)</f>
        <v>0</v>
      </c>
    </row>
    <row r="3079" spans="1:22" x14ac:dyDescent="0.25">
      <c r="A3079" s="1">
        <v>40638</v>
      </c>
      <c r="B3079" s="3" t="s">
        <v>2</v>
      </c>
      <c r="C3079" s="2">
        <v>40634</v>
      </c>
      <c r="D3079" s="5">
        <f>YEAR(Tabla1[[#This Row],[FECHA]])</f>
        <v>2011</v>
      </c>
      <c r="E3079" s="5">
        <f>IFERROR(VLOOKUP(Tabla1[[#This Row],[FECHA]],'COMPARENDOS TOTALES'!A:D,4,FALSE),0)</f>
        <v>8</v>
      </c>
      <c r="F3079" s="9">
        <f>IFERROR(VLOOKUP(Tabla1[[#This Row],[FECHA]],'COMPARENDOS TOTALES'!A:D,3,FALSE),0)</f>
        <v>2624441</v>
      </c>
      <c r="G3079" s="5">
        <f>IFERROR(VLOOKUP(Tabla1[[#This Row],[FECHA]],EXONERACIONES!A:D,4,FALSE),0)</f>
        <v>0</v>
      </c>
      <c r="H3079" s="9">
        <f>IFERROR(VLOOKUP(Tabla1[[#This Row],[FECHA]],EXONERACIONES!A:D,3,FALSE),0)</f>
        <v>0</v>
      </c>
      <c r="I3079" s="5">
        <f>IFERROR(VLOOKUP(Tabla1[[#This Row],[FECHA]],'SIMIT CON RES'!A:D,4,FALSE),0)</f>
        <v>6</v>
      </c>
      <c r="J3079" s="9">
        <f>IFERROR(VLOOKUP(Tabla1[[#This Row],[FECHA]],'SIMIT CON RES'!A:D,3,FALSE),0)</f>
        <v>2285227</v>
      </c>
      <c r="K3079">
        <f>IFERROR(VLOOKUP(Tabla1[[#This Row],[FECHA]],'SIMIT SIN RES'!A:D,4,FALSE),0)</f>
        <v>0</v>
      </c>
      <c r="L3079" s="9">
        <f>IFERROR(VLOOKUP(Tabla1[[#This Row],[FECHA]],'SIMIT SIN RES'!A:D,3,FALSE),0)</f>
        <v>0</v>
      </c>
      <c r="M3079" s="5">
        <f>IFERROR(VLOOKUP(Tabla1[[#This Row],[FECHA]],'RECAUDOS DE COMPARENDOS'!A:D,4,FALSE),0)</f>
        <v>2</v>
      </c>
      <c r="N3079" s="9">
        <f>IFERROR(VLOOKUP(Tabla1[[#This Row],[FECHA]],'RECAUDOS DE COMPARENDOS'!A:D,3,FALSE),0)</f>
        <v>339214</v>
      </c>
      <c r="O3079" s="5">
        <f>IFERROR(VLOOKUP(Tabla1[[#This Row],[FECHA]],'RECAUDOS DE RESOLUCIONES'!A:D,4,FALSE),0)</f>
        <v>0</v>
      </c>
      <c r="P3079" s="9">
        <f>IFERROR(VLOOKUP(Tabla1[[#This Row],[FECHA]],'RECAUDOS DE RESOLUCIONES'!A:D,3,FALSE),0)</f>
        <v>0</v>
      </c>
      <c r="Q307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07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079" s="11">
        <f>IFERROR(VLOOKUP(Tabla1[[#This Row],[FECHA]],'RECAUDOS LOCALES'!A:D,4,FALSE),0)</f>
        <v>6</v>
      </c>
      <c r="T3079" s="9">
        <f>IFERROR(VLOOKUP(Tabla1[[#This Row],[FECHA]],'RECAUDOS LOCALES'!A:D,3,FALSE),0)</f>
        <v>1057864</v>
      </c>
      <c r="U3079" s="11">
        <f>IFERROR(VLOOKUP(Tabla1[[#This Row],[FECHA]],'RECAUDOS EXTERNOS'!A:D,4,FALSE),0)</f>
        <v>2</v>
      </c>
      <c r="V3079" s="9">
        <f>IFERROR(VLOOKUP(Tabla1[[#This Row],[FECHA]],'RECAUDOS EXTERNOS'!A:D,3,FALSE),0)</f>
        <v>414600</v>
      </c>
    </row>
    <row r="3080" spans="1:22" x14ac:dyDescent="0.25">
      <c r="A3080" s="1">
        <v>40639</v>
      </c>
      <c r="B3080" s="3" t="s">
        <v>3</v>
      </c>
      <c r="C3080" s="2">
        <v>40634</v>
      </c>
      <c r="D3080" s="5">
        <f>YEAR(Tabla1[[#This Row],[FECHA]])</f>
        <v>2011</v>
      </c>
      <c r="E3080" s="5">
        <f>IFERROR(VLOOKUP(Tabla1[[#This Row],[FECHA]],'COMPARENDOS TOTALES'!A:D,4,FALSE),0)</f>
        <v>6</v>
      </c>
      <c r="F3080" s="9">
        <f>IFERROR(VLOOKUP(Tabla1[[#This Row],[FECHA]],'COMPARENDOS TOTALES'!A:D,3,FALSE),0)</f>
        <v>2142400</v>
      </c>
      <c r="G3080" s="5">
        <f>IFERROR(VLOOKUP(Tabla1[[#This Row],[FECHA]],EXONERACIONES!A:D,4,FALSE),0)</f>
        <v>0</v>
      </c>
      <c r="H3080" s="9">
        <f>IFERROR(VLOOKUP(Tabla1[[#This Row],[FECHA]],EXONERACIONES!A:D,3,FALSE),0)</f>
        <v>0</v>
      </c>
      <c r="I3080" s="5">
        <f>IFERROR(VLOOKUP(Tabla1[[#This Row],[FECHA]],'SIMIT CON RES'!A:D,4,FALSE),0)</f>
        <v>4</v>
      </c>
      <c r="J3080" s="9">
        <f>IFERROR(VLOOKUP(Tabla1[[#This Row],[FECHA]],'SIMIT CON RES'!A:D,3,FALSE),0)</f>
        <v>1606800</v>
      </c>
      <c r="K3080">
        <f>IFERROR(VLOOKUP(Tabla1[[#This Row],[FECHA]],'SIMIT SIN RES'!A:D,4,FALSE),0)</f>
        <v>0</v>
      </c>
      <c r="L3080" s="9">
        <f>IFERROR(VLOOKUP(Tabla1[[#This Row],[FECHA]],'SIMIT SIN RES'!A:D,3,FALSE),0)</f>
        <v>0</v>
      </c>
      <c r="M3080" s="5">
        <f>IFERROR(VLOOKUP(Tabla1[[#This Row],[FECHA]],'RECAUDOS DE COMPARENDOS'!A:D,4,FALSE),0)</f>
        <v>1</v>
      </c>
      <c r="N3080" s="9">
        <f>IFERROR(VLOOKUP(Tabla1[[#This Row],[FECHA]],'RECAUDOS DE COMPARENDOS'!A:D,3,FALSE),0)</f>
        <v>267800</v>
      </c>
      <c r="O3080" s="5">
        <f>IFERROR(VLOOKUP(Tabla1[[#This Row],[FECHA]],'RECAUDOS DE RESOLUCIONES'!A:D,4,FALSE),0)</f>
        <v>0</v>
      </c>
      <c r="P3080" s="9">
        <f>IFERROR(VLOOKUP(Tabla1[[#This Row],[FECHA]],'RECAUDOS DE RESOLUCIONES'!A:D,3,FALSE),0)</f>
        <v>0</v>
      </c>
      <c r="Q308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080" s="9">
        <f>Tabla1[V. COMPARENDOS]-(Tabla1[V. EXONERACIONES]+Tabla1[[#This Row],[V. SIMIT CON RESOLUCION]]+Tabla1[[#This Row],[V. SIMIT SIN RESOLUCION]]+Tabla1[[#This Row],[V. RECAUDOS COMPARENDOS]]+Tabla1[[#This Row],[V. RECAUDOS RESOLUCIONES]])</f>
        <v>267800</v>
      </c>
      <c r="S3080" s="11">
        <f>IFERROR(VLOOKUP(Tabla1[[#This Row],[FECHA]],'RECAUDOS LOCALES'!A:D,4,FALSE),0)</f>
        <v>2</v>
      </c>
      <c r="T3080" s="9">
        <f>IFERROR(VLOOKUP(Tabla1[[#This Row],[FECHA]],'RECAUDOS LOCALES'!A:D,3,FALSE),0)</f>
        <v>267800</v>
      </c>
      <c r="U3080" s="11">
        <f>IFERROR(VLOOKUP(Tabla1[[#This Row],[FECHA]],'RECAUDOS EXTERNOS'!A:D,4,FALSE),0)</f>
        <v>2</v>
      </c>
      <c r="V3080" s="9">
        <f>IFERROR(VLOOKUP(Tabla1[[#This Row],[FECHA]],'RECAUDOS EXTERNOS'!A:D,3,FALSE),0)</f>
        <v>533580</v>
      </c>
    </row>
    <row r="3081" spans="1:22" x14ac:dyDescent="0.25">
      <c r="A3081" s="1">
        <v>40640</v>
      </c>
      <c r="B3081" s="3" t="s">
        <v>6</v>
      </c>
      <c r="C3081" s="2">
        <v>40634</v>
      </c>
      <c r="D3081" s="5">
        <f>YEAR(Tabla1[[#This Row],[FECHA]])</f>
        <v>2011</v>
      </c>
      <c r="E3081" s="5">
        <f>IFERROR(VLOOKUP(Tabla1[[#This Row],[FECHA]],'COMPARENDOS TOTALES'!A:D,4,FALSE),0)</f>
        <v>4</v>
      </c>
      <c r="F3081" s="9">
        <f>IFERROR(VLOOKUP(Tabla1[[#This Row],[FECHA]],'COMPARENDOS TOTALES'!A:D,3,FALSE),0)</f>
        <v>1481827</v>
      </c>
      <c r="G3081" s="5">
        <f>IFERROR(VLOOKUP(Tabla1[[#This Row],[FECHA]],EXONERACIONES!A:D,4,FALSE),0)</f>
        <v>1</v>
      </c>
      <c r="H3081" s="9">
        <f>IFERROR(VLOOKUP(Tabla1[[#This Row],[FECHA]],EXONERACIONES!A:D,3,FALSE),0)</f>
        <v>535600</v>
      </c>
      <c r="I3081" s="5">
        <f>IFERROR(VLOOKUP(Tabla1[[#This Row],[FECHA]],'SIMIT CON RES'!A:D,4,FALSE),0)</f>
        <v>2</v>
      </c>
      <c r="J3081" s="9">
        <f>IFERROR(VLOOKUP(Tabla1[[#This Row],[FECHA]],'SIMIT CON RES'!A:D,3,FALSE),0)</f>
        <v>410627</v>
      </c>
      <c r="K3081">
        <f>IFERROR(VLOOKUP(Tabla1[[#This Row],[FECHA]],'SIMIT SIN RES'!A:D,4,FALSE),0)</f>
        <v>0</v>
      </c>
      <c r="L3081" s="9">
        <f>IFERROR(VLOOKUP(Tabla1[[#This Row],[FECHA]],'SIMIT SIN RES'!A:D,3,FALSE),0)</f>
        <v>0</v>
      </c>
      <c r="M3081" s="5">
        <f>IFERROR(VLOOKUP(Tabla1[[#This Row],[FECHA]],'RECAUDOS DE COMPARENDOS'!A:D,4,FALSE),0)</f>
        <v>0</v>
      </c>
      <c r="N3081" s="9">
        <f>IFERROR(VLOOKUP(Tabla1[[#This Row],[FECHA]],'RECAUDOS DE COMPARENDOS'!A:D,3,FALSE),0)</f>
        <v>0</v>
      </c>
      <c r="O3081" s="5">
        <f>IFERROR(VLOOKUP(Tabla1[[#This Row],[FECHA]],'RECAUDOS DE RESOLUCIONES'!A:D,4,FALSE),0)</f>
        <v>0</v>
      </c>
      <c r="P3081" s="9">
        <f>IFERROR(VLOOKUP(Tabla1[[#This Row],[FECHA]],'RECAUDOS DE RESOLUCIONES'!A:D,3,FALSE),0)</f>
        <v>0</v>
      </c>
      <c r="Q308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081" s="9">
        <f>Tabla1[V. COMPARENDOS]-(Tabla1[V. EXONERACIONES]+Tabla1[[#This Row],[V. SIMIT CON RESOLUCION]]+Tabla1[[#This Row],[V. SIMIT SIN RESOLUCION]]+Tabla1[[#This Row],[V. RECAUDOS COMPARENDOS]]+Tabla1[[#This Row],[V. RECAUDOS RESOLUCIONES]])</f>
        <v>535600</v>
      </c>
      <c r="S3081" s="11">
        <f>IFERROR(VLOOKUP(Tabla1[[#This Row],[FECHA]],'RECAUDOS LOCALES'!A:D,4,FALSE),0)</f>
        <v>1</v>
      </c>
      <c r="T3081" s="9">
        <f>IFERROR(VLOOKUP(Tabla1[[#This Row],[FECHA]],'RECAUDOS LOCALES'!A:D,3,FALSE),0)</f>
        <v>257500</v>
      </c>
      <c r="U3081" s="11">
        <f>IFERROR(VLOOKUP(Tabla1[[#This Row],[FECHA]],'RECAUDOS EXTERNOS'!A:D,4,FALSE),0)</f>
        <v>1</v>
      </c>
      <c r="V3081" s="9">
        <f>IFERROR(VLOOKUP(Tabla1[[#This Row],[FECHA]],'RECAUDOS EXTERNOS'!A:D,3,FALSE),0)</f>
        <v>256972</v>
      </c>
    </row>
    <row r="3082" spans="1:22" x14ac:dyDescent="0.25">
      <c r="A3082" s="1">
        <v>40641</v>
      </c>
      <c r="B3082" s="3" t="s">
        <v>0</v>
      </c>
      <c r="C3082" s="2">
        <v>40634</v>
      </c>
      <c r="D3082" s="5">
        <f>YEAR(Tabla1[[#This Row],[FECHA]])</f>
        <v>2011</v>
      </c>
      <c r="E3082" s="5">
        <f>IFERROR(VLOOKUP(Tabla1[[#This Row],[FECHA]],'COMPARENDOS TOTALES'!A:D,4,FALSE),0)</f>
        <v>3</v>
      </c>
      <c r="F3082" s="9">
        <f>IFERROR(VLOOKUP(Tabla1[[#This Row],[FECHA]],'COMPARENDOS TOTALES'!A:D,3,FALSE),0)</f>
        <v>803400</v>
      </c>
      <c r="G3082" s="5">
        <f>IFERROR(VLOOKUP(Tabla1[[#This Row],[FECHA]],EXONERACIONES!A:D,4,FALSE),0)</f>
        <v>0</v>
      </c>
      <c r="H3082" s="9">
        <f>IFERROR(VLOOKUP(Tabla1[[#This Row],[FECHA]],EXONERACIONES!A:D,3,FALSE),0)</f>
        <v>0</v>
      </c>
      <c r="I3082" s="5">
        <f>IFERROR(VLOOKUP(Tabla1[[#This Row],[FECHA]],'SIMIT CON RES'!A:D,4,FALSE),0)</f>
        <v>3</v>
      </c>
      <c r="J3082" s="9">
        <f>IFERROR(VLOOKUP(Tabla1[[#This Row],[FECHA]],'SIMIT CON RES'!A:D,3,FALSE),0)</f>
        <v>803400</v>
      </c>
      <c r="K3082">
        <f>IFERROR(VLOOKUP(Tabla1[[#This Row],[FECHA]],'SIMIT SIN RES'!A:D,4,FALSE),0)</f>
        <v>0</v>
      </c>
      <c r="L3082" s="9">
        <f>IFERROR(VLOOKUP(Tabla1[[#This Row],[FECHA]],'SIMIT SIN RES'!A:D,3,FALSE),0)</f>
        <v>0</v>
      </c>
      <c r="M3082" s="5">
        <f>IFERROR(VLOOKUP(Tabla1[[#This Row],[FECHA]],'RECAUDOS DE COMPARENDOS'!A:D,4,FALSE),0)</f>
        <v>0</v>
      </c>
      <c r="N3082" s="9">
        <f>IFERROR(VLOOKUP(Tabla1[[#This Row],[FECHA]],'RECAUDOS DE COMPARENDOS'!A:D,3,FALSE),0)</f>
        <v>0</v>
      </c>
      <c r="O3082" s="5">
        <f>IFERROR(VLOOKUP(Tabla1[[#This Row],[FECHA]],'RECAUDOS DE RESOLUCIONES'!A:D,4,FALSE),0)</f>
        <v>0</v>
      </c>
      <c r="P3082" s="9">
        <f>IFERROR(VLOOKUP(Tabla1[[#This Row],[FECHA]],'RECAUDOS DE RESOLUCIONES'!A:D,3,FALSE),0)</f>
        <v>0</v>
      </c>
      <c r="Q308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08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082" s="11">
        <f>IFERROR(VLOOKUP(Tabla1[[#This Row],[FECHA]],'RECAUDOS LOCALES'!A:D,4,FALSE),0)</f>
        <v>3</v>
      </c>
      <c r="T3082" s="9">
        <f>IFERROR(VLOOKUP(Tabla1[[#This Row],[FECHA]],'RECAUDOS LOCALES'!A:D,3,FALSE),0)</f>
        <v>605600</v>
      </c>
      <c r="U3082" s="11">
        <f>IFERROR(VLOOKUP(Tabla1[[#This Row],[FECHA]],'RECAUDOS EXTERNOS'!A:D,4,FALSE),0)</f>
        <v>1</v>
      </c>
      <c r="V3082" s="9">
        <f>IFERROR(VLOOKUP(Tabla1[[#This Row],[FECHA]],'RECAUDOS EXTERNOS'!A:D,3,FALSE),0)</f>
        <v>256972</v>
      </c>
    </row>
    <row r="3083" spans="1:22" x14ac:dyDescent="0.25">
      <c r="A3083" s="1">
        <v>40642</v>
      </c>
      <c r="B3083" s="3" t="s">
        <v>5</v>
      </c>
      <c r="C3083" s="2">
        <v>40634</v>
      </c>
      <c r="D3083" s="5">
        <f>YEAR(Tabla1[[#This Row],[FECHA]])</f>
        <v>2011</v>
      </c>
      <c r="E3083" s="5">
        <f>IFERROR(VLOOKUP(Tabla1[[#This Row],[FECHA]],'COMPARENDOS TOTALES'!A:D,4,FALSE),0)</f>
        <v>9</v>
      </c>
      <c r="F3083" s="9">
        <f>IFERROR(VLOOKUP(Tabla1[[#This Row],[FECHA]],'COMPARENDOS TOTALES'!A:D,3,FALSE),0)</f>
        <v>3749200</v>
      </c>
      <c r="G3083" s="5">
        <f>IFERROR(VLOOKUP(Tabla1[[#This Row],[FECHA]],EXONERACIONES!A:D,4,FALSE),0)</f>
        <v>1</v>
      </c>
      <c r="H3083" s="9">
        <f>IFERROR(VLOOKUP(Tabla1[[#This Row],[FECHA]],EXONERACIONES!A:D,3,FALSE),0)</f>
        <v>535600</v>
      </c>
      <c r="I3083" s="5">
        <f>IFERROR(VLOOKUP(Tabla1[[#This Row],[FECHA]],'SIMIT CON RES'!A:D,4,FALSE),0)</f>
        <v>6</v>
      </c>
      <c r="J3083" s="9">
        <f>IFERROR(VLOOKUP(Tabla1[[#This Row],[FECHA]],'SIMIT CON RES'!A:D,3,FALSE),0)</f>
        <v>1874600</v>
      </c>
      <c r="K3083">
        <f>IFERROR(VLOOKUP(Tabla1[[#This Row],[FECHA]],'SIMIT SIN RES'!A:D,4,FALSE),0)</f>
        <v>0</v>
      </c>
      <c r="L3083" s="9">
        <f>IFERROR(VLOOKUP(Tabla1[[#This Row],[FECHA]],'SIMIT SIN RES'!A:D,3,FALSE),0)</f>
        <v>0</v>
      </c>
      <c r="M3083" s="5">
        <f>IFERROR(VLOOKUP(Tabla1[[#This Row],[FECHA]],'RECAUDOS DE COMPARENDOS'!A:D,4,FALSE),0)</f>
        <v>0</v>
      </c>
      <c r="N3083" s="9">
        <f>IFERROR(VLOOKUP(Tabla1[[#This Row],[FECHA]],'RECAUDOS DE COMPARENDOS'!A:D,3,FALSE),0)</f>
        <v>0</v>
      </c>
      <c r="O3083" s="5">
        <f>IFERROR(VLOOKUP(Tabla1[[#This Row],[FECHA]],'RECAUDOS DE RESOLUCIONES'!A:D,4,FALSE),0)</f>
        <v>2</v>
      </c>
      <c r="P3083" s="9">
        <f>IFERROR(VLOOKUP(Tabla1[[#This Row],[FECHA]],'RECAUDOS DE RESOLUCIONES'!A:D,3,FALSE),0)</f>
        <v>1339000</v>
      </c>
      <c r="Q308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08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083" s="11">
        <f>IFERROR(VLOOKUP(Tabla1[[#This Row],[FECHA]],'RECAUDOS LOCALES'!A:D,4,FALSE),0)</f>
        <v>0</v>
      </c>
      <c r="T3083" s="9">
        <f>IFERROR(VLOOKUP(Tabla1[[#This Row],[FECHA]],'RECAUDOS LOCALES'!A:D,3,FALSE),0)</f>
        <v>0</v>
      </c>
      <c r="U3083" s="11">
        <f>IFERROR(VLOOKUP(Tabla1[[#This Row],[FECHA]],'RECAUDOS EXTERNOS'!A:D,4,FALSE),0)</f>
        <v>0</v>
      </c>
      <c r="V3083" s="9">
        <f>IFERROR(VLOOKUP(Tabla1[[#This Row],[FECHA]],'RECAUDOS EXTERNOS'!A:D,3,FALSE),0)</f>
        <v>0</v>
      </c>
    </row>
    <row r="3084" spans="1:22" x14ac:dyDescent="0.25">
      <c r="A3084" s="1">
        <v>40643</v>
      </c>
      <c r="B3084" s="3" t="s">
        <v>4</v>
      </c>
      <c r="C3084" s="2">
        <v>40634</v>
      </c>
      <c r="D3084" s="5">
        <f>YEAR(Tabla1[[#This Row],[FECHA]])</f>
        <v>2011</v>
      </c>
      <c r="E3084" s="5">
        <f>IFERROR(VLOOKUP(Tabla1[[#This Row],[FECHA]],'COMPARENDOS TOTALES'!A:D,4,FALSE),0)</f>
        <v>4</v>
      </c>
      <c r="F3084" s="9">
        <f>IFERROR(VLOOKUP(Tabla1[[#This Row],[FECHA]],'COMPARENDOS TOTALES'!A:D,3,FALSE),0)</f>
        <v>2142400</v>
      </c>
      <c r="G3084" s="5">
        <f>IFERROR(VLOOKUP(Tabla1[[#This Row],[FECHA]],EXONERACIONES!A:D,4,FALSE),0)</f>
        <v>0</v>
      </c>
      <c r="H3084" s="9">
        <f>IFERROR(VLOOKUP(Tabla1[[#This Row],[FECHA]],EXONERACIONES!A:D,3,FALSE),0)</f>
        <v>0</v>
      </c>
      <c r="I3084" s="5">
        <f>IFERROR(VLOOKUP(Tabla1[[#This Row],[FECHA]],'SIMIT CON RES'!A:D,4,FALSE),0)</f>
        <v>4</v>
      </c>
      <c r="J3084" s="9">
        <f>IFERROR(VLOOKUP(Tabla1[[#This Row],[FECHA]],'SIMIT CON RES'!A:D,3,FALSE),0)</f>
        <v>2142400</v>
      </c>
      <c r="K3084">
        <f>IFERROR(VLOOKUP(Tabla1[[#This Row],[FECHA]],'SIMIT SIN RES'!A:D,4,FALSE),0)</f>
        <v>0</v>
      </c>
      <c r="L3084" s="9">
        <f>IFERROR(VLOOKUP(Tabla1[[#This Row],[FECHA]],'SIMIT SIN RES'!A:D,3,FALSE),0)</f>
        <v>0</v>
      </c>
      <c r="M3084" s="5">
        <f>IFERROR(VLOOKUP(Tabla1[[#This Row],[FECHA]],'RECAUDOS DE COMPARENDOS'!A:D,4,FALSE),0)</f>
        <v>0</v>
      </c>
      <c r="N3084" s="9">
        <f>IFERROR(VLOOKUP(Tabla1[[#This Row],[FECHA]],'RECAUDOS DE COMPARENDOS'!A:D,3,FALSE),0)</f>
        <v>0</v>
      </c>
      <c r="O3084" s="5">
        <f>IFERROR(VLOOKUP(Tabla1[[#This Row],[FECHA]],'RECAUDOS DE RESOLUCIONES'!A:D,4,FALSE),0)</f>
        <v>0</v>
      </c>
      <c r="P3084" s="9">
        <f>IFERROR(VLOOKUP(Tabla1[[#This Row],[FECHA]],'RECAUDOS DE RESOLUCIONES'!A:D,3,FALSE),0)</f>
        <v>0</v>
      </c>
      <c r="Q308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08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084" s="11">
        <f>IFERROR(VLOOKUP(Tabla1[[#This Row],[FECHA]],'RECAUDOS LOCALES'!A:D,4,FALSE),0)</f>
        <v>0</v>
      </c>
      <c r="T3084" s="9">
        <f>IFERROR(VLOOKUP(Tabla1[[#This Row],[FECHA]],'RECAUDOS LOCALES'!A:D,3,FALSE),0)</f>
        <v>0</v>
      </c>
      <c r="U3084" s="11">
        <f>IFERROR(VLOOKUP(Tabla1[[#This Row],[FECHA]],'RECAUDOS EXTERNOS'!A:D,4,FALSE),0)</f>
        <v>0</v>
      </c>
      <c r="V3084" s="9">
        <f>IFERROR(VLOOKUP(Tabla1[[#This Row],[FECHA]],'RECAUDOS EXTERNOS'!A:D,3,FALSE),0)</f>
        <v>0</v>
      </c>
    </row>
    <row r="3085" spans="1:22" x14ac:dyDescent="0.25">
      <c r="A3085" s="1">
        <v>40644</v>
      </c>
      <c r="B3085" s="3" t="s">
        <v>1</v>
      </c>
      <c r="C3085" s="2">
        <v>40634</v>
      </c>
      <c r="D3085" s="5">
        <f>YEAR(Tabla1[[#This Row],[FECHA]])</f>
        <v>2011</v>
      </c>
      <c r="E3085" s="5">
        <f>IFERROR(VLOOKUP(Tabla1[[#This Row],[FECHA]],'COMPARENDOS TOTALES'!A:D,4,FALSE),0)</f>
        <v>3</v>
      </c>
      <c r="F3085" s="9">
        <f>IFERROR(VLOOKUP(Tabla1[[#This Row],[FECHA]],'COMPARENDOS TOTALES'!A:D,3,FALSE),0)</f>
        <v>1606800</v>
      </c>
      <c r="G3085" s="5">
        <f>IFERROR(VLOOKUP(Tabla1[[#This Row],[FECHA]],EXONERACIONES!A:D,4,FALSE),0)</f>
        <v>1</v>
      </c>
      <c r="H3085" s="9">
        <f>IFERROR(VLOOKUP(Tabla1[[#This Row],[FECHA]],EXONERACIONES!A:D,3,FALSE),0)</f>
        <v>267800</v>
      </c>
      <c r="I3085" s="5">
        <f>IFERROR(VLOOKUP(Tabla1[[#This Row],[FECHA]],'SIMIT CON RES'!A:D,4,FALSE),0)</f>
        <v>2</v>
      </c>
      <c r="J3085" s="9">
        <f>IFERROR(VLOOKUP(Tabla1[[#This Row],[FECHA]],'SIMIT CON RES'!A:D,3,FALSE),0)</f>
        <v>1339000</v>
      </c>
      <c r="K3085">
        <f>IFERROR(VLOOKUP(Tabla1[[#This Row],[FECHA]],'SIMIT SIN RES'!A:D,4,FALSE),0)</f>
        <v>0</v>
      </c>
      <c r="L3085" s="9">
        <f>IFERROR(VLOOKUP(Tabla1[[#This Row],[FECHA]],'SIMIT SIN RES'!A:D,3,FALSE),0)</f>
        <v>0</v>
      </c>
      <c r="M3085" s="5">
        <f>IFERROR(VLOOKUP(Tabla1[[#This Row],[FECHA]],'RECAUDOS DE COMPARENDOS'!A:D,4,FALSE),0)</f>
        <v>0</v>
      </c>
      <c r="N3085" s="9">
        <f>IFERROR(VLOOKUP(Tabla1[[#This Row],[FECHA]],'RECAUDOS DE COMPARENDOS'!A:D,3,FALSE),0)</f>
        <v>0</v>
      </c>
      <c r="O3085" s="5">
        <f>IFERROR(VLOOKUP(Tabla1[[#This Row],[FECHA]],'RECAUDOS DE RESOLUCIONES'!A:D,4,FALSE),0)</f>
        <v>0</v>
      </c>
      <c r="P3085" s="9">
        <f>IFERROR(VLOOKUP(Tabla1[[#This Row],[FECHA]],'RECAUDOS DE RESOLUCIONES'!A:D,3,FALSE),0)</f>
        <v>0</v>
      </c>
      <c r="Q308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08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085" s="11">
        <f>IFERROR(VLOOKUP(Tabla1[[#This Row],[FECHA]],'RECAUDOS LOCALES'!A:D,4,FALSE),0)</f>
        <v>3</v>
      </c>
      <c r="T3085" s="9">
        <f>IFERROR(VLOOKUP(Tabla1[[#This Row],[FECHA]],'RECAUDOS LOCALES'!A:D,3,FALSE),0)</f>
        <v>927000</v>
      </c>
      <c r="U3085" s="11">
        <f>IFERROR(VLOOKUP(Tabla1[[#This Row],[FECHA]],'RECAUDOS EXTERNOS'!A:D,4,FALSE),0)</f>
        <v>0</v>
      </c>
      <c r="V3085" s="9">
        <f>IFERROR(VLOOKUP(Tabla1[[#This Row],[FECHA]],'RECAUDOS EXTERNOS'!A:D,3,FALSE),0)</f>
        <v>0</v>
      </c>
    </row>
    <row r="3086" spans="1:22" x14ac:dyDescent="0.25">
      <c r="A3086" s="1">
        <v>40645</v>
      </c>
      <c r="B3086" s="3" t="s">
        <v>2</v>
      </c>
      <c r="C3086" s="2">
        <v>40634</v>
      </c>
      <c r="D3086" s="5">
        <f>YEAR(Tabla1[[#This Row],[FECHA]])</f>
        <v>2011</v>
      </c>
      <c r="E3086" s="5">
        <f>IFERROR(VLOOKUP(Tabla1[[#This Row],[FECHA]],'COMPARENDOS TOTALES'!A:D,4,FALSE),0)</f>
        <v>2</v>
      </c>
      <c r="F3086" s="9">
        <f>IFERROR(VLOOKUP(Tabla1[[#This Row],[FECHA]],'COMPARENDOS TOTALES'!A:D,3,FALSE),0)</f>
        <v>1071200</v>
      </c>
      <c r="G3086" s="5">
        <f>IFERROR(VLOOKUP(Tabla1[[#This Row],[FECHA]],EXONERACIONES!A:D,4,FALSE),0)</f>
        <v>2</v>
      </c>
      <c r="H3086" s="9">
        <f>IFERROR(VLOOKUP(Tabla1[[#This Row],[FECHA]],EXONERACIONES!A:D,3,FALSE),0)</f>
        <v>1071200</v>
      </c>
      <c r="I3086" s="5">
        <f>IFERROR(VLOOKUP(Tabla1[[#This Row],[FECHA]],'SIMIT CON RES'!A:D,4,FALSE),0)</f>
        <v>0</v>
      </c>
      <c r="J3086" s="9">
        <f>IFERROR(VLOOKUP(Tabla1[[#This Row],[FECHA]],'SIMIT CON RES'!A:D,3,FALSE),0)</f>
        <v>0</v>
      </c>
      <c r="K3086">
        <f>IFERROR(VLOOKUP(Tabla1[[#This Row],[FECHA]],'SIMIT SIN RES'!A:D,4,FALSE),0)</f>
        <v>0</v>
      </c>
      <c r="L3086" s="9">
        <f>IFERROR(VLOOKUP(Tabla1[[#This Row],[FECHA]],'SIMIT SIN RES'!A:D,3,FALSE),0)</f>
        <v>0</v>
      </c>
      <c r="M3086" s="5">
        <f>IFERROR(VLOOKUP(Tabla1[[#This Row],[FECHA]],'RECAUDOS DE COMPARENDOS'!A:D,4,FALSE),0)</f>
        <v>0</v>
      </c>
      <c r="N3086" s="9">
        <f>IFERROR(VLOOKUP(Tabla1[[#This Row],[FECHA]],'RECAUDOS DE COMPARENDOS'!A:D,3,FALSE),0)</f>
        <v>0</v>
      </c>
      <c r="O3086" s="5">
        <f>IFERROR(VLOOKUP(Tabla1[[#This Row],[FECHA]],'RECAUDOS DE RESOLUCIONES'!A:D,4,FALSE),0)</f>
        <v>0</v>
      </c>
      <c r="P3086" s="9">
        <f>IFERROR(VLOOKUP(Tabla1[[#This Row],[FECHA]],'RECAUDOS DE RESOLUCIONES'!A:D,3,FALSE),0)</f>
        <v>0</v>
      </c>
      <c r="Q308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08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086" s="11">
        <f>IFERROR(VLOOKUP(Tabla1[[#This Row],[FECHA]],'RECAUDOS LOCALES'!A:D,4,FALSE),0)</f>
        <v>0</v>
      </c>
      <c r="T3086" s="9">
        <f>IFERROR(VLOOKUP(Tabla1[[#This Row],[FECHA]],'RECAUDOS LOCALES'!A:D,3,FALSE),0)</f>
        <v>0</v>
      </c>
      <c r="U3086" s="11">
        <f>IFERROR(VLOOKUP(Tabla1[[#This Row],[FECHA]],'RECAUDOS EXTERNOS'!A:D,4,FALSE),0)</f>
        <v>2</v>
      </c>
      <c r="V3086" s="9">
        <f>IFERROR(VLOOKUP(Tabla1[[#This Row],[FECHA]],'RECAUDOS EXTERNOS'!A:D,3,FALSE),0)</f>
        <v>512334</v>
      </c>
    </row>
    <row r="3087" spans="1:22" x14ac:dyDescent="0.25">
      <c r="A3087" s="1">
        <v>40646</v>
      </c>
      <c r="B3087" s="3" t="s">
        <v>3</v>
      </c>
      <c r="C3087" s="2">
        <v>40634</v>
      </c>
      <c r="D3087" s="5">
        <f>YEAR(Tabla1[[#This Row],[FECHA]])</f>
        <v>2011</v>
      </c>
      <c r="E3087" s="5">
        <f>IFERROR(VLOOKUP(Tabla1[[#This Row],[FECHA]],'COMPARENDOS TOTALES'!A:D,4,FALSE),0)</f>
        <v>9</v>
      </c>
      <c r="F3087" s="9">
        <f>IFERROR(VLOOKUP(Tabla1[[#This Row],[FECHA]],'COMPARENDOS TOTALES'!A:D,3,FALSE),0)</f>
        <v>3624227</v>
      </c>
      <c r="G3087" s="5">
        <f>IFERROR(VLOOKUP(Tabla1[[#This Row],[FECHA]],EXONERACIONES!A:D,4,FALSE),0)</f>
        <v>0</v>
      </c>
      <c r="H3087" s="9">
        <f>IFERROR(VLOOKUP(Tabla1[[#This Row],[FECHA]],EXONERACIONES!A:D,3,FALSE),0)</f>
        <v>0</v>
      </c>
      <c r="I3087" s="5">
        <f>IFERROR(VLOOKUP(Tabla1[[#This Row],[FECHA]],'SIMIT CON RES'!A:D,4,FALSE),0)</f>
        <v>7</v>
      </c>
      <c r="J3087" s="9">
        <f>IFERROR(VLOOKUP(Tabla1[[#This Row],[FECHA]],'SIMIT CON RES'!A:D,3,FALSE),0)</f>
        <v>2820827</v>
      </c>
      <c r="K3087">
        <f>IFERROR(VLOOKUP(Tabla1[[#This Row],[FECHA]],'SIMIT SIN RES'!A:D,4,FALSE),0)</f>
        <v>0</v>
      </c>
      <c r="L3087" s="9">
        <f>IFERROR(VLOOKUP(Tabla1[[#This Row],[FECHA]],'SIMIT SIN RES'!A:D,3,FALSE),0)</f>
        <v>0</v>
      </c>
      <c r="M3087" s="5">
        <f>IFERROR(VLOOKUP(Tabla1[[#This Row],[FECHA]],'RECAUDOS DE COMPARENDOS'!A:D,4,FALSE),0)</f>
        <v>0</v>
      </c>
      <c r="N3087" s="9">
        <f>IFERROR(VLOOKUP(Tabla1[[#This Row],[FECHA]],'RECAUDOS DE COMPARENDOS'!A:D,3,FALSE),0)</f>
        <v>0</v>
      </c>
      <c r="O3087" s="5">
        <f>IFERROR(VLOOKUP(Tabla1[[#This Row],[FECHA]],'RECAUDOS DE RESOLUCIONES'!A:D,4,FALSE),0)</f>
        <v>0</v>
      </c>
      <c r="P3087" s="9">
        <f>IFERROR(VLOOKUP(Tabla1[[#This Row],[FECHA]],'RECAUDOS DE RESOLUCIONES'!A:D,3,FALSE),0)</f>
        <v>0</v>
      </c>
      <c r="Q308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3087" s="9">
        <f>Tabla1[V. COMPARENDOS]-(Tabla1[V. EXONERACIONES]+Tabla1[[#This Row],[V. SIMIT CON RESOLUCION]]+Tabla1[[#This Row],[V. SIMIT SIN RESOLUCION]]+Tabla1[[#This Row],[V. RECAUDOS COMPARENDOS]]+Tabla1[[#This Row],[V. RECAUDOS RESOLUCIONES]])</f>
        <v>803400</v>
      </c>
      <c r="S3087" s="11">
        <f>IFERROR(VLOOKUP(Tabla1[[#This Row],[FECHA]],'RECAUDOS LOCALES'!A:D,4,FALSE),0)</f>
        <v>0</v>
      </c>
      <c r="T3087" s="9">
        <f>IFERROR(VLOOKUP(Tabla1[[#This Row],[FECHA]],'RECAUDOS LOCALES'!A:D,3,FALSE),0)</f>
        <v>0</v>
      </c>
      <c r="U3087" s="11">
        <f>IFERROR(VLOOKUP(Tabla1[[#This Row],[FECHA]],'RECAUDOS EXTERNOS'!A:D,4,FALSE),0)</f>
        <v>1</v>
      </c>
      <c r="V3087" s="9">
        <f>IFERROR(VLOOKUP(Tabla1[[#This Row],[FECHA]],'RECAUDOS EXTERNOS'!A:D,3,FALSE),0)</f>
        <v>200026</v>
      </c>
    </row>
    <row r="3088" spans="1:22" x14ac:dyDescent="0.25">
      <c r="A3088" s="1">
        <v>40647</v>
      </c>
      <c r="B3088" s="3" t="s">
        <v>6</v>
      </c>
      <c r="C3088" s="2">
        <v>40634</v>
      </c>
      <c r="D3088" s="5">
        <f>YEAR(Tabla1[[#This Row],[FECHA]])</f>
        <v>2011</v>
      </c>
      <c r="E3088" s="5">
        <f>IFERROR(VLOOKUP(Tabla1[[#This Row],[FECHA]],'COMPARENDOS TOTALES'!A:D,4,FALSE),0)</f>
        <v>9</v>
      </c>
      <c r="F3088" s="9">
        <f>IFERROR(VLOOKUP(Tabla1[[#This Row],[FECHA]],'COMPARENDOS TOTALES'!A:D,3,FALSE),0)</f>
        <v>2820827</v>
      </c>
      <c r="G3088" s="5">
        <f>IFERROR(VLOOKUP(Tabla1[[#This Row],[FECHA]],EXONERACIONES!A:D,4,FALSE),0)</f>
        <v>2</v>
      </c>
      <c r="H3088" s="9">
        <f>IFERROR(VLOOKUP(Tabla1[[#This Row],[FECHA]],EXONERACIONES!A:D,3,FALSE),0)</f>
        <v>410627</v>
      </c>
      <c r="I3088" s="5">
        <f>IFERROR(VLOOKUP(Tabla1[[#This Row],[FECHA]],'SIMIT CON RES'!A:D,4,FALSE),0)</f>
        <v>6</v>
      </c>
      <c r="J3088" s="9">
        <f>IFERROR(VLOOKUP(Tabla1[[#This Row],[FECHA]],'SIMIT CON RES'!A:D,3,FALSE),0)</f>
        <v>2142400</v>
      </c>
      <c r="K3088">
        <f>IFERROR(VLOOKUP(Tabla1[[#This Row],[FECHA]],'SIMIT SIN RES'!A:D,4,FALSE),0)</f>
        <v>0</v>
      </c>
      <c r="L3088" s="9">
        <f>IFERROR(VLOOKUP(Tabla1[[#This Row],[FECHA]],'SIMIT SIN RES'!A:D,3,FALSE),0)</f>
        <v>0</v>
      </c>
      <c r="M3088" s="5">
        <f>IFERROR(VLOOKUP(Tabla1[[#This Row],[FECHA]],'RECAUDOS DE COMPARENDOS'!A:D,4,FALSE),0)</f>
        <v>0</v>
      </c>
      <c r="N3088" s="9">
        <f>IFERROR(VLOOKUP(Tabla1[[#This Row],[FECHA]],'RECAUDOS DE COMPARENDOS'!A:D,3,FALSE),0)</f>
        <v>0</v>
      </c>
      <c r="O3088" s="5">
        <f>IFERROR(VLOOKUP(Tabla1[[#This Row],[FECHA]],'RECAUDOS DE RESOLUCIONES'!A:D,4,FALSE),0)</f>
        <v>1</v>
      </c>
      <c r="P3088" s="9">
        <f>IFERROR(VLOOKUP(Tabla1[[#This Row],[FECHA]],'RECAUDOS DE RESOLUCIONES'!A:D,3,FALSE),0)</f>
        <v>267800</v>
      </c>
      <c r="Q308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08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088" s="11">
        <f>IFERROR(VLOOKUP(Tabla1[[#This Row],[FECHA]],'RECAUDOS LOCALES'!A:D,4,FALSE),0)</f>
        <v>2</v>
      </c>
      <c r="T3088" s="9">
        <f>IFERROR(VLOOKUP(Tabla1[[#This Row],[FECHA]],'RECAUDOS LOCALES'!A:D,3,FALSE),0)</f>
        <v>263900</v>
      </c>
      <c r="U3088" s="11">
        <f>IFERROR(VLOOKUP(Tabla1[[#This Row],[FECHA]],'RECAUDOS EXTERNOS'!A:D,4,FALSE),0)</f>
        <v>1</v>
      </c>
      <c r="V3088" s="9">
        <f>IFERROR(VLOOKUP(Tabla1[[#This Row],[FECHA]],'RECAUDOS EXTERNOS'!A:D,3,FALSE),0)</f>
        <v>161780</v>
      </c>
    </row>
    <row r="3089" spans="1:22" x14ac:dyDescent="0.25">
      <c r="A3089" s="1">
        <v>40648</v>
      </c>
      <c r="B3089" s="3" t="s">
        <v>0</v>
      </c>
      <c r="C3089" s="2">
        <v>40634</v>
      </c>
      <c r="D3089" s="5">
        <f>YEAR(Tabla1[[#This Row],[FECHA]])</f>
        <v>2011</v>
      </c>
      <c r="E3089" s="5">
        <f>IFERROR(VLOOKUP(Tabla1[[#This Row],[FECHA]],'COMPARENDOS TOTALES'!A:D,4,FALSE),0)</f>
        <v>3</v>
      </c>
      <c r="F3089" s="9">
        <f>IFERROR(VLOOKUP(Tabla1[[#This Row],[FECHA]],'COMPARENDOS TOTALES'!A:D,3,FALSE),0)</f>
        <v>1874600</v>
      </c>
      <c r="G3089" s="5">
        <f>IFERROR(VLOOKUP(Tabla1[[#This Row],[FECHA]],EXONERACIONES!A:D,4,FALSE),0)</f>
        <v>0</v>
      </c>
      <c r="H3089" s="9">
        <f>IFERROR(VLOOKUP(Tabla1[[#This Row],[FECHA]],EXONERACIONES!A:D,3,FALSE),0)</f>
        <v>0</v>
      </c>
      <c r="I3089" s="5">
        <f>IFERROR(VLOOKUP(Tabla1[[#This Row],[FECHA]],'SIMIT CON RES'!A:D,4,FALSE),0)</f>
        <v>3</v>
      </c>
      <c r="J3089" s="9">
        <f>IFERROR(VLOOKUP(Tabla1[[#This Row],[FECHA]],'SIMIT CON RES'!A:D,3,FALSE),0)</f>
        <v>1874600</v>
      </c>
      <c r="K3089">
        <f>IFERROR(VLOOKUP(Tabla1[[#This Row],[FECHA]],'SIMIT SIN RES'!A:D,4,FALSE),0)</f>
        <v>0</v>
      </c>
      <c r="L3089" s="9">
        <f>IFERROR(VLOOKUP(Tabla1[[#This Row],[FECHA]],'SIMIT SIN RES'!A:D,3,FALSE),0)</f>
        <v>0</v>
      </c>
      <c r="M3089" s="5">
        <f>IFERROR(VLOOKUP(Tabla1[[#This Row],[FECHA]],'RECAUDOS DE COMPARENDOS'!A:D,4,FALSE),0)</f>
        <v>0</v>
      </c>
      <c r="N3089" s="9">
        <f>IFERROR(VLOOKUP(Tabla1[[#This Row],[FECHA]],'RECAUDOS DE COMPARENDOS'!A:D,3,FALSE),0)</f>
        <v>0</v>
      </c>
      <c r="O3089" s="5">
        <f>IFERROR(VLOOKUP(Tabla1[[#This Row],[FECHA]],'RECAUDOS DE RESOLUCIONES'!A:D,4,FALSE),0)</f>
        <v>0</v>
      </c>
      <c r="P3089" s="9">
        <f>IFERROR(VLOOKUP(Tabla1[[#This Row],[FECHA]],'RECAUDOS DE RESOLUCIONES'!A:D,3,FALSE),0)</f>
        <v>0</v>
      </c>
      <c r="Q308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08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089" s="11">
        <f>IFERROR(VLOOKUP(Tabla1[[#This Row],[FECHA]],'RECAUDOS LOCALES'!A:D,4,FALSE),0)</f>
        <v>0</v>
      </c>
      <c r="T3089" s="9">
        <f>IFERROR(VLOOKUP(Tabla1[[#This Row],[FECHA]],'RECAUDOS LOCALES'!A:D,3,FALSE),0)</f>
        <v>0</v>
      </c>
      <c r="U3089" s="11">
        <f>IFERROR(VLOOKUP(Tabla1[[#This Row],[FECHA]],'RECAUDOS EXTERNOS'!A:D,4,FALSE),0)</f>
        <v>2</v>
      </c>
      <c r="V3089" s="9">
        <f>IFERROR(VLOOKUP(Tabla1[[#This Row],[FECHA]],'RECAUDOS EXTERNOS'!A:D,3,FALSE),0)</f>
        <v>962381</v>
      </c>
    </row>
    <row r="3090" spans="1:22" x14ac:dyDescent="0.25">
      <c r="A3090" s="1">
        <v>40649</v>
      </c>
      <c r="B3090" s="3" t="s">
        <v>5</v>
      </c>
      <c r="C3090" s="2">
        <v>40634</v>
      </c>
      <c r="D3090" s="5">
        <f>YEAR(Tabla1[[#This Row],[FECHA]])</f>
        <v>2011</v>
      </c>
      <c r="E3090" s="5">
        <f>IFERROR(VLOOKUP(Tabla1[[#This Row],[FECHA]],'COMPARENDOS TOTALES'!A:D,4,FALSE),0)</f>
        <v>21</v>
      </c>
      <c r="F3090" s="9">
        <f>IFERROR(VLOOKUP(Tabla1[[#This Row],[FECHA]],'COMPARENDOS TOTALES'!A:D,3,FALSE),0)</f>
        <v>8980227</v>
      </c>
      <c r="G3090" s="5">
        <f>IFERROR(VLOOKUP(Tabla1[[#This Row],[FECHA]],EXONERACIONES!A:D,4,FALSE),0)</f>
        <v>1</v>
      </c>
      <c r="H3090" s="9">
        <f>IFERROR(VLOOKUP(Tabla1[[#This Row],[FECHA]],EXONERACIONES!A:D,3,FALSE),0)</f>
        <v>803400</v>
      </c>
      <c r="I3090" s="5">
        <f>IFERROR(VLOOKUP(Tabla1[[#This Row],[FECHA]],'SIMIT CON RES'!A:D,4,FALSE),0)</f>
        <v>9</v>
      </c>
      <c r="J3090" s="9">
        <f>IFERROR(VLOOKUP(Tabla1[[#This Row],[FECHA]],'SIMIT CON RES'!A:D,3,FALSE),0)</f>
        <v>5356000</v>
      </c>
      <c r="K3090">
        <f>IFERROR(VLOOKUP(Tabla1[[#This Row],[FECHA]],'SIMIT SIN RES'!A:D,4,FALSE),0)</f>
        <v>0</v>
      </c>
      <c r="L3090" s="9">
        <f>IFERROR(VLOOKUP(Tabla1[[#This Row],[FECHA]],'SIMIT SIN RES'!A:D,3,FALSE),0)</f>
        <v>0</v>
      </c>
      <c r="M3090" s="5">
        <f>IFERROR(VLOOKUP(Tabla1[[#This Row],[FECHA]],'RECAUDOS DE COMPARENDOS'!A:D,4,FALSE),0)</f>
        <v>1</v>
      </c>
      <c r="N3090" s="9">
        <f>IFERROR(VLOOKUP(Tabla1[[#This Row],[FECHA]],'RECAUDOS DE COMPARENDOS'!A:D,3,FALSE),0)</f>
        <v>133900</v>
      </c>
      <c r="O3090" s="5">
        <f>IFERROR(VLOOKUP(Tabla1[[#This Row],[FECHA]],'RECAUDOS DE RESOLUCIONES'!A:D,4,FALSE),0)</f>
        <v>0</v>
      </c>
      <c r="P3090" s="9">
        <f>IFERROR(VLOOKUP(Tabla1[[#This Row],[FECHA]],'RECAUDOS DE RESOLUCIONES'!A:D,3,FALSE),0)</f>
        <v>0</v>
      </c>
      <c r="Q309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10</v>
      </c>
      <c r="R3090" s="9">
        <f>Tabla1[V. COMPARENDOS]-(Tabla1[V. EXONERACIONES]+Tabla1[[#This Row],[V. SIMIT CON RESOLUCION]]+Tabla1[[#This Row],[V. SIMIT SIN RESOLUCION]]+Tabla1[[#This Row],[V. RECAUDOS COMPARENDOS]]+Tabla1[[#This Row],[V. RECAUDOS RESOLUCIONES]])</f>
        <v>2686927</v>
      </c>
      <c r="S3090" s="11">
        <f>IFERROR(VLOOKUP(Tabla1[[#This Row],[FECHA]],'RECAUDOS LOCALES'!A:D,4,FALSE),0)</f>
        <v>0</v>
      </c>
      <c r="T3090" s="9">
        <f>IFERROR(VLOOKUP(Tabla1[[#This Row],[FECHA]],'RECAUDOS LOCALES'!A:D,3,FALSE),0)</f>
        <v>0</v>
      </c>
      <c r="U3090" s="11">
        <f>IFERROR(VLOOKUP(Tabla1[[#This Row],[FECHA]],'RECAUDOS EXTERNOS'!A:D,4,FALSE),0)</f>
        <v>0</v>
      </c>
      <c r="V3090" s="9">
        <f>IFERROR(VLOOKUP(Tabla1[[#This Row],[FECHA]],'RECAUDOS EXTERNOS'!A:D,3,FALSE),0)</f>
        <v>0</v>
      </c>
    </row>
    <row r="3091" spans="1:22" x14ac:dyDescent="0.25">
      <c r="A3091" s="1">
        <v>40650</v>
      </c>
      <c r="B3091" s="3" t="s">
        <v>4</v>
      </c>
      <c r="C3091" s="2">
        <v>40634</v>
      </c>
      <c r="D3091" s="5">
        <f>YEAR(Tabla1[[#This Row],[FECHA]])</f>
        <v>2011</v>
      </c>
      <c r="E3091" s="5">
        <f>IFERROR(VLOOKUP(Tabla1[[#This Row],[FECHA]],'COMPARENDOS TOTALES'!A:D,4,FALSE),0)</f>
        <v>14</v>
      </c>
      <c r="F3091" s="9">
        <f>IFERROR(VLOOKUP(Tabla1[[#This Row],[FECHA]],'COMPARENDOS TOTALES'!A:D,3,FALSE),0)</f>
        <v>7766200</v>
      </c>
      <c r="G3091" s="5">
        <f>IFERROR(VLOOKUP(Tabla1[[#This Row],[FECHA]],EXONERACIONES!A:D,4,FALSE),0)</f>
        <v>2</v>
      </c>
      <c r="H3091" s="9">
        <f>IFERROR(VLOOKUP(Tabla1[[#This Row],[FECHA]],EXONERACIONES!A:D,3,FALSE),0)</f>
        <v>1339000</v>
      </c>
      <c r="I3091" s="5">
        <f>IFERROR(VLOOKUP(Tabla1[[#This Row],[FECHA]],'SIMIT CON RES'!A:D,4,FALSE),0)</f>
        <v>12</v>
      </c>
      <c r="J3091" s="9">
        <f>IFERROR(VLOOKUP(Tabla1[[#This Row],[FECHA]],'SIMIT CON RES'!A:D,3,FALSE),0)</f>
        <v>6427200</v>
      </c>
      <c r="K3091">
        <f>IFERROR(VLOOKUP(Tabla1[[#This Row],[FECHA]],'SIMIT SIN RES'!A:D,4,FALSE),0)</f>
        <v>0</v>
      </c>
      <c r="L3091" s="9">
        <f>IFERROR(VLOOKUP(Tabla1[[#This Row],[FECHA]],'SIMIT SIN RES'!A:D,3,FALSE),0)</f>
        <v>0</v>
      </c>
      <c r="M3091" s="5">
        <f>IFERROR(VLOOKUP(Tabla1[[#This Row],[FECHA]],'RECAUDOS DE COMPARENDOS'!A:D,4,FALSE),0)</f>
        <v>1</v>
      </c>
      <c r="N3091" s="9">
        <f>IFERROR(VLOOKUP(Tabla1[[#This Row],[FECHA]],'RECAUDOS DE COMPARENDOS'!A:D,3,FALSE),0)</f>
        <v>803400</v>
      </c>
      <c r="O3091" s="5">
        <f>IFERROR(VLOOKUP(Tabla1[[#This Row],[FECHA]],'RECAUDOS DE RESOLUCIONES'!A:D,4,FALSE),0)</f>
        <v>0</v>
      </c>
      <c r="P3091" s="9">
        <f>IFERROR(VLOOKUP(Tabla1[[#This Row],[FECHA]],'RECAUDOS DE RESOLUCIONES'!A:D,3,FALSE),0)</f>
        <v>0</v>
      </c>
      <c r="Q309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-1</v>
      </c>
      <c r="R3091" s="9">
        <f>Tabla1[V. COMPARENDOS]-(Tabla1[V. EXONERACIONES]+Tabla1[[#This Row],[V. SIMIT CON RESOLUCION]]+Tabla1[[#This Row],[V. SIMIT SIN RESOLUCION]]+Tabla1[[#This Row],[V. RECAUDOS COMPARENDOS]]+Tabla1[[#This Row],[V. RECAUDOS RESOLUCIONES]])</f>
        <v>-803400</v>
      </c>
      <c r="S3091" s="11">
        <f>IFERROR(VLOOKUP(Tabla1[[#This Row],[FECHA]],'RECAUDOS LOCALES'!A:D,4,FALSE),0)</f>
        <v>0</v>
      </c>
      <c r="T3091" s="9">
        <f>IFERROR(VLOOKUP(Tabla1[[#This Row],[FECHA]],'RECAUDOS LOCALES'!A:D,3,FALSE),0)</f>
        <v>0</v>
      </c>
      <c r="U3091" s="11">
        <f>IFERROR(VLOOKUP(Tabla1[[#This Row],[FECHA]],'RECAUDOS EXTERNOS'!A:D,4,FALSE),0)</f>
        <v>0</v>
      </c>
      <c r="V3091" s="9">
        <f>IFERROR(VLOOKUP(Tabla1[[#This Row],[FECHA]],'RECAUDOS EXTERNOS'!A:D,3,FALSE),0)</f>
        <v>0</v>
      </c>
    </row>
    <row r="3092" spans="1:22" x14ac:dyDescent="0.25">
      <c r="A3092" s="1">
        <v>40651</v>
      </c>
      <c r="B3092" s="3" t="s">
        <v>1</v>
      </c>
      <c r="C3092" s="2">
        <v>40634</v>
      </c>
      <c r="D3092" s="5">
        <f>YEAR(Tabla1[[#This Row],[FECHA]])</f>
        <v>2011</v>
      </c>
      <c r="E3092" s="5">
        <f>IFERROR(VLOOKUP(Tabla1[[#This Row],[FECHA]],'COMPARENDOS TOTALES'!A:D,4,FALSE),0)</f>
        <v>4</v>
      </c>
      <c r="F3092" s="9">
        <f>IFERROR(VLOOKUP(Tabla1[[#This Row],[FECHA]],'COMPARENDOS TOTALES'!A:D,3,FALSE),0)</f>
        <v>1624654</v>
      </c>
      <c r="G3092" s="5">
        <f>IFERROR(VLOOKUP(Tabla1[[#This Row],[FECHA]],EXONERACIONES!A:D,4,FALSE),0)</f>
        <v>0</v>
      </c>
      <c r="H3092" s="9">
        <f>IFERROR(VLOOKUP(Tabla1[[#This Row],[FECHA]],EXONERACIONES!A:D,3,FALSE),0)</f>
        <v>0</v>
      </c>
      <c r="I3092" s="5">
        <f>IFERROR(VLOOKUP(Tabla1[[#This Row],[FECHA]],'SIMIT CON RES'!A:D,4,FALSE),0)</f>
        <v>2</v>
      </c>
      <c r="J3092" s="9">
        <f>IFERROR(VLOOKUP(Tabla1[[#This Row],[FECHA]],'SIMIT CON RES'!A:D,3,FALSE),0)</f>
        <v>285654</v>
      </c>
      <c r="K3092">
        <f>IFERROR(VLOOKUP(Tabla1[[#This Row],[FECHA]],'SIMIT SIN RES'!A:D,4,FALSE),0)</f>
        <v>0</v>
      </c>
      <c r="L3092" s="9">
        <f>IFERROR(VLOOKUP(Tabla1[[#This Row],[FECHA]],'SIMIT SIN RES'!A:D,3,FALSE),0)</f>
        <v>0</v>
      </c>
      <c r="M3092" s="5">
        <f>IFERROR(VLOOKUP(Tabla1[[#This Row],[FECHA]],'RECAUDOS DE COMPARENDOS'!A:D,4,FALSE),0)</f>
        <v>0</v>
      </c>
      <c r="N3092" s="9">
        <f>IFERROR(VLOOKUP(Tabla1[[#This Row],[FECHA]],'RECAUDOS DE COMPARENDOS'!A:D,3,FALSE),0)</f>
        <v>0</v>
      </c>
      <c r="O3092" s="5">
        <f>IFERROR(VLOOKUP(Tabla1[[#This Row],[FECHA]],'RECAUDOS DE RESOLUCIONES'!A:D,4,FALSE),0)</f>
        <v>0</v>
      </c>
      <c r="P3092" s="9">
        <f>IFERROR(VLOOKUP(Tabla1[[#This Row],[FECHA]],'RECAUDOS DE RESOLUCIONES'!A:D,3,FALSE),0)</f>
        <v>0</v>
      </c>
      <c r="Q309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3092" s="9">
        <f>Tabla1[V. COMPARENDOS]-(Tabla1[V. EXONERACIONES]+Tabla1[[#This Row],[V. SIMIT CON RESOLUCION]]+Tabla1[[#This Row],[V. SIMIT SIN RESOLUCION]]+Tabla1[[#This Row],[V. RECAUDOS COMPARENDOS]]+Tabla1[[#This Row],[V. RECAUDOS RESOLUCIONES]])</f>
        <v>1339000</v>
      </c>
      <c r="S3092" s="11">
        <f>IFERROR(VLOOKUP(Tabla1[[#This Row],[FECHA]],'RECAUDOS LOCALES'!A:D,4,FALSE),0)</f>
        <v>6</v>
      </c>
      <c r="T3092" s="9">
        <f>IFERROR(VLOOKUP(Tabla1[[#This Row],[FECHA]],'RECAUDOS LOCALES'!A:D,3,FALSE),0)</f>
        <v>1630631</v>
      </c>
      <c r="U3092" s="11">
        <f>IFERROR(VLOOKUP(Tabla1[[#This Row],[FECHA]],'RECAUDOS EXTERNOS'!A:D,4,FALSE),0)</f>
        <v>3</v>
      </c>
      <c r="V3092" s="9">
        <f>IFERROR(VLOOKUP(Tabla1[[#This Row],[FECHA]],'RECAUDOS EXTERNOS'!A:D,3,FALSE),0)</f>
        <v>745872</v>
      </c>
    </row>
    <row r="3093" spans="1:22" x14ac:dyDescent="0.25">
      <c r="A3093" s="1">
        <v>40652</v>
      </c>
      <c r="B3093" s="3" t="s">
        <v>2</v>
      </c>
      <c r="C3093" s="2">
        <v>40634</v>
      </c>
      <c r="D3093" s="5">
        <f>YEAR(Tabla1[[#This Row],[FECHA]])</f>
        <v>2011</v>
      </c>
      <c r="E3093" s="5">
        <f>IFERROR(VLOOKUP(Tabla1[[#This Row],[FECHA]],'COMPARENDOS TOTALES'!A:D,4,FALSE),0)</f>
        <v>13</v>
      </c>
      <c r="F3093" s="9">
        <f>IFERROR(VLOOKUP(Tabla1[[#This Row],[FECHA]],'COMPARENDOS TOTALES'!A:D,3,FALSE),0)</f>
        <v>4838254</v>
      </c>
      <c r="G3093" s="5">
        <f>IFERROR(VLOOKUP(Tabla1[[#This Row],[FECHA]],EXONERACIONES!A:D,4,FALSE),0)</f>
        <v>0</v>
      </c>
      <c r="H3093" s="9">
        <f>IFERROR(VLOOKUP(Tabla1[[#This Row],[FECHA]],EXONERACIONES!A:D,3,FALSE),0)</f>
        <v>0</v>
      </c>
      <c r="I3093" s="5">
        <f>IFERROR(VLOOKUP(Tabla1[[#This Row],[FECHA]],'SIMIT CON RES'!A:D,4,FALSE),0)</f>
        <v>10</v>
      </c>
      <c r="J3093" s="9">
        <f>IFERROR(VLOOKUP(Tabla1[[#This Row],[FECHA]],'SIMIT CON RES'!A:D,3,FALSE),0)</f>
        <v>3624227</v>
      </c>
      <c r="K3093">
        <f>IFERROR(VLOOKUP(Tabla1[[#This Row],[FECHA]],'SIMIT SIN RES'!A:D,4,FALSE),0)</f>
        <v>0</v>
      </c>
      <c r="L3093" s="9">
        <f>IFERROR(VLOOKUP(Tabla1[[#This Row],[FECHA]],'SIMIT SIN RES'!A:D,3,FALSE),0)</f>
        <v>0</v>
      </c>
      <c r="M3093" s="5">
        <f>IFERROR(VLOOKUP(Tabla1[[#This Row],[FECHA]],'RECAUDOS DE COMPARENDOS'!A:D,4,FALSE),0)</f>
        <v>0</v>
      </c>
      <c r="N3093" s="9">
        <f>IFERROR(VLOOKUP(Tabla1[[#This Row],[FECHA]],'RECAUDOS DE COMPARENDOS'!A:D,3,FALSE),0)</f>
        <v>0</v>
      </c>
      <c r="O3093" s="5">
        <f>IFERROR(VLOOKUP(Tabla1[[#This Row],[FECHA]],'RECAUDOS DE RESOLUCIONES'!A:D,4,FALSE),0)</f>
        <v>1</v>
      </c>
      <c r="P3093" s="9">
        <f>IFERROR(VLOOKUP(Tabla1[[#This Row],[FECHA]],'RECAUDOS DE RESOLUCIONES'!A:D,3,FALSE),0)</f>
        <v>142827</v>
      </c>
      <c r="Q309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3093" s="9">
        <f>Tabla1[V. COMPARENDOS]-(Tabla1[V. EXONERACIONES]+Tabla1[[#This Row],[V. SIMIT CON RESOLUCION]]+Tabla1[[#This Row],[V. SIMIT SIN RESOLUCION]]+Tabla1[[#This Row],[V. RECAUDOS COMPARENDOS]]+Tabla1[[#This Row],[V. RECAUDOS RESOLUCIONES]])</f>
        <v>1071200</v>
      </c>
      <c r="S3093" s="11">
        <f>IFERROR(VLOOKUP(Tabla1[[#This Row],[FECHA]],'RECAUDOS LOCALES'!A:D,4,FALSE),0)</f>
        <v>2</v>
      </c>
      <c r="T3093" s="9">
        <f>IFERROR(VLOOKUP(Tabla1[[#This Row],[FECHA]],'RECAUDOS LOCALES'!A:D,3,FALSE),0)</f>
        <v>803400</v>
      </c>
      <c r="U3093" s="11">
        <f>IFERROR(VLOOKUP(Tabla1[[#This Row],[FECHA]],'RECAUDOS EXTERNOS'!A:D,4,FALSE),0)</f>
        <v>1</v>
      </c>
      <c r="V3093" s="9">
        <f>IFERROR(VLOOKUP(Tabla1[[#This Row],[FECHA]],'RECAUDOS EXTERNOS'!A:D,3,FALSE),0)</f>
        <v>227611</v>
      </c>
    </row>
    <row r="3094" spans="1:22" x14ac:dyDescent="0.25">
      <c r="A3094" s="1">
        <v>40653</v>
      </c>
      <c r="B3094" s="3" t="s">
        <v>3</v>
      </c>
      <c r="C3094" s="2">
        <v>40634</v>
      </c>
      <c r="D3094" s="5">
        <f>YEAR(Tabla1[[#This Row],[FECHA]])</f>
        <v>2011</v>
      </c>
      <c r="E3094" s="5">
        <f>IFERROR(VLOOKUP(Tabla1[[#This Row],[FECHA]],'COMPARENDOS TOTALES'!A:D,4,FALSE),0)</f>
        <v>9</v>
      </c>
      <c r="F3094" s="9">
        <f>IFERROR(VLOOKUP(Tabla1[[#This Row],[FECHA]],'COMPARENDOS TOTALES'!A:D,3,FALSE),0)</f>
        <v>3356427</v>
      </c>
      <c r="G3094" s="5">
        <f>IFERROR(VLOOKUP(Tabla1[[#This Row],[FECHA]],EXONERACIONES!A:D,4,FALSE),0)</f>
        <v>0</v>
      </c>
      <c r="H3094" s="9">
        <f>IFERROR(VLOOKUP(Tabla1[[#This Row],[FECHA]],EXONERACIONES!A:D,3,FALSE),0)</f>
        <v>0</v>
      </c>
      <c r="I3094" s="5">
        <f>IFERROR(VLOOKUP(Tabla1[[#This Row],[FECHA]],'SIMIT CON RES'!A:D,4,FALSE),0)</f>
        <v>8</v>
      </c>
      <c r="J3094" s="9">
        <f>IFERROR(VLOOKUP(Tabla1[[#This Row],[FECHA]],'SIMIT CON RES'!A:D,3,FALSE),0)</f>
        <v>3088627</v>
      </c>
      <c r="K3094">
        <f>IFERROR(VLOOKUP(Tabla1[[#This Row],[FECHA]],'SIMIT SIN RES'!A:D,4,FALSE),0)</f>
        <v>0</v>
      </c>
      <c r="L3094" s="9">
        <f>IFERROR(VLOOKUP(Tabla1[[#This Row],[FECHA]],'SIMIT SIN RES'!A:D,3,FALSE),0)</f>
        <v>0</v>
      </c>
      <c r="M3094" s="5">
        <f>IFERROR(VLOOKUP(Tabla1[[#This Row],[FECHA]],'RECAUDOS DE COMPARENDOS'!A:D,4,FALSE),0)</f>
        <v>0</v>
      </c>
      <c r="N3094" s="9">
        <f>IFERROR(VLOOKUP(Tabla1[[#This Row],[FECHA]],'RECAUDOS DE COMPARENDOS'!A:D,3,FALSE),0)</f>
        <v>0</v>
      </c>
      <c r="O3094" s="5">
        <f>IFERROR(VLOOKUP(Tabla1[[#This Row],[FECHA]],'RECAUDOS DE RESOLUCIONES'!A:D,4,FALSE),0)</f>
        <v>0</v>
      </c>
      <c r="P3094" s="9">
        <f>IFERROR(VLOOKUP(Tabla1[[#This Row],[FECHA]],'RECAUDOS DE RESOLUCIONES'!A:D,3,FALSE),0)</f>
        <v>0</v>
      </c>
      <c r="Q309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094" s="9">
        <f>Tabla1[V. COMPARENDOS]-(Tabla1[V. EXONERACIONES]+Tabla1[[#This Row],[V. SIMIT CON RESOLUCION]]+Tabla1[[#This Row],[V. SIMIT SIN RESOLUCION]]+Tabla1[[#This Row],[V. RECAUDOS COMPARENDOS]]+Tabla1[[#This Row],[V. RECAUDOS RESOLUCIONES]])</f>
        <v>267800</v>
      </c>
      <c r="S3094" s="11">
        <f>IFERROR(VLOOKUP(Tabla1[[#This Row],[FECHA]],'RECAUDOS LOCALES'!A:D,4,FALSE),0)</f>
        <v>0</v>
      </c>
      <c r="T3094" s="9">
        <f>IFERROR(VLOOKUP(Tabla1[[#This Row],[FECHA]],'RECAUDOS LOCALES'!A:D,3,FALSE),0)</f>
        <v>0</v>
      </c>
      <c r="U3094" s="11">
        <f>IFERROR(VLOOKUP(Tabla1[[#This Row],[FECHA]],'RECAUDOS EXTERNOS'!A:D,4,FALSE),0)</f>
        <v>2</v>
      </c>
      <c r="V3094" s="9">
        <f>IFERROR(VLOOKUP(Tabla1[[#This Row],[FECHA]],'RECAUDOS EXTERNOS'!A:D,3,FALSE),0)</f>
        <v>484712</v>
      </c>
    </row>
    <row r="3095" spans="1:22" x14ac:dyDescent="0.25">
      <c r="A3095" s="1">
        <v>40654</v>
      </c>
      <c r="B3095" s="3" t="s">
        <v>6</v>
      </c>
      <c r="C3095" s="2">
        <v>40634</v>
      </c>
      <c r="D3095" s="5">
        <f>YEAR(Tabla1[[#This Row],[FECHA]])</f>
        <v>2011</v>
      </c>
      <c r="E3095" s="5">
        <f>IFERROR(VLOOKUP(Tabla1[[#This Row],[FECHA]],'COMPARENDOS TOTALES'!A:D,4,FALSE),0)</f>
        <v>7</v>
      </c>
      <c r="F3095" s="9">
        <f>IFERROR(VLOOKUP(Tabla1[[#This Row],[FECHA]],'COMPARENDOS TOTALES'!A:D,3,FALSE),0)</f>
        <v>2553027</v>
      </c>
      <c r="G3095" s="5">
        <f>IFERROR(VLOOKUP(Tabla1[[#This Row],[FECHA]],EXONERACIONES!A:D,4,FALSE),0)</f>
        <v>0</v>
      </c>
      <c r="H3095" s="9">
        <f>IFERROR(VLOOKUP(Tabla1[[#This Row],[FECHA]],EXONERACIONES!A:D,3,FALSE),0)</f>
        <v>0</v>
      </c>
      <c r="I3095" s="5">
        <f>IFERROR(VLOOKUP(Tabla1[[#This Row],[FECHA]],'SIMIT CON RES'!A:D,4,FALSE),0)</f>
        <v>3</v>
      </c>
      <c r="J3095" s="9">
        <f>IFERROR(VLOOKUP(Tabla1[[#This Row],[FECHA]],'SIMIT CON RES'!A:D,3,FALSE),0)</f>
        <v>1481827</v>
      </c>
      <c r="K3095">
        <f>IFERROR(VLOOKUP(Tabla1[[#This Row],[FECHA]],'SIMIT SIN RES'!A:D,4,FALSE),0)</f>
        <v>0</v>
      </c>
      <c r="L3095" s="9">
        <f>IFERROR(VLOOKUP(Tabla1[[#This Row],[FECHA]],'SIMIT SIN RES'!A:D,3,FALSE),0)</f>
        <v>0</v>
      </c>
      <c r="M3095" s="5">
        <f>IFERROR(VLOOKUP(Tabla1[[#This Row],[FECHA]],'RECAUDOS DE COMPARENDOS'!A:D,4,FALSE),0)</f>
        <v>0</v>
      </c>
      <c r="N3095" s="9">
        <f>IFERROR(VLOOKUP(Tabla1[[#This Row],[FECHA]],'RECAUDOS DE COMPARENDOS'!A:D,3,FALSE),0)</f>
        <v>0</v>
      </c>
      <c r="O3095" s="5">
        <f>IFERROR(VLOOKUP(Tabla1[[#This Row],[FECHA]],'RECAUDOS DE RESOLUCIONES'!A:D,4,FALSE),0)</f>
        <v>1</v>
      </c>
      <c r="P3095" s="9">
        <f>IFERROR(VLOOKUP(Tabla1[[#This Row],[FECHA]],'RECAUDOS DE RESOLUCIONES'!A:D,3,FALSE),0)</f>
        <v>267800</v>
      </c>
      <c r="Q309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3095" s="9">
        <f>Tabla1[V. COMPARENDOS]-(Tabla1[V. EXONERACIONES]+Tabla1[[#This Row],[V. SIMIT CON RESOLUCION]]+Tabla1[[#This Row],[V. SIMIT SIN RESOLUCION]]+Tabla1[[#This Row],[V. RECAUDOS COMPARENDOS]]+Tabla1[[#This Row],[V. RECAUDOS RESOLUCIONES]])</f>
        <v>803400</v>
      </c>
      <c r="S3095" s="11">
        <f>IFERROR(VLOOKUP(Tabla1[[#This Row],[FECHA]],'RECAUDOS LOCALES'!A:D,4,FALSE),0)</f>
        <v>0</v>
      </c>
      <c r="T3095" s="9">
        <f>IFERROR(VLOOKUP(Tabla1[[#This Row],[FECHA]],'RECAUDOS LOCALES'!A:D,3,FALSE),0)</f>
        <v>0</v>
      </c>
      <c r="U3095" s="11">
        <f>IFERROR(VLOOKUP(Tabla1[[#This Row],[FECHA]],'RECAUDOS EXTERNOS'!A:D,4,FALSE),0)</f>
        <v>0</v>
      </c>
      <c r="V3095" s="9">
        <f>IFERROR(VLOOKUP(Tabla1[[#This Row],[FECHA]],'RECAUDOS EXTERNOS'!A:D,3,FALSE),0)</f>
        <v>0</v>
      </c>
    </row>
    <row r="3096" spans="1:22" x14ac:dyDescent="0.25">
      <c r="A3096" s="1">
        <v>40655</v>
      </c>
      <c r="B3096" s="3" t="s">
        <v>0</v>
      </c>
      <c r="C3096" s="2">
        <v>40634</v>
      </c>
      <c r="D3096" s="5">
        <f>YEAR(Tabla1[[#This Row],[FECHA]])</f>
        <v>2011</v>
      </c>
      <c r="E3096" s="5">
        <f>IFERROR(VLOOKUP(Tabla1[[#This Row],[FECHA]],'COMPARENDOS TOTALES'!A:D,4,FALSE),0)</f>
        <v>18</v>
      </c>
      <c r="F3096" s="9">
        <f>IFERROR(VLOOKUP(Tabla1[[#This Row],[FECHA]],'COMPARENDOS TOTALES'!A:D,3,FALSE),0)</f>
        <v>9506936</v>
      </c>
      <c r="G3096" s="5">
        <f>IFERROR(VLOOKUP(Tabla1[[#This Row],[FECHA]],EXONERACIONES!A:D,4,FALSE),0)</f>
        <v>3</v>
      </c>
      <c r="H3096" s="9">
        <f>IFERROR(VLOOKUP(Tabla1[[#This Row],[FECHA]],EXONERACIONES!A:D,3,FALSE),0)</f>
        <v>1874600</v>
      </c>
      <c r="I3096" s="5">
        <f>IFERROR(VLOOKUP(Tabla1[[#This Row],[FECHA]],'SIMIT CON RES'!A:D,4,FALSE),0)</f>
        <v>10</v>
      </c>
      <c r="J3096" s="9">
        <f>IFERROR(VLOOKUP(Tabla1[[#This Row],[FECHA]],'SIMIT CON RES'!A:D,3,FALSE),0)</f>
        <v>5891600</v>
      </c>
      <c r="K3096">
        <f>IFERROR(VLOOKUP(Tabla1[[#This Row],[FECHA]],'SIMIT SIN RES'!A:D,4,FALSE),0)</f>
        <v>0</v>
      </c>
      <c r="L3096" s="9">
        <f>IFERROR(VLOOKUP(Tabla1[[#This Row],[FECHA]],'SIMIT SIN RES'!A:D,3,FALSE),0)</f>
        <v>0</v>
      </c>
      <c r="M3096" s="5">
        <f>IFERROR(VLOOKUP(Tabla1[[#This Row],[FECHA]],'RECAUDOS DE COMPARENDOS'!A:D,4,FALSE),0)</f>
        <v>1</v>
      </c>
      <c r="N3096" s="9">
        <f>IFERROR(VLOOKUP(Tabla1[[#This Row],[FECHA]],'RECAUDOS DE COMPARENDOS'!A:D,3,FALSE),0)</f>
        <v>133936</v>
      </c>
      <c r="O3096" s="5">
        <f>IFERROR(VLOOKUP(Tabla1[[#This Row],[FECHA]],'RECAUDOS DE RESOLUCIONES'!A:D,4,FALSE),0)</f>
        <v>0</v>
      </c>
      <c r="P3096" s="9">
        <f>IFERROR(VLOOKUP(Tabla1[[#This Row],[FECHA]],'RECAUDOS DE RESOLUCIONES'!A:D,3,FALSE),0)</f>
        <v>0</v>
      </c>
      <c r="Q309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3096" s="9">
        <f>Tabla1[V. COMPARENDOS]-(Tabla1[V. EXONERACIONES]+Tabla1[[#This Row],[V. SIMIT CON RESOLUCION]]+Tabla1[[#This Row],[V. SIMIT SIN RESOLUCION]]+Tabla1[[#This Row],[V. RECAUDOS COMPARENDOS]]+Tabla1[[#This Row],[V. RECAUDOS RESOLUCIONES]])</f>
        <v>1606800</v>
      </c>
      <c r="S3096" s="11">
        <f>IFERROR(VLOOKUP(Tabla1[[#This Row],[FECHA]],'RECAUDOS LOCALES'!A:D,4,FALSE),0)</f>
        <v>0</v>
      </c>
      <c r="T3096" s="9">
        <f>IFERROR(VLOOKUP(Tabla1[[#This Row],[FECHA]],'RECAUDOS LOCALES'!A:D,3,FALSE),0)</f>
        <v>0</v>
      </c>
      <c r="U3096" s="11">
        <f>IFERROR(VLOOKUP(Tabla1[[#This Row],[FECHA]],'RECAUDOS EXTERNOS'!A:D,4,FALSE),0)</f>
        <v>0</v>
      </c>
      <c r="V3096" s="9">
        <f>IFERROR(VLOOKUP(Tabla1[[#This Row],[FECHA]],'RECAUDOS EXTERNOS'!A:D,3,FALSE),0)</f>
        <v>0</v>
      </c>
    </row>
    <row r="3097" spans="1:22" x14ac:dyDescent="0.25">
      <c r="A3097" s="1">
        <v>40656</v>
      </c>
      <c r="B3097" s="3" t="s">
        <v>5</v>
      </c>
      <c r="C3097" s="2">
        <v>40634</v>
      </c>
      <c r="D3097" s="5">
        <f>YEAR(Tabla1[[#This Row],[FECHA]])</f>
        <v>2011</v>
      </c>
      <c r="E3097" s="5">
        <f>IFERROR(VLOOKUP(Tabla1[[#This Row],[FECHA]],'COMPARENDOS TOTALES'!A:D,4,FALSE),0)</f>
        <v>20</v>
      </c>
      <c r="F3097" s="9">
        <f>IFERROR(VLOOKUP(Tabla1[[#This Row],[FECHA]],'COMPARENDOS TOTALES'!A:D,3,FALSE),0)</f>
        <v>7792981</v>
      </c>
      <c r="G3097" s="5">
        <f>IFERROR(VLOOKUP(Tabla1[[#This Row],[FECHA]],EXONERACIONES!A:D,4,FALSE),0)</f>
        <v>0</v>
      </c>
      <c r="H3097" s="9">
        <f>IFERROR(VLOOKUP(Tabla1[[#This Row],[FECHA]],EXONERACIONES!A:D,3,FALSE),0)</f>
        <v>0</v>
      </c>
      <c r="I3097" s="5">
        <f>IFERROR(VLOOKUP(Tabla1[[#This Row],[FECHA]],'SIMIT CON RES'!A:D,4,FALSE),0)</f>
        <v>12</v>
      </c>
      <c r="J3097" s="9">
        <f>IFERROR(VLOOKUP(Tabla1[[#This Row],[FECHA]],'SIMIT CON RES'!A:D,3,FALSE),0)</f>
        <v>5784481</v>
      </c>
      <c r="K3097">
        <f>IFERROR(VLOOKUP(Tabla1[[#This Row],[FECHA]],'SIMIT SIN RES'!A:D,4,FALSE),0)</f>
        <v>0</v>
      </c>
      <c r="L3097" s="9">
        <f>IFERROR(VLOOKUP(Tabla1[[#This Row],[FECHA]],'SIMIT SIN RES'!A:D,3,FALSE),0)</f>
        <v>0</v>
      </c>
      <c r="M3097" s="5">
        <f>IFERROR(VLOOKUP(Tabla1[[#This Row],[FECHA]],'RECAUDOS DE COMPARENDOS'!A:D,4,FALSE),0)</f>
        <v>2</v>
      </c>
      <c r="N3097" s="9">
        <f>IFERROR(VLOOKUP(Tabla1[[#This Row],[FECHA]],'RECAUDOS DE COMPARENDOS'!A:D,3,FALSE),0)</f>
        <v>401700</v>
      </c>
      <c r="O3097" s="5">
        <f>IFERROR(VLOOKUP(Tabla1[[#This Row],[FECHA]],'RECAUDOS DE RESOLUCIONES'!A:D,4,FALSE),0)</f>
        <v>2</v>
      </c>
      <c r="P3097" s="9">
        <f>IFERROR(VLOOKUP(Tabla1[[#This Row],[FECHA]],'RECAUDOS DE RESOLUCIONES'!A:D,3,FALSE),0)</f>
        <v>535600</v>
      </c>
      <c r="Q309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3097" s="9">
        <f>Tabla1[V. COMPARENDOS]-(Tabla1[V. EXONERACIONES]+Tabla1[[#This Row],[V. SIMIT CON RESOLUCION]]+Tabla1[[#This Row],[V. SIMIT SIN RESOLUCION]]+Tabla1[[#This Row],[V. RECAUDOS COMPARENDOS]]+Tabla1[[#This Row],[V. RECAUDOS RESOLUCIONES]])</f>
        <v>1071200</v>
      </c>
      <c r="S3097" s="11">
        <f>IFERROR(VLOOKUP(Tabla1[[#This Row],[FECHA]],'RECAUDOS LOCALES'!A:D,4,FALSE),0)</f>
        <v>0</v>
      </c>
      <c r="T3097" s="9">
        <f>IFERROR(VLOOKUP(Tabla1[[#This Row],[FECHA]],'RECAUDOS LOCALES'!A:D,3,FALSE),0)</f>
        <v>0</v>
      </c>
      <c r="U3097" s="11">
        <f>IFERROR(VLOOKUP(Tabla1[[#This Row],[FECHA]],'RECAUDOS EXTERNOS'!A:D,4,FALSE),0)</f>
        <v>0</v>
      </c>
      <c r="V3097" s="9">
        <f>IFERROR(VLOOKUP(Tabla1[[#This Row],[FECHA]],'RECAUDOS EXTERNOS'!A:D,3,FALSE),0)</f>
        <v>0</v>
      </c>
    </row>
    <row r="3098" spans="1:22" x14ac:dyDescent="0.25">
      <c r="A3098" s="1">
        <v>40657</v>
      </c>
      <c r="B3098" s="3" t="s">
        <v>4</v>
      </c>
      <c r="C3098" s="2">
        <v>40634</v>
      </c>
      <c r="D3098" s="5">
        <f>YEAR(Tabla1[[#This Row],[FECHA]])</f>
        <v>2011</v>
      </c>
      <c r="E3098" s="5">
        <f>IFERROR(VLOOKUP(Tabla1[[#This Row],[FECHA]],'COMPARENDOS TOTALES'!A:D,4,FALSE),0)</f>
        <v>7</v>
      </c>
      <c r="F3098" s="9">
        <f>IFERROR(VLOOKUP(Tabla1[[#This Row],[FECHA]],'COMPARENDOS TOTALES'!A:D,3,FALSE),0)</f>
        <v>3481400</v>
      </c>
      <c r="G3098" s="5">
        <f>IFERROR(VLOOKUP(Tabla1[[#This Row],[FECHA]],EXONERACIONES!A:D,4,FALSE),0)</f>
        <v>1</v>
      </c>
      <c r="H3098" s="9">
        <f>IFERROR(VLOOKUP(Tabla1[[#This Row],[FECHA]],EXONERACIONES!A:D,3,FALSE),0)</f>
        <v>267800</v>
      </c>
      <c r="I3098" s="5">
        <f>IFERROR(VLOOKUP(Tabla1[[#This Row],[FECHA]],'SIMIT CON RES'!A:D,4,FALSE),0)</f>
        <v>5</v>
      </c>
      <c r="J3098" s="9">
        <f>IFERROR(VLOOKUP(Tabla1[[#This Row],[FECHA]],'SIMIT CON RES'!A:D,3,FALSE),0)</f>
        <v>2945800</v>
      </c>
      <c r="K3098">
        <f>IFERROR(VLOOKUP(Tabla1[[#This Row],[FECHA]],'SIMIT SIN RES'!A:D,4,FALSE),0)</f>
        <v>0</v>
      </c>
      <c r="L3098" s="9">
        <f>IFERROR(VLOOKUP(Tabla1[[#This Row],[FECHA]],'SIMIT SIN RES'!A:D,3,FALSE),0)</f>
        <v>0</v>
      </c>
      <c r="M3098" s="5">
        <f>IFERROR(VLOOKUP(Tabla1[[#This Row],[FECHA]],'RECAUDOS DE COMPARENDOS'!A:D,4,FALSE),0)</f>
        <v>0</v>
      </c>
      <c r="N3098" s="9">
        <f>IFERROR(VLOOKUP(Tabla1[[#This Row],[FECHA]],'RECAUDOS DE COMPARENDOS'!A:D,3,FALSE),0)</f>
        <v>0</v>
      </c>
      <c r="O3098" s="5">
        <f>IFERROR(VLOOKUP(Tabla1[[#This Row],[FECHA]],'RECAUDOS DE RESOLUCIONES'!A:D,4,FALSE),0)</f>
        <v>0</v>
      </c>
      <c r="P3098" s="9">
        <f>IFERROR(VLOOKUP(Tabla1[[#This Row],[FECHA]],'RECAUDOS DE RESOLUCIONES'!A:D,3,FALSE),0)</f>
        <v>0</v>
      </c>
      <c r="Q309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098" s="9">
        <f>Tabla1[V. COMPARENDOS]-(Tabla1[V. EXONERACIONES]+Tabla1[[#This Row],[V. SIMIT CON RESOLUCION]]+Tabla1[[#This Row],[V. SIMIT SIN RESOLUCION]]+Tabla1[[#This Row],[V. RECAUDOS COMPARENDOS]]+Tabla1[[#This Row],[V. RECAUDOS RESOLUCIONES]])</f>
        <v>267800</v>
      </c>
      <c r="S3098" s="11">
        <f>IFERROR(VLOOKUP(Tabla1[[#This Row],[FECHA]],'RECAUDOS LOCALES'!A:D,4,FALSE),0)</f>
        <v>0</v>
      </c>
      <c r="T3098" s="9">
        <f>IFERROR(VLOOKUP(Tabla1[[#This Row],[FECHA]],'RECAUDOS LOCALES'!A:D,3,FALSE),0)</f>
        <v>0</v>
      </c>
      <c r="U3098" s="11">
        <f>IFERROR(VLOOKUP(Tabla1[[#This Row],[FECHA]],'RECAUDOS EXTERNOS'!A:D,4,FALSE),0)</f>
        <v>0</v>
      </c>
      <c r="V3098" s="9">
        <f>IFERROR(VLOOKUP(Tabla1[[#This Row],[FECHA]],'RECAUDOS EXTERNOS'!A:D,3,FALSE),0)</f>
        <v>0</v>
      </c>
    </row>
    <row r="3099" spans="1:22" x14ac:dyDescent="0.25">
      <c r="A3099" s="1">
        <v>40658</v>
      </c>
      <c r="B3099" s="3" t="s">
        <v>1</v>
      </c>
      <c r="C3099" s="2">
        <v>40634</v>
      </c>
      <c r="D3099" s="5">
        <f>YEAR(Tabla1[[#This Row],[FECHA]])</f>
        <v>2011</v>
      </c>
      <c r="E3099" s="5">
        <f>IFERROR(VLOOKUP(Tabla1[[#This Row],[FECHA]],'COMPARENDOS TOTALES'!A:D,4,FALSE),0)</f>
        <v>5</v>
      </c>
      <c r="F3099" s="9">
        <f>IFERROR(VLOOKUP(Tabla1[[#This Row],[FECHA]],'COMPARENDOS TOTALES'!A:D,3,FALSE),0)</f>
        <v>2678000</v>
      </c>
      <c r="G3099" s="5">
        <f>IFERROR(VLOOKUP(Tabla1[[#This Row],[FECHA]],EXONERACIONES!A:D,4,FALSE),0)</f>
        <v>0</v>
      </c>
      <c r="H3099" s="9">
        <f>IFERROR(VLOOKUP(Tabla1[[#This Row],[FECHA]],EXONERACIONES!A:D,3,FALSE),0)</f>
        <v>0</v>
      </c>
      <c r="I3099" s="5">
        <f>IFERROR(VLOOKUP(Tabla1[[#This Row],[FECHA]],'SIMIT CON RES'!A:D,4,FALSE),0)</f>
        <v>4</v>
      </c>
      <c r="J3099" s="9">
        <f>IFERROR(VLOOKUP(Tabla1[[#This Row],[FECHA]],'SIMIT CON RES'!A:D,3,FALSE),0)</f>
        <v>2410200</v>
      </c>
      <c r="K3099">
        <f>IFERROR(VLOOKUP(Tabla1[[#This Row],[FECHA]],'SIMIT SIN RES'!A:D,4,FALSE),0)</f>
        <v>0</v>
      </c>
      <c r="L3099" s="9">
        <f>IFERROR(VLOOKUP(Tabla1[[#This Row],[FECHA]],'SIMIT SIN RES'!A:D,3,FALSE),0)</f>
        <v>0</v>
      </c>
      <c r="M3099" s="5">
        <f>IFERROR(VLOOKUP(Tabla1[[#This Row],[FECHA]],'RECAUDOS DE COMPARENDOS'!A:D,4,FALSE),0)</f>
        <v>0</v>
      </c>
      <c r="N3099" s="9">
        <f>IFERROR(VLOOKUP(Tabla1[[#This Row],[FECHA]],'RECAUDOS DE COMPARENDOS'!A:D,3,FALSE),0)</f>
        <v>0</v>
      </c>
      <c r="O3099" s="5">
        <f>IFERROR(VLOOKUP(Tabla1[[#This Row],[FECHA]],'RECAUDOS DE RESOLUCIONES'!A:D,4,FALSE),0)</f>
        <v>0</v>
      </c>
      <c r="P3099" s="9">
        <f>IFERROR(VLOOKUP(Tabla1[[#This Row],[FECHA]],'RECAUDOS DE RESOLUCIONES'!A:D,3,FALSE),0)</f>
        <v>0</v>
      </c>
      <c r="Q309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099" s="9">
        <f>Tabla1[V. COMPARENDOS]-(Tabla1[V. EXONERACIONES]+Tabla1[[#This Row],[V. SIMIT CON RESOLUCION]]+Tabla1[[#This Row],[V. SIMIT SIN RESOLUCION]]+Tabla1[[#This Row],[V. RECAUDOS COMPARENDOS]]+Tabla1[[#This Row],[V. RECAUDOS RESOLUCIONES]])</f>
        <v>267800</v>
      </c>
      <c r="S3099" s="11">
        <f>IFERROR(VLOOKUP(Tabla1[[#This Row],[FECHA]],'RECAUDOS LOCALES'!A:D,4,FALSE),0)</f>
        <v>3</v>
      </c>
      <c r="T3099" s="9">
        <f>IFERROR(VLOOKUP(Tabla1[[#This Row],[FECHA]],'RECAUDOS LOCALES'!A:D,3,FALSE),0)</f>
        <v>535600</v>
      </c>
      <c r="U3099" s="11">
        <f>IFERROR(VLOOKUP(Tabla1[[#This Row],[FECHA]],'RECAUDOS EXTERNOS'!A:D,4,FALSE),0)</f>
        <v>1</v>
      </c>
      <c r="V3099" s="9">
        <f>IFERROR(VLOOKUP(Tabla1[[#This Row],[FECHA]],'RECAUDOS EXTERNOS'!A:D,3,FALSE),0)</f>
        <v>127973</v>
      </c>
    </row>
    <row r="3100" spans="1:22" x14ac:dyDescent="0.25">
      <c r="A3100" s="1">
        <v>40659</v>
      </c>
      <c r="B3100" s="3" t="s">
        <v>2</v>
      </c>
      <c r="C3100" s="2">
        <v>40634</v>
      </c>
      <c r="D3100" s="5">
        <f>YEAR(Tabla1[[#This Row],[FECHA]])</f>
        <v>2011</v>
      </c>
      <c r="E3100" s="5">
        <f>IFERROR(VLOOKUP(Tabla1[[#This Row],[FECHA]],'COMPARENDOS TOTALES'!A:D,4,FALSE),0)</f>
        <v>1</v>
      </c>
      <c r="F3100" s="9">
        <f>IFERROR(VLOOKUP(Tabla1[[#This Row],[FECHA]],'COMPARENDOS TOTALES'!A:D,3,FALSE),0)</f>
        <v>267800</v>
      </c>
      <c r="G3100" s="5">
        <f>IFERROR(VLOOKUP(Tabla1[[#This Row],[FECHA]],EXONERACIONES!A:D,4,FALSE),0)</f>
        <v>0</v>
      </c>
      <c r="H3100" s="9">
        <f>IFERROR(VLOOKUP(Tabla1[[#This Row],[FECHA]],EXONERACIONES!A:D,3,FALSE),0)</f>
        <v>0</v>
      </c>
      <c r="I3100" s="5">
        <f>IFERROR(VLOOKUP(Tabla1[[#This Row],[FECHA]],'SIMIT CON RES'!A:D,4,FALSE),0)</f>
        <v>1</v>
      </c>
      <c r="J3100" s="9">
        <f>IFERROR(VLOOKUP(Tabla1[[#This Row],[FECHA]],'SIMIT CON RES'!A:D,3,FALSE),0)</f>
        <v>267800</v>
      </c>
      <c r="K3100">
        <f>IFERROR(VLOOKUP(Tabla1[[#This Row],[FECHA]],'SIMIT SIN RES'!A:D,4,FALSE),0)</f>
        <v>0</v>
      </c>
      <c r="L3100" s="9">
        <f>IFERROR(VLOOKUP(Tabla1[[#This Row],[FECHA]],'SIMIT SIN RES'!A:D,3,FALSE),0)</f>
        <v>0</v>
      </c>
      <c r="M3100" s="5">
        <f>IFERROR(VLOOKUP(Tabla1[[#This Row],[FECHA]],'RECAUDOS DE COMPARENDOS'!A:D,4,FALSE),0)</f>
        <v>0</v>
      </c>
      <c r="N3100" s="9">
        <f>IFERROR(VLOOKUP(Tabla1[[#This Row],[FECHA]],'RECAUDOS DE COMPARENDOS'!A:D,3,FALSE),0)</f>
        <v>0</v>
      </c>
      <c r="O3100" s="5">
        <f>IFERROR(VLOOKUP(Tabla1[[#This Row],[FECHA]],'RECAUDOS DE RESOLUCIONES'!A:D,4,FALSE),0)</f>
        <v>0</v>
      </c>
      <c r="P3100" s="9">
        <f>IFERROR(VLOOKUP(Tabla1[[#This Row],[FECHA]],'RECAUDOS DE RESOLUCIONES'!A:D,3,FALSE),0)</f>
        <v>0</v>
      </c>
      <c r="Q310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10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100" s="11">
        <f>IFERROR(VLOOKUP(Tabla1[[#This Row],[FECHA]],'RECAUDOS LOCALES'!A:D,4,FALSE),0)</f>
        <v>1</v>
      </c>
      <c r="T3100" s="9">
        <f>IFERROR(VLOOKUP(Tabla1[[#This Row],[FECHA]],'RECAUDOS LOCALES'!A:D,3,FALSE),0)</f>
        <v>133900</v>
      </c>
      <c r="U3100" s="11">
        <f>IFERROR(VLOOKUP(Tabla1[[#This Row],[FECHA]],'RECAUDOS EXTERNOS'!A:D,4,FALSE),0)</f>
        <v>4</v>
      </c>
      <c r="V3100" s="9">
        <f>IFERROR(VLOOKUP(Tabla1[[#This Row],[FECHA]],'RECAUDOS EXTERNOS'!A:D,3,FALSE),0)</f>
        <v>1392504</v>
      </c>
    </row>
    <row r="3101" spans="1:22" x14ac:dyDescent="0.25">
      <c r="A3101" s="1">
        <v>40660</v>
      </c>
      <c r="B3101" s="3" t="s">
        <v>3</v>
      </c>
      <c r="C3101" s="2">
        <v>40634</v>
      </c>
      <c r="D3101" s="5">
        <f>YEAR(Tabla1[[#This Row],[FECHA]])</f>
        <v>2011</v>
      </c>
      <c r="E3101" s="5">
        <f>IFERROR(VLOOKUP(Tabla1[[#This Row],[FECHA]],'COMPARENDOS TOTALES'!A:D,4,FALSE),0)</f>
        <v>4</v>
      </c>
      <c r="F3101" s="9">
        <f>IFERROR(VLOOKUP(Tabla1[[#This Row],[FECHA]],'COMPARENDOS TOTALES'!A:D,3,FALSE),0)</f>
        <v>1339000</v>
      </c>
      <c r="G3101" s="5">
        <f>IFERROR(VLOOKUP(Tabla1[[#This Row],[FECHA]],EXONERACIONES!A:D,4,FALSE),0)</f>
        <v>0</v>
      </c>
      <c r="H3101" s="9">
        <f>IFERROR(VLOOKUP(Tabla1[[#This Row],[FECHA]],EXONERACIONES!A:D,3,FALSE),0)</f>
        <v>0</v>
      </c>
      <c r="I3101" s="5">
        <f>IFERROR(VLOOKUP(Tabla1[[#This Row],[FECHA]],'SIMIT CON RES'!A:D,4,FALSE),0)</f>
        <v>2</v>
      </c>
      <c r="J3101" s="9">
        <f>IFERROR(VLOOKUP(Tabla1[[#This Row],[FECHA]],'SIMIT CON RES'!A:D,3,FALSE),0)</f>
        <v>803400</v>
      </c>
      <c r="K3101">
        <f>IFERROR(VLOOKUP(Tabla1[[#This Row],[FECHA]],'SIMIT SIN RES'!A:D,4,FALSE),0)</f>
        <v>0</v>
      </c>
      <c r="L3101" s="9">
        <f>IFERROR(VLOOKUP(Tabla1[[#This Row],[FECHA]],'SIMIT SIN RES'!A:D,3,FALSE),0)</f>
        <v>0</v>
      </c>
      <c r="M3101" s="5">
        <f>IFERROR(VLOOKUP(Tabla1[[#This Row],[FECHA]],'RECAUDOS DE COMPARENDOS'!A:D,4,FALSE),0)</f>
        <v>0</v>
      </c>
      <c r="N3101" s="9">
        <f>IFERROR(VLOOKUP(Tabla1[[#This Row],[FECHA]],'RECAUDOS DE COMPARENDOS'!A:D,3,FALSE),0)</f>
        <v>0</v>
      </c>
      <c r="O3101" s="5">
        <f>IFERROR(VLOOKUP(Tabla1[[#This Row],[FECHA]],'RECAUDOS DE RESOLUCIONES'!A:D,4,FALSE),0)</f>
        <v>0</v>
      </c>
      <c r="P3101" s="9">
        <f>IFERROR(VLOOKUP(Tabla1[[#This Row],[FECHA]],'RECAUDOS DE RESOLUCIONES'!A:D,3,FALSE),0)</f>
        <v>0</v>
      </c>
      <c r="Q310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3101" s="9">
        <f>Tabla1[V. COMPARENDOS]-(Tabla1[V. EXONERACIONES]+Tabla1[[#This Row],[V. SIMIT CON RESOLUCION]]+Tabla1[[#This Row],[V. SIMIT SIN RESOLUCION]]+Tabla1[[#This Row],[V. RECAUDOS COMPARENDOS]]+Tabla1[[#This Row],[V. RECAUDOS RESOLUCIONES]])</f>
        <v>535600</v>
      </c>
      <c r="S3101" s="11">
        <f>IFERROR(VLOOKUP(Tabla1[[#This Row],[FECHA]],'RECAUDOS LOCALES'!A:D,4,FALSE),0)</f>
        <v>2</v>
      </c>
      <c r="T3101" s="9">
        <f>IFERROR(VLOOKUP(Tabla1[[#This Row],[FECHA]],'RECAUDOS LOCALES'!A:D,3,FALSE),0)</f>
        <v>171413</v>
      </c>
      <c r="U3101" s="11">
        <f>IFERROR(VLOOKUP(Tabla1[[#This Row],[FECHA]],'RECAUDOS EXTERNOS'!A:D,4,FALSE),0)</f>
        <v>6</v>
      </c>
      <c r="V3101" s="9">
        <f>IFERROR(VLOOKUP(Tabla1[[#This Row],[FECHA]],'RECAUDOS EXTERNOS'!A:D,3,FALSE),0)</f>
        <v>1477588</v>
      </c>
    </row>
    <row r="3102" spans="1:22" x14ac:dyDescent="0.25">
      <c r="A3102" s="1">
        <v>40661</v>
      </c>
      <c r="B3102" s="3" t="s">
        <v>6</v>
      </c>
      <c r="C3102" s="2">
        <v>40634</v>
      </c>
      <c r="D3102" s="5">
        <f>YEAR(Tabla1[[#This Row],[FECHA]])</f>
        <v>2011</v>
      </c>
      <c r="E3102" s="5">
        <f>IFERROR(VLOOKUP(Tabla1[[#This Row],[FECHA]],'COMPARENDOS TOTALES'!A:D,4,FALSE),0)</f>
        <v>11</v>
      </c>
      <c r="F3102" s="9">
        <f>IFERROR(VLOOKUP(Tabla1[[#This Row],[FECHA]],'COMPARENDOS TOTALES'!A:D,3,FALSE),0)</f>
        <v>2606589</v>
      </c>
      <c r="G3102" s="5">
        <f>IFERROR(VLOOKUP(Tabla1[[#This Row],[FECHA]],EXONERACIONES!A:D,4,FALSE),0)</f>
        <v>1</v>
      </c>
      <c r="H3102" s="9">
        <f>IFERROR(VLOOKUP(Tabla1[[#This Row],[FECHA]],EXONERACIONES!A:D,3,FALSE),0)</f>
        <v>267800</v>
      </c>
      <c r="I3102" s="5">
        <f>IFERROR(VLOOKUP(Tabla1[[#This Row],[FECHA]],'SIMIT CON RES'!A:D,4,FALSE),0)</f>
        <v>7</v>
      </c>
      <c r="J3102" s="9">
        <f>IFERROR(VLOOKUP(Tabla1[[#This Row],[FECHA]],'SIMIT CON RES'!A:D,3,FALSE),0)</f>
        <v>1517535</v>
      </c>
      <c r="K3102">
        <f>IFERROR(VLOOKUP(Tabla1[[#This Row],[FECHA]],'SIMIT SIN RES'!A:D,4,FALSE),0)</f>
        <v>0</v>
      </c>
      <c r="L3102" s="9">
        <f>IFERROR(VLOOKUP(Tabla1[[#This Row],[FECHA]],'SIMIT SIN RES'!A:D,3,FALSE),0)</f>
        <v>0</v>
      </c>
      <c r="M3102" s="5">
        <f>IFERROR(VLOOKUP(Tabla1[[#This Row],[FECHA]],'RECAUDOS DE COMPARENDOS'!A:D,4,FALSE),0)</f>
        <v>0</v>
      </c>
      <c r="N3102" s="9">
        <f>IFERROR(VLOOKUP(Tabla1[[#This Row],[FECHA]],'RECAUDOS DE COMPARENDOS'!A:D,3,FALSE),0)</f>
        <v>0</v>
      </c>
      <c r="O3102" s="5">
        <f>IFERROR(VLOOKUP(Tabla1[[#This Row],[FECHA]],'RECAUDOS DE RESOLUCIONES'!A:D,4,FALSE),0)</f>
        <v>1</v>
      </c>
      <c r="P3102" s="9">
        <f>IFERROR(VLOOKUP(Tabla1[[#This Row],[FECHA]],'RECAUDOS DE RESOLUCIONES'!A:D,3,FALSE),0)</f>
        <v>142827</v>
      </c>
      <c r="Q310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3102" s="9">
        <f>Tabla1[V. COMPARENDOS]-(Tabla1[V. EXONERACIONES]+Tabla1[[#This Row],[V. SIMIT CON RESOLUCION]]+Tabla1[[#This Row],[V. SIMIT SIN RESOLUCION]]+Tabla1[[#This Row],[V. RECAUDOS COMPARENDOS]]+Tabla1[[#This Row],[V. RECAUDOS RESOLUCIONES]])</f>
        <v>678427</v>
      </c>
      <c r="S3102" s="11">
        <f>IFERROR(VLOOKUP(Tabla1[[#This Row],[FECHA]],'RECAUDOS LOCALES'!A:D,4,FALSE),0)</f>
        <v>0</v>
      </c>
      <c r="T3102" s="9">
        <f>IFERROR(VLOOKUP(Tabla1[[#This Row],[FECHA]],'RECAUDOS LOCALES'!A:D,3,FALSE),0)</f>
        <v>0</v>
      </c>
      <c r="U3102" s="11">
        <f>IFERROR(VLOOKUP(Tabla1[[#This Row],[FECHA]],'RECAUDOS EXTERNOS'!A:D,4,FALSE),0)</f>
        <v>1</v>
      </c>
      <c r="V3102" s="9">
        <f>IFERROR(VLOOKUP(Tabla1[[#This Row],[FECHA]],'RECAUDOS EXTERNOS'!A:D,3,FALSE),0)</f>
        <v>135956</v>
      </c>
    </row>
    <row r="3103" spans="1:22" x14ac:dyDescent="0.25">
      <c r="A3103" s="1">
        <v>40662</v>
      </c>
      <c r="B3103" s="3" t="s">
        <v>0</v>
      </c>
      <c r="C3103" s="2">
        <v>40634</v>
      </c>
      <c r="D3103" s="5">
        <f>YEAR(Tabla1[[#This Row],[FECHA]])</f>
        <v>2011</v>
      </c>
      <c r="E3103" s="5">
        <f>IFERROR(VLOOKUP(Tabla1[[#This Row],[FECHA]],'COMPARENDOS TOTALES'!A:D,4,FALSE),0)</f>
        <v>5</v>
      </c>
      <c r="F3103" s="9">
        <f>IFERROR(VLOOKUP(Tabla1[[#This Row],[FECHA]],'COMPARENDOS TOTALES'!A:D,3,FALSE),0)</f>
        <v>1874600</v>
      </c>
      <c r="G3103" s="5">
        <f>IFERROR(VLOOKUP(Tabla1[[#This Row],[FECHA]],EXONERACIONES!A:D,4,FALSE),0)</f>
        <v>0</v>
      </c>
      <c r="H3103" s="9">
        <f>IFERROR(VLOOKUP(Tabla1[[#This Row],[FECHA]],EXONERACIONES!A:D,3,FALSE),0)</f>
        <v>0</v>
      </c>
      <c r="I3103" s="5">
        <f>IFERROR(VLOOKUP(Tabla1[[#This Row],[FECHA]],'SIMIT CON RES'!A:D,4,FALSE),0)</f>
        <v>5</v>
      </c>
      <c r="J3103" s="9">
        <f>IFERROR(VLOOKUP(Tabla1[[#This Row],[FECHA]],'SIMIT CON RES'!A:D,3,FALSE),0)</f>
        <v>1874600</v>
      </c>
      <c r="K3103">
        <f>IFERROR(VLOOKUP(Tabla1[[#This Row],[FECHA]],'SIMIT SIN RES'!A:D,4,FALSE),0)</f>
        <v>0</v>
      </c>
      <c r="L3103" s="9">
        <f>IFERROR(VLOOKUP(Tabla1[[#This Row],[FECHA]],'SIMIT SIN RES'!A:D,3,FALSE),0)</f>
        <v>0</v>
      </c>
      <c r="M3103" s="5">
        <f>IFERROR(VLOOKUP(Tabla1[[#This Row],[FECHA]],'RECAUDOS DE COMPARENDOS'!A:D,4,FALSE),0)</f>
        <v>0</v>
      </c>
      <c r="N3103" s="9">
        <f>IFERROR(VLOOKUP(Tabla1[[#This Row],[FECHA]],'RECAUDOS DE COMPARENDOS'!A:D,3,FALSE),0)</f>
        <v>0</v>
      </c>
      <c r="O3103" s="5">
        <f>IFERROR(VLOOKUP(Tabla1[[#This Row],[FECHA]],'RECAUDOS DE RESOLUCIONES'!A:D,4,FALSE),0)</f>
        <v>0</v>
      </c>
      <c r="P3103" s="9">
        <f>IFERROR(VLOOKUP(Tabla1[[#This Row],[FECHA]],'RECAUDOS DE RESOLUCIONES'!A:D,3,FALSE),0)</f>
        <v>0</v>
      </c>
      <c r="Q310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10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103" s="11">
        <f>IFERROR(VLOOKUP(Tabla1[[#This Row],[FECHA]],'RECAUDOS LOCALES'!A:D,4,FALSE),0)</f>
        <v>1</v>
      </c>
      <c r="T3103" s="9">
        <f>IFERROR(VLOOKUP(Tabla1[[#This Row],[FECHA]],'RECAUDOS LOCALES'!A:D,3,FALSE),0)</f>
        <v>133900</v>
      </c>
      <c r="U3103" s="11">
        <f>IFERROR(VLOOKUP(Tabla1[[#This Row],[FECHA]],'RECAUDOS EXTERNOS'!A:D,4,FALSE),0)</f>
        <v>1</v>
      </c>
      <c r="V3103" s="9">
        <f>IFERROR(VLOOKUP(Tabla1[[#This Row],[FECHA]],'RECAUDOS EXTERNOS'!A:D,3,FALSE),0)</f>
        <v>242580</v>
      </c>
    </row>
    <row r="3104" spans="1:22" x14ac:dyDescent="0.25">
      <c r="A3104" s="1">
        <v>40663</v>
      </c>
      <c r="B3104" s="3" t="s">
        <v>5</v>
      </c>
      <c r="C3104" s="2">
        <v>40634</v>
      </c>
      <c r="D3104" s="5">
        <f>YEAR(Tabla1[[#This Row],[FECHA]])</f>
        <v>2011</v>
      </c>
      <c r="E3104" s="5">
        <f>IFERROR(VLOOKUP(Tabla1[[#This Row],[FECHA]],'COMPARENDOS TOTALES'!A:D,4,FALSE),0)</f>
        <v>7</v>
      </c>
      <c r="F3104" s="9">
        <f>IFERROR(VLOOKUP(Tabla1[[#This Row],[FECHA]],'COMPARENDOS TOTALES'!A:D,3,FALSE),0)</f>
        <v>2767267</v>
      </c>
      <c r="G3104" s="5">
        <f>IFERROR(VLOOKUP(Tabla1[[#This Row],[FECHA]],EXONERACIONES!A:D,4,FALSE),0)</f>
        <v>0</v>
      </c>
      <c r="H3104" s="9">
        <f>IFERROR(VLOOKUP(Tabla1[[#This Row],[FECHA]],EXONERACIONES!A:D,3,FALSE),0)</f>
        <v>0</v>
      </c>
      <c r="I3104" s="5">
        <f>IFERROR(VLOOKUP(Tabla1[[#This Row],[FECHA]],'SIMIT CON RES'!A:D,4,FALSE),0)</f>
        <v>5</v>
      </c>
      <c r="J3104" s="9">
        <f>IFERROR(VLOOKUP(Tabla1[[#This Row],[FECHA]],'SIMIT CON RES'!A:D,3,FALSE),0)</f>
        <v>1963867</v>
      </c>
      <c r="K3104">
        <f>IFERROR(VLOOKUP(Tabla1[[#This Row],[FECHA]],'SIMIT SIN RES'!A:D,4,FALSE),0)</f>
        <v>0</v>
      </c>
      <c r="L3104" s="9">
        <f>IFERROR(VLOOKUP(Tabla1[[#This Row],[FECHA]],'SIMIT SIN RES'!A:D,3,FALSE),0)</f>
        <v>0</v>
      </c>
      <c r="M3104" s="5">
        <f>IFERROR(VLOOKUP(Tabla1[[#This Row],[FECHA]],'RECAUDOS DE COMPARENDOS'!A:D,4,FALSE),0)</f>
        <v>1</v>
      </c>
      <c r="N3104" s="9">
        <f>IFERROR(VLOOKUP(Tabla1[[#This Row],[FECHA]],'RECAUDOS DE COMPARENDOS'!A:D,3,FALSE),0)</f>
        <v>267800</v>
      </c>
      <c r="O3104" s="5">
        <f>IFERROR(VLOOKUP(Tabla1[[#This Row],[FECHA]],'RECAUDOS DE RESOLUCIONES'!A:D,4,FALSE),0)</f>
        <v>0</v>
      </c>
      <c r="P3104" s="9">
        <f>IFERROR(VLOOKUP(Tabla1[[#This Row],[FECHA]],'RECAUDOS DE RESOLUCIONES'!A:D,3,FALSE),0)</f>
        <v>0</v>
      </c>
      <c r="Q310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104" s="9">
        <f>Tabla1[V. COMPARENDOS]-(Tabla1[V. EXONERACIONES]+Tabla1[[#This Row],[V. SIMIT CON RESOLUCION]]+Tabla1[[#This Row],[V. SIMIT SIN RESOLUCION]]+Tabla1[[#This Row],[V. RECAUDOS COMPARENDOS]]+Tabla1[[#This Row],[V. RECAUDOS RESOLUCIONES]])</f>
        <v>535600</v>
      </c>
      <c r="S3104" s="11">
        <f>IFERROR(VLOOKUP(Tabla1[[#This Row],[FECHA]],'RECAUDOS LOCALES'!A:D,4,FALSE),0)</f>
        <v>0</v>
      </c>
      <c r="T3104" s="9">
        <f>IFERROR(VLOOKUP(Tabla1[[#This Row],[FECHA]],'RECAUDOS LOCALES'!A:D,3,FALSE),0)</f>
        <v>0</v>
      </c>
      <c r="U3104" s="11">
        <f>IFERROR(VLOOKUP(Tabla1[[#This Row],[FECHA]],'RECAUDOS EXTERNOS'!A:D,4,FALSE),0)</f>
        <v>0</v>
      </c>
      <c r="V3104" s="9">
        <f>IFERROR(VLOOKUP(Tabla1[[#This Row],[FECHA]],'RECAUDOS EXTERNOS'!A:D,3,FALSE),0)</f>
        <v>0</v>
      </c>
    </row>
    <row r="3105" spans="1:22" x14ac:dyDescent="0.25">
      <c r="A3105" s="1">
        <v>40664</v>
      </c>
      <c r="B3105" s="3" t="s">
        <v>4</v>
      </c>
      <c r="C3105" s="2">
        <v>40664</v>
      </c>
      <c r="D3105" s="5">
        <f>YEAR(Tabla1[[#This Row],[FECHA]])</f>
        <v>2011</v>
      </c>
      <c r="E3105" s="5">
        <f>IFERROR(VLOOKUP(Tabla1[[#This Row],[FECHA]],'COMPARENDOS TOTALES'!A:D,4,FALSE),0)</f>
        <v>17</v>
      </c>
      <c r="F3105" s="9">
        <f>IFERROR(VLOOKUP(Tabla1[[#This Row],[FECHA]],'COMPARENDOS TOTALES'!A:D,3,FALSE),0)</f>
        <v>10587027</v>
      </c>
      <c r="G3105" s="5">
        <f>IFERROR(VLOOKUP(Tabla1[[#This Row],[FECHA]],EXONERACIONES!A:D,4,FALSE),0)</f>
        <v>1</v>
      </c>
      <c r="H3105" s="9">
        <f>IFERROR(VLOOKUP(Tabla1[[#This Row],[FECHA]],EXONERACIONES!A:D,3,FALSE),0)</f>
        <v>267800</v>
      </c>
      <c r="I3105" s="5">
        <f>IFERROR(VLOOKUP(Tabla1[[#This Row],[FECHA]],'SIMIT CON RES'!A:D,4,FALSE),0)</f>
        <v>14</v>
      </c>
      <c r="J3105" s="9">
        <f>IFERROR(VLOOKUP(Tabla1[[#This Row],[FECHA]],'SIMIT CON RES'!A:D,3,FALSE),0)</f>
        <v>8712427</v>
      </c>
      <c r="K3105">
        <f>IFERROR(VLOOKUP(Tabla1[[#This Row],[FECHA]],'SIMIT SIN RES'!A:D,4,FALSE),0)</f>
        <v>0</v>
      </c>
      <c r="L3105" s="9">
        <f>IFERROR(VLOOKUP(Tabla1[[#This Row],[FECHA]],'SIMIT SIN RES'!A:D,3,FALSE),0)</f>
        <v>0</v>
      </c>
      <c r="M3105" s="5">
        <f>IFERROR(VLOOKUP(Tabla1[[#This Row],[FECHA]],'RECAUDOS DE COMPARENDOS'!A:D,4,FALSE),0)</f>
        <v>0</v>
      </c>
      <c r="N3105" s="9">
        <f>IFERROR(VLOOKUP(Tabla1[[#This Row],[FECHA]],'RECAUDOS DE COMPARENDOS'!A:D,3,FALSE),0)</f>
        <v>0</v>
      </c>
      <c r="O3105" s="5">
        <f>IFERROR(VLOOKUP(Tabla1[[#This Row],[FECHA]],'RECAUDOS DE RESOLUCIONES'!A:D,4,FALSE),0)</f>
        <v>0</v>
      </c>
      <c r="P3105" s="9">
        <f>IFERROR(VLOOKUP(Tabla1[[#This Row],[FECHA]],'RECAUDOS DE RESOLUCIONES'!A:D,3,FALSE),0)</f>
        <v>0</v>
      </c>
      <c r="Q310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3105" s="9">
        <f>Tabla1[V. COMPARENDOS]-(Tabla1[V. EXONERACIONES]+Tabla1[[#This Row],[V. SIMIT CON RESOLUCION]]+Tabla1[[#This Row],[V. SIMIT SIN RESOLUCION]]+Tabla1[[#This Row],[V. RECAUDOS COMPARENDOS]]+Tabla1[[#This Row],[V. RECAUDOS RESOLUCIONES]])</f>
        <v>1606800</v>
      </c>
      <c r="S3105" s="11">
        <f>IFERROR(VLOOKUP(Tabla1[[#This Row],[FECHA]],'RECAUDOS LOCALES'!A:D,4,FALSE),0)</f>
        <v>0</v>
      </c>
      <c r="T3105" s="9">
        <f>IFERROR(VLOOKUP(Tabla1[[#This Row],[FECHA]],'RECAUDOS LOCALES'!A:D,3,FALSE),0)</f>
        <v>0</v>
      </c>
      <c r="U3105" s="11">
        <f>IFERROR(VLOOKUP(Tabla1[[#This Row],[FECHA]],'RECAUDOS EXTERNOS'!A:D,4,FALSE),0)</f>
        <v>0</v>
      </c>
      <c r="V3105" s="9">
        <f>IFERROR(VLOOKUP(Tabla1[[#This Row],[FECHA]],'RECAUDOS EXTERNOS'!A:D,3,FALSE),0)</f>
        <v>0</v>
      </c>
    </row>
    <row r="3106" spans="1:22" x14ac:dyDescent="0.25">
      <c r="A3106" s="1">
        <v>40665</v>
      </c>
      <c r="B3106" s="3" t="s">
        <v>1</v>
      </c>
      <c r="C3106" s="2">
        <v>40664</v>
      </c>
      <c r="D3106" s="5">
        <f>YEAR(Tabla1[[#This Row],[FECHA]])</f>
        <v>2011</v>
      </c>
      <c r="E3106" s="5">
        <f>IFERROR(VLOOKUP(Tabla1[[#This Row],[FECHA]],'COMPARENDOS TOTALES'!A:D,4,FALSE),0)</f>
        <v>3</v>
      </c>
      <c r="F3106" s="9">
        <f>IFERROR(VLOOKUP(Tabla1[[#This Row],[FECHA]],'COMPARENDOS TOTALES'!A:D,3,FALSE),0)</f>
        <v>1874600</v>
      </c>
      <c r="G3106" s="5">
        <f>IFERROR(VLOOKUP(Tabla1[[#This Row],[FECHA]],EXONERACIONES!A:D,4,FALSE),0)</f>
        <v>0</v>
      </c>
      <c r="H3106" s="9">
        <f>IFERROR(VLOOKUP(Tabla1[[#This Row],[FECHA]],EXONERACIONES!A:D,3,FALSE),0)</f>
        <v>0</v>
      </c>
      <c r="I3106" s="5">
        <f>IFERROR(VLOOKUP(Tabla1[[#This Row],[FECHA]],'SIMIT CON RES'!A:D,4,FALSE),0)</f>
        <v>3</v>
      </c>
      <c r="J3106" s="9">
        <f>IFERROR(VLOOKUP(Tabla1[[#This Row],[FECHA]],'SIMIT CON RES'!A:D,3,FALSE),0)</f>
        <v>1874600</v>
      </c>
      <c r="K3106">
        <f>IFERROR(VLOOKUP(Tabla1[[#This Row],[FECHA]],'SIMIT SIN RES'!A:D,4,FALSE),0)</f>
        <v>0</v>
      </c>
      <c r="L3106" s="9">
        <f>IFERROR(VLOOKUP(Tabla1[[#This Row],[FECHA]],'SIMIT SIN RES'!A:D,3,FALSE),0)</f>
        <v>0</v>
      </c>
      <c r="M3106" s="5">
        <f>IFERROR(VLOOKUP(Tabla1[[#This Row],[FECHA]],'RECAUDOS DE COMPARENDOS'!A:D,4,FALSE),0)</f>
        <v>0</v>
      </c>
      <c r="N3106" s="9">
        <f>IFERROR(VLOOKUP(Tabla1[[#This Row],[FECHA]],'RECAUDOS DE COMPARENDOS'!A:D,3,FALSE),0)</f>
        <v>0</v>
      </c>
      <c r="O3106" s="5">
        <f>IFERROR(VLOOKUP(Tabla1[[#This Row],[FECHA]],'RECAUDOS DE RESOLUCIONES'!A:D,4,FALSE),0)</f>
        <v>0</v>
      </c>
      <c r="P3106" s="9">
        <f>IFERROR(VLOOKUP(Tabla1[[#This Row],[FECHA]],'RECAUDOS DE RESOLUCIONES'!A:D,3,FALSE),0)</f>
        <v>0</v>
      </c>
      <c r="Q310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10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106" s="11">
        <f>IFERROR(VLOOKUP(Tabla1[[#This Row],[FECHA]],'RECAUDOS LOCALES'!A:D,4,FALSE),0)</f>
        <v>0</v>
      </c>
      <c r="T3106" s="9">
        <f>IFERROR(VLOOKUP(Tabla1[[#This Row],[FECHA]],'RECAUDOS LOCALES'!A:D,3,FALSE),0)</f>
        <v>0</v>
      </c>
      <c r="U3106" s="11">
        <f>IFERROR(VLOOKUP(Tabla1[[#This Row],[FECHA]],'RECAUDOS EXTERNOS'!A:D,4,FALSE),0)</f>
        <v>2</v>
      </c>
      <c r="V3106" s="9">
        <f>IFERROR(VLOOKUP(Tabla1[[#This Row],[FECHA]],'RECAUDOS EXTERNOS'!A:D,3,FALSE),0)</f>
        <v>508579</v>
      </c>
    </row>
    <row r="3107" spans="1:22" x14ac:dyDescent="0.25">
      <c r="A3107" s="1">
        <v>40666</v>
      </c>
      <c r="B3107" s="3" t="s">
        <v>2</v>
      </c>
      <c r="C3107" s="2">
        <v>40664</v>
      </c>
      <c r="D3107" s="5">
        <f>YEAR(Tabla1[[#This Row],[FECHA]])</f>
        <v>2011</v>
      </c>
      <c r="E3107" s="5">
        <f>IFERROR(VLOOKUP(Tabla1[[#This Row],[FECHA]],'COMPARENDOS TOTALES'!A:D,4,FALSE),0)</f>
        <v>11</v>
      </c>
      <c r="F3107" s="9">
        <f>IFERROR(VLOOKUP(Tabla1[[#This Row],[FECHA]],'COMPARENDOS TOTALES'!A:D,3,FALSE),0)</f>
        <v>3079700</v>
      </c>
      <c r="G3107" s="5">
        <f>IFERROR(VLOOKUP(Tabla1[[#This Row],[FECHA]],EXONERACIONES!A:D,4,FALSE),0)</f>
        <v>0</v>
      </c>
      <c r="H3107" s="9">
        <f>IFERROR(VLOOKUP(Tabla1[[#This Row],[FECHA]],EXONERACIONES!A:D,3,FALSE),0)</f>
        <v>0</v>
      </c>
      <c r="I3107" s="5">
        <f>IFERROR(VLOOKUP(Tabla1[[#This Row],[FECHA]],'SIMIT CON RES'!A:D,4,FALSE),0)</f>
        <v>9</v>
      </c>
      <c r="J3107" s="9">
        <f>IFERROR(VLOOKUP(Tabla1[[#This Row],[FECHA]],'SIMIT CON RES'!A:D,3,FALSE),0)</f>
        <v>2678000</v>
      </c>
      <c r="K3107">
        <f>IFERROR(VLOOKUP(Tabla1[[#This Row],[FECHA]],'SIMIT SIN RES'!A:D,4,FALSE),0)</f>
        <v>0</v>
      </c>
      <c r="L3107" s="9">
        <f>IFERROR(VLOOKUP(Tabla1[[#This Row],[FECHA]],'SIMIT SIN RES'!A:D,3,FALSE),0)</f>
        <v>0</v>
      </c>
      <c r="M3107" s="5">
        <f>IFERROR(VLOOKUP(Tabla1[[#This Row],[FECHA]],'RECAUDOS DE COMPARENDOS'!A:D,4,FALSE),0)</f>
        <v>1</v>
      </c>
      <c r="N3107" s="9">
        <f>IFERROR(VLOOKUP(Tabla1[[#This Row],[FECHA]],'RECAUDOS DE COMPARENDOS'!A:D,3,FALSE),0)</f>
        <v>133900</v>
      </c>
      <c r="O3107" s="5">
        <f>IFERROR(VLOOKUP(Tabla1[[#This Row],[FECHA]],'RECAUDOS DE RESOLUCIONES'!A:D,4,FALSE),0)</f>
        <v>0</v>
      </c>
      <c r="P3107" s="9">
        <f>IFERROR(VLOOKUP(Tabla1[[#This Row],[FECHA]],'RECAUDOS DE RESOLUCIONES'!A:D,3,FALSE),0)</f>
        <v>0</v>
      </c>
      <c r="Q310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107" s="9">
        <f>Tabla1[V. COMPARENDOS]-(Tabla1[V. EXONERACIONES]+Tabla1[[#This Row],[V. SIMIT CON RESOLUCION]]+Tabla1[[#This Row],[V. SIMIT SIN RESOLUCION]]+Tabla1[[#This Row],[V. RECAUDOS COMPARENDOS]]+Tabla1[[#This Row],[V. RECAUDOS RESOLUCIONES]])</f>
        <v>267800</v>
      </c>
      <c r="S3107" s="11">
        <f>IFERROR(VLOOKUP(Tabla1[[#This Row],[FECHA]],'RECAUDOS LOCALES'!A:D,4,FALSE),0)</f>
        <v>0</v>
      </c>
      <c r="T3107" s="9">
        <f>IFERROR(VLOOKUP(Tabla1[[#This Row],[FECHA]],'RECAUDOS LOCALES'!A:D,3,FALSE),0)</f>
        <v>0</v>
      </c>
      <c r="U3107" s="11">
        <f>IFERROR(VLOOKUP(Tabla1[[#This Row],[FECHA]],'RECAUDOS EXTERNOS'!A:D,4,FALSE),0)</f>
        <v>4</v>
      </c>
      <c r="V3107" s="9">
        <f>IFERROR(VLOOKUP(Tabla1[[#This Row],[FECHA]],'RECAUDOS EXTERNOS'!A:D,3,FALSE),0)</f>
        <v>1362276</v>
      </c>
    </row>
    <row r="3108" spans="1:22" x14ac:dyDescent="0.25">
      <c r="A3108" s="1">
        <v>40667</v>
      </c>
      <c r="B3108" s="3" t="s">
        <v>3</v>
      </c>
      <c r="C3108" s="2">
        <v>40664</v>
      </c>
      <c r="D3108" s="5">
        <f>YEAR(Tabla1[[#This Row],[FECHA]])</f>
        <v>2011</v>
      </c>
      <c r="E3108" s="5">
        <f>IFERROR(VLOOKUP(Tabla1[[#This Row],[FECHA]],'COMPARENDOS TOTALES'!A:D,4,FALSE),0)</f>
        <v>14</v>
      </c>
      <c r="F3108" s="9">
        <f>IFERROR(VLOOKUP(Tabla1[[#This Row],[FECHA]],'COMPARENDOS TOTALES'!A:D,3,FALSE),0)</f>
        <v>4820400</v>
      </c>
      <c r="G3108" s="5">
        <f>IFERROR(VLOOKUP(Tabla1[[#This Row],[FECHA]],EXONERACIONES!A:D,4,FALSE),0)</f>
        <v>2</v>
      </c>
      <c r="H3108" s="9">
        <f>IFERROR(VLOOKUP(Tabla1[[#This Row],[FECHA]],EXONERACIONES!A:D,3,FALSE),0)</f>
        <v>803400</v>
      </c>
      <c r="I3108" s="5">
        <f>IFERROR(VLOOKUP(Tabla1[[#This Row],[FECHA]],'SIMIT CON RES'!A:D,4,FALSE),0)</f>
        <v>10</v>
      </c>
      <c r="J3108" s="9">
        <f>IFERROR(VLOOKUP(Tabla1[[#This Row],[FECHA]],'SIMIT CON RES'!A:D,3,FALSE),0)</f>
        <v>3481400</v>
      </c>
      <c r="K3108">
        <f>IFERROR(VLOOKUP(Tabla1[[#This Row],[FECHA]],'SIMIT SIN RES'!A:D,4,FALSE),0)</f>
        <v>0</v>
      </c>
      <c r="L3108" s="9">
        <f>IFERROR(VLOOKUP(Tabla1[[#This Row],[FECHA]],'SIMIT SIN RES'!A:D,3,FALSE),0)</f>
        <v>0</v>
      </c>
      <c r="M3108" s="5">
        <f>IFERROR(VLOOKUP(Tabla1[[#This Row],[FECHA]],'RECAUDOS DE COMPARENDOS'!A:D,4,FALSE),0)</f>
        <v>0</v>
      </c>
      <c r="N3108" s="9">
        <f>IFERROR(VLOOKUP(Tabla1[[#This Row],[FECHA]],'RECAUDOS DE COMPARENDOS'!A:D,3,FALSE),0)</f>
        <v>0</v>
      </c>
      <c r="O3108" s="5">
        <f>IFERROR(VLOOKUP(Tabla1[[#This Row],[FECHA]],'RECAUDOS DE RESOLUCIONES'!A:D,4,FALSE),0)</f>
        <v>0</v>
      </c>
      <c r="P3108" s="9">
        <f>IFERROR(VLOOKUP(Tabla1[[#This Row],[FECHA]],'RECAUDOS DE RESOLUCIONES'!A:D,3,FALSE),0)</f>
        <v>0</v>
      </c>
      <c r="Q310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3108" s="9">
        <f>Tabla1[V. COMPARENDOS]-(Tabla1[V. EXONERACIONES]+Tabla1[[#This Row],[V. SIMIT CON RESOLUCION]]+Tabla1[[#This Row],[V. SIMIT SIN RESOLUCION]]+Tabla1[[#This Row],[V. RECAUDOS COMPARENDOS]]+Tabla1[[#This Row],[V. RECAUDOS RESOLUCIONES]])</f>
        <v>535600</v>
      </c>
      <c r="S3108" s="11">
        <f>IFERROR(VLOOKUP(Tabla1[[#This Row],[FECHA]],'RECAUDOS LOCALES'!A:D,4,FALSE),0)</f>
        <v>1</v>
      </c>
      <c r="T3108" s="9">
        <f>IFERROR(VLOOKUP(Tabla1[[#This Row],[FECHA]],'RECAUDOS LOCALES'!A:D,3,FALSE),0)</f>
        <v>100000</v>
      </c>
      <c r="U3108" s="11">
        <f>IFERROR(VLOOKUP(Tabla1[[#This Row],[FECHA]],'RECAUDOS EXTERNOS'!A:D,4,FALSE),0)</f>
        <v>3</v>
      </c>
      <c r="V3108" s="9">
        <f>IFERROR(VLOOKUP(Tabla1[[#This Row],[FECHA]],'RECAUDOS EXTERNOS'!A:D,3,FALSE),0)</f>
        <v>1014320</v>
      </c>
    </row>
    <row r="3109" spans="1:22" x14ac:dyDescent="0.25">
      <c r="A3109" s="1">
        <v>40668</v>
      </c>
      <c r="B3109" s="3" t="s">
        <v>6</v>
      </c>
      <c r="C3109" s="2">
        <v>40664</v>
      </c>
      <c r="D3109" s="5">
        <f>YEAR(Tabla1[[#This Row],[FECHA]])</f>
        <v>2011</v>
      </c>
      <c r="E3109" s="5">
        <f>IFERROR(VLOOKUP(Tabla1[[#This Row],[FECHA]],'COMPARENDOS TOTALES'!A:D,4,FALSE),0)</f>
        <v>15</v>
      </c>
      <c r="F3109" s="9">
        <f>IFERROR(VLOOKUP(Tabla1[[#This Row],[FECHA]],'COMPARENDOS TOTALES'!A:D,3,FALSE),0)</f>
        <v>4695427</v>
      </c>
      <c r="G3109" s="5">
        <f>IFERROR(VLOOKUP(Tabla1[[#This Row],[FECHA]],EXONERACIONES!A:D,4,FALSE),0)</f>
        <v>0</v>
      </c>
      <c r="H3109" s="9">
        <f>IFERROR(VLOOKUP(Tabla1[[#This Row],[FECHA]],EXONERACIONES!A:D,3,FALSE),0)</f>
        <v>0</v>
      </c>
      <c r="I3109" s="5">
        <f>IFERROR(VLOOKUP(Tabla1[[#This Row],[FECHA]],'SIMIT CON RES'!A:D,4,FALSE),0)</f>
        <v>13</v>
      </c>
      <c r="J3109" s="9">
        <f>IFERROR(VLOOKUP(Tabla1[[#This Row],[FECHA]],'SIMIT CON RES'!A:D,3,FALSE),0)</f>
        <v>4159827</v>
      </c>
      <c r="K3109">
        <f>IFERROR(VLOOKUP(Tabla1[[#This Row],[FECHA]],'SIMIT SIN RES'!A:D,4,FALSE),0)</f>
        <v>0</v>
      </c>
      <c r="L3109" s="9">
        <f>IFERROR(VLOOKUP(Tabla1[[#This Row],[FECHA]],'SIMIT SIN RES'!A:D,3,FALSE),0)</f>
        <v>0</v>
      </c>
      <c r="M3109" s="5">
        <f>IFERROR(VLOOKUP(Tabla1[[#This Row],[FECHA]],'RECAUDOS DE COMPARENDOS'!A:D,4,FALSE),0)</f>
        <v>1</v>
      </c>
      <c r="N3109" s="9">
        <f>IFERROR(VLOOKUP(Tabla1[[#This Row],[FECHA]],'RECAUDOS DE COMPARENDOS'!A:D,3,FALSE),0)</f>
        <v>267800</v>
      </c>
      <c r="O3109" s="5">
        <f>IFERROR(VLOOKUP(Tabla1[[#This Row],[FECHA]],'RECAUDOS DE RESOLUCIONES'!A:D,4,FALSE),0)</f>
        <v>0</v>
      </c>
      <c r="P3109" s="9">
        <f>IFERROR(VLOOKUP(Tabla1[[#This Row],[FECHA]],'RECAUDOS DE RESOLUCIONES'!A:D,3,FALSE),0)</f>
        <v>0</v>
      </c>
      <c r="Q310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109" s="9">
        <f>Tabla1[V. COMPARENDOS]-(Tabla1[V. EXONERACIONES]+Tabla1[[#This Row],[V. SIMIT CON RESOLUCION]]+Tabla1[[#This Row],[V. SIMIT SIN RESOLUCION]]+Tabla1[[#This Row],[V. RECAUDOS COMPARENDOS]]+Tabla1[[#This Row],[V. RECAUDOS RESOLUCIONES]])</f>
        <v>267800</v>
      </c>
      <c r="S3109" s="11">
        <f>IFERROR(VLOOKUP(Tabla1[[#This Row],[FECHA]],'RECAUDOS LOCALES'!A:D,4,FALSE),0)</f>
        <v>2</v>
      </c>
      <c r="T3109" s="9">
        <f>IFERROR(VLOOKUP(Tabla1[[#This Row],[FECHA]],'RECAUDOS LOCALES'!A:D,3,FALSE),0)</f>
        <v>401700</v>
      </c>
      <c r="U3109" s="11">
        <f>IFERROR(VLOOKUP(Tabla1[[#This Row],[FECHA]],'RECAUDOS EXTERNOS'!A:D,4,FALSE),0)</f>
        <v>1</v>
      </c>
      <c r="V3109" s="9">
        <f>IFERROR(VLOOKUP(Tabla1[[#This Row],[FECHA]],'RECAUDOS EXTERNOS'!A:D,3,FALSE),0)</f>
        <v>242580</v>
      </c>
    </row>
    <row r="3110" spans="1:22" x14ac:dyDescent="0.25">
      <c r="A3110" s="1">
        <v>40669</v>
      </c>
      <c r="B3110" s="3" t="s">
        <v>0</v>
      </c>
      <c r="C3110" s="2">
        <v>40664</v>
      </c>
      <c r="D3110" s="5">
        <f>YEAR(Tabla1[[#This Row],[FECHA]])</f>
        <v>2011</v>
      </c>
      <c r="E3110" s="5">
        <f>IFERROR(VLOOKUP(Tabla1[[#This Row],[FECHA]],'COMPARENDOS TOTALES'!A:D,4,FALSE),0)</f>
        <v>7</v>
      </c>
      <c r="F3110" s="9">
        <f>IFERROR(VLOOKUP(Tabla1[[#This Row],[FECHA]],'COMPARENDOS TOTALES'!A:D,3,FALSE),0)</f>
        <v>2678000</v>
      </c>
      <c r="G3110" s="5">
        <f>IFERROR(VLOOKUP(Tabla1[[#This Row],[FECHA]],EXONERACIONES!A:D,4,FALSE),0)</f>
        <v>0</v>
      </c>
      <c r="H3110" s="9">
        <f>IFERROR(VLOOKUP(Tabla1[[#This Row],[FECHA]],EXONERACIONES!A:D,3,FALSE),0)</f>
        <v>0</v>
      </c>
      <c r="I3110" s="5">
        <f>IFERROR(VLOOKUP(Tabla1[[#This Row],[FECHA]],'SIMIT CON RES'!A:D,4,FALSE),0)</f>
        <v>5</v>
      </c>
      <c r="J3110" s="9">
        <f>IFERROR(VLOOKUP(Tabla1[[#This Row],[FECHA]],'SIMIT CON RES'!A:D,3,FALSE),0)</f>
        <v>1874600</v>
      </c>
      <c r="K3110">
        <f>IFERROR(VLOOKUP(Tabla1[[#This Row],[FECHA]],'SIMIT SIN RES'!A:D,4,FALSE),0)</f>
        <v>0</v>
      </c>
      <c r="L3110" s="9">
        <f>IFERROR(VLOOKUP(Tabla1[[#This Row],[FECHA]],'SIMIT SIN RES'!A:D,3,FALSE),0)</f>
        <v>0</v>
      </c>
      <c r="M3110" s="5">
        <f>IFERROR(VLOOKUP(Tabla1[[#This Row],[FECHA]],'RECAUDOS DE COMPARENDOS'!A:D,4,FALSE),0)</f>
        <v>0</v>
      </c>
      <c r="N3110" s="9">
        <f>IFERROR(VLOOKUP(Tabla1[[#This Row],[FECHA]],'RECAUDOS DE COMPARENDOS'!A:D,3,FALSE),0)</f>
        <v>0</v>
      </c>
      <c r="O3110" s="5">
        <f>IFERROR(VLOOKUP(Tabla1[[#This Row],[FECHA]],'RECAUDOS DE RESOLUCIONES'!A:D,4,FALSE),0)</f>
        <v>0</v>
      </c>
      <c r="P3110" s="9">
        <f>IFERROR(VLOOKUP(Tabla1[[#This Row],[FECHA]],'RECAUDOS DE RESOLUCIONES'!A:D,3,FALSE),0)</f>
        <v>0</v>
      </c>
      <c r="Q311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3110" s="9">
        <f>Tabla1[V. COMPARENDOS]-(Tabla1[V. EXONERACIONES]+Tabla1[[#This Row],[V. SIMIT CON RESOLUCION]]+Tabla1[[#This Row],[V. SIMIT SIN RESOLUCION]]+Tabla1[[#This Row],[V. RECAUDOS COMPARENDOS]]+Tabla1[[#This Row],[V. RECAUDOS RESOLUCIONES]])</f>
        <v>803400</v>
      </c>
      <c r="S3110" s="11">
        <f>IFERROR(VLOOKUP(Tabla1[[#This Row],[FECHA]],'RECAUDOS LOCALES'!A:D,4,FALSE),0)</f>
        <v>1</v>
      </c>
      <c r="T3110" s="9">
        <f>IFERROR(VLOOKUP(Tabla1[[#This Row],[FECHA]],'RECAUDOS LOCALES'!A:D,3,FALSE),0)</f>
        <v>137333</v>
      </c>
      <c r="U3110" s="11">
        <f>IFERROR(VLOOKUP(Tabla1[[#This Row],[FECHA]],'RECAUDOS EXTERNOS'!A:D,4,FALSE),0)</f>
        <v>7</v>
      </c>
      <c r="V3110" s="9">
        <f>IFERROR(VLOOKUP(Tabla1[[#This Row],[FECHA]],'RECAUDOS EXTERNOS'!A:D,3,FALSE),0)</f>
        <v>2255936</v>
      </c>
    </row>
    <row r="3111" spans="1:22" x14ac:dyDescent="0.25">
      <c r="A3111" s="1">
        <v>40670</v>
      </c>
      <c r="B3111" s="3" t="s">
        <v>5</v>
      </c>
      <c r="C3111" s="2">
        <v>40664</v>
      </c>
      <c r="D3111" s="5">
        <f>YEAR(Tabla1[[#This Row],[FECHA]])</f>
        <v>2011</v>
      </c>
      <c r="E3111" s="5">
        <f>IFERROR(VLOOKUP(Tabla1[[#This Row],[FECHA]],'COMPARENDOS TOTALES'!A:D,4,FALSE),0)</f>
        <v>18</v>
      </c>
      <c r="F3111" s="9">
        <f>IFERROR(VLOOKUP(Tabla1[[#This Row],[FECHA]],'COMPARENDOS TOTALES'!A:D,3,FALSE),0)</f>
        <v>7792981</v>
      </c>
      <c r="G3111" s="5">
        <f>IFERROR(VLOOKUP(Tabla1[[#This Row],[FECHA]],EXONERACIONES!A:D,4,FALSE),0)</f>
        <v>0</v>
      </c>
      <c r="H3111" s="9">
        <f>IFERROR(VLOOKUP(Tabla1[[#This Row],[FECHA]],EXONERACIONES!A:D,3,FALSE),0)</f>
        <v>0</v>
      </c>
      <c r="I3111" s="5">
        <f>IFERROR(VLOOKUP(Tabla1[[#This Row],[FECHA]],'SIMIT CON RES'!A:D,4,FALSE),0)</f>
        <v>14</v>
      </c>
      <c r="J3111" s="9">
        <f>IFERROR(VLOOKUP(Tabla1[[#This Row],[FECHA]],'SIMIT CON RES'!A:D,3,FALSE),0)</f>
        <v>5909454</v>
      </c>
      <c r="K3111">
        <f>IFERROR(VLOOKUP(Tabla1[[#This Row],[FECHA]],'SIMIT SIN RES'!A:D,4,FALSE),0)</f>
        <v>0</v>
      </c>
      <c r="L3111" s="9">
        <f>IFERROR(VLOOKUP(Tabla1[[#This Row],[FECHA]],'SIMIT SIN RES'!A:D,3,FALSE),0)</f>
        <v>0</v>
      </c>
      <c r="M3111" s="5">
        <f>IFERROR(VLOOKUP(Tabla1[[#This Row],[FECHA]],'RECAUDOS DE COMPARENDOS'!A:D,4,FALSE),0)</f>
        <v>2</v>
      </c>
      <c r="N3111" s="9">
        <f>IFERROR(VLOOKUP(Tabla1[[#This Row],[FECHA]],'RECAUDOS DE COMPARENDOS'!A:D,3,FALSE),0)</f>
        <v>937300</v>
      </c>
      <c r="O3111" s="5">
        <f>IFERROR(VLOOKUP(Tabla1[[#This Row],[FECHA]],'RECAUDOS DE RESOLUCIONES'!A:D,4,FALSE),0)</f>
        <v>0</v>
      </c>
      <c r="P3111" s="9">
        <f>IFERROR(VLOOKUP(Tabla1[[#This Row],[FECHA]],'RECAUDOS DE RESOLUCIONES'!A:D,3,FALSE),0)</f>
        <v>0</v>
      </c>
      <c r="Q311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3111" s="9">
        <f>Tabla1[V. COMPARENDOS]-(Tabla1[V. EXONERACIONES]+Tabla1[[#This Row],[V. SIMIT CON RESOLUCION]]+Tabla1[[#This Row],[V. SIMIT SIN RESOLUCION]]+Tabla1[[#This Row],[V. RECAUDOS COMPARENDOS]]+Tabla1[[#This Row],[V. RECAUDOS RESOLUCIONES]])</f>
        <v>946227</v>
      </c>
      <c r="S3111" s="11">
        <f>IFERROR(VLOOKUP(Tabla1[[#This Row],[FECHA]],'RECAUDOS LOCALES'!A:D,4,FALSE),0)</f>
        <v>0</v>
      </c>
      <c r="T3111" s="9">
        <f>IFERROR(VLOOKUP(Tabla1[[#This Row],[FECHA]],'RECAUDOS LOCALES'!A:D,3,FALSE),0)</f>
        <v>0</v>
      </c>
      <c r="U3111" s="11">
        <f>IFERROR(VLOOKUP(Tabla1[[#This Row],[FECHA]],'RECAUDOS EXTERNOS'!A:D,4,FALSE),0)</f>
        <v>0</v>
      </c>
      <c r="V3111" s="9">
        <f>IFERROR(VLOOKUP(Tabla1[[#This Row],[FECHA]],'RECAUDOS EXTERNOS'!A:D,3,FALSE),0)</f>
        <v>0</v>
      </c>
    </row>
    <row r="3112" spans="1:22" x14ac:dyDescent="0.25">
      <c r="A3112" s="1">
        <v>40671</v>
      </c>
      <c r="B3112" s="3" t="s">
        <v>4</v>
      </c>
      <c r="C3112" s="2">
        <v>40664</v>
      </c>
      <c r="D3112" s="5">
        <f>YEAR(Tabla1[[#This Row],[FECHA]])</f>
        <v>2011</v>
      </c>
      <c r="E3112" s="5">
        <f>IFERROR(VLOOKUP(Tabla1[[#This Row],[FECHA]],'COMPARENDOS TOTALES'!A:D,4,FALSE),0)</f>
        <v>19</v>
      </c>
      <c r="F3112" s="9">
        <f>IFERROR(VLOOKUP(Tabla1[[#This Row],[FECHA]],'COMPARENDOS TOTALES'!A:D,3,FALSE),0)</f>
        <v>9114127</v>
      </c>
      <c r="G3112" s="5">
        <f>IFERROR(VLOOKUP(Tabla1[[#This Row],[FECHA]],EXONERACIONES!A:D,4,FALSE),0)</f>
        <v>1</v>
      </c>
      <c r="H3112" s="9">
        <f>IFERROR(VLOOKUP(Tabla1[[#This Row],[FECHA]],EXONERACIONES!A:D,3,FALSE),0)</f>
        <v>401700</v>
      </c>
      <c r="I3112" s="5">
        <f>IFERROR(VLOOKUP(Tabla1[[#This Row],[FECHA]],'SIMIT CON RES'!A:D,4,FALSE),0)</f>
        <v>16</v>
      </c>
      <c r="J3112" s="9">
        <f>IFERROR(VLOOKUP(Tabla1[[#This Row],[FECHA]],'SIMIT CON RES'!A:D,3,FALSE),0)</f>
        <v>7909027</v>
      </c>
      <c r="K3112">
        <f>IFERROR(VLOOKUP(Tabla1[[#This Row],[FECHA]],'SIMIT SIN RES'!A:D,4,FALSE),0)</f>
        <v>0</v>
      </c>
      <c r="L3112" s="9">
        <f>IFERROR(VLOOKUP(Tabla1[[#This Row],[FECHA]],'SIMIT SIN RES'!A:D,3,FALSE),0)</f>
        <v>0</v>
      </c>
      <c r="M3112" s="5">
        <f>IFERROR(VLOOKUP(Tabla1[[#This Row],[FECHA]],'RECAUDOS DE COMPARENDOS'!A:D,4,FALSE),0)</f>
        <v>3</v>
      </c>
      <c r="N3112" s="9">
        <f>IFERROR(VLOOKUP(Tabla1[[#This Row],[FECHA]],'RECAUDOS DE COMPARENDOS'!A:D,3,FALSE),0)</f>
        <v>1205100</v>
      </c>
      <c r="O3112" s="5">
        <f>IFERROR(VLOOKUP(Tabla1[[#This Row],[FECHA]],'RECAUDOS DE RESOLUCIONES'!A:D,4,FALSE),0)</f>
        <v>0</v>
      </c>
      <c r="P3112" s="9">
        <f>IFERROR(VLOOKUP(Tabla1[[#This Row],[FECHA]],'RECAUDOS DE RESOLUCIONES'!A:D,3,FALSE),0)</f>
        <v>0</v>
      </c>
      <c r="Q311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-1</v>
      </c>
      <c r="R3112" s="9">
        <f>Tabla1[V. COMPARENDOS]-(Tabla1[V. EXONERACIONES]+Tabla1[[#This Row],[V. SIMIT CON RESOLUCION]]+Tabla1[[#This Row],[V. SIMIT SIN RESOLUCION]]+Tabla1[[#This Row],[V. RECAUDOS COMPARENDOS]]+Tabla1[[#This Row],[V. RECAUDOS RESOLUCIONES]])</f>
        <v>-401700</v>
      </c>
      <c r="S3112" s="11">
        <f>IFERROR(VLOOKUP(Tabla1[[#This Row],[FECHA]],'RECAUDOS LOCALES'!A:D,4,FALSE),0)</f>
        <v>0</v>
      </c>
      <c r="T3112" s="9">
        <f>IFERROR(VLOOKUP(Tabla1[[#This Row],[FECHA]],'RECAUDOS LOCALES'!A:D,3,FALSE),0)</f>
        <v>0</v>
      </c>
      <c r="U3112" s="11">
        <f>IFERROR(VLOOKUP(Tabla1[[#This Row],[FECHA]],'RECAUDOS EXTERNOS'!A:D,4,FALSE),0)</f>
        <v>0</v>
      </c>
      <c r="V3112" s="9">
        <f>IFERROR(VLOOKUP(Tabla1[[#This Row],[FECHA]],'RECAUDOS EXTERNOS'!A:D,3,FALSE),0)</f>
        <v>0</v>
      </c>
    </row>
    <row r="3113" spans="1:22" x14ac:dyDescent="0.25">
      <c r="A3113" s="1">
        <v>40672</v>
      </c>
      <c r="B3113" s="3" t="s">
        <v>1</v>
      </c>
      <c r="C3113" s="2">
        <v>40664</v>
      </c>
      <c r="D3113" s="5">
        <f>YEAR(Tabla1[[#This Row],[FECHA]])</f>
        <v>2011</v>
      </c>
      <c r="E3113" s="5">
        <f>IFERROR(VLOOKUP(Tabla1[[#This Row],[FECHA]],'COMPARENDOS TOTALES'!A:D,4,FALSE),0)</f>
        <v>15</v>
      </c>
      <c r="F3113" s="9">
        <f>IFERROR(VLOOKUP(Tabla1[[#This Row],[FECHA]],'COMPARENDOS TOTALES'!A:D,3,FALSE),0)</f>
        <v>4981081</v>
      </c>
      <c r="G3113" s="5">
        <f>IFERROR(VLOOKUP(Tabla1[[#This Row],[FECHA]],EXONERACIONES!A:D,4,FALSE),0)</f>
        <v>0</v>
      </c>
      <c r="H3113" s="9">
        <f>IFERROR(VLOOKUP(Tabla1[[#This Row],[FECHA]],EXONERACIONES!A:D,3,FALSE),0)</f>
        <v>0</v>
      </c>
      <c r="I3113" s="5">
        <f>IFERROR(VLOOKUP(Tabla1[[#This Row],[FECHA]],'SIMIT CON RES'!A:D,4,FALSE),0)</f>
        <v>11</v>
      </c>
      <c r="J3113" s="9">
        <f>IFERROR(VLOOKUP(Tabla1[[#This Row],[FECHA]],'SIMIT CON RES'!A:D,3,FALSE),0)</f>
        <v>3374281</v>
      </c>
      <c r="K3113">
        <f>IFERROR(VLOOKUP(Tabla1[[#This Row],[FECHA]],'SIMIT SIN RES'!A:D,4,FALSE),0)</f>
        <v>0</v>
      </c>
      <c r="L3113" s="9">
        <f>IFERROR(VLOOKUP(Tabla1[[#This Row],[FECHA]],'SIMIT SIN RES'!A:D,3,FALSE),0)</f>
        <v>0</v>
      </c>
      <c r="M3113" s="5">
        <f>IFERROR(VLOOKUP(Tabla1[[#This Row],[FECHA]],'RECAUDOS DE COMPARENDOS'!A:D,4,FALSE),0)</f>
        <v>2</v>
      </c>
      <c r="N3113" s="9">
        <f>IFERROR(VLOOKUP(Tabla1[[#This Row],[FECHA]],'RECAUDOS DE COMPARENDOS'!A:D,3,FALSE),0)</f>
        <v>803400</v>
      </c>
      <c r="O3113" s="5">
        <f>IFERROR(VLOOKUP(Tabla1[[#This Row],[FECHA]],'RECAUDOS DE RESOLUCIONES'!A:D,4,FALSE),0)</f>
        <v>0</v>
      </c>
      <c r="P3113" s="9">
        <f>IFERROR(VLOOKUP(Tabla1[[#This Row],[FECHA]],'RECAUDOS DE RESOLUCIONES'!A:D,3,FALSE),0)</f>
        <v>0</v>
      </c>
      <c r="Q311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3113" s="9">
        <f>Tabla1[V. COMPARENDOS]-(Tabla1[V. EXONERACIONES]+Tabla1[[#This Row],[V. SIMIT CON RESOLUCION]]+Tabla1[[#This Row],[V. SIMIT SIN RESOLUCION]]+Tabla1[[#This Row],[V. RECAUDOS COMPARENDOS]]+Tabla1[[#This Row],[V. RECAUDOS RESOLUCIONES]])</f>
        <v>803400</v>
      </c>
      <c r="S3113" s="11">
        <f>IFERROR(VLOOKUP(Tabla1[[#This Row],[FECHA]],'RECAUDOS LOCALES'!A:D,4,FALSE),0)</f>
        <v>2</v>
      </c>
      <c r="T3113" s="9">
        <f>IFERROR(VLOOKUP(Tabla1[[#This Row],[FECHA]],'RECAUDOS LOCALES'!A:D,3,FALSE),0)</f>
        <v>401700</v>
      </c>
      <c r="U3113" s="11">
        <f>IFERROR(VLOOKUP(Tabla1[[#This Row],[FECHA]],'RECAUDOS EXTERNOS'!A:D,4,FALSE),0)</f>
        <v>0</v>
      </c>
      <c r="V3113" s="9">
        <f>IFERROR(VLOOKUP(Tabla1[[#This Row],[FECHA]],'RECAUDOS EXTERNOS'!A:D,3,FALSE),0)</f>
        <v>0</v>
      </c>
    </row>
    <row r="3114" spans="1:22" x14ac:dyDescent="0.25">
      <c r="A3114" s="1">
        <v>40673</v>
      </c>
      <c r="B3114" s="3" t="s">
        <v>2</v>
      </c>
      <c r="C3114" s="2">
        <v>40664</v>
      </c>
      <c r="D3114" s="5">
        <f>YEAR(Tabla1[[#This Row],[FECHA]])</f>
        <v>2011</v>
      </c>
      <c r="E3114" s="5">
        <f>IFERROR(VLOOKUP(Tabla1[[#This Row],[FECHA]],'COMPARENDOS TOTALES'!A:D,4,FALSE),0)</f>
        <v>11</v>
      </c>
      <c r="F3114" s="9">
        <f>IFERROR(VLOOKUP(Tabla1[[#This Row],[FECHA]],'COMPARENDOS TOTALES'!A:D,3,FALSE),0)</f>
        <v>3695640</v>
      </c>
      <c r="G3114" s="5">
        <f>IFERROR(VLOOKUP(Tabla1[[#This Row],[FECHA]],EXONERACIONES!A:D,4,FALSE),0)</f>
        <v>0</v>
      </c>
      <c r="H3114" s="9">
        <f>IFERROR(VLOOKUP(Tabla1[[#This Row],[FECHA]],EXONERACIONES!A:D,3,FALSE),0)</f>
        <v>0</v>
      </c>
      <c r="I3114" s="5">
        <f>IFERROR(VLOOKUP(Tabla1[[#This Row],[FECHA]],'SIMIT CON RES'!A:D,4,FALSE),0)</f>
        <v>8</v>
      </c>
      <c r="J3114" s="9">
        <f>IFERROR(VLOOKUP(Tabla1[[#This Row],[FECHA]],'SIMIT CON RES'!A:D,3,FALSE),0)</f>
        <v>2820827</v>
      </c>
      <c r="K3114">
        <f>IFERROR(VLOOKUP(Tabla1[[#This Row],[FECHA]],'SIMIT SIN RES'!A:D,4,FALSE),0)</f>
        <v>0</v>
      </c>
      <c r="L3114" s="9">
        <f>IFERROR(VLOOKUP(Tabla1[[#This Row],[FECHA]],'SIMIT SIN RES'!A:D,3,FALSE),0)</f>
        <v>0</v>
      </c>
      <c r="M3114" s="5">
        <f>IFERROR(VLOOKUP(Tabla1[[#This Row],[FECHA]],'RECAUDOS DE COMPARENDOS'!A:D,4,FALSE),0)</f>
        <v>1</v>
      </c>
      <c r="N3114" s="9">
        <f>IFERROR(VLOOKUP(Tabla1[[#This Row],[FECHA]],'RECAUDOS DE COMPARENDOS'!A:D,3,FALSE),0)</f>
        <v>71413</v>
      </c>
      <c r="O3114" s="5">
        <f>IFERROR(VLOOKUP(Tabla1[[#This Row],[FECHA]],'RECAUDOS DE RESOLUCIONES'!A:D,4,FALSE),0)</f>
        <v>0</v>
      </c>
      <c r="P3114" s="9">
        <f>IFERROR(VLOOKUP(Tabla1[[#This Row],[FECHA]],'RECAUDOS DE RESOLUCIONES'!A:D,3,FALSE),0)</f>
        <v>0</v>
      </c>
      <c r="Q311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3114" s="9">
        <f>Tabla1[V. COMPARENDOS]-(Tabla1[V. EXONERACIONES]+Tabla1[[#This Row],[V. SIMIT CON RESOLUCION]]+Tabla1[[#This Row],[V. SIMIT SIN RESOLUCION]]+Tabla1[[#This Row],[V. RECAUDOS COMPARENDOS]]+Tabla1[[#This Row],[V. RECAUDOS RESOLUCIONES]])</f>
        <v>803400</v>
      </c>
      <c r="S3114" s="11">
        <f>IFERROR(VLOOKUP(Tabla1[[#This Row],[FECHA]],'RECAUDOS LOCALES'!A:D,4,FALSE),0)</f>
        <v>5</v>
      </c>
      <c r="T3114" s="9">
        <f>IFERROR(VLOOKUP(Tabla1[[#This Row],[FECHA]],'RECAUDOS LOCALES'!A:D,3,FALSE),0)</f>
        <v>1544313</v>
      </c>
      <c r="U3114" s="11">
        <f>IFERROR(VLOOKUP(Tabla1[[#This Row],[FECHA]],'RECAUDOS EXTERNOS'!A:D,4,FALSE),0)</f>
        <v>2</v>
      </c>
      <c r="V3114" s="9">
        <f>IFERROR(VLOOKUP(Tabla1[[#This Row],[FECHA]],'RECAUDOS EXTERNOS'!A:D,3,FALSE),0)</f>
        <v>565320</v>
      </c>
    </row>
    <row r="3115" spans="1:22" x14ac:dyDescent="0.25">
      <c r="A3115" s="1">
        <v>40674</v>
      </c>
      <c r="B3115" s="3" t="s">
        <v>3</v>
      </c>
      <c r="C3115" s="2">
        <v>40664</v>
      </c>
      <c r="D3115" s="5">
        <f>YEAR(Tabla1[[#This Row],[FECHA]])</f>
        <v>2011</v>
      </c>
      <c r="E3115" s="5">
        <f>IFERROR(VLOOKUP(Tabla1[[#This Row],[FECHA]],'COMPARENDOS TOTALES'!A:D,4,FALSE),0)</f>
        <v>11</v>
      </c>
      <c r="F3115" s="9">
        <f>IFERROR(VLOOKUP(Tabla1[[#This Row],[FECHA]],'COMPARENDOS TOTALES'!A:D,3,FALSE),0)</f>
        <v>3427840</v>
      </c>
      <c r="G3115" s="5">
        <f>IFERROR(VLOOKUP(Tabla1[[#This Row],[FECHA]],EXONERACIONES!A:D,4,FALSE),0)</f>
        <v>0</v>
      </c>
      <c r="H3115" s="9">
        <f>IFERROR(VLOOKUP(Tabla1[[#This Row],[FECHA]],EXONERACIONES!A:D,3,FALSE),0)</f>
        <v>0</v>
      </c>
      <c r="I3115" s="5">
        <f>IFERROR(VLOOKUP(Tabla1[[#This Row],[FECHA]],'SIMIT CON RES'!A:D,4,FALSE),0)</f>
        <v>7</v>
      </c>
      <c r="J3115" s="9">
        <f>IFERROR(VLOOKUP(Tabla1[[#This Row],[FECHA]],'SIMIT CON RES'!A:D,3,FALSE),0)</f>
        <v>2285227</v>
      </c>
      <c r="K3115">
        <f>IFERROR(VLOOKUP(Tabla1[[#This Row],[FECHA]],'SIMIT SIN RES'!A:D,4,FALSE),0)</f>
        <v>0</v>
      </c>
      <c r="L3115" s="9">
        <f>IFERROR(VLOOKUP(Tabla1[[#This Row],[FECHA]],'SIMIT SIN RES'!A:D,3,FALSE),0)</f>
        <v>0</v>
      </c>
      <c r="M3115" s="5">
        <f>IFERROR(VLOOKUP(Tabla1[[#This Row],[FECHA]],'RECAUDOS DE COMPARENDOS'!A:D,4,FALSE),0)</f>
        <v>2</v>
      </c>
      <c r="N3115" s="9">
        <f>IFERROR(VLOOKUP(Tabla1[[#This Row],[FECHA]],'RECAUDOS DE COMPARENDOS'!A:D,3,FALSE),0)</f>
        <v>339213</v>
      </c>
      <c r="O3115" s="5">
        <f>IFERROR(VLOOKUP(Tabla1[[#This Row],[FECHA]],'RECAUDOS DE RESOLUCIONES'!A:D,4,FALSE),0)</f>
        <v>0</v>
      </c>
      <c r="P3115" s="9">
        <f>IFERROR(VLOOKUP(Tabla1[[#This Row],[FECHA]],'RECAUDOS DE RESOLUCIONES'!A:D,3,FALSE),0)</f>
        <v>0</v>
      </c>
      <c r="Q311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3115" s="9">
        <f>Tabla1[V. COMPARENDOS]-(Tabla1[V. EXONERACIONES]+Tabla1[[#This Row],[V. SIMIT CON RESOLUCION]]+Tabla1[[#This Row],[V. SIMIT SIN RESOLUCION]]+Tabla1[[#This Row],[V. RECAUDOS COMPARENDOS]]+Tabla1[[#This Row],[V. RECAUDOS RESOLUCIONES]])</f>
        <v>803400</v>
      </c>
      <c r="S3115" s="11">
        <f>IFERROR(VLOOKUP(Tabla1[[#This Row],[FECHA]],'RECAUDOS LOCALES'!A:D,4,FALSE),0)</f>
        <v>2</v>
      </c>
      <c r="T3115" s="9">
        <f>IFERROR(VLOOKUP(Tabla1[[#This Row],[FECHA]],'RECAUDOS LOCALES'!A:D,3,FALSE),0)</f>
        <v>205313</v>
      </c>
      <c r="U3115" s="11">
        <f>IFERROR(VLOOKUP(Tabla1[[#This Row],[FECHA]],'RECAUDOS EXTERNOS'!A:D,4,FALSE),0)</f>
        <v>5</v>
      </c>
      <c r="V3115" s="9">
        <f>IFERROR(VLOOKUP(Tabla1[[#This Row],[FECHA]],'RECAUDOS EXTERNOS'!A:D,3,FALSE),0)</f>
        <v>1474966</v>
      </c>
    </row>
    <row r="3116" spans="1:22" x14ac:dyDescent="0.25">
      <c r="A3116" s="1">
        <v>40675</v>
      </c>
      <c r="B3116" s="3" t="s">
        <v>6</v>
      </c>
      <c r="C3116" s="2">
        <v>40664</v>
      </c>
      <c r="D3116" s="5">
        <f>YEAR(Tabla1[[#This Row],[FECHA]])</f>
        <v>2011</v>
      </c>
      <c r="E3116" s="5">
        <f>IFERROR(VLOOKUP(Tabla1[[#This Row],[FECHA]],'COMPARENDOS TOTALES'!A:D,4,FALSE),0)</f>
        <v>11</v>
      </c>
      <c r="F3116" s="9">
        <f>IFERROR(VLOOKUP(Tabla1[[#This Row],[FECHA]],'COMPARENDOS TOTALES'!A:D,3,FALSE),0)</f>
        <v>3240381</v>
      </c>
      <c r="G3116" s="5">
        <f>IFERROR(VLOOKUP(Tabla1[[#This Row],[FECHA]],EXONERACIONES!A:D,4,FALSE),0)</f>
        <v>0</v>
      </c>
      <c r="H3116" s="9">
        <f>IFERROR(VLOOKUP(Tabla1[[#This Row],[FECHA]],EXONERACIONES!A:D,3,FALSE),0)</f>
        <v>0</v>
      </c>
      <c r="I3116" s="5">
        <f>IFERROR(VLOOKUP(Tabla1[[#This Row],[FECHA]],'SIMIT CON RES'!A:D,4,FALSE),0)</f>
        <v>7</v>
      </c>
      <c r="J3116" s="9">
        <f>IFERROR(VLOOKUP(Tabla1[[#This Row],[FECHA]],'SIMIT CON RES'!A:D,3,FALSE),0)</f>
        <v>2428054</v>
      </c>
      <c r="K3116">
        <f>IFERROR(VLOOKUP(Tabla1[[#This Row],[FECHA]],'SIMIT SIN RES'!A:D,4,FALSE),0)</f>
        <v>0</v>
      </c>
      <c r="L3116" s="9">
        <f>IFERROR(VLOOKUP(Tabla1[[#This Row],[FECHA]],'SIMIT SIN RES'!A:D,3,FALSE),0)</f>
        <v>0</v>
      </c>
      <c r="M3116" s="5">
        <f>IFERROR(VLOOKUP(Tabla1[[#This Row],[FECHA]],'RECAUDOS DE COMPARENDOS'!A:D,4,FALSE),0)</f>
        <v>2</v>
      </c>
      <c r="N3116" s="9">
        <f>IFERROR(VLOOKUP(Tabla1[[#This Row],[FECHA]],'RECAUDOS DE COMPARENDOS'!A:D,3,FALSE),0)</f>
        <v>401700</v>
      </c>
      <c r="O3116" s="5">
        <f>IFERROR(VLOOKUP(Tabla1[[#This Row],[FECHA]],'RECAUDOS DE RESOLUCIONES'!A:D,4,FALSE),0)</f>
        <v>0</v>
      </c>
      <c r="P3116" s="9">
        <f>IFERROR(VLOOKUP(Tabla1[[#This Row],[FECHA]],'RECAUDOS DE RESOLUCIONES'!A:D,3,FALSE),0)</f>
        <v>0</v>
      </c>
      <c r="Q311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3116" s="9">
        <f>Tabla1[V. COMPARENDOS]-(Tabla1[V. EXONERACIONES]+Tabla1[[#This Row],[V. SIMIT CON RESOLUCION]]+Tabla1[[#This Row],[V. SIMIT SIN RESOLUCION]]+Tabla1[[#This Row],[V. RECAUDOS COMPARENDOS]]+Tabla1[[#This Row],[V. RECAUDOS RESOLUCIONES]])</f>
        <v>410627</v>
      </c>
      <c r="S3116" s="11">
        <f>IFERROR(VLOOKUP(Tabla1[[#This Row],[FECHA]],'RECAUDOS LOCALES'!A:D,4,FALSE),0)</f>
        <v>4</v>
      </c>
      <c r="T3116" s="9">
        <f>IFERROR(VLOOKUP(Tabla1[[#This Row],[FECHA]],'RECAUDOS LOCALES'!A:D,3,FALSE),0)</f>
        <v>1103400</v>
      </c>
      <c r="U3116" s="11">
        <f>IFERROR(VLOOKUP(Tabla1[[#This Row],[FECHA]],'RECAUDOS EXTERNOS'!A:D,4,FALSE),0)</f>
        <v>3</v>
      </c>
      <c r="V3116" s="9">
        <f>IFERROR(VLOOKUP(Tabla1[[#This Row],[FECHA]],'RECAUDOS EXTERNOS'!A:D,3,FALSE),0)</f>
        <v>742132</v>
      </c>
    </row>
    <row r="3117" spans="1:22" x14ac:dyDescent="0.25">
      <c r="A3117" s="1">
        <v>40676</v>
      </c>
      <c r="B3117" s="3" t="s">
        <v>0</v>
      </c>
      <c r="C3117" s="2">
        <v>40664</v>
      </c>
      <c r="D3117" s="5">
        <f>YEAR(Tabla1[[#This Row],[FECHA]])</f>
        <v>2011</v>
      </c>
      <c r="E3117" s="5">
        <f>IFERROR(VLOOKUP(Tabla1[[#This Row],[FECHA]],'COMPARENDOS TOTALES'!A:D,4,FALSE),0)</f>
        <v>8</v>
      </c>
      <c r="F3117" s="9">
        <f>IFERROR(VLOOKUP(Tabla1[[#This Row],[FECHA]],'COMPARENDOS TOTALES'!A:D,3,FALSE),0)</f>
        <v>3079700</v>
      </c>
      <c r="G3117" s="5">
        <f>IFERROR(VLOOKUP(Tabla1[[#This Row],[FECHA]],EXONERACIONES!A:D,4,FALSE),0)</f>
        <v>0</v>
      </c>
      <c r="H3117" s="9">
        <f>IFERROR(VLOOKUP(Tabla1[[#This Row],[FECHA]],EXONERACIONES!A:D,3,FALSE),0)</f>
        <v>0</v>
      </c>
      <c r="I3117" s="5">
        <f>IFERROR(VLOOKUP(Tabla1[[#This Row],[FECHA]],'SIMIT CON RES'!A:D,4,FALSE),0)</f>
        <v>7</v>
      </c>
      <c r="J3117" s="9">
        <f>IFERROR(VLOOKUP(Tabla1[[#This Row],[FECHA]],'SIMIT CON RES'!A:D,3,FALSE),0)</f>
        <v>2945800</v>
      </c>
      <c r="K3117">
        <f>IFERROR(VLOOKUP(Tabla1[[#This Row],[FECHA]],'SIMIT SIN RES'!A:D,4,FALSE),0)</f>
        <v>0</v>
      </c>
      <c r="L3117" s="9">
        <f>IFERROR(VLOOKUP(Tabla1[[#This Row],[FECHA]],'SIMIT SIN RES'!A:D,3,FALSE),0)</f>
        <v>0</v>
      </c>
      <c r="M3117" s="5">
        <f>IFERROR(VLOOKUP(Tabla1[[#This Row],[FECHA]],'RECAUDOS DE COMPARENDOS'!A:D,4,FALSE),0)</f>
        <v>1</v>
      </c>
      <c r="N3117" s="9">
        <f>IFERROR(VLOOKUP(Tabla1[[#This Row],[FECHA]],'RECAUDOS DE COMPARENDOS'!A:D,3,FALSE),0)</f>
        <v>133900</v>
      </c>
      <c r="O3117" s="5">
        <f>IFERROR(VLOOKUP(Tabla1[[#This Row],[FECHA]],'RECAUDOS DE RESOLUCIONES'!A:D,4,FALSE),0)</f>
        <v>0</v>
      </c>
      <c r="P3117" s="9">
        <f>IFERROR(VLOOKUP(Tabla1[[#This Row],[FECHA]],'RECAUDOS DE RESOLUCIONES'!A:D,3,FALSE),0)</f>
        <v>0</v>
      </c>
      <c r="Q311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11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117" s="11">
        <f>IFERROR(VLOOKUP(Tabla1[[#This Row],[FECHA]],'RECAUDOS LOCALES'!A:D,4,FALSE),0)</f>
        <v>0</v>
      </c>
      <c r="T3117" s="9">
        <f>IFERROR(VLOOKUP(Tabla1[[#This Row],[FECHA]],'RECAUDOS LOCALES'!A:D,3,FALSE),0)</f>
        <v>0</v>
      </c>
      <c r="U3117" s="11">
        <f>IFERROR(VLOOKUP(Tabla1[[#This Row],[FECHA]],'RECAUDOS EXTERNOS'!A:D,4,FALSE),0)</f>
        <v>0</v>
      </c>
      <c r="V3117" s="9">
        <f>IFERROR(VLOOKUP(Tabla1[[#This Row],[FECHA]],'RECAUDOS EXTERNOS'!A:D,3,FALSE),0)</f>
        <v>0</v>
      </c>
    </row>
    <row r="3118" spans="1:22" x14ac:dyDescent="0.25">
      <c r="A3118" s="1">
        <v>40677</v>
      </c>
      <c r="B3118" s="3" t="s">
        <v>5</v>
      </c>
      <c r="C3118" s="2">
        <v>40664</v>
      </c>
      <c r="D3118" s="5">
        <f>YEAR(Tabla1[[#This Row],[FECHA]])</f>
        <v>2011</v>
      </c>
      <c r="E3118" s="5">
        <f>IFERROR(VLOOKUP(Tabla1[[#This Row],[FECHA]],'COMPARENDOS TOTALES'!A:D,4,FALSE),0)</f>
        <v>25</v>
      </c>
      <c r="F3118" s="9">
        <f>IFERROR(VLOOKUP(Tabla1[[#This Row],[FECHA]],'COMPARENDOS TOTALES'!A:D,3,FALSE),0)</f>
        <v>11122627</v>
      </c>
      <c r="G3118" s="5">
        <f>IFERROR(VLOOKUP(Tabla1[[#This Row],[FECHA]],EXONERACIONES!A:D,4,FALSE),0)</f>
        <v>0</v>
      </c>
      <c r="H3118" s="9">
        <f>IFERROR(VLOOKUP(Tabla1[[#This Row],[FECHA]],EXONERACIONES!A:D,3,FALSE),0)</f>
        <v>0</v>
      </c>
      <c r="I3118" s="5">
        <f>IFERROR(VLOOKUP(Tabla1[[#This Row],[FECHA]],'SIMIT CON RES'!A:D,4,FALSE),0)</f>
        <v>19</v>
      </c>
      <c r="J3118" s="9">
        <f>IFERROR(VLOOKUP(Tabla1[[#This Row],[FECHA]],'SIMIT CON RES'!A:D,3,FALSE),0)</f>
        <v>9105200</v>
      </c>
      <c r="K3118">
        <f>IFERROR(VLOOKUP(Tabla1[[#This Row],[FECHA]],'SIMIT SIN RES'!A:D,4,FALSE),0)</f>
        <v>0</v>
      </c>
      <c r="L3118" s="9">
        <f>IFERROR(VLOOKUP(Tabla1[[#This Row],[FECHA]],'SIMIT SIN RES'!A:D,3,FALSE),0)</f>
        <v>0</v>
      </c>
      <c r="M3118" s="5">
        <f>IFERROR(VLOOKUP(Tabla1[[#This Row],[FECHA]],'RECAUDOS DE COMPARENDOS'!A:D,4,FALSE),0)</f>
        <v>2</v>
      </c>
      <c r="N3118" s="9">
        <f>IFERROR(VLOOKUP(Tabla1[[#This Row],[FECHA]],'RECAUDOS DE COMPARENDOS'!A:D,3,FALSE),0)</f>
        <v>267800</v>
      </c>
      <c r="O3118" s="5">
        <f>IFERROR(VLOOKUP(Tabla1[[#This Row],[FECHA]],'RECAUDOS DE RESOLUCIONES'!A:D,4,FALSE),0)</f>
        <v>1</v>
      </c>
      <c r="P3118" s="9">
        <f>IFERROR(VLOOKUP(Tabla1[[#This Row],[FECHA]],'RECAUDOS DE RESOLUCIONES'!A:D,3,FALSE),0)</f>
        <v>535600</v>
      </c>
      <c r="Q311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3118" s="9">
        <f>Tabla1[V. COMPARENDOS]-(Tabla1[V. EXONERACIONES]+Tabla1[[#This Row],[V. SIMIT CON RESOLUCION]]+Tabla1[[#This Row],[V. SIMIT SIN RESOLUCION]]+Tabla1[[#This Row],[V. RECAUDOS COMPARENDOS]]+Tabla1[[#This Row],[V. RECAUDOS RESOLUCIONES]])</f>
        <v>1214027</v>
      </c>
      <c r="S3118" s="11">
        <f>IFERROR(VLOOKUP(Tabla1[[#This Row],[FECHA]],'RECAUDOS LOCALES'!A:D,4,FALSE),0)</f>
        <v>0</v>
      </c>
      <c r="T3118" s="9">
        <f>IFERROR(VLOOKUP(Tabla1[[#This Row],[FECHA]],'RECAUDOS LOCALES'!A:D,3,FALSE),0)</f>
        <v>0</v>
      </c>
      <c r="U3118" s="11">
        <f>IFERROR(VLOOKUP(Tabla1[[#This Row],[FECHA]],'RECAUDOS EXTERNOS'!A:D,4,FALSE),0)</f>
        <v>0</v>
      </c>
      <c r="V3118" s="9">
        <f>IFERROR(VLOOKUP(Tabla1[[#This Row],[FECHA]],'RECAUDOS EXTERNOS'!A:D,3,FALSE),0)</f>
        <v>0</v>
      </c>
    </row>
    <row r="3119" spans="1:22" x14ac:dyDescent="0.25">
      <c r="A3119" s="1">
        <v>40678</v>
      </c>
      <c r="B3119" s="3" t="s">
        <v>4</v>
      </c>
      <c r="C3119" s="2">
        <v>40664</v>
      </c>
      <c r="D3119" s="5">
        <f>YEAR(Tabla1[[#This Row],[FECHA]])</f>
        <v>2011</v>
      </c>
      <c r="E3119" s="5">
        <f>IFERROR(VLOOKUP(Tabla1[[#This Row],[FECHA]],'COMPARENDOS TOTALES'!A:D,4,FALSE),0)</f>
        <v>19</v>
      </c>
      <c r="F3119" s="9">
        <f>IFERROR(VLOOKUP(Tabla1[[#This Row],[FECHA]],'COMPARENDOS TOTALES'!A:D,3,FALSE),0)</f>
        <v>8703500</v>
      </c>
      <c r="G3119" s="5">
        <f>IFERROR(VLOOKUP(Tabla1[[#This Row],[FECHA]],EXONERACIONES!A:D,4,FALSE),0)</f>
        <v>1</v>
      </c>
      <c r="H3119" s="9">
        <f>IFERROR(VLOOKUP(Tabla1[[#This Row],[FECHA]],EXONERACIONES!A:D,3,FALSE),0)</f>
        <v>267800</v>
      </c>
      <c r="I3119" s="5">
        <f>IFERROR(VLOOKUP(Tabla1[[#This Row],[FECHA]],'SIMIT CON RES'!A:D,4,FALSE),0)</f>
        <v>16</v>
      </c>
      <c r="J3119" s="9">
        <f>IFERROR(VLOOKUP(Tabla1[[#This Row],[FECHA]],'SIMIT CON RES'!A:D,3,FALSE),0)</f>
        <v>7230600</v>
      </c>
      <c r="K3119">
        <f>IFERROR(VLOOKUP(Tabla1[[#This Row],[FECHA]],'SIMIT SIN RES'!A:D,4,FALSE),0)</f>
        <v>0</v>
      </c>
      <c r="L3119" s="9">
        <f>IFERROR(VLOOKUP(Tabla1[[#This Row],[FECHA]],'SIMIT SIN RES'!A:D,3,FALSE),0)</f>
        <v>0</v>
      </c>
      <c r="M3119" s="5">
        <f>IFERROR(VLOOKUP(Tabla1[[#This Row],[FECHA]],'RECAUDOS DE COMPARENDOS'!A:D,4,FALSE),0)</f>
        <v>1</v>
      </c>
      <c r="N3119" s="9">
        <f>IFERROR(VLOOKUP(Tabla1[[#This Row],[FECHA]],'RECAUDOS DE COMPARENDOS'!A:D,3,FALSE),0)</f>
        <v>401700</v>
      </c>
      <c r="O3119" s="5">
        <f>IFERROR(VLOOKUP(Tabla1[[#This Row],[FECHA]],'RECAUDOS DE RESOLUCIONES'!A:D,4,FALSE),0)</f>
        <v>0</v>
      </c>
      <c r="P3119" s="9">
        <f>IFERROR(VLOOKUP(Tabla1[[#This Row],[FECHA]],'RECAUDOS DE RESOLUCIONES'!A:D,3,FALSE),0)</f>
        <v>0</v>
      </c>
      <c r="Q311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119" s="9">
        <f>Tabla1[V. COMPARENDOS]-(Tabla1[V. EXONERACIONES]+Tabla1[[#This Row],[V. SIMIT CON RESOLUCION]]+Tabla1[[#This Row],[V. SIMIT SIN RESOLUCION]]+Tabla1[[#This Row],[V. RECAUDOS COMPARENDOS]]+Tabla1[[#This Row],[V. RECAUDOS RESOLUCIONES]])</f>
        <v>803400</v>
      </c>
      <c r="S3119" s="11">
        <f>IFERROR(VLOOKUP(Tabla1[[#This Row],[FECHA]],'RECAUDOS LOCALES'!A:D,4,FALSE),0)</f>
        <v>0</v>
      </c>
      <c r="T3119" s="9">
        <f>IFERROR(VLOOKUP(Tabla1[[#This Row],[FECHA]],'RECAUDOS LOCALES'!A:D,3,FALSE),0)</f>
        <v>0</v>
      </c>
      <c r="U3119" s="11">
        <f>IFERROR(VLOOKUP(Tabla1[[#This Row],[FECHA]],'RECAUDOS EXTERNOS'!A:D,4,FALSE),0)</f>
        <v>0</v>
      </c>
      <c r="V3119" s="9">
        <f>IFERROR(VLOOKUP(Tabla1[[#This Row],[FECHA]],'RECAUDOS EXTERNOS'!A:D,3,FALSE),0)</f>
        <v>0</v>
      </c>
    </row>
    <row r="3120" spans="1:22" x14ac:dyDescent="0.25">
      <c r="A3120" s="1">
        <v>40679</v>
      </c>
      <c r="B3120" s="3" t="s">
        <v>1</v>
      </c>
      <c r="C3120" s="2">
        <v>40664</v>
      </c>
      <c r="D3120" s="5">
        <f>YEAR(Tabla1[[#This Row],[FECHA]])</f>
        <v>2011</v>
      </c>
      <c r="E3120" s="5">
        <f>IFERROR(VLOOKUP(Tabla1[[#This Row],[FECHA]],'COMPARENDOS TOTALES'!A:D,4,FALSE),0)</f>
        <v>8</v>
      </c>
      <c r="F3120" s="9">
        <f>IFERROR(VLOOKUP(Tabla1[[#This Row],[FECHA]],'COMPARENDOS TOTALES'!A:D,3,FALSE),0)</f>
        <v>1874600</v>
      </c>
      <c r="G3120" s="5">
        <f>IFERROR(VLOOKUP(Tabla1[[#This Row],[FECHA]],EXONERACIONES!A:D,4,FALSE),0)</f>
        <v>1</v>
      </c>
      <c r="H3120" s="9">
        <f>IFERROR(VLOOKUP(Tabla1[[#This Row],[FECHA]],EXONERACIONES!A:D,3,FALSE),0)</f>
        <v>267800</v>
      </c>
      <c r="I3120" s="5">
        <f>IFERROR(VLOOKUP(Tabla1[[#This Row],[FECHA]],'SIMIT CON RES'!A:D,4,FALSE),0)</f>
        <v>3</v>
      </c>
      <c r="J3120" s="9">
        <f>IFERROR(VLOOKUP(Tabla1[[#This Row],[FECHA]],'SIMIT CON RES'!A:D,3,FALSE),0)</f>
        <v>803400</v>
      </c>
      <c r="K3120">
        <f>IFERROR(VLOOKUP(Tabla1[[#This Row],[FECHA]],'SIMIT SIN RES'!A:D,4,FALSE),0)</f>
        <v>0</v>
      </c>
      <c r="L3120" s="9">
        <f>IFERROR(VLOOKUP(Tabla1[[#This Row],[FECHA]],'SIMIT SIN RES'!A:D,3,FALSE),0)</f>
        <v>0</v>
      </c>
      <c r="M3120" s="5">
        <f>IFERROR(VLOOKUP(Tabla1[[#This Row],[FECHA]],'RECAUDOS DE COMPARENDOS'!A:D,4,FALSE),0)</f>
        <v>2</v>
      </c>
      <c r="N3120" s="9">
        <f>IFERROR(VLOOKUP(Tabla1[[#This Row],[FECHA]],'RECAUDOS DE COMPARENDOS'!A:D,3,FALSE),0)</f>
        <v>267800</v>
      </c>
      <c r="O3120" s="5">
        <f>IFERROR(VLOOKUP(Tabla1[[#This Row],[FECHA]],'RECAUDOS DE RESOLUCIONES'!A:D,4,FALSE),0)</f>
        <v>0</v>
      </c>
      <c r="P3120" s="9">
        <f>IFERROR(VLOOKUP(Tabla1[[#This Row],[FECHA]],'RECAUDOS DE RESOLUCIONES'!A:D,3,FALSE),0)</f>
        <v>0</v>
      </c>
      <c r="Q312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3120" s="9">
        <f>Tabla1[V. COMPARENDOS]-(Tabla1[V. EXONERACIONES]+Tabla1[[#This Row],[V. SIMIT CON RESOLUCION]]+Tabla1[[#This Row],[V. SIMIT SIN RESOLUCION]]+Tabla1[[#This Row],[V. RECAUDOS COMPARENDOS]]+Tabla1[[#This Row],[V. RECAUDOS RESOLUCIONES]])</f>
        <v>535600</v>
      </c>
      <c r="S3120" s="11">
        <f>IFERROR(VLOOKUP(Tabla1[[#This Row],[FECHA]],'RECAUDOS LOCALES'!A:D,4,FALSE),0)</f>
        <v>5</v>
      </c>
      <c r="T3120" s="9">
        <f>IFERROR(VLOOKUP(Tabla1[[#This Row],[FECHA]],'RECAUDOS LOCALES'!A:D,3,FALSE),0)</f>
        <v>1572900</v>
      </c>
      <c r="U3120" s="11">
        <f>IFERROR(VLOOKUP(Tabla1[[#This Row],[FECHA]],'RECAUDOS EXTERNOS'!A:D,4,FALSE),0)</f>
        <v>5</v>
      </c>
      <c r="V3120" s="9">
        <f>IFERROR(VLOOKUP(Tabla1[[#This Row],[FECHA]],'RECAUDOS EXTERNOS'!A:D,3,FALSE),0)</f>
        <v>1592431</v>
      </c>
    </row>
    <row r="3121" spans="1:22" x14ac:dyDescent="0.25">
      <c r="A3121" s="1">
        <v>40680</v>
      </c>
      <c r="B3121" s="3" t="s">
        <v>2</v>
      </c>
      <c r="C3121" s="2">
        <v>40664</v>
      </c>
      <c r="D3121" s="5">
        <f>YEAR(Tabla1[[#This Row],[FECHA]])</f>
        <v>2011</v>
      </c>
      <c r="E3121" s="5">
        <f>IFERROR(VLOOKUP(Tabla1[[#This Row],[FECHA]],'COMPARENDOS TOTALES'!A:D,4,FALSE),0)</f>
        <v>11</v>
      </c>
      <c r="F3121" s="9">
        <f>IFERROR(VLOOKUP(Tabla1[[#This Row],[FECHA]],'COMPARENDOS TOTALES'!A:D,3,FALSE),0)</f>
        <v>3499254</v>
      </c>
      <c r="G3121" s="5">
        <f>IFERROR(VLOOKUP(Tabla1[[#This Row],[FECHA]],EXONERACIONES!A:D,4,FALSE),0)</f>
        <v>2</v>
      </c>
      <c r="H3121" s="9">
        <f>IFERROR(VLOOKUP(Tabla1[[#This Row],[FECHA]],EXONERACIONES!A:D,3,FALSE),0)</f>
        <v>535600</v>
      </c>
      <c r="I3121" s="5">
        <f>IFERROR(VLOOKUP(Tabla1[[#This Row],[FECHA]],'SIMIT CON RES'!A:D,4,FALSE),0)</f>
        <v>8</v>
      </c>
      <c r="J3121" s="9">
        <f>IFERROR(VLOOKUP(Tabla1[[#This Row],[FECHA]],'SIMIT CON RES'!A:D,3,FALSE),0)</f>
        <v>2820827</v>
      </c>
      <c r="K3121">
        <f>IFERROR(VLOOKUP(Tabla1[[#This Row],[FECHA]],'SIMIT SIN RES'!A:D,4,FALSE),0)</f>
        <v>0</v>
      </c>
      <c r="L3121" s="9">
        <f>IFERROR(VLOOKUP(Tabla1[[#This Row],[FECHA]],'SIMIT SIN RES'!A:D,3,FALSE),0)</f>
        <v>0</v>
      </c>
      <c r="M3121" s="5">
        <f>IFERROR(VLOOKUP(Tabla1[[#This Row],[FECHA]],'RECAUDOS DE COMPARENDOS'!A:D,4,FALSE),0)</f>
        <v>0</v>
      </c>
      <c r="N3121" s="9">
        <f>IFERROR(VLOOKUP(Tabla1[[#This Row],[FECHA]],'RECAUDOS DE COMPARENDOS'!A:D,3,FALSE),0)</f>
        <v>0</v>
      </c>
      <c r="O3121" s="5">
        <f>IFERROR(VLOOKUP(Tabla1[[#This Row],[FECHA]],'RECAUDOS DE RESOLUCIONES'!A:D,4,FALSE),0)</f>
        <v>0</v>
      </c>
      <c r="P3121" s="9">
        <f>IFERROR(VLOOKUP(Tabla1[[#This Row],[FECHA]],'RECAUDOS DE RESOLUCIONES'!A:D,3,FALSE),0)</f>
        <v>0</v>
      </c>
      <c r="Q312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121" s="9">
        <f>Tabla1[V. COMPARENDOS]-(Tabla1[V. EXONERACIONES]+Tabla1[[#This Row],[V. SIMIT CON RESOLUCION]]+Tabla1[[#This Row],[V. SIMIT SIN RESOLUCION]]+Tabla1[[#This Row],[V. RECAUDOS COMPARENDOS]]+Tabla1[[#This Row],[V. RECAUDOS RESOLUCIONES]])</f>
        <v>142827</v>
      </c>
      <c r="S3121" s="11">
        <f>IFERROR(VLOOKUP(Tabla1[[#This Row],[FECHA]],'RECAUDOS LOCALES'!A:D,4,FALSE),0)</f>
        <v>2</v>
      </c>
      <c r="T3121" s="9">
        <f>IFERROR(VLOOKUP(Tabla1[[#This Row],[FECHA]],'RECAUDOS LOCALES'!A:D,3,FALSE),0)</f>
        <v>267800</v>
      </c>
      <c r="U3121" s="11">
        <f>IFERROR(VLOOKUP(Tabla1[[#This Row],[FECHA]],'RECAUDOS EXTERNOS'!A:D,4,FALSE),0)</f>
        <v>0</v>
      </c>
      <c r="V3121" s="9">
        <f>IFERROR(VLOOKUP(Tabla1[[#This Row],[FECHA]],'RECAUDOS EXTERNOS'!A:D,3,FALSE),0)</f>
        <v>0</v>
      </c>
    </row>
    <row r="3122" spans="1:22" x14ac:dyDescent="0.25">
      <c r="A3122" s="1">
        <v>40681</v>
      </c>
      <c r="B3122" s="3" t="s">
        <v>3</v>
      </c>
      <c r="C3122" s="2">
        <v>40664</v>
      </c>
      <c r="D3122" s="5">
        <f>YEAR(Tabla1[[#This Row],[FECHA]])</f>
        <v>2011</v>
      </c>
      <c r="E3122" s="5">
        <f>IFERROR(VLOOKUP(Tabla1[[#This Row],[FECHA]],'COMPARENDOS TOTALES'!A:D,4,FALSE),0)</f>
        <v>4</v>
      </c>
      <c r="F3122" s="9">
        <f>IFERROR(VLOOKUP(Tabla1[[#This Row],[FECHA]],'COMPARENDOS TOTALES'!A:D,3,FALSE),0)</f>
        <v>1071200</v>
      </c>
      <c r="G3122" s="5">
        <f>IFERROR(VLOOKUP(Tabla1[[#This Row],[FECHA]],EXONERACIONES!A:D,4,FALSE),0)</f>
        <v>0</v>
      </c>
      <c r="H3122" s="9">
        <f>IFERROR(VLOOKUP(Tabla1[[#This Row],[FECHA]],EXONERACIONES!A:D,3,FALSE),0)</f>
        <v>0</v>
      </c>
      <c r="I3122" s="5">
        <f>IFERROR(VLOOKUP(Tabla1[[#This Row],[FECHA]],'SIMIT CON RES'!A:D,4,FALSE),0)</f>
        <v>1</v>
      </c>
      <c r="J3122" s="9">
        <f>IFERROR(VLOOKUP(Tabla1[[#This Row],[FECHA]],'SIMIT CON RES'!A:D,3,FALSE),0)</f>
        <v>535600</v>
      </c>
      <c r="K3122">
        <f>IFERROR(VLOOKUP(Tabla1[[#This Row],[FECHA]],'SIMIT SIN RES'!A:D,4,FALSE),0)</f>
        <v>0</v>
      </c>
      <c r="L3122" s="9">
        <f>IFERROR(VLOOKUP(Tabla1[[#This Row],[FECHA]],'SIMIT SIN RES'!A:D,3,FALSE),0)</f>
        <v>0</v>
      </c>
      <c r="M3122" s="5">
        <f>IFERROR(VLOOKUP(Tabla1[[#This Row],[FECHA]],'RECAUDOS DE COMPARENDOS'!A:D,4,FALSE),0)</f>
        <v>2</v>
      </c>
      <c r="N3122" s="9">
        <f>IFERROR(VLOOKUP(Tabla1[[#This Row],[FECHA]],'RECAUDOS DE COMPARENDOS'!A:D,3,FALSE),0)</f>
        <v>267800</v>
      </c>
      <c r="O3122" s="5">
        <f>IFERROR(VLOOKUP(Tabla1[[#This Row],[FECHA]],'RECAUDOS DE RESOLUCIONES'!A:D,4,FALSE),0)</f>
        <v>0</v>
      </c>
      <c r="P3122" s="9">
        <f>IFERROR(VLOOKUP(Tabla1[[#This Row],[FECHA]],'RECAUDOS DE RESOLUCIONES'!A:D,3,FALSE),0)</f>
        <v>0</v>
      </c>
      <c r="Q312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122" s="9">
        <f>Tabla1[V. COMPARENDOS]-(Tabla1[V. EXONERACIONES]+Tabla1[[#This Row],[V. SIMIT CON RESOLUCION]]+Tabla1[[#This Row],[V. SIMIT SIN RESOLUCION]]+Tabla1[[#This Row],[V. RECAUDOS COMPARENDOS]]+Tabla1[[#This Row],[V. RECAUDOS RESOLUCIONES]])</f>
        <v>267800</v>
      </c>
      <c r="S3122" s="11">
        <f>IFERROR(VLOOKUP(Tabla1[[#This Row],[FECHA]],'RECAUDOS LOCALES'!A:D,4,FALSE),0)</f>
        <v>1</v>
      </c>
      <c r="T3122" s="9">
        <f>IFERROR(VLOOKUP(Tabla1[[#This Row],[FECHA]],'RECAUDOS LOCALES'!A:D,3,FALSE),0)</f>
        <v>133900</v>
      </c>
      <c r="U3122" s="11">
        <f>IFERROR(VLOOKUP(Tabla1[[#This Row],[FECHA]],'RECAUDOS EXTERNOS'!A:D,4,FALSE),0)</f>
        <v>3</v>
      </c>
      <c r="V3122" s="9">
        <f>IFERROR(VLOOKUP(Tabla1[[#This Row],[FECHA]],'RECAUDOS EXTERNOS'!A:D,3,FALSE),0)</f>
        <v>714126</v>
      </c>
    </row>
    <row r="3123" spans="1:22" x14ac:dyDescent="0.25">
      <c r="A3123" s="1">
        <v>40682</v>
      </c>
      <c r="B3123" s="3" t="s">
        <v>6</v>
      </c>
      <c r="C3123" s="2">
        <v>40664</v>
      </c>
      <c r="D3123" s="5">
        <f>YEAR(Tabla1[[#This Row],[FECHA]])</f>
        <v>2011</v>
      </c>
      <c r="E3123" s="5">
        <f>IFERROR(VLOOKUP(Tabla1[[#This Row],[FECHA]],'COMPARENDOS TOTALES'!A:D,4,FALSE),0)</f>
        <v>6</v>
      </c>
      <c r="F3123" s="9">
        <f>IFERROR(VLOOKUP(Tabla1[[#This Row],[FECHA]],'COMPARENDOS TOTALES'!A:D,3,FALSE),0)</f>
        <v>1606800</v>
      </c>
      <c r="G3123" s="5">
        <f>IFERROR(VLOOKUP(Tabla1[[#This Row],[FECHA]],EXONERACIONES!A:D,4,FALSE),0)</f>
        <v>0</v>
      </c>
      <c r="H3123" s="9">
        <f>IFERROR(VLOOKUP(Tabla1[[#This Row],[FECHA]],EXONERACIONES!A:D,3,FALSE),0)</f>
        <v>0</v>
      </c>
      <c r="I3123" s="5">
        <f>IFERROR(VLOOKUP(Tabla1[[#This Row],[FECHA]],'SIMIT CON RES'!A:D,4,FALSE),0)</f>
        <v>5</v>
      </c>
      <c r="J3123" s="9">
        <f>IFERROR(VLOOKUP(Tabla1[[#This Row],[FECHA]],'SIMIT CON RES'!A:D,3,FALSE),0)</f>
        <v>1339000</v>
      </c>
      <c r="K3123">
        <f>IFERROR(VLOOKUP(Tabla1[[#This Row],[FECHA]],'SIMIT SIN RES'!A:D,4,FALSE),0)</f>
        <v>0</v>
      </c>
      <c r="L3123" s="9">
        <f>IFERROR(VLOOKUP(Tabla1[[#This Row],[FECHA]],'SIMIT SIN RES'!A:D,3,FALSE),0)</f>
        <v>0</v>
      </c>
      <c r="M3123" s="5">
        <f>IFERROR(VLOOKUP(Tabla1[[#This Row],[FECHA]],'RECAUDOS DE COMPARENDOS'!A:D,4,FALSE),0)</f>
        <v>1</v>
      </c>
      <c r="N3123" s="9">
        <f>IFERROR(VLOOKUP(Tabla1[[#This Row],[FECHA]],'RECAUDOS DE COMPARENDOS'!A:D,3,FALSE),0)</f>
        <v>267800</v>
      </c>
      <c r="O3123" s="5">
        <f>IFERROR(VLOOKUP(Tabla1[[#This Row],[FECHA]],'RECAUDOS DE RESOLUCIONES'!A:D,4,FALSE),0)</f>
        <v>0</v>
      </c>
      <c r="P3123" s="9">
        <f>IFERROR(VLOOKUP(Tabla1[[#This Row],[FECHA]],'RECAUDOS DE RESOLUCIONES'!A:D,3,FALSE),0)</f>
        <v>0</v>
      </c>
      <c r="Q312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12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123" s="11">
        <f>IFERROR(VLOOKUP(Tabla1[[#This Row],[FECHA]],'RECAUDOS LOCALES'!A:D,4,FALSE),0)</f>
        <v>3</v>
      </c>
      <c r="T3123" s="9">
        <f>IFERROR(VLOOKUP(Tabla1[[#This Row],[FECHA]],'RECAUDOS LOCALES'!A:D,3,FALSE),0)</f>
        <v>501700</v>
      </c>
      <c r="U3123" s="11">
        <f>IFERROR(VLOOKUP(Tabla1[[#This Row],[FECHA]],'RECAUDOS EXTERNOS'!A:D,4,FALSE),0)</f>
        <v>5</v>
      </c>
      <c r="V3123" s="9">
        <f>IFERROR(VLOOKUP(Tabla1[[#This Row],[FECHA]],'RECAUDOS EXTERNOS'!A:D,3,FALSE),0)</f>
        <v>1083215</v>
      </c>
    </row>
    <row r="3124" spans="1:22" x14ac:dyDescent="0.25">
      <c r="A3124" s="1">
        <v>40683</v>
      </c>
      <c r="B3124" s="3" t="s">
        <v>0</v>
      </c>
      <c r="C3124" s="2">
        <v>40664</v>
      </c>
      <c r="D3124" s="5">
        <f>YEAR(Tabla1[[#This Row],[FECHA]])</f>
        <v>2011</v>
      </c>
      <c r="E3124" s="5">
        <f>IFERROR(VLOOKUP(Tabla1[[#This Row],[FECHA]],'COMPARENDOS TOTALES'!A:D,4,FALSE),0)</f>
        <v>10</v>
      </c>
      <c r="F3124" s="9">
        <f>IFERROR(VLOOKUP(Tabla1[[#This Row],[FECHA]],'COMPARENDOS TOTALES'!A:D,3,FALSE),0)</f>
        <v>3017213</v>
      </c>
      <c r="G3124" s="5">
        <f>IFERROR(VLOOKUP(Tabla1[[#This Row],[FECHA]],EXONERACIONES!A:D,4,FALSE),0)</f>
        <v>0</v>
      </c>
      <c r="H3124" s="9">
        <f>IFERROR(VLOOKUP(Tabla1[[#This Row],[FECHA]],EXONERACIONES!A:D,3,FALSE),0)</f>
        <v>0</v>
      </c>
      <c r="I3124" s="5">
        <f>IFERROR(VLOOKUP(Tabla1[[#This Row],[FECHA]],'SIMIT CON RES'!A:D,4,FALSE),0)</f>
        <v>9</v>
      </c>
      <c r="J3124" s="9">
        <f>IFERROR(VLOOKUP(Tabla1[[#This Row],[FECHA]],'SIMIT CON RES'!A:D,3,FALSE),0)</f>
        <v>2945800</v>
      </c>
      <c r="K3124">
        <f>IFERROR(VLOOKUP(Tabla1[[#This Row],[FECHA]],'SIMIT SIN RES'!A:D,4,FALSE),0)</f>
        <v>0</v>
      </c>
      <c r="L3124" s="9">
        <f>IFERROR(VLOOKUP(Tabla1[[#This Row],[FECHA]],'SIMIT SIN RES'!A:D,3,FALSE),0)</f>
        <v>0</v>
      </c>
      <c r="M3124" s="5">
        <f>IFERROR(VLOOKUP(Tabla1[[#This Row],[FECHA]],'RECAUDOS DE COMPARENDOS'!A:D,4,FALSE),0)</f>
        <v>1</v>
      </c>
      <c r="N3124" s="9">
        <f>IFERROR(VLOOKUP(Tabla1[[#This Row],[FECHA]],'RECAUDOS DE COMPARENDOS'!A:D,3,FALSE),0)</f>
        <v>71413</v>
      </c>
      <c r="O3124" s="5">
        <f>IFERROR(VLOOKUP(Tabla1[[#This Row],[FECHA]],'RECAUDOS DE RESOLUCIONES'!A:D,4,FALSE),0)</f>
        <v>0</v>
      </c>
      <c r="P3124" s="9">
        <f>IFERROR(VLOOKUP(Tabla1[[#This Row],[FECHA]],'RECAUDOS DE RESOLUCIONES'!A:D,3,FALSE),0)</f>
        <v>0</v>
      </c>
      <c r="Q312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12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124" s="11">
        <f>IFERROR(VLOOKUP(Tabla1[[#This Row],[FECHA]],'RECAUDOS LOCALES'!A:D,4,FALSE),0)</f>
        <v>2</v>
      </c>
      <c r="T3124" s="9">
        <f>IFERROR(VLOOKUP(Tabla1[[#This Row],[FECHA]],'RECAUDOS LOCALES'!A:D,3,FALSE),0)</f>
        <v>205313</v>
      </c>
      <c r="U3124" s="11">
        <f>IFERROR(VLOOKUP(Tabla1[[#This Row],[FECHA]],'RECAUDOS EXTERNOS'!A:D,4,FALSE),0)</f>
        <v>4</v>
      </c>
      <c r="V3124" s="9">
        <f>IFERROR(VLOOKUP(Tabla1[[#This Row],[FECHA]],'RECAUDOS EXTERNOS'!A:D,3,FALSE),0)</f>
        <v>1019157</v>
      </c>
    </row>
    <row r="3125" spans="1:22" x14ac:dyDescent="0.25">
      <c r="A3125" s="1">
        <v>40684</v>
      </c>
      <c r="B3125" s="3" t="s">
        <v>5</v>
      </c>
      <c r="C3125" s="2">
        <v>40664</v>
      </c>
      <c r="D3125" s="5">
        <f>YEAR(Tabla1[[#This Row],[FECHA]])</f>
        <v>2011</v>
      </c>
      <c r="E3125" s="5">
        <f>IFERROR(VLOOKUP(Tabla1[[#This Row],[FECHA]],'COMPARENDOS TOTALES'!A:D,4,FALSE),0)</f>
        <v>9</v>
      </c>
      <c r="F3125" s="9">
        <f>IFERROR(VLOOKUP(Tabla1[[#This Row],[FECHA]],'COMPARENDOS TOTALES'!A:D,3,FALSE),0)</f>
        <v>4025927</v>
      </c>
      <c r="G3125" s="5">
        <f>IFERROR(VLOOKUP(Tabla1[[#This Row],[FECHA]],EXONERACIONES!A:D,4,FALSE),0)</f>
        <v>0</v>
      </c>
      <c r="H3125" s="9">
        <f>IFERROR(VLOOKUP(Tabla1[[#This Row],[FECHA]],EXONERACIONES!A:D,3,FALSE),0)</f>
        <v>0</v>
      </c>
      <c r="I3125" s="5">
        <f>IFERROR(VLOOKUP(Tabla1[[#This Row],[FECHA]],'SIMIT CON RES'!A:D,4,FALSE),0)</f>
        <v>6</v>
      </c>
      <c r="J3125" s="9">
        <f>IFERROR(VLOOKUP(Tabla1[[#This Row],[FECHA]],'SIMIT CON RES'!A:D,3,FALSE),0)</f>
        <v>2285227</v>
      </c>
      <c r="K3125">
        <f>IFERROR(VLOOKUP(Tabla1[[#This Row],[FECHA]],'SIMIT SIN RES'!A:D,4,FALSE),0)</f>
        <v>0</v>
      </c>
      <c r="L3125" s="9">
        <f>IFERROR(VLOOKUP(Tabla1[[#This Row],[FECHA]],'SIMIT SIN RES'!A:D,3,FALSE),0)</f>
        <v>0</v>
      </c>
      <c r="M3125" s="5">
        <f>IFERROR(VLOOKUP(Tabla1[[#This Row],[FECHA]],'RECAUDOS DE COMPARENDOS'!A:D,4,FALSE),0)</f>
        <v>1</v>
      </c>
      <c r="N3125" s="9">
        <f>IFERROR(VLOOKUP(Tabla1[[#This Row],[FECHA]],'RECAUDOS DE COMPARENDOS'!A:D,3,FALSE),0)</f>
        <v>401700</v>
      </c>
      <c r="O3125" s="5">
        <f>IFERROR(VLOOKUP(Tabla1[[#This Row],[FECHA]],'RECAUDOS DE RESOLUCIONES'!A:D,4,FALSE),0)</f>
        <v>0</v>
      </c>
      <c r="P3125" s="9">
        <f>IFERROR(VLOOKUP(Tabla1[[#This Row],[FECHA]],'RECAUDOS DE RESOLUCIONES'!A:D,3,FALSE),0)</f>
        <v>0</v>
      </c>
      <c r="Q312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3125" s="9">
        <f>Tabla1[V. COMPARENDOS]-(Tabla1[V. EXONERACIONES]+Tabla1[[#This Row],[V. SIMIT CON RESOLUCION]]+Tabla1[[#This Row],[V. SIMIT SIN RESOLUCION]]+Tabla1[[#This Row],[V. RECAUDOS COMPARENDOS]]+Tabla1[[#This Row],[V. RECAUDOS RESOLUCIONES]])</f>
        <v>1339000</v>
      </c>
      <c r="S3125" s="11">
        <f>IFERROR(VLOOKUP(Tabla1[[#This Row],[FECHA]],'RECAUDOS LOCALES'!A:D,4,FALSE),0)</f>
        <v>0</v>
      </c>
      <c r="T3125" s="9">
        <f>IFERROR(VLOOKUP(Tabla1[[#This Row],[FECHA]],'RECAUDOS LOCALES'!A:D,3,FALSE),0)</f>
        <v>0</v>
      </c>
      <c r="U3125" s="11">
        <f>IFERROR(VLOOKUP(Tabla1[[#This Row],[FECHA]],'RECAUDOS EXTERNOS'!A:D,4,FALSE),0)</f>
        <v>0</v>
      </c>
      <c r="V3125" s="9">
        <f>IFERROR(VLOOKUP(Tabla1[[#This Row],[FECHA]],'RECAUDOS EXTERNOS'!A:D,3,FALSE),0)</f>
        <v>0</v>
      </c>
    </row>
    <row r="3126" spans="1:22" x14ac:dyDescent="0.25">
      <c r="A3126" s="1">
        <v>40685</v>
      </c>
      <c r="B3126" s="3" t="s">
        <v>4</v>
      </c>
      <c r="C3126" s="2">
        <v>40664</v>
      </c>
      <c r="D3126" s="5">
        <f>YEAR(Tabla1[[#This Row],[FECHA]])</f>
        <v>2011</v>
      </c>
      <c r="E3126" s="5">
        <f>IFERROR(VLOOKUP(Tabla1[[#This Row],[FECHA]],'COMPARENDOS TOTALES'!A:D,4,FALSE),0)</f>
        <v>10</v>
      </c>
      <c r="F3126" s="9">
        <f>IFERROR(VLOOKUP(Tabla1[[#This Row],[FECHA]],'COMPARENDOS TOTALES'!A:D,3,FALSE),0)</f>
        <v>5507754</v>
      </c>
      <c r="G3126" s="5">
        <f>IFERROR(VLOOKUP(Tabla1[[#This Row],[FECHA]],EXONERACIONES!A:D,4,FALSE),0)</f>
        <v>2</v>
      </c>
      <c r="H3126" s="9">
        <f>IFERROR(VLOOKUP(Tabla1[[#This Row],[FECHA]],EXONERACIONES!A:D,3,FALSE),0)</f>
        <v>946227</v>
      </c>
      <c r="I3126" s="5">
        <f>IFERROR(VLOOKUP(Tabla1[[#This Row],[FECHA]],'SIMIT CON RES'!A:D,4,FALSE),0)</f>
        <v>5</v>
      </c>
      <c r="J3126" s="9">
        <f>IFERROR(VLOOKUP(Tabla1[[#This Row],[FECHA]],'SIMIT CON RES'!A:D,3,FALSE),0)</f>
        <v>3213600</v>
      </c>
      <c r="K3126">
        <f>IFERROR(VLOOKUP(Tabla1[[#This Row],[FECHA]],'SIMIT SIN RES'!A:D,4,FALSE),0)</f>
        <v>0</v>
      </c>
      <c r="L3126" s="9">
        <f>IFERROR(VLOOKUP(Tabla1[[#This Row],[FECHA]],'SIMIT SIN RES'!A:D,3,FALSE),0)</f>
        <v>0</v>
      </c>
      <c r="M3126" s="5">
        <f>IFERROR(VLOOKUP(Tabla1[[#This Row],[FECHA]],'RECAUDOS DE COMPARENDOS'!A:D,4,FALSE),0)</f>
        <v>1</v>
      </c>
      <c r="N3126" s="9">
        <f>IFERROR(VLOOKUP(Tabla1[[#This Row],[FECHA]],'RECAUDOS DE COMPARENDOS'!A:D,3,FALSE),0)</f>
        <v>401700</v>
      </c>
      <c r="O3126" s="5">
        <f>IFERROR(VLOOKUP(Tabla1[[#This Row],[FECHA]],'RECAUDOS DE RESOLUCIONES'!A:D,4,FALSE),0)</f>
        <v>1</v>
      </c>
      <c r="P3126" s="9">
        <f>IFERROR(VLOOKUP(Tabla1[[#This Row],[FECHA]],'RECAUDOS DE RESOLUCIONES'!A:D,3,FALSE),0)</f>
        <v>803400</v>
      </c>
      <c r="Q312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126" s="9">
        <f>Tabla1[V. COMPARENDOS]-(Tabla1[V. EXONERACIONES]+Tabla1[[#This Row],[V. SIMIT CON RESOLUCION]]+Tabla1[[#This Row],[V. SIMIT SIN RESOLUCION]]+Tabla1[[#This Row],[V. RECAUDOS COMPARENDOS]]+Tabla1[[#This Row],[V. RECAUDOS RESOLUCIONES]])</f>
        <v>142827</v>
      </c>
      <c r="S3126" s="11">
        <f>IFERROR(VLOOKUP(Tabla1[[#This Row],[FECHA]],'RECAUDOS LOCALES'!A:D,4,FALSE),0)</f>
        <v>0</v>
      </c>
      <c r="T3126" s="9">
        <f>IFERROR(VLOOKUP(Tabla1[[#This Row],[FECHA]],'RECAUDOS LOCALES'!A:D,3,FALSE),0)</f>
        <v>0</v>
      </c>
      <c r="U3126" s="11">
        <f>IFERROR(VLOOKUP(Tabla1[[#This Row],[FECHA]],'RECAUDOS EXTERNOS'!A:D,4,FALSE),0)</f>
        <v>0</v>
      </c>
      <c r="V3126" s="9">
        <f>IFERROR(VLOOKUP(Tabla1[[#This Row],[FECHA]],'RECAUDOS EXTERNOS'!A:D,3,FALSE),0)</f>
        <v>0</v>
      </c>
    </row>
    <row r="3127" spans="1:22" x14ac:dyDescent="0.25">
      <c r="A3127" s="1">
        <v>40686</v>
      </c>
      <c r="B3127" s="3" t="s">
        <v>1</v>
      </c>
      <c r="C3127" s="2">
        <v>40664</v>
      </c>
      <c r="D3127" s="5">
        <f>YEAR(Tabla1[[#This Row],[FECHA]])</f>
        <v>2011</v>
      </c>
      <c r="E3127" s="5">
        <f>IFERROR(VLOOKUP(Tabla1[[#This Row],[FECHA]],'COMPARENDOS TOTALES'!A:D,4,FALSE),0)</f>
        <v>9</v>
      </c>
      <c r="F3127" s="9">
        <f>IFERROR(VLOOKUP(Tabla1[[#This Row],[FECHA]],'COMPARENDOS TOTALES'!A:D,3,FALSE),0)</f>
        <v>2553027</v>
      </c>
      <c r="G3127" s="5">
        <f>IFERROR(VLOOKUP(Tabla1[[#This Row],[FECHA]],EXONERACIONES!A:D,4,FALSE),0)</f>
        <v>0</v>
      </c>
      <c r="H3127" s="9">
        <f>IFERROR(VLOOKUP(Tabla1[[#This Row],[FECHA]],EXONERACIONES!A:D,3,FALSE),0)</f>
        <v>0</v>
      </c>
      <c r="I3127" s="5">
        <f>IFERROR(VLOOKUP(Tabla1[[#This Row],[FECHA]],'SIMIT CON RES'!A:D,4,FALSE),0)</f>
        <v>8</v>
      </c>
      <c r="J3127" s="9">
        <f>IFERROR(VLOOKUP(Tabla1[[#This Row],[FECHA]],'SIMIT CON RES'!A:D,3,FALSE),0)</f>
        <v>2285227</v>
      </c>
      <c r="K3127">
        <f>IFERROR(VLOOKUP(Tabla1[[#This Row],[FECHA]],'SIMIT SIN RES'!A:D,4,FALSE),0)</f>
        <v>0</v>
      </c>
      <c r="L3127" s="9">
        <f>IFERROR(VLOOKUP(Tabla1[[#This Row],[FECHA]],'SIMIT SIN RES'!A:D,3,FALSE),0)</f>
        <v>0</v>
      </c>
      <c r="M3127" s="5">
        <f>IFERROR(VLOOKUP(Tabla1[[#This Row],[FECHA]],'RECAUDOS DE COMPARENDOS'!A:D,4,FALSE),0)</f>
        <v>0</v>
      </c>
      <c r="N3127" s="9">
        <f>IFERROR(VLOOKUP(Tabla1[[#This Row],[FECHA]],'RECAUDOS DE COMPARENDOS'!A:D,3,FALSE),0)</f>
        <v>0</v>
      </c>
      <c r="O3127" s="5">
        <f>IFERROR(VLOOKUP(Tabla1[[#This Row],[FECHA]],'RECAUDOS DE RESOLUCIONES'!A:D,4,FALSE),0)</f>
        <v>0</v>
      </c>
      <c r="P3127" s="9">
        <f>IFERROR(VLOOKUP(Tabla1[[#This Row],[FECHA]],'RECAUDOS DE RESOLUCIONES'!A:D,3,FALSE),0)</f>
        <v>0</v>
      </c>
      <c r="Q312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127" s="9">
        <f>Tabla1[V. COMPARENDOS]-(Tabla1[V. EXONERACIONES]+Tabla1[[#This Row],[V. SIMIT CON RESOLUCION]]+Tabla1[[#This Row],[V. SIMIT SIN RESOLUCION]]+Tabla1[[#This Row],[V. RECAUDOS COMPARENDOS]]+Tabla1[[#This Row],[V. RECAUDOS RESOLUCIONES]])</f>
        <v>267800</v>
      </c>
      <c r="S3127" s="11">
        <f>IFERROR(VLOOKUP(Tabla1[[#This Row],[FECHA]],'RECAUDOS LOCALES'!A:D,4,FALSE),0)</f>
        <v>1</v>
      </c>
      <c r="T3127" s="9">
        <f>IFERROR(VLOOKUP(Tabla1[[#This Row],[FECHA]],'RECAUDOS LOCALES'!A:D,3,FALSE),0)</f>
        <v>150000</v>
      </c>
      <c r="U3127" s="11">
        <f>IFERROR(VLOOKUP(Tabla1[[#This Row],[FECHA]],'RECAUDOS EXTERNOS'!A:D,4,FALSE),0)</f>
        <v>5</v>
      </c>
      <c r="V3127" s="9">
        <f>IFERROR(VLOOKUP(Tabla1[[#This Row],[FECHA]],'RECAUDOS EXTERNOS'!A:D,3,FALSE),0)</f>
        <v>1309731</v>
      </c>
    </row>
    <row r="3128" spans="1:22" x14ac:dyDescent="0.25">
      <c r="A3128" s="1">
        <v>40687</v>
      </c>
      <c r="B3128" s="3" t="s">
        <v>2</v>
      </c>
      <c r="C3128" s="2">
        <v>40664</v>
      </c>
      <c r="D3128" s="5">
        <f>YEAR(Tabla1[[#This Row],[FECHA]])</f>
        <v>2011</v>
      </c>
      <c r="E3128" s="5">
        <f>IFERROR(VLOOKUP(Tabla1[[#This Row],[FECHA]],'COMPARENDOS TOTALES'!A:D,4,FALSE),0)</f>
        <v>6</v>
      </c>
      <c r="F3128" s="9">
        <f>IFERROR(VLOOKUP(Tabla1[[#This Row],[FECHA]],'COMPARENDOS TOTALES'!A:D,3,FALSE),0)</f>
        <v>2428054</v>
      </c>
      <c r="G3128" s="5">
        <f>IFERROR(VLOOKUP(Tabla1[[#This Row],[FECHA]],EXONERACIONES!A:D,4,FALSE),0)</f>
        <v>1</v>
      </c>
      <c r="H3128" s="9">
        <f>IFERROR(VLOOKUP(Tabla1[[#This Row],[FECHA]],EXONERACIONES!A:D,3,FALSE),0)</f>
        <v>535600</v>
      </c>
      <c r="I3128" s="5">
        <f>IFERROR(VLOOKUP(Tabla1[[#This Row],[FECHA]],'SIMIT CON RES'!A:D,4,FALSE),0)</f>
        <v>2</v>
      </c>
      <c r="J3128" s="9">
        <f>IFERROR(VLOOKUP(Tabla1[[#This Row],[FECHA]],'SIMIT CON RES'!A:D,3,FALSE),0)</f>
        <v>678427</v>
      </c>
      <c r="K3128">
        <f>IFERROR(VLOOKUP(Tabla1[[#This Row],[FECHA]],'SIMIT SIN RES'!A:D,4,FALSE),0)</f>
        <v>0</v>
      </c>
      <c r="L3128" s="9">
        <f>IFERROR(VLOOKUP(Tabla1[[#This Row],[FECHA]],'SIMIT SIN RES'!A:D,3,FALSE),0)</f>
        <v>0</v>
      </c>
      <c r="M3128" s="5">
        <f>IFERROR(VLOOKUP(Tabla1[[#This Row],[FECHA]],'RECAUDOS DE COMPARENDOS'!A:D,4,FALSE),0)</f>
        <v>0</v>
      </c>
      <c r="N3128" s="9">
        <f>IFERROR(VLOOKUP(Tabla1[[#This Row],[FECHA]],'RECAUDOS DE COMPARENDOS'!A:D,3,FALSE),0)</f>
        <v>0</v>
      </c>
      <c r="O3128" s="5">
        <f>IFERROR(VLOOKUP(Tabla1[[#This Row],[FECHA]],'RECAUDOS DE RESOLUCIONES'!A:D,4,FALSE),0)</f>
        <v>0</v>
      </c>
      <c r="P3128" s="9">
        <f>IFERROR(VLOOKUP(Tabla1[[#This Row],[FECHA]],'RECAUDOS DE RESOLUCIONES'!A:D,3,FALSE),0)</f>
        <v>0</v>
      </c>
      <c r="Q312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3128" s="9">
        <f>Tabla1[V. COMPARENDOS]-(Tabla1[V. EXONERACIONES]+Tabla1[[#This Row],[V. SIMIT CON RESOLUCION]]+Tabla1[[#This Row],[V. SIMIT SIN RESOLUCION]]+Tabla1[[#This Row],[V. RECAUDOS COMPARENDOS]]+Tabla1[[#This Row],[V. RECAUDOS RESOLUCIONES]])</f>
        <v>1214027</v>
      </c>
      <c r="S3128" s="11">
        <f>IFERROR(VLOOKUP(Tabla1[[#This Row],[FECHA]],'RECAUDOS LOCALES'!A:D,4,FALSE),0)</f>
        <v>2</v>
      </c>
      <c r="T3128" s="9">
        <f>IFERROR(VLOOKUP(Tabla1[[#This Row],[FECHA]],'RECAUDOS LOCALES'!A:D,3,FALSE),0)</f>
        <v>300000</v>
      </c>
      <c r="U3128" s="11">
        <f>IFERROR(VLOOKUP(Tabla1[[#This Row],[FECHA]],'RECAUDOS EXTERNOS'!A:D,4,FALSE),0)</f>
        <v>4</v>
      </c>
      <c r="V3128" s="9">
        <f>IFERROR(VLOOKUP(Tabla1[[#This Row],[FECHA]],'RECAUDOS EXTERNOS'!A:D,3,FALSE),0)</f>
        <v>936123</v>
      </c>
    </row>
    <row r="3129" spans="1:22" x14ac:dyDescent="0.25">
      <c r="A3129" s="1">
        <v>40688</v>
      </c>
      <c r="B3129" s="3" t="s">
        <v>3</v>
      </c>
      <c r="C3129" s="2">
        <v>40664</v>
      </c>
      <c r="D3129" s="5">
        <f>YEAR(Tabla1[[#This Row],[FECHA]])</f>
        <v>2011</v>
      </c>
      <c r="E3129" s="5">
        <f>IFERROR(VLOOKUP(Tabla1[[#This Row],[FECHA]],'COMPARENDOS TOTALES'!A:D,4,FALSE),0)</f>
        <v>15</v>
      </c>
      <c r="F3129" s="9">
        <f>IFERROR(VLOOKUP(Tabla1[[#This Row],[FECHA]],'COMPARENDOS TOTALES'!A:D,3,FALSE),0)</f>
        <v>4820400</v>
      </c>
      <c r="G3129" s="5">
        <f>IFERROR(VLOOKUP(Tabla1[[#This Row],[FECHA]],EXONERACIONES!A:D,4,FALSE),0)</f>
        <v>0</v>
      </c>
      <c r="H3129" s="9">
        <f>IFERROR(VLOOKUP(Tabla1[[#This Row],[FECHA]],EXONERACIONES!A:D,3,FALSE),0)</f>
        <v>0</v>
      </c>
      <c r="I3129" s="5">
        <f>IFERROR(VLOOKUP(Tabla1[[#This Row],[FECHA]],'SIMIT CON RES'!A:D,4,FALSE),0)</f>
        <v>11</v>
      </c>
      <c r="J3129" s="9">
        <f>IFERROR(VLOOKUP(Tabla1[[#This Row],[FECHA]],'SIMIT CON RES'!A:D,3,FALSE),0)</f>
        <v>3481400</v>
      </c>
      <c r="K3129">
        <f>IFERROR(VLOOKUP(Tabla1[[#This Row],[FECHA]],'SIMIT SIN RES'!A:D,4,FALSE),0)</f>
        <v>0</v>
      </c>
      <c r="L3129" s="9">
        <f>IFERROR(VLOOKUP(Tabla1[[#This Row],[FECHA]],'SIMIT SIN RES'!A:D,3,FALSE),0)</f>
        <v>0</v>
      </c>
      <c r="M3129" s="5">
        <f>IFERROR(VLOOKUP(Tabla1[[#This Row],[FECHA]],'RECAUDOS DE COMPARENDOS'!A:D,4,FALSE),0)</f>
        <v>0</v>
      </c>
      <c r="N3129" s="9">
        <f>IFERROR(VLOOKUP(Tabla1[[#This Row],[FECHA]],'RECAUDOS DE COMPARENDOS'!A:D,3,FALSE),0)</f>
        <v>0</v>
      </c>
      <c r="O3129" s="5">
        <f>IFERROR(VLOOKUP(Tabla1[[#This Row],[FECHA]],'RECAUDOS DE RESOLUCIONES'!A:D,4,FALSE),0)</f>
        <v>0</v>
      </c>
      <c r="P3129" s="9">
        <f>IFERROR(VLOOKUP(Tabla1[[#This Row],[FECHA]],'RECAUDOS DE RESOLUCIONES'!A:D,3,FALSE),0)</f>
        <v>0</v>
      </c>
      <c r="Q312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3129" s="9">
        <f>Tabla1[V. COMPARENDOS]-(Tabla1[V. EXONERACIONES]+Tabla1[[#This Row],[V. SIMIT CON RESOLUCION]]+Tabla1[[#This Row],[V. SIMIT SIN RESOLUCION]]+Tabla1[[#This Row],[V. RECAUDOS COMPARENDOS]]+Tabla1[[#This Row],[V. RECAUDOS RESOLUCIONES]])</f>
        <v>1339000</v>
      </c>
      <c r="S3129" s="11">
        <f>IFERROR(VLOOKUP(Tabla1[[#This Row],[FECHA]],'RECAUDOS LOCALES'!A:D,4,FALSE),0)</f>
        <v>3</v>
      </c>
      <c r="T3129" s="9">
        <f>IFERROR(VLOOKUP(Tabla1[[#This Row],[FECHA]],'RECAUDOS LOCALES'!A:D,3,FALSE),0)</f>
        <v>669500</v>
      </c>
      <c r="U3129" s="11">
        <f>IFERROR(VLOOKUP(Tabla1[[#This Row],[FECHA]],'RECAUDOS EXTERNOS'!A:D,4,FALSE),0)</f>
        <v>1</v>
      </c>
      <c r="V3129" s="9">
        <f>IFERROR(VLOOKUP(Tabla1[[#This Row],[FECHA]],'RECAUDOS EXTERNOS'!A:D,3,FALSE),0)</f>
        <v>214580</v>
      </c>
    </row>
    <row r="3130" spans="1:22" x14ac:dyDescent="0.25">
      <c r="A3130" s="1">
        <v>40689</v>
      </c>
      <c r="B3130" s="3" t="s">
        <v>6</v>
      </c>
      <c r="C3130" s="2">
        <v>40664</v>
      </c>
      <c r="D3130" s="5">
        <f>YEAR(Tabla1[[#This Row],[FECHA]])</f>
        <v>2011</v>
      </c>
      <c r="E3130" s="5">
        <f>IFERROR(VLOOKUP(Tabla1[[#This Row],[FECHA]],'COMPARENDOS TOTALES'!A:D,4,FALSE),0)</f>
        <v>3</v>
      </c>
      <c r="F3130" s="9">
        <f>IFERROR(VLOOKUP(Tabla1[[#This Row],[FECHA]],'COMPARENDOS TOTALES'!A:D,3,FALSE),0)</f>
        <v>1071200</v>
      </c>
      <c r="G3130" s="5">
        <f>IFERROR(VLOOKUP(Tabla1[[#This Row],[FECHA]],EXONERACIONES!A:D,4,FALSE),0)</f>
        <v>0</v>
      </c>
      <c r="H3130" s="9">
        <f>IFERROR(VLOOKUP(Tabla1[[#This Row],[FECHA]],EXONERACIONES!A:D,3,FALSE),0)</f>
        <v>0</v>
      </c>
      <c r="I3130" s="5">
        <f>IFERROR(VLOOKUP(Tabla1[[#This Row],[FECHA]],'SIMIT CON RES'!A:D,4,FALSE),0)</f>
        <v>2</v>
      </c>
      <c r="J3130" s="9">
        <f>IFERROR(VLOOKUP(Tabla1[[#This Row],[FECHA]],'SIMIT CON RES'!A:D,3,FALSE),0)</f>
        <v>535600</v>
      </c>
      <c r="K3130">
        <f>IFERROR(VLOOKUP(Tabla1[[#This Row],[FECHA]],'SIMIT SIN RES'!A:D,4,FALSE),0)</f>
        <v>0</v>
      </c>
      <c r="L3130" s="9">
        <f>IFERROR(VLOOKUP(Tabla1[[#This Row],[FECHA]],'SIMIT SIN RES'!A:D,3,FALSE),0)</f>
        <v>0</v>
      </c>
      <c r="M3130" s="5">
        <f>IFERROR(VLOOKUP(Tabla1[[#This Row],[FECHA]],'RECAUDOS DE COMPARENDOS'!A:D,4,FALSE),0)</f>
        <v>0</v>
      </c>
      <c r="N3130" s="9">
        <f>IFERROR(VLOOKUP(Tabla1[[#This Row],[FECHA]],'RECAUDOS DE COMPARENDOS'!A:D,3,FALSE),0)</f>
        <v>0</v>
      </c>
      <c r="O3130" s="5">
        <f>IFERROR(VLOOKUP(Tabla1[[#This Row],[FECHA]],'RECAUDOS DE RESOLUCIONES'!A:D,4,FALSE),0)</f>
        <v>0</v>
      </c>
      <c r="P3130" s="9">
        <f>IFERROR(VLOOKUP(Tabla1[[#This Row],[FECHA]],'RECAUDOS DE RESOLUCIONES'!A:D,3,FALSE),0)</f>
        <v>0</v>
      </c>
      <c r="Q313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130" s="9">
        <f>Tabla1[V. COMPARENDOS]-(Tabla1[V. EXONERACIONES]+Tabla1[[#This Row],[V. SIMIT CON RESOLUCION]]+Tabla1[[#This Row],[V. SIMIT SIN RESOLUCION]]+Tabla1[[#This Row],[V. RECAUDOS COMPARENDOS]]+Tabla1[[#This Row],[V. RECAUDOS RESOLUCIONES]])</f>
        <v>535600</v>
      </c>
      <c r="S3130" s="11">
        <f>IFERROR(VLOOKUP(Tabla1[[#This Row],[FECHA]],'RECAUDOS LOCALES'!A:D,4,FALSE),0)</f>
        <v>1</v>
      </c>
      <c r="T3130" s="9">
        <f>IFERROR(VLOOKUP(Tabla1[[#This Row],[FECHA]],'RECAUDOS LOCALES'!A:D,3,FALSE),0)</f>
        <v>401700</v>
      </c>
      <c r="U3130" s="11">
        <f>IFERROR(VLOOKUP(Tabla1[[#This Row],[FECHA]],'RECAUDOS EXTERNOS'!A:D,4,FALSE),0)</f>
        <v>2</v>
      </c>
      <c r="V3130" s="9">
        <f>IFERROR(VLOOKUP(Tabla1[[#This Row],[FECHA]],'RECAUDOS EXTERNOS'!A:D,3,FALSE),0)</f>
        <v>378536</v>
      </c>
    </row>
    <row r="3131" spans="1:22" x14ac:dyDescent="0.25">
      <c r="A3131" s="1">
        <v>40690</v>
      </c>
      <c r="B3131" s="3" t="s">
        <v>0</v>
      </c>
      <c r="C3131" s="2">
        <v>40664</v>
      </c>
      <c r="D3131" s="5">
        <f>YEAR(Tabla1[[#This Row],[FECHA]])</f>
        <v>2011</v>
      </c>
      <c r="E3131" s="5">
        <f>IFERROR(VLOOKUP(Tabla1[[#This Row],[FECHA]],'COMPARENDOS TOTALES'!A:D,4,FALSE),0)</f>
        <v>14</v>
      </c>
      <c r="F3131" s="9">
        <f>IFERROR(VLOOKUP(Tabla1[[#This Row],[FECHA]],'COMPARENDOS TOTALES'!A:D,3,FALSE),0)</f>
        <v>5891600</v>
      </c>
      <c r="G3131" s="5">
        <f>IFERROR(VLOOKUP(Tabla1[[#This Row],[FECHA]],EXONERACIONES!A:D,4,FALSE),0)</f>
        <v>0</v>
      </c>
      <c r="H3131" s="9">
        <f>IFERROR(VLOOKUP(Tabla1[[#This Row],[FECHA]],EXONERACIONES!A:D,3,FALSE),0)</f>
        <v>0</v>
      </c>
      <c r="I3131" s="5">
        <f>IFERROR(VLOOKUP(Tabla1[[#This Row],[FECHA]],'SIMIT CON RES'!A:D,4,FALSE),0)</f>
        <v>10</v>
      </c>
      <c r="J3131" s="9">
        <f>IFERROR(VLOOKUP(Tabla1[[#This Row],[FECHA]],'SIMIT CON RES'!A:D,3,FALSE),0)</f>
        <v>4820400</v>
      </c>
      <c r="K3131">
        <f>IFERROR(VLOOKUP(Tabla1[[#This Row],[FECHA]],'SIMIT SIN RES'!A:D,4,FALSE),0)</f>
        <v>0</v>
      </c>
      <c r="L3131" s="9">
        <f>IFERROR(VLOOKUP(Tabla1[[#This Row],[FECHA]],'SIMIT SIN RES'!A:D,3,FALSE),0)</f>
        <v>0</v>
      </c>
      <c r="M3131" s="5">
        <f>IFERROR(VLOOKUP(Tabla1[[#This Row],[FECHA]],'RECAUDOS DE COMPARENDOS'!A:D,4,FALSE),0)</f>
        <v>1</v>
      </c>
      <c r="N3131" s="9">
        <f>IFERROR(VLOOKUP(Tabla1[[#This Row],[FECHA]],'RECAUDOS DE COMPARENDOS'!A:D,3,FALSE),0)</f>
        <v>267800</v>
      </c>
      <c r="O3131" s="5">
        <f>IFERROR(VLOOKUP(Tabla1[[#This Row],[FECHA]],'RECAUDOS DE RESOLUCIONES'!A:D,4,FALSE),0)</f>
        <v>0</v>
      </c>
      <c r="P3131" s="9">
        <f>IFERROR(VLOOKUP(Tabla1[[#This Row],[FECHA]],'RECAUDOS DE RESOLUCIONES'!A:D,3,FALSE),0)</f>
        <v>0</v>
      </c>
      <c r="Q313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3131" s="9">
        <f>Tabla1[V. COMPARENDOS]-(Tabla1[V. EXONERACIONES]+Tabla1[[#This Row],[V. SIMIT CON RESOLUCION]]+Tabla1[[#This Row],[V. SIMIT SIN RESOLUCION]]+Tabla1[[#This Row],[V. RECAUDOS COMPARENDOS]]+Tabla1[[#This Row],[V. RECAUDOS RESOLUCIONES]])</f>
        <v>803400</v>
      </c>
      <c r="S3131" s="11">
        <f>IFERROR(VLOOKUP(Tabla1[[#This Row],[FECHA]],'RECAUDOS LOCALES'!A:D,4,FALSE),0)</f>
        <v>3</v>
      </c>
      <c r="T3131" s="9">
        <f>IFERROR(VLOOKUP(Tabla1[[#This Row],[FECHA]],'RECAUDOS LOCALES'!A:D,3,FALSE),0)</f>
        <v>270000</v>
      </c>
      <c r="U3131" s="11">
        <f>IFERROR(VLOOKUP(Tabla1[[#This Row],[FECHA]],'RECAUDOS EXTERNOS'!A:D,4,FALSE),0)</f>
        <v>3</v>
      </c>
      <c r="V3131" s="9">
        <f>IFERROR(VLOOKUP(Tabla1[[#This Row],[FECHA]],'RECAUDOS EXTERNOS'!A:D,3,FALSE),0)</f>
        <v>540503</v>
      </c>
    </row>
    <row r="3132" spans="1:22" x14ac:dyDescent="0.25">
      <c r="A3132" s="1">
        <v>40691</v>
      </c>
      <c r="B3132" s="3" t="s">
        <v>5</v>
      </c>
      <c r="C3132" s="2">
        <v>40664</v>
      </c>
      <c r="D3132" s="5">
        <f>YEAR(Tabla1[[#This Row],[FECHA]])</f>
        <v>2011</v>
      </c>
      <c r="E3132" s="5">
        <f>IFERROR(VLOOKUP(Tabla1[[#This Row],[FECHA]],'COMPARENDOS TOTALES'!A:D,4,FALSE),0)</f>
        <v>15</v>
      </c>
      <c r="F3132" s="9">
        <f>IFERROR(VLOOKUP(Tabla1[[#This Row],[FECHA]],'COMPARENDOS TOTALES'!A:D,3,FALSE),0)</f>
        <v>7364500</v>
      </c>
      <c r="G3132" s="5">
        <f>IFERROR(VLOOKUP(Tabla1[[#This Row],[FECHA]],EXONERACIONES!A:D,4,FALSE),0)</f>
        <v>0</v>
      </c>
      <c r="H3132" s="9">
        <f>IFERROR(VLOOKUP(Tabla1[[#This Row],[FECHA]],EXONERACIONES!A:D,3,FALSE),0)</f>
        <v>0</v>
      </c>
      <c r="I3132" s="5">
        <f>IFERROR(VLOOKUP(Tabla1[[#This Row],[FECHA]],'SIMIT CON RES'!A:D,4,FALSE),0)</f>
        <v>12</v>
      </c>
      <c r="J3132" s="9">
        <f>IFERROR(VLOOKUP(Tabla1[[#This Row],[FECHA]],'SIMIT CON RES'!A:D,3,FALSE),0)</f>
        <v>5891600</v>
      </c>
      <c r="K3132">
        <f>IFERROR(VLOOKUP(Tabla1[[#This Row],[FECHA]],'SIMIT SIN RES'!A:D,4,FALSE),0)</f>
        <v>0</v>
      </c>
      <c r="L3132" s="9">
        <f>IFERROR(VLOOKUP(Tabla1[[#This Row],[FECHA]],'SIMIT SIN RES'!A:D,3,FALSE),0)</f>
        <v>0</v>
      </c>
      <c r="M3132" s="5">
        <f>IFERROR(VLOOKUP(Tabla1[[#This Row],[FECHA]],'RECAUDOS DE COMPARENDOS'!A:D,4,FALSE),0)</f>
        <v>2</v>
      </c>
      <c r="N3132" s="9">
        <f>IFERROR(VLOOKUP(Tabla1[[#This Row],[FECHA]],'RECAUDOS DE COMPARENDOS'!A:D,3,FALSE),0)</f>
        <v>1205100</v>
      </c>
      <c r="O3132" s="5">
        <f>IFERROR(VLOOKUP(Tabla1[[#This Row],[FECHA]],'RECAUDOS DE RESOLUCIONES'!A:D,4,FALSE),0)</f>
        <v>0</v>
      </c>
      <c r="P3132" s="9">
        <f>IFERROR(VLOOKUP(Tabla1[[#This Row],[FECHA]],'RECAUDOS DE RESOLUCIONES'!A:D,3,FALSE),0)</f>
        <v>0</v>
      </c>
      <c r="Q313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132" s="9">
        <f>Tabla1[V. COMPARENDOS]-(Tabla1[V. EXONERACIONES]+Tabla1[[#This Row],[V. SIMIT CON RESOLUCION]]+Tabla1[[#This Row],[V. SIMIT SIN RESOLUCION]]+Tabla1[[#This Row],[V. RECAUDOS COMPARENDOS]]+Tabla1[[#This Row],[V. RECAUDOS RESOLUCIONES]])</f>
        <v>267800</v>
      </c>
      <c r="S3132" s="11">
        <f>IFERROR(VLOOKUP(Tabla1[[#This Row],[FECHA]],'RECAUDOS LOCALES'!A:D,4,FALSE),0)</f>
        <v>0</v>
      </c>
      <c r="T3132" s="9">
        <f>IFERROR(VLOOKUP(Tabla1[[#This Row],[FECHA]],'RECAUDOS LOCALES'!A:D,3,FALSE),0)</f>
        <v>0</v>
      </c>
      <c r="U3132" s="11">
        <f>IFERROR(VLOOKUP(Tabla1[[#This Row],[FECHA]],'RECAUDOS EXTERNOS'!A:D,4,FALSE),0)</f>
        <v>0</v>
      </c>
      <c r="V3132" s="9">
        <f>IFERROR(VLOOKUP(Tabla1[[#This Row],[FECHA]],'RECAUDOS EXTERNOS'!A:D,3,FALSE),0)</f>
        <v>0</v>
      </c>
    </row>
    <row r="3133" spans="1:22" x14ac:dyDescent="0.25">
      <c r="A3133" s="1">
        <v>40692</v>
      </c>
      <c r="B3133" s="3" t="s">
        <v>4</v>
      </c>
      <c r="C3133" s="2">
        <v>40664</v>
      </c>
      <c r="D3133" s="5">
        <f>YEAR(Tabla1[[#This Row],[FECHA]])</f>
        <v>2011</v>
      </c>
      <c r="E3133" s="5">
        <f>IFERROR(VLOOKUP(Tabla1[[#This Row],[FECHA]],'COMPARENDOS TOTALES'!A:D,4,FALSE),0)</f>
        <v>16</v>
      </c>
      <c r="F3133" s="9">
        <f>IFERROR(VLOOKUP(Tabla1[[#This Row],[FECHA]],'COMPARENDOS TOTALES'!A:D,3,FALSE),0)</f>
        <v>8712427</v>
      </c>
      <c r="G3133" s="5">
        <f>IFERROR(VLOOKUP(Tabla1[[#This Row],[FECHA]],EXONERACIONES!A:D,4,FALSE),0)</f>
        <v>0</v>
      </c>
      <c r="H3133" s="9">
        <f>IFERROR(VLOOKUP(Tabla1[[#This Row],[FECHA]],EXONERACIONES!A:D,3,FALSE),0)</f>
        <v>0</v>
      </c>
      <c r="I3133" s="5">
        <f>IFERROR(VLOOKUP(Tabla1[[#This Row],[FECHA]],'SIMIT CON RES'!A:D,4,FALSE),0)</f>
        <v>13</v>
      </c>
      <c r="J3133" s="9">
        <f>IFERROR(VLOOKUP(Tabla1[[#This Row],[FECHA]],'SIMIT CON RES'!A:D,3,FALSE),0)</f>
        <v>6570027</v>
      </c>
      <c r="K3133">
        <f>IFERROR(VLOOKUP(Tabla1[[#This Row],[FECHA]],'SIMIT SIN RES'!A:D,4,FALSE),0)</f>
        <v>0</v>
      </c>
      <c r="L3133" s="9">
        <f>IFERROR(VLOOKUP(Tabla1[[#This Row],[FECHA]],'SIMIT SIN RES'!A:D,3,FALSE),0)</f>
        <v>0</v>
      </c>
      <c r="M3133" s="5">
        <f>IFERROR(VLOOKUP(Tabla1[[#This Row],[FECHA]],'RECAUDOS DE COMPARENDOS'!A:D,4,FALSE),0)</f>
        <v>1</v>
      </c>
      <c r="N3133" s="9">
        <f>IFERROR(VLOOKUP(Tabla1[[#This Row],[FECHA]],'RECAUDOS DE COMPARENDOS'!A:D,3,FALSE),0)</f>
        <v>803400</v>
      </c>
      <c r="O3133" s="5">
        <f>IFERROR(VLOOKUP(Tabla1[[#This Row],[FECHA]],'RECAUDOS DE RESOLUCIONES'!A:D,4,FALSE),0)</f>
        <v>0</v>
      </c>
      <c r="P3133" s="9">
        <f>IFERROR(VLOOKUP(Tabla1[[#This Row],[FECHA]],'RECAUDOS DE RESOLUCIONES'!A:D,3,FALSE),0)</f>
        <v>0</v>
      </c>
      <c r="Q313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3133" s="9">
        <f>Tabla1[V. COMPARENDOS]-(Tabla1[V. EXONERACIONES]+Tabla1[[#This Row],[V. SIMIT CON RESOLUCION]]+Tabla1[[#This Row],[V. SIMIT SIN RESOLUCION]]+Tabla1[[#This Row],[V. RECAUDOS COMPARENDOS]]+Tabla1[[#This Row],[V. RECAUDOS RESOLUCIONES]])</f>
        <v>1339000</v>
      </c>
      <c r="S3133" s="11">
        <f>IFERROR(VLOOKUP(Tabla1[[#This Row],[FECHA]],'RECAUDOS LOCALES'!A:D,4,FALSE),0)</f>
        <v>0</v>
      </c>
      <c r="T3133" s="9">
        <f>IFERROR(VLOOKUP(Tabla1[[#This Row],[FECHA]],'RECAUDOS LOCALES'!A:D,3,FALSE),0)</f>
        <v>0</v>
      </c>
      <c r="U3133" s="11">
        <f>IFERROR(VLOOKUP(Tabla1[[#This Row],[FECHA]],'RECAUDOS EXTERNOS'!A:D,4,FALSE),0)</f>
        <v>0</v>
      </c>
      <c r="V3133" s="9">
        <f>IFERROR(VLOOKUP(Tabla1[[#This Row],[FECHA]],'RECAUDOS EXTERNOS'!A:D,3,FALSE),0)</f>
        <v>0</v>
      </c>
    </row>
    <row r="3134" spans="1:22" x14ac:dyDescent="0.25">
      <c r="A3134" s="1">
        <v>40693</v>
      </c>
      <c r="B3134" s="3" t="s">
        <v>1</v>
      </c>
      <c r="C3134" s="2">
        <v>40664</v>
      </c>
      <c r="D3134" s="5">
        <f>YEAR(Tabla1[[#This Row],[FECHA]])</f>
        <v>2011</v>
      </c>
      <c r="E3134" s="5">
        <f>IFERROR(VLOOKUP(Tabla1[[#This Row],[FECHA]],'COMPARENDOS TOTALES'!A:D,4,FALSE),0)</f>
        <v>14</v>
      </c>
      <c r="F3134" s="9">
        <f>IFERROR(VLOOKUP(Tabla1[[#This Row],[FECHA]],'COMPARENDOS TOTALES'!A:D,3,FALSE),0)</f>
        <v>5766627</v>
      </c>
      <c r="G3134" s="5">
        <f>IFERROR(VLOOKUP(Tabla1[[#This Row],[FECHA]],EXONERACIONES!A:D,4,FALSE),0)</f>
        <v>0</v>
      </c>
      <c r="H3134" s="9">
        <f>IFERROR(VLOOKUP(Tabla1[[#This Row],[FECHA]],EXONERACIONES!A:D,3,FALSE),0)</f>
        <v>0</v>
      </c>
      <c r="I3134" s="5">
        <f>IFERROR(VLOOKUP(Tabla1[[#This Row],[FECHA]],'SIMIT CON RES'!A:D,4,FALSE),0)</f>
        <v>13</v>
      </c>
      <c r="J3134" s="9">
        <f>IFERROR(VLOOKUP(Tabla1[[#This Row],[FECHA]],'SIMIT CON RES'!A:D,3,FALSE),0)</f>
        <v>5498827</v>
      </c>
      <c r="K3134">
        <f>IFERROR(VLOOKUP(Tabla1[[#This Row],[FECHA]],'SIMIT SIN RES'!A:D,4,FALSE),0)</f>
        <v>0</v>
      </c>
      <c r="L3134" s="9">
        <f>IFERROR(VLOOKUP(Tabla1[[#This Row],[FECHA]],'SIMIT SIN RES'!A:D,3,FALSE),0)</f>
        <v>0</v>
      </c>
      <c r="M3134" s="5">
        <f>IFERROR(VLOOKUP(Tabla1[[#This Row],[FECHA]],'RECAUDOS DE COMPARENDOS'!A:D,4,FALSE),0)</f>
        <v>0</v>
      </c>
      <c r="N3134" s="9">
        <f>IFERROR(VLOOKUP(Tabla1[[#This Row],[FECHA]],'RECAUDOS DE COMPARENDOS'!A:D,3,FALSE),0)</f>
        <v>0</v>
      </c>
      <c r="O3134" s="5">
        <f>IFERROR(VLOOKUP(Tabla1[[#This Row],[FECHA]],'RECAUDOS DE RESOLUCIONES'!A:D,4,FALSE),0)</f>
        <v>0</v>
      </c>
      <c r="P3134" s="9">
        <f>IFERROR(VLOOKUP(Tabla1[[#This Row],[FECHA]],'RECAUDOS DE RESOLUCIONES'!A:D,3,FALSE),0)</f>
        <v>0</v>
      </c>
      <c r="Q313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134" s="9">
        <f>Tabla1[V. COMPARENDOS]-(Tabla1[V. EXONERACIONES]+Tabla1[[#This Row],[V. SIMIT CON RESOLUCION]]+Tabla1[[#This Row],[V. SIMIT SIN RESOLUCION]]+Tabla1[[#This Row],[V. RECAUDOS COMPARENDOS]]+Tabla1[[#This Row],[V. RECAUDOS RESOLUCIONES]])</f>
        <v>267800</v>
      </c>
      <c r="S3134" s="11">
        <f>IFERROR(VLOOKUP(Tabla1[[#This Row],[FECHA]],'RECAUDOS LOCALES'!A:D,4,FALSE),0)</f>
        <v>2</v>
      </c>
      <c r="T3134" s="9">
        <f>IFERROR(VLOOKUP(Tabla1[[#This Row],[FECHA]],'RECAUDOS LOCALES'!A:D,3,FALSE),0)</f>
        <v>669500</v>
      </c>
      <c r="U3134" s="11">
        <f>IFERROR(VLOOKUP(Tabla1[[#This Row],[FECHA]],'RECAUDOS EXTERNOS'!A:D,4,FALSE),0)</f>
        <v>6</v>
      </c>
      <c r="V3134" s="9">
        <f>IFERROR(VLOOKUP(Tabla1[[#This Row],[FECHA]],'RECAUDOS EXTERNOS'!A:D,3,FALSE),0)</f>
        <v>2528219</v>
      </c>
    </row>
    <row r="3135" spans="1:22" x14ac:dyDescent="0.25">
      <c r="A3135" s="1">
        <v>40694</v>
      </c>
      <c r="B3135" s="3" t="s">
        <v>2</v>
      </c>
      <c r="C3135" s="2">
        <v>40664</v>
      </c>
      <c r="D3135" s="5">
        <f>YEAR(Tabla1[[#This Row],[FECHA]])</f>
        <v>2011</v>
      </c>
      <c r="E3135" s="5">
        <f>IFERROR(VLOOKUP(Tabla1[[#This Row],[FECHA]],'COMPARENDOS TOTALES'!A:D,4,FALSE),0)</f>
        <v>5</v>
      </c>
      <c r="F3135" s="9">
        <f>IFERROR(VLOOKUP(Tabla1[[#This Row],[FECHA]],'COMPARENDOS TOTALES'!A:D,3,FALSE),0)</f>
        <v>1339000</v>
      </c>
      <c r="G3135" s="5">
        <f>IFERROR(VLOOKUP(Tabla1[[#This Row],[FECHA]],EXONERACIONES!A:D,4,FALSE),0)</f>
        <v>0</v>
      </c>
      <c r="H3135" s="9">
        <f>IFERROR(VLOOKUP(Tabla1[[#This Row],[FECHA]],EXONERACIONES!A:D,3,FALSE),0)</f>
        <v>0</v>
      </c>
      <c r="I3135" s="5">
        <f>IFERROR(VLOOKUP(Tabla1[[#This Row],[FECHA]],'SIMIT CON RES'!A:D,4,FALSE),0)</f>
        <v>3</v>
      </c>
      <c r="J3135" s="9">
        <f>IFERROR(VLOOKUP(Tabla1[[#This Row],[FECHA]],'SIMIT CON RES'!A:D,3,FALSE),0)</f>
        <v>803400</v>
      </c>
      <c r="K3135">
        <f>IFERROR(VLOOKUP(Tabla1[[#This Row],[FECHA]],'SIMIT SIN RES'!A:D,4,FALSE),0)</f>
        <v>0</v>
      </c>
      <c r="L3135" s="9">
        <f>IFERROR(VLOOKUP(Tabla1[[#This Row],[FECHA]],'SIMIT SIN RES'!A:D,3,FALSE),0)</f>
        <v>0</v>
      </c>
      <c r="M3135" s="5">
        <f>IFERROR(VLOOKUP(Tabla1[[#This Row],[FECHA]],'RECAUDOS DE COMPARENDOS'!A:D,4,FALSE),0)</f>
        <v>1</v>
      </c>
      <c r="N3135" s="9">
        <f>IFERROR(VLOOKUP(Tabla1[[#This Row],[FECHA]],'RECAUDOS DE COMPARENDOS'!A:D,3,FALSE),0)</f>
        <v>267800</v>
      </c>
      <c r="O3135" s="5">
        <f>IFERROR(VLOOKUP(Tabla1[[#This Row],[FECHA]],'RECAUDOS DE RESOLUCIONES'!A:D,4,FALSE),0)</f>
        <v>0</v>
      </c>
      <c r="P3135" s="9">
        <f>IFERROR(VLOOKUP(Tabla1[[#This Row],[FECHA]],'RECAUDOS DE RESOLUCIONES'!A:D,3,FALSE),0)</f>
        <v>0</v>
      </c>
      <c r="Q313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135" s="9">
        <f>Tabla1[V. COMPARENDOS]-(Tabla1[V. EXONERACIONES]+Tabla1[[#This Row],[V. SIMIT CON RESOLUCION]]+Tabla1[[#This Row],[V. SIMIT SIN RESOLUCION]]+Tabla1[[#This Row],[V. RECAUDOS COMPARENDOS]]+Tabla1[[#This Row],[V. RECAUDOS RESOLUCIONES]])</f>
        <v>267800</v>
      </c>
      <c r="S3135" s="11">
        <f>IFERROR(VLOOKUP(Tabla1[[#This Row],[FECHA]],'RECAUDOS LOCALES'!A:D,4,FALSE),0)</f>
        <v>1</v>
      </c>
      <c r="T3135" s="9">
        <f>IFERROR(VLOOKUP(Tabla1[[#This Row],[FECHA]],'RECAUDOS LOCALES'!A:D,3,FALSE),0)</f>
        <v>229650</v>
      </c>
      <c r="U3135" s="11">
        <f>IFERROR(VLOOKUP(Tabla1[[#This Row],[FECHA]],'RECAUDOS EXTERNOS'!A:D,4,FALSE),0)</f>
        <v>5</v>
      </c>
      <c r="V3135" s="9">
        <f>IFERROR(VLOOKUP(Tabla1[[#This Row],[FECHA]],'RECAUDOS EXTERNOS'!A:D,3,FALSE),0)</f>
        <v>1140122</v>
      </c>
    </row>
    <row r="3136" spans="1:22" x14ac:dyDescent="0.25">
      <c r="A3136" s="1">
        <v>40695</v>
      </c>
      <c r="B3136" s="3" t="s">
        <v>3</v>
      </c>
      <c r="C3136" s="2">
        <v>40695</v>
      </c>
      <c r="D3136" s="5">
        <f>YEAR(Tabla1[[#This Row],[FECHA]])</f>
        <v>2011</v>
      </c>
      <c r="E3136" s="5">
        <f>IFERROR(VLOOKUP(Tabla1[[#This Row],[FECHA]],'COMPARENDOS TOTALES'!A:D,4,FALSE),0)</f>
        <v>6</v>
      </c>
      <c r="F3136" s="9">
        <f>IFERROR(VLOOKUP(Tabla1[[#This Row],[FECHA]],'COMPARENDOS TOTALES'!A:D,3,FALSE),0)</f>
        <v>1874600</v>
      </c>
      <c r="G3136" s="5">
        <f>IFERROR(VLOOKUP(Tabla1[[#This Row],[FECHA]],EXONERACIONES!A:D,4,FALSE),0)</f>
        <v>1</v>
      </c>
      <c r="H3136" s="9">
        <f>IFERROR(VLOOKUP(Tabla1[[#This Row],[FECHA]],EXONERACIONES!A:D,3,FALSE),0)</f>
        <v>535600</v>
      </c>
      <c r="I3136" s="5">
        <f>IFERROR(VLOOKUP(Tabla1[[#This Row],[FECHA]],'SIMIT CON RES'!A:D,4,FALSE),0)</f>
        <v>5</v>
      </c>
      <c r="J3136" s="9">
        <f>IFERROR(VLOOKUP(Tabla1[[#This Row],[FECHA]],'SIMIT CON RES'!A:D,3,FALSE),0)</f>
        <v>1339000</v>
      </c>
      <c r="K3136">
        <f>IFERROR(VLOOKUP(Tabla1[[#This Row],[FECHA]],'SIMIT SIN RES'!A:D,4,FALSE),0)</f>
        <v>0</v>
      </c>
      <c r="L3136" s="9">
        <f>IFERROR(VLOOKUP(Tabla1[[#This Row],[FECHA]],'SIMIT SIN RES'!A:D,3,FALSE),0)</f>
        <v>0</v>
      </c>
      <c r="M3136" s="5">
        <f>IFERROR(VLOOKUP(Tabla1[[#This Row],[FECHA]],'RECAUDOS DE COMPARENDOS'!A:D,4,FALSE),0)</f>
        <v>0</v>
      </c>
      <c r="N3136" s="9">
        <f>IFERROR(VLOOKUP(Tabla1[[#This Row],[FECHA]],'RECAUDOS DE COMPARENDOS'!A:D,3,FALSE),0)</f>
        <v>0</v>
      </c>
      <c r="O3136" s="5">
        <f>IFERROR(VLOOKUP(Tabla1[[#This Row],[FECHA]],'RECAUDOS DE RESOLUCIONES'!A:D,4,FALSE),0)</f>
        <v>0</v>
      </c>
      <c r="P3136" s="9">
        <f>IFERROR(VLOOKUP(Tabla1[[#This Row],[FECHA]],'RECAUDOS DE RESOLUCIONES'!A:D,3,FALSE),0)</f>
        <v>0</v>
      </c>
      <c r="Q313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13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136" s="11">
        <f>IFERROR(VLOOKUP(Tabla1[[#This Row],[FECHA]],'RECAUDOS LOCALES'!A:D,4,FALSE),0)</f>
        <v>3</v>
      </c>
      <c r="T3136" s="9">
        <f>IFERROR(VLOOKUP(Tabla1[[#This Row],[FECHA]],'RECAUDOS LOCALES'!A:D,3,FALSE),0)</f>
        <v>685600</v>
      </c>
      <c r="U3136" s="11">
        <f>IFERROR(VLOOKUP(Tabla1[[#This Row],[FECHA]],'RECAUDOS EXTERNOS'!A:D,4,FALSE),0)</f>
        <v>1</v>
      </c>
      <c r="V3136" s="9">
        <f>IFERROR(VLOOKUP(Tabla1[[#This Row],[FECHA]],'RECAUDOS EXTERNOS'!A:D,3,FALSE),0)</f>
        <v>292420</v>
      </c>
    </row>
    <row r="3137" spans="1:22" x14ac:dyDescent="0.25">
      <c r="A3137" s="1">
        <v>40696</v>
      </c>
      <c r="B3137" s="3" t="s">
        <v>6</v>
      </c>
      <c r="C3137" s="2">
        <v>40695</v>
      </c>
      <c r="D3137" s="5">
        <f>YEAR(Tabla1[[#This Row],[FECHA]])</f>
        <v>2011</v>
      </c>
      <c r="E3137" s="5">
        <f>IFERROR(VLOOKUP(Tabla1[[#This Row],[FECHA]],'COMPARENDOS TOTALES'!A:D,4,FALSE),0)</f>
        <v>13</v>
      </c>
      <c r="F3137" s="9">
        <f>IFERROR(VLOOKUP(Tabla1[[#This Row],[FECHA]],'COMPARENDOS TOTALES'!A:D,3,FALSE),0)</f>
        <v>3481400</v>
      </c>
      <c r="G3137" s="5">
        <f>IFERROR(VLOOKUP(Tabla1[[#This Row],[FECHA]],EXONERACIONES!A:D,4,FALSE),0)</f>
        <v>1</v>
      </c>
      <c r="H3137" s="9">
        <f>IFERROR(VLOOKUP(Tabla1[[#This Row],[FECHA]],EXONERACIONES!A:D,3,FALSE),0)</f>
        <v>267800</v>
      </c>
      <c r="I3137" s="5">
        <f>IFERROR(VLOOKUP(Tabla1[[#This Row],[FECHA]],'SIMIT CON RES'!A:D,4,FALSE),0)</f>
        <v>6</v>
      </c>
      <c r="J3137" s="9">
        <f>IFERROR(VLOOKUP(Tabla1[[#This Row],[FECHA]],'SIMIT CON RES'!A:D,3,FALSE),0)</f>
        <v>1606800</v>
      </c>
      <c r="K3137">
        <f>IFERROR(VLOOKUP(Tabla1[[#This Row],[FECHA]],'SIMIT SIN RES'!A:D,4,FALSE),0)</f>
        <v>0</v>
      </c>
      <c r="L3137" s="9">
        <f>IFERROR(VLOOKUP(Tabla1[[#This Row],[FECHA]],'SIMIT SIN RES'!A:D,3,FALSE),0)</f>
        <v>0</v>
      </c>
      <c r="M3137" s="5">
        <f>IFERROR(VLOOKUP(Tabla1[[#This Row],[FECHA]],'RECAUDOS DE COMPARENDOS'!A:D,4,FALSE),0)</f>
        <v>0</v>
      </c>
      <c r="N3137" s="9">
        <f>IFERROR(VLOOKUP(Tabla1[[#This Row],[FECHA]],'RECAUDOS DE COMPARENDOS'!A:D,3,FALSE),0)</f>
        <v>0</v>
      </c>
      <c r="O3137" s="5">
        <f>IFERROR(VLOOKUP(Tabla1[[#This Row],[FECHA]],'RECAUDOS DE RESOLUCIONES'!A:D,4,FALSE),0)</f>
        <v>0</v>
      </c>
      <c r="P3137" s="9">
        <f>IFERROR(VLOOKUP(Tabla1[[#This Row],[FECHA]],'RECAUDOS DE RESOLUCIONES'!A:D,3,FALSE),0)</f>
        <v>0</v>
      </c>
      <c r="Q313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3137" s="9">
        <f>Tabla1[V. COMPARENDOS]-(Tabla1[V. EXONERACIONES]+Tabla1[[#This Row],[V. SIMIT CON RESOLUCION]]+Tabla1[[#This Row],[V. SIMIT SIN RESOLUCION]]+Tabla1[[#This Row],[V. RECAUDOS COMPARENDOS]]+Tabla1[[#This Row],[V. RECAUDOS RESOLUCIONES]])</f>
        <v>1606800</v>
      </c>
      <c r="S3137" s="11">
        <f>IFERROR(VLOOKUP(Tabla1[[#This Row],[FECHA]],'RECAUDOS LOCALES'!A:D,4,FALSE),0)</f>
        <v>3</v>
      </c>
      <c r="T3137" s="9">
        <f>IFERROR(VLOOKUP(Tabla1[[#This Row],[FECHA]],'RECAUDOS LOCALES'!A:D,3,FALSE),0)</f>
        <v>557500</v>
      </c>
      <c r="U3137" s="11">
        <f>IFERROR(VLOOKUP(Tabla1[[#This Row],[FECHA]],'RECAUDOS EXTERNOS'!A:D,4,FALSE),0)</f>
        <v>1</v>
      </c>
      <c r="V3137" s="9">
        <f>IFERROR(VLOOKUP(Tabla1[[#This Row],[FECHA]],'RECAUDOS EXTERNOS'!A:D,3,FALSE),0)</f>
        <v>227611</v>
      </c>
    </row>
    <row r="3138" spans="1:22" x14ac:dyDescent="0.25">
      <c r="A3138" s="1">
        <v>40697</v>
      </c>
      <c r="B3138" s="3" t="s">
        <v>0</v>
      </c>
      <c r="C3138" s="2">
        <v>40695</v>
      </c>
      <c r="D3138" s="5">
        <f>YEAR(Tabla1[[#This Row],[FECHA]])</f>
        <v>2011</v>
      </c>
      <c r="E3138" s="5">
        <f>IFERROR(VLOOKUP(Tabla1[[#This Row],[FECHA]],'COMPARENDOS TOTALES'!A:D,4,FALSE),0)</f>
        <v>13</v>
      </c>
      <c r="F3138" s="9">
        <f>IFERROR(VLOOKUP(Tabla1[[#This Row],[FECHA]],'COMPARENDOS TOTALES'!A:D,3,FALSE),0)</f>
        <v>3106481</v>
      </c>
      <c r="G3138" s="5">
        <f>IFERROR(VLOOKUP(Tabla1[[#This Row],[FECHA]],EXONERACIONES!A:D,4,FALSE),0)</f>
        <v>0</v>
      </c>
      <c r="H3138" s="9">
        <f>IFERROR(VLOOKUP(Tabla1[[#This Row],[FECHA]],EXONERACIONES!A:D,3,FALSE),0)</f>
        <v>0</v>
      </c>
      <c r="I3138" s="5">
        <f>IFERROR(VLOOKUP(Tabla1[[#This Row],[FECHA]],'SIMIT CON RES'!A:D,4,FALSE),0)</f>
        <v>13</v>
      </c>
      <c r="J3138" s="9">
        <f>IFERROR(VLOOKUP(Tabla1[[#This Row],[FECHA]],'SIMIT CON RES'!A:D,3,FALSE),0)</f>
        <v>3106481</v>
      </c>
      <c r="K3138">
        <f>IFERROR(VLOOKUP(Tabla1[[#This Row],[FECHA]],'SIMIT SIN RES'!A:D,4,FALSE),0)</f>
        <v>0</v>
      </c>
      <c r="L3138" s="9">
        <f>IFERROR(VLOOKUP(Tabla1[[#This Row],[FECHA]],'SIMIT SIN RES'!A:D,3,FALSE),0)</f>
        <v>0</v>
      </c>
      <c r="M3138" s="5">
        <f>IFERROR(VLOOKUP(Tabla1[[#This Row],[FECHA]],'RECAUDOS DE COMPARENDOS'!A:D,4,FALSE),0)</f>
        <v>0</v>
      </c>
      <c r="N3138" s="9">
        <f>IFERROR(VLOOKUP(Tabla1[[#This Row],[FECHA]],'RECAUDOS DE COMPARENDOS'!A:D,3,FALSE),0)</f>
        <v>0</v>
      </c>
      <c r="O3138" s="5">
        <f>IFERROR(VLOOKUP(Tabla1[[#This Row],[FECHA]],'RECAUDOS DE RESOLUCIONES'!A:D,4,FALSE),0)</f>
        <v>0</v>
      </c>
      <c r="P3138" s="9">
        <f>IFERROR(VLOOKUP(Tabla1[[#This Row],[FECHA]],'RECAUDOS DE RESOLUCIONES'!A:D,3,FALSE),0)</f>
        <v>0</v>
      </c>
      <c r="Q313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13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138" s="11">
        <f>IFERROR(VLOOKUP(Tabla1[[#This Row],[FECHA]],'RECAUDOS LOCALES'!A:D,4,FALSE),0)</f>
        <v>1</v>
      </c>
      <c r="T3138" s="9">
        <f>IFERROR(VLOOKUP(Tabla1[[#This Row],[FECHA]],'RECAUDOS LOCALES'!A:D,3,FALSE),0)</f>
        <v>401700</v>
      </c>
      <c r="U3138" s="11">
        <f>IFERROR(VLOOKUP(Tabla1[[#This Row],[FECHA]],'RECAUDOS EXTERNOS'!A:D,4,FALSE),0)</f>
        <v>5</v>
      </c>
      <c r="V3138" s="9">
        <f>IFERROR(VLOOKUP(Tabla1[[#This Row],[FECHA]],'RECAUDOS EXTERNOS'!A:D,3,FALSE),0)</f>
        <v>2038295</v>
      </c>
    </row>
    <row r="3139" spans="1:22" x14ac:dyDescent="0.25">
      <c r="A3139" s="1">
        <v>40698</v>
      </c>
      <c r="B3139" s="3" t="s">
        <v>5</v>
      </c>
      <c r="C3139" s="2">
        <v>40695</v>
      </c>
      <c r="D3139" s="5">
        <f>YEAR(Tabla1[[#This Row],[FECHA]])</f>
        <v>2011</v>
      </c>
      <c r="E3139" s="5">
        <f>IFERROR(VLOOKUP(Tabla1[[#This Row],[FECHA]],'COMPARENDOS TOTALES'!A:D,4,FALSE),0)</f>
        <v>14</v>
      </c>
      <c r="F3139" s="9">
        <f>IFERROR(VLOOKUP(Tabla1[[#This Row],[FECHA]],'COMPARENDOS TOTALES'!A:D,3,FALSE),0)</f>
        <v>5373854</v>
      </c>
      <c r="G3139" s="5">
        <f>IFERROR(VLOOKUP(Tabla1[[#This Row],[FECHA]],EXONERACIONES!A:D,4,FALSE),0)</f>
        <v>1</v>
      </c>
      <c r="H3139" s="9">
        <f>IFERROR(VLOOKUP(Tabla1[[#This Row],[FECHA]],EXONERACIONES!A:D,3,FALSE),0)</f>
        <v>267800</v>
      </c>
      <c r="I3139" s="5">
        <f>IFERROR(VLOOKUP(Tabla1[[#This Row],[FECHA]],'SIMIT CON RES'!A:D,4,FALSE),0)</f>
        <v>12</v>
      </c>
      <c r="J3139" s="9">
        <f>IFERROR(VLOOKUP(Tabla1[[#This Row],[FECHA]],'SIMIT CON RES'!A:D,3,FALSE),0)</f>
        <v>4302654</v>
      </c>
      <c r="K3139">
        <f>IFERROR(VLOOKUP(Tabla1[[#This Row],[FECHA]],'SIMIT SIN RES'!A:D,4,FALSE),0)</f>
        <v>0</v>
      </c>
      <c r="L3139" s="9">
        <f>IFERROR(VLOOKUP(Tabla1[[#This Row],[FECHA]],'SIMIT SIN RES'!A:D,3,FALSE),0)</f>
        <v>0</v>
      </c>
      <c r="M3139" s="5">
        <f>IFERROR(VLOOKUP(Tabla1[[#This Row],[FECHA]],'RECAUDOS DE COMPARENDOS'!A:D,4,FALSE),0)</f>
        <v>0</v>
      </c>
      <c r="N3139" s="9">
        <f>IFERROR(VLOOKUP(Tabla1[[#This Row],[FECHA]],'RECAUDOS DE COMPARENDOS'!A:D,3,FALSE),0)</f>
        <v>0</v>
      </c>
      <c r="O3139" s="5">
        <f>IFERROR(VLOOKUP(Tabla1[[#This Row],[FECHA]],'RECAUDOS DE RESOLUCIONES'!A:D,4,FALSE),0)</f>
        <v>0</v>
      </c>
      <c r="P3139" s="9">
        <f>IFERROR(VLOOKUP(Tabla1[[#This Row],[FECHA]],'RECAUDOS DE RESOLUCIONES'!A:D,3,FALSE),0)</f>
        <v>0</v>
      </c>
      <c r="Q313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139" s="9">
        <f>Tabla1[V. COMPARENDOS]-(Tabla1[V. EXONERACIONES]+Tabla1[[#This Row],[V. SIMIT CON RESOLUCION]]+Tabla1[[#This Row],[V. SIMIT SIN RESOLUCION]]+Tabla1[[#This Row],[V. RECAUDOS COMPARENDOS]]+Tabla1[[#This Row],[V. RECAUDOS RESOLUCIONES]])</f>
        <v>803400</v>
      </c>
      <c r="S3139" s="11">
        <f>IFERROR(VLOOKUP(Tabla1[[#This Row],[FECHA]],'RECAUDOS LOCALES'!A:D,4,FALSE),0)</f>
        <v>0</v>
      </c>
      <c r="T3139" s="9">
        <f>IFERROR(VLOOKUP(Tabla1[[#This Row],[FECHA]],'RECAUDOS LOCALES'!A:D,3,FALSE),0)</f>
        <v>0</v>
      </c>
      <c r="U3139" s="11">
        <f>IFERROR(VLOOKUP(Tabla1[[#This Row],[FECHA]],'RECAUDOS EXTERNOS'!A:D,4,FALSE),0)</f>
        <v>0</v>
      </c>
      <c r="V3139" s="9">
        <f>IFERROR(VLOOKUP(Tabla1[[#This Row],[FECHA]],'RECAUDOS EXTERNOS'!A:D,3,FALSE),0)</f>
        <v>0</v>
      </c>
    </row>
    <row r="3140" spans="1:22" x14ac:dyDescent="0.25">
      <c r="A3140" s="1">
        <v>40699</v>
      </c>
      <c r="B3140" s="3" t="s">
        <v>4</v>
      </c>
      <c r="C3140" s="2">
        <v>40695</v>
      </c>
      <c r="D3140" s="5">
        <f>YEAR(Tabla1[[#This Row],[FECHA]])</f>
        <v>2011</v>
      </c>
      <c r="E3140" s="5">
        <f>IFERROR(VLOOKUP(Tabla1[[#This Row],[FECHA]],'COMPARENDOS TOTALES'!A:D,4,FALSE),0)</f>
        <v>37</v>
      </c>
      <c r="F3140" s="9">
        <f>IFERROR(VLOOKUP(Tabla1[[#This Row],[FECHA]],'COMPARENDOS TOTALES'!A:D,3,FALSE),0)</f>
        <v>17826554</v>
      </c>
      <c r="G3140" s="5">
        <f>IFERROR(VLOOKUP(Tabla1[[#This Row],[FECHA]],EXONERACIONES!A:D,4,FALSE),0)</f>
        <v>1</v>
      </c>
      <c r="H3140" s="9">
        <f>IFERROR(VLOOKUP(Tabla1[[#This Row],[FECHA]],EXONERACIONES!A:D,3,FALSE),0)</f>
        <v>535600</v>
      </c>
      <c r="I3140" s="5">
        <f>IFERROR(VLOOKUP(Tabla1[[#This Row],[FECHA]],'SIMIT CON RES'!A:D,4,FALSE),0)</f>
        <v>24</v>
      </c>
      <c r="J3140" s="9">
        <f>IFERROR(VLOOKUP(Tabla1[[#This Row],[FECHA]],'SIMIT CON RES'!A:D,3,FALSE),0)</f>
        <v>12068854</v>
      </c>
      <c r="K3140">
        <f>IFERROR(VLOOKUP(Tabla1[[#This Row],[FECHA]],'SIMIT SIN RES'!A:D,4,FALSE),0)</f>
        <v>0</v>
      </c>
      <c r="L3140" s="9">
        <f>IFERROR(VLOOKUP(Tabla1[[#This Row],[FECHA]],'SIMIT SIN RES'!A:D,3,FALSE),0)</f>
        <v>0</v>
      </c>
      <c r="M3140" s="5">
        <f>IFERROR(VLOOKUP(Tabla1[[#This Row],[FECHA]],'RECAUDOS DE COMPARENDOS'!A:D,4,FALSE),0)</f>
        <v>4</v>
      </c>
      <c r="N3140" s="9">
        <f>IFERROR(VLOOKUP(Tabla1[[#This Row],[FECHA]],'RECAUDOS DE COMPARENDOS'!A:D,3,FALSE),0)</f>
        <v>1472900</v>
      </c>
      <c r="O3140" s="5">
        <f>IFERROR(VLOOKUP(Tabla1[[#This Row],[FECHA]],'RECAUDOS DE RESOLUCIONES'!A:D,4,FALSE),0)</f>
        <v>0</v>
      </c>
      <c r="P3140" s="9">
        <f>IFERROR(VLOOKUP(Tabla1[[#This Row],[FECHA]],'RECAUDOS DE RESOLUCIONES'!A:D,3,FALSE),0)</f>
        <v>0</v>
      </c>
      <c r="Q314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8</v>
      </c>
      <c r="R3140" s="9">
        <f>Tabla1[V. COMPARENDOS]-(Tabla1[V. EXONERACIONES]+Tabla1[[#This Row],[V. SIMIT CON RESOLUCION]]+Tabla1[[#This Row],[V. SIMIT SIN RESOLUCION]]+Tabla1[[#This Row],[V. RECAUDOS COMPARENDOS]]+Tabla1[[#This Row],[V. RECAUDOS RESOLUCIONES]])</f>
        <v>3749200</v>
      </c>
      <c r="S3140" s="11">
        <f>IFERROR(VLOOKUP(Tabla1[[#This Row],[FECHA]],'RECAUDOS LOCALES'!A:D,4,FALSE),0)</f>
        <v>0</v>
      </c>
      <c r="T3140" s="9">
        <f>IFERROR(VLOOKUP(Tabla1[[#This Row],[FECHA]],'RECAUDOS LOCALES'!A:D,3,FALSE),0)</f>
        <v>0</v>
      </c>
      <c r="U3140" s="11">
        <f>IFERROR(VLOOKUP(Tabla1[[#This Row],[FECHA]],'RECAUDOS EXTERNOS'!A:D,4,FALSE),0)</f>
        <v>0</v>
      </c>
      <c r="V3140" s="9">
        <f>IFERROR(VLOOKUP(Tabla1[[#This Row],[FECHA]],'RECAUDOS EXTERNOS'!A:D,3,FALSE),0)</f>
        <v>0</v>
      </c>
    </row>
    <row r="3141" spans="1:22" x14ac:dyDescent="0.25">
      <c r="A3141" s="1">
        <v>40700</v>
      </c>
      <c r="B3141" s="3" t="s">
        <v>1</v>
      </c>
      <c r="C3141" s="2">
        <v>40695</v>
      </c>
      <c r="D3141" s="5">
        <f>YEAR(Tabla1[[#This Row],[FECHA]])</f>
        <v>2011</v>
      </c>
      <c r="E3141" s="5">
        <f>IFERROR(VLOOKUP(Tabla1[[#This Row],[FECHA]],'COMPARENDOS TOTALES'!A:D,4,FALSE),0)</f>
        <v>27</v>
      </c>
      <c r="F3141" s="9">
        <f>IFERROR(VLOOKUP(Tabla1[[#This Row],[FECHA]],'COMPARENDOS TOTALES'!A:D,3,FALSE),0)</f>
        <v>9926454</v>
      </c>
      <c r="G3141" s="5">
        <f>IFERROR(VLOOKUP(Tabla1[[#This Row],[FECHA]],EXONERACIONES!A:D,4,FALSE),0)</f>
        <v>1</v>
      </c>
      <c r="H3141" s="9">
        <f>IFERROR(VLOOKUP(Tabla1[[#This Row],[FECHA]],EXONERACIONES!A:D,3,FALSE),0)</f>
        <v>267800</v>
      </c>
      <c r="I3141" s="5">
        <f>IFERROR(VLOOKUP(Tabla1[[#This Row],[FECHA]],'SIMIT CON RES'!A:D,4,FALSE),0)</f>
        <v>20</v>
      </c>
      <c r="J3141" s="9">
        <f>IFERROR(VLOOKUP(Tabla1[[#This Row],[FECHA]],'SIMIT CON RES'!A:D,3,FALSE),0)</f>
        <v>8051854</v>
      </c>
      <c r="K3141">
        <f>IFERROR(VLOOKUP(Tabla1[[#This Row],[FECHA]],'SIMIT SIN RES'!A:D,4,FALSE),0)</f>
        <v>0</v>
      </c>
      <c r="L3141" s="9">
        <f>IFERROR(VLOOKUP(Tabla1[[#This Row],[FECHA]],'SIMIT SIN RES'!A:D,3,FALSE),0)</f>
        <v>0</v>
      </c>
      <c r="M3141" s="5">
        <f>IFERROR(VLOOKUP(Tabla1[[#This Row],[FECHA]],'RECAUDOS DE COMPARENDOS'!A:D,4,FALSE),0)</f>
        <v>3</v>
      </c>
      <c r="N3141" s="9">
        <f>IFERROR(VLOOKUP(Tabla1[[#This Row],[FECHA]],'RECAUDOS DE COMPARENDOS'!A:D,3,FALSE),0)</f>
        <v>535600</v>
      </c>
      <c r="O3141" s="5">
        <f>IFERROR(VLOOKUP(Tabla1[[#This Row],[FECHA]],'RECAUDOS DE RESOLUCIONES'!A:D,4,FALSE),0)</f>
        <v>0</v>
      </c>
      <c r="P3141" s="9">
        <f>IFERROR(VLOOKUP(Tabla1[[#This Row],[FECHA]],'RECAUDOS DE RESOLUCIONES'!A:D,3,FALSE),0)</f>
        <v>0</v>
      </c>
      <c r="Q314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3141" s="9">
        <f>Tabla1[V. COMPARENDOS]-(Tabla1[V. EXONERACIONES]+Tabla1[[#This Row],[V. SIMIT CON RESOLUCION]]+Tabla1[[#This Row],[V. SIMIT SIN RESOLUCION]]+Tabla1[[#This Row],[V. RECAUDOS COMPARENDOS]]+Tabla1[[#This Row],[V. RECAUDOS RESOLUCIONES]])</f>
        <v>1071200</v>
      </c>
      <c r="S3141" s="11">
        <f>IFERROR(VLOOKUP(Tabla1[[#This Row],[FECHA]],'RECAUDOS LOCALES'!A:D,4,FALSE),0)</f>
        <v>0</v>
      </c>
      <c r="T3141" s="9">
        <f>IFERROR(VLOOKUP(Tabla1[[#This Row],[FECHA]],'RECAUDOS LOCALES'!A:D,3,FALSE),0)</f>
        <v>0</v>
      </c>
      <c r="U3141" s="11">
        <f>IFERROR(VLOOKUP(Tabla1[[#This Row],[FECHA]],'RECAUDOS EXTERNOS'!A:D,4,FALSE),0)</f>
        <v>0</v>
      </c>
      <c r="V3141" s="9">
        <f>IFERROR(VLOOKUP(Tabla1[[#This Row],[FECHA]],'RECAUDOS EXTERNOS'!A:D,3,FALSE),0)</f>
        <v>0</v>
      </c>
    </row>
    <row r="3142" spans="1:22" x14ac:dyDescent="0.25">
      <c r="A3142" s="1">
        <v>40701</v>
      </c>
      <c r="B3142" s="3" t="s">
        <v>2</v>
      </c>
      <c r="C3142" s="2">
        <v>40695</v>
      </c>
      <c r="D3142" s="5">
        <f>YEAR(Tabla1[[#This Row],[FECHA]])</f>
        <v>2011</v>
      </c>
      <c r="E3142" s="5">
        <f>IFERROR(VLOOKUP(Tabla1[[#This Row],[FECHA]],'COMPARENDOS TOTALES'!A:D,4,FALSE),0)</f>
        <v>10</v>
      </c>
      <c r="F3142" s="9">
        <f>IFERROR(VLOOKUP(Tabla1[[#This Row],[FECHA]],'COMPARENDOS TOTALES'!A:D,3,FALSE),0)</f>
        <v>2678000</v>
      </c>
      <c r="G3142" s="5">
        <f>IFERROR(VLOOKUP(Tabla1[[#This Row],[FECHA]],EXONERACIONES!A:D,4,FALSE),0)</f>
        <v>1</v>
      </c>
      <c r="H3142" s="9">
        <f>IFERROR(VLOOKUP(Tabla1[[#This Row],[FECHA]],EXONERACIONES!A:D,3,FALSE),0)</f>
        <v>267800</v>
      </c>
      <c r="I3142" s="5">
        <f>IFERROR(VLOOKUP(Tabla1[[#This Row],[FECHA]],'SIMIT CON RES'!A:D,4,FALSE),0)</f>
        <v>7</v>
      </c>
      <c r="J3142" s="9">
        <f>IFERROR(VLOOKUP(Tabla1[[#This Row],[FECHA]],'SIMIT CON RES'!A:D,3,FALSE),0)</f>
        <v>1874600</v>
      </c>
      <c r="K3142">
        <f>IFERROR(VLOOKUP(Tabla1[[#This Row],[FECHA]],'SIMIT SIN RES'!A:D,4,FALSE),0)</f>
        <v>0</v>
      </c>
      <c r="L3142" s="9">
        <f>IFERROR(VLOOKUP(Tabla1[[#This Row],[FECHA]],'SIMIT SIN RES'!A:D,3,FALSE),0)</f>
        <v>0</v>
      </c>
      <c r="M3142" s="5">
        <f>IFERROR(VLOOKUP(Tabla1[[#This Row],[FECHA]],'RECAUDOS DE COMPARENDOS'!A:D,4,FALSE),0)</f>
        <v>1</v>
      </c>
      <c r="N3142" s="9">
        <f>IFERROR(VLOOKUP(Tabla1[[#This Row],[FECHA]],'RECAUDOS DE COMPARENDOS'!A:D,3,FALSE),0)</f>
        <v>267800</v>
      </c>
      <c r="O3142" s="5">
        <f>IFERROR(VLOOKUP(Tabla1[[#This Row],[FECHA]],'RECAUDOS DE RESOLUCIONES'!A:D,4,FALSE),0)</f>
        <v>0</v>
      </c>
      <c r="P3142" s="9">
        <f>IFERROR(VLOOKUP(Tabla1[[#This Row],[FECHA]],'RECAUDOS DE RESOLUCIONES'!A:D,3,FALSE),0)</f>
        <v>0</v>
      </c>
      <c r="Q314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142" s="9">
        <f>Tabla1[V. COMPARENDOS]-(Tabla1[V. EXONERACIONES]+Tabla1[[#This Row],[V. SIMIT CON RESOLUCION]]+Tabla1[[#This Row],[V. SIMIT SIN RESOLUCION]]+Tabla1[[#This Row],[V. RECAUDOS COMPARENDOS]]+Tabla1[[#This Row],[V. RECAUDOS RESOLUCIONES]])</f>
        <v>267800</v>
      </c>
      <c r="S3142" s="11">
        <f>IFERROR(VLOOKUP(Tabla1[[#This Row],[FECHA]],'RECAUDOS LOCALES'!A:D,4,FALSE),0)</f>
        <v>9</v>
      </c>
      <c r="T3142" s="9">
        <f>IFERROR(VLOOKUP(Tabla1[[#This Row],[FECHA]],'RECAUDOS LOCALES'!A:D,3,FALSE),0)</f>
        <v>1789000</v>
      </c>
      <c r="U3142" s="11">
        <f>IFERROR(VLOOKUP(Tabla1[[#This Row],[FECHA]],'RECAUDOS EXTERNOS'!A:D,4,FALSE),0)</f>
        <v>9</v>
      </c>
      <c r="V3142" s="9">
        <f>IFERROR(VLOOKUP(Tabla1[[#This Row],[FECHA]],'RECAUDOS EXTERNOS'!A:D,3,FALSE),0)</f>
        <v>2514983</v>
      </c>
    </row>
    <row r="3143" spans="1:22" x14ac:dyDescent="0.25">
      <c r="A3143" s="1">
        <v>40702</v>
      </c>
      <c r="B3143" s="3" t="s">
        <v>3</v>
      </c>
      <c r="C3143" s="2">
        <v>40695</v>
      </c>
      <c r="D3143" s="5">
        <f>YEAR(Tabla1[[#This Row],[FECHA]])</f>
        <v>2011</v>
      </c>
      <c r="E3143" s="5">
        <f>IFERROR(VLOOKUP(Tabla1[[#This Row],[FECHA]],'COMPARENDOS TOTALES'!A:D,4,FALSE),0)</f>
        <v>13</v>
      </c>
      <c r="F3143" s="9">
        <f>IFERROR(VLOOKUP(Tabla1[[#This Row],[FECHA]],'COMPARENDOS TOTALES'!A:D,3,FALSE),0)</f>
        <v>3106481</v>
      </c>
      <c r="G3143" s="5">
        <f>IFERROR(VLOOKUP(Tabla1[[#This Row],[FECHA]],EXONERACIONES!A:D,4,FALSE),0)</f>
        <v>3</v>
      </c>
      <c r="H3143" s="9">
        <f>IFERROR(VLOOKUP(Tabla1[[#This Row],[FECHA]],EXONERACIONES!A:D,3,FALSE),0)</f>
        <v>678427</v>
      </c>
      <c r="I3143" s="5">
        <f>IFERROR(VLOOKUP(Tabla1[[#This Row],[FECHA]],'SIMIT CON RES'!A:D,4,FALSE),0)</f>
        <v>10</v>
      </c>
      <c r="J3143" s="9">
        <f>IFERROR(VLOOKUP(Tabla1[[#This Row],[FECHA]],'SIMIT CON RES'!A:D,3,FALSE),0)</f>
        <v>2428054</v>
      </c>
      <c r="K3143">
        <f>IFERROR(VLOOKUP(Tabla1[[#This Row],[FECHA]],'SIMIT SIN RES'!A:D,4,FALSE),0)</f>
        <v>0</v>
      </c>
      <c r="L3143" s="9">
        <f>IFERROR(VLOOKUP(Tabla1[[#This Row],[FECHA]],'SIMIT SIN RES'!A:D,3,FALSE),0)</f>
        <v>0</v>
      </c>
      <c r="M3143" s="5">
        <f>IFERROR(VLOOKUP(Tabla1[[#This Row],[FECHA]],'RECAUDOS DE COMPARENDOS'!A:D,4,FALSE),0)</f>
        <v>0</v>
      </c>
      <c r="N3143" s="9">
        <f>IFERROR(VLOOKUP(Tabla1[[#This Row],[FECHA]],'RECAUDOS DE COMPARENDOS'!A:D,3,FALSE),0)</f>
        <v>0</v>
      </c>
      <c r="O3143" s="5">
        <f>IFERROR(VLOOKUP(Tabla1[[#This Row],[FECHA]],'RECAUDOS DE RESOLUCIONES'!A:D,4,FALSE),0)</f>
        <v>0</v>
      </c>
      <c r="P3143" s="9">
        <f>IFERROR(VLOOKUP(Tabla1[[#This Row],[FECHA]],'RECAUDOS DE RESOLUCIONES'!A:D,3,FALSE),0)</f>
        <v>0</v>
      </c>
      <c r="Q314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14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143" s="11">
        <f>IFERROR(VLOOKUP(Tabla1[[#This Row],[FECHA]],'RECAUDOS LOCALES'!A:D,4,FALSE),0)</f>
        <v>1</v>
      </c>
      <c r="T3143" s="9">
        <f>IFERROR(VLOOKUP(Tabla1[[#This Row],[FECHA]],'RECAUDOS LOCALES'!A:D,3,FALSE),0)</f>
        <v>75000</v>
      </c>
      <c r="U3143" s="11">
        <f>IFERROR(VLOOKUP(Tabla1[[#This Row],[FECHA]],'RECAUDOS EXTERNOS'!A:D,4,FALSE),0)</f>
        <v>4</v>
      </c>
      <c r="V3143" s="9">
        <f>IFERROR(VLOOKUP(Tabla1[[#This Row],[FECHA]],'RECAUDOS EXTERNOS'!A:D,3,FALSE),0)</f>
        <v>2092990</v>
      </c>
    </row>
    <row r="3144" spans="1:22" x14ac:dyDescent="0.25">
      <c r="A3144" s="1">
        <v>40703</v>
      </c>
      <c r="B3144" s="3" t="s">
        <v>6</v>
      </c>
      <c r="C3144" s="2">
        <v>40695</v>
      </c>
      <c r="D3144" s="5">
        <f>YEAR(Tabla1[[#This Row],[FECHA]])</f>
        <v>2011</v>
      </c>
      <c r="E3144" s="5">
        <f>IFERROR(VLOOKUP(Tabla1[[#This Row],[FECHA]],'COMPARENDOS TOTALES'!A:D,4,FALSE),0)</f>
        <v>13</v>
      </c>
      <c r="F3144" s="9">
        <f>IFERROR(VLOOKUP(Tabla1[[#This Row],[FECHA]],'COMPARENDOS TOTALES'!A:D,3,FALSE),0)</f>
        <v>3499254</v>
      </c>
      <c r="G3144" s="5">
        <f>IFERROR(VLOOKUP(Tabla1[[#This Row],[FECHA]],EXONERACIONES!A:D,4,FALSE),0)</f>
        <v>1</v>
      </c>
      <c r="H3144" s="9">
        <f>IFERROR(VLOOKUP(Tabla1[[#This Row],[FECHA]],EXONERACIONES!A:D,3,FALSE),0)</f>
        <v>267800</v>
      </c>
      <c r="I3144" s="5">
        <f>IFERROR(VLOOKUP(Tabla1[[#This Row],[FECHA]],'SIMIT CON RES'!A:D,4,FALSE),0)</f>
        <v>11</v>
      </c>
      <c r="J3144" s="9">
        <f>IFERROR(VLOOKUP(Tabla1[[#This Row],[FECHA]],'SIMIT CON RES'!A:D,3,FALSE),0)</f>
        <v>3088627</v>
      </c>
      <c r="K3144">
        <f>IFERROR(VLOOKUP(Tabla1[[#This Row],[FECHA]],'SIMIT SIN RES'!A:D,4,FALSE),0)</f>
        <v>0</v>
      </c>
      <c r="L3144" s="9">
        <f>IFERROR(VLOOKUP(Tabla1[[#This Row],[FECHA]],'SIMIT SIN RES'!A:D,3,FALSE),0)</f>
        <v>0</v>
      </c>
      <c r="M3144" s="5">
        <f>IFERROR(VLOOKUP(Tabla1[[#This Row],[FECHA]],'RECAUDOS DE COMPARENDOS'!A:D,4,FALSE),0)</f>
        <v>0</v>
      </c>
      <c r="N3144" s="9">
        <f>IFERROR(VLOOKUP(Tabla1[[#This Row],[FECHA]],'RECAUDOS DE COMPARENDOS'!A:D,3,FALSE),0)</f>
        <v>0</v>
      </c>
      <c r="O3144" s="5">
        <f>IFERROR(VLOOKUP(Tabla1[[#This Row],[FECHA]],'RECAUDOS DE RESOLUCIONES'!A:D,4,FALSE),0)</f>
        <v>0</v>
      </c>
      <c r="P3144" s="9">
        <f>IFERROR(VLOOKUP(Tabla1[[#This Row],[FECHA]],'RECAUDOS DE RESOLUCIONES'!A:D,3,FALSE),0)</f>
        <v>0</v>
      </c>
      <c r="Q314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144" s="9">
        <f>Tabla1[V. COMPARENDOS]-(Tabla1[V. EXONERACIONES]+Tabla1[[#This Row],[V. SIMIT CON RESOLUCION]]+Tabla1[[#This Row],[V. SIMIT SIN RESOLUCION]]+Tabla1[[#This Row],[V. RECAUDOS COMPARENDOS]]+Tabla1[[#This Row],[V. RECAUDOS RESOLUCIONES]])</f>
        <v>142827</v>
      </c>
      <c r="S3144" s="11">
        <f>IFERROR(VLOOKUP(Tabla1[[#This Row],[FECHA]],'RECAUDOS LOCALES'!A:D,4,FALSE),0)</f>
        <v>1</v>
      </c>
      <c r="T3144" s="9">
        <f>IFERROR(VLOOKUP(Tabla1[[#This Row],[FECHA]],'RECAUDOS LOCALES'!A:D,3,FALSE),0)</f>
        <v>100000</v>
      </c>
      <c r="U3144" s="11">
        <f>IFERROR(VLOOKUP(Tabla1[[#This Row],[FECHA]],'RECAUDOS EXTERNOS'!A:D,4,FALSE),0)</f>
        <v>2</v>
      </c>
      <c r="V3144" s="9">
        <f>IFERROR(VLOOKUP(Tabla1[[#This Row],[FECHA]],'RECAUDOS EXTERNOS'!A:D,3,FALSE),0)</f>
        <v>491020</v>
      </c>
    </row>
    <row r="3145" spans="1:22" x14ac:dyDescent="0.25">
      <c r="A3145" s="1">
        <v>40704</v>
      </c>
      <c r="B3145" s="3" t="s">
        <v>0</v>
      </c>
      <c r="C3145" s="2">
        <v>40695</v>
      </c>
      <c r="D3145" s="5">
        <f>YEAR(Tabla1[[#This Row],[FECHA]])</f>
        <v>2011</v>
      </c>
      <c r="E3145" s="5">
        <f>IFERROR(VLOOKUP(Tabla1[[#This Row],[FECHA]],'COMPARENDOS TOTALES'!A:D,4,FALSE),0)</f>
        <v>15</v>
      </c>
      <c r="F3145" s="9">
        <f>IFERROR(VLOOKUP(Tabla1[[#This Row],[FECHA]],'COMPARENDOS TOTALES'!A:D,3,FALSE),0)</f>
        <v>5373854</v>
      </c>
      <c r="G3145" s="5">
        <f>IFERROR(VLOOKUP(Tabla1[[#This Row],[FECHA]],EXONERACIONES!A:D,4,FALSE),0)</f>
        <v>0</v>
      </c>
      <c r="H3145" s="9">
        <f>IFERROR(VLOOKUP(Tabla1[[#This Row],[FECHA]],EXONERACIONES!A:D,3,FALSE),0)</f>
        <v>0</v>
      </c>
      <c r="I3145" s="5">
        <f>IFERROR(VLOOKUP(Tabla1[[#This Row],[FECHA]],'SIMIT CON RES'!A:D,4,FALSE),0)</f>
        <v>11</v>
      </c>
      <c r="J3145" s="9">
        <f>IFERROR(VLOOKUP(Tabla1[[#This Row],[FECHA]],'SIMIT CON RES'!A:D,3,FALSE),0)</f>
        <v>4552600</v>
      </c>
      <c r="K3145">
        <f>IFERROR(VLOOKUP(Tabla1[[#This Row],[FECHA]],'SIMIT SIN RES'!A:D,4,FALSE),0)</f>
        <v>0</v>
      </c>
      <c r="L3145" s="9">
        <f>IFERROR(VLOOKUP(Tabla1[[#This Row],[FECHA]],'SIMIT SIN RES'!A:D,3,FALSE),0)</f>
        <v>0</v>
      </c>
      <c r="M3145" s="5">
        <f>IFERROR(VLOOKUP(Tabla1[[#This Row],[FECHA]],'RECAUDOS DE COMPARENDOS'!A:D,4,FALSE),0)</f>
        <v>0</v>
      </c>
      <c r="N3145" s="9">
        <f>IFERROR(VLOOKUP(Tabla1[[#This Row],[FECHA]],'RECAUDOS DE COMPARENDOS'!A:D,3,FALSE),0)</f>
        <v>0</v>
      </c>
      <c r="O3145" s="5">
        <f>IFERROR(VLOOKUP(Tabla1[[#This Row],[FECHA]],'RECAUDOS DE RESOLUCIONES'!A:D,4,FALSE),0)</f>
        <v>0</v>
      </c>
      <c r="P3145" s="9">
        <f>IFERROR(VLOOKUP(Tabla1[[#This Row],[FECHA]],'RECAUDOS DE RESOLUCIONES'!A:D,3,FALSE),0)</f>
        <v>0</v>
      </c>
      <c r="Q314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3145" s="9">
        <f>Tabla1[V. COMPARENDOS]-(Tabla1[V. EXONERACIONES]+Tabla1[[#This Row],[V. SIMIT CON RESOLUCION]]+Tabla1[[#This Row],[V. SIMIT SIN RESOLUCION]]+Tabla1[[#This Row],[V. RECAUDOS COMPARENDOS]]+Tabla1[[#This Row],[V. RECAUDOS RESOLUCIONES]])</f>
        <v>821254</v>
      </c>
      <c r="S3145" s="11">
        <f>IFERROR(VLOOKUP(Tabla1[[#This Row],[FECHA]],'RECAUDOS LOCALES'!A:D,4,FALSE),0)</f>
        <v>2</v>
      </c>
      <c r="T3145" s="9">
        <f>IFERROR(VLOOKUP(Tabla1[[#This Row],[FECHA]],'RECAUDOS LOCALES'!A:D,3,FALSE),0)</f>
        <v>371300</v>
      </c>
      <c r="U3145" s="11">
        <f>IFERROR(VLOOKUP(Tabla1[[#This Row],[FECHA]],'RECAUDOS EXTERNOS'!A:D,4,FALSE),0)</f>
        <v>5</v>
      </c>
      <c r="V3145" s="9">
        <f>IFERROR(VLOOKUP(Tabla1[[#This Row],[FECHA]],'RECAUDOS EXTERNOS'!A:D,3,FALSE),0)</f>
        <v>1153488</v>
      </c>
    </row>
    <row r="3146" spans="1:22" x14ac:dyDescent="0.25">
      <c r="A3146" s="1">
        <v>40705</v>
      </c>
      <c r="B3146" s="3" t="s">
        <v>5</v>
      </c>
      <c r="C3146" s="2">
        <v>40695</v>
      </c>
      <c r="D3146" s="5">
        <f>YEAR(Tabla1[[#This Row],[FECHA]])</f>
        <v>2011</v>
      </c>
      <c r="E3146" s="5">
        <f>IFERROR(VLOOKUP(Tabla1[[#This Row],[FECHA]],'COMPARENDOS TOTALES'!A:D,4,FALSE),0)</f>
        <v>9</v>
      </c>
      <c r="F3146" s="9">
        <f>IFERROR(VLOOKUP(Tabla1[[#This Row],[FECHA]],'COMPARENDOS TOTALES'!A:D,3,FALSE),0)</f>
        <v>4302654</v>
      </c>
      <c r="G3146" s="5">
        <f>IFERROR(VLOOKUP(Tabla1[[#This Row],[FECHA]],EXONERACIONES!A:D,4,FALSE),0)</f>
        <v>1</v>
      </c>
      <c r="H3146" s="9">
        <f>IFERROR(VLOOKUP(Tabla1[[#This Row],[FECHA]],EXONERACIONES!A:D,3,FALSE),0)</f>
        <v>267800</v>
      </c>
      <c r="I3146" s="5">
        <f>IFERROR(VLOOKUP(Tabla1[[#This Row],[FECHA]],'SIMIT CON RES'!A:D,4,FALSE),0)</f>
        <v>8</v>
      </c>
      <c r="J3146" s="9">
        <f>IFERROR(VLOOKUP(Tabla1[[#This Row],[FECHA]],'SIMIT CON RES'!A:D,3,FALSE),0)</f>
        <v>4034854</v>
      </c>
      <c r="K3146">
        <f>IFERROR(VLOOKUP(Tabla1[[#This Row],[FECHA]],'SIMIT SIN RES'!A:D,4,FALSE),0)</f>
        <v>0</v>
      </c>
      <c r="L3146" s="9">
        <f>IFERROR(VLOOKUP(Tabla1[[#This Row],[FECHA]],'SIMIT SIN RES'!A:D,3,FALSE),0)</f>
        <v>0</v>
      </c>
      <c r="M3146" s="5">
        <f>IFERROR(VLOOKUP(Tabla1[[#This Row],[FECHA]],'RECAUDOS DE COMPARENDOS'!A:D,4,FALSE),0)</f>
        <v>0</v>
      </c>
      <c r="N3146" s="9">
        <f>IFERROR(VLOOKUP(Tabla1[[#This Row],[FECHA]],'RECAUDOS DE COMPARENDOS'!A:D,3,FALSE),0)</f>
        <v>0</v>
      </c>
      <c r="O3146" s="5">
        <f>IFERROR(VLOOKUP(Tabla1[[#This Row],[FECHA]],'RECAUDOS DE RESOLUCIONES'!A:D,4,FALSE),0)</f>
        <v>0</v>
      </c>
      <c r="P3146" s="9">
        <f>IFERROR(VLOOKUP(Tabla1[[#This Row],[FECHA]],'RECAUDOS DE RESOLUCIONES'!A:D,3,FALSE),0)</f>
        <v>0</v>
      </c>
      <c r="Q314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14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146" s="11">
        <f>IFERROR(VLOOKUP(Tabla1[[#This Row],[FECHA]],'RECAUDOS LOCALES'!A:D,4,FALSE),0)</f>
        <v>0</v>
      </c>
      <c r="T3146" s="9">
        <f>IFERROR(VLOOKUP(Tabla1[[#This Row],[FECHA]],'RECAUDOS LOCALES'!A:D,3,FALSE),0)</f>
        <v>0</v>
      </c>
      <c r="U3146" s="11">
        <f>IFERROR(VLOOKUP(Tabla1[[#This Row],[FECHA]],'RECAUDOS EXTERNOS'!A:D,4,FALSE),0)</f>
        <v>2</v>
      </c>
      <c r="V3146" s="9">
        <f>IFERROR(VLOOKUP(Tabla1[[#This Row],[FECHA]],'RECAUDOS EXTERNOS'!A:D,3,FALSE),0)</f>
        <v>642800</v>
      </c>
    </row>
    <row r="3147" spans="1:22" x14ac:dyDescent="0.25">
      <c r="A3147" s="1">
        <v>40706</v>
      </c>
      <c r="B3147" s="3" t="s">
        <v>4</v>
      </c>
      <c r="C3147" s="2">
        <v>40695</v>
      </c>
      <c r="D3147" s="5">
        <f>YEAR(Tabla1[[#This Row],[FECHA]])</f>
        <v>2011</v>
      </c>
      <c r="E3147" s="5">
        <f>IFERROR(VLOOKUP(Tabla1[[#This Row],[FECHA]],'COMPARENDOS TOTALES'!A:D,4,FALSE),0)</f>
        <v>27</v>
      </c>
      <c r="F3147" s="9">
        <f>IFERROR(VLOOKUP(Tabla1[[#This Row],[FECHA]],'COMPARENDOS TOTALES'!A:D,3,FALSE),0)</f>
        <v>14505835</v>
      </c>
      <c r="G3147" s="5">
        <f>IFERROR(VLOOKUP(Tabla1[[#This Row],[FECHA]],EXONERACIONES!A:D,4,FALSE),0)</f>
        <v>2</v>
      </c>
      <c r="H3147" s="9">
        <f>IFERROR(VLOOKUP(Tabla1[[#This Row],[FECHA]],EXONERACIONES!A:D,3,FALSE),0)</f>
        <v>1071200</v>
      </c>
      <c r="I3147" s="5">
        <f>IFERROR(VLOOKUP(Tabla1[[#This Row],[FECHA]],'SIMIT CON RES'!A:D,4,FALSE),0)</f>
        <v>22</v>
      </c>
      <c r="J3147" s="9">
        <f>IFERROR(VLOOKUP(Tabla1[[#This Row],[FECHA]],'SIMIT CON RES'!A:D,3,FALSE),0)</f>
        <v>12497335</v>
      </c>
      <c r="K3147">
        <f>IFERROR(VLOOKUP(Tabla1[[#This Row],[FECHA]],'SIMIT SIN RES'!A:D,4,FALSE),0)</f>
        <v>0</v>
      </c>
      <c r="L3147" s="9">
        <f>IFERROR(VLOOKUP(Tabla1[[#This Row],[FECHA]],'SIMIT SIN RES'!A:D,3,FALSE),0)</f>
        <v>0</v>
      </c>
      <c r="M3147" s="5">
        <f>IFERROR(VLOOKUP(Tabla1[[#This Row],[FECHA]],'RECAUDOS DE COMPARENDOS'!A:D,4,FALSE),0)</f>
        <v>1</v>
      </c>
      <c r="N3147" s="9">
        <f>IFERROR(VLOOKUP(Tabla1[[#This Row],[FECHA]],'RECAUDOS DE COMPARENDOS'!A:D,3,FALSE),0)</f>
        <v>401700</v>
      </c>
      <c r="O3147" s="5">
        <f>IFERROR(VLOOKUP(Tabla1[[#This Row],[FECHA]],'RECAUDOS DE RESOLUCIONES'!A:D,4,FALSE),0)</f>
        <v>0</v>
      </c>
      <c r="P3147" s="9">
        <f>IFERROR(VLOOKUP(Tabla1[[#This Row],[FECHA]],'RECAUDOS DE RESOLUCIONES'!A:D,3,FALSE),0)</f>
        <v>0</v>
      </c>
      <c r="Q314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3147" s="9">
        <f>Tabla1[V. COMPARENDOS]-(Tabla1[V. EXONERACIONES]+Tabla1[[#This Row],[V. SIMIT CON RESOLUCION]]+Tabla1[[#This Row],[V. SIMIT SIN RESOLUCION]]+Tabla1[[#This Row],[V. RECAUDOS COMPARENDOS]]+Tabla1[[#This Row],[V. RECAUDOS RESOLUCIONES]])</f>
        <v>535600</v>
      </c>
      <c r="S3147" s="11">
        <f>IFERROR(VLOOKUP(Tabla1[[#This Row],[FECHA]],'RECAUDOS LOCALES'!A:D,4,FALSE),0)</f>
        <v>0</v>
      </c>
      <c r="T3147" s="9">
        <f>IFERROR(VLOOKUP(Tabla1[[#This Row],[FECHA]],'RECAUDOS LOCALES'!A:D,3,FALSE),0)</f>
        <v>0</v>
      </c>
      <c r="U3147" s="11">
        <f>IFERROR(VLOOKUP(Tabla1[[#This Row],[FECHA]],'RECAUDOS EXTERNOS'!A:D,4,FALSE),0)</f>
        <v>0</v>
      </c>
      <c r="V3147" s="9">
        <f>IFERROR(VLOOKUP(Tabla1[[#This Row],[FECHA]],'RECAUDOS EXTERNOS'!A:D,3,FALSE),0)</f>
        <v>0</v>
      </c>
    </row>
    <row r="3148" spans="1:22" x14ac:dyDescent="0.25">
      <c r="A3148" s="1">
        <v>40707</v>
      </c>
      <c r="B3148" s="3" t="s">
        <v>1</v>
      </c>
      <c r="C3148" s="2">
        <v>40695</v>
      </c>
      <c r="D3148" s="5">
        <f>YEAR(Tabla1[[#This Row],[FECHA]])</f>
        <v>2011</v>
      </c>
      <c r="E3148" s="5">
        <f>IFERROR(VLOOKUP(Tabla1[[#This Row],[FECHA]],'COMPARENDOS TOTALES'!A:D,4,FALSE),0)</f>
        <v>12</v>
      </c>
      <c r="F3148" s="9">
        <f>IFERROR(VLOOKUP(Tabla1[[#This Row],[FECHA]],'COMPARENDOS TOTALES'!A:D,3,FALSE),0)</f>
        <v>4168754</v>
      </c>
      <c r="G3148" s="5">
        <f>IFERROR(VLOOKUP(Tabla1[[#This Row],[FECHA]],EXONERACIONES!A:D,4,FALSE),0)</f>
        <v>1</v>
      </c>
      <c r="H3148" s="9">
        <f>IFERROR(VLOOKUP(Tabla1[[#This Row],[FECHA]],EXONERACIONES!A:D,3,FALSE),0)</f>
        <v>535600</v>
      </c>
      <c r="I3148" s="5">
        <f>IFERROR(VLOOKUP(Tabla1[[#This Row],[FECHA]],'SIMIT CON RES'!A:D,4,FALSE),0)</f>
        <v>6</v>
      </c>
      <c r="J3148" s="9">
        <f>IFERROR(VLOOKUP(Tabla1[[#This Row],[FECHA]],'SIMIT CON RES'!A:D,3,FALSE),0)</f>
        <v>1892454</v>
      </c>
      <c r="K3148">
        <f>IFERROR(VLOOKUP(Tabla1[[#This Row],[FECHA]],'SIMIT SIN RES'!A:D,4,FALSE),0)</f>
        <v>0</v>
      </c>
      <c r="L3148" s="9">
        <f>IFERROR(VLOOKUP(Tabla1[[#This Row],[FECHA]],'SIMIT SIN RES'!A:D,3,FALSE),0)</f>
        <v>0</v>
      </c>
      <c r="M3148" s="5">
        <f>IFERROR(VLOOKUP(Tabla1[[#This Row],[FECHA]],'RECAUDOS DE COMPARENDOS'!A:D,4,FALSE),0)</f>
        <v>1</v>
      </c>
      <c r="N3148" s="9">
        <f>IFERROR(VLOOKUP(Tabla1[[#This Row],[FECHA]],'RECAUDOS DE COMPARENDOS'!A:D,3,FALSE),0)</f>
        <v>401700</v>
      </c>
      <c r="O3148" s="5">
        <f>IFERROR(VLOOKUP(Tabla1[[#This Row],[FECHA]],'RECAUDOS DE RESOLUCIONES'!A:D,4,FALSE),0)</f>
        <v>0</v>
      </c>
      <c r="P3148" s="9">
        <f>IFERROR(VLOOKUP(Tabla1[[#This Row],[FECHA]],'RECAUDOS DE RESOLUCIONES'!A:D,3,FALSE),0)</f>
        <v>0</v>
      </c>
      <c r="Q314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3148" s="9">
        <f>Tabla1[V. COMPARENDOS]-(Tabla1[V. EXONERACIONES]+Tabla1[[#This Row],[V. SIMIT CON RESOLUCION]]+Tabla1[[#This Row],[V. SIMIT SIN RESOLUCION]]+Tabla1[[#This Row],[V. RECAUDOS COMPARENDOS]]+Tabla1[[#This Row],[V. RECAUDOS RESOLUCIONES]])</f>
        <v>1339000</v>
      </c>
      <c r="S3148" s="11">
        <f>IFERROR(VLOOKUP(Tabla1[[#This Row],[FECHA]],'RECAUDOS LOCALES'!A:D,4,FALSE),0)</f>
        <v>6</v>
      </c>
      <c r="T3148" s="9">
        <f>IFERROR(VLOOKUP(Tabla1[[#This Row],[FECHA]],'RECAUDOS LOCALES'!A:D,3,FALSE),0)</f>
        <v>1775732</v>
      </c>
      <c r="U3148" s="11">
        <f>IFERROR(VLOOKUP(Tabla1[[#This Row],[FECHA]],'RECAUDOS EXTERNOS'!A:D,4,FALSE),0)</f>
        <v>1</v>
      </c>
      <c r="V3148" s="9">
        <f>IFERROR(VLOOKUP(Tabla1[[#This Row],[FECHA]],'RECAUDOS EXTERNOS'!A:D,3,FALSE),0)</f>
        <v>214580</v>
      </c>
    </row>
    <row r="3149" spans="1:22" x14ac:dyDescent="0.25">
      <c r="A3149" s="1">
        <v>40708</v>
      </c>
      <c r="B3149" s="3" t="s">
        <v>2</v>
      </c>
      <c r="C3149" s="2">
        <v>40695</v>
      </c>
      <c r="D3149" s="5">
        <f>YEAR(Tabla1[[#This Row],[FECHA]])</f>
        <v>2011</v>
      </c>
      <c r="E3149" s="5">
        <f>IFERROR(VLOOKUP(Tabla1[[#This Row],[FECHA]],'COMPARENDOS TOTALES'!A:D,4,FALSE),0)</f>
        <v>14</v>
      </c>
      <c r="F3149" s="9">
        <f>IFERROR(VLOOKUP(Tabla1[[#This Row],[FECHA]],'COMPARENDOS TOTALES'!A:D,3,FALSE),0)</f>
        <v>3892027</v>
      </c>
      <c r="G3149" s="5">
        <f>IFERROR(VLOOKUP(Tabla1[[#This Row],[FECHA]],EXONERACIONES!A:D,4,FALSE),0)</f>
        <v>1</v>
      </c>
      <c r="H3149" s="9">
        <f>IFERROR(VLOOKUP(Tabla1[[#This Row],[FECHA]],EXONERACIONES!A:D,3,FALSE),0)</f>
        <v>267800</v>
      </c>
      <c r="I3149" s="5">
        <f>IFERROR(VLOOKUP(Tabla1[[#This Row],[FECHA]],'SIMIT CON RES'!A:D,4,FALSE),0)</f>
        <v>11</v>
      </c>
      <c r="J3149" s="9">
        <f>IFERROR(VLOOKUP(Tabla1[[#This Row],[FECHA]],'SIMIT CON RES'!A:D,3,FALSE),0)</f>
        <v>3088627</v>
      </c>
      <c r="K3149">
        <f>IFERROR(VLOOKUP(Tabla1[[#This Row],[FECHA]],'SIMIT SIN RES'!A:D,4,FALSE),0)</f>
        <v>0</v>
      </c>
      <c r="L3149" s="9">
        <f>IFERROR(VLOOKUP(Tabla1[[#This Row],[FECHA]],'SIMIT SIN RES'!A:D,3,FALSE),0)</f>
        <v>0</v>
      </c>
      <c r="M3149" s="5">
        <f>IFERROR(VLOOKUP(Tabla1[[#This Row],[FECHA]],'RECAUDOS DE COMPARENDOS'!A:D,4,FALSE),0)</f>
        <v>0</v>
      </c>
      <c r="N3149" s="9">
        <f>IFERROR(VLOOKUP(Tabla1[[#This Row],[FECHA]],'RECAUDOS DE COMPARENDOS'!A:D,3,FALSE),0)</f>
        <v>0</v>
      </c>
      <c r="O3149" s="5">
        <f>IFERROR(VLOOKUP(Tabla1[[#This Row],[FECHA]],'RECAUDOS DE RESOLUCIONES'!A:D,4,FALSE),0)</f>
        <v>0</v>
      </c>
      <c r="P3149" s="9">
        <f>IFERROR(VLOOKUP(Tabla1[[#This Row],[FECHA]],'RECAUDOS DE RESOLUCIONES'!A:D,3,FALSE),0)</f>
        <v>0</v>
      </c>
      <c r="Q314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3149" s="9">
        <f>Tabla1[V. COMPARENDOS]-(Tabla1[V. EXONERACIONES]+Tabla1[[#This Row],[V. SIMIT CON RESOLUCION]]+Tabla1[[#This Row],[V. SIMIT SIN RESOLUCION]]+Tabla1[[#This Row],[V. RECAUDOS COMPARENDOS]]+Tabla1[[#This Row],[V. RECAUDOS RESOLUCIONES]])</f>
        <v>535600</v>
      </c>
      <c r="S3149" s="11">
        <f>IFERROR(VLOOKUP(Tabla1[[#This Row],[FECHA]],'RECAUDOS LOCALES'!A:D,4,FALSE),0)</f>
        <v>1</v>
      </c>
      <c r="T3149" s="9">
        <f>IFERROR(VLOOKUP(Tabla1[[#This Row],[FECHA]],'RECAUDOS LOCALES'!A:D,3,FALSE),0)</f>
        <v>106414</v>
      </c>
      <c r="U3149" s="11">
        <f>IFERROR(VLOOKUP(Tabla1[[#This Row],[FECHA]],'RECAUDOS EXTERNOS'!A:D,4,FALSE),0)</f>
        <v>5</v>
      </c>
      <c r="V3149" s="9">
        <f>IFERROR(VLOOKUP(Tabla1[[#This Row],[FECHA]],'RECAUDOS EXTERNOS'!A:D,3,FALSE),0)</f>
        <v>1452070</v>
      </c>
    </row>
    <row r="3150" spans="1:22" x14ac:dyDescent="0.25">
      <c r="A3150" s="1">
        <v>40709</v>
      </c>
      <c r="B3150" s="3" t="s">
        <v>3</v>
      </c>
      <c r="C3150" s="2">
        <v>40695</v>
      </c>
      <c r="D3150" s="5">
        <f>YEAR(Tabla1[[#This Row],[FECHA]])</f>
        <v>2011</v>
      </c>
      <c r="E3150" s="5">
        <f>IFERROR(VLOOKUP(Tabla1[[#This Row],[FECHA]],'COMPARENDOS TOTALES'!A:D,4,FALSE),0)</f>
        <v>7</v>
      </c>
      <c r="F3150" s="9">
        <f>IFERROR(VLOOKUP(Tabla1[[#This Row],[FECHA]],'COMPARENDOS TOTALES'!A:D,3,FALSE),0)</f>
        <v>2151327</v>
      </c>
      <c r="G3150" s="5">
        <f>IFERROR(VLOOKUP(Tabla1[[#This Row],[FECHA]],EXONERACIONES!A:D,4,FALSE),0)</f>
        <v>0</v>
      </c>
      <c r="H3150" s="9">
        <f>IFERROR(VLOOKUP(Tabla1[[#This Row],[FECHA]],EXONERACIONES!A:D,3,FALSE),0)</f>
        <v>0</v>
      </c>
      <c r="I3150" s="5">
        <f>IFERROR(VLOOKUP(Tabla1[[#This Row],[FECHA]],'SIMIT CON RES'!A:D,4,FALSE),0)</f>
        <v>6</v>
      </c>
      <c r="J3150" s="9">
        <f>IFERROR(VLOOKUP(Tabla1[[#This Row],[FECHA]],'SIMIT CON RES'!A:D,3,FALSE),0)</f>
        <v>2017427</v>
      </c>
      <c r="K3150">
        <f>IFERROR(VLOOKUP(Tabla1[[#This Row],[FECHA]],'SIMIT SIN RES'!A:D,4,FALSE),0)</f>
        <v>0</v>
      </c>
      <c r="L3150" s="9">
        <f>IFERROR(VLOOKUP(Tabla1[[#This Row],[FECHA]],'SIMIT SIN RES'!A:D,3,FALSE),0)</f>
        <v>0</v>
      </c>
      <c r="M3150" s="5">
        <f>IFERROR(VLOOKUP(Tabla1[[#This Row],[FECHA]],'RECAUDOS DE COMPARENDOS'!A:D,4,FALSE),0)</f>
        <v>1</v>
      </c>
      <c r="N3150" s="9">
        <f>IFERROR(VLOOKUP(Tabla1[[#This Row],[FECHA]],'RECAUDOS DE COMPARENDOS'!A:D,3,FALSE),0)</f>
        <v>133900</v>
      </c>
      <c r="O3150" s="5">
        <f>IFERROR(VLOOKUP(Tabla1[[#This Row],[FECHA]],'RECAUDOS DE RESOLUCIONES'!A:D,4,FALSE),0)</f>
        <v>0</v>
      </c>
      <c r="P3150" s="9">
        <f>IFERROR(VLOOKUP(Tabla1[[#This Row],[FECHA]],'RECAUDOS DE RESOLUCIONES'!A:D,3,FALSE),0)</f>
        <v>0</v>
      </c>
      <c r="Q315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15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150" s="11">
        <f>IFERROR(VLOOKUP(Tabla1[[#This Row],[FECHA]],'RECAUDOS LOCALES'!A:D,4,FALSE),0)</f>
        <v>0</v>
      </c>
      <c r="T3150" s="9">
        <f>IFERROR(VLOOKUP(Tabla1[[#This Row],[FECHA]],'RECAUDOS LOCALES'!A:D,3,FALSE),0)</f>
        <v>0</v>
      </c>
      <c r="U3150" s="11">
        <f>IFERROR(VLOOKUP(Tabla1[[#This Row],[FECHA]],'RECAUDOS EXTERNOS'!A:D,4,FALSE),0)</f>
        <v>1</v>
      </c>
      <c r="V3150" s="9">
        <f>IFERROR(VLOOKUP(Tabla1[[#This Row],[FECHA]],'RECAUDOS EXTERNOS'!A:D,3,FALSE),0)</f>
        <v>214580</v>
      </c>
    </row>
    <row r="3151" spans="1:22" x14ac:dyDescent="0.25">
      <c r="A3151" s="1">
        <v>40710</v>
      </c>
      <c r="B3151" s="3" t="s">
        <v>6</v>
      </c>
      <c r="C3151" s="2">
        <v>40695</v>
      </c>
      <c r="D3151" s="5">
        <f>YEAR(Tabla1[[#This Row],[FECHA]])</f>
        <v>2011</v>
      </c>
      <c r="E3151" s="5">
        <f>IFERROR(VLOOKUP(Tabla1[[#This Row],[FECHA]],'COMPARENDOS TOTALES'!A:D,4,FALSE),0)</f>
        <v>9</v>
      </c>
      <c r="F3151" s="9">
        <f>IFERROR(VLOOKUP(Tabla1[[#This Row],[FECHA]],'COMPARENDOS TOTALES'!A:D,3,FALSE),0)</f>
        <v>2285227</v>
      </c>
      <c r="G3151" s="5">
        <f>IFERROR(VLOOKUP(Tabla1[[#This Row],[FECHA]],EXONERACIONES!A:D,4,FALSE),0)</f>
        <v>1</v>
      </c>
      <c r="H3151" s="9">
        <f>IFERROR(VLOOKUP(Tabla1[[#This Row],[FECHA]],EXONERACIONES!A:D,3,FALSE),0)</f>
        <v>267800</v>
      </c>
      <c r="I3151" s="5">
        <f>IFERROR(VLOOKUP(Tabla1[[#This Row],[FECHA]],'SIMIT CON RES'!A:D,4,FALSE),0)</f>
        <v>5</v>
      </c>
      <c r="J3151" s="9">
        <f>IFERROR(VLOOKUP(Tabla1[[#This Row],[FECHA]],'SIMIT CON RES'!A:D,3,FALSE),0)</f>
        <v>1339000</v>
      </c>
      <c r="K3151">
        <f>IFERROR(VLOOKUP(Tabla1[[#This Row],[FECHA]],'SIMIT SIN RES'!A:D,4,FALSE),0)</f>
        <v>0</v>
      </c>
      <c r="L3151" s="9">
        <f>IFERROR(VLOOKUP(Tabla1[[#This Row],[FECHA]],'SIMIT SIN RES'!A:D,3,FALSE),0)</f>
        <v>0</v>
      </c>
      <c r="M3151" s="5">
        <f>IFERROR(VLOOKUP(Tabla1[[#This Row],[FECHA]],'RECAUDOS DE COMPARENDOS'!A:D,4,FALSE),0)</f>
        <v>0</v>
      </c>
      <c r="N3151" s="9">
        <f>IFERROR(VLOOKUP(Tabla1[[#This Row],[FECHA]],'RECAUDOS DE COMPARENDOS'!A:D,3,FALSE),0)</f>
        <v>0</v>
      </c>
      <c r="O3151" s="5">
        <f>IFERROR(VLOOKUP(Tabla1[[#This Row],[FECHA]],'RECAUDOS DE RESOLUCIONES'!A:D,4,FALSE),0)</f>
        <v>0</v>
      </c>
      <c r="P3151" s="9">
        <f>IFERROR(VLOOKUP(Tabla1[[#This Row],[FECHA]],'RECAUDOS DE RESOLUCIONES'!A:D,3,FALSE),0)</f>
        <v>0</v>
      </c>
      <c r="Q315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3151" s="9">
        <f>Tabla1[V. COMPARENDOS]-(Tabla1[V. EXONERACIONES]+Tabla1[[#This Row],[V. SIMIT CON RESOLUCION]]+Tabla1[[#This Row],[V. SIMIT SIN RESOLUCION]]+Tabla1[[#This Row],[V. RECAUDOS COMPARENDOS]]+Tabla1[[#This Row],[V. RECAUDOS RESOLUCIONES]])</f>
        <v>678427</v>
      </c>
      <c r="S3151" s="11">
        <f>IFERROR(VLOOKUP(Tabla1[[#This Row],[FECHA]],'RECAUDOS LOCALES'!A:D,4,FALSE),0)</f>
        <v>2</v>
      </c>
      <c r="T3151" s="9">
        <f>IFERROR(VLOOKUP(Tabla1[[#This Row],[FECHA]],'RECAUDOS LOCALES'!A:D,3,FALSE),0)</f>
        <v>473800</v>
      </c>
      <c r="U3151" s="11">
        <f>IFERROR(VLOOKUP(Tabla1[[#This Row],[FECHA]],'RECAUDOS EXTERNOS'!A:D,4,FALSE),0)</f>
        <v>2</v>
      </c>
      <c r="V3151" s="9">
        <f>IFERROR(VLOOKUP(Tabla1[[#This Row],[FECHA]],'RECAUDOS EXTERNOS'!A:D,3,FALSE),0)</f>
        <v>516900</v>
      </c>
    </row>
    <row r="3152" spans="1:22" x14ac:dyDescent="0.25">
      <c r="A3152" s="1">
        <v>40711</v>
      </c>
      <c r="B3152" s="3" t="s">
        <v>0</v>
      </c>
      <c r="C3152" s="2">
        <v>40695</v>
      </c>
      <c r="D3152" s="5">
        <f>YEAR(Tabla1[[#This Row],[FECHA]])</f>
        <v>2011</v>
      </c>
      <c r="E3152" s="5">
        <f>IFERROR(VLOOKUP(Tabla1[[#This Row],[FECHA]],'COMPARENDOS TOTALES'!A:D,4,FALSE),0)</f>
        <v>19</v>
      </c>
      <c r="F3152" s="9">
        <f>IFERROR(VLOOKUP(Tabla1[[#This Row],[FECHA]],'COMPARENDOS TOTALES'!A:D,3,FALSE),0)</f>
        <v>8587454</v>
      </c>
      <c r="G3152" s="5">
        <f>IFERROR(VLOOKUP(Tabla1[[#This Row],[FECHA]],EXONERACIONES!A:D,4,FALSE),0)</f>
        <v>0</v>
      </c>
      <c r="H3152" s="9">
        <f>IFERROR(VLOOKUP(Tabla1[[#This Row],[FECHA]],EXONERACIONES!A:D,3,FALSE),0)</f>
        <v>0</v>
      </c>
      <c r="I3152" s="5">
        <f>IFERROR(VLOOKUP(Tabla1[[#This Row],[FECHA]],'SIMIT CON RES'!A:D,4,FALSE),0)</f>
        <v>18</v>
      </c>
      <c r="J3152" s="9">
        <f>IFERROR(VLOOKUP(Tabla1[[#This Row],[FECHA]],'SIMIT CON RES'!A:D,3,FALSE),0)</f>
        <v>8319654</v>
      </c>
      <c r="K3152">
        <f>IFERROR(VLOOKUP(Tabla1[[#This Row],[FECHA]],'SIMIT SIN RES'!A:D,4,FALSE),0)</f>
        <v>0</v>
      </c>
      <c r="L3152" s="9">
        <f>IFERROR(VLOOKUP(Tabla1[[#This Row],[FECHA]],'SIMIT SIN RES'!A:D,3,FALSE),0)</f>
        <v>0</v>
      </c>
      <c r="M3152" s="5">
        <f>IFERROR(VLOOKUP(Tabla1[[#This Row],[FECHA]],'RECAUDOS DE COMPARENDOS'!A:D,4,FALSE),0)</f>
        <v>1</v>
      </c>
      <c r="N3152" s="9">
        <f>IFERROR(VLOOKUP(Tabla1[[#This Row],[FECHA]],'RECAUDOS DE COMPARENDOS'!A:D,3,FALSE),0)</f>
        <v>267800</v>
      </c>
      <c r="O3152" s="5">
        <f>IFERROR(VLOOKUP(Tabla1[[#This Row],[FECHA]],'RECAUDOS DE RESOLUCIONES'!A:D,4,FALSE),0)</f>
        <v>0</v>
      </c>
      <c r="P3152" s="9">
        <f>IFERROR(VLOOKUP(Tabla1[[#This Row],[FECHA]],'RECAUDOS DE RESOLUCIONES'!A:D,3,FALSE),0)</f>
        <v>0</v>
      </c>
      <c r="Q315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15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152" s="11">
        <f>IFERROR(VLOOKUP(Tabla1[[#This Row],[FECHA]],'RECAUDOS LOCALES'!A:D,4,FALSE),0)</f>
        <v>1</v>
      </c>
      <c r="T3152" s="9">
        <f>IFERROR(VLOOKUP(Tabla1[[#This Row],[FECHA]],'RECAUDOS LOCALES'!A:D,3,FALSE),0)</f>
        <v>133900</v>
      </c>
      <c r="U3152" s="11">
        <f>IFERROR(VLOOKUP(Tabla1[[#This Row],[FECHA]],'RECAUDOS EXTERNOS'!A:D,4,FALSE),0)</f>
        <v>1</v>
      </c>
      <c r="V3152" s="9">
        <f>IFERROR(VLOOKUP(Tabla1[[#This Row],[FECHA]],'RECAUDOS EXTERNOS'!A:D,3,FALSE),0)</f>
        <v>570628</v>
      </c>
    </row>
    <row r="3153" spans="1:22" x14ac:dyDescent="0.25">
      <c r="A3153" s="1">
        <v>40712</v>
      </c>
      <c r="B3153" s="3" t="s">
        <v>5</v>
      </c>
      <c r="C3153" s="2">
        <v>40695</v>
      </c>
      <c r="D3153" s="5">
        <f>YEAR(Tabla1[[#This Row],[FECHA]])</f>
        <v>2011</v>
      </c>
      <c r="E3153" s="5">
        <f>IFERROR(VLOOKUP(Tabla1[[#This Row],[FECHA]],'COMPARENDOS TOTALES'!A:D,4,FALSE),0)</f>
        <v>17</v>
      </c>
      <c r="F3153" s="9">
        <f>IFERROR(VLOOKUP(Tabla1[[#This Row],[FECHA]],'COMPARENDOS TOTALES'!A:D,3,FALSE),0)</f>
        <v>7266308</v>
      </c>
      <c r="G3153" s="5">
        <f>IFERROR(VLOOKUP(Tabla1[[#This Row],[FECHA]],EXONERACIONES!A:D,4,FALSE),0)</f>
        <v>4</v>
      </c>
      <c r="H3153" s="9">
        <f>IFERROR(VLOOKUP(Tabla1[[#This Row],[FECHA]],EXONERACIONES!A:D,3,FALSE),0)</f>
        <v>2142400</v>
      </c>
      <c r="I3153" s="5">
        <f>IFERROR(VLOOKUP(Tabla1[[#This Row],[FECHA]],'SIMIT CON RES'!A:D,4,FALSE),0)</f>
        <v>10</v>
      </c>
      <c r="J3153" s="9">
        <f>IFERROR(VLOOKUP(Tabla1[[#This Row],[FECHA]],'SIMIT CON RES'!A:D,3,FALSE),0)</f>
        <v>3909881</v>
      </c>
      <c r="K3153">
        <f>IFERROR(VLOOKUP(Tabla1[[#This Row],[FECHA]],'SIMIT SIN RES'!A:D,4,FALSE),0)</f>
        <v>0</v>
      </c>
      <c r="L3153" s="9">
        <f>IFERROR(VLOOKUP(Tabla1[[#This Row],[FECHA]],'SIMIT SIN RES'!A:D,3,FALSE),0)</f>
        <v>0</v>
      </c>
      <c r="M3153" s="5">
        <f>IFERROR(VLOOKUP(Tabla1[[#This Row],[FECHA]],'RECAUDOS DE COMPARENDOS'!A:D,4,FALSE),0)</f>
        <v>0</v>
      </c>
      <c r="N3153" s="9">
        <f>IFERROR(VLOOKUP(Tabla1[[#This Row],[FECHA]],'RECAUDOS DE COMPARENDOS'!A:D,3,FALSE),0)</f>
        <v>0</v>
      </c>
      <c r="O3153" s="5">
        <f>IFERROR(VLOOKUP(Tabla1[[#This Row],[FECHA]],'RECAUDOS DE RESOLUCIONES'!A:D,4,FALSE),0)</f>
        <v>0</v>
      </c>
      <c r="P3153" s="9">
        <f>IFERROR(VLOOKUP(Tabla1[[#This Row],[FECHA]],'RECAUDOS DE RESOLUCIONES'!A:D,3,FALSE),0)</f>
        <v>0</v>
      </c>
      <c r="Q315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3153" s="9">
        <f>Tabla1[V. COMPARENDOS]-(Tabla1[V. EXONERACIONES]+Tabla1[[#This Row],[V. SIMIT CON RESOLUCION]]+Tabla1[[#This Row],[V. SIMIT SIN RESOLUCION]]+Tabla1[[#This Row],[V. RECAUDOS COMPARENDOS]]+Tabla1[[#This Row],[V. RECAUDOS RESOLUCIONES]])</f>
        <v>1214027</v>
      </c>
      <c r="S3153" s="11">
        <f>IFERROR(VLOOKUP(Tabla1[[#This Row],[FECHA]],'RECAUDOS LOCALES'!A:D,4,FALSE),0)</f>
        <v>0</v>
      </c>
      <c r="T3153" s="9">
        <f>IFERROR(VLOOKUP(Tabla1[[#This Row],[FECHA]],'RECAUDOS LOCALES'!A:D,3,FALSE),0)</f>
        <v>0</v>
      </c>
      <c r="U3153" s="11">
        <f>IFERROR(VLOOKUP(Tabla1[[#This Row],[FECHA]],'RECAUDOS EXTERNOS'!A:D,4,FALSE),0)</f>
        <v>0</v>
      </c>
      <c r="V3153" s="9">
        <f>IFERROR(VLOOKUP(Tabla1[[#This Row],[FECHA]],'RECAUDOS EXTERNOS'!A:D,3,FALSE),0)</f>
        <v>0</v>
      </c>
    </row>
    <row r="3154" spans="1:22" x14ac:dyDescent="0.25">
      <c r="A3154" s="1">
        <v>40713</v>
      </c>
      <c r="B3154" s="3" t="s">
        <v>4</v>
      </c>
      <c r="C3154" s="2">
        <v>40695</v>
      </c>
      <c r="D3154" s="5">
        <f>YEAR(Tabla1[[#This Row],[FECHA]])</f>
        <v>2011</v>
      </c>
      <c r="E3154" s="5">
        <f>IFERROR(VLOOKUP(Tabla1[[#This Row],[FECHA]],'COMPARENDOS TOTALES'!A:D,4,FALSE),0)</f>
        <v>22</v>
      </c>
      <c r="F3154" s="9">
        <f>IFERROR(VLOOKUP(Tabla1[[#This Row],[FECHA]],'COMPARENDOS TOTALES'!A:D,3,FALSE),0)</f>
        <v>10961948</v>
      </c>
      <c r="G3154" s="5">
        <f>IFERROR(VLOOKUP(Tabla1[[#This Row],[FECHA]],EXONERACIONES!A:D,4,FALSE),0)</f>
        <v>2</v>
      </c>
      <c r="H3154" s="9">
        <f>IFERROR(VLOOKUP(Tabla1[[#This Row],[FECHA]],EXONERACIONES!A:D,3,FALSE),0)</f>
        <v>1071200</v>
      </c>
      <c r="I3154" s="5">
        <f>IFERROR(VLOOKUP(Tabla1[[#This Row],[FECHA]],'SIMIT CON RES'!A:D,4,FALSE),0)</f>
        <v>17</v>
      </c>
      <c r="J3154" s="9">
        <f>IFERROR(VLOOKUP(Tabla1[[#This Row],[FECHA]],'SIMIT CON RES'!A:D,3,FALSE),0)</f>
        <v>9533681</v>
      </c>
      <c r="K3154">
        <f>IFERROR(VLOOKUP(Tabla1[[#This Row],[FECHA]],'SIMIT SIN RES'!A:D,4,FALSE),0)</f>
        <v>0</v>
      </c>
      <c r="L3154" s="9">
        <f>IFERROR(VLOOKUP(Tabla1[[#This Row],[FECHA]],'SIMIT SIN RES'!A:D,3,FALSE),0)</f>
        <v>0</v>
      </c>
      <c r="M3154" s="5">
        <f>IFERROR(VLOOKUP(Tabla1[[#This Row],[FECHA]],'RECAUDOS DE COMPARENDOS'!A:D,4,FALSE),0)</f>
        <v>1</v>
      </c>
      <c r="N3154" s="9">
        <f>IFERROR(VLOOKUP(Tabla1[[#This Row],[FECHA]],'RECAUDOS DE COMPARENDOS'!A:D,3,FALSE),0)</f>
        <v>71413</v>
      </c>
      <c r="O3154" s="5">
        <f>IFERROR(VLOOKUP(Tabla1[[#This Row],[FECHA]],'RECAUDOS DE RESOLUCIONES'!A:D,4,FALSE),0)</f>
        <v>0</v>
      </c>
      <c r="P3154" s="9">
        <f>IFERROR(VLOOKUP(Tabla1[[#This Row],[FECHA]],'RECAUDOS DE RESOLUCIONES'!A:D,3,FALSE),0)</f>
        <v>0</v>
      </c>
      <c r="Q315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3154" s="9">
        <f>Tabla1[V. COMPARENDOS]-(Tabla1[V. EXONERACIONES]+Tabla1[[#This Row],[V. SIMIT CON RESOLUCION]]+Tabla1[[#This Row],[V. SIMIT SIN RESOLUCION]]+Tabla1[[#This Row],[V. RECAUDOS COMPARENDOS]]+Tabla1[[#This Row],[V. RECAUDOS RESOLUCIONES]])</f>
        <v>285654</v>
      </c>
      <c r="S3154" s="11">
        <f>IFERROR(VLOOKUP(Tabla1[[#This Row],[FECHA]],'RECAUDOS LOCALES'!A:D,4,FALSE),0)</f>
        <v>0</v>
      </c>
      <c r="T3154" s="9">
        <f>IFERROR(VLOOKUP(Tabla1[[#This Row],[FECHA]],'RECAUDOS LOCALES'!A:D,3,FALSE),0)</f>
        <v>0</v>
      </c>
      <c r="U3154" s="11">
        <f>IFERROR(VLOOKUP(Tabla1[[#This Row],[FECHA]],'RECAUDOS EXTERNOS'!A:D,4,FALSE),0)</f>
        <v>0</v>
      </c>
      <c r="V3154" s="9">
        <f>IFERROR(VLOOKUP(Tabla1[[#This Row],[FECHA]],'RECAUDOS EXTERNOS'!A:D,3,FALSE),0)</f>
        <v>0</v>
      </c>
    </row>
    <row r="3155" spans="1:22" x14ac:dyDescent="0.25">
      <c r="A3155" s="1">
        <v>40714</v>
      </c>
      <c r="B3155" s="3" t="s">
        <v>1</v>
      </c>
      <c r="C3155" s="2">
        <v>40695</v>
      </c>
      <c r="D3155" s="5">
        <f>YEAR(Tabla1[[#This Row],[FECHA]])</f>
        <v>2011</v>
      </c>
      <c r="E3155" s="5">
        <f>IFERROR(VLOOKUP(Tabla1[[#This Row],[FECHA]],'COMPARENDOS TOTALES'!A:D,4,FALSE),0)</f>
        <v>12</v>
      </c>
      <c r="F3155" s="9">
        <f>IFERROR(VLOOKUP(Tabla1[[#This Row],[FECHA]],'COMPARENDOS TOTALES'!A:D,3,FALSE),0)</f>
        <v>4427627</v>
      </c>
      <c r="G3155" s="5">
        <f>IFERROR(VLOOKUP(Tabla1[[#This Row],[FECHA]],EXONERACIONES!A:D,4,FALSE),0)</f>
        <v>3</v>
      </c>
      <c r="H3155" s="9">
        <f>IFERROR(VLOOKUP(Tabla1[[#This Row],[FECHA]],EXONERACIONES!A:D,3,FALSE),0)</f>
        <v>1214027</v>
      </c>
      <c r="I3155" s="5">
        <f>IFERROR(VLOOKUP(Tabla1[[#This Row],[FECHA]],'SIMIT CON RES'!A:D,4,FALSE),0)</f>
        <v>8</v>
      </c>
      <c r="J3155" s="9">
        <f>IFERROR(VLOOKUP(Tabla1[[#This Row],[FECHA]],'SIMIT CON RES'!A:D,3,FALSE),0)</f>
        <v>2945800</v>
      </c>
      <c r="K3155">
        <f>IFERROR(VLOOKUP(Tabla1[[#This Row],[FECHA]],'SIMIT SIN RES'!A:D,4,FALSE),0)</f>
        <v>0</v>
      </c>
      <c r="L3155" s="9">
        <f>IFERROR(VLOOKUP(Tabla1[[#This Row],[FECHA]],'SIMIT SIN RES'!A:D,3,FALSE),0)</f>
        <v>0</v>
      </c>
      <c r="M3155" s="5">
        <f>IFERROR(VLOOKUP(Tabla1[[#This Row],[FECHA]],'RECAUDOS DE COMPARENDOS'!A:D,4,FALSE),0)</f>
        <v>1</v>
      </c>
      <c r="N3155" s="9">
        <f>IFERROR(VLOOKUP(Tabla1[[#This Row],[FECHA]],'RECAUDOS DE COMPARENDOS'!A:D,3,FALSE),0)</f>
        <v>267800</v>
      </c>
      <c r="O3155" s="5">
        <f>IFERROR(VLOOKUP(Tabla1[[#This Row],[FECHA]],'RECAUDOS DE RESOLUCIONES'!A:D,4,FALSE),0)</f>
        <v>0</v>
      </c>
      <c r="P3155" s="9">
        <f>IFERROR(VLOOKUP(Tabla1[[#This Row],[FECHA]],'RECAUDOS DE RESOLUCIONES'!A:D,3,FALSE),0)</f>
        <v>0</v>
      </c>
      <c r="Q315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15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155" s="11">
        <f>IFERROR(VLOOKUP(Tabla1[[#This Row],[FECHA]],'RECAUDOS LOCALES'!A:D,4,FALSE),0)</f>
        <v>4</v>
      </c>
      <c r="T3155" s="9">
        <f>IFERROR(VLOOKUP(Tabla1[[#This Row],[FECHA]],'RECAUDOS LOCALES'!A:D,3,FALSE),0)</f>
        <v>715438</v>
      </c>
      <c r="U3155" s="11">
        <f>IFERROR(VLOOKUP(Tabla1[[#This Row],[FECHA]],'RECAUDOS EXTERNOS'!A:D,4,FALSE),0)</f>
        <v>4</v>
      </c>
      <c r="V3155" s="9">
        <f>IFERROR(VLOOKUP(Tabla1[[#This Row],[FECHA]],'RECAUDOS EXTERNOS'!A:D,3,FALSE),0)</f>
        <v>990831</v>
      </c>
    </row>
    <row r="3156" spans="1:22" x14ac:dyDescent="0.25">
      <c r="A3156" s="1">
        <v>40715</v>
      </c>
      <c r="B3156" s="3" t="s">
        <v>2</v>
      </c>
      <c r="C3156" s="2">
        <v>40695</v>
      </c>
      <c r="D3156" s="5">
        <f>YEAR(Tabla1[[#This Row],[FECHA]])</f>
        <v>2011</v>
      </c>
      <c r="E3156" s="5">
        <f>IFERROR(VLOOKUP(Tabla1[[#This Row],[FECHA]],'COMPARENDOS TOTALES'!A:D,4,FALSE),0)</f>
        <v>12</v>
      </c>
      <c r="F3156" s="9">
        <f>IFERROR(VLOOKUP(Tabla1[[#This Row],[FECHA]],'COMPARENDOS TOTALES'!A:D,3,FALSE),0)</f>
        <v>3365354</v>
      </c>
      <c r="G3156" s="5">
        <f>IFERROR(VLOOKUP(Tabla1[[#This Row],[FECHA]],EXONERACIONES!A:D,4,FALSE),0)</f>
        <v>0</v>
      </c>
      <c r="H3156" s="9">
        <f>IFERROR(VLOOKUP(Tabla1[[#This Row],[FECHA]],EXONERACIONES!A:D,3,FALSE),0)</f>
        <v>0</v>
      </c>
      <c r="I3156" s="5">
        <f>IFERROR(VLOOKUP(Tabla1[[#This Row],[FECHA]],'SIMIT CON RES'!A:D,4,FALSE),0)</f>
        <v>8</v>
      </c>
      <c r="J3156" s="9">
        <f>IFERROR(VLOOKUP(Tabla1[[#This Row],[FECHA]],'SIMIT CON RES'!A:D,3,FALSE),0)</f>
        <v>2410200</v>
      </c>
      <c r="K3156">
        <f>IFERROR(VLOOKUP(Tabla1[[#This Row],[FECHA]],'SIMIT SIN RES'!A:D,4,FALSE),0)</f>
        <v>0</v>
      </c>
      <c r="L3156" s="9">
        <f>IFERROR(VLOOKUP(Tabla1[[#This Row],[FECHA]],'SIMIT SIN RES'!A:D,3,FALSE),0)</f>
        <v>0</v>
      </c>
      <c r="M3156" s="5">
        <f>IFERROR(VLOOKUP(Tabla1[[#This Row],[FECHA]],'RECAUDOS DE COMPARENDOS'!A:D,4,FALSE),0)</f>
        <v>1</v>
      </c>
      <c r="N3156" s="9">
        <f>IFERROR(VLOOKUP(Tabla1[[#This Row],[FECHA]],'RECAUDOS DE COMPARENDOS'!A:D,3,FALSE),0)</f>
        <v>133900</v>
      </c>
      <c r="O3156" s="5">
        <f>IFERROR(VLOOKUP(Tabla1[[#This Row],[FECHA]],'RECAUDOS DE RESOLUCIONES'!A:D,4,FALSE),0)</f>
        <v>0</v>
      </c>
      <c r="P3156" s="9">
        <f>IFERROR(VLOOKUP(Tabla1[[#This Row],[FECHA]],'RECAUDOS DE RESOLUCIONES'!A:D,3,FALSE),0)</f>
        <v>0</v>
      </c>
      <c r="Q315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3156" s="9">
        <f>Tabla1[V. COMPARENDOS]-(Tabla1[V. EXONERACIONES]+Tabla1[[#This Row],[V. SIMIT CON RESOLUCION]]+Tabla1[[#This Row],[V. SIMIT SIN RESOLUCION]]+Tabla1[[#This Row],[V. RECAUDOS COMPARENDOS]]+Tabla1[[#This Row],[V. RECAUDOS RESOLUCIONES]])</f>
        <v>821254</v>
      </c>
      <c r="S3156" s="11">
        <f>IFERROR(VLOOKUP(Tabla1[[#This Row],[FECHA]],'RECAUDOS LOCALES'!A:D,4,FALSE),0)</f>
        <v>1</v>
      </c>
      <c r="T3156" s="9">
        <f>IFERROR(VLOOKUP(Tabla1[[#This Row],[FECHA]],'RECAUDOS LOCALES'!A:D,3,FALSE),0)</f>
        <v>248450</v>
      </c>
      <c r="U3156" s="11">
        <f>IFERROR(VLOOKUP(Tabla1[[#This Row],[FECHA]],'RECAUDOS EXTERNOS'!A:D,4,FALSE),0)</f>
        <v>0</v>
      </c>
      <c r="V3156" s="9">
        <f>IFERROR(VLOOKUP(Tabla1[[#This Row],[FECHA]],'RECAUDOS EXTERNOS'!A:D,3,FALSE),0)</f>
        <v>0</v>
      </c>
    </row>
    <row r="3157" spans="1:22" x14ac:dyDescent="0.25">
      <c r="A3157" s="1">
        <v>40716</v>
      </c>
      <c r="B3157" s="3" t="s">
        <v>3</v>
      </c>
      <c r="C3157" s="2">
        <v>40695</v>
      </c>
      <c r="D3157" s="5">
        <f>YEAR(Tabla1[[#This Row],[FECHA]])</f>
        <v>2011</v>
      </c>
      <c r="E3157" s="5">
        <f>IFERROR(VLOOKUP(Tabla1[[#This Row],[FECHA]],'COMPARENDOS TOTALES'!A:D,4,FALSE),0)</f>
        <v>8</v>
      </c>
      <c r="F3157" s="9">
        <f>IFERROR(VLOOKUP(Tabla1[[#This Row],[FECHA]],'COMPARENDOS TOTALES'!A:D,3,FALSE),0)</f>
        <v>2285227</v>
      </c>
      <c r="G3157" s="5">
        <f>IFERROR(VLOOKUP(Tabla1[[#This Row],[FECHA]],EXONERACIONES!A:D,4,FALSE),0)</f>
        <v>0</v>
      </c>
      <c r="H3157" s="9">
        <f>IFERROR(VLOOKUP(Tabla1[[#This Row],[FECHA]],EXONERACIONES!A:D,3,FALSE),0)</f>
        <v>0</v>
      </c>
      <c r="I3157" s="5">
        <f>IFERROR(VLOOKUP(Tabla1[[#This Row],[FECHA]],'SIMIT CON RES'!A:D,4,FALSE),0)</f>
        <v>7</v>
      </c>
      <c r="J3157" s="9">
        <f>IFERROR(VLOOKUP(Tabla1[[#This Row],[FECHA]],'SIMIT CON RES'!A:D,3,FALSE),0)</f>
        <v>2017427</v>
      </c>
      <c r="K3157">
        <f>IFERROR(VLOOKUP(Tabla1[[#This Row],[FECHA]],'SIMIT SIN RES'!A:D,4,FALSE),0)</f>
        <v>0</v>
      </c>
      <c r="L3157" s="9">
        <f>IFERROR(VLOOKUP(Tabla1[[#This Row],[FECHA]],'SIMIT SIN RES'!A:D,3,FALSE),0)</f>
        <v>0</v>
      </c>
      <c r="M3157" s="5">
        <f>IFERROR(VLOOKUP(Tabla1[[#This Row],[FECHA]],'RECAUDOS DE COMPARENDOS'!A:D,4,FALSE),0)</f>
        <v>0</v>
      </c>
      <c r="N3157" s="9">
        <f>IFERROR(VLOOKUP(Tabla1[[#This Row],[FECHA]],'RECAUDOS DE COMPARENDOS'!A:D,3,FALSE),0)</f>
        <v>0</v>
      </c>
      <c r="O3157" s="5">
        <f>IFERROR(VLOOKUP(Tabla1[[#This Row],[FECHA]],'RECAUDOS DE RESOLUCIONES'!A:D,4,FALSE),0)</f>
        <v>0</v>
      </c>
      <c r="P3157" s="9">
        <f>IFERROR(VLOOKUP(Tabla1[[#This Row],[FECHA]],'RECAUDOS DE RESOLUCIONES'!A:D,3,FALSE),0)</f>
        <v>0</v>
      </c>
      <c r="Q315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157" s="9">
        <f>Tabla1[V. COMPARENDOS]-(Tabla1[V. EXONERACIONES]+Tabla1[[#This Row],[V. SIMIT CON RESOLUCION]]+Tabla1[[#This Row],[V. SIMIT SIN RESOLUCION]]+Tabla1[[#This Row],[V. RECAUDOS COMPARENDOS]]+Tabla1[[#This Row],[V. RECAUDOS RESOLUCIONES]])</f>
        <v>267800</v>
      </c>
      <c r="S3157" s="11">
        <f>IFERROR(VLOOKUP(Tabla1[[#This Row],[FECHA]],'RECAUDOS LOCALES'!A:D,4,FALSE),0)</f>
        <v>2</v>
      </c>
      <c r="T3157" s="9">
        <f>IFERROR(VLOOKUP(Tabla1[[#This Row],[FECHA]],'RECAUDOS LOCALES'!A:D,3,FALSE),0)</f>
        <v>267800</v>
      </c>
      <c r="U3157" s="11">
        <f>IFERROR(VLOOKUP(Tabla1[[#This Row],[FECHA]],'RECAUDOS EXTERNOS'!A:D,4,FALSE),0)</f>
        <v>1</v>
      </c>
      <c r="V3157" s="9">
        <f>IFERROR(VLOOKUP(Tabla1[[#This Row],[FECHA]],'RECAUDOS EXTERNOS'!A:D,3,FALSE),0)</f>
        <v>614551</v>
      </c>
    </row>
    <row r="3158" spans="1:22" x14ac:dyDescent="0.25">
      <c r="A3158" s="1">
        <v>40717</v>
      </c>
      <c r="B3158" s="3" t="s">
        <v>6</v>
      </c>
      <c r="C3158" s="2">
        <v>40695</v>
      </c>
      <c r="D3158" s="5">
        <f>YEAR(Tabla1[[#This Row],[FECHA]])</f>
        <v>2011</v>
      </c>
      <c r="E3158" s="5">
        <f>IFERROR(VLOOKUP(Tabla1[[#This Row],[FECHA]],'COMPARENDOS TOTALES'!A:D,4,FALSE),0)</f>
        <v>14</v>
      </c>
      <c r="F3158" s="9">
        <f>IFERROR(VLOOKUP(Tabla1[[#This Row],[FECHA]],'COMPARENDOS TOTALES'!A:D,3,FALSE),0)</f>
        <v>4222313</v>
      </c>
      <c r="G3158" s="5">
        <f>IFERROR(VLOOKUP(Tabla1[[#This Row],[FECHA]],EXONERACIONES!A:D,4,FALSE),0)</f>
        <v>0</v>
      </c>
      <c r="H3158" s="9">
        <f>IFERROR(VLOOKUP(Tabla1[[#This Row],[FECHA]],EXONERACIONES!A:D,3,FALSE),0)</f>
        <v>0</v>
      </c>
      <c r="I3158" s="5">
        <f>IFERROR(VLOOKUP(Tabla1[[#This Row],[FECHA]],'SIMIT CON RES'!A:D,4,FALSE),0)</f>
        <v>9</v>
      </c>
      <c r="J3158" s="9">
        <f>IFERROR(VLOOKUP(Tabla1[[#This Row],[FECHA]],'SIMIT CON RES'!A:D,3,FALSE),0)</f>
        <v>2945800</v>
      </c>
      <c r="K3158">
        <f>IFERROR(VLOOKUP(Tabla1[[#This Row],[FECHA]],'SIMIT SIN RES'!A:D,4,FALSE),0)</f>
        <v>0</v>
      </c>
      <c r="L3158" s="9">
        <f>IFERROR(VLOOKUP(Tabla1[[#This Row],[FECHA]],'SIMIT SIN RES'!A:D,3,FALSE),0)</f>
        <v>0</v>
      </c>
      <c r="M3158" s="5">
        <f>IFERROR(VLOOKUP(Tabla1[[#This Row],[FECHA]],'RECAUDOS DE COMPARENDOS'!A:D,4,FALSE),0)</f>
        <v>2</v>
      </c>
      <c r="N3158" s="9">
        <f>IFERROR(VLOOKUP(Tabla1[[#This Row],[FECHA]],'RECAUDOS DE COMPARENDOS'!A:D,3,FALSE),0)</f>
        <v>205313</v>
      </c>
      <c r="O3158" s="5">
        <f>IFERROR(VLOOKUP(Tabla1[[#This Row],[FECHA]],'RECAUDOS DE RESOLUCIONES'!A:D,4,FALSE),0)</f>
        <v>0</v>
      </c>
      <c r="P3158" s="9">
        <f>IFERROR(VLOOKUP(Tabla1[[#This Row],[FECHA]],'RECAUDOS DE RESOLUCIONES'!A:D,3,FALSE),0)</f>
        <v>0</v>
      </c>
      <c r="Q315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3158" s="9">
        <f>Tabla1[V. COMPARENDOS]-(Tabla1[V. EXONERACIONES]+Tabla1[[#This Row],[V. SIMIT CON RESOLUCION]]+Tabla1[[#This Row],[V. SIMIT SIN RESOLUCION]]+Tabla1[[#This Row],[V. RECAUDOS COMPARENDOS]]+Tabla1[[#This Row],[V. RECAUDOS RESOLUCIONES]])</f>
        <v>1071200</v>
      </c>
      <c r="S3158" s="11">
        <f>IFERROR(VLOOKUP(Tabla1[[#This Row],[FECHA]],'RECAUDOS LOCALES'!A:D,4,FALSE),0)</f>
        <v>2</v>
      </c>
      <c r="T3158" s="9">
        <f>IFERROR(VLOOKUP(Tabla1[[#This Row],[FECHA]],'RECAUDOS LOCALES'!A:D,3,FALSE),0)</f>
        <v>277200</v>
      </c>
      <c r="U3158" s="11">
        <f>IFERROR(VLOOKUP(Tabla1[[#This Row],[FECHA]],'RECAUDOS EXTERNOS'!A:D,4,FALSE),0)</f>
        <v>1</v>
      </c>
      <c r="V3158" s="9">
        <f>IFERROR(VLOOKUP(Tabla1[[#This Row],[FECHA]],'RECAUDOS EXTERNOS'!A:D,3,FALSE),0)</f>
        <v>214580</v>
      </c>
    </row>
    <row r="3159" spans="1:22" x14ac:dyDescent="0.25">
      <c r="A3159" s="1">
        <v>40718</v>
      </c>
      <c r="B3159" s="3" t="s">
        <v>0</v>
      </c>
      <c r="C3159" s="2">
        <v>40695</v>
      </c>
      <c r="D3159" s="5">
        <f>YEAR(Tabla1[[#This Row],[FECHA]])</f>
        <v>2011</v>
      </c>
      <c r="E3159" s="5">
        <f>IFERROR(VLOOKUP(Tabla1[[#This Row],[FECHA]],'COMPARENDOS TOTALES'!A:D,4,FALSE),0)</f>
        <v>9</v>
      </c>
      <c r="F3159" s="9">
        <f>IFERROR(VLOOKUP(Tabla1[[#This Row],[FECHA]],'COMPARENDOS TOTALES'!A:D,3,FALSE),0)</f>
        <v>3249308</v>
      </c>
      <c r="G3159" s="5">
        <f>IFERROR(VLOOKUP(Tabla1[[#This Row],[FECHA]],EXONERACIONES!A:D,4,FALSE),0)</f>
        <v>0</v>
      </c>
      <c r="H3159" s="9">
        <f>IFERROR(VLOOKUP(Tabla1[[#This Row],[FECHA]],EXONERACIONES!A:D,3,FALSE),0)</f>
        <v>0</v>
      </c>
      <c r="I3159" s="5">
        <f>IFERROR(VLOOKUP(Tabla1[[#This Row],[FECHA]],'SIMIT CON RES'!A:D,4,FALSE),0)</f>
        <v>8</v>
      </c>
      <c r="J3159" s="9">
        <f>IFERROR(VLOOKUP(Tabla1[[#This Row],[FECHA]],'SIMIT CON RES'!A:D,3,FALSE),0)</f>
        <v>2713708</v>
      </c>
      <c r="K3159">
        <f>IFERROR(VLOOKUP(Tabla1[[#This Row],[FECHA]],'SIMIT SIN RES'!A:D,4,FALSE),0)</f>
        <v>0</v>
      </c>
      <c r="L3159" s="9">
        <f>IFERROR(VLOOKUP(Tabla1[[#This Row],[FECHA]],'SIMIT SIN RES'!A:D,3,FALSE),0)</f>
        <v>0</v>
      </c>
      <c r="M3159" s="5">
        <f>IFERROR(VLOOKUP(Tabla1[[#This Row],[FECHA]],'RECAUDOS DE COMPARENDOS'!A:D,4,FALSE),0)</f>
        <v>0</v>
      </c>
      <c r="N3159" s="9">
        <f>IFERROR(VLOOKUP(Tabla1[[#This Row],[FECHA]],'RECAUDOS DE COMPARENDOS'!A:D,3,FALSE),0)</f>
        <v>0</v>
      </c>
      <c r="O3159" s="5">
        <f>IFERROR(VLOOKUP(Tabla1[[#This Row],[FECHA]],'RECAUDOS DE RESOLUCIONES'!A:D,4,FALSE),0)</f>
        <v>0</v>
      </c>
      <c r="P3159" s="9">
        <f>IFERROR(VLOOKUP(Tabla1[[#This Row],[FECHA]],'RECAUDOS DE RESOLUCIONES'!A:D,3,FALSE),0)</f>
        <v>0</v>
      </c>
      <c r="Q315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159" s="9">
        <f>Tabla1[V. COMPARENDOS]-(Tabla1[V. EXONERACIONES]+Tabla1[[#This Row],[V. SIMIT CON RESOLUCION]]+Tabla1[[#This Row],[V. SIMIT SIN RESOLUCION]]+Tabla1[[#This Row],[V. RECAUDOS COMPARENDOS]]+Tabla1[[#This Row],[V. RECAUDOS RESOLUCIONES]])</f>
        <v>535600</v>
      </c>
      <c r="S3159" s="11">
        <f>IFERROR(VLOOKUP(Tabla1[[#This Row],[FECHA]],'RECAUDOS LOCALES'!A:D,4,FALSE),0)</f>
        <v>0</v>
      </c>
      <c r="T3159" s="9">
        <f>IFERROR(VLOOKUP(Tabla1[[#This Row],[FECHA]],'RECAUDOS LOCALES'!A:D,3,FALSE),0)</f>
        <v>0</v>
      </c>
      <c r="U3159" s="11">
        <f>IFERROR(VLOOKUP(Tabla1[[#This Row],[FECHA]],'RECAUDOS EXTERNOS'!A:D,4,FALSE),0)</f>
        <v>1</v>
      </c>
      <c r="V3159" s="9">
        <f>IFERROR(VLOOKUP(Tabla1[[#This Row],[FECHA]],'RECAUDOS EXTERNOS'!A:D,3,FALSE),0)</f>
        <v>180749</v>
      </c>
    </row>
    <row r="3160" spans="1:22" x14ac:dyDescent="0.25">
      <c r="A3160" s="1">
        <v>40719</v>
      </c>
      <c r="B3160" s="3" t="s">
        <v>5</v>
      </c>
      <c r="C3160" s="2">
        <v>40695</v>
      </c>
      <c r="D3160" s="5">
        <f>YEAR(Tabla1[[#This Row],[FECHA]])</f>
        <v>2011</v>
      </c>
      <c r="E3160" s="5">
        <f>IFERROR(VLOOKUP(Tabla1[[#This Row],[FECHA]],'COMPARENDOS TOTALES'!A:D,4,FALSE),0)</f>
        <v>23</v>
      </c>
      <c r="F3160" s="9">
        <f>IFERROR(VLOOKUP(Tabla1[[#This Row],[FECHA]],'COMPARENDOS TOTALES'!A:D,3,FALSE),0)</f>
        <v>10620502</v>
      </c>
      <c r="G3160" s="5">
        <f>IFERROR(VLOOKUP(Tabla1[[#This Row],[FECHA]],EXONERACIONES!A:D,4,FALSE),0)</f>
        <v>0</v>
      </c>
      <c r="H3160" s="9">
        <f>IFERROR(VLOOKUP(Tabla1[[#This Row],[FECHA]],EXONERACIONES!A:D,3,FALSE),0)</f>
        <v>0</v>
      </c>
      <c r="I3160" s="5">
        <f>IFERROR(VLOOKUP(Tabla1[[#This Row],[FECHA]],'SIMIT CON RES'!A:D,4,FALSE),0)</f>
        <v>18</v>
      </c>
      <c r="J3160" s="9">
        <f>IFERROR(VLOOKUP(Tabla1[[#This Row],[FECHA]],'SIMIT CON RES'!A:D,3,FALSE),0)</f>
        <v>9248027</v>
      </c>
      <c r="K3160">
        <f>IFERROR(VLOOKUP(Tabla1[[#This Row],[FECHA]],'SIMIT SIN RES'!A:D,4,FALSE),0)</f>
        <v>1</v>
      </c>
      <c r="L3160" s="9">
        <f>IFERROR(VLOOKUP(Tabla1[[#This Row],[FECHA]],'SIMIT SIN RES'!A:D,3,FALSE),0)</f>
        <v>167375</v>
      </c>
      <c r="M3160" s="5">
        <f>IFERROR(VLOOKUP(Tabla1[[#This Row],[FECHA]],'RECAUDOS DE COMPARENDOS'!A:D,4,FALSE),0)</f>
        <v>1</v>
      </c>
      <c r="N3160" s="9">
        <f>IFERROR(VLOOKUP(Tabla1[[#This Row],[FECHA]],'RECAUDOS DE COMPARENDOS'!A:D,3,FALSE),0)</f>
        <v>401700</v>
      </c>
      <c r="O3160" s="5">
        <f>IFERROR(VLOOKUP(Tabla1[[#This Row],[FECHA]],'RECAUDOS DE RESOLUCIONES'!A:D,4,FALSE),0)</f>
        <v>0</v>
      </c>
      <c r="P3160" s="9">
        <f>IFERROR(VLOOKUP(Tabla1[[#This Row],[FECHA]],'RECAUDOS DE RESOLUCIONES'!A:D,3,FALSE),0)</f>
        <v>0</v>
      </c>
      <c r="Q316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3160" s="9">
        <f>Tabla1[V. COMPARENDOS]-(Tabla1[V. EXONERACIONES]+Tabla1[[#This Row],[V. SIMIT CON RESOLUCION]]+Tabla1[[#This Row],[V. SIMIT SIN RESOLUCION]]+Tabla1[[#This Row],[V. RECAUDOS COMPARENDOS]]+Tabla1[[#This Row],[V. RECAUDOS RESOLUCIONES]])</f>
        <v>803400</v>
      </c>
      <c r="S3160" s="11">
        <f>IFERROR(VLOOKUP(Tabla1[[#This Row],[FECHA]],'RECAUDOS LOCALES'!A:D,4,FALSE),0)</f>
        <v>1</v>
      </c>
      <c r="T3160" s="9">
        <f>IFERROR(VLOOKUP(Tabla1[[#This Row],[FECHA]],'RECAUDOS LOCALES'!A:D,3,FALSE),0)</f>
        <v>401700</v>
      </c>
      <c r="U3160" s="11">
        <f>IFERROR(VLOOKUP(Tabla1[[#This Row],[FECHA]],'RECAUDOS EXTERNOS'!A:D,4,FALSE),0)</f>
        <v>0</v>
      </c>
      <c r="V3160" s="9">
        <f>IFERROR(VLOOKUP(Tabla1[[#This Row],[FECHA]],'RECAUDOS EXTERNOS'!A:D,3,FALSE),0)</f>
        <v>0</v>
      </c>
    </row>
    <row r="3161" spans="1:22" x14ac:dyDescent="0.25">
      <c r="A3161" s="1">
        <v>40720</v>
      </c>
      <c r="B3161" s="3" t="s">
        <v>4</v>
      </c>
      <c r="C3161" s="2">
        <v>40695</v>
      </c>
      <c r="D3161" s="5">
        <f>YEAR(Tabla1[[#This Row],[FECHA]])</f>
        <v>2011</v>
      </c>
      <c r="E3161" s="5">
        <f>IFERROR(VLOOKUP(Tabla1[[#This Row],[FECHA]],'COMPARENDOS TOTALES'!A:D,4,FALSE),0)</f>
        <v>12</v>
      </c>
      <c r="F3161" s="9">
        <f>IFERROR(VLOOKUP(Tabla1[[#This Row],[FECHA]],'COMPARENDOS TOTALES'!A:D,3,FALSE),0)</f>
        <v>7105627</v>
      </c>
      <c r="G3161" s="5">
        <f>IFERROR(VLOOKUP(Tabla1[[#This Row],[FECHA]],EXONERACIONES!A:D,4,FALSE),0)</f>
        <v>1</v>
      </c>
      <c r="H3161" s="9">
        <f>IFERROR(VLOOKUP(Tabla1[[#This Row],[FECHA]],EXONERACIONES!A:D,3,FALSE),0)</f>
        <v>401700</v>
      </c>
      <c r="I3161" s="5">
        <f>IFERROR(VLOOKUP(Tabla1[[#This Row],[FECHA]],'SIMIT CON RES'!A:D,4,FALSE),0)</f>
        <v>10</v>
      </c>
      <c r="J3161" s="9">
        <f>IFERROR(VLOOKUP(Tabla1[[#This Row],[FECHA]],'SIMIT CON RES'!A:D,3,FALSE),0)</f>
        <v>6302227</v>
      </c>
      <c r="K3161">
        <f>IFERROR(VLOOKUP(Tabla1[[#This Row],[FECHA]],'SIMIT SIN RES'!A:D,4,FALSE),0)</f>
        <v>0</v>
      </c>
      <c r="L3161" s="9">
        <f>IFERROR(VLOOKUP(Tabla1[[#This Row],[FECHA]],'SIMIT SIN RES'!A:D,3,FALSE),0)</f>
        <v>0</v>
      </c>
      <c r="M3161" s="5">
        <f>IFERROR(VLOOKUP(Tabla1[[#This Row],[FECHA]],'RECAUDOS DE COMPARENDOS'!A:D,4,FALSE),0)</f>
        <v>2</v>
      </c>
      <c r="N3161" s="9">
        <f>IFERROR(VLOOKUP(Tabla1[[#This Row],[FECHA]],'RECAUDOS DE COMPARENDOS'!A:D,3,FALSE),0)</f>
        <v>803400</v>
      </c>
      <c r="O3161" s="5">
        <f>IFERROR(VLOOKUP(Tabla1[[#This Row],[FECHA]],'RECAUDOS DE RESOLUCIONES'!A:D,4,FALSE),0)</f>
        <v>0</v>
      </c>
      <c r="P3161" s="9">
        <f>IFERROR(VLOOKUP(Tabla1[[#This Row],[FECHA]],'RECAUDOS DE RESOLUCIONES'!A:D,3,FALSE),0)</f>
        <v>0</v>
      </c>
      <c r="Q316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-1</v>
      </c>
      <c r="R3161" s="9">
        <f>Tabla1[V. COMPARENDOS]-(Tabla1[V. EXONERACIONES]+Tabla1[[#This Row],[V. SIMIT CON RESOLUCION]]+Tabla1[[#This Row],[V. SIMIT SIN RESOLUCION]]+Tabla1[[#This Row],[V. RECAUDOS COMPARENDOS]]+Tabla1[[#This Row],[V. RECAUDOS RESOLUCIONES]])</f>
        <v>-401700</v>
      </c>
      <c r="S3161" s="11">
        <f>IFERROR(VLOOKUP(Tabla1[[#This Row],[FECHA]],'RECAUDOS LOCALES'!A:D,4,FALSE),0)</f>
        <v>0</v>
      </c>
      <c r="T3161" s="9">
        <f>IFERROR(VLOOKUP(Tabla1[[#This Row],[FECHA]],'RECAUDOS LOCALES'!A:D,3,FALSE),0)</f>
        <v>0</v>
      </c>
      <c r="U3161" s="11">
        <f>IFERROR(VLOOKUP(Tabla1[[#This Row],[FECHA]],'RECAUDOS EXTERNOS'!A:D,4,FALSE),0)</f>
        <v>0</v>
      </c>
      <c r="V3161" s="9">
        <f>IFERROR(VLOOKUP(Tabla1[[#This Row],[FECHA]],'RECAUDOS EXTERNOS'!A:D,3,FALSE),0)</f>
        <v>0</v>
      </c>
    </row>
    <row r="3162" spans="1:22" x14ac:dyDescent="0.25">
      <c r="A3162" s="1">
        <v>40721</v>
      </c>
      <c r="B3162" s="3" t="s">
        <v>1</v>
      </c>
      <c r="C3162" s="2">
        <v>40695</v>
      </c>
      <c r="D3162" s="5">
        <f>YEAR(Tabla1[[#This Row],[FECHA]])</f>
        <v>2011</v>
      </c>
      <c r="E3162" s="5">
        <f>IFERROR(VLOOKUP(Tabla1[[#This Row],[FECHA]],'COMPARENDOS TOTALES'!A:D,4,FALSE),0)</f>
        <v>12</v>
      </c>
      <c r="F3162" s="9">
        <f>IFERROR(VLOOKUP(Tabla1[[#This Row],[FECHA]],'COMPARENDOS TOTALES'!A:D,3,FALSE),0)</f>
        <v>6695000</v>
      </c>
      <c r="G3162" s="5">
        <f>IFERROR(VLOOKUP(Tabla1[[#This Row],[FECHA]],EXONERACIONES!A:D,4,FALSE),0)</f>
        <v>0</v>
      </c>
      <c r="H3162" s="9">
        <f>IFERROR(VLOOKUP(Tabla1[[#This Row],[FECHA]],EXONERACIONES!A:D,3,FALSE),0)</f>
        <v>0</v>
      </c>
      <c r="I3162" s="5">
        <f>IFERROR(VLOOKUP(Tabla1[[#This Row],[FECHA]],'SIMIT CON RES'!A:D,4,FALSE),0)</f>
        <v>11</v>
      </c>
      <c r="J3162" s="9">
        <f>IFERROR(VLOOKUP(Tabla1[[#This Row],[FECHA]],'SIMIT CON RES'!A:D,3,FALSE),0)</f>
        <v>6427200</v>
      </c>
      <c r="K3162">
        <f>IFERROR(VLOOKUP(Tabla1[[#This Row],[FECHA]],'SIMIT SIN RES'!A:D,4,FALSE),0)</f>
        <v>0</v>
      </c>
      <c r="L3162" s="9">
        <f>IFERROR(VLOOKUP(Tabla1[[#This Row],[FECHA]],'SIMIT SIN RES'!A:D,3,FALSE),0)</f>
        <v>0</v>
      </c>
      <c r="M3162" s="5">
        <f>IFERROR(VLOOKUP(Tabla1[[#This Row],[FECHA]],'RECAUDOS DE COMPARENDOS'!A:D,4,FALSE),0)</f>
        <v>0</v>
      </c>
      <c r="N3162" s="9">
        <f>IFERROR(VLOOKUP(Tabla1[[#This Row],[FECHA]],'RECAUDOS DE COMPARENDOS'!A:D,3,FALSE),0)</f>
        <v>0</v>
      </c>
      <c r="O3162" s="5">
        <f>IFERROR(VLOOKUP(Tabla1[[#This Row],[FECHA]],'RECAUDOS DE RESOLUCIONES'!A:D,4,FALSE),0)</f>
        <v>0</v>
      </c>
      <c r="P3162" s="9">
        <f>IFERROR(VLOOKUP(Tabla1[[#This Row],[FECHA]],'RECAUDOS DE RESOLUCIONES'!A:D,3,FALSE),0)</f>
        <v>0</v>
      </c>
      <c r="Q316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162" s="9">
        <f>Tabla1[V. COMPARENDOS]-(Tabla1[V. EXONERACIONES]+Tabla1[[#This Row],[V. SIMIT CON RESOLUCION]]+Tabla1[[#This Row],[V. SIMIT SIN RESOLUCION]]+Tabla1[[#This Row],[V. RECAUDOS COMPARENDOS]]+Tabla1[[#This Row],[V. RECAUDOS RESOLUCIONES]])</f>
        <v>267800</v>
      </c>
      <c r="S3162" s="11">
        <f>IFERROR(VLOOKUP(Tabla1[[#This Row],[FECHA]],'RECAUDOS LOCALES'!A:D,4,FALSE),0)</f>
        <v>0</v>
      </c>
      <c r="T3162" s="9">
        <f>IFERROR(VLOOKUP(Tabla1[[#This Row],[FECHA]],'RECAUDOS LOCALES'!A:D,3,FALSE),0)</f>
        <v>0</v>
      </c>
      <c r="U3162" s="11">
        <f>IFERROR(VLOOKUP(Tabla1[[#This Row],[FECHA]],'RECAUDOS EXTERNOS'!A:D,4,FALSE),0)</f>
        <v>0</v>
      </c>
      <c r="V3162" s="9">
        <f>IFERROR(VLOOKUP(Tabla1[[#This Row],[FECHA]],'RECAUDOS EXTERNOS'!A:D,3,FALSE),0)</f>
        <v>0</v>
      </c>
    </row>
    <row r="3163" spans="1:22" x14ac:dyDescent="0.25">
      <c r="A3163" s="1">
        <v>40722</v>
      </c>
      <c r="B3163" s="3" t="s">
        <v>2</v>
      </c>
      <c r="C3163" s="2">
        <v>40695</v>
      </c>
      <c r="D3163" s="5">
        <f>YEAR(Tabla1[[#This Row],[FECHA]])</f>
        <v>2011</v>
      </c>
      <c r="E3163" s="5">
        <f>IFERROR(VLOOKUP(Tabla1[[#This Row],[FECHA]],'COMPARENDOS TOTALES'!A:D,4,FALSE),0)</f>
        <v>7</v>
      </c>
      <c r="F3163" s="9">
        <f>IFERROR(VLOOKUP(Tabla1[[#This Row],[FECHA]],'COMPARENDOS TOTALES'!A:D,3,FALSE),0)</f>
        <v>1624654</v>
      </c>
      <c r="G3163" s="5">
        <f>IFERROR(VLOOKUP(Tabla1[[#This Row],[FECHA]],EXONERACIONES!A:D,4,FALSE),0)</f>
        <v>1</v>
      </c>
      <c r="H3163" s="9">
        <f>IFERROR(VLOOKUP(Tabla1[[#This Row],[FECHA]],EXONERACIONES!A:D,3,FALSE),0)</f>
        <v>267800</v>
      </c>
      <c r="I3163" s="5">
        <f>IFERROR(VLOOKUP(Tabla1[[#This Row],[FECHA]],'SIMIT CON RES'!A:D,4,FALSE),0)</f>
        <v>6</v>
      </c>
      <c r="J3163" s="9">
        <f>IFERROR(VLOOKUP(Tabla1[[#This Row],[FECHA]],'SIMIT CON RES'!A:D,3,FALSE),0)</f>
        <v>1356854</v>
      </c>
      <c r="K3163">
        <f>IFERROR(VLOOKUP(Tabla1[[#This Row],[FECHA]],'SIMIT SIN RES'!A:D,4,FALSE),0)</f>
        <v>0</v>
      </c>
      <c r="L3163" s="9">
        <f>IFERROR(VLOOKUP(Tabla1[[#This Row],[FECHA]],'SIMIT SIN RES'!A:D,3,FALSE),0)</f>
        <v>0</v>
      </c>
      <c r="M3163" s="5">
        <f>IFERROR(VLOOKUP(Tabla1[[#This Row],[FECHA]],'RECAUDOS DE COMPARENDOS'!A:D,4,FALSE),0)</f>
        <v>0</v>
      </c>
      <c r="N3163" s="9">
        <f>IFERROR(VLOOKUP(Tabla1[[#This Row],[FECHA]],'RECAUDOS DE COMPARENDOS'!A:D,3,FALSE),0)</f>
        <v>0</v>
      </c>
      <c r="O3163" s="5">
        <f>IFERROR(VLOOKUP(Tabla1[[#This Row],[FECHA]],'RECAUDOS DE RESOLUCIONES'!A:D,4,FALSE),0)</f>
        <v>0</v>
      </c>
      <c r="P3163" s="9">
        <f>IFERROR(VLOOKUP(Tabla1[[#This Row],[FECHA]],'RECAUDOS DE RESOLUCIONES'!A:D,3,FALSE),0)</f>
        <v>0</v>
      </c>
      <c r="Q316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16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163" s="11">
        <f>IFERROR(VLOOKUP(Tabla1[[#This Row],[FECHA]],'RECAUDOS LOCALES'!A:D,4,FALSE),0)</f>
        <v>5</v>
      </c>
      <c r="T3163" s="9">
        <f>IFERROR(VLOOKUP(Tabla1[[#This Row],[FECHA]],'RECAUDOS LOCALES'!A:D,3,FALSE),0)</f>
        <v>1194676</v>
      </c>
      <c r="U3163" s="11">
        <f>IFERROR(VLOOKUP(Tabla1[[#This Row],[FECHA]],'RECAUDOS EXTERNOS'!A:D,4,FALSE),0)</f>
        <v>2</v>
      </c>
      <c r="V3163" s="9">
        <f>IFERROR(VLOOKUP(Tabla1[[#This Row],[FECHA]],'RECAUDOS EXTERNOS'!A:D,3,FALSE),0)</f>
        <v>417284</v>
      </c>
    </row>
    <row r="3164" spans="1:22" x14ac:dyDescent="0.25">
      <c r="A3164" s="1">
        <v>40723</v>
      </c>
      <c r="B3164" s="3" t="s">
        <v>3</v>
      </c>
      <c r="C3164" s="2">
        <v>40695</v>
      </c>
      <c r="D3164" s="5">
        <f>YEAR(Tabla1[[#This Row],[FECHA]])</f>
        <v>2011</v>
      </c>
      <c r="E3164" s="5">
        <f>IFERROR(VLOOKUP(Tabla1[[#This Row],[FECHA]],'COMPARENDOS TOTALES'!A:D,4,FALSE),0)</f>
        <v>17</v>
      </c>
      <c r="F3164" s="9">
        <f>IFERROR(VLOOKUP(Tabla1[[#This Row],[FECHA]],'COMPARENDOS TOTALES'!A:D,3,FALSE),0)</f>
        <v>4111440</v>
      </c>
      <c r="G3164" s="5">
        <f>IFERROR(VLOOKUP(Tabla1[[#This Row],[FECHA]],EXONERACIONES!A:D,4,FALSE),0)</f>
        <v>0</v>
      </c>
      <c r="H3164" s="9">
        <f>IFERROR(VLOOKUP(Tabla1[[#This Row],[FECHA]],EXONERACIONES!A:D,3,FALSE),0)</f>
        <v>0</v>
      </c>
      <c r="I3164" s="5">
        <f>IFERROR(VLOOKUP(Tabla1[[#This Row],[FECHA]],'SIMIT CON RES'!A:D,4,FALSE),0)</f>
        <v>13</v>
      </c>
      <c r="J3164" s="9">
        <f>IFERROR(VLOOKUP(Tabla1[[#This Row],[FECHA]],'SIMIT CON RES'!A:D,3,FALSE),0)</f>
        <v>3299113</v>
      </c>
      <c r="K3164">
        <f>IFERROR(VLOOKUP(Tabla1[[#This Row],[FECHA]],'SIMIT SIN RES'!A:D,4,FALSE),0)</f>
        <v>0</v>
      </c>
      <c r="L3164" s="9">
        <f>IFERROR(VLOOKUP(Tabla1[[#This Row],[FECHA]],'SIMIT SIN RES'!A:D,3,FALSE),0)</f>
        <v>0</v>
      </c>
      <c r="M3164" s="5">
        <f>IFERROR(VLOOKUP(Tabla1[[#This Row],[FECHA]],'RECAUDOS DE COMPARENDOS'!A:D,4,FALSE),0)</f>
        <v>1</v>
      </c>
      <c r="N3164" s="9">
        <f>IFERROR(VLOOKUP(Tabla1[[#This Row],[FECHA]],'RECAUDOS DE COMPARENDOS'!A:D,3,FALSE),0)</f>
        <v>133900</v>
      </c>
      <c r="O3164" s="5">
        <f>IFERROR(VLOOKUP(Tabla1[[#This Row],[FECHA]],'RECAUDOS DE RESOLUCIONES'!A:D,4,FALSE),0)</f>
        <v>0</v>
      </c>
      <c r="P3164" s="9">
        <f>IFERROR(VLOOKUP(Tabla1[[#This Row],[FECHA]],'RECAUDOS DE RESOLUCIONES'!A:D,3,FALSE),0)</f>
        <v>0</v>
      </c>
      <c r="Q316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3164" s="9">
        <f>Tabla1[V. COMPARENDOS]-(Tabla1[V. EXONERACIONES]+Tabla1[[#This Row],[V. SIMIT CON RESOLUCION]]+Tabla1[[#This Row],[V. SIMIT SIN RESOLUCION]]+Tabla1[[#This Row],[V. RECAUDOS COMPARENDOS]]+Tabla1[[#This Row],[V. RECAUDOS RESOLUCIONES]])</f>
        <v>678427</v>
      </c>
      <c r="S3164" s="11">
        <f>IFERROR(VLOOKUP(Tabla1[[#This Row],[FECHA]],'RECAUDOS LOCALES'!A:D,4,FALSE),0)</f>
        <v>3</v>
      </c>
      <c r="T3164" s="9">
        <f>IFERROR(VLOOKUP(Tabla1[[#This Row],[FECHA]],'RECAUDOS LOCALES'!A:D,3,FALSE),0)</f>
        <v>342325</v>
      </c>
      <c r="U3164" s="11">
        <f>IFERROR(VLOOKUP(Tabla1[[#This Row],[FECHA]],'RECAUDOS EXTERNOS'!A:D,4,FALSE),0)</f>
        <v>4</v>
      </c>
      <c r="V3164" s="9">
        <f>IFERROR(VLOOKUP(Tabla1[[#This Row],[FECHA]],'RECAUDOS EXTERNOS'!A:D,3,FALSE),0)</f>
        <v>1016718</v>
      </c>
    </row>
    <row r="3165" spans="1:22" x14ac:dyDescent="0.25">
      <c r="A3165" s="1">
        <v>40724</v>
      </c>
      <c r="B3165" s="3" t="s">
        <v>6</v>
      </c>
      <c r="C3165" s="2">
        <v>40695</v>
      </c>
      <c r="D3165" s="5">
        <f>YEAR(Tabla1[[#This Row],[FECHA]])</f>
        <v>2011</v>
      </c>
      <c r="E3165" s="5">
        <f>IFERROR(VLOOKUP(Tabla1[[#This Row],[FECHA]],'COMPARENDOS TOTALES'!A:D,4,FALSE),0)</f>
        <v>4</v>
      </c>
      <c r="F3165" s="9">
        <f>IFERROR(VLOOKUP(Tabla1[[#This Row],[FECHA]],'COMPARENDOS TOTALES'!A:D,3,FALSE),0)</f>
        <v>1214027</v>
      </c>
      <c r="G3165" s="5">
        <f>IFERROR(VLOOKUP(Tabla1[[#This Row],[FECHA]],EXONERACIONES!A:D,4,FALSE),0)</f>
        <v>1</v>
      </c>
      <c r="H3165" s="9">
        <f>IFERROR(VLOOKUP(Tabla1[[#This Row],[FECHA]],EXONERACIONES!A:D,3,FALSE),0)</f>
        <v>267800</v>
      </c>
      <c r="I3165" s="5">
        <f>IFERROR(VLOOKUP(Tabla1[[#This Row],[FECHA]],'SIMIT CON RES'!A:D,4,FALSE),0)</f>
        <v>3</v>
      </c>
      <c r="J3165" s="9">
        <f>IFERROR(VLOOKUP(Tabla1[[#This Row],[FECHA]],'SIMIT CON RES'!A:D,3,FALSE),0)</f>
        <v>946227</v>
      </c>
      <c r="K3165">
        <f>IFERROR(VLOOKUP(Tabla1[[#This Row],[FECHA]],'SIMIT SIN RES'!A:D,4,FALSE),0)</f>
        <v>0</v>
      </c>
      <c r="L3165" s="9">
        <f>IFERROR(VLOOKUP(Tabla1[[#This Row],[FECHA]],'SIMIT SIN RES'!A:D,3,FALSE),0)</f>
        <v>0</v>
      </c>
      <c r="M3165" s="5">
        <f>IFERROR(VLOOKUP(Tabla1[[#This Row],[FECHA]],'RECAUDOS DE COMPARENDOS'!A:D,4,FALSE),0)</f>
        <v>0</v>
      </c>
      <c r="N3165" s="9">
        <f>IFERROR(VLOOKUP(Tabla1[[#This Row],[FECHA]],'RECAUDOS DE COMPARENDOS'!A:D,3,FALSE),0)</f>
        <v>0</v>
      </c>
      <c r="O3165" s="5">
        <f>IFERROR(VLOOKUP(Tabla1[[#This Row],[FECHA]],'RECAUDOS DE RESOLUCIONES'!A:D,4,FALSE),0)</f>
        <v>0</v>
      </c>
      <c r="P3165" s="9">
        <f>IFERROR(VLOOKUP(Tabla1[[#This Row],[FECHA]],'RECAUDOS DE RESOLUCIONES'!A:D,3,FALSE),0)</f>
        <v>0</v>
      </c>
      <c r="Q316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16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165" s="11">
        <f>IFERROR(VLOOKUP(Tabla1[[#This Row],[FECHA]],'RECAUDOS LOCALES'!A:D,4,FALSE),0)</f>
        <v>5</v>
      </c>
      <c r="T3165" s="9">
        <f>IFERROR(VLOOKUP(Tabla1[[#This Row],[FECHA]],'RECAUDOS LOCALES'!A:D,3,FALSE),0)</f>
        <v>838600</v>
      </c>
      <c r="U3165" s="11">
        <f>IFERROR(VLOOKUP(Tabla1[[#This Row],[FECHA]],'RECAUDOS EXTERNOS'!A:D,4,FALSE),0)</f>
        <v>5</v>
      </c>
      <c r="V3165" s="9">
        <f>IFERROR(VLOOKUP(Tabla1[[#This Row],[FECHA]],'RECAUDOS EXTERNOS'!A:D,3,FALSE),0)</f>
        <v>1612044</v>
      </c>
    </row>
    <row r="3166" spans="1:22" x14ac:dyDescent="0.25">
      <c r="A3166" s="1">
        <v>40725</v>
      </c>
      <c r="B3166" s="3" t="s">
        <v>0</v>
      </c>
      <c r="C3166" s="2">
        <v>40725</v>
      </c>
      <c r="D3166" s="5">
        <f>YEAR(Tabla1[[#This Row],[FECHA]])</f>
        <v>2011</v>
      </c>
      <c r="E3166" s="5">
        <f>IFERROR(VLOOKUP(Tabla1[[#This Row],[FECHA]],'COMPARENDOS TOTALES'!A:D,4,FALSE),0)</f>
        <v>4</v>
      </c>
      <c r="F3166" s="9">
        <f>IFERROR(VLOOKUP(Tabla1[[#This Row],[FECHA]],'COMPARENDOS TOTALES'!A:D,3,FALSE),0)</f>
        <v>1071200</v>
      </c>
      <c r="G3166" s="5">
        <f>IFERROR(VLOOKUP(Tabla1[[#This Row],[FECHA]],EXONERACIONES!A:D,4,FALSE),0)</f>
        <v>0</v>
      </c>
      <c r="H3166" s="9">
        <f>IFERROR(VLOOKUP(Tabla1[[#This Row],[FECHA]],EXONERACIONES!A:D,3,FALSE),0)</f>
        <v>0</v>
      </c>
      <c r="I3166" s="5">
        <f>IFERROR(VLOOKUP(Tabla1[[#This Row],[FECHA]],'SIMIT CON RES'!A:D,4,FALSE),0)</f>
        <v>4</v>
      </c>
      <c r="J3166" s="9">
        <f>IFERROR(VLOOKUP(Tabla1[[#This Row],[FECHA]],'SIMIT CON RES'!A:D,3,FALSE),0)</f>
        <v>1071200</v>
      </c>
      <c r="K3166">
        <f>IFERROR(VLOOKUP(Tabla1[[#This Row],[FECHA]],'SIMIT SIN RES'!A:D,4,FALSE),0)</f>
        <v>0</v>
      </c>
      <c r="L3166" s="9">
        <f>IFERROR(VLOOKUP(Tabla1[[#This Row],[FECHA]],'SIMIT SIN RES'!A:D,3,FALSE),0)</f>
        <v>0</v>
      </c>
      <c r="M3166" s="5">
        <f>IFERROR(VLOOKUP(Tabla1[[#This Row],[FECHA]],'RECAUDOS DE COMPARENDOS'!A:D,4,FALSE),0)</f>
        <v>0</v>
      </c>
      <c r="N3166" s="9">
        <f>IFERROR(VLOOKUP(Tabla1[[#This Row],[FECHA]],'RECAUDOS DE COMPARENDOS'!A:D,3,FALSE),0)</f>
        <v>0</v>
      </c>
      <c r="O3166" s="5">
        <f>IFERROR(VLOOKUP(Tabla1[[#This Row],[FECHA]],'RECAUDOS DE RESOLUCIONES'!A:D,4,FALSE),0)</f>
        <v>0</v>
      </c>
      <c r="P3166" s="9">
        <f>IFERROR(VLOOKUP(Tabla1[[#This Row],[FECHA]],'RECAUDOS DE RESOLUCIONES'!A:D,3,FALSE),0)</f>
        <v>0</v>
      </c>
      <c r="Q316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16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166" s="11">
        <f>IFERROR(VLOOKUP(Tabla1[[#This Row],[FECHA]],'RECAUDOS LOCALES'!A:D,4,FALSE),0)</f>
        <v>2</v>
      </c>
      <c r="T3166" s="9">
        <f>IFERROR(VLOOKUP(Tabla1[[#This Row],[FECHA]],'RECAUDOS LOCALES'!A:D,3,FALSE),0)</f>
        <v>355000</v>
      </c>
      <c r="U3166" s="11">
        <f>IFERROR(VLOOKUP(Tabla1[[#This Row],[FECHA]],'RECAUDOS EXTERNOS'!A:D,4,FALSE),0)</f>
        <v>3</v>
      </c>
      <c r="V3166" s="9">
        <f>IFERROR(VLOOKUP(Tabla1[[#This Row],[FECHA]],'RECAUDOS EXTERNOS'!A:D,3,FALSE),0)</f>
        <v>846916</v>
      </c>
    </row>
    <row r="3167" spans="1:22" x14ac:dyDescent="0.25">
      <c r="A3167" s="1">
        <v>40726</v>
      </c>
      <c r="B3167" s="3" t="s">
        <v>5</v>
      </c>
      <c r="C3167" s="2">
        <v>40725</v>
      </c>
      <c r="D3167" s="5">
        <f>YEAR(Tabla1[[#This Row],[FECHA]])</f>
        <v>2011</v>
      </c>
      <c r="E3167" s="5">
        <f>IFERROR(VLOOKUP(Tabla1[[#This Row],[FECHA]],'COMPARENDOS TOTALES'!A:D,4,FALSE),0)</f>
        <v>6</v>
      </c>
      <c r="F3167" s="9">
        <f>IFERROR(VLOOKUP(Tabla1[[#This Row],[FECHA]],'COMPARENDOS TOTALES'!A:D,3,FALSE),0)</f>
        <v>1758554</v>
      </c>
      <c r="G3167" s="5">
        <f>IFERROR(VLOOKUP(Tabla1[[#This Row],[FECHA]],EXONERACIONES!A:D,4,FALSE),0)</f>
        <v>0</v>
      </c>
      <c r="H3167" s="9">
        <f>IFERROR(VLOOKUP(Tabla1[[#This Row],[FECHA]],EXONERACIONES!A:D,3,FALSE),0)</f>
        <v>0</v>
      </c>
      <c r="I3167" s="5">
        <f>IFERROR(VLOOKUP(Tabla1[[#This Row],[FECHA]],'SIMIT CON RES'!A:D,4,FALSE),0)</f>
        <v>5</v>
      </c>
      <c r="J3167" s="9">
        <f>IFERROR(VLOOKUP(Tabla1[[#This Row],[FECHA]],'SIMIT CON RES'!A:D,3,FALSE),0)</f>
        <v>1624654</v>
      </c>
      <c r="K3167">
        <f>IFERROR(VLOOKUP(Tabla1[[#This Row],[FECHA]],'SIMIT SIN RES'!A:D,4,FALSE),0)</f>
        <v>0</v>
      </c>
      <c r="L3167" s="9">
        <f>IFERROR(VLOOKUP(Tabla1[[#This Row],[FECHA]],'SIMIT SIN RES'!A:D,3,FALSE),0)</f>
        <v>0</v>
      </c>
      <c r="M3167" s="5">
        <f>IFERROR(VLOOKUP(Tabla1[[#This Row],[FECHA]],'RECAUDOS DE COMPARENDOS'!A:D,4,FALSE),0)</f>
        <v>1</v>
      </c>
      <c r="N3167" s="9">
        <f>IFERROR(VLOOKUP(Tabla1[[#This Row],[FECHA]],'RECAUDOS DE COMPARENDOS'!A:D,3,FALSE),0)</f>
        <v>133900</v>
      </c>
      <c r="O3167" s="5">
        <f>IFERROR(VLOOKUP(Tabla1[[#This Row],[FECHA]],'RECAUDOS DE RESOLUCIONES'!A:D,4,FALSE),0)</f>
        <v>0</v>
      </c>
      <c r="P3167" s="9">
        <f>IFERROR(VLOOKUP(Tabla1[[#This Row],[FECHA]],'RECAUDOS DE RESOLUCIONES'!A:D,3,FALSE),0)</f>
        <v>0</v>
      </c>
      <c r="Q316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16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167" s="11">
        <f>IFERROR(VLOOKUP(Tabla1[[#This Row],[FECHA]],'RECAUDOS LOCALES'!A:D,4,FALSE),0)</f>
        <v>0</v>
      </c>
      <c r="T3167" s="9">
        <f>IFERROR(VLOOKUP(Tabla1[[#This Row],[FECHA]],'RECAUDOS LOCALES'!A:D,3,FALSE),0)</f>
        <v>0</v>
      </c>
      <c r="U3167" s="11">
        <f>IFERROR(VLOOKUP(Tabla1[[#This Row],[FECHA]],'RECAUDOS EXTERNOS'!A:D,4,FALSE),0)</f>
        <v>0</v>
      </c>
      <c r="V3167" s="9">
        <f>IFERROR(VLOOKUP(Tabla1[[#This Row],[FECHA]],'RECAUDOS EXTERNOS'!A:D,3,FALSE),0)</f>
        <v>0</v>
      </c>
    </row>
    <row r="3168" spans="1:22" x14ac:dyDescent="0.25">
      <c r="A3168" s="1">
        <v>40727</v>
      </c>
      <c r="B3168" s="3" t="s">
        <v>4</v>
      </c>
      <c r="C3168" s="2">
        <v>40725</v>
      </c>
      <c r="D3168" s="5">
        <f>YEAR(Tabla1[[#This Row],[FECHA]])</f>
        <v>2011</v>
      </c>
      <c r="E3168" s="5">
        <f>IFERROR(VLOOKUP(Tabla1[[#This Row],[FECHA]],'COMPARENDOS TOTALES'!A:D,4,FALSE),0)</f>
        <v>1</v>
      </c>
      <c r="F3168" s="9">
        <f>IFERROR(VLOOKUP(Tabla1[[#This Row],[FECHA]],'COMPARENDOS TOTALES'!A:D,3,FALSE),0)</f>
        <v>535600</v>
      </c>
      <c r="G3168" s="5">
        <f>IFERROR(VLOOKUP(Tabla1[[#This Row],[FECHA]],EXONERACIONES!A:D,4,FALSE),0)</f>
        <v>0</v>
      </c>
      <c r="H3168" s="9">
        <f>IFERROR(VLOOKUP(Tabla1[[#This Row],[FECHA]],EXONERACIONES!A:D,3,FALSE),0)</f>
        <v>0</v>
      </c>
      <c r="I3168" s="5">
        <f>IFERROR(VLOOKUP(Tabla1[[#This Row],[FECHA]],'SIMIT CON RES'!A:D,4,FALSE),0)</f>
        <v>1</v>
      </c>
      <c r="J3168" s="9">
        <f>IFERROR(VLOOKUP(Tabla1[[#This Row],[FECHA]],'SIMIT CON RES'!A:D,3,FALSE),0)</f>
        <v>535600</v>
      </c>
      <c r="K3168">
        <f>IFERROR(VLOOKUP(Tabla1[[#This Row],[FECHA]],'SIMIT SIN RES'!A:D,4,FALSE),0)</f>
        <v>0</v>
      </c>
      <c r="L3168" s="9">
        <f>IFERROR(VLOOKUP(Tabla1[[#This Row],[FECHA]],'SIMIT SIN RES'!A:D,3,FALSE),0)</f>
        <v>0</v>
      </c>
      <c r="M3168" s="5">
        <f>IFERROR(VLOOKUP(Tabla1[[#This Row],[FECHA]],'RECAUDOS DE COMPARENDOS'!A:D,4,FALSE),0)</f>
        <v>0</v>
      </c>
      <c r="N3168" s="9">
        <f>IFERROR(VLOOKUP(Tabla1[[#This Row],[FECHA]],'RECAUDOS DE COMPARENDOS'!A:D,3,FALSE),0)</f>
        <v>0</v>
      </c>
      <c r="O3168" s="5">
        <f>IFERROR(VLOOKUP(Tabla1[[#This Row],[FECHA]],'RECAUDOS DE RESOLUCIONES'!A:D,4,FALSE),0)</f>
        <v>0</v>
      </c>
      <c r="P3168" s="9">
        <f>IFERROR(VLOOKUP(Tabla1[[#This Row],[FECHA]],'RECAUDOS DE RESOLUCIONES'!A:D,3,FALSE),0)</f>
        <v>0</v>
      </c>
      <c r="Q316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16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168" s="11">
        <f>IFERROR(VLOOKUP(Tabla1[[#This Row],[FECHA]],'RECAUDOS LOCALES'!A:D,4,FALSE),0)</f>
        <v>0</v>
      </c>
      <c r="T3168" s="9">
        <f>IFERROR(VLOOKUP(Tabla1[[#This Row],[FECHA]],'RECAUDOS LOCALES'!A:D,3,FALSE),0)</f>
        <v>0</v>
      </c>
      <c r="U3168" s="11">
        <f>IFERROR(VLOOKUP(Tabla1[[#This Row],[FECHA]],'RECAUDOS EXTERNOS'!A:D,4,FALSE),0)</f>
        <v>0</v>
      </c>
      <c r="V3168" s="9">
        <f>IFERROR(VLOOKUP(Tabla1[[#This Row],[FECHA]],'RECAUDOS EXTERNOS'!A:D,3,FALSE),0)</f>
        <v>0</v>
      </c>
    </row>
    <row r="3169" spans="1:22" x14ac:dyDescent="0.25">
      <c r="A3169" s="1">
        <v>40728</v>
      </c>
      <c r="B3169" s="3" t="s">
        <v>1</v>
      </c>
      <c r="C3169" s="2">
        <v>40725</v>
      </c>
      <c r="D3169" s="5">
        <f>YEAR(Tabla1[[#This Row],[FECHA]])</f>
        <v>2011</v>
      </c>
      <c r="E3169" s="5">
        <f>IFERROR(VLOOKUP(Tabla1[[#This Row],[FECHA]],'COMPARENDOS TOTALES'!A:D,4,FALSE),0)</f>
        <v>4</v>
      </c>
      <c r="F3169" s="9">
        <f>IFERROR(VLOOKUP(Tabla1[[#This Row],[FECHA]],'COMPARENDOS TOTALES'!A:D,3,FALSE),0)</f>
        <v>1749627</v>
      </c>
      <c r="G3169" s="5">
        <f>IFERROR(VLOOKUP(Tabla1[[#This Row],[FECHA]],EXONERACIONES!A:D,4,FALSE),0)</f>
        <v>0</v>
      </c>
      <c r="H3169" s="9">
        <f>IFERROR(VLOOKUP(Tabla1[[#This Row],[FECHA]],EXONERACIONES!A:D,3,FALSE),0)</f>
        <v>0</v>
      </c>
      <c r="I3169" s="5">
        <f>IFERROR(VLOOKUP(Tabla1[[#This Row],[FECHA]],'SIMIT CON RES'!A:D,4,FALSE),0)</f>
        <v>3</v>
      </c>
      <c r="J3169" s="9">
        <f>IFERROR(VLOOKUP(Tabla1[[#This Row],[FECHA]],'SIMIT CON RES'!A:D,3,FALSE),0)</f>
        <v>946227</v>
      </c>
      <c r="K3169">
        <f>IFERROR(VLOOKUP(Tabla1[[#This Row],[FECHA]],'SIMIT SIN RES'!A:D,4,FALSE),0)</f>
        <v>0</v>
      </c>
      <c r="L3169" s="9">
        <f>IFERROR(VLOOKUP(Tabla1[[#This Row],[FECHA]],'SIMIT SIN RES'!A:D,3,FALSE),0)</f>
        <v>0</v>
      </c>
      <c r="M3169" s="5">
        <f>IFERROR(VLOOKUP(Tabla1[[#This Row],[FECHA]],'RECAUDOS DE COMPARENDOS'!A:D,4,FALSE),0)</f>
        <v>1</v>
      </c>
      <c r="N3169" s="9">
        <f>IFERROR(VLOOKUP(Tabla1[[#This Row],[FECHA]],'RECAUDOS DE COMPARENDOS'!A:D,3,FALSE),0)</f>
        <v>803400</v>
      </c>
      <c r="O3169" s="5">
        <f>IFERROR(VLOOKUP(Tabla1[[#This Row],[FECHA]],'RECAUDOS DE RESOLUCIONES'!A:D,4,FALSE),0)</f>
        <v>0</v>
      </c>
      <c r="P3169" s="9">
        <f>IFERROR(VLOOKUP(Tabla1[[#This Row],[FECHA]],'RECAUDOS DE RESOLUCIONES'!A:D,3,FALSE),0)</f>
        <v>0</v>
      </c>
      <c r="Q316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16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169" s="11">
        <f>IFERROR(VLOOKUP(Tabla1[[#This Row],[FECHA]],'RECAUDOS LOCALES'!A:D,4,FALSE),0)</f>
        <v>0</v>
      </c>
      <c r="T3169" s="9">
        <f>IFERROR(VLOOKUP(Tabla1[[#This Row],[FECHA]],'RECAUDOS LOCALES'!A:D,3,FALSE),0)</f>
        <v>0</v>
      </c>
      <c r="U3169" s="11">
        <f>IFERROR(VLOOKUP(Tabla1[[#This Row],[FECHA]],'RECAUDOS EXTERNOS'!A:D,4,FALSE),0)</f>
        <v>0</v>
      </c>
      <c r="V3169" s="9">
        <f>IFERROR(VLOOKUP(Tabla1[[#This Row],[FECHA]],'RECAUDOS EXTERNOS'!A:D,3,FALSE),0)</f>
        <v>0</v>
      </c>
    </row>
    <row r="3170" spans="1:22" x14ac:dyDescent="0.25">
      <c r="A3170" s="1">
        <v>40729</v>
      </c>
      <c r="B3170" s="3" t="s">
        <v>2</v>
      </c>
      <c r="C3170" s="2">
        <v>40725</v>
      </c>
      <c r="D3170" s="5">
        <f>YEAR(Tabla1[[#This Row],[FECHA]])</f>
        <v>2011</v>
      </c>
      <c r="E3170" s="5">
        <f>IFERROR(VLOOKUP(Tabla1[[#This Row],[FECHA]],'COMPARENDOS TOTALES'!A:D,4,FALSE),0)</f>
        <v>1</v>
      </c>
      <c r="F3170" s="9">
        <f>IFERROR(VLOOKUP(Tabla1[[#This Row],[FECHA]],'COMPARENDOS TOTALES'!A:D,3,FALSE),0)</f>
        <v>142827</v>
      </c>
      <c r="G3170" s="5">
        <f>IFERROR(VLOOKUP(Tabla1[[#This Row],[FECHA]],EXONERACIONES!A:D,4,FALSE),0)</f>
        <v>0</v>
      </c>
      <c r="H3170" s="9">
        <f>IFERROR(VLOOKUP(Tabla1[[#This Row],[FECHA]],EXONERACIONES!A:D,3,FALSE),0)</f>
        <v>0</v>
      </c>
      <c r="I3170" s="5">
        <f>IFERROR(VLOOKUP(Tabla1[[#This Row],[FECHA]],'SIMIT CON RES'!A:D,4,FALSE),0)</f>
        <v>1</v>
      </c>
      <c r="J3170" s="9">
        <f>IFERROR(VLOOKUP(Tabla1[[#This Row],[FECHA]],'SIMIT CON RES'!A:D,3,FALSE),0)</f>
        <v>142827</v>
      </c>
      <c r="K3170">
        <f>IFERROR(VLOOKUP(Tabla1[[#This Row],[FECHA]],'SIMIT SIN RES'!A:D,4,FALSE),0)</f>
        <v>0</v>
      </c>
      <c r="L3170" s="9">
        <f>IFERROR(VLOOKUP(Tabla1[[#This Row],[FECHA]],'SIMIT SIN RES'!A:D,3,FALSE),0)</f>
        <v>0</v>
      </c>
      <c r="M3170" s="5">
        <f>IFERROR(VLOOKUP(Tabla1[[#This Row],[FECHA]],'RECAUDOS DE COMPARENDOS'!A:D,4,FALSE),0)</f>
        <v>0</v>
      </c>
      <c r="N3170" s="9">
        <f>IFERROR(VLOOKUP(Tabla1[[#This Row],[FECHA]],'RECAUDOS DE COMPARENDOS'!A:D,3,FALSE),0)</f>
        <v>0</v>
      </c>
      <c r="O3170" s="5">
        <f>IFERROR(VLOOKUP(Tabla1[[#This Row],[FECHA]],'RECAUDOS DE RESOLUCIONES'!A:D,4,FALSE),0)</f>
        <v>0</v>
      </c>
      <c r="P3170" s="9">
        <f>IFERROR(VLOOKUP(Tabla1[[#This Row],[FECHA]],'RECAUDOS DE RESOLUCIONES'!A:D,3,FALSE),0)</f>
        <v>0</v>
      </c>
      <c r="Q317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17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170" s="11">
        <f>IFERROR(VLOOKUP(Tabla1[[#This Row],[FECHA]],'RECAUDOS LOCALES'!A:D,4,FALSE),0)</f>
        <v>7</v>
      </c>
      <c r="T3170" s="9">
        <f>IFERROR(VLOOKUP(Tabla1[[#This Row],[FECHA]],'RECAUDOS LOCALES'!A:D,3,FALSE),0)</f>
        <v>1452713</v>
      </c>
      <c r="U3170" s="11">
        <f>IFERROR(VLOOKUP(Tabla1[[#This Row],[FECHA]],'RECAUDOS EXTERNOS'!A:D,4,FALSE),0)</f>
        <v>8</v>
      </c>
      <c r="V3170" s="9">
        <f>IFERROR(VLOOKUP(Tabla1[[#This Row],[FECHA]],'RECAUDOS EXTERNOS'!A:D,3,FALSE),0)</f>
        <v>1949047</v>
      </c>
    </row>
    <row r="3171" spans="1:22" x14ac:dyDescent="0.25">
      <c r="A3171" s="1">
        <v>40730</v>
      </c>
      <c r="B3171" s="3" t="s">
        <v>3</v>
      </c>
      <c r="C3171" s="2">
        <v>40725</v>
      </c>
      <c r="D3171" s="5">
        <f>YEAR(Tabla1[[#This Row],[FECHA]])</f>
        <v>2011</v>
      </c>
      <c r="E3171" s="5">
        <f>IFERROR(VLOOKUP(Tabla1[[#This Row],[FECHA]],'COMPARENDOS TOTALES'!A:D,4,FALSE),0)</f>
        <v>2</v>
      </c>
      <c r="F3171" s="9">
        <f>IFERROR(VLOOKUP(Tabla1[[#This Row],[FECHA]],'COMPARENDOS TOTALES'!A:D,3,FALSE),0)</f>
        <v>803400</v>
      </c>
      <c r="G3171" s="5">
        <f>IFERROR(VLOOKUP(Tabla1[[#This Row],[FECHA]],EXONERACIONES!A:D,4,FALSE),0)</f>
        <v>0</v>
      </c>
      <c r="H3171" s="9">
        <f>IFERROR(VLOOKUP(Tabla1[[#This Row],[FECHA]],EXONERACIONES!A:D,3,FALSE),0)</f>
        <v>0</v>
      </c>
      <c r="I3171" s="5">
        <f>IFERROR(VLOOKUP(Tabla1[[#This Row],[FECHA]],'SIMIT CON RES'!A:D,4,FALSE),0)</f>
        <v>2</v>
      </c>
      <c r="J3171" s="9">
        <f>IFERROR(VLOOKUP(Tabla1[[#This Row],[FECHA]],'SIMIT CON RES'!A:D,3,FALSE),0)</f>
        <v>803400</v>
      </c>
      <c r="K3171">
        <f>IFERROR(VLOOKUP(Tabla1[[#This Row],[FECHA]],'SIMIT SIN RES'!A:D,4,FALSE),0)</f>
        <v>0</v>
      </c>
      <c r="L3171" s="9">
        <f>IFERROR(VLOOKUP(Tabla1[[#This Row],[FECHA]],'SIMIT SIN RES'!A:D,3,FALSE),0)</f>
        <v>0</v>
      </c>
      <c r="M3171" s="5">
        <f>IFERROR(VLOOKUP(Tabla1[[#This Row],[FECHA]],'RECAUDOS DE COMPARENDOS'!A:D,4,FALSE),0)</f>
        <v>0</v>
      </c>
      <c r="N3171" s="9">
        <f>IFERROR(VLOOKUP(Tabla1[[#This Row],[FECHA]],'RECAUDOS DE COMPARENDOS'!A:D,3,FALSE),0)</f>
        <v>0</v>
      </c>
      <c r="O3171" s="5">
        <f>IFERROR(VLOOKUP(Tabla1[[#This Row],[FECHA]],'RECAUDOS DE RESOLUCIONES'!A:D,4,FALSE),0)</f>
        <v>0</v>
      </c>
      <c r="P3171" s="9">
        <f>IFERROR(VLOOKUP(Tabla1[[#This Row],[FECHA]],'RECAUDOS DE RESOLUCIONES'!A:D,3,FALSE),0)</f>
        <v>0</v>
      </c>
      <c r="Q317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17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171" s="11">
        <f>IFERROR(VLOOKUP(Tabla1[[#This Row],[FECHA]],'RECAUDOS LOCALES'!A:D,4,FALSE),0)</f>
        <v>6</v>
      </c>
      <c r="T3171" s="9">
        <f>IFERROR(VLOOKUP(Tabla1[[#This Row],[FECHA]],'RECAUDOS LOCALES'!A:D,3,FALSE),0)</f>
        <v>842550</v>
      </c>
      <c r="U3171" s="11">
        <f>IFERROR(VLOOKUP(Tabla1[[#This Row],[FECHA]],'RECAUDOS EXTERNOS'!A:D,4,FALSE),0)</f>
        <v>5</v>
      </c>
      <c r="V3171" s="9">
        <f>IFERROR(VLOOKUP(Tabla1[[#This Row],[FECHA]],'RECAUDOS EXTERNOS'!A:D,3,FALSE),0)</f>
        <v>1106200</v>
      </c>
    </row>
    <row r="3172" spans="1:22" x14ac:dyDescent="0.25">
      <c r="A3172" s="1">
        <v>40731</v>
      </c>
      <c r="B3172" s="3" t="s">
        <v>6</v>
      </c>
      <c r="C3172" s="2">
        <v>40725</v>
      </c>
      <c r="D3172" s="5">
        <f>YEAR(Tabla1[[#This Row],[FECHA]])</f>
        <v>2011</v>
      </c>
      <c r="E3172" s="5">
        <f>IFERROR(VLOOKUP(Tabla1[[#This Row],[FECHA]],'COMPARENDOS TOTALES'!A:D,4,FALSE),0)</f>
        <v>0</v>
      </c>
      <c r="F3172" s="9">
        <f>IFERROR(VLOOKUP(Tabla1[[#This Row],[FECHA]],'COMPARENDOS TOTALES'!A:D,3,FALSE),0)</f>
        <v>0</v>
      </c>
      <c r="G3172" s="5">
        <f>IFERROR(VLOOKUP(Tabla1[[#This Row],[FECHA]],EXONERACIONES!A:D,4,FALSE),0)</f>
        <v>0</v>
      </c>
      <c r="H3172" s="9">
        <f>IFERROR(VLOOKUP(Tabla1[[#This Row],[FECHA]],EXONERACIONES!A:D,3,FALSE),0)</f>
        <v>0</v>
      </c>
      <c r="I3172" s="5">
        <f>IFERROR(VLOOKUP(Tabla1[[#This Row],[FECHA]],'SIMIT CON RES'!A:D,4,FALSE),0)</f>
        <v>0</v>
      </c>
      <c r="J3172" s="9">
        <f>IFERROR(VLOOKUP(Tabla1[[#This Row],[FECHA]],'SIMIT CON RES'!A:D,3,FALSE),0)</f>
        <v>0</v>
      </c>
      <c r="K3172">
        <f>IFERROR(VLOOKUP(Tabla1[[#This Row],[FECHA]],'SIMIT SIN RES'!A:D,4,FALSE),0)</f>
        <v>0</v>
      </c>
      <c r="L3172" s="9">
        <f>IFERROR(VLOOKUP(Tabla1[[#This Row],[FECHA]],'SIMIT SIN RES'!A:D,3,FALSE),0)</f>
        <v>0</v>
      </c>
      <c r="M3172" s="5">
        <f>IFERROR(VLOOKUP(Tabla1[[#This Row],[FECHA]],'RECAUDOS DE COMPARENDOS'!A:D,4,FALSE),0)</f>
        <v>0</v>
      </c>
      <c r="N3172" s="9">
        <f>IFERROR(VLOOKUP(Tabla1[[#This Row],[FECHA]],'RECAUDOS DE COMPARENDOS'!A:D,3,FALSE),0)</f>
        <v>0</v>
      </c>
      <c r="O3172" s="5">
        <f>IFERROR(VLOOKUP(Tabla1[[#This Row],[FECHA]],'RECAUDOS DE RESOLUCIONES'!A:D,4,FALSE),0)</f>
        <v>0</v>
      </c>
      <c r="P3172" s="9">
        <f>IFERROR(VLOOKUP(Tabla1[[#This Row],[FECHA]],'RECAUDOS DE RESOLUCIONES'!A:D,3,FALSE),0)</f>
        <v>0</v>
      </c>
      <c r="Q317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17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172" s="11">
        <f>IFERROR(VLOOKUP(Tabla1[[#This Row],[FECHA]],'RECAUDOS LOCALES'!A:D,4,FALSE),0)</f>
        <v>2</v>
      </c>
      <c r="T3172" s="9">
        <f>IFERROR(VLOOKUP(Tabla1[[#This Row],[FECHA]],'RECAUDOS LOCALES'!A:D,3,FALSE),0)</f>
        <v>173201</v>
      </c>
      <c r="U3172" s="11">
        <f>IFERROR(VLOOKUP(Tabla1[[#This Row],[FECHA]],'RECAUDOS EXTERNOS'!A:D,4,FALSE),0)</f>
        <v>8</v>
      </c>
      <c r="V3172" s="9">
        <f>IFERROR(VLOOKUP(Tabla1[[#This Row],[FECHA]],'RECAUDOS EXTERNOS'!A:D,3,FALSE),0)</f>
        <v>1551495</v>
      </c>
    </row>
    <row r="3173" spans="1:22" x14ac:dyDescent="0.25">
      <c r="A3173" s="1">
        <v>40732</v>
      </c>
      <c r="B3173" s="3" t="s">
        <v>0</v>
      </c>
      <c r="C3173" s="2">
        <v>40725</v>
      </c>
      <c r="D3173" s="5">
        <f>YEAR(Tabla1[[#This Row],[FECHA]])</f>
        <v>2011</v>
      </c>
      <c r="E3173" s="5">
        <f>IFERROR(VLOOKUP(Tabla1[[#This Row],[FECHA]],'COMPARENDOS TOTALES'!A:D,4,FALSE),0)</f>
        <v>9</v>
      </c>
      <c r="F3173" s="9">
        <f>IFERROR(VLOOKUP(Tabla1[[#This Row],[FECHA]],'COMPARENDOS TOTALES'!A:D,3,FALSE),0)</f>
        <v>3481400</v>
      </c>
      <c r="G3173" s="5">
        <f>IFERROR(VLOOKUP(Tabla1[[#This Row],[FECHA]],EXONERACIONES!A:D,4,FALSE),0)</f>
        <v>0</v>
      </c>
      <c r="H3173" s="9">
        <f>IFERROR(VLOOKUP(Tabla1[[#This Row],[FECHA]],EXONERACIONES!A:D,3,FALSE),0)</f>
        <v>0</v>
      </c>
      <c r="I3173" s="5">
        <f>IFERROR(VLOOKUP(Tabla1[[#This Row],[FECHA]],'SIMIT CON RES'!A:D,4,FALSE),0)</f>
        <v>7</v>
      </c>
      <c r="J3173" s="9">
        <f>IFERROR(VLOOKUP(Tabla1[[#This Row],[FECHA]],'SIMIT CON RES'!A:D,3,FALSE),0)</f>
        <v>2945800</v>
      </c>
      <c r="K3173">
        <f>IFERROR(VLOOKUP(Tabla1[[#This Row],[FECHA]],'SIMIT SIN RES'!A:D,4,FALSE),0)</f>
        <v>0</v>
      </c>
      <c r="L3173" s="9">
        <f>IFERROR(VLOOKUP(Tabla1[[#This Row],[FECHA]],'SIMIT SIN RES'!A:D,3,FALSE),0)</f>
        <v>0</v>
      </c>
      <c r="M3173" s="5">
        <f>IFERROR(VLOOKUP(Tabla1[[#This Row],[FECHA]],'RECAUDOS DE COMPARENDOS'!A:D,4,FALSE),0)</f>
        <v>0</v>
      </c>
      <c r="N3173" s="9">
        <f>IFERROR(VLOOKUP(Tabla1[[#This Row],[FECHA]],'RECAUDOS DE COMPARENDOS'!A:D,3,FALSE),0)</f>
        <v>0</v>
      </c>
      <c r="O3173" s="5">
        <f>IFERROR(VLOOKUP(Tabla1[[#This Row],[FECHA]],'RECAUDOS DE RESOLUCIONES'!A:D,4,FALSE),0)</f>
        <v>0</v>
      </c>
      <c r="P3173" s="9">
        <f>IFERROR(VLOOKUP(Tabla1[[#This Row],[FECHA]],'RECAUDOS DE RESOLUCIONES'!A:D,3,FALSE),0)</f>
        <v>0</v>
      </c>
      <c r="Q317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3173" s="9">
        <f>Tabla1[V. COMPARENDOS]-(Tabla1[V. EXONERACIONES]+Tabla1[[#This Row],[V. SIMIT CON RESOLUCION]]+Tabla1[[#This Row],[V. SIMIT SIN RESOLUCION]]+Tabla1[[#This Row],[V. RECAUDOS COMPARENDOS]]+Tabla1[[#This Row],[V. RECAUDOS RESOLUCIONES]])</f>
        <v>535600</v>
      </c>
      <c r="S3173" s="11">
        <f>IFERROR(VLOOKUP(Tabla1[[#This Row],[FECHA]],'RECAUDOS LOCALES'!A:D,4,FALSE),0)</f>
        <v>5</v>
      </c>
      <c r="T3173" s="9">
        <f>IFERROR(VLOOKUP(Tabla1[[#This Row],[FECHA]],'RECAUDOS LOCALES'!A:D,3,FALSE),0)</f>
        <v>858375</v>
      </c>
      <c r="U3173" s="11">
        <f>IFERROR(VLOOKUP(Tabla1[[#This Row],[FECHA]],'RECAUDOS EXTERNOS'!A:D,4,FALSE),0)</f>
        <v>4</v>
      </c>
      <c r="V3173" s="9">
        <f>IFERROR(VLOOKUP(Tabla1[[#This Row],[FECHA]],'RECAUDOS EXTERNOS'!A:D,3,FALSE),0)</f>
        <v>997104</v>
      </c>
    </row>
    <row r="3174" spans="1:22" x14ac:dyDescent="0.25">
      <c r="A3174" s="1">
        <v>40733</v>
      </c>
      <c r="B3174" s="3" t="s">
        <v>5</v>
      </c>
      <c r="C3174" s="2">
        <v>40725</v>
      </c>
      <c r="D3174" s="5">
        <f>YEAR(Tabla1[[#This Row],[FECHA]])</f>
        <v>2011</v>
      </c>
      <c r="E3174" s="5">
        <f>IFERROR(VLOOKUP(Tabla1[[#This Row],[FECHA]],'COMPARENDOS TOTALES'!A:D,4,FALSE),0)</f>
        <v>23</v>
      </c>
      <c r="F3174" s="9">
        <f>IFERROR(VLOOKUP(Tabla1[[#This Row],[FECHA]],'COMPARENDOS TOTALES'!A:D,3,FALSE),0)</f>
        <v>13032935</v>
      </c>
      <c r="G3174" s="5">
        <f>IFERROR(VLOOKUP(Tabla1[[#This Row],[FECHA]],EXONERACIONES!A:D,4,FALSE),0)</f>
        <v>0</v>
      </c>
      <c r="H3174" s="9">
        <f>IFERROR(VLOOKUP(Tabla1[[#This Row],[FECHA]],EXONERACIONES!A:D,3,FALSE),0)</f>
        <v>0</v>
      </c>
      <c r="I3174" s="5">
        <f>IFERROR(VLOOKUP(Tabla1[[#This Row],[FECHA]],'SIMIT CON RES'!A:D,4,FALSE),0)</f>
        <v>19</v>
      </c>
      <c r="J3174" s="9">
        <f>IFERROR(VLOOKUP(Tabla1[[#This Row],[FECHA]],'SIMIT CON RES'!A:D,3,FALSE),0)</f>
        <v>11283308</v>
      </c>
      <c r="K3174">
        <f>IFERROR(VLOOKUP(Tabla1[[#This Row],[FECHA]],'SIMIT SIN RES'!A:D,4,FALSE),0)</f>
        <v>0</v>
      </c>
      <c r="L3174" s="9">
        <f>IFERROR(VLOOKUP(Tabla1[[#This Row],[FECHA]],'SIMIT SIN RES'!A:D,3,FALSE),0)</f>
        <v>0</v>
      </c>
      <c r="M3174" s="5">
        <f>IFERROR(VLOOKUP(Tabla1[[#This Row],[FECHA]],'RECAUDOS DE COMPARENDOS'!A:D,4,FALSE),0)</f>
        <v>0</v>
      </c>
      <c r="N3174" s="9">
        <f>IFERROR(VLOOKUP(Tabla1[[#This Row],[FECHA]],'RECAUDOS DE COMPARENDOS'!A:D,3,FALSE),0)</f>
        <v>0</v>
      </c>
      <c r="O3174" s="5">
        <f>IFERROR(VLOOKUP(Tabla1[[#This Row],[FECHA]],'RECAUDOS DE RESOLUCIONES'!A:D,4,FALSE),0)</f>
        <v>0</v>
      </c>
      <c r="P3174" s="9">
        <f>IFERROR(VLOOKUP(Tabla1[[#This Row],[FECHA]],'RECAUDOS DE RESOLUCIONES'!A:D,3,FALSE),0)</f>
        <v>0</v>
      </c>
      <c r="Q317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3174" s="9">
        <f>Tabla1[V. COMPARENDOS]-(Tabla1[V. EXONERACIONES]+Tabla1[[#This Row],[V. SIMIT CON RESOLUCION]]+Tabla1[[#This Row],[V. SIMIT SIN RESOLUCION]]+Tabla1[[#This Row],[V. RECAUDOS COMPARENDOS]]+Tabla1[[#This Row],[V. RECAUDOS RESOLUCIONES]])</f>
        <v>1749627</v>
      </c>
      <c r="S3174" s="11">
        <f>IFERROR(VLOOKUP(Tabla1[[#This Row],[FECHA]],'RECAUDOS LOCALES'!A:D,4,FALSE),0)</f>
        <v>0</v>
      </c>
      <c r="T3174" s="9">
        <f>IFERROR(VLOOKUP(Tabla1[[#This Row],[FECHA]],'RECAUDOS LOCALES'!A:D,3,FALSE),0)</f>
        <v>0</v>
      </c>
      <c r="U3174" s="11">
        <f>IFERROR(VLOOKUP(Tabla1[[#This Row],[FECHA]],'RECAUDOS EXTERNOS'!A:D,4,FALSE),0)</f>
        <v>1</v>
      </c>
      <c r="V3174" s="9">
        <f>IFERROR(VLOOKUP(Tabla1[[#This Row],[FECHA]],'RECAUDOS EXTERNOS'!A:D,3,FALSE),0)</f>
        <v>274320</v>
      </c>
    </row>
    <row r="3175" spans="1:22" x14ac:dyDescent="0.25">
      <c r="A3175" s="1">
        <v>40734</v>
      </c>
      <c r="B3175" s="3" t="s">
        <v>4</v>
      </c>
      <c r="C3175" s="2">
        <v>40725</v>
      </c>
      <c r="D3175" s="5">
        <f>YEAR(Tabla1[[#This Row],[FECHA]])</f>
        <v>2011</v>
      </c>
      <c r="E3175" s="5">
        <f>IFERROR(VLOOKUP(Tabla1[[#This Row],[FECHA]],'COMPARENDOS TOTALES'!A:D,4,FALSE),0)</f>
        <v>26</v>
      </c>
      <c r="F3175" s="9">
        <f>IFERROR(VLOOKUP(Tabla1[[#This Row],[FECHA]],'COMPARENDOS TOTALES'!A:D,3,FALSE),0)</f>
        <v>14496908</v>
      </c>
      <c r="G3175" s="5">
        <f>IFERROR(VLOOKUP(Tabla1[[#This Row],[FECHA]],EXONERACIONES!A:D,4,FALSE),0)</f>
        <v>0</v>
      </c>
      <c r="H3175" s="9">
        <f>IFERROR(VLOOKUP(Tabla1[[#This Row],[FECHA]],EXONERACIONES!A:D,3,FALSE),0)</f>
        <v>0</v>
      </c>
      <c r="I3175" s="5">
        <f>IFERROR(VLOOKUP(Tabla1[[#This Row],[FECHA]],'SIMIT CON RES'!A:D,4,FALSE),0)</f>
        <v>23</v>
      </c>
      <c r="J3175" s="9">
        <f>IFERROR(VLOOKUP(Tabla1[[#This Row],[FECHA]],'SIMIT CON RES'!A:D,3,FALSE),0)</f>
        <v>12622308</v>
      </c>
      <c r="K3175">
        <f>IFERROR(VLOOKUP(Tabla1[[#This Row],[FECHA]],'SIMIT SIN RES'!A:D,4,FALSE),0)</f>
        <v>0</v>
      </c>
      <c r="L3175" s="9">
        <f>IFERROR(VLOOKUP(Tabla1[[#This Row],[FECHA]],'SIMIT SIN RES'!A:D,3,FALSE),0)</f>
        <v>0</v>
      </c>
      <c r="M3175" s="5">
        <f>IFERROR(VLOOKUP(Tabla1[[#This Row],[FECHA]],'RECAUDOS DE COMPARENDOS'!A:D,4,FALSE),0)</f>
        <v>0</v>
      </c>
      <c r="N3175" s="9">
        <f>IFERROR(VLOOKUP(Tabla1[[#This Row],[FECHA]],'RECAUDOS DE COMPARENDOS'!A:D,3,FALSE),0)</f>
        <v>0</v>
      </c>
      <c r="O3175" s="5">
        <f>IFERROR(VLOOKUP(Tabla1[[#This Row],[FECHA]],'RECAUDOS DE RESOLUCIONES'!A:D,4,FALSE),0)</f>
        <v>0</v>
      </c>
      <c r="P3175" s="9">
        <f>IFERROR(VLOOKUP(Tabla1[[#This Row],[FECHA]],'RECAUDOS DE RESOLUCIONES'!A:D,3,FALSE),0)</f>
        <v>0</v>
      </c>
      <c r="Q317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3175" s="9">
        <f>Tabla1[V. COMPARENDOS]-(Tabla1[V. EXONERACIONES]+Tabla1[[#This Row],[V. SIMIT CON RESOLUCION]]+Tabla1[[#This Row],[V. SIMIT SIN RESOLUCION]]+Tabla1[[#This Row],[V. RECAUDOS COMPARENDOS]]+Tabla1[[#This Row],[V. RECAUDOS RESOLUCIONES]])</f>
        <v>1874600</v>
      </c>
      <c r="S3175" s="11">
        <f>IFERROR(VLOOKUP(Tabla1[[#This Row],[FECHA]],'RECAUDOS LOCALES'!A:D,4,FALSE),0)</f>
        <v>0</v>
      </c>
      <c r="T3175" s="9">
        <f>IFERROR(VLOOKUP(Tabla1[[#This Row],[FECHA]],'RECAUDOS LOCALES'!A:D,3,FALSE),0)</f>
        <v>0</v>
      </c>
      <c r="U3175" s="11">
        <f>IFERROR(VLOOKUP(Tabla1[[#This Row],[FECHA]],'RECAUDOS EXTERNOS'!A:D,4,FALSE),0)</f>
        <v>0</v>
      </c>
      <c r="V3175" s="9">
        <f>IFERROR(VLOOKUP(Tabla1[[#This Row],[FECHA]],'RECAUDOS EXTERNOS'!A:D,3,FALSE),0)</f>
        <v>0</v>
      </c>
    </row>
    <row r="3176" spans="1:22" x14ac:dyDescent="0.25">
      <c r="A3176" s="1">
        <v>40735</v>
      </c>
      <c r="B3176" s="3" t="s">
        <v>1</v>
      </c>
      <c r="C3176" s="2">
        <v>40725</v>
      </c>
      <c r="D3176" s="5">
        <f>YEAR(Tabla1[[#This Row],[FECHA]])</f>
        <v>2011</v>
      </c>
      <c r="E3176" s="5">
        <f>IFERROR(VLOOKUP(Tabla1[[#This Row],[FECHA]],'COMPARENDOS TOTALES'!A:D,4,FALSE),0)</f>
        <v>5</v>
      </c>
      <c r="F3176" s="9">
        <f>IFERROR(VLOOKUP(Tabla1[[#This Row],[FECHA]],'COMPARENDOS TOTALES'!A:D,3,FALSE),0)</f>
        <v>2419127</v>
      </c>
      <c r="G3176" s="5">
        <f>IFERROR(VLOOKUP(Tabla1[[#This Row],[FECHA]],EXONERACIONES!A:D,4,FALSE),0)</f>
        <v>0</v>
      </c>
      <c r="H3176" s="9">
        <f>IFERROR(VLOOKUP(Tabla1[[#This Row],[FECHA]],EXONERACIONES!A:D,3,FALSE),0)</f>
        <v>0</v>
      </c>
      <c r="I3176" s="5">
        <f>IFERROR(VLOOKUP(Tabla1[[#This Row],[FECHA]],'SIMIT CON RES'!A:D,4,FALSE),0)</f>
        <v>4</v>
      </c>
      <c r="J3176" s="9">
        <f>IFERROR(VLOOKUP(Tabla1[[#This Row],[FECHA]],'SIMIT CON RES'!A:D,3,FALSE),0)</f>
        <v>2285227</v>
      </c>
      <c r="K3176">
        <f>IFERROR(VLOOKUP(Tabla1[[#This Row],[FECHA]],'SIMIT SIN RES'!A:D,4,FALSE),0)</f>
        <v>0</v>
      </c>
      <c r="L3176" s="9">
        <f>IFERROR(VLOOKUP(Tabla1[[#This Row],[FECHA]],'SIMIT SIN RES'!A:D,3,FALSE),0)</f>
        <v>0</v>
      </c>
      <c r="M3176" s="5">
        <f>IFERROR(VLOOKUP(Tabla1[[#This Row],[FECHA]],'RECAUDOS DE COMPARENDOS'!A:D,4,FALSE),0)</f>
        <v>1</v>
      </c>
      <c r="N3176" s="9">
        <f>IFERROR(VLOOKUP(Tabla1[[#This Row],[FECHA]],'RECAUDOS DE COMPARENDOS'!A:D,3,FALSE),0)</f>
        <v>133900</v>
      </c>
      <c r="O3176" s="5">
        <f>IFERROR(VLOOKUP(Tabla1[[#This Row],[FECHA]],'RECAUDOS DE RESOLUCIONES'!A:D,4,FALSE),0)</f>
        <v>0</v>
      </c>
      <c r="P3176" s="9">
        <f>IFERROR(VLOOKUP(Tabla1[[#This Row],[FECHA]],'RECAUDOS DE RESOLUCIONES'!A:D,3,FALSE),0)</f>
        <v>0</v>
      </c>
      <c r="Q317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17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176" s="11">
        <f>IFERROR(VLOOKUP(Tabla1[[#This Row],[FECHA]],'RECAUDOS LOCALES'!A:D,4,FALSE),0)</f>
        <v>4</v>
      </c>
      <c r="T3176" s="9">
        <f>IFERROR(VLOOKUP(Tabla1[[#This Row],[FECHA]],'RECAUDOS LOCALES'!A:D,3,FALSE),0)</f>
        <v>803637</v>
      </c>
      <c r="U3176" s="11">
        <f>IFERROR(VLOOKUP(Tabla1[[#This Row],[FECHA]],'RECAUDOS EXTERNOS'!A:D,4,FALSE),0)</f>
        <v>7</v>
      </c>
      <c r="V3176" s="9">
        <f>IFERROR(VLOOKUP(Tabla1[[#This Row],[FECHA]],'RECAUDOS EXTERNOS'!A:D,3,FALSE),0)</f>
        <v>1347377</v>
      </c>
    </row>
    <row r="3177" spans="1:22" x14ac:dyDescent="0.25">
      <c r="A3177" s="1">
        <v>40736</v>
      </c>
      <c r="B3177" s="3" t="s">
        <v>2</v>
      </c>
      <c r="C3177" s="2">
        <v>40725</v>
      </c>
      <c r="D3177" s="5">
        <f>YEAR(Tabla1[[#This Row],[FECHA]])</f>
        <v>2011</v>
      </c>
      <c r="E3177" s="5">
        <f>IFERROR(VLOOKUP(Tabla1[[#This Row],[FECHA]],'COMPARENDOS TOTALES'!A:D,4,FALSE),0)</f>
        <v>9</v>
      </c>
      <c r="F3177" s="9">
        <f>IFERROR(VLOOKUP(Tabla1[[#This Row],[FECHA]],'COMPARENDOS TOTALES'!A:D,3,FALSE),0)</f>
        <v>2276300</v>
      </c>
      <c r="G3177" s="5">
        <f>IFERROR(VLOOKUP(Tabla1[[#This Row],[FECHA]],EXONERACIONES!A:D,4,FALSE),0)</f>
        <v>0</v>
      </c>
      <c r="H3177" s="9">
        <f>IFERROR(VLOOKUP(Tabla1[[#This Row],[FECHA]],EXONERACIONES!A:D,3,FALSE),0)</f>
        <v>0</v>
      </c>
      <c r="I3177" s="5">
        <f>IFERROR(VLOOKUP(Tabla1[[#This Row],[FECHA]],'SIMIT CON RES'!A:D,4,FALSE),0)</f>
        <v>7</v>
      </c>
      <c r="J3177" s="9">
        <f>IFERROR(VLOOKUP(Tabla1[[#This Row],[FECHA]],'SIMIT CON RES'!A:D,3,FALSE),0)</f>
        <v>1874600</v>
      </c>
      <c r="K3177">
        <f>IFERROR(VLOOKUP(Tabla1[[#This Row],[FECHA]],'SIMIT SIN RES'!A:D,4,FALSE),0)</f>
        <v>0</v>
      </c>
      <c r="L3177" s="9">
        <f>IFERROR(VLOOKUP(Tabla1[[#This Row],[FECHA]],'SIMIT SIN RES'!A:D,3,FALSE),0)</f>
        <v>0</v>
      </c>
      <c r="M3177" s="5">
        <f>IFERROR(VLOOKUP(Tabla1[[#This Row],[FECHA]],'RECAUDOS DE COMPARENDOS'!A:D,4,FALSE),0)</f>
        <v>1</v>
      </c>
      <c r="N3177" s="9">
        <f>IFERROR(VLOOKUP(Tabla1[[#This Row],[FECHA]],'RECAUDOS DE COMPARENDOS'!A:D,3,FALSE),0)</f>
        <v>133900</v>
      </c>
      <c r="O3177" s="5">
        <f>IFERROR(VLOOKUP(Tabla1[[#This Row],[FECHA]],'RECAUDOS DE RESOLUCIONES'!A:D,4,FALSE),0)</f>
        <v>0</v>
      </c>
      <c r="P3177" s="9">
        <f>IFERROR(VLOOKUP(Tabla1[[#This Row],[FECHA]],'RECAUDOS DE RESOLUCIONES'!A:D,3,FALSE),0)</f>
        <v>0</v>
      </c>
      <c r="Q317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177" s="9">
        <f>Tabla1[V. COMPARENDOS]-(Tabla1[V. EXONERACIONES]+Tabla1[[#This Row],[V. SIMIT CON RESOLUCION]]+Tabla1[[#This Row],[V. SIMIT SIN RESOLUCION]]+Tabla1[[#This Row],[V. RECAUDOS COMPARENDOS]]+Tabla1[[#This Row],[V. RECAUDOS RESOLUCIONES]])</f>
        <v>267800</v>
      </c>
      <c r="S3177" s="11">
        <f>IFERROR(VLOOKUP(Tabla1[[#This Row],[FECHA]],'RECAUDOS LOCALES'!A:D,4,FALSE),0)</f>
        <v>4</v>
      </c>
      <c r="T3177" s="9">
        <f>IFERROR(VLOOKUP(Tabla1[[#This Row],[FECHA]],'RECAUDOS LOCALES'!A:D,3,FALSE),0)</f>
        <v>635350</v>
      </c>
      <c r="U3177" s="11">
        <f>IFERROR(VLOOKUP(Tabla1[[#This Row],[FECHA]],'RECAUDOS EXTERNOS'!A:D,4,FALSE),0)</f>
        <v>4</v>
      </c>
      <c r="V3177" s="9">
        <f>IFERROR(VLOOKUP(Tabla1[[#This Row],[FECHA]],'RECAUDOS EXTERNOS'!A:D,3,FALSE),0)</f>
        <v>1023778</v>
      </c>
    </row>
    <row r="3178" spans="1:22" x14ac:dyDescent="0.25">
      <c r="A3178" s="1">
        <v>40737</v>
      </c>
      <c r="B3178" s="3" t="s">
        <v>3</v>
      </c>
      <c r="C3178" s="2">
        <v>40725</v>
      </c>
      <c r="D3178" s="5">
        <f>YEAR(Tabla1[[#This Row],[FECHA]])</f>
        <v>2011</v>
      </c>
      <c r="E3178" s="5">
        <f>IFERROR(VLOOKUP(Tabla1[[#This Row],[FECHA]],'COMPARENDOS TOTALES'!A:D,4,FALSE),0)</f>
        <v>6</v>
      </c>
      <c r="F3178" s="9">
        <f>IFERROR(VLOOKUP(Tabla1[[#This Row],[FECHA]],'COMPARENDOS TOTALES'!A:D,3,FALSE),0)</f>
        <v>2142400</v>
      </c>
      <c r="G3178" s="5">
        <f>IFERROR(VLOOKUP(Tabla1[[#This Row],[FECHA]],EXONERACIONES!A:D,4,FALSE),0)</f>
        <v>1</v>
      </c>
      <c r="H3178" s="9">
        <f>IFERROR(VLOOKUP(Tabla1[[#This Row],[FECHA]],EXONERACIONES!A:D,3,FALSE),0)</f>
        <v>535600</v>
      </c>
      <c r="I3178" s="5">
        <f>IFERROR(VLOOKUP(Tabla1[[#This Row],[FECHA]],'SIMIT CON RES'!A:D,4,FALSE),0)</f>
        <v>3</v>
      </c>
      <c r="J3178" s="9">
        <f>IFERROR(VLOOKUP(Tabla1[[#This Row],[FECHA]],'SIMIT CON RES'!A:D,3,FALSE),0)</f>
        <v>803400</v>
      </c>
      <c r="K3178">
        <f>IFERROR(VLOOKUP(Tabla1[[#This Row],[FECHA]],'SIMIT SIN RES'!A:D,4,FALSE),0)</f>
        <v>0</v>
      </c>
      <c r="L3178" s="9">
        <f>IFERROR(VLOOKUP(Tabla1[[#This Row],[FECHA]],'SIMIT SIN RES'!A:D,3,FALSE),0)</f>
        <v>0</v>
      </c>
      <c r="M3178" s="5">
        <f>IFERROR(VLOOKUP(Tabla1[[#This Row],[FECHA]],'RECAUDOS DE COMPARENDOS'!A:D,4,FALSE),0)</f>
        <v>0</v>
      </c>
      <c r="N3178" s="9">
        <f>IFERROR(VLOOKUP(Tabla1[[#This Row],[FECHA]],'RECAUDOS DE COMPARENDOS'!A:D,3,FALSE),0)</f>
        <v>0</v>
      </c>
      <c r="O3178" s="5">
        <f>IFERROR(VLOOKUP(Tabla1[[#This Row],[FECHA]],'RECAUDOS DE RESOLUCIONES'!A:D,4,FALSE),0)</f>
        <v>0</v>
      </c>
      <c r="P3178" s="9">
        <f>IFERROR(VLOOKUP(Tabla1[[#This Row],[FECHA]],'RECAUDOS DE RESOLUCIONES'!A:D,3,FALSE),0)</f>
        <v>0</v>
      </c>
      <c r="Q317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3178" s="9">
        <f>Tabla1[V. COMPARENDOS]-(Tabla1[V. EXONERACIONES]+Tabla1[[#This Row],[V. SIMIT CON RESOLUCION]]+Tabla1[[#This Row],[V. SIMIT SIN RESOLUCION]]+Tabla1[[#This Row],[V. RECAUDOS COMPARENDOS]]+Tabla1[[#This Row],[V. RECAUDOS RESOLUCIONES]])</f>
        <v>803400</v>
      </c>
      <c r="S3178" s="11">
        <f>IFERROR(VLOOKUP(Tabla1[[#This Row],[FECHA]],'RECAUDOS LOCALES'!A:D,4,FALSE),0)</f>
        <v>2</v>
      </c>
      <c r="T3178" s="9">
        <f>IFERROR(VLOOKUP(Tabla1[[#This Row],[FECHA]],'RECAUDOS LOCALES'!A:D,3,FALSE),0)</f>
        <v>258125</v>
      </c>
      <c r="U3178" s="11">
        <f>IFERROR(VLOOKUP(Tabla1[[#This Row],[FECHA]],'RECAUDOS EXTERNOS'!A:D,4,FALSE),0)</f>
        <v>7</v>
      </c>
      <c r="V3178" s="9">
        <f>IFERROR(VLOOKUP(Tabla1[[#This Row],[FECHA]],'RECAUDOS EXTERNOS'!A:D,3,FALSE),0)</f>
        <v>1017805</v>
      </c>
    </row>
    <row r="3179" spans="1:22" x14ac:dyDescent="0.25">
      <c r="A3179" s="1">
        <v>40738</v>
      </c>
      <c r="B3179" s="3" t="s">
        <v>6</v>
      </c>
      <c r="C3179" s="2">
        <v>40725</v>
      </c>
      <c r="D3179" s="5">
        <f>YEAR(Tabla1[[#This Row],[FECHA]])</f>
        <v>2011</v>
      </c>
      <c r="E3179" s="5">
        <f>IFERROR(VLOOKUP(Tabla1[[#This Row],[FECHA]],'COMPARENDOS TOTALES'!A:D,4,FALSE),0)</f>
        <v>7</v>
      </c>
      <c r="F3179" s="9">
        <f>IFERROR(VLOOKUP(Tabla1[[#This Row],[FECHA]],'COMPARENDOS TOTALES'!A:D,3,FALSE),0)</f>
        <v>2142400</v>
      </c>
      <c r="G3179" s="5">
        <f>IFERROR(VLOOKUP(Tabla1[[#This Row],[FECHA]],EXONERACIONES!A:D,4,FALSE),0)</f>
        <v>1</v>
      </c>
      <c r="H3179" s="9">
        <f>IFERROR(VLOOKUP(Tabla1[[#This Row],[FECHA]],EXONERACIONES!A:D,3,FALSE),0)</f>
        <v>267800</v>
      </c>
      <c r="I3179" s="5">
        <f>IFERROR(VLOOKUP(Tabla1[[#This Row],[FECHA]],'SIMIT CON RES'!A:D,4,FALSE),0)</f>
        <v>5</v>
      </c>
      <c r="J3179" s="9">
        <f>IFERROR(VLOOKUP(Tabla1[[#This Row],[FECHA]],'SIMIT CON RES'!A:D,3,FALSE),0)</f>
        <v>1606800</v>
      </c>
      <c r="K3179">
        <f>IFERROR(VLOOKUP(Tabla1[[#This Row],[FECHA]],'SIMIT SIN RES'!A:D,4,FALSE),0)</f>
        <v>0</v>
      </c>
      <c r="L3179" s="9">
        <f>IFERROR(VLOOKUP(Tabla1[[#This Row],[FECHA]],'SIMIT SIN RES'!A:D,3,FALSE),0)</f>
        <v>0</v>
      </c>
      <c r="M3179" s="5">
        <f>IFERROR(VLOOKUP(Tabla1[[#This Row],[FECHA]],'RECAUDOS DE COMPARENDOS'!A:D,4,FALSE),0)</f>
        <v>0</v>
      </c>
      <c r="N3179" s="9">
        <f>IFERROR(VLOOKUP(Tabla1[[#This Row],[FECHA]],'RECAUDOS DE COMPARENDOS'!A:D,3,FALSE),0)</f>
        <v>0</v>
      </c>
      <c r="O3179" s="5">
        <f>IFERROR(VLOOKUP(Tabla1[[#This Row],[FECHA]],'RECAUDOS DE RESOLUCIONES'!A:D,4,FALSE),0)</f>
        <v>0</v>
      </c>
      <c r="P3179" s="9">
        <f>IFERROR(VLOOKUP(Tabla1[[#This Row],[FECHA]],'RECAUDOS DE RESOLUCIONES'!A:D,3,FALSE),0)</f>
        <v>0</v>
      </c>
      <c r="Q317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179" s="9">
        <f>Tabla1[V. COMPARENDOS]-(Tabla1[V. EXONERACIONES]+Tabla1[[#This Row],[V. SIMIT CON RESOLUCION]]+Tabla1[[#This Row],[V. SIMIT SIN RESOLUCION]]+Tabla1[[#This Row],[V. RECAUDOS COMPARENDOS]]+Tabla1[[#This Row],[V. RECAUDOS RESOLUCIONES]])</f>
        <v>267800</v>
      </c>
      <c r="S3179" s="11">
        <f>IFERROR(VLOOKUP(Tabla1[[#This Row],[FECHA]],'RECAUDOS LOCALES'!A:D,4,FALSE),0)</f>
        <v>5</v>
      </c>
      <c r="T3179" s="9">
        <f>IFERROR(VLOOKUP(Tabla1[[#This Row],[FECHA]],'RECAUDOS LOCALES'!A:D,3,FALSE),0)</f>
        <v>662728</v>
      </c>
      <c r="U3179" s="11">
        <f>IFERROR(VLOOKUP(Tabla1[[#This Row],[FECHA]],'RECAUDOS EXTERNOS'!A:D,4,FALSE),0)</f>
        <v>4</v>
      </c>
      <c r="V3179" s="9">
        <f>IFERROR(VLOOKUP(Tabla1[[#This Row],[FECHA]],'RECAUDOS EXTERNOS'!A:D,3,FALSE),0)</f>
        <v>747060</v>
      </c>
    </row>
    <row r="3180" spans="1:22" x14ac:dyDescent="0.25">
      <c r="A3180" s="1">
        <v>40739</v>
      </c>
      <c r="B3180" s="3" t="s">
        <v>0</v>
      </c>
      <c r="C3180" s="2">
        <v>40725</v>
      </c>
      <c r="D3180" s="5">
        <f>YEAR(Tabla1[[#This Row],[FECHA]])</f>
        <v>2011</v>
      </c>
      <c r="E3180" s="5">
        <f>IFERROR(VLOOKUP(Tabla1[[#This Row],[FECHA]],'COMPARENDOS TOTALES'!A:D,4,FALSE),0)</f>
        <v>10</v>
      </c>
      <c r="F3180" s="9">
        <f>IFERROR(VLOOKUP(Tabla1[[#This Row],[FECHA]],'COMPARENDOS TOTALES'!A:D,3,FALSE),0)</f>
        <v>4570454</v>
      </c>
      <c r="G3180" s="5">
        <f>IFERROR(VLOOKUP(Tabla1[[#This Row],[FECHA]],EXONERACIONES!A:D,4,FALSE),0)</f>
        <v>0</v>
      </c>
      <c r="H3180" s="9">
        <f>IFERROR(VLOOKUP(Tabla1[[#This Row],[FECHA]],EXONERACIONES!A:D,3,FALSE),0)</f>
        <v>0</v>
      </c>
      <c r="I3180" s="5">
        <f>IFERROR(VLOOKUP(Tabla1[[#This Row],[FECHA]],'SIMIT CON RES'!A:D,4,FALSE),0)</f>
        <v>9</v>
      </c>
      <c r="J3180" s="9">
        <f>IFERROR(VLOOKUP(Tabla1[[#This Row],[FECHA]],'SIMIT CON RES'!A:D,3,FALSE),0)</f>
        <v>4034854</v>
      </c>
      <c r="K3180">
        <f>IFERROR(VLOOKUP(Tabla1[[#This Row],[FECHA]],'SIMIT SIN RES'!A:D,4,FALSE),0)</f>
        <v>0</v>
      </c>
      <c r="L3180" s="9">
        <f>IFERROR(VLOOKUP(Tabla1[[#This Row],[FECHA]],'SIMIT SIN RES'!A:D,3,FALSE),0)</f>
        <v>0</v>
      </c>
      <c r="M3180" s="5">
        <f>IFERROR(VLOOKUP(Tabla1[[#This Row],[FECHA]],'RECAUDOS DE COMPARENDOS'!A:D,4,FALSE),0)</f>
        <v>0</v>
      </c>
      <c r="N3180" s="9">
        <f>IFERROR(VLOOKUP(Tabla1[[#This Row],[FECHA]],'RECAUDOS DE COMPARENDOS'!A:D,3,FALSE),0)</f>
        <v>0</v>
      </c>
      <c r="O3180" s="5">
        <f>IFERROR(VLOOKUP(Tabla1[[#This Row],[FECHA]],'RECAUDOS DE RESOLUCIONES'!A:D,4,FALSE),0)</f>
        <v>0</v>
      </c>
      <c r="P3180" s="9">
        <f>IFERROR(VLOOKUP(Tabla1[[#This Row],[FECHA]],'RECAUDOS DE RESOLUCIONES'!A:D,3,FALSE),0)</f>
        <v>0</v>
      </c>
      <c r="Q318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180" s="9">
        <f>Tabla1[V. COMPARENDOS]-(Tabla1[V. EXONERACIONES]+Tabla1[[#This Row],[V. SIMIT CON RESOLUCION]]+Tabla1[[#This Row],[V. SIMIT SIN RESOLUCION]]+Tabla1[[#This Row],[V. RECAUDOS COMPARENDOS]]+Tabla1[[#This Row],[V. RECAUDOS RESOLUCIONES]])</f>
        <v>535600</v>
      </c>
      <c r="S3180" s="11">
        <f>IFERROR(VLOOKUP(Tabla1[[#This Row],[FECHA]],'RECAUDOS LOCALES'!A:D,4,FALSE),0)</f>
        <v>3</v>
      </c>
      <c r="T3180" s="9">
        <f>IFERROR(VLOOKUP(Tabla1[[#This Row],[FECHA]],'RECAUDOS LOCALES'!A:D,3,FALSE),0)</f>
        <v>571825</v>
      </c>
      <c r="U3180" s="11">
        <f>IFERROR(VLOOKUP(Tabla1[[#This Row],[FECHA]],'RECAUDOS EXTERNOS'!A:D,4,FALSE),0)</f>
        <v>4</v>
      </c>
      <c r="V3180" s="9">
        <f>IFERROR(VLOOKUP(Tabla1[[#This Row],[FECHA]],'RECAUDOS EXTERNOS'!A:D,3,FALSE),0)</f>
        <v>1044919</v>
      </c>
    </row>
    <row r="3181" spans="1:22" x14ac:dyDescent="0.25">
      <c r="A3181" s="1">
        <v>40740</v>
      </c>
      <c r="B3181" s="3" t="s">
        <v>5</v>
      </c>
      <c r="C3181" s="2">
        <v>40725</v>
      </c>
      <c r="D3181" s="5">
        <f>YEAR(Tabla1[[#This Row],[FECHA]])</f>
        <v>2011</v>
      </c>
      <c r="E3181" s="5">
        <f>IFERROR(VLOOKUP(Tabla1[[#This Row],[FECHA]],'COMPARENDOS TOTALES'!A:D,4,FALSE),0)</f>
        <v>33</v>
      </c>
      <c r="F3181" s="9">
        <f>IFERROR(VLOOKUP(Tabla1[[#This Row],[FECHA]],'COMPARENDOS TOTALES'!A:D,3,FALSE),0)</f>
        <v>14238035</v>
      </c>
      <c r="G3181" s="5">
        <f>IFERROR(VLOOKUP(Tabla1[[#This Row],[FECHA]],EXONERACIONES!A:D,4,FALSE),0)</f>
        <v>1</v>
      </c>
      <c r="H3181" s="9">
        <f>IFERROR(VLOOKUP(Tabla1[[#This Row],[FECHA]],EXONERACIONES!A:D,3,FALSE),0)</f>
        <v>803400</v>
      </c>
      <c r="I3181" s="5">
        <f>IFERROR(VLOOKUP(Tabla1[[#This Row],[FECHA]],'SIMIT CON RES'!A:D,4,FALSE),0)</f>
        <v>25</v>
      </c>
      <c r="J3181" s="9">
        <f>IFERROR(VLOOKUP(Tabla1[[#This Row],[FECHA]],'SIMIT CON RES'!A:D,3,FALSE),0)</f>
        <v>11961735</v>
      </c>
      <c r="K3181">
        <f>IFERROR(VLOOKUP(Tabla1[[#This Row],[FECHA]],'SIMIT SIN RES'!A:D,4,FALSE),0)</f>
        <v>0</v>
      </c>
      <c r="L3181" s="9">
        <f>IFERROR(VLOOKUP(Tabla1[[#This Row],[FECHA]],'SIMIT SIN RES'!A:D,3,FALSE),0)</f>
        <v>0</v>
      </c>
      <c r="M3181" s="5">
        <f>IFERROR(VLOOKUP(Tabla1[[#This Row],[FECHA]],'RECAUDOS DE COMPARENDOS'!A:D,4,FALSE),0)</f>
        <v>5</v>
      </c>
      <c r="N3181" s="9">
        <f>IFERROR(VLOOKUP(Tabla1[[#This Row],[FECHA]],'RECAUDOS DE COMPARENDOS'!A:D,3,FALSE),0)</f>
        <v>1472900</v>
      </c>
      <c r="O3181" s="5">
        <f>IFERROR(VLOOKUP(Tabla1[[#This Row],[FECHA]],'RECAUDOS DE RESOLUCIONES'!A:D,4,FALSE),0)</f>
        <v>0</v>
      </c>
      <c r="P3181" s="9">
        <f>IFERROR(VLOOKUP(Tabla1[[#This Row],[FECHA]],'RECAUDOS DE RESOLUCIONES'!A:D,3,FALSE),0)</f>
        <v>0</v>
      </c>
      <c r="Q318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318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181" s="11">
        <f>IFERROR(VLOOKUP(Tabla1[[#This Row],[FECHA]],'RECAUDOS LOCALES'!A:D,4,FALSE),0)</f>
        <v>0</v>
      </c>
      <c r="T3181" s="9">
        <f>IFERROR(VLOOKUP(Tabla1[[#This Row],[FECHA]],'RECAUDOS LOCALES'!A:D,3,FALSE),0)</f>
        <v>0</v>
      </c>
      <c r="U3181" s="11">
        <f>IFERROR(VLOOKUP(Tabla1[[#This Row],[FECHA]],'RECAUDOS EXTERNOS'!A:D,4,FALSE),0)</f>
        <v>4</v>
      </c>
      <c r="V3181" s="9">
        <f>IFERROR(VLOOKUP(Tabla1[[#This Row],[FECHA]],'RECAUDOS EXTERNOS'!A:D,3,FALSE),0)</f>
        <v>460320</v>
      </c>
    </row>
    <row r="3182" spans="1:22" x14ac:dyDescent="0.25">
      <c r="A3182" s="1">
        <v>40741</v>
      </c>
      <c r="B3182" s="3" t="s">
        <v>4</v>
      </c>
      <c r="C3182" s="2">
        <v>40725</v>
      </c>
      <c r="D3182" s="5">
        <f>YEAR(Tabla1[[#This Row],[FECHA]])</f>
        <v>2011</v>
      </c>
      <c r="E3182" s="5">
        <f>IFERROR(VLOOKUP(Tabla1[[#This Row],[FECHA]],'COMPARENDOS TOTALES'!A:D,4,FALSE),0)</f>
        <v>14</v>
      </c>
      <c r="F3182" s="9">
        <f>IFERROR(VLOOKUP(Tabla1[[#This Row],[FECHA]],'COMPARENDOS TOTALES'!A:D,3,FALSE),0)</f>
        <v>7105627</v>
      </c>
      <c r="G3182" s="5">
        <f>IFERROR(VLOOKUP(Tabla1[[#This Row],[FECHA]],EXONERACIONES!A:D,4,FALSE),0)</f>
        <v>0</v>
      </c>
      <c r="H3182" s="9">
        <f>IFERROR(VLOOKUP(Tabla1[[#This Row],[FECHA]],EXONERACIONES!A:D,3,FALSE),0)</f>
        <v>0</v>
      </c>
      <c r="I3182" s="5">
        <f>IFERROR(VLOOKUP(Tabla1[[#This Row],[FECHA]],'SIMIT CON RES'!A:D,4,FALSE),0)</f>
        <v>9</v>
      </c>
      <c r="J3182" s="9">
        <f>IFERROR(VLOOKUP(Tabla1[[#This Row],[FECHA]],'SIMIT CON RES'!A:D,3,FALSE),0)</f>
        <v>5356000</v>
      </c>
      <c r="K3182">
        <f>IFERROR(VLOOKUP(Tabla1[[#This Row],[FECHA]],'SIMIT SIN RES'!A:D,4,FALSE),0)</f>
        <v>0</v>
      </c>
      <c r="L3182" s="9">
        <f>IFERROR(VLOOKUP(Tabla1[[#This Row],[FECHA]],'SIMIT SIN RES'!A:D,3,FALSE),0)</f>
        <v>0</v>
      </c>
      <c r="M3182" s="5">
        <f>IFERROR(VLOOKUP(Tabla1[[#This Row],[FECHA]],'RECAUDOS DE COMPARENDOS'!A:D,4,FALSE),0)</f>
        <v>0</v>
      </c>
      <c r="N3182" s="9">
        <f>IFERROR(VLOOKUP(Tabla1[[#This Row],[FECHA]],'RECAUDOS DE COMPARENDOS'!A:D,3,FALSE),0)</f>
        <v>0</v>
      </c>
      <c r="O3182" s="5">
        <f>IFERROR(VLOOKUP(Tabla1[[#This Row],[FECHA]],'RECAUDOS DE RESOLUCIONES'!A:D,4,FALSE),0)</f>
        <v>0</v>
      </c>
      <c r="P3182" s="9">
        <f>IFERROR(VLOOKUP(Tabla1[[#This Row],[FECHA]],'RECAUDOS DE RESOLUCIONES'!A:D,3,FALSE),0)</f>
        <v>0</v>
      </c>
      <c r="Q318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3182" s="9">
        <f>Tabla1[V. COMPARENDOS]-(Tabla1[V. EXONERACIONES]+Tabla1[[#This Row],[V. SIMIT CON RESOLUCION]]+Tabla1[[#This Row],[V. SIMIT SIN RESOLUCION]]+Tabla1[[#This Row],[V. RECAUDOS COMPARENDOS]]+Tabla1[[#This Row],[V. RECAUDOS RESOLUCIONES]])</f>
        <v>1749627</v>
      </c>
      <c r="S3182" s="11">
        <f>IFERROR(VLOOKUP(Tabla1[[#This Row],[FECHA]],'RECAUDOS LOCALES'!A:D,4,FALSE),0)</f>
        <v>0</v>
      </c>
      <c r="T3182" s="9">
        <f>IFERROR(VLOOKUP(Tabla1[[#This Row],[FECHA]],'RECAUDOS LOCALES'!A:D,3,FALSE),0)</f>
        <v>0</v>
      </c>
      <c r="U3182" s="11">
        <f>IFERROR(VLOOKUP(Tabla1[[#This Row],[FECHA]],'RECAUDOS EXTERNOS'!A:D,4,FALSE),0)</f>
        <v>0</v>
      </c>
      <c r="V3182" s="9">
        <f>IFERROR(VLOOKUP(Tabla1[[#This Row],[FECHA]],'RECAUDOS EXTERNOS'!A:D,3,FALSE),0)</f>
        <v>0</v>
      </c>
    </row>
    <row r="3183" spans="1:22" x14ac:dyDescent="0.25">
      <c r="A3183" s="1">
        <v>40742</v>
      </c>
      <c r="B3183" s="3" t="s">
        <v>1</v>
      </c>
      <c r="C3183" s="2">
        <v>40725</v>
      </c>
      <c r="D3183" s="5">
        <f>YEAR(Tabla1[[#This Row],[FECHA]])</f>
        <v>2011</v>
      </c>
      <c r="E3183" s="5">
        <f>IFERROR(VLOOKUP(Tabla1[[#This Row],[FECHA]],'COMPARENDOS TOTALES'!A:D,4,FALSE),0)</f>
        <v>6</v>
      </c>
      <c r="F3183" s="9">
        <f>IFERROR(VLOOKUP(Tabla1[[#This Row],[FECHA]],'COMPARENDOS TOTALES'!A:D,3,FALSE),0)</f>
        <v>3624227</v>
      </c>
      <c r="G3183" s="5">
        <f>IFERROR(VLOOKUP(Tabla1[[#This Row],[FECHA]],EXONERACIONES!A:D,4,FALSE),0)</f>
        <v>0</v>
      </c>
      <c r="H3183" s="9">
        <f>IFERROR(VLOOKUP(Tabla1[[#This Row],[FECHA]],EXONERACIONES!A:D,3,FALSE),0)</f>
        <v>0</v>
      </c>
      <c r="I3183" s="5">
        <f>IFERROR(VLOOKUP(Tabla1[[#This Row],[FECHA]],'SIMIT CON RES'!A:D,4,FALSE),0)</f>
        <v>4</v>
      </c>
      <c r="J3183" s="9">
        <f>IFERROR(VLOOKUP(Tabla1[[#This Row],[FECHA]],'SIMIT CON RES'!A:D,3,FALSE),0)</f>
        <v>2285227</v>
      </c>
      <c r="K3183">
        <f>IFERROR(VLOOKUP(Tabla1[[#This Row],[FECHA]],'SIMIT SIN RES'!A:D,4,FALSE),0)</f>
        <v>0</v>
      </c>
      <c r="L3183" s="9">
        <f>IFERROR(VLOOKUP(Tabla1[[#This Row],[FECHA]],'SIMIT SIN RES'!A:D,3,FALSE),0)</f>
        <v>0</v>
      </c>
      <c r="M3183" s="5">
        <f>IFERROR(VLOOKUP(Tabla1[[#This Row],[FECHA]],'RECAUDOS DE COMPARENDOS'!A:D,4,FALSE),0)</f>
        <v>0</v>
      </c>
      <c r="N3183" s="9">
        <f>IFERROR(VLOOKUP(Tabla1[[#This Row],[FECHA]],'RECAUDOS DE COMPARENDOS'!A:D,3,FALSE),0)</f>
        <v>0</v>
      </c>
      <c r="O3183" s="5">
        <f>IFERROR(VLOOKUP(Tabla1[[#This Row],[FECHA]],'RECAUDOS DE RESOLUCIONES'!A:D,4,FALSE),0)</f>
        <v>0</v>
      </c>
      <c r="P3183" s="9">
        <f>IFERROR(VLOOKUP(Tabla1[[#This Row],[FECHA]],'RECAUDOS DE RESOLUCIONES'!A:D,3,FALSE),0)</f>
        <v>0</v>
      </c>
      <c r="Q318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3183" s="9">
        <f>Tabla1[V. COMPARENDOS]-(Tabla1[V. EXONERACIONES]+Tabla1[[#This Row],[V. SIMIT CON RESOLUCION]]+Tabla1[[#This Row],[V. SIMIT SIN RESOLUCION]]+Tabla1[[#This Row],[V. RECAUDOS COMPARENDOS]]+Tabla1[[#This Row],[V. RECAUDOS RESOLUCIONES]])</f>
        <v>1339000</v>
      </c>
      <c r="S3183" s="11">
        <f>IFERROR(VLOOKUP(Tabla1[[#This Row],[FECHA]],'RECAUDOS LOCALES'!A:D,4,FALSE),0)</f>
        <v>3</v>
      </c>
      <c r="T3183" s="9">
        <f>IFERROR(VLOOKUP(Tabla1[[#This Row],[FECHA]],'RECAUDOS LOCALES'!A:D,3,FALSE),0)</f>
        <v>401700</v>
      </c>
      <c r="U3183" s="11">
        <f>IFERROR(VLOOKUP(Tabla1[[#This Row],[FECHA]],'RECAUDOS EXTERNOS'!A:D,4,FALSE),0)</f>
        <v>9</v>
      </c>
      <c r="V3183" s="9">
        <f>IFERROR(VLOOKUP(Tabla1[[#This Row],[FECHA]],'RECAUDOS EXTERNOS'!A:D,3,FALSE),0)</f>
        <v>1456383</v>
      </c>
    </row>
    <row r="3184" spans="1:22" x14ac:dyDescent="0.25">
      <c r="A3184" s="1">
        <v>40743</v>
      </c>
      <c r="B3184" s="3" t="s">
        <v>2</v>
      </c>
      <c r="C3184" s="2">
        <v>40725</v>
      </c>
      <c r="D3184" s="5">
        <f>YEAR(Tabla1[[#This Row],[FECHA]])</f>
        <v>2011</v>
      </c>
      <c r="E3184" s="5">
        <f>IFERROR(VLOOKUP(Tabla1[[#This Row],[FECHA]],'COMPARENDOS TOTALES'!A:D,4,FALSE),0)</f>
        <v>20</v>
      </c>
      <c r="F3184" s="9">
        <f>IFERROR(VLOOKUP(Tabla1[[#This Row],[FECHA]],'COMPARENDOS TOTALES'!A:D,3,FALSE),0)</f>
        <v>6320081</v>
      </c>
      <c r="G3184" s="5">
        <f>IFERROR(VLOOKUP(Tabla1[[#This Row],[FECHA]],EXONERACIONES!A:D,4,FALSE),0)</f>
        <v>2</v>
      </c>
      <c r="H3184" s="9">
        <f>IFERROR(VLOOKUP(Tabla1[[#This Row],[FECHA]],EXONERACIONES!A:D,3,FALSE),0)</f>
        <v>1606800</v>
      </c>
      <c r="I3184" s="5">
        <f>IFERROR(VLOOKUP(Tabla1[[#This Row],[FECHA]],'SIMIT CON RES'!A:D,4,FALSE),0)</f>
        <v>12</v>
      </c>
      <c r="J3184" s="9">
        <f>IFERROR(VLOOKUP(Tabla1[[#This Row],[FECHA]],'SIMIT CON RES'!A:D,3,FALSE),0)</f>
        <v>3374281</v>
      </c>
      <c r="K3184">
        <f>IFERROR(VLOOKUP(Tabla1[[#This Row],[FECHA]],'SIMIT SIN RES'!A:D,4,FALSE),0)</f>
        <v>0</v>
      </c>
      <c r="L3184" s="9">
        <f>IFERROR(VLOOKUP(Tabla1[[#This Row],[FECHA]],'SIMIT SIN RES'!A:D,3,FALSE),0)</f>
        <v>0</v>
      </c>
      <c r="M3184" s="5">
        <f>IFERROR(VLOOKUP(Tabla1[[#This Row],[FECHA]],'RECAUDOS DE COMPARENDOS'!A:D,4,FALSE),0)</f>
        <v>4</v>
      </c>
      <c r="N3184" s="9">
        <f>IFERROR(VLOOKUP(Tabla1[[#This Row],[FECHA]],'RECAUDOS DE COMPARENDOS'!A:D,3,FALSE),0)</f>
        <v>803400</v>
      </c>
      <c r="O3184" s="5">
        <f>IFERROR(VLOOKUP(Tabla1[[#This Row],[FECHA]],'RECAUDOS DE RESOLUCIONES'!A:D,4,FALSE),0)</f>
        <v>0</v>
      </c>
      <c r="P3184" s="9">
        <f>IFERROR(VLOOKUP(Tabla1[[#This Row],[FECHA]],'RECAUDOS DE RESOLUCIONES'!A:D,3,FALSE),0)</f>
        <v>0</v>
      </c>
      <c r="Q318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3184" s="9">
        <f>Tabla1[V. COMPARENDOS]-(Tabla1[V. EXONERACIONES]+Tabla1[[#This Row],[V. SIMIT CON RESOLUCION]]+Tabla1[[#This Row],[V. SIMIT SIN RESOLUCION]]+Tabla1[[#This Row],[V. RECAUDOS COMPARENDOS]]+Tabla1[[#This Row],[V. RECAUDOS RESOLUCIONES]])</f>
        <v>535600</v>
      </c>
      <c r="S3184" s="11">
        <f>IFERROR(VLOOKUP(Tabla1[[#This Row],[FECHA]],'RECAUDOS LOCALES'!A:D,4,FALSE),0)</f>
        <v>1</v>
      </c>
      <c r="T3184" s="9">
        <f>IFERROR(VLOOKUP(Tabla1[[#This Row],[FECHA]],'RECAUDOS LOCALES'!A:D,3,FALSE),0)</f>
        <v>133900</v>
      </c>
      <c r="U3184" s="11">
        <f>IFERROR(VLOOKUP(Tabla1[[#This Row],[FECHA]],'RECAUDOS EXTERNOS'!A:D,4,FALSE),0)</f>
        <v>1</v>
      </c>
      <c r="V3184" s="9">
        <f>IFERROR(VLOOKUP(Tabla1[[#This Row],[FECHA]],'RECAUDOS EXTERNOS'!A:D,3,FALSE),0)</f>
        <v>281900</v>
      </c>
    </row>
    <row r="3185" spans="1:22" x14ac:dyDescent="0.25">
      <c r="A3185" s="1">
        <v>40744</v>
      </c>
      <c r="B3185" s="3" t="s">
        <v>3</v>
      </c>
      <c r="C3185" s="2">
        <v>40725</v>
      </c>
      <c r="D3185" s="5">
        <f>YEAR(Tabla1[[#This Row],[FECHA]])</f>
        <v>2011</v>
      </c>
      <c r="E3185" s="5">
        <f>IFERROR(VLOOKUP(Tabla1[[#This Row],[FECHA]],'COMPARENDOS TOTALES'!A:D,4,FALSE),0)</f>
        <v>12</v>
      </c>
      <c r="F3185" s="9">
        <f>IFERROR(VLOOKUP(Tabla1[[#This Row],[FECHA]],'COMPARENDOS TOTALES'!A:D,3,FALSE),0)</f>
        <v>2954727</v>
      </c>
      <c r="G3185" s="5">
        <f>IFERROR(VLOOKUP(Tabla1[[#This Row],[FECHA]],EXONERACIONES!A:D,4,FALSE),0)</f>
        <v>2</v>
      </c>
      <c r="H3185" s="9">
        <f>IFERROR(VLOOKUP(Tabla1[[#This Row],[FECHA]],EXONERACIONES!A:D,3,FALSE),0)</f>
        <v>535600</v>
      </c>
      <c r="I3185" s="5">
        <f>IFERROR(VLOOKUP(Tabla1[[#This Row],[FECHA]],'SIMIT CON RES'!A:D,4,FALSE),0)</f>
        <v>7</v>
      </c>
      <c r="J3185" s="9">
        <f>IFERROR(VLOOKUP(Tabla1[[#This Row],[FECHA]],'SIMIT CON RES'!A:D,3,FALSE),0)</f>
        <v>1749627</v>
      </c>
      <c r="K3185">
        <f>IFERROR(VLOOKUP(Tabla1[[#This Row],[FECHA]],'SIMIT SIN RES'!A:D,4,FALSE),0)</f>
        <v>0</v>
      </c>
      <c r="L3185" s="9">
        <f>IFERROR(VLOOKUP(Tabla1[[#This Row],[FECHA]],'SIMIT SIN RES'!A:D,3,FALSE),0)</f>
        <v>0</v>
      </c>
      <c r="M3185" s="5">
        <f>IFERROR(VLOOKUP(Tabla1[[#This Row],[FECHA]],'RECAUDOS DE COMPARENDOS'!A:D,4,FALSE),0)</f>
        <v>3</v>
      </c>
      <c r="N3185" s="9">
        <f>IFERROR(VLOOKUP(Tabla1[[#This Row],[FECHA]],'RECAUDOS DE COMPARENDOS'!A:D,3,FALSE),0)</f>
        <v>669500</v>
      </c>
      <c r="O3185" s="5">
        <f>IFERROR(VLOOKUP(Tabla1[[#This Row],[FECHA]],'RECAUDOS DE RESOLUCIONES'!A:D,4,FALSE),0)</f>
        <v>0</v>
      </c>
      <c r="P3185" s="9">
        <f>IFERROR(VLOOKUP(Tabla1[[#This Row],[FECHA]],'RECAUDOS DE RESOLUCIONES'!A:D,3,FALSE),0)</f>
        <v>0</v>
      </c>
      <c r="Q318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18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185" s="11">
        <f>IFERROR(VLOOKUP(Tabla1[[#This Row],[FECHA]],'RECAUDOS LOCALES'!A:D,4,FALSE),0)</f>
        <v>0</v>
      </c>
      <c r="T3185" s="9">
        <f>IFERROR(VLOOKUP(Tabla1[[#This Row],[FECHA]],'RECAUDOS LOCALES'!A:D,3,FALSE),0)</f>
        <v>0</v>
      </c>
      <c r="U3185" s="11">
        <f>IFERROR(VLOOKUP(Tabla1[[#This Row],[FECHA]],'RECAUDOS EXTERNOS'!A:D,4,FALSE),0)</f>
        <v>0</v>
      </c>
      <c r="V3185" s="9">
        <f>IFERROR(VLOOKUP(Tabla1[[#This Row],[FECHA]],'RECAUDOS EXTERNOS'!A:D,3,FALSE),0)</f>
        <v>0</v>
      </c>
    </row>
    <row r="3186" spans="1:22" x14ac:dyDescent="0.25">
      <c r="A3186" s="1">
        <v>40745</v>
      </c>
      <c r="B3186" s="3" t="s">
        <v>6</v>
      </c>
      <c r="C3186" s="2">
        <v>40725</v>
      </c>
      <c r="D3186" s="5">
        <f>YEAR(Tabla1[[#This Row],[FECHA]])</f>
        <v>2011</v>
      </c>
      <c r="E3186" s="5">
        <f>IFERROR(VLOOKUP(Tabla1[[#This Row],[FECHA]],'COMPARENDOS TOTALES'!A:D,4,FALSE),0)</f>
        <v>9</v>
      </c>
      <c r="F3186" s="9">
        <f>IFERROR(VLOOKUP(Tabla1[[#This Row],[FECHA]],'COMPARENDOS TOTALES'!A:D,3,FALSE),0)</f>
        <v>3356427</v>
      </c>
      <c r="G3186" s="5">
        <f>IFERROR(VLOOKUP(Tabla1[[#This Row],[FECHA]],EXONERACIONES!A:D,4,FALSE),0)</f>
        <v>0</v>
      </c>
      <c r="H3186" s="9">
        <f>IFERROR(VLOOKUP(Tabla1[[#This Row],[FECHA]],EXONERACIONES!A:D,3,FALSE),0)</f>
        <v>0</v>
      </c>
      <c r="I3186" s="5">
        <f>IFERROR(VLOOKUP(Tabla1[[#This Row],[FECHA]],'SIMIT CON RES'!A:D,4,FALSE),0)</f>
        <v>8</v>
      </c>
      <c r="J3186" s="9">
        <f>IFERROR(VLOOKUP(Tabla1[[#This Row],[FECHA]],'SIMIT CON RES'!A:D,3,FALSE),0)</f>
        <v>3088627</v>
      </c>
      <c r="K3186">
        <f>IFERROR(VLOOKUP(Tabla1[[#This Row],[FECHA]],'SIMIT SIN RES'!A:D,4,FALSE),0)</f>
        <v>0</v>
      </c>
      <c r="L3186" s="9">
        <f>IFERROR(VLOOKUP(Tabla1[[#This Row],[FECHA]],'SIMIT SIN RES'!A:D,3,FALSE),0)</f>
        <v>0</v>
      </c>
      <c r="M3186" s="5">
        <f>IFERROR(VLOOKUP(Tabla1[[#This Row],[FECHA]],'RECAUDOS DE COMPARENDOS'!A:D,4,FALSE),0)</f>
        <v>0</v>
      </c>
      <c r="N3186" s="9">
        <f>IFERROR(VLOOKUP(Tabla1[[#This Row],[FECHA]],'RECAUDOS DE COMPARENDOS'!A:D,3,FALSE),0)</f>
        <v>0</v>
      </c>
      <c r="O3186" s="5">
        <f>IFERROR(VLOOKUP(Tabla1[[#This Row],[FECHA]],'RECAUDOS DE RESOLUCIONES'!A:D,4,FALSE),0)</f>
        <v>0</v>
      </c>
      <c r="P3186" s="9">
        <f>IFERROR(VLOOKUP(Tabla1[[#This Row],[FECHA]],'RECAUDOS DE RESOLUCIONES'!A:D,3,FALSE),0)</f>
        <v>0</v>
      </c>
      <c r="Q318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186" s="9">
        <f>Tabla1[V. COMPARENDOS]-(Tabla1[V. EXONERACIONES]+Tabla1[[#This Row],[V. SIMIT CON RESOLUCION]]+Tabla1[[#This Row],[V. SIMIT SIN RESOLUCION]]+Tabla1[[#This Row],[V. RECAUDOS COMPARENDOS]]+Tabla1[[#This Row],[V. RECAUDOS RESOLUCIONES]])</f>
        <v>267800</v>
      </c>
      <c r="S3186" s="11">
        <f>IFERROR(VLOOKUP(Tabla1[[#This Row],[FECHA]],'RECAUDOS LOCALES'!A:D,4,FALSE),0)</f>
        <v>10</v>
      </c>
      <c r="T3186" s="9">
        <f>IFERROR(VLOOKUP(Tabla1[[#This Row],[FECHA]],'RECAUDOS LOCALES'!A:D,3,FALSE),0)</f>
        <v>2452825</v>
      </c>
      <c r="U3186" s="11">
        <f>IFERROR(VLOOKUP(Tabla1[[#This Row],[FECHA]],'RECAUDOS EXTERNOS'!A:D,4,FALSE),0)</f>
        <v>2</v>
      </c>
      <c r="V3186" s="9">
        <f>IFERROR(VLOOKUP(Tabla1[[#This Row],[FECHA]],'RECAUDOS EXTERNOS'!A:D,3,FALSE),0)</f>
        <v>315106</v>
      </c>
    </row>
    <row r="3187" spans="1:22" x14ac:dyDescent="0.25">
      <c r="A3187" s="1">
        <v>40746</v>
      </c>
      <c r="B3187" s="3" t="s">
        <v>0</v>
      </c>
      <c r="C3187" s="2">
        <v>40725</v>
      </c>
      <c r="D3187" s="5">
        <f>YEAR(Tabla1[[#This Row],[FECHA]])</f>
        <v>2011</v>
      </c>
      <c r="E3187" s="5">
        <f>IFERROR(VLOOKUP(Tabla1[[#This Row],[FECHA]],'COMPARENDOS TOTALES'!A:D,4,FALSE),0)</f>
        <v>11</v>
      </c>
      <c r="F3187" s="9">
        <f>IFERROR(VLOOKUP(Tabla1[[#This Row],[FECHA]],'COMPARENDOS TOTALES'!A:D,3,FALSE),0)</f>
        <v>3481400</v>
      </c>
      <c r="G3187" s="5">
        <f>IFERROR(VLOOKUP(Tabla1[[#This Row],[FECHA]],EXONERACIONES!A:D,4,FALSE),0)</f>
        <v>2</v>
      </c>
      <c r="H3187" s="9">
        <f>IFERROR(VLOOKUP(Tabla1[[#This Row],[FECHA]],EXONERACIONES!A:D,3,FALSE),0)</f>
        <v>803400</v>
      </c>
      <c r="I3187" s="5">
        <f>IFERROR(VLOOKUP(Tabla1[[#This Row],[FECHA]],'SIMIT CON RES'!A:D,4,FALSE),0)</f>
        <v>5</v>
      </c>
      <c r="J3187" s="9">
        <f>IFERROR(VLOOKUP(Tabla1[[#This Row],[FECHA]],'SIMIT CON RES'!A:D,3,FALSE),0)</f>
        <v>1606800</v>
      </c>
      <c r="K3187">
        <f>IFERROR(VLOOKUP(Tabla1[[#This Row],[FECHA]],'SIMIT SIN RES'!A:D,4,FALSE),0)</f>
        <v>0</v>
      </c>
      <c r="L3187" s="9">
        <f>IFERROR(VLOOKUP(Tabla1[[#This Row],[FECHA]],'SIMIT SIN RES'!A:D,3,FALSE),0)</f>
        <v>0</v>
      </c>
      <c r="M3187" s="5">
        <f>IFERROR(VLOOKUP(Tabla1[[#This Row],[FECHA]],'RECAUDOS DE COMPARENDOS'!A:D,4,FALSE),0)</f>
        <v>1</v>
      </c>
      <c r="N3187" s="9">
        <f>IFERROR(VLOOKUP(Tabla1[[#This Row],[FECHA]],'RECAUDOS DE COMPARENDOS'!A:D,3,FALSE),0)</f>
        <v>267800</v>
      </c>
      <c r="O3187" s="5">
        <f>IFERROR(VLOOKUP(Tabla1[[#This Row],[FECHA]],'RECAUDOS DE RESOLUCIONES'!A:D,4,FALSE),0)</f>
        <v>0</v>
      </c>
      <c r="P3187" s="9">
        <f>IFERROR(VLOOKUP(Tabla1[[#This Row],[FECHA]],'RECAUDOS DE RESOLUCIONES'!A:D,3,FALSE),0)</f>
        <v>0</v>
      </c>
      <c r="Q318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3187" s="9">
        <f>Tabla1[V. COMPARENDOS]-(Tabla1[V. EXONERACIONES]+Tabla1[[#This Row],[V. SIMIT CON RESOLUCION]]+Tabla1[[#This Row],[V. SIMIT SIN RESOLUCION]]+Tabla1[[#This Row],[V. RECAUDOS COMPARENDOS]]+Tabla1[[#This Row],[V. RECAUDOS RESOLUCIONES]])</f>
        <v>803400</v>
      </c>
      <c r="S3187" s="11">
        <f>IFERROR(VLOOKUP(Tabla1[[#This Row],[FECHA]],'RECAUDOS LOCALES'!A:D,4,FALSE),0)</f>
        <v>4</v>
      </c>
      <c r="T3187" s="9">
        <f>IFERROR(VLOOKUP(Tabla1[[#This Row],[FECHA]],'RECAUDOS LOCALES'!A:D,3,FALSE),0)</f>
        <v>400975</v>
      </c>
      <c r="U3187" s="11">
        <f>IFERROR(VLOOKUP(Tabla1[[#This Row],[FECHA]],'RECAUDOS EXTERNOS'!A:D,4,FALSE),0)</f>
        <v>3</v>
      </c>
      <c r="V3187" s="9">
        <f>IFERROR(VLOOKUP(Tabla1[[#This Row],[FECHA]],'RECAUDOS EXTERNOS'!A:D,3,FALSE),0)</f>
        <v>708210</v>
      </c>
    </row>
    <row r="3188" spans="1:22" x14ac:dyDescent="0.25">
      <c r="A3188" s="1">
        <v>40747</v>
      </c>
      <c r="B3188" s="3" t="s">
        <v>5</v>
      </c>
      <c r="C3188" s="2">
        <v>40725</v>
      </c>
      <c r="D3188" s="5">
        <f>YEAR(Tabla1[[#This Row],[FECHA]])</f>
        <v>2011</v>
      </c>
      <c r="E3188" s="5">
        <f>IFERROR(VLOOKUP(Tabla1[[#This Row],[FECHA]],'COMPARENDOS TOTALES'!A:D,4,FALSE),0)</f>
        <v>5</v>
      </c>
      <c r="F3188" s="9">
        <f>IFERROR(VLOOKUP(Tabla1[[#This Row],[FECHA]],'COMPARENDOS TOTALES'!A:D,3,FALSE),0)</f>
        <v>2820827</v>
      </c>
      <c r="G3188" s="5">
        <f>IFERROR(VLOOKUP(Tabla1[[#This Row],[FECHA]],EXONERACIONES!A:D,4,FALSE),0)</f>
        <v>1</v>
      </c>
      <c r="H3188" s="9">
        <f>IFERROR(VLOOKUP(Tabla1[[#This Row],[FECHA]],EXONERACIONES!A:D,3,FALSE),0)</f>
        <v>803400</v>
      </c>
      <c r="I3188" s="5">
        <f>IFERROR(VLOOKUP(Tabla1[[#This Row],[FECHA]],'SIMIT CON RES'!A:D,4,FALSE),0)</f>
        <v>4</v>
      </c>
      <c r="J3188" s="9">
        <f>IFERROR(VLOOKUP(Tabla1[[#This Row],[FECHA]],'SIMIT CON RES'!A:D,3,FALSE),0)</f>
        <v>2017427</v>
      </c>
      <c r="K3188">
        <f>IFERROR(VLOOKUP(Tabla1[[#This Row],[FECHA]],'SIMIT SIN RES'!A:D,4,FALSE),0)</f>
        <v>0</v>
      </c>
      <c r="L3188" s="9">
        <f>IFERROR(VLOOKUP(Tabla1[[#This Row],[FECHA]],'SIMIT SIN RES'!A:D,3,FALSE),0)</f>
        <v>0</v>
      </c>
      <c r="M3188" s="5">
        <f>IFERROR(VLOOKUP(Tabla1[[#This Row],[FECHA]],'RECAUDOS DE COMPARENDOS'!A:D,4,FALSE),0)</f>
        <v>0</v>
      </c>
      <c r="N3188" s="9">
        <f>IFERROR(VLOOKUP(Tabla1[[#This Row],[FECHA]],'RECAUDOS DE COMPARENDOS'!A:D,3,FALSE),0)</f>
        <v>0</v>
      </c>
      <c r="O3188" s="5">
        <f>IFERROR(VLOOKUP(Tabla1[[#This Row],[FECHA]],'RECAUDOS DE RESOLUCIONES'!A:D,4,FALSE),0)</f>
        <v>0</v>
      </c>
      <c r="P3188" s="9">
        <f>IFERROR(VLOOKUP(Tabla1[[#This Row],[FECHA]],'RECAUDOS DE RESOLUCIONES'!A:D,3,FALSE),0)</f>
        <v>0</v>
      </c>
      <c r="Q318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18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188" s="11">
        <f>IFERROR(VLOOKUP(Tabla1[[#This Row],[FECHA]],'RECAUDOS LOCALES'!A:D,4,FALSE),0)</f>
        <v>0</v>
      </c>
      <c r="T3188" s="9">
        <f>IFERROR(VLOOKUP(Tabla1[[#This Row],[FECHA]],'RECAUDOS LOCALES'!A:D,3,FALSE),0)</f>
        <v>0</v>
      </c>
      <c r="U3188" s="11">
        <f>IFERROR(VLOOKUP(Tabla1[[#This Row],[FECHA]],'RECAUDOS EXTERNOS'!A:D,4,FALSE),0)</f>
        <v>0</v>
      </c>
      <c r="V3188" s="9">
        <f>IFERROR(VLOOKUP(Tabla1[[#This Row],[FECHA]],'RECAUDOS EXTERNOS'!A:D,3,FALSE),0)</f>
        <v>0</v>
      </c>
    </row>
    <row r="3189" spans="1:22" x14ac:dyDescent="0.25">
      <c r="A3189" s="1">
        <v>40748</v>
      </c>
      <c r="B3189" s="3" t="s">
        <v>4</v>
      </c>
      <c r="C3189" s="2">
        <v>40725</v>
      </c>
      <c r="D3189" s="5">
        <f>YEAR(Tabla1[[#This Row],[FECHA]])</f>
        <v>2011</v>
      </c>
      <c r="E3189" s="5">
        <f>IFERROR(VLOOKUP(Tabla1[[#This Row],[FECHA]],'COMPARENDOS TOTALES'!A:D,4,FALSE),0)</f>
        <v>1</v>
      </c>
      <c r="F3189" s="9">
        <f>IFERROR(VLOOKUP(Tabla1[[#This Row],[FECHA]],'COMPARENDOS TOTALES'!A:D,3,FALSE),0)</f>
        <v>267800</v>
      </c>
      <c r="G3189" s="5">
        <f>IFERROR(VLOOKUP(Tabla1[[#This Row],[FECHA]],EXONERACIONES!A:D,4,FALSE),0)</f>
        <v>0</v>
      </c>
      <c r="H3189" s="9">
        <f>IFERROR(VLOOKUP(Tabla1[[#This Row],[FECHA]],EXONERACIONES!A:D,3,FALSE),0)</f>
        <v>0</v>
      </c>
      <c r="I3189" s="5">
        <f>IFERROR(VLOOKUP(Tabla1[[#This Row],[FECHA]],'SIMIT CON RES'!A:D,4,FALSE),0)</f>
        <v>1</v>
      </c>
      <c r="J3189" s="9">
        <f>IFERROR(VLOOKUP(Tabla1[[#This Row],[FECHA]],'SIMIT CON RES'!A:D,3,FALSE),0)</f>
        <v>267800</v>
      </c>
      <c r="K3189">
        <f>IFERROR(VLOOKUP(Tabla1[[#This Row],[FECHA]],'SIMIT SIN RES'!A:D,4,FALSE),0)</f>
        <v>0</v>
      </c>
      <c r="L3189" s="9">
        <f>IFERROR(VLOOKUP(Tabla1[[#This Row],[FECHA]],'SIMIT SIN RES'!A:D,3,FALSE),0)</f>
        <v>0</v>
      </c>
      <c r="M3189" s="5">
        <f>IFERROR(VLOOKUP(Tabla1[[#This Row],[FECHA]],'RECAUDOS DE COMPARENDOS'!A:D,4,FALSE),0)</f>
        <v>0</v>
      </c>
      <c r="N3189" s="9">
        <f>IFERROR(VLOOKUP(Tabla1[[#This Row],[FECHA]],'RECAUDOS DE COMPARENDOS'!A:D,3,FALSE),0)</f>
        <v>0</v>
      </c>
      <c r="O3189" s="5">
        <f>IFERROR(VLOOKUP(Tabla1[[#This Row],[FECHA]],'RECAUDOS DE RESOLUCIONES'!A:D,4,FALSE),0)</f>
        <v>0</v>
      </c>
      <c r="P3189" s="9">
        <f>IFERROR(VLOOKUP(Tabla1[[#This Row],[FECHA]],'RECAUDOS DE RESOLUCIONES'!A:D,3,FALSE),0)</f>
        <v>0</v>
      </c>
      <c r="Q318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18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189" s="11">
        <f>IFERROR(VLOOKUP(Tabla1[[#This Row],[FECHA]],'RECAUDOS LOCALES'!A:D,4,FALSE),0)</f>
        <v>0</v>
      </c>
      <c r="T3189" s="9">
        <f>IFERROR(VLOOKUP(Tabla1[[#This Row],[FECHA]],'RECAUDOS LOCALES'!A:D,3,FALSE),0)</f>
        <v>0</v>
      </c>
      <c r="U3189" s="11">
        <f>IFERROR(VLOOKUP(Tabla1[[#This Row],[FECHA]],'RECAUDOS EXTERNOS'!A:D,4,FALSE),0)</f>
        <v>0</v>
      </c>
      <c r="V3189" s="9">
        <f>IFERROR(VLOOKUP(Tabla1[[#This Row],[FECHA]],'RECAUDOS EXTERNOS'!A:D,3,FALSE),0)</f>
        <v>0</v>
      </c>
    </row>
    <row r="3190" spans="1:22" x14ac:dyDescent="0.25">
      <c r="A3190" s="1">
        <v>40749</v>
      </c>
      <c r="B3190" s="3" t="s">
        <v>1</v>
      </c>
      <c r="C3190" s="2">
        <v>40725</v>
      </c>
      <c r="D3190" s="5">
        <f>YEAR(Tabla1[[#This Row],[FECHA]])</f>
        <v>2011</v>
      </c>
      <c r="E3190" s="5">
        <f>IFERROR(VLOOKUP(Tabla1[[#This Row],[FECHA]],'COMPARENDOS TOTALES'!A:D,4,FALSE),0)</f>
        <v>5</v>
      </c>
      <c r="F3190" s="9">
        <f>IFERROR(VLOOKUP(Tabla1[[#This Row],[FECHA]],'COMPARENDOS TOTALES'!A:D,3,FALSE),0)</f>
        <v>2142400</v>
      </c>
      <c r="G3190" s="5">
        <f>IFERROR(VLOOKUP(Tabla1[[#This Row],[FECHA]],EXONERACIONES!A:D,4,FALSE),0)</f>
        <v>0</v>
      </c>
      <c r="H3190" s="9">
        <f>IFERROR(VLOOKUP(Tabla1[[#This Row],[FECHA]],EXONERACIONES!A:D,3,FALSE),0)</f>
        <v>0</v>
      </c>
      <c r="I3190" s="5">
        <f>IFERROR(VLOOKUP(Tabla1[[#This Row],[FECHA]],'SIMIT CON RES'!A:D,4,FALSE),0)</f>
        <v>3</v>
      </c>
      <c r="J3190" s="9">
        <f>IFERROR(VLOOKUP(Tabla1[[#This Row],[FECHA]],'SIMIT CON RES'!A:D,3,FALSE),0)</f>
        <v>1071200</v>
      </c>
      <c r="K3190">
        <f>IFERROR(VLOOKUP(Tabla1[[#This Row],[FECHA]],'SIMIT SIN RES'!A:D,4,FALSE),0)</f>
        <v>0</v>
      </c>
      <c r="L3190" s="9">
        <f>IFERROR(VLOOKUP(Tabla1[[#This Row],[FECHA]],'SIMIT SIN RES'!A:D,3,FALSE),0)</f>
        <v>0</v>
      </c>
      <c r="M3190" s="5">
        <f>IFERROR(VLOOKUP(Tabla1[[#This Row],[FECHA]],'RECAUDOS DE COMPARENDOS'!A:D,4,FALSE),0)</f>
        <v>0</v>
      </c>
      <c r="N3190" s="9">
        <f>IFERROR(VLOOKUP(Tabla1[[#This Row],[FECHA]],'RECAUDOS DE COMPARENDOS'!A:D,3,FALSE),0)</f>
        <v>0</v>
      </c>
      <c r="O3190" s="5">
        <f>IFERROR(VLOOKUP(Tabla1[[#This Row],[FECHA]],'RECAUDOS DE RESOLUCIONES'!A:D,4,FALSE),0)</f>
        <v>0</v>
      </c>
      <c r="P3190" s="9">
        <f>IFERROR(VLOOKUP(Tabla1[[#This Row],[FECHA]],'RECAUDOS DE RESOLUCIONES'!A:D,3,FALSE),0)</f>
        <v>0</v>
      </c>
      <c r="Q319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3190" s="9">
        <f>Tabla1[V. COMPARENDOS]-(Tabla1[V. EXONERACIONES]+Tabla1[[#This Row],[V. SIMIT CON RESOLUCION]]+Tabla1[[#This Row],[V. SIMIT SIN RESOLUCION]]+Tabla1[[#This Row],[V. RECAUDOS COMPARENDOS]]+Tabla1[[#This Row],[V. RECAUDOS RESOLUCIONES]])</f>
        <v>1071200</v>
      </c>
      <c r="S3190" s="11">
        <f>IFERROR(VLOOKUP(Tabla1[[#This Row],[FECHA]],'RECAUDOS LOCALES'!A:D,4,FALSE),0)</f>
        <v>3</v>
      </c>
      <c r="T3190" s="9">
        <f>IFERROR(VLOOKUP(Tabla1[[#This Row],[FECHA]],'RECAUDOS LOCALES'!A:D,3,FALSE),0)</f>
        <v>659850</v>
      </c>
      <c r="U3190" s="11">
        <f>IFERROR(VLOOKUP(Tabla1[[#This Row],[FECHA]],'RECAUDOS EXTERNOS'!A:D,4,FALSE),0)</f>
        <v>2</v>
      </c>
      <c r="V3190" s="9">
        <f>IFERROR(VLOOKUP(Tabla1[[#This Row],[FECHA]],'RECAUDOS EXTERNOS'!A:D,3,FALSE),0)</f>
        <v>338748</v>
      </c>
    </row>
    <row r="3191" spans="1:22" x14ac:dyDescent="0.25">
      <c r="A3191" s="1">
        <v>40750</v>
      </c>
      <c r="B3191" s="3" t="s">
        <v>2</v>
      </c>
      <c r="C3191" s="2">
        <v>40725</v>
      </c>
      <c r="D3191" s="5">
        <f>YEAR(Tabla1[[#This Row],[FECHA]])</f>
        <v>2011</v>
      </c>
      <c r="E3191" s="5">
        <f>IFERROR(VLOOKUP(Tabla1[[#This Row],[FECHA]],'COMPARENDOS TOTALES'!A:D,4,FALSE),0)</f>
        <v>10</v>
      </c>
      <c r="F3191" s="9">
        <f>IFERROR(VLOOKUP(Tabla1[[#This Row],[FECHA]],'COMPARENDOS TOTALES'!A:D,3,FALSE),0)</f>
        <v>3749200</v>
      </c>
      <c r="G3191" s="5">
        <f>IFERROR(VLOOKUP(Tabla1[[#This Row],[FECHA]],EXONERACIONES!A:D,4,FALSE),0)</f>
        <v>2</v>
      </c>
      <c r="H3191" s="9">
        <f>IFERROR(VLOOKUP(Tabla1[[#This Row],[FECHA]],EXONERACIONES!A:D,3,FALSE),0)</f>
        <v>803400</v>
      </c>
      <c r="I3191" s="5">
        <f>IFERROR(VLOOKUP(Tabla1[[#This Row],[FECHA]],'SIMIT CON RES'!A:D,4,FALSE),0)</f>
        <v>5</v>
      </c>
      <c r="J3191" s="9">
        <f>IFERROR(VLOOKUP(Tabla1[[#This Row],[FECHA]],'SIMIT CON RES'!A:D,3,FALSE),0)</f>
        <v>2142400</v>
      </c>
      <c r="K3191">
        <f>IFERROR(VLOOKUP(Tabla1[[#This Row],[FECHA]],'SIMIT SIN RES'!A:D,4,FALSE),0)</f>
        <v>0</v>
      </c>
      <c r="L3191" s="9">
        <f>IFERROR(VLOOKUP(Tabla1[[#This Row],[FECHA]],'SIMIT SIN RES'!A:D,3,FALSE),0)</f>
        <v>0</v>
      </c>
      <c r="M3191" s="5">
        <f>IFERROR(VLOOKUP(Tabla1[[#This Row],[FECHA]],'RECAUDOS DE COMPARENDOS'!A:D,4,FALSE),0)</f>
        <v>0</v>
      </c>
      <c r="N3191" s="9">
        <f>IFERROR(VLOOKUP(Tabla1[[#This Row],[FECHA]],'RECAUDOS DE COMPARENDOS'!A:D,3,FALSE),0)</f>
        <v>0</v>
      </c>
      <c r="O3191" s="5">
        <f>IFERROR(VLOOKUP(Tabla1[[#This Row],[FECHA]],'RECAUDOS DE RESOLUCIONES'!A:D,4,FALSE),0)</f>
        <v>0</v>
      </c>
      <c r="P3191" s="9">
        <f>IFERROR(VLOOKUP(Tabla1[[#This Row],[FECHA]],'RECAUDOS DE RESOLUCIONES'!A:D,3,FALSE),0)</f>
        <v>0</v>
      </c>
      <c r="Q319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3191" s="9">
        <f>Tabla1[V. COMPARENDOS]-(Tabla1[V. EXONERACIONES]+Tabla1[[#This Row],[V. SIMIT CON RESOLUCION]]+Tabla1[[#This Row],[V. SIMIT SIN RESOLUCION]]+Tabla1[[#This Row],[V. RECAUDOS COMPARENDOS]]+Tabla1[[#This Row],[V. RECAUDOS RESOLUCIONES]])</f>
        <v>803400</v>
      </c>
      <c r="S3191" s="11">
        <f>IFERROR(VLOOKUP(Tabla1[[#This Row],[FECHA]],'RECAUDOS LOCALES'!A:D,4,FALSE),0)</f>
        <v>2</v>
      </c>
      <c r="T3191" s="9">
        <f>IFERROR(VLOOKUP(Tabla1[[#This Row],[FECHA]],'RECAUDOS LOCALES'!A:D,3,FALSE),0)</f>
        <v>315750</v>
      </c>
      <c r="U3191" s="11">
        <f>IFERROR(VLOOKUP(Tabla1[[#This Row],[FECHA]],'RECAUDOS EXTERNOS'!A:D,4,FALSE),0)</f>
        <v>2</v>
      </c>
      <c r="V3191" s="9">
        <f>IFERROR(VLOOKUP(Tabla1[[#This Row],[FECHA]],'RECAUDOS EXTERNOS'!A:D,3,FALSE),0)</f>
        <v>447451</v>
      </c>
    </row>
    <row r="3192" spans="1:22" x14ac:dyDescent="0.25">
      <c r="A3192" s="1">
        <v>40751</v>
      </c>
      <c r="B3192" s="3" t="s">
        <v>3</v>
      </c>
      <c r="C3192" s="2">
        <v>40725</v>
      </c>
      <c r="D3192" s="5">
        <f>YEAR(Tabla1[[#This Row],[FECHA]])</f>
        <v>2011</v>
      </c>
      <c r="E3192" s="5">
        <f>IFERROR(VLOOKUP(Tabla1[[#This Row],[FECHA]],'COMPARENDOS TOTALES'!A:D,4,FALSE),0)</f>
        <v>17</v>
      </c>
      <c r="F3192" s="9">
        <f>IFERROR(VLOOKUP(Tabla1[[#This Row],[FECHA]],'COMPARENDOS TOTALES'!A:D,3,FALSE),0)</f>
        <v>5364927</v>
      </c>
      <c r="G3192" s="5">
        <f>IFERROR(VLOOKUP(Tabla1[[#This Row],[FECHA]],EXONERACIONES!A:D,4,FALSE),0)</f>
        <v>1</v>
      </c>
      <c r="H3192" s="9">
        <f>IFERROR(VLOOKUP(Tabla1[[#This Row],[FECHA]],EXONERACIONES!A:D,3,FALSE),0)</f>
        <v>267800</v>
      </c>
      <c r="I3192" s="5">
        <f>IFERROR(VLOOKUP(Tabla1[[#This Row],[FECHA]],'SIMIT CON RES'!A:D,4,FALSE),0)</f>
        <v>11</v>
      </c>
      <c r="J3192" s="9">
        <f>IFERROR(VLOOKUP(Tabla1[[#This Row],[FECHA]],'SIMIT CON RES'!A:D,3,FALSE),0)</f>
        <v>3892027</v>
      </c>
      <c r="K3192">
        <f>IFERROR(VLOOKUP(Tabla1[[#This Row],[FECHA]],'SIMIT SIN RES'!A:D,4,FALSE),0)</f>
        <v>0</v>
      </c>
      <c r="L3192" s="9">
        <f>IFERROR(VLOOKUP(Tabla1[[#This Row],[FECHA]],'SIMIT SIN RES'!A:D,3,FALSE),0)</f>
        <v>0</v>
      </c>
      <c r="M3192" s="5">
        <f>IFERROR(VLOOKUP(Tabla1[[#This Row],[FECHA]],'RECAUDOS DE COMPARENDOS'!A:D,4,FALSE),0)</f>
        <v>1</v>
      </c>
      <c r="N3192" s="9">
        <f>IFERROR(VLOOKUP(Tabla1[[#This Row],[FECHA]],'RECAUDOS DE COMPARENDOS'!A:D,3,FALSE),0)</f>
        <v>133900</v>
      </c>
      <c r="O3192" s="5">
        <f>IFERROR(VLOOKUP(Tabla1[[#This Row],[FECHA]],'RECAUDOS DE RESOLUCIONES'!A:D,4,FALSE),0)</f>
        <v>0</v>
      </c>
      <c r="P3192" s="9">
        <f>IFERROR(VLOOKUP(Tabla1[[#This Row],[FECHA]],'RECAUDOS DE RESOLUCIONES'!A:D,3,FALSE),0)</f>
        <v>0</v>
      </c>
      <c r="Q319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3192" s="9">
        <f>Tabla1[V. COMPARENDOS]-(Tabla1[V. EXONERACIONES]+Tabla1[[#This Row],[V. SIMIT CON RESOLUCION]]+Tabla1[[#This Row],[V. SIMIT SIN RESOLUCION]]+Tabla1[[#This Row],[V. RECAUDOS COMPARENDOS]]+Tabla1[[#This Row],[V. RECAUDOS RESOLUCIONES]])</f>
        <v>1071200</v>
      </c>
      <c r="S3192" s="11">
        <f>IFERROR(VLOOKUP(Tabla1[[#This Row],[FECHA]],'RECAUDOS LOCALES'!A:D,4,FALSE),0)</f>
        <v>2</v>
      </c>
      <c r="T3192" s="9">
        <f>IFERROR(VLOOKUP(Tabla1[[#This Row],[FECHA]],'RECAUDOS LOCALES'!A:D,3,FALSE),0)</f>
        <v>239625</v>
      </c>
      <c r="U3192" s="11">
        <f>IFERROR(VLOOKUP(Tabla1[[#This Row],[FECHA]],'RECAUDOS EXTERNOS'!A:D,4,FALSE),0)</f>
        <v>2</v>
      </c>
      <c r="V3192" s="9">
        <f>IFERROR(VLOOKUP(Tabla1[[#This Row],[FECHA]],'RECAUDOS EXTERNOS'!A:D,3,FALSE),0)</f>
        <v>218480</v>
      </c>
    </row>
    <row r="3193" spans="1:22" x14ac:dyDescent="0.25">
      <c r="A3193" s="1">
        <v>40752</v>
      </c>
      <c r="B3193" s="3" t="s">
        <v>6</v>
      </c>
      <c r="C3193" s="2">
        <v>40725</v>
      </c>
      <c r="D3193" s="5">
        <f>YEAR(Tabla1[[#This Row],[FECHA]])</f>
        <v>2011</v>
      </c>
      <c r="E3193" s="5">
        <f>IFERROR(VLOOKUP(Tabla1[[#This Row],[FECHA]],'COMPARENDOS TOTALES'!A:D,4,FALSE),0)</f>
        <v>2</v>
      </c>
      <c r="F3193" s="9">
        <f>IFERROR(VLOOKUP(Tabla1[[#This Row],[FECHA]],'COMPARENDOS TOTALES'!A:D,3,FALSE),0)</f>
        <v>678427</v>
      </c>
      <c r="G3193" s="5">
        <f>IFERROR(VLOOKUP(Tabla1[[#This Row],[FECHA]],EXONERACIONES!A:D,4,FALSE),0)</f>
        <v>0</v>
      </c>
      <c r="H3193" s="9">
        <f>IFERROR(VLOOKUP(Tabla1[[#This Row],[FECHA]],EXONERACIONES!A:D,3,FALSE),0)</f>
        <v>0</v>
      </c>
      <c r="I3193" s="5">
        <f>IFERROR(VLOOKUP(Tabla1[[#This Row],[FECHA]],'SIMIT CON RES'!A:D,4,FALSE),0)</f>
        <v>1</v>
      </c>
      <c r="J3193" s="9">
        <f>IFERROR(VLOOKUP(Tabla1[[#This Row],[FECHA]],'SIMIT CON RES'!A:D,3,FALSE),0)</f>
        <v>142827</v>
      </c>
      <c r="K3193">
        <f>IFERROR(VLOOKUP(Tabla1[[#This Row],[FECHA]],'SIMIT SIN RES'!A:D,4,FALSE),0)</f>
        <v>0</v>
      </c>
      <c r="L3193" s="9">
        <f>IFERROR(VLOOKUP(Tabla1[[#This Row],[FECHA]],'SIMIT SIN RES'!A:D,3,FALSE),0)</f>
        <v>0</v>
      </c>
      <c r="M3193" s="5">
        <f>IFERROR(VLOOKUP(Tabla1[[#This Row],[FECHA]],'RECAUDOS DE COMPARENDOS'!A:D,4,FALSE),0)</f>
        <v>1</v>
      </c>
      <c r="N3193" s="9">
        <f>IFERROR(VLOOKUP(Tabla1[[#This Row],[FECHA]],'RECAUDOS DE COMPARENDOS'!A:D,3,FALSE),0)</f>
        <v>535600</v>
      </c>
      <c r="O3193" s="5">
        <f>IFERROR(VLOOKUP(Tabla1[[#This Row],[FECHA]],'RECAUDOS DE RESOLUCIONES'!A:D,4,FALSE),0)</f>
        <v>0</v>
      </c>
      <c r="P3193" s="9">
        <f>IFERROR(VLOOKUP(Tabla1[[#This Row],[FECHA]],'RECAUDOS DE RESOLUCIONES'!A:D,3,FALSE),0)</f>
        <v>0</v>
      </c>
      <c r="Q319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19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193" s="11">
        <f>IFERROR(VLOOKUP(Tabla1[[#This Row],[FECHA]],'RECAUDOS LOCALES'!A:D,4,FALSE),0)</f>
        <v>1</v>
      </c>
      <c r="T3193" s="9">
        <f>IFERROR(VLOOKUP(Tabla1[[#This Row],[FECHA]],'RECAUDOS LOCALES'!A:D,3,FALSE),0)</f>
        <v>124250</v>
      </c>
      <c r="U3193" s="11">
        <f>IFERROR(VLOOKUP(Tabla1[[#This Row],[FECHA]],'RECAUDOS EXTERNOS'!A:D,4,FALSE),0)</f>
        <v>6</v>
      </c>
      <c r="V3193" s="9">
        <f>IFERROR(VLOOKUP(Tabla1[[#This Row],[FECHA]],'RECAUDOS EXTERNOS'!A:D,3,FALSE),0)</f>
        <v>837058</v>
      </c>
    </row>
    <row r="3194" spans="1:22" x14ac:dyDescent="0.25">
      <c r="A3194" s="1">
        <v>40753</v>
      </c>
      <c r="B3194" s="3" t="s">
        <v>0</v>
      </c>
      <c r="C3194" s="2">
        <v>40725</v>
      </c>
      <c r="D3194" s="5">
        <f>YEAR(Tabla1[[#This Row],[FECHA]])</f>
        <v>2011</v>
      </c>
      <c r="E3194" s="5">
        <f>IFERROR(VLOOKUP(Tabla1[[#This Row],[FECHA]],'COMPARENDOS TOTALES'!A:D,4,FALSE),0)</f>
        <v>8</v>
      </c>
      <c r="F3194" s="9">
        <f>IFERROR(VLOOKUP(Tabla1[[#This Row],[FECHA]],'COMPARENDOS TOTALES'!A:D,3,FALSE),0)</f>
        <v>2410200</v>
      </c>
      <c r="G3194" s="5">
        <f>IFERROR(VLOOKUP(Tabla1[[#This Row],[FECHA]],EXONERACIONES!A:D,4,FALSE),0)</f>
        <v>2</v>
      </c>
      <c r="H3194" s="9">
        <f>IFERROR(VLOOKUP(Tabla1[[#This Row],[FECHA]],EXONERACIONES!A:D,3,FALSE),0)</f>
        <v>535600</v>
      </c>
      <c r="I3194" s="5">
        <f>IFERROR(VLOOKUP(Tabla1[[#This Row],[FECHA]],'SIMIT CON RES'!A:D,4,FALSE),0)</f>
        <v>4</v>
      </c>
      <c r="J3194" s="9">
        <f>IFERROR(VLOOKUP(Tabla1[[#This Row],[FECHA]],'SIMIT CON RES'!A:D,3,FALSE),0)</f>
        <v>1339000</v>
      </c>
      <c r="K3194">
        <f>IFERROR(VLOOKUP(Tabla1[[#This Row],[FECHA]],'SIMIT SIN RES'!A:D,4,FALSE),0)</f>
        <v>0</v>
      </c>
      <c r="L3194" s="9">
        <f>IFERROR(VLOOKUP(Tabla1[[#This Row],[FECHA]],'SIMIT SIN RES'!A:D,3,FALSE),0)</f>
        <v>0</v>
      </c>
      <c r="M3194" s="5">
        <f>IFERROR(VLOOKUP(Tabla1[[#This Row],[FECHA]],'RECAUDOS DE COMPARENDOS'!A:D,4,FALSE),0)</f>
        <v>1</v>
      </c>
      <c r="N3194" s="9">
        <f>IFERROR(VLOOKUP(Tabla1[[#This Row],[FECHA]],'RECAUDOS DE COMPARENDOS'!A:D,3,FALSE),0)</f>
        <v>267800</v>
      </c>
      <c r="O3194" s="5">
        <f>IFERROR(VLOOKUP(Tabla1[[#This Row],[FECHA]],'RECAUDOS DE RESOLUCIONES'!A:D,4,FALSE),0)</f>
        <v>0</v>
      </c>
      <c r="P3194" s="9">
        <f>IFERROR(VLOOKUP(Tabla1[[#This Row],[FECHA]],'RECAUDOS DE RESOLUCIONES'!A:D,3,FALSE),0)</f>
        <v>0</v>
      </c>
      <c r="Q319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194" s="9">
        <f>Tabla1[V. COMPARENDOS]-(Tabla1[V. EXONERACIONES]+Tabla1[[#This Row],[V. SIMIT CON RESOLUCION]]+Tabla1[[#This Row],[V. SIMIT SIN RESOLUCION]]+Tabla1[[#This Row],[V. RECAUDOS COMPARENDOS]]+Tabla1[[#This Row],[V. RECAUDOS RESOLUCIONES]])</f>
        <v>267800</v>
      </c>
      <c r="S3194" s="11">
        <f>IFERROR(VLOOKUP(Tabla1[[#This Row],[FECHA]],'RECAUDOS LOCALES'!A:D,4,FALSE),0)</f>
        <v>2</v>
      </c>
      <c r="T3194" s="9">
        <f>IFERROR(VLOOKUP(Tabla1[[#This Row],[FECHA]],'RECAUDOS LOCALES'!A:D,3,FALSE),0)</f>
        <v>267800</v>
      </c>
      <c r="U3194" s="11">
        <f>IFERROR(VLOOKUP(Tabla1[[#This Row],[FECHA]],'RECAUDOS EXTERNOS'!A:D,4,FALSE),0)</f>
        <v>3</v>
      </c>
      <c r="V3194" s="9">
        <f>IFERROR(VLOOKUP(Tabla1[[#This Row],[FECHA]],'RECAUDOS EXTERNOS'!A:D,3,FALSE),0)</f>
        <v>554913</v>
      </c>
    </row>
    <row r="3195" spans="1:22" x14ac:dyDescent="0.25">
      <c r="A3195" s="1">
        <v>40754</v>
      </c>
      <c r="B3195" s="3" t="s">
        <v>5</v>
      </c>
      <c r="C3195" s="2">
        <v>40725</v>
      </c>
      <c r="D3195" s="5">
        <f>YEAR(Tabla1[[#This Row],[FECHA]])</f>
        <v>2011</v>
      </c>
      <c r="E3195" s="5">
        <f>IFERROR(VLOOKUP(Tabla1[[#This Row],[FECHA]],'COMPARENDOS TOTALES'!A:D,4,FALSE),0)</f>
        <v>6</v>
      </c>
      <c r="F3195" s="9">
        <f>IFERROR(VLOOKUP(Tabla1[[#This Row],[FECHA]],'COMPARENDOS TOTALES'!A:D,3,FALSE),0)</f>
        <v>1606800</v>
      </c>
      <c r="G3195" s="5">
        <f>IFERROR(VLOOKUP(Tabla1[[#This Row],[FECHA]],EXONERACIONES!A:D,4,FALSE),0)</f>
        <v>0</v>
      </c>
      <c r="H3195" s="9">
        <f>IFERROR(VLOOKUP(Tabla1[[#This Row],[FECHA]],EXONERACIONES!A:D,3,FALSE),0)</f>
        <v>0</v>
      </c>
      <c r="I3195" s="5">
        <f>IFERROR(VLOOKUP(Tabla1[[#This Row],[FECHA]],'SIMIT CON RES'!A:D,4,FALSE),0)</f>
        <v>3</v>
      </c>
      <c r="J3195" s="9">
        <f>IFERROR(VLOOKUP(Tabla1[[#This Row],[FECHA]],'SIMIT CON RES'!A:D,3,FALSE),0)</f>
        <v>803400</v>
      </c>
      <c r="K3195">
        <f>IFERROR(VLOOKUP(Tabla1[[#This Row],[FECHA]],'SIMIT SIN RES'!A:D,4,FALSE),0)</f>
        <v>0</v>
      </c>
      <c r="L3195" s="9">
        <f>IFERROR(VLOOKUP(Tabla1[[#This Row],[FECHA]],'SIMIT SIN RES'!A:D,3,FALSE),0)</f>
        <v>0</v>
      </c>
      <c r="M3195" s="5">
        <f>IFERROR(VLOOKUP(Tabla1[[#This Row],[FECHA]],'RECAUDOS DE COMPARENDOS'!A:D,4,FALSE),0)</f>
        <v>0</v>
      </c>
      <c r="N3195" s="9">
        <f>IFERROR(VLOOKUP(Tabla1[[#This Row],[FECHA]],'RECAUDOS DE COMPARENDOS'!A:D,3,FALSE),0)</f>
        <v>0</v>
      </c>
      <c r="O3195" s="5">
        <f>IFERROR(VLOOKUP(Tabla1[[#This Row],[FECHA]],'RECAUDOS DE RESOLUCIONES'!A:D,4,FALSE),0)</f>
        <v>0</v>
      </c>
      <c r="P3195" s="9">
        <f>IFERROR(VLOOKUP(Tabla1[[#This Row],[FECHA]],'RECAUDOS DE RESOLUCIONES'!A:D,3,FALSE),0)</f>
        <v>0</v>
      </c>
      <c r="Q319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3195" s="9">
        <f>Tabla1[V. COMPARENDOS]-(Tabla1[V. EXONERACIONES]+Tabla1[[#This Row],[V. SIMIT CON RESOLUCION]]+Tabla1[[#This Row],[V. SIMIT SIN RESOLUCION]]+Tabla1[[#This Row],[V. RECAUDOS COMPARENDOS]]+Tabla1[[#This Row],[V. RECAUDOS RESOLUCIONES]])</f>
        <v>803400</v>
      </c>
      <c r="S3195" s="11">
        <f>IFERROR(VLOOKUP(Tabla1[[#This Row],[FECHA]],'RECAUDOS LOCALES'!A:D,4,FALSE),0)</f>
        <v>0</v>
      </c>
      <c r="T3195" s="9">
        <f>IFERROR(VLOOKUP(Tabla1[[#This Row],[FECHA]],'RECAUDOS LOCALES'!A:D,3,FALSE),0)</f>
        <v>0</v>
      </c>
      <c r="U3195" s="11">
        <f>IFERROR(VLOOKUP(Tabla1[[#This Row],[FECHA]],'RECAUDOS EXTERNOS'!A:D,4,FALSE),0)</f>
        <v>1</v>
      </c>
      <c r="V3195" s="9">
        <f>IFERROR(VLOOKUP(Tabla1[[#This Row],[FECHA]],'RECAUDOS EXTERNOS'!A:D,3,FALSE),0)</f>
        <v>137083</v>
      </c>
    </row>
    <row r="3196" spans="1:22" x14ac:dyDescent="0.25">
      <c r="A3196" s="1">
        <v>40755</v>
      </c>
      <c r="B3196" s="3" t="s">
        <v>4</v>
      </c>
      <c r="C3196" s="2">
        <v>40725</v>
      </c>
      <c r="D3196" s="5">
        <f>YEAR(Tabla1[[#This Row],[FECHA]])</f>
        <v>2011</v>
      </c>
      <c r="E3196" s="5">
        <f>IFERROR(VLOOKUP(Tabla1[[#This Row],[FECHA]],'COMPARENDOS TOTALES'!A:D,4,FALSE),0)</f>
        <v>13</v>
      </c>
      <c r="F3196" s="9">
        <f>IFERROR(VLOOKUP(Tabla1[[#This Row],[FECHA]],'COMPARENDOS TOTALES'!A:D,3,FALSE),0)</f>
        <v>3883100</v>
      </c>
      <c r="G3196" s="5">
        <f>IFERROR(VLOOKUP(Tabla1[[#This Row],[FECHA]],EXONERACIONES!A:D,4,FALSE),0)</f>
        <v>1</v>
      </c>
      <c r="H3196" s="9">
        <f>IFERROR(VLOOKUP(Tabla1[[#This Row],[FECHA]],EXONERACIONES!A:D,3,FALSE),0)</f>
        <v>267800</v>
      </c>
      <c r="I3196" s="5">
        <f>IFERROR(VLOOKUP(Tabla1[[#This Row],[FECHA]],'SIMIT CON RES'!A:D,4,FALSE),0)</f>
        <v>5</v>
      </c>
      <c r="J3196" s="9">
        <f>IFERROR(VLOOKUP(Tabla1[[#This Row],[FECHA]],'SIMIT CON RES'!A:D,3,FALSE),0)</f>
        <v>1874600</v>
      </c>
      <c r="K3196">
        <f>IFERROR(VLOOKUP(Tabla1[[#This Row],[FECHA]],'SIMIT SIN RES'!A:D,4,FALSE),0)</f>
        <v>0</v>
      </c>
      <c r="L3196" s="9">
        <f>IFERROR(VLOOKUP(Tabla1[[#This Row],[FECHA]],'SIMIT SIN RES'!A:D,3,FALSE),0)</f>
        <v>0</v>
      </c>
      <c r="M3196" s="5">
        <f>IFERROR(VLOOKUP(Tabla1[[#This Row],[FECHA]],'RECAUDOS DE COMPARENDOS'!A:D,4,FALSE),0)</f>
        <v>1</v>
      </c>
      <c r="N3196" s="9">
        <f>IFERROR(VLOOKUP(Tabla1[[#This Row],[FECHA]],'RECAUDOS DE COMPARENDOS'!A:D,3,FALSE),0)</f>
        <v>133900</v>
      </c>
      <c r="O3196" s="5">
        <f>IFERROR(VLOOKUP(Tabla1[[#This Row],[FECHA]],'RECAUDOS DE RESOLUCIONES'!A:D,4,FALSE),0)</f>
        <v>0</v>
      </c>
      <c r="P3196" s="9">
        <f>IFERROR(VLOOKUP(Tabla1[[#This Row],[FECHA]],'RECAUDOS DE RESOLUCIONES'!A:D,3,FALSE),0)</f>
        <v>0</v>
      </c>
      <c r="Q319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3196" s="9">
        <f>Tabla1[V. COMPARENDOS]-(Tabla1[V. EXONERACIONES]+Tabla1[[#This Row],[V. SIMIT CON RESOLUCION]]+Tabla1[[#This Row],[V. SIMIT SIN RESOLUCION]]+Tabla1[[#This Row],[V. RECAUDOS COMPARENDOS]]+Tabla1[[#This Row],[V. RECAUDOS RESOLUCIONES]])</f>
        <v>1606800</v>
      </c>
      <c r="S3196" s="11">
        <f>IFERROR(VLOOKUP(Tabla1[[#This Row],[FECHA]],'RECAUDOS LOCALES'!A:D,4,FALSE),0)</f>
        <v>0</v>
      </c>
      <c r="T3196" s="9">
        <f>IFERROR(VLOOKUP(Tabla1[[#This Row],[FECHA]],'RECAUDOS LOCALES'!A:D,3,FALSE),0)</f>
        <v>0</v>
      </c>
      <c r="U3196" s="11">
        <f>IFERROR(VLOOKUP(Tabla1[[#This Row],[FECHA]],'RECAUDOS EXTERNOS'!A:D,4,FALSE),0)</f>
        <v>0</v>
      </c>
      <c r="V3196" s="9">
        <f>IFERROR(VLOOKUP(Tabla1[[#This Row],[FECHA]],'RECAUDOS EXTERNOS'!A:D,3,FALSE),0)</f>
        <v>0</v>
      </c>
    </row>
    <row r="3197" spans="1:22" x14ac:dyDescent="0.25">
      <c r="A3197" s="1">
        <v>40756</v>
      </c>
      <c r="B3197" s="3" t="s">
        <v>1</v>
      </c>
      <c r="C3197" s="2">
        <v>40756</v>
      </c>
      <c r="D3197" s="5">
        <f>YEAR(Tabla1[[#This Row],[FECHA]])</f>
        <v>2011</v>
      </c>
      <c r="E3197" s="5">
        <f>IFERROR(VLOOKUP(Tabla1[[#This Row],[FECHA]],'COMPARENDOS TOTALES'!A:D,4,FALSE),0)</f>
        <v>4</v>
      </c>
      <c r="F3197" s="9">
        <f>IFERROR(VLOOKUP(Tabla1[[#This Row],[FECHA]],'COMPARENDOS TOTALES'!A:D,3,FALSE),0)</f>
        <v>1089054</v>
      </c>
      <c r="G3197" s="5">
        <f>IFERROR(VLOOKUP(Tabla1[[#This Row],[FECHA]],EXONERACIONES!A:D,4,FALSE),0)</f>
        <v>0</v>
      </c>
      <c r="H3197" s="9">
        <f>IFERROR(VLOOKUP(Tabla1[[#This Row],[FECHA]],EXONERACIONES!A:D,3,FALSE),0)</f>
        <v>0</v>
      </c>
      <c r="I3197" s="5">
        <f>IFERROR(VLOOKUP(Tabla1[[#This Row],[FECHA]],'SIMIT CON RES'!A:D,4,FALSE),0)</f>
        <v>4</v>
      </c>
      <c r="J3197" s="9">
        <f>IFERROR(VLOOKUP(Tabla1[[#This Row],[FECHA]],'SIMIT CON RES'!A:D,3,FALSE),0)</f>
        <v>1089054</v>
      </c>
      <c r="K3197">
        <f>IFERROR(VLOOKUP(Tabla1[[#This Row],[FECHA]],'SIMIT SIN RES'!A:D,4,FALSE),0)</f>
        <v>0</v>
      </c>
      <c r="L3197" s="9">
        <f>IFERROR(VLOOKUP(Tabla1[[#This Row],[FECHA]],'SIMIT SIN RES'!A:D,3,FALSE),0)</f>
        <v>0</v>
      </c>
      <c r="M3197" s="5">
        <f>IFERROR(VLOOKUP(Tabla1[[#This Row],[FECHA]],'RECAUDOS DE COMPARENDOS'!A:D,4,FALSE),0)</f>
        <v>0</v>
      </c>
      <c r="N3197" s="9">
        <f>IFERROR(VLOOKUP(Tabla1[[#This Row],[FECHA]],'RECAUDOS DE COMPARENDOS'!A:D,3,FALSE),0)</f>
        <v>0</v>
      </c>
      <c r="O3197" s="5">
        <f>IFERROR(VLOOKUP(Tabla1[[#This Row],[FECHA]],'RECAUDOS DE RESOLUCIONES'!A:D,4,FALSE),0)</f>
        <v>0</v>
      </c>
      <c r="P3197" s="9">
        <f>IFERROR(VLOOKUP(Tabla1[[#This Row],[FECHA]],'RECAUDOS DE RESOLUCIONES'!A:D,3,FALSE),0)</f>
        <v>0</v>
      </c>
      <c r="Q319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19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197" s="11">
        <f>IFERROR(VLOOKUP(Tabla1[[#This Row],[FECHA]],'RECAUDOS LOCALES'!A:D,4,FALSE),0)</f>
        <v>2</v>
      </c>
      <c r="T3197" s="9">
        <f>IFERROR(VLOOKUP(Tabla1[[#This Row],[FECHA]],'RECAUDOS LOCALES'!A:D,3,FALSE),0)</f>
        <v>372675</v>
      </c>
      <c r="U3197" s="11">
        <f>IFERROR(VLOOKUP(Tabla1[[#This Row],[FECHA]],'RECAUDOS EXTERNOS'!A:D,4,FALSE),0)</f>
        <v>6</v>
      </c>
      <c r="V3197" s="9">
        <f>IFERROR(VLOOKUP(Tabla1[[#This Row],[FECHA]],'RECAUDOS EXTERNOS'!A:D,3,FALSE),0)</f>
        <v>1762088</v>
      </c>
    </row>
    <row r="3198" spans="1:22" x14ac:dyDescent="0.25">
      <c r="A3198" s="1">
        <v>40757</v>
      </c>
      <c r="B3198" s="3" t="s">
        <v>2</v>
      </c>
      <c r="C3198" s="2">
        <v>40756</v>
      </c>
      <c r="D3198" s="5">
        <f>YEAR(Tabla1[[#This Row],[FECHA]])</f>
        <v>2011</v>
      </c>
      <c r="E3198" s="5">
        <f>IFERROR(VLOOKUP(Tabla1[[#This Row],[FECHA]],'COMPARENDOS TOTALES'!A:D,4,FALSE),0)</f>
        <v>3</v>
      </c>
      <c r="F3198" s="9">
        <f>IFERROR(VLOOKUP(Tabla1[[#This Row],[FECHA]],'COMPARENDOS TOTALES'!A:D,3,FALSE),0)</f>
        <v>946227</v>
      </c>
      <c r="G3198" s="5">
        <f>IFERROR(VLOOKUP(Tabla1[[#This Row],[FECHA]],EXONERACIONES!A:D,4,FALSE),0)</f>
        <v>0</v>
      </c>
      <c r="H3198" s="9">
        <f>IFERROR(VLOOKUP(Tabla1[[#This Row],[FECHA]],EXONERACIONES!A:D,3,FALSE),0)</f>
        <v>0</v>
      </c>
      <c r="I3198" s="5">
        <f>IFERROR(VLOOKUP(Tabla1[[#This Row],[FECHA]],'SIMIT CON RES'!A:D,4,FALSE),0)</f>
        <v>2</v>
      </c>
      <c r="J3198" s="9">
        <f>IFERROR(VLOOKUP(Tabla1[[#This Row],[FECHA]],'SIMIT CON RES'!A:D,3,FALSE),0)</f>
        <v>678427</v>
      </c>
      <c r="K3198">
        <f>IFERROR(VLOOKUP(Tabla1[[#This Row],[FECHA]],'SIMIT SIN RES'!A:D,4,FALSE),0)</f>
        <v>0</v>
      </c>
      <c r="L3198" s="9">
        <f>IFERROR(VLOOKUP(Tabla1[[#This Row],[FECHA]],'SIMIT SIN RES'!A:D,3,FALSE),0)</f>
        <v>0</v>
      </c>
      <c r="M3198" s="5">
        <f>IFERROR(VLOOKUP(Tabla1[[#This Row],[FECHA]],'RECAUDOS DE COMPARENDOS'!A:D,4,FALSE),0)</f>
        <v>1</v>
      </c>
      <c r="N3198" s="9">
        <f>IFERROR(VLOOKUP(Tabla1[[#This Row],[FECHA]],'RECAUDOS DE COMPARENDOS'!A:D,3,FALSE),0)</f>
        <v>267800</v>
      </c>
      <c r="O3198" s="5">
        <f>IFERROR(VLOOKUP(Tabla1[[#This Row],[FECHA]],'RECAUDOS DE RESOLUCIONES'!A:D,4,FALSE),0)</f>
        <v>0</v>
      </c>
      <c r="P3198" s="9">
        <f>IFERROR(VLOOKUP(Tabla1[[#This Row],[FECHA]],'RECAUDOS DE RESOLUCIONES'!A:D,3,FALSE),0)</f>
        <v>0</v>
      </c>
      <c r="Q319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19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198" s="11">
        <f>IFERROR(VLOOKUP(Tabla1[[#This Row],[FECHA]],'RECAUDOS LOCALES'!A:D,4,FALSE),0)</f>
        <v>1</v>
      </c>
      <c r="T3198" s="9">
        <f>IFERROR(VLOOKUP(Tabla1[[#This Row],[FECHA]],'RECAUDOS LOCALES'!A:D,3,FALSE),0)</f>
        <v>115375</v>
      </c>
      <c r="U3198" s="11">
        <f>IFERROR(VLOOKUP(Tabla1[[#This Row],[FECHA]],'RECAUDOS EXTERNOS'!A:D,4,FALSE),0)</f>
        <v>5</v>
      </c>
      <c r="V3198" s="9">
        <f>IFERROR(VLOOKUP(Tabla1[[#This Row],[FECHA]],'RECAUDOS EXTERNOS'!A:D,3,FALSE),0)</f>
        <v>956130</v>
      </c>
    </row>
    <row r="3199" spans="1:22" x14ac:dyDescent="0.25">
      <c r="A3199" s="1">
        <v>40758</v>
      </c>
      <c r="B3199" s="3" t="s">
        <v>3</v>
      </c>
      <c r="C3199" s="2">
        <v>40756</v>
      </c>
      <c r="D3199" s="5">
        <f>YEAR(Tabla1[[#This Row],[FECHA]])</f>
        <v>2011</v>
      </c>
      <c r="E3199" s="5">
        <f>IFERROR(VLOOKUP(Tabla1[[#This Row],[FECHA]],'COMPARENDOS TOTALES'!A:D,4,FALSE),0)</f>
        <v>7</v>
      </c>
      <c r="F3199" s="9">
        <f>IFERROR(VLOOKUP(Tabla1[[#This Row],[FECHA]],'COMPARENDOS TOTALES'!A:D,3,FALSE),0)</f>
        <v>2285227</v>
      </c>
      <c r="G3199" s="5">
        <f>IFERROR(VLOOKUP(Tabla1[[#This Row],[FECHA]],EXONERACIONES!A:D,4,FALSE),0)</f>
        <v>0</v>
      </c>
      <c r="H3199" s="9">
        <f>IFERROR(VLOOKUP(Tabla1[[#This Row],[FECHA]],EXONERACIONES!A:D,3,FALSE),0)</f>
        <v>0</v>
      </c>
      <c r="I3199" s="5">
        <f>IFERROR(VLOOKUP(Tabla1[[#This Row],[FECHA]],'SIMIT CON RES'!A:D,4,FALSE),0)</f>
        <v>4</v>
      </c>
      <c r="J3199" s="9">
        <f>IFERROR(VLOOKUP(Tabla1[[#This Row],[FECHA]],'SIMIT CON RES'!A:D,3,FALSE),0)</f>
        <v>1339000</v>
      </c>
      <c r="K3199">
        <f>IFERROR(VLOOKUP(Tabla1[[#This Row],[FECHA]],'SIMIT SIN RES'!A:D,4,FALSE),0)</f>
        <v>0</v>
      </c>
      <c r="L3199" s="9">
        <f>IFERROR(VLOOKUP(Tabla1[[#This Row],[FECHA]],'SIMIT SIN RES'!A:D,3,FALSE),0)</f>
        <v>0</v>
      </c>
      <c r="M3199" s="5">
        <f>IFERROR(VLOOKUP(Tabla1[[#This Row],[FECHA]],'RECAUDOS DE COMPARENDOS'!A:D,4,FALSE),0)</f>
        <v>1</v>
      </c>
      <c r="N3199" s="9">
        <f>IFERROR(VLOOKUP(Tabla1[[#This Row],[FECHA]],'RECAUDOS DE COMPARENDOS'!A:D,3,FALSE),0)</f>
        <v>267800</v>
      </c>
      <c r="O3199" s="5">
        <f>IFERROR(VLOOKUP(Tabla1[[#This Row],[FECHA]],'RECAUDOS DE RESOLUCIONES'!A:D,4,FALSE),0)</f>
        <v>0</v>
      </c>
      <c r="P3199" s="9">
        <f>IFERROR(VLOOKUP(Tabla1[[#This Row],[FECHA]],'RECAUDOS DE RESOLUCIONES'!A:D,3,FALSE),0)</f>
        <v>0</v>
      </c>
      <c r="Q319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3199" s="9">
        <f>Tabla1[V. COMPARENDOS]-(Tabla1[V. EXONERACIONES]+Tabla1[[#This Row],[V. SIMIT CON RESOLUCION]]+Tabla1[[#This Row],[V. SIMIT SIN RESOLUCION]]+Tabla1[[#This Row],[V. RECAUDOS COMPARENDOS]]+Tabla1[[#This Row],[V. RECAUDOS RESOLUCIONES]])</f>
        <v>678427</v>
      </c>
      <c r="S3199" s="11">
        <f>IFERROR(VLOOKUP(Tabla1[[#This Row],[FECHA]],'RECAUDOS LOCALES'!A:D,4,FALSE),0)</f>
        <v>6</v>
      </c>
      <c r="T3199" s="9">
        <f>IFERROR(VLOOKUP(Tabla1[[#This Row],[FECHA]],'RECAUDOS LOCALES'!A:D,3,FALSE),0)</f>
        <v>849300</v>
      </c>
      <c r="U3199" s="11">
        <f>IFERROR(VLOOKUP(Tabla1[[#This Row],[FECHA]],'RECAUDOS EXTERNOS'!A:D,4,FALSE),0)</f>
        <v>7</v>
      </c>
      <c r="V3199" s="9">
        <f>IFERROR(VLOOKUP(Tabla1[[#This Row],[FECHA]],'RECAUDOS EXTERNOS'!A:D,3,FALSE),0)</f>
        <v>668995</v>
      </c>
    </row>
    <row r="3200" spans="1:22" x14ac:dyDescent="0.25">
      <c r="A3200" s="1">
        <v>40759</v>
      </c>
      <c r="B3200" s="3" t="s">
        <v>6</v>
      </c>
      <c r="C3200" s="2">
        <v>40756</v>
      </c>
      <c r="D3200" s="5">
        <f>YEAR(Tabla1[[#This Row],[FECHA]])</f>
        <v>2011</v>
      </c>
      <c r="E3200" s="5">
        <f>IFERROR(VLOOKUP(Tabla1[[#This Row],[FECHA]],'COMPARENDOS TOTALES'!A:D,4,FALSE),0)</f>
        <v>5</v>
      </c>
      <c r="F3200" s="9">
        <f>IFERROR(VLOOKUP(Tabla1[[#This Row],[FECHA]],'COMPARENDOS TOTALES'!A:D,3,FALSE),0)</f>
        <v>1749627</v>
      </c>
      <c r="G3200" s="5">
        <f>IFERROR(VLOOKUP(Tabla1[[#This Row],[FECHA]],EXONERACIONES!A:D,4,FALSE),0)</f>
        <v>1</v>
      </c>
      <c r="H3200" s="9">
        <f>IFERROR(VLOOKUP(Tabla1[[#This Row],[FECHA]],EXONERACIONES!A:D,3,FALSE),0)</f>
        <v>535600</v>
      </c>
      <c r="I3200" s="5">
        <f>IFERROR(VLOOKUP(Tabla1[[#This Row],[FECHA]],'SIMIT CON RES'!A:D,4,FALSE),0)</f>
        <v>4</v>
      </c>
      <c r="J3200" s="9">
        <f>IFERROR(VLOOKUP(Tabla1[[#This Row],[FECHA]],'SIMIT CON RES'!A:D,3,FALSE),0)</f>
        <v>1214027</v>
      </c>
      <c r="K3200">
        <f>IFERROR(VLOOKUP(Tabla1[[#This Row],[FECHA]],'SIMIT SIN RES'!A:D,4,FALSE),0)</f>
        <v>0</v>
      </c>
      <c r="L3200" s="9">
        <f>IFERROR(VLOOKUP(Tabla1[[#This Row],[FECHA]],'SIMIT SIN RES'!A:D,3,FALSE),0)</f>
        <v>0</v>
      </c>
      <c r="M3200" s="5">
        <f>IFERROR(VLOOKUP(Tabla1[[#This Row],[FECHA]],'RECAUDOS DE COMPARENDOS'!A:D,4,FALSE),0)</f>
        <v>0</v>
      </c>
      <c r="N3200" s="9">
        <f>IFERROR(VLOOKUP(Tabla1[[#This Row],[FECHA]],'RECAUDOS DE COMPARENDOS'!A:D,3,FALSE),0)</f>
        <v>0</v>
      </c>
      <c r="O3200" s="5">
        <f>IFERROR(VLOOKUP(Tabla1[[#This Row],[FECHA]],'RECAUDOS DE RESOLUCIONES'!A:D,4,FALSE),0)</f>
        <v>0</v>
      </c>
      <c r="P3200" s="9">
        <f>IFERROR(VLOOKUP(Tabla1[[#This Row],[FECHA]],'RECAUDOS DE RESOLUCIONES'!A:D,3,FALSE),0)</f>
        <v>0</v>
      </c>
      <c r="Q320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20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200" s="11">
        <f>IFERROR(VLOOKUP(Tabla1[[#This Row],[FECHA]],'RECAUDOS LOCALES'!A:D,4,FALSE),0)</f>
        <v>2</v>
      </c>
      <c r="T3200" s="9">
        <f>IFERROR(VLOOKUP(Tabla1[[#This Row],[FECHA]],'RECAUDOS LOCALES'!A:D,3,FALSE),0)</f>
        <v>249220</v>
      </c>
      <c r="U3200" s="11">
        <f>IFERROR(VLOOKUP(Tabla1[[#This Row],[FECHA]],'RECAUDOS EXTERNOS'!A:D,4,FALSE),0)</f>
        <v>8</v>
      </c>
      <c r="V3200" s="9">
        <f>IFERROR(VLOOKUP(Tabla1[[#This Row],[FECHA]],'RECAUDOS EXTERNOS'!A:D,3,FALSE),0)</f>
        <v>1115943</v>
      </c>
    </row>
    <row r="3201" spans="1:22" x14ac:dyDescent="0.25">
      <c r="A3201" s="1">
        <v>40760</v>
      </c>
      <c r="B3201" s="3" t="s">
        <v>0</v>
      </c>
      <c r="C3201" s="2">
        <v>40756</v>
      </c>
      <c r="D3201" s="5">
        <f>YEAR(Tabla1[[#This Row],[FECHA]])</f>
        <v>2011</v>
      </c>
      <c r="E3201" s="5">
        <f>IFERROR(VLOOKUP(Tabla1[[#This Row],[FECHA]],'COMPARENDOS TOTALES'!A:D,4,FALSE),0)</f>
        <v>7</v>
      </c>
      <c r="F3201" s="9">
        <f>IFERROR(VLOOKUP(Tabla1[[#This Row],[FECHA]],'COMPARENDOS TOTALES'!A:D,3,FALSE),0)</f>
        <v>4017000</v>
      </c>
      <c r="G3201" s="5">
        <f>IFERROR(VLOOKUP(Tabla1[[#This Row],[FECHA]],EXONERACIONES!A:D,4,FALSE),0)</f>
        <v>1</v>
      </c>
      <c r="H3201" s="9">
        <f>IFERROR(VLOOKUP(Tabla1[[#This Row],[FECHA]],EXONERACIONES!A:D,3,FALSE),0)</f>
        <v>803400</v>
      </c>
      <c r="I3201" s="5">
        <f>IFERROR(VLOOKUP(Tabla1[[#This Row],[FECHA]],'SIMIT CON RES'!A:D,4,FALSE),0)</f>
        <v>2</v>
      </c>
      <c r="J3201" s="9">
        <f>IFERROR(VLOOKUP(Tabla1[[#This Row],[FECHA]],'SIMIT CON RES'!A:D,3,FALSE),0)</f>
        <v>1071200</v>
      </c>
      <c r="K3201">
        <f>IFERROR(VLOOKUP(Tabla1[[#This Row],[FECHA]],'SIMIT SIN RES'!A:D,4,FALSE),0)</f>
        <v>0</v>
      </c>
      <c r="L3201" s="9">
        <f>IFERROR(VLOOKUP(Tabla1[[#This Row],[FECHA]],'SIMIT SIN RES'!A:D,3,FALSE),0)</f>
        <v>0</v>
      </c>
      <c r="M3201" s="5">
        <f>IFERROR(VLOOKUP(Tabla1[[#This Row],[FECHA]],'RECAUDOS DE COMPARENDOS'!A:D,4,FALSE),0)</f>
        <v>1</v>
      </c>
      <c r="N3201" s="9">
        <f>IFERROR(VLOOKUP(Tabla1[[#This Row],[FECHA]],'RECAUDOS DE COMPARENDOS'!A:D,3,FALSE),0)</f>
        <v>803400</v>
      </c>
      <c r="O3201" s="5">
        <f>IFERROR(VLOOKUP(Tabla1[[#This Row],[FECHA]],'RECAUDOS DE RESOLUCIONES'!A:D,4,FALSE),0)</f>
        <v>0</v>
      </c>
      <c r="P3201" s="9">
        <f>IFERROR(VLOOKUP(Tabla1[[#This Row],[FECHA]],'RECAUDOS DE RESOLUCIONES'!A:D,3,FALSE),0)</f>
        <v>0</v>
      </c>
      <c r="Q320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3201" s="9">
        <f>Tabla1[V. COMPARENDOS]-(Tabla1[V. EXONERACIONES]+Tabla1[[#This Row],[V. SIMIT CON RESOLUCION]]+Tabla1[[#This Row],[V. SIMIT SIN RESOLUCION]]+Tabla1[[#This Row],[V. RECAUDOS COMPARENDOS]]+Tabla1[[#This Row],[V. RECAUDOS RESOLUCIONES]])</f>
        <v>1339000</v>
      </c>
      <c r="S3201" s="11">
        <f>IFERROR(VLOOKUP(Tabla1[[#This Row],[FECHA]],'RECAUDOS LOCALES'!A:D,4,FALSE),0)</f>
        <v>4</v>
      </c>
      <c r="T3201" s="9">
        <f>IFERROR(VLOOKUP(Tabla1[[#This Row],[FECHA]],'RECAUDOS LOCALES'!A:D,3,FALSE),0)</f>
        <v>713775</v>
      </c>
      <c r="U3201" s="11">
        <f>IFERROR(VLOOKUP(Tabla1[[#This Row],[FECHA]],'RECAUDOS EXTERNOS'!A:D,4,FALSE),0)</f>
        <v>8</v>
      </c>
      <c r="V3201" s="9">
        <f>IFERROR(VLOOKUP(Tabla1[[#This Row],[FECHA]],'RECAUDOS EXTERNOS'!A:D,3,FALSE),0)</f>
        <v>1939906</v>
      </c>
    </row>
    <row r="3202" spans="1:22" x14ac:dyDescent="0.25">
      <c r="A3202" s="1">
        <v>40761</v>
      </c>
      <c r="B3202" s="3" t="s">
        <v>5</v>
      </c>
      <c r="C3202" s="2">
        <v>40756</v>
      </c>
      <c r="D3202" s="5">
        <f>YEAR(Tabla1[[#This Row],[FECHA]])</f>
        <v>2011</v>
      </c>
      <c r="E3202" s="5">
        <f>IFERROR(VLOOKUP(Tabla1[[#This Row],[FECHA]],'COMPARENDOS TOTALES'!A:D,4,FALSE),0)</f>
        <v>10</v>
      </c>
      <c r="F3202" s="9">
        <f>IFERROR(VLOOKUP(Tabla1[[#This Row],[FECHA]],'COMPARENDOS TOTALES'!A:D,3,FALSE),0)</f>
        <v>6445054</v>
      </c>
      <c r="G3202" s="5">
        <f>IFERROR(VLOOKUP(Tabla1[[#This Row],[FECHA]],EXONERACIONES!A:D,4,FALSE),0)</f>
        <v>0</v>
      </c>
      <c r="H3202" s="9">
        <f>IFERROR(VLOOKUP(Tabla1[[#This Row],[FECHA]],EXONERACIONES!A:D,3,FALSE),0)</f>
        <v>0</v>
      </c>
      <c r="I3202" s="5">
        <f>IFERROR(VLOOKUP(Tabla1[[#This Row],[FECHA]],'SIMIT CON RES'!A:D,4,FALSE),0)</f>
        <v>9</v>
      </c>
      <c r="J3202" s="9">
        <f>IFERROR(VLOOKUP(Tabla1[[#This Row],[FECHA]],'SIMIT CON RES'!A:D,3,FALSE),0)</f>
        <v>5641654</v>
      </c>
      <c r="K3202">
        <f>IFERROR(VLOOKUP(Tabla1[[#This Row],[FECHA]],'SIMIT SIN RES'!A:D,4,FALSE),0)</f>
        <v>0</v>
      </c>
      <c r="L3202" s="9">
        <f>IFERROR(VLOOKUP(Tabla1[[#This Row],[FECHA]],'SIMIT SIN RES'!A:D,3,FALSE),0)</f>
        <v>0</v>
      </c>
      <c r="M3202" s="5">
        <f>IFERROR(VLOOKUP(Tabla1[[#This Row],[FECHA]],'RECAUDOS DE COMPARENDOS'!A:D,4,FALSE),0)</f>
        <v>1</v>
      </c>
      <c r="N3202" s="9">
        <f>IFERROR(VLOOKUP(Tabla1[[#This Row],[FECHA]],'RECAUDOS DE COMPARENDOS'!A:D,3,FALSE),0)</f>
        <v>803400</v>
      </c>
      <c r="O3202" s="5">
        <f>IFERROR(VLOOKUP(Tabla1[[#This Row],[FECHA]],'RECAUDOS DE RESOLUCIONES'!A:D,4,FALSE),0)</f>
        <v>0</v>
      </c>
      <c r="P3202" s="9">
        <f>IFERROR(VLOOKUP(Tabla1[[#This Row],[FECHA]],'RECAUDOS DE RESOLUCIONES'!A:D,3,FALSE),0)</f>
        <v>0</v>
      </c>
      <c r="Q320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20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202" s="11">
        <f>IFERROR(VLOOKUP(Tabla1[[#This Row],[FECHA]],'RECAUDOS LOCALES'!A:D,4,FALSE),0)</f>
        <v>0</v>
      </c>
      <c r="T3202" s="9">
        <f>IFERROR(VLOOKUP(Tabla1[[#This Row],[FECHA]],'RECAUDOS LOCALES'!A:D,3,FALSE),0)</f>
        <v>0</v>
      </c>
      <c r="U3202" s="11">
        <f>IFERROR(VLOOKUP(Tabla1[[#This Row],[FECHA]],'RECAUDOS EXTERNOS'!A:D,4,FALSE),0)</f>
        <v>1</v>
      </c>
      <c r="V3202" s="9">
        <f>IFERROR(VLOOKUP(Tabla1[[#This Row],[FECHA]],'RECAUDOS EXTERNOS'!A:D,3,FALSE),0)</f>
        <v>441122</v>
      </c>
    </row>
    <row r="3203" spans="1:22" x14ac:dyDescent="0.25">
      <c r="A3203" s="1">
        <v>40762</v>
      </c>
      <c r="B3203" s="3" t="s">
        <v>4</v>
      </c>
      <c r="C3203" s="2">
        <v>40756</v>
      </c>
      <c r="D3203" s="5">
        <f>YEAR(Tabla1[[#This Row],[FECHA]])</f>
        <v>2011</v>
      </c>
      <c r="E3203" s="5">
        <f>IFERROR(VLOOKUP(Tabla1[[#This Row],[FECHA]],'COMPARENDOS TOTALES'!A:D,4,FALSE),0)</f>
        <v>12</v>
      </c>
      <c r="F3203" s="9">
        <f>IFERROR(VLOOKUP(Tabla1[[#This Row],[FECHA]],'COMPARENDOS TOTALES'!A:D,3,FALSE),0)</f>
        <v>7230600</v>
      </c>
      <c r="G3203" s="5">
        <f>IFERROR(VLOOKUP(Tabla1[[#This Row],[FECHA]],EXONERACIONES!A:D,4,FALSE),0)</f>
        <v>2</v>
      </c>
      <c r="H3203" s="9">
        <f>IFERROR(VLOOKUP(Tabla1[[#This Row],[FECHA]],EXONERACIONES!A:D,3,FALSE),0)</f>
        <v>535600</v>
      </c>
      <c r="I3203" s="5">
        <f>IFERROR(VLOOKUP(Tabla1[[#This Row],[FECHA]],'SIMIT CON RES'!A:D,4,FALSE),0)</f>
        <v>9</v>
      </c>
      <c r="J3203" s="9">
        <f>IFERROR(VLOOKUP(Tabla1[[#This Row],[FECHA]],'SIMIT CON RES'!A:D,3,FALSE),0)</f>
        <v>6427200</v>
      </c>
      <c r="K3203">
        <f>IFERROR(VLOOKUP(Tabla1[[#This Row],[FECHA]],'SIMIT SIN RES'!A:D,4,FALSE),0)</f>
        <v>0</v>
      </c>
      <c r="L3203" s="9">
        <f>IFERROR(VLOOKUP(Tabla1[[#This Row],[FECHA]],'SIMIT SIN RES'!A:D,3,FALSE),0)</f>
        <v>0</v>
      </c>
      <c r="M3203" s="5">
        <f>IFERROR(VLOOKUP(Tabla1[[#This Row],[FECHA]],'RECAUDOS DE COMPARENDOS'!A:D,4,FALSE),0)</f>
        <v>0</v>
      </c>
      <c r="N3203" s="9">
        <f>IFERROR(VLOOKUP(Tabla1[[#This Row],[FECHA]],'RECAUDOS DE COMPARENDOS'!A:D,3,FALSE),0)</f>
        <v>0</v>
      </c>
      <c r="O3203" s="5">
        <f>IFERROR(VLOOKUP(Tabla1[[#This Row],[FECHA]],'RECAUDOS DE RESOLUCIONES'!A:D,4,FALSE),0)</f>
        <v>0</v>
      </c>
      <c r="P3203" s="9">
        <f>IFERROR(VLOOKUP(Tabla1[[#This Row],[FECHA]],'RECAUDOS DE RESOLUCIONES'!A:D,3,FALSE),0)</f>
        <v>0</v>
      </c>
      <c r="Q320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203" s="9">
        <f>Tabla1[V. COMPARENDOS]-(Tabla1[V. EXONERACIONES]+Tabla1[[#This Row],[V. SIMIT CON RESOLUCION]]+Tabla1[[#This Row],[V. SIMIT SIN RESOLUCION]]+Tabla1[[#This Row],[V. RECAUDOS COMPARENDOS]]+Tabla1[[#This Row],[V. RECAUDOS RESOLUCIONES]])</f>
        <v>267800</v>
      </c>
      <c r="S3203" s="11">
        <f>IFERROR(VLOOKUP(Tabla1[[#This Row],[FECHA]],'RECAUDOS LOCALES'!A:D,4,FALSE),0)</f>
        <v>0</v>
      </c>
      <c r="T3203" s="9">
        <f>IFERROR(VLOOKUP(Tabla1[[#This Row],[FECHA]],'RECAUDOS LOCALES'!A:D,3,FALSE),0)</f>
        <v>0</v>
      </c>
      <c r="U3203" s="11">
        <f>IFERROR(VLOOKUP(Tabla1[[#This Row],[FECHA]],'RECAUDOS EXTERNOS'!A:D,4,FALSE),0)</f>
        <v>0</v>
      </c>
      <c r="V3203" s="9">
        <f>IFERROR(VLOOKUP(Tabla1[[#This Row],[FECHA]],'RECAUDOS EXTERNOS'!A:D,3,FALSE),0)</f>
        <v>0</v>
      </c>
    </row>
    <row r="3204" spans="1:22" x14ac:dyDescent="0.25">
      <c r="A3204" s="1">
        <v>40763</v>
      </c>
      <c r="B3204" s="3" t="s">
        <v>1</v>
      </c>
      <c r="C3204" s="2">
        <v>40756</v>
      </c>
      <c r="D3204" s="5">
        <f>YEAR(Tabla1[[#This Row],[FECHA]])</f>
        <v>2011</v>
      </c>
      <c r="E3204" s="5">
        <f>IFERROR(VLOOKUP(Tabla1[[#This Row],[FECHA]],'COMPARENDOS TOTALES'!A:D,4,FALSE),0)</f>
        <v>6</v>
      </c>
      <c r="F3204" s="9">
        <f>IFERROR(VLOOKUP(Tabla1[[#This Row],[FECHA]],'COMPARENDOS TOTALES'!A:D,3,FALSE),0)</f>
        <v>4017000</v>
      </c>
      <c r="G3204" s="5">
        <f>IFERROR(VLOOKUP(Tabla1[[#This Row],[FECHA]],EXONERACIONES!A:D,4,FALSE),0)</f>
        <v>0</v>
      </c>
      <c r="H3204" s="9">
        <f>IFERROR(VLOOKUP(Tabla1[[#This Row],[FECHA]],EXONERACIONES!A:D,3,FALSE),0)</f>
        <v>0</v>
      </c>
      <c r="I3204" s="5">
        <f>IFERROR(VLOOKUP(Tabla1[[#This Row],[FECHA]],'SIMIT CON RES'!A:D,4,FALSE),0)</f>
        <v>4</v>
      </c>
      <c r="J3204" s="9">
        <f>IFERROR(VLOOKUP(Tabla1[[#This Row],[FECHA]],'SIMIT CON RES'!A:D,3,FALSE),0)</f>
        <v>2678000</v>
      </c>
      <c r="K3204">
        <f>IFERROR(VLOOKUP(Tabla1[[#This Row],[FECHA]],'SIMIT SIN RES'!A:D,4,FALSE),0)</f>
        <v>0</v>
      </c>
      <c r="L3204" s="9">
        <f>IFERROR(VLOOKUP(Tabla1[[#This Row],[FECHA]],'SIMIT SIN RES'!A:D,3,FALSE),0)</f>
        <v>0</v>
      </c>
      <c r="M3204" s="5">
        <f>IFERROR(VLOOKUP(Tabla1[[#This Row],[FECHA]],'RECAUDOS DE COMPARENDOS'!A:D,4,FALSE),0)</f>
        <v>0</v>
      </c>
      <c r="N3204" s="9">
        <f>IFERROR(VLOOKUP(Tabla1[[#This Row],[FECHA]],'RECAUDOS DE COMPARENDOS'!A:D,3,FALSE),0)</f>
        <v>0</v>
      </c>
      <c r="O3204" s="5">
        <f>IFERROR(VLOOKUP(Tabla1[[#This Row],[FECHA]],'RECAUDOS DE RESOLUCIONES'!A:D,4,FALSE),0)</f>
        <v>0</v>
      </c>
      <c r="P3204" s="9">
        <f>IFERROR(VLOOKUP(Tabla1[[#This Row],[FECHA]],'RECAUDOS DE RESOLUCIONES'!A:D,3,FALSE),0)</f>
        <v>0</v>
      </c>
      <c r="Q320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3204" s="9">
        <f>Tabla1[V. COMPARENDOS]-(Tabla1[V. EXONERACIONES]+Tabla1[[#This Row],[V. SIMIT CON RESOLUCION]]+Tabla1[[#This Row],[V. SIMIT SIN RESOLUCION]]+Tabla1[[#This Row],[V. RECAUDOS COMPARENDOS]]+Tabla1[[#This Row],[V. RECAUDOS RESOLUCIONES]])</f>
        <v>1339000</v>
      </c>
      <c r="S3204" s="11">
        <f>IFERROR(VLOOKUP(Tabla1[[#This Row],[FECHA]],'RECAUDOS LOCALES'!A:D,4,FALSE),0)</f>
        <v>8</v>
      </c>
      <c r="T3204" s="9">
        <f>IFERROR(VLOOKUP(Tabla1[[#This Row],[FECHA]],'RECAUDOS LOCALES'!A:D,3,FALSE),0)</f>
        <v>1226025</v>
      </c>
      <c r="U3204" s="11">
        <f>IFERROR(VLOOKUP(Tabla1[[#This Row],[FECHA]],'RECAUDOS EXTERNOS'!A:D,4,FALSE),0)</f>
        <v>3</v>
      </c>
      <c r="V3204" s="9">
        <f>IFERROR(VLOOKUP(Tabla1[[#This Row],[FECHA]],'RECAUDOS EXTERNOS'!A:D,3,FALSE),0)</f>
        <v>453806</v>
      </c>
    </row>
    <row r="3205" spans="1:22" x14ac:dyDescent="0.25">
      <c r="A3205" s="1">
        <v>40764</v>
      </c>
      <c r="B3205" s="3" t="s">
        <v>2</v>
      </c>
      <c r="C3205" s="2">
        <v>40756</v>
      </c>
      <c r="D3205" s="5">
        <f>YEAR(Tabla1[[#This Row],[FECHA]])</f>
        <v>2011</v>
      </c>
      <c r="E3205" s="5">
        <f>IFERROR(VLOOKUP(Tabla1[[#This Row],[FECHA]],'COMPARENDOS TOTALES'!A:D,4,FALSE),0)</f>
        <v>6</v>
      </c>
      <c r="F3205" s="9">
        <f>IFERROR(VLOOKUP(Tabla1[[#This Row],[FECHA]],'COMPARENDOS TOTALES'!A:D,3,FALSE),0)</f>
        <v>1356854</v>
      </c>
      <c r="G3205" s="5">
        <f>IFERROR(VLOOKUP(Tabla1[[#This Row],[FECHA]],EXONERACIONES!A:D,4,FALSE),0)</f>
        <v>1</v>
      </c>
      <c r="H3205" s="9">
        <f>IFERROR(VLOOKUP(Tabla1[[#This Row],[FECHA]],EXONERACIONES!A:D,3,FALSE),0)</f>
        <v>267800</v>
      </c>
      <c r="I3205" s="5">
        <f>IFERROR(VLOOKUP(Tabla1[[#This Row],[FECHA]],'SIMIT CON RES'!A:D,4,FALSE),0)</f>
        <v>4</v>
      </c>
      <c r="J3205" s="9">
        <f>IFERROR(VLOOKUP(Tabla1[[#This Row],[FECHA]],'SIMIT CON RES'!A:D,3,FALSE),0)</f>
        <v>946227</v>
      </c>
      <c r="K3205">
        <f>IFERROR(VLOOKUP(Tabla1[[#This Row],[FECHA]],'SIMIT SIN RES'!A:D,4,FALSE),0)</f>
        <v>0</v>
      </c>
      <c r="L3205" s="9">
        <f>IFERROR(VLOOKUP(Tabla1[[#This Row],[FECHA]],'SIMIT SIN RES'!A:D,3,FALSE),0)</f>
        <v>0</v>
      </c>
      <c r="M3205" s="5">
        <f>IFERROR(VLOOKUP(Tabla1[[#This Row],[FECHA]],'RECAUDOS DE COMPARENDOS'!A:D,4,FALSE),0)</f>
        <v>2</v>
      </c>
      <c r="N3205" s="9">
        <f>IFERROR(VLOOKUP(Tabla1[[#This Row],[FECHA]],'RECAUDOS DE COMPARENDOS'!A:D,3,FALSE),0)</f>
        <v>410627</v>
      </c>
      <c r="O3205" s="5">
        <f>IFERROR(VLOOKUP(Tabla1[[#This Row],[FECHA]],'RECAUDOS DE RESOLUCIONES'!A:D,4,FALSE),0)</f>
        <v>0</v>
      </c>
      <c r="P3205" s="9">
        <f>IFERROR(VLOOKUP(Tabla1[[#This Row],[FECHA]],'RECAUDOS DE RESOLUCIONES'!A:D,3,FALSE),0)</f>
        <v>0</v>
      </c>
      <c r="Q320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-1</v>
      </c>
      <c r="R3205" s="9">
        <f>Tabla1[V. COMPARENDOS]-(Tabla1[V. EXONERACIONES]+Tabla1[[#This Row],[V. SIMIT CON RESOLUCION]]+Tabla1[[#This Row],[V. SIMIT SIN RESOLUCION]]+Tabla1[[#This Row],[V. RECAUDOS COMPARENDOS]]+Tabla1[[#This Row],[V. RECAUDOS RESOLUCIONES]])</f>
        <v>-267800</v>
      </c>
      <c r="S3205" s="11">
        <f>IFERROR(VLOOKUP(Tabla1[[#This Row],[FECHA]],'RECAUDOS LOCALES'!A:D,4,FALSE),0)</f>
        <v>4</v>
      </c>
      <c r="T3205" s="9">
        <f>IFERROR(VLOOKUP(Tabla1[[#This Row],[FECHA]],'RECAUDOS LOCALES'!A:D,3,FALSE),0)</f>
        <v>407353</v>
      </c>
      <c r="U3205" s="11">
        <f>IFERROR(VLOOKUP(Tabla1[[#This Row],[FECHA]],'RECAUDOS EXTERNOS'!A:D,4,FALSE),0)</f>
        <v>3</v>
      </c>
      <c r="V3205" s="9">
        <f>IFERROR(VLOOKUP(Tabla1[[#This Row],[FECHA]],'RECAUDOS EXTERNOS'!A:D,3,FALSE),0)</f>
        <v>743067</v>
      </c>
    </row>
    <row r="3206" spans="1:22" x14ac:dyDescent="0.25">
      <c r="A3206" s="1">
        <v>40765</v>
      </c>
      <c r="B3206" s="3" t="s">
        <v>3</v>
      </c>
      <c r="C3206" s="2">
        <v>40756</v>
      </c>
      <c r="D3206" s="5">
        <f>YEAR(Tabla1[[#This Row],[FECHA]])</f>
        <v>2011</v>
      </c>
      <c r="E3206" s="5">
        <f>IFERROR(VLOOKUP(Tabla1[[#This Row],[FECHA]],'COMPARENDOS TOTALES'!A:D,4,FALSE),0)</f>
        <v>0</v>
      </c>
      <c r="F3206" s="9">
        <f>IFERROR(VLOOKUP(Tabla1[[#This Row],[FECHA]],'COMPARENDOS TOTALES'!A:D,3,FALSE),0)</f>
        <v>0</v>
      </c>
      <c r="G3206" s="5">
        <f>IFERROR(VLOOKUP(Tabla1[[#This Row],[FECHA]],EXONERACIONES!A:D,4,FALSE),0)</f>
        <v>0</v>
      </c>
      <c r="H3206" s="9">
        <f>IFERROR(VLOOKUP(Tabla1[[#This Row],[FECHA]],EXONERACIONES!A:D,3,FALSE),0)</f>
        <v>0</v>
      </c>
      <c r="I3206" s="5">
        <f>IFERROR(VLOOKUP(Tabla1[[#This Row],[FECHA]],'SIMIT CON RES'!A:D,4,FALSE),0)</f>
        <v>0</v>
      </c>
      <c r="J3206" s="9">
        <f>IFERROR(VLOOKUP(Tabla1[[#This Row],[FECHA]],'SIMIT CON RES'!A:D,3,FALSE),0)</f>
        <v>0</v>
      </c>
      <c r="K3206">
        <f>IFERROR(VLOOKUP(Tabla1[[#This Row],[FECHA]],'SIMIT SIN RES'!A:D,4,FALSE),0)</f>
        <v>0</v>
      </c>
      <c r="L3206" s="9">
        <f>IFERROR(VLOOKUP(Tabla1[[#This Row],[FECHA]],'SIMIT SIN RES'!A:D,3,FALSE),0)</f>
        <v>0</v>
      </c>
      <c r="M3206" s="5">
        <f>IFERROR(VLOOKUP(Tabla1[[#This Row],[FECHA]],'RECAUDOS DE COMPARENDOS'!A:D,4,FALSE),0)</f>
        <v>0</v>
      </c>
      <c r="N3206" s="9">
        <f>IFERROR(VLOOKUP(Tabla1[[#This Row],[FECHA]],'RECAUDOS DE COMPARENDOS'!A:D,3,FALSE),0)</f>
        <v>0</v>
      </c>
      <c r="O3206" s="5">
        <f>IFERROR(VLOOKUP(Tabla1[[#This Row],[FECHA]],'RECAUDOS DE RESOLUCIONES'!A:D,4,FALSE),0)</f>
        <v>0</v>
      </c>
      <c r="P3206" s="9">
        <f>IFERROR(VLOOKUP(Tabla1[[#This Row],[FECHA]],'RECAUDOS DE RESOLUCIONES'!A:D,3,FALSE),0)</f>
        <v>0</v>
      </c>
      <c r="Q320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20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206" s="11">
        <f>IFERROR(VLOOKUP(Tabla1[[#This Row],[FECHA]],'RECAUDOS LOCALES'!A:D,4,FALSE),0)</f>
        <v>5</v>
      </c>
      <c r="T3206" s="9">
        <f>IFERROR(VLOOKUP(Tabla1[[#This Row],[FECHA]],'RECAUDOS LOCALES'!A:D,3,FALSE),0)</f>
        <v>710188</v>
      </c>
      <c r="U3206" s="11">
        <f>IFERROR(VLOOKUP(Tabla1[[#This Row],[FECHA]],'RECAUDOS EXTERNOS'!A:D,4,FALSE),0)</f>
        <v>6</v>
      </c>
      <c r="V3206" s="9">
        <f>IFERROR(VLOOKUP(Tabla1[[#This Row],[FECHA]],'RECAUDOS EXTERNOS'!A:D,3,FALSE),0)</f>
        <v>1420305</v>
      </c>
    </row>
    <row r="3207" spans="1:22" x14ac:dyDescent="0.25">
      <c r="A3207" s="1">
        <v>40766</v>
      </c>
      <c r="B3207" s="3" t="s">
        <v>6</v>
      </c>
      <c r="C3207" s="2">
        <v>40756</v>
      </c>
      <c r="D3207" s="5">
        <f>YEAR(Tabla1[[#This Row],[FECHA]])</f>
        <v>2011</v>
      </c>
      <c r="E3207" s="5">
        <f>IFERROR(VLOOKUP(Tabla1[[#This Row],[FECHA]],'COMPARENDOS TOTALES'!A:D,4,FALSE),0)</f>
        <v>1</v>
      </c>
      <c r="F3207" s="9">
        <f>IFERROR(VLOOKUP(Tabla1[[#This Row],[FECHA]],'COMPARENDOS TOTALES'!A:D,3,FALSE),0)</f>
        <v>267800</v>
      </c>
      <c r="G3207" s="5">
        <f>IFERROR(VLOOKUP(Tabla1[[#This Row],[FECHA]],EXONERACIONES!A:D,4,FALSE),0)</f>
        <v>0</v>
      </c>
      <c r="H3207" s="9">
        <f>IFERROR(VLOOKUP(Tabla1[[#This Row],[FECHA]],EXONERACIONES!A:D,3,FALSE),0)</f>
        <v>0</v>
      </c>
      <c r="I3207" s="5">
        <f>IFERROR(VLOOKUP(Tabla1[[#This Row],[FECHA]],'SIMIT CON RES'!A:D,4,FALSE),0)</f>
        <v>0</v>
      </c>
      <c r="J3207" s="9">
        <f>IFERROR(VLOOKUP(Tabla1[[#This Row],[FECHA]],'SIMIT CON RES'!A:D,3,FALSE),0)</f>
        <v>0</v>
      </c>
      <c r="K3207">
        <f>IFERROR(VLOOKUP(Tabla1[[#This Row],[FECHA]],'SIMIT SIN RES'!A:D,4,FALSE),0)</f>
        <v>0</v>
      </c>
      <c r="L3207" s="9">
        <f>IFERROR(VLOOKUP(Tabla1[[#This Row],[FECHA]],'SIMIT SIN RES'!A:D,3,FALSE),0)</f>
        <v>0</v>
      </c>
      <c r="M3207" s="5">
        <f>IFERROR(VLOOKUP(Tabla1[[#This Row],[FECHA]],'RECAUDOS DE COMPARENDOS'!A:D,4,FALSE),0)</f>
        <v>0</v>
      </c>
      <c r="N3207" s="9">
        <f>IFERROR(VLOOKUP(Tabla1[[#This Row],[FECHA]],'RECAUDOS DE COMPARENDOS'!A:D,3,FALSE),0)</f>
        <v>0</v>
      </c>
      <c r="O3207" s="5">
        <f>IFERROR(VLOOKUP(Tabla1[[#This Row],[FECHA]],'RECAUDOS DE RESOLUCIONES'!A:D,4,FALSE),0)</f>
        <v>0</v>
      </c>
      <c r="P3207" s="9">
        <f>IFERROR(VLOOKUP(Tabla1[[#This Row],[FECHA]],'RECAUDOS DE RESOLUCIONES'!A:D,3,FALSE),0)</f>
        <v>0</v>
      </c>
      <c r="Q320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207" s="9">
        <f>Tabla1[V. COMPARENDOS]-(Tabla1[V. EXONERACIONES]+Tabla1[[#This Row],[V. SIMIT CON RESOLUCION]]+Tabla1[[#This Row],[V. SIMIT SIN RESOLUCION]]+Tabla1[[#This Row],[V. RECAUDOS COMPARENDOS]]+Tabla1[[#This Row],[V. RECAUDOS RESOLUCIONES]])</f>
        <v>267800</v>
      </c>
      <c r="S3207" s="11">
        <f>IFERROR(VLOOKUP(Tabla1[[#This Row],[FECHA]],'RECAUDOS LOCALES'!A:D,4,FALSE),0)</f>
        <v>1</v>
      </c>
      <c r="T3207" s="9">
        <f>IFERROR(VLOOKUP(Tabla1[[#This Row],[FECHA]],'RECAUDOS LOCALES'!A:D,3,FALSE),0)</f>
        <v>248450</v>
      </c>
      <c r="U3207" s="11">
        <f>IFERROR(VLOOKUP(Tabla1[[#This Row],[FECHA]],'RECAUDOS EXTERNOS'!A:D,4,FALSE),0)</f>
        <v>5</v>
      </c>
      <c r="V3207" s="9">
        <f>IFERROR(VLOOKUP(Tabla1[[#This Row],[FECHA]],'RECAUDOS EXTERNOS'!A:D,3,FALSE),0)</f>
        <v>915970</v>
      </c>
    </row>
    <row r="3208" spans="1:22" x14ac:dyDescent="0.25">
      <c r="A3208" s="1">
        <v>40767</v>
      </c>
      <c r="B3208" s="3" t="s">
        <v>0</v>
      </c>
      <c r="C3208" s="2">
        <v>40756</v>
      </c>
      <c r="D3208" s="5">
        <f>YEAR(Tabla1[[#This Row],[FECHA]])</f>
        <v>2011</v>
      </c>
      <c r="E3208" s="5">
        <f>IFERROR(VLOOKUP(Tabla1[[#This Row],[FECHA]],'COMPARENDOS TOTALES'!A:D,4,FALSE),0)</f>
        <v>4</v>
      </c>
      <c r="F3208" s="9">
        <f>IFERROR(VLOOKUP(Tabla1[[#This Row],[FECHA]],'COMPARENDOS TOTALES'!A:D,3,FALSE),0)</f>
        <v>812327</v>
      </c>
      <c r="G3208" s="5">
        <f>IFERROR(VLOOKUP(Tabla1[[#This Row],[FECHA]],EXONERACIONES!A:D,4,FALSE),0)</f>
        <v>0</v>
      </c>
      <c r="H3208" s="9">
        <f>IFERROR(VLOOKUP(Tabla1[[#This Row],[FECHA]],EXONERACIONES!A:D,3,FALSE),0)</f>
        <v>0</v>
      </c>
      <c r="I3208" s="5">
        <f>IFERROR(VLOOKUP(Tabla1[[#This Row],[FECHA]],'SIMIT CON RES'!A:D,4,FALSE),0)</f>
        <v>2</v>
      </c>
      <c r="J3208" s="9">
        <f>IFERROR(VLOOKUP(Tabla1[[#This Row],[FECHA]],'SIMIT CON RES'!A:D,3,FALSE),0)</f>
        <v>410627</v>
      </c>
      <c r="K3208">
        <f>IFERROR(VLOOKUP(Tabla1[[#This Row],[FECHA]],'SIMIT SIN RES'!A:D,4,FALSE),0)</f>
        <v>0</v>
      </c>
      <c r="L3208" s="9">
        <f>IFERROR(VLOOKUP(Tabla1[[#This Row],[FECHA]],'SIMIT SIN RES'!A:D,3,FALSE),0)</f>
        <v>0</v>
      </c>
      <c r="M3208" s="5">
        <f>IFERROR(VLOOKUP(Tabla1[[#This Row],[FECHA]],'RECAUDOS DE COMPARENDOS'!A:D,4,FALSE),0)</f>
        <v>2</v>
      </c>
      <c r="N3208" s="9">
        <f>IFERROR(VLOOKUP(Tabla1[[#This Row],[FECHA]],'RECAUDOS DE COMPARENDOS'!A:D,3,FALSE),0)</f>
        <v>401700</v>
      </c>
      <c r="O3208" s="5">
        <f>IFERROR(VLOOKUP(Tabla1[[#This Row],[FECHA]],'RECAUDOS DE RESOLUCIONES'!A:D,4,FALSE),0)</f>
        <v>0</v>
      </c>
      <c r="P3208" s="9">
        <f>IFERROR(VLOOKUP(Tabla1[[#This Row],[FECHA]],'RECAUDOS DE RESOLUCIONES'!A:D,3,FALSE),0)</f>
        <v>0</v>
      </c>
      <c r="Q320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20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208" s="11">
        <f>IFERROR(VLOOKUP(Tabla1[[#This Row],[FECHA]],'RECAUDOS LOCALES'!A:D,4,FALSE),0)</f>
        <v>5</v>
      </c>
      <c r="T3208" s="9">
        <f>IFERROR(VLOOKUP(Tabla1[[#This Row],[FECHA]],'RECAUDOS LOCALES'!A:D,3,FALSE),0)</f>
        <v>973525</v>
      </c>
      <c r="U3208" s="11">
        <f>IFERROR(VLOOKUP(Tabla1[[#This Row],[FECHA]],'RECAUDOS EXTERNOS'!A:D,4,FALSE),0)</f>
        <v>2</v>
      </c>
      <c r="V3208" s="9">
        <f>IFERROR(VLOOKUP(Tabla1[[#This Row],[FECHA]],'RECAUDOS EXTERNOS'!A:D,3,FALSE),0)</f>
        <v>282519</v>
      </c>
    </row>
    <row r="3209" spans="1:22" x14ac:dyDescent="0.25">
      <c r="A3209" s="1">
        <v>40768</v>
      </c>
      <c r="B3209" s="3" t="s">
        <v>5</v>
      </c>
      <c r="C3209" s="2">
        <v>40756</v>
      </c>
      <c r="D3209" s="5">
        <f>YEAR(Tabla1[[#This Row],[FECHA]])</f>
        <v>2011</v>
      </c>
      <c r="E3209" s="5">
        <f>IFERROR(VLOOKUP(Tabla1[[#This Row],[FECHA]],'COMPARENDOS TOTALES'!A:D,4,FALSE),0)</f>
        <v>11</v>
      </c>
      <c r="F3209" s="9">
        <f>IFERROR(VLOOKUP(Tabla1[[#This Row],[FECHA]],'COMPARENDOS TOTALES'!A:D,3,FALSE),0)</f>
        <v>7498400</v>
      </c>
      <c r="G3209" s="5">
        <f>IFERROR(VLOOKUP(Tabla1[[#This Row],[FECHA]],EXONERACIONES!A:D,4,FALSE),0)</f>
        <v>0</v>
      </c>
      <c r="H3209" s="9">
        <f>IFERROR(VLOOKUP(Tabla1[[#This Row],[FECHA]],EXONERACIONES!A:D,3,FALSE),0)</f>
        <v>0</v>
      </c>
      <c r="I3209" s="5">
        <f>IFERROR(VLOOKUP(Tabla1[[#This Row],[FECHA]],'SIMIT CON RES'!A:D,4,FALSE),0)</f>
        <v>10</v>
      </c>
      <c r="J3209" s="9">
        <f>IFERROR(VLOOKUP(Tabla1[[#This Row],[FECHA]],'SIMIT CON RES'!A:D,3,FALSE),0)</f>
        <v>6695000</v>
      </c>
      <c r="K3209">
        <f>IFERROR(VLOOKUP(Tabla1[[#This Row],[FECHA]],'SIMIT SIN RES'!A:D,4,FALSE),0)</f>
        <v>0</v>
      </c>
      <c r="L3209" s="9">
        <f>IFERROR(VLOOKUP(Tabla1[[#This Row],[FECHA]],'SIMIT SIN RES'!A:D,3,FALSE),0)</f>
        <v>0</v>
      </c>
      <c r="M3209" s="5">
        <f>IFERROR(VLOOKUP(Tabla1[[#This Row],[FECHA]],'RECAUDOS DE COMPARENDOS'!A:D,4,FALSE),0)</f>
        <v>0</v>
      </c>
      <c r="N3209" s="9">
        <f>IFERROR(VLOOKUP(Tabla1[[#This Row],[FECHA]],'RECAUDOS DE COMPARENDOS'!A:D,3,FALSE),0)</f>
        <v>0</v>
      </c>
      <c r="O3209" s="5">
        <f>IFERROR(VLOOKUP(Tabla1[[#This Row],[FECHA]],'RECAUDOS DE RESOLUCIONES'!A:D,4,FALSE),0)</f>
        <v>0</v>
      </c>
      <c r="P3209" s="9">
        <f>IFERROR(VLOOKUP(Tabla1[[#This Row],[FECHA]],'RECAUDOS DE RESOLUCIONES'!A:D,3,FALSE),0)</f>
        <v>0</v>
      </c>
      <c r="Q320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209" s="9">
        <f>Tabla1[V. COMPARENDOS]-(Tabla1[V. EXONERACIONES]+Tabla1[[#This Row],[V. SIMIT CON RESOLUCION]]+Tabla1[[#This Row],[V. SIMIT SIN RESOLUCION]]+Tabla1[[#This Row],[V. RECAUDOS COMPARENDOS]]+Tabla1[[#This Row],[V. RECAUDOS RESOLUCIONES]])</f>
        <v>803400</v>
      </c>
      <c r="S3209" s="11">
        <f>IFERROR(VLOOKUP(Tabla1[[#This Row],[FECHA]],'RECAUDOS LOCALES'!A:D,4,FALSE),0)</f>
        <v>0</v>
      </c>
      <c r="T3209" s="9">
        <f>IFERROR(VLOOKUP(Tabla1[[#This Row],[FECHA]],'RECAUDOS LOCALES'!A:D,3,FALSE),0)</f>
        <v>0</v>
      </c>
      <c r="U3209" s="11">
        <f>IFERROR(VLOOKUP(Tabla1[[#This Row],[FECHA]],'RECAUDOS EXTERNOS'!A:D,4,FALSE),0)</f>
        <v>0</v>
      </c>
      <c r="V3209" s="9">
        <f>IFERROR(VLOOKUP(Tabla1[[#This Row],[FECHA]],'RECAUDOS EXTERNOS'!A:D,3,FALSE),0)</f>
        <v>0</v>
      </c>
    </row>
    <row r="3210" spans="1:22" x14ac:dyDescent="0.25">
      <c r="A3210" s="1">
        <v>40769</v>
      </c>
      <c r="B3210" s="3" t="s">
        <v>4</v>
      </c>
      <c r="C3210" s="2">
        <v>40756</v>
      </c>
      <c r="D3210" s="5">
        <f>YEAR(Tabla1[[#This Row],[FECHA]])</f>
        <v>2011</v>
      </c>
      <c r="E3210" s="5">
        <f>IFERROR(VLOOKUP(Tabla1[[#This Row],[FECHA]],'COMPARENDOS TOTALES'!A:D,4,FALSE),0)</f>
        <v>10</v>
      </c>
      <c r="F3210" s="9">
        <f>IFERROR(VLOOKUP(Tabla1[[#This Row],[FECHA]],'COMPARENDOS TOTALES'!A:D,3,FALSE),0)</f>
        <v>4579381</v>
      </c>
      <c r="G3210" s="5">
        <f>IFERROR(VLOOKUP(Tabla1[[#This Row],[FECHA]],EXONERACIONES!A:D,4,FALSE),0)</f>
        <v>0</v>
      </c>
      <c r="H3210" s="9">
        <f>IFERROR(VLOOKUP(Tabla1[[#This Row],[FECHA]],EXONERACIONES!A:D,3,FALSE),0)</f>
        <v>0</v>
      </c>
      <c r="I3210" s="5">
        <f>IFERROR(VLOOKUP(Tabla1[[#This Row],[FECHA]],'SIMIT CON RES'!A:D,4,FALSE),0)</f>
        <v>8</v>
      </c>
      <c r="J3210" s="9">
        <f>IFERROR(VLOOKUP(Tabla1[[#This Row],[FECHA]],'SIMIT CON RES'!A:D,3,FALSE),0)</f>
        <v>4034854</v>
      </c>
      <c r="K3210">
        <f>IFERROR(VLOOKUP(Tabla1[[#This Row],[FECHA]],'SIMIT SIN RES'!A:D,4,FALSE),0)</f>
        <v>0</v>
      </c>
      <c r="L3210" s="9">
        <f>IFERROR(VLOOKUP(Tabla1[[#This Row],[FECHA]],'SIMIT SIN RES'!A:D,3,FALSE),0)</f>
        <v>0</v>
      </c>
      <c r="M3210" s="5">
        <f>IFERROR(VLOOKUP(Tabla1[[#This Row],[FECHA]],'RECAUDOS DE COMPARENDOS'!A:D,4,FALSE),0)</f>
        <v>1</v>
      </c>
      <c r="N3210" s="9">
        <f>IFERROR(VLOOKUP(Tabla1[[#This Row],[FECHA]],'RECAUDOS DE COMPARENDOS'!A:D,3,FALSE),0)</f>
        <v>401700</v>
      </c>
      <c r="O3210" s="5">
        <f>IFERROR(VLOOKUP(Tabla1[[#This Row],[FECHA]],'RECAUDOS DE RESOLUCIONES'!A:D,4,FALSE),0)</f>
        <v>0</v>
      </c>
      <c r="P3210" s="9">
        <f>IFERROR(VLOOKUP(Tabla1[[#This Row],[FECHA]],'RECAUDOS DE RESOLUCIONES'!A:D,3,FALSE),0)</f>
        <v>0</v>
      </c>
      <c r="Q321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210" s="9">
        <f>Tabla1[V. COMPARENDOS]-(Tabla1[V. EXONERACIONES]+Tabla1[[#This Row],[V. SIMIT CON RESOLUCION]]+Tabla1[[#This Row],[V. SIMIT SIN RESOLUCION]]+Tabla1[[#This Row],[V. RECAUDOS COMPARENDOS]]+Tabla1[[#This Row],[V. RECAUDOS RESOLUCIONES]])</f>
        <v>142827</v>
      </c>
      <c r="S3210" s="11">
        <f>IFERROR(VLOOKUP(Tabla1[[#This Row],[FECHA]],'RECAUDOS LOCALES'!A:D,4,FALSE),0)</f>
        <v>0</v>
      </c>
      <c r="T3210" s="9">
        <f>IFERROR(VLOOKUP(Tabla1[[#This Row],[FECHA]],'RECAUDOS LOCALES'!A:D,3,FALSE),0)</f>
        <v>0</v>
      </c>
      <c r="U3210" s="11">
        <f>IFERROR(VLOOKUP(Tabla1[[#This Row],[FECHA]],'RECAUDOS EXTERNOS'!A:D,4,FALSE),0)</f>
        <v>0</v>
      </c>
      <c r="V3210" s="9">
        <f>IFERROR(VLOOKUP(Tabla1[[#This Row],[FECHA]],'RECAUDOS EXTERNOS'!A:D,3,FALSE),0)</f>
        <v>0</v>
      </c>
    </row>
    <row r="3211" spans="1:22" x14ac:dyDescent="0.25">
      <c r="A3211" s="1">
        <v>40770</v>
      </c>
      <c r="B3211" s="3" t="s">
        <v>1</v>
      </c>
      <c r="C3211" s="2">
        <v>40756</v>
      </c>
      <c r="D3211" s="5">
        <f>YEAR(Tabla1[[#This Row],[FECHA]])</f>
        <v>2011</v>
      </c>
      <c r="E3211" s="5">
        <f>IFERROR(VLOOKUP(Tabla1[[#This Row],[FECHA]],'COMPARENDOS TOTALES'!A:D,4,FALSE),0)</f>
        <v>9</v>
      </c>
      <c r="F3211" s="9">
        <f>IFERROR(VLOOKUP(Tabla1[[#This Row],[FECHA]],'COMPARENDOS TOTALES'!A:D,3,FALSE),0)</f>
        <v>3758127</v>
      </c>
      <c r="G3211" s="5">
        <f>IFERROR(VLOOKUP(Tabla1[[#This Row],[FECHA]],EXONERACIONES!A:D,4,FALSE),0)</f>
        <v>1</v>
      </c>
      <c r="H3211" s="9">
        <f>IFERROR(VLOOKUP(Tabla1[[#This Row],[FECHA]],EXONERACIONES!A:D,3,FALSE),0)</f>
        <v>267800</v>
      </c>
      <c r="I3211" s="5">
        <f>IFERROR(VLOOKUP(Tabla1[[#This Row],[FECHA]],'SIMIT CON RES'!A:D,4,FALSE),0)</f>
        <v>4</v>
      </c>
      <c r="J3211" s="9">
        <f>IFERROR(VLOOKUP(Tabla1[[#This Row],[FECHA]],'SIMIT CON RES'!A:D,3,FALSE),0)</f>
        <v>1339000</v>
      </c>
      <c r="K3211">
        <f>IFERROR(VLOOKUP(Tabla1[[#This Row],[FECHA]],'SIMIT SIN RES'!A:D,4,FALSE),0)</f>
        <v>0</v>
      </c>
      <c r="L3211" s="9">
        <f>IFERROR(VLOOKUP(Tabla1[[#This Row],[FECHA]],'SIMIT SIN RES'!A:D,3,FALSE),0)</f>
        <v>0</v>
      </c>
      <c r="M3211" s="5">
        <f>IFERROR(VLOOKUP(Tabla1[[#This Row],[FECHA]],'RECAUDOS DE COMPARENDOS'!A:D,4,FALSE),0)</f>
        <v>1</v>
      </c>
      <c r="N3211" s="9">
        <f>IFERROR(VLOOKUP(Tabla1[[#This Row],[FECHA]],'RECAUDOS DE COMPARENDOS'!A:D,3,FALSE),0)</f>
        <v>401700</v>
      </c>
      <c r="O3211" s="5">
        <f>IFERROR(VLOOKUP(Tabla1[[#This Row],[FECHA]],'RECAUDOS DE RESOLUCIONES'!A:D,4,FALSE),0)</f>
        <v>0</v>
      </c>
      <c r="P3211" s="9">
        <f>IFERROR(VLOOKUP(Tabla1[[#This Row],[FECHA]],'RECAUDOS DE RESOLUCIONES'!A:D,3,FALSE),0)</f>
        <v>0</v>
      </c>
      <c r="Q321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3211" s="9">
        <f>Tabla1[V. COMPARENDOS]-(Tabla1[V. EXONERACIONES]+Tabla1[[#This Row],[V. SIMIT CON RESOLUCION]]+Tabla1[[#This Row],[V. SIMIT SIN RESOLUCION]]+Tabla1[[#This Row],[V. RECAUDOS COMPARENDOS]]+Tabla1[[#This Row],[V. RECAUDOS RESOLUCIONES]])</f>
        <v>1749627</v>
      </c>
      <c r="S3211" s="11">
        <f>IFERROR(VLOOKUP(Tabla1[[#This Row],[FECHA]],'RECAUDOS LOCALES'!A:D,4,FALSE),0)</f>
        <v>0</v>
      </c>
      <c r="T3211" s="9">
        <f>IFERROR(VLOOKUP(Tabla1[[#This Row],[FECHA]],'RECAUDOS LOCALES'!A:D,3,FALSE),0)</f>
        <v>0</v>
      </c>
      <c r="U3211" s="11">
        <f>IFERROR(VLOOKUP(Tabla1[[#This Row],[FECHA]],'RECAUDOS EXTERNOS'!A:D,4,FALSE),0)</f>
        <v>0</v>
      </c>
      <c r="V3211" s="9">
        <f>IFERROR(VLOOKUP(Tabla1[[#This Row],[FECHA]],'RECAUDOS EXTERNOS'!A:D,3,FALSE),0)</f>
        <v>0</v>
      </c>
    </row>
    <row r="3212" spans="1:22" x14ac:dyDescent="0.25">
      <c r="A3212" s="1">
        <v>40771</v>
      </c>
      <c r="B3212" s="3" t="s">
        <v>2</v>
      </c>
      <c r="C3212" s="2">
        <v>40756</v>
      </c>
      <c r="D3212" s="5">
        <f>YEAR(Tabla1[[#This Row],[FECHA]])</f>
        <v>2011</v>
      </c>
      <c r="E3212" s="5">
        <f>IFERROR(VLOOKUP(Tabla1[[#This Row],[FECHA]],'COMPARENDOS TOTALES'!A:D,4,FALSE),0)</f>
        <v>2</v>
      </c>
      <c r="F3212" s="9">
        <f>IFERROR(VLOOKUP(Tabla1[[#This Row],[FECHA]],'COMPARENDOS TOTALES'!A:D,3,FALSE),0)</f>
        <v>410627</v>
      </c>
      <c r="G3212" s="5">
        <f>IFERROR(VLOOKUP(Tabla1[[#This Row],[FECHA]],EXONERACIONES!A:D,4,FALSE),0)</f>
        <v>0</v>
      </c>
      <c r="H3212" s="9">
        <f>IFERROR(VLOOKUP(Tabla1[[#This Row],[FECHA]],EXONERACIONES!A:D,3,FALSE),0)</f>
        <v>0</v>
      </c>
      <c r="I3212" s="5">
        <f>IFERROR(VLOOKUP(Tabla1[[#This Row],[FECHA]],'SIMIT CON RES'!A:D,4,FALSE),0)</f>
        <v>1</v>
      </c>
      <c r="J3212" s="9">
        <f>IFERROR(VLOOKUP(Tabla1[[#This Row],[FECHA]],'SIMIT CON RES'!A:D,3,FALSE),0)</f>
        <v>142827</v>
      </c>
      <c r="K3212">
        <f>IFERROR(VLOOKUP(Tabla1[[#This Row],[FECHA]],'SIMIT SIN RES'!A:D,4,FALSE),0)</f>
        <v>0</v>
      </c>
      <c r="L3212" s="9">
        <f>IFERROR(VLOOKUP(Tabla1[[#This Row],[FECHA]],'SIMIT SIN RES'!A:D,3,FALSE),0)</f>
        <v>0</v>
      </c>
      <c r="M3212" s="5">
        <f>IFERROR(VLOOKUP(Tabla1[[#This Row],[FECHA]],'RECAUDOS DE COMPARENDOS'!A:D,4,FALSE),0)</f>
        <v>0</v>
      </c>
      <c r="N3212" s="9">
        <f>IFERROR(VLOOKUP(Tabla1[[#This Row],[FECHA]],'RECAUDOS DE COMPARENDOS'!A:D,3,FALSE),0)</f>
        <v>0</v>
      </c>
      <c r="O3212" s="5">
        <f>IFERROR(VLOOKUP(Tabla1[[#This Row],[FECHA]],'RECAUDOS DE RESOLUCIONES'!A:D,4,FALSE),0)</f>
        <v>0</v>
      </c>
      <c r="P3212" s="9">
        <f>IFERROR(VLOOKUP(Tabla1[[#This Row],[FECHA]],'RECAUDOS DE RESOLUCIONES'!A:D,3,FALSE),0)</f>
        <v>0</v>
      </c>
      <c r="Q321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212" s="9">
        <f>Tabla1[V. COMPARENDOS]-(Tabla1[V. EXONERACIONES]+Tabla1[[#This Row],[V. SIMIT CON RESOLUCION]]+Tabla1[[#This Row],[V. SIMIT SIN RESOLUCION]]+Tabla1[[#This Row],[V. RECAUDOS COMPARENDOS]]+Tabla1[[#This Row],[V. RECAUDOS RESOLUCIONES]])</f>
        <v>267800</v>
      </c>
      <c r="S3212" s="11">
        <f>IFERROR(VLOOKUP(Tabla1[[#This Row],[FECHA]],'RECAUDOS LOCALES'!A:D,4,FALSE),0)</f>
        <v>3</v>
      </c>
      <c r="T3212" s="9">
        <f>IFERROR(VLOOKUP(Tabla1[[#This Row],[FECHA]],'RECAUDOS LOCALES'!A:D,3,FALSE),0)</f>
        <v>918775</v>
      </c>
      <c r="U3212" s="11">
        <f>IFERROR(VLOOKUP(Tabla1[[#This Row],[FECHA]],'RECAUDOS EXTERNOS'!A:D,4,FALSE),0)</f>
        <v>4</v>
      </c>
      <c r="V3212" s="9">
        <f>IFERROR(VLOOKUP(Tabla1[[#This Row],[FECHA]],'RECAUDOS EXTERNOS'!A:D,3,FALSE),0)</f>
        <v>1190802</v>
      </c>
    </row>
    <row r="3213" spans="1:22" x14ac:dyDescent="0.25">
      <c r="A3213" s="1">
        <v>40772</v>
      </c>
      <c r="B3213" s="3" t="s">
        <v>3</v>
      </c>
      <c r="C3213" s="2">
        <v>40756</v>
      </c>
      <c r="D3213" s="5">
        <f>YEAR(Tabla1[[#This Row],[FECHA]])</f>
        <v>2011</v>
      </c>
      <c r="E3213" s="5">
        <f>IFERROR(VLOOKUP(Tabla1[[#This Row],[FECHA]],'COMPARENDOS TOTALES'!A:D,4,FALSE),0)</f>
        <v>8</v>
      </c>
      <c r="F3213" s="9">
        <f>IFERROR(VLOOKUP(Tabla1[[#This Row],[FECHA]],'COMPARENDOS TOTALES'!A:D,3,FALSE),0)</f>
        <v>3481400</v>
      </c>
      <c r="G3213" s="5">
        <f>IFERROR(VLOOKUP(Tabla1[[#This Row],[FECHA]],EXONERACIONES!A:D,4,FALSE),0)</f>
        <v>0</v>
      </c>
      <c r="H3213" s="9">
        <f>IFERROR(VLOOKUP(Tabla1[[#This Row],[FECHA]],EXONERACIONES!A:D,3,FALSE),0)</f>
        <v>0</v>
      </c>
      <c r="I3213" s="5">
        <f>IFERROR(VLOOKUP(Tabla1[[#This Row],[FECHA]],'SIMIT CON RES'!A:D,4,FALSE),0)</f>
        <v>1</v>
      </c>
      <c r="J3213" s="9">
        <f>IFERROR(VLOOKUP(Tabla1[[#This Row],[FECHA]],'SIMIT CON RES'!A:D,3,FALSE),0)</f>
        <v>803400</v>
      </c>
      <c r="K3213">
        <f>IFERROR(VLOOKUP(Tabla1[[#This Row],[FECHA]],'SIMIT SIN RES'!A:D,4,FALSE),0)</f>
        <v>0</v>
      </c>
      <c r="L3213" s="9">
        <f>IFERROR(VLOOKUP(Tabla1[[#This Row],[FECHA]],'SIMIT SIN RES'!A:D,3,FALSE),0)</f>
        <v>0</v>
      </c>
      <c r="M3213" s="5">
        <f>IFERROR(VLOOKUP(Tabla1[[#This Row],[FECHA]],'RECAUDOS DE COMPARENDOS'!A:D,4,FALSE),0)</f>
        <v>1</v>
      </c>
      <c r="N3213" s="9">
        <f>IFERROR(VLOOKUP(Tabla1[[#This Row],[FECHA]],'RECAUDOS DE COMPARENDOS'!A:D,3,FALSE),0)</f>
        <v>267800</v>
      </c>
      <c r="O3213" s="5">
        <f>IFERROR(VLOOKUP(Tabla1[[#This Row],[FECHA]],'RECAUDOS DE RESOLUCIONES'!A:D,4,FALSE),0)</f>
        <v>0</v>
      </c>
      <c r="P3213" s="9">
        <f>IFERROR(VLOOKUP(Tabla1[[#This Row],[FECHA]],'RECAUDOS DE RESOLUCIONES'!A:D,3,FALSE),0)</f>
        <v>0</v>
      </c>
      <c r="Q321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3213" s="9">
        <f>Tabla1[V. COMPARENDOS]-(Tabla1[V. EXONERACIONES]+Tabla1[[#This Row],[V. SIMIT CON RESOLUCION]]+Tabla1[[#This Row],[V. SIMIT SIN RESOLUCION]]+Tabla1[[#This Row],[V. RECAUDOS COMPARENDOS]]+Tabla1[[#This Row],[V. RECAUDOS RESOLUCIONES]])</f>
        <v>2410200</v>
      </c>
      <c r="S3213" s="11">
        <f>IFERROR(VLOOKUP(Tabla1[[#This Row],[FECHA]],'RECAUDOS LOCALES'!A:D,4,FALSE),0)</f>
        <v>0</v>
      </c>
      <c r="T3213" s="9">
        <f>IFERROR(VLOOKUP(Tabla1[[#This Row],[FECHA]],'RECAUDOS LOCALES'!A:D,3,FALSE),0)</f>
        <v>0</v>
      </c>
      <c r="U3213" s="11">
        <f>IFERROR(VLOOKUP(Tabla1[[#This Row],[FECHA]],'RECAUDOS EXTERNOS'!A:D,4,FALSE),0)</f>
        <v>3</v>
      </c>
      <c r="V3213" s="9">
        <f>IFERROR(VLOOKUP(Tabla1[[#This Row],[FECHA]],'RECAUDOS EXTERNOS'!A:D,3,FALSE),0)</f>
        <v>491308</v>
      </c>
    </row>
    <row r="3214" spans="1:22" x14ac:dyDescent="0.25">
      <c r="A3214" s="1">
        <v>40773</v>
      </c>
      <c r="B3214" s="3" t="s">
        <v>6</v>
      </c>
      <c r="C3214" s="2">
        <v>40756</v>
      </c>
      <c r="D3214" s="5">
        <f>YEAR(Tabla1[[#This Row],[FECHA]])</f>
        <v>2011</v>
      </c>
      <c r="E3214" s="5">
        <f>IFERROR(VLOOKUP(Tabla1[[#This Row],[FECHA]],'COMPARENDOS TOTALES'!A:D,4,FALSE),0)</f>
        <v>6</v>
      </c>
      <c r="F3214" s="9">
        <f>IFERROR(VLOOKUP(Tabla1[[#This Row],[FECHA]],'COMPARENDOS TOTALES'!A:D,3,FALSE),0)</f>
        <v>1481827</v>
      </c>
      <c r="G3214" s="5">
        <f>IFERROR(VLOOKUP(Tabla1[[#This Row],[FECHA]],EXONERACIONES!A:D,4,FALSE),0)</f>
        <v>0</v>
      </c>
      <c r="H3214" s="9">
        <f>IFERROR(VLOOKUP(Tabla1[[#This Row],[FECHA]],EXONERACIONES!A:D,3,FALSE),0)</f>
        <v>0</v>
      </c>
      <c r="I3214" s="5">
        <f>IFERROR(VLOOKUP(Tabla1[[#This Row],[FECHA]],'SIMIT CON RES'!A:D,4,FALSE),0)</f>
        <v>5</v>
      </c>
      <c r="J3214" s="9">
        <f>IFERROR(VLOOKUP(Tabla1[[#This Row],[FECHA]],'SIMIT CON RES'!A:D,3,FALSE),0)</f>
        <v>1214027</v>
      </c>
      <c r="K3214">
        <f>IFERROR(VLOOKUP(Tabla1[[#This Row],[FECHA]],'SIMIT SIN RES'!A:D,4,FALSE),0)</f>
        <v>0</v>
      </c>
      <c r="L3214" s="9">
        <f>IFERROR(VLOOKUP(Tabla1[[#This Row],[FECHA]],'SIMIT SIN RES'!A:D,3,FALSE),0)</f>
        <v>0</v>
      </c>
      <c r="M3214" s="5">
        <f>IFERROR(VLOOKUP(Tabla1[[#This Row],[FECHA]],'RECAUDOS DE COMPARENDOS'!A:D,4,FALSE),0)</f>
        <v>0</v>
      </c>
      <c r="N3214" s="9">
        <f>IFERROR(VLOOKUP(Tabla1[[#This Row],[FECHA]],'RECAUDOS DE COMPARENDOS'!A:D,3,FALSE),0)</f>
        <v>0</v>
      </c>
      <c r="O3214" s="5">
        <f>IFERROR(VLOOKUP(Tabla1[[#This Row],[FECHA]],'RECAUDOS DE RESOLUCIONES'!A:D,4,FALSE),0)</f>
        <v>1</v>
      </c>
      <c r="P3214" s="9">
        <f>IFERROR(VLOOKUP(Tabla1[[#This Row],[FECHA]],'RECAUDOS DE RESOLUCIONES'!A:D,3,FALSE),0)</f>
        <v>267800</v>
      </c>
      <c r="Q321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21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214" s="11">
        <f>IFERROR(VLOOKUP(Tabla1[[#This Row],[FECHA]],'RECAUDOS LOCALES'!A:D,4,FALSE),0)</f>
        <v>4</v>
      </c>
      <c r="T3214" s="9">
        <f>IFERROR(VLOOKUP(Tabla1[[#This Row],[FECHA]],'RECAUDOS LOCALES'!A:D,3,FALSE),0)</f>
        <v>510125</v>
      </c>
      <c r="U3214" s="11">
        <f>IFERROR(VLOOKUP(Tabla1[[#This Row],[FECHA]],'RECAUDOS EXTERNOS'!A:D,4,FALSE),0)</f>
        <v>7</v>
      </c>
      <c r="V3214" s="9">
        <f>IFERROR(VLOOKUP(Tabla1[[#This Row],[FECHA]],'RECAUDOS EXTERNOS'!A:D,3,FALSE),0)</f>
        <v>1239660</v>
      </c>
    </row>
    <row r="3215" spans="1:22" x14ac:dyDescent="0.25">
      <c r="A3215" s="1">
        <v>40774</v>
      </c>
      <c r="B3215" s="3" t="s">
        <v>0</v>
      </c>
      <c r="C3215" s="2">
        <v>40756</v>
      </c>
      <c r="D3215" s="5">
        <f>YEAR(Tabla1[[#This Row],[FECHA]])</f>
        <v>2011</v>
      </c>
      <c r="E3215" s="5">
        <f>IFERROR(VLOOKUP(Tabla1[[#This Row],[FECHA]],'COMPARENDOS TOTALES'!A:D,4,FALSE),0)</f>
        <v>1</v>
      </c>
      <c r="F3215" s="9">
        <f>IFERROR(VLOOKUP(Tabla1[[#This Row],[FECHA]],'COMPARENDOS TOTALES'!A:D,3,FALSE),0)</f>
        <v>142827</v>
      </c>
      <c r="G3215" s="5">
        <f>IFERROR(VLOOKUP(Tabla1[[#This Row],[FECHA]],EXONERACIONES!A:D,4,FALSE),0)</f>
        <v>0</v>
      </c>
      <c r="H3215" s="9">
        <f>IFERROR(VLOOKUP(Tabla1[[#This Row],[FECHA]],EXONERACIONES!A:D,3,FALSE),0)</f>
        <v>0</v>
      </c>
      <c r="I3215" s="5">
        <f>IFERROR(VLOOKUP(Tabla1[[#This Row],[FECHA]],'SIMIT CON RES'!A:D,4,FALSE),0)</f>
        <v>0</v>
      </c>
      <c r="J3215" s="9">
        <f>IFERROR(VLOOKUP(Tabla1[[#This Row],[FECHA]],'SIMIT CON RES'!A:D,3,FALSE),0)</f>
        <v>0</v>
      </c>
      <c r="K3215">
        <f>IFERROR(VLOOKUP(Tabla1[[#This Row],[FECHA]],'SIMIT SIN RES'!A:D,4,FALSE),0)</f>
        <v>0</v>
      </c>
      <c r="L3215" s="9">
        <f>IFERROR(VLOOKUP(Tabla1[[#This Row],[FECHA]],'SIMIT SIN RES'!A:D,3,FALSE),0)</f>
        <v>0</v>
      </c>
      <c r="M3215" s="5">
        <f>IFERROR(VLOOKUP(Tabla1[[#This Row],[FECHA]],'RECAUDOS DE COMPARENDOS'!A:D,4,FALSE),0)</f>
        <v>0</v>
      </c>
      <c r="N3215" s="9">
        <f>IFERROR(VLOOKUP(Tabla1[[#This Row],[FECHA]],'RECAUDOS DE COMPARENDOS'!A:D,3,FALSE),0)</f>
        <v>0</v>
      </c>
      <c r="O3215" s="5">
        <f>IFERROR(VLOOKUP(Tabla1[[#This Row],[FECHA]],'RECAUDOS DE RESOLUCIONES'!A:D,4,FALSE),0)</f>
        <v>0</v>
      </c>
      <c r="P3215" s="9">
        <f>IFERROR(VLOOKUP(Tabla1[[#This Row],[FECHA]],'RECAUDOS DE RESOLUCIONES'!A:D,3,FALSE),0)</f>
        <v>0</v>
      </c>
      <c r="Q321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215" s="9">
        <f>Tabla1[V. COMPARENDOS]-(Tabla1[V. EXONERACIONES]+Tabla1[[#This Row],[V. SIMIT CON RESOLUCION]]+Tabla1[[#This Row],[V. SIMIT SIN RESOLUCION]]+Tabla1[[#This Row],[V. RECAUDOS COMPARENDOS]]+Tabla1[[#This Row],[V. RECAUDOS RESOLUCIONES]])</f>
        <v>142827</v>
      </c>
      <c r="S3215" s="11">
        <f>IFERROR(VLOOKUP(Tabla1[[#This Row],[FECHA]],'RECAUDOS LOCALES'!A:D,4,FALSE),0)</f>
        <v>2</v>
      </c>
      <c r="T3215" s="9">
        <f>IFERROR(VLOOKUP(Tabla1[[#This Row],[FECHA]],'RECAUDOS LOCALES'!A:D,3,FALSE),0)</f>
        <v>202566</v>
      </c>
      <c r="U3215" s="11">
        <f>IFERROR(VLOOKUP(Tabla1[[#This Row],[FECHA]],'RECAUDOS EXTERNOS'!A:D,4,FALSE),0)</f>
        <v>5</v>
      </c>
      <c r="V3215" s="9">
        <f>IFERROR(VLOOKUP(Tabla1[[#This Row],[FECHA]],'RECAUDOS EXTERNOS'!A:D,3,FALSE),0)</f>
        <v>1296653</v>
      </c>
    </row>
    <row r="3216" spans="1:22" x14ac:dyDescent="0.25">
      <c r="A3216" s="1">
        <v>40775</v>
      </c>
      <c r="B3216" s="3" t="s">
        <v>5</v>
      </c>
      <c r="C3216" s="2">
        <v>40756</v>
      </c>
      <c r="D3216" s="5">
        <f>YEAR(Tabla1[[#This Row],[FECHA]])</f>
        <v>2011</v>
      </c>
      <c r="E3216" s="5">
        <f>IFERROR(VLOOKUP(Tabla1[[#This Row],[FECHA]],'COMPARENDOS TOTALES'!A:D,4,FALSE),0)</f>
        <v>8</v>
      </c>
      <c r="F3216" s="9">
        <f>IFERROR(VLOOKUP(Tabla1[[#This Row],[FECHA]],'COMPARENDOS TOTALES'!A:D,3,FALSE),0)</f>
        <v>4570454</v>
      </c>
      <c r="G3216" s="5">
        <f>IFERROR(VLOOKUP(Tabla1[[#This Row],[FECHA]],EXONERACIONES!A:D,4,FALSE),0)</f>
        <v>0</v>
      </c>
      <c r="H3216" s="9">
        <f>IFERROR(VLOOKUP(Tabla1[[#This Row],[FECHA]],EXONERACIONES!A:D,3,FALSE),0)</f>
        <v>0</v>
      </c>
      <c r="I3216" s="5">
        <f>IFERROR(VLOOKUP(Tabla1[[#This Row],[FECHA]],'SIMIT CON RES'!A:D,4,FALSE),0)</f>
        <v>8</v>
      </c>
      <c r="J3216" s="9">
        <f>IFERROR(VLOOKUP(Tabla1[[#This Row],[FECHA]],'SIMIT CON RES'!A:D,3,FALSE),0)</f>
        <v>4570454</v>
      </c>
      <c r="K3216">
        <f>IFERROR(VLOOKUP(Tabla1[[#This Row],[FECHA]],'SIMIT SIN RES'!A:D,4,FALSE),0)</f>
        <v>0</v>
      </c>
      <c r="L3216" s="9">
        <f>IFERROR(VLOOKUP(Tabla1[[#This Row],[FECHA]],'SIMIT SIN RES'!A:D,3,FALSE),0)</f>
        <v>0</v>
      </c>
      <c r="M3216" s="5">
        <f>IFERROR(VLOOKUP(Tabla1[[#This Row],[FECHA]],'RECAUDOS DE COMPARENDOS'!A:D,4,FALSE),0)</f>
        <v>0</v>
      </c>
      <c r="N3216" s="9">
        <f>IFERROR(VLOOKUP(Tabla1[[#This Row],[FECHA]],'RECAUDOS DE COMPARENDOS'!A:D,3,FALSE),0)</f>
        <v>0</v>
      </c>
      <c r="O3216" s="5">
        <f>IFERROR(VLOOKUP(Tabla1[[#This Row],[FECHA]],'RECAUDOS DE RESOLUCIONES'!A:D,4,FALSE),0)</f>
        <v>0</v>
      </c>
      <c r="P3216" s="9">
        <f>IFERROR(VLOOKUP(Tabla1[[#This Row],[FECHA]],'RECAUDOS DE RESOLUCIONES'!A:D,3,FALSE),0)</f>
        <v>0</v>
      </c>
      <c r="Q321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21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216" s="11">
        <f>IFERROR(VLOOKUP(Tabla1[[#This Row],[FECHA]],'RECAUDOS LOCALES'!A:D,4,FALSE),0)</f>
        <v>1</v>
      </c>
      <c r="T3216" s="9">
        <f>IFERROR(VLOOKUP(Tabla1[[#This Row],[FECHA]],'RECAUDOS LOCALES'!A:D,3,FALSE),0)</f>
        <v>535600</v>
      </c>
      <c r="U3216" s="11">
        <f>IFERROR(VLOOKUP(Tabla1[[#This Row],[FECHA]],'RECAUDOS EXTERNOS'!A:D,4,FALSE),0)</f>
        <v>0</v>
      </c>
      <c r="V3216" s="9">
        <f>IFERROR(VLOOKUP(Tabla1[[#This Row],[FECHA]],'RECAUDOS EXTERNOS'!A:D,3,FALSE),0)</f>
        <v>0</v>
      </c>
    </row>
    <row r="3217" spans="1:22" x14ac:dyDescent="0.25">
      <c r="A3217" s="1">
        <v>40776</v>
      </c>
      <c r="B3217" s="3" t="s">
        <v>4</v>
      </c>
      <c r="C3217" s="2">
        <v>40756</v>
      </c>
      <c r="D3217" s="5">
        <f>YEAR(Tabla1[[#This Row],[FECHA]])</f>
        <v>2011</v>
      </c>
      <c r="E3217" s="5">
        <f>IFERROR(VLOOKUP(Tabla1[[#This Row],[FECHA]],'COMPARENDOS TOTALES'!A:D,4,FALSE),0)</f>
        <v>20</v>
      </c>
      <c r="F3217" s="9">
        <f>IFERROR(VLOOKUP(Tabla1[[#This Row],[FECHA]],'COMPARENDOS TOTALES'!A:D,3,FALSE),0)</f>
        <v>9837189</v>
      </c>
      <c r="G3217" s="5">
        <f>IFERROR(VLOOKUP(Tabla1[[#This Row],[FECHA]],EXONERACIONES!A:D,4,FALSE),0)</f>
        <v>1</v>
      </c>
      <c r="H3217" s="9">
        <f>IFERROR(VLOOKUP(Tabla1[[#This Row],[FECHA]],EXONERACIONES!A:D,3,FALSE),0)</f>
        <v>142827</v>
      </c>
      <c r="I3217" s="5">
        <f>IFERROR(VLOOKUP(Tabla1[[#This Row],[FECHA]],'SIMIT CON RES'!A:D,4,FALSE),0)</f>
        <v>11</v>
      </c>
      <c r="J3217" s="9">
        <f>IFERROR(VLOOKUP(Tabla1[[#This Row],[FECHA]],'SIMIT CON RES'!A:D,3,FALSE),0)</f>
        <v>6195108</v>
      </c>
      <c r="K3217">
        <f>IFERROR(VLOOKUP(Tabla1[[#This Row],[FECHA]],'SIMIT SIN RES'!A:D,4,FALSE),0)</f>
        <v>0</v>
      </c>
      <c r="L3217" s="9">
        <f>IFERROR(VLOOKUP(Tabla1[[#This Row],[FECHA]],'SIMIT SIN RES'!A:D,3,FALSE),0)</f>
        <v>0</v>
      </c>
      <c r="M3217" s="5">
        <f>IFERROR(VLOOKUP(Tabla1[[#This Row],[FECHA]],'RECAUDOS DE COMPARENDOS'!A:D,4,FALSE),0)</f>
        <v>3</v>
      </c>
      <c r="N3217" s="9">
        <f>IFERROR(VLOOKUP(Tabla1[[#This Row],[FECHA]],'RECAUDOS DE COMPARENDOS'!A:D,3,FALSE),0)</f>
        <v>1339000</v>
      </c>
      <c r="O3217" s="5">
        <f>IFERROR(VLOOKUP(Tabla1[[#This Row],[FECHA]],'RECAUDOS DE RESOLUCIONES'!A:D,4,FALSE),0)</f>
        <v>0</v>
      </c>
      <c r="P3217" s="9">
        <f>IFERROR(VLOOKUP(Tabla1[[#This Row],[FECHA]],'RECAUDOS DE RESOLUCIONES'!A:D,3,FALSE),0)</f>
        <v>0</v>
      </c>
      <c r="Q321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3217" s="9">
        <f>Tabla1[V. COMPARENDOS]-(Tabla1[V. EXONERACIONES]+Tabla1[[#This Row],[V. SIMIT CON RESOLUCION]]+Tabla1[[#This Row],[V. SIMIT SIN RESOLUCION]]+Tabla1[[#This Row],[V. RECAUDOS COMPARENDOS]]+Tabla1[[#This Row],[V. RECAUDOS RESOLUCIONES]])</f>
        <v>2160254</v>
      </c>
      <c r="S3217" s="11">
        <f>IFERROR(VLOOKUP(Tabla1[[#This Row],[FECHA]],'RECAUDOS LOCALES'!A:D,4,FALSE),0)</f>
        <v>0</v>
      </c>
      <c r="T3217" s="9">
        <f>IFERROR(VLOOKUP(Tabla1[[#This Row],[FECHA]],'RECAUDOS LOCALES'!A:D,3,FALSE),0)</f>
        <v>0</v>
      </c>
      <c r="U3217" s="11">
        <f>IFERROR(VLOOKUP(Tabla1[[#This Row],[FECHA]],'RECAUDOS EXTERNOS'!A:D,4,FALSE),0)</f>
        <v>0</v>
      </c>
      <c r="V3217" s="9">
        <f>IFERROR(VLOOKUP(Tabla1[[#This Row],[FECHA]],'RECAUDOS EXTERNOS'!A:D,3,FALSE),0)</f>
        <v>0</v>
      </c>
    </row>
    <row r="3218" spans="1:22" x14ac:dyDescent="0.25">
      <c r="A3218" s="1">
        <v>40777</v>
      </c>
      <c r="B3218" s="3" t="s">
        <v>1</v>
      </c>
      <c r="C3218" s="2">
        <v>40756</v>
      </c>
      <c r="D3218" s="5">
        <f>YEAR(Tabla1[[#This Row],[FECHA]])</f>
        <v>2011</v>
      </c>
      <c r="E3218" s="5">
        <f>IFERROR(VLOOKUP(Tabla1[[#This Row],[FECHA]],'COMPARENDOS TOTALES'!A:D,4,FALSE),0)</f>
        <v>8</v>
      </c>
      <c r="F3218" s="9">
        <f>IFERROR(VLOOKUP(Tabla1[[#This Row],[FECHA]],'COMPARENDOS TOTALES'!A:D,3,FALSE),0)</f>
        <v>4034854</v>
      </c>
      <c r="G3218" s="5">
        <f>IFERROR(VLOOKUP(Tabla1[[#This Row],[FECHA]],EXONERACIONES!A:D,4,FALSE),0)</f>
        <v>0</v>
      </c>
      <c r="H3218" s="9">
        <f>IFERROR(VLOOKUP(Tabla1[[#This Row],[FECHA]],EXONERACIONES!A:D,3,FALSE),0)</f>
        <v>0</v>
      </c>
      <c r="I3218" s="5">
        <f>IFERROR(VLOOKUP(Tabla1[[#This Row],[FECHA]],'SIMIT CON RES'!A:D,4,FALSE),0)</f>
        <v>5</v>
      </c>
      <c r="J3218" s="9">
        <f>IFERROR(VLOOKUP(Tabla1[[#This Row],[FECHA]],'SIMIT CON RES'!A:D,3,FALSE),0)</f>
        <v>2160254</v>
      </c>
      <c r="K3218">
        <f>IFERROR(VLOOKUP(Tabla1[[#This Row],[FECHA]],'SIMIT SIN RES'!A:D,4,FALSE),0)</f>
        <v>0</v>
      </c>
      <c r="L3218" s="9">
        <f>IFERROR(VLOOKUP(Tabla1[[#This Row],[FECHA]],'SIMIT SIN RES'!A:D,3,FALSE),0)</f>
        <v>0</v>
      </c>
      <c r="M3218" s="5">
        <f>IFERROR(VLOOKUP(Tabla1[[#This Row],[FECHA]],'RECAUDOS DE COMPARENDOS'!A:D,4,FALSE),0)</f>
        <v>2</v>
      </c>
      <c r="N3218" s="9">
        <f>IFERROR(VLOOKUP(Tabla1[[#This Row],[FECHA]],'RECAUDOS DE COMPARENDOS'!A:D,3,FALSE),0)</f>
        <v>1071200</v>
      </c>
      <c r="O3218" s="5">
        <f>IFERROR(VLOOKUP(Tabla1[[#This Row],[FECHA]],'RECAUDOS DE RESOLUCIONES'!A:D,4,FALSE),0)</f>
        <v>0</v>
      </c>
      <c r="P3218" s="9">
        <f>IFERROR(VLOOKUP(Tabla1[[#This Row],[FECHA]],'RECAUDOS DE RESOLUCIONES'!A:D,3,FALSE),0)</f>
        <v>0</v>
      </c>
      <c r="Q321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218" s="9">
        <f>Tabla1[V. COMPARENDOS]-(Tabla1[V. EXONERACIONES]+Tabla1[[#This Row],[V. SIMIT CON RESOLUCION]]+Tabla1[[#This Row],[V. SIMIT SIN RESOLUCION]]+Tabla1[[#This Row],[V. RECAUDOS COMPARENDOS]]+Tabla1[[#This Row],[V. RECAUDOS RESOLUCIONES]])</f>
        <v>803400</v>
      </c>
      <c r="S3218" s="11">
        <f>IFERROR(VLOOKUP(Tabla1[[#This Row],[FECHA]],'RECAUDOS LOCALES'!A:D,4,FALSE),0)</f>
        <v>5</v>
      </c>
      <c r="T3218" s="9">
        <f>IFERROR(VLOOKUP(Tabla1[[#This Row],[FECHA]],'RECAUDOS LOCALES'!A:D,3,FALSE),0)</f>
        <v>1320475</v>
      </c>
      <c r="U3218" s="11">
        <f>IFERROR(VLOOKUP(Tabla1[[#This Row],[FECHA]],'RECAUDOS EXTERNOS'!A:D,4,FALSE),0)</f>
        <v>1</v>
      </c>
      <c r="V3218" s="9">
        <f>IFERROR(VLOOKUP(Tabla1[[#This Row],[FECHA]],'RECAUDOS EXTERNOS'!A:D,3,FALSE),0)</f>
        <v>115080</v>
      </c>
    </row>
    <row r="3219" spans="1:22" x14ac:dyDescent="0.25">
      <c r="A3219" s="1">
        <v>40778</v>
      </c>
      <c r="B3219" s="3" t="s">
        <v>2</v>
      </c>
      <c r="C3219" s="2">
        <v>40756</v>
      </c>
      <c r="D3219" s="5">
        <f>YEAR(Tabla1[[#This Row],[FECHA]])</f>
        <v>2011</v>
      </c>
      <c r="E3219" s="5">
        <f>IFERROR(VLOOKUP(Tabla1[[#This Row],[FECHA]],'COMPARENDOS TOTALES'!A:D,4,FALSE),0)</f>
        <v>5</v>
      </c>
      <c r="F3219" s="9">
        <f>IFERROR(VLOOKUP(Tabla1[[#This Row],[FECHA]],'COMPARENDOS TOTALES'!A:D,3,FALSE),0)</f>
        <v>1874600</v>
      </c>
      <c r="G3219" s="5">
        <f>IFERROR(VLOOKUP(Tabla1[[#This Row],[FECHA]],EXONERACIONES!A:D,4,FALSE),0)</f>
        <v>0</v>
      </c>
      <c r="H3219" s="9">
        <f>IFERROR(VLOOKUP(Tabla1[[#This Row],[FECHA]],EXONERACIONES!A:D,3,FALSE),0)</f>
        <v>0</v>
      </c>
      <c r="I3219" s="5">
        <f>IFERROR(VLOOKUP(Tabla1[[#This Row],[FECHA]],'SIMIT CON RES'!A:D,4,FALSE),0)</f>
        <v>3</v>
      </c>
      <c r="J3219" s="9">
        <f>IFERROR(VLOOKUP(Tabla1[[#This Row],[FECHA]],'SIMIT CON RES'!A:D,3,FALSE),0)</f>
        <v>1339000</v>
      </c>
      <c r="K3219">
        <f>IFERROR(VLOOKUP(Tabla1[[#This Row],[FECHA]],'SIMIT SIN RES'!A:D,4,FALSE),0)</f>
        <v>0</v>
      </c>
      <c r="L3219" s="9">
        <f>IFERROR(VLOOKUP(Tabla1[[#This Row],[FECHA]],'SIMIT SIN RES'!A:D,3,FALSE),0)</f>
        <v>0</v>
      </c>
      <c r="M3219" s="5">
        <f>IFERROR(VLOOKUP(Tabla1[[#This Row],[FECHA]],'RECAUDOS DE COMPARENDOS'!A:D,4,FALSE),0)</f>
        <v>1</v>
      </c>
      <c r="N3219" s="9">
        <f>IFERROR(VLOOKUP(Tabla1[[#This Row],[FECHA]],'RECAUDOS DE COMPARENDOS'!A:D,3,FALSE),0)</f>
        <v>267800</v>
      </c>
      <c r="O3219" s="5">
        <f>IFERROR(VLOOKUP(Tabla1[[#This Row],[FECHA]],'RECAUDOS DE RESOLUCIONES'!A:D,4,FALSE),0)</f>
        <v>0</v>
      </c>
      <c r="P3219" s="9">
        <f>IFERROR(VLOOKUP(Tabla1[[#This Row],[FECHA]],'RECAUDOS DE RESOLUCIONES'!A:D,3,FALSE),0)</f>
        <v>0</v>
      </c>
      <c r="Q321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219" s="9">
        <f>Tabla1[V. COMPARENDOS]-(Tabla1[V. EXONERACIONES]+Tabla1[[#This Row],[V. SIMIT CON RESOLUCION]]+Tabla1[[#This Row],[V. SIMIT SIN RESOLUCION]]+Tabla1[[#This Row],[V. RECAUDOS COMPARENDOS]]+Tabla1[[#This Row],[V. RECAUDOS RESOLUCIONES]])</f>
        <v>267800</v>
      </c>
      <c r="S3219" s="11">
        <f>IFERROR(VLOOKUP(Tabla1[[#This Row],[FECHA]],'RECAUDOS LOCALES'!A:D,4,FALSE),0)</f>
        <v>0</v>
      </c>
      <c r="T3219" s="9">
        <f>IFERROR(VLOOKUP(Tabla1[[#This Row],[FECHA]],'RECAUDOS LOCALES'!A:D,3,FALSE),0)</f>
        <v>0</v>
      </c>
      <c r="U3219" s="11">
        <f>IFERROR(VLOOKUP(Tabla1[[#This Row],[FECHA]],'RECAUDOS EXTERNOS'!A:D,4,FALSE),0)</f>
        <v>0</v>
      </c>
      <c r="V3219" s="9">
        <f>IFERROR(VLOOKUP(Tabla1[[#This Row],[FECHA]],'RECAUDOS EXTERNOS'!A:D,3,FALSE),0)</f>
        <v>0</v>
      </c>
    </row>
    <row r="3220" spans="1:22" x14ac:dyDescent="0.25">
      <c r="A3220" s="1">
        <v>40779</v>
      </c>
      <c r="B3220" s="3" t="s">
        <v>3</v>
      </c>
      <c r="C3220" s="2">
        <v>40756</v>
      </c>
      <c r="D3220" s="5">
        <f>YEAR(Tabla1[[#This Row],[FECHA]])</f>
        <v>2011</v>
      </c>
      <c r="E3220" s="5">
        <f>IFERROR(VLOOKUP(Tabla1[[#This Row],[FECHA]],'COMPARENDOS TOTALES'!A:D,4,FALSE),0)</f>
        <v>6</v>
      </c>
      <c r="F3220" s="9">
        <f>IFERROR(VLOOKUP(Tabla1[[#This Row],[FECHA]],'COMPARENDOS TOTALES'!A:D,3,FALSE),0)</f>
        <v>1106908</v>
      </c>
      <c r="G3220" s="5">
        <f>IFERROR(VLOOKUP(Tabla1[[#This Row],[FECHA]],EXONERACIONES!A:D,4,FALSE),0)</f>
        <v>0</v>
      </c>
      <c r="H3220" s="9">
        <f>IFERROR(VLOOKUP(Tabla1[[#This Row],[FECHA]],EXONERACIONES!A:D,3,FALSE),0)</f>
        <v>0</v>
      </c>
      <c r="I3220" s="5">
        <f>IFERROR(VLOOKUP(Tabla1[[#This Row],[FECHA]],'SIMIT CON RES'!A:D,4,FALSE),0)</f>
        <v>4</v>
      </c>
      <c r="J3220" s="9">
        <f>IFERROR(VLOOKUP(Tabla1[[#This Row],[FECHA]],'SIMIT CON RES'!A:D,3,FALSE),0)</f>
        <v>571308</v>
      </c>
      <c r="K3220">
        <f>IFERROR(VLOOKUP(Tabla1[[#This Row],[FECHA]],'SIMIT SIN RES'!A:D,4,FALSE),0)</f>
        <v>0</v>
      </c>
      <c r="L3220" s="9">
        <f>IFERROR(VLOOKUP(Tabla1[[#This Row],[FECHA]],'SIMIT SIN RES'!A:D,3,FALSE),0)</f>
        <v>0</v>
      </c>
      <c r="M3220" s="5">
        <f>IFERROR(VLOOKUP(Tabla1[[#This Row],[FECHA]],'RECAUDOS DE COMPARENDOS'!A:D,4,FALSE),0)</f>
        <v>0</v>
      </c>
      <c r="N3220" s="9">
        <f>IFERROR(VLOOKUP(Tabla1[[#This Row],[FECHA]],'RECAUDOS DE COMPARENDOS'!A:D,3,FALSE),0)</f>
        <v>0</v>
      </c>
      <c r="O3220" s="5">
        <f>IFERROR(VLOOKUP(Tabla1[[#This Row],[FECHA]],'RECAUDOS DE RESOLUCIONES'!A:D,4,FALSE),0)</f>
        <v>0</v>
      </c>
      <c r="P3220" s="9">
        <f>IFERROR(VLOOKUP(Tabla1[[#This Row],[FECHA]],'RECAUDOS DE RESOLUCIONES'!A:D,3,FALSE),0)</f>
        <v>0</v>
      </c>
      <c r="Q322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3220" s="9">
        <f>Tabla1[V. COMPARENDOS]-(Tabla1[V. EXONERACIONES]+Tabla1[[#This Row],[V. SIMIT CON RESOLUCION]]+Tabla1[[#This Row],[V. SIMIT SIN RESOLUCION]]+Tabla1[[#This Row],[V. RECAUDOS COMPARENDOS]]+Tabla1[[#This Row],[V. RECAUDOS RESOLUCIONES]])</f>
        <v>535600</v>
      </c>
      <c r="S3220" s="11">
        <f>IFERROR(VLOOKUP(Tabla1[[#This Row],[FECHA]],'RECAUDOS LOCALES'!A:D,4,FALSE),0)</f>
        <v>2</v>
      </c>
      <c r="T3220" s="9">
        <f>IFERROR(VLOOKUP(Tabla1[[#This Row],[FECHA]],'RECAUDOS LOCALES'!A:D,3,FALSE),0)</f>
        <v>195433</v>
      </c>
      <c r="U3220" s="11">
        <f>IFERROR(VLOOKUP(Tabla1[[#This Row],[FECHA]],'RECAUDOS EXTERNOS'!A:D,4,FALSE),0)</f>
        <v>6</v>
      </c>
      <c r="V3220" s="9">
        <f>IFERROR(VLOOKUP(Tabla1[[#This Row],[FECHA]],'RECAUDOS EXTERNOS'!A:D,3,FALSE),0)</f>
        <v>1379271</v>
      </c>
    </row>
    <row r="3221" spans="1:22" x14ac:dyDescent="0.25">
      <c r="A3221" s="1">
        <v>40780</v>
      </c>
      <c r="B3221" s="3" t="s">
        <v>6</v>
      </c>
      <c r="C3221" s="2">
        <v>40756</v>
      </c>
      <c r="D3221" s="5">
        <f>YEAR(Tabla1[[#This Row],[FECHA]])</f>
        <v>2011</v>
      </c>
      <c r="E3221" s="5">
        <f>IFERROR(VLOOKUP(Tabla1[[#This Row],[FECHA]],'COMPARENDOS TOTALES'!A:D,4,FALSE),0)</f>
        <v>0</v>
      </c>
      <c r="F3221" s="9">
        <f>IFERROR(VLOOKUP(Tabla1[[#This Row],[FECHA]],'COMPARENDOS TOTALES'!A:D,3,FALSE),0)</f>
        <v>0</v>
      </c>
      <c r="G3221" s="5">
        <f>IFERROR(VLOOKUP(Tabla1[[#This Row],[FECHA]],EXONERACIONES!A:D,4,FALSE),0)</f>
        <v>0</v>
      </c>
      <c r="H3221" s="9">
        <f>IFERROR(VLOOKUP(Tabla1[[#This Row],[FECHA]],EXONERACIONES!A:D,3,FALSE),0)</f>
        <v>0</v>
      </c>
      <c r="I3221" s="5">
        <f>IFERROR(VLOOKUP(Tabla1[[#This Row],[FECHA]],'SIMIT CON RES'!A:D,4,FALSE),0)</f>
        <v>0</v>
      </c>
      <c r="J3221" s="9">
        <f>IFERROR(VLOOKUP(Tabla1[[#This Row],[FECHA]],'SIMIT CON RES'!A:D,3,FALSE),0)</f>
        <v>0</v>
      </c>
      <c r="K3221">
        <f>IFERROR(VLOOKUP(Tabla1[[#This Row],[FECHA]],'SIMIT SIN RES'!A:D,4,FALSE),0)</f>
        <v>0</v>
      </c>
      <c r="L3221" s="9">
        <f>IFERROR(VLOOKUP(Tabla1[[#This Row],[FECHA]],'SIMIT SIN RES'!A:D,3,FALSE),0)</f>
        <v>0</v>
      </c>
      <c r="M3221" s="5">
        <f>IFERROR(VLOOKUP(Tabla1[[#This Row],[FECHA]],'RECAUDOS DE COMPARENDOS'!A:D,4,FALSE),0)</f>
        <v>0</v>
      </c>
      <c r="N3221" s="9">
        <f>IFERROR(VLOOKUP(Tabla1[[#This Row],[FECHA]],'RECAUDOS DE COMPARENDOS'!A:D,3,FALSE),0)</f>
        <v>0</v>
      </c>
      <c r="O3221" s="5">
        <f>IFERROR(VLOOKUP(Tabla1[[#This Row],[FECHA]],'RECAUDOS DE RESOLUCIONES'!A:D,4,FALSE),0)</f>
        <v>0</v>
      </c>
      <c r="P3221" s="9">
        <f>IFERROR(VLOOKUP(Tabla1[[#This Row],[FECHA]],'RECAUDOS DE RESOLUCIONES'!A:D,3,FALSE),0)</f>
        <v>0</v>
      </c>
      <c r="Q322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22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221" s="11">
        <f>IFERROR(VLOOKUP(Tabla1[[#This Row],[FECHA]],'RECAUDOS LOCALES'!A:D,4,FALSE),0)</f>
        <v>1</v>
      </c>
      <c r="T3221" s="9">
        <f>IFERROR(VLOOKUP(Tabla1[[#This Row],[FECHA]],'RECAUDOS LOCALES'!A:D,3,FALSE),0)</f>
        <v>133900</v>
      </c>
      <c r="U3221" s="11">
        <f>IFERROR(VLOOKUP(Tabla1[[#This Row],[FECHA]],'RECAUDOS EXTERNOS'!A:D,4,FALSE),0)</f>
        <v>6</v>
      </c>
      <c r="V3221" s="9">
        <f>IFERROR(VLOOKUP(Tabla1[[#This Row],[FECHA]],'RECAUDOS EXTERNOS'!A:D,3,FALSE),0)</f>
        <v>1004338</v>
      </c>
    </row>
    <row r="3222" spans="1:22" x14ac:dyDescent="0.25">
      <c r="A3222" s="1">
        <v>40781</v>
      </c>
      <c r="B3222" s="3" t="s">
        <v>0</v>
      </c>
      <c r="C3222" s="2">
        <v>40756</v>
      </c>
      <c r="D3222" s="5">
        <f>YEAR(Tabla1[[#This Row],[FECHA]])</f>
        <v>2011</v>
      </c>
      <c r="E3222" s="5">
        <f>IFERROR(VLOOKUP(Tabla1[[#This Row],[FECHA]],'COMPARENDOS TOTALES'!A:D,4,FALSE),0)</f>
        <v>2</v>
      </c>
      <c r="F3222" s="9">
        <f>IFERROR(VLOOKUP(Tabla1[[#This Row],[FECHA]],'COMPARENDOS TOTALES'!A:D,3,FALSE),0)</f>
        <v>535600</v>
      </c>
      <c r="G3222" s="5">
        <f>IFERROR(VLOOKUP(Tabla1[[#This Row],[FECHA]],EXONERACIONES!A:D,4,FALSE),0)</f>
        <v>0</v>
      </c>
      <c r="H3222" s="9">
        <f>IFERROR(VLOOKUP(Tabla1[[#This Row],[FECHA]],EXONERACIONES!A:D,3,FALSE),0)</f>
        <v>0</v>
      </c>
      <c r="I3222" s="5">
        <f>IFERROR(VLOOKUP(Tabla1[[#This Row],[FECHA]],'SIMIT CON RES'!A:D,4,FALSE),0)</f>
        <v>2</v>
      </c>
      <c r="J3222" s="9">
        <f>IFERROR(VLOOKUP(Tabla1[[#This Row],[FECHA]],'SIMIT CON RES'!A:D,3,FALSE),0)</f>
        <v>535600</v>
      </c>
      <c r="K3222">
        <f>IFERROR(VLOOKUP(Tabla1[[#This Row],[FECHA]],'SIMIT SIN RES'!A:D,4,FALSE),0)</f>
        <v>0</v>
      </c>
      <c r="L3222" s="9">
        <f>IFERROR(VLOOKUP(Tabla1[[#This Row],[FECHA]],'SIMIT SIN RES'!A:D,3,FALSE),0)</f>
        <v>0</v>
      </c>
      <c r="M3222" s="5">
        <f>IFERROR(VLOOKUP(Tabla1[[#This Row],[FECHA]],'RECAUDOS DE COMPARENDOS'!A:D,4,FALSE),0)</f>
        <v>0</v>
      </c>
      <c r="N3222" s="9">
        <f>IFERROR(VLOOKUP(Tabla1[[#This Row],[FECHA]],'RECAUDOS DE COMPARENDOS'!A:D,3,FALSE),0)</f>
        <v>0</v>
      </c>
      <c r="O3222" s="5">
        <f>IFERROR(VLOOKUP(Tabla1[[#This Row],[FECHA]],'RECAUDOS DE RESOLUCIONES'!A:D,4,FALSE),0)</f>
        <v>0</v>
      </c>
      <c r="P3222" s="9">
        <f>IFERROR(VLOOKUP(Tabla1[[#This Row],[FECHA]],'RECAUDOS DE RESOLUCIONES'!A:D,3,FALSE),0)</f>
        <v>0</v>
      </c>
      <c r="Q322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22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222" s="11">
        <f>IFERROR(VLOOKUP(Tabla1[[#This Row],[FECHA]],'RECAUDOS LOCALES'!A:D,4,FALSE),0)</f>
        <v>0</v>
      </c>
      <c r="T3222" s="9">
        <f>IFERROR(VLOOKUP(Tabla1[[#This Row],[FECHA]],'RECAUDOS LOCALES'!A:D,3,FALSE),0)</f>
        <v>0</v>
      </c>
      <c r="U3222" s="11">
        <f>IFERROR(VLOOKUP(Tabla1[[#This Row],[FECHA]],'RECAUDOS EXTERNOS'!A:D,4,FALSE),0)</f>
        <v>3</v>
      </c>
      <c r="V3222" s="9">
        <f>IFERROR(VLOOKUP(Tabla1[[#This Row],[FECHA]],'RECAUDOS EXTERNOS'!A:D,3,FALSE),0)</f>
        <v>320490</v>
      </c>
    </row>
    <row r="3223" spans="1:22" x14ac:dyDescent="0.25">
      <c r="A3223" s="1">
        <v>40782</v>
      </c>
      <c r="B3223" s="3" t="s">
        <v>5</v>
      </c>
      <c r="C3223" s="2">
        <v>40756</v>
      </c>
      <c r="D3223" s="5">
        <f>YEAR(Tabla1[[#This Row],[FECHA]])</f>
        <v>2011</v>
      </c>
      <c r="E3223" s="5">
        <f>IFERROR(VLOOKUP(Tabla1[[#This Row],[FECHA]],'COMPARENDOS TOTALES'!A:D,4,FALSE),0)</f>
        <v>18</v>
      </c>
      <c r="F3223" s="9">
        <f>IFERROR(VLOOKUP(Tabla1[[#This Row],[FECHA]],'COMPARENDOS TOTALES'!A:D,3,FALSE),0)</f>
        <v>9105200</v>
      </c>
      <c r="G3223" s="5">
        <f>IFERROR(VLOOKUP(Tabla1[[#This Row],[FECHA]],EXONERACIONES!A:D,4,FALSE),0)</f>
        <v>1</v>
      </c>
      <c r="H3223" s="9">
        <f>IFERROR(VLOOKUP(Tabla1[[#This Row],[FECHA]],EXONERACIONES!A:D,3,FALSE),0)</f>
        <v>267800</v>
      </c>
      <c r="I3223" s="5">
        <f>IFERROR(VLOOKUP(Tabla1[[#This Row],[FECHA]],'SIMIT CON RES'!A:D,4,FALSE),0)</f>
        <v>15</v>
      </c>
      <c r="J3223" s="9">
        <f>IFERROR(VLOOKUP(Tabla1[[#This Row],[FECHA]],'SIMIT CON RES'!A:D,3,FALSE),0)</f>
        <v>8301800</v>
      </c>
      <c r="K3223">
        <f>IFERROR(VLOOKUP(Tabla1[[#This Row],[FECHA]],'SIMIT SIN RES'!A:D,4,FALSE),0)</f>
        <v>0</v>
      </c>
      <c r="L3223" s="9">
        <f>IFERROR(VLOOKUP(Tabla1[[#This Row],[FECHA]],'SIMIT SIN RES'!A:D,3,FALSE),0)</f>
        <v>0</v>
      </c>
      <c r="M3223" s="5">
        <f>IFERROR(VLOOKUP(Tabla1[[#This Row],[FECHA]],'RECAUDOS DE COMPARENDOS'!A:D,4,FALSE),0)</f>
        <v>0</v>
      </c>
      <c r="N3223" s="9">
        <f>IFERROR(VLOOKUP(Tabla1[[#This Row],[FECHA]],'RECAUDOS DE COMPARENDOS'!A:D,3,FALSE),0)</f>
        <v>0</v>
      </c>
      <c r="O3223" s="5">
        <f>IFERROR(VLOOKUP(Tabla1[[#This Row],[FECHA]],'RECAUDOS DE RESOLUCIONES'!A:D,4,FALSE),0)</f>
        <v>1</v>
      </c>
      <c r="P3223" s="9">
        <f>IFERROR(VLOOKUP(Tabla1[[#This Row],[FECHA]],'RECAUDOS DE RESOLUCIONES'!A:D,3,FALSE),0)</f>
        <v>267800</v>
      </c>
      <c r="Q322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223" s="9">
        <f>Tabla1[V. COMPARENDOS]-(Tabla1[V. EXONERACIONES]+Tabla1[[#This Row],[V. SIMIT CON RESOLUCION]]+Tabla1[[#This Row],[V. SIMIT SIN RESOLUCION]]+Tabla1[[#This Row],[V. RECAUDOS COMPARENDOS]]+Tabla1[[#This Row],[V. RECAUDOS RESOLUCIONES]])</f>
        <v>267800</v>
      </c>
      <c r="S3223" s="11">
        <f>IFERROR(VLOOKUP(Tabla1[[#This Row],[FECHA]],'RECAUDOS LOCALES'!A:D,4,FALSE),0)</f>
        <v>0</v>
      </c>
      <c r="T3223" s="9">
        <f>IFERROR(VLOOKUP(Tabla1[[#This Row],[FECHA]],'RECAUDOS LOCALES'!A:D,3,FALSE),0)</f>
        <v>0</v>
      </c>
      <c r="U3223" s="11">
        <f>IFERROR(VLOOKUP(Tabla1[[#This Row],[FECHA]],'RECAUDOS EXTERNOS'!A:D,4,FALSE),0)</f>
        <v>0</v>
      </c>
      <c r="V3223" s="9">
        <f>IFERROR(VLOOKUP(Tabla1[[#This Row],[FECHA]],'RECAUDOS EXTERNOS'!A:D,3,FALSE),0)</f>
        <v>0</v>
      </c>
    </row>
    <row r="3224" spans="1:22" x14ac:dyDescent="0.25">
      <c r="A3224" s="1">
        <v>40783</v>
      </c>
      <c r="B3224" s="3" t="s">
        <v>4</v>
      </c>
      <c r="C3224" s="2">
        <v>40756</v>
      </c>
      <c r="D3224" s="5">
        <f>YEAR(Tabla1[[#This Row],[FECHA]])</f>
        <v>2011</v>
      </c>
      <c r="E3224" s="5">
        <f>IFERROR(VLOOKUP(Tabla1[[#This Row],[FECHA]],'COMPARENDOS TOTALES'!A:D,4,FALSE),0)</f>
        <v>15</v>
      </c>
      <c r="F3224" s="9">
        <f>IFERROR(VLOOKUP(Tabla1[[#This Row],[FECHA]],'COMPARENDOS TOTALES'!A:D,3,FALSE),0)</f>
        <v>9373000</v>
      </c>
      <c r="G3224" s="5">
        <f>IFERROR(VLOOKUP(Tabla1[[#This Row],[FECHA]],EXONERACIONES!A:D,4,FALSE),0)</f>
        <v>1</v>
      </c>
      <c r="H3224" s="9">
        <f>IFERROR(VLOOKUP(Tabla1[[#This Row],[FECHA]],EXONERACIONES!A:D,3,FALSE),0)</f>
        <v>535600</v>
      </c>
      <c r="I3224" s="5">
        <f>IFERROR(VLOOKUP(Tabla1[[#This Row],[FECHA]],'SIMIT CON RES'!A:D,4,FALSE),0)</f>
        <v>11</v>
      </c>
      <c r="J3224" s="9">
        <f>IFERROR(VLOOKUP(Tabla1[[#This Row],[FECHA]],'SIMIT CON RES'!A:D,3,FALSE),0)</f>
        <v>6962800</v>
      </c>
      <c r="K3224">
        <f>IFERROR(VLOOKUP(Tabla1[[#This Row],[FECHA]],'SIMIT SIN RES'!A:D,4,FALSE),0)</f>
        <v>0</v>
      </c>
      <c r="L3224" s="9">
        <f>IFERROR(VLOOKUP(Tabla1[[#This Row],[FECHA]],'SIMIT SIN RES'!A:D,3,FALSE),0)</f>
        <v>0</v>
      </c>
      <c r="M3224" s="5">
        <f>IFERROR(VLOOKUP(Tabla1[[#This Row],[FECHA]],'RECAUDOS DE COMPARENDOS'!A:D,4,FALSE),0)</f>
        <v>1</v>
      </c>
      <c r="N3224" s="9">
        <f>IFERROR(VLOOKUP(Tabla1[[#This Row],[FECHA]],'RECAUDOS DE COMPARENDOS'!A:D,3,FALSE),0)</f>
        <v>803400</v>
      </c>
      <c r="O3224" s="5">
        <f>IFERROR(VLOOKUP(Tabla1[[#This Row],[FECHA]],'RECAUDOS DE RESOLUCIONES'!A:D,4,FALSE),0)</f>
        <v>0</v>
      </c>
      <c r="P3224" s="9">
        <f>IFERROR(VLOOKUP(Tabla1[[#This Row],[FECHA]],'RECAUDOS DE RESOLUCIONES'!A:D,3,FALSE),0)</f>
        <v>0</v>
      </c>
      <c r="Q322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3224" s="9">
        <f>Tabla1[V. COMPARENDOS]-(Tabla1[V. EXONERACIONES]+Tabla1[[#This Row],[V. SIMIT CON RESOLUCION]]+Tabla1[[#This Row],[V. SIMIT SIN RESOLUCION]]+Tabla1[[#This Row],[V. RECAUDOS COMPARENDOS]]+Tabla1[[#This Row],[V. RECAUDOS RESOLUCIONES]])</f>
        <v>1071200</v>
      </c>
      <c r="S3224" s="11">
        <f>IFERROR(VLOOKUP(Tabla1[[#This Row],[FECHA]],'RECAUDOS LOCALES'!A:D,4,FALSE),0)</f>
        <v>1</v>
      </c>
      <c r="T3224" s="9">
        <f>IFERROR(VLOOKUP(Tabla1[[#This Row],[FECHA]],'RECAUDOS LOCALES'!A:D,3,FALSE),0)</f>
        <v>230750</v>
      </c>
      <c r="U3224" s="11">
        <f>IFERROR(VLOOKUP(Tabla1[[#This Row],[FECHA]],'RECAUDOS EXTERNOS'!A:D,4,FALSE),0)</f>
        <v>0</v>
      </c>
      <c r="V3224" s="9">
        <f>IFERROR(VLOOKUP(Tabla1[[#This Row],[FECHA]],'RECAUDOS EXTERNOS'!A:D,3,FALSE),0)</f>
        <v>0</v>
      </c>
    </row>
    <row r="3225" spans="1:22" x14ac:dyDescent="0.25">
      <c r="A3225" s="1">
        <v>40784</v>
      </c>
      <c r="B3225" s="3" t="s">
        <v>1</v>
      </c>
      <c r="C3225" s="2">
        <v>40756</v>
      </c>
      <c r="D3225" s="5">
        <f>YEAR(Tabla1[[#This Row],[FECHA]])</f>
        <v>2011</v>
      </c>
      <c r="E3225" s="5">
        <f>IFERROR(VLOOKUP(Tabla1[[#This Row],[FECHA]],'COMPARENDOS TOTALES'!A:D,4,FALSE),0)</f>
        <v>8</v>
      </c>
      <c r="F3225" s="9">
        <f>IFERROR(VLOOKUP(Tabla1[[#This Row],[FECHA]],'COMPARENDOS TOTALES'!A:D,3,FALSE),0)</f>
        <v>4072792</v>
      </c>
      <c r="G3225" s="5">
        <f>IFERROR(VLOOKUP(Tabla1[[#This Row],[FECHA]],EXONERACIONES!A:D,4,FALSE),0)</f>
        <v>0</v>
      </c>
      <c r="H3225" s="9">
        <f>IFERROR(VLOOKUP(Tabla1[[#This Row],[FECHA]],EXONERACIONES!A:D,3,FALSE),0)</f>
        <v>0</v>
      </c>
      <c r="I3225" s="5">
        <f>IFERROR(VLOOKUP(Tabla1[[#This Row],[FECHA]],'SIMIT CON RES'!A:D,4,FALSE),0)</f>
        <v>7</v>
      </c>
      <c r="J3225" s="9">
        <f>IFERROR(VLOOKUP(Tabla1[[#This Row],[FECHA]],'SIMIT CON RES'!A:D,3,FALSE),0)</f>
        <v>4017000</v>
      </c>
      <c r="K3225">
        <f>IFERROR(VLOOKUP(Tabla1[[#This Row],[FECHA]],'SIMIT SIN RES'!A:D,4,FALSE),0)</f>
        <v>0</v>
      </c>
      <c r="L3225" s="9">
        <f>IFERROR(VLOOKUP(Tabla1[[#This Row],[FECHA]],'SIMIT SIN RES'!A:D,3,FALSE),0)</f>
        <v>0</v>
      </c>
      <c r="M3225" s="5">
        <f>IFERROR(VLOOKUP(Tabla1[[#This Row],[FECHA]],'RECAUDOS DE COMPARENDOS'!A:D,4,FALSE),0)</f>
        <v>0</v>
      </c>
      <c r="N3225" s="9">
        <f>IFERROR(VLOOKUP(Tabla1[[#This Row],[FECHA]],'RECAUDOS DE COMPARENDOS'!A:D,3,FALSE),0)</f>
        <v>0</v>
      </c>
      <c r="O3225" s="5">
        <f>IFERROR(VLOOKUP(Tabla1[[#This Row],[FECHA]],'RECAUDOS DE RESOLUCIONES'!A:D,4,FALSE),0)</f>
        <v>0</v>
      </c>
      <c r="P3225" s="9">
        <f>IFERROR(VLOOKUP(Tabla1[[#This Row],[FECHA]],'RECAUDOS DE RESOLUCIONES'!A:D,3,FALSE),0)</f>
        <v>0</v>
      </c>
      <c r="Q322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225" s="9">
        <f>Tabla1[V. COMPARENDOS]-(Tabla1[V. EXONERACIONES]+Tabla1[[#This Row],[V. SIMIT CON RESOLUCION]]+Tabla1[[#This Row],[V. SIMIT SIN RESOLUCION]]+Tabla1[[#This Row],[V. RECAUDOS COMPARENDOS]]+Tabla1[[#This Row],[V. RECAUDOS RESOLUCIONES]])</f>
        <v>55792</v>
      </c>
      <c r="S3225" s="11">
        <f>IFERROR(VLOOKUP(Tabla1[[#This Row],[FECHA]],'RECAUDOS LOCALES'!A:D,4,FALSE),0)</f>
        <v>3</v>
      </c>
      <c r="T3225" s="9">
        <f>IFERROR(VLOOKUP(Tabla1[[#This Row],[FECHA]],'RECAUDOS LOCALES'!A:D,3,FALSE),0)</f>
        <v>578608</v>
      </c>
      <c r="U3225" s="11">
        <f>IFERROR(VLOOKUP(Tabla1[[#This Row],[FECHA]],'RECAUDOS EXTERNOS'!A:D,4,FALSE),0)</f>
        <v>4</v>
      </c>
      <c r="V3225" s="9">
        <f>IFERROR(VLOOKUP(Tabla1[[#This Row],[FECHA]],'RECAUDOS EXTERNOS'!A:D,3,FALSE),0)</f>
        <v>873050</v>
      </c>
    </row>
    <row r="3226" spans="1:22" x14ac:dyDescent="0.25">
      <c r="A3226" s="1">
        <v>40785</v>
      </c>
      <c r="B3226" s="3" t="s">
        <v>2</v>
      </c>
      <c r="C3226" s="2">
        <v>40756</v>
      </c>
      <c r="D3226" s="5">
        <f>YEAR(Tabla1[[#This Row],[FECHA]])</f>
        <v>2011</v>
      </c>
      <c r="E3226" s="5">
        <f>IFERROR(VLOOKUP(Tabla1[[#This Row],[FECHA]],'COMPARENDOS TOTALES'!A:D,4,FALSE),0)</f>
        <v>1</v>
      </c>
      <c r="F3226" s="9">
        <f>IFERROR(VLOOKUP(Tabla1[[#This Row],[FECHA]],'COMPARENDOS TOTALES'!A:D,3,FALSE),0)</f>
        <v>142827</v>
      </c>
      <c r="G3226" s="5">
        <f>IFERROR(VLOOKUP(Tabla1[[#This Row],[FECHA]],EXONERACIONES!A:D,4,FALSE),0)</f>
        <v>0</v>
      </c>
      <c r="H3226" s="9">
        <f>IFERROR(VLOOKUP(Tabla1[[#This Row],[FECHA]],EXONERACIONES!A:D,3,FALSE),0)</f>
        <v>0</v>
      </c>
      <c r="I3226" s="5">
        <f>IFERROR(VLOOKUP(Tabla1[[#This Row],[FECHA]],'SIMIT CON RES'!A:D,4,FALSE),0)</f>
        <v>1</v>
      </c>
      <c r="J3226" s="9">
        <f>IFERROR(VLOOKUP(Tabla1[[#This Row],[FECHA]],'SIMIT CON RES'!A:D,3,FALSE),0)</f>
        <v>142827</v>
      </c>
      <c r="K3226">
        <f>IFERROR(VLOOKUP(Tabla1[[#This Row],[FECHA]],'SIMIT SIN RES'!A:D,4,FALSE),0)</f>
        <v>0</v>
      </c>
      <c r="L3226" s="9">
        <f>IFERROR(VLOOKUP(Tabla1[[#This Row],[FECHA]],'SIMIT SIN RES'!A:D,3,FALSE),0)</f>
        <v>0</v>
      </c>
      <c r="M3226" s="5">
        <f>IFERROR(VLOOKUP(Tabla1[[#This Row],[FECHA]],'RECAUDOS DE COMPARENDOS'!A:D,4,FALSE),0)</f>
        <v>0</v>
      </c>
      <c r="N3226" s="9">
        <f>IFERROR(VLOOKUP(Tabla1[[#This Row],[FECHA]],'RECAUDOS DE COMPARENDOS'!A:D,3,FALSE),0)</f>
        <v>0</v>
      </c>
      <c r="O3226" s="5">
        <f>IFERROR(VLOOKUP(Tabla1[[#This Row],[FECHA]],'RECAUDOS DE RESOLUCIONES'!A:D,4,FALSE),0)</f>
        <v>0</v>
      </c>
      <c r="P3226" s="9">
        <f>IFERROR(VLOOKUP(Tabla1[[#This Row],[FECHA]],'RECAUDOS DE RESOLUCIONES'!A:D,3,FALSE),0)</f>
        <v>0</v>
      </c>
      <c r="Q322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22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226" s="11">
        <f>IFERROR(VLOOKUP(Tabla1[[#This Row],[FECHA]],'RECAUDOS LOCALES'!A:D,4,FALSE),0)</f>
        <v>1</v>
      </c>
      <c r="T3226" s="9">
        <f>IFERROR(VLOOKUP(Tabla1[[#This Row],[FECHA]],'RECAUDOS LOCALES'!A:D,3,FALSE),0)</f>
        <v>216850</v>
      </c>
      <c r="U3226" s="11">
        <f>IFERROR(VLOOKUP(Tabla1[[#This Row],[FECHA]],'RECAUDOS EXTERNOS'!A:D,4,FALSE),0)</f>
        <v>4</v>
      </c>
      <c r="V3226" s="9">
        <f>IFERROR(VLOOKUP(Tabla1[[#This Row],[FECHA]],'RECAUDOS EXTERNOS'!A:D,3,FALSE),0)</f>
        <v>535767</v>
      </c>
    </row>
    <row r="3227" spans="1:22" x14ac:dyDescent="0.25">
      <c r="A3227" s="1">
        <v>40786</v>
      </c>
      <c r="B3227" s="3" t="s">
        <v>3</v>
      </c>
      <c r="C3227" s="2">
        <v>40756</v>
      </c>
      <c r="D3227" s="5">
        <f>YEAR(Tabla1[[#This Row],[FECHA]])</f>
        <v>2011</v>
      </c>
      <c r="E3227" s="5">
        <f>IFERROR(VLOOKUP(Tabla1[[#This Row],[FECHA]],'COMPARENDOS TOTALES'!A:D,4,FALSE),0)</f>
        <v>3</v>
      </c>
      <c r="F3227" s="9">
        <f>IFERROR(VLOOKUP(Tabla1[[#This Row],[FECHA]],'COMPARENDOS TOTALES'!A:D,3,FALSE),0)</f>
        <v>1339000</v>
      </c>
      <c r="G3227" s="5">
        <f>IFERROR(VLOOKUP(Tabla1[[#This Row],[FECHA]],EXONERACIONES!A:D,4,FALSE),0)</f>
        <v>0</v>
      </c>
      <c r="H3227" s="9">
        <f>IFERROR(VLOOKUP(Tabla1[[#This Row],[FECHA]],EXONERACIONES!A:D,3,FALSE),0)</f>
        <v>0</v>
      </c>
      <c r="I3227" s="5">
        <f>IFERROR(VLOOKUP(Tabla1[[#This Row],[FECHA]],'SIMIT CON RES'!A:D,4,FALSE),0)</f>
        <v>0</v>
      </c>
      <c r="J3227" s="9">
        <f>IFERROR(VLOOKUP(Tabla1[[#This Row],[FECHA]],'SIMIT CON RES'!A:D,3,FALSE),0)</f>
        <v>0</v>
      </c>
      <c r="K3227">
        <f>IFERROR(VLOOKUP(Tabla1[[#This Row],[FECHA]],'SIMIT SIN RES'!A:D,4,FALSE),0)</f>
        <v>0</v>
      </c>
      <c r="L3227" s="9">
        <f>IFERROR(VLOOKUP(Tabla1[[#This Row],[FECHA]],'SIMIT SIN RES'!A:D,3,FALSE),0)</f>
        <v>0</v>
      </c>
      <c r="M3227" s="5">
        <f>IFERROR(VLOOKUP(Tabla1[[#This Row],[FECHA]],'RECAUDOS DE COMPARENDOS'!A:D,4,FALSE),0)</f>
        <v>0</v>
      </c>
      <c r="N3227" s="9">
        <f>IFERROR(VLOOKUP(Tabla1[[#This Row],[FECHA]],'RECAUDOS DE COMPARENDOS'!A:D,3,FALSE),0)</f>
        <v>0</v>
      </c>
      <c r="O3227" s="5">
        <f>IFERROR(VLOOKUP(Tabla1[[#This Row],[FECHA]],'RECAUDOS DE RESOLUCIONES'!A:D,4,FALSE),0)</f>
        <v>0</v>
      </c>
      <c r="P3227" s="9">
        <f>IFERROR(VLOOKUP(Tabla1[[#This Row],[FECHA]],'RECAUDOS DE RESOLUCIONES'!A:D,3,FALSE),0)</f>
        <v>0</v>
      </c>
      <c r="Q322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3227" s="9">
        <f>Tabla1[V. COMPARENDOS]-(Tabla1[V. EXONERACIONES]+Tabla1[[#This Row],[V. SIMIT CON RESOLUCION]]+Tabla1[[#This Row],[V. SIMIT SIN RESOLUCION]]+Tabla1[[#This Row],[V. RECAUDOS COMPARENDOS]]+Tabla1[[#This Row],[V. RECAUDOS RESOLUCIONES]])</f>
        <v>1339000</v>
      </c>
      <c r="S3227" s="11">
        <f>IFERROR(VLOOKUP(Tabla1[[#This Row],[FECHA]],'RECAUDOS LOCALES'!A:D,4,FALSE),0)</f>
        <v>3</v>
      </c>
      <c r="T3227" s="9">
        <f>IFERROR(VLOOKUP(Tabla1[[#This Row],[FECHA]],'RECAUDOS LOCALES'!A:D,3,FALSE),0)</f>
        <v>496925</v>
      </c>
      <c r="U3227" s="11">
        <f>IFERROR(VLOOKUP(Tabla1[[#This Row],[FECHA]],'RECAUDOS EXTERNOS'!A:D,4,FALSE),0)</f>
        <v>0</v>
      </c>
      <c r="V3227" s="9">
        <f>IFERROR(VLOOKUP(Tabla1[[#This Row],[FECHA]],'RECAUDOS EXTERNOS'!A:D,3,FALSE),0)</f>
        <v>0</v>
      </c>
    </row>
    <row r="3228" spans="1:22" x14ac:dyDescent="0.25">
      <c r="A3228" s="1">
        <v>40787</v>
      </c>
      <c r="B3228" s="3" t="s">
        <v>6</v>
      </c>
      <c r="C3228" s="2">
        <v>40787</v>
      </c>
      <c r="D3228" s="5">
        <f>YEAR(Tabla1[[#This Row],[FECHA]])</f>
        <v>2011</v>
      </c>
      <c r="E3228" s="5">
        <f>IFERROR(VLOOKUP(Tabla1[[#This Row],[FECHA]],'COMPARENDOS TOTALES'!A:D,4,FALSE),0)</f>
        <v>4</v>
      </c>
      <c r="F3228" s="9">
        <f>IFERROR(VLOOKUP(Tabla1[[#This Row],[FECHA]],'COMPARENDOS TOTALES'!A:D,3,FALSE),0)</f>
        <v>946227</v>
      </c>
      <c r="G3228" s="5">
        <f>IFERROR(VLOOKUP(Tabla1[[#This Row],[FECHA]],EXONERACIONES!A:D,4,FALSE),0)</f>
        <v>0</v>
      </c>
      <c r="H3228" s="9">
        <f>IFERROR(VLOOKUP(Tabla1[[#This Row],[FECHA]],EXONERACIONES!A:D,3,FALSE),0)</f>
        <v>0</v>
      </c>
      <c r="I3228" s="5">
        <f>IFERROR(VLOOKUP(Tabla1[[#This Row],[FECHA]],'SIMIT CON RES'!A:D,4,FALSE),0)</f>
        <v>2</v>
      </c>
      <c r="J3228" s="9">
        <f>IFERROR(VLOOKUP(Tabla1[[#This Row],[FECHA]],'SIMIT CON RES'!A:D,3,FALSE),0)</f>
        <v>410627</v>
      </c>
      <c r="K3228">
        <f>IFERROR(VLOOKUP(Tabla1[[#This Row],[FECHA]],'SIMIT SIN RES'!A:D,4,FALSE),0)</f>
        <v>0</v>
      </c>
      <c r="L3228" s="9">
        <f>IFERROR(VLOOKUP(Tabla1[[#This Row],[FECHA]],'SIMIT SIN RES'!A:D,3,FALSE),0)</f>
        <v>0</v>
      </c>
      <c r="M3228" s="5">
        <f>IFERROR(VLOOKUP(Tabla1[[#This Row],[FECHA]],'RECAUDOS DE COMPARENDOS'!A:D,4,FALSE),0)</f>
        <v>0</v>
      </c>
      <c r="N3228" s="9">
        <f>IFERROR(VLOOKUP(Tabla1[[#This Row],[FECHA]],'RECAUDOS DE COMPARENDOS'!A:D,3,FALSE),0)</f>
        <v>0</v>
      </c>
      <c r="O3228" s="5">
        <f>IFERROR(VLOOKUP(Tabla1[[#This Row],[FECHA]],'RECAUDOS DE RESOLUCIONES'!A:D,4,FALSE),0)</f>
        <v>0</v>
      </c>
      <c r="P3228" s="9">
        <f>IFERROR(VLOOKUP(Tabla1[[#This Row],[FECHA]],'RECAUDOS DE RESOLUCIONES'!A:D,3,FALSE),0)</f>
        <v>0</v>
      </c>
      <c r="Q322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3228" s="9">
        <f>Tabla1[V. COMPARENDOS]-(Tabla1[V. EXONERACIONES]+Tabla1[[#This Row],[V. SIMIT CON RESOLUCION]]+Tabla1[[#This Row],[V. SIMIT SIN RESOLUCION]]+Tabla1[[#This Row],[V. RECAUDOS COMPARENDOS]]+Tabla1[[#This Row],[V. RECAUDOS RESOLUCIONES]])</f>
        <v>535600</v>
      </c>
      <c r="S3228" s="11">
        <f>IFERROR(VLOOKUP(Tabla1[[#This Row],[FECHA]],'RECAUDOS LOCALES'!A:D,4,FALSE),0)</f>
        <v>1</v>
      </c>
      <c r="T3228" s="9">
        <f>IFERROR(VLOOKUP(Tabla1[[#This Row],[FECHA]],'RECAUDOS LOCALES'!A:D,3,FALSE),0)</f>
        <v>257500</v>
      </c>
      <c r="U3228" s="11">
        <f>IFERROR(VLOOKUP(Tabla1[[#This Row],[FECHA]],'RECAUDOS EXTERNOS'!A:D,4,FALSE),0)</f>
        <v>6</v>
      </c>
      <c r="V3228" s="9">
        <f>IFERROR(VLOOKUP(Tabla1[[#This Row],[FECHA]],'RECAUDOS EXTERNOS'!A:D,3,FALSE),0)</f>
        <v>1877212</v>
      </c>
    </row>
    <row r="3229" spans="1:22" x14ac:dyDescent="0.25">
      <c r="A3229" s="1">
        <v>40788</v>
      </c>
      <c r="B3229" s="3" t="s">
        <v>0</v>
      </c>
      <c r="C3229" s="2">
        <v>40787</v>
      </c>
      <c r="D3229" s="5">
        <f>YEAR(Tabla1[[#This Row],[FECHA]])</f>
        <v>2011</v>
      </c>
      <c r="E3229" s="5">
        <f>IFERROR(VLOOKUP(Tabla1[[#This Row],[FECHA]],'COMPARENDOS TOTALES'!A:D,4,FALSE),0)</f>
        <v>7</v>
      </c>
      <c r="F3229" s="9">
        <f>IFERROR(VLOOKUP(Tabla1[[#This Row],[FECHA]],'COMPARENDOS TOTALES'!A:D,3,FALSE),0)</f>
        <v>5088200</v>
      </c>
      <c r="G3229" s="5">
        <f>IFERROR(VLOOKUP(Tabla1[[#This Row],[FECHA]],EXONERACIONES!A:D,4,FALSE),0)</f>
        <v>2</v>
      </c>
      <c r="H3229" s="9">
        <f>IFERROR(VLOOKUP(Tabla1[[#This Row],[FECHA]],EXONERACIONES!A:D,3,FALSE),0)</f>
        <v>1606800</v>
      </c>
      <c r="I3229" s="5">
        <f>IFERROR(VLOOKUP(Tabla1[[#This Row],[FECHA]],'SIMIT CON RES'!A:D,4,FALSE),0)</f>
        <v>5</v>
      </c>
      <c r="J3229" s="9">
        <f>IFERROR(VLOOKUP(Tabla1[[#This Row],[FECHA]],'SIMIT CON RES'!A:D,3,FALSE),0)</f>
        <v>3481400</v>
      </c>
      <c r="K3229">
        <f>IFERROR(VLOOKUP(Tabla1[[#This Row],[FECHA]],'SIMIT SIN RES'!A:D,4,FALSE),0)</f>
        <v>0</v>
      </c>
      <c r="L3229" s="9">
        <f>IFERROR(VLOOKUP(Tabla1[[#This Row],[FECHA]],'SIMIT SIN RES'!A:D,3,FALSE),0)</f>
        <v>0</v>
      </c>
      <c r="M3229" s="5">
        <f>IFERROR(VLOOKUP(Tabla1[[#This Row],[FECHA]],'RECAUDOS DE COMPARENDOS'!A:D,4,FALSE),0)</f>
        <v>1</v>
      </c>
      <c r="N3229" s="9">
        <f>IFERROR(VLOOKUP(Tabla1[[#This Row],[FECHA]],'RECAUDOS DE COMPARENDOS'!A:D,3,FALSE),0)</f>
        <v>803400</v>
      </c>
      <c r="O3229" s="5">
        <f>IFERROR(VLOOKUP(Tabla1[[#This Row],[FECHA]],'RECAUDOS DE RESOLUCIONES'!A:D,4,FALSE),0)</f>
        <v>0</v>
      </c>
      <c r="P3229" s="9">
        <f>IFERROR(VLOOKUP(Tabla1[[#This Row],[FECHA]],'RECAUDOS DE RESOLUCIONES'!A:D,3,FALSE),0)</f>
        <v>0</v>
      </c>
      <c r="Q322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-1</v>
      </c>
      <c r="R3229" s="9">
        <f>Tabla1[V. COMPARENDOS]-(Tabla1[V. EXONERACIONES]+Tabla1[[#This Row],[V. SIMIT CON RESOLUCION]]+Tabla1[[#This Row],[V. SIMIT SIN RESOLUCION]]+Tabla1[[#This Row],[V. RECAUDOS COMPARENDOS]]+Tabla1[[#This Row],[V. RECAUDOS RESOLUCIONES]])</f>
        <v>-803400</v>
      </c>
      <c r="S3229" s="11">
        <f>IFERROR(VLOOKUP(Tabla1[[#This Row],[FECHA]],'RECAUDOS LOCALES'!A:D,4,FALSE),0)</f>
        <v>0</v>
      </c>
      <c r="T3229" s="9">
        <f>IFERROR(VLOOKUP(Tabla1[[#This Row],[FECHA]],'RECAUDOS LOCALES'!A:D,3,FALSE),0)</f>
        <v>0</v>
      </c>
      <c r="U3229" s="11">
        <f>IFERROR(VLOOKUP(Tabla1[[#This Row],[FECHA]],'RECAUDOS EXTERNOS'!A:D,4,FALSE),0)</f>
        <v>5</v>
      </c>
      <c r="V3229" s="9">
        <f>IFERROR(VLOOKUP(Tabla1[[#This Row],[FECHA]],'RECAUDOS EXTERNOS'!A:D,3,FALSE),0)</f>
        <v>1003313</v>
      </c>
    </row>
    <row r="3230" spans="1:22" x14ac:dyDescent="0.25">
      <c r="A3230" s="1">
        <v>40789</v>
      </c>
      <c r="B3230" s="3" t="s">
        <v>5</v>
      </c>
      <c r="C3230" s="2">
        <v>40787</v>
      </c>
      <c r="D3230" s="5">
        <f>YEAR(Tabla1[[#This Row],[FECHA]])</f>
        <v>2011</v>
      </c>
      <c r="E3230" s="5">
        <f>IFERROR(VLOOKUP(Tabla1[[#This Row],[FECHA]],'COMPARENDOS TOTALES'!A:D,4,FALSE),0)</f>
        <v>3</v>
      </c>
      <c r="F3230" s="9">
        <f>IFERROR(VLOOKUP(Tabla1[[#This Row],[FECHA]],'COMPARENDOS TOTALES'!A:D,3,FALSE),0)</f>
        <v>1214027</v>
      </c>
      <c r="G3230" s="5">
        <f>IFERROR(VLOOKUP(Tabla1[[#This Row],[FECHA]],EXONERACIONES!A:D,4,FALSE),0)</f>
        <v>0</v>
      </c>
      <c r="H3230" s="9">
        <f>IFERROR(VLOOKUP(Tabla1[[#This Row],[FECHA]],EXONERACIONES!A:D,3,FALSE),0)</f>
        <v>0</v>
      </c>
      <c r="I3230" s="5">
        <f>IFERROR(VLOOKUP(Tabla1[[#This Row],[FECHA]],'SIMIT CON RES'!A:D,4,FALSE),0)</f>
        <v>2</v>
      </c>
      <c r="J3230" s="9">
        <f>IFERROR(VLOOKUP(Tabla1[[#This Row],[FECHA]],'SIMIT CON RES'!A:D,3,FALSE),0)</f>
        <v>946227</v>
      </c>
      <c r="K3230">
        <f>IFERROR(VLOOKUP(Tabla1[[#This Row],[FECHA]],'SIMIT SIN RES'!A:D,4,FALSE),0)</f>
        <v>0</v>
      </c>
      <c r="L3230" s="9">
        <f>IFERROR(VLOOKUP(Tabla1[[#This Row],[FECHA]],'SIMIT SIN RES'!A:D,3,FALSE),0)</f>
        <v>0</v>
      </c>
      <c r="M3230" s="5">
        <f>IFERROR(VLOOKUP(Tabla1[[#This Row],[FECHA]],'RECAUDOS DE COMPARENDOS'!A:D,4,FALSE),0)</f>
        <v>0</v>
      </c>
      <c r="N3230" s="9">
        <f>IFERROR(VLOOKUP(Tabla1[[#This Row],[FECHA]],'RECAUDOS DE COMPARENDOS'!A:D,3,FALSE),0)</f>
        <v>0</v>
      </c>
      <c r="O3230" s="5">
        <f>IFERROR(VLOOKUP(Tabla1[[#This Row],[FECHA]],'RECAUDOS DE RESOLUCIONES'!A:D,4,FALSE),0)</f>
        <v>0</v>
      </c>
      <c r="P3230" s="9">
        <f>IFERROR(VLOOKUP(Tabla1[[#This Row],[FECHA]],'RECAUDOS DE RESOLUCIONES'!A:D,3,FALSE),0)</f>
        <v>0</v>
      </c>
      <c r="Q323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230" s="9">
        <f>Tabla1[V. COMPARENDOS]-(Tabla1[V. EXONERACIONES]+Tabla1[[#This Row],[V. SIMIT CON RESOLUCION]]+Tabla1[[#This Row],[V. SIMIT SIN RESOLUCION]]+Tabla1[[#This Row],[V. RECAUDOS COMPARENDOS]]+Tabla1[[#This Row],[V. RECAUDOS RESOLUCIONES]])</f>
        <v>267800</v>
      </c>
      <c r="S3230" s="11">
        <f>IFERROR(VLOOKUP(Tabla1[[#This Row],[FECHA]],'RECAUDOS LOCALES'!A:D,4,FALSE),0)</f>
        <v>0</v>
      </c>
      <c r="T3230" s="9">
        <f>IFERROR(VLOOKUP(Tabla1[[#This Row],[FECHA]],'RECAUDOS LOCALES'!A:D,3,FALSE),0)</f>
        <v>0</v>
      </c>
      <c r="U3230" s="11">
        <f>IFERROR(VLOOKUP(Tabla1[[#This Row],[FECHA]],'RECAUDOS EXTERNOS'!A:D,4,FALSE),0)</f>
        <v>0</v>
      </c>
      <c r="V3230" s="9">
        <f>IFERROR(VLOOKUP(Tabla1[[#This Row],[FECHA]],'RECAUDOS EXTERNOS'!A:D,3,FALSE),0)</f>
        <v>0</v>
      </c>
    </row>
    <row r="3231" spans="1:22" x14ac:dyDescent="0.25">
      <c r="A3231" s="1">
        <v>40790</v>
      </c>
      <c r="B3231" s="3" t="s">
        <v>4</v>
      </c>
      <c r="C3231" s="2">
        <v>40787</v>
      </c>
      <c r="D3231" s="5">
        <f>YEAR(Tabla1[[#This Row],[FECHA]])</f>
        <v>2011</v>
      </c>
      <c r="E3231" s="5">
        <f>IFERROR(VLOOKUP(Tabla1[[#This Row],[FECHA]],'COMPARENDOS TOTALES'!A:D,4,FALSE),0)</f>
        <v>5</v>
      </c>
      <c r="F3231" s="9">
        <f>IFERROR(VLOOKUP(Tabla1[[#This Row],[FECHA]],'COMPARENDOS TOTALES'!A:D,3,FALSE),0)</f>
        <v>3213600</v>
      </c>
      <c r="G3231" s="5">
        <f>IFERROR(VLOOKUP(Tabla1[[#This Row],[FECHA]],EXONERACIONES!A:D,4,FALSE),0)</f>
        <v>0</v>
      </c>
      <c r="H3231" s="9">
        <f>IFERROR(VLOOKUP(Tabla1[[#This Row],[FECHA]],EXONERACIONES!A:D,3,FALSE),0)</f>
        <v>0</v>
      </c>
      <c r="I3231" s="5">
        <f>IFERROR(VLOOKUP(Tabla1[[#This Row],[FECHA]],'SIMIT CON RES'!A:D,4,FALSE),0)</f>
        <v>5</v>
      </c>
      <c r="J3231" s="9">
        <f>IFERROR(VLOOKUP(Tabla1[[#This Row],[FECHA]],'SIMIT CON RES'!A:D,3,FALSE),0)</f>
        <v>3213600</v>
      </c>
      <c r="K3231">
        <f>IFERROR(VLOOKUP(Tabla1[[#This Row],[FECHA]],'SIMIT SIN RES'!A:D,4,FALSE),0)</f>
        <v>0</v>
      </c>
      <c r="L3231" s="9">
        <f>IFERROR(VLOOKUP(Tabla1[[#This Row],[FECHA]],'SIMIT SIN RES'!A:D,3,FALSE),0)</f>
        <v>0</v>
      </c>
      <c r="M3231" s="5">
        <f>IFERROR(VLOOKUP(Tabla1[[#This Row],[FECHA]],'RECAUDOS DE COMPARENDOS'!A:D,4,FALSE),0)</f>
        <v>0</v>
      </c>
      <c r="N3231" s="9">
        <f>IFERROR(VLOOKUP(Tabla1[[#This Row],[FECHA]],'RECAUDOS DE COMPARENDOS'!A:D,3,FALSE),0)</f>
        <v>0</v>
      </c>
      <c r="O3231" s="5">
        <f>IFERROR(VLOOKUP(Tabla1[[#This Row],[FECHA]],'RECAUDOS DE RESOLUCIONES'!A:D,4,FALSE),0)</f>
        <v>0</v>
      </c>
      <c r="P3231" s="9">
        <f>IFERROR(VLOOKUP(Tabla1[[#This Row],[FECHA]],'RECAUDOS DE RESOLUCIONES'!A:D,3,FALSE),0)</f>
        <v>0</v>
      </c>
      <c r="Q323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23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231" s="11">
        <f>IFERROR(VLOOKUP(Tabla1[[#This Row],[FECHA]],'RECAUDOS LOCALES'!A:D,4,FALSE),0)</f>
        <v>0</v>
      </c>
      <c r="T3231" s="9">
        <f>IFERROR(VLOOKUP(Tabla1[[#This Row],[FECHA]],'RECAUDOS LOCALES'!A:D,3,FALSE),0)</f>
        <v>0</v>
      </c>
      <c r="U3231" s="11">
        <f>IFERROR(VLOOKUP(Tabla1[[#This Row],[FECHA]],'RECAUDOS EXTERNOS'!A:D,4,FALSE),0)</f>
        <v>0</v>
      </c>
      <c r="V3231" s="9">
        <f>IFERROR(VLOOKUP(Tabla1[[#This Row],[FECHA]],'RECAUDOS EXTERNOS'!A:D,3,FALSE),0)</f>
        <v>0</v>
      </c>
    </row>
    <row r="3232" spans="1:22" x14ac:dyDescent="0.25">
      <c r="A3232" s="1">
        <v>40791</v>
      </c>
      <c r="B3232" s="3" t="s">
        <v>1</v>
      </c>
      <c r="C3232" s="2">
        <v>40787</v>
      </c>
      <c r="D3232" s="5">
        <f>YEAR(Tabla1[[#This Row],[FECHA]])</f>
        <v>2011</v>
      </c>
      <c r="E3232" s="5">
        <f>IFERROR(VLOOKUP(Tabla1[[#This Row],[FECHA]],'COMPARENDOS TOTALES'!A:D,4,FALSE),0)</f>
        <v>3</v>
      </c>
      <c r="F3232" s="9">
        <f>IFERROR(VLOOKUP(Tabla1[[#This Row],[FECHA]],'COMPARENDOS TOTALES'!A:D,3,FALSE),0)</f>
        <v>1874600</v>
      </c>
      <c r="G3232" s="5">
        <f>IFERROR(VLOOKUP(Tabla1[[#This Row],[FECHA]],EXONERACIONES!A:D,4,FALSE),0)</f>
        <v>0</v>
      </c>
      <c r="H3232" s="9">
        <f>IFERROR(VLOOKUP(Tabla1[[#This Row],[FECHA]],EXONERACIONES!A:D,3,FALSE),0)</f>
        <v>0</v>
      </c>
      <c r="I3232" s="5">
        <f>IFERROR(VLOOKUP(Tabla1[[#This Row],[FECHA]],'SIMIT CON RES'!A:D,4,FALSE),0)</f>
        <v>3</v>
      </c>
      <c r="J3232" s="9">
        <f>IFERROR(VLOOKUP(Tabla1[[#This Row],[FECHA]],'SIMIT CON RES'!A:D,3,FALSE),0)</f>
        <v>1874600</v>
      </c>
      <c r="K3232">
        <f>IFERROR(VLOOKUP(Tabla1[[#This Row],[FECHA]],'SIMIT SIN RES'!A:D,4,FALSE),0)</f>
        <v>0</v>
      </c>
      <c r="L3232" s="9">
        <f>IFERROR(VLOOKUP(Tabla1[[#This Row],[FECHA]],'SIMIT SIN RES'!A:D,3,FALSE),0)</f>
        <v>0</v>
      </c>
      <c r="M3232" s="5">
        <f>IFERROR(VLOOKUP(Tabla1[[#This Row],[FECHA]],'RECAUDOS DE COMPARENDOS'!A:D,4,FALSE),0)</f>
        <v>0</v>
      </c>
      <c r="N3232" s="9">
        <f>IFERROR(VLOOKUP(Tabla1[[#This Row],[FECHA]],'RECAUDOS DE COMPARENDOS'!A:D,3,FALSE),0)</f>
        <v>0</v>
      </c>
      <c r="O3232" s="5">
        <f>IFERROR(VLOOKUP(Tabla1[[#This Row],[FECHA]],'RECAUDOS DE RESOLUCIONES'!A:D,4,FALSE),0)</f>
        <v>0</v>
      </c>
      <c r="P3232" s="9">
        <f>IFERROR(VLOOKUP(Tabla1[[#This Row],[FECHA]],'RECAUDOS DE RESOLUCIONES'!A:D,3,FALSE),0)</f>
        <v>0</v>
      </c>
      <c r="Q323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23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232" s="11">
        <f>IFERROR(VLOOKUP(Tabla1[[#This Row],[FECHA]],'RECAUDOS LOCALES'!A:D,4,FALSE),0)</f>
        <v>4</v>
      </c>
      <c r="T3232" s="9">
        <f>IFERROR(VLOOKUP(Tabla1[[#This Row],[FECHA]],'RECAUDOS LOCALES'!A:D,3,FALSE),0)</f>
        <v>859219</v>
      </c>
      <c r="U3232" s="11">
        <f>IFERROR(VLOOKUP(Tabla1[[#This Row],[FECHA]],'RECAUDOS EXTERNOS'!A:D,4,FALSE),0)</f>
        <v>4</v>
      </c>
      <c r="V3232" s="9">
        <f>IFERROR(VLOOKUP(Tabla1[[#This Row],[FECHA]],'RECAUDOS EXTERNOS'!A:D,3,FALSE),0)</f>
        <v>361509</v>
      </c>
    </row>
    <row r="3233" spans="1:22" x14ac:dyDescent="0.25">
      <c r="A3233" s="1">
        <v>40792</v>
      </c>
      <c r="B3233" s="3" t="s">
        <v>2</v>
      </c>
      <c r="C3233" s="2">
        <v>40787</v>
      </c>
      <c r="D3233" s="5">
        <f>YEAR(Tabla1[[#This Row],[FECHA]])</f>
        <v>2011</v>
      </c>
      <c r="E3233" s="5">
        <f>IFERROR(VLOOKUP(Tabla1[[#This Row],[FECHA]],'COMPARENDOS TOTALES'!A:D,4,FALSE),0)</f>
        <v>2</v>
      </c>
      <c r="F3233" s="9">
        <f>IFERROR(VLOOKUP(Tabla1[[#This Row],[FECHA]],'COMPARENDOS TOTALES'!A:D,3,FALSE),0)</f>
        <v>535600</v>
      </c>
      <c r="G3233" s="5">
        <f>IFERROR(VLOOKUP(Tabla1[[#This Row],[FECHA]],EXONERACIONES!A:D,4,FALSE),0)</f>
        <v>0</v>
      </c>
      <c r="H3233" s="9">
        <f>IFERROR(VLOOKUP(Tabla1[[#This Row],[FECHA]],EXONERACIONES!A:D,3,FALSE),0)</f>
        <v>0</v>
      </c>
      <c r="I3233" s="5">
        <f>IFERROR(VLOOKUP(Tabla1[[#This Row],[FECHA]],'SIMIT CON RES'!A:D,4,FALSE),0)</f>
        <v>2</v>
      </c>
      <c r="J3233" s="9">
        <f>IFERROR(VLOOKUP(Tabla1[[#This Row],[FECHA]],'SIMIT CON RES'!A:D,3,FALSE),0)</f>
        <v>535600</v>
      </c>
      <c r="K3233">
        <f>IFERROR(VLOOKUP(Tabla1[[#This Row],[FECHA]],'SIMIT SIN RES'!A:D,4,FALSE),0)</f>
        <v>0</v>
      </c>
      <c r="L3233" s="9">
        <f>IFERROR(VLOOKUP(Tabla1[[#This Row],[FECHA]],'SIMIT SIN RES'!A:D,3,FALSE),0)</f>
        <v>0</v>
      </c>
      <c r="M3233" s="5">
        <f>IFERROR(VLOOKUP(Tabla1[[#This Row],[FECHA]],'RECAUDOS DE COMPARENDOS'!A:D,4,FALSE),0)</f>
        <v>0</v>
      </c>
      <c r="N3233" s="9">
        <f>IFERROR(VLOOKUP(Tabla1[[#This Row],[FECHA]],'RECAUDOS DE COMPARENDOS'!A:D,3,FALSE),0)</f>
        <v>0</v>
      </c>
      <c r="O3233" s="5">
        <f>IFERROR(VLOOKUP(Tabla1[[#This Row],[FECHA]],'RECAUDOS DE RESOLUCIONES'!A:D,4,FALSE),0)</f>
        <v>0</v>
      </c>
      <c r="P3233" s="9">
        <f>IFERROR(VLOOKUP(Tabla1[[#This Row],[FECHA]],'RECAUDOS DE RESOLUCIONES'!A:D,3,FALSE),0)</f>
        <v>0</v>
      </c>
      <c r="Q323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23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233" s="11">
        <f>IFERROR(VLOOKUP(Tabla1[[#This Row],[FECHA]],'RECAUDOS LOCALES'!A:D,4,FALSE),0)</f>
        <v>1</v>
      </c>
      <c r="T3233" s="9">
        <f>IFERROR(VLOOKUP(Tabla1[[#This Row],[FECHA]],'RECAUDOS LOCALES'!A:D,3,FALSE),0)</f>
        <v>148450</v>
      </c>
      <c r="U3233" s="11">
        <f>IFERROR(VLOOKUP(Tabla1[[#This Row],[FECHA]],'RECAUDOS EXTERNOS'!A:D,4,FALSE),0)</f>
        <v>4</v>
      </c>
      <c r="V3233" s="9">
        <f>IFERROR(VLOOKUP(Tabla1[[#This Row],[FECHA]],'RECAUDOS EXTERNOS'!A:D,3,FALSE),0)</f>
        <v>590001</v>
      </c>
    </row>
    <row r="3234" spans="1:22" x14ac:dyDescent="0.25">
      <c r="A3234" s="1">
        <v>40793</v>
      </c>
      <c r="B3234" s="3" t="s">
        <v>3</v>
      </c>
      <c r="C3234" s="2">
        <v>40787</v>
      </c>
      <c r="D3234" s="5">
        <f>YEAR(Tabla1[[#This Row],[FECHA]])</f>
        <v>2011</v>
      </c>
      <c r="E3234" s="5">
        <f>IFERROR(VLOOKUP(Tabla1[[#This Row],[FECHA]],'COMPARENDOS TOTALES'!A:D,4,FALSE),0)</f>
        <v>3</v>
      </c>
      <c r="F3234" s="9">
        <f>IFERROR(VLOOKUP(Tabla1[[#This Row],[FECHA]],'COMPARENDOS TOTALES'!A:D,3,FALSE),0)</f>
        <v>678427</v>
      </c>
      <c r="G3234" s="5">
        <f>IFERROR(VLOOKUP(Tabla1[[#This Row],[FECHA]],EXONERACIONES!A:D,4,FALSE),0)</f>
        <v>0</v>
      </c>
      <c r="H3234" s="9">
        <f>IFERROR(VLOOKUP(Tabla1[[#This Row],[FECHA]],EXONERACIONES!A:D,3,FALSE),0)</f>
        <v>0</v>
      </c>
      <c r="I3234" s="5">
        <f>IFERROR(VLOOKUP(Tabla1[[#This Row],[FECHA]],'SIMIT CON RES'!A:D,4,FALSE),0)</f>
        <v>2</v>
      </c>
      <c r="J3234" s="9">
        <f>IFERROR(VLOOKUP(Tabla1[[#This Row],[FECHA]],'SIMIT CON RES'!A:D,3,FALSE),0)</f>
        <v>410627</v>
      </c>
      <c r="K3234">
        <f>IFERROR(VLOOKUP(Tabla1[[#This Row],[FECHA]],'SIMIT SIN RES'!A:D,4,FALSE),0)</f>
        <v>0</v>
      </c>
      <c r="L3234" s="9">
        <f>IFERROR(VLOOKUP(Tabla1[[#This Row],[FECHA]],'SIMIT SIN RES'!A:D,3,FALSE),0)</f>
        <v>0</v>
      </c>
      <c r="M3234" s="5">
        <f>IFERROR(VLOOKUP(Tabla1[[#This Row],[FECHA]],'RECAUDOS DE COMPARENDOS'!A:D,4,FALSE),0)</f>
        <v>0</v>
      </c>
      <c r="N3234" s="9">
        <f>IFERROR(VLOOKUP(Tabla1[[#This Row],[FECHA]],'RECAUDOS DE COMPARENDOS'!A:D,3,FALSE),0)</f>
        <v>0</v>
      </c>
      <c r="O3234" s="5">
        <f>IFERROR(VLOOKUP(Tabla1[[#This Row],[FECHA]],'RECAUDOS DE RESOLUCIONES'!A:D,4,FALSE),0)</f>
        <v>0</v>
      </c>
      <c r="P3234" s="9">
        <f>IFERROR(VLOOKUP(Tabla1[[#This Row],[FECHA]],'RECAUDOS DE RESOLUCIONES'!A:D,3,FALSE),0)</f>
        <v>0</v>
      </c>
      <c r="Q323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234" s="9">
        <f>Tabla1[V. COMPARENDOS]-(Tabla1[V. EXONERACIONES]+Tabla1[[#This Row],[V. SIMIT CON RESOLUCION]]+Tabla1[[#This Row],[V. SIMIT SIN RESOLUCION]]+Tabla1[[#This Row],[V. RECAUDOS COMPARENDOS]]+Tabla1[[#This Row],[V. RECAUDOS RESOLUCIONES]])</f>
        <v>267800</v>
      </c>
      <c r="S3234" s="11">
        <f>IFERROR(VLOOKUP(Tabla1[[#This Row],[FECHA]],'RECAUDOS LOCALES'!A:D,4,FALSE),0)</f>
        <v>1</v>
      </c>
      <c r="T3234" s="9">
        <f>IFERROR(VLOOKUP(Tabla1[[#This Row],[FECHA]],'RECAUDOS LOCALES'!A:D,3,FALSE),0)</f>
        <v>108425</v>
      </c>
      <c r="U3234" s="11">
        <f>IFERROR(VLOOKUP(Tabla1[[#This Row],[FECHA]],'RECAUDOS EXTERNOS'!A:D,4,FALSE),0)</f>
        <v>6</v>
      </c>
      <c r="V3234" s="9">
        <f>IFERROR(VLOOKUP(Tabla1[[#This Row],[FECHA]],'RECAUDOS EXTERNOS'!A:D,3,FALSE),0)</f>
        <v>1307081</v>
      </c>
    </row>
    <row r="3235" spans="1:22" x14ac:dyDescent="0.25">
      <c r="A3235" s="1">
        <v>40794</v>
      </c>
      <c r="B3235" s="3" t="s">
        <v>6</v>
      </c>
      <c r="C3235" s="2">
        <v>40787</v>
      </c>
      <c r="D3235" s="5">
        <f>YEAR(Tabla1[[#This Row],[FECHA]])</f>
        <v>2011</v>
      </c>
      <c r="E3235" s="5">
        <f>IFERROR(VLOOKUP(Tabla1[[#This Row],[FECHA]],'COMPARENDOS TOTALES'!A:D,4,FALSE),0)</f>
        <v>2</v>
      </c>
      <c r="F3235" s="9">
        <f>IFERROR(VLOOKUP(Tabla1[[#This Row],[FECHA]],'COMPARENDOS TOTALES'!A:D,3,FALSE),0)</f>
        <v>1071200</v>
      </c>
      <c r="G3235" s="5">
        <f>IFERROR(VLOOKUP(Tabla1[[#This Row],[FECHA]],EXONERACIONES!A:D,4,FALSE),0)</f>
        <v>0</v>
      </c>
      <c r="H3235" s="9">
        <f>IFERROR(VLOOKUP(Tabla1[[#This Row],[FECHA]],EXONERACIONES!A:D,3,FALSE),0)</f>
        <v>0</v>
      </c>
      <c r="I3235" s="5">
        <f>IFERROR(VLOOKUP(Tabla1[[#This Row],[FECHA]],'SIMIT CON RES'!A:D,4,FALSE),0)</f>
        <v>1</v>
      </c>
      <c r="J3235" s="9">
        <f>IFERROR(VLOOKUP(Tabla1[[#This Row],[FECHA]],'SIMIT CON RES'!A:D,3,FALSE),0)</f>
        <v>535600</v>
      </c>
      <c r="K3235">
        <f>IFERROR(VLOOKUP(Tabla1[[#This Row],[FECHA]],'SIMIT SIN RES'!A:D,4,FALSE),0)</f>
        <v>0</v>
      </c>
      <c r="L3235" s="9">
        <f>IFERROR(VLOOKUP(Tabla1[[#This Row],[FECHA]],'SIMIT SIN RES'!A:D,3,FALSE),0)</f>
        <v>0</v>
      </c>
      <c r="M3235" s="5">
        <f>IFERROR(VLOOKUP(Tabla1[[#This Row],[FECHA]],'RECAUDOS DE COMPARENDOS'!A:D,4,FALSE),0)</f>
        <v>0</v>
      </c>
      <c r="N3235" s="9">
        <f>IFERROR(VLOOKUP(Tabla1[[#This Row],[FECHA]],'RECAUDOS DE COMPARENDOS'!A:D,3,FALSE),0)</f>
        <v>0</v>
      </c>
      <c r="O3235" s="5">
        <f>IFERROR(VLOOKUP(Tabla1[[#This Row],[FECHA]],'RECAUDOS DE RESOLUCIONES'!A:D,4,FALSE),0)</f>
        <v>0</v>
      </c>
      <c r="P3235" s="9">
        <f>IFERROR(VLOOKUP(Tabla1[[#This Row],[FECHA]],'RECAUDOS DE RESOLUCIONES'!A:D,3,FALSE),0)</f>
        <v>0</v>
      </c>
      <c r="Q323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235" s="9">
        <f>Tabla1[V. COMPARENDOS]-(Tabla1[V. EXONERACIONES]+Tabla1[[#This Row],[V. SIMIT CON RESOLUCION]]+Tabla1[[#This Row],[V. SIMIT SIN RESOLUCION]]+Tabla1[[#This Row],[V. RECAUDOS COMPARENDOS]]+Tabla1[[#This Row],[V. RECAUDOS RESOLUCIONES]])</f>
        <v>535600</v>
      </c>
      <c r="S3235" s="11">
        <f>IFERROR(VLOOKUP(Tabla1[[#This Row],[FECHA]],'RECAUDOS LOCALES'!A:D,4,FALSE),0)</f>
        <v>1</v>
      </c>
      <c r="T3235" s="9">
        <f>IFERROR(VLOOKUP(Tabla1[[#This Row],[FECHA]],'RECAUDOS LOCALES'!A:D,3,FALSE),0)</f>
        <v>108425</v>
      </c>
      <c r="U3235" s="11">
        <f>IFERROR(VLOOKUP(Tabla1[[#This Row],[FECHA]],'RECAUDOS EXTERNOS'!A:D,4,FALSE),0)</f>
        <v>7</v>
      </c>
      <c r="V3235" s="9">
        <f>IFERROR(VLOOKUP(Tabla1[[#This Row],[FECHA]],'RECAUDOS EXTERNOS'!A:D,3,FALSE),0)</f>
        <v>1117656</v>
      </c>
    </row>
    <row r="3236" spans="1:22" x14ac:dyDescent="0.25">
      <c r="A3236" s="1">
        <v>40795</v>
      </c>
      <c r="B3236" s="3" t="s">
        <v>0</v>
      </c>
      <c r="C3236" s="2">
        <v>40787</v>
      </c>
      <c r="D3236" s="5">
        <f>YEAR(Tabla1[[#This Row],[FECHA]])</f>
        <v>2011</v>
      </c>
      <c r="E3236" s="5">
        <f>IFERROR(VLOOKUP(Tabla1[[#This Row],[FECHA]],'COMPARENDOS TOTALES'!A:D,4,FALSE),0)</f>
        <v>7</v>
      </c>
      <c r="F3236" s="9">
        <f>IFERROR(VLOOKUP(Tabla1[[#This Row],[FECHA]],'COMPARENDOS TOTALES'!A:D,3,FALSE),0)</f>
        <v>2570881</v>
      </c>
      <c r="G3236" s="5">
        <f>IFERROR(VLOOKUP(Tabla1[[#This Row],[FECHA]],EXONERACIONES!A:D,4,FALSE),0)</f>
        <v>0</v>
      </c>
      <c r="H3236" s="9">
        <f>IFERROR(VLOOKUP(Tabla1[[#This Row],[FECHA]],EXONERACIONES!A:D,3,FALSE),0)</f>
        <v>0</v>
      </c>
      <c r="I3236" s="5">
        <f>IFERROR(VLOOKUP(Tabla1[[#This Row],[FECHA]],'SIMIT CON RES'!A:D,4,FALSE),0)</f>
        <v>3</v>
      </c>
      <c r="J3236" s="9">
        <f>IFERROR(VLOOKUP(Tabla1[[#This Row],[FECHA]],'SIMIT CON RES'!A:D,3,FALSE),0)</f>
        <v>946227</v>
      </c>
      <c r="K3236">
        <f>IFERROR(VLOOKUP(Tabla1[[#This Row],[FECHA]],'SIMIT SIN RES'!A:D,4,FALSE),0)</f>
        <v>0</v>
      </c>
      <c r="L3236" s="9">
        <f>IFERROR(VLOOKUP(Tabla1[[#This Row],[FECHA]],'SIMIT SIN RES'!A:D,3,FALSE),0)</f>
        <v>0</v>
      </c>
      <c r="M3236" s="5">
        <f>IFERROR(VLOOKUP(Tabla1[[#This Row],[FECHA]],'RECAUDOS DE COMPARENDOS'!A:D,4,FALSE),0)</f>
        <v>3</v>
      </c>
      <c r="N3236" s="9">
        <f>IFERROR(VLOOKUP(Tabla1[[#This Row],[FECHA]],'RECAUDOS DE COMPARENDOS'!A:D,3,FALSE),0)</f>
        <v>1481827</v>
      </c>
      <c r="O3236" s="5">
        <f>IFERROR(VLOOKUP(Tabla1[[#This Row],[FECHA]],'RECAUDOS DE RESOLUCIONES'!A:D,4,FALSE),0)</f>
        <v>0</v>
      </c>
      <c r="P3236" s="9">
        <f>IFERROR(VLOOKUP(Tabla1[[#This Row],[FECHA]],'RECAUDOS DE RESOLUCIONES'!A:D,3,FALSE),0)</f>
        <v>0</v>
      </c>
      <c r="Q323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236" s="9">
        <f>Tabla1[V. COMPARENDOS]-(Tabla1[V. EXONERACIONES]+Tabla1[[#This Row],[V. SIMIT CON RESOLUCION]]+Tabla1[[#This Row],[V. SIMIT SIN RESOLUCION]]+Tabla1[[#This Row],[V. RECAUDOS COMPARENDOS]]+Tabla1[[#This Row],[V. RECAUDOS RESOLUCIONES]])</f>
        <v>142827</v>
      </c>
      <c r="S3236" s="11">
        <f>IFERROR(VLOOKUP(Tabla1[[#This Row],[FECHA]],'RECAUDOS LOCALES'!A:D,4,FALSE),0)</f>
        <v>0</v>
      </c>
      <c r="T3236" s="9">
        <f>IFERROR(VLOOKUP(Tabla1[[#This Row],[FECHA]],'RECAUDOS LOCALES'!A:D,3,FALSE),0)</f>
        <v>0</v>
      </c>
      <c r="U3236" s="11">
        <f>IFERROR(VLOOKUP(Tabla1[[#This Row],[FECHA]],'RECAUDOS EXTERNOS'!A:D,4,FALSE),0)</f>
        <v>5</v>
      </c>
      <c r="V3236" s="9">
        <f>IFERROR(VLOOKUP(Tabla1[[#This Row],[FECHA]],'RECAUDOS EXTERNOS'!A:D,3,FALSE),0)</f>
        <v>720050</v>
      </c>
    </row>
    <row r="3237" spans="1:22" x14ac:dyDescent="0.25">
      <c r="A3237" s="1">
        <v>40796</v>
      </c>
      <c r="B3237" s="3" t="s">
        <v>5</v>
      </c>
      <c r="C3237" s="2">
        <v>40787</v>
      </c>
      <c r="D3237" s="5">
        <f>YEAR(Tabla1[[#This Row],[FECHA]])</f>
        <v>2011</v>
      </c>
      <c r="E3237" s="5">
        <f>IFERROR(VLOOKUP(Tabla1[[#This Row],[FECHA]],'COMPARENDOS TOTALES'!A:D,4,FALSE),0)</f>
        <v>10</v>
      </c>
      <c r="F3237" s="9">
        <f>IFERROR(VLOOKUP(Tabla1[[#This Row],[FECHA]],'COMPARENDOS TOTALES'!A:D,3,FALSE),0)</f>
        <v>6034427</v>
      </c>
      <c r="G3237" s="5">
        <f>IFERROR(VLOOKUP(Tabla1[[#This Row],[FECHA]],EXONERACIONES!A:D,4,FALSE),0)</f>
        <v>0</v>
      </c>
      <c r="H3237" s="9">
        <f>IFERROR(VLOOKUP(Tabla1[[#This Row],[FECHA]],EXONERACIONES!A:D,3,FALSE),0)</f>
        <v>0</v>
      </c>
      <c r="I3237" s="5">
        <f>IFERROR(VLOOKUP(Tabla1[[#This Row],[FECHA]],'SIMIT CON RES'!A:D,4,FALSE),0)</f>
        <v>5</v>
      </c>
      <c r="J3237" s="9">
        <f>IFERROR(VLOOKUP(Tabla1[[#This Row],[FECHA]],'SIMIT CON RES'!A:D,3,FALSE),0)</f>
        <v>2553027</v>
      </c>
      <c r="K3237">
        <f>IFERROR(VLOOKUP(Tabla1[[#This Row],[FECHA]],'SIMIT SIN RES'!A:D,4,FALSE),0)</f>
        <v>0</v>
      </c>
      <c r="L3237" s="9">
        <f>IFERROR(VLOOKUP(Tabla1[[#This Row],[FECHA]],'SIMIT SIN RES'!A:D,3,FALSE),0)</f>
        <v>0</v>
      </c>
      <c r="M3237" s="5">
        <f>IFERROR(VLOOKUP(Tabla1[[#This Row],[FECHA]],'RECAUDOS DE COMPARENDOS'!A:D,4,FALSE),0)</f>
        <v>1</v>
      </c>
      <c r="N3237" s="9">
        <f>IFERROR(VLOOKUP(Tabla1[[#This Row],[FECHA]],'RECAUDOS DE COMPARENDOS'!A:D,3,FALSE),0)</f>
        <v>803400</v>
      </c>
      <c r="O3237" s="5">
        <f>IFERROR(VLOOKUP(Tabla1[[#This Row],[FECHA]],'RECAUDOS DE RESOLUCIONES'!A:D,4,FALSE),0)</f>
        <v>0</v>
      </c>
      <c r="P3237" s="9">
        <f>IFERROR(VLOOKUP(Tabla1[[#This Row],[FECHA]],'RECAUDOS DE RESOLUCIONES'!A:D,3,FALSE),0)</f>
        <v>0</v>
      </c>
      <c r="Q323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3237" s="9">
        <f>Tabla1[V. COMPARENDOS]-(Tabla1[V. EXONERACIONES]+Tabla1[[#This Row],[V. SIMIT CON RESOLUCION]]+Tabla1[[#This Row],[V. SIMIT SIN RESOLUCION]]+Tabla1[[#This Row],[V. RECAUDOS COMPARENDOS]]+Tabla1[[#This Row],[V. RECAUDOS RESOLUCIONES]])</f>
        <v>2678000</v>
      </c>
      <c r="S3237" s="11">
        <f>IFERROR(VLOOKUP(Tabla1[[#This Row],[FECHA]],'RECAUDOS LOCALES'!A:D,4,FALSE),0)</f>
        <v>0</v>
      </c>
      <c r="T3237" s="9">
        <f>IFERROR(VLOOKUP(Tabla1[[#This Row],[FECHA]],'RECAUDOS LOCALES'!A:D,3,FALSE),0)</f>
        <v>0</v>
      </c>
      <c r="U3237" s="11">
        <f>IFERROR(VLOOKUP(Tabla1[[#This Row],[FECHA]],'RECAUDOS EXTERNOS'!A:D,4,FALSE),0)</f>
        <v>0</v>
      </c>
      <c r="V3237" s="9">
        <f>IFERROR(VLOOKUP(Tabla1[[#This Row],[FECHA]],'RECAUDOS EXTERNOS'!A:D,3,FALSE),0)</f>
        <v>0</v>
      </c>
    </row>
    <row r="3238" spans="1:22" x14ac:dyDescent="0.25">
      <c r="A3238" s="1">
        <v>40797</v>
      </c>
      <c r="B3238" s="3" t="s">
        <v>4</v>
      </c>
      <c r="C3238" s="2">
        <v>40787</v>
      </c>
      <c r="D3238" s="5">
        <f>YEAR(Tabla1[[#This Row],[FECHA]])</f>
        <v>2011</v>
      </c>
      <c r="E3238" s="5">
        <f>IFERROR(VLOOKUP(Tabla1[[#This Row],[FECHA]],'COMPARENDOS TOTALES'!A:D,4,FALSE),0)</f>
        <v>2</v>
      </c>
      <c r="F3238" s="9">
        <f>IFERROR(VLOOKUP(Tabla1[[#This Row],[FECHA]],'COMPARENDOS TOTALES'!A:D,3,FALSE),0)</f>
        <v>1606800</v>
      </c>
      <c r="G3238" s="5">
        <f>IFERROR(VLOOKUP(Tabla1[[#This Row],[FECHA]],EXONERACIONES!A:D,4,FALSE),0)</f>
        <v>0</v>
      </c>
      <c r="H3238" s="9">
        <f>IFERROR(VLOOKUP(Tabla1[[#This Row],[FECHA]],EXONERACIONES!A:D,3,FALSE),0)</f>
        <v>0</v>
      </c>
      <c r="I3238" s="5">
        <f>IFERROR(VLOOKUP(Tabla1[[#This Row],[FECHA]],'SIMIT CON RES'!A:D,4,FALSE),0)</f>
        <v>1</v>
      </c>
      <c r="J3238" s="9">
        <f>IFERROR(VLOOKUP(Tabla1[[#This Row],[FECHA]],'SIMIT CON RES'!A:D,3,FALSE),0)</f>
        <v>803400</v>
      </c>
      <c r="K3238">
        <f>IFERROR(VLOOKUP(Tabla1[[#This Row],[FECHA]],'SIMIT SIN RES'!A:D,4,FALSE),0)</f>
        <v>0</v>
      </c>
      <c r="L3238" s="9">
        <f>IFERROR(VLOOKUP(Tabla1[[#This Row],[FECHA]],'SIMIT SIN RES'!A:D,3,FALSE),0)</f>
        <v>0</v>
      </c>
      <c r="M3238" s="5">
        <f>IFERROR(VLOOKUP(Tabla1[[#This Row],[FECHA]],'RECAUDOS DE COMPARENDOS'!A:D,4,FALSE),0)</f>
        <v>0</v>
      </c>
      <c r="N3238" s="9">
        <f>IFERROR(VLOOKUP(Tabla1[[#This Row],[FECHA]],'RECAUDOS DE COMPARENDOS'!A:D,3,FALSE),0)</f>
        <v>0</v>
      </c>
      <c r="O3238" s="5">
        <f>IFERROR(VLOOKUP(Tabla1[[#This Row],[FECHA]],'RECAUDOS DE RESOLUCIONES'!A:D,4,FALSE),0)</f>
        <v>0</v>
      </c>
      <c r="P3238" s="9">
        <f>IFERROR(VLOOKUP(Tabla1[[#This Row],[FECHA]],'RECAUDOS DE RESOLUCIONES'!A:D,3,FALSE),0)</f>
        <v>0</v>
      </c>
      <c r="Q323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238" s="9">
        <f>Tabla1[V. COMPARENDOS]-(Tabla1[V. EXONERACIONES]+Tabla1[[#This Row],[V. SIMIT CON RESOLUCION]]+Tabla1[[#This Row],[V. SIMIT SIN RESOLUCION]]+Tabla1[[#This Row],[V. RECAUDOS COMPARENDOS]]+Tabla1[[#This Row],[V. RECAUDOS RESOLUCIONES]])</f>
        <v>803400</v>
      </c>
      <c r="S3238" s="11">
        <f>IFERROR(VLOOKUP(Tabla1[[#This Row],[FECHA]],'RECAUDOS LOCALES'!A:D,4,FALSE),0)</f>
        <v>0</v>
      </c>
      <c r="T3238" s="9">
        <f>IFERROR(VLOOKUP(Tabla1[[#This Row],[FECHA]],'RECAUDOS LOCALES'!A:D,3,FALSE),0)</f>
        <v>0</v>
      </c>
      <c r="U3238" s="11">
        <f>IFERROR(VLOOKUP(Tabla1[[#This Row],[FECHA]],'RECAUDOS EXTERNOS'!A:D,4,FALSE),0)</f>
        <v>0</v>
      </c>
      <c r="V3238" s="9">
        <f>IFERROR(VLOOKUP(Tabla1[[#This Row],[FECHA]],'RECAUDOS EXTERNOS'!A:D,3,FALSE),0)</f>
        <v>0</v>
      </c>
    </row>
    <row r="3239" spans="1:22" x14ac:dyDescent="0.25">
      <c r="A3239" s="1">
        <v>40798</v>
      </c>
      <c r="B3239" s="3" t="s">
        <v>1</v>
      </c>
      <c r="C3239" s="2">
        <v>40787</v>
      </c>
      <c r="D3239" s="5">
        <f>YEAR(Tabla1[[#This Row],[FECHA]])</f>
        <v>2011</v>
      </c>
      <c r="E3239" s="5">
        <f>IFERROR(VLOOKUP(Tabla1[[#This Row],[FECHA]],'COMPARENDOS TOTALES'!A:D,4,FALSE),0)</f>
        <v>10</v>
      </c>
      <c r="F3239" s="9">
        <f>IFERROR(VLOOKUP(Tabla1[[#This Row],[FECHA]],'COMPARENDOS TOTALES'!A:D,3,FALSE),0)</f>
        <v>2945800</v>
      </c>
      <c r="G3239" s="5">
        <f>IFERROR(VLOOKUP(Tabla1[[#This Row],[FECHA]],EXONERACIONES!A:D,4,FALSE),0)</f>
        <v>0</v>
      </c>
      <c r="H3239" s="9">
        <f>IFERROR(VLOOKUP(Tabla1[[#This Row],[FECHA]],EXONERACIONES!A:D,3,FALSE),0)</f>
        <v>0</v>
      </c>
      <c r="I3239" s="5">
        <f>IFERROR(VLOOKUP(Tabla1[[#This Row],[FECHA]],'SIMIT CON RES'!A:D,4,FALSE),0)</f>
        <v>3</v>
      </c>
      <c r="J3239" s="9">
        <f>IFERROR(VLOOKUP(Tabla1[[#This Row],[FECHA]],'SIMIT CON RES'!A:D,3,FALSE),0)</f>
        <v>1071200</v>
      </c>
      <c r="K3239">
        <f>IFERROR(VLOOKUP(Tabla1[[#This Row],[FECHA]],'SIMIT SIN RES'!A:D,4,FALSE),0)</f>
        <v>0</v>
      </c>
      <c r="L3239" s="9">
        <f>IFERROR(VLOOKUP(Tabla1[[#This Row],[FECHA]],'SIMIT SIN RES'!A:D,3,FALSE),0)</f>
        <v>0</v>
      </c>
      <c r="M3239" s="5">
        <f>IFERROR(VLOOKUP(Tabla1[[#This Row],[FECHA]],'RECAUDOS DE COMPARENDOS'!A:D,4,FALSE),0)</f>
        <v>1</v>
      </c>
      <c r="N3239" s="9">
        <f>IFERROR(VLOOKUP(Tabla1[[#This Row],[FECHA]],'RECAUDOS DE COMPARENDOS'!A:D,3,FALSE),0)</f>
        <v>267800</v>
      </c>
      <c r="O3239" s="5">
        <f>IFERROR(VLOOKUP(Tabla1[[#This Row],[FECHA]],'RECAUDOS DE RESOLUCIONES'!A:D,4,FALSE),0)</f>
        <v>0</v>
      </c>
      <c r="P3239" s="9">
        <f>IFERROR(VLOOKUP(Tabla1[[#This Row],[FECHA]],'RECAUDOS DE RESOLUCIONES'!A:D,3,FALSE),0)</f>
        <v>0</v>
      </c>
      <c r="Q323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3239" s="9">
        <f>Tabla1[V. COMPARENDOS]-(Tabla1[V. EXONERACIONES]+Tabla1[[#This Row],[V. SIMIT CON RESOLUCION]]+Tabla1[[#This Row],[V. SIMIT SIN RESOLUCION]]+Tabla1[[#This Row],[V. RECAUDOS COMPARENDOS]]+Tabla1[[#This Row],[V. RECAUDOS RESOLUCIONES]])</f>
        <v>1606800</v>
      </c>
      <c r="S3239" s="11">
        <f>IFERROR(VLOOKUP(Tabla1[[#This Row],[FECHA]],'RECAUDOS LOCALES'!A:D,4,FALSE),0)</f>
        <v>1</v>
      </c>
      <c r="T3239" s="9">
        <f>IFERROR(VLOOKUP(Tabla1[[#This Row],[FECHA]],'RECAUDOS LOCALES'!A:D,3,FALSE),0)</f>
        <v>267800</v>
      </c>
      <c r="U3239" s="11">
        <f>IFERROR(VLOOKUP(Tabla1[[#This Row],[FECHA]],'RECAUDOS EXTERNOS'!A:D,4,FALSE),0)</f>
        <v>4</v>
      </c>
      <c r="V3239" s="9">
        <f>IFERROR(VLOOKUP(Tabla1[[#This Row],[FECHA]],'RECAUDOS EXTERNOS'!A:D,3,FALSE),0)</f>
        <v>1422509</v>
      </c>
    </row>
    <row r="3240" spans="1:22" x14ac:dyDescent="0.25">
      <c r="A3240" s="1">
        <v>40799</v>
      </c>
      <c r="B3240" s="3" t="s">
        <v>2</v>
      </c>
      <c r="C3240" s="2">
        <v>40787</v>
      </c>
      <c r="D3240" s="5">
        <f>YEAR(Tabla1[[#This Row],[FECHA]])</f>
        <v>2011</v>
      </c>
      <c r="E3240" s="5">
        <f>IFERROR(VLOOKUP(Tabla1[[#This Row],[FECHA]],'COMPARENDOS TOTALES'!A:D,4,FALSE),0)</f>
        <v>3</v>
      </c>
      <c r="F3240" s="9">
        <f>IFERROR(VLOOKUP(Tabla1[[#This Row],[FECHA]],'COMPARENDOS TOTALES'!A:D,3,FALSE),0)</f>
        <v>1071200</v>
      </c>
      <c r="G3240" s="5">
        <f>IFERROR(VLOOKUP(Tabla1[[#This Row],[FECHA]],EXONERACIONES!A:D,4,FALSE),0)</f>
        <v>0</v>
      </c>
      <c r="H3240" s="9">
        <f>IFERROR(VLOOKUP(Tabla1[[#This Row],[FECHA]],EXONERACIONES!A:D,3,FALSE),0)</f>
        <v>0</v>
      </c>
      <c r="I3240" s="5">
        <f>IFERROR(VLOOKUP(Tabla1[[#This Row],[FECHA]],'SIMIT CON RES'!A:D,4,FALSE),0)</f>
        <v>2</v>
      </c>
      <c r="J3240" s="9">
        <f>IFERROR(VLOOKUP(Tabla1[[#This Row],[FECHA]],'SIMIT CON RES'!A:D,3,FALSE),0)</f>
        <v>535600</v>
      </c>
      <c r="K3240">
        <f>IFERROR(VLOOKUP(Tabla1[[#This Row],[FECHA]],'SIMIT SIN RES'!A:D,4,FALSE),0)</f>
        <v>0</v>
      </c>
      <c r="L3240" s="9">
        <f>IFERROR(VLOOKUP(Tabla1[[#This Row],[FECHA]],'SIMIT SIN RES'!A:D,3,FALSE),0)</f>
        <v>0</v>
      </c>
      <c r="M3240" s="5">
        <f>IFERROR(VLOOKUP(Tabla1[[#This Row],[FECHA]],'RECAUDOS DE COMPARENDOS'!A:D,4,FALSE),0)</f>
        <v>0</v>
      </c>
      <c r="N3240" s="9">
        <f>IFERROR(VLOOKUP(Tabla1[[#This Row],[FECHA]],'RECAUDOS DE COMPARENDOS'!A:D,3,FALSE),0)</f>
        <v>0</v>
      </c>
      <c r="O3240" s="5">
        <f>IFERROR(VLOOKUP(Tabla1[[#This Row],[FECHA]],'RECAUDOS DE RESOLUCIONES'!A:D,4,FALSE),0)</f>
        <v>0</v>
      </c>
      <c r="P3240" s="9">
        <f>IFERROR(VLOOKUP(Tabla1[[#This Row],[FECHA]],'RECAUDOS DE RESOLUCIONES'!A:D,3,FALSE),0)</f>
        <v>0</v>
      </c>
      <c r="Q324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240" s="9">
        <f>Tabla1[V. COMPARENDOS]-(Tabla1[V. EXONERACIONES]+Tabla1[[#This Row],[V. SIMIT CON RESOLUCION]]+Tabla1[[#This Row],[V. SIMIT SIN RESOLUCION]]+Tabla1[[#This Row],[V. RECAUDOS COMPARENDOS]]+Tabla1[[#This Row],[V. RECAUDOS RESOLUCIONES]])</f>
        <v>535600</v>
      </c>
      <c r="S3240" s="11">
        <f>IFERROR(VLOOKUP(Tabla1[[#This Row],[FECHA]],'RECAUDOS LOCALES'!A:D,4,FALSE),0)</f>
        <v>2</v>
      </c>
      <c r="T3240" s="9">
        <f>IFERROR(VLOOKUP(Tabla1[[#This Row],[FECHA]],'RECAUDOS LOCALES'!A:D,3,FALSE),0)</f>
        <v>601853</v>
      </c>
      <c r="U3240" s="11">
        <f>IFERROR(VLOOKUP(Tabla1[[#This Row],[FECHA]],'RECAUDOS EXTERNOS'!A:D,4,FALSE),0)</f>
        <v>3</v>
      </c>
      <c r="V3240" s="9">
        <f>IFERROR(VLOOKUP(Tabla1[[#This Row],[FECHA]],'RECAUDOS EXTERNOS'!A:D,3,FALSE),0)</f>
        <v>632068</v>
      </c>
    </row>
    <row r="3241" spans="1:22" x14ac:dyDescent="0.25">
      <c r="A3241" s="1">
        <v>40800</v>
      </c>
      <c r="B3241" s="3" t="s">
        <v>3</v>
      </c>
      <c r="C3241" s="2">
        <v>40787</v>
      </c>
      <c r="D3241" s="5">
        <f>YEAR(Tabla1[[#This Row],[FECHA]])</f>
        <v>2011</v>
      </c>
      <c r="E3241" s="5">
        <f>IFERROR(VLOOKUP(Tabla1[[#This Row],[FECHA]],'COMPARENDOS TOTALES'!A:D,4,FALSE),0)</f>
        <v>4</v>
      </c>
      <c r="F3241" s="9">
        <f>IFERROR(VLOOKUP(Tabla1[[#This Row],[FECHA]],'COMPARENDOS TOTALES'!A:D,3,FALSE),0)</f>
        <v>1113602</v>
      </c>
      <c r="G3241" s="5">
        <f>IFERROR(VLOOKUP(Tabla1[[#This Row],[FECHA]],EXONERACIONES!A:D,4,FALSE),0)</f>
        <v>0</v>
      </c>
      <c r="H3241" s="9">
        <f>IFERROR(VLOOKUP(Tabla1[[#This Row],[FECHA]],EXONERACIONES!A:D,3,FALSE),0)</f>
        <v>0</v>
      </c>
      <c r="I3241" s="5">
        <f>IFERROR(VLOOKUP(Tabla1[[#This Row],[FECHA]],'SIMIT CON RES'!A:D,4,FALSE),0)</f>
        <v>2</v>
      </c>
      <c r="J3241" s="9">
        <f>IFERROR(VLOOKUP(Tabla1[[#This Row],[FECHA]],'SIMIT CON RES'!A:D,3,FALSE),0)</f>
        <v>803400</v>
      </c>
      <c r="K3241">
        <f>IFERROR(VLOOKUP(Tabla1[[#This Row],[FECHA]],'SIMIT SIN RES'!A:D,4,FALSE),0)</f>
        <v>0</v>
      </c>
      <c r="L3241" s="9">
        <f>IFERROR(VLOOKUP(Tabla1[[#This Row],[FECHA]],'SIMIT SIN RES'!A:D,3,FALSE),0)</f>
        <v>0</v>
      </c>
      <c r="M3241" s="5">
        <f>IFERROR(VLOOKUP(Tabla1[[#This Row],[FECHA]],'RECAUDOS DE COMPARENDOS'!A:D,4,FALSE),0)</f>
        <v>0</v>
      </c>
      <c r="N3241" s="9">
        <f>IFERROR(VLOOKUP(Tabla1[[#This Row],[FECHA]],'RECAUDOS DE COMPARENDOS'!A:D,3,FALSE),0)</f>
        <v>0</v>
      </c>
      <c r="O3241" s="5">
        <f>IFERROR(VLOOKUP(Tabla1[[#This Row],[FECHA]],'RECAUDOS DE RESOLUCIONES'!A:D,4,FALSE),0)</f>
        <v>0</v>
      </c>
      <c r="P3241" s="9">
        <f>IFERROR(VLOOKUP(Tabla1[[#This Row],[FECHA]],'RECAUDOS DE RESOLUCIONES'!A:D,3,FALSE),0)</f>
        <v>0</v>
      </c>
      <c r="Q324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3241" s="9">
        <f>Tabla1[V. COMPARENDOS]-(Tabla1[V. EXONERACIONES]+Tabla1[[#This Row],[V. SIMIT CON RESOLUCION]]+Tabla1[[#This Row],[V. SIMIT SIN RESOLUCION]]+Tabla1[[#This Row],[V. RECAUDOS COMPARENDOS]]+Tabla1[[#This Row],[V. RECAUDOS RESOLUCIONES]])</f>
        <v>310202</v>
      </c>
      <c r="S3241" s="11">
        <f>IFERROR(VLOOKUP(Tabla1[[#This Row],[FECHA]],'RECAUDOS LOCALES'!A:D,4,FALSE),0)</f>
        <v>0</v>
      </c>
      <c r="T3241" s="9">
        <f>IFERROR(VLOOKUP(Tabla1[[#This Row],[FECHA]],'RECAUDOS LOCALES'!A:D,3,FALSE),0)</f>
        <v>0</v>
      </c>
      <c r="U3241" s="11">
        <f>IFERROR(VLOOKUP(Tabla1[[#This Row],[FECHA]],'RECAUDOS EXTERNOS'!A:D,4,FALSE),0)</f>
        <v>1</v>
      </c>
      <c r="V3241" s="9">
        <f>IFERROR(VLOOKUP(Tabla1[[#This Row],[FECHA]],'RECAUDOS EXTERNOS'!A:D,3,FALSE),0)</f>
        <v>191310</v>
      </c>
    </row>
    <row r="3242" spans="1:22" x14ac:dyDescent="0.25">
      <c r="A3242" s="1">
        <v>40801</v>
      </c>
      <c r="B3242" s="3" t="s">
        <v>6</v>
      </c>
      <c r="C3242" s="2">
        <v>40787</v>
      </c>
      <c r="D3242" s="5">
        <f>YEAR(Tabla1[[#This Row],[FECHA]])</f>
        <v>2011</v>
      </c>
      <c r="E3242" s="5">
        <f>IFERROR(VLOOKUP(Tabla1[[#This Row],[FECHA]],'COMPARENDOS TOTALES'!A:D,4,FALSE),0)</f>
        <v>3</v>
      </c>
      <c r="F3242" s="9">
        <f>IFERROR(VLOOKUP(Tabla1[[#This Row],[FECHA]],'COMPARENDOS TOTALES'!A:D,3,FALSE),0)</f>
        <v>1339000</v>
      </c>
      <c r="G3242" s="5">
        <f>IFERROR(VLOOKUP(Tabla1[[#This Row],[FECHA]],EXONERACIONES!A:D,4,FALSE),0)</f>
        <v>0</v>
      </c>
      <c r="H3242" s="9">
        <f>IFERROR(VLOOKUP(Tabla1[[#This Row],[FECHA]],EXONERACIONES!A:D,3,FALSE),0)</f>
        <v>0</v>
      </c>
      <c r="I3242" s="5">
        <f>IFERROR(VLOOKUP(Tabla1[[#This Row],[FECHA]],'SIMIT CON RES'!A:D,4,FALSE),0)</f>
        <v>2</v>
      </c>
      <c r="J3242" s="9">
        <f>IFERROR(VLOOKUP(Tabla1[[#This Row],[FECHA]],'SIMIT CON RES'!A:D,3,FALSE),0)</f>
        <v>803400</v>
      </c>
      <c r="K3242">
        <f>IFERROR(VLOOKUP(Tabla1[[#This Row],[FECHA]],'SIMIT SIN RES'!A:D,4,FALSE),0)</f>
        <v>0</v>
      </c>
      <c r="L3242" s="9">
        <f>IFERROR(VLOOKUP(Tabla1[[#This Row],[FECHA]],'SIMIT SIN RES'!A:D,3,FALSE),0)</f>
        <v>0</v>
      </c>
      <c r="M3242" s="5">
        <f>IFERROR(VLOOKUP(Tabla1[[#This Row],[FECHA]],'RECAUDOS DE COMPARENDOS'!A:D,4,FALSE),0)</f>
        <v>0</v>
      </c>
      <c r="N3242" s="9">
        <f>IFERROR(VLOOKUP(Tabla1[[#This Row],[FECHA]],'RECAUDOS DE COMPARENDOS'!A:D,3,FALSE),0)</f>
        <v>0</v>
      </c>
      <c r="O3242" s="5">
        <f>IFERROR(VLOOKUP(Tabla1[[#This Row],[FECHA]],'RECAUDOS DE RESOLUCIONES'!A:D,4,FALSE),0)</f>
        <v>0</v>
      </c>
      <c r="P3242" s="9">
        <f>IFERROR(VLOOKUP(Tabla1[[#This Row],[FECHA]],'RECAUDOS DE RESOLUCIONES'!A:D,3,FALSE),0)</f>
        <v>0</v>
      </c>
      <c r="Q324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242" s="9">
        <f>Tabla1[V. COMPARENDOS]-(Tabla1[V. EXONERACIONES]+Tabla1[[#This Row],[V. SIMIT CON RESOLUCION]]+Tabla1[[#This Row],[V. SIMIT SIN RESOLUCION]]+Tabla1[[#This Row],[V. RECAUDOS COMPARENDOS]]+Tabla1[[#This Row],[V. RECAUDOS RESOLUCIONES]])</f>
        <v>535600</v>
      </c>
      <c r="S3242" s="11">
        <f>IFERROR(VLOOKUP(Tabla1[[#This Row],[FECHA]],'RECAUDOS LOCALES'!A:D,4,FALSE),0)</f>
        <v>3</v>
      </c>
      <c r="T3242" s="9">
        <f>IFERROR(VLOOKUP(Tabla1[[#This Row],[FECHA]],'RECAUDOS LOCALES'!A:D,3,FALSE),0)</f>
        <v>874813</v>
      </c>
      <c r="U3242" s="11">
        <f>IFERROR(VLOOKUP(Tabla1[[#This Row],[FECHA]],'RECAUDOS EXTERNOS'!A:D,4,FALSE),0)</f>
        <v>7</v>
      </c>
      <c r="V3242" s="9">
        <f>IFERROR(VLOOKUP(Tabla1[[#This Row],[FECHA]],'RECAUDOS EXTERNOS'!A:D,3,FALSE),0)</f>
        <v>1027334</v>
      </c>
    </row>
    <row r="3243" spans="1:22" x14ac:dyDescent="0.25">
      <c r="A3243" s="1">
        <v>40802</v>
      </c>
      <c r="B3243" s="3" t="s">
        <v>0</v>
      </c>
      <c r="C3243" s="2">
        <v>40787</v>
      </c>
      <c r="D3243" s="5">
        <f>YEAR(Tabla1[[#This Row],[FECHA]])</f>
        <v>2011</v>
      </c>
      <c r="E3243" s="5">
        <f>IFERROR(VLOOKUP(Tabla1[[#This Row],[FECHA]],'COMPARENDOS TOTALES'!A:D,4,FALSE),0)</f>
        <v>5</v>
      </c>
      <c r="F3243" s="9">
        <f>IFERROR(VLOOKUP(Tabla1[[#This Row],[FECHA]],'COMPARENDOS TOTALES'!A:D,3,FALSE),0)</f>
        <v>2142400</v>
      </c>
      <c r="G3243" s="5">
        <f>IFERROR(VLOOKUP(Tabla1[[#This Row],[FECHA]],EXONERACIONES!A:D,4,FALSE),0)</f>
        <v>0</v>
      </c>
      <c r="H3243" s="9">
        <f>IFERROR(VLOOKUP(Tabla1[[#This Row],[FECHA]],EXONERACIONES!A:D,3,FALSE),0)</f>
        <v>0</v>
      </c>
      <c r="I3243" s="5">
        <f>IFERROR(VLOOKUP(Tabla1[[#This Row],[FECHA]],'SIMIT CON RES'!A:D,4,FALSE),0)</f>
        <v>4</v>
      </c>
      <c r="J3243" s="9">
        <f>IFERROR(VLOOKUP(Tabla1[[#This Row],[FECHA]],'SIMIT CON RES'!A:D,3,FALSE),0)</f>
        <v>1606800</v>
      </c>
      <c r="K3243">
        <f>IFERROR(VLOOKUP(Tabla1[[#This Row],[FECHA]],'SIMIT SIN RES'!A:D,4,FALSE),0)</f>
        <v>0</v>
      </c>
      <c r="L3243" s="9">
        <f>IFERROR(VLOOKUP(Tabla1[[#This Row],[FECHA]],'SIMIT SIN RES'!A:D,3,FALSE),0)</f>
        <v>0</v>
      </c>
      <c r="M3243" s="5">
        <f>IFERROR(VLOOKUP(Tabla1[[#This Row],[FECHA]],'RECAUDOS DE COMPARENDOS'!A:D,4,FALSE),0)</f>
        <v>0</v>
      </c>
      <c r="N3243" s="9">
        <f>IFERROR(VLOOKUP(Tabla1[[#This Row],[FECHA]],'RECAUDOS DE COMPARENDOS'!A:D,3,FALSE),0)</f>
        <v>0</v>
      </c>
      <c r="O3243" s="5">
        <f>IFERROR(VLOOKUP(Tabla1[[#This Row],[FECHA]],'RECAUDOS DE RESOLUCIONES'!A:D,4,FALSE),0)</f>
        <v>0</v>
      </c>
      <c r="P3243" s="9">
        <f>IFERROR(VLOOKUP(Tabla1[[#This Row],[FECHA]],'RECAUDOS DE RESOLUCIONES'!A:D,3,FALSE),0)</f>
        <v>0</v>
      </c>
      <c r="Q324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243" s="9">
        <f>Tabla1[V. COMPARENDOS]-(Tabla1[V. EXONERACIONES]+Tabla1[[#This Row],[V. SIMIT CON RESOLUCION]]+Tabla1[[#This Row],[V. SIMIT SIN RESOLUCION]]+Tabla1[[#This Row],[V. RECAUDOS COMPARENDOS]]+Tabla1[[#This Row],[V. RECAUDOS RESOLUCIONES]])</f>
        <v>535600</v>
      </c>
      <c r="S3243" s="11">
        <f>IFERROR(VLOOKUP(Tabla1[[#This Row],[FECHA]],'RECAUDOS LOCALES'!A:D,4,FALSE),0)</f>
        <v>2</v>
      </c>
      <c r="T3243" s="9">
        <f>IFERROR(VLOOKUP(Tabla1[[#This Row],[FECHA]],'RECAUDOS LOCALES'!A:D,3,FALSE),0)</f>
        <v>225600</v>
      </c>
      <c r="U3243" s="11">
        <f>IFERROR(VLOOKUP(Tabla1[[#This Row],[FECHA]],'RECAUDOS EXTERNOS'!A:D,4,FALSE),0)</f>
        <v>3</v>
      </c>
      <c r="V3243" s="9">
        <f>IFERROR(VLOOKUP(Tabla1[[#This Row],[FECHA]],'RECAUDOS EXTERNOS'!A:D,3,FALSE),0)</f>
        <v>518913</v>
      </c>
    </row>
    <row r="3244" spans="1:22" x14ac:dyDescent="0.25">
      <c r="A3244" s="1">
        <v>40803</v>
      </c>
      <c r="B3244" s="3" t="s">
        <v>5</v>
      </c>
      <c r="C3244" s="2">
        <v>40787</v>
      </c>
      <c r="D3244" s="5">
        <f>YEAR(Tabla1[[#This Row],[FECHA]])</f>
        <v>2011</v>
      </c>
      <c r="E3244" s="5">
        <f>IFERROR(VLOOKUP(Tabla1[[#This Row],[FECHA]],'COMPARENDOS TOTALES'!A:D,4,FALSE),0)</f>
        <v>7</v>
      </c>
      <c r="F3244" s="9">
        <f>IFERROR(VLOOKUP(Tabla1[[#This Row],[FECHA]],'COMPARENDOS TOTALES'!A:D,3,FALSE),0)</f>
        <v>4963227</v>
      </c>
      <c r="G3244" s="5">
        <f>IFERROR(VLOOKUP(Tabla1[[#This Row],[FECHA]],EXONERACIONES!A:D,4,FALSE),0)</f>
        <v>2</v>
      </c>
      <c r="H3244" s="9">
        <f>IFERROR(VLOOKUP(Tabla1[[#This Row],[FECHA]],EXONERACIONES!A:D,3,FALSE),0)</f>
        <v>1606800</v>
      </c>
      <c r="I3244" s="5">
        <f>IFERROR(VLOOKUP(Tabla1[[#This Row],[FECHA]],'SIMIT CON RES'!A:D,4,FALSE),0)</f>
        <v>3</v>
      </c>
      <c r="J3244" s="9">
        <f>IFERROR(VLOOKUP(Tabla1[[#This Row],[FECHA]],'SIMIT CON RES'!A:D,3,FALSE),0)</f>
        <v>1749627</v>
      </c>
      <c r="K3244">
        <f>IFERROR(VLOOKUP(Tabla1[[#This Row],[FECHA]],'SIMIT SIN RES'!A:D,4,FALSE),0)</f>
        <v>0</v>
      </c>
      <c r="L3244" s="9">
        <f>IFERROR(VLOOKUP(Tabla1[[#This Row],[FECHA]],'SIMIT SIN RES'!A:D,3,FALSE),0)</f>
        <v>0</v>
      </c>
      <c r="M3244" s="5">
        <f>IFERROR(VLOOKUP(Tabla1[[#This Row],[FECHA]],'RECAUDOS DE COMPARENDOS'!A:D,4,FALSE),0)</f>
        <v>0</v>
      </c>
      <c r="N3244" s="9">
        <f>IFERROR(VLOOKUP(Tabla1[[#This Row],[FECHA]],'RECAUDOS DE COMPARENDOS'!A:D,3,FALSE),0)</f>
        <v>0</v>
      </c>
      <c r="O3244" s="5">
        <f>IFERROR(VLOOKUP(Tabla1[[#This Row],[FECHA]],'RECAUDOS DE RESOLUCIONES'!A:D,4,FALSE),0)</f>
        <v>0</v>
      </c>
      <c r="P3244" s="9">
        <f>IFERROR(VLOOKUP(Tabla1[[#This Row],[FECHA]],'RECAUDOS DE RESOLUCIONES'!A:D,3,FALSE),0)</f>
        <v>0</v>
      </c>
      <c r="Q324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3244" s="9">
        <f>Tabla1[V. COMPARENDOS]-(Tabla1[V. EXONERACIONES]+Tabla1[[#This Row],[V. SIMIT CON RESOLUCION]]+Tabla1[[#This Row],[V. SIMIT SIN RESOLUCION]]+Tabla1[[#This Row],[V. RECAUDOS COMPARENDOS]]+Tabla1[[#This Row],[V. RECAUDOS RESOLUCIONES]])</f>
        <v>1606800</v>
      </c>
      <c r="S3244" s="11">
        <f>IFERROR(VLOOKUP(Tabla1[[#This Row],[FECHA]],'RECAUDOS LOCALES'!A:D,4,FALSE),0)</f>
        <v>0</v>
      </c>
      <c r="T3244" s="9">
        <f>IFERROR(VLOOKUP(Tabla1[[#This Row],[FECHA]],'RECAUDOS LOCALES'!A:D,3,FALSE),0)</f>
        <v>0</v>
      </c>
      <c r="U3244" s="11">
        <f>IFERROR(VLOOKUP(Tabla1[[#This Row],[FECHA]],'RECAUDOS EXTERNOS'!A:D,4,FALSE),0)</f>
        <v>0</v>
      </c>
      <c r="V3244" s="9">
        <f>IFERROR(VLOOKUP(Tabla1[[#This Row],[FECHA]],'RECAUDOS EXTERNOS'!A:D,3,FALSE),0)</f>
        <v>0</v>
      </c>
    </row>
    <row r="3245" spans="1:22" x14ac:dyDescent="0.25">
      <c r="A3245" s="1">
        <v>40804</v>
      </c>
      <c r="B3245" s="3" t="s">
        <v>4</v>
      </c>
      <c r="C3245" s="2">
        <v>40787</v>
      </c>
      <c r="D3245" s="5">
        <f>YEAR(Tabla1[[#This Row],[FECHA]])</f>
        <v>2011</v>
      </c>
      <c r="E3245" s="5">
        <f>IFERROR(VLOOKUP(Tabla1[[#This Row],[FECHA]],'COMPARENDOS TOTALES'!A:D,4,FALSE),0)</f>
        <v>9</v>
      </c>
      <c r="F3245" s="9">
        <f>IFERROR(VLOOKUP(Tabla1[[#This Row],[FECHA]],'COMPARENDOS TOTALES'!A:D,3,FALSE),0)</f>
        <v>6962800</v>
      </c>
      <c r="G3245" s="5">
        <f>IFERROR(VLOOKUP(Tabla1[[#This Row],[FECHA]],EXONERACIONES!A:D,4,FALSE),0)</f>
        <v>0</v>
      </c>
      <c r="H3245" s="9">
        <f>IFERROR(VLOOKUP(Tabla1[[#This Row],[FECHA]],EXONERACIONES!A:D,3,FALSE),0)</f>
        <v>0</v>
      </c>
      <c r="I3245" s="5">
        <f>IFERROR(VLOOKUP(Tabla1[[#This Row],[FECHA]],'SIMIT CON RES'!A:D,4,FALSE),0)</f>
        <v>7</v>
      </c>
      <c r="J3245" s="9">
        <f>IFERROR(VLOOKUP(Tabla1[[#This Row],[FECHA]],'SIMIT CON RES'!A:D,3,FALSE),0)</f>
        <v>5356000</v>
      </c>
      <c r="K3245">
        <f>IFERROR(VLOOKUP(Tabla1[[#This Row],[FECHA]],'SIMIT SIN RES'!A:D,4,FALSE),0)</f>
        <v>0</v>
      </c>
      <c r="L3245" s="9">
        <f>IFERROR(VLOOKUP(Tabla1[[#This Row],[FECHA]],'SIMIT SIN RES'!A:D,3,FALSE),0)</f>
        <v>0</v>
      </c>
      <c r="M3245" s="5">
        <f>IFERROR(VLOOKUP(Tabla1[[#This Row],[FECHA]],'RECAUDOS DE COMPARENDOS'!A:D,4,FALSE),0)</f>
        <v>0</v>
      </c>
      <c r="N3245" s="9">
        <f>IFERROR(VLOOKUP(Tabla1[[#This Row],[FECHA]],'RECAUDOS DE COMPARENDOS'!A:D,3,FALSE),0)</f>
        <v>0</v>
      </c>
      <c r="O3245" s="5">
        <f>IFERROR(VLOOKUP(Tabla1[[#This Row],[FECHA]],'RECAUDOS DE RESOLUCIONES'!A:D,4,FALSE),0)</f>
        <v>0</v>
      </c>
      <c r="P3245" s="9">
        <f>IFERROR(VLOOKUP(Tabla1[[#This Row],[FECHA]],'RECAUDOS DE RESOLUCIONES'!A:D,3,FALSE),0)</f>
        <v>0</v>
      </c>
      <c r="Q324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3245" s="9">
        <f>Tabla1[V. COMPARENDOS]-(Tabla1[V. EXONERACIONES]+Tabla1[[#This Row],[V. SIMIT CON RESOLUCION]]+Tabla1[[#This Row],[V. SIMIT SIN RESOLUCION]]+Tabla1[[#This Row],[V. RECAUDOS COMPARENDOS]]+Tabla1[[#This Row],[V. RECAUDOS RESOLUCIONES]])</f>
        <v>1606800</v>
      </c>
      <c r="S3245" s="11">
        <f>IFERROR(VLOOKUP(Tabla1[[#This Row],[FECHA]],'RECAUDOS LOCALES'!A:D,4,FALSE),0)</f>
        <v>0</v>
      </c>
      <c r="T3245" s="9">
        <f>IFERROR(VLOOKUP(Tabla1[[#This Row],[FECHA]],'RECAUDOS LOCALES'!A:D,3,FALSE),0)</f>
        <v>0</v>
      </c>
      <c r="U3245" s="11">
        <f>IFERROR(VLOOKUP(Tabla1[[#This Row],[FECHA]],'RECAUDOS EXTERNOS'!A:D,4,FALSE),0)</f>
        <v>0</v>
      </c>
      <c r="V3245" s="9">
        <f>IFERROR(VLOOKUP(Tabla1[[#This Row],[FECHA]],'RECAUDOS EXTERNOS'!A:D,3,FALSE),0)</f>
        <v>0</v>
      </c>
    </row>
    <row r="3246" spans="1:22" x14ac:dyDescent="0.25">
      <c r="A3246" s="1">
        <v>40805</v>
      </c>
      <c r="B3246" s="3" t="s">
        <v>1</v>
      </c>
      <c r="C3246" s="2">
        <v>40787</v>
      </c>
      <c r="D3246" s="5">
        <f>YEAR(Tabla1[[#This Row],[FECHA]])</f>
        <v>2011</v>
      </c>
      <c r="E3246" s="5">
        <f>IFERROR(VLOOKUP(Tabla1[[#This Row],[FECHA]],'COMPARENDOS TOTALES'!A:D,4,FALSE),0)</f>
        <v>0</v>
      </c>
      <c r="F3246" s="9">
        <f>IFERROR(VLOOKUP(Tabla1[[#This Row],[FECHA]],'COMPARENDOS TOTALES'!A:D,3,FALSE),0)</f>
        <v>0</v>
      </c>
      <c r="G3246" s="5">
        <f>IFERROR(VLOOKUP(Tabla1[[#This Row],[FECHA]],EXONERACIONES!A:D,4,FALSE),0)</f>
        <v>0</v>
      </c>
      <c r="H3246" s="9">
        <f>IFERROR(VLOOKUP(Tabla1[[#This Row],[FECHA]],EXONERACIONES!A:D,3,FALSE),0)</f>
        <v>0</v>
      </c>
      <c r="I3246" s="5">
        <f>IFERROR(VLOOKUP(Tabla1[[#This Row],[FECHA]],'SIMIT CON RES'!A:D,4,FALSE),0)</f>
        <v>0</v>
      </c>
      <c r="J3246" s="9">
        <f>IFERROR(VLOOKUP(Tabla1[[#This Row],[FECHA]],'SIMIT CON RES'!A:D,3,FALSE),0)</f>
        <v>0</v>
      </c>
      <c r="K3246">
        <f>IFERROR(VLOOKUP(Tabla1[[#This Row],[FECHA]],'SIMIT SIN RES'!A:D,4,FALSE),0)</f>
        <v>0</v>
      </c>
      <c r="L3246" s="9">
        <f>IFERROR(VLOOKUP(Tabla1[[#This Row],[FECHA]],'SIMIT SIN RES'!A:D,3,FALSE),0)</f>
        <v>0</v>
      </c>
      <c r="M3246" s="5">
        <f>IFERROR(VLOOKUP(Tabla1[[#This Row],[FECHA]],'RECAUDOS DE COMPARENDOS'!A:D,4,FALSE),0)</f>
        <v>0</v>
      </c>
      <c r="N3246" s="9">
        <f>IFERROR(VLOOKUP(Tabla1[[#This Row],[FECHA]],'RECAUDOS DE COMPARENDOS'!A:D,3,FALSE),0)</f>
        <v>0</v>
      </c>
      <c r="O3246" s="5">
        <f>IFERROR(VLOOKUP(Tabla1[[#This Row],[FECHA]],'RECAUDOS DE RESOLUCIONES'!A:D,4,FALSE),0)</f>
        <v>0</v>
      </c>
      <c r="P3246" s="9">
        <f>IFERROR(VLOOKUP(Tabla1[[#This Row],[FECHA]],'RECAUDOS DE RESOLUCIONES'!A:D,3,FALSE),0)</f>
        <v>0</v>
      </c>
      <c r="Q324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24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246" s="11">
        <f>IFERROR(VLOOKUP(Tabla1[[#This Row],[FECHA]],'RECAUDOS LOCALES'!A:D,4,FALSE),0)</f>
        <v>0</v>
      </c>
      <c r="T3246" s="9">
        <f>IFERROR(VLOOKUP(Tabla1[[#This Row],[FECHA]],'RECAUDOS LOCALES'!A:D,3,FALSE),0)</f>
        <v>0</v>
      </c>
      <c r="U3246" s="11">
        <f>IFERROR(VLOOKUP(Tabla1[[#This Row],[FECHA]],'RECAUDOS EXTERNOS'!A:D,4,FALSE),0)</f>
        <v>3</v>
      </c>
      <c r="V3246" s="9">
        <f>IFERROR(VLOOKUP(Tabla1[[#This Row],[FECHA]],'RECAUDOS EXTERNOS'!A:D,3,FALSE),0)</f>
        <v>499854</v>
      </c>
    </row>
    <row r="3247" spans="1:22" x14ac:dyDescent="0.25">
      <c r="A3247" s="1">
        <v>40806</v>
      </c>
      <c r="B3247" s="3" t="s">
        <v>2</v>
      </c>
      <c r="C3247" s="2">
        <v>40787</v>
      </c>
      <c r="D3247" s="5">
        <f>YEAR(Tabla1[[#This Row],[FECHA]])</f>
        <v>2011</v>
      </c>
      <c r="E3247" s="5">
        <f>IFERROR(VLOOKUP(Tabla1[[#This Row],[FECHA]],'COMPARENDOS TOTALES'!A:D,4,FALSE),0)</f>
        <v>3</v>
      </c>
      <c r="F3247" s="9">
        <f>IFERROR(VLOOKUP(Tabla1[[#This Row],[FECHA]],'COMPARENDOS TOTALES'!A:D,3,FALSE),0)</f>
        <v>1214027</v>
      </c>
      <c r="G3247" s="5">
        <f>IFERROR(VLOOKUP(Tabla1[[#This Row],[FECHA]],EXONERACIONES!A:D,4,FALSE),0)</f>
        <v>0</v>
      </c>
      <c r="H3247" s="9">
        <f>IFERROR(VLOOKUP(Tabla1[[#This Row],[FECHA]],EXONERACIONES!A:D,3,FALSE),0)</f>
        <v>0</v>
      </c>
      <c r="I3247" s="5">
        <f>IFERROR(VLOOKUP(Tabla1[[#This Row],[FECHA]],'SIMIT CON RES'!A:D,4,FALSE),0)</f>
        <v>1</v>
      </c>
      <c r="J3247" s="9">
        <f>IFERROR(VLOOKUP(Tabla1[[#This Row],[FECHA]],'SIMIT CON RES'!A:D,3,FALSE),0)</f>
        <v>535600</v>
      </c>
      <c r="K3247">
        <f>IFERROR(VLOOKUP(Tabla1[[#This Row],[FECHA]],'SIMIT SIN RES'!A:D,4,FALSE),0)</f>
        <v>0</v>
      </c>
      <c r="L3247" s="9">
        <f>IFERROR(VLOOKUP(Tabla1[[#This Row],[FECHA]],'SIMIT SIN RES'!A:D,3,FALSE),0)</f>
        <v>0</v>
      </c>
      <c r="M3247" s="5">
        <f>IFERROR(VLOOKUP(Tabla1[[#This Row],[FECHA]],'RECAUDOS DE COMPARENDOS'!A:D,4,FALSE),0)</f>
        <v>1</v>
      </c>
      <c r="N3247" s="9">
        <f>IFERROR(VLOOKUP(Tabla1[[#This Row],[FECHA]],'RECAUDOS DE COMPARENDOS'!A:D,3,FALSE),0)</f>
        <v>535600</v>
      </c>
      <c r="O3247" s="5">
        <f>IFERROR(VLOOKUP(Tabla1[[#This Row],[FECHA]],'RECAUDOS DE RESOLUCIONES'!A:D,4,FALSE),0)</f>
        <v>0</v>
      </c>
      <c r="P3247" s="9">
        <f>IFERROR(VLOOKUP(Tabla1[[#This Row],[FECHA]],'RECAUDOS DE RESOLUCIONES'!A:D,3,FALSE),0)</f>
        <v>0</v>
      </c>
      <c r="Q324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247" s="9">
        <f>Tabla1[V. COMPARENDOS]-(Tabla1[V. EXONERACIONES]+Tabla1[[#This Row],[V. SIMIT CON RESOLUCION]]+Tabla1[[#This Row],[V. SIMIT SIN RESOLUCION]]+Tabla1[[#This Row],[V. RECAUDOS COMPARENDOS]]+Tabla1[[#This Row],[V. RECAUDOS RESOLUCIONES]])</f>
        <v>142827</v>
      </c>
      <c r="S3247" s="11">
        <f>IFERROR(VLOOKUP(Tabla1[[#This Row],[FECHA]],'RECAUDOS LOCALES'!A:D,4,FALSE),0)</f>
        <v>3</v>
      </c>
      <c r="T3247" s="9">
        <f>IFERROR(VLOOKUP(Tabla1[[#This Row],[FECHA]],'RECAUDOS LOCALES'!A:D,3,FALSE),0)</f>
        <v>937300</v>
      </c>
      <c r="U3247" s="11">
        <f>IFERROR(VLOOKUP(Tabla1[[#This Row],[FECHA]],'RECAUDOS EXTERNOS'!A:D,4,FALSE),0)</f>
        <v>2</v>
      </c>
      <c r="V3247" s="9">
        <f>IFERROR(VLOOKUP(Tabla1[[#This Row],[FECHA]],'RECAUDOS EXTERNOS'!A:D,3,FALSE),0)</f>
        <v>657640</v>
      </c>
    </row>
    <row r="3248" spans="1:22" x14ac:dyDescent="0.25">
      <c r="A3248" s="1">
        <v>40807</v>
      </c>
      <c r="B3248" s="3" t="s">
        <v>3</v>
      </c>
      <c r="C3248" s="2">
        <v>40787</v>
      </c>
      <c r="D3248" s="5">
        <f>YEAR(Tabla1[[#This Row],[FECHA]])</f>
        <v>2011</v>
      </c>
      <c r="E3248" s="5">
        <f>IFERROR(VLOOKUP(Tabla1[[#This Row],[FECHA]],'COMPARENDOS TOTALES'!A:D,4,FALSE),0)</f>
        <v>1</v>
      </c>
      <c r="F3248" s="9">
        <f>IFERROR(VLOOKUP(Tabla1[[#This Row],[FECHA]],'COMPARENDOS TOTALES'!A:D,3,FALSE),0)</f>
        <v>267800</v>
      </c>
      <c r="G3248" s="5">
        <f>IFERROR(VLOOKUP(Tabla1[[#This Row],[FECHA]],EXONERACIONES!A:D,4,FALSE),0)</f>
        <v>0</v>
      </c>
      <c r="H3248" s="9">
        <f>IFERROR(VLOOKUP(Tabla1[[#This Row],[FECHA]],EXONERACIONES!A:D,3,FALSE),0)</f>
        <v>0</v>
      </c>
      <c r="I3248" s="5">
        <f>IFERROR(VLOOKUP(Tabla1[[#This Row],[FECHA]],'SIMIT CON RES'!A:D,4,FALSE),0)</f>
        <v>0</v>
      </c>
      <c r="J3248" s="9">
        <f>IFERROR(VLOOKUP(Tabla1[[#This Row],[FECHA]],'SIMIT CON RES'!A:D,3,FALSE),0)</f>
        <v>0</v>
      </c>
      <c r="K3248">
        <f>IFERROR(VLOOKUP(Tabla1[[#This Row],[FECHA]],'SIMIT SIN RES'!A:D,4,FALSE),0)</f>
        <v>0</v>
      </c>
      <c r="L3248" s="9">
        <f>IFERROR(VLOOKUP(Tabla1[[#This Row],[FECHA]],'SIMIT SIN RES'!A:D,3,FALSE),0)</f>
        <v>0</v>
      </c>
      <c r="M3248" s="5">
        <f>IFERROR(VLOOKUP(Tabla1[[#This Row],[FECHA]],'RECAUDOS DE COMPARENDOS'!A:D,4,FALSE),0)</f>
        <v>0</v>
      </c>
      <c r="N3248" s="9">
        <f>IFERROR(VLOOKUP(Tabla1[[#This Row],[FECHA]],'RECAUDOS DE COMPARENDOS'!A:D,3,FALSE),0)</f>
        <v>0</v>
      </c>
      <c r="O3248" s="5">
        <f>IFERROR(VLOOKUP(Tabla1[[#This Row],[FECHA]],'RECAUDOS DE RESOLUCIONES'!A:D,4,FALSE),0)</f>
        <v>0</v>
      </c>
      <c r="P3248" s="9">
        <f>IFERROR(VLOOKUP(Tabla1[[#This Row],[FECHA]],'RECAUDOS DE RESOLUCIONES'!A:D,3,FALSE),0)</f>
        <v>0</v>
      </c>
      <c r="Q324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248" s="9">
        <f>Tabla1[V. COMPARENDOS]-(Tabla1[V. EXONERACIONES]+Tabla1[[#This Row],[V. SIMIT CON RESOLUCION]]+Tabla1[[#This Row],[V. SIMIT SIN RESOLUCION]]+Tabla1[[#This Row],[V. RECAUDOS COMPARENDOS]]+Tabla1[[#This Row],[V. RECAUDOS RESOLUCIONES]])</f>
        <v>267800</v>
      </c>
      <c r="S3248" s="11">
        <f>IFERROR(VLOOKUP(Tabla1[[#This Row],[FECHA]],'RECAUDOS LOCALES'!A:D,4,FALSE),0)</f>
        <v>4</v>
      </c>
      <c r="T3248" s="9">
        <f>IFERROR(VLOOKUP(Tabla1[[#This Row],[FECHA]],'RECAUDOS LOCALES'!A:D,3,FALSE),0)</f>
        <v>678528</v>
      </c>
      <c r="U3248" s="11">
        <f>IFERROR(VLOOKUP(Tabla1[[#This Row],[FECHA]],'RECAUDOS EXTERNOS'!A:D,4,FALSE),0)</f>
        <v>4</v>
      </c>
      <c r="V3248" s="9">
        <f>IFERROR(VLOOKUP(Tabla1[[#This Row],[FECHA]],'RECAUDOS EXTERNOS'!A:D,3,FALSE),0)</f>
        <v>842243</v>
      </c>
    </row>
    <row r="3249" spans="1:22" x14ac:dyDescent="0.25">
      <c r="A3249" s="1">
        <v>40808</v>
      </c>
      <c r="B3249" s="3" t="s">
        <v>6</v>
      </c>
      <c r="C3249" s="2">
        <v>40787</v>
      </c>
      <c r="D3249" s="5">
        <f>YEAR(Tabla1[[#This Row],[FECHA]])</f>
        <v>2011</v>
      </c>
      <c r="E3249" s="5">
        <f>IFERROR(VLOOKUP(Tabla1[[#This Row],[FECHA]],'COMPARENDOS TOTALES'!A:D,4,FALSE),0)</f>
        <v>4</v>
      </c>
      <c r="F3249" s="9">
        <f>IFERROR(VLOOKUP(Tabla1[[#This Row],[FECHA]],'COMPARENDOS TOTALES'!A:D,3,FALSE),0)</f>
        <v>1089054</v>
      </c>
      <c r="G3249" s="5">
        <f>IFERROR(VLOOKUP(Tabla1[[#This Row],[FECHA]],EXONERACIONES!A:D,4,FALSE),0)</f>
        <v>0</v>
      </c>
      <c r="H3249" s="9">
        <f>IFERROR(VLOOKUP(Tabla1[[#This Row],[FECHA]],EXONERACIONES!A:D,3,FALSE),0)</f>
        <v>0</v>
      </c>
      <c r="I3249" s="5">
        <f>IFERROR(VLOOKUP(Tabla1[[#This Row],[FECHA]],'SIMIT CON RES'!A:D,4,FALSE),0)</f>
        <v>4</v>
      </c>
      <c r="J3249" s="9">
        <f>IFERROR(VLOOKUP(Tabla1[[#This Row],[FECHA]],'SIMIT CON RES'!A:D,3,FALSE),0)</f>
        <v>1089054</v>
      </c>
      <c r="K3249">
        <f>IFERROR(VLOOKUP(Tabla1[[#This Row],[FECHA]],'SIMIT SIN RES'!A:D,4,FALSE),0)</f>
        <v>0</v>
      </c>
      <c r="L3249" s="9">
        <f>IFERROR(VLOOKUP(Tabla1[[#This Row],[FECHA]],'SIMIT SIN RES'!A:D,3,FALSE),0)</f>
        <v>0</v>
      </c>
      <c r="M3249" s="5">
        <f>IFERROR(VLOOKUP(Tabla1[[#This Row],[FECHA]],'RECAUDOS DE COMPARENDOS'!A:D,4,FALSE),0)</f>
        <v>0</v>
      </c>
      <c r="N3249" s="9">
        <f>IFERROR(VLOOKUP(Tabla1[[#This Row],[FECHA]],'RECAUDOS DE COMPARENDOS'!A:D,3,FALSE),0)</f>
        <v>0</v>
      </c>
      <c r="O3249" s="5">
        <f>IFERROR(VLOOKUP(Tabla1[[#This Row],[FECHA]],'RECAUDOS DE RESOLUCIONES'!A:D,4,FALSE),0)</f>
        <v>0</v>
      </c>
      <c r="P3249" s="9">
        <f>IFERROR(VLOOKUP(Tabla1[[#This Row],[FECHA]],'RECAUDOS DE RESOLUCIONES'!A:D,3,FALSE),0)</f>
        <v>0</v>
      </c>
      <c r="Q324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24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249" s="11">
        <f>IFERROR(VLOOKUP(Tabla1[[#This Row],[FECHA]],'RECAUDOS LOCALES'!A:D,4,FALSE),0)</f>
        <v>1</v>
      </c>
      <c r="T3249" s="9">
        <f>IFERROR(VLOOKUP(Tabla1[[#This Row],[FECHA]],'RECAUDOS LOCALES'!A:D,3,FALSE),0)</f>
        <v>267800</v>
      </c>
      <c r="U3249" s="11">
        <f>IFERROR(VLOOKUP(Tabla1[[#This Row],[FECHA]],'RECAUDOS EXTERNOS'!A:D,4,FALSE),0)</f>
        <v>6</v>
      </c>
      <c r="V3249" s="9">
        <f>IFERROR(VLOOKUP(Tabla1[[#This Row],[FECHA]],'RECAUDOS EXTERNOS'!A:D,3,FALSE),0)</f>
        <v>911133</v>
      </c>
    </row>
    <row r="3250" spans="1:22" x14ac:dyDescent="0.25">
      <c r="A3250" s="1">
        <v>40809</v>
      </c>
      <c r="B3250" s="3" t="s">
        <v>0</v>
      </c>
      <c r="C3250" s="2">
        <v>40787</v>
      </c>
      <c r="D3250" s="5">
        <f>YEAR(Tabla1[[#This Row],[FECHA]])</f>
        <v>2011</v>
      </c>
      <c r="E3250" s="5">
        <f>IFERROR(VLOOKUP(Tabla1[[#This Row],[FECHA]],'COMPARENDOS TOTALES'!A:D,4,FALSE),0)</f>
        <v>4</v>
      </c>
      <c r="F3250" s="9">
        <f>IFERROR(VLOOKUP(Tabla1[[#This Row],[FECHA]],'COMPARENDOS TOTALES'!A:D,3,FALSE),0)</f>
        <v>2017427</v>
      </c>
      <c r="G3250" s="5">
        <f>IFERROR(VLOOKUP(Tabla1[[#This Row],[FECHA]],EXONERACIONES!A:D,4,FALSE),0)</f>
        <v>0</v>
      </c>
      <c r="H3250" s="9">
        <f>IFERROR(VLOOKUP(Tabla1[[#This Row],[FECHA]],EXONERACIONES!A:D,3,FALSE),0)</f>
        <v>0</v>
      </c>
      <c r="I3250" s="5">
        <f>IFERROR(VLOOKUP(Tabla1[[#This Row],[FECHA]],'SIMIT CON RES'!A:D,4,FALSE),0)</f>
        <v>3</v>
      </c>
      <c r="J3250" s="9">
        <f>IFERROR(VLOOKUP(Tabla1[[#This Row],[FECHA]],'SIMIT CON RES'!A:D,3,FALSE),0)</f>
        <v>1874600</v>
      </c>
      <c r="K3250">
        <f>IFERROR(VLOOKUP(Tabla1[[#This Row],[FECHA]],'SIMIT SIN RES'!A:D,4,FALSE),0)</f>
        <v>0</v>
      </c>
      <c r="L3250" s="9">
        <f>IFERROR(VLOOKUP(Tabla1[[#This Row],[FECHA]],'SIMIT SIN RES'!A:D,3,FALSE),0)</f>
        <v>0</v>
      </c>
      <c r="M3250" s="5">
        <f>IFERROR(VLOOKUP(Tabla1[[#This Row],[FECHA]],'RECAUDOS DE COMPARENDOS'!A:D,4,FALSE),0)</f>
        <v>0</v>
      </c>
      <c r="N3250" s="9">
        <f>IFERROR(VLOOKUP(Tabla1[[#This Row],[FECHA]],'RECAUDOS DE COMPARENDOS'!A:D,3,FALSE),0)</f>
        <v>0</v>
      </c>
      <c r="O3250" s="5">
        <f>IFERROR(VLOOKUP(Tabla1[[#This Row],[FECHA]],'RECAUDOS DE RESOLUCIONES'!A:D,4,FALSE),0)</f>
        <v>0</v>
      </c>
      <c r="P3250" s="9">
        <f>IFERROR(VLOOKUP(Tabla1[[#This Row],[FECHA]],'RECAUDOS DE RESOLUCIONES'!A:D,3,FALSE),0)</f>
        <v>0</v>
      </c>
      <c r="Q325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250" s="9">
        <f>Tabla1[V. COMPARENDOS]-(Tabla1[V. EXONERACIONES]+Tabla1[[#This Row],[V. SIMIT CON RESOLUCION]]+Tabla1[[#This Row],[V. SIMIT SIN RESOLUCION]]+Tabla1[[#This Row],[V. RECAUDOS COMPARENDOS]]+Tabla1[[#This Row],[V. RECAUDOS RESOLUCIONES]])</f>
        <v>142827</v>
      </c>
      <c r="S3250" s="11">
        <f>IFERROR(VLOOKUP(Tabla1[[#This Row],[FECHA]],'RECAUDOS LOCALES'!A:D,4,FALSE),0)</f>
        <v>1</v>
      </c>
      <c r="T3250" s="9">
        <f>IFERROR(VLOOKUP(Tabla1[[#This Row],[FECHA]],'RECAUDOS LOCALES'!A:D,3,FALSE),0)</f>
        <v>66253</v>
      </c>
      <c r="U3250" s="11">
        <f>IFERROR(VLOOKUP(Tabla1[[#This Row],[FECHA]],'RECAUDOS EXTERNOS'!A:D,4,FALSE),0)</f>
        <v>0</v>
      </c>
      <c r="V3250" s="9">
        <f>IFERROR(VLOOKUP(Tabla1[[#This Row],[FECHA]],'RECAUDOS EXTERNOS'!A:D,3,FALSE),0)</f>
        <v>0</v>
      </c>
    </row>
    <row r="3251" spans="1:22" x14ac:dyDescent="0.25">
      <c r="A3251" s="1">
        <v>40810</v>
      </c>
      <c r="B3251" s="3" t="s">
        <v>5</v>
      </c>
      <c r="C3251" s="2">
        <v>40787</v>
      </c>
      <c r="D3251" s="5">
        <f>YEAR(Tabla1[[#This Row],[FECHA]])</f>
        <v>2011</v>
      </c>
      <c r="E3251" s="5">
        <f>IFERROR(VLOOKUP(Tabla1[[#This Row],[FECHA]],'COMPARENDOS TOTALES'!A:D,4,FALSE),0)</f>
        <v>12</v>
      </c>
      <c r="F3251" s="9">
        <f>IFERROR(VLOOKUP(Tabla1[[#This Row],[FECHA]],'COMPARENDOS TOTALES'!A:D,3,FALSE),0)</f>
        <v>8034000</v>
      </c>
      <c r="G3251" s="5">
        <f>IFERROR(VLOOKUP(Tabla1[[#This Row],[FECHA]],EXONERACIONES!A:D,4,FALSE),0)</f>
        <v>1</v>
      </c>
      <c r="H3251" s="9">
        <f>IFERROR(VLOOKUP(Tabla1[[#This Row],[FECHA]],EXONERACIONES!A:D,3,FALSE),0)</f>
        <v>803400</v>
      </c>
      <c r="I3251" s="5">
        <f>IFERROR(VLOOKUP(Tabla1[[#This Row],[FECHA]],'SIMIT CON RES'!A:D,4,FALSE),0)</f>
        <v>10</v>
      </c>
      <c r="J3251" s="9">
        <f>IFERROR(VLOOKUP(Tabla1[[#This Row],[FECHA]],'SIMIT CON RES'!A:D,3,FALSE),0)</f>
        <v>6427200</v>
      </c>
      <c r="K3251">
        <f>IFERROR(VLOOKUP(Tabla1[[#This Row],[FECHA]],'SIMIT SIN RES'!A:D,4,FALSE),0)</f>
        <v>0</v>
      </c>
      <c r="L3251" s="9">
        <f>IFERROR(VLOOKUP(Tabla1[[#This Row],[FECHA]],'SIMIT SIN RES'!A:D,3,FALSE),0)</f>
        <v>0</v>
      </c>
      <c r="M3251" s="5">
        <f>IFERROR(VLOOKUP(Tabla1[[#This Row],[FECHA]],'RECAUDOS DE COMPARENDOS'!A:D,4,FALSE),0)</f>
        <v>0</v>
      </c>
      <c r="N3251" s="9">
        <f>IFERROR(VLOOKUP(Tabla1[[#This Row],[FECHA]],'RECAUDOS DE COMPARENDOS'!A:D,3,FALSE),0)</f>
        <v>0</v>
      </c>
      <c r="O3251" s="5">
        <f>IFERROR(VLOOKUP(Tabla1[[#This Row],[FECHA]],'RECAUDOS DE RESOLUCIONES'!A:D,4,FALSE),0)</f>
        <v>0</v>
      </c>
      <c r="P3251" s="9">
        <f>IFERROR(VLOOKUP(Tabla1[[#This Row],[FECHA]],'RECAUDOS DE RESOLUCIONES'!A:D,3,FALSE),0)</f>
        <v>0</v>
      </c>
      <c r="Q325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251" s="9">
        <f>Tabla1[V. COMPARENDOS]-(Tabla1[V. EXONERACIONES]+Tabla1[[#This Row],[V. SIMIT CON RESOLUCION]]+Tabla1[[#This Row],[V. SIMIT SIN RESOLUCION]]+Tabla1[[#This Row],[V. RECAUDOS COMPARENDOS]]+Tabla1[[#This Row],[V. RECAUDOS RESOLUCIONES]])</f>
        <v>803400</v>
      </c>
      <c r="S3251" s="11">
        <f>IFERROR(VLOOKUP(Tabla1[[#This Row],[FECHA]],'RECAUDOS LOCALES'!A:D,4,FALSE),0)</f>
        <v>0</v>
      </c>
      <c r="T3251" s="9">
        <f>IFERROR(VLOOKUP(Tabla1[[#This Row],[FECHA]],'RECAUDOS LOCALES'!A:D,3,FALSE),0)</f>
        <v>0</v>
      </c>
      <c r="U3251" s="11">
        <f>IFERROR(VLOOKUP(Tabla1[[#This Row],[FECHA]],'RECAUDOS EXTERNOS'!A:D,4,FALSE),0)</f>
        <v>0</v>
      </c>
      <c r="V3251" s="9">
        <f>IFERROR(VLOOKUP(Tabla1[[#This Row],[FECHA]],'RECAUDOS EXTERNOS'!A:D,3,FALSE),0)</f>
        <v>0</v>
      </c>
    </row>
    <row r="3252" spans="1:22" x14ac:dyDescent="0.25">
      <c r="A3252" s="1">
        <v>40811</v>
      </c>
      <c r="B3252" s="3" t="s">
        <v>4</v>
      </c>
      <c r="C3252" s="2">
        <v>40787</v>
      </c>
      <c r="D3252" s="5">
        <f>YEAR(Tabla1[[#This Row],[FECHA]])</f>
        <v>2011</v>
      </c>
      <c r="E3252" s="5">
        <f>IFERROR(VLOOKUP(Tabla1[[#This Row],[FECHA]],'COMPARENDOS TOTALES'!A:D,4,FALSE),0)</f>
        <v>11</v>
      </c>
      <c r="F3252" s="9">
        <f>IFERROR(VLOOKUP(Tabla1[[#This Row],[FECHA]],'COMPARENDOS TOTALES'!A:D,3,FALSE),0)</f>
        <v>8301800</v>
      </c>
      <c r="G3252" s="5">
        <f>IFERROR(VLOOKUP(Tabla1[[#This Row],[FECHA]],EXONERACIONES!A:D,4,FALSE),0)</f>
        <v>1</v>
      </c>
      <c r="H3252" s="9">
        <f>IFERROR(VLOOKUP(Tabla1[[#This Row],[FECHA]],EXONERACIONES!A:D,3,FALSE),0)</f>
        <v>803400</v>
      </c>
      <c r="I3252" s="5">
        <f>IFERROR(VLOOKUP(Tabla1[[#This Row],[FECHA]],'SIMIT CON RES'!A:D,4,FALSE),0)</f>
        <v>10</v>
      </c>
      <c r="J3252" s="9">
        <f>IFERROR(VLOOKUP(Tabla1[[#This Row],[FECHA]],'SIMIT CON RES'!A:D,3,FALSE),0)</f>
        <v>7498400</v>
      </c>
      <c r="K3252">
        <f>IFERROR(VLOOKUP(Tabla1[[#This Row],[FECHA]],'SIMIT SIN RES'!A:D,4,FALSE),0)</f>
        <v>0</v>
      </c>
      <c r="L3252" s="9">
        <f>IFERROR(VLOOKUP(Tabla1[[#This Row],[FECHA]],'SIMIT SIN RES'!A:D,3,FALSE),0)</f>
        <v>0</v>
      </c>
      <c r="M3252" s="5">
        <f>IFERROR(VLOOKUP(Tabla1[[#This Row],[FECHA]],'RECAUDOS DE COMPARENDOS'!A:D,4,FALSE),0)</f>
        <v>0</v>
      </c>
      <c r="N3252" s="9">
        <f>IFERROR(VLOOKUP(Tabla1[[#This Row],[FECHA]],'RECAUDOS DE COMPARENDOS'!A:D,3,FALSE),0)</f>
        <v>0</v>
      </c>
      <c r="O3252" s="5">
        <f>IFERROR(VLOOKUP(Tabla1[[#This Row],[FECHA]],'RECAUDOS DE RESOLUCIONES'!A:D,4,FALSE),0)</f>
        <v>0</v>
      </c>
      <c r="P3252" s="9">
        <f>IFERROR(VLOOKUP(Tabla1[[#This Row],[FECHA]],'RECAUDOS DE RESOLUCIONES'!A:D,3,FALSE),0)</f>
        <v>0</v>
      </c>
      <c r="Q325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25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252" s="11">
        <f>IFERROR(VLOOKUP(Tabla1[[#This Row],[FECHA]],'RECAUDOS LOCALES'!A:D,4,FALSE),0)</f>
        <v>0</v>
      </c>
      <c r="T3252" s="9">
        <f>IFERROR(VLOOKUP(Tabla1[[#This Row],[FECHA]],'RECAUDOS LOCALES'!A:D,3,FALSE),0)</f>
        <v>0</v>
      </c>
      <c r="U3252" s="11">
        <f>IFERROR(VLOOKUP(Tabla1[[#This Row],[FECHA]],'RECAUDOS EXTERNOS'!A:D,4,FALSE),0)</f>
        <v>0</v>
      </c>
      <c r="V3252" s="9">
        <f>IFERROR(VLOOKUP(Tabla1[[#This Row],[FECHA]],'RECAUDOS EXTERNOS'!A:D,3,FALSE),0)</f>
        <v>0</v>
      </c>
    </row>
    <row r="3253" spans="1:22" x14ac:dyDescent="0.25">
      <c r="A3253" s="1">
        <v>40812</v>
      </c>
      <c r="B3253" s="3" t="s">
        <v>1</v>
      </c>
      <c r="C3253" s="2">
        <v>40787</v>
      </c>
      <c r="D3253" s="5">
        <f>YEAR(Tabla1[[#This Row],[FECHA]])</f>
        <v>2011</v>
      </c>
      <c r="E3253" s="5">
        <f>IFERROR(VLOOKUP(Tabla1[[#This Row],[FECHA]],'COMPARENDOS TOTALES'!A:D,4,FALSE),0)</f>
        <v>6</v>
      </c>
      <c r="F3253" s="9">
        <f>IFERROR(VLOOKUP(Tabla1[[#This Row],[FECHA]],'COMPARENDOS TOTALES'!A:D,3,FALSE),0)</f>
        <v>1606800</v>
      </c>
      <c r="G3253" s="5">
        <f>IFERROR(VLOOKUP(Tabla1[[#This Row],[FECHA]],EXONERACIONES!A:D,4,FALSE),0)</f>
        <v>0</v>
      </c>
      <c r="H3253" s="9">
        <f>IFERROR(VLOOKUP(Tabla1[[#This Row],[FECHA]],EXONERACIONES!A:D,3,FALSE),0)</f>
        <v>0</v>
      </c>
      <c r="I3253" s="5">
        <f>IFERROR(VLOOKUP(Tabla1[[#This Row],[FECHA]],'SIMIT CON RES'!A:D,4,FALSE),0)</f>
        <v>0</v>
      </c>
      <c r="J3253" s="9">
        <f>IFERROR(VLOOKUP(Tabla1[[#This Row],[FECHA]],'SIMIT CON RES'!A:D,3,FALSE),0)</f>
        <v>0</v>
      </c>
      <c r="K3253">
        <f>IFERROR(VLOOKUP(Tabla1[[#This Row],[FECHA]],'SIMIT SIN RES'!A:D,4,FALSE),0)</f>
        <v>0</v>
      </c>
      <c r="L3253" s="9">
        <f>IFERROR(VLOOKUP(Tabla1[[#This Row],[FECHA]],'SIMIT SIN RES'!A:D,3,FALSE),0)</f>
        <v>0</v>
      </c>
      <c r="M3253" s="5">
        <f>IFERROR(VLOOKUP(Tabla1[[#This Row],[FECHA]],'RECAUDOS DE COMPARENDOS'!A:D,4,FALSE),0)</f>
        <v>2</v>
      </c>
      <c r="N3253" s="9">
        <f>IFERROR(VLOOKUP(Tabla1[[#This Row],[FECHA]],'RECAUDOS DE COMPARENDOS'!A:D,3,FALSE),0)</f>
        <v>535600</v>
      </c>
      <c r="O3253" s="5">
        <f>IFERROR(VLOOKUP(Tabla1[[#This Row],[FECHA]],'RECAUDOS DE RESOLUCIONES'!A:D,4,FALSE),0)</f>
        <v>0</v>
      </c>
      <c r="P3253" s="9">
        <f>IFERROR(VLOOKUP(Tabla1[[#This Row],[FECHA]],'RECAUDOS DE RESOLUCIONES'!A:D,3,FALSE),0)</f>
        <v>0</v>
      </c>
      <c r="Q325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3253" s="9">
        <f>Tabla1[V. COMPARENDOS]-(Tabla1[V. EXONERACIONES]+Tabla1[[#This Row],[V. SIMIT CON RESOLUCION]]+Tabla1[[#This Row],[V. SIMIT SIN RESOLUCION]]+Tabla1[[#This Row],[V. RECAUDOS COMPARENDOS]]+Tabla1[[#This Row],[V. RECAUDOS RESOLUCIONES]])</f>
        <v>1071200</v>
      </c>
      <c r="S3253" s="11">
        <f>IFERROR(VLOOKUP(Tabla1[[#This Row],[FECHA]],'RECAUDOS LOCALES'!A:D,4,FALSE),0)</f>
        <v>0</v>
      </c>
      <c r="T3253" s="9">
        <f>IFERROR(VLOOKUP(Tabla1[[#This Row],[FECHA]],'RECAUDOS LOCALES'!A:D,3,FALSE),0)</f>
        <v>0</v>
      </c>
      <c r="U3253" s="11">
        <f>IFERROR(VLOOKUP(Tabla1[[#This Row],[FECHA]],'RECAUDOS EXTERNOS'!A:D,4,FALSE),0)</f>
        <v>2</v>
      </c>
      <c r="V3253" s="9">
        <f>IFERROR(VLOOKUP(Tabla1[[#This Row],[FECHA]],'RECAUDOS EXTERNOS'!A:D,3,FALSE),0)</f>
        <v>317908</v>
      </c>
    </row>
    <row r="3254" spans="1:22" x14ac:dyDescent="0.25">
      <c r="A3254" s="1">
        <v>40813</v>
      </c>
      <c r="B3254" s="3" t="s">
        <v>2</v>
      </c>
      <c r="C3254" s="2">
        <v>40787</v>
      </c>
      <c r="D3254" s="5">
        <f>YEAR(Tabla1[[#This Row],[FECHA]])</f>
        <v>2011</v>
      </c>
      <c r="E3254" s="5">
        <f>IFERROR(VLOOKUP(Tabla1[[#This Row],[FECHA]],'COMPARENDOS TOTALES'!A:D,4,FALSE),0)</f>
        <v>0</v>
      </c>
      <c r="F3254" s="9">
        <f>IFERROR(VLOOKUP(Tabla1[[#This Row],[FECHA]],'COMPARENDOS TOTALES'!A:D,3,FALSE),0)</f>
        <v>0</v>
      </c>
      <c r="G3254" s="5">
        <f>IFERROR(VLOOKUP(Tabla1[[#This Row],[FECHA]],EXONERACIONES!A:D,4,FALSE),0)</f>
        <v>0</v>
      </c>
      <c r="H3254" s="9">
        <f>IFERROR(VLOOKUP(Tabla1[[#This Row],[FECHA]],EXONERACIONES!A:D,3,FALSE),0)</f>
        <v>0</v>
      </c>
      <c r="I3254" s="5">
        <f>IFERROR(VLOOKUP(Tabla1[[#This Row],[FECHA]],'SIMIT CON RES'!A:D,4,FALSE),0)</f>
        <v>0</v>
      </c>
      <c r="J3254" s="9">
        <f>IFERROR(VLOOKUP(Tabla1[[#This Row],[FECHA]],'SIMIT CON RES'!A:D,3,FALSE),0)</f>
        <v>0</v>
      </c>
      <c r="K3254">
        <f>IFERROR(VLOOKUP(Tabla1[[#This Row],[FECHA]],'SIMIT SIN RES'!A:D,4,FALSE),0)</f>
        <v>0</v>
      </c>
      <c r="L3254" s="9">
        <f>IFERROR(VLOOKUP(Tabla1[[#This Row],[FECHA]],'SIMIT SIN RES'!A:D,3,FALSE),0)</f>
        <v>0</v>
      </c>
      <c r="M3254" s="5">
        <f>IFERROR(VLOOKUP(Tabla1[[#This Row],[FECHA]],'RECAUDOS DE COMPARENDOS'!A:D,4,FALSE),0)</f>
        <v>0</v>
      </c>
      <c r="N3254" s="9">
        <f>IFERROR(VLOOKUP(Tabla1[[#This Row],[FECHA]],'RECAUDOS DE COMPARENDOS'!A:D,3,FALSE),0)</f>
        <v>0</v>
      </c>
      <c r="O3254" s="5">
        <f>IFERROR(VLOOKUP(Tabla1[[#This Row],[FECHA]],'RECAUDOS DE RESOLUCIONES'!A:D,4,FALSE),0)</f>
        <v>0</v>
      </c>
      <c r="P3254" s="9">
        <f>IFERROR(VLOOKUP(Tabla1[[#This Row],[FECHA]],'RECAUDOS DE RESOLUCIONES'!A:D,3,FALSE),0)</f>
        <v>0</v>
      </c>
      <c r="Q325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25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254" s="11">
        <f>IFERROR(VLOOKUP(Tabla1[[#This Row],[FECHA]],'RECAUDOS LOCALES'!A:D,4,FALSE),0)</f>
        <v>5</v>
      </c>
      <c r="T3254" s="9">
        <f>IFERROR(VLOOKUP(Tabla1[[#This Row],[FECHA]],'RECAUDOS LOCALES'!A:D,3,FALSE),0)</f>
        <v>484554</v>
      </c>
      <c r="U3254" s="11">
        <f>IFERROR(VLOOKUP(Tabla1[[#This Row],[FECHA]],'RECAUDOS EXTERNOS'!A:D,4,FALSE),0)</f>
        <v>3</v>
      </c>
      <c r="V3254" s="9">
        <f>IFERROR(VLOOKUP(Tabla1[[#This Row],[FECHA]],'RECAUDOS EXTERNOS'!A:D,3,FALSE),0)</f>
        <v>849522</v>
      </c>
    </row>
    <row r="3255" spans="1:22" x14ac:dyDescent="0.25">
      <c r="A3255" s="1">
        <v>40814</v>
      </c>
      <c r="B3255" s="3" t="s">
        <v>3</v>
      </c>
      <c r="C3255" s="2">
        <v>40787</v>
      </c>
      <c r="D3255" s="5">
        <f>YEAR(Tabla1[[#This Row],[FECHA]])</f>
        <v>2011</v>
      </c>
      <c r="E3255" s="5">
        <f>IFERROR(VLOOKUP(Tabla1[[#This Row],[FECHA]],'COMPARENDOS TOTALES'!A:D,4,FALSE),0)</f>
        <v>1</v>
      </c>
      <c r="F3255" s="9">
        <f>IFERROR(VLOOKUP(Tabla1[[#This Row],[FECHA]],'COMPARENDOS TOTALES'!A:D,3,FALSE),0)</f>
        <v>142827</v>
      </c>
      <c r="G3255" s="5">
        <f>IFERROR(VLOOKUP(Tabla1[[#This Row],[FECHA]],EXONERACIONES!A:D,4,FALSE),0)</f>
        <v>0</v>
      </c>
      <c r="H3255" s="9">
        <f>IFERROR(VLOOKUP(Tabla1[[#This Row],[FECHA]],EXONERACIONES!A:D,3,FALSE),0)</f>
        <v>0</v>
      </c>
      <c r="I3255" s="5">
        <f>IFERROR(VLOOKUP(Tabla1[[#This Row],[FECHA]],'SIMIT CON RES'!A:D,4,FALSE),0)</f>
        <v>1</v>
      </c>
      <c r="J3255" s="9">
        <f>IFERROR(VLOOKUP(Tabla1[[#This Row],[FECHA]],'SIMIT CON RES'!A:D,3,FALSE),0)</f>
        <v>142827</v>
      </c>
      <c r="K3255">
        <f>IFERROR(VLOOKUP(Tabla1[[#This Row],[FECHA]],'SIMIT SIN RES'!A:D,4,FALSE),0)</f>
        <v>0</v>
      </c>
      <c r="L3255" s="9">
        <f>IFERROR(VLOOKUP(Tabla1[[#This Row],[FECHA]],'SIMIT SIN RES'!A:D,3,FALSE),0)</f>
        <v>0</v>
      </c>
      <c r="M3255" s="5">
        <f>IFERROR(VLOOKUP(Tabla1[[#This Row],[FECHA]],'RECAUDOS DE COMPARENDOS'!A:D,4,FALSE),0)</f>
        <v>0</v>
      </c>
      <c r="N3255" s="9">
        <f>IFERROR(VLOOKUP(Tabla1[[#This Row],[FECHA]],'RECAUDOS DE COMPARENDOS'!A:D,3,FALSE),0)</f>
        <v>0</v>
      </c>
      <c r="O3255" s="5">
        <f>IFERROR(VLOOKUP(Tabla1[[#This Row],[FECHA]],'RECAUDOS DE RESOLUCIONES'!A:D,4,FALSE),0)</f>
        <v>0</v>
      </c>
      <c r="P3255" s="9">
        <f>IFERROR(VLOOKUP(Tabla1[[#This Row],[FECHA]],'RECAUDOS DE RESOLUCIONES'!A:D,3,FALSE),0)</f>
        <v>0</v>
      </c>
      <c r="Q325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25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255" s="11">
        <f>IFERROR(VLOOKUP(Tabla1[[#This Row],[FECHA]],'RECAUDOS LOCALES'!A:D,4,FALSE),0)</f>
        <v>4</v>
      </c>
      <c r="T3255" s="9">
        <f>IFERROR(VLOOKUP(Tabla1[[#This Row],[FECHA]],'RECAUDOS LOCALES'!A:D,3,FALSE),0)</f>
        <v>502250</v>
      </c>
      <c r="U3255" s="11">
        <f>IFERROR(VLOOKUP(Tabla1[[#This Row],[FECHA]],'RECAUDOS EXTERNOS'!A:D,4,FALSE),0)</f>
        <v>1</v>
      </c>
      <c r="V3255" s="9">
        <f>IFERROR(VLOOKUP(Tabla1[[#This Row],[FECHA]],'RECAUDOS EXTERNOS'!A:D,3,FALSE),0)</f>
        <v>330650</v>
      </c>
    </row>
    <row r="3256" spans="1:22" x14ac:dyDescent="0.25">
      <c r="A3256" s="1">
        <v>40815</v>
      </c>
      <c r="B3256" s="3" t="s">
        <v>6</v>
      </c>
      <c r="C3256" s="2">
        <v>40787</v>
      </c>
      <c r="D3256" s="5">
        <f>YEAR(Tabla1[[#This Row],[FECHA]])</f>
        <v>2011</v>
      </c>
      <c r="E3256" s="5">
        <f>IFERROR(VLOOKUP(Tabla1[[#This Row],[FECHA]],'COMPARENDOS TOTALES'!A:D,4,FALSE),0)</f>
        <v>4</v>
      </c>
      <c r="F3256" s="9">
        <f>IFERROR(VLOOKUP(Tabla1[[#This Row],[FECHA]],'COMPARENDOS TOTALES'!A:D,3,FALSE),0)</f>
        <v>1214027</v>
      </c>
      <c r="G3256" s="5">
        <f>IFERROR(VLOOKUP(Tabla1[[#This Row],[FECHA]],EXONERACIONES!A:D,4,FALSE),0)</f>
        <v>0</v>
      </c>
      <c r="H3256" s="9">
        <f>IFERROR(VLOOKUP(Tabla1[[#This Row],[FECHA]],EXONERACIONES!A:D,3,FALSE),0)</f>
        <v>0</v>
      </c>
      <c r="I3256" s="5">
        <f>IFERROR(VLOOKUP(Tabla1[[#This Row],[FECHA]],'SIMIT CON RES'!A:D,4,FALSE),0)</f>
        <v>2</v>
      </c>
      <c r="J3256" s="9">
        <f>IFERROR(VLOOKUP(Tabla1[[#This Row],[FECHA]],'SIMIT CON RES'!A:D,3,FALSE),0)</f>
        <v>803400</v>
      </c>
      <c r="K3256">
        <f>IFERROR(VLOOKUP(Tabla1[[#This Row],[FECHA]],'SIMIT SIN RES'!A:D,4,FALSE),0)</f>
        <v>0</v>
      </c>
      <c r="L3256" s="9">
        <f>IFERROR(VLOOKUP(Tabla1[[#This Row],[FECHA]],'SIMIT SIN RES'!A:D,3,FALSE),0)</f>
        <v>0</v>
      </c>
      <c r="M3256" s="5">
        <f>IFERROR(VLOOKUP(Tabla1[[#This Row],[FECHA]],'RECAUDOS DE COMPARENDOS'!A:D,4,FALSE),0)</f>
        <v>0</v>
      </c>
      <c r="N3256" s="9">
        <f>IFERROR(VLOOKUP(Tabla1[[#This Row],[FECHA]],'RECAUDOS DE COMPARENDOS'!A:D,3,FALSE),0)</f>
        <v>0</v>
      </c>
      <c r="O3256" s="5">
        <f>IFERROR(VLOOKUP(Tabla1[[#This Row],[FECHA]],'RECAUDOS DE RESOLUCIONES'!A:D,4,FALSE),0)</f>
        <v>0</v>
      </c>
      <c r="P3256" s="9">
        <f>IFERROR(VLOOKUP(Tabla1[[#This Row],[FECHA]],'RECAUDOS DE RESOLUCIONES'!A:D,3,FALSE),0)</f>
        <v>0</v>
      </c>
      <c r="Q325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3256" s="9">
        <f>Tabla1[V. COMPARENDOS]-(Tabla1[V. EXONERACIONES]+Tabla1[[#This Row],[V. SIMIT CON RESOLUCION]]+Tabla1[[#This Row],[V. SIMIT SIN RESOLUCION]]+Tabla1[[#This Row],[V. RECAUDOS COMPARENDOS]]+Tabla1[[#This Row],[V. RECAUDOS RESOLUCIONES]])</f>
        <v>410627</v>
      </c>
      <c r="S3256" s="11">
        <f>IFERROR(VLOOKUP(Tabla1[[#This Row],[FECHA]],'RECAUDOS LOCALES'!A:D,4,FALSE),0)</f>
        <v>1</v>
      </c>
      <c r="T3256" s="9">
        <f>IFERROR(VLOOKUP(Tabla1[[#This Row],[FECHA]],'RECAUDOS LOCALES'!A:D,3,FALSE),0)</f>
        <v>133900</v>
      </c>
      <c r="U3256" s="11">
        <f>IFERROR(VLOOKUP(Tabla1[[#This Row],[FECHA]],'RECAUDOS EXTERNOS'!A:D,4,FALSE),0)</f>
        <v>6</v>
      </c>
      <c r="V3256" s="9">
        <f>IFERROR(VLOOKUP(Tabla1[[#This Row],[FECHA]],'RECAUDOS EXTERNOS'!A:D,3,FALSE),0)</f>
        <v>1191131</v>
      </c>
    </row>
    <row r="3257" spans="1:22" x14ac:dyDescent="0.25">
      <c r="A3257" s="1">
        <v>40816</v>
      </c>
      <c r="B3257" s="3" t="s">
        <v>0</v>
      </c>
      <c r="C3257" s="2">
        <v>40787</v>
      </c>
      <c r="D3257" s="5">
        <f>YEAR(Tabla1[[#This Row],[FECHA]])</f>
        <v>2011</v>
      </c>
      <c r="E3257" s="5">
        <f>IFERROR(VLOOKUP(Tabla1[[#This Row],[FECHA]],'COMPARENDOS TOTALES'!A:D,4,FALSE),0)</f>
        <v>2</v>
      </c>
      <c r="F3257" s="9">
        <f>IFERROR(VLOOKUP(Tabla1[[#This Row],[FECHA]],'COMPARENDOS TOTALES'!A:D,3,FALSE),0)</f>
        <v>946227</v>
      </c>
      <c r="G3257" s="5">
        <f>IFERROR(VLOOKUP(Tabla1[[#This Row],[FECHA]],EXONERACIONES!A:D,4,FALSE),0)</f>
        <v>0</v>
      </c>
      <c r="H3257" s="9">
        <f>IFERROR(VLOOKUP(Tabla1[[#This Row],[FECHA]],EXONERACIONES!A:D,3,FALSE),0)</f>
        <v>0</v>
      </c>
      <c r="I3257" s="5">
        <f>IFERROR(VLOOKUP(Tabla1[[#This Row],[FECHA]],'SIMIT CON RES'!A:D,4,FALSE),0)</f>
        <v>2</v>
      </c>
      <c r="J3257" s="9">
        <f>IFERROR(VLOOKUP(Tabla1[[#This Row],[FECHA]],'SIMIT CON RES'!A:D,3,FALSE),0)</f>
        <v>946227</v>
      </c>
      <c r="K3257">
        <f>IFERROR(VLOOKUP(Tabla1[[#This Row],[FECHA]],'SIMIT SIN RES'!A:D,4,FALSE),0)</f>
        <v>0</v>
      </c>
      <c r="L3257" s="9">
        <f>IFERROR(VLOOKUP(Tabla1[[#This Row],[FECHA]],'SIMIT SIN RES'!A:D,3,FALSE),0)</f>
        <v>0</v>
      </c>
      <c r="M3257" s="5">
        <f>IFERROR(VLOOKUP(Tabla1[[#This Row],[FECHA]],'RECAUDOS DE COMPARENDOS'!A:D,4,FALSE),0)</f>
        <v>0</v>
      </c>
      <c r="N3257" s="9">
        <f>IFERROR(VLOOKUP(Tabla1[[#This Row],[FECHA]],'RECAUDOS DE COMPARENDOS'!A:D,3,FALSE),0)</f>
        <v>0</v>
      </c>
      <c r="O3257" s="5">
        <f>IFERROR(VLOOKUP(Tabla1[[#This Row],[FECHA]],'RECAUDOS DE RESOLUCIONES'!A:D,4,FALSE),0)</f>
        <v>0</v>
      </c>
      <c r="P3257" s="9">
        <f>IFERROR(VLOOKUP(Tabla1[[#This Row],[FECHA]],'RECAUDOS DE RESOLUCIONES'!A:D,3,FALSE),0)</f>
        <v>0</v>
      </c>
      <c r="Q325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25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257" s="11">
        <f>IFERROR(VLOOKUP(Tabla1[[#This Row],[FECHA]],'RECAUDOS LOCALES'!A:D,4,FALSE),0)</f>
        <v>0</v>
      </c>
      <c r="T3257" s="9">
        <f>IFERROR(VLOOKUP(Tabla1[[#This Row],[FECHA]],'RECAUDOS LOCALES'!A:D,3,FALSE),0)</f>
        <v>0</v>
      </c>
      <c r="U3257" s="11">
        <f>IFERROR(VLOOKUP(Tabla1[[#This Row],[FECHA]],'RECAUDOS EXTERNOS'!A:D,4,FALSE),0)</f>
        <v>3</v>
      </c>
      <c r="V3257" s="9">
        <f>IFERROR(VLOOKUP(Tabla1[[#This Row],[FECHA]],'RECAUDOS EXTERNOS'!A:D,3,FALSE),0)</f>
        <v>466829</v>
      </c>
    </row>
    <row r="3258" spans="1:22" x14ac:dyDescent="0.25">
      <c r="A3258" s="1">
        <v>40817</v>
      </c>
      <c r="B3258" s="3" t="s">
        <v>5</v>
      </c>
      <c r="C3258" s="2">
        <v>40817</v>
      </c>
      <c r="D3258" s="5">
        <f>YEAR(Tabla1[[#This Row],[FECHA]])</f>
        <v>2011</v>
      </c>
      <c r="E3258" s="5">
        <f>IFERROR(VLOOKUP(Tabla1[[#This Row],[FECHA]],'COMPARENDOS TOTALES'!A:D,4,FALSE),0)</f>
        <v>7</v>
      </c>
      <c r="F3258" s="9">
        <f>IFERROR(VLOOKUP(Tabla1[[#This Row],[FECHA]],'COMPARENDOS TOTALES'!A:D,3,FALSE),0)</f>
        <v>3666629</v>
      </c>
      <c r="G3258" s="5">
        <f>IFERROR(VLOOKUP(Tabla1[[#This Row],[FECHA]],EXONERACIONES!A:D,4,FALSE),0)</f>
        <v>0</v>
      </c>
      <c r="H3258" s="9">
        <f>IFERROR(VLOOKUP(Tabla1[[#This Row],[FECHA]],EXONERACIONES!A:D,3,FALSE),0)</f>
        <v>0</v>
      </c>
      <c r="I3258" s="5">
        <f>IFERROR(VLOOKUP(Tabla1[[#This Row],[FECHA]],'SIMIT CON RES'!A:D,4,FALSE),0)</f>
        <v>6</v>
      </c>
      <c r="J3258" s="9">
        <f>IFERROR(VLOOKUP(Tabla1[[#This Row],[FECHA]],'SIMIT CON RES'!A:D,3,FALSE),0)</f>
        <v>3499254</v>
      </c>
      <c r="K3258">
        <f>IFERROR(VLOOKUP(Tabla1[[#This Row],[FECHA]],'SIMIT SIN RES'!A:D,4,FALSE),0)</f>
        <v>0</v>
      </c>
      <c r="L3258" s="9">
        <f>IFERROR(VLOOKUP(Tabla1[[#This Row],[FECHA]],'SIMIT SIN RES'!A:D,3,FALSE),0)</f>
        <v>0</v>
      </c>
      <c r="M3258" s="5">
        <f>IFERROR(VLOOKUP(Tabla1[[#This Row],[FECHA]],'RECAUDOS DE COMPARENDOS'!A:D,4,FALSE),0)</f>
        <v>0</v>
      </c>
      <c r="N3258" s="9">
        <f>IFERROR(VLOOKUP(Tabla1[[#This Row],[FECHA]],'RECAUDOS DE COMPARENDOS'!A:D,3,FALSE),0)</f>
        <v>0</v>
      </c>
      <c r="O3258" s="5">
        <f>IFERROR(VLOOKUP(Tabla1[[#This Row],[FECHA]],'RECAUDOS DE RESOLUCIONES'!A:D,4,FALSE),0)</f>
        <v>0</v>
      </c>
      <c r="P3258" s="9">
        <f>IFERROR(VLOOKUP(Tabla1[[#This Row],[FECHA]],'RECAUDOS DE RESOLUCIONES'!A:D,3,FALSE),0)</f>
        <v>0</v>
      </c>
      <c r="Q325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258" s="9">
        <f>Tabla1[V. COMPARENDOS]-(Tabla1[V. EXONERACIONES]+Tabla1[[#This Row],[V. SIMIT CON RESOLUCION]]+Tabla1[[#This Row],[V. SIMIT SIN RESOLUCION]]+Tabla1[[#This Row],[V. RECAUDOS COMPARENDOS]]+Tabla1[[#This Row],[V. RECAUDOS RESOLUCIONES]])</f>
        <v>167375</v>
      </c>
      <c r="S3258" s="11">
        <f>IFERROR(VLOOKUP(Tabla1[[#This Row],[FECHA]],'RECAUDOS LOCALES'!A:D,4,FALSE),0)</f>
        <v>0</v>
      </c>
      <c r="T3258" s="9">
        <f>IFERROR(VLOOKUP(Tabla1[[#This Row],[FECHA]],'RECAUDOS LOCALES'!A:D,3,FALSE),0)</f>
        <v>0</v>
      </c>
      <c r="U3258" s="11">
        <f>IFERROR(VLOOKUP(Tabla1[[#This Row],[FECHA]],'RECAUDOS EXTERNOS'!A:D,4,FALSE),0)</f>
        <v>0</v>
      </c>
      <c r="V3258" s="9">
        <f>IFERROR(VLOOKUP(Tabla1[[#This Row],[FECHA]],'RECAUDOS EXTERNOS'!A:D,3,FALSE),0)</f>
        <v>0</v>
      </c>
    </row>
    <row r="3259" spans="1:22" x14ac:dyDescent="0.25">
      <c r="A3259" s="1">
        <v>40818</v>
      </c>
      <c r="B3259" s="3" t="s">
        <v>4</v>
      </c>
      <c r="C3259" s="2">
        <v>40817</v>
      </c>
      <c r="D3259" s="5">
        <f>YEAR(Tabla1[[#This Row],[FECHA]])</f>
        <v>2011</v>
      </c>
      <c r="E3259" s="5">
        <f>IFERROR(VLOOKUP(Tabla1[[#This Row],[FECHA]],'COMPARENDOS TOTALES'!A:D,4,FALSE),0)</f>
        <v>24</v>
      </c>
      <c r="F3259" s="9">
        <f>IFERROR(VLOOKUP(Tabla1[[#This Row],[FECHA]],'COMPARENDOS TOTALES'!A:D,3,FALSE),0)</f>
        <v>13032935</v>
      </c>
      <c r="G3259" s="5">
        <f>IFERROR(VLOOKUP(Tabla1[[#This Row],[FECHA]],EXONERACIONES!A:D,4,FALSE),0)</f>
        <v>0</v>
      </c>
      <c r="H3259" s="9">
        <f>IFERROR(VLOOKUP(Tabla1[[#This Row],[FECHA]],EXONERACIONES!A:D,3,FALSE),0)</f>
        <v>0</v>
      </c>
      <c r="I3259" s="5">
        <f>IFERROR(VLOOKUP(Tabla1[[#This Row],[FECHA]],'SIMIT CON RES'!A:D,4,FALSE),0)</f>
        <v>22</v>
      </c>
      <c r="J3259" s="9">
        <f>IFERROR(VLOOKUP(Tabla1[[#This Row],[FECHA]],'SIMIT CON RES'!A:D,3,FALSE),0)</f>
        <v>12622308</v>
      </c>
      <c r="K3259">
        <f>IFERROR(VLOOKUP(Tabla1[[#This Row],[FECHA]],'SIMIT SIN RES'!A:D,4,FALSE),0)</f>
        <v>0</v>
      </c>
      <c r="L3259" s="9">
        <f>IFERROR(VLOOKUP(Tabla1[[#This Row],[FECHA]],'SIMIT SIN RES'!A:D,3,FALSE),0)</f>
        <v>0</v>
      </c>
      <c r="M3259" s="5">
        <f>IFERROR(VLOOKUP(Tabla1[[#This Row],[FECHA]],'RECAUDOS DE COMPARENDOS'!A:D,4,FALSE),0)</f>
        <v>2</v>
      </c>
      <c r="N3259" s="9">
        <f>IFERROR(VLOOKUP(Tabla1[[#This Row],[FECHA]],'RECAUDOS DE COMPARENDOS'!A:D,3,FALSE),0)</f>
        <v>410627</v>
      </c>
      <c r="O3259" s="5">
        <f>IFERROR(VLOOKUP(Tabla1[[#This Row],[FECHA]],'RECAUDOS DE RESOLUCIONES'!A:D,4,FALSE),0)</f>
        <v>0</v>
      </c>
      <c r="P3259" s="9">
        <f>IFERROR(VLOOKUP(Tabla1[[#This Row],[FECHA]],'RECAUDOS DE RESOLUCIONES'!A:D,3,FALSE),0)</f>
        <v>0</v>
      </c>
      <c r="Q325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25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259" s="11">
        <f>IFERROR(VLOOKUP(Tabla1[[#This Row],[FECHA]],'RECAUDOS LOCALES'!A:D,4,FALSE),0)</f>
        <v>0</v>
      </c>
      <c r="T3259" s="9">
        <f>IFERROR(VLOOKUP(Tabla1[[#This Row],[FECHA]],'RECAUDOS LOCALES'!A:D,3,FALSE),0)</f>
        <v>0</v>
      </c>
      <c r="U3259" s="11">
        <f>IFERROR(VLOOKUP(Tabla1[[#This Row],[FECHA]],'RECAUDOS EXTERNOS'!A:D,4,FALSE),0)</f>
        <v>0</v>
      </c>
      <c r="V3259" s="9">
        <f>IFERROR(VLOOKUP(Tabla1[[#This Row],[FECHA]],'RECAUDOS EXTERNOS'!A:D,3,FALSE),0)</f>
        <v>0</v>
      </c>
    </row>
    <row r="3260" spans="1:22" x14ac:dyDescent="0.25">
      <c r="A3260" s="1">
        <v>40819</v>
      </c>
      <c r="B3260" s="3" t="s">
        <v>1</v>
      </c>
      <c r="C3260" s="2">
        <v>40817</v>
      </c>
      <c r="D3260" s="5">
        <f>YEAR(Tabla1[[#This Row],[FECHA]])</f>
        <v>2011</v>
      </c>
      <c r="E3260" s="5">
        <f>IFERROR(VLOOKUP(Tabla1[[#This Row],[FECHA]],'COMPARENDOS TOTALES'!A:D,4,FALSE),0)</f>
        <v>0</v>
      </c>
      <c r="F3260" s="9">
        <f>IFERROR(VLOOKUP(Tabla1[[#This Row],[FECHA]],'COMPARENDOS TOTALES'!A:D,3,FALSE),0)</f>
        <v>0</v>
      </c>
      <c r="G3260" s="5">
        <f>IFERROR(VLOOKUP(Tabla1[[#This Row],[FECHA]],EXONERACIONES!A:D,4,FALSE),0)</f>
        <v>0</v>
      </c>
      <c r="H3260" s="9">
        <f>IFERROR(VLOOKUP(Tabla1[[#This Row],[FECHA]],EXONERACIONES!A:D,3,FALSE),0)</f>
        <v>0</v>
      </c>
      <c r="I3260" s="5">
        <f>IFERROR(VLOOKUP(Tabla1[[#This Row],[FECHA]],'SIMIT CON RES'!A:D,4,FALSE),0)</f>
        <v>0</v>
      </c>
      <c r="J3260" s="9">
        <f>IFERROR(VLOOKUP(Tabla1[[#This Row],[FECHA]],'SIMIT CON RES'!A:D,3,FALSE),0)</f>
        <v>0</v>
      </c>
      <c r="K3260">
        <f>IFERROR(VLOOKUP(Tabla1[[#This Row],[FECHA]],'SIMIT SIN RES'!A:D,4,FALSE),0)</f>
        <v>0</v>
      </c>
      <c r="L3260" s="9">
        <f>IFERROR(VLOOKUP(Tabla1[[#This Row],[FECHA]],'SIMIT SIN RES'!A:D,3,FALSE),0)</f>
        <v>0</v>
      </c>
      <c r="M3260" s="5">
        <f>IFERROR(VLOOKUP(Tabla1[[#This Row],[FECHA]],'RECAUDOS DE COMPARENDOS'!A:D,4,FALSE),0)</f>
        <v>0</v>
      </c>
      <c r="N3260" s="9">
        <f>IFERROR(VLOOKUP(Tabla1[[#This Row],[FECHA]],'RECAUDOS DE COMPARENDOS'!A:D,3,FALSE),0)</f>
        <v>0</v>
      </c>
      <c r="O3260" s="5">
        <f>IFERROR(VLOOKUP(Tabla1[[#This Row],[FECHA]],'RECAUDOS DE RESOLUCIONES'!A:D,4,FALSE),0)</f>
        <v>0</v>
      </c>
      <c r="P3260" s="9">
        <f>IFERROR(VLOOKUP(Tabla1[[#This Row],[FECHA]],'RECAUDOS DE RESOLUCIONES'!A:D,3,FALSE),0)</f>
        <v>0</v>
      </c>
      <c r="Q326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26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260" s="11">
        <f>IFERROR(VLOOKUP(Tabla1[[#This Row],[FECHA]],'RECAUDOS LOCALES'!A:D,4,FALSE),0)</f>
        <v>3</v>
      </c>
      <c r="T3260" s="9">
        <f>IFERROR(VLOOKUP(Tabla1[[#This Row],[FECHA]],'RECAUDOS LOCALES'!A:D,3,FALSE),0)</f>
        <v>334943</v>
      </c>
      <c r="U3260" s="11">
        <f>IFERROR(VLOOKUP(Tabla1[[#This Row],[FECHA]],'RECAUDOS EXTERNOS'!A:D,4,FALSE),0)</f>
        <v>4</v>
      </c>
      <c r="V3260" s="9">
        <f>IFERROR(VLOOKUP(Tabla1[[#This Row],[FECHA]],'RECAUDOS EXTERNOS'!A:D,3,FALSE),0)</f>
        <v>989449</v>
      </c>
    </row>
    <row r="3261" spans="1:22" x14ac:dyDescent="0.25">
      <c r="A3261" s="1">
        <v>40820</v>
      </c>
      <c r="B3261" s="3" t="s">
        <v>2</v>
      </c>
      <c r="C3261" s="2">
        <v>40817</v>
      </c>
      <c r="D3261" s="5">
        <f>YEAR(Tabla1[[#This Row],[FECHA]])</f>
        <v>2011</v>
      </c>
      <c r="E3261" s="5">
        <f>IFERROR(VLOOKUP(Tabla1[[#This Row],[FECHA]],'COMPARENDOS TOTALES'!A:D,4,FALSE),0)</f>
        <v>1</v>
      </c>
      <c r="F3261" s="9">
        <f>IFERROR(VLOOKUP(Tabla1[[#This Row],[FECHA]],'COMPARENDOS TOTALES'!A:D,3,FALSE),0)</f>
        <v>535600</v>
      </c>
      <c r="G3261" s="5">
        <f>IFERROR(VLOOKUP(Tabla1[[#This Row],[FECHA]],EXONERACIONES!A:D,4,FALSE),0)</f>
        <v>0</v>
      </c>
      <c r="H3261" s="9">
        <f>IFERROR(VLOOKUP(Tabla1[[#This Row],[FECHA]],EXONERACIONES!A:D,3,FALSE),0)</f>
        <v>0</v>
      </c>
      <c r="I3261" s="5">
        <f>IFERROR(VLOOKUP(Tabla1[[#This Row],[FECHA]],'SIMIT CON RES'!A:D,4,FALSE),0)</f>
        <v>0</v>
      </c>
      <c r="J3261" s="9">
        <f>IFERROR(VLOOKUP(Tabla1[[#This Row],[FECHA]],'SIMIT CON RES'!A:D,3,FALSE),0)</f>
        <v>0</v>
      </c>
      <c r="K3261">
        <f>IFERROR(VLOOKUP(Tabla1[[#This Row],[FECHA]],'SIMIT SIN RES'!A:D,4,FALSE),0)</f>
        <v>0</v>
      </c>
      <c r="L3261" s="9">
        <f>IFERROR(VLOOKUP(Tabla1[[#This Row],[FECHA]],'SIMIT SIN RES'!A:D,3,FALSE),0)</f>
        <v>0</v>
      </c>
      <c r="M3261" s="5">
        <f>IFERROR(VLOOKUP(Tabla1[[#This Row],[FECHA]],'RECAUDOS DE COMPARENDOS'!A:D,4,FALSE),0)</f>
        <v>0</v>
      </c>
      <c r="N3261" s="9">
        <f>IFERROR(VLOOKUP(Tabla1[[#This Row],[FECHA]],'RECAUDOS DE COMPARENDOS'!A:D,3,FALSE),0)</f>
        <v>0</v>
      </c>
      <c r="O3261" s="5">
        <f>IFERROR(VLOOKUP(Tabla1[[#This Row],[FECHA]],'RECAUDOS DE RESOLUCIONES'!A:D,4,FALSE),0)</f>
        <v>0</v>
      </c>
      <c r="P3261" s="9">
        <f>IFERROR(VLOOKUP(Tabla1[[#This Row],[FECHA]],'RECAUDOS DE RESOLUCIONES'!A:D,3,FALSE),0)</f>
        <v>0</v>
      </c>
      <c r="Q326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261" s="9">
        <f>Tabla1[V. COMPARENDOS]-(Tabla1[V. EXONERACIONES]+Tabla1[[#This Row],[V. SIMIT CON RESOLUCION]]+Tabla1[[#This Row],[V. SIMIT SIN RESOLUCION]]+Tabla1[[#This Row],[V. RECAUDOS COMPARENDOS]]+Tabla1[[#This Row],[V. RECAUDOS RESOLUCIONES]])</f>
        <v>535600</v>
      </c>
      <c r="S3261" s="11">
        <f>IFERROR(VLOOKUP(Tabla1[[#This Row],[FECHA]],'RECAUDOS LOCALES'!A:D,4,FALSE),0)</f>
        <v>2</v>
      </c>
      <c r="T3261" s="9">
        <f>IFERROR(VLOOKUP(Tabla1[[#This Row],[FECHA]],'RECAUDOS LOCALES'!A:D,3,FALSE),0)</f>
        <v>195638</v>
      </c>
      <c r="U3261" s="11">
        <f>IFERROR(VLOOKUP(Tabla1[[#This Row],[FECHA]],'RECAUDOS EXTERNOS'!A:D,4,FALSE),0)</f>
        <v>2</v>
      </c>
      <c r="V3261" s="9">
        <f>IFERROR(VLOOKUP(Tabla1[[#This Row],[FECHA]],'RECAUDOS EXTERNOS'!A:D,3,FALSE),0)</f>
        <v>306390</v>
      </c>
    </row>
    <row r="3262" spans="1:22" x14ac:dyDescent="0.25">
      <c r="A3262" s="1">
        <v>40821</v>
      </c>
      <c r="B3262" s="3" t="s">
        <v>3</v>
      </c>
      <c r="C3262" s="2">
        <v>40817</v>
      </c>
      <c r="D3262" s="5">
        <f>YEAR(Tabla1[[#This Row],[FECHA]])</f>
        <v>2011</v>
      </c>
      <c r="E3262" s="5">
        <f>IFERROR(VLOOKUP(Tabla1[[#This Row],[FECHA]],'COMPARENDOS TOTALES'!A:D,4,FALSE),0)</f>
        <v>0</v>
      </c>
      <c r="F3262" s="9">
        <f>IFERROR(VLOOKUP(Tabla1[[#This Row],[FECHA]],'COMPARENDOS TOTALES'!A:D,3,FALSE),0)</f>
        <v>0</v>
      </c>
      <c r="G3262" s="5">
        <f>IFERROR(VLOOKUP(Tabla1[[#This Row],[FECHA]],EXONERACIONES!A:D,4,FALSE),0)</f>
        <v>0</v>
      </c>
      <c r="H3262" s="9">
        <f>IFERROR(VLOOKUP(Tabla1[[#This Row],[FECHA]],EXONERACIONES!A:D,3,FALSE),0)</f>
        <v>0</v>
      </c>
      <c r="I3262" s="5">
        <f>IFERROR(VLOOKUP(Tabla1[[#This Row],[FECHA]],'SIMIT CON RES'!A:D,4,FALSE),0)</f>
        <v>0</v>
      </c>
      <c r="J3262" s="9">
        <f>IFERROR(VLOOKUP(Tabla1[[#This Row],[FECHA]],'SIMIT CON RES'!A:D,3,FALSE),0)</f>
        <v>0</v>
      </c>
      <c r="K3262">
        <f>IFERROR(VLOOKUP(Tabla1[[#This Row],[FECHA]],'SIMIT SIN RES'!A:D,4,FALSE),0)</f>
        <v>0</v>
      </c>
      <c r="L3262" s="9">
        <f>IFERROR(VLOOKUP(Tabla1[[#This Row],[FECHA]],'SIMIT SIN RES'!A:D,3,FALSE),0)</f>
        <v>0</v>
      </c>
      <c r="M3262" s="5">
        <f>IFERROR(VLOOKUP(Tabla1[[#This Row],[FECHA]],'RECAUDOS DE COMPARENDOS'!A:D,4,FALSE),0)</f>
        <v>0</v>
      </c>
      <c r="N3262" s="9">
        <f>IFERROR(VLOOKUP(Tabla1[[#This Row],[FECHA]],'RECAUDOS DE COMPARENDOS'!A:D,3,FALSE),0)</f>
        <v>0</v>
      </c>
      <c r="O3262" s="5">
        <f>IFERROR(VLOOKUP(Tabla1[[#This Row],[FECHA]],'RECAUDOS DE RESOLUCIONES'!A:D,4,FALSE),0)</f>
        <v>0</v>
      </c>
      <c r="P3262" s="9">
        <f>IFERROR(VLOOKUP(Tabla1[[#This Row],[FECHA]],'RECAUDOS DE RESOLUCIONES'!A:D,3,FALSE),0)</f>
        <v>0</v>
      </c>
      <c r="Q326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26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262" s="11">
        <f>IFERROR(VLOOKUP(Tabla1[[#This Row],[FECHA]],'RECAUDOS LOCALES'!A:D,4,FALSE),0)</f>
        <v>1</v>
      </c>
      <c r="T3262" s="9">
        <f>IFERROR(VLOOKUP(Tabla1[[#This Row],[FECHA]],'RECAUDOS LOCALES'!A:D,3,FALSE),0)</f>
        <v>108425</v>
      </c>
      <c r="U3262" s="11">
        <f>IFERROR(VLOOKUP(Tabla1[[#This Row],[FECHA]],'RECAUDOS EXTERNOS'!A:D,4,FALSE),0)</f>
        <v>5</v>
      </c>
      <c r="V3262" s="9">
        <f>IFERROR(VLOOKUP(Tabla1[[#This Row],[FECHA]],'RECAUDOS EXTERNOS'!A:D,3,FALSE),0)</f>
        <v>1129148</v>
      </c>
    </row>
    <row r="3263" spans="1:22" x14ac:dyDescent="0.25">
      <c r="A3263" s="1">
        <v>40822</v>
      </c>
      <c r="B3263" s="3" t="s">
        <v>6</v>
      </c>
      <c r="C3263" s="2">
        <v>40817</v>
      </c>
      <c r="D3263" s="5">
        <f>YEAR(Tabla1[[#This Row],[FECHA]])</f>
        <v>2011</v>
      </c>
      <c r="E3263" s="5">
        <f>IFERROR(VLOOKUP(Tabla1[[#This Row],[FECHA]],'COMPARENDOS TOTALES'!A:D,4,FALSE),0)</f>
        <v>0</v>
      </c>
      <c r="F3263" s="9">
        <f>IFERROR(VLOOKUP(Tabla1[[#This Row],[FECHA]],'COMPARENDOS TOTALES'!A:D,3,FALSE),0)</f>
        <v>0</v>
      </c>
      <c r="G3263" s="5">
        <f>IFERROR(VLOOKUP(Tabla1[[#This Row],[FECHA]],EXONERACIONES!A:D,4,FALSE),0)</f>
        <v>0</v>
      </c>
      <c r="H3263" s="9">
        <f>IFERROR(VLOOKUP(Tabla1[[#This Row],[FECHA]],EXONERACIONES!A:D,3,FALSE),0)</f>
        <v>0</v>
      </c>
      <c r="I3263" s="5">
        <f>IFERROR(VLOOKUP(Tabla1[[#This Row],[FECHA]],'SIMIT CON RES'!A:D,4,FALSE),0)</f>
        <v>0</v>
      </c>
      <c r="J3263" s="9">
        <f>IFERROR(VLOOKUP(Tabla1[[#This Row],[FECHA]],'SIMIT CON RES'!A:D,3,FALSE),0)</f>
        <v>0</v>
      </c>
      <c r="K3263">
        <f>IFERROR(VLOOKUP(Tabla1[[#This Row],[FECHA]],'SIMIT SIN RES'!A:D,4,FALSE),0)</f>
        <v>0</v>
      </c>
      <c r="L3263" s="9">
        <f>IFERROR(VLOOKUP(Tabla1[[#This Row],[FECHA]],'SIMIT SIN RES'!A:D,3,FALSE),0)</f>
        <v>0</v>
      </c>
      <c r="M3263" s="5">
        <f>IFERROR(VLOOKUP(Tabla1[[#This Row],[FECHA]],'RECAUDOS DE COMPARENDOS'!A:D,4,FALSE),0)</f>
        <v>0</v>
      </c>
      <c r="N3263" s="9">
        <f>IFERROR(VLOOKUP(Tabla1[[#This Row],[FECHA]],'RECAUDOS DE COMPARENDOS'!A:D,3,FALSE),0)</f>
        <v>0</v>
      </c>
      <c r="O3263" s="5">
        <f>IFERROR(VLOOKUP(Tabla1[[#This Row],[FECHA]],'RECAUDOS DE RESOLUCIONES'!A:D,4,FALSE),0)</f>
        <v>0</v>
      </c>
      <c r="P3263" s="9">
        <f>IFERROR(VLOOKUP(Tabla1[[#This Row],[FECHA]],'RECAUDOS DE RESOLUCIONES'!A:D,3,FALSE),0)</f>
        <v>0</v>
      </c>
      <c r="Q326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26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263" s="11">
        <f>IFERROR(VLOOKUP(Tabla1[[#This Row],[FECHA]],'RECAUDOS LOCALES'!A:D,4,FALSE),0)</f>
        <v>0</v>
      </c>
      <c r="T3263" s="9">
        <f>IFERROR(VLOOKUP(Tabla1[[#This Row],[FECHA]],'RECAUDOS LOCALES'!A:D,3,FALSE),0)</f>
        <v>0</v>
      </c>
      <c r="U3263" s="11">
        <f>IFERROR(VLOOKUP(Tabla1[[#This Row],[FECHA]],'RECAUDOS EXTERNOS'!A:D,4,FALSE),0)</f>
        <v>7</v>
      </c>
      <c r="V3263" s="9">
        <f>IFERROR(VLOOKUP(Tabla1[[#This Row],[FECHA]],'RECAUDOS EXTERNOS'!A:D,3,FALSE),0)</f>
        <v>2110073</v>
      </c>
    </row>
    <row r="3264" spans="1:22" x14ac:dyDescent="0.25">
      <c r="A3264" s="1">
        <v>40823</v>
      </c>
      <c r="B3264" s="3" t="s">
        <v>0</v>
      </c>
      <c r="C3264" s="2">
        <v>40817</v>
      </c>
      <c r="D3264" s="5">
        <f>YEAR(Tabla1[[#This Row],[FECHA]])</f>
        <v>2011</v>
      </c>
      <c r="E3264" s="5">
        <f>IFERROR(VLOOKUP(Tabla1[[#This Row],[FECHA]],'COMPARENDOS TOTALES'!A:D,4,FALSE),0)</f>
        <v>6</v>
      </c>
      <c r="F3264" s="9">
        <f>IFERROR(VLOOKUP(Tabla1[[#This Row],[FECHA]],'COMPARENDOS TOTALES'!A:D,3,FALSE),0)</f>
        <v>2820827</v>
      </c>
      <c r="G3264" s="5">
        <f>IFERROR(VLOOKUP(Tabla1[[#This Row],[FECHA]],EXONERACIONES!A:D,4,FALSE),0)</f>
        <v>1</v>
      </c>
      <c r="H3264" s="9">
        <f>IFERROR(VLOOKUP(Tabla1[[#This Row],[FECHA]],EXONERACIONES!A:D,3,FALSE),0)</f>
        <v>267800</v>
      </c>
      <c r="I3264" s="5">
        <f>IFERROR(VLOOKUP(Tabla1[[#This Row],[FECHA]],'SIMIT CON RES'!A:D,4,FALSE),0)</f>
        <v>3</v>
      </c>
      <c r="J3264" s="9">
        <f>IFERROR(VLOOKUP(Tabla1[[#This Row],[FECHA]],'SIMIT CON RES'!A:D,3,FALSE),0)</f>
        <v>946227</v>
      </c>
      <c r="K3264">
        <f>IFERROR(VLOOKUP(Tabla1[[#This Row],[FECHA]],'SIMIT SIN RES'!A:D,4,FALSE),0)</f>
        <v>0</v>
      </c>
      <c r="L3264" s="9">
        <f>IFERROR(VLOOKUP(Tabla1[[#This Row],[FECHA]],'SIMIT SIN RES'!A:D,3,FALSE),0)</f>
        <v>0</v>
      </c>
      <c r="M3264" s="5">
        <f>IFERROR(VLOOKUP(Tabla1[[#This Row],[FECHA]],'RECAUDOS DE COMPARENDOS'!A:D,4,FALSE),0)</f>
        <v>1</v>
      </c>
      <c r="N3264" s="9">
        <f>IFERROR(VLOOKUP(Tabla1[[#This Row],[FECHA]],'RECAUDOS DE COMPARENDOS'!A:D,3,FALSE),0)</f>
        <v>803400</v>
      </c>
      <c r="O3264" s="5">
        <f>IFERROR(VLOOKUP(Tabla1[[#This Row],[FECHA]],'RECAUDOS DE RESOLUCIONES'!A:D,4,FALSE),0)</f>
        <v>0</v>
      </c>
      <c r="P3264" s="9">
        <f>IFERROR(VLOOKUP(Tabla1[[#This Row],[FECHA]],'RECAUDOS DE RESOLUCIONES'!A:D,3,FALSE),0)</f>
        <v>0</v>
      </c>
      <c r="Q326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264" s="9">
        <f>Tabla1[V. COMPARENDOS]-(Tabla1[V. EXONERACIONES]+Tabla1[[#This Row],[V. SIMIT CON RESOLUCION]]+Tabla1[[#This Row],[V. SIMIT SIN RESOLUCION]]+Tabla1[[#This Row],[V. RECAUDOS COMPARENDOS]]+Tabla1[[#This Row],[V. RECAUDOS RESOLUCIONES]])</f>
        <v>803400</v>
      </c>
      <c r="S3264" s="11">
        <f>IFERROR(VLOOKUP(Tabla1[[#This Row],[FECHA]],'RECAUDOS LOCALES'!A:D,4,FALSE),0)</f>
        <v>1</v>
      </c>
      <c r="T3264" s="9">
        <f>IFERROR(VLOOKUP(Tabla1[[#This Row],[FECHA]],'RECAUDOS LOCALES'!A:D,3,FALSE),0)</f>
        <v>257500</v>
      </c>
      <c r="U3264" s="11">
        <f>IFERROR(VLOOKUP(Tabla1[[#This Row],[FECHA]],'RECAUDOS EXTERNOS'!A:D,4,FALSE),0)</f>
        <v>3</v>
      </c>
      <c r="V3264" s="9">
        <f>IFERROR(VLOOKUP(Tabla1[[#This Row],[FECHA]],'RECAUDOS EXTERNOS'!A:D,3,FALSE),0)</f>
        <v>1003708</v>
      </c>
    </row>
    <row r="3265" spans="1:22" x14ac:dyDescent="0.25">
      <c r="A3265" s="1">
        <v>40824</v>
      </c>
      <c r="B3265" s="3" t="s">
        <v>5</v>
      </c>
      <c r="C3265" s="2">
        <v>40817</v>
      </c>
      <c r="D3265" s="5">
        <f>YEAR(Tabla1[[#This Row],[FECHA]])</f>
        <v>2011</v>
      </c>
      <c r="E3265" s="5">
        <f>IFERROR(VLOOKUP(Tabla1[[#This Row],[FECHA]],'COMPARENDOS TOTALES'!A:D,4,FALSE),0)</f>
        <v>11</v>
      </c>
      <c r="F3265" s="9">
        <f>IFERROR(VLOOKUP(Tabla1[[#This Row],[FECHA]],'COMPARENDOS TOTALES'!A:D,3,FALSE),0)</f>
        <v>5909454</v>
      </c>
      <c r="G3265" s="5">
        <f>IFERROR(VLOOKUP(Tabla1[[#This Row],[FECHA]],EXONERACIONES!A:D,4,FALSE),0)</f>
        <v>0</v>
      </c>
      <c r="H3265" s="9">
        <f>IFERROR(VLOOKUP(Tabla1[[#This Row],[FECHA]],EXONERACIONES!A:D,3,FALSE),0)</f>
        <v>0</v>
      </c>
      <c r="I3265" s="5">
        <f>IFERROR(VLOOKUP(Tabla1[[#This Row],[FECHA]],'SIMIT CON RES'!A:D,4,FALSE),0)</f>
        <v>9</v>
      </c>
      <c r="J3265" s="9">
        <f>IFERROR(VLOOKUP(Tabla1[[#This Row],[FECHA]],'SIMIT CON RES'!A:D,3,FALSE),0)</f>
        <v>5498827</v>
      </c>
      <c r="K3265">
        <f>IFERROR(VLOOKUP(Tabla1[[#This Row],[FECHA]],'SIMIT SIN RES'!A:D,4,FALSE),0)</f>
        <v>0</v>
      </c>
      <c r="L3265" s="9">
        <f>IFERROR(VLOOKUP(Tabla1[[#This Row],[FECHA]],'SIMIT SIN RES'!A:D,3,FALSE),0)</f>
        <v>0</v>
      </c>
      <c r="M3265" s="5">
        <f>IFERROR(VLOOKUP(Tabla1[[#This Row],[FECHA]],'RECAUDOS DE COMPARENDOS'!A:D,4,FALSE),0)</f>
        <v>1</v>
      </c>
      <c r="N3265" s="9">
        <f>IFERROR(VLOOKUP(Tabla1[[#This Row],[FECHA]],'RECAUDOS DE COMPARENDOS'!A:D,3,FALSE),0)</f>
        <v>142827</v>
      </c>
      <c r="O3265" s="5">
        <f>IFERROR(VLOOKUP(Tabla1[[#This Row],[FECHA]],'RECAUDOS DE RESOLUCIONES'!A:D,4,FALSE),0)</f>
        <v>1</v>
      </c>
      <c r="P3265" s="9">
        <f>IFERROR(VLOOKUP(Tabla1[[#This Row],[FECHA]],'RECAUDOS DE RESOLUCIONES'!A:D,3,FALSE),0)</f>
        <v>267800</v>
      </c>
      <c r="Q326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26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265" s="11">
        <f>IFERROR(VLOOKUP(Tabla1[[#This Row],[FECHA]],'RECAUDOS LOCALES'!A:D,4,FALSE),0)</f>
        <v>0</v>
      </c>
      <c r="T3265" s="9">
        <f>IFERROR(VLOOKUP(Tabla1[[#This Row],[FECHA]],'RECAUDOS LOCALES'!A:D,3,FALSE),0)</f>
        <v>0</v>
      </c>
      <c r="U3265" s="11">
        <f>IFERROR(VLOOKUP(Tabla1[[#This Row],[FECHA]],'RECAUDOS EXTERNOS'!A:D,4,FALSE),0)</f>
        <v>0</v>
      </c>
      <c r="V3265" s="9">
        <f>IFERROR(VLOOKUP(Tabla1[[#This Row],[FECHA]],'RECAUDOS EXTERNOS'!A:D,3,FALSE),0)</f>
        <v>0</v>
      </c>
    </row>
    <row r="3266" spans="1:22" x14ac:dyDescent="0.25">
      <c r="A3266" s="1">
        <v>40825</v>
      </c>
      <c r="B3266" s="3" t="s">
        <v>4</v>
      </c>
      <c r="C3266" s="2">
        <v>40817</v>
      </c>
      <c r="D3266" s="5">
        <f>YEAR(Tabla1[[#This Row],[FECHA]])</f>
        <v>2011</v>
      </c>
      <c r="E3266" s="5">
        <f>IFERROR(VLOOKUP(Tabla1[[#This Row],[FECHA]],'COMPARENDOS TOTALES'!A:D,4,FALSE),0)</f>
        <v>17</v>
      </c>
      <c r="F3266" s="9">
        <f>IFERROR(VLOOKUP(Tabla1[[#This Row],[FECHA]],'COMPARENDOS TOTALES'!A:D,3,FALSE),0)</f>
        <v>7525181</v>
      </c>
      <c r="G3266" s="5">
        <f>IFERROR(VLOOKUP(Tabla1[[#This Row],[FECHA]],EXONERACIONES!A:D,4,FALSE),0)</f>
        <v>0</v>
      </c>
      <c r="H3266" s="9">
        <f>IFERROR(VLOOKUP(Tabla1[[#This Row],[FECHA]],EXONERACIONES!A:D,3,FALSE),0)</f>
        <v>0</v>
      </c>
      <c r="I3266" s="5">
        <f>IFERROR(VLOOKUP(Tabla1[[#This Row],[FECHA]],'SIMIT CON RES'!A:D,4,FALSE),0)</f>
        <v>12</v>
      </c>
      <c r="J3266" s="9">
        <f>IFERROR(VLOOKUP(Tabla1[[#This Row],[FECHA]],'SIMIT CON RES'!A:D,3,FALSE),0)</f>
        <v>6445054</v>
      </c>
      <c r="K3266">
        <f>IFERROR(VLOOKUP(Tabla1[[#This Row],[FECHA]],'SIMIT SIN RES'!A:D,4,FALSE),0)</f>
        <v>0</v>
      </c>
      <c r="L3266" s="9">
        <f>IFERROR(VLOOKUP(Tabla1[[#This Row],[FECHA]],'SIMIT SIN RES'!A:D,3,FALSE),0)</f>
        <v>0</v>
      </c>
      <c r="M3266" s="5">
        <f>IFERROR(VLOOKUP(Tabla1[[#This Row],[FECHA]],'RECAUDOS DE COMPARENDOS'!A:D,4,FALSE),0)</f>
        <v>2</v>
      </c>
      <c r="N3266" s="9">
        <f>IFERROR(VLOOKUP(Tabla1[[#This Row],[FECHA]],'RECAUDOS DE COMPARENDOS'!A:D,3,FALSE),0)</f>
        <v>410627</v>
      </c>
      <c r="O3266" s="5">
        <f>IFERROR(VLOOKUP(Tabla1[[#This Row],[FECHA]],'RECAUDOS DE RESOLUCIONES'!A:D,4,FALSE),0)</f>
        <v>0</v>
      </c>
      <c r="P3266" s="9">
        <f>IFERROR(VLOOKUP(Tabla1[[#This Row],[FECHA]],'RECAUDOS DE RESOLUCIONES'!A:D,3,FALSE),0)</f>
        <v>0</v>
      </c>
      <c r="Q326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3266" s="9">
        <f>Tabla1[V. COMPARENDOS]-(Tabla1[V. EXONERACIONES]+Tabla1[[#This Row],[V. SIMIT CON RESOLUCION]]+Tabla1[[#This Row],[V. SIMIT SIN RESOLUCION]]+Tabla1[[#This Row],[V. RECAUDOS COMPARENDOS]]+Tabla1[[#This Row],[V. RECAUDOS RESOLUCIONES]])</f>
        <v>669500</v>
      </c>
      <c r="S3266" s="11">
        <f>IFERROR(VLOOKUP(Tabla1[[#This Row],[FECHA]],'RECAUDOS LOCALES'!A:D,4,FALSE),0)</f>
        <v>0</v>
      </c>
      <c r="T3266" s="9">
        <f>IFERROR(VLOOKUP(Tabla1[[#This Row],[FECHA]],'RECAUDOS LOCALES'!A:D,3,FALSE),0)</f>
        <v>0</v>
      </c>
      <c r="U3266" s="11">
        <f>IFERROR(VLOOKUP(Tabla1[[#This Row],[FECHA]],'RECAUDOS EXTERNOS'!A:D,4,FALSE),0)</f>
        <v>0</v>
      </c>
      <c r="V3266" s="9">
        <f>IFERROR(VLOOKUP(Tabla1[[#This Row],[FECHA]],'RECAUDOS EXTERNOS'!A:D,3,FALSE),0)</f>
        <v>0</v>
      </c>
    </row>
    <row r="3267" spans="1:22" x14ac:dyDescent="0.25">
      <c r="A3267" s="1">
        <v>40826</v>
      </c>
      <c r="B3267" s="3" t="s">
        <v>1</v>
      </c>
      <c r="C3267" s="2">
        <v>40817</v>
      </c>
      <c r="D3267" s="5">
        <f>YEAR(Tabla1[[#This Row],[FECHA]])</f>
        <v>2011</v>
      </c>
      <c r="E3267" s="5">
        <f>IFERROR(VLOOKUP(Tabla1[[#This Row],[FECHA]],'COMPARENDOS TOTALES'!A:D,4,FALSE),0)</f>
        <v>1</v>
      </c>
      <c r="F3267" s="9">
        <f>IFERROR(VLOOKUP(Tabla1[[#This Row],[FECHA]],'COMPARENDOS TOTALES'!A:D,3,FALSE),0)</f>
        <v>267800</v>
      </c>
      <c r="G3267" s="5">
        <f>IFERROR(VLOOKUP(Tabla1[[#This Row],[FECHA]],EXONERACIONES!A:D,4,FALSE),0)</f>
        <v>0</v>
      </c>
      <c r="H3267" s="9">
        <f>IFERROR(VLOOKUP(Tabla1[[#This Row],[FECHA]],EXONERACIONES!A:D,3,FALSE),0)</f>
        <v>0</v>
      </c>
      <c r="I3267" s="5">
        <f>IFERROR(VLOOKUP(Tabla1[[#This Row],[FECHA]],'SIMIT CON RES'!A:D,4,FALSE),0)</f>
        <v>1</v>
      </c>
      <c r="J3267" s="9">
        <f>IFERROR(VLOOKUP(Tabla1[[#This Row],[FECHA]],'SIMIT CON RES'!A:D,3,FALSE),0)</f>
        <v>267800</v>
      </c>
      <c r="K3267">
        <f>IFERROR(VLOOKUP(Tabla1[[#This Row],[FECHA]],'SIMIT SIN RES'!A:D,4,FALSE),0)</f>
        <v>0</v>
      </c>
      <c r="L3267" s="9">
        <f>IFERROR(VLOOKUP(Tabla1[[#This Row],[FECHA]],'SIMIT SIN RES'!A:D,3,FALSE),0)</f>
        <v>0</v>
      </c>
      <c r="M3267" s="5">
        <f>IFERROR(VLOOKUP(Tabla1[[#This Row],[FECHA]],'RECAUDOS DE COMPARENDOS'!A:D,4,FALSE),0)</f>
        <v>0</v>
      </c>
      <c r="N3267" s="9">
        <f>IFERROR(VLOOKUP(Tabla1[[#This Row],[FECHA]],'RECAUDOS DE COMPARENDOS'!A:D,3,FALSE),0)</f>
        <v>0</v>
      </c>
      <c r="O3267" s="5">
        <f>IFERROR(VLOOKUP(Tabla1[[#This Row],[FECHA]],'RECAUDOS DE RESOLUCIONES'!A:D,4,FALSE),0)</f>
        <v>0</v>
      </c>
      <c r="P3267" s="9">
        <f>IFERROR(VLOOKUP(Tabla1[[#This Row],[FECHA]],'RECAUDOS DE RESOLUCIONES'!A:D,3,FALSE),0)</f>
        <v>0</v>
      </c>
      <c r="Q326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26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267" s="11">
        <f>IFERROR(VLOOKUP(Tabla1[[#This Row],[FECHA]],'RECAUDOS LOCALES'!A:D,4,FALSE),0)</f>
        <v>3</v>
      </c>
      <c r="T3267" s="9">
        <f>IFERROR(VLOOKUP(Tabla1[[#This Row],[FECHA]],'RECAUDOS LOCALES'!A:D,3,FALSE),0)</f>
        <v>288263</v>
      </c>
      <c r="U3267" s="11">
        <f>IFERROR(VLOOKUP(Tabla1[[#This Row],[FECHA]],'RECAUDOS EXTERNOS'!A:D,4,FALSE),0)</f>
        <v>0</v>
      </c>
      <c r="V3267" s="9">
        <f>IFERROR(VLOOKUP(Tabla1[[#This Row],[FECHA]],'RECAUDOS EXTERNOS'!A:D,3,FALSE),0)</f>
        <v>0</v>
      </c>
    </row>
    <row r="3268" spans="1:22" x14ac:dyDescent="0.25">
      <c r="A3268" s="1">
        <v>40827</v>
      </c>
      <c r="B3268" s="3" t="s">
        <v>2</v>
      </c>
      <c r="C3268" s="2">
        <v>40817</v>
      </c>
      <c r="D3268" s="5">
        <f>YEAR(Tabla1[[#This Row],[FECHA]])</f>
        <v>2011</v>
      </c>
      <c r="E3268" s="5">
        <f>IFERROR(VLOOKUP(Tabla1[[#This Row],[FECHA]],'COMPARENDOS TOTALES'!A:D,4,FALSE),0)</f>
        <v>0</v>
      </c>
      <c r="F3268" s="9">
        <f>IFERROR(VLOOKUP(Tabla1[[#This Row],[FECHA]],'COMPARENDOS TOTALES'!A:D,3,FALSE),0)</f>
        <v>0</v>
      </c>
      <c r="G3268" s="5">
        <f>IFERROR(VLOOKUP(Tabla1[[#This Row],[FECHA]],EXONERACIONES!A:D,4,FALSE),0)</f>
        <v>0</v>
      </c>
      <c r="H3268" s="9">
        <f>IFERROR(VLOOKUP(Tabla1[[#This Row],[FECHA]],EXONERACIONES!A:D,3,FALSE),0)</f>
        <v>0</v>
      </c>
      <c r="I3268" s="5">
        <f>IFERROR(VLOOKUP(Tabla1[[#This Row],[FECHA]],'SIMIT CON RES'!A:D,4,FALSE),0)</f>
        <v>0</v>
      </c>
      <c r="J3268" s="9">
        <f>IFERROR(VLOOKUP(Tabla1[[#This Row],[FECHA]],'SIMIT CON RES'!A:D,3,FALSE),0)</f>
        <v>0</v>
      </c>
      <c r="K3268">
        <f>IFERROR(VLOOKUP(Tabla1[[#This Row],[FECHA]],'SIMIT SIN RES'!A:D,4,FALSE),0)</f>
        <v>0</v>
      </c>
      <c r="L3268" s="9">
        <f>IFERROR(VLOOKUP(Tabla1[[#This Row],[FECHA]],'SIMIT SIN RES'!A:D,3,FALSE),0)</f>
        <v>0</v>
      </c>
      <c r="M3268" s="5">
        <f>IFERROR(VLOOKUP(Tabla1[[#This Row],[FECHA]],'RECAUDOS DE COMPARENDOS'!A:D,4,FALSE),0)</f>
        <v>0</v>
      </c>
      <c r="N3268" s="9">
        <f>IFERROR(VLOOKUP(Tabla1[[#This Row],[FECHA]],'RECAUDOS DE COMPARENDOS'!A:D,3,FALSE),0)</f>
        <v>0</v>
      </c>
      <c r="O3268" s="5">
        <f>IFERROR(VLOOKUP(Tabla1[[#This Row],[FECHA]],'RECAUDOS DE RESOLUCIONES'!A:D,4,FALSE),0)</f>
        <v>0</v>
      </c>
      <c r="P3268" s="9">
        <f>IFERROR(VLOOKUP(Tabla1[[#This Row],[FECHA]],'RECAUDOS DE RESOLUCIONES'!A:D,3,FALSE),0)</f>
        <v>0</v>
      </c>
      <c r="Q326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26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268" s="11">
        <f>IFERROR(VLOOKUP(Tabla1[[#This Row],[FECHA]],'RECAUDOS LOCALES'!A:D,4,FALSE),0)</f>
        <v>1</v>
      </c>
      <c r="T3268" s="9">
        <f>IFERROR(VLOOKUP(Tabla1[[#This Row],[FECHA]],'RECAUDOS LOCALES'!A:D,3,FALSE),0)</f>
        <v>124225</v>
      </c>
      <c r="U3268" s="11">
        <f>IFERROR(VLOOKUP(Tabla1[[#This Row],[FECHA]],'RECAUDOS EXTERNOS'!A:D,4,FALSE),0)</f>
        <v>5</v>
      </c>
      <c r="V3268" s="9">
        <f>IFERROR(VLOOKUP(Tabla1[[#This Row],[FECHA]],'RECAUDOS EXTERNOS'!A:D,3,FALSE),0)</f>
        <v>838241</v>
      </c>
    </row>
    <row r="3269" spans="1:22" x14ac:dyDescent="0.25">
      <c r="A3269" s="1">
        <v>40828</v>
      </c>
      <c r="B3269" s="3" t="s">
        <v>3</v>
      </c>
      <c r="C3269" s="2">
        <v>40817</v>
      </c>
      <c r="D3269" s="5">
        <f>YEAR(Tabla1[[#This Row],[FECHA]])</f>
        <v>2011</v>
      </c>
      <c r="E3269" s="5">
        <f>IFERROR(VLOOKUP(Tabla1[[#This Row],[FECHA]],'COMPARENDOS TOTALES'!A:D,4,FALSE),0)</f>
        <v>0</v>
      </c>
      <c r="F3269" s="9">
        <f>IFERROR(VLOOKUP(Tabla1[[#This Row],[FECHA]],'COMPARENDOS TOTALES'!A:D,3,FALSE),0)</f>
        <v>0</v>
      </c>
      <c r="G3269" s="5">
        <f>IFERROR(VLOOKUP(Tabla1[[#This Row],[FECHA]],EXONERACIONES!A:D,4,FALSE),0)</f>
        <v>0</v>
      </c>
      <c r="H3269" s="9">
        <f>IFERROR(VLOOKUP(Tabla1[[#This Row],[FECHA]],EXONERACIONES!A:D,3,FALSE),0)</f>
        <v>0</v>
      </c>
      <c r="I3269" s="5">
        <f>IFERROR(VLOOKUP(Tabla1[[#This Row],[FECHA]],'SIMIT CON RES'!A:D,4,FALSE),0)</f>
        <v>0</v>
      </c>
      <c r="J3269" s="9">
        <f>IFERROR(VLOOKUP(Tabla1[[#This Row],[FECHA]],'SIMIT CON RES'!A:D,3,FALSE),0)</f>
        <v>0</v>
      </c>
      <c r="K3269">
        <f>IFERROR(VLOOKUP(Tabla1[[#This Row],[FECHA]],'SIMIT SIN RES'!A:D,4,FALSE),0)</f>
        <v>0</v>
      </c>
      <c r="L3269" s="9">
        <f>IFERROR(VLOOKUP(Tabla1[[#This Row],[FECHA]],'SIMIT SIN RES'!A:D,3,FALSE),0)</f>
        <v>0</v>
      </c>
      <c r="M3269" s="5">
        <f>IFERROR(VLOOKUP(Tabla1[[#This Row],[FECHA]],'RECAUDOS DE COMPARENDOS'!A:D,4,FALSE),0)</f>
        <v>0</v>
      </c>
      <c r="N3269" s="9">
        <f>IFERROR(VLOOKUP(Tabla1[[#This Row],[FECHA]],'RECAUDOS DE COMPARENDOS'!A:D,3,FALSE),0)</f>
        <v>0</v>
      </c>
      <c r="O3269" s="5">
        <f>IFERROR(VLOOKUP(Tabla1[[#This Row],[FECHA]],'RECAUDOS DE RESOLUCIONES'!A:D,4,FALSE),0)</f>
        <v>0</v>
      </c>
      <c r="P3269" s="9">
        <f>IFERROR(VLOOKUP(Tabla1[[#This Row],[FECHA]],'RECAUDOS DE RESOLUCIONES'!A:D,3,FALSE),0)</f>
        <v>0</v>
      </c>
      <c r="Q326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26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269" s="11">
        <f>IFERROR(VLOOKUP(Tabla1[[#This Row],[FECHA]],'RECAUDOS LOCALES'!A:D,4,FALSE),0)</f>
        <v>2</v>
      </c>
      <c r="T3269" s="9">
        <f>IFERROR(VLOOKUP(Tabla1[[#This Row],[FECHA]],'RECAUDOS LOCALES'!A:D,3,FALSE),0)</f>
        <v>278383</v>
      </c>
      <c r="U3269" s="11">
        <f>IFERROR(VLOOKUP(Tabla1[[#This Row],[FECHA]],'RECAUDOS EXTERNOS'!A:D,4,FALSE),0)</f>
        <v>3</v>
      </c>
      <c r="V3269" s="9">
        <f>IFERROR(VLOOKUP(Tabla1[[#This Row],[FECHA]],'RECAUDOS EXTERNOS'!A:D,3,FALSE),0)</f>
        <v>352794</v>
      </c>
    </row>
    <row r="3270" spans="1:22" x14ac:dyDescent="0.25">
      <c r="A3270" s="1">
        <v>40829</v>
      </c>
      <c r="B3270" s="3" t="s">
        <v>6</v>
      </c>
      <c r="C3270" s="2">
        <v>40817</v>
      </c>
      <c r="D3270" s="5">
        <f>YEAR(Tabla1[[#This Row],[FECHA]])</f>
        <v>2011</v>
      </c>
      <c r="E3270" s="5">
        <f>IFERROR(VLOOKUP(Tabla1[[#This Row],[FECHA]],'COMPARENDOS TOTALES'!A:D,4,FALSE),0)</f>
        <v>6</v>
      </c>
      <c r="F3270" s="9">
        <f>IFERROR(VLOOKUP(Tabla1[[#This Row],[FECHA]],'COMPARENDOS TOTALES'!A:D,3,FALSE),0)</f>
        <v>2678000</v>
      </c>
      <c r="G3270" s="5">
        <f>IFERROR(VLOOKUP(Tabla1[[#This Row],[FECHA]],EXONERACIONES!A:D,4,FALSE),0)</f>
        <v>0</v>
      </c>
      <c r="H3270" s="9">
        <f>IFERROR(VLOOKUP(Tabla1[[#This Row],[FECHA]],EXONERACIONES!A:D,3,FALSE),0)</f>
        <v>0</v>
      </c>
      <c r="I3270" s="5">
        <f>IFERROR(VLOOKUP(Tabla1[[#This Row],[FECHA]],'SIMIT CON RES'!A:D,4,FALSE),0)</f>
        <v>4</v>
      </c>
      <c r="J3270" s="9">
        <f>IFERROR(VLOOKUP(Tabla1[[#This Row],[FECHA]],'SIMIT CON RES'!A:D,3,FALSE),0)</f>
        <v>1606800</v>
      </c>
      <c r="K3270">
        <f>IFERROR(VLOOKUP(Tabla1[[#This Row],[FECHA]],'SIMIT SIN RES'!A:D,4,FALSE),0)</f>
        <v>0</v>
      </c>
      <c r="L3270" s="9">
        <f>IFERROR(VLOOKUP(Tabla1[[#This Row],[FECHA]],'SIMIT SIN RES'!A:D,3,FALSE),0)</f>
        <v>0</v>
      </c>
      <c r="M3270" s="5">
        <f>IFERROR(VLOOKUP(Tabla1[[#This Row],[FECHA]],'RECAUDOS DE COMPARENDOS'!A:D,4,FALSE),0)</f>
        <v>0</v>
      </c>
      <c r="N3270" s="9">
        <f>IFERROR(VLOOKUP(Tabla1[[#This Row],[FECHA]],'RECAUDOS DE COMPARENDOS'!A:D,3,FALSE),0)</f>
        <v>0</v>
      </c>
      <c r="O3270" s="5">
        <f>IFERROR(VLOOKUP(Tabla1[[#This Row],[FECHA]],'RECAUDOS DE RESOLUCIONES'!A:D,4,FALSE),0)</f>
        <v>0</v>
      </c>
      <c r="P3270" s="9">
        <f>IFERROR(VLOOKUP(Tabla1[[#This Row],[FECHA]],'RECAUDOS DE RESOLUCIONES'!A:D,3,FALSE),0)</f>
        <v>0</v>
      </c>
      <c r="Q327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3270" s="9">
        <f>Tabla1[V. COMPARENDOS]-(Tabla1[V. EXONERACIONES]+Tabla1[[#This Row],[V. SIMIT CON RESOLUCION]]+Tabla1[[#This Row],[V. SIMIT SIN RESOLUCION]]+Tabla1[[#This Row],[V. RECAUDOS COMPARENDOS]]+Tabla1[[#This Row],[V. RECAUDOS RESOLUCIONES]])</f>
        <v>1071200</v>
      </c>
      <c r="S3270" s="11">
        <f>IFERROR(VLOOKUP(Tabla1[[#This Row],[FECHA]],'RECAUDOS LOCALES'!A:D,4,FALSE),0)</f>
        <v>2</v>
      </c>
      <c r="T3270" s="9">
        <f>IFERROR(VLOOKUP(Tabla1[[#This Row],[FECHA]],'RECAUDOS LOCALES'!A:D,3,FALSE),0)</f>
        <v>766350</v>
      </c>
      <c r="U3270" s="11">
        <f>IFERROR(VLOOKUP(Tabla1[[#This Row],[FECHA]],'RECAUDOS EXTERNOS'!A:D,4,FALSE),0)</f>
        <v>7</v>
      </c>
      <c r="V3270" s="9">
        <f>IFERROR(VLOOKUP(Tabla1[[#This Row],[FECHA]],'RECAUDOS EXTERNOS'!A:D,3,FALSE),0)</f>
        <v>1170621</v>
      </c>
    </row>
    <row r="3271" spans="1:22" x14ac:dyDescent="0.25">
      <c r="A3271" s="1">
        <v>40830</v>
      </c>
      <c r="B3271" s="3" t="s">
        <v>0</v>
      </c>
      <c r="C3271" s="2">
        <v>40817</v>
      </c>
      <c r="D3271" s="5">
        <f>YEAR(Tabla1[[#This Row],[FECHA]])</f>
        <v>2011</v>
      </c>
      <c r="E3271" s="5">
        <f>IFERROR(VLOOKUP(Tabla1[[#This Row],[FECHA]],'COMPARENDOS TOTALES'!A:D,4,FALSE),0)</f>
        <v>6</v>
      </c>
      <c r="F3271" s="9">
        <f>IFERROR(VLOOKUP(Tabla1[[#This Row],[FECHA]],'COMPARENDOS TOTALES'!A:D,3,FALSE),0)</f>
        <v>2695854</v>
      </c>
      <c r="G3271" s="5">
        <f>IFERROR(VLOOKUP(Tabla1[[#This Row],[FECHA]],EXONERACIONES!A:D,4,FALSE),0)</f>
        <v>0</v>
      </c>
      <c r="H3271" s="9">
        <f>IFERROR(VLOOKUP(Tabla1[[#This Row],[FECHA]],EXONERACIONES!A:D,3,FALSE),0)</f>
        <v>0</v>
      </c>
      <c r="I3271" s="5">
        <f>IFERROR(VLOOKUP(Tabla1[[#This Row],[FECHA]],'SIMIT CON RES'!A:D,4,FALSE),0)</f>
        <v>5</v>
      </c>
      <c r="J3271" s="9">
        <f>IFERROR(VLOOKUP(Tabla1[[#This Row],[FECHA]],'SIMIT CON RES'!A:D,3,FALSE),0)</f>
        <v>2553027</v>
      </c>
      <c r="K3271">
        <f>IFERROR(VLOOKUP(Tabla1[[#This Row],[FECHA]],'SIMIT SIN RES'!A:D,4,FALSE),0)</f>
        <v>0</v>
      </c>
      <c r="L3271" s="9">
        <f>IFERROR(VLOOKUP(Tabla1[[#This Row],[FECHA]],'SIMIT SIN RES'!A:D,3,FALSE),0)</f>
        <v>0</v>
      </c>
      <c r="M3271" s="5">
        <f>IFERROR(VLOOKUP(Tabla1[[#This Row],[FECHA]],'RECAUDOS DE COMPARENDOS'!A:D,4,FALSE),0)</f>
        <v>0</v>
      </c>
      <c r="N3271" s="9">
        <f>IFERROR(VLOOKUP(Tabla1[[#This Row],[FECHA]],'RECAUDOS DE COMPARENDOS'!A:D,3,FALSE),0)</f>
        <v>0</v>
      </c>
      <c r="O3271" s="5">
        <f>IFERROR(VLOOKUP(Tabla1[[#This Row],[FECHA]],'RECAUDOS DE RESOLUCIONES'!A:D,4,FALSE),0)</f>
        <v>0</v>
      </c>
      <c r="P3271" s="9">
        <f>IFERROR(VLOOKUP(Tabla1[[#This Row],[FECHA]],'RECAUDOS DE RESOLUCIONES'!A:D,3,FALSE),0)</f>
        <v>0</v>
      </c>
      <c r="Q327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271" s="9">
        <f>Tabla1[V. COMPARENDOS]-(Tabla1[V. EXONERACIONES]+Tabla1[[#This Row],[V. SIMIT CON RESOLUCION]]+Tabla1[[#This Row],[V. SIMIT SIN RESOLUCION]]+Tabla1[[#This Row],[V. RECAUDOS COMPARENDOS]]+Tabla1[[#This Row],[V. RECAUDOS RESOLUCIONES]])</f>
        <v>142827</v>
      </c>
      <c r="S3271" s="11">
        <f>IFERROR(VLOOKUP(Tabla1[[#This Row],[FECHA]],'RECAUDOS LOCALES'!A:D,4,FALSE),0)</f>
        <v>5</v>
      </c>
      <c r="T3271" s="9">
        <f>IFERROR(VLOOKUP(Tabla1[[#This Row],[FECHA]],'RECAUDOS LOCALES'!A:D,3,FALSE),0)</f>
        <v>865689</v>
      </c>
      <c r="U3271" s="11">
        <f>IFERROR(VLOOKUP(Tabla1[[#This Row],[FECHA]],'RECAUDOS EXTERNOS'!A:D,4,FALSE),0)</f>
        <v>7</v>
      </c>
      <c r="V3271" s="9">
        <f>IFERROR(VLOOKUP(Tabla1[[#This Row],[FECHA]],'RECAUDOS EXTERNOS'!A:D,3,FALSE),0)</f>
        <v>1023451</v>
      </c>
    </row>
    <row r="3272" spans="1:22" x14ac:dyDescent="0.25">
      <c r="A3272" s="1">
        <v>40831</v>
      </c>
      <c r="B3272" s="3" t="s">
        <v>5</v>
      </c>
      <c r="C3272" s="2">
        <v>40817</v>
      </c>
      <c r="D3272" s="5">
        <f>YEAR(Tabla1[[#This Row],[FECHA]])</f>
        <v>2011</v>
      </c>
      <c r="E3272" s="5">
        <f>IFERROR(VLOOKUP(Tabla1[[#This Row],[FECHA]],'COMPARENDOS TOTALES'!A:D,4,FALSE),0)</f>
        <v>10</v>
      </c>
      <c r="F3272" s="9">
        <f>IFERROR(VLOOKUP(Tabla1[[#This Row],[FECHA]],'COMPARENDOS TOTALES'!A:D,3,FALSE),0)</f>
        <v>2963654</v>
      </c>
      <c r="G3272" s="5">
        <f>IFERROR(VLOOKUP(Tabla1[[#This Row],[FECHA]],EXONERACIONES!A:D,4,FALSE),0)</f>
        <v>1</v>
      </c>
      <c r="H3272" s="9">
        <f>IFERROR(VLOOKUP(Tabla1[[#This Row],[FECHA]],EXONERACIONES!A:D,3,FALSE),0)</f>
        <v>267800</v>
      </c>
      <c r="I3272" s="5">
        <f>IFERROR(VLOOKUP(Tabla1[[#This Row],[FECHA]],'SIMIT CON RES'!A:D,4,FALSE),0)</f>
        <v>8</v>
      </c>
      <c r="J3272" s="9">
        <f>IFERROR(VLOOKUP(Tabla1[[#This Row],[FECHA]],'SIMIT CON RES'!A:D,3,FALSE),0)</f>
        <v>2160254</v>
      </c>
      <c r="K3272">
        <f>IFERROR(VLOOKUP(Tabla1[[#This Row],[FECHA]],'SIMIT SIN RES'!A:D,4,FALSE),0)</f>
        <v>0</v>
      </c>
      <c r="L3272" s="9">
        <f>IFERROR(VLOOKUP(Tabla1[[#This Row],[FECHA]],'SIMIT SIN RES'!A:D,3,FALSE),0)</f>
        <v>0</v>
      </c>
      <c r="M3272" s="5">
        <f>IFERROR(VLOOKUP(Tabla1[[#This Row],[FECHA]],'RECAUDOS DE COMPARENDOS'!A:D,4,FALSE),0)</f>
        <v>0</v>
      </c>
      <c r="N3272" s="9">
        <f>IFERROR(VLOOKUP(Tabla1[[#This Row],[FECHA]],'RECAUDOS DE COMPARENDOS'!A:D,3,FALSE),0)</f>
        <v>0</v>
      </c>
      <c r="O3272" s="5">
        <f>IFERROR(VLOOKUP(Tabla1[[#This Row],[FECHA]],'RECAUDOS DE RESOLUCIONES'!A:D,4,FALSE),0)</f>
        <v>0</v>
      </c>
      <c r="P3272" s="9">
        <f>IFERROR(VLOOKUP(Tabla1[[#This Row],[FECHA]],'RECAUDOS DE RESOLUCIONES'!A:D,3,FALSE),0)</f>
        <v>0</v>
      </c>
      <c r="Q327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272" s="9">
        <f>Tabla1[V. COMPARENDOS]-(Tabla1[V. EXONERACIONES]+Tabla1[[#This Row],[V. SIMIT CON RESOLUCION]]+Tabla1[[#This Row],[V. SIMIT SIN RESOLUCION]]+Tabla1[[#This Row],[V. RECAUDOS COMPARENDOS]]+Tabla1[[#This Row],[V. RECAUDOS RESOLUCIONES]])</f>
        <v>535600</v>
      </c>
      <c r="S3272" s="11">
        <f>IFERROR(VLOOKUP(Tabla1[[#This Row],[FECHA]],'RECAUDOS LOCALES'!A:D,4,FALSE),0)</f>
        <v>0</v>
      </c>
      <c r="T3272" s="9">
        <f>IFERROR(VLOOKUP(Tabla1[[#This Row],[FECHA]],'RECAUDOS LOCALES'!A:D,3,FALSE),0)</f>
        <v>0</v>
      </c>
      <c r="U3272" s="11">
        <f>IFERROR(VLOOKUP(Tabla1[[#This Row],[FECHA]],'RECAUDOS EXTERNOS'!A:D,4,FALSE),0)</f>
        <v>0</v>
      </c>
      <c r="V3272" s="9">
        <f>IFERROR(VLOOKUP(Tabla1[[#This Row],[FECHA]],'RECAUDOS EXTERNOS'!A:D,3,FALSE),0)</f>
        <v>0</v>
      </c>
    </row>
    <row r="3273" spans="1:22" x14ac:dyDescent="0.25">
      <c r="A3273" s="1">
        <v>40832</v>
      </c>
      <c r="B3273" s="3" t="s">
        <v>4</v>
      </c>
      <c r="C3273" s="2">
        <v>40817</v>
      </c>
      <c r="D3273" s="5">
        <f>YEAR(Tabla1[[#This Row],[FECHA]])</f>
        <v>2011</v>
      </c>
      <c r="E3273" s="5">
        <f>IFERROR(VLOOKUP(Tabla1[[#This Row],[FECHA]],'COMPARENDOS TOTALES'!A:D,4,FALSE),0)</f>
        <v>24</v>
      </c>
      <c r="F3273" s="9">
        <f>IFERROR(VLOOKUP(Tabla1[[#This Row],[FECHA]],'COMPARENDOS TOTALES'!A:D,3,FALSE),0)</f>
        <v>9944308</v>
      </c>
      <c r="G3273" s="5">
        <f>IFERROR(VLOOKUP(Tabla1[[#This Row],[FECHA]],EXONERACIONES!A:D,4,FALSE),0)</f>
        <v>1</v>
      </c>
      <c r="H3273" s="9">
        <f>IFERROR(VLOOKUP(Tabla1[[#This Row],[FECHA]],EXONERACIONES!A:D,3,FALSE),0)</f>
        <v>803400</v>
      </c>
      <c r="I3273" s="5">
        <f>IFERROR(VLOOKUP(Tabla1[[#This Row],[FECHA]],'SIMIT CON RES'!A:D,4,FALSE),0)</f>
        <v>18</v>
      </c>
      <c r="J3273" s="9">
        <f>IFERROR(VLOOKUP(Tabla1[[#This Row],[FECHA]],'SIMIT CON RES'!A:D,3,FALSE),0)</f>
        <v>7266308</v>
      </c>
      <c r="K3273">
        <f>IFERROR(VLOOKUP(Tabla1[[#This Row],[FECHA]],'SIMIT SIN RES'!A:D,4,FALSE),0)</f>
        <v>0</v>
      </c>
      <c r="L3273" s="9">
        <f>IFERROR(VLOOKUP(Tabla1[[#This Row],[FECHA]],'SIMIT SIN RES'!A:D,3,FALSE),0)</f>
        <v>0</v>
      </c>
      <c r="M3273" s="5">
        <f>IFERROR(VLOOKUP(Tabla1[[#This Row],[FECHA]],'RECAUDOS DE COMPARENDOS'!A:D,4,FALSE),0)</f>
        <v>2</v>
      </c>
      <c r="N3273" s="9">
        <f>IFERROR(VLOOKUP(Tabla1[[#This Row],[FECHA]],'RECAUDOS DE COMPARENDOS'!A:D,3,FALSE),0)</f>
        <v>1071200</v>
      </c>
      <c r="O3273" s="5">
        <f>IFERROR(VLOOKUP(Tabla1[[#This Row],[FECHA]],'RECAUDOS DE RESOLUCIONES'!A:D,4,FALSE),0)</f>
        <v>0</v>
      </c>
      <c r="P3273" s="9">
        <f>IFERROR(VLOOKUP(Tabla1[[#This Row],[FECHA]],'RECAUDOS DE RESOLUCIONES'!A:D,3,FALSE),0)</f>
        <v>0</v>
      </c>
      <c r="Q327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3273" s="9">
        <f>Tabla1[V. COMPARENDOS]-(Tabla1[V. EXONERACIONES]+Tabla1[[#This Row],[V. SIMIT CON RESOLUCION]]+Tabla1[[#This Row],[V. SIMIT SIN RESOLUCION]]+Tabla1[[#This Row],[V. RECAUDOS COMPARENDOS]]+Tabla1[[#This Row],[V. RECAUDOS RESOLUCIONES]])</f>
        <v>803400</v>
      </c>
      <c r="S3273" s="11">
        <f>IFERROR(VLOOKUP(Tabla1[[#This Row],[FECHA]],'RECAUDOS LOCALES'!A:D,4,FALSE),0)</f>
        <v>0</v>
      </c>
      <c r="T3273" s="9">
        <f>IFERROR(VLOOKUP(Tabla1[[#This Row],[FECHA]],'RECAUDOS LOCALES'!A:D,3,FALSE),0)</f>
        <v>0</v>
      </c>
      <c r="U3273" s="11">
        <f>IFERROR(VLOOKUP(Tabla1[[#This Row],[FECHA]],'RECAUDOS EXTERNOS'!A:D,4,FALSE),0)</f>
        <v>0</v>
      </c>
      <c r="V3273" s="9">
        <f>IFERROR(VLOOKUP(Tabla1[[#This Row],[FECHA]],'RECAUDOS EXTERNOS'!A:D,3,FALSE),0)</f>
        <v>0</v>
      </c>
    </row>
    <row r="3274" spans="1:22" x14ac:dyDescent="0.25">
      <c r="A3274" s="1">
        <v>40833</v>
      </c>
      <c r="B3274" s="3" t="s">
        <v>1</v>
      </c>
      <c r="C3274" s="2">
        <v>40817</v>
      </c>
      <c r="D3274" s="5">
        <f>YEAR(Tabla1[[#This Row],[FECHA]])</f>
        <v>2011</v>
      </c>
      <c r="E3274" s="5">
        <f>IFERROR(VLOOKUP(Tabla1[[#This Row],[FECHA]],'COMPARENDOS TOTALES'!A:D,4,FALSE),0)</f>
        <v>14</v>
      </c>
      <c r="F3274" s="9">
        <f>IFERROR(VLOOKUP(Tabla1[[#This Row],[FECHA]],'COMPARENDOS TOTALES'!A:D,3,FALSE),0)</f>
        <v>6962800</v>
      </c>
      <c r="G3274" s="5">
        <f>IFERROR(VLOOKUP(Tabla1[[#This Row],[FECHA]],EXONERACIONES!A:D,4,FALSE),0)</f>
        <v>1</v>
      </c>
      <c r="H3274" s="9">
        <f>IFERROR(VLOOKUP(Tabla1[[#This Row],[FECHA]],EXONERACIONES!A:D,3,FALSE),0)</f>
        <v>267800</v>
      </c>
      <c r="I3274" s="5">
        <f>IFERROR(VLOOKUP(Tabla1[[#This Row],[FECHA]],'SIMIT CON RES'!A:D,4,FALSE),0)</f>
        <v>7</v>
      </c>
      <c r="J3274" s="9">
        <f>IFERROR(VLOOKUP(Tabla1[[#This Row],[FECHA]],'SIMIT CON RES'!A:D,3,FALSE),0)</f>
        <v>4017000</v>
      </c>
      <c r="K3274">
        <f>IFERROR(VLOOKUP(Tabla1[[#This Row],[FECHA]],'SIMIT SIN RES'!A:D,4,FALSE),0)</f>
        <v>0</v>
      </c>
      <c r="L3274" s="9">
        <f>IFERROR(VLOOKUP(Tabla1[[#This Row],[FECHA]],'SIMIT SIN RES'!A:D,3,FALSE),0)</f>
        <v>0</v>
      </c>
      <c r="M3274" s="5">
        <f>IFERROR(VLOOKUP(Tabla1[[#This Row],[FECHA]],'RECAUDOS DE COMPARENDOS'!A:D,4,FALSE),0)</f>
        <v>0</v>
      </c>
      <c r="N3274" s="9">
        <f>IFERROR(VLOOKUP(Tabla1[[#This Row],[FECHA]],'RECAUDOS DE COMPARENDOS'!A:D,3,FALSE),0)</f>
        <v>0</v>
      </c>
      <c r="O3274" s="5">
        <f>IFERROR(VLOOKUP(Tabla1[[#This Row],[FECHA]],'RECAUDOS DE RESOLUCIONES'!A:D,4,FALSE),0)</f>
        <v>0</v>
      </c>
      <c r="P3274" s="9">
        <f>IFERROR(VLOOKUP(Tabla1[[#This Row],[FECHA]],'RECAUDOS DE RESOLUCIONES'!A:D,3,FALSE),0)</f>
        <v>0</v>
      </c>
      <c r="Q327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3274" s="9">
        <f>Tabla1[V. COMPARENDOS]-(Tabla1[V. EXONERACIONES]+Tabla1[[#This Row],[V. SIMIT CON RESOLUCION]]+Tabla1[[#This Row],[V. SIMIT SIN RESOLUCION]]+Tabla1[[#This Row],[V. RECAUDOS COMPARENDOS]]+Tabla1[[#This Row],[V. RECAUDOS RESOLUCIONES]])</f>
        <v>2678000</v>
      </c>
      <c r="S3274" s="11">
        <f>IFERROR(VLOOKUP(Tabla1[[#This Row],[FECHA]],'RECAUDOS LOCALES'!A:D,4,FALSE),0)</f>
        <v>0</v>
      </c>
      <c r="T3274" s="9">
        <f>IFERROR(VLOOKUP(Tabla1[[#This Row],[FECHA]],'RECAUDOS LOCALES'!A:D,3,FALSE),0)</f>
        <v>0</v>
      </c>
      <c r="U3274" s="11">
        <f>IFERROR(VLOOKUP(Tabla1[[#This Row],[FECHA]],'RECAUDOS EXTERNOS'!A:D,4,FALSE),0)</f>
        <v>0</v>
      </c>
      <c r="V3274" s="9">
        <f>IFERROR(VLOOKUP(Tabla1[[#This Row],[FECHA]],'RECAUDOS EXTERNOS'!A:D,3,FALSE),0)</f>
        <v>0</v>
      </c>
    </row>
    <row r="3275" spans="1:22" x14ac:dyDescent="0.25">
      <c r="A3275" s="1">
        <v>40834</v>
      </c>
      <c r="B3275" s="3" t="s">
        <v>2</v>
      </c>
      <c r="C3275" s="2">
        <v>40817</v>
      </c>
      <c r="D3275" s="5">
        <f>YEAR(Tabla1[[#This Row],[FECHA]])</f>
        <v>2011</v>
      </c>
      <c r="E3275" s="5">
        <f>IFERROR(VLOOKUP(Tabla1[[#This Row],[FECHA]],'COMPARENDOS TOTALES'!A:D,4,FALSE),0)</f>
        <v>5</v>
      </c>
      <c r="F3275" s="9">
        <f>IFERROR(VLOOKUP(Tabla1[[#This Row],[FECHA]],'COMPARENDOS TOTALES'!A:D,3,FALSE),0)</f>
        <v>2820827</v>
      </c>
      <c r="G3275" s="5">
        <f>IFERROR(VLOOKUP(Tabla1[[#This Row],[FECHA]],EXONERACIONES!A:D,4,FALSE),0)</f>
        <v>0</v>
      </c>
      <c r="H3275" s="9">
        <f>IFERROR(VLOOKUP(Tabla1[[#This Row],[FECHA]],EXONERACIONES!A:D,3,FALSE),0)</f>
        <v>0</v>
      </c>
      <c r="I3275" s="5">
        <f>IFERROR(VLOOKUP(Tabla1[[#This Row],[FECHA]],'SIMIT CON RES'!A:D,4,FALSE),0)</f>
        <v>5</v>
      </c>
      <c r="J3275" s="9">
        <f>IFERROR(VLOOKUP(Tabla1[[#This Row],[FECHA]],'SIMIT CON RES'!A:D,3,FALSE),0)</f>
        <v>2820827</v>
      </c>
      <c r="K3275">
        <f>IFERROR(VLOOKUP(Tabla1[[#This Row],[FECHA]],'SIMIT SIN RES'!A:D,4,FALSE),0)</f>
        <v>0</v>
      </c>
      <c r="L3275" s="9">
        <f>IFERROR(VLOOKUP(Tabla1[[#This Row],[FECHA]],'SIMIT SIN RES'!A:D,3,FALSE),0)</f>
        <v>0</v>
      </c>
      <c r="M3275" s="5">
        <f>IFERROR(VLOOKUP(Tabla1[[#This Row],[FECHA]],'RECAUDOS DE COMPARENDOS'!A:D,4,FALSE),0)</f>
        <v>0</v>
      </c>
      <c r="N3275" s="9">
        <f>IFERROR(VLOOKUP(Tabla1[[#This Row],[FECHA]],'RECAUDOS DE COMPARENDOS'!A:D,3,FALSE),0)</f>
        <v>0</v>
      </c>
      <c r="O3275" s="5">
        <f>IFERROR(VLOOKUP(Tabla1[[#This Row],[FECHA]],'RECAUDOS DE RESOLUCIONES'!A:D,4,FALSE),0)</f>
        <v>0</v>
      </c>
      <c r="P3275" s="9">
        <f>IFERROR(VLOOKUP(Tabla1[[#This Row],[FECHA]],'RECAUDOS DE RESOLUCIONES'!A:D,3,FALSE),0)</f>
        <v>0</v>
      </c>
      <c r="Q327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27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275" s="11">
        <f>IFERROR(VLOOKUP(Tabla1[[#This Row],[FECHA]],'RECAUDOS LOCALES'!A:D,4,FALSE),0)</f>
        <v>2</v>
      </c>
      <c r="T3275" s="9">
        <f>IFERROR(VLOOKUP(Tabla1[[#This Row],[FECHA]],'RECAUDOS LOCALES'!A:D,3,FALSE),0)</f>
        <v>386250</v>
      </c>
      <c r="U3275" s="11">
        <f>IFERROR(VLOOKUP(Tabla1[[#This Row],[FECHA]],'RECAUDOS EXTERNOS'!A:D,4,FALSE),0)</f>
        <v>3</v>
      </c>
      <c r="V3275" s="9">
        <f>IFERROR(VLOOKUP(Tabla1[[#This Row],[FECHA]],'RECAUDOS EXTERNOS'!A:D,3,FALSE),0)</f>
        <v>853844</v>
      </c>
    </row>
    <row r="3276" spans="1:22" x14ac:dyDescent="0.25">
      <c r="A3276" s="1">
        <v>40835</v>
      </c>
      <c r="B3276" s="3" t="s">
        <v>3</v>
      </c>
      <c r="C3276" s="2">
        <v>40817</v>
      </c>
      <c r="D3276" s="5">
        <f>YEAR(Tabla1[[#This Row],[FECHA]])</f>
        <v>2011</v>
      </c>
      <c r="E3276" s="5">
        <f>IFERROR(VLOOKUP(Tabla1[[#This Row],[FECHA]],'COMPARENDOS TOTALES'!A:D,4,FALSE),0)</f>
        <v>1</v>
      </c>
      <c r="F3276" s="9">
        <f>IFERROR(VLOOKUP(Tabla1[[#This Row],[FECHA]],'COMPARENDOS TOTALES'!A:D,3,FALSE),0)</f>
        <v>267800</v>
      </c>
      <c r="G3276" s="5">
        <f>IFERROR(VLOOKUP(Tabla1[[#This Row],[FECHA]],EXONERACIONES!A:D,4,FALSE),0)</f>
        <v>0</v>
      </c>
      <c r="H3276" s="9">
        <f>IFERROR(VLOOKUP(Tabla1[[#This Row],[FECHA]],EXONERACIONES!A:D,3,FALSE),0)</f>
        <v>0</v>
      </c>
      <c r="I3276" s="5">
        <f>IFERROR(VLOOKUP(Tabla1[[#This Row],[FECHA]],'SIMIT CON RES'!A:D,4,FALSE),0)</f>
        <v>0</v>
      </c>
      <c r="J3276" s="9">
        <f>IFERROR(VLOOKUP(Tabla1[[#This Row],[FECHA]],'SIMIT CON RES'!A:D,3,FALSE),0)</f>
        <v>0</v>
      </c>
      <c r="K3276">
        <f>IFERROR(VLOOKUP(Tabla1[[#This Row],[FECHA]],'SIMIT SIN RES'!A:D,4,FALSE),0)</f>
        <v>0</v>
      </c>
      <c r="L3276" s="9">
        <f>IFERROR(VLOOKUP(Tabla1[[#This Row],[FECHA]],'SIMIT SIN RES'!A:D,3,FALSE),0)</f>
        <v>0</v>
      </c>
      <c r="M3276" s="5">
        <f>IFERROR(VLOOKUP(Tabla1[[#This Row],[FECHA]],'RECAUDOS DE COMPARENDOS'!A:D,4,FALSE),0)</f>
        <v>0</v>
      </c>
      <c r="N3276" s="9">
        <f>IFERROR(VLOOKUP(Tabla1[[#This Row],[FECHA]],'RECAUDOS DE COMPARENDOS'!A:D,3,FALSE),0)</f>
        <v>0</v>
      </c>
      <c r="O3276" s="5">
        <f>IFERROR(VLOOKUP(Tabla1[[#This Row],[FECHA]],'RECAUDOS DE RESOLUCIONES'!A:D,4,FALSE),0)</f>
        <v>0</v>
      </c>
      <c r="P3276" s="9">
        <f>IFERROR(VLOOKUP(Tabla1[[#This Row],[FECHA]],'RECAUDOS DE RESOLUCIONES'!A:D,3,FALSE),0)</f>
        <v>0</v>
      </c>
      <c r="Q327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276" s="9">
        <f>Tabla1[V. COMPARENDOS]-(Tabla1[V. EXONERACIONES]+Tabla1[[#This Row],[V. SIMIT CON RESOLUCION]]+Tabla1[[#This Row],[V. SIMIT SIN RESOLUCION]]+Tabla1[[#This Row],[V. RECAUDOS COMPARENDOS]]+Tabla1[[#This Row],[V. RECAUDOS RESOLUCIONES]])</f>
        <v>267800</v>
      </c>
      <c r="S3276" s="11">
        <f>IFERROR(VLOOKUP(Tabla1[[#This Row],[FECHA]],'RECAUDOS LOCALES'!A:D,4,FALSE),0)</f>
        <v>1</v>
      </c>
      <c r="T3276" s="9">
        <f>IFERROR(VLOOKUP(Tabla1[[#This Row],[FECHA]],'RECAUDOS LOCALES'!A:D,3,FALSE),0)</f>
        <v>401700</v>
      </c>
      <c r="U3276" s="11">
        <f>IFERROR(VLOOKUP(Tabla1[[#This Row],[FECHA]],'RECAUDOS EXTERNOS'!A:D,4,FALSE),0)</f>
        <v>4</v>
      </c>
      <c r="V3276" s="9">
        <f>IFERROR(VLOOKUP(Tabla1[[#This Row],[FECHA]],'RECAUDOS EXTERNOS'!A:D,3,FALSE),0)</f>
        <v>692422</v>
      </c>
    </row>
    <row r="3277" spans="1:22" x14ac:dyDescent="0.25">
      <c r="A3277" s="1">
        <v>40836</v>
      </c>
      <c r="B3277" s="3" t="s">
        <v>6</v>
      </c>
      <c r="C3277" s="2">
        <v>40817</v>
      </c>
      <c r="D3277" s="5">
        <f>YEAR(Tabla1[[#This Row],[FECHA]])</f>
        <v>2011</v>
      </c>
      <c r="E3277" s="5">
        <f>IFERROR(VLOOKUP(Tabla1[[#This Row],[FECHA]],'COMPARENDOS TOTALES'!A:D,4,FALSE),0)</f>
        <v>7</v>
      </c>
      <c r="F3277" s="9">
        <f>IFERROR(VLOOKUP(Tabla1[[#This Row],[FECHA]],'COMPARENDOS TOTALES'!A:D,3,FALSE),0)</f>
        <v>1749627</v>
      </c>
      <c r="G3277" s="5">
        <f>IFERROR(VLOOKUP(Tabla1[[#This Row],[FECHA]],EXONERACIONES!A:D,4,FALSE),0)</f>
        <v>1</v>
      </c>
      <c r="H3277" s="9">
        <f>IFERROR(VLOOKUP(Tabla1[[#This Row],[FECHA]],EXONERACIONES!A:D,3,FALSE),0)</f>
        <v>267800</v>
      </c>
      <c r="I3277" s="5">
        <f>IFERROR(VLOOKUP(Tabla1[[#This Row],[FECHA]],'SIMIT CON RES'!A:D,4,FALSE),0)</f>
        <v>4</v>
      </c>
      <c r="J3277" s="9">
        <f>IFERROR(VLOOKUP(Tabla1[[#This Row],[FECHA]],'SIMIT CON RES'!A:D,3,FALSE),0)</f>
        <v>946227</v>
      </c>
      <c r="K3277">
        <f>IFERROR(VLOOKUP(Tabla1[[#This Row],[FECHA]],'SIMIT SIN RES'!A:D,4,FALSE),0)</f>
        <v>0</v>
      </c>
      <c r="L3277" s="9">
        <f>IFERROR(VLOOKUP(Tabla1[[#This Row],[FECHA]],'SIMIT SIN RES'!A:D,3,FALSE),0)</f>
        <v>0</v>
      </c>
      <c r="M3277" s="5">
        <f>IFERROR(VLOOKUP(Tabla1[[#This Row],[FECHA]],'RECAUDOS DE COMPARENDOS'!A:D,4,FALSE),0)</f>
        <v>0</v>
      </c>
      <c r="N3277" s="9">
        <f>IFERROR(VLOOKUP(Tabla1[[#This Row],[FECHA]],'RECAUDOS DE COMPARENDOS'!A:D,3,FALSE),0)</f>
        <v>0</v>
      </c>
      <c r="O3277" s="5">
        <f>IFERROR(VLOOKUP(Tabla1[[#This Row],[FECHA]],'RECAUDOS DE RESOLUCIONES'!A:D,4,FALSE),0)</f>
        <v>0</v>
      </c>
      <c r="P3277" s="9">
        <f>IFERROR(VLOOKUP(Tabla1[[#This Row],[FECHA]],'RECAUDOS DE RESOLUCIONES'!A:D,3,FALSE),0)</f>
        <v>0</v>
      </c>
      <c r="Q327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3277" s="9">
        <f>Tabla1[V. COMPARENDOS]-(Tabla1[V. EXONERACIONES]+Tabla1[[#This Row],[V. SIMIT CON RESOLUCION]]+Tabla1[[#This Row],[V. SIMIT SIN RESOLUCION]]+Tabla1[[#This Row],[V. RECAUDOS COMPARENDOS]]+Tabla1[[#This Row],[V. RECAUDOS RESOLUCIONES]])</f>
        <v>535600</v>
      </c>
      <c r="S3277" s="11">
        <f>IFERROR(VLOOKUP(Tabla1[[#This Row],[FECHA]],'RECAUDOS LOCALES'!A:D,4,FALSE),0)</f>
        <v>1</v>
      </c>
      <c r="T3277" s="9">
        <f>IFERROR(VLOOKUP(Tabla1[[#This Row],[FECHA]],'RECAUDOS LOCALES'!A:D,3,FALSE),0)</f>
        <v>133900</v>
      </c>
      <c r="U3277" s="11">
        <f>IFERROR(VLOOKUP(Tabla1[[#This Row],[FECHA]],'RECAUDOS EXTERNOS'!A:D,4,FALSE),0)</f>
        <v>2</v>
      </c>
      <c r="V3277" s="9">
        <f>IFERROR(VLOOKUP(Tabla1[[#This Row],[FECHA]],'RECAUDOS EXTERNOS'!A:D,3,FALSE),0)</f>
        <v>379663</v>
      </c>
    </row>
    <row r="3278" spans="1:22" x14ac:dyDescent="0.25">
      <c r="A3278" s="1">
        <v>40837</v>
      </c>
      <c r="B3278" s="3" t="s">
        <v>0</v>
      </c>
      <c r="C3278" s="2">
        <v>40817</v>
      </c>
      <c r="D3278" s="5">
        <f>YEAR(Tabla1[[#This Row],[FECHA]])</f>
        <v>2011</v>
      </c>
      <c r="E3278" s="5">
        <f>IFERROR(VLOOKUP(Tabla1[[#This Row],[FECHA]],'COMPARENDOS TOTALES'!A:D,4,FALSE),0)</f>
        <v>4</v>
      </c>
      <c r="F3278" s="9">
        <f>IFERROR(VLOOKUP(Tabla1[[#This Row],[FECHA]],'COMPARENDOS TOTALES'!A:D,3,FALSE),0)</f>
        <v>1749627</v>
      </c>
      <c r="G3278" s="5">
        <f>IFERROR(VLOOKUP(Tabla1[[#This Row],[FECHA]],EXONERACIONES!A:D,4,FALSE),0)</f>
        <v>0</v>
      </c>
      <c r="H3278" s="9">
        <f>IFERROR(VLOOKUP(Tabla1[[#This Row],[FECHA]],EXONERACIONES!A:D,3,FALSE),0)</f>
        <v>0</v>
      </c>
      <c r="I3278" s="5">
        <f>IFERROR(VLOOKUP(Tabla1[[#This Row],[FECHA]],'SIMIT CON RES'!A:D,4,FALSE),0)</f>
        <v>1</v>
      </c>
      <c r="J3278" s="9">
        <f>IFERROR(VLOOKUP(Tabla1[[#This Row],[FECHA]],'SIMIT CON RES'!A:D,3,FALSE),0)</f>
        <v>142827</v>
      </c>
      <c r="K3278">
        <f>IFERROR(VLOOKUP(Tabla1[[#This Row],[FECHA]],'SIMIT SIN RES'!A:D,4,FALSE),0)</f>
        <v>0</v>
      </c>
      <c r="L3278" s="9">
        <f>IFERROR(VLOOKUP(Tabla1[[#This Row],[FECHA]],'SIMIT SIN RES'!A:D,3,FALSE),0)</f>
        <v>0</v>
      </c>
      <c r="M3278" s="5">
        <f>IFERROR(VLOOKUP(Tabla1[[#This Row],[FECHA]],'RECAUDOS DE COMPARENDOS'!A:D,4,FALSE),0)</f>
        <v>0</v>
      </c>
      <c r="N3278" s="9">
        <f>IFERROR(VLOOKUP(Tabla1[[#This Row],[FECHA]],'RECAUDOS DE COMPARENDOS'!A:D,3,FALSE),0)</f>
        <v>0</v>
      </c>
      <c r="O3278" s="5">
        <f>IFERROR(VLOOKUP(Tabla1[[#This Row],[FECHA]],'RECAUDOS DE RESOLUCIONES'!A:D,4,FALSE),0)</f>
        <v>0</v>
      </c>
      <c r="P3278" s="9">
        <f>IFERROR(VLOOKUP(Tabla1[[#This Row],[FECHA]],'RECAUDOS DE RESOLUCIONES'!A:D,3,FALSE),0)</f>
        <v>0</v>
      </c>
      <c r="Q327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3278" s="9">
        <f>Tabla1[V. COMPARENDOS]-(Tabla1[V. EXONERACIONES]+Tabla1[[#This Row],[V. SIMIT CON RESOLUCION]]+Tabla1[[#This Row],[V. SIMIT SIN RESOLUCION]]+Tabla1[[#This Row],[V. RECAUDOS COMPARENDOS]]+Tabla1[[#This Row],[V. RECAUDOS RESOLUCIONES]])</f>
        <v>1606800</v>
      </c>
      <c r="S3278" s="11">
        <f>IFERROR(VLOOKUP(Tabla1[[#This Row],[FECHA]],'RECAUDOS LOCALES'!A:D,4,FALSE),0)</f>
        <v>0</v>
      </c>
      <c r="T3278" s="9">
        <f>IFERROR(VLOOKUP(Tabla1[[#This Row],[FECHA]],'RECAUDOS LOCALES'!A:D,3,FALSE),0)</f>
        <v>0</v>
      </c>
      <c r="U3278" s="11">
        <f>IFERROR(VLOOKUP(Tabla1[[#This Row],[FECHA]],'RECAUDOS EXTERNOS'!A:D,4,FALSE),0)</f>
        <v>7</v>
      </c>
      <c r="V3278" s="9">
        <f>IFERROR(VLOOKUP(Tabla1[[#This Row],[FECHA]],'RECAUDOS EXTERNOS'!A:D,3,FALSE),0)</f>
        <v>1276875</v>
      </c>
    </row>
    <row r="3279" spans="1:22" x14ac:dyDescent="0.25">
      <c r="A3279" s="1">
        <v>40838</v>
      </c>
      <c r="B3279" s="3" t="s">
        <v>5</v>
      </c>
      <c r="C3279" s="2">
        <v>40817</v>
      </c>
      <c r="D3279" s="5">
        <f>YEAR(Tabla1[[#This Row],[FECHA]])</f>
        <v>2011</v>
      </c>
      <c r="E3279" s="5">
        <f>IFERROR(VLOOKUP(Tabla1[[#This Row],[FECHA]],'COMPARENDOS TOTALES'!A:D,4,FALSE),0)</f>
        <v>4</v>
      </c>
      <c r="F3279" s="9">
        <f>IFERROR(VLOOKUP(Tabla1[[#This Row],[FECHA]],'COMPARENDOS TOTALES'!A:D,3,FALSE),0)</f>
        <v>1606800</v>
      </c>
      <c r="G3279" s="5">
        <f>IFERROR(VLOOKUP(Tabla1[[#This Row],[FECHA]],EXONERACIONES!A:D,4,FALSE),0)</f>
        <v>1</v>
      </c>
      <c r="H3279" s="9">
        <f>IFERROR(VLOOKUP(Tabla1[[#This Row],[FECHA]],EXONERACIONES!A:D,3,FALSE),0)</f>
        <v>535600</v>
      </c>
      <c r="I3279" s="5">
        <f>IFERROR(VLOOKUP(Tabla1[[#This Row],[FECHA]],'SIMIT CON RES'!A:D,4,FALSE),0)</f>
        <v>0</v>
      </c>
      <c r="J3279" s="9">
        <f>IFERROR(VLOOKUP(Tabla1[[#This Row],[FECHA]],'SIMIT CON RES'!A:D,3,FALSE),0)</f>
        <v>0</v>
      </c>
      <c r="K3279">
        <f>IFERROR(VLOOKUP(Tabla1[[#This Row],[FECHA]],'SIMIT SIN RES'!A:D,4,FALSE),0)</f>
        <v>0</v>
      </c>
      <c r="L3279" s="9">
        <f>IFERROR(VLOOKUP(Tabla1[[#This Row],[FECHA]],'SIMIT SIN RES'!A:D,3,FALSE),0)</f>
        <v>0</v>
      </c>
      <c r="M3279" s="5">
        <f>IFERROR(VLOOKUP(Tabla1[[#This Row],[FECHA]],'RECAUDOS DE COMPARENDOS'!A:D,4,FALSE),0)</f>
        <v>0</v>
      </c>
      <c r="N3279" s="9">
        <f>IFERROR(VLOOKUP(Tabla1[[#This Row],[FECHA]],'RECAUDOS DE COMPARENDOS'!A:D,3,FALSE),0)</f>
        <v>0</v>
      </c>
      <c r="O3279" s="5">
        <f>IFERROR(VLOOKUP(Tabla1[[#This Row],[FECHA]],'RECAUDOS DE RESOLUCIONES'!A:D,4,FALSE),0)</f>
        <v>0</v>
      </c>
      <c r="P3279" s="9">
        <f>IFERROR(VLOOKUP(Tabla1[[#This Row],[FECHA]],'RECAUDOS DE RESOLUCIONES'!A:D,3,FALSE),0)</f>
        <v>0</v>
      </c>
      <c r="Q327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3279" s="9">
        <f>Tabla1[V. COMPARENDOS]-(Tabla1[V. EXONERACIONES]+Tabla1[[#This Row],[V. SIMIT CON RESOLUCION]]+Tabla1[[#This Row],[V. SIMIT SIN RESOLUCION]]+Tabla1[[#This Row],[V. RECAUDOS COMPARENDOS]]+Tabla1[[#This Row],[V. RECAUDOS RESOLUCIONES]])</f>
        <v>1071200</v>
      </c>
      <c r="S3279" s="11">
        <f>IFERROR(VLOOKUP(Tabla1[[#This Row],[FECHA]],'RECAUDOS LOCALES'!A:D,4,FALSE),0)</f>
        <v>0</v>
      </c>
      <c r="T3279" s="9">
        <f>IFERROR(VLOOKUP(Tabla1[[#This Row],[FECHA]],'RECAUDOS LOCALES'!A:D,3,FALSE),0)</f>
        <v>0</v>
      </c>
      <c r="U3279" s="11">
        <f>IFERROR(VLOOKUP(Tabla1[[#This Row],[FECHA]],'RECAUDOS EXTERNOS'!A:D,4,FALSE),0)</f>
        <v>0</v>
      </c>
      <c r="V3279" s="9">
        <f>IFERROR(VLOOKUP(Tabla1[[#This Row],[FECHA]],'RECAUDOS EXTERNOS'!A:D,3,FALSE),0)</f>
        <v>0</v>
      </c>
    </row>
    <row r="3280" spans="1:22" x14ac:dyDescent="0.25">
      <c r="A3280" s="1">
        <v>40839</v>
      </c>
      <c r="B3280" s="3" t="s">
        <v>4</v>
      </c>
      <c r="C3280" s="2">
        <v>40817</v>
      </c>
      <c r="D3280" s="5">
        <f>YEAR(Tabla1[[#This Row],[FECHA]])</f>
        <v>2011</v>
      </c>
      <c r="E3280" s="5">
        <f>IFERROR(VLOOKUP(Tabla1[[#This Row],[FECHA]],'COMPARENDOS TOTALES'!A:D,4,FALSE),0)</f>
        <v>11</v>
      </c>
      <c r="F3280" s="9">
        <f>IFERROR(VLOOKUP(Tabla1[[#This Row],[FECHA]],'COMPARENDOS TOTALES'!A:D,3,FALSE),0)</f>
        <v>6177254</v>
      </c>
      <c r="G3280" s="5">
        <f>IFERROR(VLOOKUP(Tabla1[[#This Row],[FECHA]],EXONERACIONES!A:D,4,FALSE),0)</f>
        <v>0</v>
      </c>
      <c r="H3280" s="9">
        <f>IFERROR(VLOOKUP(Tabla1[[#This Row],[FECHA]],EXONERACIONES!A:D,3,FALSE),0)</f>
        <v>0</v>
      </c>
      <c r="I3280" s="5">
        <f>IFERROR(VLOOKUP(Tabla1[[#This Row],[FECHA]],'SIMIT CON RES'!A:D,4,FALSE),0)</f>
        <v>10</v>
      </c>
      <c r="J3280" s="9">
        <f>IFERROR(VLOOKUP(Tabla1[[#This Row],[FECHA]],'SIMIT CON RES'!A:D,3,FALSE),0)</f>
        <v>5909454</v>
      </c>
      <c r="K3280">
        <f>IFERROR(VLOOKUP(Tabla1[[#This Row],[FECHA]],'SIMIT SIN RES'!A:D,4,FALSE),0)</f>
        <v>0</v>
      </c>
      <c r="L3280" s="9">
        <f>IFERROR(VLOOKUP(Tabla1[[#This Row],[FECHA]],'SIMIT SIN RES'!A:D,3,FALSE),0)</f>
        <v>0</v>
      </c>
      <c r="M3280" s="5">
        <f>IFERROR(VLOOKUP(Tabla1[[#This Row],[FECHA]],'RECAUDOS DE COMPARENDOS'!A:D,4,FALSE),0)</f>
        <v>0</v>
      </c>
      <c r="N3280" s="9">
        <f>IFERROR(VLOOKUP(Tabla1[[#This Row],[FECHA]],'RECAUDOS DE COMPARENDOS'!A:D,3,FALSE),0)</f>
        <v>0</v>
      </c>
      <c r="O3280" s="5">
        <f>IFERROR(VLOOKUP(Tabla1[[#This Row],[FECHA]],'RECAUDOS DE RESOLUCIONES'!A:D,4,FALSE),0)</f>
        <v>0</v>
      </c>
      <c r="P3280" s="9">
        <f>IFERROR(VLOOKUP(Tabla1[[#This Row],[FECHA]],'RECAUDOS DE RESOLUCIONES'!A:D,3,FALSE),0)</f>
        <v>0</v>
      </c>
      <c r="Q328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280" s="9">
        <f>Tabla1[V. COMPARENDOS]-(Tabla1[V. EXONERACIONES]+Tabla1[[#This Row],[V. SIMIT CON RESOLUCION]]+Tabla1[[#This Row],[V. SIMIT SIN RESOLUCION]]+Tabla1[[#This Row],[V. RECAUDOS COMPARENDOS]]+Tabla1[[#This Row],[V. RECAUDOS RESOLUCIONES]])</f>
        <v>267800</v>
      </c>
      <c r="S3280" s="11">
        <f>IFERROR(VLOOKUP(Tabla1[[#This Row],[FECHA]],'RECAUDOS LOCALES'!A:D,4,FALSE),0)</f>
        <v>0</v>
      </c>
      <c r="T3280" s="9">
        <f>IFERROR(VLOOKUP(Tabla1[[#This Row],[FECHA]],'RECAUDOS LOCALES'!A:D,3,FALSE),0)</f>
        <v>0</v>
      </c>
      <c r="U3280" s="11">
        <f>IFERROR(VLOOKUP(Tabla1[[#This Row],[FECHA]],'RECAUDOS EXTERNOS'!A:D,4,FALSE),0)</f>
        <v>0</v>
      </c>
      <c r="V3280" s="9">
        <f>IFERROR(VLOOKUP(Tabla1[[#This Row],[FECHA]],'RECAUDOS EXTERNOS'!A:D,3,FALSE),0)</f>
        <v>0</v>
      </c>
    </row>
    <row r="3281" spans="1:22" x14ac:dyDescent="0.25">
      <c r="A3281" s="1">
        <v>40840</v>
      </c>
      <c r="B3281" s="3" t="s">
        <v>1</v>
      </c>
      <c r="C3281" s="2">
        <v>40817</v>
      </c>
      <c r="D3281" s="5">
        <f>YEAR(Tabla1[[#This Row],[FECHA]])</f>
        <v>2011</v>
      </c>
      <c r="E3281" s="5">
        <f>IFERROR(VLOOKUP(Tabla1[[#This Row],[FECHA]],'COMPARENDOS TOTALES'!A:D,4,FALSE),0)</f>
        <v>3</v>
      </c>
      <c r="F3281" s="9">
        <f>IFERROR(VLOOKUP(Tabla1[[#This Row],[FECHA]],'COMPARENDOS TOTALES'!A:D,3,FALSE),0)</f>
        <v>1874600</v>
      </c>
      <c r="G3281" s="5">
        <f>IFERROR(VLOOKUP(Tabla1[[#This Row],[FECHA]],EXONERACIONES!A:D,4,FALSE),0)</f>
        <v>0</v>
      </c>
      <c r="H3281" s="9">
        <f>IFERROR(VLOOKUP(Tabla1[[#This Row],[FECHA]],EXONERACIONES!A:D,3,FALSE),0)</f>
        <v>0</v>
      </c>
      <c r="I3281" s="5">
        <f>IFERROR(VLOOKUP(Tabla1[[#This Row],[FECHA]],'SIMIT CON RES'!A:D,4,FALSE),0)</f>
        <v>3</v>
      </c>
      <c r="J3281" s="9">
        <f>IFERROR(VLOOKUP(Tabla1[[#This Row],[FECHA]],'SIMIT CON RES'!A:D,3,FALSE),0)</f>
        <v>1874600</v>
      </c>
      <c r="K3281">
        <f>IFERROR(VLOOKUP(Tabla1[[#This Row],[FECHA]],'SIMIT SIN RES'!A:D,4,FALSE),0)</f>
        <v>0</v>
      </c>
      <c r="L3281" s="9">
        <f>IFERROR(VLOOKUP(Tabla1[[#This Row],[FECHA]],'SIMIT SIN RES'!A:D,3,FALSE),0)</f>
        <v>0</v>
      </c>
      <c r="M3281" s="5">
        <f>IFERROR(VLOOKUP(Tabla1[[#This Row],[FECHA]],'RECAUDOS DE COMPARENDOS'!A:D,4,FALSE),0)</f>
        <v>0</v>
      </c>
      <c r="N3281" s="9">
        <f>IFERROR(VLOOKUP(Tabla1[[#This Row],[FECHA]],'RECAUDOS DE COMPARENDOS'!A:D,3,FALSE),0)</f>
        <v>0</v>
      </c>
      <c r="O3281" s="5">
        <f>IFERROR(VLOOKUP(Tabla1[[#This Row],[FECHA]],'RECAUDOS DE RESOLUCIONES'!A:D,4,FALSE),0)</f>
        <v>0</v>
      </c>
      <c r="P3281" s="9">
        <f>IFERROR(VLOOKUP(Tabla1[[#This Row],[FECHA]],'RECAUDOS DE RESOLUCIONES'!A:D,3,FALSE),0)</f>
        <v>0</v>
      </c>
      <c r="Q328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28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281" s="11">
        <f>IFERROR(VLOOKUP(Tabla1[[#This Row],[FECHA]],'RECAUDOS LOCALES'!A:D,4,FALSE),0)</f>
        <v>2</v>
      </c>
      <c r="T3281" s="9">
        <f>IFERROR(VLOOKUP(Tabla1[[#This Row],[FECHA]],'RECAUDOS LOCALES'!A:D,3,FALSE),0)</f>
        <v>356789</v>
      </c>
      <c r="U3281" s="11">
        <f>IFERROR(VLOOKUP(Tabla1[[#This Row],[FECHA]],'RECAUDOS EXTERNOS'!A:D,4,FALSE),0)</f>
        <v>5</v>
      </c>
      <c r="V3281" s="9">
        <f>IFERROR(VLOOKUP(Tabla1[[#This Row],[FECHA]],'RECAUDOS EXTERNOS'!A:D,3,FALSE),0)</f>
        <v>687667</v>
      </c>
    </row>
    <row r="3282" spans="1:22" x14ac:dyDescent="0.25">
      <c r="A3282" s="1">
        <v>40841</v>
      </c>
      <c r="B3282" s="3" t="s">
        <v>2</v>
      </c>
      <c r="C3282" s="2">
        <v>40817</v>
      </c>
      <c r="D3282" s="5">
        <f>YEAR(Tabla1[[#This Row],[FECHA]])</f>
        <v>2011</v>
      </c>
      <c r="E3282" s="5">
        <f>IFERROR(VLOOKUP(Tabla1[[#This Row],[FECHA]],'COMPARENDOS TOTALES'!A:D,4,FALSE),0)</f>
        <v>2</v>
      </c>
      <c r="F3282" s="9">
        <f>IFERROR(VLOOKUP(Tabla1[[#This Row],[FECHA]],'COMPARENDOS TOTALES'!A:D,3,FALSE),0)</f>
        <v>410627</v>
      </c>
      <c r="G3282" s="5">
        <f>IFERROR(VLOOKUP(Tabla1[[#This Row],[FECHA]],EXONERACIONES!A:D,4,FALSE),0)</f>
        <v>0</v>
      </c>
      <c r="H3282" s="9">
        <f>IFERROR(VLOOKUP(Tabla1[[#This Row],[FECHA]],EXONERACIONES!A:D,3,FALSE),0)</f>
        <v>0</v>
      </c>
      <c r="I3282" s="5">
        <f>IFERROR(VLOOKUP(Tabla1[[#This Row],[FECHA]],'SIMIT CON RES'!A:D,4,FALSE),0)</f>
        <v>1</v>
      </c>
      <c r="J3282" s="9">
        <f>IFERROR(VLOOKUP(Tabla1[[#This Row],[FECHA]],'SIMIT CON RES'!A:D,3,FALSE),0)</f>
        <v>267800</v>
      </c>
      <c r="K3282">
        <f>IFERROR(VLOOKUP(Tabla1[[#This Row],[FECHA]],'SIMIT SIN RES'!A:D,4,FALSE),0)</f>
        <v>0</v>
      </c>
      <c r="L3282" s="9">
        <f>IFERROR(VLOOKUP(Tabla1[[#This Row],[FECHA]],'SIMIT SIN RES'!A:D,3,FALSE),0)</f>
        <v>0</v>
      </c>
      <c r="M3282" s="5">
        <f>IFERROR(VLOOKUP(Tabla1[[#This Row],[FECHA]],'RECAUDOS DE COMPARENDOS'!A:D,4,FALSE),0)</f>
        <v>0</v>
      </c>
      <c r="N3282" s="9">
        <f>IFERROR(VLOOKUP(Tabla1[[#This Row],[FECHA]],'RECAUDOS DE COMPARENDOS'!A:D,3,FALSE),0)</f>
        <v>0</v>
      </c>
      <c r="O3282" s="5">
        <f>IFERROR(VLOOKUP(Tabla1[[#This Row],[FECHA]],'RECAUDOS DE RESOLUCIONES'!A:D,4,FALSE),0)</f>
        <v>0</v>
      </c>
      <c r="P3282" s="9">
        <f>IFERROR(VLOOKUP(Tabla1[[#This Row],[FECHA]],'RECAUDOS DE RESOLUCIONES'!A:D,3,FALSE),0)</f>
        <v>0</v>
      </c>
      <c r="Q328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282" s="9">
        <f>Tabla1[V. COMPARENDOS]-(Tabla1[V. EXONERACIONES]+Tabla1[[#This Row],[V. SIMIT CON RESOLUCION]]+Tabla1[[#This Row],[V. SIMIT SIN RESOLUCION]]+Tabla1[[#This Row],[V. RECAUDOS COMPARENDOS]]+Tabla1[[#This Row],[V. RECAUDOS RESOLUCIONES]])</f>
        <v>142827</v>
      </c>
      <c r="S3282" s="11">
        <f>IFERROR(VLOOKUP(Tabla1[[#This Row],[FECHA]],'RECAUDOS LOCALES'!A:D,4,FALSE),0)</f>
        <v>0</v>
      </c>
      <c r="T3282" s="9">
        <f>IFERROR(VLOOKUP(Tabla1[[#This Row],[FECHA]],'RECAUDOS LOCALES'!A:D,3,FALSE),0)</f>
        <v>0</v>
      </c>
      <c r="U3282" s="11">
        <f>IFERROR(VLOOKUP(Tabla1[[#This Row],[FECHA]],'RECAUDOS EXTERNOS'!A:D,4,FALSE),0)</f>
        <v>4</v>
      </c>
      <c r="V3282" s="9">
        <f>IFERROR(VLOOKUP(Tabla1[[#This Row],[FECHA]],'RECAUDOS EXTERNOS'!A:D,3,FALSE),0)</f>
        <v>609588</v>
      </c>
    </row>
    <row r="3283" spans="1:22" x14ac:dyDescent="0.25">
      <c r="A3283" s="1">
        <v>40842</v>
      </c>
      <c r="B3283" s="3" t="s">
        <v>3</v>
      </c>
      <c r="C3283" s="2">
        <v>40817</v>
      </c>
      <c r="D3283" s="5">
        <f>YEAR(Tabla1[[#This Row],[FECHA]])</f>
        <v>2011</v>
      </c>
      <c r="E3283" s="5">
        <f>IFERROR(VLOOKUP(Tabla1[[#This Row],[FECHA]],'COMPARENDOS TOTALES'!A:D,4,FALSE),0)</f>
        <v>3</v>
      </c>
      <c r="F3283" s="9">
        <f>IFERROR(VLOOKUP(Tabla1[[#This Row],[FECHA]],'COMPARENDOS TOTALES'!A:D,3,FALSE),0)</f>
        <v>1214027</v>
      </c>
      <c r="G3283" s="5">
        <f>IFERROR(VLOOKUP(Tabla1[[#This Row],[FECHA]],EXONERACIONES!A:D,4,FALSE),0)</f>
        <v>0</v>
      </c>
      <c r="H3283" s="9">
        <f>IFERROR(VLOOKUP(Tabla1[[#This Row],[FECHA]],EXONERACIONES!A:D,3,FALSE),0)</f>
        <v>0</v>
      </c>
      <c r="I3283" s="5">
        <f>IFERROR(VLOOKUP(Tabla1[[#This Row],[FECHA]],'SIMIT CON RES'!A:D,4,FALSE),0)</f>
        <v>1</v>
      </c>
      <c r="J3283" s="9">
        <f>IFERROR(VLOOKUP(Tabla1[[#This Row],[FECHA]],'SIMIT CON RES'!A:D,3,FALSE),0)</f>
        <v>803400</v>
      </c>
      <c r="K3283">
        <f>IFERROR(VLOOKUP(Tabla1[[#This Row],[FECHA]],'SIMIT SIN RES'!A:D,4,FALSE),0)</f>
        <v>0</v>
      </c>
      <c r="L3283" s="9">
        <f>IFERROR(VLOOKUP(Tabla1[[#This Row],[FECHA]],'SIMIT SIN RES'!A:D,3,FALSE),0)</f>
        <v>0</v>
      </c>
      <c r="M3283" s="5">
        <f>IFERROR(VLOOKUP(Tabla1[[#This Row],[FECHA]],'RECAUDOS DE COMPARENDOS'!A:D,4,FALSE),0)</f>
        <v>0</v>
      </c>
      <c r="N3283" s="9">
        <f>IFERROR(VLOOKUP(Tabla1[[#This Row],[FECHA]],'RECAUDOS DE COMPARENDOS'!A:D,3,FALSE),0)</f>
        <v>0</v>
      </c>
      <c r="O3283" s="5">
        <f>IFERROR(VLOOKUP(Tabla1[[#This Row],[FECHA]],'RECAUDOS DE RESOLUCIONES'!A:D,4,FALSE),0)</f>
        <v>0</v>
      </c>
      <c r="P3283" s="9">
        <f>IFERROR(VLOOKUP(Tabla1[[#This Row],[FECHA]],'RECAUDOS DE RESOLUCIONES'!A:D,3,FALSE),0)</f>
        <v>0</v>
      </c>
      <c r="Q328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3283" s="9">
        <f>Tabla1[V. COMPARENDOS]-(Tabla1[V. EXONERACIONES]+Tabla1[[#This Row],[V. SIMIT CON RESOLUCION]]+Tabla1[[#This Row],[V. SIMIT SIN RESOLUCION]]+Tabla1[[#This Row],[V. RECAUDOS COMPARENDOS]]+Tabla1[[#This Row],[V. RECAUDOS RESOLUCIONES]])</f>
        <v>410627</v>
      </c>
      <c r="S3283" s="11">
        <f>IFERROR(VLOOKUP(Tabla1[[#This Row],[FECHA]],'RECAUDOS LOCALES'!A:D,4,FALSE),0)</f>
        <v>1</v>
      </c>
      <c r="T3283" s="9">
        <f>IFERROR(VLOOKUP(Tabla1[[#This Row],[FECHA]],'RECAUDOS LOCALES'!A:D,3,FALSE),0)</f>
        <v>68666</v>
      </c>
      <c r="U3283" s="11">
        <f>IFERROR(VLOOKUP(Tabla1[[#This Row],[FECHA]],'RECAUDOS EXTERNOS'!A:D,4,FALSE),0)</f>
        <v>1</v>
      </c>
      <c r="V3283" s="9">
        <f>IFERROR(VLOOKUP(Tabla1[[#This Row],[FECHA]],'RECAUDOS EXTERNOS'!A:D,3,FALSE),0)</f>
        <v>379179</v>
      </c>
    </row>
    <row r="3284" spans="1:22" x14ac:dyDescent="0.25">
      <c r="A3284" s="1">
        <v>40843</v>
      </c>
      <c r="B3284" s="3" t="s">
        <v>6</v>
      </c>
      <c r="C3284" s="2">
        <v>40817</v>
      </c>
      <c r="D3284" s="5">
        <f>YEAR(Tabla1[[#This Row],[FECHA]])</f>
        <v>2011</v>
      </c>
      <c r="E3284" s="5">
        <f>IFERROR(VLOOKUP(Tabla1[[#This Row],[FECHA]],'COMPARENDOS TOTALES'!A:D,4,FALSE),0)</f>
        <v>2</v>
      </c>
      <c r="F3284" s="9">
        <f>IFERROR(VLOOKUP(Tabla1[[#This Row],[FECHA]],'COMPARENDOS TOTALES'!A:D,3,FALSE),0)</f>
        <v>410627</v>
      </c>
      <c r="G3284" s="5">
        <f>IFERROR(VLOOKUP(Tabla1[[#This Row],[FECHA]],EXONERACIONES!A:D,4,FALSE),0)</f>
        <v>0</v>
      </c>
      <c r="H3284" s="9">
        <f>IFERROR(VLOOKUP(Tabla1[[#This Row],[FECHA]],EXONERACIONES!A:D,3,FALSE),0)</f>
        <v>0</v>
      </c>
      <c r="I3284" s="5">
        <f>IFERROR(VLOOKUP(Tabla1[[#This Row],[FECHA]],'SIMIT CON RES'!A:D,4,FALSE),0)</f>
        <v>0</v>
      </c>
      <c r="J3284" s="9">
        <f>IFERROR(VLOOKUP(Tabla1[[#This Row],[FECHA]],'SIMIT CON RES'!A:D,3,FALSE),0)</f>
        <v>0</v>
      </c>
      <c r="K3284">
        <f>IFERROR(VLOOKUP(Tabla1[[#This Row],[FECHA]],'SIMIT SIN RES'!A:D,4,FALSE),0)</f>
        <v>0</v>
      </c>
      <c r="L3284" s="9">
        <f>IFERROR(VLOOKUP(Tabla1[[#This Row],[FECHA]],'SIMIT SIN RES'!A:D,3,FALSE),0)</f>
        <v>0</v>
      </c>
      <c r="M3284" s="5">
        <f>IFERROR(VLOOKUP(Tabla1[[#This Row],[FECHA]],'RECAUDOS DE COMPARENDOS'!A:D,4,FALSE),0)</f>
        <v>0</v>
      </c>
      <c r="N3284" s="9">
        <f>IFERROR(VLOOKUP(Tabla1[[#This Row],[FECHA]],'RECAUDOS DE COMPARENDOS'!A:D,3,FALSE),0)</f>
        <v>0</v>
      </c>
      <c r="O3284" s="5">
        <f>IFERROR(VLOOKUP(Tabla1[[#This Row],[FECHA]],'RECAUDOS DE RESOLUCIONES'!A:D,4,FALSE),0)</f>
        <v>0</v>
      </c>
      <c r="P3284" s="9">
        <f>IFERROR(VLOOKUP(Tabla1[[#This Row],[FECHA]],'RECAUDOS DE RESOLUCIONES'!A:D,3,FALSE),0)</f>
        <v>0</v>
      </c>
      <c r="Q328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3284" s="9">
        <f>Tabla1[V. COMPARENDOS]-(Tabla1[V. EXONERACIONES]+Tabla1[[#This Row],[V. SIMIT CON RESOLUCION]]+Tabla1[[#This Row],[V. SIMIT SIN RESOLUCION]]+Tabla1[[#This Row],[V. RECAUDOS COMPARENDOS]]+Tabla1[[#This Row],[V. RECAUDOS RESOLUCIONES]])</f>
        <v>410627</v>
      </c>
      <c r="S3284" s="11">
        <f>IFERROR(VLOOKUP(Tabla1[[#This Row],[FECHA]],'RECAUDOS LOCALES'!A:D,4,FALSE),0)</f>
        <v>2</v>
      </c>
      <c r="T3284" s="9">
        <f>IFERROR(VLOOKUP(Tabla1[[#This Row],[FECHA]],'RECAUDOS LOCALES'!A:D,3,FALSE),0)</f>
        <v>372700</v>
      </c>
      <c r="U3284" s="11">
        <f>IFERROR(VLOOKUP(Tabla1[[#This Row],[FECHA]],'RECAUDOS EXTERNOS'!A:D,4,FALSE),0)</f>
        <v>3</v>
      </c>
      <c r="V3284" s="9">
        <f>IFERROR(VLOOKUP(Tabla1[[#This Row],[FECHA]],'RECAUDOS EXTERNOS'!A:D,3,FALSE),0)</f>
        <v>326433</v>
      </c>
    </row>
    <row r="3285" spans="1:22" x14ac:dyDescent="0.25">
      <c r="A3285" s="1">
        <v>40844</v>
      </c>
      <c r="B3285" s="3" t="s">
        <v>0</v>
      </c>
      <c r="C3285" s="2">
        <v>40817</v>
      </c>
      <c r="D3285" s="5">
        <f>YEAR(Tabla1[[#This Row],[FECHA]])</f>
        <v>2011</v>
      </c>
      <c r="E3285" s="5">
        <f>IFERROR(VLOOKUP(Tabla1[[#This Row],[FECHA]],'COMPARENDOS TOTALES'!A:D,4,FALSE),0)</f>
        <v>5</v>
      </c>
      <c r="F3285" s="9">
        <f>IFERROR(VLOOKUP(Tabla1[[#This Row],[FECHA]],'COMPARENDOS TOTALES'!A:D,3,FALSE),0)</f>
        <v>1231881</v>
      </c>
      <c r="G3285" s="5">
        <f>IFERROR(VLOOKUP(Tabla1[[#This Row],[FECHA]],EXONERACIONES!A:D,4,FALSE),0)</f>
        <v>0</v>
      </c>
      <c r="H3285" s="9">
        <f>IFERROR(VLOOKUP(Tabla1[[#This Row],[FECHA]],EXONERACIONES!A:D,3,FALSE),0)</f>
        <v>0</v>
      </c>
      <c r="I3285" s="5">
        <f>IFERROR(VLOOKUP(Tabla1[[#This Row],[FECHA]],'SIMIT CON RES'!A:D,4,FALSE),0)</f>
        <v>2</v>
      </c>
      <c r="J3285" s="9">
        <f>IFERROR(VLOOKUP(Tabla1[[#This Row],[FECHA]],'SIMIT CON RES'!A:D,3,FALSE),0)</f>
        <v>410627</v>
      </c>
      <c r="K3285">
        <f>IFERROR(VLOOKUP(Tabla1[[#This Row],[FECHA]],'SIMIT SIN RES'!A:D,4,FALSE),0)</f>
        <v>0</v>
      </c>
      <c r="L3285" s="9">
        <f>IFERROR(VLOOKUP(Tabla1[[#This Row],[FECHA]],'SIMIT SIN RES'!A:D,3,FALSE),0)</f>
        <v>0</v>
      </c>
      <c r="M3285" s="5">
        <f>IFERROR(VLOOKUP(Tabla1[[#This Row],[FECHA]],'RECAUDOS DE COMPARENDOS'!A:D,4,FALSE),0)</f>
        <v>1</v>
      </c>
      <c r="N3285" s="9">
        <f>IFERROR(VLOOKUP(Tabla1[[#This Row],[FECHA]],'RECAUDOS DE COMPARENDOS'!A:D,3,FALSE),0)</f>
        <v>142827</v>
      </c>
      <c r="O3285" s="5">
        <f>IFERROR(VLOOKUP(Tabla1[[#This Row],[FECHA]],'RECAUDOS DE RESOLUCIONES'!A:D,4,FALSE),0)</f>
        <v>0</v>
      </c>
      <c r="P3285" s="9">
        <f>IFERROR(VLOOKUP(Tabla1[[#This Row],[FECHA]],'RECAUDOS DE RESOLUCIONES'!A:D,3,FALSE),0)</f>
        <v>0</v>
      </c>
      <c r="Q328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3285" s="9">
        <f>Tabla1[V. COMPARENDOS]-(Tabla1[V. EXONERACIONES]+Tabla1[[#This Row],[V. SIMIT CON RESOLUCION]]+Tabla1[[#This Row],[V. SIMIT SIN RESOLUCION]]+Tabla1[[#This Row],[V. RECAUDOS COMPARENDOS]]+Tabla1[[#This Row],[V. RECAUDOS RESOLUCIONES]])</f>
        <v>678427</v>
      </c>
      <c r="S3285" s="11">
        <f>IFERROR(VLOOKUP(Tabla1[[#This Row],[FECHA]],'RECAUDOS LOCALES'!A:D,4,FALSE),0)</f>
        <v>0</v>
      </c>
      <c r="T3285" s="9">
        <f>IFERROR(VLOOKUP(Tabla1[[#This Row],[FECHA]],'RECAUDOS LOCALES'!A:D,3,FALSE),0)</f>
        <v>0</v>
      </c>
      <c r="U3285" s="11">
        <f>IFERROR(VLOOKUP(Tabla1[[#This Row],[FECHA]],'RECAUDOS EXTERNOS'!A:D,4,FALSE),0)</f>
        <v>3</v>
      </c>
      <c r="V3285" s="9">
        <f>IFERROR(VLOOKUP(Tabla1[[#This Row],[FECHA]],'RECAUDOS EXTERNOS'!A:D,3,FALSE),0)</f>
        <v>444740</v>
      </c>
    </row>
    <row r="3286" spans="1:22" x14ac:dyDescent="0.25">
      <c r="A3286" s="1">
        <v>40845</v>
      </c>
      <c r="B3286" s="3" t="s">
        <v>5</v>
      </c>
      <c r="C3286" s="2">
        <v>40817</v>
      </c>
      <c r="D3286" s="5">
        <f>YEAR(Tabla1[[#This Row],[FECHA]])</f>
        <v>2011</v>
      </c>
      <c r="E3286" s="5">
        <f>IFERROR(VLOOKUP(Tabla1[[#This Row],[FECHA]],'COMPARENDOS TOTALES'!A:D,4,FALSE),0)</f>
        <v>5</v>
      </c>
      <c r="F3286" s="9">
        <f>IFERROR(VLOOKUP(Tabla1[[#This Row],[FECHA]],'COMPARENDOS TOTALES'!A:D,3,FALSE),0)</f>
        <v>1874600</v>
      </c>
      <c r="G3286" s="5">
        <f>IFERROR(VLOOKUP(Tabla1[[#This Row],[FECHA]],EXONERACIONES!A:D,4,FALSE),0)</f>
        <v>2</v>
      </c>
      <c r="H3286" s="9">
        <f>IFERROR(VLOOKUP(Tabla1[[#This Row],[FECHA]],EXONERACIONES!A:D,3,FALSE),0)</f>
        <v>1071200</v>
      </c>
      <c r="I3286" s="5">
        <f>IFERROR(VLOOKUP(Tabla1[[#This Row],[FECHA]],'SIMIT CON RES'!A:D,4,FALSE),0)</f>
        <v>1</v>
      </c>
      <c r="J3286" s="9">
        <f>IFERROR(VLOOKUP(Tabla1[[#This Row],[FECHA]],'SIMIT CON RES'!A:D,3,FALSE),0)</f>
        <v>267800</v>
      </c>
      <c r="K3286">
        <f>IFERROR(VLOOKUP(Tabla1[[#This Row],[FECHA]],'SIMIT SIN RES'!A:D,4,FALSE),0)</f>
        <v>0</v>
      </c>
      <c r="L3286" s="9">
        <f>IFERROR(VLOOKUP(Tabla1[[#This Row],[FECHA]],'SIMIT SIN RES'!A:D,3,FALSE),0)</f>
        <v>0</v>
      </c>
      <c r="M3286" s="5">
        <f>IFERROR(VLOOKUP(Tabla1[[#This Row],[FECHA]],'RECAUDOS DE COMPARENDOS'!A:D,4,FALSE),0)</f>
        <v>2</v>
      </c>
      <c r="N3286" s="9">
        <f>IFERROR(VLOOKUP(Tabla1[[#This Row],[FECHA]],'RECAUDOS DE COMPARENDOS'!A:D,3,FALSE),0)</f>
        <v>1071200</v>
      </c>
      <c r="O3286" s="5">
        <f>IFERROR(VLOOKUP(Tabla1[[#This Row],[FECHA]],'RECAUDOS DE RESOLUCIONES'!A:D,4,FALSE),0)</f>
        <v>0</v>
      </c>
      <c r="P3286" s="9">
        <f>IFERROR(VLOOKUP(Tabla1[[#This Row],[FECHA]],'RECAUDOS DE RESOLUCIONES'!A:D,3,FALSE),0)</f>
        <v>0</v>
      </c>
      <c r="Q328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286" s="9">
        <f>Tabla1[V. COMPARENDOS]-(Tabla1[V. EXONERACIONES]+Tabla1[[#This Row],[V. SIMIT CON RESOLUCION]]+Tabla1[[#This Row],[V. SIMIT SIN RESOLUCION]]+Tabla1[[#This Row],[V. RECAUDOS COMPARENDOS]]+Tabla1[[#This Row],[V. RECAUDOS RESOLUCIONES]])</f>
        <v>-535600</v>
      </c>
      <c r="S3286" s="11">
        <f>IFERROR(VLOOKUP(Tabla1[[#This Row],[FECHA]],'RECAUDOS LOCALES'!A:D,4,FALSE),0)</f>
        <v>0</v>
      </c>
      <c r="T3286" s="9">
        <f>IFERROR(VLOOKUP(Tabla1[[#This Row],[FECHA]],'RECAUDOS LOCALES'!A:D,3,FALSE),0)</f>
        <v>0</v>
      </c>
      <c r="U3286" s="11">
        <f>IFERROR(VLOOKUP(Tabla1[[#This Row],[FECHA]],'RECAUDOS EXTERNOS'!A:D,4,FALSE),0)</f>
        <v>0</v>
      </c>
      <c r="V3286" s="9">
        <f>IFERROR(VLOOKUP(Tabla1[[#This Row],[FECHA]],'RECAUDOS EXTERNOS'!A:D,3,FALSE),0)</f>
        <v>0</v>
      </c>
    </row>
    <row r="3287" spans="1:22" x14ac:dyDescent="0.25">
      <c r="A3287" s="1">
        <v>40846</v>
      </c>
      <c r="B3287" s="3" t="s">
        <v>4</v>
      </c>
      <c r="C3287" s="2">
        <v>40817</v>
      </c>
      <c r="D3287" s="5">
        <f>YEAR(Tabla1[[#This Row],[FECHA]])</f>
        <v>2011</v>
      </c>
      <c r="E3287" s="5">
        <f>IFERROR(VLOOKUP(Tabla1[[#This Row],[FECHA]],'COMPARENDOS TOTALES'!A:D,4,FALSE),0)</f>
        <v>18</v>
      </c>
      <c r="F3287" s="9">
        <f>IFERROR(VLOOKUP(Tabla1[[#This Row],[FECHA]],'COMPARENDOS TOTALES'!A:D,3,FALSE),0)</f>
        <v>8612002</v>
      </c>
      <c r="G3287" s="5">
        <f>IFERROR(VLOOKUP(Tabla1[[#This Row],[FECHA]],EXONERACIONES!A:D,4,FALSE),0)</f>
        <v>0</v>
      </c>
      <c r="H3287" s="9">
        <f>IFERROR(VLOOKUP(Tabla1[[#This Row],[FECHA]],EXONERACIONES!A:D,3,FALSE),0)</f>
        <v>0</v>
      </c>
      <c r="I3287" s="5">
        <f>IFERROR(VLOOKUP(Tabla1[[#This Row],[FECHA]],'SIMIT CON RES'!A:D,4,FALSE),0)</f>
        <v>16</v>
      </c>
      <c r="J3287" s="9">
        <f>IFERROR(VLOOKUP(Tabla1[[#This Row],[FECHA]],'SIMIT CON RES'!A:D,3,FALSE),0)</f>
        <v>8176827</v>
      </c>
      <c r="K3287">
        <f>IFERROR(VLOOKUP(Tabla1[[#This Row],[FECHA]],'SIMIT SIN RES'!A:D,4,FALSE),0)</f>
        <v>0</v>
      </c>
      <c r="L3287" s="9">
        <f>IFERROR(VLOOKUP(Tabla1[[#This Row],[FECHA]],'SIMIT SIN RES'!A:D,3,FALSE),0)</f>
        <v>0</v>
      </c>
      <c r="M3287" s="5">
        <f>IFERROR(VLOOKUP(Tabla1[[#This Row],[FECHA]],'RECAUDOS DE COMPARENDOS'!A:D,4,FALSE),0)</f>
        <v>0</v>
      </c>
      <c r="N3287" s="9">
        <f>IFERROR(VLOOKUP(Tabla1[[#This Row],[FECHA]],'RECAUDOS DE COMPARENDOS'!A:D,3,FALSE),0)</f>
        <v>0</v>
      </c>
      <c r="O3287" s="5">
        <f>IFERROR(VLOOKUP(Tabla1[[#This Row],[FECHA]],'RECAUDOS DE RESOLUCIONES'!A:D,4,FALSE),0)</f>
        <v>0</v>
      </c>
      <c r="P3287" s="9">
        <f>IFERROR(VLOOKUP(Tabla1[[#This Row],[FECHA]],'RECAUDOS DE RESOLUCIONES'!A:D,3,FALSE),0)</f>
        <v>0</v>
      </c>
      <c r="Q328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3287" s="9">
        <f>Tabla1[V. COMPARENDOS]-(Tabla1[V. EXONERACIONES]+Tabla1[[#This Row],[V. SIMIT CON RESOLUCION]]+Tabla1[[#This Row],[V. SIMIT SIN RESOLUCION]]+Tabla1[[#This Row],[V. RECAUDOS COMPARENDOS]]+Tabla1[[#This Row],[V. RECAUDOS RESOLUCIONES]])</f>
        <v>435175</v>
      </c>
      <c r="S3287" s="11">
        <f>IFERROR(VLOOKUP(Tabla1[[#This Row],[FECHA]],'RECAUDOS LOCALES'!A:D,4,FALSE),0)</f>
        <v>0</v>
      </c>
      <c r="T3287" s="9">
        <f>IFERROR(VLOOKUP(Tabla1[[#This Row],[FECHA]],'RECAUDOS LOCALES'!A:D,3,FALSE),0)</f>
        <v>0</v>
      </c>
      <c r="U3287" s="11">
        <f>IFERROR(VLOOKUP(Tabla1[[#This Row],[FECHA]],'RECAUDOS EXTERNOS'!A:D,4,FALSE),0)</f>
        <v>0</v>
      </c>
      <c r="V3287" s="9">
        <f>IFERROR(VLOOKUP(Tabla1[[#This Row],[FECHA]],'RECAUDOS EXTERNOS'!A:D,3,FALSE),0)</f>
        <v>0</v>
      </c>
    </row>
    <row r="3288" spans="1:22" x14ac:dyDescent="0.25">
      <c r="A3288" s="1">
        <v>40847</v>
      </c>
      <c r="B3288" s="3" t="s">
        <v>1</v>
      </c>
      <c r="C3288" s="2">
        <v>40817</v>
      </c>
      <c r="D3288" s="5">
        <f>YEAR(Tabla1[[#This Row],[FECHA]])</f>
        <v>2011</v>
      </c>
      <c r="E3288" s="5">
        <f>IFERROR(VLOOKUP(Tabla1[[#This Row],[FECHA]],'COMPARENDOS TOTALES'!A:D,4,FALSE),0)</f>
        <v>0</v>
      </c>
      <c r="F3288" s="9">
        <f>IFERROR(VLOOKUP(Tabla1[[#This Row],[FECHA]],'COMPARENDOS TOTALES'!A:D,3,FALSE),0)</f>
        <v>0</v>
      </c>
      <c r="G3288" s="5">
        <f>IFERROR(VLOOKUP(Tabla1[[#This Row],[FECHA]],EXONERACIONES!A:D,4,FALSE),0)</f>
        <v>0</v>
      </c>
      <c r="H3288" s="9">
        <f>IFERROR(VLOOKUP(Tabla1[[#This Row],[FECHA]],EXONERACIONES!A:D,3,FALSE),0)</f>
        <v>0</v>
      </c>
      <c r="I3288" s="5">
        <f>IFERROR(VLOOKUP(Tabla1[[#This Row],[FECHA]],'SIMIT CON RES'!A:D,4,FALSE),0)</f>
        <v>0</v>
      </c>
      <c r="J3288" s="9">
        <f>IFERROR(VLOOKUP(Tabla1[[#This Row],[FECHA]],'SIMIT CON RES'!A:D,3,FALSE),0)</f>
        <v>0</v>
      </c>
      <c r="K3288">
        <f>IFERROR(VLOOKUP(Tabla1[[#This Row],[FECHA]],'SIMIT SIN RES'!A:D,4,FALSE),0)</f>
        <v>0</v>
      </c>
      <c r="L3288" s="9">
        <f>IFERROR(VLOOKUP(Tabla1[[#This Row],[FECHA]],'SIMIT SIN RES'!A:D,3,FALSE),0)</f>
        <v>0</v>
      </c>
      <c r="M3288" s="5">
        <f>IFERROR(VLOOKUP(Tabla1[[#This Row],[FECHA]],'RECAUDOS DE COMPARENDOS'!A:D,4,FALSE),0)</f>
        <v>0</v>
      </c>
      <c r="N3288" s="9">
        <f>IFERROR(VLOOKUP(Tabla1[[#This Row],[FECHA]],'RECAUDOS DE COMPARENDOS'!A:D,3,FALSE),0)</f>
        <v>0</v>
      </c>
      <c r="O3288" s="5">
        <f>IFERROR(VLOOKUP(Tabla1[[#This Row],[FECHA]],'RECAUDOS DE RESOLUCIONES'!A:D,4,FALSE),0)</f>
        <v>0</v>
      </c>
      <c r="P3288" s="9">
        <f>IFERROR(VLOOKUP(Tabla1[[#This Row],[FECHA]],'RECAUDOS DE RESOLUCIONES'!A:D,3,FALSE),0)</f>
        <v>0</v>
      </c>
      <c r="Q328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28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288" s="11">
        <f>IFERROR(VLOOKUP(Tabla1[[#This Row],[FECHA]],'RECAUDOS LOCALES'!A:D,4,FALSE),0)</f>
        <v>0</v>
      </c>
      <c r="T3288" s="9">
        <f>IFERROR(VLOOKUP(Tabla1[[#This Row],[FECHA]],'RECAUDOS LOCALES'!A:D,3,FALSE),0)</f>
        <v>0</v>
      </c>
      <c r="U3288" s="11">
        <f>IFERROR(VLOOKUP(Tabla1[[#This Row],[FECHA]],'RECAUDOS EXTERNOS'!A:D,4,FALSE),0)</f>
        <v>4</v>
      </c>
      <c r="V3288" s="9">
        <f>IFERROR(VLOOKUP(Tabla1[[#This Row],[FECHA]],'RECAUDOS EXTERNOS'!A:D,3,FALSE),0)</f>
        <v>809704</v>
      </c>
    </row>
    <row r="3289" spans="1:22" x14ac:dyDescent="0.25">
      <c r="A3289" s="1">
        <v>40848</v>
      </c>
      <c r="B3289" s="3" t="s">
        <v>2</v>
      </c>
      <c r="C3289" s="2">
        <v>40848</v>
      </c>
      <c r="D3289" s="5">
        <f>YEAR(Tabla1[[#This Row],[FECHA]])</f>
        <v>2011</v>
      </c>
      <c r="E3289" s="5">
        <f>IFERROR(VLOOKUP(Tabla1[[#This Row],[FECHA]],'COMPARENDOS TOTALES'!A:D,4,FALSE),0)</f>
        <v>2</v>
      </c>
      <c r="F3289" s="9">
        <f>IFERROR(VLOOKUP(Tabla1[[#This Row],[FECHA]],'COMPARENDOS TOTALES'!A:D,3,FALSE),0)</f>
        <v>678427</v>
      </c>
      <c r="G3289" s="5">
        <f>IFERROR(VLOOKUP(Tabla1[[#This Row],[FECHA]],EXONERACIONES!A:D,4,FALSE),0)</f>
        <v>0</v>
      </c>
      <c r="H3289" s="9">
        <f>IFERROR(VLOOKUP(Tabla1[[#This Row],[FECHA]],EXONERACIONES!A:D,3,FALSE),0)</f>
        <v>0</v>
      </c>
      <c r="I3289" s="5">
        <f>IFERROR(VLOOKUP(Tabla1[[#This Row],[FECHA]],'SIMIT CON RES'!A:D,4,FALSE),0)</f>
        <v>1</v>
      </c>
      <c r="J3289" s="9">
        <f>IFERROR(VLOOKUP(Tabla1[[#This Row],[FECHA]],'SIMIT CON RES'!A:D,3,FALSE),0)</f>
        <v>535600</v>
      </c>
      <c r="K3289">
        <f>IFERROR(VLOOKUP(Tabla1[[#This Row],[FECHA]],'SIMIT SIN RES'!A:D,4,FALSE),0)</f>
        <v>0</v>
      </c>
      <c r="L3289" s="9">
        <f>IFERROR(VLOOKUP(Tabla1[[#This Row],[FECHA]],'SIMIT SIN RES'!A:D,3,FALSE),0)</f>
        <v>0</v>
      </c>
      <c r="M3289" s="5">
        <f>IFERROR(VLOOKUP(Tabla1[[#This Row],[FECHA]],'RECAUDOS DE COMPARENDOS'!A:D,4,FALSE),0)</f>
        <v>0</v>
      </c>
      <c r="N3289" s="9">
        <f>IFERROR(VLOOKUP(Tabla1[[#This Row],[FECHA]],'RECAUDOS DE COMPARENDOS'!A:D,3,FALSE),0)</f>
        <v>0</v>
      </c>
      <c r="O3289" s="5">
        <f>IFERROR(VLOOKUP(Tabla1[[#This Row],[FECHA]],'RECAUDOS DE RESOLUCIONES'!A:D,4,FALSE),0)</f>
        <v>0</v>
      </c>
      <c r="P3289" s="9">
        <f>IFERROR(VLOOKUP(Tabla1[[#This Row],[FECHA]],'RECAUDOS DE RESOLUCIONES'!A:D,3,FALSE),0)</f>
        <v>0</v>
      </c>
      <c r="Q328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289" s="9">
        <f>Tabla1[V. COMPARENDOS]-(Tabla1[V. EXONERACIONES]+Tabla1[[#This Row],[V. SIMIT CON RESOLUCION]]+Tabla1[[#This Row],[V. SIMIT SIN RESOLUCION]]+Tabla1[[#This Row],[V. RECAUDOS COMPARENDOS]]+Tabla1[[#This Row],[V. RECAUDOS RESOLUCIONES]])</f>
        <v>142827</v>
      </c>
      <c r="S3289" s="11">
        <f>IFERROR(VLOOKUP(Tabla1[[#This Row],[FECHA]],'RECAUDOS LOCALES'!A:D,4,FALSE),0)</f>
        <v>7</v>
      </c>
      <c r="T3289" s="9">
        <f>IFERROR(VLOOKUP(Tabla1[[#This Row],[FECHA]],'RECAUDOS LOCALES'!A:D,3,FALSE),0)</f>
        <v>969183</v>
      </c>
      <c r="U3289" s="11">
        <f>IFERROR(VLOOKUP(Tabla1[[#This Row],[FECHA]],'RECAUDOS EXTERNOS'!A:D,4,FALSE),0)</f>
        <v>7</v>
      </c>
      <c r="V3289" s="9">
        <f>IFERROR(VLOOKUP(Tabla1[[#This Row],[FECHA]],'RECAUDOS EXTERNOS'!A:D,3,FALSE),0)</f>
        <v>1339739</v>
      </c>
    </row>
    <row r="3290" spans="1:22" x14ac:dyDescent="0.25">
      <c r="A3290" s="1">
        <v>40849</v>
      </c>
      <c r="B3290" s="3" t="s">
        <v>3</v>
      </c>
      <c r="C3290" s="2">
        <v>40848</v>
      </c>
      <c r="D3290" s="5">
        <f>YEAR(Tabla1[[#This Row],[FECHA]])</f>
        <v>2011</v>
      </c>
      <c r="E3290" s="5">
        <f>IFERROR(VLOOKUP(Tabla1[[#This Row],[FECHA]],'COMPARENDOS TOTALES'!A:D,4,FALSE),0)</f>
        <v>4</v>
      </c>
      <c r="F3290" s="9">
        <f>IFERROR(VLOOKUP(Tabla1[[#This Row],[FECHA]],'COMPARENDOS TOTALES'!A:D,3,FALSE),0)</f>
        <v>1606800</v>
      </c>
      <c r="G3290" s="5">
        <f>IFERROR(VLOOKUP(Tabla1[[#This Row],[FECHA]],EXONERACIONES!A:D,4,FALSE),0)</f>
        <v>0</v>
      </c>
      <c r="H3290" s="9">
        <f>IFERROR(VLOOKUP(Tabla1[[#This Row],[FECHA]],EXONERACIONES!A:D,3,FALSE),0)</f>
        <v>0</v>
      </c>
      <c r="I3290" s="5">
        <f>IFERROR(VLOOKUP(Tabla1[[#This Row],[FECHA]],'SIMIT CON RES'!A:D,4,FALSE),0)</f>
        <v>4</v>
      </c>
      <c r="J3290" s="9">
        <f>IFERROR(VLOOKUP(Tabla1[[#This Row],[FECHA]],'SIMIT CON RES'!A:D,3,FALSE),0)</f>
        <v>1606800</v>
      </c>
      <c r="K3290">
        <f>IFERROR(VLOOKUP(Tabla1[[#This Row],[FECHA]],'SIMIT SIN RES'!A:D,4,FALSE),0)</f>
        <v>0</v>
      </c>
      <c r="L3290" s="9">
        <f>IFERROR(VLOOKUP(Tabla1[[#This Row],[FECHA]],'SIMIT SIN RES'!A:D,3,FALSE),0)</f>
        <v>0</v>
      </c>
      <c r="M3290" s="5">
        <f>IFERROR(VLOOKUP(Tabla1[[#This Row],[FECHA]],'RECAUDOS DE COMPARENDOS'!A:D,4,FALSE),0)</f>
        <v>0</v>
      </c>
      <c r="N3290" s="9">
        <f>IFERROR(VLOOKUP(Tabla1[[#This Row],[FECHA]],'RECAUDOS DE COMPARENDOS'!A:D,3,FALSE),0)</f>
        <v>0</v>
      </c>
      <c r="O3290" s="5">
        <f>IFERROR(VLOOKUP(Tabla1[[#This Row],[FECHA]],'RECAUDOS DE RESOLUCIONES'!A:D,4,FALSE),0)</f>
        <v>0</v>
      </c>
      <c r="P3290" s="9">
        <f>IFERROR(VLOOKUP(Tabla1[[#This Row],[FECHA]],'RECAUDOS DE RESOLUCIONES'!A:D,3,FALSE),0)</f>
        <v>0</v>
      </c>
      <c r="Q329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29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290" s="11">
        <f>IFERROR(VLOOKUP(Tabla1[[#This Row],[FECHA]],'RECAUDOS LOCALES'!A:D,4,FALSE),0)</f>
        <v>1</v>
      </c>
      <c r="T3290" s="9">
        <f>IFERROR(VLOOKUP(Tabla1[[#This Row],[FECHA]],'RECAUDOS LOCALES'!A:D,3,FALSE),0)</f>
        <v>124225</v>
      </c>
      <c r="U3290" s="11">
        <f>IFERROR(VLOOKUP(Tabla1[[#This Row],[FECHA]],'RECAUDOS EXTERNOS'!A:D,4,FALSE),0)</f>
        <v>1</v>
      </c>
      <c r="V3290" s="9">
        <f>IFERROR(VLOOKUP(Tabla1[[#This Row],[FECHA]],'RECAUDOS EXTERNOS'!A:D,3,FALSE),0)</f>
        <v>227611</v>
      </c>
    </row>
    <row r="3291" spans="1:22" x14ac:dyDescent="0.25">
      <c r="A3291" s="1">
        <v>40850</v>
      </c>
      <c r="B3291" s="3" t="s">
        <v>6</v>
      </c>
      <c r="C3291" s="2">
        <v>40848</v>
      </c>
      <c r="D3291" s="5">
        <f>YEAR(Tabla1[[#This Row],[FECHA]])</f>
        <v>2011</v>
      </c>
      <c r="E3291" s="5">
        <f>IFERROR(VLOOKUP(Tabla1[[#This Row],[FECHA]],'COMPARENDOS TOTALES'!A:D,4,FALSE),0)</f>
        <v>7</v>
      </c>
      <c r="F3291" s="9">
        <f>IFERROR(VLOOKUP(Tabla1[[#This Row],[FECHA]],'COMPARENDOS TOTALES'!A:D,3,FALSE),0)</f>
        <v>2553027</v>
      </c>
      <c r="G3291" s="5">
        <f>IFERROR(VLOOKUP(Tabla1[[#This Row],[FECHA]],EXONERACIONES!A:D,4,FALSE),0)</f>
        <v>0</v>
      </c>
      <c r="H3291" s="9">
        <f>IFERROR(VLOOKUP(Tabla1[[#This Row],[FECHA]],EXONERACIONES!A:D,3,FALSE),0)</f>
        <v>0</v>
      </c>
      <c r="I3291" s="5">
        <f>IFERROR(VLOOKUP(Tabla1[[#This Row],[FECHA]],'SIMIT CON RES'!A:D,4,FALSE),0)</f>
        <v>6</v>
      </c>
      <c r="J3291" s="9">
        <f>IFERROR(VLOOKUP(Tabla1[[#This Row],[FECHA]],'SIMIT CON RES'!A:D,3,FALSE),0)</f>
        <v>2017427</v>
      </c>
      <c r="K3291">
        <f>IFERROR(VLOOKUP(Tabla1[[#This Row],[FECHA]],'SIMIT SIN RES'!A:D,4,FALSE),0)</f>
        <v>0</v>
      </c>
      <c r="L3291" s="9">
        <f>IFERROR(VLOOKUP(Tabla1[[#This Row],[FECHA]],'SIMIT SIN RES'!A:D,3,FALSE),0)</f>
        <v>0</v>
      </c>
      <c r="M3291" s="5">
        <f>IFERROR(VLOOKUP(Tabla1[[#This Row],[FECHA]],'RECAUDOS DE COMPARENDOS'!A:D,4,FALSE),0)</f>
        <v>0</v>
      </c>
      <c r="N3291" s="9">
        <f>IFERROR(VLOOKUP(Tabla1[[#This Row],[FECHA]],'RECAUDOS DE COMPARENDOS'!A:D,3,FALSE),0)</f>
        <v>0</v>
      </c>
      <c r="O3291" s="5">
        <f>IFERROR(VLOOKUP(Tabla1[[#This Row],[FECHA]],'RECAUDOS DE RESOLUCIONES'!A:D,4,FALSE),0)</f>
        <v>0</v>
      </c>
      <c r="P3291" s="9">
        <f>IFERROR(VLOOKUP(Tabla1[[#This Row],[FECHA]],'RECAUDOS DE RESOLUCIONES'!A:D,3,FALSE),0)</f>
        <v>0</v>
      </c>
      <c r="Q329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291" s="9">
        <f>Tabla1[V. COMPARENDOS]-(Tabla1[V. EXONERACIONES]+Tabla1[[#This Row],[V. SIMIT CON RESOLUCION]]+Tabla1[[#This Row],[V. SIMIT SIN RESOLUCION]]+Tabla1[[#This Row],[V. RECAUDOS COMPARENDOS]]+Tabla1[[#This Row],[V. RECAUDOS RESOLUCIONES]])</f>
        <v>535600</v>
      </c>
      <c r="S3291" s="11">
        <f>IFERROR(VLOOKUP(Tabla1[[#This Row],[FECHA]],'RECAUDOS LOCALES'!A:D,4,FALSE),0)</f>
        <v>3</v>
      </c>
      <c r="T3291" s="9">
        <f>IFERROR(VLOOKUP(Tabla1[[#This Row],[FECHA]],'RECAUDOS LOCALES'!A:D,3,FALSE),0)</f>
        <v>447638</v>
      </c>
      <c r="U3291" s="11">
        <f>IFERROR(VLOOKUP(Tabla1[[#This Row],[FECHA]],'RECAUDOS EXTERNOS'!A:D,4,FALSE),0)</f>
        <v>4</v>
      </c>
      <c r="V3291" s="9">
        <f>IFERROR(VLOOKUP(Tabla1[[#This Row],[FECHA]],'RECAUDOS EXTERNOS'!A:D,3,FALSE),0)</f>
        <v>1066224</v>
      </c>
    </row>
    <row r="3292" spans="1:22" x14ac:dyDescent="0.25">
      <c r="A3292" s="1">
        <v>40851</v>
      </c>
      <c r="B3292" s="3" t="s">
        <v>0</v>
      </c>
      <c r="C3292" s="2">
        <v>40848</v>
      </c>
      <c r="D3292" s="5">
        <f>YEAR(Tabla1[[#This Row],[FECHA]])</f>
        <v>2011</v>
      </c>
      <c r="E3292" s="5">
        <f>IFERROR(VLOOKUP(Tabla1[[#This Row],[FECHA]],'COMPARENDOS TOTALES'!A:D,4,FALSE),0)</f>
        <v>6</v>
      </c>
      <c r="F3292" s="9">
        <f>IFERROR(VLOOKUP(Tabla1[[#This Row],[FECHA]],'COMPARENDOS TOTALES'!A:D,3,FALSE),0)</f>
        <v>2963654</v>
      </c>
      <c r="G3292" s="5">
        <f>IFERROR(VLOOKUP(Tabla1[[#This Row],[FECHA]],EXONERACIONES!A:D,4,FALSE),0)</f>
        <v>0</v>
      </c>
      <c r="H3292" s="9">
        <f>IFERROR(VLOOKUP(Tabla1[[#This Row],[FECHA]],EXONERACIONES!A:D,3,FALSE),0)</f>
        <v>0</v>
      </c>
      <c r="I3292" s="5">
        <f>IFERROR(VLOOKUP(Tabla1[[#This Row],[FECHA]],'SIMIT CON RES'!A:D,4,FALSE),0)</f>
        <v>6</v>
      </c>
      <c r="J3292" s="9">
        <f>IFERROR(VLOOKUP(Tabla1[[#This Row],[FECHA]],'SIMIT CON RES'!A:D,3,FALSE),0)</f>
        <v>2963654</v>
      </c>
      <c r="K3292">
        <f>IFERROR(VLOOKUP(Tabla1[[#This Row],[FECHA]],'SIMIT SIN RES'!A:D,4,FALSE),0)</f>
        <v>0</v>
      </c>
      <c r="L3292" s="9">
        <f>IFERROR(VLOOKUP(Tabla1[[#This Row],[FECHA]],'SIMIT SIN RES'!A:D,3,FALSE),0)</f>
        <v>0</v>
      </c>
      <c r="M3292" s="5">
        <f>IFERROR(VLOOKUP(Tabla1[[#This Row],[FECHA]],'RECAUDOS DE COMPARENDOS'!A:D,4,FALSE),0)</f>
        <v>0</v>
      </c>
      <c r="N3292" s="9">
        <f>IFERROR(VLOOKUP(Tabla1[[#This Row],[FECHA]],'RECAUDOS DE COMPARENDOS'!A:D,3,FALSE),0)</f>
        <v>0</v>
      </c>
      <c r="O3292" s="5">
        <f>IFERROR(VLOOKUP(Tabla1[[#This Row],[FECHA]],'RECAUDOS DE RESOLUCIONES'!A:D,4,FALSE),0)</f>
        <v>0</v>
      </c>
      <c r="P3292" s="9">
        <f>IFERROR(VLOOKUP(Tabla1[[#This Row],[FECHA]],'RECAUDOS DE RESOLUCIONES'!A:D,3,FALSE),0)</f>
        <v>0</v>
      </c>
      <c r="Q329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29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292" s="11">
        <f>IFERROR(VLOOKUP(Tabla1[[#This Row],[FECHA]],'RECAUDOS LOCALES'!A:D,4,FALSE),0)</f>
        <v>3</v>
      </c>
      <c r="T3292" s="9">
        <f>IFERROR(VLOOKUP(Tabla1[[#This Row],[FECHA]],'RECAUDOS LOCALES'!A:D,3,FALSE),0)</f>
        <v>456450</v>
      </c>
      <c r="U3292" s="11">
        <f>IFERROR(VLOOKUP(Tabla1[[#This Row],[FECHA]],'RECAUDOS EXTERNOS'!A:D,4,FALSE),0)</f>
        <v>2</v>
      </c>
      <c r="V3292" s="9">
        <f>IFERROR(VLOOKUP(Tabla1[[#This Row],[FECHA]],'RECAUDOS EXTERNOS'!A:D,3,FALSE),0)</f>
        <v>306390</v>
      </c>
    </row>
    <row r="3293" spans="1:22" x14ac:dyDescent="0.25">
      <c r="A3293" s="1">
        <v>40852</v>
      </c>
      <c r="B3293" s="3" t="s">
        <v>5</v>
      </c>
      <c r="C3293" s="2">
        <v>40848</v>
      </c>
      <c r="D3293" s="5">
        <f>YEAR(Tabla1[[#This Row],[FECHA]])</f>
        <v>2011</v>
      </c>
      <c r="E3293" s="5">
        <f>IFERROR(VLOOKUP(Tabla1[[#This Row],[FECHA]],'COMPARENDOS TOTALES'!A:D,4,FALSE),0)</f>
        <v>4</v>
      </c>
      <c r="F3293" s="9">
        <f>IFERROR(VLOOKUP(Tabla1[[#This Row],[FECHA]],'COMPARENDOS TOTALES'!A:D,3,FALSE),0)</f>
        <v>2285227</v>
      </c>
      <c r="G3293" s="5">
        <f>IFERROR(VLOOKUP(Tabla1[[#This Row],[FECHA]],EXONERACIONES!A:D,4,FALSE),0)</f>
        <v>0</v>
      </c>
      <c r="H3293" s="9">
        <f>IFERROR(VLOOKUP(Tabla1[[#This Row],[FECHA]],EXONERACIONES!A:D,3,FALSE),0)</f>
        <v>0</v>
      </c>
      <c r="I3293" s="5">
        <f>IFERROR(VLOOKUP(Tabla1[[#This Row],[FECHA]],'SIMIT CON RES'!A:D,4,FALSE),0)</f>
        <v>4</v>
      </c>
      <c r="J3293" s="9">
        <f>IFERROR(VLOOKUP(Tabla1[[#This Row],[FECHA]],'SIMIT CON RES'!A:D,3,FALSE),0)</f>
        <v>2285227</v>
      </c>
      <c r="K3293">
        <f>IFERROR(VLOOKUP(Tabla1[[#This Row],[FECHA]],'SIMIT SIN RES'!A:D,4,FALSE),0)</f>
        <v>0</v>
      </c>
      <c r="L3293" s="9">
        <f>IFERROR(VLOOKUP(Tabla1[[#This Row],[FECHA]],'SIMIT SIN RES'!A:D,3,FALSE),0)</f>
        <v>0</v>
      </c>
      <c r="M3293" s="5">
        <f>IFERROR(VLOOKUP(Tabla1[[#This Row],[FECHA]],'RECAUDOS DE COMPARENDOS'!A:D,4,FALSE),0)</f>
        <v>0</v>
      </c>
      <c r="N3293" s="9">
        <f>IFERROR(VLOOKUP(Tabla1[[#This Row],[FECHA]],'RECAUDOS DE COMPARENDOS'!A:D,3,FALSE),0)</f>
        <v>0</v>
      </c>
      <c r="O3293" s="5">
        <f>IFERROR(VLOOKUP(Tabla1[[#This Row],[FECHA]],'RECAUDOS DE RESOLUCIONES'!A:D,4,FALSE),0)</f>
        <v>0</v>
      </c>
      <c r="P3293" s="9">
        <f>IFERROR(VLOOKUP(Tabla1[[#This Row],[FECHA]],'RECAUDOS DE RESOLUCIONES'!A:D,3,FALSE),0)</f>
        <v>0</v>
      </c>
      <c r="Q329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29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293" s="11">
        <f>IFERROR(VLOOKUP(Tabla1[[#This Row],[FECHA]],'RECAUDOS LOCALES'!A:D,4,FALSE),0)</f>
        <v>0</v>
      </c>
      <c r="T3293" s="9">
        <f>IFERROR(VLOOKUP(Tabla1[[#This Row],[FECHA]],'RECAUDOS LOCALES'!A:D,3,FALSE),0)</f>
        <v>0</v>
      </c>
      <c r="U3293" s="11">
        <f>IFERROR(VLOOKUP(Tabla1[[#This Row],[FECHA]],'RECAUDOS EXTERNOS'!A:D,4,FALSE),0)</f>
        <v>0</v>
      </c>
      <c r="V3293" s="9">
        <f>IFERROR(VLOOKUP(Tabla1[[#This Row],[FECHA]],'RECAUDOS EXTERNOS'!A:D,3,FALSE),0)</f>
        <v>0</v>
      </c>
    </row>
    <row r="3294" spans="1:22" x14ac:dyDescent="0.25">
      <c r="A3294" s="1">
        <v>40853</v>
      </c>
      <c r="B3294" s="3" t="s">
        <v>4</v>
      </c>
      <c r="C3294" s="2">
        <v>40848</v>
      </c>
      <c r="D3294" s="5">
        <f>YEAR(Tabla1[[#This Row],[FECHA]])</f>
        <v>2011</v>
      </c>
      <c r="E3294" s="5">
        <f>IFERROR(VLOOKUP(Tabla1[[#This Row],[FECHA]],'COMPARENDOS TOTALES'!A:D,4,FALSE),0)</f>
        <v>20</v>
      </c>
      <c r="F3294" s="9">
        <f>IFERROR(VLOOKUP(Tabla1[[#This Row],[FECHA]],'COMPARENDOS TOTALES'!A:D,3,FALSE),0)</f>
        <v>9694362</v>
      </c>
      <c r="G3294" s="5">
        <f>IFERROR(VLOOKUP(Tabla1[[#This Row],[FECHA]],EXONERACIONES!A:D,4,FALSE),0)</f>
        <v>1</v>
      </c>
      <c r="H3294" s="9">
        <f>IFERROR(VLOOKUP(Tabla1[[#This Row],[FECHA]],EXONERACIONES!A:D,3,FALSE),0)</f>
        <v>267800</v>
      </c>
      <c r="I3294" s="5">
        <f>IFERROR(VLOOKUP(Tabla1[[#This Row],[FECHA]],'SIMIT CON RES'!A:D,4,FALSE),0)</f>
        <v>12</v>
      </c>
      <c r="J3294" s="9">
        <f>IFERROR(VLOOKUP(Tabla1[[#This Row],[FECHA]],'SIMIT CON RES'!A:D,3,FALSE),0)</f>
        <v>6337935</v>
      </c>
      <c r="K3294">
        <f>IFERROR(VLOOKUP(Tabla1[[#This Row],[FECHA]],'SIMIT SIN RES'!A:D,4,FALSE),0)</f>
        <v>0</v>
      </c>
      <c r="L3294" s="9">
        <f>IFERROR(VLOOKUP(Tabla1[[#This Row],[FECHA]],'SIMIT SIN RES'!A:D,3,FALSE),0)</f>
        <v>0</v>
      </c>
      <c r="M3294" s="5">
        <f>IFERROR(VLOOKUP(Tabla1[[#This Row],[FECHA]],'RECAUDOS DE COMPARENDOS'!A:D,4,FALSE),0)</f>
        <v>3</v>
      </c>
      <c r="N3294" s="9">
        <f>IFERROR(VLOOKUP(Tabla1[[#This Row],[FECHA]],'RECAUDOS DE COMPARENDOS'!A:D,3,FALSE),0)</f>
        <v>1339000</v>
      </c>
      <c r="O3294" s="5">
        <f>IFERROR(VLOOKUP(Tabla1[[#This Row],[FECHA]],'RECAUDOS DE RESOLUCIONES'!A:D,4,FALSE),0)</f>
        <v>0</v>
      </c>
      <c r="P3294" s="9">
        <f>IFERROR(VLOOKUP(Tabla1[[#This Row],[FECHA]],'RECAUDOS DE RESOLUCIONES'!A:D,3,FALSE),0)</f>
        <v>0</v>
      </c>
      <c r="Q329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3294" s="9">
        <f>Tabla1[V. COMPARENDOS]-(Tabla1[V. EXONERACIONES]+Tabla1[[#This Row],[V. SIMIT CON RESOLUCION]]+Tabla1[[#This Row],[V. SIMIT SIN RESOLUCION]]+Tabla1[[#This Row],[V. RECAUDOS COMPARENDOS]]+Tabla1[[#This Row],[V. RECAUDOS RESOLUCIONES]])</f>
        <v>1749627</v>
      </c>
      <c r="S3294" s="11">
        <f>IFERROR(VLOOKUP(Tabla1[[#This Row],[FECHA]],'RECAUDOS LOCALES'!A:D,4,FALSE),0)</f>
        <v>0</v>
      </c>
      <c r="T3294" s="9">
        <f>IFERROR(VLOOKUP(Tabla1[[#This Row],[FECHA]],'RECAUDOS LOCALES'!A:D,3,FALSE),0)</f>
        <v>0</v>
      </c>
      <c r="U3294" s="11">
        <f>IFERROR(VLOOKUP(Tabla1[[#This Row],[FECHA]],'RECAUDOS EXTERNOS'!A:D,4,FALSE),0)</f>
        <v>0</v>
      </c>
      <c r="V3294" s="9">
        <f>IFERROR(VLOOKUP(Tabla1[[#This Row],[FECHA]],'RECAUDOS EXTERNOS'!A:D,3,FALSE),0)</f>
        <v>0</v>
      </c>
    </row>
    <row r="3295" spans="1:22" x14ac:dyDescent="0.25">
      <c r="A3295" s="1">
        <v>40854</v>
      </c>
      <c r="B3295" s="3" t="s">
        <v>1</v>
      </c>
      <c r="C3295" s="2">
        <v>40848</v>
      </c>
      <c r="D3295" s="5">
        <f>YEAR(Tabla1[[#This Row],[FECHA]])</f>
        <v>2011</v>
      </c>
      <c r="E3295" s="5">
        <f>IFERROR(VLOOKUP(Tabla1[[#This Row],[FECHA]],'COMPARENDOS TOTALES'!A:D,4,FALSE),0)</f>
        <v>7</v>
      </c>
      <c r="F3295" s="9">
        <f>IFERROR(VLOOKUP(Tabla1[[#This Row],[FECHA]],'COMPARENDOS TOTALES'!A:D,3,FALSE),0)</f>
        <v>3088627</v>
      </c>
      <c r="G3295" s="5">
        <f>IFERROR(VLOOKUP(Tabla1[[#This Row],[FECHA]],EXONERACIONES!A:D,4,FALSE),0)</f>
        <v>0</v>
      </c>
      <c r="H3295" s="9">
        <f>IFERROR(VLOOKUP(Tabla1[[#This Row],[FECHA]],EXONERACIONES!A:D,3,FALSE),0)</f>
        <v>0</v>
      </c>
      <c r="I3295" s="5">
        <f>IFERROR(VLOOKUP(Tabla1[[#This Row],[FECHA]],'SIMIT CON RES'!A:D,4,FALSE),0)</f>
        <v>3</v>
      </c>
      <c r="J3295" s="9">
        <f>IFERROR(VLOOKUP(Tabla1[[#This Row],[FECHA]],'SIMIT CON RES'!A:D,3,FALSE),0)</f>
        <v>1606800</v>
      </c>
      <c r="K3295">
        <f>IFERROR(VLOOKUP(Tabla1[[#This Row],[FECHA]],'SIMIT SIN RES'!A:D,4,FALSE),0)</f>
        <v>0</v>
      </c>
      <c r="L3295" s="9">
        <f>IFERROR(VLOOKUP(Tabla1[[#This Row],[FECHA]],'SIMIT SIN RES'!A:D,3,FALSE),0)</f>
        <v>0</v>
      </c>
      <c r="M3295" s="5">
        <f>IFERROR(VLOOKUP(Tabla1[[#This Row],[FECHA]],'RECAUDOS DE COMPARENDOS'!A:D,4,FALSE),0)</f>
        <v>2</v>
      </c>
      <c r="N3295" s="9">
        <f>IFERROR(VLOOKUP(Tabla1[[#This Row],[FECHA]],'RECAUDOS DE COMPARENDOS'!A:D,3,FALSE),0)</f>
        <v>535600</v>
      </c>
      <c r="O3295" s="5">
        <f>IFERROR(VLOOKUP(Tabla1[[#This Row],[FECHA]],'RECAUDOS DE RESOLUCIONES'!A:D,4,FALSE),0)</f>
        <v>0</v>
      </c>
      <c r="P3295" s="9">
        <f>IFERROR(VLOOKUP(Tabla1[[#This Row],[FECHA]],'RECAUDOS DE RESOLUCIONES'!A:D,3,FALSE),0)</f>
        <v>0</v>
      </c>
      <c r="Q329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3295" s="9">
        <f>Tabla1[V. COMPARENDOS]-(Tabla1[V. EXONERACIONES]+Tabla1[[#This Row],[V. SIMIT CON RESOLUCION]]+Tabla1[[#This Row],[V. SIMIT SIN RESOLUCION]]+Tabla1[[#This Row],[V. RECAUDOS COMPARENDOS]]+Tabla1[[#This Row],[V. RECAUDOS RESOLUCIONES]])</f>
        <v>946227</v>
      </c>
      <c r="S3295" s="11">
        <f>IFERROR(VLOOKUP(Tabla1[[#This Row],[FECHA]],'RECAUDOS LOCALES'!A:D,4,FALSE),0)</f>
        <v>0</v>
      </c>
      <c r="T3295" s="9">
        <f>IFERROR(VLOOKUP(Tabla1[[#This Row],[FECHA]],'RECAUDOS LOCALES'!A:D,3,FALSE),0)</f>
        <v>0</v>
      </c>
      <c r="U3295" s="11">
        <f>IFERROR(VLOOKUP(Tabla1[[#This Row],[FECHA]],'RECAUDOS EXTERNOS'!A:D,4,FALSE),0)</f>
        <v>0</v>
      </c>
      <c r="V3295" s="9">
        <f>IFERROR(VLOOKUP(Tabla1[[#This Row],[FECHA]],'RECAUDOS EXTERNOS'!A:D,3,FALSE),0)</f>
        <v>0</v>
      </c>
    </row>
    <row r="3296" spans="1:22" x14ac:dyDescent="0.25">
      <c r="A3296" s="1">
        <v>40855</v>
      </c>
      <c r="B3296" s="3" t="s">
        <v>2</v>
      </c>
      <c r="C3296" s="2">
        <v>40848</v>
      </c>
      <c r="D3296" s="5">
        <f>YEAR(Tabla1[[#This Row],[FECHA]])</f>
        <v>2011</v>
      </c>
      <c r="E3296" s="5">
        <f>IFERROR(VLOOKUP(Tabla1[[#This Row],[FECHA]],'COMPARENDOS TOTALES'!A:D,4,FALSE),0)</f>
        <v>3</v>
      </c>
      <c r="F3296" s="9">
        <f>IFERROR(VLOOKUP(Tabla1[[#This Row],[FECHA]],'COMPARENDOS TOTALES'!A:D,3,FALSE),0)</f>
        <v>2142400</v>
      </c>
      <c r="G3296" s="5">
        <f>IFERROR(VLOOKUP(Tabla1[[#This Row],[FECHA]],EXONERACIONES!A:D,4,FALSE),0)</f>
        <v>1</v>
      </c>
      <c r="H3296" s="9">
        <f>IFERROR(VLOOKUP(Tabla1[[#This Row],[FECHA]],EXONERACIONES!A:D,3,FALSE),0)</f>
        <v>803400</v>
      </c>
      <c r="I3296" s="5">
        <f>IFERROR(VLOOKUP(Tabla1[[#This Row],[FECHA]],'SIMIT CON RES'!A:D,4,FALSE),0)</f>
        <v>2</v>
      </c>
      <c r="J3296" s="9">
        <f>IFERROR(VLOOKUP(Tabla1[[#This Row],[FECHA]],'SIMIT CON RES'!A:D,3,FALSE),0)</f>
        <v>1339000</v>
      </c>
      <c r="K3296">
        <f>IFERROR(VLOOKUP(Tabla1[[#This Row],[FECHA]],'SIMIT SIN RES'!A:D,4,FALSE),0)</f>
        <v>0</v>
      </c>
      <c r="L3296" s="9">
        <f>IFERROR(VLOOKUP(Tabla1[[#This Row],[FECHA]],'SIMIT SIN RES'!A:D,3,FALSE),0)</f>
        <v>0</v>
      </c>
      <c r="M3296" s="5">
        <f>IFERROR(VLOOKUP(Tabla1[[#This Row],[FECHA]],'RECAUDOS DE COMPARENDOS'!A:D,4,FALSE),0)</f>
        <v>0</v>
      </c>
      <c r="N3296" s="9">
        <f>IFERROR(VLOOKUP(Tabla1[[#This Row],[FECHA]],'RECAUDOS DE COMPARENDOS'!A:D,3,FALSE),0)</f>
        <v>0</v>
      </c>
      <c r="O3296" s="5">
        <f>IFERROR(VLOOKUP(Tabla1[[#This Row],[FECHA]],'RECAUDOS DE RESOLUCIONES'!A:D,4,FALSE),0)</f>
        <v>0</v>
      </c>
      <c r="P3296" s="9">
        <f>IFERROR(VLOOKUP(Tabla1[[#This Row],[FECHA]],'RECAUDOS DE RESOLUCIONES'!A:D,3,FALSE),0)</f>
        <v>0</v>
      </c>
      <c r="Q329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29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296" s="11">
        <f>IFERROR(VLOOKUP(Tabla1[[#This Row],[FECHA]],'RECAUDOS LOCALES'!A:D,4,FALSE),0)</f>
        <v>1</v>
      </c>
      <c r="T3296" s="9">
        <f>IFERROR(VLOOKUP(Tabla1[[#This Row],[FECHA]],'RECAUDOS LOCALES'!A:D,3,FALSE),0)</f>
        <v>133900</v>
      </c>
      <c r="U3296" s="11">
        <f>IFERROR(VLOOKUP(Tabla1[[#This Row],[FECHA]],'RECAUDOS EXTERNOS'!A:D,4,FALSE),0)</f>
        <v>4</v>
      </c>
      <c r="V3296" s="9">
        <f>IFERROR(VLOOKUP(Tabla1[[#This Row],[FECHA]],'RECAUDOS EXTERNOS'!A:D,3,FALSE),0)</f>
        <v>1350885</v>
      </c>
    </row>
    <row r="3297" spans="1:22" x14ac:dyDescent="0.25">
      <c r="A3297" s="1">
        <v>40856</v>
      </c>
      <c r="B3297" s="3" t="s">
        <v>3</v>
      </c>
      <c r="C3297" s="2">
        <v>40848</v>
      </c>
      <c r="D3297" s="5">
        <f>YEAR(Tabla1[[#This Row],[FECHA]])</f>
        <v>2011</v>
      </c>
      <c r="E3297" s="5">
        <f>IFERROR(VLOOKUP(Tabla1[[#This Row],[FECHA]],'COMPARENDOS TOTALES'!A:D,4,FALSE),0)</f>
        <v>1</v>
      </c>
      <c r="F3297" s="9">
        <f>IFERROR(VLOOKUP(Tabla1[[#This Row],[FECHA]],'COMPARENDOS TOTALES'!A:D,3,FALSE),0)</f>
        <v>267800</v>
      </c>
      <c r="G3297" s="5">
        <f>IFERROR(VLOOKUP(Tabla1[[#This Row],[FECHA]],EXONERACIONES!A:D,4,FALSE),0)</f>
        <v>0</v>
      </c>
      <c r="H3297" s="9">
        <f>IFERROR(VLOOKUP(Tabla1[[#This Row],[FECHA]],EXONERACIONES!A:D,3,FALSE),0)</f>
        <v>0</v>
      </c>
      <c r="I3297" s="5">
        <f>IFERROR(VLOOKUP(Tabla1[[#This Row],[FECHA]],'SIMIT CON RES'!A:D,4,FALSE),0)</f>
        <v>0</v>
      </c>
      <c r="J3297" s="9">
        <f>IFERROR(VLOOKUP(Tabla1[[#This Row],[FECHA]],'SIMIT CON RES'!A:D,3,FALSE),0)</f>
        <v>0</v>
      </c>
      <c r="K3297">
        <f>IFERROR(VLOOKUP(Tabla1[[#This Row],[FECHA]],'SIMIT SIN RES'!A:D,4,FALSE),0)</f>
        <v>0</v>
      </c>
      <c r="L3297" s="9">
        <f>IFERROR(VLOOKUP(Tabla1[[#This Row],[FECHA]],'SIMIT SIN RES'!A:D,3,FALSE),0)</f>
        <v>0</v>
      </c>
      <c r="M3297" s="5">
        <f>IFERROR(VLOOKUP(Tabla1[[#This Row],[FECHA]],'RECAUDOS DE COMPARENDOS'!A:D,4,FALSE),0)</f>
        <v>1</v>
      </c>
      <c r="N3297" s="9">
        <f>IFERROR(VLOOKUP(Tabla1[[#This Row],[FECHA]],'RECAUDOS DE COMPARENDOS'!A:D,3,FALSE),0)</f>
        <v>267800</v>
      </c>
      <c r="O3297" s="5">
        <f>IFERROR(VLOOKUP(Tabla1[[#This Row],[FECHA]],'RECAUDOS DE RESOLUCIONES'!A:D,4,FALSE),0)</f>
        <v>0</v>
      </c>
      <c r="P3297" s="9">
        <f>IFERROR(VLOOKUP(Tabla1[[#This Row],[FECHA]],'RECAUDOS DE RESOLUCIONES'!A:D,3,FALSE),0)</f>
        <v>0</v>
      </c>
      <c r="Q329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29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297" s="11">
        <f>IFERROR(VLOOKUP(Tabla1[[#This Row],[FECHA]],'RECAUDOS LOCALES'!A:D,4,FALSE),0)</f>
        <v>4</v>
      </c>
      <c r="T3297" s="9">
        <f>IFERROR(VLOOKUP(Tabla1[[#This Row],[FECHA]],'RECAUDOS LOCALES'!A:D,3,FALSE),0)</f>
        <v>860875</v>
      </c>
      <c r="U3297" s="11">
        <f>IFERROR(VLOOKUP(Tabla1[[#This Row],[FECHA]],'RECAUDOS EXTERNOS'!A:D,4,FALSE),0)</f>
        <v>2</v>
      </c>
      <c r="V3297" s="9">
        <f>IFERROR(VLOOKUP(Tabla1[[#This Row],[FECHA]],'RECAUDOS EXTERNOS'!A:D,3,FALSE),0)</f>
        <v>405775</v>
      </c>
    </row>
    <row r="3298" spans="1:22" x14ac:dyDescent="0.25">
      <c r="A3298" s="1">
        <v>40857</v>
      </c>
      <c r="B3298" s="3" t="s">
        <v>6</v>
      </c>
      <c r="C3298" s="2">
        <v>40848</v>
      </c>
      <c r="D3298" s="5">
        <f>YEAR(Tabla1[[#This Row],[FECHA]])</f>
        <v>2011</v>
      </c>
      <c r="E3298" s="5">
        <f>IFERROR(VLOOKUP(Tabla1[[#This Row],[FECHA]],'COMPARENDOS TOTALES'!A:D,4,FALSE),0)</f>
        <v>1</v>
      </c>
      <c r="F3298" s="9">
        <f>IFERROR(VLOOKUP(Tabla1[[#This Row],[FECHA]],'COMPARENDOS TOTALES'!A:D,3,FALSE),0)</f>
        <v>267800</v>
      </c>
      <c r="G3298" s="5">
        <f>IFERROR(VLOOKUP(Tabla1[[#This Row],[FECHA]],EXONERACIONES!A:D,4,FALSE),0)</f>
        <v>0</v>
      </c>
      <c r="H3298" s="9">
        <f>IFERROR(VLOOKUP(Tabla1[[#This Row],[FECHA]],EXONERACIONES!A:D,3,FALSE),0)</f>
        <v>0</v>
      </c>
      <c r="I3298" s="5">
        <f>IFERROR(VLOOKUP(Tabla1[[#This Row],[FECHA]],'SIMIT CON RES'!A:D,4,FALSE),0)</f>
        <v>0</v>
      </c>
      <c r="J3298" s="9">
        <f>IFERROR(VLOOKUP(Tabla1[[#This Row],[FECHA]],'SIMIT CON RES'!A:D,3,FALSE),0)</f>
        <v>0</v>
      </c>
      <c r="K3298">
        <f>IFERROR(VLOOKUP(Tabla1[[#This Row],[FECHA]],'SIMIT SIN RES'!A:D,4,FALSE),0)</f>
        <v>0</v>
      </c>
      <c r="L3298" s="9">
        <f>IFERROR(VLOOKUP(Tabla1[[#This Row],[FECHA]],'SIMIT SIN RES'!A:D,3,FALSE),0)</f>
        <v>0</v>
      </c>
      <c r="M3298" s="5">
        <f>IFERROR(VLOOKUP(Tabla1[[#This Row],[FECHA]],'RECAUDOS DE COMPARENDOS'!A:D,4,FALSE),0)</f>
        <v>0</v>
      </c>
      <c r="N3298" s="9">
        <f>IFERROR(VLOOKUP(Tabla1[[#This Row],[FECHA]],'RECAUDOS DE COMPARENDOS'!A:D,3,FALSE),0)</f>
        <v>0</v>
      </c>
      <c r="O3298" s="5">
        <f>IFERROR(VLOOKUP(Tabla1[[#This Row],[FECHA]],'RECAUDOS DE RESOLUCIONES'!A:D,4,FALSE),0)</f>
        <v>0</v>
      </c>
      <c r="P3298" s="9">
        <f>IFERROR(VLOOKUP(Tabla1[[#This Row],[FECHA]],'RECAUDOS DE RESOLUCIONES'!A:D,3,FALSE),0)</f>
        <v>0</v>
      </c>
      <c r="Q329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298" s="9">
        <f>Tabla1[V. COMPARENDOS]-(Tabla1[V. EXONERACIONES]+Tabla1[[#This Row],[V. SIMIT CON RESOLUCION]]+Tabla1[[#This Row],[V. SIMIT SIN RESOLUCION]]+Tabla1[[#This Row],[V. RECAUDOS COMPARENDOS]]+Tabla1[[#This Row],[V. RECAUDOS RESOLUCIONES]])</f>
        <v>267800</v>
      </c>
      <c r="S3298" s="11">
        <f>IFERROR(VLOOKUP(Tabla1[[#This Row],[FECHA]],'RECAUDOS LOCALES'!A:D,4,FALSE),0)</f>
        <v>0</v>
      </c>
      <c r="T3298" s="9">
        <f>IFERROR(VLOOKUP(Tabla1[[#This Row],[FECHA]],'RECAUDOS LOCALES'!A:D,3,FALSE),0)</f>
        <v>0</v>
      </c>
      <c r="U3298" s="11">
        <f>IFERROR(VLOOKUP(Tabla1[[#This Row],[FECHA]],'RECAUDOS EXTERNOS'!A:D,4,FALSE),0)</f>
        <v>6</v>
      </c>
      <c r="V3298" s="9">
        <f>IFERROR(VLOOKUP(Tabla1[[#This Row],[FECHA]],'RECAUDOS EXTERNOS'!A:D,3,FALSE),0)</f>
        <v>1056417</v>
      </c>
    </row>
    <row r="3299" spans="1:22" x14ac:dyDescent="0.25">
      <c r="A3299" s="1">
        <v>40858</v>
      </c>
      <c r="B3299" s="3" t="s">
        <v>0</v>
      </c>
      <c r="C3299" s="2">
        <v>40848</v>
      </c>
      <c r="D3299" s="5">
        <f>YEAR(Tabla1[[#This Row],[FECHA]])</f>
        <v>2011</v>
      </c>
      <c r="E3299" s="5">
        <f>IFERROR(VLOOKUP(Tabla1[[#This Row],[FECHA]],'COMPARENDOS TOTALES'!A:D,4,FALSE),0)</f>
        <v>0</v>
      </c>
      <c r="F3299" s="9">
        <f>IFERROR(VLOOKUP(Tabla1[[#This Row],[FECHA]],'COMPARENDOS TOTALES'!A:D,3,FALSE),0)</f>
        <v>0</v>
      </c>
      <c r="G3299" s="5">
        <f>IFERROR(VLOOKUP(Tabla1[[#This Row],[FECHA]],EXONERACIONES!A:D,4,FALSE),0)</f>
        <v>0</v>
      </c>
      <c r="H3299" s="9">
        <f>IFERROR(VLOOKUP(Tabla1[[#This Row],[FECHA]],EXONERACIONES!A:D,3,FALSE),0)</f>
        <v>0</v>
      </c>
      <c r="I3299" s="5">
        <f>IFERROR(VLOOKUP(Tabla1[[#This Row],[FECHA]],'SIMIT CON RES'!A:D,4,FALSE),0)</f>
        <v>0</v>
      </c>
      <c r="J3299" s="9">
        <f>IFERROR(VLOOKUP(Tabla1[[#This Row],[FECHA]],'SIMIT CON RES'!A:D,3,FALSE),0)</f>
        <v>0</v>
      </c>
      <c r="K3299">
        <f>IFERROR(VLOOKUP(Tabla1[[#This Row],[FECHA]],'SIMIT SIN RES'!A:D,4,FALSE),0)</f>
        <v>0</v>
      </c>
      <c r="L3299" s="9">
        <f>IFERROR(VLOOKUP(Tabla1[[#This Row],[FECHA]],'SIMIT SIN RES'!A:D,3,FALSE),0)</f>
        <v>0</v>
      </c>
      <c r="M3299" s="5">
        <f>IFERROR(VLOOKUP(Tabla1[[#This Row],[FECHA]],'RECAUDOS DE COMPARENDOS'!A:D,4,FALSE),0)</f>
        <v>0</v>
      </c>
      <c r="N3299" s="9">
        <f>IFERROR(VLOOKUP(Tabla1[[#This Row],[FECHA]],'RECAUDOS DE COMPARENDOS'!A:D,3,FALSE),0)</f>
        <v>0</v>
      </c>
      <c r="O3299" s="5">
        <f>IFERROR(VLOOKUP(Tabla1[[#This Row],[FECHA]],'RECAUDOS DE RESOLUCIONES'!A:D,4,FALSE),0)</f>
        <v>0</v>
      </c>
      <c r="P3299" s="9">
        <f>IFERROR(VLOOKUP(Tabla1[[#This Row],[FECHA]],'RECAUDOS DE RESOLUCIONES'!A:D,3,FALSE),0)</f>
        <v>0</v>
      </c>
      <c r="Q329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29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299" s="11">
        <f>IFERROR(VLOOKUP(Tabla1[[#This Row],[FECHA]],'RECAUDOS LOCALES'!A:D,4,FALSE),0)</f>
        <v>0</v>
      </c>
      <c r="T3299" s="9">
        <f>IFERROR(VLOOKUP(Tabla1[[#This Row],[FECHA]],'RECAUDOS LOCALES'!A:D,3,FALSE),0)</f>
        <v>0</v>
      </c>
      <c r="U3299" s="11">
        <f>IFERROR(VLOOKUP(Tabla1[[#This Row],[FECHA]],'RECAUDOS EXTERNOS'!A:D,4,FALSE),0)</f>
        <v>6</v>
      </c>
      <c r="V3299" s="9">
        <f>IFERROR(VLOOKUP(Tabla1[[#This Row],[FECHA]],'RECAUDOS EXTERNOS'!A:D,3,FALSE),0)</f>
        <v>1733018</v>
      </c>
    </row>
    <row r="3300" spans="1:22" x14ac:dyDescent="0.25">
      <c r="A3300" s="1">
        <v>40859</v>
      </c>
      <c r="B3300" s="3" t="s">
        <v>5</v>
      </c>
      <c r="C3300" s="2">
        <v>40848</v>
      </c>
      <c r="D3300" s="5">
        <f>YEAR(Tabla1[[#This Row],[FECHA]])</f>
        <v>2011</v>
      </c>
      <c r="E3300" s="5">
        <f>IFERROR(VLOOKUP(Tabla1[[#This Row],[FECHA]],'COMPARENDOS TOTALES'!A:D,4,FALSE),0)</f>
        <v>1</v>
      </c>
      <c r="F3300" s="9">
        <f>IFERROR(VLOOKUP(Tabla1[[#This Row],[FECHA]],'COMPARENDOS TOTALES'!A:D,3,FALSE),0)</f>
        <v>535600</v>
      </c>
      <c r="G3300" s="5">
        <f>IFERROR(VLOOKUP(Tabla1[[#This Row],[FECHA]],EXONERACIONES!A:D,4,FALSE),0)</f>
        <v>0</v>
      </c>
      <c r="H3300" s="9">
        <f>IFERROR(VLOOKUP(Tabla1[[#This Row],[FECHA]],EXONERACIONES!A:D,3,FALSE),0)</f>
        <v>0</v>
      </c>
      <c r="I3300" s="5">
        <f>IFERROR(VLOOKUP(Tabla1[[#This Row],[FECHA]],'SIMIT CON RES'!A:D,4,FALSE),0)</f>
        <v>0</v>
      </c>
      <c r="J3300" s="9">
        <f>IFERROR(VLOOKUP(Tabla1[[#This Row],[FECHA]],'SIMIT CON RES'!A:D,3,FALSE),0)</f>
        <v>0</v>
      </c>
      <c r="K3300">
        <f>IFERROR(VLOOKUP(Tabla1[[#This Row],[FECHA]],'SIMIT SIN RES'!A:D,4,FALSE),0)</f>
        <v>0</v>
      </c>
      <c r="L3300" s="9">
        <f>IFERROR(VLOOKUP(Tabla1[[#This Row],[FECHA]],'SIMIT SIN RES'!A:D,3,FALSE),0)</f>
        <v>0</v>
      </c>
      <c r="M3300" s="5">
        <f>IFERROR(VLOOKUP(Tabla1[[#This Row],[FECHA]],'RECAUDOS DE COMPARENDOS'!A:D,4,FALSE),0)</f>
        <v>0</v>
      </c>
      <c r="N3300" s="9">
        <f>IFERROR(VLOOKUP(Tabla1[[#This Row],[FECHA]],'RECAUDOS DE COMPARENDOS'!A:D,3,FALSE),0)</f>
        <v>0</v>
      </c>
      <c r="O3300" s="5">
        <f>IFERROR(VLOOKUP(Tabla1[[#This Row],[FECHA]],'RECAUDOS DE RESOLUCIONES'!A:D,4,FALSE),0)</f>
        <v>0</v>
      </c>
      <c r="P3300" s="9">
        <f>IFERROR(VLOOKUP(Tabla1[[#This Row],[FECHA]],'RECAUDOS DE RESOLUCIONES'!A:D,3,FALSE),0)</f>
        <v>0</v>
      </c>
      <c r="Q330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300" s="9">
        <f>Tabla1[V. COMPARENDOS]-(Tabla1[V. EXONERACIONES]+Tabla1[[#This Row],[V. SIMIT CON RESOLUCION]]+Tabla1[[#This Row],[V. SIMIT SIN RESOLUCION]]+Tabla1[[#This Row],[V. RECAUDOS COMPARENDOS]]+Tabla1[[#This Row],[V. RECAUDOS RESOLUCIONES]])</f>
        <v>535600</v>
      </c>
      <c r="S3300" s="11">
        <f>IFERROR(VLOOKUP(Tabla1[[#This Row],[FECHA]],'RECAUDOS LOCALES'!A:D,4,FALSE),0)</f>
        <v>0</v>
      </c>
      <c r="T3300" s="9">
        <f>IFERROR(VLOOKUP(Tabla1[[#This Row],[FECHA]],'RECAUDOS LOCALES'!A:D,3,FALSE),0)</f>
        <v>0</v>
      </c>
      <c r="U3300" s="11">
        <f>IFERROR(VLOOKUP(Tabla1[[#This Row],[FECHA]],'RECAUDOS EXTERNOS'!A:D,4,FALSE),0)</f>
        <v>0</v>
      </c>
      <c r="V3300" s="9">
        <f>IFERROR(VLOOKUP(Tabla1[[#This Row],[FECHA]],'RECAUDOS EXTERNOS'!A:D,3,FALSE),0)</f>
        <v>0</v>
      </c>
    </row>
    <row r="3301" spans="1:22" x14ac:dyDescent="0.25">
      <c r="A3301" s="1">
        <v>40860</v>
      </c>
      <c r="B3301" s="3" t="s">
        <v>4</v>
      </c>
      <c r="C3301" s="2">
        <v>40848</v>
      </c>
      <c r="D3301" s="5">
        <f>YEAR(Tabla1[[#This Row],[FECHA]])</f>
        <v>2011</v>
      </c>
      <c r="E3301" s="5">
        <f>IFERROR(VLOOKUP(Tabla1[[#This Row],[FECHA]],'COMPARENDOS TOTALES'!A:D,4,FALSE),0)</f>
        <v>2</v>
      </c>
      <c r="F3301" s="9">
        <f>IFERROR(VLOOKUP(Tabla1[[#This Row],[FECHA]],'COMPARENDOS TOTALES'!A:D,3,FALSE),0)</f>
        <v>803400</v>
      </c>
      <c r="G3301" s="5">
        <f>IFERROR(VLOOKUP(Tabla1[[#This Row],[FECHA]],EXONERACIONES!A:D,4,FALSE),0)</f>
        <v>0</v>
      </c>
      <c r="H3301" s="9">
        <f>IFERROR(VLOOKUP(Tabla1[[#This Row],[FECHA]],EXONERACIONES!A:D,3,FALSE),0)</f>
        <v>0</v>
      </c>
      <c r="I3301" s="5">
        <f>IFERROR(VLOOKUP(Tabla1[[#This Row],[FECHA]],'SIMIT CON RES'!A:D,4,FALSE),0)</f>
        <v>1</v>
      </c>
      <c r="J3301" s="9">
        <f>IFERROR(VLOOKUP(Tabla1[[#This Row],[FECHA]],'SIMIT CON RES'!A:D,3,FALSE),0)</f>
        <v>535600</v>
      </c>
      <c r="K3301">
        <f>IFERROR(VLOOKUP(Tabla1[[#This Row],[FECHA]],'SIMIT SIN RES'!A:D,4,FALSE),0)</f>
        <v>0</v>
      </c>
      <c r="L3301" s="9">
        <f>IFERROR(VLOOKUP(Tabla1[[#This Row],[FECHA]],'SIMIT SIN RES'!A:D,3,FALSE),0)</f>
        <v>0</v>
      </c>
      <c r="M3301" s="5">
        <f>IFERROR(VLOOKUP(Tabla1[[#This Row],[FECHA]],'RECAUDOS DE COMPARENDOS'!A:D,4,FALSE),0)</f>
        <v>0</v>
      </c>
      <c r="N3301" s="9">
        <f>IFERROR(VLOOKUP(Tabla1[[#This Row],[FECHA]],'RECAUDOS DE COMPARENDOS'!A:D,3,FALSE),0)</f>
        <v>0</v>
      </c>
      <c r="O3301" s="5">
        <f>IFERROR(VLOOKUP(Tabla1[[#This Row],[FECHA]],'RECAUDOS DE RESOLUCIONES'!A:D,4,FALSE),0)</f>
        <v>0</v>
      </c>
      <c r="P3301" s="9">
        <f>IFERROR(VLOOKUP(Tabla1[[#This Row],[FECHA]],'RECAUDOS DE RESOLUCIONES'!A:D,3,FALSE),0)</f>
        <v>0</v>
      </c>
      <c r="Q330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301" s="9">
        <f>Tabla1[V. COMPARENDOS]-(Tabla1[V. EXONERACIONES]+Tabla1[[#This Row],[V. SIMIT CON RESOLUCION]]+Tabla1[[#This Row],[V. SIMIT SIN RESOLUCION]]+Tabla1[[#This Row],[V. RECAUDOS COMPARENDOS]]+Tabla1[[#This Row],[V. RECAUDOS RESOLUCIONES]])</f>
        <v>267800</v>
      </c>
      <c r="S3301" s="11">
        <f>IFERROR(VLOOKUP(Tabla1[[#This Row],[FECHA]],'RECAUDOS LOCALES'!A:D,4,FALSE),0)</f>
        <v>0</v>
      </c>
      <c r="T3301" s="9">
        <f>IFERROR(VLOOKUP(Tabla1[[#This Row],[FECHA]],'RECAUDOS LOCALES'!A:D,3,FALSE),0)</f>
        <v>0</v>
      </c>
      <c r="U3301" s="11">
        <f>IFERROR(VLOOKUP(Tabla1[[#This Row],[FECHA]],'RECAUDOS EXTERNOS'!A:D,4,FALSE),0)</f>
        <v>0</v>
      </c>
      <c r="V3301" s="9">
        <f>IFERROR(VLOOKUP(Tabla1[[#This Row],[FECHA]],'RECAUDOS EXTERNOS'!A:D,3,FALSE),0)</f>
        <v>0</v>
      </c>
    </row>
    <row r="3302" spans="1:22" x14ac:dyDescent="0.25">
      <c r="A3302" s="1">
        <v>40861</v>
      </c>
      <c r="B3302" s="3" t="s">
        <v>1</v>
      </c>
      <c r="C3302" s="2">
        <v>40848</v>
      </c>
      <c r="D3302" s="5">
        <f>YEAR(Tabla1[[#This Row],[FECHA]])</f>
        <v>2011</v>
      </c>
      <c r="E3302" s="5">
        <f>IFERROR(VLOOKUP(Tabla1[[#This Row],[FECHA]],'COMPARENDOS TOTALES'!A:D,4,FALSE),0)</f>
        <v>0</v>
      </c>
      <c r="F3302" s="9">
        <f>IFERROR(VLOOKUP(Tabla1[[#This Row],[FECHA]],'COMPARENDOS TOTALES'!A:D,3,FALSE),0)</f>
        <v>0</v>
      </c>
      <c r="G3302" s="5">
        <f>IFERROR(VLOOKUP(Tabla1[[#This Row],[FECHA]],EXONERACIONES!A:D,4,FALSE),0)</f>
        <v>0</v>
      </c>
      <c r="H3302" s="9">
        <f>IFERROR(VLOOKUP(Tabla1[[#This Row],[FECHA]],EXONERACIONES!A:D,3,FALSE),0)</f>
        <v>0</v>
      </c>
      <c r="I3302" s="5">
        <f>IFERROR(VLOOKUP(Tabla1[[#This Row],[FECHA]],'SIMIT CON RES'!A:D,4,FALSE),0)</f>
        <v>0</v>
      </c>
      <c r="J3302" s="9">
        <f>IFERROR(VLOOKUP(Tabla1[[#This Row],[FECHA]],'SIMIT CON RES'!A:D,3,FALSE),0)</f>
        <v>0</v>
      </c>
      <c r="K3302">
        <f>IFERROR(VLOOKUP(Tabla1[[#This Row],[FECHA]],'SIMIT SIN RES'!A:D,4,FALSE),0)</f>
        <v>0</v>
      </c>
      <c r="L3302" s="9">
        <f>IFERROR(VLOOKUP(Tabla1[[#This Row],[FECHA]],'SIMIT SIN RES'!A:D,3,FALSE),0)</f>
        <v>0</v>
      </c>
      <c r="M3302" s="5">
        <f>IFERROR(VLOOKUP(Tabla1[[#This Row],[FECHA]],'RECAUDOS DE COMPARENDOS'!A:D,4,FALSE),0)</f>
        <v>0</v>
      </c>
      <c r="N3302" s="9">
        <f>IFERROR(VLOOKUP(Tabla1[[#This Row],[FECHA]],'RECAUDOS DE COMPARENDOS'!A:D,3,FALSE),0)</f>
        <v>0</v>
      </c>
      <c r="O3302" s="5">
        <f>IFERROR(VLOOKUP(Tabla1[[#This Row],[FECHA]],'RECAUDOS DE RESOLUCIONES'!A:D,4,FALSE),0)</f>
        <v>0</v>
      </c>
      <c r="P3302" s="9">
        <f>IFERROR(VLOOKUP(Tabla1[[#This Row],[FECHA]],'RECAUDOS DE RESOLUCIONES'!A:D,3,FALSE),0)</f>
        <v>0</v>
      </c>
      <c r="Q330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30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302" s="11">
        <f>IFERROR(VLOOKUP(Tabla1[[#This Row],[FECHA]],'RECAUDOS LOCALES'!A:D,4,FALSE),0)</f>
        <v>0</v>
      </c>
      <c r="T3302" s="9">
        <f>IFERROR(VLOOKUP(Tabla1[[#This Row],[FECHA]],'RECAUDOS LOCALES'!A:D,3,FALSE),0)</f>
        <v>0</v>
      </c>
      <c r="U3302" s="11">
        <f>IFERROR(VLOOKUP(Tabla1[[#This Row],[FECHA]],'RECAUDOS EXTERNOS'!A:D,4,FALSE),0)</f>
        <v>0</v>
      </c>
      <c r="V3302" s="9">
        <f>IFERROR(VLOOKUP(Tabla1[[#This Row],[FECHA]],'RECAUDOS EXTERNOS'!A:D,3,FALSE),0)</f>
        <v>0</v>
      </c>
    </row>
    <row r="3303" spans="1:22" x14ac:dyDescent="0.25">
      <c r="A3303" s="1">
        <v>40862</v>
      </c>
      <c r="B3303" s="3" t="s">
        <v>2</v>
      </c>
      <c r="C3303" s="2">
        <v>40848</v>
      </c>
      <c r="D3303" s="5">
        <f>YEAR(Tabla1[[#This Row],[FECHA]])</f>
        <v>2011</v>
      </c>
      <c r="E3303" s="5">
        <f>IFERROR(VLOOKUP(Tabla1[[#This Row],[FECHA]],'COMPARENDOS TOTALES'!A:D,4,FALSE),0)</f>
        <v>4</v>
      </c>
      <c r="F3303" s="9">
        <f>IFERROR(VLOOKUP(Tabla1[[#This Row],[FECHA]],'COMPARENDOS TOTALES'!A:D,3,FALSE),0)</f>
        <v>1071200</v>
      </c>
      <c r="G3303" s="5">
        <f>IFERROR(VLOOKUP(Tabla1[[#This Row],[FECHA]],EXONERACIONES!A:D,4,FALSE),0)</f>
        <v>0</v>
      </c>
      <c r="H3303" s="9">
        <f>IFERROR(VLOOKUP(Tabla1[[#This Row],[FECHA]],EXONERACIONES!A:D,3,FALSE),0)</f>
        <v>0</v>
      </c>
      <c r="I3303" s="5">
        <f>IFERROR(VLOOKUP(Tabla1[[#This Row],[FECHA]],'SIMIT CON RES'!A:D,4,FALSE),0)</f>
        <v>1</v>
      </c>
      <c r="J3303" s="9">
        <f>IFERROR(VLOOKUP(Tabla1[[#This Row],[FECHA]],'SIMIT CON RES'!A:D,3,FALSE),0)</f>
        <v>267800</v>
      </c>
      <c r="K3303">
        <f>IFERROR(VLOOKUP(Tabla1[[#This Row],[FECHA]],'SIMIT SIN RES'!A:D,4,FALSE),0)</f>
        <v>0</v>
      </c>
      <c r="L3303" s="9">
        <f>IFERROR(VLOOKUP(Tabla1[[#This Row],[FECHA]],'SIMIT SIN RES'!A:D,3,FALSE),0)</f>
        <v>0</v>
      </c>
      <c r="M3303" s="5">
        <f>IFERROR(VLOOKUP(Tabla1[[#This Row],[FECHA]],'RECAUDOS DE COMPARENDOS'!A:D,4,FALSE),0)</f>
        <v>0</v>
      </c>
      <c r="N3303" s="9">
        <f>IFERROR(VLOOKUP(Tabla1[[#This Row],[FECHA]],'RECAUDOS DE COMPARENDOS'!A:D,3,FALSE),0)</f>
        <v>0</v>
      </c>
      <c r="O3303" s="5">
        <f>IFERROR(VLOOKUP(Tabla1[[#This Row],[FECHA]],'RECAUDOS DE RESOLUCIONES'!A:D,4,FALSE),0)</f>
        <v>0</v>
      </c>
      <c r="P3303" s="9">
        <f>IFERROR(VLOOKUP(Tabla1[[#This Row],[FECHA]],'RECAUDOS DE RESOLUCIONES'!A:D,3,FALSE),0)</f>
        <v>0</v>
      </c>
      <c r="Q330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3303" s="9">
        <f>Tabla1[V. COMPARENDOS]-(Tabla1[V. EXONERACIONES]+Tabla1[[#This Row],[V. SIMIT CON RESOLUCION]]+Tabla1[[#This Row],[V. SIMIT SIN RESOLUCION]]+Tabla1[[#This Row],[V. RECAUDOS COMPARENDOS]]+Tabla1[[#This Row],[V. RECAUDOS RESOLUCIONES]])</f>
        <v>803400</v>
      </c>
      <c r="S3303" s="11">
        <f>IFERROR(VLOOKUP(Tabla1[[#This Row],[FECHA]],'RECAUDOS LOCALES'!A:D,4,FALSE),0)</f>
        <v>1</v>
      </c>
      <c r="T3303" s="9">
        <f>IFERROR(VLOOKUP(Tabla1[[#This Row],[FECHA]],'RECAUDOS LOCALES'!A:D,3,FALSE),0)</f>
        <v>133900</v>
      </c>
      <c r="U3303" s="11">
        <f>IFERROR(VLOOKUP(Tabla1[[#This Row],[FECHA]],'RECAUDOS EXTERNOS'!A:D,4,FALSE),0)</f>
        <v>2</v>
      </c>
      <c r="V3303" s="9">
        <f>IFERROR(VLOOKUP(Tabla1[[#This Row],[FECHA]],'RECAUDOS EXTERNOS'!A:D,3,FALSE),0)</f>
        <v>323044</v>
      </c>
    </row>
    <row r="3304" spans="1:22" x14ac:dyDescent="0.25">
      <c r="A3304" s="1">
        <v>40863</v>
      </c>
      <c r="B3304" s="3" t="s">
        <v>3</v>
      </c>
      <c r="C3304" s="2">
        <v>40848</v>
      </c>
      <c r="D3304" s="5">
        <f>YEAR(Tabla1[[#This Row],[FECHA]])</f>
        <v>2011</v>
      </c>
      <c r="E3304" s="5">
        <f>IFERROR(VLOOKUP(Tabla1[[#This Row],[FECHA]],'COMPARENDOS TOTALES'!A:D,4,FALSE),0)</f>
        <v>1</v>
      </c>
      <c r="F3304" s="9">
        <f>IFERROR(VLOOKUP(Tabla1[[#This Row],[FECHA]],'COMPARENDOS TOTALES'!A:D,3,FALSE),0)</f>
        <v>267800</v>
      </c>
      <c r="G3304" s="5">
        <f>IFERROR(VLOOKUP(Tabla1[[#This Row],[FECHA]],EXONERACIONES!A:D,4,FALSE),0)</f>
        <v>0</v>
      </c>
      <c r="H3304" s="9">
        <f>IFERROR(VLOOKUP(Tabla1[[#This Row],[FECHA]],EXONERACIONES!A:D,3,FALSE),0)</f>
        <v>0</v>
      </c>
      <c r="I3304" s="5">
        <f>IFERROR(VLOOKUP(Tabla1[[#This Row],[FECHA]],'SIMIT CON RES'!A:D,4,FALSE),0)</f>
        <v>0</v>
      </c>
      <c r="J3304" s="9">
        <f>IFERROR(VLOOKUP(Tabla1[[#This Row],[FECHA]],'SIMIT CON RES'!A:D,3,FALSE),0)</f>
        <v>0</v>
      </c>
      <c r="K3304">
        <f>IFERROR(VLOOKUP(Tabla1[[#This Row],[FECHA]],'SIMIT SIN RES'!A:D,4,FALSE),0)</f>
        <v>0</v>
      </c>
      <c r="L3304" s="9">
        <f>IFERROR(VLOOKUP(Tabla1[[#This Row],[FECHA]],'SIMIT SIN RES'!A:D,3,FALSE),0)</f>
        <v>0</v>
      </c>
      <c r="M3304" s="5">
        <f>IFERROR(VLOOKUP(Tabla1[[#This Row],[FECHA]],'RECAUDOS DE COMPARENDOS'!A:D,4,FALSE),0)</f>
        <v>0</v>
      </c>
      <c r="N3304" s="9">
        <f>IFERROR(VLOOKUP(Tabla1[[#This Row],[FECHA]],'RECAUDOS DE COMPARENDOS'!A:D,3,FALSE),0)</f>
        <v>0</v>
      </c>
      <c r="O3304" s="5">
        <f>IFERROR(VLOOKUP(Tabla1[[#This Row],[FECHA]],'RECAUDOS DE RESOLUCIONES'!A:D,4,FALSE),0)</f>
        <v>0</v>
      </c>
      <c r="P3304" s="9">
        <f>IFERROR(VLOOKUP(Tabla1[[#This Row],[FECHA]],'RECAUDOS DE RESOLUCIONES'!A:D,3,FALSE),0)</f>
        <v>0</v>
      </c>
      <c r="Q330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304" s="9">
        <f>Tabla1[V. COMPARENDOS]-(Tabla1[V. EXONERACIONES]+Tabla1[[#This Row],[V. SIMIT CON RESOLUCION]]+Tabla1[[#This Row],[V. SIMIT SIN RESOLUCION]]+Tabla1[[#This Row],[V. RECAUDOS COMPARENDOS]]+Tabla1[[#This Row],[V. RECAUDOS RESOLUCIONES]])</f>
        <v>267800</v>
      </c>
      <c r="S3304" s="11">
        <f>IFERROR(VLOOKUP(Tabla1[[#This Row],[FECHA]],'RECAUDOS LOCALES'!A:D,4,FALSE),0)</f>
        <v>1</v>
      </c>
      <c r="T3304" s="9">
        <f>IFERROR(VLOOKUP(Tabla1[[#This Row],[FECHA]],'RECAUDOS LOCALES'!A:D,3,FALSE),0)</f>
        <v>133900</v>
      </c>
      <c r="U3304" s="11">
        <f>IFERROR(VLOOKUP(Tabla1[[#This Row],[FECHA]],'RECAUDOS EXTERNOS'!A:D,4,FALSE),0)</f>
        <v>3</v>
      </c>
      <c r="V3304" s="9">
        <f>IFERROR(VLOOKUP(Tabla1[[#This Row],[FECHA]],'RECAUDOS EXTERNOS'!A:D,3,FALSE),0)</f>
        <v>536595</v>
      </c>
    </row>
    <row r="3305" spans="1:22" x14ac:dyDescent="0.25">
      <c r="A3305" s="1">
        <v>40864</v>
      </c>
      <c r="B3305" s="3" t="s">
        <v>6</v>
      </c>
      <c r="C3305" s="2">
        <v>40848</v>
      </c>
      <c r="D3305" s="5">
        <f>YEAR(Tabla1[[#This Row],[FECHA]])</f>
        <v>2011</v>
      </c>
      <c r="E3305" s="5">
        <f>IFERROR(VLOOKUP(Tabla1[[#This Row],[FECHA]],'COMPARENDOS TOTALES'!A:D,4,FALSE),0)</f>
        <v>6</v>
      </c>
      <c r="F3305" s="9">
        <f>IFERROR(VLOOKUP(Tabla1[[#This Row],[FECHA]],'COMPARENDOS TOTALES'!A:D,3,FALSE),0)</f>
        <v>1606800</v>
      </c>
      <c r="G3305" s="5">
        <f>IFERROR(VLOOKUP(Tabla1[[#This Row],[FECHA]],EXONERACIONES!A:D,4,FALSE),0)</f>
        <v>0</v>
      </c>
      <c r="H3305" s="9">
        <f>IFERROR(VLOOKUP(Tabla1[[#This Row],[FECHA]],EXONERACIONES!A:D,3,FALSE),0)</f>
        <v>0</v>
      </c>
      <c r="I3305" s="5">
        <f>IFERROR(VLOOKUP(Tabla1[[#This Row],[FECHA]],'SIMIT CON RES'!A:D,4,FALSE),0)</f>
        <v>0</v>
      </c>
      <c r="J3305" s="9">
        <f>IFERROR(VLOOKUP(Tabla1[[#This Row],[FECHA]],'SIMIT CON RES'!A:D,3,FALSE),0)</f>
        <v>0</v>
      </c>
      <c r="K3305">
        <f>IFERROR(VLOOKUP(Tabla1[[#This Row],[FECHA]],'SIMIT SIN RES'!A:D,4,FALSE),0)</f>
        <v>0</v>
      </c>
      <c r="L3305" s="9">
        <f>IFERROR(VLOOKUP(Tabla1[[#This Row],[FECHA]],'SIMIT SIN RES'!A:D,3,FALSE),0)</f>
        <v>0</v>
      </c>
      <c r="M3305" s="5">
        <f>IFERROR(VLOOKUP(Tabla1[[#This Row],[FECHA]],'RECAUDOS DE COMPARENDOS'!A:D,4,FALSE),0)</f>
        <v>1</v>
      </c>
      <c r="N3305" s="9">
        <f>IFERROR(VLOOKUP(Tabla1[[#This Row],[FECHA]],'RECAUDOS DE COMPARENDOS'!A:D,3,FALSE),0)</f>
        <v>267800</v>
      </c>
      <c r="O3305" s="5">
        <f>IFERROR(VLOOKUP(Tabla1[[#This Row],[FECHA]],'RECAUDOS DE RESOLUCIONES'!A:D,4,FALSE),0)</f>
        <v>0</v>
      </c>
      <c r="P3305" s="9">
        <f>IFERROR(VLOOKUP(Tabla1[[#This Row],[FECHA]],'RECAUDOS DE RESOLUCIONES'!A:D,3,FALSE),0)</f>
        <v>0</v>
      </c>
      <c r="Q330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3305" s="9">
        <f>Tabla1[V. COMPARENDOS]-(Tabla1[V. EXONERACIONES]+Tabla1[[#This Row],[V. SIMIT CON RESOLUCION]]+Tabla1[[#This Row],[V. SIMIT SIN RESOLUCION]]+Tabla1[[#This Row],[V. RECAUDOS COMPARENDOS]]+Tabla1[[#This Row],[V. RECAUDOS RESOLUCIONES]])</f>
        <v>1339000</v>
      </c>
      <c r="S3305" s="11">
        <f>IFERROR(VLOOKUP(Tabla1[[#This Row],[FECHA]],'RECAUDOS LOCALES'!A:D,4,FALSE),0)</f>
        <v>1</v>
      </c>
      <c r="T3305" s="9">
        <f>IFERROR(VLOOKUP(Tabla1[[#This Row],[FECHA]],'RECAUDOS LOCALES'!A:D,3,FALSE),0)</f>
        <v>257500</v>
      </c>
      <c r="U3305" s="11">
        <f>IFERROR(VLOOKUP(Tabla1[[#This Row],[FECHA]],'RECAUDOS EXTERNOS'!A:D,4,FALSE),0)</f>
        <v>3</v>
      </c>
      <c r="V3305" s="9">
        <f>IFERROR(VLOOKUP(Tabla1[[#This Row],[FECHA]],'RECAUDOS EXTERNOS'!A:D,3,FALSE),0)</f>
        <v>886530</v>
      </c>
    </row>
    <row r="3306" spans="1:22" x14ac:dyDescent="0.25">
      <c r="A3306" s="1">
        <v>40865</v>
      </c>
      <c r="B3306" s="3" t="s">
        <v>0</v>
      </c>
      <c r="C3306" s="2">
        <v>40848</v>
      </c>
      <c r="D3306" s="5">
        <f>YEAR(Tabla1[[#This Row],[FECHA]])</f>
        <v>2011</v>
      </c>
      <c r="E3306" s="5">
        <f>IFERROR(VLOOKUP(Tabla1[[#This Row],[FECHA]],'COMPARENDOS TOTALES'!A:D,4,FALSE),0)</f>
        <v>0</v>
      </c>
      <c r="F3306" s="9">
        <f>IFERROR(VLOOKUP(Tabla1[[#This Row],[FECHA]],'COMPARENDOS TOTALES'!A:D,3,FALSE),0)</f>
        <v>0</v>
      </c>
      <c r="G3306" s="5">
        <f>IFERROR(VLOOKUP(Tabla1[[#This Row],[FECHA]],EXONERACIONES!A:D,4,FALSE),0)</f>
        <v>0</v>
      </c>
      <c r="H3306" s="9">
        <f>IFERROR(VLOOKUP(Tabla1[[#This Row],[FECHA]],EXONERACIONES!A:D,3,FALSE),0)</f>
        <v>0</v>
      </c>
      <c r="I3306" s="5">
        <f>IFERROR(VLOOKUP(Tabla1[[#This Row],[FECHA]],'SIMIT CON RES'!A:D,4,FALSE),0)</f>
        <v>0</v>
      </c>
      <c r="J3306" s="9">
        <f>IFERROR(VLOOKUP(Tabla1[[#This Row],[FECHA]],'SIMIT CON RES'!A:D,3,FALSE),0)</f>
        <v>0</v>
      </c>
      <c r="K3306">
        <f>IFERROR(VLOOKUP(Tabla1[[#This Row],[FECHA]],'SIMIT SIN RES'!A:D,4,FALSE),0)</f>
        <v>0</v>
      </c>
      <c r="L3306" s="9">
        <f>IFERROR(VLOOKUP(Tabla1[[#This Row],[FECHA]],'SIMIT SIN RES'!A:D,3,FALSE),0)</f>
        <v>0</v>
      </c>
      <c r="M3306" s="5">
        <f>IFERROR(VLOOKUP(Tabla1[[#This Row],[FECHA]],'RECAUDOS DE COMPARENDOS'!A:D,4,FALSE),0)</f>
        <v>0</v>
      </c>
      <c r="N3306" s="9">
        <f>IFERROR(VLOOKUP(Tabla1[[#This Row],[FECHA]],'RECAUDOS DE COMPARENDOS'!A:D,3,FALSE),0)</f>
        <v>0</v>
      </c>
      <c r="O3306" s="5">
        <f>IFERROR(VLOOKUP(Tabla1[[#This Row],[FECHA]],'RECAUDOS DE RESOLUCIONES'!A:D,4,FALSE),0)</f>
        <v>0</v>
      </c>
      <c r="P3306" s="9">
        <f>IFERROR(VLOOKUP(Tabla1[[#This Row],[FECHA]],'RECAUDOS DE RESOLUCIONES'!A:D,3,FALSE),0)</f>
        <v>0</v>
      </c>
      <c r="Q330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30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306" s="11">
        <f>IFERROR(VLOOKUP(Tabla1[[#This Row],[FECHA]],'RECAUDOS LOCALES'!A:D,4,FALSE),0)</f>
        <v>0</v>
      </c>
      <c r="T3306" s="9">
        <f>IFERROR(VLOOKUP(Tabla1[[#This Row],[FECHA]],'RECAUDOS LOCALES'!A:D,3,FALSE),0)</f>
        <v>0</v>
      </c>
      <c r="U3306" s="11">
        <f>IFERROR(VLOOKUP(Tabla1[[#This Row],[FECHA]],'RECAUDOS EXTERNOS'!A:D,4,FALSE),0)</f>
        <v>3</v>
      </c>
      <c r="V3306" s="9">
        <f>IFERROR(VLOOKUP(Tabla1[[#This Row],[FECHA]],'RECAUDOS EXTERNOS'!A:D,3,FALSE),0)</f>
        <v>1010329</v>
      </c>
    </row>
    <row r="3307" spans="1:22" x14ac:dyDescent="0.25">
      <c r="A3307" s="1">
        <v>40866</v>
      </c>
      <c r="B3307" s="3" t="s">
        <v>5</v>
      </c>
      <c r="C3307" s="2">
        <v>40848</v>
      </c>
      <c r="D3307" s="5">
        <f>YEAR(Tabla1[[#This Row],[FECHA]])</f>
        <v>2011</v>
      </c>
      <c r="E3307" s="5">
        <f>IFERROR(VLOOKUP(Tabla1[[#This Row],[FECHA]],'COMPARENDOS TOTALES'!A:D,4,FALSE),0)</f>
        <v>2</v>
      </c>
      <c r="F3307" s="9">
        <f>IFERROR(VLOOKUP(Tabla1[[#This Row],[FECHA]],'COMPARENDOS TOTALES'!A:D,3,FALSE),0)</f>
        <v>1339000</v>
      </c>
      <c r="G3307" s="5">
        <f>IFERROR(VLOOKUP(Tabla1[[#This Row],[FECHA]],EXONERACIONES!A:D,4,FALSE),0)</f>
        <v>0</v>
      </c>
      <c r="H3307" s="9">
        <f>IFERROR(VLOOKUP(Tabla1[[#This Row],[FECHA]],EXONERACIONES!A:D,3,FALSE),0)</f>
        <v>0</v>
      </c>
      <c r="I3307" s="5">
        <f>IFERROR(VLOOKUP(Tabla1[[#This Row],[FECHA]],'SIMIT CON RES'!A:D,4,FALSE),0)</f>
        <v>2</v>
      </c>
      <c r="J3307" s="9">
        <f>IFERROR(VLOOKUP(Tabla1[[#This Row],[FECHA]],'SIMIT CON RES'!A:D,3,FALSE),0)</f>
        <v>1339000</v>
      </c>
      <c r="K3307">
        <f>IFERROR(VLOOKUP(Tabla1[[#This Row],[FECHA]],'SIMIT SIN RES'!A:D,4,FALSE),0)</f>
        <v>0</v>
      </c>
      <c r="L3307" s="9">
        <f>IFERROR(VLOOKUP(Tabla1[[#This Row],[FECHA]],'SIMIT SIN RES'!A:D,3,FALSE),0)</f>
        <v>0</v>
      </c>
      <c r="M3307" s="5">
        <f>IFERROR(VLOOKUP(Tabla1[[#This Row],[FECHA]],'RECAUDOS DE COMPARENDOS'!A:D,4,FALSE),0)</f>
        <v>0</v>
      </c>
      <c r="N3307" s="9">
        <f>IFERROR(VLOOKUP(Tabla1[[#This Row],[FECHA]],'RECAUDOS DE COMPARENDOS'!A:D,3,FALSE),0)</f>
        <v>0</v>
      </c>
      <c r="O3307" s="5">
        <f>IFERROR(VLOOKUP(Tabla1[[#This Row],[FECHA]],'RECAUDOS DE RESOLUCIONES'!A:D,4,FALSE),0)</f>
        <v>0</v>
      </c>
      <c r="P3307" s="9">
        <f>IFERROR(VLOOKUP(Tabla1[[#This Row],[FECHA]],'RECAUDOS DE RESOLUCIONES'!A:D,3,FALSE),0)</f>
        <v>0</v>
      </c>
      <c r="Q330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30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307" s="11">
        <f>IFERROR(VLOOKUP(Tabla1[[#This Row],[FECHA]],'RECAUDOS LOCALES'!A:D,4,FALSE),0)</f>
        <v>0</v>
      </c>
      <c r="T3307" s="9">
        <f>IFERROR(VLOOKUP(Tabla1[[#This Row],[FECHA]],'RECAUDOS LOCALES'!A:D,3,FALSE),0)</f>
        <v>0</v>
      </c>
      <c r="U3307" s="11">
        <f>IFERROR(VLOOKUP(Tabla1[[#This Row],[FECHA]],'RECAUDOS EXTERNOS'!A:D,4,FALSE),0)</f>
        <v>1</v>
      </c>
      <c r="V3307" s="9">
        <f>IFERROR(VLOOKUP(Tabla1[[#This Row],[FECHA]],'RECAUDOS EXTERNOS'!A:D,3,FALSE),0)</f>
        <v>216060</v>
      </c>
    </row>
    <row r="3308" spans="1:22" x14ac:dyDescent="0.25">
      <c r="A3308" s="1">
        <v>40867</v>
      </c>
      <c r="B3308" s="3" t="s">
        <v>4</v>
      </c>
      <c r="C3308" s="2">
        <v>40848</v>
      </c>
      <c r="D3308" s="5">
        <f>YEAR(Tabla1[[#This Row],[FECHA]])</f>
        <v>2011</v>
      </c>
      <c r="E3308" s="5">
        <f>IFERROR(VLOOKUP(Tabla1[[#This Row],[FECHA]],'COMPARENDOS TOTALES'!A:D,4,FALSE),0)</f>
        <v>0</v>
      </c>
      <c r="F3308" s="9">
        <f>IFERROR(VLOOKUP(Tabla1[[#This Row],[FECHA]],'COMPARENDOS TOTALES'!A:D,3,FALSE),0)</f>
        <v>0</v>
      </c>
      <c r="G3308" s="5">
        <f>IFERROR(VLOOKUP(Tabla1[[#This Row],[FECHA]],EXONERACIONES!A:D,4,FALSE),0)</f>
        <v>0</v>
      </c>
      <c r="H3308" s="9">
        <f>IFERROR(VLOOKUP(Tabla1[[#This Row],[FECHA]],EXONERACIONES!A:D,3,FALSE),0)</f>
        <v>0</v>
      </c>
      <c r="I3308" s="5">
        <f>IFERROR(VLOOKUP(Tabla1[[#This Row],[FECHA]],'SIMIT CON RES'!A:D,4,FALSE),0)</f>
        <v>0</v>
      </c>
      <c r="J3308" s="9">
        <f>IFERROR(VLOOKUP(Tabla1[[#This Row],[FECHA]],'SIMIT CON RES'!A:D,3,FALSE),0)</f>
        <v>0</v>
      </c>
      <c r="K3308">
        <f>IFERROR(VLOOKUP(Tabla1[[#This Row],[FECHA]],'SIMIT SIN RES'!A:D,4,FALSE),0)</f>
        <v>0</v>
      </c>
      <c r="L3308" s="9">
        <f>IFERROR(VLOOKUP(Tabla1[[#This Row],[FECHA]],'SIMIT SIN RES'!A:D,3,FALSE),0)</f>
        <v>0</v>
      </c>
      <c r="M3308" s="5">
        <f>IFERROR(VLOOKUP(Tabla1[[#This Row],[FECHA]],'RECAUDOS DE COMPARENDOS'!A:D,4,FALSE),0)</f>
        <v>0</v>
      </c>
      <c r="N3308" s="9">
        <f>IFERROR(VLOOKUP(Tabla1[[#This Row],[FECHA]],'RECAUDOS DE COMPARENDOS'!A:D,3,FALSE),0)</f>
        <v>0</v>
      </c>
      <c r="O3308" s="5">
        <f>IFERROR(VLOOKUP(Tabla1[[#This Row],[FECHA]],'RECAUDOS DE RESOLUCIONES'!A:D,4,FALSE),0)</f>
        <v>0</v>
      </c>
      <c r="P3308" s="9">
        <f>IFERROR(VLOOKUP(Tabla1[[#This Row],[FECHA]],'RECAUDOS DE RESOLUCIONES'!A:D,3,FALSE),0)</f>
        <v>0</v>
      </c>
      <c r="Q330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30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308" s="11">
        <f>IFERROR(VLOOKUP(Tabla1[[#This Row],[FECHA]],'RECAUDOS LOCALES'!A:D,4,FALSE),0)</f>
        <v>0</v>
      </c>
      <c r="T3308" s="9">
        <f>IFERROR(VLOOKUP(Tabla1[[#This Row],[FECHA]],'RECAUDOS LOCALES'!A:D,3,FALSE),0)</f>
        <v>0</v>
      </c>
      <c r="U3308" s="11">
        <f>IFERROR(VLOOKUP(Tabla1[[#This Row],[FECHA]],'RECAUDOS EXTERNOS'!A:D,4,FALSE),0)</f>
        <v>0</v>
      </c>
      <c r="V3308" s="9">
        <f>IFERROR(VLOOKUP(Tabla1[[#This Row],[FECHA]],'RECAUDOS EXTERNOS'!A:D,3,FALSE),0)</f>
        <v>0</v>
      </c>
    </row>
    <row r="3309" spans="1:22" x14ac:dyDescent="0.25">
      <c r="A3309" s="1">
        <v>40868</v>
      </c>
      <c r="B3309" s="3" t="s">
        <v>1</v>
      </c>
      <c r="C3309" s="2">
        <v>40848</v>
      </c>
      <c r="D3309" s="5">
        <f>YEAR(Tabla1[[#This Row],[FECHA]])</f>
        <v>2011</v>
      </c>
      <c r="E3309" s="5">
        <f>IFERROR(VLOOKUP(Tabla1[[#This Row],[FECHA]],'COMPARENDOS TOTALES'!A:D,4,FALSE),0)</f>
        <v>0</v>
      </c>
      <c r="F3309" s="9">
        <f>IFERROR(VLOOKUP(Tabla1[[#This Row],[FECHA]],'COMPARENDOS TOTALES'!A:D,3,FALSE),0)</f>
        <v>0</v>
      </c>
      <c r="G3309" s="5">
        <f>IFERROR(VLOOKUP(Tabla1[[#This Row],[FECHA]],EXONERACIONES!A:D,4,FALSE),0)</f>
        <v>0</v>
      </c>
      <c r="H3309" s="9">
        <f>IFERROR(VLOOKUP(Tabla1[[#This Row],[FECHA]],EXONERACIONES!A:D,3,FALSE),0)</f>
        <v>0</v>
      </c>
      <c r="I3309" s="5">
        <f>IFERROR(VLOOKUP(Tabla1[[#This Row],[FECHA]],'SIMIT CON RES'!A:D,4,FALSE),0)</f>
        <v>0</v>
      </c>
      <c r="J3309" s="9">
        <f>IFERROR(VLOOKUP(Tabla1[[#This Row],[FECHA]],'SIMIT CON RES'!A:D,3,FALSE),0)</f>
        <v>0</v>
      </c>
      <c r="K3309">
        <f>IFERROR(VLOOKUP(Tabla1[[#This Row],[FECHA]],'SIMIT SIN RES'!A:D,4,FALSE),0)</f>
        <v>0</v>
      </c>
      <c r="L3309" s="9">
        <f>IFERROR(VLOOKUP(Tabla1[[#This Row],[FECHA]],'SIMIT SIN RES'!A:D,3,FALSE),0)</f>
        <v>0</v>
      </c>
      <c r="M3309" s="5">
        <f>IFERROR(VLOOKUP(Tabla1[[#This Row],[FECHA]],'RECAUDOS DE COMPARENDOS'!A:D,4,FALSE),0)</f>
        <v>0</v>
      </c>
      <c r="N3309" s="9">
        <f>IFERROR(VLOOKUP(Tabla1[[#This Row],[FECHA]],'RECAUDOS DE COMPARENDOS'!A:D,3,FALSE),0)</f>
        <v>0</v>
      </c>
      <c r="O3309" s="5">
        <f>IFERROR(VLOOKUP(Tabla1[[#This Row],[FECHA]],'RECAUDOS DE RESOLUCIONES'!A:D,4,FALSE),0)</f>
        <v>0</v>
      </c>
      <c r="P3309" s="9">
        <f>IFERROR(VLOOKUP(Tabla1[[#This Row],[FECHA]],'RECAUDOS DE RESOLUCIONES'!A:D,3,FALSE),0)</f>
        <v>0</v>
      </c>
      <c r="Q330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30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309" s="11">
        <f>IFERROR(VLOOKUP(Tabla1[[#This Row],[FECHA]],'RECAUDOS LOCALES'!A:D,4,FALSE),0)</f>
        <v>7</v>
      </c>
      <c r="T3309" s="9">
        <f>IFERROR(VLOOKUP(Tabla1[[#This Row],[FECHA]],'RECAUDOS LOCALES'!A:D,3,FALSE),0)</f>
        <v>822900</v>
      </c>
      <c r="U3309" s="11">
        <f>IFERROR(VLOOKUP(Tabla1[[#This Row],[FECHA]],'RECAUDOS EXTERNOS'!A:D,4,FALSE),0)</f>
        <v>5</v>
      </c>
      <c r="V3309" s="9">
        <f>IFERROR(VLOOKUP(Tabla1[[#This Row],[FECHA]],'RECAUDOS EXTERNOS'!A:D,3,FALSE),0)</f>
        <v>1505012</v>
      </c>
    </row>
    <row r="3310" spans="1:22" x14ac:dyDescent="0.25">
      <c r="A3310" s="1">
        <v>40869</v>
      </c>
      <c r="B3310" s="3" t="s">
        <v>2</v>
      </c>
      <c r="C3310" s="2">
        <v>40848</v>
      </c>
      <c r="D3310" s="5">
        <f>YEAR(Tabla1[[#This Row],[FECHA]])</f>
        <v>2011</v>
      </c>
      <c r="E3310" s="5">
        <f>IFERROR(VLOOKUP(Tabla1[[#This Row],[FECHA]],'COMPARENDOS TOTALES'!A:D,4,FALSE),0)</f>
        <v>4</v>
      </c>
      <c r="F3310" s="9">
        <f>IFERROR(VLOOKUP(Tabla1[[#This Row],[FECHA]],'COMPARENDOS TOTALES'!A:D,3,FALSE),0)</f>
        <v>1481827</v>
      </c>
      <c r="G3310" s="5">
        <f>IFERROR(VLOOKUP(Tabla1[[#This Row],[FECHA]],EXONERACIONES!A:D,4,FALSE),0)</f>
        <v>0</v>
      </c>
      <c r="H3310" s="9">
        <f>IFERROR(VLOOKUP(Tabla1[[#This Row],[FECHA]],EXONERACIONES!A:D,3,FALSE),0)</f>
        <v>0</v>
      </c>
      <c r="I3310" s="5">
        <f>IFERROR(VLOOKUP(Tabla1[[#This Row],[FECHA]],'SIMIT CON RES'!A:D,4,FALSE),0)</f>
        <v>4</v>
      </c>
      <c r="J3310" s="9">
        <f>IFERROR(VLOOKUP(Tabla1[[#This Row],[FECHA]],'SIMIT CON RES'!A:D,3,FALSE),0)</f>
        <v>1481827</v>
      </c>
      <c r="K3310">
        <f>IFERROR(VLOOKUP(Tabla1[[#This Row],[FECHA]],'SIMIT SIN RES'!A:D,4,FALSE),0)</f>
        <v>0</v>
      </c>
      <c r="L3310" s="9">
        <f>IFERROR(VLOOKUP(Tabla1[[#This Row],[FECHA]],'SIMIT SIN RES'!A:D,3,FALSE),0)</f>
        <v>0</v>
      </c>
      <c r="M3310" s="5">
        <f>IFERROR(VLOOKUP(Tabla1[[#This Row],[FECHA]],'RECAUDOS DE COMPARENDOS'!A:D,4,FALSE),0)</f>
        <v>0</v>
      </c>
      <c r="N3310" s="9">
        <f>IFERROR(VLOOKUP(Tabla1[[#This Row],[FECHA]],'RECAUDOS DE COMPARENDOS'!A:D,3,FALSE),0)</f>
        <v>0</v>
      </c>
      <c r="O3310" s="5">
        <f>IFERROR(VLOOKUP(Tabla1[[#This Row],[FECHA]],'RECAUDOS DE RESOLUCIONES'!A:D,4,FALSE),0)</f>
        <v>0</v>
      </c>
      <c r="P3310" s="9">
        <f>IFERROR(VLOOKUP(Tabla1[[#This Row],[FECHA]],'RECAUDOS DE RESOLUCIONES'!A:D,3,FALSE),0)</f>
        <v>0</v>
      </c>
      <c r="Q331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31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310" s="11">
        <f>IFERROR(VLOOKUP(Tabla1[[#This Row],[FECHA]],'RECAUDOS LOCALES'!A:D,4,FALSE),0)</f>
        <v>4</v>
      </c>
      <c r="T3310" s="9">
        <f>IFERROR(VLOOKUP(Tabla1[[#This Row],[FECHA]],'RECAUDOS LOCALES'!A:D,3,FALSE),0)</f>
        <v>615000</v>
      </c>
      <c r="U3310" s="11">
        <f>IFERROR(VLOOKUP(Tabla1[[#This Row],[FECHA]],'RECAUDOS EXTERNOS'!A:D,4,FALSE),0)</f>
        <v>3</v>
      </c>
      <c r="V3310" s="9">
        <f>IFERROR(VLOOKUP(Tabla1[[#This Row],[FECHA]],'RECAUDOS EXTERNOS'!A:D,3,FALSE),0)</f>
        <v>517479</v>
      </c>
    </row>
    <row r="3311" spans="1:22" x14ac:dyDescent="0.25">
      <c r="A3311" s="1">
        <v>40870</v>
      </c>
      <c r="B3311" s="3" t="s">
        <v>3</v>
      </c>
      <c r="C3311" s="2">
        <v>40848</v>
      </c>
      <c r="D3311" s="5">
        <f>YEAR(Tabla1[[#This Row],[FECHA]])</f>
        <v>2011</v>
      </c>
      <c r="E3311" s="5">
        <f>IFERROR(VLOOKUP(Tabla1[[#This Row],[FECHA]],'COMPARENDOS TOTALES'!A:D,4,FALSE),0)</f>
        <v>1</v>
      </c>
      <c r="F3311" s="9">
        <f>IFERROR(VLOOKUP(Tabla1[[#This Row],[FECHA]],'COMPARENDOS TOTALES'!A:D,3,FALSE),0)</f>
        <v>535600</v>
      </c>
      <c r="G3311" s="5">
        <f>IFERROR(VLOOKUP(Tabla1[[#This Row],[FECHA]],EXONERACIONES!A:D,4,FALSE),0)</f>
        <v>0</v>
      </c>
      <c r="H3311" s="9">
        <f>IFERROR(VLOOKUP(Tabla1[[#This Row],[FECHA]],EXONERACIONES!A:D,3,FALSE),0)</f>
        <v>0</v>
      </c>
      <c r="I3311" s="5">
        <f>IFERROR(VLOOKUP(Tabla1[[#This Row],[FECHA]],'SIMIT CON RES'!A:D,4,FALSE),0)</f>
        <v>1</v>
      </c>
      <c r="J3311" s="9">
        <f>IFERROR(VLOOKUP(Tabla1[[#This Row],[FECHA]],'SIMIT CON RES'!A:D,3,FALSE),0)</f>
        <v>535600</v>
      </c>
      <c r="K3311">
        <f>IFERROR(VLOOKUP(Tabla1[[#This Row],[FECHA]],'SIMIT SIN RES'!A:D,4,FALSE),0)</f>
        <v>0</v>
      </c>
      <c r="L3311" s="9">
        <f>IFERROR(VLOOKUP(Tabla1[[#This Row],[FECHA]],'SIMIT SIN RES'!A:D,3,FALSE),0)</f>
        <v>0</v>
      </c>
      <c r="M3311" s="5">
        <f>IFERROR(VLOOKUP(Tabla1[[#This Row],[FECHA]],'RECAUDOS DE COMPARENDOS'!A:D,4,FALSE),0)</f>
        <v>0</v>
      </c>
      <c r="N3311" s="9">
        <f>IFERROR(VLOOKUP(Tabla1[[#This Row],[FECHA]],'RECAUDOS DE COMPARENDOS'!A:D,3,FALSE),0)</f>
        <v>0</v>
      </c>
      <c r="O3311" s="5">
        <f>IFERROR(VLOOKUP(Tabla1[[#This Row],[FECHA]],'RECAUDOS DE RESOLUCIONES'!A:D,4,FALSE),0)</f>
        <v>0</v>
      </c>
      <c r="P3311" s="9">
        <f>IFERROR(VLOOKUP(Tabla1[[#This Row],[FECHA]],'RECAUDOS DE RESOLUCIONES'!A:D,3,FALSE),0)</f>
        <v>0</v>
      </c>
      <c r="Q331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31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311" s="11">
        <f>IFERROR(VLOOKUP(Tabla1[[#This Row],[FECHA]],'RECAUDOS LOCALES'!A:D,4,FALSE),0)</f>
        <v>0</v>
      </c>
      <c r="T3311" s="9">
        <f>IFERROR(VLOOKUP(Tabla1[[#This Row],[FECHA]],'RECAUDOS LOCALES'!A:D,3,FALSE),0)</f>
        <v>0</v>
      </c>
      <c r="U3311" s="11">
        <f>IFERROR(VLOOKUP(Tabla1[[#This Row],[FECHA]],'RECAUDOS EXTERNOS'!A:D,4,FALSE),0)</f>
        <v>2</v>
      </c>
      <c r="V3311" s="9">
        <f>IFERROR(VLOOKUP(Tabla1[[#This Row],[FECHA]],'RECAUDOS EXTERNOS'!A:D,3,FALSE),0)</f>
        <v>541035</v>
      </c>
    </row>
    <row r="3312" spans="1:22" x14ac:dyDescent="0.25">
      <c r="A3312" s="1">
        <v>40871</v>
      </c>
      <c r="B3312" s="3" t="s">
        <v>6</v>
      </c>
      <c r="C3312" s="2">
        <v>40848</v>
      </c>
      <c r="D3312" s="5">
        <f>YEAR(Tabla1[[#This Row],[FECHA]])</f>
        <v>2011</v>
      </c>
      <c r="E3312" s="5">
        <f>IFERROR(VLOOKUP(Tabla1[[#This Row],[FECHA]],'COMPARENDOS TOTALES'!A:D,4,FALSE),0)</f>
        <v>4</v>
      </c>
      <c r="F3312" s="9">
        <f>IFERROR(VLOOKUP(Tabla1[[#This Row],[FECHA]],'COMPARENDOS TOTALES'!A:D,3,FALSE),0)</f>
        <v>1606800</v>
      </c>
      <c r="G3312" s="5">
        <f>IFERROR(VLOOKUP(Tabla1[[#This Row],[FECHA]],EXONERACIONES!A:D,4,FALSE),0)</f>
        <v>0</v>
      </c>
      <c r="H3312" s="9">
        <f>IFERROR(VLOOKUP(Tabla1[[#This Row],[FECHA]],EXONERACIONES!A:D,3,FALSE),0)</f>
        <v>0</v>
      </c>
      <c r="I3312" s="5">
        <f>IFERROR(VLOOKUP(Tabla1[[#This Row],[FECHA]],'SIMIT CON RES'!A:D,4,FALSE),0)</f>
        <v>2</v>
      </c>
      <c r="J3312" s="9">
        <f>IFERROR(VLOOKUP(Tabla1[[#This Row],[FECHA]],'SIMIT CON RES'!A:D,3,FALSE),0)</f>
        <v>803400</v>
      </c>
      <c r="K3312">
        <f>IFERROR(VLOOKUP(Tabla1[[#This Row],[FECHA]],'SIMIT SIN RES'!A:D,4,FALSE),0)</f>
        <v>0</v>
      </c>
      <c r="L3312" s="9">
        <f>IFERROR(VLOOKUP(Tabla1[[#This Row],[FECHA]],'SIMIT SIN RES'!A:D,3,FALSE),0)</f>
        <v>0</v>
      </c>
      <c r="M3312" s="5">
        <f>IFERROR(VLOOKUP(Tabla1[[#This Row],[FECHA]],'RECAUDOS DE COMPARENDOS'!A:D,4,FALSE),0)</f>
        <v>0</v>
      </c>
      <c r="N3312" s="9">
        <f>IFERROR(VLOOKUP(Tabla1[[#This Row],[FECHA]],'RECAUDOS DE COMPARENDOS'!A:D,3,FALSE),0)</f>
        <v>0</v>
      </c>
      <c r="O3312" s="5">
        <f>IFERROR(VLOOKUP(Tabla1[[#This Row],[FECHA]],'RECAUDOS DE RESOLUCIONES'!A:D,4,FALSE),0)</f>
        <v>0</v>
      </c>
      <c r="P3312" s="9">
        <f>IFERROR(VLOOKUP(Tabla1[[#This Row],[FECHA]],'RECAUDOS DE RESOLUCIONES'!A:D,3,FALSE),0)</f>
        <v>0</v>
      </c>
      <c r="Q331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3312" s="9">
        <f>Tabla1[V. COMPARENDOS]-(Tabla1[V. EXONERACIONES]+Tabla1[[#This Row],[V. SIMIT CON RESOLUCION]]+Tabla1[[#This Row],[V. SIMIT SIN RESOLUCION]]+Tabla1[[#This Row],[V. RECAUDOS COMPARENDOS]]+Tabla1[[#This Row],[V. RECAUDOS RESOLUCIONES]])</f>
        <v>803400</v>
      </c>
      <c r="S3312" s="11">
        <f>IFERROR(VLOOKUP(Tabla1[[#This Row],[FECHA]],'RECAUDOS LOCALES'!A:D,4,FALSE),0)</f>
        <v>2</v>
      </c>
      <c r="T3312" s="9">
        <f>IFERROR(VLOOKUP(Tabla1[[#This Row],[FECHA]],'RECAUDOS LOCALES'!A:D,3,FALSE),0)</f>
        <v>242325</v>
      </c>
      <c r="U3312" s="11">
        <f>IFERROR(VLOOKUP(Tabla1[[#This Row],[FECHA]],'RECAUDOS EXTERNOS'!A:D,4,FALSE),0)</f>
        <v>3</v>
      </c>
      <c r="V3312" s="9">
        <f>IFERROR(VLOOKUP(Tabla1[[#This Row],[FECHA]],'RECAUDOS EXTERNOS'!A:D,3,FALSE),0)</f>
        <v>1031464</v>
      </c>
    </row>
    <row r="3313" spans="1:22" x14ac:dyDescent="0.25">
      <c r="A3313" s="1">
        <v>40872</v>
      </c>
      <c r="B3313" s="3" t="s">
        <v>0</v>
      </c>
      <c r="C3313" s="2">
        <v>40848</v>
      </c>
      <c r="D3313" s="5">
        <f>YEAR(Tabla1[[#This Row],[FECHA]])</f>
        <v>2011</v>
      </c>
      <c r="E3313" s="5">
        <f>IFERROR(VLOOKUP(Tabla1[[#This Row],[FECHA]],'COMPARENDOS TOTALES'!A:D,4,FALSE),0)</f>
        <v>0</v>
      </c>
      <c r="F3313" s="9">
        <f>IFERROR(VLOOKUP(Tabla1[[#This Row],[FECHA]],'COMPARENDOS TOTALES'!A:D,3,FALSE),0)</f>
        <v>0</v>
      </c>
      <c r="G3313" s="5">
        <f>IFERROR(VLOOKUP(Tabla1[[#This Row],[FECHA]],EXONERACIONES!A:D,4,FALSE),0)</f>
        <v>0</v>
      </c>
      <c r="H3313" s="9">
        <f>IFERROR(VLOOKUP(Tabla1[[#This Row],[FECHA]],EXONERACIONES!A:D,3,FALSE),0)</f>
        <v>0</v>
      </c>
      <c r="I3313" s="5">
        <f>IFERROR(VLOOKUP(Tabla1[[#This Row],[FECHA]],'SIMIT CON RES'!A:D,4,FALSE),0)</f>
        <v>0</v>
      </c>
      <c r="J3313" s="9">
        <f>IFERROR(VLOOKUP(Tabla1[[#This Row],[FECHA]],'SIMIT CON RES'!A:D,3,FALSE),0)</f>
        <v>0</v>
      </c>
      <c r="K3313">
        <f>IFERROR(VLOOKUP(Tabla1[[#This Row],[FECHA]],'SIMIT SIN RES'!A:D,4,FALSE),0)</f>
        <v>0</v>
      </c>
      <c r="L3313" s="9">
        <f>IFERROR(VLOOKUP(Tabla1[[#This Row],[FECHA]],'SIMIT SIN RES'!A:D,3,FALSE),0)</f>
        <v>0</v>
      </c>
      <c r="M3313" s="5">
        <f>IFERROR(VLOOKUP(Tabla1[[#This Row],[FECHA]],'RECAUDOS DE COMPARENDOS'!A:D,4,FALSE),0)</f>
        <v>0</v>
      </c>
      <c r="N3313" s="9">
        <f>IFERROR(VLOOKUP(Tabla1[[#This Row],[FECHA]],'RECAUDOS DE COMPARENDOS'!A:D,3,FALSE),0)</f>
        <v>0</v>
      </c>
      <c r="O3313" s="5">
        <f>IFERROR(VLOOKUP(Tabla1[[#This Row],[FECHA]],'RECAUDOS DE RESOLUCIONES'!A:D,4,FALSE),0)</f>
        <v>0</v>
      </c>
      <c r="P3313" s="9">
        <f>IFERROR(VLOOKUP(Tabla1[[#This Row],[FECHA]],'RECAUDOS DE RESOLUCIONES'!A:D,3,FALSE),0)</f>
        <v>0</v>
      </c>
      <c r="Q331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31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313" s="11">
        <f>IFERROR(VLOOKUP(Tabla1[[#This Row],[FECHA]],'RECAUDOS LOCALES'!A:D,4,FALSE),0)</f>
        <v>1</v>
      </c>
      <c r="T3313" s="9">
        <f>IFERROR(VLOOKUP(Tabla1[[#This Row],[FECHA]],'RECAUDOS LOCALES'!A:D,3,FALSE),0)</f>
        <v>248450</v>
      </c>
      <c r="U3313" s="11">
        <f>IFERROR(VLOOKUP(Tabla1[[#This Row],[FECHA]],'RECAUDOS EXTERNOS'!A:D,4,FALSE),0)</f>
        <v>5</v>
      </c>
      <c r="V3313" s="9">
        <f>IFERROR(VLOOKUP(Tabla1[[#This Row],[FECHA]],'RECAUDOS EXTERNOS'!A:D,3,FALSE),0)</f>
        <v>751643</v>
      </c>
    </row>
    <row r="3314" spans="1:22" x14ac:dyDescent="0.25">
      <c r="A3314" s="1">
        <v>40873</v>
      </c>
      <c r="B3314" s="3" t="s">
        <v>5</v>
      </c>
      <c r="C3314" s="2">
        <v>40848</v>
      </c>
      <c r="D3314" s="5">
        <f>YEAR(Tabla1[[#This Row],[FECHA]])</f>
        <v>2011</v>
      </c>
      <c r="E3314" s="5">
        <f>IFERROR(VLOOKUP(Tabla1[[#This Row],[FECHA]],'COMPARENDOS TOTALES'!A:D,4,FALSE),0)</f>
        <v>10</v>
      </c>
      <c r="F3314" s="9">
        <f>IFERROR(VLOOKUP(Tabla1[[#This Row],[FECHA]],'COMPARENDOS TOTALES'!A:D,3,FALSE),0)</f>
        <v>6159400</v>
      </c>
      <c r="G3314" s="5">
        <f>IFERROR(VLOOKUP(Tabla1[[#This Row],[FECHA]],EXONERACIONES!A:D,4,FALSE),0)</f>
        <v>0</v>
      </c>
      <c r="H3314" s="9">
        <f>IFERROR(VLOOKUP(Tabla1[[#This Row],[FECHA]],EXONERACIONES!A:D,3,FALSE),0)</f>
        <v>0</v>
      </c>
      <c r="I3314" s="5">
        <f>IFERROR(VLOOKUP(Tabla1[[#This Row],[FECHA]],'SIMIT CON RES'!A:D,4,FALSE),0)</f>
        <v>8</v>
      </c>
      <c r="J3314" s="9">
        <f>IFERROR(VLOOKUP(Tabla1[[#This Row],[FECHA]],'SIMIT CON RES'!A:D,3,FALSE),0)</f>
        <v>4820400</v>
      </c>
      <c r="K3314">
        <f>IFERROR(VLOOKUP(Tabla1[[#This Row],[FECHA]],'SIMIT SIN RES'!A:D,4,FALSE),0)</f>
        <v>0</v>
      </c>
      <c r="L3314" s="9">
        <f>IFERROR(VLOOKUP(Tabla1[[#This Row],[FECHA]],'SIMIT SIN RES'!A:D,3,FALSE),0)</f>
        <v>0</v>
      </c>
      <c r="M3314" s="5">
        <f>IFERROR(VLOOKUP(Tabla1[[#This Row],[FECHA]],'RECAUDOS DE COMPARENDOS'!A:D,4,FALSE),0)</f>
        <v>1</v>
      </c>
      <c r="N3314" s="9">
        <f>IFERROR(VLOOKUP(Tabla1[[#This Row],[FECHA]],'RECAUDOS DE COMPARENDOS'!A:D,3,FALSE),0)</f>
        <v>803400</v>
      </c>
      <c r="O3314" s="5">
        <f>IFERROR(VLOOKUP(Tabla1[[#This Row],[FECHA]],'RECAUDOS DE RESOLUCIONES'!A:D,4,FALSE),0)</f>
        <v>0</v>
      </c>
      <c r="P3314" s="9">
        <f>IFERROR(VLOOKUP(Tabla1[[#This Row],[FECHA]],'RECAUDOS DE RESOLUCIONES'!A:D,3,FALSE),0)</f>
        <v>0</v>
      </c>
      <c r="Q331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314" s="9">
        <f>Tabla1[V. COMPARENDOS]-(Tabla1[V. EXONERACIONES]+Tabla1[[#This Row],[V. SIMIT CON RESOLUCION]]+Tabla1[[#This Row],[V. SIMIT SIN RESOLUCION]]+Tabla1[[#This Row],[V. RECAUDOS COMPARENDOS]]+Tabla1[[#This Row],[V. RECAUDOS RESOLUCIONES]])</f>
        <v>535600</v>
      </c>
      <c r="S3314" s="11">
        <f>IFERROR(VLOOKUP(Tabla1[[#This Row],[FECHA]],'RECAUDOS LOCALES'!A:D,4,FALSE),0)</f>
        <v>1</v>
      </c>
      <c r="T3314" s="9">
        <f>IFERROR(VLOOKUP(Tabla1[[#This Row],[FECHA]],'RECAUDOS LOCALES'!A:D,3,FALSE),0)</f>
        <v>401700</v>
      </c>
      <c r="U3314" s="11">
        <f>IFERROR(VLOOKUP(Tabla1[[#This Row],[FECHA]],'RECAUDOS EXTERNOS'!A:D,4,FALSE),0)</f>
        <v>1</v>
      </c>
      <c r="V3314" s="9">
        <f>IFERROR(VLOOKUP(Tabla1[[#This Row],[FECHA]],'RECAUDOS EXTERNOS'!A:D,3,FALSE),0)</f>
        <v>274320</v>
      </c>
    </row>
    <row r="3315" spans="1:22" x14ac:dyDescent="0.25">
      <c r="A3315" s="1">
        <v>40874</v>
      </c>
      <c r="B3315" s="3" t="s">
        <v>4</v>
      </c>
      <c r="C3315" s="2">
        <v>40848</v>
      </c>
      <c r="D3315" s="5">
        <f>YEAR(Tabla1[[#This Row],[FECHA]])</f>
        <v>2011</v>
      </c>
      <c r="E3315" s="5">
        <f>IFERROR(VLOOKUP(Tabla1[[#This Row],[FECHA]],'COMPARENDOS TOTALES'!A:D,4,FALSE),0)</f>
        <v>23</v>
      </c>
      <c r="F3315" s="9">
        <f>IFERROR(VLOOKUP(Tabla1[[#This Row],[FECHA]],'COMPARENDOS TOTALES'!A:D,3,FALSE),0)</f>
        <v>12461627</v>
      </c>
      <c r="G3315" s="5">
        <f>IFERROR(VLOOKUP(Tabla1[[#This Row],[FECHA]],EXONERACIONES!A:D,4,FALSE),0)</f>
        <v>1</v>
      </c>
      <c r="H3315" s="9">
        <f>IFERROR(VLOOKUP(Tabla1[[#This Row],[FECHA]],EXONERACIONES!A:D,3,FALSE),0)</f>
        <v>803400</v>
      </c>
      <c r="I3315" s="5">
        <f>IFERROR(VLOOKUP(Tabla1[[#This Row],[FECHA]],'SIMIT CON RES'!A:D,4,FALSE),0)</f>
        <v>13</v>
      </c>
      <c r="J3315" s="9">
        <f>IFERROR(VLOOKUP(Tabla1[[#This Row],[FECHA]],'SIMIT CON RES'!A:D,3,FALSE),0)</f>
        <v>7498400</v>
      </c>
      <c r="K3315">
        <f>IFERROR(VLOOKUP(Tabla1[[#This Row],[FECHA]],'SIMIT SIN RES'!A:D,4,FALSE),0)</f>
        <v>0</v>
      </c>
      <c r="L3315" s="9">
        <f>IFERROR(VLOOKUP(Tabla1[[#This Row],[FECHA]],'SIMIT SIN RES'!A:D,3,FALSE),0)</f>
        <v>0</v>
      </c>
      <c r="M3315" s="5">
        <f>IFERROR(VLOOKUP(Tabla1[[#This Row],[FECHA]],'RECAUDOS DE COMPARENDOS'!A:D,4,FALSE),0)</f>
        <v>1</v>
      </c>
      <c r="N3315" s="9">
        <f>IFERROR(VLOOKUP(Tabla1[[#This Row],[FECHA]],'RECAUDOS DE COMPARENDOS'!A:D,3,FALSE),0)</f>
        <v>142827</v>
      </c>
      <c r="O3315" s="5">
        <f>IFERROR(VLOOKUP(Tabla1[[#This Row],[FECHA]],'RECAUDOS DE RESOLUCIONES'!A:D,4,FALSE),0)</f>
        <v>0</v>
      </c>
      <c r="P3315" s="9">
        <f>IFERROR(VLOOKUP(Tabla1[[#This Row],[FECHA]],'RECAUDOS DE RESOLUCIONES'!A:D,3,FALSE),0)</f>
        <v>0</v>
      </c>
      <c r="Q331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8</v>
      </c>
      <c r="R3315" s="9">
        <f>Tabla1[V. COMPARENDOS]-(Tabla1[V. EXONERACIONES]+Tabla1[[#This Row],[V. SIMIT CON RESOLUCION]]+Tabla1[[#This Row],[V. SIMIT SIN RESOLUCION]]+Tabla1[[#This Row],[V. RECAUDOS COMPARENDOS]]+Tabla1[[#This Row],[V. RECAUDOS RESOLUCIONES]])</f>
        <v>4017000</v>
      </c>
      <c r="S3315" s="11">
        <f>IFERROR(VLOOKUP(Tabla1[[#This Row],[FECHA]],'RECAUDOS LOCALES'!A:D,4,FALSE),0)</f>
        <v>1</v>
      </c>
      <c r="T3315" s="9">
        <f>IFERROR(VLOOKUP(Tabla1[[#This Row],[FECHA]],'RECAUDOS LOCALES'!A:D,3,FALSE),0)</f>
        <v>71413</v>
      </c>
      <c r="U3315" s="11">
        <f>IFERROR(VLOOKUP(Tabla1[[#This Row],[FECHA]],'RECAUDOS EXTERNOS'!A:D,4,FALSE),0)</f>
        <v>0</v>
      </c>
      <c r="V3315" s="9">
        <f>IFERROR(VLOOKUP(Tabla1[[#This Row],[FECHA]],'RECAUDOS EXTERNOS'!A:D,3,FALSE),0)</f>
        <v>0</v>
      </c>
    </row>
    <row r="3316" spans="1:22" x14ac:dyDescent="0.25">
      <c r="A3316" s="1">
        <v>40875</v>
      </c>
      <c r="B3316" s="3" t="s">
        <v>1</v>
      </c>
      <c r="C3316" s="2">
        <v>40848</v>
      </c>
      <c r="D3316" s="5">
        <f>YEAR(Tabla1[[#This Row],[FECHA]])</f>
        <v>2011</v>
      </c>
      <c r="E3316" s="5">
        <f>IFERROR(VLOOKUP(Tabla1[[#This Row],[FECHA]],'COMPARENDOS TOTALES'!A:D,4,FALSE),0)</f>
        <v>2</v>
      </c>
      <c r="F3316" s="9">
        <f>IFERROR(VLOOKUP(Tabla1[[#This Row],[FECHA]],'COMPARENDOS TOTALES'!A:D,3,FALSE),0)</f>
        <v>1071200</v>
      </c>
      <c r="G3316" s="5">
        <f>IFERROR(VLOOKUP(Tabla1[[#This Row],[FECHA]],EXONERACIONES!A:D,4,FALSE),0)</f>
        <v>0</v>
      </c>
      <c r="H3316" s="9">
        <f>IFERROR(VLOOKUP(Tabla1[[#This Row],[FECHA]],EXONERACIONES!A:D,3,FALSE),0)</f>
        <v>0</v>
      </c>
      <c r="I3316" s="5">
        <f>IFERROR(VLOOKUP(Tabla1[[#This Row],[FECHA]],'SIMIT CON RES'!A:D,4,FALSE),0)</f>
        <v>2</v>
      </c>
      <c r="J3316" s="9">
        <f>IFERROR(VLOOKUP(Tabla1[[#This Row],[FECHA]],'SIMIT CON RES'!A:D,3,FALSE),0)</f>
        <v>1071200</v>
      </c>
      <c r="K3316">
        <f>IFERROR(VLOOKUP(Tabla1[[#This Row],[FECHA]],'SIMIT SIN RES'!A:D,4,FALSE),0)</f>
        <v>0</v>
      </c>
      <c r="L3316" s="9">
        <f>IFERROR(VLOOKUP(Tabla1[[#This Row],[FECHA]],'SIMIT SIN RES'!A:D,3,FALSE),0)</f>
        <v>0</v>
      </c>
      <c r="M3316" s="5">
        <f>IFERROR(VLOOKUP(Tabla1[[#This Row],[FECHA]],'RECAUDOS DE COMPARENDOS'!A:D,4,FALSE),0)</f>
        <v>0</v>
      </c>
      <c r="N3316" s="9">
        <f>IFERROR(VLOOKUP(Tabla1[[#This Row],[FECHA]],'RECAUDOS DE COMPARENDOS'!A:D,3,FALSE),0)</f>
        <v>0</v>
      </c>
      <c r="O3316" s="5">
        <f>IFERROR(VLOOKUP(Tabla1[[#This Row],[FECHA]],'RECAUDOS DE RESOLUCIONES'!A:D,4,FALSE),0)</f>
        <v>0</v>
      </c>
      <c r="P3316" s="9">
        <f>IFERROR(VLOOKUP(Tabla1[[#This Row],[FECHA]],'RECAUDOS DE RESOLUCIONES'!A:D,3,FALSE),0)</f>
        <v>0</v>
      </c>
      <c r="Q331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31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316" s="11">
        <f>IFERROR(VLOOKUP(Tabla1[[#This Row],[FECHA]],'RECAUDOS LOCALES'!A:D,4,FALSE),0)</f>
        <v>1</v>
      </c>
      <c r="T3316" s="9">
        <f>IFERROR(VLOOKUP(Tabla1[[#This Row],[FECHA]],'RECAUDOS LOCALES'!A:D,3,FALSE),0)</f>
        <v>248450</v>
      </c>
      <c r="U3316" s="11">
        <f>IFERROR(VLOOKUP(Tabla1[[#This Row],[FECHA]],'RECAUDOS EXTERNOS'!A:D,4,FALSE),0)</f>
        <v>2</v>
      </c>
      <c r="V3316" s="9">
        <f>IFERROR(VLOOKUP(Tabla1[[#This Row],[FECHA]],'RECAUDOS EXTERNOS'!A:D,3,FALSE),0)</f>
        <v>235059</v>
      </c>
    </row>
    <row r="3317" spans="1:22" x14ac:dyDescent="0.25">
      <c r="A3317" s="1">
        <v>40876</v>
      </c>
      <c r="B3317" s="3" t="s">
        <v>2</v>
      </c>
      <c r="C3317" s="2">
        <v>40848</v>
      </c>
      <c r="D3317" s="5">
        <f>YEAR(Tabla1[[#This Row],[FECHA]])</f>
        <v>2011</v>
      </c>
      <c r="E3317" s="5">
        <f>IFERROR(VLOOKUP(Tabla1[[#This Row],[FECHA]],'COMPARENDOS TOTALES'!A:D,4,FALSE),0)</f>
        <v>0</v>
      </c>
      <c r="F3317" s="9">
        <f>IFERROR(VLOOKUP(Tabla1[[#This Row],[FECHA]],'COMPARENDOS TOTALES'!A:D,3,FALSE),0)</f>
        <v>0</v>
      </c>
      <c r="G3317" s="5">
        <f>IFERROR(VLOOKUP(Tabla1[[#This Row],[FECHA]],EXONERACIONES!A:D,4,FALSE),0)</f>
        <v>0</v>
      </c>
      <c r="H3317" s="9">
        <f>IFERROR(VLOOKUP(Tabla1[[#This Row],[FECHA]],EXONERACIONES!A:D,3,FALSE),0)</f>
        <v>0</v>
      </c>
      <c r="I3317" s="5">
        <f>IFERROR(VLOOKUP(Tabla1[[#This Row],[FECHA]],'SIMIT CON RES'!A:D,4,FALSE),0)</f>
        <v>0</v>
      </c>
      <c r="J3317" s="9">
        <f>IFERROR(VLOOKUP(Tabla1[[#This Row],[FECHA]],'SIMIT CON RES'!A:D,3,FALSE),0)</f>
        <v>0</v>
      </c>
      <c r="K3317">
        <f>IFERROR(VLOOKUP(Tabla1[[#This Row],[FECHA]],'SIMIT SIN RES'!A:D,4,FALSE),0)</f>
        <v>0</v>
      </c>
      <c r="L3317" s="9">
        <f>IFERROR(VLOOKUP(Tabla1[[#This Row],[FECHA]],'SIMIT SIN RES'!A:D,3,FALSE),0)</f>
        <v>0</v>
      </c>
      <c r="M3317" s="5">
        <f>IFERROR(VLOOKUP(Tabla1[[#This Row],[FECHA]],'RECAUDOS DE COMPARENDOS'!A:D,4,FALSE),0)</f>
        <v>0</v>
      </c>
      <c r="N3317" s="9">
        <f>IFERROR(VLOOKUP(Tabla1[[#This Row],[FECHA]],'RECAUDOS DE COMPARENDOS'!A:D,3,FALSE),0)</f>
        <v>0</v>
      </c>
      <c r="O3317" s="5">
        <f>IFERROR(VLOOKUP(Tabla1[[#This Row],[FECHA]],'RECAUDOS DE RESOLUCIONES'!A:D,4,FALSE),0)</f>
        <v>0</v>
      </c>
      <c r="P3317" s="9">
        <f>IFERROR(VLOOKUP(Tabla1[[#This Row],[FECHA]],'RECAUDOS DE RESOLUCIONES'!A:D,3,FALSE),0)</f>
        <v>0</v>
      </c>
      <c r="Q331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31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317" s="11">
        <f>IFERROR(VLOOKUP(Tabla1[[#This Row],[FECHA]],'RECAUDOS LOCALES'!A:D,4,FALSE),0)</f>
        <v>1</v>
      </c>
      <c r="T3317" s="9">
        <f>IFERROR(VLOOKUP(Tabla1[[#This Row],[FECHA]],'RECAUDOS LOCALES'!A:D,3,FALSE),0)</f>
        <v>384497</v>
      </c>
      <c r="U3317" s="11">
        <f>IFERROR(VLOOKUP(Tabla1[[#This Row],[FECHA]],'RECAUDOS EXTERNOS'!A:D,4,FALSE),0)</f>
        <v>5</v>
      </c>
      <c r="V3317" s="9">
        <f>IFERROR(VLOOKUP(Tabla1[[#This Row],[FECHA]],'RECAUDOS EXTERNOS'!A:D,3,FALSE),0)</f>
        <v>664563</v>
      </c>
    </row>
    <row r="3318" spans="1:22" x14ac:dyDescent="0.25">
      <c r="A3318" s="1">
        <v>40877</v>
      </c>
      <c r="B3318" s="3" t="s">
        <v>3</v>
      </c>
      <c r="C3318" s="2">
        <v>40848</v>
      </c>
      <c r="D3318" s="5">
        <f>YEAR(Tabla1[[#This Row],[FECHA]])</f>
        <v>2011</v>
      </c>
      <c r="E3318" s="5">
        <f>IFERROR(VLOOKUP(Tabla1[[#This Row],[FECHA]],'COMPARENDOS TOTALES'!A:D,4,FALSE),0)</f>
        <v>0</v>
      </c>
      <c r="F3318" s="9">
        <f>IFERROR(VLOOKUP(Tabla1[[#This Row],[FECHA]],'COMPARENDOS TOTALES'!A:D,3,FALSE),0)</f>
        <v>0</v>
      </c>
      <c r="G3318" s="5">
        <f>IFERROR(VLOOKUP(Tabla1[[#This Row],[FECHA]],EXONERACIONES!A:D,4,FALSE),0)</f>
        <v>0</v>
      </c>
      <c r="H3318" s="9">
        <f>IFERROR(VLOOKUP(Tabla1[[#This Row],[FECHA]],EXONERACIONES!A:D,3,FALSE),0)</f>
        <v>0</v>
      </c>
      <c r="I3318" s="5">
        <f>IFERROR(VLOOKUP(Tabla1[[#This Row],[FECHA]],'SIMIT CON RES'!A:D,4,FALSE),0)</f>
        <v>0</v>
      </c>
      <c r="J3318" s="9">
        <f>IFERROR(VLOOKUP(Tabla1[[#This Row],[FECHA]],'SIMIT CON RES'!A:D,3,FALSE),0)</f>
        <v>0</v>
      </c>
      <c r="K3318">
        <f>IFERROR(VLOOKUP(Tabla1[[#This Row],[FECHA]],'SIMIT SIN RES'!A:D,4,FALSE),0)</f>
        <v>0</v>
      </c>
      <c r="L3318" s="9">
        <f>IFERROR(VLOOKUP(Tabla1[[#This Row],[FECHA]],'SIMIT SIN RES'!A:D,3,FALSE),0)</f>
        <v>0</v>
      </c>
      <c r="M3318" s="5">
        <f>IFERROR(VLOOKUP(Tabla1[[#This Row],[FECHA]],'RECAUDOS DE COMPARENDOS'!A:D,4,FALSE),0)</f>
        <v>0</v>
      </c>
      <c r="N3318" s="9">
        <f>IFERROR(VLOOKUP(Tabla1[[#This Row],[FECHA]],'RECAUDOS DE COMPARENDOS'!A:D,3,FALSE),0)</f>
        <v>0</v>
      </c>
      <c r="O3318" s="5">
        <f>IFERROR(VLOOKUP(Tabla1[[#This Row],[FECHA]],'RECAUDOS DE RESOLUCIONES'!A:D,4,FALSE),0)</f>
        <v>0</v>
      </c>
      <c r="P3318" s="9">
        <f>IFERROR(VLOOKUP(Tabla1[[#This Row],[FECHA]],'RECAUDOS DE RESOLUCIONES'!A:D,3,FALSE),0)</f>
        <v>0</v>
      </c>
      <c r="Q331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31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318" s="11">
        <f>IFERROR(VLOOKUP(Tabla1[[#This Row],[FECHA]],'RECAUDOS LOCALES'!A:D,4,FALSE),0)</f>
        <v>2</v>
      </c>
      <c r="T3318" s="9">
        <f>IFERROR(VLOOKUP(Tabla1[[#This Row],[FECHA]],'RECAUDOS LOCALES'!A:D,3,FALSE),0)</f>
        <v>237175</v>
      </c>
      <c r="U3318" s="11">
        <f>IFERROR(VLOOKUP(Tabla1[[#This Row],[FECHA]],'RECAUDOS EXTERNOS'!A:D,4,FALSE),0)</f>
        <v>6</v>
      </c>
      <c r="V3318" s="9">
        <f>IFERROR(VLOOKUP(Tabla1[[#This Row],[FECHA]],'RECAUDOS EXTERNOS'!A:D,3,FALSE),0)</f>
        <v>1025156</v>
      </c>
    </row>
    <row r="3319" spans="1:22" x14ac:dyDescent="0.25">
      <c r="A3319" s="1">
        <v>40878</v>
      </c>
      <c r="B3319" s="3" t="s">
        <v>6</v>
      </c>
      <c r="C3319" s="2">
        <v>40878</v>
      </c>
      <c r="D3319" s="5">
        <f>YEAR(Tabla1[[#This Row],[FECHA]])</f>
        <v>2011</v>
      </c>
      <c r="E3319" s="5">
        <f>IFERROR(VLOOKUP(Tabla1[[#This Row],[FECHA]],'COMPARENDOS TOTALES'!A:D,4,FALSE),0)</f>
        <v>2</v>
      </c>
      <c r="F3319" s="9">
        <f>IFERROR(VLOOKUP(Tabla1[[#This Row],[FECHA]],'COMPARENDOS TOTALES'!A:D,3,FALSE),0)</f>
        <v>803400</v>
      </c>
      <c r="G3319" s="5">
        <f>IFERROR(VLOOKUP(Tabla1[[#This Row],[FECHA]],EXONERACIONES!A:D,4,FALSE),0)</f>
        <v>0</v>
      </c>
      <c r="H3319" s="9">
        <f>IFERROR(VLOOKUP(Tabla1[[#This Row],[FECHA]],EXONERACIONES!A:D,3,FALSE),0)</f>
        <v>0</v>
      </c>
      <c r="I3319" s="5">
        <f>IFERROR(VLOOKUP(Tabla1[[#This Row],[FECHA]],'SIMIT CON RES'!A:D,4,FALSE),0)</f>
        <v>2</v>
      </c>
      <c r="J3319" s="9">
        <f>IFERROR(VLOOKUP(Tabla1[[#This Row],[FECHA]],'SIMIT CON RES'!A:D,3,FALSE),0)</f>
        <v>803400</v>
      </c>
      <c r="K3319">
        <f>IFERROR(VLOOKUP(Tabla1[[#This Row],[FECHA]],'SIMIT SIN RES'!A:D,4,FALSE),0)</f>
        <v>0</v>
      </c>
      <c r="L3319" s="9">
        <f>IFERROR(VLOOKUP(Tabla1[[#This Row],[FECHA]],'SIMIT SIN RES'!A:D,3,FALSE),0)</f>
        <v>0</v>
      </c>
      <c r="M3319" s="5">
        <f>IFERROR(VLOOKUP(Tabla1[[#This Row],[FECHA]],'RECAUDOS DE COMPARENDOS'!A:D,4,FALSE),0)</f>
        <v>0</v>
      </c>
      <c r="N3319" s="9">
        <f>IFERROR(VLOOKUP(Tabla1[[#This Row],[FECHA]],'RECAUDOS DE COMPARENDOS'!A:D,3,FALSE),0)</f>
        <v>0</v>
      </c>
      <c r="O3319" s="5">
        <f>IFERROR(VLOOKUP(Tabla1[[#This Row],[FECHA]],'RECAUDOS DE RESOLUCIONES'!A:D,4,FALSE),0)</f>
        <v>0</v>
      </c>
      <c r="P3319" s="9">
        <f>IFERROR(VLOOKUP(Tabla1[[#This Row],[FECHA]],'RECAUDOS DE RESOLUCIONES'!A:D,3,FALSE),0)</f>
        <v>0</v>
      </c>
      <c r="Q331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31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319" s="11">
        <f>IFERROR(VLOOKUP(Tabla1[[#This Row],[FECHA]],'RECAUDOS LOCALES'!A:D,4,FALSE),0)</f>
        <v>1</v>
      </c>
      <c r="T3319" s="9">
        <f>IFERROR(VLOOKUP(Tabla1[[#This Row],[FECHA]],'RECAUDOS LOCALES'!A:D,3,FALSE),0)</f>
        <v>267800</v>
      </c>
      <c r="U3319" s="11">
        <f>IFERROR(VLOOKUP(Tabla1[[#This Row],[FECHA]],'RECAUDOS EXTERNOS'!A:D,4,FALSE),0)</f>
        <v>2</v>
      </c>
      <c r="V3319" s="9">
        <f>IFERROR(VLOOKUP(Tabla1[[#This Row],[FECHA]],'RECAUDOS EXTERNOS'!A:D,3,FALSE),0)</f>
        <v>223725</v>
      </c>
    </row>
    <row r="3320" spans="1:22" x14ac:dyDescent="0.25">
      <c r="A3320" s="1">
        <v>40879</v>
      </c>
      <c r="B3320" s="3" t="s">
        <v>0</v>
      </c>
      <c r="C3320" s="2">
        <v>40878</v>
      </c>
      <c r="D3320" s="5">
        <f>YEAR(Tabla1[[#This Row],[FECHA]])</f>
        <v>2011</v>
      </c>
      <c r="E3320" s="5">
        <f>IFERROR(VLOOKUP(Tabla1[[#This Row],[FECHA]],'COMPARENDOS TOTALES'!A:D,4,FALSE),0)</f>
        <v>5</v>
      </c>
      <c r="F3320" s="9">
        <f>IFERROR(VLOOKUP(Tabla1[[#This Row],[FECHA]],'COMPARENDOS TOTALES'!A:D,3,FALSE),0)</f>
        <v>4017000</v>
      </c>
      <c r="G3320" s="5">
        <f>IFERROR(VLOOKUP(Tabla1[[#This Row],[FECHA]],EXONERACIONES!A:D,4,FALSE),0)</f>
        <v>1</v>
      </c>
      <c r="H3320" s="9">
        <f>IFERROR(VLOOKUP(Tabla1[[#This Row],[FECHA]],EXONERACIONES!A:D,3,FALSE),0)</f>
        <v>803400</v>
      </c>
      <c r="I3320" s="5">
        <f>IFERROR(VLOOKUP(Tabla1[[#This Row],[FECHA]],'SIMIT CON RES'!A:D,4,FALSE),0)</f>
        <v>3</v>
      </c>
      <c r="J3320" s="9">
        <f>IFERROR(VLOOKUP(Tabla1[[#This Row],[FECHA]],'SIMIT CON RES'!A:D,3,FALSE),0)</f>
        <v>2410200</v>
      </c>
      <c r="K3320">
        <f>IFERROR(VLOOKUP(Tabla1[[#This Row],[FECHA]],'SIMIT SIN RES'!A:D,4,FALSE),0)</f>
        <v>0</v>
      </c>
      <c r="L3320" s="9">
        <f>IFERROR(VLOOKUP(Tabla1[[#This Row],[FECHA]],'SIMIT SIN RES'!A:D,3,FALSE),0)</f>
        <v>0</v>
      </c>
      <c r="M3320" s="5">
        <f>IFERROR(VLOOKUP(Tabla1[[#This Row],[FECHA]],'RECAUDOS DE COMPARENDOS'!A:D,4,FALSE),0)</f>
        <v>0</v>
      </c>
      <c r="N3320" s="9">
        <f>IFERROR(VLOOKUP(Tabla1[[#This Row],[FECHA]],'RECAUDOS DE COMPARENDOS'!A:D,3,FALSE),0)</f>
        <v>0</v>
      </c>
      <c r="O3320" s="5">
        <f>IFERROR(VLOOKUP(Tabla1[[#This Row],[FECHA]],'RECAUDOS DE RESOLUCIONES'!A:D,4,FALSE),0)</f>
        <v>0</v>
      </c>
      <c r="P3320" s="9">
        <f>IFERROR(VLOOKUP(Tabla1[[#This Row],[FECHA]],'RECAUDOS DE RESOLUCIONES'!A:D,3,FALSE),0)</f>
        <v>0</v>
      </c>
      <c r="Q332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320" s="9">
        <f>Tabla1[V. COMPARENDOS]-(Tabla1[V. EXONERACIONES]+Tabla1[[#This Row],[V. SIMIT CON RESOLUCION]]+Tabla1[[#This Row],[V. SIMIT SIN RESOLUCION]]+Tabla1[[#This Row],[V. RECAUDOS COMPARENDOS]]+Tabla1[[#This Row],[V. RECAUDOS RESOLUCIONES]])</f>
        <v>803400</v>
      </c>
      <c r="S3320" s="11">
        <f>IFERROR(VLOOKUP(Tabla1[[#This Row],[FECHA]],'RECAUDOS LOCALES'!A:D,4,FALSE),0)</f>
        <v>1</v>
      </c>
      <c r="T3320" s="9">
        <f>IFERROR(VLOOKUP(Tabla1[[#This Row],[FECHA]],'RECAUDOS LOCALES'!A:D,3,FALSE),0)</f>
        <v>124225</v>
      </c>
      <c r="U3320" s="11">
        <f>IFERROR(VLOOKUP(Tabla1[[#This Row],[FECHA]],'RECAUDOS EXTERNOS'!A:D,4,FALSE),0)</f>
        <v>8</v>
      </c>
      <c r="V3320" s="9">
        <f>IFERROR(VLOOKUP(Tabla1[[#This Row],[FECHA]],'RECAUDOS EXTERNOS'!A:D,3,FALSE),0)</f>
        <v>1587045</v>
      </c>
    </row>
    <row r="3321" spans="1:22" x14ac:dyDescent="0.25">
      <c r="A3321" s="1">
        <v>40880</v>
      </c>
      <c r="B3321" s="3" t="s">
        <v>5</v>
      </c>
      <c r="C3321" s="2">
        <v>40878</v>
      </c>
      <c r="D3321" s="5">
        <f>YEAR(Tabla1[[#This Row],[FECHA]])</f>
        <v>2011</v>
      </c>
      <c r="E3321" s="5">
        <f>IFERROR(VLOOKUP(Tabla1[[#This Row],[FECHA]],'COMPARENDOS TOTALES'!A:D,4,FALSE),0)</f>
        <v>8</v>
      </c>
      <c r="F3321" s="9">
        <f>IFERROR(VLOOKUP(Tabla1[[#This Row],[FECHA]],'COMPARENDOS TOTALES'!A:D,3,FALSE),0)</f>
        <v>6427200</v>
      </c>
      <c r="G3321" s="5">
        <f>IFERROR(VLOOKUP(Tabla1[[#This Row],[FECHA]],EXONERACIONES!A:D,4,FALSE),0)</f>
        <v>0</v>
      </c>
      <c r="H3321" s="9">
        <f>IFERROR(VLOOKUP(Tabla1[[#This Row],[FECHA]],EXONERACIONES!A:D,3,FALSE),0)</f>
        <v>0</v>
      </c>
      <c r="I3321" s="5">
        <f>IFERROR(VLOOKUP(Tabla1[[#This Row],[FECHA]],'SIMIT CON RES'!A:D,4,FALSE),0)</f>
        <v>8</v>
      </c>
      <c r="J3321" s="9">
        <f>IFERROR(VLOOKUP(Tabla1[[#This Row],[FECHA]],'SIMIT CON RES'!A:D,3,FALSE),0)</f>
        <v>6427200</v>
      </c>
      <c r="K3321">
        <f>IFERROR(VLOOKUP(Tabla1[[#This Row],[FECHA]],'SIMIT SIN RES'!A:D,4,FALSE),0)</f>
        <v>0</v>
      </c>
      <c r="L3321" s="9">
        <f>IFERROR(VLOOKUP(Tabla1[[#This Row],[FECHA]],'SIMIT SIN RES'!A:D,3,FALSE),0)</f>
        <v>0</v>
      </c>
      <c r="M3321" s="5">
        <f>IFERROR(VLOOKUP(Tabla1[[#This Row],[FECHA]],'RECAUDOS DE COMPARENDOS'!A:D,4,FALSE),0)</f>
        <v>0</v>
      </c>
      <c r="N3321" s="9">
        <f>IFERROR(VLOOKUP(Tabla1[[#This Row],[FECHA]],'RECAUDOS DE COMPARENDOS'!A:D,3,FALSE),0)</f>
        <v>0</v>
      </c>
      <c r="O3321" s="5">
        <f>IFERROR(VLOOKUP(Tabla1[[#This Row],[FECHA]],'RECAUDOS DE RESOLUCIONES'!A:D,4,FALSE),0)</f>
        <v>0</v>
      </c>
      <c r="P3321" s="9">
        <f>IFERROR(VLOOKUP(Tabla1[[#This Row],[FECHA]],'RECAUDOS DE RESOLUCIONES'!A:D,3,FALSE),0)</f>
        <v>0</v>
      </c>
      <c r="Q332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32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321" s="11">
        <f>IFERROR(VLOOKUP(Tabla1[[#This Row],[FECHA]],'RECAUDOS LOCALES'!A:D,4,FALSE),0)</f>
        <v>0</v>
      </c>
      <c r="T3321" s="9">
        <f>IFERROR(VLOOKUP(Tabla1[[#This Row],[FECHA]],'RECAUDOS LOCALES'!A:D,3,FALSE),0)</f>
        <v>0</v>
      </c>
      <c r="U3321" s="11">
        <f>IFERROR(VLOOKUP(Tabla1[[#This Row],[FECHA]],'RECAUDOS EXTERNOS'!A:D,4,FALSE),0)</f>
        <v>0</v>
      </c>
      <c r="V3321" s="9">
        <f>IFERROR(VLOOKUP(Tabla1[[#This Row],[FECHA]],'RECAUDOS EXTERNOS'!A:D,3,FALSE),0)</f>
        <v>0</v>
      </c>
    </row>
    <row r="3322" spans="1:22" x14ac:dyDescent="0.25">
      <c r="A3322" s="1">
        <v>40881</v>
      </c>
      <c r="B3322" s="3" t="s">
        <v>4</v>
      </c>
      <c r="C3322" s="2">
        <v>40878</v>
      </c>
      <c r="D3322" s="5">
        <f>YEAR(Tabla1[[#This Row],[FECHA]])</f>
        <v>2011</v>
      </c>
      <c r="E3322" s="5">
        <f>IFERROR(VLOOKUP(Tabla1[[#This Row],[FECHA]],'COMPARENDOS TOTALES'!A:D,4,FALSE),0)</f>
        <v>8</v>
      </c>
      <c r="F3322" s="9">
        <f>IFERROR(VLOOKUP(Tabla1[[#This Row],[FECHA]],'COMPARENDOS TOTALES'!A:D,3,FALSE),0)</f>
        <v>5891600</v>
      </c>
      <c r="G3322" s="5">
        <f>IFERROR(VLOOKUP(Tabla1[[#This Row],[FECHA]],EXONERACIONES!A:D,4,FALSE),0)</f>
        <v>1</v>
      </c>
      <c r="H3322" s="9">
        <f>IFERROR(VLOOKUP(Tabla1[[#This Row],[FECHA]],EXONERACIONES!A:D,3,FALSE),0)</f>
        <v>803400</v>
      </c>
      <c r="I3322" s="5">
        <f>IFERROR(VLOOKUP(Tabla1[[#This Row],[FECHA]],'SIMIT CON RES'!A:D,4,FALSE),0)</f>
        <v>6</v>
      </c>
      <c r="J3322" s="9">
        <f>IFERROR(VLOOKUP(Tabla1[[#This Row],[FECHA]],'SIMIT CON RES'!A:D,3,FALSE),0)</f>
        <v>4284800</v>
      </c>
      <c r="K3322">
        <f>IFERROR(VLOOKUP(Tabla1[[#This Row],[FECHA]],'SIMIT SIN RES'!A:D,4,FALSE),0)</f>
        <v>0</v>
      </c>
      <c r="L3322" s="9">
        <f>IFERROR(VLOOKUP(Tabla1[[#This Row],[FECHA]],'SIMIT SIN RES'!A:D,3,FALSE),0)</f>
        <v>0</v>
      </c>
      <c r="M3322" s="5">
        <f>IFERROR(VLOOKUP(Tabla1[[#This Row],[FECHA]],'RECAUDOS DE COMPARENDOS'!A:D,4,FALSE),0)</f>
        <v>0</v>
      </c>
      <c r="N3322" s="9">
        <f>IFERROR(VLOOKUP(Tabla1[[#This Row],[FECHA]],'RECAUDOS DE COMPARENDOS'!A:D,3,FALSE),0)</f>
        <v>0</v>
      </c>
      <c r="O3322" s="5">
        <f>IFERROR(VLOOKUP(Tabla1[[#This Row],[FECHA]],'RECAUDOS DE RESOLUCIONES'!A:D,4,FALSE),0)</f>
        <v>0</v>
      </c>
      <c r="P3322" s="9">
        <f>IFERROR(VLOOKUP(Tabla1[[#This Row],[FECHA]],'RECAUDOS DE RESOLUCIONES'!A:D,3,FALSE),0)</f>
        <v>0</v>
      </c>
      <c r="Q332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322" s="9">
        <f>Tabla1[V. COMPARENDOS]-(Tabla1[V. EXONERACIONES]+Tabla1[[#This Row],[V. SIMIT CON RESOLUCION]]+Tabla1[[#This Row],[V. SIMIT SIN RESOLUCION]]+Tabla1[[#This Row],[V. RECAUDOS COMPARENDOS]]+Tabla1[[#This Row],[V. RECAUDOS RESOLUCIONES]])</f>
        <v>803400</v>
      </c>
      <c r="S3322" s="11">
        <f>IFERROR(VLOOKUP(Tabla1[[#This Row],[FECHA]],'RECAUDOS LOCALES'!A:D,4,FALSE),0)</f>
        <v>0</v>
      </c>
      <c r="T3322" s="9">
        <f>IFERROR(VLOOKUP(Tabla1[[#This Row],[FECHA]],'RECAUDOS LOCALES'!A:D,3,FALSE),0)</f>
        <v>0</v>
      </c>
      <c r="U3322" s="11">
        <f>IFERROR(VLOOKUP(Tabla1[[#This Row],[FECHA]],'RECAUDOS EXTERNOS'!A:D,4,FALSE),0)</f>
        <v>0</v>
      </c>
      <c r="V3322" s="9">
        <f>IFERROR(VLOOKUP(Tabla1[[#This Row],[FECHA]],'RECAUDOS EXTERNOS'!A:D,3,FALSE),0)</f>
        <v>0</v>
      </c>
    </row>
    <row r="3323" spans="1:22" x14ac:dyDescent="0.25">
      <c r="A3323" s="1">
        <v>40882</v>
      </c>
      <c r="B3323" s="3" t="s">
        <v>1</v>
      </c>
      <c r="C3323" s="2">
        <v>40878</v>
      </c>
      <c r="D3323" s="5">
        <f>YEAR(Tabla1[[#This Row],[FECHA]])</f>
        <v>2011</v>
      </c>
      <c r="E3323" s="5">
        <f>IFERROR(VLOOKUP(Tabla1[[#This Row],[FECHA]],'COMPARENDOS TOTALES'!A:D,4,FALSE),0)</f>
        <v>1</v>
      </c>
      <c r="F3323" s="9">
        <f>IFERROR(VLOOKUP(Tabla1[[#This Row],[FECHA]],'COMPARENDOS TOTALES'!A:D,3,FALSE),0)</f>
        <v>267800</v>
      </c>
      <c r="G3323" s="5">
        <f>IFERROR(VLOOKUP(Tabla1[[#This Row],[FECHA]],EXONERACIONES!A:D,4,FALSE),0)</f>
        <v>1</v>
      </c>
      <c r="H3323" s="9">
        <f>IFERROR(VLOOKUP(Tabla1[[#This Row],[FECHA]],EXONERACIONES!A:D,3,FALSE),0)</f>
        <v>267800</v>
      </c>
      <c r="I3323" s="5">
        <f>IFERROR(VLOOKUP(Tabla1[[#This Row],[FECHA]],'SIMIT CON RES'!A:D,4,FALSE),0)</f>
        <v>0</v>
      </c>
      <c r="J3323" s="9">
        <f>IFERROR(VLOOKUP(Tabla1[[#This Row],[FECHA]],'SIMIT CON RES'!A:D,3,FALSE),0)</f>
        <v>0</v>
      </c>
      <c r="K3323">
        <f>IFERROR(VLOOKUP(Tabla1[[#This Row],[FECHA]],'SIMIT SIN RES'!A:D,4,FALSE),0)</f>
        <v>0</v>
      </c>
      <c r="L3323" s="9">
        <f>IFERROR(VLOOKUP(Tabla1[[#This Row],[FECHA]],'SIMIT SIN RES'!A:D,3,FALSE),0)</f>
        <v>0</v>
      </c>
      <c r="M3323" s="5">
        <f>IFERROR(VLOOKUP(Tabla1[[#This Row],[FECHA]],'RECAUDOS DE COMPARENDOS'!A:D,4,FALSE),0)</f>
        <v>0</v>
      </c>
      <c r="N3323" s="9">
        <f>IFERROR(VLOOKUP(Tabla1[[#This Row],[FECHA]],'RECAUDOS DE COMPARENDOS'!A:D,3,FALSE),0)</f>
        <v>0</v>
      </c>
      <c r="O3323" s="5">
        <f>IFERROR(VLOOKUP(Tabla1[[#This Row],[FECHA]],'RECAUDOS DE RESOLUCIONES'!A:D,4,FALSE),0)</f>
        <v>0</v>
      </c>
      <c r="P3323" s="9">
        <f>IFERROR(VLOOKUP(Tabla1[[#This Row],[FECHA]],'RECAUDOS DE RESOLUCIONES'!A:D,3,FALSE),0)</f>
        <v>0</v>
      </c>
      <c r="Q332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32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323" s="11">
        <f>IFERROR(VLOOKUP(Tabla1[[#This Row],[FECHA]],'RECAUDOS LOCALES'!A:D,4,FALSE),0)</f>
        <v>1</v>
      </c>
      <c r="T3323" s="9">
        <f>IFERROR(VLOOKUP(Tabla1[[#This Row],[FECHA]],'RECAUDOS LOCALES'!A:D,3,FALSE),0)</f>
        <v>535600</v>
      </c>
      <c r="U3323" s="11">
        <f>IFERROR(VLOOKUP(Tabla1[[#This Row],[FECHA]],'RECAUDOS EXTERNOS'!A:D,4,FALSE),0)</f>
        <v>4</v>
      </c>
      <c r="V3323" s="9">
        <f>IFERROR(VLOOKUP(Tabla1[[#This Row],[FECHA]],'RECAUDOS EXTERNOS'!A:D,3,FALSE),0)</f>
        <v>1191726</v>
      </c>
    </row>
    <row r="3324" spans="1:22" x14ac:dyDescent="0.25">
      <c r="A3324" s="1">
        <v>40883</v>
      </c>
      <c r="B3324" s="3" t="s">
        <v>2</v>
      </c>
      <c r="C3324" s="2">
        <v>40878</v>
      </c>
      <c r="D3324" s="5">
        <f>YEAR(Tabla1[[#This Row],[FECHA]])</f>
        <v>2011</v>
      </c>
      <c r="E3324" s="5">
        <f>IFERROR(VLOOKUP(Tabla1[[#This Row],[FECHA]],'COMPARENDOS TOTALES'!A:D,4,FALSE),0)</f>
        <v>0</v>
      </c>
      <c r="F3324" s="9">
        <f>IFERROR(VLOOKUP(Tabla1[[#This Row],[FECHA]],'COMPARENDOS TOTALES'!A:D,3,FALSE),0)</f>
        <v>0</v>
      </c>
      <c r="G3324" s="5">
        <f>IFERROR(VLOOKUP(Tabla1[[#This Row],[FECHA]],EXONERACIONES!A:D,4,FALSE),0)</f>
        <v>0</v>
      </c>
      <c r="H3324" s="9">
        <f>IFERROR(VLOOKUP(Tabla1[[#This Row],[FECHA]],EXONERACIONES!A:D,3,FALSE),0)</f>
        <v>0</v>
      </c>
      <c r="I3324" s="5">
        <f>IFERROR(VLOOKUP(Tabla1[[#This Row],[FECHA]],'SIMIT CON RES'!A:D,4,FALSE),0)</f>
        <v>0</v>
      </c>
      <c r="J3324" s="9">
        <f>IFERROR(VLOOKUP(Tabla1[[#This Row],[FECHA]],'SIMIT CON RES'!A:D,3,FALSE),0)</f>
        <v>0</v>
      </c>
      <c r="K3324">
        <f>IFERROR(VLOOKUP(Tabla1[[#This Row],[FECHA]],'SIMIT SIN RES'!A:D,4,FALSE),0)</f>
        <v>0</v>
      </c>
      <c r="L3324" s="9">
        <f>IFERROR(VLOOKUP(Tabla1[[#This Row],[FECHA]],'SIMIT SIN RES'!A:D,3,FALSE),0)</f>
        <v>0</v>
      </c>
      <c r="M3324" s="5">
        <f>IFERROR(VLOOKUP(Tabla1[[#This Row],[FECHA]],'RECAUDOS DE COMPARENDOS'!A:D,4,FALSE),0)</f>
        <v>0</v>
      </c>
      <c r="N3324" s="9">
        <f>IFERROR(VLOOKUP(Tabla1[[#This Row],[FECHA]],'RECAUDOS DE COMPARENDOS'!A:D,3,FALSE),0)</f>
        <v>0</v>
      </c>
      <c r="O3324" s="5">
        <f>IFERROR(VLOOKUP(Tabla1[[#This Row],[FECHA]],'RECAUDOS DE RESOLUCIONES'!A:D,4,FALSE),0)</f>
        <v>0</v>
      </c>
      <c r="P3324" s="9">
        <f>IFERROR(VLOOKUP(Tabla1[[#This Row],[FECHA]],'RECAUDOS DE RESOLUCIONES'!A:D,3,FALSE),0)</f>
        <v>0</v>
      </c>
      <c r="Q332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32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324" s="11">
        <f>IFERROR(VLOOKUP(Tabla1[[#This Row],[FECHA]],'RECAUDOS LOCALES'!A:D,4,FALSE),0)</f>
        <v>0</v>
      </c>
      <c r="T3324" s="9">
        <f>IFERROR(VLOOKUP(Tabla1[[#This Row],[FECHA]],'RECAUDOS LOCALES'!A:D,3,FALSE),0)</f>
        <v>0</v>
      </c>
      <c r="U3324" s="11">
        <f>IFERROR(VLOOKUP(Tabla1[[#This Row],[FECHA]],'RECAUDOS EXTERNOS'!A:D,4,FALSE),0)</f>
        <v>5</v>
      </c>
      <c r="V3324" s="9">
        <f>IFERROR(VLOOKUP(Tabla1[[#This Row],[FECHA]],'RECAUDOS EXTERNOS'!A:D,3,FALSE),0)</f>
        <v>859679</v>
      </c>
    </row>
    <row r="3325" spans="1:22" x14ac:dyDescent="0.25">
      <c r="A3325" s="1">
        <v>40884</v>
      </c>
      <c r="B3325" s="3" t="s">
        <v>3</v>
      </c>
      <c r="C3325" s="2">
        <v>40878</v>
      </c>
      <c r="D3325" s="5">
        <f>YEAR(Tabla1[[#This Row],[FECHA]])</f>
        <v>2011</v>
      </c>
      <c r="E3325" s="5">
        <f>IFERROR(VLOOKUP(Tabla1[[#This Row],[FECHA]],'COMPARENDOS TOTALES'!A:D,4,FALSE),0)</f>
        <v>2</v>
      </c>
      <c r="F3325" s="9">
        <f>IFERROR(VLOOKUP(Tabla1[[#This Row],[FECHA]],'COMPARENDOS TOTALES'!A:D,3,FALSE),0)</f>
        <v>535600</v>
      </c>
      <c r="G3325" s="5">
        <f>IFERROR(VLOOKUP(Tabla1[[#This Row],[FECHA]],EXONERACIONES!A:D,4,FALSE),0)</f>
        <v>0</v>
      </c>
      <c r="H3325" s="9">
        <f>IFERROR(VLOOKUP(Tabla1[[#This Row],[FECHA]],EXONERACIONES!A:D,3,FALSE),0)</f>
        <v>0</v>
      </c>
      <c r="I3325" s="5">
        <f>IFERROR(VLOOKUP(Tabla1[[#This Row],[FECHA]],'SIMIT CON RES'!A:D,4,FALSE),0)</f>
        <v>2</v>
      </c>
      <c r="J3325" s="9">
        <f>IFERROR(VLOOKUP(Tabla1[[#This Row],[FECHA]],'SIMIT CON RES'!A:D,3,FALSE),0)</f>
        <v>535600</v>
      </c>
      <c r="K3325">
        <f>IFERROR(VLOOKUP(Tabla1[[#This Row],[FECHA]],'SIMIT SIN RES'!A:D,4,FALSE),0)</f>
        <v>0</v>
      </c>
      <c r="L3325" s="9">
        <f>IFERROR(VLOOKUP(Tabla1[[#This Row],[FECHA]],'SIMIT SIN RES'!A:D,3,FALSE),0)</f>
        <v>0</v>
      </c>
      <c r="M3325" s="5">
        <f>IFERROR(VLOOKUP(Tabla1[[#This Row],[FECHA]],'RECAUDOS DE COMPARENDOS'!A:D,4,FALSE),0)</f>
        <v>0</v>
      </c>
      <c r="N3325" s="9">
        <f>IFERROR(VLOOKUP(Tabla1[[#This Row],[FECHA]],'RECAUDOS DE COMPARENDOS'!A:D,3,FALSE),0)</f>
        <v>0</v>
      </c>
      <c r="O3325" s="5">
        <f>IFERROR(VLOOKUP(Tabla1[[#This Row],[FECHA]],'RECAUDOS DE RESOLUCIONES'!A:D,4,FALSE),0)</f>
        <v>0</v>
      </c>
      <c r="P3325" s="9">
        <f>IFERROR(VLOOKUP(Tabla1[[#This Row],[FECHA]],'RECAUDOS DE RESOLUCIONES'!A:D,3,FALSE),0)</f>
        <v>0</v>
      </c>
      <c r="Q332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32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325" s="11">
        <f>IFERROR(VLOOKUP(Tabla1[[#This Row],[FECHA]],'RECAUDOS LOCALES'!A:D,4,FALSE),0)</f>
        <v>0</v>
      </c>
      <c r="T3325" s="9">
        <f>IFERROR(VLOOKUP(Tabla1[[#This Row],[FECHA]],'RECAUDOS LOCALES'!A:D,3,FALSE),0)</f>
        <v>0</v>
      </c>
      <c r="U3325" s="11">
        <f>IFERROR(VLOOKUP(Tabla1[[#This Row],[FECHA]],'RECAUDOS EXTERNOS'!A:D,4,FALSE),0)</f>
        <v>6</v>
      </c>
      <c r="V3325" s="9">
        <f>IFERROR(VLOOKUP(Tabla1[[#This Row],[FECHA]],'RECAUDOS EXTERNOS'!A:D,3,FALSE),0)</f>
        <v>1292053</v>
      </c>
    </row>
    <row r="3326" spans="1:22" x14ac:dyDescent="0.25">
      <c r="A3326" s="1">
        <v>40885</v>
      </c>
      <c r="B3326" s="3" t="s">
        <v>6</v>
      </c>
      <c r="C3326" s="2">
        <v>40878</v>
      </c>
      <c r="D3326" s="5">
        <f>YEAR(Tabla1[[#This Row],[FECHA]])</f>
        <v>2011</v>
      </c>
      <c r="E3326" s="5">
        <f>IFERROR(VLOOKUP(Tabla1[[#This Row],[FECHA]],'COMPARENDOS TOTALES'!A:D,4,FALSE),0)</f>
        <v>0</v>
      </c>
      <c r="F3326" s="9">
        <f>IFERROR(VLOOKUP(Tabla1[[#This Row],[FECHA]],'COMPARENDOS TOTALES'!A:D,3,FALSE),0)</f>
        <v>0</v>
      </c>
      <c r="G3326" s="5">
        <f>IFERROR(VLOOKUP(Tabla1[[#This Row],[FECHA]],EXONERACIONES!A:D,4,FALSE),0)</f>
        <v>0</v>
      </c>
      <c r="H3326" s="9">
        <f>IFERROR(VLOOKUP(Tabla1[[#This Row],[FECHA]],EXONERACIONES!A:D,3,FALSE),0)</f>
        <v>0</v>
      </c>
      <c r="I3326" s="5">
        <f>IFERROR(VLOOKUP(Tabla1[[#This Row],[FECHA]],'SIMIT CON RES'!A:D,4,FALSE),0)</f>
        <v>0</v>
      </c>
      <c r="J3326" s="9">
        <f>IFERROR(VLOOKUP(Tabla1[[#This Row],[FECHA]],'SIMIT CON RES'!A:D,3,FALSE),0)</f>
        <v>0</v>
      </c>
      <c r="K3326">
        <f>IFERROR(VLOOKUP(Tabla1[[#This Row],[FECHA]],'SIMIT SIN RES'!A:D,4,FALSE),0)</f>
        <v>0</v>
      </c>
      <c r="L3326" s="9">
        <f>IFERROR(VLOOKUP(Tabla1[[#This Row],[FECHA]],'SIMIT SIN RES'!A:D,3,FALSE),0)</f>
        <v>0</v>
      </c>
      <c r="M3326" s="5">
        <f>IFERROR(VLOOKUP(Tabla1[[#This Row],[FECHA]],'RECAUDOS DE COMPARENDOS'!A:D,4,FALSE),0)</f>
        <v>0</v>
      </c>
      <c r="N3326" s="9">
        <f>IFERROR(VLOOKUP(Tabla1[[#This Row],[FECHA]],'RECAUDOS DE COMPARENDOS'!A:D,3,FALSE),0)</f>
        <v>0</v>
      </c>
      <c r="O3326" s="5">
        <f>IFERROR(VLOOKUP(Tabla1[[#This Row],[FECHA]],'RECAUDOS DE RESOLUCIONES'!A:D,4,FALSE),0)</f>
        <v>0</v>
      </c>
      <c r="P3326" s="9">
        <f>IFERROR(VLOOKUP(Tabla1[[#This Row],[FECHA]],'RECAUDOS DE RESOLUCIONES'!A:D,3,FALSE),0)</f>
        <v>0</v>
      </c>
      <c r="Q332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32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326" s="11">
        <f>IFERROR(VLOOKUP(Tabla1[[#This Row],[FECHA]],'RECAUDOS LOCALES'!A:D,4,FALSE),0)</f>
        <v>0</v>
      </c>
      <c r="T3326" s="9">
        <f>IFERROR(VLOOKUP(Tabla1[[#This Row],[FECHA]],'RECAUDOS LOCALES'!A:D,3,FALSE),0)</f>
        <v>0</v>
      </c>
      <c r="U3326" s="11">
        <f>IFERROR(VLOOKUP(Tabla1[[#This Row],[FECHA]],'RECAUDOS EXTERNOS'!A:D,4,FALSE),0)</f>
        <v>0</v>
      </c>
      <c r="V3326" s="9">
        <f>IFERROR(VLOOKUP(Tabla1[[#This Row],[FECHA]],'RECAUDOS EXTERNOS'!A:D,3,FALSE),0)</f>
        <v>0</v>
      </c>
    </row>
    <row r="3327" spans="1:22" x14ac:dyDescent="0.25">
      <c r="A3327" s="1">
        <v>40886</v>
      </c>
      <c r="B3327" s="3" t="s">
        <v>0</v>
      </c>
      <c r="C3327" s="2">
        <v>40878</v>
      </c>
      <c r="D3327" s="5">
        <f>YEAR(Tabla1[[#This Row],[FECHA]])</f>
        <v>2011</v>
      </c>
      <c r="E3327" s="5">
        <f>IFERROR(VLOOKUP(Tabla1[[#This Row],[FECHA]],'COMPARENDOS TOTALES'!A:D,4,FALSE),0)</f>
        <v>9</v>
      </c>
      <c r="F3327" s="9">
        <f>IFERROR(VLOOKUP(Tabla1[[#This Row],[FECHA]],'COMPARENDOS TOTALES'!A:D,3,FALSE),0)</f>
        <v>4588308</v>
      </c>
      <c r="G3327" s="5">
        <f>IFERROR(VLOOKUP(Tabla1[[#This Row],[FECHA]],EXONERACIONES!A:D,4,FALSE),0)</f>
        <v>0</v>
      </c>
      <c r="H3327" s="9">
        <f>IFERROR(VLOOKUP(Tabla1[[#This Row],[FECHA]],EXONERACIONES!A:D,3,FALSE),0)</f>
        <v>0</v>
      </c>
      <c r="I3327" s="5">
        <f>IFERROR(VLOOKUP(Tabla1[[#This Row],[FECHA]],'SIMIT CON RES'!A:D,4,FALSE),0)</f>
        <v>8</v>
      </c>
      <c r="J3327" s="9">
        <f>IFERROR(VLOOKUP(Tabla1[[#This Row],[FECHA]],'SIMIT CON RES'!A:D,3,FALSE),0)</f>
        <v>3784908</v>
      </c>
      <c r="K3327">
        <f>IFERROR(VLOOKUP(Tabla1[[#This Row],[FECHA]],'SIMIT SIN RES'!A:D,4,FALSE),0)</f>
        <v>0</v>
      </c>
      <c r="L3327" s="9">
        <f>IFERROR(VLOOKUP(Tabla1[[#This Row],[FECHA]],'SIMIT SIN RES'!A:D,3,FALSE),0)</f>
        <v>0</v>
      </c>
      <c r="M3327" s="5">
        <f>IFERROR(VLOOKUP(Tabla1[[#This Row],[FECHA]],'RECAUDOS DE COMPARENDOS'!A:D,4,FALSE),0)</f>
        <v>0</v>
      </c>
      <c r="N3327" s="9">
        <f>IFERROR(VLOOKUP(Tabla1[[#This Row],[FECHA]],'RECAUDOS DE COMPARENDOS'!A:D,3,FALSE),0)</f>
        <v>0</v>
      </c>
      <c r="O3327" s="5">
        <f>IFERROR(VLOOKUP(Tabla1[[#This Row],[FECHA]],'RECAUDOS DE RESOLUCIONES'!A:D,4,FALSE),0)</f>
        <v>0</v>
      </c>
      <c r="P3327" s="9">
        <f>IFERROR(VLOOKUP(Tabla1[[#This Row],[FECHA]],'RECAUDOS DE RESOLUCIONES'!A:D,3,FALSE),0)</f>
        <v>0</v>
      </c>
      <c r="Q332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327" s="9">
        <f>Tabla1[V. COMPARENDOS]-(Tabla1[V. EXONERACIONES]+Tabla1[[#This Row],[V. SIMIT CON RESOLUCION]]+Tabla1[[#This Row],[V. SIMIT SIN RESOLUCION]]+Tabla1[[#This Row],[V. RECAUDOS COMPARENDOS]]+Tabla1[[#This Row],[V. RECAUDOS RESOLUCIONES]])</f>
        <v>803400</v>
      </c>
      <c r="S3327" s="11">
        <f>IFERROR(VLOOKUP(Tabla1[[#This Row],[FECHA]],'RECAUDOS LOCALES'!A:D,4,FALSE),0)</f>
        <v>1</v>
      </c>
      <c r="T3327" s="9">
        <f>IFERROR(VLOOKUP(Tabla1[[#This Row],[FECHA]],'RECAUDOS LOCALES'!A:D,3,FALSE),0)</f>
        <v>128750</v>
      </c>
      <c r="U3327" s="11">
        <f>IFERROR(VLOOKUP(Tabla1[[#This Row],[FECHA]],'RECAUDOS EXTERNOS'!A:D,4,FALSE),0)</f>
        <v>6</v>
      </c>
      <c r="V3327" s="9">
        <f>IFERROR(VLOOKUP(Tabla1[[#This Row],[FECHA]],'RECAUDOS EXTERNOS'!A:D,3,FALSE),0)</f>
        <v>953266</v>
      </c>
    </row>
    <row r="3328" spans="1:22" x14ac:dyDescent="0.25">
      <c r="A3328" s="1">
        <v>40887</v>
      </c>
      <c r="B3328" s="3" t="s">
        <v>5</v>
      </c>
      <c r="C3328" s="2">
        <v>40878</v>
      </c>
      <c r="D3328" s="5">
        <f>YEAR(Tabla1[[#This Row],[FECHA]])</f>
        <v>2011</v>
      </c>
      <c r="E3328" s="5">
        <f>IFERROR(VLOOKUP(Tabla1[[#This Row],[FECHA]],'COMPARENDOS TOTALES'!A:D,4,FALSE),0)</f>
        <v>8</v>
      </c>
      <c r="F3328" s="9">
        <f>IFERROR(VLOOKUP(Tabla1[[#This Row],[FECHA]],'COMPARENDOS TOTALES'!A:D,3,FALSE),0)</f>
        <v>4570454</v>
      </c>
      <c r="G3328" s="5">
        <f>IFERROR(VLOOKUP(Tabla1[[#This Row],[FECHA]],EXONERACIONES!A:D,4,FALSE),0)</f>
        <v>0</v>
      </c>
      <c r="H3328" s="9">
        <f>IFERROR(VLOOKUP(Tabla1[[#This Row],[FECHA]],EXONERACIONES!A:D,3,FALSE),0)</f>
        <v>0</v>
      </c>
      <c r="I3328" s="5">
        <f>IFERROR(VLOOKUP(Tabla1[[#This Row],[FECHA]],'SIMIT CON RES'!A:D,4,FALSE),0)</f>
        <v>8</v>
      </c>
      <c r="J3328" s="9">
        <f>IFERROR(VLOOKUP(Tabla1[[#This Row],[FECHA]],'SIMIT CON RES'!A:D,3,FALSE),0)</f>
        <v>4570454</v>
      </c>
      <c r="K3328">
        <f>IFERROR(VLOOKUP(Tabla1[[#This Row],[FECHA]],'SIMIT SIN RES'!A:D,4,FALSE),0)</f>
        <v>0</v>
      </c>
      <c r="L3328" s="9">
        <f>IFERROR(VLOOKUP(Tabla1[[#This Row],[FECHA]],'SIMIT SIN RES'!A:D,3,FALSE),0)</f>
        <v>0</v>
      </c>
      <c r="M3328" s="5">
        <f>IFERROR(VLOOKUP(Tabla1[[#This Row],[FECHA]],'RECAUDOS DE COMPARENDOS'!A:D,4,FALSE),0)</f>
        <v>0</v>
      </c>
      <c r="N3328" s="9">
        <f>IFERROR(VLOOKUP(Tabla1[[#This Row],[FECHA]],'RECAUDOS DE COMPARENDOS'!A:D,3,FALSE),0)</f>
        <v>0</v>
      </c>
      <c r="O3328" s="5">
        <f>IFERROR(VLOOKUP(Tabla1[[#This Row],[FECHA]],'RECAUDOS DE RESOLUCIONES'!A:D,4,FALSE),0)</f>
        <v>0</v>
      </c>
      <c r="P3328" s="9">
        <f>IFERROR(VLOOKUP(Tabla1[[#This Row],[FECHA]],'RECAUDOS DE RESOLUCIONES'!A:D,3,FALSE),0)</f>
        <v>0</v>
      </c>
      <c r="Q332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32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328" s="11">
        <f>IFERROR(VLOOKUP(Tabla1[[#This Row],[FECHA]],'RECAUDOS LOCALES'!A:D,4,FALSE),0)</f>
        <v>0</v>
      </c>
      <c r="T3328" s="9">
        <f>IFERROR(VLOOKUP(Tabla1[[#This Row],[FECHA]],'RECAUDOS LOCALES'!A:D,3,FALSE),0)</f>
        <v>0</v>
      </c>
      <c r="U3328" s="11">
        <f>IFERROR(VLOOKUP(Tabla1[[#This Row],[FECHA]],'RECAUDOS EXTERNOS'!A:D,4,FALSE),0)</f>
        <v>0</v>
      </c>
      <c r="V3328" s="9">
        <f>IFERROR(VLOOKUP(Tabla1[[#This Row],[FECHA]],'RECAUDOS EXTERNOS'!A:D,3,FALSE),0)</f>
        <v>0</v>
      </c>
    </row>
    <row r="3329" spans="1:22" x14ac:dyDescent="0.25">
      <c r="A3329" s="1">
        <v>40888</v>
      </c>
      <c r="B3329" s="3" t="s">
        <v>4</v>
      </c>
      <c r="C3329" s="2">
        <v>40878</v>
      </c>
      <c r="D3329" s="5">
        <f>YEAR(Tabla1[[#This Row],[FECHA]])</f>
        <v>2011</v>
      </c>
      <c r="E3329" s="5">
        <f>IFERROR(VLOOKUP(Tabla1[[#This Row],[FECHA]],'COMPARENDOS TOTALES'!A:D,4,FALSE),0)</f>
        <v>15</v>
      </c>
      <c r="F3329" s="9">
        <f>IFERROR(VLOOKUP(Tabla1[[#This Row],[FECHA]],'COMPARENDOS TOTALES'!A:D,3,FALSE),0)</f>
        <v>9658654</v>
      </c>
      <c r="G3329" s="5">
        <f>IFERROR(VLOOKUP(Tabla1[[#This Row],[FECHA]],EXONERACIONES!A:D,4,FALSE),0)</f>
        <v>0</v>
      </c>
      <c r="H3329" s="9">
        <f>IFERROR(VLOOKUP(Tabla1[[#This Row],[FECHA]],EXONERACIONES!A:D,3,FALSE),0)</f>
        <v>0</v>
      </c>
      <c r="I3329" s="5">
        <f>IFERROR(VLOOKUP(Tabla1[[#This Row],[FECHA]],'SIMIT CON RES'!A:D,4,FALSE),0)</f>
        <v>13</v>
      </c>
      <c r="J3329" s="9">
        <f>IFERROR(VLOOKUP(Tabla1[[#This Row],[FECHA]],'SIMIT CON RES'!A:D,3,FALSE),0)</f>
        <v>8712427</v>
      </c>
      <c r="K3329">
        <f>IFERROR(VLOOKUP(Tabla1[[#This Row],[FECHA]],'SIMIT SIN RES'!A:D,4,FALSE),0)</f>
        <v>0</v>
      </c>
      <c r="L3329" s="9">
        <f>IFERROR(VLOOKUP(Tabla1[[#This Row],[FECHA]],'SIMIT SIN RES'!A:D,3,FALSE),0)</f>
        <v>0</v>
      </c>
      <c r="M3329" s="5">
        <f>IFERROR(VLOOKUP(Tabla1[[#This Row],[FECHA]],'RECAUDOS DE COMPARENDOS'!A:D,4,FALSE),0)</f>
        <v>1</v>
      </c>
      <c r="N3329" s="9">
        <f>IFERROR(VLOOKUP(Tabla1[[#This Row],[FECHA]],'RECAUDOS DE COMPARENDOS'!A:D,3,FALSE),0)</f>
        <v>803400</v>
      </c>
      <c r="O3329" s="5">
        <f>IFERROR(VLOOKUP(Tabla1[[#This Row],[FECHA]],'RECAUDOS DE RESOLUCIONES'!A:D,4,FALSE),0)</f>
        <v>0</v>
      </c>
      <c r="P3329" s="9">
        <f>IFERROR(VLOOKUP(Tabla1[[#This Row],[FECHA]],'RECAUDOS DE RESOLUCIONES'!A:D,3,FALSE),0)</f>
        <v>0</v>
      </c>
      <c r="Q332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329" s="9">
        <f>Tabla1[V. COMPARENDOS]-(Tabla1[V. EXONERACIONES]+Tabla1[[#This Row],[V. SIMIT CON RESOLUCION]]+Tabla1[[#This Row],[V. SIMIT SIN RESOLUCION]]+Tabla1[[#This Row],[V. RECAUDOS COMPARENDOS]]+Tabla1[[#This Row],[V. RECAUDOS RESOLUCIONES]])</f>
        <v>142827</v>
      </c>
      <c r="S3329" s="11">
        <f>IFERROR(VLOOKUP(Tabla1[[#This Row],[FECHA]],'RECAUDOS LOCALES'!A:D,4,FALSE),0)</f>
        <v>0</v>
      </c>
      <c r="T3329" s="9">
        <f>IFERROR(VLOOKUP(Tabla1[[#This Row],[FECHA]],'RECAUDOS LOCALES'!A:D,3,FALSE),0)</f>
        <v>0</v>
      </c>
      <c r="U3329" s="11">
        <f>IFERROR(VLOOKUP(Tabla1[[#This Row],[FECHA]],'RECAUDOS EXTERNOS'!A:D,4,FALSE),0)</f>
        <v>0</v>
      </c>
      <c r="V3329" s="9">
        <f>IFERROR(VLOOKUP(Tabla1[[#This Row],[FECHA]],'RECAUDOS EXTERNOS'!A:D,3,FALSE),0)</f>
        <v>0</v>
      </c>
    </row>
    <row r="3330" spans="1:22" x14ac:dyDescent="0.25">
      <c r="A3330" s="1">
        <v>40889</v>
      </c>
      <c r="B3330" s="3" t="s">
        <v>1</v>
      </c>
      <c r="C3330" s="2">
        <v>40878</v>
      </c>
      <c r="D3330" s="5">
        <f>YEAR(Tabla1[[#This Row],[FECHA]])</f>
        <v>2011</v>
      </c>
      <c r="E3330" s="5">
        <f>IFERROR(VLOOKUP(Tabla1[[#This Row],[FECHA]],'COMPARENDOS TOTALES'!A:D,4,FALSE),0)</f>
        <v>2</v>
      </c>
      <c r="F3330" s="9">
        <f>IFERROR(VLOOKUP(Tabla1[[#This Row],[FECHA]],'COMPARENDOS TOTALES'!A:D,3,FALSE),0)</f>
        <v>803400</v>
      </c>
      <c r="G3330" s="5">
        <f>IFERROR(VLOOKUP(Tabla1[[#This Row],[FECHA]],EXONERACIONES!A:D,4,FALSE),0)</f>
        <v>0</v>
      </c>
      <c r="H3330" s="9">
        <f>IFERROR(VLOOKUP(Tabla1[[#This Row],[FECHA]],EXONERACIONES!A:D,3,FALSE),0)</f>
        <v>0</v>
      </c>
      <c r="I3330" s="5">
        <f>IFERROR(VLOOKUP(Tabla1[[#This Row],[FECHA]],'SIMIT CON RES'!A:D,4,FALSE),0)</f>
        <v>1</v>
      </c>
      <c r="J3330" s="9">
        <f>IFERROR(VLOOKUP(Tabla1[[#This Row],[FECHA]],'SIMIT CON RES'!A:D,3,FALSE),0)</f>
        <v>535600</v>
      </c>
      <c r="K3330">
        <f>IFERROR(VLOOKUP(Tabla1[[#This Row],[FECHA]],'SIMIT SIN RES'!A:D,4,FALSE),0)</f>
        <v>0</v>
      </c>
      <c r="L3330" s="9">
        <f>IFERROR(VLOOKUP(Tabla1[[#This Row],[FECHA]],'SIMIT SIN RES'!A:D,3,FALSE),0)</f>
        <v>0</v>
      </c>
      <c r="M3330" s="5">
        <f>IFERROR(VLOOKUP(Tabla1[[#This Row],[FECHA]],'RECAUDOS DE COMPARENDOS'!A:D,4,FALSE),0)</f>
        <v>0</v>
      </c>
      <c r="N3330" s="9">
        <f>IFERROR(VLOOKUP(Tabla1[[#This Row],[FECHA]],'RECAUDOS DE COMPARENDOS'!A:D,3,FALSE),0)</f>
        <v>0</v>
      </c>
      <c r="O3330" s="5">
        <f>IFERROR(VLOOKUP(Tabla1[[#This Row],[FECHA]],'RECAUDOS DE RESOLUCIONES'!A:D,4,FALSE),0)</f>
        <v>0</v>
      </c>
      <c r="P3330" s="9">
        <f>IFERROR(VLOOKUP(Tabla1[[#This Row],[FECHA]],'RECAUDOS DE RESOLUCIONES'!A:D,3,FALSE),0)</f>
        <v>0</v>
      </c>
      <c r="Q333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330" s="9">
        <f>Tabla1[V. COMPARENDOS]-(Tabla1[V. EXONERACIONES]+Tabla1[[#This Row],[V. SIMIT CON RESOLUCION]]+Tabla1[[#This Row],[V. SIMIT SIN RESOLUCION]]+Tabla1[[#This Row],[V. RECAUDOS COMPARENDOS]]+Tabla1[[#This Row],[V. RECAUDOS RESOLUCIONES]])</f>
        <v>267800</v>
      </c>
      <c r="S3330" s="11">
        <f>IFERROR(VLOOKUP(Tabla1[[#This Row],[FECHA]],'RECAUDOS LOCALES'!A:D,4,FALSE),0)</f>
        <v>1</v>
      </c>
      <c r="T3330" s="9">
        <f>IFERROR(VLOOKUP(Tabla1[[#This Row],[FECHA]],'RECAUDOS LOCALES'!A:D,3,FALSE),0)</f>
        <v>401700</v>
      </c>
      <c r="U3330" s="11">
        <f>IFERROR(VLOOKUP(Tabla1[[#This Row],[FECHA]],'RECAUDOS EXTERNOS'!A:D,4,FALSE),0)</f>
        <v>3</v>
      </c>
      <c r="V3330" s="9">
        <f>IFERROR(VLOOKUP(Tabla1[[#This Row],[FECHA]],'RECAUDOS EXTERNOS'!A:D,3,FALSE),0)</f>
        <v>692476</v>
      </c>
    </row>
    <row r="3331" spans="1:22" x14ac:dyDescent="0.25">
      <c r="A3331" s="1">
        <v>40890</v>
      </c>
      <c r="B3331" s="3" t="s">
        <v>2</v>
      </c>
      <c r="C3331" s="2">
        <v>40878</v>
      </c>
      <c r="D3331" s="5">
        <f>YEAR(Tabla1[[#This Row],[FECHA]])</f>
        <v>2011</v>
      </c>
      <c r="E3331" s="5">
        <f>IFERROR(VLOOKUP(Tabla1[[#This Row],[FECHA]],'COMPARENDOS TOTALES'!A:D,4,FALSE),0)</f>
        <v>1</v>
      </c>
      <c r="F3331" s="9">
        <f>IFERROR(VLOOKUP(Tabla1[[#This Row],[FECHA]],'COMPARENDOS TOTALES'!A:D,3,FALSE),0)</f>
        <v>142827</v>
      </c>
      <c r="G3331" s="5">
        <f>IFERROR(VLOOKUP(Tabla1[[#This Row],[FECHA]],EXONERACIONES!A:D,4,FALSE),0)</f>
        <v>1</v>
      </c>
      <c r="H3331" s="9">
        <f>IFERROR(VLOOKUP(Tabla1[[#This Row],[FECHA]],EXONERACIONES!A:D,3,FALSE),0)</f>
        <v>142827</v>
      </c>
      <c r="I3331" s="5">
        <f>IFERROR(VLOOKUP(Tabla1[[#This Row],[FECHA]],'SIMIT CON RES'!A:D,4,FALSE),0)</f>
        <v>0</v>
      </c>
      <c r="J3331" s="9">
        <f>IFERROR(VLOOKUP(Tabla1[[#This Row],[FECHA]],'SIMIT CON RES'!A:D,3,FALSE),0)</f>
        <v>0</v>
      </c>
      <c r="K3331">
        <f>IFERROR(VLOOKUP(Tabla1[[#This Row],[FECHA]],'SIMIT SIN RES'!A:D,4,FALSE),0)</f>
        <v>0</v>
      </c>
      <c r="L3331" s="9">
        <f>IFERROR(VLOOKUP(Tabla1[[#This Row],[FECHA]],'SIMIT SIN RES'!A:D,3,FALSE),0)</f>
        <v>0</v>
      </c>
      <c r="M3331" s="5">
        <f>IFERROR(VLOOKUP(Tabla1[[#This Row],[FECHA]],'RECAUDOS DE COMPARENDOS'!A:D,4,FALSE),0)</f>
        <v>0</v>
      </c>
      <c r="N3331" s="9">
        <f>IFERROR(VLOOKUP(Tabla1[[#This Row],[FECHA]],'RECAUDOS DE COMPARENDOS'!A:D,3,FALSE),0)</f>
        <v>0</v>
      </c>
      <c r="O3331" s="5">
        <f>IFERROR(VLOOKUP(Tabla1[[#This Row],[FECHA]],'RECAUDOS DE RESOLUCIONES'!A:D,4,FALSE),0)</f>
        <v>0</v>
      </c>
      <c r="P3331" s="9">
        <f>IFERROR(VLOOKUP(Tabla1[[#This Row],[FECHA]],'RECAUDOS DE RESOLUCIONES'!A:D,3,FALSE),0)</f>
        <v>0</v>
      </c>
      <c r="Q333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33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331" s="11">
        <f>IFERROR(VLOOKUP(Tabla1[[#This Row],[FECHA]],'RECAUDOS LOCALES'!A:D,4,FALSE),0)</f>
        <v>0</v>
      </c>
      <c r="T3331" s="9">
        <f>IFERROR(VLOOKUP(Tabla1[[#This Row],[FECHA]],'RECAUDOS LOCALES'!A:D,3,FALSE),0)</f>
        <v>0</v>
      </c>
      <c r="U3331" s="11">
        <f>IFERROR(VLOOKUP(Tabla1[[#This Row],[FECHA]],'RECAUDOS EXTERNOS'!A:D,4,FALSE),0)</f>
        <v>1</v>
      </c>
      <c r="V3331" s="9">
        <f>IFERROR(VLOOKUP(Tabla1[[#This Row],[FECHA]],'RECAUDOS EXTERNOS'!A:D,3,FALSE),0)</f>
        <v>108521</v>
      </c>
    </row>
    <row r="3332" spans="1:22" x14ac:dyDescent="0.25">
      <c r="A3332" s="1">
        <v>40891</v>
      </c>
      <c r="B3332" s="3" t="s">
        <v>3</v>
      </c>
      <c r="C3332" s="2">
        <v>40878</v>
      </c>
      <c r="D3332" s="5">
        <f>YEAR(Tabla1[[#This Row],[FECHA]])</f>
        <v>2011</v>
      </c>
      <c r="E3332" s="5">
        <f>IFERROR(VLOOKUP(Tabla1[[#This Row],[FECHA]],'COMPARENDOS TOTALES'!A:D,4,FALSE),0)</f>
        <v>1</v>
      </c>
      <c r="F3332" s="9">
        <f>IFERROR(VLOOKUP(Tabla1[[#This Row],[FECHA]],'COMPARENDOS TOTALES'!A:D,3,FALSE),0)</f>
        <v>267800</v>
      </c>
      <c r="G3332" s="5">
        <f>IFERROR(VLOOKUP(Tabla1[[#This Row],[FECHA]],EXONERACIONES!A:D,4,FALSE),0)</f>
        <v>1</v>
      </c>
      <c r="H3332" s="9">
        <f>IFERROR(VLOOKUP(Tabla1[[#This Row],[FECHA]],EXONERACIONES!A:D,3,FALSE),0)</f>
        <v>267800</v>
      </c>
      <c r="I3332" s="5">
        <f>IFERROR(VLOOKUP(Tabla1[[#This Row],[FECHA]],'SIMIT CON RES'!A:D,4,FALSE),0)</f>
        <v>0</v>
      </c>
      <c r="J3332" s="9">
        <f>IFERROR(VLOOKUP(Tabla1[[#This Row],[FECHA]],'SIMIT CON RES'!A:D,3,FALSE),0)</f>
        <v>0</v>
      </c>
      <c r="K3332">
        <f>IFERROR(VLOOKUP(Tabla1[[#This Row],[FECHA]],'SIMIT SIN RES'!A:D,4,FALSE),0)</f>
        <v>0</v>
      </c>
      <c r="L3332" s="9">
        <f>IFERROR(VLOOKUP(Tabla1[[#This Row],[FECHA]],'SIMIT SIN RES'!A:D,3,FALSE),0)</f>
        <v>0</v>
      </c>
      <c r="M3332" s="5">
        <f>IFERROR(VLOOKUP(Tabla1[[#This Row],[FECHA]],'RECAUDOS DE COMPARENDOS'!A:D,4,FALSE),0)</f>
        <v>0</v>
      </c>
      <c r="N3332" s="9">
        <f>IFERROR(VLOOKUP(Tabla1[[#This Row],[FECHA]],'RECAUDOS DE COMPARENDOS'!A:D,3,FALSE),0)</f>
        <v>0</v>
      </c>
      <c r="O3332" s="5">
        <f>IFERROR(VLOOKUP(Tabla1[[#This Row],[FECHA]],'RECAUDOS DE RESOLUCIONES'!A:D,4,FALSE),0)</f>
        <v>0</v>
      </c>
      <c r="P3332" s="9">
        <f>IFERROR(VLOOKUP(Tabla1[[#This Row],[FECHA]],'RECAUDOS DE RESOLUCIONES'!A:D,3,FALSE),0)</f>
        <v>0</v>
      </c>
      <c r="Q333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33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332" s="11">
        <f>IFERROR(VLOOKUP(Tabla1[[#This Row],[FECHA]],'RECAUDOS LOCALES'!A:D,4,FALSE),0)</f>
        <v>1</v>
      </c>
      <c r="T3332" s="9">
        <f>IFERROR(VLOOKUP(Tabla1[[#This Row],[FECHA]],'RECAUDOS LOCALES'!A:D,3,FALSE),0)</f>
        <v>115375</v>
      </c>
      <c r="U3332" s="11">
        <f>IFERROR(VLOOKUP(Tabla1[[#This Row],[FECHA]],'RECAUDOS EXTERNOS'!A:D,4,FALSE),0)</f>
        <v>5</v>
      </c>
      <c r="V3332" s="9">
        <f>IFERROR(VLOOKUP(Tabla1[[#This Row],[FECHA]],'RECAUDOS EXTERNOS'!A:D,3,FALSE),0)</f>
        <v>1404582</v>
      </c>
    </row>
    <row r="3333" spans="1:22" x14ac:dyDescent="0.25">
      <c r="A3333" s="1">
        <v>40892</v>
      </c>
      <c r="B3333" s="3" t="s">
        <v>6</v>
      </c>
      <c r="C3333" s="2">
        <v>40878</v>
      </c>
      <c r="D3333" s="5">
        <f>YEAR(Tabla1[[#This Row],[FECHA]])</f>
        <v>2011</v>
      </c>
      <c r="E3333" s="5">
        <f>IFERROR(VLOOKUP(Tabla1[[#This Row],[FECHA]],'COMPARENDOS TOTALES'!A:D,4,FALSE),0)</f>
        <v>0</v>
      </c>
      <c r="F3333" s="9">
        <f>IFERROR(VLOOKUP(Tabla1[[#This Row],[FECHA]],'COMPARENDOS TOTALES'!A:D,3,FALSE),0)</f>
        <v>0</v>
      </c>
      <c r="G3333" s="5">
        <f>IFERROR(VLOOKUP(Tabla1[[#This Row],[FECHA]],EXONERACIONES!A:D,4,FALSE),0)</f>
        <v>0</v>
      </c>
      <c r="H3333" s="9">
        <f>IFERROR(VLOOKUP(Tabla1[[#This Row],[FECHA]],EXONERACIONES!A:D,3,FALSE),0)</f>
        <v>0</v>
      </c>
      <c r="I3333" s="5">
        <f>IFERROR(VLOOKUP(Tabla1[[#This Row],[FECHA]],'SIMIT CON RES'!A:D,4,FALSE),0)</f>
        <v>0</v>
      </c>
      <c r="J3333" s="9">
        <f>IFERROR(VLOOKUP(Tabla1[[#This Row],[FECHA]],'SIMIT CON RES'!A:D,3,FALSE),0)</f>
        <v>0</v>
      </c>
      <c r="K3333">
        <f>IFERROR(VLOOKUP(Tabla1[[#This Row],[FECHA]],'SIMIT SIN RES'!A:D,4,FALSE),0)</f>
        <v>0</v>
      </c>
      <c r="L3333" s="9">
        <f>IFERROR(VLOOKUP(Tabla1[[#This Row],[FECHA]],'SIMIT SIN RES'!A:D,3,FALSE),0)</f>
        <v>0</v>
      </c>
      <c r="M3333" s="5">
        <f>IFERROR(VLOOKUP(Tabla1[[#This Row],[FECHA]],'RECAUDOS DE COMPARENDOS'!A:D,4,FALSE),0)</f>
        <v>0</v>
      </c>
      <c r="N3333" s="9">
        <f>IFERROR(VLOOKUP(Tabla1[[#This Row],[FECHA]],'RECAUDOS DE COMPARENDOS'!A:D,3,FALSE),0)</f>
        <v>0</v>
      </c>
      <c r="O3333" s="5">
        <f>IFERROR(VLOOKUP(Tabla1[[#This Row],[FECHA]],'RECAUDOS DE RESOLUCIONES'!A:D,4,FALSE),0)</f>
        <v>0</v>
      </c>
      <c r="P3333" s="9">
        <f>IFERROR(VLOOKUP(Tabla1[[#This Row],[FECHA]],'RECAUDOS DE RESOLUCIONES'!A:D,3,FALSE),0)</f>
        <v>0</v>
      </c>
      <c r="Q333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33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333" s="11">
        <f>IFERROR(VLOOKUP(Tabla1[[#This Row],[FECHA]],'RECAUDOS LOCALES'!A:D,4,FALSE),0)</f>
        <v>1</v>
      </c>
      <c r="T3333" s="9">
        <f>IFERROR(VLOOKUP(Tabla1[[#This Row],[FECHA]],'RECAUDOS LOCALES'!A:D,3,FALSE),0)</f>
        <v>803400</v>
      </c>
      <c r="U3333" s="11">
        <f>IFERROR(VLOOKUP(Tabla1[[#This Row],[FECHA]],'RECAUDOS EXTERNOS'!A:D,4,FALSE),0)</f>
        <v>5</v>
      </c>
      <c r="V3333" s="9">
        <f>IFERROR(VLOOKUP(Tabla1[[#This Row],[FECHA]],'RECAUDOS EXTERNOS'!A:D,3,FALSE),0)</f>
        <v>1076728</v>
      </c>
    </row>
    <row r="3334" spans="1:22" x14ac:dyDescent="0.25">
      <c r="A3334" s="1">
        <v>40893</v>
      </c>
      <c r="B3334" s="3" t="s">
        <v>0</v>
      </c>
      <c r="C3334" s="2">
        <v>40878</v>
      </c>
      <c r="D3334" s="5">
        <f>YEAR(Tabla1[[#This Row],[FECHA]])</f>
        <v>2011</v>
      </c>
      <c r="E3334" s="5">
        <f>IFERROR(VLOOKUP(Tabla1[[#This Row],[FECHA]],'COMPARENDOS TOTALES'!A:D,4,FALSE),0)</f>
        <v>8</v>
      </c>
      <c r="F3334" s="9">
        <f>IFERROR(VLOOKUP(Tabla1[[#This Row],[FECHA]],'COMPARENDOS TOTALES'!A:D,3,FALSE),0)</f>
        <v>5356000</v>
      </c>
      <c r="G3334" s="5">
        <f>IFERROR(VLOOKUP(Tabla1[[#This Row],[FECHA]],EXONERACIONES!A:D,4,FALSE),0)</f>
        <v>0</v>
      </c>
      <c r="H3334" s="9">
        <f>IFERROR(VLOOKUP(Tabla1[[#This Row],[FECHA]],EXONERACIONES!A:D,3,FALSE),0)</f>
        <v>0</v>
      </c>
      <c r="I3334" s="5">
        <f>IFERROR(VLOOKUP(Tabla1[[#This Row],[FECHA]],'SIMIT CON RES'!A:D,4,FALSE),0)</f>
        <v>8</v>
      </c>
      <c r="J3334" s="9">
        <f>IFERROR(VLOOKUP(Tabla1[[#This Row],[FECHA]],'SIMIT CON RES'!A:D,3,FALSE),0)</f>
        <v>5356000</v>
      </c>
      <c r="K3334">
        <f>IFERROR(VLOOKUP(Tabla1[[#This Row],[FECHA]],'SIMIT SIN RES'!A:D,4,FALSE),0)</f>
        <v>0</v>
      </c>
      <c r="L3334" s="9">
        <f>IFERROR(VLOOKUP(Tabla1[[#This Row],[FECHA]],'SIMIT SIN RES'!A:D,3,FALSE),0)</f>
        <v>0</v>
      </c>
      <c r="M3334" s="5">
        <f>IFERROR(VLOOKUP(Tabla1[[#This Row],[FECHA]],'RECAUDOS DE COMPARENDOS'!A:D,4,FALSE),0)</f>
        <v>0</v>
      </c>
      <c r="N3334" s="9">
        <f>IFERROR(VLOOKUP(Tabla1[[#This Row],[FECHA]],'RECAUDOS DE COMPARENDOS'!A:D,3,FALSE),0)</f>
        <v>0</v>
      </c>
      <c r="O3334" s="5">
        <f>IFERROR(VLOOKUP(Tabla1[[#This Row],[FECHA]],'RECAUDOS DE RESOLUCIONES'!A:D,4,FALSE),0)</f>
        <v>0</v>
      </c>
      <c r="P3334" s="9">
        <f>IFERROR(VLOOKUP(Tabla1[[#This Row],[FECHA]],'RECAUDOS DE RESOLUCIONES'!A:D,3,FALSE),0)</f>
        <v>0</v>
      </c>
      <c r="Q333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33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334" s="11">
        <f>IFERROR(VLOOKUP(Tabla1[[#This Row],[FECHA]],'RECAUDOS LOCALES'!A:D,4,FALSE),0)</f>
        <v>1</v>
      </c>
      <c r="T3334" s="9">
        <f>IFERROR(VLOOKUP(Tabla1[[#This Row],[FECHA]],'RECAUDOS LOCALES'!A:D,3,FALSE),0)</f>
        <v>108425</v>
      </c>
      <c r="U3334" s="11">
        <f>IFERROR(VLOOKUP(Tabla1[[#This Row],[FECHA]],'RECAUDOS EXTERNOS'!A:D,4,FALSE),0)</f>
        <v>8</v>
      </c>
      <c r="V3334" s="9">
        <f>IFERROR(VLOOKUP(Tabla1[[#This Row],[FECHA]],'RECAUDOS EXTERNOS'!A:D,3,FALSE),0)</f>
        <v>1191247</v>
      </c>
    </row>
    <row r="3335" spans="1:22" x14ac:dyDescent="0.25">
      <c r="A3335" s="1">
        <v>40894</v>
      </c>
      <c r="B3335" s="3" t="s">
        <v>5</v>
      </c>
      <c r="C3335" s="2">
        <v>40878</v>
      </c>
      <c r="D3335" s="5">
        <f>YEAR(Tabla1[[#This Row],[FECHA]])</f>
        <v>2011</v>
      </c>
      <c r="E3335" s="5">
        <f>IFERROR(VLOOKUP(Tabla1[[#This Row],[FECHA]],'COMPARENDOS TOTALES'!A:D,4,FALSE),0)</f>
        <v>7</v>
      </c>
      <c r="F3335" s="9">
        <f>IFERROR(VLOOKUP(Tabla1[[#This Row],[FECHA]],'COMPARENDOS TOTALES'!A:D,3,FALSE),0)</f>
        <v>4427627</v>
      </c>
      <c r="G3335" s="5">
        <f>IFERROR(VLOOKUP(Tabla1[[#This Row],[FECHA]],EXONERACIONES!A:D,4,FALSE),0)</f>
        <v>0</v>
      </c>
      <c r="H3335" s="9">
        <f>IFERROR(VLOOKUP(Tabla1[[#This Row],[FECHA]],EXONERACIONES!A:D,3,FALSE),0)</f>
        <v>0</v>
      </c>
      <c r="I3335" s="5">
        <f>IFERROR(VLOOKUP(Tabla1[[#This Row],[FECHA]],'SIMIT CON RES'!A:D,4,FALSE),0)</f>
        <v>5</v>
      </c>
      <c r="J3335" s="9">
        <f>IFERROR(VLOOKUP(Tabla1[[#This Row],[FECHA]],'SIMIT CON RES'!A:D,3,FALSE),0)</f>
        <v>3481400</v>
      </c>
      <c r="K3335">
        <f>IFERROR(VLOOKUP(Tabla1[[#This Row],[FECHA]],'SIMIT SIN RES'!A:D,4,FALSE),0)</f>
        <v>0</v>
      </c>
      <c r="L3335" s="9">
        <f>IFERROR(VLOOKUP(Tabla1[[#This Row],[FECHA]],'SIMIT SIN RES'!A:D,3,FALSE),0)</f>
        <v>0</v>
      </c>
      <c r="M3335" s="5">
        <f>IFERROR(VLOOKUP(Tabla1[[#This Row],[FECHA]],'RECAUDOS DE COMPARENDOS'!A:D,4,FALSE),0)</f>
        <v>0</v>
      </c>
      <c r="N3335" s="9">
        <f>IFERROR(VLOOKUP(Tabla1[[#This Row],[FECHA]],'RECAUDOS DE COMPARENDOS'!A:D,3,FALSE),0)</f>
        <v>0</v>
      </c>
      <c r="O3335" s="5">
        <f>IFERROR(VLOOKUP(Tabla1[[#This Row],[FECHA]],'RECAUDOS DE RESOLUCIONES'!A:D,4,FALSE),0)</f>
        <v>0</v>
      </c>
      <c r="P3335" s="9">
        <f>IFERROR(VLOOKUP(Tabla1[[#This Row],[FECHA]],'RECAUDOS DE RESOLUCIONES'!A:D,3,FALSE),0)</f>
        <v>0</v>
      </c>
      <c r="Q333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3335" s="9">
        <f>Tabla1[V. COMPARENDOS]-(Tabla1[V. EXONERACIONES]+Tabla1[[#This Row],[V. SIMIT CON RESOLUCION]]+Tabla1[[#This Row],[V. SIMIT SIN RESOLUCION]]+Tabla1[[#This Row],[V. RECAUDOS COMPARENDOS]]+Tabla1[[#This Row],[V. RECAUDOS RESOLUCIONES]])</f>
        <v>946227</v>
      </c>
      <c r="S3335" s="11">
        <f>IFERROR(VLOOKUP(Tabla1[[#This Row],[FECHA]],'RECAUDOS LOCALES'!A:D,4,FALSE),0)</f>
        <v>0</v>
      </c>
      <c r="T3335" s="9">
        <f>IFERROR(VLOOKUP(Tabla1[[#This Row],[FECHA]],'RECAUDOS LOCALES'!A:D,3,FALSE),0)</f>
        <v>0</v>
      </c>
      <c r="U3335" s="11">
        <f>IFERROR(VLOOKUP(Tabla1[[#This Row],[FECHA]],'RECAUDOS EXTERNOS'!A:D,4,FALSE),0)</f>
        <v>1</v>
      </c>
      <c r="V3335" s="9">
        <f>IFERROR(VLOOKUP(Tabla1[[#This Row],[FECHA]],'RECAUDOS EXTERNOS'!A:D,3,FALSE),0)</f>
        <v>102705</v>
      </c>
    </row>
    <row r="3336" spans="1:22" x14ac:dyDescent="0.25">
      <c r="A3336" s="1">
        <v>40895</v>
      </c>
      <c r="B3336" s="3" t="s">
        <v>4</v>
      </c>
      <c r="C3336" s="2">
        <v>40878</v>
      </c>
      <c r="D3336" s="5">
        <f>YEAR(Tabla1[[#This Row],[FECHA]])</f>
        <v>2011</v>
      </c>
      <c r="E3336" s="5">
        <f>IFERROR(VLOOKUP(Tabla1[[#This Row],[FECHA]],'COMPARENDOS TOTALES'!A:D,4,FALSE),0)</f>
        <v>7</v>
      </c>
      <c r="F3336" s="9">
        <f>IFERROR(VLOOKUP(Tabla1[[#This Row],[FECHA]],'COMPARENDOS TOTALES'!A:D,3,FALSE),0)</f>
        <v>4159827</v>
      </c>
      <c r="G3336" s="5">
        <f>IFERROR(VLOOKUP(Tabla1[[#This Row],[FECHA]],EXONERACIONES!A:D,4,FALSE),0)</f>
        <v>0</v>
      </c>
      <c r="H3336" s="9">
        <f>IFERROR(VLOOKUP(Tabla1[[#This Row],[FECHA]],EXONERACIONES!A:D,3,FALSE),0)</f>
        <v>0</v>
      </c>
      <c r="I3336" s="5">
        <f>IFERROR(VLOOKUP(Tabla1[[#This Row],[FECHA]],'SIMIT CON RES'!A:D,4,FALSE),0)</f>
        <v>7</v>
      </c>
      <c r="J3336" s="9">
        <f>IFERROR(VLOOKUP(Tabla1[[#This Row],[FECHA]],'SIMIT CON RES'!A:D,3,FALSE),0)</f>
        <v>4159827</v>
      </c>
      <c r="K3336">
        <f>IFERROR(VLOOKUP(Tabla1[[#This Row],[FECHA]],'SIMIT SIN RES'!A:D,4,FALSE),0)</f>
        <v>0</v>
      </c>
      <c r="L3336" s="9">
        <f>IFERROR(VLOOKUP(Tabla1[[#This Row],[FECHA]],'SIMIT SIN RES'!A:D,3,FALSE),0)</f>
        <v>0</v>
      </c>
      <c r="M3336" s="5">
        <f>IFERROR(VLOOKUP(Tabla1[[#This Row],[FECHA]],'RECAUDOS DE COMPARENDOS'!A:D,4,FALSE),0)</f>
        <v>0</v>
      </c>
      <c r="N3336" s="9">
        <f>IFERROR(VLOOKUP(Tabla1[[#This Row],[FECHA]],'RECAUDOS DE COMPARENDOS'!A:D,3,FALSE),0)</f>
        <v>0</v>
      </c>
      <c r="O3336" s="5">
        <f>IFERROR(VLOOKUP(Tabla1[[#This Row],[FECHA]],'RECAUDOS DE RESOLUCIONES'!A:D,4,FALSE),0)</f>
        <v>0</v>
      </c>
      <c r="P3336" s="9">
        <f>IFERROR(VLOOKUP(Tabla1[[#This Row],[FECHA]],'RECAUDOS DE RESOLUCIONES'!A:D,3,FALSE),0)</f>
        <v>0</v>
      </c>
      <c r="Q333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33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336" s="11">
        <f>IFERROR(VLOOKUP(Tabla1[[#This Row],[FECHA]],'RECAUDOS LOCALES'!A:D,4,FALSE),0)</f>
        <v>0</v>
      </c>
      <c r="T3336" s="9">
        <f>IFERROR(VLOOKUP(Tabla1[[#This Row],[FECHA]],'RECAUDOS LOCALES'!A:D,3,FALSE),0)</f>
        <v>0</v>
      </c>
      <c r="U3336" s="11">
        <f>IFERROR(VLOOKUP(Tabla1[[#This Row],[FECHA]],'RECAUDOS EXTERNOS'!A:D,4,FALSE),0)</f>
        <v>0</v>
      </c>
      <c r="V3336" s="9">
        <f>IFERROR(VLOOKUP(Tabla1[[#This Row],[FECHA]],'RECAUDOS EXTERNOS'!A:D,3,FALSE),0)</f>
        <v>0</v>
      </c>
    </row>
    <row r="3337" spans="1:22" x14ac:dyDescent="0.25">
      <c r="A3337" s="1">
        <v>40896</v>
      </c>
      <c r="B3337" s="3" t="s">
        <v>1</v>
      </c>
      <c r="C3337" s="2">
        <v>40878</v>
      </c>
      <c r="D3337" s="5">
        <f>YEAR(Tabla1[[#This Row],[FECHA]])</f>
        <v>2011</v>
      </c>
      <c r="E3337" s="5">
        <f>IFERROR(VLOOKUP(Tabla1[[#This Row],[FECHA]],'COMPARENDOS TOTALES'!A:D,4,FALSE),0)</f>
        <v>0</v>
      </c>
      <c r="F3337" s="9">
        <f>IFERROR(VLOOKUP(Tabla1[[#This Row],[FECHA]],'COMPARENDOS TOTALES'!A:D,3,FALSE),0)</f>
        <v>0</v>
      </c>
      <c r="G3337" s="5">
        <f>IFERROR(VLOOKUP(Tabla1[[#This Row],[FECHA]],EXONERACIONES!A:D,4,FALSE),0)</f>
        <v>0</v>
      </c>
      <c r="H3337" s="9">
        <f>IFERROR(VLOOKUP(Tabla1[[#This Row],[FECHA]],EXONERACIONES!A:D,3,FALSE),0)</f>
        <v>0</v>
      </c>
      <c r="I3337" s="5">
        <f>IFERROR(VLOOKUP(Tabla1[[#This Row],[FECHA]],'SIMIT CON RES'!A:D,4,FALSE),0)</f>
        <v>0</v>
      </c>
      <c r="J3337" s="9">
        <f>IFERROR(VLOOKUP(Tabla1[[#This Row],[FECHA]],'SIMIT CON RES'!A:D,3,FALSE),0)</f>
        <v>0</v>
      </c>
      <c r="K3337">
        <f>IFERROR(VLOOKUP(Tabla1[[#This Row],[FECHA]],'SIMIT SIN RES'!A:D,4,FALSE),0)</f>
        <v>0</v>
      </c>
      <c r="L3337" s="9">
        <f>IFERROR(VLOOKUP(Tabla1[[#This Row],[FECHA]],'SIMIT SIN RES'!A:D,3,FALSE),0)</f>
        <v>0</v>
      </c>
      <c r="M3337" s="5">
        <f>IFERROR(VLOOKUP(Tabla1[[#This Row],[FECHA]],'RECAUDOS DE COMPARENDOS'!A:D,4,FALSE),0)</f>
        <v>0</v>
      </c>
      <c r="N3337" s="9">
        <f>IFERROR(VLOOKUP(Tabla1[[#This Row],[FECHA]],'RECAUDOS DE COMPARENDOS'!A:D,3,FALSE),0)</f>
        <v>0</v>
      </c>
      <c r="O3337" s="5">
        <f>IFERROR(VLOOKUP(Tabla1[[#This Row],[FECHA]],'RECAUDOS DE RESOLUCIONES'!A:D,4,FALSE),0)</f>
        <v>0</v>
      </c>
      <c r="P3337" s="9">
        <f>IFERROR(VLOOKUP(Tabla1[[#This Row],[FECHA]],'RECAUDOS DE RESOLUCIONES'!A:D,3,FALSE),0)</f>
        <v>0</v>
      </c>
      <c r="Q333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33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337" s="11">
        <f>IFERROR(VLOOKUP(Tabla1[[#This Row],[FECHA]],'RECAUDOS LOCALES'!A:D,4,FALSE),0)</f>
        <v>3</v>
      </c>
      <c r="T3337" s="9">
        <f>IFERROR(VLOOKUP(Tabla1[[#This Row],[FECHA]],'RECAUDOS LOCALES'!A:D,3,FALSE),0)</f>
        <v>688201</v>
      </c>
      <c r="U3337" s="11">
        <f>IFERROR(VLOOKUP(Tabla1[[#This Row],[FECHA]],'RECAUDOS EXTERNOS'!A:D,4,FALSE),0)</f>
        <v>2</v>
      </c>
      <c r="V3337" s="9">
        <f>IFERROR(VLOOKUP(Tabla1[[#This Row],[FECHA]],'RECAUDOS EXTERNOS'!A:D,3,FALSE),0)</f>
        <v>534386</v>
      </c>
    </row>
    <row r="3338" spans="1:22" x14ac:dyDescent="0.25">
      <c r="A3338" s="1">
        <v>40897</v>
      </c>
      <c r="B3338" s="3" t="s">
        <v>2</v>
      </c>
      <c r="C3338" s="2">
        <v>40878</v>
      </c>
      <c r="D3338" s="5">
        <f>YEAR(Tabla1[[#This Row],[FECHA]])</f>
        <v>2011</v>
      </c>
      <c r="E3338" s="5">
        <f>IFERROR(VLOOKUP(Tabla1[[#This Row],[FECHA]],'COMPARENDOS TOTALES'!A:D,4,FALSE),0)</f>
        <v>1</v>
      </c>
      <c r="F3338" s="9">
        <f>IFERROR(VLOOKUP(Tabla1[[#This Row],[FECHA]],'COMPARENDOS TOTALES'!A:D,3,FALSE),0)</f>
        <v>142827</v>
      </c>
      <c r="G3338" s="5">
        <f>IFERROR(VLOOKUP(Tabla1[[#This Row],[FECHA]],EXONERACIONES!A:D,4,FALSE),0)</f>
        <v>0</v>
      </c>
      <c r="H3338" s="9">
        <f>IFERROR(VLOOKUP(Tabla1[[#This Row],[FECHA]],EXONERACIONES!A:D,3,FALSE),0)</f>
        <v>0</v>
      </c>
      <c r="I3338" s="5">
        <f>IFERROR(VLOOKUP(Tabla1[[#This Row],[FECHA]],'SIMIT CON RES'!A:D,4,FALSE),0)</f>
        <v>0</v>
      </c>
      <c r="J3338" s="9">
        <f>IFERROR(VLOOKUP(Tabla1[[#This Row],[FECHA]],'SIMIT CON RES'!A:D,3,FALSE),0)</f>
        <v>0</v>
      </c>
      <c r="K3338">
        <f>IFERROR(VLOOKUP(Tabla1[[#This Row],[FECHA]],'SIMIT SIN RES'!A:D,4,FALSE),0)</f>
        <v>0</v>
      </c>
      <c r="L3338" s="9">
        <f>IFERROR(VLOOKUP(Tabla1[[#This Row],[FECHA]],'SIMIT SIN RES'!A:D,3,FALSE),0)</f>
        <v>0</v>
      </c>
      <c r="M3338" s="5">
        <f>IFERROR(VLOOKUP(Tabla1[[#This Row],[FECHA]],'RECAUDOS DE COMPARENDOS'!A:D,4,FALSE),0)</f>
        <v>0</v>
      </c>
      <c r="N3338" s="9">
        <f>IFERROR(VLOOKUP(Tabla1[[#This Row],[FECHA]],'RECAUDOS DE COMPARENDOS'!A:D,3,FALSE),0)</f>
        <v>0</v>
      </c>
      <c r="O3338" s="5">
        <f>IFERROR(VLOOKUP(Tabla1[[#This Row],[FECHA]],'RECAUDOS DE RESOLUCIONES'!A:D,4,FALSE),0)</f>
        <v>0</v>
      </c>
      <c r="P3338" s="9">
        <f>IFERROR(VLOOKUP(Tabla1[[#This Row],[FECHA]],'RECAUDOS DE RESOLUCIONES'!A:D,3,FALSE),0)</f>
        <v>0</v>
      </c>
      <c r="Q333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338" s="9">
        <f>Tabla1[V. COMPARENDOS]-(Tabla1[V. EXONERACIONES]+Tabla1[[#This Row],[V. SIMIT CON RESOLUCION]]+Tabla1[[#This Row],[V. SIMIT SIN RESOLUCION]]+Tabla1[[#This Row],[V. RECAUDOS COMPARENDOS]]+Tabla1[[#This Row],[V. RECAUDOS RESOLUCIONES]])</f>
        <v>142827</v>
      </c>
      <c r="S3338" s="11">
        <f>IFERROR(VLOOKUP(Tabla1[[#This Row],[FECHA]],'RECAUDOS LOCALES'!A:D,4,FALSE),0)</f>
        <v>2</v>
      </c>
      <c r="T3338" s="9">
        <f>IFERROR(VLOOKUP(Tabla1[[#This Row],[FECHA]],'RECAUDOS LOCALES'!A:D,3,FALSE),0)</f>
        <v>359677</v>
      </c>
      <c r="U3338" s="11">
        <f>IFERROR(VLOOKUP(Tabla1[[#This Row],[FECHA]],'RECAUDOS EXTERNOS'!A:D,4,FALSE),0)</f>
        <v>3</v>
      </c>
      <c r="V3338" s="9">
        <f>IFERROR(VLOOKUP(Tabla1[[#This Row],[FECHA]],'RECAUDOS EXTERNOS'!A:D,3,FALSE),0)</f>
        <v>427229</v>
      </c>
    </row>
    <row r="3339" spans="1:22" x14ac:dyDescent="0.25">
      <c r="A3339" s="1">
        <v>40898</v>
      </c>
      <c r="B3339" s="3" t="s">
        <v>3</v>
      </c>
      <c r="C3339" s="2">
        <v>40878</v>
      </c>
      <c r="D3339" s="5">
        <f>YEAR(Tabla1[[#This Row],[FECHA]])</f>
        <v>2011</v>
      </c>
      <c r="E3339" s="5">
        <f>IFERROR(VLOOKUP(Tabla1[[#This Row],[FECHA]],'COMPARENDOS TOTALES'!A:D,4,FALSE),0)</f>
        <v>0</v>
      </c>
      <c r="F3339" s="9">
        <f>IFERROR(VLOOKUP(Tabla1[[#This Row],[FECHA]],'COMPARENDOS TOTALES'!A:D,3,FALSE),0)</f>
        <v>0</v>
      </c>
      <c r="G3339" s="5">
        <f>IFERROR(VLOOKUP(Tabla1[[#This Row],[FECHA]],EXONERACIONES!A:D,4,FALSE),0)</f>
        <v>0</v>
      </c>
      <c r="H3339" s="9">
        <f>IFERROR(VLOOKUP(Tabla1[[#This Row],[FECHA]],EXONERACIONES!A:D,3,FALSE),0)</f>
        <v>0</v>
      </c>
      <c r="I3339" s="5">
        <f>IFERROR(VLOOKUP(Tabla1[[#This Row],[FECHA]],'SIMIT CON RES'!A:D,4,FALSE),0)</f>
        <v>0</v>
      </c>
      <c r="J3339" s="9">
        <f>IFERROR(VLOOKUP(Tabla1[[#This Row],[FECHA]],'SIMIT CON RES'!A:D,3,FALSE),0)</f>
        <v>0</v>
      </c>
      <c r="K3339">
        <f>IFERROR(VLOOKUP(Tabla1[[#This Row],[FECHA]],'SIMIT SIN RES'!A:D,4,FALSE),0)</f>
        <v>0</v>
      </c>
      <c r="L3339" s="9">
        <f>IFERROR(VLOOKUP(Tabla1[[#This Row],[FECHA]],'SIMIT SIN RES'!A:D,3,FALSE),0)</f>
        <v>0</v>
      </c>
      <c r="M3339" s="5">
        <f>IFERROR(VLOOKUP(Tabla1[[#This Row],[FECHA]],'RECAUDOS DE COMPARENDOS'!A:D,4,FALSE),0)</f>
        <v>0</v>
      </c>
      <c r="N3339" s="9">
        <f>IFERROR(VLOOKUP(Tabla1[[#This Row],[FECHA]],'RECAUDOS DE COMPARENDOS'!A:D,3,FALSE),0)</f>
        <v>0</v>
      </c>
      <c r="O3339" s="5">
        <f>IFERROR(VLOOKUP(Tabla1[[#This Row],[FECHA]],'RECAUDOS DE RESOLUCIONES'!A:D,4,FALSE),0)</f>
        <v>0</v>
      </c>
      <c r="P3339" s="9">
        <f>IFERROR(VLOOKUP(Tabla1[[#This Row],[FECHA]],'RECAUDOS DE RESOLUCIONES'!A:D,3,FALSE),0)</f>
        <v>0</v>
      </c>
      <c r="Q333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33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339" s="11">
        <f>IFERROR(VLOOKUP(Tabla1[[#This Row],[FECHA]],'RECAUDOS LOCALES'!A:D,4,FALSE),0)</f>
        <v>0</v>
      </c>
      <c r="T3339" s="9">
        <f>IFERROR(VLOOKUP(Tabla1[[#This Row],[FECHA]],'RECAUDOS LOCALES'!A:D,3,FALSE),0)</f>
        <v>0</v>
      </c>
      <c r="U3339" s="11">
        <f>IFERROR(VLOOKUP(Tabla1[[#This Row],[FECHA]],'RECAUDOS EXTERNOS'!A:D,4,FALSE),0)</f>
        <v>5</v>
      </c>
      <c r="V3339" s="9">
        <f>IFERROR(VLOOKUP(Tabla1[[#This Row],[FECHA]],'RECAUDOS EXTERNOS'!A:D,3,FALSE),0)</f>
        <v>2010414</v>
      </c>
    </row>
    <row r="3340" spans="1:22" x14ac:dyDescent="0.25">
      <c r="A3340" s="1">
        <v>40899</v>
      </c>
      <c r="B3340" s="3" t="s">
        <v>6</v>
      </c>
      <c r="C3340" s="2">
        <v>40878</v>
      </c>
      <c r="D3340" s="5">
        <f>YEAR(Tabla1[[#This Row],[FECHA]])</f>
        <v>2011</v>
      </c>
      <c r="E3340" s="5">
        <f>IFERROR(VLOOKUP(Tabla1[[#This Row],[FECHA]],'COMPARENDOS TOTALES'!A:D,4,FALSE),0)</f>
        <v>1</v>
      </c>
      <c r="F3340" s="9">
        <f>IFERROR(VLOOKUP(Tabla1[[#This Row],[FECHA]],'COMPARENDOS TOTALES'!A:D,3,FALSE),0)</f>
        <v>142827</v>
      </c>
      <c r="G3340" s="5">
        <f>IFERROR(VLOOKUP(Tabla1[[#This Row],[FECHA]],EXONERACIONES!A:D,4,FALSE),0)</f>
        <v>0</v>
      </c>
      <c r="H3340" s="9">
        <f>IFERROR(VLOOKUP(Tabla1[[#This Row],[FECHA]],EXONERACIONES!A:D,3,FALSE),0)</f>
        <v>0</v>
      </c>
      <c r="I3340" s="5">
        <f>IFERROR(VLOOKUP(Tabla1[[#This Row],[FECHA]],'SIMIT CON RES'!A:D,4,FALSE),0)</f>
        <v>0</v>
      </c>
      <c r="J3340" s="9">
        <f>IFERROR(VLOOKUP(Tabla1[[#This Row],[FECHA]],'SIMIT CON RES'!A:D,3,FALSE),0)</f>
        <v>0</v>
      </c>
      <c r="K3340">
        <f>IFERROR(VLOOKUP(Tabla1[[#This Row],[FECHA]],'SIMIT SIN RES'!A:D,4,FALSE),0)</f>
        <v>0</v>
      </c>
      <c r="L3340" s="9">
        <f>IFERROR(VLOOKUP(Tabla1[[#This Row],[FECHA]],'SIMIT SIN RES'!A:D,3,FALSE),0)</f>
        <v>0</v>
      </c>
      <c r="M3340" s="5">
        <f>IFERROR(VLOOKUP(Tabla1[[#This Row],[FECHA]],'RECAUDOS DE COMPARENDOS'!A:D,4,FALSE),0)</f>
        <v>0</v>
      </c>
      <c r="N3340" s="9">
        <f>IFERROR(VLOOKUP(Tabla1[[#This Row],[FECHA]],'RECAUDOS DE COMPARENDOS'!A:D,3,FALSE),0)</f>
        <v>0</v>
      </c>
      <c r="O3340" s="5">
        <f>IFERROR(VLOOKUP(Tabla1[[#This Row],[FECHA]],'RECAUDOS DE RESOLUCIONES'!A:D,4,FALSE),0)</f>
        <v>0</v>
      </c>
      <c r="P3340" s="9">
        <f>IFERROR(VLOOKUP(Tabla1[[#This Row],[FECHA]],'RECAUDOS DE RESOLUCIONES'!A:D,3,FALSE),0)</f>
        <v>0</v>
      </c>
      <c r="Q334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340" s="9">
        <f>Tabla1[V. COMPARENDOS]-(Tabla1[V. EXONERACIONES]+Tabla1[[#This Row],[V. SIMIT CON RESOLUCION]]+Tabla1[[#This Row],[V. SIMIT SIN RESOLUCION]]+Tabla1[[#This Row],[V. RECAUDOS COMPARENDOS]]+Tabla1[[#This Row],[V. RECAUDOS RESOLUCIONES]])</f>
        <v>142827</v>
      </c>
      <c r="S3340" s="11">
        <f>IFERROR(VLOOKUP(Tabla1[[#This Row],[FECHA]],'RECAUDOS LOCALES'!A:D,4,FALSE),0)</f>
        <v>0</v>
      </c>
      <c r="T3340" s="9">
        <f>IFERROR(VLOOKUP(Tabla1[[#This Row],[FECHA]],'RECAUDOS LOCALES'!A:D,3,FALSE),0)</f>
        <v>0</v>
      </c>
      <c r="U3340" s="11">
        <f>IFERROR(VLOOKUP(Tabla1[[#This Row],[FECHA]],'RECAUDOS EXTERNOS'!A:D,4,FALSE),0)</f>
        <v>7</v>
      </c>
      <c r="V3340" s="9">
        <f>IFERROR(VLOOKUP(Tabla1[[#This Row],[FECHA]],'RECAUDOS EXTERNOS'!A:D,3,FALSE),0)</f>
        <v>1910784</v>
      </c>
    </row>
    <row r="3341" spans="1:22" x14ac:dyDescent="0.25">
      <c r="A3341" s="1">
        <v>40900</v>
      </c>
      <c r="B3341" s="3" t="s">
        <v>0</v>
      </c>
      <c r="C3341" s="2">
        <v>40878</v>
      </c>
      <c r="D3341" s="5">
        <f>YEAR(Tabla1[[#This Row],[FECHA]])</f>
        <v>2011</v>
      </c>
      <c r="E3341" s="5">
        <f>IFERROR(VLOOKUP(Tabla1[[#This Row],[FECHA]],'COMPARENDOS TOTALES'!A:D,4,FALSE),0)</f>
        <v>1</v>
      </c>
      <c r="F3341" s="9">
        <f>IFERROR(VLOOKUP(Tabla1[[#This Row],[FECHA]],'COMPARENDOS TOTALES'!A:D,3,FALSE),0)</f>
        <v>267800</v>
      </c>
      <c r="G3341" s="5">
        <f>IFERROR(VLOOKUP(Tabla1[[#This Row],[FECHA]],EXONERACIONES!A:D,4,FALSE),0)</f>
        <v>0</v>
      </c>
      <c r="H3341" s="9">
        <f>IFERROR(VLOOKUP(Tabla1[[#This Row],[FECHA]],EXONERACIONES!A:D,3,FALSE),0)</f>
        <v>0</v>
      </c>
      <c r="I3341" s="5">
        <f>IFERROR(VLOOKUP(Tabla1[[#This Row],[FECHA]],'SIMIT CON RES'!A:D,4,FALSE),0)</f>
        <v>1</v>
      </c>
      <c r="J3341" s="9">
        <f>IFERROR(VLOOKUP(Tabla1[[#This Row],[FECHA]],'SIMIT CON RES'!A:D,3,FALSE),0)</f>
        <v>267800</v>
      </c>
      <c r="K3341">
        <f>IFERROR(VLOOKUP(Tabla1[[#This Row],[FECHA]],'SIMIT SIN RES'!A:D,4,FALSE),0)</f>
        <v>0</v>
      </c>
      <c r="L3341" s="9">
        <f>IFERROR(VLOOKUP(Tabla1[[#This Row],[FECHA]],'SIMIT SIN RES'!A:D,3,FALSE),0)</f>
        <v>0</v>
      </c>
      <c r="M3341" s="5">
        <f>IFERROR(VLOOKUP(Tabla1[[#This Row],[FECHA]],'RECAUDOS DE COMPARENDOS'!A:D,4,FALSE),0)</f>
        <v>0</v>
      </c>
      <c r="N3341" s="9">
        <f>IFERROR(VLOOKUP(Tabla1[[#This Row],[FECHA]],'RECAUDOS DE COMPARENDOS'!A:D,3,FALSE),0)</f>
        <v>0</v>
      </c>
      <c r="O3341" s="5">
        <f>IFERROR(VLOOKUP(Tabla1[[#This Row],[FECHA]],'RECAUDOS DE RESOLUCIONES'!A:D,4,FALSE),0)</f>
        <v>0</v>
      </c>
      <c r="P3341" s="9">
        <f>IFERROR(VLOOKUP(Tabla1[[#This Row],[FECHA]],'RECAUDOS DE RESOLUCIONES'!A:D,3,FALSE),0)</f>
        <v>0</v>
      </c>
      <c r="Q334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34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341" s="11">
        <f>IFERROR(VLOOKUP(Tabla1[[#This Row],[FECHA]],'RECAUDOS LOCALES'!A:D,4,FALSE),0)</f>
        <v>1</v>
      </c>
      <c r="T3341" s="9">
        <f>IFERROR(VLOOKUP(Tabla1[[#This Row],[FECHA]],'RECAUDOS LOCALES'!A:D,3,FALSE),0)</f>
        <v>124225</v>
      </c>
      <c r="U3341" s="11">
        <f>IFERROR(VLOOKUP(Tabla1[[#This Row],[FECHA]],'RECAUDOS EXTERNOS'!A:D,4,FALSE),0)</f>
        <v>3</v>
      </c>
      <c r="V3341" s="9">
        <f>IFERROR(VLOOKUP(Tabla1[[#This Row],[FECHA]],'RECAUDOS EXTERNOS'!A:D,3,FALSE),0)</f>
        <v>408293</v>
      </c>
    </row>
    <row r="3342" spans="1:22" x14ac:dyDescent="0.25">
      <c r="A3342" s="1">
        <v>40901</v>
      </c>
      <c r="B3342" s="3" t="s">
        <v>5</v>
      </c>
      <c r="C3342" s="2">
        <v>40878</v>
      </c>
      <c r="D3342" s="5">
        <f>YEAR(Tabla1[[#This Row],[FECHA]])</f>
        <v>2011</v>
      </c>
      <c r="E3342" s="5">
        <f>IFERROR(VLOOKUP(Tabla1[[#This Row],[FECHA]],'COMPARENDOS TOTALES'!A:D,4,FALSE),0)</f>
        <v>5</v>
      </c>
      <c r="F3342" s="9">
        <f>IFERROR(VLOOKUP(Tabla1[[#This Row],[FECHA]],'COMPARENDOS TOTALES'!A:D,3,FALSE),0)</f>
        <v>2820827</v>
      </c>
      <c r="G3342" s="5">
        <f>IFERROR(VLOOKUP(Tabla1[[#This Row],[FECHA]],EXONERACIONES!A:D,4,FALSE),0)</f>
        <v>0</v>
      </c>
      <c r="H3342" s="9">
        <f>IFERROR(VLOOKUP(Tabla1[[#This Row],[FECHA]],EXONERACIONES!A:D,3,FALSE),0)</f>
        <v>0</v>
      </c>
      <c r="I3342" s="5">
        <f>IFERROR(VLOOKUP(Tabla1[[#This Row],[FECHA]],'SIMIT CON RES'!A:D,4,FALSE),0)</f>
        <v>4</v>
      </c>
      <c r="J3342" s="9">
        <f>IFERROR(VLOOKUP(Tabla1[[#This Row],[FECHA]],'SIMIT CON RES'!A:D,3,FALSE),0)</f>
        <v>2553027</v>
      </c>
      <c r="K3342">
        <f>IFERROR(VLOOKUP(Tabla1[[#This Row],[FECHA]],'SIMIT SIN RES'!A:D,4,FALSE),0)</f>
        <v>0</v>
      </c>
      <c r="L3342" s="9">
        <f>IFERROR(VLOOKUP(Tabla1[[#This Row],[FECHA]],'SIMIT SIN RES'!A:D,3,FALSE),0)</f>
        <v>0</v>
      </c>
      <c r="M3342" s="5">
        <f>IFERROR(VLOOKUP(Tabla1[[#This Row],[FECHA]],'RECAUDOS DE COMPARENDOS'!A:D,4,FALSE),0)</f>
        <v>0</v>
      </c>
      <c r="N3342" s="9">
        <f>IFERROR(VLOOKUP(Tabla1[[#This Row],[FECHA]],'RECAUDOS DE COMPARENDOS'!A:D,3,FALSE),0)</f>
        <v>0</v>
      </c>
      <c r="O3342" s="5">
        <f>IFERROR(VLOOKUP(Tabla1[[#This Row],[FECHA]],'RECAUDOS DE RESOLUCIONES'!A:D,4,FALSE),0)</f>
        <v>0</v>
      </c>
      <c r="P3342" s="9">
        <f>IFERROR(VLOOKUP(Tabla1[[#This Row],[FECHA]],'RECAUDOS DE RESOLUCIONES'!A:D,3,FALSE),0)</f>
        <v>0</v>
      </c>
      <c r="Q334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342" s="9">
        <f>Tabla1[V. COMPARENDOS]-(Tabla1[V. EXONERACIONES]+Tabla1[[#This Row],[V. SIMIT CON RESOLUCION]]+Tabla1[[#This Row],[V. SIMIT SIN RESOLUCION]]+Tabla1[[#This Row],[V. RECAUDOS COMPARENDOS]]+Tabla1[[#This Row],[V. RECAUDOS RESOLUCIONES]])</f>
        <v>267800</v>
      </c>
      <c r="S3342" s="11">
        <f>IFERROR(VLOOKUP(Tabla1[[#This Row],[FECHA]],'RECAUDOS LOCALES'!A:D,4,FALSE),0)</f>
        <v>0</v>
      </c>
      <c r="T3342" s="9">
        <f>IFERROR(VLOOKUP(Tabla1[[#This Row],[FECHA]],'RECAUDOS LOCALES'!A:D,3,FALSE),0)</f>
        <v>0</v>
      </c>
      <c r="U3342" s="11">
        <f>IFERROR(VLOOKUP(Tabla1[[#This Row],[FECHA]],'RECAUDOS EXTERNOS'!A:D,4,FALSE),0)</f>
        <v>0</v>
      </c>
      <c r="V3342" s="9">
        <f>IFERROR(VLOOKUP(Tabla1[[#This Row],[FECHA]],'RECAUDOS EXTERNOS'!A:D,3,FALSE),0)</f>
        <v>0</v>
      </c>
    </row>
    <row r="3343" spans="1:22" x14ac:dyDescent="0.25">
      <c r="A3343" s="1">
        <v>40902</v>
      </c>
      <c r="B3343" s="3" t="s">
        <v>4</v>
      </c>
      <c r="C3343" s="2">
        <v>40878</v>
      </c>
      <c r="D3343" s="5">
        <f>YEAR(Tabla1[[#This Row],[FECHA]])</f>
        <v>2011</v>
      </c>
      <c r="E3343" s="5">
        <f>IFERROR(VLOOKUP(Tabla1[[#This Row],[FECHA]],'COMPARENDOS TOTALES'!A:D,4,FALSE),0)</f>
        <v>14</v>
      </c>
      <c r="F3343" s="9">
        <f>IFERROR(VLOOKUP(Tabla1[[#This Row],[FECHA]],'COMPARENDOS TOTALES'!A:D,3,FALSE),0)</f>
        <v>9640800</v>
      </c>
      <c r="G3343" s="5">
        <f>IFERROR(VLOOKUP(Tabla1[[#This Row],[FECHA]],EXONERACIONES!A:D,4,FALSE),0)</f>
        <v>2</v>
      </c>
      <c r="H3343" s="9">
        <f>IFERROR(VLOOKUP(Tabla1[[#This Row],[FECHA]],EXONERACIONES!A:D,3,FALSE),0)</f>
        <v>1339000</v>
      </c>
      <c r="I3343" s="5">
        <f>IFERROR(VLOOKUP(Tabla1[[#This Row],[FECHA]],'SIMIT CON RES'!A:D,4,FALSE),0)</f>
        <v>12</v>
      </c>
      <c r="J3343" s="9">
        <f>IFERROR(VLOOKUP(Tabla1[[#This Row],[FECHA]],'SIMIT CON RES'!A:D,3,FALSE),0)</f>
        <v>8301800</v>
      </c>
      <c r="K3343">
        <f>IFERROR(VLOOKUP(Tabla1[[#This Row],[FECHA]],'SIMIT SIN RES'!A:D,4,FALSE),0)</f>
        <v>0</v>
      </c>
      <c r="L3343" s="9">
        <f>IFERROR(VLOOKUP(Tabla1[[#This Row],[FECHA]],'SIMIT SIN RES'!A:D,3,FALSE),0)</f>
        <v>0</v>
      </c>
      <c r="M3343" s="5">
        <f>IFERROR(VLOOKUP(Tabla1[[#This Row],[FECHA]],'RECAUDOS DE COMPARENDOS'!A:D,4,FALSE),0)</f>
        <v>0</v>
      </c>
      <c r="N3343" s="9">
        <f>IFERROR(VLOOKUP(Tabla1[[#This Row],[FECHA]],'RECAUDOS DE COMPARENDOS'!A:D,3,FALSE),0)</f>
        <v>0</v>
      </c>
      <c r="O3343" s="5">
        <f>IFERROR(VLOOKUP(Tabla1[[#This Row],[FECHA]],'RECAUDOS DE RESOLUCIONES'!A:D,4,FALSE),0)</f>
        <v>0</v>
      </c>
      <c r="P3343" s="9">
        <f>IFERROR(VLOOKUP(Tabla1[[#This Row],[FECHA]],'RECAUDOS DE RESOLUCIONES'!A:D,3,FALSE),0)</f>
        <v>0</v>
      </c>
      <c r="Q334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34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343" s="11">
        <f>IFERROR(VLOOKUP(Tabla1[[#This Row],[FECHA]],'RECAUDOS LOCALES'!A:D,4,FALSE),0)</f>
        <v>0</v>
      </c>
      <c r="T3343" s="9">
        <f>IFERROR(VLOOKUP(Tabla1[[#This Row],[FECHA]],'RECAUDOS LOCALES'!A:D,3,FALSE),0)</f>
        <v>0</v>
      </c>
      <c r="U3343" s="11">
        <f>IFERROR(VLOOKUP(Tabla1[[#This Row],[FECHA]],'RECAUDOS EXTERNOS'!A:D,4,FALSE),0)</f>
        <v>0</v>
      </c>
      <c r="V3343" s="9">
        <f>IFERROR(VLOOKUP(Tabla1[[#This Row],[FECHA]],'RECAUDOS EXTERNOS'!A:D,3,FALSE),0)</f>
        <v>0</v>
      </c>
    </row>
    <row r="3344" spans="1:22" x14ac:dyDescent="0.25">
      <c r="A3344" s="1">
        <v>40903</v>
      </c>
      <c r="B3344" s="3" t="s">
        <v>1</v>
      </c>
      <c r="C3344" s="2">
        <v>40878</v>
      </c>
      <c r="D3344" s="5">
        <f>YEAR(Tabla1[[#This Row],[FECHA]])</f>
        <v>2011</v>
      </c>
      <c r="E3344" s="5">
        <f>IFERROR(VLOOKUP(Tabla1[[#This Row],[FECHA]],'COMPARENDOS TOTALES'!A:D,4,FALSE),0)</f>
        <v>0</v>
      </c>
      <c r="F3344" s="9">
        <f>IFERROR(VLOOKUP(Tabla1[[#This Row],[FECHA]],'COMPARENDOS TOTALES'!A:D,3,FALSE),0)</f>
        <v>0</v>
      </c>
      <c r="G3344" s="5">
        <f>IFERROR(VLOOKUP(Tabla1[[#This Row],[FECHA]],EXONERACIONES!A:D,4,FALSE),0)</f>
        <v>0</v>
      </c>
      <c r="H3344" s="9">
        <f>IFERROR(VLOOKUP(Tabla1[[#This Row],[FECHA]],EXONERACIONES!A:D,3,FALSE),0)</f>
        <v>0</v>
      </c>
      <c r="I3344" s="5">
        <f>IFERROR(VLOOKUP(Tabla1[[#This Row],[FECHA]],'SIMIT CON RES'!A:D,4,FALSE),0)</f>
        <v>0</v>
      </c>
      <c r="J3344" s="9">
        <f>IFERROR(VLOOKUP(Tabla1[[#This Row],[FECHA]],'SIMIT CON RES'!A:D,3,FALSE),0)</f>
        <v>0</v>
      </c>
      <c r="K3344">
        <f>IFERROR(VLOOKUP(Tabla1[[#This Row],[FECHA]],'SIMIT SIN RES'!A:D,4,FALSE),0)</f>
        <v>0</v>
      </c>
      <c r="L3344" s="9">
        <f>IFERROR(VLOOKUP(Tabla1[[#This Row],[FECHA]],'SIMIT SIN RES'!A:D,3,FALSE),0)</f>
        <v>0</v>
      </c>
      <c r="M3344" s="5">
        <f>IFERROR(VLOOKUP(Tabla1[[#This Row],[FECHA]],'RECAUDOS DE COMPARENDOS'!A:D,4,FALSE),0)</f>
        <v>0</v>
      </c>
      <c r="N3344" s="9">
        <f>IFERROR(VLOOKUP(Tabla1[[#This Row],[FECHA]],'RECAUDOS DE COMPARENDOS'!A:D,3,FALSE),0)</f>
        <v>0</v>
      </c>
      <c r="O3344" s="5">
        <f>IFERROR(VLOOKUP(Tabla1[[#This Row],[FECHA]],'RECAUDOS DE RESOLUCIONES'!A:D,4,FALSE),0)</f>
        <v>0</v>
      </c>
      <c r="P3344" s="9">
        <f>IFERROR(VLOOKUP(Tabla1[[#This Row],[FECHA]],'RECAUDOS DE RESOLUCIONES'!A:D,3,FALSE),0)</f>
        <v>0</v>
      </c>
      <c r="Q334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34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344" s="11">
        <f>IFERROR(VLOOKUP(Tabla1[[#This Row],[FECHA]],'RECAUDOS LOCALES'!A:D,4,FALSE),0)</f>
        <v>0</v>
      </c>
      <c r="T3344" s="9">
        <f>IFERROR(VLOOKUP(Tabla1[[#This Row],[FECHA]],'RECAUDOS LOCALES'!A:D,3,FALSE),0)</f>
        <v>0</v>
      </c>
      <c r="U3344" s="11">
        <f>IFERROR(VLOOKUP(Tabla1[[#This Row],[FECHA]],'RECAUDOS EXTERNOS'!A:D,4,FALSE),0)</f>
        <v>3</v>
      </c>
      <c r="V3344" s="9">
        <f>IFERROR(VLOOKUP(Tabla1[[#This Row],[FECHA]],'RECAUDOS EXTERNOS'!A:D,3,FALSE),0)</f>
        <v>849416</v>
      </c>
    </row>
    <row r="3345" spans="1:22" x14ac:dyDescent="0.25">
      <c r="A3345" s="1">
        <v>40904</v>
      </c>
      <c r="B3345" s="3" t="s">
        <v>2</v>
      </c>
      <c r="C3345" s="2">
        <v>40878</v>
      </c>
      <c r="D3345" s="5">
        <f>YEAR(Tabla1[[#This Row],[FECHA]])</f>
        <v>2011</v>
      </c>
      <c r="E3345" s="5">
        <f>IFERROR(VLOOKUP(Tabla1[[#This Row],[FECHA]],'COMPARENDOS TOTALES'!A:D,4,FALSE),0)</f>
        <v>0</v>
      </c>
      <c r="F3345" s="9">
        <f>IFERROR(VLOOKUP(Tabla1[[#This Row],[FECHA]],'COMPARENDOS TOTALES'!A:D,3,FALSE),0)</f>
        <v>0</v>
      </c>
      <c r="G3345" s="5">
        <f>IFERROR(VLOOKUP(Tabla1[[#This Row],[FECHA]],EXONERACIONES!A:D,4,FALSE),0)</f>
        <v>0</v>
      </c>
      <c r="H3345" s="9">
        <f>IFERROR(VLOOKUP(Tabla1[[#This Row],[FECHA]],EXONERACIONES!A:D,3,FALSE),0)</f>
        <v>0</v>
      </c>
      <c r="I3345" s="5">
        <f>IFERROR(VLOOKUP(Tabla1[[#This Row],[FECHA]],'SIMIT CON RES'!A:D,4,FALSE),0)</f>
        <v>0</v>
      </c>
      <c r="J3345" s="9">
        <f>IFERROR(VLOOKUP(Tabla1[[#This Row],[FECHA]],'SIMIT CON RES'!A:D,3,FALSE),0)</f>
        <v>0</v>
      </c>
      <c r="K3345">
        <f>IFERROR(VLOOKUP(Tabla1[[#This Row],[FECHA]],'SIMIT SIN RES'!A:D,4,FALSE),0)</f>
        <v>0</v>
      </c>
      <c r="L3345" s="9">
        <f>IFERROR(VLOOKUP(Tabla1[[#This Row],[FECHA]],'SIMIT SIN RES'!A:D,3,FALSE),0)</f>
        <v>0</v>
      </c>
      <c r="M3345" s="5">
        <f>IFERROR(VLOOKUP(Tabla1[[#This Row],[FECHA]],'RECAUDOS DE COMPARENDOS'!A:D,4,FALSE),0)</f>
        <v>0</v>
      </c>
      <c r="N3345" s="9">
        <f>IFERROR(VLOOKUP(Tabla1[[#This Row],[FECHA]],'RECAUDOS DE COMPARENDOS'!A:D,3,FALSE),0)</f>
        <v>0</v>
      </c>
      <c r="O3345" s="5">
        <f>IFERROR(VLOOKUP(Tabla1[[#This Row],[FECHA]],'RECAUDOS DE RESOLUCIONES'!A:D,4,FALSE),0)</f>
        <v>0</v>
      </c>
      <c r="P3345" s="9">
        <f>IFERROR(VLOOKUP(Tabla1[[#This Row],[FECHA]],'RECAUDOS DE RESOLUCIONES'!A:D,3,FALSE),0)</f>
        <v>0</v>
      </c>
      <c r="Q334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34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345" s="11">
        <f>IFERROR(VLOOKUP(Tabla1[[#This Row],[FECHA]],'RECAUDOS LOCALES'!A:D,4,FALSE),0)</f>
        <v>0</v>
      </c>
      <c r="T3345" s="9">
        <f>IFERROR(VLOOKUP(Tabla1[[#This Row],[FECHA]],'RECAUDOS LOCALES'!A:D,3,FALSE),0)</f>
        <v>0</v>
      </c>
      <c r="U3345" s="11">
        <f>IFERROR(VLOOKUP(Tabla1[[#This Row],[FECHA]],'RECAUDOS EXTERNOS'!A:D,4,FALSE),0)</f>
        <v>4</v>
      </c>
      <c r="V3345" s="9">
        <f>IFERROR(VLOOKUP(Tabla1[[#This Row],[FECHA]],'RECAUDOS EXTERNOS'!A:D,3,FALSE),0)</f>
        <v>1162242</v>
      </c>
    </row>
    <row r="3346" spans="1:22" x14ac:dyDescent="0.25">
      <c r="A3346" s="1">
        <v>40905</v>
      </c>
      <c r="B3346" s="3" t="s">
        <v>3</v>
      </c>
      <c r="C3346" s="2">
        <v>40878</v>
      </c>
      <c r="D3346" s="5">
        <f>YEAR(Tabla1[[#This Row],[FECHA]])</f>
        <v>2011</v>
      </c>
      <c r="E3346" s="5">
        <f>IFERROR(VLOOKUP(Tabla1[[#This Row],[FECHA]],'COMPARENDOS TOTALES'!A:D,4,FALSE),0)</f>
        <v>1</v>
      </c>
      <c r="F3346" s="9">
        <f>IFERROR(VLOOKUP(Tabla1[[#This Row],[FECHA]],'COMPARENDOS TOTALES'!A:D,3,FALSE),0)</f>
        <v>535600</v>
      </c>
      <c r="G3346" s="5">
        <f>IFERROR(VLOOKUP(Tabla1[[#This Row],[FECHA]],EXONERACIONES!A:D,4,FALSE),0)</f>
        <v>0</v>
      </c>
      <c r="H3346" s="9">
        <f>IFERROR(VLOOKUP(Tabla1[[#This Row],[FECHA]],EXONERACIONES!A:D,3,FALSE),0)</f>
        <v>0</v>
      </c>
      <c r="I3346" s="5">
        <f>IFERROR(VLOOKUP(Tabla1[[#This Row],[FECHA]],'SIMIT CON RES'!A:D,4,FALSE),0)</f>
        <v>1</v>
      </c>
      <c r="J3346" s="9">
        <f>IFERROR(VLOOKUP(Tabla1[[#This Row],[FECHA]],'SIMIT CON RES'!A:D,3,FALSE),0)</f>
        <v>535600</v>
      </c>
      <c r="K3346">
        <f>IFERROR(VLOOKUP(Tabla1[[#This Row],[FECHA]],'SIMIT SIN RES'!A:D,4,FALSE),0)</f>
        <v>0</v>
      </c>
      <c r="L3346" s="9">
        <f>IFERROR(VLOOKUP(Tabla1[[#This Row],[FECHA]],'SIMIT SIN RES'!A:D,3,FALSE),0)</f>
        <v>0</v>
      </c>
      <c r="M3346" s="5">
        <f>IFERROR(VLOOKUP(Tabla1[[#This Row],[FECHA]],'RECAUDOS DE COMPARENDOS'!A:D,4,FALSE),0)</f>
        <v>0</v>
      </c>
      <c r="N3346" s="9">
        <f>IFERROR(VLOOKUP(Tabla1[[#This Row],[FECHA]],'RECAUDOS DE COMPARENDOS'!A:D,3,FALSE),0)</f>
        <v>0</v>
      </c>
      <c r="O3346" s="5">
        <f>IFERROR(VLOOKUP(Tabla1[[#This Row],[FECHA]],'RECAUDOS DE RESOLUCIONES'!A:D,4,FALSE),0)</f>
        <v>0</v>
      </c>
      <c r="P3346" s="9">
        <f>IFERROR(VLOOKUP(Tabla1[[#This Row],[FECHA]],'RECAUDOS DE RESOLUCIONES'!A:D,3,FALSE),0)</f>
        <v>0</v>
      </c>
      <c r="Q334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34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346" s="11">
        <f>IFERROR(VLOOKUP(Tabla1[[#This Row],[FECHA]],'RECAUDOS LOCALES'!A:D,4,FALSE),0)</f>
        <v>1</v>
      </c>
      <c r="T3346" s="9">
        <f>IFERROR(VLOOKUP(Tabla1[[#This Row],[FECHA]],'RECAUDOS LOCALES'!A:D,3,FALSE),0)</f>
        <v>216850</v>
      </c>
      <c r="U3346" s="11">
        <f>IFERROR(VLOOKUP(Tabla1[[#This Row],[FECHA]],'RECAUDOS EXTERNOS'!A:D,4,FALSE),0)</f>
        <v>5</v>
      </c>
      <c r="V3346" s="9">
        <f>IFERROR(VLOOKUP(Tabla1[[#This Row],[FECHA]],'RECAUDOS EXTERNOS'!A:D,3,FALSE),0)</f>
        <v>785070</v>
      </c>
    </row>
    <row r="3347" spans="1:22" x14ac:dyDescent="0.25">
      <c r="A3347" s="1">
        <v>40906</v>
      </c>
      <c r="B3347" s="3" t="s">
        <v>6</v>
      </c>
      <c r="C3347" s="2">
        <v>40878</v>
      </c>
      <c r="D3347" s="5">
        <f>YEAR(Tabla1[[#This Row],[FECHA]])</f>
        <v>2011</v>
      </c>
      <c r="E3347" s="5">
        <f>IFERROR(VLOOKUP(Tabla1[[#This Row],[FECHA]],'COMPARENDOS TOTALES'!A:D,4,FALSE),0)</f>
        <v>1</v>
      </c>
      <c r="F3347" s="9">
        <f>IFERROR(VLOOKUP(Tabla1[[#This Row],[FECHA]],'COMPARENDOS TOTALES'!A:D,3,FALSE),0)</f>
        <v>535600</v>
      </c>
      <c r="G3347" s="5">
        <f>IFERROR(VLOOKUP(Tabla1[[#This Row],[FECHA]],EXONERACIONES!A:D,4,FALSE),0)</f>
        <v>0</v>
      </c>
      <c r="H3347" s="9">
        <f>IFERROR(VLOOKUP(Tabla1[[#This Row],[FECHA]],EXONERACIONES!A:D,3,FALSE),0)</f>
        <v>0</v>
      </c>
      <c r="I3347" s="5">
        <f>IFERROR(VLOOKUP(Tabla1[[#This Row],[FECHA]],'SIMIT CON RES'!A:D,4,FALSE),0)</f>
        <v>0</v>
      </c>
      <c r="J3347" s="9">
        <f>IFERROR(VLOOKUP(Tabla1[[#This Row],[FECHA]],'SIMIT CON RES'!A:D,3,FALSE),0)</f>
        <v>0</v>
      </c>
      <c r="K3347">
        <f>IFERROR(VLOOKUP(Tabla1[[#This Row],[FECHA]],'SIMIT SIN RES'!A:D,4,FALSE),0)</f>
        <v>0</v>
      </c>
      <c r="L3347" s="9">
        <f>IFERROR(VLOOKUP(Tabla1[[#This Row],[FECHA]],'SIMIT SIN RES'!A:D,3,FALSE),0)</f>
        <v>0</v>
      </c>
      <c r="M3347" s="5">
        <f>IFERROR(VLOOKUP(Tabla1[[#This Row],[FECHA]],'RECAUDOS DE COMPARENDOS'!A:D,4,FALSE),0)</f>
        <v>0</v>
      </c>
      <c r="N3347" s="9">
        <f>IFERROR(VLOOKUP(Tabla1[[#This Row],[FECHA]],'RECAUDOS DE COMPARENDOS'!A:D,3,FALSE),0)</f>
        <v>0</v>
      </c>
      <c r="O3347" s="5">
        <f>IFERROR(VLOOKUP(Tabla1[[#This Row],[FECHA]],'RECAUDOS DE RESOLUCIONES'!A:D,4,FALSE),0)</f>
        <v>0</v>
      </c>
      <c r="P3347" s="9">
        <f>IFERROR(VLOOKUP(Tabla1[[#This Row],[FECHA]],'RECAUDOS DE RESOLUCIONES'!A:D,3,FALSE),0)</f>
        <v>0</v>
      </c>
      <c r="Q334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347" s="9">
        <f>Tabla1[V. COMPARENDOS]-(Tabla1[V. EXONERACIONES]+Tabla1[[#This Row],[V. SIMIT CON RESOLUCION]]+Tabla1[[#This Row],[V. SIMIT SIN RESOLUCION]]+Tabla1[[#This Row],[V. RECAUDOS COMPARENDOS]]+Tabla1[[#This Row],[V. RECAUDOS RESOLUCIONES]])</f>
        <v>535600</v>
      </c>
      <c r="S3347" s="11">
        <f>IFERROR(VLOOKUP(Tabla1[[#This Row],[FECHA]],'RECAUDOS LOCALES'!A:D,4,FALSE),0)</f>
        <v>0</v>
      </c>
      <c r="T3347" s="9">
        <f>IFERROR(VLOOKUP(Tabla1[[#This Row],[FECHA]],'RECAUDOS LOCALES'!A:D,3,FALSE),0)</f>
        <v>0</v>
      </c>
      <c r="U3347" s="11">
        <f>IFERROR(VLOOKUP(Tabla1[[#This Row],[FECHA]],'RECAUDOS EXTERNOS'!A:D,4,FALSE),0)</f>
        <v>3</v>
      </c>
      <c r="V3347" s="9">
        <f>IFERROR(VLOOKUP(Tabla1[[#This Row],[FECHA]],'RECAUDOS EXTERNOS'!A:D,3,FALSE),0)</f>
        <v>1085475</v>
      </c>
    </row>
    <row r="3348" spans="1:22" x14ac:dyDescent="0.25">
      <c r="A3348" s="1">
        <v>40907</v>
      </c>
      <c r="B3348" s="3" t="s">
        <v>0</v>
      </c>
      <c r="C3348" s="2">
        <v>40878</v>
      </c>
      <c r="D3348" s="5">
        <f>YEAR(Tabla1[[#This Row],[FECHA]])</f>
        <v>2011</v>
      </c>
      <c r="E3348" s="5">
        <f>IFERROR(VLOOKUP(Tabla1[[#This Row],[FECHA]],'COMPARENDOS TOTALES'!A:D,4,FALSE),0)</f>
        <v>0</v>
      </c>
      <c r="F3348" s="9">
        <f>IFERROR(VLOOKUP(Tabla1[[#This Row],[FECHA]],'COMPARENDOS TOTALES'!A:D,3,FALSE),0)</f>
        <v>0</v>
      </c>
      <c r="G3348" s="5">
        <f>IFERROR(VLOOKUP(Tabla1[[#This Row],[FECHA]],EXONERACIONES!A:D,4,FALSE),0)</f>
        <v>0</v>
      </c>
      <c r="H3348" s="9">
        <f>IFERROR(VLOOKUP(Tabla1[[#This Row],[FECHA]],EXONERACIONES!A:D,3,FALSE),0)</f>
        <v>0</v>
      </c>
      <c r="I3348" s="5">
        <f>IFERROR(VLOOKUP(Tabla1[[#This Row],[FECHA]],'SIMIT CON RES'!A:D,4,FALSE),0)</f>
        <v>0</v>
      </c>
      <c r="J3348" s="9">
        <f>IFERROR(VLOOKUP(Tabla1[[#This Row],[FECHA]],'SIMIT CON RES'!A:D,3,FALSE),0)</f>
        <v>0</v>
      </c>
      <c r="K3348">
        <f>IFERROR(VLOOKUP(Tabla1[[#This Row],[FECHA]],'SIMIT SIN RES'!A:D,4,FALSE),0)</f>
        <v>0</v>
      </c>
      <c r="L3348" s="9">
        <f>IFERROR(VLOOKUP(Tabla1[[#This Row],[FECHA]],'SIMIT SIN RES'!A:D,3,FALSE),0)</f>
        <v>0</v>
      </c>
      <c r="M3348" s="5">
        <f>IFERROR(VLOOKUP(Tabla1[[#This Row],[FECHA]],'RECAUDOS DE COMPARENDOS'!A:D,4,FALSE),0)</f>
        <v>0</v>
      </c>
      <c r="N3348" s="9">
        <f>IFERROR(VLOOKUP(Tabla1[[#This Row],[FECHA]],'RECAUDOS DE COMPARENDOS'!A:D,3,FALSE),0)</f>
        <v>0</v>
      </c>
      <c r="O3348" s="5">
        <f>IFERROR(VLOOKUP(Tabla1[[#This Row],[FECHA]],'RECAUDOS DE RESOLUCIONES'!A:D,4,FALSE),0)</f>
        <v>0</v>
      </c>
      <c r="P3348" s="9">
        <f>IFERROR(VLOOKUP(Tabla1[[#This Row],[FECHA]],'RECAUDOS DE RESOLUCIONES'!A:D,3,FALSE),0)</f>
        <v>0</v>
      </c>
      <c r="Q334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34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348" s="11">
        <f>IFERROR(VLOOKUP(Tabla1[[#This Row],[FECHA]],'RECAUDOS LOCALES'!A:D,4,FALSE),0)</f>
        <v>1</v>
      </c>
      <c r="T3348" s="9">
        <f>IFERROR(VLOOKUP(Tabla1[[#This Row],[FECHA]],'RECAUDOS LOCALES'!A:D,3,FALSE),0)</f>
        <v>257500</v>
      </c>
      <c r="U3348" s="11">
        <f>IFERROR(VLOOKUP(Tabla1[[#This Row],[FECHA]],'RECAUDOS EXTERNOS'!A:D,4,FALSE),0)</f>
        <v>0</v>
      </c>
      <c r="V3348" s="9">
        <f>IFERROR(VLOOKUP(Tabla1[[#This Row],[FECHA]],'RECAUDOS EXTERNOS'!A:D,3,FALSE),0)</f>
        <v>0</v>
      </c>
    </row>
    <row r="3349" spans="1:22" x14ac:dyDescent="0.25">
      <c r="A3349" s="1">
        <v>40908</v>
      </c>
      <c r="B3349" s="3" t="s">
        <v>5</v>
      </c>
      <c r="C3349" s="2">
        <v>40878</v>
      </c>
      <c r="D3349" s="5">
        <f>YEAR(Tabla1[[#This Row],[FECHA]])</f>
        <v>2011</v>
      </c>
      <c r="E3349" s="5">
        <f>IFERROR(VLOOKUP(Tabla1[[#This Row],[FECHA]],'COMPARENDOS TOTALES'!A:D,4,FALSE),0)</f>
        <v>0</v>
      </c>
      <c r="F3349" s="9">
        <f>IFERROR(VLOOKUP(Tabla1[[#This Row],[FECHA]],'COMPARENDOS TOTALES'!A:D,3,FALSE),0)</f>
        <v>0</v>
      </c>
      <c r="G3349" s="5">
        <f>IFERROR(VLOOKUP(Tabla1[[#This Row],[FECHA]],EXONERACIONES!A:D,4,FALSE),0)</f>
        <v>0</v>
      </c>
      <c r="H3349" s="9">
        <f>IFERROR(VLOOKUP(Tabla1[[#This Row],[FECHA]],EXONERACIONES!A:D,3,FALSE),0)</f>
        <v>0</v>
      </c>
      <c r="I3349" s="5">
        <f>IFERROR(VLOOKUP(Tabla1[[#This Row],[FECHA]],'SIMIT CON RES'!A:D,4,FALSE),0)</f>
        <v>0</v>
      </c>
      <c r="J3349" s="9">
        <f>IFERROR(VLOOKUP(Tabla1[[#This Row],[FECHA]],'SIMIT CON RES'!A:D,3,FALSE),0)</f>
        <v>0</v>
      </c>
      <c r="K3349">
        <f>IFERROR(VLOOKUP(Tabla1[[#This Row],[FECHA]],'SIMIT SIN RES'!A:D,4,FALSE),0)</f>
        <v>0</v>
      </c>
      <c r="L3349" s="9">
        <f>IFERROR(VLOOKUP(Tabla1[[#This Row],[FECHA]],'SIMIT SIN RES'!A:D,3,FALSE),0)</f>
        <v>0</v>
      </c>
      <c r="M3349" s="5">
        <f>IFERROR(VLOOKUP(Tabla1[[#This Row],[FECHA]],'RECAUDOS DE COMPARENDOS'!A:D,4,FALSE),0)</f>
        <v>0</v>
      </c>
      <c r="N3349" s="9">
        <f>IFERROR(VLOOKUP(Tabla1[[#This Row],[FECHA]],'RECAUDOS DE COMPARENDOS'!A:D,3,FALSE),0)</f>
        <v>0</v>
      </c>
      <c r="O3349" s="5">
        <f>IFERROR(VLOOKUP(Tabla1[[#This Row],[FECHA]],'RECAUDOS DE RESOLUCIONES'!A:D,4,FALSE),0)</f>
        <v>0</v>
      </c>
      <c r="P3349" s="9">
        <f>IFERROR(VLOOKUP(Tabla1[[#This Row],[FECHA]],'RECAUDOS DE RESOLUCIONES'!A:D,3,FALSE),0)</f>
        <v>0</v>
      </c>
      <c r="Q334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34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349" s="11">
        <f>IFERROR(VLOOKUP(Tabla1[[#This Row],[FECHA]],'RECAUDOS LOCALES'!A:D,4,FALSE),0)</f>
        <v>0</v>
      </c>
      <c r="T3349" s="9">
        <f>IFERROR(VLOOKUP(Tabla1[[#This Row],[FECHA]],'RECAUDOS LOCALES'!A:D,3,FALSE),0)</f>
        <v>0</v>
      </c>
      <c r="U3349" s="11">
        <f>IFERROR(VLOOKUP(Tabla1[[#This Row],[FECHA]],'RECAUDOS EXTERNOS'!A:D,4,FALSE),0)</f>
        <v>0</v>
      </c>
      <c r="V3349" s="9">
        <f>IFERROR(VLOOKUP(Tabla1[[#This Row],[FECHA]],'RECAUDOS EXTERNOS'!A:D,3,FALSE),0)</f>
        <v>0</v>
      </c>
    </row>
    <row r="3350" spans="1:22" x14ac:dyDescent="0.25">
      <c r="A3350" s="1">
        <v>40909</v>
      </c>
      <c r="B3350" s="3" t="s">
        <v>4</v>
      </c>
      <c r="C3350" s="2">
        <v>40909</v>
      </c>
      <c r="D3350" s="5">
        <f>YEAR(Tabla1[[#This Row],[FECHA]])</f>
        <v>2012</v>
      </c>
      <c r="E3350" s="5">
        <f>IFERROR(VLOOKUP(Tabla1[[#This Row],[FECHA]],'COMPARENDOS TOTALES'!A:D,4,FALSE),0)</f>
        <v>0</v>
      </c>
      <c r="F3350" s="9">
        <f>IFERROR(VLOOKUP(Tabla1[[#This Row],[FECHA]],'COMPARENDOS TOTALES'!A:D,3,FALSE),0)</f>
        <v>0</v>
      </c>
      <c r="G3350" s="5">
        <f>IFERROR(VLOOKUP(Tabla1[[#This Row],[FECHA]],EXONERACIONES!A:D,4,FALSE),0)</f>
        <v>0</v>
      </c>
      <c r="H3350" s="9">
        <f>IFERROR(VLOOKUP(Tabla1[[#This Row],[FECHA]],EXONERACIONES!A:D,3,FALSE),0)</f>
        <v>0</v>
      </c>
      <c r="I3350" s="5">
        <f>IFERROR(VLOOKUP(Tabla1[[#This Row],[FECHA]],'SIMIT CON RES'!A:D,4,FALSE),0)</f>
        <v>0</v>
      </c>
      <c r="J3350" s="9">
        <f>IFERROR(VLOOKUP(Tabla1[[#This Row],[FECHA]],'SIMIT CON RES'!A:D,3,FALSE),0)</f>
        <v>0</v>
      </c>
      <c r="K3350">
        <f>IFERROR(VLOOKUP(Tabla1[[#This Row],[FECHA]],'SIMIT SIN RES'!A:D,4,FALSE),0)</f>
        <v>0</v>
      </c>
      <c r="L3350" s="9">
        <f>IFERROR(VLOOKUP(Tabla1[[#This Row],[FECHA]],'SIMIT SIN RES'!A:D,3,FALSE),0)</f>
        <v>0</v>
      </c>
      <c r="M3350" s="5">
        <f>IFERROR(VLOOKUP(Tabla1[[#This Row],[FECHA]],'RECAUDOS DE COMPARENDOS'!A:D,4,FALSE),0)</f>
        <v>0</v>
      </c>
      <c r="N3350" s="9">
        <f>IFERROR(VLOOKUP(Tabla1[[#This Row],[FECHA]],'RECAUDOS DE COMPARENDOS'!A:D,3,FALSE),0)</f>
        <v>0</v>
      </c>
      <c r="O3350" s="5">
        <f>IFERROR(VLOOKUP(Tabla1[[#This Row],[FECHA]],'RECAUDOS DE RESOLUCIONES'!A:D,4,FALSE),0)</f>
        <v>0</v>
      </c>
      <c r="P3350" s="9">
        <f>IFERROR(VLOOKUP(Tabla1[[#This Row],[FECHA]],'RECAUDOS DE RESOLUCIONES'!A:D,3,FALSE),0)</f>
        <v>0</v>
      </c>
      <c r="Q335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35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350" s="11">
        <f>IFERROR(VLOOKUP(Tabla1[[#This Row],[FECHA]],'RECAUDOS LOCALES'!A:D,4,FALSE),0)</f>
        <v>0</v>
      </c>
      <c r="T3350" s="9">
        <f>IFERROR(VLOOKUP(Tabla1[[#This Row],[FECHA]],'RECAUDOS LOCALES'!A:D,3,FALSE),0)</f>
        <v>0</v>
      </c>
      <c r="U3350" s="11">
        <f>IFERROR(VLOOKUP(Tabla1[[#This Row],[FECHA]],'RECAUDOS EXTERNOS'!A:D,4,FALSE),0)</f>
        <v>0</v>
      </c>
      <c r="V3350" s="9">
        <f>IFERROR(VLOOKUP(Tabla1[[#This Row],[FECHA]],'RECAUDOS EXTERNOS'!A:D,3,FALSE),0)</f>
        <v>0</v>
      </c>
    </row>
    <row r="3351" spans="1:22" x14ac:dyDescent="0.25">
      <c r="A3351" s="1">
        <v>40910</v>
      </c>
      <c r="B3351" s="3" t="s">
        <v>1</v>
      </c>
      <c r="C3351" s="2">
        <v>40909</v>
      </c>
      <c r="D3351" s="5">
        <f>YEAR(Tabla1[[#This Row],[FECHA]])</f>
        <v>2012</v>
      </c>
      <c r="E3351" s="5">
        <f>IFERROR(VLOOKUP(Tabla1[[#This Row],[FECHA]],'COMPARENDOS TOTALES'!A:D,4,FALSE),0)</f>
        <v>0</v>
      </c>
      <c r="F3351" s="9">
        <f>IFERROR(VLOOKUP(Tabla1[[#This Row],[FECHA]],'COMPARENDOS TOTALES'!A:D,3,FALSE),0)</f>
        <v>0</v>
      </c>
      <c r="G3351" s="5">
        <f>IFERROR(VLOOKUP(Tabla1[[#This Row],[FECHA]],EXONERACIONES!A:D,4,FALSE),0)</f>
        <v>0</v>
      </c>
      <c r="H3351" s="9">
        <f>IFERROR(VLOOKUP(Tabla1[[#This Row],[FECHA]],EXONERACIONES!A:D,3,FALSE),0)</f>
        <v>0</v>
      </c>
      <c r="I3351" s="5">
        <f>IFERROR(VLOOKUP(Tabla1[[#This Row],[FECHA]],'SIMIT CON RES'!A:D,4,FALSE),0)</f>
        <v>0</v>
      </c>
      <c r="J3351" s="9">
        <f>IFERROR(VLOOKUP(Tabla1[[#This Row],[FECHA]],'SIMIT CON RES'!A:D,3,FALSE),0)</f>
        <v>0</v>
      </c>
      <c r="K3351">
        <f>IFERROR(VLOOKUP(Tabla1[[#This Row],[FECHA]],'SIMIT SIN RES'!A:D,4,FALSE),0)</f>
        <v>0</v>
      </c>
      <c r="L3351" s="9">
        <f>IFERROR(VLOOKUP(Tabla1[[#This Row],[FECHA]],'SIMIT SIN RES'!A:D,3,FALSE),0)</f>
        <v>0</v>
      </c>
      <c r="M3351" s="5">
        <f>IFERROR(VLOOKUP(Tabla1[[#This Row],[FECHA]],'RECAUDOS DE COMPARENDOS'!A:D,4,FALSE),0)</f>
        <v>0</v>
      </c>
      <c r="N3351" s="9">
        <f>IFERROR(VLOOKUP(Tabla1[[#This Row],[FECHA]],'RECAUDOS DE COMPARENDOS'!A:D,3,FALSE),0)</f>
        <v>0</v>
      </c>
      <c r="O3351" s="5">
        <f>IFERROR(VLOOKUP(Tabla1[[#This Row],[FECHA]],'RECAUDOS DE RESOLUCIONES'!A:D,4,FALSE),0)</f>
        <v>0</v>
      </c>
      <c r="P3351" s="9">
        <f>IFERROR(VLOOKUP(Tabla1[[#This Row],[FECHA]],'RECAUDOS DE RESOLUCIONES'!A:D,3,FALSE),0)</f>
        <v>0</v>
      </c>
      <c r="Q335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35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351" s="11">
        <f>IFERROR(VLOOKUP(Tabla1[[#This Row],[FECHA]],'RECAUDOS LOCALES'!A:D,4,FALSE),0)</f>
        <v>1</v>
      </c>
      <c r="T3351" s="9">
        <f>IFERROR(VLOOKUP(Tabla1[[#This Row],[FECHA]],'RECAUDOS LOCALES'!A:D,3,FALSE),0)</f>
        <v>248450</v>
      </c>
      <c r="U3351" s="11">
        <f>IFERROR(VLOOKUP(Tabla1[[#This Row],[FECHA]],'RECAUDOS EXTERNOS'!A:D,4,FALSE),0)</f>
        <v>0</v>
      </c>
      <c r="V3351" s="9">
        <f>IFERROR(VLOOKUP(Tabla1[[#This Row],[FECHA]],'RECAUDOS EXTERNOS'!A:D,3,FALSE),0)</f>
        <v>0</v>
      </c>
    </row>
    <row r="3352" spans="1:22" x14ac:dyDescent="0.25">
      <c r="A3352" s="1">
        <v>40911</v>
      </c>
      <c r="B3352" s="3" t="s">
        <v>2</v>
      </c>
      <c r="C3352" s="2">
        <v>40909</v>
      </c>
      <c r="D3352" s="5">
        <f>YEAR(Tabla1[[#This Row],[FECHA]])</f>
        <v>2012</v>
      </c>
      <c r="E3352" s="5">
        <f>IFERROR(VLOOKUP(Tabla1[[#This Row],[FECHA]],'COMPARENDOS TOTALES'!A:D,4,FALSE),0)</f>
        <v>3</v>
      </c>
      <c r="F3352" s="9">
        <f>IFERROR(VLOOKUP(Tabla1[[#This Row],[FECHA]],'COMPARENDOS TOTALES'!A:D,3,FALSE),0)</f>
        <v>690666</v>
      </c>
      <c r="G3352" s="5">
        <f>IFERROR(VLOOKUP(Tabla1[[#This Row],[FECHA]],EXONERACIONES!A:D,4,FALSE),0)</f>
        <v>1</v>
      </c>
      <c r="H3352" s="9">
        <f>IFERROR(VLOOKUP(Tabla1[[#This Row],[FECHA]],EXONERACIONES!A:D,3,FALSE),0)</f>
        <v>283350</v>
      </c>
      <c r="I3352" s="5">
        <f>IFERROR(VLOOKUP(Tabla1[[#This Row],[FECHA]],'SIMIT CON RES'!A:D,4,FALSE),0)</f>
        <v>0</v>
      </c>
      <c r="J3352" s="9">
        <f>IFERROR(VLOOKUP(Tabla1[[#This Row],[FECHA]],'SIMIT CON RES'!A:D,3,FALSE),0)</f>
        <v>0</v>
      </c>
      <c r="K3352">
        <f>IFERROR(VLOOKUP(Tabla1[[#This Row],[FECHA]],'SIMIT SIN RES'!A:D,4,FALSE),0)</f>
        <v>0</v>
      </c>
      <c r="L3352" s="9">
        <f>IFERROR(VLOOKUP(Tabla1[[#This Row],[FECHA]],'SIMIT SIN RES'!A:D,3,FALSE),0)</f>
        <v>0</v>
      </c>
      <c r="M3352" s="5">
        <f>IFERROR(VLOOKUP(Tabla1[[#This Row],[FECHA]],'RECAUDOS DE COMPARENDOS'!A:D,4,FALSE),0)</f>
        <v>1</v>
      </c>
      <c r="N3352" s="9">
        <f>IFERROR(VLOOKUP(Tabla1[[#This Row],[FECHA]],'RECAUDOS DE COMPARENDOS'!A:D,3,FALSE),0)</f>
        <v>283350</v>
      </c>
      <c r="O3352" s="5">
        <f>IFERROR(VLOOKUP(Tabla1[[#This Row],[FECHA]],'RECAUDOS DE RESOLUCIONES'!A:D,4,FALSE),0)</f>
        <v>0</v>
      </c>
      <c r="P3352" s="9">
        <f>IFERROR(VLOOKUP(Tabla1[[#This Row],[FECHA]],'RECAUDOS DE RESOLUCIONES'!A:D,3,FALSE),0)</f>
        <v>0</v>
      </c>
      <c r="Q335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352" s="9">
        <f>Tabla1[V. COMPARENDOS]-(Tabla1[V. EXONERACIONES]+Tabla1[[#This Row],[V. SIMIT CON RESOLUCION]]+Tabla1[[#This Row],[V. SIMIT SIN RESOLUCION]]+Tabla1[[#This Row],[V. RECAUDOS COMPARENDOS]]+Tabla1[[#This Row],[V. RECAUDOS RESOLUCIONES]])</f>
        <v>123966</v>
      </c>
      <c r="S3352" s="11">
        <f>IFERROR(VLOOKUP(Tabla1[[#This Row],[FECHA]],'RECAUDOS LOCALES'!A:D,4,FALSE),0)</f>
        <v>1</v>
      </c>
      <c r="T3352" s="9">
        <f>IFERROR(VLOOKUP(Tabla1[[#This Row],[FECHA]],'RECAUDOS LOCALES'!A:D,3,FALSE),0)</f>
        <v>108425</v>
      </c>
      <c r="U3352" s="11">
        <f>IFERROR(VLOOKUP(Tabla1[[#This Row],[FECHA]],'RECAUDOS EXTERNOS'!A:D,4,FALSE),0)</f>
        <v>3</v>
      </c>
      <c r="V3352" s="9">
        <f>IFERROR(VLOOKUP(Tabla1[[#This Row],[FECHA]],'RECAUDOS EXTERNOS'!A:D,3,FALSE),0)</f>
        <v>512112</v>
      </c>
    </row>
    <row r="3353" spans="1:22" x14ac:dyDescent="0.25">
      <c r="A3353" s="1">
        <v>40912</v>
      </c>
      <c r="B3353" s="3" t="s">
        <v>3</v>
      </c>
      <c r="C3353" s="2">
        <v>40909</v>
      </c>
      <c r="D3353" s="5">
        <f>YEAR(Tabla1[[#This Row],[FECHA]])</f>
        <v>2012</v>
      </c>
      <c r="E3353" s="5">
        <f>IFERROR(VLOOKUP(Tabla1[[#This Row],[FECHA]],'COMPARENDOS TOTALES'!A:D,4,FALSE),0)</f>
        <v>0</v>
      </c>
      <c r="F3353" s="9">
        <f>IFERROR(VLOOKUP(Tabla1[[#This Row],[FECHA]],'COMPARENDOS TOTALES'!A:D,3,FALSE),0)</f>
        <v>0</v>
      </c>
      <c r="G3353" s="5">
        <f>IFERROR(VLOOKUP(Tabla1[[#This Row],[FECHA]],EXONERACIONES!A:D,4,FALSE),0)</f>
        <v>0</v>
      </c>
      <c r="H3353" s="9">
        <f>IFERROR(VLOOKUP(Tabla1[[#This Row],[FECHA]],EXONERACIONES!A:D,3,FALSE),0)</f>
        <v>0</v>
      </c>
      <c r="I3353" s="5">
        <f>IFERROR(VLOOKUP(Tabla1[[#This Row],[FECHA]],'SIMIT CON RES'!A:D,4,FALSE),0)</f>
        <v>0</v>
      </c>
      <c r="J3353" s="9">
        <f>IFERROR(VLOOKUP(Tabla1[[#This Row],[FECHA]],'SIMIT CON RES'!A:D,3,FALSE),0)</f>
        <v>0</v>
      </c>
      <c r="K3353">
        <f>IFERROR(VLOOKUP(Tabla1[[#This Row],[FECHA]],'SIMIT SIN RES'!A:D,4,FALSE),0)</f>
        <v>0</v>
      </c>
      <c r="L3353" s="9">
        <f>IFERROR(VLOOKUP(Tabla1[[#This Row],[FECHA]],'SIMIT SIN RES'!A:D,3,FALSE),0)</f>
        <v>0</v>
      </c>
      <c r="M3353" s="5">
        <f>IFERROR(VLOOKUP(Tabla1[[#This Row],[FECHA]],'RECAUDOS DE COMPARENDOS'!A:D,4,FALSE),0)</f>
        <v>0</v>
      </c>
      <c r="N3353" s="9">
        <f>IFERROR(VLOOKUP(Tabla1[[#This Row],[FECHA]],'RECAUDOS DE COMPARENDOS'!A:D,3,FALSE),0)</f>
        <v>0</v>
      </c>
      <c r="O3353" s="5">
        <f>IFERROR(VLOOKUP(Tabla1[[#This Row],[FECHA]],'RECAUDOS DE RESOLUCIONES'!A:D,4,FALSE),0)</f>
        <v>0</v>
      </c>
      <c r="P3353" s="9">
        <f>IFERROR(VLOOKUP(Tabla1[[#This Row],[FECHA]],'RECAUDOS DE RESOLUCIONES'!A:D,3,FALSE),0)</f>
        <v>0</v>
      </c>
      <c r="Q335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35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353" s="11">
        <f>IFERROR(VLOOKUP(Tabla1[[#This Row],[FECHA]],'RECAUDOS LOCALES'!A:D,4,FALSE),0)</f>
        <v>1</v>
      </c>
      <c r="T3353" s="9">
        <f>IFERROR(VLOOKUP(Tabla1[[#This Row],[FECHA]],'RECAUDOS LOCALES'!A:D,3,FALSE),0)</f>
        <v>124225</v>
      </c>
      <c r="U3353" s="11">
        <f>IFERROR(VLOOKUP(Tabla1[[#This Row],[FECHA]],'RECAUDOS EXTERNOS'!A:D,4,FALSE),0)</f>
        <v>5</v>
      </c>
      <c r="V3353" s="9">
        <f>IFERROR(VLOOKUP(Tabla1[[#This Row],[FECHA]],'RECAUDOS EXTERNOS'!A:D,3,FALSE),0)</f>
        <v>697820</v>
      </c>
    </row>
    <row r="3354" spans="1:22" x14ac:dyDescent="0.25">
      <c r="A3354" s="1">
        <v>40913</v>
      </c>
      <c r="B3354" s="3" t="s">
        <v>6</v>
      </c>
      <c r="C3354" s="2">
        <v>40909</v>
      </c>
      <c r="D3354" s="5">
        <f>YEAR(Tabla1[[#This Row],[FECHA]])</f>
        <v>2012</v>
      </c>
      <c r="E3354" s="5">
        <f>IFERROR(VLOOKUP(Tabla1[[#This Row],[FECHA]],'COMPARENDOS TOTALES'!A:D,4,FALSE),0)</f>
        <v>1</v>
      </c>
      <c r="F3354" s="9">
        <f>IFERROR(VLOOKUP(Tabla1[[#This Row],[FECHA]],'COMPARENDOS TOTALES'!A:D,3,FALSE),0)</f>
        <v>283350</v>
      </c>
      <c r="G3354" s="5">
        <f>IFERROR(VLOOKUP(Tabla1[[#This Row],[FECHA]],EXONERACIONES!A:D,4,FALSE),0)</f>
        <v>0</v>
      </c>
      <c r="H3354" s="9">
        <f>IFERROR(VLOOKUP(Tabla1[[#This Row],[FECHA]],EXONERACIONES!A:D,3,FALSE),0)</f>
        <v>0</v>
      </c>
      <c r="I3354" s="5">
        <f>IFERROR(VLOOKUP(Tabla1[[#This Row],[FECHA]],'SIMIT CON RES'!A:D,4,FALSE),0)</f>
        <v>1</v>
      </c>
      <c r="J3354" s="9">
        <f>IFERROR(VLOOKUP(Tabla1[[#This Row],[FECHA]],'SIMIT CON RES'!A:D,3,FALSE),0)</f>
        <v>283350</v>
      </c>
      <c r="K3354">
        <f>IFERROR(VLOOKUP(Tabla1[[#This Row],[FECHA]],'SIMIT SIN RES'!A:D,4,FALSE),0)</f>
        <v>0</v>
      </c>
      <c r="L3354" s="9">
        <f>IFERROR(VLOOKUP(Tabla1[[#This Row],[FECHA]],'SIMIT SIN RES'!A:D,3,FALSE),0)</f>
        <v>0</v>
      </c>
      <c r="M3354" s="5">
        <f>IFERROR(VLOOKUP(Tabla1[[#This Row],[FECHA]],'RECAUDOS DE COMPARENDOS'!A:D,4,FALSE),0)</f>
        <v>0</v>
      </c>
      <c r="N3354" s="9">
        <f>IFERROR(VLOOKUP(Tabla1[[#This Row],[FECHA]],'RECAUDOS DE COMPARENDOS'!A:D,3,FALSE),0)</f>
        <v>0</v>
      </c>
      <c r="O3354" s="5">
        <f>IFERROR(VLOOKUP(Tabla1[[#This Row],[FECHA]],'RECAUDOS DE RESOLUCIONES'!A:D,4,FALSE),0)</f>
        <v>0</v>
      </c>
      <c r="P3354" s="9">
        <f>IFERROR(VLOOKUP(Tabla1[[#This Row],[FECHA]],'RECAUDOS DE RESOLUCIONES'!A:D,3,FALSE),0)</f>
        <v>0</v>
      </c>
      <c r="Q335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35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354" s="11">
        <f>IFERROR(VLOOKUP(Tabla1[[#This Row],[FECHA]],'RECAUDOS LOCALES'!A:D,4,FALSE),0)</f>
        <v>0</v>
      </c>
      <c r="T3354" s="9">
        <f>IFERROR(VLOOKUP(Tabla1[[#This Row],[FECHA]],'RECAUDOS LOCALES'!A:D,3,FALSE),0)</f>
        <v>0</v>
      </c>
      <c r="U3354" s="11">
        <f>IFERROR(VLOOKUP(Tabla1[[#This Row],[FECHA]],'RECAUDOS EXTERNOS'!A:D,4,FALSE),0)</f>
        <v>2</v>
      </c>
      <c r="V3354" s="9">
        <f>IFERROR(VLOOKUP(Tabla1[[#This Row],[FECHA]],'RECAUDOS EXTERNOS'!A:D,3,FALSE),0)</f>
        <v>381369</v>
      </c>
    </row>
    <row r="3355" spans="1:22" x14ac:dyDescent="0.25">
      <c r="A3355" s="1">
        <v>40914</v>
      </c>
      <c r="B3355" s="3" t="s">
        <v>0</v>
      </c>
      <c r="C3355" s="2">
        <v>40909</v>
      </c>
      <c r="D3355" s="5">
        <f>YEAR(Tabla1[[#This Row],[FECHA]])</f>
        <v>2012</v>
      </c>
      <c r="E3355" s="5">
        <f>IFERROR(VLOOKUP(Tabla1[[#This Row],[FECHA]],'COMPARENDOS TOTALES'!A:D,4,FALSE),0)</f>
        <v>2</v>
      </c>
      <c r="F3355" s="9">
        <f>IFERROR(VLOOKUP(Tabla1[[#This Row],[FECHA]],'COMPARENDOS TOTALES'!A:D,3,FALSE),0)</f>
        <v>1416750</v>
      </c>
      <c r="G3355" s="5">
        <f>IFERROR(VLOOKUP(Tabla1[[#This Row],[FECHA]],EXONERACIONES!A:D,4,FALSE),0)</f>
        <v>0</v>
      </c>
      <c r="H3355" s="9">
        <f>IFERROR(VLOOKUP(Tabla1[[#This Row],[FECHA]],EXONERACIONES!A:D,3,FALSE),0)</f>
        <v>0</v>
      </c>
      <c r="I3355" s="5">
        <f>IFERROR(VLOOKUP(Tabla1[[#This Row],[FECHA]],'SIMIT CON RES'!A:D,4,FALSE),0)</f>
        <v>2</v>
      </c>
      <c r="J3355" s="9">
        <f>IFERROR(VLOOKUP(Tabla1[[#This Row],[FECHA]],'SIMIT CON RES'!A:D,3,FALSE),0)</f>
        <v>1416750</v>
      </c>
      <c r="K3355">
        <f>IFERROR(VLOOKUP(Tabla1[[#This Row],[FECHA]],'SIMIT SIN RES'!A:D,4,FALSE),0)</f>
        <v>0</v>
      </c>
      <c r="L3355" s="9">
        <f>IFERROR(VLOOKUP(Tabla1[[#This Row],[FECHA]],'SIMIT SIN RES'!A:D,3,FALSE),0)</f>
        <v>0</v>
      </c>
      <c r="M3355" s="5">
        <f>IFERROR(VLOOKUP(Tabla1[[#This Row],[FECHA]],'RECAUDOS DE COMPARENDOS'!A:D,4,FALSE),0)</f>
        <v>0</v>
      </c>
      <c r="N3355" s="9">
        <f>IFERROR(VLOOKUP(Tabla1[[#This Row],[FECHA]],'RECAUDOS DE COMPARENDOS'!A:D,3,FALSE),0)</f>
        <v>0</v>
      </c>
      <c r="O3355" s="5">
        <f>IFERROR(VLOOKUP(Tabla1[[#This Row],[FECHA]],'RECAUDOS DE RESOLUCIONES'!A:D,4,FALSE),0)</f>
        <v>0</v>
      </c>
      <c r="P3355" s="9">
        <f>IFERROR(VLOOKUP(Tabla1[[#This Row],[FECHA]],'RECAUDOS DE RESOLUCIONES'!A:D,3,FALSE),0)</f>
        <v>0</v>
      </c>
      <c r="Q335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35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355" s="11">
        <f>IFERROR(VLOOKUP(Tabla1[[#This Row],[FECHA]],'RECAUDOS LOCALES'!A:D,4,FALSE),0)</f>
        <v>0</v>
      </c>
      <c r="T3355" s="9">
        <f>IFERROR(VLOOKUP(Tabla1[[#This Row],[FECHA]],'RECAUDOS LOCALES'!A:D,3,FALSE),0)</f>
        <v>0</v>
      </c>
      <c r="U3355" s="11">
        <f>IFERROR(VLOOKUP(Tabla1[[#This Row],[FECHA]],'RECAUDOS EXTERNOS'!A:D,4,FALSE),0)</f>
        <v>4</v>
      </c>
      <c r="V3355" s="9">
        <f>IFERROR(VLOOKUP(Tabla1[[#This Row],[FECHA]],'RECAUDOS EXTERNOS'!A:D,3,FALSE),0)</f>
        <v>462652</v>
      </c>
    </row>
    <row r="3356" spans="1:22" x14ac:dyDescent="0.25">
      <c r="A3356" s="1">
        <v>40915</v>
      </c>
      <c r="B3356" s="3" t="s">
        <v>5</v>
      </c>
      <c r="C3356" s="2">
        <v>40909</v>
      </c>
      <c r="D3356" s="5">
        <f>YEAR(Tabla1[[#This Row],[FECHA]])</f>
        <v>2012</v>
      </c>
      <c r="E3356" s="5">
        <f>IFERROR(VLOOKUP(Tabla1[[#This Row],[FECHA]],'COMPARENDOS TOTALES'!A:D,4,FALSE),0)</f>
        <v>14</v>
      </c>
      <c r="F3356" s="9">
        <f>IFERROR(VLOOKUP(Tabla1[[#This Row],[FECHA]],'COMPARENDOS TOTALES'!A:D,3,FALSE),0)</f>
        <v>7846434</v>
      </c>
      <c r="G3356" s="5">
        <f>IFERROR(VLOOKUP(Tabla1[[#This Row],[FECHA]],EXONERACIONES!A:D,4,FALSE),0)</f>
        <v>1</v>
      </c>
      <c r="H3356" s="9">
        <f>IFERROR(VLOOKUP(Tabla1[[#This Row],[FECHA]],EXONERACIONES!A:D,3,FALSE),0)</f>
        <v>850050</v>
      </c>
      <c r="I3356" s="5">
        <f>IFERROR(VLOOKUP(Tabla1[[#This Row],[FECHA]],'SIMIT CON RES'!A:D,4,FALSE),0)</f>
        <v>9</v>
      </c>
      <c r="J3356" s="9">
        <f>IFERROR(VLOOKUP(Tabla1[[#This Row],[FECHA]],'SIMIT CON RES'!A:D,3,FALSE),0)</f>
        <v>5685890</v>
      </c>
      <c r="K3356">
        <f>IFERROR(VLOOKUP(Tabla1[[#This Row],[FECHA]],'SIMIT SIN RES'!A:D,4,FALSE),0)</f>
        <v>0</v>
      </c>
      <c r="L3356" s="9">
        <f>IFERROR(VLOOKUP(Tabla1[[#This Row],[FECHA]],'SIMIT SIN RES'!A:D,3,FALSE),0)</f>
        <v>0</v>
      </c>
      <c r="M3356" s="5">
        <f>IFERROR(VLOOKUP(Tabla1[[#This Row],[FECHA]],'RECAUDOS DE COMPARENDOS'!A:D,4,FALSE),0)</f>
        <v>1</v>
      </c>
      <c r="N3356" s="9">
        <f>IFERROR(VLOOKUP(Tabla1[[#This Row],[FECHA]],'RECAUDOS DE COMPARENDOS'!A:D,3,FALSE),0)</f>
        <v>850050</v>
      </c>
      <c r="O3356" s="5">
        <f>IFERROR(VLOOKUP(Tabla1[[#This Row],[FECHA]],'RECAUDOS DE RESOLUCIONES'!A:D,4,FALSE),0)</f>
        <v>0</v>
      </c>
      <c r="P3356" s="9">
        <f>IFERROR(VLOOKUP(Tabla1[[#This Row],[FECHA]],'RECAUDOS DE RESOLUCIONES'!A:D,3,FALSE),0)</f>
        <v>0</v>
      </c>
      <c r="Q335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3356" s="9">
        <f>Tabla1[V. COMPARENDOS]-(Tabla1[V. EXONERACIONES]+Tabla1[[#This Row],[V. SIMIT CON RESOLUCION]]+Tabla1[[#This Row],[V. SIMIT SIN RESOLUCION]]+Tabla1[[#This Row],[V. RECAUDOS COMPARENDOS]]+Tabla1[[#This Row],[V. RECAUDOS RESOLUCIONES]])</f>
        <v>460444</v>
      </c>
      <c r="S3356" s="11">
        <f>IFERROR(VLOOKUP(Tabla1[[#This Row],[FECHA]],'RECAUDOS LOCALES'!A:D,4,FALSE),0)</f>
        <v>0</v>
      </c>
      <c r="T3356" s="9">
        <f>IFERROR(VLOOKUP(Tabla1[[#This Row],[FECHA]],'RECAUDOS LOCALES'!A:D,3,FALSE),0)</f>
        <v>0</v>
      </c>
      <c r="U3356" s="11">
        <f>IFERROR(VLOOKUP(Tabla1[[#This Row],[FECHA]],'RECAUDOS EXTERNOS'!A:D,4,FALSE),0)</f>
        <v>2</v>
      </c>
      <c r="V3356" s="9">
        <f>IFERROR(VLOOKUP(Tabla1[[#This Row],[FECHA]],'RECAUDOS EXTERNOS'!A:D,3,FALSE),0)</f>
        <v>378558</v>
      </c>
    </row>
    <row r="3357" spans="1:22" x14ac:dyDescent="0.25">
      <c r="A3357" s="1">
        <v>40916</v>
      </c>
      <c r="B3357" s="3" t="s">
        <v>4</v>
      </c>
      <c r="C3357" s="2">
        <v>40909</v>
      </c>
      <c r="D3357" s="5">
        <f>YEAR(Tabla1[[#This Row],[FECHA]])</f>
        <v>2012</v>
      </c>
      <c r="E3357" s="5">
        <f>IFERROR(VLOOKUP(Tabla1[[#This Row],[FECHA]],'COMPARENDOS TOTALES'!A:D,4,FALSE),0)</f>
        <v>16</v>
      </c>
      <c r="F3357" s="9">
        <f>IFERROR(VLOOKUP(Tabla1[[#This Row],[FECHA]],'COMPARENDOS TOTALES'!A:D,3,FALSE),0)</f>
        <v>10219490</v>
      </c>
      <c r="G3357" s="5">
        <f>IFERROR(VLOOKUP(Tabla1[[#This Row],[FECHA]],EXONERACIONES!A:D,4,FALSE),0)</f>
        <v>2</v>
      </c>
      <c r="H3357" s="9">
        <f>IFERROR(VLOOKUP(Tabla1[[#This Row],[FECHA]],EXONERACIONES!A:D,3,FALSE),0)</f>
        <v>1700100</v>
      </c>
      <c r="I3357" s="5">
        <f>IFERROR(VLOOKUP(Tabla1[[#This Row],[FECHA]],'SIMIT CON RES'!A:D,4,FALSE),0)</f>
        <v>13</v>
      </c>
      <c r="J3357" s="9">
        <f>IFERROR(VLOOKUP(Tabla1[[#This Row],[FECHA]],'SIMIT CON RES'!A:D,3,FALSE),0)</f>
        <v>8236040</v>
      </c>
      <c r="K3357">
        <f>IFERROR(VLOOKUP(Tabla1[[#This Row],[FECHA]],'SIMIT SIN RES'!A:D,4,FALSE),0)</f>
        <v>0</v>
      </c>
      <c r="L3357" s="9">
        <f>IFERROR(VLOOKUP(Tabla1[[#This Row],[FECHA]],'SIMIT SIN RES'!A:D,3,FALSE),0)</f>
        <v>0</v>
      </c>
      <c r="M3357" s="5">
        <f>IFERROR(VLOOKUP(Tabla1[[#This Row],[FECHA]],'RECAUDOS DE COMPARENDOS'!A:D,4,FALSE),0)</f>
        <v>0</v>
      </c>
      <c r="N3357" s="9">
        <f>IFERROR(VLOOKUP(Tabla1[[#This Row],[FECHA]],'RECAUDOS DE COMPARENDOS'!A:D,3,FALSE),0)</f>
        <v>0</v>
      </c>
      <c r="O3357" s="5">
        <f>IFERROR(VLOOKUP(Tabla1[[#This Row],[FECHA]],'RECAUDOS DE RESOLUCIONES'!A:D,4,FALSE),0)</f>
        <v>0</v>
      </c>
      <c r="P3357" s="9">
        <f>IFERROR(VLOOKUP(Tabla1[[#This Row],[FECHA]],'RECAUDOS DE RESOLUCIONES'!A:D,3,FALSE),0)</f>
        <v>0</v>
      </c>
      <c r="Q335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357" s="9">
        <f>Tabla1[V. COMPARENDOS]-(Tabla1[V. EXONERACIONES]+Tabla1[[#This Row],[V. SIMIT CON RESOLUCION]]+Tabla1[[#This Row],[V. SIMIT SIN RESOLUCION]]+Tabla1[[#This Row],[V. RECAUDOS COMPARENDOS]]+Tabla1[[#This Row],[V. RECAUDOS RESOLUCIONES]])</f>
        <v>283350</v>
      </c>
      <c r="S3357" s="11">
        <f>IFERROR(VLOOKUP(Tabla1[[#This Row],[FECHA]],'RECAUDOS LOCALES'!A:D,4,FALSE),0)</f>
        <v>0</v>
      </c>
      <c r="T3357" s="9">
        <f>IFERROR(VLOOKUP(Tabla1[[#This Row],[FECHA]],'RECAUDOS LOCALES'!A:D,3,FALSE),0)</f>
        <v>0</v>
      </c>
      <c r="U3357" s="11">
        <f>IFERROR(VLOOKUP(Tabla1[[#This Row],[FECHA]],'RECAUDOS EXTERNOS'!A:D,4,FALSE),0)</f>
        <v>0</v>
      </c>
      <c r="V3357" s="9">
        <f>IFERROR(VLOOKUP(Tabla1[[#This Row],[FECHA]],'RECAUDOS EXTERNOS'!A:D,3,FALSE),0)</f>
        <v>0</v>
      </c>
    </row>
    <row r="3358" spans="1:22" x14ac:dyDescent="0.25">
      <c r="A3358" s="1">
        <v>40917</v>
      </c>
      <c r="B3358" s="3" t="s">
        <v>1</v>
      </c>
      <c r="C3358" s="2">
        <v>40909</v>
      </c>
      <c r="D3358" s="5">
        <f>YEAR(Tabla1[[#This Row],[FECHA]])</f>
        <v>2012</v>
      </c>
      <c r="E3358" s="5">
        <f>IFERROR(VLOOKUP(Tabla1[[#This Row],[FECHA]],'COMPARENDOS TOTALES'!A:D,4,FALSE),0)</f>
        <v>1</v>
      </c>
      <c r="F3358" s="9">
        <f>IFERROR(VLOOKUP(Tabla1[[#This Row],[FECHA]],'COMPARENDOS TOTALES'!A:D,3,FALSE),0)</f>
        <v>850050</v>
      </c>
      <c r="G3358" s="5">
        <f>IFERROR(VLOOKUP(Tabla1[[#This Row],[FECHA]],EXONERACIONES!A:D,4,FALSE),0)</f>
        <v>1</v>
      </c>
      <c r="H3358" s="9">
        <f>IFERROR(VLOOKUP(Tabla1[[#This Row],[FECHA]],EXONERACIONES!A:D,3,FALSE),0)</f>
        <v>850050</v>
      </c>
      <c r="I3358" s="5">
        <f>IFERROR(VLOOKUP(Tabla1[[#This Row],[FECHA]],'SIMIT CON RES'!A:D,4,FALSE),0)</f>
        <v>0</v>
      </c>
      <c r="J3358" s="9">
        <f>IFERROR(VLOOKUP(Tabla1[[#This Row],[FECHA]],'SIMIT CON RES'!A:D,3,FALSE),0)</f>
        <v>0</v>
      </c>
      <c r="K3358">
        <f>IFERROR(VLOOKUP(Tabla1[[#This Row],[FECHA]],'SIMIT SIN RES'!A:D,4,FALSE),0)</f>
        <v>0</v>
      </c>
      <c r="L3358" s="9">
        <f>IFERROR(VLOOKUP(Tabla1[[#This Row],[FECHA]],'SIMIT SIN RES'!A:D,3,FALSE),0)</f>
        <v>0</v>
      </c>
      <c r="M3358" s="5">
        <f>IFERROR(VLOOKUP(Tabla1[[#This Row],[FECHA]],'RECAUDOS DE COMPARENDOS'!A:D,4,FALSE),0)</f>
        <v>1</v>
      </c>
      <c r="N3358" s="9">
        <f>IFERROR(VLOOKUP(Tabla1[[#This Row],[FECHA]],'RECAUDOS DE COMPARENDOS'!A:D,3,FALSE),0)</f>
        <v>850050</v>
      </c>
      <c r="O3358" s="5">
        <f>IFERROR(VLOOKUP(Tabla1[[#This Row],[FECHA]],'RECAUDOS DE RESOLUCIONES'!A:D,4,FALSE),0)</f>
        <v>0</v>
      </c>
      <c r="P3358" s="9">
        <f>IFERROR(VLOOKUP(Tabla1[[#This Row],[FECHA]],'RECAUDOS DE RESOLUCIONES'!A:D,3,FALSE),0)</f>
        <v>0</v>
      </c>
      <c r="Q335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-1</v>
      </c>
      <c r="R3358" s="9">
        <f>Tabla1[V. COMPARENDOS]-(Tabla1[V. EXONERACIONES]+Tabla1[[#This Row],[V. SIMIT CON RESOLUCION]]+Tabla1[[#This Row],[V. SIMIT SIN RESOLUCION]]+Tabla1[[#This Row],[V. RECAUDOS COMPARENDOS]]+Tabla1[[#This Row],[V. RECAUDOS RESOLUCIONES]])</f>
        <v>-850050</v>
      </c>
      <c r="S3358" s="11">
        <f>IFERROR(VLOOKUP(Tabla1[[#This Row],[FECHA]],'RECAUDOS LOCALES'!A:D,4,FALSE),0)</f>
        <v>0</v>
      </c>
      <c r="T3358" s="9">
        <f>IFERROR(VLOOKUP(Tabla1[[#This Row],[FECHA]],'RECAUDOS LOCALES'!A:D,3,FALSE),0)</f>
        <v>0</v>
      </c>
      <c r="U3358" s="11">
        <f>IFERROR(VLOOKUP(Tabla1[[#This Row],[FECHA]],'RECAUDOS EXTERNOS'!A:D,4,FALSE),0)</f>
        <v>0</v>
      </c>
      <c r="V3358" s="9">
        <f>IFERROR(VLOOKUP(Tabla1[[#This Row],[FECHA]],'RECAUDOS EXTERNOS'!A:D,3,FALSE),0)</f>
        <v>0</v>
      </c>
    </row>
    <row r="3359" spans="1:22" x14ac:dyDescent="0.25">
      <c r="A3359" s="1">
        <v>40918</v>
      </c>
      <c r="B3359" s="3" t="s">
        <v>2</v>
      </c>
      <c r="C3359" s="2">
        <v>40909</v>
      </c>
      <c r="D3359" s="5">
        <f>YEAR(Tabla1[[#This Row],[FECHA]])</f>
        <v>2012</v>
      </c>
      <c r="E3359" s="5">
        <f>IFERROR(VLOOKUP(Tabla1[[#This Row],[FECHA]],'COMPARENDOS TOTALES'!A:D,4,FALSE),0)</f>
        <v>1</v>
      </c>
      <c r="F3359" s="9">
        <f>IFERROR(VLOOKUP(Tabla1[[#This Row],[FECHA]],'COMPARENDOS TOTALES'!A:D,3,FALSE),0)</f>
        <v>283350</v>
      </c>
      <c r="G3359" s="5">
        <f>IFERROR(VLOOKUP(Tabla1[[#This Row],[FECHA]],EXONERACIONES!A:D,4,FALSE),0)</f>
        <v>0</v>
      </c>
      <c r="H3359" s="9">
        <f>IFERROR(VLOOKUP(Tabla1[[#This Row],[FECHA]],EXONERACIONES!A:D,3,FALSE),0)</f>
        <v>0</v>
      </c>
      <c r="I3359" s="5">
        <f>IFERROR(VLOOKUP(Tabla1[[#This Row],[FECHA]],'SIMIT CON RES'!A:D,4,FALSE),0)</f>
        <v>1</v>
      </c>
      <c r="J3359" s="9">
        <f>IFERROR(VLOOKUP(Tabla1[[#This Row],[FECHA]],'SIMIT CON RES'!A:D,3,FALSE),0)</f>
        <v>283350</v>
      </c>
      <c r="K3359">
        <f>IFERROR(VLOOKUP(Tabla1[[#This Row],[FECHA]],'SIMIT SIN RES'!A:D,4,FALSE),0)</f>
        <v>0</v>
      </c>
      <c r="L3359" s="9">
        <f>IFERROR(VLOOKUP(Tabla1[[#This Row],[FECHA]],'SIMIT SIN RES'!A:D,3,FALSE),0)</f>
        <v>0</v>
      </c>
      <c r="M3359" s="5">
        <f>IFERROR(VLOOKUP(Tabla1[[#This Row],[FECHA]],'RECAUDOS DE COMPARENDOS'!A:D,4,FALSE),0)</f>
        <v>0</v>
      </c>
      <c r="N3359" s="9">
        <f>IFERROR(VLOOKUP(Tabla1[[#This Row],[FECHA]],'RECAUDOS DE COMPARENDOS'!A:D,3,FALSE),0)</f>
        <v>0</v>
      </c>
      <c r="O3359" s="5">
        <f>IFERROR(VLOOKUP(Tabla1[[#This Row],[FECHA]],'RECAUDOS DE RESOLUCIONES'!A:D,4,FALSE),0)</f>
        <v>0</v>
      </c>
      <c r="P3359" s="9">
        <f>IFERROR(VLOOKUP(Tabla1[[#This Row],[FECHA]],'RECAUDOS DE RESOLUCIONES'!A:D,3,FALSE),0)</f>
        <v>0</v>
      </c>
      <c r="Q335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35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359" s="11">
        <f>IFERROR(VLOOKUP(Tabla1[[#This Row],[FECHA]],'RECAUDOS LOCALES'!A:D,4,FALSE),0)</f>
        <v>1</v>
      </c>
      <c r="T3359" s="9">
        <f>IFERROR(VLOOKUP(Tabla1[[#This Row],[FECHA]],'RECAUDOS LOCALES'!A:D,3,FALSE),0)</f>
        <v>401700</v>
      </c>
      <c r="U3359" s="11">
        <f>IFERROR(VLOOKUP(Tabla1[[#This Row],[FECHA]],'RECAUDOS EXTERNOS'!A:D,4,FALSE),0)</f>
        <v>6</v>
      </c>
      <c r="V3359" s="9">
        <f>IFERROR(VLOOKUP(Tabla1[[#This Row],[FECHA]],'RECAUDOS EXTERNOS'!A:D,3,FALSE),0)</f>
        <v>854622</v>
      </c>
    </row>
    <row r="3360" spans="1:22" x14ac:dyDescent="0.25">
      <c r="A3360" s="1">
        <v>40919</v>
      </c>
      <c r="B3360" s="3" t="s">
        <v>3</v>
      </c>
      <c r="C3360" s="2">
        <v>40909</v>
      </c>
      <c r="D3360" s="5">
        <f>YEAR(Tabla1[[#This Row],[FECHA]])</f>
        <v>2012</v>
      </c>
      <c r="E3360" s="5">
        <f>IFERROR(VLOOKUP(Tabla1[[#This Row],[FECHA]],'COMPARENDOS TOTALES'!A:D,4,FALSE),0)</f>
        <v>1</v>
      </c>
      <c r="F3360" s="9">
        <f>IFERROR(VLOOKUP(Tabla1[[#This Row],[FECHA]],'COMPARENDOS TOTALES'!A:D,3,FALSE),0)</f>
        <v>283350</v>
      </c>
      <c r="G3360" s="5">
        <f>IFERROR(VLOOKUP(Tabla1[[#This Row],[FECHA]],EXONERACIONES!A:D,4,FALSE),0)</f>
        <v>0</v>
      </c>
      <c r="H3360" s="9">
        <f>IFERROR(VLOOKUP(Tabla1[[#This Row],[FECHA]],EXONERACIONES!A:D,3,FALSE),0)</f>
        <v>0</v>
      </c>
      <c r="I3360" s="5">
        <f>IFERROR(VLOOKUP(Tabla1[[#This Row],[FECHA]],'SIMIT CON RES'!A:D,4,FALSE),0)</f>
        <v>1</v>
      </c>
      <c r="J3360" s="9">
        <f>IFERROR(VLOOKUP(Tabla1[[#This Row],[FECHA]],'SIMIT CON RES'!A:D,3,FALSE),0)</f>
        <v>283350</v>
      </c>
      <c r="K3360">
        <f>IFERROR(VLOOKUP(Tabla1[[#This Row],[FECHA]],'SIMIT SIN RES'!A:D,4,FALSE),0)</f>
        <v>0</v>
      </c>
      <c r="L3360" s="9">
        <f>IFERROR(VLOOKUP(Tabla1[[#This Row],[FECHA]],'SIMIT SIN RES'!A:D,3,FALSE),0)</f>
        <v>0</v>
      </c>
      <c r="M3360" s="5">
        <f>IFERROR(VLOOKUP(Tabla1[[#This Row],[FECHA]],'RECAUDOS DE COMPARENDOS'!A:D,4,FALSE),0)</f>
        <v>0</v>
      </c>
      <c r="N3360" s="9">
        <f>IFERROR(VLOOKUP(Tabla1[[#This Row],[FECHA]],'RECAUDOS DE COMPARENDOS'!A:D,3,FALSE),0)</f>
        <v>0</v>
      </c>
      <c r="O3360" s="5">
        <f>IFERROR(VLOOKUP(Tabla1[[#This Row],[FECHA]],'RECAUDOS DE RESOLUCIONES'!A:D,4,FALSE),0)</f>
        <v>0</v>
      </c>
      <c r="P3360" s="9">
        <f>IFERROR(VLOOKUP(Tabla1[[#This Row],[FECHA]],'RECAUDOS DE RESOLUCIONES'!A:D,3,FALSE),0)</f>
        <v>0</v>
      </c>
      <c r="Q336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36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360" s="11">
        <f>IFERROR(VLOOKUP(Tabla1[[#This Row],[FECHA]],'RECAUDOS LOCALES'!A:D,4,FALSE),0)</f>
        <v>1</v>
      </c>
      <c r="T3360" s="9">
        <f>IFERROR(VLOOKUP(Tabla1[[#This Row],[FECHA]],'RECAUDOS LOCALES'!A:D,3,FALSE),0)</f>
        <v>401700</v>
      </c>
      <c r="U3360" s="11">
        <f>IFERROR(VLOOKUP(Tabla1[[#This Row],[FECHA]],'RECAUDOS EXTERNOS'!A:D,4,FALSE),0)</f>
        <v>2</v>
      </c>
      <c r="V3360" s="9">
        <f>IFERROR(VLOOKUP(Tabla1[[#This Row],[FECHA]],'RECAUDOS EXTERNOS'!A:D,3,FALSE),0)</f>
        <v>1368993</v>
      </c>
    </row>
    <row r="3361" spans="1:22" x14ac:dyDescent="0.25">
      <c r="A3361" s="1">
        <v>40920</v>
      </c>
      <c r="B3361" s="3" t="s">
        <v>6</v>
      </c>
      <c r="C3361" s="2">
        <v>40909</v>
      </c>
      <c r="D3361" s="5">
        <f>YEAR(Tabla1[[#This Row],[FECHA]])</f>
        <v>2012</v>
      </c>
      <c r="E3361" s="5">
        <f>IFERROR(VLOOKUP(Tabla1[[#This Row],[FECHA]],'COMPARENDOS TOTALES'!A:D,4,FALSE),0)</f>
        <v>0</v>
      </c>
      <c r="F3361" s="9">
        <f>IFERROR(VLOOKUP(Tabla1[[#This Row],[FECHA]],'COMPARENDOS TOTALES'!A:D,3,FALSE),0)</f>
        <v>0</v>
      </c>
      <c r="G3361" s="5">
        <f>IFERROR(VLOOKUP(Tabla1[[#This Row],[FECHA]],EXONERACIONES!A:D,4,FALSE),0)</f>
        <v>0</v>
      </c>
      <c r="H3361" s="9">
        <f>IFERROR(VLOOKUP(Tabla1[[#This Row],[FECHA]],EXONERACIONES!A:D,3,FALSE),0)</f>
        <v>0</v>
      </c>
      <c r="I3361" s="5">
        <f>IFERROR(VLOOKUP(Tabla1[[#This Row],[FECHA]],'SIMIT CON RES'!A:D,4,FALSE),0)</f>
        <v>0</v>
      </c>
      <c r="J3361" s="9">
        <f>IFERROR(VLOOKUP(Tabla1[[#This Row],[FECHA]],'SIMIT CON RES'!A:D,3,FALSE),0)</f>
        <v>0</v>
      </c>
      <c r="K3361">
        <f>IFERROR(VLOOKUP(Tabla1[[#This Row],[FECHA]],'SIMIT SIN RES'!A:D,4,FALSE),0)</f>
        <v>0</v>
      </c>
      <c r="L3361" s="9">
        <f>IFERROR(VLOOKUP(Tabla1[[#This Row],[FECHA]],'SIMIT SIN RES'!A:D,3,FALSE),0)</f>
        <v>0</v>
      </c>
      <c r="M3361" s="5">
        <f>IFERROR(VLOOKUP(Tabla1[[#This Row],[FECHA]],'RECAUDOS DE COMPARENDOS'!A:D,4,FALSE),0)</f>
        <v>0</v>
      </c>
      <c r="N3361" s="9">
        <f>IFERROR(VLOOKUP(Tabla1[[#This Row],[FECHA]],'RECAUDOS DE COMPARENDOS'!A:D,3,FALSE),0)</f>
        <v>0</v>
      </c>
      <c r="O3361" s="5">
        <f>IFERROR(VLOOKUP(Tabla1[[#This Row],[FECHA]],'RECAUDOS DE RESOLUCIONES'!A:D,4,FALSE),0)</f>
        <v>0</v>
      </c>
      <c r="P3361" s="9">
        <f>IFERROR(VLOOKUP(Tabla1[[#This Row],[FECHA]],'RECAUDOS DE RESOLUCIONES'!A:D,3,FALSE),0)</f>
        <v>0</v>
      </c>
      <c r="Q336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36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361" s="11">
        <f>IFERROR(VLOOKUP(Tabla1[[#This Row],[FECHA]],'RECAUDOS LOCALES'!A:D,4,FALSE),0)</f>
        <v>2</v>
      </c>
      <c r="T3361" s="9">
        <f>IFERROR(VLOOKUP(Tabla1[[#This Row],[FECHA]],'RECAUDOS LOCALES'!A:D,3,FALSE),0)</f>
        <v>525950</v>
      </c>
      <c r="U3361" s="11">
        <f>IFERROR(VLOOKUP(Tabla1[[#This Row],[FECHA]],'RECAUDOS EXTERNOS'!A:D,4,FALSE),0)</f>
        <v>3</v>
      </c>
      <c r="V3361" s="9">
        <f>IFERROR(VLOOKUP(Tabla1[[#This Row],[FECHA]],'RECAUDOS EXTERNOS'!A:D,3,FALSE),0)</f>
        <v>610198</v>
      </c>
    </row>
    <row r="3362" spans="1:22" x14ac:dyDescent="0.25">
      <c r="A3362" s="1">
        <v>40921</v>
      </c>
      <c r="B3362" s="3" t="s">
        <v>0</v>
      </c>
      <c r="C3362" s="2">
        <v>40909</v>
      </c>
      <c r="D3362" s="5">
        <f>YEAR(Tabla1[[#This Row],[FECHA]])</f>
        <v>2012</v>
      </c>
      <c r="E3362" s="5">
        <f>IFERROR(VLOOKUP(Tabla1[[#This Row],[FECHA]],'COMPARENDOS TOTALES'!A:D,4,FALSE),0)</f>
        <v>0</v>
      </c>
      <c r="F3362" s="9">
        <f>IFERROR(VLOOKUP(Tabla1[[#This Row],[FECHA]],'COMPARENDOS TOTALES'!A:D,3,FALSE),0)</f>
        <v>0</v>
      </c>
      <c r="G3362" s="5">
        <f>IFERROR(VLOOKUP(Tabla1[[#This Row],[FECHA]],EXONERACIONES!A:D,4,FALSE),0)</f>
        <v>0</v>
      </c>
      <c r="H3362" s="9">
        <f>IFERROR(VLOOKUP(Tabla1[[#This Row],[FECHA]],EXONERACIONES!A:D,3,FALSE),0)</f>
        <v>0</v>
      </c>
      <c r="I3362" s="5">
        <f>IFERROR(VLOOKUP(Tabla1[[#This Row],[FECHA]],'SIMIT CON RES'!A:D,4,FALSE),0)</f>
        <v>0</v>
      </c>
      <c r="J3362" s="9">
        <f>IFERROR(VLOOKUP(Tabla1[[#This Row],[FECHA]],'SIMIT CON RES'!A:D,3,FALSE),0)</f>
        <v>0</v>
      </c>
      <c r="K3362">
        <f>IFERROR(VLOOKUP(Tabla1[[#This Row],[FECHA]],'SIMIT SIN RES'!A:D,4,FALSE),0)</f>
        <v>0</v>
      </c>
      <c r="L3362" s="9">
        <f>IFERROR(VLOOKUP(Tabla1[[#This Row],[FECHA]],'SIMIT SIN RES'!A:D,3,FALSE),0)</f>
        <v>0</v>
      </c>
      <c r="M3362" s="5">
        <f>IFERROR(VLOOKUP(Tabla1[[#This Row],[FECHA]],'RECAUDOS DE COMPARENDOS'!A:D,4,FALSE),0)</f>
        <v>0</v>
      </c>
      <c r="N3362" s="9">
        <f>IFERROR(VLOOKUP(Tabla1[[#This Row],[FECHA]],'RECAUDOS DE COMPARENDOS'!A:D,3,FALSE),0)</f>
        <v>0</v>
      </c>
      <c r="O3362" s="5">
        <f>IFERROR(VLOOKUP(Tabla1[[#This Row],[FECHA]],'RECAUDOS DE RESOLUCIONES'!A:D,4,FALSE),0)</f>
        <v>0</v>
      </c>
      <c r="P3362" s="9">
        <f>IFERROR(VLOOKUP(Tabla1[[#This Row],[FECHA]],'RECAUDOS DE RESOLUCIONES'!A:D,3,FALSE),0)</f>
        <v>0</v>
      </c>
      <c r="Q336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36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362" s="11">
        <f>IFERROR(VLOOKUP(Tabla1[[#This Row],[FECHA]],'RECAUDOS LOCALES'!A:D,4,FALSE),0)</f>
        <v>1</v>
      </c>
      <c r="T3362" s="9">
        <f>IFERROR(VLOOKUP(Tabla1[[#This Row],[FECHA]],'RECAUDOS LOCALES'!A:D,3,FALSE),0)</f>
        <v>267800</v>
      </c>
      <c r="U3362" s="11">
        <f>IFERROR(VLOOKUP(Tabla1[[#This Row],[FECHA]],'RECAUDOS EXTERNOS'!A:D,4,FALSE),0)</f>
        <v>7</v>
      </c>
      <c r="V3362" s="9">
        <f>IFERROR(VLOOKUP(Tabla1[[#This Row],[FECHA]],'RECAUDOS EXTERNOS'!A:D,3,FALSE),0)</f>
        <v>934454</v>
      </c>
    </row>
    <row r="3363" spans="1:22" x14ac:dyDescent="0.25">
      <c r="A3363" s="1">
        <v>40922</v>
      </c>
      <c r="B3363" s="3" t="s">
        <v>5</v>
      </c>
      <c r="C3363" s="2">
        <v>40909</v>
      </c>
      <c r="D3363" s="5">
        <f>YEAR(Tabla1[[#This Row],[FECHA]])</f>
        <v>2012</v>
      </c>
      <c r="E3363" s="5">
        <f>IFERROR(VLOOKUP(Tabla1[[#This Row],[FECHA]],'COMPARENDOS TOTALES'!A:D,4,FALSE),0)</f>
        <v>0</v>
      </c>
      <c r="F3363" s="9">
        <f>IFERROR(VLOOKUP(Tabla1[[#This Row],[FECHA]],'COMPARENDOS TOTALES'!A:D,3,FALSE),0)</f>
        <v>0</v>
      </c>
      <c r="G3363" s="5">
        <f>IFERROR(VLOOKUP(Tabla1[[#This Row],[FECHA]],EXONERACIONES!A:D,4,FALSE),0)</f>
        <v>0</v>
      </c>
      <c r="H3363" s="9">
        <f>IFERROR(VLOOKUP(Tabla1[[#This Row],[FECHA]],EXONERACIONES!A:D,3,FALSE),0)</f>
        <v>0</v>
      </c>
      <c r="I3363" s="5">
        <f>IFERROR(VLOOKUP(Tabla1[[#This Row],[FECHA]],'SIMIT CON RES'!A:D,4,FALSE),0)</f>
        <v>0</v>
      </c>
      <c r="J3363" s="9">
        <f>IFERROR(VLOOKUP(Tabla1[[#This Row],[FECHA]],'SIMIT CON RES'!A:D,3,FALSE),0)</f>
        <v>0</v>
      </c>
      <c r="K3363">
        <f>IFERROR(VLOOKUP(Tabla1[[#This Row],[FECHA]],'SIMIT SIN RES'!A:D,4,FALSE),0)</f>
        <v>0</v>
      </c>
      <c r="L3363" s="9">
        <f>IFERROR(VLOOKUP(Tabla1[[#This Row],[FECHA]],'SIMIT SIN RES'!A:D,3,FALSE),0)</f>
        <v>0</v>
      </c>
      <c r="M3363" s="5">
        <f>IFERROR(VLOOKUP(Tabla1[[#This Row],[FECHA]],'RECAUDOS DE COMPARENDOS'!A:D,4,FALSE),0)</f>
        <v>0</v>
      </c>
      <c r="N3363" s="9">
        <f>IFERROR(VLOOKUP(Tabla1[[#This Row],[FECHA]],'RECAUDOS DE COMPARENDOS'!A:D,3,FALSE),0)</f>
        <v>0</v>
      </c>
      <c r="O3363" s="5">
        <f>IFERROR(VLOOKUP(Tabla1[[#This Row],[FECHA]],'RECAUDOS DE RESOLUCIONES'!A:D,4,FALSE),0)</f>
        <v>0</v>
      </c>
      <c r="P3363" s="9">
        <f>IFERROR(VLOOKUP(Tabla1[[#This Row],[FECHA]],'RECAUDOS DE RESOLUCIONES'!A:D,3,FALSE),0)</f>
        <v>0</v>
      </c>
      <c r="Q336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36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363" s="11">
        <f>IFERROR(VLOOKUP(Tabla1[[#This Row],[FECHA]],'RECAUDOS LOCALES'!A:D,4,FALSE),0)</f>
        <v>0</v>
      </c>
      <c r="T3363" s="9">
        <f>IFERROR(VLOOKUP(Tabla1[[#This Row],[FECHA]],'RECAUDOS LOCALES'!A:D,3,FALSE),0)</f>
        <v>0</v>
      </c>
      <c r="U3363" s="11">
        <f>IFERROR(VLOOKUP(Tabla1[[#This Row],[FECHA]],'RECAUDOS EXTERNOS'!A:D,4,FALSE),0)</f>
        <v>0</v>
      </c>
      <c r="V3363" s="9">
        <f>IFERROR(VLOOKUP(Tabla1[[#This Row],[FECHA]],'RECAUDOS EXTERNOS'!A:D,3,FALSE),0)</f>
        <v>0</v>
      </c>
    </row>
    <row r="3364" spans="1:22" x14ac:dyDescent="0.25">
      <c r="A3364" s="1">
        <v>40923</v>
      </c>
      <c r="B3364" s="3" t="s">
        <v>4</v>
      </c>
      <c r="C3364" s="2">
        <v>40909</v>
      </c>
      <c r="D3364" s="5">
        <f>YEAR(Tabla1[[#This Row],[FECHA]])</f>
        <v>2012</v>
      </c>
      <c r="E3364" s="5">
        <f>IFERROR(VLOOKUP(Tabla1[[#This Row],[FECHA]],'COMPARENDOS TOTALES'!A:D,4,FALSE),0)</f>
        <v>0</v>
      </c>
      <c r="F3364" s="9">
        <f>IFERROR(VLOOKUP(Tabla1[[#This Row],[FECHA]],'COMPARENDOS TOTALES'!A:D,3,FALSE),0)</f>
        <v>0</v>
      </c>
      <c r="G3364" s="5">
        <f>IFERROR(VLOOKUP(Tabla1[[#This Row],[FECHA]],EXONERACIONES!A:D,4,FALSE),0)</f>
        <v>0</v>
      </c>
      <c r="H3364" s="9">
        <f>IFERROR(VLOOKUP(Tabla1[[#This Row],[FECHA]],EXONERACIONES!A:D,3,FALSE),0)</f>
        <v>0</v>
      </c>
      <c r="I3364" s="5">
        <f>IFERROR(VLOOKUP(Tabla1[[#This Row],[FECHA]],'SIMIT CON RES'!A:D,4,FALSE),0)</f>
        <v>0</v>
      </c>
      <c r="J3364" s="9">
        <f>IFERROR(VLOOKUP(Tabla1[[#This Row],[FECHA]],'SIMIT CON RES'!A:D,3,FALSE),0)</f>
        <v>0</v>
      </c>
      <c r="K3364">
        <f>IFERROR(VLOOKUP(Tabla1[[#This Row],[FECHA]],'SIMIT SIN RES'!A:D,4,FALSE),0)</f>
        <v>0</v>
      </c>
      <c r="L3364" s="9">
        <f>IFERROR(VLOOKUP(Tabla1[[#This Row],[FECHA]],'SIMIT SIN RES'!A:D,3,FALSE),0)</f>
        <v>0</v>
      </c>
      <c r="M3364" s="5">
        <f>IFERROR(VLOOKUP(Tabla1[[#This Row],[FECHA]],'RECAUDOS DE COMPARENDOS'!A:D,4,FALSE),0)</f>
        <v>0</v>
      </c>
      <c r="N3364" s="9">
        <f>IFERROR(VLOOKUP(Tabla1[[#This Row],[FECHA]],'RECAUDOS DE COMPARENDOS'!A:D,3,FALSE),0)</f>
        <v>0</v>
      </c>
      <c r="O3364" s="5">
        <f>IFERROR(VLOOKUP(Tabla1[[#This Row],[FECHA]],'RECAUDOS DE RESOLUCIONES'!A:D,4,FALSE),0)</f>
        <v>0</v>
      </c>
      <c r="P3364" s="9">
        <f>IFERROR(VLOOKUP(Tabla1[[#This Row],[FECHA]],'RECAUDOS DE RESOLUCIONES'!A:D,3,FALSE),0)</f>
        <v>0</v>
      </c>
      <c r="Q336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36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364" s="11">
        <f>IFERROR(VLOOKUP(Tabla1[[#This Row],[FECHA]],'RECAUDOS LOCALES'!A:D,4,FALSE),0)</f>
        <v>0</v>
      </c>
      <c r="T3364" s="9">
        <f>IFERROR(VLOOKUP(Tabla1[[#This Row],[FECHA]],'RECAUDOS LOCALES'!A:D,3,FALSE),0)</f>
        <v>0</v>
      </c>
      <c r="U3364" s="11">
        <f>IFERROR(VLOOKUP(Tabla1[[#This Row],[FECHA]],'RECAUDOS EXTERNOS'!A:D,4,FALSE),0)</f>
        <v>0</v>
      </c>
      <c r="V3364" s="9">
        <f>IFERROR(VLOOKUP(Tabla1[[#This Row],[FECHA]],'RECAUDOS EXTERNOS'!A:D,3,FALSE),0)</f>
        <v>0</v>
      </c>
    </row>
    <row r="3365" spans="1:22" x14ac:dyDescent="0.25">
      <c r="A3365" s="1">
        <v>40924</v>
      </c>
      <c r="B3365" s="3" t="s">
        <v>1</v>
      </c>
      <c r="C3365" s="2">
        <v>40909</v>
      </c>
      <c r="D3365" s="5">
        <f>YEAR(Tabla1[[#This Row],[FECHA]])</f>
        <v>2012</v>
      </c>
      <c r="E3365" s="5">
        <f>IFERROR(VLOOKUP(Tabla1[[#This Row],[FECHA]],'COMPARENDOS TOTALES'!A:D,4,FALSE),0)</f>
        <v>0</v>
      </c>
      <c r="F3365" s="9">
        <f>IFERROR(VLOOKUP(Tabla1[[#This Row],[FECHA]],'COMPARENDOS TOTALES'!A:D,3,FALSE),0)</f>
        <v>0</v>
      </c>
      <c r="G3365" s="5">
        <f>IFERROR(VLOOKUP(Tabla1[[#This Row],[FECHA]],EXONERACIONES!A:D,4,FALSE),0)</f>
        <v>0</v>
      </c>
      <c r="H3365" s="9">
        <f>IFERROR(VLOOKUP(Tabla1[[#This Row],[FECHA]],EXONERACIONES!A:D,3,FALSE),0)</f>
        <v>0</v>
      </c>
      <c r="I3365" s="5">
        <f>IFERROR(VLOOKUP(Tabla1[[#This Row],[FECHA]],'SIMIT CON RES'!A:D,4,FALSE),0)</f>
        <v>0</v>
      </c>
      <c r="J3365" s="9">
        <f>IFERROR(VLOOKUP(Tabla1[[#This Row],[FECHA]],'SIMIT CON RES'!A:D,3,FALSE),0)</f>
        <v>0</v>
      </c>
      <c r="K3365">
        <f>IFERROR(VLOOKUP(Tabla1[[#This Row],[FECHA]],'SIMIT SIN RES'!A:D,4,FALSE),0)</f>
        <v>0</v>
      </c>
      <c r="L3365" s="9">
        <f>IFERROR(VLOOKUP(Tabla1[[#This Row],[FECHA]],'SIMIT SIN RES'!A:D,3,FALSE),0)</f>
        <v>0</v>
      </c>
      <c r="M3365" s="5">
        <f>IFERROR(VLOOKUP(Tabla1[[#This Row],[FECHA]],'RECAUDOS DE COMPARENDOS'!A:D,4,FALSE),0)</f>
        <v>0</v>
      </c>
      <c r="N3365" s="9">
        <f>IFERROR(VLOOKUP(Tabla1[[#This Row],[FECHA]],'RECAUDOS DE COMPARENDOS'!A:D,3,FALSE),0)</f>
        <v>0</v>
      </c>
      <c r="O3365" s="5">
        <f>IFERROR(VLOOKUP(Tabla1[[#This Row],[FECHA]],'RECAUDOS DE RESOLUCIONES'!A:D,4,FALSE),0)</f>
        <v>0</v>
      </c>
      <c r="P3365" s="9">
        <f>IFERROR(VLOOKUP(Tabla1[[#This Row],[FECHA]],'RECAUDOS DE RESOLUCIONES'!A:D,3,FALSE),0)</f>
        <v>0</v>
      </c>
      <c r="Q336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36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365" s="11">
        <f>IFERROR(VLOOKUP(Tabla1[[#This Row],[FECHA]],'RECAUDOS LOCALES'!A:D,4,FALSE),0)</f>
        <v>0</v>
      </c>
      <c r="T3365" s="9">
        <f>IFERROR(VLOOKUP(Tabla1[[#This Row],[FECHA]],'RECAUDOS LOCALES'!A:D,3,FALSE),0)</f>
        <v>0</v>
      </c>
      <c r="U3365" s="11">
        <f>IFERROR(VLOOKUP(Tabla1[[#This Row],[FECHA]],'RECAUDOS EXTERNOS'!A:D,4,FALSE),0)</f>
        <v>5</v>
      </c>
      <c r="V3365" s="9">
        <f>IFERROR(VLOOKUP(Tabla1[[#This Row],[FECHA]],'RECAUDOS EXTERNOS'!A:D,3,FALSE),0)</f>
        <v>724367</v>
      </c>
    </row>
    <row r="3366" spans="1:22" x14ac:dyDescent="0.25">
      <c r="A3366" s="1">
        <v>40925</v>
      </c>
      <c r="B3366" s="3" t="s">
        <v>2</v>
      </c>
      <c r="C3366" s="2">
        <v>40909</v>
      </c>
      <c r="D3366" s="5">
        <f>YEAR(Tabla1[[#This Row],[FECHA]])</f>
        <v>2012</v>
      </c>
      <c r="E3366" s="5">
        <f>IFERROR(VLOOKUP(Tabla1[[#This Row],[FECHA]],'COMPARENDOS TOTALES'!A:D,4,FALSE),0)</f>
        <v>0</v>
      </c>
      <c r="F3366" s="9">
        <f>IFERROR(VLOOKUP(Tabla1[[#This Row],[FECHA]],'COMPARENDOS TOTALES'!A:D,3,FALSE),0)</f>
        <v>0</v>
      </c>
      <c r="G3366" s="5">
        <f>IFERROR(VLOOKUP(Tabla1[[#This Row],[FECHA]],EXONERACIONES!A:D,4,FALSE),0)</f>
        <v>0</v>
      </c>
      <c r="H3366" s="9">
        <f>IFERROR(VLOOKUP(Tabla1[[#This Row],[FECHA]],EXONERACIONES!A:D,3,FALSE),0)</f>
        <v>0</v>
      </c>
      <c r="I3366" s="5">
        <f>IFERROR(VLOOKUP(Tabla1[[#This Row],[FECHA]],'SIMIT CON RES'!A:D,4,FALSE),0)</f>
        <v>0</v>
      </c>
      <c r="J3366" s="9">
        <f>IFERROR(VLOOKUP(Tabla1[[#This Row],[FECHA]],'SIMIT CON RES'!A:D,3,FALSE),0)</f>
        <v>0</v>
      </c>
      <c r="K3366">
        <f>IFERROR(VLOOKUP(Tabla1[[#This Row],[FECHA]],'SIMIT SIN RES'!A:D,4,FALSE),0)</f>
        <v>0</v>
      </c>
      <c r="L3366" s="9">
        <f>IFERROR(VLOOKUP(Tabla1[[#This Row],[FECHA]],'SIMIT SIN RES'!A:D,3,FALSE),0)</f>
        <v>0</v>
      </c>
      <c r="M3366" s="5">
        <f>IFERROR(VLOOKUP(Tabla1[[#This Row],[FECHA]],'RECAUDOS DE COMPARENDOS'!A:D,4,FALSE),0)</f>
        <v>0</v>
      </c>
      <c r="N3366" s="9">
        <f>IFERROR(VLOOKUP(Tabla1[[#This Row],[FECHA]],'RECAUDOS DE COMPARENDOS'!A:D,3,FALSE),0)</f>
        <v>0</v>
      </c>
      <c r="O3366" s="5">
        <f>IFERROR(VLOOKUP(Tabla1[[#This Row],[FECHA]],'RECAUDOS DE RESOLUCIONES'!A:D,4,FALSE),0)</f>
        <v>0</v>
      </c>
      <c r="P3366" s="9">
        <f>IFERROR(VLOOKUP(Tabla1[[#This Row],[FECHA]],'RECAUDOS DE RESOLUCIONES'!A:D,3,FALSE),0)</f>
        <v>0</v>
      </c>
      <c r="Q336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36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366" s="11">
        <f>IFERROR(VLOOKUP(Tabla1[[#This Row],[FECHA]],'RECAUDOS LOCALES'!A:D,4,FALSE),0)</f>
        <v>2</v>
      </c>
      <c r="T3366" s="9">
        <f>IFERROR(VLOOKUP(Tabla1[[#This Row],[FECHA]],'RECAUDOS LOCALES'!A:D,3,FALSE),0)</f>
        <v>465300</v>
      </c>
      <c r="U3366" s="11">
        <f>IFERROR(VLOOKUP(Tabla1[[#This Row],[FECHA]],'RECAUDOS EXTERNOS'!A:D,4,FALSE),0)</f>
        <v>4</v>
      </c>
      <c r="V3366" s="9">
        <f>IFERROR(VLOOKUP(Tabla1[[#This Row],[FECHA]],'RECAUDOS EXTERNOS'!A:D,3,FALSE),0)</f>
        <v>491096</v>
      </c>
    </row>
    <row r="3367" spans="1:22" x14ac:dyDescent="0.25">
      <c r="A3367" s="1">
        <v>40926</v>
      </c>
      <c r="B3367" s="3" t="s">
        <v>3</v>
      </c>
      <c r="C3367" s="2">
        <v>40909</v>
      </c>
      <c r="D3367" s="5">
        <f>YEAR(Tabla1[[#This Row],[FECHA]])</f>
        <v>2012</v>
      </c>
      <c r="E3367" s="5">
        <f>IFERROR(VLOOKUP(Tabla1[[#This Row],[FECHA]],'COMPARENDOS TOTALES'!A:D,4,FALSE),0)</f>
        <v>0</v>
      </c>
      <c r="F3367" s="9">
        <f>IFERROR(VLOOKUP(Tabla1[[#This Row],[FECHA]],'COMPARENDOS TOTALES'!A:D,3,FALSE),0)</f>
        <v>0</v>
      </c>
      <c r="G3367" s="5">
        <f>IFERROR(VLOOKUP(Tabla1[[#This Row],[FECHA]],EXONERACIONES!A:D,4,FALSE),0)</f>
        <v>0</v>
      </c>
      <c r="H3367" s="9">
        <f>IFERROR(VLOOKUP(Tabla1[[#This Row],[FECHA]],EXONERACIONES!A:D,3,FALSE),0)</f>
        <v>0</v>
      </c>
      <c r="I3367" s="5">
        <f>IFERROR(VLOOKUP(Tabla1[[#This Row],[FECHA]],'SIMIT CON RES'!A:D,4,FALSE),0)</f>
        <v>0</v>
      </c>
      <c r="J3367" s="9">
        <f>IFERROR(VLOOKUP(Tabla1[[#This Row],[FECHA]],'SIMIT CON RES'!A:D,3,FALSE),0)</f>
        <v>0</v>
      </c>
      <c r="K3367">
        <f>IFERROR(VLOOKUP(Tabla1[[#This Row],[FECHA]],'SIMIT SIN RES'!A:D,4,FALSE),0)</f>
        <v>0</v>
      </c>
      <c r="L3367" s="9">
        <f>IFERROR(VLOOKUP(Tabla1[[#This Row],[FECHA]],'SIMIT SIN RES'!A:D,3,FALSE),0)</f>
        <v>0</v>
      </c>
      <c r="M3367" s="5">
        <f>IFERROR(VLOOKUP(Tabla1[[#This Row],[FECHA]],'RECAUDOS DE COMPARENDOS'!A:D,4,FALSE),0)</f>
        <v>0</v>
      </c>
      <c r="N3367" s="9">
        <f>IFERROR(VLOOKUP(Tabla1[[#This Row],[FECHA]],'RECAUDOS DE COMPARENDOS'!A:D,3,FALSE),0)</f>
        <v>0</v>
      </c>
      <c r="O3367" s="5">
        <f>IFERROR(VLOOKUP(Tabla1[[#This Row],[FECHA]],'RECAUDOS DE RESOLUCIONES'!A:D,4,FALSE),0)</f>
        <v>0</v>
      </c>
      <c r="P3367" s="9">
        <f>IFERROR(VLOOKUP(Tabla1[[#This Row],[FECHA]],'RECAUDOS DE RESOLUCIONES'!A:D,3,FALSE),0)</f>
        <v>0</v>
      </c>
      <c r="Q336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36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367" s="11">
        <f>IFERROR(VLOOKUP(Tabla1[[#This Row],[FECHA]],'RECAUDOS LOCALES'!A:D,4,FALSE),0)</f>
        <v>0</v>
      </c>
      <c r="T3367" s="9">
        <f>IFERROR(VLOOKUP(Tabla1[[#This Row],[FECHA]],'RECAUDOS LOCALES'!A:D,3,FALSE),0)</f>
        <v>0</v>
      </c>
      <c r="U3367" s="11">
        <f>IFERROR(VLOOKUP(Tabla1[[#This Row],[FECHA]],'RECAUDOS EXTERNOS'!A:D,4,FALSE),0)</f>
        <v>5</v>
      </c>
      <c r="V3367" s="9">
        <f>IFERROR(VLOOKUP(Tabla1[[#This Row],[FECHA]],'RECAUDOS EXTERNOS'!A:D,3,FALSE),0)</f>
        <v>876370</v>
      </c>
    </row>
    <row r="3368" spans="1:22" x14ac:dyDescent="0.25">
      <c r="A3368" s="1">
        <v>40927</v>
      </c>
      <c r="B3368" s="3" t="s">
        <v>6</v>
      </c>
      <c r="C3368" s="2">
        <v>40909</v>
      </c>
      <c r="D3368" s="5">
        <f>YEAR(Tabla1[[#This Row],[FECHA]])</f>
        <v>2012</v>
      </c>
      <c r="E3368" s="5">
        <f>IFERROR(VLOOKUP(Tabla1[[#This Row],[FECHA]],'COMPARENDOS TOTALES'!A:D,4,FALSE),0)</f>
        <v>0</v>
      </c>
      <c r="F3368" s="9">
        <f>IFERROR(VLOOKUP(Tabla1[[#This Row],[FECHA]],'COMPARENDOS TOTALES'!A:D,3,FALSE),0)</f>
        <v>0</v>
      </c>
      <c r="G3368" s="5">
        <f>IFERROR(VLOOKUP(Tabla1[[#This Row],[FECHA]],EXONERACIONES!A:D,4,FALSE),0)</f>
        <v>0</v>
      </c>
      <c r="H3368" s="9">
        <f>IFERROR(VLOOKUP(Tabla1[[#This Row],[FECHA]],EXONERACIONES!A:D,3,FALSE),0)</f>
        <v>0</v>
      </c>
      <c r="I3368" s="5">
        <f>IFERROR(VLOOKUP(Tabla1[[#This Row],[FECHA]],'SIMIT CON RES'!A:D,4,FALSE),0)</f>
        <v>0</v>
      </c>
      <c r="J3368" s="9">
        <f>IFERROR(VLOOKUP(Tabla1[[#This Row],[FECHA]],'SIMIT CON RES'!A:D,3,FALSE),0)</f>
        <v>0</v>
      </c>
      <c r="K3368">
        <f>IFERROR(VLOOKUP(Tabla1[[#This Row],[FECHA]],'SIMIT SIN RES'!A:D,4,FALSE),0)</f>
        <v>0</v>
      </c>
      <c r="L3368" s="9">
        <f>IFERROR(VLOOKUP(Tabla1[[#This Row],[FECHA]],'SIMIT SIN RES'!A:D,3,FALSE),0)</f>
        <v>0</v>
      </c>
      <c r="M3368" s="5">
        <f>IFERROR(VLOOKUP(Tabla1[[#This Row],[FECHA]],'RECAUDOS DE COMPARENDOS'!A:D,4,FALSE),0)</f>
        <v>0</v>
      </c>
      <c r="N3368" s="9">
        <f>IFERROR(VLOOKUP(Tabla1[[#This Row],[FECHA]],'RECAUDOS DE COMPARENDOS'!A:D,3,FALSE),0)</f>
        <v>0</v>
      </c>
      <c r="O3368" s="5">
        <f>IFERROR(VLOOKUP(Tabla1[[#This Row],[FECHA]],'RECAUDOS DE RESOLUCIONES'!A:D,4,FALSE),0)</f>
        <v>0</v>
      </c>
      <c r="P3368" s="9">
        <f>IFERROR(VLOOKUP(Tabla1[[#This Row],[FECHA]],'RECAUDOS DE RESOLUCIONES'!A:D,3,FALSE),0)</f>
        <v>0</v>
      </c>
      <c r="Q336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36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368" s="11">
        <f>IFERROR(VLOOKUP(Tabla1[[#This Row],[FECHA]],'RECAUDOS LOCALES'!A:D,4,FALSE),0)</f>
        <v>0</v>
      </c>
      <c r="T3368" s="9">
        <f>IFERROR(VLOOKUP(Tabla1[[#This Row],[FECHA]],'RECAUDOS LOCALES'!A:D,3,FALSE),0)</f>
        <v>0</v>
      </c>
      <c r="U3368" s="11">
        <f>IFERROR(VLOOKUP(Tabla1[[#This Row],[FECHA]],'RECAUDOS EXTERNOS'!A:D,4,FALSE),0)</f>
        <v>6</v>
      </c>
      <c r="V3368" s="9">
        <f>IFERROR(VLOOKUP(Tabla1[[#This Row],[FECHA]],'RECAUDOS EXTERNOS'!A:D,3,FALSE),0)</f>
        <v>1022964</v>
      </c>
    </row>
    <row r="3369" spans="1:22" x14ac:dyDescent="0.25">
      <c r="A3369" s="1">
        <v>40928</v>
      </c>
      <c r="B3369" s="3" t="s">
        <v>0</v>
      </c>
      <c r="C3369" s="2">
        <v>40909</v>
      </c>
      <c r="D3369" s="5">
        <f>YEAR(Tabla1[[#This Row],[FECHA]])</f>
        <v>2012</v>
      </c>
      <c r="E3369" s="5">
        <f>IFERROR(VLOOKUP(Tabla1[[#This Row],[FECHA]],'COMPARENDOS TOTALES'!A:D,4,FALSE),0)</f>
        <v>2</v>
      </c>
      <c r="F3369" s="9">
        <f>IFERROR(VLOOKUP(Tabla1[[#This Row],[FECHA]],'COMPARENDOS TOTALES'!A:D,3,FALSE),0)</f>
        <v>1416750</v>
      </c>
      <c r="G3369" s="5">
        <f>IFERROR(VLOOKUP(Tabla1[[#This Row],[FECHA]],EXONERACIONES!A:D,4,FALSE),0)</f>
        <v>0</v>
      </c>
      <c r="H3369" s="9">
        <f>IFERROR(VLOOKUP(Tabla1[[#This Row],[FECHA]],EXONERACIONES!A:D,3,FALSE),0)</f>
        <v>0</v>
      </c>
      <c r="I3369" s="5">
        <f>IFERROR(VLOOKUP(Tabla1[[#This Row],[FECHA]],'SIMIT CON RES'!A:D,4,FALSE),0)</f>
        <v>2</v>
      </c>
      <c r="J3369" s="9">
        <f>IFERROR(VLOOKUP(Tabla1[[#This Row],[FECHA]],'SIMIT CON RES'!A:D,3,FALSE),0)</f>
        <v>1416750</v>
      </c>
      <c r="K3369">
        <f>IFERROR(VLOOKUP(Tabla1[[#This Row],[FECHA]],'SIMIT SIN RES'!A:D,4,FALSE),0)</f>
        <v>0</v>
      </c>
      <c r="L3369" s="9">
        <f>IFERROR(VLOOKUP(Tabla1[[#This Row],[FECHA]],'SIMIT SIN RES'!A:D,3,FALSE),0)</f>
        <v>0</v>
      </c>
      <c r="M3369" s="5">
        <f>IFERROR(VLOOKUP(Tabla1[[#This Row],[FECHA]],'RECAUDOS DE COMPARENDOS'!A:D,4,FALSE),0)</f>
        <v>0</v>
      </c>
      <c r="N3369" s="9">
        <f>IFERROR(VLOOKUP(Tabla1[[#This Row],[FECHA]],'RECAUDOS DE COMPARENDOS'!A:D,3,FALSE),0)</f>
        <v>0</v>
      </c>
      <c r="O3369" s="5">
        <f>IFERROR(VLOOKUP(Tabla1[[#This Row],[FECHA]],'RECAUDOS DE RESOLUCIONES'!A:D,4,FALSE),0)</f>
        <v>0</v>
      </c>
      <c r="P3369" s="9">
        <f>IFERROR(VLOOKUP(Tabla1[[#This Row],[FECHA]],'RECAUDOS DE RESOLUCIONES'!A:D,3,FALSE),0)</f>
        <v>0</v>
      </c>
      <c r="Q336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36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369" s="11">
        <f>IFERROR(VLOOKUP(Tabla1[[#This Row],[FECHA]],'RECAUDOS LOCALES'!A:D,4,FALSE),0)</f>
        <v>0</v>
      </c>
      <c r="T3369" s="9">
        <f>IFERROR(VLOOKUP(Tabla1[[#This Row],[FECHA]],'RECAUDOS LOCALES'!A:D,3,FALSE),0)</f>
        <v>0</v>
      </c>
      <c r="U3369" s="11">
        <f>IFERROR(VLOOKUP(Tabla1[[#This Row],[FECHA]],'RECAUDOS EXTERNOS'!A:D,4,FALSE),0)</f>
        <v>2</v>
      </c>
      <c r="V3369" s="9">
        <f>IFERROR(VLOOKUP(Tabla1[[#This Row],[FECHA]],'RECAUDOS EXTERNOS'!A:D,3,FALSE),0)</f>
        <v>578205</v>
      </c>
    </row>
    <row r="3370" spans="1:22" x14ac:dyDescent="0.25">
      <c r="A3370" s="1">
        <v>40929</v>
      </c>
      <c r="B3370" s="3" t="s">
        <v>5</v>
      </c>
      <c r="C3370" s="2">
        <v>40909</v>
      </c>
      <c r="D3370" s="5">
        <f>YEAR(Tabla1[[#This Row],[FECHA]])</f>
        <v>2012</v>
      </c>
      <c r="E3370" s="5">
        <f>IFERROR(VLOOKUP(Tabla1[[#This Row],[FECHA]],'COMPARENDOS TOTALES'!A:D,4,FALSE),0)</f>
        <v>11</v>
      </c>
      <c r="F3370" s="9">
        <f>IFERROR(VLOOKUP(Tabla1[[#This Row],[FECHA]],'COMPARENDOS TOTALES'!A:D,3,FALSE),0)</f>
        <v>7537110</v>
      </c>
      <c r="G3370" s="5">
        <f>IFERROR(VLOOKUP(Tabla1[[#This Row],[FECHA]],EXONERACIONES!A:D,4,FALSE),0)</f>
        <v>0</v>
      </c>
      <c r="H3370" s="9">
        <f>IFERROR(VLOOKUP(Tabla1[[#This Row],[FECHA]],EXONERACIONES!A:D,3,FALSE),0)</f>
        <v>0</v>
      </c>
      <c r="I3370" s="5">
        <f>IFERROR(VLOOKUP(Tabla1[[#This Row],[FECHA]],'SIMIT CON RES'!A:D,4,FALSE),0)</f>
        <v>9</v>
      </c>
      <c r="J3370" s="9">
        <f>IFERROR(VLOOKUP(Tabla1[[#This Row],[FECHA]],'SIMIT CON RES'!A:D,3,FALSE),0)</f>
        <v>5837010</v>
      </c>
      <c r="K3370">
        <f>IFERROR(VLOOKUP(Tabla1[[#This Row],[FECHA]],'SIMIT SIN RES'!A:D,4,FALSE),0)</f>
        <v>0</v>
      </c>
      <c r="L3370" s="9">
        <f>IFERROR(VLOOKUP(Tabla1[[#This Row],[FECHA]],'SIMIT SIN RES'!A:D,3,FALSE),0)</f>
        <v>0</v>
      </c>
      <c r="M3370" s="5">
        <f>IFERROR(VLOOKUP(Tabla1[[#This Row],[FECHA]],'RECAUDOS DE COMPARENDOS'!A:D,4,FALSE),0)</f>
        <v>1</v>
      </c>
      <c r="N3370" s="9">
        <f>IFERROR(VLOOKUP(Tabla1[[#This Row],[FECHA]],'RECAUDOS DE COMPARENDOS'!A:D,3,FALSE),0)</f>
        <v>850050</v>
      </c>
      <c r="O3370" s="5">
        <f>IFERROR(VLOOKUP(Tabla1[[#This Row],[FECHA]],'RECAUDOS DE RESOLUCIONES'!A:D,4,FALSE),0)</f>
        <v>0</v>
      </c>
      <c r="P3370" s="9">
        <f>IFERROR(VLOOKUP(Tabla1[[#This Row],[FECHA]],'RECAUDOS DE RESOLUCIONES'!A:D,3,FALSE),0)</f>
        <v>0</v>
      </c>
      <c r="Q337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370" s="9">
        <f>Tabla1[V. COMPARENDOS]-(Tabla1[V. EXONERACIONES]+Tabla1[[#This Row],[V. SIMIT CON RESOLUCION]]+Tabla1[[#This Row],[V. SIMIT SIN RESOLUCION]]+Tabla1[[#This Row],[V. RECAUDOS COMPARENDOS]]+Tabla1[[#This Row],[V. RECAUDOS RESOLUCIONES]])</f>
        <v>850050</v>
      </c>
      <c r="S3370" s="11">
        <f>IFERROR(VLOOKUP(Tabla1[[#This Row],[FECHA]],'RECAUDOS LOCALES'!A:D,4,FALSE),0)</f>
        <v>0</v>
      </c>
      <c r="T3370" s="9">
        <f>IFERROR(VLOOKUP(Tabla1[[#This Row],[FECHA]],'RECAUDOS LOCALES'!A:D,3,FALSE),0)</f>
        <v>0</v>
      </c>
      <c r="U3370" s="11">
        <f>IFERROR(VLOOKUP(Tabla1[[#This Row],[FECHA]],'RECAUDOS EXTERNOS'!A:D,4,FALSE),0)</f>
        <v>0</v>
      </c>
      <c r="V3370" s="9">
        <f>IFERROR(VLOOKUP(Tabla1[[#This Row],[FECHA]],'RECAUDOS EXTERNOS'!A:D,3,FALSE),0)</f>
        <v>0</v>
      </c>
    </row>
    <row r="3371" spans="1:22" x14ac:dyDescent="0.25">
      <c r="A3371" s="1">
        <v>40930</v>
      </c>
      <c r="B3371" s="3" t="s">
        <v>4</v>
      </c>
      <c r="C3371" s="2">
        <v>40909</v>
      </c>
      <c r="D3371" s="5">
        <f>YEAR(Tabla1[[#This Row],[FECHA]])</f>
        <v>2012</v>
      </c>
      <c r="E3371" s="5">
        <f>IFERROR(VLOOKUP(Tabla1[[#This Row],[FECHA]],'COMPARENDOS TOTALES'!A:D,4,FALSE),0)</f>
        <v>16</v>
      </c>
      <c r="F3371" s="9">
        <f>IFERROR(VLOOKUP(Tabla1[[#This Row],[FECHA]],'COMPARENDOS TOTALES'!A:D,3,FALSE),0)</f>
        <v>10483950</v>
      </c>
      <c r="G3371" s="5">
        <f>IFERROR(VLOOKUP(Tabla1[[#This Row],[FECHA]],EXONERACIONES!A:D,4,FALSE),0)</f>
        <v>0</v>
      </c>
      <c r="H3371" s="9">
        <f>IFERROR(VLOOKUP(Tabla1[[#This Row],[FECHA]],EXONERACIONES!A:D,3,FALSE),0)</f>
        <v>0</v>
      </c>
      <c r="I3371" s="5">
        <f>IFERROR(VLOOKUP(Tabla1[[#This Row],[FECHA]],'SIMIT CON RES'!A:D,4,FALSE),0)</f>
        <v>15</v>
      </c>
      <c r="J3371" s="9">
        <f>IFERROR(VLOOKUP(Tabla1[[#This Row],[FECHA]],'SIMIT CON RES'!A:D,3,FALSE),0)</f>
        <v>10200600</v>
      </c>
      <c r="K3371">
        <f>IFERROR(VLOOKUP(Tabla1[[#This Row],[FECHA]],'SIMIT SIN RES'!A:D,4,FALSE),0)</f>
        <v>0</v>
      </c>
      <c r="L3371" s="9">
        <f>IFERROR(VLOOKUP(Tabla1[[#This Row],[FECHA]],'SIMIT SIN RES'!A:D,3,FALSE),0)</f>
        <v>0</v>
      </c>
      <c r="M3371" s="5">
        <f>IFERROR(VLOOKUP(Tabla1[[#This Row],[FECHA]],'RECAUDOS DE COMPARENDOS'!A:D,4,FALSE),0)</f>
        <v>0</v>
      </c>
      <c r="N3371" s="9">
        <f>IFERROR(VLOOKUP(Tabla1[[#This Row],[FECHA]],'RECAUDOS DE COMPARENDOS'!A:D,3,FALSE),0)</f>
        <v>0</v>
      </c>
      <c r="O3371" s="5">
        <f>IFERROR(VLOOKUP(Tabla1[[#This Row],[FECHA]],'RECAUDOS DE RESOLUCIONES'!A:D,4,FALSE),0)</f>
        <v>0</v>
      </c>
      <c r="P3371" s="9">
        <f>IFERROR(VLOOKUP(Tabla1[[#This Row],[FECHA]],'RECAUDOS DE RESOLUCIONES'!A:D,3,FALSE),0)</f>
        <v>0</v>
      </c>
      <c r="Q337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371" s="9">
        <f>Tabla1[V. COMPARENDOS]-(Tabla1[V. EXONERACIONES]+Tabla1[[#This Row],[V. SIMIT CON RESOLUCION]]+Tabla1[[#This Row],[V. SIMIT SIN RESOLUCION]]+Tabla1[[#This Row],[V. RECAUDOS COMPARENDOS]]+Tabla1[[#This Row],[V. RECAUDOS RESOLUCIONES]])</f>
        <v>283350</v>
      </c>
      <c r="S3371" s="11">
        <f>IFERROR(VLOOKUP(Tabla1[[#This Row],[FECHA]],'RECAUDOS LOCALES'!A:D,4,FALSE),0)</f>
        <v>0</v>
      </c>
      <c r="T3371" s="9">
        <f>IFERROR(VLOOKUP(Tabla1[[#This Row],[FECHA]],'RECAUDOS LOCALES'!A:D,3,FALSE),0)</f>
        <v>0</v>
      </c>
      <c r="U3371" s="11">
        <f>IFERROR(VLOOKUP(Tabla1[[#This Row],[FECHA]],'RECAUDOS EXTERNOS'!A:D,4,FALSE),0)</f>
        <v>0</v>
      </c>
      <c r="V3371" s="9">
        <f>IFERROR(VLOOKUP(Tabla1[[#This Row],[FECHA]],'RECAUDOS EXTERNOS'!A:D,3,FALSE),0)</f>
        <v>0</v>
      </c>
    </row>
    <row r="3372" spans="1:22" x14ac:dyDescent="0.25">
      <c r="A3372" s="1">
        <v>40931</v>
      </c>
      <c r="B3372" s="3" t="s">
        <v>1</v>
      </c>
      <c r="C3372" s="2">
        <v>40909</v>
      </c>
      <c r="D3372" s="5">
        <f>YEAR(Tabla1[[#This Row],[FECHA]])</f>
        <v>2012</v>
      </c>
      <c r="E3372" s="5">
        <f>IFERROR(VLOOKUP(Tabla1[[#This Row],[FECHA]],'COMPARENDOS TOTALES'!A:D,4,FALSE),0)</f>
        <v>1</v>
      </c>
      <c r="F3372" s="9">
        <f>IFERROR(VLOOKUP(Tabla1[[#This Row],[FECHA]],'COMPARENDOS TOTALES'!A:D,3,FALSE),0)</f>
        <v>566700</v>
      </c>
      <c r="G3372" s="5">
        <f>IFERROR(VLOOKUP(Tabla1[[#This Row],[FECHA]],EXONERACIONES!A:D,4,FALSE),0)</f>
        <v>0</v>
      </c>
      <c r="H3372" s="9">
        <f>IFERROR(VLOOKUP(Tabla1[[#This Row],[FECHA]],EXONERACIONES!A:D,3,FALSE),0)</f>
        <v>0</v>
      </c>
      <c r="I3372" s="5">
        <f>IFERROR(VLOOKUP(Tabla1[[#This Row],[FECHA]],'SIMIT CON RES'!A:D,4,FALSE),0)</f>
        <v>0</v>
      </c>
      <c r="J3372" s="9">
        <f>IFERROR(VLOOKUP(Tabla1[[#This Row],[FECHA]],'SIMIT CON RES'!A:D,3,FALSE),0)</f>
        <v>0</v>
      </c>
      <c r="K3372">
        <f>IFERROR(VLOOKUP(Tabla1[[#This Row],[FECHA]],'SIMIT SIN RES'!A:D,4,FALSE),0)</f>
        <v>0</v>
      </c>
      <c r="L3372" s="9">
        <f>IFERROR(VLOOKUP(Tabla1[[#This Row],[FECHA]],'SIMIT SIN RES'!A:D,3,FALSE),0)</f>
        <v>0</v>
      </c>
      <c r="M3372" s="5">
        <f>IFERROR(VLOOKUP(Tabla1[[#This Row],[FECHA]],'RECAUDOS DE COMPARENDOS'!A:D,4,FALSE),0)</f>
        <v>0</v>
      </c>
      <c r="N3372" s="9">
        <f>IFERROR(VLOOKUP(Tabla1[[#This Row],[FECHA]],'RECAUDOS DE COMPARENDOS'!A:D,3,FALSE),0)</f>
        <v>0</v>
      </c>
      <c r="O3372" s="5">
        <f>IFERROR(VLOOKUP(Tabla1[[#This Row],[FECHA]],'RECAUDOS DE RESOLUCIONES'!A:D,4,FALSE),0)</f>
        <v>0</v>
      </c>
      <c r="P3372" s="9">
        <f>IFERROR(VLOOKUP(Tabla1[[#This Row],[FECHA]],'RECAUDOS DE RESOLUCIONES'!A:D,3,FALSE),0)</f>
        <v>0</v>
      </c>
      <c r="Q337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372" s="9">
        <f>Tabla1[V. COMPARENDOS]-(Tabla1[V. EXONERACIONES]+Tabla1[[#This Row],[V. SIMIT CON RESOLUCION]]+Tabla1[[#This Row],[V. SIMIT SIN RESOLUCION]]+Tabla1[[#This Row],[V. RECAUDOS COMPARENDOS]]+Tabla1[[#This Row],[V. RECAUDOS RESOLUCIONES]])</f>
        <v>566700</v>
      </c>
      <c r="S3372" s="11">
        <f>IFERROR(VLOOKUP(Tabla1[[#This Row],[FECHA]],'RECAUDOS LOCALES'!A:D,4,FALSE),0)</f>
        <v>2</v>
      </c>
      <c r="T3372" s="9">
        <f>IFERROR(VLOOKUP(Tabla1[[#This Row],[FECHA]],'RECAUDOS LOCALES'!A:D,3,FALSE),0)</f>
        <v>566699</v>
      </c>
      <c r="U3372" s="11">
        <f>IFERROR(VLOOKUP(Tabla1[[#This Row],[FECHA]],'RECAUDOS EXTERNOS'!A:D,4,FALSE),0)</f>
        <v>8</v>
      </c>
      <c r="V3372" s="9">
        <f>IFERROR(VLOOKUP(Tabla1[[#This Row],[FECHA]],'RECAUDOS EXTERNOS'!A:D,3,FALSE),0)</f>
        <v>1323783</v>
      </c>
    </row>
    <row r="3373" spans="1:22" x14ac:dyDescent="0.25">
      <c r="A3373" s="1">
        <v>40932</v>
      </c>
      <c r="B3373" s="3" t="s">
        <v>2</v>
      </c>
      <c r="C3373" s="2">
        <v>40909</v>
      </c>
      <c r="D3373" s="5">
        <f>YEAR(Tabla1[[#This Row],[FECHA]])</f>
        <v>2012</v>
      </c>
      <c r="E3373" s="5">
        <f>IFERROR(VLOOKUP(Tabla1[[#This Row],[FECHA]],'COMPARENDOS TOTALES'!A:D,4,FALSE),0)</f>
        <v>13</v>
      </c>
      <c r="F3373" s="9">
        <f>IFERROR(VLOOKUP(Tabla1[[#This Row],[FECHA]],'COMPARENDOS TOTALES'!A:D,3,FALSE),0)</f>
        <v>6278564</v>
      </c>
      <c r="G3373" s="5">
        <f>IFERROR(VLOOKUP(Tabla1[[#This Row],[FECHA]],EXONERACIONES!A:D,4,FALSE),0)</f>
        <v>0</v>
      </c>
      <c r="H3373" s="9">
        <f>IFERROR(VLOOKUP(Tabla1[[#This Row],[FECHA]],EXONERACIONES!A:D,3,FALSE),0)</f>
        <v>0</v>
      </c>
      <c r="I3373" s="5">
        <f>IFERROR(VLOOKUP(Tabla1[[#This Row],[FECHA]],'SIMIT CON RES'!A:D,4,FALSE),0)</f>
        <v>9</v>
      </c>
      <c r="J3373" s="9">
        <f>IFERROR(VLOOKUP(Tabla1[[#This Row],[FECHA]],'SIMIT CON RES'!A:D,3,FALSE),0)</f>
        <v>4684720</v>
      </c>
      <c r="K3373">
        <f>IFERROR(VLOOKUP(Tabla1[[#This Row],[FECHA]],'SIMIT SIN RES'!A:D,4,FALSE),0)</f>
        <v>0</v>
      </c>
      <c r="L3373" s="9">
        <f>IFERROR(VLOOKUP(Tabla1[[#This Row],[FECHA]],'SIMIT SIN RES'!A:D,3,FALSE),0)</f>
        <v>0</v>
      </c>
      <c r="M3373" s="5">
        <f>IFERROR(VLOOKUP(Tabla1[[#This Row],[FECHA]],'RECAUDOS DE COMPARENDOS'!A:D,4,FALSE),0)</f>
        <v>1</v>
      </c>
      <c r="N3373" s="9">
        <f>IFERROR(VLOOKUP(Tabla1[[#This Row],[FECHA]],'RECAUDOS DE COMPARENDOS'!A:D,3,FALSE),0)</f>
        <v>283350</v>
      </c>
      <c r="O3373" s="5">
        <f>IFERROR(VLOOKUP(Tabla1[[#This Row],[FECHA]],'RECAUDOS DE RESOLUCIONES'!A:D,4,FALSE),0)</f>
        <v>0</v>
      </c>
      <c r="P3373" s="9">
        <f>IFERROR(VLOOKUP(Tabla1[[#This Row],[FECHA]],'RECAUDOS DE RESOLUCIONES'!A:D,3,FALSE),0)</f>
        <v>0</v>
      </c>
      <c r="Q337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3373" s="9">
        <f>Tabla1[V. COMPARENDOS]-(Tabla1[V. EXONERACIONES]+Tabla1[[#This Row],[V. SIMIT CON RESOLUCION]]+Tabla1[[#This Row],[V. SIMIT SIN RESOLUCION]]+Tabla1[[#This Row],[V. RECAUDOS COMPARENDOS]]+Tabla1[[#This Row],[V. RECAUDOS RESOLUCIONES]])</f>
        <v>1310494</v>
      </c>
      <c r="S3373" s="11">
        <f>IFERROR(VLOOKUP(Tabla1[[#This Row],[FECHA]],'RECAUDOS LOCALES'!A:D,4,FALSE),0)</f>
        <v>2</v>
      </c>
      <c r="T3373" s="9">
        <f>IFERROR(VLOOKUP(Tabla1[[#This Row],[FECHA]],'RECAUDOS LOCALES'!A:D,3,FALSE),0)</f>
        <v>673425</v>
      </c>
      <c r="U3373" s="11">
        <f>IFERROR(VLOOKUP(Tabla1[[#This Row],[FECHA]],'RECAUDOS EXTERNOS'!A:D,4,FALSE),0)</f>
        <v>4</v>
      </c>
      <c r="V3373" s="9">
        <f>IFERROR(VLOOKUP(Tabla1[[#This Row],[FECHA]],'RECAUDOS EXTERNOS'!A:D,3,FALSE),0)</f>
        <v>615968</v>
      </c>
    </row>
    <row r="3374" spans="1:22" x14ac:dyDescent="0.25">
      <c r="A3374" s="1">
        <v>40933</v>
      </c>
      <c r="B3374" s="3" t="s">
        <v>3</v>
      </c>
      <c r="C3374" s="2">
        <v>40909</v>
      </c>
      <c r="D3374" s="5">
        <f>YEAR(Tabla1[[#This Row],[FECHA]])</f>
        <v>2012</v>
      </c>
      <c r="E3374" s="5">
        <f>IFERROR(VLOOKUP(Tabla1[[#This Row],[FECHA]],'COMPARENDOS TOTALES'!A:D,4,FALSE),0)</f>
        <v>3</v>
      </c>
      <c r="F3374" s="9">
        <f>IFERROR(VLOOKUP(Tabla1[[#This Row],[FECHA]],'COMPARENDOS TOTALES'!A:D,3,FALSE),0)</f>
        <v>1133400</v>
      </c>
      <c r="G3374" s="5">
        <f>IFERROR(VLOOKUP(Tabla1[[#This Row],[FECHA]],EXONERACIONES!A:D,4,FALSE),0)</f>
        <v>0</v>
      </c>
      <c r="H3374" s="9">
        <f>IFERROR(VLOOKUP(Tabla1[[#This Row],[FECHA]],EXONERACIONES!A:D,3,FALSE),0)</f>
        <v>0</v>
      </c>
      <c r="I3374" s="5">
        <f>IFERROR(VLOOKUP(Tabla1[[#This Row],[FECHA]],'SIMIT CON RES'!A:D,4,FALSE),0)</f>
        <v>3</v>
      </c>
      <c r="J3374" s="9">
        <f>IFERROR(VLOOKUP(Tabla1[[#This Row],[FECHA]],'SIMIT CON RES'!A:D,3,FALSE),0)</f>
        <v>1133400</v>
      </c>
      <c r="K3374">
        <f>IFERROR(VLOOKUP(Tabla1[[#This Row],[FECHA]],'SIMIT SIN RES'!A:D,4,FALSE),0)</f>
        <v>0</v>
      </c>
      <c r="L3374" s="9">
        <f>IFERROR(VLOOKUP(Tabla1[[#This Row],[FECHA]],'SIMIT SIN RES'!A:D,3,FALSE),0)</f>
        <v>0</v>
      </c>
      <c r="M3374" s="5">
        <f>IFERROR(VLOOKUP(Tabla1[[#This Row],[FECHA]],'RECAUDOS DE COMPARENDOS'!A:D,4,FALSE),0)</f>
        <v>0</v>
      </c>
      <c r="N3374" s="9">
        <f>IFERROR(VLOOKUP(Tabla1[[#This Row],[FECHA]],'RECAUDOS DE COMPARENDOS'!A:D,3,FALSE),0)</f>
        <v>0</v>
      </c>
      <c r="O3374" s="5">
        <f>IFERROR(VLOOKUP(Tabla1[[#This Row],[FECHA]],'RECAUDOS DE RESOLUCIONES'!A:D,4,FALSE),0)</f>
        <v>0</v>
      </c>
      <c r="P3374" s="9">
        <f>IFERROR(VLOOKUP(Tabla1[[#This Row],[FECHA]],'RECAUDOS DE RESOLUCIONES'!A:D,3,FALSE),0)</f>
        <v>0</v>
      </c>
      <c r="Q337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37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374" s="11">
        <f>IFERROR(VLOOKUP(Tabla1[[#This Row],[FECHA]],'RECAUDOS LOCALES'!A:D,4,FALSE),0)</f>
        <v>0</v>
      </c>
      <c r="T3374" s="9">
        <f>IFERROR(VLOOKUP(Tabla1[[#This Row],[FECHA]],'RECAUDOS LOCALES'!A:D,3,FALSE),0)</f>
        <v>0</v>
      </c>
      <c r="U3374" s="11">
        <f>IFERROR(VLOOKUP(Tabla1[[#This Row],[FECHA]],'RECAUDOS EXTERNOS'!A:D,4,FALSE),0)</f>
        <v>5</v>
      </c>
      <c r="V3374" s="9">
        <f>IFERROR(VLOOKUP(Tabla1[[#This Row],[FECHA]],'RECAUDOS EXTERNOS'!A:D,3,FALSE),0)</f>
        <v>728174</v>
      </c>
    </row>
    <row r="3375" spans="1:22" x14ac:dyDescent="0.25">
      <c r="A3375" s="1">
        <v>40934</v>
      </c>
      <c r="B3375" s="3" t="s">
        <v>6</v>
      </c>
      <c r="C3375" s="2">
        <v>40909</v>
      </c>
      <c r="D3375" s="5">
        <f>YEAR(Tabla1[[#This Row],[FECHA]])</f>
        <v>2012</v>
      </c>
      <c r="E3375" s="5">
        <f>IFERROR(VLOOKUP(Tabla1[[#This Row],[FECHA]],'COMPARENDOS TOTALES'!A:D,4,FALSE),0)</f>
        <v>3</v>
      </c>
      <c r="F3375" s="9">
        <f>IFERROR(VLOOKUP(Tabla1[[#This Row],[FECHA]],'COMPARENDOS TOTALES'!A:D,3,FALSE),0)</f>
        <v>1097981</v>
      </c>
      <c r="G3375" s="5">
        <f>IFERROR(VLOOKUP(Tabla1[[#This Row],[FECHA]],EXONERACIONES!A:D,4,FALSE),0)</f>
        <v>0</v>
      </c>
      <c r="H3375" s="9">
        <f>IFERROR(VLOOKUP(Tabla1[[#This Row],[FECHA]],EXONERACIONES!A:D,3,FALSE),0)</f>
        <v>0</v>
      </c>
      <c r="I3375" s="5">
        <f>IFERROR(VLOOKUP(Tabla1[[#This Row],[FECHA]],'SIMIT CON RES'!A:D,4,FALSE),0)</f>
        <v>2</v>
      </c>
      <c r="J3375" s="9">
        <f>IFERROR(VLOOKUP(Tabla1[[#This Row],[FECHA]],'SIMIT CON RES'!A:D,3,FALSE),0)</f>
        <v>850050</v>
      </c>
      <c r="K3375">
        <f>IFERROR(VLOOKUP(Tabla1[[#This Row],[FECHA]],'SIMIT SIN RES'!A:D,4,FALSE),0)</f>
        <v>0</v>
      </c>
      <c r="L3375" s="9">
        <f>IFERROR(VLOOKUP(Tabla1[[#This Row],[FECHA]],'SIMIT SIN RES'!A:D,3,FALSE),0)</f>
        <v>0</v>
      </c>
      <c r="M3375" s="5">
        <f>IFERROR(VLOOKUP(Tabla1[[#This Row],[FECHA]],'RECAUDOS DE COMPARENDOS'!A:D,4,FALSE),0)</f>
        <v>0</v>
      </c>
      <c r="N3375" s="9">
        <f>IFERROR(VLOOKUP(Tabla1[[#This Row],[FECHA]],'RECAUDOS DE COMPARENDOS'!A:D,3,FALSE),0)</f>
        <v>0</v>
      </c>
      <c r="O3375" s="5">
        <f>IFERROR(VLOOKUP(Tabla1[[#This Row],[FECHA]],'RECAUDOS DE RESOLUCIONES'!A:D,4,FALSE),0)</f>
        <v>0</v>
      </c>
      <c r="P3375" s="9">
        <f>IFERROR(VLOOKUP(Tabla1[[#This Row],[FECHA]],'RECAUDOS DE RESOLUCIONES'!A:D,3,FALSE),0)</f>
        <v>0</v>
      </c>
      <c r="Q337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375" s="9">
        <f>Tabla1[V. COMPARENDOS]-(Tabla1[V. EXONERACIONES]+Tabla1[[#This Row],[V. SIMIT CON RESOLUCION]]+Tabla1[[#This Row],[V. SIMIT SIN RESOLUCION]]+Tabla1[[#This Row],[V. RECAUDOS COMPARENDOS]]+Tabla1[[#This Row],[V. RECAUDOS RESOLUCIONES]])</f>
        <v>247931</v>
      </c>
      <c r="S3375" s="11">
        <f>IFERROR(VLOOKUP(Tabla1[[#This Row],[FECHA]],'RECAUDOS LOCALES'!A:D,4,FALSE),0)</f>
        <v>1</v>
      </c>
      <c r="T3375" s="9">
        <f>IFERROR(VLOOKUP(Tabla1[[#This Row],[FECHA]],'RECAUDOS LOCALES'!A:D,3,FALSE),0)</f>
        <v>66253</v>
      </c>
      <c r="U3375" s="11">
        <f>IFERROR(VLOOKUP(Tabla1[[#This Row],[FECHA]],'RECAUDOS EXTERNOS'!A:D,4,FALSE),0)</f>
        <v>4</v>
      </c>
      <c r="V3375" s="9">
        <f>IFERROR(VLOOKUP(Tabla1[[#This Row],[FECHA]],'RECAUDOS EXTERNOS'!A:D,3,FALSE),0)</f>
        <v>595003</v>
      </c>
    </row>
    <row r="3376" spans="1:22" x14ac:dyDescent="0.25">
      <c r="A3376" s="1">
        <v>40935</v>
      </c>
      <c r="B3376" s="3" t="s">
        <v>0</v>
      </c>
      <c r="C3376" s="2">
        <v>40909</v>
      </c>
      <c r="D3376" s="5">
        <f>YEAR(Tabla1[[#This Row],[FECHA]])</f>
        <v>2012</v>
      </c>
      <c r="E3376" s="5">
        <f>IFERROR(VLOOKUP(Tabla1[[#This Row],[FECHA]],'COMPARENDOS TOTALES'!A:D,4,FALSE),0)</f>
        <v>8</v>
      </c>
      <c r="F3376" s="9">
        <f>IFERROR(VLOOKUP(Tabla1[[#This Row],[FECHA]],'COMPARENDOS TOTALES'!A:D,3,FALSE),0)</f>
        <v>2285690</v>
      </c>
      <c r="G3376" s="5">
        <f>IFERROR(VLOOKUP(Tabla1[[#This Row],[FECHA]],EXONERACIONES!A:D,4,FALSE),0)</f>
        <v>1</v>
      </c>
      <c r="H3376" s="9">
        <f>IFERROR(VLOOKUP(Tabla1[[#This Row],[FECHA]],EXONERACIONES!A:D,3,FALSE),0)</f>
        <v>283350</v>
      </c>
      <c r="I3376" s="5">
        <f>IFERROR(VLOOKUP(Tabla1[[#This Row],[FECHA]],'SIMIT CON RES'!A:D,4,FALSE),0)</f>
        <v>6</v>
      </c>
      <c r="J3376" s="9">
        <f>IFERROR(VLOOKUP(Tabla1[[#This Row],[FECHA]],'SIMIT CON RES'!A:D,3,FALSE),0)</f>
        <v>1435640</v>
      </c>
      <c r="K3376">
        <f>IFERROR(VLOOKUP(Tabla1[[#This Row],[FECHA]],'SIMIT SIN RES'!A:D,4,FALSE),0)</f>
        <v>0</v>
      </c>
      <c r="L3376" s="9">
        <f>IFERROR(VLOOKUP(Tabla1[[#This Row],[FECHA]],'SIMIT SIN RES'!A:D,3,FALSE),0)</f>
        <v>0</v>
      </c>
      <c r="M3376" s="5">
        <f>IFERROR(VLOOKUP(Tabla1[[#This Row],[FECHA]],'RECAUDOS DE COMPARENDOS'!A:D,4,FALSE),0)</f>
        <v>0</v>
      </c>
      <c r="N3376" s="9">
        <f>IFERROR(VLOOKUP(Tabla1[[#This Row],[FECHA]],'RECAUDOS DE COMPARENDOS'!A:D,3,FALSE),0)</f>
        <v>0</v>
      </c>
      <c r="O3376" s="5">
        <f>IFERROR(VLOOKUP(Tabla1[[#This Row],[FECHA]],'RECAUDOS DE RESOLUCIONES'!A:D,4,FALSE),0)</f>
        <v>0</v>
      </c>
      <c r="P3376" s="9">
        <f>IFERROR(VLOOKUP(Tabla1[[#This Row],[FECHA]],'RECAUDOS DE RESOLUCIONES'!A:D,3,FALSE),0)</f>
        <v>0</v>
      </c>
      <c r="Q337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376" s="9">
        <f>Tabla1[V. COMPARENDOS]-(Tabla1[V. EXONERACIONES]+Tabla1[[#This Row],[V. SIMIT CON RESOLUCION]]+Tabla1[[#This Row],[V. SIMIT SIN RESOLUCION]]+Tabla1[[#This Row],[V. RECAUDOS COMPARENDOS]]+Tabla1[[#This Row],[V. RECAUDOS RESOLUCIONES]])</f>
        <v>566700</v>
      </c>
      <c r="S3376" s="11">
        <f>IFERROR(VLOOKUP(Tabla1[[#This Row],[FECHA]],'RECAUDOS LOCALES'!A:D,4,FALSE),0)</f>
        <v>4</v>
      </c>
      <c r="T3376" s="9">
        <f>IFERROR(VLOOKUP(Tabla1[[#This Row],[FECHA]],'RECAUDOS LOCALES'!A:D,3,FALSE),0)</f>
        <v>414701</v>
      </c>
      <c r="U3376" s="11">
        <f>IFERROR(VLOOKUP(Tabla1[[#This Row],[FECHA]],'RECAUDOS EXTERNOS'!A:D,4,FALSE),0)</f>
        <v>3</v>
      </c>
      <c r="V3376" s="9">
        <f>IFERROR(VLOOKUP(Tabla1[[#This Row],[FECHA]],'RECAUDOS EXTERNOS'!A:D,3,FALSE),0)</f>
        <v>1114338</v>
      </c>
    </row>
    <row r="3377" spans="1:22" x14ac:dyDescent="0.25">
      <c r="A3377" s="1">
        <v>40936</v>
      </c>
      <c r="B3377" s="3" t="s">
        <v>5</v>
      </c>
      <c r="C3377" s="2">
        <v>40909</v>
      </c>
      <c r="D3377" s="5">
        <f>YEAR(Tabla1[[#This Row],[FECHA]])</f>
        <v>2012</v>
      </c>
      <c r="E3377" s="5">
        <f>IFERROR(VLOOKUP(Tabla1[[#This Row],[FECHA]],'COMPARENDOS TOTALES'!A:D,4,FALSE),0)</f>
        <v>17</v>
      </c>
      <c r="F3377" s="9">
        <f>IFERROR(VLOOKUP(Tabla1[[#This Row],[FECHA]],'COMPARENDOS TOTALES'!A:D,3,FALSE),0)</f>
        <v>9572508</v>
      </c>
      <c r="G3377" s="5">
        <f>IFERROR(VLOOKUP(Tabla1[[#This Row],[FECHA]],EXONERACIONES!A:D,4,FALSE),0)</f>
        <v>1</v>
      </c>
      <c r="H3377" s="9">
        <f>IFERROR(VLOOKUP(Tabla1[[#This Row],[FECHA]],EXONERACIONES!A:D,3,FALSE),0)</f>
        <v>566700</v>
      </c>
      <c r="I3377" s="5">
        <f>IFERROR(VLOOKUP(Tabla1[[#This Row],[FECHA]],'SIMIT CON RES'!A:D,4,FALSE),0)</f>
        <v>12</v>
      </c>
      <c r="J3377" s="9">
        <f>IFERROR(VLOOKUP(Tabla1[[#This Row],[FECHA]],'SIMIT CON RES'!A:D,3,FALSE),0)</f>
        <v>6668170</v>
      </c>
      <c r="K3377">
        <f>IFERROR(VLOOKUP(Tabla1[[#This Row],[FECHA]],'SIMIT SIN RES'!A:D,4,FALSE),0)</f>
        <v>0</v>
      </c>
      <c r="L3377" s="9">
        <f>IFERROR(VLOOKUP(Tabla1[[#This Row],[FECHA]],'SIMIT SIN RES'!A:D,3,FALSE),0)</f>
        <v>0</v>
      </c>
      <c r="M3377" s="5">
        <f>IFERROR(VLOOKUP(Tabla1[[#This Row],[FECHA]],'RECAUDOS DE COMPARENDOS'!A:D,4,FALSE),0)</f>
        <v>0</v>
      </c>
      <c r="N3377" s="9">
        <f>IFERROR(VLOOKUP(Tabla1[[#This Row],[FECHA]],'RECAUDOS DE COMPARENDOS'!A:D,3,FALSE),0)</f>
        <v>0</v>
      </c>
      <c r="O3377" s="5">
        <f>IFERROR(VLOOKUP(Tabla1[[#This Row],[FECHA]],'RECAUDOS DE RESOLUCIONES'!A:D,4,FALSE),0)</f>
        <v>0</v>
      </c>
      <c r="P3377" s="9">
        <f>IFERROR(VLOOKUP(Tabla1[[#This Row],[FECHA]],'RECAUDOS DE RESOLUCIONES'!A:D,3,FALSE),0)</f>
        <v>0</v>
      </c>
      <c r="Q337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3377" s="9">
        <f>Tabla1[V. COMPARENDOS]-(Tabla1[V. EXONERACIONES]+Tabla1[[#This Row],[V. SIMIT CON RESOLUCION]]+Tabla1[[#This Row],[V. SIMIT SIN RESOLUCION]]+Tabla1[[#This Row],[V. RECAUDOS COMPARENDOS]]+Tabla1[[#This Row],[V. RECAUDOS RESOLUCIONES]])</f>
        <v>2337638</v>
      </c>
      <c r="S3377" s="11">
        <f>IFERROR(VLOOKUP(Tabla1[[#This Row],[FECHA]],'RECAUDOS LOCALES'!A:D,4,FALSE),0)</f>
        <v>0</v>
      </c>
      <c r="T3377" s="9">
        <f>IFERROR(VLOOKUP(Tabla1[[#This Row],[FECHA]],'RECAUDOS LOCALES'!A:D,3,FALSE),0)</f>
        <v>0</v>
      </c>
      <c r="U3377" s="11">
        <f>IFERROR(VLOOKUP(Tabla1[[#This Row],[FECHA]],'RECAUDOS EXTERNOS'!A:D,4,FALSE),0)</f>
        <v>0</v>
      </c>
      <c r="V3377" s="9">
        <f>IFERROR(VLOOKUP(Tabla1[[#This Row],[FECHA]],'RECAUDOS EXTERNOS'!A:D,3,FALSE),0)</f>
        <v>0</v>
      </c>
    </row>
    <row r="3378" spans="1:22" x14ac:dyDescent="0.25">
      <c r="A3378" s="1">
        <v>40937</v>
      </c>
      <c r="B3378" s="3" t="s">
        <v>4</v>
      </c>
      <c r="C3378" s="2">
        <v>40909</v>
      </c>
      <c r="D3378" s="5">
        <f>YEAR(Tabla1[[#This Row],[FECHA]])</f>
        <v>2012</v>
      </c>
      <c r="E3378" s="5">
        <f>IFERROR(VLOOKUP(Tabla1[[#This Row],[FECHA]],'COMPARENDOS TOTALES'!A:D,4,FALSE),0)</f>
        <v>25</v>
      </c>
      <c r="F3378" s="9">
        <f>IFERROR(VLOOKUP(Tabla1[[#This Row],[FECHA]],'COMPARENDOS TOTALES'!A:D,3,FALSE),0)</f>
        <v>11409560</v>
      </c>
      <c r="G3378" s="5">
        <f>IFERROR(VLOOKUP(Tabla1[[#This Row],[FECHA]],EXONERACIONES!A:D,4,FALSE),0)</f>
        <v>1</v>
      </c>
      <c r="H3378" s="9">
        <f>IFERROR(VLOOKUP(Tabla1[[#This Row],[FECHA]],EXONERACIONES!A:D,3,FALSE),0)</f>
        <v>566700</v>
      </c>
      <c r="I3378" s="5">
        <f>IFERROR(VLOOKUP(Tabla1[[#This Row],[FECHA]],'SIMIT CON RES'!A:D,4,FALSE),0)</f>
        <v>20</v>
      </c>
      <c r="J3378" s="9">
        <f>IFERROR(VLOOKUP(Tabla1[[#This Row],[FECHA]],'SIMIT CON RES'!A:D,3,FALSE),0)</f>
        <v>9274990</v>
      </c>
      <c r="K3378">
        <f>IFERROR(VLOOKUP(Tabla1[[#This Row],[FECHA]],'SIMIT SIN RES'!A:D,4,FALSE),0)</f>
        <v>0</v>
      </c>
      <c r="L3378" s="9">
        <f>IFERROR(VLOOKUP(Tabla1[[#This Row],[FECHA]],'SIMIT SIN RES'!A:D,3,FALSE),0)</f>
        <v>0</v>
      </c>
      <c r="M3378" s="5">
        <f>IFERROR(VLOOKUP(Tabla1[[#This Row],[FECHA]],'RECAUDOS DE COMPARENDOS'!A:D,4,FALSE),0)</f>
        <v>2</v>
      </c>
      <c r="N3378" s="9">
        <f>IFERROR(VLOOKUP(Tabla1[[#This Row],[FECHA]],'RECAUDOS DE COMPARENDOS'!A:D,3,FALSE),0)</f>
        <v>850050</v>
      </c>
      <c r="O3378" s="5">
        <f>IFERROR(VLOOKUP(Tabla1[[#This Row],[FECHA]],'RECAUDOS DE RESOLUCIONES'!A:D,4,FALSE),0)</f>
        <v>0</v>
      </c>
      <c r="P3378" s="9">
        <f>IFERROR(VLOOKUP(Tabla1[[#This Row],[FECHA]],'RECAUDOS DE RESOLUCIONES'!A:D,3,FALSE),0)</f>
        <v>0</v>
      </c>
      <c r="Q337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3378" s="9">
        <f>Tabla1[V. COMPARENDOS]-(Tabla1[V. EXONERACIONES]+Tabla1[[#This Row],[V. SIMIT CON RESOLUCION]]+Tabla1[[#This Row],[V. SIMIT SIN RESOLUCION]]+Tabla1[[#This Row],[V. RECAUDOS COMPARENDOS]]+Tabla1[[#This Row],[V. RECAUDOS RESOLUCIONES]])</f>
        <v>717820</v>
      </c>
      <c r="S3378" s="11">
        <f>IFERROR(VLOOKUP(Tabla1[[#This Row],[FECHA]],'RECAUDOS LOCALES'!A:D,4,FALSE),0)</f>
        <v>0</v>
      </c>
      <c r="T3378" s="9">
        <f>IFERROR(VLOOKUP(Tabla1[[#This Row],[FECHA]],'RECAUDOS LOCALES'!A:D,3,FALSE),0)</f>
        <v>0</v>
      </c>
      <c r="U3378" s="11">
        <f>IFERROR(VLOOKUP(Tabla1[[#This Row],[FECHA]],'RECAUDOS EXTERNOS'!A:D,4,FALSE),0)</f>
        <v>0</v>
      </c>
      <c r="V3378" s="9">
        <f>IFERROR(VLOOKUP(Tabla1[[#This Row],[FECHA]],'RECAUDOS EXTERNOS'!A:D,3,FALSE),0)</f>
        <v>0</v>
      </c>
    </row>
    <row r="3379" spans="1:22" x14ac:dyDescent="0.25">
      <c r="A3379" s="1">
        <v>40938</v>
      </c>
      <c r="B3379" s="3" t="s">
        <v>1</v>
      </c>
      <c r="C3379" s="2">
        <v>40909</v>
      </c>
      <c r="D3379" s="5">
        <f>YEAR(Tabla1[[#This Row],[FECHA]])</f>
        <v>2012</v>
      </c>
      <c r="E3379" s="5">
        <f>IFERROR(VLOOKUP(Tabla1[[#This Row],[FECHA]],'COMPARENDOS TOTALES'!A:D,4,FALSE),0)</f>
        <v>3</v>
      </c>
      <c r="F3379" s="9">
        <f>IFERROR(VLOOKUP(Tabla1[[#This Row],[FECHA]],'COMPARENDOS TOTALES'!A:D,3,FALSE),0)</f>
        <v>656428</v>
      </c>
      <c r="G3379" s="5">
        <f>IFERROR(VLOOKUP(Tabla1[[#This Row],[FECHA]],EXONERACIONES!A:D,4,FALSE),0)</f>
        <v>0</v>
      </c>
      <c r="H3379" s="9">
        <f>IFERROR(VLOOKUP(Tabla1[[#This Row],[FECHA]],EXONERACIONES!A:D,3,FALSE),0)</f>
        <v>0</v>
      </c>
      <c r="I3379" s="5">
        <f>IFERROR(VLOOKUP(Tabla1[[#This Row],[FECHA]],'SIMIT CON RES'!A:D,4,FALSE),0)</f>
        <v>2</v>
      </c>
      <c r="J3379" s="9">
        <f>IFERROR(VLOOKUP(Tabla1[[#This Row],[FECHA]],'SIMIT CON RES'!A:D,3,FALSE),0)</f>
        <v>302240</v>
      </c>
      <c r="K3379">
        <f>IFERROR(VLOOKUP(Tabla1[[#This Row],[FECHA]],'SIMIT SIN RES'!A:D,4,FALSE),0)</f>
        <v>0</v>
      </c>
      <c r="L3379" s="9">
        <f>IFERROR(VLOOKUP(Tabla1[[#This Row],[FECHA]],'SIMIT SIN RES'!A:D,3,FALSE),0)</f>
        <v>0</v>
      </c>
      <c r="M3379" s="5">
        <f>IFERROR(VLOOKUP(Tabla1[[#This Row],[FECHA]],'RECAUDOS DE COMPARENDOS'!A:D,4,FALSE),0)</f>
        <v>0</v>
      </c>
      <c r="N3379" s="9">
        <f>IFERROR(VLOOKUP(Tabla1[[#This Row],[FECHA]],'RECAUDOS DE COMPARENDOS'!A:D,3,FALSE),0)</f>
        <v>0</v>
      </c>
      <c r="O3379" s="5">
        <f>IFERROR(VLOOKUP(Tabla1[[#This Row],[FECHA]],'RECAUDOS DE RESOLUCIONES'!A:D,4,FALSE),0)</f>
        <v>0</v>
      </c>
      <c r="P3379" s="9">
        <f>IFERROR(VLOOKUP(Tabla1[[#This Row],[FECHA]],'RECAUDOS DE RESOLUCIONES'!A:D,3,FALSE),0)</f>
        <v>0</v>
      </c>
      <c r="Q337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379" s="9">
        <f>Tabla1[V. COMPARENDOS]-(Tabla1[V. EXONERACIONES]+Tabla1[[#This Row],[V. SIMIT CON RESOLUCION]]+Tabla1[[#This Row],[V. SIMIT SIN RESOLUCION]]+Tabla1[[#This Row],[V. RECAUDOS COMPARENDOS]]+Tabla1[[#This Row],[V. RECAUDOS RESOLUCIONES]])</f>
        <v>354188</v>
      </c>
      <c r="S3379" s="11">
        <f>IFERROR(VLOOKUP(Tabla1[[#This Row],[FECHA]],'RECAUDOS LOCALES'!A:D,4,FALSE),0)</f>
        <v>4</v>
      </c>
      <c r="T3379" s="9">
        <f>IFERROR(VLOOKUP(Tabla1[[#This Row],[FECHA]],'RECAUDOS LOCALES'!A:D,3,FALSE),0)</f>
        <v>613925</v>
      </c>
      <c r="U3379" s="11">
        <f>IFERROR(VLOOKUP(Tabla1[[#This Row],[FECHA]],'RECAUDOS EXTERNOS'!A:D,4,FALSE),0)</f>
        <v>5</v>
      </c>
      <c r="V3379" s="9">
        <f>IFERROR(VLOOKUP(Tabla1[[#This Row],[FECHA]],'RECAUDOS EXTERNOS'!A:D,3,FALSE),0)</f>
        <v>1455605</v>
      </c>
    </row>
    <row r="3380" spans="1:22" x14ac:dyDescent="0.25">
      <c r="A3380" s="1">
        <v>40939</v>
      </c>
      <c r="B3380" s="3" t="s">
        <v>2</v>
      </c>
      <c r="C3380" s="2">
        <v>40909</v>
      </c>
      <c r="D3380" s="5">
        <f>YEAR(Tabla1[[#This Row],[FECHA]])</f>
        <v>2012</v>
      </c>
      <c r="E3380" s="5">
        <f>IFERROR(VLOOKUP(Tabla1[[#This Row],[FECHA]],'COMPARENDOS TOTALES'!A:D,4,FALSE),0)</f>
        <v>1</v>
      </c>
      <c r="F3380" s="9">
        <f>IFERROR(VLOOKUP(Tabla1[[#This Row],[FECHA]],'COMPARENDOS TOTALES'!A:D,3,FALSE),0)</f>
        <v>566700</v>
      </c>
      <c r="G3380" s="5">
        <f>IFERROR(VLOOKUP(Tabla1[[#This Row],[FECHA]],EXONERACIONES!A:D,4,FALSE),0)</f>
        <v>0</v>
      </c>
      <c r="H3380" s="9">
        <f>IFERROR(VLOOKUP(Tabla1[[#This Row],[FECHA]],EXONERACIONES!A:D,3,FALSE),0)</f>
        <v>0</v>
      </c>
      <c r="I3380" s="5">
        <f>IFERROR(VLOOKUP(Tabla1[[#This Row],[FECHA]],'SIMIT CON RES'!A:D,4,FALSE),0)</f>
        <v>1</v>
      </c>
      <c r="J3380" s="9">
        <f>IFERROR(VLOOKUP(Tabla1[[#This Row],[FECHA]],'SIMIT CON RES'!A:D,3,FALSE),0)</f>
        <v>566700</v>
      </c>
      <c r="K3380">
        <f>IFERROR(VLOOKUP(Tabla1[[#This Row],[FECHA]],'SIMIT SIN RES'!A:D,4,FALSE),0)</f>
        <v>0</v>
      </c>
      <c r="L3380" s="9">
        <f>IFERROR(VLOOKUP(Tabla1[[#This Row],[FECHA]],'SIMIT SIN RES'!A:D,3,FALSE),0)</f>
        <v>0</v>
      </c>
      <c r="M3380" s="5">
        <f>IFERROR(VLOOKUP(Tabla1[[#This Row],[FECHA]],'RECAUDOS DE COMPARENDOS'!A:D,4,FALSE),0)</f>
        <v>0</v>
      </c>
      <c r="N3380" s="9">
        <f>IFERROR(VLOOKUP(Tabla1[[#This Row],[FECHA]],'RECAUDOS DE COMPARENDOS'!A:D,3,FALSE),0)</f>
        <v>0</v>
      </c>
      <c r="O3380" s="5">
        <f>IFERROR(VLOOKUP(Tabla1[[#This Row],[FECHA]],'RECAUDOS DE RESOLUCIONES'!A:D,4,FALSE),0)</f>
        <v>0</v>
      </c>
      <c r="P3380" s="9">
        <f>IFERROR(VLOOKUP(Tabla1[[#This Row],[FECHA]],'RECAUDOS DE RESOLUCIONES'!A:D,3,FALSE),0)</f>
        <v>0</v>
      </c>
      <c r="Q338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38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380" s="11">
        <f>IFERROR(VLOOKUP(Tabla1[[#This Row],[FECHA]],'RECAUDOS LOCALES'!A:D,4,FALSE),0)</f>
        <v>0</v>
      </c>
      <c r="T3380" s="9">
        <f>IFERROR(VLOOKUP(Tabla1[[#This Row],[FECHA]],'RECAUDOS LOCALES'!A:D,3,FALSE),0)</f>
        <v>0</v>
      </c>
      <c r="U3380" s="11">
        <f>IFERROR(VLOOKUP(Tabla1[[#This Row],[FECHA]],'RECAUDOS EXTERNOS'!A:D,4,FALSE),0)</f>
        <v>10</v>
      </c>
      <c r="V3380" s="9">
        <f>IFERROR(VLOOKUP(Tabla1[[#This Row],[FECHA]],'RECAUDOS EXTERNOS'!A:D,3,FALSE),0)</f>
        <v>1888730</v>
      </c>
    </row>
    <row r="3381" spans="1:22" x14ac:dyDescent="0.25">
      <c r="A3381" s="1">
        <v>40940</v>
      </c>
      <c r="B3381" s="3" t="s">
        <v>3</v>
      </c>
      <c r="C3381" s="2">
        <v>40940</v>
      </c>
      <c r="D3381" s="5">
        <f>YEAR(Tabla1[[#This Row],[FECHA]])</f>
        <v>2012</v>
      </c>
      <c r="E3381" s="5">
        <f>IFERROR(VLOOKUP(Tabla1[[#This Row],[FECHA]],'COMPARENDOS TOTALES'!A:D,4,FALSE),0)</f>
        <v>7</v>
      </c>
      <c r="F3381" s="9">
        <f>IFERROR(VLOOKUP(Tabla1[[#This Row],[FECHA]],'COMPARENDOS TOTALES'!A:D,3,FALSE),0)</f>
        <v>3966900</v>
      </c>
      <c r="G3381" s="5">
        <f>IFERROR(VLOOKUP(Tabla1[[#This Row],[FECHA]],EXONERACIONES!A:D,4,FALSE),0)</f>
        <v>0</v>
      </c>
      <c r="H3381" s="9">
        <f>IFERROR(VLOOKUP(Tabla1[[#This Row],[FECHA]],EXONERACIONES!A:D,3,FALSE),0)</f>
        <v>0</v>
      </c>
      <c r="I3381" s="5">
        <f>IFERROR(VLOOKUP(Tabla1[[#This Row],[FECHA]],'SIMIT CON RES'!A:D,4,FALSE),0)</f>
        <v>7</v>
      </c>
      <c r="J3381" s="9">
        <f>IFERROR(VLOOKUP(Tabla1[[#This Row],[FECHA]],'SIMIT CON RES'!A:D,3,FALSE),0)</f>
        <v>3966900</v>
      </c>
      <c r="K3381">
        <f>IFERROR(VLOOKUP(Tabla1[[#This Row],[FECHA]],'SIMIT SIN RES'!A:D,4,FALSE),0)</f>
        <v>0</v>
      </c>
      <c r="L3381" s="9">
        <f>IFERROR(VLOOKUP(Tabla1[[#This Row],[FECHA]],'SIMIT SIN RES'!A:D,3,FALSE),0)</f>
        <v>0</v>
      </c>
      <c r="M3381" s="5">
        <f>IFERROR(VLOOKUP(Tabla1[[#This Row],[FECHA]],'RECAUDOS DE COMPARENDOS'!A:D,4,FALSE),0)</f>
        <v>0</v>
      </c>
      <c r="N3381" s="9">
        <f>IFERROR(VLOOKUP(Tabla1[[#This Row],[FECHA]],'RECAUDOS DE COMPARENDOS'!A:D,3,FALSE),0)</f>
        <v>0</v>
      </c>
      <c r="O3381" s="5">
        <f>IFERROR(VLOOKUP(Tabla1[[#This Row],[FECHA]],'RECAUDOS DE RESOLUCIONES'!A:D,4,FALSE),0)</f>
        <v>0</v>
      </c>
      <c r="P3381" s="9">
        <f>IFERROR(VLOOKUP(Tabla1[[#This Row],[FECHA]],'RECAUDOS DE RESOLUCIONES'!A:D,3,FALSE),0)</f>
        <v>0</v>
      </c>
      <c r="Q338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38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381" s="11">
        <f>IFERROR(VLOOKUP(Tabla1[[#This Row],[FECHA]],'RECAUDOS LOCALES'!A:D,4,FALSE),0)</f>
        <v>0</v>
      </c>
      <c r="T3381" s="9">
        <f>IFERROR(VLOOKUP(Tabla1[[#This Row],[FECHA]],'RECAUDOS LOCALES'!A:D,3,FALSE),0)</f>
        <v>0</v>
      </c>
      <c r="U3381" s="11">
        <f>IFERROR(VLOOKUP(Tabla1[[#This Row],[FECHA]],'RECAUDOS EXTERNOS'!A:D,4,FALSE),0)</f>
        <v>3</v>
      </c>
      <c r="V3381" s="9">
        <f>IFERROR(VLOOKUP(Tabla1[[#This Row],[FECHA]],'RECAUDOS EXTERNOS'!A:D,3,FALSE),0)</f>
        <v>444740</v>
      </c>
    </row>
    <row r="3382" spans="1:22" x14ac:dyDescent="0.25">
      <c r="A3382" s="1">
        <v>40941</v>
      </c>
      <c r="B3382" s="3" t="s">
        <v>6</v>
      </c>
      <c r="C3382" s="2">
        <v>40940</v>
      </c>
      <c r="D3382" s="5">
        <f>YEAR(Tabla1[[#This Row],[FECHA]])</f>
        <v>2012</v>
      </c>
      <c r="E3382" s="5">
        <f>IFERROR(VLOOKUP(Tabla1[[#This Row],[FECHA]],'COMPARENDOS TOTALES'!A:D,4,FALSE),0)</f>
        <v>1</v>
      </c>
      <c r="F3382" s="9">
        <f>IFERROR(VLOOKUP(Tabla1[[#This Row],[FECHA]],'COMPARENDOS TOTALES'!A:D,3,FALSE),0)</f>
        <v>566700</v>
      </c>
      <c r="G3382" s="5">
        <f>IFERROR(VLOOKUP(Tabla1[[#This Row],[FECHA]],EXONERACIONES!A:D,4,FALSE),0)</f>
        <v>1</v>
      </c>
      <c r="H3382" s="9">
        <f>IFERROR(VLOOKUP(Tabla1[[#This Row],[FECHA]],EXONERACIONES!A:D,3,FALSE),0)</f>
        <v>566700</v>
      </c>
      <c r="I3382" s="5">
        <f>IFERROR(VLOOKUP(Tabla1[[#This Row],[FECHA]],'SIMIT CON RES'!A:D,4,FALSE),0)</f>
        <v>0</v>
      </c>
      <c r="J3382" s="9">
        <f>IFERROR(VLOOKUP(Tabla1[[#This Row],[FECHA]],'SIMIT CON RES'!A:D,3,FALSE),0)</f>
        <v>0</v>
      </c>
      <c r="K3382">
        <f>IFERROR(VLOOKUP(Tabla1[[#This Row],[FECHA]],'SIMIT SIN RES'!A:D,4,FALSE),0)</f>
        <v>0</v>
      </c>
      <c r="L3382" s="9">
        <f>IFERROR(VLOOKUP(Tabla1[[#This Row],[FECHA]],'SIMIT SIN RES'!A:D,3,FALSE),0)</f>
        <v>0</v>
      </c>
      <c r="M3382" s="5">
        <f>IFERROR(VLOOKUP(Tabla1[[#This Row],[FECHA]],'RECAUDOS DE COMPARENDOS'!A:D,4,FALSE),0)</f>
        <v>1</v>
      </c>
      <c r="N3382" s="9">
        <f>IFERROR(VLOOKUP(Tabla1[[#This Row],[FECHA]],'RECAUDOS DE COMPARENDOS'!A:D,3,FALSE),0)</f>
        <v>566700</v>
      </c>
      <c r="O3382" s="5">
        <f>IFERROR(VLOOKUP(Tabla1[[#This Row],[FECHA]],'RECAUDOS DE RESOLUCIONES'!A:D,4,FALSE),0)</f>
        <v>0</v>
      </c>
      <c r="P3382" s="9">
        <f>IFERROR(VLOOKUP(Tabla1[[#This Row],[FECHA]],'RECAUDOS DE RESOLUCIONES'!A:D,3,FALSE),0)</f>
        <v>0</v>
      </c>
      <c r="Q338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-1</v>
      </c>
      <c r="R3382" s="9">
        <f>Tabla1[V. COMPARENDOS]-(Tabla1[V. EXONERACIONES]+Tabla1[[#This Row],[V. SIMIT CON RESOLUCION]]+Tabla1[[#This Row],[V. SIMIT SIN RESOLUCION]]+Tabla1[[#This Row],[V. RECAUDOS COMPARENDOS]]+Tabla1[[#This Row],[V. RECAUDOS RESOLUCIONES]])</f>
        <v>-566700</v>
      </c>
      <c r="S3382" s="11">
        <f>IFERROR(VLOOKUP(Tabla1[[#This Row],[FECHA]],'RECAUDOS LOCALES'!A:D,4,FALSE),0)</f>
        <v>3</v>
      </c>
      <c r="T3382" s="9">
        <f>IFERROR(VLOOKUP(Tabla1[[#This Row],[FECHA]],'RECAUDOS LOCALES'!A:D,3,FALSE),0)</f>
        <v>608875</v>
      </c>
      <c r="U3382" s="11">
        <f>IFERROR(VLOOKUP(Tabla1[[#This Row],[FECHA]],'RECAUDOS EXTERNOS'!A:D,4,FALSE),0)</f>
        <v>9</v>
      </c>
      <c r="V3382" s="9">
        <f>IFERROR(VLOOKUP(Tabla1[[#This Row],[FECHA]],'RECAUDOS EXTERNOS'!A:D,3,FALSE),0)</f>
        <v>1208648</v>
      </c>
    </row>
    <row r="3383" spans="1:22" x14ac:dyDescent="0.25">
      <c r="A3383" s="1">
        <v>40942</v>
      </c>
      <c r="B3383" s="3" t="s">
        <v>0</v>
      </c>
      <c r="C3383" s="2">
        <v>40940</v>
      </c>
      <c r="D3383" s="5">
        <f>YEAR(Tabla1[[#This Row],[FECHA]])</f>
        <v>2012</v>
      </c>
      <c r="E3383" s="5">
        <f>IFERROR(VLOOKUP(Tabla1[[#This Row],[FECHA]],'COMPARENDOS TOTALES'!A:D,4,FALSE),0)</f>
        <v>0</v>
      </c>
      <c r="F3383" s="9">
        <f>IFERROR(VLOOKUP(Tabla1[[#This Row],[FECHA]],'COMPARENDOS TOTALES'!A:D,3,FALSE),0)</f>
        <v>0</v>
      </c>
      <c r="G3383" s="5">
        <f>IFERROR(VLOOKUP(Tabla1[[#This Row],[FECHA]],EXONERACIONES!A:D,4,FALSE),0)</f>
        <v>0</v>
      </c>
      <c r="H3383" s="9">
        <f>IFERROR(VLOOKUP(Tabla1[[#This Row],[FECHA]],EXONERACIONES!A:D,3,FALSE),0)</f>
        <v>0</v>
      </c>
      <c r="I3383" s="5">
        <f>IFERROR(VLOOKUP(Tabla1[[#This Row],[FECHA]],'SIMIT CON RES'!A:D,4,FALSE),0)</f>
        <v>0</v>
      </c>
      <c r="J3383" s="9">
        <f>IFERROR(VLOOKUP(Tabla1[[#This Row],[FECHA]],'SIMIT CON RES'!A:D,3,FALSE),0)</f>
        <v>0</v>
      </c>
      <c r="K3383">
        <f>IFERROR(VLOOKUP(Tabla1[[#This Row],[FECHA]],'SIMIT SIN RES'!A:D,4,FALSE),0)</f>
        <v>0</v>
      </c>
      <c r="L3383" s="9">
        <f>IFERROR(VLOOKUP(Tabla1[[#This Row],[FECHA]],'SIMIT SIN RES'!A:D,3,FALSE),0)</f>
        <v>0</v>
      </c>
      <c r="M3383" s="5">
        <f>IFERROR(VLOOKUP(Tabla1[[#This Row],[FECHA]],'RECAUDOS DE COMPARENDOS'!A:D,4,FALSE),0)</f>
        <v>0</v>
      </c>
      <c r="N3383" s="9">
        <f>IFERROR(VLOOKUP(Tabla1[[#This Row],[FECHA]],'RECAUDOS DE COMPARENDOS'!A:D,3,FALSE),0)</f>
        <v>0</v>
      </c>
      <c r="O3383" s="5">
        <f>IFERROR(VLOOKUP(Tabla1[[#This Row],[FECHA]],'RECAUDOS DE RESOLUCIONES'!A:D,4,FALSE),0)</f>
        <v>0</v>
      </c>
      <c r="P3383" s="9">
        <f>IFERROR(VLOOKUP(Tabla1[[#This Row],[FECHA]],'RECAUDOS DE RESOLUCIONES'!A:D,3,FALSE),0)</f>
        <v>0</v>
      </c>
      <c r="Q338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38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383" s="11">
        <f>IFERROR(VLOOKUP(Tabla1[[#This Row],[FECHA]],'RECAUDOS LOCALES'!A:D,4,FALSE),0)</f>
        <v>3</v>
      </c>
      <c r="T3383" s="9">
        <f>IFERROR(VLOOKUP(Tabla1[[#This Row],[FECHA]],'RECAUDOS LOCALES'!A:D,3,FALSE),0)</f>
        <v>708375</v>
      </c>
      <c r="U3383" s="11">
        <f>IFERROR(VLOOKUP(Tabla1[[#This Row],[FECHA]],'RECAUDOS EXTERNOS'!A:D,4,FALSE),0)</f>
        <v>2</v>
      </c>
      <c r="V3383" s="9">
        <f>IFERROR(VLOOKUP(Tabla1[[#This Row],[FECHA]],'RECAUDOS EXTERNOS'!A:D,3,FALSE),0)</f>
        <v>429559</v>
      </c>
    </row>
    <row r="3384" spans="1:22" x14ac:dyDescent="0.25">
      <c r="A3384" s="1">
        <v>40943</v>
      </c>
      <c r="B3384" s="3" t="s">
        <v>5</v>
      </c>
      <c r="C3384" s="2">
        <v>40940</v>
      </c>
      <c r="D3384" s="5">
        <f>YEAR(Tabla1[[#This Row],[FECHA]])</f>
        <v>2012</v>
      </c>
      <c r="E3384" s="5">
        <f>IFERROR(VLOOKUP(Tabla1[[#This Row],[FECHA]],'COMPARENDOS TOTALES'!A:D,4,FALSE),0)</f>
        <v>1</v>
      </c>
      <c r="F3384" s="9">
        <f>IFERROR(VLOOKUP(Tabla1[[#This Row],[FECHA]],'COMPARENDOS TOTALES'!A:D,3,FALSE),0)</f>
        <v>283350</v>
      </c>
      <c r="G3384" s="5">
        <f>IFERROR(VLOOKUP(Tabla1[[#This Row],[FECHA]],EXONERACIONES!A:D,4,FALSE),0)</f>
        <v>0</v>
      </c>
      <c r="H3384" s="9">
        <f>IFERROR(VLOOKUP(Tabla1[[#This Row],[FECHA]],EXONERACIONES!A:D,3,FALSE),0)</f>
        <v>0</v>
      </c>
      <c r="I3384" s="5">
        <f>IFERROR(VLOOKUP(Tabla1[[#This Row],[FECHA]],'SIMIT CON RES'!A:D,4,FALSE),0)</f>
        <v>1</v>
      </c>
      <c r="J3384" s="9">
        <f>IFERROR(VLOOKUP(Tabla1[[#This Row],[FECHA]],'SIMIT CON RES'!A:D,3,FALSE),0)</f>
        <v>283350</v>
      </c>
      <c r="K3384">
        <f>IFERROR(VLOOKUP(Tabla1[[#This Row],[FECHA]],'SIMIT SIN RES'!A:D,4,FALSE),0)</f>
        <v>0</v>
      </c>
      <c r="L3384" s="9">
        <f>IFERROR(VLOOKUP(Tabla1[[#This Row],[FECHA]],'SIMIT SIN RES'!A:D,3,FALSE),0)</f>
        <v>0</v>
      </c>
      <c r="M3384" s="5">
        <f>IFERROR(VLOOKUP(Tabla1[[#This Row],[FECHA]],'RECAUDOS DE COMPARENDOS'!A:D,4,FALSE),0)</f>
        <v>0</v>
      </c>
      <c r="N3384" s="9">
        <f>IFERROR(VLOOKUP(Tabla1[[#This Row],[FECHA]],'RECAUDOS DE COMPARENDOS'!A:D,3,FALSE),0)</f>
        <v>0</v>
      </c>
      <c r="O3384" s="5">
        <f>IFERROR(VLOOKUP(Tabla1[[#This Row],[FECHA]],'RECAUDOS DE RESOLUCIONES'!A:D,4,FALSE),0)</f>
        <v>0</v>
      </c>
      <c r="P3384" s="9">
        <f>IFERROR(VLOOKUP(Tabla1[[#This Row],[FECHA]],'RECAUDOS DE RESOLUCIONES'!A:D,3,FALSE),0)</f>
        <v>0</v>
      </c>
      <c r="Q338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38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384" s="11">
        <f>IFERROR(VLOOKUP(Tabla1[[#This Row],[FECHA]],'RECAUDOS LOCALES'!A:D,4,FALSE),0)</f>
        <v>0</v>
      </c>
      <c r="T3384" s="9">
        <f>IFERROR(VLOOKUP(Tabla1[[#This Row],[FECHA]],'RECAUDOS LOCALES'!A:D,3,FALSE),0)</f>
        <v>0</v>
      </c>
      <c r="U3384" s="11">
        <f>IFERROR(VLOOKUP(Tabla1[[#This Row],[FECHA]],'RECAUDOS EXTERNOS'!A:D,4,FALSE),0)</f>
        <v>0</v>
      </c>
      <c r="V3384" s="9">
        <f>IFERROR(VLOOKUP(Tabla1[[#This Row],[FECHA]],'RECAUDOS EXTERNOS'!A:D,3,FALSE),0)</f>
        <v>0</v>
      </c>
    </row>
    <row r="3385" spans="1:22" x14ac:dyDescent="0.25">
      <c r="A3385" s="1">
        <v>40944</v>
      </c>
      <c r="B3385" s="3" t="s">
        <v>4</v>
      </c>
      <c r="C3385" s="2">
        <v>40940</v>
      </c>
      <c r="D3385" s="5">
        <f>YEAR(Tabla1[[#This Row],[FECHA]])</f>
        <v>2012</v>
      </c>
      <c r="E3385" s="5">
        <f>IFERROR(VLOOKUP(Tabla1[[#This Row],[FECHA]],'COMPARENDOS TOTALES'!A:D,4,FALSE),0)</f>
        <v>5</v>
      </c>
      <c r="F3385" s="9">
        <f>IFERROR(VLOOKUP(Tabla1[[#This Row],[FECHA]],'COMPARENDOS TOTALES'!A:D,3,FALSE),0)</f>
        <v>2550150</v>
      </c>
      <c r="G3385" s="5">
        <f>IFERROR(VLOOKUP(Tabla1[[#This Row],[FECHA]],EXONERACIONES!A:D,4,FALSE),0)</f>
        <v>0</v>
      </c>
      <c r="H3385" s="9">
        <f>IFERROR(VLOOKUP(Tabla1[[#This Row],[FECHA]],EXONERACIONES!A:D,3,FALSE),0)</f>
        <v>0</v>
      </c>
      <c r="I3385" s="5">
        <f>IFERROR(VLOOKUP(Tabla1[[#This Row],[FECHA]],'SIMIT CON RES'!A:D,4,FALSE),0)</f>
        <v>3</v>
      </c>
      <c r="J3385" s="9">
        <f>IFERROR(VLOOKUP(Tabla1[[#This Row],[FECHA]],'SIMIT CON RES'!A:D,3,FALSE),0)</f>
        <v>1700100</v>
      </c>
      <c r="K3385">
        <f>IFERROR(VLOOKUP(Tabla1[[#This Row],[FECHA]],'SIMIT SIN RES'!A:D,4,FALSE),0)</f>
        <v>0</v>
      </c>
      <c r="L3385" s="9">
        <f>IFERROR(VLOOKUP(Tabla1[[#This Row],[FECHA]],'SIMIT SIN RES'!A:D,3,FALSE),0)</f>
        <v>0</v>
      </c>
      <c r="M3385" s="5">
        <f>IFERROR(VLOOKUP(Tabla1[[#This Row],[FECHA]],'RECAUDOS DE COMPARENDOS'!A:D,4,FALSE),0)</f>
        <v>0</v>
      </c>
      <c r="N3385" s="9">
        <f>IFERROR(VLOOKUP(Tabla1[[#This Row],[FECHA]],'RECAUDOS DE COMPARENDOS'!A:D,3,FALSE),0)</f>
        <v>0</v>
      </c>
      <c r="O3385" s="5">
        <f>IFERROR(VLOOKUP(Tabla1[[#This Row],[FECHA]],'RECAUDOS DE RESOLUCIONES'!A:D,4,FALSE),0)</f>
        <v>0</v>
      </c>
      <c r="P3385" s="9">
        <f>IFERROR(VLOOKUP(Tabla1[[#This Row],[FECHA]],'RECAUDOS DE RESOLUCIONES'!A:D,3,FALSE),0)</f>
        <v>0</v>
      </c>
      <c r="Q338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3385" s="9">
        <f>Tabla1[V. COMPARENDOS]-(Tabla1[V. EXONERACIONES]+Tabla1[[#This Row],[V. SIMIT CON RESOLUCION]]+Tabla1[[#This Row],[V. SIMIT SIN RESOLUCION]]+Tabla1[[#This Row],[V. RECAUDOS COMPARENDOS]]+Tabla1[[#This Row],[V. RECAUDOS RESOLUCIONES]])</f>
        <v>850050</v>
      </c>
      <c r="S3385" s="11">
        <f>IFERROR(VLOOKUP(Tabla1[[#This Row],[FECHA]],'RECAUDOS LOCALES'!A:D,4,FALSE),0)</f>
        <v>0</v>
      </c>
      <c r="T3385" s="9">
        <f>IFERROR(VLOOKUP(Tabla1[[#This Row],[FECHA]],'RECAUDOS LOCALES'!A:D,3,FALSE),0)</f>
        <v>0</v>
      </c>
      <c r="U3385" s="11">
        <f>IFERROR(VLOOKUP(Tabla1[[#This Row],[FECHA]],'RECAUDOS EXTERNOS'!A:D,4,FALSE),0)</f>
        <v>0</v>
      </c>
      <c r="V3385" s="9">
        <f>IFERROR(VLOOKUP(Tabla1[[#This Row],[FECHA]],'RECAUDOS EXTERNOS'!A:D,3,FALSE),0)</f>
        <v>0</v>
      </c>
    </row>
    <row r="3386" spans="1:22" x14ac:dyDescent="0.25">
      <c r="A3386" s="1">
        <v>40945</v>
      </c>
      <c r="B3386" s="3" t="s">
        <v>1</v>
      </c>
      <c r="C3386" s="2">
        <v>40940</v>
      </c>
      <c r="D3386" s="5">
        <f>YEAR(Tabla1[[#This Row],[FECHA]])</f>
        <v>2012</v>
      </c>
      <c r="E3386" s="5">
        <f>IFERROR(VLOOKUP(Tabla1[[#This Row],[FECHA]],'COMPARENDOS TOTALES'!A:D,4,FALSE),0)</f>
        <v>2</v>
      </c>
      <c r="F3386" s="9">
        <f>IFERROR(VLOOKUP(Tabla1[[#This Row],[FECHA]],'COMPARENDOS TOTALES'!A:D,3,FALSE),0)</f>
        <v>566700</v>
      </c>
      <c r="G3386" s="5">
        <f>IFERROR(VLOOKUP(Tabla1[[#This Row],[FECHA]],EXONERACIONES!A:D,4,FALSE),0)</f>
        <v>0</v>
      </c>
      <c r="H3386" s="9">
        <f>IFERROR(VLOOKUP(Tabla1[[#This Row],[FECHA]],EXONERACIONES!A:D,3,FALSE),0)</f>
        <v>0</v>
      </c>
      <c r="I3386" s="5">
        <f>IFERROR(VLOOKUP(Tabla1[[#This Row],[FECHA]],'SIMIT CON RES'!A:D,4,FALSE),0)</f>
        <v>2</v>
      </c>
      <c r="J3386" s="9">
        <f>IFERROR(VLOOKUP(Tabla1[[#This Row],[FECHA]],'SIMIT CON RES'!A:D,3,FALSE),0)</f>
        <v>566700</v>
      </c>
      <c r="K3386">
        <f>IFERROR(VLOOKUP(Tabla1[[#This Row],[FECHA]],'SIMIT SIN RES'!A:D,4,FALSE),0)</f>
        <v>0</v>
      </c>
      <c r="L3386" s="9">
        <f>IFERROR(VLOOKUP(Tabla1[[#This Row],[FECHA]],'SIMIT SIN RES'!A:D,3,FALSE),0)</f>
        <v>0</v>
      </c>
      <c r="M3386" s="5">
        <f>IFERROR(VLOOKUP(Tabla1[[#This Row],[FECHA]],'RECAUDOS DE COMPARENDOS'!A:D,4,FALSE),0)</f>
        <v>0</v>
      </c>
      <c r="N3386" s="9">
        <f>IFERROR(VLOOKUP(Tabla1[[#This Row],[FECHA]],'RECAUDOS DE COMPARENDOS'!A:D,3,FALSE),0)</f>
        <v>0</v>
      </c>
      <c r="O3386" s="5">
        <f>IFERROR(VLOOKUP(Tabla1[[#This Row],[FECHA]],'RECAUDOS DE RESOLUCIONES'!A:D,4,FALSE),0)</f>
        <v>0</v>
      </c>
      <c r="P3386" s="9">
        <f>IFERROR(VLOOKUP(Tabla1[[#This Row],[FECHA]],'RECAUDOS DE RESOLUCIONES'!A:D,3,FALSE),0)</f>
        <v>0</v>
      </c>
      <c r="Q338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38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386" s="11">
        <f>IFERROR(VLOOKUP(Tabla1[[#This Row],[FECHA]],'RECAUDOS LOCALES'!A:D,4,FALSE),0)</f>
        <v>0</v>
      </c>
      <c r="T3386" s="9">
        <f>IFERROR(VLOOKUP(Tabla1[[#This Row],[FECHA]],'RECAUDOS LOCALES'!A:D,3,FALSE),0)</f>
        <v>0</v>
      </c>
      <c r="U3386" s="11">
        <f>IFERROR(VLOOKUP(Tabla1[[#This Row],[FECHA]],'RECAUDOS EXTERNOS'!A:D,4,FALSE),0)</f>
        <v>1</v>
      </c>
      <c r="V3386" s="9">
        <f>IFERROR(VLOOKUP(Tabla1[[#This Row],[FECHA]],'RECAUDOS EXTERNOS'!A:D,3,FALSE),0)</f>
        <v>138789</v>
      </c>
    </row>
    <row r="3387" spans="1:22" x14ac:dyDescent="0.25">
      <c r="A3387" s="1">
        <v>40946</v>
      </c>
      <c r="B3387" s="3" t="s">
        <v>2</v>
      </c>
      <c r="C3387" s="2">
        <v>40940</v>
      </c>
      <c r="D3387" s="5">
        <f>YEAR(Tabla1[[#This Row],[FECHA]])</f>
        <v>2012</v>
      </c>
      <c r="E3387" s="5">
        <f>IFERROR(VLOOKUP(Tabla1[[#This Row],[FECHA]],'COMPARENDOS TOTALES'!A:D,4,FALSE),0)</f>
        <v>1</v>
      </c>
      <c r="F3387" s="9">
        <f>IFERROR(VLOOKUP(Tabla1[[#This Row],[FECHA]],'COMPARENDOS TOTALES'!A:D,3,FALSE),0)</f>
        <v>566700</v>
      </c>
      <c r="G3387" s="5">
        <f>IFERROR(VLOOKUP(Tabla1[[#This Row],[FECHA]],EXONERACIONES!A:D,4,FALSE),0)</f>
        <v>0</v>
      </c>
      <c r="H3387" s="9">
        <f>IFERROR(VLOOKUP(Tabla1[[#This Row],[FECHA]],EXONERACIONES!A:D,3,FALSE),0)</f>
        <v>0</v>
      </c>
      <c r="I3387" s="5">
        <f>IFERROR(VLOOKUP(Tabla1[[#This Row],[FECHA]],'SIMIT CON RES'!A:D,4,FALSE),0)</f>
        <v>1</v>
      </c>
      <c r="J3387" s="9">
        <f>IFERROR(VLOOKUP(Tabla1[[#This Row],[FECHA]],'SIMIT CON RES'!A:D,3,FALSE),0)</f>
        <v>566700</v>
      </c>
      <c r="K3387">
        <f>IFERROR(VLOOKUP(Tabla1[[#This Row],[FECHA]],'SIMIT SIN RES'!A:D,4,FALSE),0)</f>
        <v>0</v>
      </c>
      <c r="L3387" s="9">
        <f>IFERROR(VLOOKUP(Tabla1[[#This Row],[FECHA]],'SIMIT SIN RES'!A:D,3,FALSE),0)</f>
        <v>0</v>
      </c>
      <c r="M3387" s="5">
        <f>IFERROR(VLOOKUP(Tabla1[[#This Row],[FECHA]],'RECAUDOS DE COMPARENDOS'!A:D,4,FALSE),0)</f>
        <v>0</v>
      </c>
      <c r="N3387" s="9">
        <f>IFERROR(VLOOKUP(Tabla1[[#This Row],[FECHA]],'RECAUDOS DE COMPARENDOS'!A:D,3,FALSE),0)</f>
        <v>0</v>
      </c>
      <c r="O3387" s="5">
        <f>IFERROR(VLOOKUP(Tabla1[[#This Row],[FECHA]],'RECAUDOS DE RESOLUCIONES'!A:D,4,FALSE),0)</f>
        <v>0</v>
      </c>
      <c r="P3387" s="9">
        <f>IFERROR(VLOOKUP(Tabla1[[#This Row],[FECHA]],'RECAUDOS DE RESOLUCIONES'!A:D,3,FALSE),0)</f>
        <v>0</v>
      </c>
      <c r="Q338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38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387" s="11">
        <f>IFERROR(VLOOKUP(Tabla1[[#This Row],[FECHA]],'RECAUDOS LOCALES'!A:D,4,FALSE),0)</f>
        <v>1</v>
      </c>
      <c r="T3387" s="9">
        <f>IFERROR(VLOOKUP(Tabla1[[#This Row],[FECHA]],'RECAUDOS LOCALES'!A:D,3,FALSE),0)</f>
        <v>216850</v>
      </c>
      <c r="U3387" s="11">
        <f>IFERROR(VLOOKUP(Tabla1[[#This Row],[FECHA]],'RECAUDOS EXTERNOS'!A:D,4,FALSE),0)</f>
        <v>4</v>
      </c>
      <c r="V3387" s="9">
        <f>IFERROR(VLOOKUP(Tabla1[[#This Row],[FECHA]],'RECAUDOS EXTERNOS'!A:D,3,FALSE),0)</f>
        <v>886342</v>
      </c>
    </row>
    <row r="3388" spans="1:22" x14ac:dyDescent="0.25">
      <c r="A3388" s="1">
        <v>40947</v>
      </c>
      <c r="B3388" s="3" t="s">
        <v>3</v>
      </c>
      <c r="C3388" s="2">
        <v>40940</v>
      </c>
      <c r="D3388" s="5">
        <f>YEAR(Tabla1[[#This Row],[FECHA]])</f>
        <v>2012</v>
      </c>
      <c r="E3388" s="5">
        <f>IFERROR(VLOOKUP(Tabla1[[#This Row],[FECHA]],'COMPARENDOS TOTALES'!A:D,4,FALSE),0)</f>
        <v>7</v>
      </c>
      <c r="F3388" s="9">
        <f>IFERROR(VLOOKUP(Tabla1[[#This Row],[FECHA]],'COMPARENDOS TOTALES'!A:D,3,FALSE),0)</f>
        <v>2550150</v>
      </c>
      <c r="G3388" s="5">
        <f>IFERROR(VLOOKUP(Tabla1[[#This Row],[FECHA]],EXONERACIONES!A:D,4,FALSE),0)</f>
        <v>0</v>
      </c>
      <c r="H3388" s="9">
        <f>IFERROR(VLOOKUP(Tabla1[[#This Row],[FECHA]],EXONERACIONES!A:D,3,FALSE),0)</f>
        <v>0</v>
      </c>
      <c r="I3388" s="5">
        <f>IFERROR(VLOOKUP(Tabla1[[#This Row],[FECHA]],'SIMIT CON RES'!A:D,4,FALSE),0)</f>
        <v>4</v>
      </c>
      <c r="J3388" s="9">
        <f>IFERROR(VLOOKUP(Tabla1[[#This Row],[FECHA]],'SIMIT CON RES'!A:D,3,FALSE),0)</f>
        <v>1700100</v>
      </c>
      <c r="K3388">
        <f>IFERROR(VLOOKUP(Tabla1[[#This Row],[FECHA]],'SIMIT SIN RES'!A:D,4,FALSE),0)</f>
        <v>0</v>
      </c>
      <c r="L3388" s="9">
        <f>IFERROR(VLOOKUP(Tabla1[[#This Row],[FECHA]],'SIMIT SIN RES'!A:D,3,FALSE),0)</f>
        <v>0</v>
      </c>
      <c r="M3388" s="5">
        <f>IFERROR(VLOOKUP(Tabla1[[#This Row],[FECHA]],'RECAUDOS DE COMPARENDOS'!A:D,4,FALSE),0)</f>
        <v>1</v>
      </c>
      <c r="N3388" s="9">
        <f>IFERROR(VLOOKUP(Tabla1[[#This Row],[FECHA]],'RECAUDOS DE COMPARENDOS'!A:D,3,FALSE),0)</f>
        <v>283350</v>
      </c>
      <c r="O3388" s="5">
        <f>IFERROR(VLOOKUP(Tabla1[[#This Row],[FECHA]],'RECAUDOS DE RESOLUCIONES'!A:D,4,FALSE),0)</f>
        <v>0</v>
      </c>
      <c r="P3388" s="9">
        <f>IFERROR(VLOOKUP(Tabla1[[#This Row],[FECHA]],'RECAUDOS DE RESOLUCIONES'!A:D,3,FALSE),0)</f>
        <v>0</v>
      </c>
      <c r="Q338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3388" s="9">
        <f>Tabla1[V. COMPARENDOS]-(Tabla1[V. EXONERACIONES]+Tabla1[[#This Row],[V. SIMIT CON RESOLUCION]]+Tabla1[[#This Row],[V. SIMIT SIN RESOLUCION]]+Tabla1[[#This Row],[V. RECAUDOS COMPARENDOS]]+Tabla1[[#This Row],[V. RECAUDOS RESOLUCIONES]])</f>
        <v>566700</v>
      </c>
      <c r="S3388" s="11">
        <f>IFERROR(VLOOKUP(Tabla1[[#This Row],[FECHA]],'RECAUDOS LOCALES'!A:D,4,FALSE),0)</f>
        <v>0</v>
      </c>
      <c r="T3388" s="9">
        <f>IFERROR(VLOOKUP(Tabla1[[#This Row],[FECHA]],'RECAUDOS LOCALES'!A:D,3,FALSE),0)</f>
        <v>0</v>
      </c>
      <c r="U3388" s="11">
        <f>IFERROR(VLOOKUP(Tabla1[[#This Row],[FECHA]],'RECAUDOS EXTERNOS'!A:D,4,FALSE),0)</f>
        <v>6</v>
      </c>
      <c r="V3388" s="9">
        <f>IFERROR(VLOOKUP(Tabla1[[#This Row],[FECHA]],'RECAUDOS EXTERNOS'!A:D,3,FALSE),0)</f>
        <v>1661457</v>
      </c>
    </row>
    <row r="3389" spans="1:22" x14ac:dyDescent="0.25">
      <c r="A3389" s="1">
        <v>40948</v>
      </c>
      <c r="B3389" s="3" t="s">
        <v>6</v>
      </c>
      <c r="C3389" s="2">
        <v>40940</v>
      </c>
      <c r="D3389" s="5">
        <f>YEAR(Tabla1[[#This Row],[FECHA]])</f>
        <v>2012</v>
      </c>
      <c r="E3389" s="5">
        <f>IFERROR(VLOOKUP(Tabla1[[#This Row],[FECHA]],'COMPARENDOS TOTALES'!A:D,4,FALSE),0)</f>
        <v>3</v>
      </c>
      <c r="F3389" s="9">
        <f>IFERROR(VLOOKUP(Tabla1[[#This Row],[FECHA]],'COMPARENDOS TOTALES'!A:D,3,FALSE),0)</f>
        <v>453360</v>
      </c>
      <c r="G3389" s="5">
        <f>IFERROR(VLOOKUP(Tabla1[[#This Row],[FECHA]],EXONERACIONES!A:D,4,FALSE),0)</f>
        <v>0</v>
      </c>
      <c r="H3389" s="9">
        <f>IFERROR(VLOOKUP(Tabla1[[#This Row],[FECHA]],EXONERACIONES!A:D,3,FALSE),0)</f>
        <v>0</v>
      </c>
      <c r="I3389" s="5">
        <f>IFERROR(VLOOKUP(Tabla1[[#This Row],[FECHA]],'SIMIT CON RES'!A:D,4,FALSE),0)</f>
        <v>1</v>
      </c>
      <c r="J3389" s="9">
        <f>IFERROR(VLOOKUP(Tabla1[[#This Row],[FECHA]],'SIMIT CON RES'!A:D,3,FALSE),0)</f>
        <v>151120</v>
      </c>
      <c r="K3389">
        <f>IFERROR(VLOOKUP(Tabla1[[#This Row],[FECHA]],'SIMIT SIN RES'!A:D,4,FALSE),0)</f>
        <v>0</v>
      </c>
      <c r="L3389" s="9">
        <f>IFERROR(VLOOKUP(Tabla1[[#This Row],[FECHA]],'SIMIT SIN RES'!A:D,3,FALSE),0)</f>
        <v>0</v>
      </c>
      <c r="M3389" s="5">
        <f>IFERROR(VLOOKUP(Tabla1[[#This Row],[FECHA]],'RECAUDOS DE COMPARENDOS'!A:D,4,FALSE),0)</f>
        <v>0</v>
      </c>
      <c r="N3389" s="9">
        <f>IFERROR(VLOOKUP(Tabla1[[#This Row],[FECHA]],'RECAUDOS DE COMPARENDOS'!A:D,3,FALSE),0)</f>
        <v>0</v>
      </c>
      <c r="O3389" s="5">
        <f>IFERROR(VLOOKUP(Tabla1[[#This Row],[FECHA]],'RECAUDOS DE RESOLUCIONES'!A:D,4,FALSE),0)</f>
        <v>0</v>
      </c>
      <c r="P3389" s="9">
        <f>IFERROR(VLOOKUP(Tabla1[[#This Row],[FECHA]],'RECAUDOS DE RESOLUCIONES'!A:D,3,FALSE),0)</f>
        <v>0</v>
      </c>
      <c r="Q338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3389" s="9">
        <f>Tabla1[V. COMPARENDOS]-(Tabla1[V. EXONERACIONES]+Tabla1[[#This Row],[V. SIMIT CON RESOLUCION]]+Tabla1[[#This Row],[V. SIMIT SIN RESOLUCION]]+Tabla1[[#This Row],[V. RECAUDOS COMPARENDOS]]+Tabla1[[#This Row],[V. RECAUDOS RESOLUCIONES]])</f>
        <v>302240</v>
      </c>
      <c r="S3389" s="11">
        <f>IFERROR(VLOOKUP(Tabla1[[#This Row],[FECHA]],'RECAUDOS LOCALES'!A:D,4,FALSE),0)</f>
        <v>0</v>
      </c>
      <c r="T3389" s="9">
        <f>IFERROR(VLOOKUP(Tabla1[[#This Row],[FECHA]],'RECAUDOS LOCALES'!A:D,3,FALSE),0)</f>
        <v>0</v>
      </c>
      <c r="U3389" s="11">
        <f>IFERROR(VLOOKUP(Tabla1[[#This Row],[FECHA]],'RECAUDOS EXTERNOS'!A:D,4,FALSE),0)</f>
        <v>9</v>
      </c>
      <c r="V3389" s="9">
        <f>IFERROR(VLOOKUP(Tabla1[[#This Row],[FECHA]],'RECAUDOS EXTERNOS'!A:D,3,FALSE),0)</f>
        <v>1941932</v>
      </c>
    </row>
    <row r="3390" spans="1:22" x14ac:dyDescent="0.25">
      <c r="A3390" s="1">
        <v>40949</v>
      </c>
      <c r="B3390" s="3" t="s">
        <v>0</v>
      </c>
      <c r="C3390" s="2">
        <v>40940</v>
      </c>
      <c r="D3390" s="5">
        <f>YEAR(Tabla1[[#This Row],[FECHA]])</f>
        <v>2012</v>
      </c>
      <c r="E3390" s="5">
        <f>IFERROR(VLOOKUP(Tabla1[[#This Row],[FECHA]],'COMPARENDOS TOTALES'!A:D,4,FALSE),0)</f>
        <v>0</v>
      </c>
      <c r="F3390" s="9">
        <f>IFERROR(VLOOKUP(Tabla1[[#This Row],[FECHA]],'COMPARENDOS TOTALES'!A:D,3,FALSE),0)</f>
        <v>0</v>
      </c>
      <c r="G3390" s="5">
        <f>IFERROR(VLOOKUP(Tabla1[[#This Row],[FECHA]],EXONERACIONES!A:D,4,FALSE),0)</f>
        <v>0</v>
      </c>
      <c r="H3390" s="9">
        <f>IFERROR(VLOOKUP(Tabla1[[#This Row],[FECHA]],EXONERACIONES!A:D,3,FALSE),0)</f>
        <v>0</v>
      </c>
      <c r="I3390" s="5">
        <f>IFERROR(VLOOKUP(Tabla1[[#This Row],[FECHA]],'SIMIT CON RES'!A:D,4,FALSE),0)</f>
        <v>0</v>
      </c>
      <c r="J3390" s="9">
        <f>IFERROR(VLOOKUP(Tabla1[[#This Row],[FECHA]],'SIMIT CON RES'!A:D,3,FALSE),0)</f>
        <v>0</v>
      </c>
      <c r="K3390">
        <f>IFERROR(VLOOKUP(Tabla1[[#This Row],[FECHA]],'SIMIT SIN RES'!A:D,4,FALSE),0)</f>
        <v>0</v>
      </c>
      <c r="L3390" s="9">
        <f>IFERROR(VLOOKUP(Tabla1[[#This Row],[FECHA]],'SIMIT SIN RES'!A:D,3,FALSE),0)</f>
        <v>0</v>
      </c>
      <c r="M3390" s="5">
        <f>IFERROR(VLOOKUP(Tabla1[[#This Row],[FECHA]],'RECAUDOS DE COMPARENDOS'!A:D,4,FALSE),0)</f>
        <v>0</v>
      </c>
      <c r="N3390" s="9">
        <f>IFERROR(VLOOKUP(Tabla1[[#This Row],[FECHA]],'RECAUDOS DE COMPARENDOS'!A:D,3,FALSE),0)</f>
        <v>0</v>
      </c>
      <c r="O3390" s="5">
        <f>IFERROR(VLOOKUP(Tabla1[[#This Row],[FECHA]],'RECAUDOS DE RESOLUCIONES'!A:D,4,FALSE),0)</f>
        <v>0</v>
      </c>
      <c r="P3390" s="9">
        <f>IFERROR(VLOOKUP(Tabla1[[#This Row],[FECHA]],'RECAUDOS DE RESOLUCIONES'!A:D,3,FALSE),0)</f>
        <v>0</v>
      </c>
      <c r="Q339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39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390" s="11">
        <f>IFERROR(VLOOKUP(Tabla1[[#This Row],[FECHA]],'RECAUDOS LOCALES'!A:D,4,FALSE),0)</f>
        <v>0</v>
      </c>
      <c r="T3390" s="9">
        <f>IFERROR(VLOOKUP(Tabla1[[#This Row],[FECHA]],'RECAUDOS LOCALES'!A:D,3,FALSE),0)</f>
        <v>0</v>
      </c>
      <c r="U3390" s="11">
        <f>IFERROR(VLOOKUP(Tabla1[[#This Row],[FECHA]],'RECAUDOS EXTERNOS'!A:D,4,FALSE),0)</f>
        <v>2</v>
      </c>
      <c r="V3390" s="9">
        <f>IFERROR(VLOOKUP(Tabla1[[#This Row],[FECHA]],'RECAUDOS EXTERNOS'!A:D,3,FALSE),0)</f>
        <v>243051</v>
      </c>
    </row>
    <row r="3391" spans="1:22" x14ac:dyDescent="0.25">
      <c r="A3391" s="1">
        <v>40950</v>
      </c>
      <c r="B3391" s="3" t="s">
        <v>5</v>
      </c>
      <c r="C3391" s="2">
        <v>40940</v>
      </c>
      <c r="D3391" s="5">
        <f>YEAR(Tabla1[[#This Row],[FECHA]])</f>
        <v>2012</v>
      </c>
      <c r="E3391" s="5">
        <f>IFERROR(VLOOKUP(Tabla1[[#This Row],[FECHA]],'COMPARENDOS TOTALES'!A:D,4,FALSE),0)</f>
        <v>5</v>
      </c>
      <c r="F3391" s="9">
        <f>IFERROR(VLOOKUP(Tabla1[[#This Row],[FECHA]],'COMPARENDOS TOTALES'!A:D,3,FALSE),0)</f>
        <v>2266800</v>
      </c>
      <c r="G3391" s="5">
        <f>IFERROR(VLOOKUP(Tabla1[[#This Row],[FECHA]],EXONERACIONES!A:D,4,FALSE),0)</f>
        <v>0</v>
      </c>
      <c r="H3391" s="9">
        <f>IFERROR(VLOOKUP(Tabla1[[#This Row],[FECHA]],EXONERACIONES!A:D,3,FALSE),0)</f>
        <v>0</v>
      </c>
      <c r="I3391" s="5">
        <f>IFERROR(VLOOKUP(Tabla1[[#This Row],[FECHA]],'SIMIT CON RES'!A:D,4,FALSE),0)</f>
        <v>5</v>
      </c>
      <c r="J3391" s="9">
        <f>IFERROR(VLOOKUP(Tabla1[[#This Row],[FECHA]],'SIMIT CON RES'!A:D,3,FALSE),0)</f>
        <v>2266800</v>
      </c>
      <c r="K3391">
        <f>IFERROR(VLOOKUP(Tabla1[[#This Row],[FECHA]],'SIMIT SIN RES'!A:D,4,FALSE),0)</f>
        <v>0</v>
      </c>
      <c r="L3391" s="9">
        <f>IFERROR(VLOOKUP(Tabla1[[#This Row],[FECHA]],'SIMIT SIN RES'!A:D,3,FALSE),0)</f>
        <v>0</v>
      </c>
      <c r="M3391" s="5">
        <f>IFERROR(VLOOKUP(Tabla1[[#This Row],[FECHA]],'RECAUDOS DE COMPARENDOS'!A:D,4,FALSE),0)</f>
        <v>0</v>
      </c>
      <c r="N3391" s="9">
        <f>IFERROR(VLOOKUP(Tabla1[[#This Row],[FECHA]],'RECAUDOS DE COMPARENDOS'!A:D,3,FALSE),0)</f>
        <v>0</v>
      </c>
      <c r="O3391" s="5">
        <f>IFERROR(VLOOKUP(Tabla1[[#This Row],[FECHA]],'RECAUDOS DE RESOLUCIONES'!A:D,4,FALSE),0)</f>
        <v>0</v>
      </c>
      <c r="P3391" s="9">
        <f>IFERROR(VLOOKUP(Tabla1[[#This Row],[FECHA]],'RECAUDOS DE RESOLUCIONES'!A:D,3,FALSE),0)</f>
        <v>0</v>
      </c>
      <c r="Q339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39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391" s="11">
        <f>IFERROR(VLOOKUP(Tabla1[[#This Row],[FECHA]],'RECAUDOS LOCALES'!A:D,4,FALSE),0)</f>
        <v>0</v>
      </c>
      <c r="T3391" s="9">
        <f>IFERROR(VLOOKUP(Tabla1[[#This Row],[FECHA]],'RECAUDOS LOCALES'!A:D,3,FALSE),0)</f>
        <v>0</v>
      </c>
      <c r="U3391" s="11">
        <f>IFERROR(VLOOKUP(Tabla1[[#This Row],[FECHA]],'RECAUDOS EXTERNOS'!A:D,4,FALSE),0)</f>
        <v>0</v>
      </c>
      <c r="V3391" s="9">
        <f>IFERROR(VLOOKUP(Tabla1[[#This Row],[FECHA]],'RECAUDOS EXTERNOS'!A:D,3,FALSE),0)</f>
        <v>0</v>
      </c>
    </row>
    <row r="3392" spans="1:22" x14ac:dyDescent="0.25">
      <c r="A3392" s="1">
        <v>40951</v>
      </c>
      <c r="B3392" s="3" t="s">
        <v>4</v>
      </c>
      <c r="C3392" s="2">
        <v>40940</v>
      </c>
      <c r="D3392" s="5">
        <f>YEAR(Tabla1[[#This Row],[FECHA]])</f>
        <v>2012</v>
      </c>
      <c r="E3392" s="5">
        <f>IFERROR(VLOOKUP(Tabla1[[#This Row],[FECHA]],'COMPARENDOS TOTALES'!A:D,4,FALSE),0)</f>
        <v>1</v>
      </c>
      <c r="F3392" s="9">
        <f>IFERROR(VLOOKUP(Tabla1[[#This Row],[FECHA]],'COMPARENDOS TOTALES'!A:D,3,FALSE),0)</f>
        <v>566700</v>
      </c>
      <c r="G3392" s="5">
        <f>IFERROR(VLOOKUP(Tabla1[[#This Row],[FECHA]],EXONERACIONES!A:D,4,FALSE),0)</f>
        <v>0</v>
      </c>
      <c r="H3392" s="9">
        <f>IFERROR(VLOOKUP(Tabla1[[#This Row],[FECHA]],EXONERACIONES!A:D,3,FALSE),0)</f>
        <v>0</v>
      </c>
      <c r="I3392" s="5">
        <f>IFERROR(VLOOKUP(Tabla1[[#This Row],[FECHA]],'SIMIT CON RES'!A:D,4,FALSE),0)</f>
        <v>1</v>
      </c>
      <c r="J3392" s="9">
        <f>IFERROR(VLOOKUP(Tabla1[[#This Row],[FECHA]],'SIMIT CON RES'!A:D,3,FALSE),0)</f>
        <v>566700</v>
      </c>
      <c r="K3392">
        <f>IFERROR(VLOOKUP(Tabla1[[#This Row],[FECHA]],'SIMIT SIN RES'!A:D,4,FALSE),0)</f>
        <v>0</v>
      </c>
      <c r="L3392" s="9">
        <f>IFERROR(VLOOKUP(Tabla1[[#This Row],[FECHA]],'SIMIT SIN RES'!A:D,3,FALSE),0)</f>
        <v>0</v>
      </c>
      <c r="M3392" s="5">
        <f>IFERROR(VLOOKUP(Tabla1[[#This Row],[FECHA]],'RECAUDOS DE COMPARENDOS'!A:D,4,FALSE),0)</f>
        <v>0</v>
      </c>
      <c r="N3392" s="9">
        <f>IFERROR(VLOOKUP(Tabla1[[#This Row],[FECHA]],'RECAUDOS DE COMPARENDOS'!A:D,3,FALSE),0)</f>
        <v>0</v>
      </c>
      <c r="O3392" s="5">
        <f>IFERROR(VLOOKUP(Tabla1[[#This Row],[FECHA]],'RECAUDOS DE RESOLUCIONES'!A:D,4,FALSE),0)</f>
        <v>0</v>
      </c>
      <c r="P3392" s="9">
        <f>IFERROR(VLOOKUP(Tabla1[[#This Row],[FECHA]],'RECAUDOS DE RESOLUCIONES'!A:D,3,FALSE),0)</f>
        <v>0</v>
      </c>
      <c r="Q339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39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392" s="11">
        <f>IFERROR(VLOOKUP(Tabla1[[#This Row],[FECHA]],'RECAUDOS LOCALES'!A:D,4,FALSE),0)</f>
        <v>0</v>
      </c>
      <c r="T3392" s="9">
        <f>IFERROR(VLOOKUP(Tabla1[[#This Row],[FECHA]],'RECAUDOS LOCALES'!A:D,3,FALSE),0)</f>
        <v>0</v>
      </c>
      <c r="U3392" s="11">
        <f>IFERROR(VLOOKUP(Tabla1[[#This Row],[FECHA]],'RECAUDOS EXTERNOS'!A:D,4,FALSE),0)</f>
        <v>0</v>
      </c>
      <c r="V3392" s="9">
        <f>IFERROR(VLOOKUP(Tabla1[[#This Row],[FECHA]],'RECAUDOS EXTERNOS'!A:D,3,FALSE),0)</f>
        <v>0</v>
      </c>
    </row>
    <row r="3393" spans="1:22" x14ac:dyDescent="0.25">
      <c r="A3393" s="1">
        <v>40952</v>
      </c>
      <c r="B3393" s="3" t="s">
        <v>1</v>
      </c>
      <c r="C3393" s="2">
        <v>40940</v>
      </c>
      <c r="D3393" s="5">
        <f>YEAR(Tabla1[[#This Row],[FECHA]])</f>
        <v>2012</v>
      </c>
      <c r="E3393" s="5">
        <f>IFERROR(VLOOKUP(Tabla1[[#This Row],[FECHA]],'COMPARENDOS TOTALES'!A:D,4,FALSE),0)</f>
        <v>1</v>
      </c>
      <c r="F3393" s="9">
        <f>IFERROR(VLOOKUP(Tabla1[[#This Row],[FECHA]],'COMPARENDOS TOTALES'!A:D,3,FALSE),0)</f>
        <v>566700</v>
      </c>
      <c r="G3393" s="5">
        <f>IFERROR(VLOOKUP(Tabla1[[#This Row],[FECHA]],EXONERACIONES!A:D,4,FALSE),0)</f>
        <v>0</v>
      </c>
      <c r="H3393" s="9">
        <f>IFERROR(VLOOKUP(Tabla1[[#This Row],[FECHA]],EXONERACIONES!A:D,3,FALSE),0)</f>
        <v>0</v>
      </c>
      <c r="I3393" s="5">
        <f>IFERROR(VLOOKUP(Tabla1[[#This Row],[FECHA]],'SIMIT CON RES'!A:D,4,FALSE),0)</f>
        <v>1</v>
      </c>
      <c r="J3393" s="9">
        <f>IFERROR(VLOOKUP(Tabla1[[#This Row],[FECHA]],'SIMIT CON RES'!A:D,3,FALSE),0)</f>
        <v>566700</v>
      </c>
      <c r="K3393">
        <f>IFERROR(VLOOKUP(Tabla1[[#This Row],[FECHA]],'SIMIT SIN RES'!A:D,4,FALSE),0)</f>
        <v>0</v>
      </c>
      <c r="L3393" s="9">
        <f>IFERROR(VLOOKUP(Tabla1[[#This Row],[FECHA]],'SIMIT SIN RES'!A:D,3,FALSE),0)</f>
        <v>0</v>
      </c>
      <c r="M3393" s="5">
        <f>IFERROR(VLOOKUP(Tabla1[[#This Row],[FECHA]],'RECAUDOS DE COMPARENDOS'!A:D,4,FALSE),0)</f>
        <v>0</v>
      </c>
      <c r="N3393" s="9">
        <f>IFERROR(VLOOKUP(Tabla1[[#This Row],[FECHA]],'RECAUDOS DE COMPARENDOS'!A:D,3,FALSE),0)</f>
        <v>0</v>
      </c>
      <c r="O3393" s="5">
        <f>IFERROR(VLOOKUP(Tabla1[[#This Row],[FECHA]],'RECAUDOS DE RESOLUCIONES'!A:D,4,FALSE),0)</f>
        <v>0</v>
      </c>
      <c r="P3393" s="9">
        <f>IFERROR(VLOOKUP(Tabla1[[#This Row],[FECHA]],'RECAUDOS DE RESOLUCIONES'!A:D,3,FALSE),0)</f>
        <v>0</v>
      </c>
      <c r="Q339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39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393" s="11">
        <f>IFERROR(VLOOKUP(Tabla1[[#This Row],[FECHA]],'RECAUDOS LOCALES'!A:D,4,FALSE),0)</f>
        <v>3</v>
      </c>
      <c r="T3393" s="9">
        <f>IFERROR(VLOOKUP(Tabla1[[#This Row],[FECHA]],'RECAUDOS LOCALES'!A:D,3,FALSE),0)</f>
        <v>621125</v>
      </c>
      <c r="U3393" s="11">
        <f>IFERROR(VLOOKUP(Tabla1[[#This Row],[FECHA]],'RECAUDOS EXTERNOS'!A:D,4,FALSE),0)</f>
        <v>4</v>
      </c>
      <c r="V3393" s="9">
        <f>IFERROR(VLOOKUP(Tabla1[[#This Row],[FECHA]],'RECAUDOS EXTERNOS'!A:D,3,FALSE),0)</f>
        <v>846792</v>
      </c>
    </row>
    <row r="3394" spans="1:22" x14ac:dyDescent="0.25">
      <c r="A3394" s="1">
        <v>40953</v>
      </c>
      <c r="B3394" s="3" t="s">
        <v>2</v>
      </c>
      <c r="C3394" s="2">
        <v>40940</v>
      </c>
      <c r="D3394" s="5">
        <f>YEAR(Tabla1[[#This Row],[FECHA]])</f>
        <v>2012</v>
      </c>
      <c r="E3394" s="5">
        <f>IFERROR(VLOOKUP(Tabla1[[#This Row],[FECHA]],'COMPARENDOS TOTALES'!A:D,4,FALSE),0)</f>
        <v>2</v>
      </c>
      <c r="F3394" s="9">
        <f>IFERROR(VLOOKUP(Tabla1[[#This Row],[FECHA]],'COMPARENDOS TOTALES'!A:D,3,FALSE),0)</f>
        <v>566700</v>
      </c>
      <c r="G3394" s="5">
        <f>IFERROR(VLOOKUP(Tabla1[[#This Row],[FECHA]],EXONERACIONES!A:D,4,FALSE),0)</f>
        <v>1</v>
      </c>
      <c r="H3394" s="9">
        <f>IFERROR(VLOOKUP(Tabla1[[#This Row],[FECHA]],EXONERACIONES!A:D,3,FALSE),0)</f>
        <v>283350</v>
      </c>
      <c r="I3394" s="5">
        <f>IFERROR(VLOOKUP(Tabla1[[#This Row],[FECHA]],'SIMIT CON RES'!A:D,4,FALSE),0)</f>
        <v>1</v>
      </c>
      <c r="J3394" s="9">
        <f>IFERROR(VLOOKUP(Tabla1[[#This Row],[FECHA]],'SIMIT CON RES'!A:D,3,FALSE),0)</f>
        <v>283350</v>
      </c>
      <c r="K3394">
        <f>IFERROR(VLOOKUP(Tabla1[[#This Row],[FECHA]],'SIMIT SIN RES'!A:D,4,FALSE),0)</f>
        <v>0</v>
      </c>
      <c r="L3394" s="9">
        <f>IFERROR(VLOOKUP(Tabla1[[#This Row],[FECHA]],'SIMIT SIN RES'!A:D,3,FALSE),0)</f>
        <v>0</v>
      </c>
      <c r="M3394" s="5">
        <f>IFERROR(VLOOKUP(Tabla1[[#This Row],[FECHA]],'RECAUDOS DE COMPARENDOS'!A:D,4,FALSE),0)</f>
        <v>0</v>
      </c>
      <c r="N3394" s="9">
        <f>IFERROR(VLOOKUP(Tabla1[[#This Row],[FECHA]],'RECAUDOS DE COMPARENDOS'!A:D,3,FALSE),0)</f>
        <v>0</v>
      </c>
      <c r="O3394" s="5">
        <f>IFERROR(VLOOKUP(Tabla1[[#This Row],[FECHA]],'RECAUDOS DE RESOLUCIONES'!A:D,4,FALSE),0)</f>
        <v>1</v>
      </c>
      <c r="P3394" s="9">
        <f>IFERROR(VLOOKUP(Tabla1[[#This Row],[FECHA]],'RECAUDOS DE RESOLUCIONES'!A:D,3,FALSE),0)</f>
        <v>283350</v>
      </c>
      <c r="Q339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-1</v>
      </c>
      <c r="R3394" s="9">
        <f>Tabla1[V. COMPARENDOS]-(Tabla1[V. EXONERACIONES]+Tabla1[[#This Row],[V. SIMIT CON RESOLUCION]]+Tabla1[[#This Row],[V. SIMIT SIN RESOLUCION]]+Tabla1[[#This Row],[V. RECAUDOS COMPARENDOS]]+Tabla1[[#This Row],[V. RECAUDOS RESOLUCIONES]])</f>
        <v>-283350</v>
      </c>
      <c r="S3394" s="11">
        <f>IFERROR(VLOOKUP(Tabla1[[#This Row],[FECHA]],'RECAUDOS LOCALES'!A:D,4,FALSE),0)</f>
        <v>0</v>
      </c>
      <c r="T3394" s="9">
        <f>IFERROR(VLOOKUP(Tabla1[[#This Row],[FECHA]],'RECAUDOS LOCALES'!A:D,3,FALSE),0)</f>
        <v>0</v>
      </c>
      <c r="U3394" s="11">
        <f>IFERROR(VLOOKUP(Tabla1[[#This Row],[FECHA]],'RECAUDOS EXTERNOS'!A:D,4,FALSE),0)</f>
        <v>6</v>
      </c>
      <c r="V3394" s="9">
        <f>IFERROR(VLOOKUP(Tabla1[[#This Row],[FECHA]],'RECAUDOS EXTERNOS'!A:D,3,FALSE),0)</f>
        <v>697105</v>
      </c>
    </row>
    <row r="3395" spans="1:22" x14ac:dyDescent="0.25">
      <c r="A3395" s="1">
        <v>40954</v>
      </c>
      <c r="B3395" s="3" t="s">
        <v>3</v>
      </c>
      <c r="C3395" s="2">
        <v>40940</v>
      </c>
      <c r="D3395" s="5">
        <f>YEAR(Tabla1[[#This Row],[FECHA]])</f>
        <v>2012</v>
      </c>
      <c r="E3395" s="5">
        <f>IFERROR(VLOOKUP(Tabla1[[#This Row],[FECHA]],'COMPARENDOS TOTALES'!A:D,4,FALSE),0)</f>
        <v>1</v>
      </c>
      <c r="F3395" s="9">
        <f>IFERROR(VLOOKUP(Tabla1[[#This Row],[FECHA]],'COMPARENDOS TOTALES'!A:D,3,FALSE),0)</f>
        <v>566700</v>
      </c>
      <c r="G3395" s="5">
        <f>IFERROR(VLOOKUP(Tabla1[[#This Row],[FECHA]],EXONERACIONES!A:D,4,FALSE),0)</f>
        <v>0</v>
      </c>
      <c r="H3395" s="9">
        <f>IFERROR(VLOOKUP(Tabla1[[#This Row],[FECHA]],EXONERACIONES!A:D,3,FALSE),0)</f>
        <v>0</v>
      </c>
      <c r="I3395" s="5">
        <f>IFERROR(VLOOKUP(Tabla1[[#This Row],[FECHA]],'SIMIT CON RES'!A:D,4,FALSE),0)</f>
        <v>1</v>
      </c>
      <c r="J3395" s="9">
        <f>IFERROR(VLOOKUP(Tabla1[[#This Row],[FECHA]],'SIMIT CON RES'!A:D,3,FALSE),0)</f>
        <v>566700</v>
      </c>
      <c r="K3395">
        <f>IFERROR(VLOOKUP(Tabla1[[#This Row],[FECHA]],'SIMIT SIN RES'!A:D,4,FALSE),0)</f>
        <v>0</v>
      </c>
      <c r="L3395" s="9">
        <f>IFERROR(VLOOKUP(Tabla1[[#This Row],[FECHA]],'SIMIT SIN RES'!A:D,3,FALSE),0)</f>
        <v>0</v>
      </c>
      <c r="M3395" s="5">
        <f>IFERROR(VLOOKUP(Tabla1[[#This Row],[FECHA]],'RECAUDOS DE COMPARENDOS'!A:D,4,FALSE),0)</f>
        <v>0</v>
      </c>
      <c r="N3395" s="9">
        <f>IFERROR(VLOOKUP(Tabla1[[#This Row],[FECHA]],'RECAUDOS DE COMPARENDOS'!A:D,3,FALSE),0)</f>
        <v>0</v>
      </c>
      <c r="O3395" s="5">
        <f>IFERROR(VLOOKUP(Tabla1[[#This Row],[FECHA]],'RECAUDOS DE RESOLUCIONES'!A:D,4,FALSE),0)</f>
        <v>0</v>
      </c>
      <c r="P3395" s="9">
        <f>IFERROR(VLOOKUP(Tabla1[[#This Row],[FECHA]],'RECAUDOS DE RESOLUCIONES'!A:D,3,FALSE),0)</f>
        <v>0</v>
      </c>
      <c r="Q339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39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395" s="11">
        <f>IFERROR(VLOOKUP(Tabla1[[#This Row],[FECHA]],'RECAUDOS LOCALES'!A:D,4,FALSE),0)</f>
        <v>1</v>
      </c>
      <c r="T3395" s="9">
        <f>IFERROR(VLOOKUP(Tabla1[[#This Row],[FECHA]],'RECAUDOS LOCALES'!A:D,3,FALSE),0)</f>
        <v>141675</v>
      </c>
      <c r="U3395" s="11">
        <f>IFERROR(VLOOKUP(Tabla1[[#This Row],[FECHA]],'RECAUDOS EXTERNOS'!A:D,4,FALSE),0)</f>
        <v>2</v>
      </c>
      <c r="V3395" s="9">
        <f>IFERROR(VLOOKUP(Tabla1[[#This Row],[FECHA]],'RECAUDOS EXTERNOS'!A:D,3,FALSE),0)</f>
        <v>417527</v>
      </c>
    </row>
    <row r="3396" spans="1:22" x14ac:dyDescent="0.25">
      <c r="A3396" s="1">
        <v>40955</v>
      </c>
      <c r="B3396" s="3" t="s">
        <v>6</v>
      </c>
      <c r="C3396" s="2">
        <v>40940</v>
      </c>
      <c r="D3396" s="5">
        <f>YEAR(Tabla1[[#This Row],[FECHA]])</f>
        <v>2012</v>
      </c>
      <c r="E3396" s="5">
        <f>IFERROR(VLOOKUP(Tabla1[[#This Row],[FECHA]],'COMPARENDOS TOTALES'!A:D,4,FALSE),0)</f>
        <v>0</v>
      </c>
      <c r="F3396" s="9">
        <f>IFERROR(VLOOKUP(Tabla1[[#This Row],[FECHA]],'COMPARENDOS TOTALES'!A:D,3,FALSE),0)</f>
        <v>0</v>
      </c>
      <c r="G3396" s="5">
        <f>IFERROR(VLOOKUP(Tabla1[[#This Row],[FECHA]],EXONERACIONES!A:D,4,FALSE),0)</f>
        <v>0</v>
      </c>
      <c r="H3396" s="9">
        <f>IFERROR(VLOOKUP(Tabla1[[#This Row],[FECHA]],EXONERACIONES!A:D,3,FALSE),0)</f>
        <v>0</v>
      </c>
      <c r="I3396" s="5">
        <f>IFERROR(VLOOKUP(Tabla1[[#This Row],[FECHA]],'SIMIT CON RES'!A:D,4,FALSE),0)</f>
        <v>0</v>
      </c>
      <c r="J3396" s="9">
        <f>IFERROR(VLOOKUP(Tabla1[[#This Row],[FECHA]],'SIMIT CON RES'!A:D,3,FALSE),0)</f>
        <v>0</v>
      </c>
      <c r="K3396">
        <f>IFERROR(VLOOKUP(Tabla1[[#This Row],[FECHA]],'SIMIT SIN RES'!A:D,4,FALSE),0)</f>
        <v>0</v>
      </c>
      <c r="L3396" s="9">
        <f>IFERROR(VLOOKUP(Tabla1[[#This Row],[FECHA]],'SIMIT SIN RES'!A:D,3,FALSE),0)</f>
        <v>0</v>
      </c>
      <c r="M3396" s="5">
        <f>IFERROR(VLOOKUP(Tabla1[[#This Row],[FECHA]],'RECAUDOS DE COMPARENDOS'!A:D,4,FALSE),0)</f>
        <v>0</v>
      </c>
      <c r="N3396" s="9">
        <f>IFERROR(VLOOKUP(Tabla1[[#This Row],[FECHA]],'RECAUDOS DE COMPARENDOS'!A:D,3,FALSE),0)</f>
        <v>0</v>
      </c>
      <c r="O3396" s="5">
        <f>IFERROR(VLOOKUP(Tabla1[[#This Row],[FECHA]],'RECAUDOS DE RESOLUCIONES'!A:D,4,FALSE),0)</f>
        <v>0</v>
      </c>
      <c r="P3396" s="9">
        <f>IFERROR(VLOOKUP(Tabla1[[#This Row],[FECHA]],'RECAUDOS DE RESOLUCIONES'!A:D,3,FALSE),0)</f>
        <v>0</v>
      </c>
      <c r="Q339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39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396" s="11">
        <f>IFERROR(VLOOKUP(Tabla1[[#This Row],[FECHA]],'RECAUDOS LOCALES'!A:D,4,FALSE),0)</f>
        <v>1</v>
      </c>
      <c r="T3396" s="9">
        <f>IFERROR(VLOOKUP(Tabla1[[#This Row],[FECHA]],'RECAUDOS LOCALES'!A:D,3,FALSE),0)</f>
        <v>216850</v>
      </c>
      <c r="U3396" s="11">
        <f>IFERROR(VLOOKUP(Tabla1[[#This Row],[FECHA]],'RECAUDOS EXTERNOS'!A:D,4,FALSE),0)</f>
        <v>6</v>
      </c>
      <c r="V3396" s="9">
        <f>IFERROR(VLOOKUP(Tabla1[[#This Row],[FECHA]],'RECAUDOS EXTERNOS'!A:D,3,FALSE),0)</f>
        <v>1275333</v>
      </c>
    </row>
    <row r="3397" spans="1:22" x14ac:dyDescent="0.25">
      <c r="A3397" s="1">
        <v>40956</v>
      </c>
      <c r="B3397" s="3" t="s">
        <v>0</v>
      </c>
      <c r="C3397" s="2">
        <v>40940</v>
      </c>
      <c r="D3397" s="5">
        <f>YEAR(Tabla1[[#This Row],[FECHA]])</f>
        <v>2012</v>
      </c>
      <c r="E3397" s="5">
        <f>IFERROR(VLOOKUP(Tabla1[[#This Row],[FECHA]],'COMPARENDOS TOTALES'!A:D,4,FALSE),0)</f>
        <v>8</v>
      </c>
      <c r="F3397" s="9">
        <f>IFERROR(VLOOKUP(Tabla1[[#This Row],[FECHA]],'COMPARENDOS TOTALES'!A:D,3,FALSE),0)</f>
        <v>2107416</v>
      </c>
      <c r="G3397" s="5">
        <f>IFERROR(VLOOKUP(Tabla1[[#This Row],[FECHA]],EXONERACIONES!A:D,4,FALSE),0)</f>
        <v>0</v>
      </c>
      <c r="H3397" s="9">
        <f>IFERROR(VLOOKUP(Tabla1[[#This Row],[FECHA]],EXONERACIONES!A:D,3,FALSE),0)</f>
        <v>0</v>
      </c>
      <c r="I3397" s="5">
        <f>IFERROR(VLOOKUP(Tabla1[[#This Row],[FECHA]],'SIMIT CON RES'!A:D,4,FALSE),0)</f>
        <v>2</v>
      </c>
      <c r="J3397" s="9">
        <f>IFERROR(VLOOKUP(Tabla1[[#This Row],[FECHA]],'SIMIT CON RES'!A:D,3,FALSE),0)</f>
        <v>566700</v>
      </c>
      <c r="K3397">
        <f>IFERROR(VLOOKUP(Tabla1[[#This Row],[FECHA]],'SIMIT SIN RES'!A:D,4,FALSE),0)</f>
        <v>0</v>
      </c>
      <c r="L3397" s="9">
        <f>IFERROR(VLOOKUP(Tabla1[[#This Row],[FECHA]],'SIMIT SIN RES'!A:D,3,FALSE),0)</f>
        <v>0</v>
      </c>
      <c r="M3397" s="5">
        <f>IFERROR(VLOOKUP(Tabla1[[#This Row],[FECHA]],'RECAUDOS DE COMPARENDOS'!A:D,4,FALSE),0)</f>
        <v>0</v>
      </c>
      <c r="N3397" s="9">
        <f>IFERROR(VLOOKUP(Tabla1[[#This Row],[FECHA]],'RECAUDOS DE COMPARENDOS'!A:D,3,FALSE),0)</f>
        <v>0</v>
      </c>
      <c r="O3397" s="5">
        <f>IFERROR(VLOOKUP(Tabla1[[#This Row],[FECHA]],'RECAUDOS DE RESOLUCIONES'!A:D,4,FALSE),0)</f>
        <v>0</v>
      </c>
      <c r="P3397" s="9">
        <f>IFERROR(VLOOKUP(Tabla1[[#This Row],[FECHA]],'RECAUDOS DE RESOLUCIONES'!A:D,3,FALSE),0)</f>
        <v>0</v>
      </c>
      <c r="Q339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3397" s="9">
        <f>Tabla1[V. COMPARENDOS]-(Tabla1[V. EXONERACIONES]+Tabla1[[#This Row],[V. SIMIT CON RESOLUCION]]+Tabla1[[#This Row],[V. SIMIT SIN RESOLUCION]]+Tabla1[[#This Row],[V. RECAUDOS COMPARENDOS]]+Tabla1[[#This Row],[V. RECAUDOS RESOLUCIONES]])</f>
        <v>1540716</v>
      </c>
      <c r="S3397" s="11">
        <f>IFERROR(VLOOKUP(Tabla1[[#This Row],[FECHA]],'RECAUDOS LOCALES'!A:D,4,FALSE),0)</f>
        <v>0</v>
      </c>
      <c r="T3397" s="9">
        <f>IFERROR(VLOOKUP(Tabla1[[#This Row],[FECHA]],'RECAUDOS LOCALES'!A:D,3,FALSE),0)</f>
        <v>0</v>
      </c>
      <c r="U3397" s="11">
        <f>IFERROR(VLOOKUP(Tabla1[[#This Row],[FECHA]],'RECAUDOS EXTERNOS'!A:D,4,FALSE),0)</f>
        <v>4</v>
      </c>
      <c r="V3397" s="9">
        <f>IFERROR(VLOOKUP(Tabla1[[#This Row],[FECHA]],'RECAUDOS EXTERNOS'!A:D,3,FALSE),0)</f>
        <v>796015</v>
      </c>
    </row>
    <row r="3398" spans="1:22" x14ac:dyDescent="0.25">
      <c r="A3398" s="1">
        <v>40957</v>
      </c>
      <c r="B3398" s="3" t="s">
        <v>5</v>
      </c>
      <c r="C3398" s="2">
        <v>40940</v>
      </c>
      <c r="D3398" s="5">
        <f>YEAR(Tabla1[[#This Row],[FECHA]])</f>
        <v>2012</v>
      </c>
      <c r="E3398" s="5">
        <f>IFERROR(VLOOKUP(Tabla1[[#This Row],[FECHA]],'COMPARENDOS TOTALES'!A:D,4,FALSE),0)</f>
        <v>5</v>
      </c>
      <c r="F3398" s="9">
        <f>IFERROR(VLOOKUP(Tabla1[[#This Row],[FECHA]],'COMPARENDOS TOTALES'!A:D,3,FALSE),0)</f>
        <v>1416750</v>
      </c>
      <c r="G3398" s="5">
        <f>IFERROR(VLOOKUP(Tabla1[[#This Row],[FECHA]],EXONERACIONES!A:D,4,FALSE),0)</f>
        <v>0</v>
      </c>
      <c r="H3398" s="9">
        <f>IFERROR(VLOOKUP(Tabla1[[#This Row],[FECHA]],EXONERACIONES!A:D,3,FALSE),0)</f>
        <v>0</v>
      </c>
      <c r="I3398" s="5">
        <f>IFERROR(VLOOKUP(Tabla1[[#This Row],[FECHA]],'SIMIT CON RES'!A:D,4,FALSE),0)</f>
        <v>3</v>
      </c>
      <c r="J3398" s="9">
        <f>IFERROR(VLOOKUP(Tabla1[[#This Row],[FECHA]],'SIMIT CON RES'!A:D,3,FALSE),0)</f>
        <v>850050</v>
      </c>
      <c r="K3398">
        <f>IFERROR(VLOOKUP(Tabla1[[#This Row],[FECHA]],'SIMIT SIN RES'!A:D,4,FALSE),0)</f>
        <v>0</v>
      </c>
      <c r="L3398" s="9">
        <f>IFERROR(VLOOKUP(Tabla1[[#This Row],[FECHA]],'SIMIT SIN RES'!A:D,3,FALSE),0)</f>
        <v>0</v>
      </c>
      <c r="M3398" s="5">
        <f>IFERROR(VLOOKUP(Tabla1[[#This Row],[FECHA]],'RECAUDOS DE COMPARENDOS'!A:D,4,FALSE),0)</f>
        <v>0</v>
      </c>
      <c r="N3398" s="9">
        <f>IFERROR(VLOOKUP(Tabla1[[#This Row],[FECHA]],'RECAUDOS DE COMPARENDOS'!A:D,3,FALSE),0)</f>
        <v>0</v>
      </c>
      <c r="O3398" s="5">
        <f>IFERROR(VLOOKUP(Tabla1[[#This Row],[FECHA]],'RECAUDOS DE RESOLUCIONES'!A:D,4,FALSE),0)</f>
        <v>0</v>
      </c>
      <c r="P3398" s="9">
        <f>IFERROR(VLOOKUP(Tabla1[[#This Row],[FECHA]],'RECAUDOS DE RESOLUCIONES'!A:D,3,FALSE),0)</f>
        <v>0</v>
      </c>
      <c r="Q339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3398" s="9">
        <f>Tabla1[V. COMPARENDOS]-(Tabla1[V. EXONERACIONES]+Tabla1[[#This Row],[V. SIMIT CON RESOLUCION]]+Tabla1[[#This Row],[V. SIMIT SIN RESOLUCION]]+Tabla1[[#This Row],[V. RECAUDOS COMPARENDOS]]+Tabla1[[#This Row],[V. RECAUDOS RESOLUCIONES]])</f>
        <v>566700</v>
      </c>
      <c r="S3398" s="11">
        <f>IFERROR(VLOOKUP(Tabla1[[#This Row],[FECHA]],'RECAUDOS LOCALES'!A:D,4,FALSE),0)</f>
        <v>0</v>
      </c>
      <c r="T3398" s="9">
        <f>IFERROR(VLOOKUP(Tabla1[[#This Row],[FECHA]],'RECAUDOS LOCALES'!A:D,3,FALSE),0)</f>
        <v>0</v>
      </c>
      <c r="U3398" s="11">
        <f>IFERROR(VLOOKUP(Tabla1[[#This Row],[FECHA]],'RECAUDOS EXTERNOS'!A:D,4,FALSE),0)</f>
        <v>0</v>
      </c>
      <c r="V3398" s="9">
        <f>IFERROR(VLOOKUP(Tabla1[[#This Row],[FECHA]],'RECAUDOS EXTERNOS'!A:D,3,FALSE),0)</f>
        <v>0</v>
      </c>
    </row>
    <row r="3399" spans="1:22" x14ac:dyDescent="0.25">
      <c r="A3399" s="1">
        <v>40958</v>
      </c>
      <c r="B3399" s="3" t="s">
        <v>4</v>
      </c>
      <c r="C3399" s="2">
        <v>40940</v>
      </c>
      <c r="D3399" s="5">
        <f>YEAR(Tabla1[[#This Row],[FECHA]])</f>
        <v>2012</v>
      </c>
      <c r="E3399" s="5">
        <f>IFERROR(VLOOKUP(Tabla1[[#This Row],[FECHA]],'COMPARENDOS TOTALES'!A:D,4,FALSE),0)</f>
        <v>8</v>
      </c>
      <c r="F3399" s="9">
        <f>IFERROR(VLOOKUP(Tabla1[[#This Row],[FECHA]],'COMPARENDOS TOTALES'!A:D,3,FALSE),0)</f>
        <v>2833500</v>
      </c>
      <c r="G3399" s="5">
        <f>IFERROR(VLOOKUP(Tabla1[[#This Row],[FECHA]],EXONERACIONES!A:D,4,FALSE),0)</f>
        <v>0</v>
      </c>
      <c r="H3399" s="9">
        <f>IFERROR(VLOOKUP(Tabla1[[#This Row],[FECHA]],EXONERACIONES!A:D,3,FALSE),0)</f>
        <v>0</v>
      </c>
      <c r="I3399" s="5">
        <f>IFERROR(VLOOKUP(Tabla1[[#This Row],[FECHA]],'SIMIT CON RES'!A:D,4,FALSE),0)</f>
        <v>1</v>
      </c>
      <c r="J3399" s="9">
        <f>IFERROR(VLOOKUP(Tabla1[[#This Row],[FECHA]],'SIMIT CON RES'!A:D,3,FALSE),0)</f>
        <v>566700</v>
      </c>
      <c r="K3399">
        <f>IFERROR(VLOOKUP(Tabla1[[#This Row],[FECHA]],'SIMIT SIN RES'!A:D,4,FALSE),0)</f>
        <v>0</v>
      </c>
      <c r="L3399" s="9">
        <f>IFERROR(VLOOKUP(Tabla1[[#This Row],[FECHA]],'SIMIT SIN RES'!A:D,3,FALSE),0)</f>
        <v>0</v>
      </c>
      <c r="M3399" s="5">
        <f>IFERROR(VLOOKUP(Tabla1[[#This Row],[FECHA]],'RECAUDOS DE COMPARENDOS'!A:D,4,FALSE),0)</f>
        <v>1</v>
      </c>
      <c r="N3399" s="9">
        <f>IFERROR(VLOOKUP(Tabla1[[#This Row],[FECHA]],'RECAUDOS DE COMPARENDOS'!A:D,3,FALSE),0)</f>
        <v>283350</v>
      </c>
      <c r="O3399" s="5">
        <f>IFERROR(VLOOKUP(Tabla1[[#This Row],[FECHA]],'RECAUDOS DE RESOLUCIONES'!A:D,4,FALSE),0)</f>
        <v>0</v>
      </c>
      <c r="P3399" s="9">
        <f>IFERROR(VLOOKUP(Tabla1[[#This Row],[FECHA]],'RECAUDOS DE RESOLUCIONES'!A:D,3,FALSE),0)</f>
        <v>0</v>
      </c>
      <c r="Q339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3399" s="9">
        <f>Tabla1[V. COMPARENDOS]-(Tabla1[V. EXONERACIONES]+Tabla1[[#This Row],[V. SIMIT CON RESOLUCION]]+Tabla1[[#This Row],[V. SIMIT SIN RESOLUCION]]+Tabla1[[#This Row],[V. RECAUDOS COMPARENDOS]]+Tabla1[[#This Row],[V. RECAUDOS RESOLUCIONES]])</f>
        <v>1983450</v>
      </c>
      <c r="S3399" s="11">
        <f>IFERROR(VLOOKUP(Tabla1[[#This Row],[FECHA]],'RECAUDOS LOCALES'!A:D,4,FALSE),0)</f>
        <v>0</v>
      </c>
      <c r="T3399" s="9">
        <f>IFERROR(VLOOKUP(Tabla1[[#This Row],[FECHA]],'RECAUDOS LOCALES'!A:D,3,FALSE),0)</f>
        <v>0</v>
      </c>
      <c r="U3399" s="11">
        <f>IFERROR(VLOOKUP(Tabla1[[#This Row],[FECHA]],'RECAUDOS EXTERNOS'!A:D,4,FALSE),0)</f>
        <v>0</v>
      </c>
      <c r="V3399" s="9">
        <f>IFERROR(VLOOKUP(Tabla1[[#This Row],[FECHA]],'RECAUDOS EXTERNOS'!A:D,3,FALSE),0)</f>
        <v>0</v>
      </c>
    </row>
    <row r="3400" spans="1:22" x14ac:dyDescent="0.25">
      <c r="A3400" s="1">
        <v>40959</v>
      </c>
      <c r="B3400" s="3" t="s">
        <v>1</v>
      </c>
      <c r="C3400" s="2">
        <v>40940</v>
      </c>
      <c r="D3400" s="5">
        <f>YEAR(Tabla1[[#This Row],[FECHA]])</f>
        <v>2012</v>
      </c>
      <c r="E3400" s="5">
        <f>IFERROR(VLOOKUP(Tabla1[[#This Row],[FECHA]],'COMPARENDOS TOTALES'!A:D,4,FALSE),0)</f>
        <v>0</v>
      </c>
      <c r="F3400" s="9">
        <f>IFERROR(VLOOKUP(Tabla1[[#This Row],[FECHA]],'COMPARENDOS TOTALES'!A:D,3,FALSE),0)</f>
        <v>0</v>
      </c>
      <c r="G3400" s="5">
        <f>IFERROR(VLOOKUP(Tabla1[[#This Row],[FECHA]],EXONERACIONES!A:D,4,FALSE),0)</f>
        <v>0</v>
      </c>
      <c r="H3400" s="9">
        <f>IFERROR(VLOOKUP(Tabla1[[#This Row],[FECHA]],EXONERACIONES!A:D,3,FALSE),0)</f>
        <v>0</v>
      </c>
      <c r="I3400" s="5">
        <f>IFERROR(VLOOKUP(Tabla1[[#This Row],[FECHA]],'SIMIT CON RES'!A:D,4,FALSE),0)</f>
        <v>0</v>
      </c>
      <c r="J3400" s="9">
        <f>IFERROR(VLOOKUP(Tabla1[[#This Row],[FECHA]],'SIMIT CON RES'!A:D,3,FALSE),0)</f>
        <v>0</v>
      </c>
      <c r="K3400">
        <f>IFERROR(VLOOKUP(Tabla1[[#This Row],[FECHA]],'SIMIT SIN RES'!A:D,4,FALSE),0)</f>
        <v>0</v>
      </c>
      <c r="L3400" s="9">
        <f>IFERROR(VLOOKUP(Tabla1[[#This Row],[FECHA]],'SIMIT SIN RES'!A:D,3,FALSE),0)</f>
        <v>0</v>
      </c>
      <c r="M3400" s="5">
        <f>IFERROR(VLOOKUP(Tabla1[[#This Row],[FECHA]],'RECAUDOS DE COMPARENDOS'!A:D,4,FALSE),0)</f>
        <v>0</v>
      </c>
      <c r="N3400" s="9">
        <f>IFERROR(VLOOKUP(Tabla1[[#This Row],[FECHA]],'RECAUDOS DE COMPARENDOS'!A:D,3,FALSE),0)</f>
        <v>0</v>
      </c>
      <c r="O3400" s="5">
        <f>IFERROR(VLOOKUP(Tabla1[[#This Row],[FECHA]],'RECAUDOS DE RESOLUCIONES'!A:D,4,FALSE),0)</f>
        <v>0</v>
      </c>
      <c r="P3400" s="9">
        <f>IFERROR(VLOOKUP(Tabla1[[#This Row],[FECHA]],'RECAUDOS DE RESOLUCIONES'!A:D,3,FALSE),0)</f>
        <v>0</v>
      </c>
      <c r="Q340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40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400" s="11">
        <f>IFERROR(VLOOKUP(Tabla1[[#This Row],[FECHA]],'RECAUDOS LOCALES'!A:D,4,FALSE),0)</f>
        <v>0</v>
      </c>
      <c r="T3400" s="9">
        <f>IFERROR(VLOOKUP(Tabla1[[#This Row],[FECHA]],'RECAUDOS LOCALES'!A:D,3,FALSE),0)</f>
        <v>0</v>
      </c>
      <c r="U3400" s="11">
        <f>IFERROR(VLOOKUP(Tabla1[[#This Row],[FECHA]],'RECAUDOS EXTERNOS'!A:D,4,FALSE),0)</f>
        <v>2</v>
      </c>
      <c r="V3400" s="9">
        <f>IFERROR(VLOOKUP(Tabla1[[#This Row],[FECHA]],'RECAUDOS EXTERNOS'!A:D,3,FALSE),0)</f>
        <v>331140</v>
      </c>
    </row>
    <row r="3401" spans="1:22" x14ac:dyDescent="0.25">
      <c r="A3401" s="1">
        <v>40960</v>
      </c>
      <c r="B3401" s="3" t="s">
        <v>2</v>
      </c>
      <c r="C3401" s="2">
        <v>40940</v>
      </c>
      <c r="D3401" s="5">
        <f>YEAR(Tabla1[[#This Row],[FECHA]])</f>
        <v>2012</v>
      </c>
      <c r="E3401" s="5">
        <f>IFERROR(VLOOKUP(Tabla1[[#This Row],[FECHA]],'COMPARENDOS TOTALES'!A:D,4,FALSE),0)</f>
        <v>6</v>
      </c>
      <c r="F3401" s="9">
        <f>IFERROR(VLOOKUP(Tabla1[[#This Row],[FECHA]],'COMPARENDOS TOTALES'!A:D,3,FALSE),0)</f>
        <v>2417920</v>
      </c>
      <c r="G3401" s="5">
        <f>IFERROR(VLOOKUP(Tabla1[[#This Row],[FECHA]],EXONERACIONES!A:D,4,FALSE),0)</f>
        <v>0</v>
      </c>
      <c r="H3401" s="9">
        <f>IFERROR(VLOOKUP(Tabla1[[#This Row],[FECHA]],EXONERACIONES!A:D,3,FALSE),0)</f>
        <v>0</v>
      </c>
      <c r="I3401" s="5">
        <f>IFERROR(VLOOKUP(Tabla1[[#This Row],[FECHA]],'SIMIT CON RES'!A:D,4,FALSE),0)</f>
        <v>6</v>
      </c>
      <c r="J3401" s="9">
        <f>IFERROR(VLOOKUP(Tabla1[[#This Row],[FECHA]],'SIMIT CON RES'!A:D,3,FALSE),0)</f>
        <v>2417920</v>
      </c>
      <c r="K3401">
        <f>IFERROR(VLOOKUP(Tabla1[[#This Row],[FECHA]],'SIMIT SIN RES'!A:D,4,FALSE),0)</f>
        <v>0</v>
      </c>
      <c r="L3401" s="9">
        <f>IFERROR(VLOOKUP(Tabla1[[#This Row],[FECHA]],'SIMIT SIN RES'!A:D,3,FALSE),0)</f>
        <v>0</v>
      </c>
      <c r="M3401" s="5">
        <f>IFERROR(VLOOKUP(Tabla1[[#This Row],[FECHA]],'RECAUDOS DE COMPARENDOS'!A:D,4,FALSE),0)</f>
        <v>0</v>
      </c>
      <c r="N3401" s="9">
        <f>IFERROR(VLOOKUP(Tabla1[[#This Row],[FECHA]],'RECAUDOS DE COMPARENDOS'!A:D,3,FALSE),0)</f>
        <v>0</v>
      </c>
      <c r="O3401" s="5">
        <f>IFERROR(VLOOKUP(Tabla1[[#This Row],[FECHA]],'RECAUDOS DE RESOLUCIONES'!A:D,4,FALSE),0)</f>
        <v>0</v>
      </c>
      <c r="P3401" s="9">
        <f>IFERROR(VLOOKUP(Tabla1[[#This Row],[FECHA]],'RECAUDOS DE RESOLUCIONES'!A:D,3,FALSE),0)</f>
        <v>0</v>
      </c>
      <c r="Q340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40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401" s="11">
        <f>IFERROR(VLOOKUP(Tabla1[[#This Row],[FECHA]],'RECAUDOS LOCALES'!A:D,4,FALSE),0)</f>
        <v>0</v>
      </c>
      <c r="T3401" s="9">
        <f>IFERROR(VLOOKUP(Tabla1[[#This Row],[FECHA]],'RECAUDOS LOCALES'!A:D,3,FALSE),0)</f>
        <v>0</v>
      </c>
      <c r="U3401" s="11">
        <f>IFERROR(VLOOKUP(Tabla1[[#This Row],[FECHA]],'RECAUDOS EXTERNOS'!A:D,4,FALSE),0)</f>
        <v>5</v>
      </c>
      <c r="V3401" s="9">
        <f>IFERROR(VLOOKUP(Tabla1[[#This Row],[FECHA]],'RECAUDOS EXTERNOS'!A:D,3,FALSE),0)</f>
        <v>650821</v>
      </c>
    </row>
    <row r="3402" spans="1:22" x14ac:dyDescent="0.25">
      <c r="A3402" s="1">
        <v>40961</v>
      </c>
      <c r="B3402" s="3" t="s">
        <v>3</v>
      </c>
      <c r="C3402" s="2">
        <v>40940</v>
      </c>
      <c r="D3402" s="5">
        <f>YEAR(Tabla1[[#This Row],[FECHA]])</f>
        <v>2012</v>
      </c>
      <c r="E3402" s="5">
        <f>IFERROR(VLOOKUP(Tabla1[[#This Row],[FECHA]],'COMPARENDOS TOTALES'!A:D,4,FALSE),0)</f>
        <v>0</v>
      </c>
      <c r="F3402" s="9">
        <f>IFERROR(VLOOKUP(Tabla1[[#This Row],[FECHA]],'COMPARENDOS TOTALES'!A:D,3,FALSE),0)</f>
        <v>0</v>
      </c>
      <c r="G3402" s="5">
        <f>IFERROR(VLOOKUP(Tabla1[[#This Row],[FECHA]],EXONERACIONES!A:D,4,FALSE),0)</f>
        <v>0</v>
      </c>
      <c r="H3402" s="9">
        <f>IFERROR(VLOOKUP(Tabla1[[#This Row],[FECHA]],EXONERACIONES!A:D,3,FALSE),0)</f>
        <v>0</v>
      </c>
      <c r="I3402" s="5">
        <f>IFERROR(VLOOKUP(Tabla1[[#This Row],[FECHA]],'SIMIT CON RES'!A:D,4,FALSE),0)</f>
        <v>0</v>
      </c>
      <c r="J3402" s="9">
        <f>IFERROR(VLOOKUP(Tabla1[[#This Row],[FECHA]],'SIMIT CON RES'!A:D,3,FALSE),0)</f>
        <v>0</v>
      </c>
      <c r="K3402">
        <f>IFERROR(VLOOKUP(Tabla1[[#This Row],[FECHA]],'SIMIT SIN RES'!A:D,4,FALSE),0)</f>
        <v>0</v>
      </c>
      <c r="L3402" s="9">
        <f>IFERROR(VLOOKUP(Tabla1[[#This Row],[FECHA]],'SIMIT SIN RES'!A:D,3,FALSE),0)</f>
        <v>0</v>
      </c>
      <c r="M3402" s="5">
        <f>IFERROR(VLOOKUP(Tabla1[[#This Row],[FECHA]],'RECAUDOS DE COMPARENDOS'!A:D,4,FALSE),0)</f>
        <v>0</v>
      </c>
      <c r="N3402" s="9">
        <f>IFERROR(VLOOKUP(Tabla1[[#This Row],[FECHA]],'RECAUDOS DE COMPARENDOS'!A:D,3,FALSE),0)</f>
        <v>0</v>
      </c>
      <c r="O3402" s="5">
        <f>IFERROR(VLOOKUP(Tabla1[[#This Row],[FECHA]],'RECAUDOS DE RESOLUCIONES'!A:D,4,FALSE),0)</f>
        <v>0</v>
      </c>
      <c r="P3402" s="9">
        <f>IFERROR(VLOOKUP(Tabla1[[#This Row],[FECHA]],'RECAUDOS DE RESOLUCIONES'!A:D,3,FALSE),0)</f>
        <v>0</v>
      </c>
      <c r="Q340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40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402" s="11">
        <f>IFERROR(VLOOKUP(Tabla1[[#This Row],[FECHA]],'RECAUDOS LOCALES'!A:D,4,FALSE),0)</f>
        <v>2</v>
      </c>
      <c r="T3402" s="9">
        <f>IFERROR(VLOOKUP(Tabla1[[#This Row],[FECHA]],'RECAUDOS LOCALES'!A:D,3,FALSE),0)</f>
        <v>174678</v>
      </c>
      <c r="U3402" s="11">
        <f>IFERROR(VLOOKUP(Tabla1[[#This Row],[FECHA]],'RECAUDOS EXTERNOS'!A:D,4,FALSE),0)</f>
        <v>1</v>
      </c>
      <c r="V3402" s="9">
        <f>IFERROR(VLOOKUP(Tabla1[[#This Row],[FECHA]],'RECAUDOS EXTERNOS'!A:D,3,FALSE),0)</f>
        <v>342448</v>
      </c>
    </row>
    <row r="3403" spans="1:22" x14ac:dyDescent="0.25">
      <c r="A3403" s="1">
        <v>40962</v>
      </c>
      <c r="B3403" s="3" t="s">
        <v>6</v>
      </c>
      <c r="C3403" s="2">
        <v>40940</v>
      </c>
      <c r="D3403" s="5">
        <f>YEAR(Tabla1[[#This Row],[FECHA]])</f>
        <v>2012</v>
      </c>
      <c r="E3403" s="5">
        <f>IFERROR(VLOOKUP(Tabla1[[#This Row],[FECHA]],'COMPARENDOS TOTALES'!A:D,4,FALSE),0)</f>
        <v>0</v>
      </c>
      <c r="F3403" s="9">
        <f>IFERROR(VLOOKUP(Tabla1[[#This Row],[FECHA]],'COMPARENDOS TOTALES'!A:D,3,FALSE),0)</f>
        <v>0</v>
      </c>
      <c r="G3403" s="5">
        <f>IFERROR(VLOOKUP(Tabla1[[#This Row],[FECHA]],EXONERACIONES!A:D,4,FALSE),0)</f>
        <v>0</v>
      </c>
      <c r="H3403" s="9">
        <f>IFERROR(VLOOKUP(Tabla1[[#This Row],[FECHA]],EXONERACIONES!A:D,3,FALSE),0)</f>
        <v>0</v>
      </c>
      <c r="I3403" s="5">
        <f>IFERROR(VLOOKUP(Tabla1[[#This Row],[FECHA]],'SIMIT CON RES'!A:D,4,FALSE),0)</f>
        <v>0</v>
      </c>
      <c r="J3403" s="9">
        <f>IFERROR(VLOOKUP(Tabla1[[#This Row],[FECHA]],'SIMIT CON RES'!A:D,3,FALSE),0)</f>
        <v>0</v>
      </c>
      <c r="K3403">
        <f>IFERROR(VLOOKUP(Tabla1[[#This Row],[FECHA]],'SIMIT SIN RES'!A:D,4,FALSE),0)</f>
        <v>0</v>
      </c>
      <c r="L3403" s="9">
        <f>IFERROR(VLOOKUP(Tabla1[[#This Row],[FECHA]],'SIMIT SIN RES'!A:D,3,FALSE),0)</f>
        <v>0</v>
      </c>
      <c r="M3403" s="5">
        <f>IFERROR(VLOOKUP(Tabla1[[#This Row],[FECHA]],'RECAUDOS DE COMPARENDOS'!A:D,4,FALSE),0)</f>
        <v>0</v>
      </c>
      <c r="N3403" s="9">
        <f>IFERROR(VLOOKUP(Tabla1[[#This Row],[FECHA]],'RECAUDOS DE COMPARENDOS'!A:D,3,FALSE),0)</f>
        <v>0</v>
      </c>
      <c r="O3403" s="5">
        <f>IFERROR(VLOOKUP(Tabla1[[#This Row],[FECHA]],'RECAUDOS DE RESOLUCIONES'!A:D,4,FALSE),0)</f>
        <v>0</v>
      </c>
      <c r="P3403" s="9">
        <f>IFERROR(VLOOKUP(Tabla1[[#This Row],[FECHA]],'RECAUDOS DE RESOLUCIONES'!A:D,3,FALSE),0)</f>
        <v>0</v>
      </c>
      <c r="Q340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40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403" s="11">
        <f>IFERROR(VLOOKUP(Tabla1[[#This Row],[FECHA]],'RECAUDOS LOCALES'!A:D,4,FALSE),0)</f>
        <v>0</v>
      </c>
      <c r="T3403" s="9">
        <f>IFERROR(VLOOKUP(Tabla1[[#This Row],[FECHA]],'RECAUDOS LOCALES'!A:D,3,FALSE),0)</f>
        <v>0</v>
      </c>
      <c r="U3403" s="11">
        <f>IFERROR(VLOOKUP(Tabla1[[#This Row],[FECHA]],'RECAUDOS EXTERNOS'!A:D,4,FALSE),0)</f>
        <v>6</v>
      </c>
      <c r="V3403" s="9">
        <f>IFERROR(VLOOKUP(Tabla1[[#This Row],[FECHA]],'RECAUDOS EXTERNOS'!A:D,3,FALSE),0)</f>
        <v>756981</v>
      </c>
    </row>
    <row r="3404" spans="1:22" x14ac:dyDescent="0.25">
      <c r="A3404" s="1">
        <v>40963</v>
      </c>
      <c r="B3404" s="3" t="s">
        <v>0</v>
      </c>
      <c r="C3404" s="2">
        <v>40940</v>
      </c>
      <c r="D3404" s="5">
        <f>YEAR(Tabla1[[#This Row],[FECHA]])</f>
        <v>2012</v>
      </c>
      <c r="E3404" s="5">
        <f>IFERROR(VLOOKUP(Tabla1[[#This Row],[FECHA]],'COMPARENDOS TOTALES'!A:D,4,FALSE),0)</f>
        <v>1</v>
      </c>
      <c r="F3404" s="9">
        <f>IFERROR(VLOOKUP(Tabla1[[#This Row],[FECHA]],'COMPARENDOS TOTALES'!A:D,3,FALSE),0)</f>
        <v>283350</v>
      </c>
      <c r="G3404" s="5">
        <f>IFERROR(VLOOKUP(Tabla1[[#This Row],[FECHA]],EXONERACIONES!A:D,4,FALSE),0)</f>
        <v>0</v>
      </c>
      <c r="H3404" s="9">
        <f>IFERROR(VLOOKUP(Tabla1[[#This Row],[FECHA]],EXONERACIONES!A:D,3,FALSE),0)</f>
        <v>0</v>
      </c>
      <c r="I3404" s="5">
        <f>IFERROR(VLOOKUP(Tabla1[[#This Row],[FECHA]],'SIMIT CON RES'!A:D,4,FALSE),0)</f>
        <v>0</v>
      </c>
      <c r="J3404" s="9">
        <f>IFERROR(VLOOKUP(Tabla1[[#This Row],[FECHA]],'SIMIT CON RES'!A:D,3,FALSE),0)</f>
        <v>0</v>
      </c>
      <c r="K3404">
        <f>IFERROR(VLOOKUP(Tabla1[[#This Row],[FECHA]],'SIMIT SIN RES'!A:D,4,FALSE),0)</f>
        <v>0</v>
      </c>
      <c r="L3404" s="9">
        <f>IFERROR(VLOOKUP(Tabla1[[#This Row],[FECHA]],'SIMIT SIN RES'!A:D,3,FALSE),0)</f>
        <v>0</v>
      </c>
      <c r="M3404" s="5">
        <f>IFERROR(VLOOKUP(Tabla1[[#This Row],[FECHA]],'RECAUDOS DE COMPARENDOS'!A:D,4,FALSE),0)</f>
        <v>1</v>
      </c>
      <c r="N3404" s="9">
        <f>IFERROR(VLOOKUP(Tabla1[[#This Row],[FECHA]],'RECAUDOS DE COMPARENDOS'!A:D,3,FALSE),0)</f>
        <v>283350</v>
      </c>
      <c r="O3404" s="5">
        <f>IFERROR(VLOOKUP(Tabla1[[#This Row],[FECHA]],'RECAUDOS DE RESOLUCIONES'!A:D,4,FALSE),0)</f>
        <v>0</v>
      </c>
      <c r="P3404" s="9">
        <f>IFERROR(VLOOKUP(Tabla1[[#This Row],[FECHA]],'RECAUDOS DE RESOLUCIONES'!A:D,3,FALSE),0)</f>
        <v>0</v>
      </c>
      <c r="Q340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40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404" s="11">
        <f>IFERROR(VLOOKUP(Tabla1[[#This Row],[FECHA]],'RECAUDOS LOCALES'!A:D,4,FALSE),0)</f>
        <v>3</v>
      </c>
      <c r="T3404" s="9">
        <f>IFERROR(VLOOKUP(Tabla1[[#This Row],[FECHA]],'RECAUDOS LOCALES'!A:D,3,FALSE),0)</f>
        <v>385800</v>
      </c>
      <c r="U3404" s="11">
        <f>IFERROR(VLOOKUP(Tabla1[[#This Row],[FECHA]],'RECAUDOS EXTERNOS'!A:D,4,FALSE),0)</f>
        <v>12</v>
      </c>
      <c r="V3404" s="9">
        <f>IFERROR(VLOOKUP(Tabla1[[#This Row],[FECHA]],'RECAUDOS EXTERNOS'!A:D,3,FALSE),0)</f>
        <v>2205452</v>
      </c>
    </row>
    <row r="3405" spans="1:22" x14ac:dyDescent="0.25">
      <c r="A3405" s="1">
        <v>40964</v>
      </c>
      <c r="B3405" s="3" t="s">
        <v>5</v>
      </c>
      <c r="C3405" s="2">
        <v>40940</v>
      </c>
      <c r="D3405" s="5">
        <f>YEAR(Tabla1[[#This Row],[FECHA]])</f>
        <v>2012</v>
      </c>
      <c r="E3405" s="5">
        <f>IFERROR(VLOOKUP(Tabla1[[#This Row],[FECHA]],'COMPARENDOS TOTALES'!A:D,4,FALSE),0)</f>
        <v>2</v>
      </c>
      <c r="F3405" s="9">
        <f>IFERROR(VLOOKUP(Tabla1[[#This Row],[FECHA]],'COMPARENDOS TOTALES'!A:D,3,FALSE),0)</f>
        <v>1416750</v>
      </c>
      <c r="G3405" s="5">
        <f>IFERROR(VLOOKUP(Tabla1[[#This Row],[FECHA]],EXONERACIONES!A:D,4,FALSE),0)</f>
        <v>0</v>
      </c>
      <c r="H3405" s="9">
        <f>IFERROR(VLOOKUP(Tabla1[[#This Row],[FECHA]],EXONERACIONES!A:D,3,FALSE),0)</f>
        <v>0</v>
      </c>
      <c r="I3405" s="5">
        <f>IFERROR(VLOOKUP(Tabla1[[#This Row],[FECHA]],'SIMIT CON RES'!A:D,4,FALSE),0)</f>
        <v>2</v>
      </c>
      <c r="J3405" s="9">
        <f>IFERROR(VLOOKUP(Tabla1[[#This Row],[FECHA]],'SIMIT CON RES'!A:D,3,FALSE),0)</f>
        <v>1416750</v>
      </c>
      <c r="K3405">
        <f>IFERROR(VLOOKUP(Tabla1[[#This Row],[FECHA]],'SIMIT SIN RES'!A:D,4,FALSE),0)</f>
        <v>0</v>
      </c>
      <c r="L3405" s="9">
        <f>IFERROR(VLOOKUP(Tabla1[[#This Row],[FECHA]],'SIMIT SIN RES'!A:D,3,FALSE),0)</f>
        <v>0</v>
      </c>
      <c r="M3405" s="5">
        <f>IFERROR(VLOOKUP(Tabla1[[#This Row],[FECHA]],'RECAUDOS DE COMPARENDOS'!A:D,4,FALSE),0)</f>
        <v>0</v>
      </c>
      <c r="N3405" s="9">
        <f>IFERROR(VLOOKUP(Tabla1[[#This Row],[FECHA]],'RECAUDOS DE COMPARENDOS'!A:D,3,FALSE),0)</f>
        <v>0</v>
      </c>
      <c r="O3405" s="5">
        <f>IFERROR(VLOOKUP(Tabla1[[#This Row],[FECHA]],'RECAUDOS DE RESOLUCIONES'!A:D,4,FALSE),0)</f>
        <v>0</v>
      </c>
      <c r="P3405" s="9">
        <f>IFERROR(VLOOKUP(Tabla1[[#This Row],[FECHA]],'RECAUDOS DE RESOLUCIONES'!A:D,3,FALSE),0)</f>
        <v>0</v>
      </c>
      <c r="Q340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40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405" s="11">
        <f>IFERROR(VLOOKUP(Tabla1[[#This Row],[FECHA]],'RECAUDOS LOCALES'!A:D,4,FALSE),0)</f>
        <v>0</v>
      </c>
      <c r="T3405" s="9">
        <f>IFERROR(VLOOKUP(Tabla1[[#This Row],[FECHA]],'RECAUDOS LOCALES'!A:D,3,FALSE),0)</f>
        <v>0</v>
      </c>
      <c r="U3405" s="11">
        <f>IFERROR(VLOOKUP(Tabla1[[#This Row],[FECHA]],'RECAUDOS EXTERNOS'!A:D,4,FALSE),0)</f>
        <v>0</v>
      </c>
      <c r="V3405" s="9">
        <f>IFERROR(VLOOKUP(Tabla1[[#This Row],[FECHA]],'RECAUDOS EXTERNOS'!A:D,3,FALSE),0)</f>
        <v>0</v>
      </c>
    </row>
    <row r="3406" spans="1:22" x14ac:dyDescent="0.25">
      <c r="A3406" s="1">
        <v>40965</v>
      </c>
      <c r="B3406" s="3" t="s">
        <v>4</v>
      </c>
      <c r="C3406" s="2">
        <v>40940</v>
      </c>
      <c r="D3406" s="5">
        <f>YEAR(Tabla1[[#This Row],[FECHA]])</f>
        <v>2012</v>
      </c>
      <c r="E3406" s="5">
        <f>IFERROR(VLOOKUP(Tabla1[[#This Row],[FECHA]],'COMPARENDOS TOTALES'!A:D,4,FALSE),0)</f>
        <v>1</v>
      </c>
      <c r="F3406" s="9">
        <f>IFERROR(VLOOKUP(Tabla1[[#This Row],[FECHA]],'COMPARENDOS TOTALES'!A:D,3,FALSE),0)</f>
        <v>283350</v>
      </c>
      <c r="G3406" s="5">
        <f>IFERROR(VLOOKUP(Tabla1[[#This Row],[FECHA]],EXONERACIONES!A:D,4,FALSE),0)</f>
        <v>0</v>
      </c>
      <c r="H3406" s="9">
        <f>IFERROR(VLOOKUP(Tabla1[[#This Row],[FECHA]],EXONERACIONES!A:D,3,FALSE),0)</f>
        <v>0</v>
      </c>
      <c r="I3406" s="5">
        <f>IFERROR(VLOOKUP(Tabla1[[#This Row],[FECHA]],'SIMIT CON RES'!A:D,4,FALSE),0)</f>
        <v>1</v>
      </c>
      <c r="J3406" s="9">
        <f>IFERROR(VLOOKUP(Tabla1[[#This Row],[FECHA]],'SIMIT CON RES'!A:D,3,FALSE),0)</f>
        <v>283350</v>
      </c>
      <c r="K3406">
        <f>IFERROR(VLOOKUP(Tabla1[[#This Row],[FECHA]],'SIMIT SIN RES'!A:D,4,FALSE),0)</f>
        <v>0</v>
      </c>
      <c r="L3406" s="9">
        <f>IFERROR(VLOOKUP(Tabla1[[#This Row],[FECHA]],'SIMIT SIN RES'!A:D,3,FALSE),0)</f>
        <v>0</v>
      </c>
      <c r="M3406" s="5">
        <f>IFERROR(VLOOKUP(Tabla1[[#This Row],[FECHA]],'RECAUDOS DE COMPARENDOS'!A:D,4,FALSE),0)</f>
        <v>0</v>
      </c>
      <c r="N3406" s="9">
        <f>IFERROR(VLOOKUP(Tabla1[[#This Row],[FECHA]],'RECAUDOS DE COMPARENDOS'!A:D,3,FALSE),0)</f>
        <v>0</v>
      </c>
      <c r="O3406" s="5">
        <f>IFERROR(VLOOKUP(Tabla1[[#This Row],[FECHA]],'RECAUDOS DE RESOLUCIONES'!A:D,4,FALSE),0)</f>
        <v>0</v>
      </c>
      <c r="P3406" s="9">
        <f>IFERROR(VLOOKUP(Tabla1[[#This Row],[FECHA]],'RECAUDOS DE RESOLUCIONES'!A:D,3,FALSE),0)</f>
        <v>0</v>
      </c>
      <c r="Q340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40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406" s="11">
        <f>IFERROR(VLOOKUP(Tabla1[[#This Row],[FECHA]],'RECAUDOS LOCALES'!A:D,4,FALSE),0)</f>
        <v>0</v>
      </c>
      <c r="T3406" s="9">
        <f>IFERROR(VLOOKUP(Tabla1[[#This Row],[FECHA]],'RECAUDOS LOCALES'!A:D,3,FALSE),0)</f>
        <v>0</v>
      </c>
      <c r="U3406" s="11">
        <f>IFERROR(VLOOKUP(Tabla1[[#This Row],[FECHA]],'RECAUDOS EXTERNOS'!A:D,4,FALSE),0)</f>
        <v>0</v>
      </c>
      <c r="V3406" s="9">
        <f>IFERROR(VLOOKUP(Tabla1[[#This Row],[FECHA]],'RECAUDOS EXTERNOS'!A:D,3,FALSE),0)</f>
        <v>0</v>
      </c>
    </row>
    <row r="3407" spans="1:22" x14ac:dyDescent="0.25">
      <c r="A3407" s="1">
        <v>40966</v>
      </c>
      <c r="B3407" s="3" t="s">
        <v>1</v>
      </c>
      <c r="C3407" s="2">
        <v>40940</v>
      </c>
      <c r="D3407" s="5">
        <f>YEAR(Tabla1[[#This Row],[FECHA]])</f>
        <v>2012</v>
      </c>
      <c r="E3407" s="5">
        <f>IFERROR(VLOOKUP(Tabla1[[#This Row],[FECHA]],'COMPARENDOS TOTALES'!A:D,4,FALSE),0)</f>
        <v>2</v>
      </c>
      <c r="F3407" s="9">
        <f>IFERROR(VLOOKUP(Tabla1[[#This Row],[FECHA]],'COMPARENDOS TOTALES'!A:D,3,FALSE),0)</f>
        <v>717820</v>
      </c>
      <c r="G3407" s="5">
        <f>IFERROR(VLOOKUP(Tabla1[[#This Row],[FECHA]],EXONERACIONES!A:D,4,FALSE),0)</f>
        <v>0</v>
      </c>
      <c r="H3407" s="9">
        <f>IFERROR(VLOOKUP(Tabla1[[#This Row],[FECHA]],EXONERACIONES!A:D,3,FALSE),0)</f>
        <v>0</v>
      </c>
      <c r="I3407" s="5">
        <f>IFERROR(VLOOKUP(Tabla1[[#This Row],[FECHA]],'SIMIT CON RES'!A:D,4,FALSE),0)</f>
        <v>1</v>
      </c>
      <c r="J3407" s="9">
        <f>IFERROR(VLOOKUP(Tabla1[[#This Row],[FECHA]],'SIMIT CON RES'!A:D,3,FALSE),0)</f>
        <v>566700</v>
      </c>
      <c r="K3407">
        <f>IFERROR(VLOOKUP(Tabla1[[#This Row],[FECHA]],'SIMIT SIN RES'!A:D,4,FALSE),0)</f>
        <v>0</v>
      </c>
      <c r="L3407" s="9">
        <f>IFERROR(VLOOKUP(Tabla1[[#This Row],[FECHA]],'SIMIT SIN RES'!A:D,3,FALSE),0)</f>
        <v>0</v>
      </c>
      <c r="M3407" s="5">
        <f>IFERROR(VLOOKUP(Tabla1[[#This Row],[FECHA]],'RECAUDOS DE COMPARENDOS'!A:D,4,FALSE),0)</f>
        <v>0</v>
      </c>
      <c r="N3407" s="9">
        <f>IFERROR(VLOOKUP(Tabla1[[#This Row],[FECHA]],'RECAUDOS DE COMPARENDOS'!A:D,3,FALSE),0)</f>
        <v>0</v>
      </c>
      <c r="O3407" s="5">
        <f>IFERROR(VLOOKUP(Tabla1[[#This Row],[FECHA]],'RECAUDOS DE RESOLUCIONES'!A:D,4,FALSE),0)</f>
        <v>0</v>
      </c>
      <c r="P3407" s="9">
        <f>IFERROR(VLOOKUP(Tabla1[[#This Row],[FECHA]],'RECAUDOS DE RESOLUCIONES'!A:D,3,FALSE),0)</f>
        <v>0</v>
      </c>
      <c r="Q340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407" s="9">
        <f>Tabla1[V. COMPARENDOS]-(Tabla1[V. EXONERACIONES]+Tabla1[[#This Row],[V. SIMIT CON RESOLUCION]]+Tabla1[[#This Row],[V. SIMIT SIN RESOLUCION]]+Tabla1[[#This Row],[V. RECAUDOS COMPARENDOS]]+Tabla1[[#This Row],[V. RECAUDOS RESOLUCIONES]])</f>
        <v>151120</v>
      </c>
      <c r="S3407" s="11">
        <f>IFERROR(VLOOKUP(Tabla1[[#This Row],[FECHA]],'RECAUDOS LOCALES'!A:D,4,FALSE),0)</f>
        <v>0</v>
      </c>
      <c r="T3407" s="9">
        <f>IFERROR(VLOOKUP(Tabla1[[#This Row],[FECHA]],'RECAUDOS LOCALES'!A:D,3,FALSE),0)</f>
        <v>0</v>
      </c>
      <c r="U3407" s="11">
        <f>IFERROR(VLOOKUP(Tabla1[[#This Row],[FECHA]],'RECAUDOS EXTERNOS'!A:D,4,FALSE),0)</f>
        <v>10</v>
      </c>
      <c r="V3407" s="9">
        <f>IFERROR(VLOOKUP(Tabla1[[#This Row],[FECHA]],'RECAUDOS EXTERNOS'!A:D,3,FALSE),0)</f>
        <v>1440518</v>
      </c>
    </row>
    <row r="3408" spans="1:22" x14ac:dyDescent="0.25">
      <c r="A3408" s="1">
        <v>40967</v>
      </c>
      <c r="B3408" s="3" t="s">
        <v>2</v>
      </c>
      <c r="C3408" s="2">
        <v>40940</v>
      </c>
      <c r="D3408" s="5">
        <f>YEAR(Tabla1[[#This Row],[FECHA]])</f>
        <v>2012</v>
      </c>
      <c r="E3408" s="5">
        <f>IFERROR(VLOOKUP(Tabla1[[#This Row],[FECHA]],'COMPARENDOS TOTALES'!A:D,4,FALSE),0)</f>
        <v>0</v>
      </c>
      <c r="F3408" s="9">
        <f>IFERROR(VLOOKUP(Tabla1[[#This Row],[FECHA]],'COMPARENDOS TOTALES'!A:D,3,FALSE),0)</f>
        <v>0</v>
      </c>
      <c r="G3408" s="5">
        <f>IFERROR(VLOOKUP(Tabla1[[#This Row],[FECHA]],EXONERACIONES!A:D,4,FALSE),0)</f>
        <v>0</v>
      </c>
      <c r="H3408" s="9">
        <f>IFERROR(VLOOKUP(Tabla1[[#This Row],[FECHA]],EXONERACIONES!A:D,3,FALSE),0)</f>
        <v>0</v>
      </c>
      <c r="I3408" s="5">
        <f>IFERROR(VLOOKUP(Tabla1[[#This Row],[FECHA]],'SIMIT CON RES'!A:D,4,FALSE),0)</f>
        <v>0</v>
      </c>
      <c r="J3408" s="9">
        <f>IFERROR(VLOOKUP(Tabla1[[#This Row],[FECHA]],'SIMIT CON RES'!A:D,3,FALSE),0)</f>
        <v>0</v>
      </c>
      <c r="K3408">
        <f>IFERROR(VLOOKUP(Tabla1[[#This Row],[FECHA]],'SIMIT SIN RES'!A:D,4,FALSE),0)</f>
        <v>0</v>
      </c>
      <c r="L3408" s="9">
        <f>IFERROR(VLOOKUP(Tabla1[[#This Row],[FECHA]],'SIMIT SIN RES'!A:D,3,FALSE),0)</f>
        <v>0</v>
      </c>
      <c r="M3408" s="5">
        <f>IFERROR(VLOOKUP(Tabla1[[#This Row],[FECHA]],'RECAUDOS DE COMPARENDOS'!A:D,4,FALSE),0)</f>
        <v>0</v>
      </c>
      <c r="N3408" s="9">
        <f>IFERROR(VLOOKUP(Tabla1[[#This Row],[FECHA]],'RECAUDOS DE COMPARENDOS'!A:D,3,FALSE),0)</f>
        <v>0</v>
      </c>
      <c r="O3408" s="5">
        <f>IFERROR(VLOOKUP(Tabla1[[#This Row],[FECHA]],'RECAUDOS DE RESOLUCIONES'!A:D,4,FALSE),0)</f>
        <v>0</v>
      </c>
      <c r="P3408" s="9">
        <f>IFERROR(VLOOKUP(Tabla1[[#This Row],[FECHA]],'RECAUDOS DE RESOLUCIONES'!A:D,3,FALSE),0)</f>
        <v>0</v>
      </c>
      <c r="Q340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40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408" s="11">
        <f>IFERROR(VLOOKUP(Tabla1[[#This Row],[FECHA]],'RECAUDOS LOCALES'!A:D,4,FALSE),0)</f>
        <v>0</v>
      </c>
      <c r="T3408" s="9">
        <f>IFERROR(VLOOKUP(Tabla1[[#This Row],[FECHA]],'RECAUDOS LOCALES'!A:D,3,FALSE),0)</f>
        <v>0</v>
      </c>
      <c r="U3408" s="11">
        <f>IFERROR(VLOOKUP(Tabla1[[#This Row],[FECHA]],'RECAUDOS EXTERNOS'!A:D,4,FALSE),0)</f>
        <v>5</v>
      </c>
      <c r="V3408" s="9">
        <f>IFERROR(VLOOKUP(Tabla1[[#This Row],[FECHA]],'RECAUDOS EXTERNOS'!A:D,3,FALSE),0)</f>
        <v>1406490</v>
      </c>
    </row>
    <row r="3409" spans="1:22" x14ac:dyDescent="0.25">
      <c r="A3409" s="1">
        <v>40968</v>
      </c>
      <c r="B3409" s="3" t="s">
        <v>3</v>
      </c>
      <c r="C3409" s="2">
        <v>40940</v>
      </c>
      <c r="D3409" s="5">
        <f>YEAR(Tabla1[[#This Row],[FECHA]])</f>
        <v>2012</v>
      </c>
      <c r="E3409" s="5">
        <f>IFERROR(VLOOKUP(Tabla1[[#This Row],[FECHA]],'COMPARENDOS TOTALES'!A:D,4,FALSE),0)</f>
        <v>3</v>
      </c>
      <c r="F3409" s="9">
        <f>IFERROR(VLOOKUP(Tabla1[[#This Row],[FECHA]],'COMPARENDOS TOTALES'!A:D,3,FALSE),0)</f>
        <v>1001170</v>
      </c>
      <c r="G3409" s="5">
        <f>IFERROR(VLOOKUP(Tabla1[[#This Row],[FECHA]],EXONERACIONES!A:D,4,FALSE),0)</f>
        <v>0</v>
      </c>
      <c r="H3409" s="9">
        <f>IFERROR(VLOOKUP(Tabla1[[#This Row],[FECHA]],EXONERACIONES!A:D,3,FALSE),0)</f>
        <v>0</v>
      </c>
      <c r="I3409" s="5">
        <f>IFERROR(VLOOKUP(Tabla1[[#This Row],[FECHA]],'SIMIT CON RES'!A:D,4,FALSE),0)</f>
        <v>1</v>
      </c>
      <c r="J3409" s="9">
        <f>IFERROR(VLOOKUP(Tabla1[[#This Row],[FECHA]],'SIMIT CON RES'!A:D,3,FALSE),0)</f>
        <v>566700</v>
      </c>
      <c r="K3409">
        <f>IFERROR(VLOOKUP(Tabla1[[#This Row],[FECHA]],'SIMIT SIN RES'!A:D,4,FALSE),0)</f>
        <v>0</v>
      </c>
      <c r="L3409" s="9">
        <f>IFERROR(VLOOKUP(Tabla1[[#This Row],[FECHA]],'SIMIT SIN RES'!A:D,3,FALSE),0)</f>
        <v>0</v>
      </c>
      <c r="M3409" s="5">
        <f>IFERROR(VLOOKUP(Tabla1[[#This Row],[FECHA]],'RECAUDOS DE COMPARENDOS'!A:D,4,FALSE),0)</f>
        <v>0</v>
      </c>
      <c r="N3409" s="9">
        <f>IFERROR(VLOOKUP(Tabla1[[#This Row],[FECHA]],'RECAUDOS DE COMPARENDOS'!A:D,3,FALSE),0)</f>
        <v>0</v>
      </c>
      <c r="O3409" s="5">
        <f>IFERROR(VLOOKUP(Tabla1[[#This Row],[FECHA]],'RECAUDOS DE RESOLUCIONES'!A:D,4,FALSE),0)</f>
        <v>0</v>
      </c>
      <c r="P3409" s="9">
        <f>IFERROR(VLOOKUP(Tabla1[[#This Row],[FECHA]],'RECAUDOS DE RESOLUCIONES'!A:D,3,FALSE),0)</f>
        <v>0</v>
      </c>
      <c r="Q340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3409" s="9">
        <f>Tabla1[V. COMPARENDOS]-(Tabla1[V. EXONERACIONES]+Tabla1[[#This Row],[V. SIMIT CON RESOLUCION]]+Tabla1[[#This Row],[V. SIMIT SIN RESOLUCION]]+Tabla1[[#This Row],[V. RECAUDOS COMPARENDOS]]+Tabla1[[#This Row],[V. RECAUDOS RESOLUCIONES]])</f>
        <v>434470</v>
      </c>
      <c r="S3409" s="11">
        <f>IFERROR(VLOOKUP(Tabla1[[#This Row],[FECHA]],'RECAUDOS LOCALES'!A:D,4,FALSE),0)</f>
        <v>1</v>
      </c>
      <c r="T3409" s="9">
        <f>IFERROR(VLOOKUP(Tabla1[[#This Row],[FECHA]],'RECAUDOS LOCALES'!A:D,3,FALSE),0)</f>
        <v>257500</v>
      </c>
      <c r="U3409" s="11">
        <f>IFERROR(VLOOKUP(Tabla1[[#This Row],[FECHA]],'RECAUDOS EXTERNOS'!A:D,4,FALSE),0)</f>
        <v>5</v>
      </c>
      <c r="V3409" s="9">
        <f>IFERROR(VLOOKUP(Tabla1[[#This Row],[FECHA]],'RECAUDOS EXTERNOS'!A:D,3,FALSE),0)</f>
        <v>559151</v>
      </c>
    </row>
    <row r="3410" spans="1:22" x14ac:dyDescent="0.25">
      <c r="A3410" s="1">
        <v>40969</v>
      </c>
      <c r="B3410" s="3" t="s">
        <v>6</v>
      </c>
      <c r="C3410" s="2">
        <v>40969</v>
      </c>
      <c r="D3410" s="5">
        <f>YEAR(Tabla1[[#This Row],[FECHA]])</f>
        <v>2012</v>
      </c>
      <c r="E3410" s="5">
        <f>IFERROR(VLOOKUP(Tabla1[[#This Row],[FECHA]],'COMPARENDOS TOTALES'!A:D,4,FALSE),0)</f>
        <v>1</v>
      </c>
      <c r="F3410" s="9">
        <f>IFERROR(VLOOKUP(Tabla1[[#This Row],[FECHA]],'COMPARENDOS TOTALES'!A:D,3,FALSE),0)</f>
        <v>283350</v>
      </c>
      <c r="G3410" s="5">
        <f>IFERROR(VLOOKUP(Tabla1[[#This Row],[FECHA]],EXONERACIONES!A:D,4,FALSE),0)</f>
        <v>0</v>
      </c>
      <c r="H3410" s="9">
        <f>IFERROR(VLOOKUP(Tabla1[[#This Row],[FECHA]],EXONERACIONES!A:D,3,FALSE),0)</f>
        <v>0</v>
      </c>
      <c r="I3410" s="5">
        <f>IFERROR(VLOOKUP(Tabla1[[#This Row],[FECHA]],'SIMIT CON RES'!A:D,4,FALSE),0)</f>
        <v>1</v>
      </c>
      <c r="J3410" s="9">
        <f>IFERROR(VLOOKUP(Tabla1[[#This Row],[FECHA]],'SIMIT CON RES'!A:D,3,FALSE),0)</f>
        <v>283350</v>
      </c>
      <c r="K3410">
        <f>IFERROR(VLOOKUP(Tabla1[[#This Row],[FECHA]],'SIMIT SIN RES'!A:D,4,FALSE),0)</f>
        <v>0</v>
      </c>
      <c r="L3410" s="9">
        <f>IFERROR(VLOOKUP(Tabla1[[#This Row],[FECHA]],'SIMIT SIN RES'!A:D,3,FALSE),0)</f>
        <v>0</v>
      </c>
      <c r="M3410" s="5">
        <f>IFERROR(VLOOKUP(Tabla1[[#This Row],[FECHA]],'RECAUDOS DE COMPARENDOS'!A:D,4,FALSE),0)</f>
        <v>0</v>
      </c>
      <c r="N3410" s="9">
        <f>IFERROR(VLOOKUP(Tabla1[[#This Row],[FECHA]],'RECAUDOS DE COMPARENDOS'!A:D,3,FALSE),0)</f>
        <v>0</v>
      </c>
      <c r="O3410" s="5">
        <f>IFERROR(VLOOKUP(Tabla1[[#This Row],[FECHA]],'RECAUDOS DE RESOLUCIONES'!A:D,4,FALSE),0)</f>
        <v>0</v>
      </c>
      <c r="P3410" s="9">
        <f>IFERROR(VLOOKUP(Tabla1[[#This Row],[FECHA]],'RECAUDOS DE RESOLUCIONES'!A:D,3,FALSE),0)</f>
        <v>0</v>
      </c>
      <c r="Q341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41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410" s="11">
        <f>IFERROR(VLOOKUP(Tabla1[[#This Row],[FECHA]],'RECAUDOS LOCALES'!A:D,4,FALSE),0)</f>
        <v>1</v>
      </c>
      <c r="T3410" s="9">
        <f>IFERROR(VLOOKUP(Tabla1[[#This Row],[FECHA]],'RECAUDOS LOCALES'!A:D,3,FALSE),0)</f>
        <v>257500</v>
      </c>
      <c r="U3410" s="11">
        <f>IFERROR(VLOOKUP(Tabla1[[#This Row],[FECHA]],'RECAUDOS EXTERNOS'!A:D,4,FALSE),0)</f>
        <v>7</v>
      </c>
      <c r="V3410" s="9">
        <f>IFERROR(VLOOKUP(Tabla1[[#This Row],[FECHA]],'RECAUDOS EXTERNOS'!A:D,3,FALSE),0)</f>
        <v>1359836</v>
      </c>
    </row>
    <row r="3411" spans="1:22" x14ac:dyDescent="0.25">
      <c r="A3411" s="1">
        <v>40970</v>
      </c>
      <c r="B3411" s="3" t="s">
        <v>0</v>
      </c>
      <c r="C3411" s="2">
        <v>40969</v>
      </c>
      <c r="D3411" s="5">
        <f>YEAR(Tabla1[[#This Row],[FECHA]])</f>
        <v>2012</v>
      </c>
      <c r="E3411" s="5">
        <f>IFERROR(VLOOKUP(Tabla1[[#This Row],[FECHA]],'COMPARENDOS TOTALES'!A:D,4,FALSE),0)</f>
        <v>6</v>
      </c>
      <c r="F3411" s="9">
        <f>IFERROR(VLOOKUP(Tabla1[[#This Row],[FECHA]],'COMPARENDOS TOTALES'!A:D,3,FALSE),0)</f>
        <v>3702440</v>
      </c>
      <c r="G3411" s="5">
        <f>IFERROR(VLOOKUP(Tabla1[[#This Row],[FECHA]],EXONERACIONES!A:D,4,FALSE),0)</f>
        <v>0</v>
      </c>
      <c r="H3411" s="9">
        <f>IFERROR(VLOOKUP(Tabla1[[#This Row],[FECHA]],EXONERACIONES!A:D,3,FALSE),0)</f>
        <v>0</v>
      </c>
      <c r="I3411" s="5">
        <f>IFERROR(VLOOKUP(Tabla1[[#This Row],[FECHA]],'SIMIT CON RES'!A:D,4,FALSE),0)</f>
        <v>5</v>
      </c>
      <c r="J3411" s="9">
        <f>IFERROR(VLOOKUP(Tabla1[[#This Row],[FECHA]],'SIMIT CON RES'!A:D,3,FALSE),0)</f>
        <v>2852390</v>
      </c>
      <c r="K3411">
        <f>IFERROR(VLOOKUP(Tabla1[[#This Row],[FECHA]],'SIMIT SIN RES'!A:D,4,FALSE),0)</f>
        <v>0</v>
      </c>
      <c r="L3411" s="9">
        <f>IFERROR(VLOOKUP(Tabla1[[#This Row],[FECHA]],'SIMIT SIN RES'!A:D,3,FALSE),0)</f>
        <v>0</v>
      </c>
      <c r="M3411" s="5">
        <f>IFERROR(VLOOKUP(Tabla1[[#This Row],[FECHA]],'RECAUDOS DE COMPARENDOS'!A:D,4,FALSE),0)</f>
        <v>0</v>
      </c>
      <c r="N3411" s="9">
        <f>IFERROR(VLOOKUP(Tabla1[[#This Row],[FECHA]],'RECAUDOS DE COMPARENDOS'!A:D,3,FALSE),0)</f>
        <v>0</v>
      </c>
      <c r="O3411" s="5">
        <f>IFERROR(VLOOKUP(Tabla1[[#This Row],[FECHA]],'RECAUDOS DE RESOLUCIONES'!A:D,4,FALSE),0)</f>
        <v>0</v>
      </c>
      <c r="P3411" s="9">
        <f>IFERROR(VLOOKUP(Tabla1[[#This Row],[FECHA]],'RECAUDOS DE RESOLUCIONES'!A:D,3,FALSE),0)</f>
        <v>0</v>
      </c>
      <c r="Q341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411" s="9">
        <f>Tabla1[V. COMPARENDOS]-(Tabla1[V. EXONERACIONES]+Tabla1[[#This Row],[V. SIMIT CON RESOLUCION]]+Tabla1[[#This Row],[V. SIMIT SIN RESOLUCION]]+Tabla1[[#This Row],[V. RECAUDOS COMPARENDOS]]+Tabla1[[#This Row],[V. RECAUDOS RESOLUCIONES]])</f>
        <v>850050</v>
      </c>
      <c r="S3411" s="11">
        <f>IFERROR(VLOOKUP(Tabla1[[#This Row],[FECHA]],'RECAUDOS LOCALES'!A:D,4,FALSE),0)</f>
        <v>1</v>
      </c>
      <c r="T3411" s="9">
        <f>IFERROR(VLOOKUP(Tabla1[[#This Row],[FECHA]],'RECAUDOS LOCALES'!A:D,3,FALSE),0)</f>
        <v>141675</v>
      </c>
      <c r="U3411" s="11">
        <f>IFERROR(VLOOKUP(Tabla1[[#This Row],[FECHA]],'RECAUDOS EXTERNOS'!A:D,4,FALSE),0)</f>
        <v>3</v>
      </c>
      <c r="V3411" s="9">
        <f>IFERROR(VLOOKUP(Tabla1[[#This Row],[FECHA]],'RECAUDOS EXTERNOS'!A:D,3,FALSE),0)</f>
        <v>308112</v>
      </c>
    </row>
    <row r="3412" spans="1:22" x14ac:dyDescent="0.25">
      <c r="A3412" s="1">
        <v>40971</v>
      </c>
      <c r="B3412" s="3" t="s">
        <v>5</v>
      </c>
      <c r="C3412" s="2">
        <v>40969</v>
      </c>
      <c r="D3412" s="5">
        <f>YEAR(Tabla1[[#This Row],[FECHA]])</f>
        <v>2012</v>
      </c>
      <c r="E3412" s="5">
        <f>IFERROR(VLOOKUP(Tabla1[[#This Row],[FECHA]],'COMPARENDOS TOTALES'!A:D,4,FALSE),0)</f>
        <v>8</v>
      </c>
      <c r="F3412" s="9">
        <f>IFERROR(VLOOKUP(Tabla1[[#This Row],[FECHA]],'COMPARENDOS TOTALES'!A:D,3,FALSE),0)</f>
        <v>5100300</v>
      </c>
      <c r="G3412" s="5">
        <f>IFERROR(VLOOKUP(Tabla1[[#This Row],[FECHA]],EXONERACIONES!A:D,4,FALSE),0)</f>
        <v>0</v>
      </c>
      <c r="H3412" s="9">
        <f>IFERROR(VLOOKUP(Tabla1[[#This Row],[FECHA]],EXONERACIONES!A:D,3,FALSE),0)</f>
        <v>0</v>
      </c>
      <c r="I3412" s="5">
        <f>IFERROR(VLOOKUP(Tabla1[[#This Row],[FECHA]],'SIMIT CON RES'!A:D,4,FALSE),0)</f>
        <v>6</v>
      </c>
      <c r="J3412" s="9">
        <f>IFERROR(VLOOKUP(Tabla1[[#This Row],[FECHA]],'SIMIT CON RES'!A:D,3,FALSE),0)</f>
        <v>3683550</v>
      </c>
      <c r="K3412">
        <f>IFERROR(VLOOKUP(Tabla1[[#This Row],[FECHA]],'SIMIT SIN RES'!A:D,4,FALSE),0)</f>
        <v>0</v>
      </c>
      <c r="L3412" s="9">
        <f>IFERROR(VLOOKUP(Tabla1[[#This Row],[FECHA]],'SIMIT SIN RES'!A:D,3,FALSE),0)</f>
        <v>0</v>
      </c>
      <c r="M3412" s="5">
        <f>IFERROR(VLOOKUP(Tabla1[[#This Row],[FECHA]],'RECAUDOS DE COMPARENDOS'!A:D,4,FALSE),0)</f>
        <v>0</v>
      </c>
      <c r="N3412" s="9">
        <f>IFERROR(VLOOKUP(Tabla1[[#This Row],[FECHA]],'RECAUDOS DE COMPARENDOS'!A:D,3,FALSE),0)</f>
        <v>0</v>
      </c>
      <c r="O3412" s="5">
        <f>IFERROR(VLOOKUP(Tabla1[[#This Row],[FECHA]],'RECAUDOS DE RESOLUCIONES'!A:D,4,FALSE),0)</f>
        <v>0</v>
      </c>
      <c r="P3412" s="9">
        <f>IFERROR(VLOOKUP(Tabla1[[#This Row],[FECHA]],'RECAUDOS DE RESOLUCIONES'!A:D,3,FALSE),0)</f>
        <v>0</v>
      </c>
      <c r="Q341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3412" s="9">
        <f>Tabla1[V. COMPARENDOS]-(Tabla1[V. EXONERACIONES]+Tabla1[[#This Row],[V. SIMIT CON RESOLUCION]]+Tabla1[[#This Row],[V. SIMIT SIN RESOLUCION]]+Tabla1[[#This Row],[V. RECAUDOS COMPARENDOS]]+Tabla1[[#This Row],[V. RECAUDOS RESOLUCIONES]])</f>
        <v>1416750</v>
      </c>
      <c r="S3412" s="11">
        <f>IFERROR(VLOOKUP(Tabla1[[#This Row],[FECHA]],'RECAUDOS LOCALES'!A:D,4,FALSE),0)</f>
        <v>0</v>
      </c>
      <c r="T3412" s="9">
        <f>IFERROR(VLOOKUP(Tabla1[[#This Row],[FECHA]],'RECAUDOS LOCALES'!A:D,3,FALSE),0)</f>
        <v>0</v>
      </c>
      <c r="U3412" s="11">
        <f>IFERROR(VLOOKUP(Tabla1[[#This Row],[FECHA]],'RECAUDOS EXTERNOS'!A:D,4,FALSE),0)</f>
        <v>1</v>
      </c>
      <c r="V3412" s="9">
        <f>IFERROR(VLOOKUP(Tabla1[[#This Row],[FECHA]],'RECAUDOS EXTERNOS'!A:D,3,FALSE),0)</f>
        <v>191310</v>
      </c>
    </row>
    <row r="3413" spans="1:22" x14ac:dyDescent="0.25">
      <c r="A3413" s="1">
        <v>40972</v>
      </c>
      <c r="B3413" s="3" t="s">
        <v>4</v>
      </c>
      <c r="C3413" s="2">
        <v>40969</v>
      </c>
      <c r="D3413" s="5">
        <f>YEAR(Tabla1[[#This Row],[FECHA]])</f>
        <v>2012</v>
      </c>
      <c r="E3413" s="5">
        <f>IFERROR(VLOOKUP(Tabla1[[#This Row],[FECHA]],'COMPARENDOS TOTALES'!A:D,4,FALSE),0)</f>
        <v>9</v>
      </c>
      <c r="F3413" s="9">
        <f>IFERROR(VLOOKUP(Tabla1[[#This Row],[FECHA]],'COMPARENDOS TOTALES'!A:D,3,FALSE),0)</f>
        <v>5553660</v>
      </c>
      <c r="G3413" s="5">
        <f>IFERROR(VLOOKUP(Tabla1[[#This Row],[FECHA]],EXONERACIONES!A:D,4,FALSE),0)</f>
        <v>1</v>
      </c>
      <c r="H3413" s="9">
        <f>IFERROR(VLOOKUP(Tabla1[[#This Row],[FECHA]],EXONERACIONES!A:D,3,FALSE),0)</f>
        <v>850050</v>
      </c>
      <c r="I3413" s="5">
        <f>IFERROR(VLOOKUP(Tabla1[[#This Row],[FECHA]],'SIMIT CON RES'!A:D,4,FALSE),0)</f>
        <v>6</v>
      </c>
      <c r="J3413" s="9">
        <f>IFERROR(VLOOKUP(Tabla1[[#This Row],[FECHA]],'SIMIT CON RES'!A:D,3,FALSE),0)</f>
        <v>3702440</v>
      </c>
      <c r="K3413">
        <f>IFERROR(VLOOKUP(Tabla1[[#This Row],[FECHA]],'SIMIT SIN RES'!A:D,4,FALSE),0)</f>
        <v>0</v>
      </c>
      <c r="L3413" s="9">
        <f>IFERROR(VLOOKUP(Tabla1[[#This Row],[FECHA]],'SIMIT SIN RES'!A:D,3,FALSE),0)</f>
        <v>0</v>
      </c>
      <c r="M3413" s="5">
        <f>IFERROR(VLOOKUP(Tabla1[[#This Row],[FECHA]],'RECAUDOS DE COMPARENDOS'!A:D,4,FALSE),0)</f>
        <v>0</v>
      </c>
      <c r="N3413" s="9">
        <f>IFERROR(VLOOKUP(Tabla1[[#This Row],[FECHA]],'RECAUDOS DE COMPARENDOS'!A:D,3,FALSE),0)</f>
        <v>0</v>
      </c>
      <c r="O3413" s="5">
        <f>IFERROR(VLOOKUP(Tabla1[[#This Row],[FECHA]],'RECAUDOS DE RESOLUCIONES'!A:D,4,FALSE),0)</f>
        <v>0</v>
      </c>
      <c r="P3413" s="9">
        <f>IFERROR(VLOOKUP(Tabla1[[#This Row],[FECHA]],'RECAUDOS DE RESOLUCIONES'!A:D,3,FALSE),0)</f>
        <v>0</v>
      </c>
      <c r="Q341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3413" s="9">
        <f>Tabla1[V. COMPARENDOS]-(Tabla1[V. EXONERACIONES]+Tabla1[[#This Row],[V. SIMIT CON RESOLUCION]]+Tabla1[[#This Row],[V. SIMIT SIN RESOLUCION]]+Tabla1[[#This Row],[V. RECAUDOS COMPARENDOS]]+Tabla1[[#This Row],[V. RECAUDOS RESOLUCIONES]])</f>
        <v>1001170</v>
      </c>
      <c r="S3413" s="11">
        <f>IFERROR(VLOOKUP(Tabla1[[#This Row],[FECHA]],'RECAUDOS LOCALES'!A:D,4,FALSE),0)</f>
        <v>0</v>
      </c>
      <c r="T3413" s="9">
        <f>IFERROR(VLOOKUP(Tabla1[[#This Row],[FECHA]],'RECAUDOS LOCALES'!A:D,3,FALSE),0)</f>
        <v>0</v>
      </c>
      <c r="U3413" s="11">
        <f>IFERROR(VLOOKUP(Tabla1[[#This Row],[FECHA]],'RECAUDOS EXTERNOS'!A:D,4,FALSE),0)</f>
        <v>0</v>
      </c>
      <c r="V3413" s="9">
        <f>IFERROR(VLOOKUP(Tabla1[[#This Row],[FECHA]],'RECAUDOS EXTERNOS'!A:D,3,FALSE),0)</f>
        <v>0</v>
      </c>
    </row>
    <row r="3414" spans="1:22" x14ac:dyDescent="0.25">
      <c r="A3414" s="1">
        <v>40973</v>
      </c>
      <c r="B3414" s="3" t="s">
        <v>1</v>
      </c>
      <c r="C3414" s="2">
        <v>40969</v>
      </c>
      <c r="D3414" s="5">
        <f>YEAR(Tabla1[[#This Row],[FECHA]])</f>
        <v>2012</v>
      </c>
      <c r="E3414" s="5">
        <f>IFERROR(VLOOKUP(Tabla1[[#This Row],[FECHA]],'COMPARENDOS TOTALES'!A:D,4,FALSE),0)</f>
        <v>6</v>
      </c>
      <c r="F3414" s="9">
        <f>IFERROR(VLOOKUP(Tabla1[[#This Row],[FECHA]],'COMPARENDOS TOTALES'!A:D,3,FALSE),0)</f>
        <v>3551320</v>
      </c>
      <c r="G3414" s="5">
        <f>IFERROR(VLOOKUP(Tabla1[[#This Row],[FECHA]],EXONERACIONES!A:D,4,FALSE),0)</f>
        <v>0</v>
      </c>
      <c r="H3414" s="9">
        <f>IFERROR(VLOOKUP(Tabla1[[#This Row],[FECHA]],EXONERACIONES!A:D,3,FALSE),0)</f>
        <v>0</v>
      </c>
      <c r="I3414" s="5">
        <f>IFERROR(VLOOKUP(Tabla1[[#This Row],[FECHA]],'SIMIT CON RES'!A:D,4,FALSE),0)</f>
        <v>3</v>
      </c>
      <c r="J3414" s="9">
        <f>IFERROR(VLOOKUP(Tabla1[[#This Row],[FECHA]],'SIMIT CON RES'!A:D,3,FALSE),0)</f>
        <v>1851220</v>
      </c>
      <c r="K3414">
        <f>IFERROR(VLOOKUP(Tabla1[[#This Row],[FECHA]],'SIMIT SIN RES'!A:D,4,FALSE),0)</f>
        <v>0</v>
      </c>
      <c r="L3414" s="9">
        <f>IFERROR(VLOOKUP(Tabla1[[#This Row],[FECHA]],'SIMIT SIN RES'!A:D,3,FALSE),0)</f>
        <v>0</v>
      </c>
      <c r="M3414" s="5">
        <f>IFERROR(VLOOKUP(Tabla1[[#This Row],[FECHA]],'RECAUDOS DE COMPARENDOS'!A:D,4,FALSE),0)</f>
        <v>2</v>
      </c>
      <c r="N3414" s="9">
        <f>IFERROR(VLOOKUP(Tabla1[[#This Row],[FECHA]],'RECAUDOS DE COMPARENDOS'!A:D,3,FALSE),0)</f>
        <v>850050</v>
      </c>
      <c r="O3414" s="5">
        <f>IFERROR(VLOOKUP(Tabla1[[#This Row],[FECHA]],'RECAUDOS DE RESOLUCIONES'!A:D,4,FALSE),0)</f>
        <v>0</v>
      </c>
      <c r="P3414" s="9">
        <f>IFERROR(VLOOKUP(Tabla1[[#This Row],[FECHA]],'RECAUDOS DE RESOLUCIONES'!A:D,3,FALSE),0)</f>
        <v>0</v>
      </c>
      <c r="Q341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414" s="9">
        <f>Tabla1[V. COMPARENDOS]-(Tabla1[V. EXONERACIONES]+Tabla1[[#This Row],[V. SIMIT CON RESOLUCION]]+Tabla1[[#This Row],[V. SIMIT SIN RESOLUCION]]+Tabla1[[#This Row],[V. RECAUDOS COMPARENDOS]]+Tabla1[[#This Row],[V. RECAUDOS RESOLUCIONES]])</f>
        <v>850050</v>
      </c>
      <c r="S3414" s="11">
        <f>IFERROR(VLOOKUP(Tabla1[[#This Row],[FECHA]],'RECAUDOS LOCALES'!A:D,4,FALSE),0)</f>
        <v>1</v>
      </c>
      <c r="T3414" s="9">
        <f>IFERROR(VLOOKUP(Tabla1[[#This Row],[FECHA]],'RECAUDOS LOCALES'!A:D,3,FALSE),0)</f>
        <v>57826</v>
      </c>
      <c r="U3414" s="11">
        <f>IFERROR(VLOOKUP(Tabla1[[#This Row],[FECHA]],'RECAUDOS EXTERNOS'!A:D,4,FALSE),0)</f>
        <v>4</v>
      </c>
      <c r="V3414" s="9">
        <f>IFERROR(VLOOKUP(Tabla1[[#This Row],[FECHA]],'RECAUDOS EXTERNOS'!A:D,3,FALSE),0)</f>
        <v>1081351</v>
      </c>
    </row>
    <row r="3415" spans="1:22" x14ac:dyDescent="0.25">
      <c r="A3415" s="1">
        <v>40974</v>
      </c>
      <c r="B3415" s="3" t="s">
        <v>2</v>
      </c>
      <c r="C3415" s="2">
        <v>40969</v>
      </c>
      <c r="D3415" s="5">
        <f>YEAR(Tabla1[[#This Row],[FECHA]])</f>
        <v>2012</v>
      </c>
      <c r="E3415" s="5">
        <f>IFERROR(VLOOKUP(Tabla1[[#This Row],[FECHA]],'COMPARENDOS TOTALES'!A:D,4,FALSE),0)</f>
        <v>1</v>
      </c>
      <c r="F3415" s="9">
        <f>IFERROR(VLOOKUP(Tabla1[[#This Row],[FECHA]],'COMPARENDOS TOTALES'!A:D,3,FALSE),0)</f>
        <v>151120</v>
      </c>
      <c r="G3415" s="5">
        <f>IFERROR(VLOOKUP(Tabla1[[#This Row],[FECHA]],EXONERACIONES!A:D,4,FALSE),0)</f>
        <v>0</v>
      </c>
      <c r="H3415" s="9">
        <f>IFERROR(VLOOKUP(Tabla1[[#This Row],[FECHA]],EXONERACIONES!A:D,3,FALSE),0)</f>
        <v>0</v>
      </c>
      <c r="I3415" s="5">
        <f>IFERROR(VLOOKUP(Tabla1[[#This Row],[FECHA]],'SIMIT CON RES'!A:D,4,FALSE),0)</f>
        <v>1</v>
      </c>
      <c r="J3415" s="9">
        <f>IFERROR(VLOOKUP(Tabla1[[#This Row],[FECHA]],'SIMIT CON RES'!A:D,3,FALSE),0)</f>
        <v>151120</v>
      </c>
      <c r="K3415">
        <f>IFERROR(VLOOKUP(Tabla1[[#This Row],[FECHA]],'SIMIT SIN RES'!A:D,4,FALSE),0)</f>
        <v>0</v>
      </c>
      <c r="L3415" s="9">
        <f>IFERROR(VLOOKUP(Tabla1[[#This Row],[FECHA]],'SIMIT SIN RES'!A:D,3,FALSE),0)</f>
        <v>0</v>
      </c>
      <c r="M3415" s="5">
        <f>IFERROR(VLOOKUP(Tabla1[[#This Row],[FECHA]],'RECAUDOS DE COMPARENDOS'!A:D,4,FALSE),0)</f>
        <v>0</v>
      </c>
      <c r="N3415" s="9">
        <f>IFERROR(VLOOKUP(Tabla1[[#This Row],[FECHA]],'RECAUDOS DE COMPARENDOS'!A:D,3,FALSE),0)</f>
        <v>0</v>
      </c>
      <c r="O3415" s="5">
        <f>IFERROR(VLOOKUP(Tabla1[[#This Row],[FECHA]],'RECAUDOS DE RESOLUCIONES'!A:D,4,FALSE),0)</f>
        <v>0</v>
      </c>
      <c r="P3415" s="9">
        <f>IFERROR(VLOOKUP(Tabla1[[#This Row],[FECHA]],'RECAUDOS DE RESOLUCIONES'!A:D,3,FALSE),0)</f>
        <v>0</v>
      </c>
      <c r="Q341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41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415" s="11">
        <f>IFERROR(VLOOKUP(Tabla1[[#This Row],[FECHA]],'RECAUDOS LOCALES'!A:D,4,FALSE),0)</f>
        <v>0</v>
      </c>
      <c r="T3415" s="9">
        <f>IFERROR(VLOOKUP(Tabla1[[#This Row],[FECHA]],'RECAUDOS LOCALES'!A:D,3,FALSE),0)</f>
        <v>0</v>
      </c>
      <c r="U3415" s="11">
        <f>IFERROR(VLOOKUP(Tabla1[[#This Row],[FECHA]],'RECAUDOS EXTERNOS'!A:D,4,FALSE),0)</f>
        <v>7</v>
      </c>
      <c r="V3415" s="9">
        <f>IFERROR(VLOOKUP(Tabla1[[#This Row],[FECHA]],'RECAUDOS EXTERNOS'!A:D,3,FALSE),0)</f>
        <v>1860980</v>
      </c>
    </row>
    <row r="3416" spans="1:22" x14ac:dyDescent="0.25">
      <c r="A3416" s="1">
        <v>40975</v>
      </c>
      <c r="B3416" s="3" t="s">
        <v>3</v>
      </c>
      <c r="C3416" s="2">
        <v>40969</v>
      </c>
      <c r="D3416" s="5">
        <f>YEAR(Tabla1[[#This Row],[FECHA]])</f>
        <v>2012</v>
      </c>
      <c r="E3416" s="5">
        <f>IFERROR(VLOOKUP(Tabla1[[#This Row],[FECHA]],'COMPARENDOS TOTALES'!A:D,4,FALSE),0)</f>
        <v>1</v>
      </c>
      <c r="F3416" s="9">
        <f>IFERROR(VLOOKUP(Tabla1[[#This Row],[FECHA]],'COMPARENDOS TOTALES'!A:D,3,FALSE),0)</f>
        <v>151120</v>
      </c>
      <c r="G3416" s="5">
        <f>IFERROR(VLOOKUP(Tabla1[[#This Row],[FECHA]],EXONERACIONES!A:D,4,FALSE),0)</f>
        <v>0</v>
      </c>
      <c r="H3416" s="9">
        <f>IFERROR(VLOOKUP(Tabla1[[#This Row],[FECHA]],EXONERACIONES!A:D,3,FALSE),0)</f>
        <v>0</v>
      </c>
      <c r="I3416" s="5">
        <f>IFERROR(VLOOKUP(Tabla1[[#This Row],[FECHA]],'SIMIT CON RES'!A:D,4,FALSE),0)</f>
        <v>0</v>
      </c>
      <c r="J3416" s="9">
        <f>IFERROR(VLOOKUP(Tabla1[[#This Row],[FECHA]],'SIMIT CON RES'!A:D,3,FALSE),0)</f>
        <v>0</v>
      </c>
      <c r="K3416">
        <f>IFERROR(VLOOKUP(Tabla1[[#This Row],[FECHA]],'SIMIT SIN RES'!A:D,4,FALSE),0)</f>
        <v>0</v>
      </c>
      <c r="L3416" s="9">
        <f>IFERROR(VLOOKUP(Tabla1[[#This Row],[FECHA]],'SIMIT SIN RES'!A:D,3,FALSE),0)</f>
        <v>0</v>
      </c>
      <c r="M3416" s="5">
        <f>IFERROR(VLOOKUP(Tabla1[[#This Row],[FECHA]],'RECAUDOS DE COMPARENDOS'!A:D,4,FALSE),0)</f>
        <v>0</v>
      </c>
      <c r="N3416" s="9">
        <f>IFERROR(VLOOKUP(Tabla1[[#This Row],[FECHA]],'RECAUDOS DE COMPARENDOS'!A:D,3,FALSE),0)</f>
        <v>0</v>
      </c>
      <c r="O3416" s="5">
        <f>IFERROR(VLOOKUP(Tabla1[[#This Row],[FECHA]],'RECAUDOS DE RESOLUCIONES'!A:D,4,FALSE),0)</f>
        <v>0</v>
      </c>
      <c r="P3416" s="9">
        <f>IFERROR(VLOOKUP(Tabla1[[#This Row],[FECHA]],'RECAUDOS DE RESOLUCIONES'!A:D,3,FALSE),0)</f>
        <v>0</v>
      </c>
      <c r="Q341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416" s="9">
        <f>Tabla1[V. COMPARENDOS]-(Tabla1[V. EXONERACIONES]+Tabla1[[#This Row],[V. SIMIT CON RESOLUCION]]+Tabla1[[#This Row],[V. SIMIT SIN RESOLUCION]]+Tabla1[[#This Row],[V. RECAUDOS COMPARENDOS]]+Tabla1[[#This Row],[V. RECAUDOS RESOLUCIONES]])</f>
        <v>151120</v>
      </c>
      <c r="S3416" s="11">
        <f>IFERROR(VLOOKUP(Tabla1[[#This Row],[FECHA]],'RECAUDOS LOCALES'!A:D,4,FALSE),0)</f>
        <v>2</v>
      </c>
      <c r="T3416" s="9">
        <f>IFERROR(VLOOKUP(Tabla1[[#This Row],[FECHA]],'RECAUDOS LOCALES'!A:D,3,FALSE),0)</f>
        <v>232650</v>
      </c>
      <c r="U3416" s="11">
        <f>IFERROR(VLOOKUP(Tabla1[[#This Row],[FECHA]],'RECAUDOS EXTERNOS'!A:D,4,FALSE),0)</f>
        <v>5</v>
      </c>
      <c r="V3416" s="9">
        <f>IFERROR(VLOOKUP(Tabla1[[#This Row],[FECHA]],'RECAUDOS EXTERNOS'!A:D,3,FALSE),0)</f>
        <v>667303</v>
      </c>
    </row>
    <row r="3417" spans="1:22" x14ac:dyDescent="0.25">
      <c r="A3417" s="1">
        <v>40976</v>
      </c>
      <c r="B3417" s="3" t="s">
        <v>6</v>
      </c>
      <c r="C3417" s="2">
        <v>40969</v>
      </c>
      <c r="D3417" s="5">
        <f>YEAR(Tabla1[[#This Row],[FECHA]])</f>
        <v>2012</v>
      </c>
      <c r="E3417" s="5">
        <f>IFERROR(VLOOKUP(Tabla1[[#This Row],[FECHA]],'COMPARENDOS TOTALES'!A:D,4,FALSE),0)</f>
        <v>0</v>
      </c>
      <c r="F3417" s="9">
        <f>IFERROR(VLOOKUP(Tabla1[[#This Row],[FECHA]],'COMPARENDOS TOTALES'!A:D,3,FALSE),0)</f>
        <v>0</v>
      </c>
      <c r="G3417" s="5">
        <f>IFERROR(VLOOKUP(Tabla1[[#This Row],[FECHA]],EXONERACIONES!A:D,4,FALSE),0)</f>
        <v>0</v>
      </c>
      <c r="H3417" s="9">
        <f>IFERROR(VLOOKUP(Tabla1[[#This Row],[FECHA]],EXONERACIONES!A:D,3,FALSE),0)</f>
        <v>0</v>
      </c>
      <c r="I3417" s="5">
        <f>IFERROR(VLOOKUP(Tabla1[[#This Row],[FECHA]],'SIMIT CON RES'!A:D,4,FALSE),0)</f>
        <v>0</v>
      </c>
      <c r="J3417" s="9">
        <f>IFERROR(VLOOKUP(Tabla1[[#This Row],[FECHA]],'SIMIT CON RES'!A:D,3,FALSE),0)</f>
        <v>0</v>
      </c>
      <c r="K3417">
        <f>IFERROR(VLOOKUP(Tabla1[[#This Row],[FECHA]],'SIMIT SIN RES'!A:D,4,FALSE),0)</f>
        <v>0</v>
      </c>
      <c r="L3417" s="9">
        <f>IFERROR(VLOOKUP(Tabla1[[#This Row],[FECHA]],'SIMIT SIN RES'!A:D,3,FALSE),0)</f>
        <v>0</v>
      </c>
      <c r="M3417" s="5">
        <f>IFERROR(VLOOKUP(Tabla1[[#This Row],[FECHA]],'RECAUDOS DE COMPARENDOS'!A:D,4,FALSE),0)</f>
        <v>0</v>
      </c>
      <c r="N3417" s="9">
        <f>IFERROR(VLOOKUP(Tabla1[[#This Row],[FECHA]],'RECAUDOS DE COMPARENDOS'!A:D,3,FALSE),0)</f>
        <v>0</v>
      </c>
      <c r="O3417" s="5">
        <f>IFERROR(VLOOKUP(Tabla1[[#This Row],[FECHA]],'RECAUDOS DE RESOLUCIONES'!A:D,4,FALSE),0)</f>
        <v>0</v>
      </c>
      <c r="P3417" s="9">
        <f>IFERROR(VLOOKUP(Tabla1[[#This Row],[FECHA]],'RECAUDOS DE RESOLUCIONES'!A:D,3,FALSE),0)</f>
        <v>0</v>
      </c>
      <c r="Q341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41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417" s="11">
        <f>IFERROR(VLOOKUP(Tabla1[[#This Row],[FECHA]],'RECAUDOS LOCALES'!A:D,4,FALSE),0)</f>
        <v>1</v>
      </c>
      <c r="T3417" s="9">
        <f>IFERROR(VLOOKUP(Tabla1[[#This Row],[FECHA]],'RECAUDOS LOCALES'!A:D,3,FALSE),0)</f>
        <v>248500</v>
      </c>
      <c r="U3417" s="11">
        <f>IFERROR(VLOOKUP(Tabla1[[#This Row],[FECHA]],'RECAUDOS EXTERNOS'!A:D,4,FALSE),0)</f>
        <v>3</v>
      </c>
      <c r="V3417" s="9">
        <f>IFERROR(VLOOKUP(Tabla1[[#This Row],[FECHA]],'RECAUDOS EXTERNOS'!A:D,3,FALSE),0)</f>
        <v>413241</v>
      </c>
    </row>
    <row r="3418" spans="1:22" x14ac:dyDescent="0.25">
      <c r="A3418" s="1">
        <v>40977</v>
      </c>
      <c r="B3418" s="3" t="s">
        <v>0</v>
      </c>
      <c r="C3418" s="2">
        <v>40969</v>
      </c>
      <c r="D3418" s="5">
        <f>YEAR(Tabla1[[#This Row],[FECHA]])</f>
        <v>2012</v>
      </c>
      <c r="E3418" s="5">
        <f>IFERROR(VLOOKUP(Tabla1[[#This Row],[FECHA]],'COMPARENDOS TOTALES'!A:D,4,FALSE),0)</f>
        <v>11</v>
      </c>
      <c r="F3418" s="9">
        <f>IFERROR(VLOOKUP(Tabla1[[#This Row],[FECHA]],'COMPARENDOS TOTALES'!A:D,3,FALSE),0)</f>
        <v>6101470</v>
      </c>
      <c r="G3418" s="5">
        <f>IFERROR(VLOOKUP(Tabla1[[#This Row],[FECHA]],EXONERACIONES!A:D,4,FALSE),0)</f>
        <v>2</v>
      </c>
      <c r="H3418" s="9">
        <f>IFERROR(VLOOKUP(Tabla1[[#This Row],[FECHA]],EXONERACIONES!A:D,3,FALSE),0)</f>
        <v>1416750</v>
      </c>
      <c r="I3418" s="5">
        <f>IFERROR(VLOOKUP(Tabla1[[#This Row],[FECHA]],'SIMIT CON RES'!A:D,4,FALSE),0)</f>
        <v>8</v>
      </c>
      <c r="J3418" s="9">
        <f>IFERROR(VLOOKUP(Tabla1[[#This Row],[FECHA]],'SIMIT CON RES'!A:D,3,FALSE),0)</f>
        <v>4401370</v>
      </c>
      <c r="K3418">
        <f>IFERROR(VLOOKUP(Tabla1[[#This Row],[FECHA]],'SIMIT SIN RES'!A:D,4,FALSE),0)</f>
        <v>0</v>
      </c>
      <c r="L3418" s="9">
        <f>IFERROR(VLOOKUP(Tabla1[[#This Row],[FECHA]],'SIMIT SIN RES'!A:D,3,FALSE),0)</f>
        <v>0</v>
      </c>
      <c r="M3418" s="5">
        <f>IFERROR(VLOOKUP(Tabla1[[#This Row],[FECHA]],'RECAUDOS DE COMPARENDOS'!A:D,4,FALSE),0)</f>
        <v>1</v>
      </c>
      <c r="N3418" s="9">
        <f>IFERROR(VLOOKUP(Tabla1[[#This Row],[FECHA]],'RECAUDOS DE COMPARENDOS'!A:D,3,FALSE),0)</f>
        <v>283350</v>
      </c>
      <c r="O3418" s="5">
        <f>IFERROR(VLOOKUP(Tabla1[[#This Row],[FECHA]],'RECAUDOS DE RESOLUCIONES'!A:D,4,FALSE),0)</f>
        <v>0</v>
      </c>
      <c r="P3418" s="9">
        <f>IFERROR(VLOOKUP(Tabla1[[#This Row],[FECHA]],'RECAUDOS DE RESOLUCIONES'!A:D,3,FALSE),0)</f>
        <v>0</v>
      </c>
      <c r="Q341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41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418" s="11">
        <f>IFERROR(VLOOKUP(Tabla1[[#This Row],[FECHA]],'RECAUDOS LOCALES'!A:D,4,FALSE),0)</f>
        <v>0</v>
      </c>
      <c r="T3418" s="9">
        <f>IFERROR(VLOOKUP(Tabla1[[#This Row],[FECHA]],'RECAUDOS LOCALES'!A:D,3,FALSE),0)</f>
        <v>0</v>
      </c>
      <c r="U3418" s="11">
        <f>IFERROR(VLOOKUP(Tabla1[[#This Row],[FECHA]],'RECAUDOS EXTERNOS'!A:D,4,FALSE),0)</f>
        <v>3</v>
      </c>
      <c r="V3418" s="9">
        <f>IFERROR(VLOOKUP(Tabla1[[#This Row],[FECHA]],'RECAUDOS EXTERNOS'!A:D,3,FALSE),0)</f>
        <v>373489</v>
      </c>
    </row>
    <row r="3419" spans="1:22" x14ac:dyDescent="0.25">
      <c r="A3419" s="1">
        <v>40978</v>
      </c>
      <c r="B3419" s="3" t="s">
        <v>5</v>
      </c>
      <c r="C3419" s="2">
        <v>40969</v>
      </c>
      <c r="D3419" s="5">
        <f>YEAR(Tabla1[[#This Row],[FECHA]])</f>
        <v>2012</v>
      </c>
      <c r="E3419" s="5">
        <f>IFERROR(VLOOKUP(Tabla1[[#This Row],[FECHA]],'COMPARENDOS TOTALES'!A:D,4,FALSE),0)</f>
        <v>6</v>
      </c>
      <c r="F3419" s="9">
        <f>IFERROR(VLOOKUP(Tabla1[[#This Row],[FECHA]],'COMPARENDOS TOTALES'!A:D,3,FALSE),0)</f>
        <v>4250250</v>
      </c>
      <c r="G3419" s="5">
        <f>IFERROR(VLOOKUP(Tabla1[[#This Row],[FECHA]],EXONERACIONES!A:D,4,FALSE),0)</f>
        <v>0</v>
      </c>
      <c r="H3419" s="9">
        <f>IFERROR(VLOOKUP(Tabla1[[#This Row],[FECHA]],EXONERACIONES!A:D,3,FALSE),0)</f>
        <v>0</v>
      </c>
      <c r="I3419" s="5">
        <f>IFERROR(VLOOKUP(Tabla1[[#This Row],[FECHA]],'SIMIT CON RES'!A:D,4,FALSE),0)</f>
        <v>6</v>
      </c>
      <c r="J3419" s="9">
        <f>IFERROR(VLOOKUP(Tabla1[[#This Row],[FECHA]],'SIMIT CON RES'!A:D,3,FALSE),0)</f>
        <v>4250250</v>
      </c>
      <c r="K3419">
        <f>IFERROR(VLOOKUP(Tabla1[[#This Row],[FECHA]],'SIMIT SIN RES'!A:D,4,FALSE),0)</f>
        <v>0</v>
      </c>
      <c r="L3419" s="9">
        <f>IFERROR(VLOOKUP(Tabla1[[#This Row],[FECHA]],'SIMIT SIN RES'!A:D,3,FALSE),0)</f>
        <v>0</v>
      </c>
      <c r="M3419" s="5">
        <f>IFERROR(VLOOKUP(Tabla1[[#This Row],[FECHA]],'RECAUDOS DE COMPARENDOS'!A:D,4,FALSE),0)</f>
        <v>0</v>
      </c>
      <c r="N3419" s="9">
        <f>IFERROR(VLOOKUP(Tabla1[[#This Row],[FECHA]],'RECAUDOS DE COMPARENDOS'!A:D,3,FALSE),0)</f>
        <v>0</v>
      </c>
      <c r="O3419" s="5">
        <f>IFERROR(VLOOKUP(Tabla1[[#This Row],[FECHA]],'RECAUDOS DE RESOLUCIONES'!A:D,4,FALSE),0)</f>
        <v>0</v>
      </c>
      <c r="P3419" s="9">
        <f>IFERROR(VLOOKUP(Tabla1[[#This Row],[FECHA]],'RECAUDOS DE RESOLUCIONES'!A:D,3,FALSE),0)</f>
        <v>0</v>
      </c>
      <c r="Q341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41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419" s="11">
        <f>IFERROR(VLOOKUP(Tabla1[[#This Row],[FECHA]],'RECAUDOS LOCALES'!A:D,4,FALSE),0)</f>
        <v>0</v>
      </c>
      <c r="T3419" s="9">
        <f>IFERROR(VLOOKUP(Tabla1[[#This Row],[FECHA]],'RECAUDOS LOCALES'!A:D,3,FALSE),0)</f>
        <v>0</v>
      </c>
      <c r="U3419" s="11">
        <f>IFERROR(VLOOKUP(Tabla1[[#This Row],[FECHA]],'RECAUDOS EXTERNOS'!A:D,4,FALSE),0)</f>
        <v>0</v>
      </c>
      <c r="V3419" s="9">
        <f>IFERROR(VLOOKUP(Tabla1[[#This Row],[FECHA]],'RECAUDOS EXTERNOS'!A:D,3,FALSE),0)</f>
        <v>0</v>
      </c>
    </row>
    <row r="3420" spans="1:22" x14ac:dyDescent="0.25">
      <c r="A3420" s="1">
        <v>40979</v>
      </c>
      <c r="B3420" s="3" t="s">
        <v>4</v>
      </c>
      <c r="C3420" s="2">
        <v>40969</v>
      </c>
      <c r="D3420" s="5">
        <f>YEAR(Tabla1[[#This Row],[FECHA]])</f>
        <v>2012</v>
      </c>
      <c r="E3420" s="5">
        <f>IFERROR(VLOOKUP(Tabla1[[#This Row],[FECHA]],'COMPARENDOS TOTALES'!A:D,4,FALSE),0)</f>
        <v>8</v>
      </c>
      <c r="F3420" s="9">
        <f>IFERROR(VLOOKUP(Tabla1[[#This Row],[FECHA]],'COMPARENDOS TOTALES'!A:D,3,FALSE),0)</f>
        <v>4401370</v>
      </c>
      <c r="G3420" s="5">
        <f>IFERROR(VLOOKUP(Tabla1[[#This Row],[FECHA]],EXONERACIONES!A:D,4,FALSE),0)</f>
        <v>0</v>
      </c>
      <c r="H3420" s="9">
        <f>IFERROR(VLOOKUP(Tabla1[[#This Row],[FECHA]],EXONERACIONES!A:D,3,FALSE),0)</f>
        <v>0</v>
      </c>
      <c r="I3420" s="5">
        <f>IFERROR(VLOOKUP(Tabla1[[#This Row],[FECHA]],'SIMIT CON RES'!A:D,4,FALSE),0)</f>
        <v>7</v>
      </c>
      <c r="J3420" s="9">
        <f>IFERROR(VLOOKUP(Tabla1[[#This Row],[FECHA]],'SIMIT CON RES'!A:D,3,FALSE),0)</f>
        <v>3551320</v>
      </c>
      <c r="K3420">
        <f>IFERROR(VLOOKUP(Tabla1[[#This Row],[FECHA]],'SIMIT SIN RES'!A:D,4,FALSE),0)</f>
        <v>0</v>
      </c>
      <c r="L3420" s="9">
        <f>IFERROR(VLOOKUP(Tabla1[[#This Row],[FECHA]],'SIMIT SIN RES'!A:D,3,FALSE),0)</f>
        <v>0</v>
      </c>
      <c r="M3420" s="5">
        <f>IFERROR(VLOOKUP(Tabla1[[#This Row],[FECHA]],'RECAUDOS DE COMPARENDOS'!A:D,4,FALSE),0)</f>
        <v>0</v>
      </c>
      <c r="N3420" s="9">
        <f>IFERROR(VLOOKUP(Tabla1[[#This Row],[FECHA]],'RECAUDOS DE COMPARENDOS'!A:D,3,FALSE),0)</f>
        <v>0</v>
      </c>
      <c r="O3420" s="5">
        <f>IFERROR(VLOOKUP(Tabla1[[#This Row],[FECHA]],'RECAUDOS DE RESOLUCIONES'!A:D,4,FALSE),0)</f>
        <v>0</v>
      </c>
      <c r="P3420" s="9">
        <f>IFERROR(VLOOKUP(Tabla1[[#This Row],[FECHA]],'RECAUDOS DE RESOLUCIONES'!A:D,3,FALSE),0)</f>
        <v>0</v>
      </c>
      <c r="Q342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420" s="9">
        <f>Tabla1[V. COMPARENDOS]-(Tabla1[V. EXONERACIONES]+Tabla1[[#This Row],[V. SIMIT CON RESOLUCION]]+Tabla1[[#This Row],[V. SIMIT SIN RESOLUCION]]+Tabla1[[#This Row],[V. RECAUDOS COMPARENDOS]]+Tabla1[[#This Row],[V. RECAUDOS RESOLUCIONES]])</f>
        <v>850050</v>
      </c>
      <c r="S3420" s="11">
        <f>IFERROR(VLOOKUP(Tabla1[[#This Row],[FECHA]],'RECAUDOS LOCALES'!A:D,4,FALSE),0)</f>
        <v>0</v>
      </c>
      <c r="T3420" s="9">
        <f>IFERROR(VLOOKUP(Tabla1[[#This Row],[FECHA]],'RECAUDOS LOCALES'!A:D,3,FALSE),0)</f>
        <v>0</v>
      </c>
      <c r="U3420" s="11">
        <f>IFERROR(VLOOKUP(Tabla1[[#This Row],[FECHA]],'RECAUDOS EXTERNOS'!A:D,4,FALSE),0)</f>
        <v>0</v>
      </c>
      <c r="V3420" s="9">
        <f>IFERROR(VLOOKUP(Tabla1[[#This Row],[FECHA]],'RECAUDOS EXTERNOS'!A:D,3,FALSE),0)</f>
        <v>0</v>
      </c>
    </row>
    <row r="3421" spans="1:22" x14ac:dyDescent="0.25">
      <c r="A3421" s="1">
        <v>40980</v>
      </c>
      <c r="B3421" s="3" t="s">
        <v>1</v>
      </c>
      <c r="C3421" s="2">
        <v>40969</v>
      </c>
      <c r="D3421" s="5">
        <f>YEAR(Tabla1[[#This Row],[FECHA]])</f>
        <v>2012</v>
      </c>
      <c r="E3421" s="5">
        <f>IFERROR(VLOOKUP(Tabla1[[#This Row],[FECHA]],'COMPARENDOS TOTALES'!A:D,4,FALSE),0)</f>
        <v>0</v>
      </c>
      <c r="F3421" s="9">
        <f>IFERROR(VLOOKUP(Tabla1[[#This Row],[FECHA]],'COMPARENDOS TOTALES'!A:D,3,FALSE),0)</f>
        <v>0</v>
      </c>
      <c r="G3421" s="5">
        <f>IFERROR(VLOOKUP(Tabla1[[#This Row],[FECHA]],EXONERACIONES!A:D,4,FALSE),0)</f>
        <v>0</v>
      </c>
      <c r="H3421" s="9">
        <f>IFERROR(VLOOKUP(Tabla1[[#This Row],[FECHA]],EXONERACIONES!A:D,3,FALSE),0)</f>
        <v>0</v>
      </c>
      <c r="I3421" s="5">
        <f>IFERROR(VLOOKUP(Tabla1[[#This Row],[FECHA]],'SIMIT CON RES'!A:D,4,FALSE),0)</f>
        <v>0</v>
      </c>
      <c r="J3421" s="9">
        <f>IFERROR(VLOOKUP(Tabla1[[#This Row],[FECHA]],'SIMIT CON RES'!A:D,3,FALSE),0)</f>
        <v>0</v>
      </c>
      <c r="K3421">
        <f>IFERROR(VLOOKUP(Tabla1[[#This Row],[FECHA]],'SIMIT SIN RES'!A:D,4,FALSE),0)</f>
        <v>0</v>
      </c>
      <c r="L3421" s="9">
        <f>IFERROR(VLOOKUP(Tabla1[[#This Row],[FECHA]],'SIMIT SIN RES'!A:D,3,FALSE),0)</f>
        <v>0</v>
      </c>
      <c r="M3421" s="5">
        <f>IFERROR(VLOOKUP(Tabla1[[#This Row],[FECHA]],'RECAUDOS DE COMPARENDOS'!A:D,4,FALSE),0)</f>
        <v>0</v>
      </c>
      <c r="N3421" s="9">
        <f>IFERROR(VLOOKUP(Tabla1[[#This Row],[FECHA]],'RECAUDOS DE COMPARENDOS'!A:D,3,FALSE),0)</f>
        <v>0</v>
      </c>
      <c r="O3421" s="5">
        <f>IFERROR(VLOOKUP(Tabla1[[#This Row],[FECHA]],'RECAUDOS DE RESOLUCIONES'!A:D,4,FALSE),0)</f>
        <v>0</v>
      </c>
      <c r="P3421" s="9">
        <f>IFERROR(VLOOKUP(Tabla1[[#This Row],[FECHA]],'RECAUDOS DE RESOLUCIONES'!A:D,3,FALSE),0)</f>
        <v>0</v>
      </c>
      <c r="Q342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42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421" s="11">
        <f>IFERROR(VLOOKUP(Tabla1[[#This Row],[FECHA]],'RECAUDOS LOCALES'!A:D,4,FALSE),0)</f>
        <v>2</v>
      </c>
      <c r="T3421" s="9">
        <f>IFERROR(VLOOKUP(Tabla1[[#This Row],[FECHA]],'RECAUDOS LOCALES'!A:D,3,FALSE),0)</f>
        <v>425025</v>
      </c>
      <c r="U3421" s="11">
        <f>IFERROR(VLOOKUP(Tabla1[[#This Row],[FECHA]],'RECAUDOS EXTERNOS'!A:D,4,FALSE),0)</f>
        <v>8</v>
      </c>
      <c r="V3421" s="9">
        <f>IFERROR(VLOOKUP(Tabla1[[#This Row],[FECHA]],'RECAUDOS EXTERNOS'!A:D,3,FALSE),0)</f>
        <v>1138724</v>
      </c>
    </row>
    <row r="3422" spans="1:22" x14ac:dyDescent="0.25">
      <c r="A3422" s="1">
        <v>40981</v>
      </c>
      <c r="B3422" s="3" t="s">
        <v>2</v>
      </c>
      <c r="C3422" s="2">
        <v>40969</v>
      </c>
      <c r="D3422" s="5">
        <f>YEAR(Tabla1[[#This Row],[FECHA]])</f>
        <v>2012</v>
      </c>
      <c r="E3422" s="5">
        <f>IFERROR(VLOOKUP(Tabla1[[#This Row],[FECHA]],'COMPARENDOS TOTALES'!A:D,4,FALSE),0)</f>
        <v>0</v>
      </c>
      <c r="F3422" s="9">
        <f>IFERROR(VLOOKUP(Tabla1[[#This Row],[FECHA]],'COMPARENDOS TOTALES'!A:D,3,FALSE),0)</f>
        <v>0</v>
      </c>
      <c r="G3422" s="5">
        <f>IFERROR(VLOOKUP(Tabla1[[#This Row],[FECHA]],EXONERACIONES!A:D,4,FALSE),0)</f>
        <v>0</v>
      </c>
      <c r="H3422" s="9">
        <f>IFERROR(VLOOKUP(Tabla1[[#This Row],[FECHA]],EXONERACIONES!A:D,3,FALSE),0)</f>
        <v>0</v>
      </c>
      <c r="I3422" s="5">
        <f>IFERROR(VLOOKUP(Tabla1[[#This Row],[FECHA]],'SIMIT CON RES'!A:D,4,FALSE),0)</f>
        <v>0</v>
      </c>
      <c r="J3422" s="9">
        <f>IFERROR(VLOOKUP(Tabla1[[#This Row],[FECHA]],'SIMIT CON RES'!A:D,3,FALSE),0)</f>
        <v>0</v>
      </c>
      <c r="K3422">
        <f>IFERROR(VLOOKUP(Tabla1[[#This Row],[FECHA]],'SIMIT SIN RES'!A:D,4,FALSE),0)</f>
        <v>0</v>
      </c>
      <c r="L3422" s="9">
        <f>IFERROR(VLOOKUP(Tabla1[[#This Row],[FECHA]],'SIMIT SIN RES'!A:D,3,FALSE),0)</f>
        <v>0</v>
      </c>
      <c r="M3422" s="5">
        <f>IFERROR(VLOOKUP(Tabla1[[#This Row],[FECHA]],'RECAUDOS DE COMPARENDOS'!A:D,4,FALSE),0)</f>
        <v>0</v>
      </c>
      <c r="N3422" s="9">
        <f>IFERROR(VLOOKUP(Tabla1[[#This Row],[FECHA]],'RECAUDOS DE COMPARENDOS'!A:D,3,FALSE),0)</f>
        <v>0</v>
      </c>
      <c r="O3422" s="5">
        <f>IFERROR(VLOOKUP(Tabla1[[#This Row],[FECHA]],'RECAUDOS DE RESOLUCIONES'!A:D,4,FALSE),0)</f>
        <v>0</v>
      </c>
      <c r="P3422" s="9">
        <f>IFERROR(VLOOKUP(Tabla1[[#This Row],[FECHA]],'RECAUDOS DE RESOLUCIONES'!A:D,3,FALSE),0)</f>
        <v>0</v>
      </c>
      <c r="Q342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42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422" s="11">
        <f>IFERROR(VLOOKUP(Tabla1[[#This Row],[FECHA]],'RECAUDOS LOCALES'!A:D,4,FALSE),0)</f>
        <v>0</v>
      </c>
      <c r="T3422" s="9">
        <f>IFERROR(VLOOKUP(Tabla1[[#This Row],[FECHA]],'RECAUDOS LOCALES'!A:D,3,FALSE),0)</f>
        <v>0</v>
      </c>
      <c r="U3422" s="11">
        <f>IFERROR(VLOOKUP(Tabla1[[#This Row],[FECHA]],'RECAUDOS EXTERNOS'!A:D,4,FALSE),0)</f>
        <v>6</v>
      </c>
      <c r="V3422" s="9">
        <f>IFERROR(VLOOKUP(Tabla1[[#This Row],[FECHA]],'RECAUDOS EXTERNOS'!A:D,3,FALSE),0)</f>
        <v>784548</v>
      </c>
    </row>
    <row r="3423" spans="1:22" x14ac:dyDescent="0.25">
      <c r="A3423" s="1">
        <v>40982</v>
      </c>
      <c r="B3423" s="3" t="s">
        <v>3</v>
      </c>
      <c r="C3423" s="2">
        <v>40969</v>
      </c>
      <c r="D3423" s="5">
        <f>YEAR(Tabla1[[#This Row],[FECHA]])</f>
        <v>2012</v>
      </c>
      <c r="E3423" s="5">
        <f>IFERROR(VLOOKUP(Tabla1[[#This Row],[FECHA]],'COMPARENDOS TOTALES'!A:D,4,FALSE),0)</f>
        <v>0</v>
      </c>
      <c r="F3423" s="9">
        <f>IFERROR(VLOOKUP(Tabla1[[#This Row],[FECHA]],'COMPARENDOS TOTALES'!A:D,3,FALSE),0)</f>
        <v>0</v>
      </c>
      <c r="G3423" s="5">
        <f>IFERROR(VLOOKUP(Tabla1[[#This Row],[FECHA]],EXONERACIONES!A:D,4,FALSE),0)</f>
        <v>0</v>
      </c>
      <c r="H3423" s="9">
        <f>IFERROR(VLOOKUP(Tabla1[[#This Row],[FECHA]],EXONERACIONES!A:D,3,FALSE),0)</f>
        <v>0</v>
      </c>
      <c r="I3423" s="5">
        <f>IFERROR(VLOOKUP(Tabla1[[#This Row],[FECHA]],'SIMIT CON RES'!A:D,4,FALSE),0)</f>
        <v>0</v>
      </c>
      <c r="J3423" s="9">
        <f>IFERROR(VLOOKUP(Tabla1[[#This Row],[FECHA]],'SIMIT CON RES'!A:D,3,FALSE),0)</f>
        <v>0</v>
      </c>
      <c r="K3423">
        <f>IFERROR(VLOOKUP(Tabla1[[#This Row],[FECHA]],'SIMIT SIN RES'!A:D,4,FALSE),0)</f>
        <v>0</v>
      </c>
      <c r="L3423" s="9">
        <f>IFERROR(VLOOKUP(Tabla1[[#This Row],[FECHA]],'SIMIT SIN RES'!A:D,3,FALSE),0)</f>
        <v>0</v>
      </c>
      <c r="M3423" s="5">
        <f>IFERROR(VLOOKUP(Tabla1[[#This Row],[FECHA]],'RECAUDOS DE COMPARENDOS'!A:D,4,FALSE),0)</f>
        <v>0</v>
      </c>
      <c r="N3423" s="9">
        <f>IFERROR(VLOOKUP(Tabla1[[#This Row],[FECHA]],'RECAUDOS DE COMPARENDOS'!A:D,3,FALSE),0)</f>
        <v>0</v>
      </c>
      <c r="O3423" s="5">
        <f>IFERROR(VLOOKUP(Tabla1[[#This Row],[FECHA]],'RECAUDOS DE RESOLUCIONES'!A:D,4,FALSE),0)</f>
        <v>0</v>
      </c>
      <c r="P3423" s="9">
        <f>IFERROR(VLOOKUP(Tabla1[[#This Row],[FECHA]],'RECAUDOS DE RESOLUCIONES'!A:D,3,FALSE),0)</f>
        <v>0</v>
      </c>
      <c r="Q342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42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423" s="11">
        <f>IFERROR(VLOOKUP(Tabla1[[#This Row],[FECHA]],'RECAUDOS LOCALES'!A:D,4,FALSE),0)</f>
        <v>0</v>
      </c>
      <c r="T3423" s="9">
        <f>IFERROR(VLOOKUP(Tabla1[[#This Row],[FECHA]],'RECAUDOS LOCALES'!A:D,3,FALSE),0)</f>
        <v>0</v>
      </c>
      <c r="U3423" s="11">
        <f>IFERROR(VLOOKUP(Tabla1[[#This Row],[FECHA]],'RECAUDOS EXTERNOS'!A:D,4,FALSE),0)</f>
        <v>0</v>
      </c>
      <c r="V3423" s="9">
        <f>IFERROR(VLOOKUP(Tabla1[[#This Row],[FECHA]],'RECAUDOS EXTERNOS'!A:D,3,FALSE),0)</f>
        <v>0</v>
      </c>
    </row>
    <row r="3424" spans="1:22" x14ac:dyDescent="0.25">
      <c r="A3424" s="1">
        <v>40983</v>
      </c>
      <c r="B3424" s="3" t="s">
        <v>6</v>
      </c>
      <c r="C3424" s="2">
        <v>40969</v>
      </c>
      <c r="D3424" s="5">
        <f>YEAR(Tabla1[[#This Row],[FECHA]])</f>
        <v>2012</v>
      </c>
      <c r="E3424" s="5">
        <f>IFERROR(VLOOKUP(Tabla1[[#This Row],[FECHA]],'COMPARENDOS TOTALES'!A:D,4,FALSE),0)</f>
        <v>4</v>
      </c>
      <c r="F3424" s="9">
        <f>IFERROR(VLOOKUP(Tabla1[[#This Row],[FECHA]],'COMPARENDOS TOTALES'!A:D,3,FALSE),0)</f>
        <v>1567870</v>
      </c>
      <c r="G3424" s="5">
        <f>IFERROR(VLOOKUP(Tabla1[[#This Row],[FECHA]],EXONERACIONES!A:D,4,FALSE),0)</f>
        <v>0</v>
      </c>
      <c r="H3424" s="9">
        <f>IFERROR(VLOOKUP(Tabla1[[#This Row],[FECHA]],EXONERACIONES!A:D,3,FALSE),0)</f>
        <v>0</v>
      </c>
      <c r="I3424" s="5">
        <f>IFERROR(VLOOKUP(Tabla1[[#This Row],[FECHA]],'SIMIT CON RES'!A:D,4,FALSE),0)</f>
        <v>3</v>
      </c>
      <c r="J3424" s="9">
        <f>IFERROR(VLOOKUP(Tabla1[[#This Row],[FECHA]],'SIMIT CON RES'!A:D,3,FALSE),0)</f>
        <v>1416750</v>
      </c>
      <c r="K3424">
        <f>IFERROR(VLOOKUP(Tabla1[[#This Row],[FECHA]],'SIMIT SIN RES'!A:D,4,FALSE),0)</f>
        <v>0</v>
      </c>
      <c r="L3424" s="9">
        <f>IFERROR(VLOOKUP(Tabla1[[#This Row],[FECHA]],'SIMIT SIN RES'!A:D,3,FALSE),0)</f>
        <v>0</v>
      </c>
      <c r="M3424" s="5">
        <f>IFERROR(VLOOKUP(Tabla1[[#This Row],[FECHA]],'RECAUDOS DE COMPARENDOS'!A:D,4,FALSE),0)</f>
        <v>0</v>
      </c>
      <c r="N3424" s="9">
        <f>IFERROR(VLOOKUP(Tabla1[[#This Row],[FECHA]],'RECAUDOS DE COMPARENDOS'!A:D,3,FALSE),0)</f>
        <v>0</v>
      </c>
      <c r="O3424" s="5">
        <f>IFERROR(VLOOKUP(Tabla1[[#This Row],[FECHA]],'RECAUDOS DE RESOLUCIONES'!A:D,4,FALSE),0)</f>
        <v>0</v>
      </c>
      <c r="P3424" s="9">
        <f>IFERROR(VLOOKUP(Tabla1[[#This Row],[FECHA]],'RECAUDOS DE RESOLUCIONES'!A:D,3,FALSE),0)</f>
        <v>0</v>
      </c>
      <c r="Q342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424" s="9">
        <f>Tabla1[V. COMPARENDOS]-(Tabla1[V. EXONERACIONES]+Tabla1[[#This Row],[V. SIMIT CON RESOLUCION]]+Tabla1[[#This Row],[V. SIMIT SIN RESOLUCION]]+Tabla1[[#This Row],[V. RECAUDOS COMPARENDOS]]+Tabla1[[#This Row],[V. RECAUDOS RESOLUCIONES]])</f>
        <v>151120</v>
      </c>
      <c r="S3424" s="11">
        <f>IFERROR(VLOOKUP(Tabla1[[#This Row],[FECHA]],'RECAUDOS LOCALES'!A:D,4,FALSE),0)</f>
        <v>0</v>
      </c>
      <c r="T3424" s="9">
        <f>IFERROR(VLOOKUP(Tabla1[[#This Row],[FECHA]],'RECAUDOS LOCALES'!A:D,3,FALSE),0)</f>
        <v>0</v>
      </c>
      <c r="U3424" s="11">
        <f>IFERROR(VLOOKUP(Tabla1[[#This Row],[FECHA]],'RECAUDOS EXTERNOS'!A:D,4,FALSE),0)</f>
        <v>3</v>
      </c>
      <c r="V3424" s="9">
        <f>IFERROR(VLOOKUP(Tabla1[[#This Row],[FECHA]],'RECAUDOS EXTERNOS'!A:D,3,FALSE),0)</f>
        <v>734684</v>
      </c>
    </row>
    <row r="3425" spans="1:22" x14ac:dyDescent="0.25">
      <c r="A3425" s="1">
        <v>40984</v>
      </c>
      <c r="B3425" s="3" t="s">
        <v>0</v>
      </c>
      <c r="C3425" s="2">
        <v>40969</v>
      </c>
      <c r="D3425" s="5">
        <f>YEAR(Tabla1[[#This Row],[FECHA]])</f>
        <v>2012</v>
      </c>
      <c r="E3425" s="5">
        <f>IFERROR(VLOOKUP(Tabla1[[#This Row],[FECHA]],'COMPARENDOS TOTALES'!A:D,4,FALSE),0)</f>
        <v>0</v>
      </c>
      <c r="F3425" s="9">
        <f>IFERROR(VLOOKUP(Tabla1[[#This Row],[FECHA]],'COMPARENDOS TOTALES'!A:D,3,FALSE),0)</f>
        <v>0</v>
      </c>
      <c r="G3425" s="5">
        <f>IFERROR(VLOOKUP(Tabla1[[#This Row],[FECHA]],EXONERACIONES!A:D,4,FALSE),0)</f>
        <v>0</v>
      </c>
      <c r="H3425" s="9">
        <f>IFERROR(VLOOKUP(Tabla1[[#This Row],[FECHA]],EXONERACIONES!A:D,3,FALSE),0)</f>
        <v>0</v>
      </c>
      <c r="I3425" s="5">
        <f>IFERROR(VLOOKUP(Tabla1[[#This Row],[FECHA]],'SIMIT CON RES'!A:D,4,FALSE),0)</f>
        <v>0</v>
      </c>
      <c r="J3425" s="9">
        <f>IFERROR(VLOOKUP(Tabla1[[#This Row],[FECHA]],'SIMIT CON RES'!A:D,3,FALSE),0)</f>
        <v>0</v>
      </c>
      <c r="K3425">
        <f>IFERROR(VLOOKUP(Tabla1[[#This Row],[FECHA]],'SIMIT SIN RES'!A:D,4,FALSE),0)</f>
        <v>0</v>
      </c>
      <c r="L3425" s="9">
        <f>IFERROR(VLOOKUP(Tabla1[[#This Row],[FECHA]],'SIMIT SIN RES'!A:D,3,FALSE),0)</f>
        <v>0</v>
      </c>
      <c r="M3425" s="5">
        <f>IFERROR(VLOOKUP(Tabla1[[#This Row],[FECHA]],'RECAUDOS DE COMPARENDOS'!A:D,4,FALSE),0)</f>
        <v>0</v>
      </c>
      <c r="N3425" s="9">
        <f>IFERROR(VLOOKUP(Tabla1[[#This Row],[FECHA]],'RECAUDOS DE COMPARENDOS'!A:D,3,FALSE),0)</f>
        <v>0</v>
      </c>
      <c r="O3425" s="5">
        <f>IFERROR(VLOOKUP(Tabla1[[#This Row],[FECHA]],'RECAUDOS DE RESOLUCIONES'!A:D,4,FALSE),0)</f>
        <v>0</v>
      </c>
      <c r="P3425" s="9">
        <f>IFERROR(VLOOKUP(Tabla1[[#This Row],[FECHA]],'RECAUDOS DE RESOLUCIONES'!A:D,3,FALSE),0)</f>
        <v>0</v>
      </c>
      <c r="Q342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42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425" s="11">
        <f>IFERROR(VLOOKUP(Tabla1[[#This Row],[FECHA]],'RECAUDOS LOCALES'!A:D,4,FALSE),0)</f>
        <v>3</v>
      </c>
      <c r="T3425" s="9">
        <f>IFERROR(VLOOKUP(Tabla1[[#This Row],[FECHA]],'RECAUDOS LOCALES'!A:D,3,FALSE),0)</f>
        <v>265754</v>
      </c>
      <c r="U3425" s="11">
        <f>IFERROR(VLOOKUP(Tabla1[[#This Row],[FECHA]],'RECAUDOS EXTERNOS'!A:D,4,FALSE),0)</f>
        <v>8</v>
      </c>
      <c r="V3425" s="9">
        <f>IFERROR(VLOOKUP(Tabla1[[#This Row],[FECHA]],'RECAUDOS EXTERNOS'!A:D,3,FALSE),0)</f>
        <v>1647899</v>
      </c>
    </row>
    <row r="3426" spans="1:22" x14ac:dyDescent="0.25">
      <c r="A3426" s="1">
        <v>40985</v>
      </c>
      <c r="B3426" s="3" t="s">
        <v>5</v>
      </c>
      <c r="C3426" s="2">
        <v>40969</v>
      </c>
      <c r="D3426" s="5">
        <f>YEAR(Tabla1[[#This Row],[FECHA]])</f>
        <v>2012</v>
      </c>
      <c r="E3426" s="5">
        <f>IFERROR(VLOOKUP(Tabla1[[#This Row],[FECHA]],'COMPARENDOS TOTALES'!A:D,4,FALSE),0)</f>
        <v>4</v>
      </c>
      <c r="F3426" s="9">
        <f>IFERROR(VLOOKUP(Tabla1[[#This Row],[FECHA]],'COMPARENDOS TOTALES'!A:D,3,FALSE),0)</f>
        <v>1284520</v>
      </c>
      <c r="G3426" s="5">
        <f>IFERROR(VLOOKUP(Tabla1[[#This Row],[FECHA]],EXONERACIONES!A:D,4,FALSE),0)</f>
        <v>0</v>
      </c>
      <c r="H3426" s="9">
        <f>IFERROR(VLOOKUP(Tabla1[[#This Row],[FECHA]],EXONERACIONES!A:D,3,FALSE),0)</f>
        <v>0</v>
      </c>
      <c r="I3426" s="5">
        <f>IFERROR(VLOOKUP(Tabla1[[#This Row],[FECHA]],'SIMIT CON RES'!A:D,4,FALSE),0)</f>
        <v>1</v>
      </c>
      <c r="J3426" s="9">
        <f>IFERROR(VLOOKUP(Tabla1[[#This Row],[FECHA]],'SIMIT CON RES'!A:D,3,FALSE),0)</f>
        <v>151120</v>
      </c>
      <c r="K3426">
        <f>IFERROR(VLOOKUP(Tabla1[[#This Row],[FECHA]],'SIMIT SIN RES'!A:D,4,FALSE),0)</f>
        <v>0</v>
      </c>
      <c r="L3426" s="9">
        <f>IFERROR(VLOOKUP(Tabla1[[#This Row],[FECHA]],'SIMIT SIN RES'!A:D,3,FALSE),0)</f>
        <v>0</v>
      </c>
      <c r="M3426" s="5">
        <f>IFERROR(VLOOKUP(Tabla1[[#This Row],[FECHA]],'RECAUDOS DE COMPARENDOS'!A:D,4,FALSE),0)</f>
        <v>0</v>
      </c>
      <c r="N3426" s="9">
        <f>IFERROR(VLOOKUP(Tabla1[[#This Row],[FECHA]],'RECAUDOS DE COMPARENDOS'!A:D,3,FALSE),0)</f>
        <v>0</v>
      </c>
      <c r="O3426" s="5">
        <f>IFERROR(VLOOKUP(Tabla1[[#This Row],[FECHA]],'RECAUDOS DE RESOLUCIONES'!A:D,4,FALSE),0)</f>
        <v>0</v>
      </c>
      <c r="P3426" s="9">
        <f>IFERROR(VLOOKUP(Tabla1[[#This Row],[FECHA]],'RECAUDOS DE RESOLUCIONES'!A:D,3,FALSE),0)</f>
        <v>0</v>
      </c>
      <c r="Q342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3426" s="9">
        <f>Tabla1[V. COMPARENDOS]-(Tabla1[V. EXONERACIONES]+Tabla1[[#This Row],[V. SIMIT CON RESOLUCION]]+Tabla1[[#This Row],[V. SIMIT SIN RESOLUCION]]+Tabla1[[#This Row],[V. RECAUDOS COMPARENDOS]]+Tabla1[[#This Row],[V. RECAUDOS RESOLUCIONES]])</f>
        <v>1133400</v>
      </c>
      <c r="S3426" s="11">
        <f>IFERROR(VLOOKUP(Tabla1[[#This Row],[FECHA]],'RECAUDOS LOCALES'!A:D,4,FALSE),0)</f>
        <v>0</v>
      </c>
      <c r="T3426" s="9">
        <f>IFERROR(VLOOKUP(Tabla1[[#This Row],[FECHA]],'RECAUDOS LOCALES'!A:D,3,FALSE),0)</f>
        <v>0</v>
      </c>
      <c r="U3426" s="11">
        <f>IFERROR(VLOOKUP(Tabla1[[#This Row],[FECHA]],'RECAUDOS EXTERNOS'!A:D,4,FALSE),0)</f>
        <v>0</v>
      </c>
      <c r="V3426" s="9">
        <f>IFERROR(VLOOKUP(Tabla1[[#This Row],[FECHA]],'RECAUDOS EXTERNOS'!A:D,3,FALSE),0)</f>
        <v>0</v>
      </c>
    </row>
    <row r="3427" spans="1:22" x14ac:dyDescent="0.25">
      <c r="A3427" s="1">
        <v>40986</v>
      </c>
      <c r="B3427" s="3" t="s">
        <v>4</v>
      </c>
      <c r="C3427" s="2">
        <v>40969</v>
      </c>
      <c r="D3427" s="5">
        <f>YEAR(Tabla1[[#This Row],[FECHA]])</f>
        <v>2012</v>
      </c>
      <c r="E3427" s="5">
        <f>IFERROR(VLOOKUP(Tabla1[[#This Row],[FECHA]],'COMPARENDOS TOTALES'!A:D,4,FALSE),0)</f>
        <v>6</v>
      </c>
      <c r="F3427" s="9">
        <f>IFERROR(VLOOKUP(Tabla1[[#This Row],[FECHA]],'COMPARENDOS TOTALES'!A:D,3,FALSE),0)</f>
        <v>1586760</v>
      </c>
      <c r="G3427" s="5">
        <f>IFERROR(VLOOKUP(Tabla1[[#This Row],[FECHA]],EXONERACIONES!A:D,4,FALSE),0)</f>
        <v>1</v>
      </c>
      <c r="H3427" s="9">
        <f>IFERROR(VLOOKUP(Tabla1[[#This Row],[FECHA]],EXONERACIONES!A:D,3,FALSE),0)</f>
        <v>283350</v>
      </c>
      <c r="I3427" s="5">
        <f>IFERROR(VLOOKUP(Tabla1[[#This Row],[FECHA]],'SIMIT CON RES'!A:D,4,FALSE),0)</f>
        <v>5</v>
      </c>
      <c r="J3427" s="9">
        <f>IFERROR(VLOOKUP(Tabla1[[#This Row],[FECHA]],'SIMIT CON RES'!A:D,3,FALSE),0)</f>
        <v>1303410</v>
      </c>
      <c r="K3427">
        <f>IFERROR(VLOOKUP(Tabla1[[#This Row],[FECHA]],'SIMIT SIN RES'!A:D,4,FALSE),0)</f>
        <v>0</v>
      </c>
      <c r="L3427" s="9">
        <f>IFERROR(VLOOKUP(Tabla1[[#This Row],[FECHA]],'SIMIT SIN RES'!A:D,3,FALSE),0)</f>
        <v>0</v>
      </c>
      <c r="M3427" s="5">
        <f>IFERROR(VLOOKUP(Tabla1[[#This Row],[FECHA]],'RECAUDOS DE COMPARENDOS'!A:D,4,FALSE),0)</f>
        <v>0</v>
      </c>
      <c r="N3427" s="9">
        <f>IFERROR(VLOOKUP(Tabla1[[#This Row],[FECHA]],'RECAUDOS DE COMPARENDOS'!A:D,3,FALSE),0)</f>
        <v>0</v>
      </c>
      <c r="O3427" s="5">
        <f>IFERROR(VLOOKUP(Tabla1[[#This Row],[FECHA]],'RECAUDOS DE RESOLUCIONES'!A:D,4,FALSE),0)</f>
        <v>0</v>
      </c>
      <c r="P3427" s="9">
        <f>IFERROR(VLOOKUP(Tabla1[[#This Row],[FECHA]],'RECAUDOS DE RESOLUCIONES'!A:D,3,FALSE),0)</f>
        <v>0</v>
      </c>
      <c r="Q342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42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427" s="11">
        <f>IFERROR(VLOOKUP(Tabla1[[#This Row],[FECHA]],'RECAUDOS LOCALES'!A:D,4,FALSE),0)</f>
        <v>0</v>
      </c>
      <c r="T3427" s="9">
        <f>IFERROR(VLOOKUP(Tabla1[[#This Row],[FECHA]],'RECAUDOS LOCALES'!A:D,3,FALSE),0)</f>
        <v>0</v>
      </c>
      <c r="U3427" s="11">
        <f>IFERROR(VLOOKUP(Tabla1[[#This Row],[FECHA]],'RECAUDOS EXTERNOS'!A:D,4,FALSE),0)</f>
        <v>0</v>
      </c>
      <c r="V3427" s="9">
        <f>IFERROR(VLOOKUP(Tabla1[[#This Row],[FECHA]],'RECAUDOS EXTERNOS'!A:D,3,FALSE),0)</f>
        <v>0</v>
      </c>
    </row>
    <row r="3428" spans="1:22" x14ac:dyDescent="0.25">
      <c r="A3428" s="1">
        <v>40987</v>
      </c>
      <c r="B3428" s="3" t="s">
        <v>1</v>
      </c>
      <c r="C3428" s="2">
        <v>40969</v>
      </c>
      <c r="D3428" s="5">
        <f>YEAR(Tabla1[[#This Row],[FECHA]])</f>
        <v>2012</v>
      </c>
      <c r="E3428" s="5">
        <f>IFERROR(VLOOKUP(Tabla1[[#This Row],[FECHA]],'COMPARENDOS TOTALES'!A:D,4,FALSE),0)</f>
        <v>12</v>
      </c>
      <c r="F3428" s="9">
        <f>IFERROR(VLOOKUP(Tabla1[[#This Row],[FECHA]],'COMPARENDOS TOTALES'!A:D,3,FALSE),0)</f>
        <v>7102640</v>
      </c>
      <c r="G3428" s="5">
        <f>IFERROR(VLOOKUP(Tabla1[[#This Row],[FECHA]],EXONERACIONES!A:D,4,FALSE),0)</f>
        <v>0</v>
      </c>
      <c r="H3428" s="9">
        <f>IFERROR(VLOOKUP(Tabla1[[#This Row],[FECHA]],EXONERACIONES!A:D,3,FALSE),0)</f>
        <v>0</v>
      </c>
      <c r="I3428" s="5">
        <f>IFERROR(VLOOKUP(Tabla1[[#This Row],[FECHA]],'SIMIT CON RES'!A:D,4,FALSE),0)</f>
        <v>10</v>
      </c>
      <c r="J3428" s="9">
        <f>IFERROR(VLOOKUP(Tabla1[[#This Row],[FECHA]],'SIMIT CON RES'!A:D,3,FALSE),0)</f>
        <v>5969240</v>
      </c>
      <c r="K3428">
        <f>IFERROR(VLOOKUP(Tabla1[[#This Row],[FECHA]],'SIMIT SIN RES'!A:D,4,FALSE),0)</f>
        <v>0</v>
      </c>
      <c r="L3428" s="9">
        <f>IFERROR(VLOOKUP(Tabla1[[#This Row],[FECHA]],'SIMIT SIN RES'!A:D,3,FALSE),0)</f>
        <v>0</v>
      </c>
      <c r="M3428" s="5">
        <f>IFERROR(VLOOKUP(Tabla1[[#This Row],[FECHA]],'RECAUDOS DE COMPARENDOS'!A:D,4,FALSE),0)</f>
        <v>2</v>
      </c>
      <c r="N3428" s="9">
        <f>IFERROR(VLOOKUP(Tabla1[[#This Row],[FECHA]],'RECAUDOS DE COMPARENDOS'!A:D,3,FALSE),0)</f>
        <v>1133400</v>
      </c>
      <c r="O3428" s="5">
        <f>IFERROR(VLOOKUP(Tabla1[[#This Row],[FECHA]],'RECAUDOS DE RESOLUCIONES'!A:D,4,FALSE),0)</f>
        <v>0</v>
      </c>
      <c r="P3428" s="9">
        <f>IFERROR(VLOOKUP(Tabla1[[#This Row],[FECHA]],'RECAUDOS DE RESOLUCIONES'!A:D,3,FALSE),0)</f>
        <v>0</v>
      </c>
      <c r="Q342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42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428" s="11">
        <f>IFERROR(VLOOKUP(Tabla1[[#This Row],[FECHA]],'RECAUDOS LOCALES'!A:D,4,FALSE),0)</f>
        <v>0</v>
      </c>
      <c r="T3428" s="9">
        <f>IFERROR(VLOOKUP(Tabla1[[#This Row],[FECHA]],'RECAUDOS LOCALES'!A:D,3,FALSE),0)</f>
        <v>0</v>
      </c>
      <c r="U3428" s="11">
        <f>IFERROR(VLOOKUP(Tabla1[[#This Row],[FECHA]],'RECAUDOS EXTERNOS'!A:D,4,FALSE),0)</f>
        <v>0</v>
      </c>
      <c r="V3428" s="9">
        <f>IFERROR(VLOOKUP(Tabla1[[#This Row],[FECHA]],'RECAUDOS EXTERNOS'!A:D,3,FALSE),0)</f>
        <v>0</v>
      </c>
    </row>
    <row r="3429" spans="1:22" x14ac:dyDescent="0.25">
      <c r="A3429" s="1">
        <v>40988</v>
      </c>
      <c r="B3429" s="3" t="s">
        <v>2</v>
      </c>
      <c r="C3429" s="2">
        <v>40969</v>
      </c>
      <c r="D3429" s="5">
        <f>YEAR(Tabla1[[#This Row],[FECHA]])</f>
        <v>2012</v>
      </c>
      <c r="E3429" s="5">
        <f>IFERROR(VLOOKUP(Tabla1[[#This Row],[FECHA]],'COMPARENDOS TOTALES'!A:D,4,FALSE),0)</f>
        <v>6</v>
      </c>
      <c r="F3429" s="9">
        <f>IFERROR(VLOOKUP(Tabla1[[#This Row],[FECHA]],'COMPARENDOS TOTALES'!A:D,3,FALSE),0)</f>
        <v>2436810</v>
      </c>
      <c r="G3429" s="5">
        <f>IFERROR(VLOOKUP(Tabla1[[#This Row],[FECHA]],EXONERACIONES!A:D,4,FALSE),0)</f>
        <v>0</v>
      </c>
      <c r="H3429" s="9">
        <f>IFERROR(VLOOKUP(Tabla1[[#This Row],[FECHA]],EXONERACIONES!A:D,3,FALSE),0)</f>
        <v>0</v>
      </c>
      <c r="I3429" s="5">
        <f>IFERROR(VLOOKUP(Tabla1[[#This Row],[FECHA]],'SIMIT CON RES'!A:D,4,FALSE),0)</f>
        <v>5</v>
      </c>
      <c r="J3429" s="9">
        <f>IFERROR(VLOOKUP(Tabla1[[#This Row],[FECHA]],'SIMIT CON RES'!A:D,3,FALSE),0)</f>
        <v>2153460</v>
      </c>
      <c r="K3429">
        <f>IFERROR(VLOOKUP(Tabla1[[#This Row],[FECHA]],'SIMIT SIN RES'!A:D,4,FALSE),0)</f>
        <v>0</v>
      </c>
      <c r="L3429" s="9">
        <f>IFERROR(VLOOKUP(Tabla1[[#This Row],[FECHA]],'SIMIT SIN RES'!A:D,3,FALSE),0)</f>
        <v>0</v>
      </c>
      <c r="M3429" s="5">
        <f>IFERROR(VLOOKUP(Tabla1[[#This Row],[FECHA]],'RECAUDOS DE COMPARENDOS'!A:D,4,FALSE),0)</f>
        <v>0</v>
      </c>
      <c r="N3429" s="9">
        <f>IFERROR(VLOOKUP(Tabla1[[#This Row],[FECHA]],'RECAUDOS DE COMPARENDOS'!A:D,3,FALSE),0)</f>
        <v>0</v>
      </c>
      <c r="O3429" s="5">
        <f>IFERROR(VLOOKUP(Tabla1[[#This Row],[FECHA]],'RECAUDOS DE RESOLUCIONES'!A:D,4,FALSE),0)</f>
        <v>0</v>
      </c>
      <c r="P3429" s="9">
        <f>IFERROR(VLOOKUP(Tabla1[[#This Row],[FECHA]],'RECAUDOS DE RESOLUCIONES'!A:D,3,FALSE),0)</f>
        <v>0</v>
      </c>
      <c r="Q342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429" s="9">
        <f>Tabla1[V. COMPARENDOS]-(Tabla1[V. EXONERACIONES]+Tabla1[[#This Row],[V. SIMIT CON RESOLUCION]]+Tabla1[[#This Row],[V. SIMIT SIN RESOLUCION]]+Tabla1[[#This Row],[V. RECAUDOS COMPARENDOS]]+Tabla1[[#This Row],[V. RECAUDOS RESOLUCIONES]])</f>
        <v>283350</v>
      </c>
      <c r="S3429" s="11">
        <f>IFERROR(VLOOKUP(Tabla1[[#This Row],[FECHA]],'RECAUDOS LOCALES'!A:D,4,FALSE),0)</f>
        <v>0</v>
      </c>
      <c r="T3429" s="9">
        <f>IFERROR(VLOOKUP(Tabla1[[#This Row],[FECHA]],'RECAUDOS LOCALES'!A:D,3,FALSE),0)</f>
        <v>0</v>
      </c>
      <c r="U3429" s="11">
        <f>IFERROR(VLOOKUP(Tabla1[[#This Row],[FECHA]],'RECAUDOS EXTERNOS'!A:D,4,FALSE),0)</f>
        <v>6</v>
      </c>
      <c r="V3429" s="9">
        <f>IFERROR(VLOOKUP(Tabla1[[#This Row],[FECHA]],'RECAUDOS EXTERNOS'!A:D,3,FALSE),0)</f>
        <v>1875616</v>
      </c>
    </row>
    <row r="3430" spans="1:22" x14ac:dyDescent="0.25">
      <c r="A3430" s="1">
        <v>40989</v>
      </c>
      <c r="B3430" s="3" t="s">
        <v>3</v>
      </c>
      <c r="C3430" s="2">
        <v>40969</v>
      </c>
      <c r="D3430" s="5">
        <f>YEAR(Tabla1[[#This Row],[FECHA]])</f>
        <v>2012</v>
      </c>
      <c r="E3430" s="5">
        <f>IFERROR(VLOOKUP(Tabla1[[#This Row],[FECHA]],'COMPARENDOS TOTALES'!A:D,4,FALSE),0)</f>
        <v>7</v>
      </c>
      <c r="F3430" s="9">
        <f>IFERROR(VLOOKUP(Tabla1[[#This Row],[FECHA]],'COMPARENDOS TOTALES'!A:D,3,FALSE),0)</f>
        <v>1870110</v>
      </c>
      <c r="G3430" s="5">
        <f>IFERROR(VLOOKUP(Tabla1[[#This Row],[FECHA]],EXONERACIONES!A:D,4,FALSE),0)</f>
        <v>0</v>
      </c>
      <c r="H3430" s="9">
        <f>IFERROR(VLOOKUP(Tabla1[[#This Row],[FECHA]],EXONERACIONES!A:D,3,FALSE),0)</f>
        <v>0</v>
      </c>
      <c r="I3430" s="5">
        <f>IFERROR(VLOOKUP(Tabla1[[#This Row],[FECHA]],'SIMIT CON RES'!A:D,4,FALSE),0)</f>
        <v>4</v>
      </c>
      <c r="J3430" s="9">
        <f>IFERROR(VLOOKUP(Tabla1[[#This Row],[FECHA]],'SIMIT CON RES'!A:D,3,FALSE),0)</f>
        <v>736710</v>
      </c>
      <c r="K3430">
        <f>IFERROR(VLOOKUP(Tabla1[[#This Row],[FECHA]],'SIMIT SIN RES'!A:D,4,FALSE),0)</f>
        <v>0</v>
      </c>
      <c r="L3430" s="9">
        <f>IFERROR(VLOOKUP(Tabla1[[#This Row],[FECHA]],'SIMIT SIN RES'!A:D,3,FALSE),0)</f>
        <v>0</v>
      </c>
      <c r="M3430" s="5">
        <f>IFERROR(VLOOKUP(Tabla1[[#This Row],[FECHA]],'RECAUDOS DE COMPARENDOS'!A:D,4,FALSE),0)</f>
        <v>0</v>
      </c>
      <c r="N3430" s="9">
        <f>IFERROR(VLOOKUP(Tabla1[[#This Row],[FECHA]],'RECAUDOS DE COMPARENDOS'!A:D,3,FALSE),0)</f>
        <v>0</v>
      </c>
      <c r="O3430" s="5">
        <f>IFERROR(VLOOKUP(Tabla1[[#This Row],[FECHA]],'RECAUDOS DE RESOLUCIONES'!A:D,4,FALSE),0)</f>
        <v>0</v>
      </c>
      <c r="P3430" s="9">
        <f>IFERROR(VLOOKUP(Tabla1[[#This Row],[FECHA]],'RECAUDOS DE RESOLUCIONES'!A:D,3,FALSE),0)</f>
        <v>0</v>
      </c>
      <c r="Q343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3430" s="9">
        <f>Tabla1[V. COMPARENDOS]-(Tabla1[V. EXONERACIONES]+Tabla1[[#This Row],[V. SIMIT CON RESOLUCION]]+Tabla1[[#This Row],[V. SIMIT SIN RESOLUCION]]+Tabla1[[#This Row],[V. RECAUDOS COMPARENDOS]]+Tabla1[[#This Row],[V. RECAUDOS RESOLUCIONES]])</f>
        <v>1133400</v>
      </c>
      <c r="S3430" s="11">
        <f>IFERROR(VLOOKUP(Tabla1[[#This Row],[FECHA]],'RECAUDOS LOCALES'!A:D,4,FALSE),0)</f>
        <v>0</v>
      </c>
      <c r="T3430" s="9">
        <f>IFERROR(VLOOKUP(Tabla1[[#This Row],[FECHA]],'RECAUDOS LOCALES'!A:D,3,FALSE),0)</f>
        <v>0</v>
      </c>
      <c r="U3430" s="11">
        <f>IFERROR(VLOOKUP(Tabla1[[#This Row],[FECHA]],'RECAUDOS EXTERNOS'!A:D,4,FALSE),0)</f>
        <v>4</v>
      </c>
      <c r="V3430" s="9">
        <f>IFERROR(VLOOKUP(Tabla1[[#This Row],[FECHA]],'RECAUDOS EXTERNOS'!A:D,3,FALSE),0)</f>
        <v>673652</v>
      </c>
    </row>
    <row r="3431" spans="1:22" x14ac:dyDescent="0.25">
      <c r="A3431" s="1">
        <v>40990</v>
      </c>
      <c r="B3431" s="3" t="s">
        <v>6</v>
      </c>
      <c r="C3431" s="2">
        <v>40969</v>
      </c>
      <c r="D3431" s="5">
        <f>YEAR(Tabla1[[#This Row],[FECHA]])</f>
        <v>2012</v>
      </c>
      <c r="E3431" s="5">
        <f>IFERROR(VLOOKUP(Tabla1[[#This Row],[FECHA]],'COMPARENDOS TOTALES'!A:D,4,FALSE),0)</f>
        <v>10</v>
      </c>
      <c r="F3431" s="9">
        <f>IFERROR(VLOOKUP(Tabla1[[#This Row],[FECHA]],'COMPARENDOS TOTALES'!A:D,3,FALSE),0)</f>
        <v>4269140</v>
      </c>
      <c r="G3431" s="5">
        <f>IFERROR(VLOOKUP(Tabla1[[#This Row],[FECHA]],EXONERACIONES!A:D,4,FALSE),0)</f>
        <v>0</v>
      </c>
      <c r="H3431" s="9">
        <f>IFERROR(VLOOKUP(Tabla1[[#This Row],[FECHA]],EXONERACIONES!A:D,3,FALSE),0)</f>
        <v>0</v>
      </c>
      <c r="I3431" s="5">
        <f>IFERROR(VLOOKUP(Tabla1[[#This Row],[FECHA]],'SIMIT CON RES'!A:D,4,FALSE),0)</f>
        <v>8</v>
      </c>
      <c r="J3431" s="9">
        <f>IFERROR(VLOOKUP(Tabla1[[#This Row],[FECHA]],'SIMIT CON RES'!A:D,3,FALSE),0)</f>
        <v>3135740</v>
      </c>
      <c r="K3431">
        <f>IFERROR(VLOOKUP(Tabla1[[#This Row],[FECHA]],'SIMIT SIN RES'!A:D,4,FALSE),0)</f>
        <v>0</v>
      </c>
      <c r="L3431" s="9">
        <f>IFERROR(VLOOKUP(Tabla1[[#This Row],[FECHA]],'SIMIT SIN RES'!A:D,3,FALSE),0)</f>
        <v>0</v>
      </c>
      <c r="M3431" s="5">
        <f>IFERROR(VLOOKUP(Tabla1[[#This Row],[FECHA]],'RECAUDOS DE COMPARENDOS'!A:D,4,FALSE),0)</f>
        <v>0</v>
      </c>
      <c r="N3431" s="9">
        <f>IFERROR(VLOOKUP(Tabla1[[#This Row],[FECHA]],'RECAUDOS DE COMPARENDOS'!A:D,3,FALSE),0)</f>
        <v>0</v>
      </c>
      <c r="O3431" s="5">
        <f>IFERROR(VLOOKUP(Tabla1[[#This Row],[FECHA]],'RECAUDOS DE RESOLUCIONES'!A:D,4,FALSE),0)</f>
        <v>0</v>
      </c>
      <c r="P3431" s="9">
        <f>IFERROR(VLOOKUP(Tabla1[[#This Row],[FECHA]],'RECAUDOS DE RESOLUCIONES'!A:D,3,FALSE),0)</f>
        <v>0</v>
      </c>
      <c r="Q343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3431" s="9">
        <f>Tabla1[V. COMPARENDOS]-(Tabla1[V. EXONERACIONES]+Tabla1[[#This Row],[V. SIMIT CON RESOLUCION]]+Tabla1[[#This Row],[V. SIMIT SIN RESOLUCION]]+Tabla1[[#This Row],[V. RECAUDOS COMPARENDOS]]+Tabla1[[#This Row],[V. RECAUDOS RESOLUCIONES]])</f>
        <v>1133400</v>
      </c>
      <c r="S3431" s="11">
        <f>IFERROR(VLOOKUP(Tabla1[[#This Row],[FECHA]],'RECAUDOS LOCALES'!A:D,4,FALSE),0)</f>
        <v>0</v>
      </c>
      <c r="T3431" s="9">
        <f>IFERROR(VLOOKUP(Tabla1[[#This Row],[FECHA]],'RECAUDOS LOCALES'!A:D,3,FALSE),0)</f>
        <v>0</v>
      </c>
      <c r="U3431" s="11">
        <f>IFERROR(VLOOKUP(Tabla1[[#This Row],[FECHA]],'RECAUDOS EXTERNOS'!A:D,4,FALSE),0)</f>
        <v>4</v>
      </c>
      <c r="V3431" s="9">
        <f>IFERROR(VLOOKUP(Tabla1[[#This Row],[FECHA]],'RECAUDOS EXTERNOS'!A:D,3,FALSE),0)</f>
        <v>469945</v>
      </c>
    </row>
    <row r="3432" spans="1:22" x14ac:dyDescent="0.25">
      <c r="A3432" s="1">
        <v>40991</v>
      </c>
      <c r="B3432" s="3" t="s">
        <v>0</v>
      </c>
      <c r="C3432" s="2">
        <v>40969</v>
      </c>
      <c r="D3432" s="5">
        <f>YEAR(Tabla1[[#This Row],[FECHA]])</f>
        <v>2012</v>
      </c>
      <c r="E3432" s="5">
        <f>IFERROR(VLOOKUP(Tabla1[[#This Row],[FECHA]],'COMPARENDOS TOTALES'!A:D,4,FALSE),0)</f>
        <v>12</v>
      </c>
      <c r="F3432" s="9">
        <f>IFERROR(VLOOKUP(Tabla1[[#This Row],[FECHA]],'COMPARENDOS TOTALES'!A:D,3,FALSE),0)</f>
        <v>5685890</v>
      </c>
      <c r="G3432" s="5">
        <f>IFERROR(VLOOKUP(Tabla1[[#This Row],[FECHA]],EXONERACIONES!A:D,4,FALSE),0)</f>
        <v>0</v>
      </c>
      <c r="H3432" s="9">
        <f>IFERROR(VLOOKUP(Tabla1[[#This Row],[FECHA]],EXONERACIONES!A:D,3,FALSE),0)</f>
        <v>0</v>
      </c>
      <c r="I3432" s="5">
        <f>IFERROR(VLOOKUP(Tabla1[[#This Row],[FECHA]],'SIMIT CON RES'!A:D,4,FALSE),0)</f>
        <v>11</v>
      </c>
      <c r="J3432" s="9">
        <f>IFERROR(VLOOKUP(Tabla1[[#This Row],[FECHA]],'SIMIT CON RES'!A:D,3,FALSE),0)</f>
        <v>5402540</v>
      </c>
      <c r="K3432">
        <f>IFERROR(VLOOKUP(Tabla1[[#This Row],[FECHA]],'SIMIT SIN RES'!A:D,4,FALSE),0)</f>
        <v>0</v>
      </c>
      <c r="L3432" s="9">
        <f>IFERROR(VLOOKUP(Tabla1[[#This Row],[FECHA]],'SIMIT SIN RES'!A:D,3,FALSE),0)</f>
        <v>0</v>
      </c>
      <c r="M3432" s="5">
        <f>IFERROR(VLOOKUP(Tabla1[[#This Row],[FECHA]],'RECAUDOS DE COMPARENDOS'!A:D,4,FALSE),0)</f>
        <v>1</v>
      </c>
      <c r="N3432" s="9">
        <f>IFERROR(VLOOKUP(Tabla1[[#This Row],[FECHA]],'RECAUDOS DE COMPARENDOS'!A:D,3,FALSE),0)</f>
        <v>283350</v>
      </c>
      <c r="O3432" s="5">
        <f>IFERROR(VLOOKUP(Tabla1[[#This Row],[FECHA]],'RECAUDOS DE RESOLUCIONES'!A:D,4,FALSE),0)</f>
        <v>0</v>
      </c>
      <c r="P3432" s="9">
        <f>IFERROR(VLOOKUP(Tabla1[[#This Row],[FECHA]],'RECAUDOS DE RESOLUCIONES'!A:D,3,FALSE),0)</f>
        <v>0</v>
      </c>
      <c r="Q343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43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432" s="11">
        <f>IFERROR(VLOOKUP(Tabla1[[#This Row],[FECHA]],'RECAUDOS LOCALES'!A:D,4,FALSE),0)</f>
        <v>1</v>
      </c>
      <c r="T3432" s="9">
        <f>IFERROR(VLOOKUP(Tabla1[[#This Row],[FECHA]],'RECAUDOS LOCALES'!A:D,3,FALSE),0)</f>
        <v>141675</v>
      </c>
      <c r="U3432" s="11">
        <f>IFERROR(VLOOKUP(Tabla1[[#This Row],[FECHA]],'RECAUDOS EXTERNOS'!A:D,4,FALSE),0)</f>
        <v>2</v>
      </c>
      <c r="V3432" s="9">
        <f>IFERROR(VLOOKUP(Tabla1[[#This Row],[FECHA]],'RECAUDOS EXTERNOS'!A:D,3,FALSE),0)</f>
        <v>871356</v>
      </c>
    </row>
    <row r="3433" spans="1:22" x14ac:dyDescent="0.25">
      <c r="A3433" s="1">
        <v>40992</v>
      </c>
      <c r="B3433" s="3" t="s">
        <v>5</v>
      </c>
      <c r="C3433" s="2">
        <v>40969</v>
      </c>
      <c r="D3433" s="5">
        <f>YEAR(Tabla1[[#This Row],[FECHA]])</f>
        <v>2012</v>
      </c>
      <c r="E3433" s="5">
        <f>IFERROR(VLOOKUP(Tabla1[[#This Row],[FECHA]],'COMPARENDOS TOTALES'!A:D,4,FALSE),0)</f>
        <v>13</v>
      </c>
      <c r="F3433" s="9">
        <f>IFERROR(VLOOKUP(Tabla1[[#This Row],[FECHA]],'COMPARENDOS TOTALES'!A:D,3,FALSE),0)</f>
        <v>6687060</v>
      </c>
      <c r="G3433" s="5">
        <f>IFERROR(VLOOKUP(Tabla1[[#This Row],[FECHA]],EXONERACIONES!A:D,4,FALSE),0)</f>
        <v>0</v>
      </c>
      <c r="H3433" s="9">
        <f>IFERROR(VLOOKUP(Tabla1[[#This Row],[FECHA]],EXONERACIONES!A:D,3,FALSE),0)</f>
        <v>0</v>
      </c>
      <c r="I3433" s="5">
        <f>IFERROR(VLOOKUP(Tabla1[[#This Row],[FECHA]],'SIMIT CON RES'!A:D,4,FALSE),0)</f>
        <v>9</v>
      </c>
      <c r="J3433" s="9">
        <f>IFERROR(VLOOKUP(Tabla1[[#This Row],[FECHA]],'SIMIT CON RES'!A:D,3,FALSE),0)</f>
        <v>4420260</v>
      </c>
      <c r="K3433">
        <f>IFERROR(VLOOKUP(Tabla1[[#This Row],[FECHA]],'SIMIT SIN RES'!A:D,4,FALSE),0)</f>
        <v>0</v>
      </c>
      <c r="L3433" s="9">
        <f>IFERROR(VLOOKUP(Tabla1[[#This Row],[FECHA]],'SIMIT SIN RES'!A:D,3,FALSE),0)</f>
        <v>0</v>
      </c>
      <c r="M3433" s="5">
        <f>IFERROR(VLOOKUP(Tabla1[[#This Row],[FECHA]],'RECAUDOS DE COMPARENDOS'!A:D,4,FALSE),0)</f>
        <v>0</v>
      </c>
      <c r="N3433" s="9">
        <f>IFERROR(VLOOKUP(Tabla1[[#This Row],[FECHA]],'RECAUDOS DE COMPARENDOS'!A:D,3,FALSE),0)</f>
        <v>0</v>
      </c>
      <c r="O3433" s="5">
        <f>IFERROR(VLOOKUP(Tabla1[[#This Row],[FECHA]],'RECAUDOS DE RESOLUCIONES'!A:D,4,FALSE),0)</f>
        <v>0</v>
      </c>
      <c r="P3433" s="9">
        <f>IFERROR(VLOOKUP(Tabla1[[#This Row],[FECHA]],'RECAUDOS DE RESOLUCIONES'!A:D,3,FALSE),0)</f>
        <v>0</v>
      </c>
      <c r="Q343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3433" s="9">
        <f>Tabla1[V. COMPARENDOS]-(Tabla1[V. EXONERACIONES]+Tabla1[[#This Row],[V. SIMIT CON RESOLUCION]]+Tabla1[[#This Row],[V. SIMIT SIN RESOLUCION]]+Tabla1[[#This Row],[V. RECAUDOS COMPARENDOS]]+Tabla1[[#This Row],[V. RECAUDOS RESOLUCIONES]])</f>
        <v>2266800</v>
      </c>
      <c r="S3433" s="11">
        <f>IFERROR(VLOOKUP(Tabla1[[#This Row],[FECHA]],'RECAUDOS LOCALES'!A:D,4,FALSE),0)</f>
        <v>0</v>
      </c>
      <c r="T3433" s="9">
        <f>IFERROR(VLOOKUP(Tabla1[[#This Row],[FECHA]],'RECAUDOS LOCALES'!A:D,3,FALSE),0)</f>
        <v>0</v>
      </c>
      <c r="U3433" s="11">
        <f>IFERROR(VLOOKUP(Tabla1[[#This Row],[FECHA]],'RECAUDOS EXTERNOS'!A:D,4,FALSE),0)</f>
        <v>0</v>
      </c>
      <c r="V3433" s="9">
        <f>IFERROR(VLOOKUP(Tabla1[[#This Row],[FECHA]],'RECAUDOS EXTERNOS'!A:D,3,FALSE),0)</f>
        <v>0</v>
      </c>
    </row>
    <row r="3434" spans="1:22" x14ac:dyDescent="0.25">
      <c r="A3434" s="1">
        <v>40993</v>
      </c>
      <c r="B3434" s="3" t="s">
        <v>4</v>
      </c>
      <c r="C3434" s="2">
        <v>40969</v>
      </c>
      <c r="D3434" s="5">
        <f>YEAR(Tabla1[[#This Row],[FECHA]])</f>
        <v>2012</v>
      </c>
      <c r="E3434" s="5">
        <f>IFERROR(VLOOKUP(Tabla1[[#This Row],[FECHA]],'COMPARENDOS TOTALES'!A:D,4,FALSE),0)</f>
        <v>16</v>
      </c>
      <c r="F3434" s="9">
        <f>IFERROR(VLOOKUP(Tabla1[[#This Row],[FECHA]],'COMPARENDOS TOTALES'!A:D,3,FALSE),0)</f>
        <v>6441490</v>
      </c>
      <c r="G3434" s="5">
        <f>IFERROR(VLOOKUP(Tabla1[[#This Row],[FECHA]],EXONERACIONES!A:D,4,FALSE),0)</f>
        <v>0</v>
      </c>
      <c r="H3434" s="9">
        <f>IFERROR(VLOOKUP(Tabla1[[#This Row],[FECHA]],EXONERACIONES!A:D,3,FALSE),0)</f>
        <v>0</v>
      </c>
      <c r="I3434" s="5">
        <f>IFERROR(VLOOKUP(Tabla1[[#This Row],[FECHA]],'SIMIT CON RES'!A:D,4,FALSE),0)</f>
        <v>8</v>
      </c>
      <c r="J3434" s="9">
        <f>IFERROR(VLOOKUP(Tabla1[[#This Row],[FECHA]],'SIMIT CON RES'!A:D,3,FALSE),0)</f>
        <v>3305750</v>
      </c>
      <c r="K3434">
        <f>IFERROR(VLOOKUP(Tabla1[[#This Row],[FECHA]],'SIMIT SIN RES'!A:D,4,FALSE),0)</f>
        <v>0</v>
      </c>
      <c r="L3434" s="9">
        <f>IFERROR(VLOOKUP(Tabla1[[#This Row],[FECHA]],'SIMIT SIN RES'!A:D,3,FALSE),0)</f>
        <v>0</v>
      </c>
      <c r="M3434" s="5">
        <f>IFERROR(VLOOKUP(Tabla1[[#This Row],[FECHA]],'RECAUDOS DE COMPARENDOS'!A:D,4,FALSE),0)</f>
        <v>3</v>
      </c>
      <c r="N3434" s="9">
        <f>IFERROR(VLOOKUP(Tabla1[[#This Row],[FECHA]],'RECAUDOS DE COMPARENDOS'!A:D,3,FALSE),0)</f>
        <v>1001170</v>
      </c>
      <c r="O3434" s="5">
        <f>IFERROR(VLOOKUP(Tabla1[[#This Row],[FECHA]],'RECAUDOS DE RESOLUCIONES'!A:D,4,FALSE),0)</f>
        <v>0</v>
      </c>
      <c r="P3434" s="9">
        <f>IFERROR(VLOOKUP(Tabla1[[#This Row],[FECHA]],'RECAUDOS DE RESOLUCIONES'!A:D,3,FALSE),0)</f>
        <v>0</v>
      </c>
      <c r="Q343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3434" s="9">
        <f>Tabla1[V. COMPARENDOS]-(Tabla1[V. EXONERACIONES]+Tabla1[[#This Row],[V. SIMIT CON RESOLUCION]]+Tabla1[[#This Row],[V. SIMIT SIN RESOLUCION]]+Tabla1[[#This Row],[V. RECAUDOS COMPARENDOS]]+Tabla1[[#This Row],[V. RECAUDOS RESOLUCIONES]])</f>
        <v>2134570</v>
      </c>
      <c r="S3434" s="11">
        <f>IFERROR(VLOOKUP(Tabla1[[#This Row],[FECHA]],'RECAUDOS LOCALES'!A:D,4,FALSE),0)</f>
        <v>0</v>
      </c>
      <c r="T3434" s="9">
        <f>IFERROR(VLOOKUP(Tabla1[[#This Row],[FECHA]],'RECAUDOS LOCALES'!A:D,3,FALSE),0)</f>
        <v>0</v>
      </c>
      <c r="U3434" s="11">
        <f>IFERROR(VLOOKUP(Tabla1[[#This Row],[FECHA]],'RECAUDOS EXTERNOS'!A:D,4,FALSE),0)</f>
        <v>0</v>
      </c>
      <c r="V3434" s="9">
        <f>IFERROR(VLOOKUP(Tabla1[[#This Row],[FECHA]],'RECAUDOS EXTERNOS'!A:D,3,FALSE),0)</f>
        <v>0</v>
      </c>
    </row>
    <row r="3435" spans="1:22" x14ac:dyDescent="0.25">
      <c r="A3435" s="1">
        <v>40994</v>
      </c>
      <c r="B3435" s="3" t="s">
        <v>1</v>
      </c>
      <c r="C3435" s="2">
        <v>40969</v>
      </c>
      <c r="D3435" s="5">
        <f>YEAR(Tabla1[[#This Row],[FECHA]])</f>
        <v>2012</v>
      </c>
      <c r="E3435" s="5">
        <f>IFERROR(VLOOKUP(Tabla1[[#This Row],[FECHA]],'COMPARENDOS TOTALES'!A:D,4,FALSE),0)</f>
        <v>0</v>
      </c>
      <c r="F3435" s="9">
        <f>IFERROR(VLOOKUP(Tabla1[[#This Row],[FECHA]],'COMPARENDOS TOTALES'!A:D,3,FALSE),0)</f>
        <v>0</v>
      </c>
      <c r="G3435" s="5">
        <f>IFERROR(VLOOKUP(Tabla1[[#This Row],[FECHA]],EXONERACIONES!A:D,4,FALSE),0)</f>
        <v>0</v>
      </c>
      <c r="H3435" s="9">
        <f>IFERROR(VLOOKUP(Tabla1[[#This Row],[FECHA]],EXONERACIONES!A:D,3,FALSE),0)</f>
        <v>0</v>
      </c>
      <c r="I3435" s="5">
        <f>IFERROR(VLOOKUP(Tabla1[[#This Row],[FECHA]],'SIMIT CON RES'!A:D,4,FALSE),0)</f>
        <v>0</v>
      </c>
      <c r="J3435" s="9">
        <f>IFERROR(VLOOKUP(Tabla1[[#This Row],[FECHA]],'SIMIT CON RES'!A:D,3,FALSE),0)</f>
        <v>0</v>
      </c>
      <c r="K3435">
        <f>IFERROR(VLOOKUP(Tabla1[[#This Row],[FECHA]],'SIMIT SIN RES'!A:D,4,FALSE),0)</f>
        <v>0</v>
      </c>
      <c r="L3435" s="9">
        <f>IFERROR(VLOOKUP(Tabla1[[#This Row],[FECHA]],'SIMIT SIN RES'!A:D,3,FALSE),0)</f>
        <v>0</v>
      </c>
      <c r="M3435" s="5">
        <f>IFERROR(VLOOKUP(Tabla1[[#This Row],[FECHA]],'RECAUDOS DE COMPARENDOS'!A:D,4,FALSE),0)</f>
        <v>0</v>
      </c>
      <c r="N3435" s="9">
        <f>IFERROR(VLOOKUP(Tabla1[[#This Row],[FECHA]],'RECAUDOS DE COMPARENDOS'!A:D,3,FALSE),0)</f>
        <v>0</v>
      </c>
      <c r="O3435" s="5">
        <f>IFERROR(VLOOKUP(Tabla1[[#This Row],[FECHA]],'RECAUDOS DE RESOLUCIONES'!A:D,4,FALSE),0)</f>
        <v>0</v>
      </c>
      <c r="P3435" s="9">
        <f>IFERROR(VLOOKUP(Tabla1[[#This Row],[FECHA]],'RECAUDOS DE RESOLUCIONES'!A:D,3,FALSE),0)</f>
        <v>0</v>
      </c>
      <c r="Q343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43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435" s="11">
        <f>IFERROR(VLOOKUP(Tabla1[[#This Row],[FECHA]],'RECAUDOS LOCALES'!A:D,4,FALSE),0)</f>
        <v>3</v>
      </c>
      <c r="T3435" s="9">
        <f>IFERROR(VLOOKUP(Tabla1[[#This Row],[FECHA]],'RECAUDOS LOCALES'!A:D,3,FALSE),0)</f>
        <v>642260</v>
      </c>
      <c r="U3435" s="11">
        <f>IFERROR(VLOOKUP(Tabla1[[#This Row],[FECHA]],'RECAUDOS EXTERNOS'!A:D,4,FALSE),0)</f>
        <v>4</v>
      </c>
      <c r="V3435" s="9">
        <f>IFERROR(VLOOKUP(Tabla1[[#This Row],[FECHA]],'RECAUDOS EXTERNOS'!A:D,3,FALSE),0)</f>
        <v>969790</v>
      </c>
    </row>
    <row r="3436" spans="1:22" x14ac:dyDescent="0.25">
      <c r="A3436" s="1">
        <v>40995</v>
      </c>
      <c r="B3436" s="3" t="s">
        <v>2</v>
      </c>
      <c r="C3436" s="2">
        <v>40969</v>
      </c>
      <c r="D3436" s="5">
        <f>YEAR(Tabla1[[#This Row],[FECHA]])</f>
        <v>2012</v>
      </c>
      <c r="E3436" s="5">
        <f>IFERROR(VLOOKUP(Tabla1[[#This Row],[FECHA]],'COMPARENDOS TOTALES'!A:D,4,FALSE),0)</f>
        <v>6</v>
      </c>
      <c r="F3436" s="9">
        <f>IFERROR(VLOOKUP(Tabla1[[#This Row],[FECHA]],'COMPARENDOS TOTALES'!A:D,3,FALSE),0)</f>
        <v>1586760</v>
      </c>
      <c r="G3436" s="5">
        <f>IFERROR(VLOOKUP(Tabla1[[#This Row],[FECHA]],EXONERACIONES!A:D,4,FALSE),0)</f>
        <v>0</v>
      </c>
      <c r="H3436" s="9">
        <f>IFERROR(VLOOKUP(Tabla1[[#This Row],[FECHA]],EXONERACIONES!A:D,3,FALSE),0)</f>
        <v>0</v>
      </c>
      <c r="I3436" s="5">
        <f>IFERROR(VLOOKUP(Tabla1[[#This Row],[FECHA]],'SIMIT CON RES'!A:D,4,FALSE),0)</f>
        <v>3</v>
      </c>
      <c r="J3436" s="9">
        <f>IFERROR(VLOOKUP(Tabla1[[#This Row],[FECHA]],'SIMIT CON RES'!A:D,3,FALSE),0)</f>
        <v>1001170</v>
      </c>
      <c r="K3436">
        <f>IFERROR(VLOOKUP(Tabla1[[#This Row],[FECHA]],'SIMIT SIN RES'!A:D,4,FALSE),0)</f>
        <v>0</v>
      </c>
      <c r="L3436" s="9">
        <f>IFERROR(VLOOKUP(Tabla1[[#This Row],[FECHA]],'SIMIT SIN RES'!A:D,3,FALSE),0)</f>
        <v>0</v>
      </c>
      <c r="M3436" s="5">
        <f>IFERROR(VLOOKUP(Tabla1[[#This Row],[FECHA]],'RECAUDOS DE COMPARENDOS'!A:D,4,FALSE),0)</f>
        <v>1</v>
      </c>
      <c r="N3436" s="9">
        <f>IFERROR(VLOOKUP(Tabla1[[#This Row],[FECHA]],'RECAUDOS DE COMPARENDOS'!A:D,3,FALSE),0)</f>
        <v>283350</v>
      </c>
      <c r="O3436" s="5">
        <f>IFERROR(VLOOKUP(Tabla1[[#This Row],[FECHA]],'RECAUDOS DE RESOLUCIONES'!A:D,4,FALSE),0)</f>
        <v>0</v>
      </c>
      <c r="P3436" s="9">
        <f>IFERROR(VLOOKUP(Tabla1[[#This Row],[FECHA]],'RECAUDOS DE RESOLUCIONES'!A:D,3,FALSE),0)</f>
        <v>0</v>
      </c>
      <c r="Q343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3436" s="9">
        <f>Tabla1[V. COMPARENDOS]-(Tabla1[V. EXONERACIONES]+Tabla1[[#This Row],[V. SIMIT CON RESOLUCION]]+Tabla1[[#This Row],[V. SIMIT SIN RESOLUCION]]+Tabla1[[#This Row],[V. RECAUDOS COMPARENDOS]]+Tabla1[[#This Row],[V. RECAUDOS RESOLUCIONES]])</f>
        <v>302240</v>
      </c>
      <c r="S3436" s="11">
        <f>IFERROR(VLOOKUP(Tabla1[[#This Row],[FECHA]],'RECAUDOS LOCALES'!A:D,4,FALSE),0)</f>
        <v>1</v>
      </c>
      <c r="T3436" s="9">
        <f>IFERROR(VLOOKUP(Tabla1[[#This Row],[FECHA]],'RECAUDOS LOCALES'!A:D,3,FALSE),0)</f>
        <v>124225</v>
      </c>
      <c r="U3436" s="11">
        <f>IFERROR(VLOOKUP(Tabla1[[#This Row],[FECHA]],'RECAUDOS EXTERNOS'!A:D,4,FALSE),0)</f>
        <v>4</v>
      </c>
      <c r="V3436" s="9">
        <f>IFERROR(VLOOKUP(Tabla1[[#This Row],[FECHA]],'RECAUDOS EXTERNOS'!A:D,3,FALSE),0)</f>
        <v>715262</v>
      </c>
    </row>
    <row r="3437" spans="1:22" x14ac:dyDescent="0.25">
      <c r="A3437" s="1">
        <v>40996</v>
      </c>
      <c r="B3437" s="3" t="s">
        <v>3</v>
      </c>
      <c r="C3437" s="2">
        <v>40969</v>
      </c>
      <c r="D3437" s="5">
        <f>YEAR(Tabla1[[#This Row],[FECHA]])</f>
        <v>2012</v>
      </c>
      <c r="E3437" s="5">
        <f>IFERROR(VLOOKUP(Tabla1[[#This Row],[FECHA]],'COMPARENDOS TOTALES'!A:D,4,FALSE),0)</f>
        <v>1</v>
      </c>
      <c r="F3437" s="9">
        <f>IFERROR(VLOOKUP(Tabla1[[#This Row],[FECHA]],'COMPARENDOS TOTALES'!A:D,3,FALSE),0)</f>
        <v>566700</v>
      </c>
      <c r="G3437" s="5">
        <f>IFERROR(VLOOKUP(Tabla1[[#This Row],[FECHA]],EXONERACIONES!A:D,4,FALSE),0)</f>
        <v>0</v>
      </c>
      <c r="H3437" s="9">
        <f>IFERROR(VLOOKUP(Tabla1[[#This Row],[FECHA]],EXONERACIONES!A:D,3,FALSE),0)</f>
        <v>0</v>
      </c>
      <c r="I3437" s="5">
        <f>IFERROR(VLOOKUP(Tabla1[[#This Row],[FECHA]],'SIMIT CON RES'!A:D,4,FALSE),0)</f>
        <v>1</v>
      </c>
      <c r="J3437" s="9">
        <f>IFERROR(VLOOKUP(Tabla1[[#This Row],[FECHA]],'SIMIT CON RES'!A:D,3,FALSE),0)</f>
        <v>566700</v>
      </c>
      <c r="K3437">
        <f>IFERROR(VLOOKUP(Tabla1[[#This Row],[FECHA]],'SIMIT SIN RES'!A:D,4,FALSE),0)</f>
        <v>0</v>
      </c>
      <c r="L3437" s="9">
        <f>IFERROR(VLOOKUP(Tabla1[[#This Row],[FECHA]],'SIMIT SIN RES'!A:D,3,FALSE),0)</f>
        <v>0</v>
      </c>
      <c r="M3437" s="5">
        <f>IFERROR(VLOOKUP(Tabla1[[#This Row],[FECHA]],'RECAUDOS DE COMPARENDOS'!A:D,4,FALSE),0)</f>
        <v>0</v>
      </c>
      <c r="N3437" s="9">
        <f>IFERROR(VLOOKUP(Tabla1[[#This Row],[FECHA]],'RECAUDOS DE COMPARENDOS'!A:D,3,FALSE),0)</f>
        <v>0</v>
      </c>
      <c r="O3437" s="5">
        <f>IFERROR(VLOOKUP(Tabla1[[#This Row],[FECHA]],'RECAUDOS DE RESOLUCIONES'!A:D,4,FALSE),0)</f>
        <v>0</v>
      </c>
      <c r="P3437" s="9">
        <f>IFERROR(VLOOKUP(Tabla1[[#This Row],[FECHA]],'RECAUDOS DE RESOLUCIONES'!A:D,3,FALSE),0)</f>
        <v>0</v>
      </c>
      <c r="Q343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43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437" s="11">
        <f>IFERROR(VLOOKUP(Tabla1[[#This Row],[FECHA]],'RECAUDOS LOCALES'!A:D,4,FALSE),0)</f>
        <v>2</v>
      </c>
      <c r="T3437" s="9">
        <f>IFERROR(VLOOKUP(Tabla1[[#This Row],[FECHA]],'RECAUDOS LOCALES'!A:D,3,FALSE),0)</f>
        <v>425025</v>
      </c>
      <c r="U3437" s="11">
        <f>IFERROR(VLOOKUP(Tabla1[[#This Row],[FECHA]],'RECAUDOS EXTERNOS'!A:D,4,FALSE),0)</f>
        <v>4</v>
      </c>
      <c r="V3437" s="9">
        <f>IFERROR(VLOOKUP(Tabla1[[#This Row],[FECHA]],'RECAUDOS EXTERNOS'!A:D,3,FALSE),0)</f>
        <v>829077</v>
      </c>
    </row>
    <row r="3438" spans="1:22" x14ac:dyDescent="0.25">
      <c r="A3438" s="1">
        <v>40997</v>
      </c>
      <c r="B3438" s="3" t="s">
        <v>6</v>
      </c>
      <c r="C3438" s="2">
        <v>40969</v>
      </c>
      <c r="D3438" s="5">
        <f>YEAR(Tabla1[[#This Row],[FECHA]])</f>
        <v>2012</v>
      </c>
      <c r="E3438" s="5">
        <f>IFERROR(VLOOKUP(Tabla1[[#This Row],[FECHA]],'COMPARENDOS TOTALES'!A:D,4,FALSE),0)</f>
        <v>4</v>
      </c>
      <c r="F3438" s="9">
        <f>IFERROR(VLOOKUP(Tabla1[[#This Row],[FECHA]],'COMPARENDOS TOTALES'!A:D,3,FALSE),0)</f>
        <v>1435640</v>
      </c>
      <c r="G3438" s="5">
        <f>IFERROR(VLOOKUP(Tabla1[[#This Row],[FECHA]],EXONERACIONES!A:D,4,FALSE),0)</f>
        <v>0</v>
      </c>
      <c r="H3438" s="9">
        <f>IFERROR(VLOOKUP(Tabla1[[#This Row],[FECHA]],EXONERACIONES!A:D,3,FALSE),0)</f>
        <v>0</v>
      </c>
      <c r="I3438" s="5">
        <f>IFERROR(VLOOKUP(Tabla1[[#This Row],[FECHA]],'SIMIT CON RES'!A:D,4,FALSE),0)</f>
        <v>4</v>
      </c>
      <c r="J3438" s="9">
        <f>IFERROR(VLOOKUP(Tabla1[[#This Row],[FECHA]],'SIMIT CON RES'!A:D,3,FALSE),0)</f>
        <v>1435640</v>
      </c>
      <c r="K3438">
        <f>IFERROR(VLOOKUP(Tabla1[[#This Row],[FECHA]],'SIMIT SIN RES'!A:D,4,FALSE),0)</f>
        <v>0</v>
      </c>
      <c r="L3438" s="9">
        <f>IFERROR(VLOOKUP(Tabla1[[#This Row],[FECHA]],'SIMIT SIN RES'!A:D,3,FALSE),0)</f>
        <v>0</v>
      </c>
      <c r="M3438" s="5">
        <f>IFERROR(VLOOKUP(Tabla1[[#This Row],[FECHA]],'RECAUDOS DE COMPARENDOS'!A:D,4,FALSE),0)</f>
        <v>0</v>
      </c>
      <c r="N3438" s="9">
        <f>IFERROR(VLOOKUP(Tabla1[[#This Row],[FECHA]],'RECAUDOS DE COMPARENDOS'!A:D,3,FALSE),0)</f>
        <v>0</v>
      </c>
      <c r="O3438" s="5">
        <f>IFERROR(VLOOKUP(Tabla1[[#This Row],[FECHA]],'RECAUDOS DE RESOLUCIONES'!A:D,4,FALSE),0)</f>
        <v>0</v>
      </c>
      <c r="P3438" s="9">
        <f>IFERROR(VLOOKUP(Tabla1[[#This Row],[FECHA]],'RECAUDOS DE RESOLUCIONES'!A:D,3,FALSE),0)</f>
        <v>0</v>
      </c>
      <c r="Q343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43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438" s="11">
        <f>IFERROR(VLOOKUP(Tabla1[[#This Row],[FECHA]],'RECAUDOS LOCALES'!A:D,4,FALSE),0)</f>
        <v>2</v>
      </c>
      <c r="T3438" s="9">
        <f>IFERROR(VLOOKUP(Tabla1[[#This Row],[FECHA]],'RECAUDOS LOCALES'!A:D,3,FALSE),0)</f>
        <v>232650</v>
      </c>
      <c r="U3438" s="11">
        <f>IFERROR(VLOOKUP(Tabla1[[#This Row],[FECHA]],'RECAUDOS EXTERNOS'!A:D,4,FALSE),0)</f>
        <v>9</v>
      </c>
      <c r="V3438" s="9">
        <f>IFERROR(VLOOKUP(Tabla1[[#This Row],[FECHA]],'RECAUDOS EXTERNOS'!A:D,3,FALSE),0)</f>
        <v>1177311</v>
      </c>
    </row>
    <row r="3439" spans="1:22" x14ac:dyDescent="0.25">
      <c r="A3439" s="1">
        <v>40998</v>
      </c>
      <c r="B3439" s="3" t="s">
        <v>0</v>
      </c>
      <c r="C3439" s="2">
        <v>40969</v>
      </c>
      <c r="D3439" s="5">
        <f>YEAR(Tabla1[[#This Row],[FECHA]])</f>
        <v>2012</v>
      </c>
      <c r="E3439" s="5">
        <f>IFERROR(VLOOKUP(Tabla1[[#This Row],[FECHA]],'COMPARENDOS TOTALES'!A:D,4,FALSE),0)</f>
        <v>3</v>
      </c>
      <c r="F3439" s="9">
        <f>IFERROR(VLOOKUP(Tabla1[[#This Row],[FECHA]],'COMPARENDOS TOTALES'!A:D,3,FALSE),0)</f>
        <v>2266800</v>
      </c>
      <c r="G3439" s="5">
        <f>IFERROR(VLOOKUP(Tabla1[[#This Row],[FECHA]],EXONERACIONES!A:D,4,FALSE),0)</f>
        <v>0</v>
      </c>
      <c r="H3439" s="9">
        <f>IFERROR(VLOOKUP(Tabla1[[#This Row],[FECHA]],EXONERACIONES!A:D,3,FALSE),0)</f>
        <v>0</v>
      </c>
      <c r="I3439" s="5">
        <f>IFERROR(VLOOKUP(Tabla1[[#This Row],[FECHA]],'SIMIT CON RES'!A:D,4,FALSE),0)</f>
        <v>3</v>
      </c>
      <c r="J3439" s="9">
        <f>IFERROR(VLOOKUP(Tabla1[[#This Row],[FECHA]],'SIMIT CON RES'!A:D,3,FALSE),0)</f>
        <v>2266800</v>
      </c>
      <c r="K3439">
        <f>IFERROR(VLOOKUP(Tabla1[[#This Row],[FECHA]],'SIMIT SIN RES'!A:D,4,FALSE),0)</f>
        <v>0</v>
      </c>
      <c r="L3439" s="9">
        <f>IFERROR(VLOOKUP(Tabla1[[#This Row],[FECHA]],'SIMIT SIN RES'!A:D,3,FALSE),0)</f>
        <v>0</v>
      </c>
      <c r="M3439" s="5">
        <f>IFERROR(VLOOKUP(Tabla1[[#This Row],[FECHA]],'RECAUDOS DE COMPARENDOS'!A:D,4,FALSE),0)</f>
        <v>0</v>
      </c>
      <c r="N3439" s="9">
        <f>IFERROR(VLOOKUP(Tabla1[[#This Row],[FECHA]],'RECAUDOS DE COMPARENDOS'!A:D,3,FALSE),0)</f>
        <v>0</v>
      </c>
      <c r="O3439" s="5">
        <f>IFERROR(VLOOKUP(Tabla1[[#This Row],[FECHA]],'RECAUDOS DE RESOLUCIONES'!A:D,4,FALSE),0)</f>
        <v>0</v>
      </c>
      <c r="P3439" s="9">
        <f>IFERROR(VLOOKUP(Tabla1[[#This Row],[FECHA]],'RECAUDOS DE RESOLUCIONES'!A:D,3,FALSE),0)</f>
        <v>0</v>
      </c>
      <c r="Q343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43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439" s="11">
        <f>IFERROR(VLOOKUP(Tabla1[[#This Row],[FECHA]],'RECAUDOS LOCALES'!A:D,4,FALSE),0)</f>
        <v>0</v>
      </c>
      <c r="T3439" s="9">
        <f>IFERROR(VLOOKUP(Tabla1[[#This Row],[FECHA]],'RECAUDOS LOCALES'!A:D,3,FALSE),0)</f>
        <v>0</v>
      </c>
      <c r="U3439" s="11">
        <f>IFERROR(VLOOKUP(Tabla1[[#This Row],[FECHA]],'RECAUDOS EXTERNOS'!A:D,4,FALSE),0)</f>
        <v>6</v>
      </c>
      <c r="V3439" s="9">
        <f>IFERROR(VLOOKUP(Tabla1[[#This Row],[FECHA]],'RECAUDOS EXTERNOS'!A:D,3,FALSE),0)</f>
        <v>631799</v>
      </c>
    </row>
    <row r="3440" spans="1:22" x14ac:dyDescent="0.25">
      <c r="A3440" s="1">
        <v>40999</v>
      </c>
      <c r="B3440" s="3" t="s">
        <v>5</v>
      </c>
      <c r="C3440" s="2">
        <v>40969</v>
      </c>
      <c r="D3440" s="5">
        <f>YEAR(Tabla1[[#This Row],[FECHA]])</f>
        <v>2012</v>
      </c>
      <c r="E3440" s="5">
        <f>IFERROR(VLOOKUP(Tabla1[[#This Row],[FECHA]],'COMPARENDOS TOTALES'!A:D,4,FALSE),0)</f>
        <v>18</v>
      </c>
      <c r="F3440" s="9">
        <f>IFERROR(VLOOKUP(Tabla1[[#This Row],[FECHA]],'COMPARENDOS TOTALES'!A:D,3,FALSE),0)</f>
        <v>8254930</v>
      </c>
      <c r="G3440" s="5">
        <f>IFERROR(VLOOKUP(Tabla1[[#This Row],[FECHA]],EXONERACIONES!A:D,4,FALSE),0)</f>
        <v>2</v>
      </c>
      <c r="H3440" s="9">
        <f>IFERROR(VLOOKUP(Tabla1[[#This Row],[FECHA]],EXONERACIONES!A:D,3,FALSE),0)</f>
        <v>1416750</v>
      </c>
      <c r="I3440" s="5">
        <f>IFERROR(VLOOKUP(Tabla1[[#This Row],[FECHA]],'SIMIT CON RES'!A:D,4,FALSE),0)</f>
        <v>9</v>
      </c>
      <c r="J3440" s="9">
        <f>IFERROR(VLOOKUP(Tabla1[[#This Row],[FECHA]],'SIMIT CON RES'!A:D,3,FALSE),0)</f>
        <v>4703610</v>
      </c>
      <c r="K3440">
        <f>IFERROR(VLOOKUP(Tabla1[[#This Row],[FECHA]],'SIMIT SIN RES'!A:D,4,FALSE),0)</f>
        <v>0</v>
      </c>
      <c r="L3440" s="9">
        <f>IFERROR(VLOOKUP(Tabla1[[#This Row],[FECHA]],'SIMIT SIN RES'!A:D,3,FALSE),0)</f>
        <v>0</v>
      </c>
      <c r="M3440" s="5">
        <f>IFERROR(VLOOKUP(Tabla1[[#This Row],[FECHA]],'RECAUDOS DE COMPARENDOS'!A:D,4,FALSE),0)</f>
        <v>0</v>
      </c>
      <c r="N3440" s="9">
        <f>IFERROR(VLOOKUP(Tabla1[[#This Row],[FECHA]],'RECAUDOS DE COMPARENDOS'!A:D,3,FALSE),0)</f>
        <v>0</v>
      </c>
      <c r="O3440" s="5">
        <f>IFERROR(VLOOKUP(Tabla1[[#This Row],[FECHA]],'RECAUDOS DE RESOLUCIONES'!A:D,4,FALSE),0)</f>
        <v>0</v>
      </c>
      <c r="P3440" s="9">
        <f>IFERROR(VLOOKUP(Tabla1[[#This Row],[FECHA]],'RECAUDOS DE RESOLUCIONES'!A:D,3,FALSE),0)</f>
        <v>0</v>
      </c>
      <c r="Q344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7</v>
      </c>
      <c r="R3440" s="9">
        <f>Tabla1[V. COMPARENDOS]-(Tabla1[V. EXONERACIONES]+Tabla1[[#This Row],[V. SIMIT CON RESOLUCION]]+Tabla1[[#This Row],[V. SIMIT SIN RESOLUCION]]+Tabla1[[#This Row],[V. RECAUDOS COMPARENDOS]]+Tabla1[[#This Row],[V. RECAUDOS RESOLUCIONES]])</f>
        <v>2134570</v>
      </c>
      <c r="S3440" s="11">
        <f>IFERROR(VLOOKUP(Tabla1[[#This Row],[FECHA]],'RECAUDOS LOCALES'!A:D,4,FALSE),0)</f>
        <v>0</v>
      </c>
      <c r="T3440" s="9">
        <f>IFERROR(VLOOKUP(Tabla1[[#This Row],[FECHA]],'RECAUDOS LOCALES'!A:D,3,FALSE),0)</f>
        <v>0</v>
      </c>
      <c r="U3440" s="11">
        <f>IFERROR(VLOOKUP(Tabla1[[#This Row],[FECHA]],'RECAUDOS EXTERNOS'!A:D,4,FALSE),0)</f>
        <v>0</v>
      </c>
      <c r="V3440" s="9">
        <f>IFERROR(VLOOKUP(Tabla1[[#This Row],[FECHA]],'RECAUDOS EXTERNOS'!A:D,3,FALSE),0)</f>
        <v>0</v>
      </c>
    </row>
    <row r="3441" spans="1:22" x14ac:dyDescent="0.25">
      <c r="A3441" s="1">
        <v>41000</v>
      </c>
      <c r="B3441" s="3" t="s">
        <v>4</v>
      </c>
      <c r="C3441" s="2">
        <v>41000</v>
      </c>
      <c r="D3441" s="5">
        <f>YEAR(Tabla1[[#This Row],[FECHA]])</f>
        <v>2012</v>
      </c>
      <c r="E3441" s="5">
        <f>IFERROR(VLOOKUP(Tabla1[[#This Row],[FECHA]],'COMPARENDOS TOTALES'!A:D,4,FALSE),0)</f>
        <v>7</v>
      </c>
      <c r="F3441" s="9">
        <f>IFERROR(VLOOKUP(Tabla1[[#This Row],[FECHA]],'COMPARENDOS TOTALES'!A:D,3,FALSE),0)</f>
        <v>5667000</v>
      </c>
      <c r="G3441" s="5">
        <f>IFERROR(VLOOKUP(Tabla1[[#This Row],[FECHA]],EXONERACIONES!A:D,4,FALSE),0)</f>
        <v>1</v>
      </c>
      <c r="H3441" s="9">
        <f>IFERROR(VLOOKUP(Tabla1[[#This Row],[FECHA]],EXONERACIONES!A:D,3,FALSE),0)</f>
        <v>850050</v>
      </c>
      <c r="I3441" s="5">
        <f>IFERROR(VLOOKUP(Tabla1[[#This Row],[FECHA]],'SIMIT CON RES'!A:D,4,FALSE),0)</f>
        <v>6</v>
      </c>
      <c r="J3441" s="9">
        <f>IFERROR(VLOOKUP(Tabla1[[#This Row],[FECHA]],'SIMIT CON RES'!A:D,3,FALSE),0)</f>
        <v>4816950</v>
      </c>
      <c r="K3441">
        <f>IFERROR(VLOOKUP(Tabla1[[#This Row],[FECHA]],'SIMIT SIN RES'!A:D,4,FALSE),0)</f>
        <v>0</v>
      </c>
      <c r="L3441" s="9">
        <f>IFERROR(VLOOKUP(Tabla1[[#This Row],[FECHA]],'SIMIT SIN RES'!A:D,3,FALSE),0)</f>
        <v>0</v>
      </c>
      <c r="M3441" s="5">
        <f>IFERROR(VLOOKUP(Tabla1[[#This Row],[FECHA]],'RECAUDOS DE COMPARENDOS'!A:D,4,FALSE),0)</f>
        <v>0</v>
      </c>
      <c r="N3441" s="9">
        <f>IFERROR(VLOOKUP(Tabla1[[#This Row],[FECHA]],'RECAUDOS DE COMPARENDOS'!A:D,3,FALSE),0)</f>
        <v>0</v>
      </c>
      <c r="O3441" s="5">
        <f>IFERROR(VLOOKUP(Tabla1[[#This Row],[FECHA]],'RECAUDOS DE RESOLUCIONES'!A:D,4,FALSE),0)</f>
        <v>0</v>
      </c>
      <c r="P3441" s="9">
        <f>IFERROR(VLOOKUP(Tabla1[[#This Row],[FECHA]],'RECAUDOS DE RESOLUCIONES'!A:D,3,FALSE),0)</f>
        <v>0</v>
      </c>
      <c r="Q344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44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441" s="11">
        <f>IFERROR(VLOOKUP(Tabla1[[#This Row],[FECHA]],'RECAUDOS LOCALES'!A:D,4,FALSE),0)</f>
        <v>0</v>
      </c>
      <c r="T3441" s="9">
        <f>IFERROR(VLOOKUP(Tabla1[[#This Row],[FECHA]],'RECAUDOS LOCALES'!A:D,3,FALSE),0)</f>
        <v>0</v>
      </c>
      <c r="U3441" s="11">
        <f>IFERROR(VLOOKUP(Tabla1[[#This Row],[FECHA]],'RECAUDOS EXTERNOS'!A:D,4,FALSE),0)</f>
        <v>0</v>
      </c>
      <c r="V3441" s="9">
        <f>IFERROR(VLOOKUP(Tabla1[[#This Row],[FECHA]],'RECAUDOS EXTERNOS'!A:D,3,FALSE),0)</f>
        <v>0</v>
      </c>
    </row>
    <row r="3442" spans="1:22" x14ac:dyDescent="0.25">
      <c r="A3442" s="1">
        <v>41001</v>
      </c>
      <c r="B3442" s="3" t="s">
        <v>1</v>
      </c>
      <c r="C3442" s="2">
        <v>41000</v>
      </c>
      <c r="D3442" s="5">
        <f>YEAR(Tabla1[[#This Row],[FECHA]])</f>
        <v>2012</v>
      </c>
      <c r="E3442" s="5">
        <f>IFERROR(VLOOKUP(Tabla1[[#This Row],[FECHA]],'COMPARENDOS TOTALES'!A:D,4,FALSE),0)</f>
        <v>0</v>
      </c>
      <c r="F3442" s="9">
        <f>IFERROR(VLOOKUP(Tabla1[[#This Row],[FECHA]],'COMPARENDOS TOTALES'!A:D,3,FALSE),0)</f>
        <v>0</v>
      </c>
      <c r="G3442" s="5">
        <f>IFERROR(VLOOKUP(Tabla1[[#This Row],[FECHA]],EXONERACIONES!A:D,4,FALSE),0)</f>
        <v>0</v>
      </c>
      <c r="H3442" s="9">
        <f>IFERROR(VLOOKUP(Tabla1[[#This Row],[FECHA]],EXONERACIONES!A:D,3,FALSE),0)</f>
        <v>0</v>
      </c>
      <c r="I3442" s="5">
        <f>IFERROR(VLOOKUP(Tabla1[[#This Row],[FECHA]],'SIMIT CON RES'!A:D,4,FALSE),0)</f>
        <v>0</v>
      </c>
      <c r="J3442" s="9">
        <f>IFERROR(VLOOKUP(Tabla1[[#This Row],[FECHA]],'SIMIT CON RES'!A:D,3,FALSE),0)</f>
        <v>0</v>
      </c>
      <c r="K3442">
        <f>IFERROR(VLOOKUP(Tabla1[[#This Row],[FECHA]],'SIMIT SIN RES'!A:D,4,FALSE),0)</f>
        <v>0</v>
      </c>
      <c r="L3442" s="9">
        <f>IFERROR(VLOOKUP(Tabla1[[#This Row],[FECHA]],'SIMIT SIN RES'!A:D,3,FALSE),0)</f>
        <v>0</v>
      </c>
      <c r="M3442" s="5">
        <f>IFERROR(VLOOKUP(Tabla1[[#This Row],[FECHA]],'RECAUDOS DE COMPARENDOS'!A:D,4,FALSE),0)</f>
        <v>0</v>
      </c>
      <c r="N3442" s="9">
        <f>IFERROR(VLOOKUP(Tabla1[[#This Row],[FECHA]],'RECAUDOS DE COMPARENDOS'!A:D,3,FALSE),0)</f>
        <v>0</v>
      </c>
      <c r="O3442" s="5">
        <f>IFERROR(VLOOKUP(Tabla1[[#This Row],[FECHA]],'RECAUDOS DE RESOLUCIONES'!A:D,4,FALSE),0)</f>
        <v>0</v>
      </c>
      <c r="P3442" s="9">
        <f>IFERROR(VLOOKUP(Tabla1[[#This Row],[FECHA]],'RECAUDOS DE RESOLUCIONES'!A:D,3,FALSE),0)</f>
        <v>0</v>
      </c>
      <c r="Q344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44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442" s="11">
        <f>IFERROR(VLOOKUP(Tabla1[[#This Row],[FECHA]],'RECAUDOS LOCALES'!A:D,4,FALSE),0)</f>
        <v>3</v>
      </c>
      <c r="T3442" s="9">
        <f>IFERROR(VLOOKUP(Tabla1[[#This Row],[FECHA]],'RECAUDOS LOCALES'!A:D,3,FALSE),0)</f>
        <v>523425</v>
      </c>
      <c r="U3442" s="11">
        <f>IFERROR(VLOOKUP(Tabla1[[#This Row],[FECHA]],'RECAUDOS EXTERNOS'!A:D,4,FALSE),0)</f>
        <v>5</v>
      </c>
      <c r="V3442" s="9">
        <f>IFERROR(VLOOKUP(Tabla1[[#This Row],[FECHA]],'RECAUDOS EXTERNOS'!A:D,3,FALSE),0)</f>
        <v>1596403</v>
      </c>
    </row>
    <row r="3443" spans="1:22" x14ac:dyDescent="0.25">
      <c r="A3443" s="1">
        <v>41002</v>
      </c>
      <c r="B3443" s="3" t="s">
        <v>2</v>
      </c>
      <c r="C3443" s="2">
        <v>41000</v>
      </c>
      <c r="D3443" s="5">
        <f>YEAR(Tabla1[[#This Row],[FECHA]])</f>
        <v>2012</v>
      </c>
      <c r="E3443" s="5">
        <f>IFERROR(VLOOKUP(Tabla1[[#This Row],[FECHA]],'COMPARENDOS TOTALES'!A:D,4,FALSE),0)</f>
        <v>2</v>
      </c>
      <c r="F3443" s="9">
        <f>IFERROR(VLOOKUP(Tabla1[[#This Row],[FECHA]],'COMPARENDOS TOTALES'!A:D,3,FALSE),0)</f>
        <v>434470</v>
      </c>
      <c r="G3443" s="5">
        <f>IFERROR(VLOOKUP(Tabla1[[#This Row],[FECHA]],EXONERACIONES!A:D,4,FALSE),0)</f>
        <v>0</v>
      </c>
      <c r="H3443" s="9">
        <f>IFERROR(VLOOKUP(Tabla1[[#This Row],[FECHA]],EXONERACIONES!A:D,3,FALSE),0)</f>
        <v>0</v>
      </c>
      <c r="I3443" s="5">
        <f>IFERROR(VLOOKUP(Tabla1[[#This Row],[FECHA]],'SIMIT CON RES'!A:D,4,FALSE),0)</f>
        <v>2</v>
      </c>
      <c r="J3443" s="9">
        <f>IFERROR(VLOOKUP(Tabla1[[#This Row],[FECHA]],'SIMIT CON RES'!A:D,3,FALSE),0)</f>
        <v>434470</v>
      </c>
      <c r="K3443">
        <f>IFERROR(VLOOKUP(Tabla1[[#This Row],[FECHA]],'SIMIT SIN RES'!A:D,4,FALSE),0)</f>
        <v>0</v>
      </c>
      <c r="L3443" s="9">
        <f>IFERROR(VLOOKUP(Tabla1[[#This Row],[FECHA]],'SIMIT SIN RES'!A:D,3,FALSE),0)</f>
        <v>0</v>
      </c>
      <c r="M3443" s="5">
        <f>IFERROR(VLOOKUP(Tabla1[[#This Row],[FECHA]],'RECAUDOS DE COMPARENDOS'!A:D,4,FALSE),0)</f>
        <v>0</v>
      </c>
      <c r="N3443" s="9">
        <f>IFERROR(VLOOKUP(Tabla1[[#This Row],[FECHA]],'RECAUDOS DE COMPARENDOS'!A:D,3,FALSE),0)</f>
        <v>0</v>
      </c>
      <c r="O3443" s="5">
        <f>IFERROR(VLOOKUP(Tabla1[[#This Row],[FECHA]],'RECAUDOS DE RESOLUCIONES'!A:D,4,FALSE),0)</f>
        <v>0</v>
      </c>
      <c r="P3443" s="9">
        <f>IFERROR(VLOOKUP(Tabla1[[#This Row],[FECHA]],'RECAUDOS DE RESOLUCIONES'!A:D,3,FALSE),0)</f>
        <v>0</v>
      </c>
      <c r="Q344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44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443" s="11">
        <f>IFERROR(VLOOKUP(Tabla1[[#This Row],[FECHA]],'RECAUDOS LOCALES'!A:D,4,FALSE),0)</f>
        <v>2</v>
      </c>
      <c r="T3443" s="9">
        <f>IFERROR(VLOOKUP(Tabla1[[#This Row],[FECHA]],'RECAUDOS LOCALES'!A:D,3,FALSE),0)</f>
        <v>232650</v>
      </c>
      <c r="U3443" s="11">
        <f>IFERROR(VLOOKUP(Tabla1[[#This Row],[FECHA]],'RECAUDOS EXTERNOS'!A:D,4,FALSE),0)</f>
        <v>3</v>
      </c>
      <c r="V3443" s="9">
        <f>IFERROR(VLOOKUP(Tabla1[[#This Row],[FECHA]],'RECAUDOS EXTERNOS'!A:D,3,FALSE),0)</f>
        <v>337767</v>
      </c>
    </row>
    <row r="3444" spans="1:22" x14ac:dyDescent="0.25">
      <c r="A3444" s="1">
        <v>41003</v>
      </c>
      <c r="B3444" s="3" t="s">
        <v>3</v>
      </c>
      <c r="C3444" s="2">
        <v>41000</v>
      </c>
      <c r="D3444" s="5">
        <f>YEAR(Tabla1[[#This Row],[FECHA]])</f>
        <v>2012</v>
      </c>
      <c r="E3444" s="5">
        <f>IFERROR(VLOOKUP(Tabla1[[#This Row],[FECHA]],'COMPARENDOS TOTALES'!A:D,4,FALSE),0)</f>
        <v>6</v>
      </c>
      <c r="F3444" s="9">
        <f>IFERROR(VLOOKUP(Tabla1[[#This Row],[FECHA]],'COMPARENDOS TOTALES'!A:D,3,FALSE),0)</f>
        <v>1691836</v>
      </c>
      <c r="G3444" s="5">
        <f>IFERROR(VLOOKUP(Tabla1[[#This Row],[FECHA]],EXONERACIONES!A:D,4,FALSE),0)</f>
        <v>1</v>
      </c>
      <c r="H3444" s="9">
        <f>IFERROR(VLOOKUP(Tabla1[[#This Row],[FECHA]],EXONERACIONES!A:D,3,FALSE),0)</f>
        <v>283350</v>
      </c>
      <c r="I3444" s="5">
        <f>IFERROR(VLOOKUP(Tabla1[[#This Row],[FECHA]],'SIMIT CON RES'!A:D,4,FALSE),0)</f>
        <v>1</v>
      </c>
      <c r="J3444" s="9">
        <f>IFERROR(VLOOKUP(Tabla1[[#This Row],[FECHA]],'SIMIT CON RES'!A:D,3,FALSE),0)</f>
        <v>566700</v>
      </c>
      <c r="K3444">
        <f>IFERROR(VLOOKUP(Tabla1[[#This Row],[FECHA]],'SIMIT SIN RES'!A:D,4,FALSE),0)</f>
        <v>0</v>
      </c>
      <c r="L3444" s="9">
        <f>IFERROR(VLOOKUP(Tabla1[[#This Row],[FECHA]],'SIMIT SIN RES'!A:D,3,FALSE),0)</f>
        <v>0</v>
      </c>
      <c r="M3444" s="5">
        <f>IFERROR(VLOOKUP(Tabla1[[#This Row],[FECHA]],'RECAUDOS DE COMPARENDOS'!A:D,4,FALSE),0)</f>
        <v>0</v>
      </c>
      <c r="N3444" s="9">
        <f>IFERROR(VLOOKUP(Tabla1[[#This Row],[FECHA]],'RECAUDOS DE COMPARENDOS'!A:D,3,FALSE),0)</f>
        <v>0</v>
      </c>
      <c r="O3444" s="5">
        <f>IFERROR(VLOOKUP(Tabla1[[#This Row],[FECHA]],'RECAUDOS DE RESOLUCIONES'!A:D,4,FALSE),0)</f>
        <v>0</v>
      </c>
      <c r="P3444" s="9">
        <f>IFERROR(VLOOKUP(Tabla1[[#This Row],[FECHA]],'RECAUDOS DE RESOLUCIONES'!A:D,3,FALSE),0)</f>
        <v>0</v>
      </c>
      <c r="Q344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3444" s="9">
        <f>Tabla1[V. COMPARENDOS]-(Tabla1[V. EXONERACIONES]+Tabla1[[#This Row],[V. SIMIT CON RESOLUCION]]+Tabla1[[#This Row],[V. SIMIT SIN RESOLUCION]]+Tabla1[[#This Row],[V. RECAUDOS COMPARENDOS]]+Tabla1[[#This Row],[V. RECAUDOS RESOLUCIONES]])</f>
        <v>841786</v>
      </c>
      <c r="S3444" s="11">
        <f>IFERROR(VLOOKUP(Tabla1[[#This Row],[FECHA]],'RECAUDOS LOCALES'!A:D,4,FALSE),0)</f>
        <v>0</v>
      </c>
      <c r="T3444" s="9">
        <f>IFERROR(VLOOKUP(Tabla1[[#This Row],[FECHA]],'RECAUDOS LOCALES'!A:D,3,FALSE),0)</f>
        <v>0</v>
      </c>
      <c r="U3444" s="11">
        <f>IFERROR(VLOOKUP(Tabla1[[#This Row],[FECHA]],'RECAUDOS EXTERNOS'!A:D,4,FALSE),0)</f>
        <v>4</v>
      </c>
      <c r="V3444" s="9">
        <f>IFERROR(VLOOKUP(Tabla1[[#This Row],[FECHA]],'RECAUDOS EXTERNOS'!A:D,3,FALSE),0)</f>
        <v>713769</v>
      </c>
    </row>
    <row r="3445" spans="1:22" x14ac:dyDescent="0.25">
      <c r="A3445" s="1">
        <v>41004</v>
      </c>
      <c r="B3445" s="3" t="s">
        <v>6</v>
      </c>
      <c r="C3445" s="2">
        <v>41000</v>
      </c>
      <c r="D3445" s="5">
        <f>YEAR(Tabla1[[#This Row],[FECHA]])</f>
        <v>2012</v>
      </c>
      <c r="E3445" s="5">
        <f>IFERROR(VLOOKUP(Tabla1[[#This Row],[FECHA]],'COMPARENDOS TOTALES'!A:D,4,FALSE),0)</f>
        <v>4</v>
      </c>
      <c r="F3445" s="9">
        <f>IFERROR(VLOOKUP(Tabla1[[#This Row],[FECHA]],'COMPARENDOS TOTALES'!A:D,3,FALSE),0)</f>
        <v>1027144</v>
      </c>
      <c r="G3445" s="5">
        <f>IFERROR(VLOOKUP(Tabla1[[#This Row],[FECHA]],EXONERACIONES!A:D,4,FALSE),0)</f>
        <v>0</v>
      </c>
      <c r="H3445" s="9">
        <f>IFERROR(VLOOKUP(Tabla1[[#This Row],[FECHA]],EXONERACIONES!A:D,3,FALSE),0)</f>
        <v>0</v>
      </c>
      <c r="I3445" s="5">
        <f>IFERROR(VLOOKUP(Tabla1[[#This Row],[FECHA]],'SIMIT CON RES'!A:D,4,FALSE),0)</f>
        <v>1</v>
      </c>
      <c r="J3445" s="9">
        <f>IFERROR(VLOOKUP(Tabla1[[#This Row],[FECHA]],'SIMIT CON RES'!A:D,3,FALSE),0)</f>
        <v>283350</v>
      </c>
      <c r="K3445">
        <f>IFERROR(VLOOKUP(Tabla1[[#This Row],[FECHA]],'SIMIT SIN RES'!A:D,4,FALSE),0)</f>
        <v>0</v>
      </c>
      <c r="L3445" s="9">
        <f>IFERROR(VLOOKUP(Tabla1[[#This Row],[FECHA]],'SIMIT SIN RES'!A:D,3,FALSE),0)</f>
        <v>0</v>
      </c>
      <c r="M3445" s="5">
        <f>IFERROR(VLOOKUP(Tabla1[[#This Row],[FECHA]],'RECAUDOS DE COMPARENDOS'!A:D,4,FALSE),0)</f>
        <v>1</v>
      </c>
      <c r="N3445" s="9">
        <f>IFERROR(VLOOKUP(Tabla1[[#This Row],[FECHA]],'RECAUDOS DE COMPARENDOS'!A:D,3,FALSE),0)</f>
        <v>283350</v>
      </c>
      <c r="O3445" s="5">
        <f>IFERROR(VLOOKUP(Tabla1[[#This Row],[FECHA]],'RECAUDOS DE RESOLUCIONES'!A:D,4,FALSE),0)</f>
        <v>0</v>
      </c>
      <c r="P3445" s="9">
        <f>IFERROR(VLOOKUP(Tabla1[[#This Row],[FECHA]],'RECAUDOS DE RESOLUCIONES'!A:D,3,FALSE),0)</f>
        <v>0</v>
      </c>
      <c r="Q344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3445" s="9">
        <f>Tabla1[V. COMPARENDOS]-(Tabla1[V. EXONERACIONES]+Tabla1[[#This Row],[V. SIMIT CON RESOLUCION]]+Tabla1[[#This Row],[V. SIMIT SIN RESOLUCION]]+Tabla1[[#This Row],[V. RECAUDOS COMPARENDOS]]+Tabla1[[#This Row],[V. RECAUDOS RESOLUCIONES]])</f>
        <v>460444</v>
      </c>
      <c r="S3445" s="11">
        <f>IFERROR(VLOOKUP(Tabla1[[#This Row],[FECHA]],'RECAUDOS LOCALES'!A:D,4,FALSE),0)</f>
        <v>0</v>
      </c>
      <c r="T3445" s="9">
        <f>IFERROR(VLOOKUP(Tabla1[[#This Row],[FECHA]],'RECAUDOS LOCALES'!A:D,3,FALSE),0)</f>
        <v>0</v>
      </c>
      <c r="U3445" s="11">
        <f>IFERROR(VLOOKUP(Tabla1[[#This Row],[FECHA]],'RECAUDOS EXTERNOS'!A:D,4,FALSE),0)</f>
        <v>0</v>
      </c>
      <c r="V3445" s="9">
        <f>IFERROR(VLOOKUP(Tabla1[[#This Row],[FECHA]],'RECAUDOS EXTERNOS'!A:D,3,FALSE),0)</f>
        <v>0</v>
      </c>
    </row>
    <row r="3446" spans="1:22" x14ac:dyDescent="0.25">
      <c r="A3446" s="1">
        <v>41005</v>
      </c>
      <c r="B3446" s="3" t="s">
        <v>0</v>
      </c>
      <c r="C3446" s="2">
        <v>41000</v>
      </c>
      <c r="D3446" s="5">
        <f>YEAR(Tabla1[[#This Row],[FECHA]])</f>
        <v>2012</v>
      </c>
      <c r="E3446" s="5">
        <f>IFERROR(VLOOKUP(Tabla1[[#This Row],[FECHA]],'COMPARENDOS TOTALES'!A:D,4,FALSE),0)</f>
        <v>2</v>
      </c>
      <c r="F3446" s="9">
        <f>IFERROR(VLOOKUP(Tabla1[[#This Row],[FECHA]],'COMPARENDOS TOTALES'!A:D,3,FALSE),0)</f>
        <v>850050</v>
      </c>
      <c r="G3446" s="5">
        <f>IFERROR(VLOOKUP(Tabla1[[#This Row],[FECHA]],EXONERACIONES!A:D,4,FALSE),0)</f>
        <v>0</v>
      </c>
      <c r="H3446" s="9">
        <f>IFERROR(VLOOKUP(Tabla1[[#This Row],[FECHA]],EXONERACIONES!A:D,3,FALSE),0)</f>
        <v>0</v>
      </c>
      <c r="I3446" s="5">
        <f>IFERROR(VLOOKUP(Tabla1[[#This Row],[FECHA]],'SIMIT CON RES'!A:D,4,FALSE),0)</f>
        <v>2</v>
      </c>
      <c r="J3446" s="9">
        <f>IFERROR(VLOOKUP(Tabla1[[#This Row],[FECHA]],'SIMIT CON RES'!A:D,3,FALSE),0)</f>
        <v>850050</v>
      </c>
      <c r="K3446">
        <f>IFERROR(VLOOKUP(Tabla1[[#This Row],[FECHA]],'SIMIT SIN RES'!A:D,4,FALSE),0)</f>
        <v>0</v>
      </c>
      <c r="L3446" s="9">
        <f>IFERROR(VLOOKUP(Tabla1[[#This Row],[FECHA]],'SIMIT SIN RES'!A:D,3,FALSE),0)</f>
        <v>0</v>
      </c>
      <c r="M3446" s="5">
        <f>IFERROR(VLOOKUP(Tabla1[[#This Row],[FECHA]],'RECAUDOS DE COMPARENDOS'!A:D,4,FALSE),0)</f>
        <v>0</v>
      </c>
      <c r="N3446" s="9">
        <f>IFERROR(VLOOKUP(Tabla1[[#This Row],[FECHA]],'RECAUDOS DE COMPARENDOS'!A:D,3,FALSE),0)</f>
        <v>0</v>
      </c>
      <c r="O3446" s="5">
        <f>IFERROR(VLOOKUP(Tabla1[[#This Row],[FECHA]],'RECAUDOS DE RESOLUCIONES'!A:D,4,FALSE),0)</f>
        <v>0</v>
      </c>
      <c r="P3446" s="9">
        <f>IFERROR(VLOOKUP(Tabla1[[#This Row],[FECHA]],'RECAUDOS DE RESOLUCIONES'!A:D,3,FALSE),0)</f>
        <v>0</v>
      </c>
      <c r="Q344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44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446" s="11">
        <f>IFERROR(VLOOKUP(Tabla1[[#This Row],[FECHA]],'RECAUDOS LOCALES'!A:D,4,FALSE),0)</f>
        <v>0</v>
      </c>
      <c r="T3446" s="9">
        <f>IFERROR(VLOOKUP(Tabla1[[#This Row],[FECHA]],'RECAUDOS LOCALES'!A:D,3,FALSE),0)</f>
        <v>0</v>
      </c>
      <c r="U3446" s="11">
        <f>IFERROR(VLOOKUP(Tabla1[[#This Row],[FECHA]],'RECAUDOS EXTERNOS'!A:D,4,FALSE),0)</f>
        <v>0</v>
      </c>
      <c r="V3446" s="9">
        <f>IFERROR(VLOOKUP(Tabla1[[#This Row],[FECHA]],'RECAUDOS EXTERNOS'!A:D,3,FALSE),0)</f>
        <v>0</v>
      </c>
    </row>
    <row r="3447" spans="1:22" x14ac:dyDescent="0.25">
      <c r="A3447" s="1">
        <v>41006</v>
      </c>
      <c r="B3447" s="3" t="s">
        <v>5</v>
      </c>
      <c r="C3447" s="2">
        <v>41000</v>
      </c>
      <c r="D3447" s="5">
        <f>YEAR(Tabla1[[#This Row],[FECHA]])</f>
        <v>2012</v>
      </c>
      <c r="E3447" s="5">
        <f>IFERROR(VLOOKUP(Tabla1[[#This Row],[FECHA]],'COMPARENDOS TOTALES'!A:D,4,FALSE),0)</f>
        <v>7</v>
      </c>
      <c r="F3447" s="9">
        <f>IFERROR(VLOOKUP(Tabla1[[#This Row],[FECHA]],'COMPARENDOS TOTALES'!A:D,3,FALSE),0)</f>
        <v>2833500</v>
      </c>
      <c r="G3447" s="5">
        <f>IFERROR(VLOOKUP(Tabla1[[#This Row],[FECHA]],EXONERACIONES!A:D,4,FALSE),0)</f>
        <v>0</v>
      </c>
      <c r="H3447" s="9">
        <f>IFERROR(VLOOKUP(Tabla1[[#This Row],[FECHA]],EXONERACIONES!A:D,3,FALSE),0)</f>
        <v>0</v>
      </c>
      <c r="I3447" s="5">
        <f>IFERROR(VLOOKUP(Tabla1[[#This Row],[FECHA]],'SIMIT CON RES'!A:D,4,FALSE),0)</f>
        <v>2</v>
      </c>
      <c r="J3447" s="9">
        <f>IFERROR(VLOOKUP(Tabla1[[#This Row],[FECHA]],'SIMIT CON RES'!A:D,3,FALSE),0)</f>
        <v>1416750</v>
      </c>
      <c r="K3447">
        <f>IFERROR(VLOOKUP(Tabla1[[#This Row],[FECHA]],'SIMIT SIN RES'!A:D,4,FALSE),0)</f>
        <v>0</v>
      </c>
      <c r="L3447" s="9">
        <f>IFERROR(VLOOKUP(Tabla1[[#This Row],[FECHA]],'SIMIT SIN RES'!A:D,3,FALSE),0)</f>
        <v>0</v>
      </c>
      <c r="M3447" s="5">
        <f>IFERROR(VLOOKUP(Tabla1[[#This Row],[FECHA]],'RECAUDOS DE COMPARENDOS'!A:D,4,FALSE),0)</f>
        <v>1</v>
      </c>
      <c r="N3447" s="9">
        <f>IFERROR(VLOOKUP(Tabla1[[#This Row],[FECHA]],'RECAUDOS DE COMPARENDOS'!A:D,3,FALSE),0)</f>
        <v>283350</v>
      </c>
      <c r="O3447" s="5">
        <f>IFERROR(VLOOKUP(Tabla1[[#This Row],[FECHA]],'RECAUDOS DE RESOLUCIONES'!A:D,4,FALSE),0)</f>
        <v>0</v>
      </c>
      <c r="P3447" s="9">
        <f>IFERROR(VLOOKUP(Tabla1[[#This Row],[FECHA]],'RECAUDOS DE RESOLUCIONES'!A:D,3,FALSE),0)</f>
        <v>0</v>
      </c>
      <c r="Q344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3447" s="9">
        <f>Tabla1[V. COMPARENDOS]-(Tabla1[V. EXONERACIONES]+Tabla1[[#This Row],[V. SIMIT CON RESOLUCION]]+Tabla1[[#This Row],[V. SIMIT SIN RESOLUCION]]+Tabla1[[#This Row],[V. RECAUDOS COMPARENDOS]]+Tabla1[[#This Row],[V. RECAUDOS RESOLUCIONES]])</f>
        <v>1133400</v>
      </c>
      <c r="S3447" s="11">
        <f>IFERROR(VLOOKUP(Tabla1[[#This Row],[FECHA]],'RECAUDOS LOCALES'!A:D,4,FALSE),0)</f>
        <v>0</v>
      </c>
      <c r="T3447" s="9">
        <f>IFERROR(VLOOKUP(Tabla1[[#This Row],[FECHA]],'RECAUDOS LOCALES'!A:D,3,FALSE),0)</f>
        <v>0</v>
      </c>
      <c r="U3447" s="11">
        <f>IFERROR(VLOOKUP(Tabla1[[#This Row],[FECHA]],'RECAUDOS EXTERNOS'!A:D,4,FALSE),0)</f>
        <v>0</v>
      </c>
      <c r="V3447" s="9">
        <f>IFERROR(VLOOKUP(Tabla1[[#This Row],[FECHA]],'RECAUDOS EXTERNOS'!A:D,3,FALSE),0)</f>
        <v>0</v>
      </c>
    </row>
    <row r="3448" spans="1:22" x14ac:dyDescent="0.25">
      <c r="A3448" s="1">
        <v>41007</v>
      </c>
      <c r="B3448" s="3" t="s">
        <v>4</v>
      </c>
      <c r="C3448" s="2">
        <v>41000</v>
      </c>
      <c r="D3448" s="5">
        <f>YEAR(Tabla1[[#This Row],[FECHA]])</f>
        <v>2012</v>
      </c>
      <c r="E3448" s="5">
        <f>IFERROR(VLOOKUP(Tabla1[[#This Row],[FECHA]],'COMPARENDOS TOTALES'!A:D,4,FALSE),0)</f>
        <v>15</v>
      </c>
      <c r="F3448" s="9">
        <f>IFERROR(VLOOKUP(Tabla1[[#This Row],[FECHA]],'COMPARENDOS TOTALES'!A:D,3,FALSE),0)</f>
        <v>8236040</v>
      </c>
      <c r="G3448" s="5">
        <f>IFERROR(VLOOKUP(Tabla1[[#This Row],[FECHA]],EXONERACIONES!A:D,4,FALSE),0)</f>
        <v>1</v>
      </c>
      <c r="H3448" s="9">
        <f>IFERROR(VLOOKUP(Tabla1[[#This Row],[FECHA]],EXONERACIONES!A:D,3,FALSE),0)</f>
        <v>566700</v>
      </c>
      <c r="I3448" s="5">
        <f>IFERROR(VLOOKUP(Tabla1[[#This Row],[FECHA]],'SIMIT CON RES'!A:D,4,FALSE),0)</f>
        <v>10</v>
      </c>
      <c r="J3448" s="9">
        <f>IFERROR(VLOOKUP(Tabla1[[#This Row],[FECHA]],'SIMIT CON RES'!A:D,3,FALSE),0)</f>
        <v>6101470</v>
      </c>
      <c r="K3448">
        <f>IFERROR(VLOOKUP(Tabla1[[#This Row],[FECHA]],'SIMIT SIN RES'!A:D,4,FALSE),0)</f>
        <v>0</v>
      </c>
      <c r="L3448" s="9">
        <f>IFERROR(VLOOKUP(Tabla1[[#This Row],[FECHA]],'SIMIT SIN RES'!A:D,3,FALSE),0)</f>
        <v>0</v>
      </c>
      <c r="M3448" s="5">
        <f>IFERROR(VLOOKUP(Tabla1[[#This Row],[FECHA]],'RECAUDOS DE COMPARENDOS'!A:D,4,FALSE),0)</f>
        <v>1</v>
      </c>
      <c r="N3448" s="9">
        <f>IFERROR(VLOOKUP(Tabla1[[#This Row],[FECHA]],'RECAUDOS DE COMPARENDOS'!A:D,3,FALSE),0)</f>
        <v>850050</v>
      </c>
      <c r="O3448" s="5">
        <f>IFERROR(VLOOKUP(Tabla1[[#This Row],[FECHA]],'RECAUDOS DE RESOLUCIONES'!A:D,4,FALSE),0)</f>
        <v>0</v>
      </c>
      <c r="P3448" s="9">
        <f>IFERROR(VLOOKUP(Tabla1[[#This Row],[FECHA]],'RECAUDOS DE RESOLUCIONES'!A:D,3,FALSE),0)</f>
        <v>0</v>
      </c>
      <c r="Q344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3448" s="9">
        <f>Tabla1[V. COMPARENDOS]-(Tabla1[V. EXONERACIONES]+Tabla1[[#This Row],[V. SIMIT CON RESOLUCION]]+Tabla1[[#This Row],[V. SIMIT SIN RESOLUCION]]+Tabla1[[#This Row],[V. RECAUDOS COMPARENDOS]]+Tabla1[[#This Row],[V. RECAUDOS RESOLUCIONES]])</f>
        <v>717820</v>
      </c>
      <c r="S3448" s="11">
        <f>IFERROR(VLOOKUP(Tabla1[[#This Row],[FECHA]],'RECAUDOS LOCALES'!A:D,4,FALSE),0)</f>
        <v>0</v>
      </c>
      <c r="T3448" s="9">
        <f>IFERROR(VLOOKUP(Tabla1[[#This Row],[FECHA]],'RECAUDOS LOCALES'!A:D,3,FALSE),0)</f>
        <v>0</v>
      </c>
      <c r="U3448" s="11">
        <f>IFERROR(VLOOKUP(Tabla1[[#This Row],[FECHA]],'RECAUDOS EXTERNOS'!A:D,4,FALSE),0)</f>
        <v>0</v>
      </c>
      <c r="V3448" s="9">
        <f>IFERROR(VLOOKUP(Tabla1[[#This Row],[FECHA]],'RECAUDOS EXTERNOS'!A:D,3,FALSE),0)</f>
        <v>0</v>
      </c>
    </row>
    <row r="3449" spans="1:22" x14ac:dyDescent="0.25">
      <c r="A3449" s="1">
        <v>41008</v>
      </c>
      <c r="B3449" s="3" t="s">
        <v>1</v>
      </c>
      <c r="C3449" s="2">
        <v>41000</v>
      </c>
      <c r="D3449" s="5">
        <f>YEAR(Tabla1[[#This Row],[FECHA]])</f>
        <v>2012</v>
      </c>
      <c r="E3449" s="5">
        <f>IFERROR(VLOOKUP(Tabla1[[#This Row],[FECHA]],'COMPARENDOS TOTALES'!A:D,4,FALSE),0)</f>
        <v>4</v>
      </c>
      <c r="F3449" s="9">
        <f>IFERROR(VLOOKUP(Tabla1[[#This Row],[FECHA]],'COMPARENDOS TOTALES'!A:D,3,FALSE),0)</f>
        <v>2266800</v>
      </c>
      <c r="G3449" s="5">
        <f>IFERROR(VLOOKUP(Tabla1[[#This Row],[FECHA]],EXONERACIONES!A:D,4,FALSE),0)</f>
        <v>0</v>
      </c>
      <c r="H3449" s="9">
        <f>IFERROR(VLOOKUP(Tabla1[[#This Row],[FECHA]],EXONERACIONES!A:D,3,FALSE),0)</f>
        <v>0</v>
      </c>
      <c r="I3449" s="5">
        <f>IFERROR(VLOOKUP(Tabla1[[#This Row],[FECHA]],'SIMIT CON RES'!A:D,4,FALSE),0)</f>
        <v>4</v>
      </c>
      <c r="J3449" s="9">
        <f>IFERROR(VLOOKUP(Tabla1[[#This Row],[FECHA]],'SIMIT CON RES'!A:D,3,FALSE),0)</f>
        <v>2266800</v>
      </c>
      <c r="K3449">
        <f>IFERROR(VLOOKUP(Tabla1[[#This Row],[FECHA]],'SIMIT SIN RES'!A:D,4,FALSE),0)</f>
        <v>0</v>
      </c>
      <c r="L3449" s="9">
        <f>IFERROR(VLOOKUP(Tabla1[[#This Row],[FECHA]],'SIMIT SIN RES'!A:D,3,FALSE),0)</f>
        <v>0</v>
      </c>
      <c r="M3449" s="5">
        <f>IFERROR(VLOOKUP(Tabla1[[#This Row],[FECHA]],'RECAUDOS DE COMPARENDOS'!A:D,4,FALSE),0)</f>
        <v>0</v>
      </c>
      <c r="N3449" s="9">
        <f>IFERROR(VLOOKUP(Tabla1[[#This Row],[FECHA]],'RECAUDOS DE COMPARENDOS'!A:D,3,FALSE),0)</f>
        <v>0</v>
      </c>
      <c r="O3449" s="5">
        <f>IFERROR(VLOOKUP(Tabla1[[#This Row],[FECHA]],'RECAUDOS DE RESOLUCIONES'!A:D,4,FALSE),0)</f>
        <v>0</v>
      </c>
      <c r="P3449" s="9">
        <f>IFERROR(VLOOKUP(Tabla1[[#This Row],[FECHA]],'RECAUDOS DE RESOLUCIONES'!A:D,3,FALSE),0)</f>
        <v>0</v>
      </c>
      <c r="Q344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44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449" s="11">
        <f>IFERROR(VLOOKUP(Tabla1[[#This Row],[FECHA]],'RECAUDOS LOCALES'!A:D,4,FALSE),0)</f>
        <v>0</v>
      </c>
      <c r="T3449" s="9">
        <f>IFERROR(VLOOKUP(Tabla1[[#This Row],[FECHA]],'RECAUDOS LOCALES'!A:D,3,FALSE),0)</f>
        <v>0</v>
      </c>
      <c r="U3449" s="11">
        <f>IFERROR(VLOOKUP(Tabla1[[#This Row],[FECHA]],'RECAUDOS EXTERNOS'!A:D,4,FALSE),0)</f>
        <v>3</v>
      </c>
      <c r="V3449" s="9">
        <f>IFERROR(VLOOKUP(Tabla1[[#This Row],[FECHA]],'RECAUDOS EXTERNOS'!A:D,3,FALSE),0)</f>
        <v>633423</v>
      </c>
    </row>
    <row r="3450" spans="1:22" x14ac:dyDescent="0.25">
      <c r="A3450" s="1">
        <v>41009</v>
      </c>
      <c r="B3450" s="3" t="s">
        <v>2</v>
      </c>
      <c r="C3450" s="2">
        <v>41000</v>
      </c>
      <c r="D3450" s="5">
        <f>YEAR(Tabla1[[#This Row],[FECHA]])</f>
        <v>2012</v>
      </c>
      <c r="E3450" s="5">
        <f>IFERROR(VLOOKUP(Tabla1[[#This Row],[FECHA]],'COMPARENDOS TOTALES'!A:D,4,FALSE),0)</f>
        <v>3</v>
      </c>
      <c r="F3450" s="9">
        <f>IFERROR(VLOOKUP(Tabla1[[#This Row],[FECHA]],'COMPARENDOS TOTALES'!A:D,3,FALSE),0)</f>
        <v>1700100</v>
      </c>
      <c r="G3450" s="5">
        <f>IFERROR(VLOOKUP(Tabla1[[#This Row],[FECHA]],EXONERACIONES!A:D,4,FALSE),0)</f>
        <v>0</v>
      </c>
      <c r="H3450" s="9">
        <f>IFERROR(VLOOKUP(Tabla1[[#This Row],[FECHA]],EXONERACIONES!A:D,3,FALSE),0)</f>
        <v>0</v>
      </c>
      <c r="I3450" s="5">
        <f>IFERROR(VLOOKUP(Tabla1[[#This Row],[FECHA]],'SIMIT CON RES'!A:D,4,FALSE),0)</f>
        <v>2</v>
      </c>
      <c r="J3450" s="9">
        <f>IFERROR(VLOOKUP(Tabla1[[#This Row],[FECHA]],'SIMIT CON RES'!A:D,3,FALSE),0)</f>
        <v>1133400</v>
      </c>
      <c r="K3450">
        <f>IFERROR(VLOOKUP(Tabla1[[#This Row],[FECHA]],'SIMIT SIN RES'!A:D,4,FALSE),0)</f>
        <v>0</v>
      </c>
      <c r="L3450" s="9">
        <f>IFERROR(VLOOKUP(Tabla1[[#This Row],[FECHA]],'SIMIT SIN RES'!A:D,3,FALSE),0)</f>
        <v>0</v>
      </c>
      <c r="M3450" s="5">
        <f>IFERROR(VLOOKUP(Tabla1[[#This Row],[FECHA]],'RECAUDOS DE COMPARENDOS'!A:D,4,FALSE),0)</f>
        <v>0</v>
      </c>
      <c r="N3450" s="9">
        <f>IFERROR(VLOOKUP(Tabla1[[#This Row],[FECHA]],'RECAUDOS DE COMPARENDOS'!A:D,3,FALSE),0)</f>
        <v>0</v>
      </c>
      <c r="O3450" s="5">
        <f>IFERROR(VLOOKUP(Tabla1[[#This Row],[FECHA]],'RECAUDOS DE RESOLUCIONES'!A:D,4,FALSE),0)</f>
        <v>0</v>
      </c>
      <c r="P3450" s="9">
        <f>IFERROR(VLOOKUP(Tabla1[[#This Row],[FECHA]],'RECAUDOS DE RESOLUCIONES'!A:D,3,FALSE),0)</f>
        <v>0</v>
      </c>
      <c r="Q345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450" s="9">
        <f>Tabla1[V. COMPARENDOS]-(Tabla1[V. EXONERACIONES]+Tabla1[[#This Row],[V. SIMIT CON RESOLUCION]]+Tabla1[[#This Row],[V. SIMIT SIN RESOLUCION]]+Tabla1[[#This Row],[V. RECAUDOS COMPARENDOS]]+Tabla1[[#This Row],[V. RECAUDOS RESOLUCIONES]])</f>
        <v>566700</v>
      </c>
      <c r="S3450" s="11">
        <f>IFERROR(VLOOKUP(Tabla1[[#This Row],[FECHA]],'RECAUDOS LOCALES'!A:D,4,FALSE),0)</f>
        <v>0</v>
      </c>
      <c r="T3450" s="9">
        <f>IFERROR(VLOOKUP(Tabla1[[#This Row],[FECHA]],'RECAUDOS LOCALES'!A:D,3,FALSE),0)</f>
        <v>0</v>
      </c>
      <c r="U3450" s="11">
        <f>IFERROR(VLOOKUP(Tabla1[[#This Row],[FECHA]],'RECAUDOS EXTERNOS'!A:D,4,FALSE),0)</f>
        <v>8</v>
      </c>
      <c r="V3450" s="9">
        <f>IFERROR(VLOOKUP(Tabla1[[#This Row],[FECHA]],'RECAUDOS EXTERNOS'!A:D,3,FALSE),0)</f>
        <v>1439682</v>
      </c>
    </row>
    <row r="3451" spans="1:22" x14ac:dyDescent="0.25">
      <c r="A3451" s="1">
        <v>41010</v>
      </c>
      <c r="B3451" s="3" t="s">
        <v>3</v>
      </c>
      <c r="C3451" s="2">
        <v>41000</v>
      </c>
      <c r="D3451" s="5">
        <f>YEAR(Tabla1[[#This Row],[FECHA]])</f>
        <v>2012</v>
      </c>
      <c r="E3451" s="5">
        <f>IFERROR(VLOOKUP(Tabla1[[#This Row],[FECHA]],'COMPARENDOS TOTALES'!A:D,4,FALSE),0)</f>
        <v>2</v>
      </c>
      <c r="F3451" s="9">
        <f>IFERROR(VLOOKUP(Tabla1[[#This Row],[FECHA]],'COMPARENDOS TOTALES'!A:D,3,FALSE),0)</f>
        <v>850050</v>
      </c>
      <c r="G3451" s="5">
        <f>IFERROR(VLOOKUP(Tabla1[[#This Row],[FECHA]],EXONERACIONES!A:D,4,FALSE),0)</f>
        <v>0</v>
      </c>
      <c r="H3451" s="9">
        <f>IFERROR(VLOOKUP(Tabla1[[#This Row],[FECHA]],EXONERACIONES!A:D,3,FALSE),0)</f>
        <v>0</v>
      </c>
      <c r="I3451" s="5">
        <f>IFERROR(VLOOKUP(Tabla1[[#This Row],[FECHA]],'SIMIT CON RES'!A:D,4,FALSE),0)</f>
        <v>2</v>
      </c>
      <c r="J3451" s="9">
        <f>IFERROR(VLOOKUP(Tabla1[[#This Row],[FECHA]],'SIMIT CON RES'!A:D,3,FALSE),0)</f>
        <v>850050</v>
      </c>
      <c r="K3451">
        <f>IFERROR(VLOOKUP(Tabla1[[#This Row],[FECHA]],'SIMIT SIN RES'!A:D,4,FALSE),0)</f>
        <v>0</v>
      </c>
      <c r="L3451" s="9">
        <f>IFERROR(VLOOKUP(Tabla1[[#This Row],[FECHA]],'SIMIT SIN RES'!A:D,3,FALSE),0)</f>
        <v>0</v>
      </c>
      <c r="M3451" s="5">
        <f>IFERROR(VLOOKUP(Tabla1[[#This Row],[FECHA]],'RECAUDOS DE COMPARENDOS'!A:D,4,FALSE),0)</f>
        <v>0</v>
      </c>
      <c r="N3451" s="9">
        <f>IFERROR(VLOOKUP(Tabla1[[#This Row],[FECHA]],'RECAUDOS DE COMPARENDOS'!A:D,3,FALSE),0)</f>
        <v>0</v>
      </c>
      <c r="O3451" s="5">
        <f>IFERROR(VLOOKUP(Tabla1[[#This Row],[FECHA]],'RECAUDOS DE RESOLUCIONES'!A:D,4,FALSE),0)</f>
        <v>0</v>
      </c>
      <c r="P3451" s="9">
        <f>IFERROR(VLOOKUP(Tabla1[[#This Row],[FECHA]],'RECAUDOS DE RESOLUCIONES'!A:D,3,FALSE),0)</f>
        <v>0</v>
      </c>
      <c r="Q345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45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451" s="11">
        <f>IFERROR(VLOOKUP(Tabla1[[#This Row],[FECHA]],'RECAUDOS LOCALES'!A:D,4,FALSE),0)</f>
        <v>4</v>
      </c>
      <c r="T3451" s="9">
        <f>IFERROR(VLOOKUP(Tabla1[[#This Row],[FECHA]],'RECAUDOS LOCALES'!A:D,3,FALSE),0)</f>
        <v>629750</v>
      </c>
      <c r="U3451" s="11">
        <f>IFERROR(VLOOKUP(Tabla1[[#This Row],[FECHA]],'RECAUDOS EXTERNOS'!A:D,4,FALSE),0)</f>
        <v>13</v>
      </c>
      <c r="V3451" s="9">
        <f>IFERROR(VLOOKUP(Tabla1[[#This Row],[FECHA]],'RECAUDOS EXTERNOS'!A:D,3,FALSE),0)</f>
        <v>2154303</v>
      </c>
    </row>
    <row r="3452" spans="1:22" x14ac:dyDescent="0.25">
      <c r="A3452" s="1">
        <v>41011</v>
      </c>
      <c r="B3452" s="3" t="s">
        <v>6</v>
      </c>
      <c r="C3452" s="2">
        <v>41000</v>
      </c>
      <c r="D3452" s="5">
        <f>YEAR(Tabla1[[#This Row],[FECHA]])</f>
        <v>2012</v>
      </c>
      <c r="E3452" s="5">
        <f>IFERROR(VLOOKUP(Tabla1[[#This Row],[FECHA]],'COMPARENDOS TOTALES'!A:D,4,FALSE),0)</f>
        <v>2</v>
      </c>
      <c r="F3452" s="9">
        <f>IFERROR(VLOOKUP(Tabla1[[#This Row],[FECHA]],'COMPARENDOS TOTALES'!A:D,3,FALSE),0)</f>
        <v>1416750</v>
      </c>
      <c r="G3452" s="5">
        <f>IFERROR(VLOOKUP(Tabla1[[#This Row],[FECHA]],EXONERACIONES!A:D,4,FALSE),0)</f>
        <v>0</v>
      </c>
      <c r="H3452" s="9">
        <f>IFERROR(VLOOKUP(Tabla1[[#This Row],[FECHA]],EXONERACIONES!A:D,3,FALSE),0)</f>
        <v>0</v>
      </c>
      <c r="I3452" s="5">
        <f>IFERROR(VLOOKUP(Tabla1[[#This Row],[FECHA]],'SIMIT CON RES'!A:D,4,FALSE),0)</f>
        <v>2</v>
      </c>
      <c r="J3452" s="9">
        <f>IFERROR(VLOOKUP(Tabla1[[#This Row],[FECHA]],'SIMIT CON RES'!A:D,3,FALSE),0)</f>
        <v>1416750</v>
      </c>
      <c r="K3452">
        <f>IFERROR(VLOOKUP(Tabla1[[#This Row],[FECHA]],'SIMIT SIN RES'!A:D,4,FALSE),0)</f>
        <v>0</v>
      </c>
      <c r="L3452" s="9">
        <f>IFERROR(VLOOKUP(Tabla1[[#This Row],[FECHA]],'SIMIT SIN RES'!A:D,3,FALSE),0)</f>
        <v>0</v>
      </c>
      <c r="M3452" s="5">
        <f>IFERROR(VLOOKUP(Tabla1[[#This Row],[FECHA]],'RECAUDOS DE COMPARENDOS'!A:D,4,FALSE),0)</f>
        <v>0</v>
      </c>
      <c r="N3452" s="9">
        <f>IFERROR(VLOOKUP(Tabla1[[#This Row],[FECHA]],'RECAUDOS DE COMPARENDOS'!A:D,3,FALSE),0)</f>
        <v>0</v>
      </c>
      <c r="O3452" s="5">
        <f>IFERROR(VLOOKUP(Tabla1[[#This Row],[FECHA]],'RECAUDOS DE RESOLUCIONES'!A:D,4,FALSE),0)</f>
        <v>0</v>
      </c>
      <c r="P3452" s="9">
        <f>IFERROR(VLOOKUP(Tabla1[[#This Row],[FECHA]],'RECAUDOS DE RESOLUCIONES'!A:D,3,FALSE),0)</f>
        <v>0</v>
      </c>
      <c r="Q345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45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452" s="11">
        <f>IFERROR(VLOOKUP(Tabla1[[#This Row],[FECHA]],'RECAUDOS LOCALES'!A:D,4,FALSE),0)</f>
        <v>1</v>
      </c>
      <c r="T3452" s="9">
        <f>IFERROR(VLOOKUP(Tabla1[[#This Row],[FECHA]],'RECAUDOS LOCALES'!A:D,3,FALSE),0)</f>
        <v>141675</v>
      </c>
      <c r="U3452" s="11">
        <f>IFERROR(VLOOKUP(Tabla1[[#This Row],[FECHA]],'RECAUDOS EXTERNOS'!A:D,4,FALSE),0)</f>
        <v>3</v>
      </c>
      <c r="V3452" s="9">
        <f>IFERROR(VLOOKUP(Tabla1[[#This Row],[FECHA]],'RECAUDOS EXTERNOS'!A:D,3,FALSE),0)</f>
        <v>522450</v>
      </c>
    </row>
    <row r="3453" spans="1:22" x14ac:dyDescent="0.25">
      <c r="A3453" s="1">
        <v>41012</v>
      </c>
      <c r="B3453" s="3" t="s">
        <v>0</v>
      </c>
      <c r="C3453" s="2">
        <v>41000</v>
      </c>
      <c r="D3453" s="5">
        <f>YEAR(Tabla1[[#This Row],[FECHA]])</f>
        <v>2012</v>
      </c>
      <c r="E3453" s="5">
        <f>IFERROR(VLOOKUP(Tabla1[[#This Row],[FECHA]],'COMPARENDOS TOTALES'!A:D,4,FALSE),0)</f>
        <v>5</v>
      </c>
      <c r="F3453" s="9">
        <f>IFERROR(VLOOKUP(Tabla1[[#This Row],[FECHA]],'COMPARENDOS TOTALES'!A:D,3,FALSE),0)</f>
        <v>2134570</v>
      </c>
      <c r="G3453" s="5">
        <f>IFERROR(VLOOKUP(Tabla1[[#This Row],[FECHA]],EXONERACIONES!A:D,4,FALSE),0)</f>
        <v>1</v>
      </c>
      <c r="H3453" s="9">
        <f>IFERROR(VLOOKUP(Tabla1[[#This Row],[FECHA]],EXONERACIONES!A:D,3,FALSE),0)</f>
        <v>566700</v>
      </c>
      <c r="I3453" s="5">
        <f>IFERROR(VLOOKUP(Tabla1[[#This Row],[FECHA]],'SIMIT CON RES'!A:D,4,FALSE),0)</f>
        <v>2</v>
      </c>
      <c r="J3453" s="9">
        <f>IFERROR(VLOOKUP(Tabla1[[#This Row],[FECHA]],'SIMIT CON RES'!A:D,3,FALSE),0)</f>
        <v>717820</v>
      </c>
      <c r="K3453">
        <f>IFERROR(VLOOKUP(Tabla1[[#This Row],[FECHA]],'SIMIT SIN RES'!A:D,4,FALSE),0)</f>
        <v>0</v>
      </c>
      <c r="L3453" s="9">
        <f>IFERROR(VLOOKUP(Tabla1[[#This Row],[FECHA]],'SIMIT SIN RES'!A:D,3,FALSE),0)</f>
        <v>0</v>
      </c>
      <c r="M3453" s="5">
        <f>IFERROR(VLOOKUP(Tabla1[[#This Row],[FECHA]],'RECAUDOS DE COMPARENDOS'!A:D,4,FALSE),0)</f>
        <v>0</v>
      </c>
      <c r="N3453" s="9">
        <f>IFERROR(VLOOKUP(Tabla1[[#This Row],[FECHA]],'RECAUDOS DE COMPARENDOS'!A:D,3,FALSE),0)</f>
        <v>0</v>
      </c>
      <c r="O3453" s="5">
        <f>IFERROR(VLOOKUP(Tabla1[[#This Row],[FECHA]],'RECAUDOS DE RESOLUCIONES'!A:D,4,FALSE),0)</f>
        <v>0</v>
      </c>
      <c r="P3453" s="9">
        <f>IFERROR(VLOOKUP(Tabla1[[#This Row],[FECHA]],'RECAUDOS DE RESOLUCIONES'!A:D,3,FALSE),0)</f>
        <v>0</v>
      </c>
      <c r="Q345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3453" s="9">
        <f>Tabla1[V. COMPARENDOS]-(Tabla1[V. EXONERACIONES]+Tabla1[[#This Row],[V. SIMIT CON RESOLUCION]]+Tabla1[[#This Row],[V. SIMIT SIN RESOLUCION]]+Tabla1[[#This Row],[V. RECAUDOS COMPARENDOS]]+Tabla1[[#This Row],[V. RECAUDOS RESOLUCIONES]])</f>
        <v>850050</v>
      </c>
      <c r="S3453" s="11">
        <f>IFERROR(VLOOKUP(Tabla1[[#This Row],[FECHA]],'RECAUDOS LOCALES'!A:D,4,FALSE),0)</f>
        <v>1</v>
      </c>
      <c r="T3453" s="9">
        <f>IFERROR(VLOOKUP(Tabla1[[#This Row],[FECHA]],'RECAUDOS LOCALES'!A:D,3,FALSE),0)</f>
        <v>425025</v>
      </c>
      <c r="U3453" s="11">
        <f>IFERROR(VLOOKUP(Tabla1[[#This Row],[FECHA]],'RECAUDOS EXTERNOS'!A:D,4,FALSE),0)</f>
        <v>4</v>
      </c>
      <c r="V3453" s="9">
        <f>IFERROR(VLOOKUP(Tabla1[[#This Row],[FECHA]],'RECAUDOS EXTERNOS'!A:D,3,FALSE),0)</f>
        <v>406596</v>
      </c>
    </row>
    <row r="3454" spans="1:22" x14ac:dyDescent="0.25">
      <c r="A3454" s="1">
        <v>41013</v>
      </c>
      <c r="B3454" s="3" t="s">
        <v>5</v>
      </c>
      <c r="C3454" s="2">
        <v>41000</v>
      </c>
      <c r="D3454" s="5">
        <f>YEAR(Tabla1[[#This Row],[FECHA]])</f>
        <v>2012</v>
      </c>
      <c r="E3454" s="5">
        <f>IFERROR(VLOOKUP(Tabla1[[#This Row],[FECHA]],'COMPARENDOS TOTALES'!A:D,4,FALSE),0)</f>
        <v>7</v>
      </c>
      <c r="F3454" s="9">
        <f>IFERROR(VLOOKUP(Tabla1[[#This Row],[FECHA]],'COMPARENDOS TOTALES'!A:D,3,FALSE),0)</f>
        <v>3003510</v>
      </c>
      <c r="G3454" s="5">
        <f>IFERROR(VLOOKUP(Tabla1[[#This Row],[FECHA]],EXONERACIONES!A:D,4,FALSE),0)</f>
        <v>0</v>
      </c>
      <c r="H3454" s="9">
        <f>IFERROR(VLOOKUP(Tabla1[[#This Row],[FECHA]],EXONERACIONES!A:D,3,FALSE),0)</f>
        <v>0</v>
      </c>
      <c r="I3454" s="5">
        <f>IFERROR(VLOOKUP(Tabla1[[#This Row],[FECHA]],'SIMIT CON RES'!A:D,4,FALSE),0)</f>
        <v>6</v>
      </c>
      <c r="J3454" s="9">
        <f>IFERROR(VLOOKUP(Tabla1[[#This Row],[FECHA]],'SIMIT CON RES'!A:D,3,FALSE),0)</f>
        <v>2720160</v>
      </c>
      <c r="K3454">
        <f>IFERROR(VLOOKUP(Tabla1[[#This Row],[FECHA]],'SIMIT SIN RES'!A:D,4,FALSE),0)</f>
        <v>0</v>
      </c>
      <c r="L3454" s="9">
        <f>IFERROR(VLOOKUP(Tabla1[[#This Row],[FECHA]],'SIMIT SIN RES'!A:D,3,FALSE),0)</f>
        <v>0</v>
      </c>
      <c r="M3454" s="5">
        <f>IFERROR(VLOOKUP(Tabla1[[#This Row],[FECHA]],'RECAUDOS DE COMPARENDOS'!A:D,4,FALSE),0)</f>
        <v>0</v>
      </c>
      <c r="N3454" s="9">
        <f>IFERROR(VLOOKUP(Tabla1[[#This Row],[FECHA]],'RECAUDOS DE COMPARENDOS'!A:D,3,FALSE),0)</f>
        <v>0</v>
      </c>
      <c r="O3454" s="5">
        <f>IFERROR(VLOOKUP(Tabla1[[#This Row],[FECHA]],'RECAUDOS DE RESOLUCIONES'!A:D,4,FALSE),0)</f>
        <v>0</v>
      </c>
      <c r="P3454" s="9">
        <f>IFERROR(VLOOKUP(Tabla1[[#This Row],[FECHA]],'RECAUDOS DE RESOLUCIONES'!A:D,3,FALSE),0)</f>
        <v>0</v>
      </c>
      <c r="Q345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454" s="9">
        <f>Tabla1[V. COMPARENDOS]-(Tabla1[V. EXONERACIONES]+Tabla1[[#This Row],[V. SIMIT CON RESOLUCION]]+Tabla1[[#This Row],[V. SIMIT SIN RESOLUCION]]+Tabla1[[#This Row],[V. RECAUDOS COMPARENDOS]]+Tabla1[[#This Row],[V. RECAUDOS RESOLUCIONES]])</f>
        <v>283350</v>
      </c>
      <c r="S3454" s="11">
        <f>IFERROR(VLOOKUP(Tabla1[[#This Row],[FECHA]],'RECAUDOS LOCALES'!A:D,4,FALSE),0)</f>
        <v>0</v>
      </c>
      <c r="T3454" s="9">
        <f>IFERROR(VLOOKUP(Tabla1[[#This Row],[FECHA]],'RECAUDOS LOCALES'!A:D,3,FALSE),0)</f>
        <v>0</v>
      </c>
      <c r="U3454" s="11">
        <f>IFERROR(VLOOKUP(Tabla1[[#This Row],[FECHA]],'RECAUDOS EXTERNOS'!A:D,4,FALSE),0)</f>
        <v>0</v>
      </c>
      <c r="V3454" s="9">
        <f>IFERROR(VLOOKUP(Tabla1[[#This Row],[FECHA]],'RECAUDOS EXTERNOS'!A:D,3,FALSE),0)</f>
        <v>0</v>
      </c>
    </row>
    <row r="3455" spans="1:22" x14ac:dyDescent="0.25">
      <c r="A3455" s="1">
        <v>41014</v>
      </c>
      <c r="B3455" s="3" t="s">
        <v>4</v>
      </c>
      <c r="C3455" s="2">
        <v>41000</v>
      </c>
      <c r="D3455" s="5">
        <f>YEAR(Tabla1[[#This Row],[FECHA]])</f>
        <v>2012</v>
      </c>
      <c r="E3455" s="5">
        <f>IFERROR(VLOOKUP(Tabla1[[#This Row],[FECHA]],'COMPARENDOS TOTALES'!A:D,4,FALSE),0)</f>
        <v>17</v>
      </c>
      <c r="F3455" s="9">
        <f>IFERROR(VLOOKUP(Tabla1[[#This Row],[FECHA]],'COMPARENDOS TOTALES'!A:D,3,FALSE),0)</f>
        <v>9539450</v>
      </c>
      <c r="G3455" s="5">
        <f>IFERROR(VLOOKUP(Tabla1[[#This Row],[FECHA]],EXONERACIONES!A:D,4,FALSE),0)</f>
        <v>0</v>
      </c>
      <c r="H3455" s="9">
        <f>IFERROR(VLOOKUP(Tabla1[[#This Row],[FECHA]],EXONERACIONES!A:D,3,FALSE),0)</f>
        <v>0</v>
      </c>
      <c r="I3455" s="5">
        <f>IFERROR(VLOOKUP(Tabla1[[#This Row],[FECHA]],'SIMIT CON RES'!A:D,4,FALSE),0)</f>
        <v>16</v>
      </c>
      <c r="J3455" s="9">
        <f>IFERROR(VLOOKUP(Tabla1[[#This Row],[FECHA]],'SIMIT CON RES'!A:D,3,FALSE),0)</f>
        <v>8689400</v>
      </c>
      <c r="K3455">
        <f>IFERROR(VLOOKUP(Tabla1[[#This Row],[FECHA]],'SIMIT SIN RES'!A:D,4,FALSE),0)</f>
        <v>0</v>
      </c>
      <c r="L3455" s="9">
        <f>IFERROR(VLOOKUP(Tabla1[[#This Row],[FECHA]],'SIMIT SIN RES'!A:D,3,FALSE),0)</f>
        <v>0</v>
      </c>
      <c r="M3455" s="5">
        <f>IFERROR(VLOOKUP(Tabla1[[#This Row],[FECHA]],'RECAUDOS DE COMPARENDOS'!A:D,4,FALSE),0)</f>
        <v>0</v>
      </c>
      <c r="N3455" s="9">
        <f>IFERROR(VLOOKUP(Tabla1[[#This Row],[FECHA]],'RECAUDOS DE COMPARENDOS'!A:D,3,FALSE),0)</f>
        <v>0</v>
      </c>
      <c r="O3455" s="5">
        <f>IFERROR(VLOOKUP(Tabla1[[#This Row],[FECHA]],'RECAUDOS DE RESOLUCIONES'!A:D,4,FALSE),0)</f>
        <v>0</v>
      </c>
      <c r="P3455" s="9">
        <f>IFERROR(VLOOKUP(Tabla1[[#This Row],[FECHA]],'RECAUDOS DE RESOLUCIONES'!A:D,3,FALSE),0)</f>
        <v>0</v>
      </c>
      <c r="Q345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455" s="9">
        <f>Tabla1[V. COMPARENDOS]-(Tabla1[V. EXONERACIONES]+Tabla1[[#This Row],[V. SIMIT CON RESOLUCION]]+Tabla1[[#This Row],[V. SIMIT SIN RESOLUCION]]+Tabla1[[#This Row],[V. RECAUDOS COMPARENDOS]]+Tabla1[[#This Row],[V. RECAUDOS RESOLUCIONES]])</f>
        <v>850050</v>
      </c>
      <c r="S3455" s="11">
        <f>IFERROR(VLOOKUP(Tabla1[[#This Row],[FECHA]],'RECAUDOS LOCALES'!A:D,4,FALSE),0)</f>
        <v>0</v>
      </c>
      <c r="T3455" s="9">
        <f>IFERROR(VLOOKUP(Tabla1[[#This Row],[FECHA]],'RECAUDOS LOCALES'!A:D,3,FALSE),0)</f>
        <v>0</v>
      </c>
      <c r="U3455" s="11">
        <f>IFERROR(VLOOKUP(Tabla1[[#This Row],[FECHA]],'RECAUDOS EXTERNOS'!A:D,4,FALSE),0)</f>
        <v>0</v>
      </c>
      <c r="V3455" s="9">
        <f>IFERROR(VLOOKUP(Tabla1[[#This Row],[FECHA]],'RECAUDOS EXTERNOS'!A:D,3,FALSE),0)</f>
        <v>0</v>
      </c>
    </row>
    <row r="3456" spans="1:22" x14ac:dyDescent="0.25">
      <c r="A3456" s="1">
        <v>41015</v>
      </c>
      <c r="B3456" s="3" t="s">
        <v>1</v>
      </c>
      <c r="C3456" s="2">
        <v>41000</v>
      </c>
      <c r="D3456" s="5">
        <f>YEAR(Tabla1[[#This Row],[FECHA]])</f>
        <v>2012</v>
      </c>
      <c r="E3456" s="5">
        <f>IFERROR(VLOOKUP(Tabla1[[#This Row],[FECHA]],'COMPARENDOS TOTALES'!A:D,4,FALSE),0)</f>
        <v>8</v>
      </c>
      <c r="F3456" s="9">
        <f>IFERROR(VLOOKUP(Tabla1[[#This Row],[FECHA]],'COMPARENDOS TOTALES'!A:D,3,FALSE),0)</f>
        <v>4250250</v>
      </c>
      <c r="G3456" s="5">
        <f>IFERROR(VLOOKUP(Tabla1[[#This Row],[FECHA]],EXONERACIONES!A:D,4,FALSE),0)</f>
        <v>0</v>
      </c>
      <c r="H3456" s="9">
        <f>IFERROR(VLOOKUP(Tabla1[[#This Row],[FECHA]],EXONERACIONES!A:D,3,FALSE),0)</f>
        <v>0</v>
      </c>
      <c r="I3456" s="5">
        <f>IFERROR(VLOOKUP(Tabla1[[#This Row],[FECHA]],'SIMIT CON RES'!A:D,4,FALSE),0)</f>
        <v>6</v>
      </c>
      <c r="J3456" s="9">
        <f>IFERROR(VLOOKUP(Tabla1[[#This Row],[FECHA]],'SIMIT CON RES'!A:D,3,FALSE),0)</f>
        <v>3683550</v>
      </c>
      <c r="K3456">
        <f>IFERROR(VLOOKUP(Tabla1[[#This Row],[FECHA]],'SIMIT SIN RES'!A:D,4,FALSE),0)</f>
        <v>0</v>
      </c>
      <c r="L3456" s="9">
        <f>IFERROR(VLOOKUP(Tabla1[[#This Row],[FECHA]],'SIMIT SIN RES'!A:D,3,FALSE),0)</f>
        <v>0</v>
      </c>
      <c r="M3456" s="5">
        <f>IFERROR(VLOOKUP(Tabla1[[#This Row],[FECHA]],'RECAUDOS DE COMPARENDOS'!A:D,4,FALSE),0)</f>
        <v>1</v>
      </c>
      <c r="N3456" s="9">
        <f>IFERROR(VLOOKUP(Tabla1[[#This Row],[FECHA]],'RECAUDOS DE COMPARENDOS'!A:D,3,FALSE),0)</f>
        <v>283350</v>
      </c>
      <c r="O3456" s="5">
        <f>IFERROR(VLOOKUP(Tabla1[[#This Row],[FECHA]],'RECAUDOS DE RESOLUCIONES'!A:D,4,FALSE),0)</f>
        <v>0</v>
      </c>
      <c r="P3456" s="9">
        <f>IFERROR(VLOOKUP(Tabla1[[#This Row],[FECHA]],'RECAUDOS DE RESOLUCIONES'!A:D,3,FALSE),0)</f>
        <v>0</v>
      </c>
      <c r="Q345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456" s="9">
        <f>Tabla1[V. COMPARENDOS]-(Tabla1[V. EXONERACIONES]+Tabla1[[#This Row],[V. SIMIT CON RESOLUCION]]+Tabla1[[#This Row],[V. SIMIT SIN RESOLUCION]]+Tabla1[[#This Row],[V. RECAUDOS COMPARENDOS]]+Tabla1[[#This Row],[V. RECAUDOS RESOLUCIONES]])</f>
        <v>283350</v>
      </c>
      <c r="S3456" s="11">
        <f>IFERROR(VLOOKUP(Tabla1[[#This Row],[FECHA]],'RECAUDOS LOCALES'!A:D,4,FALSE),0)</f>
        <v>0</v>
      </c>
      <c r="T3456" s="9">
        <f>IFERROR(VLOOKUP(Tabla1[[#This Row],[FECHA]],'RECAUDOS LOCALES'!A:D,3,FALSE),0)</f>
        <v>0</v>
      </c>
      <c r="U3456" s="11">
        <f>IFERROR(VLOOKUP(Tabla1[[#This Row],[FECHA]],'RECAUDOS EXTERNOS'!A:D,4,FALSE),0)</f>
        <v>3</v>
      </c>
      <c r="V3456" s="9">
        <f>IFERROR(VLOOKUP(Tabla1[[#This Row],[FECHA]],'RECAUDOS EXTERNOS'!A:D,3,FALSE),0)</f>
        <v>493638</v>
      </c>
    </row>
    <row r="3457" spans="1:22" x14ac:dyDescent="0.25">
      <c r="A3457" s="1">
        <v>41016</v>
      </c>
      <c r="B3457" s="3" t="s">
        <v>2</v>
      </c>
      <c r="C3457" s="2">
        <v>41000</v>
      </c>
      <c r="D3457" s="5">
        <f>YEAR(Tabla1[[#This Row],[FECHA]])</f>
        <v>2012</v>
      </c>
      <c r="E3457" s="5">
        <f>IFERROR(VLOOKUP(Tabla1[[#This Row],[FECHA]],'COMPARENDOS TOTALES'!A:D,4,FALSE),0)</f>
        <v>2</v>
      </c>
      <c r="F3457" s="9">
        <f>IFERROR(VLOOKUP(Tabla1[[#This Row],[FECHA]],'COMPARENDOS TOTALES'!A:D,3,FALSE),0)</f>
        <v>1133400</v>
      </c>
      <c r="G3457" s="5">
        <f>IFERROR(VLOOKUP(Tabla1[[#This Row],[FECHA]],EXONERACIONES!A:D,4,FALSE),0)</f>
        <v>0</v>
      </c>
      <c r="H3457" s="9">
        <f>IFERROR(VLOOKUP(Tabla1[[#This Row],[FECHA]],EXONERACIONES!A:D,3,FALSE),0)</f>
        <v>0</v>
      </c>
      <c r="I3457" s="5">
        <f>IFERROR(VLOOKUP(Tabla1[[#This Row],[FECHA]],'SIMIT CON RES'!A:D,4,FALSE),0)</f>
        <v>0</v>
      </c>
      <c r="J3457" s="9">
        <f>IFERROR(VLOOKUP(Tabla1[[#This Row],[FECHA]],'SIMIT CON RES'!A:D,3,FALSE),0)</f>
        <v>0</v>
      </c>
      <c r="K3457">
        <f>IFERROR(VLOOKUP(Tabla1[[#This Row],[FECHA]],'SIMIT SIN RES'!A:D,4,FALSE),0)</f>
        <v>0</v>
      </c>
      <c r="L3457" s="9">
        <f>IFERROR(VLOOKUP(Tabla1[[#This Row],[FECHA]],'SIMIT SIN RES'!A:D,3,FALSE),0)</f>
        <v>0</v>
      </c>
      <c r="M3457" s="5">
        <f>IFERROR(VLOOKUP(Tabla1[[#This Row],[FECHA]],'RECAUDOS DE COMPARENDOS'!A:D,4,FALSE),0)</f>
        <v>0</v>
      </c>
      <c r="N3457" s="9">
        <f>IFERROR(VLOOKUP(Tabla1[[#This Row],[FECHA]],'RECAUDOS DE COMPARENDOS'!A:D,3,FALSE),0)</f>
        <v>0</v>
      </c>
      <c r="O3457" s="5">
        <f>IFERROR(VLOOKUP(Tabla1[[#This Row],[FECHA]],'RECAUDOS DE RESOLUCIONES'!A:D,4,FALSE),0)</f>
        <v>0</v>
      </c>
      <c r="P3457" s="9">
        <f>IFERROR(VLOOKUP(Tabla1[[#This Row],[FECHA]],'RECAUDOS DE RESOLUCIONES'!A:D,3,FALSE),0)</f>
        <v>0</v>
      </c>
      <c r="Q345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3457" s="9">
        <f>Tabla1[V. COMPARENDOS]-(Tabla1[V. EXONERACIONES]+Tabla1[[#This Row],[V. SIMIT CON RESOLUCION]]+Tabla1[[#This Row],[V. SIMIT SIN RESOLUCION]]+Tabla1[[#This Row],[V. RECAUDOS COMPARENDOS]]+Tabla1[[#This Row],[V. RECAUDOS RESOLUCIONES]])</f>
        <v>1133400</v>
      </c>
      <c r="S3457" s="11">
        <f>IFERROR(VLOOKUP(Tabla1[[#This Row],[FECHA]],'RECAUDOS LOCALES'!A:D,4,FALSE),0)</f>
        <v>1</v>
      </c>
      <c r="T3457" s="9">
        <f>IFERROR(VLOOKUP(Tabla1[[#This Row],[FECHA]],'RECAUDOS LOCALES'!A:D,3,FALSE),0)</f>
        <v>141675</v>
      </c>
      <c r="U3457" s="11">
        <f>IFERROR(VLOOKUP(Tabla1[[#This Row],[FECHA]],'RECAUDOS EXTERNOS'!A:D,4,FALSE),0)</f>
        <v>1</v>
      </c>
      <c r="V3457" s="9">
        <f>IFERROR(VLOOKUP(Tabla1[[#This Row],[FECHA]],'RECAUDOS EXTERNOS'!A:D,3,FALSE),0)</f>
        <v>173484</v>
      </c>
    </row>
    <row r="3458" spans="1:22" x14ac:dyDescent="0.25">
      <c r="A3458" s="1">
        <v>41017</v>
      </c>
      <c r="B3458" s="3" t="s">
        <v>3</v>
      </c>
      <c r="C3458" s="2">
        <v>41000</v>
      </c>
      <c r="D3458" s="5">
        <f>YEAR(Tabla1[[#This Row],[FECHA]])</f>
        <v>2012</v>
      </c>
      <c r="E3458" s="5">
        <f>IFERROR(VLOOKUP(Tabla1[[#This Row],[FECHA]],'COMPARENDOS TOTALES'!A:D,4,FALSE),0)</f>
        <v>5</v>
      </c>
      <c r="F3458" s="9">
        <f>IFERROR(VLOOKUP(Tabla1[[#This Row],[FECHA]],'COMPARENDOS TOTALES'!A:D,3,FALSE),0)</f>
        <v>1303410</v>
      </c>
      <c r="G3458" s="5">
        <f>IFERROR(VLOOKUP(Tabla1[[#This Row],[FECHA]],EXONERACIONES!A:D,4,FALSE),0)</f>
        <v>1</v>
      </c>
      <c r="H3458" s="9">
        <f>IFERROR(VLOOKUP(Tabla1[[#This Row],[FECHA]],EXONERACIONES!A:D,3,FALSE),0)</f>
        <v>566700</v>
      </c>
      <c r="I3458" s="5">
        <f>IFERROR(VLOOKUP(Tabla1[[#This Row],[FECHA]],'SIMIT CON RES'!A:D,4,FALSE),0)</f>
        <v>2</v>
      </c>
      <c r="J3458" s="9">
        <f>IFERROR(VLOOKUP(Tabla1[[#This Row],[FECHA]],'SIMIT CON RES'!A:D,3,FALSE),0)</f>
        <v>302240</v>
      </c>
      <c r="K3458">
        <f>IFERROR(VLOOKUP(Tabla1[[#This Row],[FECHA]],'SIMIT SIN RES'!A:D,4,FALSE),0)</f>
        <v>0</v>
      </c>
      <c r="L3458" s="9">
        <f>IFERROR(VLOOKUP(Tabla1[[#This Row],[FECHA]],'SIMIT SIN RES'!A:D,3,FALSE),0)</f>
        <v>0</v>
      </c>
      <c r="M3458" s="5">
        <f>IFERROR(VLOOKUP(Tabla1[[#This Row],[FECHA]],'RECAUDOS DE COMPARENDOS'!A:D,4,FALSE),0)</f>
        <v>0</v>
      </c>
      <c r="N3458" s="9">
        <f>IFERROR(VLOOKUP(Tabla1[[#This Row],[FECHA]],'RECAUDOS DE COMPARENDOS'!A:D,3,FALSE),0)</f>
        <v>0</v>
      </c>
      <c r="O3458" s="5">
        <f>IFERROR(VLOOKUP(Tabla1[[#This Row],[FECHA]],'RECAUDOS DE RESOLUCIONES'!A:D,4,FALSE),0)</f>
        <v>0</v>
      </c>
      <c r="P3458" s="9">
        <f>IFERROR(VLOOKUP(Tabla1[[#This Row],[FECHA]],'RECAUDOS DE RESOLUCIONES'!A:D,3,FALSE),0)</f>
        <v>0</v>
      </c>
      <c r="Q345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3458" s="9">
        <f>Tabla1[V. COMPARENDOS]-(Tabla1[V. EXONERACIONES]+Tabla1[[#This Row],[V. SIMIT CON RESOLUCION]]+Tabla1[[#This Row],[V. SIMIT SIN RESOLUCION]]+Tabla1[[#This Row],[V. RECAUDOS COMPARENDOS]]+Tabla1[[#This Row],[V. RECAUDOS RESOLUCIONES]])</f>
        <v>434470</v>
      </c>
      <c r="S3458" s="11">
        <f>IFERROR(VLOOKUP(Tabla1[[#This Row],[FECHA]],'RECAUDOS LOCALES'!A:D,4,FALSE),0)</f>
        <v>2</v>
      </c>
      <c r="T3458" s="9">
        <f>IFERROR(VLOOKUP(Tabla1[[#This Row],[FECHA]],'RECAUDOS LOCALES'!A:D,3,FALSE),0)</f>
        <v>365925</v>
      </c>
      <c r="U3458" s="11">
        <f>IFERROR(VLOOKUP(Tabla1[[#This Row],[FECHA]],'RECAUDOS EXTERNOS'!A:D,4,FALSE),0)</f>
        <v>10</v>
      </c>
      <c r="V3458" s="9">
        <f>IFERROR(VLOOKUP(Tabla1[[#This Row],[FECHA]],'RECAUDOS EXTERNOS'!A:D,3,FALSE),0)</f>
        <v>2023975</v>
      </c>
    </row>
    <row r="3459" spans="1:22" x14ac:dyDescent="0.25">
      <c r="A3459" s="1">
        <v>41018</v>
      </c>
      <c r="B3459" s="3" t="s">
        <v>6</v>
      </c>
      <c r="C3459" s="2">
        <v>41000</v>
      </c>
      <c r="D3459" s="5">
        <f>YEAR(Tabla1[[#This Row],[FECHA]])</f>
        <v>2012</v>
      </c>
      <c r="E3459" s="5">
        <f>IFERROR(VLOOKUP(Tabla1[[#This Row],[FECHA]],'COMPARENDOS TOTALES'!A:D,4,FALSE),0)</f>
        <v>4</v>
      </c>
      <c r="F3459" s="9">
        <f>IFERROR(VLOOKUP(Tabla1[[#This Row],[FECHA]],'COMPARENDOS TOTALES'!A:D,3,FALSE),0)</f>
        <v>731988</v>
      </c>
      <c r="G3459" s="5">
        <f>IFERROR(VLOOKUP(Tabla1[[#This Row],[FECHA]],EXONERACIONES!A:D,4,FALSE),0)</f>
        <v>0</v>
      </c>
      <c r="H3459" s="9">
        <f>IFERROR(VLOOKUP(Tabla1[[#This Row],[FECHA]],EXONERACIONES!A:D,3,FALSE),0)</f>
        <v>0</v>
      </c>
      <c r="I3459" s="5">
        <f>IFERROR(VLOOKUP(Tabla1[[#This Row],[FECHA]],'SIMIT CON RES'!A:D,4,FALSE),0)</f>
        <v>2</v>
      </c>
      <c r="J3459" s="9">
        <f>IFERROR(VLOOKUP(Tabla1[[#This Row],[FECHA]],'SIMIT CON RES'!A:D,3,FALSE),0)</f>
        <v>302240</v>
      </c>
      <c r="K3459">
        <f>IFERROR(VLOOKUP(Tabla1[[#This Row],[FECHA]],'SIMIT SIN RES'!A:D,4,FALSE),0)</f>
        <v>0</v>
      </c>
      <c r="L3459" s="9">
        <f>IFERROR(VLOOKUP(Tabla1[[#This Row],[FECHA]],'SIMIT SIN RES'!A:D,3,FALSE),0)</f>
        <v>0</v>
      </c>
      <c r="M3459" s="5">
        <f>IFERROR(VLOOKUP(Tabla1[[#This Row],[FECHA]],'RECAUDOS DE COMPARENDOS'!A:D,4,FALSE),0)</f>
        <v>1</v>
      </c>
      <c r="N3459" s="9">
        <f>IFERROR(VLOOKUP(Tabla1[[#This Row],[FECHA]],'RECAUDOS DE COMPARENDOS'!A:D,3,FALSE),0)</f>
        <v>75560</v>
      </c>
      <c r="O3459" s="5">
        <f>IFERROR(VLOOKUP(Tabla1[[#This Row],[FECHA]],'RECAUDOS DE RESOLUCIONES'!A:D,4,FALSE),0)</f>
        <v>0</v>
      </c>
      <c r="P3459" s="9">
        <f>IFERROR(VLOOKUP(Tabla1[[#This Row],[FECHA]],'RECAUDOS DE RESOLUCIONES'!A:D,3,FALSE),0)</f>
        <v>0</v>
      </c>
      <c r="Q345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459" s="9">
        <f>Tabla1[V. COMPARENDOS]-(Tabla1[V. EXONERACIONES]+Tabla1[[#This Row],[V. SIMIT CON RESOLUCION]]+Tabla1[[#This Row],[V. SIMIT SIN RESOLUCION]]+Tabla1[[#This Row],[V. RECAUDOS COMPARENDOS]]+Tabla1[[#This Row],[V. RECAUDOS RESOLUCIONES]])</f>
        <v>354188</v>
      </c>
      <c r="S3459" s="11">
        <f>IFERROR(VLOOKUP(Tabla1[[#This Row],[FECHA]],'RECAUDOS LOCALES'!A:D,4,FALSE),0)</f>
        <v>2</v>
      </c>
      <c r="T3459" s="9">
        <f>IFERROR(VLOOKUP(Tabla1[[#This Row],[FECHA]],'RECAUDOS LOCALES'!A:D,3,FALSE),0)</f>
        <v>199810</v>
      </c>
      <c r="U3459" s="11">
        <f>IFERROR(VLOOKUP(Tabla1[[#This Row],[FECHA]],'RECAUDOS EXTERNOS'!A:D,4,FALSE),0)</f>
        <v>7</v>
      </c>
      <c r="V3459" s="9">
        <f>IFERROR(VLOOKUP(Tabla1[[#This Row],[FECHA]],'RECAUDOS EXTERNOS'!A:D,3,FALSE),0)</f>
        <v>950261</v>
      </c>
    </row>
    <row r="3460" spans="1:22" x14ac:dyDescent="0.25">
      <c r="A3460" s="1">
        <v>41019</v>
      </c>
      <c r="B3460" s="3" t="s">
        <v>0</v>
      </c>
      <c r="C3460" s="2">
        <v>41000</v>
      </c>
      <c r="D3460" s="5">
        <f>YEAR(Tabla1[[#This Row],[FECHA]])</f>
        <v>2012</v>
      </c>
      <c r="E3460" s="5">
        <f>IFERROR(VLOOKUP(Tabla1[[#This Row],[FECHA]],'COMPARENDOS TOTALES'!A:D,4,FALSE),0)</f>
        <v>6</v>
      </c>
      <c r="F3460" s="9">
        <f>IFERROR(VLOOKUP(Tabla1[[#This Row],[FECHA]],'COMPARENDOS TOTALES'!A:D,3,FALSE),0)</f>
        <v>3966900</v>
      </c>
      <c r="G3460" s="5">
        <f>IFERROR(VLOOKUP(Tabla1[[#This Row],[FECHA]],EXONERACIONES!A:D,4,FALSE),0)</f>
        <v>1</v>
      </c>
      <c r="H3460" s="9">
        <f>IFERROR(VLOOKUP(Tabla1[[#This Row],[FECHA]],EXONERACIONES!A:D,3,FALSE),0)</f>
        <v>850050</v>
      </c>
      <c r="I3460" s="5">
        <f>IFERROR(VLOOKUP(Tabla1[[#This Row],[FECHA]],'SIMIT CON RES'!A:D,4,FALSE),0)</f>
        <v>5</v>
      </c>
      <c r="J3460" s="9">
        <f>IFERROR(VLOOKUP(Tabla1[[#This Row],[FECHA]],'SIMIT CON RES'!A:D,3,FALSE),0)</f>
        <v>3116850</v>
      </c>
      <c r="K3460">
        <f>IFERROR(VLOOKUP(Tabla1[[#This Row],[FECHA]],'SIMIT SIN RES'!A:D,4,FALSE),0)</f>
        <v>0</v>
      </c>
      <c r="L3460" s="9">
        <f>IFERROR(VLOOKUP(Tabla1[[#This Row],[FECHA]],'SIMIT SIN RES'!A:D,3,FALSE),0)</f>
        <v>0</v>
      </c>
      <c r="M3460" s="5">
        <f>IFERROR(VLOOKUP(Tabla1[[#This Row],[FECHA]],'RECAUDOS DE COMPARENDOS'!A:D,4,FALSE),0)</f>
        <v>0</v>
      </c>
      <c r="N3460" s="9">
        <f>IFERROR(VLOOKUP(Tabla1[[#This Row],[FECHA]],'RECAUDOS DE COMPARENDOS'!A:D,3,FALSE),0)</f>
        <v>0</v>
      </c>
      <c r="O3460" s="5">
        <f>IFERROR(VLOOKUP(Tabla1[[#This Row],[FECHA]],'RECAUDOS DE RESOLUCIONES'!A:D,4,FALSE),0)</f>
        <v>0</v>
      </c>
      <c r="P3460" s="9">
        <f>IFERROR(VLOOKUP(Tabla1[[#This Row],[FECHA]],'RECAUDOS DE RESOLUCIONES'!A:D,3,FALSE),0)</f>
        <v>0</v>
      </c>
      <c r="Q346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46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460" s="11">
        <f>IFERROR(VLOOKUP(Tabla1[[#This Row],[FECHA]],'RECAUDOS LOCALES'!A:D,4,FALSE),0)</f>
        <v>0</v>
      </c>
      <c r="T3460" s="9">
        <f>IFERROR(VLOOKUP(Tabla1[[#This Row],[FECHA]],'RECAUDOS LOCALES'!A:D,3,FALSE),0)</f>
        <v>0</v>
      </c>
      <c r="U3460" s="11">
        <f>IFERROR(VLOOKUP(Tabla1[[#This Row],[FECHA]],'RECAUDOS EXTERNOS'!A:D,4,FALSE),0)</f>
        <v>1</v>
      </c>
      <c r="V3460" s="9">
        <f>IFERROR(VLOOKUP(Tabla1[[#This Row],[FECHA]],'RECAUDOS EXTERNOS'!A:D,3,FALSE),0)</f>
        <v>228782</v>
      </c>
    </row>
    <row r="3461" spans="1:22" x14ac:dyDescent="0.25">
      <c r="A3461" s="1">
        <v>41020</v>
      </c>
      <c r="B3461" s="3" t="s">
        <v>5</v>
      </c>
      <c r="C3461" s="2">
        <v>41000</v>
      </c>
      <c r="D3461" s="5">
        <f>YEAR(Tabla1[[#This Row],[FECHA]])</f>
        <v>2012</v>
      </c>
      <c r="E3461" s="5">
        <f>IFERROR(VLOOKUP(Tabla1[[#This Row],[FECHA]],'COMPARENDOS TOTALES'!A:D,4,FALSE),0)</f>
        <v>10</v>
      </c>
      <c r="F3461" s="9">
        <f>IFERROR(VLOOKUP(Tabla1[[#This Row],[FECHA]],'COMPARENDOS TOTALES'!A:D,3,FALSE),0)</f>
        <v>7650450</v>
      </c>
      <c r="G3461" s="5">
        <f>IFERROR(VLOOKUP(Tabla1[[#This Row],[FECHA]],EXONERACIONES!A:D,4,FALSE),0)</f>
        <v>0</v>
      </c>
      <c r="H3461" s="9">
        <f>IFERROR(VLOOKUP(Tabla1[[#This Row],[FECHA]],EXONERACIONES!A:D,3,FALSE),0)</f>
        <v>0</v>
      </c>
      <c r="I3461" s="5">
        <f>IFERROR(VLOOKUP(Tabla1[[#This Row],[FECHA]],'SIMIT CON RES'!A:D,4,FALSE),0)</f>
        <v>10</v>
      </c>
      <c r="J3461" s="9">
        <f>IFERROR(VLOOKUP(Tabla1[[#This Row],[FECHA]],'SIMIT CON RES'!A:D,3,FALSE),0)</f>
        <v>7650450</v>
      </c>
      <c r="K3461">
        <f>IFERROR(VLOOKUP(Tabla1[[#This Row],[FECHA]],'SIMIT SIN RES'!A:D,4,FALSE),0)</f>
        <v>0</v>
      </c>
      <c r="L3461" s="9">
        <f>IFERROR(VLOOKUP(Tabla1[[#This Row],[FECHA]],'SIMIT SIN RES'!A:D,3,FALSE),0)</f>
        <v>0</v>
      </c>
      <c r="M3461" s="5">
        <f>IFERROR(VLOOKUP(Tabla1[[#This Row],[FECHA]],'RECAUDOS DE COMPARENDOS'!A:D,4,FALSE),0)</f>
        <v>0</v>
      </c>
      <c r="N3461" s="9">
        <f>IFERROR(VLOOKUP(Tabla1[[#This Row],[FECHA]],'RECAUDOS DE COMPARENDOS'!A:D,3,FALSE),0)</f>
        <v>0</v>
      </c>
      <c r="O3461" s="5">
        <f>IFERROR(VLOOKUP(Tabla1[[#This Row],[FECHA]],'RECAUDOS DE RESOLUCIONES'!A:D,4,FALSE),0)</f>
        <v>0</v>
      </c>
      <c r="P3461" s="9">
        <f>IFERROR(VLOOKUP(Tabla1[[#This Row],[FECHA]],'RECAUDOS DE RESOLUCIONES'!A:D,3,FALSE),0)</f>
        <v>0</v>
      </c>
      <c r="Q346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46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461" s="11">
        <f>IFERROR(VLOOKUP(Tabla1[[#This Row],[FECHA]],'RECAUDOS LOCALES'!A:D,4,FALSE),0)</f>
        <v>0</v>
      </c>
      <c r="T3461" s="9">
        <f>IFERROR(VLOOKUP(Tabla1[[#This Row],[FECHA]],'RECAUDOS LOCALES'!A:D,3,FALSE),0)</f>
        <v>0</v>
      </c>
      <c r="U3461" s="11">
        <f>IFERROR(VLOOKUP(Tabla1[[#This Row],[FECHA]],'RECAUDOS EXTERNOS'!A:D,4,FALSE),0)</f>
        <v>1</v>
      </c>
      <c r="V3461" s="9">
        <f>IFERROR(VLOOKUP(Tabla1[[#This Row],[FECHA]],'RECAUDOS EXTERNOS'!A:D,3,FALSE),0)</f>
        <v>242580</v>
      </c>
    </row>
    <row r="3462" spans="1:22" x14ac:dyDescent="0.25">
      <c r="A3462" s="1">
        <v>41021</v>
      </c>
      <c r="B3462" s="3" t="s">
        <v>4</v>
      </c>
      <c r="C3462" s="2">
        <v>41000</v>
      </c>
      <c r="D3462" s="5">
        <f>YEAR(Tabla1[[#This Row],[FECHA]])</f>
        <v>2012</v>
      </c>
      <c r="E3462" s="5">
        <f>IFERROR(VLOOKUP(Tabla1[[#This Row],[FECHA]],'COMPARENDOS TOTALES'!A:D,4,FALSE),0)</f>
        <v>5</v>
      </c>
      <c r="F3462" s="9">
        <f>IFERROR(VLOOKUP(Tabla1[[#This Row],[FECHA]],'COMPARENDOS TOTALES'!A:D,3,FALSE),0)</f>
        <v>3966900</v>
      </c>
      <c r="G3462" s="5">
        <f>IFERROR(VLOOKUP(Tabla1[[#This Row],[FECHA]],EXONERACIONES!A:D,4,FALSE),0)</f>
        <v>1</v>
      </c>
      <c r="H3462" s="9">
        <f>IFERROR(VLOOKUP(Tabla1[[#This Row],[FECHA]],EXONERACIONES!A:D,3,FALSE),0)</f>
        <v>850050</v>
      </c>
      <c r="I3462" s="5">
        <f>IFERROR(VLOOKUP(Tabla1[[#This Row],[FECHA]],'SIMIT CON RES'!A:D,4,FALSE),0)</f>
        <v>4</v>
      </c>
      <c r="J3462" s="9">
        <f>IFERROR(VLOOKUP(Tabla1[[#This Row],[FECHA]],'SIMIT CON RES'!A:D,3,FALSE),0)</f>
        <v>3116850</v>
      </c>
      <c r="K3462">
        <f>IFERROR(VLOOKUP(Tabla1[[#This Row],[FECHA]],'SIMIT SIN RES'!A:D,4,FALSE),0)</f>
        <v>0</v>
      </c>
      <c r="L3462" s="9">
        <f>IFERROR(VLOOKUP(Tabla1[[#This Row],[FECHA]],'SIMIT SIN RES'!A:D,3,FALSE),0)</f>
        <v>0</v>
      </c>
      <c r="M3462" s="5">
        <f>IFERROR(VLOOKUP(Tabla1[[#This Row],[FECHA]],'RECAUDOS DE COMPARENDOS'!A:D,4,FALSE),0)</f>
        <v>1</v>
      </c>
      <c r="N3462" s="9">
        <f>IFERROR(VLOOKUP(Tabla1[[#This Row],[FECHA]],'RECAUDOS DE COMPARENDOS'!A:D,3,FALSE),0)</f>
        <v>850050</v>
      </c>
      <c r="O3462" s="5">
        <f>IFERROR(VLOOKUP(Tabla1[[#This Row],[FECHA]],'RECAUDOS DE RESOLUCIONES'!A:D,4,FALSE),0)</f>
        <v>0</v>
      </c>
      <c r="P3462" s="9">
        <f>IFERROR(VLOOKUP(Tabla1[[#This Row],[FECHA]],'RECAUDOS DE RESOLUCIONES'!A:D,3,FALSE),0)</f>
        <v>0</v>
      </c>
      <c r="Q346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-1</v>
      </c>
      <c r="R3462" s="9">
        <f>Tabla1[V. COMPARENDOS]-(Tabla1[V. EXONERACIONES]+Tabla1[[#This Row],[V. SIMIT CON RESOLUCION]]+Tabla1[[#This Row],[V. SIMIT SIN RESOLUCION]]+Tabla1[[#This Row],[V. RECAUDOS COMPARENDOS]]+Tabla1[[#This Row],[V. RECAUDOS RESOLUCIONES]])</f>
        <v>-850050</v>
      </c>
      <c r="S3462" s="11">
        <f>IFERROR(VLOOKUP(Tabla1[[#This Row],[FECHA]],'RECAUDOS LOCALES'!A:D,4,FALSE),0)</f>
        <v>0</v>
      </c>
      <c r="T3462" s="9">
        <f>IFERROR(VLOOKUP(Tabla1[[#This Row],[FECHA]],'RECAUDOS LOCALES'!A:D,3,FALSE),0)</f>
        <v>0</v>
      </c>
      <c r="U3462" s="11">
        <f>IFERROR(VLOOKUP(Tabla1[[#This Row],[FECHA]],'RECAUDOS EXTERNOS'!A:D,4,FALSE),0)</f>
        <v>0</v>
      </c>
      <c r="V3462" s="9">
        <f>IFERROR(VLOOKUP(Tabla1[[#This Row],[FECHA]],'RECAUDOS EXTERNOS'!A:D,3,FALSE),0)</f>
        <v>0</v>
      </c>
    </row>
    <row r="3463" spans="1:22" x14ac:dyDescent="0.25">
      <c r="A3463" s="1">
        <v>41022</v>
      </c>
      <c r="B3463" s="3" t="s">
        <v>1</v>
      </c>
      <c r="C3463" s="2">
        <v>41000</v>
      </c>
      <c r="D3463" s="5">
        <f>YEAR(Tabla1[[#This Row],[FECHA]])</f>
        <v>2012</v>
      </c>
      <c r="E3463" s="5">
        <f>IFERROR(VLOOKUP(Tabla1[[#This Row],[FECHA]],'COMPARENDOS TOTALES'!A:D,4,FALSE),0)</f>
        <v>10</v>
      </c>
      <c r="F3463" s="9">
        <f>IFERROR(VLOOKUP(Tabla1[[#This Row],[FECHA]],'COMPARENDOS TOTALES'!A:D,3,FALSE),0)</f>
        <v>2992885</v>
      </c>
      <c r="G3463" s="5">
        <f>IFERROR(VLOOKUP(Tabla1[[#This Row],[FECHA]],EXONERACIONES!A:D,4,FALSE),0)</f>
        <v>1</v>
      </c>
      <c r="H3463" s="9">
        <f>IFERROR(VLOOKUP(Tabla1[[#This Row],[FECHA]],EXONERACIONES!A:D,3,FALSE),0)</f>
        <v>283350</v>
      </c>
      <c r="I3463" s="5">
        <f>IFERROR(VLOOKUP(Tabla1[[#This Row],[FECHA]],'SIMIT CON RES'!A:D,4,FALSE),0)</f>
        <v>3</v>
      </c>
      <c r="J3463" s="9">
        <f>IFERROR(VLOOKUP(Tabla1[[#This Row],[FECHA]],'SIMIT CON RES'!A:D,3,FALSE),0)</f>
        <v>1133400</v>
      </c>
      <c r="K3463">
        <f>IFERROR(VLOOKUP(Tabla1[[#This Row],[FECHA]],'SIMIT SIN RES'!A:D,4,FALSE),0)</f>
        <v>0</v>
      </c>
      <c r="L3463" s="9">
        <f>IFERROR(VLOOKUP(Tabla1[[#This Row],[FECHA]],'SIMIT SIN RES'!A:D,3,FALSE),0)</f>
        <v>0</v>
      </c>
      <c r="M3463" s="5">
        <f>IFERROR(VLOOKUP(Tabla1[[#This Row],[FECHA]],'RECAUDOS DE COMPARENDOS'!A:D,4,FALSE),0)</f>
        <v>1</v>
      </c>
      <c r="N3463" s="9">
        <f>IFERROR(VLOOKUP(Tabla1[[#This Row],[FECHA]],'RECAUDOS DE COMPARENDOS'!A:D,3,FALSE),0)</f>
        <v>141675</v>
      </c>
      <c r="O3463" s="5">
        <f>IFERROR(VLOOKUP(Tabla1[[#This Row],[FECHA]],'RECAUDOS DE RESOLUCIONES'!A:D,4,FALSE),0)</f>
        <v>0</v>
      </c>
      <c r="P3463" s="9">
        <f>IFERROR(VLOOKUP(Tabla1[[#This Row],[FECHA]],'RECAUDOS DE RESOLUCIONES'!A:D,3,FALSE),0)</f>
        <v>0</v>
      </c>
      <c r="Q346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3463" s="9">
        <f>Tabla1[V. COMPARENDOS]-(Tabla1[V. EXONERACIONES]+Tabla1[[#This Row],[V. SIMIT CON RESOLUCION]]+Tabla1[[#This Row],[V. SIMIT SIN RESOLUCION]]+Tabla1[[#This Row],[V. RECAUDOS COMPARENDOS]]+Tabla1[[#This Row],[V. RECAUDOS RESOLUCIONES]])</f>
        <v>1434460</v>
      </c>
      <c r="S3463" s="11">
        <f>IFERROR(VLOOKUP(Tabla1[[#This Row],[FECHA]],'RECAUDOS LOCALES'!A:D,4,FALSE),0)</f>
        <v>1</v>
      </c>
      <c r="T3463" s="9">
        <f>IFERROR(VLOOKUP(Tabla1[[#This Row],[FECHA]],'RECAUDOS LOCALES'!A:D,3,FALSE),0)</f>
        <v>425025</v>
      </c>
      <c r="U3463" s="11">
        <f>IFERROR(VLOOKUP(Tabla1[[#This Row],[FECHA]],'RECAUDOS EXTERNOS'!A:D,4,FALSE),0)</f>
        <v>0</v>
      </c>
      <c r="V3463" s="9">
        <f>IFERROR(VLOOKUP(Tabla1[[#This Row],[FECHA]],'RECAUDOS EXTERNOS'!A:D,3,FALSE),0)</f>
        <v>0</v>
      </c>
    </row>
    <row r="3464" spans="1:22" x14ac:dyDescent="0.25">
      <c r="A3464" s="1">
        <v>41023</v>
      </c>
      <c r="B3464" s="3" t="s">
        <v>2</v>
      </c>
      <c r="C3464" s="2">
        <v>41000</v>
      </c>
      <c r="D3464" s="5">
        <f>YEAR(Tabla1[[#This Row],[FECHA]])</f>
        <v>2012</v>
      </c>
      <c r="E3464" s="5">
        <f>IFERROR(VLOOKUP(Tabla1[[#This Row],[FECHA]],'COMPARENDOS TOTALES'!A:D,4,FALSE),0)</f>
        <v>2</v>
      </c>
      <c r="F3464" s="9">
        <f>IFERROR(VLOOKUP(Tabla1[[#This Row],[FECHA]],'COMPARENDOS TOTALES'!A:D,3,FALSE),0)</f>
        <v>850050</v>
      </c>
      <c r="G3464" s="5">
        <f>IFERROR(VLOOKUP(Tabla1[[#This Row],[FECHA]],EXONERACIONES!A:D,4,FALSE),0)</f>
        <v>0</v>
      </c>
      <c r="H3464" s="9">
        <f>IFERROR(VLOOKUP(Tabla1[[#This Row],[FECHA]],EXONERACIONES!A:D,3,FALSE),0)</f>
        <v>0</v>
      </c>
      <c r="I3464" s="5">
        <f>IFERROR(VLOOKUP(Tabla1[[#This Row],[FECHA]],'SIMIT CON RES'!A:D,4,FALSE),0)</f>
        <v>1</v>
      </c>
      <c r="J3464" s="9">
        <f>IFERROR(VLOOKUP(Tabla1[[#This Row],[FECHA]],'SIMIT CON RES'!A:D,3,FALSE),0)</f>
        <v>283350</v>
      </c>
      <c r="K3464">
        <f>IFERROR(VLOOKUP(Tabla1[[#This Row],[FECHA]],'SIMIT SIN RES'!A:D,4,FALSE),0)</f>
        <v>0</v>
      </c>
      <c r="L3464" s="9">
        <f>IFERROR(VLOOKUP(Tabla1[[#This Row],[FECHA]],'SIMIT SIN RES'!A:D,3,FALSE),0)</f>
        <v>0</v>
      </c>
      <c r="M3464" s="5">
        <f>IFERROR(VLOOKUP(Tabla1[[#This Row],[FECHA]],'RECAUDOS DE COMPARENDOS'!A:D,4,FALSE),0)</f>
        <v>0</v>
      </c>
      <c r="N3464" s="9">
        <f>IFERROR(VLOOKUP(Tabla1[[#This Row],[FECHA]],'RECAUDOS DE COMPARENDOS'!A:D,3,FALSE),0)</f>
        <v>0</v>
      </c>
      <c r="O3464" s="5">
        <f>IFERROR(VLOOKUP(Tabla1[[#This Row],[FECHA]],'RECAUDOS DE RESOLUCIONES'!A:D,4,FALSE),0)</f>
        <v>0</v>
      </c>
      <c r="P3464" s="9">
        <f>IFERROR(VLOOKUP(Tabla1[[#This Row],[FECHA]],'RECAUDOS DE RESOLUCIONES'!A:D,3,FALSE),0)</f>
        <v>0</v>
      </c>
      <c r="Q346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464" s="9">
        <f>Tabla1[V. COMPARENDOS]-(Tabla1[V. EXONERACIONES]+Tabla1[[#This Row],[V. SIMIT CON RESOLUCION]]+Tabla1[[#This Row],[V. SIMIT SIN RESOLUCION]]+Tabla1[[#This Row],[V. RECAUDOS COMPARENDOS]]+Tabla1[[#This Row],[V. RECAUDOS RESOLUCIONES]])</f>
        <v>566700</v>
      </c>
      <c r="S3464" s="11">
        <f>IFERROR(VLOOKUP(Tabla1[[#This Row],[FECHA]],'RECAUDOS LOCALES'!A:D,4,FALSE),0)</f>
        <v>0</v>
      </c>
      <c r="T3464" s="9">
        <f>IFERROR(VLOOKUP(Tabla1[[#This Row],[FECHA]],'RECAUDOS LOCALES'!A:D,3,FALSE),0)</f>
        <v>0</v>
      </c>
      <c r="U3464" s="11">
        <f>IFERROR(VLOOKUP(Tabla1[[#This Row],[FECHA]],'RECAUDOS EXTERNOS'!A:D,4,FALSE),0)</f>
        <v>7</v>
      </c>
      <c r="V3464" s="9">
        <f>IFERROR(VLOOKUP(Tabla1[[#This Row],[FECHA]],'RECAUDOS EXTERNOS'!A:D,3,FALSE),0)</f>
        <v>885988</v>
      </c>
    </row>
    <row r="3465" spans="1:22" x14ac:dyDescent="0.25">
      <c r="A3465" s="1">
        <v>41024</v>
      </c>
      <c r="B3465" s="3" t="s">
        <v>3</v>
      </c>
      <c r="C3465" s="2">
        <v>41000</v>
      </c>
      <c r="D3465" s="5">
        <f>YEAR(Tabla1[[#This Row],[FECHA]])</f>
        <v>2012</v>
      </c>
      <c r="E3465" s="5">
        <f>IFERROR(VLOOKUP(Tabla1[[#This Row],[FECHA]],'COMPARENDOS TOTALES'!A:D,4,FALSE),0)</f>
        <v>4</v>
      </c>
      <c r="F3465" s="9">
        <f>IFERROR(VLOOKUP(Tabla1[[#This Row],[FECHA]],'COMPARENDOS TOTALES'!A:D,3,FALSE),0)</f>
        <v>2266800</v>
      </c>
      <c r="G3465" s="5">
        <f>IFERROR(VLOOKUP(Tabla1[[#This Row],[FECHA]],EXONERACIONES!A:D,4,FALSE),0)</f>
        <v>1</v>
      </c>
      <c r="H3465" s="9">
        <f>IFERROR(VLOOKUP(Tabla1[[#This Row],[FECHA]],EXONERACIONES!A:D,3,FALSE),0)</f>
        <v>566700</v>
      </c>
      <c r="I3465" s="5">
        <f>IFERROR(VLOOKUP(Tabla1[[#This Row],[FECHA]],'SIMIT CON RES'!A:D,4,FALSE),0)</f>
        <v>3</v>
      </c>
      <c r="J3465" s="9">
        <f>IFERROR(VLOOKUP(Tabla1[[#This Row],[FECHA]],'SIMIT CON RES'!A:D,3,FALSE),0)</f>
        <v>1700100</v>
      </c>
      <c r="K3465">
        <f>IFERROR(VLOOKUP(Tabla1[[#This Row],[FECHA]],'SIMIT SIN RES'!A:D,4,FALSE),0)</f>
        <v>0</v>
      </c>
      <c r="L3465" s="9">
        <f>IFERROR(VLOOKUP(Tabla1[[#This Row],[FECHA]],'SIMIT SIN RES'!A:D,3,FALSE),0)</f>
        <v>0</v>
      </c>
      <c r="M3465" s="5">
        <f>IFERROR(VLOOKUP(Tabla1[[#This Row],[FECHA]],'RECAUDOS DE COMPARENDOS'!A:D,4,FALSE),0)</f>
        <v>0</v>
      </c>
      <c r="N3465" s="9">
        <f>IFERROR(VLOOKUP(Tabla1[[#This Row],[FECHA]],'RECAUDOS DE COMPARENDOS'!A:D,3,FALSE),0)</f>
        <v>0</v>
      </c>
      <c r="O3465" s="5">
        <f>IFERROR(VLOOKUP(Tabla1[[#This Row],[FECHA]],'RECAUDOS DE RESOLUCIONES'!A:D,4,FALSE),0)</f>
        <v>0</v>
      </c>
      <c r="P3465" s="9">
        <f>IFERROR(VLOOKUP(Tabla1[[#This Row],[FECHA]],'RECAUDOS DE RESOLUCIONES'!A:D,3,FALSE),0)</f>
        <v>0</v>
      </c>
      <c r="Q346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46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465" s="11">
        <f>IFERROR(VLOOKUP(Tabla1[[#This Row],[FECHA]],'RECAUDOS LOCALES'!A:D,4,FALSE),0)</f>
        <v>1</v>
      </c>
      <c r="T3465" s="9">
        <f>IFERROR(VLOOKUP(Tabla1[[#This Row],[FECHA]],'RECAUDOS LOCALES'!A:D,3,FALSE),0)</f>
        <v>283350</v>
      </c>
      <c r="U3465" s="11">
        <f>IFERROR(VLOOKUP(Tabla1[[#This Row],[FECHA]],'RECAUDOS EXTERNOS'!A:D,4,FALSE),0)</f>
        <v>5</v>
      </c>
      <c r="V3465" s="9">
        <f>IFERROR(VLOOKUP(Tabla1[[#This Row],[FECHA]],'RECAUDOS EXTERNOS'!A:D,3,FALSE),0)</f>
        <v>1044868</v>
      </c>
    </row>
    <row r="3466" spans="1:22" x14ac:dyDescent="0.25">
      <c r="A3466" s="1">
        <v>41025</v>
      </c>
      <c r="B3466" s="3" t="s">
        <v>6</v>
      </c>
      <c r="C3466" s="2">
        <v>41000</v>
      </c>
      <c r="D3466" s="5">
        <f>YEAR(Tabla1[[#This Row],[FECHA]])</f>
        <v>2012</v>
      </c>
      <c r="E3466" s="5">
        <f>IFERROR(VLOOKUP(Tabla1[[#This Row],[FECHA]],'COMPARENDOS TOTALES'!A:D,4,FALSE),0)</f>
        <v>14</v>
      </c>
      <c r="F3466" s="9">
        <f>IFERROR(VLOOKUP(Tabla1[[#This Row],[FECHA]],'COMPARENDOS TOTALES'!A:D,3,FALSE),0)</f>
        <v>7234870</v>
      </c>
      <c r="G3466" s="5">
        <f>IFERROR(VLOOKUP(Tabla1[[#This Row],[FECHA]],EXONERACIONES!A:D,4,FALSE),0)</f>
        <v>1</v>
      </c>
      <c r="H3466" s="9">
        <f>IFERROR(VLOOKUP(Tabla1[[#This Row],[FECHA]],EXONERACIONES!A:D,3,FALSE),0)</f>
        <v>566700</v>
      </c>
      <c r="I3466" s="5">
        <f>IFERROR(VLOOKUP(Tabla1[[#This Row],[FECHA]],'SIMIT CON RES'!A:D,4,FALSE),0)</f>
        <v>10</v>
      </c>
      <c r="J3466" s="9">
        <f>IFERROR(VLOOKUP(Tabla1[[#This Row],[FECHA]],'SIMIT CON RES'!A:D,3,FALSE),0)</f>
        <v>5251420</v>
      </c>
      <c r="K3466">
        <f>IFERROR(VLOOKUP(Tabla1[[#This Row],[FECHA]],'SIMIT SIN RES'!A:D,4,FALSE),0)</f>
        <v>0</v>
      </c>
      <c r="L3466" s="9">
        <f>IFERROR(VLOOKUP(Tabla1[[#This Row],[FECHA]],'SIMIT SIN RES'!A:D,3,FALSE),0)</f>
        <v>0</v>
      </c>
      <c r="M3466" s="5">
        <f>IFERROR(VLOOKUP(Tabla1[[#This Row],[FECHA]],'RECAUDOS DE COMPARENDOS'!A:D,4,FALSE),0)</f>
        <v>0</v>
      </c>
      <c r="N3466" s="9">
        <f>IFERROR(VLOOKUP(Tabla1[[#This Row],[FECHA]],'RECAUDOS DE COMPARENDOS'!A:D,3,FALSE),0)</f>
        <v>0</v>
      </c>
      <c r="O3466" s="5">
        <f>IFERROR(VLOOKUP(Tabla1[[#This Row],[FECHA]],'RECAUDOS DE RESOLUCIONES'!A:D,4,FALSE),0)</f>
        <v>0</v>
      </c>
      <c r="P3466" s="9">
        <f>IFERROR(VLOOKUP(Tabla1[[#This Row],[FECHA]],'RECAUDOS DE RESOLUCIONES'!A:D,3,FALSE),0)</f>
        <v>0</v>
      </c>
      <c r="Q346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3466" s="9">
        <f>Tabla1[V. COMPARENDOS]-(Tabla1[V. EXONERACIONES]+Tabla1[[#This Row],[V. SIMIT CON RESOLUCION]]+Tabla1[[#This Row],[V. SIMIT SIN RESOLUCION]]+Tabla1[[#This Row],[V. RECAUDOS COMPARENDOS]]+Tabla1[[#This Row],[V. RECAUDOS RESOLUCIONES]])</f>
        <v>1416750</v>
      </c>
      <c r="S3466" s="11">
        <f>IFERROR(VLOOKUP(Tabla1[[#This Row],[FECHA]],'RECAUDOS LOCALES'!A:D,4,FALSE),0)</f>
        <v>0</v>
      </c>
      <c r="T3466" s="9">
        <f>IFERROR(VLOOKUP(Tabla1[[#This Row],[FECHA]],'RECAUDOS LOCALES'!A:D,3,FALSE),0)</f>
        <v>0</v>
      </c>
      <c r="U3466" s="11">
        <f>IFERROR(VLOOKUP(Tabla1[[#This Row],[FECHA]],'RECAUDOS EXTERNOS'!A:D,4,FALSE),0)</f>
        <v>6</v>
      </c>
      <c r="V3466" s="9">
        <f>IFERROR(VLOOKUP(Tabla1[[#This Row],[FECHA]],'RECAUDOS EXTERNOS'!A:D,3,FALSE),0)</f>
        <v>1038372</v>
      </c>
    </row>
    <row r="3467" spans="1:22" x14ac:dyDescent="0.25">
      <c r="A3467" s="1">
        <v>41026</v>
      </c>
      <c r="B3467" s="3" t="s">
        <v>0</v>
      </c>
      <c r="C3467" s="2">
        <v>41000</v>
      </c>
      <c r="D3467" s="5">
        <f>YEAR(Tabla1[[#This Row],[FECHA]])</f>
        <v>2012</v>
      </c>
      <c r="E3467" s="5">
        <f>IFERROR(VLOOKUP(Tabla1[[#This Row],[FECHA]],'COMPARENDOS TOTALES'!A:D,4,FALSE),0)</f>
        <v>20</v>
      </c>
      <c r="F3467" s="9">
        <f>IFERROR(VLOOKUP(Tabla1[[#This Row],[FECHA]],'COMPARENDOS TOTALES'!A:D,3,FALSE),0)</f>
        <v>7678785</v>
      </c>
      <c r="G3467" s="5">
        <f>IFERROR(VLOOKUP(Tabla1[[#This Row],[FECHA]],EXONERACIONES!A:D,4,FALSE),0)</f>
        <v>1</v>
      </c>
      <c r="H3467" s="9">
        <f>IFERROR(VLOOKUP(Tabla1[[#This Row],[FECHA]],EXONERACIONES!A:D,3,FALSE),0)</f>
        <v>283350</v>
      </c>
      <c r="I3467" s="5">
        <f>IFERROR(VLOOKUP(Tabla1[[#This Row],[FECHA]],'SIMIT CON RES'!A:D,4,FALSE),0)</f>
        <v>13</v>
      </c>
      <c r="J3467" s="9">
        <f>IFERROR(VLOOKUP(Tabla1[[#This Row],[FECHA]],'SIMIT CON RES'!A:D,3,FALSE),0)</f>
        <v>5270310</v>
      </c>
      <c r="K3467">
        <f>IFERROR(VLOOKUP(Tabla1[[#This Row],[FECHA]],'SIMIT SIN RES'!A:D,4,FALSE),0)</f>
        <v>0</v>
      </c>
      <c r="L3467" s="9">
        <f>IFERROR(VLOOKUP(Tabla1[[#This Row],[FECHA]],'SIMIT SIN RES'!A:D,3,FALSE),0)</f>
        <v>0</v>
      </c>
      <c r="M3467" s="5">
        <f>IFERROR(VLOOKUP(Tabla1[[#This Row],[FECHA]],'RECAUDOS DE COMPARENDOS'!A:D,4,FALSE),0)</f>
        <v>1</v>
      </c>
      <c r="N3467" s="9">
        <f>IFERROR(VLOOKUP(Tabla1[[#This Row],[FECHA]],'RECAUDOS DE COMPARENDOS'!A:D,3,FALSE),0)</f>
        <v>141675</v>
      </c>
      <c r="O3467" s="5">
        <f>IFERROR(VLOOKUP(Tabla1[[#This Row],[FECHA]],'RECAUDOS DE RESOLUCIONES'!A:D,4,FALSE),0)</f>
        <v>0</v>
      </c>
      <c r="P3467" s="9">
        <f>IFERROR(VLOOKUP(Tabla1[[#This Row],[FECHA]],'RECAUDOS DE RESOLUCIONES'!A:D,3,FALSE),0)</f>
        <v>0</v>
      </c>
      <c r="Q346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3467" s="9">
        <f>Tabla1[V. COMPARENDOS]-(Tabla1[V. EXONERACIONES]+Tabla1[[#This Row],[V. SIMIT CON RESOLUCION]]+Tabla1[[#This Row],[V. SIMIT SIN RESOLUCION]]+Tabla1[[#This Row],[V. RECAUDOS COMPARENDOS]]+Tabla1[[#This Row],[V. RECAUDOS RESOLUCIONES]])</f>
        <v>1983450</v>
      </c>
      <c r="S3467" s="11">
        <f>IFERROR(VLOOKUP(Tabla1[[#This Row],[FECHA]],'RECAUDOS LOCALES'!A:D,4,FALSE),0)</f>
        <v>1</v>
      </c>
      <c r="T3467" s="9">
        <f>IFERROR(VLOOKUP(Tabla1[[#This Row],[FECHA]],'RECAUDOS LOCALES'!A:D,3,FALSE),0)</f>
        <v>141675</v>
      </c>
      <c r="U3467" s="11">
        <f>IFERROR(VLOOKUP(Tabla1[[#This Row],[FECHA]],'RECAUDOS EXTERNOS'!A:D,4,FALSE),0)</f>
        <v>13</v>
      </c>
      <c r="V3467" s="9">
        <f>IFERROR(VLOOKUP(Tabla1[[#This Row],[FECHA]],'RECAUDOS EXTERNOS'!A:D,3,FALSE),0)</f>
        <v>1817399</v>
      </c>
    </row>
    <row r="3468" spans="1:22" x14ac:dyDescent="0.25">
      <c r="A3468" s="1">
        <v>41027</v>
      </c>
      <c r="B3468" s="3" t="s">
        <v>5</v>
      </c>
      <c r="C3468" s="2">
        <v>41000</v>
      </c>
      <c r="D3468" s="5">
        <f>YEAR(Tabla1[[#This Row],[FECHA]])</f>
        <v>2012</v>
      </c>
      <c r="E3468" s="5">
        <f>IFERROR(VLOOKUP(Tabla1[[#This Row],[FECHA]],'COMPARENDOS TOTALES'!A:D,4,FALSE),0)</f>
        <v>12</v>
      </c>
      <c r="F3468" s="9">
        <f>IFERROR(VLOOKUP(Tabla1[[#This Row],[FECHA]],'COMPARENDOS TOTALES'!A:D,3,FALSE),0)</f>
        <v>6309260</v>
      </c>
      <c r="G3468" s="5">
        <f>IFERROR(VLOOKUP(Tabla1[[#This Row],[FECHA]],EXONERACIONES!A:D,4,FALSE),0)</f>
        <v>2</v>
      </c>
      <c r="H3468" s="9">
        <f>IFERROR(VLOOKUP(Tabla1[[#This Row],[FECHA]],EXONERACIONES!A:D,3,FALSE),0)</f>
        <v>1416750</v>
      </c>
      <c r="I3468" s="5">
        <f>IFERROR(VLOOKUP(Tabla1[[#This Row],[FECHA]],'SIMIT CON RES'!A:D,4,FALSE),0)</f>
        <v>5</v>
      </c>
      <c r="J3468" s="9">
        <f>IFERROR(VLOOKUP(Tabla1[[#This Row],[FECHA]],'SIMIT CON RES'!A:D,3,FALSE),0)</f>
        <v>2833500</v>
      </c>
      <c r="K3468">
        <f>IFERROR(VLOOKUP(Tabla1[[#This Row],[FECHA]],'SIMIT SIN RES'!A:D,4,FALSE),0)</f>
        <v>0</v>
      </c>
      <c r="L3468" s="9">
        <f>IFERROR(VLOOKUP(Tabla1[[#This Row],[FECHA]],'SIMIT SIN RES'!A:D,3,FALSE),0)</f>
        <v>0</v>
      </c>
      <c r="M3468" s="5">
        <f>IFERROR(VLOOKUP(Tabla1[[#This Row],[FECHA]],'RECAUDOS DE COMPARENDOS'!A:D,4,FALSE),0)</f>
        <v>2</v>
      </c>
      <c r="N3468" s="9">
        <f>IFERROR(VLOOKUP(Tabla1[[#This Row],[FECHA]],'RECAUDOS DE COMPARENDOS'!A:D,3,FALSE),0)</f>
        <v>358910</v>
      </c>
      <c r="O3468" s="5">
        <f>IFERROR(VLOOKUP(Tabla1[[#This Row],[FECHA]],'RECAUDOS DE RESOLUCIONES'!A:D,4,FALSE),0)</f>
        <v>0</v>
      </c>
      <c r="P3468" s="9">
        <f>IFERROR(VLOOKUP(Tabla1[[#This Row],[FECHA]],'RECAUDOS DE RESOLUCIONES'!A:D,3,FALSE),0)</f>
        <v>0</v>
      </c>
      <c r="Q346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3468" s="9">
        <f>Tabla1[V. COMPARENDOS]-(Tabla1[V. EXONERACIONES]+Tabla1[[#This Row],[V. SIMIT CON RESOLUCION]]+Tabla1[[#This Row],[V. SIMIT SIN RESOLUCION]]+Tabla1[[#This Row],[V. RECAUDOS COMPARENDOS]]+Tabla1[[#This Row],[V. RECAUDOS RESOLUCIONES]])</f>
        <v>1700100</v>
      </c>
      <c r="S3468" s="11">
        <f>IFERROR(VLOOKUP(Tabla1[[#This Row],[FECHA]],'RECAUDOS LOCALES'!A:D,4,FALSE),0)</f>
        <v>0</v>
      </c>
      <c r="T3468" s="9">
        <f>IFERROR(VLOOKUP(Tabla1[[#This Row],[FECHA]],'RECAUDOS LOCALES'!A:D,3,FALSE),0)</f>
        <v>0</v>
      </c>
      <c r="U3468" s="11">
        <f>IFERROR(VLOOKUP(Tabla1[[#This Row],[FECHA]],'RECAUDOS EXTERNOS'!A:D,4,FALSE),0)</f>
        <v>1</v>
      </c>
      <c r="V3468" s="9">
        <f>IFERROR(VLOOKUP(Tabla1[[#This Row],[FECHA]],'RECAUDOS EXTERNOS'!A:D,3,FALSE),0)</f>
        <v>776987</v>
      </c>
    </row>
    <row r="3469" spans="1:22" x14ac:dyDescent="0.25">
      <c r="A3469" s="1">
        <v>41028</v>
      </c>
      <c r="B3469" s="3" t="s">
        <v>4</v>
      </c>
      <c r="C3469" s="2">
        <v>41000</v>
      </c>
      <c r="D3469" s="5">
        <f>YEAR(Tabla1[[#This Row],[FECHA]])</f>
        <v>2012</v>
      </c>
      <c r="E3469" s="5">
        <f>IFERROR(VLOOKUP(Tabla1[[#This Row],[FECHA]],'COMPARENDOS TOTALES'!A:D,4,FALSE),0)</f>
        <v>19</v>
      </c>
      <c r="F3469" s="9">
        <f>IFERROR(VLOOKUP(Tabla1[[#This Row],[FECHA]],'COMPARENDOS TOTALES'!A:D,3,FALSE),0)</f>
        <v>12070710</v>
      </c>
      <c r="G3469" s="5">
        <f>IFERROR(VLOOKUP(Tabla1[[#This Row],[FECHA]],EXONERACIONES!A:D,4,FALSE),0)</f>
        <v>0</v>
      </c>
      <c r="H3469" s="9">
        <f>IFERROR(VLOOKUP(Tabla1[[#This Row],[FECHA]],EXONERACIONES!A:D,3,FALSE),0)</f>
        <v>0</v>
      </c>
      <c r="I3469" s="5">
        <f>IFERROR(VLOOKUP(Tabla1[[#This Row],[FECHA]],'SIMIT CON RES'!A:D,4,FALSE),0)</f>
        <v>14</v>
      </c>
      <c r="J3469" s="9">
        <f>IFERROR(VLOOKUP(Tabla1[[#This Row],[FECHA]],'SIMIT CON RES'!A:D,3,FALSE),0)</f>
        <v>10068370</v>
      </c>
      <c r="K3469">
        <f>IFERROR(VLOOKUP(Tabla1[[#This Row],[FECHA]],'SIMIT SIN RES'!A:D,4,FALSE),0)</f>
        <v>0</v>
      </c>
      <c r="L3469" s="9">
        <f>IFERROR(VLOOKUP(Tabla1[[#This Row],[FECHA]],'SIMIT SIN RES'!A:D,3,FALSE),0)</f>
        <v>0</v>
      </c>
      <c r="M3469" s="5">
        <f>IFERROR(VLOOKUP(Tabla1[[#This Row],[FECHA]],'RECAUDOS DE COMPARENDOS'!A:D,4,FALSE),0)</f>
        <v>0</v>
      </c>
      <c r="N3469" s="9">
        <f>IFERROR(VLOOKUP(Tabla1[[#This Row],[FECHA]],'RECAUDOS DE COMPARENDOS'!A:D,3,FALSE),0)</f>
        <v>0</v>
      </c>
      <c r="O3469" s="5">
        <f>IFERROR(VLOOKUP(Tabla1[[#This Row],[FECHA]],'RECAUDOS DE RESOLUCIONES'!A:D,4,FALSE),0)</f>
        <v>0</v>
      </c>
      <c r="P3469" s="9">
        <f>IFERROR(VLOOKUP(Tabla1[[#This Row],[FECHA]],'RECAUDOS DE RESOLUCIONES'!A:D,3,FALSE),0)</f>
        <v>0</v>
      </c>
      <c r="Q346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3469" s="9">
        <f>Tabla1[V. COMPARENDOS]-(Tabla1[V. EXONERACIONES]+Tabla1[[#This Row],[V. SIMIT CON RESOLUCION]]+Tabla1[[#This Row],[V. SIMIT SIN RESOLUCION]]+Tabla1[[#This Row],[V. RECAUDOS COMPARENDOS]]+Tabla1[[#This Row],[V. RECAUDOS RESOLUCIONES]])</f>
        <v>2002340</v>
      </c>
      <c r="S3469" s="11">
        <f>IFERROR(VLOOKUP(Tabla1[[#This Row],[FECHA]],'RECAUDOS LOCALES'!A:D,4,FALSE),0)</f>
        <v>0</v>
      </c>
      <c r="T3469" s="9">
        <f>IFERROR(VLOOKUP(Tabla1[[#This Row],[FECHA]],'RECAUDOS LOCALES'!A:D,3,FALSE),0)</f>
        <v>0</v>
      </c>
      <c r="U3469" s="11">
        <f>IFERROR(VLOOKUP(Tabla1[[#This Row],[FECHA]],'RECAUDOS EXTERNOS'!A:D,4,FALSE),0)</f>
        <v>0</v>
      </c>
      <c r="V3469" s="9">
        <f>IFERROR(VLOOKUP(Tabla1[[#This Row],[FECHA]],'RECAUDOS EXTERNOS'!A:D,3,FALSE),0)</f>
        <v>0</v>
      </c>
    </row>
    <row r="3470" spans="1:22" x14ac:dyDescent="0.25">
      <c r="A3470" s="1">
        <v>41029</v>
      </c>
      <c r="B3470" s="3" t="s">
        <v>1</v>
      </c>
      <c r="C3470" s="2">
        <v>41000</v>
      </c>
      <c r="D3470" s="5">
        <f>YEAR(Tabla1[[#This Row],[FECHA]])</f>
        <v>2012</v>
      </c>
      <c r="E3470" s="5">
        <f>IFERROR(VLOOKUP(Tabla1[[#This Row],[FECHA]],'COMPARENDOS TOTALES'!A:D,4,FALSE),0)</f>
        <v>5</v>
      </c>
      <c r="F3470" s="9">
        <f>IFERROR(VLOOKUP(Tabla1[[#This Row],[FECHA]],'COMPARENDOS TOTALES'!A:D,3,FALSE),0)</f>
        <v>2002340</v>
      </c>
      <c r="G3470" s="5">
        <f>IFERROR(VLOOKUP(Tabla1[[#This Row],[FECHA]],EXONERACIONES!A:D,4,FALSE),0)</f>
        <v>0</v>
      </c>
      <c r="H3470" s="9">
        <f>IFERROR(VLOOKUP(Tabla1[[#This Row],[FECHA]],EXONERACIONES!A:D,3,FALSE),0)</f>
        <v>0</v>
      </c>
      <c r="I3470" s="5">
        <f>IFERROR(VLOOKUP(Tabla1[[#This Row],[FECHA]],'SIMIT CON RES'!A:D,4,FALSE),0)</f>
        <v>4</v>
      </c>
      <c r="J3470" s="9">
        <f>IFERROR(VLOOKUP(Tabla1[[#This Row],[FECHA]],'SIMIT CON RES'!A:D,3,FALSE),0)</f>
        <v>1851220</v>
      </c>
      <c r="K3470">
        <f>IFERROR(VLOOKUP(Tabla1[[#This Row],[FECHA]],'SIMIT SIN RES'!A:D,4,FALSE),0)</f>
        <v>0</v>
      </c>
      <c r="L3470" s="9">
        <f>IFERROR(VLOOKUP(Tabla1[[#This Row],[FECHA]],'SIMIT SIN RES'!A:D,3,FALSE),0)</f>
        <v>0</v>
      </c>
      <c r="M3470" s="5">
        <f>IFERROR(VLOOKUP(Tabla1[[#This Row],[FECHA]],'RECAUDOS DE COMPARENDOS'!A:D,4,FALSE),0)</f>
        <v>0</v>
      </c>
      <c r="N3470" s="9">
        <f>IFERROR(VLOOKUP(Tabla1[[#This Row],[FECHA]],'RECAUDOS DE COMPARENDOS'!A:D,3,FALSE),0)</f>
        <v>0</v>
      </c>
      <c r="O3470" s="5">
        <f>IFERROR(VLOOKUP(Tabla1[[#This Row],[FECHA]],'RECAUDOS DE RESOLUCIONES'!A:D,4,FALSE),0)</f>
        <v>0</v>
      </c>
      <c r="P3470" s="9">
        <f>IFERROR(VLOOKUP(Tabla1[[#This Row],[FECHA]],'RECAUDOS DE RESOLUCIONES'!A:D,3,FALSE),0)</f>
        <v>0</v>
      </c>
      <c r="Q347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470" s="9">
        <f>Tabla1[V. COMPARENDOS]-(Tabla1[V. EXONERACIONES]+Tabla1[[#This Row],[V. SIMIT CON RESOLUCION]]+Tabla1[[#This Row],[V. SIMIT SIN RESOLUCION]]+Tabla1[[#This Row],[V. RECAUDOS COMPARENDOS]]+Tabla1[[#This Row],[V. RECAUDOS RESOLUCIONES]])</f>
        <v>151120</v>
      </c>
      <c r="S3470" s="11">
        <f>IFERROR(VLOOKUP(Tabla1[[#This Row],[FECHA]],'RECAUDOS LOCALES'!A:D,4,FALSE),0)</f>
        <v>2</v>
      </c>
      <c r="T3470" s="9">
        <f>IFERROR(VLOOKUP(Tabla1[[#This Row],[FECHA]],'RECAUDOS LOCALES'!A:D,3,FALSE),0)</f>
        <v>252975</v>
      </c>
      <c r="U3470" s="11">
        <f>IFERROR(VLOOKUP(Tabla1[[#This Row],[FECHA]],'RECAUDOS EXTERNOS'!A:D,4,FALSE),0)</f>
        <v>1</v>
      </c>
      <c r="V3470" s="9">
        <f>IFERROR(VLOOKUP(Tabla1[[#This Row],[FECHA]],'RECAUDOS EXTERNOS'!A:D,3,FALSE),0)</f>
        <v>102705</v>
      </c>
    </row>
    <row r="3471" spans="1:22" x14ac:dyDescent="0.25">
      <c r="A3471" s="1">
        <v>41030</v>
      </c>
      <c r="B3471" s="3" t="s">
        <v>2</v>
      </c>
      <c r="C3471" s="2">
        <v>41030</v>
      </c>
      <c r="D3471" s="5">
        <f>YEAR(Tabla1[[#This Row],[FECHA]])</f>
        <v>2012</v>
      </c>
      <c r="E3471" s="5">
        <f>IFERROR(VLOOKUP(Tabla1[[#This Row],[FECHA]],'COMPARENDOS TOTALES'!A:D,4,FALSE),0)</f>
        <v>6</v>
      </c>
      <c r="F3471" s="9">
        <f>IFERROR(VLOOKUP(Tabla1[[#This Row],[FECHA]],'COMPARENDOS TOTALES'!A:D,3,FALSE),0)</f>
        <v>3116850</v>
      </c>
      <c r="G3471" s="5">
        <f>IFERROR(VLOOKUP(Tabla1[[#This Row],[FECHA]],EXONERACIONES!A:D,4,FALSE),0)</f>
        <v>0</v>
      </c>
      <c r="H3471" s="9">
        <f>IFERROR(VLOOKUP(Tabla1[[#This Row],[FECHA]],EXONERACIONES!A:D,3,FALSE),0)</f>
        <v>0</v>
      </c>
      <c r="I3471" s="5">
        <f>IFERROR(VLOOKUP(Tabla1[[#This Row],[FECHA]],'SIMIT CON RES'!A:D,4,FALSE),0)</f>
        <v>5</v>
      </c>
      <c r="J3471" s="9">
        <f>IFERROR(VLOOKUP(Tabla1[[#This Row],[FECHA]],'SIMIT CON RES'!A:D,3,FALSE),0)</f>
        <v>2550150</v>
      </c>
      <c r="K3471">
        <f>IFERROR(VLOOKUP(Tabla1[[#This Row],[FECHA]],'SIMIT SIN RES'!A:D,4,FALSE),0)</f>
        <v>0</v>
      </c>
      <c r="L3471" s="9">
        <f>IFERROR(VLOOKUP(Tabla1[[#This Row],[FECHA]],'SIMIT SIN RES'!A:D,3,FALSE),0)</f>
        <v>0</v>
      </c>
      <c r="M3471" s="5">
        <f>IFERROR(VLOOKUP(Tabla1[[#This Row],[FECHA]],'RECAUDOS DE COMPARENDOS'!A:D,4,FALSE),0)</f>
        <v>0</v>
      </c>
      <c r="N3471" s="9">
        <f>IFERROR(VLOOKUP(Tabla1[[#This Row],[FECHA]],'RECAUDOS DE COMPARENDOS'!A:D,3,FALSE),0)</f>
        <v>0</v>
      </c>
      <c r="O3471" s="5">
        <f>IFERROR(VLOOKUP(Tabla1[[#This Row],[FECHA]],'RECAUDOS DE RESOLUCIONES'!A:D,4,FALSE),0)</f>
        <v>0</v>
      </c>
      <c r="P3471" s="9">
        <f>IFERROR(VLOOKUP(Tabla1[[#This Row],[FECHA]],'RECAUDOS DE RESOLUCIONES'!A:D,3,FALSE),0)</f>
        <v>0</v>
      </c>
      <c r="Q347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471" s="9">
        <f>Tabla1[V. COMPARENDOS]-(Tabla1[V. EXONERACIONES]+Tabla1[[#This Row],[V. SIMIT CON RESOLUCION]]+Tabla1[[#This Row],[V. SIMIT SIN RESOLUCION]]+Tabla1[[#This Row],[V. RECAUDOS COMPARENDOS]]+Tabla1[[#This Row],[V. RECAUDOS RESOLUCIONES]])</f>
        <v>566700</v>
      </c>
      <c r="S3471" s="11">
        <f>IFERROR(VLOOKUP(Tabla1[[#This Row],[FECHA]],'RECAUDOS LOCALES'!A:D,4,FALSE),0)</f>
        <v>1</v>
      </c>
      <c r="T3471" s="9">
        <f>IFERROR(VLOOKUP(Tabla1[[#This Row],[FECHA]],'RECAUDOS LOCALES'!A:D,3,FALSE),0)</f>
        <v>283350</v>
      </c>
      <c r="U3471" s="11">
        <f>IFERROR(VLOOKUP(Tabla1[[#This Row],[FECHA]],'RECAUDOS EXTERNOS'!A:D,4,FALSE),0)</f>
        <v>0</v>
      </c>
      <c r="V3471" s="9">
        <f>IFERROR(VLOOKUP(Tabla1[[#This Row],[FECHA]],'RECAUDOS EXTERNOS'!A:D,3,FALSE),0)</f>
        <v>0</v>
      </c>
    </row>
    <row r="3472" spans="1:22" x14ac:dyDescent="0.25">
      <c r="A3472" s="1">
        <v>41031</v>
      </c>
      <c r="B3472" s="3" t="s">
        <v>3</v>
      </c>
      <c r="C3472" s="2">
        <v>41030</v>
      </c>
      <c r="D3472" s="5">
        <f>YEAR(Tabla1[[#This Row],[FECHA]])</f>
        <v>2012</v>
      </c>
      <c r="E3472" s="5">
        <f>IFERROR(VLOOKUP(Tabla1[[#This Row],[FECHA]],'COMPARENDOS TOTALES'!A:D,4,FALSE),0)</f>
        <v>3</v>
      </c>
      <c r="F3472" s="9">
        <f>IFERROR(VLOOKUP(Tabla1[[#This Row],[FECHA]],'COMPARENDOS TOTALES'!A:D,3,FALSE),0)</f>
        <v>1284520</v>
      </c>
      <c r="G3472" s="5">
        <f>IFERROR(VLOOKUP(Tabla1[[#This Row],[FECHA]],EXONERACIONES!A:D,4,FALSE),0)</f>
        <v>0</v>
      </c>
      <c r="H3472" s="9">
        <f>IFERROR(VLOOKUP(Tabla1[[#This Row],[FECHA]],EXONERACIONES!A:D,3,FALSE),0)</f>
        <v>0</v>
      </c>
      <c r="I3472" s="5">
        <f>IFERROR(VLOOKUP(Tabla1[[#This Row],[FECHA]],'SIMIT CON RES'!A:D,4,FALSE),0)</f>
        <v>3</v>
      </c>
      <c r="J3472" s="9">
        <f>IFERROR(VLOOKUP(Tabla1[[#This Row],[FECHA]],'SIMIT CON RES'!A:D,3,FALSE),0)</f>
        <v>1284520</v>
      </c>
      <c r="K3472">
        <f>IFERROR(VLOOKUP(Tabla1[[#This Row],[FECHA]],'SIMIT SIN RES'!A:D,4,FALSE),0)</f>
        <v>0</v>
      </c>
      <c r="L3472" s="9">
        <f>IFERROR(VLOOKUP(Tabla1[[#This Row],[FECHA]],'SIMIT SIN RES'!A:D,3,FALSE),0)</f>
        <v>0</v>
      </c>
      <c r="M3472" s="5">
        <f>IFERROR(VLOOKUP(Tabla1[[#This Row],[FECHA]],'RECAUDOS DE COMPARENDOS'!A:D,4,FALSE),0)</f>
        <v>0</v>
      </c>
      <c r="N3472" s="9">
        <f>IFERROR(VLOOKUP(Tabla1[[#This Row],[FECHA]],'RECAUDOS DE COMPARENDOS'!A:D,3,FALSE),0)</f>
        <v>0</v>
      </c>
      <c r="O3472" s="5">
        <f>IFERROR(VLOOKUP(Tabla1[[#This Row],[FECHA]],'RECAUDOS DE RESOLUCIONES'!A:D,4,FALSE),0)</f>
        <v>0</v>
      </c>
      <c r="P3472" s="9">
        <f>IFERROR(VLOOKUP(Tabla1[[#This Row],[FECHA]],'RECAUDOS DE RESOLUCIONES'!A:D,3,FALSE),0)</f>
        <v>0</v>
      </c>
      <c r="Q347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47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472" s="11">
        <f>IFERROR(VLOOKUP(Tabla1[[#This Row],[FECHA]],'RECAUDOS LOCALES'!A:D,4,FALSE),0)</f>
        <v>1</v>
      </c>
      <c r="T3472" s="9">
        <f>IFERROR(VLOOKUP(Tabla1[[#This Row],[FECHA]],'RECAUDOS LOCALES'!A:D,3,FALSE),0)</f>
        <v>248450</v>
      </c>
      <c r="U3472" s="11">
        <f>IFERROR(VLOOKUP(Tabla1[[#This Row],[FECHA]],'RECAUDOS EXTERNOS'!A:D,4,FALSE),0)</f>
        <v>4</v>
      </c>
      <c r="V3472" s="9">
        <f>IFERROR(VLOOKUP(Tabla1[[#This Row],[FECHA]],'RECAUDOS EXTERNOS'!A:D,3,FALSE),0)</f>
        <v>465219</v>
      </c>
    </row>
    <row r="3473" spans="1:22" x14ac:dyDescent="0.25">
      <c r="A3473" s="1">
        <v>41032</v>
      </c>
      <c r="B3473" s="3" t="s">
        <v>6</v>
      </c>
      <c r="C3473" s="2">
        <v>41030</v>
      </c>
      <c r="D3473" s="5">
        <f>YEAR(Tabla1[[#This Row],[FECHA]])</f>
        <v>2012</v>
      </c>
      <c r="E3473" s="5">
        <f>IFERROR(VLOOKUP(Tabla1[[#This Row],[FECHA]],'COMPARENDOS TOTALES'!A:D,4,FALSE),0)</f>
        <v>1</v>
      </c>
      <c r="F3473" s="9">
        <f>IFERROR(VLOOKUP(Tabla1[[#This Row],[FECHA]],'COMPARENDOS TOTALES'!A:D,3,FALSE),0)</f>
        <v>283350</v>
      </c>
      <c r="G3473" s="5">
        <f>IFERROR(VLOOKUP(Tabla1[[#This Row],[FECHA]],EXONERACIONES!A:D,4,FALSE),0)</f>
        <v>0</v>
      </c>
      <c r="H3473" s="9">
        <f>IFERROR(VLOOKUP(Tabla1[[#This Row],[FECHA]],EXONERACIONES!A:D,3,FALSE),0)</f>
        <v>0</v>
      </c>
      <c r="I3473" s="5">
        <f>IFERROR(VLOOKUP(Tabla1[[#This Row],[FECHA]],'SIMIT CON RES'!A:D,4,FALSE),0)</f>
        <v>1</v>
      </c>
      <c r="J3473" s="9">
        <f>IFERROR(VLOOKUP(Tabla1[[#This Row],[FECHA]],'SIMIT CON RES'!A:D,3,FALSE),0)</f>
        <v>283350</v>
      </c>
      <c r="K3473">
        <f>IFERROR(VLOOKUP(Tabla1[[#This Row],[FECHA]],'SIMIT SIN RES'!A:D,4,FALSE),0)</f>
        <v>0</v>
      </c>
      <c r="L3473" s="9">
        <f>IFERROR(VLOOKUP(Tabla1[[#This Row],[FECHA]],'SIMIT SIN RES'!A:D,3,FALSE),0)</f>
        <v>0</v>
      </c>
      <c r="M3473" s="5">
        <f>IFERROR(VLOOKUP(Tabla1[[#This Row],[FECHA]],'RECAUDOS DE COMPARENDOS'!A:D,4,FALSE),0)</f>
        <v>0</v>
      </c>
      <c r="N3473" s="9">
        <f>IFERROR(VLOOKUP(Tabla1[[#This Row],[FECHA]],'RECAUDOS DE COMPARENDOS'!A:D,3,FALSE),0)</f>
        <v>0</v>
      </c>
      <c r="O3473" s="5">
        <f>IFERROR(VLOOKUP(Tabla1[[#This Row],[FECHA]],'RECAUDOS DE RESOLUCIONES'!A:D,4,FALSE),0)</f>
        <v>0</v>
      </c>
      <c r="P3473" s="9">
        <f>IFERROR(VLOOKUP(Tabla1[[#This Row],[FECHA]],'RECAUDOS DE RESOLUCIONES'!A:D,3,FALSE),0)</f>
        <v>0</v>
      </c>
      <c r="Q347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47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473" s="11">
        <f>IFERROR(VLOOKUP(Tabla1[[#This Row],[FECHA]],'RECAUDOS LOCALES'!A:D,4,FALSE),0)</f>
        <v>2</v>
      </c>
      <c r="T3473" s="9">
        <f>IFERROR(VLOOKUP(Tabla1[[#This Row],[FECHA]],'RECAUDOS LOCALES'!A:D,3,FALSE),0)</f>
        <v>425025</v>
      </c>
      <c r="U3473" s="11">
        <f>IFERROR(VLOOKUP(Tabla1[[#This Row],[FECHA]],'RECAUDOS EXTERNOS'!A:D,4,FALSE),0)</f>
        <v>3</v>
      </c>
      <c r="V3473" s="9">
        <f>IFERROR(VLOOKUP(Tabla1[[#This Row],[FECHA]],'RECAUDOS EXTERNOS'!A:D,3,FALSE),0)</f>
        <v>384650</v>
      </c>
    </row>
    <row r="3474" spans="1:22" x14ac:dyDescent="0.25">
      <c r="A3474" s="1">
        <v>41033</v>
      </c>
      <c r="B3474" s="3" t="s">
        <v>0</v>
      </c>
      <c r="C3474" s="2">
        <v>41030</v>
      </c>
      <c r="D3474" s="5">
        <f>YEAR(Tabla1[[#This Row],[FECHA]])</f>
        <v>2012</v>
      </c>
      <c r="E3474" s="5">
        <f>IFERROR(VLOOKUP(Tabla1[[#This Row],[FECHA]],'COMPARENDOS TOTALES'!A:D,4,FALSE),0)</f>
        <v>3</v>
      </c>
      <c r="F3474" s="9">
        <f>IFERROR(VLOOKUP(Tabla1[[#This Row],[FECHA]],'COMPARENDOS TOTALES'!A:D,3,FALSE),0)</f>
        <v>1851220</v>
      </c>
      <c r="G3474" s="5">
        <f>IFERROR(VLOOKUP(Tabla1[[#This Row],[FECHA]],EXONERACIONES!A:D,4,FALSE),0)</f>
        <v>1</v>
      </c>
      <c r="H3474" s="9">
        <f>IFERROR(VLOOKUP(Tabla1[[#This Row],[FECHA]],EXONERACIONES!A:D,3,FALSE),0)</f>
        <v>850050</v>
      </c>
      <c r="I3474" s="5">
        <f>IFERROR(VLOOKUP(Tabla1[[#This Row],[FECHA]],'SIMIT CON RES'!A:D,4,FALSE),0)</f>
        <v>2</v>
      </c>
      <c r="J3474" s="9">
        <f>IFERROR(VLOOKUP(Tabla1[[#This Row],[FECHA]],'SIMIT CON RES'!A:D,3,FALSE),0)</f>
        <v>1001170</v>
      </c>
      <c r="K3474">
        <f>IFERROR(VLOOKUP(Tabla1[[#This Row],[FECHA]],'SIMIT SIN RES'!A:D,4,FALSE),0)</f>
        <v>0</v>
      </c>
      <c r="L3474" s="9">
        <f>IFERROR(VLOOKUP(Tabla1[[#This Row],[FECHA]],'SIMIT SIN RES'!A:D,3,FALSE),0)</f>
        <v>0</v>
      </c>
      <c r="M3474" s="5">
        <f>IFERROR(VLOOKUP(Tabla1[[#This Row],[FECHA]],'RECAUDOS DE COMPARENDOS'!A:D,4,FALSE),0)</f>
        <v>0</v>
      </c>
      <c r="N3474" s="9">
        <f>IFERROR(VLOOKUP(Tabla1[[#This Row],[FECHA]],'RECAUDOS DE COMPARENDOS'!A:D,3,FALSE),0)</f>
        <v>0</v>
      </c>
      <c r="O3474" s="5">
        <f>IFERROR(VLOOKUP(Tabla1[[#This Row],[FECHA]],'RECAUDOS DE RESOLUCIONES'!A:D,4,FALSE),0)</f>
        <v>0</v>
      </c>
      <c r="P3474" s="9">
        <f>IFERROR(VLOOKUP(Tabla1[[#This Row],[FECHA]],'RECAUDOS DE RESOLUCIONES'!A:D,3,FALSE),0)</f>
        <v>0</v>
      </c>
      <c r="Q347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47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474" s="11">
        <f>IFERROR(VLOOKUP(Tabla1[[#This Row],[FECHA]],'RECAUDOS LOCALES'!A:D,4,FALSE),0)</f>
        <v>0</v>
      </c>
      <c r="T3474" s="9">
        <f>IFERROR(VLOOKUP(Tabla1[[#This Row],[FECHA]],'RECAUDOS LOCALES'!A:D,3,FALSE),0)</f>
        <v>0</v>
      </c>
      <c r="U3474" s="11">
        <f>IFERROR(VLOOKUP(Tabla1[[#This Row],[FECHA]],'RECAUDOS EXTERNOS'!A:D,4,FALSE),0)</f>
        <v>5</v>
      </c>
      <c r="V3474" s="9">
        <f>IFERROR(VLOOKUP(Tabla1[[#This Row],[FECHA]],'RECAUDOS EXTERNOS'!A:D,3,FALSE),0)</f>
        <v>1131132</v>
      </c>
    </row>
    <row r="3475" spans="1:22" x14ac:dyDescent="0.25">
      <c r="A3475" s="1">
        <v>41034</v>
      </c>
      <c r="B3475" s="3" t="s">
        <v>5</v>
      </c>
      <c r="C3475" s="2">
        <v>41030</v>
      </c>
      <c r="D3475" s="5">
        <f>YEAR(Tabla1[[#This Row],[FECHA]])</f>
        <v>2012</v>
      </c>
      <c r="E3475" s="5">
        <f>IFERROR(VLOOKUP(Tabla1[[#This Row],[FECHA]],'COMPARENDOS TOTALES'!A:D,4,FALSE),0)</f>
        <v>11</v>
      </c>
      <c r="F3475" s="9">
        <f>IFERROR(VLOOKUP(Tabla1[[#This Row],[FECHA]],'COMPARENDOS TOTALES'!A:D,3,FALSE),0)</f>
        <v>8217150</v>
      </c>
      <c r="G3475" s="5">
        <f>IFERROR(VLOOKUP(Tabla1[[#This Row],[FECHA]],EXONERACIONES!A:D,4,FALSE),0)</f>
        <v>0</v>
      </c>
      <c r="H3475" s="9">
        <f>IFERROR(VLOOKUP(Tabla1[[#This Row],[FECHA]],EXONERACIONES!A:D,3,FALSE),0)</f>
        <v>0</v>
      </c>
      <c r="I3475" s="5">
        <f>IFERROR(VLOOKUP(Tabla1[[#This Row],[FECHA]],'SIMIT CON RES'!A:D,4,FALSE),0)</f>
        <v>10</v>
      </c>
      <c r="J3475" s="9">
        <f>IFERROR(VLOOKUP(Tabla1[[#This Row],[FECHA]],'SIMIT CON RES'!A:D,3,FALSE),0)</f>
        <v>7367100</v>
      </c>
      <c r="K3475">
        <f>IFERROR(VLOOKUP(Tabla1[[#This Row],[FECHA]],'SIMIT SIN RES'!A:D,4,FALSE),0)</f>
        <v>0</v>
      </c>
      <c r="L3475" s="9">
        <f>IFERROR(VLOOKUP(Tabla1[[#This Row],[FECHA]],'SIMIT SIN RES'!A:D,3,FALSE),0)</f>
        <v>0</v>
      </c>
      <c r="M3475" s="5">
        <f>IFERROR(VLOOKUP(Tabla1[[#This Row],[FECHA]],'RECAUDOS DE COMPARENDOS'!A:D,4,FALSE),0)</f>
        <v>0</v>
      </c>
      <c r="N3475" s="9">
        <f>IFERROR(VLOOKUP(Tabla1[[#This Row],[FECHA]],'RECAUDOS DE COMPARENDOS'!A:D,3,FALSE),0)</f>
        <v>0</v>
      </c>
      <c r="O3475" s="5">
        <f>IFERROR(VLOOKUP(Tabla1[[#This Row],[FECHA]],'RECAUDOS DE RESOLUCIONES'!A:D,4,FALSE),0)</f>
        <v>0</v>
      </c>
      <c r="P3475" s="9">
        <f>IFERROR(VLOOKUP(Tabla1[[#This Row],[FECHA]],'RECAUDOS DE RESOLUCIONES'!A:D,3,FALSE),0)</f>
        <v>0</v>
      </c>
      <c r="Q347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475" s="9">
        <f>Tabla1[V. COMPARENDOS]-(Tabla1[V. EXONERACIONES]+Tabla1[[#This Row],[V. SIMIT CON RESOLUCION]]+Tabla1[[#This Row],[V. SIMIT SIN RESOLUCION]]+Tabla1[[#This Row],[V. RECAUDOS COMPARENDOS]]+Tabla1[[#This Row],[V. RECAUDOS RESOLUCIONES]])</f>
        <v>850050</v>
      </c>
      <c r="S3475" s="11">
        <f>IFERROR(VLOOKUP(Tabla1[[#This Row],[FECHA]],'RECAUDOS LOCALES'!A:D,4,FALSE),0)</f>
        <v>0</v>
      </c>
      <c r="T3475" s="9">
        <f>IFERROR(VLOOKUP(Tabla1[[#This Row],[FECHA]],'RECAUDOS LOCALES'!A:D,3,FALSE),0)</f>
        <v>0</v>
      </c>
      <c r="U3475" s="11">
        <f>IFERROR(VLOOKUP(Tabla1[[#This Row],[FECHA]],'RECAUDOS EXTERNOS'!A:D,4,FALSE),0)</f>
        <v>0</v>
      </c>
      <c r="V3475" s="9">
        <f>IFERROR(VLOOKUP(Tabla1[[#This Row],[FECHA]],'RECAUDOS EXTERNOS'!A:D,3,FALSE),0)</f>
        <v>0</v>
      </c>
    </row>
    <row r="3476" spans="1:22" x14ac:dyDescent="0.25">
      <c r="A3476" s="1">
        <v>41035</v>
      </c>
      <c r="B3476" s="3" t="s">
        <v>4</v>
      </c>
      <c r="C3476" s="2">
        <v>41030</v>
      </c>
      <c r="D3476" s="5">
        <f>YEAR(Tabla1[[#This Row],[FECHA]])</f>
        <v>2012</v>
      </c>
      <c r="E3476" s="5">
        <f>IFERROR(VLOOKUP(Tabla1[[#This Row],[FECHA]],'COMPARENDOS TOTALES'!A:D,4,FALSE),0)</f>
        <v>4</v>
      </c>
      <c r="F3476" s="9">
        <f>IFERROR(VLOOKUP(Tabla1[[#This Row],[FECHA]],'COMPARENDOS TOTALES'!A:D,3,FALSE),0)</f>
        <v>1992895</v>
      </c>
      <c r="G3476" s="5">
        <f>IFERROR(VLOOKUP(Tabla1[[#This Row],[FECHA]],EXONERACIONES!A:D,4,FALSE),0)</f>
        <v>0</v>
      </c>
      <c r="H3476" s="9">
        <f>IFERROR(VLOOKUP(Tabla1[[#This Row],[FECHA]],EXONERACIONES!A:D,3,FALSE),0)</f>
        <v>0</v>
      </c>
      <c r="I3476" s="5">
        <f>IFERROR(VLOOKUP(Tabla1[[#This Row],[FECHA]],'SIMIT CON RES'!A:D,4,FALSE),0)</f>
        <v>3</v>
      </c>
      <c r="J3476" s="9">
        <f>IFERROR(VLOOKUP(Tabla1[[#This Row],[FECHA]],'SIMIT CON RES'!A:D,3,FALSE),0)</f>
        <v>1851220</v>
      </c>
      <c r="K3476">
        <f>IFERROR(VLOOKUP(Tabla1[[#This Row],[FECHA]],'SIMIT SIN RES'!A:D,4,FALSE),0)</f>
        <v>0</v>
      </c>
      <c r="L3476" s="9">
        <f>IFERROR(VLOOKUP(Tabla1[[#This Row],[FECHA]],'SIMIT SIN RES'!A:D,3,FALSE),0)</f>
        <v>0</v>
      </c>
      <c r="M3476" s="5">
        <f>IFERROR(VLOOKUP(Tabla1[[#This Row],[FECHA]],'RECAUDOS DE COMPARENDOS'!A:D,4,FALSE),0)</f>
        <v>1</v>
      </c>
      <c r="N3476" s="9">
        <f>IFERROR(VLOOKUP(Tabla1[[#This Row],[FECHA]],'RECAUDOS DE COMPARENDOS'!A:D,3,FALSE),0)</f>
        <v>141675</v>
      </c>
      <c r="O3476" s="5">
        <f>IFERROR(VLOOKUP(Tabla1[[#This Row],[FECHA]],'RECAUDOS DE RESOLUCIONES'!A:D,4,FALSE),0)</f>
        <v>0</v>
      </c>
      <c r="P3476" s="9">
        <f>IFERROR(VLOOKUP(Tabla1[[#This Row],[FECHA]],'RECAUDOS DE RESOLUCIONES'!A:D,3,FALSE),0)</f>
        <v>0</v>
      </c>
      <c r="Q347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47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476" s="11">
        <f>IFERROR(VLOOKUP(Tabla1[[#This Row],[FECHA]],'RECAUDOS LOCALES'!A:D,4,FALSE),0)</f>
        <v>0</v>
      </c>
      <c r="T3476" s="9">
        <f>IFERROR(VLOOKUP(Tabla1[[#This Row],[FECHA]],'RECAUDOS LOCALES'!A:D,3,FALSE),0)</f>
        <v>0</v>
      </c>
      <c r="U3476" s="11">
        <f>IFERROR(VLOOKUP(Tabla1[[#This Row],[FECHA]],'RECAUDOS EXTERNOS'!A:D,4,FALSE),0)</f>
        <v>0</v>
      </c>
      <c r="V3476" s="9">
        <f>IFERROR(VLOOKUP(Tabla1[[#This Row],[FECHA]],'RECAUDOS EXTERNOS'!A:D,3,FALSE),0)</f>
        <v>0</v>
      </c>
    </row>
    <row r="3477" spans="1:22" x14ac:dyDescent="0.25">
      <c r="A3477" s="1">
        <v>41036</v>
      </c>
      <c r="B3477" s="3" t="s">
        <v>1</v>
      </c>
      <c r="C3477" s="2">
        <v>41030</v>
      </c>
      <c r="D3477" s="5">
        <f>YEAR(Tabla1[[#This Row],[FECHA]])</f>
        <v>2012</v>
      </c>
      <c r="E3477" s="5">
        <f>IFERROR(VLOOKUP(Tabla1[[#This Row],[FECHA]],'COMPARENDOS TOTALES'!A:D,4,FALSE),0)</f>
        <v>2</v>
      </c>
      <c r="F3477" s="9">
        <f>IFERROR(VLOOKUP(Tabla1[[#This Row],[FECHA]],'COMPARENDOS TOTALES'!A:D,3,FALSE),0)</f>
        <v>1700100</v>
      </c>
      <c r="G3477" s="5">
        <f>IFERROR(VLOOKUP(Tabla1[[#This Row],[FECHA]],EXONERACIONES!A:D,4,FALSE),0)</f>
        <v>0</v>
      </c>
      <c r="H3477" s="9">
        <f>IFERROR(VLOOKUP(Tabla1[[#This Row],[FECHA]],EXONERACIONES!A:D,3,FALSE),0)</f>
        <v>0</v>
      </c>
      <c r="I3477" s="5">
        <f>IFERROR(VLOOKUP(Tabla1[[#This Row],[FECHA]],'SIMIT CON RES'!A:D,4,FALSE),0)</f>
        <v>2</v>
      </c>
      <c r="J3477" s="9">
        <f>IFERROR(VLOOKUP(Tabla1[[#This Row],[FECHA]],'SIMIT CON RES'!A:D,3,FALSE),0)</f>
        <v>1700100</v>
      </c>
      <c r="K3477">
        <f>IFERROR(VLOOKUP(Tabla1[[#This Row],[FECHA]],'SIMIT SIN RES'!A:D,4,FALSE),0)</f>
        <v>0</v>
      </c>
      <c r="L3477" s="9">
        <f>IFERROR(VLOOKUP(Tabla1[[#This Row],[FECHA]],'SIMIT SIN RES'!A:D,3,FALSE),0)</f>
        <v>0</v>
      </c>
      <c r="M3477" s="5">
        <f>IFERROR(VLOOKUP(Tabla1[[#This Row],[FECHA]],'RECAUDOS DE COMPARENDOS'!A:D,4,FALSE),0)</f>
        <v>0</v>
      </c>
      <c r="N3477" s="9">
        <f>IFERROR(VLOOKUP(Tabla1[[#This Row],[FECHA]],'RECAUDOS DE COMPARENDOS'!A:D,3,FALSE),0)</f>
        <v>0</v>
      </c>
      <c r="O3477" s="5">
        <f>IFERROR(VLOOKUP(Tabla1[[#This Row],[FECHA]],'RECAUDOS DE RESOLUCIONES'!A:D,4,FALSE),0)</f>
        <v>0</v>
      </c>
      <c r="P3477" s="9">
        <f>IFERROR(VLOOKUP(Tabla1[[#This Row],[FECHA]],'RECAUDOS DE RESOLUCIONES'!A:D,3,FALSE),0)</f>
        <v>0</v>
      </c>
      <c r="Q347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47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477" s="11">
        <f>IFERROR(VLOOKUP(Tabla1[[#This Row],[FECHA]],'RECAUDOS LOCALES'!A:D,4,FALSE),0)</f>
        <v>1</v>
      </c>
      <c r="T3477" s="9">
        <f>IFERROR(VLOOKUP(Tabla1[[#This Row],[FECHA]],'RECAUDOS LOCALES'!A:D,3,FALSE),0)</f>
        <v>75560</v>
      </c>
      <c r="U3477" s="11">
        <f>IFERROR(VLOOKUP(Tabla1[[#This Row],[FECHA]],'RECAUDOS EXTERNOS'!A:D,4,FALSE),0)</f>
        <v>8</v>
      </c>
      <c r="V3477" s="9">
        <f>IFERROR(VLOOKUP(Tabla1[[#This Row],[FECHA]],'RECAUDOS EXTERNOS'!A:D,3,FALSE),0)</f>
        <v>1352538</v>
      </c>
    </row>
    <row r="3478" spans="1:22" x14ac:dyDescent="0.25">
      <c r="A3478" s="1">
        <v>41037</v>
      </c>
      <c r="B3478" s="3" t="s">
        <v>2</v>
      </c>
      <c r="C3478" s="2">
        <v>41030</v>
      </c>
      <c r="D3478" s="5">
        <f>YEAR(Tabla1[[#This Row],[FECHA]])</f>
        <v>2012</v>
      </c>
      <c r="E3478" s="5">
        <f>IFERROR(VLOOKUP(Tabla1[[#This Row],[FECHA]],'COMPARENDOS TOTALES'!A:D,4,FALSE),0)</f>
        <v>8</v>
      </c>
      <c r="F3478" s="9">
        <f>IFERROR(VLOOKUP(Tabla1[[#This Row],[FECHA]],'COMPARENDOS TOTALES'!A:D,3,FALSE),0)</f>
        <v>2002340</v>
      </c>
      <c r="G3478" s="5">
        <f>IFERROR(VLOOKUP(Tabla1[[#This Row],[FECHA]],EXONERACIONES!A:D,4,FALSE),0)</f>
        <v>1</v>
      </c>
      <c r="H3478" s="9">
        <f>IFERROR(VLOOKUP(Tabla1[[#This Row],[FECHA]],EXONERACIONES!A:D,3,FALSE),0)</f>
        <v>283350</v>
      </c>
      <c r="I3478" s="5">
        <f>IFERROR(VLOOKUP(Tabla1[[#This Row],[FECHA]],'SIMIT CON RES'!A:D,4,FALSE),0)</f>
        <v>4</v>
      </c>
      <c r="J3478" s="9">
        <f>IFERROR(VLOOKUP(Tabla1[[#This Row],[FECHA]],'SIMIT CON RES'!A:D,3,FALSE),0)</f>
        <v>868940</v>
      </c>
      <c r="K3478">
        <f>IFERROR(VLOOKUP(Tabla1[[#This Row],[FECHA]],'SIMIT SIN RES'!A:D,4,FALSE),0)</f>
        <v>0</v>
      </c>
      <c r="L3478" s="9">
        <f>IFERROR(VLOOKUP(Tabla1[[#This Row],[FECHA]],'SIMIT SIN RES'!A:D,3,FALSE),0)</f>
        <v>0</v>
      </c>
      <c r="M3478" s="5">
        <f>IFERROR(VLOOKUP(Tabla1[[#This Row],[FECHA]],'RECAUDOS DE COMPARENDOS'!A:D,4,FALSE),0)</f>
        <v>0</v>
      </c>
      <c r="N3478" s="9">
        <f>IFERROR(VLOOKUP(Tabla1[[#This Row],[FECHA]],'RECAUDOS DE COMPARENDOS'!A:D,3,FALSE),0)</f>
        <v>0</v>
      </c>
      <c r="O3478" s="5">
        <f>IFERROR(VLOOKUP(Tabla1[[#This Row],[FECHA]],'RECAUDOS DE RESOLUCIONES'!A:D,4,FALSE),0)</f>
        <v>0</v>
      </c>
      <c r="P3478" s="9">
        <f>IFERROR(VLOOKUP(Tabla1[[#This Row],[FECHA]],'RECAUDOS DE RESOLUCIONES'!A:D,3,FALSE),0)</f>
        <v>0</v>
      </c>
      <c r="Q347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3478" s="9">
        <f>Tabla1[V. COMPARENDOS]-(Tabla1[V. EXONERACIONES]+Tabla1[[#This Row],[V. SIMIT CON RESOLUCION]]+Tabla1[[#This Row],[V. SIMIT SIN RESOLUCION]]+Tabla1[[#This Row],[V. RECAUDOS COMPARENDOS]]+Tabla1[[#This Row],[V. RECAUDOS RESOLUCIONES]])</f>
        <v>850050</v>
      </c>
      <c r="S3478" s="11">
        <f>IFERROR(VLOOKUP(Tabla1[[#This Row],[FECHA]],'RECAUDOS LOCALES'!A:D,4,FALSE),0)</f>
        <v>0</v>
      </c>
      <c r="T3478" s="9">
        <f>IFERROR(VLOOKUP(Tabla1[[#This Row],[FECHA]],'RECAUDOS LOCALES'!A:D,3,FALSE),0)</f>
        <v>0</v>
      </c>
      <c r="U3478" s="11">
        <f>IFERROR(VLOOKUP(Tabla1[[#This Row],[FECHA]],'RECAUDOS EXTERNOS'!A:D,4,FALSE),0)</f>
        <v>2</v>
      </c>
      <c r="V3478" s="9">
        <f>IFERROR(VLOOKUP(Tabla1[[#This Row],[FECHA]],'RECAUDOS EXTERNOS'!A:D,3,FALSE),0)</f>
        <v>530140</v>
      </c>
    </row>
    <row r="3479" spans="1:22" x14ac:dyDescent="0.25">
      <c r="A3479" s="1">
        <v>41038</v>
      </c>
      <c r="B3479" s="3" t="s">
        <v>3</v>
      </c>
      <c r="C3479" s="2">
        <v>41030</v>
      </c>
      <c r="D3479" s="5">
        <f>YEAR(Tabla1[[#This Row],[FECHA]])</f>
        <v>2012</v>
      </c>
      <c r="E3479" s="5">
        <f>IFERROR(VLOOKUP(Tabla1[[#This Row],[FECHA]],'COMPARENDOS TOTALES'!A:D,4,FALSE),0)</f>
        <v>7</v>
      </c>
      <c r="F3479" s="9">
        <f>IFERROR(VLOOKUP(Tabla1[[#This Row],[FECHA]],'COMPARENDOS TOTALES'!A:D,3,FALSE),0)</f>
        <v>2569040</v>
      </c>
      <c r="G3479" s="5">
        <f>IFERROR(VLOOKUP(Tabla1[[#This Row],[FECHA]],EXONERACIONES!A:D,4,FALSE),0)</f>
        <v>0</v>
      </c>
      <c r="H3479" s="9">
        <f>IFERROR(VLOOKUP(Tabla1[[#This Row],[FECHA]],EXONERACIONES!A:D,3,FALSE),0)</f>
        <v>0</v>
      </c>
      <c r="I3479" s="5">
        <f>IFERROR(VLOOKUP(Tabla1[[#This Row],[FECHA]],'SIMIT CON RES'!A:D,4,FALSE),0)</f>
        <v>6</v>
      </c>
      <c r="J3479" s="9">
        <f>IFERROR(VLOOKUP(Tabla1[[#This Row],[FECHA]],'SIMIT CON RES'!A:D,3,FALSE),0)</f>
        <v>2002340</v>
      </c>
      <c r="K3479">
        <f>IFERROR(VLOOKUP(Tabla1[[#This Row],[FECHA]],'SIMIT SIN RES'!A:D,4,FALSE),0)</f>
        <v>0</v>
      </c>
      <c r="L3479" s="9">
        <f>IFERROR(VLOOKUP(Tabla1[[#This Row],[FECHA]],'SIMIT SIN RES'!A:D,3,FALSE),0)</f>
        <v>0</v>
      </c>
      <c r="M3479" s="5">
        <f>IFERROR(VLOOKUP(Tabla1[[#This Row],[FECHA]],'RECAUDOS DE COMPARENDOS'!A:D,4,FALSE),0)</f>
        <v>0</v>
      </c>
      <c r="N3479" s="9">
        <f>IFERROR(VLOOKUP(Tabla1[[#This Row],[FECHA]],'RECAUDOS DE COMPARENDOS'!A:D,3,FALSE),0)</f>
        <v>0</v>
      </c>
      <c r="O3479" s="5">
        <f>IFERROR(VLOOKUP(Tabla1[[#This Row],[FECHA]],'RECAUDOS DE RESOLUCIONES'!A:D,4,FALSE),0)</f>
        <v>0</v>
      </c>
      <c r="P3479" s="9">
        <f>IFERROR(VLOOKUP(Tabla1[[#This Row],[FECHA]],'RECAUDOS DE RESOLUCIONES'!A:D,3,FALSE),0)</f>
        <v>0</v>
      </c>
      <c r="Q347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479" s="9">
        <f>Tabla1[V. COMPARENDOS]-(Tabla1[V. EXONERACIONES]+Tabla1[[#This Row],[V. SIMIT CON RESOLUCION]]+Tabla1[[#This Row],[V. SIMIT SIN RESOLUCION]]+Tabla1[[#This Row],[V. RECAUDOS COMPARENDOS]]+Tabla1[[#This Row],[V. RECAUDOS RESOLUCIONES]])</f>
        <v>566700</v>
      </c>
      <c r="S3479" s="11">
        <f>IFERROR(VLOOKUP(Tabla1[[#This Row],[FECHA]],'RECAUDOS LOCALES'!A:D,4,FALSE),0)</f>
        <v>2</v>
      </c>
      <c r="T3479" s="9">
        <f>IFERROR(VLOOKUP(Tabla1[[#This Row],[FECHA]],'RECAUDOS LOCALES'!A:D,3,FALSE),0)</f>
        <v>257050</v>
      </c>
      <c r="U3479" s="11">
        <f>IFERROR(VLOOKUP(Tabla1[[#This Row],[FECHA]],'RECAUDOS EXTERNOS'!A:D,4,FALSE),0)</f>
        <v>0</v>
      </c>
      <c r="V3479" s="9">
        <f>IFERROR(VLOOKUP(Tabla1[[#This Row],[FECHA]],'RECAUDOS EXTERNOS'!A:D,3,FALSE),0)</f>
        <v>0</v>
      </c>
    </row>
    <row r="3480" spans="1:22" x14ac:dyDescent="0.25">
      <c r="A3480" s="1">
        <v>41039</v>
      </c>
      <c r="B3480" s="3" t="s">
        <v>6</v>
      </c>
      <c r="C3480" s="2">
        <v>41030</v>
      </c>
      <c r="D3480" s="5">
        <f>YEAR(Tabla1[[#This Row],[FECHA]])</f>
        <v>2012</v>
      </c>
      <c r="E3480" s="5">
        <f>IFERROR(VLOOKUP(Tabla1[[#This Row],[FECHA]],'COMPARENDOS TOTALES'!A:D,4,FALSE),0)</f>
        <v>3</v>
      </c>
      <c r="F3480" s="9">
        <f>IFERROR(VLOOKUP(Tabla1[[#This Row],[FECHA]],'COMPARENDOS TOTALES'!A:D,3,FALSE),0)</f>
        <v>1133400</v>
      </c>
      <c r="G3480" s="5">
        <f>IFERROR(VLOOKUP(Tabla1[[#This Row],[FECHA]],EXONERACIONES!A:D,4,FALSE),0)</f>
        <v>0</v>
      </c>
      <c r="H3480" s="9">
        <f>IFERROR(VLOOKUP(Tabla1[[#This Row],[FECHA]],EXONERACIONES!A:D,3,FALSE),0)</f>
        <v>0</v>
      </c>
      <c r="I3480" s="5">
        <f>IFERROR(VLOOKUP(Tabla1[[#This Row],[FECHA]],'SIMIT CON RES'!A:D,4,FALSE),0)</f>
        <v>1</v>
      </c>
      <c r="J3480" s="9">
        <f>IFERROR(VLOOKUP(Tabla1[[#This Row],[FECHA]],'SIMIT CON RES'!A:D,3,FALSE),0)</f>
        <v>283350</v>
      </c>
      <c r="K3480">
        <f>IFERROR(VLOOKUP(Tabla1[[#This Row],[FECHA]],'SIMIT SIN RES'!A:D,4,FALSE),0)</f>
        <v>0</v>
      </c>
      <c r="L3480" s="9">
        <f>IFERROR(VLOOKUP(Tabla1[[#This Row],[FECHA]],'SIMIT SIN RES'!A:D,3,FALSE),0)</f>
        <v>0</v>
      </c>
      <c r="M3480" s="5">
        <f>IFERROR(VLOOKUP(Tabla1[[#This Row],[FECHA]],'RECAUDOS DE COMPARENDOS'!A:D,4,FALSE),0)</f>
        <v>0</v>
      </c>
      <c r="N3480" s="9">
        <f>IFERROR(VLOOKUP(Tabla1[[#This Row],[FECHA]],'RECAUDOS DE COMPARENDOS'!A:D,3,FALSE),0)</f>
        <v>0</v>
      </c>
      <c r="O3480" s="5">
        <f>IFERROR(VLOOKUP(Tabla1[[#This Row],[FECHA]],'RECAUDOS DE RESOLUCIONES'!A:D,4,FALSE),0)</f>
        <v>0</v>
      </c>
      <c r="P3480" s="9">
        <f>IFERROR(VLOOKUP(Tabla1[[#This Row],[FECHA]],'RECAUDOS DE RESOLUCIONES'!A:D,3,FALSE),0)</f>
        <v>0</v>
      </c>
      <c r="Q348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3480" s="9">
        <f>Tabla1[V. COMPARENDOS]-(Tabla1[V. EXONERACIONES]+Tabla1[[#This Row],[V. SIMIT CON RESOLUCION]]+Tabla1[[#This Row],[V. SIMIT SIN RESOLUCION]]+Tabla1[[#This Row],[V. RECAUDOS COMPARENDOS]]+Tabla1[[#This Row],[V. RECAUDOS RESOLUCIONES]])</f>
        <v>850050</v>
      </c>
      <c r="S3480" s="11">
        <f>IFERROR(VLOOKUP(Tabla1[[#This Row],[FECHA]],'RECAUDOS LOCALES'!A:D,4,FALSE),0)</f>
        <v>0</v>
      </c>
      <c r="T3480" s="9">
        <f>IFERROR(VLOOKUP(Tabla1[[#This Row],[FECHA]],'RECAUDOS LOCALES'!A:D,3,FALSE),0)</f>
        <v>0</v>
      </c>
      <c r="U3480" s="11">
        <f>IFERROR(VLOOKUP(Tabla1[[#This Row],[FECHA]],'RECAUDOS EXTERNOS'!A:D,4,FALSE),0)</f>
        <v>2</v>
      </c>
      <c r="V3480" s="9">
        <f>IFERROR(VLOOKUP(Tabla1[[#This Row],[FECHA]],'RECAUDOS EXTERNOS'!A:D,3,FALSE),0)</f>
        <v>253869</v>
      </c>
    </row>
    <row r="3481" spans="1:22" x14ac:dyDescent="0.25">
      <c r="A3481" s="1">
        <v>41040</v>
      </c>
      <c r="B3481" s="3" t="s">
        <v>0</v>
      </c>
      <c r="C3481" s="2">
        <v>41030</v>
      </c>
      <c r="D3481" s="5">
        <f>YEAR(Tabla1[[#This Row],[FECHA]])</f>
        <v>2012</v>
      </c>
      <c r="E3481" s="5">
        <f>IFERROR(VLOOKUP(Tabla1[[#This Row],[FECHA]],'COMPARENDOS TOTALES'!A:D,4,FALSE),0)</f>
        <v>13</v>
      </c>
      <c r="F3481" s="9">
        <f>IFERROR(VLOOKUP(Tabla1[[#This Row],[FECHA]],'COMPARENDOS TOTALES'!A:D,3,FALSE),0)</f>
        <v>5695335</v>
      </c>
      <c r="G3481" s="5">
        <f>IFERROR(VLOOKUP(Tabla1[[#This Row],[FECHA]],EXONERACIONES!A:D,4,FALSE),0)</f>
        <v>1</v>
      </c>
      <c r="H3481" s="9">
        <f>IFERROR(VLOOKUP(Tabla1[[#This Row],[FECHA]],EXONERACIONES!A:D,3,FALSE),0)</f>
        <v>566700</v>
      </c>
      <c r="I3481" s="5">
        <f>IFERROR(VLOOKUP(Tabla1[[#This Row],[FECHA]],'SIMIT CON RES'!A:D,4,FALSE),0)</f>
        <v>10</v>
      </c>
      <c r="J3481" s="9">
        <f>IFERROR(VLOOKUP(Tabla1[[#This Row],[FECHA]],'SIMIT CON RES'!A:D,3,FALSE),0)</f>
        <v>4703610</v>
      </c>
      <c r="K3481">
        <f>IFERROR(VLOOKUP(Tabla1[[#This Row],[FECHA]],'SIMIT SIN RES'!A:D,4,FALSE),0)</f>
        <v>0</v>
      </c>
      <c r="L3481" s="9">
        <f>IFERROR(VLOOKUP(Tabla1[[#This Row],[FECHA]],'SIMIT SIN RES'!A:D,3,FALSE),0)</f>
        <v>0</v>
      </c>
      <c r="M3481" s="5">
        <f>IFERROR(VLOOKUP(Tabla1[[#This Row],[FECHA]],'RECAUDOS DE COMPARENDOS'!A:D,4,FALSE),0)</f>
        <v>1</v>
      </c>
      <c r="N3481" s="9">
        <f>IFERROR(VLOOKUP(Tabla1[[#This Row],[FECHA]],'RECAUDOS DE COMPARENDOS'!A:D,3,FALSE),0)</f>
        <v>141675</v>
      </c>
      <c r="O3481" s="5">
        <f>IFERROR(VLOOKUP(Tabla1[[#This Row],[FECHA]],'RECAUDOS DE RESOLUCIONES'!A:D,4,FALSE),0)</f>
        <v>0</v>
      </c>
      <c r="P3481" s="9">
        <f>IFERROR(VLOOKUP(Tabla1[[#This Row],[FECHA]],'RECAUDOS DE RESOLUCIONES'!A:D,3,FALSE),0)</f>
        <v>0</v>
      </c>
      <c r="Q348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481" s="9">
        <f>Tabla1[V. COMPARENDOS]-(Tabla1[V. EXONERACIONES]+Tabla1[[#This Row],[V. SIMIT CON RESOLUCION]]+Tabla1[[#This Row],[V. SIMIT SIN RESOLUCION]]+Tabla1[[#This Row],[V. RECAUDOS COMPARENDOS]]+Tabla1[[#This Row],[V. RECAUDOS RESOLUCIONES]])</f>
        <v>283350</v>
      </c>
      <c r="S3481" s="11">
        <f>IFERROR(VLOOKUP(Tabla1[[#This Row],[FECHA]],'RECAUDOS LOCALES'!A:D,4,FALSE),0)</f>
        <v>2</v>
      </c>
      <c r="T3481" s="9">
        <f>IFERROR(VLOOKUP(Tabla1[[#This Row],[FECHA]],'RECAUDOS LOCALES'!A:D,3,FALSE),0)</f>
        <v>257050</v>
      </c>
      <c r="U3481" s="11">
        <f>IFERROR(VLOOKUP(Tabla1[[#This Row],[FECHA]],'RECAUDOS EXTERNOS'!A:D,4,FALSE),0)</f>
        <v>1</v>
      </c>
      <c r="V3481" s="9">
        <f>IFERROR(VLOOKUP(Tabla1[[#This Row],[FECHA]],'RECAUDOS EXTERNOS'!A:D,3,FALSE),0)</f>
        <v>216060</v>
      </c>
    </row>
    <row r="3482" spans="1:22" x14ac:dyDescent="0.25">
      <c r="A3482" s="1">
        <v>41041</v>
      </c>
      <c r="B3482" s="3" t="s">
        <v>5</v>
      </c>
      <c r="C3482" s="2">
        <v>41030</v>
      </c>
      <c r="D3482" s="5">
        <f>YEAR(Tabla1[[#This Row],[FECHA]])</f>
        <v>2012</v>
      </c>
      <c r="E3482" s="5">
        <f>IFERROR(VLOOKUP(Tabla1[[#This Row],[FECHA]],'COMPARENDOS TOTALES'!A:D,4,FALSE),0)</f>
        <v>6</v>
      </c>
      <c r="F3482" s="9">
        <f>IFERROR(VLOOKUP(Tabla1[[#This Row],[FECHA]],'COMPARENDOS TOTALES'!A:D,3,FALSE),0)</f>
        <v>2701270</v>
      </c>
      <c r="G3482" s="5">
        <f>IFERROR(VLOOKUP(Tabla1[[#This Row],[FECHA]],EXONERACIONES!A:D,4,FALSE),0)</f>
        <v>0</v>
      </c>
      <c r="H3482" s="9">
        <f>IFERROR(VLOOKUP(Tabla1[[#This Row],[FECHA]],EXONERACIONES!A:D,3,FALSE),0)</f>
        <v>0</v>
      </c>
      <c r="I3482" s="5">
        <f>IFERROR(VLOOKUP(Tabla1[[#This Row],[FECHA]],'SIMIT CON RES'!A:D,4,FALSE),0)</f>
        <v>4</v>
      </c>
      <c r="J3482" s="9">
        <f>IFERROR(VLOOKUP(Tabla1[[#This Row],[FECHA]],'SIMIT CON RES'!A:D,3,FALSE),0)</f>
        <v>2266800</v>
      </c>
      <c r="K3482">
        <f>IFERROR(VLOOKUP(Tabla1[[#This Row],[FECHA]],'SIMIT SIN RES'!A:D,4,FALSE),0)</f>
        <v>0</v>
      </c>
      <c r="L3482" s="9">
        <f>IFERROR(VLOOKUP(Tabla1[[#This Row],[FECHA]],'SIMIT SIN RES'!A:D,3,FALSE),0)</f>
        <v>0</v>
      </c>
      <c r="M3482" s="5">
        <f>IFERROR(VLOOKUP(Tabla1[[#This Row],[FECHA]],'RECAUDOS DE COMPARENDOS'!A:D,4,FALSE),0)</f>
        <v>0</v>
      </c>
      <c r="N3482" s="9">
        <f>IFERROR(VLOOKUP(Tabla1[[#This Row],[FECHA]],'RECAUDOS DE COMPARENDOS'!A:D,3,FALSE),0)</f>
        <v>0</v>
      </c>
      <c r="O3482" s="5">
        <f>IFERROR(VLOOKUP(Tabla1[[#This Row],[FECHA]],'RECAUDOS DE RESOLUCIONES'!A:D,4,FALSE),0)</f>
        <v>1</v>
      </c>
      <c r="P3482" s="9">
        <f>IFERROR(VLOOKUP(Tabla1[[#This Row],[FECHA]],'RECAUDOS DE RESOLUCIONES'!A:D,3,FALSE),0)</f>
        <v>151120</v>
      </c>
      <c r="Q348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482" s="9">
        <f>Tabla1[V. COMPARENDOS]-(Tabla1[V. EXONERACIONES]+Tabla1[[#This Row],[V. SIMIT CON RESOLUCION]]+Tabla1[[#This Row],[V. SIMIT SIN RESOLUCION]]+Tabla1[[#This Row],[V. RECAUDOS COMPARENDOS]]+Tabla1[[#This Row],[V. RECAUDOS RESOLUCIONES]])</f>
        <v>283350</v>
      </c>
      <c r="S3482" s="11">
        <f>IFERROR(VLOOKUP(Tabla1[[#This Row],[FECHA]],'RECAUDOS LOCALES'!A:D,4,FALSE),0)</f>
        <v>0</v>
      </c>
      <c r="T3482" s="9">
        <f>IFERROR(VLOOKUP(Tabla1[[#This Row],[FECHA]],'RECAUDOS LOCALES'!A:D,3,FALSE),0)</f>
        <v>0</v>
      </c>
      <c r="U3482" s="11">
        <f>IFERROR(VLOOKUP(Tabla1[[#This Row],[FECHA]],'RECAUDOS EXTERNOS'!A:D,4,FALSE),0)</f>
        <v>0</v>
      </c>
      <c r="V3482" s="9">
        <f>IFERROR(VLOOKUP(Tabla1[[#This Row],[FECHA]],'RECAUDOS EXTERNOS'!A:D,3,FALSE),0)</f>
        <v>0</v>
      </c>
    </row>
    <row r="3483" spans="1:22" x14ac:dyDescent="0.25">
      <c r="A3483" s="1">
        <v>41042</v>
      </c>
      <c r="B3483" s="3" t="s">
        <v>4</v>
      </c>
      <c r="C3483" s="2">
        <v>41030</v>
      </c>
      <c r="D3483" s="5">
        <f>YEAR(Tabla1[[#This Row],[FECHA]])</f>
        <v>2012</v>
      </c>
      <c r="E3483" s="5">
        <f>IFERROR(VLOOKUP(Tabla1[[#This Row],[FECHA]],'COMPARENDOS TOTALES'!A:D,4,FALSE),0)</f>
        <v>17</v>
      </c>
      <c r="F3483" s="9">
        <f>IFERROR(VLOOKUP(Tabla1[[#This Row],[FECHA]],'COMPARENDOS TOTALES'!A:D,3,FALSE),0)</f>
        <v>11636240</v>
      </c>
      <c r="G3483" s="5">
        <f>IFERROR(VLOOKUP(Tabla1[[#This Row],[FECHA]],EXONERACIONES!A:D,4,FALSE),0)</f>
        <v>0</v>
      </c>
      <c r="H3483" s="9">
        <f>IFERROR(VLOOKUP(Tabla1[[#This Row],[FECHA]],EXONERACIONES!A:D,3,FALSE),0)</f>
        <v>0</v>
      </c>
      <c r="I3483" s="5">
        <f>IFERROR(VLOOKUP(Tabla1[[#This Row],[FECHA]],'SIMIT CON RES'!A:D,4,FALSE),0)</f>
        <v>16</v>
      </c>
      <c r="J3483" s="9">
        <f>IFERROR(VLOOKUP(Tabla1[[#This Row],[FECHA]],'SIMIT CON RES'!A:D,3,FALSE),0)</f>
        <v>11069540</v>
      </c>
      <c r="K3483">
        <f>IFERROR(VLOOKUP(Tabla1[[#This Row],[FECHA]],'SIMIT SIN RES'!A:D,4,FALSE),0)</f>
        <v>0</v>
      </c>
      <c r="L3483" s="9">
        <f>IFERROR(VLOOKUP(Tabla1[[#This Row],[FECHA]],'SIMIT SIN RES'!A:D,3,FALSE),0)</f>
        <v>0</v>
      </c>
      <c r="M3483" s="5">
        <f>IFERROR(VLOOKUP(Tabla1[[#This Row],[FECHA]],'RECAUDOS DE COMPARENDOS'!A:D,4,FALSE),0)</f>
        <v>0</v>
      </c>
      <c r="N3483" s="9">
        <f>IFERROR(VLOOKUP(Tabla1[[#This Row],[FECHA]],'RECAUDOS DE COMPARENDOS'!A:D,3,FALSE),0)</f>
        <v>0</v>
      </c>
      <c r="O3483" s="5">
        <f>IFERROR(VLOOKUP(Tabla1[[#This Row],[FECHA]],'RECAUDOS DE RESOLUCIONES'!A:D,4,FALSE),0)</f>
        <v>0</v>
      </c>
      <c r="P3483" s="9">
        <f>IFERROR(VLOOKUP(Tabla1[[#This Row],[FECHA]],'RECAUDOS DE RESOLUCIONES'!A:D,3,FALSE),0)</f>
        <v>0</v>
      </c>
      <c r="Q348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483" s="9">
        <f>Tabla1[V. COMPARENDOS]-(Tabla1[V. EXONERACIONES]+Tabla1[[#This Row],[V. SIMIT CON RESOLUCION]]+Tabla1[[#This Row],[V. SIMIT SIN RESOLUCION]]+Tabla1[[#This Row],[V. RECAUDOS COMPARENDOS]]+Tabla1[[#This Row],[V. RECAUDOS RESOLUCIONES]])</f>
        <v>566700</v>
      </c>
      <c r="S3483" s="11">
        <f>IFERROR(VLOOKUP(Tabla1[[#This Row],[FECHA]],'RECAUDOS LOCALES'!A:D,4,FALSE),0)</f>
        <v>0</v>
      </c>
      <c r="T3483" s="9">
        <f>IFERROR(VLOOKUP(Tabla1[[#This Row],[FECHA]],'RECAUDOS LOCALES'!A:D,3,FALSE),0)</f>
        <v>0</v>
      </c>
      <c r="U3483" s="11">
        <f>IFERROR(VLOOKUP(Tabla1[[#This Row],[FECHA]],'RECAUDOS EXTERNOS'!A:D,4,FALSE),0)</f>
        <v>0</v>
      </c>
      <c r="V3483" s="9">
        <f>IFERROR(VLOOKUP(Tabla1[[#This Row],[FECHA]],'RECAUDOS EXTERNOS'!A:D,3,FALSE),0)</f>
        <v>0</v>
      </c>
    </row>
    <row r="3484" spans="1:22" x14ac:dyDescent="0.25">
      <c r="A3484" s="1">
        <v>41043</v>
      </c>
      <c r="B3484" s="3" t="s">
        <v>1</v>
      </c>
      <c r="C3484" s="2">
        <v>41030</v>
      </c>
      <c r="D3484" s="5">
        <f>YEAR(Tabla1[[#This Row],[FECHA]])</f>
        <v>2012</v>
      </c>
      <c r="E3484" s="5">
        <f>IFERROR(VLOOKUP(Tabla1[[#This Row],[FECHA]],'COMPARENDOS TOTALES'!A:D,4,FALSE),0)</f>
        <v>3</v>
      </c>
      <c r="F3484" s="9">
        <f>IFERROR(VLOOKUP(Tabla1[[#This Row],[FECHA]],'COMPARENDOS TOTALES'!A:D,3,FALSE),0)</f>
        <v>1567870</v>
      </c>
      <c r="G3484" s="5">
        <f>IFERROR(VLOOKUP(Tabla1[[#This Row],[FECHA]],EXONERACIONES!A:D,4,FALSE),0)</f>
        <v>1</v>
      </c>
      <c r="H3484" s="9">
        <f>IFERROR(VLOOKUP(Tabla1[[#This Row],[FECHA]],EXONERACIONES!A:D,3,FALSE),0)</f>
        <v>566700</v>
      </c>
      <c r="I3484" s="5">
        <f>IFERROR(VLOOKUP(Tabla1[[#This Row],[FECHA]],'SIMIT CON RES'!A:D,4,FALSE),0)</f>
        <v>2</v>
      </c>
      <c r="J3484" s="9">
        <f>IFERROR(VLOOKUP(Tabla1[[#This Row],[FECHA]],'SIMIT CON RES'!A:D,3,FALSE),0)</f>
        <v>1001170</v>
      </c>
      <c r="K3484">
        <f>IFERROR(VLOOKUP(Tabla1[[#This Row],[FECHA]],'SIMIT SIN RES'!A:D,4,FALSE),0)</f>
        <v>0</v>
      </c>
      <c r="L3484" s="9">
        <f>IFERROR(VLOOKUP(Tabla1[[#This Row],[FECHA]],'SIMIT SIN RES'!A:D,3,FALSE),0)</f>
        <v>0</v>
      </c>
      <c r="M3484" s="5">
        <f>IFERROR(VLOOKUP(Tabla1[[#This Row],[FECHA]],'RECAUDOS DE COMPARENDOS'!A:D,4,FALSE),0)</f>
        <v>0</v>
      </c>
      <c r="N3484" s="9">
        <f>IFERROR(VLOOKUP(Tabla1[[#This Row],[FECHA]],'RECAUDOS DE COMPARENDOS'!A:D,3,FALSE),0)</f>
        <v>0</v>
      </c>
      <c r="O3484" s="5">
        <f>IFERROR(VLOOKUP(Tabla1[[#This Row],[FECHA]],'RECAUDOS DE RESOLUCIONES'!A:D,4,FALSE),0)</f>
        <v>0</v>
      </c>
      <c r="P3484" s="9">
        <f>IFERROR(VLOOKUP(Tabla1[[#This Row],[FECHA]],'RECAUDOS DE RESOLUCIONES'!A:D,3,FALSE),0)</f>
        <v>0</v>
      </c>
      <c r="Q348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48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484" s="11">
        <f>IFERROR(VLOOKUP(Tabla1[[#This Row],[FECHA]],'RECAUDOS LOCALES'!A:D,4,FALSE),0)</f>
        <v>1</v>
      </c>
      <c r="T3484" s="9">
        <f>IFERROR(VLOOKUP(Tabla1[[#This Row],[FECHA]],'RECAUDOS LOCALES'!A:D,3,FALSE),0)</f>
        <v>346125</v>
      </c>
      <c r="U3484" s="11">
        <f>IFERROR(VLOOKUP(Tabla1[[#This Row],[FECHA]],'RECAUDOS EXTERNOS'!A:D,4,FALSE),0)</f>
        <v>3</v>
      </c>
      <c r="V3484" s="9">
        <f>IFERROR(VLOOKUP(Tabla1[[#This Row],[FECHA]],'RECAUDOS EXTERNOS'!A:D,3,FALSE),0)</f>
        <v>243999</v>
      </c>
    </row>
    <row r="3485" spans="1:22" x14ac:dyDescent="0.25">
      <c r="A3485" s="1">
        <v>41044</v>
      </c>
      <c r="B3485" s="3" t="s">
        <v>2</v>
      </c>
      <c r="C3485" s="2">
        <v>41030</v>
      </c>
      <c r="D3485" s="5">
        <f>YEAR(Tabla1[[#This Row],[FECHA]])</f>
        <v>2012</v>
      </c>
      <c r="E3485" s="5">
        <f>IFERROR(VLOOKUP(Tabla1[[#This Row],[FECHA]],'COMPARENDOS TOTALES'!A:D,4,FALSE),0)</f>
        <v>3</v>
      </c>
      <c r="F3485" s="9">
        <f>IFERROR(VLOOKUP(Tabla1[[#This Row],[FECHA]],'COMPARENDOS TOTALES'!A:D,3,FALSE),0)</f>
        <v>868940</v>
      </c>
      <c r="G3485" s="5">
        <f>IFERROR(VLOOKUP(Tabla1[[#This Row],[FECHA]],EXONERACIONES!A:D,4,FALSE),0)</f>
        <v>0</v>
      </c>
      <c r="H3485" s="9">
        <f>IFERROR(VLOOKUP(Tabla1[[#This Row],[FECHA]],EXONERACIONES!A:D,3,FALSE),0)</f>
        <v>0</v>
      </c>
      <c r="I3485" s="5">
        <f>IFERROR(VLOOKUP(Tabla1[[#This Row],[FECHA]],'SIMIT CON RES'!A:D,4,FALSE),0)</f>
        <v>1</v>
      </c>
      <c r="J3485" s="9">
        <f>IFERROR(VLOOKUP(Tabla1[[#This Row],[FECHA]],'SIMIT CON RES'!A:D,3,FALSE),0)</f>
        <v>151120</v>
      </c>
      <c r="K3485">
        <f>IFERROR(VLOOKUP(Tabla1[[#This Row],[FECHA]],'SIMIT SIN RES'!A:D,4,FALSE),0)</f>
        <v>0</v>
      </c>
      <c r="L3485" s="9">
        <f>IFERROR(VLOOKUP(Tabla1[[#This Row],[FECHA]],'SIMIT SIN RES'!A:D,3,FALSE),0)</f>
        <v>0</v>
      </c>
      <c r="M3485" s="5">
        <f>IFERROR(VLOOKUP(Tabla1[[#This Row],[FECHA]],'RECAUDOS DE COMPARENDOS'!A:D,4,FALSE),0)</f>
        <v>0</v>
      </c>
      <c r="N3485" s="9">
        <f>IFERROR(VLOOKUP(Tabla1[[#This Row],[FECHA]],'RECAUDOS DE COMPARENDOS'!A:D,3,FALSE),0)</f>
        <v>0</v>
      </c>
      <c r="O3485" s="5">
        <f>IFERROR(VLOOKUP(Tabla1[[#This Row],[FECHA]],'RECAUDOS DE RESOLUCIONES'!A:D,4,FALSE),0)</f>
        <v>0</v>
      </c>
      <c r="P3485" s="9">
        <f>IFERROR(VLOOKUP(Tabla1[[#This Row],[FECHA]],'RECAUDOS DE RESOLUCIONES'!A:D,3,FALSE),0)</f>
        <v>0</v>
      </c>
      <c r="Q348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3485" s="9">
        <f>Tabla1[V. COMPARENDOS]-(Tabla1[V. EXONERACIONES]+Tabla1[[#This Row],[V. SIMIT CON RESOLUCION]]+Tabla1[[#This Row],[V. SIMIT SIN RESOLUCION]]+Tabla1[[#This Row],[V. RECAUDOS COMPARENDOS]]+Tabla1[[#This Row],[V. RECAUDOS RESOLUCIONES]])</f>
        <v>717820</v>
      </c>
      <c r="S3485" s="11">
        <f>IFERROR(VLOOKUP(Tabla1[[#This Row],[FECHA]],'RECAUDOS LOCALES'!A:D,4,FALSE),0)</f>
        <v>0</v>
      </c>
      <c r="T3485" s="9">
        <f>IFERROR(VLOOKUP(Tabla1[[#This Row],[FECHA]],'RECAUDOS LOCALES'!A:D,3,FALSE),0)</f>
        <v>0</v>
      </c>
      <c r="U3485" s="11">
        <f>IFERROR(VLOOKUP(Tabla1[[#This Row],[FECHA]],'RECAUDOS EXTERNOS'!A:D,4,FALSE),0)</f>
        <v>3</v>
      </c>
      <c r="V3485" s="9">
        <f>IFERROR(VLOOKUP(Tabla1[[#This Row],[FECHA]],'RECAUDOS EXTERNOS'!A:D,3,FALSE),0)</f>
        <v>435762</v>
      </c>
    </row>
    <row r="3486" spans="1:22" x14ac:dyDescent="0.25">
      <c r="A3486" s="1">
        <v>41045</v>
      </c>
      <c r="B3486" s="3" t="s">
        <v>3</v>
      </c>
      <c r="C3486" s="2">
        <v>41030</v>
      </c>
      <c r="D3486" s="5">
        <f>YEAR(Tabla1[[#This Row],[FECHA]])</f>
        <v>2012</v>
      </c>
      <c r="E3486" s="5">
        <f>IFERROR(VLOOKUP(Tabla1[[#This Row],[FECHA]],'COMPARENDOS TOTALES'!A:D,4,FALSE),0)</f>
        <v>3</v>
      </c>
      <c r="F3486" s="9">
        <f>IFERROR(VLOOKUP(Tabla1[[#This Row],[FECHA]],'COMPARENDOS TOTALES'!A:D,3,FALSE),0)</f>
        <v>1133400</v>
      </c>
      <c r="G3486" s="5">
        <f>IFERROR(VLOOKUP(Tabla1[[#This Row],[FECHA]],EXONERACIONES!A:D,4,FALSE),0)</f>
        <v>0</v>
      </c>
      <c r="H3486" s="9">
        <f>IFERROR(VLOOKUP(Tabla1[[#This Row],[FECHA]],EXONERACIONES!A:D,3,FALSE),0)</f>
        <v>0</v>
      </c>
      <c r="I3486" s="5">
        <f>IFERROR(VLOOKUP(Tabla1[[#This Row],[FECHA]],'SIMIT CON RES'!A:D,4,FALSE),0)</f>
        <v>2</v>
      </c>
      <c r="J3486" s="9">
        <f>IFERROR(VLOOKUP(Tabla1[[#This Row],[FECHA]],'SIMIT CON RES'!A:D,3,FALSE),0)</f>
        <v>850050</v>
      </c>
      <c r="K3486">
        <f>IFERROR(VLOOKUP(Tabla1[[#This Row],[FECHA]],'SIMIT SIN RES'!A:D,4,FALSE),0)</f>
        <v>0</v>
      </c>
      <c r="L3486" s="9">
        <f>IFERROR(VLOOKUP(Tabla1[[#This Row],[FECHA]],'SIMIT SIN RES'!A:D,3,FALSE),0)</f>
        <v>0</v>
      </c>
      <c r="M3486" s="5">
        <f>IFERROR(VLOOKUP(Tabla1[[#This Row],[FECHA]],'RECAUDOS DE COMPARENDOS'!A:D,4,FALSE),0)</f>
        <v>0</v>
      </c>
      <c r="N3486" s="9">
        <f>IFERROR(VLOOKUP(Tabla1[[#This Row],[FECHA]],'RECAUDOS DE COMPARENDOS'!A:D,3,FALSE),0)</f>
        <v>0</v>
      </c>
      <c r="O3486" s="5">
        <f>IFERROR(VLOOKUP(Tabla1[[#This Row],[FECHA]],'RECAUDOS DE RESOLUCIONES'!A:D,4,FALSE),0)</f>
        <v>0</v>
      </c>
      <c r="P3486" s="9">
        <f>IFERROR(VLOOKUP(Tabla1[[#This Row],[FECHA]],'RECAUDOS DE RESOLUCIONES'!A:D,3,FALSE),0)</f>
        <v>0</v>
      </c>
      <c r="Q348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486" s="9">
        <f>Tabla1[V. COMPARENDOS]-(Tabla1[V. EXONERACIONES]+Tabla1[[#This Row],[V. SIMIT CON RESOLUCION]]+Tabla1[[#This Row],[V. SIMIT SIN RESOLUCION]]+Tabla1[[#This Row],[V. RECAUDOS COMPARENDOS]]+Tabla1[[#This Row],[V. RECAUDOS RESOLUCIONES]])</f>
        <v>283350</v>
      </c>
      <c r="S3486" s="11">
        <f>IFERROR(VLOOKUP(Tabla1[[#This Row],[FECHA]],'RECAUDOS LOCALES'!A:D,4,FALSE),0)</f>
        <v>0</v>
      </c>
      <c r="T3486" s="9">
        <f>IFERROR(VLOOKUP(Tabla1[[#This Row],[FECHA]],'RECAUDOS LOCALES'!A:D,3,FALSE),0)</f>
        <v>0</v>
      </c>
      <c r="U3486" s="11">
        <f>IFERROR(VLOOKUP(Tabla1[[#This Row],[FECHA]],'RECAUDOS EXTERNOS'!A:D,4,FALSE),0)</f>
        <v>8</v>
      </c>
      <c r="V3486" s="9">
        <f>IFERROR(VLOOKUP(Tabla1[[#This Row],[FECHA]],'RECAUDOS EXTERNOS'!A:D,3,FALSE),0)</f>
        <v>961866</v>
      </c>
    </row>
    <row r="3487" spans="1:22" x14ac:dyDescent="0.25">
      <c r="A3487" s="1">
        <v>41046</v>
      </c>
      <c r="B3487" s="3" t="s">
        <v>6</v>
      </c>
      <c r="C3487" s="2">
        <v>41030</v>
      </c>
      <c r="D3487" s="5">
        <f>YEAR(Tabla1[[#This Row],[FECHA]])</f>
        <v>2012</v>
      </c>
      <c r="E3487" s="5">
        <f>IFERROR(VLOOKUP(Tabla1[[#This Row],[FECHA]],'COMPARENDOS TOTALES'!A:D,4,FALSE),0)</f>
        <v>0</v>
      </c>
      <c r="F3487" s="9">
        <f>IFERROR(VLOOKUP(Tabla1[[#This Row],[FECHA]],'COMPARENDOS TOTALES'!A:D,3,FALSE),0)</f>
        <v>0</v>
      </c>
      <c r="G3487" s="5">
        <f>IFERROR(VLOOKUP(Tabla1[[#This Row],[FECHA]],EXONERACIONES!A:D,4,FALSE),0)</f>
        <v>0</v>
      </c>
      <c r="H3487" s="9">
        <f>IFERROR(VLOOKUP(Tabla1[[#This Row],[FECHA]],EXONERACIONES!A:D,3,FALSE),0)</f>
        <v>0</v>
      </c>
      <c r="I3487" s="5">
        <f>IFERROR(VLOOKUP(Tabla1[[#This Row],[FECHA]],'SIMIT CON RES'!A:D,4,FALSE),0)</f>
        <v>0</v>
      </c>
      <c r="J3487" s="9">
        <f>IFERROR(VLOOKUP(Tabla1[[#This Row],[FECHA]],'SIMIT CON RES'!A:D,3,FALSE),0)</f>
        <v>0</v>
      </c>
      <c r="K3487">
        <f>IFERROR(VLOOKUP(Tabla1[[#This Row],[FECHA]],'SIMIT SIN RES'!A:D,4,FALSE),0)</f>
        <v>0</v>
      </c>
      <c r="L3487" s="9">
        <f>IFERROR(VLOOKUP(Tabla1[[#This Row],[FECHA]],'SIMIT SIN RES'!A:D,3,FALSE),0)</f>
        <v>0</v>
      </c>
      <c r="M3487" s="5">
        <f>IFERROR(VLOOKUP(Tabla1[[#This Row],[FECHA]],'RECAUDOS DE COMPARENDOS'!A:D,4,FALSE),0)</f>
        <v>0</v>
      </c>
      <c r="N3487" s="9">
        <f>IFERROR(VLOOKUP(Tabla1[[#This Row],[FECHA]],'RECAUDOS DE COMPARENDOS'!A:D,3,FALSE),0)</f>
        <v>0</v>
      </c>
      <c r="O3487" s="5">
        <f>IFERROR(VLOOKUP(Tabla1[[#This Row],[FECHA]],'RECAUDOS DE RESOLUCIONES'!A:D,4,FALSE),0)</f>
        <v>0</v>
      </c>
      <c r="P3487" s="9">
        <f>IFERROR(VLOOKUP(Tabla1[[#This Row],[FECHA]],'RECAUDOS DE RESOLUCIONES'!A:D,3,FALSE),0)</f>
        <v>0</v>
      </c>
      <c r="Q348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48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487" s="11">
        <f>IFERROR(VLOOKUP(Tabla1[[#This Row],[FECHA]],'RECAUDOS LOCALES'!A:D,4,FALSE),0)</f>
        <v>2</v>
      </c>
      <c r="T3487" s="9">
        <f>IFERROR(VLOOKUP(Tabla1[[#This Row],[FECHA]],'RECAUDOS LOCALES'!A:D,3,FALSE),0)</f>
        <v>381750</v>
      </c>
      <c r="U3487" s="11">
        <f>IFERROR(VLOOKUP(Tabla1[[#This Row],[FECHA]],'RECAUDOS EXTERNOS'!A:D,4,FALSE),0)</f>
        <v>3</v>
      </c>
      <c r="V3487" s="9">
        <f>IFERROR(VLOOKUP(Tabla1[[#This Row],[FECHA]],'RECAUDOS EXTERNOS'!A:D,3,FALSE),0)</f>
        <v>1131553</v>
      </c>
    </row>
    <row r="3488" spans="1:22" x14ac:dyDescent="0.25">
      <c r="A3488" s="1">
        <v>41047</v>
      </c>
      <c r="B3488" s="3" t="s">
        <v>0</v>
      </c>
      <c r="C3488" s="2">
        <v>41030</v>
      </c>
      <c r="D3488" s="5">
        <f>YEAR(Tabla1[[#This Row],[FECHA]])</f>
        <v>2012</v>
      </c>
      <c r="E3488" s="5">
        <f>IFERROR(VLOOKUP(Tabla1[[#This Row],[FECHA]],'COMPARENDOS TOTALES'!A:D,4,FALSE),0)</f>
        <v>5</v>
      </c>
      <c r="F3488" s="9">
        <f>IFERROR(VLOOKUP(Tabla1[[#This Row],[FECHA]],'COMPARENDOS TOTALES'!A:D,3,FALSE),0)</f>
        <v>3966900</v>
      </c>
      <c r="G3488" s="5">
        <f>IFERROR(VLOOKUP(Tabla1[[#This Row],[FECHA]],EXONERACIONES!A:D,4,FALSE),0)</f>
        <v>0</v>
      </c>
      <c r="H3488" s="9">
        <f>IFERROR(VLOOKUP(Tabla1[[#This Row],[FECHA]],EXONERACIONES!A:D,3,FALSE),0)</f>
        <v>0</v>
      </c>
      <c r="I3488" s="5">
        <f>IFERROR(VLOOKUP(Tabla1[[#This Row],[FECHA]],'SIMIT CON RES'!A:D,4,FALSE),0)</f>
        <v>4</v>
      </c>
      <c r="J3488" s="9">
        <f>IFERROR(VLOOKUP(Tabla1[[#This Row],[FECHA]],'SIMIT CON RES'!A:D,3,FALSE),0)</f>
        <v>3400200</v>
      </c>
      <c r="K3488">
        <f>IFERROR(VLOOKUP(Tabla1[[#This Row],[FECHA]],'SIMIT SIN RES'!A:D,4,FALSE),0)</f>
        <v>0</v>
      </c>
      <c r="L3488" s="9">
        <f>IFERROR(VLOOKUP(Tabla1[[#This Row],[FECHA]],'SIMIT SIN RES'!A:D,3,FALSE),0)</f>
        <v>0</v>
      </c>
      <c r="M3488" s="5">
        <f>IFERROR(VLOOKUP(Tabla1[[#This Row],[FECHA]],'RECAUDOS DE COMPARENDOS'!A:D,4,FALSE),0)</f>
        <v>0</v>
      </c>
      <c r="N3488" s="9">
        <f>IFERROR(VLOOKUP(Tabla1[[#This Row],[FECHA]],'RECAUDOS DE COMPARENDOS'!A:D,3,FALSE),0)</f>
        <v>0</v>
      </c>
      <c r="O3488" s="5">
        <f>IFERROR(VLOOKUP(Tabla1[[#This Row],[FECHA]],'RECAUDOS DE RESOLUCIONES'!A:D,4,FALSE),0)</f>
        <v>0</v>
      </c>
      <c r="P3488" s="9">
        <f>IFERROR(VLOOKUP(Tabla1[[#This Row],[FECHA]],'RECAUDOS DE RESOLUCIONES'!A:D,3,FALSE),0)</f>
        <v>0</v>
      </c>
      <c r="Q348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488" s="9">
        <f>Tabla1[V. COMPARENDOS]-(Tabla1[V. EXONERACIONES]+Tabla1[[#This Row],[V. SIMIT CON RESOLUCION]]+Tabla1[[#This Row],[V. SIMIT SIN RESOLUCION]]+Tabla1[[#This Row],[V. RECAUDOS COMPARENDOS]]+Tabla1[[#This Row],[V. RECAUDOS RESOLUCIONES]])</f>
        <v>566700</v>
      </c>
      <c r="S3488" s="11">
        <f>IFERROR(VLOOKUP(Tabla1[[#This Row],[FECHA]],'RECAUDOS LOCALES'!A:D,4,FALSE),0)</f>
        <v>0</v>
      </c>
      <c r="T3488" s="9">
        <f>IFERROR(VLOOKUP(Tabla1[[#This Row],[FECHA]],'RECAUDOS LOCALES'!A:D,3,FALSE),0)</f>
        <v>0</v>
      </c>
      <c r="U3488" s="11">
        <f>IFERROR(VLOOKUP(Tabla1[[#This Row],[FECHA]],'RECAUDOS EXTERNOS'!A:D,4,FALSE),0)</f>
        <v>3</v>
      </c>
      <c r="V3488" s="9">
        <f>IFERROR(VLOOKUP(Tabla1[[#This Row],[FECHA]],'RECAUDOS EXTERNOS'!A:D,3,FALSE),0)</f>
        <v>613223</v>
      </c>
    </row>
    <row r="3489" spans="1:22" x14ac:dyDescent="0.25">
      <c r="A3489" s="1">
        <v>41048</v>
      </c>
      <c r="B3489" s="3" t="s">
        <v>5</v>
      </c>
      <c r="C3489" s="2">
        <v>41030</v>
      </c>
      <c r="D3489" s="5">
        <f>YEAR(Tabla1[[#This Row],[FECHA]])</f>
        <v>2012</v>
      </c>
      <c r="E3489" s="5">
        <f>IFERROR(VLOOKUP(Tabla1[[#This Row],[FECHA]],'COMPARENDOS TOTALES'!A:D,4,FALSE),0)</f>
        <v>9</v>
      </c>
      <c r="F3489" s="9">
        <f>IFERROR(VLOOKUP(Tabla1[[#This Row],[FECHA]],'COMPARENDOS TOTALES'!A:D,3,FALSE),0)</f>
        <v>7367100</v>
      </c>
      <c r="G3489" s="5">
        <f>IFERROR(VLOOKUP(Tabla1[[#This Row],[FECHA]],EXONERACIONES!A:D,4,FALSE),0)</f>
        <v>0</v>
      </c>
      <c r="H3489" s="9">
        <f>IFERROR(VLOOKUP(Tabla1[[#This Row],[FECHA]],EXONERACIONES!A:D,3,FALSE),0)</f>
        <v>0</v>
      </c>
      <c r="I3489" s="5">
        <f>IFERROR(VLOOKUP(Tabla1[[#This Row],[FECHA]],'SIMIT CON RES'!A:D,4,FALSE),0)</f>
        <v>8</v>
      </c>
      <c r="J3489" s="9">
        <f>IFERROR(VLOOKUP(Tabla1[[#This Row],[FECHA]],'SIMIT CON RES'!A:D,3,FALSE),0)</f>
        <v>6800400</v>
      </c>
      <c r="K3489">
        <f>IFERROR(VLOOKUP(Tabla1[[#This Row],[FECHA]],'SIMIT SIN RES'!A:D,4,FALSE),0)</f>
        <v>0</v>
      </c>
      <c r="L3489" s="9">
        <f>IFERROR(VLOOKUP(Tabla1[[#This Row],[FECHA]],'SIMIT SIN RES'!A:D,3,FALSE),0)</f>
        <v>0</v>
      </c>
      <c r="M3489" s="5">
        <f>IFERROR(VLOOKUP(Tabla1[[#This Row],[FECHA]],'RECAUDOS DE COMPARENDOS'!A:D,4,FALSE),0)</f>
        <v>0</v>
      </c>
      <c r="N3489" s="9">
        <f>IFERROR(VLOOKUP(Tabla1[[#This Row],[FECHA]],'RECAUDOS DE COMPARENDOS'!A:D,3,FALSE),0)</f>
        <v>0</v>
      </c>
      <c r="O3489" s="5">
        <f>IFERROR(VLOOKUP(Tabla1[[#This Row],[FECHA]],'RECAUDOS DE RESOLUCIONES'!A:D,4,FALSE),0)</f>
        <v>0</v>
      </c>
      <c r="P3489" s="9">
        <f>IFERROR(VLOOKUP(Tabla1[[#This Row],[FECHA]],'RECAUDOS DE RESOLUCIONES'!A:D,3,FALSE),0)</f>
        <v>0</v>
      </c>
      <c r="Q348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489" s="9">
        <f>Tabla1[V. COMPARENDOS]-(Tabla1[V. EXONERACIONES]+Tabla1[[#This Row],[V. SIMIT CON RESOLUCION]]+Tabla1[[#This Row],[V. SIMIT SIN RESOLUCION]]+Tabla1[[#This Row],[V. RECAUDOS COMPARENDOS]]+Tabla1[[#This Row],[V. RECAUDOS RESOLUCIONES]])</f>
        <v>566700</v>
      </c>
      <c r="S3489" s="11">
        <f>IFERROR(VLOOKUP(Tabla1[[#This Row],[FECHA]],'RECAUDOS LOCALES'!A:D,4,FALSE),0)</f>
        <v>0</v>
      </c>
      <c r="T3489" s="9">
        <f>IFERROR(VLOOKUP(Tabla1[[#This Row],[FECHA]],'RECAUDOS LOCALES'!A:D,3,FALSE),0)</f>
        <v>0</v>
      </c>
      <c r="U3489" s="11">
        <f>IFERROR(VLOOKUP(Tabla1[[#This Row],[FECHA]],'RECAUDOS EXTERNOS'!A:D,4,FALSE),0)</f>
        <v>0</v>
      </c>
      <c r="V3489" s="9">
        <f>IFERROR(VLOOKUP(Tabla1[[#This Row],[FECHA]],'RECAUDOS EXTERNOS'!A:D,3,FALSE),0)</f>
        <v>0</v>
      </c>
    </row>
    <row r="3490" spans="1:22" x14ac:dyDescent="0.25">
      <c r="A3490" s="1">
        <v>41049</v>
      </c>
      <c r="B3490" s="3" t="s">
        <v>4</v>
      </c>
      <c r="C3490" s="2">
        <v>41030</v>
      </c>
      <c r="D3490" s="5">
        <f>YEAR(Tabla1[[#This Row],[FECHA]])</f>
        <v>2012</v>
      </c>
      <c r="E3490" s="5">
        <f>IFERROR(VLOOKUP(Tabla1[[#This Row],[FECHA]],'COMPARENDOS TOTALES'!A:D,4,FALSE),0)</f>
        <v>10</v>
      </c>
      <c r="F3490" s="9">
        <f>IFERROR(VLOOKUP(Tabla1[[#This Row],[FECHA]],'COMPARENDOS TOTALES'!A:D,3,FALSE),0)</f>
        <v>5704780</v>
      </c>
      <c r="G3490" s="5">
        <f>IFERROR(VLOOKUP(Tabla1[[#This Row],[FECHA]],EXONERACIONES!A:D,4,FALSE),0)</f>
        <v>1</v>
      </c>
      <c r="H3490" s="9">
        <f>IFERROR(VLOOKUP(Tabla1[[#This Row],[FECHA]],EXONERACIONES!A:D,3,FALSE),0)</f>
        <v>850050</v>
      </c>
      <c r="I3490" s="5">
        <f>IFERROR(VLOOKUP(Tabla1[[#This Row],[FECHA]],'SIMIT CON RES'!A:D,4,FALSE),0)</f>
        <v>8</v>
      </c>
      <c r="J3490" s="9">
        <f>IFERROR(VLOOKUP(Tabla1[[#This Row],[FECHA]],'SIMIT CON RES'!A:D,3,FALSE),0)</f>
        <v>4703610</v>
      </c>
      <c r="K3490">
        <f>IFERROR(VLOOKUP(Tabla1[[#This Row],[FECHA]],'SIMIT SIN RES'!A:D,4,FALSE),0)</f>
        <v>0</v>
      </c>
      <c r="L3490" s="9">
        <f>IFERROR(VLOOKUP(Tabla1[[#This Row],[FECHA]],'SIMIT SIN RES'!A:D,3,FALSE),0)</f>
        <v>0</v>
      </c>
      <c r="M3490" s="5">
        <f>IFERROR(VLOOKUP(Tabla1[[#This Row],[FECHA]],'RECAUDOS DE COMPARENDOS'!A:D,4,FALSE),0)</f>
        <v>0</v>
      </c>
      <c r="N3490" s="9">
        <f>IFERROR(VLOOKUP(Tabla1[[#This Row],[FECHA]],'RECAUDOS DE COMPARENDOS'!A:D,3,FALSE),0)</f>
        <v>0</v>
      </c>
      <c r="O3490" s="5">
        <f>IFERROR(VLOOKUP(Tabla1[[#This Row],[FECHA]],'RECAUDOS DE RESOLUCIONES'!A:D,4,FALSE),0)</f>
        <v>0</v>
      </c>
      <c r="P3490" s="9">
        <f>IFERROR(VLOOKUP(Tabla1[[#This Row],[FECHA]],'RECAUDOS DE RESOLUCIONES'!A:D,3,FALSE),0)</f>
        <v>0</v>
      </c>
      <c r="Q349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490" s="9">
        <f>Tabla1[V. COMPARENDOS]-(Tabla1[V. EXONERACIONES]+Tabla1[[#This Row],[V. SIMIT CON RESOLUCION]]+Tabla1[[#This Row],[V. SIMIT SIN RESOLUCION]]+Tabla1[[#This Row],[V. RECAUDOS COMPARENDOS]]+Tabla1[[#This Row],[V. RECAUDOS RESOLUCIONES]])</f>
        <v>151120</v>
      </c>
      <c r="S3490" s="11">
        <f>IFERROR(VLOOKUP(Tabla1[[#This Row],[FECHA]],'RECAUDOS LOCALES'!A:D,4,FALSE),0)</f>
        <v>0</v>
      </c>
      <c r="T3490" s="9">
        <f>IFERROR(VLOOKUP(Tabla1[[#This Row],[FECHA]],'RECAUDOS LOCALES'!A:D,3,FALSE),0)</f>
        <v>0</v>
      </c>
      <c r="U3490" s="11">
        <f>IFERROR(VLOOKUP(Tabla1[[#This Row],[FECHA]],'RECAUDOS EXTERNOS'!A:D,4,FALSE),0)</f>
        <v>0</v>
      </c>
      <c r="V3490" s="9">
        <f>IFERROR(VLOOKUP(Tabla1[[#This Row],[FECHA]],'RECAUDOS EXTERNOS'!A:D,3,FALSE),0)</f>
        <v>0</v>
      </c>
    </row>
    <row r="3491" spans="1:22" x14ac:dyDescent="0.25">
      <c r="A3491" s="1">
        <v>41050</v>
      </c>
      <c r="B3491" s="3" t="s">
        <v>1</v>
      </c>
      <c r="C3491" s="2">
        <v>41030</v>
      </c>
      <c r="D3491" s="5">
        <f>YEAR(Tabla1[[#This Row],[FECHA]])</f>
        <v>2012</v>
      </c>
      <c r="E3491" s="5">
        <f>IFERROR(VLOOKUP(Tabla1[[#This Row],[FECHA]],'COMPARENDOS TOTALES'!A:D,4,FALSE),0)</f>
        <v>8</v>
      </c>
      <c r="F3491" s="9">
        <f>IFERROR(VLOOKUP(Tabla1[[#This Row],[FECHA]],'COMPARENDOS TOTALES'!A:D,3,FALSE),0)</f>
        <v>4835840</v>
      </c>
      <c r="G3491" s="5">
        <f>IFERROR(VLOOKUP(Tabla1[[#This Row],[FECHA]],EXONERACIONES!A:D,4,FALSE),0)</f>
        <v>1</v>
      </c>
      <c r="H3491" s="9">
        <f>IFERROR(VLOOKUP(Tabla1[[#This Row],[FECHA]],EXONERACIONES!A:D,3,FALSE),0)</f>
        <v>283350</v>
      </c>
      <c r="I3491" s="5">
        <f>IFERROR(VLOOKUP(Tabla1[[#This Row],[FECHA]],'SIMIT CON RES'!A:D,4,FALSE),0)</f>
        <v>7</v>
      </c>
      <c r="J3491" s="9">
        <f>IFERROR(VLOOKUP(Tabla1[[#This Row],[FECHA]],'SIMIT CON RES'!A:D,3,FALSE),0)</f>
        <v>4552490</v>
      </c>
      <c r="K3491">
        <f>IFERROR(VLOOKUP(Tabla1[[#This Row],[FECHA]],'SIMIT SIN RES'!A:D,4,FALSE),0)</f>
        <v>0</v>
      </c>
      <c r="L3491" s="9">
        <f>IFERROR(VLOOKUP(Tabla1[[#This Row],[FECHA]],'SIMIT SIN RES'!A:D,3,FALSE),0)</f>
        <v>0</v>
      </c>
      <c r="M3491" s="5">
        <f>IFERROR(VLOOKUP(Tabla1[[#This Row],[FECHA]],'RECAUDOS DE COMPARENDOS'!A:D,4,FALSE),0)</f>
        <v>0</v>
      </c>
      <c r="N3491" s="9">
        <f>IFERROR(VLOOKUP(Tabla1[[#This Row],[FECHA]],'RECAUDOS DE COMPARENDOS'!A:D,3,FALSE),0)</f>
        <v>0</v>
      </c>
      <c r="O3491" s="5">
        <f>IFERROR(VLOOKUP(Tabla1[[#This Row],[FECHA]],'RECAUDOS DE RESOLUCIONES'!A:D,4,FALSE),0)</f>
        <v>0</v>
      </c>
      <c r="P3491" s="9">
        <f>IFERROR(VLOOKUP(Tabla1[[#This Row],[FECHA]],'RECAUDOS DE RESOLUCIONES'!A:D,3,FALSE),0)</f>
        <v>0</v>
      </c>
      <c r="Q349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49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491" s="11">
        <f>IFERROR(VLOOKUP(Tabla1[[#This Row],[FECHA]],'RECAUDOS LOCALES'!A:D,4,FALSE),0)</f>
        <v>0</v>
      </c>
      <c r="T3491" s="9">
        <f>IFERROR(VLOOKUP(Tabla1[[#This Row],[FECHA]],'RECAUDOS LOCALES'!A:D,3,FALSE),0)</f>
        <v>0</v>
      </c>
      <c r="U3491" s="11">
        <f>IFERROR(VLOOKUP(Tabla1[[#This Row],[FECHA]],'RECAUDOS EXTERNOS'!A:D,4,FALSE),0)</f>
        <v>0</v>
      </c>
      <c r="V3491" s="9">
        <f>IFERROR(VLOOKUP(Tabla1[[#This Row],[FECHA]],'RECAUDOS EXTERNOS'!A:D,3,FALSE),0)</f>
        <v>0</v>
      </c>
    </row>
    <row r="3492" spans="1:22" x14ac:dyDescent="0.25">
      <c r="A3492" s="1">
        <v>41051</v>
      </c>
      <c r="B3492" s="3" t="s">
        <v>2</v>
      </c>
      <c r="C3492" s="2">
        <v>41030</v>
      </c>
      <c r="D3492" s="5">
        <f>YEAR(Tabla1[[#This Row],[FECHA]])</f>
        <v>2012</v>
      </c>
      <c r="E3492" s="5">
        <f>IFERROR(VLOOKUP(Tabla1[[#This Row],[FECHA]],'COMPARENDOS TOTALES'!A:D,4,FALSE),0)</f>
        <v>3</v>
      </c>
      <c r="F3492" s="9">
        <f>IFERROR(VLOOKUP(Tabla1[[#This Row],[FECHA]],'COMPARENDOS TOTALES'!A:D,3,FALSE),0)</f>
        <v>1133400</v>
      </c>
      <c r="G3492" s="5">
        <f>IFERROR(VLOOKUP(Tabla1[[#This Row],[FECHA]],EXONERACIONES!A:D,4,FALSE),0)</f>
        <v>0</v>
      </c>
      <c r="H3492" s="9">
        <f>IFERROR(VLOOKUP(Tabla1[[#This Row],[FECHA]],EXONERACIONES!A:D,3,FALSE),0)</f>
        <v>0</v>
      </c>
      <c r="I3492" s="5">
        <f>IFERROR(VLOOKUP(Tabla1[[#This Row],[FECHA]],'SIMIT CON RES'!A:D,4,FALSE),0)</f>
        <v>2</v>
      </c>
      <c r="J3492" s="9">
        <f>IFERROR(VLOOKUP(Tabla1[[#This Row],[FECHA]],'SIMIT CON RES'!A:D,3,FALSE),0)</f>
        <v>850050</v>
      </c>
      <c r="K3492">
        <f>IFERROR(VLOOKUP(Tabla1[[#This Row],[FECHA]],'SIMIT SIN RES'!A:D,4,FALSE),0)</f>
        <v>0</v>
      </c>
      <c r="L3492" s="9">
        <f>IFERROR(VLOOKUP(Tabla1[[#This Row],[FECHA]],'SIMIT SIN RES'!A:D,3,FALSE),0)</f>
        <v>0</v>
      </c>
      <c r="M3492" s="5">
        <f>IFERROR(VLOOKUP(Tabla1[[#This Row],[FECHA]],'RECAUDOS DE COMPARENDOS'!A:D,4,FALSE),0)</f>
        <v>0</v>
      </c>
      <c r="N3492" s="9">
        <f>IFERROR(VLOOKUP(Tabla1[[#This Row],[FECHA]],'RECAUDOS DE COMPARENDOS'!A:D,3,FALSE),0)</f>
        <v>0</v>
      </c>
      <c r="O3492" s="5">
        <f>IFERROR(VLOOKUP(Tabla1[[#This Row],[FECHA]],'RECAUDOS DE RESOLUCIONES'!A:D,4,FALSE),0)</f>
        <v>0</v>
      </c>
      <c r="P3492" s="9">
        <f>IFERROR(VLOOKUP(Tabla1[[#This Row],[FECHA]],'RECAUDOS DE RESOLUCIONES'!A:D,3,FALSE),0)</f>
        <v>0</v>
      </c>
      <c r="Q349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492" s="9">
        <f>Tabla1[V. COMPARENDOS]-(Tabla1[V. EXONERACIONES]+Tabla1[[#This Row],[V. SIMIT CON RESOLUCION]]+Tabla1[[#This Row],[V. SIMIT SIN RESOLUCION]]+Tabla1[[#This Row],[V. RECAUDOS COMPARENDOS]]+Tabla1[[#This Row],[V. RECAUDOS RESOLUCIONES]])</f>
        <v>283350</v>
      </c>
      <c r="S3492" s="11">
        <f>IFERROR(VLOOKUP(Tabla1[[#This Row],[FECHA]],'RECAUDOS LOCALES'!A:D,4,FALSE),0)</f>
        <v>0</v>
      </c>
      <c r="T3492" s="9">
        <f>IFERROR(VLOOKUP(Tabla1[[#This Row],[FECHA]],'RECAUDOS LOCALES'!A:D,3,FALSE),0)</f>
        <v>0</v>
      </c>
      <c r="U3492" s="11">
        <f>IFERROR(VLOOKUP(Tabla1[[#This Row],[FECHA]],'RECAUDOS EXTERNOS'!A:D,4,FALSE),0)</f>
        <v>4</v>
      </c>
      <c r="V3492" s="9">
        <f>IFERROR(VLOOKUP(Tabla1[[#This Row],[FECHA]],'RECAUDOS EXTERNOS'!A:D,3,FALSE),0)</f>
        <v>692125</v>
      </c>
    </row>
    <row r="3493" spans="1:22" x14ac:dyDescent="0.25">
      <c r="A3493" s="1">
        <v>41052</v>
      </c>
      <c r="B3493" s="3" t="s">
        <v>3</v>
      </c>
      <c r="C3493" s="2">
        <v>41030</v>
      </c>
      <c r="D3493" s="5">
        <f>YEAR(Tabla1[[#This Row],[FECHA]])</f>
        <v>2012</v>
      </c>
      <c r="E3493" s="5">
        <f>IFERROR(VLOOKUP(Tabla1[[#This Row],[FECHA]],'COMPARENDOS TOTALES'!A:D,4,FALSE),0)</f>
        <v>0</v>
      </c>
      <c r="F3493" s="9">
        <f>IFERROR(VLOOKUP(Tabla1[[#This Row],[FECHA]],'COMPARENDOS TOTALES'!A:D,3,FALSE),0)</f>
        <v>0</v>
      </c>
      <c r="G3493" s="5">
        <f>IFERROR(VLOOKUP(Tabla1[[#This Row],[FECHA]],EXONERACIONES!A:D,4,FALSE),0)</f>
        <v>0</v>
      </c>
      <c r="H3493" s="9">
        <f>IFERROR(VLOOKUP(Tabla1[[#This Row],[FECHA]],EXONERACIONES!A:D,3,FALSE),0)</f>
        <v>0</v>
      </c>
      <c r="I3493" s="5">
        <f>IFERROR(VLOOKUP(Tabla1[[#This Row],[FECHA]],'SIMIT CON RES'!A:D,4,FALSE),0)</f>
        <v>0</v>
      </c>
      <c r="J3493" s="9">
        <f>IFERROR(VLOOKUP(Tabla1[[#This Row],[FECHA]],'SIMIT CON RES'!A:D,3,FALSE),0)</f>
        <v>0</v>
      </c>
      <c r="K3493">
        <f>IFERROR(VLOOKUP(Tabla1[[#This Row],[FECHA]],'SIMIT SIN RES'!A:D,4,FALSE),0)</f>
        <v>0</v>
      </c>
      <c r="L3493" s="9">
        <f>IFERROR(VLOOKUP(Tabla1[[#This Row],[FECHA]],'SIMIT SIN RES'!A:D,3,FALSE),0)</f>
        <v>0</v>
      </c>
      <c r="M3493" s="5">
        <f>IFERROR(VLOOKUP(Tabla1[[#This Row],[FECHA]],'RECAUDOS DE COMPARENDOS'!A:D,4,FALSE),0)</f>
        <v>0</v>
      </c>
      <c r="N3493" s="9">
        <f>IFERROR(VLOOKUP(Tabla1[[#This Row],[FECHA]],'RECAUDOS DE COMPARENDOS'!A:D,3,FALSE),0)</f>
        <v>0</v>
      </c>
      <c r="O3493" s="5">
        <f>IFERROR(VLOOKUP(Tabla1[[#This Row],[FECHA]],'RECAUDOS DE RESOLUCIONES'!A:D,4,FALSE),0)</f>
        <v>0</v>
      </c>
      <c r="P3493" s="9">
        <f>IFERROR(VLOOKUP(Tabla1[[#This Row],[FECHA]],'RECAUDOS DE RESOLUCIONES'!A:D,3,FALSE),0)</f>
        <v>0</v>
      </c>
      <c r="Q349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49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493" s="11">
        <f>IFERROR(VLOOKUP(Tabla1[[#This Row],[FECHA]],'RECAUDOS LOCALES'!A:D,4,FALSE),0)</f>
        <v>1</v>
      </c>
      <c r="T3493" s="9">
        <f>IFERROR(VLOOKUP(Tabla1[[#This Row],[FECHA]],'RECAUDOS LOCALES'!A:D,3,FALSE),0)</f>
        <v>124000</v>
      </c>
      <c r="U3493" s="11">
        <f>IFERROR(VLOOKUP(Tabla1[[#This Row],[FECHA]],'RECAUDOS EXTERNOS'!A:D,4,FALSE),0)</f>
        <v>3</v>
      </c>
      <c r="V3493" s="9">
        <f>IFERROR(VLOOKUP(Tabla1[[#This Row],[FECHA]],'RECAUDOS EXTERNOS'!A:D,3,FALSE),0)</f>
        <v>413340</v>
      </c>
    </row>
    <row r="3494" spans="1:22" x14ac:dyDescent="0.25">
      <c r="A3494" s="1">
        <v>41053</v>
      </c>
      <c r="B3494" s="3" t="s">
        <v>6</v>
      </c>
      <c r="C3494" s="2">
        <v>41030</v>
      </c>
      <c r="D3494" s="5">
        <f>YEAR(Tabla1[[#This Row],[FECHA]])</f>
        <v>2012</v>
      </c>
      <c r="E3494" s="5">
        <f>IFERROR(VLOOKUP(Tabla1[[#This Row],[FECHA]],'COMPARENDOS TOTALES'!A:D,4,FALSE),0)</f>
        <v>1</v>
      </c>
      <c r="F3494" s="9">
        <f>IFERROR(VLOOKUP(Tabla1[[#This Row],[FECHA]],'COMPARENDOS TOTALES'!A:D,3,FALSE),0)</f>
        <v>283350</v>
      </c>
      <c r="G3494" s="5">
        <f>IFERROR(VLOOKUP(Tabla1[[#This Row],[FECHA]],EXONERACIONES!A:D,4,FALSE),0)</f>
        <v>0</v>
      </c>
      <c r="H3494" s="9">
        <f>IFERROR(VLOOKUP(Tabla1[[#This Row],[FECHA]],EXONERACIONES!A:D,3,FALSE),0)</f>
        <v>0</v>
      </c>
      <c r="I3494" s="5">
        <f>IFERROR(VLOOKUP(Tabla1[[#This Row],[FECHA]],'SIMIT CON RES'!A:D,4,FALSE),0)</f>
        <v>0</v>
      </c>
      <c r="J3494" s="9">
        <f>IFERROR(VLOOKUP(Tabla1[[#This Row],[FECHA]],'SIMIT CON RES'!A:D,3,FALSE),0)</f>
        <v>0</v>
      </c>
      <c r="K3494">
        <f>IFERROR(VLOOKUP(Tabla1[[#This Row],[FECHA]],'SIMIT SIN RES'!A:D,4,FALSE),0)</f>
        <v>0</v>
      </c>
      <c r="L3494" s="9">
        <f>IFERROR(VLOOKUP(Tabla1[[#This Row],[FECHA]],'SIMIT SIN RES'!A:D,3,FALSE),0)</f>
        <v>0</v>
      </c>
      <c r="M3494" s="5">
        <f>IFERROR(VLOOKUP(Tabla1[[#This Row],[FECHA]],'RECAUDOS DE COMPARENDOS'!A:D,4,FALSE),0)</f>
        <v>1</v>
      </c>
      <c r="N3494" s="9">
        <f>IFERROR(VLOOKUP(Tabla1[[#This Row],[FECHA]],'RECAUDOS DE COMPARENDOS'!A:D,3,FALSE),0)</f>
        <v>283350</v>
      </c>
      <c r="O3494" s="5">
        <f>IFERROR(VLOOKUP(Tabla1[[#This Row],[FECHA]],'RECAUDOS DE RESOLUCIONES'!A:D,4,FALSE),0)</f>
        <v>0</v>
      </c>
      <c r="P3494" s="9">
        <f>IFERROR(VLOOKUP(Tabla1[[#This Row],[FECHA]],'RECAUDOS DE RESOLUCIONES'!A:D,3,FALSE),0)</f>
        <v>0</v>
      </c>
      <c r="Q349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49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494" s="11">
        <f>IFERROR(VLOOKUP(Tabla1[[#This Row],[FECHA]],'RECAUDOS LOCALES'!A:D,4,FALSE),0)</f>
        <v>0</v>
      </c>
      <c r="T3494" s="9">
        <f>IFERROR(VLOOKUP(Tabla1[[#This Row],[FECHA]],'RECAUDOS LOCALES'!A:D,3,FALSE),0)</f>
        <v>0</v>
      </c>
      <c r="U3494" s="11">
        <f>IFERROR(VLOOKUP(Tabla1[[#This Row],[FECHA]],'RECAUDOS EXTERNOS'!A:D,4,FALSE),0)</f>
        <v>3</v>
      </c>
      <c r="V3494" s="9">
        <f>IFERROR(VLOOKUP(Tabla1[[#This Row],[FECHA]],'RECAUDOS EXTERNOS'!A:D,3,FALSE),0)</f>
        <v>865587</v>
      </c>
    </row>
    <row r="3495" spans="1:22" x14ac:dyDescent="0.25">
      <c r="A3495" s="1">
        <v>41054</v>
      </c>
      <c r="B3495" s="3" t="s">
        <v>0</v>
      </c>
      <c r="C3495" s="2">
        <v>41030</v>
      </c>
      <c r="D3495" s="5">
        <f>YEAR(Tabla1[[#This Row],[FECHA]])</f>
        <v>2012</v>
      </c>
      <c r="E3495" s="5">
        <f>IFERROR(VLOOKUP(Tabla1[[#This Row],[FECHA]],'COMPARENDOS TOTALES'!A:D,4,FALSE),0)</f>
        <v>1</v>
      </c>
      <c r="F3495" s="9">
        <f>IFERROR(VLOOKUP(Tabla1[[#This Row],[FECHA]],'COMPARENDOS TOTALES'!A:D,3,FALSE),0)</f>
        <v>566700</v>
      </c>
      <c r="G3495" s="5">
        <f>IFERROR(VLOOKUP(Tabla1[[#This Row],[FECHA]],EXONERACIONES!A:D,4,FALSE),0)</f>
        <v>0</v>
      </c>
      <c r="H3495" s="9">
        <f>IFERROR(VLOOKUP(Tabla1[[#This Row],[FECHA]],EXONERACIONES!A:D,3,FALSE),0)</f>
        <v>0</v>
      </c>
      <c r="I3495" s="5">
        <f>IFERROR(VLOOKUP(Tabla1[[#This Row],[FECHA]],'SIMIT CON RES'!A:D,4,FALSE),0)</f>
        <v>1</v>
      </c>
      <c r="J3495" s="9">
        <f>IFERROR(VLOOKUP(Tabla1[[#This Row],[FECHA]],'SIMIT CON RES'!A:D,3,FALSE),0)</f>
        <v>566700</v>
      </c>
      <c r="K3495">
        <f>IFERROR(VLOOKUP(Tabla1[[#This Row],[FECHA]],'SIMIT SIN RES'!A:D,4,FALSE),0)</f>
        <v>0</v>
      </c>
      <c r="L3495" s="9">
        <f>IFERROR(VLOOKUP(Tabla1[[#This Row],[FECHA]],'SIMIT SIN RES'!A:D,3,FALSE),0)</f>
        <v>0</v>
      </c>
      <c r="M3495" s="5">
        <f>IFERROR(VLOOKUP(Tabla1[[#This Row],[FECHA]],'RECAUDOS DE COMPARENDOS'!A:D,4,FALSE),0)</f>
        <v>0</v>
      </c>
      <c r="N3495" s="9">
        <f>IFERROR(VLOOKUP(Tabla1[[#This Row],[FECHA]],'RECAUDOS DE COMPARENDOS'!A:D,3,FALSE),0)</f>
        <v>0</v>
      </c>
      <c r="O3495" s="5">
        <f>IFERROR(VLOOKUP(Tabla1[[#This Row],[FECHA]],'RECAUDOS DE RESOLUCIONES'!A:D,4,FALSE),0)</f>
        <v>0</v>
      </c>
      <c r="P3495" s="9">
        <f>IFERROR(VLOOKUP(Tabla1[[#This Row],[FECHA]],'RECAUDOS DE RESOLUCIONES'!A:D,3,FALSE),0)</f>
        <v>0</v>
      </c>
      <c r="Q349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49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495" s="11">
        <f>IFERROR(VLOOKUP(Tabla1[[#This Row],[FECHA]],'RECAUDOS LOCALES'!A:D,4,FALSE),0)</f>
        <v>1</v>
      </c>
      <c r="T3495" s="9">
        <f>IFERROR(VLOOKUP(Tabla1[[#This Row],[FECHA]],'RECAUDOS LOCALES'!A:D,3,FALSE),0)</f>
        <v>283350</v>
      </c>
      <c r="U3495" s="11">
        <f>IFERROR(VLOOKUP(Tabla1[[#This Row],[FECHA]],'RECAUDOS EXTERNOS'!A:D,4,FALSE),0)</f>
        <v>4</v>
      </c>
      <c r="V3495" s="9">
        <f>IFERROR(VLOOKUP(Tabla1[[#This Row],[FECHA]],'RECAUDOS EXTERNOS'!A:D,3,FALSE),0)</f>
        <v>583273</v>
      </c>
    </row>
    <row r="3496" spans="1:22" x14ac:dyDescent="0.25">
      <c r="A3496" s="1">
        <v>41055</v>
      </c>
      <c r="B3496" s="3" t="s">
        <v>5</v>
      </c>
      <c r="C3496" s="2">
        <v>41030</v>
      </c>
      <c r="D3496" s="5">
        <f>YEAR(Tabla1[[#This Row],[FECHA]])</f>
        <v>2012</v>
      </c>
      <c r="E3496" s="5">
        <f>IFERROR(VLOOKUP(Tabla1[[#This Row],[FECHA]],'COMPARENDOS TOTALES'!A:D,4,FALSE),0)</f>
        <v>5</v>
      </c>
      <c r="F3496" s="9">
        <f>IFERROR(VLOOKUP(Tabla1[[#This Row],[FECHA]],'COMPARENDOS TOTALES'!A:D,3,FALSE),0)</f>
        <v>2569040</v>
      </c>
      <c r="G3496" s="5">
        <f>IFERROR(VLOOKUP(Tabla1[[#This Row],[FECHA]],EXONERACIONES!A:D,4,FALSE),0)</f>
        <v>0</v>
      </c>
      <c r="H3496" s="9">
        <f>IFERROR(VLOOKUP(Tabla1[[#This Row],[FECHA]],EXONERACIONES!A:D,3,FALSE),0)</f>
        <v>0</v>
      </c>
      <c r="I3496" s="5">
        <f>IFERROR(VLOOKUP(Tabla1[[#This Row],[FECHA]],'SIMIT CON RES'!A:D,4,FALSE),0)</f>
        <v>5</v>
      </c>
      <c r="J3496" s="9">
        <f>IFERROR(VLOOKUP(Tabla1[[#This Row],[FECHA]],'SIMIT CON RES'!A:D,3,FALSE),0)</f>
        <v>2569040</v>
      </c>
      <c r="K3496">
        <f>IFERROR(VLOOKUP(Tabla1[[#This Row],[FECHA]],'SIMIT SIN RES'!A:D,4,FALSE),0)</f>
        <v>0</v>
      </c>
      <c r="L3496" s="9">
        <f>IFERROR(VLOOKUP(Tabla1[[#This Row],[FECHA]],'SIMIT SIN RES'!A:D,3,FALSE),0)</f>
        <v>0</v>
      </c>
      <c r="M3496" s="5">
        <f>IFERROR(VLOOKUP(Tabla1[[#This Row],[FECHA]],'RECAUDOS DE COMPARENDOS'!A:D,4,FALSE),0)</f>
        <v>0</v>
      </c>
      <c r="N3496" s="9">
        <f>IFERROR(VLOOKUP(Tabla1[[#This Row],[FECHA]],'RECAUDOS DE COMPARENDOS'!A:D,3,FALSE),0)</f>
        <v>0</v>
      </c>
      <c r="O3496" s="5">
        <f>IFERROR(VLOOKUP(Tabla1[[#This Row],[FECHA]],'RECAUDOS DE RESOLUCIONES'!A:D,4,FALSE),0)</f>
        <v>0</v>
      </c>
      <c r="P3496" s="9">
        <f>IFERROR(VLOOKUP(Tabla1[[#This Row],[FECHA]],'RECAUDOS DE RESOLUCIONES'!A:D,3,FALSE),0)</f>
        <v>0</v>
      </c>
      <c r="Q349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49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496" s="11">
        <f>IFERROR(VLOOKUP(Tabla1[[#This Row],[FECHA]],'RECAUDOS LOCALES'!A:D,4,FALSE),0)</f>
        <v>0</v>
      </c>
      <c r="T3496" s="9">
        <f>IFERROR(VLOOKUP(Tabla1[[#This Row],[FECHA]],'RECAUDOS LOCALES'!A:D,3,FALSE),0)</f>
        <v>0</v>
      </c>
      <c r="U3496" s="11">
        <f>IFERROR(VLOOKUP(Tabla1[[#This Row],[FECHA]],'RECAUDOS EXTERNOS'!A:D,4,FALSE),0)</f>
        <v>0</v>
      </c>
      <c r="V3496" s="9">
        <f>IFERROR(VLOOKUP(Tabla1[[#This Row],[FECHA]],'RECAUDOS EXTERNOS'!A:D,3,FALSE),0)</f>
        <v>0</v>
      </c>
    </row>
    <row r="3497" spans="1:22" x14ac:dyDescent="0.25">
      <c r="A3497" s="1">
        <v>41056</v>
      </c>
      <c r="B3497" s="3" t="s">
        <v>4</v>
      </c>
      <c r="C3497" s="2">
        <v>41030</v>
      </c>
      <c r="D3497" s="5">
        <f>YEAR(Tabla1[[#This Row],[FECHA]])</f>
        <v>2012</v>
      </c>
      <c r="E3497" s="5">
        <f>IFERROR(VLOOKUP(Tabla1[[#This Row],[FECHA]],'COMPARENDOS TOTALES'!A:D,4,FALSE),0)</f>
        <v>16</v>
      </c>
      <c r="F3497" s="9">
        <f>IFERROR(VLOOKUP(Tabla1[[#This Row],[FECHA]],'COMPARENDOS TOTALES'!A:D,3,FALSE),0)</f>
        <v>9926695</v>
      </c>
      <c r="G3497" s="5">
        <f>IFERROR(VLOOKUP(Tabla1[[#This Row],[FECHA]],EXONERACIONES!A:D,4,FALSE),0)</f>
        <v>1</v>
      </c>
      <c r="H3497" s="9">
        <f>IFERROR(VLOOKUP(Tabla1[[#This Row],[FECHA]],EXONERACIONES!A:D,3,FALSE),0)</f>
        <v>566700</v>
      </c>
      <c r="I3497" s="5">
        <f>IFERROR(VLOOKUP(Tabla1[[#This Row],[FECHA]],'SIMIT CON RES'!A:D,4,FALSE),0)</f>
        <v>10</v>
      </c>
      <c r="J3497" s="9">
        <f>IFERROR(VLOOKUP(Tabla1[[#This Row],[FECHA]],'SIMIT CON RES'!A:D,3,FALSE),0)</f>
        <v>6384820</v>
      </c>
      <c r="K3497">
        <f>IFERROR(VLOOKUP(Tabla1[[#This Row],[FECHA]],'SIMIT SIN RES'!A:D,4,FALSE),0)</f>
        <v>0</v>
      </c>
      <c r="L3497" s="9">
        <f>IFERROR(VLOOKUP(Tabla1[[#This Row],[FECHA]],'SIMIT SIN RES'!A:D,3,FALSE),0)</f>
        <v>0</v>
      </c>
      <c r="M3497" s="5">
        <f>IFERROR(VLOOKUP(Tabla1[[#This Row],[FECHA]],'RECAUDOS DE COMPARENDOS'!A:D,4,FALSE),0)</f>
        <v>1</v>
      </c>
      <c r="N3497" s="9">
        <f>IFERROR(VLOOKUP(Tabla1[[#This Row],[FECHA]],'RECAUDOS DE COMPARENDOS'!A:D,3,FALSE),0)</f>
        <v>425025</v>
      </c>
      <c r="O3497" s="5">
        <f>IFERROR(VLOOKUP(Tabla1[[#This Row],[FECHA]],'RECAUDOS DE RESOLUCIONES'!A:D,4,FALSE),0)</f>
        <v>0</v>
      </c>
      <c r="P3497" s="9">
        <f>IFERROR(VLOOKUP(Tabla1[[#This Row],[FECHA]],'RECAUDOS DE RESOLUCIONES'!A:D,3,FALSE),0)</f>
        <v>0</v>
      </c>
      <c r="Q349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3497" s="9">
        <f>Tabla1[V. COMPARENDOS]-(Tabla1[V. EXONERACIONES]+Tabla1[[#This Row],[V. SIMIT CON RESOLUCION]]+Tabla1[[#This Row],[V. SIMIT SIN RESOLUCION]]+Tabla1[[#This Row],[V. RECAUDOS COMPARENDOS]]+Tabla1[[#This Row],[V. RECAUDOS RESOLUCIONES]])</f>
        <v>2550150</v>
      </c>
      <c r="S3497" s="11">
        <f>IFERROR(VLOOKUP(Tabla1[[#This Row],[FECHA]],'RECAUDOS LOCALES'!A:D,4,FALSE),0)</f>
        <v>0</v>
      </c>
      <c r="T3497" s="9">
        <f>IFERROR(VLOOKUP(Tabla1[[#This Row],[FECHA]],'RECAUDOS LOCALES'!A:D,3,FALSE),0)</f>
        <v>0</v>
      </c>
      <c r="U3497" s="11">
        <f>IFERROR(VLOOKUP(Tabla1[[#This Row],[FECHA]],'RECAUDOS EXTERNOS'!A:D,4,FALSE),0)</f>
        <v>0</v>
      </c>
      <c r="V3497" s="9">
        <f>IFERROR(VLOOKUP(Tabla1[[#This Row],[FECHA]],'RECAUDOS EXTERNOS'!A:D,3,FALSE),0)</f>
        <v>0</v>
      </c>
    </row>
    <row r="3498" spans="1:22" x14ac:dyDescent="0.25">
      <c r="A3498" s="1">
        <v>41057</v>
      </c>
      <c r="B3498" s="3" t="s">
        <v>1</v>
      </c>
      <c r="C3498" s="2">
        <v>41030</v>
      </c>
      <c r="D3498" s="5">
        <f>YEAR(Tabla1[[#This Row],[FECHA]])</f>
        <v>2012</v>
      </c>
      <c r="E3498" s="5">
        <f>IFERROR(VLOOKUP(Tabla1[[#This Row],[FECHA]],'COMPARENDOS TOTALES'!A:D,4,FALSE),0)</f>
        <v>5</v>
      </c>
      <c r="F3498" s="9">
        <f>IFERROR(VLOOKUP(Tabla1[[#This Row],[FECHA]],'COMPARENDOS TOTALES'!A:D,3,FALSE),0)</f>
        <v>3116850</v>
      </c>
      <c r="G3498" s="5">
        <f>IFERROR(VLOOKUP(Tabla1[[#This Row],[FECHA]],EXONERACIONES!A:D,4,FALSE),0)</f>
        <v>0</v>
      </c>
      <c r="H3498" s="9">
        <f>IFERROR(VLOOKUP(Tabla1[[#This Row],[FECHA]],EXONERACIONES!A:D,3,FALSE),0)</f>
        <v>0</v>
      </c>
      <c r="I3498" s="5">
        <f>IFERROR(VLOOKUP(Tabla1[[#This Row],[FECHA]],'SIMIT CON RES'!A:D,4,FALSE),0)</f>
        <v>4</v>
      </c>
      <c r="J3498" s="9">
        <f>IFERROR(VLOOKUP(Tabla1[[#This Row],[FECHA]],'SIMIT CON RES'!A:D,3,FALSE),0)</f>
        <v>2550150</v>
      </c>
      <c r="K3498">
        <f>IFERROR(VLOOKUP(Tabla1[[#This Row],[FECHA]],'SIMIT SIN RES'!A:D,4,FALSE),0)</f>
        <v>0</v>
      </c>
      <c r="L3498" s="9">
        <f>IFERROR(VLOOKUP(Tabla1[[#This Row],[FECHA]],'SIMIT SIN RES'!A:D,3,FALSE),0)</f>
        <v>0</v>
      </c>
      <c r="M3498" s="5">
        <f>IFERROR(VLOOKUP(Tabla1[[#This Row],[FECHA]],'RECAUDOS DE COMPARENDOS'!A:D,4,FALSE),0)</f>
        <v>0</v>
      </c>
      <c r="N3498" s="9">
        <f>IFERROR(VLOOKUP(Tabla1[[#This Row],[FECHA]],'RECAUDOS DE COMPARENDOS'!A:D,3,FALSE),0)</f>
        <v>0</v>
      </c>
      <c r="O3498" s="5">
        <f>IFERROR(VLOOKUP(Tabla1[[#This Row],[FECHA]],'RECAUDOS DE RESOLUCIONES'!A:D,4,FALSE),0)</f>
        <v>0</v>
      </c>
      <c r="P3498" s="9">
        <f>IFERROR(VLOOKUP(Tabla1[[#This Row],[FECHA]],'RECAUDOS DE RESOLUCIONES'!A:D,3,FALSE),0)</f>
        <v>0</v>
      </c>
      <c r="Q349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498" s="9">
        <f>Tabla1[V. COMPARENDOS]-(Tabla1[V. EXONERACIONES]+Tabla1[[#This Row],[V. SIMIT CON RESOLUCION]]+Tabla1[[#This Row],[V. SIMIT SIN RESOLUCION]]+Tabla1[[#This Row],[V. RECAUDOS COMPARENDOS]]+Tabla1[[#This Row],[V. RECAUDOS RESOLUCIONES]])</f>
        <v>566700</v>
      </c>
      <c r="S3498" s="11">
        <f>IFERROR(VLOOKUP(Tabla1[[#This Row],[FECHA]],'RECAUDOS LOCALES'!A:D,4,FALSE),0)</f>
        <v>3</v>
      </c>
      <c r="T3498" s="9">
        <f>IFERROR(VLOOKUP(Tabla1[[#This Row],[FECHA]],'RECAUDOS LOCALES'!A:D,3,FALSE),0)</f>
        <v>673475</v>
      </c>
      <c r="U3498" s="11">
        <f>IFERROR(VLOOKUP(Tabla1[[#This Row],[FECHA]],'RECAUDOS EXTERNOS'!A:D,4,FALSE),0)</f>
        <v>6</v>
      </c>
      <c r="V3498" s="9">
        <f>IFERROR(VLOOKUP(Tabla1[[#This Row],[FECHA]],'RECAUDOS EXTERNOS'!A:D,3,FALSE),0)</f>
        <v>973131</v>
      </c>
    </row>
    <row r="3499" spans="1:22" x14ac:dyDescent="0.25">
      <c r="A3499" s="1">
        <v>41058</v>
      </c>
      <c r="B3499" s="3" t="s">
        <v>2</v>
      </c>
      <c r="C3499" s="2">
        <v>41030</v>
      </c>
      <c r="D3499" s="5">
        <f>YEAR(Tabla1[[#This Row],[FECHA]])</f>
        <v>2012</v>
      </c>
      <c r="E3499" s="5">
        <f>IFERROR(VLOOKUP(Tabla1[[#This Row],[FECHA]],'COMPARENDOS TOTALES'!A:D,4,FALSE),0)</f>
        <v>4</v>
      </c>
      <c r="F3499" s="9">
        <f>IFERROR(VLOOKUP(Tabla1[[#This Row],[FECHA]],'COMPARENDOS TOTALES'!A:D,3,FALSE),0)</f>
        <v>1567870</v>
      </c>
      <c r="G3499" s="5">
        <f>IFERROR(VLOOKUP(Tabla1[[#This Row],[FECHA]],EXONERACIONES!A:D,4,FALSE),0)</f>
        <v>0</v>
      </c>
      <c r="H3499" s="9">
        <f>IFERROR(VLOOKUP(Tabla1[[#This Row],[FECHA]],EXONERACIONES!A:D,3,FALSE),0)</f>
        <v>0</v>
      </c>
      <c r="I3499" s="5">
        <f>IFERROR(VLOOKUP(Tabla1[[#This Row],[FECHA]],'SIMIT CON RES'!A:D,4,FALSE),0)</f>
        <v>4</v>
      </c>
      <c r="J3499" s="9">
        <f>IFERROR(VLOOKUP(Tabla1[[#This Row],[FECHA]],'SIMIT CON RES'!A:D,3,FALSE),0)</f>
        <v>1567870</v>
      </c>
      <c r="K3499">
        <f>IFERROR(VLOOKUP(Tabla1[[#This Row],[FECHA]],'SIMIT SIN RES'!A:D,4,FALSE),0)</f>
        <v>0</v>
      </c>
      <c r="L3499" s="9">
        <f>IFERROR(VLOOKUP(Tabla1[[#This Row],[FECHA]],'SIMIT SIN RES'!A:D,3,FALSE),0)</f>
        <v>0</v>
      </c>
      <c r="M3499" s="5">
        <f>IFERROR(VLOOKUP(Tabla1[[#This Row],[FECHA]],'RECAUDOS DE COMPARENDOS'!A:D,4,FALSE),0)</f>
        <v>0</v>
      </c>
      <c r="N3499" s="9">
        <f>IFERROR(VLOOKUP(Tabla1[[#This Row],[FECHA]],'RECAUDOS DE COMPARENDOS'!A:D,3,FALSE),0)</f>
        <v>0</v>
      </c>
      <c r="O3499" s="5">
        <f>IFERROR(VLOOKUP(Tabla1[[#This Row],[FECHA]],'RECAUDOS DE RESOLUCIONES'!A:D,4,FALSE),0)</f>
        <v>0</v>
      </c>
      <c r="P3499" s="9">
        <f>IFERROR(VLOOKUP(Tabla1[[#This Row],[FECHA]],'RECAUDOS DE RESOLUCIONES'!A:D,3,FALSE),0)</f>
        <v>0</v>
      </c>
      <c r="Q349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49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499" s="11">
        <f>IFERROR(VLOOKUP(Tabla1[[#This Row],[FECHA]],'RECAUDOS LOCALES'!A:D,4,FALSE),0)</f>
        <v>0</v>
      </c>
      <c r="T3499" s="9">
        <f>IFERROR(VLOOKUP(Tabla1[[#This Row],[FECHA]],'RECAUDOS LOCALES'!A:D,3,FALSE),0)</f>
        <v>0</v>
      </c>
      <c r="U3499" s="11">
        <f>IFERROR(VLOOKUP(Tabla1[[#This Row],[FECHA]],'RECAUDOS EXTERNOS'!A:D,4,FALSE),0)</f>
        <v>9</v>
      </c>
      <c r="V3499" s="9">
        <f>IFERROR(VLOOKUP(Tabla1[[#This Row],[FECHA]],'RECAUDOS EXTERNOS'!A:D,3,FALSE),0)</f>
        <v>1987887</v>
      </c>
    </row>
    <row r="3500" spans="1:22" x14ac:dyDescent="0.25">
      <c r="A3500" s="1">
        <v>41059</v>
      </c>
      <c r="B3500" s="3" t="s">
        <v>3</v>
      </c>
      <c r="C3500" s="2">
        <v>41030</v>
      </c>
      <c r="D3500" s="5">
        <f>YEAR(Tabla1[[#This Row],[FECHA]])</f>
        <v>2012</v>
      </c>
      <c r="E3500" s="5">
        <f>IFERROR(VLOOKUP(Tabla1[[#This Row],[FECHA]],'COMPARENDOS TOTALES'!A:D,4,FALSE),0)</f>
        <v>2</v>
      </c>
      <c r="F3500" s="9">
        <f>IFERROR(VLOOKUP(Tabla1[[#This Row],[FECHA]],'COMPARENDOS TOTALES'!A:D,3,FALSE),0)</f>
        <v>717820</v>
      </c>
      <c r="G3500" s="5">
        <f>IFERROR(VLOOKUP(Tabla1[[#This Row],[FECHA]],EXONERACIONES!A:D,4,FALSE),0)</f>
        <v>1</v>
      </c>
      <c r="H3500" s="9">
        <f>IFERROR(VLOOKUP(Tabla1[[#This Row],[FECHA]],EXONERACIONES!A:D,3,FALSE),0)</f>
        <v>566700</v>
      </c>
      <c r="I3500" s="5">
        <f>IFERROR(VLOOKUP(Tabla1[[#This Row],[FECHA]],'SIMIT CON RES'!A:D,4,FALSE),0)</f>
        <v>0</v>
      </c>
      <c r="J3500" s="9">
        <f>IFERROR(VLOOKUP(Tabla1[[#This Row],[FECHA]],'SIMIT CON RES'!A:D,3,FALSE),0)</f>
        <v>0</v>
      </c>
      <c r="K3500">
        <f>IFERROR(VLOOKUP(Tabla1[[#This Row],[FECHA]],'SIMIT SIN RES'!A:D,4,FALSE),0)</f>
        <v>0</v>
      </c>
      <c r="L3500" s="9">
        <f>IFERROR(VLOOKUP(Tabla1[[#This Row],[FECHA]],'SIMIT SIN RES'!A:D,3,FALSE),0)</f>
        <v>0</v>
      </c>
      <c r="M3500" s="5">
        <f>IFERROR(VLOOKUP(Tabla1[[#This Row],[FECHA]],'RECAUDOS DE COMPARENDOS'!A:D,4,FALSE),0)</f>
        <v>0</v>
      </c>
      <c r="N3500" s="9">
        <f>IFERROR(VLOOKUP(Tabla1[[#This Row],[FECHA]],'RECAUDOS DE COMPARENDOS'!A:D,3,FALSE),0)</f>
        <v>0</v>
      </c>
      <c r="O3500" s="5">
        <f>IFERROR(VLOOKUP(Tabla1[[#This Row],[FECHA]],'RECAUDOS DE RESOLUCIONES'!A:D,4,FALSE),0)</f>
        <v>0</v>
      </c>
      <c r="P3500" s="9">
        <f>IFERROR(VLOOKUP(Tabla1[[#This Row],[FECHA]],'RECAUDOS DE RESOLUCIONES'!A:D,3,FALSE),0)</f>
        <v>0</v>
      </c>
      <c r="Q350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500" s="9">
        <f>Tabla1[V. COMPARENDOS]-(Tabla1[V. EXONERACIONES]+Tabla1[[#This Row],[V. SIMIT CON RESOLUCION]]+Tabla1[[#This Row],[V. SIMIT SIN RESOLUCION]]+Tabla1[[#This Row],[V. RECAUDOS COMPARENDOS]]+Tabla1[[#This Row],[V. RECAUDOS RESOLUCIONES]])</f>
        <v>151120</v>
      </c>
      <c r="S3500" s="11">
        <f>IFERROR(VLOOKUP(Tabla1[[#This Row],[FECHA]],'RECAUDOS LOCALES'!A:D,4,FALSE),0)</f>
        <v>1</v>
      </c>
      <c r="T3500" s="9">
        <f>IFERROR(VLOOKUP(Tabla1[[#This Row],[FECHA]],'RECAUDOS LOCALES'!A:D,3,FALSE),0)</f>
        <v>124250</v>
      </c>
      <c r="U3500" s="11">
        <f>IFERROR(VLOOKUP(Tabla1[[#This Row],[FECHA]],'RECAUDOS EXTERNOS'!A:D,4,FALSE),0)</f>
        <v>6</v>
      </c>
      <c r="V3500" s="9">
        <f>IFERROR(VLOOKUP(Tabla1[[#This Row],[FECHA]],'RECAUDOS EXTERNOS'!A:D,3,FALSE),0)</f>
        <v>630502</v>
      </c>
    </row>
    <row r="3501" spans="1:22" x14ac:dyDescent="0.25">
      <c r="A3501" s="1">
        <v>41060</v>
      </c>
      <c r="B3501" s="3" t="s">
        <v>6</v>
      </c>
      <c r="C3501" s="2">
        <v>41030</v>
      </c>
      <c r="D3501" s="5">
        <f>YEAR(Tabla1[[#This Row],[FECHA]])</f>
        <v>2012</v>
      </c>
      <c r="E3501" s="5">
        <f>IFERROR(VLOOKUP(Tabla1[[#This Row],[FECHA]],'COMPARENDOS TOTALES'!A:D,4,FALSE),0)</f>
        <v>0</v>
      </c>
      <c r="F3501" s="9">
        <f>IFERROR(VLOOKUP(Tabla1[[#This Row],[FECHA]],'COMPARENDOS TOTALES'!A:D,3,FALSE),0)</f>
        <v>0</v>
      </c>
      <c r="G3501" s="5">
        <f>IFERROR(VLOOKUP(Tabla1[[#This Row],[FECHA]],EXONERACIONES!A:D,4,FALSE),0)</f>
        <v>0</v>
      </c>
      <c r="H3501" s="9">
        <f>IFERROR(VLOOKUP(Tabla1[[#This Row],[FECHA]],EXONERACIONES!A:D,3,FALSE),0)</f>
        <v>0</v>
      </c>
      <c r="I3501" s="5">
        <f>IFERROR(VLOOKUP(Tabla1[[#This Row],[FECHA]],'SIMIT CON RES'!A:D,4,FALSE),0)</f>
        <v>0</v>
      </c>
      <c r="J3501" s="9">
        <f>IFERROR(VLOOKUP(Tabla1[[#This Row],[FECHA]],'SIMIT CON RES'!A:D,3,FALSE),0)</f>
        <v>0</v>
      </c>
      <c r="K3501">
        <f>IFERROR(VLOOKUP(Tabla1[[#This Row],[FECHA]],'SIMIT SIN RES'!A:D,4,FALSE),0)</f>
        <v>0</v>
      </c>
      <c r="L3501" s="9">
        <f>IFERROR(VLOOKUP(Tabla1[[#This Row],[FECHA]],'SIMIT SIN RES'!A:D,3,FALSE),0)</f>
        <v>0</v>
      </c>
      <c r="M3501" s="5">
        <f>IFERROR(VLOOKUP(Tabla1[[#This Row],[FECHA]],'RECAUDOS DE COMPARENDOS'!A:D,4,FALSE),0)</f>
        <v>0</v>
      </c>
      <c r="N3501" s="9">
        <f>IFERROR(VLOOKUP(Tabla1[[#This Row],[FECHA]],'RECAUDOS DE COMPARENDOS'!A:D,3,FALSE),0)</f>
        <v>0</v>
      </c>
      <c r="O3501" s="5">
        <f>IFERROR(VLOOKUP(Tabla1[[#This Row],[FECHA]],'RECAUDOS DE RESOLUCIONES'!A:D,4,FALSE),0)</f>
        <v>0</v>
      </c>
      <c r="P3501" s="9">
        <f>IFERROR(VLOOKUP(Tabla1[[#This Row],[FECHA]],'RECAUDOS DE RESOLUCIONES'!A:D,3,FALSE),0)</f>
        <v>0</v>
      </c>
      <c r="Q350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50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501" s="11">
        <f>IFERROR(VLOOKUP(Tabla1[[#This Row],[FECHA]],'RECAUDOS LOCALES'!A:D,4,FALSE),0)</f>
        <v>1</v>
      </c>
      <c r="T3501" s="9">
        <f>IFERROR(VLOOKUP(Tabla1[[#This Row],[FECHA]],'RECAUDOS LOCALES'!A:D,3,FALSE),0)</f>
        <v>267800</v>
      </c>
      <c r="U3501" s="11">
        <f>IFERROR(VLOOKUP(Tabla1[[#This Row],[FECHA]],'RECAUDOS EXTERNOS'!A:D,4,FALSE),0)</f>
        <v>9</v>
      </c>
      <c r="V3501" s="9">
        <f>IFERROR(VLOOKUP(Tabla1[[#This Row],[FECHA]],'RECAUDOS EXTERNOS'!A:D,3,FALSE),0)</f>
        <v>2898724</v>
      </c>
    </row>
    <row r="3502" spans="1:22" x14ac:dyDescent="0.25">
      <c r="A3502" s="1">
        <v>41061</v>
      </c>
      <c r="B3502" s="3" t="s">
        <v>0</v>
      </c>
      <c r="C3502" s="2">
        <v>41061</v>
      </c>
      <c r="D3502" s="5">
        <f>YEAR(Tabla1[[#This Row],[FECHA]])</f>
        <v>2012</v>
      </c>
      <c r="E3502" s="5">
        <f>IFERROR(VLOOKUP(Tabla1[[#This Row],[FECHA]],'COMPARENDOS TOTALES'!A:D,4,FALSE),0)</f>
        <v>6</v>
      </c>
      <c r="F3502" s="9">
        <f>IFERROR(VLOOKUP(Tabla1[[#This Row],[FECHA]],'COMPARENDOS TOTALES'!A:D,3,FALSE),0)</f>
        <v>4533600</v>
      </c>
      <c r="G3502" s="5">
        <f>IFERROR(VLOOKUP(Tabla1[[#This Row],[FECHA]],EXONERACIONES!A:D,4,FALSE),0)</f>
        <v>1</v>
      </c>
      <c r="H3502" s="9">
        <f>IFERROR(VLOOKUP(Tabla1[[#This Row],[FECHA]],EXONERACIONES!A:D,3,FALSE),0)</f>
        <v>850050</v>
      </c>
      <c r="I3502" s="5">
        <f>IFERROR(VLOOKUP(Tabla1[[#This Row],[FECHA]],'SIMIT CON RES'!A:D,4,FALSE),0)</f>
        <v>3</v>
      </c>
      <c r="J3502" s="9">
        <f>IFERROR(VLOOKUP(Tabla1[[#This Row],[FECHA]],'SIMIT CON RES'!A:D,3,FALSE),0)</f>
        <v>2266800</v>
      </c>
      <c r="K3502">
        <f>IFERROR(VLOOKUP(Tabla1[[#This Row],[FECHA]],'SIMIT SIN RES'!A:D,4,FALSE),0)</f>
        <v>0</v>
      </c>
      <c r="L3502" s="9">
        <f>IFERROR(VLOOKUP(Tabla1[[#This Row],[FECHA]],'SIMIT SIN RES'!A:D,3,FALSE),0)</f>
        <v>0</v>
      </c>
      <c r="M3502" s="5">
        <f>IFERROR(VLOOKUP(Tabla1[[#This Row],[FECHA]],'RECAUDOS DE COMPARENDOS'!A:D,4,FALSE),0)</f>
        <v>0</v>
      </c>
      <c r="N3502" s="9">
        <f>IFERROR(VLOOKUP(Tabla1[[#This Row],[FECHA]],'RECAUDOS DE COMPARENDOS'!A:D,3,FALSE),0)</f>
        <v>0</v>
      </c>
      <c r="O3502" s="5">
        <f>IFERROR(VLOOKUP(Tabla1[[#This Row],[FECHA]],'RECAUDOS DE RESOLUCIONES'!A:D,4,FALSE),0)</f>
        <v>0</v>
      </c>
      <c r="P3502" s="9">
        <f>IFERROR(VLOOKUP(Tabla1[[#This Row],[FECHA]],'RECAUDOS DE RESOLUCIONES'!A:D,3,FALSE),0)</f>
        <v>0</v>
      </c>
      <c r="Q350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3502" s="9">
        <f>Tabla1[V. COMPARENDOS]-(Tabla1[V. EXONERACIONES]+Tabla1[[#This Row],[V. SIMIT CON RESOLUCION]]+Tabla1[[#This Row],[V. SIMIT SIN RESOLUCION]]+Tabla1[[#This Row],[V. RECAUDOS COMPARENDOS]]+Tabla1[[#This Row],[V. RECAUDOS RESOLUCIONES]])</f>
        <v>1416750</v>
      </c>
      <c r="S3502" s="11">
        <f>IFERROR(VLOOKUP(Tabla1[[#This Row],[FECHA]],'RECAUDOS LOCALES'!A:D,4,FALSE),0)</f>
        <v>0</v>
      </c>
      <c r="T3502" s="9">
        <f>IFERROR(VLOOKUP(Tabla1[[#This Row],[FECHA]],'RECAUDOS LOCALES'!A:D,3,FALSE),0)</f>
        <v>0</v>
      </c>
      <c r="U3502" s="11">
        <f>IFERROR(VLOOKUP(Tabla1[[#This Row],[FECHA]],'RECAUDOS EXTERNOS'!A:D,4,FALSE),0)</f>
        <v>12</v>
      </c>
      <c r="V3502" s="9">
        <f>IFERROR(VLOOKUP(Tabla1[[#This Row],[FECHA]],'RECAUDOS EXTERNOS'!A:D,3,FALSE),0)</f>
        <v>4227561</v>
      </c>
    </row>
    <row r="3503" spans="1:22" x14ac:dyDescent="0.25">
      <c r="A3503" s="1">
        <v>41062</v>
      </c>
      <c r="B3503" s="3" t="s">
        <v>5</v>
      </c>
      <c r="C3503" s="2">
        <v>41061</v>
      </c>
      <c r="D3503" s="5">
        <f>YEAR(Tabla1[[#This Row],[FECHA]])</f>
        <v>2012</v>
      </c>
      <c r="E3503" s="5">
        <f>IFERROR(VLOOKUP(Tabla1[[#This Row],[FECHA]],'COMPARENDOS TOTALES'!A:D,4,FALSE),0)</f>
        <v>17</v>
      </c>
      <c r="F3503" s="9">
        <f>IFERROR(VLOOKUP(Tabla1[[#This Row],[FECHA]],'COMPARENDOS TOTALES'!A:D,3,FALSE),0)</f>
        <v>10521730</v>
      </c>
      <c r="G3503" s="5">
        <f>IFERROR(VLOOKUP(Tabla1[[#This Row],[FECHA]],EXONERACIONES!A:D,4,FALSE),0)</f>
        <v>4</v>
      </c>
      <c r="H3503" s="9">
        <f>IFERROR(VLOOKUP(Tabla1[[#This Row],[FECHA]],EXONERACIONES!A:D,3,FALSE),0)</f>
        <v>3116850</v>
      </c>
      <c r="I3503" s="5">
        <f>IFERROR(VLOOKUP(Tabla1[[#This Row],[FECHA]],'SIMIT CON RES'!A:D,4,FALSE),0)</f>
        <v>11</v>
      </c>
      <c r="J3503" s="9">
        <f>IFERROR(VLOOKUP(Tabla1[[#This Row],[FECHA]],'SIMIT CON RES'!A:D,3,FALSE),0)</f>
        <v>6687060</v>
      </c>
      <c r="K3503">
        <f>IFERROR(VLOOKUP(Tabla1[[#This Row],[FECHA]],'SIMIT SIN RES'!A:D,4,FALSE),0)</f>
        <v>0</v>
      </c>
      <c r="L3503" s="9">
        <f>IFERROR(VLOOKUP(Tabla1[[#This Row],[FECHA]],'SIMIT SIN RES'!A:D,3,FALSE),0)</f>
        <v>0</v>
      </c>
      <c r="M3503" s="5">
        <f>IFERROR(VLOOKUP(Tabla1[[#This Row],[FECHA]],'RECAUDOS DE COMPARENDOS'!A:D,4,FALSE),0)</f>
        <v>0</v>
      </c>
      <c r="N3503" s="9">
        <f>IFERROR(VLOOKUP(Tabla1[[#This Row],[FECHA]],'RECAUDOS DE COMPARENDOS'!A:D,3,FALSE),0)</f>
        <v>0</v>
      </c>
      <c r="O3503" s="5">
        <f>IFERROR(VLOOKUP(Tabla1[[#This Row],[FECHA]],'RECAUDOS DE RESOLUCIONES'!A:D,4,FALSE),0)</f>
        <v>0</v>
      </c>
      <c r="P3503" s="9">
        <f>IFERROR(VLOOKUP(Tabla1[[#This Row],[FECHA]],'RECAUDOS DE RESOLUCIONES'!A:D,3,FALSE),0)</f>
        <v>0</v>
      </c>
      <c r="Q350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3503" s="9">
        <f>Tabla1[V. COMPARENDOS]-(Tabla1[V. EXONERACIONES]+Tabla1[[#This Row],[V. SIMIT CON RESOLUCION]]+Tabla1[[#This Row],[V. SIMIT SIN RESOLUCION]]+Tabla1[[#This Row],[V. RECAUDOS COMPARENDOS]]+Tabla1[[#This Row],[V. RECAUDOS RESOLUCIONES]])</f>
        <v>717820</v>
      </c>
      <c r="S3503" s="11">
        <f>IFERROR(VLOOKUP(Tabla1[[#This Row],[FECHA]],'RECAUDOS LOCALES'!A:D,4,FALSE),0)</f>
        <v>0</v>
      </c>
      <c r="T3503" s="9">
        <f>IFERROR(VLOOKUP(Tabla1[[#This Row],[FECHA]],'RECAUDOS LOCALES'!A:D,3,FALSE),0)</f>
        <v>0</v>
      </c>
      <c r="U3503" s="11">
        <f>IFERROR(VLOOKUP(Tabla1[[#This Row],[FECHA]],'RECAUDOS EXTERNOS'!A:D,4,FALSE),0)</f>
        <v>0</v>
      </c>
      <c r="V3503" s="9">
        <f>IFERROR(VLOOKUP(Tabla1[[#This Row],[FECHA]],'RECAUDOS EXTERNOS'!A:D,3,FALSE),0)</f>
        <v>0</v>
      </c>
    </row>
    <row r="3504" spans="1:22" x14ac:dyDescent="0.25">
      <c r="A3504" s="1">
        <v>41063</v>
      </c>
      <c r="B3504" s="3" t="s">
        <v>4</v>
      </c>
      <c r="C3504" s="2">
        <v>41061</v>
      </c>
      <c r="D3504" s="5">
        <f>YEAR(Tabla1[[#This Row],[FECHA]])</f>
        <v>2012</v>
      </c>
      <c r="E3504" s="5">
        <f>IFERROR(VLOOKUP(Tabla1[[#This Row],[FECHA]],'COMPARENDOS TOTALES'!A:D,4,FALSE),0)</f>
        <v>11</v>
      </c>
      <c r="F3504" s="9">
        <f>IFERROR(VLOOKUP(Tabla1[[#This Row],[FECHA]],'COMPARENDOS TOTALES'!A:D,3,FALSE),0)</f>
        <v>5704780</v>
      </c>
      <c r="G3504" s="5">
        <f>IFERROR(VLOOKUP(Tabla1[[#This Row],[FECHA]],EXONERACIONES!A:D,4,FALSE),0)</f>
        <v>0</v>
      </c>
      <c r="H3504" s="9">
        <f>IFERROR(VLOOKUP(Tabla1[[#This Row],[FECHA]],EXONERACIONES!A:D,3,FALSE),0)</f>
        <v>0</v>
      </c>
      <c r="I3504" s="5">
        <f>IFERROR(VLOOKUP(Tabla1[[#This Row],[FECHA]],'SIMIT CON RES'!A:D,4,FALSE),0)</f>
        <v>11</v>
      </c>
      <c r="J3504" s="9">
        <f>IFERROR(VLOOKUP(Tabla1[[#This Row],[FECHA]],'SIMIT CON RES'!A:D,3,FALSE),0)</f>
        <v>5704780</v>
      </c>
      <c r="K3504">
        <f>IFERROR(VLOOKUP(Tabla1[[#This Row],[FECHA]],'SIMIT SIN RES'!A:D,4,FALSE),0)</f>
        <v>0</v>
      </c>
      <c r="L3504" s="9">
        <f>IFERROR(VLOOKUP(Tabla1[[#This Row],[FECHA]],'SIMIT SIN RES'!A:D,3,FALSE),0)</f>
        <v>0</v>
      </c>
      <c r="M3504" s="5">
        <f>IFERROR(VLOOKUP(Tabla1[[#This Row],[FECHA]],'RECAUDOS DE COMPARENDOS'!A:D,4,FALSE),0)</f>
        <v>0</v>
      </c>
      <c r="N3504" s="9">
        <f>IFERROR(VLOOKUP(Tabla1[[#This Row],[FECHA]],'RECAUDOS DE COMPARENDOS'!A:D,3,FALSE),0)</f>
        <v>0</v>
      </c>
      <c r="O3504" s="5">
        <f>IFERROR(VLOOKUP(Tabla1[[#This Row],[FECHA]],'RECAUDOS DE RESOLUCIONES'!A:D,4,FALSE),0)</f>
        <v>0</v>
      </c>
      <c r="P3504" s="9">
        <f>IFERROR(VLOOKUP(Tabla1[[#This Row],[FECHA]],'RECAUDOS DE RESOLUCIONES'!A:D,3,FALSE),0)</f>
        <v>0</v>
      </c>
      <c r="Q350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50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504" s="11">
        <f>IFERROR(VLOOKUP(Tabla1[[#This Row],[FECHA]],'RECAUDOS LOCALES'!A:D,4,FALSE),0)</f>
        <v>0</v>
      </c>
      <c r="T3504" s="9">
        <f>IFERROR(VLOOKUP(Tabla1[[#This Row],[FECHA]],'RECAUDOS LOCALES'!A:D,3,FALSE),0)</f>
        <v>0</v>
      </c>
      <c r="U3504" s="11">
        <f>IFERROR(VLOOKUP(Tabla1[[#This Row],[FECHA]],'RECAUDOS EXTERNOS'!A:D,4,FALSE),0)</f>
        <v>0</v>
      </c>
      <c r="V3504" s="9">
        <f>IFERROR(VLOOKUP(Tabla1[[#This Row],[FECHA]],'RECAUDOS EXTERNOS'!A:D,3,FALSE),0)</f>
        <v>0</v>
      </c>
    </row>
    <row r="3505" spans="1:22" x14ac:dyDescent="0.25">
      <c r="A3505" s="1">
        <v>41064</v>
      </c>
      <c r="B3505" s="3" t="s">
        <v>1</v>
      </c>
      <c r="C3505" s="2">
        <v>41061</v>
      </c>
      <c r="D3505" s="5">
        <f>YEAR(Tabla1[[#This Row],[FECHA]])</f>
        <v>2012</v>
      </c>
      <c r="E3505" s="5">
        <f>IFERROR(VLOOKUP(Tabla1[[#This Row],[FECHA]],'COMPARENDOS TOTALES'!A:D,4,FALSE),0)</f>
        <v>3</v>
      </c>
      <c r="F3505" s="9">
        <f>IFERROR(VLOOKUP(Tabla1[[#This Row],[FECHA]],'COMPARENDOS TOTALES'!A:D,3,FALSE),0)</f>
        <v>1851220</v>
      </c>
      <c r="G3505" s="5">
        <f>IFERROR(VLOOKUP(Tabla1[[#This Row],[FECHA]],EXONERACIONES!A:D,4,FALSE),0)</f>
        <v>0</v>
      </c>
      <c r="H3505" s="9">
        <f>IFERROR(VLOOKUP(Tabla1[[#This Row],[FECHA]],EXONERACIONES!A:D,3,FALSE),0)</f>
        <v>0</v>
      </c>
      <c r="I3505" s="5">
        <f>IFERROR(VLOOKUP(Tabla1[[#This Row],[FECHA]],'SIMIT CON RES'!A:D,4,FALSE),0)</f>
        <v>3</v>
      </c>
      <c r="J3505" s="9">
        <f>IFERROR(VLOOKUP(Tabla1[[#This Row],[FECHA]],'SIMIT CON RES'!A:D,3,FALSE),0)</f>
        <v>1851220</v>
      </c>
      <c r="K3505">
        <f>IFERROR(VLOOKUP(Tabla1[[#This Row],[FECHA]],'SIMIT SIN RES'!A:D,4,FALSE),0)</f>
        <v>0</v>
      </c>
      <c r="L3505" s="9">
        <f>IFERROR(VLOOKUP(Tabla1[[#This Row],[FECHA]],'SIMIT SIN RES'!A:D,3,FALSE),0)</f>
        <v>0</v>
      </c>
      <c r="M3505" s="5">
        <f>IFERROR(VLOOKUP(Tabla1[[#This Row],[FECHA]],'RECAUDOS DE COMPARENDOS'!A:D,4,FALSE),0)</f>
        <v>0</v>
      </c>
      <c r="N3505" s="9">
        <f>IFERROR(VLOOKUP(Tabla1[[#This Row],[FECHA]],'RECAUDOS DE COMPARENDOS'!A:D,3,FALSE),0)</f>
        <v>0</v>
      </c>
      <c r="O3505" s="5">
        <f>IFERROR(VLOOKUP(Tabla1[[#This Row],[FECHA]],'RECAUDOS DE RESOLUCIONES'!A:D,4,FALSE),0)</f>
        <v>0</v>
      </c>
      <c r="P3505" s="9">
        <f>IFERROR(VLOOKUP(Tabla1[[#This Row],[FECHA]],'RECAUDOS DE RESOLUCIONES'!A:D,3,FALSE),0)</f>
        <v>0</v>
      </c>
      <c r="Q350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50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505" s="11">
        <f>IFERROR(VLOOKUP(Tabla1[[#This Row],[FECHA]],'RECAUDOS LOCALES'!A:D,4,FALSE),0)</f>
        <v>0</v>
      </c>
      <c r="T3505" s="9">
        <f>IFERROR(VLOOKUP(Tabla1[[#This Row],[FECHA]],'RECAUDOS LOCALES'!A:D,3,FALSE),0)</f>
        <v>0</v>
      </c>
      <c r="U3505" s="11">
        <f>IFERROR(VLOOKUP(Tabla1[[#This Row],[FECHA]],'RECAUDOS EXTERNOS'!A:D,4,FALSE),0)</f>
        <v>8</v>
      </c>
      <c r="V3505" s="9">
        <f>IFERROR(VLOOKUP(Tabla1[[#This Row],[FECHA]],'RECAUDOS EXTERNOS'!A:D,3,FALSE),0)</f>
        <v>1646725</v>
      </c>
    </row>
    <row r="3506" spans="1:22" x14ac:dyDescent="0.25">
      <c r="A3506" s="1">
        <v>41065</v>
      </c>
      <c r="B3506" s="3" t="s">
        <v>2</v>
      </c>
      <c r="C3506" s="2">
        <v>41061</v>
      </c>
      <c r="D3506" s="5">
        <f>YEAR(Tabla1[[#This Row],[FECHA]])</f>
        <v>2012</v>
      </c>
      <c r="E3506" s="5">
        <f>IFERROR(VLOOKUP(Tabla1[[#This Row],[FECHA]],'COMPARENDOS TOTALES'!A:D,4,FALSE),0)</f>
        <v>2</v>
      </c>
      <c r="F3506" s="9">
        <f>IFERROR(VLOOKUP(Tabla1[[#This Row],[FECHA]],'COMPARENDOS TOTALES'!A:D,3,FALSE),0)</f>
        <v>1133400</v>
      </c>
      <c r="G3506" s="5">
        <f>IFERROR(VLOOKUP(Tabla1[[#This Row],[FECHA]],EXONERACIONES!A:D,4,FALSE),0)</f>
        <v>0</v>
      </c>
      <c r="H3506" s="9">
        <f>IFERROR(VLOOKUP(Tabla1[[#This Row],[FECHA]],EXONERACIONES!A:D,3,FALSE),0)</f>
        <v>0</v>
      </c>
      <c r="I3506" s="5">
        <f>IFERROR(VLOOKUP(Tabla1[[#This Row],[FECHA]],'SIMIT CON RES'!A:D,4,FALSE),0)</f>
        <v>2</v>
      </c>
      <c r="J3506" s="9">
        <f>IFERROR(VLOOKUP(Tabla1[[#This Row],[FECHA]],'SIMIT CON RES'!A:D,3,FALSE),0)</f>
        <v>1133400</v>
      </c>
      <c r="K3506">
        <f>IFERROR(VLOOKUP(Tabla1[[#This Row],[FECHA]],'SIMIT SIN RES'!A:D,4,FALSE),0)</f>
        <v>0</v>
      </c>
      <c r="L3506" s="9">
        <f>IFERROR(VLOOKUP(Tabla1[[#This Row],[FECHA]],'SIMIT SIN RES'!A:D,3,FALSE),0)</f>
        <v>0</v>
      </c>
      <c r="M3506" s="5">
        <f>IFERROR(VLOOKUP(Tabla1[[#This Row],[FECHA]],'RECAUDOS DE COMPARENDOS'!A:D,4,FALSE),0)</f>
        <v>0</v>
      </c>
      <c r="N3506" s="9">
        <f>IFERROR(VLOOKUP(Tabla1[[#This Row],[FECHA]],'RECAUDOS DE COMPARENDOS'!A:D,3,FALSE),0)</f>
        <v>0</v>
      </c>
      <c r="O3506" s="5">
        <f>IFERROR(VLOOKUP(Tabla1[[#This Row],[FECHA]],'RECAUDOS DE RESOLUCIONES'!A:D,4,FALSE),0)</f>
        <v>0</v>
      </c>
      <c r="P3506" s="9">
        <f>IFERROR(VLOOKUP(Tabla1[[#This Row],[FECHA]],'RECAUDOS DE RESOLUCIONES'!A:D,3,FALSE),0)</f>
        <v>0</v>
      </c>
      <c r="Q350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50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506" s="11">
        <f>IFERROR(VLOOKUP(Tabla1[[#This Row],[FECHA]],'RECAUDOS LOCALES'!A:D,4,FALSE),0)</f>
        <v>0</v>
      </c>
      <c r="T3506" s="9">
        <f>IFERROR(VLOOKUP(Tabla1[[#This Row],[FECHA]],'RECAUDOS LOCALES'!A:D,3,FALSE),0)</f>
        <v>0</v>
      </c>
      <c r="U3506" s="11">
        <f>IFERROR(VLOOKUP(Tabla1[[#This Row],[FECHA]],'RECAUDOS EXTERNOS'!A:D,4,FALSE),0)</f>
        <v>9</v>
      </c>
      <c r="V3506" s="9">
        <f>IFERROR(VLOOKUP(Tabla1[[#This Row],[FECHA]],'RECAUDOS EXTERNOS'!A:D,3,FALSE),0)</f>
        <v>1703847</v>
      </c>
    </row>
    <row r="3507" spans="1:22" x14ac:dyDescent="0.25">
      <c r="A3507" s="1">
        <v>41066</v>
      </c>
      <c r="B3507" s="3" t="s">
        <v>3</v>
      </c>
      <c r="C3507" s="2">
        <v>41061</v>
      </c>
      <c r="D3507" s="5">
        <f>YEAR(Tabla1[[#This Row],[FECHA]])</f>
        <v>2012</v>
      </c>
      <c r="E3507" s="5">
        <f>IFERROR(VLOOKUP(Tabla1[[#This Row],[FECHA]],'COMPARENDOS TOTALES'!A:D,4,FALSE),0)</f>
        <v>1</v>
      </c>
      <c r="F3507" s="9">
        <f>IFERROR(VLOOKUP(Tabla1[[#This Row],[FECHA]],'COMPARENDOS TOTALES'!A:D,3,FALSE),0)</f>
        <v>566700</v>
      </c>
      <c r="G3507" s="5">
        <f>IFERROR(VLOOKUP(Tabla1[[#This Row],[FECHA]],EXONERACIONES!A:D,4,FALSE),0)</f>
        <v>0</v>
      </c>
      <c r="H3507" s="9">
        <f>IFERROR(VLOOKUP(Tabla1[[#This Row],[FECHA]],EXONERACIONES!A:D,3,FALSE),0)</f>
        <v>0</v>
      </c>
      <c r="I3507" s="5">
        <f>IFERROR(VLOOKUP(Tabla1[[#This Row],[FECHA]],'SIMIT CON RES'!A:D,4,FALSE),0)</f>
        <v>0</v>
      </c>
      <c r="J3507" s="9">
        <f>IFERROR(VLOOKUP(Tabla1[[#This Row],[FECHA]],'SIMIT CON RES'!A:D,3,FALSE),0)</f>
        <v>0</v>
      </c>
      <c r="K3507">
        <f>IFERROR(VLOOKUP(Tabla1[[#This Row],[FECHA]],'SIMIT SIN RES'!A:D,4,FALSE),0)</f>
        <v>0</v>
      </c>
      <c r="L3507" s="9">
        <f>IFERROR(VLOOKUP(Tabla1[[#This Row],[FECHA]],'SIMIT SIN RES'!A:D,3,FALSE),0)</f>
        <v>0</v>
      </c>
      <c r="M3507" s="5">
        <f>IFERROR(VLOOKUP(Tabla1[[#This Row],[FECHA]],'RECAUDOS DE COMPARENDOS'!A:D,4,FALSE),0)</f>
        <v>0</v>
      </c>
      <c r="N3507" s="9">
        <f>IFERROR(VLOOKUP(Tabla1[[#This Row],[FECHA]],'RECAUDOS DE COMPARENDOS'!A:D,3,FALSE),0)</f>
        <v>0</v>
      </c>
      <c r="O3507" s="5">
        <f>IFERROR(VLOOKUP(Tabla1[[#This Row],[FECHA]],'RECAUDOS DE RESOLUCIONES'!A:D,4,FALSE),0)</f>
        <v>0</v>
      </c>
      <c r="P3507" s="9">
        <f>IFERROR(VLOOKUP(Tabla1[[#This Row],[FECHA]],'RECAUDOS DE RESOLUCIONES'!A:D,3,FALSE),0)</f>
        <v>0</v>
      </c>
      <c r="Q350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507" s="9">
        <f>Tabla1[V. COMPARENDOS]-(Tabla1[V. EXONERACIONES]+Tabla1[[#This Row],[V. SIMIT CON RESOLUCION]]+Tabla1[[#This Row],[V. SIMIT SIN RESOLUCION]]+Tabla1[[#This Row],[V. RECAUDOS COMPARENDOS]]+Tabla1[[#This Row],[V. RECAUDOS RESOLUCIONES]])</f>
        <v>566700</v>
      </c>
      <c r="S3507" s="11">
        <f>IFERROR(VLOOKUP(Tabla1[[#This Row],[FECHA]],'RECAUDOS LOCALES'!A:D,4,FALSE),0)</f>
        <v>0</v>
      </c>
      <c r="T3507" s="9">
        <f>IFERROR(VLOOKUP(Tabla1[[#This Row],[FECHA]],'RECAUDOS LOCALES'!A:D,3,FALSE),0)</f>
        <v>0</v>
      </c>
      <c r="U3507" s="11">
        <f>IFERROR(VLOOKUP(Tabla1[[#This Row],[FECHA]],'RECAUDOS EXTERNOS'!A:D,4,FALSE),0)</f>
        <v>3</v>
      </c>
      <c r="V3507" s="9">
        <f>IFERROR(VLOOKUP(Tabla1[[#This Row],[FECHA]],'RECAUDOS EXTERNOS'!A:D,3,FALSE),0)</f>
        <v>428038</v>
      </c>
    </row>
    <row r="3508" spans="1:22" x14ac:dyDescent="0.25">
      <c r="A3508" s="1">
        <v>41067</v>
      </c>
      <c r="B3508" s="3" t="s">
        <v>6</v>
      </c>
      <c r="C3508" s="2">
        <v>41061</v>
      </c>
      <c r="D3508" s="5">
        <f>YEAR(Tabla1[[#This Row],[FECHA]])</f>
        <v>2012</v>
      </c>
      <c r="E3508" s="5">
        <f>IFERROR(VLOOKUP(Tabla1[[#This Row],[FECHA]],'COMPARENDOS TOTALES'!A:D,4,FALSE),0)</f>
        <v>2</v>
      </c>
      <c r="F3508" s="9">
        <f>IFERROR(VLOOKUP(Tabla1[[#This Row],[FECHA]],'COMPARENDOS TOTALES'!A:D,3,FALSE),0)</f>
        <v>850050</v>
      </c>
      <c r="G3508" s="5">
        <f>IFERROR(VLOOKUP(Tabla1[[#This Row],[FECHA]],EXONERACIONES!A:D,4,FALSE),0)</f>
        <v>1</v>
      </c>
      <c r="H3508" s="9">
        <f>IFERROR(VLOOKUP(Tabla1[[#This Row],[FECHA]],EXONERACIONES!A:D,3,FALSE),0)</f>
        <v>566700</v>
      </c>
      <c r="I3508" s="5">
        <f>IFERROR(VLOOKUP(Tabla1[[#This Row],[FECHA]],'SIMIT CON RES'!A:D,4,FALSE),0)</f>
        <v>0</v>
      </c>
      <c r="J3508" s="9">
        <f>IFERROR(VLOOKUP(Tabla1[[#This Row],[FECHA]],'SIMIT CON RES'!A:D,3,FALSE),0)</f>
        <v>0</v>
      </c>
      <c r="K3508">
        <f>IFERROR(VLOOKUP(Tabla1[[#This Row],[FECHA]],'SIMIT SIN RES'!A:D,4,FALSE),0)</f>
        <v>0</v>
      </c>
      <c r="L3508" s="9">
        <f>IFERROR(VLOOKUP(Tabla1[[#This Row],[FECHA]],'SIMIT SIN RES'!A:D,3,FALSE),0)</f>
        <v>0</v>
      </c>
      <c r="M3508" s="5">
        <f>IFERROR(VLOOKUP(Tabla1[[#This Row],[FECHA]],'RECAUDOS DE COMPARENDOS'!A:D,4,FALSE),0)</f>
        <v>0</v>
      </c>
      <c r="N3508" s="9">
        <f>IFERROR(VLOOKUP(Tabla1[[#This Row],[FECHA]],'RECAUDOS DE COMPARENDOS'!A:D,3,FALSE),0)</f>
        <v>0</v>
      </c>
      <c r="O3508" s="5">
        <f>IFERROR(VLOOKUP(Tabla1[[#This Row],[FECHA]],'RECAUDOS DE RESOLUCIONES'!A:D,4,FALSE),0)</f>
        <v>0</v>
      </c>
      <c r="P3508" s="9">
        <f>IFERROR(VLOOKUP(Tabla1[[#This Row],[FECHA]],'RECAUDOS DE RESOLUCIONES'!A:D,3,FALSE),0)</f>
        <v>0</v>
      </c>
      <c r="Q350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508" s="9">
        <f>Tabla1[V. COMPARENDOS]-(Tabla1[V. EXONERACIONES]+Tabla1[[#This Row],[V. SIMIT CON RESOLUCION]]+Tabla1[[#This Row],[V. SIMIT SIN RESOLUCION]]+Tabla1[[#This Row],[V. RECAUDOS COMPARENDOS]]+Tabla1[[#This Row],[V. RECAUDOS RESOLUCIONES]])</f>
        <v>283350</v>
      </c>
      <c r="S3508" s="11">
        <f>IFERROR(VLOOKUP(Tabla1[[#This Row],[FECHA]],'RECAUDOS LOCALES'!A:D,4,FALSE),0)</f>
        <v>0</v>
      </c>
      <c r="T3508" s="9">
        <f>IFERROR(VLOOKUP(Tabla1[[#This Row],[FECHA]],'RECAUDOS LOCALES'!A:D,3,FALSE),0)</f>
        <v>0</v>
      </c>
      <c r="U3508" s="11">
        <f>IFERROR(VLOOKUP(Tabla1[[#This Row],[FECHA]],'RECAUDOS EXTERNOS'!A:D,4,FALSE),0)</f>
        <v>2</v>
      </c>
      <c r="V3508" s="9">
        <f>IFERROR(VLOOKUP(Tabla1[[#This Row],[FECHA]],'RECAUDOS EXTERNOS'!A:D,3,FALSE),0)</f>
        <v>343609</v>
      </c>
    </row>
    <row r="3509" spans="1:22" x14ac:dyDescent="0.25">
      <c r="A3509" s="1">
        <v>41068</v>
      </c>
      <c r="B3509" s="3" t="s">
        <v>0</v>
      </c>
      <c r="C3509" s="2">
        <v>41061</v>
      </c>
      <c r="D3509" s="5">
        <f>YEAR(Tabla1[[#This Row],[FECHA]])</f>
        <v>2012</v>
      </c>
      <c r="E3509" s="5">
        <f>IFERROR(VLOOKUP(Tabla1[[#This Row],[FECHA]],'COMPARENDOS TOTALES'!A:D,4,FALSE),0)</f>
        <v>13</v>
      </c>
      <c r="F3509" s="9">
        <f>IFERROR(VLOOKUP(Tabla1[[#This Row],[FECHA]],'COMPARENDOS TOTALES'!A:D,3,FALSE),0)</f>
        <v>6526495</v>
      </c>
      <c r="G3509" s="5">
        <f>IFERROR(VLOOKUP(Tabla1[[#This Row],[FECHA]],EXONERACIONES!A:D,4,FALSE),0)</f>
        <v>0</v>
      </c>
      <c r="H3509" s="9">
        <f>IFERROR(VLOOKUP(Tabla1[[#This Row],[FECHA]],EXONERACIONES!A:D,3,FALSE),0)</f>
        <v>0</v>
      </c>
      <c r="I3509" s="5">
        <f>IFERROR(VLOOKUP(Tabla1[[#This Row],[FECHA]],'SIMIT CON RES'!A:D,4,FALSE),0)</f>
        <v>9</v>
      </c>
      <c r="J3509" s="9">
        <f>IFERROR(VLOOKUP(Tabla1[[#This Row],[FECHA]],'SIMIT CON RES'!A:D,3,FALSE),0)</f>
        <v>4968070</v>
      </c>
      <c r="K3509">
        <f>IFERROR(VLOOKUP(Tabla1[[#This Row],[FECHA]],'SIMIT SIN RES'!A:D,4,FALSE),0)</f>
        <v>0</v>
      </c>
      <c r="L3509" s="9">
        <f>IFERROR(VLOOKUP(Tabla1[[#This Row],[FECHA]],'SIMIT SIN RES'!A:D,3,FALSE),0)</f>
        <v>0</v>
      </c>
      <c r="M3509" s="5">
        <f>IFERROR(VLOOKUP(Tabla1[[#This Row],[FECHA]],'RECAUDOS DE COMPARENDOS'!A:D,4,FALSE),0)</f>
        <v>1</v>
      </c>
      <c r="N3509" s="9">
        <f>IFERROR(VLOOKUP(Tabla1[[#This Row],[FECHA]],'RECAUDOS DE COMPARENDOS'!A:D,3,FALSE),0)</f>
        <v>141675</v>
      </c>
      <c r="O3509" s="5">
        <f>IFERROR(VLOOKUP(Tabla1[[#This Row],[FECHA]],'RECAUDOS DE RESOLUCIONES'!A:D,4,FALSE),0)</f>
        <v>0</v>
      </c>
      <c r="P3509" s="9">
        <f>IFERROR(VLOOKUP(Tabla1[[#This Row],[FECHA]],'RECAUDOS DE RESOLUCIONES'!A:D,3,FALSE),0)</f>
        <v>0</v>
      </c>
      <c r="Q350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3509" s="9">
        <f>Tabla1[V. COMPARENDOS]-(Tabla1[V. EXONERACIONES]+Tabla1[[#This Row],[V. SIMIT CON RESOLUCION]]+Tabla1[[#This Row],[V. SIMIT SIN RESOLUCION]]+Tabla1[[#This Row],[V. RECAUDOS COMPARENDOS]]+Tabla1[[#This Row],[V. RECAUDOS RESOLUCIONES]])</f>
        <v>1416750</v>
      </c>
      <c r="S3509" s="11">
        <f>IFERROR(VLOOKUP(Tabla1[[#This Row],[FECHA]],'RECAUDOS LOCALES'!A:D,4,FALSE),0)</f>
        <v>0</v>
      </c>
      <c r="T3509" s="9">
        <f>IFERROR(VLOOKUP(Tabla1[[#This Row],[FECHA]],'RECAUDOS LOCALES'!A:D,3,FALSE),0)</f>
        <v>0</v>
      </c>
      <c r="U3509" s="11">
        <f>IFERROR(VLOOKUP(Tabla1[[#This Row],[FECHA]],'RECAUDOS EXTERNOS'!A:D,4,FALSE),0)</f>
        <v>2</v>
      </c>
      <c r="V3509" s="9">
        <f>IFERROR(VLOOKUP(Tabla1[[#This Row],[FECHA]],'RECAUDOS EXTERNOS'!A:D,3,FALSE),0)</f>
        <v>524478</v>
      </c>
    </row>
    <row r="3510" spans="1:22" x14ac:dyDescent="0.25">
      <c r="A3510" s="1">
        <v>41069</v>
      </c>
      <c r="B3510" s="3" t="s">
        <v>5</v>
      </c>
      <c r="C3510" s="2">
        <v>41061</v>
      </c>
      <c r="D3510" s="5">
        <f>YEAR(Tabla1[[#This Row],[FECHA]])</f>
        <v>2012</v>
      </c>
      <c r="E3510" s="5">
        <f>IFERROR(VLOOKUP(Tabla1[[#This Row],[FECHA]],'COMPARENDOS TOTALES'!A:D,4,FALSE),0)</f>
        <v>7</v>
      </c>
      <c r="F3510" s="9">
        <f>IFERROR(VLOOKUP(Tabla1[[#This Row],[FECHA]],'COMPARENDOS TOTALES'!A:D,3,FALSE),0)</f>
        <v>3985790</v>
      </c>
      <c r="G3510" s="5">
        <f>IFERROR(VLOOKUP(Tabla1[[#This Row],[FECHA]],EXONERACIONES!A:D,4,FALSE),0)</f>
        <v>0</v>
      </c>
      <c r="H3510" s="9">
        <f>IFERROR(VLOOKUP(Tabla1[[#This Row],[FECHA]],EXONERACIONES!A:D,3,FALSE),0)</f>
        <v>0</v>
      </c>
      <c r="I3510" s="5">
        <f>IFERROR(VLOOKUP(Tabla1[[#This Row],[FECHA]],'SIMIT CON RES'!A:D,4,FALSE),0)</f>
        <v>7</v>
      </c>
      <c r="J3510" s="9">
        <f>IFERROR(VLOOKUP(Tabla1[[#This Row],[FECHA]],'SIMIT CON RES'!A:D,3,FALSE),0)</f>
        <v>3985790</v>
      </c>
      <c r="K3510">
        <f>IFERROR(VLOOKUP(Tabla1[[#This Row],[FECHA]],'SIMIT SIN RES'!A:D,4,FALSE),0)</f>
        <v>0</v>
      </c>
      <c r="L3510" s="9">
        <f>IFERROR(VLOOKUP(Tabla1[[#This Row],[FECHA]],'SIMIT SIN RES'!A:D,3,FALSE),0)</f>
        <v>0</v>
      </c>
      <c r="M3510" s="5">
        <f>IFERROR(VLOOKUP(Tabla1[[#This Row],[FECHA]],'RECAUDOS DE COMPARENDOS'!A:D,4,FALSE),0)</f>
        <v>0</v>
      </c>
      <c r="N3510" s="9">
        <f>IFERROR(VLOOKUP(Tabla1[[#This Row],[FECHA]],'RECAUDOS DE COMPARENDOS'!A:D,3,FALSE),0)</f>
        <v>0</v>
      </c>
      <c r="O3510" s="5">
        <f>IFERROR(VLOOKUP(Tabla1[[#This Row],[FECHA]],'RECAUDOS DE RESOLUCIONES'!A:D,4,FALSE),0)</f>
        <v>0</v>
      </c>
      <c r="P3510" s="9">
        <f>IFERROR(VLOOKUP(Tabla1[[#This Row],[FECHA]],'RECAUDOS DE RESOLUCIONES'!A:D,3,FALSE),0)</f>
        <v>0</v>
      </c>
      <c r="Q351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51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510" s="11">
        <f>IFERROR(VLOOKUP(Tabla1[[#This Row],[FECHA]],'RECAUDOS LOCALES'!A:D,4,FALSE),0)</f>
        <v>0</v>
      </c>
      <c r="T3510" s="9">
        <f>IFERROR(VLOOKUP(Tabla1[[#This Row],[FECHA]],'RECAUDOS LOCALES'!A:D,3,FALSE),0)</f>
        <v>0</v>
      </c>
      <c r="U3510" s="11">
        <f>IFERROR(VLOOKUP(Tabla1[[#This Row],[FECHA]],'RECAUDOS EXTERNOS'!A:D,4,FALSE),0)</f>
        <v>0</v>
      </c>
      <c r="V3510" s="9">
        <f>IFERROR(VLOOKUP(Tabla1[[#This Row],[FECHA]],'RECAUDOS EXTERNOS'!A:D,3,FALSE),0)</f>
        <v>0</v>
      </c>
    </row>
    <row r="3511" spans="1:22" x14ac:dyDescent="0.25">
      <c r="A3511" s="1">
        <v>41070</v>
      </c>
      <c r="B3511" s="3" t="s">
        <v>4</v>
      </c>
      <c r="C3511" s="2">
        <v>41061</v>
      </c>
      <c r="D3511" s="5">
        <f>YEAR(Tabla1[[#This Row],[FECHA]])</f>
        <v>2012</v>
      </c>
      <c r="E3511" s="5">
        <f>IFERROR(VLOOKUP(Tabla1[[#This Row],[FECHA]],'COMPARENDOS TOTALES'!A:D,4,FALSE),0)</f>
        <v>3</v>
      </c>
      <c r="F3511" s="9">
        <f>IFERROR(VLOOKUP(Tabla1[[#This Row],[FECHA]],'COMPARENDOS TOTALES'!A:D,3,FALSE),0)</f>
        <v>1841775</v>
      </c>
      <c r="G3511" s="5">
        <f>IFERROR(VLOOKUP(Tabla1[[#This Row],[FECHA]],EXONERACIONES!A:D,4,FALSE),0)</f>
        <v>1</v>
      </c>
      <c r="H3511" s="9">
        <f>IFERROR(VLOOKUP(Tabla1[[#This Row],[FECHA]],EXONERACIONES!A:D,3,FALSE),0)</f>
        <v>425025</v>
      </c>
      <c r="I3511" s="5">
        <f>IFERROR(VLOOKUP(Tabla1[[#This Row],[FECHA]],'SIMIT CON RES'!A:D,4,FALSE),0)</f>
        <v>1</v>
      </c>
      <c r="J3511" s="9">
        <f>IFERROR(VLOOKUP(Tabla1[[#This Row],[FECHA]],'SIMIT CON RES'!A:D,3,FALSE),0)</f>
        <v>850050</v>
      </c>
      <c r="K3511">
        <f>IFERROR(VLOOKUP(Tabla1[[#This Row],[FECHA]],'SIMIT SIN RES'!A:D,4,FALSE),0)</f>
        <v>0</v>
      </c>
      <c r="L3511" s="9">
        <f>IFERROR(VLOOKUP(Tabla1[[#This Row],[FECHA]],'SIMIT SIN RES'!A:D,3,FALSE),0)</f>
        <v>0</v>
      </c>
      <c r="M3511" s="5">
        <f>IFERROR(VLOOKUP(Tabla1[[#This Row],[FECHA]],'RECAUDOS DE COMPARENDOS'!A:D,4,FALSE),0)</f>
        <v>1</v>
      </c>
      <c r="N3511" s="9">
        <f>IFERROR(VLOOKUP(Tabla1[[#This Row],[FECHA]],'RECAUDOS DE COMPARENDOS'!A:D,3,FALSE),0)</f>
        <v>425025</v>
      </c>
      <c r="O3511" s="5">
        <f>IFERROR(VLOOKUP(Tabla1[[#This Row],[FECHA]],'RECAUDOS DE RESOLUCIONES'!A:D,4,FALSE),0)</f>
        <v>0</v>
      </c>
      <c r="P3511" s="9">
        <f>IFERROR(VLOOKUP(Tabla1[[#This Row],[FECHA]],'RECAUDOS DE RESOLUCIONES'!A:D,3,FALSE),0)</f>
        <v>0</v>
      </c>
      <c r="Q351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511" s="9">
        <f>Tabla1[V. COMPARENDOS]-(Tabla1[V. EXONERACIONES]+Tabla1[[#This Row],[V. SIMIT CON RESOLUCION]]+Tabla1[[#This Row],[V. SIMIT SIN RESOLUCION]]+Tabla1[[#This Row],[V. RECAUDOS COMPARENDOS]]+Tabla1[[#This Row],[V. RECAUDOS RESOLUCIONES]])</f>
        <v>141675</v>
      </c>
      <c r="S3511" s="11">
        <f>IFERROR(VLOOKUP(Tabla1[[#This Row],[FECHA]],'RECAUDOS LOCALES'!A:D,4,FALSE),0)</f>
        <v>0</v>
      </c>
      <c r="T3511" s="9">
        <f>IFERROR(VLOOKUP(Tabla1[[#This Row],[FECHA]],'RECAUDOS LOCALES'!A:D,3,FALSE),0)</f>
        <v>0</v>
      </c>
      <c r="U3511" s="11">
        <f>IFERROR(VLOOKUP(Tabla1[[#This Row],[FECHA]],'RECAUDOS EXTERNOS'!A:D,4,FALSE),0)</f>
        <v>0</v>
      </c>
      <c r="V3511" s="9">
        <f>IFERROR(VLOOKUP(Tabla1[[#This Row],[FECHA]],'RECAUDOS EXTERNOS'!A:D,3,FALSE),0)</f>
        <v>0</v>
      </c>
    </row>
    <row r="3512" spans="1:22" x14ac:dyDescent="0.25">
      <c r="A3512" s="1">
        <v>41071</v>
      </c>
      <c r="B3512" s="3" t="s">
        <v>1</v>
      </c>
      <c r="C3512" s="2">
        <v>41061</v>
      </c>
      <c r="D3512" s="5">
        <f>YEAR(Tabla1[[#This Row],[FECHA]])</f>
        <v>2012</v>
      </c>
      <c r="E3512" s="5">
        <f>IFERROR(VLOOKUP(Tabla1[[#This Row],[FECHA]],'COMPARENDOS TOTALES'!A:D,4,FALSE),0)</f>
        <v>7</v>
      </c>
      <c r="F3512" s="9">
        <f>IFERROR(VLOOKUP(Tabla1[[#This Row],[FECHA]],'COMPARENDOS TOTALES'!A:D,3,FALSE),0)</f>
        <v>3419090</v>
      </c>
      <c r="G3512" s="5">
        <f>IFERROR(VLOOKUP(Tabla1[[#This Row],[FECHA]],EXONERACIONES!A:D,4,FALSE),0)</f>
        <v>0</v>
      </c>
      <c r="H3512" s="9">
        <f>IFERROR(VLOOKUP(Tabla1[[#This Row],[FECHA]],EXONERACIONES!A:D,3,FALSE),0)</f>
        <v>0</v>
      </c>
      <c r="I3512" s="5">
        <f>IFERROR(VLOOKUP(Tabla1[[#This Row],[FECHA]],'SIMIT CON RES'!A:D,4,FALSE),0)</f>
        <v>6</v>
      </c>
      <c r="J3512" s="9">
        <f>IFERROR(VLOOKUP(Tabla1[[#This Row],[FECHA]],'SIMIT CON RES'!A:D,3,FALSE),0)</f>
        <v>3135740</v>
      </c>
      <c r="K3512">
        <f>IFERROR(VLOOKUP(Tabla1[[#This Row],[FECHA]],'SIMIT SIN RES'!A:D,4,FALSE),0)</f>
        <v>0</v>
      </c>
      <c r="L3512" s="9">
        <f>IFERROR(VLOOKUP(Tabla1[[#This Row],[FECHA]],'SIMIT SIN RES'!A:D,3,FALSE),0)</f>
        <v>0</v>
      </c>
      <c r="M3512" s="5">
        <f>IFERROR(VLOOKUP(Tabla1[[#This Row],[FECHA]],'RECAUDOS DE COMPARENDOS'!A:D,4,FALSE),0)</f>
        <v>0</v>
      </c>
      <c r="N3512" s="9">
        <f>IFERROR(VLOOKUP(Tabla1[[#This Row],[FECHA]],'RECAUDOS DE COMPARENDOS'!A:D,3,FALSE),0)</f>
        <v>0</v>
      </c>
      <c r="O3512" s="5">
        <f>IFERROR(VLOOKUP(Tabla1[[#This Row],[FECHA]],'RECAUDOS DE RESOLUCIONES'!A:D,4,FALSE),0)</f>
        <v>0</v>
      </c>
      <c r="P3512" s="9">
        <f>IFERROR(VLOOKUP(Tabla1[[#This Row],[FECHA]],'RECAUDOS DE RESOLUCIONES'!A:D,3,FALSE),0)</f>
        <v>0</v>
      </c>
      <c r="Q351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512" s="9">
        <f>Tabla1[V. COMPARENDOS]-(Tabla1[V. EXONERACIONES]+Tabla1[[#This Row],[V. SIMIT CON RESOLUCION]]+Tabla1[[#This Row],[V. SIMIT SIN RESOLUCION]]+Tabla1[[#This Row],[V. RECAUDOS COMPARENDOS]]+Tabla1[[#This Row],[V. RECAUDOS RESOLUCIONES]])</f>
        <v>283350</v>
      </c>
      <c r="S3512" s="11">
        <f>IFERROR(VLOOKUP(Tabla1[[#This Row],[FECHA]],'RECAUDOS LOCALES'!A:D,4,FALSE),0)</f>
        <v>0</v>
      </c>
      <c r="T3512" s="9">
        <f>IFERROR(VLOOKUP(Tabla1[[#This Row],[FECHA]],'RECAUDOS LOCALES'!A:D,3,FALSE),0)</f>
        <v>0</v>
      </c>
      <c r="U3512" s="11">
        <f>IFERROR(VLOOKUP(Tabla1[[#This Row],[FECHA]],'RECAUDOS EXTERNOS'!A:D,4,FALSE),0)</f>
        <v>0</v>
      </c>
      <c r="V3512" s="9">
        <f>IFERROR(VLOOKUP(Tabla1[[#This Row],[FECHA]],'RECAUDOS EXTERNOS'!A:D,3,FALSE),0)</f>
        <v>0</v>
      </c>
    </row>
    <row r="3513" spans="1:22" x14ac:dyDescent="0.25">
      <c r="A3513" s="1">
        <v>41072</v>
      </c>
      <c r="B3513" s="3" t="s">
        <v>2</v>
      </c>
      <c r="C3513" s="2">
        <v>41061</v>
      </c>
      <c r="D3513" s="5">
        <f>YEAR(Tabla1[[#This Row],[FECHA]])</f>
        <v>2012</v>
      </c>
      <c r="E3513" s="5">
        <f>IFERROR(VLOOKUP(Tabla1[[#This Row],[FECHA]],'COMPARENDOS TOTALES'!A:D,4,FALSE),0)</f>
        <v>0</v>
      </c>
      <c r="F3513" s="9">
        <f>IFERROR(VLOOKUP(Tabla1[[#This Row],[FECHA]],'COMPARENDOS TOTALES'!A:D,3,FALSE),0)</f>
        <v>0</v>
      </c>
      <c r="G3513" s="5">
        <f>IFERROR(VLOOKUP(Tabla1[[#This Row],[FECHA]],EXONERACIONES!A:D,4,FALSE),0)</f>
        <v>0</v>
      </c>
      <c r="H3513" s="9">
        <f>IFERROR(VLOOKUP(Tabla1[[#This Row],[FECHA]],EXONERACIONES!A:D,3,FALSE),0)</f>
        <v>0</v>
      </c>
      <c r="I3513" s="5">
        <f>IFERROR(VLOOKUP(Tabla1[[#This Row],[FECHA]],'SIMIT CON RES'!A:D,4,FALSE),0)</f>
        <v>0</v>
      </c>
      <c r="J3513" s="9">
        <f>IFERROR(VLOOKUP(Tabla1[[#This Row],[FECHA]],'SIMIT CON RES'!A:D,3,FALSE),0)</f>
        <v>0</v>
      </c>
      <c r="K3513">
        <f>IFERROR(VLOOKUP(Tabla1[[#This Row],[FECHA]],'SIMIT SIN RES'!A:D,4,FALSE),0)</f>
        <v>0</v>
      </c>
      <c r="L3513" s="9">
        <f>IFERROR(VLOOKUP(Tabla1[[#This Row],[FECHA]],'SIMIT SIN RES'!A:D,3,FALSE),0)</f>
        <v>0</v>
      </c>
      <c r="M3513" s="5">
        <f>IFERROR(VLOOKUP(Tabla1[[#This Row],[FECHA]],'RECAUDOS DE COMPARENDOS'!A:D,4,FALSE),0)</f>
        <v>0</v>
      </c>
      <c r="N3513" s="9">
        <f>IFERROR(VLOOKUP(Tabla1[[#This Row],[FECHA]],'RECAUDOS DE COMPARENDOS'!A:D,3,FALSE),0)</f>
        <v>0</v>
      </c>
      <c r="O3513" s="5">
        <f>IFERROR(VLOOKUP(Tabla1[[#This Row],[FECHA]],'RECAUDOS DE RESOLUCIONES'!A:D,4,FALSE),0)</f>
        <v>0</v>
      </c>
      <c r="P3513" s="9">
        <f>IFERROR(VLOOKUP(Tabla1[[#This Row],[FECHA]],'RECAUDOS DE RESOLUCIONES'!A:D,3,FALSE),0)</f>
        <v>0</v>
      </c>
      <c r="Q351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51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513" s="11">
        <f>IFERROR(VLOOKUP(Tabla1[[#This Row],[FECHA]],'RECAUDOS LOCALES'!A:D,4,FALSE),0)</f>
        <v>1</v>
      </c>
      <c r="T3513" s="9">
        <f>IFERROR(VLOOKUP(Tabla1[[#This Row],[FECHA]],'RECAUDOS LOCALES'!A:D,3,FALSE),0)</f>
        <v>425025</v>
      </c>
      <c r="U3513" s="11">
        <f>IFERROR(VLOOKUP(Tabla1[[#This Row],[FECHA]],'RECAUDOS EXTERNOS'!A:D,4,FALSE),0)</f>
        <v>0</v>
      </c>
      <c r="V3513" s="9">
        <f>IFERROR(VLOOKUP(Tabla1[[#This Row],[FECHA]],'RECAUDOS EXTERNOS'!A:D,3,FALSE),0)</f>
        <v>0</v>
      </c>
    </row>
    <row r="3514" spans="1:22" x14ac:dyDescent="0.25">
      <c r="A3514" s="1">
        <v>41073</v>
      </c>
      <c r="B3514" s="3" t="s">
        <v>3</v>
      </c>
      <c r="C3514" s="2">
        <v>41061</v>
      </c>
      <c r="D3514" s="5">
        <f>YEAR(Tabla1[[#This Row],[FECHA]])</f>
        <v>2012</v>
      </c>
      <c r="E3514" s="5">
        <f>IFERROR(VLOOKUP(Tabla1[[#This Row],[FECHA]],'COMPARENDOS TOTALES'!A:D,4,FALSE),0)</f>
        <v>4</v>
      </c>
      <c r="F3514" s="9">
        <f>IFERROR(VLOOKUP(Tabla1[[#This Row],[FECHA]],'COMPARENDOS TOTALES'!A:D,3,FALSE),0)</f>
        <v>1284520</v>
      </c>
      <c r="G3514" s="5">
        <f>IFERROR(VLOOKUP(Tabla1[[#This Row],[FECHA]],EXONERACIONES!A:D,4,FALSE),0)</f>
        <v>0</v>
      </c>
      <c r="H3514" s="9">
        <f>IFERROR(VLOOKUP(Tabla1[[#This Row],[FECHA]],EXONERACIONES!A:D,3,FALSE),0)</f>
        <v>0</v>
      </c>
      <c r="I3514" s="5">
        <f>IFERROR(VLOOKUP(Tabla1[[#This Row],[FECHA]],'SIMIT CON RES'!A:D,4,FALSE),0)</f>
        <v>4</v>
      </c>
      <c r="J3514" s="9">
        <f>IFERROR(VLOOKUP(Tabla1[[#This Row],[FECHA]],'SIMIT CON RES'!A:D,3,FALSE),0)</f>
        <v>1284520</v>
      </c>
      <c r="K3514">
        <f>IFERROR(VLOOKUP(Tabla1[[#This Row],[FECHA]],'SIMIT SIN RES'!A:D,4,FALSE),0)</f>
        <v>0</v>
      </c>
      <c r="L3514" s="9">
        <f>IFERROR(VLOOKUP(Tabla1[[#This Row],[FECHA]],'SIMIT SIN RES'!A:D,3,FALSE),0)</f>
        <v>0</v>
      </c>
      <c r="M3514" s="5">
        <f>IFERROR(VLOOKUP(Tabla1[[#This Row],[FECHA]],'RECAUDOS DE COMPARENDOS'!A:D,4,FALSE),0)</f>
        <v>0</v>
      </c>
      <c r="N3514" s="9">
        <f>IFERROR(VLOOKUP(Tabla1[[#This Row],[FECHA]],'RECAUDOS DE COMPARENDOS'!A:D,3,FALSE),0)</f>
        <v>0</v>
      </c>
      <c r="O3514" s="5">
        <f>IFERROR(VLOOKUP(Tabla1[[#This Row],[FECHA]],'RECAUDOS DE RESOLUCIONES'!A:D,4,FALSE),0)</f>
        <v>0</v>
      </c>
      <c r="P3514" s="9">
        <f>IFERROR(VLOOKUP(Tabla1[[#This Row],[FECHA]],'RECAUDOS DE RESOLUCIONES'!A:D,3,FALSE),0)</f>
        <v>0</v>
      </c>
      <c r="Q351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51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514" s="11">
        <f>IFERROR(VLOOKUP(Tabla1[[#This Row],[FECHA]],'RECAUDOS LOCALES'!A:D,4,FALSE),0)</f>
        <v>0</v>
      </c>
      <c r="T3514" s="9">
        <f>IFERROR(VLOOKUP(Tabla1[[#This Row],[FECHA]],'RECAUDOS LOCALES'!A:D,3,FALSE),0)</f>
        <v>0</v>
      </c>
      <c r="U3514" s="11">
        <f>IFERROR(VLOOKUP(Tabla1[[#This Row],[FECHA]],'RECAUDOS EXTERNOS'!A:D,4,FALSE),0)</f>
        <v>9</v>
      </c>
      <c r="V3514" s="9">
        <f>IFERROR(VLOOKUP(Tabla1[[#This Row],[FECHA]],'RECAUDOS EXTERNOS'!A:D,3,FALSE),0)</f>
        <v>1909959</v>
      </c>
    </row>
    <row r="3515" spans="1:22" x14ac:dyDescent="0.25">
      <c r="A3515" s="1">
        <v>41074</v>
      </c>
      <c r="B3515" s="3" t="s">
        <v>6</v>
      </c>
      <c r="C3515" s="2">
        <v>41061</v>
      </c>
      <c r="D3515" s="5">
        <f>YEAR(Tabla1[[#This Row],[FECHA]])</f>
        <v>2012</v>
      </c>
      <c r="E3515" s="5">
        <f>IFERROR(VLOOKUP(Tabla1[[#This Row],[FECHA]],'COMPARENDOS TOTALES'!A:D,4,FALSE),0)</f>
        <v>1</v>
      </c>
      <c r="F3515" s="9">
        <f>IFERROR(VLOOKUP(Tabla1[[#This Row],[FECHA]],'COMPARENDOS TOTALES'!A:D,3,FALSE),0)</f>
        <v>283350</v>
      </c>
      <c r="G3515" s="5">
        <f>IFERROR(VLOOKUP(Tabla1[[#This Row],[FECHA]],EXONERACIONES!A:D,4,FALSE),0)</f>
        <v>0</v>
      </c>
      <c r="H3515" s="9">
        <f>IFERROR(VLOOKUP(Tabla1[[#This Row],[FECHA]],EXONERACIONES!A:D,3,FALSE),0)</f>
        <v>0</v>
      </c>
      <c r="I3515" s="5">
        <f>IFERROR(VLOOKUP(Tabla1[[#This Row],[FECHA]],'SIMIT CON RES'!A:D,4,FALSE),0)</f>
        <v>0</v>
      </c>
      <c r="J3515" s="9">
        <f>IFERROR(VLOOKUP(Tabla1[[#This Row],[FECHA]],'SIMIT CON RES'!A:D,3,FALSE),0)</f>
        <v>0</v>
      </c>
      <c r="K3515">
        <f>IFERROR(VLOOKUP(Tabla1[[#This Row],[FECHA]],'SIMIT SIN RES'!A:D,4,FALSE),0)</f>
        <v>0</v>
      </c>
      <c r="L3515" s="9">
        <f>IFERROR(VLOOKUP(Tabla1[[#This Row],[FECHA]],'SIMIT SIN RES'!A:D,3,FALSE),0)</f>
        <v>0</v>
      </c>
      <c r="M3515" s="5">
        <f>IFERROR(VLOOKUP(Tabla1[[#This Row],[FECHA]],'RECAUDOS DE COMPARENDOS'!A:D,4,FALSE),0)</f>
        <v>0</v>
      </c>
      <c r="N3515" s="9">
        <f>IFERROR(VLOOKUP(Tabla1[[#This Row],[FECHA]],'RECAUDOS DE COMPARENDOS'!A:D,3,FALSE),0)</f>
        <v>0</v>
      </c>
      <c r="O3515" s="5">
        <f>IFERROR(VLOOKUP(Tabla1[[#This Row],[FECHA]],'RECAUDOS DE RESOLUCIONES'!A:D,4,FALSE),0)</f>
        <v>0</v>
      </c>
      <c r="P3515" s="9">
        <f>IFERROR(VLOOKUP(Tabla1[[#This Row],[FECHA]],'RECAUDOS DE RESOLUCIONES'!A:D,3,FALSE),0)</f>
        <v>0</v>
      </c>
      <c r="Q351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515" s="9">
        <f>Tabla1[V. COMPARENDOS]-(Tabla1[V. EXONERACIONES]+Tabla1[[#This Row],[V. SIMIT CON RESOLUCION]]+Tabla1[[#This Row],[V. SIMIT SIN RESOLUCION]]+Tabla1[[#This Row],[V. RECAUDOS COMPARENDOS]]+Tabla1[[#This Row],[V. RECAUDOS RESOLUCIONES]])</f>
        <v>283350</v>
      </c>
      <c r="S3515" s="11">
        <f>IFERROR(VLOOKUP(Tabla1[[#This Row],[FECHA]],'RECAUDOS LOCALES'!A:D,4,FALSE),0)</f>
        <v>0</v>
      </c>
      <c r="T3515" s="9">
        <f>IFERROR(VLOOKUP(Tabla1[[#This Row],[FECHA]],'RECAUDOS LOCALES'!A:D,3,FALSE),0)</f>
        <v>0</v>
      </c>
      <c r="U3515" s="11">
        <f>IFERROR(VLOOKUP(Tabla1[[#This Row],[FECHA]],'RECAUDOS EXTERNOS'!A:D,4,FALSE),0)</f>
        <v>3</v>
      </c>
      <c r="V3515" s="9">
        <f>IFERROR(VLOOKUP(Tabla1[[#This Row],[FECHA]],'RECAUDOS EXTERNOS'!A:D,3,FALSE),0)</f>
        <v>629878</v>
      </c>
    </row>
    <row r="3516" spans="1:22" x14ac:dyDescent="0.25">
      <c r="A3516" s="1">
        <v>41075</v>
      </c>
      <c r="B3516" s="3" t="s">
        <v>0</v>
      </c>
      <c r="C3516" s="2">
        <v>41061</v>
      </c>
      <c r="D3516" s="5">
        <f>YEAR(Tabla1[[#This Row],[FECHA]])</f>
        <v>2012</v>
      </c>
      <c r="E3516" s="5">
        <f>IFERROR(VLOOKUP(Tabla1[[#This Row],[FECHA]],'COMPARENDOS TOTALES'!A:D,4,FALSE),0)</f>
        <v>7</v>
      </c>
      <c r="F3516" s="9">
        <f>IFERROR(VLOOKUP(Tabla1[[#This Row],[FECHA]],'COMPARENDOS TOTALES'!A:D,3,FALSE),0)</f>
        <v>1303410</v>
      </c>
      <c r="G3516" s="5">
        <f>IFERROR(VLOOKUP(Tabla1[[#This Row],[FECHA]],EXONERACIONES!A:D,4,FALSE),0)</f>
        <v>0</v>
      </c>
      <c r="H3516" s="9">
        <f>IFERROR(VLOOKUP(Tabla1[[#This Row],[FECHA]],EXONERACIONES!A:D,3,FALSE),0)</f>
        <v>0</v>
      </c>
      <c r="I3516" s="5">
        <f>IFERROR(VLOOKUP(Tabla1[[#This Row],[FECHA]],'SIMIT CON RES'!A:D,4,FALSE),0)</f>
        <v>3</v>
      </c>
      <c r="J3516" s="9">
        <f>IFERROR(VLOOKUP(Tabla1[[#This Row],[FECHA]],'SIMIT CON RES'!A:D,3,FALSE),0)</f>
        <v>585590</v>
      </c>
      <c r="K3516">
        <f>IFERROR(VLOOKUP(Tabla1[[#This Row],[FECHA]],'SIMIT SIN RES'!A:D,4,FALSE),0)</f>
        <v>0</v>
      </c>
      <c r="L3516" s="9">
        <f>IFERROR(VLOOKUP(Tabla1[[#This Row],[FECHA]],'SIMIT SIN RES'!A:D,3,FALSE),0)</f>
        <v>0</v>
      </c>
      <c r="M3516" s="5">
        <f>IFERROR(VLOOKUP(Tabla1[[#This Row],[FECHA]],'RECAUDOS DE COMPARENDOS'!A:D,4,FALSE),0)</f>
        <v>2</v>
      </c>
      <c r="N3516" s="9">
        <f>IFERROR(VLOOKUP(Tabla1[[#This Row],[FECHA]],'RECAUDOS DE COMPARENDOS'!A:D,3,FALSE),0)</f>
        <v>283350</v>
      </c>
      <c r="O3516" s="5">
        <f>IFERROR(VLOOKUP(Tabla1[[#This Row],[FECHA]],'RECAUDOS DE RESOLUCIONES'!A:D,4,FALSE),0)</f>
        <v>0</v>
      </c>
      <c r="P3516" s="9">
        <f>IFERROR(VLOOKUP(Tabla1[[#This Row],[FECHA]],'RECAUDOS DE RESOLUCIONES'!A:D,3,FALSE),0)</f>
        <v>0</v>
      </c>
      <c r="Q351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3516" s="9">
        <f>Tabla1[V. COMPARENDOS]-(Tabla1[V. EXONERACIONES]+Tabla1[[#This Row],[V. SIMIT CON RESOLUCION]]+Tabla1[[#This Row],[V. SIMIT SIN RESOLUCION]]+Tabla1[[#This Row],[V. RECAUDOS COMPARENDOS]]+Tabla1[[#This Row],[V. RECAUDOS RESOLUCIONES]])</f>
        <v>434470</v>
      </c>
      <c r="S3516" s="11">
        <f>IFERROR(VLOOKUP(Tabla1[[#This Row],[FECHA]],'RECAUDOS LOCALES'!A:D,4,FALSE),0)</f>
        <v>2</v>
      </c>
      <c r="T3516" s="9">
        <f>IFERROR(VLOOKUP(Tabla1[[#This Row],[FECHA]],'RECAUDOS LOCALES'!A:D,3,FALSE),0)</f>
        <v>283350</v>
      </c>
      <c r="U3516" s="11">
        <f>IFERROR(VLOOKUP(Tabla1[[#This Row],[FECHA]],'RECAUDOS EXTERNOS'!A:D,4,FALSE),0)</f>
        <v>3</v>
      </c>
      <c r="V3516" s="9">
        <f>IFERROR(VLOOKUP(Tabla1[[#This Row],[FECHA]],'RECAUDOS EXTERNOS'!A:D,3,FALSE),0)</f>
        <v>1271617</v>
      </c>
    </row>
    <row r="3517" spans="1:22" x14ac:dyDescent="0.25">
      <c r="A3517" s="1">
        <v>41076</v>
      </c>
      <c r="B3517" s="3" t="s">
        <v>5</v>
      </c>
      <c r="C3517" s="2">
        <v>41061</v>
      </c>
      <c r="D3517" s="5">
        <f>YEAR(Tabla1[[#This Row],[FECHA]])</f>
        <v>2012</v>
      </c>
      <c r="E3517" s="5">
        <f>IFERROR(VLOOKUP(Tabla1[[#This Row],[FECHA]],'COMPARENDOS TOTALES'!A:D,4,FALSE),0)</f>
        <v>0</v>
      </c>
      <c r="F3517" s="9">
        <f>IFERROR(VLOOKUP(Tabla1[[#This Row],[FECHA]],'COMPARENDOS TOTALES'!A:D,3,FALSE),0)</f>
        <v>0</v>
      </c>
      <c r="G3517" s="5">
        <f>IFERROR(VLOOKUP(Tabla1[[#This Row],[FECHA]],EXONERACIONES!A:D,4,FALSE),0)</f>
        <v>0</v>
      </c>
      <c r="H3517" s="9">
        <f>IFERROR(VLOOKUP(Tabla1[[#This Row],[FECHA]],EXONERACIONES!A:D,3,FALSE),0)</f>
        <v>0</v>
      </c>
      <c r="I3517" s="5">
        <f>IFERROR(VLOOKUP(Tabla1[[#This Row],[FECHA]],'SIMIT CON RES'!A:D,4,FALSE),0)</f>
        <v>0</v>
      </c>
      <c r="J3517" s="9">
        <f>IFERROR(VLOOKUP(Tabla1[[#This Row],[FECHA]],'SIMIT CON RES'!A:D,3,FALSE),0)</f>
        <v>0</v>
      </c>
      <c r="K3517">
        <f>IFERROR(VLOOKUP(Tabla1[[#This Row],[FECHA]],'SIMIT SIN RES'!A:D,4,FALSE),0)</f>
        <v>0</v>
      </c>
      <c r="L3517" s="9">
        <f>IFERROR(VLOOKUP(Tabla1[[#This Row],[FECHA]],'SIMIT SIN RES'!A:D,3,FALSE),0)</f>
        <v>0</v>
      </c>
      <c r="M3517" s="5">
        <f>IFERROR(VLOOKUP(Tabla1[[#This Row],[FECHA]],'RECAUDOS DE COMPARENDOS'!A:D,4,FALSE),0)</f>
        <v>0</v>
      </c>
      <c r="N3517" s="9">
        <f>IFERROR(VLOOKUP(Tabla1[[#This Row],[FECHA]],'RECAUDOS DE COMPARENDOS'!A:D,3,FALSE),0)</f>
        <v>0</v>
      </c>
      <c r="O3517" s="5">
        <f>IFERROR(VLOOKUP(Tabla1[[#This Row],[FECHA]],'RECAUDOS DE RESOLUCIONES'!A:D,4,FALSE),0)</f>
        <v>0</v>
      </c>
      <c r="P3517" s="9">
        <f>IFERROR(VLOOKUP(Tabla1[[#This Row],[FECHA]],'RECAUDOS DE RESOLUCIONES'!A:D,3,FALSE),0)</f>
        <v>0</v>
      </c>
      <c r="Q351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51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517" s="11">
        <f>IFERROR(VLOOKUP(Tabla1[[#This Row],[FECHA]],'RECAUDOS LOCALES'!A:D,4,FALSE),0)</f>
        <v>0</v>
      </c>
      <c r="T3517" s="9">
        <f>IFERROR(VLOOKUP(Tabla1[[#This Row],[FECHA]],'RECAUDOS LOCALES'!A:D,3,FALSE),0)</f>
        <v>0</v>
      </c>
      <c r="U3517" s="11">
        <f>IFERROR(VLOOKUP(Tabla1[[#This Row],[FECHA]],'RECAUDOS EXTERNOS'!A:D,4,FALSE),0)</f>
        <v>0</v>
      </c>
      <c r="V3517" s="9">
        <f>IFERROR(VLOOKUP(Tabla1[[#This Row],[FECHA]],'RECAUDOS EXTERNOS'!A:D,3,FALSE),0)</f>
        <v>0</v>
      </c>
    </row>
    <row r="3518" spans="1:22" x14ac:dyDescent="0.25">
      <c r="A3518" s="1">
        <v>41077</v>
      </c>
      <c r="B3518" s="3" t="s">
        <v>4</v>
      </c>
      <c r="C3518" s="2">
        <v>41061</v>
      </c>
      <c r="D3518" s="5">
        <f>YEAR(Tabla1[[#This Row],[FECHA]])</f>
        <v>2012</v>
      </c>
      <c r="E3518" s="5">
        <f>IFERROR(VLOOKUP(Tabla1[[#This Row],[FECHA]],'COMPARENDOS TOTALES'!A:D,4,FALSE),0)</f>
        <v>16</v>
      </c>
      <c r="F3518" s="9">
        <f>IFERROR(VLOOKUP(Tabla1[[#This Row],[FECHA]],'COMPARENDOS TOTALES'!A:D,3,FALSE),0)</f>
        <v>8623285</v>
      </c>
      <c r="G3518" s="5">
        <f>IFERROR(VLOOKUP(Tabla1[[#This Row],[FECHA]],EXONERACIONES!A:D,4,FALSE),0)</f>
        <v>3</v>
      </c>
      <c r="H3518" s="9">
        <f>IFERROR(VLOOKUP(Tabla1[[#This Row],[FECHA]],EXONERACIONES!A:D,3,FALSE),0)</f>
        <v>2266800</v>
      </c>
      <c r="I3518" s="5">
        <f>IFERROR(VLOOKUP(Tabla1[[#This Row],[FECHA]],'SIMIT CON RES'!A:D,4,FALSE),0)</f>
        <v>10</v>
      </c>
      <c r="J3518" s="9">
        <f>IFERROR(VLOOKUP(Tabla1[[#This Row],[FECHA]],'SIMIT CON RES'!A:D,3,FALSE),0)</f>
        <v>5704780</v>
      </c>
      <c r="K3518">
        <f>IFERROR(VLOOKUP(Tabla1[[#This Row],[FECHA]],'SIMIT SIN RES'!A:D,4,FALSE),0)</f>
        <v>0</v>
      </c>
      <c r="L3518" s="9">
        <f>IFERROR(VLOOKUP(Tabla1[[#This Row],[FECHA]],'SIMIT SIN RES'!A:D,3,FALSE),0)</f>
        <v>0</v>
      </c>
      <c r="M3518" s="5">
        <f>IFERROR(VLOOKUP(Tabla1[[#This Row],[FECHA]],'RECAUDOS DE COMPARENDOS'!A:D,4,FALSE),0)</f>
        <v>3</v>
      </c>
      <c r="N3518" s="9">
        <f>IFERROR(VLOOKUP(Tabla1[[#This Row],[FECHA]],'RECAUDOS DE COMPARENDOS'!A:D,3,FALSE),0)</f>
        <v>651705</v>
      </c>
      <c r="O3518" s="5">
        <f>IFERROR(VLOOKUP(Tabla1[[#This Row],[FECHA]],'RECAUDOS DE RESOLUCIONES'!A:D,4,FALSE),0)</f>
        <v>0</v>
      </c>
      <c r="P3518" s="9">
        <f>IFERROR(VLOOKUP(Tabla1[[#This Row],[FECHA]],'RECAUDOS DE RESOLUCIONES'!A:D,3,FALSE),0)</f>
        <v>0</v>
      </c>
      <c r="Q351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51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518" s="11">
        <f>IFERROR(VLOOKUP(Tabla1[[#This Row],[FECHA]],'RECAUDOS LOCALES'!A:D,4,FALSE),0)</f>
        <v>0</v>
      </c>
      <c r="T3518" s="9">
        <f>IFERROR(VLOOKUP(Tabla1[[#This Row],[FECHA]],'RECAUDOS LOCALES'!A:D,3,FALSE),0)</f>
        <v>0</v>
      </c>
      <c r="U3518" s="11">
        <f>IFERROR(VLOOKUP(Tabla1[[#This Row],[FECHA]],'RECAUDOS EXTERNOS'!A:D,4,FALSE),0)</f>
        <v>0</v>
      </c>
      <c r="V3518" s="9">
        <f>IFERROR(VLOOKUP(Tabla1[[#This Row],[FECHA]],'RECAUDOS EXTERNOS'!A:D,3,FALSE),0)</f>
        <v>0</v>
      </c>
    </row>
    <row r="3519" spans="1:22" x14ac:dyDescent="0.25">
      <c r="A3519" s="1">
        <v>41078</v>
      </c>
      <c r="B3519" s="3" t="s">
        <v>1</v>
      </c>
      <c r="C3519" s="2">
        <v>41061</v>
      </c>
      <c r="D3519" s="5">
        <f>YEAR(Tabla1[[#This Row],[FECHA]])</f>
        <v>2012</v>
      </c>
      <c r="E3519" s="5">
        <f>IFERROR(VLOOKUP(Tabla1[[#This Row],[FECHA]],'COMPARENDOS TOTALES'!A:D,4,FALSE),0)</f>
        <v>7</v>
      </c>
      <c r="F3519" s="9">
        <f>IFERROR(VLOOKUP(Tabla1[[#This Row],[FECHA]],'COMPARENDOS TOTALES'!A:D,3,FALSE),0)</f>
        <v>2994065</v>
      </c>
      <c r="G3519" s="5">
        <f>IFERROR(VLOOKUP(Tabla1[[#This Row],[FECHA]],EXONERACIONES!A:D,4,FALSE),0)</f>
        <v>0</v>
      </c>
      <c r="H3519" s="9">
        <f>IFERROR(VLOOKUP(Tabla1[[#This Row],[FECHA]],EXONERACIONES!A:D,3,FALSE),0)</f>
        <v>0</v>
      </c>
      <c r="I3519" s="5">
        <f>IFERROR(VLOOKUP(Tabla1[[#This Row],[FECHA]],'SIMIT CON RES'!A:D,4,FALSE),0)</f>
        <v>3</v>
      </c>
      <c r="J3519" s="9">
        <f>IFERROR(VLOOKUP(Tabla1[[#This Row],[FECHA]],'SIMIT CON RES'!A:D,3,FALSE),0)</f>
        <v>1567870</v>
      </c>
      <c r="K3519">
        <f>IFERROR(VLOOKUP(Tabla1[[#This Row],[FECHA]],'SIMIT SIN RES'!A:D,4,FALSE),0)</f>
        <v>0</v>
      </c>
      <c r="L3519" s="9">
        <f>IFERROR(VLOOKUP(Tabla1[[#This Row],[FECHA]],'SIMIT SIN RES'!A:D,3,FALSE),0)</f>
        <v>0</v>
      </c>
      <c r="M3519" s="5">
        <f>IFERROR(VLOOKUP(Tabla1[[#This Row],[FECHA]],'RECAUDOS DE COMPARENDOS'!A:D,4,FALSE),0)</f>
        <v>1</v>
      </c>
      <c r="N3519" s="9">
        <f>IFERROR(VLOOKUP(Tabla1[[#This Row],[FECHA]],'RECAUDOS DE COMPARENDOS'!A:D,3,FALSE),0)</f>
        <v>141675</v>
      </c>
      <c r="O3519" s="5">
        <f>IFERROR(VLOOKUP(Tabla1[[#This Row],[FECHA]],'RECAUDOS DE RESOLUCIONES'!A:D,4,FALSE),0)</f>
        <v>0</v>
      </c>
      <c r="P3519" s="9">
        <f>IFERROR(VLOOKUP(Tabla1[[#This Row],[FECHA]],'RECAUDOS DE RESOLUCIONES'!A:D,3,FALSE),0)</f>
        <v>0</v>
      </c>
      <c r="Q351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3519" s="9">
        <f>Tabla1[V. COMPARENDOS]-(Tabla1[V. EXONERACIONES]+Tabla1[[#This Row],[V. SIMIT CON RESOLUCION]]+Tabla1[[#This Row],[V. SIMIT SIN RESOLUCION]]+Tabla1[[#This Row],[V. RECAUDOS COMPARENDOS]]+Tabla1[[#This Row],[V. RECAUDOS RESOLUCIONES]])</f>
        <v>1284520</v>
      </c>
      <c r="S3519" s="11">
        <f>IFERROR(VLOOKUP(Tabla1[[#This Row],[FECHA]],'RECAUDOS LOCALES'!A:D,4,FALSE),0)</f>
        <v>1</v>
      </c>
      <c r="T3519" s="9">
        <f>IFERROR(VLOOKUP(Tabla1[[#This Row],[FECHA]],'RECAUDOS LOCALES'!A:D,3,FALSE),0)</f>
        <v>864150</v>
      </c>
      <c r="U3519" s="11">
        <f>IFERROR(VLOOKUP(Tabla1[[#This Row],[FECHA]],'RECAUDOS EXTERNOS'!A:D,4,FALSE),0)</f>
        <v>0</v>
      </c>
      <c r="V3519" s="9">
        <f>IFERROR(VLOOKUP(Tabla1[[#This Row],[FECHA]],'RECAUDOS EXTERNOS'!A:D,3,FALSE),0)</f>
        <v>0</v>
      </c>
    </row>
    <row r="3520" spans="1:22" x14ac:dyDescent="0.25">
      <c r="A3520" s="1">
        <v>41079</v>
      </c>
      <c r="B3520" s="3" t="s">
        <v>2</v>
      </c>
      <c r="C3520" s="2">
        <v>41061</v>
      </c>
      <c r="D3520" s="5">
        <f>YEAR(Tabla1[[#This Row],[FECHA]])</f>
        <v>2012</v>
      </c>
      <c r="E3520" s="5">
        <f>IFERROR(VLOOKUP(Tabla1[[#This Row],[FECHA]],'COMPARENDOS TOTALES'!A:D,4,FALSE),0)</f>
        <v>6</v>
      </c>
      <c r="F3520" s="9">
        <f>IFERROR(VLOOKUP(Tabla1[[#This Row],[FECHA]],'COMPARENDOS TOTALES'!A:D,3,FALSE),0)</f>
        <v>1851220</v>
      </c>
      <c r="G3520" s="5">
        <f>IFERROR(VLOOKUP(Tabla1[[#This Row],[FECHA]],EXONERACIONES!A:D,4,FALSE),0)</f>
        <v>1</v>
      </c>
      <c r="H3520" s="9">
        <f>IFERROR(VLOOKUP(Tabla1[[#This Row],[FECHA]],EXONERACIONES!A:D,3,FALSE),0)</f>
        <v>566700</v>
      </c>
      <c r="I3520" s="5">
        <f>IFERROR(VLOOKUP(Tabla1[[#This Row],[FECHA]],'SIMIT CON RES'!A:D,4,FALSE),0)</f>
        <v>3</v>
      </c>
      <c r="J3520" s="9">
        <f>IFERROR(VLOOKUP(Tabla1[[#This Row],[FECHA]],'SIMIT CON RES'!A:D,3,FALSE),0)</f>
        <v>717820</v>
      </c>
      <c r="K3520">
        <f>IFERROR(VLOOKUP(Tabla1[[#This Row],[FECHA]],'SIMIT SIN RES'!A:D,4,FALSE),0)</f>
        <v>0</v>
      </c>
      <c r="L3520" s="9">
        <f>IFERROR(VLOOKUP(Tabla1[[#This Row],[FECHA]],'SIMIT SIN RES'!A:D,3,FALSE),0)</f>
        <v>0</v>
      </c>
      <c r="M3520" s="5">
        <f>IFERROR(VLOOKUP(Tabla1[[#This Row],[FECHA]],'RECAUDOS DE COMPARENDOS'!A:D,4,FALSE),0)</f>
        <v>0</v>
      </c>
      <c r="N3520" s="9">
        <f>IFERROR(VLOOKUP(Tabla1[[#This Row],[FECHA]],'RECAUDOS DE COMPARENDOS'!A:D,3,FALSE),0)</f>
        <v>0</v>
      </c>
      <c r="O3520" s="5">
        <f>IFERROR(VLOOKUP(Tabla1[[#This Row],[FECHA]],'RECAUDOS DE RESOLUCIONES'!A:D,4,FALSE),0)</f>
        <v>0</v>
      </c>
      <c r="P3520" s="9">
        <f>IFERROR(VLOOKUP(Tabla1[[#This Row],[FECHA]],'RECAUDOS DE RESOLUCIONES'!A:D,3,FALSE),0)</f>
        <v>0</v>
      </c>
      <c r="Q352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3520" s="9">
        <f>Tabla1[V. COMPARENDOS]-(Tabla1[V. EXONERACIONES]+Tabla1[[#This Row],[V. SIMIT CON RESOLUCION]]+Tabla1[[#This Row],[V. SIMIT SIN RESOLUCION]]+Tabla1[[#This Row],[V. RECAUDOS COMPARENDOS]]+Tabla1[[#This Row],[V. RECAUDOS RESOLUCIONES]])</f>
        <v>566700</v>
      </c>
      <c r="S3520" s="11">
        <f>IFERROR(VLOOKUP(Tabla1[[#This Row],[FECHA]],'RECAUDOS LOCALES'!A:D,4,FALSE),0)</f>
        <v>2</v>
      </c>
      <c r="T3520" s="9">
        <f>IFERROR(VLOOKUP(Tabla1[[#This Row],[FECHA]],'RECAUDOS LOCALES'!A:D,3,FALSE),0)</f>
        <v>217235</v>
      </c>
      <c r="U3520" s="11">
        <f>IFERROR(VLOOKUP(Tabla1[[#This Row],[FECHA]],'RECAUDOS EXTERNOS'!A:D,4,FALSE),0)</f>
        <v>7</v>
      </c>
      <c r="V3520" s="9">
        <f>IFERROR(VLOOKUP(Tabla1[[#This Row],[FECHA]],'RECAUDOS EXTERNOS'!A:D,3,FALSE),0)</f>
        <v>1232963</v>
      </c>
    </row>
    <row r="3521" spans="1:22" x14ac:dyDescent="0.25">
      <c r="A3521" s="1">
        <v>41080</v>
      </c>
      <c r="B3521" s="3" t="s">
        <v>3</v>
      </c>
      <c r="C3521" s="2">
        <v>41061</v>
      </c>
      <c r="D3521" s="5">
        <f>YEAR(Tabla1[[#This Row],[FECHA]])</f>
        <v>2012</v>
      </c>
      <c r="E3521" s="5">
        <f>IFERROR(VLOOKUP(Tabla1[[#This Row],[FECHA]],'COMPARENDOS TOTALES'!A:D,4,FALSE),0)</f>
        <v>2</v>
      </c>
      <c r="F3521" s="9">
        <f>IFERROR(VLOOKUP(Tabla1[[#This Row],[FECHA]],'COMPARENDOS TOTALES'!A:D,3,FALSE),0)</f>
        <v>434470</v>
      </c>
      <c r="G3521" s="5">
        <f>IFERROR(VLOOKUP(Tabla1[[#This Row],[FECHA]],EXONERACIONES!A:D,4,FALSE),0)</f>
        <v>0</v>
      </c>
      <c r="H3521" s="9">
        <f>IFERROR(VLOOKUP(Tabla1[[#This Row],[FECHA]],EXONERACIONES!A:D,3,FALSE),0)</f>
        <v>0</v>
      </c>
      <c r="I3521" s="5">
        <f>IFERROR(VLOOKUP(Tabla1[[#This Row],[FECHA]],'SIMIT CON RES'!A:D,4,FALSE),0)</f>
        <v>1</v>
      </c>
      <c r="J3521" s="9">
        <f>IFERROR(VLOOKUP(Tabla1[[#This Row],[FECHA]],'SIMIT CON RES'!A:D,3,FALSE),0)</f>
        <v>283350</v>
      </c>
      <c r="K3521">
        <f>IFERROR(VLOOKUP(Tabla1[[#This Row],[FECHA]],'SIMIT SIN RES'!A:D,4,FALSE),0)</f>
        <v>0</v>
      </c>
      <c r="L3521" s="9">
        <f>IFERROR(VLOOKUP(Tabla1[[#This Row],[FECHA]],'SIMIT SIN RES'!A:D,3,FALSE),0)</f>
        <v>0</v>
      </c>
      <c r="M3521" s="5">
        <f>IFERROR(VLOOKUP(Tabla1[[#This Row],[FECHA]],'RECAUDOS DE COMPARENDOS'!A:D,4,FALSE),0)</f>
        <v>0</v>
      </c>
      <c r="N3521" s="9">
        <f>IFERROR(VLOOKUP(Tabla1[[#This Row],[FECHA]],'RECAUDOS DE COMPARENDOS'!A:D,3,FALSE),0)</f>
        <v>0</v>
      </c>
      <c r="O3521" s="5">
        <f>IFERROR(VLOOKUP(Tabla1[[#This Row],[FECHA]],'RECAUDOS DE RESOLUCIONES'!A:D,4,FALSE),0)</f>
        <v>0</v>
      </c>
      <c r="P3521" s="9">
        <f>IFERROR(VLOOKUP(Tabla1[[#This Row],[FECHA]],'RECAUDOS DE RESOLUCIONES'!A:D,3,FALSE),0)</f>
        <v>0</v>
      </c>
      <c r="Q352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521" s="9">
        <f>Tabla1[V. COMPARENDOS]-(Tabla1[V. EXONERACIONES]+Tabla1[[#This Row],[V. SIMIT CON RESOLUCION]]+Tabla1[[#This Row],[V. SIMIT SIN RESOLUCION]]+Tabla1[[#This Row],[V. RECAUDOS COMPARENDOS]]+Tabla1[[#This Row],[V. RECAUDOS RESOLUCIONES]])</f>
        <v>151120</v>
      </c>
      <c r="S3521" s="11">
        <f>IFERROR(VLOOKUP(Tabla1[[#This Row],[FECHA]],'RECAUDOS LOCALES'!A:D,4,FALSE),0)</f>
        <v>3</v>
      </c>
      <c r="T3521" s="9">
        <f>IFERROR(VLOOKUP(Tabla1[[#This Row],[FECHA]],'RECAUDOS LOCALES'!A:D,3,FALSE),0)</f>
        <v>797700</v>
      </c>
      <c r="U3521" s="11">
        <f>IFERROR(VLOOKUP(Tabla1[[#This Row],[FECHA]],'RECAUDOS EXTERNOS'!A:D,4,FALSE),0)</f>
        <v>0</v>
      </c>
      <c r="V3521" s="9">
        <f>IFERROR(VLOOKUP(Tabla1[[#This Row],[FECHA]],'RECAUDOS EXTERNOS'!A:D,3,FALSE),0)</f>
        <v>0</v>
      </c>
    </row>
    <row r="3522" spans="1:22" x14ac:dyDescent="0.25">
      <c r="A3522" s="1">
        <v>41081</v>
      </c>
      <c r="B3522" s="3" t="s">
        <v>6</v>
      </c>
      <c r="C3522" s="2">
        <v>41061</v>
      </c>
      <c r="D3522" s="5">
        <f>YEAR(Tabla1[[#This Row],[FECHA]])</f>
        <v>2012</v>
      </c>
      <c r="E3522" s="5">
        <f>IFERROR(VLOOKUP(Tabla1[[#This Row],[FECHA]],'COMPARENDOS TOTALES'!A:D,4,FALSE),0)</f>
        <v>9</v>
      </c>
      <c r="F3522" s="9">
        <f>IFERROR(VLOOKUP(Tabla1[[#This Row],[FECHA]],'COMPARENDOS TOTALES'!A:D,3,FALSE),0)</f>
        <v>4533600</v>
      </c>
      <c r="G3522" s="5">
        <f>IFERROR(VLOOKUP(Tabla1[[#This Row],[FECHA]],EXONERACIONES!A:D,4,FALSE),0)</f>
        <v>1</v>
      </c>
      <c r="H3522" s="9">
        <f>IFERROR(VLOOKUP(Tabla1[[#This Row],[FECHA]],EXONERACIONES!A:D,3,FALSE),0)</f>
        <v>566700</v>
      </c>
      <c r="I3522" s="5">
        <f>IFERROR(VLOOKUP(Tabla1[[#This Row],[FECHA]],'SIMIT CON RES'!A:D,4,FALSE),0)</f>
        <v>7</v>
      </c>
      <c r="J3522" s="9">
        <f>IFERROR(VLOOKUP(Tabla1[[#This Row],[FECHA]],'SIMIT CON RES'!A:D,3,FALSE),0)</f>
        <v>3400200</v>
      </c>
      <c r="K3522">
        <f>IFERROR(VLOOKUP(Tabla1[[#This Row],[FECHA]],'SIMIT SIN RES'!A:D,4,FALSE),0)</f>
        <v>0</v>
      </c>
      <c r="L3522" s="9">
        <f>IFERROR(VLOOKUP(Tabla1[[#This Row],[FECHA]],'SIMIT SIN RES'!A:D,3,FALSE),0)</f>
        <v>0</v>
      </c>
      <c r="M3522" s="5">
        <f>IFERROR(VLOOKUP(Tabla1[[#This Row],[FECHA]],'RECAUDOS DE COMPARENDOS'!A:D,4,FALSE),0)</f>
        <v>0</v>
      </c>
      <c r="N3522" s="9">
        <f>IFERROR(VLOOKUP(Tabla1[[#This Row],[FECHA]],'RECAUDOS DE COMPARENDOS'!A:D,3,FALSE),0)</f>
        <v>0</v>
      </c>
      <c r="O3522" s="5">
        <f>IFERROR(VLOOKUP(Tabla1[[#This Row],[FECHA]],'RECAUDOS DE RESOLUCIONES'!A:D,4,FALSE),0)</f>
        <v>0</v>
      </c>
      <c r="P3522" s="9">
        <f>IFERROR(VLOOKUP(Tabla1[[#This Row],[FECHA]],'RECAUDOS DE RESOLUCIONES'!A:D,3,FALSE),0)</f>
        <v>0</v>
      </c>
      <c r="Q352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522" s="9">
        <f>Tabla1[V. COMPARENDOS]-(Tabla1[V. EXONERACIONES]+Tabla1[[#This Row],[V. SIMIT CON RESOLUCION]]+Tabla1[[#This Row],[V. SIMIT SIN RESOLUCION]]+Tabla1[[#This Row],[V. RECAUDOS COMPARENDOS]]+Tabla1[[#This Row],[V. RECAUDOS RESOLUCIONES]])</f>
        <v>566700</v>
      </c>
      <c r="S3522" s="11">
        <f>IFERROR(VLOOKUP(Tabla1[[#This Row],[FECHA]],'RECAUDOS LOCALES'!A:D,4,FALSE),0)</f>
        <v>2</v>
      </c>
      <c r="T3522" s="9">
        <f>IFERROR(VLOOKUP(Tabla1[[#This Row],[FECHA]],'RECAUDOS LOCALES'!A:D,3,FALSE),0)</f>
        <v>365925</v>
      </c>
      <c r="U3522" s="11">
        <f>IFERROR(VLOOKUP(Tabla1[[#This Row],[FECHA]],'RECAUDOS EXTERNOS'!A:D,4,FALSE),0)</f>
        <v>7</v>
      </c>
      <c r="V3522" s="9">
        <f>IFERROR(VLOOKUP(Tabla1[[#This Row],[FECHA]],'RECAUDOS EXTERNOS'!A:D,3,FALSE),0)</f>
        <v>954908</v>
      </c>
    </row>
    <row r="3523" spans="1:22" x14ac:dyDescent="0.25">
      <c r="A3523" s="1">
        <v>41082</v>
      </c>
      <c r="B3523" s="3" t="s">
        <v>0</v>
      </c>
      <c r="C3523" s="2">
        <v>41061</v>
      </c>
      <c r="D3523" s="5">
        <f>YEAR(Tabla1[[#This Row],[FECHA]])</f>
        <v>2012</v>
      </c>
      <c r="E3523" s="5">
        <f>IFERROR(VLOOKUP(Tabla1[[#This Row],[FECHA]],'COMPARENDOS TOTALES'!A:D,4,FALSE),0)</f>
        <v>13</v>
      </c>
      <c r="F3523" s="9">
        <f>IFERROR(VLOOKUP(Tabla1[[#This Row],[FECHA]],'COMPARENDOS TOTALES'!A:D,3,FALSE),0)</f>
        <v>6252590</v>
      </c>
      <c r="G3523" s="5">
        <f>IFERROR(VLOOKUP(Tabla1[[#This Row],[FECHA]],EXONERACIONES!A:D,4,FALSE),0)</f>
        <v>1</v>
      </c>
      <c r="H3523" s="9">
        <f>IFERROR(VLOOKUP(Tabla1[[#This Row],[FECHA]],EXONERACIONES!A:D,3,FALSE),0)</f>
        <v>566700</v>
      </c>
      <c r="I3523" s="5">
        <f>IFERROR(VLOOKUP(Tabla1[[#This Row],[FECHA]],'SIMIT CON RES'!A:D,4,FALSE),0)</f>
        <v>11</v>
      </c>
      <c r="J3523" s="9">
        <f>IFERROR(VLOOKUP(Tabla1[[#This Row],[FECHA]],'SIMIT CON RES'!A:D,3,FALSE),0)</f>
        <v>5119190</v>
      </c>
      <c r="K3523">
        <f>IFERROR(VLOOKUP(Tabla1[[#This Row],[FECHA]],'SIMIT SIN RES'!A:D,4,FALSE),0)</f>
        <v>0</v>
      </c>
      <c r="L3523" s="9">
        <f>IFERROR(VLOOKUP(Tabla1[[#This Row],[FECHA]],'SIMIT SIN RES'!A:D,3,FALSE),0)</f>
        <v>0</v>
      </c>
      <c r="M3523" s="5">
        <f>IFERROR(VLOOKUP(Tabla1[[#This Row],[FECHA]],'RECAUDOS DE COMPARENDOS'!A:D,4,FALSE),0)</f>
        <v>0</v>
      </c>
      <c r="N3523" s="9">
        <f>IFERROR(VLOOKUP(Tabla1[[#This Row],[FECHA]],'RECAUDOS DE COMPARENDOS'!A:D,3,FALSE),0)</f>
        <v>0</v>
      </c>
      <c r="O3523" s="5">
        <f>IFERROR(VLOOKUP(Tabla1[[#This Row],[FECHA]],'RECAUDOS DE RESOLUCIONES'!A:D,4,FALSE),0)</f>
        <v>0</v>
      </c>
      <c r="P3523" s="9">
        <f>IFERROR(VLOOKUP(Tabla1[[#This Row],[FECHA]],'RECAUDOS DE RESOLUCIONES'!A:D,3,FALSE),0)</f>
        <v>0</v>
      </c>
      <c r="Q352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523" s="9">
        <f>Tabla1[V. COMPARENDOS]-(Tabla1[V. EXONERACIONES]+Tabla1[[#This Row],[V. SIMIT CON RESOLUCION]]+Tabla1[[#This Row],[V. SIMIT SIN RESOLUCION]]+Tabla1[[#This Row],[V. RECAUDOS COMPARENDOS]]+Tabla1[[#This Row],[V. RECAUDOS RESOLUCIONES]])</f>
        <v>566700</v>
      </c>
      <c r="S3523" s="11">
        <f>IFERROR(VLOOKUP(Tabla1[[#This Row],[FECHA]],'RECAUDOS LOCALES'!A:D,4,FALSE),0)</f>
        <v>1</v>
      </c>
      <c r="T3523" s="9">
        <f>IFERROR(VLOOKUP(Tabla1[[#This Row],[FECHA]],'RECAUDOS LOCALES'!A:D,3,FALSE),0)</f>
        <v>141675</v>
      </c>
      <c r="U3523" s="11">
        <f>IFERROR(VLOOKUP(Tabla1[[#This Row],[FECHA]],'RECAUDOS EXTERNOS'!A:D,4,FALSE),0)</f>
        <v>6</v>
      </c>
      <c r="V3523" s="9">
        <f>IFERROR(VLOOKUP(Tabla1[[#This Row],[FECHA]],'RECAUDOS EXTERNOS'!A:D,3,FALSE),0)</f>
        <v>1447424</v>
      </c>
    </row>
    <row r="3524" spans="1:22" x14ac:dyDescent="0.25">
      <c r="A3524" s="1">
        <v>41083</v>
      </c>
      <c r="B3524" s="3" t="s">
        <v>5</v>
      </c>
      <c r="C3524" s="2">
        <v>41061</v>
      </c>
      <c r="D3524" s="5">
        <f>YEAR(Tabla1[[#This Row],[FECHA]])</f>
        <v>2012</v>
      </c>
      <c r="E3524" s="5">
        <f>IFERROR(VLOOKUP(Tabla1[[#This Row],[FECHA]],'COMPARENDOS TOTALES'!A:D,4,FALSE),0)</f>
        <v>12</v>
      </c>
      <c r="F3524" s="9">
        <f>IFERROR(VLOOKUP(Tabla1[[#This Row],[FECHA]],'COMPARENDOS TOTALES'!A:D,3,FALSE),0)</f>
        <v>5402540</v>
      </c>
      <c r="G3524" s="5">
        <f>IFERROR(VLOOKUP(Tabla1[[#This Row],[FECHA]],EXONERACIONES!A:D,4,FALSE),0)</f>
        <v>2</v>
      </c>
      <c r="H3524" s="9">
        <f>IFERROR(VLOOKUP(Tabla1[[#This Row],[FECHA]],EXONERACIONES!A:D,3,FALSE),0)</f>
        <v>1001170</v>
      </c>
      <c r="I3524" s="5">
        <f>IFERROR(VLOOKUP(Tabla1[[#This Row],[FECHA]],'SIMIT CON RES'!A:D,4,FALSE),0)</f>
        <v>9</v>
      </c>
      <c r="J3524" s="9">
        <f>IFERROR(VLOOKUP(Tabla1[[#This Row],[FECHA]],'SIMIT CON RES'!A:D,3,FALSE),0)</f>
        <v>4118020</v>
      </c>
      <c r="K3524">
        <f>IFERROR(VLOOKUP(Tabla1[[#This Row],[FECHA]],'SIMIT SIN RES'!A:D,4,FALSE),0)</f>
        <v>0</v>
      </c>
      <c r="L3524" s="9">
        <f>IFERROR(VLOOKUP(Tabla1[[#This Row],[FECHA]],'SIMIT SIN RES'!A:D,3,FALSE),0)</f>
        <v>0</v>
      </c>
      <c r="M3524" s="5">
        <f>IFERROR(VLOOKUP(Tabla1[[#This Row],[FECHA]],'RECAUDOS DE COMPARENDOS'!A:D,4,FALSE),0)</f>
        <v>0</v>
      </c>
      <c r="N3524" s="9">
        <f>IFERROR(VLOOKUP(Tabla1[[#This Row],[FECHA]],'RECAUDOS DE COMPARENDOS'!A:D,3,FALSE),0)</f>
        <v>0</v>
      </c>
      <c r="O3524" s="5">
        <f>IFERROR(VLOOKUP(Tabla1[[#This Row],[FECHA]],'RECAUDOS DE RESOLUCIONES'!A:D,4,FALSE),0)</f>
        <v>0</v>
      </c>
      <c r="P3524" s="9">
        <f>IFERROR(VLOOKUP(Tabla1[[#This Row],[FECHA]],'RECAUDOS DE RESOLUCIONES'!A:D,3,FALSE),0)</f>
        <v>0</v>
      </c>
      <c r="Q352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524" s="9">
        <f>Tabla1[V. COMPARENDOS]-(Tabla1[V. EXONERACIONES]+Tabla1[[#This Row],[V. SIMIT CON RESOLUCION]]+Tabla1[[#This Row],[V. SIMIT SIN RESOLUCION]]+Tabla1[[#This Row],[V. RECAUDOS COMPARENDOS]]+Tabla1[[#This Row],[V. RECAUDOS RESOLUCIONES]])</f>
        <v>283350</v>
      </c>
      <c r="S3524" s="11">
        <f>IFERROR(VLOOKUP(Tabla1[[#This Row],[FECHA]],'RECAUDOS LOCALES'!A:D,4,FALSE),0)</f>
        <v>0</v>
      </c>
      <c r="T3524" s="9">
        <f>IFERROR(VLOOKUP(Tabla1[[#This Row],[FECHA]],'RECAUDOS LOCALES'!A:D,3,FALSE),0)</f>
        <v>0</v>
      </c>
      <c r="U3524" s="11">
        <f>IFERROR(VLOOKUP(Tabla1[[#This Row],[FECHA]],'RECAUDOS EXTERNOS'!A:D,4,FALSE),0)</f>
        <v>0</v>
      </c>
      <c r="V3524" s="9">
        <f>IFERROR(VLOOKUP(Tabla1[[#This Row],[FECHA]],'RECAUDOS EXTERNOS'!A:D,3,FALSE),0)</f>
        <v>0</v>
      </c>
    </row>
    <row r="3525" spans="1:22" x14ac:dyDescent="0.25">
      <c r="A3525" s="1">
        <v>41084</v>
      </c>
      <c r="B3525" s="3" t="s">
        <v>4</v>
      </c>
      <c r="C3525" s="2">
        <v>41061</v>
      </c>
      <c r="D3525" s="5">
        <f>YEAR(Tabla1[[#This Row],[FECHA]])</f>
        <v>2012</v>
      </c>
      <c r="E3525" s="5">
        <f>IFERROR(VLOOKUP(Tabla1[[#This Row],[FECHA]],'COMPARENDOS TOTALES'!A:D,4,FALSE),0)</f>
        <v>23</v>
      </c>
      <c r="F3525" s="9">
        <f>IFERROR(VLOOKUP(Tabla1[[#This Row],[FECHA]],'COMPARENDOS TOTALES'!A:D,3,FALSE),0)</f>
        <v>11334000</v>
      </c>
      <c r="G3525" s="5">
        <f>IFERROR(VLOOKUP(Tabla1[[#This Row],[FECHA]],EXONERACIONES!A:D,4,FALSE),0)</f>
        <v>3</v>
      </c>
      <c r="H3525" s="9">
        <f>IFERROR(VLOOKUP(Tabla1[[#This Row],[FECHA]],EXONERACIONES!A:D,3,FALSE),0)</f>
        <v>1700100</v>
      </c>
      <c r="I3525" s="5">
        <f>IFERROR(VLOOKUP(Tabla1[[#This Row],[FECHA]],'SIMIT CON RES'!A:D,4,FALSE),0)</f>
        <v>19</v>
      </c>
      <c r="J3525" s="9">
        <f>IFERROR(VLOOKUP(Tabla1[[#This Row],[FECHA]],'SIMIT CON RES'!A:D,3,FALSE),0)</f>
        <v>9350550</v>
      </c>
      <c r="K3525">
        <f>IFERROR(VLOOKUP(Tabla1[[#This Row],[FECHA]],'SIMIT SIN RES'!A:D,4,FALSE),0)</f>
        <v>0</v>
      </c>
      <c r="L3525" s="9">
        <f>IFERROR(VLOOKUP(Tabla1[[#This Row],[FECHA]],'SIMIT SIN RES'!A:D,3,FALSE),0)</f>
        <v>0</v>
      </c>
      <c r="M3525" s="5">
        <f>IFERROR(VLOOKUP(Tabla1[[#This Row],[FECHA]],'RECAUDOS DE COMPARENDOS'!A:D,4,FALSE),0)</f>
        <v>0</v>
      </c>
      <c r="N3525" s="9">
        <f>IFERROR(VLOOKUP(Tabla1[[#This Row],[FECHA]],'RECAUDOS DE COMPARENDOS'!A:D,3,FALSE),0)</f>
        <v>0</v>
      </c>
      <c r="O3525" s="5">
        <f>IFERROR(VLOOKUP(Tabla1[[#This Row],[FECHA]],'RECAUDOS DE RESOLUCIONES'!A:D,4,FALSE),0)</f>
        <v>0</v>
      </c>
      <c r="P3525" s="9">
        <f>IFERROR(VLOOKUP(Tabla1[[#This Row],[FECHA]],'RECAUDOS DE RESOLUCIONES'!A:D,3,FALSE),0)</f>
        <v>0</v>
      </c>
      <c r="Q352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525" s="9">
        <f>Tabla1[V. COMPARENDOS]-(Tabla1[V. EXONERACIONES]+Tabla1[[#This Row],[V. SIMIT CON RESOLUCION]]+Tabla1[[#This Row],[V. SIMIT SIN RESOLUCION]]+Tabla1[[#This Row],[V. RECAUDOS COMPARENDOS]]+Tabla1[[#This Row],[V. RECAUDOS RESOLUCIONES]])</f>
        <v>283350</v>
      </c>
      <c r="S3525" s="11">
        <f>IFERROR(VLOOKUP(Tabla1[[#This Row],[FECHA]],'RECAUDOS LOCALES'!A:D,4,FALSE),0)</f>
        <v>1</v>
      </c>
      <c r="T3525" s="9">
        <f>IFERROR(VLOOKUP(Tabla1[[#This Row],[FECHA]],'RECAUDOS LOCALES'!A:D,3,FALSE),0)</f>
        <v>141675</v>
      </c>
      <c r="U3525" s="11">
        <f>IFERROR(VLOOKUP(Tabla1[[#This Row],[FECHA]],'RECAUDOS EXTERNOS'!A:D,4,FALSE),0)</f>
        <v>0</v>
      </c>
      <c r="V3525" s="9">
        <f>IFERROR(VLOOKUP(Tabla1[[#This Row],[FECHA]],'RECAUDOS EXTERNOS'!A:D,3,FALSE),0)</f>
        <v>0</v>
      </c>
    </row>
    <row r="3526" spans="1:22" x14ac:dyDescent="0.25">
      <c r="A3526" s="1">
        <v>41085</v>
      </c>
      <c r="B3526" s="3" t="s">
        <v>1</v>
      </c>
      <c r="C3526" s="2">
        <v>41061</v>
      </c>
      <c r="D3526" s="5">
        <f>YEAR(Tabla1[[#This Row],[FECHA]])</f>
        <v>2012</v>
      </c>
      <c r="E3526" s="5">
        <f>IFERROR(VLOOKUP(Tabla1[[#This Row],[FECHA]],'COMPARENDOS TOTALES'!A:D,4,FALSE),0)</f>
        <v>5</v>
      </c>
      <c r="F3526" s="9">
        <f>IFERROR(VLOOKUP(Tabla1[[#This Row],[FECHA]],'COMPARENDOS TOTALES'!A:D,3,FALSE),0)</f>
        <v>3116850</v>
      </c>
      <c r="G3526" s="5">
        <f>IFERROR(VLOOKUP(Tabla1[[#This Row],[FECHA]],EXONERACIONES!A:D,4,FALSE),0)</f>
        <v>1</v>
      </c>
      <c r="H3526" s="9">
        <f>IFERROR(VLOOKUP(Tabla1[[#This Row],[FECHA]],EXONERACIONES!A:D,3,FALSE),0)</f>
        <v>850050</v>
      </c>
      <c r="I3526" s="5">
        <f>IFERROR(VLOOKUP(Tabla1[[#This Row],[FECHA]],'SIMIT CON RES'!A:D,4,FALSE),0)</f>
        <v>2</v>
      </c>
      <c r="J3526" s="9">
        <f>IFERROR(VLOOKUP(Tabla1[[#This Row],[FECHA]],'SIMIT CON RES'!A:D,3,FALSE),0)</f>
        <v>1133400</v>
      </c>
      <c r="K3526">
        <f>IFERROR(VLOOKUP(Tabla1[[#This Row],[FECHA]],'SIMIT SIN RES'!A:D,4,FALSE),0)</f>
        <v>0</v>
      </c>
      <c r="L3526" s="9">
        <f>IFERROR(VLOOKUP(Tabla1[[#This Row],[FECHA]],'SIMIT SIN RES'!A:D,3,FALSE),0)</f>
        <v>0</v>
      </c>
      <c r="M3526" s="5">
        <f>IFERROR(VLOOKUP(Tabla1[[#This Row],[FECHA]],'RECAUDOS DE COMPARENDOS'!A:D,4,FALSE),0)</f>
        <v>1</v>
      </c>
      <c r="N3526" s="9">
        <f>IFERROR(VLOOKUP(Tabla1[[#This Row],[FECHA]],'RECAUDOS DE COMPARENDOS'!A:D,3,FALSE),0)</f>
        <v>850050</v>
      </c>
      <c r="O3526" s="5">
        <f>IFERROR(VLOOKUP(Tabla1[[#This Row],[FECHA]],'RECAUDOS DE RESOLUCIONES'!A:D,4,FALSE),0)</f>
        <v>0</v>
      </c>
      <c r="P3526" s="9">
        <f>IFERROR(VLOOKUP(Tabla1[[#This Row],[FECHA]],'RECAUDOS DE RESOLUCIONES'!A:D,3,FALSE),0)</f>
        <v>0</v>
      </c>
      <c r="Q352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526" s="9">
        <f>Tabla1[V. COMPARENDOS]-(Tabla1[V. EXONERACIONES]+Tabla1[[#This Row],[V. SIMIT CON RESOLUCION]]+Tabla1[[#This Row],[V. SIMIT SIN RESOLUCION]]+Tabla1[[#This Row],[V. RECAUDOS COMPARENDOS]]+Tabla1[[#This Row],[V. RECAUDOS RESOLUCIONES]])</f>
        <v>283350</v>
      </c>
      <c r="S3526" s="11">
        <f>IFERROR(VLOOKUP(Tabla1[[#This Row],[FECHA]],'RECAUDOS LOCALES'!A:D,4,FALSE),0)</f>
        <v>0</v>
      </c>
      <c r="T3526" s="9">
        <f>IFERROR(VLOOKUP(Tabla1[[#This Row],[FECHA]],'RECAUDOS LOCALES'!A:D,3,FALSE),0)</f>
        <v>0</v>
      </c>
      <c r="U3526" s="11">
        <f>IFERROR(VLOOKUP(Tabla1[[#This Row],[FECHA]],'RECAUDOS EXTERNOS'!A:D,4,FALSE),0)</f>
        <v>3</v>
      </c>
      <c r="V3526" s="9">
        <f>IFERROR(VLOOKUP(Tabla1[[#This Row],[FECHA]],'RECAUDOS EXTERNOS'!A:D,3,FALSE),0)</f>
        <v>387119</v>
      </c>
    </row>
    <row r="3527" spans="1:22" x14ac:dyDescent="0.25">
      <c r="A3527" s="1">
        <v>41086</v>
      </c>
      <c r="B3527" s="3" t="s">
        <v>2</v>
      </c>
      <c r="C3527" s="2">
        <v>41061</v>
      </c>
      <c r="D3527" s="5">
        <f>YEAR(Tabla1[[#This Row],[FECHA]])</f>
        <v>2012</v>
      </c>
      <c r="E3527" s="5">
        <f>IFERROR(VLOOKUP(Tabla1[[#This Row],[FECHA]],'COMPARENDOS TOTALES'!A:D,4,FALSE),0)</f>
        <v>10</v>
      </c>
      <c r="F3527" s="9">
        <f>IFERROR(VLOOKUP(Tabla1[[#This Row],[FECHA]],'COMPARENDOS TOTALES'!A:D,3,FALSE),0)</f>
        <v>4269140</v>
      </c>
      <c r="G3527" s="5">
        <f>IFERROR(VLOOKUP(Tabla1[[#This Row],[FECHA]],EXONERACIONES!A:D,4,FALSE),0)</f>
        <v>2</v>
      </c>
      <c r="H3527" s="9">
        <f>IFERROR(VLOOKUP(Tabla1[[#This Row],[FECHA]],EXONERACIONES!A:D,3,FALSE),0)</f>
        <v>850050</v>
      </c>
      <c r="I3527" s="5">
        <f>IFERROR(VLOOKUP(Tabla1[[#This Row],[FECHA]],'SIMIT CON RES'!A:D,4,FALSE),0)</f>
        <v>7</v>
      </c>
      <c r="J3527" s="9">
        <f>IFERROR(VLOOKUP(Tabla1[[#This Row],[FECHA]],'SIMIT CON RES'!A:D,3,FALSE),0)</f>
        <v>3135740</v>
      </c>
      <c r="K3527">
        <f>IFERROR(VLOOKUP(Tabla1[[#This Row],[FECHA]],'SIMIT SIN RES'!A:D,4,FALSE),0)</f>
        <v>0</v>
      </c>
      <c r="L3527" s="9">
        <f>IFERROR(VLOOKUP(Tabla1[[#This Row],[FECHA]],'SIMIT SIN RES'!A:D,3,FALSE),0)</f>
        <v>0</v>
      </c>
      <c r="M3527" s="5">
        <f>IFERROR(VLOOKUP(Tabla1[[#This Row],[FECHA]],'RECAUDOS DE COMPARENDOS'!A:D,4,FALSE),0)</f>
        <v>2</v>
      </c>
      <c r="N3527" s="9">
        <f>IFERROR(VLOOKUP(Tabla1[[#This Row],[FECHA]],'RECAUDOS DE COMPARENDOS'!A:D,3,FALSE),0)</f>
        <v>850050</v>
      </c>
      <c r="O3527" s="5">
        <f>IFERROR(VLOOKUP(Tabla1[[#This Row],[FECHA]],'RECAUDOS DE RESOLUCIONES'!A:D,4,FALSE),0)</f>
        <v>0</v>
      </c>
      <c r="P3527" s="9">
        <f>IFERROR(VLOOKUP(Tabla1[[#This Row],[FECHA]],'RECAUDOS DE RESOLUCIONES'!A:D,3,FALSE),0)</f>
        <v>0</v>
      </c>
      <c r="Q352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-1</v>
      </c>
      <c r="R3527" s="9">
        <f>Tabla1[V. COMPARENDOS]-(Tabla1[V. EXONERACIONES]+Tabla1[[#This Row],[V. SIMIT CON RESOLUCION]]+Tabla1[[#This Row],[V. SIMIT SIN RESOLUCION]]+Tabla1[[#This Row],[V. RECAUDOS COMPARENDOS]]+Tabla1[[#This Row],[V. RECAUDOS RESOLUCIONES]])</f>
        <v>-566700</v>
      </c>
      <c r="S3527" s="11">
        <f>IFERROR(VLOOKUP(Tabla1[[#This Row],[FECHA]],'RECAUDOS LOCALES'!A:D,4,FALSE),0)</f>
        <v>2</v>
      </c>
      <c r="T3527" s="9">
        <f>IFERROR(VLOOKUP(Tabla1[[#This Row],[FECHA]],'RECAUDOS LOCALES'!A:D,3,FALSE),0)</f>
        <v>722475</v>
      </c>
      <c r="U3527" s="11">
        <f>IFERROR(VLOOKUP(Tabla1[[#This Row],[FECHA]],'RECAUDOS EXTERNOS'!A:D,4,FALSE),0)</f>
        <v>5</v>
      </c>
      <c r="V3527" s="9">
        <f>IFERROR(VLOOKUP(Tabla1[[#This Row],[FECHA]],'RECAUDOS EXTERNOS'!A:D,3,FALSE),0)</f>
        <v>924154</v>
      </c>
    </row>
    <row r="3528" spans="1:22" x14ac:dyDescent="0.25">
      <c r="A3528" s="1">
        <v>41087</v>
      </c>
      <c r="B3528" s="3" t="s">
        <v>3</v>
      </c>
      <c r="C3528" s="2">
        <v>41061</v>
      </c>
      <c r="D3528" s="5">
        <f>YEAR(Tabla1[[#This Row],[FECHA]])</f>
        <v>2012</v>
      </c>
      <c r="E3528" s="5">
        <f>IFERROR(VLOOKUP(Tabla1[[#This Row],[FECHA]],'COMPARENDOS TOTALES'!A:D,4,FALSE),0)</f>
        <v>1</v>
      </c>
      <c r="F3528" s="9">
        <f>IFERROR(VLOOKUP(Tabla1[[#This Row],[FECHA]],'COMPARENDOS TOTALES'!A:D,3,FALSE),0)</f>
        <v>566700</v>
      </c>
      <c r="G3528" s="5">
        <f>IFERROR(VLOOKUP(Tabla1[[#This Row],[FECHA]],EXONERACIONES!A:D,4,FALSE),0)</f>
        <v>0</v>
      </c>
      <c r="H3528" s="9">
        <f>IFERROR(VLOOKUP(Tabla1[[#This Row],[FECHA]],EXONERACIONES!A:D,3,FALSE),0)</f>
        <v>0</v>
      </c>
      <c r="I3528" s="5">
        <f>IFERROR(VLOOKUP(Tabla1[[#This Row],[FECHA]],'SIMIT CON RES'!A:D,4,FALSE),0)</f>
        <v>1</v>
      </c>
      <c r="J3528" s="9">
        <f>IFERROR(VLOOKUP(Tabla1[[#This Row],[FECHA]],'SIMIT CON RES'!A:D,3,FALSE),0)</f>
        <v>566700</v>
      </c>
      <c r="K3528">
        <f>IFERROR(VLOOKUP(Tabla1[[#This Row],[FECHA]],'SIMIT SIN RES'!A:D,4,FALSE),0)</f>
        <v>0</v>
      </c>
      <c r="L3528" s="9">
        <f>IFERROR(VLOOKUP(Tabla1[[#This Row],[FECHA]],'SIMIT SIN RES'!A:D,3,FALSE),0)</f>
        <v>0</v>
      </c>
      <c r="M3528" s="5">
        <f>IFERROR(VLOOKUP(Tabla1[[#This Row],[FECHA]],'RECAUDOS DE COMPARENDOS'!A:D,4,FALSE),0)</f>
        <v>0</v>
      </c>
      <c r="N3528" s="9">
        <f>IFERROR(VLOOKUP(Tabla1[[#This Row],[FECHA]],'RECAUDOS DE COMPARENDOS'!A:D,3,FALSE),0)</f>
        <v>0</v>
      </c>
      <c r="O3528" s="5">
        <f>IFERROR(VLOOKUP(Tabla1[[#This Row],[FECHA]],'RECAUDOS DE RESOLUCIONES'!A:D,4,FALSE),0)</f>
        <v>0</v>
      </c>
      <c r="P3528" s="9">
        <f>IFERROR(VLOOKUP(Tabla1[[#This Row],[FECHA]],'RECAUDOS DE RESOLUCIONES'!A:D,3,FALSE),0)</f>
        <v>0</v>
      </c>
      <c r="Q352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52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528" s="11">
        <f>IFERROR(VLOOKUP(Tabla1[[#This Row],[FECHA]],'RECAUDOS LOCALES'!A:D,4,FALSE),0)</f>
        <v>1</v>
      </c>
      <c r="T3528" s="9">
        <f>IFERROR(VLOOKUP(Tabla1[[#This Row],[FECHA]],'RECAUDOS LOCALES'!A:D,3,FALSE),0)</f>
        <v>425025</v>
      </c>
      <c r="U3528" s="11">
        <f>IFERROR(VLOOKUP(Tabla1[[#This Row],[FECHA]],'RECAUDOS EXTERNOS'!A:D,4,FALSE),0)</f>
        <v>8</v>
      </c>
      <c r="V3528" s="9">
        <f>IFERROR(VLOOKUP(Tabla1[[#This Row],[FECHA]],'RECAUDOS EXTERNOS'!A:D,3,FALSE),0)</f>
        <v>738814</v>
      </c>
    </row>
    <row r="3529" spans="1:22" x14ac:dyDescent="0.25">
      <c r="A3529" s="1">
        <v>41088</v>
      </c>
      <c r="B3529" s="3" t="s">
        <v>6</v>
      </c>
      <c r="C3529" s="2">
        <v>41061</v>
      </c>
      <c r="D3529" s="5">
        <f>YEAR(Tabla1[[#This Row],[FECHA]])</f>
        <v>2012</v>
      </c>
      <c r="E3529" s="5">
        <f>IFERROR(VLOOKUP(Tabla1[[#This Row],[FECHA]],'COMPARENDOS TOTALES'!A:D,4,FALSE),0)</f>
        <v>0</v>
      </c>
      <c r="F3529" s="9">
        <f>IFERROR(VLOOKUP(Tabla1[[#This Row],[FECHA]],'COMPARENDOS TOTALES'!A:D,3,FALSE),0)</f>
        <v>0</v>
      </c>
      <c r="G3529" s="5">
        <f>IFERROR(VLOOKUP(Tabla1[[#This Row],[FECHA]],EXONERACIONES!A:D,4,FALSE),0)</f>
        <v>0</v>
      </c>
      <c r="H3529" s="9">
        <f>IFERROR(VLOOKUP(Tabla1[[#This Row],[FECHA]],EXONERACIONES!A:D,3,FALSE),0)</f>
        <v>0</v>
      </c>
      <c r="I3529" s="5">
        <f>IFERROR(VLOOKUP(Tabla1[[#This Row],[FECHA]],'SIMIT CON RES'!A:D,4,FALSE),0)</f>
        <v>0</v>
      </c>
      <c r="J3529" s="9">
        <f>IFERROR(VLOOKUP(Tabla1[[#This Row],[FECHA]],'SIMIT CON RES'!A:D,3,FALSE),0)</f>
        <v>0</v>
      </c>
      <c r="K3529">
        <f>IFERROR(VLOOKUP(Tabla1[[#This Row],[FECHA]],'SIMIT SIN RES'!A:D,4,FALSE),0)</f>
        <v>0</v>
      </c>
      <c r="L3529" s="9">
        <f>IFERROR(VLOOKUP(Tabla1[[#This Row],[FECHA]],'SIMIT SIN RES'!A:D,3,FALSE),0)</f>
        <v>0</v>
      </c>
      <c r="M3529" s="5">
        <f>IFERROR(VLOOKUP(Tabla1[[#This Row],[FECHA]],'RECAUDOS DE COMPARENDOS'!A:D,4,FALSE),0)</f>
        <v>0</v>
      </c>
      <c r="N3529" s="9">
        <f>IFERROR(VLOOKUP(Tabla1[[#This Row],[FECHA]],'RECAUDOS DE COMPARENDOS'!A:D,3,FALSE),0)</f>
        <v>0</v>
      </c>
      <c r="O3529" s="5">
        <f>IFERROR(VLOOKUP(Tabla1[[#This Row],[FECHA]],'RECAUDOS DE RESOLUCIONES'!A:D,4,FALSE),0)</f>
        <v>0</v>
      </c>
      <c r="P3529" s="9">
        <f>IFERROR(VLOOKUP(Tabla1[[#This Row],[FECHA]],'RECAUDOS DE RESOLUCIONES'!A:D,3,FALSE),0)</f>
        <v>0</v>
      </c>
      <c r="Q352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52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529" s="11">
        <f>IFERROR(VLOOKUP(Tabla1[[#This Row],[FECHA]],'RECAUDOS LOCALES'!A:D,4,FALSE),0)</f>
        <v>1</v>
      </c>
      <c r="T3529" s="9">
        <f>IFERROR(VLOOKUP(Tabla1[[#This Row],[FECHA]],'RECAUDOS LOCALES'!A:D,3,FALSE),0)</f>
        <v>141675</v>
      </c>
      <c r="U3529" s="11">
        <f>IFERROR(VLOOKUP(Tabla1[[#This Row],[FECHA]],'RECAUDOS EXTERNOS'!A:D,4,FALSE),0)</f>
        <v>10</v>
      </c>
      <c r="V3529" s="9">
        <f>IFERROR(VLOOKUP(Tabla1[[#This Row],[FECHA]],'RECAUDOS EXTERNOS'!A:D,3,FALSE),0)</f>
        <v>1609296</v>
      </c>
    </row>
    <row r="3530" spans="1:22" x14ac:dyDescent="0.25">
      <c r="A3530" s="1">
        <v>41089</v>
      </c>
      <c r="B3530" s="3" t="s">
        <v>0</v>
      </c>
      <c r="C3530" s="2">
        <v>41061</v>
      </c>
      <c r="D3530" s="5">
        <f>YEAR(Tabla1[[#This Row],[FECHA]])</f>
        <v>2012</v>
      </c>
      <c r="E3530" s="5">
        <f>IFERROR(VLOOKUP(Tabla1[[#This Row],[FECHA]],'COMPARENDOS TOTALES'!A:D,4,FALSE),0)</f>
        <v>0</v>
      </c>
      <c r="F3530" s="9">
        <f>IFERROR(VLOOKUP(Tabla1[[#This Row],[FECHA]],'COMPARENDOS TOTALES'!A:D,3,FALSE),0)</f>
        <v>0</v>
      </c>
      <c r="G3530" s="5">
        <f>IFERROR(VLOOKUP(Tabla1[[#This Row],[FECHA]],EXONERACIONES!A:D,4,FALSE),0)</f>
        <v>0</v>
      </c>
      <c r="H3530" s="9">
        <f>IFERROR(VLOOKUP(Tabla1[[#This Row],[FECHA]],EXONERACIONES!A:D,3,FALSE),0)</f>
        <v>0</v>
      </c>
      <c r="I3530" s="5">
        <f>IFERROR(VLOOKUP(Tabla1[[#This Row],[FECHA]],'SIMIT CON RES'!A:D,4,FALSE),0)</f>
        <v>0</v>
      </c>
      <c r="J3530" s="9">
        <f>IFERROR(VLOOKUP(Tabla1[[#This Row],[FECHA]],'SIMIT CON RES'!A:D,3,FALSE),0)</f>
        <v>0</v>
      </c>
      <c r="K3530">
        <f>IFERROR(VLOOKUP(Tabla1[[#This Row],[FECHA]],'SIMIT SIN RES'!A:D,4,FALSE),0)</f>
        <v>0</v>
      </c>
      <c r="L3530" s="9">
        <f>IFERROR(VLOOKUP(Tabla1[[#This Row],[FECHA]],'SIMIT SIN RES'!A:D,3,FALSE),0)</f>
        <v>0</v>
      </c>
      <c r="M3530" s="5">
        <f>IFERROR(VLOOKUP(Tabla1[[#This Row],[FECHA]],'RECAUDOS DE COMPARENDOS'!A:D,4,FALSE),0)</f>
        <v>0</v>
      </c>
      <c r="N3530" s="9">
        <f>IFERROR(VLOOKUP(Tabla1[[#This Row],[FECHA]],'RECAUDOS DE COMPARENDOS'!A:D,3,FALSE),0)</f>
        <v>0</v>
      </c>
      <c r="O3530" s="5">
        <f>IFERROR(VLOOKUP(Tabla1[[#This Row],[FECHA]],'RECAUDOS DE RESOLUCIONES'!A:D,4,FALSE),0)</f>
        <v>0</v>
      </c>
      <c r="P3530" s="9">
        <f>IFERROR(VLOOKUP(Tabla1[[#This Row],[FECHA]],'RECAUDOS DE RESOLUCIONES'!A:D,3,FALSE),0)</f>
        <v>0</v>
      </c>
      <c r="Q353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53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530" s="11">
        <f>IFERROR(VLOOKUP(Tabla1[[#This Row],[FECHA]],'RECAUDOS LOCALES'!A:D,4,FALSE),0)</f>
        <v>0</v>
      </c>
      <c r="T3530" s="9">
        <f>IFERROR(VLOOKUP(Tabla1[[#This Row],[FECHA]],'RECAUDOS LOCALES'!A:D,3,FALSE),0)</f>
        <v>0</v>
      </c>
      <c r="U3530" s="11">
        <f>IFERROR(VLOOKUP(Tabla1[[#This Row],[FECHA]],'RECAUDOS EXTERNOS'!A:D,4,FALSE),0)</f>
        <v>4</v>
      </c>
      <c r="V3530" s="9">
        <f>IFERROR(VLOOKUP(Tabla1[[#This Row],[FECHA]],'RECAUDOS EXTERNOS'!A:D,3,FALSE),0)</f>
        <v>815316</v>
      </c>
    </row>
    <row r="3531" spans="1:22" x14ac:dyDescent="0.25">
      <c r="A3531" s="1">
        <v>41090</v>
      </c>
      <c r="B3531" s="3" t="s">
        <v>5</v>
      </c>
      <c r="C3531" s="2">
        <v>41061</v>
      </c>
      <c r="D3531" s="5">
        <f>YEAR(Tabla1[[#This Row],[FECHA]])</f>
        <v>2012</v>
      </c>
      <c r="E3531" s="5">
        <f>IFERROR(VLOOKUP(Tabla1[[#This Row],[FECHA]],'COMPARENDOS TOTALES'!A:D,4,FALSE),0)</f>
        <v>6</v>
      </c>
      <c r="F3531" s="9">
        <f>IFERROR(VLOOKUP(Tabla1[[#This Row],[FECHA]],'COMPARENDOS TOTALES'!A:D,3,FALSE),0)</f>
        <v>3834670</v>
      </c>
      <c r="G3531" s="5">
        <f>IFERROR(VLOOKUP(Tabla1[[#This Row],[FECHA]],EXONERACIONES!A:D,4,FALSE),0)</f>
        <v>0</v>
      </c>
      <c r="H3531" s="9">
        <f>IFERROR(VLOOKUP(Tabla1[[#This Row],[FECHA]],EXONERACIONES!A:D,3,FALSE),0)</f>
        <v>0</v>
      </c>
      <c r="I3531" s="5">
        <f>IFERROR(VLOOKUP(Tabla1[[#This Row],[FECHA]],'SIMIT CON RES'!A:D,4,FALSE),0)</f>
        <v>5</v>
      </c>
      <c r="J3531" s="9">
        <f>IFERROR(VLOOKUP(Tabla1[[#This Row],[FECHA]],'SIMIT CON RES'!A:D,3,FALSE),0)</f>
        <v>3267970</v>
      </c>
      <c r="K3531">
        <f>IFERROR(VLOOKUP(Tabla1[[#This Row],[FECHA]],'SIMIT SIN RES'!A:D,4,FALSE),0)</f>
        <v>0</v>
      </c>
      <c r="L3531" s="9">
        <f>IFERROR(VLOOKUP(Tabla1[[#This Row],[FECHA]],'SIMIT SIN RES'!A:D,3,FALSE),0)</f>
        <v>0</v>
      </c>
      <c r="M3531" s="5">
        <f>IFERROR(VLOOKUP(Tabla1[[#This Row],[FECHA]],'RECAUDOS DE COMPARENDOS'!A:D,4,FALSE),0)</f>
        <v>0</v>
      </c>
      <c r="N3531" s="9">
        <f>IFERROR(VLOOKUP(Tabla1[[#This Row],[FECHA]],'RECAUDOS DE COMPARENDOS'!A:D,3,FALSE),0)</f>
        <v>0</v>
      </c>
      <c r="O3531" s="5">
        <f>IFERROR(VLOOKUP(Tabla1[[#This Row],[FECHA]],'RECAUDOS DE RESOLUCIONES'!A:D,4,FALSE),0)</f>
        <v>0</v>
      </c>
      <c r="P3531" s="9">
        <f>IFERROR(VLOOKUP(Tabla1[[#This Row],[FECHA]],'RECAUDOS DE RESOLUCIONES'!A:D,3,FALSE),0)</f>
        <v>0</v>
      </c>
      <c r="Q353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531" s="9">
        <f>Tabla1[V. COMPARENDOS]-(Tabla1[V. EXONERACIONES]+Tabla1[[#This Row],[V. SIMIT CON RESOLUCION]]+Tabla1[[#This Row],[V. SIMIT SIN RESOLUCION]]+Tabla1[[#This Row],[V. RECAUDOS COMPARENDOS]]+Tabla1[[#This Row],[V. RECAUDOS RESOLUCIONES]])</f>
        <v>566700</v>
      </c>
      <c r="S3531" s="11">
        <f>IFERROR(VLOOKUP(Tabla1[[#This Row],[FECHA]],'RECAUDOS LOCALES'!A:D,4,FALSE),0)</f>
        <v>0</v>
      </c>
      <c r="T3531" s="9">
        <f>IFERROR(VLOOKUP(Tabla1[[#This Row],[FECHA]],'RECAUDOS LOCALES'!A:D,3,FALSE),0)</f>
        <v>0</v>
      </c>
      <c r="U3531" s="11">
        <f>IFERROR(VLOOKUP(Tabla1[[#This Row],[FECHA]],'RECAUDOS EXTERNOS'!A:D,4,FALSE),0)</f>
        <v>0</v>
      </c>
      <c r="V3531" s="9">
        <f>IFERROR(VLOOKUP(Tabla1[[#This Row],[FECHA]],'RECAUDOS EXTERNOS'!A:D,3,FALSE),0)</f>
        <v>0</v>
      </c>
    </row>
    <row r="3532" spans="1:22" x14ac:dyDescent="0.25">
      <c r="A3532" s="1">
        <v>41091</v>
      </c>
      <c r="B3532" s="3" t="s">
        <v>4</v>
      </c>
      <c r="C3532" s="2">
        <v>41091</v>
      </c>
      <c r="D3532" s="5">
        <f>YEAR(Tabla1[[#This Row],[FECHA]])</f>
        <v>2012</v>
      </c>
      <c r="E3532" s="5">
        <f>IFERROR(VLOOKUP(Tabla1[[#This Row],[FECHA]],'COMPARENDOS TOTALES'!A:D,4,FALSE),0)</f>
        <v>5</v>
      </c>
      <c r="F3532" s="9">
        <f>IFERROR(VLOOKUP(Tabla1[[#This Row],[FECHA]],'COMPARENDOS TOTALES'!A:D,3,FALSE),0)</f>
        <v>2852390</v>
      </c>
      <c r="G3532" s="5">
        <f>IFERROR(VLOOKUP(Tabla1[[#This Row],[FECHA]],EXONERACIONES!A:D,4,FALSE),0)</f>
        <v>0</v>
      </c>
      <c r="H3532" s="9">
        <f>IFERROR(VLOOKUP(Tabla1[[#This Row],[FECHA]],EXONERACIONES!A:D,3,FALSE),0)</f>
        <v>0</v>
      </c>
      <c r="I3532" s="5">
        <f>IFERROR(VLOOKUP(Tabla1[[#This Row],[FECHA]],'SIMIT CON RES'!A:D,4,FALSE),0)</f>
        <v>5</v>
      </c>
      <c r="J3532" s="9">
        <f>IFERROR(VLOOKUP(Tabla1[[#This Row],[FECHA]],'SIMIT CON RES'!A:D,3,FALSE),0)</f>
        <v>2852390</v>
      </c>
      <c r="K3532">
        <f>IFERROR(VLOOKUP(Tabla1[[#This Row],[FECHA]],'SIMIT SIN RES'!A:D,4,FALSE),0)</f>
        <v>0</v>
      </c>
      <c r="L3532" s="9">
        <f>IFERROR(VLOOKUP(Tabla1[[#This Row],[FECHA]],'SIMIT SIN RES'!A:D,3,FALSE),0)</f>
        <v>0</v>
      </c>
      <c r="M3532" s="5">
        <f>IFERROR(VLOOKUP(Tabla1[[#This Row],[FECHA]],'RECAUDOS DE COMPARENDOS'!A:D,4,FALSE),0)</f>
        <v>0</v>
      </c>
      <c r="N3532" s="9">
        <f>IFERROR(VLOOKUP(Tabla1[[#This Row],[FECHA]],'RECAUDOS DE COMPARENDOS'!A:D,3,FALSE),0)</f>
        <v>0</v>
      </c>
      <c r="O3532" s="5">
        <f>IFERROR(VLOOKUP(Tabla1[[#This Row],[FECHA]],'RECAUDOS DE RESOLUCIONES'!A:D,4,FALSE),0)</f>
        <v>0</v>
      </c>
      <c r="P3532" s="9">
        <f>IFERROR(VLOOKUP(Tabla1[[#This Row],[FECHA]],'RECAUDOS DE RESOLUCIONES'!A:D,3,FALSE),0)</f>
        <v>0</v>
      </c>
      <c r="Q353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53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532" s="11">
        <f>IFERROR(VLOOKUP(Tabla1[[#This Row],[FECHA]],'RECAUDOS LOCALES'!A:D,4,FALSE),0)</f>
        <v>0</v>
      </c>
      <c r="T3532" s="9">
        <f>IFERROR(VLOOKUP(Tabla1[[#This Row],[FECHA]],'RECAUDOS LOCALES'!A:D,3,FALSE),0)</f>
        <v>0</v>
      </c>
      <c r="U3532" s="11">
        <f>IFERROR(VLOOKUP(Tabla1[[#This Row],[FECHA]],'RECAUDOS EXTERNOS'!A:D,4,FALSE),0)</f>
        <v>0</v>
      </c>
      <c r="V3532" s="9">
        <f>IFERROR(VLOOKUP(Tabla1[[#This Row],[FECHA]],'RECAUDOS EXTERNOS'!A:D,3,FALSE),0)</f>
        <v>0</v>
      </c>
    </row>
    <row r="3533" spans="1:22" x14ac:dyDescent="0.25">
      <c r="A3533" s="1">
        <v>41092</v>
      </c>
      <c r="B3533" s="3" t="s">
        <v>1</v>
      </c>
      <c r="C3533" s="2">
        <v>41091</v>
      </c>
      <c r="D3533" s="5">
        <f>YEAR(Tabla1[[#This Row],[FECHA]])</f>
        <v>2012</v>
      </c>
      <c r="E3533" s="5">
        <f>IFERROR(VLOOKUP(Tabla1[[#This Row],[FECHA]],'COMPARENDOS TOTALES'!A:D,4,FALSE),0)</f>
        <v>6</v>
      </c>
      <c r="F3533" s="9">
        <f>IFERROR(VLOOKUP(Tabla1[[#This Row],[FECHA]],'COMPARENDOS TOTALES'!A:D,3,FALSE),0)</f>
        <v>2160544</v>
      </c>
      <c r="G3533" s="5">
        <f>IFERROR(VLOOKUP(Tabla1[[#This Row],[FECHA]],EXONERACIONES!A:D,4,FALSE),0)</f>
        <v>1</v>
      </c>
      <c r="H3533" s="9">
        <f>IFERROR(VLOOKUP(Tabla1[[#This Row],[FECHA]],EXONERACIONES!A:D,3,FALSE),0)</f>
        <v>850050</v>
      </c>
      <c r="I3533" s="5">
        <f>IFERROR(VLOOKUP(Tabla1[[#This Row],[FECHA]],'SIMIT CON RES'!A:D,4,FALSE),0)</f>
        <v>1</v>
      </c>
      <c r="J3533" s="9">
        <f>IFERROR(VLOOKUP(Tabla1[[#This Row],[FECHA]],'SIMIT CON RES'!A:D,3,FALSE),0)</f>
        <v>283350</v>
      </c>
      <c r="K3533">
        <f>IFERROR(VLOOKUP(Tabla1[[#This Row],[FECHA]],'SIMIT SIN RES'!A:D,4,FALSE),0)</f>
        <v>0</v>
      </c>
      <c r="L3533" s="9">
        <f>IFERROR(VLOOKUP(Tabla1[[#This Row],[FECHA]],'SIMIT SIN RES'!A:D,3,FALSE),0)</f>
        <v>0</v>
      </c>
      <c r="M3533" s="5">
        <f>IFERROR(VLOOKUP(Tabla1[[#This Row],[FECHA]],'RECAUDOS DE COMPARENDOS'!A:D,4,FALSE),0)</f>
        <v>0</v>
      </c>
      <c r="N3533" s="9">
        <f>IFERROR(VLOOKUP(Tabla1[[#This Row],[FECHA]],'RECAUDOS DE COMPARENDOS'!A:D,3,FALSE),0)</f>
        <v>0</v>
      </c>
      <c r="O3533" s="5">
        <f>IFERROR(VLOOKUP(Tabla1[[#This Row],[FECHA]],'RECAUDOS DE RESOLUCIONES'!A:D,4,FALSE),0)</f>
        <v>0</v>
      </c>
      <c r="P3533" s="9">
        <f>IFERROR(VLOOKUP(Tabla1[[#This Row],[FECHA]],'RECAUDOS DE RESOLUCIONES'!A:D,3,FALSE),0)</f>
        <v>0</v>
      </c>
      <c r="Q353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3533" s="9">
        <f>Tabla1[V. COMPARENDOS]-(Tabla1[V. EXONERACIONES]+Tabla1[[#This Row],[V. SIMIT CON RESOLUCION]]+Tabla1[[#This Row],[V. SIMIT SIN RESOLUCION]]+Tabla1[[#This Row],[V. RECAUDOS COMPARENDOS]]+Tabla1[[#This Row],[V. RECAUDOS RESOLUCIONES]])</f>
        <v>1027144</v>
      </c>
      <c r="S3533" s="11">
        <f>IFERROR(VLOOKUP(Tabla1[[#This Row],[FECHA]],'RECAUDOS LOCALES'!A:D,4,FALSE),0)</f>
        <v>0</v>
      </c>
      <c r="T3533" s="9">
        <f>IFERROR(VLOOKUP(Tabla1[[#This Row],[FECHA]],'RECAUDOS LOCALES'!A:D,3,FALSE),0)</f>
        <v>0</v>
      </c>
      <c r="U3533" s="11">
        <f>IFERROR(VLOOKUP(Tabla1[[#This Row],[FECHA]],'RECAUDOS EXTERNOS'!A:D,4,FALSE),0)</f>
        <v>0</v>
      </c>
      <c r="V3533" s="9">
        <f>IFERROR(VLOOKUP(Tabla1[[#This Row],[FECHA]],'RECAUDOS EXTERNOS'!A:D,3,FALSE),0)</f>
        <v>0</v>
      </c>
    </row>
    <row r="3534" spans="1:22" x14ac:dyDescent="0.25">
      <c r="A3534" s="1">
        <v>41093</v>
      </c>
      <c r="B3534" s="3" t="s">
        <v>2</v>
      </c>
      <c r="C3534" s="2">
        <v>41091</v>
      </c>
      <c r="D3534" s="5">
        <f>YEAR(Tabla1[[#This Row],[FECHA]])</f>
        <v>2012</v>
      </c>
      <c r="E3534" s="5">
        <f>IFERROR(VLOOKUP(Tabla1[[#This Row],[FECHA]],'COMPARENDOS TOTALES'!A:D,4,FALSE),0)</f>
        <v>0</v>
      </c>
      <c r="F3534" s="9">
        <f>IFERROR(VLOOKUP(Tabla1[[#This Row],[FECHA]],'COMPARENDOS TOTALES'!A:D,3,FALSE),0)</f>
        <v>0</v>
      </c>
      <c r="G3534" s="5">
        <f>IFERROR(VLOOKUP(Tabla1[[#This Row],[FECHA]],EXONERACIONES!A:D,4,FALSE),0)</f>
        <v>0</v>
      </c>
      <c r="H3534" s="9">
        <f>IFERROR(VLOOKUP(Tabla1[[#This Row],[FECHA]],EXONERACIONES!A:D,3,FALSE),0)</f>
        <v>0</v>
      </c>
      <c r="I3534" s="5">
        <f>IFERROR(VLOOKUP(Tabla1[[#This Row],[FECHA]],'SIMIT CON RES'!A:D,4,FALSE),0)</f>
        <v>0</v>
      </c>
      <c r="J3534" s="9">
        <f>IFERROR(VLOOKUP(Tabla1[[#This Row],[FECHA]],'SIMIT CON RES'!A:D,3,FALSE),0)</f>
        <v>0</v>
      </c>
      <c r="K3534">
        <f>IFERROR(VLOOKUP(Tabla1[[#This Row],[FECHA]],'SIMIT SIN RES'!A:D,4,FALSE),0)</f>
        <v>0</v>
      </c>
      <c r="L3534" s="9">
        <f>IFERROR(VLOOKUP(Tabla1[[#This Row],[FECHA]],'SIMIT SIN RES'!A:D,3,FALSE),0)</f>
        <v>0</v>
      </c>
      <c r="M3534" s="5">
        <f>IFERROR(VLOOKUP(Tabla1[[#This Row],[FECHA]],'RECAUDOS DE COMPARENDOS'!A:D,4,FALSE),0)</f>
        <v>0</v>
      </c>
      <c r="N3534" s="9">
        <f>IFERROR(VLOOKUP(Tabla1[[#This Row],[FECHA]],'RECAUDOS DE COMPARENDOS'!A:D,3,FALSE),0)</f>
        <v>0</v>
      </c>
      <c r="O3534" s="5">
        <f>IFERROR(VLOOKUP(Tabla1[[#This Row],[FECHA]],'RECAUDOS DE RESOLUCIONES'!A:D,4,FALSE),0)</f>
        <v>0</v>
      </c>
      <c r="P3534" s="9">
        <f>IFERROR(VLOOKUP(Tabla1[[#This Row],[FECHA]],'RECAUDOS DE RESOLUCIONES'!A:D,3,FALSE),0)</f>
        <v>0</v>
      </c>
      <c r="Q353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53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534" s="11">
        <f>IFERROR(VLOOKUP(Tabla1[[#This Row],[FECHA]],'RECAUDOS LOCALES'!A:D,4,FALSE),0)</f>
        <v>1</v>
      </c>
      <c r="T3534" s="9">
        <f>IFERROR(VLOOKUP(Tabla1[[#This Row],[FECHA]],'RECAUDOS LOCALES'!A:D,3,FALSE),0)</f>
        <v>230750</v>
      </c>
      <c r="U3534" s="11">
        <f>IFERROR(VLOOKUP(Tabla1[[#This Row],[FECHA]],'RECAUDOS EXTERNOS'!A:D,4,FALSE),0)</f>
        <v>9</v>
      </c>
      <c r="V3534" s="9">
        <f>IFERROR(VLOOKUP(Tabla1[[#This Row],[FECHA]],'RECAUDOS EXTERNOS'!A:D,3,FALSE),0)</f>
        <v>1584716</v>
      </c>
    </row>
    <row r="3535" spans="1:22" x14ac:dyDescent="0.25">
      <c r="A3535" s="1">
        <v>41094</v>
      </c>
      <c r="B3535" s="3" t="s">
        <v>3</v>
      </c>
      <c r="C3535" s="2">
        <v>41091</v>
      </c>
      <c r="D3535" s="5">
        <f>YEAR(Tabla1[[#This Row],[FECHA]])</f>
        <v>2012</v>
      </c>
      <c r="E3535" s="5">
        <f>IFERROR(VLOOKUP(Tabla1[[#This Row],[FECHA]],'COMPARENDOS TOTALES'!A:D,4,FALSE),0)</f>
        <v>5</v>
      </c>
      <c r="F3535" s="9">
        <f>IFERROR(VLOOKUP(Tabla1[[#This Row],[FECHA]],'COMPARENDOS TOTALES'!A:D,3,FALSE),0)</f>
        <v>2550150</v>
      </c>
      <c r="G3535" s="5">
        <f>IFERROR(VLOOKUP(Tabla1[[#This Row],[FECHA]],EXONERACIONES!A:D,4,FALSE),0)</f>
        <v>0</v>
      </c>
      <c r="H3535" s="9">
        <f>IFERROR(VLOOKUP(Tabla1[[#This Row],[FECHA]],EXONERACIONES!A:D,3,FALSE),0)</f>
        <v>0</v>
      </c>
      <c r="I3535" s="5">
        <f>IFERROR(VLOOKUP(Tabla1[[#This Row],[FECHA]],'SIMIT CON RES'!A:D,4,FALSE),0)</f>
        <v>3</v>
      </c>
      <c r="J3535" s="9">
        <f>IFERROR(VLOOKUP(Tabla1[[#This Row],[FECHA]],'SIMIT CON RES'!A:D,3,FALSE),0)</f>
        <v>1700100</v>
      </c>
      <c r="K3535">
        <f>IFERROR(VLOOKUP(Tabla1[[#This Row],[FECHA]],'SIMIT SIN RES'!A:D,4,FALSE),0)</f>
        <v>0</v>
      </c>
      <c r="L3535" s="9">
        <f>IFERROR(VLOOKUP(Tabla1[[#This Row],[FECHA]],'SIMIT SIN RES'!A:D,3,FALSE),0)</f>
        <v>0</v>
      </c>
      <c r="M3535" s="5">
        <f>IFERROR(VLOOKUP(Tabla1[[#This Row],[FECHA]],'RECAUDOS DE COMPARENDOS'!A:D,4,FALSE),0)</f>
        <v>0</v>
      </c>
      <c r="N3535" s="9">
        <f>IFERROR(VLOOKUP(Tabla1[[#This Row],[FECHA]],'RECAUDOS DE COMPARENDOS'!A:D,3,FALSE),0)</f>
        <v>0</v>
      </c>
      <c r="O3535" s="5">
        <f>IFERROR(VLOOKUP(Tabla1[[#This Row],[FECHA]],'RECAUDOS DE RESOLUCIONES'!A:D,4,FALSE),0)</f>
        <v>0</v>
      </c>
      <c r="P3535" s="9">
        <f>IFERROR(VLOOKUP(Tabla1[[#This Row],[FECHA]],'RECAUDOS DE RESOLUCIONES'!A:D,3,FALSE),0)</f>
        <v>0</v>
      </c>
      <c r="Q353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3535" s="9">
        <f>Tabla1[V. COMPARENDOS]-(Tabla1[V. EXONERACIONES]+Tabla1[[#This Row],[V. SIMIT CON RESOLUCION]]+Tabla1[[#This Row],[V. SIMIT SIN RESOLUCION]]+Tabla1[[#This Row],[V. RECAUDOS COMPARENDOS]]+Tabla1[[#This Row],[V. RECAUDOS RESOLUCIONES]])</f>
        <v>850050</v>
      </c>
      <c r="S3535" s="11">
        <f>IFERROR(VLOOKUP(Tabla1[[#This Row],[FECHA]],'RECAUDOS LOCALES'!A:D,4,FALSE),0)</f>
        <v>1</v>
      </c>
      <c r="T3535" s="9">
        <f>IFERROR(VLOOKUP(Tabla1[[#This Row],[FECHA]],'RECAUDOS LOCALES'!A:D,3,FALSE),0)</f>
        <v>61533</v>
      </c>
      <c r="U3535" s="11">
        <f>IFERROR(VLOOKUP(Tabla1[[#This Row],[FECHA]],'RECAUDOS EXTERNOS'!A:D,4,FALSE),0)</f>
        <v>4</v>
      </c>
      <c r="V3535" s="9">
        <f>IFERROR(VLOOKUP(Tabla1[[#This Row],[FECHA]],'RECAUDOS EXTERNOS'!A:D,3,FALSE),0)</f>
        <v>596343</v>
      </c>
    </row>
    <row r="3536" spans="1:22" x14ac:dyDescent="0.25">
      <c r="A3536" s="1">
        <v>41095</v>
      </c>
      <c r="B3536" s="3" t="s">
        <v>6</v>
      </c>
      <c r="C3536" s="2">
        <v>41091</v>
      </c>
      <c r="D3536" s="5">
        <f>YEAR(Tabla1[[#This Row],[FECHA]])</f>
        <v>2012</v>
      </c>
      <c r="E3536" s="5">
        <f>IFERROR(VLOOKUP(Tabla1[[#This Row],[FECHA]],'COMPARENDOS TOTALES'!A:D,4,FALSE),0)</f>
        <v>6</v>
      </c>
      <c r="F3536" s="9">
        <f>IFERROR(VLOOKUP(Tabla1[[#This Row],[FECHA]],'COMPARENDOS TOTALES'!A:D,3,FALSE),0)</f>
        <v>1737880</v>
      </c>
      <c r="G3536" s="5">
        <f>IFERROR(VLOOKUP(Tabla1[[#This Row],[FECHA]],EXONERACIONES!A:D,4,FALSE),0)</f>
        <v>0</v>
      </c>
      <c r="H3536" s="9">
        <f>IFERROR(VLOOKUP(Tabla1[[#This Row],[FECHA]],EXONERACIONES!A:D,3,FALSE),0)</f>
        <v>0</v>
      </c>
      <c r="I3536" s="5">
        <f>IFERROR(VLOOKUP(Tabla1[[#This Row],[FECHA]],'SIMIT CON RES'!A:D,4,FALSE),0)</f>
        <v>4</v>
      </c>
      <c r="J3536" s="9">
        <f>IFERROR(VLOOKUP(Tabla1[[#This Row],[FECHA]],'SIMIT CON RES'!A:D,3,FALSE),0)</f>
        <v>1020060</v>
      </c>
      <c r="K3536">
        <f>IFERROR(VLOOKUP(Tabla1[[#This Row],[FECHA]],'SIMIT SIN RES'!A:D,4,FALSE),0)</f>
        <v>0</v>
      </c>
      <c r="L3536" s="9">
        <f>IFERROR(VLOOKUP(Tabla1[[#This Row],[FECHA]],'SIMIT SIN RES'!A:D,3,FALSE),0)</f>
        <v>0</v>
      </c>
      <c r="M3536" s="5">
        <f>IFERROR(VLOOKUP(Tabla1[[#This Row],[FECHA]],'RECAUDOS DE COMPARENDOS'!A:D,4,FALSE),0)</f>
        <v>0</v>
      </c>
      <c r="N3536" s="9">
        <f>IFERROR(VLOOKUP(Tabla1[[#This Row],[FECHA]],'RECAUDOS DE COMPARENDOS'!A:D,3,FALSE),0)</f>
        <v>0</v>
      </c>
      <c r="O3536" s="5">
        <f>IFERROR(VLOOKUP(Tabla1[[#This Row],[FECHA]],'RECAUDOS DE RESOLUCIONES'!A:D,4,FALSE),0)</f>
        <v>0</v>
      </c>
      <c r="P3536" s="9">
        <f>IFERROR(VLOOKUP(Tabla1[[#This Row],[FECHA]],'RECAUDOS DE RESOLUCIONES'!A:D,3,FALSE),0)</f>
        <v>0</v>
      </c>
      <c r="Q353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3536" s="9">
        <f>Tabla1[V. COMPARENDOS]-(Tabla1[V. EXONERACIONES]+Tabla1[[#This Row],[V. SIMIT CON RESOLUCION]]+Tabla1[[#This Row],[V. SIMIT SIN RESOLUCION]]+Tabla1[[#This Row],[V. RECAUDOS COMPARENDOS]]+Tabla1[[#This Row],[V. RECAUDOS RESOLUCIONES]])</f>
        <v>717820</v>
      </c>
      <c r="S3536" s="11">
        <f>IFERROR(VLOOKUP(Tabla1[[#This Row],[FECHA]],'RECAUDOS LOCALES'!A:D,4,FALSE),0)</f>
        <v>0</v>
      </c>
      <c r="T3536" s="9">
        <f>IFERROR(VLOOKUP(Tabla1[[#This Row],[FECHA]],'RECAUDOS LOCALES'!A:D,3,FALSE),0)</f>
        <v>0</v>
      </c>
      <c r="U3536" s="11">
        <f>IFERROR(VLOOKUP(Tabla1[[#This Row],[FECHA]],'RECAUDOS EXTERNOS'!A:D,4,FALSE),0)</f>
        <v>8</v>
      </c>
      <c r="V3536" s="9">
        <f>IFERROR(VLOOKUP(Tabla1[[#This Row],[FECHA]],'RECAUDOS EXTERNOS'!A:D,3,FALSE),0)</f>
        <v>1752101</v>
      </c>
    </row>
    <row r="3537" spans="1:22" x14ac:dyDescent="0.25">
      <c r="A3537" s="1">
        <v>41096</v>
      </c>
      <c r="B3537" s="3" t="s">
        <v>0</v>
      </c>
      <c r="C3537" s="2">
        <v>41091</v>
      </c>
      <c r="D3537" s="5">
        <f>YEAR(Tabla1[[#This Row],[FECHA]])</f>
        <v>2012</v>
      </c>
      <c r="E3537" s="5">
        <f>IFERROR(VLOOKUP(Tabla1[[#This Row],[FECHA]],'COMPARENDOS TOTALES'!A:D,4,FALSE),0)</f>
        <v>16</v>
      </c>
      <c r="F3537" s="9">
        <f>IFERROR(VLOOKUP(Tabla1[[#This Row],[FECHA]],'COMPARENDOS TOTALES'!A:D,3,FALSE),0)</f>
        <v>8217150</v>
      </c>
      <c r="G3537" s="5">
        <f>IFERROR(VLOOKUP(Tabla1[[#This Row],[FECHA]],EXONERACIONES!A:D,4,FALSE),0)</f>
        <v>0</v>
      </c>
      <c r="H3537" s="9">
        <f>IFERROR(VLOOKUP(Tabla1[[#This Row],[FECHA]],EXONERACIONES!A:D,3,FALSE),0)</f>
        <v>0</v>
      </c>
      <c r="I3537" s="5">
        <f>IFERROR(VLOOKUP(Tabla1[[#This Row],[FECHA]],'SIMIT CON RES'!A:D,4,FALSE),0)</f>
        <v>13</v>
      </c>
      <c r="J3537" s="9">
        <f>IFERROR(VLOOKUP(Tabla1[[#This Row],[FECHA]],'SIMIT CON RES'!A:D,3,FALSE),0)</f>
        <v>6800400</v>
      </c>
      <c r="K3537">
        <f>IFERROR(VLOOKUP(Tabla1[[#This Row],[FECHA]],'SIMIT SIN RES'!A:D,4,FALSE),0)</f>
        <v>0</v>
      </c>
      <c r="L3537" s="9">
        <f>IFERROR(VLOOKUP(Tabla1[[#This Row],[FECHA]],'SIMIT SIN RES'!A:D,3,FALSE),0)</f>
        <v>0</v>
      </c>
      <c r="M3537" s="5">
        <f>IFERROR(VLOOKUP(Tabla1[[#This Row],[FECHA]],'RECAUDOS DE COMPARENDOS'!A:D,4,FALSE),0)</f>
        <v>0</v>
      </c>
      <c r="N3537" s="9">
        <f>IFERROR(VLOOKUP(Tabla1[[#This Row],[FECHA]],'RECAUDOS DE COMPARENDOS'!A:D,3,FALSE),0)</f>
        <v>0</v>
      </c>
      <c r="O3537" s="5">
        <f>IFERROR(VLOOKUP(Tabla1[[#This Row],[FECHA]],'RECAUDOS DE RESOLUCIONES'!A:D,4,FALSE),0)</f>
        <v>0</v>
      </c>
      <c r="P3537" s="9">
        <f>IFERROR(VLOOKUP(Tabla1[[#This Row],[FECHA]],'RECAUDOS DE RESOLUCIONES'!A:D,3,FALSE),0)</f>
        <v>0</v>
      </c>
      <c r="Q353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3537" s="9">
        <f>Tabla1[V. COMPARENDOS]-(Tabla1[V. EXONERACIONES]+Tabla1[[#This Row],[V. SIMIT CON RESOLUCION]]+Tabla1[[#This Row],[V. SIMIT SIN RESOLUCION]]+Tabla1[[#This Row],[V. RECAUDOS COMPARENDOS]]+Tabla1[[#This Row],[V. RECAUDOS RESOLUCIONES]])</f>
        <v>1416750</v>
      </c>
      <c r="S3537" s="11">
        <f>IFERROR(VLOOKUP(Tabla1[[#This Row],[FECHA]],'RECAUDOS LOCALES'!A:D,4,FALSE),0)</f>
        <v>0</v>
      </c>
      <c r="T3537" s="9">
        <f>IFERROR(VLOOKUP(Tabla1[[#This Row],[FECHA]],'RECAUDOS LOCALES'!A:D,3,FALSE),0)</f>
        <v>0</v>
      </c>
      <c r="U3537" s="11">
        <f>IFERROR(VLOOKUP(Tabla1[[#This Row],[FECHA]],'RECAUDOS EXTERNOS'!A:D,4,FALSE),0)</f>
        <v>9</v>
      </c>
      <c r="V3537" s="9">
        <f>IFERROR(VLOOKUP(Tabla1[[#This Row],[FECHA]],'RECAUDOS EXTERNOS'!A:D,3,FALSE),0)</f>
        <v>1634356</v>
      </c>
    </row>
    <row r="3538" spans="1:22" x14ac:dyDescent="0.25">
      <c r="A3538" s="1">
        <v>41097</v>
      </c>
      <c r="B3538" s="3" t="s">
        <v>5</v>
      </c>
      <c r="C3538" s="2">
        <v>41091</v>
      </c>
      <c r="D3538" s="5">
        <f>YEAR(Tabla1[[#This Row],[FECHA]])</f>
        <v>2012</v>
      </c>
      <c r="E3538" s="5">
        <f>IFERROR(VLOOKUP(Tabla1[[#This Row],[FECHA]],'COMPARENDOS TOTALES'!A:D,4,FALSE),0)</f>
        <v>15</v>
      </c>
      <c r="F3538" s="9">
        <f>IFERROR(VLOOKUP(Tabla1[[#This Row],[FECHA]],'COMPARENDOS TOTALES'!A:D,3,FALSE),0)</f>
        <v>7537110</v>
      </c>
      <c r="G3538" s="5">
        <f>IFERROR(VLOOKUP(Tabla1[[#This Row],[FECHA]],EXONERACIONES!A:D,4,FALSE),0)</f>
        <v>0</v>
      </c>
      <c r="H3538" s="9">
        <f>IFERROR(VLOOKUP(Tabla1[[#This Row],[FECHA]],EXONERACIONES!A:D,3,FALSE),0)</f>
        <v>0</v>
      </c>
      <c r="I3538" s="5">
        <f>IFERROR(VLOOKUP(Tabla1[[#This Row],[FECHA]],'SIMIT CON RES'!A:D,4,FALSE),0)</f>
        <v>12</v>
      </c>
      <c r="J3538" s="9">
        <f>IFERROR(VLOOKUP(Tabla1[[#This Row],[FECHA]],'SIMIT CON RES'!A:D,3,FALSE),0)</f>
        <v>6252590</v>
      </c>
      <c r="K3538">
        <f>IFERROR(VLOOKUP(Tabla1[[#This Row],[FECHA]],'SIMIT SIN RES'!A:D,4,FALSE),0)</f>
        <v>0</v>
      </c>
      <c r="L3538" s="9">
        <f>IFERROR(VLOOKUP(Tabla1[[#This Row],[FECHA]],'SIMIT SIN RES'!A:D,3,FALSE),0)</f>
        <v>0</v>
      </c>
      <c r="M3538" s="5">
        <f>IFERROR(VLOOKUP(Tabla1[[#This Row],[FECHA]],'RECAUDOS DE COMPARENDOS'!A:D,4,FALSE),0)</f>
        <v>0</v>
      </c>
      <c r="N3538" s="9">
        <f>IFERROR(VLOOKUP(Tabla1[[#This Row],[FECHA]],'RECAUDOS DE COMPARENDOS'!A:D,3,FALSE),0)</f>
        <v>0</v>
      </c>
      <c r="O3538" s="5">
        <f>IFERROR(VLOOKUP(Tabla1[[#This Row],[FECHA]],'RECAUDOS DE RESOLUCIONES'!A:D,4,FALSE),0)</f>
        <v>0</v>
      </c>
      <c r="P3538" s="9">
        <f>IFERROR(VLOOKUP(Tabla1[[#This Row],[FECHA]],'RECAUDOS DE RESOLUCIONES'!A:D,3,FALSE),0)</f>
        <v>0</v>
      </c>
      <c r="Q353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3538" s="9">
        <f>Tabla1[V. COMPARENDOS]-(Tabla1[V. EXONERACIONES]+Tabla1[[#This Row],[V. SIMIT CON RESOLUCION]]+Tabla1[[#This Row],[V. SIMIT SIN RESOLUCION]]+Tabla1[[#This Row],[V. RECAUDOS COMPARENDOS]]+Tabla1[[#This Row],[V. RECAUDOS RESOLUCIONES]])</f>
        <v>1284520</v>
      </c>
      <c r="S3538" s="11">
        <f>IFERROR(VLOOKUP(Tabla1[[#This Row],[FECHA]],'RECAUDOS LOCALES'!A:D,4,FALSE),0)</f>
        <v>0</v>
      </c>
      <c r="T3538" s="9">
        <f>IFERROR(VLOOKUP(Tabla1[[#This Row],[FECHA]],'RECAUDOS LOCALES'!A:D,3,FALSE),0)</f>
        <v>0</v>
      </c>
      <c r="U3538" s="11">
        <f>IFERROR(VLOOKUP(Tabla1[[#This Row],[FECHA]],'RECAUDOS EXTERNOS'!A:D,4,FALSE),0)</f>
        <v>1</v>
      </c>
      <c r="V3538" s="9">
        <f>IFERROR(VLOOKUP(Tabla1[[#This Row],[FECHA]],'RECAUDOS EXTERNOS'!A:D,3,FALSE),0)</f>
        <v>115080</v>
      </c>
    </row>
    <row r="3539" spans="1:22" x14ac:dyDescent="0.25">
      <c r="A3539" s="1">
        <v>41098</v>
      </c>
      <c r="B3539" s="3" t="s">
        <v>4</v>
      </c>
      <c r="C3539" s="2">
        <v>41091</v>
      </c>
      <c r="D3539" s="5">
        <f>YEAR(Tabla1[[#This Row],[FECHA]])</f>
        <v>2012</v>
      </c>
      <c r="E3539" s="5">
        <f>IFERROR(VLOOKUP(Tabla1[[#This Row],[FECHA]],'COMPARENDOS TOTALES'!A:D,4,FALSE),0)</f>
        <v>17</v>
      </c>
      <c r="F3539" s="9">
        <f>IFERROR(VLOOKUP(Tabla1[[#This Row],[FECHA]],'COMPARENDOS TOTALES'!A:D,3,FALSE),0)</f>
        <v>9652790</v>
      </c>
      <c r="G3539" s="5">
        <f>IFERROR(VLOOKUP(Tabla1[[#This Row],[FECHA]],EXONERACIONES!A:D,4,FALSE),0)</f>
        <v>1</v>
      </c>
      <c r="H3539" s="9">
        <f>IFERROR(VLOOKUP(Tabla1[[#This Row],[FECHA]],EXONERACIONES!A:D,3,FALSE),0)</f>
        <v>151120</v>
      </c>
      <c r="I3539" s="5">
        <f>IFERROR(VLOOKUP(Tabla1[[#This Row],[FECHA]],'SIMIT CON RES'!A:D,4,FALSE),0)</f>
        <v>11</v>
      </c>
      <c r="J3539" s="9">
        <f>IFERROR(VLOOKUP(Tabla1[[#This Row],[FECHA]],'SIMIT CON RES'!A:D,3,FALSE),0)</f>
        <v>6668170</v>
      </c>
      <c r="K3539">
        <f>IFERROR(VLOOKUP(Tabla1[[#This Row],[FECHA]],'SIMIT SIN RES'!A:D,4,FALSE),0)</f>
        <v>0</v>
      </c>
      <c r="L3539" s="9">
        <f>IFERROR(VLOOKUP(Tabla1[[#This Row],[FECHA]],'SIMIT SIN RES'!A:D,3,FALSE),0)</f>
        <v>0</v>
      </c>
      <c r="M3539" s="5">
        <f>IFERROR(VLOOKUP(Tabla1[[#This Row],[FECHA]],'RECAUDOS DE COMPARENDOS'!A:D,4,FALSE),0)</f>
        <v>0</v>
      </c>
      <c r="N3539" s="9">
        <f>IFERROR(VLOOKUP(Tabla1[[#This Row],[FECHA]],'RECAUDOS DE COMPARENDOS'!A:D,3,FALSE),0)</f>
        <v>0</v>
      </c>
      <c r="O3539" s="5">
        <f>IFERROR(VLOOKUP(Tabla1[[#This Row],[FECHA]],'RECAUDOS DE RESOLUCIONES'!A:D,4,FALSE),0)</f>
        <v>0</v>
      </c>
      <c r="P3539" s="9">
        <f>IFERROR(VLOOKUP(Tabla1[[#This Row],[FECHA]],'RECAUDOS DE RESOLUCIONES'!A:D,3,FALSE),0)</f>
        <v>0</v>
      </c>
      <c r="Q353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3539" s="9">
        <f>Tabla1[V. COMPARENDOS]-(Tabla1[V. EXONERACIONES]+Tabla1[[#This Row],[V. SIMIT CON RESOLUCION]]+Tabla1[[#This Row],[V. SIMIT SIN RESOLUCION]]+Tabla1[[#This Row],[V. RECAUDOS COMPARENDOS]]+Tabla1[[#This Row],[V. RECAUDOS RESOLUCIONES]])</f>
        <v>2833500</v>
      </c>
      <c r="S3539" s="11">
        <f>IFERROR(VLOOKUP(Tabla1[[#This Row],[FECHA]],'RECAUDOS LOCALES'!A:D,4,FALSE),0)</f>
        <v>0</v>
      </c>
      <c r="T3539" s="9">
        <f>IFERROR(VLOOKUP(Tabla1[[#This Row],[FECHA]],'RECAUDOS LOCALES'!A:D,3,FALSE),0)</f>
        <v>0</v>
      </c>
      <c r="U3539" s="11">
        <f>IFERROR(VLOOKUP(Tabla1[[#This Row],[FECHA]],'RECAUDOS EXTERNOS'!A:D,4,FALSE),0)</f>
        <v>0</v>
      </c>
      <c r="V3539" s="9">
        <f>IFERROR(VLOOKUP(Tabla1[[#This Row],[FECHA]],'RECAUDOS EXTERNOS'!A:D,3,FALSE),0)</f>
        <v>0</v>
      </c>
    </row>
    <row r="3540" spans="1:22" x14ac:dyDescent="0.25">
      <c r="A3540" s="1">
        <v>41099</v>
      </c>
      <c r="B3540" s="3" t="s">
        <v>1</v>
      </c>
      <c r="C3540" s="2">
        <v>41091</v>
      </c>
      <c r="D3540" s="5">
        <f>YEAR(Tabla1[[#This Row],[FECHA]])</f>
        <v>2012</v>
      </c>
      <c r="E3540" s="5">
        <f>IFERROR(VLOOKUP(Tabla1[[#This Row],[FECHA]],'COMPARENDOS TOTALES'!A:D,4,FALSE),0)</f>
        <v>4</v>
      </c>
      <c r="F3540" s="9">
        <f>IFERROR(VLOOKUP(Tabla1[[#This Row],[FECHA]],'COMPARENDOS TOTALES'!A:D,3,FALSE),0)</f>
        <v>1416750</v>
      </c>
      <c r="G3540" s="5">
        <f>IFERROR(VLOOKUP(Tabla1[[#This Row],[FECHA]],EXONERACIONES!A:D,4,FALSE),0)</f>
        <v>0</v>
      </c>
      <c r="H3540" s="9">
        <f>IFERROR(VLOOKUP(Tabla1[[#This Row],[FECHA]],EXONERACIONES!A:D,3,FALSE),0)</f>
        <v>0</v>
      </c>
      <c r="I3540" s="5">
        <f>IFERROR(VLOOKUP(Tabla1[[#This Row],[FECHA]],'SIMIT CON RES'!A:D,4,FALSE),0)</f>
        <v>3</v>
      </c>
      <c r="J3540" s="9">
        <f>IFERROR(VLOOKUP(Tabla1[[#This Row],[FECHA]],'SIMIT CON RES'!A:D,3,FALSE),0)</f>
        <v>850050</v>
      </c>
      <c r="K3540">
        <f>IFERROR(VLOOKUP(Tabla1[[#This Row],[FECHA]],'SIMIT SIN RES'!A:D,4,FALSE),0)</f>
        <v>0</v>
      </c>
      <c r="L3540" s="9">
        <f>IFERROR(VLOOKUP(Tabla1[[#This Row],[FECHA]],'SIMIT SIN RES'!A:D,3,FALSE),0)</f>
        <v>0</v>
      </c>
      <c r="M3540" s="5">
        <f>IFERROR(VLOOKUP(Tabla1[[#This Row],[FECHA]],'RECAUDOS DE COMPARENDOS'!A:D,4,FALSE),0)</f>
        <v>0</v>
      </c>
      <c r="N3540" s="9">
        <f>IFERROR(VLOOKUP(Tabla1[[#This Row],[FECHA]],'RECAUDOS DE COMPARENDOS'!A:D,3,FALSE),0)</f>
        <v>0</v>
      </c>
      <c r="O3540" s="5">
        <f>IFERROR(VLOOKUP(Tabla1[[#This Row],[FECHA]],'RECAUDOS DE RESOLUCIONES'!A:D,4,FALSE),0)</f>
        <v>0</v>
      </c>
      <c r="P3540" s="9">
        <f>IFERROR(VLOOKUP(Tabla1[[#This Row],[FECHA]],'RECAUDOS DE RESOLUCIONES'!A:D,3,FALSE),0)</f>
        <v>0</v>
      </c>
      <c r="Q354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540" s="9">
        <f>Tabla1[V. COMPARENDOS]-(Tabla1[V. EXONERACIONES]+Tabla1[[#This Row],[V. SIMIT CON RESOLUCION]]+Tabla1[[#This Row],[V. SIMIT SIN RESOLUCION]]+Tabla1[[#This Row],[V. RECAUDOS COMPARENDOS]]+Tabla1[[#This Row],[V. RECAUDOS RESOLUCIONES]])</f>
        <v>566700</v>
      </c>
      <c r="S3540" s="11">
        <f>IFERROR(VLOOKUP(Tabla1[[#This Row],[FECHA]],'RECAUDOS LOCALES'!A:D,4,FALSE),0)</f>
        <v>0</v>
      </c>
      <c r="T3540" s="9">
        <f>IFERROR(VLOOKUP(Tabla1[[#This Row],[FECHA]],'RECAUDOS LOCALES'!A:D,3,FALSE),0)</f>
        <v>0</v>
      </c>
      <c r="U3540" s="11">
        <f>IFERROR(VLOOKUP(Tabla1[[#This Row],[FECHA]],'RECAUDOS EXTERNOS'!A:D,4,FALSE),0)</f>
        <v>4</v>
      </c>
      <c r="V3540" s="9">
        <f>IFERROR(VLOOKUP(Tabla1[[#This Row],[FECHA]],'RECAUDOS EXTERNOS'!A:D,3,FALSE),0)</f>
        <v>847507</v>
      </c>
    </row>
    <row r="3541" spans="1:22" x14ac:dyDescent="0.25">
      <c r="A3541" s="1">
        <v>41100</v>
      </c>
      <c r="B3541" s="3" t="s">
        <v>2</v>
      </c>
      <c r="C3541" s="2">
        <v>41091</v>
      </c>
      <c r="D3541" s="5">
        <f>YEAR(Tabla1[[#This Row],[FECHA]])</f>
        <v>2012</v>
      </c>
      <c r="E3541" s="5">
        <f>IFERROR(VLOOKUP(Tabla1[[#This Row],[FECHA]],'COMPARENDOS TOTALES'!A:D,4,FALSE),0)</f>
        <v>6</v>
      </c>
      <c r="F3541" s="9">
        <f>IFERROR(VLOOKUP(Tabla1[[#This Row],[FECHA]],'COMPARENDOS TOTALES'!A:D,3,FALSE),0)</f>
        <v>1700100</v>
      </c>
      <c r="G3541" s="5">
        <f>IFERROR(VLOOKUP(Tabla1[[#This Row],[FECHA]],EXONERACIONES!A:D,4,FALSE),0)</f>
        <v>0</v>
      </c>
      <c r="H3541" s="9">
        <f>IFERROR(VLOOKUP(Tabla1[[#This Row],[FECHA]],EXONERACIONES!A:D,3,FALSE),0)</f>
        <v>0</v>
      </c>
      <c r="I3541" s="5">
        <f>IFERROR(VLOOKUP(Tabla1[[#This Row],[FECHA]],'SIMIT CON RES'!A:D,4,FALSE),0)</f>
        <v>4</v>
      </c>
      <c r="J3541" s="9">
        <f>IFERROR(VLOOKUP(Tabla1[[#This Row],[FECHA]],'SIMIT CON RES'!A:D,3,FALSE),0)</f>
        <v>1133400</v>
      </c>
      <c r="K3541">
        <f>IFERROR(VLOOKUP(Tabla1[[#This Row],[FECHA]],'SIMIT SIN RES'!A:D,4,FALSE),0)</f>
        <v>0</v>
      </c>
      <c r="L3541" s="9">
        <f>IFERROR(VLOOKUP(Tabla1[[#This Row],[FECHA]],'SIMIT SIN RES'!A:D,3,FALSE),0)</f>
        <v>0</v>
      </c>
      <c r="M3541" s="5">
        <f>IFERROR(VLOOKUP(Tabla1[[#This Row],[FECHA]],'RECAUDOS DE COMPARENDOS'!A:D,4,FALSE),0)</f>
        <v>0</v>
      </c>
      <c r="N3541" s="9">
        <f>IFERROR(VLOOKUP(Tabla1[[#This Row],[FECHA]],'RECAUDOS DE COMPARENDOS'!A:D,3,FALSE),0)</f>
        <v>0</v>
      </c>
      <c r="O3541" s="5">
        <f>IFERROR(VLOOKUP(Tabla1[[#This Row],[FECHA]],'RECAUDOS DE RESOLUCIONES'!A:D,4,FALSE),0)</f>
        <v>0</v>
      </c>
      <c r="P3541" s="9">
        <f>IFERROR(VLOOKUP(Tabla1[[#This Row],[FECHA]],'RECAUDOS DE RESOLUCIONES'!A:D,3,FALSE),0)</f>
        <v>0</v>
      </c>
      <c r="Q354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3541" s="9">
        <f>Tabla1[V. COMPARENDOS]-(Tabla1[V. EXONERACIONES]+Tabla1[[#This Row],[V. SIMIT CON RESOLUCION]]+Tabla1[[#This Row],[V. SIMIT SIN RESOLUCION]]+Tabla1[[#This Row],[V. RECAUDOS COMPARENDOS]]+Tabla1[[#This Row],[V. RECAUDOS RESOLUCIONES]])</f>
        <v>566700</v>
      </c>
      <c r="S3541" s="11">
        <f>IFERROR(VLOOKUP(Tabla1[[#This Row],[FECHA]],'RECAUDOS LOCALES'!A:D,4,FALSE),0)</f>
        <v>0</v>
      </c>
      <c r="T3541" s="9">
        <f>IFERROR(VLOOKUP(Tabla1[[#This Row],[FECHA]],'RECAUDOS LOCALES'!A:D,3,FALSE),0)</f>
        <v>0</v>
      </c>
      <c r="U3541" s="11">
        <f>IFERROR(VLOOKUP(Tabla1[[#This Row],[FECHA]],'RECAUDOS EXTERNOS'!A:D,4,FALSE),0)</f>
        <v>4</v>
      </c>
      <c r="V3541" s="9">
        <f>IFERROR(VLOOKUP(Tabla1[[#This Row],[FECHA]],'RECAUDOS EXTERNOS'!A:D,3,FALSE),0)</f>
        <v>447945</v>
      </c>
    </row>
    <row r="3542" spans="1:22" x14ac:dyDescent="0.25">
      <c r="A3542" s="1">
        <v>41101</v>
      </c>
      <c r="B3542" s="3" t="s">
        <v>3</v>
      </c>
      <c r="C3542" s="2">
        <v>41091</v>
      </c>
      <c r="D3542" s="5">
        <f>YEAR(Tabla1[[#This Row],[FECHA]])</f>
        <v>2012</v>
      </c>
      <c r="E3542" s="5">
        <f>IFERROR(VLOOKUP(Tabla1[[#This Row],[FECHA]],'COMPARENDOS TOTALES'!A:D,4,FALSE),0)</f>
        <v>4</v>
      </c>
      <c r="F3542" s="9">
        <f>IFERROR(VLOOKUP(Tabla1[[#This Row],[FECHA]],'COMPARENDOS TOTALES'!A:D,3,FALSE),0)</f>
        <v>1284520</v>
      </c>
      <c r="G3542" s="5">
        <f>IFERROR(VLOOKUP(Tabla1[[#This Row],[FECHA]],EXONERACIONES!A:D,4,FALSE),0)</f>
        <v>0</v>
      </c>
      <c r="H3542" s="9">
        <f>IFERROR(VLOOKUP(Tabla1[[#This Row],[FECHA]],EXONERACIONES!A:D,3,FALSE),0)</f>
        <v>0</v>
      </c>
      <c r="I3542" s="5">
        <f>IFERROR(VLOOKUP(Tabla1[[#This Row],[FECHA]],'SIMIT CON RES'!A:D,4,FALSE),0)</f>
        <v>3</v>
      </c>
      <c r="J3542" s="9">
        <f>IFERROR(VLOOKUP(Tabla1[[#This Row],[FECHA]],'SIMIT CON RES'!A:D,3,FALSE),0)</f>
        <v>1001170</v>
      </c>
      <c r="K3542">
        <f>IFERROR(VLOOKUP(Tabla1[[#This Row],[FECHA]],'SIMIT SIN RES'!A:D,4,FALSE),0)</f>
        <v>0</v>
      </c>
      <c r="L3542" s="9">
        <f>IFERROR(VLOOKUP(Tabla1[[#This Row],[FECHA]],'SIMIT SIN RES'!A:D,3,FALSE),0)</f>
        <v>0</v>
      </c>
      <c r="M3542" s="5">
        <f>IFERROR(VLOOKUP(Tabla1[[#This Row],[FECHA]],'RECAUDOS DE COMPARENDOS'!A:D,4,FALSE),0)</f>
        <v>0</v>
      </c>
      <c r="N3542" s="9">
        <f>IFERROR(VLOOKUP(Tabla1[[#This Row],[FECHA]],'RECAUDOS DE COMPARENDOS'!A:D,3,FALSE),0)</f>
        <v>0</v>
      </c>
      <c r="O3542" s="5">
        <f>IFERROR(VLOOKUP(Tabla1[[#This Row],[FECHA]],'RECAUDOS DE RESOLUCIONES'!A:D,4,FALSE),0)</f>
        <v>0</v>
      </c>
      <c r="P3542" s="9">
        <f>IFERROR(VLOOKUP(Tabla1[[#This Row],[FECHA]],'RECAUDOS DE RESOLUCIONES'!A:D,3,FALSE),0)</f>
        <v>0</v>
      </c>
      <c r="Q354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542" s="9">
        <f>Tabla1[V. COMPARENDOS]-(Tabla1[V. EXONERACIONES]+Tabla1[[#This Row],[V. SIMIT CON RESOLUCION]]+Tabla1[[#This Row],[V. SIMIT SIN RESOLUCION]]+Tabla1[[#This Row],[V. RECAUDOS COMPARENDOS]]+Tabla1[[#This Row],[V. RECAUDOS RESOLUCIONES]])</f>
        <v>283350</v>
      </c>
      <c r="S3542" s="11">
        <f>IFERROR(VLOOKUP(Tabla1[[#This Row],[FECHA]],'RECAUDOS LOCALES'!A:D,4,FALSE),0)</f>
        <v>0</v>
      </c>
      <c r="T3542" s="9">
        <f>IFERROR(VLOOKUP(Tabla1[[#This Row],[FECHA]],'RECAUDOS LOCALES'!A:D,3,FALSE),0)</f>
        <v>0</v>
      </c>
      <c r="U3542" s="11">
        <f>IFERROR(VLOOKUP(Tabla1[[#This Row],[FECHA]],'RECAUDOS EXTERNOS'!A:D,4,FALSE),0)</f>
        <v>2</v>
      </c>
      <c r="V3542" s="9">
        <f>IFERROR(VLOOKUP(Tabla1[[#This Row],[FECHA]],'RECAUDOS EXTERNOS'!A:D,3,FALSE),0)</f>
        <v>713013</v>
      </c>
    </row>
    <row r="3543" spans="1:22" x14ac:dyDescent="0.25">
      <c r="A3543" s="1">
        <v>41102</v>
      </c>
      <c r="B3543" s="3" t="s">
        <v>6</v>
      </c>
      <c r="C3543" s="2">
        <v>41091</v>
      </c>
      <c r="D3543" s="5">
        <f>YEAR(Tabla1[[#This Row],[FECHA]])</f>
        <v>2012</v>
      </c>
      <c r="E3543" s="5">
        <f>IFERROR(VLOOKUP(Tabla1[[#This Row],[FECHA]],'COMPARENDOS TOTALES'!A:D,4,FALSE),0)</f>
        <v>7</v>
      </c>
      <c r="F3543" s="9">
        <f>IFERROR(VLOOKUP(Tabla1[[#This Row],[FECHA]],'COMPARENDOS TOTALES'!A:D,3,FALSE),0)</f>
        <v>2984620</v>
      </c>
      <c r="G3543" s="5">
        <f>IFERROR(VLOOKUP(Tabla1[[#This Row],[FECHA]],EXONERACIONES!A:D,4,FALSE),0)</f>
        <v>1</v>
      </c>
      <c r="H3543" s="9">
        <f>IFERROR(VLOOKUP(Tabla1[[#This Row],[FECHA]],EXONERACIONES!A:D,3,FALSE),0)</f>
        <v>283350</v>
      </c>
      <c r="I3543" s="5">
        <f>IFERROR(VLOOKUP(Tabla1[[#This Row],[FECHA]],'SIMIT CON RES'!A:D,4,FALSE),0)</f>
        <v>6</v>
      </c>
      <c r="J3543" s="9">
        <f>IFERROR(VLOOKUP(Tabla1[[#This Row],[FECHA]],'SIMIT CON RES'!A:D,3,FALSE),0)</f>
        <v>2701270</v>
      </c>
      <c r="K3543">
        <f>IFERROR(VLOOKUP(Tabla1[[#This Row],[FECHA]],'SIMIT SIN RES'!A:D,4,FALSE),0)</f>
        <v>0</v>
      </c>
      <c r="L3543" s="9">
        <f>IFERROR(VLOOKUP(Tabla1[[#This Row],[FECHA]],'SIMIT SIN RES'!A:D,3,FALSE),0)</f>
        <v>0</v>
      </c>
      <c r="M3543" s="5">
        <f>IFERROR(VLOOKUP(Tabla1[[#This Row],[FECHA]],'RECAUDOS DE COMPARENDOS'!A:D,4,FALSE),0)</f>
        <v>1</v>
      </c>
      <c r="N3543" s="9">
        <f>IFERROR(VLOOKUP(Tabla1[[#This Row],[FECHA]],'RECAUDOS DE COMPARENDOS'!A:D,3,FALSE),0)</f>
        <v>283350</v>
      </c>
      <c r="O3543" s="5">
        <f>IFERROR(VLOOKUP(Tabla1[[#This Row],[FECHA]],'RECAUDOS DE RESOLUCIONES'!A:D,4,FALSE),0)</f>
        <v>0</v>
      </c>
      <c r="P3543" s="9">
        <f>IFERROR(VLOOKUP(Tabla1[[#This Row],[FECHA]],'RECAUDOS DE RESOLUCIONES'!A:D,3,FALSE),0)</f>
        <v>0</v>
      </c>
      <c r="Q354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-1</v>
      </c>
      <c r="R3543" s="9">
        <f>Tabla1[V. COMPARENDOS]-(Tabla1[V. EXONERACIONES]+Tabla1[[#This Row],[V. SIMIT CON RESOLUCION]]+Tabla1[[#This Row],[V. SIMIT SIN RESOLUCION]]+Tabla1[[#This Row],[V. RECAUDOS COMPARENDOS]]+Tabla1[[#This Row],[V. RECAUDOS RESOLUCIONES]])</f>
        <v>-283350</v>
      </c>
      <c r="S3543" s="11">
        <f>IFERROR(VLOOKUP(Tabla1[[#This Row],[FECHA]],'RECAUDOS LOCALES'!A:D,4,FALSE),0)</f>
        <v>1</v>
      </c>
      <c r="T3543" s="9">
        <f>IFERROR(VLOOKUP(Tabla1[[#This Row],[FECHA]],'RECAUDOS LOCALES'!A:D,3,FALSE),0)</f>
        <v>257500</v>
      </c>
      <c r="U3543" s="11">
        <f>IFERROR(VLOOKUP(Tabla1[[#This Row],[FECHA]],'RECAUDOS EXTERNOS'!A:D,4,FALSE),0)</f>
        <v>5</v>
      </c>
      <c r="V3543" s="9">
        <f>IFERROR(VLOOKUP(Tabla1[[#This Row],[FECHA]],'RECAUDOS EXTERNOS'!A:D,3,FALSE),0)</f>
        <v>724567</v>
      </c>
    </row>
    <row r="3544" spans="1:22" x14ac:dyDescent="0.25">
      <c r="A3544" s="1">
        <v>41103</v>
      </c>
      <c r="B3544" s="3" t="s">
        <v>0</v>
      </c>
      <c r="C3544" s="2">
        <v>41091</v>
      </c>
      <c r="D3544" s="5">
        <f>YEAR(Tabla1[[#This Row],[FECHA]])</f>
        <v>2012</v>
      </c>
      <c r="E3544" s="5">
        <f>IFERROR(VLOOKUP(Tabla1[[#This Row],[FECHA]],'COMPARENDOS TOTALES'!A:D,4,FALSE),0)</f>
        <v>7</v>
      </c>
      <c r="F3544" s="9">
        <f>IFERROR(VLOOKUP(Tabla1[[#This Row],[FECHA]],'COMPARENDOS TOTALES'!A:D,3,FALSE),0)</f>
        <v>2153460</v>
      </c>
      <c r="G3544" s="5">
        <f>IFERROR(VLOOKUP(Tabla1[[#This Row],[FECHA]],EXONERACIONES!A:D,4,FALSE),0)</f>
        <v>0</v>
      </c>
      <c r="H3544" s="9">
        <f>IFERROR(VLOOKUP(Tabla1[[#This Row],[FECHA]],EXONERACIONES!A:D,3,FALSE),0)</f>
        <v>0</v>
      </c>
      <c r="I3544" s="5">
        <f>IFERROR(VLOOKUP(Tabla1[[#This Row],[FECHA]],'SIMIT CON RES'!A:D,4,FALSE),0)</f>
        <v>5</v>
      </c>
      <c r="J3544" s="9">
        <f>IFERROR(VLOOKUP(Tabla1[[#This Row],[FECHA]],'SIMIT CON RES'!A:D,3,FALSE),0)</f>
        <v>1020060</v>
      </c>
      <c r="K3544">
        <f>IFERROR(VLOOKUP(Tabla1[[#This Row],[FECHA]],'SIMIT SIN RES'!A:D,4,FALSE),0)</f>
        <v>0</v>
      </c>
      <c r="L3544" s="9">
        <f>IFERROR(VLOOKUP(Tabla1[[#This Row],[FECHA]],'SIMIT SIN RES'!A:D,3,FALSE),0)</f>
        <v>0</v>
      </c>
      <c r="M3544" s="5">
        <f>IFERROR(VLOOKUP(Tabla1[[#This Row],[FECHA]],'RECAUDOS DE COMPARENDOS'!A:D,4,FALSE),0)</f>
        <v>0</v>
      </c>
      <c r="N3544" s="9">
        <f>IFERROR(VLOOKUP(Tabla1[[#This Row],[FECHA]],'RECAUDOS DE COMPARENDOS'!A:D,3,FALSE),0)</f>
        <v>0</v>
      </c>
      <c r="O3544" s="5">
        <f>IFERROR(VLOOKUP(Tabla1[[#This Row],[FECHA]],'RECAUDOS DE RESOLUCIONES'!A:D,4,FALSE),0)</f>
        <v>0</v>
      </c>
      <c r="P3544" s="9">
        <f>IFERROR(VLOOKUP(Tabla1[[#This Row],[FECHA]],'RECAUDOS DE RESOLUCIONES'!A:D,3,FALSE),0)</f>
        <v>0</v>
      </c>
      <c r="Q354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3544" s="9">
        <f>Tabla1[V. COMPARENDOS]-(Tabla1[V. EXONERACIONES]+Tabla1[[#This Row],[V. SIMIT CON RESOLUCION]]+Tabla1[[#This Row],[V. SIMIT SIN RESOLUCION]]+Tabla1[[#This Row],[V. RECAUDOS COMPARENDOS]]+Tabla1[[#This Row],[V. RECAUDOS RESOLUCIONES]])</f>
        <v>1133400</v>
      </c>
      <c r="S3544" s="11">
        <f>IFERROR(VLOOKUP(Tabla1[[#This Row],[FECHA]],'RECAUDOS LOCALES'!A:D,4,FALSE),0)</f>
        <v>3</v>
      </c>
      <c r="T3544" s="9">
        <f>IFERROR(VLOOKUP(Tabla1[[#This Row],[FECHA]],'RECAUDOS LOCALES'!A:D,3,FALSE),0)</f>
        <v>505950</v>
      </c>
      <c r="U3544" s="11">
        <f>IFERROR(VLOOKUP(Tabla1[[#This Row],[FECHA]],'RECAUDOS EXTERNOS'!A:D,4,FALSE),0)</f>
        <v>2</v>
      </c>
      <c r="V3544" s="9">
        <f>IFERROR(VLOOKUP(Tabla1[[#This Row],[FECHA]],'RECAUDOS EXTERNOS'!A:D,3,FALSE),0)</f>
        <v>216985</v>
      </c>
    </row>
    <row r="3545" spans="1:22" x14ac:dyDescent="0.25">
      <c r="A3545" s="1">
        <v>41104</v>
      </c>
      <c r="B3545" s="3" t="s">
        <v>5</v>
      </c>
      <c r="C3545" s="2">
        <v>41091</v>
      </c>
      <c r="D3545" s="5">
        <f>YEAR(Tabla1[[#This Row],[FECHA]])</f>
        <v>2012</v>
      </c>
      <c r="E3545" s="5">
        <f>IFERROR(VLOOKUP(Tabla1[[#This Row],[FECHA]],'COMPARENDOS TOTALES'!A:D,4,FALSE),0)</f>
        <v>18</v>
      </c>
      <c r="F3545" s="9">
        <f>IFERROR(VLOOKUP(Tabla1[[#This Row],[FECHA]],'COMPARENDOS TOTALES'!A:D,3,FALSE),0)</f>
        <v>8793295</v>
      </c>
      <c r="G3545" s="5">
        <f>IFERROR(VLOOKUP(Tabla1[[#This Row],[FECHA]],EXONERACIONES!A:D,4,FALSE),0)</f>
        <v>0</v>
      </c>
      <c r="H3545" s="9">
        <f>IFERROR(VLOOKUP(Tabla1[[#This Row],[FECHA]],EXONERACIONES!A:D,3,FALSE),0)</f>
        <v>0</v>
      </c>
      <c r="I3545" s="5">
        <f>IFERROR(VLOOKUP(Tabla1[[#This Row],[FECHA]],'SIMIT CON RES'!A:D,4,FALSE),0)</f>
        <v>12</v>
      </c>
      <c r="J3545" s="9">
        <f>IFERROR(VLOOKUP(Tabla1[[#This Row],[FECHA]],'SIMIT CON RES'!A:D,3,FALSE),0)</f>
        <v>5950350</v>
      </c>
      <c r="K3545">
        <f>IFERROR(VLOOKUP(Tabla1[[#This Row],[FECHA]],'SIMIT SIN RES'!A:D,4,FALSE),0)</f>
        <v>0</v>
      </c>
      <c r="L3545" s="9">
        <f>IFERROR(VLOOKUP(Tabla1[[#This Row],[FECHA]],'SIMIT SIN RES'!A:D,3,FALSE),0)</f>
        <v>0</v>
      </c>
      <c r="M3545" s="5">
        <f>IFERROR(VLOOKUP(Tabla1[[#This Row],[FECHA]],'RECAUDOS DE COMPARENDOS'!A:D,4,FALSE),0)</f>
        <v>1</v>
      </c>
      <c r="N3545" s="9">
        <f>IFERROR(VLOOKUP(Tabla1[[#This Row],[FECHA]],'RECAUDOS DE COMPARENDOS'!A:D,3,FALSE),0)</f>
        <v>141675</v>
      </c>
      <c r="O3545" s="5">
        <f>IFERROR(VLOOKUP(Tabla1[[#This Row],[FECHA]],'RECAUDOS DE RESOLUCIONES'!A:D,4,FALSE),0)</f>
        <v>0</v>
      </c>
      <c r="P3545" s="9">
        <f>IFERROR(VLOOKUP(Tabla1[[#This Row],[FECHA]],'RECAUDOS DE RESOLUCIONES'!A:D,3,FALSE),0)</f>
        <v>0</v>
      </c>
      <c r="Q354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3545" s="9">
        <f>Tabla1[V. COMPARENDOS]-(Tabla1[V. EXONERACIONES]+Tabla1[[#This Row],[V. SIMIT CON RESOLUCION]]+Tabla1[[#This Row],[V. SIMIT SIN RESOLUCION]]+Tabla1[[#This Row],[V. RECAUDOS COMPARENDOS]]+Tabla1[[#This Row],[V. RECAUDOS RESOLUCIONES]])</f>
        <v>2701270</v>
      </c>
      <c r="S3545" s="11">
        <f>IFERROR(VLOOKUP(Tabla1[[#This Row],[FECHA]],'RECAUDOS LOCALES'!A:D,4,FALSE),0)</f>
        <v>0</v>
      </c>
      <c r="T3545" s="9">
        <f>IFERROR(VLOOKUP(Tabla1[[#This Row],[FECHA]],'RECAUDOS LOCALES'!A:D,3,FALSE),0)</f>
        <v>0</v>
      </c>
      <c r="U3545" s="11">
        <f>IFERROR(VLOOKUP(Tabla1[[#This Row],[FECHA]],'RECAUDOS EXTERNOS'!A:D,4,FALSE),0)</f>
        <v>0</v>
      </c>
      <c r="V3545" s="9">
        <f>IFERROR(VLOOKUP(Tabla1[[#This Row],[FECHA]],'RECAUDOS EXTERNOS'!A:D,3,FALSE),0)</f>
        <v>0</v>
      </c>
    </row>
    <row r="3546" spans="1:22" x14ac:dyDescent="0.25">
      <c r="A3546" s="1">
        <v>41105</v>
      </c>
      <c r="B3546" s="3" t="s">
        <v>4</v>
      </c>
      <c r="C3546" s="2">
        <v>41091</v>
      </c>
      <c r="D3546" s="5">
        <f>YEAR(Tabla1[[#This Row],[FECHA]])</f>
        <v>2012</v>
      </c>
      <c r="E3546" s="5">
        <f>IFERROR(VLOOKUP(Tabla1[[#This Row],[FECHA]],'COMPARENDOS TOTALES'!A:D,4,FALSE),0)</f>
        <v>13</v>
      </c>
      <c r="F3546" s="9">
        <f>IFERROR(VLOOKUP(Tabla1[[#This Row],[FECHA]],'COMPARENDOS TOTALES'!A:D,3,FALSE),0)</f>
        <v>7102640</v>
      </c>
      <c r="G3546" s="5">
        <f>IFERROR(VLOOKUP(Tabla1[[#This Row],[FECHA]],EXONERACIONES!A:D,4,FALSE),0)</f>
        <v>0</v>
      </c>
      <c r="H3546" s="9">
        <f>IFERROR(VLOOKUP(Tabla1[[#This Row],[FECHA]],EXONERACIONES!A:D,3,FALSE),0)</f>
        <v>0</v>
      </c>
      <c r="I3546" s="5">
        <f>IFERROR(VLOOKUP(Tabla1[[#This Row],[FECHA]],'SIMIT CON RES'!A:D,4,FALSE),0)</f>
        <v>12</v>
      </c>
      <c r="J3546" s="9">
        <f>IFERROR(VLOOKUP(Tabla1[[#This Row],[FECHA]],'SIMIT CON RES'!A:D,3,FALSE),0)</f>
        <v>6819290</v>
      </c>
      <c r="K3546">
        <f>IFERROR(VLOOKUP(Tabla1[[#This Row],[FECHA]],'SIMIT SIN RES'!A:D,4,FALSE),0)</f>
        <v>0</v>
      </c>
      <c r="L3546" s="9">
        <f>IFERROR(VLOOKUP(Tabla1[[#This Row],[FECHA]],'SIMIT SIN RES'!A:D,3,FALSE),0)</f>
        <v>0</v>
      </c>
      <c r="M3546" s="5">
        <f>IFERROR(VLOOKUP(Tabla1[[#This Row],[FECHA]],'RECAUDOS DE COMPARENDOS'!A:D,4,FALSE),0)</f>
        <v>0</v>
      </c>
      <c r="N3546" s="9">
        <f>IFERROR(VLOOKUP(Tabla1[[#This Row],[FECHA]],'RECAUDOS DE COMPARENDOS'!A:D,3,FALSE),0)</f>
        <v>0</v>
      </c>
      <c r="O3546" s="5">
        <f>IFERROR(VLOOKUP(Tabla1[[#This Row],[FECHA]],'RECAUDOS DE RESOLUCIONES'!A:D,4,FALSE),0)</f>
        <v>0</v>
      </c>
      <c r="P3546" s="9">
        <f>IFERROR(VLOOKUP(Tabla1[[#This Row],[FECHA]],'RECAUDOS DE RESOLUCIONES'!A:D,3,FALSE),0)</f>
        <v>0</v>
      </c>
      <c r="Q354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546" s="9">
        <f>Tabla1[V. COMPARENDOS]-(Tabla1[V. EXONERACIONES]+Tabla1[[#This Row],[V. SIMIT CON RESOLUCION]]+Tabla1[[#This Row],[V. SIMIT SIN RESOLUCION]]+Tabla1[[#This Row],[V. RECAUDOS COMPARENDOS]]+Tabla1[[#This Row],[V. RECAUDOS RESOLUCIONES]])</f>
        <v>283350</v>
      </c>
      <c r="S3546" s="11">
        <f>IFERROR(VLOOKUP(Tabla1[[#This Row],[FECHA]],'RECAUDOS LOCALES'!A:D,4,FALSE),0)</f>
        <v>0</v>
      </c>
      <c r="T3546" s="9">
        <f>IFERROR(VLOOKUP(Tabla1[[#This Row],[FECHA]],'RECAUDOS LOCALES'!A:D,3,FALSE),0)</f>
        <v>0</v>
      </c>
      <c r="U3546" s="11">
        <f>IFERROR(VLOOKUP(Tabla1[[#This Row],[FECHA]],'RECAUDOS EXTERNOS'!A:D,4,FALSE),0)</f>
        <v>0</v>
      </c>
      <c r="V3546" s="9">
        <f>IFERROR(VLOOKUP(Tabla1[[#This Row],[FECHA]],'RECAUDOS EXTERNOS'!A:D,3,FALSE),0)</f>
        <v>0</v>
      </c>
    </row>
    <row r="3547" spans="1:22" x14ac:dyDescent="0.25">
      <c r="A3547" s="1">
        <v>41106</v>
      </c>
      <c r="B3547" s="3" t="s">
        <v>1</v>
      </c>
      <c r="C3547" s="2">
        <v>41091</v>
      </c>
      <c r="D3547" s="5">
        <f>YEAR(Tabla1[[#This Row],[FECHA]])</f>
        <v>2012</v>
      </c>
      <c r="E3547" s="5">
        <f>IFERROR(VLOOKUP(Tabla1[[#This Row],[FECHA]],'COMPARENDOS TOTALES'!A:D,4,FALSE),0)</f>
        <v>12</v>
      </c>
      <c r="F3547" s="9">
        <f>IFERROR(VLOOKUP(Tabla1[[#This Row],[FECHA]],'COMPARENDOS TOTALES'!A:D,3,FALSE),0)</f>
        <v>3286860</v>
      </c>
      <c r="G3547" s="5">
        <f>IFERROR(VLOOKUP(Tabla1[[#This Row],[FECHA]],EXONERACIONES!A:D,4,FALSE),0)</f>
        <v>0</v>
      </c>
      <c r="H3547" s="9">
        <f>IFERROR(VLOOKUP(Tabla1[[#This Row],[FECHA]],EXONERACIONES!A:D,3,FALSE),0)</f>
        <v>0</v>
      </c>
      <c r="I3547" s="5">
        <f>IFERROR(VLOOKUP(Tabla1[[#This Row],[FECHA]],'SIMIT CON RES'!A:D,4,FALSE),0)</f>
        <v>11</v>
      </c>
      <c r="J3547" s="9">
        <f>IFERROR(VLOOKUP(Tabla1[[#This Row],[FECHA]],'SIMIT CON RES'!A:D,3,FALSE),0)</f>
        <v>3135740</v>
      </c>
      <c r="K3547">
        <f>IFERROR(VLOOKUP(Tabla1[[#This Row],[FECHA]],'SIMIT SIN RES'!A:D,4,FALSE),0)</f>
        <v>0</v>
      </c>
      <c r="L3547" s="9">
        <f>IFERROR(VLOOKUP(Tabla1[[#This Row],[FECHA]],'SIMIT SIN RES'!A:D,3,FALSE),0)</f>
        <v>0</v>
      </c>
      <c r="M3547" s="5">
        <f>IFERROR(VLOOKUP(Tabla1[[#This Row],[FECHA]],'RECAUDOS DE COMPARENDOS'!A:D,4,FALSE),0)</f>
        <v>0</v>
      </c>
      <c r="N3547" s="9">
        <f>IFERROR(VLOOKUP(Tabla1[[#This Row],[FECHA]],'RECAUDOS DE COMPARENDOS'!A:D,3,FALSE),0)</f>
        <v>0</v>
      </c>
      <c r="O3547" s="5">
        <f>IFERROR(VLOOKUP(Tabla1[[#This Row],[FECHA]],'RECAUDOS DE RESOLUCIONES'!A:D,4,FALSE),0)</f>
        <v>0</v>
      </c>
      <c r="P3547" s="9">
        <f>IFERROR(VLOOKUP(Tabla1[[#This Row],[FECHA]],'RECAUDOS DE RESOLUCIONES'!A:D,3,FALSE),0)</f>
        <v>0</v>
      </c>
      <c r="Q354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547" s="9">
        <f>Tabla1[V. COMPARENDOS]-(Tabla1[V. EXONERACIONES]+Tabla1[[#This Row],[V. SIMIT CON RESOLUCION]]+Tabla1[[#This Row],[V. SIMIT SIN RESOLUCION]]+Tabla1[[#This Row],[V. RECAUDOS COMPARENDOS]]+Tabla1[[#This Row],[V. RECAUDOS RESOLUCIONES]])</f>
        <v>151120</v>
      </c>
      <c r="S3547" s="11">
        <f>IFERROR(VLOOKUP(Tabla1[[#This Row],[FECHA]],'RECAUDOS LOCALES'!A:D,4,FALSE),0)</f>
        <v>3</v>
      </c>
      <c r="T3547" s="9">
        <f>IFERROR(VLOOKUP(Tabla1[[#This Row],[FECHA]],'RECAUDOS LOCALES'!A:D,3,FALSE),0)</f>
        <v>528450</v>
      </c>
      <c r="U3547" s="11">
        <f>IFERROR(VLOOKUP(Tabla1[[#This Row],[FECHA]],'RECAUDOS EXTERNOS'!A:D,4,FALSE),0)</f>
        <v>1</v>
      </c>
      <c r="V3547" s="9">
        <f>IFERROR(VLOOKUP(Tabla1[[#This Row],[FECHA]],'RECAUDOS EXTERNOS'!A:D,3,FALSE),0)</f>
        <v>115080</v>
      </c>
    </row>
    <row r="3548" spans="1:22" x14ac:dyDescent="0.25">
      <c r="A3548" s="1">
        <v>41107</v>
      </c>
      <c r="B3548" s="3" t="s">
        <v>2</v>
      </c>
      <c r="C3548" s="2">
        <v>41091</v>
      </c>
      <c r="D3548" s="5">
        <f>YEAR(Tabla1[[#This Row],[FECHA]])</f>
        <v>2012</v>
      </c>
      <c r="E3548" s="5">
        <f>IFERROR(VLOOKUP(Tabla1[[#This Row],[FECHA]],'COMPARENDOS TOTALES'!A:D,4,FALSE),0)</f>
        <v>8</v>
      </c>
      <c r="F3548" s="9">
        <f>IFERROR(VLOOKUP(Tabla1[[#This Row],[FECHA]],'COMPARENDOS TOTALES'!A:D,3,FALSE),0)</f>
        <v>2852390</v>
      </c>
      <c r="G3548" s="5">
        <f>IFERROR(VLOOKUP(Tabla1[[#This Row],[FECHA]],EXONERACIONES!A:D,4,FALSE),0)</f>
        <v>0</v>
      </c>
      <c r="H3548" s="9">
        <f>IFERROR(VLOOKUP(Tabla1[[#This Row],[FECHA]],EXONERACIONES!A:D,3,FALSE),0)</f>
        <v>0</v>
      </c>
      <c r="I3548" s="5">
        <f>IFERROR(VLOOKUP(Tabla1[[#This Row],[FECHA]],'SIMIT CON RES'!A:D,4,FALSE),0)</f>
        <v>8</v>
      </c>
      <c r="J3548" s="9">
        <f>IFERROR(VLOOKUP(Tabla1[[#This Row],[FECHA]],'SIMIT CON RES'!A:D,3,FALSE),0)</f>
        <v>2852390</v>
      </c>
      <c r="K3548">
        <f>IFERROR(VLOOKUP(Tabla1[[#This Row],[FECHA]],'SIMIT SIN RES'!A:D,4,FALSE),0)</f>
        <v>0</v>
      </c>
      <c r="L3548" s="9">
        <f>IFERROR(VLOOKUP(Tabla1[[#This Row],[FECHA]],'SIMIT SIN RES'!A:D,3,FALSE),0)</f>
        <v>0</v>
      </c>
      <c r="M3548" s="5">
        <f>IFERROR(VLOOKUP(Tabla1[[#This Row],[FECHA]],'RECAUDOS DE COMPARENDOS'!A:D,4,FALSE),0)</f>
        <v>0</v>
      </c>
      <c r="N3548" s="9">
        <f>IFERROR(VLOOKUP(Tabla1[[#This Row],[FECHA]],'RECAUDOS DE COMPARENDOS'!A:D,3,FALSE),0)</f>
        <v>0</v>
      </c>
      <c r="O3548" s="5">
        <f>IFERROR(VLOOKUP(Tabla1[[#This Row],[FECHA]],'RECAUDOS DE RESOLUCIONES'!A:D,4,FALSE),0)</f>
        <v>0</v>
      </c>
      <c r="P3548" s="9">
        <f>IFERROR(VLOOKUP(Tabla1[[#This Row],[FECHA]],'RECAUDOS DE RESOLUCIONES'!A:D,3,FALSE),0)</f>
        <v>0</v>
      </c>
      <c r="Q354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54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548" s="11">
        <f>IFERROR(VLOOKUP(Tabla1[[#This Row],[FECHA]],'RECAUDOS LOCALES'!A:D,4,FALSE),0)</f>
        <v>1</v>
      </c>
      <c r="T3548" s="9">
        <f>IFERROR(VLOOKUP(Tabla1[[#This Row],[FECHA]],'RECAUDOS LOCALES'!A:D,3,FALSE),0)</f>
        <v>115375</v>
      </c>
      <c r="U3548" s="11">
        <f>IFERROR(VLOOKUP(Tabla1[[#This Row],[FECHA]],'RECAUDOS EXTERNOS'!A:D,4,FALSE),0)</f>
        <v>6</v>
      </c>
      <c r="V3548" s="9">
        <f>IFERROR(VLOOKUP(Tabla1[[#This Row],[FECHA]],'RECAUDOS EXTERNOS'!A:D,3,FALSE),0)</f>
        <v>1009565</v>
      </c>
    </row>
    <row r="3549" spans="1:22" x14ac:dyDescent="0.25">
      <c r="A3549" s="1">
        <v>41108</v>
      </c>
      <c r="B3549" s="3" t="s">
        <v>3</v>
      </c>
      <c r="C3549" s="2">
        <v>41091</v>
      </c>
      <c r="D3549" s="5">
        <f>YEAR(Tabla1[[#This Row],[FECHA]])</f>
        <v>2012</v>
      </c>
      <c r="E3549" s="5">
        <f>IFERROR(VLOOKUP(Tabla1[[#This Row],[FECHA]],'COMPARENDOS TOTALES'!A:D,4,FALSE),0)</f>
        <v>13</v>
      </c>
      <c r="F3549" s="9">
        <f>IFERROR(VLOOKUP(Tabla1[[#This Row],[FECHA]],'COMPARENDOS TOTALES'!A:D,3,FALSE),0)</f>
        <v>3985790</v>
      </c>
      <c r="G3549" s="5">
        <f>IFERROR(VLOOKUP(Tabla1[[#This Row],[FECHA]],EXONERACIONES!A:D,4,FALSE),0)</f>
        <v>1</v>
      </c>
      <c r="H3549" s="9">
        <f>IFERROR(VLOOKUP(Tabla1[[#This Row],[FECHA]],EXONERACIONES!A:D,3,FALSE),0)</f>
        <v>283350</v>
      </c>
      <c r="I3549" s="5">
        <f>IFERROR(VLOOKUP(Tabla1[[#This Row],[FECHA]],'SIMIT CON RES'!A:D,4,FALSE),0)</f>
        <v>12</v>
      </c>
      <c r="J3549" s="9">
        <f>IFERROR(VLOOKUP(Tabla1[[#This Row],[FECHA]],'SIMIT CON RES'!A:D,3,FALSE),0)</f>
        <v>3702440</v>
      </c>
      <c r="K3549">
        <f>IFERROR(VLOOKUP(Tabla1[[#This Row],[FECHA]],'SIMIT SIN RES'!A:D,4,FALSE),0)</f>
        <v>0</v>
      </c>
      <c r="L3549" s="9">
        <f>IFERROR(VLOOKUP(Tabla1[[#This Row],[FECHA]],'SIMIT SIN RES'!A:D,3,FALSE),0)</f>
        <v>0</v>
      </c>
      <c r="M3549" s="5">
        <f>IFERROR(VLOOKUP(Tabla1[[#This Row],[FECHA]],'RECAUDOS DE COMPARENDOS'!A:D,4,FALSE),0)</f>
        <v>0</v>
      </c>
      <c r="N3549" s="9">
        <f>IFERROR(VLOOKUP(Tabla1[[#This Row],[FECHA]],'RECAUDOS DE COMPARENDOS'!A:D,3,FALSE),0)</f>
        <v>0</v>
      </c>
      <c r="O3549" s="5">
        <f>IFERROR(VLOOKUP(Tabla1[[#This Row],[FECHA]],'RECAUDOS DE RESOLUCIONES'!A:D,4,FALSE),0)</f>
        <v>0</v>
      </c>
      <c r="P3549" s="9">
        <f>IFERROR(VLOOKUP(Tabla1[[#This Row],[FECHA]],'RECAUDOS DE RESOLUCIONES'!A:D,3,FALSE),0)</f>
        <v>0</v>
      </c>
      <c r="Q354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54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549" s="11">
        <f>IFERROR(VLOOKUP(Tabla1[[#This Row],[FECHA]],'RECAUDOS LOCALES'!A:D,4,FALSE),0)</f>
        <v>0</v>
      </c>
      <c r="T3549" s="9">
        <f>IFERROR(VLOOKUP(Tabla1[[#This Row],[FECHA]],'RECAUDOS LOCALES'!A:D,3,FALSE),0)</f>
        <v>0</v>
      </c>
      <c r="U3549" s="11">
        <f>IFERROR(VLOOKUP(Tabla1[[#This Row],[FECHA]],'RECAUDOS EXTERNOS'!A:D,4,FALSE),0)</f>
        <v>5</v>
      </c>
      <c r="V3549" s="9">
        <f>IFERROR(VLOOKUP(Tabla1[[#This Row],[FECHA]],'RECAUDOS EXTERNOS'!A:D,3,FALSE),0)</f>
        <v>1153247</v>
      </c>
    </row>
    <row r="3550" spans="1:22" x14ac:dyDescent="0.25">
      <c r="A3550" s="1">
        <v>41109</v>
      </c>
      <c r="B3550" s="3" t="s">
        <v>6</v>
      </c>
      <c r="C3550" s="2">
        <v>41091</v>
      </c>
      <c r="D3550" s="5">
        <f>YEAR(Tabla1[[#This Row],[FECHA]])</f>
        <v>2012</v>
      </c>
      <c r="E3550" s="5">
        <f>IFERROR(VLOOKUP(Tabla1[[#This Row],[FECHA]],'COMPARENDOS TOTALES'!A:D,4,FALSE),0)</f>
        <v>2</v>
      </c>
      <c r="F3550" s="9">
        <f>IFERROR(VLOOKUP(Tabla1[[#This Row],[FECHA]],'COMPARENDOS TOTALES'!A:D,3,FALSE),0)</f>
        <v>434470</v>
      </c>
      <c r="G3550" s="5">
        <f>IFERROR(VLOOKUP(Tabla1[[#This Row],[FECHA]],EXONERACIONES!A:D,4,FALSE),0)</f>
        <v>0</v>
      </c>
      <c r="H3550" s="9">
        <f>IFERROR(VLOOKUP(Tabla1[[#This Row],[FECHA]],EXONERACIONES!A:D,3,FALSE),0)</f>
        <v>0</v>
      </c>
      <c r="I3550" s="5">
        <f>IFERROR(VLOOKUP(Tabla1[[#This Row],[FECHA]],'SIMIT CON RES'!A:D,4,FALSE),0)</f>
        <v>1</v>
      </c>
      <c r="J3550" s="9">
        <f>IFERROR(VLOOKUP(Tabla1[[#This Row],[FECHA]],'SIMIT CON RES'!A:D,3,FALSE),0)</f>
        <v>151120</v>
      </c>
      <c r="K3550">
        <f>IFERROR(VLOOKUP(Tabla1[[#This Row],[FECHA]],'SIMIT SIN RES'!A:D,4,FALSE),0)</f>
        <v>0</v>
      </c>
      <c r="L3550" s="9">
        <f>IFERROR(VLOOKUP(Tabla1[[#This Row],[FECHA]],'SIMIT SIN RES'!A:D,3,FALSE),0)</f>
        <v>0</v>
      </c>
      <c r="M3550" s="5">
        <f>IFERROR(VLOOKUP(Tabla1[[#This Row],[FECHA]],'RECAUDOS DE COMPARENDOS'!A:D,4,FALSE),0)</f>
        <v>0</v>
      </c>
      <c r="N3550" s="9">
        <f>IFERROR(VLOOKUP(Tabla1[[#This Row],[FECHA]],'RECAUDOS DE COMPARENDOS'!A:D,3,FALSE),0)</f>
        <v>0</v>
      </c>
      <c r="O3550" s="5">
        <f>IFERROR(VLOOKUP(Tabla1[[#This Row],[FECHA]],'RECAUDOS DE RESOLUCIONES'!A:D,4,FALSE),0)</f>
        <v>0</v>
      </c>
      <c r="P3550" s="9">
        <f>IFERROR(VLOOKUP(Tabla1[[#This Row],[FECHA]],'RECAUDOS DE RESOLUCIONES'!A:D,3,FALSE),0)</f>
        <v>0</v>
      </c>
      <c r="Q355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550" s="9">
        <f>Tabla1[V. COMPARENDOS]-(Tabla1[V. EXONERACIONES]+Tabla1[[#This Row],[V. SIMIT CON RESOLUCION]]+Tabla1[[#This Row],[V. SIMIT SIN RESOLUCION]]+Tabla1[[#This Row],[V. RECAUDOS COMPARENDOS]]+Tabla1[[#This Row],[V. RECAUDOS RESOLUCIONES]])</f>
        <v>283350</v>
      </c>
      <c r="S3550" s="11">
        <f>IFERROR(VLOOKUP(Tabla1[[#This Row],[FECHA]],'RECAUDOS LOCALES'!A:D,4,FALSE),0)</f>
        <v>0</v>
      </c>
      <c r="T3550" s="9">
        <f>IFERROR(VLOOKUP(Tabla1[[#This Row],[FECHA]],'RECAUDOS LOCALES'!A:D,3,FALSE),0)</f>
        <v>0</v>
      </c>
      <c r="U3550" s="11">
        <f>IFERROR(VLOOKUP(Tabla1[[#This Row],[FECHA]],'RECAUDOS EXTERNOS'!A:D,4,FALSE),0)</f>
        <v>5</v>
      </c>
      <c r="V3550" s="9">
        <f>IFERROR(VLOOKUP(Tabla1[[#This Row],[FECHA]],'RECAUDOS EXTERNOS'!A:D,3,FALSE),0)</f>
        <v>826550</v>
      </c>
    </row>
    <row r="3551" spans="1:22" x14ac:dyDescent="0.25">
      <c r="A3551" s="1">
        <v>41110</v>
      </c>
      <c r="B3551" s="3" t="s">
        <v>0</v>
      </c>
      <c r="C3551" s="2">
        <v>41091</v>
      </c>
      <c r="D3551" s="5">
        <f>YEAR(Tabla1[[#This Row],[FECHA]])</f>
        <v>2012</v>
      </c>
      <c r="E3551" s="5">
        <f>IFERROR(VLOOKUP(Tabla1[[#This Row],[FECHA]],'COMPARENDOS TOTALES'!A:D,4,FALSE),0)</f>
        <v>17</v>
      </c>
      <c r="F3551" s="9">
        <f>IFERROR(VLOOKUP(Tabla1[[#This Row],[FECHA]],'COMPARENDOS TOTALES'!A:D,3,FALSE),0)</f>
        <v>6007020</v>
      </c>
      <c r="G3551" s="5">
        <f>IFERROR(VLOOKUP(Tabla1[[#This Row],[FECHA]],EXONERACIONES!A:D,4,FALSE),0)</f>
        <v>0</v>
      </c>
      <c r="H3551" s="9">
        <f>IFERROR(VLOOKUP(Tabla1[[#This Row],[FECHA]],EXONERACIONES!A:D,3,FALSE),0)</f>
        <v>0</v>
      </c>
      <c r="I3551" s="5">
        <f>IFERROR(VLOOKUP(Tabla1[[#This Row],[FECHA]],'SIMIT CON RES'!A:D,4,FALSE),0)</f>
        <v>16</v>
      </c>
      <c r="J3551" s="9">
        <f>IFERROR(VLOOKUP(Tabla1[[#This Row],[FECHA]],'SIMIT CON RES'!A:D,3,FALSE),0)</f>
        <v>5855900</v>
      </c>
      <c r="K3551">
        <f>IFERROR(VLOOKUP(Tabla1[[#This Row],[FECHA]],'SIMIT SIN RES'!A:D,4,FALSE),0)</f>
        <v>0</v>
      </c>
      <c r="L3551" s="9">
        <f>IFERROR(VLOOKUP(Tabla1[[#This Row],[FECHA]],'SIMIT SIN RES'!A:D,3,FALSE),0)</f>
        <v>0</v>
      </c>
      <c r="M3551" s="5">
        <f>IFERROR(VLOOKUP(Tabla1[[#This Row],[FECHA]],'RECAUDOS DE COMPARENDOS'!A:D,4,FALSE),0)</f>
        <v>0</v>
      </c>
      <c r="N3551" s="9">
        <f>IFERROR(VLOOKUP(Tabla1[[#This Row],[FECHA]],'RECAUDOS DE COMPARENDOS'!A:D,3,FALSE),0)</f>
        <v>0</v>
      </c>
      <c r="O3551" s="5">
        <f>IFERROR(VLOOKUP(Tabla1[[#This Row],[FECHA]],'RECAUDOS DE RESOLUCIONES'!A:D,4,FALSE),0)</f>
        <v>0</v>
      </c>
      <c r="P3551" s="9">
        <f>IFERROR(VLOOKUP(Tabla1[[#This Row],[FECHA]],'RECAUDOS DE RESOLUCIONES'!A:D,3,FALSE),0)</f>
        <v>0</v>
      </c>
      <c r="Q355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551" s="9">
        <f>Tabla1[V. COMPARENDOS]-(Tabla1[V. EXONERACIONES]+Tabla1[[#This Row],[V. SIMIT CON RESOLUCION]]+Tabla1[[#This Row],[V. SIMIT SIN RESOLUCION]]+Tabla1[[#This Row],[V. RECAUDOS COMPARENDOS]]+Tabla1[[#This Row],[V. RECAUDOS RESOLUCIONES]])</f>
        <v>151120</v>
      </c>
      <c r="S3551" s="11">
        <f>IFERROR(VLOOKUP(Tabla1[[#This Row],[FECHA]],'RECAUDOS LOCALES'!A:D,4,FALSE),0)</f>
        <v>0</v>
      </c>
      <c r="T3551" s="9">
        <f>IFERROR(VLOOKUP(Tabla1[[#This Row],[FECHA]],'RECAUDOS LOCALES'!A:D,3,FALSE),0)</f>
        <v>0</v>
      </c>
      <c r="U3551" s="11">
        <f>IFERROR(VLOOKUP(Tabla1[[#This Row],[FECHA]],'RECAUDOS EXTERNOS'!A:D,4,FALSE),0)</f>
        <v>0</v>
      </c>
      <c r="V3551" s="9">
        <f>IFERROR(VLOOKUP(Tabla1[[#This Row],[FECHA]],'RECAUDOS EXTERNOS'!A:D,3,FALSE),0)</f>
        <v>0</v>
      </c>
    </row>
    <row r="3552" spans="1:22" x14ac:dyDescent="0.25">
      <c r="A3552" s="1">
        <v>41111</v>
      </c>
      <c r="B3552" s="3" t="s">
        <v>5</v>
      </c>
      <c r="C3552" s="2">
        <v>41091</v>
      </c>
      <c r="D3552" s="5">
        <f>YEAR(Tabla1[[#This Row],[FECHA]])</f>
        <v>2012</v>
      </c>
      <c r="E3552" s="5">
        <f>IFERROR(VLOOKUP(Tabla1[[#This Row],[FECHA]],'COMPARENDOS TOTALES'!A:D,4,FALSE),0)</f>
        <v>7</v>
      </c>
      <c r="F3552" s="9">
        <f>IFERROR(VLOOKUP(Tabla1[[#This Row],[FECHA]],'COMPARENDOS TOTALES'!A:D,3,FALSE),0)</f>
        <v>3003510</v>
      </c>
      <c r="G3552" s="5">
        <f>IFERROR(VLOOKUP(Tabla1[[#This Row],[FECHA]],EXONERACIONES!A:D,4,FALSE),0)</f>
        <v>0</v>
      </c>
      <c r="H3552" s="9">
        <f>IFERROR(VLOOKUP(Tabla1[[#This Row],[FECHA]],EXONERACIONES!A:D,3,FALSE),0)</f>
        <v>0</v>
      </c>
      <c r="I3552" s="5">
        <f>IFERROR(VLOOKUP(Tabla1[[#This Row],[FECHA]],'SIMIT CON RES'!A:D,4,FALSE),0)</f>
        <v>7</v>
      </c>
      <c r="J3552" s="9">
        <f>IFERROR(VLOOKUP(Tabla1[[#This Row],[FECHA]],'SIMIT CON RES'!A:D,3,FALSE),0)</f>
        <v>3003510</v>
      </c>
      <c r="K3552">
        <f>IFERROR(VLOOKUP(Tabla1[[#This Row],[FECHA]],'SIMIT SIN RES'!A:D,4,FALSE),0)</f>
        <v>0</v>
      </c>
      <c r="L3552" s="9">
        <f>IFERROR(VLOOKUP(Tabla1[[#This Row],[FECHA]],'SIMIT SIN RES'!A:D,3,FALSE),0)</f>
        <v>0</v>
      </c>
      <c r="M3552" s="5">
        <f>IFERROR(VLOOKUP(Tabla1[[#This Row],[FECHA]],'RECAUDOS DE COMPARENDOS'!A:D,4,FALSE),0)</f>
        <v>0</v>
      </c>
      <c r="N3552" s="9">
        <f>IFERROR(VLOOKUP(Tabla1[[#This Row],[FECHA]],'RECAUDOS DE COMPARENDOS'!A:D,3,FALSE),0)</f>
        <v>0</v>
      </c>
      <c r="O3552" s="5">
        <f>IFERROR(VLOOKUP(Tabla1[[#This Row],[FECHA]],'RECAUDOS DE RESOLUCIONES'!A:D,4,FALSE),0)</f>
        <v>0</v>
      </c>
      <c r="P3552" s="9">
        <f>IFERROR(VLOOKUP(Tabla1[[#This Row],[FECHA]],'RECAUDOS DE RESOLUCIONES'!A:D,3,FALSE),0)</f>
        <v>0</v>
      </c>
      <c r="Q355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55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552" s="11">
        <f>IFERROR(VLOOKUP(Tabla1[[#This Row],[FECHA]],'RECAUDOS LOCALES'!A:D,4,FALSE),0)</f>
        <v>0</v>
      </c>
      <c r="T3552" s="9">
        <f>IFERROR(VLOOKUP(Tabla1[[#This Row],[FECHA]],'RECAUDOS LOCALES'!A:D,3,FALSE),0)</f>
        <v>0</v>
      </c>
      <c r="U3552" s="11">
        <f>IFERROR(VLOOKUP(Tabla1[[#This Row],[FECHA]],'RECAUDOS EXTERNOS'!A:D,4,FALSE),0)</f>
        <v>0</v>
      </c>
      <c r="V3552" s="9">
        <f>IFERROR(VLOOKUP(Tabla1[[#This Row],[FECHA]],'RECAUDOS EXTERNOS'!A:D,3,FALSE),0)</f>
        <v>0</v>
      </c>
    </row>
    <row r="3553" spans="1:22" x14ac:dyDescent="0.25">
      <c r="A3553" s="1">
        <v>41112</v>
      </c>
      <c r="B3553" s="3" t="s">
        <v>4</v>
      </c>
      <c r="C3553" s="2">
        <v>41091</v>
      </c>
      <c r="D3553" s="5">
        <f>YEAR(Tabla1[[#This Row],[FECHA]])</f>
        <v>2012</v>
      </c>
      <c r="E3553" s="5">
        <f>IFERROR(VLOOKUP(Tabla1[[#This Row],[FECHA]],'COMPARENDOS TOTALES'!A:D,4,FALSE),0)</f>
        <v>16</v>
      </c>
      <c r="F3553" s="9">
        <f>IFERROR(VLOOKUP(Tabla1[[#This Row],[FECHA]],'COMPARENDOS TOTALES'!A:D,3,FALSE),0)</f>
        <v>10767300</v>
      </c>
      <c r="G3553" s="5">
        <f>IFERROR(VLOOKUP(Tabla1[[#This Row],[FECHA]],EXONERACIONES!A:D,4,FALSE),0)</f>
        <v>1</v>
      </c>
      <c r="H3553" s="9">
        <f>IFERROR(VLOOKUP(Tabla1[[#This Row],[FECHA]],EXONERACIONES!A:D,3,FALSE),0)</f>
        <v>566700</v>
      </c>
      <c r="I3553" s="5">
        <f>IFERROR(VLOOKUP(Tabla1[[#This Row],[FECHA]],'SIMIT CON RES'!A:D,4,FALSE),0)</f>
        <v>14</v>
      </c>
      <c r="J3553" s="9">
        <f>IFERROR(VLOOKUP(Tabla1[[#This Row],[FECHA]],'SIMIT CON RES'!A:D,3,FALSE),0)</f>
        <v>9350550</v>
      </c>
      <c r="K3553">
        <f>IFERROR(VLOOKUP(Tabla1[[#This Row],[FECHA]],'SIMIT SIN RES'!A:D,4,FALSE),0)</f>
        <v>0</v>
      </c>
      <c r="L3553" s="9">
        <f>IFERROR(VLOOKUP(Tabla1[[#This Row],[FECHA]],'SIMIT SIN RES'!A:D,3,FALSE),0)</f>
        <v>0</v>
      </c>
      <c r="M3553" s="5">
        <f>IFERROR(VLOOKUP(Tabla1[[#This Row],[FECHA]],'RECAUDOS DE COMPARENDOS'!A:D,4,FALSE),0)</f>
        <v>0</v>
      </c>
      <c r="N3553" s="9">
        <f>IFERROR(VLOOKUP(Tabla1[[#This Row],[FECHA]],'RECAUDOS DE COMPARENDOS'!A:D,3,FALSE),0)</f>
        <v>0</v>
      </c>
      <c r="O3553" s="5">
        <f>IFERROR(VLOOKUP(Tabla1[[#This Row],[FECHA]],'RECAUDOS DE RESOLUCIONES'!A:D,4,FALSE),0)</f>
        <v>0</v>
      </c>
      <c r="P3553" s="9">
        <f>IFERROR(VLOOKUP(Tabla1[[#This Row],[FECHA]],'RECAUDOS DE RESOLUCIONES'!A:D,3,FALSE),0)</f>
        <v>0</v>
      </c>
      <c r="Q355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553" s="9">
        <f>Tabla1[V. COMPARENDOS]-(Tabla1[V. EXONERACIONES]+Tabla1[[#This Row],[V. SIMIT CON RESOLUCION]]+Tabla1[[#This Row],[V. SIMIT SIN RESOLUCION]]+Tabla1[[#This Row],[V. RECAUDOS COMPARENDOS]]+Tabla1[[#This Row],[V. RECAUDOS RESOLUCIONES]])</f>
        <v>850050</v>
      </c>
      <c r="S3553" s="11">
        <f>IFERROR(VLOOKUP(Tabla1[[#This Row],[FECHA]],'RECAUDOS LOCALES'!A:D,4,FALSE),0)</f>
        <v>0</v>
      </c>
      <c r="T3553" s="9">
        <f>IFERROR(VLOOKUP(Tabla1[[#This Row],[FECHA]],'RECAUDOS LOCALES'!A:D,3,FALSE),0)</f>
        <v>0</v>
      </c>
      <c r="U3553" s="11">
        <f>IFERROR(VLOOKUP(Tabla1[[#This Row],[FECHA]],'RECAUDOS EXTERNOS'!A:D,4,FALSE),0)</f>
        <v>0</v>
      </c>
      <c r="V3553" s="9">
        <f>IFERROR(VLOOKUP(Tabla1[[#This Row],[FECHA]],'RECAUDOS EXTERNOS'!A:D,3,FALSE),0)</f>
        <v>0</v>
      </c>
    </row>
    <row r="3554" spans="1:22" x14ac:dyDescent="0.25">
      <c r="A3554" s="1">
        <v>41113</v>
      </c>
      <c r="B3554" s="3" t="s">
        <v>1</v>
      </c>
      <c r="C3554" s="2">
        <v>41091</v>
      </c>
      <c r="D3554" s="5">
        <f>YEAR(Tabla1[[#This Row],[FECHA]])</f>
        <v>2012</v>
      </c>
      <c r="E3554" s="5">
        <f>IFERROR(VLOOKUP(Tabla1[[#This Row],[FECHA]],'COMPARENDOS TOTALES'!A:D,4,FALSE),0)</f>
        <v>10</v>
      </c>
      <c r="F3554" s="9">
        <f>IFERROR(VLOOKUP(Tabla1[[#This Row],[FECHA]],'COMPARENDOS TOTALES'!A:D,3,FALSE),0)</f>
        <v>3400200</v>
      </c>
      <c r="G3554" s="5">
        <f>IFERROR(VLOOKUP(Tabla1[[#This Row],[FECHA]],EXONERACIONES!A:D,4,FALSE),0)</f>
        <v>0</v>
      </c>
      <c r="H3554" s="9">
        <f>IFERROR(VLOOKUP(Tabla1[[#This Row],[FECHA]],EXONERACIONES!A:D,3,FALSE),0)</f>
        <v>0</v>
      </c>
      <c r="I3554" s="5">
        <f>IFERROR(VLOOKUP(Tabla1[[#This Row],[FECHA]],'SIMIT CON RES'!A:D,4,FALSE),0)</f>
        <v>10</v>
      </c>
      <c r="J3554" s="9">
        <f>IFERROR(VLOOKUP(Tabla1[[#This Row],[FECHA]],'SIMIT CON RES'!A:D,3,FALSE),0)</f>
        <v>3400200</v>
      </c>
      <c r="K3554">
        <f>IFERROR(VLOOKUP(Tabla1[[#This Row],[FECHA]],'SIMIT SIN RES'!A:D,4,FALSE),0)</f>
        <v>0</v>
      </c>
      <c r="L3554" s="9">
        <f>IFERROR(VLOOKUP(Tabla1[[#This Row],[FECHA]],'SIMIT SIN RES'!A:D,3,FALSE),0)</f>
        <v>0</v>
      </c>
      <c r="M3554" s="5">
        <f>IFERROR(VLOOKUP(Tabla1[[#This Row],[FECHA]],'RECAUDOS DE COMPARENDOS'!A:D,4,FALSE),0)</f>
        <v>0</v>
      </c>
      <c r="N3554" s="9">
        <f>IFERROR(VLOOKUP(Tabla1[[#This Row],[FECHA]],'RECAUDOS DE COMPARENDOS'!A:D,3,FALSE),0)</f>
        <v>0</v>
      </c>
      <c r="O3554" s="5">
        <f>IFERROR(VLOOKUP(Tabla1[[#This Row],[FECHA]],'RECAUDOS DE RESOLUCIONES'!A:D,4,FALSE),0)</f>
        <v>0</v>
      </c>
      <c r="P3554" s="9">
        <f>IFERROR(VLOOKUP(Tabla1[[#This Row],[FECHA]],'RECAUDOS DE RESOLUCIONES'!A:D,3,FALSE),0)</f>
        <v>0</v>
      </c>
      <c r="Q355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55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554" s="11">
        <f>IFERROR(VLOOKUP(Tabla1[[#This Row],[FECHA]],'RECAUDOS LOCALES'!A:D,4,FALSE),0)</f>
        <v>1</v>
      </c>
      <c r="T3554" s="9">
        <f>IFERROR(VLOOKUP(Tabla1[[#This Row],[FECHA]],'RECAUDOS LOCALES'!A:D,3,FALSE),0)</f>
        <v>141675</v>
      </c>
      <c r="U3554" s="11">
        <f>IFERROR(VLOOKUP(Tabla1[[#This Row],[FECHA]],'RECAUDOS EXTERNOS'!A:D,4,FALSE),0)</f>
        <v>3</v>
      </c>
      <c r="V3554" s="9">
        <f>IFERROR(VLOOKUP(Tabla1[[#This Row],[FECHA]],'RECAUDOS EXTERNOS'!A:D,3,FALSE),0)</f>
        <v>374744</v>
      </c>
    </row>
    <row r="3555" spans="1:22" x14ac:dyDescent="0.25">
      <c r="A3555" s="1">
        <v>41114</v>
      </c>
      <c r="B3555" s="3" t="s">
        <v>2</v>
      </c>
      <c r="C3555" s="2">
        <v>41091</v>
      </c>
      <c r="D3555" s="5">
        <f>YEAR(Tabla1[[#This Row],[FECHA]])</f>
        <v>2012</v>
      </c>
      <c r="E3555" s="5">
        <f>IFERROR(VLOOKUP(Tabla1[[#This Row],[FECHA]],'COMPARENDOS TOTALES'!A:D,4,FALSE),0)</f>
        <v>4</v>
      </c>
      <c r="F3555" s="9">
        <f>IFERROR(VLOOKUP(Tabla1[[#This Row],[FECHA]],'COMPARENDOS TOTALES'!A:D,3,FALSE),0)</f>
        <v>1152290</v>
      </c>
      <c r="G3555" s="5">
        <f>IFERROR(VLOOKUP(Tabla1[[#This Row],[FECHA]],EXONERACIONES!A:D,4,FALSE),0)</f>
        <v>0</v>
      </c>
      <c r="H3555" s="9">
        <f>IFERROR(VLOOKUP(Tabla1[[#This Row],[FECHA]],EXONERACIONES!A:D,3,FALSE),0)</f>
        <v>0</v>
      </c>
      <c r="I3555" s="5">
        <f>IFERROR(VLOOKUP(Tabla1[[#This Row],[FECHA]],'SIMIT CON RES'!A:D,4,FALSE),0)</f>
        <v>3</v>
      </c>
      <c r="J3555" s="9">
        <f>IFERROR(VLOOKUP(Tabla1[[#This Row],[FECHA]],'SIMIT CON RES'!A:D,3,FALSE),0)</f>
        <v>585590</v>
      </c>
      <c r="K3555">
        <f>IFERROR(VLOOKUP(Tabla1[[#This Row],[FECHA]],'SIMIT SIN RES'!A:D,4,FALSE),0)</f>
        <v>0</v>
      </c>
      <c r="L3555" s="9">
        <f>IFERROR(VLOOKUP(Tabla1[[#This Row],[FECHA]],'SIMIT SIN RES'!A:D,3,FALSE),0)</f>
        <v>0</v>
      </c>
      <c r="M3555" s="5">
        <f>IFERROR(VLOOKUP(Tabla1[[#This Row],[FECHA]],'RECAUDOS DE COMPARENDOS'!A:D,4,FALSE),0)</f>
        <v>0</v>
      </c>
      <c r="N3555" s="9">
        <f>IFERROR(VLOOKUP(Tabla1[[#This Row],[FECHA]],'RECAUDOS DE COMPARENDOS'!A:D,3,FALSE),0)</f>
        <v>0</v>
      </c>
      <c r="O3555" s="5">
        <f>IFERROR(VLOOKUP(Tabla1[[#This Row],[FECHA]],'RECAUDOS DE RESOLUCIONES'!A:D,4,FALSE),0)</f>
        <v>0</v>
      </c>
      <c r="P3555" s="9">
        <f>IFERROR(VLOOKUP(Tabla1[[#This Row],[FECHA]],'RECAUDOS DE RESOLUCIONES'!A:D,3,FALSE),0)</f>
        <v>0</v>
      </c>
      <c r="Q355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555" s="9">
        <f>Tabla1[V. COMPARENDOS]-(Tabla1[V. EXONERACIONES]+Tabla1[[#This Row],[V. SIMIT CON RESOLUCION]]+Tabla1[[#This Row],[V. SIMIT SIN RESOLUCION]]+Tabla1[[#This Row],[V. RECAUDOS COMPARENDOS]]+Tabla1[[#This Row],[V. RECAUDOS RESOLUCIONES]])</f>
        <v>566700</v>
      </c>
      <c r="S3555" s="11">
        <f>IFERROR(VLOOKUP(Tabla1[[#This Row],[FECHA]],'RECAUDOS LOCALES'!A:D,4,FALSE),0)</f>
        <v>0</v>
      </c>
      <c r="T3555" s="9">
        <f>IFERROR(VLOOKUP(Tabla1[[#This Row],[FECHA]],'RECAUDOS LOCALES'!A:D,3,FALSE),0)</f>
        <v>0</v>
      </c>
      <c r="U3555" s="11">
        <f>IFERROR(VLOOKUP(Tabla1[[#This Row],[FECHA]],'RECAUDOS EXTERNOS'!A:D,4,FALSE),0)</f>
        <v>8</v>
      </c>
      <c r="V3555" s="9">
        <f>IFERROR(VLOOKUP(Tabla1[[#This Row],[FECHA]],'RECAUDOS EXTERNOS'!A:D,3,FALSE),0)</f>
        <v>2369989</v>
      </c>
    </row>
    <row r="3556" spans="1:22" x14ac:dyDescent="0.25">
      <c r="A3556" s="1">
        <v>41115</v>
      </c>
      <c r="B3556" s="3" t="s">
        <v>3</v>
      </c>
      <c r="C3556" s="2">
        <v>41091</v>
      </c>
      <c r="D3556" s="5">
        <f>YEAR(Tabla1[[#This Row],[FECHA]])</f>
        <v>2012</v>
      </c>
      <c r="E3556" s="5">
        <f>IFERROR(VLOOKUP(Tabla1[[#This Row],[FECHA]],'COMPARENDOS TOTALES'!A:D,4,FALSE),0)</f>
        <v>0</v>
      </c>
      <c r="F3556" s="9">
        <f>IFERROR(VLOOKUP(Tabla1[[#This Row],[FECHA]],'COMPARENDOS TOTALES'!A:D,3,FALSE),0)</f>
        <v>0</v>
      </c>
      <c r="G3556" s="5">
        <f>IFERROR(VLOOKUP(Tabla1[[#This Row],[FECHA]],EXONERACIONES!A:D,4,FALSE),0)</f>
        <v>0</v>
      </c>
      <c r="H3556" s="9">
        <f>IFERROR(VLOOKUP(Tabla1[[#This Row],[FECHA]],EXONERACIONES!A:D,3,FALSE),0)</f>
        <v>0</v>
      </c>
      <c r="I3556" s="5">
        <f>IFERROR(VLOOKUP(Tabla1[[#This Row],[FECHA]],'SIMIT CON RES'!A:D,4,FALSE),0)</f>
        <v>0</v>
      </c>
      <c r="J3556" s="9">
        <f>IFERROR(VLOOKUP(Tabla1[[#This Row],[FECHA]],'SIMIT CON RES'!A:D,3,FALSE),0)</f>
        <v>0</v>
      </c>
      <c r="K3556">
        <f>IFERROR(VLOOKUP(Tabla1[[#This Row],[FECHA]],'SIMIT SIN RES'!A:D,4,FALSE),0)</f>
        <v>0</v>
      </c>
      <c r="L3556" s="9">
        <f>IFERROR(VLOOKUP(Tabla1[[#This Row],[FECHA]],'SIMIT SIN RES'!A:D,3,FALSE),0)</f>
        <v>0</v>
      </c>
      <c r="M3556" s="5">
        <f>IFERROR(VLOOKUP(Tabla1[[#This Row],[FECHA]],'RECAUDOS DE COMPARENDOS'!A:D,4,FALSE),0)</f>
        <v>0</v>
      </c>
      <c r="N3556" s="9">
        <f>IFERROR(VLOOKUP(Tabla1[[#This Row],[FECHA]],'RECAUDOS DE COMPARENDOS'!A:D,3,FALSE),0)</f>
        <v>0</v>
      </c>
      <c r="O3556" s="5">
        <f>IFERROR(VLOOKUP(Tabla1[[#This Row],[FECHA]],'RECAUDOS DE RESOLUCIONES'!A:D,4,FALSE),0)</f>
        <v>0</v>
      </c>
      <c r="P3556" s="9">
        <f>IFERROR(VLOOKUP(Tabla1[[#This Row],[FECHA]],'RECAUDOS DE RESOLUCIONES'!A:D,3,FALSE),0)</f>
        <v>0</v>
      </c>
      <c r="Q355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55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556" s="11">
        <f>IFERROR(VLOOKUP(Tabla1[[#This Row],[FECHA]],'RECAUDOS LOCALES'!A:D,4,FALSE),0)</f>
        <v>2</v>
      </c>
      <c r="T3556" s="9">
        <f>IFERROR(VLOOKUP(Tabla1[[#This Row],[FECHA]],'RECAUDOS LOCALES'!A:D,3,FALSE),0)</f>
        <v>248450</v>
      </c>
      <c r="U3556" s="11">
        <f>IFERROR(VLOOKUP(Tabla1[[#This Row],[FECHA]],'RECAUDOS EXTERNOS'!A:D,4,FALSE),0)</f>
        <v>5</v>
      </c>
      <c r="V3556" s="9">
        <f>IFERROR(VLOOKUP(Tabla1[[#This Row],[FECHA]],'RECAUDOS EXTERNOS'!A:D,3,FALSE),0)</f>
        <v>676308</v>
      </c>
    </row>
    <row r="3557" spans="1:22" x14ac:dyDescent="0.25">
      <c r="A3557" s="1">
        <v>41116</v>
      </c>
      <c r="B3557" s="3" t="s">
        <v>6</v>
      </c>
      <c r="C3557" s="2">
        <v>41091</v>
      </c>
      <c r="D3557" s="5">
        <f>YEAR(Tabla1[[#This Row],[FECHA]])</f>
        <v>2012</v>
      </c>
      <c r="E3557" s="5">
        <f>IFERROR(VLOOKUP(Tabla1[[#This Row],[FECHA]],'COMPARENDOS TOTALES'!A:D,4,FALSE),0)</f>
        <v>3</v>
      </c>
      <c r="F3557" s="9">
        <f>IFERROR(VLOOKUP(Tabla1[[#This Row],[FECHA]],'COMPARENDOS TOTALES'!A:D,3,FALSE),0)</f>
        <v>1416750</v>
      </c>
      <c r="G3557" s="5">
        <f>IFERROR(VLOOKUP(Tabla1[[#This Row],[FECHA]],EXONERACIONES!A:D,4,FALSE),0)</f>
        <v>0</v>
      </c>
      <c r="H3557" s="9">
        <f>IFERROR(VLOOKUP(Tabla1[[#This Row],[FECHA]],EXONERACIONES!A:D,3,FALSE),0)</f>
        <v>0</v>
      </c>
      <c r="I3557" s="5">
        <f>IFERROR(VLOOKUP(Tabla1[[#This Row],[FECHA]],'SIMIT CON RES'!A:D,4,FALSE),0)</f>
        <v>3</v>
      </c>
      <c r="J3557" s="9">
        <f>IFERROR(VLOOKUP(Tabla1[[#This Row],[FECHA]],'SIMIT CON RES'!A:D,3,FALSE),0)</f>
        <v>1416750</v>
      </c>
      <c r="K3557">
        <f>IFERROR(VLOOKUP(Tabla1[[#This Row],[FECHA]],'SIMIT SIN RES'!A:D,4,FALSE),0)</f>
        <v>0</v>
      </c>
      <c r="L3557" s="9">
        <f>IFERROR(VLOOKUP(Tabla1[[#This Row],[FECHA]],'SIMIT SIN RES'!A:D,3,FALSE),0)</f>
        <v>0</v>
      </c>
      <c r="M3557" s="5">
        <f>IFERROR(VLOOKUP(Tabla1[[#This Row],[FECHA]],'RECAUDOS DE COMPARENDOS'!A:D,4,FALSE),0)</f>
        <v>0</v>
      </c>
      <c r="N3557" s="9">
        <f>IFERROR(VLOOKUP(Tabla1[[#This Row],[FECHA]],'RECAUDOS DE COMPARENDOS'!A:D,3,FALSE),0)</f>
        <v>0</v>
      </c>
      <c r="O3557" s="5">
        <f>IFERROR(VLOOKUP(Tabla1[[#This Row],[FECHA]],'RECAUDOS DE RESOLUCIONES'!A:D,4,FALSE),0)</f>
        <v>0</v>
      </c>
      <c r="P3557" s="9">
        <f>IFERROR(VLOOKUP(Tabla1[[#This Row],[FECHA]],'RECAUDOS DE RESOLUCIONES'!A:D,3,FALSE),0)</f>
        <v>0</v>
      </c>
      <c r="Q355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55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557" s="11">
        <f>IFERROR(VLOOKUP(Tabla1[[#This Row],[FECHA]],'RECAUDOS LOCALES'!A:D,4,FALSE),0)</f>
        <v>3</v>
      </c>
      <c r="T3557" s="9">
        <f>IFERROR(VLOOKUP(Tabla1[[#This Row],[FECHA]],'RECAUDOS LOCALES'!A:D,3,FALSE),0)</f>
        <v>309983</v>
      </c>
      <c r="U3557" s="11">
        <f>IFERROR(VLOOKUP(Tabla1[[#This Row],[FECHA]],'RECAUDOS EXTERNOS'!A:D,4,FALSE),0)</f>
        <v>5</v>
      </c>
      <c r="V3557" s="9">
        <f>IFERROR(VLOOKUP(Tabla1[[#This Row],[FECHA]],'RECAUDOS EXTERNOS'!A:D,3,FALSE),0)</f>
        <v>1022282</v>
      </c>
    </row>
    <row r="3558" spans="1:22" x14ac:dyDescent="0.25">
      <c r="A3558" s="1">
        <v>41117</v>
      </c>
      <c r="B3558" s="3" t="s">
        <v>0</v>
      </c>
      <c r="C3558" s="2">
        <v>41091</v>
      </c>
      <c r="D3558" s="5">
        <f>YEAR(Tabla1[[#This Row],[FECHA]])</f>
        <v>2012</v>
      </c>
      <c r="E3558" s="5">
        <f>IFERROR(VLOOKUP(Tabla1[[#This Row],[FECHA]],'COMPARENDOS TOTALES'!A:D,4,FALSE),0)</f>
        <v>4</v>
      </c>
      <c r="F3558" s="9">
        <f>IFERROR(VLOOKUP(Tabla1[[#This Row],[FECHA]],'COMPARENDOS TOTALES'!A:D,3,FALSE),0)</f>
        <v>1567870</v>
      </c>
      <c r="G3558" s="5">
        <f>IFERROR(VLOOKUP(Tabla1[[#This Row],[FECHA]],EXONERACIONES!A:D,4,FALSE),0)</f>
        <v>0</v>
      </c>
      <c r="H3558" s="9">
        <f>IFERROR(VLOOKUP(Tabla1[[#This Row],[FECHA]],EXONERACIONES!A:D,3,FALSE),0)</f>
        <v>0</v>
      </c>
      <c r="I3558" s="5">
        <f>IFERROR(VLOOKUP(Tabla1[[#This Row],[FECHA]],'SIMIT CON RES'!A:D,4,FALSE),0)</f>
        <v>4</v>
      </c>
      <c r="J3558" s="9">
        <f>IFERROR(VLOOKUP(Tabla1[[#This Row],[FECHA]],'SIMIT CON RES'!A:D,3,FALSE),0)</f>
        <v>1567870</v>
      </c>
      <c r="K3558">
        <f>IFERROR(VLOOKUP(Tabla1[[#This Row],[FECHA]],'SIMIT SIN RES'!A:D,4,FALSE),0)</f>
        <v>0</v>
      </c>
      <c r="L3558" s="9">
        <f>IFERROR(VLOOKUP(Tabla1[[#This Row],[FECHA]],'SIMIT SIN RES'!A:D,3,FALSE),0)</f>
        <v>0</v>
      </c>
      <c r="M3558" s="5">
        <f>IFERROR(VLOOKUP(Tabla1[[#This Row],[FECHA]],'RECAUDOS DE COMPARENDOS'!A:D,4,FALSE),0)</f>
        <v>0</v>
      </c>
      <c r="N3558" s="9">
        <f>IFERROR(VLOOKUP(Tabla1[[#This Row],[FECHA]],'RECAUDOS DE COMPARENDOS'!A:D,3,FALSE),0)</f>
        <v>0</v>
      </c>
      <c r="O3558" s="5">
        <f>IFERROR(VLOOKUP(Tabla1[[#This Row],[FECHA]],'RECAUDOS DE RESOLUCIONES'!A:D,4,FALSE),0)</f>
        <v>0</v>
      </c>
      <c r="P3558" s="9">
        <f>IFERROR(VLOOKUP(Tabla1[[#This Row],[FECHA]],'RECAUDOS DE RESOLUCIONES'!A:D,3,FALSE),0)</f>
        <v>0</v>
      </c>
      <c r="Q355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55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558" s="11">
        <f>IFERROR(VLOOKUP(Tabla1[[#This Row],[FECHA]],'RECAUDOS LOCALES'!A:D,4,FALSE),0)</f>
        <v>0</v>
      </c>
      <c r="T3558" s="9">
        <f>IFERROR(VLOOKUP(Tabla1[[#This Row],[FECHA]],'RECAUDOS LOCALES'!A:D,3,FALSE),0)</f>
        <v>0</v>
      </c>
      <c r="U3558" s="11">
        <f>IFERROR(VLOOKUP(Tabla1[[#This Row],[FECHA]],'RECAUDOS EXTERNOS'!A:D,4,FALSE),0)</f>
        <v>0</v>
      </c>
      <c r="V3558" s="9">
        <f>IFERROR(VLOOKUP(Tabla1[[#This Row],[FECHA]],'RECAUDOS EXTERNOS'!A:D,3,FALSE),0)</f>
        <v>0</v>
      </c>
    </row>
    <row r="3559" spans="1:22" x14ac:dyDescent="0.25">
      <c r="A3559" s="1">
        <v>41118</v>
      </c>
      <c r="B3559" s="3" t="s">
        <v>5</v>
      </c>
      <c r="C3559" s="2">
        <v>41091</v>
      </c>
      <c r="D3559" s="5">
        <f>YEAR(Tabla1[[#This Row],[FECHA]])</f>
        <v>2012</v>
      </c>
      <c r="E3559" s="5">
        <f>IFERROR(VLOOKUP(Tabla1[[#This Row],[FECHA]],'COMPARENDOS TOTALES'!A:D,4,FALSE),0)</f>
        <v>4</v>
      </c>
      <c r="F3559" s="9">
        <f>IFERROR(VLOOKUP(Tabla1[[#This Row],[FECHA]],'COMPARENDOS TOTALES'!A:D,3,FALSE),0)</f>
        <v>1700100</v>
      </c>
      <c r="G3559" s="5">
        <f>IFERROR(VLOOKUP(Tabla1[[#This Row],[FECHA]],EXONERACIONES!A:D,4,FALSE),0)</f>
        <v>0</v>
      </c>
      <c r="H3559" s="9">
        <f>IFERROR(VLOOKUP(Tabla1[[#This Row],[FECHA]],EXONERACIONES!A:D,3,FALSE),0)</f>
        <v>0</v>
      </c>
      <c r="I3559" s="5">
        <f>IFERROR(VLOOKUP(Tabla1[[#This Row],[FECHA]],'SIMIT CON RES'!A:D,4,FALSE),0)</f>
        <v>2</v>
      </c>
      <c r="J3559" s="9">
        <f>IFERROR(VLOOKUP(Tabla1[[#This Row],[FECHA]],'SIMIT CON RES'!A:D,3,FALSE),0)</f>
        <v>1133400</v>
      </c>
      <c r="K3559">
        <f>IFERROR(VLOOKUP(Tabla1[[#This Row],[FECHA]],'SIMIT SIN RES'!A:D,4,FALSE),0)</f>
        <v>0</v>
      </c>
      <c r="L3559" s="9">
        <f>IFERROR(VLOOKUP(Tabla1[[#This Row],[FECHA]],'SIMIT SIN RES'!A:D,3,FALSE),0)</f>
        <v>0</v>
      </c>
      <c r="M3559" s="5">
        <f>IFERROR(VLOOKUP(Tabla1[[#This Row],[FECHA]],'RECAUDOS DE COMPARENDOS'!A:D,4,FALSE),0)</f>
        <v>0</v>
      </c>
      <c r="N3559" s="9">
        <f>IFERROR(VLOOKUP(Tabla1[[#This Row],[FECHA]],'RECAUDOS DE COMPARENDOS'!A:D,3,FALSE),0)</f>
        <v>0</v>
      </c>
      <c r="O3559" s="5">
        <f>IFERROR(VLOOKUP(Tabla1[[#This Row],[FECHA]],'RECAUDOS DE RESOLUCIONES'!A:D,4,FALSE),0)</f>
        <v>0</v>
      </c>
      <c r="P3559" s="9">
        <f>IFERROR(VLOOKUP(Tabla1[[#This Row],[FECHA]],'RECAUDOS DE RESOLUCIONES'!A:D,3,FALSE),0)</f>
        <v>0</v>
      </c>
      <c r="Q355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3559" s="9">
        <f>Tabla1[V. COMPARENDOS]-(Tabla1[V. EXONERACIONES]+Tabla1[[#This Row],[V. SIMIT CON RESOLUCION]]+Tabla1[[#This Row],[V. SIMIT SIN RESOLUCION]]+Tabla1[[#This Row],[V. RECAUDOS COMPARENDOS]]+Tabla1[[#This Row],[V. RECAUDOS RESOLUCIONES]])</f>
        <v>566700</v>
      </c>
      <c r="S3559" s="11">
        <f>IFERROR(VLOOKUP(Tabla1[[#This Row],[FECHA]],'RECAUDOS LOCALES'!A:D,4,FALSE),0)</f>
        <v>0</v>
      </c>
      <c r="T3559" s="9">
        <f>IFERROR(VLOOKUP(Tabla1[[#This Row],[FECHA]],'RECAUDOS LOCALES'!A:D,3,FALSE),0)</f>
        <v>0</v>
      </c>
      <c r="U3559" s="11">
        <f>IFERROR(VLOOKUP(Tabla1[[#This Row],[FECHA]],'RECAUDOS EXTERNOS'!A:D,4,FALSE),0)</f>
        <v>0</v>
      </c>
      <c r="V3559" s="9">
        <f>IFERROR(VLOOKUP(Tabla1[[#This Row],[FECHA]],'RECAUDOS EXTERNOS'!A:D,3,FALSE),0)</f>
        <v>0</v>
      </c>
    </row>
    <row r="3560" spans="1:22" x14ac:dyDescent="0.25">
      <c r="A3560" s="1">
        <v>41119</v>
      </c>
      <c r="B3560" s="3" t="s">
        <v>4</v>
      </c>
      <c r="C3560" s="2">
        <v>41091</v>
      </c>
      <c r="D3560" s="5">
        <f>YEAR(Tabla1[[#This Row],[FECHA]])</f>
        <v>2012</v>
      </c>
      <c r="E3560" s="5">
        <f>IFERROR(VLOOKUP(Tabla1[[#This Row],[FECHA]],'COMPARENDOS TOTALES'!A:D,4,FALSE),0)</f>
        <v>4</v>
      </c>
      <c r="F3560" s="9">
        <f>IFERROR(VLOOKUP(Tabla1[[#This Row],[FECHA]],'COMPARENDOS TOTALES'!A:D,3,FALSE),0)</f>
        <v>1435640</v>
      </c>
      <c r="G3560" s="5">
        <f>IFERROR(VLOOKUP(Tabla1[[#This Row],[FECHA]],EXONERACIONES!A:D,4,FALSE),0)</f>
        <v>0</v>
      </c>
      <c r="H3560" s="9">
        <f>IFERROR(VLOOKUP(Tabla1[[#This Row],[FECHA]],EXONERACIONES!A:D,3,FALSE),0)</f>
        <v>0</v>
      </c>
      <c r="I3560" s="5">
        <f>IFERROR(VLOOKUP(Tabla1[[#This Row],[FECHA]],'SIMIT CON RES'!A:D,4,FALSE),0)</f>
        <v>4</v>
      </c>
      <c r="J3560" s="9">
        <f>IFERROR(VLOOKUP(Tabla1[[#This Row],[FECHA]],'SIMIT CON RES'!A:D,3,FALSE),0)</f>
        <v>1435640</v>
      </c>
      <c r="K3560">
        <f>IFERROR(VLOOKUP(Tabla1[[#This Row],[FECHA]],'SIMIT SIN RES'!A:D,4,FALSE),0)</f>
        <v>0</v>
      </c>
      <c r="L3560" s="9">
        <f>IFERROR(VLOOKUP(Tabla1[[#This Row],[FECHA]],'SIMIT SIN RES'!A:D,3,FALSE),0)</f>
        <v>0</v>
      </c>
      <c r="M3560" s="5">
        <f>IFERROR(VLOOKUP(Tabla1[[#This Row],[FECHA]],'RECAUDOS DE COMPARENDOS'!A:D,4,FALSE),0)</f>
        <v>0</v>
      </c>
      <c r="N3560" s="9">
        <f>IFERROR(VLOOKUP(Tabla1[[#This Row],[FECHA]],'RECAUDOS DE COMPARENDOS'!A:D,3,FALSE),0)</f>
        <v>0</v>
      </c>
      <c r="O3560" s="5">
        <f>IFERROR(VLOOKUP(Tabla1[[#This Row],[FECHA]],'RECAUDOS DE RESOLUCIONES'!A:D,4,FALSE),0)</f>
        <v>0</v>
      </c>
      <c r="P3560" s="9">
        <f>IFERROR(VLOOKUP(Tabla1[[#This Row],[FECHA]],'RECAUDOS DE RESOLUCIONES'!A:D,3,FALSE),0)</f>
        <v>0</v>
      </c>
      <c r="Q356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56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560" s="11">
        <f>IFERROR(VLOOKUP(Tabla1[[#This Row],[FECHA]],'RECAUDOS LOCALES'!A:D,4,FALSE),0)</f>
        <v>0</v>
      </c>
      <c r="T3560" s="9">
        <f>IFERROR(VLOOKUP(Tabla1[[#This Row],[FECHA]],'RECAUDOS LOCALES'!A:D,3,FALSE),0)</f>
        <v>0</v>
      </c>
      <c r="U3560" s="11">
        <f>IFERROR(VLOOKUP(Tabla1[[#This Row],[FECHA]],'RECAUDOS EXTERNOS'!A:D,4,FALSE),0)</f>
        <v>0</v>
      </c>
      <c r="V3560" s="9">
        <f>IFERROR(VLOOKUP(Tabla1[[#This Row],[FECHA]],'RECAUDOS EXTERNOS'!A:D,3,FALSE),0)</f>
        <v>0</v>
      </c>
    </row>
    <row r="3561" spans="1:22" x14ac:dyDescent="0.25">
      <c r="A3561" s="1">
        <v>41120</v>
      </c>
      <c r="B3561" s="3" t="s">
        <v>1</v>
      </c>
      <c r="C3561" s="2">
        <v>41091</v>
      </c>
      <c r="D3561" s="5">
        <f>YEAR(Tabla1[[#This Row],[FECHA]])</f>
        <v>2012</v>
      </c>
      <c r="E3561" s="5">
        <f>IFERROR(VLOOKUP(Tabla1[[#This Row],[FECHA]],'COMPARENDOS TOTALES'!A:D,4,FALSE),0)</f>
        <v>1</v>
      </c>
      <c r="F3561" s="9">
        <f>IFERROR(VLOOKUP(Tabla1[[#This Row],[FECHA]],'COMPARENDOS TOTALES'!A:D,3,FALSE),0)</f>
        <v>283350</v>
      </c>
      <c r="G3561" s="5">
        <f>IFERROR(VLOOKUP(Tabla1[[#This Row],[FECHA]],EXONERACIONES!A:D,4,FALSE),0)</f>
        <v>0</v>
      </c>
      <c r="H3561" s="9">
        <f>IFERROR(VLOOKUP(Tabla1[[#This Row],[FECHA]],EXONERACIONES!A:D,3,FALSE),0)</f>
        <v>0</v>
      </c>
      <c r="I3561" s="5">
        <f>IFERROR(VLOOKUP(Tabla1[[#This Row],[FECHA]],'SIMIT CON RES'!A:D,4,FALSE),0)</f>
        <v>0</v>
      </c>
      <c r="J3561" s="9">
        <f>IFERROR(VLOOKUP(Tabla1[[#This Row],[FECHA]],'SIMIT CON RES'!A:D,3,FALSE),0)</f>
        <v>0</v>
      </c>
      <c r="K3561">
        <f>IFERROR(VLOOKUP(Tabla1[[#This Row],[FECHA]],'SIMIT SIN RES'!A:D,4,FALSE),0)</f>
        <v>0</v>
      </c>
      <c r="L3561" s="9">
        <f>IFERROR(VLOOKUP(Tabla1[[#This Row],[FECHA]],'SIMIT SIN RES'!A:D,3,FALSE),0)</f>
        <v>0</v>
      </c>
      <c r="M3561" s="5">
        <f>IFERROR(VLOOKUP(Tabla1[[#This Row],[FECHA]],'RECAUDOS DE COMPARENDOS'!A:D,4,FALSE),0)</f>
        <v>0</v>
      </c>
      <c r="N3561" s="9">
        <f>IFERROR(VLOOKUP(Tabla1[[#This Row],[FECHA]],'RECAUDOS DE COMPARENDOS'!A:D,3,FALSE),0)</f>
        <v>0</v>
      </c>
      <c r="O3561" s="5">
        <f>IFERROR(VLOOKUP(Tabla1[[#This Row],[FECHA]],'RECAUDOS DE RESOLUCIONES'!A:D,4,FALSE),0)</f>
        <v>0</v>
      </c>
      <c r="P3561" s="9">
        <f>IFERROR(VLOOKUP(Tabla1[[#This Row],[FECHA]],'RECAUDOS DE RESOLUCIONES'!A:D,3,FALSE),0)</f>
        <v>0</v>
      </c>
      <c r="Q356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561" s="9">
        <f>Tabla1[V. COMPARENDOS]-(Tabla1[V. EXONERACIONES]+Tabla1[[#This Row],[V. SIMIT CON RESOLUCION]]+Tabla1[[#This Row],[V. SIMIT SIN RESOLUCION]]+Tabla1[[#This Row],[V. RECAUDOS COMPARENDOS]]+Tabla1[[#This Row],[V. RECAUDOS RESOLUCIONES]])</f>
        <v>283350</v>
      </c>
      <c r="S3561" s="11">
        <f>IFERROR(VLOOKUP(Tabla1[[#This Row],[FECHA]],'RECAUDOS LOCALES'!A:D,4,FALSE),0)</f>
        <v>1</v>
      </c>
      <c r="T3561" s="9">
        <f>IFERROR(VLOOKUP(Tabla1[[#This Row],[FECHA]],'RECAUDOS LOCALES'!A:D,3,FALSE),0)</f>
        <v>124225</v>
      </c>
      <c r="U3561" s="11">
        <f>IFERROR(VLOOKUP(Tabla1[[#This Row],[FECHA]],'RECAUDOS EXTERNOS'!A:D,4,FALSE),0)</f>
        <v>5</v>
      </c>
      <c r="V3561" s="9">
        <f>IFERROR(VLOOKUP(Tabla1[[#This Row],[FECHA]],'RECAUDOS EXTERNOS'!A:D,3,FALSE),0)</f>
        <v>729741</v>
      </c>
    </row>
    <row r="3562" spans="1:22" x14ac:dyDescent="0.25">
      <c r="A3562" s="1">
        <v>41121</v>
      </c>
      <c r="B3562" s="3" t="s">
        <v>2</v>
      </c>
      <c r="C3562" s="2">
        <v>41091</v>
      </c>
      <c r="D3562" s="5">
        <f>YEAR(Tabla1[[#This Row],[FECHA]])</f>
        <v>2012</v>
      </c>
      <c r="E3562" s="5">
        <f>IFERROR(VLOOKUP(Tabla1[[#This Row],[FECHA]],'COMPARENDOS TOTALES'!A:D,4,FALSE),0)</f>
        <v>0</v>
      </c>
      <c r="F3562" s="9">
        <f>IFERROR(VLOOKUP(Tabla1[[#This Row],[FECHA]],'COMPARENDOS TOTALES'!A:D,3,FALSE),0)</f>
        <v>0</v>
      </c>
      <c r="G3562" s="5">
        <f>IFERROR(VLOOKUP(Tabla1[[#This Row],[FECHA]],EXONERACIONES!A:D,4,FALSE),0)</f>
        <v>0</v>
      </c>
      <c r="H3562" s="9">
        <f>IFERROR(VLOOKUP(Tabla1[[#This Row],[FECHA]],EXONERACIONES!A:D,3,FALSE),0)</f>
        <v>0</v>
      </c>
      <c r="I3562" s="5">
        <f>IFERROR(VLOOKUP(Tabla1[[#This Row],[FECHA]],'SIMIT CON RES'!A:D,4,FALSE),0)</f>
        <v>0</v>
      </c>
      <c r="J3562" s="9">
        <f>IFERROR(VLOOKUP(Tabla1[[#This Row],[FECHA]],'SIMIT CON RES'!A:D,3,FALSE),0)</f>
        <v>0</v>
      </c>
      <c r="K3562">
        <f>IFERROR(VLOOKUP(Tabla1[[#This Row],[FECHA]],'SIMIT SIN RES'!A:D,4,FALSE),0)</f>
        <v>0</v>
      </c>
      <c r="L3562" s="9">
        <f>IFERROR(VLOOKUP(Tabla1[[#This Row],[FECHA]],'SIMIT SIN RES'!A:D,3,FALSE),0)</f>
        <v>0</v>
      </c>
      <c r="M3562" s="5">
        <f>IFERROR(VLOOKUP(Tabla1[[#This Row],[FECHA]],'RECAUDOS DE COMPARENDOS'!A:D,4,FALSE),0)</f>
        <v>0</v>
      </c>
      <c r="N3562" s="9">
        <f>IFERROR(VLOOKUP(Tabla1[[#This Row],[FECHA]],'RECAUDOS DE COMPARENDOS'!A:D,3,FALSE),0)</f>
        <v>0</v>
      </c>
      <c r="O3562" s="5">
        <f>IFERROR(VLOOKUP(Tabla1[[#This Row],[FECHA]],'RECAUDOS DE RESOLUCIONES'!A:D,4,FALSE),0)</f>
        <v>0</v>
      </c>
      <c r="P3562" s="9">
        <f>IFERROR(VLOOKUP(Tabla1[[#This Row],[FECHA]],'RECAUDOS DE RESOLUCIONES'!A:D,3,FALSE),0)</f>
        <v>0</v>
      </c>
      <c r="Q356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56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562" s="11">
        <f>IFERROR(VLOOKUP(Tabla1[[#This Row],[FECHA]],'RECAUDOS LOCALES'!A:D,4,FALSE),0)</f>
        <v>0</v>
      </c>
      <c r="T3562" s="9">
        <f>IFERROR(VLOOKUP(Tabla1[[#This Row],[FECHA]],'RECAUDOS LOCALES'!A:D,3,FALSE),0)</f>
        <v>0</v>
      </c>
      <c r="U3562" s="11">
        <f>IFERROR(VLOOKUP(Tabla1[[#This Row],[FECHA]],'RECAUDOS EXTERNOS'!A:D,4,FALSE),0)</f>
        <v>5</v>
      </c>
      <c r="V3562" s="9">
        <f>IFERROR(VLOOKUP(Tabla1[[#This Row],[FECHA]],'RECAUDOS EXTERNOS'!A:D,3,FALSE),0)</f>
        <v>741918</v>
      </c>
    </row>
    <row r="3563" spans="1:22" x14ac:dyDescent="0.25">
      <c r="A3563" s="1">
        <v>41122</v>
      </c>
      <c r="B3563" s="3" t="s">
        <v>3</v>
      </c>
      <c r="C3563" s="2">
        <v>41122</v>
      </c>
      <c r="D3563" s="5">
        <f>YEAR(Tabla1[[#This Row],[FECHA]])</f>
        <v>2012</v>
      </c>
      <c r="E3563" s="5">
        <f>IFERROR(VLOOKUP(Tabla1[[#This Row],[FECHA]],'COMPARENDOS TOTALES'!A:D,4,FALSE),0)</f>
        <v>0</v>
      </c>
      <c r="F3563" s="9">
        <f>IFERROR(VLOOKUP(Tabla1[[#This Row],[FECHA]],'COMPARENDOS TOTALES'!A:D,3,FALSE),0)</f>
        <v>0</v>
      </c>
      <c r="G3563" s="5">
        <f>IFERROR(VLOOKUP(Tabla1[[#This Row],[FECHA]],EXONERACIONES!A:D,4,FALSE),0)</f>
        <v>0</v>
      </c>
      <c r="H3563" s="9">
        <f>IFERROR(VLOOKUP(Tabla1[[#This Row],[FECHA]],EXONERACIONES!A:D,3,FALSE),0)</f>
        <v>0</v>
      </c>
      <c r="I3563" s="5">
        <f>IFERROR(VLOOKUP(Tabla1[[#This Row],[FECHA]],'SIMIT CON RES'!A:D,4,FALSE),0)</f>
        <v>0</v>
      </c>
      <c r="J3563" s="9">
        <f>IFERROR(VLOOKUP(Tabla1[[#This Row],[FECHA]],'SIMIT CON RES'!A:D,3,FALSE),0)</f>
        <v>0</v>
      </c>
      <c r="K3563">
        <f>IFERROR(VLOOKUP(Tabla1[[#This Row],[FECHA]],'SIMIT SIN RES'!A:D,4,FALSE),0)</f>
        <v>0</v>
      </c>
      <c r="L3563" s="9">
        <f>IFERROR(VLOOKUP(Tabla1[[#This Row],[FECHA]],'SIMIT SIN RES'!A:D,3,FALSE),0)</f>
        <v>0</v>
      </c>
      <c r="M3563" s="5">
        <f>IFERROR(VLOOKUP(Tabla1[[#This Row],[FECHA]],'RECAUDOS DE COMPARENDOS'!A:D,4,FALSE),0)</f>
        <v>0</v>
      </c>
      <c r="N3563" s="9">
        <f>IFERROR(VLOOKUP(Tabla1[[#This Row],[FECHA]],'RECAUDOS DE COMPARENDOS'!A:D,3,FALSE),0)</f>
        <v>0</v>
      </c>
      <c r="O3563" s="5">
        <f>IFERROR(VLOOKUP(Tabla1[[#This Row],[FECHA]],'RECAUDOS DE RESOLUCIONES'!A:D,4,FALSE),0)</f>
        <v>0</v>
      </c>
      <c r="P3563" s="9">
        <f>IFERROR(VLOOKUP(Tabla1[[#This Row],[FECHA]],'RECAUDOS DE RESOLUCIONES'!A:D,3,FALSE),0)</f>
        <v>0</v>
      </c>
      <c r="Q356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56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563" s="11">
        <f>IFERROR(VLOOKUP(Tabla1[[#This Row],[FECHA]],'RECAUDOS LOCALES'!A:D,4,FALSE),0)</f>
        <v>0</v>
      </c>
      <c r="T3563" s="9">
        <f>IFERROR(VLOOKUP(Tabla1[[#This Row],[FECHA]],'RECAUDOS LOCALES'!A:D,3,FALSE),0)</f>
        <v>0</v>
      </c>
      <c r="U3563" s="11">
        <f>IFERROR(VLOOKUP(Tabla1[[#This Row],[FECHA]],'RECAUDOS EXTERNOS'!A:D,4,FALSE),0)</f>
        <v>2</v>
      </c>
      <c r="V3563" s="9">
        <f>IFERROR(VLOOKUP(Tabla1[[#This Row],[FECHA]],'RECAUDOS EXTERNOS'!A:D,3,FALSE),0)</f>
        <v>366180</v>
      </c>
    </row>
    <row r="3564" spans="1:22" x14ac:dyDescent="0.25">
      <c r="A3564" s="1">
        <v>41123</v>
      </c>
      <c r="B3564" s="3" t="s">
        <v>6</v>
      </c>
      <c r="C3564" s="2">
        <v>41122</v>
      </c>
      <c r="D3564" s="5">
        <f>YEAR(Tabla1[[#This Row],[FECHA]])</f>
        <v>2012</v>
      </c>
      <c r="E3564" s="5">
        <f>IFERROR(VLOOKUP(Tabla1[[#This Row],[FECHA]],'COMPARENDOS TOTALES'!A:D,4,FALSE),0)</f>
        <v>0</v>
      </c>
      <c r="F3564" s="9">
        <f>IFERROR(VLOOKUP(Tabla1[[#This Row],[FECHA]],'COMPARENDOS TOTALES'!A:D,3,FALSE),0)</f>
        <v>0</v>
      </c>
      <c r="G3564" s="5">
        <f>IFERROR(VLOOKUP(Tabla1[[#This Row],[FECHA]],EXONERACIONES!A:D,4,FALSE),0)</f>
        <v>0</v>
      </c>
      <c r="H3564" s="9">
        <f>IFERROR(VLOOKUP(Tabla1[[#This Row],[FECHA]],EXONERACIONES!A:D,3,FALSE),0)</f>
        <v>0</v>
      </c>
      <c r="I3564" s="5">
        <f>IFERROR(VLOOKUP(Tabla1[[#This Row],[FECHA]],'SIMIT CON RES'!A:D,4,FALSE),0)</f>
        <v>0</v>
      </c>
      <c r="J3564" s="9">
        <f>IFERROR(VLOOKUP(Tabla1[[#This Row],[FECHA]],'SIMIT CON RES'!A:D,3,FALSE),0)</f>
        <v>0</v>
      </c>
      <c r="K3564">
        <f>IFERROR(VLOOKUP(Tabla1[[#This Row],[FECHA]],'SIMIT SIN RES'!A:D,4,FALSE),0)</f>
        <v>0</v>
      </c>
      <c r="L3564" s="9">
        <f>IFERROR(VLOOKUP(Tabla1[[#This Row],[FECHA]],'SIMIT SIN RES'!A:D,3,FALSE),0)</f>
        <v>0</v>
      </c>
      <c r="M3564" s="5">
        <f>IFERROR(VLOOKUP(Tabla1[[#This Row],[FECHA]],'RECAUDOS DE COMPARENDOS'!A:D,4,FALSE),0)</f>
        <v>0</v>
      </c>
      <c r="N3564" s="9">
        <f>IFERROR(VLOOKUP(Tabla1[[#This Row],[FECHA]],'RECAUDOS DE COMPARENDOS'!A:D,3,FALSE),0)</f>
        <v>0</v>
      </c>
      <c r="O3564" s="5">
        <f>IFERROR(VLOOKUP(Tabla1[[#This Row],[FECHA]],'RECAUDOS DE RESOLUCIONES'!A:D,4,FALSE),0)</f>
        <v>0</v>
      </c>
      <c r="P3564" s="9">
        <f>IFERROR(VLOOKUP(Tabla1[[#This Row],[FECHA]],'RECAUDOS DE RESOLUCIONES'!A:D,3,FALSE),0)</f>
        <v>0</v>
      </c>
      <c r="Q356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56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564" s="11">
        <f>IFERROR(VLOOKUP(Tabla1[[#This Row],[FECHA]],'RECAUDOS LOCALES'!A:D,4,FALSE),0)</f>
        <v>0</v>
      </c>
      <c r="T3564" s="9">
        <f>IFERROR(VLOOKUP(Tabla1[[#This Row],[FECHA]],'RECAUDOS LOCALES'!A:D,3,FALSE),0)</f>
        <v>0</v>
      </c>
      <c r="U3564" s="11">
        <f>IFERROR(VLOOKUP(Tabla1[[#This Row],[FECHA]],'RECAUDOS EXTERNOS'!A:D,4,FALSE),0)</f>
        <v>4</v>
      </c>
      <c r="V3564" s="9">
        <f>IFERROR(VLOOKUP(Tabla1[[#This Row],[FECHA]],'RECAUDOS EXTERNOS'!A:D,3,FALSE),0)</f>
        <v>695850</v>
      </c>
    </row>
    <row r="3565" spans="1:22" x14ac:dyDescent="0.25">
      <c r="A3565" s="1">
        <v>41124</v>
      </c>
      <c r="B3565" s="3" t="s">
        <v>0</v>
      </c>
      <c r="C3565" s="2">
        <v>41122</v>
      </c>
      <c r="D3565" s="5">
        <f>YEAR(Tabla1[[#This Row],[FECHA]])</f>
        <v>2012</v>
      </c>
      <c r="E3565" s="5">
        <f>IFERROR(VLOOKUP(Tabla1[[#This Row],[FECHA]],'COMPARENDOS TOTALES'!A:D,4,FALSE),0)</f>
        <v>2</v>
      </c>
      <c r="F3565" s="9">
        <f>IFERROR(VLOOKUP(Tabla1[[#This Row],[FECHA]],'COMPARENDOS TOTALES'!A:D,3,FALSE),0)</f>
        <v>434470</v>
      </c>
      <c r="G3565" s="5">
        <f>IFERROR(VLOOKUP(Tabla1[[#This Row],[FECHA]],EXONERACIONES!A:D,4,FALSE),0)</f>
        <v>1</v>
      </c>
      <c r="H3565" s="9">
        <f>IFERROR(VLOOKUP(Tabla1[[#This Row],[FECHA]],EXONERACIONES!A:D,3,FALSE),0)</f>
        <v>151120</v>
      </c>
      <c r="I3565" s="5">
        <f>IFERROR(VLOOKUP(Tabla1[[#This Row],[FECHA]],'SIMIT CON RES'!A:D,4,FALSE),0)</f>
        <v>1</v>
      </c>
      <c r="J3565" s="9">
        <f>IFERROR(VLOOKUP(Tabla1[[#This Row],[FECHA]],'SIMIT CON RES'!A:D,3,FALSE),0)</f>
        <v>283350</v>
      </c>
      <c r="K3565">
        <f>IFERROR(VLOOKUP(Tabla1[[#This Row],[FECHA]],'SIMIT SIN RES'!A:D,4,FALSE),0)</f>
        <v>0</v>
      </c>
      <c r="L3565" s="9">
        <f>IFERROR(VLOOKUP(Tabla1[[#This Row],[FECHA]],'SIMIT SIN RES'!A:D,3,FALSE),0)</f>
        <v>0</v>
      </c>
      <c r="M3565" s="5">
        <f>IFERROR(VLOOKUP(Tabla1[[#This Row],[FECHA]],'RECAUDOS DE COMPARENDOS'!A:D,4,FALSE),0)</f>
        <v>1</v>
      </c>
      <c r="N3565" s="9">
        <f>IFERROR(VLOOKUP(Tabla1[[#This Row],[FECHA]],'RECAUDOS DE COMPARENDOS'!A:D,3,FALSE),0)</f>
        <v>151120</v>
      </c>
      <c r="O3565" s="5">
        <f>IFERROR(VLOOKUP(Tabla1[[#This Row],[FECHA]],'RECAUDOS DE RESOLUCIONES'!A:D,4,FALSE),0)</f>
        <v>0</v>
      </c>
      <c r="P3565" s="9">
        <f>IFERROR(VLOOKUP(Tabla1[[#This Row],[FECHA]],'RECAUDOS DE RESOLUCIONES'!A:D,3,FALSE),0)</f>
        <v>0</v>
      </c>
      <c r="Q356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-1</v>
      </c>
      <c r="R3565" s="9">
        <f>Tabla1[V. COMPARENDOS]-(Tabla1[V. EXONERACIONES]+Tabla1[[#This Row],[V. SIMIT CON RESOLUCION]]+Tabla1[[#This Row],[V. SIMIT SIN RESOLUCION]]+Tabla1[[#This Row],[V. RECAUDOS COMPARENDOS]]+Tabla1[[#This Row],[V. RECAUDOS RESOLUCIONES]])</f>
        <v>-151120</v>
      </c>
      <c r="S3565" s="11">
        <f>IFERROR(VLOOKUP(Tabla1[[#This Row],[FECHA]],'RECAUDOS LOCALES'!A:D,4,FALSE),0)</f>
        <v>2</v>
      </c>
      <c r="T3565" s="9">
        <f>IFERROR(VLOOKUP(Tabla1[[#This Row],[FECHA]],'RECAUDOS LOCALES'!A:D,3,FALSE),0)</f>
        <v>183985</v>
      </c>
      <c r="U3565" s="11">
        <f>IFERROR(VLOOKUP(Tabla1[[#This Row],[FECHA]],'RECAUDOS EXTERNOS'!A:D,4,FALSE),0)</f>
        <v>8</v>
      </c>
      <c r="V3565" s="9">
        <f>IFERROR(VLOOKUP(Tabla1[[#This Row],[FECHA]],'RECAUDOS EXTERNOS'!A:D,3,FALSE),0)</f>
        <v>1270048</v>
      </c>
    </row>
    <row r="3566" spans="1:22" x14ac:dyDescent="0.25">
      <c r="A3566" s="1">
        <v>41125</v>
      </c>
      <c r="B3566" s="3" t="s">
        <v>5</v>
      </c>
      <c r="C3566" s="2">
        <v>41122</v>
      </c>
      <c r="D3566" s="5">
        <f>YEAR(Tabla1[[#This Row],[FECHA]])</f>
        <v>2012</v>
      </c>
      <c r="E3566" s="5">
        <f>IFERROR(VLOOKUP(Tabla1[[#This Row],[FECHA]],'COMPARENDOS TOTALES'!A:D,4,FALSE),0)</f>
        <v>0</v>
      </c>
      <c r="F3566" s="9">
        <f>IFERROR(VLOOKUP(Tabla1[[#This Row],[FECHA]],'COMPARENDOS TOTALES'!A:D,3,FALSE),0)</f>
        <v>0</v>
      </c>
      <c r="G3566" s="5">
        <f>IFERROR(VLOOKUP(Tabla1[[#This Row],[FECHA]],EXONERACIONES!A:D,4,FALSE),0)</f>
        <v>0</v>
      </c>
      <c r="H3566" s="9">
        <f>IFERROR(VLOOKUP(Tabla1[[#This Row],[FECHA]],EXONERACIONES!A:D,3,FALSE),0)</f>
        <v>0</v>
      </c>
      <c r="I3566" s="5">
        <f>IFERROR(VLOOKUP(Tabla1[[#This Row],[FECHA]],'SIMIT CON RES'!A:D,4,FALSE),0)</f>
        <v>0</v>
      </c>
      <c r="J3566" s="9">
        <f>IFERROR(VLOOKUP(Tabla1[[#This Row],[FECHA]],'SIMIT CON RES'!A:D,3,FALSE),0)</f>
        <v>0</v>
      </c>
      <c r="K3566">
        <f>IFERROR(VLOOKUP(Tabla1[[#This Row],[FECHA]],'SIMIT SIN RES'!A:D,4,FALSE),0)</f>
        <v>0</v>
      </c>
      <c r="L3566" s="9">
        <f>IFERROR(VLOOKUP(Tabla1[[#This Row],[FECHA]],'SIMIT SIN RES'!A:D,3,FALSE),0)</f>
        <v>0</v>
      </c>
      <c r="M3566" s="5">
        <f>IFERROR(VLOOKUP(Tabla1[[#This Row],[FECHA]],'RECAUDOS DE COMPARENDOS'!A:D,4,FALSE),0)</f>
        <v>0</v>
      </c>
      <c r="N3566" s="9">
        <f>IFERROR(VLOOKUP(Tabla1[[#This Row],[FECHA]],'RECAUDOS DE COMPARENDOS'!A:D,3,FALSE),0)</f>
        <v>0</v>
      </c>
      <c r="O3566" s="5">
        <f>IFERROR(VLOOKUP(Tabla1[[#This Row],[FECHA]],'RECAUDOS DE RESOLUCIONES'!A:D,4,FALSE),0)</f>
        <v>0</v>
      </c>
      <c r="P3566" s="9">
        <f>IFERROR(VLOOKUP(Tabla1[[#This Row],[FECHA]],'RECAUDOS DE RESOLUCIONES'!A:D,3,FALSE),0)</f>
        <v>0</v>
      </c>
      <c r="Q356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56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566" s="11">
        <f>IFERROR(VLOOKUP(Tabla1[[#This Row],[FECHA]],'RECAUDOS LOCALES'!A:D,4,FALSE),0)</f>
        <v>0</v>
      </c>
      <c r="T3566" s="9">
        <f>IFERROR(VLOOKUP(Tabla1[[#This Row],[FECHA]],'RECAUDOS LOCALES'!A:D,3,FALSE),0)</f>
        <v>0</v>
      </c>
      <c r="U3566" s="11">
        <f>IFERROR(VLOOKUP(Tabla1[[#This Row],[FECHA]],'RECAUDOS EXTERNOS'!A:D,4,FALSE),0)</f>
        <v>0</v>
      </c>
      <c r="V3566" s="9">
        <f>IFERROR(VLOOKUP(Tabla1[[#This Row],[FECHA]],'RECAUDOS EXTERNOS'!A:D,3,FALSE),0)</f>
        <v>0</v>
      </c>
    </row>
    <row r="3567" spans="1:22" x14ac:dyDescent="0.25">
      <c r="A3567" s="1">
        <v>41126</v>
      </c>
      <c r="B3567" s="3" t="s">
        <v>4</v>
      </c>
      <c r="C3567" s="2">
        <v>41122</v>
      </c>
      <c r="D3567" s="5">
        <f>YEAR(Tabla1[[#This Row],[FECHA]])</f>
        <v>2012</v>
      </c>
      <c r="E3567" s="5">
        <f>IFERROR(VLOOKUP(Tabla1[[#This Row],[FECHA]],'COMPARENDOS TOTALES'!A:D,4,FALSE),0)</f>
        <v>2</v>
      </c>
      <c r="F3567" s="9">
        <f>IFERROR(VLOOKUP(Tabla1[[#This Row],[FECHA]],'COMPARENDOS TOTALES'!A:D,3,FALSE),0)</f>
        <v>1001170</v>
      </c>
      <c r="G3567" s="5">
        <f>IFERROR(VLOOKUP(Tabla1[[#This Row],[FECHA]],EXONERACIONES!A:D,4,FALSE),0)</f>
        <v>0</v>
      </c>
      <c r="H3567" s="9">
        <f>IFERROR(VLOOKUP(Tabla1[[#This Row],[FECHA]],EXONERACIONES!A:D,3,FALSE),0)</f>
        <v>0</v>
      </c>
      <c r="I3567" s="5">
        <f>IFERROR(VLOOKUP(Tabla1[[#This Row],[FECHA]],'SIMIT CON RES'!A:D,4,FALSE),0)</f>
        <v>2</v>
      </c>
      <c r="J3567" s="9">
        <f>IFERROR(VLOOKUP(Tabla1[[#This Row],[FECHA]],'SIMIT CON RES'!A:D,3,FALSE),0)</f>
        <v>1001170</v>
      </c>
      <c r="K3567">
        <f>IFERROR(VLOOKUP(Tabla1[[#This Row],[FECHA]],'SIMIT SIN RES'!A:D,4,FALSE),0)</f>
        <v>0</v>
      </c>
      <c r="L3567" s="9">
        <f>IFERROR(VLOOKUP(Tabla1[[#This Row],[FECHA]],'SIMIT SIN RES'!A:D,3,FALSE),0)</f>
        <v>0</v>
      </c>
      <c r="M3567" s="5">
        <f>IFERROR(VLOOKUP(Tabla1[[#This Row],[FECHA]],'RECAUDOS DE COMPARENDOS'!A:D,4,FALSE),0)</f>
        <v>0</v>
      </c>
      <c r="N3567" s="9">
        <f>IFERROR(VLOOKUP(Tabla1[[#This Row],[FECHA]],'RECAUDOS DE COMPARENDOS'!A:D,3,FALSE),0)</f>
        <v>0</v>
      </c>
      <c r="O3567" s="5">
        <f>IFERROR(VLOOKUP(Tabla1[[#This Row],[FECHA]],'RECAUDOS DE RESOLUCIONES'!A:D,4,FALSE),0)</f>
        <v>0</v>
      </c>
      <c r="P3567" s="9">
        <f>IFERROR(VLOOKUP(Tabla1[[#This Row],[FECHA]],'RECAUDOS DE RESOLUCIONES'!A:D,3,FALSE),0)</f>
        <v>0</v>
      </c>
      <c r="Q356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56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567" s="11">
        <f>IFERROR(VLOOKUP(Tabla1[[#This Row],[FECHA]],'RECAUDOS LOCALES'!A:D,4,FALSE),0)</f>
        <v>0</v>
      </c>
      <c r="T3567" s="9">
        <f>IFERROR(VLOOKUP(Tabla1[[#This Row],[FECHA]],'RECAUDOS LOCALES'!A:D,3,FALSE),0)</f>
        <v>0</v>
      </c>
      <c r="U3567" s="11">
        <f>IFERROR(VLOOKUP(Tabla1[[#This Row],[FECHA]],'RECAUDOS EXTERNOS'!A:D,4,FALSE),0)</f>
        <v>0</v>
      </c>
      <c r="V3567" s="9">
        <f>IFERROR(VLOOKUP(Tabla1[[#This Row],[FECHA]],'RECAUDOS EXTERNOS'!A:D,3,FALSE),0)</f>
        <v>0</v>
      </c>
    </row>
    <row r="3568" spans="1:22" x14ac:dyDescent="0.25">
      <c r="A3568" s="1">
        <v>41127</v>
      </c>
      <c r="B3568" s="3" t="s">
        <v>1</v>
      </c>
      <c r="C3568" s="2">
        <v>41122</v>
      </c>
      <c r="D3568" s="5">
        <f>YEAR(Tabla1[[#This Row],[FECHA]])</f>
        <v>2012</v>
      </c>
      <c r="E3568" s="5">
        <f>IFERROR(VLOOKUP(Tabla1[[#This Row],[FECHA]],'COMPARENDOS TOTALES'!A:D,4,FALSE),0)</f>
        <v>0</v>
      </c>
      <c r="F3568" s="9">
        <f>IFERROR(VLOOKUP(Tabla1[[#This Row],[FECHA]],'COMPARENDOS TOTALES'!A:D,3,FALSE),0)</f>
        <v>0</v>
      </c>
      <c r="G3568" s="5">
        <f>IFERROR(VLOOKUP(Tabla1[[#This Row],[FECHA]],EXONERACIONES!A:D,4,FALSE),0)</f>
        <v>0</v>
      </c>
      <c r="H3568" s="9">
        <f>IFERROR(VLOOKUP(Tabla1[[#This Row],[FECHA]],EXONERACIONES!A:D,3,FALSE),0)</f>
        <v>0</v>
      </c>
      <c r="I3568" s="5">
        <f>IFERROR(VLOOKUP(Tabla1[[#This Row],[FECHA]],'SIMIT CON RES'!A:D,4,FALSE),0)</f>
        <v>0</v>
      </c>
      <c r="J3568" s="9">
        <f>IFERROR(VLOOKUP(Tabla1[[#This Row],[FECHA]],'SIMIT CON RES'!A:D,3,FALSE),0)</f>
        <v>0</v>
      </c>
      <c r="K3568">
        <f>IFERROR(VLOOKUP(Tabla1[[#This Row],[FECHA]],'SIMIT SIN RES'!A:D,4,FALSE),0)</f>
        <v>0</v>
      </c>
      <c r="L3568" s="9">
        <f>IFERROR(VLOOKUP(Tabla1[[#This Row],[FECHA]],'SIMIT SIN RES'!A:D,3,FALSE),0)</f>
        <v>0</v>
      </c>
      <c r="M3568" s="5">
        <f>IFERROR(VLOOKUP(Tabla1[[#This Row],[FECHA]],'RECAUDOS DE COMPARENDOS'!A:D,4,FALSE),0)</f>
        <v>0</v>
      </c>
      <c r="N3568" s="9">
        <f>IFERROR(VLOOKUP(Tabla1[[#This Row],[FECHA]],'RECAUDOS DE COMPARENDOS'!A:D,3,FALSE),0)</f>
        <v>0</v>
      </c>
      <c r="O3568" s="5">
        <f>IFERROR(VLOOKUP(Tabla1[[#This Row],[FECHA]],'RECAUDOS DE RESOLUCIONES'!A:D,4,FALSE),0)</f>
        <v>0</v>
      </c>
      <c r="P3568" s="9">
        <f>IFERROR(VLOOKUP(Tabla1[[#This Row],[FECHA]],'RECAUDOS DE RESOLUCIONES'!A:D,3,FALSE),0)</f>
        <v>0</v>
      </c>
      <c r="Q356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56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568" s="11">
        <f>IFERROR(VLOOKUP(Tabla1[[#This Row],[FECHA]],'RECAUDOS LOCALES'!A:D,4,FALSE),0)</f>
        <v>0</v>
      </c>
      <c r="T3568" s="9">
        <f>IFERROR(VLOOKUP(Tabla1[[#This Row],[FECHA]],'RECAUDOS LOCALES'!A:D,3,FALSE),0)</f>
        <v>0</v>
      </c>
      <c r="U3568" s="11">
        <f>IFERROR(VLOOKUP(Tabla1[[#This Row],[FECHA]],'RECAUDOS EXTERNOS'!A:D,4,FALSE),0)</f>
        <v>5</v>
      </c>
      <c r="V3568" s="9">
        <f>IFERROR(VLOOKUP(Tabla1[[#This Row],[FECHA]],'RECAUDOS EXTERNOS'!A:D,3,FALSE),0)</f>
        <v>1193423</v>
      </c>
    </row>
    <row r="3569" spans="1:22" x14ac:dyDescent="0.25">
      <c r="A3569" s="1">
        <v>41128</v>
      </c>
      <c r="B3569" s="3" t="s">
        <v>2</v>
      </c>
      <c r="C3569" s="2">
        <v>41122</v>
      </c>
      <c r="D3569" s="5">
        <f>YEAR(Tabla1[[#This Row],[FECHA]])</f>
        <v>2012</v>
      </c>
      <c r="E3569" s="5">
        <f>IFERROR(VLOOKUP(Tabla1[[#This Row],[FECHA]],'COMPARENDOS TOTALES'!A:D,4,FALSE),0)</f>
        <v>0</v>
      </c>
      <c r="F3569" s="9">
        <f>IFERROR(VLOOKUP(Tabla1[[#This Row],[FECHA]],'COMPARENDOS TOTALES'!A:D,3,FALSE),0)</f>
        <v>0</v>
      </c>
      <c r="G3569" s="5">
        <f>IFERROR(VLOOKUP(Tabla1[[#This Row],[FECHA]],EXONERACIONES!A:D,4,FALSE),0)</f>
        <v>0</v>
      </c>
      <c r="H3569" s="9">
        <f>IFERROR(VLOOKUP(Tabla1[[#This Row],[FECHA]],EXONERACIONES!A:D,3,FALSE),0)</f>
        <v>0</v>
      </c>
      <c r="I3569" s="5">
        <f>IFERROR(VLOOKUP(Tabla1[[#This Row],[FECHA]],'SIMIT CON RES'!A:D,4,FALSE),0)</f>
        <v>0</v>
      </c>
      <c r="J3569" s="9">
        <f>IFERROR(VLOOKUP(Tabla1[[#This Row],[FECHA]],'SIMIT CON RES'!A:D,3,FALSE),0)</f>
        <v>0</v>
      </c>
      <c r="K3569">
        <f>IFERROR(VLOOKUP(Tabla1[[#This Row],[FECHA]],'SIMIT SIN RES'!A:D,4,FALSE),0)</f>
        <v>0</v>
      </c>
      <c r="L3569" s="9">
        <f>IFERROR(VLOOKUP(Tabla1[[#This Row],[FECHA]],'SIMIT SIN RES'!A:D,3,FALSE),0)</f>
        <v>0</v>
      </c>
      <c r="M3569" s="5">
        <f>IFERROR(VLOOKUP(Tabla1[[#This Row],[FECHA]],'RECAUDOS DE COMPARENDOS'!A:D,4,FALSE),0)</f>
        <v>0</v>
      </c>
      <c r="N3569" s="9">
        <f>IFERROR(VLOOKUP(Tabla1[[#This Row],[FECHA]],'RECAUDOS DE COMPARENDOS'!A:D,3,FALSE),0)</f>
        <v>0</v>
      </c>
      <c r="O3569" s="5">
        <f>IFERROR(VLOOKUP(Tabla1[[#This Row],[FECHA]],'RECAUDOS DE RESOLUCIONES'!A:D,4,FALSE),0)</f>
        <v>0</v>
      </c>
      <c r="P3569" s="9">
        <f>IFERROR(VLOOKUP(Tabla1[[#This Row],[FECHA]],'RECAUDOS DE RESOLUCIONES'!A:D,3,FALSE),0)</f>
        <v>0</v>
      </c>
      <c r="Q356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56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569" s="11">
        <f>IFERROR(VLOOKUP(Tabla1[[#This Row],[FECHA]],'RECAUDOS LOCALES'!A:D,4,FALSE),0)</f>
        <v>0</v>
      </c>
      <c r="T3569" s="9">
        <f>IFERROR(VLOOKUP(Tabla1[[#This Row],[FECHA]],'RECAUDOS LOCALES'!A:D,3,FALSE),0)</f>
        <v>0</v>
      </c>
      <c r="U3569" s="11">
        <f>IFERROR(VLOOKUP(Tabla1[[#This Row],[FECHA]],'RECAUDOS EXTERNOS'!A:D,4,FALSE),0)</f>
        <v>0</v>
      </c>
      <c r="V3569" s="9">
        <f>IFERROR(VLOOKUP(Tabla1[[#This Row],[FECHA]],'RECAUDOS EXTERNOS'!A:D,3,FALSE),0)</f>
        <v>0</v>
      </c>
    </row>
    <row r="3570" spans="1:22" x14ac:dyDescent="0.25">
      <c r="A3570" s="1">
        <v>41129</v>
      </c>
      <c r="B3570" s="3" t="s">
        <v>3</v>
      </c>
      <c r="C3570" s="2">
        <v>41122</v>
      </c>
      <c r="D3570" s="5">
        <f>YEAR(Tabla1[[#This Row],[FECHA]])</f>
        <v>2012</v>
      </c>
      <c r="E3570" s="5">
        <f>IFERROR(VLOOKUP(Tabla1[[#This Row],[FECHA]],'COMPARENDOS TOTALES'!A:D,4,FALSE),0)</f>
        <v>1</v>
      </c>
      <c r="F3570" s="9">
        <f>IFERROR(VLOOKUP(Tabla1[[#This Row],[FECHA]],'COMPARENDOS TOTALES'!A:D,3,FALSE),0)</f>
        <v>566700</v>
      </c>
      <c r="G3570" s="5">
        <f>IFERROR(VLOOKUP(Tabla1[[#This Row],[FECHA]],EXONERACIONES!A:D,4,FALSE),0)</f>
        <v>0</v>
      </c>
      <c r="H3570" s="9">
        <f>IFERROR(VLOOKUP(Tabla1[[#This Row],[FECHA]],EXONERACIONES!A:D,3,FALSE),0)</f>
        <v>0</v>
      </c>
      <c r="I3570" s="5">
        <f>IFERROR(VLOOKUP(Tabla1[[#This Row],[FECHA]],'SIMIT CON RES'!A:D,4,FALSE),0)</f>
        <v>0</v>
      </c>
      <c r="J3570" s="9">
        <f>IFERROR(VLOOKUP(Tabla1[[#This Row],[FECHA]],'SIMIT CON RES'!A:D,3,FALSE),0)</f>
        <v>0</v>
      </c>
      <c r="K3570">
        <f>IFERROR(VLOOKUP(Tabla1[[#This Row],[FECHA]],'SIMIT SIN RES'!A:D,4,FALSE),0)</f>
        <v>0</v>
      </c>
      <c r="L3570" s="9">
        <f>IFERROR(VLOOKUP(Tabla1[[#This Row],[FECHA]],'SIMIT SIN RES'!A:D,3,FALSE),0)</f>
        <v>0</v>
      </c>
      <c r="M3570" s="5">
        <f>IFERROR(VLOOKUP(Tabla1[[#This Row],[FECHA]],'RECAUDOS DE COMPARENDOS'!A:D,4,FALSE),0)</f>
        <v>0</v>
      </c>
      <c r="N3570" s="9">
        <f>IFERROR(VLOOKUP(Tabla1[[#This Row],[FECHA]],'RECAUDOS DE COMPARENDOS'!A:D,3,FALSE),0)</f>
        <v>0</v>
      </c>
      <c r="O3570" s="5">
        <f>IFERROR(VLOOKUP(Tabla1[[#This Row],[FECHA]],'RECAUDOS DE RESOLUCIONES'!A:D,4,FALSE),0)</f>
        <v>0</v>
      </c>
      <c r="P3570" s="9">
        <f>IFERROR(VLOOKUP(Tabla1[[#This Row],[FECHA]],'RECAUDOS DE RESOLUCIONES'!A:D,3,FALSE),0)</f>
        <v>0</v>
      </c>
      <c r="Q357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570" s="9">
        <f>Tabla1[V. COMPARENDOS]-(Tabla1[V. EXONERACIONES]+Tabla1[[#This Row],[V. SIMIT CON RESOLUCION]]+Tabla1[[#This Row],[V. SIMIT SIN RESOLUCION]]+Tabla1[[#This Row],[V. RECAUDOS COMPARENDOS]]+Tabla1[[#This Row],[V. RECAUDOS RESOLUCIONES]])</f>
        <v>566700</v>
      </c>
      <c r="S3570" s="11">
        <f>IFERROR(VLOOKUP(Tabla1[[#This Row],[FECHA]],'RECAUDOS LOCALES'!A:D,4,FALSE),0)</f>
        <v>0</v>
      </c>
      <c r="T3570" s="9">
        <f>IFERROR(VLOOKUP(Tabla1[[#This Row],[FECHA]],'RECAUDOS LOCALES'!A:D,3,FALSE),0)</f>
        <v>0</v>
      </c>
      <c r="U3570" s="11">
        <f>IFERROR(VLOOKUP(Tabla1[[#This Row],[FECHA]],'RECAUDOS EXTERNOS'!A:D,4,FALSE),0)</f>
        <v>7</v>
      </c>
      <c r="V3570" s="9">
        <f>IFERROR(VLOOKUP(Tabla1[[#This Row],[FECHA]],'RECAUDOS EXTERNOS'!A:D,3,FALSE),0)</f>
        <v>1987766</v>
      </c>
    </row>
    <row r="3571" spans="1:22" x14ac:dyDescent="0.25">
      <c r="A3571" s="1">
        <v>41130</v>
      </c>
      <c r="B3571" s="3" t="s">
        <v>6</v>
      </c>
      <c r="C3571" s="2">
        <v>41122</v>
      </c>
      <c r="D3571" s="5">
        <f>YEAR(Tabla1[[#This Row],[FECHA]])</f>
        <v>2012</v>
      </c>
      <c r="E3571" s="5">
        <f>IFERROR(VLOOKUP(Tabla1[[#This Row],[FECHA]],'COMPARENDOS TOTALES'!A:D,4,FALSE),0)</f>
        <v>3</v>
      </c>
      <c r="F3571" s="9">
        <f>IFERROR(VLOOKUP(Tabla1[[#This Row],[FECHA]],'COMPARENDOS TOTALES'!A:D,3,FALSE),0)</f>
        <v>920888</v>
      </c>
      <c r="G3571" s="5">
        <f>IFERROR(VLOOKUP(Tabla1[[#This Row],[FECHA]],EXONERACIONES!A:D,4,FALSE),0)</f>
        <v>0</v>
      </c>
      <c r="H3571" s="9">
        <f>IFERROR(VLOOKUP(Tabla1[[#This Row],[FECHA]],EXONERACIONES!A:D,3,FALSE),0)</f>
        <v>0</v>
      </c>
      <c r="I3571" s="5">
        <f>IFERROR(VLOOKUP(Tabla1[[#This Row],[FECHA]],'SIMIT CON RES'!A:D,4,FALSE),0)</f>
        <v>1</v>
      </c>
      <c r="J3571" s="9">
        <f>IFERROR(VLOOKUP(Tabla1[[#This Row],[FECHA]],'SIMIT CON RES'!A:D,3,FALSE),0)</f>
        <v>283350</v>
      </c>
      <c r="K3571">
        <f>IFERROR(VLOOKUP(Tabla1[[#This Row],[FECHA]],'SIMIT SIN RES'!A:D,4,FALSE),0)</f>
        <v>1</v>
      </c>
      <c r="L3571" s="9">
        <f>IFERROR(VLOOKUP(Tabla1[[#This Row],[FECHA]],'SIMIT SIN RES'!A:D,3,FALSE),0)</f>
        <v>354188</v>
      </c>
      <c r="M3571" s="5">
        <f>IFERROR(VLOOKUP(Tabla1[[#This Row],[FECHA]],'RECAUDOS DE COMPARENDOS'!A:D,4,FALSE),0)</f>
        <v>0</v>
      </c>
      <c r="N3571" s="9">
        <f>IFERROR(VLOOKUP(Tabla1[[#This Row],[FECHA]],'RECAUDOS DE COMPARENDOS'!A:D,3,FALSE),0)</f>
        <v>0</v>
      </c>
      <c r="O3571" s="5">
        <f>IFERROR(VLOOKUP(Tabla1[[#This Row],[FECHA]],'RECAUDOS DE RESOLUCIONES'!A:D,4,FALSE),0)</f>
        <v>0</v>
      </c>
      <c r="P3571" s="9">
        <f>IFERROR(VLOOKUP(Tabla1[[#This Row],[FECHA]],'RECAUDOS DE RESOLUCIONES'!A:D,3,FALSE),0)</f>
        <v>0</v>
      </c>
      <c r="Q357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571" s="9">
        <f>Tabla1[V. COMPARENDOS]-(Tabla1[V. EXONERACIONES]+Tabla1[[#This Row],[V. SIMIT CON RESOLUCION]]+Tabla1[[#This Row],[V. SIMIT SIN RESOLUCION]]+Tabla1[[#This Row],[V. RECAUDOS COMPARENDOS]]+Tabla1[[#This Row],[V. RECAUDOS RESOLUCIONES]])</f>
        <v>283350</v>
      </c>
      <c r="S3571" s="11">
        <f>IFERROR(VLOOKUP(Tabla1[[#This Row],[FECHA]],'RECAUDOS LOCALES'!A:D,4,FALSE),0)</f>
        <v>0</v>
      </c>
      <c r="T3571" s="9">
        <f>IFERROR(VLOOKUP(Tabla1[[#This Row],[FECHA]],'RECAUDOS LOCALES'!A:D,3,FALSE),0)</f>
        <v>0</v>
      </c>
      <c r="U3571" s="11">
        <f>IFERROR(VLOOKUP(Tabla1[[#This Row],[FECHA]],'RECAUDOS EXTERNOS'!A:D,4,FALSE),0)</f>
        <v>6</v>
      </c>
      <c r="V3571" s="9">
        <f>IFERROR(VLOOKUP(Tabla1[[#This Row],[FECHA]],'RECAUDOS EXTERNOS'!A:D,3,FALSE),0)</f>
        <v>1054137</v>
      </c>
    </row>
    <row r="3572" spans="1:22" x14ac:dyDescent="0.25">
      <c r="A3572" s="1">
        <v>41131</v>
      </c>
      <c r="B3572" s="3" t="s">
        <v>0</v>
      </c>
      <c r="C3572" s="2">
        <v>41122</v>
      </c>
      <c r="D3572" s="5">
        <f>YEAR(Tabla1[[#This Row],[FECHA]])</f>
        <v>2012</v>
      </c>
      <c r="E3572" s="5">
        <f>IFERROR(VLOOKUP(Tabla1[[#This Row],[FECHA]],'COMPARENDOS TOTALES'!A:D,4,FALSE),0)</f>
        <v>0</v>
      </c>
      <c r="F3572" s="9">
        <f>IFERROR(VLOOKUP(Tabla1[[#This Row],[FECHA]],'COMPARENDOS TOTALES'!A:D,3,FALSE),0)</f>
        <v>0</v>
      </c>
      <c r="G3572" s="5">
        <f>IFERROR(VLOOKUP(Tabla1[[#This Row],[FECHA]],EXONERACIONES!A:D,4,FALSE),0)</f>
        <v>0</v>
      </c>
      <c r="H3572" s="9">
        <f>IFERROR(VLOOKUP(Tabla1[[#This Row],[FECHA]],EXONERACIONES!A:D,3,FALSE),0)</f>
        <v>0</v>
      </c>
      <c r="I3572" s="5">
        <f>IFERROR(VLOOKUP(Tabla1[[#This Row],[FECHA]],'SIMIT CON RES'!A:D,4,FALSE),0)</f>
        <v>0</v>
      </c>
      <c r="J3572" s="9">
        <f>IFERROR(VLOOKUP(Tabla1[[#This Row],[FECHA]],'SIMIT CON RES'!A:D,3,FALSE),0)</f>
        <v>0</v>
      </c>
      <c r="K3572">
        <f>IFERROR(VLOOKUP(Tabla1[[#This Row],[FECHA]],'SIMIT SIN RES'!A:D,4,FALSE),0)</f>
        <v>0</v>
      </c>
      <c r="L3572" s="9">
        <f>IFERROR(VLOOKUP(Tabla1[[#This Row],[FECHA]],'SIMIT SIN RES'!A:D,3,FALSE),0)</f>
        <v>0</v>
      </c>
      <c r="M3572" s="5">
        <f>IFERROR(VLOOKUP(Tabla1[[#This Row],[FECHA]],'RECAUDOS DE COMPARENDOS'!A:D,4,FALSE),0)</f>
        <v>0</v>
      </c>
      <c r="N3572" s="9">
        <f>IFERROR(VLOOKUP(Tabla1[[#This Row],[FECHA]],'RECAUDOS DE COMPARENDOS'!A:D,3,FALSE),0)</f>
        <v>0</v>
      </c>
      <c r="O3572" s="5">
        <f>IFERROR(VLOOKUP(Tabla1[[#This Row],[FECHA]],'RECAUDOS DE RESOLUCIONES'!A:D,4,FALSE),0)</f>
        <v>0</v>
      </c>
      <c r="P3572" s="9">
        <f>IFERROR(VLOOKUP(Tabla1[[#This Row],[FECHA]],'RECAUDOS DE RESOLUCIONES'!A:D,3,FALSE),0)</f>
        <v>0</v>
      </c>
      <c r="Q357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57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572" s="11">
        <f>IFERROR(VLOOKUP(Tabla1[[#This Row],[FECHA]],'RECAUDOS LOCALES'!A:D,4,FALSE),0)</f>
        <v>5</v>
      </c>
      <c r="T3572" s="9">
        <f>IFERROR(VLOOKUP(Tabla1[[#This Row],[FECHA]],'RECAUDOS LOCALES'!A:D,3,FALSE),0)</f>
        <v>609850</v>
      </c>
      <c r="U3572" s="11">
        <f>IFERROR(VLOOKUP(Tabla1[[#This Row],[FECHA]],'RECAUDOS EXTERNOS'!A:D,4,FALSE),0)</f>
        <v>4</v>
      </c>
      <c r="V3572" s="9">
        <f>IFERROR(VLOOKUP(Tabla1[[#This Row],[FECHA]],'RECAUDOS EXTERNOS'!A:D,3,FALSE),0)</f>
        <v>645058</v>
      </c>
    </row>
    <row r="3573" spans="1:22" x14ac:dyDescent="0.25">
      <c r="A3573" s="1">
        <v>41132</v>
      </c>
      <c r="B3573" s="3" t="s">
        <v>5</v>
      </c>
      <c r="C3573" s="2">
        <v>41122</v>
      </c>
      <c r="D3573" s="5">
        <f>YEAR(Tabla1[[#This Row],[FECHA]])</f>
        <v>2012</v>
      </c>
      <c r="E3573" s="5">
        <f>IFERROR(VLOOKUP(Tabla1[[#This Row],[FECHA]],'COMPARENDOS TOTALES'!A:D,4,FALSE),0)</f>
        <v>0</v>
      </c>
      <c r="F3573" s="9">
        <f>IFERROR(VLOOKUP(Tabla1[[#This Row],[FECHA]],'COMPARENDOS TOTALES'!A:D,3,FALSE),0)</f>
        <v>0</v>
      </c>
      <c r="G3573" s="5">
        <f>IFERROR(VLOOKUP(Tabla1[[#This Row],[FECHA]],EXONERACIONES!A:D,4,FALSE),0)</f>
        <v>0</v>
      </c>
      <c r="H3573" s="9">
        <f>IFERROR(VLOOKUP(Tabla1[[#This Row],[FECHA]],EXONERACIONES!A:D,3,FALSE),0)</f>
        <v>0</v>
      </c>
      <c r="I3573" s="5">
        <f>IFERROR(VLOOKUP(Tabla1[[#This Row],[FECHA]],'SIMIT CON RES'!A:D,4,FALSE),0)</f>
        <v>0</v>
      </c>
      <c r="J3573" s="9">
        <f>IFERROR(VLOOKUP(Tabla1[[#This Row],[FECHA]],'SIMIT CON RES'!A:D,3,FALSE),0)</f>
        <v>0</v>
      </c>
      <c r="K3573">
        <f>IFERROR(VLOOKUP(Tabla1[[#This Row],[FECHA]],'SIMIT SIN RES'!A:D,4,FALSE),0)</f>
        <v>0</v>
      </c>
      <c r="L3573" s="9">
        <f>IFERROR(VLOOKUP(Tabla1[[#This Row],[FECHA]],'SIMIT SIN RES'!A:D,3,FALSE),0)</f>
        <v>0</v>
      </c>
      <c r="M3573" s="5">
        <f>IFERROR(VLOOKUP(Tabla1[[#This Row],[FECHA]],'RECAUDOS DE COMPARENDOS'!A:D,4,FALSE),0)</f>
        <v>0</v>
      </c>
      <c r="N3573" s="9">
        <f>IFERROR(VLOOKUP(Tabla1[[#This Row],[FECHA]],'RECAUDOS DE COMPARENDOS'!A:D,3,FALSE),0)</f>
        <v>0</v>
      </c>
      <c r="O3573" s="5">
        <f>IFERROR(VLOOKUP(Tabla1[[#This Row],[FECHA]],'RECAUDOS DE RESOLUCIONES'!A:D,4,FALSE),0)</f>
        <v>0</v>
      </c>
      <c r="P3573" s="9">
        <f>IFERROR(VLOOKUP(Tabla1[[#This Row],[FECHA]],'RECAUDOS DE RESOLUCIONES'!A:D,3,FALSE),0)</f>
        <v>0</v>
      </c>
      <c r="Q357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57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573" s="11">
        <f>IFERROR(VLOOKUP(Tabla1[[#This Row],[FECHA]],'RECAUDOS LOCALES'!A:D,4,FALSE),0)</f>
        <v>0</v>
      </c>
      <c r="T3573" s="9">
        <f>IFERROR(VLOOKUP(Tabla1[[#This Row],[FECHA]],'RECAUDOS LOCALES'!A:D,3,FALSE),0)</f>
        <v>0</v>
      </c>
      <c r="U3573" s="11">
        <f>IFERROR(VLOOKUP(Tabla1[[#This Row],[FECHA]],'RECAUDOS EXTERNOS'!A:D,4,FALSE),0)</f>
        <v>0</v>
      </c>
      <c r="V3573" s="9">
        <f>IFERROR(VLOOKUP(Tabla1[[#This Row],[FECHA]],'RECAUDOS EXTERNOS'!A:D,3,FALSE),0)</f>
        <v>0</v>
      </c>
    </row>
    <row r="3574" spans="1:22" x14ac:dyDescent="0.25">
      <c r="A3574" s="1">
        <v>41133</v>
      </c>
      <c r="B3574" s="3" t="s">
        <v>4</v>
      </c>
      <c r="C3574" s="2">
        <v>41122</v>
      </c>
      <c r="D3574" s="5">
        <f>YEAR(Tabla1[[#This Row],[FECHA]])</f>
        <v>2012</v>
      </c>
      <c r="E3574" s="5">
        <f>IFERROR(VLOOKUP(Tabla1[[#This Row],[FECHA]],'COMPARENDOS TOTALES'!A:D,4,FALSE),0)</f>
        <v>0</v>
      </c>
      <c r="F3574" s="9">
        <f>IFERROR(VLOOKUP(Tabla1[[#This Row],[FECHA]],'COMPARENDOS TOTALES'!A:D,3,FALSE),0)</f>
        <v>0</v>
      </c>
      <c r="G3574" s="5">
        <f>IFERROR(VLOOKUP(Tabla1[[#This Row],[FECHA]],EXONERACIONES!A:D,4,FALSE),0)</f>
        <v>0</v>
      </c>
      <c r="H3574" s="9">
        <f>IFERROR(VLOOKUP(Tabla1[[#This Row],[FECHA]],EXONERACIONES!A:D,3,FALSE),0)</f>
        <v>0</v>
      </c>
      <c r="I3574" s="5">
        <f>IFERROR(VLOOKUP(Tabla1[[#This Row],[FECHA]],'SIMIT CON RES'!A:D,4,FALSE),0)</f>
        <v>0</v>
      </c>
      <c r="J3574" s="9">
        <f>IFERROR(VLOOKUP(Tabla1[[#This Row],[FECHA]],'SIMIT CON RES'!A:D,3,FALSE),0)</f>
        <v>0</v>
      </c>
      <c r="K3574">
        <f>IFERROR(VLOOKUP(Tabla1[[#This Row],[FECHA]],'SIMIT SIN RES'!A:D,4,FALSE),0)</f>
        <v>0</v>
      </c>
      <c r="L3574" s="9">
        <f>IFERROR(VLOOKUP(Tabla1[[#This Row],[FECHA]],'SIMIT SIN RES'!A:D,3,FALSE),0)</f>
        <v>0</v>
      </c>
      <c r="M3574" s="5">
        <f>IFERROR(VLOOKUP(Tabla1[[#This Row],[FECHA]],'RECAUDOS DE COMPARENDOS'!A:D,4,FALSE),0)</f>
        <v>0</v>
      </c>
      <c r="N3574" s="9">
        <f>IFERROR(VLOOKUP(Tabla1[[#This Row],[FECHA]],'RECAUDOS DE COMPARENDOS'!A:D,3,FALSE),0)</f>
        <v>0</v>
      </c>
      <c r="O3574" s="5">
        <f>IFERROR(VLOOKUP(Tabla1[[#This Row],[FECHA]],'RECAUDOS DE RESOLUCIONES'!A:D,4,FALSE),0)</f>
        <v>0</v>
      </c>
      <c r="P3574" s="9">
        <f>IFERROR(VLOOKUP(Tabla1[[#This Row],[FECHA]],'RECAUDOS DE RESOLUCIONES'!A:D,3,FALSE),0)</f>
        <v>0</v>
      </c>
      <c r="Q357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57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574" s="11">
        <f>IFERROR(VLOOKUP(Tabla1[[#This Row],[FECHA]],'RECAUDOS LOCALES'!A:D,4,FALSE),0)</f>
        <v>0</v>
      </c>
      <c r="T3574" s="9">
        <f>IFERROR(VLOOKUP(Tabla1[[#This Row],[FECHA]],'RECAUDOS LOCALES'!A:D,3,FALSE),0)</f>
        <v>0</v>
      </c>
      <c r="U3574" s="11">
        <f>IFERROR(VLOOKUP(Tabla1[[#This Row],[FECHA]],'RECAUDOS EXTERNOS'!A:D,4,FALSE),0)</f>
        <v>0</v>
      </c>
      <c r="V3574" s="9">
        <f>IFERROR(VLOOKUP(Tabla1[[#This Row],[FECHA]],'RECAUDOS EXTERNOS'!A:D,3,FALSE),0)</f>
        <v>0</v>
      </c>
    </row>
    <row r="3575" spans="1:22" x14ac:dyDescent="0.25">
      <c r="A3575" s="1">
        <v>41134</v>
      </c>
      <c r="B3575" s="3" t="s">
        <v>1</v>
      </c>
      <c r="C3575" s="2">
        <v>41122</v>
      </c>
      <c r="D3575" s="5">
        <f>YEAR(Tabla1[[#This Row],[FECHA]])</f>
        <v>2012</v>
      </c>
      <c r="E3575" s="5">
        <f>IFERROR(VLOOKUP(Tabla1[[#This Row],[FECHA]],'COMPARENDOS TOTALES'!A:D,4,FALSE),0)</f>
        <v>4</v>
      </c>
      <c r="F3575" s="9">
        <f>IFERROR(VLOOKUP(Tabla1[[#This Row],[FECHA]],'COMPARENDOS TOTALES'!A:D,3,FALSE),0)</f>
        <v>736710</v>
      </c>
      <c r="G3575" s="5">
        <f>IFERROR(VLOOKUP(Tabla1[[#This Row],[FECHA]],EXONERACIONES!A:D,4,FALSE),0)</f>
        <v>0</v>
      </c>
      <c r="H3575" s="9">
        <f>IFERROR(VLOOKUP(Tabla1[[#This Row],[FECHA]],EXONERACIONES!A:D,3,FALSE),0)</f>
        <v>0</v>
      </c>
      <c r="I3575" s="5">
        <f>IFERROR(VLOOKUP(Tabla1[[#This Row],[FECHA]],'SIMIT CON RES'!A:D,4,FALSE),0)</f>
        <v>4</v>
      </c>
      <c r="J3575" s="9">
        <f>IFERROR(VLOOKUP(Tabla1[[#This Row],[FECHA]],'SIMIT CON RES'!A:D,3,FALSE),0)</f>
        <v>736710</v>
      </c>
      <c r="K3575">
        <f>IFERROR(VLOOKUP(Tabla1[[#This Row],[FECHA]],'SIMIT SIN RES'!A:D,4,FALSE),0)</f>
        <v>0</v>
      </c>
      <c r="L3575" s="9">
        <f>IFERROR(VLOOKUP(Tabla1[[#This Row],[FECHA]],'SIMIT SIN RES'!A:D,3,FALSE),0)</f>
        <v>0</v>
      </c>
      <c r="M3575" s="5">
        <f>IFERROR(VLOOKUP(Tabla1[[#This Row],[FECHA]],'RECAUDOS DE COMPARENDOS'!A:D,4,FALSE),0)</f>
        <v>0</v>
      </c>
      <c r="N3575" s="9">
        <f>IFERROR(VLOOKUP(Tabla1[[#This Row],[FECHA]],'RECAUDOS DE COMPARENDOS'!A:D,3,FALSE),0)</f>
        <v>0</v>
      </c>
      <c r="O3575" s="5">
        <f>IFERROR(VLOOKUP(Tabla1[[#This Row],[FECHA]],'RECAUDOS DE RESOLUCIONES'!A:D,4,FALSE),0)</f>
        <v>0</v>
      </c>
      <c r="P3575" s="9">
        <f>IFERROR(VLOOKUP(Tabla1[[#This Row],[FECHA]],'RECAUDOS DE RESOLUCIONES'!A:D,3,FALSE),0)</f>
        <v>0</v>
      </c>
      <c r="Q357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57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575" s="11">
        <f>IFERROR(VLOOKUP(Tabla1[[#This Row],[FECHA]],'RECAUDOS LOCALES'!A:D,4,FALSE),0)</f>
        <v>3</v>
      </c>
      <c r="T3575" s="9">
        <f>IFERROR(VLOOKUP(Tabla1[[#This Row],[FECHA]],'RECAUDOS LOCALES'!A:D,3,FALSE),0)</f>
        <v>1027741</v>
      </c>
      <c r="U3575" s="11">
        <f>IFERROR(VLOOKUP(Tabla1[[#This Row],[FECHA]],'RECAUDOS EXTERNOS'!A:D,4,FALSE),0)</f>
        <v>4</v>
      </c>
      <c r="V3575" s="9">
        <f>IFERROR(VLOOKUP(Tabla1[[#This Row],[FECHA]],'RECAUDOS EXTERNOS'!A:D,3,FALSE),0)</f>
        <v>598411</v>
      </c>
    </row>
    <row r="3576" spans="1:22" x14ac:dyDescent="0.25">
      <c r="A3576" s="1">
        <v>41135</v>
      </c>
      <c r="B3576" s="3" t="s">
        <v>2</v>
      </c>
      <c r="C3576" s="2">
        <v>41122</v>
      </c>
      <c r="D3576" s="5">
        <f>YEAR(Tabla1[[#This Row],[FECHA]])</f>
        <v>2012</v>
      </c>
      <c r="E3576" s="5">
        <f>IFERROR(VLOOKUP(Tabla1[[#This Row],[FECHA]],'COMPARENDOS TOTALES'!A:D,4,FALSE),0)</f>
        <v>1</v>
      </c>
      <c r="F3576" s="9">
        <f>IFERROR(VLOOKUP(Tabla1[[#This Row],[FECHA]],'COMPARENDOS TOTALES'!A:D,3,FALSE),0)</f>
        <v>566700</v>
      </c>
      <c r="G3576" s="5">
        <f>IFERROR(VLOOKUP(Tabla1[[#This Row],[FECHA]],EXONERACIONES!A:D,4,FALSE),0)</f>
        <v>0</v>
      </c>
      <c r="H3576" s="9">
        <f>IFERROR(VLOOKUP(Tabla1[[#This Row],[FECHA]],EXONERACIONES!A:D,3,FALSE),0)</f>
        <v>0</v>
      </c>
      <c r="I3576" s="5">
        <f>IFERROR(VLOOKUP(Tabla1[[#This Row],[FECHA]],'SIMIT CON RES'!A:D,4,FALSE),0)</f>
        <v>0</v>
      </c>
      <c r="J3576" s="9">
        <f>IFERROR(VLOOKUP(Tabla1[[#This Row],[FECHA]],'SIMIT CON RES'!A:D,3,FALSE),0)</f>
        <v>0</v>
      </c>
      <c r="K3576">
        <f>IFERROR(VLOOKUP(Tabla1[[#This Row],[FECHA]],'SIMIT SIN RES'!A:D,4,FALSE),0)</f>
        <v>0</v>
      </c>
      <c r="L3576" s="9">
        <f>IFERROR(VLOOKUP(Tabla1[[#This Row],[FECHA]],'SIMIT SIN RES'!A:D,3,FALSE),0)</f>
        <v>0</v>
      </c>
      <c r="M3576" s="5">
        <f>IFERROR(VLOOKUP(Tabla1[[#This Row],[FECHA]],'RECAUDOS DE COMPARENDOS'!A:D,4,FALSE),0)</f>
        <v>0</v>
      </c>
      <c r="N3576" s="9">
        <f>IFERROR(VLOOKUP(Tabla1[[#This Row],[FECHA]],'RECAUDOS DE COMPARENDOS'!A:D,3,FALSE),0)</f>
        <v>0</v>
      </c>
      <c r="O3576" s="5">
        <f>IFERROR(VLOOKUP(Tabla1[[#This Row],[FECHA]],'RECAUDOS DE RESOLUCIONES'!A:D,4,FALSE),0)</f>
        <v>0</v>
      </c>
      <c r="P3576" s="9">
        <f>IFERROR(VLOOKUP(Tabla1[[#This Row],[FECHA]],'RECAUDOS DE RESOLUCIONES'!A:D,3,FALSE),0)</f>
        <v>0</v>
      </c>
      <c r="Q357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576" s="9">
        <f>Tabla1[V. COMPARENDOS]-(Tabla1[V. EXONERACIONES]+Tabla1[[#This Row],[V. SIMIT CON RESOLUCION]]+Tabla1[[#This Row],[V. SIMIT SIN RESOLUCION]]+Tabla1[[#This Row],[V. RECAUDOS COMPARENDOS]]+Tabla1[[#This Row],[V. RECAUDOS RESOLUCIONES]])</f>
        <v>566700</v>
      </c>
      <c r="S3576" s="11">
        <f>IFERROR(VLOOKUP(Tabla1[[#This Row],[FECHA]],'RECAUDOS LOCALES'!A:D,4,FALSE),0)</f>
        <v>0</v>
      </c>
      <c r="T3576" s="9">
        <f>IFERROR(VLOOKUP(Tabla1[[#This Row],[FECHA]],'RECAUDOS LOCALES'!A:D,3,FALSE),0)</f>
        <v>0</v>
      </c>
      <c r="U3576" s="11">
        <f>IFERROR(VLOOKUP(Tabla1[[#This Row],[FECHA]],'RECAUDOS EXTERNOS'!A:D,4,FALSE),0)</f>
        <v>2</v>
      </c>
      <c r="V3576" s="9">
        <f>IFERROR(VLOOKUP(Tabla1[[#This Row],[FECHA]],'RECAUDOS EXTERNOS'!A:D,3,FALSE),0)</f>
        <v>305652</v>
      </c>
    </row>
    <row r="3577" spans="1:22" x14ac:dyDescent="0.25">
      <c r="A3577" s="1">
        <v>41136</v>
      </c>
      <c r="B3577" s="3" t="s">
        <v>3</v>
      </c>
      <c r="C3577" s="2">
        <v>41122</v>
      </c>
      <c r="D3577" s="5">
        <f>YEAR(Tabla1[[#This Row],[FECHA]])</f>
        <v>2012</v>
      </c>
      <c r="E3577" s="5">
        <f>IFERROR(VLOOKUP(Tabla1[[#This Row],[FECHA]],'COMPARENDOS TOTALES'!A:D,4,FALSE),0)</f>
        <v>0</v>
      </c>
      <c r="F3577" s="9">
        <f>IFERROR(VLOOKUP(Tabla1[[#This Row],[FECHA]],'COMPARENDOS TOTALES'!A:D,3,FALSE),0)</f>
        <v>0</v>
      </c>
      <c r="G3577" s="5">
        <f>IFERROR(VLOOKUP(Tabla1[[#This Row],[FECHA]],EXONERACIONES!A:D,4,FALSE),0)</f>
        <v>0</v>
      </c>
      <c r="H3577" s="9">
        <f>IFERROR(VLOOKUP(Tabla1[[#This Row],[FECHA]],EXONERACIONES!A:D,3,FALSE),0)</f>
        <v>0</v>
      </c>
      <c r="I3577" s="5">
        <f>IFERROR(VLOOKUP(Tabla1[[#This Row],[FECHA]],'SIMIT CON RES'!A:D,4,FALSE),0)</f>
        <v>0</v>
      </c>
      <c r="J3577" s="9">
        <f>IFERROR(VLOOKUP(Tabla1[[#This Row],[FECHA]],'SIMIT CON RES'!A:D,3,FALSE),0)</f>
        <v>0</v>
      </c>
      <c r="K3577">
        <f>IFERROR(VLOOKUP(Tabla1[[#This Row],[FECHA]],'SIMIT SIN RES'!A:D,4,FALSE),0)</f>
        <v>0</v>
      </c>
      <c r="L3577" s="9">
        <f>IFERROR(VLOOKUP(Tabla1[[#This Row],[FECHA]],'SIMIT SIN RES'!A:D,3,FALSE),0)</f>
        <v>0</v>
      </c>
      <c r="M3577" s="5">
        <f>IFERROR(VLOOKUP(Tabla1[[#This Row],[FECHA]],'RECAUDOS DE COMPARENDOS'!A:D,4,FALSE),0)</f>
        <v>0</v>
      </c>
      <c r="N3577" s="9">
        <f>IFERROR(VLOOKUP(Tabla1[[#This Row],[FECHA]],'RECAUDOS DE COMPARENDOS'!A:D,3,FALSE),0)</f>
        <v>0</v>
      </c>
      <c r="O3577" s="5">
        <f>IFERROR(VLOOKUP(Tabla1[[#This Row],[FECHA]],'RECAUDOS DE RESOLUCIONES'!A:D,4,FALSE),0)</f>
        <v>0</v>
      </c>
      <c r="P3577" s="9">
        <f>IFERROR(VLOOKUP(Tabla1[[#This Row],[FECHA]],'RECAUDOS DE RESOLUCIONES'!A:D,3,FALSE),0)</f>
        <v>0</v>
      </c>
      <c r="Q357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57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577" s="11">
        <f>IFERROR(VLOOKUP(Tabla1[[#This Row],[FECHA]],'RECAUDOS LOCALES'!A:D,4,FALSE),0)</f>
        <v>0</v>
      </c>
      <c r="T3577" s="9">
        <f>IFERROR(VLOOKUP(Tabla1[[#This Row],[FECHA]],'RECAUDOS LOCALES'!A:D,3,FALSE),0)</f>
        <v>0</v>
      </c>
      <c r="U3577" s="11">
        <f>IFERROR(VLOOKUP(Tabla1[[#This Row],[FECHA]],'RECAUDOS EXTERNOS'!A:D,4,FALSE),0)</f>
        <v>2</v>
      </c>
      <c r="V3577" s="9">
        <f>IFERROR(VLOOKUP(Tabla1[[#This Row],[FECHA]],'RECAUDOS EXTERNOS'!A:D,3,FALSE),0)</f>
        <v>466578</v>
      </c>
    </row>
    <row r="3578" spans="1:22" x14ac:dyDescent="0.25">
      <c r="A3578" s="1">
        <v>41137</v>
      </c>
      <c r="B3578" s="3" t="s">
        <v>6</v>
      </c>
      <c r="C3578" s="2">
        <v>41122</v>
      </c>
      <c r="D3578" s="5">
        <f>YEAR(Tabla1[[#This Row],[FECHA]])</f>
        <v>2012</v>
      </c>
      <c r="E3578" s="5">
        <f>IFERROR(VLOOKUP(Tabla1[[#This Row],[FECHA]],'COMPARENDOS TOTALES'!A:D,4,FALSE),0)</f>
        <v>0</v>
      </c>
      <c r="F3578" s="9">
        <f>IFERROR(VLOOKUP(Tabla1[[#This Row],[FECHA]],'COMPARENDOS TOTALES'!A:D,3,FALSE),0)</f>
        <v>0</v>
      </c>
      <c r="G3578" s="5">
        <f>IFERROR(VLOOKUP(Tabla1[[#This Row],[FECHA]],EXONERACIONES!A:D,4,FALSE),0)</f>
        <v>0</v>
      </c>
      <c r="H3578" s="9">
        <f>IFERROR(VLOOKUP(Tabla1[[#This Row],[FECHA]],EXONERACIONES!A:D,3,FALSE),0)</f>
        <v>0</v>
      </c>
      <c r="I3578" s="5">
        <f>IFERROR(VLOOKUP(Tabla1[[#This Row],[FECHA]],'SIMIT CON RES'!A:D,4,FALSE),0)</f>
        <v>0</v>
      </c>
      <c r="J3578" s="9">
        <f>IFERROR(VLOOKUP(Tabla1[[#This Row],[FECHA]],'SIMIT CON RES'!A:D,3,FALSE),0)</f>
        <v>0</v>
      </c>
      <c r="K3578">
        <f>IFERROR(VLOOKUP(Tabla1[[#This Row],[FECHA]],'SIMIT SIN RES'!A:D,4,FALSE),0)</f>
        <v>0</v>
      </c>
      <c r="L3578" s="9">
        <f>IFERROR(VLOOKUP(Tabla1[[#This Row],[FECHA]],'SIMIT SIN RES'!A:D,3,FALSE),0)</f>
        <v>0</v>
      </c>
      <c r="M3578" s="5">
        <f>IFERROR(VLOOKUP(Tabla1[[#This Row],[FECHA]],'RECAUDOS DE COMPARENDOS'!A:D,4,FALSE),0)</f>
        <v>0</v>
      </c>
      <c r="N3578" s="9">
        <f>IFERROR(VLOOKUP(Tabla1[[#This Row],[FECHA]],'RECAUDOS DE COMPARENDOS'!A:D,3,FALSE),0)</f>
        <v>0</v>
      </c>
      <c r="O3578" s="5">
        <f>IFERROR(VLOOKUP(Tabla1[[#This Row],[FECHA]],'RECAUDOS DE RESOLUCIONES'!A:D,4,FALSE),0)</f>
        <v>0</v>
      </c>
      <c r="P3578" s="9">
        <f>IFERROR(VLOOKUP(Tabla1[[#This Row],[FECHA]],'RECAUDOS DE RESOLUCIONES'!A:D,3,FALSE),0)</f>
        <v>0</v>
      </c>
      <c r="Q357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57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578" s="11">
        <f>IFERROR(VLOOKUP(Tabla1[[#This Row],[FECHA]],'RECAUDOS LOCALES'!A:D,4,FALSE),0)</f>
        <v>0</v>
      </c>
      <c r="T3578" s="9">
        <f>IFERROR(VLOOKUP(Tabla1[[#This Row],[FECHA]],'RECAUDOS LOCALES'!A:D,3,FALSE),0)</f>
        <v>0</v>
      </c>
      <c r="U3578" s="11">
        <f>IFERROR(VLOOKUP(Tabla1[[#This Row],[FECHA]],'RECAUDOS EXTERNOS'!A:D,4,FALSE),0)</f>
        <v>7</v>
      </c>
      <c r="V3578" s="9">
        <f>IFERROR(VLOOKUP(Tabla1[[#This Row],[FECHA]],'RECAUDOS EXTERNOS'!A:D,3,FALSE),0)</f>
        <v>1562412</v>
      </c>
    </row>
    <row r="3579" spans="1:22" x14ac:dyDescent="0.25">
      <c r="A3579" s="1">
        <v>41138</v>
      </c>
      <c r="B3579" s="3" t="s">
        <v>0</v>
      </c>
      <c r="C3579" s="2">
        <v>41122</v>
      </c>
      <c r="D3579" s="5">
        <f>YEAR(Tabla1[[#This Row],[FECHA]])</f>
        <v>2012</v>
      </c>
      <c r="E3579" s="5">
        <f>IFERROR(VLOOKUP(Tabla1[[#This Row],[FECHA]],'COMPARENDOS TOTALES'!A:D,4,FALSE),0)</f>
        <v>1</v>
      </c>
      <c r="F3579" s="9">
        <f>IFERROR(VLOOKUP(Tabla1[[#This Row],[FECHA]],'COMPARENDOS TOTALES'!A:D,3,FALSE),0)</f>
        <v>354188</v>
      </c>
      <c r="G3579" s="5">
        <f>IFERROR(VLOOKUP(Tabla1[[#This Row],[FECHA]],EXONERACIONES!A:D,4,FALSE),0)</f>
        <v>0</v>
      </c>
      <c r="H3579" s="9">
        <f>IFERROR(VLOOKUP(Tabla1[[#This Row],[FECHA]],EXONERACIONES!A:D,3,FALSE),0)</f>
        <v>0</v>
      </c>
      <c r="I3579" s="5">
        <f>IFERROR(VLOOKUP(Tabla1[[#This Row],[FECHA]],'SIMIT CON RES'!A:D,4,FALSE),0)</f>
        <v>0</v>
      </c>
      <c r="J3579" s="9">
        <f>IFERROR(VLOOKUP(Tabla1[[#This Row],[FECHA]],'SIMIT CON RES'!A:D,3,FALSE),0)</f>
        <v>0</v>
      </c>
      <c r="K3579">
        <f>IFERROR(VLOOKUP(Tabla1[[#This Row],[FECHA]],'SIMIT SIN RES'!A:D,4,FALSE),0)</f>
        <v>0</v>
      </c>
      <c r="L3579" s="9">
        <f>IFERROR(VLOOKUP(Tabla1[[#This Row],[FECHA]],'SIMIT SIN RES'!A:D,3,FALSE),0)</f>
        <v>0</v>
      </c>
      <c r="M3579" s="5">
        <f>IFERROR(VLOOKUP(Tabla1[[#This Row],[FECHA]],'RECAUDOS DE COMPARENDOS'!A:D,4,FALSE),0)</f>
        <v>0</v>
      </c>
      <c r="N3579" s="9">
        <f>IFERROR(VLOOKUP(Tabla1[[#This Row],[FECHA]],'RECAUDOS DE COMPARENDOS'!A:D,3,FALSE),0)</f>
        <v>0</v>
      </c>
      <c r="O3579" s="5">
        <f>IFERROR(VLOOKUP(Tabla1[[#This Row],[FECHA]],'RECAUDOS DE RESOLUCIONES'!A:D,4,FALSE),0)</f>
        <v>0</v>
      </c>
      <c r="P3579" s="9">
        <f>IFERROR(VLOOKUP(Tabla1[[#This Row],[FECHA]],'RECAUDOS DE RESOLUCIONES'!A:D,3,FALSE),0)</f>
        <v>0</v>
      </c>
      <c r="Q357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579" s="9">
        <f>Tabla1[V. COMPARENDOS]-(Tabla1[V. EXONERACIONES]+Tabla1[[#This Row],[V. SIMIT CON RESOLUCION]]+Tabla1[[#This Row],[V. SIMIT SIN RESOLUCION]]+Tabla1[[#This Row],[V. RECAUDOS COMPARENDOS]]+Tabla1[[#This Row],[V. RECAUDOS RESOLUCIONES]])</f>
        <v>354188</v>
      </c>
      <c r="S3579" s="11">
        <f>IFERROR(VLOOKUP(Tabla1[[#This Row],[FECHA]],'RECAUDOS LOCALES'!A:D,4,FALSE),0)</f>
        <v>1</v>
      </c>
      <c r="T3579" s="9">
        <f>IFERROR(VLOOKUP(Tabla1[[#This Row],[FECHA]],'RECAUDOS LOCALES'!A:D,3,FALSE),0)</f>
        <v>124225</v>
      </c>
      <c r="U3579" s="11">
        <f>IFERROR(VLOOKUP(Tabla1[[#This Row],[FECHA]],'RECAUDOS EXTERNOS'!A:D,4,FALSE),0)</f>
        <v>2</v>
      </c>
      <c r="V3579" s="9">
        <f>IFERROR(VLOOKUP(Tabla1[[#This Row],[FECHA]],'RECAUDOS EXTERNOS'!A:D,3,FALSE),0)</f>
        <v>211353</v>
      </c>
    </row>
    <row r="3580" spans="1:22" x14ac:dyDescent="0.25">
      <c r="A3580" s="1">
        <v>41139</v>
      </c>
      <c r="B3580" s="3" t="s">
        <v>5</v>
      </c>
      <c r="C3580" s="2">
        <v>41122</v>
      </c>
      <c r="D3580" s="5">
        <f>YEAR(Tabla1[[#This Row],[FECHA]])</f>
        <v>2012</v>
      </c>
      <c r="E3580" s="5">
        <f>IFERROR(VLOOKUP(Tabla1[[#This Row],[FECHA]],'COMPARENDOS TOTALES'!A:D,4,FALSE),0)</f>
        <v>0</v>
      </c>
      <c r="F3580" s="9">
        <f>IFERROR(VLOOKUP(Tabla1[[#This Row],[FECHA]],'COMPARENDOS TOTALES'!A:D,3,FALSE),0)</f>
        <v>0</v>
      </c>
      <c r="G3580" s="5">
        <f>IFERROR(VLOOKUP(Tabla1[[#This Row],[FECHA]],EXONERACIONES!A:D,4,FALSE),0)</f>
        <v>0</v>
      </c>
      <c r="H3580" s="9">
        <f>IFERROR(VLOOKUP(Tabla1[[#This Row],[FECHA]],EXONERACIONES!A:D,3,FALSE),0)</f>
        <v>0</v>
      </c>
      <c r="I3580" s="5">
        <f>IFERROR(VLOOKUP(Tabla1[[#This Row],[FECHA]],'SIMIT CON RES'!A:D,4,FALSE),0)</f>
        <v>0</v>
      </c>
      <c r="J3580" s="9">
        <f>IFERROR(VLOOKUP(Tabla1[[#This Row],[FECHA]],'SIMIT CON RES'!A:D,3,FALSE),0)</f>
        <v>0</v>
      </c>
      <c r="K3580">
        <f>IFERROR(VLOOKUP(Tabla1[[#This Row],[FECHA]],'SIMIT SIN RES'!A:D,4,FALSE),0)</f>
        <v>0</v>
      </c>
      <c r="L3580" s="9">
        <f>IFERROR(VLOOKUP(Tabla1[[#This Row],[FECHA]],'SIMIT SIN RES'!A:D,3,FALSE),0)</f>
        <v>0</v>
      </c>
      <c r="M3580" s="5">
        <f>IFERROR(VLOOKUP(Tabla1[[#This Row],[FECHA]],'RECAUDOS DE COMPARENDOS'!A:D,4,FALSE),0)</f>
        <v>0</v>
      </c>
      <c r="N3580" s="9">
        <f>IFERROR(VLOOKUP(Tabla1[[#This Row],[FECHA]],'RECAUDOS DE COMPARENDOS'!A:D,3,FALSE),0)</f>
        <v>0</v>
      </c>
      <c r="O3580" s="5">
        <f>IFERROR(VLOOKUP(Tabla1[[#This Row],[FECHA]],'RECAUDOS DE RESOLUCIONES'!A:D,4,FALSE),0)</f>
        <v>0</v>
      </c>
      <c r="P3580" s="9">
        <f>IFERROR(VLOOKUP(Tabla1[[#This Row],[FECHA]],'RECAUDOS DE RESOLUCIONES'!A:D,3,FALSE),0)</f>
        <v>0</v>
      </c>
      <c r="Q358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58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580" s="11">
        <f>IFERROR(VLOOKUP(Tabla1[[#This Row],[FECHA]],'RECAUDOS LOCALES'!A:D,4,FALSE),0)</f>
        <v>0</v>
      </c>
      <c r="T3580" s="9">
        <f>IFERROR(VLOOKUP(Tabla1[[#This Row],[FECHA]],'RECAUDOS LOCALES'!A:D,3,FALSE),0)</f>
        <v>0</v>
      </c>
      <c r="U3580" s="11">
        <f>IFERROR(VLOOKUP(Tabla1[[#This Row],[FECHA]],'RECAUDOS EXTERNOS'!A:D,4,FALSE),0)</f>
        <v>0</v>
      </c>
      <c r="V3580" s="9">
        <f>IFERROR(VLOOKUP(Tabla1[[#This Row],[FECHA]],'RECAUDOS EXTERNOS'!A:D,3,FALSE),0)</f>
        <v>0</v>
      </c>
    </row>
    <row r="3581" spans="1:22" x14ac:dyDescent="0.25">
      <c r="A3581" s="1">
        <v>41140</v>
      </c>
      <c r="B3581" s="3" t="s">
        <v>4</v>
      </c>
      <c r="C3581" s="2">
        <v>41122</v>
      </c>
      <c r="D3581" s="5">
        <f>YEAR(Tabla1[[#This Row],[FECHA]])</f>
        <v>2012</v>
      </c>
      <c r="E3581" s="5">
        <f>IFERROR(VLOOKUP(Tabla1[[#This Row],[FECHA]],'COMPARENDOS TOTALES'!A:D,4,FALSE),0)</f>
        <v>1</v>
      </c>
      <c r="F3581" s="9">
        <f>IFERROR(VLOOKUP(Tabla1[[#This Row],[FECHA]],'COMPARENDOS TOTALES'!A:D,3,FALSE),0)</f>
        <v>283350</v>
      </c>
      <c r="G3581" s="5">
        <f>IFERROR(VLOOKUP(Tabla1[[#This Row],[FECHA]],EXONERACIONES!A:D,4,FALSE),0)</f>
        <v>0</v>
      </c>
      <c r="H3581" s="9">
        <f>IFERROR(VLOOKUP(Tabla1[[#This Row],[FECHA]],EXONERACIONES!A:D,3,FALSE),0)</f>
        <v>0</v>
      </c>
      <c r="I3581" s="5">
        <f>IFERROR(VLOOKUP(Tabla1[[#This Row],[FECHA]],'SIMIT CON RES'!A:D,4,FALSE),0)</f>
        <v>1</v>
      </c>
      <c r="J3581" s="9">
        <f>IFERROR(VLOOKUP(Tabla1[[#This Row],[FECHA]],'SIMIT CON RES'!A:D,3,FALSE),0)</f>
        <v>283350</v>
      </c>
      <c r="K3581">
        <f>IFERROR(VLOOKUP(Tabla1[[#This Row],[FECHA]],'SIMIT SIN RES'!A:D,4,FALSE),0)</f>
        <v>0</v>
      </c>
      <c r="L3581" s="9">
        <f>IFERROR(VLOOKUP(Tabla1[[#This Row],[FECHA]],'SIMIT SIN RES'!A:D,3,FALSE),0)</f>
        <v>0</v>
      </c>
      <c r="M3581" s="5">
        <f>IFERROR(VLOOKUP(Tabla1[[#This Row],[FECHA]],'RECAUDOS DE COMPARENDOS'!A:D,4,FALSE),0)</f>
        <v>0</v>
      </c>
      <c r="N3581" s="9">
        <f>IFERROR(VLOOKUP(Tabla1[[#This Row],[FECHA]],'RECAUDOS DE COMPARENDOS'!A:D,3,FALSE),0)</f>
        <v>0</v>
      </c>
      <c r="O3581" s="5">
        <f>IFERROR(VLOOKUP(Tabla1[[#This Row],[FECHA]],'RECAUDOS DE RESOLUCIONES'!A:D,4,FALSE),0)</f>
        <v>0</v>
      </c>
      <c r="P3581" s="9">
        <f>IFERROR(VLOOKUP(Tabla1[[#This Row],[FECHA]],'RECAUDOS DE RESOLUCIONES'!A:D,3,FALSE),0)</f>
        <v>0</v>
      </c>
      <c r="Q358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58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581" s="11">
        <f>IFERROR(VLOOKUP(Tabla1[[#This Row],[FECHA]],'RECAUDOS LOCALES'!A:D,4,FALSE),0)</f>
        <v>0</v>
      </c>
      <c r="T3581" s="9">
        <f>IFERROR(VLOOKUP(Tabla1[[#This Row],[FECHA]],'RECAUDOS LOCALES'!A:D,3,FALSE),0)</f>
        <v>0</v>
      </c>
      <c r="U3581" s="11">
        <f>IFERROR(VLOOKUP(Tabla1[[#This Row],[FECHA]],'RECAUDOS EXTERNOS'!A:D,4,FALSE),0)</f>
        <v>0</v>
      </c>
      <c r="V3581" s="9">
        <f>IFERROR(VLOOKUP(Tabla1[[#This Row],[FECHA]],'RECAUDOS EXTERNOS'!A:D,3,FALSE),0)</f>
        <v>0</v>
      </c>
    </row>
    <row r="3582" spans="1:22" x14ac:dyDescent="0.25">
      <c r="A3582" s="1">
        <v>41141</v>
      </c>
      <c r="B3582" s="3" t="s">
        <v>1</v>
      </c>
      <c r="C3582" s="2">
        <v>41122</v>
      </c>
      <c r="D3582" s="5">
        <f>YEAR(Tabla1[[#This Row],[FECHA]])</f>
        <v>2012</v>
      </c>
      <c r="E3582" s="5">
        <f>IFERROR(VLOOKUP(Tabla1[[#This Row],[FECHA]],'COMPARENDOS TOTALES'!A:D,4,FALSE),0)</f>
        <v>1</v>
      </c>
      <c r="F3582" s="9">
        <f>IFERROR(VLOOKUP(Tabla1[[#This Row],[FECHA]],'COMPARENDOS TOTALES'!A:D,3,FALSE),0)</f>
        <v>566700</v>
      </c>
      <c r="G3582" s="5">
        <f>IFERROR(VLOOKUP(Tabla1[[#This Row],[FECHA]],EXONERACIONES!A:D,4,FALSE),0)</f>
        <v>0</v>
      </c>
      <c r="H3582" s="9">
        <f>IFERROR(VLOOKUP(Tabla1[[#This Row],[FECHA]],EXONERACIONES!A:D,3,FALSE),0)</f>
        <v>0</v>
      </c>
      <c r="I3582" s="5">
        <f>IFERROR(VLOOKUP(Tabla1[[#This Row],[FECHA]],'SIMIT CON RES'!A:D,4,FALSE),0)</f>
        <v>1</v>
      </c>
      <c r="J3582" s="9">
        <f>IFERROR(VLOOKUP(Tabla1[[#This Row],[FECHA]],'SIMIT CON RES'!A:D,3,FALSE),0)</f>
        <v>566700</v>
      </c>
      <c r="K3582">
        <f>IFERROR(VLOOKUP(Tabla1[[#This Row],[FECHA]],'SIMIT SIN RES'!A:D,4,FALSE),0)</f>
        <v>0</v>
      </c>
      <c r="L3582" s="9">
        <f>IFERROR(VLOOKUP(Tabla1[[#This Row],[FECHA]],'SIMIT SIN RES'!A:D,3,FALSE),0)</f>
        <v>0</v>
      </c>
      <c r="M3582" s="5">
        <f>IFERROR(VLOOKUP(Tabla1[[#This Row],[FECHA]],'RECAUDOS DE COMPARENDOS'!A:D,4,FALSE),0)</f>
        <v>0</v>
      </c>
      <c r="N3582" s="9">
        <f>IFERROR(VLOOKUP(Tabla1[[#This Row],[FECHA]],'RECAUDOS DE COMPARENDOS'!A:D,3,FALSE),0)</f>
        <v>0</v>
      </c>
      <c r="O3582" s="5">
        <f>IFERROR(VLOOKUP(Tabla1[[#This Row],[FECHA]],'RECAUDOS DE RESOLUCIONES'!A:D,4,FALSE),0)</f>
        <v>0</v>
      </c>
      <c r="P3582" s="9">
        <f>IFERROR(VLOOKUP(Tabla1[[#This Row],[FECHA]],'RECAUDOS DE RESOLUCIONES'!A:D,3,FALSE),0)</f>
        <v>0</v>
      </c>
      <c r="Q358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58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582" s="11">
        <f>IFERROR(VLOOKUP(Tabla1[[#This Row],[FECHA]],'RECAUDOS LOCALES'!A:D,4,FALSE),0)</f>
        <v>0</v>
      </c>
      <c r="T3582" s="9">
        <f>IFERROR(VLOOKUP(Tabla1[[#This Row],[FECHA]],'RECAUDOS LOCALES'!A:D,3,FALSE),0)</f>
        <v>0</v>
      </c>
      <c r="U3582" s="11">
        <f>IFERROR(VLOOKUP(Tabla1[[#This Row],[FECHA]],'RECAUDOS EXTERNOS'!A:D,4,FALSE),0)</f>
        <v>0</v>
      </c>
      <c r="V3582" s="9">
        <f>IFERROR(VLOOKUP(Tabla1[[#This Row],[FECHA]],'RECAUDOS EXTERNOS'!A:D,3,FALSE),0)</f>
        <v>0</v>
      </c>
    </row>
    <row r="3583" spans="1:22" x14ac:dyDescent="0.25">
      <c r="A3583" s="1">
        <v>41142</v>
      </c>
      <c r="B3583" s="3" t="s">
        <v>2</v>
      </c>
      <c r="C3583" s="2">
        <v>41122</v>
      </c>
      <c r="D3583" s="5">
        <f>YEAR(Tabla1[[#This Row],[FECHA]])</f>
        <v>2012</v>
      </c>
      <c r="E3583" s="5">
        <f>IFERROR(VLOOKUP(Tabla1[[#This Row],[FECHA]],'COMPARENDOS TOTALES'!A:D,4,FALSE),0)</f>
        <v>7</v>
      </c>
      <c r="F3583" s="9">
        <f>IFERROR(VLOOKUP(Tabla1[[#This Row],[FECHA]],'COMPARENDOS TOTALES'!A:D,3,FALSE),0)</f>
        <v>1322300</v>
      </c>
      <c r="G3583" s="5">
        <f>IFERROR(VLOOKUP(Tabla1[[#This Row],[FECHA]],EXONERACIONES!A:D,4,FALSE),0)</f>
        <v>2</v>
      </c>
      <c r="H3583" s="9">
        <f>IFERROR(VLOOKUP(Tabla1[[#This Row],[FECHA]],EXONERACIONES!A:D,3,FALSE),0)</f>
        <v>434470</v>
      </c>
      <c r="I3583" s="5">
        <f>IFERROR(VLOOKUP(Tabla1[[#This Row],[FECHA]],'SIMIT CON RES'!A:D,4,FALSE),0)</f>
        <v>5</v>
      </c>
      <c r="J3583" s="9">
        <f>IFERROR(VLOOKUP(Tabla1[[#This Row],[FECHA]],'SIMIT CON RES'!A:D,3,FALSE),0)</f>
        <v>887830</v>
      </c>
      <c r="K3583">
        <f>IFERROR(VLOOKUP(Tabla1[[#This Row],[FECHA]],'SIMIT SIN RES'!A:D,4,FALSE),0)</f>
        <v>0</v>
      </c>
      <c r="L3583" s="9">
        <f>IFERROR(VLOOKUP(Tabla1[[#This Row],[FECHA]],'SIMIT SIN RES'!A:D,3,FALSE),0)</f>
        <v>0</v>
      </c>
      <c r="M3583" s="5">
        <f>IFERROR(VLOOKUP(Tabla1[[#This Row],[FECHA]],'RECAUDOS DE COMPARENDOS'!A:D,4,FALSE),0)</f>
        <v>1</v>
      </c>
      <c r="N3583" s="9">
        <f>IFERROR(VLOOKUP(Tabla1[[#This Row],[FECHA]],'RECAUDOS DE COMPARENDOS'!A:D,3,FALSE),0)</f>
        <v>151120</v>
      </c>
      <c r="O3583" s="5">
        <f>IFERROR(VLOOKUP(Tabla1[[#This Row],[FECHA]],'RECAUDOS DE RESOLUCIONES'!A:D,4,FALSE),0)</f>
        <v>0</v>
      </c>
      <c r="P3583" s="9">
        <f>IFERROR(VLOOKUP(Tabla1[[#This Row],[FECHA]],'RECAUDOS DE RESOLUCIONES'!A:D,3,FALSE),0)</f>
        <v>0</v>
      </c>
      <c r="Q358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-1</v>
      </c>
      <c r="R3583" s="9">
        <f>Tabla1[V. COMPARENDOS]-(Tabla1[V. EXONERACIONES]+Tabla1[[#This Row],[V. SIMIT CON RESOLUCION]]+Tabla1[[#This Row],[V. SIMIT SIN RESOLUCION]]+Tabla1[[#This Row],[V. RECAUDOS COMPARENDOS]]+Tabla1[[#This Row],[V. RECAUDOS RESOLUCIONES]])</f>
        <v>-151120</v>
      </c>
      <c r="S3583" s="11">
        <f>IFERROR(VLOOKUP(Tabla1[[#This Row],[FECHA]],'RECAUDOS LOCALES'!A:D,4,FALSE),0)</f>
        <v>2</v>
      </c>
      <c r="T3583" s="9">
        <f>IFERROR(VLOOKUP(Tabla1[[#This Row],[FECHA]],'RECAUDOS LOCALES'!A:D,3,FALSE),0)</f>
        <v>320410</v>
      </c>
      <c r="U3583" s="11">
        <f>IFERROR(VLOOKUP(Tabla1[[#This Row],[FECHA]],'RECAUDOS EXTERNOS'!A:D,4,FALSE),0)</f>
        <v>7</v>
      </c>
      <c r="V3583" s="9">
        <f>IFERROR(VLOOKUP(Tabla1[[#This Row],[FECHA]],'RECAUDOS EXTERNOS'!A:D,3,FALSE),0)</f>
        <v>988136</v>
      </c>
    </row>
    <row r="3584" spans="1:22" x14ac:dyDescent="0.25">
      <c r="A3584" s="1">
        <v>41143</v>
      </c>
      <c r="B3584" s="3" t="s">
        <v>3</v>
      </c>
      <c r="C3584" s="2">
        <v>41122</v>
      </c>
      <c r="D3584" s="5">
        <f>YEAR(Tabla1[[#This Row],[FECHA]])</f>
        <v>2012</v>
      </c>
      <c r="E3584" s="5">
        <f>IFERROR(VLOOKUP(Tabla1[[#This Row],[FECHA]],'COMPARENDOS TOTALES'!A:D,4,FALSE),0)</f>
        <v>3</v>
      </c>
      <c r="F3584" s="9">
        <f>IFERROR(VLOOKUP(Tabla1[[#This Row],[FECHA]],'COMPARENDOS TOTALES'!A:D,3,FALSE),0)</f>
        <v>1001170</v>
      </c>
      <c r="G3584" s="5">
        <f>IFERROR(VLOOKUP(Tabla1[[#This Row],[FECHA]],EXONERACIONES!A:D,4,FALSE),0)</f>
        <v>0</v>
      </c>
      <c r="H3584" s="9">
        <f>IFERROR(VLOOKUP(Tabla1[[#This Row],[FECHA]],EXONERACIONES!A:D,3,FALSE),0)</f>
        <v>0</v>
      </c>
      <c r="I3584" s="5">
        <f>IFERROR(VLOOKUP(Tabla1[[#This Row],[FECHA]],'SIMIT CON RES'!A:D,4,FALSE),0)</f>
        <v>1</v>
      </c>
      <c r="J3584" s="9">
        <f>IFERROR(VLOOKUP(Tabla1[[#This Row],[FECHA]],'SIMIT CON RES'!A:D,3,FALSE),0)</f>
        <v>151120</v>
      </c>
      <c r="K3584">
        <f>IFERROR(VLOOKUP(Tabla1[[#This Row],[FECHA]],'SIMIT SIN RES'!A:D,4,FALSE),0)</f>
        <v>0</v>
      </c>
      <c r="L3584" s="9">
        <f>IFERROR(VLOOKUP(Tabla1[[#This Row],[FECHA]],'SIMIT SIN RES'!A:D,3,FALSE),0)</f>
        <v>0</v>
      </c>
      <c r="M3584" s="5">
        <f>IFERROR(VLOOKUP(Tabla1[[#This Row],[FECHA]],'RECAUDOS DE COMPARENDOS'!A:D,4,FALSE),0)</f>
        <v>0</v>
      </c>
      <c r="N3584" s="9">
        <f>IFERROR(VLOOKUP(Tabla1[[#This Row],[FECHA]],'RECAUDOS DE COMPARENDOS'!A:D,3,FALSE),0)</f>
        <v>0</v>
      </c>
      <c r="O3584" s="5">
        <f>IFERROR(VLOOKUP(Tabla1[[#This Row],[FECHA]],'RECAUDOS DE RESOLUCIONES'!A:D,4,FALSE),0)</f>
        <v>0</v>
      </c>
      <c r="P3584" s="9">
        <f>IFERROR(VLOOKUP(Tabla1[[#This Row],[FECHA]],'RECAUDOS DE RESOLUCIONES'!A:D,3,FALSE),0)</f>
        <v>0</v>
      </c>
      <c r="Q358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3584" s="9">
        <f>Tabla1[V. COMPARENDOS]-(Tabla1[V. EXONERACIONES]+Tabla1[[#This Row],[V. SIMIT CON RESOLUCION]]+Tabla1[[#This Row],[V. SIMIT SIN RESOLUCION]]+Tabla1[[#This Row],[V. RECAUDOS COMPARENDOS]]+Tabla1[[#This Row],[V. RECAUDOS RESOLUCIONES]])</f>
        <v>850050</v>
      </c>
      <c r="S3584" s="11">
        <f>IFERROR(VLOOKUP(Tabla1[[#This Row],[FECHA]],'RECAUDOS LOCALES'!A:D,4,FALSE),0)</f>
        <v>0</v>
      </c>
      <c r="T3584" s="9">
        <f>IFERROR(VLOOKUP(Tabla1[[#This Row],[FECHA]],'RECAUDOS LOCALES'!A:D,3,FALSE),0)</f>
        <v>0</v>
      </c>
      <c r="U3584" s="11">
        <f>IFERROR(VLOOKUP(Tabla1[[#This Row],[FECHA]],'RECAUDOS EXTERNOS'!A:D,4,FALSE),0)</f>
        <v>5</v>
      </c>
      <c r="V3584" s="9">
        <f>IFERROR(VLOOKUP(Tabla1[[#This Row],[FECHA]],'RECAUDOS EXTERNOS'!A:D,3,FALSE),0)</f>
        <v>810079</v>
      </c>
    </row>
    <row r="3585" spans="1:22" x14ac:dyDescent="0.25">
      <c r="A3585" s="1">
        <v>41144</v>
      </c>
      <c r="B3585" s="3" t="s">
        <v>6</v>
      </c>
      <c r="C3585" s="2">
        <v>41122</v>
      </c>
      <c r="D3585" s="5">
        <f>YEAR(Tabla1[[#This Row],[FECHA]])</f>
        <v>2012</v>
      </c>
      <c r="E3585" s="5">
        <f>IFERROR(VLOOKUP(Tabla1[[#This Row],[FECHA]],'COMPARENDOS TOTALES'!A:D,4,FALSE),0)</f>
        <v>3</v>
      </c>
      <c r="F3585" s="9">
        <f>IFERROR(VLOOKUP(Tabla1[[#This Row],[FECHA]],'COMPARENDOS TOTALES'!A:D,3,FALSE),0)</f>
        <v>1001170</v>
      </c>
      <c r="G3585" s="5">
        <f>IFERROR(VLOOKUP(Tabla1[[#This Row],[FECHA]],EXONERACIONES!A:D,4,FALSE),0)</f>
        <v>0</v>
      </c>
      <c r="H3585" s="9">
        <f>IFERROR(VLOOKUP(Tabla1[[#This Row],[FECHA]],EXONERACIONES!A:D,3,FALSE),0)</f>
        <v>0</v>
      </c>
      <c r="I3585" s="5">
        <f>IFERROR(VLOOKUP(Tabla1[[#This Row],[FECHA]],'SIMIT CON RES'!A:D,4,FALSE),0)</f>
        <v>3</v>
      </c>
      <c r="J3585" s="9">
        <f>IFERROR(VLOOKUP(Tabla1[[#This Row],[FECHA]],'SIMIT CON RES'!A:D,3,FALSE),0)</f>
        <v>1001170</v>
      </c>
      <c r="K3585">
        <f>IFERROR(VLOOKUP(Tabla1[[#This Row],[FECHA]],'SIMIT SIN RES'!A:D,4,FALSE),0)</f>
        <v>0</v>
      </c>
      <c r="L3585" s="9">
        <f>IFERROR(VLOOKUP(Tabla1[[#This Row],[FECHA]],'SIMIT SIN RES'!A:D,3,FALSE),0)</f>
        <v>0</v>
      </c>
      <c r="M3585" s="5">
        <f>IFERROR(VLOOKUP(Tabla1[[#This Row],[FECHA]],'RECAUDOS DE COMPARENDOS'!A:D,4,FALSE),0)</f>
        <v>0</v>
      </c>
      <c r="N3585" s="9">
        <f>IFERROR(VLOOKUP(Tabla1[[#This Row],[FECHA]],'RECAUDOS DE COMPARENDOS'!A:D,3,FALSE),0)</f>
        <v>0</v>
      </c>
      <c r="O3585" s="5">
        <f>IFERROR(VLOOKUP(Tabla1[[#This Row],[FECHA]],'RECAUDOS DE RESOLUCIONES'!A:D,4,FALSE),0)</f>
        <v>0</v>
      </c>
      <c r="P3585" s="9">
        <f>IFERROR(VLOOKUP(Tabla1[[#This Row],[FECHA]],'RECAUDOS DE RESOLUCIONES'!A:D,3,FALSE),0)</f>
        <v>0</v>
      </c>
      <c r="Q358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58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585" s="11">
        <f>IFERROR(VLOOKUP(Tabla1[[#This Row],[FECHA]],'RECAUDOS LOCALES'!A:D,4,FALSE),0)</f>
        <v>2</v>
      </c>
      <c r="T3585" s="9">
        <f>IFERROR(VLOOKUP(Tabla1[[#This Row],[FECHA]],'RECAUDOS LOCALES'!A:D,3,FALSE),0)</f>
        <v>185758</v>
      </c>
      <c r="U3585" s="11">
        <f>IFERROR(VLOOKUP(Tabla1[[#This Row],[FECHA]],'RECAUDOS EXTERNOS'!A:D,4,FALSE),0)</f>
        <v>10</v>
      </c>
      <c r="V3585" s="9">
        <f>IFERROR(VLOOKUP(Tabla1[[#This Row],[FECHA]],'RECAUDOS EXTERNOS'!A:D,3,FALSE),0)</f>
        <v>2713488</v>
      </c>
    </row>
    <row r="3586" spans="1:22" x14ac:dyDescent="0.25">
      <c r="A3586" s="1">
        <v>41145</v>
      </c>
      <c r="B3586" s="3" t="s">
        <v>0</v>
      </c>
      <c r="C3586" s="2">
        <v>41122</v>
      </c>
      <c r="D3586" s="5">
        <f>YEAR(Tabla1[[#This Row],[FECHA]])</f>
        <v>2012</v>
      </c>
      <c r="E3586" s="5">
        <f>IFERROR(VLOOKUP(Tabla1[[#This Row],[FECHA]],'COMPARENDOS TOTALES'!A:D,4,FALSE),0)</f>
        <v>6</v>
      </c>
      <c r="F3586" s="9">
        <f>IFERROR(VLOOKUP(Tabla1[[#This Row],[FECHA]],'COMPARENDOS TOTALES'!A:D,3,FALSE),0)</f>
        <v>2002340</v>
      </c>
      <c r="G3586" s="5">
        <f>IFERROR(VLOOKUP(Tabla1[[#This Row],[FECHA]],EXONERACIONES!A:D,4,FALSE),0)</f>
        <v>0</v>
      </c>
      <c r="H3586" s="9">
        <f>IFERROR(VLOOKUP(Tabla1[[#This Row],[FECHA]],EXONERACIONES!A:D,3,FALSE),0)</f>
        <v>0</v>
      </c>
      <c r="I3586" s="5">
        <f>IFERROR(VLOOKUP(Tabla1[[#This Row],[FECHA]],'SIMIT CON RES'!A:D,4,FALSE),0)</f>
        <v>5</v>
      </c>
      <c r="J3586" s="9">
        <f>IFERROR(VLOOKUP(Tabla1[[#This Row],[FECHA]],'SIMIT CON RES'!A:D,3,FALSE),0)</f>
        <v>1851220</v>
      </c>
      <c r="K3586">
        <f>IFERROR(VLOOKUP(Tabla1[[#This Row],[FECHA]],'SIMIT SIN RES'!A:D,4,FALSE),0)</f>
        <v>0</v>
      </c>
      <c r="L3586" s="9">
        <f>IFERROR(VLOOKUP(Tabla1[[#This Row],[FECHA]],'SIMIT SIN RES'!A:D,3,FALSE),0)</f>
        <v>0</v>
      </c>
      <c r="M3586" s="5">
        <f>IFERROR(VLOOKUP(Tabla1[[#This Row],[FECHA]],'RECAUDOS DE COMPARENDOS'!A:D,4,FALSE),0)</f>
        <v>0</v>
      </c>
      <c r="N3586" s="9">
        <f>IFERROR(VLOOKUP(Tabla1[[#This Row],[FECHA]],'RECAUDOS DE COMPARENDOS'!A:D,3,FALSE),0)</f>
        <v>0</v>
      </c>
      <c r="O3586" s="5">
        <f>IFERROR(VLOOKUP(Tabla1[[#This Row],[FECHA]],'RECAUDOS DE RESOLUCIONES'!A:D,4,FALSE),0)</f>
        <v>0</v>
      </c>
      <c r="P3586" s="9">
        <f>IFERROR(VLOOKUP(Tabla1[[#This Row],[FECHA]],'RECAUDOS DE RESOLUCIONES'!A:D,3,FALSE),0)</f>
        <v>0</v>
      </c>
      <c r="Q358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586" s="9">
        <f>Tabla1[V. COMPARENDOS]-(Tabla1[V. EXONERACIONES]+Tabla1[[#This Row],[V. SIMIT CON RESOLUCION]]+Tabla1[[#This Row],[V. SIMIT SIN RESOLUCION]]+Tabla1[[#This Row],[V. RECAUDOS COMPARENDOS]]+Tabla1[[#This Row],[V. RECAUDOS RESOLUCIONES]])</f>
        <v>151120</v>
      </c>
      <c r="S3586" s="11">
        <f>IFERROR(VLOOKUP(Tabla1[[#This Row],[FECHA]],'RECAUDOS LOCALES'!A:D,4,FALSE),0)</f>
        <v>0</v>
      </c>
      <c r="T3586" s="9">
        <f>IFERROR(VLOOKUP(Tabla1[[#This Row],[FECHA]],'RECAUDOS LOCALES'!A:D,3,FALSE),0)</f>
        <v>0</v>
      </c>
      <c r="U3586" s="11">
        <f>IFERROR(VLOOKUP(Tabla1[[#This Row],[FECHA]],'RECAUDOS EXTERNOS'!A:D,4,FALSE),0)</f>
        <v>8</v>
      </c>
      <c r="V3586" s="9">
        <f>IFERROR(VLOOKUP(Tabla1[[#This Row],[FECHA]],'RECAUDOS EXTERNOS'!A:D,3,FALSE),0)</f>
        <v>1483076</v>
      </c>
    </row>
    <row r="3587" spans="1:22" x14ac:dyDescent="0.25">
      <c r="A3587" s="1">
        <v>41146</v>
      </c>
      <c r="B3587" s="3" t="s">
        <v>5</v>
      </c>
      <c r="C3587" s="2">
        <v>41122</v>
      </c>
      <c r="D3587" s="5">
        <f>YEAR(Tabla1[[#This Row],[FECHA]])</f>
        <v>2012</v>
      </c>
      <c r="E3587" s="5">
        <f>IFERROR(VLOOKUP(Tabla1[[#This Row],[FECHA]],'COMPARENDOS TOTALES'!A:D,4,FALSE),0)</f>
        <v>1</v>
      </c>
      <c r="F3587" s="9">
        <f>IFERROR(VLOOKUP(Tabla1[[#This Row],[FECHA]],'COMPARENDOS TOTALES'!A:D,3,FALSE),0)</f>
        <v>566700</v>
      </c>
      <c r="G3587" s="5">
        <f>IFERROR(VLOOKUP(Tabla1[[#This Row],[FECHA]],EXONERACIONES!A:D,4,FALSE),0)</f>
        <v>0</v>
      </c>
      <c r="H3587" s="9">
        <f>IFERROR(VLOOKUP(Tabla1[[#This Row],[FECHA]],EXONERACIONES!A:D,3,FALSE),0)</f>
        <v>0</v>
      </c>
      <c r="I3587" s="5">
        <f>IFERROR(VLOOKUP(Tabla1[[#This Row],[FECHA]],'SIMIT CON RES'!A:D,4,FALSE),0)</f>
        <v>1</v>
      </c>
      <c r="J3587" s="9">
        <f>IFERROR(VLOOKUP(Tabla1[[#This Row],[FECHA]],'SIMIT CON RES'!A:D,3,FALSE),0)</f>
        <v>566700</v>
      </c>
      <c r="K3587">
        <f>IFERROR(VLOOKUP(Tabla1[[#This Row],[FECHA]],'SIMIT SIN RES'!A:D,4,FALSE),0)</f>
        <v>0</v>
      </c>
      <c r="L3587" s="9">
        <f>IFERROR(VLOOKUP(Tabla1[[#This Row],[FECHA]],'SIMIT SIN RES'!A:D,3,FALSE),0)</f>
        <v>0</v>
      </c>
      <c r="M3587" s="5">
        <f>IFERROR(VLOOKUP(Tabla1[[#This Row],[FECHA]],'RECAUDOS DE COMPARENDOS'!A:D,4,FALSE),0)</f>
        <v>0</v>
      </c>
      <c r="N3587" s="9">
        <f>IFERROR(VLOOKUP(Tabla1[[#This Row],[FECHA]],'RECAUDOS DE COMPARENDOS'!A:D,3,FALSE),0)</f>
        <v>0</v>
      </c>
      <c r="O3587" s="5">
        <f>IFERROR(VLOOKUP(Tabla1[[#This Row],[FECHA]],'RECAUDOS DE RESOLUCIONES'!A:D,4,FALSE),0)</f>
        <v>0</v>
      </c>
      <c r="P3587" s="9">
        <f>IFERROR(VLOOKUP(Tabla1[[#This Row],[FECHA]],'RECAUDOS DE RESOLUCIONES'!A:D,3,FALSE),0)</f>
        <v>0</v>
      </c>
      <c r="Q358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58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587" s="11">
        <f>IFERROR(VLOOKUP(Tabla1[[#This Row],[FECHA]],'RECAUDOS LOCALES'!A:D,4,FALSE),0)</f>
        <v>0</v>
      </c>
      <c r="T3587" s="9">
        <f>IFERROR(VLOOKUP(Tabla1[[#This Row],[FECHA]],'RECAUDOS LOCALES'!A:D,3,FALSE),0)</f>
        <v>0</v>
      </c>
      <c r="U3587" s="11">
        <f>IFERROR(VLOOKUP(Tabla1[[#This Row],[FECHA]],'RECAUDOS EXTERNOS'!A:D,4,FALSE),0)</f>
        <v>1</v>
      </c>
      <c r="V3587" s="9">
        <f>IFERROR(VLOOKUP(Tabla1[[#This Row],[FECHA]],'RECAUDOS EXTERNOS'!A:D,3,FALSE),0)</f>
        <v>115080</v>
      </c>
    </row>
    <row r="3588" spans="1:22" x14ac:dyDescent="0.25">
      <c r="A3588" s="1">
        <v>41147</v>
      </c>
      <c r="B3588" s="3" t="s">
        <v>4</v>
      </c>
      <c r="C3588" s="2">
        <v>41122</v>
      </c>
      <c r="D3588" s="5">
        <f>YEAR(Tabla1[[#This Row],[FECHA]])</f>
        <v>2012</v>
      </c>
      <c r="E3588" s="5">
        <f>IFERROR(VLOOKUP(Tabla1[[#This Row],[FECHA]],'COMPARENDOS TOTALES'!A:D,4,FALSE),0)</f>
        <v>1</v>
      </c>
      <c r="F3588" s="9">
        <f>IFERROR(VLOOKUP(Tabla1[[#This Row],[FECHA]],'COMPARENDOS TOTALES'!A:D,3,FALSE),0)</f>
        <v>566700</v>
      </c>
      <c r="G3588" s="5">
        <f>IFERROR(VLOOKUP(Tabla1[[#This Row],[FECHA]],EXONERACIONES!A:D,4,FALSE),0)</f>
        <v>0</v>
      </c>
      <c r="H3588" s="9">
        <f>IFERROR(VLOOKUP(Tabla1[[#This Row],[FECHA]],EXONERACIONES!A:D,3,FALSE),0)</f>
        <v>0</v>
      </c>
      <c r="I3588" s="5">
        <f>IFERROR(VLOOKUP(Tabla1[[#This Row],[FECHA]],'SIMIT CON RES'!A:D,4,FALSE),0)</f>
        <v>1</v>
      </c>
      <c r="J3588" s="9">
        <f>IFERROR(VLOOKUP(Tabla1[[#This Row],[FECHA]],'SIMIT CON RES'!A:D,3,FALSE),0)</f>
        <v>566700</v>
      </c>
      <c r="K3588">
        <f>IFERROR(VLOOKUP(Tabla1[[#This Row],[FECHA]],'SIMIT SIN RES'!A:D,4,FALSE),0)</f>
        <v>0</v>
      </c>
      <c r="L3588" s="9">
        <f>IFERROR(VLOOKUP(Tabla1[[#This Row],[FECHA]],'SIMIT SIN RES'!A:D,3,FALSE),0)</f>
        <v>0</v>
      </c>
      <c r="M3588" s="5">
        <f>IFERROR(VLOOKUP(Tabla1[[#This Row],[FECHA]],'RECAUDOS DE COMPARENDOS'!A:D,4,FALSE),0)</f>
        <v>0</v>
      </c>
      <c r="N3588" s="9">
        <f>IFERROR(VLOOKUP(Tabla1[[#This Row],[FECHA]],'RECAUDOS DE COMPARENDOS'!A:D,3,FALSE),0)</f>
        <v>0</v>
      </c>
      <c r="O3588" s="5">
        <f>IFERROR(VLOOKUP(Tabla1[[#This Row],[FECHA]],'RECAUDOS DE RESOLUCIONES'!A:D,4,FALSE),0)</f>
        <v>0</v>
      </c>
      <c r="P3588" s="9">
        <f>IFERROR(VLOOKUP(Tabla1[[#This Row],[FECHA]],'RECAUDOS DE RESOLUCIONES'!A:D,3,FALSE),0)</f>
        <v>0</v>
      </c>
      <c r="Q358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58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588" s="11">
        <f>IFERROR(VLOOKUP(Tabla1[[#This Row],[FECHA]],'RECAUDOS LOCALES'!A:D,4,FALSE),0)</f>
        <v>0</v>
      </c>
      <c r="T3588" s="9">
        <f>IFERROR(VLOOKUP(Tabla1[[#This Row],[FECHA]],'RECAUDOS LOCALES'!A:D,3,FALSE),0)</f>
        <v>0</v>
      </c>
      <c r="U3588" s="11">
        <f>IFERROR(VLOOKUP(Tabla1[[#This Row],[FECHA]],'RECAUDOS EXTERNOS'!A:D,4,FALSE),0)</f>
        <v>0</v>
      </c>
      <c r="V3588" s="9">
        <f>IFERROR(VLOOKUP(Tabla1[[#This Row],[FECHA]],'RECAUDOS EXTERNOS'!A:D,3,FALSE),0)</f>
        <v>0</v>
      </c>
    </row>
    <row r="3589" spans="1:22" x14ac:dyDescent="0.25">
      <c r="A3589" s="1">
        <v>41148</v>
      </c>
      <c r="B3589" s="3" t="s">
        <v>1</v>
      </c>
      <c r="C3589" s="2">
        <v>41122</v>
      </c>
      <c r="D3589" s="5">
        <f>YEAR(Tabla1[[#This Row],[FECHA]])</f>
        <v>2012</v>
      </c>
      <c r="E3589" s="5">
        <f>IFERROR(VLOOKUP(Tabla1[[#This Row],[FECHA]],'COMPARENDOS TOTALES'!A:D,4,FALSE),0)</f>
        <v>1</v>
      </c>
      <c r="F3589" s="9">
        <f>IFERROR(VLOOKUP(Tabla1[[#This Row],[FECHA]],'COMPARENDOS TOTALES'!A:D,3,FALSE),0)</f>
        <v>151120</v>
      </c>
      <c r="G3589" s="5">
        <f>IFERROR(VLOOKUP(Tabla1[[#This Row],[FECHA]],EXONERACIONES!A:D,4,FALSE),0)</f>
        <v>0</v>
      </c>
      <c r="H3589" s="9">
        <f>IFERROR(VLOOKUP(Tabla1[[#This Row],[FECHA]],EXONERACIONES!A:D,3,FALSE),0)</f>
        <v>0</v>
      </c>
      <c r="I3589" s="5">
        <f>IFERROR(VLOOKUP(Tabla1[[#This Row],[FECHA]],'SIMIT CON RES'!A:D,4,FALSE),0)</f>
        <v>0</v>
      </c>
      <c r="J3589" s="9">
        <f>IFERROR(VLOOKUP(Tabla1[[#This Row],[FECHA]],'SIMIT CON RES'!A:D,3,FALSE),0)</f>
        <v>0</v>
      </c>
      <c r="K3589">
        <f>IFERROR(VLOOKUP(Tabla1[[#This Row],[FECHA]],'SIMIT SIN RES'!A:D,4,FALSE),0)</f>
        <v>0</v>
      </c>
      <c r="L3589" s="9">
        <f>IFERROR(VLOOKUP(Tabla1[[#This Row],[FECHA]],'SIMIT SIN RES'!A:D,3,FALSE),0)</f>
        <v>0</v>
      </c>
      <c r="M3589" s="5">
        <f>IFERROR(VLOOKUP(Tabla1[[#This Row],[FECHA]],'RECAUDOS DE COMPARENDOS'!A:D,4,FALSE),0)</f>
        <v>0</v>
      </c>
      <c r="N3589" s="9">
        <f>IFERROR(VLOOKUP(Tabla1[[#This Row],[FECHA]],'RECAUDOS DE COMPARENDOS'!A:D,3,FALSE),0)</f>
        <v>0</v>
      </c>
      <c r="O3589" s="5">
        <f>IFERROR(VLOOKUP(Tabla1[[#This Row],[FECHA]],'RECAUDOS DE RESOLUCIONES'!A:D,4,FALSE),0)</f>
        <v>1</v>
      </c>
      <c r="P3589" s="9">
        <f>IFERROR(VLOOKUP(Tabla1[[#This Row],[FECHA]],'RECAUDOS DE RESOLUCIONES'!A:D,3,FALSE),0)</f>
        <v>151120</v>
      </c>
      <c r="Q358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58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589" s="11">
        <f>IFERROR(VLOOKUP(Tabla1[[#This Row],[FECHA]],'RECAUDOS LOCALES'!A:D,4,FALSE),0)</f>
        <v>0</v>
      </c>
      <c r="T3589" s="9">
        <f>IFERROR(VLOOKUP(Tabla1[[#This Row],[FECHA]],'RECAUDOS LOCALES'!A:D,3,FALSE),0)</f>
        <v>0</v>
      </c>
      <c r="U3589" s="11">
        <f>IFERROR(VLOOKUP(Tabla1[[#This Row],[FECHA]],'RECAUDOS EXTERNOS'!A:D,4,FALSE),0)</f>
        <v>10</v>
      </c>
      <c r="V3589" s="9">
        <f>IFERROR(VLOOKUP(Tabla1[[#This Row],[FECHA]],'RECAUDOS EXTERNOS'!A:D,3,FALSE),0)</f>
        <v>2133943</v>
      </c>
    </row>
    <row r="3590" spans="1:22" x14ac:dyDescent="0.25">
      <c r="A3590" s="1">
        <v>41149</v>
      </c>
      <c r="B3590" s="3" t="s">
        <v>2</v>
      </c>
      <c r="C3590" s="2">
        <v>41122</v>
      </c>
      <c r="D3590" s="5">
        <f>YEAR(Tabla1[[#This Row],[FECHA]])</f>
        <v>2012</v>
      </c>
      <c r="E3590" s="5">
        <f>IFERROR(VLOOKUP(Tabla1[[#This Row],[FECHA]],'COMPARENDOS TOTALES'!A:D,4,FALSE),0)</f>
        <v>7</v>
      </c>
      <c r="F3590" s="9">
        <f>IFERROR(VLOOKUP(Tabla1[[#This Row],[FECHA]],'COMPARENDOS TOTALES'!A:D,3,FALSE),0)</f>
        <v>2984620</v>
      </c>
      <c r="G3590" s="5">
        <f>IFERROR(VLOOKUP(Tabla1[[#This Row],[FECHA]],EXONERACIONES!A:D,4,FALSE),0)</f>
        <v>0</v>
      </c>
      <c r="H3590" s="9">
        <f>IFERROR(VLOOKUP(Tabla1[[#This Row],[FECHA]],EXONERACIONES!A:D,3,FALSE),0)</f>
        <v>0</v>
      </c>
      <c r="I3590" s="5">
        <f>IFERROR(VLOOKUP(Tabla1[[#This Row],[FECHA]],'SIMIT CON RES'!A:D,4,FALSE),0)</f>
        <v>5</v>
      </c>
      <c r="J3590" s="9">
        <f>IFERROR(VLOOKUP(Tabla1[[#This Row],[FECHA]],'SIMIT CON RES'!A:D,3,FALSE),0)</f>
        <v>1851220</v>
      </c>
      <c r="K3590">
        <f>IFERROR(VLOOKUP(Tabla1[[#This Row],[FECHA]],'SIMIT SIN RES'!A:D,4,FALSE),0)</f>
        <v>0</v>
      </c>
      <c r="L3590" s="9">
        <f>IFERROR(VLOOKUP(Tabla1[[#This Row],[FECHA]],'SIMIT SIN RES'!A:D,3,FALSE),0)</f>
        <v>0</v>
      </c>
      <c r="M3590" s="5">
        <f>IFERROR(VLOOKUP(Tabla1[[#This Row],[FECHA]],'RECAUDOS DE COMPARENDOS'!A:D,4,FALSE),0)</f>
        <v>0</v>
      </c>
      <c r="N3590" s="9">
        <f>IFERROR(VLOOKUP(Tabla1[[#This Row],[FECHA]],'RECAUDOS DE COMPARENDOS'!A:D,3,FALSE),0)</f>
        <v>0</v>
      </c>
      <c r="O3590" s="5">
        <f>IFERROR(VLOOKUP(Tabla1[[#This Row],[FECHA]],'RECAUDOS DE RESOLUCIONES'!A:D,4,FALSE),0)</f>
        <v>0</v>
      </c>
      <c r="P3590" s="9">
        <f>IFERROR(VLOOKUP(Tabla1[[#This Row],[FECHA]],'RECAUDOS DE RESOLUCIONES'!A:D,3,FALSE),0)</f>
        <v>0</v>
      </c>
      <c r="Q359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3590" s="9">
        <f>Tabla1[V. COMPARENDOS]-(Tabla1[V. EXONERACIONES]+Tabla1[[#This Row],[V. SIMIT CON RESOLUCION]]+Tabla1[[#This Row],[V. SIMIT SIN RESOLUCION]]+Tabla1[[#This Row],[V. RECAUDOS COMPARENDOS]]+Tabla1[[#This Row],[V. RECAUDOS RESOLUCIONES]])</f>
        <v>1133400</v>
      </c>
      <c r="S3590" s="11">
        <f>IFERROR(VLOOKUP(Tabla1[[#This Row],[FECHA]],'RECAUDOS LOCALES'!A:D,4,FALSE),0)</f>
        <v>0</v>
      </c>
      <c r="T3590" s="9">
        <f>IFERROR(VLOOKUP(Tabla1[[#This Row],[FECHA]],'RECAUDOS LOCALES'!A:D,3,FALSE),0)</f>
        <v>0</v>
      </c>
      <c r="U3590" s="11">
        <f>IFERROR(VLOOKUP(Tabla1[[#This Row],[FECHA]],'RECAUDOS EXTERNOS'!A:D,4,FALSE),0)</f>
        <v>2</v>
      </c>
      <c r="V3590" s="9">
        <f>IFERROR(VLOOKUP(Tabla1[[#This Row],[FECHA]],'RECAUDOS EXTERNOS'!A:D,3,FALSE),0)</f>
        <v>829421</v>
      </c>
    </row>
    <row r="3591" spans="1:22" x14ac:dyDescent="0.25">
      <c r="A3591" s="1">
        <v>41150</v>
      </c>
      <c r="B3591" s="3" t="s">
        <v>3</v>
      </c>
      <c r="C3591" s="2">
        <v>41122</v>
      </c>
      <c r="D3591" s="5">
        <f>YEAR(Tabla1[[#This Row],[FECHA]])</f>
        <v>2012</v>
      </c>
      <c r="E3591" s="5">
        <f>IFERROR(VLOOKUP(Tabla1[[#This Row],[FECHA]],'COMPARENDOS TOTALES'!A:D,4,FALSE),0)</f>
        <v>3</v>
      </c>
      <c r="F3591" s="9">
        <f>IFERROR(VLOOKUP(Tabla1[[#This Row],[FECHA]],'COMPARENDOS TOTALES'!A:D,3,FALSE),0)</f>
        <v>1284520</v>
      </c>
      <c r="G3591" s="5">
        <f>IFERROR(VLOOKUP(Tabla1[[#This Row],[FECHA]],EXONERACIONES!A:D,4,FALSE),0)</f>
        <v>0</v>
      </c>
      <c r="H3591" s="9">
        <f>IFERROR(VLOOKUP(Tabla1[[#This Row],[FECHA]],EXONERACIONES!A:D,3,FALSE),0)</f>
        <v>0</v>
      </c>
      <c r="I3591" s="5">
        <f>IFERROR(VLOOKUP(Tabla1[[#This Row],[FECHA]],'SIMIT CON RES'!A:D,4,FALSE),0)</f>
        <v>3</v>
      </c>
      <c r="J3591" s="9">
        <f>IFERROR(VLOOKUP(Tabla1[[#This Row],[FECHA]],'SIMIT CON RES'!A:D,3,FALSE),0)</f>
        <v>1284520</v>
      </c>
      <c r="K3591">
        <f>IFERROR(VLOOKUP(Tabla1[[#This Row],[FECHA]],'SIMIT SIN RES'!A:D,4,FALSE),0)</f>
        <v>0</v>
      </c>
      <c r="L3591" s="9">
        <f>IFERROR(VLOOKUP(Tabla1[[#This Row],[FECHA]],'SIMIT SIN RES'!A:D,3,FALSE),0)</f>
        <v>0</v>
      </c>
      <c r="M3591" s="5">
        <f>IFERROR(VLOOKUP(Tabla1[[#This Row],[FECHA]],'RECAUDOS DE COMPARENDOS'!A:D,4,FALSE),0)</f>
        <v>0</v>
      </c>
      <c r="N3591" s="9">
        <f>IFERROR(VLOOKUP(Tabla1[[#This Row],[FECHA]],'RECAUDOS DE COMPARENDOS'!A:D,3,FALSE),0)</f>
        <v>0</v>
      </c>
      <c r="O3591" s="5">
        <f>IFERROR(VLOOKUP(Tabla1[[#This Row],[FECHA]],'RECAUDOS DE RESOLUCIONES'!A:D,4,FALSE),0)</f>
        <v>0</v>
      </c>
      <c r="P3591" s="9">
        <f>IFERROR(VLOOKUP(Tabla1[[#This Row],[FECHA]],'RECAUDOS DE RESOLUCIONES'!A:D,3,FALSE),0)</f>
        <v>0</v>
      </c>
      <c r="Q359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59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591" s="11">
        <f>IFERROR(VLOOKUP(Tabla1[[#This Row],[FECHA]],'RECAUDOS LOCALES'!A:D,4,FALSE),0)</f>
        <v>0</v>
      </c>
      <c r="T3591" s="9">
        <f>IFERROR(VLOOKUP(Tabla1[[#This Row],[FECHA]],'RECAUDOS LOCALES'!A:D,3,FALSE),0)</f>
        <v>0</v>
      </c>
      <c r="U3591" s="11">
        <f>IFERROR(VLOOKUP(Tabla1[[#This Row],[FECHA]],'RECAUDOS EXTERNOS'!A:D,4,FALSE),0)</f>
        <v>7</v>
      </c>
      <c r="V3591" s="9">
        <f>IFERROR(VLOOKUP(Tabla1[[#This Row],[FECHA]],'RECAUDOS EXTERNOS'!A:D,3,FALSE),0)</f>
        <v>1957458</v>
      </c>
    </row>
    <row r="3592" spans="1:22" x14ac:dyDescent="0.25">
      <c r="A3592" s="1">
        <v>41151</v>
      </c>
      <c r="B3592" s="3" t="s">
        <v>6</v>
      </c>
      <c r="C3592" s="2">
        <v>41122</v>
      </c>
      <c r="D3592" s="5">
        <f>YEAR(Tabla1[[#This Row],[FECHA]])</f>
        <v>2012</v>
      </c>
      <c r="E3592" s="5">
        <f>IFERROR(VLOOKUP(Tabla1[[#This Row],[FECHA]],'COMPARENDOS TOTALES'!A:D,4,FALSE),0)</f>
        <v>3</v>
      </c>
      <c r="F3592" s="9">
        <f>IFERROR(VLOOKUP(Tabla1[[#This Row],[FECHA]],'COMPARENDOS TOTALES'!A:D,3,FALSE),0)</f>
        <v>1001170</v>
      </c>
      <c r="G3592" s="5">
        <f>IFERROR(VLOOKUP(Tabla1[[#This Row],[FECHA]],EXONERACIONES!A:D,4,FALSE),0)</f>
        <v>0</v>
      </c>
      <c r="H3592" s="9">
        <f>IFERROR(VLOOKUP(Tabla1[[#This Row],[FECHA]],EXONERACIONES!A:D,3,FALSE),0)</f>
        <v>0</v>
      </c>
      <c r="I3592" s="5">
        <f>IFERROR(VLOOKUP(Tabla1[[#This Row],[FECHA]],'SIMIT CON RES'!A:D,4,FALSE),0)</f>
        <v>2</v>
      </c>
      <c r="J3592" s="9">
        <f>IFERROR(VLOOKUP(Tabla1[[#This Row],[FECHA]],'SIMIT CON RES'!A:D,3,FALSE),0)</f>
        <v>434470</v>
      </c>
      <c r="K3592">
        <f>IFERROR(VLOOKUP(Tabla1[[#This Row],[FECHA]],'SIMIT SIN RES'!A:D,4,FALSE),0)</f>
        <v>0</v>
      </c>
      <c r="L3592" s="9">
        <f>IFERROR(VLOOKUP(Tabla1[[#This Row],[FECHA]],'SIMIT SIN RES'!A:D,3,FALSE),0)</f>
        <v>0</v>
      </c>
      <c r="M3592" s="5">
        <f>IFERROR(VLOOKUP(Tabla1[[#This Row],[FECHA]],'RECAUDOS DE COMPARENDOS'!A:D,4,FALSE),0)</f>
        <v>0</v>
      </c>
      <c r="N3592" s="9">
        <f>IFERROR(VLOOKUP(Tabla1[[#This Row],[FECHA]],'RECAUDOS DE COMPARENDOS'!A:D,3,FALSE),0)</f>
        <v>0</v>
      </c>
      <c r="O3592" s="5">
        <f>IFERROR(VLOOKUP(Tabla1[[#This Row],[FECHA]],'RECAUDOS DE RESOLUCIONES'!A:D,4,FALSE),0)</f>
        <v>0</v>
      </c>
      <c r="P3592" s="9">
        <f>IFERROR(VLOOKUP(Tabla1[[#This Row],[FECHA]],'RECAUDOS DE RESOLUCIONES'!A:D,3,FALSE),0)</f>
        <v>0</v>
      </c>
      <c r="Q359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592" s="9">
        <f>Tabla1[V. COMPARENDOS]-(Tabla1[V. EXONERACIONES]+Tabla1[[#This Row],[V. SIMIT CON RESOLUCION]]+Tabla1[[#This Row],[V. SIMIT SIN RESOLUCION]]+Tabla1[[#This Row],[V. RECAUDOS COMPARENDOS]]+Tabla1[[#This Row],[V. RECAUDOS RESOLUCIONES]])</f>
        <v>566700</v>
      </c>
      <c r="S3592" s="11">
        <f>IFERROR(VLOOKUP(Tabla1[[#This Row],[FECHA]],'RECAUDOS LOCALES'!A:D,4,FALSE),0)</f>
        <v>0</v>
      </c>
      <c r="T3592" s="9">
        <f>IFERROR(VLOOKUP(Tabla1[[#This Row],[FECHA]],'RECAUDOS LOCALES'!A:D,3,FALSE),0)</f>
        <v>0</v>
      </c>
      <c r="U3592" s="11">
        <f>IFERROR(VLOOKUP(Tabla1[[#This Row],[FECHA]],'RECAUDOS EXTERNOS'!A:D,4,FALSE),0)</f>
        <v>9</v>
      </c>
      <c r="V3592" s="9">
        <f>IFERROR(VLOOKUP(Tabla1[[#This Row],[FECHA]],'RECAUDOS EXTERNOS'!A:D,3,FALSE),0)</f>
        <v>3134602</v>
      </c>
    </row>
    <row r="3593" spans="1:22" x14ac:dyDescent="0.25">
      <c r="A3593" s="1">
        <v>41152</v>
      </c>
      <c r="B3593" s="3" t="s">
        <v>0</v>
      </c>
      <c r="C3593" s="2">
        <v>41122</v>
      </c>
      <c r="D3593" s="5">
        <f>YEAR(Tabla1[[#This Row],[FECHA]])</f>
        <v>2012</v>
      </c>
      <c r="E3593" s="5">
        <f>IFERROR(VLOOKUP(Tabla1[[#This Row],[FECHA]],'COMPARENDOS TOTALES'!A:D,4,FALSE),0)</f>
        <v>1</v>
      </c>
      <c r="F3593" s="9">
        <f>IFERROR(VLOOKUP(Tabla1[[#This Row],[FECHA]],'COMPARENDOS TOTALES'!A:D,3,FALSE),0)</f>
        <v>283350</v>
      </c>
      <c r="G3593" s="5">
        <f>IFERROR(VLOOKUP(Tabla1[[#This Row],[FECHA]],EXONERACIONES!A:D,4,FALSE),0)</f>
        <v>0</v>
      </c>
      <c r="H3593" s="9">
        <f>IFERROR(VLOOKUP(Tabla1[[#This Row],[FECHA]],EXONERACIONES!A:D,3,FALSE),0)</f>
        <v>0</v>
      </c>
      <c r="I3593" s="5">
        <f>IFERROR(VLOOKUP(Tabla1[[#This Row],[FECHA]],'SIMIT CON RES'!A:D,4,FALSE),0)</f>
        <v>1</v>
      </c>
      <c r="J3593" s="9">
        <f>IFERROR(VLOOKUP(Tabla1[[#This Row],[FECHA]],'SIMIT CON RES'!A:D,3,FALSE),0)</f>
        <v>283350</v>
      </c>
      <c r="K3593">
        <f>IFERROR(VLOOKUP(Tabla1[[#This Row],[FECHA]],'SIMIT SIN RES'!A:D,4,FALSE),0)</f>
        <v>0</v>
      </c>
      <c r="L3593" s="9">
        <f>IFERROR(VLOOKUP(Tabla1[[#This Row],[FECHA]],'SIMIT SIN RES'!A:D,3,FALSE),0)</f>
        <v>0</v>
      </c>
      <c r="M3593" s="5">
        <f>IFERROR(VLOOKUP(Tabla1[[#This Row],[FECHA]],'RECAUDOS DE COMPARENDOS'!A:D,4,FALSE),0)</f>
        <v>0</v>
      </c>
      <c r="N3593" s="9">
        <f>IFERROR(VLOOKUP(Tabla1[[#This Row],[FECHA]],'RECAUDOS DE COMPARENDOS'!A:D,3,FALSE),0)</f>
        <v>0</v>
      </c>
      <c r="O3593" s="5">
        <f>IFERROR(VLOOKUP(Tabla1[[#This Row],[FECHA]],'RECAUDOS DE RESOLUCIONES'!A:D,4,FALSE),0)</f>
        <v>0</v>
      </c>
      <c r="P3593" s="9">
        <f>IFERROR(VLOOKUP(Tabla1[[#This Row],[FECHA]],'RECAUDOS DE RESOLUCIONES'!A:D,3,FALSE),0)</f>
        <v>0</v>
      </c>
      <c r="Q359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59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593" s="11">
        <f>IFERROR(VLOOKUP(Tabla1[[#This Row],[FECHA]],'RECAUDOS LOCALES'!A:D,4,FALSE),0)</f>
        <v>0</v>
      </c>
      <c r="T3593" s="9">
        <f>IFERROR(VLOOKUP(Tabla1[[#This Row],[FECHA]],'RECAUDOS LOCALES'!A:D,3,FALSE),0)</f>
        <v>0</v>
      </c>
      <c r="U3593" s="11">
        <f>IFERROR(VLOOKUP(Tabla1[[#This Row],[FECHA]],'RECAUDOS EXTERNOS'!A:D,4,FALSE),0)</f>
        <v>10</v>
      </c>
      <c r="V3593" s="9">
        <f>IFERROR(VLOOKUP(Tabla1[[#This Row],[FECHA]],'RECAUDOS EXTERNOS'!A:D,3,FALSE),0)</f>
        <v>1462848</v>
      </c>
    </row>
    <row r="3594" spans="1:22" x14ac:dyDescent="0.25">
      <c r="A3594" s="1">
        <v>41153</v>
      </c>
      <c r="B3594" s="3" t="s">
        <v>5</v>
      </c>
      <c r="C3594" s="2">
        <v>41153</v>
      </c>
      <c r="D3594" s="5">
        <f>YEAR(Tabla1[[#This Row],[FECHA]])</f>
        <v>2012</v>
      </c>
      <c r="E3594" s="5">
        <f>IFERROR(VLOOKUP(Tabla1[[#This Row],[FECHA]],'COMPARENDOS TOTALES'!A:D,4,FALSE),0)</f>
        <v>0</v>
      </c>
      <c r="F3594" s="9">
        <f>IFERROR(VLOOKUP(Tabla1[[#This Row],[FECHA]],'COMPARENDOS TOTALES'!A:D,3,FALSE),0)</f>
        <v>0</v>
      </c>
      <c r="G3594" s="5">
        <f>IFERROR(VLOOKUP(Tabla1[[#This Row],[FECHA]],EXONERACIONES!A:D,4,FALSE),0)</f>
        <v>0</v>
      </c>
      <c r="H3594" s="9">
        <f>IFERROR(VLOOKUP(Tabla1[[#This Row],[FECHA]],EXONERACIONES!A:D,3,FALSE),0)</f>
        <v>0</v>
      </c>
      <c r="I3594" s="5">
        <f>IFERROR(VLOOKUP(Tabla1[[#This Row],[FECHA]],'SIMIT CON RES'!A:D,4,FALSE),0)</f>
        <v>0</v>
      </c>
      <c r="J3594" s="9">
        <f>IFERROR(VLOOKUP(Tabla1[[#This Row],[FECHA]],'SIMIT CON RES'!A:D,3,FALSE),0)</f>
        <v>0</v>
      </c>
      <c r="K3594">
        <f>IFERROR(VLOOKUP(Tabla1[[#This Row],[FECHA]],'SIMIT SIN RES'!A:D,4,FALSE),0)</f>
        <v>0</v>
      </c>
      <c r="L3594" s="9">
        <f>IFERROR(VLOOKUP(Tabla1[[#This Row],[FECHA]],'SIMIT SIN RES'!A:D,3,FALSE),0)</f>
        <v>0</v>
      </c>
      <c r="M3594" s="5">
        <f>IFERROR(VLOOKUP(Tabla1[[#This Row],[FECHA]],'RECAUDOS DE COMPARENDOS'!A:D,4,FALSE),0)</f>
        <v>0</v>
      </c>
      <c r="N3594" s="9">
        <f>IFERROR(VLOOKUP(Tabla1[[#This Row],[FECHA]],'RECAUDOS DE COMPARENDOS'!A:D,3,FALSE),0)</f>
        <v>0</v>
      </c>
      <c r="O3594" s="5">
        <f>IFERROR(VLOOKUP(Tabla1[[#This Row],[FECHA]],'RECAUDOS DE RESOLUCIONES'!A:D,4,FALSE),0)</f>
        <v>0</v>
      </c>
      <c r="P3594" s="9">
        <f>IFERROR(VLOOKUP(Tabla1[[#This Row],[FECHA]],'RECAUDOS DE RESOLUCIONES'!A:D,3,FALSE),0)</f>
        <v>0</v>
      </c>
      <c r="Q359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59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594" s="11">
        <f>IFERROR(VLOOKUP(Tabla1[[#This Row],[FECHA]],'RECAUDOS LOCALES'!A:D,4,FALSE),0)</f>
        <v>0</v>
      </c>
      <c r="T3594" s="9">
        <f>IFERROR(VLOOKUP(Tabla1[[#This Row],[FECHA]],'RECAUDOS LOCALES'!A:D,3,FALSE),0)</f>
        <v>0</v>
      </c>
      <c r="U3594" s="11">
        <f>IFERROR(VLOOKUP(Tabla1[[#This Row],[FECHA]],'RECAUDOS EXTERNOS'!A:D,4,FALSE),0)</f>
        <v>0</v>
      </c>
      <c r="V3594" s="9">
        <f>IFERROR(VLOOKUP(Tabla1[[#This Row],[FECHA]],'RECAUDOS EXTERNOS'!A:D,3,FALSE),0)</f>
        <v>0</v>
      </c>
    </row>
    <row r="3595" spans="1:22" x14ac:dyDescent="0.25">
      <c r="A3595" s="1">
        <v>41154</v>
      </c>
      <c r="B3595" s="3" t="s">
        <v>4</v>
      </c>
      <c r="C3595" s="2">
        <v>41153</v>
      </c>
      <c r="D3595" s="5">
        <f>YEAR(Tabla1[[#This Row],[FECHA]])</f>
        <v>2012</v>
      </c>
      <c r="E3595" s="5">
        <f>IFERROR(VLOOKUP(Tabla1[[#This Row],[FECHA]],'COMPARENDOS TOTALES'!A:D,4,FALSE),0)</f>
        <v>0</v>
      </c>
      <c r="F3595" s="9">
        <f>IFERROR(VLOOKUP(Tabla1[[#This Row],[FECHA]],'COMPARENDOS TOTALES'!A:D,3,FALSE),0)</f>
        <v>0</v>
      </c>
      <c r="G3595" s="5">
        <f>IFERROR(VLOOKUP(Tabla1[[#This Row],[FECHA]],EXONERACIONES!A:D,4,FALSE),0)</f>
        <v>0</v>
      </c>
      <c r="H3595" s="9">
        <f>IFERROR(VLOOKUP(Tabla1[[#This Row],[FECHA]],EXONERACIONES!A:D,3,FALSE),0)</f>
        <v>0</v>
      </c>
      <c r="I3595" s="5">
        <f>IFERROR(VLOOKUP(Tabla1[[#This Row],[FECHA]],'SIMIT CON RES'!A:D,4,FALSE),0)</f>
        <v>0</v>
      </c>
      <c r="J3595" s="9">
        <f>IFERROR(VLOOKUP(Tabla1[[#This Row],[FECHA]],'SIMIT CON RES'!A:D,3,FALSE),0)</f>
        <v>0</v>
      </c>
      <c r="K3595">
        <f>IFERROR(VLOOKUP(Tabla1[[#This Row],[FECHA]],'SIMIT SIN RES'!A:D,4,FALSE),0)</f>
        <v>0</v>
      </c>
      <c r="L3595" s="9">
        <f>IFERROR(VLOOKUP(Tabla1[[#This Row],[FECHA]],'SIMIT SIN RES'!A:D,3,FALSE),0)</f>
        <v>0</v>
      </c>
      <c r="M3595" s="5">
        <f>IFERROR(VLOOKUP(Tabla1[[#This Row],[FECHA]],'RECAUDOS DE COMPARENDOS'!A:D,4,FALSE),0)</f>
        <v>0</v>
      </c>
      <c r="N3595" s="9">
        <f>IFERROR(VLOOKUP(Tabla1[[#This Row],[FECHA]],'RECAUDOS DE COMPARENDOS'!A:D,3,FALSE),0)</f>
        <v>0</v>
      </c>
      <c r="O3595" s="5">
        <f>IFERROR(VLOOKUP(Tabla1[[#This Row],[FECHA]],'RECAUDOS DE RESOLUCIONES'!A:D,4,FALSE),0)</f>
        <v>0</v>
      </c>
      <c r="P3595" s="9">
        <f>IFERROR(VLOOKUP(Tabla1[[#This Row],[FECHA]],'RECAUDOS DE RESOLUCIONES'!A:D,3,FALSE),0)</f>
        <v>0</v>
      </c>
      <c r="Q359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59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595" s="11">
        <f>IFERROR(VLOOKUP(Tabla1[[#This Row],[FECHA]],'RECAUDOS LOCALES'!A:D,4,FALSE),0)</f>
        <v>0</v>
      </c>
      <c r="T3595" s="9">
        <f>IFERROR(VLOOKUP(Tabla1[[#This Row],[FECHA]],'RECAUDOS LOCALES'!A:D,3,FALSE),0)</f>
        <v>0</v>
      </c>
      <c r="U3595" s="11">
        <f>IFERROR(VLOOKUP(Tabla1[[#This Row],[FECHA]],'RECAUDOS EXTERNOS'!A:D,4,FALSE),0)</f>
        <v>0</v>
      </c>
      <c r="V3595" s="9">
        <f>IFERROR(VLOOKUP(Tabla1[[#This Row],[FECHA]],'RECAUDOS EXTERNOS'!A:D,3,FALSE),0)</f>
        <v>0</v>
      </c>
    </row>
    <row r="3596" spans="1:22" x14ac:dyDescent="0.25">
      <c r="A3596" s="1">
        <v>41155</v>
      </c>
      <c r="B3596" s="3" t="s">
        <v>1</v>
      </c>
      <c r="C3596" s="2">
        <v>41153</v>
      </c>
      <c r="D3596" s="5">
        <f>YEAR(Tabla1[[#This Row],[FECHA]])</f>
        <v>2012</v>
      </c>
      <c r="E3596" s="5">
        <f>IFERROR(VLOOKUP(Tabla1[[#This Row],[FECHA]],'COMPARENDOS TOTALES'!A:D,4,FALSE),0)</f>
        <v>1</v>
      </c>
      <c r="F3596" s="9">
        <f>IFERROR(VLOOKUP(Tabla1[[#This Row],[FECHA]],'COMPARENDOS TOTALES'!A:D,3,FALSE),0)</f>
        <v>283350</v>
      </c>
      <c r="G3596" s="5">
        <f>IFERROR(VLOOKUP(Tabla1[[#This Row],[FECHA]],EXONERACIONES!A:D,4,FALSE),0)</f>
        <v>1</v>
      </c>
      <c r="H3596" s="9">
        <f>IFERROR(VLOOKUP(Tabla1[[#This Row],[FECHA]],EXONERACIONES!A:D,3,FALSE),0)</f>
        <v>283350</v>
      </c>
      <c r="I3596" s="5">
        <f>IFERROR(VLOOKUP(Tabla1[[#This Row],[FECHA]],'SIMIT CON RES'!A:D,4,FALSE),0)</f>
        <v>0</v>
      </c>
      <c r="J3596" s="9">
        <f>IFERROR(VLOOKUP(Tabla1[[#This Row],[FECHA]],'SIMIT CON RES'!A:D,3,FALSE),0)</f>
        <v>0</v>
      </c>
      <c r="K3596">
        <f>IFERROR(VLOOKUP(Tabla1[[#This Row],[FECHA]],'SIMIT SIN RES'!A:D,4,FALSE),0)</f>
        <v>0</v>
      </c>
      <c r="L3596" s="9">
        <f>IFERROR(VLOOKUP(Tabla1[[#This Row],[FECHA]],'SIMIT SIN RES'!A:D,3,FALSE),0)</f>
        <v>0</v>
      </c>
      <c r="M3596" s="5">
        <f>IFERROR(VLOOKUP(Tabla1[[#This Row],[FECHA]],'RECAUDOS DE COMPARENDOS'!A:D,4,FALSE),0)</f>
        <v>0</v>
      </c>
      <c r="N3596" s="9">
        <f>IFERROR(VLOOKUP(Tabla1[[#This Row],[FECHA]],'RECAUDOS DE COMPARENDOS'!A:D,3,FALSE),0)</f>
        <v>0</v>
      </c>
      <c r="O3596" s="5">
        <f>IFERROR(VLOOKUP(Tabla1[[#This Row],[FECHA]],'RECAUDOS DE RESOLUCIONES'!A:D,4,FALSE),0)</f>
        <v>0</v>
      </c>
      <c r="P3596" s="9">
        <f>IFERROR(VLOOKUP(Tabla1[[#This Row],[FECHA]],'RECAUDOS DE RESOLUCIONES'!A:D,3,FALSE),0)</f>
        <v>0</v>
      </c>
      <c r="Q359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59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596" s="11">
        <f>IFERROR(VLOOKUP(Tabla1[[#This Row],[FECHA]],'RECAUDOS LOCALES'!A:D,4,FALSE),0)</f>
        <v>0</v>
      </c>
      <c r="T3596" s="9">
        <f>IFERROR(VLOOKUP(Tabla1[[#This Row],[FECHA]],'RECAUDOS LOCALES'!A:D,3,FALSE),0)</f>
        <v>0</v>
      </c>
      <c r="U3596" s="11">
        <f>IFERROR(VLOOKUP(Tabla1[[#This Row],[FECHA]],'RECAUDOS EXTERNOS'!A:D,4,FALSE),0)</f>
        <v>6</v>
      </c>
      <c r="V3596" s="9">
        <f>IFERROR(VLOOKUP(Tabla1[[#This Row],[FECHA]],'RECAUDOS EXTERNOS'!A:D,3,FALSE),0)</f>
        <v>673224</v>
      </c>
    </row>
    <row r="3597" spans="1:22" x14ac:dyDescent="0.25">
      <c r="A3597" s="1">
        <v>41156</v>
      </c>
      <c r="B3597" s="3" t="s">
        <v>2</v>
      </c>
      <c r="C3597" s="2">
        <v>41153</v>
      </c>
      <c r="D3597" s="5">
        <f>YEAR(Tabla1[[#This Row],[FECHA]])</f>
        <v>2012</v>
      </c>
      <c r="E3597" s="5">
        <f>IFERROR(VLOOKUP(Tabla1[[#This Row],[FECHA]],'COMPARENDOS TOTALES'!A:D,4,FALSE),0)</f>
        <v>1</v>
      </c>
      <c r="F3597" s="9">
        <f>IFERROR(VLOOKUP(Tabla1[[#This Row],[FECHA]],'COMPARENDOS TOTALES'!A:D,3,FALSE),0)</f>
        <v>566700</v>
      </c>
      <c r="G3597" s="5">
        <f>IFERROR(VLOOKUP(Tabla1[[#This Row],[FECHA]],EXONERACIONES!A:D,4,FALSE),0)</f>
        <v>1</v>
      </c>
      <c r="H3597" s="9">
        <f>IFERROR(VLOOKUP(Tabla1[[#This Row],[FECHA]],EXONERACIONES!A:D,3,FALSE),0)</f>
        <v>566700</v>
      </c>
      <c r="I3597" s="5">
        <f>IFERROR(VLOOKUP(Tabla1[[#This Row],[FECHA]],'SIMIT CON RES'!A:D,4,FALSE),0)</f>
        <v>0</v>
      </c>
      <c r="J3597" s="9">
        <f>IFERROR(VLOOKUP(Tabla1[[#This Row],[FECHA]],'SIMIT CON RES'!A:D,3,FALSE),0)</f>
        <v>0</v>
      </c>
      <c r="K3597">
        <f>IFERROR(VLOOKUP(Tabla1[[#This Row],[FECHA]],'SIMIT SIN RES'!A:D,4,FALSE),0)</f>
        <v>0</v>
      </c>
      <c r="L3597" s="9">
        <f>IFERROR(VLOOKUP(Tabla1[[#This Row],[FECHA]],'SIMIT SIN RES'!A:D,3,FALSE),0)</f>
        <v>0</v>
      </c>
      <c r="M3597" s="5">
        <f>IFERROR(VLOOKUP(Tabla1[[#This Row],[FECHA]],'RECAUDOS DE COMPARENDOS'!A:D,4,FALSE),0)</f>
        <v>0</v>
      </c>
      <c r="N3597" s="9">
        <f>IFERROR(VLOOKUP(Tabla1[[#This Row],[FECHA]],'RECAUDOS DE COMPARENDOS'!A:D,3,FALSE),0)</f>
        <v>0</v>
      </c>
      <c r="O3597" s="5">
        <f>IFERROR(VLOOKUP(Tabla1[[#This Row],[FECHA]],'RECAUDOS DE RESOLUCIONES'!A:D,4,FALSE),0)</f>
        <v>0</v>
      </c>
      <c r="P3597" s="9">
        <f>IFERROR(VLOOKUP(Tabla1[[#This Row],[FECHA]],'RECAUDOS DE RESOLUCIONES'!A:D,3,FALSE),0)</f>
        <v>0</v>
      </c>
      <c r="Q359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59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597" s="11">
        <f>IFERROR(VLOOKUP(Tabla1[[#This Row],[FECHA]],'RECAUDOS LOCALES'!A:D,4,FALSE),0)</f>
        <v>1</v>
      </c>
      <c r="T3597" s="9">
        <f>IFERROR(VLOOKUP(Tabla1[[#This Row],[FECHA]],'RECAUDOS LOCALES'!A:D,3,FALSE),0)</f>
        <v>128750</v>
      </c>
      <c r="U3597" s="11">
        <f>IFERROR(VLOOKUP(Tabla1[[#This Row],[FECHA]],'RECAUDOS EXTERNOS'!A:D,4,FALSE),0)</f>
        <v>8</v>
      </c>
      <c r="V3597" s="9">
        <f>IFERROR(VLOOKUP(Tabla1[[#This Row],[FECHA]],'RECAUDOS EXTERNOS'!A:D,3,FALSE),0)</f>
        <v>1428568</v>
      </c>
    </row>
    <row r="3598" spans="1:22" x14ac:dyDescent="0.25">
      <c r="A3598" s="1">
        <v>41157</v>
      </c>
      <c r="B3598" s="3" t="s">
        <v>3</v>
      </c>
      <c r="C3598" s="2">
        <v>41153</v>
      </c>
      <c r="D3598" s="5">
        <f>YEAR(Tabla1[[#This Row],[FECHA]])</f>
        <v>2012</v>
      </c>
      <c r="E3598" s="5">
        <f>IFERROR(VLOOKUP(Tabla1[[#This Row],[FECHA]],'COMPARENDOS TOTALES'!A:D,4,FALSE),0)</f>
        <v>1</v>
      </c>
      <c r="F3598" s="9">
        <f>IFERROR(VLOOKUP(Tabla1[[#This Row],[FECHA]],'COMPARENDOS TOTALES'!A:D,3,FALSE),0)</f>
        <v>283350</v>
      </c>
      <c r="G3598" s="5">
        <f>IFERROR(VLOOKUP(Tabla1[[#This Row],[FECHA]],EXONERACIONES!A:D,4,FALSE),0)</f>
        <v>0</v>
      </c>
      <c r="H3598" s="9">
        <f>IFERROR(VLOOKUP(Tabla1[[#This Row],[FECHA]],EXONERACIONES!A:D,3,FALSE),0)</f>
        <v>0</v>
      </c>
      <c r="I3598" s="5">
        <f>IFERROR(VLOOKUP(Tabla1[[#This Row],[FECHA]],'SIMIT CON RES'!A:D,4,FALSE),0)</f>
        <v>0</v>
      </c>
      <c r="J3598" s="9">
        <f>IFERROR(VLOOKUP(Tabla1[[#This Row],[FECHA]],'SIMIT CON RES'!A:D,3,FALSE),0)</f>
        <v>0</v>
      </c>
      <c r="K3598">
        <f>IFERROR(VLOOKUP(Tabla1[[#This Row],[FECHA]],'SIMIT SIN RES'!A:D,4,FALSE),0)</f>
        <v>0</v>
      </c>
      <c r="L3598" s="9">
        <f>IFERROR(VLOOKUP(Tabla1[[#This Row],[FECHA]],'SIMIT SIN RES'!A:D,3,FALSE),0)</f>
        <v>0</v>
      </c>
      <c r="M3598" s="5">
        <f>IFERROR(VLOOKUP(Tabla1[[#This Row],[FECHA]],'RECAUDOS DE COMPARENDOS'!A:D,4,FALSE),0)</f>
        <v>0</v>
      </c>
      <c r="N3598" s="9">
        <f>IFERROR(VLOOKUP(Tabla1[[#This Row],[FECHA]],'RECAUDOS DE COMPARENDOS'!A:D,3,FALSE),0)</f>
        <v>0</v>
      </c>
      <c r="O3598" s="5">
        <f>IFERROR(VLOOKUP(Tabla1[[#This Row],[FECHA]],'RECAUDOS DE RESOLUCIONES'!A:D,4,FALSE),0)</f>
        <v>0</v>
      </c>
      <c r="P3598" s="9">
        <f>IFERROR(VLOOKUP(Tabla1[[#This Row],[FECHA]],'RECAUDOS DE RESOLUCIONES'!A:D,3,FALSE),0)</f>
        <v>0</v>
      </c>
      <c r="Q359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598" s="9">
        <f>Tabla1[V. COMPARENDOS]-(Tabla1[V. EXONERACIONES]+Tabla1[[#This Row],[V. SIMIT CON RESOLUCION]]+Tabla1[[#This Row],[V. SIMIT SIN RESOLUCION]]+Tabla1[[#This Row],[V. RECAUDOS COMPARENDOS]]+Tabla1[[#This Row],[V. RECAUDOS RESOLUCIONES]])</f>
        <v>283350</v>
      </c>
      <c r="S3598" s="11">
        <f>IFERROR(VLOOKUP(Tabla1[[#This Row],[FECHA]],'RECAUDOS LOCALES'!A:D,4,FALSE),0)</f>
        <v>3</v>
      </c>
      <c r="T3598" s="9">
        <f>IFERROR(VLOOKUP(Tabla1[[#This Row],[FECHA]],'RECAUDOS LOCALES'!A:D,3,FALSE),0)</f>
        <v>363825</v>
      </c>
      <c r="U3598" s="11">
        <f>IFERROR(VLOOKUP(Tabla1[[#This Row],[FECHA]],'RECAUDOS EXTERNOS'!A:D,4,FALSE),0)</f>
        <v>0</v>
      </c>
      <c r="V3598" s="9">
        <f>IFERROR(VLOOKUP(Tabla1[[#This Row],[FECHA]],'RECAUDOS EXTERNOS'!A:D,3,FALSE),0)</f>
        <v>0</v>
      </c>
    </row>
    <row r="3599" spans="1:22" x14ac:dyDescent="0.25">
      <c r="A3599" s="1">
        <v>41158</v>
      </c>
      <c r="B3599" s="3" t="s">
        <v>6</v>
      </c>
      <c r="C3599" s="2">
        <v>41153</v>
      </c>
      <c r="D3599" s="5">
        <f>YEAR(Tabla1[[#This Row],[FECHA]])</f>
        <v>2012</v>
      </c>
      <c r="E3599" s="5">
        <f>IFERROR(VLOOKUP(Tabla1[[#This Row],[FECHA]],'COMPARENDOS TOTALES'!A:D,4,FALSE),0)</f>
        <v>3</v>
      </c>
      <c r="F3599" s="9">
        <f>IFERROR(VLOOKUP(Tabla1[[#This Row],[FECHA]],'COMPARENDOS TOTALES'!A:D,3,FALSE),0)</f>
        <v>585590</v>
      </c>
      <c r="G3599" s="5">
        <f>IFERROR(VLOOKUP(Tabla1[[#This Row],[FECHA]],EXONERACIONES!A:D,4,FALSE),0)</f>
        <v>0</v>
      </c>
      <c r="H3599" s="9">
        <f>IFERROR(VLOOKUP(Tabla1[[#This Row],[FECHA]],EXONERACIONES!A:D,3,FALSE),0)</f>
        <v>0</v>
      </c>
      <c r="I3599" s="5">
        <f>IFERROR(VLOOKUP(Tabla1[[#This Row],[FECHA]],'SIMIT CON RES'!A:D,4,FALSE),0)</f>
        <v>3</v>
      </c>
      <c r="J3599" s="9">
        <f>IFERROR(VLOOKUP(Tabla1[[#This Row],[FECHA]],'SIMIT CON RES'!A:D,3,FALSE),0)</f>
        <v>585590</v>
      </c>
      <c r="K3599">
        <f>IFERROR(VLOOKUP(Tabla1[[#This Row],[FECHA]],'SIMIT SIN RES'!A:D,4,FALSE),0)</f>
        <v>0</v>
      </c>
      <c r="L3599" s="9">
        <f>IFERROR(VLOOKUP(Tabla1[[#This Row],[FECHA]],'SIMIT SIN RES'!A:D,3,FALSE),0)</f>
        <v>0</v>
      </c>
      <c r="M3599" s="5">
        <f>IFERROR(VLOOKUP(Tabla1[[#This Row],[FECHA]],'RECAUDOS DE COMPARENDOS'!A:D,4,FALSE),0)</f>
        <v>0</v>
      </c>
      <c r="N3599" s="9">
        <f>IFERROR(VLOOKUP(Tabla1[[#This Row],[FECHA]],'RECAUDOS DE COMPARENDOS'!A:D,3,FALSE),0)</f>
        <v>0</v>
      </c>
      <c r="O3599" s="5">
        <f>IFERROR(VLOOKUP(Tabla1[[#This Row],[FECHA]],'RECAUDOS DE RESOLUCIONES'!A:D,4,FALSE),0)</f>
        <v>0</v>
      </c>
      <c r="P3599" s="9">
        <f>IFERROR(VLOOKUP(Tabla1[[#This Row],[FECHA]],'RECAUDOS DE RESOLUCIONES'!A:D,3,FALSE),0)</f>
        <v>0</v>
      </c>
      <c r="Q359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59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599" s="11">
        <f>IFERROR(VLOOKUP(Tabla1[[#This Row],[FECHA]],'RECAUDOS LOCALES'!A:D,4,FALSE),0)</f>
        <v>0</v>
      </c>
      <c r="T3599" s="9">
        <f>IFERROR(VLOOKUP(Tabla1[[#This Row],[FECHA]],'RECAUDOS LOCALES'!A:D,3,FALSE),0)</f>
        <v>0</v>
      </c>
      <c r="U3599" s="11">
        <f>IFERROR(VLOOKUP(Tabla1[[#This Row],[FECHA]],'RECAUDOS EXTERNOS'!A:D,4,FALSE),0)</f>
        <v>11</v>
      </c>
      <c r="V3599" s="9">
        <f>IFERROR(VLOOKUP(Tabla1[[#This Row],[FECHA]],'RECAUDOS EXTERNOS'!A:D,3,FALSE),0)</f>
        <v>1407255</v>
      </c>
    </row>
    <row r="3600" spans="1:22" x14ac:dyDescent="0.25">
      <c r="A3600" s="1">
        <v>41159</v>
      </c>
      <c r="B3600" s="3" t="s">
        <v>0</v>
      </c>
      <c r="C3600" s="2">
        <v>41153</v>
      </c>
      <c r="D3600" s="5">
        <f>YEAR(Tabla1[[#This Row],[FECHA]])</f>
        <v>2012</v>
      </c>
      <c r="E3600" s="5">
        <f>IFERROR(VLOOKUP(Tabla1[[#This Row],[FECHA]],'COMPARENDOS TOTALES'!A:D,4,FALSE),0)</f>
        <v>4</v>
      </c>
      <c r="F3600" s="9">
        <f>IFERROR(VLOOKUP(Tabla1[[#This Row],[FECHA]],'COMPARENDOS TOTALES'!A:D,3,FALSE),0)</f>
        <v>1983450</v>
      </c>
      <c r="G3600" s="5">
        <f>IFERROR(VLOOKUP(Tabla1[[#This Row],[FECHA]],EXONERACIONES!A:D,4,FALSE),0)</f>
        <v>0</v>
      </c>
      <c r="H3600" s="9">
        <f>IFERROR(VLOOKUP(Tabla1[[#This Row],[FECHA]],EXONERACIONES!A:D,3,FALSE),0)</f>
        <v>0</v>
      </c>
      <c r="I3600" s="5">
        <f>IFERROR(VLOOKUP(Tabla1[[#This Row],[FECHA]],'SIMIT CON RES'!A:D,4,FALSE),0)</f>
        <v>1</v>
      </c>
      <c r="J3600" s="9">
        <f>IFERROR(VLOOKUP(Tabla1[[#This Row],[FECHA]],'SIMIT CON RES'!A:D,3,FALSE),0)</f>
        <v>566700</v>
      </c>
      <c r="K3600">
        <f>IFERROR(VLOOKUP(Tabla1[[#This Row],[FECHA]],'SIMIT SIN RES'!A:D,4,FALSE),0)</f>
        <v>0</v>
      </c>
      <c r="L3600" s="9">
        <f>IFERROR(VLOOKUP(Tabla1[[#This Row],[FECHA]],'SIMIT SIN RES'!A:D,3,FALSE),0)</f>
        <v>0</v>
      </c>
      <c r="M3600" s="5">
        <f>IFERROR(VLOOKUP(Tabla1[[#This Row],[FECHA]],'RECAUDOS DE COMPARENDOS'!A:D,4,FALSE),0)</f>
        <v>0</v>
      </c>
      <c r="N3600" s="9">
        <f>IFERROR(VLOOKUP(Tabla1[[#This Row],[FECHA]],'RECAUDOS DE COMPARENDOS'!A:D,3,FALSE),0)</f>
        <v>0</v>
      </c>
      <c r="O3600" s="5">
        <f>IFERROR(VLOOKUP(Tabla1[[#This Row],[FECHA]],'RECAUDOS DE RESOLUCIONES'!A:D,4,FALSE),0)</f>
        <v>0</v>
      </c>
      <c r="P3600" s="9">
        <f>IFERROR(VLOOKUP(Tabla1[[#This Row],[FECHA]],'RECAUDOS DE RESOLUCIONES'!A:D,3,FALSE),0)</f>
        <v>0</v>
      </c>
      <c r="Q360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3600" s="9">
        <f>Tabla1[V. COMPARENDOS]-(Tabla1[V. EXONERACIONES]+Tabla1[[#This Row],[V. SIMIT CON RESOLUCION]]+Tabla1[[#This Row],[V. SIMIT SIN RESOLUCION]]+Tabla1[[#This Row],[V. RECAUDOS COMPARENDOS]]+Tabla1[[#This Row],[V. RECAUDOS RESOLUCIONES]])</f>
        <v>1416750</v>
      </c>
      <c r="S3600" s="11">
        <f>IFERROR(VLOOKUP(Tabla1[[#This Row],[FECHA]],'RECAUDOS LOCALES'!A:D,4,FALSE),0)</f>
        <v>1</v>
      </c>
      <c r="T3600" s="9">
        <f>IFERROR(VLOOKUP(Tabla1[[#This Row],[FECHA]],'RECAUDOS LOCALES'!A:D,3,FALSE),0)</f>
        <v>124225</v>
      </c>
      <c r="U3600" s="11">
        <f>IFERROR(VLOOKUP(Tabla1[[#This Row],[FECHA]],'RECAUDOS EXTERNOS'!A:D,4,FALSE),0)</f>
        <v>7</v>
      </c>
      <c r="V3600" s="9">
        <f>IFERROR(VLOOKUP(Tabla1[[#This Row],[FECHA]],'RECAUDOS EXTERNOS'!A:D,3,FALSE),0)</f>
        <v>1294300</v>
      </c>
    </row>
    <row r="3601" spans="1:22" x14ac:dyDescent="0.25">
      <c r="A3601" s="1">
        <v>41160</v>
      </c>
      <c r="B3601" s="3" t="s">
        <v>5</v>
      </c>
      <c r="C3601" s="2">
        <v>41153</v>
      </c>
      <c r="D3601" s="5">
        <f>YEAR(Tabla1[[#This Row],[FECHA]])</f>
        <v>2012</v>
      </c>
      <c r="E3601" s="5">
        <f>IFERROR(VLOOKUP(Tabla1[[#This Row],[FECHA]],'COMPARENDOS TOTALES'!A:D,4,FALSE),0)</f>
        <v>6</v>
      </c>
      <c r="F3601" s="9">
        <f>IFERROR(VLOOKUP(Tabla1[[#This Row],[FECHA]],'COMPARENDOS TOTALES'!A:D,3,FALSE),0)</f>
        <v>2984620</v>
      </c>
      <c r="G3601" s="5">
        <f>IFERROR(VLOOKUP(Tabla1[[#This Row],[FECHA]],EXONERACIONES!A:D,4,FALSE),0)</f>
        <v>1</v>
      </c>
      <c r="H3601" s="9">
        <f>IFERROR(VLOOKUP(Tabla1[[#This Row],[FECHA]],EXONERACIONES!A:D,3,FALSE),0)</f>
        <v>566700</v>
      </c>
      <c r="I3601" s="5">
        <f>IFERROR(VLOOKUP(Tabla1[[#This Row],[FECHA]],'SIMIT CON RES'!A:D,4,FALSE),0)</f>
        <v>5</v>
      </c>
      <c r="J3601" s="9">
        <f>IFERROR(VLOOKUP(Tabla1[[#This Row],[FECHA]],'SIMIT CON RES'!A:D,3,FALSE),0)</f>
        <v>2417920</v>
      </c>
      <c r="K3601">
        <f>IFERROR(VLOOKUP(Tabla1[[#This Row],[FECHA]],'SIMIT SIN RES'!A:D,4,FALSE),0)</f>
        <v>0</v>
      </c>
      <c r="L3601" s="9">
        <f>IFERROR(VLOOKUP(Tabla1[[#This Row],[FECHA]],'SIMIT SIN RES'!A:D,3,FALSE),0)</f>
        <v>0</v>
      </c>
      <c r="M3601" s="5">
        <f>IFERROR(VLOOKUP(Tabla1[[#This Row],[FECHA]],'RECAUDOS DE COMPARENDOS'!A:D,4,FALSE),0)</f>
        <v>0</v>
      </c>
      <c r="N3601" s="9">
        <f>IFERROR(VLOOKUP(Tabla1[[#This Row],[FECHA]],'RECAUDOS DE COMPARENDOS'!A:D,3,FALSE),0)</f>
        <v>0</v>
      </c>
      <c r="O3601" s="5">
        <f>IFERROR(VLOOKUP(Tabla1[[#This Row],[FECHA]],'RECAUDOS DE RESOLUCIONES'!A:D,4,FALSE),0)</f>
        <v>0</v>
      </c>
      <c r="P3601" s="9">
        <f>IFERROR(VLOOKUP(Tabla1[[#This Row],[FECHA]],'RECAUDOS DE RESOLUCIONES'!A:D,3,FALSE),0)</f>
        <v>0</v>
      </c>
      <c r="Q360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60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601" s="11">
        <f>IFERROR(VLOOKUP(Tabla1[[#This Row],[FECHA]],'RECAUDOS LOCALES'!A:D,4,FALSE),0)</f>
        <v>0</v>
      </c>
      <c r="T3601" s="9">
        <f>IFERROR(VLOOKUP(Tabla1[[#This Row],[FECHA]],'RECAUDOS LOCALES'!A:D,3,FALSE),0)</f>
        <v>0</v>
      </c>
      <c r="U3601" s="11">
        <f>IFERROR(VLOOKUP(Tabla1[[#This Row],[FECHA]],'RECAUDOS EXTERNOS'!A:D,4,FALSE),0)</f>
        <v>0</v>
      </c>
      <c r="V3601" s="9">
        <f>IFERROR(VLOOKUP(Tabla1[[#This Row],[FECHA]],'RECAUDOS EXTERNOS'!A:D,3,FALSE),0)</f>
        <v>0</v>
      </c>
    </row>
    <row r="3602" spans="1:22" x14ac:dyDescent="0.25">
      <c r="A3602" s="1">
        <v>41161</v>
      </c>
      <c r="B3602" s="3" t="s">
        <v>4</v>
      </c>
      <c r="C3602" s="2">
        <v>41153</v>
      </c>
      <c r="D3602" s="5">
        <f>YEAR(Tabla1[[#This Row],[FECHA]])</f>
        <v>2012</v>
      </c>
      <c r="E3602" s="5">
        <f>IFERROR(VLOOKUP(Tabla1[[#This Row],[FECHA]],'COMPARENDOS TOTALES'!A:D,4,FALSE),0)</f>
        <v>0</v>
      </c>
      <c r="F3602" s="9">
        <f>IFERROR(VLOOKUP(Tabla1[[#This Row],[FECHA]],'COMPARENDOS TOTALES'!A:D,3,FALSE),0)</f>
        <v>0</v>
      </c>
      <c r="G3602" s="5">
        <f>IFERROR(VLOOKUP(Tabla1[[#This Row],[FECHA]],EXONERACIONES!A:D,4,FALSE),0)</f>
        <v>0</v>
      </c>
      <c r="H3602" s="9">
        <f>IFERROR(VLOOKUP(Tabla1[[#This Row],[FECHA]],EXONERACIONES!A:D,3,FALSE),0)</f>
        <v>0</v>
      </c>
      <c r="I3602" s="5">
        <f>IFERROR(VLOOKUP(Tabla1[[#This Row],[FECHA]],'SIMIT CON RES'!A:D,4,FALSE),0)</f>
        <v>0</v>
      </c>
      <c r="J3602" s="9">
        <f>IFERROR(VLOOKUP(Tabla1[[#This Row],[FECHA]],'SIMIT CON RES'!A:D,3,FALSE),0)</f>
        <v>0</v>
      </c>
      <c r="K3602">
        <f>IFERROR(VLOOKUP(Tabla1[[#This Row],[FECHA]],'SIMIT SIN RES'!A:D,4,FALSE),0)</f>
        <v>0</v>
      </c>
      <c r="L3602" s="9">
        <f>IFERROR(VLOOKUP(Tabla1[[#This Row],[FECHA]],'SIMIT SIN RES'!A:D,3,FALSE),0)</f>
        <v>0</v>
      </c>
      <c r="M3602" s="5">
        <f>IFERROR(VLOOKUP(Tabla1[[#This Row],[FECHA]],'RECAUDOS DE COMPARENDOS'!A:D,4,FALSE),0)</f>
        <v>0</v>
      </c>
      <c r="N3602" s="9">
        <f>IFERROR(VLOOKUP(Tabla1[[#This Row],[FECHA]],'RECAUDOS DE COMPARENDOS'!A:D,3,FALSE),0)</f>
        <v>0</v>
      </c>
      <c r="O3602" s="5">
        <f>IFERROR(VLOOKUP(Tabla1[[#This Row],[FECHA]],'RECAUDOS DE RESOLUCIONES'!A:D,4,FALSE),0)</f>
        <v>0</v>
      </c>
      <c r="P3602" s="9">
        <f>IFERROR(VLOOKUP(Tabla1[[#This Row],[FECHA]],'RECAUDOS DE RESOLUCIONES'!A:D,3,FALSE),0)</f>
        <v>0</v>
      </c>
      <c r="Q360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60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602" s="11">
        <f>IFERROR(VLOOKUP(Tabla1[[#This Row],[FECHA]],'RECAUDOS LOCALES'!A:D,4,FALSE),0)</f>
        <v>0</v>
      </c>
      <c r="T3602" s="9">
        <f>IFERROR(VLOOKUP(Tabla1[[#This Row],[FECHA]],'RECAUDOS LOCALES'!A:D,3,FALSE),0)</f>
        <v>0</v>
      </c>
      <c r="U3602" s="11">
        <f>IFERROR(VLOOKUP(Tabla1[[#This Row],[FECHA]],'RECAUDOS EXTERNOS'!A:D,4,FALSE),0)</f>
        <v>0</v>
      </c>
      <c r="V3602" s="9">
        <f>IFERROR(VLOOKUP(Tabla1[[#This Row],[FECHA]],'RECAUDOS EXTERNOS'!A:D,3,FALSE),0)</f>
        <v>0</v>
      </c>
    </row>
    <row r="3603" spans="1:22" x14ac:dyDescent="0.25">
      <c r="A3603" s="1">
        <v>41162</v>
      </c>
      <c r="B3603" s="3" t="s">
        <v>1</v>
      </c>
      <c r="C3603" s="2">
        <v>41153</v>
      </c>
      <c r="D3603" s="5">
        <f>YEAR(Tabla1[[#This Row],[FECHA]])</f>
        <v>2012</v>
      </c>
      <c r="E3603" s="5">
        <f>IFERROR(VLOOKUP(Tabla1[[#This Row],[FECHA]],'COMPARENDOS TOTALES'!A:D,4,FALSE),0)</f>
        <v>1</v>
      </c>
      <c r="F3603" s="9">
        <f>IFERROR(VLOOKUP(Tabla1[[#This Row],[FECHA]],'COMPARENDOS TOTALES'!A:D,3,FALSE),0)</f>
        <v>566700</v>
      </c>
      <c r="G3603" s="5">
        <f>IFERROR(VLOOKUP(Tabla1[[#This Row],[FECHA]],EXONERACIONES!A:D,4,FALSE),0)</f>
        <v>1</v>
      </c>
      <c r="H3603" s="9">
        <f>IFERROR(VLOOKUP(Tabla1[[#This Row],[FECHA]],EXONERACIONES!A:D,3,FALSE),0)</f>
        <v>566700</v>
      </c>
      <c r="I3603" s="5">
        <f>IFERROR(VLOOKUP(Tabla1[[#This Row],[FECHA]],'SIMIT CON RES'!A:D,4,FALSE),0)</f>
        <v>0</v>
      </c>
      <c r="J3603" s="9">
        <f>IFERROR(VLOOKUP(Tabla1[[#This Row],[FECHA]],'SIMIT CON RES'!A:D,3,FALSE),0)</f>
        <v>0</v>
      </c>
      <c r="K3603">
        <f>IFERROR(VLOOKUP(Tabla1[[#This Row],[FECHA]],'SIMIT SIN RES'!A:D,4,FALSE),0)</f>
        <v>0</v>
      </c>
      <c r="L3603" s="9">
        <f>IFERROR(VLOOKUP(Tabla1[[#This Row],[FECHA]],'SIMIT SIN RES'!A:D,3,FALSE),0)</f>
        <v>0</v>
      </c>
      <c r="M3603" s="5">
        <f>IFERROR(VLOOKUP(Tabla1[[#This Row],[FECHA]],'RECAUDOS DE COMPARENDOS'!A:D,4,FALSE),0)</f>
        <v>0</v>
      </c>
      <c r="N3603" s="9">
        <f>IFERROR(VLOOKUP(Tabla1[[#This Row],[FECHA]],'RECAUDOS DE COMPARENDOS'!A:D,3,FALSE),0)</f>
        <v>0</v>
      </c>
      <c r="O3603" s="5">
        <f>IFERROR(VLOOKUP(Tabla1[[#This Row],[FECHA]],'RECAUDOS DE RESOLUCIONES'!A:D,4,FALSE),0)</f>
        <v>0</v>
      </c>
      <c r="P3603" s="9">
        <f>IFERROR(VLOOKUP(Tabla1[[#This Row],[FECHA]],'RECAUDOS DE RESOLUCIONES'!A:D,3,FALSE),0)</f>
        <v>0</v>
      </c>
      <c r="Q360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60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603" s="11">
        <f>IFERROR(VLOOKUP(Tabla1[[#This Row],[FECHA]],'RECAUDOS LOCALES'!A:D,4,FALSE),0)</f>
        <v>1</v>
      </c>
      <c r="T3603" s="9">
        <f>IFERROR(VLOOKUP(Tabla1[[#This Row],[FECHA]],'RECAUDOS LOCALES'!A:D,3,FALSE),0)</f>
        <v>66253</v>
      </c>
      <c r="U3603" s="11">
        <f>IFERROR(VLOOKUP(Tabla1[[#This Row],[FECHA]],'RECAUDOS EXTERNOS'!A:D,4,FALSE),0)</f>
        <v>7</v>
      </c>
      <c r="V3603" s="9">
        <f>IFERROR(VLOOKUP(Tabla1[[#This Row],[FECHA]],'RECAUDOS EXTERNOS'!A:D,3,FALSE),0)</f>
        <v>1162827</v>
      </c>
    </row>
    <row r="3604" spans="1:22" x14ac:dyDescent="0.25">
      <c r="A3604" s="1">
        <v>41163</v>
      </c>
      <c r="B3604" s="3" t="s">
        <v>2</v>
      </c>
      <c r="C3604" s="2">
        <v>41153</v>
      </c>
      <c r="D3604" s="5">
        <f>YEAR(Tabla1[[#This Row],[FECHA]])</f>
        <v>2012</v>
      </c>
      <c r="E3604" s="5">
        <f>IFERROR(VLOOKUP(Tabla1[[#This Row],[FECHA]],'COMPARENDOS TOTALES'!A:D,4,FALSE),0)</f>
        <v>0</v>
      </c>
      <c r="F3604" s="9">
        <f>IFERROR(VLOOKUP(Tabla1[[#This Row],[FECHA]],'COMPARENDOS TOTALES'!A:D,3,FALSE),0)</f>
        <v>0</v>
      </c>
      <c r="G3604" s="5">
        <f>IFERROR(VLOOKUP(Tabla1[[#This Row],[FECHA]],EXONERACIONES!A:D,4,FALSE),0)</f>
        <v>0</v>
      </c>
      <c r="H3604" s="9">
        <f>IFERROR(VLOOKUP(Tabla1[[#This Row],[FECHA]],EXONERACIONES!A:D,3,FALSE),0)</f>
        <v>0</v>
      </c>
      <c r="I3604" s="5">
        <f>IFERROR(VLOOKUP(Tabla1[[#This Row],[FECHA]],'SIMIT CON RES'!A:D,4,FALSE),0)</f>
        <v>0</v>
      </c>
      <c r="J3604" s="9">
        <f>IFERROR(VLOOKUP(Tabla1[[#This Row],[FECHA]],'SIMIT CON RES'!A:D,3,FALSE),0)</f>
        <v>0</v>
      </c>
      <c r="K3604">
        <f>IFERROR(VLOOKUP(Tabla1[[#This Row],[FECHA]],'SIMIT SIN RES'!A:D,4,FALSE),0)</f>
        <v>0</v>
      </c>
      <c r="L3604" s="9">
        <f>IFERROR(VLOOKUP(Tabla1[[#This Row],[FECHA]],'SIMIT SIN RES'!A:D,3,FALSE),0)</f>
        <v>0</v>
      </c>
      <c r="M3604" s="5">
        <f>IFERROR(VLOOKUP(Tabla1[[#This Row],[FECHA]],'RECAUDOS DE COMPARENDOS'!A:D,4,FALSE),0)</f>
        <v>0</v>
      </c>
      <c r="N3604" s="9">
        <f>IFERROR(VLOOKUP(Tabla1[[#This Row],[FECHA]],'RECAUDOS DE COMPARENDOS'!A:D,3,FALSE),0)</f>
        <v>0</v>
      </c>
      <c r="O3604" s="5">
        <f>IFERROR(VLOOKUP(Tabla1[[#This Row],[FECHA]],'RECAUDOS DE RESOLUCIONES'!A:D,4,FALSE),0)</f>
        <v>0</v>
      </c>
      <c r="P3604" s="9">
        <f>IFERROR(VLOOKUP(Tabla1[[#This Row],[FECHA]],'RECAUDOS DE RESOLUCIONES'!A:D,3,FALSE),0)</f>
        <v>0</v>
      </c>
      <c r="Q360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60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604" s="11">
        <f>IFERROR(VLOOKUP(Tabla1[[#This Row],[FECHA]],'RECAUDOS LOCALES'!A:D,4,FALSE),0)</f>
        <v>1</v>
      </c>
      <c r="T3604" s="9">
        <f>IFERROR(VLOOKUP(Tabla1[[#This Row],[FECHA]],'RECAUDOS LOCALES'!A:D,3,FALSE),0)</f>
        <v>115375</v>
      </c>
      <c r="U3604" s="11">
        <f>IFERROR(VLOOKUP(Tabla1[[#This Row],[FECHA]],'RECAUDOS EXTERNOS'!A:D,4,FALSE),0)</f>
        <v>4</v>
      </c>
      <c r="V3604" s="9">
        <f>IFERROR(VLOOKUP(Tabla1[[#This Row],[FECHA]],'RECAUDOS EXTERNOS'!A:D,3,FALSE),0)</f>
        <v>927202</v>
      </c>
    </row>
    <row r="3605" spans="1:22" x14ac:dyDescent="0.25">
      <c r="A3605" s="1">
        <v>41164</v>
      </c>
      <c r="B3605" s="3" t="s">
        <v>3</v>
      </c>
      <c r="C3605" s="2">
        <v>41153</v>
      </c>
      <c r="D3605" s="5">
        <f>YEAR(Tabla1[[#This Row],[FECHA]])</f>
        <v>2012</v>
      </c>
      <c r="E3605" s="5">
        <f>IFERROR(VLOOKUP(Tabla1[[#This Row],[FECHA]],'COMPARENDOS TOTALES'!A:D,4,FALSE),0)</f>
        <v>2</v>
      </c>
      <c r="F3605" s="9">
        <f>IFERROR(VLOOKUP(Tabla1[[#This Row],[FECHA]],'COMPARENDOS TOTALES'!A:D,3,FALSE),0)</f>
        <v>1133400</v>
      </c>
      <c r="G3605" s="5">
        <f>IFERROR(VLOOKUP(Tabla1[[#This Row],[FECHA]],EXONERACIONES!A:D,4,FALSE),0)</f>
        <v>1</v>
      </c>
      <c r="H3605" s="9">
        <f>IFERROR(VLOOKUP(Tabla1[[#This Row],[FECHA]],EXONERACIONES!A:D,3,FALSE),0)</f>
        <v>850050</v>
      </c>
      <c r="I3605" s="5">
        <f>IFERROR(VLOOKUP(Tabla1[[#This Row],[FECHA]],'SIMIT CON RES'!A:D,4,FALSE),0)</f>
        <v>1</v>
      </c>
      <c r="J3605" s="9">
        <f>IFERROR(VLOOKUP(Tabla1[[#This Row],[FECHA]],'SIMIT CON RES'!A:D,3,FALSE),0)</f>
        <v>283350</v>
      </c>
      <c r="K3605">
        <f>IFERROR(VLOOKUP(Tabla1[[#This Row],[FECHA]],'SIMIT SIN RES'!A:D,4,FALSE),0)</f>
        <v>0</v>
      </c>
      <c r="L3605" s="9">
        <f>IFERROR(VLOOKUP(Tabla1[[#This Row],[FECHA]],'SIMIT SIN RES'!A:D,3,FALSE),0)</f>
        <v>0</v>
      </c>
      <c r="M3605" s="5">
        <f>IFERROR(VLOOKUP(Tabla1[[#This Row],[FECHA]],'RECAUDOS DE COMPARENDOS'!A:D,4,FALSE),0)</f>
        <v>0</v>
      </c>
      <c r="N3605" s="9">
        <f>IFERROR(VLOOKUP(Tabla1[[#This Row],[FECHA]],'RECAUDOS DE COMPARENDOS'!A:D,3,FALSE),0)</f>
        <v>0</v>
      </c>
      <c r="O3605" s="5">
        <f>IFERROR(VLOOKUP(Tabla1[[#This Row],[FECHA]],'RECAUDOS DE RESOLUCIONES'!A:D,4,FALSE),0)</f>
        <v>0</v>
      </c>
      <c r="P3605" s="9">
        <f>IFERROR(VLOOKUP(Tabla1[[#This Row],[FECHA]],'RECAUDOS DE RESOLUCIONES'!A:D,3,FALSE),0)</f>
        <v>0</v>
      </c>
      <c r="Q360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60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605" s="11">
        <f>IFERROR(VLOOKUP(Tabla1[[#This Row],[FECHA]],'RECAUDOS LOCALES'!A:D,4,FALSE),0)</f>
        <v>0</v>
      </c>
      <c r="T3605" s="9">
        <f>IFERROR(VLOOKUP(Tabla1[[#This Row],[FECHA]],'RECAUDOS LOCALES'!A:D,3,FALSE),0)</f>
        <v>0</v>
      </c>
      <c r="U3605" s="11">
        <f>IFERROR(VLOOKUP(Tabla1[[#This Row],[FECHA]],'RECAUDOS EXTERNOS'!A:D,4,FALSE),0)</f>
        <v>2</v>
      </c>
      <c r="V3605" s="9">
        <f>IFERROR(VLOOKUP(Tabla1[[#This Row],[FECHA]],'RECAUDOS EXTERNOS'!A:D,3,FALSE),0)</f>
        <v>376051</v>
      </c>
    </row>
    <row r="3606" spans="1:22" x14ac:dyDescent="0.25">
      <c r="A3606" s="1">
        <v>41165</v>
      </c>
      <c r="B3606" s="3" t="s">
        <v>6</v>
      </c>
      <c r="C3606" s="2">
        <v>41153</v>
      </c>
      <c r="D3606" s="5">
        <f>YEAR(Tabla1[[#This Row],[FECHA]])</f>
        <v>2012</v>
      </c>
      <c r="E3606" s="5">
        <f>IFERROR(VLOOKUP(Tabla1[[#This Row],[FECHA]],'COMPARENDOS TOTALES'!A:D,4,FALSE),0)</f>
        <v>0</v>
      </c>
      <c r="F3606" s="9">
        <f>IFERROR(VLOOKUP(Tabla1[[#This Row],[FECHA]],'COMPARENDOS TOTALES'!A:D,3,FALSE),0)</f>
        <v>0</v>
      </c>
      <c r="G3606" s="5">
        <f>IFERROR(VLOOKUP(Tabla1[[#This Row],[FECHA]],EXONERACIONES!A:D,4,FALSE),0)</f>
        <v>0</v>
      </c>
      <c r="H3606" s="9">
        <f>IFERROR(VLOOKUP(Tabla1[[#This Row],[FECHA]],EXONERACIONES!A:D,3,FALSE),0)</f>
        <v>0</v>
      </c>
      <c r="I3606" s="5">
        <f>IFERROR(VLOOKUP(Tabla1[[#This Row],[FECHA]],'SIMIT CON RES'!A:D,4,FALSE),0)</f>
        <v>0</v>
      </c>
      <c r="J3606" s="9">
        <f>IFERROR(VLOOKUP(Tabla1[[#This Row],[FECHA]],'SIMIT CON RES'!A:D,3,FALSE),0)</f>
        <v>0</v>
      </c>
      <c r="K3606">
        <f>IFERROR(VLOOKUP(Tabla1[[#This Row],[FECHA]],'SIMIT SIN RES'!A:D,4,FALSE),0)</f>
        <v>0</v>
      </c>
      <c r="L3606" s="9">
        <f>IFERROR(VLOOKUP(Tabla1[[#This Row],[FECHA]],'SIMIT SIN RES'!A:D,3,FALSE),0)</f>
        <v>0</v>
      </c>
      <c r="M3606" s="5">
        <f>IFERROR(VLOOKUP(Tabla1[[#This Row],[FECHA]],'RECAUDOS DE COMPARENDOS'!A:D,4,FALSE),0)</f>
        <v>0</v>
      </c>
      <c r="N3606" s="9">
        <f>IFERROR(VLOOKUP(Tabla1[[#This Row],[FECHA]],'RECAUDOS DE COMPARENDOS'!A:D,3,FALSE),0)</f>
        <v>0</v>
      </c>
      <c r="O3606" s="5">
        <f>IFERROR(VLOOKUP(Tabla1[[#This Row],[FECHA]],'RECAUDOS DE RESOLUCIONES'!A:D,4,FALSE),0)</f>
        <v>0</v>
      </c>
      <c r="P3606" s="9">
        <f>IFERROR(VLOOKUP(Tabla1[[#This Row],[FECHA]],'RECAUDOS DE RESOLUCIONES'!A:D,3,FALSE),0)</f>
        <v>0</v>
      </c>
      <c r="Q360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60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606" s="11">
        <f>IFERROR(VLOOKUP(Tabla1[[#This Row],[FECHA]],'RECAUDOS LOCALES'!A:D,4,FALSE),0)</f>
        <v>0</v>
      </c>
      <c r="T3606" s="9">
        <f>IFERROR(VLOOKUP(Tabla1[[#This Row],[FECHA]],'RECAUDOS LOCALES'!A:D,3,FALSE),0)</f>
        <v>0</v>
      </c>
      <c r="U3606" s="11">
        <f>IFERROR(VLOOKUP(Tabla1[[#This Row],[FECHA]],'RECAUDOS EXTERNOS'!A:D,4,FALSE),0)</f>
        <v>4</v>
      </c>
      <c r="V3606" s="9">
        <f>IFERROR(VLOOKUP(Tabla1[[#This Row],[FECHA]],'RECAUDOS EXTERNOS'!A:D,3,FALSE),0)</f>
        <v>702945</v>
      </c>
    </row>
    <row r="3607" spans="1:22" x14ac:dyDescent="0.25">
      <c r="A3607" s="1">
        <v>41166</v>
      </c>
      <c r="B3607" s="3" t="s">
        <v>0</v>
      </c>
      <c r="C3607" s="2">
        <v>41153</v>
      </c>
      <c r="D3607" s="5">
        <f>YEAR(Tabla1[[#This Row],[FECHA]])</f>
        <v>2012</v>
      </c>
      <c r="E3607" s="5">
        <f>IFERROR(VLOOKUP(Tabla1[[#This Row],[FECHA]],'COMPARENDOS TOTALES'!A:D,4,FALSE),0)</f>
        <v>3</v>
      </c>
      <c r="F3607" s="9">
        <f>IFERROR(VLOOKUP(Tabla1[[#This Row],[FECHA]],'COMPARENDOS TOTALES'!A:D,3,FALSE),0)</f>
        <v>1700100</v>
      </c>
      <c r="G3607" s="5">
        <f>IFERROR(VLOOKUP(Tabla1[[#This Row],[FECHA]],EXONERACIONES!A:D,4,FALSE),0)</f>
        <v>0</v>
      </c>
      <c r="H3607" s="9">
        <f>IFERROR(VLOOKUP(Tabla1[[#This Row],[FECHA]],EXONERACIONES!A:D,3,FALSE),0)</f>
        <v>0</v>
      </c>
      <c r="I3607" s="5">
        <f>IFERROR(VLOOKUP(Tabla1[[#This Row],[FECHA]],'SIMIT CON RES'!A:D,4,FALSE),0)</f>
        <v>2</v>
      </c>
      <c r="J3607" s="9">
        <f>IFERROR(VLOOKUP(Tabla1[[#This Row],[FECHA]],'SIMIT CON RES'!A:D,3,FALSE),0)</f>
        <v>1133400</v>
      </c>
      <c r="K3607">
        <f>IFERROR(VLOOKUP(Tabla1[[#This Row],[FECHA]],'SIMIT SIN RES'!A:D,4,FALSE),0)</f>
        <v>0</v>
      </c>
      <c r="L3607" s="9">
        <f>IFERROR(VLOOKUP(Tabla1[[#This Row],[FECHA]],'SIMIT SIN RES'!A:D,3,FALSE),0)</f>
        <v>0</v>
      </c>
      <c r="M3607" s="5">
        <f>IFERROR(VLOOKUP(Tabla1[[#This Row],[FECHA]],'RECAUDOS DE COMPARENDOS'!A:D,4,FALSE),0)</f>
        <v>0</v>
      </c>
      <c r="N3607" s="9">
        <f>IFERROR(VLOOKUP(Tabla1[[#This Row],[FECHA]],'RECAUDOS DE COMPARENDOS'!A:D,3,FALSE),0)</f>
        <v>0</v>
      </c>
      <c r="O3607" s="5">
        <f>IFERROR(VLOOKUP(Tabla1[[#This Row],[FECHA]],'RECAUDOS DE RESOLUCIONES'!A:D,4,FALSE),0)</f>
        <v>0</v>
      </c>
      <c r="P3607" s="9">
        <f>IFERROR(VLOOKUP(Tabla1[[#This Row],[FECHA]],'RECAUDOS DE RESOLUCIONES'!A:D,3,FALSE),0)</f>
        <v>0</v>
      </c>
      <c r="Q360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607" s="9">
        <f>Tabla1[V. COMPARENDOS]-(Tabla1[V. EXONERACIONES]+Tabla1[[#This Row],[V. SIMIT CON RESOLUCION]]+Tabla1[[#This Row],[V. SIMIT SIN RESOLUCION]]+Tabla1[[#This Row],[V. RECAUDOS COMPARENDOS]]+Tabla1[[#This Row],[V. RECAUDOS RESOLUCIONES]])</f>
        <v>566700</v>
      </c>
      <c r="S3607" s="11">
        <f>IFERROR(VLOOKUP(Tabla1[[#This Row],[FECHA]],'RECAUDOS LOCALES'!A:D,4,FALSE),0)</f>
        <v>0</v>
      </c>
      <c r="T3607" s="9">
        <f>IFERROR(VLOOKUP(Tabla1[[#This Row],[FECHA]],'RECAUDOS LOCALES'!A:D,3,FALSE),0)</f>
        <v>0</v>
      </c>
      <c r="U3607" s="11">
        <f>IFERROR(VLOOKUP(Tabla1[[#This Row],[FECHA]],'RECAUDOS EXTERNOS'!A:D,4,FALSE),0)</f>
        <v>4</v>
      </c>
      <c r="V3607" s="9">
        <f>IFERROR(VLOOKUP(Tabla1[[#This Row],[FECHA]],'RECAUDOS EXTERNOS'!A:D,3,FALSE),0)</f>
        <v>529843</v>
      </c>
    </row>
    <row r="3608" spans="1:22" x14ac:dyDescent="0.25">
      <c r="A3608" s="1">
        <v>41167</v>
      </c>
      <c r="B3608" s="3" t="s">
        <v>5</v>
      </c>
      <c r="C3608" s="2">
        <v>41153</v>
      </c>
      <c r="D3608" s="5">
        <f>YEAR(Tabla1[[#This Row],[FECHA]])</f>
        <v>2012</v>
      </c>
      <c r="E3608" s="5">
        <f>IFERROR(VLOOKUP(Tabla1[[#This Row],[FECHA]],'COMPARENDOS TOTALES'!A:D,4,FALSE),0)</f>
        <v>0</v>
      </c>
      <c r="F3608" s="9">
        <f>IFERROR(VLOOKUP(Tabla1[[#This Row],[FECHA]],'COMPARENDOS TOTALES'!A:D,3,FALSE),0)</f>
        <v>0</v>
      </c>
      <c r="G3608" s="5">
        <f>IFERROR(VLOOKUP(Tabla1[[#This Row],[FECHA]],EXONERACIONES!A:D,4,FALSE),0)</f>
        <v>0</v>
      </c>
      <c r="H3608" s="9">
        <f>IFERROR(VLOOKUP(Tabla1[[#This Row],[FECHA]],EXONERACIONES!A:D,3,FALSE),0)</f>
        <v>0</v>
      </c>
      <c r="I3608" s="5">
        <f>IFERROR(VLOOKUP(Tabla1[[#This Row],[FECHA]],'SIMIT CON RES'!A:D,4,FALSE),0)</f>
        <v>0</v>
      </c>
      <c r="J3608" s="9">
        <f>IFERROR(VLOOKUP(Tabla1[[#This Row],[FECHA]],'SIMIT CON RES'!A:D,3,FALSE),0)</f>
        <v>0</v>
      </c>
      <c r="K3608">
        <f>IFERROR(VLOOKUP(Tabla1[[#This Row],[FECHA]],'SIMIT SIN RES'!A:D,4,FALSE),0)</f>
        <v>0</v>
      </c>
      <c r="L3608" s="9">
        <f>IFERROR(VLOOKUP(Tabla1[[#This Row],[FECHA]],'SIMIT SIN RES'!A:D,3,FALSE),0)</f>
        <v>0</v>
      </c>
      <c r="M3608" s="5">
        <f>IFERROR(VLOOKUP(Tabla1[[#This Row],[FECHA]],'RECAUDOS DE COMPARENDOS'!A:D,4,FALSE),0)</f>
        <v>0</v>
      </c>
      <c r="N3608" s="9">
        <f>IFERROR(VLOOKUP(Tabla1[[#This Row],[FECHA]],'RECAUDOS DE COMPARENDOS'!A:D,3,FALSE),0)</f>
        <v>0</v>
      </c>
      <c r="O3608" s="5">
        <f>IFERROR(VLOOKUP(Tabla1[[#This Row],[FECHA]],'RECAUDOS DE RESOLUCIONES'!A:D,4,FALSE),0)</f>
        <v>0</v>
      </c>
      <c r="P3608" s="9">
        <f>IFERROR(VLOOKUP(Tabla1[[#This Row],[FECHA]],'RECAUDOS DE RESOLUCIONES'!A:D,3,FALSE),0)</f>
        <v>0</v>
      </c>
      <c r="Q360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60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608" s="11">
        <f>IFERROR(VLOOKUP(Tabla1[[#This Row],[FECHA]],'RECAUDOS LOCALES'!A:D,4,FALSE),0)</f>
        <v>0</v>
      </c>
      <c r="T3608" s="9">
        <f>IFERROR(VLOOKUP(Tabla1[[#This Row],[FECHA]],'RECAUDOS LOCALES'!A:D,3,FALSE),0)</f>
        <v>0</v>
      </c>
      <c r="U3608" s="11">
        <f>IFERROR(VLOOKUP(Tabla1[[#This Row],[FECHA]],'RECAUDOS EXTERNOS'!A:D,4,FALSE),0)</f>
        <v>0</v>
      </c>
      <c r="V3608" s="9">
        <f>IFERROR(VLOOKUP(Tabla1[[#This Row],[FECHA]],'RECAUDOS EXTERNOS'!A:D,3,FALSE),0)</f>
        <v>0</v>
      </c>
    </row>
    <row r="3609" spans="1:22" x14ac:dyDescent="0.25">
      <c r="A3609" s="1">
        <v>41168</v>
      </c>
      <c r="B3609" s="3" t="s">
        <v>4</v>
      </c>
      <c r="C3609" s="2">
        <v>41153</v>
      </c>
      <c r="D3609" s="5">
        <f>YEAR(Tabla1[[#This Row],[FECHA]])</f>
        <v>2012</v>
      </c>
      <c r="E3609" s="5">
        <f>IFERROR(VLOOKUP(Tabla1[[#This Row],[FECHA]],'COMPARENDOS TOTALES'!A:D,4,FALSE),0)</f>
        <v>6</v>
      </c>
      <c r="F3609" s="9">
        <f>IFERROR(VLOOKUP(Tabla1[[#This Row],[FECHA]],'COMPARENDOS TOTALES'!A:D,3,FALSE),0)</f>
        <v>4250250</v>
      </c>
      <c r="G3609" s="5">
        <f>IFERROR(VLOOKUP(Tabla1[[#This Row],[FECHA]],EXONERACIONES!A:D,4,FALSE),0)</f>
        <v>0</v>
      </c>
      <c r="H3609" s="9">
        <f>IFERROR(VLOOKUP(Tabla1[[#This Row],[FECHA]],EXONERACIONES!A:D,3,FALSE),0)</f>
        <v>0</v>
      </c>
      <c r="I3609" s="5">
        <f>IFERROR(VLOOKUP(Tabla1[[#This Row],[FECHA]],'SIMIT CON RES'!A:D,4,FALSE),0)</f>
        <v>6</v>
      </c>
      <c r="J3609" s="9">
        <f>IFERROR(VLOOKUP(Tabla1[[#This Row],[FECHA]],'SIMIT CON RES'!A:D,3,FALSE),0)</f>
        <v>4250250</v>
      </c>
      <c r="K3609">
        <f>IFERROR(VLOOKUP(Tabla1[[#This Row],[FECHA]],'SIMIT SIN RES'!A:D,4,FALSE),0)</f>
        <v>0</v>
      </c>
      <c r="L3609" s="9">
        <f>IFERROR(VLOOKUP(Tabla1[[#This Row],[FECHA]],'SIMIT SIN RES'!A:D,3,FALSE),0)</f>
        <v>0</v>
      </c>
      <c r="M3609" s="5">
        <f>IFERROR(VLOOKUP(Tabla1[[#This Row],[FECHA]],'RECAUDOS DE COMPARENDOS'!A:D,4,FALSE),0)</f>
        <v>0</v>
      </c>
      <c r="N3609" s="9">
        <f>IFERROR(VLOOKUP(Tabla1[[#This Row],[FECHA]],'RECAUDOS DE COMPARENDOS'!A:D,3,FALSE),0)</f>
        <v>0</v>
      </c>
      <c r="O3609" s="5">
        <f>IFERROR(VLOOKUP(Tabla1[[#This Row],[FECHA]],'RECAUDOS DE RESOLUCIONES'!A:D,4,FALSE),0)</f>
        <v>0</v>
      </c>
      <c r="P3609" s="9">
        <f>IFERROR(VLOOKUP(Tabla1[[#This Row],[FECHA]],'RECAUDOS DE RESOLUCIONES'!A:D,3,FALSE),0)</f>
        <v>0</v>
      </c>
      <c r="Q360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60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609" s="11">
        <f>IFERROR(VLOOKUP(Tabla1[[#This Row],[FECHA]],'RECAUDOS LOCALES'!A:D,4,FALSE),0)</f>
        <v>0</v>
      </c>
      <c r="T3609" s="9">
        <f>IFERROR(VLOOKUP(Tabla1[[#This Row],[FECHA]],'RECAUDOS LOCALES'!A:D,3,FALSE),0)</f>
        <v>0</v>
      </c>
      <c r="U3609" s="11">
        <f>IFERROR(VLOOKUP(Tabla1[[#This Row],[FECHA]],'RECAUDOS EXTERNOS'!A:D,4,FALSE),0)</f>
        <v>0</v>
      </c>
      <c r="V3609" s="9">
        <f>IFERROR(VLOOKUP(Tabla1[[#This Row],[FECHA]],'RECAUDOS EXTERNOS'!A:D,3,FALSE),0)</f>
        <v>0</v>
      </c>
    </row>
    <row r="3610" spans="1:22" x14ac:dyDescent="0.25">
      <c r="A3610" s="1">
        <v>41169</v>
      </c>
      <c r="B3610" s="3" t="s">
        <v>1</v>
      </c>
      <c r="C3610" s="2">
        <v>41153</v>
      </c>
      <c r="D3610" s="5">
        <f>YEAR(Tabla1[[#This Row],[FECHA]])</f>
        <v>2012</v>
      </c>
      <c r="E3610" s="5">
        <f>IFERROR(VLOOKUP(Tabla1[[#This Row],[FECHA]],'COMPARENDOS TOTALES'!A:D,4,FALSE),0)</f>
        <v>5</v>
      </c>
      <c r="F3610" s="9">
        <f>IFERROR(VLOOKUP(Tabla1[[#This Row],[FECHA]],'COMPARENDOS TOTALES'!A:D,3,FALSE),0)</f>
        <v>2266800</v>
      </c>
      <c r="G3610" s="5">
        <f>IFERROR(VLOOKUP(Tabla1[[#This Row],[FECHA]],EXONERACIONES!A:D,4,FALSE),0)</f>
        <v>0</v>
      </c>
      <c r="H3610" s="9">
        <f>IFERROR(VLOOKUP(Tabla1[[#This Row],[FECHA]],EXONERACIONES!A:D,3,FALSE),0)</f>
        <v>0</v>
      </c>
      <c r="I3610" s="5">
        <f>IFERROR(VLOOKUP(Tabla1[[#This Row],[FECHA]],'SIMIT CON RES'!A:D,4,FALSE),0)</f>
        <v>1</v>
      </c>
      <c r="J3610" s="9">
        <f>IFERROR(VLOOKUP(Tabla1[[#This Row],[FECHA]],'SIMIT CON RES'!A:D,3,FALSE),0)</f>
        <v>566700</v>
      </c>
      <c r="K3610">
        <f>IFERROR(VLOOKUP(Tabla1[[#This Row],[FECHA]],'SIMIT SIN RES'!A:D,4,FALSE),0)</f>
        <v>0</v>
      </c>
      <c r="L3610" s="9">
        <f>IFERROR(VLOOKUP(Tabla1[[#This Row],[FECHA]],'SIMIT SIN RES'!A:D,3,FALSE),0)</f>
        <v>0</v>
      </c>
      <c r="M3610" s="5">
        <f>IFERROR(VLOOKUP(Tabla1[[#This Row],[FECHA]],'RECAUDOS DE COMPARENDOS'!A:D,4,FALSE),0)</f>
        <v>0</v>
      </c>
      <c r="N3610" s="9">
        <f>IFERROR(VLOOKUP(Tabla1[[#This Row],[FECHA]],'RECAUDOS DE COMPARENDOS'!A:D,3,FALSE),0)</f>
        <v>0</v>
      </c>
      <c r="O3610" s="5">
        <f>IFERROR(VLOOKUP(Tabla1[[#This Row],[FECHA]],'RECAUDOS DE RESOLUCIONES'!A:D,4,FALSE),0)</f>
        <v>0</v>
      </c>
      <c r="P3610" s="9">
        <f>IFERROR(VLOOKUP(Tabla1[[#This Row],[FECHA]],'RECAUDOS DE RESOLUCIONES'!A:D,3,FALSE),0)</f>
        <v>0</v>
      </c>
      <c r="Q361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3610" s="9">
        <f>Tabla1[V. COMPARENDOS]-(Tabla1[V. EXONERACIONES]+Tabla1[[#This Row],[V. SIMIT CON RESOLUCION]]+Tabla1[[#This Row],[V. SIMIT SIN RESOLUCION]]+Tabla1[[#This Row],[V. RECAUDOS COMPARENDOS]]+Tabla1[[#This Row],[V. RECAUDOS RESOLUCIONES]])</f>
        <v>1700100</v>
      </c>
      <c r="S3610" s="11">
        <f>IFERROR(VLOOKUP(Tabla1[[#This Row],[FECHA]],'RECAUDOS LOCALES'!A:D,4,FALSE),0)</f>
        <v>0</v>
      </c>
      <c r="T3610" s="9">
        <f>IFERROR(VLOOKUP(Tabla1[[#This Row],[FECHA]],'RECAUDOS LOCALES'!A:D,3,FALSE),0)</f>
        <v>0</v>
      </c>
      <c r="U3610" s="11">
        <f>IFERROR(VLOOKUP(Tabla1[[#This Row],[FECHA]],'RECAUDOS EXTERNOS'!A:D,4,FALSE),0)</f>
        <v>5</v>
      </c>
      <c r="V3610" s="9">
        <f>IFERROR(VLOOKUP(Tabla1[[#This Row],[FECHA]],'RECAUDOS EXTERNOS'!A:D,3,FALSE),0)</f>
        <v>1516485</v>
      </c>
    </row>
    <row r="3611" spans="1:22" x14ac:dyDescent="0.25">
      <c r="A3611" s="1">
        <v>41170</v>
      </c>
      <c r="B3611" s="3" t="s">
        <v>2</v>
      </c>
      <c r="C3611" s="2">
        <v>41153</v>
      </c>
      <c r="D3611" s="5">
        <f>YEAR(Tabla1[[#This Row],[FECHA]])</f>
        <v>2012</v>
      </c>
      <c r="E3611" s="5">
        <f>IFERROR(VLOOKUP(Tabla1[[#This Row],[FECHA]],'COMPARENDOS TOTALES'!A:D,4,FALSE),0)</f>
        <v>2</v>
      </c>
      <c r="F3611" s="9">
        <f>IFERROR(VLOOKUP(Tabla1[[#This Row],[FECHA]],'COMPARENDOS TOTALES'!A:D,3,FALSE),0)</f>
        <v>717820</v>
      </c>
      <c r="G3611" s="5">
        <f>IFERROR(VLOOKUP(Tabla1[[#This Row],[FECHA]],EXONERACIONES!A:D,4,FALSE),0)</f>
        <v>0</v>
      </c>
      <c r="H3611" s="9">
        <f>IFERROR(VLOOKUP(Tabla1[[#This Row],[FECHA]],EXONERACIONES!A:D,3,FALSE),0)</f>
        <v>0</v>
      </c>
      <c r="I3611" s="5">
        <f>IFERROR(VLOOKUP(Tabla1[[#This Row],[FECHA]],'SIMIT CON RES'!A:D,4,FALSE),0)</f>
        <v>1</v>
      </c>
      <c r="J3611" s="9">
        <f>IFERROR(VLOOKUP(Tabla1[[#This Row],[FECHA]],'SIMIT CON RES'!A:D,3,FALSE),0)</f>
        <v>151120</v>
      </c>
      <c r="K3611">
        <f>IFERROR(VLOOKUP(Tabla1[[#This Row],[FECHA]],'SIMIT SIN RES'!A:D,4,FALSE),0)</f>
        <v>0</v>
      </c>
      <c r="L3611" s="9">
        <f>IFERROR(VLOOKUP(Tabla1[[#This Row],[FECHA]],'SIMIT SIN RES'!A:D,3,FALSE),0)</f>
        <v>0</v>
      </c>
      <c r="M3611" s="5">
        <f>IFERROR(VLOOKUP(Tabla1[[#This Row],[FECHA]],'RECAUDOS DE COMPARENDOS'!A:D,4,FALSE),0)</f>
        <v>0</v>
      </c>
      <c r="N3611" s="9">
        <f>IFERROR(VLOOKUP(Tabla1[[#This Row],[FECHA]],'RECAUDOS DE COMPARENDOS'!A:D,3,FALSE),0)</f>
        <v>0</v>
      </c>
      <c r="O3611" s="5">
        <f>IFERROR(VLOOKUP(Tabla1[[#This Row],[FECHA]],'RECAUDOS DE RESOLUCIONES'!A:D,4,FALSE),0)</f>
        <v>0</v>
      </c>
      <c r="P3611" s="9">
        <f>IFERROR(VLOOKUP(Tabla1[[#This Row],[FECHA]],'RECAUDOS DE RESOLUCIONES'!A:D,3,FALSE),0)</f>
        <v>0</v>
      </c>
      <c r="Q361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611" s="9">
        <f>Tabla1[V. COMPARENDOS]-(Tabla1[V. EXONERACIONES]+Tabla1[[#This Row],[V. SIMIT CON RESOLUCION]]+Tabla1[[#This Row],[V. SIMIT SIN RESOLUCION]]+Tabla1[[#This Row],[V. RECAUDOS COMPARENDOS]]+Tabla1[[#This Row],[V. RECAUDOS RESOLUCIONES]])</f>
        <v>566700</v>
      </c>
      <c r="S3611" s="11">
        <f>IFERROR(VLOOKUP(Tabla1[[#This Row],[FECHA]],'RECAUDOS LOCALES'!A:D,4,FALSE),0)</f>
        <v>3</v>
      </c>
      <c r="T3611" s="9">
        <f>IFERROR(VLOOKUP(Tabla1[[#This Row],[FECHA]],'RECAUDOS LOCALES'!A:D,3,FALSE),0)</f>
        <v>454550</v>
      </c>
      <c r="U3611" s="11">
        <f>IFERROR(VLOOKUP(Tabla1[[#This Row],[FECHA]],'RECAUDOS EXTERNOS'!A:D,4,FALSE),0)</f>
        <v>0</v>
      </c>
      <c r="V3611" s="9">
        <f>IFERROR(VLOOKUP(Tabla1[[#This Row],[FECHA]],'RECAUDOS EXTERNOS'!A:D,3,FALSE),0)</f>
        <v>0</v>
      </c>
    </row>
    <row r="3612" spans="1:22" x14ac:dyDescent="0.25">
      <c r="A3612" s="1">
        <v>41171</v>
      </c>
      <c r="B3612" s="3" t="s">
        <v>3</v>
      </c>
      <c r="C3612" s="2">
        <v>41153</v>
      </c>
      <c r="D3612" s="5">
        <f>YEAR(Tabla1[[#This Row],[FECHA]])</f>
        <v>2012</v>
      </c>
      <c r="E3612" s="5">
        <f>IFERROR(VLOOKUP(Tabla1[[#This Row],[FECHA]],'COMPARENDOS TOTALES'!A:D,4,FALSE),0)</f>
        <v>4</v>
      </c>
      <c r="F3612" s="9">
        <f>IFERROR(VLOOKUP(Tabla1[[#This Row],[FECHA]],'COMPARENDOS TOTALES'!A:D,3,FALSE),0)</f>
        <v>1700100</v>
      </c>
      <c r="G3612" s="5">
        <f>IFERROR(VLOOKUP(Tabla1[[#This Row],[FECHA]],EXONERACIONES!A:D,4,FALSE),0)</f>
        <v>0</v>
      </c>
      <c r="H3612" s="9">
        <f>IFERROR(VLOOKUP(Tabla1[[#This Row],[FECHA]],EXONERACIONES!A:D,3,FALSE),0)</f>
        <v>0</v>
      </c>
      <c r="I3612" s="5">
        <f>IFERROR(VLOOKUP(Tabla1[[#This Row],[FECHA]],'SIMIT CON RES'!A:D,4,FALSE),0)</f>
        <v>3</v>
      </c>
      <c r="J3612" s="9">
        <f>IFERROR(VLOOKUP(Tabla1[[#This Row],[FECHA]],'SIMIT CON RES'!A:D,3,FALSE),0)</f>
        <v>1133400</v>
      </c>
      <c r="K3612">
        <f>IFERROR(VLOOKUP(Tabla1[[#This Row],[FECHA]],'SIMIT SIN RES'!A:D,4,FALSE),0)</f>
        <v>0</v>
      </c>
      <c r="L3612" s="9">
        <f>IFERROR(VLOOKUP(Tabla1[[#This Row],[FECHA]],'SIMIT SIN RES'!A:D,3,FALSE),0)</f>
        <v>0</v>
      </c>
      <c r="M3612" s="5">
        <f>IFERROR(VLOOKUP(Tabla1[[#This Row],[FECHA]],'RECAUDOS DE COMPARENDOS'!A:D,4,FALSE),0)</f>
        <v>0</v>
      </c>
      <c r="N3612" s="9">
        <f>IFERROR(VLOOKUP(Tabla1[[#This Row],[FECHA]],'RECAUDOS DE COMPARENDOS'!A:D,3,FALSE),0)</f>
        <v>0</v>
      </c>
      <c r="O3612" s="5">
        <f>IFERROR(VLOOKUP(Tabla1[[#This Row],[FECHA]],'RECAUDOS DE RESOLUCIONES'!A:D,4,FALSE),0)</f>
        <v>0</v>
      </c>
      <c r="P3612" s="9">
        <f>IFERROR(VLOOKUP(Tabla1[[#This Row],[FECHA]],'RECAUDOS DE RESOLUCIONES'!A:D,3,FALSE),0)</f>
        <v>0</v>
      </c>
      <c r="Q361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612" s="9">
        <f>Tabla1[V. COMPARENDOS]-(Tabla1[V. EXONERACIONES]+Tabla1[[#This Row],[V. SIMIT CON RESOLUCION]]+Tabla1[[#This Row],[V. SIMIT SIN RESOLUCION]]+Tabla1[[#This Row],[V. RECAUDOS COMPARENDOS]]+Tabla1[[#This Row],[V. RECAUDOS RESOLUCIONES]])</f>
        <v>566700</v>
      </c>
      <c r="S3612" s="11">
        <f>IFERROR(VLOOKUP(Tabla1[[#This Row],[FECHA]],'RECAUDOS LOCALES'!A:D,4,FALSE),0)</f>
        <v>0</v>
      </c>
      <c r="T3612" s="9">
        <f>IFERROR(VLOOKUP(Tabla1[[#This Row],[FECHA]],'RECAUDOS LOCALES'!A:D,3,FALSE),0)</f>
        <v>0</v>
      </c>
      <c r="U3612" s="11">
        <f>IFERROR(VLOOKUP(Tabla1[[#This Row],[FECHA]],'RECAUDOS EXTERNOS'!A:D,4,FALSE),0)</f>
        <v>4</v>
      </c>
      <c r="V3612" s="9">
        <f>IFERROR(VLOOKUP(Tabla1[[#This Row],[FECHA]],'RECAUDOS EXTERNOS'!A:D,3,FALSE),0)</f>
        <v>506895</v>
      </c>
    </row>
    <row r="3613" spans="1:22" x14ac:dyDescent="0.25">
      <c r="A3613" s="1">
        <v>41172</v>
      </c>
      <c r="B3613" s="3" t="s">
        <v>6</v>
      </c>
      <c r="C3613" s="2">
        <v>41153</v>
      </c>
      <c r="D3613" s="5">
        <f>YEAR(Tabla1[[#This Row],[FECHA]])</f>
        <v>2012</v>
      </c>
      <c r="E3613" s="5">
        <f>IFERROR(VLOOKUP(Tabla1[[#This Row],[FECHA]],'COMPARENDOS TOTALES'!A:D,4,FALSE),0)</f>
        <v>1</v>
      </c>
      <c r="F3613" s="9">
        <f>IFERROR(VLOOKUP(Tabla1[[#This Row],[FECHA]],'COMPARENDOS TOTALES'!A:D,3,FALSE),0)</f>
        <v>566700</v>
      </c>
      <c r="G3613" s="5">
        <f>IFERROR(VLOOKUP(Tabla1[[#This Row],[FECHA]],EXONERACIONES!A:D,4,FALSE),0)</f>
        <v>0</v>
      </c>
      <c r="H3613" s="9">
        <f>IFERROR(VLOOKUP(Tabla1[[#This Row],[FECHA]],EXONERACIONES!A:D,3,FALSE),0)</f>
        <v>0</v>
      </c>
      <c r="I3613" s="5">
        <f>IFERROR(VLOOKUP(Tabla1[[#This Row],[FECHA]],'SIMIT CON RES'!A:D,4,FALSE),0)</f>
        <v>1</v>
      </c>
      <c r="J3613" s="9">
        <f>IFERROR(VLOOKUP(Tabla1[[#This Row],[FECHA]],'SIMIT CON RES'!A:D,3,FALSE),0)</f>
        <v>566700</v>
      </c>
      <c r="K3613">
        <f>IFERROR(VLOOKUP(Tabla1[[#This Row],[FECHA]],'SIMIT SIN RES'!A:D,4,FALSE),0)</f>
        <v>0</v>
      </c>
      <c r="L3613" s="9">
        <f>IFERROR(VLOOKUP(Tabla1[[#This Row],[FECHA]],'SIMIT SIN RES'!A:D,3,FALSE),0)</f>
        <v>0</v>
      </c>
      <c r="M3613" s="5">
        <f>IFERROR(VLOOKUP(Tabla1[[#This Row],[FECHA]],'RECAUDOS DE COMPARENDOS'!A:D,4,FALSE),0)</f>
        <v>0</v>
      </c>
      <c r="N3613" s="9">
        <f>IFERROR(VLOOKUP(Tabla1[[#This Row],[FECHA]],'RECAUDOS DE COMPARENDOS'!A:D,3,FALSE),0)</f>
        <v>0</v>
      </c>
      <c r="O3613" s="5">
        <f>IFERROR(VLOOKUP(Tabla1[[#This Row],[FECHA]],'RECAUDOS DE RESOLUCIONES'!A:D,4,FALSE),0)</f>
        <v>0</v>
      </c>
      <c r="P3613" s="9">
        <f>IFERROR(VLOOKUP(Tabla1[[#This Row],[FECHA]],'RECAUDOS DE RESOLUCIONES'!A:D,3,FALSE),0)</f>
        <v>0</v>
      </c>
      <c r="Q361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61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613" s="11">
        <f>IFERROR(VLOOKUP(Tabla1[[#This Row],[FECHA]],'RECAUDOS LOCALES'!A:D,4,FALSE),0)</f>
        <v>2</v>
      </c>
      <c r="T3613" s="9">
        <f>IFERROR(VLOOKUP(Tabla1[[#This Row],[FECHA]],'RECAUDOS LOCALES'!A:D,3,FALSE),0)</f>
        <v>253000</v>
      </c>
      <c r="U3613" s="11">
        <f>IFERROR(VLOOKUP(Tabla1[[#This Row],[FECHA]],'RECAUDOS EXTERNOS'!A:D,4,FALSE),0)</f>
        <v>7</v>
      </c>
      <c r="V3613" s="9">
        <f>IFERROR(VLOOKUP(Tabla1[[#This Row],[FECHA]],'RECAUDOS EXTERNOS'!A:D,3,FALSE),0)</f>
        <v>729958</v>
      </c>
    </row>
    <row r="3614" spans="1:22" x14ac:dyDescent="0.25">
      <c r="A3614" s="1">
        <v>41173</v>
      </c>
      <c r="B3614" s="3" t="s">
        <v>0</v>
      </c>
      <c r="C3614" s="2">
        <v>41153</v>
      </c>
      <c r="D3614" s="5">
        <f>YEAR(Tabla1[[#This Row],[FECHA]])</f>
        <v>2012</v>
      </c>
      <c r="E3614" s="5">
        <f>IFERROR(VLOOKUP(Tabla1[[#This Row],[FECHA]],'COMPARENDOS TOTALES'!A:D,4,FALSE),0)</f>
        <v>0</v>
      </c>
      <c r="F3614" s="9">
        <f>IFERROR(VLOOKUP(Tabla1[[#This Row],[FECHA]],'COMPARENDOS TOTALES'!A:D,3,FALSE),0)</f>
        <v>0</v>
      </c>
      <c r="G3614" s="5">
        <f>IFERROR(VLOOKUP(Tabla1[[#This Row],[FECHA]],EXONERACIONES!A:D,4,FALSE),0)</f>
        <v>0</v>
      </c>
      <c r="H3614" s="9">
        <f>IFERROR(VLOOKUP(Tabla1[[#This Row],[FECHA]],EXONERACIONES!A:D,3,FALSE),0)</f>
        <v>0</v>
      </c>
      <c r="I3614" s="5">
        <f>IFERROR(VLOOKUP(Tabla1[[#This Row],[FECHA]],'SIMIT CON RES'!A:D,4,FALSE),0)</f>
        <v>0</v>
      </c>
      <c r="J3614" s="9">
        <f>IFERROR(VLOOKUP(Tabla1[[#This Row],[FECHA]],'SIMIT CON RES'!A:D,3,FALSE),0)</f>
        <v>0</v>
      </c>
      <c r="K3614">
        <f>IFERROR(VLOOKUP(Tabla1[[#This Row],[FECHA]],'SIMIT SIN RES'!A:D,4,FALSE),0)</f>
        <v>0</v>
      </c>
      <c r="L3614" s="9">
        <f>IFERROR(VLOOKUP(Tabla1[[#This Row],[FECHA]],'SIMIT SIN RES'!A:D,3,FALSE),0)</f>
        <v>0</v>
      </c>
      <c r="M3614" s="5">
        <f>IFERROR(VLOOKUP(Tabla1[[#This Row],[FECHA]],'RECAUDOS DE COMPARENDOS'!A:D,4,FALSE),0)</f>
        <v>0</v>
      </c>
      <c r="N3614" s="9">
        <f>IFERROR(VLOOKUP(Tabla1[[#This Row],[FECHA]],'RECAUDOS DE COMPARENDOS'!A:D,3,FALSE),0)</f>
        <v>0</v>
      </c>
      <c r="O3614" s="5">
        <f>IFERROR(VLOOKUP(Tabla1[[#This Row],[FECHA]],'RECAUDOS DE RESOLUCIONES'!A:D,4,FALSE),0)</f>
        <v>0</v>
      </c>
      <c r="P3614" s="9">
        <f>IFERROR(VLOOKUP(Tabla1[[#This Row],[FECHA]],'RECAUDOS DE RESOLUCIONES'!A:D,3,FALSE),0)</f>
        <v>0</v>
      </c>
      <c r="Q361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61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614" s="11">
        <f>IFERROR(VLOOKUP(Tabla1[[#This Row],[FECHA]],'RECAUDOS LOCALES'!A:D,4,FALSE),0)</f>
        <v>0</v>
      </c>
      <c r="T3614" s="9">
        <f>IFERROR(VLOOKUP(Tabla1[[#This Row],[FECHA]],'RECAUDOS LOCALES'!A:D,3,FALSE),0)</f>
        <v>0</v>
      </c>
      <c r="U3614" s="11">
        <f>IFERROR(VLOOKUP(Tabla1[[#This Row],[FECHA]],'RECAUDOS EXTERNOS'!A:D,4,FALSE),0)</f>
        <v>0</v>
      </c>
      <c r="V3614" s="9">
        <f>IFERROR(VLOOKUP(Tabla1[[#This Row],[FECHA]],'RECAUDOS EXTERNOS'!A:D,3,FALSE),0)</f>
        <v>0</v>
      </c>
    </row>
    <row r="3615" spans="1:22" x14ac:dyDescent="0.25">
      <c r="A3615" s="1">
        <v>41174</v>
      </c>
      <c r="B3615" s="3" t="s">
        <v>5</v>
      </c>
      <c r="C3615" s="2">
        <v>41153</v>
      </c>
      <c r="D3615" s="5">
        <f>YEAR(Tabla1[[#This Row],[FECHA]])</f>
        <v>2012</v>
      </c>
      <c r="E3615" s="5">
        <f>IFERROR(VLOOKUP(Tabla1[[#This Row],[FECHA]],'COMPARENDOS TOTALES'!A:D,4,FALSE),0)</f>
        <v>8</v>
      </c>
      <c r="F3615" s="9">
        <f>IFERROR(VLOOKUP(Tabla1[[#This Row],[FECHA]],'COMPARENDOS TOTALES'!A:D,3,FALSE),0)</f>
        <v>5534770</v>
      </c>
      <c r="G3615" s="5">
        <f>IFERROR(VLOOKUP(Tabla1[[#This Row],[FECHA]],EXONERACIONES!A:D,4,FALSE),0)</f>
        <v>0</v>
      </c>
      <c r="H3615" s="9">
        <f>IFERROR(VLOOKUP(Tabla1[[#This Row],[FECHA]],EXONERACIONES!A:D,3,FALSE),0)</f>
        <v>0</v>
      </c>
      <c r="I3615" s="5">
        <f>IFERROR(VLOOKUP(Tabla1[[#This Row],[FECHA]],'SIMIT CON RES'!A:D,4,FALSE),0)</f>
        <v>6</v>
      </c>
      <c r="J3615" s="9">
        <f>IFERROR(VLOOKUP(Tabla1[[#This Row],[FECHA]],'SIMIT CON RES'!A:D,3,FALSE),0)</f>
        <v>3834670</v>
      </c>
      <c r="K3615">
        <f>IFERROR(VLOOKUP(Tabla1[[#This Row],[FECHA]],'SIMIT SIN RES'!A:D,4,FALSE),0)</f>
        <v>0</v>
      </c>
      <c r="L3615" s="9">
        <f>IFERROR(VLOOKUP(Tabla1[[#This Row],[FECHA]],'SIMIT SIN RES'!A:D,3,FALSE),0)</f>
        <v>0</v>
      </c>
      <c r="M3615" s="5">
        <f>IFERROR(VLOOKUP(Tabla1[[#This Row],[FECHA]],'RECAUDOS DE COMPARENDOS'!A:D,4,FALSE),0)</f>
        <v>0</v>
      </c>
      <c r="N3615" s="9">
        <f>IFERROR(VLOOKUP(Tabla1[[#This Row],[FECHA]],'RECAUDOS DE COMPARENDOS'!A:D,3,FALSE),0)</f>
        <v>0</v>
      </c>
      <c r="O3615" s="5">
        <f>IFERROR(VLOOKUP(Tabla1[[#This Row],[FECHA]],'RECAUDOS DE RESOLUCIONES'!A:D,4,FALSE),0)</f>
        <v>0</v>
      </c>
      <c r="P3615" s="9">
        <f>IFERROR(VLOOKUP(Tabla1[[#This Row],[FECHA]],'RECAUDOS DE RESOLUCIONES'!A:D,3,FALSE),0)</f>
        <v>0</v>
      </c>
      <c r="Q361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3615" s="9">
        <f>Tabla1[V. COMPARENDOS]-(Tabla1[V. EXONERACIONES]+Tabla1[[#This Row],[V. SIMIT CON RESOLUCION]]+Tabla1[[#This Row],[V. SIMIT SIN RESOLUCION]]+Tabla1[[#This Row],[V. RECAUDOS COMPARENDOS]]+Tabla1[[#This Row],[V. RECAUDOS RESOLUCIONES]])</f>
        <v>1700100</v>
      </c>
      <c r="S3615" s="11">
        <f>IFERROR(VLOOKUP(Tabla1[[#This Row],[FECHA]],'RECAUDOS LOCALES'!A:D,4,FALSE),0)</f>
        <v>0</v>
      </c>
      <c r="T3615" s="9">
        <f>IFERROR(VLOOKUP(Tabla1[[#This Row],[FECHA]],'RECAUDOS LOCALES'!A:D,3,FALSE),0)</f>
        <v>0</v>
      </c>
      <c r="U3615" s="11">
        <f>IFERROR(VLOOKUP(Tabla1[[#This Row],[FECHA]],'RECAUDOS EXTERNOS'!A:D,4,FALSE),0)</f>
        <v>0</v>
      </c>
      <c r="V3615" s="9">
        <f>IFERROR(VLOOKUP(Tabla1[[#This Row],[FECHA]],'RECAUDOS EXTERNOS'!A:D,3,FALSE),0)</f>
        <v>0</v>
      </c>
    </row>
    <row r="3616" spans="1:22" x14ac:dyDescent="0.25">
      <c r="A3616" s="1">
        <v>41175</v>
      </c>
      <c r="B3616" s="3" t="s">
        <v>4</v>
      </c>
      <c r="C3616" s="2">
        <v>41153</v>
      </c>
      <c r="D3616" s="5">
        <f>YEAR(Tabla1[[#This Row],[FECHA]])</f>
        <v>2012</v>
      </c>
      <c r="E3616" s="5">
        <f>IFERROR(VLOOKUP(Tabla1[[#This Row],[FECHA]],'COMPARENDOS TOTALES'!A:D,4,FALSE),0)</f>
        <v>1</v>
      </c>
      <c r="F3616" s="9">
        <f>IFERROR(VLOOKUP(Tabla1[[#This Row],[FECHA]],'COMPARENDOS TOTALES'!A:D,3,FALSE),0)</f>
        <v>566700</v>
      </c>
      <c r="G3616" s="5">
        <f>IFERROR(VLOOKUP(Tabla1[[#This Row],[FECHA]],EXONERACIONES!A:D,4,FALSE),0)</f>
        <v>0</v>
      </c>
      <c r="H3616" s="9">
        <f>IFERROR(VLOOKUP(Tabla1[[#This Row],[FECHA]],EXONERACIONES!A:D,3,FALSE),0)</f>
        <v>0</v>
      </c>
      <c r="I3616" s="5">
        <f>IFERROR(VLOOKUP(Tabla1[[#This Row],[FECHA]],'SIMIT CON RES'!A:D,4,FALSE),0)</f>
        <v>0</v>
      </c>
      <c r="J3616" s="9">
        <f>IFERROR(VLOOKUP(Tabla1[[#This Row],[FECHA]],'SIMIT CON RES'!A:D,3,FALSE),0)</f>
        <v>0</v>
      </c>
      <c r="K3616">
        <f>IFERROR(VLOOKUP(Tabla1[[#This Row],[FECHA]],'SIMIT SIN RES'!A:D,4,FALSE),0)</f>
        <v>0</v>
      </c>
      <c r="L3616" s="9">
        <f>IFERROR(VLOOKUP(Tabla1[[#This Row],[FECHA]],'SIMIT SIN RES'!A:D,3,FALSE),0)</f>
        <v>0</v>
      </c>
      <c r="M3616" s="5">
        <f>IFERROR(VLOOKUP(Tabla1[[#This Row],[FECHA]],'RECAUDOS DE COMPARENDOS'!A:D,4,FALSE),0)</f>
        <v>0</v>
      </c>
      <c r="N3616" s="9">
        <f>IFERROR(VLOOKUP(Tabla1[[#This Row],[FECHA]],'RECAUDOS DE COMPARENDOS'!A:D,3,FALSE),0)</f>
        <v>0</v>
      </c>
      <c r="O3616" s="5">
        <f>IFERROR(VLOOKUP(Tabla1[[#This Row],[FECHA]],'RECAUDOS DE RESOLUCIONES'!A:D,4,FALSE),0)</f>
        <v>0</v>
      </c>
      <c r="P3616" s="9">
        <f>IFERROR(VLOOKUP(Tabla1[[#This Row],[FECHA]],'RECAUDOS DE RESOLUCIONES'!A:D,3,FALSE),0)</f>
        <v>0</v>
      </c>
      <c r="Q361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616" s="9">
        <f>Tabla1[V. COMPARENDOS]-(Tabla1[V. EXONERACIONES]+Tabla1[[#This Row],[V. SIMIT CON RESOLUCION]]+Tabla1[[#This Row],[V. SIMIT SIN RESOLUCION]]+Tabla1[[#This Row],[V. RECAUDOS COMPARENDOS]]+Tabla1[[#This Row],[V. RECAUDOS RESOLUCIONES]])</f>
        <v>566700</v>
      </c>
      <c r="S3616" s="11">
        <f>IFERROR(VLOOKUP(Tabla1[[#This Row],[FECHA]],'RECAUDOS LOCALES'!A:D,4,FALSE),0)</f>
        <v>0</v>
      </c>
      <c r="T3616" s="9">
        <f>IFERROR(VLOOKUP(Tabla1[[#This Row],[FECHA]],'RECAUDOS LOCALES'!A:D,3,FALSE),0)</f>
        <v>0</v>
      </c>
      <c r="U3616" s="11">
        <f>IFERROR(VLOOKUP(Tabla1[[#This Row],[FECHA]],'RECAUDOS EXTERNOS'!A:D,4,FALSE),0)</f>
        <v>0</v>
      </c>
      <c r="V3616" s="9">
        <f>IFERROR(VLOOKUP(Tabla1[[#This Row],[FECHA]],'RECAUDOS EXTERNOS'!A:D,3,FALSE),0)</f>
        <v>0</v>
      </c>
    </row>
    <row r="3617" spans="1:22" x14ac:dyDescent="0.25">
      <c r="A3617" s="1">
        <v>41176</v>
      </c>
      <c r="B3617" s="3" t="s">
        <v>1</v>
      </c>
      <c r="C3617" s="2">
        <v>41153</v>
      </c>
      <c r="D3617" s="5">
        <f>YEAR(Tabla1[[#This Row],[FECHA]])</f>
        <v>2012</v>
      </c>
      <c r="E3617" s="5">
        <f>IFERROR(VLOOKUP(Tabla1[[#This Row],[FECHA]],'COMPARENDOS TOTALES'!A:D,4,FALSE),0)</f>
        <v>0</v>
      </c>
      <c r="F3617" s="9">
        <f>IFERROR(VLOOKUP(Tabla1[[#This Row],[FECHA]],'COMPARENDOS TOTALES'!A:D,3,FALSE),0)</f>
        <v>0</v>
      </c>
      <c r="G3617" s="5">
        <f>IFERROR(VLOOKUP(Tabla1[[#This Row],[FECHA]],EXONERACIONES!A:D,4,FALSE),0)</f>
        <v>0</v>
      </c>
      <c r="H3617" s="9">
        <f>IFERROR(VLOOKUP(Tabla1[[#This Row],[FECHA]],EXONERACIONES!A:D,3,FALSE),0)</f>
        <v>0</v>
      </c>
      <c r="I3617" s="5">
        <f>IFERROR(VLOOKUP(Tabla1[[#This Row],[FECHA]],'SIMIT CON RES'!A:D,4,FALSE),0)</f>
        <v>0</v>
      </c>
      <c r="J3617" s="9">
        <f>IFERROR(VLOOKUP(Tabla1[[#This Row],[FECHA]],'SIMIT CON RES'!A:D,3,FALSE),0)</f>
        <v>0</v>
      </c>
      <c r="K3617">
        <f>IFERROR(VLOOKUP(Tabla1[[#This Row],[FECHA]],'SIMIT SIN RES'!A:D,4,FALSE),0)</f>
        <v>0</v>
      </c>
      <c r="L3617" s="9">
        <f>IFERROR(VLOOKUP(Tabla1[[#This Row],[FECHA]],'SIMIT SIN RES'!A:D,3,FALSE),0)</f>
        <v>0</v>
      </c>
      <c r="M3617" s="5">
        <f>IFERROR(VLOOKUP(Tabla1[[#This Row],[FECHA]],'RECAUDOS DE COMPARENDOS'!A:D,4,FALSE),0)</f>
        <v>0</v>
      </c>
      <c r="N3617" s="9">
        <f>IFERROR(VLOOKUP(Tabla1[[#This Row],[FECHA]],'RECAUDOS DE COMPARENDOS'!A:D,3,FALSE),0)</f>
        <v>0</v>
      </c>
      <c r="O3617" s="5">
        <f>IFERROR(VLOOKUP(Tabla1[[#This Row],[FECHA]],'RECAUDOS DE RESOLUCIONES'!A:D,4,FALSE),0)</f>
        <v>0</v>
      </c>
      <c r="P3617" s="9">
        <f>IFERROR(VLOOKUP(Tabla1[[#This Row],[FECHA]],'RECAUDOS DE RESOLUCIONES'!A:D,3,FALSE),0)</f>
        <v>0</v>
      </c>
      <c r="Q361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61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617" s="11">
        <f>IFERROR(VLOOKUP(Tabla1[[#This Row],[FECHA]],'RECAUDOS LOCALES'!A:D,4,FALSE),0)</f>
        <v>0</v>
      </c>
      <c r="T3617" s="9">
        <f>IFERROR(VLOOKUP(Tabla1[[#This Row],[FECHA]],'RECAUDOS LOCALES'!A:D,3,FALSE),0)</f>
        <v>0</v>
      </c>
      <c r="U3617" s="11">
        <f>IFERROR(VLOOKUP(Tabla1[[#This Row],[FECHA]],'RECAUDOS EXTERNOS'!A:D,4,FALSE),0)</f>
        <v>4</v>
      </c>
      <c r="V3617" s="9">
        <f>IFERROR(VLOOKUP(Tabla1[[#This Row],[FECHA]],'RECAUDOS EXTERNOS'!A:D,3,FALSE),0)</f>
        <v>1601833</v>
      </c>
    </row>
    <row r="3618" spans="1:22" x14ac:dyDescent="0.25">
      <c r="A3618" s="1">
        <v>41177</v>
      </c>
      <c r="B3618" s="3" t="s">
        <v>2</v>
      </c>
      <c r="C3618" s="2">
        <v>41153</v>
      </c>
      <c r="D3618" s="5">
        <f>YEAR(Tabla1[[#This Row],[FECHA]])</f>
        <v>2012</v>
      </c>
      <c r="E3618" s="5">
        <f>IFERROR(VLOOKUP(Tabla1[[#This Row],[FECHA]],'COMPARENDOS TOTALES'!A:D,4,FALSE),0)</f>
        <v>0</v>
      </c>
      <c r="F3618" s="9">
        <f>IFERROR(VLOOKUP(Tabla1[[#This Row],[FECHA]],'COMPARENDOS TOTALES'!A:D,3,FALSE),0)</f>
        <v>0</v>
      </c>
      <c r="G3618" s="5">
        <f>IFERROR(VLOOKUP(Tabla1[[#This Row],[FECHA]],EXONERACIONES!A:D,4,FALSE),0)</f>
        <v>0</v>
      </c>
      <c r="H3618" s="9">
        <f>IFERROR(VLOOKUP(Tabla1[[#This Row],[FECHA]],EXONERACIONES!A:D,3,FALSE),0)</f>
        <v>0</v>
      </c>
      <c r="I3618" s="5">
        <f>IFERROR(VLOOKUP(Tabla1[[#This Row],[FECHA]],'SIMIT CON RES'!A:D,4,FALSE),0)</f>
        <v>0</v>
      </c>
      <c r="J3618" s="9">
        <f>IFERROR(VLOOKUP(Tabla1[[#This Row],[FECHA]],'SIMIT CON RES'!A:D,3,FALSE),0)</f>
        <v>0</v>
      </c>
      <c r="K3618">
        <f>IFERROR(VLOOKUP(Tabla1[[#This Row],[FECHA]],'SIMIT SIN RES'!A:D,4,FALSE),0)</f>
        <v>0</v>
      </c>
      <c r="L3618" s="9">
        <f>IFERROR(VLOOKUP(Tabla1[[#This Row],[FECHA]],'SIMIT SIN RES'!A:D,3,FALSE),0)</f>
        <v>0</v>
      </c>
      <c r="M3618" s="5">
        <f>IFERROR(VLOOKUP(Tabla1[[#This Row],[FECHA]],'RECAUDOS DE COMPARENDOS'!A:D,4,FALSE),0)</f>
        <v>0</v>
      </c>
      <c r="N3618" s="9">
        <f>IFERROR(VLOOKUP(Tabla1[[#This Row],[FECHA]],'RECAUDOS DE COMPARENDOS'!A:D,3,FALSE),0)</f>
        <v>0</v>
      </c>
      <c r="O3618" s="5">
        <f>IFERROR(VLOOKUP(Tabla1[[#This Row],[FECHA]],'RECAUDOS DE RESOLUCIONES'!A:D,4,FALSE),0)</f>
        <v>0</v>
      </c>
      <c r="P3618" s="9">
        <f>IFERROR(VLOOKUP(Tabla1[[#This Row],[FECHA]],'RECAUDOS DE RESOLUCIONES'!A:D,3,FALSE),0)</f>
        <v>0</v>
      </c>
      <c r="Q361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61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618" s="11">
        <f>IFERROR(VLOOKUP(Tabla1[[#This Row],[FECHA]],'RECAUDOS LOCALES'!A:D,4,FALSE),0)</f>
        <v>1</v>
      </c>
      <c r="T3618" s="9">
        <f>IFERROR(VLOOKUP(Tabla1[[#This Row],[FECHA]],'RECAUDOS LOCALES'!A:D,3,FALSE),0)</f>
        <v>128750</v>
      </c>
      <c r="U3618" s="11">
        <f>IFERROR(VLOOKUP(Tabla1[[#This Row],[FECHA]],'RECAUDOS EXTERNOS'!A:D,4,FALSE),0)</f>
        <v>3</v>
      </c>
      <c r="V3618" s="9">
        <f>IFERROR(VLOOKUP(Tabla1[[#This Row],[FECHA]],'RECAUDOS EXTERNOS'!A:D,3,FALSE),0)</f>
        <v>469929</v>
      </c>
    </row>
    <row r="3619" spans="1:22" x14ac:dyDescent="0.25">
      <c r="A3619" s="1">
        <v>41178</v>
      </c>
      <c r="B3619" s="3" t="s">
        <v>3</v>
      </c>
      <c r="C3619" s="2">
        <v>41153</v>
      </c>
      <c r="D3619" s="5">
        <f>YEAR(Tabla1[[#This Row],[FECHA]])</f>
        <v>2012</v>
      </c>
      <c r="E3619" s="5">
        <f>IFERROR(VLOOKUP(Tabla1[[#This Row],[FECHA]],'COMPARENDOS TOTALES'!A:D,4,FALSE),0)</f>
        <v>0</v>
      </c>
      <c r="F3619" s="9">
        <f>IFERROR(VLOOKUP(Tabla1[[#This Row],[FECHA]],'COMPARENDOS TOTALES'!A:D,3,FALSE),0)</f>
        <v>0</v>
      </c>
      <c r="G3619" s="5">
        <f>IFERROR(VLOOKUP(Tabla1[[#This Row],[FECHA]],EXONERACIONES!A:D,4,FALSE),0)</f>
        <v>0</v>
      </c>
      <c r="H3619" s="9">
        <f>IFERROR(VLOOKUP(Tabla1[[#This Row],[FECHA]],EXONERACIONES!A:D,3,FALSE),0)</f>
        <v>0</v>
      </c>
      <c r="I3619" s="5">
        <f>IFERROR(VLOOKUP(Tabla1[[#This Row],[FECHA]],'SIMIT CON RES'!A:D,4,FALSE),0)</f>
        <v>0</v>
      </c>
      <c r="J3619" s="9">
        <f>IFERROR(VLOOKUP(Tabla1[[#This Row],[FECHA]],'SIMIT CON RES'!A:D,3,FALSE),0)</f>
        <v>0</v>
      </c>
      <c r="K3619">
        <f>IFERROR(VLOOKUP(Tabla1[[#This Row],[FECHA]],'SIMIT SIN RES'!A:D,4,FALSE),0)</f>
        <v>0</v>
      </c>
      <c r="L3619" s="9">
        <f>IFERROR(VLOOKUP(Tabla1[[#This Row],[FECHA]],'SIMIT SIN RES'!A:D,3,FALSE),0)</f>
        <v>0</v>
      </c>
      <c r="M3619" s="5">
        <f>IFERROR(VLOOKUP(Tabla1[[#This Row],[FECHA]],'RECAUDOS DE COMPARENDOS'!A:D,4,FALSE),0)</f>
        <v>0</v>
      </c>
      <c r="N3619" s="9">
        <f>IFERROR(VLOOKUP(Tabla1[[#This Row],[FECHA]],'RECAUDOS DE COMPARENDOS'!A:D,3,FALSE),0)</f>
        <v>0</v>
      </c>
      <c r="O3619" s="5">
        <f>IFERROR(VLOOKUP(Tabla1[[#This Row],[FECHA]],'RECAUDOS DE RESOLUCIONES'!A:D,4,FALSE),0)</f>
        <v>0</v>
      </c>
      <c r="P3619" s="9">
        <f>IFERROR(VLOOKUP(Tabla1[[#This Row],[FECHA]],'RECAUDOS DE RESOLUCIONES'!A:D,3,FALSE),0)</f>
        <v>0</v>
      </c>
      <c r="Q361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61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619" s="11">
        <f>IFERROR(VLOOKUP(Tabla1[[#This Row],[FECHA]],'RECAUDOS LOCALES'!A:D,4,FALSE),0)</f>
        <v>1</v>
      </c>
      <c r="T3619" s="9">
        <f>IFERROR(VLOOKUP(Tabla1[[#This Row],[FECHA]],'RECAUDOS LOCALES'!A:D,3,FALSE),0)</f>
        <v>124225</v>
      </c>
      <c r="U3619" s="11">
        <f>IFERROR(VLOOKUP(Tabla1[[#This Row],[FECHA]],'RECAUDOS EXTERNOS'!A:D,4,FALSE),0)</f>
        <v>3</v>
      </c>
      <c r="V3619" s="9">
        <f>IFERROR(VLOOKUP(Tabla1[[#This Row],[FECHA]],'RECAUDOS EXTERNOS'!A:D,3,FALSE),0)</f>
        <v>984053</v>
      </c>
    </row>
    <row r="3620" spans="1:22" x14ac:dyDescent="0.25">
      <c r="A3620" s="1">
        <v>41179</v>
      </c>
      <c r="B3620" s="3" t="s">
        <v>6</v>
      </c>
      <c r="C3620" s="2">
        <v>41153</v>
      </c>
      <c r="D3620" s="5">
        <f>YEAR(Tabla1[[#This Row],[FECHA]])</f>
        <v>2012</v>
      </c>
      <c r="E3620" s="5">
        <f>IFERROR(VLOOKUP(Tabla1[[#This Row],[FECHA]],'COMPARENDOS TOTALES'!A:D,4,FALSE),0)</f>
        <v>0</v>
      </c>
      <c r="F3620" s="9">
        <f>IFERROR(VLOOKUP(Tabla1[[#This Row],[FECHA]],'COMPARENDOS TOTALES'!A:D,3,FALSE),0)</f>
        <v>0</v>
      </c>
      <c r="G3620" s="5">
        <f>IFERROR(VLOOKUP(Tabla1[[#This Row],[FECHA]],EXONERACIONES!A:D,4,FALSE),0)</f>
        <v>0</v>
      </c>
      <c r="H3620" s="9">
        <f>IFERROR(VLOOKUP(Tabla1[[#This Row],[FECHA]],EXONERACIONES!A:D,3,FALSE),0)</f>
        <v>0</v>
      </c>
      <c r="I3620" s="5">
        <f>IFERROR(VLOOKUP(Tabla1[[#This Row],[FECHA]],'SIMIT CON RES'!A:D,4,FALSE),0)</f>
        <v>0</v>
      </c>
      <c r="J3620" s="9">
        <f>IFERROR(VLOOKUP(Tabla1[[#This Row],[FECHA]],'SIMIT CON RES'!A:D,3,FALSE),0)</f>
        <v>0</v>
      </c>
      <c r="K3620">
        <f>IFERROR(VLOOKUP(Tabla1[[#This Row],[FECHA]],'SIMIT SIN RES'!A:D,4,FALSE),0)</f>
        <v>0</v>
      </c>
      <c r="L3620" s="9">
        <f>IFERROR(VLOOKUP(Tabla1[[#This Row],[FECHA]],'SIMIT SIN RES'!A:D,3,FALSE),0)</f>
        <v>0</v>
      </c>
      <c r="M3620" s="5">
        <f>IFERROR(VLOOKUP(Tabla1[[#This Row],[FECHA]],'RECAUDOS DE COMPARENDOS'!A:D,4,FALSE),0)</f>
        <v>0</v>
      </c>
      <c r="N3620" s="9">
        <f>IFERROR(VLOOKUP(Tabla1[[#This Row],[FECHA]],'RECAUDOS DE COMPARENDOS'!A:D,3,FALSE),0)</f>
        <v>0</v>
      </c>
      <c r="O3620" s="5">
        <f>IFERROR(VLOOKUP(Tabla1[[#This Row],[FECHA]],'RECAUDOS DE RESOLUCIONES'!A:D,4,FALSE),0)</f>
        <v>0</v>
      </c>
      <c r="P3620" s="9">
        <f>IFERROR(VLOOKUP(Tabla1[[#This Row],[FECHA]],'RECAUDOS DE RESOLUCIONES'!A:D,3,FALSE),0)</f>
        <v>0</v>
      </c>
      <c r="Q362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62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620" s="11">
        <f>IFERROR(VLOOKUP(Tabla1[[#This Row],[FECHA]],'RECAUDOS LOCALES'!A:D,4,FALSE),0)</f>
        <v>1</v>
      </c>
      <c r="T3620" s="9">
        <f>IFERROR(VLOOKUP(Tabla1[[#This Row],[FECHA]],'RECAUDOS LOCALES'!A:D,3,FALSE),0)</f>
        <v>128750</v>
      </c>
      <c r="U3620" s="11">
        <f>IFERROR(VLOOKUP(Tabla1[[#This Row],[FECHA]],'RECAUDOS EXTERNOS'!A:D,4,FALSE),0)</f>
        <v>2</v>
      </c>
      <c r="V3620" s="9">
        <f>IFERROR(VLOOKUP(Tabla1[[#This Row],[FECHA]],'RECAUDOS EXTERNOS'!A:D,3,FALSE),0)</f>
        <v>330172</v>
      </c>
    </row>
    <row r="3621" spans="1:22" x14ac:dyDescent="0.25">
      <c r="A3621" s="1">
        <v>41180</v>
      </c>
      <c r="B3621" s="3" t="s">
        <v>0</v>
      </c>
      <c r="C3621" s="2">
        <v>41153</v>
      </c>
      <c r="D3621" s="5">
        <f>YEAR(Tabla1[[#This Row],[FECHA]])</f>
        <v>2012</v>
      </c>
      <c r="E3621" s="5">
        <f>IFERROR(VLOOKUP(Tabla1[[#This Row],[FECHA]],'COMPARENDOS TOTALES'!A:D,4,FALSE),0)</f>
        <v>2</v>
      </c>
      <c r="F3621" s="9">
        <f>IFERROR(VLOOKUP(Tabla1[[#This Row],[FECHA]],'COMPARENDOS TOTALES'!A:D,3,FALSE),0)</f>
        <v>1133400</v>
      </c>
      <c r="G3621" s="5">
        <f>IFERROR(VLOOKUP(Tabla1[[#This Row],[FECHA]],EXONERACIONES!A:D,4,FALSE),0)</f>
        <v>1</v>
      </c>
      <c r="H3621" s="9">
        <f>IFERROR(VLOOKUP(Tabla1[[#This Row],[FECHA]],EXONERACIONES!A:D,3,FALSE),0)</f>
        <v>566700</v>
      </c>
      <c r="I3621" s="5">
        <f>IFERROR(VLOOKUP(Tabla1[[#This Row],[FECHA]],'SIMIT CON RES'!A:D,4,FALSE),0)</f>
        <v>1</v>
      </c>
      <c r="J3621" s="9">
        <f>IFERROR(VLOOKUP(Tabla1[[#This Row],[FECHA]],'SIMIT CON RES'!A:D,3,FALSE),0)</f>
        <v>566700</v>
      </c>
      <c r="K3621">
        <f>IFERROR(VLOOKUP(Tabla1[[#This Row],[FECHA]],'SIMIT SIN RES'!A:D,4,FALSE),0)</f>
        <v>0</v>
      </c>
      <c r="L3621" s="9">
        <f>IFERROR(VLOOKUP(Tabla1[[#This Row],[FECHA]],'SIMIT SIN RES'!A:D,3,FALSE),0)</f>
        <v>0</v>
      </c>
      <c r="M3621" s="5">
        <f>IFERROR(VLOOKUP(Tabla1[[#This Row],[FECHA]],'RECAUDOS DE COMPARENDOS'!A:D,4,FALSE),0)</f>
        <v>0</v>
      </c>
      <c r="N3621" s="9">
        <f>IFERROR(VLOOKUP(Tabla1[[#This Row],[FECHA]],'RECAUDOS DE COMPARENDOS'!A:D,3,FALSE),0)</f>
        <v>0</v>
      </c>
      <c r="O3621" s="5">
        <f>IFERROR(VLOOKUP(Tabla1[[#This Row],[FECHA]],'RECAUDOS DE RESOLUCIONES'!A:D,4,FALSE),0)</f>
        <v>0</v>
      </c>
      <c r="P3621" s="9">
        <f>IFERROR(VLOOKUP(Tabla1[[#This Row],[FECHA]],'RECAUDOS DE RESOLUCIONES'!A:D,3,FALSE),0)</f>
        <v>0</v>
      </c>
      <c r="Q362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62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621" s="11">
        <f>IFERROR(VLOOKUP(Tabla1[[#This Row],[FECHA]],'RECAUDOS LOCALES'!A:D,4,FALSE),0)</f>
        <v>0</v>
      </c>
      <c r="T3621" s="9">
        <f>IFERROR(VLOOKUP(Tabla1[[#This Row],[FECHA]],'RECAUDOS LOCALES'!A:D,3,FALSE),0)</f>
        <v>0</v>
      </c>
      <c r="U3621" s="11">
        <f>IFERROR(VLOOKUP(Tabla1[[#This Row],[FECHA]],'RECAUDOS EXTERNOS'!A:D,4,FALSE),0)</f>
        <v>8</v>
      </c>
      <c r="V3621" s="9">
        <f>IFERROR(VLOOKUP(Tabla1[[#This Row],[FECHA]],'RECAUDOS EXTERNOS'!A:D,3,FALSE),0)</f>
        <v>1969552</v>
      </c>
    </row>
    <row r="3622" spans="1:22" x14ac:dyDescent="0.25">
      <c r="A3622" s="1">
        <v>41181</v>
      </c>
      <c r="B3622" s="3" t="s">
        <v>5</v>
      </c>
      <c r="C3622" s="2">
        <v>41153</v>
      </c>
      <c r="D3622" s="5">
        <f>YEAR(Tabla1[[#This Row],[FECHA]])</f>
        <v>2012</v>
      </c>
      <c r="E3622" s="5">
        <f>IFERROR(VLOOKUP(Tabla1[[#This Row],[FECHA]],'COMPARENDOS TOTALES'!A:D,4,FALSE),0)</f>
        <v>1</v>
      </c>
      <c r="F3622" s="9">
        <f>IFERROR(VLOOKUP(Tabla1[[#This Row],[FECHA]],'COMPARENDOS TOTALES'!A:D,3,FALSE),0)</f>
        <v>151120</v>
      </c>
      <c r="G3622" s="5">
        <f>IFERROR(VLOOKUP(Tabla1[[#This Row],[FECHA]],EXONERACIONES!A:D,4,FALSE),0)</f>
        <v>0</v>
      </c>
      <c r="H3622" s="9">
        <f>IFERROR(VLOOKUP(Tabla1[[#This Row],[FECHA]],EXONERACIONES!A:D,3,FALSE),0)</f>
        <v>0</v>
      </c>
      <c r="I3622" s="5">
        <f>IFERROR(VLOOKUP(Tabla1[[#This Row],[FECHA]],'SIMIT CON RES'!A:D,4,FALSE),0)</f>
        <v>1</v>
      </c>
      <c r="J3622" s="9">
        <f>IFERROR(VLOOKUP(Tabla1[[#This Row],[FECHA]],'SIMIT CON RES'!A:D,3,FALSE),0)</f>
        <v>151120</v>
      </c>
      <c r="K3622">
        <f>IFERROR(VLOOKUP(Tabla1[[#This Row],[FECHA]],'SIMIT SIN RES'!A:D,4,FALSE),0)</f>
        <v>0</v>
      </c>
      <c r="L3622" s="9">
        <f>IFERROR(VLOOKUP(Tabla1[[#This Row],[FECHA]],'SIMIT SIN RES'!A:D,3,FALSE),0)</f>
        <v>0</v>
      </c>
      <c r="M3622" s="5">
        <f>IFERROR(VLOOKUP(Tabla1[[#This Row],[FECHA]],'RECAUDOS DE COMPARENDOS'!A:D,4,FALSE),0)</f>
        <v>0</v>
      </c>
      <c r="N3622" s="9">
        <f>IFERROR(VLOOKUP(Tabla1[[#This Row],[FECHA]],'RECAUDOS DE COMPARENDOS'!A:D,3,FALSE),0)</f>
        <v>0</v>
      </c>
      <c r="O3622" s="5">
        <f>IFERROR(VLOOKUP(Tabla1[[#This Row],[FECHA]],'RECAUDOS DE RESOLUCIONES'!A:D,4,FALSE),0)</f>
        <v>0</v>
      </c>
      <c r="P3622" s="9">
        <f>IFERROR(VLOOKUP(Tabla1[[#This Row],[FECHA]],'RECAUDOS DE RESOLUCIONES'!A:D,3,FALSE),0)</f>
        <v>0</v>
      </c>
      <c r="Q362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62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622" s="11">
        <f>IFERROR(VLOOKUP(Tabla1[[#This Row],[FECHA]],'RECAUDOS LOCALES'!A:D,4,FALSE),0)</f>
        <v>0</v>
      </c>
      <c r="T3622" s="9">
        <f>IFERROR(VLOOKUP(Tabla1[[#This Row],[FECHA]],'RECAUDOS LOCALES'!A:D,3,FALSE),0)</f>
        <v>0</v>
      </c>
      <c r="U3622" s="11">
        <f>IFERROR(VLOOKUP(Tabla1[[#This Row],[FECHA]],'RECAUDOS EXTERNOS'!A:D,4,FALSE),0)</f>
        <v>0</v>
      </c>
      <c r="V3622" s="9">
        <f>IFERROR(VLOOKUP(Tabla1[[#This Row],[FECHA]],'RECAUDOS EXTERNOS'!A:D,3,FALSE),0)</f>
        <v>0</v>
      </c>
    </row>
    <row r="3623" spans="1:22" x14ac:dyDescent="0.25">
      <c r="A3623" s="1">
        <v>41182</v>
      </c>
      <c r="B3623" s="3" t="s">
        <v>4</v>
      </c>
      <c r="C3623" s="2">
        <v>41153</v>
      </c>
      <c r="D3623" s="5">
        <f>YEAR(Tabla1[[#This Row],[FECHA]])</f>
        <v>2012</v>
      </c>
      <c r="E3623" s="5">
        <f>IFERROR(VLOOKUP(Tabla1[[#This Row],[FECHA]],'COMPARENDOS TOTALES'!A:D,4,FALSE),0)</f>
        <v>2</v>
      </c>
      <c r="F3623" s="9">
        <f>IFERROR(VLOOKUP(Tabla1[[#This Row],[FECHA]],'COMPARENDOS TOTALES'!A:D,3,FALSE),0)</f>
        <v>1001170</v>
      </c>
      <c r="G3623" s="5">
        <f>IFERROR(VLOOKUP(Tabla1[[#This Row],[FECHA]],EXONERACIONES!A:D,4,FALSE),0)</f>
        <v>0</v>
      </c>
      <c r="H3623" s="9">
        <f>IFERROR(VLOOKUP(Tabla1[[#This Row],[FECHA]],EXONERACIONES!A:D,3,FALSE),0)</f>
        <v>0</v>
      </c>
      <c r="I3623" s="5">
        <f>IFERROR(VLOOKUP(Tabla1[[#This Row],[FECHA]],'SIMIT CON RES'!A:D,4,FALSE),0)</f>
        <v>2</v>
      </c>
      <c r="J3623" s="9">
        <f>IFERROR(VLOOKUP(Tabla1[[#This Row],[FECHA]],'SIMIT CON RES'!A:D,3,FALSE),0)</f>
        <v>1001170</v>
      </c>
      <c r="K3623">
        <f>IFERROR(VLOOKUP(Tabla1[[#This Row],[FECHA]],'SIMIT SIN RES'!A:D,4,FALSE),0)</f>
        <v>0</v>
      </c>
      <c r="L3623" s="9">
        <f>IFERROR(VLOOKUP(Tabla1[[#This Row],[FECHA]],'SIMIT SIN RES'!A:D,3,FALSE),0)</f>
        <v>0</v>
      </c>
      <c r="M3623" s="5">
        <f>IFERROR(VLOOKUP(Tabla1[[#This Row],[FECHA]],'RECAUDOS DE COMPARENDOS'!A:D,4,FALSE),0)</f>
        <v>0</v>
      </c>
      <c r="N3623" s="9">
        <f>IFERROR(VLOOKUP(Tabla1[[#This Row],[FECHA]],'RECAUDOS DE COMPARENDOS'!A:D,3,FALSE),0)</f>
        <v>0</v>
      </c>
      <c r="O3623" s="5">
        <f>IFERROR(VLOOKUP(Tabla1[[#This Row],[FECHA]],'RECAUDOS DE RESOLUCIONES'!A:D,4,FALSE),0)</f>
        <v>0</v>
      </c>
      <c r="P3623" s="9">
        <f>IFERROR(VLOOKUP(Tabla1[[#This Row],[FECHA]],'RECAUDOS DE RESOLUCIONES'!A:D,3,FALSE),0)</f>
        <v>0</v>
      </c>
      <c r="Q362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62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623" s="11">
        <f>IFERROR(VLOOKUP(Tabla1[[#This Row],[FECHA]],'RECAUDOS LOCALES'!A:D,4,FALSE),0)</f>
        <v>0</v>
      </c>
      <c r="T3623" s="9">
        <f>IFERROR(VLOOKUP(Tabla1[[#This Row],[FECHA]],'RECAUDOS LOCALES'!A:D,3,FALSE),0)</f>
        <v>0</v>
      </c>
      <c r="U3623" s="11">
        <f>IFERROR(VLOOKUP(Tabla1[[#This Row],[FECHA]],'RECAUDOS EXTERNOS'!A:D,4,FALSE),0)</f>
        <v>1</v>
      </c>
      <c r="V3623" s="9">
        <f>IFERROR(VLOOKUP(Tabla1[[#This Row],[FECHA]],'RECAUDOS EXTERNOS'!A:D,3,FALSE),0)</f>
        <v>191310</v>
      </c>
    </row>
    <row r="3624" spans="1:22" x14ac:dyDescent="0.25">
      <c r="A3624" s="1">
        <v>41183</v>
      </c>
      <c r="B3624" s="3" t="s">
        <v>1</v>
      </c>
      <c r="C3624" s="2">
        <v>41183</v>
      </c>
      <c r="D3624" s="5">
        <f>YEAR(Tabla1[[#This Row],[FECHA]])</f>
        <v>2012</v>
      </c>
      <c r="E3624" s="5">
        <f>IFERROR(VLOOKUP(Tabla1[[#This Row],[FECHA]],'COMPARENDOS TOTALES'!A:D,4,FALSE),0)</f>
        <v>0</v>
      </c>
      <c r="F3624" s="9">
        <f>IFERROR(VLOOKUP(Tabla1[[#This Row],[FECHA]],'COMPARENDOS TOTALES'!A:D,3,FALSE),0)</f>
        <v>0</v>
      </c>
      <c r="G3624" s="5">
        <f>IFERROR(VLOOKUP(Tabla1[[#This Row],[FECHA]],EXONERACIONES!A:D,4,FALSE),0)</f>
        <v>0</v>
      </c>
      <c r="H3624" s="9">
        <f>IFERROR(VLOOKUP(Tabla1[[#This Row],[FECHA]],EXONERACIONES!A:D,3,FALSE),0)</f>
        <v>0</v>
      </c>
      <c r="I3624" s="5">
        <f>IFERROR(VLOOKUP(Tabla1[[#This Row],[FECHA]],'SIMIT CON RES'!A:D,4,FALSE),0)</f>
        <v>0</v>
      </c>
      <c r="J3624" s="9">
        <f>IFERROR(VLOOKUP(Tabla1[[#This Row],[FECHA]],'SIMIT CON RES'!A:D,3,FALSE),0)</f>
        <v>0</v>
      </c>
      <c r="K3624">
        <f>IFERROR(VLOOKUP(Tabla1[[#This Row],[FECHA]],'SIMIT SIN RES'!A:D,4,FALSE),0)</f>
        <v>0</v>
      </c>
      <c r="L3624" s="9">
        <f>IFERROR(VLOOKUP(Tabla1[[#This Row],[FECHA]],'SIMIT SIN RES'!A:D,3,FALSE),0)</f>
        <v>0</v>
      </c>
      <c r="M3624" s="5">
        <f>IFERROR(VLOOKUP(Tabla1[[#This Row],[FECHA]],'RECAUDOS DE COMPARENDOS'!A:D,4,FALSE),0)</f>
        <v>0</v>
      </c>
      <c r="N3624" s="9">
        <f>IFERROR(VLOOKUP(Tabla1[[#This Row],[FECHA]],'RECAUDOS DE COMPARENDOS'!A:D,3,FALSE),0)</f>
        <v>0</v>
      </c>
      <c r="O3624" s="5">
        <f>IFERROR(VLOOKUP(Tabla1[[#This Row],[FECHA]],'RECAUDOS DE RESOLUCIONES'!A:D,4,FALSE),0)</f>
        <v>0</v>
      </c>
      <c r="P3624" s="9">
        <f>IFERROR(VLOOKUP(Tabla1[[#This Row],[FECHA]],'RECAUDOS DE RESOLUCIONES'!A:D,3,FALSE),0)</f>
        <v>0</v>
      </c>
      <c r="Q362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62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624" s="11">
        <f>IFERROR(VLOOKUP(Tabla1[[#This Row],[FECHA]],'RECAUDOS LOCALES'!A:D,4,FALSE),0)</f>
        <v>0</v>
      </c>
      <c r="T3624" s="9">
        <f>IFERROR(VLOOKUP(Tabla1[[#This Row],[FECHA]],'RECAUDOS LOCALES'!A:D,3,FALSE),0)</f>
        <v>0</v>
      </c>
      <c r="U3624" s="11">
        <f>IFERROR(VLOOKUP(Tabla1[[#This Row],[FECHA]],'RECAUDOS EXTERNOS'!A:D,4,FALSE),0)</f>
        <v>3</v>
      </c>
      <c r="V3624" s="9">
        <f>IFERROR(VLOOKUP(Tabla1[[#This Row],[FECHA]],'RECAUDOS EXTERNOS'!A:D,3,FALSE),0)</f>
        <v>731938</v>
      </c>
    </row>
    <row r="3625" spans="1:22" x14ac:dyDescent="0.25">
      <c r="A3625" s="1">
        <v>41184</v>
      </c>
      <c r="B3625" s="3" t="s">
        <v>2</v>
      </c>
      <c r="C3625" s="2">
        <v>41183</v>
      </c>
      <c r="D3625" s="5">
        <f>YEAR(Tabla1[[#This Row],[FECHA]])</f>
        <v>2012</v>
      </c>
      <c r="E3625" s="5">
        <f>IFERROR(VLOOKUP(Tabla1[[#This Row],[FECHA]],'COMPARENDOS TOTALES'!A:D,4,FALSE),0)</f>
        <v>0</v>
      </c>
      <c r="F3625" s="9">
        <f>IFERROR(VLOOKUP(Tabla1[[#This Row],[FECHA]],'COMPARENDOS TOTALES'!A:D,3,FALSE),0)</f>
        <v>0</v>
      </c>
      <c r="G3625" s="5">
        <f>IFERROR(VLOOKUP(Tabla1[[#This Row],[FECHA]],EXONERACIONES!A:D,4,FALSE),0)</f>
        <v>0</v>
      </c>
      <c r="H3625" s="9">
        <f>IFERROR(VLOOKUP(Tabla1[[#This Row],[FECHA]],EXONERACIONES!A:D,3,FALSE),0)</f>
        <v>0</v>
      </c>
      <c r="I3625" s="5">
        <f>IFERROR(VLOOKUP(Tabla1[[#This Row],[FECHA]],'SIMIT CON RES'!A:D,4,FALSE),0)</f>
        <v>0</v>
      </c>
      <c r="J3625" s="9">
        <f>IFERROR(VLOOKUP(Tabla1[[#This Row],[FECHA]],'SIMIT CON RES'!A:D,3,FALSE),0)</f>
        <v>0</v>
      </c>
      <c r="K3625">
        <f>IFERROR(VLOOKUP(Tabla1[[#This Row],[FECHA]],'SIMIT SIN RES'!A:D,4,FALSE),0)</f>
        <v>0</v>
      </c>
      <c r="L3625" s="9">
        <f>IFERROR(VLOOKUP(Tabla1[[#This Row],[FECHA]],'SIMIT SIN RES'!A:D,3,FALSE),0)</f>
        <v>0</v>
      </c>
      <c r="M3625" s="5">
        <f>IFERROR(VLOOKUP(Tabla1[[#This Row],[FECHA]],'RECAUDOS DE COMPARENDOS'!A:D,4,FALSE),0)</f>
        <v>0</v>
      </c>
      <c r="N3625" s="9">
        <f>IFERROR(VLOOKUP(Tabla1[[#This Row],[FECHA]],'RECAUDOS DE COMPARENDOS'!A:D,3,FALSE),0)</f>
        <v>0</v>
      </c>
      <c r="O3625" s="5">
        <f>IFERROR(VLOOKUP(Tabla1[[#This Row],[FECHA]],'RECAUDOS DE RESOLUCIONES'!A:D,4,FALSE),0)</f>
        <v>0</v>
      </c>
      <c r="P3625" s="9">
        <f>IFERROR(VLOOKUP(Tabla1[[#This Row],[FECHA]],'RECAUDOS DE RESOLUCIONES'!A:D,3,FALSE),0)</f>
        <v>0</v>
      </c>
      <c r="Q362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62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625" s="11">
        <f>IFERROR(VLOOKUP(Tabla1[[#This Row],[FECHA]],'RECAUDOS LOCALES'!A:D,4,FALSE),0)</f>
        <v>0</v>
      </c>
      <c r="T3625" s="9">
        <f>IFERROR(VLOOKUP(Tabla1[[#This Row],[FECHA]],'RECAUDOS LOCALES'!A:D,3,FALSE),0)</f>
        <v>0</v>
      </c>
      <c r="U3625" s="11">
        <f>IFERROR(VLOOKUP(Tabla1[[#This Row],[FECHA]],'RECAUDOS EXTERNOS'!A:D,4,FALSE),0)</f>
        <v>7</v>
      </c>
      <c r="V3625" s="9">
        <f>IFERROR(VLOOKUP(Tabla1[[#This Row],[FECHA]],'RECAUDOS EXTERNOS'!A:D,3,FALSE),0)</f>
        <v>1415201</v>
      </c>
    </row>
    <row r="3626" spans="1:22" x14ac:dyDescent="0.25">
      <c r="A3626" s="1">
        <v>41185</v>
      </c>
      <c r="B3626" s="3" t="s">
        <v>3</v>
      </c>
      <c r="C3626" s="2">
        <v>41183</v>
      </c>
      <c r="D3626" s="5">
        <f>YEAR(Tabla1[[#This Row],[FECHA]])</f>
        <v>2012</v>
      </c>
      <c r="E3626" s="5">
        <f>IFERROR(VLOOKUP(Tabla1[[#This Row],[FECHA]],'COMPARENDOS TOTALES'!A:D,4,FALSE),0)</f>
        <v>2</v>
      </c>
      <c r="F3626" s="9">
        <f>IFERROR(VLOOKUP(Tabla1[[#This Row],[FECHA]],'COMPARENDOS TOTALES'!A:D,3,FALSE),0)</f>
        <v>1133400</v>
      </c>
      <c r="G3626" s="5">
        <f>IFERROR(VLOOKUP(Tabla1[[#This Row],[FECHA]],EXONERACIONES!A:D,4,FALSE),0)</f>
        <v>0</v>
      </c>
      <c r="H3626" s="9">
        <f>IFERROR(VLOOKUP(Tabla1[[#This Row],[FECHA]],EXONERACIONES!A:D,3,FALSE),0)</f>
        <v>0</v>
      </c>
      <c r="I3626" s="5">
        <f>IFERROR(VLOOKUP(Tabla1[[#This Row],[FECHA]],'SIMIT CON RES'!A:D,4,FALSE),0)</f>
        <v>2</v>
      </c>
      <c r="J3626" s="9">
        <f>IFERROR(VLOOKUP(Tabla1[[#This Row],[FECHA]],'SIMIT CON RES'!A:D,3,FALSE),0)</f>
        <v>1133400</v>
      </c>
      <c r="K3626">
        <f>IFERROR(VLOOKUP(Tabla1[[#This Row],[FECHA]],'SIMIT SIN RES'!A:D,4,FALSE),0)</f>
        <v>0</v>
      </c>
      <c r="L3626" s="9">
        <f>IFERROR(VLOOKUP(Tabla1[[#This Row],[FECHA]],'SIMIT SIN RES'!A:D,3,FALSE),0)</f>
        <v>0</v>
      </c>
      <c r="M3626" s="5">
        <f>IFERROR(VLOOKUP(Tabla1[[#This Row],[FECHA]],'RECAUDOS DE COMPARENDOS'!A:D,4,FALSE),0)</f>
        <v>0</v>
      </c>
      <c r="N3626" s="9">
        <f>IFERROR(VLOOKUP(Tabla1[[#This Row],[FECHA]],'RECAUDOS DE COMPARENDOS'!A:D,3,FALSE),0)</f>
        <v>0</v>
      </c>
      <c r="O3626" s="5">
        <f>IFERROR(VLOOKUP(Tabla1[[#This Row],[FECHA]],'RECAUDOS DE RESOLUCIONES'!A:D,4,FALSE),0)</f>
        <v>0</v>
      </c>
      <c r="P3626" s="9">
        <f>IFERROR(VLOOKUP(Tabla1[[#This Row],[FECHA]],'RECAUDOS DE RESOLUCIONES'!A:D,3,FALSE),0)</f>
        <v>0</v>
      </c>
      <c r="Q362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62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626" s="11">
        <f>IFERROR(VLOOKUP(Tabla1[[#This Row],[FECHA]],'RECAUDOS LOCALES'!A:D,4,FALSE),0)</f>
        <v>0</v>
      </c>
      <c r="T3626" s="9">
        <f>IFERROR(VLOOKUP(Tabla1[[#This Row],[FECHA]],'RECAUDOS LOCALES'!A:D,3,FALSE),0)</f>
        <v>0</v>
      </c>
      <c r="U3626" s="11">
        <f>IFERROR(VLOOKUP(Tabla1[[#This Row],[FECHA]],'RECAUDOS EXTERNOS'!A:D,4,FALSE),0)</f>
        <v>5</v>
      </c>
      <c r="V3626" s="9">
        <f>IFERROR(VLOOKUP(Tabla1[[#This Row],[FECHA]],'RECAUDOS EXTERNOS'!A:D,3,FALSE),0)</f>
        <v>1018460</v>
      </c>
    </row>
    <row r="3627" spans="1:22" x14ac:dyDescent="0.25">
      <c r="A3627" s="1">
        <v>41186</v>
      </c>
      <c r="B3627" s="3" t="s">
        <v>6</v>
      </c>
      <c r="C3627" s="2">
        <v>41183</v>
      </c>
      <c r="D3627" s="5">
        <f>YEAR(Tabla1[[#This Row],[FECHA]])</f>
        <v>2012</v>
      </c>
      <c r="E3627" s="5">
        <f>IFERROR(VLOOKUP(Tabla1[[#This Row],[FECHA]],'COMPARENDOS TOTALES'!A:D,4,FALSE),0)</f>
        <v>3</v>
      </c>
      <c r="F3627" s="9">
        <f>IFERROR(VLOOKUP(Tabla1[[#This Row],[FECHA]],'COMPARENDOS TOTALES'!A:D,3,FALSE),0)</f>
        <v>1416750</v>
      </c>
      <c r="G3627" s="5">
        <f>IFERROR(VLOOKUP(Tabla1[[#This Row],[FECHA]],EXONERACIONES!A:D,4,FALSE),0)</f>
        <v>2</v>
      </c>
      <c r="H3627" s="9">
        <f>IFERROR(VLOOKUP(Tabla1[[#This Row],[FECHA]],EXONERACIONES!A:D,3,FALSE),0)</f>
        <v>1133400</v>
      </c>
      <c r="I3627" s="5">
        <f>IFERROR(VLOOKUP(Tabla1[[#This Row],[FECHA]],'SIMIT CON RES'!A:D,4,FALSE),0)</f>
        <v>0</v>
      </c>
      <c r="J3627" s="9">
        <f>IFERROR(VLOOKUP(Tabla1[[#This Row],[FECHA]],'SIMIT CON RES'!A:D,3,FALSE),0)</f>
        <v>0</v>
      </c>
      <c r="K3627">
        <f>IFERROR(VLOOKUP(Tabla1[[#This Row],[FECHA]],'SIMIT SIN RES'!A:D,4,FALSE),0)</f>
        <v>0</v>
      </c>
      <c r="L3627" s="9">
        <f>IFERROR(VLOOKUP(Tabla1[[#This Row],[FECHA]],'SIMIT SIN RES'!A:D,3,FALSE),0)</f>
        <v>0</v>
      </c>
      <c r="M3627" s="5">
        <f>IFERROR(VLOOKUP(Tabla1[[#This Row],[FECHA]],'RECAUDOS DE COMPARENDOS'!A:D,4,FALSE),0)</f>
        <v>1</v>
      </c>
      <c r="N3627" s="9">
        <f>IFERROR(VLOOKUP(Tabla1[[#This Row],[FECHA]],'RECAUDOS DE COMPARENDOS'!A:D,3,FALSE),0)</f>
        <v>566700</v>
      </c>
      <c r="O3627" s="5">
        <f>IFERROR(VLOOKUP(Tabla1[[#This Row],[FECHA]],'RECAUDOS DE RESOLUCIONES'!A:D,4,FALSE),0)</f>
        <v>0</v>
      </c>
      <c r="P3627" s="9">
        <f>IFERROR(VLOOKUP(Tabla1[[#This Row],[FECHA]],'RECAUDOS DE RESOLUCIONES'!A:D,3,FALSE),0)</f>
        <v>0</v>
      </c>
      <c r="Q362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627" s="9">
        <f>Tabla1[V. COMPARENDOS]-(Tabla1[V. EXONERACIONES]+Tabla1[[#This Row],[V. SIMIT CON RESOLUCION]]+Tabla1[[#This Row],[V. SIMIT SIN RESOLUCION]]+Tabla1[[#This Row],[V. RECAUDOS COMPARENDOS]]+Tabla1[[#This Row],[V. RECAUDOS RESOLUCIONES]])</f>
        <v>-283350</v>
      </c>
      <c r="S3627" s="11">
        <f>IFERROR(VLOOKUP(Tabla1[[#This Row],[FECHA]],'RECAUDOS LOCALES'!A:D,4,FALSE),0)</f>
        <v>0</v>
      </c>
      <c r="T3627" s="9">
        <f>IFERROR(VLOOKUP(Tabla1[[#This Row],[FECHA]],'RECAUDOS LOCALES'!A:D,3,FALSE),0)</f>
        <v>0</v>
      </c>
      <c r="U3627" s="11">
        <f>IFERROR(VLOOKUP(Tabla1[[#This Row],[FECHA]],'RECAUDOS EXTERNOS'!A:D,4,FALSE),0)</f>
        <v>4</v>
      </c>
      <c r="V3627" s="9">
        <f>IFERROR(VLOOKUP(Tabla1[[#This Row],[FECHA]],'RECAUDOS EXTERNOS'!A:D,3,FALSE),0)</f>
        <v>1065691</v>
      </c>
    </row>
    <row r="3628" spans="1:22" x14ac:dyDescent="0.25">
      <c r="A3628" s="1">
        <v>41187</v>
      </c>
      <c r="B3628" s="3" t="s">
        <v>0</v>
      </c>
      <c r="C3628" s="2">
        <v>41183</v>
      </c>
      <c r="D3628" s="5">
        <f>YEAR(Tabla1[[#This Row],[FECHA]])</f>
        <v>2012</v>
      </c>
      <c r="E3628" s="5">
        <f>IFERROR(VLOOKUP(Tabla1[[#This Row],[FECHA]],'COMPARENDOS TOTALES'!A:D,4,FALSE),0)</f>
        <v>0</v>
      </c>
      <c r="F3628" s="9">
        <f>IFERROR(VLOOKUP(Tabla1[[#This Row],[FECHA]],'COMPARENDOS TOTALES'!A:D,3,FALSE),0)</f>
        <v>0</v>
      </c>
      <c r="G3628" s="5">
        <f>IFERROR(VLOOKUP(Tabla1[[#This Row],[FECHA]],EXONERACIONES!A:D,4,FALSE),0)</f>
        <v>0</v>
      </c>
      <c r="H3628" s="9">
        <f>IFERROR(VLOOKUP(Tabla1[[#This Row],[FECHA]],EXONERACIONES!A:D,3,FALSE),0)</f>
        <v>0</v>
      </c>
      <c r="I3628" s="5">
        <f>IFERROR(VLOOKUP(Tabla1[[#This Row],[FECHA]],'SIMIT CON RES'!A:D,4,FALSE),0)</f>
        <v>0</v>
      </c>
      <c r="J3628" s="9">
        <f>IFERROR(VLOOKUP(Tabla1[[#This Row],[FECHA]],'SIMIT CON RES'!A:D,3,FALSE),0)</f>
        <v>0</v>
      </c>
      <c r="K3628">
        <f>IFERROR(VLOOKUP(Tabla1[[#This Row],[FECHA]],'SIMIT SIN RES'!A:D,4,FALSE),0)</f>
        <v>0</v>
      </c>
      <c r="L3628" s="9">
        <f>IFERROR(VLOOKUP(Tabla1[[#This Row],[FECHA]],'SIMIT SIN RES'!A:D,3,FALSE),0)</f>
        <v>0</v>
      </c>
      <c r="M3628" s="5">
        <f>IFERROR(VLOOKUP(Tabla1[[#This Row],[FECHA]],'RECAUDOS DE COMPARENDOS'!A:D,4,FALSE),0)</f>
        <v>0</v>
      </c>
      <c r="N3628" s="9">
        <f>IFERROR(VLOOKUP(Tabla1[[#This Row],[FECHA]],'RECAUDOS DE COMPARENDOS'!A:D,3,FALSE),0)</f>
        <v>0</v>
      </c>
      <c r="O3628" s="5">
        <f>IFERROR(VLOOKUP(Tabla1[[#This Row],[FECHA]],'RECAUDOS DE RESOLUCIONES'!A:D,4,FALSE),0)</f>
        <v>0</v>
      </c>
      <c r="P3628" s="9">
        <f>IFERROR(VLOOKUP(Tabla1[[#This Row],[FECHA]],'RECAUDOS DE RESOLUCIONES'!A:D,3,FALSE),0)</f>
        <v>0</v>
      </c>
      <c r="Q362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62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628" s="11">
        <f>IFERROR(VLOOKUP(Tabla1[[#This Row],[FECHA]],'RECAUDOS LOCALES'!A:D,4,FALSE),0)</f>
        <v>1</v>
      </c>
      <c r="T3628" s="9">
        <f>IFERROR(VLOOKUP(Tabla1[[#This Row],[FECHA]],'RECAUDOS LOCALES'!A:D,3,FALSE),0)</f>
        <v>124250</v>
      </c>
      <c r="U3628" s="11">
        <f>IFERROR(VLOOKUP(Tabla1[[#This Row],[FECHA]],'RECAUDOS EXTERNOS'!A:D,4,FALSE),0)</f>
        <v>5</v>
      </c>
      <c r="V3628" s="9">
        <f>IFERROR(VLOOKUP(Tabla1[[#This Row],[FECHA]],'RECAUDOS EXTERNOS'!A:D,3,FALSE),0)</f>
        <v>1240425</v>
      </c>
    </row>
    <row r="3629" spans="1:22" x14ac:dyDescent="0.25">
      <c r="A3629" s="1">
        <v>41188</v>
      </c>
      <c r="B3629" s="3" t="s">
        <v>5</v>
      </c>
      <c r="C3629" s="2">
        <v>41183</v>
      </c>
      <c r="D3629" s="5">
        <f>YEAR(Tabla1[[#This Row],[FECHA]])</f>
        <v>2012</v>
      </c>
      <c r="E3629" s="5">
        <f>IFERROR(VLOOKUP(Tabla1[[#This Row],[FECHA]],'COMPARENDOS TOTALES'!A:D,4,FALSE),0)</f>
        <v>3</v>
      </c>
      <c r="F3629" s="9">
        <f>IFERROR(VLOOKUP(Tabla1[[#This Row],[FECHA]],'COMPARENDOS TOTALES'!A:D,3,FALSE),0)</f>
        <v>1001170</v>
      </c>
      <c r="G3629" s="5">
        <f>IFERROR(VLOOKUP(Tabla1[[#This Row],[FECHA]],EXONERACIONES!A:D,4,FALSE),0)</f>
        <v>1</v>
      </c>
      <c r="H3629" s="9">
        <f>IFERROR(VLOOKUP(Tabla1[[#This Row],[FECHA]],EXONERACIONES!A:D,3,FALSE),0)</f>
        <v>566700</v>
      </c>
      <c r="I3629" s="5">
        <f>IFERROR(VLOOKUP(Tabla1[[#This Row],[FECHA]],'SIMIT CON RES'!A:D,4,FALSE),0)</f>
        <v>2</v>
      </c>
      <c r="J3629" s="9">
        <f>IFERROR(VLOOKUP(Tabla1[[#This Row],[FECHA]],'SIMIT CON RES'!A:D,3,FALSE),0)</f>
        <v>434470</v>
      </c>
      <c r="K3629">
        <f>IFERROR(VLOOKUP(Tabla1[[#This Row],[FECHA]],'SIMIT SIN RES'!A:D,4,FALSE),0)</f>
        <v>0</v>
      </c>
      <c r="L3629" s="9">
        <f>IFERROR(VLOOKUP(Tabla1[[#This Row],[FECHA]],'SIMIT SIN RES'!A:D,3,FALSE),0)</f>
        <v>0</v>
      </c>
      <c r="M3629" s="5">
        <f>IFERROR(VLOOKUP(Tabla1[[#This Row],[FECHA]],'RECAUDOS DE COMPARENDOS'!A:D,4,FALSE),0)</f>
        <v>0</v>
      </c>
      <c r="N3629" s="9">
        <f>IFERROR(VLOOKUP(Tabla1[[#This Row],[FECHA]],'RECAUDOS DE COMPARENDOS'!A:D,3,FALSE),0)</f>
        <v>0</v>
      </c>
      <c r="O3629" s="5">
        <f>IFERROR(VLOOKUP(Tabla1[[#This Row],[FECHA]],'RECAUDOS DE RESOLUCIONES'!A:D,4,FALSE),0)</f>
        <v>0</v>
      </c>
      <c r="P3629" s="9">
        <f>IFERROR(VLOOKUP(Tabla1[[#This Row],[FECHA]],'RECAUDOS DE RESOLUCIONES'!A:D,3,FALSE),0)</f>
        <v>0</v>
      </c>
      <c r="Q362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62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629" s="11">
        <f>IFERROR(VLOOKUP(Tabla1[[#This Row],[FECHA]],'RECAUDOS LOCALES'!A:D,4,FALSE),0)</f>
        <v>0</v>
      </c>
      <c r="T3629" s="9">
        <f>IFERROR(VLOOKUP(Tabla1[[#This Row],[FECHA]],'RECAUDOS LOCALES'!A:D,3,FALSE),0)</f>
        <v>0</v>
      </c>
      <c r="U3629" s="11">
        <f>IFERROR(VLOOKUP(Tabla1[[#This Row],[FECHA]],'RECAUDOS EXTERNOS'!A:D,4,FALSE),0)</f>
        <v>0</v>
      </c>
      <c r="V3629" s="9">
        <f>IFERROR(VLOOKUP(Tabla1[[#This Row],[FECHA]],'RECAUDOS EXTERNOS'!A:D,3,FALSE),0)</f>
        <v>0</v>
      </c>
    </row>
    <row r="3630" spans="1:22" x14ac:dyDescent="0.25">
      <c r="A3630" s="1">
        <v>41189</v>
      </c>
      <c r="B3630" s="3" t="s">
        <v>4</v>
      </c>
      <c r="C3630" s="2">
        <v>41183</v>
      </c>
      <c r="D3630" s="5">
        <f>YEAR(Tabla1[[#This Row],[FECHA]])</f>
        <v>2012</v>
      </c>
      <c r="E3630" s="5">
        <f>IFERROR(VLOOKUP(Tabla1[[#This Row],[FECHA]],'COMPARENDOS TOTALES'!A:D,4,FALSE),0)</f>
        <v>4</v>
      </c>
      <c r="F3630" s="9">
        <f>IFERROR(VLOOKUP(Tabla1[[#This Row],[FECHA]],'COMPARENDOS TOTALES'!A:D,3,FALSE),0)</f>
        <v>1426195</v>
      </c>
      <c r="G3630" s="5">
        <f>IFERROR(VLOOKUP(Tabla1[[#This Row],[FECHA]],EXONERACIONES!A:D,4,FALSE),0)</f>
        <v>0</v>
      </c>
      <c r="H3630" s="9">
        <f>IFERROR(VLOOKUP(Tabla1[[#This Row],[FECHA]],EXONERACIONES!A:D,3,FALSE),0)</f>
        <v>0</v>
      </c>
      <c r="I3630" s="5">
        <f>IFERROR(VLOOKUP(Tabla1[[#This Row],[FECHA]],'SIMIT CON RES'!A:D,4,FALSE),0)</f>
        <v>0</v>
      </c>
      <c r="J3630" s="9">
        <f>IFERROR(VLOOKUP(Tabla1[[#This Row],[FECHA]],'SIMIT CON RES'!A:D,3,FALSE),0)</f>
        <v>0</v>
      </c>
      <c r="K3630">
        <f>IFERROR(VLOOKUP(Tabla1[[#This Row],[FECHA]],'SIMIT SIN RES'!A:D,4,FALSE),0)</f>
        <v>0</v>
      </c>
      <c r="L3630" s="9">
        <f>IFERROR(VLOOKUP(Tabla1[[#This Row],[FECHA]],'SIMIT SIN RES'!A:D,3,FALSE),0)</f>
        <v>0</v>
      </c>
      <c r="M3630" s="5">
        <f>IFERROR(VLOOKUP(Tabla1[[#This Row],[FECHA]],'RECAUDOS DE COMPARENDOS'!A:D,4,FALSE),0)</f>
        <v>1</v>
      </c>
      <c r="N3630" s="9">
        <f>IFERROR(VLOOKUP(Tabla1[[#This Row],[FECHA]],'RECAUDOS DE COMPARENDOS'!A:D,3,FALSE),0)</f>
        <v>141675</v>
      </c>
      <c r="O3630" s="5">
        <f>IFERROR(VLOOKUP(Tabla1[[#This Row],[FECHA]],'RECAUDOS DE RESOLUCIONES'!A:D,4,FALSE),0)</f>
        <v>0</v>
      </c>
      <c r="P3630" s="9">
        <f>IFERROR(VLOOKUP(Tabla1[[#This Row],[FECHA]],'RECAUDOS DE RESOLUCIONES'!A:D,3,FALSE),0)</f>
        <v>0</v>
      </c>
      <c r="Q363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3630" s="9">
        <f>Tabla1[V. COMPARENDOS]-(Tabla1[V. EXONERACIONES]+Tabla1[[#This Row],[V. SIMIT CON RESOLUCION]]+Tabla1[[#This Row],[V. SIMIT SIN RESOLUCION]]+Tabla1[[#This Row],[V. RECAUDOS COMPARENDOS]]+Tabla1[[#This Row],[V. RECAUDOS RESOLUCIONES]])</f>
        <v>1284520</v>
      </c>
      <c r="S3630" s="11">
        <f>IFERROR(VLOOKUP(Tabla1[[#This Row],[FECHA]],'RECAUDOS LOCALES'!A:D,4,FALSE),0)</f>
        <v>0</v>
      </c>
      <c r="T3630" s="9">
        <f>IFERROR(VLOOKUP(Tabla1[[#This Row],[FECHA]],'RECAUDOS LOCALES'!A:D,3,FALSE),0)</f>
        <v>0</v>
      </c>
      <c r="U3630" s="11">
        <f>IFERROR(VLOOKUP(Tabla1[[#This Row],[FECHA]],'RECAUDOS EXTERNOS'!A:D,4,FALSE),0)</f>
        <v>0</v>
      </c>
      <c r="V3630" s="9">
        <f>IFERROR(VLOOKUP(Tabla1[[#This Row],[FECHA]],'RECAUDOS EXTERNOS'!A:D,3,FALSE),0)</f>
        <v>0</v>
      </c>
    </row>
    <row r="3631" spans="1:22" x14ac:dyDescent="0.25">
      <c r="A3631" s="1">
        <v>41190</v>
      </c>
      <c r="B3631" s="3" t="s">
        <v>1</v>
      </c>
      <c r="C3631" s="2">
        <v>41183</v>
      </c>
      <c r="D3631" s="5">
        <f>YEAR(Tabla1[[#This Row],[FECHA]])</f>
        <v>2012</v>
      </c>
      <c r="E3631" s="5">
        <f>IFERROR(VLOOKUP(Tabla1[[#This Row],[FECHA]],'COMPARENDOS TOTALES'!A:D,4,FALSE),0)</f>
        <v>0</v>
      </c>
      <c r="F3631" s="9">
        <f>IFERROR(VLOOKUP(Tabla1[[#This Row],[FECHA]],'COMPARENDOS TOTALES'!A:D,3,FALSE),0)</f>
        <v>0</v>
      </c>
      <c r="G3631" s="5">
        <f>IFERROR(VLOOKUP(Tabla1[[#This Row],[FECHA]],EXONERACIONES!A:D,4,FALSE),0)</f>
        <v>0</v>
      </c>
      <c r="H3631" s="9">
        <f>IFERROR(VLOOKUP(Tabla1[[#This Row],[FECHA]],EXONERACIONES!A:D,3,FALSE),0)</f>
        <v>0</v>
      </c>
      <c r="I3631" s="5">
        <f>IFERROR(VLOOKUP(Tabla1[[#This Row],[FECHA]],'SIMIT CON RES'!A:D,4,FALSE),0)</f>
        <v>0</v>
      </c>
      <c r="J3631" s="9">
        <f>IFERROR(VLOOKUP(Tabla1[[#This Row],[FECHA]],'SIMIT CON RES'!A:D,3,FALSE),0)</f>
        <v>0</v>
      </c>
      <c r="K3631">
        <f>IFERROR(VLOOKUP(Tabla1[[#This Row],[FECHA]],'SIMIT SIN RES'!A:D,4,FALSE),0)</f>
        <v>0</v>
      </c>
      <c r="L3631" s="9">
        <f>IFERROR(VLOOKUP(Tabla1[[#This Row],[FECHA]],'SIMIT SIN RES'!A:D,3,FALSE),0)</f>
        <v>0</v>
      </c>
      <c r="M3631" s="5">
        <f>IFERROR(VLOOKUP(Tabla1[[#This Row],[FECHA]],'RECAUDOS DE COMPARENDOS'!A:D,4,FALSE),0)</f>
        <v>0</v>
      </c>
      <c r="N3631" s="9">
        <f>IFERROR(VLOOKUP(Tabla1[[#This Row],[FECHA]],'RECAUDOS DE COMPARENDOS'!A:D,3,FALSE),0)</f>
        <v>0</v>
      </c>
      <c r="O3631" s="5">
        <f>IFERROR(VLOOKUP(Tabla1[[#This Row],[FECHA]],'RECAUDOS DE RESOLUCIONES'!A:D,4,FALSE),0)</f>
        <v>0</v>
      </c>
      <c r="P3631" s="9">
        <f>IFERROR(VLOOKUP(Tabla1[[#This Row],[FECHA]],'RECAUDOS DE RESOLUCIONES'!A:D,3,FALSE),0)</f>
        <v>0</v>
      </c>
      <c r="Q363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63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631" s="11">
        <f>IFERROR(VLOOKUP(Tabla1[[#This Row],[FECHA]],'RECAUDOS LOCALES'!A:D,4,FALSE),0)</f>
        <v>1</v>
      </c>
      <c r="T3631" s="9">
        <f>IFERROR(VLOOKUP(Tabla1[[#This Row],[FECHA]],'RECAUDOS LOCALES'!A:D,3,FALSE),0)</f>
        <v>283350</v>
      </c>
      <c r="U3631" s="11">
        <f>IFERROR(VLOOKUP(Tabla1[[#This Row],[FECHA]],'RECAUDOS EXTERNOS'!A:D,4,FALSE),0)</f>
        <v>4</v>
      </c>
      <c r="V3631" s="9">
        <f>IFERROR(VLOOKUP(Tabla1[[#This Row],[FECHA]],'RECAUDOS EXTERNOS'!A:D,3,FALSE),0)</f>
        <v>559402</v>
      </c>
    </row>
    <row r="3632" spans="1:22" x14ac:dyDescent="0.25">
      <c r="A3632" s="1">
        <v>41191</v>
      </c>
      <c r="B3632" s="3" t="s">
        <v>2</v>
      </c>
      <c r="C3632" s="2">
        <v>41183</v>
      </c>
      <c r="D3632" s="5">
        <f>YEAR(Tabla1[[#This Row],[FECHA]])</f>
        <v>2012</v>
      </c>
      <c r="E3632" s="5">
        <f>IFERROR(VLOOKUP(Tabla1[[#This Row],[FECHA]],'COMPARENDOS TOTALES'!A:D,4,FALSE),0)</f>
        <v>0</v>
      </c>
      <c r="F3632" s="9">
        <f>IFERROR(VLOOKUP(Tabla1[[#This Row],[FECHA]],'COMPARENDOS TOTALES'!A:D,3,FALSE),0)</f>
        <v>0</v>
      </c>
      <c r="G3632" s="5">
        <f>IFERROR(VLOOKUP(Tabla1[[#This Row],[FECHA]],EXONERACIONES!A:D,4,FALSE),0)</f>
        <v>0</v>
      </c>
      <c r="H3632" s="9">
        <f>IFERROR(VLOOKUP(Tabla1[[#This Row],[FECHA]],EXONERACIONES!A:D,3,FALSE),0)</f>
        <v>0</v>
      </c>
      <c r="I3632" s="5">
        <f>IFERROR(VLOOKUP(Tabla1[[#This Row],[FECHA]],'SIMIT CON RES'!A:D,4,FALSE),0)</f>
        <v>0</v>
      </c>
      <c r="J3632" s="9">
        <f>IFERROR(VLOOKUP(Tabla1[[#This Row],[FECHA]],'SIMIT CON RES'!A:D,3,FALSE),0)</f>
        <v>0</v>
      </c>
      <c r="K3632">
        <f>IFERROR(VLOOKUP(Tabla1[[#This Row],[FECHA]],'SIMIT SIN RES'!A:D,4,FALSE),0)</f>
        <v>0</v>
      </c>
      <c r="L3632" s="9">
        <f>IFERROR(VLOOKUP(Tabla1[[#This Row],[FECHA]],'SIMIT SIN RES'!A:D,3,FALSE),0)</f>
        <v>0</v>
      </c>
      <c r="M3632" s="5">
        <f>IFERROR(VLOOKUP(Tabla1[[#This Row],[FECHA]],'RECAUDOS DE COMPARENDOS'!A:D,4,FALSE),0)</f>
        <v>0</v>
      </c>
      <c r="N3632" s="9">
        <f>IFERROR(VLOOKUP(Tabla1[[#This Row],[FECHA]],'RECAUDOS DE COMPARENDOS'!A:D,3,FALSE),0)</f>
        <v>0</v>
      </c>
      <c r="O3632" s="5">
        <f>IFERROR(VLOOKUP(Tabla1[[#This Row],[FECHA]],'RECAUDOS DE RESOLUCIONES'!A:D,4,FALSE),0)</f>
        <v>0</v>
      </c>
      <c r="P3632" s="9">
        <f>IFERROR(VLOOKUP(Tabla1[[#This Row],[FECHA]],'RECAUDOS DE RESOLUCIONES'!A:D,3,FALSE),0)</f>
        <v>0</v>
      </c>
      <c r="Q363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63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632" s="11">
        <f>IFERROR(VLOOKUP(Tabla1[[#This Row],[FECHA]],'RECAUDOS LOCALES'!A:D,4,FALSE),0)</f>
        <v>0</v>
      </c>
      <c r="T3632" s="9">
        <f>IFERROR(VLOOKUP(Tabla1[[#This Row],[FECHA]],'RECAUDOS LOCALES'!A:D,3,FALSE),0)</f>
        <v>0</v>
      </c>
      <c r="U3632" s="11">
        <f>IFERROR(VLOOKUP(Tabla1[[#This Row],[FECHA]],'RECAUDOS EXTERNOS'!A:D,4,FALSE),0)</f>
        <v>7</v>
      </c>
      <c r="V3632" s="9">
        <f>IFERROR(VLOOKUP(Tabla1[[#This Row],[FECHA]],'RECAUDOS EXTERNOS'!A:D,3,FALSE),0)</f>
        <v>1240701</v>
      </c>
    </row>
    <row r="3633" spans="1:22" x14ac:dyDescent="0.25">
      <c r="A3633" s="1">
        <v>41192</v>
      </c>
      <c r="B3633" s="3" t="s">
        <v>3</v>
      </c>
      <c r="C3633" s="2">
        <v>41183</v>
      </c>
      <c r="D3633" s="5">
        <f>YEAR(Tabla1[[#This Row],[FECHA]])</f>
        <v>2012</v>
      </c>
      <c r="E3633" s="5">
        <f>IFERROR(VLOOKUP(Tabla1[[#This Row],[FECHA]],'COMPARENDOS TOTALES'!A:D,4,FALSE),0)</f>
        <v>0</v>
      </c>
      <c r="F3633" s="9">
        <f>IFERROR(VLOOKUP(Tabla1[[#This Row],[FECHA]],'COMPARENDOS TOTALES'!A:D,3,FALSE),0)</f>
        <v>0</v>
      </c>
      <c r="G3633" s="5">
        <f>IFERROR(VLOOKUP(Tabla1[[#This Row],[FECHA]],EXONERACIONES!A:D,4,FALSE),0)</f>
        <v>0</v>
      </c>
      <c r="H3633" s="9">
        <f>IFERROR(VLOOKUP(Tabla1[[#This Row],[FECHA]],EXONERACIONES!A:D,3,FALSE),0)</f>
        <v>0</v>
      </c>
      <c r="I3633" s="5">
        <f>IFERROR(VLOOKUP(Tabla1[[#This Row],[FECHA]],'SIMIT CON RES'!A:D,4,FALSE),0)</f>
        <v>0</v>
      </c>
      <c r="J3633" s="9">
        <f>IFERROR(VLOOKUP(Tabla1[[#This Row],[FECHA]],'SIMIT CON RES'!A:D,3,FALSE),0)</f>
        <v>0</v>
      </c>
      <c r="K3633">
        <f>IFERROR(VLOOKUP(Tabla1[[#This Row],[FECHA]],'SIMIT SIN RES'!A:D,4,FALSE),0)</f>
        <v>0</v>
      </c>
      <c r="L3633" s="9">
        <f>IFERROR(VLOOKUP(Tabla1[[#This Row],[FECHA]],'SIMIT SIN RES'!A:D,3,FALSE),0)</f>
        <v>0</v>
      </c>
      <c r="M3633" s="5">
        <f>IFERROR(VLOOKUP(Tabla1[[#This Row],[FECHA]],'RECAUDOS DE COMPARENDOS'!A:D,4,FALSE),0)</f>
        <v>0</v>
      </c>
      <c r="N3633" s="9">
        <f>IFERROR(VLOOKUP(Tabla1[[#This Row],[FECHA]],'RECAUDOS DE COMPARENDOS'!A:D,3,FALSE),0)</f>
        <v>0</v>
      </c>
      <c r="O3633" s="5">
        <f>IFERROR(VLOOKUP(Tabla1[[#This Row],[FECHA]],'RECAUDOS DE RESOLUCIONES'!A:D,4,FALSE),0)</f>
        <v>0</v>
      </c>
      <c r="P3633" s="9">
        <f>IFERROR(VLOOKUP(Tabla1[[#This Row],[FECHA]],'RECAUDOS DE RESOLUCIONES'!A:D,3,FALSE),0)</f>
        <v>0</v>
      </c>
      <c r="Q363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63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633" s="11">
        <f>IFERROR(VLOOKUP(Tabla1[[#This Row],[FECHA]],'RECAUDOS LOCALES'!A:D,4,FALSE),0)</f>
        <v>3</v>
      </c>
      <c r="T3633" s="9">
        <f>IFERROR(VLOOKUP(Tabla1[[#This Row],[FECHA]],'RECAUDOS LOCALES'!A:D,3,FALSE),0)</f>
        <v>390125</v>
      </c>
      <c r="U3633" s="11">
        <f>IFERROR(VLOOKUP(Tabla1[[#This Row],[FECHA]],'RECAUDOS EXTERNOS'!A:D,4,FALSE),0)</f>
        <v>5</v>
      </c>
      <c r="V3633" s="9">
        <f>IFERROR(VLOOKUP(Tabla1[[#This Row],[FECHA]],'RECAUDOS EXTERNOS'!A:D,3,FALSE),0)</f>
        <v>622483</v>
      </c>
    </row>
    <row r="3634" spans="1:22" x14ac:dyDescent="0.25">
      <c r="A3634" s="1">
        <v>41193</v>
      </c>
      <c r="B3634" s="3" t="s">
        <v>6</v>
      </c>
      <c r="C3634" s="2">
        <v>41183</v>
      </c>
      <c r="D3634" s="5">
        <f>YEAR(Tabla1[[#This Row],[FECHA]])</f>
        <v>2012</v>
      </c>
      <c r="E3634" s="5">
        <f>IFERROR(VLOOKUP(Tabla1[[#This Row],[FECHA]],'COMPARENDOS TOTALES'!A:D,4,FALSE),0)</f>
        <v>0</v>
      </c>
      <c r="F3634" s="9">
        <f>IFERROR(VLOOKUP(Tabla1[[#This Row],[FECHA]],'COMPARENDOS TOTALES'!A:D,3,FALSE),0)</f>
        <v>0</v>
      </c>
      <c r="G3634" s="5">
        <f>IFERROR(VLOOKUP(Tabla1[[#This Row],[FECHA]],EXONERACIONES!A:D,4,FALSE),0)</f>
        <v>0</v>
      </c>
      <c r="H3634" s="9">
        <f>IFERROR(VLOOKUP(Tabla1[[#This Row],[FECHA]],EXONERACIONES!A:D,3,FALSE),0)</f>
        <v>0</v>
      </c>
      <c r="I3634" s="5">
        <f>IFERROR(VLOOKUP(Tabla1[[#This Row],[FECHA]],'SIMIT CON RES'!A:D,4,FALSE),0)</f>
        <v>0</v>
      </c>
      <c r="J3634" s="9">
        <f>IFERROR(VLOOKUP(Tabla1[[#This Row],[FECHA]],'SIMIT CON RES'!A:D,3,FALSE),0)</f>
        <v>0</v>
      </c>
      <c r="K3634">
        <f>IFERROR(VLOOKUP(Tabla1[[#This Row],[FECHA]],'SIMIT SIN RES'!A:D,4,FALSE),0)</f>
        <v>0</v>
      </c>
      <c r="L3634" s="9">
        <f>IFERROR(VLOOKUP(Tabla1[[#This Row],[FECHA]],'SIMIT SIN RES'!A:D,3,FALSE),0)</f>
        <v>0</v>
      </c>
      <c r="M3634" s="5">
        <f>IFERROR(VLOOKUP(Tabla1[[#This Row],[FECHA]],'RECAUDOS DE COMPARENDOS'!A:D,4,FALSE),0)</f>
        <v>0</v>
      </c>
      <c r="N3634" s="9">
        <f>IFERROR(VLOOKUP(Tabla1[[#This Row],[FECHA]],'RECAUDOS DE COMPARENDOS'!A:D,3,FALSE),0)</f>
        <v>0</v>
      </c>
      <c r="O3634" s="5">
        <f>IFERROR(VLOOKUP(Tabla1[[#This Row],[FECHA]],'RECAUDOS DE RESOLUCIONES'!A:D,4,FALSE),0)</f>
        <v>0</v>
      </c>
      <c r="P3634" s="9">
        <f>IFERROR(VLOOKUP(Tabla1[[#This Row],[FECHA]],'RECAUDOS DE RESOLUCIONES'!A:D,3,FALSE),0)</f>
        <v>0</v>
      </c>
      <c r="Q363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63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634" s="11">
        <f>IFERROR(VLOOKUP(Tabla1[[#This Row],[FECHA]],'RECAUDOS LOCALES'!A:D,4,FALSE),0)</f>
        <v>1</v>
      </c>
      <c r="T3634" s="9">
        <f>IFERROR(VLOOKUP(Tabla1[[#This Row],[FECHA]],'RECAUDOS LOCALES'!A:D,3,FALSE),0)</f>
        <v>124250</v>
      </c>
      <c r="U3634" s="11">
        <f>IFERROR(VLOOKUP(Tabla1[[#This Row],[FECHA]],'RECAUDOS EXTERNOS'!A:D,4,FALSE),0)</f>
        <v>3</v>
      </c>
      <c r="V3634" s="9">
        <f>IFERROR(VLOOKUP(Tabla1[[#This Row],[FECHA]],'RECAUDOS EXTERNOS'!A:D,3,FALSE),0)</f>
        <v>702085</v>
      </c>
    </row>
    <row r="3635" spans="1:22" x14ac:dyDescent="0.25">
      <c r="A3635" s="1">
        <v>41194</v>
      </c>
      <c r="B3635" s="3" t="s">
        <v>0</v>
      </c>
      <c r="C3635" s="2">
        <v>41183</v>
      </c>
      <c r="D3635" s="5">
        <f>YEAR(Tabla1[[#This Row],[FECHA]])</f>
        <v>2012</v>
      </c>
      <c r="E3635" s="5">
        <f>IFERROR(VLOOKUP(Tabla1[[#This Row],[FECHA]],'COMPARENDOS TOTALES'!A:D,4,FALSE),0)</f>
        <v>1</v>
      </c>
      <c r="F3635" s="9">
        <f>IFERROR(VLOOKUP(Tabla1[[#This Row],[FECHA]],'COMPARENDOS TOTALES'!A:D,3,FALSE),0)</f>
        <v>283350</v>
      </c>
      <c r="G3635" s="5">
        <f>IFERROR(VLOOKUP(Tabla1[[#This Row],[FECHA]],EXONERACIONES!A:D,4,FALSE),0)</f>
        <v>0</v>
      </c>
      <c r="H3635" s="9">
        <f>IFERROR(VLOOKUP(Tabla1[[#This Row],[FECHA]],EXONERACIONES!A:D,3,FALSE),0)</f>
        <v>0</v>
      </c>
      <c r="I3635" s="5">
        <f>IFERROR(VLOOKUP(Tabla1[[#This Row],[FECHA]],'SIMIT CON RES'!A:D,4,FALSE),0)</f>
        <v>0</v>
      </c>
      <c r="J3635" s="9">
        <f>IFERROR(VLOOKUP(Tabla1[[#This Row],[FECHA]],'SIMIT CON RES'!A:D,3,FALSE),0)</f>
        <v>0</v>
      </c>
      <c r="K3635">
        <f>IFERROR(VLOOKUP(Tabla1[[#This Row],[FECHA]],'SIMIT SIN RES'!A:D,4,FALSE),0)</f>
        <v>0</v>
      </c>
      <c r="L3635" s="9">
        <f>IFERROR(VLOOKUP(Tabla1[[#This Row],[FECHA]],'SIMIT SIN RES'!A:D,3,FALSE),0)</f>
        <v>0</v>
      </c>
      <c r="M3635" s="5">
        <f>IFERROR(VLOOKUP(Tabla1[[#This Row],[FECHA]],'RECAUDOS DE COMPARENDOS'!A:D,4,FALSE),0)</f>
        <v>0</v>
      </c>
      <c r="N3635" s="9">
        <f>IFERROR(VLOOKUP(Tabla1[[#This Row],[FECHA]],'RECAUDOS DE COMPARENDOS'!A:D,3,FALSE),0)</f>
        <v>0</v>
      </c>
      <c r="O3635" s="5">
        <f>IFERROR(VLOOKUP(Tabla1[[#This Row],[FECHA]],'RECAUDOS DE RESOLUCIONES'!A:D,4,FALSE),0)</f>
        <v>0</v>
      </c>
      <c r="P3635" s="9">
        <f>IFERROR(VLOOKUP(Tabla1[[#This Row],[FECHA]],'RECAUDOS DE RESOLUCIONES'!A:D,3,FALSE),0)</f>
        <v>0</v>
      </c>
      <c r="Q363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635" s="9">
        <f>Tabla1[V. COMPARENDOS]-(Tabla1[V. EXONERACIONES]+Tabla1[[#This Row],[V. SIMIT CON RESOLUCION]]+Tabla1[[#This Row],[V. SIMIT SIN RESOLUCION]]+Tabla1[[#This Row],[V. RECAUDOS COMPARENDOS]]+Tabla1[[#This Row],[V. RECAUDOS RESOLUCIONES]])</f>
        <v>283350</v>
      </c>
      <c r="S3635" s="11">
        <f>IFERROR(VLOOKUP(Tabla1[[#This Row],[FECHA]],'RECAUDOS LOCALES'!A:D,4,FALSE),0)</f>
        <v>0</v>
      </c>
      <c r="T3635" s="9">
        <f>IFERROR(VLOOKUP(Tabla1[[#This Row],[FECHA]],'RECAUDOS LOCALES'!A:D,3,FALSE),0)</f>
        <v>0</v>
      </c>
      <c r="U3635" s="11">
        <f>IFERROR(VLOOKUP(Tabla1[[#This Row],[FECHA]],'RECAUDOS EXTERNOS'!A:D,4,FALSE),0)</f>
        <v>7</v>
      </c>
      <c r="V3635" s="9">
        <f>IFERROR(VLOOKUP(Tabla1[[#This Row],[FECHA]],'RECAUDOS EXTERNOS'!A:D,3,FALSE),0)</f>
        <v>1671226</v>
      </c>
    </row>
    <row r="3636" spans="1:22" x14ac:dyDescent="0.25">
      <c r="A3636" s="1">
        <v>41195</v>
      </c>
      <c r="B3636" s="3" t="s">
        <v>5</v>
      </c>
      <c r="C3636" s="2">
        <v>41183</v>
      </c>
      <c r="D3636" s="5">
        <f>YEAR(Tabla1[[#This Row],[FECHA]])</f>
        <v>2012</v>
      </c>
      <c r="E3636" s="5">
        <f>IFERROR(VLOOKUP(Tabla1[[#This Row],[FECHA]],'COMPARENDOS TOTALES'!A:D,4,FALSE),0)</f>
        <v>0</v>
      </c>
      <c r="F3636" s="9">
        <f>IFERROR(VLOOKUP(Tabla1[[#This Row],[FECHA]],'COMPARENDOS TOTALES'!A:D,3,FALSE),0)</f>
        <v>0</v>
      </c>
      <c r="G3636" s="5">
        <f>IFERROR(VLOOKUP(Tabla1[[#This Row],[FECHA]],EXONERACIONES!A:D,4,FALSE),0)</f>
        <v>0</v>
      </c>
      <c r="H3636" s="9">
        <f>IFERROR(VLOOKUP(Tabla1[[#This Row],[FECHA]],EXONERACIONES!A:D,3,FALSE),0)</f>
        <v>0</v>
      </c>
      <c r="I3636" s="5">
        <f>IFERROR(VLOOKUP(Tabla1[[#This Row],[FECHA]],'SIMIT CON RES'!A:D,4,FALSE),0)</f>
        <v>0</v>
      </c>
      <c r="J3636" s="9">
        <f>IFERROR(VLOOKUP(Tabla1[[#This Row],[FECHA]],'SIMIT CON RES'!A:D,3,FALSE),0)</f>
        <v>0</v>
      </c>
      <c r="K3636">
        <f>IFERROR(VLOOKUP(Tabla1[[#This Row],[FECHA]],'SIMIT SIN RES'!A:D,4,FALSE),0)</f>
        <v>0</v>
      </c>
      <c r="L3636" s="9">
        <f>IFERROR(VLOOKUP(Tabla1[[#This Row],[FECHA]],'SIMIT SIN RES'!A:D,3,FALSE),0)</f>
        <v>0</v>
      </c>
      <c r="M3636" s="5">
        <f>IFERROR(VLOOKUP(Tabla1[[#This Row],[FECHA]],'RECAUDOS DE COMPARENDOS'!A:D,4,FALSE),0)</f>
        <v>0</v>
      </c>
      <c r="N3636" s="9">
        <f>IFERROR(VLOOKUP(Tabla1[[#This Row],[FECHA]],'RECAUDOS DE COMPARENDOS'!A:D,3,FALSE),0)</f>
        <v>0</v>
      </c>
      <c r="O3636" s="5">
        <f>IFERROR(VLOOKUP(Tabla1[[#This Row],[FECHA]],'RECAUDOS DE RESOLUCIONES'!A:D,4,FALSE),0)</f>
        <v>0</v>
      </c>
      <c r="P3636" s="9">
        <f>IFERROR(VLOOKUP(Tabla1[[#This Row],[FECHA]],'RECAUDOS DE RESOLUCIONES'!A:D,3,FALSE),0)</f>
        <v>0</v>
      </c>
      <c r="Q363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63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636" s="11">
        <f>IFERROR(VLOOKUP(Tabla1[[#This Row],[FECHA]],'RECAUDOS LOCALES'!A:D,4,FALSE),0)</f>
        <v>0</v>
      </c>
      <c r="T3636" s="9">
        <f>IFERROR(VLOOKUP(Tabla1[[#This Row],[FECHA]],'RECAUDOS LOCALES'!A:D,3,FALSE),0)</f>
        <v>0</v>
      </c>
      <c r="U3636" s="11">
        <f>IFERROR(VLOOKUP(Tabla1[[#This Row],[FECHA]],'RECAUDOS EXTERNOS'!A:D,4,FALSE),0)</f>
        <v>0</v>
      </c>
      <c r="V3636" s="9">
        <f>IFERROR(VLOOKUP(Tabla1[[#This Row],[FECHA]],'RECAUDOS EXTERNOS'!A:D,3,FALSE),0)</f>
        <v>0</v>
      </c>
    </row>
    <row r="3637" spans="1:22" x14ac:dyDescent="0.25">
      <c r="A3637" s="1">
        <v>41196</v>
      </c>
      <c r="B3637" s="3" t="s">
        <v>4</v>
      </c>
      <c r="C3637" s="2">
        <v>41183</v>
      </c>
      <c r="D3637" s="5">
        <f>YEAR(Tabla1[[#This Row],[FECHA]])</f>
        <v>2012</v>
      </c>
      <c r="E3637" s="5">
        <f>IFERROR(VLOOKUP(Tabla1[[#This Row],[FECHA]],'COMPARENDOS TOTALES'!A:D,4,FALSE),0)</f>
        <v>0</v>
      </c>
      <c r="F3637" s="9">
        <f>IFERROR(VLOOKUP(Tabla1[[#This Row],[FECHA]],'COMPARENDOS TOTALES'!A:D,3,FALSE),0)</f>
        <v>0</v>
      </c>
      <c r="G3637" s="5">
        <f>IFERROR(VLOOKUP(Tabla1[[#This Row],[FECHA]],EXONERACIONES!A:D,4,FALSE),0)</f>
        <v>0</v>
      </c>
      <c r="H3637" s="9">
        <f>IFERROR(VLOOKUP(Tabla1[[#This Row],[FECHA]],EXONERACIONES!A:D,3,FALSE),0)</f>
        <v>0</v>
      </c>
      <c r="I3637" s="5">
        <f>IFERROR(VLOOKUP(Tabla1[[#This Row],[FECHA]],'SIMIT CON RES'!A:D,4,FALSE),0)</f>
        <v>0</v>
      </c>
      <c r="J3637" s="9">
        <f>IFERROR(VLOOKUP(Tabla1[[#This Row],[FECHA]],'SIMIT CON RES'!A:D,3,FALSE),0)</f>
        <v>0</v>
      </c>
      <c r="K3637">
        <f>IFERROR(VLOOKUP(Tabla1[[#This Row],[FECHA]],'SIMIT SIN RES'!A:D,4,FALSE),0)</f>
        <v>0</v>
      </c>
      <c r="L3637" s="9">
        <f>IFERROR(VLOOKUP(Tabla1[[#This Row],[FECHA]],'SIMIT SIN RES'!A:D,3,FALSE),0)</f>
        <v>0</v>
      </c>
      <c r="M3637" s="5">
        <f>IFERROR(VLOOKUP(Tabla1[[#This Row],[FECHA]],'RECAUDOS DE COMPARENDOS'!A:D,4,FALSE),0)</f>
        <v>0</v>
      </c>
      <c r="N3637" s="9">
        <f>IFERROR(VLOOKUP(Tabla1[[#This Row],[FECHA]],'RECAUDOS DE COMPARENDOS'!A:D,3,FALSE),0)</f>
        <v>0</v>
      </c>
      <c r="O3637" s="5">
        <f>IFERROR(VLOOKUP(Tabla1[[#This Row],[FECHA]],'RECAUDOS DE RESOLUCIONES'!A:D,4,FALSE),0)</f>
        <v>0</v>
      </c>
      <c r="P3637" s="9">
        <f>IFERROR(VLOOKUP(Tabla1[[#This Row],[FECHA]],'RECAUDOS DE RESOLUCIONES'!A:D,3,FALSE),0)</f>
        <v>0</v>
      </c>
      <c r="Q363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63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637" s="11">
        <f>IFERROR(VLOOKUP(Tabla1[[#This Row],[FECHA]],'RECAUDOS LOCALES'!A:D,4,FALSE),0)</f>
        <v>0</v>
      </c>
      <c r="T3637" s="9">
        <f>IFERROR(VLOOKUP(Tabla1[[#This Row],[FECHA]],'RECAUDOS LOCALES'!A:D,3,FALSE),0)</f>
        <v>0</v>
      </c>
      <c r="U3637" s="11">
        <f>IFERROR(VLOOKUP(Tabla1[[#This Row],[FECHA]],'RECAUDOS EXTERNOS'!A:D,4,FALSE),0)</f>
        <v>0</v>
      </c>
      <c r="V3637" s="9">
        <f>IFERROR(VLOOKUP(Tabla1[[#This Row],[FECHA]],'RECAUDOS EXTERNOS'!A:D,3,FALSE),0)</f>
        <v>0</v>
      </c>
    </row>
    <row r="3638" spans="1:22" x14ac:dyDescent="0.25">
      <c r="A3638" s="1">
        <v>41197</v>
      </c>
      <c r="B3638" s="3" t="s">
        <v>1</v>
      </c>
      <c r="C3638" s="2">
        <v>41183</v>
      </c>
      <c r="D3638" s="5">
        <f>YEAR(Tabla1[[#This Row],[FECHA]])</f>
        <v>2012</v>
      </c>
      <c r="E3638" s="5">
        <f>IFERROR(VLOOKUP(Tabla1[[#This Row],[FECHA]],'COMPARENDOS TOTALES'!A:D,4,FALSE),0)</f>
        <v>0</v>
      </c>
      <c r="F3638" s="9">
        <f>IFERROR(VLOOKUP(Tabla1[[#This Row],[FECHA]],'COMPARENDOS TOTALES'!A:D,3,FALSE),0)</f>
        <v>0</v>
      </c>
      <c r="G3638" s="5">
        <f>IFERROR(VLOOKUP(Tabla1[[#This Row],[FECHA]],EXONERACIONES!A:D,4,FALSE),0)</f>
        <v>0</v>
      </c>
      <c r="H3638" s="9">
        <f>IFERROR(VLOOKUP(Tabla1[[#This Row],[FECHA]],EXONERACIONES!A:D,3,FALSE),0)</f>
        <v>0</v>
      </c>
      <c r="I3638" s="5">
        <f>IFERROR(VLOOKUP(Tabla1[[#This Row],[FECHA]],'SIMIT CON RES'!A:D,4,FALSE),0)</f>
        <v>0</v>
      </c>
      <c r="J3638" s="9">
        <f>IFERROR(VLOOKUP(Tabla1[[#This Row],[FECHA]],'SIMIT CON RES'!A:D,3,FALSE),0)</f>
        <v>0</v>
      </c>
      <c r="K3638">
        <f>IFERROR(VLOOKUP(Tabla1[[#This Row],[FECHA]],'SIMIT SIN RES'!A:D,4,FALSE),0)</f>
        <v>0</v>
      </c>
      <c r="L3638" s="9">
        <f>IFERROR(VLOOKUP(Tabla1[[#This Row],[FECHA]],'SIMIT SIN RES'!A:D,3,FALSE),0)</f>
        <v>0</v>
      </c>
      <c r="M3638" s="5">
        <f>IFERROR(VLOOKUP(Tabla1[[#This Row],[FECHA]],'RECAUDOS DE COMPARENDOS'!A:D,4,FALSE),0)</f>
        <v>0</v>
      </c>
      <c r="N3638" s="9">
        <f>IFERROR(VLOOKUP(Tabla1[[#This Row],[FECHA]],'RECAUDOS DE COMPARENDOS'!A:D,3,FALSE),0)</f>
        <v>0</v>
      </c>
      <c r="O3638" s="5">
        <f>IFERROR(VLOOKUP(Tabla1[[#This Row],[FECHA]],'RECAUDOS DE RESOLUCIONES'!A:D,4,FALSE),0)</f>
        <v>0</v>
      </c>
      <c r="P3638" s="9">
        <f>IFERROR(VLOOKUP(Tabla1[[#This Row],[FECHA]],'RECAUDOS DE RESOLUCIONES'!A:D,3,FALSE),0)</f>
        <v>0</v>
      </c>
      <c r="Q363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63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638" s="11">
        <f>IFERROR(VLOOKUP(Tabla1[[#This Row],[FECHA]],'RECAUDOS LOCALES'!A:D,4,FALSE),0)</f>
        <v>0</v>
      </c>
      <c r="T3638" s="9">
        <f>IFERROR(VLOOKUP(Tabla1[[#This Row],[FECHA]],'RECAUDOS LOCALES'!A:D,3,FALSE),0)</f>
        <v>0</v>
      </c>
      <c r="U3638" s="11">
        <f>IFERROR(VLOOKUP(Tabla1[[#This Row],[FECHA]],'RECAUDOS EXTERNOS'!A:D,4,FALSE),0)</f>
        <v>0</v>
      </c>
      <c r="V3638" s="9">
        <f>IFERROR(VLOOKUP(Tabla1[[#This Row],[FECHA]],'RECAUDOS EXTERNOS'!A:D,3,FALSE),0)</f>
        <v>0</v>
      </c>
    </row>
    <row r="3639" spans="1:22" x14ac:dyDescent="0.25">
      <c r="A3639" s="1">
        <v>41198</v>
      </c>
      <c r="B3639" s="3" t="s">
        <v>2</v>
      </c>
      <c r="C3639" s="2">
        <v>41183</v>
      </c>
      <c r="D3639" s="5">
        <f>YEAR(Tabla1[[#This Row],[FECHA]])</f>
        <v>2012</v>
      </c>
      <c r="E3639" s="5">
        <f>IFERROR(VLOOKUP(Tabla1[[#This Row],[FECHA]],'COMPARENDOS TOTALES'!A:D,4,FALSE),0)</f>
        <v>1</v>
      </c>
      <c r="F3639" s="9">
        <f>IFERROR(VLOOKUP(Tabla1[[#This Row],[FECHA]],'COMPARENDOS TOTALES'!A:D,3,FALSE),0)</f>
        <v>283350</v>
      </c>
      <c r="G3639" s="5">
        <f>IFERROR(VLOOKUP(Tabla1[[#This Row],[FECHA]],EXONERACIONES!A:D,4,FALSE),0)</f>
        <v>0</v>
      </c>
      <c r="H3639" s="9">
        <f>IFERROR(VLOOKUP(Tabla1[[#This Row],[FECHA]],EXONERACIONES!A:D,3,FALSE),0)</f>
        <v>0</v>
      </c>
      <c r="I3639" s="5">
        <f>IFERROR(VLOOKUP(Tabla1[[#This Row],[FECHA]],'SIMIT CON RES'!A:D,4,FALSE),0)</f>
        <v>1</v>
      </c>
      <c r="J3639" s="9">
        <f>IFERROR(VLOOKUP(Tabla1[[#This Row],[FECHA]],'SIMIT CON RES'!A:D,3,FALSE),0)</f>
        <v>283350</v>
      </c>
      <c r="K3639">
        <f>IFERROR(VLOOKUP(Tabla1[[#This Row],[FECHA]],'SIMIT SIN RES'!A:D,4,FALSE),0)</f>
        <v>0</v>
      </c>
      <c r="L3639" s="9">
        <f>IFERROR(VLOOKUP(Tabla1[[#This Row],[FECHA]],'SIMIT SIN RES'!A:D,3,FALSE),0)</f>
        <v>0</v>
      </c>
      <c r="M3639" s="5">
        <f>IFERROR(VLOOKUP(Tabla1[[#This Row],[FECHA]],'RECAUDOS DE COMPARENDOS'!A:D,4,FALSE),0)</f>
        <v>0</v>
      </c>
      <c r="N3639" s="9">
        <f>IFERROR(VLOOKUP(Tabla1[[#This Row],[FECHA]],'RECAUDOS DE COMPARENDOS'!A:D,3,FALSE),0)</f>
        <v>0</v>
      </c>
      <c r="O3639" s="5">
        <f>IFERROR(VLOOKUP(Tabla1[[#This Row],[FECHA]],'RECAUDOS DE RESOLUCIONES'!A:D,4,FALSE),0)</f>
        <v>0</v>
      </c>
      <c r="P3639" s="9">
        <f>IFERROR(VLOOKUP(Tabla1[[#This Row],[FECHA]],'RECAUDOS DE RESOLUCIONES'!A:D,3,FALSE),0)</f>
        <v>0</v>
      </c>
      <c r="Q363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63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639" s="11">
        <f>IFERROR(VLOOKUP(Tabla1[[#This Row],[FECHA]],'RECAUDOS LOCALES'!A:D,4,FALSE),0)</f>
        <v>1</v>
      </c>
      <c r="T3639" s="9">
        <f>IFERROR(VLOOKUP(Tabla1[[#This Row],[FECHA]],'RECAUDOS LOCALES'!A:D,3,FALSE),0)</f>
        <v>275225</v>
      </c>
      <c r="U3639" s="11">
        <f>IFERROR(VLOOKUP(Tabla1[[#This Row],[FECHA]],'RECAUDOS EXTERNOS'!A:D,4,FALSE),0)</f>
        <v>4</v>
      </c>
      <c r="V3639" s="9">
        <f>IFERROR(VLOOKUP(Tabla1[[#This Row],[FECHA]],'RECAUDOS EXTERNOS'!A:D,3,FALSE),0)</f>
        <v>387770</v>
      </c>
    </row>
    <row r="3640" spans="1:22" x14ac:dyDescent="0.25">
      <c r="A3640" s="1">
        <v>41199</v>
      </c>
      <c r="B3640" s="3" t="s">
        <v>3</v>
      </c>
      <c r="C3640" s="2">
        <v>41183</v>
      </c>
      <c r="D3640" s="5">
        <f>YEAR(Tabla1[[#This Row],[FECHA]])</f>
        <v>2012</v>
      </c>
      <c r="E3640" s="5">
        <f>IFERROR(VLOOKUP(Tabla1[[#This Row],[FECHA]],'COMPARENDOS TOTALES'!A:D,4,FALSE),0)</f>
        <v>2</v>
      </c>
      <c r="F3640" s="9">
        <f>IFERROR(VLOOKUP(Tabla1[[#This Row],[FECHA]],'COMPARENDOS TOTALES'!A:D,3,FALSE),0)</f>
        <v>434470</v>
      </c>
      <c r="G3640" s="5">
        <f>IFERROR(VLOOKUP(Tabla1[[#This Row],[FECHA]],EXONERACIONES!A:D,4,FALSE),0)</f>
        <v>0</v>
      </c>
      <c r="H3640" s="9">
        <f>IFERROR(VLOOKUP(Tabla1[[#This Row],[FECHA]],EXONERACIONES!A:D,3,FALSE),0)</f>
        <v>0</v>
      </c>
      <c r="I3640" s="5">
        <f>IFERROR(VLOOKUP(Tabla1[[#This Row],[FECHA]],'SIMIT CON RES'!A:D,4,FALSE),0)</f>
        <v>2</v>
      </c>
      <c r="J3640" s="9">
        <f>IFERROR(VLOOKUP(Tabla1[[#This Row],[FECHA]],'SIMIT CON RES'!A:D,3,FALSE),0)</f>
        <v>434470</v>
      </c>
      <c r="K3640">
        <f>IFERROR(VLOOKUP(Tabla1[[#This Row],[FECHA]],'SIMIT SIN RES'!A:D,4,FALSE),0)</f>
        <v>0</v>
      </c>
      <c r="L3640" s="9">
        <f>IFERROR(VLOOKUP(Tabla1[[#This Row],[FECHA]],'SIMIT SIN RES'!A:D,3,FALSE),0)</f>
        <v>0</v>
      </c>
      <c r="M3640" s="5">
        <f>IFERROR(VLOOKUP(Tabla1[[#This Row],[FECHA]],'RECAUDOS DE COMPARENDOS'!A:D,4,FALSE),0)</f>
        <v>0</v>
      </c>
      <c r="N3640" s="9">
        <f>IFERROR(VLOOKUP(Tabla1[[#This Row],[FECHA]],'RECAUDOS DE COMPARENDOS'!A:D,3,FALSE),0)</f>
        <v>0</v>
      </c>
      <c r="O3640" s="5">
        <f>IFERROR(VLOOKUP(Tabla1[[#This Row],[FECHA]],'RECAUDOS DE RESOLUCIONES'!A:D,4,FALSE),0)</f>
        <v>0</v>
      </c>
      <c r="P3640" s="9">
        <f>IFERROR(VLOOKUP(Tabla1[[#This Row],[FECHA]],'RECAUDOS DE RESOLUCIONES'!A:D,3,FALSE),0)</f>
        <v>0</v>
      </c>
      <c r="Q364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64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640" s="11">
        <f>IFERROR(VLOOKUP(Tabla1[[#This Row],[FECHA]],'RECAUDOS LOCALES'!A:D,4,FALSE),0)</f>
        <v>1</v>
      </c>
      <c r="T3640" s="9">
        <f>IFERROR(VLOOKUP(Tabla1[[#This Row],[FECHA]],'RECAUDOS LOCALES'!A:D,3,FALSE),0)</f>
        <v>124225</v>
      </c>
      <c r="U3640" s="11">
        <f>IFERROR(VLOOKUP(Tabla1[[#This Row],[FECHA]],'RECAUDOS EXTERNOS'!A:D,4,FALSE),0)</f>
        <v>3</v>
      </c>
      <c r="V3640" s="9">
        <f>IFERROR(VLOOKUP(Tabla1[[#This Row],[FECHA]],'RECAUDOS EXTERNOS'!A:D,3,FALSE),0)</f>
        <v>563209</v>
      </c>
    </row>
    <row r="3641" spans="1:22" x14ac:dyDescent="0.25">
      <c r="A3641" s="1">
        <v>41200</v>
      </c>
      <c r="B3641" s="3" t="s">
        <v>6</v>
      </c>
      <c r="C3641" s="2">
        <v>41183</v>
      </c>
      <c r="D3641" s="5">
        <f>YEAR(Tabla1[[#This Row],[FECHA]])</f>
        <v>2012</v>
      </c>
      <c r="E3641" s="5">
        <f>IFERROR(VLOOKUP(Tabla1[[#This Row],[FECHA]],'COMPARENDOS TOTALES'!A:D,4,FALSE),0)</f>
        <v>1</v>
      </c>
      <c r="F3641" s="9">
        <f>IFERROR(VLOOKUP(Tabla1[[#This Row],[FECHA]],'COMPARENDOS TOTALES'!A:D,3,FALSE),0)</f>
        <v>566700</v>
      </c>
      <c r="G3641" s="5">
        <f>IFERROR(VLOOKUP(Tabla1[[#This Row],[FECHA]],EXONERACIONES!A:D,4,FALSE),0)</f>
        <v>0</v>
      </c>
      <c r="H3641" s="9">
        <f>IFERROR(VLOOKUP(Tabla1[[#This Row],[FECHA]],EXONERACIONES!A:D,3,FALSE),0)</f>
        <v>0</v>
      </c>
      <c r="I3641" s="5">
        <f>IFERROR(VLOOKUP(Tabla1[[#This Row],[FECHA]],'SIMIT CON RES'!A:D,4,FALSE),0)</f>
        <v>1</v>
      </c>
      <c r="J3641" s="9">
        <f>IFERROR(VLOOKUP(Tabla1[[#This Row],[FECHA]],'SIMIT CON RES'!A:D,3,FALSE),0)</f>
        <v>566700</v>
      </c>
      <c r="K3641">
        <f>IFERROR(VLOOKUP(Tabla1[[#This Row],[FECHA]],'SIMIT SIN RES'!A:D,4,FALSE),0)</f>
        <v>0</v>
      </c>
      <c r="L3641" s="9">
        <f>IFERROR(VLOOKUP(Tabla1[[#This Row],[FECHA]],'SIMIT SIN RES'!A:D,3,FALSE),0)</f>
        <v>0</v>
      </c>
      <c r="M3641" s="5">
        <f>IFERROR(VLOOKUP(Tabla1[[#This Row],[FECHA]],'RECAUDOS DE COMPARENDOS'!A:D,4,FALSE),0)</f>
        <v>0</v>
      </c>
      <c r="N3641" s="9">
        <f>IFERROR(VLOOKUP(Tabla1[[#This Row],[FECHA]],'RECAUDOS DE COMPARENDOS'!A:D,3,FALSE),0)</f>
        <v>0</v>
      </c>
      <c r="O3641" s="5">
        <f>IFERROR(VLOOKUP(Tabla1[[#This Row],[FECHA]],'RECAUDOS DE RESOLUCIONES'!A:D,4,FALSE),0)</f>
        <v>0</v>
      </c>
      <c r="P3641" s="9">
        <f>IFERROR(VLOOKUP(Tabla1[[#This Row],[FECHA]],'RECAUDOS DE RESOLUCIONES'!A:D,3,FALSE),0)</f>
        <v>0</v>
      </c>
      <c r="Q364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64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641" s="11">
        <f>IFERROR(VLOOKUP(Tabla1[[#This Row],[FECHA]],'RECAUDOS LOCALES'!A:D,4,FALSE),0)</f>
        <v>0</v>
      </c>
      <c r="T3641" s="9">
        <f>IFERROR(VLOOKUP(Tabla1[[#This Row],[FECHA]],'RECAUDOS LOCALES'!A:D,3,FALSE),0)</f>
        <v>0</v>
      </c>
      <c r="U3641" s="11">
        <f>IFERROR(VLOOKUP(Tabla1[[#This Row],[FECHA]],'RECAUDOS EXTERNOS'!A:D,4,FALSE),0)</f>
        <v>11</v>
      </c>
      <c r="V3641" s="9">
        <f>IFERROR(VLOOKUP(Tabla1[[#This Row],[FECHA]],'RECAUDOS EXTERNOS'!A:D,3,FALSE),0)</f>
        <v>2006392</v>
      </c>
    </row>
    <row r="3642" spans="1:22" x14ac:dyDescent="0.25">
      <c r="A3642" s="1">
        <v>41201</v>
      </c>
      <c r="B3642" s="3" t="s">
        <v>0</v>
      </c>
      <c r="C3642" s="2">
        <v>41183</v>
      </c>
      <c r="D3642" s="5">
        <f>YEAR(Tabla1[[#This Row],[FECHA]])</f>
        <v>2012</v>
      </c>
      <c r="E3642" s="5">
        <f>IFERROR(VLOOKUP(Tabla1[[#This Row],[FECHA]],'COMPARENDOS TOTALES'!A:D,4,FALSE),0)</f>
        <v>1</v>
      </c>
      <c r="F3642" s="9">
        <f>IFERROR(VLOOKUP(Tabla1[[#This Row],[FECHA]],'COMPARENDOS TOTALES'!A:D,3,FALSE),0)</f>
        <v>566700</v>
      </c>
      <c r="G3642" s="5">
        <f>IFERROR(VLOOKUP(Tabla1[[#This Row],[FECHA]],EXONERACIONES!A:D,4,FALSE),0)</f>
        <v>0</v>
      </c>
      <c r="H3642" s="9">
        <f>IFERROR(VLOOKUP(Tabla1[[#This Row],[FECHA]],EXONERACIONES!A:D,3,FALSE),0)</f>
        <v>0</v>
      </c>
      <c r="I3642" s="5">
        <f>IFERROR(VLOOKUP(Tabla1[[#This Row],[FECHA]],'SIMIT CON RES'!A:D,4,FALSE),0)</f>
        <v>1</v>
      </c>
      <c r="J3642" s="9">
        <f>IFERROR(VLOOKUP(Tabla1[[#This Row],[FECHA]],'SIMIT CON RES'!A:D,3,FALSE),0)</f>
        <v>566700</v>
      </c>
      <c r="K3642">
        <f>IFERROR(VLOOKUP(Tabla1[[#This Row],[FECHA]],'SIMIT SIN RES'!A:D,4,FALSE),0)</f>
        <v>0</v>
      </c>
      <c r="L3642" s="9">
        <f>IFERROR(VLOOKUP(Tabla1[[#This Row],[FECHA]],'SIMIT SIN RES'!A:D,3,FALSE),0)</f>
        <v>0</v>
      </c>
      <c r="M3642" s="5">
        <f>IFERROR(VLOOKUP(Tabla1[[#This Row],[FECHA]],'RECAUDOS DE COMPARENDOS'!A:D,4,FALSE),0)</f>
        <v>0</v>
      </c>
      <c r="N3642" s="9">
        <f>IFERROR(VLOOKUP(Tabla1[[#This Row],[FECHA]],'RECAUDOS DE COMPARENDOS'!A:D,3,FALSE),0)</f>
        <v>0</v>
      </c>
      <c r="O3642" s="5">
        <f>IFERROR(VLOOKUP(Tabla1[[#This Row],[FECHA]],'RECAUDOS DE RESOLUCIONES'!A:D,4,FALSE),0)</f>
        <v>0</v>
      </c>
      <c r="P3642" s="9">
        <f>IFERROR(VLOOKUP(Tabla1[[#This Row],[FECHA]],'RECAUDOS DE RESOLUCIONES'!A:D,3,FALSE),0)</f>
        <v>0</v>
      </c>
      <c r="Q364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64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642" s="11">
        <f>IFERROR(VLOOKUP(Tabla1[[#This Row],[FECHA]],'RECAUDOS LOCALES'!A:D,4,FALSE),0)</f>
        <v>0</v>
      </c>
      <c r="T3642" s="9">
        <f>IFERROR(VLOOKUP(Tabla1[[#This Row],[FECHA]],'RECAUDOS LOCALES'!A:D,3,FALSE),0)</f>
        <v>0</v>
      </c>
      <c r="U3642" s="11">
        <f>IFERROR(VLOOKUP(Tabla1[[#This Row],[FECHA]],'RECAUDOS EXTERNOS'!A:D,4,FALSE),0)</f>
        <v>3</v>
      </c>
      <c r="V3642" s="9">
        <f>IFERROR(VLOOKUP(Tabla1[[#This Row],[FECHA]],'RECAUDOS EXTERNOS'!A:D,3,FALSE),0)</f>
        <v>392018</v>
      </c>
    </row>
    <row r="3643" spans="1:22" x14ac:dyDescent="0.25">
      <c r="A3643" s="1">
        <v>41202</v>
      </c>
      <c r="B3643" s="3" t="s">
        <v>5</v>
      </c>
      <c r="C3643" s="2">
        <v>41183</v>
      </c>
      <c r="D3643" s="5">
        <f>YEAR(Tabla1[[#This Row],[FECHA]])</f>
        <v>2012</v>
      </c>
      <c r="E3643" s="5">
        <f>IFERROR(VLOOKUP(Tabla1[[#This Row],[FECHA]],'COMPARENDOS TOTALES'!A:D,4,FALSE),0)</f>
        <v>4</v>
      </c>
      <c r="F3643" s="9">
        <f>IFERROR(VLOOKUP(Tabla1[[#This Row],[FECHA]],'COMPARENDOS TOTALES'!A:D,3,FALSE),0)</f>
        <v>1700100</v>
      </c>
      <c r="G3643" s="5">
        <f>IFERROR(VLOOKUP(Tabla1[[#This Row],[FECHA]],EXONERACIONES!A:D,4,FALSE),0)</f>
        <v>0</v>
      </c>
      <c r="H3643" s="9">
        <f>IFERROR(VLOOKUP(Tabla1[[#This Row],[FECHA]],EXONERACIONES!A:D,3,FALSE),0)</f>
        <v>0</v>
      </c>
      <c r="I3643" s="5">
        <f>IFERROR(VLOOKUP(Tabla1[[#This Row],[FECHA]],'SIMIT CON RES'!A:D,4,FALSE),0)</f>
        <v>3</v>
      </c>
      <c r="J3643" s="9">
        <f>IFERROR(VLOOKUP(Tabla1[[#This Row],[FECHA]],'SIMIT CON RES'!A:D,3,FALSE),0)</f>
        <v>1416750</v>
      </c>
      <c r="K3643">
        <f>IFERROR(VLOOKUP(Tabla1[[#This Row],[FECHA]],'SIMIT SIN RES'!A:D,4,FALSE),0)</f>
        <v>0</v>
      </c>
      <c r="L3643" s="9">
        <f>IFERROR(VLOOKUP(Tabla1[[#This Row],[FECHA]],'SIMIT SIN RES'!A:D,3,FALSE),0)</f>
        <v>0</v>
      </c>
      <c r="M3643" s="5">
        <f>IFERROR(VLOOKUP(Tabla1[[#This Row],[FECHA]],'RECAUDOS DE COMPARENDOS'!A:D,4,FALSE),0)</f>
        <v>0</v>
      </c>
      <c r="N3643" s="9">
        <f>IFERROR(VLOOKUP(Tabla1[[#This Row],[FECHA]],'RECAUDOS DE COMPARENDOS'!A:D,3,FALSE),0)</f>
        <v>0</v>
      </c>
      <c r="O3643" s="5">
        <f>IFERROR(VLOOKUP(Tabla1[[#This Row],[FECHA]],'RECAUDOS DE RESOLUCIONES'!A:D,4,FALSE),0)</f>
        <v>0</v>
      </c>
      <c r="P3643" s="9">
        <f>IFERROR(VLOOKUP(Tabla1[[#This Row],[FECHA]],'RECAUDOS DE RESOLUCIONES'!A:D,3,FALSE),0)</f>
        <v>0</v>
      </c>
      <c r="Q364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643" s="9">
        <f>Tabla1[V. COMPARENDOS]-(Tabla1[V. EXONERACIONES]+Tabla1[[#This Row],[V. SIMIT CON RESOLUCION]]+Tabla1[[#This Row],[V. SIMIT SIN RESOLUCION]]+Tabla1[[#This Row],[V. RECAUDOS COMPARENDOS]]+Tabla1[[#This Row],[V. RECAUDOS RESOLUCIONES]])</f>
        <v>283350</v>
      </c>
      <c r="S3643" s="11">
        <f>IFERROR(VLOOKUP(Tabla1[[#This Row],[FECHA]],'RECAUDOS LOCALES'!A:D,4,FALSE),0)</f>
        <v>0</v>
      </c>
      <c r="T3643" s="9">
        <f>IFERROR(VLOOKUP(Tabla1[[#This Row],[FECHA]],'RECAUDOS LOCALES'!A:D,3,FALSE),0)</f>
        <v>0</v>
      </c>
      <c r="U3643" s="11">
        <f>IFERROR(VLOOKUP(Tabla1[[#This Row],[FECHA]],'RECAUDOS EXTERNOS'!A:D,4,FALSE),0)</f>
        <v>0</v>
      </c>
      <c r="V3643" s="9">
        <f>IFERROR(VLOOKUP(Tabla1[[#This Row],[FECHA]],'RECAUDOS EXTERNOS'!A:D,3,FALSE),0)</f>
        <v>0</v>
      </c>
    </row>
    <row r="3644" spans="1:22" x14ac:dyDescent="0.25">
      <c r="A3644" s="1">
        <v>41203</v>
      </c>
      <c r="B3644" s="3" t="s">
        <v>4</v>
      </c>
      <c r="C3644" s="2">
        <v>41183</v>
      </c>
      <c r="D3644" s="5">
        <f>YEAR(Tabla1[[#This Row],[FECHA]])</f>
        <v>2012</v>
      </c>
      <c r="E3644" s="5">
        <f>IFERROR(VLOOKUP(Tabla1[[#This Row],[FECHA]],'COMPARENDOS TOTALES'!A:D,4,FALSE),0)</f>
        <v>1</v>
      </c>
      <c r="F3644" s="9">
        <f>IFERROR(VLOOKUP(Tabla1[[#This Row],[FECHA]],'COMPARENDOS TOTALES'!A:D,3,FALSE),0)</f>
        <v>566700</v>
      </c>
      <c r="G3644" s="5">
        <f>IFERROR(VLOOKUP(Tabla1[[#This Row],[FECHA]],EXONERACIONES!A:D,4,FALSE),0)</f>
        <v>0</v>
      </c>
      <c r="H3644" s="9">
        <f>IFERROR(VLOOKUP(Tabla1[[#This Row],[FECHA]],EXONERACIONES!A:D,3,FALSE),0)</f>
        <v>0</v>
      </c>
      <c r="I3644" s="5">
        <f>IFERROR(VLOOKUP(Tabla1[[#This Row],[FECHA]],'SIMIT CON RES'!A:D,4,FALSE),0)</f>
        <v>1</v>
      </c>
      <c r="J3644" s="9">
        <f>IFERROR(VLOOKUP(Tabla1[[#This Row],[FECHA]],'SIMIT CON RES'!A:D,3,FALSE),0)</f>
        <v>566700</v>
      </c>
      <c r="K3644">
        <f>IFERROR(VLOOKUP(Tabla1[[#This Row],[FECHA]],'SIMIT SIN RES'!A:D,4,FALSE),0)</f>
        <v>0</v>
      </c>
      <c r="L3644" s="9">
        <f>IFERROR(VLOOKUP(Tabla1[[#This Row],[FECHA]],'SIMIT SIN RES'!A:D,3,FALSE),0)</f>
        <v>0</v>
      </c>
      <c r="M3644" s="5">
        <f>IFERROR(VLOOKUP(Tabla1[[#This Row],[FECHA]],'RECAUDOS DE COMPARENDOS'!A:D,4,FALSE),0)</f>
        <v>0</v>
      </c>
      <c r="N3644" s="9">
        <f>IFERROR(VLOOKUP(Tabla1[[#This Row],[FECHA]],'RECAUDOS DE COMPARENDOS'!A:D,3,FALSE),0)</f>
        <v>0</v>
      </c>
      <c r="O3644" s="5">
        <f>IFERROR(VLOOKUP(Tabla1[[#This Row],[FECHA]],'RECAUDOS DE RESOLUCIONES'!A:D,4,FALSE),0)</f>
        <v>0</v>
      </c>
      <c r="P3644" s="9">
        <f>IFERROR(VLOOKUP(Tabla1[[#This Row],[FECHA]],'RECAUDOS DE RESOLUCIONES'!A:D,3,FALSE),0)</f>
        <v>0</v>
      </c>
      <c r="Q364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64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644" s="11">
        <f>IFERROR(VLOOKUP(Tabla1[[#This Row],[FECHA]],'RECAUDOS LOCALES'!A:D,4,FALSE),0)</f>
        <v>0</v>
      </c>
      <c r="T3644" s="9">
        <f>IFERROR(VLOOKUP(Tabla1[[#This Row],[FECHA]],'RECAUDOS LOCALES'!A:D,3,FALSE),0)</f>
        <v>0</v>
      </c>
      <c r="U3644" s="11">
        <f>IFERROR(VLOOKUP(Tabla1[[#This Row],[FECHA]],'RECAUDOS EXTERNOS'!A:D,4,FALSE),0)</f>
        <v>0</v>
      </c>
      <c r="V3644" s="9">
        <f>IFERROR(VLOOKUP(Tabla1[[#This Row],[FECHA]],'RECAUDOS EXTERNOS'!A:D,3,FALSE),0)</f>
        <v>0</v>
      </c>
    </row>
    <row r="3645" spans="1:22" x14ac:dyDescent="0.25">
      <c r="A3645" s="1">
        <v>41204</v>
      </c>
      <c r="B3645" s="3" t="s">
        <v>1</v>
      </c>
      <c r="C3645" s="2">
        <v>41183</v>
      </c>
      <c r="D3645" s="5">
        <f>YEAR(Tabla1[[#This Row],[FECHA]])</f>
        <v>2012</v>
      </c>
      <c r="E3645" s="5">
        <f>IFERROR(VLOOKUP(Tabla1[[#This Row],[FECHA]],'COMPARENDOS TOTALES'!A:D,4,FALSE),0)</f>
        <v>0</v>
      </c>
      <c r="F3645" s="9">
        <f>IFERROR(VLOOKUP(Tabla1[[#This Row],[FECHA]],'COMPARENDOS TOTALES'!A:D,3,FALSE),0)</f>
        <v>0</v>
      </c>
      <c r="G3645" s="5">
        <f>IFERROR(VLOOKUP(Tabla1[[#This Row],[FECHA]],EXONERACIONES!A:D,4,FALSE),0)</f>
        <v>0</v>
      </c>
      <c r="H3645" s="9">
        <f>IFERROR(VLOOKUP(Tabla1[[#This Row],[FECHA]],EXONERACIONES!A:D,3,FALSE),0)</f>
        <v>0</v>
      </c>
      <c r="I3645" s="5">
        <f>IFERROR(VLOOKUP(Tabla1[[#This Row],[FECHA]],'SIMIT CON RES'!A:D,4,FALSE),0)</f>
        <v>0</v>
      </c>
      <c r="J3645" s="9">
        <f>IFERROR(VLOOKUP(Tabla1[[#This Row],[FECHA]],'SIMIT CON RES'!A:D,3,FALSE),0)</f>
        <v>0</v>
      </c>
      <c r="K3645">
        <f>IFERROR(VLOOKUP(Tabla1[[#This Row],[FECHA]],'SIMIT SIN RES'!A:D,4,FALSE),0)</f>
        <v>0</v>
      </c>
      <c r="L3645" s="9">
        <f>IFERROR(VLOOKUP(Tabla1[[#This Row],[FECHA]],'SIMIT SIN RES'!A:D,3,FALSE),0)</f>
        <v>0</v>
      </c>
      <c r="M3645" s="5">
        <f>IFERROR(VLOOKUP(Tabla1[[#This Row],[FECHA]],'RECAUDOS DE COMPARENDOS'!A:D,4,FALSE),0)</f>
        <v>0</v>
      </c>
      <c r="N3645" s="9">
        <f>IFERROR(VLOOKUP(Tabla1[[#This Row],[FECHA]],'RECAUDOS DE COMPARENDOS'!A:D,3,FALSE),0)</f>
        <v>0</v>
      </c>
      <c r="O3645" s="5">
        <f>IFERROR(VLOOKUP(Tabla1[[#This Row],[FECHA]],'RECAUDOS DE RESOLUCIONES'!A:D,4,FALSE),0)</f>
        <v>0</v>
      </c>
      <c r="P3645" s="9">
        <f>IFERROR(VLOOKUP(Tabla1[[#This Row],[FECHA]],'RECAUDOS DE RESOLUCIONES'!A:D,3,FALSE),0)</f>
        <v>0</v>
      </c>
      <c r="Q364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64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645" s="11">
        <f>IFERROR(VLOOKUP(Tabla1[[#This Row],[FECHA]],'RECAUDOS LOCALES'!A:D,4,FALSE),0)</f>
        <v>1</v>
      </c>
      <c r="T3645" s="9">
        <f>IFERROR(VLOOKUP(Tabla1[[#This Row],[FECHA]],'RECAUDOS LOCALES'!A:D,3,FALSE),0)</f>
        <v>230750</v>
      </c>
      <c r="U3645" s="11">
        <f>IFERROR(VLOOKUP(Tabla1[[#This Row],[FECHA]],'RECAUDOS EXTERNOS'!A:D,4,FALSE),0)</f>
        <v>10</v>
      </c>
      <c r="V3645" s="9">
        <f>IFERROR(VLOOKUP(Tabla1[[#This Row],[FECHA]],'RECAUDOS EXTERNOS'!A:D,3,FALSE),0)</f>
        <v>3497362</v>
      </c>
    </row>
    <row r="3646" spans="1:22" x14ac:dyDescent="0.25">
      <c r="A3646" s="1">
        <v>41205</v>
      </c>
      <c r="B3646" s="3" t="s">
        <v>2</v>
      </c>
      <c r="C3646" s="2">
        <v>41183</v>
      </c>
      <c r="D3646" s="5">
        <f>YEAR(Tabla1[[#This Row],[FECHA]])</f>
        <v>2012</v>
      </c>
      <c r="E3646" s="5">
        <f>IFERROR(VLOOKUP(Tabla1[[#This Row],[FECHA]],'COMPARENDOS TOTALES'!A:D,4,FALSE),0)</f>
        <v>0</v>
      </c>
      <c r="F3646" s="9">
        <f>IFERROR(VLOOKUP(Tabla1[[#This Row],[FECHA]],'COMPARENDOS TOTALES'!A:D,3,FALSE),0)</f>
        <v>0</v>
      </c>
      <c r="G3646" s="5">
        <f>IFERROR(VLOOKUP(Tabla1[[#This Row],[FECHA]],EXONERACIONES!A:D,4,FALSE),0)</f>
        <v>0</v>
      </c>
      <c r="H3646" s="9">
        <f>IFERROR(VLOOKUP(Tabla1[[#This Row],[FECHA]],EXONERACIONES!A:D,3,FALSE),0)</f>
        <v>0</v>
      </c>
      <c r="I3646" s="5">
        <f>IFERROR(VLOOKUP(Tabla1[[#This Row],[FECHA]],'SIMIT CON RES'!A:D,4,FALSE),0)</f>
        <v>0</v>
      </c>
      <c r="J3646" s="9">
        <f>IFERROR(VLOOKUP(Tabla1[[#This Row],[FECHA]],'SIMIT CON RES'!A:D,3,FALSE),0)</f>
        <v>0</v>
      </c>
      <c r="K3646">
        <f>IFERROR(VLOOKUP(Tabla1[[#This Row],[FECHA]],'SIMIT SIN RES'!A:D,4,FALSE),0)</f>
        <v>0</v>
      </c>
      <c r="L3646" s="9">
        <f>IFERROR(VLOOKUP(Tabla1[[#This Row],[FECHA]],'SIMIT SIN RES'!A:D,3,FALSE),0)</f>
        <v>0</v>
      </c>
      <c r="M3646" s="5">
        <f>IFERROR(VLOOKUP(Tabla1[[#This Row],[FECHA]],'RECAUDOS DE COMPARENDOS'!A:D,4,FALSE),0)</f>
        <v>0</v>
      </c>
      <c r="N3646" s="9">
        <f>IFERROR(VLOOKUP(Tabla1[[#This Row],[FECHA]],'RECAUDOS DE COMPARENDOS'!A:D,3,FALSE),0)</f>
        <v>0</v>
      </c>
      <c r="O3646" s="5">
        <f>IFERROR(VLOOKUP(Tabla1[[#This Row],[FECHA]],'RECAUDOS DE RESOLUCIONES'!A:D,4,FALSE),0)</f>
        <v>0</v>
      </c>
      <c r="P3646" s="9">
        <f>IFERROR(VLOOKUP(Tabla1[[#This Row],[FECHA]],'RECAUDOS DE RESOLUCIONES'!A:D,3,FALSE),0)</f>
        <v>0</v>
      </c>
      <c r="Q364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64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646" s="11">
        <f>IFERROR(VLOOKUP(Tabla1[[#This Row],[FECHA]],'RECAUDOS LOCALES'!A:D,4,FALSE),0)</f>
        <v>0</v>
      </c>
      <c r="T3646" s="9">
        <f>IFERROR(VLOOKUP(Tabla1[[#This Row],[FECHA]],'RECAUDOS LOCALES'!A:D,3,FALSE),0)</f>
        <v>0</v>
      </c>
      <c r="U3646" s="11">
        <f>IFERROR(VLOOKUP(Tabla1[[#This Row],[FECHA]],'RECAUDOS EXTERNOS'!A:D,4,FALSE),0)</f>
        <v>7</v>
      </c>
      <c r="V3646" s="9">
        <f>IFERROR(VLOOKUP(Tabla1[[#This Row],[FECHA]],'RECAUDOS EXTERNOS'!A:D,3,FALSE),0)</f>
        <v>1202484</v>
      </c>
    </row>
    <row r="3647" spans="1:22" x14ac:dyDescent="0.25">
      <c r="A3647" s="1">
        <v>41206</v>
      </c>
      <c r="B3647" s="3" t="s">
        <v>3</v>
      </c>
      <c r="C3647" s="2">
        <v>41183</v>
      </c>
      <c r="D3647" s="5">
        <f>YEAR(Tabla1[[#This Row],[FECHA]])</f>
        <v>2012</v>
      </c>
      <c r="E3647" s="5">
        <f>IFERROR(VLOOKUP(Tabla1[[#This Row],[FECHA]],'COMPARENDOS TOTALES'!A:D,4,FALSE),0)</f>
        <v>2</v>
      </c>
      <c r="F3647" s="9">
        <f>IFERROR(VLOOKUP(Tabla1[[#This Row],[FECHA]],'COMPARENDOS TOTALES'!A:D,3,FALSE),0)</f>
        <v>850050</v>
      </c>
      <c r="G3647" s="5">
        <f>IFERROR(VLOOKUP(Tabla1[[#This Row],[FECHA]],EXONERACIONES!A:D,4,FALSE),0)</f>
        <v>1</v>
      </c>
      <c r="H3647" s="9">
        <f>IFERROR(VLOOKUP(Tabla1[[#This Row],[FECHA]],EXONERACIONES!A:D,3,FALSE),0)</f>
        <v>566700</v>
      </c>
      <c r="I3647" s="5">
        <f>IFERROR(VLOOKUP(Tabla1[[#This Row],[FECHA]],'SIMIT CON RES'!A:D,4,FALSE),0)</f>
        <v>1</v>
      </c>
      <c r="J3647" s="9">
        <f>IFERROR(VLOOKUP(Tabla1[[#This Row],[FECHA]],'SIMIT CON RES'!A:D,3,FALSE),0)</f>
        <v>283350</v>
      </c>
      <c r="K3647">
        <f>IFERROR(VLOOKUP(Tabla1[[#This Row],[FECHA]],'SIMIT SIN RES'!A:D,4,FALSE),0)</f>
        <v>0</v>
      </c>
      <c r="L3647" s="9">
        <f>IFERROR(VLOOKUP(Tabla1[[#This Row],[FECHA]],'SIMIT SIN RES'!A:D,3,FALSE),0)</f>
        <v>0</v>
      </c>
      <c r="M3647" s="5">
        <f>IFERROR(VLOOKUP(Tabla1[[#This Row],[FECHA]],'RECAUDOS DE COMPARENDOS'!A:D,4,FALSE),0)</f>
        <v>0</v>
      </c>
      <c r="N3647" s="9">
        <f>IFERROR(VLOOKUP(Tabla1[[#This Row],[FECHA]],'RECAUDOS DE COMPARENDOS'!A:D,3,FALSE),0)</f>
        <v>0</v>
      </c>
      <c r="O3647" s="5">
        <f>IFERROR(VLOOKUP(Tabla1[[#This Row],[FECHA]],'RECAUDOS DE RESOLUCIONES'!A:D,4,FALSE),0)</f>
        <v>0</v>
      </c>
      <c r="P3647" s="9">
        <f>IFERROR(VLOOKUP(Tabla1[[#This Row],[FECHA]],'RECAUDOS DE RESOLUCIONES'!A:D,3,FALSE),0)</f>
        <v>0</v>
      </c>
      <c r="Q364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64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647" s="11">
        <f>IFERROR(VLOOKUP(Tabla1[[#This Row],[FECHA]],'RECAUDOS LOCALES'!A:D,4,FALSE),0)</f>
        <v>0</v>
      </c>
      <c r="T3647" s="9">
        <f>IFERROR(VLOOKUP(Tabla1[[#This Row],[FECHA]],'RECAUDOS LOCALES'!A:D,3,FALSE),0)</f>
        <v>0</v>
      </c>
      <c r="U3647" s="11">
        <f>IFERROR(VLOOKUP(Tabla1[[#This Row],[FECHA]],'RECAUDOS EXTERNOS'!A:D,4,FALSE),0)</f>
        <v>7</v>
      </c>
      <c r="V3647" s="9">
        <f>IFERROR(VLOOKUP(Tabla1[[#This Row],[FECHA]],'RECAUDOS EXTERNOS'!A:D,3,FALSE),0)</f>
        <v>1406050</v>
      </c>
    </row>
    <row r="3648" spans="1:22" x14ac:dyDescent="0.25">
      <c r="A3648" s="1">
        <v>41207</v>
      </c>
      <c r="B3648" s="3" t="s">
        <v>6</v>
      </c>
      <c r="C3648" s="2">
        <v>41183</v>
      </c>
      <c r="D3648" s="5">
        <f>YEAR(Tabla1[[#This Row],[FECHA]])</f>
        <v>2012</v>
      </c>
      <c r="E3648" s="5">
        <f>IFERROR(VLOOKUP(Tabla1[[#This Row],[FECHA]],'COMPARENDOS TOTALES'!A:D,4,FALSE),0)</f>
        <v>2</v>
      </c>
      <c r="F3648" s="9">
        <f>IFERROR(VLOOKUP(Tabla1[[#This Row],[FECHA]],'COMPARENDOS TOTALES'!A:D,3,FALSE),0)</f>
        <v>1133400</v>
      </c>
      <c r="G3648" s="5">
        <f>IFERROR(VLOOKUP(Tabla1[[#This Row],[FECHA]],EXONERACIONES!A:D,4,FALSE),0)</f>
        <v>0</v>
      </c>
      <c r="H3648" s="9">
        <f>IFERROR(VLOOKUP(Tabla1[[#This Row],[FECHA]],EXONERACIONES!A:D,3,FALSE),0)</f>
        <v>0</v>
      </c>
      <c r="I3648" s="5">
        <f>IFERROR(VLOOKUP(Tabla1[[#This Row],[FECHA]],'SIMIT CON RES'!A:D,4,FALSE),0)</f>
        <v>1</v>
      </c>
      <c r="J3648" s="9">
        <f>IFERROR(VLOOKUP(Tabla1[[#This Row],[FECHA]],'SIMIT CON RES'!A:D,3,FALSE),0)</f>
        <v>566700</v>
      </c>
      <c r="K3648">
        <f>IFERROR(VLOOKUP(Tabla1[[#This Row],[FECHA]],'SIMIT SIN RES'!A:D,4,FALSE),0)</f>
        <v>0</v>
      </c>
      <c r="L3648" s="9">
        <f>IFERROR(VLOOKUP(Tabla1[[#This Row],[FECHA]],'SIMIT SIN RES'!A:D,3,FALSE),0)</f>
        <v>0</v>
      </c>
      <c r="M3648" s="5">
        <f>IFERROR(VLOOKUP(Tabla1[[#This Row],[FECHA]],'RECAUDOS DE COMPARENDOS'!A:D,4,FALSE),0)</f>
        <v>0</v>
      </c>
      <c r="N3648" s="9">
        <f>IFERROR(VLOOKUP(Tabla1[[#This Row],[FECHA]],'RECAUDOS DE COMPARENDOS'!A:D,3,FALSE),0)</f>
        <v>0</v>
      </c>
      <c r="O3648" s="5">
        <f>IFERROR(VLOOKUP(Tabla1[[#This Row],[FECHA]],'RECAUDOS DE RESOLUCIONES'!A:D,4,FALSE),0)</f>
        <v>0</v>
      </c>
      <c r="P3648" s="9">
        <f>IFERROR(VLOOKUP(Tabla1[[#This Row],[FECHA]],'RECAUDOS DE RESOLUCIONES'!A:D,3,FALSE),0)</f>
        <v>0</v>
      </c>
      <c r="Q364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648" s="9">
        <f>Tabla1[V. COMPARENDOS]-(Tabla1[V. EXONERACIONES]+Tabla1[[#This Row],[V. SIMIT CON RESOLUCION]]+Tabla1[[#This Row],[V. SIMIT SIN RESOLUCION]]+Tabla1[[#This Row],[V. RECAUDOS COMPARENDOS]]+Tabla1[[#This Row],[V. RECAUDOS RESOLUCIONES]])</f>
        <v>566700</v>
      </c>
      <c r="S3648" s="11">
        <f>IFERROR(VLOOKUP(Tabla1[[#This Row],[FECHA]],'RECAUDOS LOCALES'!A:D,4,FALSE),0)</f>
        <v>3</v>
      </c>
      <c r="T3648" s="9">
        <f>IFERROR(VLOOKUP(Tabla1[[#This Row],[FECHA]],'RECAUDOS LOCALES'!A:D,3,FALSE),0)</f>
        <v>428278</v>
      </c>
      <c r="U3648" s="11">
        <f>IFERROR(VLOOKUP(Tabla1[[#This Row],[FECHA]],'RECAUDOS EXTERNOS'!A:D,4,FALSE),0)</f>
        <v>3</v>
      </c>
      <c r="V3648" s="9">
        <f>IFERROR(VLOOKUP(Tabla1[[#This Row],[FECHA]],'RECAUDOS EXTERNOS'!A:D,3,FALSE),0)</f>
        <v>1103330</v>
      </c>
    </row>
    <row r="3649" spans="1:22" x14ac:dyDescent="0.25">
      <c r="A3649" s="1">
        <v>41208</v>
      </c>
      <c r="B3649" s="3" t="s">
        <v>0</v>
      </c>
      <c r="C3649" s="2">
        <v>41183</v>
      </c>
      <c r="D3649" s="5">
        <f>YEAR(Tabla1[[#This Row],[FECHA]])</f>
        <v>2012</v>
      </c>
      <c r="E3649" s="5">
        <f>IFERROR(VLOOKUP(Tabla1[[#This Row],[FECHA]],'COMPARENDOS TOTALES'!A:D,4,FALSE),0)</f>
        <v>2</v>
      </c>
      <c r="F3649" s="9">
        <f>IFERROR(VLOOKUP(Tabla1[[#This Row],[FECHA]],'COMPARENDOS TOTALES'!A:D,3,FALSE),0)</f>
        <v>1133400</v>
      </c>
      <c r="G3649" s="5">
        <f>IFERROR(VLOOKUP(Tabla1[[#This Row],[FECHA]],EXONERACIONES!A:D,4,FALSE),0)</f>
        <v>0</v>
      </c>
      <c r="H3649" s="9">
        <f>IFERROR(VLOOKUP(Tabla1[[#This Row],[FECHA]],EXONERACIONES!A:D,3,FALSE),0)</f>
        <v>0</v>
      </c>
      <c r="I3649" s="5">
        <f>IFERROR(VLOOKUP(Tabla1[[#This Row],[FECHA]],'SIMIT CON RES'!A:D,4,FALSE),0)</f>
        <v>2</v>
      </c>
      <c r="J3649" s="9">
        <f>IFERROR(VLOOKUP(Tabla1[[#This Row],[FECHA]],'SIMIT CON RES'!A:D,3,FALSE),0)</f>
        <v>1133400</v>
      </c>
      <c r="K3649">
        <f>IFERROR(VLOOKUP(Tabla1[[#This Row],[FECHA]],'SIMIT SIN RES'!A:D,4,FALSE),0)</f>
        <v>0</v>
      </c>
      <c r="L3649" s="9">
        <f>IFERROR(VLOOKUP(Tabla1[[#This Row],[FECHA]],'SIMIT SIN RES'!A:D,3,FALSE),0)</f>
        <v>0</v>
      </c>
      <c r="M3649" s="5">
        <f>IFERROR(VLOOKUP(Tabla1[[#This Row],[FECHA]],'RECAUDOS DE COMPARENDOS'!A:D,4,FALSE),0)</f>
        <v>0</v>
      </c>
      <c r="N3649" s="9">
        <f>IFERROR(VLOOKUP(Tabla1[[#This Row],[FECHA]],'RECAUDOS DE COMPARENDOS'!A:D,3,FALSE),0)</f>
        <v>0</v>
      </c>
      <c r="O3649" s="5">
        <f>IFERROR(VLOOKUP(Tabla1[[#This Row],[FECHA]],'RECAUDOS DE RESOLUCIONES'!A:D,4,FALSE),0)</f>
        <v>0</v>
      </c>
      <c r="P3649" s="9">
        <f>IFERROR(VLOOKUP(Tabla1[[#This Row],[FECHA]],'RECAUDOS DE RESOLUCIONES'!A:D,3,FALSE),0)</f>
        <v>0</v>
      </c>
      <c r="Q364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64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649" s="11">
        <f>IFERROR(VLOOKUP(Tabla1[[#This Row],[FECHA]],'RECAUDOS LOCALES'!A:D,4,FALSE),0)</f>
        <v>0</v>
      </c>
      <c r="T3649" s="9">
        <f>IFERROR(VLOOKUP(Tabla1[[#This Row],[FECHA]],'RECAUDOS LOCALES'!A:D,3,FALSE),0)</f>
        <v>0</v>
      </c>
      <c r="U3649" s="11">
        <f>IFERROR(VLOOKUP(Tabla1[[#This Row],[FECHA]],'RECAUDOS EXTERNOS'!A:D,4,FALSE),0)</f>
        <v>0</v>
      </c>
      <c r="V3649" s="9">
        <f>IFERROR(VLOOKUP(Tabla1[[#This Row],[FECHA]],'RECAUDOS EXTERNOS'!A:D,3,FALSE),0)</f>
        <v>0</v>
      </c>
    </row>
    <row r="3650" spans="1:22" x14ac:dyDescent="0.25">
      <c r="A3650" s="1">
        <v>41209</v>
      </c>
      <c r="B3650" s="3" t="s">
        <v>5</v>
      </c>
      <c r="C3650" s="2">
        <v>41183</v>
      </c>
      <c r="D3650" s="5">
        <f>YEAR(Tabla1[[#This Row],[FECHA]])</f>
        <v>2012</v>
      </c>
      <c r="E3650" s="5">
        <f>IFERROR(VLOOKUP(Tabla1[[#This Row],[FECHA]],'COMPARENDOS TOTALES'!A:D,4,FALSE),0)</f>
        <v>3</v>
      </c>
      <c r="F3650" s="9">
        <f>IFERROR(VLOOKUP(Tabla1[[#This Row],[FECHA]],'COMPARENDOS TOTALES'!A:D,3,FALSE),0)</f>
        <v>1416750</v>
      </c>
      <c r="G3650" s="5">
        <f>IFERROR(VLOOKUP(Tabla1[[#This Row],[FECHA]],EXONERACIONES!A:D,4,FALSE),0)</f>
        <v>0</v>
      </c>
      <c r="H3650" s="9">
        <f>IFERROR(VLOOKUP(Tabla1[[#This Row],[FECHA]],EXONERACIONES!A:D,3,FALSE),0)</f>
        <v>0</v>
      </c>
      <c r="I3650" s="5">
        <f>IFERROR(VLOOKUP(Tabla1[[#This Row],[FECHA]],'SIMIT CON RES'!A:D,4,FALSE),0)</f>
        <v>3</v>
      </c>
      <c r="J3650" s="9">
        <f>IFERROR(VLOOKUP(Tabla1[[#This Row],[FECHA]],'SIMIT CON RES'!A:D,3,FALSE),0)</f>
        <v>1416750</v>
      </c>
      <c r="K3650">
        <f>IFERROR(VLOOKUP(Tabla1[[#This Row],[FECHA]],'SIMIT SIN RES'!A:D,4,FALSE),0)</f>
        <v>0</v>
      </c>
      <c r="L3650" s="9">
        <f>IFERROR(VLOOKUP(Tabla1[[#This Row],[FECHA]],'SIMIT SIN RES'!A:D,3,FALSE),0)</f>
        <v>0</v>
      </c>
      <c r="M3650" s="5">
        <f>IFERROR(VLOOKUP(Tabla1[[#This Row],[FECHA]],'RECAUDOS DE COMPARENDOS'!A:D,4,FALSE),0)</f>
        <v>0</v>
      </c>
      <c r="N3650" s="9">
        <f>IFERROR(VLOOKUP(Tabla1[[#This Row],[FECHA]],'RECAUDOS DE COMPARENDOS'!A:D,3,FALSE),0)</f>
        <v>0</v>
      </c>
      <c r="O3650" s="5">
        <f>IFERROR(VLOOKUP(Tabla1[[#This Row],[FECHA]],'RECAUDOS DE RESOLUCIONES'!A:D,4,FALSE),0)</f>
        <v>0</v>
      </c>
      <c r="P3650" s="9">
        <f>IFERROR(VLOOKUP(Tabla1[[#This Row],[FECHA]],'RECAUDOS DE RESOLUCIONES'!A:D,3,FALSE),0)</f>
        <v>0</v>
      </c>
      <c r="Q365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65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650" s="11">
        <f>IFERROR(VLOOKUP(Tabla1[[#This Row],[FECHA]],'RECAUDOS LOCALES'!A:D,4,FALSE),0)</f>
        <v>0</v>
      </c>
      <c r="T3650" s="9">
        <f>IFERROR(VLOOKUP(Tabla1[[#This Row],[FECHA]],'RECAUDOS LOCALES'!A:D,3,FALSE),0)</f>
        <v>0</v>
      </c>
      <c r="U3650" s="11">
        <f>IFERROR(VLOOKUP(Tabla1[[#This Row],[FECHA]],'RECAUDOS EXTERNOS'!A:D,4,FALSE),0)</f>
        <v>2</v>
      </c>
      <c r="V3650" s="9">
        <f>IFERROR(VLOOKUP(Tabla1[[#This Row],[FECHA]],'RECAUDOS EXTERNOS'!A:D,3,FALSE),0)</f>
        <v>563296</v>
      </c>
    </row>
    <row r="3651" spans="1:22" x14ac:dyDescent="0.25">
      <c r="A3651" s="1">
        <v>41210</v>
      </c>
      <c r="B3651" s="3" t="s">
        <v>4</v>
      </c>
      <c r="C3651" s="2">
        <v>41183</v>
      </c>
      <c r="D3651" s="5">
        <f>YEAR(Tabla1[[#This Row],[FECHA]])</f>
        <v>2012</v>
      </c>
      <c r="E3651" s="5">
        <f>IFERROR(VLOOKUP(Tabla1[[#This Row],[FECHA]],'COMPARENDOS TOTALES'!A:D,4,FALSE),0)</f>
        <v>0</v>
      </c>
      <c r="F3651" s="9">
        <f>IFERROR(VLOOKUP(Tabla1[[#This Row],[FECHA]],'COMPARENDOS TOTALES'!A:D,3,FALSE),0)</f>
        <v>0</v>
      </c>
      <c r="G3651" s="5">
        <f>IFERROR(VLOOKUP(Tabla1[[#This Row],[FECHA]],EXONERACIONES!A:D,4,FALSE),0)</f>
        <v>0</v>
      </c>
      <c r="H3651" s="9">
        <f>IFERROR(VLOOKUP(Tabla1[[#This Row],[FECHA]],EXONERACIONES!A:D,3,FALSE),0)</f>
        <v>0</v>
      </c>
      <c r="I3651" s="5">
        <f>IFERROR(VLOOKUP(Tabla1[[#This Row],[FECHA]],'SIMIT CON RES'!A:D,4,FALSE),0)</f>
        <v>0</v>
      </c>
      <c r="J3651" s="9">
        <f>IFERROR(VLOOKUP(Tabla1[[#This Row],[FECHA]],'SIMIT CON RES'!A:D,3,FALSE),0)</f>
        <v>0</v>
      </c>
      <c r="K3651">
        <f>IFERROR(VLOOKUP(Tabla1[[#This Row],[FECHA]],'SIMIT SIN RES'!A:D,4,FALSE),0)</f>
        <v>0</v>
      </c>
      <c r="L3651" s="9">
        <f>IFERROR(VLOOKUP(Tabla1[[#This Row],[FECHA]],'SIMIT SIN RES'!A:D,3,FALSE),0)</f>
        <v>0</v>
      </c>
      <c r="M3651" s="5">
        <f>IFERROR(VLOOKUP(Tabla1[[#This Row],[FECHA]],'RECAUDOS DE COMPARENDOS'!A:D,4,FALSE),0)</f>
        <v>0</v>
      </c>
      <c r="N3651" s="9">
        <f>IFERROR(VLOOKUP(Tabla1[[#This Row],[FECHA]],'RECAUDOS DE COMPARENDOS'!A:D,3,FALSE),0)</f>
        <v>0</v>
      </c>
      <c r="O3651" s="5">
        <f>IFERROR(VLOOKUP(Tabla1[[#This Row],[FECHA]],'RECAUDOS DE RESOLUCIONES'!A:D,4,FALSE),0)</f>
        <v>0</v>
      </c>
      <c r="P3651" s="9">
        <f>IFERROR(VLOOKUP(Tabla1[[#This Row],[FECHA]],'RECAUDOS DE RESOLUCIONES'!A:D,3,FALSE),0)</f>
        <v>0</v>
      </c>
      <c r="Q365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65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651" s="11">
        <f>IFERROR(VLOOKUP(Tabla1[[#This Row],[FECHA]],'RECAUDOS LOCALES'!A:D,4,FALSE),0)</f>
        <v>0</v>
      </c>
      <c r="T3651" s="9">
        <f>IFERROR(VLOOKUP(Tabla1[[#This Row],[FECHA]],'RECAUDOS LOCALES'!A:D,3,FALSE),0)</f>
        <v>0</v>
      </c>
      <c r="U3651" s="11">
        <f>IFERROR(VLOOKUP(Tabla1[[#This Row],[FECHA]],'RECAUDOS EXTERNOS'!A:D,4,FALSE),0)</f>
        <v>0</v>
      </c>
      <c r="V3651" s="9">
        <f>IFERROR(VLOOKUP(Tabla1[[#This Row],[FECHA]],'RECAUDOS EXTERNOS'!A:D,3,FALSE),0)</f>
        <v>0</v>
      </c>
    </row>
    <row r="3652" spans="1:22" x14ac:dyDescent="0.25">
      <c r="A3652" s="1">
        <v>41211</v>
      </c>
      <c r="B3652" s="3" t="s">
        <v>1</v>
      </c>
      <c r="C3652" s="2">
        <v>41183</v>
      </c>
      <c r="D3652" s="5">
        <f>YEAR(Tabla1[[#This Row],[FECHA]])</f>
        <v>2012</v>
      </c>
      <c r="E3652" s="5">
        <f>IFERROR(VLOOKUP(Tabla1[[#This Row],[FECHA]],'COMPARENDOS TOTALES'!A:D,4,FALSE),0)</f>
        <v>1</v>
      </c>
      <c r="F3652" s="9">
        <f>IFERROR(VLOOKUP(Tabla1[[#This Row],[FECHA]],'COMPARENDOS TOTALES'!A:D,3,FALSE),0)</f>
        <v>566700</v>
      </c>
      <c r="G3652" s="5">
        <f>IFERROR(VLOOKUP(Tabla1[[#This Row],[FECHA]],EXONERACIONES!A:D,4,FALSE),0)</f>
        <v>0</v>
      </c>
      <c r="H3652" s="9">
        <f>IFERROR(VLOOKUP(Tabla1[[#This Row],[FECHA]],EXONERACIONES!A:D,3,FALSE),0)</f>
        <v>0</v>
      </c>
      <c r="I3652" s="5">
        <f>IFERROR(VLOOKUP(Tabla1[[#This Row],[FECHA]],'SIMIT CON RES'!A:D,4,FALSE),0)</f>
        <v>1</v>
      </c>
      <c r="J3652" s="9">
        <f>IFERROR(VLOOKUP(Tabla1[[#This Row],[FECHA]],'SIMIT CON RES'!A:D,3,FALSE),0)</f>
        <v>566700</v>
      </c>
      <c r="K3652">
        <f>IFERROR(VLOOKUP(Tabla1[[#This Row],[FECHA]],'SIMIT SIN RES'!A:D,4,FALSE),0)</f>
        <v>0</v>
      </c>
      <c r="L3652" s="9">
        <f>IFERROR(VLOOKUP(Tabla1[[#This Row],[FECHA]],'SIMIT SIN RES'!A:D,3,FALSE),0)</f>
        <v>0</v>
      </c>
      <c r="M3652" s="5">
        <f>IFERROR(VLOOKUP(Tabla1[[#This Row],[FECHA]],'RECAUDOS DE COMPARENDOS'!A:D,4,FALSE),0)</f>
        <v>0</v>
      </c>
      <c r="N3652" s="9">
        <f>IFERROR(VLOOKUP(Tabla1[[#This Row],[FECHA]],'RECAUDOS DE COMPARENDOS'!A:D,3,FALSE),0)</f>
        <v>0</v>
      </c>
      <c r="O3652" s="5">
        <f>IFERROR(VLOOKUP(Tabla1[[#This Row],[FECHA]],'RECAUDOS DE RESOLUCIONES'!A:D,4,FALSE),0)</f>
        <v>0</v>
      </c>
      <c r="P3652" s="9">
        <f>IFERROR(VLOOKUP(Tabla1[[#This Row],[FECHA]],'RECAUDOS DE RESOLUCIONES'!A:D,3,FALSE),0)</f>
        <v>0</v>
      </c>
      <c r="Q365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65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652" s="11">
        <f>IFERROR(VLOOKUP(Tabla1[[#This Row],[FECHA]],'RECAUDOS LOCALES'!A:D,4,FALSE),0)</f>
        <v>2</v>
      </c>
      <c r="T3652" s="9">
        <f>IFERROR(VLOOKUP(Tabla1[[#This Row],[FECHA]],'RECAUDOS LOCALES'!A:D,3,FALSE),0)</f>
        <v>325275</v>
      </c>
      <c r="U3652" s="11">
        <f>IFERROR(VLOOKUP(Tabla1[[#This Row],[FECHA]],'RECAUDOS EXTERNOS'!A:D,4,FALSE),0)</f>
        <v>6</v>
      </c>
      <c r="V3652" s="9">
        <f>IFERROR(VLOOKUP(Tabla1[[#This Row],[FECHA]],'RECAUDOS EXTERNOS'!A:D,3,FALSE),0)</f>
        <v>880178</v>
      </c>
    </row>
    <row r="3653" spans="1:22" x14ac:dyDescent="0.25">
      <c r="A3653" s="1">
        <v>41212</v>
      </c>
      <c r="B3653" s="3" t="s">
        <v>2</v>
      </c>
      <c r="C3653" s="2">
        <v>41183</v>
      </c>
      <c r="D3653" s="5">
        <f>YEAR(Tabla1[[#This Row],[FECHA]])</f>
        <v>2012</v>
      </c>
      <c r="E3653" s="5">
        <f>IFERROR(VLOOKUP(Tabla1[[#This Row],[FECHA]],'COMPARENDOS TOTALES'!A:D,4,FALSE),0)</f>
        <v>1</v>
      </c>
      <c r="F3653" s="9">
        <f>IFERROR(VLOOKUP(Tabla1[[#This Row],[FECHA]],'COMPARENDOS TOTALES'!A:D,3,FALSE),0)</f>
        <v>283350</v>
      </c>
      <c r="G3653" s="5">
        <f>IFERROR(VLOOKUP(Tabla1[[#This Row],[FECHA]],EXONERACIONES!A:D,4,FALSE),0)</f>
        <v>0</v>
      </c>
      <c r="H3653" s="9">
        <f>IFERROR(VLOOKUP(Tabla1[[#This Row],[FECHA]],EXONERACIONES!A:D,3,FALSE),0)</f>
        <v>0</v>
      </c>
      <c r="I3653" s="5">
        <f>IFERROR(VLOOKUP(Tabla1[[#This Row],[FECHA]],'SIMIT CON RES'!A:D,4,FALSE),0)</f>
        <v>1</v>
      </c>
      <c r="J3653" s="9">
        <f>IFERROR(VLOOKUP(Tabla1[[#This Row],[FECHA]],'SIMIT CON RES'!A:D,3,FALSE),0)</f>
        <v>283350</v>
      </c>
      <c r="K3653">
        <f>IFERROR(VLOOKUP(Tabla1[[#This Row],[FECHA]],'SIMIT SIN RES'!A:D,4,FALSE),0)</f>
        <v>0</v>
      </c>
      <c r="L3653" s="9">
        <f>IFERROR(VLOOKUP(Tabla1[[#This Row],[FECHA]],'SIMIT SIN RES'!A:D,3,FALSE),0)</f>
        <v>0</v>
      </c>
      <c r="M3653" s="5">
        <f>IFERROR(VLOOKUP(Tabla1[[#This Row],[FECHA]],'RECAUDOS DE COMPARENDOS'!A:D,4,FALSE),0)</f>
        <v>0</v>
      </c>
      <c r="N3653" s="9">
        <f>IFERROR(VLOOKUP(Tabla1[[#This Row],[FECHA]],'RECAUDOS DE COMPARENDOS'!A:D,3,FALSE),0)</f>
        <v>0</v>
      </c>
      <c r="O3653" s="5">
        <f>IFERROR(VLOOKUP(Tabla1[[#This Row],[FECHA]],'RECAUDOS DE RESOLUCIONES'!A:D,4,FALSE),0)</f>
        <v>0</v>
      </c>
      <c r="P3653" s="9">
        <f>IFERROR(VLOOKUP(Tabla1[[#This Row],[FECHA]],'RECAUDOS DE RESOLUCIONES'!A:D,3,FALSE),0)</f>
        <v>0</v>
      </c>
      <c r="Q365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65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653" s="11">
        <f>IFERROR(VLOOKUP(Tabla1[[#This Row],[FECHA]],'RECAUDOS LOCALES'!A:D,4,FALSE),0)</f>
        <v>1</v>
      </c>
      <c r="T3653" s="9">
        <f>IFERROR(VLOOKUP(Tabla1[[#This Row],[FECHA]],'RECAUDOS LOCALES'!A:D,3,FALSE),0)</f>
        <v>124225</v>
      </c>
      <c r="U3653" s="11">
        <f>IFERROR(VLOOKUP(Tabla1[[#This Row],[FECHA]],'RECAUDOS EXTERNOS'!A:D,4,FALSE),0)</f>
        <v>10</v>
      </c>
      <c r="V3653" s="9">
        <f>IFERROR(VLOOKUP(Tabla1[[#This Row],[FECHA]],'RECAUDOS EXTERNOS'!A:D,3,FALSE),0)</f>
        <v>2165143</v>
      </c>
    </row>
    <row r="3654" spans="1:22" x14ac:dyDescent="0.25">
      <c r="A3654" s="1">
        <v>41213</v>
      </c>
      <c r="B3654" s="3" t="s">
        <v>3</v>
      </c>
      <c r="C3654" s="2">
        <v>41183</v>
      </c>
      <c r="D3654" s="5">
        <f>YEAR(Tabla1[[#This Row],[FECHA]])</f>
        <v>2012</v>
      </c>
      <c r="E3654" s="5">
        <f>IFERROR(VLOOKUP(Tabla1[[#This Row],[FECHA]],'COMPARENDOS TOTALES'!A:D,4,FALSE),0)</f>
        <v>0</v>
      </c>
      <c r="F3654" s="9">
        <f>IFERROR(VLOOKUP(Tabla1[[#This Row],[FECHA]],'COMPARENDOS TOTALES'!A:D,3,FALSE),0)</f>
        <v>0</v>
      </c>
      <c r="G3654" s="5">
        <f>IFERROR(VLOOKUP(Tabla1[[#This Row],[FECHA]],EXONERACIONES!A:D,4,FALSE),0)</f>
        <v>0</v>
      </c>
      <c r="H3654" s="9">
        <f>IFERROR(VLOOKUP(Tabla1[[#This Row],[FECHA]],EXONERACIONES!A:D,3,FALSE),0)</f>
        <v>0</v>
      </c>
      <c r="I3654" s="5">
        <f>IFERROR(VLOOKUP(Tabla1[[#This Row],[FECHA]],'SIMIT CON RES'!A:D,4,FALSE),0)</f>
        <v>0</v>
      </c>
      <c r="J3654" s="9">
        <f>IFERROR(VLOOKUP(Tabla1[[#This Row],[FECHA]],'SIMIT CON RES'!A:D,3,FALSE),0)</f>
        <v>0</v>
      </c>
      <c r="K3654">
        <f>IFERROR(VLOOKUP(Tabla1[[#This Row],[FECHA]],'SIMIT SIN RES'!A:D,4,FALSE),0)</f>
        <v>0</v>
      </c>
      <c r="L3654" s="9">
        <f>IFERROR(VLOOKUP(Tabla1[[#This Row],[FECHA]],'SIMIT SIN RES'!A:D,3,FALSE),0)</f>
        <v>0</v>
      </c>
      <c r="M3654" s="5">
        <f>IFERROR(VLOOKUP(Tabla1[[#This Row],[FECHA]],'RECAUDOS DE COMPARENDOS'!A:D,4,FALSE),0)</f>
        <v>0</v>
      </c>
      <c r="N3654" s="9">
        <f>IFERROR(VLOOKUP(Tabla1[[#This Row],[FECHA]],'RECAUDOS DE COMPARENDOS'!A:D,3,FALSE),0)</f>
        <v>0</v>
      </c>
      <c r="O3654" s="5">
        <f>IFERROR(VLOOKUP(Tabla1[[#This Row],[FECHA]],'RECAUDOS DE RESOLUCIONES'!A:D,4,FALSE),0)</f>
        <v>0</v>
      </c>
      <c r="P3654" s="9">
        <f>IFERROR(VLOOKUP(Tabla1[[#This Row],[FECHA]],'RECAUDOS DE RESOLUCIONES'!A:D,3,FALSE),0)</f>
        <v>0</v>
      </c>
      <c r="Q365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65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654" s="11">
        <f>IFERROR(VLOOKUP(Tabla1[[#This Row],[FECHA]],'RECAUDOS LOCALES'!A:D,4,FALSE),0)</f>
        <v>0</v>
      </c>
      <c r="T3654" s="9">
        <f>IFERROR(VLOOKUP(Tabla1[[#This Row],[FECHA]],'RECAUDOS LOCALES'!A:D,3,FALSE),0)</f>
        <v>0</v>
      </c>
      <c r="U3654" s="11">
        <f>IFERROR(VLOOKUP(Tabla1[[#This Row],[FECHA]],'RECAUDOS EXTERNOS'!A:D,4,FALSE),0)</f>
        <v>6</v>
      </c>
      <c r="V3654" s="9">
        <f>IFERROR(VLOOKUP(Tabla1[[#This Row],[FECHA]],'RECAUDOS EXTERNOS'!A:D,3,FALSE),0)</f>
        <v>932638</v>
      </c>
    </row>
    <row r="3655" spans="1:22" x14ac:dyDescent="0.25">
      <c r="A3655" s="1">
        <v>41214</v>
      </c>
      <c r="B3655" s="3" t="s">
        <v>6</v>
      </c>
      <c r="C3655" s="2">
        <v>41214</v>
      </c>
      <c r="D3655" s="5">
        <f>YEAR(Tabla1[[#This Row],[FECHA]])</f>
        <v>2012</v>
      </c>
      <c r="E3655" s="5">
        <f>IFERROR(VLOOKUP(Tabla1[[#This Row],[FECHA]],'COMPARENDOS TOTALES'!A:D,4,FALSE),0)</f>
        <v>2</v>
      </c>
      <c r="F3655" s="9">
        <f>IFERROR(VLOOKUP(Tabla1[[#This Row],[FECHA]],'COMPARENDOS TOTALES'!A:D,3,FALSE),0)</f>
        <v>1133400</v>
      </c>
      <c r="G3655" s="5">
        <f>IFERROR(VLOOKUP(Tabla1[[#This Row],[FECHA]],EXONERACIONES!A:D,4,FALSE),0)</f>
        <v>0</v>
      </c>
      <c r="H3655" s="9">
        <f>IFERROR(VLOOKUP(Tabla1[[#This Row],[FECHA]],EXONERACIONES!A:D,3,FALSE),0)</f>
        <v>0</v>
      </c>
      <c r="I3655" s="5">
        <f>IFERROR(VLOOKUP(Tabla1[[#This Row],[FECHA]],'SIMIT CON RES'!A:D,4,FALSE),0)</f>
        <v>0</v>
      </c>
      <c r="J3655" s="9">
        <f>IFERROR(VLOOKUP(Tabla1[[#This Row],[FECHA]],'SIMIT CON RES'!A:D,3,FALSE),0)</f>
        <v>0</v>
      </c>
      <c r="K3655">
        <f>IFERROR(VLOOKUP(Tabla1[[#This Row],[FECHA]],'SIMIT SIN RES'!A:D,4,FALSE),0)</f>
        <v>0</v>
      </c>
      <c r="L3655" s="9">
        <f>IFERROR(VLOOKUP(Tabla1[[#This Row],[FECHA]],'SIMIT SIN RES'!A:D,3,FALSE),0)</f>
        <v>0</v>
      </c>
      <c r="M3655" s="5">
        <f>IFERROR(VLOOKUP(Tabla1[[#This Row],[FECHA]],'RECAUDOS DE COMPARENDOS'!A:D,4,FALSE),0)</f>
        <v>0</v>
      </c>
      <c r="N3655" s="9">
        <f>IFERROR(VLOOKUP(Tabla1[[#This Row],[FECHA]],'RECAUDOS DE COMPARENDOS'!A:D,3,FALSE),0)</f>
        <v>0</v>
      </c>
      <c r="O3655" s="5">
        <f>IFERROR(VLOOKUP(Tabla1[[#This Row],[FECHA]],'RECAUDOS DE RESOLUCIONES'!A:D,4,FALSE),0)</f>
        <v>0</v>
      </c>
      <c r="P3655" s="9">
        <f>IFERROR(VLOOKUP(Tabla1[[#This Row],[FECHA]],'RECAUDOS DE RESOLUCIONES'!A:D,3,FALSE),0)</f>
        <v>0</v>
      </c>
      <c r="Q365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3655" s="9">
        <f>Tabla1[V. COMPARENDOS]-(Tabla1[V. EXONERACIONES]+Tabla1[[#This Row],[V. SIMIT CON RESOLUCION]]+Tabla1[[#This Row],[V. SIMIT SIN RESOLUCION]]+Tabla1[[#This Row],[V. RECAUDOS COMPARENDOS]]+Tabla1[[#This Row],[V. RECAUDOS RESOLUCIONES]])</f>
        <v>1133400</v>
      </c>
      <c r="S3655" s="11">
        <f>IFERROR(VLOOKUP(Tabla1[[#This Row],[FECHA]],'RECAUDOS LOCALES'!A:D,4,FALSE),0)</f>
        <v>0</v>
      </c>
      <c r="T3655" s="9">
        <f>IFERROR(VLOOKUP(Tabla1[[#This Row],[FECHA]],'RECAUDOS LOCALES'!A:D,3,FALSE),0)</f>
        <v>0</v>
      </c>
      <c r="U3655" s="11">
        <f>IFERROR(VLOOKUP(Tabla1[[#This Row],[FECHA]],'RECAUDOS EXTERNOS'!A:D,4,FALSE),0)</f>
        <v>9</v>
      </c>
      <c r="V3655" s="9">
        <f>IFERROR(VLOOKUP(Tabla1[[#This Row],[FECHA]],'RECAUDOS EXTERNOS'!A:D,3,FALSE),0)</f>
        <v>1698957</v>
      </c>
    </row>
    <row r="3656" spans="1:22" x14ac:dyDescent="0.25">
      <c r="A3656" s="1">
        <v>41215</v>
      </c>
      <c r="B3656" s="3" t="s">
        <v>0</v>
      </c>
      <c r="C3656" s="2">
        <v>41214</v>
      </c>
      <c r="D3656" s="5">
        <f>YEAR(Tabla1[[#This Row],[FECHA]])</f>
        <v>2012</v>
      </c>
      <c r="E3656" s="5">
        <f>IFERROR(VLOOKUP(Tabla1[[#This Row],[FECHA]],'COMPARENDOS TOTALES'!A:D,4,FALSE),0)</f>
        <v>16</v>
      </c>
      <c r="F3656" s="9">
        <f>IFERROR(VLOOKUP(Tabla1[[#This Row],[FECHA]],'COMPARENDOS TOTALES'!A:D,3,FALSE),0)</f>
        <v>2871280</v>
      </c>
      <c r="G3656" s="5">
        <f>IFERROR(VLOOKUP(Tabla1[[#This Row],[FECHA]],EXONERACIONES!A:D,4,FALSE),0)</f>
        <v>0</v>
      </c>
      <c r="H3656" s="9">
        <f>IFERROR(VLOOKUP(Tabla1[[#This Row],[FECHA]],EXONERACIONES!A:D,3,FALSE),0)</f>
        <v>0</v>
      </c>
      <c r="I3656" s="5">
        <f>IFERROR(VLOOKUP(Tabla1[[#This Row],[FECHA]],'SIMIT CON RES'!A:D,4,FALSE),0)</f>
        <v>11</v>
      </c>
      <c r="J3656" s="9">
        <f>IFERROR(VLOOKUP(Tabla1[[#This Row],[FECHA]],'SIMIT CON RES'!A:D,3,FALSE),0)</f>
        <v>2493480</v>
      </c>
      <c r="K3656">
        <f>IFERROR(VLOOKUP(Tabla1[[#This Row],[FECHA]],'SIMIT SIN RES'!A:D,4,FALSE),0)</f>
        <v>0</v>
      </c>
      <c r="L3656" s="9">
        <f>IFERROR(VLOOKUP(Tabla1[[#This Row],[FECHA]],'SIMIT SIN RES'!A:D,3,FALSE),0)</f>
        <v>0</v>
      </c>
      <c r="M3656" s="5">
        <f>IFERROR(VLOOKUP(Tabla1[[#This Row],[FECHA]],'RECAUDOS DE COMPARENDOS'!A:D,4,FALSE),0)</f>
        <v>5</v>
      </c>
      <c r="N3656" s="9">
        <f>IFERROR(VLOOKUP(Tabla1[[#This Row],[FECHA]],'RECAUDOS DE COMPARENDOS'!A:D,3,FALSE),0)</f>
        <v>377800</v>
      </c>
      <c r="O3656" s="5">
        <f>IFERROR(VLOOKUP(Tabla1[[#This Row],[FECHA]],'RECAUDOS DE RESOLUCIONES'!A:D,4,FALSE),0)</f>
        <v>0</v>
      </c>
      <c r="P3656" s="9">
        <f>IFERROR(VLOOKUP(Tabla1[[#This Row],[FECHA]],'RECAUDOS DE RESOLUCIONES'!A:D,3,FALSE),0)</f>
        <v>0</v>
      </c>
      <c r="Q365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65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656" s="11">
        <f>IFERROR(VLOOKUP(Tabla1[[#This Row],[FECHA]],'RECAUDOS LOCALES'!A:D,4,FALSE),0)</f>
        <v>1</v>
      </c>
      <c r="T3656" s="9">
        <f>IFERROR(VLOOKUP(Tabla1[[#This Row],[FECHA]],'RECAUDOS LOCALES'!A:D,3,FALSE),0)</f>
        <v>75560</v>
      </c>
      <c r="U3656" s="11">
        <f>IFERROR(VLOOKUP(Tabla1[[#This Row],[FECHA]],'RECAUDOS EXTERNOS'!A:D,4,FALSE),0)</f>
        <v>8</v>
      </c>
      <c r="V3656" s="9">
        <f>IFERROR(VLOOKUP(Tabla1[[#This Row],[FECHA]],'RECAUDOS EXTERNOS'!A:D,3,FALSE),0)</f>
        <v>1853416</v>
      </c>
    </row>
    <row r="3657" spans="1:22" x14ac:dyDescent="0.25">
      <c r="A3657" s="1">
        <v>41216</v>
      </c>
      <c r="B3657" s="3" t="s">
        <v>5</v>
      </c>
      <c r="C3657" s="2">
        <v>41214</v>
      </c>
      <c r="D3657" s="5">
        <f>YEAR(Tabla1[[#This Row],[FECHA]])</f>
        <v>2012</v>
      </c>
      <c r="E3657" s="5">
        <f>IFERROR(VLOOKUP(Tabla1[[#This Row],[FECHA]],'COMPARENDOS TOTALES'!A:D,4,FALSE),0)</f>
        <v>1</v>
      </c>
      <c r="F3657" s="9">
        <f>IFERROR(VLOOKUP(Tabla1[[#This Row],[FECHA]],'COMPARENDOS TOTALES'!A:D,3,FALSE),0)</f>
        <v>354188</v>
      </c>
      <c r="G3657" s="5">
        <f>IFERROR(VLOOKUP(Tabla1[[#This Row],[FECHA]],EXONERACIONES!A:D,4,FALSE),0)</f>
        <v>0</v>
      </c>
      <c r="H3657" s="9">
        <f>IFERROR(VLOOKUP(Tabla1[[#This Row],[FECHA]],EXONERACIONES!A:D,3,FALSE),0)</f>
        <v>0</v>
      </c>
      <c r="I3657" s="5">
        <f>IFERROR(VLOOKUP(Tabla1[[#This Row],[FECHA]],'SIMIT CON RES'!A:D,4,FALSE),0)</f>
        <v>0</v>
      </c>
      <c r="J3657" s="9">
        <f>IFERROR(VLOOKUP(Tabla1[[#This Row],[FECHA]],'SIMIT CON RES'!A:D,3,FALSE),0)</f>
        <v>0</v>
      </c>
      <c r="K3657">
        <f>IFERROR(VLOOKUP(Tabla1[[#This Row],[FECHA]],'SIMIT SIN RES'!A:D,4,FALSE),0)</f>
        <v>0</v>
      </c>
      <c r="L3657" s="9">
        <f>IFERROR(VLOOKUP(Tabla1[[#This Row],[FECHA]],'SIMIT SIN RES'!A:D,3,FALSE),0)</f>
        <v>0</v>
      </c>
      <c r="M3657" s="5">
        <f>IFERROR(VLOOKUP(Tabla1[[#This Row],[FECHA]],'RECAUDOS DE COMPARENDOS'!A:D,4,FALSE),0)</f>
        <v>0</v>
      </c>
      <c r="N3657" s="9">
        <f>IFERROR(VLOOKUP(Tabla1[[#This Row],[FECHA]],'RECAUDOS DE COMPARENDOS'!A:D,3,FALSE),0)</f>
        <v>0</v>
      </c>
      <c r="O3657" s="5">
        <f>IFERROR(VLOOKUP(Tabla1[[#This Row],[FECHA]],'RECAUDOS DE RESOLUCIONES'!A:D,4,FALSE),0)</f>
        <v>0</v>
      </c>
      <c r="P3657" s="9">
        <f>IFERROR(VLOOKUP(Tabla1[[#This Row],[FECHA]],'RECAUDOS DE RESOLUCIONES'!A:D,3,FALSE),0)</f>
        <v>0</v>
      </c>
      <c r="Q365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657" s="9">
        <f>Tabla1[V. COMPARENDOS]-(Tabla1[V. EXONERACIONES]+Tabla1[[#This Row],[V. SIMIT CON RESOLUCION]]+Tabla1[[#This Row],[V. SIMIT SIN RESOLUCION]]+Tabla1[[#This Row],[V. RECAUDOS COMPARENDOS]]+Tabla1[[#This Row],[V. RECAUDOS RESOLUCIONES]])</f>
        <v>354188</v>
      </c>
      <c r="S3657" s="11">
        <f>IFERROR(VLOOKUP(Tabla1[[#This Row],[FECHA]],'RECAUDOS LOCALES'!A:D,4,FALSE),0)</f>
        <v>0</v>
      </c>
      <c r="T3657" s="9">
        <f>IFERROR(VLOOKUP(Tabla1[[#This Row],[FECHA]],'RECAUDOS LOCALES'!A:D,3,FALSE),0)</f>
        <v>0</v>
      </c>
      <c r="U3657" s="11">
        <f>IFERROR(VLOOKUP(Tabla1[[#This Row],[FECHA]],'RECAUDOS EXTERNOS'!A:D,4,FALSE),0)</f>
        <v>0</v>
      </c>
      <c r="V3657" s="9">
        <f>IFERROR(VLOOKUP(Tabla1[[#This Row],[FECHA]],'RECAUDOS EXTERNOS'!A:D,3,FALSE),0)</f>
        <v>0</v>
      </c>
    </row>
    <row r="3658" spans="1:22" x14ac:dyDescent="0.25">
      <c r="A3658" s="1">
        <v>41217</v>
      </c>
      <c r="B3658" s="3" t="s">
        <v>4</v>
      </c>
      <c r="C3658" s="2">
        <v>41214</v>
      </c>
      <c r="D3658" s="5">
        <f>YEAR(Tabla1[[#This Row],[FECHA]])</f>
        <v>2012</v>
      </c>
      <c r="E3658" s="5">
        <f>IFERROR(VLOOKUP(Tabla1[[#This Row],[FECHA]],'COMPARENDOS TOTALES'!A:D,4,FALSE),0)</f>
        <v>11</v>
      </c>
      <c r="F3658" s="9">
        <f>IFERROR(VLOOKUP(Tabla1[[#This Row],[FECHA]],'COMPARENDOS TOTALES'!A:D,3,FALSE),0)</f>
        <v>7367100</v>
      </c>
      <c r="G3658" s="5">
        <f>IFERROR(VLOOKUP(Tabla1[[#This Row],[FECHA]],EXONERACIONES!A:D,4,FALSE),0)</f>
        <v>0</v>
      </c>
      <c r="H3658" s="9">
        <f>IFERROR(VLOOKUP(Tabla1[[#This Row],[FECHA]],EXONERACIONES!A:D,3,FALSE),0)</f>
        <v>0</v>
      </c>
      <c r="I3658" s="5">
        <f>IFERROR(VLOOKUP(Tabla1[[#This Row],[FECHA]],'SIMIT CON RES'!A:D,4,FALSE),0)</f>
        <v>11</v>
      </c>
      <c r="J3658" s="9">
        <f>IFERROR(VLOOKUP(Tabla1[[#This Row],[FECHA]],'SIMIT CON RES'!A:D,3,FALSE),0)</f>
        <v>7367100</v>
      </c>
      <c r="K3658">
        <f>IFERROR(VLOOKUP(Tabla1[[#This Row],[FECHA]],'SIMIT SIN RES'!A:D,4,FALSE),0)</f>
        <v>0</v>
      </c>
      <c r="L3658" s="9">
        <f>IFERROR(VLOOKUP(Tabla1[[#This Row],[FECHA]],'SIMIT SIN RES'!A:D,3,FALSE),0)</f>
        <v>0</v>
      </c>
      <c r="M3658" s="5">
        <f>IFERROR(VLOOKUP(Tabla1[[#This Row],[FECHA]],'RECAUDOS DE COMPARENDOS'!A:D,4,FALSE),0)</f>
        <v>0</v>
      </c>
      <c r="N3658" s="9">
        <f>IFERROR(VLOOKUP(Tabla1[[#This Row],[FECHA]],'RECAUDOS DE COMPARENDOS'!A:D,3,FALSE),0)</f>
        <v>0</v>
      </c>
      <c r="O3658" s="5">
        <f>IFERROR(VLOOKUP(Tabla1[[#This Row],[FECHA]],'RECAUDOS DE RESOLUCIONES'!A:D,4,FALSE),0)</f>
        <v>0</v>
      </c>
      <c r="P3658" s="9">
        <f>IFERROR(VLOOKUP(Tabla1[[#This Row],[FECHA]],'RECAUDOS DE RESOLUCIONES'!A:D,3,FALSE),0)</f>
        <v>0</v>
      </c>
      <c r="Q365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65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658" s="11">
        <f>IFERROR(VLOOKUP(Tabla1[[#This Row],[FECHA]],'RECAUDOS LOCALES'!A:D,4,FALSE),0)</f>
        <v>0</v>
      </c>
      <c r="T3658" s="9">
        <f>IFERROR(VLOOKUP(Tabla1[[#This Row],[FECHA]],'RECAUDOS LOCALES'!A:D,3,FALSE),0)</f>
        <v>0</v>
      </c>
      <c r="U3658" s="11">
        <f>IFERROR(VLOOKUP(Tabla1[[#This Row],[FECHA]],'RECAUDOS EXTERNOS'!A:D,4,FALSE),0)</f>
        <v>0</v>
      </c>
      <c r="V3658" s="9">
        <f>IFERROR(VLOOKUP(Tabla1[[#This Row],[FECHA]],'RECAUDOS EXTERNOS'!A:D,3,FALSE),0)</f>
        <v>0</v>
      </c>
    </row>
    <row r="3659" spans="1:22" x14ac:dyDescent="0.25">
      <c r="A3659" s="1">
        <v>41218</v>
      </c>
      <c r="B3659" s="3" t="s">
        <v>1</v>
      </c>
      <c r="C3659" s="2">
        <v>41214</v>
      </c>
      <c r="D3659" s="5">
        <f>YEAR(Tabla1[[#This Row],[FECHA]])</f>
        <v>2012</v>
      </c>
      <c r="E3659" s="5">
        <f>IFERROR(VLOOKUP(Tabla1[[#This Row],[FECHA]],'COMPARENDOS TOTALES'!A:D,4,FALSE),0)</f>
        <v>2</v>
      </c>
      <c r="F3659" s="9">
        <f>IFERROR(VLOOKUP(Tabla1[[#This Row],[FECHA]],'COMPARENDOS TOTALES'!A:D,3,FALSE),0)</f>
        <v>850050</v>
      </c>
      <c r="G3659" s="5">
        <f>IFERROR(VLOOKUP(Tabla1[[#This Row],[FECHA]],EXONERACIONES!A:D,4,FALSE),0)</f>
        <v>0</v>
      </c>
      <c r="H3659" s="9">
        <f>IFERROR(VLOOKUP(Tabla1[[#This Row],[FECHA]],EXONERACIONES!A:D,3,FALSE),0)</f>
        <v>0</v>
      </c>
      <c r="I3659" s="5">
        <f>IFERROR(VLOOKUP(Tabla1[[#This Row],[FECHA]],'SIMIT CON RES'!A:D,4,FALSE),0)</f>
        <v>0</v>
      </c>
      <c r="J3659" s="9">
        <f>IFERROR(VLOOKUP(Tabla1[[#This Row],[FECHA]],'SIMIT CON RES'!A:D,3,FALSE),0)</f>
        <v>0</v>
      </c>
      <c r="K3659">
        <f>IFERROR(VLOOKUP(Tabla1[[#This Row],[FECHA]],'SIMIT SIN RES'!A:D,4,FALSE),0)</f>
        <v>0</v>
      </c>
      <c r="L3659" s="9">
        <f>IFERROR(VLOOKUP(Tabla1[[#This Row],[FECHA]],'SIMIT SIN RES'!A:D,3,FALSE),0)</f>
        <v>0</v>
      </c>
      <c r="M3659" s="5">
        <f>IFERROR(VLOOKUP(Tabla1[[#This Row],[FECHA]],'RECAUDOS DE COMPARENDOS'!A:D,4,FALSE),0)</f>
        <v>0</v>
      </c>
      <c r="N3659" s="9">
        <f>IFERROR(VLOOKUP(Tabla1[[#This Row],[FECHA]],'RECAUDOS DE COMPARENDOS'!A:D,3,FALSE),0)</f>
        <v>0</v>
      </c>
      <c r="O3659" s="5">
        <f>IFERROR(VLOOKUP(Tabla1[[#This Row],[FECHA]],'RECAUDOS DE RESOLUCIONES'!A:D,4,FALSE),0)</f>
        <v>0</v>
      </c>
      <c r="P3659" s="9">
        <f>IFERROR(VLOOKUP(Tabla1[[#This Row],[FECHA]],'RECAUDOS DE RESOLUCIONES'!A:D,3,FALSE),0)</f>
        <v>0</v>
      </c>
      <c r="Q365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3659" s="9">
        <f>Tabla1[V. COMPARENDOS]-(Tabla1[V. EXONERACIONES]+Tabla1[[#This Row],[V. SIMIT CON RESOLUCION]]+Tabla1[[#This Row],[V. SIMIT SIN RESOLUCION]]+Tabla1[[#This Row],[V. RECAUDOS COMPARENDOS]]+Tabla1[[#This Row],[V. RECAUDOS RESOLUCIONES]])</f>
        <v>850050</v>
      </c>
      <c r="S3659" s="11">
        <f>IFERROR(VLOOKUP(Tabla1[[#This Row],[FECHA]],'RECAUDOS LOCALES'!A:D,4,FALSE),0)</f>
        <v>0</v>
      </c>
      <c r="T3659" s="9">
        <f>IFERROR(VLOOKUP(Tabla1[[#This Row],[FECHA]],'RECAUDOS LOCALES'!A:D,3,FALSE),0)</f>
        <v>0</v>
      </c>
      <c r="U3659" s="11">
        <f>IFERROR(VLOOKUP(Tabla1[[#This Row],[FECHA]],'RECAUDOS EXTERNOS'!A:D,4,FALSE),0)</f>
        <v>0</v>
      </c>
      <c r="V3659" s="9">
        <f>IFERROR(VLOOKUP(Tabla1[[#This Row],[FECHA]],'RECAUDOS EXTERNOS'!A:D,3,FALSE),0)</f>
        <v>0</v>
      </c>
    </row>
    <row r="3660" spans="1:22" x14ac:dyDescent="0.25">
      <c r="A3660" s="1">
        <v>41219</v>
      </c>
      <c r="B3660" s="3" t="s">
        <v>2</v>
      </c>
      <c r="C3660" s="2">
        <v>41214</v>
      </c>
      <c r="D3660" s="5">
        <f>YEAR(Tabla1[[#This Row],[FECHA]])</f>
        <v>2012</v>
      </c>
      <c r="E3660" s="5">
        <f>IFERROR(VLOOKUP(Tabla1[[#This Row],[FECHA]],'COMPARENDOS TOTALES'!A:D,4,FALSE),0)</f>
        <v>10</v>
      </c>
      <c r="F3660" s="9">
        <f>IFERROR(VLOOKUP(Tabla1[[#This Row],[FECHA]],'COMPARENDOS TOTALES'!A:D,3,FALSE),0)</f>
        <v>1539535</v>
      </c>
      <c r="G3660" s="5">
        <f>IFERROR(VLOOKUP(Tabla1[[#This Row],[FECHA]],EXONERACIONES!A:D,4,FALSE),0)</f>
        <v>0</v>
      </c>
      <c r="H3660" s="9">
        <f>IFERROR(VLOOKUP(Tabla1[[#This Row],[FECHA]],EXONERACIONES!A:D,3,FALSE),0)</f>
        <v>0</v>
      </c>
      <c r="I3660" s="5">
        <f>IFERROR(VLOOKUP(Tabla1[[#This Row],[FECHA]],'SIMIT CON RES'!A:D,4,FALSE),0)</f>
        <v>3</v>
      </c>
      <c r="J3660" s="9">
        <f>IFERROR(VLOOKUP(Tabla1[[#This Row],[FECHA]],'SIMIT CON RES'!A:D,3,FALSE),0)</f>
        <v>453360</v>
      </c>
      <c r="K3660">
        <f>IFERROR(VLOOKUP(Tabla1[[#This Row],[FECHA]],'SIMIT SIN RES'!A:D,4,FALSE),0)</f>
        <v>0</v>
      </c>
      <c r="L3660" s="9">
        <f>IFERROR(VLOOKUP(Tabla1[[#This Row],[FECHA]],'SIMIT SIN RES'!A:D,3,FALSE),0)</f>
        <v>0</v>
      </c>
      <c r="M3660" s="5">
        <f>IFERROR(VLOOKUP(Tabla1[[#This Row],[FECHA]],'RECAUDOS DE COMPARENDOS'!A:D,4,FALSE),0)</f>
        <v>6</v>
      </c>
      <c r="N3660" s="9">
        <f>IFERROR(VLOOKUP(Tabla1[[#This Row],[FECHA]],'RECAUDOS DE COMPARENDOS'!A:D,3,FALSE),0)</f>
        <v>519475</v>
      </c>
      <c r="O3660" s="5">
        <f>IFERROR(VLOOKUP(Tabla1[[#This Row],[FECHA]],'RECAUDOS DE RESOLUCIONES'!A:D,4,FALSE),0)</f>
        <v>0</v>
      </c>
      <c r="P3660" s="9">
        <f>IFERROR(VLOOKUP(Tabla1[[#This Row],[FECHA]],'RECAUDOS DE RESOLUCIONES'!A:D,3,FALSE),0)</f>
        <v>0</v>
      </c>
      <c r="Q366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660" s="9">
        <f>Tabla1[V. COMPARENDOS]-(Tabla1[V. EXONERACIONES]+Tabla1[[#This Row],[V. SIMIT CON RESOLUCION]]+Tabla1[[#This Row],[V. SIMIT SIN RESOLUCION]]+Tabla1[[#This Row],[V. RECAUDOS COMPARENDOS]]+Tabla1[[#This Row],[V. RECAUDOS RESOLUCIONES]])</f>
        <v>566700</v>
      </c>
      <c r="S3660" s="11">
        <f>IFERROR(VLOOKUP(Tabla1[[#This Row],[FECHA]],'RECAUDOS LOCALES'!A:D,4,FALSE),0)</f>
        <v>10</v>
      </c>
      <c r="T3660" s="9">
        <f>IFERROR(VLOOKUP(Tabla1[[#This Row],[FECHA]],'RECAUDOS LOCALES'!A:D,3,FALSE),0)</f>
        <v>821715</v>
      </c>
      <c r="U3660" s="11">
        <f>IFERROR(VLOOKUP(Tabla1[[#This Row],[FECHA]],'RECAUDOS EXTERNOS'!A:D,4,FALSE),0)</f>
        <v>6</v>
      </c>
      <c r="V3660" s="9">
        <f>IFERROR(VLOOKUP(Tabla1[[#This Row],[FECHA]],'RECAUDOS EXTERNOS'!A:D,3,FALSE),0)</f>
        <v>901358</v>
      </c>
    </row>
    <row r="3661" spans="1:22" x14ac:dyDescent="0.25">
      <c r="A3661" s="1">
        <v>41220</v>
      </c>
      <c r="B3661" s="3" t="s">
        <v>3</v>
      </c>
      <c r="C3661" s="2">
        <v>41214</v>
      </c>
      <c r="D3661" s="5">
        <f>YEAR(Tabla1[[#This Row],[FECHA]])</f>
        <v>2012</v>
      </c>
      <c r="E3661" s="5">
        <f>IFERROR(VLOOKUP(Tabla1[[#This Row],[FECHA]],'COMPARENDOS TOTALES'!A:D,4,FALSE),0)</f>
        <v>1</v>
      </c>
      <c r="F3661" s="9">
        <f>IFERROR(VLOOKUP(Tabla1[[#This Row],[FECHA]],'COMPARENDOS TOTALES'!A:D,3,FALSE),0)</f>
        <v>566700</v>
      </c>
      <c r="G3661" s="5">
        <f>IFERROR(VLOOKUP(Tabla1[[#This Row],[FECHA]],EXONERACIONES!A:D,4,FALSE),0)</f>
        <v>0</v>
      </c>
      <c r="H3661" s="9">
        <f>IFERROR(VLOOKUP(Tabla1[[#This Row],[FECHA]],EXONERACIONES!A:D,3,FALSE),0)</f>
        <v>0</v>
      </c>
      <c r="I3661" s="5">
        <f>IFERROR(VLOOKUP(Tabla1[[#This Row],[FECHA]],'SIMIT CON RES'!A:D,4,FALSE),0)</f>
        <v>1</v>
      </c>
      <c r="J3661" s="9">
        <f>IFERROR(VLOOKUP(Tabla1[[#This Row],[FECHA]],'SIMIT CON RES'!A:D,3,FALSE),0)</f>
        <v>566700</v>
      </c>
      <c r="K3661">
        <f>IFERROR(VLOOKUP(Tabla1[[#This Row],[FECHA]],'SIMIT SIN RES'!A:D,4,FALSE),0)</f>
        <v>0</v>
      </c>
      <c r="L3661" s="9">
        <f>IFERROR(VLOOKUP(Tabla1[[#This Row],[FECHA]],'SIMIT SIN RES'!A:D,3,FALSE),0)</f>
        <v>0</v>
      </c>
      <c r="M3661" s="5">
        <f>IFERROR(VLOOKUP(Tabla1[[#This Row],[FECHA]],'RECAUDOS DE COMPARENDOS'!A:D,4,FALSE),0)</f>
        <v>0</v>
      </c>
      <c r="N3661" s="9">
        <f>IFERROR(VLOOKUP(Tabla1[[#This Row],[FECHA]],'RECAUDOS DE COMPARENDOS'!A:D,3,FALSE),0)</f>
        <v>0</v>
      </c>
      <c r="O3661" s="5">
        <f>IFERROR(VLOOKUP(Tabla1[[#This Row],[FECHA]],'RECAUDOS DE RESOLUCIONES'!A:D,4,FALSE),0)</f>
        <v>0</v>
      </c>
      <c r="P3661" s="9">
        <f>IFERROR(VLOOKUP(Tabla1[[#This Row],[FECHA]],'RECAUDOS DE RESOLUCIONES'!A:D,3,FALSE),0)</f>
        <v>0</v>
      </c>
      <c r="Q366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66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661" s="11">
        <f>IFERROR(VLOOKUP(Tabla1[[#This Row],[FECHA]],'RECAUDOS LOCALES'!A:D,4,FALSE),0)</f>
        <v>0</v>
      </c>
      <c r="T3661" s="9">
        <f>IFERROR(VLOOKUP(Tabla1[[#This Row],[FECHA]],'RECAUDOS LOCALES'!A:D,3,FALSE),0)</f>
        <v>0</v>
      </c>
      <c r="U3661" s="11">
        <f>IFERROR(VLOOKUP(Tabla1[[#This Row],[FECHA]],'RECAUDOS EXTERNOS'!A:D,4,FALSE),0)</f>
        <v>7</v>
      </c>
      <c r="V3661" s="9">
        <f>IFERROR(VLOOKUP(Tabla1[[#This Row],[FECHA]],'RECAUDOS EXTERNOS'!A:D,3,FALSE),0)</f>
        <v>1418105</v>
      </c>
    </row>
    <row r="3662" spans="1:22" x14ac:dyDescent="0.25">
      <c r="A3662" s="1">
        <v>41221</v>
      </c>
      <c r="B3662" s="3" t="s">
        <v>6</v>
      </c>
      <c r="C3662" s="2">
        <v>41214</v>
      </c>
      <c r="D3662" s="5">
        <f>YEAR(Tabla1[[#This Row],[FECHA]])</f>
        <v>2012</v>
      </c>
      <c r="E3662" s="5">
        <f>IFERROR(VLOOKUP(Tabla1[[#This Row],[FECHA]],'COMPARENDOS TOTALES'!A:D,4,FALSE),0)</f>
        <v>0</v>
      </c>
      <c r="F3662" s="9">
        <f>IFERROR(VLOOKUP(Tabla1[[#This Row],[FECHA]],'COMPARENDOS TOTALES'!A:D,3,FALSE),0)</f>
        <v>0</v>
      </c>
      <c r="G3662" s="5">
        <f>IFERROR(VLOOKUP(Tabla1[[#This Row],[FECHA]],EXONERACIONES!A:D,4,FALSE),0)</f>
        <v>0</v>
      </c>
      <c r="H3662" s="9">
        <f>IFERROR(VLOOKUP(Tabla1[[#This Row],[FECHA]],EXONERACIONES!A:D,3,FALSE),0)</f>
        <v>0</v>
      </c>
      <c r="I3662" s="5">
        <f>IFERROR(VLOOKUP(Tabla1[[#This Row],[FECHA]],'SIMIT CON RES'!A:D,4,FALSE),0)</f>
        <v>0</v>
      </c>
      <c r="J3662" s="9">
        <f>IFERROR(VLOOKUP(Tabla1[[#This Row],[FECHA]],'SIMIT CON RES'!A:D,3,FALSE),0)</f>
        <v>0</v>
      </c>
      <c r="K3662">
        <f>IFERROR(VLOOKUP(Tabla1[[#This Row],[FECHA]],'SIMIT SIN RES'!A:D,4,FALSE),0)</f>
        <v>0</v>
      </c>
      <c r="L3662" s="9">
        <f>IFERROR(VLOOKUP(Tabla1[[#This Row],[FECHA]],'SIMIT SIN RES'!A:D,3,FALSE),0)</f>
        <v>0</v>
      </c>
      <c r="M3662" s="5">
        <f>IFERROR(VLOOKUP(Tabla1[[#This Row],[FECHA]],'RECAUDOS DE COMPARENDOS'!A:D,4,FALSE),0)</f>
        <v>0</v>
      </c>
      <c r="N3662" s="9">
        <f>IFERROR(VLOOKUP(Tabla1[[#This Row],[FECHA]],'RECAUDOS DE COMPARENDOS'!A:D,3,FALSE),0)</f>
        <v>0</v>
      </c>
      <c r="O3662" s="5">
        <f>IFERROR(VLOOKUP(Tabla1[[#This Row],[FECHA]],'RECAUDOS DE RESOLUCIONES'!A:D,4,FALSE),0)</f>
        <v>0</v>
      </c>
      <c r="P3662" s="9">
        <f>IFERROR(VLOOKUP(Tabla1[[#This Row],[FECHA]],'RECAUDOS DE RESOLUCIONES'!A:D,3,FALSE),0)</f>
        <v>0</v>
      </c>
      <c r="Q366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66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662" s="11">
        <f>IFERROR(VLOOKUP(Tabla1[[#This Row],[FECHA]],'RECAUDOS LOCALES'!A:D,4,FALSE),0)</f>
        <v>0</v>
      </c>
      <c r="T3662" s="9">
        <f>IFERROR(VLOOKUP(Tabla1[[#This Row],[FECHA]],'RECAUDOS LOCALES'!A:D,3,FALSE),0)</f>
        <v>0</v>
      </c>
      <c r="U3662" s="11">
        <f>IFERROR(VLOOKUP(Tabla1[[#This Row],[FECHA]],'RECAUDOS EXTERNOS'!A:D,4,FALSE),0)</f>
        <v>6</v>
      </c>
      <c r="V3662" s="9">
        <f>IFERROR(VLOOKUP(Tabla1[[#This Row],[FECHA]],'RECAUDOS EXTERNOS'!A:D,3,FALSE),0)</f>
        <v>1201083</v>
      </c>
    </row>
    <row r="3663" spans="1:22" x14ac:dyDescent="0.25">
      <c r="A3663" s="1">
        <v>41222</v>
      </c>
      <c r="B3663" s="3" t="s">
        <v>0</v>
      </c>
      <c r="C3663" s="2">
        <v>41214</v>
      </c>
      <c r="D3663" s="5">
        <f>YEAR(Tabla1[[#This Row],[FECHA]])</f>
        <v>2012</v>
      </c>
      <c r="E3663" s="5">
        <f>IFERROR(VLOOKUP(Tabla1[[#This Row],[FECHA]],'COMPARENDOS TOTALES'!A:D,4,FALSE),0)</f>
        <v>3</v>
      </c>
      <c r="F3663" s="9">
        <f>IFERROR(VLOOKUP(Tabla1[[#This Row],[FECHA]],'COMPARENDOS TOTALES'!A:D,3,FALSE),0)</f>
        <v>850050</v>
      </c>
      <c r="G3663" s="5">
        <f>IFERROR(VLOOKUP(Tabla1[[#This Row],[FECHA]],EXONERACIONES!A:D,4,FALSE),0)</f>
        <v>0</v>
      </c>
      <c r="H3663" s="9">
        <f>IFERROR(VLOOKUP(Tabla1[[#This Row],[FECHA]],EXONERACIONES!A:D,3,FALSE),0)</f>
        <v>0</v>
      </c>
      <c r="I3663" s="5">
        <f>IFERROR(VLOOKUP(Tabla1[[#This Row],[FECHA]],'SIMIT CON RES'!A:D,4,FALSE),0)</f>
        <v>0</v>
      </c>
      <c r="J3663" s="9">
        <f>IFERROR(VLOOKUP(Tabla1[[#This Row],[FECHA]],'SIMIT CON RES'!A:D,3,FALSE),0)</f>
        <v>0</v>
      </c>
      <c r="K3663">
        <f>IFERROR(VLOOKUP(Tabla1[[#This Row],[FECHA]],'SIMIT SIN RES'!A:D,4,FALSE),0)</f>
        <v>0</v>
      </c>
      <c r="L3663" s="9">
        <f>IFERROR(VLOOKUP(Tabla1[[#This Row],[FECHA]],'SIMIT SIN RES'!A:D,3,FALSE),0)</f>
        <v>0</v>
      </c>
      <c r="M3663" s="5">
        <f>IFERROR(VLOOKUP(Tabla1[[#This Row],[FECHA]],'RECAUDOS DE COMPARENDOS'!A:D,4,FALSE),0)</f>
        <v>0</v>
      </c>
      <c r="N3663" s="9">
        <f>IFERROR(VLOOKUP(Tabla1[[#This Row],[FECHA]],'RECAUDOS DE COMPARENDOS'!A:D,3,FALSE),0)</f>
        <v>0</v>
      </c>
      <c r="O3663" s="5">
        <f>IFERROR(VLOOKUP(Tabla1[[#This Row],[FECHA]],'RECAUDOS DE RESOLUCIONES'!A:D,4,FALSE),0)</f>
        <v>0</v>
      </c>
      <c r="P3663" s="9">
        <f>IFERROR(VLOOKUP(Tabla1[[#This Row],[FECHA]],'RECAUDOS DE RESOLUCIONES'!A:D,3,FALSE),0)</f>
        <v>0</v>
      </c>
      <c r="Q366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3663" s="9">
        <f>Tabla1[V. COMPARENDOS]-(Tabla1[V. EXONERACIONES]+Tabla1[[#This Row],[V. SIMIT CON RESOLUCION]]+Tabla1[[#This Row],[V. SIMIT SIN RESOLUCION]]+Tabla1[[#This Row],[V. RECAUDOS COMPARENDOS]]+Tabla1[[#This Row],[V. RECAUDOS RESOLUCIONES]])</f>
        <v>850050</v>
      </c>
      <c r="S3663" s="11">
        <f>IFERROR(VLOOKUP(Tabla1[[#This Row],[FECHA]],'RECAUDOS LOCALES'!A:D,4,FALSE),0)</f>
        <v>0</v>
      </c>
      <c r="T3663" s="9">
        <f>IFERROR(VLOOKUP(Tabla1[[#This Row],[FECHA]],'RECAUDOS LOCALES'!A:D,3,FALSE),0)</f>
        <v>0</v>
      </c>
      <c r="U3663" s="11">
        <f>IFERROR(VLOOKUP(Tabla1[[#This Row],[FECHA]],'RECAUDOS EXTERNOS'!A:D,4,FALSE),0)</f>
        <v>3</v>
      </c>
      <c r="V3663" s="9">
        <f>IFERROR(VLOOKUP(Tabla1[[#This Row],[FECHA]],'RECAUDOS EXTERNOS'!A:D,3,FALSE),0)</f>
        <v>591603</v>
      </c>
    </row>
    <row r="3664" spans="1:22" x14ac:dyDescent="0.25">
      <c r="A3664" s="1">
        <v>41223</v>
      </c>
      <c r="B3664" s="3" t="s">
        <v>5</v>
      </c>
      <c r="C3664" s="2">
        <v>41214</v>
      </c>
      <c r="D3664" s="5">
        <f>YEAR(Tabla1[[#This Row],[FECHA]])</f>
        <v>2012</v>
      </c>
      <c r="E3664" s="5">
        <f>IFERROR(VLOOKUP(Tabla1[[#This Row],[FECHA]],'COMPARENDOS TOTALES'!A:D,4,FALSE),0)</f>
        <v>2</v>
      </c>
      <c r="F3664" s="9">
        <f>IFERROR(VLOOKUP(Tabla1[[#This Row],[FECHA]],'COMPARENDOS TOTALES'!A:D,3,FALSE),0)</f>
        <v>566700</v>
      </c>
      <c r="G3664" s="5">
        <f>IFERROR(VLOOKUP(Tabla1[[#This Row],[FECHA]],EXONERACIONES!A:D,4,FALSE),0)</f>
        <v>1</v>
      </c>
      <c r="H3664" s="9">
        <f>IFERROR(VLOOKUP(Tabla1[[#This Row],[FECHA]],EXONERACIONES!A:D,3,FALSE),0)</f>
        <v>283350</v>
      </c>
      <c r="I3664" s="5">
        <f>IFERROR(VLOOKUP(Tabla1[[#This Row],[FECHA]],'SIMIT CON RES'!A:D,4,FALSE),0)</f>
        <v>0</v>
      </c>
      <c r="J3664" s="9">
        <f>IFERROR(VLOOKUP(Tabla1[[#This Row],[FECHA]],'SIMIT CON RES'!A:D,3,FALSE),0)</f>
        <v>0</v>
      </c>
      <c r="K3664">
        <f>IFERROR(VLOOKUP(Tabla1[[#This Row],[FECHA]],'SIMIT SIN RES'!A:D,4,FALSE),0)</f>
        <v>0</v>
      </c>
      <c r="L3664" s="9">
        <f>IFERROR(VLOOKUP(Tabla1[[#This Row],[FECHA]],'SIMIT SIN RES'!A:D,3,FALSE),0)</f>
        <v>0</v>
      </c>
      <c r="M3664" s="5">
        <f>IFERROR(VLOOKUP(Tabla1[[#This Row],[FECHA]],'RECAUDOS DE COMPARENDOS'!A:D,4,FALSE),0)</f>
        <v>1</v>
      </c>
      <c r="N3664" s="9">
        <f>IFERROR(VLOOKUP(Tabla1[[#This Row],[FECHA]],'RECAUDOS DE COMPARENDOS'!A:D,3,FALSE),0)</f>
        <v>283350</v>
      </c>
      <c r="O3664" s="5">
        <f>IFERROR(VLOOKUP(Tabla1[[#This Row],[FECHA]],'RECAUDOS DE RESOLUCIONES'!A:D,4,FALSE),0)</f>
        <v>0</v>
      </c>
      <c r="P3664" s="9">
        <f>IFERROR(VLOOKUP(Tabla1[[#This Row],[FECHA]],'RECAUDOS DE RESOLUCIONES'!A:D,3,FALSE),0)</f>
        <v>0</v>
      </c>
      <c r="Q366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66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664" s="11">
        <f>IFERROR(VLOOKUP(Tabla1[[#This Row],[FECHA]],'RECAUDOS LOCALES'!A:D,4,FALSE),0)</f>
        <v>0</v>
      </c>
      <c r="T3664" s="9">
        <f>IFERROR(VLOOKUP(Tabla1[[#This Row],[FECHA]],'RECAUDOS LOCALES'!A:D,3,FALSE),0)</f>
        <v>0</v>
      </c>
      <c r="U3664" s="11">
        <f>IFERROR(VLOOKUP(Tabla1[[#This Row],[FECHA]],'RECAUDOS EXTERNOS'!A:D,4,FALSE),0)</f>
        <v>1</v>
      </c>
      <c r="V3664" s="9">
        <f>IFERROR(VLOOKUP(Tabla1[[#This Row],[FECHA]],'RECAUDOS EXTERNOS'!A:D,3,FALSE),0)</f>
        <v>115080</v>
      </c>
    </row>
    <row r="3665" spans="1:22" x14ac:dyDescent="0.25">
      <c r="A3665" s="1">
        <v>41224</v>
      </c>
      <c r="B3665" s="3" t="s">
        <v>4</v>
      </c>
      <c r="C3665" s="2">
        <v>41214</v>
      </c>
      <c r="D3665" s="5">
        <f>YEAR(Tabla1[[#This Row],[FECHA]])</f>
        <v>2012</v>
      </c>
      <c r="E3665" s="5">
        <f>IFERROR(VLOOKUP(Tabla1[[#This Row],[FECHA]],'COMPARENDOS TOTALES'!A:D,4,FALSE),0)</f>
        <v>8</v>
      </c>
      <c r="F3665" s="9">
        <f>IFERROR(VLOOKUP(Tabla1[[#This Row],[FECHA]],'COMPARENDOS TOTALES'!A:D,3,FALSE),0)</f>
        <v>3834670</v>
      </c>
      <c r="G3665" s="5">
        <f>IFERROR(VLOOKUP(Tabla1[[#This Row],[FECHA]],EXONERACIONES!A:D,4,FALSE),0)</f>
        <v>0</v>
      </c>
      <c r="H3665" s="9">
        <f>IFERROR(VLOOKUP(Tabla1[[#This Row],[FECHA]],EXONERACIONES!A:D,3,FALSE),0)</f>
        <v>0</v>
      </c>
      <c r="I3665" s="5">
        <f>IFERROR(VLOOKUP(Tabla1[[#This Row],[FECHA]],'SIMIT CON RES'!A:D,4,FALSE),0)</f>
        <v>7</v>
      </c>
      <c r="J3665" s="9">
        <f>IFERROR(VLOOKUP(Tabla1[[#This Row],[FECHA]],'SIMIT CON RES'!A:D,3,FALSE),0)</f>
        <v>3267970</v>
      </c>
      <c r="K3665">
        <f>IFERROR(VLOOKUP(Tabla1[[#This Row],[FECHA]],'SIMIT SIN RES'!A:D,4,FALSE),0)</f>
        <v>0</v>
      </c>
      <c r="L3665" s="9">
        <f>IFERROR(VLOOKUP(Tabla1[[#This Row],[FECHA]],'SIMIT SIN RES'!A:D,3,FALSE),0)</f>
        <v>0</v>
      </c>
      <c r="M3665" s="5">
        <f>IFERROR(VLOOKUP(Tabla1[[#This Row],[FECHA]],'RECAUDOS DE COMPARENDOS'!A:D,4,FALSE),0)</f>
        <v>0</v>
      </c>
      <c r="N3665" s="9">
        <f>IFERROR(VLOOKUP(Tabla1[[#This Row],[FECHA]],'RECAUDOS DE COMPARENDOS'!A:D,3,FALSE),0)</f>
        <v>0</v>
      </c>
      <c r="O3665" s="5">
        <f>IFERROR(VLOOKUP(Tabla1[[#This Row],[FECHA]],'RECAUDOS DE RESOLUCIONES'!A:D,4,FALSE),0)</f>
        <v>0</v>
      </c>
      <c r="P3665" s="9">
        <f>IFERROR(VLOOKUP(Tabla1[[#This Row],[FECHA]],'RECAUDOS DE RESOLUCIONES'!A:D,3,FALSE),0)</f>
        <v>0</v>
      </c>
      <c r="Q366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665" s="9">
        <f>Tabla1[V. COMPARENDOS]-(Tabla1[V. EXONERACIONES]+Tabla1[[#This Row],[V. SIMIT CON RESOLUCION]]+Tabla1[[#This Row],[V. SIMIT SIN RESOLUCION]]+Tabla1[[#This Row],[V. RECAUDOS COMPARENDOS]]+Tabla1[[#This Row],[V. RECAUDOS RESOLUCIONES]])</f>
        <v>566700</v>
      </c>
      <c r="S3665" s="11">
        <f>IFERROR(VLOOKUP(Tabla1[[#This Row],[FECHA]],'RECAUDOS LOCALES'!A:D,4,FALSE),0)</f>
        <v>0</v>
      </c>
      <c r="T3665" s="9">
        <f>IFERROR(VLOOKUP(Tabla1[[#This Row],[FECHA]],'RECAUDOS LOCALES'!A:D,3,FALSE),0)</f>
        <v>0</v>
      </c>
      <c r="U3665" s="11">
        <f>IFERROR(VLOOKUP(Tabla1[[#This Row],[FECHA]],'RECAUDOS EXTERNOS'!A:D,4,FALSE),0)</f>
        <v>0</v>
      </c>
      <c r="V3665" s="9">
        <f>IFERROR(VLOOKUP(Tabla1[[#This Row],[FECHA]],'RECAUDOS EXTERNOS'!A:D,3,FALSE),0)</f>
        <v>0</v>
      </c>
    </row>
    <row r="3666" spans="1:22" x14ac:dyDescent="0.25">
      <c r="A3666" s="1">
        <v>41225</v>
      </c>
      <c r="B3666" s="3" t="s">
        <v>1</v>
      </c>
      <c r="C3666" s="2">
        <v>41214</v>
      </c>
      <c r="D3666" s="5">
        <f>YEAR(Tabla1[[#This Row],[FECHA]])</f>
        <v>2012</v>
      </c>
      <c r="E3666" s="5">
        <f>IFERROR(VLOOKUP(Tabla1[[#This Row],[FECHA]],'COMPARENDOS TOTALES'!A:D,4,FALSE),0)</f>
        <v>11</v>
      </c>
      <c r="F3666" s="9">
        <f>IFERROR(VLOOKUP(Tabla1[[#This Row],[FECHA]],'COMPARENDOS TOTALES'!A:D,3,FALSE),0)</f>
        <v>6517050</v>
      </c>
      <c r="G3666" s="5">
        <f>IFERROR(VLOOKUP(Tabla1[[#This Row],[FECHA]],EXONERACIONES!A:D,4,FALSE),0)</f>
        <v>0</v>
      </c>
      <c r="H3666" s="9">
        <f>IFERROR(VLOOKUP(Tabla1[[#This Row],[FECHA]],EXONERACIONES!A:D,3,FALSE),0)</f>
        <v>0</v>
      </c>
      <c r="I3666" s="5">
        <f>IFERROR(VLOOKUP(Tabla1[[#This Row],[FECHA]],'SIMIT CON RES'!A:D,4,FALSE),0)</f>
        <v>11</v>
      </c>
      <c r="J3666" s="9">
        <f>IFERROR(VLOOKUP(Tabla1[[#This Row],[FECHA]],'SIMIT CON RES'!A:D,3,FALSE),0)</f>
        <v>6517050</v>
      </c>
      <c r="K3666">
        <f>IFERROR(VLOOKUP(Tabla1[[#This Row],[FECHA]],'SIMIT SIN RES'!A:D,4,FALSE),0)</f>
        <v>0</v>
      </c>
      <c r="L3666" s="9">
        <f>IFERROR(VLOOKUP(Tabla1[[#This Row],[FECHA]],'SIMIT SIN RES'!A:D,3,FALSE),0)</f>
        <v>0</v>
      </c>
      <c r="M3666" s="5">
        <f>IFERROR(VLOOKUP(Tabla1[[#This Row],[FECHA]],'RECAUDOS DE COMPARENDOS'!A:D,4,FALSE),0)</f>
        <v>0</v>
      </c>
      <c r="N3666" s="9">
        <f>IFERROR(VLOOKUP(Tabla1[[#This Row],[FECHA]],'RECAUDOS DE COMPARENDOS'!A:D,3,FALSE),0)</f>
        <v>0</v>
      </c>
      <c r="O3666" s="5">
        <f>IFERROR(VLOOKUP(Tabla1[[#This Row],[FECHA]],'RECAUDOS DE RESOLUCIONES'!A:D,4,FALSE),0)</f>
        <v>0</v>
      </c>
      <c r="P3666" s="9">
        <f>IFERROR(VLOOKUP(Tabla1[[#This Row],[FECHA]],'RECAUDOS DE RESOLUCIONES'!A:D,3,FALSE),0)</f>
        <v>0</v>
      </c>
      <c r="Q366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66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666" s="11">
        <f>IFERROR(VLOOKUP(Tabla1[[#This Row],[FECHA]],'RECAUDOS LOCALES'!A:D,4,FALSE),0)</f>
        <v>0</v>
      </c>
      <c r="T3666" s="9">
        <f>IFERROR(VLOOKUP(Tabla1[[#This Row],[FECHA]],'RECAUDOS LOCALES'!A:D,3,FALSE),0)</f>
        <v>0</v>
      </c>
      <c r="U3666" s="11">
        <f>IFERROR(VLOOKUP(Tabla1[[#This Row],[FECHA]],'RECAUDOS EXTERNOS'!A:D,4,FALSE),0)</f>
        <v>0</v>
      </c>
      <c r="V3666" s="9">
        <f>IFERROR(VLOOKUP(Tabla1[[#This Row],[FECHA]],'RECAUDOS EXTERNOS'!A:D,3,FALSE),0)</f>
        <v>0</v>
      </c>
    </row>
    <row r="3667" spans="1:22" x14ac:dyDescent="0.25">
      <c r="A3667" s="1">
        <v>41226</v>
      </c>
      <c r="B3667" s="3" t="s">
        <v>2</v>
      </c>
      <c r="C3667" s="2">
        <v>41214</v>
      </c>
      <c r="D3667" s="5">
        <f>YEAR(Tabla1[[#This Row],[FECHA]])</f>
        <v>2012</v>
      </c>
      <c r="E3667" s="5">
        <f>IFERROR(VLOOKUP(Tabla1[[#This Row],[FECHA]],'COMPARENDOS TOTALES'!A:D,4,FALSE),0)</f>
        <v>0</v>
      </c>
      <c r="F3667" s="9">
        <f>IFERROR(VLOOKUP(Tabla1[[#This Row],[FECHA]],'COMPARENDOS TOTALES'!A:D,3,FALSE),0)</f>
        <v>0</v>
      </c>
      <c r="G3667" s="5">
        <f>IFERROR(VLOOKUP(Tabla1[[#This Row],[FECHA]],EXONERACIONES!A:D,4,FALSE),0)</f>
        <v>0</v>
      </c>
      <c r="H3667" s="9">
        <f>IFERROR(VLOOKUP(Tabla1[[#This Row],[FECHA]],EXONERACIONES!A:D,3,FALSE),0)</f>
        <v>0</v>
      </c>
      <c r="I3667" s="5">
        <f>IFERROR(VLOOKUP(Tabla1[[#This Row],[FECHA]],'SIMIT CON RES'!A:D,4,FALSE),0)</f>
        <v>0</v>
      </c>
      <c r="J3667" s="9">
        <f>IFERROR(VLOOKUP(Tabla1[[#This Row],[FECHA]],'SIMIT CON RES'!A:D,3,FALSE),0)</f>
        <v>0</v>
      </c>
      <c r="K3667">
        <f>IFERROR(VLOOKUP(Tabla1[[#This Row],[FECHA]],'SIMIT SIN RES'!A:D,4,FALSE),0)</f>
        <v>0</v>
      </c>
      <c r="L3667" s="9">
        <f>IFERROR(VLOOKUP(Tabla1[[#This Row],[FECHA]],'SIMIT SIN RES'!A:D,3,FALSE),0)</f>
        <v>0</v>
      </c>
      <c r="M3667" s="5">
        <f>IFERROR(VLOOKUP(Tabla1[[#This Row],[FECHA]],'RECAUDOS DE COMPARENDOS'!A:D,4,FALSE),0)</f>
        <v>0</v>
      </c>
      <c r="N3667" s="9">
        <f>IFERROR(VLOOKUP(Tabla1[[#This Row],[FECHA]],'RECAUDOS DE COMPARENDOS'!A:D,3,FALSE),0)</f>
        <v>0</v>
      </c>
      <c r="O3667" s="5">
        <f>IFERROR(VLOOKUP(Tabla1[[#This Row],[FECHA]],'RECAUDOS DE RESOLUCIONES'!A:D,4,FALSE),0)</f>
        <v>0</v>
      </c>
      <c r="P3667" s="9">
        <f>IFERROR(VLOOKUP(Tabla1[[#This Row],[FECHA]],'RECAUDOS DE RESOLUCIONES'!A:D,3,FALSE),0)</f>
        <v>0</v>
      </c>
      <c r="Q366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66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667" s="11">
        <f>IFERROR(VLOOKUP(Tabla1[[#This Row],[FECHA]],'RECAUDOS LOCALES'!A:D,4,FALSE),0)</f>
        <v>1</v>
      </c>
      <c r="T3667" s="9">
        <f>IFERROR(VLOOKUP(Tabla1[[#This Row],[FECHA]],'RECAUDOS LOCALES'!A:D,3,FALSE),0)</f>
        <v>155775</v>
      </c>
      <c r="U3667" s="11">
        <f>IFERROR(VLOOKUP(Tabla1[[#This Row],[FECHA]],'RECAUDOS EXTERNOS'!A:D,4,FALSE),0)</f>
        <v>3</v>
      </c>
      <c r="V3667" s="9">
        <f>IFERROR(VLOOKUP(Tabla1[[#This Row],[FECHA]],'RECAUDOS EXTERNOS'!A:D,3,FALSE),0)</f>
        <v>821406</v>
      </c>
    </row>
    <row r="3668" spans="1:22" x14ac:dyDescent="0.25">
      <c r="A3668" s="1">
        <v>41227</v>
      </c>
      <c r="B3668" s="3" t="s">
        <v>3</v>
      </c>
      <c r="C3668" s="2">
        <v>41214</v>
      </c>
      <c r="D3668" s="5">
        <f>YEAR(Tabla1[[#This Row],[FECHA]])</f>
        <v>2012</v>
      </c>
      <c r="E3668" s="5">
        <f>IFERROR(VLOOKUP(Tabla1[[#This Row],[FECHA]],'COMPARENDOS TOTALES'!A:D,4,FALSE),0)</f>
        <v>3</v>
      </c>
      <c r="F3668" s="9">
        <f>IFERROR(VLOOKUP(Tabla1[[#This Row],[FECHA]],'COMPARENDOS TOTALES'!A:D,3,FALSE),0)</f>
        <v>850050</v>
      </c>
      <c r="G3668" s="5">
        <f>IFERROR(VLOOKUP(Tabla1[[#This Row],[FECHA]],EXONERACIONES!A:D,4,FALSE),0)</f>
        <v>0</v>
      </c>
      <c r="H3668" s="9">
        <f>IFERROR(VLOOKUP(Tabla1[[#This Row],[FECHA]],EXONERACIONES!A:D,3,FALSE),0)</f>
        <v>0</v>
      </c>
      <c r="I3668" s="5">
        <f>IFERROR(VLOOKUP(Tabla1[[#This Row],[FECHA]],'SIMIT CON RES'!A:D,4,FALSE),0)</f>
        <v>2</v>
      </c>
      <c r="J3668" s="9">
        <f>IFERROR(VLOOKUP(Tabla1[[#This Row],[FECHA]],'SIMIT CON RES'!A:D,3,FALSE),0)</f>
        <v>566700</v>
      </c>
      <c r="K3668">
        <f>IFERROR(VLOOKUP(Tabla1[[#This Row],[FECHA]],'SIMIT SIN RES'!A:D,4,FALSE),0)</f>
        <v>0</v>
      </c>
      <c r="L3668" s="9">
        <f>IFERROR(VLOOKUP(Tabla1[[#This Row],[FECHA]],'SIMIT SIN RES'!A:D,3,FALSE),0)</f>
        <v>0</v>
      </c>
      <c r="M3668" s="5">
        <f>IFERROR(VLOOKUP(Tabla1[[#This Row],[FECHA]],'RECAUDOS DE COMPARENDOS'!A:D,4,FALSE),0)</f>
        <v>0</v>
      </c>
      <c r="N3668" s="9">
        <f>IFERROR(VLOOKUP(Tabla1[[#This Row],[FECHA]],'RECAUDOS DE COMPARENDOS'!A:D,3,FALSE),0)</f>
        <v>0</v>
      </c>
      <c r="O3668" s="5">
        <f>IFERROR(VLOOKUP(Tabla1[[#This Row],[FECHA]],'RECAUDOS DE RESOLUCIONES'!A:D,4,FALSE),0)</f>
        <v>0</v>
      </c>
      <c r="P3668" s="9">
        <f>IFERROR(VLOOKUP(Tabla1[[#This Row],[FECHA]],'RECAUDOS DE RESOLUCIONES'!A:D,3,FALSE),0)</f>
        <v>0</v>
      </c>
      <c r="Q366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668" s="9">
        <f>Tabla1[V. COMPARENDOS]-(Tabla1[V. EXONERACIONES]+Tabla1[[#This Row],[V. SIMIT CON RESOLUCION]]+Tabla1[[#This Row],[V. SIMIT SIN RESOLUCION]]+Tabla1[[#This Row],[V. RECAUDOS COMPARENDOS]]+Tabla1[[#This Row],[V. RECAUDOS RESOLUCIONES]])</f>
        <v>283350</v>
      </c>
      <c r="S3668" s="11">
        <f>IFERROR(VLOOKUP(Tabla1[[#This Row],[FECHA]],'RECAUDOS LOCALES'!A:D,4,FALSE),0)</f>
        <v>5</v>
      </c>
      <c r="T3668" s="9">
        <f>IFERROR(VLOOKUP(Tabla1[[#This Row],[FECHA]],'RECAUDOS LOCALES'!A:D,3,FALSE),0)</f>
        <v>760603</v>
      </c>
      <c r="U3668" s="11">
        <f>IFERROR(VLOOKUP(Tabla1[[#This Row],[FECHA]],'RECAUDOS EXTERNOS'!A:D,4,FALSE),0)</f>
        <v>5</v>
      </c>
      <c r="V3668" s="9">
        <f>IFERROR(VLOOKUP(Tabla1[[#This Row],[FECHA]],'RECAUDOS EXTERNOS'!A:D,3,FALSE),0)</f>
        <v>639866</v>
      </c>
    </row>
    <row r="3669" spans="1:22" x14ac:dyDescent="0.25">
      <c r="A3669" s="1">
        <v>41228</v>
      </c>
      <c r="B3669" s="3" t="s">
        <v>6</v>
      </c>
      <c r="C3669" s="2">
        <v>41214</v>
      </c>
      <c r="D3669" s="5">
        <f>YEAR(Tabla1[[#This Row],[FECHA]])</f>
        <v>2012</v>
      </c>
      <c r="E3669" s="5">
        <f>IFERROR(VLOOKUP(Tabla1[[#This Row],[FECHA]],'COMPARENDOS TOTALES'!A:D,4,FALSE),0)</f>
        <v>0</v>
      </c>
      <c r="F3669" s="9">
        <f>IFERROR(VLOOKUP(Tabla1[[#This Row],[FECHA]],'COMPARENDOS TOTALES'!A:D,3,FALSE),0)</f>
        <v>0</v>
      </c>
      <c r="G3669" s="5">
        <f>IFERROR(VLOOKUP(Tabla1[[#This Row],[FECHA]],EXONERACIONES!A:D,4,FALSE),0)</f>
        <v>0</v>
      </c>
      <c r="H3669" s="9">
        <f>IFERROR(VLOOKUP(Tabla1[[#This Row],[FECHA]],EXONERACIONES!A:D,3,FALSE),0)</f>
        <v>0</v>
      </c>
      <c r="I3669" s="5">
        <f>IFERROR(VLOOKUP(Tabla1[[#This Row],[FECHA]],'SIMIT CON RES'!A:D,4,FALSE),0)</f>
        <v>0</v>
      </c>
      <c r="J3669" s="9">
        <f>IFERROR(VLOOKUP(Tabla1[[#This Row],[FECHA]],'SIMIT CON RES'!A:D,3,FALSE),0)</f>
        <v>0</v>
      </c>
      <c r="K3669">
        <f>IFERROR(VLOOKUP(Tabla1[[#This Row],[FECHA]],'SIMIT SIN RES'!A:D,4,FALSE),0)</f>
        <v>0</v>
      </c>
      <c r="L3669" s="9">
        <f>IFERROR(VLOOKUP(Tabla1[[#This Row],[FECHA]],'SIMIT SIN RES'!A:D,3,FALSE),0)</f>
        <v>0</v>
      </c>
      <c r="M3669" s="5">
        <f>IFERROR(VLOOKUP(Tabla1[[#This Row],[FECHA]],'RECAUDOS DE COMPARENDOS'!A:D,4,FALSE),0)</f>
        <v>0</v>
      </c>
      <c r="N3669" s="9">
        <f>IFERROR(VLOOKUP(Tabla1[[#This Row],[FECHA]],'RECAUDOS DE COMPARENDOS'!A:D,3,FALSE),0)</f>
        <v>0</v>
      </c>
      <c r="O3669" s="5">
        <f>IFERROR(VLOOKUP(Tabla1[[#This Row],[FECHA]],'RECAUDOS DE RESOLUCIONES'!A:D,4,FALSE),0)</f>
        <v>0</v>
      </c>
      <c r="P3669" s="9">
        <f>IFERROR(VLOOKUP(Tabla1[[#This Row],[FECHA]],'RECAUDOS DE RESOLUCIONES'!A:D,3,FALSE),0)</f>
        <v>0</v>
      </c>
      <c r="Q366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66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669" s="11">
        <f>IFERROR(VLOOKUP(Tabla1[[#This Row],[FECHA]],'RECAUDOS LOCALES'!A:D,4,FALSE),0)</f>
        <v>2</v>
      </c>
      <c r="T3669" s="9">
        <f>IFERROR(VLOOKUP(Tabla1[[#This Row],[FECHA]],'RECAUDOS LOCALES'!A:D,3,FALSE),0)</f>
        <v>465300</v>
      </c>
      <c r="U3669" s="11">
        <f>IFERROR(VLOOKUP(Tabla1[[#This Row],[FECHA]],'RECAUDOS EXTERNOS'!A:D,4,FALSE),0)</f>
        <v>2</v>
      </c>
      <c r="V3669" s="9">
        <f>IFERROR(VLOOKUP(Tabla1[[#This Row],[FECHA]],'RECAUDOS EXTERNOS'!A:D,3,FALSE),0)</f>
        <v>203248</v>
      </c>
    </row>
    <row r="3670" spans="1:22" x14ac:dyDescent="0.25">
      <c r="A3670" s="1">
        <v>41229</v>
      </c>
      <c r="B3670" s="3" t="s">
        <v>0</v>
      </c>
      <c r="C3670" s="2">
        <v>41214</v>
      </c>
      <c r="D3670" s="5">
        <f>YEAR(Tabla1[[#This Row],[FECHA]])</f>
        <v>2012</v>
      </c>
      <c r="E3670" s="5">
        <f>IFERROR(VLOOKUP(Tabla1[[#This Row],[FECHA]],'COMPARENDOS TOTALES'!A:D,4,FALSE),0)</f>
        <v>0</v>
      </c>
      <c r="F3670" s="9">
        <f>IFERROR(VLOOKUP(Tabla1[[#This Row],[FECHA]],'COMPARENDOS TOTALES'!A:D,3,FALSE),0)</f>
        <v>0</v>
      </c>
      <c r="G3670" s="5">
        <f>IFERROR(VLOOKUP(Tabla1[[#This Row],[FECHA]],EXONERACIONES!A:D,4,FALSE),0)</f>
        <v>0</v>
      </c>
      <c r="H3670" s="9">
        <f>IFERROR(VLOOKUP(Tabla1[[#This Row],[FECHA]],EXONERACIONES!A:D,3,FALSE),0)</f>
        <v>0</v>
      </c>
      <c r="I3670" s="5">
        <f>IFERROR(VLOOKUP(Tabla1[[#This Row],[FECHA]],'SIMIT CON RES'!A:D,4,FALSE),0)</f>
        <v>0</v>
      </c>
      <c r="J3670" s="9">
        <f>IFERROR(VLOOKUP(Tabla1[[#This Row],[FECHA]],'SIMIT CON RES'!A:D,3,FALSE),0)</f>
        <v>0</v>
      </c>
      <c r="K3670">
        <f>IFERROR(VLOOKUP(Tabla1[[#This Row],[FECHA]],'SIMIT SIN RES'!A:D,4,FALSE),0)</f>
        <v>0</v>
      </c>
      <c r="L3670" s="9">
        <f>IFERROR(VLOOKUP(Tabla1[[#This Row],[FECHA]],'SIMIT SIN RES'!A:D,3,FALSE),0)</f>
        <v>0</v>
      </c>
      <c r="M3670" s="5">
        <f>IFERROR(VLOOKUP(Tabla1[[#This Row],[FECHA]],'RECAUDOS DE COMPARENDOS'!A:D,4,FALSE),0)</f>
        <v>0</v>
      </c>
      <c r="N3670" s="9">
        <f>IFERROR(VLOOKUP(Tabla1[[#This Row],[FECHA]],'RECAUDOS DE COMPARENDOS'!A:D,3,FALSE),0)</f>
        <v>0</v>
      </c>
      <c r="O3670" s="5">
        <f>IFERROR(VLOOKUP(Tabla1[[#This Row],[FECHA]],'RECAUDOS DE RESOLUCIONES'!A:D,4,FALSE),0)</f>
        <v>0</v>
      </c>
      <c r="P3670" s="9">
        <f>IFERROR(VLOOKUP(Tabla1[[#This Row],[FECHA]],'RECAUDOS DE RESOLUCIONES'!A:D,3,FALSE),0)</f>
        <v>0</v>
      </c>
      <c r="Q367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67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670" s="11">
        <f>IFERROR(VLOOKUP(Tabla1[[#This Row],[FECHA]],'RECAUDOS LOCALES'!A:D,4,FALSE),0)</f>
        <v>0</v>
      </c>
      <c r="T3670" s="9">
        <f>IFERROR(VLOOKUP(Tabla1[[#This Row],[FECHA]],'RECAUDOS LOCALES'!A:D,3,FALSE),0)</f>
        <v>0</v>
      </c>
      <c r="U3670" s="11">
        <f>IFERROR(VLOOKUP(Tabla1[[#This Row],[FECHA]],'RECAUDOS EXTERNOS'!A:D,4,FALSE),0)</f>
        <v>8</v>
      </c>
      <c r="V3670" s="9">
        <f>IFERROR(VLOOKUP(Tabla1[[#This Row],[FECHA]],'RECAUDOS EXTERNOS'!A:D,3,FALSE),0)</f>
        <v>1464771</v>
      </c>
    </row>
    <row r="3671" spans="1:22" x14ac:dyDescent="0.25">
      <c r="A3671" s="1">
        <v>41230</v>
      </c>
      <c r="B3671" s="3" t="s">
        <v>5</v>
      </c>
      <c r="C3671" s="2">
        <v>41214</v>
      </c>
      <c r="D3671" s="5">
        <f>YEAR(Tabla1[[#This Row],[FECHA]])</f>
        <v>2012</v>
      </c>
      <c r="E3671" s="5">
        <f>IFERROR(VLOOKUP(Tabla1[[#This Row],[FECHA]],'COMPARENDOS TOTALES'!A:D,4,FALSE),0)</f>
        <v>2</v>
      </c>
      <c r="F3671" s="9">
        <f>IFERROR(VLOOKUP(Tabla1[[#This Row],[FECHA]],'COMPARENDOS TOTALES'!A:D,3,FALSE),0)</f>
        <v>1133400</v>
      </c>
      <c r="G3671" s="5">
        <f>IFERROR(VLOOKUP(Tabla1[[#This Row],[FECHA]],EXONERACIONES!A:D,4,FALSE),0)</f>
        <v>0</v>
      </c>
      <c r="H3671" s="9">
        <f>IFERROR(VLOOKUP(Tabla1[[#This Row],[FECHA]],EXONERACIONES!A:D,3,FALSE),0)</f>
        <v>0</v>
      </c>
      <c r="I3671" s="5">
        <f>IFERROR(VLOOKUP(Tabla1[[#This Row],[FECHA]],'SIMIT CON RES'!A:D,4,FALSE),0)</f>
        <v>2</v>
      </c>
      <c r="J3671" s="9">
        <f>IFERROR(VLOOKUP(Tabla1[[#This Row],[FECHA]],'SIMIT CON RES'!A:D,3,FALSE),0)</f>
        <v>1133400</v>
      </c>
      <c r="K3671">
        <f>IFERROR(VLOOKUP(Tabla1[[#This Row],[FECHA]],'SIMIT SIN RES'!A:D,4,FALSE),0)</f>
        <v>0</v>
      </c>
      <c r="L3671" s="9">
        <f>IFERROR(VLOOKUP(Tabla1[[#This Row],[FECHA]],'SIMIT SIN RES'!A:D,3,FALSE),0)</f>
        <v>0</v>
      </c>
      <c r="M3671" s="5">
        <f>IFERROR(VLOOKUP(Tabla1[[#This Row],[FECHA]],'RECAUDOS DE COMPARENDOS'!A:D,4,FALSE),0)</f>
        <v>0</v>
      </c>
      <c r="N3671" s="9">
        <f>IFERROR(VLOOKUP(Tabla1[[#This Row],[FECHA]],'RECAUDOS DE COMPARENDOS'!A:D,3,FALSE),0)</f>
        <v>0</v>
      </c>
      <c r="O3671" s="5">
        <f>IFERROR(VLOOKUP(Tabla1[[#This Row],[FECHA]],'RECAUDOS DE RESOLUCIONES'!A:D,4,FALSE),0)</f>
        <v>0</v>
      </c>
      <c r="P3671" s="9">
        <f>IFERROR(VLOOKUP(Tabla1[[#This Row],[FECHA]],'RECAUDOS DE RESOLUCIONES'!A:D,3,FALSE),0)</f>
        <v>0</v>
      </c>
      <c r="Q367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67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671" s="11">
        <f>IFERROR(VLOOKUP(Tabla1[[#This Row],[FECHA]],'RECAUDOS LOCALES'!A:D,4,FALSE),0)</f>
        <v>0</v>
      </c>
      <c r="T3671" s="9">
        <f>IFERROR(VLOOKUP(Tabla1[[#This Row],[FECHA]],'RECAUDOS LOCALES'!A:D,3,FALSE),0)</f>
        <v>0</v>
      </c>
      <c r="U3671" s="11">
        <f>IFERROR(VLOOKUP(Tabla1[[#This Row],[FECHA]],'RECAUDOS EXTERNOS'!A:D,4,FALSE),0)</f>
        <v>0</v>
      </c>
      <c r="V3671" s="9">
        <f>IFERROR(VLOOKUP(Tabla1[[#This Row],[FECHA]],'RECAUDOS EXTERNOS'!A:D,3,FALSE),0)</f>
        <v>0</v>
      </c>
    </row>
    <row r="3672" spans="1:22" x14ac:dyDescent="0.25">
      <c r="A3672" s="1">
        <v>41231</v>
      </c>
      <c r="B3672" s="3" t="s">
        <v>4</v>
      </c>
      <c r="C3672" s="2">
        <v>41214</v>
      </c>
      <c r="D3672" s="5">
        <f>YEAR(Tabla1[[#This Row],[FECHA]])</f>
        <v>2012</v>
      </c>
      <c r="E3672" s="5">
        <f>IFERROR(VLOOKUP(Tabla1[[#This Row],[FECHA]],'COMPARENDOS TOTALES'!A:D,4,FALSE),0)</f>
        <v>5</v>
      </c>
      <c r="F3672" s="9">
        <f>IFERROR(VLOOKUP(Tabla1[[#This Row],[FECHA]],'COMPARENDOS TOTALES'!A:D,3,FALSE),0)</f>
        <v>2569040</v>
      </c>
      <c r="G3672" s="5">
        <f>IFERROR(VLOOKUP(Tabla1[[#This Row],[FECHA]],EXONERACIONES!A:D,4,FALSE),0)</f>
        <v>0</v>
      </c>
      <c r="H3672" s="9">
        <f>IFERROR(VLOOKUP(Tabla1[[#This Row],[FECHA]],EXONERACIONES!A:D,3,FALSE),0)</f>
        <v>0</v>
      </c>
      <c r="I3672" s="5">
        <f>IFERROR(VLOOKUP(Tabla1[[#This Row],[FECHA]],'SIMIT CON RES'!A:D,4,FALSE),0)</f>
        <v>4</v>
      </c>
      <c r="J3672" s="9">
        <f>IFERROR(VLOOKUP(Tabla1[[#This Row],[FECHA]],'SIMIT CON RES'!A:D,3,FALSE),0)</f>
        <v>868940</v>
      </c>
      <c r="K3672">
        <f>IFERROR(VLOOKUP(Tabla1[[#This Row],[FECHA]],'SIMIT SIN RES'!A:D,4,FALSE),0)</f>
        <v>0</v>
      </c>
      <c r="L3672" s="9">
        <f>IFERROR(VLOOKUP(Tabla1[[#This Row],[FECHA]],'SIMIT SIN RES'!A:D,3,FALSE),0)</f>
        <v>0</v>
      </c>
      <c r="M3672" s="5">
        <f>IFERROR(VLOOKUP(Tabla1[[#This Row],[FECHA]],'RECAUDOS DE COMPARENDOS'!A:D,4,FALSE),0)</f>
        <v>0</v>
      </c>
      <c r="N3672" s="9">
        <f>IFERROR(VLOOKUP(Tabla1[[#This Row],[FECHA]],'RECAUDOS DE COMPARENDOS'!A:D,3,FALSE),0)</f>
        <v>0</v>
      </c>
      <c r="O3672" s="5">
        <f>IFERROR(VLOOKUP(Tabla1[[#This Row],[FECHA]],'RECAUDOS DE RESOLUCIONES'!A:D,4,FALSE),0)</f>
        <v>0</v>
      </c>
      <c r="P3672" s="9">
        <f>IFERROR(VLOOKUP(Tabla1[[#This Row],[FECHA]],'RECAUDOS DE RESOLUCIONES'!A:D,3,FALSE),0)</f>
        <v>0</v>
      </c>
      <c r="Q367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672" s="9">
        <f>Tabla1[V. COMPARENDOS]-(Tabla1[V. EXONERACIONES]+Tabla1[[#This Row],[V. SIMIT CON RESOLUCION]]+Tabla1[[#This Row],[V. SIMIT SIN RESOLUCION]]+Tabla1[[#This Row],[V. RECAUDOS COMPARENDOS]]+Tabla1[[#This Row],[V. RECAUDOS RESOLUCIONES]])</f>
        <v>1700100</v>
      </c>
      <c r="S3672" s="11">
        <f>IFERROR(VLOOKUP(Tabla1[[#This Row],[FECHA]],'RECAUDOS LOCALES'!A:D,4,FALSE),0)</f>
        <v>0</v>
      </c>
      <c r="T3672" s="9">
        <f>IFERROR(VLOOKUP(Tabla1[[#This Row],[FECHA]],'RECAUDOS LOCALES'!A:D,3,FALSE),0)</f>
        <v>0</v>
      </c>
      <c r="U3672" s="11">
        <f>IFERROR(VLOOKUP(Tabla1[[#This Row],[FECHA]],'RECAUDOS EXTERNOS'!A:D,4,FALSE),0)</f>
        <v>0</v>
      </c>
      <c r="V3672" s="9">
        <f>IFERROR(VLOOKUP(Tabla1[[#This Row],[FECHA]],'RECAUDOS EXTERNOS'!A:D,3,FALSE),0)</f>
        <v>0</v>
      </c>
    </row>
    <row r="3673" spans="1:22" x14ac:dyDescent="0.25">
      <c r="A3673" s="1">
        <v>41232</v>
      </c>
      <c r="B3673" s="3" t="s">
        <v>1</v>
      </c>
      <c r="C3673" s="2">
        <v>41214</v>
      </c>
      <c r="D3673" s="5">
        <f>YEAR(Tabla1[[#This Row],[FECHA]])</f>
        <v>2012</v>
      </c>
      <c r="E3673" s="5">
        <f>IFERROR(VLOOKUP(Tabla1[[#This Row],[FECHA]],'COMPARENDOS TOTALES'!A:D,4,FALSE),0)</f>
        <v>0</v>
      </c>
      <c r="F3673" s="9">
        <f>IFERROR(VLOOKUP(Tabla1[[#This Row],[FECHA]],'COMPARENDOS TOTALES'!A:D,3,FALSE),0)</f>
        <v>0</v>
      </c>
      <c r="G3673" s="5">
        <f>IFERROR(VLOOKUP(Tabla1[[#This Row],[FECHA]],EXONERACIONES!A:D,4,FALSE),0)</f>
        <v>0</v>
      </c>
      <c r="H3673" s="9">
        <f>IFERROR(VLOOKUP(Tabla1[[#This Row],[FECHA]],EXONERACIONES!A:D,3,FALSE),0)</f>
        <v>0</v>
      </c>
      <c r="I3673" s="5">
        <f>IFERROR(VLOOKUP(Tabla1[[#This Row],[FECHA]],'SIMIT CON RES'!A:D,4,FALSE),0)</f>
        <v>0</v>
      </c>
      <c r="J3673" s="9">
        <f>IFERROR(VLOOKUP(Tabla1[[#This Row],[FECHA]],'SIMIT CON RES'!A:D,3,FALSE),0)</f>
        <v>0</v>
      </c>
      <c r="K3673">
        <f>IFERROR(VLOOKUP(Tabla1[[#This Row],[FECHA]],'SIMIT SIN RES'!A:D,4,FALSE),0)</f>
        <v>0</v>
      </c>
      <c r="L3673" s="9">
        <f>IFERROR(VLOOKUP(Tabla1[[#This Row],[FECHA]],'SIMIT SIN RES'!A:D,3,FALSE),0)</f>
        <v>0</v>
      </c>
      <c r="M3673" s="5">
        <f>IFERROR(VLOOKUP(Tabla1[[#This Row],[FECHA]],'RECAUDOS DE COMPARENDOS'!A:D,4,FALSE),0)</f>
        <v>0</v>
      </c>
      <c r="N3673" s="9">
        <f>IFERROR(VLOOKUP(Tabla1[[#This Row],[FECHA]],'RECAUDOS DE COMPARENDOS'!A:D,3,FALSE),0)</f>
        <v>0</v>
      </c>
      <c r="O3673" s="5">
        <f>IFERROR(VLOOKUP(Tabla1[[#This Row],[FECHA]],'RECAUDOS DE RESOLUCIONES'!A:D,4,FALSE),0)</f>
        <v>0</v>
      </c>
      <c r="P3673" s="9">
        <f>IFERROR(VLOOKUP(Tabla1[[#This Row],[FECHA]],'RECAUDOS DE RESOLUCIONES'!A:D,3,FALSE),0)</f>
        <v>0</v>
      </c>
      <c r="Q367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67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673" s="11">
        <f>IFERROR(VLOOKUP(Tabla1[[#This Row],[FECHA]],'RECAUDOS LOCALES'!A:D,4,FALSE),0)</f>
        <v>1</v>
      </c>
      <c r="T3673" s="9">
        <f>IFERROR(VLOOKUP(Tabla1[[#This Row],[FECHA]],'RECAUDOS LOCALES'!A:D,3,FALSE),0)</f>
        <v>115375</v>
      </c>
      <c r="U3673" s="11">
        <f>IFERROR(VLOOKUP(Tabla1[[#This Row],[FECHA]],'RECAUDOS EXTERNOS'!A:D,4,FALSE),0)</f>
        <v>10</v>
      </c>
      <c r="V3673" s="9">
        <f>IFERROR(VLOOKUP(Tabla1[[#This Row],[FECHA]],'RECAUDOS EXTERNOS'!A:D,3,FALSE),0)</f>
        <v>2184369</v>
      </c>
    </row>
    <row r="3674" spans="1:22" x14ac:dyDescent="0.25">
      <c r="A3674" s="1">
        <v>41233</v>
      </c>
      <c r="B3674" s="3" t="s">
        <v>2</v>
      </c>
      <c r="C3674" s="2">
        <v>41214</v>
      </c>
      <c r="D3674" s="5">
        <f>YEAR(Tabla1[[#This Row],[FECHA]])</f>
        <v>2012</v>
      </c>
      <c r="E3674" s="5">
        <f>IFERROR(VLOOKUP(Tabla1[[#This Row],[FECHA]],'COMPARENDOS TOTALES'!A:D,4,FALSE),0)</f>
        <v>0</v>
      </c>
      <c r="F3674" s="9">
        <f>IFERROR(VLOOKUP(Tabla1[[#This Row],[FECHA]],'COMPARENDOS TOTALES'!A:D,3,FALSE),0)</f>
        <v>0</v>
      </c>
      <c r="G3674" s="5">
        <f>IFERROR(VLOOKUP(Tabla1[[#This Row],[FECHA]],EXONERACIONES!A:D,4,FALSE),0)</f>
        <v>0</v>
      </c>
      <c r="H3674" s="9">
        <f>IFERROR(VLOOKUP(Tabla1[[#This Row],[FECHA]],EXONERACIONES!A:D,3,FALSE),0)</f>
        <v>0</v>
      </c>
      <c r="I3674" s="5">
        <f>IFERROR(VLOOKUP(Tabla1[[#This Row],[FECHA]],'SIMIT CON RES'!A:D,4,FALSE),0)</f>
        <v>0</v>
      </c>
      <c r="J3674" s="9">
        <f>IFERROR(VLOOKUP(Tabla1[[#This Row],[FECHA]],'SIMIT CON RES'!A:D,3,FALSE),0)</f>
        <v>0</v>
      </c>
      <c r="K3674">
        <f>IFERROR(VLOOKUP(Tabla1[[#This Row],[FECHA]],'SIMIT SIN RES'!A:D,4,FALSE),0)</f>
        <v>0</v>
      </c>
      <c r="L3674" s="9">
        <f>IFERROR(VLOOKUP(Tabla1[[#This Row],[FECHA]],'SIMIT SIN RES'!A:D,3,FALSE),0)</f>
        <v>0</v>
      </c>
      <c r="M3674" s="5">
        <f>IFERROR(VLOOKUP(Tabla1[[#This Row],[FECHA]],'RECAUDOS DE COMPARENDOS'!A:D,4,FALSE),0)</f>
        <v>0</v>
      </c>
      <c r="N3674" s="9">
        <f>IFERROR(VLOOKUP(Tabla1[[#This Row],[FECHA]],'RECAUDOS DE COMPARENDOS'!A:D,3,FALSE),0)</f>
        <v>0</v>
      </c>
      <c r="O3674" s="5">
        <f>IFERROR(VLOOKUP(Tabla1[[#This Row],[FECHA]],'RECAUDOS DE RESOLUCIONES'!A:D,4,FALSE),0)</f>
        <v>0</v>
      </c>
      <c r="P3674" s="9">
        <f>IFERROR(VLOOKUP(Tabla1[[#This Row],[FECHA]],'RECAUDOS DE RESOLUCIONES'!A:D,3,FALSE),0)</f>
        <v>0</v>
      </c>
      <c r="Q367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67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674" s="11">
        <f>IFERROR(VLOOKUP(Tabla1[[#This Row],[FECHA]],'RECAUDOS LOCALES'!A:D,4,FALSE),0)</f>
        <v>2</v>
      </c>
      <c r="T3674" s="9">
        <f>IFERROR(VLOOKUP(Tabla1[[#This Row],[FECHA]],'RECAUDOS LOCALES'!A:D,3,FALSE),0)</f>
        <v>285516</v>
      </c>
      <c r="U3674" s="11">
        <f>IFERROR(VLOOKUP(Tabla1[[#This Row],[FECHA]],'RECAUDOS EXTERNOS'!A:D,4,FALSE),0)</f>
        <v>10</v>
      </c>
      <c r="V3674" s="9">
        <f>IFERROR(VLOOKUP(Tabla1[[#This Row],[FECHA]],'RECAUDOS EXTERNOS'!A:D,3,FALSE),0)</f>
        <v>1284398</v>
      </c>
    </row>
    <row r="3675" spans="1:22" x14ac:dyDescent="0.25">
      <c r="A3675" s="1">
        <v>41234</v>
      </c>
      <c r="B3675" s="3" t="s">
        <v>3</v>
      </c>
      <c r="C3675" s="2">
        <v>41214</v>
      </c>
      <c r="D3675" s="5">
        <f>YEAR(Tabla1[[#This Row],[FECHA]])</f>
        <v>2012</v>
      </c>
      <c r="E3675" s="5">
        <f>IFERROR(VLOOKUP(Tabla1[[#This Row],[FECHA]],'COMPARENDOS TOTALES'!A:D,4,FALSE),0)</f>
        <v>1</v>
      </c>
      <c r="F3675" s="9">
        <f>IFERROR(VLOOKUP(Tabla1[[#This Row],[FECHA]],'COMPARENDOS TOTALES'!A:D,3,FALSE),0)</f>
        <v>123966</v>
      </c>
      <c r="G3675" s="5">
        <f>IFERROR(VLOOKUP(Tabla1[[#This Row],[FECHA]],EXONERACIONES!A:D,4,FALSE),0)</f>
        <v>0</v>
      </c>
      <c r="H3675" s="9">
        <f>IFERROR(VLOOKUP(Tabla1[[#This Row],[FECHA]],EXONERACIONES!A:D,3,FALSE),0)</f>
        <v>0</v>
      </c>
      <c r="I3675" s="5">
        <f>IFERROR(VLOOKUP(Tabla1[[#This Row],[FECHA]],'SIMIT CON RES'!A:D,4,FALSE),0)</f>
        <v>0</v>
      </c>
      <c r="J3675" s="9">
        <f>IFERROR(VLOOKUP(Tabla1[[#This Row],[FECHA]],'SIMIT CON RES'!A:D,3,FALSE),0)</f>
        <v>0</v>
      </c>
      <c r="K3675">
        <f>IFERROR(VLOOKUP(Tabla1[[#This Row],[FECHA]],'SIMIT SIN RES'!A:D,4,FALSE),0)</f>
        <v>0</v>
      </c>
      <c r="L3675" s="9">
        <f>IFERROR(VLOOKUP(Tabla1[[#This Row],[FECHA]],'SIMIT SIN RES'!A:D,3,FALSE),0)</f>
        <v>0</v>
      </c>
      <c r="M3675" s="5">
        <f>IFERROR(VLOOKUP(Tabla1[[#This Row],[FECHA]],'RECAUDOS DE COMPARENDOS'!A:D,4,FALSE),0)</f>
        <v>0</v>
      </c>
      <c r="N3675" s="9">
        <f>IFERROR(VLOOKUP(Tabla1[[#This Row],[FECHA]],'RECAUDOS DE COMPARENDOS'!A:D,3,FALSE),0)</f>
        <v>0</v>
      </c>
      <c r="O3675" s="5">
        <f>IFERROR(VLOOKUP(Tabla1[[#This Row],[FECHA]],'RECAUDOS DE RESOLUCIONES'!A:D,4,FALSE),0)</f>
        <v>0</v>
      </c>
      <c r="P3675" s="9">
        <f>IFERROR(VLOOKUP(Tabla1[[#This Row],[FECHA]],'RECAUDOS DE RESOLUCIONES'!A:D,3,FALSE),0)</f>
        <v>0</v>
      </c>
      <c r="Q367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675" s="9">
        <f>Tabla1[V. COMPARENDOS]-(Tabla1[V. EXONERACIONES]+Tabla1[[#This Row],[V. SIMIT CON RESOLUCION]]+Tabla1[[#This Row],[V. SIMIT SIN RESOLUCION]]+Tabla1[[#This Row],[V. RECAUDOS COMPARENDOS]]+Tabla1[[#This Row],[V. RECAUDOS RESOLUCIONES]])</f>
        <v>123966</v>
      </c>
      <c r="S3675" s="11">
        <f>IFERROR(VLOOKUP(Tabla1[[#This Row],[FECHA]],'RECAUDOS LOCALES'!A:D,4,FALSE),0)</f>
        <v>1</v>
      </c>
      <c r="T3675" s="9">
        <f>IFERROR(VLOOKUP(Tabla1[[#This Row],[FECHA]],'RECAUDOS LOCALES'!A:D,3,FALSE),0)</f>
        <v>108425</v>
      </c>
      <c r="U3675" s="11">
        <f>IFERROR(VLOOKUP(Tabla1[[#This Row],[FECHA]],'RECAUDOS EXTERNOS'!A:D,4,FALSE),0)</f>
        <v>3</v>
      </c>
      <c r="V3675" s="9">
        <f>IFERROR(VLOOKUP(Tabla1[[#This Row],[FECHA]],'RECAUDOS EXTERNOS'!A:D,3,FALSE),0)</f>
        <v>433298</v>
      </c>
    </row>
    <row r="3676" spans="1:22" x14ac:dyDescent="0.25">
      <c r="A3676" s="1">
        <v>41235</v>
      </c>
      <c r="B3676" s="3" t="s">
        <v>6</v>
      </c>
      <c r="C3676" s="2">
        <v>41214</v>
      </c>
      <c r="D3676" s="5">
        <f>YEAR(Tabla1[[#This Row],[FECHA]])</f>
        <v>2012</v>
      </c>
      <c r="E3676" s="5">
        <f>IFERROR(VLOOKUP(Tabla1[[#This Row],[FECHA]],'COMPARENDOS TOTALES'!A:D,4,FALSE),0)</f>
        <v>0</v>
      </c>
      <c r="F3676" s="9">
        <f>IFERROR(VLOOKUP(Tabla1[[#This Row],[FECHA]],'COMPARENDOS TOTALES'!A:D,3,FALSE),0)</f>
        <v>0</v>
      </c>
      <c r="G3676" s="5">
        <f>IFERROR(VLOOKUP(Tabla1[[#This Row],[FECHA]],EXONERACIONES!A:D,4,FALSE),0)</f>
        <v>0</v>
      </c>
      <c r="H3676" s="9">
        <f>IFERROR(VLOOKUP(Tabla1[[#This Row],[FECHA]],EXONERACIONES!A:D,3,FALSE),0)</f>
        <v>0</v>
      </c>
      <c r="I3676" s="5">
        <f>IFERROR(VLOOKUP(Tabla1[[#This Row],[FECHA]],'SIMIT CON RES'!A:D,4,FALSE),0)</f>
        <v>0</v>
      </c>
      <c r="J3676" s="9">
        <f>IFERROR(VLOOKUP(Tabla1[[#This Row],[FECHA]],'SIMIT CON RES'!A:D,3,FALSE),0)</f>
        <v>0</v>
      </c>
      <c r="K3676">
        <f>IFERROR(VLOOKUP(Tabla1[[#This Row],[FECHA]],'SIMIT SIN RES'!A:D,4,FALSE),0)</f>
        <v>0</v>
      </c>
      <c r="L3676" s="9">
        <f>IFERROR(VLOOKUP(Tabla1[[#This Row],[FECHA]],'SIMIT SIN RES'!A:D,3,FALSE),0)</f>
        <v>0</v>
      </c>
      <c r="M3676" s="5">
        <f>IFERROR(VLOOKUP(Tabla1[[#This Row],[FECHA]],'RECAUDOS DE COMPARENDOS'!A:D,4,FALSE),0)</f>
        <v>0</v>
      </c>
      <c r="N3676" s="9">
        <f>IFERROR(VLOOKUP(Tabla1[[#This Row],[FECHA]],'RECAUDOS DE COMPARENDOS'!A:D,3,FALSE),0)</f>
        <v>0</v>
      </c>
      <c r="O3676" s="5">
        <f>IFERROR(VLOOKUP(Tabla1[[#This Row],[FECHA]],'RECAUDOS DE RESOLUCIONES'!A:D,4,FALSE),0)</f>
        <v>0</v>
      </c>
      <c r="P3676" s="9">
        <f>IFERROR(VLOOKUP(Tabla1[[#This Row],[FECHA]],'RECAUDOS DE RESOLUCIONES'!A:D,3,FALSE),0)</f>
        <v>0</v>
      </c>
      <c r="Q367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67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676" s="11">
        <f>IFERROR(VLOOKUP(Tabla1[[#This Row],[FECHA]],'RECAUDOS LOCALES'!A:D,4,FALSE),0)</f>
        <v>1</v>
      </c>
      <c r="T3676" s="9">
        <f>IFERROR(VLOOKUP(Tabla1[[#This Row],[FECHA]],'RECAUDOS LOCALES'!A:D,3,FALSE),0)</f>
        <v>124250</v>
      </c>
      <c r="U3676" s="11">
        <f>IFERROR(VLOOKUP(Tabla1[[#This Row],[FECHA]],'RECAUDOS EXTERNOS'!A:D,4,FALSE),0)</f>
        <v>6</v>
      </c>
      <c r="V3676" s="9">
        <f>IFERROR(VLOOKUP(Tabla1[[#This Row],[FECHA]],'RECAUDOS EXTERNOS'!A:D,3,FALSE),0)</f>
        <v>1179147</v>
      </c>
    </row>
    <row r="3677" spans="1:22" x14ac:dyDescent="0.25">
      <c r="A3677" s="1">
        <v>41236</v>
      </c>
      <c r="B3677" s="3" t="s">
        <v>0</v>
      </c>
      <c r="C3677" s="2">
        <v>41214</v>
      </c>
      <c r="D3677" s="5">
        <f>YEAR(Tabla1[[#This Row],[FECHA]])</f>
        <v>2012</v>
      </c>
      <c r="E3677" s="5">
        <f>IFERROR(VLOOKUP(Tabla1[[#This Row],[FECHA]],'COMPARENDOS TOTALES'!A:D,4,FALSE),0)</f>
        <v>1</v>
      </c>
      <c r="F3677" s="9">
        <f>IFERROR(VLOOKUP(Tabla1[[#This Row],[FECHA]],'COMPARENDOS TOTALES'!A:D,3,FALSE),0)</f>
        <v>566700</v>
      </c>
      <c r="G3677" s="5">
        <f>IFERROR(VLOOKUP(Tabla1[[#This Row],[FECHA]],EXONERACIONES!A:D,4,FALSE),0)</f>
        <v>0</v>
      </c>
      <c r="H3677" s="9">
        <f>IFERROR(VLOOKUP(Tabla1[[#This Row],[FECHA]],EXONERACIONES!A:D,3,FALSE),0)</f>
        <v>0</v>
      </c>
      <c r="I3677" s="5">
        <f>IFERROR(VLOOKUP(Tabla1[[#This Row],[FECHA]],'SIMIT CON RES'!A:D,4,FALSE),0)</f>
        <v>1</v>
      </c>
      <c r="J3677" s="9">
        <f>IFERROR(VLOOKUP(Tabla1[[#This Row],[FECHA]],'SIMIT CON RES'!A:D,3,FALSE),0)</f>
        <v>566700</v>
      </c>
      <c r="K3677">
        <f>IFERROR(VLOOKUP(Tabla1[[#This Row],[FECHA]],'SIMIT SIN RES'!A:D,4,FALSE),0)</f>
        <v>0</v>
      </c>
      <c r="L3677" s="9">
        <f>IFERROR(VLOOKUP(Tabla1[[#This Row],[FECHA]],'SIMIT SIN RES'!A:D,3,FALSE),0)</f>
        <v>0</v>
      </c>
      <c r="M3677" s="5">
        <f>IFERROR(VLOOKUP(Tabla1[[#This Row],[FECHA]],'RECAUDOS DE COMPARENDOS'!A:D,4,FALSE),0)</f>
        <v>0</v>
      </c>
      <c r="N3677" s="9">
        <f>IFERROR(VLOOKUP(Tabla1[[#This Row],[FECHA]],'RECAUDOS DE COMPARENDOS'!A:D,3,FALSE),0)</f>
        <v>0</v>
      </c>
      <c r="O3677" s="5">
        <f>IFERROR(VLOOKUP(Tabla1[[#This Row],[FECHA]],'RECAUDOS DE RESOLUCIONES'!A:D,4,FALSE),0)</f>
        <v>0</v>
      </c>
      <c r="P3677" s="9">
        <f>IFERROR(VLOOKUP(Tabla1[[#This Row],[FECHA]],'RECAUDOS DE RESOLUCIONES'!A:D,3,FALSE),0)</f>
        <v>0</v>
      </c>
      <c r="Q367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67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677" s="11">
        <f>IFERROR(VLOOKUP(Tabla1[[#This Row],[FECHA]],'RECAUDOS LOCALES'!A:D,4,FALSE),0)</f>
        <v>1</v>
      </c>
      <c r="T3677" s="9">
        <f>IFERROR(VLOOKUP(Tabla1[[#This Row],[FECHA]],'RECAUDOS LOCALES'!A:D,3,FALSE),0)</f>
        <v>108425</v>
      </c>
      <c r="U3677" s="11">
        <f>IFERROR(VLOOKUP(Tabla1[[#This Row],[FECHA]],'RECAUDOS EXTERNOS'!A:D,4,FALSE),0)</f>
        <v>4</v>
      </c>
      <c r="V3677" s="9">
        <f>IFERROR(VLOOKUP(Tabla1[[#This Row],[FECHA]],'RECAUDOS EXTERNOS'!A:D,3,FALSE),0)</f>
        <v>912851</v>
      </c>
    </row>
    <row r="3678" spans="1:22" x14ac:dyDescent="0.25">
      <c r="A3678" s="1">
        <v>41237</v>
      </c>
      <c r="B3678" s="3" t="s">
        <v>5</v>
      </c>
      <c r="C3678" s="2">
        <v>41214</v>
      </c>
      <c r="D3678" s="5">
        <f>YEAR(Tabla1[[#This Row],[FECHA]])</f>
        <v>2012</v>
      </c>
      <c r="E3678" s="5">
        <f>IFERROR(VLOOKUP(Tabla1[[#This Row],[FECHA]],'COMPARENDOS TOTALES'!A:D,4,FALSE),0)</f>
        <v>3</v>
      </c>
      <c r="F3678" s="9">
        <f>IFERROR(VLOOKUP(Tabla1[[#This Row],[FECHA]],'COMPARENDOS TOTALES'!A:D,3,FALSE),0)</f>
        <v>1770938</v>
      </c>
      <c r="G3678" s="5">
        <f>IFERROR(VLOOKUP(Tabla1[[#This Row],[FECHA]],EXONERACIONES!A:D,4,FALSE),0)</f>
        <v>0</v>
      </c>
      <c r="H3678" s="9">
        <f>IFERROR(VLOOKUP(Tabla1[[#This Row],[FECHA]],EXONERACIONES!A:D,3,FALSE),0)</f>
        <v>0</v>
      </c>
      <c r="I3678" s="5">
        <f>IFERROR(VLOOKUP(Tabla1[[#This Row],[FECHA]],'SIMIT CON RES'!A:D,4,FALSE),0)</f>
        <v>1</v>
      </c>
      <c r="J3678" s="9">
        <f>IFERROR(VLOOKUP(Tabla1[[#This Row],[FECHA]],'SIMIT CON RES'!A:D,3,FALSE),0)</f>
        <v>850050</v>
      </c>
      <c r="K3678">
        <f>IFERROR(VLOOKUP(Tabla1[[#This Row],[FECHA]],'SIMIT SIN RES'!A:D,4,FALSE),0)</f>
        <v>1</v>
      </c>
      <c r="L3678" s="9">
        <f>IFERROR(VLOOKUP(Tabla1[[#This Row],[FECHA]],'SIMIT SIN RES'!A:D,3,FALSE),0)</f>
        <v>354188</v>
      </c>
      <c r="M3678" s="5">
        <f>IFERROR(VLOOKUP(Tabla1[[#This Row],[FECHA]],'RECAUDOS DE COMPARENDOS'!A:D,4,FALSE),0)</f>
        <v>0</v>
      </c>
      <c r="N3678" s="9">
        <f>IFERROR(VLOOKUP(Tabla1[[#This Row],[FECHA]],'RECAUDOS DE COMPARENDOS'!A:D,3,FALSE),0)</f>
        <v>0</v>
      </c>
      <c r="O3678" s="5">
        <f>IFERROR(VLOOKUP(Tabla1[[#This Row],[FECHA]],'RECAUDOS DE RESOLUCIONES'!A:D,4,FALSE),0)</f>
        <v>0</v>
      </c>
      <c r="P3678" s="9">
        <f>IFERROR(VLOOKUP(Tabla1[[#This Row],[FECHA]],'RECAUDOS DE RESOLUCIONES'!A:D,3,FALSE),0)</f>
        <v>0</v>
      </c>
      <c r="Q367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678" s="9">
        <f>Tabla1[V. COMPARENDOS]-(Tabla1[V. EXONERACIONES]+Tabla1[[#This Row],[V. SIMIT CON RESOLUCION]]+Tabla1[[#This Row],[V. SIMIT SIN RESOLUCION]]+Tabla1[[#This Row],[V. RECAUDOS COMPARENDOS]]+Tabla1[[#This Row],[V. RECAUDOS RESOLUCIONES]])</f>
        <v>566700</v>
      </c>
      <c r="S3678" s="11">
        <f>IFERROR(VLOOKUP(Tabla1[[#This Row],[FECHA]],'RECAUDOS LOCALES'!A:D,4,FALSE),0)</f>
        <v>0</v>
      </c>
      <c r="T3678" s="9">
        <f>IFERROR(VLOOKUP(Tabla1[[#This Row],[FECHA]],'RECAUDOS LOCALES'!A:D,3,FALSE),0)</f>
        <v>0</v>
      </c>
      <c r="U3678" s="11">
        <f>IFERROR(VLOOKUP(Tabla1[[#This Row],[FECHA]],'RECAUDOS EXTERNOS'!A:D,4,FALSE),0)</f>
        <v>0</v>
      </c>
      <c r="V3678" s="9">
        <f>IFERROR(VLOOKUP(Tabla1[[#This Row],[FECHA]],'RECAUDOS EXTERNOS'!A:D,3,FALSE),0)</f>
        <v>0</v>
      </c>
    </row>
    <row r="3679" spans="1:22" x14ac:dyDescent="0.25">
      <c r="A3679" s="1">
        <v>41238</v>
      </c>
      <c r="B3679" s="3" t="s">
        <v>4</v>
      </c>
      <c r="C3679" s="2">
        <v>41214</v>
      </c>
      <c r="D3679" s="5">
        <f>YEAR(Tabla1[[#This Row],[FECHA]])</f>
        <v>2012</v>
      </c>
      <c r="E3679" s="5">
        <f>IFERROR(VLOOKUP(Tabla1[[#This Row],[FECHA]],'COMPARENDOS TOTALES'!A:D,4,FALSE),0)</f>
        <v>0</v>
      </c>
      <c r="F3679" s="9">
        <f>IFERROR(VLOOKUP(Tabla1[[#This Row],[FECHA]],'COMPARENDOS TOTALES'!A:D,3,FALSE),0)</f>
        <v>0</v>
      </c>
      <c r="G3679" s="5">
        <f>IFERROR(VLOOKUP(Tabla1[[#This Row],[FECHA]],EXONERACIONES!A:D,4,FALSE),0)</f>
        <v>0</v>
      </c>
      <c r="H3679" s="9">
        <f>IFERROR(VLOOKUP(Tabla1[[#This Row],[FECHA]],EXONERACIONES!A:D,3,FALSE),0)</f>
        <v>0</v>
      </c>
      <c r="I3679" s="5">
        <f>IFERROR(VLOOKUP(Tabla1[[#This Row],[FECHA]],'SIMIT CON RES'!A:D,4,FALSE),0)</f>
        <v>0</v>
      </c>
      <c r="J3679" s="9">
        <f>IFERROR(VLOOKUP(Tabla1[[#This Row],[FECHA]],'SIMIT CON RES'!A:D,3,FALSE),0)</f>
        <v>0</v>
      </c>
      <c r="K3679">
        <f>IFERROR(VLOOKUP(Tabla1[[#This Row],[FECHA]],'SIMIT SIN RES'!A:D,4,FALSE),0)</f>
        <v>0</v>
      </c>
      <c r="L3679" s="9">
        <f>IFERROR(VLOOKUP(Tabla1[[#This Row],[FECHA]],'SIMIT SIN RES'!A:D,3,FALSE),0)</f>
        <v>0</v>
      </c>
      <c r="M3679" s="5">
        <f>IFERROR(VLOOKUP(Tabla1[[#This Row],[FECHA]],'RECAUDOS DE COMPARENDOS'!A:D,4,FALSE),0)</f>
        <v>0</v>
      </c>
      <c r="N3679" s="9">
        <f>IFERROR(VLOOKUP(Tabla1[[#This Row],[FECHA]],'RECAUDOS DE COMPARENDOS'!A:D,3,FALSE),0)</f>
        <v>0</v>
      </c>
      <c r="O3679" s="5">
        <f>IFERROR(VLOOKUP(Tabla1[[#This Row],[FECHA]],'RECAUDOS DE RESOLUCIONES'!A:D,4,FALSE),0)</f>
        <v>0</v>
      </c>
      <c r="P3679" s="9">
        <f>IFERROR(VLOOKUP(Tabla1[[#This Row],[FECHA]],'RECAUDOS DE RESOLUCIONES'!A:D,3,FALSE),0)</f>
        <v>0</v>
      </c>
      <c r="Q367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67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679" s="11">
        <f>IFERROR(VLOOKUP(Tabla1[[#This Row],[FECHA]],'RECAUDOS LOCALES'!A:D,4,FALSE),0)</f>
        <v>0</v>
      </c>
      <c r="T3679" s="9">
        <f>IFERROR(VLOOKUP(Tabla1[[#This Row],[FECHA]],'RECAUDOS LOCALES'!A:D,3,FALSE),0)</f>
        <v>0</v>
      </c>
      <c r="U3679" s="11">
        <f>IFERROR(VLOOKUP(Tabla1[[#This Row],[FECHA]],'RECAUDOS EXTERNOS'!A:D,4,FALSE),0)</f>
        <v>0</v>
      </c>
      <c r="V3679" s="9">
        <f>IFERROR(VLOOKUP(Tabla1[[#This Row],[FECHA]],'RECAUDOS EXTERNOS'!A:D,3,FALSE),0)</f>
        <v>0</v>
      </c>
    </row>
    <row r="3680" spans="1:22" x14ac:dyDescent="0.25">
      <c r="A3680" s="1">
        <v>41239</v>
      </c>
      <c r="B3680" s="3" t="s">
        <v>1</v>
      </c>
      <c r="C3680" s="2">
        <v>41214</v>
      </c>
      <c r="D3680" s="5">
        <f>YEAR(Tabla1[[#This Row],[FECHA]])</f>
        <v>2012</v>
      </c>
      <c r="E3680" s="5">
        <f>IFERROR(VLOOKUP(Tabla1[[#This Row],[FECHA]],'COMPARENDOS TOTALES'!A:D,4,FALSE),0)</f>
        <v>0</v>
      </c>
      <c r="F3680" s="9">
        <f>IFERROR(VLOOKUP(Tabla1[[#This Row],[FECHA]],'COMPARENDOS TOTALES'!A:D,3,FALSE),0)</f>
        <v>0</v>
      </c>
      <c r="G3680" s="5">
        <f>IFERROR(VLOOKUP(Tabla1[[#This Row],[FECHA]],EXONERACIONES!A:D,4,FALSE),0)</f>
        <v>0</v>
      </c>
      <c r="H3680" s="9">
        <f>IFERROR(VLOOKUP(Tabla1[[#This Row],[FECHA]],EXONERACIONES!A:D,3,FALSE),0)</f>
        <v>0</v>
      </c>
      <c r="I3680" s="5">
        <f>IFERROR(VLOOKUP(Tabla1[[#This Row],[FECHA]],'SIMIT CON RES'!A:D,4,FALSE),0)</f>
        <v>0</v>
      </c>
      <c r="J3680" s="9">
        <f>IFERROR(VLOOKUP(Tabla1[[#This Row],[FECHA]],'SIMIT CON RES'!A:D,3,FALSE),0)</f>
        <v>0</v>
      </c>
      <c r="K3680">
        <f>IFERROR(VLOOKUP(Tabla1[[#This Row],[FECHA]],'SIMIT SIN RES'!A:D,4,FALSE),0)</f>
        <v>0</v>
      </c>
      <c r="L3680" s="9">
        <f>IFERROR(VLOOKUP(Tabla1[[#This Row],[FECHA]],'SIMIT SIN RES'!A:D,3,FALSE),0)</f>
        <v>0</v>
      </c>
      <c r="M3680" s="5">
        <f>IFERROR(VLOOKUP(Tabla1[[#This Row],[FECHA]],'RECAUDOS DE COMPARENDOS'!A:D,4,FALSE),0)</f>
        <v>0</v>
      </c>
      <c r="N3680" s="9">
        <f>IFERROR(VLOOKUP(Tabla1[[#This Row],[FECHA]],'RECAUDOS DE COMPARENDOS'!A:D,3,FALSE),0)</f>
        <v>0</v>
      </c>
      <c r="O3680" s="5">
        <f>IFERROR(VLOOKUP(Tabla1[[#This Row],[FECHA]],'RECAUDOS DE RESOLUCIONES'!A:D,4,FALSE),0)</f>
        <v>0</v>
      </c>
      <c r="P3680" s="9">
        <f>IFERROR(VLOOKUP(Tabla1[[#This Row],[FECHA]],'RECAUDOS DE RESOLUCIONES'!A:D,3,FALSE),0)</f>
        <v>0</v>
      </c>
      <c r="Q368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68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680" s="11">
        <f>IFERROR(VLOOKUP(Tabla1[[#This Row],[FECHA]],'RECAUDOS LOCALES'!A:D,4,FALSE),0)</f>
        <v>0</v>
      </c>
      <c r="T3680" s="9">
        <f>IFERROR(VLOOKUP(Tabla1[[#This Row],[FECHA]],'RECAUDOS LOCALES'!A:D,3,FALSE),0)</f>
        <v>0</v>
      </c>
      <c r="U3680" s="11">
        <f>IFERROR(VLOOKUP(Tabla1[[#This Row],[FECHA]],'RECAUDOS EXTERNOS'!A:D,4,FALSE),0)</f>
        <v>6</v>
      </c>
      <c r="V3680" s="9">
        <f>IFERROR(VLOOKUP(Tabla1[[#This Row],[FECHA]],'RECAUDOS EXTERNOS'!A:D,3,FALSE),0)</f>
        <v>1027133</v>
      </c>
    </row>
    <row r="3681" spans="1:22" x14ac:dyDescent="0.25">
      <c r="A3681" s="1">
        <v>41240</v>
      </c>
      <c r="B3681" s="3" t="s">
        <v>2</v>
      </c>
      <c r="C3681" s="2">
        <v>41214</v>
      </c>
      <c r="D3681" s="5">
        <f>YEAR(Tabla1[[#This Row],[FECHA]])</f>
        <v>2012</v>
      </c>
      <c r="E3681" s="5">
        <f>IFERROR(VLOOKUP(Tabla1[[#This Row],[FECHA]],'COMPARENDOS TOTALES'!A:D,4,FALSE),0)</f>
        <v>1</v>
      </c>
      <c r="F3681" s="9">
        <f>IFERROR(VLOOKUP(Tabla1[[#This Row],[FECHA]],'COMPARENDOS TOTALES'!A:D,3,FALSE),0)</f>
        <v>283350</v>
      </c>
      <c r="G3681" s="5">
        <f>IFERROR(VLOOKUP(Tabla1[[#This Row],[FECHA]],EXONERACIONES!A:D,4,FALSE),0)</f>
        <v>0</v>
      </c>
      <c r="H3681" s="9">
        <f>IFERROR(VLOOKUP(Tabla1[[#This Row],[FECHA]],EXONERACIONES!A:D,3,FALSE),0)</f>
        <v>0</v>
      </c>
      <c r="I3681" s="5">
        <f>IFERROR(VLOOKUP(Tabla1[[#This Row],[FECHA]],'SIMIT CON RES'!A:D,4,FALSE),0)</f>
        <v>1</v>
      </c>
      <c r="J3681" s="9">
        <f>IFERROR(VLOOKUP(Tabla1[[#This Row],[FECHA]],'SIMIT CON RES'!A:D,3,FALSE),0)</f>
        <v>283350</v>
      </c>
      <c r="K3681">
        <f>IFERROR(VLOOKUP(Tabla1[[#This Row],[FECHA]],'SIMIT SIN RES'!A:D,4,FALSE),0)</f>
        <v>0</v>
      </c>
      <c r="L3681" s="9">
        <f>IFERROR(VLOOKUP(Tabla1[[#This Row],[FECHA]],'SIMIT SIN RES'!A:D,3,FALSE),0)</f>
        <v>0</v>
      </c>
      <c r="M3681" s="5">
        <f>IFERROR(VLOOKUP(Tabla1[[#This Row],[FECHA]],'RECAUDOS DE COMPARENDOS'!A:D,4,FALSE),0)</f>
        <v>0</v>
      </c>
      <c r="N3681" s="9">
        <f>IFERROR(VLOOKUP(Tabla1[[#This Row],[FECHA]],'RECAUDOS DE COMPARENDOS'!A:D,3,FALSE),0)</f>
        <v>0</v>
      </c>
      <c r="O3681" s="5">
        <f>IFERROR(VLOOKUP(Tabla1[[#This Row],[FECHA]],'RECAUDOS DE RESOLUCIONES'!A:D,4,FALSE),0)</f>
        <v>0</v>
      </c>
      <c r="P3681" s="9">
        <f>IFERROR(VLOOKUP(Tabla1[[#This Row],[FECHA]],'RECAUDOS DE RESOLUCIONES'!A:D,3,FALSE),0)</f>
        <v>0</v>
      </c>
      <c r="Q368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68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681" s="11">
        <f>IFERROR(VLOOKUP(Tabla1[[#This Row],[FECHA]],'RECAUDOS LOCALES'!A:D,4,FALSE),0)</f>
        <v>0</v>
      </c>
      <c r="T3681" s="9">
        <f>IFERROR(VLOOKUP(Tabla1[[#This Row],[FECHA]],'RECAUDOS LOCALES'!A:D,3,FALSE),0)</f>
        <v>0</v>
      </c>
      <c r="U3681" s="11">
        <f>IFERROR(VLOOKUP(Tabla1[[#This Row],[FECHA]],'RECAUDOS EXTERNOS'!A:D,4,FALSE),0)</f>
        <v>4</v>
      </c>
      <c r="V3681" s="9">
        <f>IFERROR(VLOOKUP(Tabla1[[#This Row],[FECHA]],'RECAUDOS EXTERNOS'!A:D,3,FALSE),0)</f>
        <v>651753</v>
      </c>
    </row>
    <row r="3682" spans="1:22" x14ac:dyDescent="0.25">
      <c r="A3682" s="1">
        <v>41241</v>
      </c>
      <c r="B3682" s="3" t="s">
        <v>3</v>
      </c>
      <c r="C3682" s="2">
        <v>41214</v>
      </c>
      <c r="D3682" s="5">
        <f>YEAR(Tabla1[[#This Row],[FECHA]])</f>
        <v>2012</v>
      </c>
      <c r="E3682" s="5">
        <f>IFERROR(VLOOKUP(Tabla1[[#This Row],[FECHA]],'COMPARENDOS TOTALES'!A:D,4,FALSE),0)</f>
        <v>0</v>
      </c>
      <c r="F3682" s="9">
        <f>IFERROR(VLOOKUP(Tabla1[[#This Row],[FECHA]],'COMPARENDOS TOTALES'!A:D,3,FALSE),0)</f>
        <v>0</v>
      </c>
      <c r="G3682" s="5">
        <f>IFERROR(VLOOKUP(Tabla1[[#This Row],[FECHA]],EXONERACIONES!A:D,4,FALSE),0)</f>
        <v>0</v>
      </c>
      <c r="H3682" s="9">
        <f>IFERROR(VLOOKUP(Tabla1[[#This Row],[FECHA]],EXONERACIONES!A:D,3,FALSE),0)</f>
        <v>0</v>
      </c>
      <c r="I3682" s="5">
        <f>IFERROR(VLOOKUP(Tabla1[[#This Row],[FECHA]],'SIMIT CON RES'!A:D,4,FALSE),0)</f>
        <v>0</v>
      </c>
      <c r="J3682" s="9">
        <f>IFERROR(VLOOKUP(Tabla1[[#This Row],[FECHA]],'SIMIT CON RES'!A:D,3,FALSE),0)</f>
        <v>0</v>
      </c>
      <c r="K3682">
        <f>IFERROR(VLOOKUP(Tabla1[[#This Row],[FECHA]],'SIMIT SIN RES'!A:D,4,FALSE),0)</f>
        <v>0</v>
      </c>
      <c r="L3682" s="9">
        <f>IFERROR(VLOOKUP(Tabla1[[#This Row],[FECHA]],'SIMIT SIN RES'!A:D,3,FALSE),0)</f>
        <v>0</v>
      </c>
      <c r="M3682" s="5">
        <f>IFERROR(VLOOKUP(Tabla1[[#This Row],[FECHA]],'RECAUDOS DE COMPARENDOS'!A:D,4,FALSE),0)</f>
        <v>0</v>
      </c>
      <c r="N3682" s="9">
        <f>IFERROR(VLOOKUP(Tabla1[[#This Row],[FECHA]],'RECAUDOS DE COMPARENDOS'!A:D,3,FALSE),0)</f>
        <v>0</v>
      </c>
      <c r="O3682" s="5">
        <f>IFERROR(VLOOKUP(Tabla1[[#This Row],[FECHA]],'RECAUDOS DE RESOLUCIONES'!A:D,4,FALSE),0)</f>
        <v>0</v>
      </c>
      <c r="P3682" s="9">
        <f>IFERROR(VLOOKUP(Tabla1[[#This Row],[FECHA]],'RECAUDOS DE RESOLUCIONES'!A:D,3,FALSE),0)</f>
        <v>0</v>
      </c>
      <c r="Q368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68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682" s="11">
        <f>IFERROR(VLOOKUP(Tabla1[[#This Row],[FECHA]],'RECAUDOS LOCALES'!A:D,4,FALSE),0)</f>
        <v>0</v>
      </c>
      <c r="T3682" s="9">
        <f>IFERROR(VLOOKUP(Tabla1[[#This Row],[FECHA]],'RECAUDOS LOCALES'!A:D,3,FALSE),0)</f>
        <v>0</v>
      </c>
      <c r="U3682" s="11">
        <f>IFERROR(VLOOKUP(Tabla1[[#This Row],[FECHA]],'RECAUDOS EXTERNOS'!A:D,4,FALSE),0)</f>
        <v>7</v>
      </c>
      <c r="V3682" s="9">
        <f>IFERROR(VLOOKUP(Tabla1[[#This Row],[FECHA]],'RECAUDOS EXTERNOS'!A:D,3,FALSE),0)</f>
        <v>1240132</v>
      </c>
    </row>
    <row r="3683" spans="1:22" x14ac:dyDescent="0.25">
      <c r="A3683" s="1">
        <v>41242</v>
      </c>
      <c r="B3683" s="3" t="s">
        <v>6</v>
      </c>
      <c r="C3683" s="2">
        <v>41214</v>
      </c>
      <c r="D3683" s="5">
        <f>YEAR(Tabla1[[#This Row],[FECHA]])</f>
        <v>2012</v>
      </c>
      <c r="E3683" s="5">
        <f>IFERROR(VLOOKUP(Tabla1[[#This Row],[FECHA]],'COMPARENDOS TOTALES'!A:D,4,FALSE),0)</f>
        <v>0</v>
      </c>
      <c r="F3683" s="9">
        <f>IFERROR(VLOOKUP(Tabla1[[#This Row],[FECHA]],'COMPARENDOS TOTALES'!A:D,3,FALSE),0)</f>
        <v>0</v>
      </c>
      <c r="G3683" s="5">
        <f>IFERROR(VLOOKUP(Tabla1[[#This Row],[FECHA]],EXONERACIONES!A:D,4,FALSE),0)</f>
        <v>0</v>
      </c>
      <c r="H3683" s="9">
        <f>IFERROR(VLOOKUP(Tabla1[[#This Row],[FECHA]],EXONERACIONES!A:D,3,FALSE),0)</f>
        <v>0</v>
      </c>
      <c r="I3683" s="5">
        <f>IFERROR(VLOOKUP(Tabla1[[#This Row],[FECHA]],'SIMIT CON RES'!A:D,4,FALSE),0)</f>
        <v>0</v>
      </c>
      <c r="J3683" s="9">
        <f>IFERROR(VLOOKUP(Tabla1[[#This Row],[FECHA]],'SIMIT CON RES'!A:D,3,FALSE),0)</f>
        <v>0</v>
      </c>
      <c r="K3683">
        <f>IFERROR(VLOOKUP(Tabla1[[#This Row],[FECHA]],'SIMIT SIN RES'!A:D,4,FALSE),0)</f>
        <v>0</v>
      </c>
      <c r="L3683" s="9">
        <f>IFERROR(VLOOKUP(Tabla1[[#This Row],[FECHA]],'SIMIT SIN RES'!A:D,3,FALSE),0)</f>
        <v>0</v>
      </c>
      <c r="M3683" s="5">
        <f>IFERROR(VLOOKUP(Tabla1[[#This Row],[FECHA]],'RECAUDOS DE COMPARENDOS'!A:D,4,FALSE),0)</f>
        <v>0</v>
      </c>
      <c r="N3683" s="9">
        <f>IFERROR(VLOOKUP(Tabla1[[#This Row],[FECHA]],'RECAUDOS DE COMPARENDOS'!A:D,3,FALSE),0)</f>
        <v>0</v>
      </c>
      <c r="O3683" s="5">
        <f>IFERROR(VLOOKUP(Tabla1[[#This Row],[FECHA]],'RECAUDOS DE RESOLUCIONES'!A:D,4,FALSE),0)</f>
        <v>0</v>
      </c>
      <c r="P3683" s="9">
        <f>IFERROR(VLOOKUP(Tabla1[[#This Row],[FECHA]],'RECAUDOS DE RESOLUCIONES'!A:D,3,FALSE),0)</f>
        <v>0</v>
      </c>
      <c r="Q368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68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683" s="11">
        <f>IFERROR(VLOOKUP(Tabla1[[#This Row],[FECHA]],'RECAUDOS LOCALES'!A:D,4,FALSE),0)</f>
        <v>2</v>
      </c>
      <c r="T3683" s="9">
        <f>IFERROR(VLOOKUP(Tabla1[[#This Row],[FECHA]],'RECAUDOS LOCALES'!A:D,3,FALSE),0)</f>
        <v>643750</v>
      </c>
      <c r="U3683" s="11">
        <f>IFERROR(VLOOKUP(Tabla1[[#This Row],[FECHA]],'RECAUDOS EXTERNOS'!A:D,4,FALSE),0)</f>
        <v>8</v>
      </c>
      <c r="V3683" s="9">
        <f>IFERROR(VLOOKUP(Tabla1[[#This Row],[FECHA]],'RECAUDOS EXTERNOS'!A:D,3,FALSE),0)</f>
        <v>1129721</v>
      </c>
    </row>
    <row r="3684" spans="1:22" x14ac:dyDescent="0.25">
      <c r="A3684" s="1">
        <v>41243</v>
      </c>
      <c r="B3684" s="3" t="s">
        <v>0</v>
      </c>
      <c r="C3684" s="2">
        <v>41214</v>
      </c>
      <c r="D3684" s="5">
        <f>YEAR(Tabla1[[#This Row],[FECHA]])</f>
        <v>2012</v>
      </c>
      <c r="E3684" s="5">
        <f>IFERROR(VLOOKUP(Tabla1[[#This Row],[FECHA]],'COMPARENDOS TOTALES'!A:D,4,FALSE),0)</f>
        <v>1</v>
      </c>
      <c r="F3684" s="9">
        <f>IFERROR(VLOOKUP(Tabla1[[#This Row],[FECHA]],'COMPARENDOS TOTALES'!A:D,3,FALSE),0)</f>
        <v>151120</v>
      </c>
      <c r="G3684" s="5">
        <f>IFERROR(VLOOKUP(Tabla1[[#This Row],[FECHA]],EXONERACIONES!A:D,4,FALSE),0)</f>
        <v>0</v>
      </c>
      <c r="H3684" s="9">
        <f>IFERROR(VLOOKUP(Tabla1[[#This Row],[FECHA]],EXONERACIONES!A:D,3,FALSE),0)</f>
        <v>0</v>
      </c>
      <c r="I3684" s="5">
        <f>IFERROR(VLOOKUP(Tabla1[[#This Row],[FECHA]],'SIMIT CON RES'!A:D,4,FALSE),0)</f>
        <v>0</v>
      </c>
      <c r="J3684" s="9">
        <f>IFERROR(VLOOKUP(Tabla1[[#This Row],[FECHA]],'SIMIT CON RES'!A:D,3,FALSE),0)</f>
        <v>0</v>
      </c>
      <c r="K3684">
        <f>IFERROR(VLOOKUP(Tabla1[[#This Row],[FECHA]],'SIMIT SIN RES'!A:D,4,FALSE),0)</f>
        <v>0</v>
      </c>
      <c r="L3684" s="9">
        <f>IFERROR(VLOOKUP(Tabla1[[#This Row],[FECHA]],'SIMIT SIN RES'!A:D,3,FALSE),0)</f>
        <v>0</v>
      </c>
      <c r="M3684" s="5">
        <f>IFERROR(VLOOKUP(Tabla1[[#This Row],[FECHA]],'RECAUDOS DE COMPARENDOS'!A:D,4,FALSE),0)</f>
        <v>0</v>
      </c>
      <c r="N3684" s="9">
        <f>IFERROR(VLOOKUP(Tabla1[[#This Row],[FECHA]],'RECAUDOS DE COMPARENDOS'!A:D,3,FALSE),0)</f>
        <v>0</v>
      </c>
      <c r="O3684" s="5">
        <f>IFERROR(VLOOKUP(Tabla1[[#This Row],[FECHA]],'RECAUDOS DE RESOLUCIONES'!A:D,4,FALSE),0)</f>
        <v>0</v>
      </c>
      <c r="P3684" s="9">
        <f>IFERROR(VLOOKUP(Tabla1[[#This Row],[FECHA]],'RECAUDOS DE RESOLUCIONES'!A:D,3,FALSE),0)</f>
        <v>0</v>
      </c>
      <c r="Q368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684" s="9">
        <f>Tabla1[V. COMPARENDOS]-(Tabla1[V. EXONERACIONES]+Tabla1[[#This Row],[V. SIMIT CON RESOLUCION]]+Tabla1[[#This Row],[V. SIMIT SIN RESOLUCION]]+Tabla1[[#This Row],[V. RECAUDOS COMPARENDOS]]+Tabla1[[#This Row],[V. RECAUDOS RESOLUCIONES]])</f>
        <v>151120</v>
      </c>
      <c r="S3684" s="11">
        <f>IFERROR(VLOOKUP(Tabla1[[#This Row],[FECHA]],'RECAUDOS LOCALES'!A:D,4,FALSE),0)</f>
        <v>0</v>
      </c>
      <c r="T3684" s="9">
        <f>IFERROR(VLOOKUP(Tabla1[[#This Row],[FECHA]],'RECAUDOS LOCALES'!A:D,3,FALSE),0)</f>
        <v>0</v>
      </c>
      <c r="U3684" s="11">
        <f>IFERROR(VLOOKUP(Tabla1[[#This Row],[FECHA]],'RECAUDOS EXTERNOS'!A:D,4,FALSE),0)</f>
        <v>5</v>
      </c>
      <c r="V3684" s="9">
        <f>IFERROR(VLOOKUP(Tabla1[[#This Row],[FECHA]],'RECAUDOS EXTERNOS'!A:D,3,FALSE),0)</f>
        <v>761386</v>
      </c>
    </row>
    <row r="3685" spans="1:22" x14ac:dyDescent="0.25">
      <c r="A3685" s="1">
        <v>41244</v>
      </c>
      <c r="B3685" s="3" t="s">
        <v>5</v>
      </c>
      <c r="C3685" s="2">
        <v>41244</v>
      </c>
      <c r="D3685" s="5">
        <f>YEAR(Tabla1[[#This Row],[FECHA]])</f>
        <v>2012</v>
      </c>
      <c r="E3685" s="5">
        <f>IFERROR(VLOOKUP(Tabla1[[#This Row],[FECHA]],'COMPARENDOS TOTALES'!A:D,4,FALSE),0)</f>
        <v>0</v>
      </c>
      <c r="F3685" s="9">
        <f>IFERROR(VLOOKUP(Tabla1[[#This Row],[FECHA]],'COMPARENDOS TOTALES'!A:D,3,FALSE),0)</f>
        <v>0</v>
      </c>
      <c r="G3685" s="5">
        <f>IFERROR(VLOOKUP(Tabla1[[#This Row],[FECHA]],EXONERACIONES!A:D,4,FALSE),0)</f>
        <v>0</v>
      </c>
      <c r="H3685" s="9">
        <f>IFERROR(VLOOKUP(Tabla1[[#This Row],[FECHA]],EXONERACIONES!A:D,3,FALSE),0)</f>
        <v>0</v>
      </c>
      <c r="I3685" s="5">
        <f>IFERROR(VLOOKUP(Tabla1[[#This Row],[FECHA]],'SIMIT CON RES'!A:D,4,FALSE),0)</f>
        <v>0</v>
      </c>
      <c r="J3685" s="9">
        <f>IFERROR(VLOOKUP(Tabla1[[#This Row],[FECHA]],'SIMIT CON RES'!A:D,3,FALSE),0)</f>
        <v>0</v>
      </c>
      <c r="K3685">
        <f>IFERROR(VLOOKUP(Tabla1[[#This Row],[FECHA]],'SIMIT SIN RES'!A:D,4,FALSE),0)</f>
        <v>0</v>
      </c>
      <c r="L3685" s="9">
        <f>IFERROR(VLOOKUP(Tabla1[[#This Row],[FECHA]],'SIMIT SIN RES'!A:D,3,FALSE),0)</f>
        <v>0</v>
      </c>
      <c r="M3685" s="5">
        <f>IFERROR(VLOOKUP(Tabla1[[#This Row],[FECHA]],'RECAUDOS DE COMPARENDOS'!A:D,4,FALSE),0)</f>
        <v>0</v>
      </c>
      <c r="N3685" s="9">
        <f>IFERROR(VLOOKUP(Tabla1[[#This Row],[FECHA]],'RECAUDOS DE COMPARENDOS'!A:D,3,FALSE),0)</f>
        <v>0</v>
      </c>
      <c r="O3685" s="5">
        <f>IFERROR(VLOOKUP(Tabla1[[#This Row],[FECHA]],'RECAUDOS DE RESOLUCIONES'!A:D,4,FALSE),0)</f>
        <v>0</v>
      </c>
      <c r="P3685" s="9">
        <f>IFERROR(VLOOKUP(Tabla1[[#This Row],[FECHA]],'RECAUDOS DE RESOLUCIONES'!A:D,3,FALSE),0)</f>
        <v>0</v>
      </c>
      <c r="Q368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68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685" s="11">
        <f>IFERROR(VLOOKUP(Tabla1[[#This Row],[FECHA]],'RECAUDOS LOCALES'!A:D,4,FALSE),0)</f>
        <v>0</v>
      </c>
      <c r="T3685" s="9">
        <f>IFERROR(VLOOKUP(Tabla1[[#This Row],[FECHA]],'RECAUDOS LOCALES'!A:D,3,FALSE),0)</f>
        <v>0</v>
      </c>
      <c r="U3685" s="11">
        <f>IFERROR(VLOOKUP(Tabla1[[#This Row],[FECHA]],'RECAUDOS EXTERNOS'!A:D,4,FALSE),0)</f>
        <v>0</v>
      </c>
      <c r="V3685" s="9">
        <f>IFERROR(VLOOKUP(Tabla1[[#This Row],[FECHA]],'RECAUDOS EXTERNOS'!A:D,3,FALSE),0)</f>
        <v>0</v>
      </c>
    </row>
    <row r="3686" spans="1:22" x14ac:dyDescent="0.25">
      <c r="A3686" s="1">
        <v>41245</v>
      </c>
      <c r="B3686" s="3" t="s">
        <v>4</v>
      </c>
      <c r="C3686" s="2">
        <v>41244</v>
      </c>
      <c r="D3686" s="5">
        <f>YEAR(Tabla1[[#This Row],[FECHA]])</f>
        <v>2012</v>
      </c>
      <c r="E3686" s="5">
        <f>IFERROR(VLOOKUP(Tabla1[[#This Row],[FECHA]],'COMPARENDOS TOTALES'!A:D,4,FALSE),0)</f>
        <v>0</v>
      </c>
      <c r="F3686" s="9">
        <f>IFERROR(VLOOKUP(Tabla1[[#This Row],[FECHA]],'COMPARENDOS TOTALES'!A:D,3,FALSE),0)</f>
        <v>0</v>
      </c>
      <c r="G3686" s="5">
        <f>IFERROR(VLOOKUP(Tabla1[[#This Row],[FECHA]],EXONERACIONES!A:D,4,FALSE),0)</f>
        <v>0</v>
      </c>
      <c r="H3686" s="9">
        <f>IFERROR(VLOOKUP(Tabla1[[#This Row],[FECHA]],EXONERACIONES!A:D,3,FALSE),0)</f>
        <v>0</v>
      </c>
      <c r="I3686" s="5">
        <f>IFERROR(VLOOKUP(Tabla1[[#This Row],[FECHA]],'SIMIT CON RES'!A:D,4,FALSE),0)</f>
        <v>0</v>
      </c>
      <c r="J3686" s="9">
        <f>IFERROR(VLOOKUP(Tabla1[[#This Row],[FECHA]],'SIMIT CON RES'!A:D,3,FALSE),0)</f>
        <v>0</v>
      </c>
      <c r="K3686">
        <f>IFERROR(VLOOKUP(Tabla1[[#This Row],[FECHA]],'SIMIT SIN RES'!A:D,4,FALSE),0)</f>
        <v>0</v>
      </c>
      <c r="L3686" s="9">
        <f>IFERROR(VLOOKUP(Tabla1[[#This Row],[FECHA]],'SIMIT SIN RES'!A:D,3,FALSE),0)</f>
        <v>0</v>
      </c>
      <c r="M3686" s="5">
        <f>IFERROR(VLOOKUP(Tabla1[[#This Row],[FECHA]],'RECAUDOS DE COMPARENDOS'!A:D,4,FALSE),0)</f>
        <v>0</v>
      </c>
      <c r="N3686" s="9">
        <f>IFERROR(VLOOKUP(Tabla1[[#This Row],[FECHA]],'RECAUDOS DE COMPARENDOS'!A:D,3,FALSE),0)</f>
        <v>0</v>
      </c>
      <c r="O3686" s="5">
        <f>IFERROR(VLOOKUP(Tabla1[[#This Row],[FECHA]],'RECAUDOS DE RESOLUCIONES'!A:D,4,FALSE),0)</f>
        <v>0</v>
      </c>
      <c r="P3686" s="9">
        <f>IFERROR(VLOOKUP(Tabla1[[#This Row],[FECHA]],'RECAUDOS DE RESOLUCIONES'!A:D,3,FALSE),0)</f>
        <v>0</v>
      </c>
      <c r="Q368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68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686" s="11">
        <f>IFERROR(VLOOKUP(Tabla1[[#This Row],[FECHA]],'RECAUDOS LOCALES'!A:D,4,FALSE),0)</f>
        <v>0</v>
      </c>
      <c r="T3686" s="9">
        <f>IFERROR(VLOOKUP(Tabla1[[#This Row],[FECHA]],'RECAUDOS LOCALES'!A:D,3,FALSE),0)</f>
        <v>0</v>
      </c>
      <c r="U3686" s="11">
        <f>IFERROR(VLOOKUP(Tabla1[[#This Row],[FECHA]],'RECAUDOS EXTERNOS'!A:D,4,FALSE),0)</f>
        <v>0</v>
      </c>
      <c r="V3686" s="9">
        <f>IFERROR(VLOOKUP(Tabla1[[#This Row],[FECHA]],'RECAUDOS EXTERNOS'!A:D,3,FALSE),0)</f>
        <v>0</v>
      </c>
    </row>
    <row r="3687" spans="1:22" x14ac:dyDescent="0.25">
      <c r="A3687" s="1">
        <v>41246</v>
      </c>
      <c r="B3687" s="3" t="s">
        <v>1</v>
      </c>
      <c r="C3687" s="2">
        <v>41244</v>
      </c>
      <c r="D3687" s="5">
        <f>YEAR(Tabla1[[#This Row],[FECHA]])</f>
        <v>2012</v>
      </c>
      <c r="E3687" s="5">
        <f>IFERROR(VLOOKUP(Tabla1[[#This Row],[FECHA]],'COMPARENDOS TOTALES'!A:D,4,FALSE),0)</f>
        <v>1</v>
      </c>
      <c r="F3687" s="9">
        <f>IFERROR(VLOOKUP(Tabla1[[#This Row],[FECHA]],'COMPARENDOS TOTALES'!A:D,3,FALSE),0)</f>
        <v>151120</v>
      </c>
      <c r="G3687" s="5">
        <f>IFERROR(VLOOKUP(Tabla1[[#This Row],[FECHA]],EXONERACIONES!A:D,4,FALSE),0)</f>
        <v>0</v>
      </c>
      <c r="H3687" s="9">
        <f>IFERROR(VLOOKUP(Tabla1[[#This Row],[FECHA]],EXONERACIONES!A:D,3,FALSE),0)</f>
        <v>0</v>
      </c>
      <c r="I3687" s="5">
        <f>IFERROR(VLOOKUP(Tabla1[[#This Row],[FECHA]],'SIMIT CON RES'!A:D,4,FALSE),0)</f>
        <v>0</v>
      </c>
      <c r="J3687" s="9">
        <f>IFERROR(VLOOKUP(Tabla1[[#This Row],[FECHA]],'SIMIT CON RES'!A:D,3,FALSE),0)</f>
        <v>0</v>
      </c>
      <c r="K3687">
        <f>IFERROR(VLOOKUP(Tabla1[[#This Row],[FECHA]],'SIMIT SIN RES'!A:D,4,FALSE),0)</f>
        <v>0</v>
      </c>
      <c r="L3687" s="9">
        <f>IFERROR(VLOOKUP(Tabla1[[#This Row],[FECHA]],'SIMIT SIN RES'!A:D,3,FALSE),0)</f>
        <v>0</v>
      </c>
      <c r="M3687" s="5">
        <f>IFERROR(VLOOKUP(Tabla1[[#This Row],[FECHA]],'RECAUDOS DE COMPARENDOS'!A:D,4,FALSE),0)</f>
        <v>0</v>
      </c>
      <c r="N3687" s="9">
        <f>IFERROR(VLOOKUP(Tabla1[[#This Row],[FECHA]],'RECAUDOS DE COMPARENDOS'!A:D,3,FALSE),0)</f>
        <v>0</v>
      </c>
      <c r="O3687" s="5">
        <f>IFERROR(VLOOKUP(Tabla1[[#This Row],[FECHA]],'RECAUDOS DE RESOLUCIONES'!A:D,4,FALSE),0)</f>
        <v>0</v>
      </c>
      <c r="P3687" s="9">
        <f>IFERROR(VLOOKUP(Tabla1[[#This Row],[FECHA]],'RECAUDOS DE RESOLUCIONES'!A:D,3,FALSE),0)</f>
        <v>0</v>
      </c>
      <c r="Q368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687" s="9">
        <f>Tabla1[V. COMPARENDOS]-(Tabla1[V. EXONERACIONES]+Tabla1[[#This Row],[V. SIMIT CON RESOLUCION]]+Tabla1[[#This Row],[V. SIMIT SIN RESOLUCION]]+Tabla1[[#This Row],[V. RECAUDOS COMPARENDOS]]+Tabla1[[#This Row],[V. RECAUDOS RESOLUCIONES]])</f>
        <v>151120</v>
      </c>
      <c r="S3687" s="11">
        <f>IFERROR(VLOOKUP(Tabla1[[#This Row],[FECHA]],'RECAUDOS LOCALES'!A:D,4,FALSE),0)</f>
        <v>2</v>
      </c>
      <c r="T3687" s="9">
        <f>IFERROR(VLOOKUP(Tabla1[[#This Row],[FECHA]],'RECAUDOS LOCALES'!A:D,3,FALSE),0)</f>
        <v>248450</v>
      </c>
      <c r="U3687" s="11">
        <f>IFERROR(VLOOKUP(Tabla1[[#This Row],[FECHA]],'RECAUDOS EXTERNOS'!A:D,4,FALSE),0)</f>
        <v>13</v>
      </c>
      <c r="V3687" s="9">
        <f>IFERROR(VLOOKUP(Tabla1[[#This Row],[FECHA]],'RECAUDOS EXTERNOS'!A:D,3,FALSE),0)</f>
        <v>2501322</v>
      </c>
    </row>
    <row r="3688" spans="1:22" x14ac:dyDescent="0.25">
      <c r="A3688" s="1">
        <v>41247</v>
      </c>
      <c r="B3688" s="3" t="s">
        <v>2</v>
      </c>
      <c r="C3688" s="2">
        <v>41244</v>
      </c>
      <c r="D3688" s="5">
        <f>YEAR(Tabla1[[#This Row],[FECHA]])</f>
        <v>2012</v>
      </c>
      <c r="E3688" s="5">
        <f>IFERROR(VLOOKUP(Tabla1[[#This Row],[FECHA]],'COMPARENDOS TOTALES'!A:D,4,FALSE),0)</f>
        <v>0</v>
      </c>
      <c r="F3688" s="9">
        <f>IFERROR(VLOOKUP(Tabla1[[#This Row],[FECHA]],'COMPARENDOS TOTALES'!A:D,3,FALSE),0)</f>
        <v>0</v>
      </c>
      <c r="G3688" s="5">
        <f>IFERROR(VLOOKUP(Tabla1[[#This Row],[FECHA]],EXONERACIONES!A:D,4,FALSE),0)</f>
        <v>0</v>
      </c>
      <c r="H3688" s="9">
        <f>IFERROR(VLOOKUP(Tabla1[[#This Row],[FECHA]],EXONERACIONES!A:D,3,FALSE),0)</f>
        <v>0</v>
      </c>
      <c r="I3688" s="5">
        <f>IFERROR(VLOOKUP(Tabla1[[#This Row],[FECHA]],'SIMIT CON RES'!A:D,4,FALSE),0)</f>
        <v>0</v>
      </c>
      <c r="J3688" s="9">
        <f>IFERROR(VLOOKUP(Tabla1[[#This Row],[FECHA]],'SIMIT CON RES'!A:D,3,FALSE),0)</f>
        <v>0</v>
      </c>
      <c r="K3688">
        <f>IFERROR(VLOOKUP(Tabla1[[#This Row],[FECHA]],'SIMIT SIN RES'!A:D,4,FALSE),0)</f>
        <v>0</v>
      </c>
      <c r="L3688" s="9">
        <f>IFERROR(VLOOKUP(Tabla1[[#This Row],[FECHA]],'SIMIT SIN RES'!A:D,3,FALSE),0)</f>
        <v>0</v>
      </c>
      <c r="M3688" s="5">
        <f>IFERROR(VLOOKUP(Tabla1[[#This Row],[FECHA]],'RECAUDOS DE COMPARENDOS'!A:D,4,FALSE),0)</f>
        <v>0</v>
      </c>
      <c r="N3688" s="9">
        <f>IFERROR(VLOOKUP(Tabla1[[#This Row],[FECHA]],'RECAUDOS DE COMPARENDOS'!A:D,3,FALSE),0)</f>
        <v>0</v>
      </c>
      <c r="O3688" s="5">
        <f>IFERROR(VLOOKUP(Tabla1[[#This Row],[FECHA]],'RECAUDOS DE RESOLUCIONES'!A:D,4,FALSE),0)</f>
        <v>0</v>
      </c>
      <c r="P3688" s="9">
        <f>IFERROR(VLOOKUP(Tabla1[[#This Row],[FECHA]],'RECAUDOS DE RESOLUCIONES'!A:D,3,FALSE),0)</f>
        <v>0</v>
      </c>
      <c r="Q368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68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688" s="11">
        <f>IFERROR(VLOOKUP(Tabla1[[#This Row],[FECHA]],'RECAUDOS LOCALES'!A:D,4,FALSE),0)</f>
        <v>0</v>
      </c>
      <c r="T3688" s="9">
        <f>IFERROR(VLOOKUP(Tabla1[[#This Row],[FECHA]],'RECAUDOS LOCALES'!A:D,3,FALSE),0)</f>
        <v>0</v>
      </c>
      <c r="U3688" s="11">
        <f>IFERROR(VLOOKUP(Tabla1[[#This Row],[FECHA]],'RECAUDOS EXTERNOS'!A:D,4,FALSE),0)</f>
        <v>9</v>
      </c>
      <c r="V3688" s="9">
        <f>IFERROR(VLOOKUP(Tabla1[[#This Row],[FECHA]],'RECAUDOS EXTERNOS'!A:D,3,FALSE),0)</f>
        <v>1418354</v>
      </c>
    </row>
    <row r="3689" spans="1:22" x14ac:dyDescent="0.25">
      <c r="A3689" s="1">
        <v>41248</v>
      </c>
      <c r="B3689" s="3" t="s">
        <v>3</v>
      </c>
      <c r="C3689" s="2">
        <v>41244</v>
      </c>
      <c r="D3689" s="5">
        <f>YEAR(Tabla1[[#This Row],[FECHA]])</f>
        <v>2012</v>
      </c>
      <c r="E3689" s="5">
        <f>IFERROR(VLOOKUP(Tabla1[[#This Row],[FECHA]],'COMPARENDOS TOTALES'!A:D,4,FALSE),0)</f>
        <v>0</v>
      </c>
      <c r="F3689" s="9">
        <f>IFERROR(VLOOKUP(Tabla1[[#This Row],[FECHA]],'COMPARENDOS TOTALES'!A:D,3,FALSE),0)</f>
        <v>0</v>
      </c>
      <c r="G3689" s="5">
        <f>IFERROR(VLOOKUP(Tabla1[[#This Row],[FECHA]],EXONERACIONES!A:D,4,FALSE),0)</f>
        <v>0</v>
      </c>
      <c r="H3689" s="9">
        <f>IFERROR(VLOOKUP(Tabla1[[#This Row],[FECHA]],EXONERACIONES!A:D,3,FALSE),0)</f>
        <v>0</v>
      </c>
      <c r="I3689" s="5">
        <f>IFERROR(VLOOKUP(Tabla1[[#This Row],[FECHA]],'SIMIT CON RES'!A:D,4,FALSE),0)</f>
        <v>0</v>
      </c>
      <c r="J3689" s="9">
        <f>IFERROR(VLOOKUP(Tabla1[[#This Row],[FECHA]],'SIMIT CON RES'!A:D,3,FALSE),0)</f>
        <v>0</v>
      </c>
      <c r="K3689">
        <f>IFERROR(VLOOKUP(Tabla1[[#This Row],[FECHA]],'SIMIT SIN RES'!A:D,4,FALSE),0)</f>
        <v>0</v>
      </c>
      <c r="L3689" s="9">
        <f>IFERROR(VLOOKUP(Tabla1[[#This Row],[FECHA]],'SIMIT SIN RES'!A:D,3,FALSE),0)</f>
        <v>0</v>
      </c>
      <c r="M3689" s="5">
        <f>IFERROR(VLOOKUP(Tabla1[[#This Row],[FECHA]],'RECAUDOS DE COMPARENDOS'!A:D,4,FALSE),0)</f>
        <v>0</v>
      </c>
      <c r="N3689" s="9">
        <f>IFERROR(VLOOKUP(Tabla1[[#This Row],[FECHA]],'RECAUDOS DE COMPARENDOS'!A:D,3,FALSE),0)</f>
        <v>0</v>
      </c>
      <c r="O3689" s="5">
        <f>IFERROR(VLOOKUP(Tabla1[[#This Row],[FECHA]],'RECAUDOS DE RESOLUCIONES'!A:D,4,FALSE),0)</f>
        <v>0</v>
      </c>
      <c r="P3689" s="9">
        <f>IFERROR(VLOOKUP(Tabla1[[#This Row],[FECHA]],'RECAUDOS DE RESOLUCIONES'!A:D,3,FALSE),0)</f>
        <v>0</v>
      </c>
      <c r="Q368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68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689" s="11">
        <f>IFERROR(VLOOKUP(Tabla1[[#This Row],[FECHA]],'RECAUDOS LOCALES'!A:D,4,FALSE),0)</f>
        <v>4</v>
      </c>
      <c r="T3689" s="9">
        <f>IFERROR(VLOOKUP(Tabla1[[#This Row],[FECHA]],'RECAUDOS LOCALES'!A:D,3,FALSE),0)</f>
        <v>1465685</v>
      </c>
      <c r="U3689" s="11">
        <f>IFERROR(VLOOKUP(Tabla1[[#This Row],[FECHA]],'RECAUDOS EXTERNOS'!A:D,4,FALSE),0)</f>
        <v>5</v>
      </c>
      <c r="V3689" s="9">
        <f>IFERROR(VLOOKUP(Tabla1[[#This Row],[FECHA]],'RECAUDOS EXTERNOS'!A:D,3,FALSE),0)</f>
        <v>744340</v>
      </c>
    </row>
    <row r="3690" spans="1:22" x14ac:dyDescent="0.25">
      <c r="A3690" s="1">
        <v>41249</v>
      </c>
      <c r="B3690" s="3" t="s">
        <v>6</v>
      </c>
      <c r="C3690" s="2">
        <v>41244</v>
      </c>
      <c r="D3690" s="5">
        <f>YEAR(Tabla1[[#This Row],[FECHA]])</f>
        <v>2012</v>
      </c>
      <c r="E3690" s="5">
        <f>IFERROR(VLOOKUP(Tabla1[[#This Row],[FECHA]],'COMPARENDOS TOTALES'!A:D,4,FALSE),0)</f>
        <v>0</v>
      </c>
      <c r="F3690" s="9">
        <f>IFERROR(VLOOKUP(Tabla1[[#This Row],[FECHA]],'COMPARENDOS TOTALES'!A:D,3,FALSE),0)</f>
        <v>0</v>
      </c>
      <c r="G3690" s="5">
        <f>IFERROR(VLOOKUP(Tabla1[[#This Row],[FECHA]],EXONERACIONES!A:D,4,FALSE),0)</f>
        <v>0</v>
      </c>
      <c r="H3690" s="9">
        <f>IFERROR(VLOOKUP(Tabla1[[#This Row],[FECHA]],EXONERACIONES!A:D,3,FALSE),0)</f>
        <v>0</v>
      </c>
      <c r="I3690" s="5">
        <f>IFERROR(VLOOKUP(Tabla1[[#This Row],[FECHA]],'SIMIT CON RES'!A:D,4,FALSE),0)</f>
        <v>0</v>
      </c>
      <c r="J3690" s="9">
        <f>IFERROR(VLOOKUP(Tabla1[[#This Row],[FECHA]],'SIMIT CON RES'!A:D,3,FALSE),0)</f>
        <v>0</v>
      </c>
      <c r="K3690">
        <f>IFERROR(VLOOKUP(Tabla1[[#This Row],[FECHA]],'SIMIT SIN RES'!A:D,4,FALSE),0)</f>
        <v>0</v>
      </c>
      <c r="L3690" s="9">
        <f>IFERROR(VLOOKUP(Tabla1[[#This Row],[FECHA]],'SIMIT SIN RES'!A:D,3,FALSE),0)</f>
        <v>0</v>
      </c>
      <c r="M3690" s="5">
        <f>IFERROR(VLOOKUP(Tabla1[[#This Row],[FECHA]],'RECAUDOS DE COMPARENDOS'!A:D,4,FALSE),0)</f>
        <v>0</v>
      </c>
      <c r="N3690" s="9">
        <f>IFERROR(VLOOKUP(Tabla1[[#This Row],[FECHA]],'RECAUDOS DE COMPARENDOS'!A:D,3,FALSE),0)</f>
        <v>0</v>
      </c>
      <c r="O3690" s="5">
        <f>IFERROR(VLOOKUP(Tabla1[[#This Row],[FECHA]],'RECAUDOS DE RESOLUCIONES'!A:D,4,FALSE),0)</f>
        <v>0</v>
      </c>
      <c r="P3690" s="9">
        <f>IFERROR(VLOOKUP(Tabla1[[#This Row],[FECHA]],'RECAUDOS DE RESOLUCIONES'!A:D,3,FALSE),0)</f>
        <v>0</v>
      </c>
      <c r="Q369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69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690" s="11">
        <f>IFERROR(VLOOKUP(Tabla1[[#This Row],[FECHA]],'RECAUDOS LOCALES'!A:D,4,FALSE),0)</f>
        <v>0</v>
      </c>
      <c r="T3690" s="9">
        <f>IFERROR(VLOOKUP(Tabla1[[#This Row],[FECHA]],'RECAUDOS LOCALES'!A:D,3,FALSE),0)</f>
        <v>0</v>
      </c>
      <c r="U3690" s="11">
        <f>IFERROR(VLOOKUP(Tabla1[[#This Row],[FECHA]],'RECAUDOS EXTERNOS'!A:D,4,FALSE),0)</f>
        <v>7</v>
      </c>
      <c r="V3690" s="9">
        <f>IFERROR(VLOOKUP(Tabla1[[#This Row],[FECHA]],'RECAUDOS EXTERNOS'!A:D,3,FALSE),0)</f>
        <v>911669</v>
      </c>
    </row>
    <row r="3691" spans="1:22" x14ac:dyDescent="0.25">
      <c r="A3691" s="1">
        <v>41250</v>
      </c>
      <c r="B3691" s="3" t="s">
        <v>0</v>
      </c>
      <c r="C3691" s="2">
        <v>41244</v>
      </c>
      <c r="D3691" s="5">
        <f>YEAR(Tabla1[[#This Row],[FECHA]])</f>
        <v>2012</v>
      </c>
      <c r="E3691" s="5">
        <f>IFERROR(VLOOKUP(Tabla1[[#This Row],[FECHA]],'COMPARENDOS TOTALES'!A:D,4,FALSE),0)</f>
        <v>1</v>
      </c>
      <c r="F3691" s="9">
        <f>IFERROR(VLOOKUP(Tabla1[[#This Row],[FECHA]],'COMPARENDOS TOTALES'!A:D,3,FALSE),0)</f>
        <v>177094</v>
      </c>
      <c r="G3691" s="5">
        <f>IFERROR(VLOOKUP(Tabla1[[#This Row],[FECHA]],EXONERACIONES!A:D,4,FALSE),0)</f>
        <v>0</v>
      </c>
      <c r="H3691" s="9">
        <f>IFERROR(VLOOKUP(Tabla1[[#This Row],[FECHA]],EXONERACIONES!A:D,3,FALSE),0)</f>
        <v>0</v>
      </c>
      <c r="I3691" s="5">
        <f>IFERROR(VLOOKUP(Tabla1[[#This Row],[FECHA]],'SIMIT CON RES'!A:D,4,FALSE),0)</f>
        <v>0</v>
      </c>
      <c r="J3691" s="9">
        <f>IFERROR(VLOOKUP(Tabla1[[#This Row],[FECHA]],'SIMIT CON RES'!A:D,3,FALSE),0)</f>
        <v>0</v>
      </c>
      <c r="K3691">
        <f>IFERROR(VLOOKUP(Tabla1[[#This Row],[FECHA]],'SIMIT SIN RES'!A:D,4,FALSE),0)</f>
        <v>0</v>
      </c>
      <c r="L3691" s="9">
        <f>IFERROR(VLOOKUP(Tabla1[[#This Row],[FECHA]],'SIMIT SIN RES'!A:D,3,FALSE),0)</f>
        <v>0</v>
      </c>
      <c r="M3691" s="5">
        <f>IFERROR(VLOOKUP(Tabla1[[#This Row],[FECHA]],'RECAUDOS DE COMPARENDOS'!A:D,4,FALSE),0)</f>
        <v>0</v>
      </c>
      <c r="N3691" s="9">
        <f>IFERROR(VLOOKUP(Tabla1[[#This Row],[FECHA]],'RECAUDOS DE COMPARENDOS'!A:D,3,FALSE),0)</f>
        <v>0</v>
      </c>
      <c r="O3691" s="5">
        <f>IFERROR(VLOOKUP(Tabla1[[#This Row],[FECHA]],'RECAUDOS DE RESOLUCIONES'!A:D,4,FALSE),0)</f>
        <v>0</v>
      </c>
      <c r="P3691" s="9">
        <f>IFERROR(VLOOKUP(Tabla1[[#This Row],[FECHA]],'RECAUDOS DE RESOLUCIONES'!A:D,3,FALSE),0)</f>
        <v>0</v>
      </c>
      <c r="Q369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691" s="9">
        <f>Tabla1[V. COMPARENDOS]-(Tabla1[V. EXONERACIONES]+Tabla1[[#This Row],[V. SIMIT CON RESOLUCION]]+Tabla1[[#This Row],[V. SIMIT SIN RESOLUCION]]+Tabla1[[#This Row],[V. RECAUDOS COMPARENDOS]]+Tabla1[[#This Row],[V. RECAUDOS RESOLUCIONES]])</f>
        <v>177094</v>
      </c>
      <c r="S3691" s="11">
        <f>IFERROR(VLOOKUP(Tabla1[[#This Row],[FECHA]],'RECAUDOS LOCALES'!A:D,4,FALSE),0)</f>
        <v>0</v>
      </c>
      <c r="T3691" s="9">
        <f>IFERROR(VLOOKUP(Tabla1[[#This Row],[FECHA]],'RECAUDOS LOCALES'!A:D,3,FALSE),0)</f>
        <v>0</v>
      </c>
      <c r="U3691" s="11">
        <f>IFERROR(VLOOKUP(Tabla1[[#This Row],[FECHA]],'RECAUDOS EXTERNOS'!A:D,4,FALSE),0)</f>
        <v>5</v>
      </c>
      <c r="V3691" s="9">
        <f>IFERROR(VLOOKUP(Tabla1[[#This Row],[FECHA]],'RECAUDOS EXTERNOS'!A:D,3,FALSE),0)</f>
        <v>1330707</v>
      </c>
    </row>
    <row r="3692" spans="1:22" x14ac:dyDescent="0.25">
      <c r="A3692" s="1">
        <v>41251</v>
      </c>
      <c r="B3692" s="3" t="s">
        <v>5</v>
      </c>
      <c r="C3692" s="2">
        <v>41244</v>
      </c>
      <c r="D3692" s="5">
        <f>YEAR(Tabla1[[#This Row],[FECHA]])</f>
        <v>2012</v>
      </c>
      <c r="E3692" s="5">
        <f>IFERROR(VLOOKUP(Tabla1[[#This Row],[FECHA]],'COMPARENDOS TOTALES'!A:D,4,FALSE),0)</f>
        <v>1</v>
      </c>
      <c r="F3692" s="9">
        <f>IFERROR(VLOOKUP(Tabla1[[#This Row],[FECHA]],'COMPARENDOS TOTALES'!A:D,3,FALSE),0)</f>
        <v>850050</v>
      </c>
      <c r="G3692" s="5">
        <f>IFERROR(VLOOKUP(Tabla1[[#This Row],[FECHA]],EXONERACIONES!A:D,4,FALSE),0)</f>
        <v>0</v>
      </c>
      <c r="H3692" s="9">
        <f>IFERROR(VLOOKUP(Tabla1[[#This Row],[FECHA]],EXONERACIONES!A:D,3,FALSE),0)</f>
        <v>0</v>
      </c>
      <c r="I3692" s="5">
        <f>IFERROR(VLOOKUP(Tabla1[[#This Row],[FECHA]],'SIMIT CON RES'!A:D,4,FALSE),0)</f>
        <v>1</v>
      </c>
      <c r="J3692" s="9">
        <f>IFERROR(VLOOKUP(Tabla1[[#This Row],[FECHA]],'SIMIT CON RES'!A:D,3,FALSE),0)</f>
        <v>850050</v>
      </c>
      <c r="K3692">
        <f>IFERROR(VLOOKUP(Tabla1[[#This Row],[FECHA]],'SIMIT SIN RES'!A:D,4,FALSE),0)</f>
        <v>0</v>
      </c>
      <c r="L3692" s="9">
        <f>IFERROR(VLOOKUP(Tabla1[[#This Row],[FECHA]],'SIMIT SIN RES'!A:D,3,FALSE),0)</f>
        <v>0</v>
      </c>
      <c r="M3692" s="5">
        <f>IFERROR(VLOOKUP(Tabla1[[#This Row],[FECHA]],'RECAUDOS DE COMPARENDOS'!A:D,4,FALSE),0)</f>
        <v>0</v>
      </c>
      <c r="N3692" s="9">
        <f>IFERROR(VLOOKUP(Tabla1[[#This Row],[FECHA]],'RECAUDOS DE COMPARENDOS'!A:D,3,FALSE),0)</f>
        <v>0</v>
      </c>
      <c r="O3692" s="5">
        <f>IFERROR(VLOOKUP(Tabla1[[#This Row],[FECHA]],'RECAUDOS DE RESOLUCIONES'!A:D,4,FALSE),0)</f>
        <v>0</v>
      </c>
      <c r="P3692" s="9">
        <f>IFERROR(VLOOKUP(Tabla1[[#This Row],[FECHA]],'RECAUDOS DE RESOLUCIONES'!A:D,3,FALSE),0)</f>
        <v>0</v>
      </c>
      <c r="Q369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69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692" s="11">
        <f>IFERROR(VLOOKUP(Tabla1[[#This Row],[FECHA]],'RECAUDOS LOCALES'!A:D,4,FALSE),0)</f>
        <v>0</v>
      </c>
      <c r="T3692" s="9">
        <f>IFERROR(VLOOKUP(Tabla1[[#This Row],[FECHA]],'RECAUDOS LOCALES'!A:D,3,FALSE),0)</f>
        <v>0</v>
      </c>
      <c r="U3692" s="11">
        <f>IFERROR(VLOOKUP(Tabla1[[#This Row],[FECHA]],'RECAUDOS EXTERNOS'!A:D,4,FALSE),0)</f>
        <v>0</v>
      </c>
      <c r="V3692" s="9">
        <f>IFERROR(VLOOKUP(Tabla1[[#This Row],[FECHA]],'RECAUDOS EXTERNOS'!A:D,3,FALSE),0)</f>
        <v>0</v>
      </c>
    </row>
    <row r="3693" spans="1:22" x14ac:dyDescent="0.25">
      <c r="A3693" s="1">
        <v>41252</v>
      </c>
      <c r="B3693" s="3" t="s">
        <v>4</v>
      </c>
      <c r="C3693" s="2">
        <v>41244</v>
      </c>
      <c r="D3693" s="5">
        <f>YEAR(Tabla1[[#This Row],[FECHA]])</f>
        <v>2012</v>
      </c>
      <c r="E3693" s="5">
        <f>IFERROR(VLOOKUP(Tabla1[[#This Row],[FECHA]],'COMPARENDOS TOTALES'!A:D,4,FALSE),0)</f>
        <v>6</v>
      </c>
      <c r="F3693" s="9">
        <f>IFERROR(VLOOKUP(Tabla1[[#This Row],[FECHA]],'COMPARENDOS TOTALES'!A:D,3,FALSE),0)</f>
        <v>3683550</v>
      </c>
      <c r="G3693" s="5">
        <f>IFERROR(VLOOKUP(Tabla1[[#This Row],[FECHA]],EXONERACIONES!A:D,4,FALSE),0)</f>
        <v>0</v>
      </c>
      <c r="H3693" s="9">
        <f>IFERROR(VLOOKUP(Tabla1[[#This Row],[FECHA]],EXONERACIONES!A:D,3,FALSE),0)</f>
        <v>0</v>
      </c>
      <c r="I3693" s="5">
        <f>IFERROR(VLOOKUP(Tabla1[[#This Row],[FECHA]],'SIMIT CON RES'!A:D,4,FALSE),0)</f>
        <v>6</v>
      </c>
      <c r="J3693" s="9">
        <f>IFERROR(VLOOKUP(Tabla1[[#This Row],[FECHA]],'SIMIT CON RES'!A:D,3,FALSE),0)</f>
        <v>3683550</v>
      </c>
      <c r="K3693">
        <f>IFERROR(VLOOKUP(Tabla1[[#This Row],[FECHA]],'SIMIT SIN RES'!A:D,4,FALSE),0)</f>
        <v>0</v>
      </c>
      <c r="L3693" s="9">
        <f>IFERROR(VLOOKUP(Tabla1[[#This Row],[FECHA]],'SIMIT SIN RES'!A:D,3,FALSE),0)</f>
        <v>0</v>
      </c>
      <c r="M3693" s="5">
        <f>IFERROR(VLOOKUP(Tabla1[[#This Row],[FECHA]],'RECAUDOS DE COMPARENDOS'!A:D,4,FALSE),0)</f>
        <v>0</v>
      </c>
      <c r="N3693" s="9">
        <f>IFERROR(VLOOKUP(Tabla1[[#This Row],[FECHA]],'RECAUDOS DE COMPARENDOS'!A:D,3,FALSE),0)</f>
        <v>0</v>
      </c>
      <c r="O3693" s="5">
        <f>IFERROR(VLOOKUP(Tabla1[[#This Row],[FECHA]],'RECAUDOS DE RESOLUCIONES'!A:D,4,FALSE),0)</f>
        <v>0</v>
      </c>
      <c r="P3693" s="9">
        <f>IFERROR(VLOOKUP(Tabla1[[#This Row],[FECHA]],'RECAUDOS DE RESOLUCIONES'!A:D,3,FALSE),0)</f>
        <v>0</v>
      </c>
      <c r="Q369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69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693" s="11">
        <f>IFERROR(VLOOKUP(Tabla1[[#This Row],[FECHA]],'RECAUDOS LOCALES'!A:D,4,FALSE),0)</f>
        <v>0</v>
      </c>
      <c r="T3693" s="9">
        <f>IFERROR(VLOOKUP(Tabla1[[#This Row],[FECHA]],'RECAUDOS LOCALES'!A:D,3,FALSE),0)</f>
        <v>0</v>
      </c>
      <c r="U3693" s="11">
        <f>IFERROR(VLOOKUP(Tabla1[[#This Row],[FECHA]],'RECAUDOS EXTERNOS'!A:D,4,FALSE),0)</f>
        <v>0</v>
      </c>
      <c r="V3693" s="9">
        <f>IFERROR(VLOOKUP(Tabla1[[#This Row],[FECHA]],'RECAUDOS EXTERNOS'!A:D,3,FALSE),0)</f>
        <v>0</v>
      </c>
    </row>
    <row r="3694" spans="1:22" x14ac:dyDescent="0.25">
      <c r="A3694" s="1">
        <v>41253</v>
      </c>
      <c r="B3694" s="3" t="s">
        <v>1</v>
      </c>
      <c r="C3694" s="2">
        <v>41244</v>
      </c>
      <c r="D3694" s="5">
        <f>YEAR(Tabla1[[#This Row],[FECHA]])</f>
        <v>2012</v>
      </c>
      <c r="E3694" s="5">
        <f>IFERROR(VLOOKUP(Tabla1[[#This Row],[FECHA]],'COMPARENDOS TOTALES'!A:D,4,FALSE),0)</f>
        <v>2</v>
      </c>
      <c r="F3694" s="9">
        <f>IFERROR(VLOOKUP(Tabla1[[#This Row],[FECHA]],'COMPARENDOS TOTALES'!A:D,3,FALSE),0)</f>
        <v>1416750</v>
      </c>
      <c r="G3694" s="5">
        <f>IFERROR(VLOOKUP(Tabla1[[#This Row],[FECHA]],EXONERACIONES!A:D,4,FALSE),0)</f>
        <v>0</v>
      </c>
      <c r="H3694" s="9">
        <f>IFERROR(VLOOKUP(Tabla1[[#This Row],[FECHA]],EXONERACIONES!A:D,3,FALSE),0)</f>
        <v>0</v>
      </c>
      <c r="I3694" s="5">
        <f>IFERROR(VLOOKUP(Tabla1[[#This Row],[FECHA]],'SIMIT CON RES'!A:D,4,FALSE),0)</f>
        <v>1</v>
      </c>
      <c r="J3694" s="9">
        <f>IFERROR(VLOOKUP(Tabla1[[#This Row],[FECHA]],'SIMIT CON RES'!A:D,3,FALSE),0)</f>
        <v>850050</v>
      </c>
      <c r="K3694">
        <f>IFERROR(VLOOKUP(Tabla1[[#This Row],[FECHA]],'SIMIT SIN RES'!A:D,4,FALSE),0)</f>
        <v>0</v>
      </c>
      <c r="L3694" s="9">
        <f>IFERROR(VLOOKUP(Tabla1[[#This Row],[FECHA]],'SIMIT SIN RES'!A:D,3,FALSE),0)</f>
        <v>0</v>
      </c>
      <c r="M3694" s="5">
        <f>IFERROR(VLOOKUP(Tabla1[[#This Row],[FECHA]],'RECAUDOS DE COMPARENDOS'!A:D,4,FALSE),0)</f>
        <v>0</v>
      </c>
      <c r="N3694" s="9">
        <f>IFERROR(VLOOKUP(Tabla1[[#This Row],[FECHA]],'RECAUDOS DE COMPARENDOS'!A:D,3,FALSE),0)</f>
        <v>0</v>
      </c>
      <c r="O3694" s="5">
        <f>IFERROR(VLOOKUP(Tabla1[[#This Row],[FECHA]],'RECAUDOS DE RESOLUCIONES'!A:D,4,FALSE),0)</f>
        <v>0</v>
      </c>
      <c r="P3694" s="9">
        <f>IFERROR(VLOOKUP(Tabla1[[#This Row],[FECHA]],'RECAUDOS DE RESOLUCIONES'!A:D,3,FALSE),0)</f>
        <v>0</v>
      </c>
      <c r="Q369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694" s="9">
        <f>Tabla1[V. COMPARENDOS]-(Tabla1[V. EXONERACIONES]+Tabla1[[#This Row],[V. SIMIT CON RESOLUCION]]+Tabla1[[#This Row],[V. SIMIT SIN RESOLUCION]]+Tabla1[[#This Row],[V. RECAUDOS COMPARENDOS]]+Tabla1[[#This Row],[V. RECAUDOS RESOLUCIONES]])</f>
        <v>566700</v>
      </c>
      <c r="S3694" s="11">
        <f>IFERROR(VLOOKUP(Tabla1[[#This Row],[FECHA]],'RECAUDOS LOCALES'!A:D,4,FALSE),0)</f>
        <v>2</v>
      </c>
      <c r="T3694" s="9">
        <f>IFERROR(VLOOKUP(Tabla1[[#This Row],[FECHA]],'RECAUDOS LOCALES'!A:D,3,FALSE),0)</f>
        <v>279870</v>
      </c>
      <c r="U3694" s="11">
        <f>IFERROR(VLOOKUP(Tabla1[[#This Row],[FECHA]],'RECAUDOS EXTERNOS'!A:D,4,FALSE),0)</f>
        <v>3</v>
      </c>
      <c r="V3694" s="9">
        <f>IFERROR(VLOOKUP(Tabla1[[#This Row],[FECHA]],'RECAUDOS EXTERNOS'!A:D,3,FALSE),0)</f>
        <v>700783</v>
      </c>
    </row>
    <row r="3695" spans="1:22" x14ac:dyDescent="0.25">
      <c r="A3695" s="1">
        <v>41254</v>
      </c>
      <c r="B3695" s="3" t="s">
        <v>2</v>
      </c>
      <c r="C3695" s="2">
        <v>41244</v>
      </c>
      <c r="D3695" s="5">
        <f>YEAR(Tabla1[[#This Row],[FECHA]])</f>
        <v>2012</v>
      </c>
      <c r="E3695" s="5">
        <f>IFERROR(VLOOKUP(Tabla1[[#This Row],[FECHA]],'COMPARENDOS TOTALES'!A:D,4,FALSE),0)</f>
        <v>0</v>
      </c>
      <c r="F3695" s="9">
        <f>IFERROR(VLOOKUP(Tabla1[[#This Row],[FECHA]],'COMPARENDOS TOTALES'!A:D,3,FALSE),0)</f>
        <v>0</v>
      </c>
      <c r="G3695" s="5">
        <f>IFERROR(VLOOKUP(Tabla1[[#This Row],[FECHA]],EXONERACIONES!A:D,4,FALSE),0)</f>
        <v>0</v>
      </c>
      <c r="H3695" s="9">
        <f>IFERROR(VLOOKUP(Tabla1[[#This Row],[FECHA]],EXONERACIONES!A:D,3,FALSE),0)</f>
        <v>0</v>
      </c>
      <c r="I3695" s="5">
        <f>IFERROR(VLOOKUP(Tabla1[[#This Row],[FECHA]],'SIMIT CON RES'!A:D,4,FALSE),0)</f>
        <v>0</v>
      </c>
      <c r="J3695" s="9">
        <f>IFERROR(VLOOKUP(Tabla1[[#This Row],[FECHA]],'SIMIT CON RES'!A:D,3,FALSE),0)</f>
        <v>0</v>
      </c>
      <c r="K3695">
        <f>IFERROR(VLOOKUP(Tabla1[[#This Row],[FECHA]],'SIMIT SIN RES'!A:D,4,FALSE),0)</f>
        <v>0</v>
      </c>
      <c r="L3695" s="9">
        <f>IFERROR(VLOOKUP(Tabla1[[#This Row],[FECHA]],'SIMIT SIN RES'!A:D,3,FALSE),0)</f>
        <v>0</v>
      </c>
      <c r="M3695" s="5">
        <f>IFERROR(VLOOKUP(Tabla1[[#This Row],[FECHA]],'RECAUDOS DE COMPARENDOS'!A:D,4,FALSE),0)</f>
        <v>0</v>
      </c>
      <c r="N3695" s="9">
        <f>IFERROR(VLOOKUP(Tabla1[[#This Row],[FECHA]],'RECAUDOS DE COMPARENDOS'!A:D,3,FALSE),0)</f>
        <v>0</v>
      </c>
      <c r="O3695" s="5">
        <f>IFERROR(VLOOKUP(Tabla1[[#This Row],[FECHA]],'RECAUDOS DE RESOLUCIONES'!A:D,4,FALSE),0)</f>
        <v>0</v>
      </c>
      <c r="P3695" s="9">
        <f>IFERROR(VLOOKUP(Tabla1[[#This Row],[FECHA]],'RECAUDOS DE RESOLUCIONES'!A:D,3,FALSE),0)</f>
        <v>0</v>
      </c>
      <c r="Q369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69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695" s="11">
        <f>IFERROR(VLOOKUP(Tabla1[[#This Row],[FECHA]],'RECAUDOS LOCALES'!A:D,4,FALSE),0)</f>
        <v>0</v>
      </c>
      <c r="T3695" s="9">
        <f>IFERROR(VLOOKUP(Tabla1[[#This Row],[FECHA]],'RECAUDOS LOCALES'!A:D,3,FALSE),0)</f>
        <v>0</v>
      </c>
      <c r="U3695" s="11">
        <f>IFERROR(VLOOKUP(Tabla1[[#This Row],[FECHA]],'RECAUDOS EXTERNOS'!A:D,4,FALSE),0)</f>
        <v>14</v>
      </c>
      <c r="V3695" s="9">
        <f>IFERROR(VLOOKUP(Tabla1[[#This Row],[FECHA]],'RECAUDOS EXTERNOS'!A:D,3,FALSE),0)</f>
        <v>1924424</v>
      </c>
    </row>
    <row r="3696" spans="1:22" x14ac:dyDescent="0.25">
      <c r="A3696" s="1">
        <v>41255</v>
      </c>
      <c r="B3696" s="3" t="s">
        <v>3</v>
      </c>
      <c r="C3696" s="2">
        <v>41244</v>
      </c>
      <c r="D3696" s="5">
        <f>YEAR(Tabla1[[#This Row],[FECHA]])</f>
        <v>2012</v>
      </c>
      <c r="E3696" s="5">
        <f>IFERROR(VLOOKUP(Tabla1[[#This Row],[FECHA]],'COMPARENDOS TOTALES'!A:D,4,FALSE),0)</f>
        <v>1</v>
      </c>
      <c r="F3696" s="9">
        <f>IFERROR(VLOOKUP(Tabla1[[#This Row],[FECHA]],'COMPARENDOS TOTALES'!A:D,3,FALSE),0)</f>
        <v>566700</v>
      </c>
      <c r="G3696" s="5">
        <f>IFERROR(VLOOKUP(Tabla1[[#This Row],[FECHA]],EXONERACIONES!A:D,4,FALSE),0)</f>
        <v>0</v>
      </c>
      <c r="H3696" s="9">
        <f>IFERROR(VLOOKUP(Tabla1[[#This Row],[FECHA]],EXONERACIONES!A:D,3,FALSE),0)</f>
        <v>0</v>
      </c>
      <c r="I3696" s="5">
        <f>IFERROR(VLOOKUP(Tabla1[[#This Row],[FECHA]],'SIMIT CON RES'!A:D,4,FALSE),0)</f>
        <v>0</v>
      </c>
      <c r="J3696" s="9">
        <f>IFERROR(VLOOKUP(Tabla1[[#This Row],[FECHA]],'SIMIT CON RES'!A:D,3,FALSE),0)</f>
        <v>0</v>
      </c>
      <c r="K3696">
        <f>IFERROR(VLOOKUP(Tabla1[[#This Row],[FECHA]],'SIMIT SIN RES'!A:D,4,FALSE),0)</f>
        <v>0</v>
      </c>
      <c r="L3696" s="9">
        <f>IFERROR(VLOOKUP(Tabla1[[#This Row],[FECHA]],'SIMIT SIN RES'!A:D,3,FALSE),0)</f>
        <v>0</v>
      </c>
      <c r="M3696" s="5">
        <f>IFERROR(VLOOKUP(Tabla1[[#This Row],[FECHA]],'RECAUDOS DE COMPARENDOS'!A:D,4,FALSE),0)</f>
        <v>0</v>
      </c>
      <c r="N3696" s="9">
        <f>IFERROR(VLOOKUP(Tabla1[[#This Row],[FECHA]],'RECAUDOS DE COMPARENDOS'!A:D,3,FALSE),0)</f>
        <v>0</v>
      </c>
      <c r="O3696" s="5">
        <f>IFERROR(VLOOKUP(Tabla1[[#This Row],[FECHA]],'RECAUDOS DE RESOLUCIONES'!A:D,4,FALSE),0)</f>
        <v>0</v>
      </c>
      <c r="P3696" s="9">
        <f>IFERROR(VLOOKUP(Tabla1[[#This Row],[FECHA]],'RECAUDOS DE RESOLUCIONES'!A:D,3,FALSE),0)</f>
        <v>0</v>
      </c>
      <c r="Q369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696" s="9">
        <f>Tabla1[V. COMPARENDOS]-(Tabla1[V. EXONERACIONES]+Tabla1[[#This Row],[V. SIMIT CON RESOLUCION]]+Tabla1[[#This Row],[V. SIMIT SIN RESOLUCION]]+Tabla1[[#This Row],[V. RECAUDOS COMPARENDOS]]+Tabla1[[#This Row],[V. RECAUDOS RESOLUCIONES]])</f>
        <v>566700</v>
      </c>
      <c r="S3696" s="11">
        <f>IFERROR(VLOOKUP(Tabla1[[#This Row],[FECHA]],'RECAUDOS LOCALES'!A:D,4,FALSE),0)</f>
        <v>4</v>
      </c>
      <c r="T3696" s="9">
        <f>IFERROR(VLOOKUP(Tabla1[[#This Row],[FECHA]],'RECAUDOS LOCALES'!A:D,3,FALSE),0)</f>
        <v>750195</v>
      </c>
      <c r="U3696" s="11">
        <f>IFERROR(VLOOKUP(Tabla1[[#This Row],[FECHA]],'RECAUDOS EXTERNOS'!A:D,4,FALSE),0)</f>
        <v>21</v>
      </c>
      <c r="V3696" s="9">
        <f>IFERROR(VLOOKUP(Tabla1[[#This Row],[FECHA]],'RECAUDOS EXTERNOS'!A:D,3,FALSE),0)</f>
        <v>3398473</v>
      </c>
    </row>
    <row r="3697" spans="1:22" x14ac:dyDescent="0.25">
      <c r="A3697" s="1">
        <v>41256</v>
      </c>
      <c r="B3697" s="3" t="s">
        <v>6</v>
      </c>
      <c r="C3697" s="2">
        <v>41244</v>
      </c>
      <c r="D3697" s="5">
        <f>YEAR(Tabla1[[#This Row],[FECHA]])</f>
        <v>2012</v>
      </c>
      <c r="E3697" s="5">
        <f>IFERROR(VLOOKUP(Tabla1[[#This Row],[FECHA]],'COMPARENDOS TOTALES'!A:D,4,FALSE),0)</f>
        <v>0</v>
      </c>
      <c r="F3697" s="9">
        <f>IFERROR(VLOOKUP(Tabla1[[#This Row],[FECHA]],'COMPARENDOS TOTALES'!A:D,3,FALSE),0)</f>
        <v>0</v>
      </c>
      <c r="G3697" s="5">
        <f>IFERROR(VLOOKUP(Tabla1[[#This Row],[FECHA]],EXONERACIONES!A:D,4,FALSE),0)</f>
        <v>0</v>
      </c>
      <c r="H3697" s="9">
        <f>IFERROR(VLOOKUP(Tabla1[[#This Row],[FECHA]],EXONERACIONES!A:D,3,FALSE),0)</f>
        <v>0</v>
      </c>
      <c r="I3697" s="5">
        <f>IFERROR(VLOOKUP(Tabla1[[#This Row],[FECHA]],'SIMIT CON RES'!A:D,4,FALSE),0)</f>
        <v>0</v>
      </c>
      <c r="J3697" s="9">
        <f>IFERROR(VLOOKUP(Tabla1[[#This Row],[FECHA]],'SIMIT CON RES'!A:D,3,FALSE),0)</f>
        <v>0</v>
      </c>
      <c r="K3697">
        <f>IFERROR(VLOOKUP(Tabla1[[#This Row],[FECHA]],'SIMIT SIN RES'!A:D,4,FALSE),0)</f>
        <v>0</v>
      </c>
      <c r="L3697" s="9">
        <f>IFERROR(VLOOKUP(Tabla1[[#This Row],[FECHA]],'SIMIT SIN RES'!A:D,3,FALSE),0)</f>
        <v>0</v>
      </c>
      <c r="M3697" s="5">
        <f>IFERROR(VLOOKUP(Tabla1[[#This Row],[FECHA]],'RECAUDOS DE COMPARENDOS'!A:D,4,FALSE),0)</f>
        <v>0</v>
      </c>
      <c r="N3697" s="9">
        <f>IFERROR(VLOOKUP(Tabla1[[#This Row],[FECHA]],'RECAUDOS DE COMPARENDOS'!A:D,3,FALSE),0)</f>
        <v>0</v>
      </c>
      <c r="O3697" s="5">
        <f>IFERROR(VLOOKUP(Tabla1[[#This Row],[FECHA]],'RECAUDOS DE RESOLUCIONES'!A:D,4,FALSE),0)</f>
        <v>0</v>
      </c>
      <c r="P3697" s="9">
        <f>IFERROR(VLOOKUP(Tabla1[[#This Row],[FECHA]],'RECAUDOS DE RESOLUCIONES'!A:D,3,FALSE),0)</f>
        <v>0</v>
      </c>
      <c r="Q369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69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697" s="11">
        <f>IFERROR(VLOOKUP(Tabla1[[#This Row],[FECHA]],'RECAUDOS LOCALES'!A:D,4,FALSE),0)</f>
        <v>3</v>
      </c>
      <c r="T3697" s="9">
        <f>IFERROR(VLOOKUP(Tabla1[[#This Row],[FECHA]],'RECAUDOS LOCALES'!A:D,3,FALSE),0)</f>
        <v>892200</v>
      </c>
      <c r="U3697" s="11">
        <f>IFERROR(VLOOKUP(Tabla1[[#This Row],[FECHA]],'RECAUDOS EXTERNOS'!A:D,4,FALSE),0)</f>
        <v>27</v>
      </c>
      <c r="V3697" s="9">
        <f>IFERROR(VLOOKUP(Tabla1[[#This Row],[FECHA]],'RECAUDOS EXTERNOS'!A:D,3,FALSE),0)</f>
        <v>3889314</v>
      </c>
    </row>
    <row r="3698" spans="1:22" x14ac:dyDescent="0.25">
      <c r="A3698" s="1">
        <v>41257</v>
      </c>
      <c r="B3698" s="3" t="s">
        <v>0</v>
      </c>
      <c r="C3698" s="2">
        <v>41244</v>
      </c>
      <c r="D3698" s="5">
        <f>YEAR(Tabla1[[#This Row],[FECHA]])</f>
        <v>2012</v>
      </c>
      <c r="E3698" s="5">
        <f>IFERROR(VLOOKUP(Tabla1[[#This Row],[FECHA]],'COMPARENDOS TOTALES'!A:D,4,FALSE),0)</f>
        <v>1</v>
      </c>
      <c r="F3698" s="9">
        <f>IFERROR(VLOOKUP(Tabla1[[#This Row],[FECHA]],'COMPARENDOS TOTALES'!A:D,3,FALSE),0)</f>
        <v>283350</v>
      </c>
      <c r="G3698" s="5">
        <f>IFERROR(VLOOKUP(Tabla1[[#This Row],[FECHA]],EXONERACIONES!A:D,4,FALSE),0)</f>
        <v>0</v>
      </c>
      <c r="H3698" s="9">
        <f>IFERROR(VLOOKUP(Tabla1[[#This Row],[FECHA]],EXONERACIONES!A:D,3,FALSE),0)</f>
        <v>0</v>
      </c>
      <c r="I3698" s="5">
        <f>IFERROR(VLOOKUP(Tabla1[[#This Row],[FECHA]],'SIMIT CON RES'!A:D,4,FALSE),0)</f>
        <v>1</v>
      </c>
      <c r="J3698" s="9">
        <f>IFERROR(VLOOKUP(Tabla1[[#This Row],[FECHA]],'SIMIT CON RES'!A:D,3,FALSE),0)</f>
        <v>283350</v>
      </c>
      <c r="K3698">
        <f>IFERROR(VLOOKUP(Tabla1[[#This Row],[FECHA]],'SIMIT SIN RES'!A:D,4,FALSE),0)</f>
        <v>0</v>
      </c>
      <c r="L3698" s="9">
        <f>IFERROR(VLOOKUP(Tabla1[[#This Row],[FECHA]],'SIMIT SIN RES'!A:D,3,FALSE),0)</f>
        <v>0</v>
      </c>
      <c r="M3698" s="5">
        <f>IFERROR(VLOOKUP(Tabla1[[#This Row],[FECHA]],'RECAUDOS DE COMPARENDOS'!A:D,4,FALSE),0)</f>
        <v>0</v>
      </c>
      <c r="N3698" s="9">
        <f>IFERROR(VLOOKUP(Tabla1[[#This Row],[FECHA]],'RECAUDOS DE COMPARENDOS'!A:D,3,FALSE),0)</f>
        <v>0</v>
      </c>
      <c r="O3698" s="5">
        <f>IFERROR(VLOOKUP(Tabla1[[#This Row],[FECHA]],'RECAUDOS DE RESOLUCIONES'!A:D,4,FALSE),0)</f>
        <v>0</v>
      </c>
      <c r="P3698" s="9">
        <f>IFERROR(VLOOKUP(Tabla1[[#This Row],[FECHA]],'RECAUDOS DE RESOLUCIONES'!A:D,3,FALSE),0)</f>
        <v>0</v>
      </c>
      <c r="Q369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69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698" s="11">
        <f>IFERROR(VLOOKUP(Tabla1[[#This Row],[FECHA]],'RECAUDOS LOCALES'!A:D,4,FALSE),0)</f>
        <v>5</v>
      </c>
      <c r="T3698" s="9">
        <f>IFERROR(VLOOKUP(Tabla1[[#This Row],[FECHA]],'RECAUDOS LOCALES'!A:D,3,FALSE),0)</f>
        <v>978200</v>
      </c>
      <c r="U3698" s="11">
        <f>IFERROR(VLOOKUP(Tabla1[[#This Row],[FECHA]],'RECAUDOS EXTERNOS'!A:D,4,FALSE),0)</f>
        <v>23</v>
      </c>
      <c r="V3698" s="9">
        <f>IFERROR(VLOOKUP(Tabla1[[#This Row],[FECHA]],'RECAUDOS EXTERNOS'!A:D,3,FALSE),0)</f>
        <v>2835334</v>
      </c>
    </row>
    <row r="3699" spans="1:22" x14ac:dyDescent="0.25">
      <c r="A3699" s="1">
        <v>41258</v>
      </c>
      <c r="B3699" s="3" t="s">
        <v>5</v>
      </c>
      <c r="C3699" s="2">
        <v>41244</v>
      </c>
      <c r="D3699" s="5">
        <f>YEAR(Tabla1[[#This Row],[FECHA]])</f>
        <v>2012</v>
      </c>
      <c r="E3699" s="5">
        <f>IFERROR(VLOOKUP(Tabla1[[#This Row],[FECHA]],'COMPARENDOS TOTALES'!A:D,4,FALSE),0)</f>
        <v>1</v>
      </c>
      <c r="F3699" s="9">
        <f>IFERROR(VLOOKUP(Tabla1[[#This Row],[FECHA]],'COMPARENDOS TOTALES'!A:D,3,FALSE),0)</f>
        <v>850050</v>
      </c>
      <c r="G3699" s="5">
        <f>IFERROR(VLOOKUP(Tabla1[[#This Row],[FECHA]],EXONERACIONES!A:D,4,FALSE),0)</f>
        <v>0</v>
      </c>
      <c r="H3699" s="9">
        <f>IFERROR(VLOOKUP(Tabla1[[#This Row],[FECHA]],EXONERACIONES!A:D,3,FALSE),0)</f>
        <v>0</v>
      </c>
      <c r="I3699" s="5">
        <f>IFERROR(VLOOKUP(Tabla1[[#This Row],[FECHA]],'SIMIT CON RES'!A:D,4,FALSE),0)</f>
        <v>1</v>
      </c>
      <c r="J3699" s="9">
        <f>IFERROR(VLOOKUP(Tabla1[[#This Row],[FECHA]],'SIMIT CON RES'!A:D,3,FALSE),0)</f>
        <v>850050</v>
      </c>
      <c r="K3699">
        <f>IFERROR(VLOOKUP(Tabla1[[#This Row],[FECHA]],'SIMIT SIN RES'!A:D,4,FALSE),0)</f>
        <v>0</v>
      </c>
      <c r="L3699" s="9">
        <f>IFERROR(VLOOKUP(Tabla1[[#This Row],[FECHA]],'SIMIT SIN RES'!A:D,3,FALSE),0)</f>
        <v>0</v>
      </c>
      <c r="M3699" s="5">
        <f>IFERROR(VLOOKUP(Tabla1[[#This Row],[FECHA]],'RECAUDOS DE COMPARENDOS'!A:D,4,FALSE),0)</f>
        <v>0</v>
      </c>
      <c r="N3699" s="9">
        <f>IFERROR(VLOOKUP(Tabla1[[#This Row],[FECHA]],'RECAUDOS DE COMPARENDOS'!A:D,3,FALSE),0)</f>
        <v>0</v>
      </c>
      <c r="O3699" s="5">
        <f>IFERROR(VLOOKUP(Tabla1[[#This Row],[FECHA]],'RECAUDOS DE RESOLUCIONES'!A:D,4,FALSE),0)</f>
        <v>0</v>
      </c>
      <c r="P3699" s="9">
        <f>IFERROR(VLOOKUP(Tabla1[[#This Row],[FECHA]],'RECAUDOS DE RESOLUCIONES'!A:D,3,FALSE),0)</f>
        <v>0</v>
      </c>
      <c r="Q369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69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699" s="11">
        <f>IFERROR(VLOOKUP(Tabla1[[#This Row],[FECHA]],'RECAUDOS LOCALES'!A:D,4,FALSE),0)</f>
        <v>2</v>
      </c>
      <c r="T3699" s="9">
        <f>IFERROR(VLOOKUP(Tabla1[[#This Row],[FECHA]],'RECAUDOS LOCALES'!A:D,3,FALSE),0)</f>
        <v>372700</v>
      </c>
      <c r="U3699" s="11">
        <f>IFERROR(VLOOKUP(Tabla1[[#This Row],[FECHA]],'RECAUDOS EXTERNOS'!A:D,4,FALSE),0)</f>
        <v>12</v>
      </c>
      <c r="V3699" s="9">
        <f>IFERROR(VLOOKUP(Tabla1[[#This Row],[FECHA]],'RECAUDOS EXTERNOS'!A:D,3,FALSE),0)</f>
        <v>1988731</v>
      </c>
    </row>
    <row r="3700" spans="1:22" x14ac:dyDescent="0.25">
      <c r="A3700" s="1">
        <v>41259</v>
      </c>
      <c r="B3700" s="3" t="s">
        <v>4</v>
      </c>
      <c r="C3700" s="2">
        <v>41244</v>
      </c>
      <c r="D3700" s="5">
        <f>YEAR(Tabla1[[#This Row],[FECHA]])</f>
        <v>2012</v>
      </c>
      <c r="E3700" s="5">
        <f>IFERROR(VLOOKUP(Tabla1[[#This Row],[FECHA]],'COMPARENDOS TOTALES'!A:D,4,FALSE),0)</f>
        <v>0</v>
      </c>
      <c r="F3700" s="9">
        <f>IFERROR(VLOOKUP(Tabla1[[#This Row],[FECHA]],'COMPARENDOS TOTALES'!A:D,3,FALSE),0)</f>
        <v>0</v>
      </c>
      <c r="G3700" s="5">
        <f>IFERROR(VLOOKUP(Tabla1[[#This Row],[FECHA]],EXONERACIONES!A:D,4,FALSE),0)</f>
        <v>0</v>
      </c>
      <c r="H3700" s="9">
        <f>IFERROR(VLOOKUP(Tabla1[[#This Row],[FECHA]],EXONERACIONES!A:D,3,FALSE),0)</f>
        <v>0</v>
      </c>
      <c r="I3700" s="5">
        <f>IFERROR(VLOOKUP(Tabla1[[#This Row],[FECHA]],'SIMIT CON RES'!A:D,4,FALSE),0)</f>
        <v>0</v>
      </c>
      <c r="J3700" s="9">
        <f>IFERROR(VLOOKUP(Tabla1[[#This Row],[FECHA]],'SIMIT CON RES'!A:D,3,FALSE),0)</f>
        <v>0</v>
      </c>
      <c r="K3700">
        <f>IFERROR(VLOOKUP(Tabla1[[#This Row],[FECHA]],'SIMIT SIN RES'!A:D,4,FALSE),0)</f>
        <v>0</v>
      </c>
      <c r="L3700" s="9">
        <f>IFERROR(VLOOKUP(Tabla1[[#This Row],[FECHA]],'SIMIT SIN RES'!A:D,3,FALSE),0)</f>
        <v>0</v>
      </c>
      <c r="M3700" s="5">
        <f>IFERROR(VLOOKUP(Tabla1[[#This Row],[FECHA]],'RECAUDOS DE COMPARENDOS'!A:D,4,FALSE),0)</f>
        <v>0</v>
      </c>
      <c r="N3700" s="9">
        <f>IFERROR(VLOOKUP(Tabla1[[#This Row],[FECHA]],'RECAUDOS DE COMPARENDOS'!A:D,3,FALSE),0)</f>
        <v>0</v>
      </c>
      <c r="O3700" s="5">
        <f>IFERROR(VLOOKUP(Tabla1[[#This Row],[FECHA]],'RECAUDOS DE RESOLUCIONES'!A:D,4,FALSE),0)</f>
        <v>0</v>
      </c>
      <c r="P3700" s="9">
        <f>IFERROR(VLOOKUP(Tabla1[[#This Row],[FECHA]],'RECAUDOS DE RESOLUCIONES'!A:D,3,FALSE),0)</f>
        <v>0</v>
      </c>
      <c r="Q370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70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700" s="11">
        <f>IFERROR(VLOOKUP(Tabla1[[#This Row],[FECHA]],'RECAUDOS LOCALES'!A:D,4,FALSE),0)</f>
        <v>0</v>
      </c>
      <c r="T3700" s="9">
        <f>IFERROR(VLOOKUP(Tabla1[[#This Row],[FECHA]],'RECAUDOS LOCALES'!A:D,3,FALSE),0)</f>
        <v>0</v>
      </c>
      <c r="U3700" s="11">
        <f>IFERROR(VLOOKUP(Tabla1[[#This Row],[FECHA]],'RECAUDOS EXTERNOS'!A:D,4,FALSE),0)</f>
        <v>0</v>
      </c>
      <c r="V3700" s="9">
        <f>IFERROR(VLOOKUP(Tabla1[[#This Row],[FECHA]],'RECAUDOS EXTERNOS'!A:D,3,FALSE),0)</f>
        <v>0</v>
      </c>
    </row>
    <row r="3701" spans="1:22" x14ac:dyDescent="0.25">
      <c r="A3701" s="1">
        <v>41260</v>
      </c>
      <c r="B3701" s="3" t="s">
        <v>1</v>
      </c>
      <c r="C3701" s="2">
        <v>41244</v>
      </c>
      <c r="D3701" s="5">
        <f>YEAR(Tabla1[[#This Row],[FECHA]])</f>
        <v>2012</v>
      </c>
      <c r="E3701" s="5">
        <f>IFERROR(VLOOKUP(Tabla1[[#This Row],[FECHA]],'COMPARENDOS TOTALES'!A:D,4,FALSE),0)</f>
        <v>0</v>
      </c>
      <c r="F3701" s="9">
        <f>IFERROR(VLOOKUP(Tabla1[[#This Row],[FECHA]],'COMPARENDOS TOTALES'!A:D,3,FALSE),0)</f>
        <v>0</v>
      </c>
      <c r="G3701" s="5">
        <f>IFERROR(VLOOKUP(Tabla1[[#This Row],[FECHA]],EXONERACIONES!A:D,4,FALSE),0)</f>
        <v>0</v>
      </c>
      <c r="H3701" s="9">
        <f>IFERROR(VLOOKUP(Tabla1[[#This Row],[FECHA]],EXONERACIONES!A:D,3,FALSE),0)</f>
        <v>0</v>
      </c>
      <c r="I3701" s="5">
        <f>IFERROR(VLOOKUP(Tabla1[[#This Row],[FECHA]],'SIMIT CON RES'!A:D,4,FALSE),0)</f>
        <v>0</v>
      </c>
      <c r="J3701" s="9">
        <f>IFERROR(VLOOKUP(Tabla1[[#This Row],[FECHA]],'SIMIT CON RES'!A:D,3,FALSE),0)</f>
        <v>0</v>
      </c>
      <c r="K3701">
        <f>IFERROR(VLOOKUP(Tabla1[[#This Row],[FECHA]],'SIMIT SIN RES'!A:D,4,FALSE),0)</f>
        <v>0</v>
      </c>
      <c r="L3701" s="9">
        <f>IFERROR(VLOOKUP(Tabla1[[#This Row],[FECHA]],'SIMIT SIN RES'!A:D,3,FALSE),0)</f>
        <v>0</v>
      </c>
      <c r="M3701" s="5">
        <f>IFERROR(VLOOKUP(Tabla1[[#This Row],[FECHA]],'RECAUDOS DE COMPARENDOS'!A:D,4,FALSE),0)</f>
        <v>0</v>
      </c>
      <c r="N3701" s="9">
        <f>IFERROR(VLOOKUP(Tabla1[[#This Row],[FECHA]],'RECAUDOS DE COMPARENDOS'!A:D,3,FALSE),0)</f>
        <v>0</v>
      </c>
      <c r="O3701" s="5">
        <f>IFERROR(VLOOKUP(Tabla1[[#This Row],[FECHA]],'RECAUDOS DE RESOLUCIONES'!A:D,4,FALSE),0)</f>
        <v>0</v>
      </c>
      <c r="P3701" s="9">
        <f>IFERROR(VLOOKUP(Tabla1[[#This Row],[FECHA]],'RECAUDOS DE RESOLUCIONES'!A:D,3,FALSE),0)</f>
        <v>0</v>
      </c>
      <c r="Q370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70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701" s="11">
        <f>IFERROR(VLOOKUP(Tabla1[[#This Row],[FECHA]],'RECAUDOS LOCALES'!A:D,4,FALSE),0)</f>
        <v>1</v>
      </c>
      <c r="T3701" s="9">
        <f>IFERROR(VLOOKUP(Tabla1[[#This Row],[FECHA]],'RECAUDOS LOCALES'!A:D,3,FALSE),0)</f>
        <v>124222</v>
      </c>
      <c r="U3701" s="11">
        <f>IFERROR(VLOOKUP(Tabla1[[#This Row],[FECHA]],'RECAUDOS EXTERNOS'!A:D,4,FALSE),0)</f>
        <v>13</v>
      </c>
      <c r="V3701" s="9">
        <f>IFERROR(VLOOKUP(Tabla1[[#This Row],[FECHA]],'RECAUDOS EXTERNOS'!A:D,3,FALSE),0)</f>
        <v>2001366</v>
      </c>
    </row>
    <row r="3702" spans="1:22" x14ac:dyDescent="0.25">
      <c r="A3702" s="1">
        <v>41261</v>
      </c>
      <c r="B3702" s="3" t="s">
        <v>2</v>
      </c>
      <c r="C3702" s="2">
        <v>41244</v>
      </c>
      <c r="D3702" s="5">
        <f>YEAR(Tabla1[[#This Row],[FECHA]])</f>
        <v>2012</v>
      </c>
      <c r="E3702" s="5">
        <f>IFERROR(VLOOKUP(Tabla1[[#This Row],[FECHA]],'COMPARENDOS TOTALES'!A:D,4,FALSE),0)</f>
        <v>3</v>
      </c>
      <c r="F3702" s="9">
        <f>IFERROR(VLOOKUP(Tabla1[[#This Row],[FECHA]],'COMPARENDOS TOTALES'!A:D,3,FALSE),0)</f>
        <v>1133400</v>
      </c>
      <c r="G3702" s="5">
        <f>IFERROR(VLOOKUP(Tabla1[[#This Row],[FECHA]],EXONERACIONES!A:D,4,FALSE),0)</f>
        <v>1</v>
      </c>
      <c r="H3702" s="9">
        <f>IFERROR(VLOOKUP(Tabla1[[#This Row],[FECHA]],EXONERACIONES!A:D,3,FALSE),0)</f>
        <v>283350</v>
      </c>
      <c r="I3702" s="5">
        <f>IFERROR(VLOOKUP(Tabla1[[#This Row],[FECHA]],'SIMIT CON RES'!A:D,4,FALSE),0)</f>
        <v>2</v>
      </c>
      <c r="J3702" s="9">
        <f>IFERROR(VLOOKUP(Tabla1[[#This Row],[FECHA]],'SIMIT CON RES'!A:D,3,FALSE),0)</f>
        <v>850050</v>
      </c>
      <c r="K3702">
        <f>IFERROR(VLOOKUP(Tabla1[[#This Row],[FECHA]],'SIMIT SIN RES'!A:D,4,FALSE),0)</f>
        <v>0</v>
      </c>
      <c r="L3702" s="9">
        <f>IFERROR(VLOOKUP(Tabla1[[#This Row],[FECHA]],'SIMIT SIN RES'!A:D,3,FALSE),0)</f>
        <v>0</v>
      </c>
      <c r="M3702" s="5">
        <f>IFERROR(VLOOKUP(Tabla1[[#This Row],[FECHA]],'RECAUDOS DE COMPARENDOS'!A:D,4,FALSE),0)</f>
        <v>1</v>
      </c>
      <c r="N3702" s="9">
        <f>IFERROR(VLOOKUP(Tabla1[[#This Row],[FECHA]],'RECAUDOS DE COMPARENDOS'!A:D,3,FALSE),0)</f>
        <v>283350</v>
      </c>
      <c r="O3702" s="5">
        <f>IFERROR(VLOOKUP(Tabla1[[#This Row],[FECHA]],'RECAUDOS DE RESOLUCIONES'!A:D,4,FALSE),0)</f>
        <v>0</v>
      </c>
      <c r="P3702" s="9">
        <f>IFERROR(VLOOKUP(Tabla1[[#This Row],[FECHA]],'RECAUDOS DE RESOLUCIONES'!A:D,3,FALSE),0)</f>
        <v>0</v>
      </c>
      <c r="Q370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-1</v>
      </c>
      <c r="R3702" s="9">
        <f>Tabla1[V. COMPARENDOS]-(Tabla1[V. EXONERACIONES]+Tabla1[[#This Row],[V. SIMIT CON RESOLUCION]]+Tabla1[[#This Row],[V. SIMIT SIN RESOLUCION]]+Tabla1[[#This Row],[V. RECAUDOS COMPARENDOS]]+Tabla1[[#This Row],[V. RECAUDOS RESOLUCIONES]])</f>
        <v>-283350</v>
      </c>
      <c r="S3702" s="11">
        <f>IFERROR(VLOOKUP(Tabla1[[#This Row],[FECHA]],'RECAUDOS LOCALES'!A:D,4,FALSE),0)</f>
        <v>1</v>
      </c>
      <c r="T3702" s="9">
        <f>IFERROR(VLOOKUP(Tabla1[[#This Row],[FECHA]],'RECAUDOS LOCALES'!A:D,3,FALSE),0)</f>
        <v>151120</v>
      </c>
      <c r="U3702" s="11">
        <f>IFERROR(VLOOKUP(Tabla1[[#This Row],[FECHA]],'RECAUDOS EXTERNOS'!A:D,4,FALSE),0)</f>
        <v>2</v>
      </c>
      <c r="V3702" s="9">
        <f>IFERROR(VLOOKUP(Tabla1[[#This Row],[FECHA]],'RECAUDOS EXTERNOS'!A:D,3,FALSE),0)</f>
        <v>563342</v>
      </c>
    </row>
    <row r="3703" spans="1:22" x14ac:dyDescent="0.25">
      <c r="A3703" s="1">
        <v>41262</v>
      </c>
      <c r="B3703" s="3" t="s">
        <v>3</v>
      </c>
      <c r="C3703" s="2">
        <v>41244</v>
      </c>
      <c r="D3703" s="5">
        <f>YEAR(Tabla1[[#This Row],[FECHA]])</f>
        <v>2012</v>
      </c>
      <c r="E3703" s="5">
        <f>IFERROR(VLOOKUP(Tabla1[[#This Row],[FECHA]],'COMPARENDOS TOTALES'!A:D,4,FALSE),0)</f>
        <v>1</v>
      </c>
      <c r="F3703" s="9">
        <f>IFERROR(VLOOKUP(Tabla1[[#This Row],[FECHA]],'COMPARENDOS TOTALES'!A:D,3,FALSE),0)</f>
        <v>283350</v>
      </c>
      <c r="G3703" s="5">
        <f>IFERROR(VLOOKUP(Tabla1[[#This Row],[FECHA]],EXONERACIONES!A:D,4,FALSE),0)</f>
        <v>0</v>
      </c>
      <c r="H3703" s="9">
        <f>IFERROR(VLOOKUP(Tabla1[[#This Row],[FECHA]],EXONERACIONES!A:D,3,FALSE),0)</f>
        <v>0</v>
      </c>
      <c r="I3703" s="5">
        <f>IFERROR(VLOOKUP(Tabla1[[#This Row],[FECHA]],'SIMIT CON RES'!A:D,4,FALSE),0)</f>
        <v>1</v>
      </c>
      <c r="J3703" s="9">
        <f>IFERROR(VLOOKUP(Tabla1[[#This Row],[FECHA]],'SIMIT CON RES'!A:D,3,FALSE),0)</f>
        <v>283350</v>
      </c>
      <c r="K3703">
        <f>IFERROR(VLOOKUP(Tabla1[[#This Row],[FECHA]],'SIMIT SIN RES'!A:D,4,FALSE),0)</f>
        <v>0</v>
      </c>
      <c r="L3703" s="9">
        <f>IFERROR(VLOOKUP(Tabla1[[#This Row],[FECHA]],'SIMIT SIN RES'!A:D,3,FALSE),0)</f>
        <v>0</v>
      </c>
      <c r="M3703" s="5">
        <f>IFERROR(VLOOKUP(Tabla1[[#This Row],[FECHA]],'RECAUDOS DE COMPARENDOS'!A:D,4,FALSE),0)</f>
        <v>0</v>
      </c>
      <c r="N3703" s="9">
        <f>IFERROR(VLOOKUP(Tabla1[[#This Row],[FECHA]],'RECAUDOS DE COMPARENDOS'!A:D,3,FALSE),0)</f>
        <v>0</v>
      </c>
      <c r="O3703" s="5">
        <f>IFERROR(VLOOKUP(Tabla1[[#This Row],[FECHA]],'RECAUDOS DE RESOLUCIONES'!A:D,4,FALSE),0)</f>
        <v>0</v>
      </c>
      <c r="P3703" s="9">
        <f>IFERROR(VLOOKUP(Tabla1[[#This Row],[FECHA]],'RECAUDOS DE RESOLUCIONES'!A:D,3,FALSE),0)</f>
        <v>0</v>
      </c>
      <c r="Q370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70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703" s="11">
        <f>IFERROR(VLOOKUP(Tabla1[[#This Row],[FECHA]],'RECAUDOS LOCALES'!A:D,4,FALSE),0)</f>
        <v>3</v>
      </c>
      <c r="T3703" s="9">
        <f>IFERROR(VLOOKUP(Tabla1[[#This Row],[FECHA]],'RECAUDOS LOCALES'!A:D,3,FALSE),0)</f>
        <v>515502</v>
      </c>
      <c r="U3703" s="11">
        <f>IFERROR(VLOOKUP(Tabla1[[#This Row],[FECHA]],'RECAUDOS EXTERNOS'!A:D,4,FALSE),0)</f>
        <v>2</v>
      </c>
      <c r="V3703" s="9">
        <f>IFERROR(VLOOKUP(Tabla1[[#This Row],[FECHA]],'RECAUDOS EXTERNOS'!A:D,3,FALSE),0)</f>
        <v>301081</v>
      </c>
    </row>
    <row r="3704" spans="1:22" x14ac:dyDescent="0.25">
      <c r="A3704" s="1">
        <v>41263</v>
      </c>
      <c r="B3704" s="3" t="s">
        <v>6</v>
      </c>
      <c r="C3704" s="2">
        <v>41244</v>
      </c>
      <c r="D3704" s="5">
        <f>YEAR(Tabla1[[#This Row],[FECHA]])</f>
        <v>2012</v>
      </c>
      <c r="E3704" s="5">
        <f>IFERROR(VLOOKUP(Tabla1[[#This Row],[FECHA]],'COMPARENDOS TOTALES'!A:D,4,FALSE),0)</f>
        <v>2</v>
      </c>
      <c r="F3704" s="9">
        <f>IFERROR(VLOOKUP(Tabla1[[#This Row],[FECHA]],'COMPARENDOS TOTALES'!A:D,3,FALSE),0)</f>
        <v>850050</v>
      </c>
      <c r="G3704" s="5">
        <f>IFERROR(VLOOKUP(Tabla1[[#This Row],[FECHA]],EXONERACIONES!A:D,4,FALSE),0)</f>
        <v>0</v>
      </c>
      <c r="H3704" s="9">
        <f>IFERROR(VLOOKUP(Tabla1[[#This Row],[FECHA]],EXONERACIONES!A:D,3,FALSE),0)</f>
        <v>0</v>
      </c>
      <c r="I3704" s="5">
        <f>IFERROR(VLOOKUP(Tabla1[[#This Row],[FECHA]],'SIMIT CON RES'!A:D,4,FALSE),0)</f>
        <v>2</v>
      </c>
      <c r="J3704" s="9">
        <f>IFERROR(VLOOKUP(Tabla1[[#This Row],[FECHA]],'SIMIT CON RES'!A:D,3,FALSE),0)</f>
        <v>850050</v>
      </c>
      <c r="K3704">
        <f>IFERROR(VLOOKUP(Tabla1[[#This Row],[FECHA]],'SIMIT SIN RES'!A:D,4,FALSE),0)</f>
        <v>0</v>
      </c>
      <c r="L3704" s="9">
        <f>IFERROR(VLOOKUP(Tabla1[[#This Row],[FECHA]],'SIMIT SIN RES'!A:D,3,FALSE),0)</f>
        <v>0</v>
      </c>
      <c r="M3704" s="5">
        <f>IFERROR(VLOOKUP(Tabla1[[#This Row],[FECHA]],'RECAUDOS DE COMPARENDOS'!A:D,4,FALSE),0)</f>
        <v>0</v>
      </c>
      <c r="N3704" s="9">
        <f>IFERROR(VLOOKUP(Tabla1[[#This Row],[FECHA]],'RECAUDOS DE COMPARENDOS'!A:D,3,FALSE),0)</f>
        <v>0</v>
      </c>
      <c r="O3704" s="5">
        <f>IFERROR(VLOOKUP(Tabla1[[#This Row],[FECHA]],'RECAUDOS DE RESOLUCIONES'!A:D,4,FALSE),0)</f>
        <v>0</v>
      </c>
      <c r="P3704" s="9">
        <f>IFERROR(VLOOKUP(Tabla1[[#This Row],[FECHA]],'RECAUDOS DE RESOLUCIONES'!A:D,3,FALSE),0)</f>
        <v>0</v>
      </c>
      <c r="Q370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70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704" s="11">
        <f>IFERROR(VLOOKUP(Tabla1[[#This Row],[FECHA]],'RECAUDOS LOCALES'!A:D,4,FALSE),0)</f>
        <v>1</v>
      </c>
      <c r="T3704" s="9">
        <f>IFERROR(VLOOKUP(Tabla1[[#This Row],[FECHA]],'RECAUDOS LOCALES'!A:D,3,FALSE),0)</f>
        <v>141675</v>
      </c>
      <c r="U3704" s="11">
        <f>IFERROR(VLOOKUP(Tabla1[[#This Row],[FECHA]],'RECAUDOS EXTERNOS'!A:D,4,FALSE),0)</f>
        <v>4</v>
      </c>
      <c r="V3704" s="9">
        <f>IFERROR(VLOOKUP(Tabla1[[#This Row],[FECHA]],'RECAUDOS EXTERNOS'!A:D,3,FALSE),0)</f>
        <v>1075112</v>
      </c>
    </row>
    <row r="3705" spans="1:22" x14ac:dyDescent="0.25">
      <c r="A3705" s="1">
        <v>41264</v>
      </c>
      <c r="B3705" s="3" t="s">
        <v>0</v>
      </c>
      <c r="C3705" s="2">
        <v>41244</v>
      </c>
      <c r="D3705" s="5">
        <f>YEAR(Tabla1[[#This Row],[FECHA]])</f>
        <v>2012</v>
      </c>
      <c r="E3705" s="5">
        <f>IFERROR(VLOOKUP(Tabla1[[#This Row],[FECHA]],'COMPARENDOS TOTALES'!A:D,4,FALSE),0)</f>
        <v>0</v>
      </c>
      <c r="F3705" s="9">
        <f>IFERROR(VLOOKUP(Tabla1[[#This Row],[FECHA]],'COMPARENDOS TOTALES'!A:D,3,FALSE),0)</f>
        <v>0</v>
      </c>
      <c r="G3705" s="5">
        <f>IFERROR(VLOOKUP(Tabla1[[#This Row],[FECHA]],EXONERACIONES!A:D,4,FALSE),0)</f>
        <v>0</v>
      </c>
      <c r="H3705" s="9">
        <f>IFERROR(VLOOKUP(Tabla1[[#This Row],[FECHA]],EXONERACIONES!A:D,3,FALSE),0)</f>
        <v>0</v>
      </c>
      <c r="I3705" s="5">
        <f>IFERROR(VLOOKUP(Tabla1[[#This Row],[FECHA]],'SIMIT CON RES'!A:D,4,FALSE),0)</f>
        <v>0</v>
      </c>
      <c r="J3705" s="9">
        <f>IFERROR(VLOOKUP(Tabla1[[#This Row],[FECHA]],'SIMIT CON RES'!A:D,3,FALSE),0)</f>
        <v>0</v>
      </c>
      <c r="K3705">
        <f>IFERROR(VLOOKUP(Tabla1[[#This Row],[FECHA]],'SIMIT SIN RES'!A:D,4,FALSE),0)</f>
        <v>0</v>
      </c>
      <c r="L3705" s="9">
        <f>IFERROR(VLOOKUP(Tabla1[[#This Row],[FECHA]],'SIMIT SIN RES'!A:D,3,FALSE),0)</f>
        <v>0</v>
      </c>
      <c r="M3705" s="5">
        <f>IFERROR(VLOOKUP(Tabla1[[#This Row],[FECHA]],'RECAUDOS DE COMPARENDOS'!A:D,4,FALSE),0)</f>
        <v>0</v>
      </c>
      <c r="N3705" s="9">
        <f>IFERROR(VLOOKUP(Tabla1[[#This Row],[FECHA]],'RECAUDOS DE COMPARENDOS'!A:D,3,FALSE),0)</f>
        <v>0</v>
      </c>
      <c r="O3705" s="5">
        <f>IFERROR(VLOOKUP(Tabla1[[#This Row],[FECHA]],'RECAUDOS DE RESOLUCIONES'!A:D,4,FALSE),0)</f>
        <v>0</v>
      </c>
      <c r="P3705" s="9">
        <f>IFERROR(VLOOKUP(Tabla1[[#This Row],[FECHA]],'RECAUDOS DE RESOLUCIONES'!A:D,3,FALSE),0)</f>
        <v>0</v>
      </c>
      <c r="Q370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70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705" s="11">
        <f>IFERROR(VLOOKUP(Tabla1[[#This Row],[FECHA]],'RECAUDOS LOCALES'!A:D,4,FALSE),0)</f>
        <v>0</v>
      </c>
      <c r="T3705" s="9">
        <f>IFERROR(VLOOKUP(Tabla1[[#This Row],[FECHA]],'RECAUDOS LOCALES'!A:D,3,FALSE),0)</f>
        <v>0</v>
      </c>
      <c r="U3705" s="11">
        <f>IFERROR(VLOOKUP(Tabla1[[#This Row],[FECHA]],'RECAUDOS EXTERNOS'!A:D,4,FALSE),0)</f>
        <v>3</v>
      </c>
      <c r="V3705" s="9">
        <f>IFERROR(VLOOKUP(Tabla1[[#This Row],[FECHA]],'RECAUDOS EXTERNOS'!A:D,3,FALSE),0)</f>
        <v>1468420</v>
      </c>
    </row>
    <row r="3706" spans="1:22" x14ac:dyDescent="0.25">
      <c r="A3706" s="1">
        <v>41265</v>
      </c>
      <c r="B3706" s="3" t="s">
        <v>5</v>
      </c>
      <c r="C3706" s="2">
        <v>41244</v>
      </c>
      <c r="D3706" s="5">
        <f>YEAR(Tabla1[[#This Row],[FECHA]])</f>
        <v>2012</v>
      </c>
      <c r="E3706" s="5">
        <f>IFERROR(VLOOKUP(Tabla1[[#This Row],[FECHA]],'COMPARENDOS TOTALES'!A:D,4,FALSE),0)</f>
        <v>4</v>
      </c>
      <c r="F3706" s="9">
        <f>IFERROR(VLOOKUP(Tabla1[[#This Row],[FECHA]],'COMPARENDOS TOTALES'!A:D,3,FALSE),0)</f>
        <v>2550150</v>
      </c>
      <c r="G3706" s="5">
        <f>IFERROR(VLOOKUP(Tabla1[[#This Row],[FECHA]],EXONERACIONES!A:D,4,FALSE),0)</f>
        <v>0</v>
      </c>
      <c r="H3706" s="9">
        <f>IFERROR(VLOOKUP(Tabla1[[#This Row],[FECHA]],EXONERACIONES!A:D,3,FALSE),0)</f>
        <v>0</v>
      </c>
      <c r="I3706" s="5">
        <f>IFERROR(VLOOKUP(Tabla1[[#This Row],[FECHA]],'SIMIT CON RES'!A:D,4,FALSE),0)</f>
        <v>3</v>
      </c>
      <c r="J3706" s="9">
        <f>IFERROR(VLOOKUP(Tabla1[[#This Row],[FECHA]],'SIMIT CON RES'!A:D,3,FALSE),0)</f>
        <v>1983450</v>
      </c>
      <c r="K3706">
        <f>IFERROR(VLOOKUP(Tabla1[[#This Row],[FECHA]],'SIMIT SIN RES'!A:D,4,FALSE),0)</f>
        <v>0</v>
      </c>
      <c r="L3706" s="9">
        <f>IFERROR(VLOOKUP(Tabla1[[#This Row],[FECHA]],'SIMIT SIN RES'!A:D,3,FALSE),0)</f>
        <v>0</v>
      </c>
      <c r="M3706" s="5">
        <f>IFERROR(VLOOKUP(Tabla1[[#This Row],[FECHA]],'RECAUDOS DE COMPARENDOS'!A:D,4,FALSE),0)</f>
        <v>0</v>
      </c>
      <c r="N3706" s="9">
        <f>IFERROR(VLOOKUP(Tabla1[[#This Row],[FECHA]],'RECAUDOS DE COMPARENDOS'!A:D,3,FALSE),0)</f>
        <v>0</v>
      </c>
      <c r="O3706" s="5">
        <f>IFERROR(VLOOKUP(Tabla1[[#This Row],[FECHA]],'RECAUDOS DE RESOLUCIONES'!A:D,4,FALSE),0)</f>
        <v>0</v>
      </c>
      <c r="P3706" s="9">
        <f>IFERROR(VLOOKUP(Tabla1[[#This Row],[FECHA]],'RECAUDOS DE RESOLUCIONES'!A:D,3,FALSE),0)</f>
        <v>0</v>
      </c>
      <c r="Q370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706" s="9">
        <f>Tabla1[V. COMPARENDOS]-(Tabla1[V. EXONERACIONES]+Tabla1[[#This Row],[V. SIMIT CON RESOLUCION]]+Tabla1[[#This Row],[V. SIMIT SIN RESOLUCION]]+Tabla1[[#This Row],[V. RECAUDOS COMPARENDOS]]+Tabla1[[#This Row],[V. RECAUDOS RESOLUCIONES]])</f>
        <v>566700</v>
      </c>
      <c r="S3706" s="11">
        <f>IFERROR(VLOOKUP(Tabla1[[#This Row],[FECHA]],'RECAUDOS LOCALES'!A:D,4,FALSE),0)</f>
        <v>0</v>
      </c>
      <c r="T3706" s="9">
        <f>IFERROR(VLOOKUP(Tabla1[[#This Row],[FECHA]],'RECAUDOS LOCALES'!A:D,3,FALSE),0)</f>
        <v>0</v>
      </c>
      <c r="U3706" s="11">
        <f>IFERROR(VLOOKUP(Tabla1[[#This Row],[FECHA]],'RECAUDOS EXTERNOS'!A:D,4,FALSE),0)</f>
        <v>0</v>
      </c>
      <c r="V3706" s="9">
        <f>IFERROR(VLOOKUP(Tabla1[[#This Row],[FECHA]],'RECAUDOS EXTERNOS'!A:D,3,FALSE),0)</f>
        <v>0</v>
      </c>
    </row>
    <row r="3707" spans="1:22" x14ac:dyDescent="0.25">
      <c r="A3707" s="1">
        <v>41266</v>
      </c>
      <c r="B3707" s="3" t="s">
        <v>4</v>
      </c>
      <c r="C3707" s="2">
        <v>41244</v>
      </c>
      <c r="D3707" s="5">
        <f>YEAR(Tabla1[[#This Row],[FECHA]])</f>
        <v>2012</v>
      </c>
      <c r="E3707" s="5">
        <f>IFERROR(VLOOKUP(Tabla1[[#This Row],[FECHA]],'COMPARENDOS TOTALES'!A:D,4,FALSE),0)</f>
        <v>0</v>
      </c>
      <c r="F3707" s="9">
        <f>IFERROR(VLOOKUP(Tabla1[[#This Row],[FECHA]],'COMPARENDOS TOTALES'!A:D,3,FALSE),0)</f>
        <v>0</v>
      </c>
      <c r="G3707" s="5">
        <f>IFERROR(VLOOKUP(Tabla1[[#This Row],[FECHA]],EXONERACIONES!A:D,4,FALSE),0)</f>
        <v>0</v>
      </c>
      <c r="H3707" s="9">
        <f>IFERROR(VLOOKUP(Tabla1[[#This Row],[FECHA]],EXONERACIONES!A:D,3,FALSE),0)</f>
        <v>0</v>
      </c>
      <c r="I3707" s="5">
        <f>IFERROR(VLOOKUP(Tabla1[[#This Row],[FECHA]],'SIMIT CON RES'!A:D,4,FALSE),0)</f>
        <v>0</v>
      </c>
      <c r="J3707" s="9">
        <f>IFERROR(VLOOKUP(Tabla1[[#This Row],[FECHA]],'SIMIT CON RES'!A:D,3,FALSE),0)</f>
        <v>0</v>
      </c>
      <c r="K3707">
        <f>IFERROR(VLOOKUP(Tabla1[[#This Row],[FECHA]],'SIMIT SIN RES'!A:D,4,FALSE),0)</f>
        <v>0</v>
      </c>
      <c r="L3707" s="9">
        <f>IFERROR(VLOOKUP(Tabla1[[#This Row],[FECHA]],'SIMIT SIN RES'!A:D,3,FALSE),0)</f>
        <v>0</v>
      </c>
      <c r="M3707" s="5">
        <f>IFERROR(VLOOKUP(Tabla1[[#This Row],[FECHA]],'RECAUDOS DE COMPARENDOS'!A:D,4,FALSE),0)</f>
        <v>0</v>
      </c>
      <c r="N3707" s="9">
        <f>IFERROR(VLOOKUP(Tabla1[[#This Row],[FECHA]],'RECAUDOS DE COMPARENDOS'!A:D,3,FALSE),0)</f>
        <v>0</v>
      </c>
      <c r="O3707" s="5">
        <f>IFERROR(VLOOKUP(Tabla1[[#This Row],[FECHA]],'RECAUDOS DE RESOLUCIONES'!A:D,4,FALSE),0)</f>
        <v>0</v>
      </c>
      <c r="P3707" s="9">
        <f>IFERROR(VLOOKUP(Tabla1[[#This Row],[FECHA]],'RECAUDOS DE RESOLUCIONES'!A:D,3,FALSE),0)</f>
        <v>0</v>
      </c>
      <c r="Q370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70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707" s="11">
        <f>IFERROR(VLOOKUP(Tabla1[[#This Row],[FECHA]],'RECAUDOS LOCALES'!A:D,4,FALSE),0)</f>
        <v>0</v>
      </c>
      <c r="T3707" s="9">
        <f>IFERROR(VLOOKUP(Tabla1[[#This Row],[FECHA]],'RECAUDOS LOCALES'!A:D,3,FALSE),0)</f>
        <v>0</v>
      </c>
      <c r="U3707" s="11">
        <f>IFERROR(VLOOKUP(Tabla1[[#This Row],[FECHA]],'RECAUDOS EXTERNOS'!A:D,4,FALSE),0)</f>
        <v>0</v>
      </c>
      <c r="V3707" s="9">
        <f>IFERROR(VLOOKUP(Tabla1[[#This Row],[FECHA]],'RECAUDOS EXTERNOS'!A:D,3,FALSE),0)</f>
        <v>0</v>
      </c>
    </row>
    <row r="3708" spans="1:22" x14ac:dyDescent="0.25">
      <c r="A3708" s="1">
        <v>41267</v>
      </c>
      <c r="B3708" s="3" t="s">
        <v>1</v>
      </c>
      <c r="C3708" s="2">
        <v>41244</v>
      </c>
      <c r="D3708" s="5">
        <f>YEAR(Tabla1[[#This Row],[FECHA]])</f>
        <v>2012</v>
      </c>
      <c r="E3708" s="5">
        <f>IFERROR(VLOOKUP(Tabla1[[#This Row],[FECHA]],'COMPARENDOS TOTALES'!A:D,4,FALSE),0)</f>
        <v>2</v>
      </c>
      <c r="F3708" s="9">
        <f>IFERROR(VLOOKUP(Tabla1[[#This Row],[FECHA]],'COMPARENDOS TOTALES'!A:D,3,FALSE),0)</f>
        <v>850050</v>
      </c>
      <c r="G3708" s="5">
        <f>IFERROR(VLOOKUP(Tabla1[[#This Row],[FECHA]],EXONERACIONES!A:D,4,FALSE),0)</f>
        <v>0</v>
      </c>
      <c r="H3708" s="9">
        <f>IFERROR(VLOOKUP(Tabla1[[#This Row],[FECHA]],EXONERACIONES!A:D,3,FALSE),0)</f>
        <v>0</v>
      </c>
      <c r="I3708" s="5">
        <f>IFERROR(VLOOKUP(Tabla1[[#This Row],[FECHA]],'SIMIT CON RES'!A:D,4,FALSE),0)</f>
        <v>2</v>
      </c>
      <c r="J3708" s="9">
        <f>IFERROR(VLOOKUP(Tabla1[[#This Row],[FECHA]],'SIMIT CON RES'!A:D,3,FALSE),0)</f>
        <v>850050</v>
      </c>
      <c r="K3708">
        <f>IFERROR(VLOOKUP(Tabla1[[#This Row],[FECHA]],'SIMIT SIN RES'!A:D,4,FALSE),0)</f>
        <v>0</v>
      </c>
      <c r="L3708" s="9">
        <f>IFERROR(VLOOKUP(Tabla1[[#This Row],[FECHA]],'SIMIT SIN RES'!A:D,3,FALSE),0)</f>
        <v>0</v>
      </c>
      <c r="M3708" s="5">
        <f>IFERROR(VLOOKUP(Tabla1[[#This Row],[FECHA]],'RECAUDOS DE COMPARENDOS'!A:D,4,FALSE),0)</f>
        <v>0</v>
      </c>
      <c r="N3708" s="9">
        <f>IFERROR(VLOOKUP(Tabla1[[#This Row],[FECHA]],'RECAUDOS DE COMPARENDOS'!A:D,3,FALSE),0)</f>
        <v>0</v>
      </c>
      <c r="O3708" s="5">
        <f>IFERROR(VLOOKUP(Tabla1[[#This Row],[FECHA]],'RECAUDOS DE RESOLUCIONES'!A:D,4,FALSE),0)</f>
        <v>0</v>
      </c>
      <c r="P3708" s="9">
        <f>IFERROR(VLOOKUP(Tabla1[[#This Row],[FECHA]],'RECAUDOS DE RESOLUCIONES'!A:D,3,FALSE),0)</f>
        <v>0</v>
      </c>
      <c r="Q370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70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708" s="11">
        <f>IFERROR(VLOOKUP(Tabla1[[#This Row],[FECHA]],'RECAUDOS LOCALES'!A:D,4,FALSE),0)</f>
        <v>0</v>
      </c>
      <c r="T3708" s="9">
        <f>IFERROR(VLOOKUP(Tabla1[[#This Row],[FECHA]],'RECAUDOS LOCALES'!A:D,3,FALSE),0)</f>
        <v>0</v>
      </c>
      <c r="U3708" s="11">
        <f>IFERROR(VLOOKUP(Tabla1[[#This Row],[FECHA]],'RECAUDOS EXTERNOS'!A:D,4,FALSE),0)</f>
        <v>0</v>
      </c>
      <c r="V3708" s="9">
        <f>IFERROR(VLOOKUP(Tabla1[[#This Row],[FECHA]],'RECAUDOS EXTERNOS'!A:D,3,FALSE),0)</f>
        <v>0</v>
      </c>
    </row>
    <row r="3709" spans="1:22" x14ac:dyDescent="0.25">
      <c r="A3709" s="1">
        <v>41268</v>
      </c>
      <c r="B3709" s="3" t="s">
        <v>2</v>
      </c>
      <c r="C3709" s="2">
        <v>41244</v>
      </c>
      <c r="D3709" s="5">
        <f>YEAR(Tabla1[[#This Row],[FECHA]])</f>
        <v>2012</v>
      </c>
      <c r="E3709" s="5">
        <f>IFERROR(VLOOKUP(Tabla1[[#This Row],[FECHA]],'COMPARENDOS TOTALES'!A:D,4,FALSE),0)</f>
        <v>0</v>
      </c>
      <c r="F3709" s="9">
        <f>IFERROR(VLOOKUP(Tabla1[[#This Row],[FECHA]],'COMPARENDOS TOTALES'!A:D,3,FALSE),0)</f>
        <v>0</v>
      </c>
      <c r="G3709" s="5">
        <f>IFERROR(VLOOKUP(Tabla1[[#This Row],[FECHA]],EXONERACIONES!A:D,4,FALSE),0)</f>
        <v>0</v>
      </c>
      <c r="H3709" s="9">
        <f>IFERROR(VLOOKUP(Tabla1[[#This Row],[FECHA]],EXONERACIONES!A:D,3,FALSE),0)</f>
        <v>0</v>
      </c>
      <c r="I3709" s="5">
        <f>IFERROR(VLOOKUP(Tabla1[[#This Row],[FECHA]],'SIMIT CON RES'!A:D,4,FALSE),0)</f>
        <v>0</v>
      </c>
      <c r="J3709" s="9">
        <f>IFERROR(VLOOKUP(Tabla1[[#This Row],[FECHA]],'SIMIT CON RES'!A:D,3,FALSE),0)</f>
        <v>0</v>
      </c>
      <c r="K3709">
        <f>IFERROR(VLOOKUP(Tabla1[[#This Row],[FECHA]],'SIMIT SIN RES'!A:D,4,FALSE),0)</f>
        <v>0</v>
      </c>
      <c r="L3709" s="9">
        <f>IFERROR(VLOOKUP(Tabla1[[#This Row],[FECHA]],'SIMIT SIN RES'!A:D,3,FALSE),0)</f>
        <v>0</v>
      </c>
      <c r="M3709" s="5">
        <f>IFERROR(VLOOKUP(Tabla1[[#This Row],[FECHA]],'RECAUDOS DE COMPARENDOS'!A:D,4,FALSE),0)</f>
        <v>0</v>
      </c>
      <c r="N3709" s="9">
        <f>IFERROR(VLOOKUP(Tabla1[[#This Row],[FECHA]],'RECAUDOS DE COMPARENDOS'!A:D,3,FALSE),0)</f>
        <v>0</v>
      </c>
      <c r="O3709" s="5">
        <f>IFERROR(VLOOKUP(Tabla1[[#This Row],[FECHA]],'RECAUDOS DE RESOLUCIONES'!A:D,4,FALSE),0)</f>
        <v>0</v>
      </c>
      <c r="P3709" s="9">
        <f>IFERROR(VLOOKUP(Tabla1[[#This Row],[FECHA]],'RECAUDOS DE RESOLUCIONES'!A:D,3,FALSE),0)</f>
        <v>0</v>
      </c>
      <c r="Q370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70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709" s="11">
        <f>IFERROR(VLOOKUP(Tabla1[[#This Row],[FECHA]],'RECAUDOS LOCALES'!A:D,4,FALSE),0)</f>
        <v>0</v>
      </c>
      <c r="T3709" s="9">
        <f>IFERROR(VLOOKUP(Tabla1[[#This Row],[FECHA]],'RECAUDOS LOCALES'!A:D,3,FALSE),0)</f>
        <v>0</v>
      </c>
      <c r="U3709" s="11">
        <f>IFERROR(VLOOKUP(Tabla1[[#This Row],[FECHA]],'RECAUDOS EXTERNOS'!A:D,4,FALSE),0)</f>
        <v>0</v>
      </c>
      <c r="V3709" s="9">
        <f>IFERROR(VLOOKUP(Tabla1[[#This Row],[FECHA]],'RECAUDOS EXTERNOS'!A:D,3,FALSE),0)</f>
        <v>0</v>
      </c>
    </row>
    <row r="3710" spans="1:22" x14ac:dyDescent="0.25">
      <c r="A3710" s="1">
        <v>41269</v>
      </c>
      <c r="B3710" s="3" t="s">
        <v>3</v>
      </c>
      <c r="C3710" s="2">
        <v>41244</v>
      </c>
      <c r="D3710" s="5">
        <f>YEAR(Tabla1[[#This Row],[FECHA]])</f>
        <v>2012</v>
      </c>
      <c r="E3710" s="5">
        <f>IFERROR(VLOOKUP(Tabla1[[#This Row],[FECHA]],'COMPARENDOS TOTALES'!A:D,4,FALSE),0)</f>
        <v>0</v>
      </c>
      <c r="F3710" s="9">
        <f>IFERROR(VLOOKUP(Tabla1[[#This Row],[FECHA]],'COMPARENDOS TOTALES'!A:D,3,FALSE),0)</f>
        <v>0</v>
      </c>
      <c r="G3710" s="5">
        <f>IFERROR(VLOOKUP(Tabla1[[#This Row],[FECHA]],EXONERACIONES!A:D,4,FALSE),0)</f>
        <v>0</v>
      </c>
      <c r="H3710" s="9">
        <f>IFERROR(VLOOKUP(Tabla1[[#This Row],[FECHA]],EXONERACIONES!A:D,3,FALSE),0)</f>
        <v>0</v>
      </c>
      <c r="I3710" s="5">
        <f>IFERROR(VLOOKUP(Tabla1[[#This Row],[FECHA]],'SIMIT CON RES'!A:D,4,FALSE),0)</f>
        <v>0</v>
      </c>
      <c r="J3710" s="9">
        <f>IFERROR(VLOOKUP(Tabla1[[#This Row],[FECHA]],'SIMIT CON RES'!A:D,3,FALSE),0)</f>
        <v>0</v>
      </c>
      <c r="K3710">
        <f>IFERROR(VLOOKUP(Tabla1[[#This Row],[FECHA]],'SIMIT SIN RES'!A:D,4,FALSE),0)</f>
        <v>0</v>
      </c>
      <c r="L3710" s="9">
        <f>IFERROR(VLOOKUP(Tabla1[[#This Row],[FECHA]],'SIMIT SIN RES'!A:D,3,FALSE),0)</f>
        <v>0</v>
      </c>
      <c r="M3710" s="5">
        <f>IFERROR(VLOOKUP(Tabla1[[#This Row],[FECHA]],'RECAUDOS DE COMPARENDOS'!A:D,4,FALSE),0)</f>
        <v>0</v>
      </c>
      <c r="N3710" s="9">
        <f>IFERROR(VLOOKUP(Tabla1[[#This Row],[FECHA]],'RECAUDOS DE COMPARENDOS'!A:D,3,FALSE),0)</f>
        <v>0</v>
      </c>
      <c r="O3710" s="5">
        <f>IFERROR(VLOOKUP(Tabla1[[#This Row],[FECHA]],'RECAUDOS DE RESOLUCIONES'!A:D,4,FALSE),0)</f>
        <v>0</v>
      </c>
      <c r="P3710" s="9">
        <f>IFERROR(VLOOKUP(Tabla1[[#This Row],[FECHA]],'RECAUDOS DE RESOLUCIONES'!A:D,3,FALSE),0)</f>
        <v>0</v>
      </c>
      <c r="Q371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71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710" s="11">
        <f>IFERROR(VLOOKUP(Tabla1[[#This Row],[FECHA]],'RECAUDOS LOCALES'!A:D,4,FALSE),0)</f>
        <v>2</v>
      </c>
      <c r="T3710" s="9">
        <f>IFERROR(VLOOKUP(Tabla1[[#This Row],[FECHA]],'RECAUDOS LOCALES'!A:D,3,FALSE),0)</f>
        <v>410627</v>
      </c>
      <c r="U3710" s="11">
        <f>IFERROR(VLOOKUP(Tabla1[[#This Row],[FECHA]],'RECAUDOS EXTERNOS'!A:D,4,FALSE),0)</f>
        <v>1</v>
      </c>
      <c r="V3710" s="9">
        <f>IFERROR(VLOOKUP(Tabla1[[#This Row],[FECHA]],'RECAUDOS EXTERNOS'!A:D,3,FALSE),0)</f>
        <v>378204</v>
      </c>
    </row>
    <row r="3711" spans="1:22" x14ac:dyDescent="0.25">
      <c r="A3711" s="1">
        <v>41270</v>
      </c>
      <c r="B3711" s="3" t="s">
        <v>6</v>
      </c>
      <c r="C3711" s="2">
        <v>41244</v>
      </c>
      <c r="D3711" s="5">
        <f>YEAR(Tabla1[[#This Row],[FECHA]])</f>
        <v>2012</v>
      </c>
      <c r="E3711" s="5">
        <f>IFERROR(VLOOKUP(Tabla1[[#This Row],[FECHA]],'COMPARENDOS TOTALES'!A:D,4,FALSE),0)</f>
        <v>2</v>
      </c>
      <c r="F3711" s="9">
        <f>IFERROR(VLOOKUP(Tabla1[[#This Row],[FECHA]],'COMPARENDOS TOTALES'!A:D,3,FALSE),0)</f>
        <v>850050</v>
      </c>
      <c r="G3711" s="5">
        <f>IFERROR(VLOOKUP(Tabla1[[#This Row],[FECHA]],EXONERACIONES!A:D,4,FALSE),0)</f>
        <v>0</v>
      </c>
      <c r="H3711" s="9">
        <f>IFERROR(VLOOKUP(Tabla1[[#This Row],[FECHA]],EXONERACIONES!A:D,3,FALSE),0)</f>
        <v>0</v>
      </c>
      <c r="I3711" s="5">
        <f>IFERROR(VLOOKUP(Tabla1[[#This Row],[FECHA]],'SIMIT CON RES'!A:D,4,FALSE),0)</f>
        <v>1</v>
      </c>
      <c r="J3711" s="9">
        <f>IFERROR(VLOOKUP(Tabla1[[#This Row],[FECHA]],'SIMIT CON RES'!A:D,3,FALSE),0)</f>
        <v>566700</v>
      </c>
      <c r="K3711">
        <f>IFERROR(VLOOKUP(Tabla1[[#This Row],[FECHA]],'SIMIT SIN RES'!A:D,4,FALSE),0)</f>
        <v>0</v>
      </c>
      <c r="L3711" s="9">
        <f>IFERROR(VLOOKUP(Tabla1[[#This Row],[FECHA]],'SIMIT SIN RES'!A:D,3,FALSE),0)</f>
        <v>0</v>
      </c>
      <c r="M3711" s="5">
        <f>IFERROR(VLOOKUP(Tabla1[[#This Row],[FECHA]],'RECAUDOS DE COMPARENDOS'!A:D,4,FALSE),0)</f>
        <v>0</v>
      </c>
      <c r="N3711" s="9">
        <f>IFERROR(VLOOKUP(Tabla1[[#This Row],[FECHA]],'RECAUDOS DE COMPARENDOS'!A:D,3,FALSE),0)</f>
        <v>0</v>
      </c>
      <c r="O3711" s="5">
        <f>IFERROR(VLOOKUP(Tabla1[[#This Row],[FECHA]],'RECAUDOS DE RESOLUCIONES'!A:D,4,FALSE),0)</f>
        <v>0</v>
      </c>
      <c r="P3711" s="9">
        <f>IFERROR(VLOOKUP(Tabla1[[#This Row],[FECHA]],'RECAUDOS DE RESOLUCIONES'!A:D,3,FALSE),0)</f>
        <v>0</v>
      </c>
      <c r="Q371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711" s="9">
        <f>Tabla1[V. COMPARENDOS]-(Tabla1[V. EXONERACIONES]+Tabla1[[#This Row],[V. SIMIT CON RESOLUCION]]+Tabla1[[#This Row],[V. SIMIT SIN RESOLUCION]]+Tabla1[[#This Row],[V. RECAUDOS COMPARENDOS]]+Tabla1[[#This Row],[V. RECAUDOS RESOLUCIONES]])</f>
        <v>283350</v>
      </c>
      <c r="S3711" s="11">
        <f>IFERROR(VLOOKUP(Tabla1[[#This Row],[FECHA]],'RECAUDOS LOCALES'!A:D,4,FALSE),0)</f>
        <v>0</v>
      </c>
      <c r="T3711" s="9">
        <f>IFERROR(VLOOKUP(Tabla1[[#This Row],[FECHA]],'RECAUDOS LOCALES'!A:D,3,FALSE),0)</f>
        <v>0</v>
      </c>
      <c r="U3711" s="11">
        <f>IFERROR(VLOOKUP(Tabla1[[#This Row],[FECHA]],'RECAUDOS EXTERNOS'!A:D,4,FALSE),0)</f>
        <v>3</v>
      </c>
      <c r="V3711" s="9">
        <f>IFERROR(VLOOKUP(Tabla1[[#This Row],[FECHA]],'RECAUDOS EXTERNOS'!A:D,3,FALSE),0)</f>
        <v>720154</v>
      </c>
    </row>
    <row r="3712" spans="1:22" x14ac:dyDescent="0.25">
      <c r="A3712" s="1">
        <v>41271</v>
      </c>
      <c r="B3712" s="3" t="s">
        <v>0</v>
      </c>
      <c r="C3712" s="2">
        <v>41244</v>
      </c>
      <c r="D3712" s="5">
        <f>YEAR(Tabla1[[#This Row],[FECHA]])</f>
        <v>2012</v>
      </c>
      <c r="E3712" s="5">
        <f>IFERROR(VLOOKUP(Tabla1[[#This Row],[FECHA]],'COMPARENDOS TOTALES'!A:D,4,FALSE),0)</f>
        <v>0</v>
      </c>
      <c r="F3712" s="9">
        <f>IFERROR(VLOOKUP(Tabla1[[#This Row],[FECHA]],'COMPARENDOS TOTALES'!A:D,3,FALSE),0)</f>
        <v>0</v>
      </c>
      <c r="G3712" s="5">
        <f>IFERROR(VLOOKUP(Tabla1[[#This Row],[FECHA]],EXONERACIONES!A:D,4,FALSE),0)</f>
        <v>0</v>
      </c>
      <c r="H3712" s="9">
        <f>IFERROR(VLOOKUP(Tabla1[[#This Row],[FECHA]],EXONERACIONES!A:D,3,FALSE),0)</f>
        <v>0</v>
      </c>
      <c r="I3712" s="5">
        <f>IFERROR(VLOOKUP(Tabla1[[#This Row],[FECHA]],'SIMIT CON RES'!A:D,4,FALSE),0)</f>
        <v>0</v>
      </c>
      <c r="J3712" s="9">
        <f>IFERROR(VLOOKUP(Tabla1[[#This Row],[FECHA]],'SIMIT CON RES'!A:D,3,FALSE),0)</f>
        <v>0</v>
      </c>
      <c r="K3712">
        <f>IFERROR(VLOOKUP(Tabla1[[#This Row],[FECHA]],'SIMIT SIN RES'!A:D,4,FALSE),0)</f>
        <v>0</v>
      </c>
      <c r="L3712" s="9">
        <f>IFERROR(VLOOKUP(Tabla1[[#This Row],[FECHA]],'SIMIT SIN RES'!A:D,3,FALSE),0)</f>
        <v>0</v>
      </c>
      <c r="M3712" s="5">
        <f>IFERROR(VLOOKUP(Tabla1[[#This Row],[FECHA]],'RECAUDOS DE COMPARENDOS'!A:D,4,FALSE),0)</f>
        <v>0</v>
      </c>
      <c r="N3712" s="9">
        <f>IFERROR(VLOOKUP(Tabla1[[#This Row],[FECHA]],'RECAUDOS DE COMPARENDOS'!A:D,3,FALSE),0)</f>
        <v>0</v>
      </c>
      <c r="O3712" s="5">
        <f>IFERROR(VLOOKUP(Tabla1[[#This Row],[FECHA]],'RECAUDOS DE RESOLUCIONES'!A:D,4,FALSE),0)</f>
        <v>0</v>
      </c>
      <c r="P3712" s="9">
        <f>IFERROR(VLOOKUP(Tabla1[[#This Row],[FECHA]],'RECAUDOS DE RESOLUCIONES'!A:D,3,FALSE),0)</f>
        <v>0</v>
      </c>
      <c r="Q371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71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712" s="11">
        <f>IFERROR(VLOOKUP(Tabla1[[#This Row],[FECHA]],'RECAUDOS LOCALES'!A:D,4,FALSE),0)</f>
        <v>1</v>
      </c>
      <c r="T3712" s="9">
        <f>IFERROR(VLOOKUP(Tabla1[[#This Row],[FECHA]],'RECAUDOS LOCALES'!A:D,3,FALSE),0)</f>
        <v>267800</v>
      </c>
      <c r="U3712" s="11">
        <f>IFERROR(VLOOKUP(Tabla1[[#This Row],[FECHA]],'RECAUDOS EXTERNOS'!A:D,4,FALSE),0)</f>
        <v>4</v>
      </c>
      <c r="V3712" s="9">
        <f>IFERROR(VLOOKUP(Tabla1[[#This Row],[FECHA]],'RECAUDOS EXTERNOS'!A:D,3,FALSE),0)</f>
        <v>1648523</v>
      </c>
    </row>
    <row r="3713" spans="1:22" x14ac:dyDescent="0.25">
      <c r="A3713" s="1">
        <v>41272</v>
      </c>
      <c r="B3713" s="3" t="s">
        <v>5</v>
      </c>
      <c r="C3713" s="2">
        <v>41244</v>
      </c>
      <c r="D3713" s="5">
        <f>YEAR(Tabla1[[#This Row],[FECHA]])</f>
        <v>2012</v>
      </c>
      <c r="E3713" s="5">
        <f>IFERROR(VLOOKUP(Tabla1[[#This Row],[FECHA]],'COMPARENDOS TOTALES'!A:D,4,FALSE),0)</f>
        <v>0</v>
      </c>
      <c r="F3713" s="9">
        <f>IFERROR(VLOOKUP(Tabla1[[#This Row],[FECHA]],'COMPARENDOS TOTALES'!A:D,3,FALSE),0)</f>
        <v>0</v>
      </c>
      <c r="G3713" s="5">
        <f>IFERROR(VLOOKUP(Tabla1[[#This Row],[FECHA]],EXONERACIONES!A:D,4,FALSE),0)</f>
        <v>0</v>
      </c>
      <c r="H3713" s="9">
        <f>IFERROR(VLOOKUP(Tabla1[[#This Row],[FECHA]],EXONERACIONES!A:D,3,FALSE),0)</f>
        <v>0</v>
      </c>
      <c r="I3713" s="5">
        <f>IFERROR(VLOOKUP(Tabla1[[#This Row],[FECHA]],'SIMIT CON RES'!A:D,4,FALSE),0)</f>
        <v>0</v>
      </c>
      <c r="J3713" s="9">
        <f>IFERROR(VLOOKUP(Tabla1[[#This Row],[FECHA]],'SIMIT CON RES'!A:D,3,FALSE),0)</f>
        <v>0</v>
      </c>
      <c r="K3713">
        <f>IFERROR(VLOOKUP(Tabla1[[#This Row],[FECHA]],'SIMIT SIN RES'!A:D,4,FALSE),0)</f>
        <v>0</v>
      </c>
      <c r="L3713" s="9">
        <f>IFERROR(VLOOKUP(Tabla1[[#This Row],[FECHA]],'SIMIT SIN RES'!A:D,3,FALSE),0)</f>
        <v>0</v>
      </c>
      <c r="M3713" s="5">
        <f>IFERROR(VLOOKUP(Tabla1[[#This Row],[FECHA]],'RECAUDOS DE COMPARENDOS'!A:D,4,FALSE),0)</f>
        <v>0</v>
      </c>
      <c r="N3713" s="9">
        <f>IFERROR(VLOOKUP(Tabla1[[#This Row],[FECHA]],'RECAUDOS DE COMPARENDOS'!A:D,3,FALSE),0)</f>
        <v>0</v>
      </c>
      <c r="O3713" s="5">
        <f>IFERROR(VLOOKUP(Tabla1[[#This Row],[FECHA]],'RECAUDOS DE RESOLUCIONES'!A:D,4,FALSE),0)</f>
        <v>0</v>
      </c>
      <c r="P3713" s="9">
        <f>IFERROR(VLOOKUP(Tabla1[[#This Row],[FECHA]],'RECAUDOS DE RESOLUCIONES'!A:D,3,FALSE),0)</f>
        <v>0</v>
      </c>
      <c r="Q371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71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713" s="11">
        <f>IFERROR(VLOOKUP(Tabla1[[#This Row],[FECHA]],'RECAUDOS LOCALES'!A:D,4,FALSE),0)</f>
        <v>0</v>
      </c>
      <c r="T3713" s="9">
        <f>IFERROR(VLOOKUP(Tabla1[[#This Row],[FECHA]],'RECAUDOS LOCALES'!A:D,3,FALSE),0)</f>
        <v>0</v>
      </c>
      <c r="U3713" s="11">
        <f>IFERROR(VLOOKUP(Tabla1[[#This Row],[FECHA]],'RECAUDOS EXTERNOS'!A:D,4,FALSE),0)</f>
        <v>0</v>
      </c>
      <c r="V3713" s="9">
        <f>IFERROR(VLOOKUP(Tabla1[[#This Row],[FECHA]],'RECAUDOS EXTERNOS'!A:D,3,FALSE),0)</f>
        <v>0</v>
      </c>
    </row>
    <row r="3714" spans="1:22" x14ac:dyDescent="0.25">
      <c r="A3714" s="1">
        <v>41273</v>
      </c>
      <c r="B3714" s="3" t="s">
        <v>4</v>
      </c>
      <c r="C3714" s="2">
        <v>41244</v>
      </c>
      <c r="D3714" s="5">
        <f>YEAR(Tabla1[[#This Row],[FECHA]])</f>
        <v>2012</v>
      </c>
      <c r="E3714" s="5">
        <f>IFERROR(VLOOKUP(Tabla1[[#This Row],[FECHA]],'COMPARENDOS TOTALES'!A:D,4,FALSE),0)</f>
        <v>0</v>
      </c>
      <c r="F3714" s="9">
        <f>IFERROR(VLOOKUP(Tabla1[[#This Row],[FECHA]],'COMPARENDOS TOTALES'!A:D,3,FALSE),0)</f>
        <v>0</v>
      </c>
      <c r="G3714" s="5">
        <f>IFERROR(VLOOKUP(Tabla1[[#This Row],[FECHA]],EXONERACIONES!A:D,4,FALSE),0)</f>
        <v>0</v>
      </c>
      <c r="H3714" s="9">
        <f>IFERROR(VLOOKUP(Tabla1[[#This Row],[FECHA]],EXONERACIONES!A:D,3,FALSE),0)</f>
        <v>0</v>
      </c>
      <c r="I3714" s="5">
        <f>IFERROR(VLOOKUP(Tabla1[[#This Row],[FECHA]],'SIMIT CON RES'!A:D,4,FALSE),0)</f>
        <v>0</v>
      </c>
      <c r="J3714" s="9">
        <f>IFERROR(VLOOKUP(Tabla1[[#This Row],[FECHA]],'SIMIT CON RES'!A:D,3,FALSE),0)</f>
        <v>0</v>
      </c>
      <c r="K3714">
        <f>IFERROR(VLOOKUP(Tabla1[[#This Row],[FECHA]],'SIMIT SIN RES'!A:D,4,FALSE),0)</f>
        <v>0</v>
      </c>
      <c r="L3714" s="9">
        <f>IFERROR(VLOOKUP(Tabla1[[#This Row],[FECHA]],'SIMIT SIN RES'!A:D,3,FALSE),0)</f>
        <v>0</v>
      </c>
      <c r="M3714" s="5">
        <f>IFERROR(VLOOKUP(Tabla1[[#This Row],[FECHA]],'RECAUDOS DE COMPARENDOS'!A:D,4,FALSE),0)</f>
        <v>0</v>
      </c>
      <c r="N3714" s="9">
        <f>IFERROR(VLOOKUP(Tabla1[[#This Row],[FECHA]],'RECAUDOS DE COMPARENDOS'!A:D,3,FALSE),0)</f>
        <v>0</v>
      </c>
      <c r="O3714" s="5">
        <f>IFERROR(VLOOKUP(Tabla1[[#This Row],[FECHA]],'RECAUDOS DE RESOLUCIONES'!A:D,4,FALSE),0)</f>
        <v>0</v>
      </c>
      <c r="P3714" s="9">
        <f>IFERROR(VLOOKUP(Tabla1[[#This Row],[FECHA]],'RECAUDOS DE RESOLUCIONES'!A:D,3,FALSE),0)</f>
        <v>0</v>
      </c>
      <c r="Q371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71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714" s="11">
        <f>IFERROR(VLOOKUP(Tabla1[[#This Row],[FECHA]],'RECAUDOS LOCALES'!A:D,4,FALSE),0)</f>
        <v>0</v>
      </c>
      <c r="T3714" s="9">
        <f>IFERROR(VLOOKUP(Tabla1[[#This Row],[FECHA]],'RECAUDOS LOCALES'!A:D,3,FALSE),0)</f>
        <v>0</v>
      </c>
      <c r="U3714" s="11">
        <f>IFERROR(VLOOKUP(Tabla1[[#This Row],[FECHA]],'RECAUDOS EXTERNOS'!A:D,4,FALSE),0)</f>
        <v>0</v>
      </c>
      <c r="V3714" s="9">
        <f>IFERROR(VLOOKUP(Tabla1[[#This Row],[FECHA]],'RECAUDOS EXTERNOS'!A:D,3,FALSE),0)</f>
        <v>0</v>
      </c>
    </row>
    <row r="3715" spans="1:22" x14ac:dyDescent="0.25">
      <c r="A3715" s="1">
        <v>41274</v>
      </c>
      <c r="B3715" s="3" t="s">
        <v>1</v>
      </c>
      <c r="C3715" s="2">
        <v>41244</v>
      </c>
      <c r="D3715" s="5">
        <f>YEAR(Tabla1[[#This Row],[FECHA]])</f>
        <v>2012</v>
      </c>
      <c r="E3715" s="5">
        <f>IFERROR(VLOOKUP(Tabla1[[#This Row],[FECHA]],'COMPARENDOS TOTALES'!A:D,4,FALSE),0)</f>
        <v>0</v>
      </c>
      <c r="F3715" s="9">
        <f>IFERROR(VLOOKUP(Tabla1[[#This Row],[FECHA]],'COMPARENDOS TOTALES'!A:D,3,FALSE),0)</f>
        <v>0</v>
      </c>
      <c r="G3715" s="5">
        <f>IFERROR(VLOOKUP(Tabla1[[#This Row],[FECHA]],EXONERACIONES!A:D,4,FALSE),0)</f>
        <v>0</v>
      </c>
      <c r="H3715" s="9">
        <f>IFERROR(VLOOKUP(Tabla1[[#This Row],[FECHA]],EXONERACIONES!A:D,3,FALSE),0)</f>
        <v>0</v>
      </c>
      <c r="I3715" s="5">
        <f>IFERROR(VLOOKUP(Tabla1[[#This Row],[FECHA]],'SIMIT CON RES'!A:D,4,FALSE),0)</f>
        <v>0</v>
      </c>
      <c r="J3715" s="9">
        <f>IFERROR(VLOOKUP(Tabla1[[#This Row],[FECHA]],'SIMIT CON RES'!A:D,3,FALSE),0)</f>
        <v>0</v>
      </c>
      <c r="K3715">
        <f>IFERROR(VLOOKUP(Tabla1[[#This Row],[FECHA]],'SIMIT SIN RES'!A:D,4,FALSE),0)</f>
        <v>0</v>
      </c>
      <c r="L3715" s="9">
        <f>IFERROR(VLOOKUP(Tabla1[[#This Row],[FECHA]],'SIMIT SIN RES'!A:D,3,FALSE),0)</f>
        <v>0</v>
      </c>
      <c r="M3715" s="5">
        <f>IFERROR(VLOOKUP(Tabla1[[#This Row],[FECHA]],'RECAUDOS DE COMPARENDOS'!A:D,4,FALSE),0)</f>
        <v>0</v>
      </c>
      <c r="N3715" s="9">
        <f>IFERROR(VLOOKUP(Tabla1[[#This Row],[FECHA]],'RECAUDOS DE COMPARENDOS'!A:D,3,FALSE),0)</f>
        <v>0</v>
      </c>
      <c r="O3715" s="5">
        <f>IFERROR(VLOOKUP(Tabla1[[#This Row],[FECHA]],'RECAUDOS DE RESOLUCIONES'!A:D,4,FALSE),0)</f>
        <v>0</v>
      </c>
      <c r="P3715" s="9">
        <f>IFERROR(VLOOKUP(Tabla1[[#This Row],[FECHA]],'RECAUDOS DE RESOLUCIONES'!A:D,3,FALSE),0)</f>
        <v>0</v>
      </c>
      <c r="Q371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71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715" s="11">
        <f>IFERROR(VLOOKUP(Tabla1[[#This Row],[FECHA]],'RECAUDOS LOCALES'!A:D,4,FALSE),0)</f>
        <v>0</v>
      </c>
      <c r="T3715" s="9">
        <f>IFERROR(VLOOKUP(Tabla1[[#This Row],[FECHA]],'RECAUDOS LOCALES'!A:D,3,FALSE),0)</f>
        <v>0</v>
      </c>
      <c r="U3715" s="11">
        <f>IFERROR(VLOOKUP(Tabla1[[#This Row],[FECHA]],'RECAUDOS EXTERNOS'!A:D,4,FALSE),0)</f>
        <v>0</v>
      </c>
      <c r="V3715" s="9">
        <f>IFERROR(VLOOKUP(Tabla1[[#This Row],[FECHA]],'RECAUDOS EXTERNOS'!A:D,3,FALSE),0)</f>
        <v>0</v>
      </c>
    </row>
    <row r="3716" spans="1:22" x14ac:dyDescent="0.25">
      <c r="A3716" s="1">
        <v>41275</v>
      </c>
      <c r="B3716" s="3" t="s">
        <v>2</v>
      </c>
      <c r="C3716" s="2">
        <v>41275</v>
      </c>
      <c r="D3716" s="5">
        <f>YEAR(Tabla1[[#This Row],[FECHA]])</f>
        <v>2013</v>
      </c>
      <c r="E3716" s="5">
        <f>IFERROR(VLOOKUP(Tabla1[[#This Row],[FECHA]],'COMPARENDOS TOTALES'!A:D,4,FALSE),0)</f>
        <v>3</v>
      </c>
      <c r="F3716" s="9">
        <f>IFERROR(VLOOKUP(Tabla1[[#This Row],[FECHA]],'COMPARENDOS TOTALES'!A:D,3,FALSE),0)</f>
        <v>746700</v>
      </c>
      <c r="G3716" s="5">
        <f>IFERROR(VLOOKUP(Tabla1[[#This Row],[FECHA]],EXONERACIONES!A:D,4,FALSE),0)</f>
        <v>0</v>
      </c>
      <c r="H3716" s="9">
        <f>IFERROR(VLOOKUP(Tabla1[[#This Row],[FECHA]],EXONERACIONES!A:D,3,FALSE),0)</f>
        <v>0</v>
      </c>
      <c r="I3716" s="5">
        <f>IFERROR(VLOOKUP(Tabla1[[#This Row],[FECHA]],'SIMIT CON RES'!A:D,4,FALSE),0)</f>
        <v>2</v>
      </c>
      <c r="J3716" s="9">
        <f>IFERROR(VLOOKUP(Tabla1[[#This Row],[FECHA]],'SIMIT CON RES'!A:D,3,FALSE),0)</f>
        <v>451950</v>
      </c>
      <c r="K3716">
        <f>IFERROR(VLOOKUP(Tabla1[[#This Row],[FECHA]],'SIMIT SIN RES'!A:D,4,FALSE),0)</f>
        <v>0</v>
      </c>
      <c r="L3716" s="9">
        <f>IFERROR(VLOOKUP(Tabla1[[#This Row],[FECHA]],'SIMIT SIN RES'!A:D,3,FALSE),0)</f>
        <v>0</v>
      </c>
      <c r="M3716" s="5">
        <f>IFERROR(VLOOKUP(Tabla1[[#This Row],[FECHA]],'RECAUDOS DE COMPARENDOS'!A:D,4,FALSE),0)</f>
        <v>0</v>
      </c>
      <c r="N3716" s="9">
        <f>IFERROR(VLOOKUP(Tabla1[[#This Row],[FECHA]],'RECAUDOS DE COMPARENDOS'!A:D,3,FALSE),0)</f>
        <v>0</v>
      </c>
      <c r="O3716" s="5">
        <f>IFERROR(VLOOKUP(Tabla1[[#This Row],[FECHA]],'RECAUDOS DE RESOLUCIONES'!A:D,4,FALSE),0)</f>
        <v>0</v>
      </c>
      <c r="P3716" s="9">
        <f>IFERROR(VLOOKUP(Tabla1[[#This Row],[FECHA]],'RECAUDOS DE RESOLUCIONES'!A:D,3,FALSE),0)</f>
        <v>0</v>
      </c>
      <c r="Q371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716" s="9">
        <f>Tabla1[V. COMPARENDOS]-(Tabla1[V. EXONERACIONES]+Tabla1[[#This Row],[V. SIMIT CON RESOLUCION]]+Tabla1[[#This Row],[V. SIMIT SIN RESOLUCION]]+Tabla1[[#This Row],[V. RECAUDOS COMPARENDOS]]+Tabla1[[#This Row],[V. RECAUDOS RESOLUCIONES]])</f>
        <v>294750</v>
      </c>
      <c r="S3716" s="11">
        <f>IFERROR(VLOOKUP(Tabla1[[#This Row],[FECHA]],'RECAUDOS LOCALES'!A:D,4,FALSE),0)</f>
        <v>0</v>
      </c>
      <c r="T3716" s="9">
        <f>IFERROR(VLOOKUP(Tabla1[[#This Row],[FECHA]],'RECAUDOS LOCALES'!A:D,3,FALSE),0)</f>
        <v>0</v>
      </c>
      <c r="U3716" s="11">
        <f>IFERROR(VLOOKUP(Tabla1[[#This Row],[FECHA]],'RECAUDOS EXTERNOS'!A:D,4,FALSE),0)</f>
        <v>0</v>
      </c>
      <c r="V3716" s="9">
        <f>IFERROR(VLOOKUP(Tabla1[[#This Row],[FECHA]],'RECAUDOS EXTERNOS'!A:D,3,FALSE),0)</f>
        <v>0</v>
      </c>
    </row>
    <row r="3717" spans="1:22" x14ac:dyDescent="0.25">
      <c r="A3717" s="1">
        <v>41276</v>
      </c>
      <c r="B3717" s="3" t="s">
        <v>3</v>
      </c>
      <c r="C3717" s="2">
        <v>41275</v>
      </c>
      <c r="D3717" s="5">
        <f>YEAR(Tabla1[[#This Row],[FECHA]])</f>
        <v>2013</v>
      </c>
      <c r="E3717" s="5">
        <f>IFERROR(VLOOKUP(Tabla1[[#This Row],[FECHA]],'COMPARENDOS TOTALES'!A:D,4,FALSE),0)</f>
        <v>0</v>
      </c>
      <c r="F3717" s="9">
        <f>IFERROR(VLOOKUP(Tabla1[[#This Row],[FECHA]],'COMPARENDOS TOTALES'!A:D,3,FALSE),0)</f>
        <v>0</v>
      </c>
      <c r="G3717" s="5">
        <f>IFERROR(VLOOKUP(Tabla1[[#This Row],[FECHA]],EXONERACIONES!A:D,4,FALSE),0)</f>
        <v>0</v>
      </c>
      <c r="H3717" s="9">
        <f>IFERROR(VLOOKUP(Tabla1[[#This Row],[FECHA]],EXONERACIONES!A:D,3,FALSE),0)</f>
        <v>0</v>
      </c>
      <c r="I3717" s="5">
        <f>IFERROR(VLOOKUP(Tabla1[[#This Row],[FECHA]],'SIMIT CON RES'!A:D,4,FALSE),0)</f>
        <v>0</v>
      </c>
      <c r="J3717" s="9">
        <f>IFERROR(VLOOKUP(Tabla1[[#This Row],[FECHA]],'SIMIT CON RES'!A:D,3,FALSE),0)</f>
        <v>0</v>
      </c>
      <c r="K3717">
        <f>IFERROR(VLOOKUP(Tabla1[[#This Row],[FECHA]],'SIMIT SIN RES'!A:D,4,FALSE),0)</f>
        <v>0</v>
      </c>
      <c r="L3717" s="9">
        <f>IFERROR(VLOOKUP(Tabla1[[#This Row],[FECHA]],'SIMIT SIN RES'!A:D,3,FALSE),0)</f>
        <v>0</v>
      </c>
      <c r="M3717" s="5">
        <f>IFERROR(VLOOKUP(Tabla1[[#This Row],[FECHA]],'RECAUDOS DE COMPARENDOS'!A:D,4,FALSE),0)</f>
        <v>0</v>
      </c>
      <c r="N3717" s="9">
        <f>IFERROR(VLOOKUP(Tabla1[[#This Row],[FECHA]],'RECAUDOS DE COMPARENDOS'!A:D,3,FALSE),0)</f>
        <v>0</v>
      </c>
      <c r="O3717" s="5">
        <f>IFERROR(VLOOKUP(Tabla1[[#This Row],[FECHA]],'RECAUDOS DE RESOLUCIONES'!A:D,4,FALSE),0)</f>
        <v>0</v>
      </c>
      <c r="P3717" s="9">
        <f>IFERROR(VLOOKUP(Tabla1[[#This Row],[FECHA]],'RECAUDOS DE RESOLUCIONES'!A:D,3,FALSE),0)</f>
        <v>0</v>
      </c>
      <c r="Q371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71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717" s="11">
        <f>IFERROR(VLOOKUP(Tabla1[[#This Row],[FECHA]],'RECAUDOS LOCALES'!A:D,4,FALSE),0)</f>
        <v>0</v>
      </c>
      <c r="T3717" s="9">
        <f>IFERROR(VLOOKUP(Tabla1[[#This Row],[FECHA]],'RECAUDOS LOCALES'!A:D,3,FALSE),0)</f>
        <v>0</v>
      </c>
      <c r="U3717" s="11">
        <f>IFERROR(VLOOKUP(Tabla1[[#This Row],[FECHA]],'RECAUDOS EXTERNOS'!A:D,4,FALSE),0)</f>
        <v>2</v>
      </c>
      <c r="V3717" s="9">
        <f>IFERROR(VLOOKUP(Tabla1[[#This Row],[FECHA]],'RECAUDOS EXTERNOS'!A:D,3,FALSE),0)</f>
        <v>442191</v>
      </c>
    </row>
    <row r="3718" spans="1:22" x14ac:dyDescent="0.25">
      <c r="A3718" s="1">
        <v>41277</v>
      </c>
      <c r="B3718" s="3" t="s">
        <v>6</v>
      </c>
      <c r="C3718" s="2">
        <v>41275</v>
      </c>
      <c r="D3718" s="5">
        <f>YEAR(Tabla1[[#This Row],[FECHA]])</f>
        <v>2013</v>
      </c>
      <c r="E3718" s="5">
        <f>IFERROR(VLOOKUP(Tabla1[[#This Row],[FECHA]],'COMPARENDOS TOTALES'!A:D,4,FALSE),0)</f>
        <v>1</v>
      </c>
      <c r="F3718" s="9">
        <f>IFERROR(VLOOKUP(Tabla1[[#This Row],[FECHA]],'COMPARENDOS TOTALES'!A:D,3,FALSE),0)</f>
        <v>589500</v>
      </c>
      <c r="G3718" s="5">
        <f>IFERROR(VLOOKUP(Tabla1[[#This Row],[FECHA]],EXONERACIONES!A:D,4,FALSE),0)</f>
        <v>0</v>
      </c>
      <c r="H3718" s="9">
        <f>IFERROR(VLOOKUP(Tabla1[[#This Row],[FECHA]],EXONERACIONES!A:D,3,FALSE),0)</f>
        <v>0</v>
      </c>
      <c r="I3718" s="5">
        <f>IFERROR(VLOOKUP(Tabla1[[#This Row],[FECHA]],'SIMIT CON RES'!A:D,4,FALSE),0)</f>
        <v>0</v>
      </c>
      <c r="J3718" s="9">
        <f>IFERROR(VLOOKUP(Tabla1[[#This Row],[FECHA]],'SIMIT CON RES'!A:D,3,FALSE),0)</f>
        <v>0</v>
      </c>
      <c r="K3718">
        <f>IFERROR(VLOOKUP(Tabla1[[#This Row],[FECHA]],'SIMIT SIN RES'!A:D,4,FALSE),0)</f>
        <v>0</v>
      </c>
      <c r="L3718" s="9">
        <f>IFERROR(VLOOKUP(Tabla1[[#This Row],[FECHA]],'SIMIT SIN RES'!A:D,3,FALSE),0)</f>
        <v>0</v>
      </c>
      <c r="M3718" s="5">
        <f>IFERROR(VLOOKUP(Tabla1[[#This Row],[FECHA]],'RECAUDOS DE COMPARENDOS'!A:D,4,FALSE),0)</f>
        <v>0</v>
      </c>
      <c r="N3718" s="9">
        <f>IFERROR(VLOOKUP(Tabla1[[#This Row],[FECHA]],'RECAUDOS DE COMPARENDOS'!A:D,3,FALSE),0)</f>
        <v>0</v>
      </c>
      <c r="O3718" s="5">
        <f>IFERROR(VLOOKUP(Tabla1[[#This Row],[FECHA]],'RECAUDOS DE RESOLUCIONES'!A:D,4,FALSE),0)</f>
        <v>0</v>
      </c>
      <c r="P3718" s="9">
        <f>IFERROR(VLOOKUP(Tabla1[[#This Row],[FECHA]],'RECAUDOS DE RESOLUCIONES'!A:D,3,FALSE),0)</f>
        <v>0</v>
      </c>
      <c r="Q371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718" s="9">
        <f>Tabla1[V. COMPARENDOS]-(Tabla1[V. EXONERACIONES]+Tabla1[[#This Row],[V. SIMIT CON RESOLUCION]]+Tabla1[[#This Row],[V. SIMIT SIN RESOLUCION]]+Tabla1[[#This Row],[V. RECAUDOS COMPARENDOS]]+Tabla1[[#This Row],[V. RECAUDOS RESOLUCIONES]])</f>
        <v>589500</v>
      </c>
      <c r="S3718" s="11">
        <f>IFERROR(VLOOKUP(Tabla1[[#This Row],[FECHA]],'RECAUDOS LOCALES'!A:D,4,FALSE),0)</f>
        <v>0</v>
      </c>
      <c r="T3718" s="9">
        <f>IFERROR(VLOOKUP(Tabla1[[#This Row],[FECHA]],'RECAUDOS LOCALES'!A:D,3,FALSE),0)</f>
        <v>0</v>
      </c>
      <c r="U3718" s="11">
        <f>IFERROR(VLOOKUP(Tabla1[[#This Row],[FECHA]],'RECAUDOS EXTERNOS'!A:D,4,FALSE),0)</f>
        <v>2</v>
      </c>
      <c r="V3718" s="9">
        <f>IFERROR(VLOOKUP(Tabla1[[#This Row],[FECHA]],'RECAUDOS EXTERNOS'!A:D,3,FALSE),0)</f>
        <v>898825</v>
      </c>
    </row>
    <row r="3719" spans="1:22" x14ac:dyDescent="0.25">
      <c r="A3719" s="1">
        <v>41278</v>
      </c>
      <c r="B3719" s="3" t="s">
        <v>0</v>
      </c>
      <c r="C3719" s="2">
        <v>41275</v>
      </c>
      <c r="D3719" s="5">
        <f>YEAR(Tabla1[[#This Row],[FECHA]])</f>
        <v>2013</v>
      </c>
      <c r="E3719" s="5">
        <f>IFERROR(VLOOKUP(Tabla1[[#This Row],[FECHA]],'COMPARENDOS TOTALES'!A:D,4,FALSE),0)</f>
        <v>0</v>
      </c>
      <c r="F3719" s="9">
        <f>IFERROR(VLOOKUP(Tabla1[[#This Row],[FECHA]],'COMPARENDOS TOTALES'!A:D,3,FALSE),0)</f>
        <v>0</v>
      </c>
      <c r="G3719" s="5">
        <f>IFERROR(VLOOKUP(Tabla1[[#This Row],[FECHA]],EXONERACIONES!A:D,4,FALSE),0)</f>
        <v>0</v>
      </c>
      <c r="H3719" s="9">
        <f>IFERROR(VLOOKUP(Tabla1[[#This Row],[FECHA]],EXONERACIONES!A:D,3,FALSE),0)</f>
        <v>0</v>
      </c>
      <c r="I3719" s="5">
        <f>IFERROR(VLOOKUP(Tabla1[[#This Row],[FECHA]],'SIMIT CON RES'!A:D,4,FALSE),0)</f>
        <v>0</v>
      </c>
      <c r="J3719" s="9">
        <f>IFERROR(VLOOKUP(Tabla1[[#This Row],[FECHA]],'SIMIT CON RES'!A:D,3,FALSE),0)</f>
        <v>0</v>
      </c>
      <c r="K3719">
        <f>IFERROR(VLOOKUP(Tabla1[[#This Row],[FECHA]],'SIMIT SIN RES'!A:D,4,FALSE),0)</f>
        <v>0</v>
      </c>
      <c r="L3719" s="9">
        <f>IFERROR(VLOOKUP(Tabla1[[#This Row],[FECHA]],'SIMIT SIN RES'!A:D,3,FALSE),0)</f>
        <v>0</v>
      </c>
      <c r="M3719" s="5">
        <f>IFERROR(VLOOKUP(Tabla1[[#This Row],[FECHA]],'RECAUDOS DE COMPARENDOS'!A:D,4,FALSE),0)</f>
        <v>0</v>
      </c>
      <c r="N3719" s="9">
        <f>IFERROR(VLOOKUP(Tabla1[[#This Row],[FECHA]],'RECAUDOS DE COMPARENDOS'!A:D,3,FALSE),0)</f>
        <v>0</v>
      </c>
      <c r="O3719" s="5">
        <f>IFERROR(VLOOKUP(Tabla1[[#This Row],[FECHA]],'RECAUDOS DE RESOLUCIONES'!A:D,4,FALSE),0)</f>
        <v>0</v>
      </c>
      <c r="P3719" s="9">
        <f>IFERROR(VLOOKUP(Tabla1[[#This Row],[FECHA]],'RECAUDOS DE RESOLUCIONES'!A:D,3,FALSE),0)</f>
        <v>0</v>
      </c>
      <c r="Q371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71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719" s="11">
        <f>IFERROR(VLOOKUP(Tabla1[[#This Row],[FECHA]],'RECAUDOS LOCALES'!A:D,4,FALSE),0)</f>
        <v>0</v>
      </c>
      <c r="T3719" s="9">
        <f>IFERROR(VLOOKUP(Tabla1[[#This Row],[FECHA]],'RECAUDOS LOCALES'!A:D,3,FALSE),0)</f>
        <v>0</v>
      </c>
      <c r="U3719" s="11">
        <f>IFERROR(VLOOKUP(Tabla1[[#This Row],[FECHA]],'RECAUDOS EXTERNOS'!A:D,4,FALSE),0)</f>
        <v>1</v>
      </c>
      <c r="V3719" s="9">
        <f>IFERROR(VLOOKUP(Tabla1[[#This Row],[FECHA]],'RECAUDOS EXTERNOS'!A:D,3,FALSE),0)</f>
        <v>152884</v>
      </c>
    </row>
    <row r="3720" spans="1:22" x14ac:dyDescent="0.25">
      <c r="A3720" s="1">
        <v>41279</v>
      </c>
      <c r="B3720" s="3" t="s">
        <v>5</v>
      </c>
      <c r="C3720" s="2">
        <v>41275</v>
      </c>
      <c r="D3720" s="5">
        <f>YEAR(Tabla1[[#This Row],[FECHA]])</f>
        <v>2013</v>
      </c>
      <c r="E3720" s="5">
        <f>IFERROR(VLOOKUP(Tabla1[[#This Row],[FECHA]],'COMPARENDOS TOTALES'!A:D,4,FALSE),0)</f>
        <v>0</v>
      </c>
      <c r="F3720" s="9">
        <f>IFERROR(VLOOKUP(Tabla1[[#This Row],[FECHA]],'COMPARENDOS TOTALES'!A:D,3,FALSE),0)</f>
        <v>0</v>
      </c>
      <c r="G3720" s="5">
        <f>IFERROR(VLOOKUP(Tabla1[[#This Row],[FECHA]],EXONERACIONES!A:D,4,FALSE),0)</f>
        <v>0</v>
      </c>
      <c r="H3720" s="9">
        <f>IFERROR(VLOOKUP(Tabla1[[#This Row],[FECHA]],EXONERACIONES!A:D,3,FALSE),0)</f>
        <v>0</v>
      </c>
      <c r="I3720" s="5">
        <f>IFERROR(VLOOKUP(Tabla1[[#This Row],[FECHA]],'SIMIT CON RES'!A:D,4,FALSE),0)</f>
        <v>0</v>
      </c>
      <c r="J3720" s="9">
        <f>IFERROR(VLOOKUP(Tabla1[[#This Row],[FECHA]],'SIMIT CON RES'!A:D,3,FALSE),0)</f>
        <v>0</v>
      </c>
      <c r="K3720">
        <f>IFERROR(VLOOKUP(Tabla1[[#This Row],[FECHA]],'SIMIT SIN RES'!A:D,4,FALSE),0)</f>
        <v>0</v>
      </c>
      <c r="L3720" s="9">
        <f>IFERROR(VLOOKUP(Tabla1[[#This Row],[FECHA]],'SIMIT SIN RES'!A:D,3,FALSE),0)</f>
        <v>0</v>
      </c>
      <c r="M3720" s="5">
        <f>IFERROR(VLOOKUP(Tabla1[[#This Row],[FECHA]],'RECAUDOS DE COMPARENDOS'!A:D,4,FALSE),0)</f>
        <v>0</v>
      </c>
      <c r="N3720" s="9">
        <f>IFERROR(VLOOKUP(Tabla1[[#This Row],[FECHA]],'RECAUDOS DE COMPARENDOS'!A:D,3,FALSE),0)</f>
        <v>0</v>
      </c>
      <c r="O3720" s="5">
        <f>IFERROR(VLOOKUP(Tabla1[[#This Row],[FECHA]],'RECAUDOS DE RESOLUCIONES'!A:D,4,FALSE),0)</f>
        <v>0</v>
      </c>
      <c r="P3720" s="9">
        <f>IFERROR(VLOOKUP(Tabla1[[#This Row],[FECHA]],'RECAUDOS DE RESOLUCIONES'!A:D,3,FALSE),0)</f>
        <v>0</v>
      </c>
      <c r="Q372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72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720" s="11">
        <f>IFERROR(VLOOKUP(Tabla1[[#This Row],[FECHA]],'RECAUDOS LOCALES'!A:D,4,FALSE),0)</f>
        <v>0</v>
      </c>
      <c r="T3720" s="9">
        <f>IFERROR(VLOOKUP(Tabla1[[#This Row],[FECHA]],'RECAUDOS LOCALES'!A:D,3,FALSE),0)</f>
        <v>0</v>
      </c>
      <c r="U3720" s="11">
        <f>IFERROR(VLOOKUP(Tabla1[[#This Row],[FECHA]],'RECAUDOS EXTERNOS'!A:D,4,FALSE),0)</f>
        <v>0</v>
      </c>
      <c r="V3720" s="9">
        <f>IFERROR(VLOOKUP(Tabla1[[#This Row],[FECHA]],'RECAUDOS EXTERNOS'!A:D,3,FALSE),0)</f>
        <v>0</v>
      </c>
    </row>
    <row r="3721" spans="1:22" x14ac:dyDescent="0.25">
      <c r="A3721" s="1">
        <v>41280</v>
      </c>
      <c r="B3721" s="3" t="s">
        <v>4</v>
      </c>
      <c r="C3721" s="2">
        <v>41275</v>
      </c>
      <c r="D3721" s="5">
        <f>YEAR(Tabla1[[#This Row],[FECHA]])</f>
        <v>2013</v>
      </c>
      <c r="E3721" s="5">
        <f>IFERROR(VLOOKUP(Tabla1[[#This Row],[FECHA]],'COMPARENDOS TOTALES'!A:D,4,FALSE),0)</f>
        <v>1</v>
      </c>
      <c r="F3721" s="9">
        <f>IFERROR(VLOOKUP(Tabla1[[#This Row],[FECHA]],'COMPARENDOS TOTALES'!A:D,3,FALSE),0)</f>
        <v>884250</v>
      </c>
      <c r="G3721" s="5">
        <f>IFERROR(VLOOKUP(Tabla1[[#This Row],[FECHA]],EXONERACIONES!A:D,4,FALSE),0)</f>
        <v>0</v>
      </c>
      <c r="H3721" s="9">
        <f>IFERROR(VLOOKUP(Tabla1[[#This Row],[FECHA]],EXONERACIONES!A:D,3,FALSE),0)</f>
        <v>0</v>
      </c>
      <c r="I3721" s="5">
        <f>IFERROR(VLOOKUP(Tabla1[[#This Row],[FECHA]],'SIMIT CON RES'!A:D,4,FALSE),0)</f>
        <v>0</v>
      </c>
      <c r="J3721" s="9">
        <f>IFERROR(VLOOKUP(Tabla1[[#This Row],[FECHA]],'SIMIT CON RES'!A:D,3,FALSE),0)</f>
        <v>0</v>
      </c>
      <c r="K3721">
        <f>IFERROR(VLOOKUP(Tabla1[[#This Row],[FECHA]],'SIMIT SIN RES'!A:D,4,FALSE),0)</f>
        <v>0</v>
      </c>
      <c r="L3721" s="9">
        <f>IFERROR(VLOOKUP(Tabla1[[#This Row],[FECHA]],'SIMIT SIN RES'!A:D,3,FALSE),0)</f>
        <v>0</v>
      </c>
      <c r="M3721" s="5">
        <f>IFERROR(VLOOKUP(Tabla1[[#This Row],[FECHA]],'RECAUDOS DE COMPARENDOS'!A:D,4,FALSE),0)</f>
        <v>0</v>
      </c>
      <c r="N3721" s="9">
        <f>IFERROR(VLOOKUP(Tabla1[[#This Row],[FECHA]],'RECAUDOS DE COMPARENDOS'!A:D,3,FALSE),0)</f>
        <v>0</v>
      </c>
      <c r="O3721" s="5">
        <f>IFERROR(VLOOKUP(Tabla1[[#This Row],[FECHA]],'RECAUDOS DE RESOLUCIONES'!A:D,4,FALSE),0)</f>
        <v>0</v>
      </c>
      <c r="P3721" s="9">
        <f>IFERROR(VLOOKUP(Tabla1[[#This Row],[FECHA]],'RECAUDOS DE RESOLUCIONES'!A:D,3,FALSE),0)</f>
        <v>0</v>
      </c>
      <c r="Q372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721" s="9">
        <f>Tabla1[V. COMPARENDOS]-(Tabla1[V. EXONERACIONES]+Tabla1[[#This Row],[V. SIMIT CON RESOLUCION]]+Tabla1[[#This Row],[V. SIMIT SIN RESOLUCION]]+Tabla1[[#This Row],[V. RECAUDOS COMPARENDOS]]+Tabla1[[#This Row],[V. RECAUDOS RESOLUCIONES]])</f>
        <v>884250</v>
      </c>
      <c r="S3721" s="11">
        <f>IFERROR(VLOOKUP(Tabla1[[#This Row],[FECHA]],'RECAUDOS LOCALES'!A:D,4,FALSE),0)</f>
        <v>0</v>
      </c>
      <c r="T3721" s="9">
        <f>IFERROR(VLOOKUP(Tabla1[[#This Row],[FECHA]],'RECAUDOS LOCALES'!A:D,3,FALSE),0)</f>
        <v>0</v>
      </c>
      <c r="U3721" s="11">
        <f>IFERROR(VLOOKUP(Tabla1[[#This Row],[FECHA]],'RECAUDOS EXTERNOS'!A:D,4,FALSE),0)</f>
        <v>0</v>
      </c>
      <c r="V3721" s="9">
        <f>IFERROR(VLOOKUP(Tabla1[[#This Row],[FECHA]],'RECAUDOS EXTERNOS'!A:D,3,FALSE),0)</f>
        <v>0</v>
      </c>
    </row>
    <row r="3722" spans="1:22" x14ac:dyDescent="0.25">
      <c r="A3722" s="1">
        <v>41281</v>
      </c>
      <c r="B3722" s="3" t="s">
        <v>1</v>
      </c>
      <c r="C3722" s="2">
        <v>41275</v>
      </c>
      <c r="D3722" s="5">
        <f>YEAR(Tabla1[[#This Row],[FECHA]])</f>
        <v>2013</v>
      </c>
      <c r="E3722" s="5">
        <f>IFERROR(VLOOKUP(Tabla1[[#This Row],[FECHA]],'COMPARENDOS TOTALES'!A:D,4,FALSE),0)</f>
        <v>1</v>
      </c>
      <c r="F3722" s="9">
        <f>IFERROR(VLOOKUP(Tabla1[[#This Row],[FECHA]],'COMPARENDOS TOTALES'!A:D,3,FALSE),0)</f>
        <v>589500</v>
      </c>
      <c r="G3722" s="5">
        <f>IFERROR(VLOOKUP(Tabla1[[#This Row],[FECHA]],EXONERACIONES!A:D,4,FALSE),0)</f>
        <v>0</v>
      </c>
      <c r="H3722" s="9">
        <f>IFERROR(VLOOKUP(Tabla1[[#This Row],[FECHA]],EXONERACIONES!A:D,3,FALSE),0)</f>
        <v>0</v>
      </c>
      <c r="I3722" s="5">
        <f>IFERROR(VLOOKUP(Tabla1[[#This Row],[FECHA]],'SIMIT CON RES'!A:D,4,FALSE),0)</f>
        <v>1</v>
      </c>
      <c r="J3722" s="9">
        <f>IFERROR(VLOOKUP(Tabla1[[#This Row],[FECHA]],'SIMIT CON RES'!A:D,3,FALSE),0)</f>
        <v>589500</v>
      </c>
      <c r="K3722">
        <f>IFERROR(VLOOKUP(Tabla1[[#This Row],[FECHA]],'SIMIT SIN RES'!A:D,4,FALSE),0)</f>
        <v>0</v>
      </c>
      <c r="L3722" s="9">
        <f>IFERROR(VLOOKUP(Tabla1[[#This Row],[FECHA]],'SIMIT SIN RES'!A:D,3,FALSE),0)</f>
        <v>0</v>
      </c>
      <c r="M3722" s="5">
        <f>IFERROR(VLOOKUP(Tabla1[[#This Row],[FECHA]],'RECAUDOS DE COMPARENDOS'!A:D,4,FALSE),0)</f>
        <v>0</v>
      </c>
      <c r="N3722" s="9">
        <f>IFERROR(VLOOKUP(Tabla1[[#This Row],[FECHA]],'RECAUDOS DE COMPARENDOS'!A:D,3,FALSE),0)</f>
        <v>0</v>
      </c>
      <c r="O3722" s="5">
        <f>IFERROR(VLOOKUP(Tabla1[[#This Row],[FECHA]],'RECAUDOS DE RESOLUCIONES'!A:D,4,FALSE),0)</f>
        <v>0</v>
      </c>
      <c r="P3722" s="9">
        <f>IFERROR(VLOOKUP(Tabla1[[#This Row],[FECHA]],'RECAUDOS DE RESOLUCIONES'!A:D,3,FALSE),0)</f>
        <v>0</v>
      </c>
      <c r="Q372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72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722" s="11">
        <f>IFERROR(VLOOKUP(Tabla1[[#This Row],[FECHA]],'RECAUDOS LOCALES'!A:D,4,FALSE),0)</f>
        <v>0</v>
      </c>
      <c r="T3722" s="9">
        <f>IFERROR(VLOOKUP(Tabla1[[#This Row],[FECHA]],'RECAUDOS LOCALES'!A:D,3,FALSE),0)</f>
        <v>0</v>
      </c>
      <c r="U3722" s="11">
        <f>IFERROR(VLOOKUP(Tabla1[[#This Row],[FECHA]],'RECAUDOS EXTERNOS'!A:D,4,FALSE),0)</f>
        <v>0</v>
      </c>
      <c r="V3722" s="9">
        <f>IFERROR(VLOOKUP(Tabla1[[#This Row],[FECHA]],'RECAUDOS EXTERNOS'!A:D,3,FALSE),0)</f>
        <v>0</v>
      </c>
    </row>
    <row r="3723" spans="1:22" x14ac:dyDescent="0.25">
      <c r="A3723" s="1">
        <v>41282</v>
      </c>
      <c r="B3723" s="3" t="s">
        <v>2</v>
      </c>
      <c r="C3723" s="2">
        <v>41275</v>
      </c>
      <c r="D3723" s="5">
        <f>YEAR(Tabla1[[#This Row],[FECHA]])</f>
        <v>2013</v>
      </c>
      <c r="E3723" s="5">
        <f>IFERROR(VLOOKUP(Tabla1[[#This Row],[FECHA]],'COMPARENDOS TOTALES'!A:D,4,FALSE),0)</f>
        <v>0</v>
      </c>
      <c r="F3723" s="9">
        <f>IFERROR(VLOOKUP(Tabla1[[#This Row],[FECHA]],'COMPARENDOS TOTALES'!A:D,3,FALSE),0)</f>
        <v>0</v>
      </c>
      <c r="G3723" s="5">
        <f>IFERROR(VLOOKUP(Tabla1[[#This Row],[FECHA]],EXONERACIONES!A:D,4,FALSE),0)</f>
        <v>0</v>
      </c>
      <c r="H3723" s="9">
        <f>IFERROR(VLOOKUP(Tabla1[[#This Row],[FECHA]],EXONERACIONES!A:D,3,FALSE),0)</f>
        <v>0</v>
      </c>
      <c r="I3723" s="5">
        <f>IFERROR(VLOOKUP(Tabla1[[#This Row],[FECHA]],'SIMIT CON RES'!A:D,4,FALSE),0)</f>
        <v>0</v>
      </c>
      <c r="J3723" s="9">
        <f>IFERROR(VLOOKUP(Tabla1[[#This Row],[FECHA]],'SIMIT CON RES'!A:D,3,FALSE),0)</f>
        <v>0</v>
      </c>
      <c r="K3723">
        <f>IFERROR(VLOOKUP(Tabla1[[#This Row],[FECHA]],'SIMIT SIN RES'!A:D,4,FALSE),0)</f>
        <v>0</v>
      </c>
      <c r="L3723" s="9">
        <f>IFERROR(VLOOKUP(Tabla1[[#This Row],[FECHA]],'SIMIT SIN RES'!A:D,3,FALSE),0)</f>
        <v>0</v>
      </c>
      <c r="M3723" s="5">
        <f>IFERROR(VLOOKUP(Tabla1[[#This Row],[FECHA]],'RECAUDOS DE COMPARENDOS'!A:D,4,FALSE),0)</f>
        <v>0</v>
      </c>
      <c r="N3723" s="9">
        <f>IFERROR(VLOOKUP(Tabla1[[#This Row],[FECHA]],'RECAUDOS DE COMPARENDOS'!A:D,3,FALSE),0)</f>
        <v>0</v>
      </c>
      <c r="O3723" s="5">
        <f>IFERROR(VLOOKUP(Tabla1[[#This Row],[FECHA]],'RECAUDOS DE RESOLUCIONES'!A:D,4,FALSE),0)</f>
        <v>0</v>
      </c>
      <c r="P3723" s="9">
        <f>IFERROR(VLOOKUP(Tabla1[[#This Row],[FECHA]],'RECAUDOS DE RESOLUCIONES'!A:D,3,FALSE),0)</f>
        <v>0</v>
      </c>
      <c r="Q372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72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723" s="11">
        <f>IFERROR(VLOOKUP(Tabla1[[#This Row],[FECHA]],'RECAUDOS LOCALES'!A:D,4,FALSE),0)</f>
        <v>0</v>
      </c>
      <c r="T3723" s="9">
        <f>IFERROR(VLOOKUP(Tabla1[[#This Row],[FECHA]],'RECAUDOS LOCALES'!A:D,3,FALSE),0)</f>
        <v>0</v>
      </c>
      <c r="U3723" s="11">
        <f>IFERROR(VLOOKUP(Tabla1[[#This Row],[FECHA]],'RECAUDOS EXTERNOS'!A:D,4,FALSE),0)</f>
        <v>3</v>
      </c>
      <c r="V3723" s="9">
        <f>IFERROR(VLOOKUP(Tabla1[[#This Row],[FECHA]],'RECAUDOS EXTERNOS'!A:D,3,FALSE),0)</f>
        <v>1006442</v>
      </c>
    </row>
    <row r="3724" spans="1:22" x14ac:dyDescent="0.25">
      <c r="A3724" s="1">
        <v>41283</v>
      </c>
      <c r="B3724" s="3" t="s">
        <v>3</v>
      </c>
      <c r="C3724" s="2">
        <v>41275</v>
      </c>
      <c r="D3724" s="5">
        <f>YEAR(Tabla1[[#This Row],[FECHA]])</f>
        <v>2013</v>
      </c>
      <c r="E3724" s="5">
        <f>IFERROR(VLOOKUP(Tabla1[[#This Row],[FECHA]],'COMPARENDOS TOTALES'!A:D,4,FALSE),0)</f>
        <v>0</v>
      </c>
      <c r="F3724" s="9">
        <f>IFERROR(VLOOKUP(Tabla1[[#This Row],[FECHA]],'COMPARENDOS TOTALES'!A:D,3,FALSE),0)</f>
        <v>0</v>
      </c>
      <c r="G3724" s="5">
        <f>IFERROR(VLOOKUP(Tabla1[[#This Row],[FECHA]],EXONERACIONES!A:D,4,FALSE),0)</f>
        <v>0</v>
      </c>
      <c r="H3724" s="9">
        <f>IFERROR(VLOOKUP(Tabla1[[#This Row],[FECHA]],EXONERACIONES!A:D,3,FALSE),0)</f>
        <v>0</v>
      </c>
      <c r="I3724" s="5">
        <f>IFERROR(VLOOKUP(Tabla1[[#This Row],[FECHA]],'SIMIT CON RES'!A:D,4,FALSE),0)</f>
        <v>0</v>
      </c>
      <c r="J3724" s="9">
        <f>IFERROR(VLOOKUP(Tabla1[[#This Row],[FECHA]],'SIMIT CON RES'!A:D,3,FALSE),0)</f>
        <v>0</v>
      </c>
      <c r="K3724">
        <f>IFERROR(VLOOKUP(Tabla1[[#This Row],[FECHA]],'SIMIT SIN RES'!A:D,4,FALSE),0)</f>
        <v>0</v>
      </c>
      <c r="L3724" s="9">
        <f>IFERROR(VLOOKUP(Tabla1[[#This Row],[FECHA]],'SIMIT SIN RES'!A:D,3,FALSE),0)</f>
        <v>0</v>
      </c>
      <c r="M3724" s="5">
        <f>IFERROR(VLOOKUP(Tabla1[[#This Row],[FECHA]],'RECAUDOS DE COMPARENDOS'!A:D,4,FALSE),0)</f>
        <v>0</v>
      </c>
      <c r="N3724" s="9">
        <f>IFERROR(VLOOKUP(Tabla1[[#This Row],[FECHA]],'RECAUDOS DE COMPARENDOS'!A:D,3,FALSE),0)</f>
        <v>0</v>
      </c>
      <c r="O3724" s="5">
        <f>IFERROR(VLOOKUP(Tabla1[[#This Row],[FECHA]],'RECAUDOS DE RESOLUCIONES'!A:D,4,FALSE),0)</f>
        <v>0</v>
      </c>
      <c r="P3724" s="9">
        <f>IFERROR(VLOOKUP(Tabla1[[#This Row],[FECHA]],'RECAUDOS DE RESOLUCIONES'!A:D,3,FALSE),0)</f>
        <v>0</v>
      </c>
      <c r="Q372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72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724" s="11">
        <f>IFERROR(VLOOKUP(Tabla1[[#This Row],[FECHA]],'RECAUDOS LOCALES'!A:D,4,FALSE),0)</f>
        <v>0</v>
      </c>
      <c r="T3724" s="9">
        <f>IFERROR(VLOOKUP(Tabla1[[#This Row],[FECHA]],'RECAUDOS LOCALES'!A:D,3,FALSE),0)</f>
        <v>0</v>
      </c>
      <c r="U3724" s="11">
        <f>IFERROR(VLOOKUP(Tabla1[[#This Row],[FECHA]],'RECAUDOS EXTERNOS'!A:D,4,FALSE),0)</f>
        <v>0</v>
      </c>
      <c r="V3724" s="9">
        <f>IFERROR(VLOOKUP(Tabla1[[#This Row],[FECHA]],'RECAUDOS EXTERNOS'!A:D,3,FALSE),0)</f>
        <v>0</v>
      </c>
    </row>
    <row r="3725" spans="1:22" x14ac:dyDescent="0.25">
      <c r="A3725" s="1">
        <v>41284</v>
      </c>
      <c r="B3725" s="3" t="s">
        <v>6</v>
      </c>
      <c r="C3725" s="2">
        <v>41275</v>
      </c>
      <c r="D3725" s="5">
        <f>YEAR(Tabla1[[#This Row],[FECHA]])</f>
        <v>2013</v>
      </c>
      <c r="E3725" s="5">
        <f>IFERROR(VLOOKUP(Tabla1[[#This Row],[FECHA]],'COMPARENDOS TOTALES'!A:D,4,FALSE),0)</f>
        <v>1</v>
      </c>
      <c r="F3725" s="9">
        <f>IFERROR(VLOOKUP(Tabla1[[#This Row],[FECHA]],'COMPARENDOS TOTALES'!A:D,3,FALSE),0)</f>
        <v>589500</v>
      </c>
      <c r="G3725" s="5">
        <f>IFERROR(VLOOKUP(Tabla1[[#This Row],[FECHA]],EXONERACIONES!A:D,4,FALSE),0)</f>
        <v>0</v>
      </c>
      <c r="H3725" s="9">
        <f>IFERROR(VLOOKUP(Tabla1[[#This Row],[FECHA]],EXONERACIONES!A:D,3,FALSE),0)</f>
        <v>0</v>
      </c>
      <c r="I3725" s="5">
        <f>IFERROR(VLOOKUP(Tabla1[[#This Row],[FECHA]],'SIMIT CON RES'!A:D,4,FALSE),0)</f>
        <v>1</v>
      </c>
      <c r="J3725" s="9">
        <f>IFERROR(VLOOKUP(Tabla1[[#This Row],[FECHA]],'SIMIT CON RES'!A:D,3,FALSE),0)</f>
        <v>589500</v>
      </c>
      <c r="K3725">
        <f>IFERROR(VLOOKUP(Tabla1[[#This Row],[FECHA]],'SIMIT SIN RES'!A:D,4,FALSE),0)</f>
        <v>0</v>
      </c>
      <c r="L3725" s="9">
        <f>IFERROR(VLOOKUP(Tabla1[[#This Row],[FECHA]],'SIMIT SIN RES'!A:D,3,FALSE),0)</f>
        <v>0</v>
      </c>
      <c r="M3725" s="5">
        <f>IFERROR(VLOOKUP(Tabla1[[#This Row],[FECHA]],'RECAUDOS DE COMPARENDOS'!A:D,4,FALSE),0)</f>
        <v>0</v>
      </c>
      <c r="N3725" s="9">
        <f>IFERROR(VLOOKUP(Tabla1[[#This Row],[FECHA]],'RECAUDOS DE COMPARENDOS'!A:D,3,FALSE),0)</f>
        <v>0</v>
      </c>
      <c r="O3725" s="5">
        <f>IFERROR(VLOOKUP(Tabla1[[#This Row],[FECHA]],'RECAUDOS DE RESOLUCIONES'!A:D,4,FALSE),0)</f>
        <v>0</v>
      </c>
      <c r="P3725" s="9">
        <f>IFERROR(VLOOKUP(Tabla1[[#This Row],[FECHA]],'RECAUDOS DE RESOLUCIONES'!A:D,3,FALSE),0)</f>
        <v>0</v>
      </c>
      <c r="Q372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72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725" s="11">
        <f>IFERROR(VLOOKUP(Tabla1[[#This Row],[FECHA]],'RECAUDOS LOCALES'!A:D,4,FALSE),0)</f>
        <v>0</v>
      </c>
      <c r="T3725" s="9">
        <f>IFERROR(VLOOKUP(Tabla1[[#This Row],[FECHA]],'RECAUDOS LOCALES'!A:D,3,FALSE),0)</f>
        <v>0</v>
      </c>
      <c r="U3725" s="11">
        <f>IFERROR(VLOOKUP(Tabla1[[#This Row],[FECHA]],'RECAUDOS EXTERNOS'!A:D,4,FALSE),0)</f>
        <v>1</v>
      </c>
      <c r="V3725" s="9">
        <f>IFERROR(VLOOKUP(Tabla1[[#This Row],[FECHA]],'RECAUDOS EXTERNOS'!A:D,3,FALSE),0)</f>
        <v>242580</v>
      </c>
    </row>
    <row r="3726" spans="1:22" x14ac:dyDescent="0.25">
      <c r="A3726" s="1">
        <v>41285</v>
      </c>
      <c r="B3726" s="3" t="s">
        <v>0</v>
      </c>
      <c r="C3726" s="2">
        <v>41275</v>
      </c>
      <c r="D3726" s="5">
        <f>YEAR(Tabla1[[#This Row],[FECHA]])</f>
        <v>2013</v>
      </c>
      <c r="E3726" s="5">
        <f>IFERROR(VLOOKUP(Tabla1[[#This Row],[FECHA]],'COMPARENDOS TOTALES'!A:D,4,FALSE),0)</f>
        <v>1</v>
      </c>
      <c r="F3726" s="9">
        <f>IFERROR(VLOOKUP(Tabla1[[#This Row],[FECHA]],'COMPARENDOS TOTALES'!A:D,3,FALSE),0)</f>
        <v>589500</v>
      </c>
      <c r="G3726" s="5">
        <f>IFERROR(VLOOKUP(Tabla1[[#This Row],[FECHA]],EXONERACIONES!A:D,4,FALSE),0)</f>
        <v>0</v>
      </c>
      <c r="H3726" s="9">
        <f>IFERROR(VLOOKUP(Tabla1[[#This Row],[FECHA]],EXONERACIONES!A:D,3,FALSE),0)</f>
        <v>0</v>
      </c>
      <c r="I3726" s="5">
        <f>IFERROR(VLOOKUP(Tabla1[[#This Row],[FECHA]],'SIMIT CON RES'!A:D,4,FALSE),0)</f>
        <v>1</v>
      </c>
      <c r="J3726" s="9">
        <f>IFERROR(VLOOKUP(Tabla1[[#This Row],[FECHA]],'SIMIT CON RES'!A:D,3,FALSE),0)</f>
        <v>589500</v>
      </c>
      <c r="K3726">
        <f>IFERROR(VLOOKUP(Tabla1[[#This Row],[FECHA]],'SIMIT SIN RES'!A:D,4,FALSE),0)</f>
        <v>0</v>
      </c>
      <c r="L3726" s="9">
        <f>IFERROR(VLOOKUP(Tabla1[[#This Row],[FECHA]],'SIMIT SIN RES'!A:D,3,FALSE),0)</f>
        <v>0</v>
      </c>
      <c r="M3726" s="5">
        <f>IFERROR(VLOOKUP(Tabla1[[#This Row],[FECHA]],'RECAUDOS DE COMPARENDOS'!A:D,4,FALSE),0)</f>
        <v>0</v>
      </c>
      <c r="N3726" s="9">
        <f>IFERROR(VLOOKUP(Tabla1[[#This Row],[FECHA]],'RECAUDOS DE COMPARENDOS'!A:D,3,FALSE),0)</f>
        <v>0</v>
      </c>
      <c r="O3726" s="5">
        <f>IFERROR(VLOOKUP(Tabla1[[#This Row],[FECHA]],'RECAUDOS DE RESOLUCIONES'!A:D,4,FALSE),0)</f>
        <v>0</v>
      </c>
      <c r="P3726" s="9">
        <f>IFERROR(VLOOKUP(Tabla1[[#This Row],[FECHA]],'RECAUDOS DE RESOLUCIONES'!A:D,3,FALSE),0)</f>
        <v>0</v>
      </c>
      <c r="Q372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72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726" s="11">
        <f>IFERROR(VLOOKUP(Tabla1[[#This Row],[FECHA]],'RECAUDOS LOCALES'!A:D,4,FALSE),0)</f>
        <v>0</v>
      </c>
      <c r="T3726" s="9">
        <f>IFERROR(VLOOKUP(Tabla1[[#This Row],[FECHA]],'RECAUDOS LOCALES'!A:D,3,FALSE),0)</f>
        <v>0</v>
      </c>
      <c r="U3726" s="11">
        <f>IFERROR(VLOOKUP(Tabla1[[#This Row],[FECHA]],'RECAUDOS EXTERNOS'!A:D,4,FALSE),0)</f>
        <v>2</v>
      </c>
      <c r="V3726" s="9">
        <f>IFERROR(VLOOKUP(Tabla1[[#This Row],[FECHA]],'RECAUDOS EXTERNOS'!A:D,3,FALSE),0)</f>
        <v>646200</v>
      </c>
    </row>
    <row r="3727" spans="1:22" x14ac:dyDescent="0.25">
      <c r="A3727" s="1">
        <v>41286</v>
      </c>
      <c r="B3727" s="3" t="s">
        <v>5</v>
      </c>
      <c r="C3727" s="2">
        <v>41275</v>
      </c>
      <c r="D3727" s="5">
        <f>YEAR(Tabla1[[#This Row],[FECHA]])</f>
        <v>2013</v>
      </c>
      <c r="E3727" s="5">
        <f>IFERROR(VLOOKUP(Tabla1[[#This Row],[FECHA]],'COMPARENDOS TOTALES'!A:D,4,FALSE),0)</f>
        <v>4</v>
      </c>
      <c r="F3727" s="9">
        <f>IFERROR(VLOOKUP(Tabla1[[#This Row],[FECHA]],'COMPARENDOS TOTALES'!A:D,3,FALSE),0)</f>
        <v>2515200</v>
      </c>
      <c r="G3727" s="5">
        <f>IFERROR(VLOOKUP(Tabla1[[#This Row],[FECHA]],EXONERACIONES!A:D,4,FALSE),0)</f>
        <v>0</v>
      </c>
      <c r="H3727" s="9">
        <f>IFERROR(VLOOKUP(Tabla1[[#This Row],[FECHA]],EXONERACIONES!A:D,3,FALSE),0)</f>
        <v>0</v>
      </c>
      <c r="I3727" s="5">
        <f>IFERROR(VLOOKUP(Tabla1[[#This Row],[FECHA]],'SIMIT CON RES'!A:D,4,FALSE),0)</f>
        <v>4</v>
      </c>
      <c r="J3727" s="9">
        <f>IFERROR(VLOOKUP(Tabla1[[#This Row],[FECHA]],'SIMIT CON RES'!A:D,3,FALSE),0)</f>
        <v>2515200</v>
      </c>
      <c r="K3727">
        <f>IFERROR(VLOOKUP(Tabla1[[#This Row],[FECHA]],'SIMIT SIN RES'!A:D,4,FALSE),0)</f>
        <v>0</v>
      </c>
      <c r="L3727" s="9">
        <f>IFERROR(VLOOKUP(Tabla1[[#This Row],[FECHA]],'SIMIT SIN RES'!A:D,3,FALSE),0)</f>
        <v>0</v>
      </c>
      <c r="M3727" s="5">
        <f>IFERROR(VLOOKUP(Tabla1[[#This Row],[FECHA]],'RECAUDOS DE COMPARENDOS'!A:D,4,FALSE),0)</f>
        <v>0</v>
      </c>
      <c r="N3727" s="9">
        <f>IFERROR(VLOOKUP(Tabla1[[#This Row],[FECHA]],'RECAUDOS DE COMPARENDOS'!A:D,3,FALSE),0)</f>
        <v>0</v>
      </c>
      <c r="O3727" s="5">
        <f>IFERROR(VLOOKUP(Tabla1[[#This Row],[FECHA]],'RECAUDOS DE RESOLUCIONES'!A:D,4,FALSE),0)</f>
        <v>0</v>
      </c>
      <c r="P3727" s="9">
        <f>IFERROR(VLOOKUP(Tabla1[[#This Row],[FECHA]],'RECAUDOS DE RESOLUCIONES'!A:D,3,FALSE),0)</f>
        <v>0</v>
      </c>
      <c r="Q372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72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727" s="11">
        <f>IFERROR(VLOOKUP(Tabla1[[#This Row],[FECHA]],'RECAUDOS LOCALES'!A:D,4,FALSE),0)</f>
        <v>0</v>
      </c>
      <c r="T3727" s="9">
        <f>IFERROR(VLOOKUP(Tabla1[[#This Row],[FECHA]],'RECAUDOS LOCALES'!A:D,3,FALSE),0)</f>
        <v>0</v>
      </c>
      <c r="U3727" s="11">
        <f>IFERROR(VLOOKUP(Tabla1[[#This Row],[FECHA]],'RECAUDOS EXTERNOS'!A:D,4,FALSE),0)</f>
        <v>2</v>
      </c>
      <c r="V3727" s="9">
        <f>IFERROR(VLOOKUP(Tabla1[[#This Row],[FECHA]],'RECAUDOS EXTERNOS'!A:D,3,FALSE),0)</f>
        <v>1041904</v>
      </c>
    </row>
    <row r="3728" spans="1:22" x14ac:dyDescent="0.25">
      <c r="A3728" s="1">
        <v>41287</v>
      </c>
      <c r="B3728" s="3" t="s">
        <v>4</v>
      </c>
      <c r="C3728" s="2">
        <v>41275</v>
      </c>
      <c r="D3728" s="5">
        <f>YEAR(Tabla1[[#This Row],[FECHA]])</f>
        <v>2013</v>
      </c>
      <c r="E3728" s="5">
        <f>IFERROR(VLOOKUP(Tabla1[[#This Row],[FECHA]],'COMPARENDOS TOTALES'!A:D,4,FALSE),0)</f>
        <v>1</v>
      </c>
      <c r="F3728" s="9">
        <f>IFERROR(VLOOKUP(Tabla1[[#This Row],[FECHA]],'COMPARENDOS TOTALES'!A:D,3,FALSE),0)</f>
        <v>157200</v>
      </c>
      <c r="G3728" s="5">
        <f>IFERROR(VLOOKUP(Tabla1[[#This Row],[FECHA]],EXONERACIONES!A:D,4,FALSE),0)</f>
        <v>0</v>
      </c>
      <c r="H3728" s="9">
        <f>IFERROR(VLOOKUP(Tabla1[[#This Row],[FECHA]],EXONERACIONES!A:D,3,FALSE),0)</f>
        <v>0</v>
      </c>
      <c r="I3728" s="5">
        <f>IFERROR(VLOOKUP(Tabla1[[#This Row],[FECHA]],'SIMIT CON RES'!A:D,4,FALSE),0)</f>
        <v>1</v>
      </c>
      <c r="J3728" s="9">
        <f>IFERROR(VLOOKUP(Tabla1[[#This Row],[FECHA]],'SIMIT CON RES'!A:D,3,FALSE),0)</f>
        <v>157200</v>
      </c>
      <c r="K3728">
        <f>IFERROR(VLOOKUP(Tabla1[[#This Row],[FECHA]],'SIMIT SIN RES'!A:D,4,FALSE),0)</f>
        <v>0</v>
      </c>
      <c r="L3728" s="9">
        <f>IFERROR(VLOOKUP(Tabla1[[#This Row],[FECHA]],'SIMIT SIN RES'!A:D,3,FALSE),0)</f>
        <v>0</v>
      </c>
      <c r="M3728" s="5">
        <f>IFERROR(VLOOKUP(Tabla1[[#This Row],[FECHA]],'RECAUDOS DE COMPARENDOS'!A:D,4,FALSE),0)</f>
        <v>0</v>
      </c>
      <c r="N3728" s="9">
        <f>IFERROR(VLOOKUP(Tabla1[[#This Row],[FECHA]],'RECAUDOS DE COMPARENDOS'!A:D,3,FALSE),0)</f>
        <v>0</v>
      </c>
      <c r="O3728" s="5">
        <f>IFERROR(VLOOKUP(Tabla1[[#This Row],[FECHA]],'RECAUDOS DE RESOLUCIONES'!A:D,4,FALSE),0)</f>
        <v>0</v>
      </c>
      <c r="P3728" s="9">
        <f>IFERROR(VLOOKUP(Tabla1[[#This Row],[FECHA]],'RECAUDOS DE RESOLUCIONES'!A:D,3,FALSE),0)</f>
        <v>0</v>
      </c>
      <c r="Q372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72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728" s="11">
        <f>IFERROR(VLOOKUP(Tabla1[[#This Row],[FECHA]],'RECAUDOS LOCALES'!A:D,4,FALSE),0)</f>
        <v>0</v>
      </c>
      <c r="T3728" s="9">
        <f>IFERROR(VLOOKUP(Tabla1[[#This Row],[FECHA]],'RECAUDOS LOCALES'!A:D,3,FALSE),0)</f>
        <v>0</v>
      </c>
      <c r="U3728" s="11">
        <f>IFERROR(VLOOKUP(Tabla1[[#This Row],[FECHA]],'RECAUDOS EXTERNOS'!A:D,4,FALSE),0)</f>
        <v>0</v>
      </c>
      <c r="V3728" s="9">
        <f>IFERROR(VLOOKUP(Tabla1[[#This Row],[FECHA]],'RECAUDOS EXTERNOS'!A:D,3,FALSE),0)</f>
        <v>0</v>
      </c>
    </row>
    <row r="3729" spans="1:22" x14ac:dyDescent="0.25">
      <c r="A3729" s="1">
        <v>41288</v>
      </c>
      <c r="B3729" s="3" t="s">
        <v>1</v>
      </c>
      <c r="C3729" s="2">
        <v>41275</v>
      </c>
      <c r="D3729" s="5">
        <f>YEAR(Tabla1[[#This Row],[FECHA]])</f>
        <v>2013</v>
      </c>
      <c r="E3729" s="5">
        <f>IFERROR(VLOOKUP(Tabla1[[#This Row],[FECHA]],'COMPARENDOS TOTALES'!A:D,4,FALSE),0)</f>
        <v>0</v>
      </c>
      <c r="F3729" s="9">
        <f>IFERROR(VLOOKUP(Tabla1[[#This Row],[FECHA]],'COMPARENDOS TOTALES'!A:D,3,FALSE),0)</f>
        <v>0</v>
      </c>
      <c r="G3729" s="5">
        <f>IFERROR(VLOOKUP(Tabla1[[#This Row],[FECHA]],EXONERACIONES!A:D,4,FALSE),0)</f>
        <v>0</v>
      </c>
      <c r="H3729" s="9">
        <f>IFERROR(VLOOKUP(Tabla1[[#This Row],[FECHA]],EXONERACIONES!A:D,3,FALSE),0)</f>
        <v>0</v>
      </c>
      <c r="I3729" s="5">
        <f>IFERROR(VLOOKUP(Tabla1[[#This Row],[FECHA]],'SIMIT CON RES'!A:D,4,FALSE),0)</f>
        <v>0</v>
      </c>
      <c r="J3729" s="9">
        <f>IFERROR(VLOOKUP(Tabla1[[#This Row],[FECHA]],'SIMIT CON RES'!A:D,3,FALSE),0)</f>
        <v>0</v>
      </c>
      <c r="K3729">
        <f>IFERROR(VLOOKUP(Tabla1[[#This Row],[FECHA]],'SIMIT SIN RES'!A:D,4,FALSE),0)</f>
        <v>0</v>
      </c>
      <c r="L3729" s="9">
        <f>IFERROR(VLOOKUP(Tabla1[[#This Row],[FECHA]],'SIMIT SIN RES'!A:D,3,FALSE),0)</f>
        <v>0</v>
      </c>
      <c r="M3729" s="5">
        <f>IFERROR(VLOOKUP(Tabla1[[#This Row],[FECHA]],'RECAUDOS DE COMPARENDOS'!A:D,4,FALSE),0)</f>
        <v>0</v>
      </c>
      <c r="N3729" s="9">
        <f>IFERROR(VLOOKUP(Tabla1[[#This Row],[FECHA]],'RECAUDOS DE COMPARENDOS'!A:D,3,FALSE),0)</f>
        <v>0</v>
      </c>
      <c r="O3729" s="5">
        <f>IFERROR(VLOOKUP(Tabla1[[#This Row],[FECHA]],'RECAUDOS DE RESOLUCIONES'!A:D,4,FALSE),0)</f>
        <v>0</v>
      </c>
      <c r="P3729" s="9">
        <f>IFERROR(VLOOKUP(Tabla1[[#This Row],[FECHA]],'RECAUDOS DE RESOLUCIONES'!A:D,3,FALSE),0)</f>
        <v>0</v>
      </c>
      <c r="Q372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72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729" s="11">
        <f>IFERROR(VLOOKUP(Tabla1[[#This Row],[FECHA]],'RECAUDOS LOCALES'!A:D,4,FALSE),0)</f>
        <v>0</v>
      </c>
      <c r="T3729" s="9">
        <f>IFERROR(VLOOKUP(Tabla1[[#This Row],[FECHA]],'RECAUDOS LOCALES'!A:D,3,FALSE),0)</f>
        <v>0</v>
      </c>
      <c r="U3729" s="11">
        <f>IFERROR(VLOOKUP(Tabla1[[#This Row],[FECHA]],'RECAUDOS EXTERNOS'!A:D,4,FALSE),0)</f>
        <v>2</v>
      </c>
      <c r="V3729" s="9">
        <f>IFERROR(VLOOKUP(Tabla1[[#This Row],[FECHA]],'RECAUDOS EXTERNOS'!A:D,3,FALSE),0)</f>
        <v>429720</v>
      </c>
    </row>
    <row r="3730" spans="1:22" x14ac:dyDescent="0.25">
      <c r="A3730" s="1">
        <v>41289</v>
      </c>
      <c r="B3730" s="3" t="s">
        <v>2</v>
      </c>
      <c r="C3730" s="2">
        <v>41275</v>
      </c>
      <c r="D3730" s="5">
        <f>YEAR(Tabla1[[#This Row],[FECHA]])</f>
        <v>2013</v>
      </c>
      <c r="E3730" s="5">
        <f>IFERROR(VLOOKUP(Tabla1[[#This Row],[FECHA]],'COMPARENDOS TOTALES'!A:D,4,FALSE),0)</f>
        <v>2</v>
      </c>
      <c r="F3730" s="9">
        <f>IFERROR(VLOOKUP(Tabla1[[#This Row],[FECHA]],'COMPARENDOS TOTALES'!A:D,3,FALSE),0)</f>
        <v>746700</v>
      </c>
      <c r="G3730" s="5">
        <f>IFERROR(VLOOKUP(Tabla1[[#This Row],[FECHA]],EXONERACIONES!A:D,4,FALSE),0)</f>
        <v>0</v>
      </c>
      <c r="H3730" s="9">
        <f>IFERROR(VLOOKUP(Tabla1[[#This Row],[FECHA]],EXONERACIONES!A:D,3,FALSE),0)</f>
        <v>0</v>
      </c>
      <c r="I3730" s="5">
        <f>IFERROR(VLOOKUP(Tabla1[[#This Row],[FECHA]],'SIMIT CON RES'!A:D,4,FALSE),0)</f>
        <v>1</v>
      </c>
      <c r="J3730" s="9">
        <f>IFERROR(VLOOKUP(Tabla1[[#This Row],[FECHA]],'SIMIT CON RES'!A:D,3,FALSE),0)</f>
        <v>589500</v>
      </c>
      <c r="K3730">
        <f>IFERROR(VLOOKUP(Tabla1[[#This Row],[FECHA]],'SIMIT SIN RES'!A:D,4,FALSE),0)</f>
        <v>0</v>
      </c>
      <c r="L3730" s="9">
        <f>IFERROR(VLOOKUP(Tabla1[[#This Row],[FECHA]],'SIMIT SIN RES'!A:D,3,FALSE),0)</f>
        <v>0</v>
      </c>
      <c r="M3730" s="5">
        <f>IFERROR(VLOOKUP(Tabla1[[#This Row],[FECHA]],'RECAUDOS DE COMPARENDOS'!A:D,4,FALSE),0)</f>
        <v>0</v>
      </c>
      <c r="N3730" s="9">
        <f>IFERROR(VLOOKUP(Tabla1[[#This Row],[FECHA]],'RECAUDOS DE COMPARENDOS'!A:D,3,FALSE),0)</f>
        <v>0</v>
      </c>
      <c r="O3730" s="5">
        <f>IFERROR(VLOOKUP(Tabla1[[#This Row],[FECHA]],'RECAUDOS DE RESOLUCIONES'!A:D,4,FALSE),0)</f>
        <v>0</v>
      </c>
      <c r="P3730" s="9">
        <f>IFERROR(VLOOKUP(Tabla1[[#This Row],[FECHA]],'RECAUDOS DE RESOLUCIONES'!A:D,3,FALSE),0)</f>
        <v>0</v>
      </c>
      <c r="Q373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730" s="9">
        <f>Tabla1[V. COMPARENDOS]-(Tabla1[V. EXONERACIONES]+Tabla1[[#This Row],[V. SIMIT CON RESOLUCION]]+Tabla1[[#This Row],[V. SIMIT SIN RESOLUCION]]+Tabla1[[#This Row],[V. RECAUDOS COMPARENDOS]]+Tabla1[[#This Row],[V. RECAUDOS RESOLUCIONES]])</f>
        <v>157200</v>
      </c>
      <c r="S3730" s="11">
        <f>IFERROR(VLOOKUP(Tabla1[[#This Row],[FECHA]],'RECAUDOS LOCALES'!A:D,4,FALSE),0)</f>
        <v>0</v>
      </c>
      <c r="T3730" s="9">
        <f>IFERROR(VLOOKUP(Tabla1[[#This Row],[FECHA]],'RECAUDOS LOCALES'!A:D,3,FALSE),0)</f>
        <v>0</v>
      </c>
      <c r="U3730" s="11">
        <f>IFERROR(VLOOKUP(Tabla1[[#This Row],[FECHA]],'RECAUDOS EXTERNOS'!A:D,4,FALSE),0)</f>
        <v>2</v>
      </c>
      <c r="V3730" s="9">
        <f>IFERROR(VLOOKUP(Tabla1[[#This Row],[FECHA]],'RECAUDOS EXTERNOS'!A:D,3,FALSE),0)</f>
        <v>480584</v>
      </c>
    </row>
    <row r="3731" spans="1:22" x14ac:dyDescent="0.25">
      <c r="A3731" s="1">
        <v>41290</v>
      </c>
      <c r="B3731" s="3" t="s">
        <v>3</v>
      </c>
      <c r="C3731" s="2">
        <v>41275</v>
      </c>
      <c r="D3731" s="5">
        <f>YEAR(Tabla1[[#This Row],[FECHA]])</f>
        <v>2013</v>
      </c>
      <c r="E3731" s="5">
        <f>IFERROR(VLOOKUP(Tabla1[[#This Row],[FECHA]],'COMPARENDOS TOTALES'!A:D,4,FALSE),0)</f>
        <v>2</v>
      </c>
      <c r="F3731" s="9">
        <f>IFERROR(VLOOKUP(Tabla1[[#This Row],[FECHA]],'COMPARENDOS TOTALES'!A:D,3,FALSE),0)</f>
        <v>1179000</v>
      </c>
      <c r="G3731" s="5">
        <f>IFERROR(VLOOKUP(Tabla1[[#This Row],[FECHA]],EXONERACIONES!A:D,4,FALSE),0)</f>
        <v>0</v>
      </c>
      <c r="H3731" s="9">
        <f>IFERROR(VLOOKUP(Tabla1[[#This Row],[FECHA]],EXONERACIONES!A:D,3,FALSE),0)</f>
        <v>0</v>
      </c>
      <c r="I3731" s="5">
        <f>IFERROR(VLOOKUP(Tabla1[[#This Row],[FECHA]],'SIMIT CON RES'!A:D,4,FALSE),0)</f>
        <v>1</v>
      </c>
      <c r="J3731" s="9">
        <f>IFERROR(VLOOKUP(Tabla1[[#This Row],[FECHA]],'SIMIT CON RES'!A:D,3,FALSE),0)</f>
        <v>589500</v>
      </c>
      <c r="K3731">
        <f>IFERROR(VLOOKUP(Tabla1[[#This Row],[FECHA]],'SIMIT SIN RES'!A:D,4,FALSE),0)</f>
        <v>0</v>
      </c>
      <c r="L3731" s="9">
        <f>IFERROR(VLOOKUP(Tabla1[[#This Row],[FECHA]],'SIMIT SIN RES'!A:D,3,FALSE),0)</f>
        <v>0</v>
      </c>
      <c r="M3731" s="5">
        <f>IFERROR(VLOOKUP(Tabla1[[#This Row],[FECHA]],'RECAUDOS DE COMPARENDOS'!A:D,4,FALSE),0)</f>
        <v>0</v>
      </c>
      <c r="N3731" s="9">
        <f>IFERROR(VLOOKUP(Tabla1[[#This Row],[FECHA]],'RECAUDOS DE COMPARENDOS'!A:D,3,FALSE),0)</f>
        <v>0</v>
      </c>
      <c r="O3731" s="5">
        <f>IFERROR(VLOOKUP(Tabla1[[#This Row],[FECHA]],'RECAUDOS DE RESOLUCIONES'!A:D,4,FALSE),0)</f>
        <v>0</v>
      </c>
      <c r="P3731" s="9">
        <f>IFERROR(VLOOKUP(Tabla1[[#This Row],[FECHA]],'RECAUDOS DE RESOLUCIONES'!A:D,3,FALSE),0)</f>
        <v>0</v>
      </c>
      <c r="Q373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731" s="9">
        <f>Tabla1[V. COMPARENDOS]-(Tabla1[V. EXONERACIONES]+Tabla1[[#This Row],[V. SIMIT CON RESOLUCION]]+Tabla1[[#This Row],[V. SIMIT SIN RESOLUCION]]+Tabla1[[#This Row],[V. RECAUDOS COMPARENDOS]]+Tabla1[[#This Row],[V. RECAUDOS RESOLUCIONES]])</f>
        <v>589500</v>
      </c>
      <c r="S3731" s="11">
        <f>IFERROR(VLOOKUP(Tabla1[[#This Row],[FECHA]],'RECAUDOS LOCALES'!A:D,4,FALSE),0)</f>
        <v>0</v>
      </c>
      <c r="T3731" s="9">
        <f>IFERROR(VLOOKUP(Tabla1[[#This Row],[FECHA]],'RECAUDOS LOCALES'!A:D,3,FALSE),0)</f>
        <v>0</v>
      </c>
      <c r="U3731" s="11">
        <f>IFERROR(VLOOKUP(Tabla1[[#This Row],[FECHA]],'RECAUDOS EXTERNOS'!A:D,4,FALSE),0)</f>
        <v>0</v>
      </c>
      <c r="V3731" s="9">
        <f>IFERROR(VLOOKUP(Tabla1[[#This Row],[FECHA]],'RECAUDOS EXTERNOS'!A:D,3,FALSE),0)</f>
        <v>0</v>
      </c>
    </row>
    <row r="3732" spans="1:22" x14ac:dyDescent="0.25">
      <c r="A3732" s="1">
        <v>41291</v>
      </c>
      <c r="B3732" s="3" t="s">
        <v>6</v>
      </c>
      <c r="C3732" s="2">
        <v>41275</v>
      </c>
      <c r="D3732" s="5">
        <f>YEAR(Tabla1[[#This Row],[FECHA]])</f>
        <v>2013</v>
      </c>
      <c r="E3732" s="5">
        <f>IFERROR(VLOOKUP(Tabla1[[#This Row],[FECHA]],'COMPARENDOS TOTALES'!A:D,4,FALSE),0)</f>
        <v>8</v>
      </c>
      <c r="F3732" s="9">
        <f>IFERROR(VLOOKUP(Tabla1[[#This Row],[FECHA]],'COMPARENDOS TOTALES'!A:D,3,FALSE),0)</f>
        <v>3831750</v>
      </c>
      <c r="G3732" s="5">
        <f>IFERROR(VLOOKUP(Tabla1[[#This Row],[FECHA]],EXONERACIONES!A:D,4,FALSE),0)</f>
        <v>0</v>
      </c>
      <c r="H3732" s="9">
        <f>IFERROR(VLOOKUP(Tabla1[[#This Row],[FECHA]],EXONERACIONES!A:D,3,FALSE),0)</f>
        <v>0</v>
      </c>
      <c r="I3732" s="5">
        <f>IFERROR(VLOOKUP(Tabla1[[#This Row],[FECHA]],'SIMIT CON RES'!A:D,4,FALSE),0)</f>
        <v>8</v>
      </c>
      <c r="J3732" s="9">
        <f>IFERROR(VLOOKUP(Tabla1[[#This Row],[FECHA]],'SIMIT CON RES'!A:D,3,FALSE),0)</f>
        <v>3831750</v>
      </c>
      <c r="K3732">
        <f>IFERROR(VLOOKUP(Tabla1[[#This Row],[FECHA]],'SIMIT SIN RES'!A:D,4,FALSE),0)</f>
        <v>0</v>
      </c>
      <c r="L3732" s="9">
        <f>IFERROR(VLOOKUP(Tabla1[[#This Row],[FECHA]],'SIMIT SIN RES'!A:D,3,FALSE),0)</f>
        <v>0</v>
      </c>
      <c r="M3732" s="5">
        <f>IFERROR(VLOOKUP(Tabla1[[#This Row],[FECHA]],'RECAUDOS DE COMPARENDOS'!A:D,4,FALSE),0)</f>
        <v>0</v>
      </c>
      <c r="N3732" s="9">
        <f>IFERROR(VLOOKUP(Tabla1[[#This Row],[FECHA]],'RECAUDOS DE COMPARENDOS'!A:D,3,FALSE),0)</f>
        <v>0</v>
      </c>
      <c r="O3732" s="5">
        <f>IFERROR(VLOOKUP(Tabla1[[#This Row],[FECHA]],'RECAUDOS DE RESOLUCIONES'!A:D,4,FALSE),0)</f>
        <v>0</v>
      </c>
      <c r="P3732" s="9">
        <f>IFERROR(VLOOKUP(Tabla1[[#This Row],[FECHA]],'RECAUDOS DE RESOLUCIONES'!A:D,3,FALSE),0)</f>
        <v>0</v>
      </c>
      <c r="Q373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73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732" s="11">
        <f>IFERROR(VLOOKUP(Tabla1[[#This Row],[FECHA]],'RECAUDOS LOCALES'!A:D,4,FALSE),0)</f>
        <v>0</v>
      </c>
      <c r="T3732" s="9">
        <f>IFERROR(VLOOKUP(Tabla1[[#This Row],[FECHA]],'RECAUDOS LOCALES'!A:D,3,FALSE),0)</f>
        <v>0</v>
      </c>
      <c r="U3732" s="11">
        <f>IFERROR(VLOOKUP(Tabla1[[#This Row],[FECHA]],'RECAUDOS EXTERNOS'!A:D,4,FALSE),0)</f>
        <v>4</v>
      </c>
      <c r="V3732" s="9">
        <f>IFERROR(VLOOKUP(Tabla1[[#This Row],[FECHA]],'RECAUDOS EXTERNOS'!A:D,3,FALSE),0)</f>
        <v>1347430</v>
      </c>
    </row>
    <row r="3733" spans="1:22" x14ac:dyDescent="0.25">
      <c r="A3733" s="1">
        <v>41292</v>
      </c>
      <c r="B3733" s="3" t="s">
        <v>0</v>
      </c>
      <c r="C3733" s="2">
        <v>41275</v>
      </c>
      <c r="D3733" s="5">
        <f>YEAR(Tabla1[[#This Row],[FECHA]])</f>
        <v>2013</v>
      </c>
      <c r="E3733" s="5">
        <f>IFERROR(VLOOKUP(Tabla1[[#This Row],[FECHA]],'COMPARENDOS TOTALES'!A:D,4,FALSE),0)</f>
        <v>1</v>
      </c>
      <c r="F3733" s="9">
        <f>IFERROR(VLOOKUP(Tabla1[[#This Row],[FECHA]],'COMPARENDOS TOTALES'!A:D,3,FALSE),0)</f>
        <v>157200</v>
      </c>
      <c r="G3733" s="5">
        <f>IFERROR(VLOOKUP(Tabla1[[#This Row],[FECHA]],EXONERACIONES!A:D,4,FALSE),0)</f>
        <v>0</v>
      </c>
      <c r="H3733" s="9">
        <f>IFERROR(VLOOKUP(Tabla1[[#This Row],[FECHA]],EXONERACIONES!A:D,3,FALSE),0)</f>
        <v>0</v>
      </c>
      <c r="I3733" s="5">
        <f>IFERROR(VLOOKUP(Tabla1[[#This Row],[FECHA]],'SIMIT CON RES'!A:D,4,FALSE),0)</f>
        <v>1</v>
      </c>
      <c r="J3733" s="9">
        <f>IFERROR(VLOOKUP(Tabla1[[#This Row],[FECHA]],'SIMIT CON RES'!A:D,3,FALSE),0)</f>
        <v>157200</v>
      </c>
      <c r="K3733">
        <f>IFERROR(VLOOKUP(Tabla1[[#This Row],[FECHA]],'SIMIT SIN RES'!A:D,4,FALSE),0)</f>
        <v>0</v>
      </c>
      <c r="L3733" s="9">
        <f>IFERROR(VLOOKUP(Tabla1[[#This Row],[FECHA]],'SIMIT SIN RES'!A:D,3,FALSE),0)</f>
        <v>0</v>
      </c>
      <c r="M3733" s="5">
        <f>IFERROR(VLOOKUP(Tabla1[[#This Row],[FECHA]],'RECAUDOS DE COMPARENDOS'!A:D,4,FALSE),0)</f>
        <v>0</v>
      </c>
      <c r="N3733" s="9">
        <f>IFERROR(VLOOKUP(Tabla1[[#This Row],[FECHA]],'RECAUDOS DE COMPARENDOS'!A:D,3,FALSE),0)</f>
        <v>0</v>
      </c>
      <c r="O3733" s="5">
        <f>IFERROR(VLOOKUP(Tabla1[[#This Row],[FECHA]],'RECAUDOS DE RESOLUCIONES'!A:D,4,FALSE),0)</f>
        <v>0</v>
      </c>
      <c r="P3733" s="9">
        <f>IFERROR(VLOOKUP(Tabla1[[#This Row],[FECHA]],'RECAUDOS DE RESOLUCIONES'!A:D,3,FALSE),0)</f>
        <v>0</v>
      </c>
      <c r="Q373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73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733" s="11">
        <f>IFERROR(VLOOKUP(Tabla1[[#This Row],[FECHA]],'RECAUDOS LOCALES'!A:D,4,FALSE),0)</f>
        <v>0</v>
      </c>
      <c r="T3733" s="9">
        <f>IFERROR(VLOOKUP(Tabla1[[#This Row],[FECHA]],'RECAUDOS LOCALES'!A:D,3,FALSE),0)</f>
        <v>0</v>
      </c>
      <c r="U3733" s="11">
        <f>IFERROR(VLOOKUP(Tabla1[[#This Row],[FECHA]],'RECAUDOS EXTERNOS'!A:D,4,FALSE),0)</f>
        <v>1</v>
      </c>
      <c r="V3733" s="9">
        <f>IFERROR(VLOOKUP(Tabla1[[#This Row],[FECHA]],'RECAUDOS EXTERNOS'!A:D,3,FALSE),0)</f>
        <v>242580</v>
      </c>
    </row>
    <row r="3734" spans="1:22" x14ac:dyDescent="0.25">
      <c r="A3734" s="1">
        <v>41293</v>
      </c>
      <c r="B3734" s="3" t="s">
        <v>5</v>
      </c>
      <c r="C3734" s="2">
        <v>41275</v>
      </c>
      <c r="D3734" s="5">
        <f>YEAR(Tabla1[[#This Row],[FECHA]])</f>
        <v>2013</v>
      </c>
      <c r="E3734" s="5">
        <f>IFERROR(VLOOKUP(Tabla1[[#This Row],[FECHA]],'COMPARENDOS TOTALES'!A:D,4,FALSE),0)</f>
        <v>0</v>
      </c>
      <c r="F3734" s="9">
        <f>IFERROR(VLOOKUP(Tabla1[[#This Row],[FECHA]],'COMPARENDOS TOTALES'!A:D,3,FALSE),0)</f>
        <v>0</v>
      </c>
      <c r="G3734" s="5">
        <f>IFERROR(VLOOKUP(Tabla1[[#This Row],[FECHA]],EXONERACIONES!A:D,4,FALSE),0)</f>
        <v>0</v>
      </c>
      <c r="H3734" s="9">
        <f>IFERROR(VLOOKUP(Tabla1[[#This Row],[FECHA]],EXONERACIONES!A:D,3,FALSE),0)</f>
        <v>0</v>
      </c>
      <c r="I3734" s="5">
        <f>IFERROR(VLOOKUP(Tabla1[[#This Row],[FECHA]],'SIMIT CON RES'!A:D,4,FALSE),0)</f>
        <v>0</v>
      </c>
      <c r="J3734" s="9">
        <f>IFERROR(VLOOKUP(Tabla1[[#This Row],[FECHA]],'SIMIT CON RES'!A:D,3,FALSE),0)</f>
        <v>0</v>
      </c>
      <c r="K3734">
        <f>IFERROR(VLOOKUP(Tabla1[[#This Row],[FECHA]],'SIMIT SIN RES'!A:D,4,FALSE),0)</f>
        <v>0</v>
      </c>
      <c r="L3734" s="9">
        <f>IFERROR(VLOOKUP(Tabla1[[#This Row],[FECHA]],'SIMIT SIN RES'!A:D,3,FALSE),0)</f>
        <v>0</v>
      </c>
      <c r="M3734" s="5">
        <f>IFERROR(VLOOKUP(Tabla1[[#This Row],[FECHA]],'RECAUDOS DE COMPARENDOS'!A:D,4,FALSE),0)</f>
        <v>0</v>
      </c>
      <c r="N3734" s="9">
        <f>IFERROR(VLOOKUP(Tabla1[[#This Row],[FECHA]],'RECAUDOS DE COMPARENDOS'!A:D,3,FALSE),0)</f>
        <v>0</v>
      </c>
      <c r="O3734" s="5">
        <f>IFERROR(VLOOKUP(Tabla1[[#This Row],[FECHA]],'RECAUDOS DE RESOLUCIONES'!A:D,4,FALSE),0)</f>
        <v>0</v>
      </c>
      <c r="P3734" s="9">
        <f>IFERROR(VLOOKUP(Tabla1[[#This Row],[FECHA]],'RECAUDOS DE RESOLUCIONES'!A:D,3,FALSE),0)</f>
        <v>0</v>
      </c>
      <c r="Q373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73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734" s="11">
        <f>IFERROR(VLOOKUP(Tabla1[[#This Row],[FECHA]],'RECAUDOS LOCALES'!A:D,4,FALSE),0)</f>
        <v>0</v>
      </c>
      <c r="T3734" s="9">
        <f>IFERROR(VLOOKUP(Tabla1[[#This Row],[FECHA]],'RECAUDOS LOCALES'!A:D,3,FALSE),0)</f>
        <v>0</v>
      </c>
      <c r="U3734" s="11">
        <f>IFERROR(VLOOKUP(Tabla1[[#This Row],[FECHA]],'RECAUDOS EXTERNOS'!A:D,4,FALSE),0)</f>
        <v>3</v>
      </c>
      <c r="V3734" s="9">
        <f>IFERROR(VLOOKUP(Tabla1[[#This Row],[FECHA]],'RECAUDOS EXTERNOS'!A:D,3,FALSE),0)</f>
        <v>689355</v>
      </c>
    </row>
    <row r="3735" spans="1:22" x14ac:dyDescent="0.25">
      <c r="A3735" s="1">
        <v>41294</v>
      </c>
      <c r="B3735" s="3" t="s">
        <v>4</v>
      </c>
      <c r="C3735" s="2">
        <v>41275</v>
      </c>
      <c r="D3735" s="5">
        <f>YEAR(Tabla1[[#This Row],[FECHA]])</f>
        <v>2013</v>
      </c>
      <c r="E3735" s="5">
        <f>IFERROR(VLOOKUP(Tabla1[[#This Row],[FECHA]],'COMPARENDOS TOTALES'!A:D,4,FALSE),0)</f>
        <v>6</v>
      </c>
      <c r="F3735" s="9">
        <f>IFERROR(VLOOKUP(Tabla1[[#This Row],[FECHA]],'COMPARENDOS TOTALES'!A:D,3,FALSE),0)</f>
        <v>3694200</v>
      </c>
      <c r="G3735" s="5">
        <f>IFERROR(VLOOKUP(Tabla1[[#This Row],[FECHA]],EXONERACIONES!A:D,4,FALSE),0)</f>
        <v>0</v>
      </c>
      <c r="H3735" s="9">
        <f>IFERROR(VLOOKUP(Tabla1[[#This Row],[FECHA]],EXONERACIONES!A:D,3,FALSE),0)</f>
        <v>0</v>
      </c>
      <c r="I3735" s="5">
        <f>IFERROR(VLOOKUP(Tabla1[[#This Row],[FECHA]],'SIMIT CON RES'!A:D,4,FALSE),0)</f>
        <v>6</v>
      </c>
      <c r="J3735" s="9">
        <f>IFERROR(VLOOKUP(Tabla1[[#This Row],[FECHA]],'SIMIT CON RES'!A:D,3,FALSE),0)</f>
        <v>3694200</v>
      </c>
      <c r="K3735">
        <f>IFERROR(VLOOKUP(Tabla1[[#This Row],[FECHA]],'SIMIT SIN RES'!A:D,4,FALSE),0)</f>
        <v>0</v>
      </c>
      <c r="L3735" s="9">
        <f>IFERROR(VLOOKUP(Tabla1[[#This Row],[FECHA]],'SIMIT SIN RES'!A:D,3,FALSE),0)</f>
        <v>0</v>
      </c>
      <c r="M3735" s="5">
        <f>IFERROR(VLOOKUP(Tabla1[[#This Row],[FECHA]],'RECAUDOS DE COMPARENDOS'!A:D,4,FALSE),0)</f>
        <v>0</v>
      </c>
      <c r="N3735" s="9">
        <f>IFERROR(VLOOKUP(Tabla1[[#This Row],[FECHA]],'RECAUDOS DE COMPARENDOS'!A:D,3,FALSE),0)</f>
        <v>0</v>
      </c>
      <c r="O3735" s="5">
        <f>IFERROR(VLOOKUP(Tabla1[[#This Row],[FECHA]],'RECAUDOS DE RESOLUCIONES'!A:D,4,FALSE),0)</f>
        <v>0</v>
      </c>
      <c r="P3735" s="9">
        <f>IFERROR(VLOOKUP(Tabla1[[#This Row],[FECHA]],'RECAUDOS DE RESOLUCIONES'!A:D,3,FALSE),0)</f>
        <v>0</v>
      </c>
      <c r="Q373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73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735" s="11">
        <f>IFERROR(VLOOKUP(Tabla1[[#This Row],[FECHA]],'RECAUDOS LOCALES'!A:D,4,FALSE),0)</f>
        <v>0</v>
      </c>
      <c r="T3735" s="9">
        <f>IFERROR(VLOOKUP(Tabla1[[#This Row],[FECHA]],'RECAUDOS LOCALES'!A:D,3,FALSE),0)</f>
        <v>0</v>
      </c>
      <c r="U3735" s="11">
        <f>IFERROR(VLOOKUP(Tabla1[[#This Row],[FECHA]],'RECAUDOS EXTERNOS'!A:D,4,FALSE),0)</f>
        <v>0</v>
      </c>
      <c r="V3735" s="9">
        <f>IFERROR(VLOOKUP(Tabla1[[#This Row],[FECHA]],'RECAUDOS EXTERNOS'!A:D,3,FALSE),0)</f>
        <v>0</v>
      </c>
    </row>
    <row r="3736" spans="1:22" x14ac:dyDescent="0.25">
      <c r="A3736" s="1">
        <v>41295</v>
      </c>
      <c r="B3736" s="3" t="s">
        <v>1</v>
      </c>
      <c r="C3736" s="2">
        <v>41275</v>
      </c>
      <c r="D3736" s="5">
        <f>YEAR(Tabla1[[#This Row],[FECHA]])</f>
        <v>2013</v>
      </c>
      <c r="E3736" s="5">
        <f>IFERROR(VLOOKUP(Tabla1[[#This Row],[FECHA]],'COMPARENDOS TOTALES'!A:D,4,FALSE),0)</f>
        <v>0</v>
      </c>
      <c r="F3736" s="9">
        <f>IFERROR(VLOOKUP(Tabla1[[#This Row],[FECHA]],'COMPARENDOS TOTALES'!A:D,3,FALSE),0)</f>
        <v>0</v>
      </c>
      <c r="G3736" s="5">
        <f>IFERROR(VLOOKUP(Tabla1[[#This Row],[FECHA]],EXONERACIONES!A:D,4,FALSE),0)</f>
        <v>0</v>
      </c>
      <c r="H3736" s="9">
        <f>IFERROR(VLOOKUP(Tabla1[[#This Row],[FECHA]],EXONERACIONES!A:D,3,FALSE),0)</f>
        <v>0</v>
      </c>
      <c r="I3736" s="5">
        <f>IFERROR(VLOOKUP(Tabla1[[#This Row],[FECHA]],'SIMIT CON RES'!A:D,4,FALSE),0)</f>
        <v>0</v>
      </c>
      <c r="J3736" s="9">
        <f>IFERROR(VLOOKUP(Tabla1[[#This Row],[FECHA]],'SIMIT CON RES'!A:D,3,FALSE),0)</f>
        <v>0</v>
      </c>
      <c r="K3736">
        <f>IFERROR(VLOOKUP(Tabla1[[#This Row],[FECHA]],'SIMIT SIN RES'!A:D,4,FALSE),0)</f>
        <v>0</v>
      </c>
      <c r="L3736" s="9">
        <f>IFERROR(VLOOKUP(Tabla1[[#This Row],[FECHA]],'SIMIT SIN RES'!A:D,3,FALSE),0)</f>
        <v>0</v>
      </c>
      <c r="M3736" s="5">
        <f>IFERROR(VLOOKUP(Tabla1[[#This Row],[FECHA]],'RECAUDOS DE COMPARENDOS'!A:D,4,FALSE),0)</f>
        <v>0</v>
      </c>
      <c r="N3736" s="9">
        <f>IFERROR(VLOOKUP(Tabla1[[#This Row],[FECHA]],'RECAUDOS DE COMPARENDOS'!A:D,3,FALSE),0)</f>
        <v>0</v>
      </c>
      <c r="O3736" s="5">
        <f>IFERROR(VLOOKUP(Tabla1[[#This Row],[FECHA]],'RECAUDOS DE RESOLUCIONES'!A:D,4,FALSE),0)</f>
        <v>0</v>
      </c>
      <c r="P3736" s="9">
        <f>IFERROR(VLOOKUP(Tabla1[[#This Row],[FECHA]],'RECAUDOS DE RESOLUCIONES'!A:D,3,FALSE),0)</f>
        <v>0</v>
      </c>
      <c r="Q373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73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736" s="11">
        <f>IFERROR(VLOOKUP(Tabla1[[#This Row],[FECHA]],'RECAUDOS LOCALES'!A:D,4,FALSE),0)</f>
        <v>0</v>
      </c>
      <c r="T3736" s="9">
        <f>IFERROR(VLOOKUP(Tabla1[[#This Row],[FECHA]],'RECAUDOS LOCALES'!A:D,3,FALSE),0)</f>
        <v>0</v>
      </c>
      <c r="U3736" s="11">
        <f>IFERROR(VLOOKUP(Tabla1[[#This Row],[FECHA]],'RECAUDOS EXTERNOS'!A:D,4,FALSE),0)</f>
        <v>0</v>
      </c>
      <c r="V3736" s="9">
        <f>IFERROR(VLOOKUP(Tabla1[[#This Row],[FECHA]],'RECAUDOS EXTERNOS'!A:D,3,FALSE),0)</f>
        <v>0</v>
      </c>
    </row>
    <row r="3737" spans="1:22" x14ac:dyDescent="0.25">
      <c r="A3737" s="1">
        <v>41296</v>
      </c>
      <c r="B3737" s="3" t="s">
        <v>2</v>
      </c>
      <c r="C3737" s="2">
        <v>41275</v>
      </c>
      <c r="D3737" s="5">
        <f>YEAR(Tabla1[[#This Row],[FECHA]])</f>
        <v>2013</v>
      </c>
      <c r="E3737" s="5">
        <f>IFERROR(VLOOKUP(Tabla1[[#This Row],[FECHA]],'COMPARENDOS TOTALES'!A:D,4,FALSE),0)</f>
        <v>0</v>
      </c>
      <c r="F3737" s="9">
        <f>IFERROR(VLOOKUP(Tabla1[[#This Row],[FECHA]],'COMPARENDOS TOTALES'!A:D,3,FALSE),0)</f>
        <v>0</v>
      </c>
      <c r="G3737" s="5">
        <f>IFERROR(VLOOKUP(Tabla1[[#This Row],[FECHA]],EXONERACIONES!A:D,4,FALSE),0)</f>
        <v>0</v>
      </c>
      <c r="H3737" s="9">
        <f>IFERROR(VLOOKUP(Tabla1[[#This Row],[FECHA]],EXONERACIONES!A:D,3,FALSE),0)</f>
        <v>0</v>
      </c>
      <c r="I3737" s="5">
        <f>IFERROR(VLOOKUP(Tabla1[[#This Row],[FECHA]],'SIMIT CON RES'!A:D,4,FALSE),0)</f>
        <v>0</v>
      </c>
      <c r="J3737" s="9">
        <f>IFERROR(VLOOKUP(Tabla1[[#This Row],[FECHA]],'SIMIT CON RES'!A:D,3,FALSE),0)</f>
        <v>0</v>
      </c>
      <c r="K3737">
        <f>IFERROR(VLOOKUP(Tabla1[[#This Row],[FECHA]],'SIMIT SIN RES'!A:D,4,FALSE),0)</f>
        <v>0</v>
      </c>
      <c r="L3737" s="9">
        <f>IFERROR(VLOOKUP(Tabla1[[#This Row],[FECHA]],'SIMIT SIN RES'!A:D,3,FALSE),0)</f>
        <v>0</v>
      </c>
      <c r="M3737" s="5">
        <f>IFERROR(VLOOKUP(Tabla1[[#This Row],[FECHA]],'RECAUDOS DE COMPARENDOS'!A:D,4,FALSE),0)</f>
        <v>0</v>
      </c>
      <c r="N3737" s="9">
        <f>IFERROR(VLOOKUP(Tabla1[[#This Row],[FECHA]],'RECAUDOS DE COMPARENDOS'!A:D,3,FALSE),0)</f>
        <v>0</v>
      </c>
      <c r="O3737" s="5">
        <f>IFERROR(VLOOKUP(Tabla1[[#This Row],[FECHA]],'RECAUDOS DE RESOLUCIONES'!A:D,4,FALSE),0)</f>
        <v>0</v>
      </c>
      <c r="P3737" s="9">
        <f>IFERROR(VLOOKUP(Tabla1[[#This Row],[FECHA]],'RECAUDOS DE RESOLUCIONES'!A:D,3,FALSE),0)</f>
        <v>0</v>
      </c>
      <c r="Q373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73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737" s="11">
        <f>IFERROR(VLOOKUP(Tabla1[[#This Row],[FECHA]],'RECAUDOS LOCALES'!A:D,4,FALSE),0)</f>
        <v>0</v>
      </c>
      <c r="T3737" s="9">
        <f>IFERROR(VLOOKUP(Tabla1[[#This Row],[FECHA]],'RECAUDOS LOCALES'!A:D,3,FALSE),0)</f>
        <v>0</v>
      </c>
      <c r="U3737" s="11">
        <f>IFERROR(VLOOKUP(Tabla1[[#This Row],[FECHA]],'RECAUDOS EXTERNOS'!A:D,4,FALSE),0)</f>
        <v>2</v>
      </c>
      <c r="V3737" s="9">
        <f>IFERROR(VLOOKUP(Tabla1[[#This Row],[FECHA]],'RECAUDOS EXTERNOS'!A:D,3,FALSE),0)</f>
        <v>852960</v>
      </c>
    </row>
    <row r="3738" spans="1:22" x14ac:dyDescent="0.25">
      <c r="A3738" s="1">
        <v>41297</v>
      </c>
      <c r="B3738" s="3" t="s">
        <v>3</v>
      </c>
      <c r="C3738" s="2">
        <v>41275</v>
      </c>
      <c r="D3738" s="5">
        <f>YEAR(Tabla1[[#This Row],[FECHA]])</f>
        <v>2013</v>
      </c>
      <c r="E3738" s="5">
        <f>IFERROR(VLOOKUP(Tabla1[[#This Row],[FECHA]],'COMPARENDOS TOTALES'!A:D,4,FALSE),0)</f>
        <v>0</v>
      </c>
      <c r="F3738" s="9">
        <f>IFERROR(VLOOKUP(Tabla1[[#This Row],[FECHA]],'COMPARENDOS TOTALES'!A:D,3,FALSE),0)</f>
        <v>0</v>
      </c>
      <c r="G3738" s="5">
        <f>IFERROR(VLOOKUP(Tabla1[[#This Row],[FECHA]],EXONERACIONES!A:D,4,FALSE),0)</f>
        <v>0</v>
      </c>
      <c r="H3738" s="9">
        <f>IFERROR(VLOOKUP(Tabla1[[#This Row],[FECHA]],EXONERACIONES!A:D,3,FALSE),0)</f>
        <v>0</v>
      </c>
      <c r="I3738" s="5">
        <f>IFERROR(VLOOKUP(Tabla1[[#This Row],[FECHA]],'SIMIT CON RES'!A:D,4,FALSE),0)</f>
        <v>0</v>
      </c>
      <c r="J3738" s="9">
        <f>IFERROR(VLOOKUP(Tabla1[[#This Row],[FECHA]],'SIMIT CON RES'!A:D,3,FALSE),0)</f>
        <v>0</v>
      </c>
      <c r="K3738">
        <f>IFERROR(VLOOKUP(Tabla1[[#This Row],[FECHA]],'SIMIT SIN RES'!A:D,4,FALSE),0)</f>
        <v>0</v>
      </c>
      <c r="L3738" s="9">
        <f>IFERROR(VLOOKUP(Tabla1[[#This Row],[FECHA]],'SIMIT SIN RES'!A:D,3,FALSE),0)</f>
        <v>0</v>
      </c>
      <c r="M3738" s="5">
        <f>IFERROR(VLOOKUP(Tabla1[[#This Row],[FECHA]],'RECAUDOS DE COMPARENDOS'!A:D,4,FALSE),0)</f>
        <v>0</v>
      </c>
      <c r="N3738" s="9">
        <f>IFERROR(VLOOKUP(Tabla1[[#This Row],[FECHA]],'RECAUDOS DE COMPARENDOS'!A:D,3,FALSE),0)</f>
        <v>0</v>
      </c>
      <c r="O3738" s="5">
        <f>IFERROR(VLOOKUP(Tabla1[[#This Row],[FECHA]],'RECAUDOS DE RESOLUCIONES'!A:D,4,FALSE),0)</f>
        <v>0</v>
      </c>
      <c r="P3738" s="9">
        <f>IFERROR(VLOOKUP(Tabla1[[#This Row],[FECHA]],'RECAUDOS DE RESOLUCIONES'!A:D,3,FALSE),0)</f>
        <v>0</v>
      </c>
      <c r="Q373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73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738" s="11">
        <f>IFERROR(VLOOKUP(Tabla1[[#This Row],[FECHA]],'RECAUDOS LOCALES'!A:D,4,FALSE),0)</f>
        <v>0</v>
      </c>
      <c r="T3738" s="9">
        <f>IFERROR(VLOOKUP(Tabla1[[#This Row],[FECHA]],'RECAUDOS LOCALES'!A:D,3,FALSE),0)</f>
        <v>0</v>
      </c>
      <c r="U3738" s="11">
        <f>IFERROR(VLOOKUP(Tabla1[[#This Row],[FECHA]],'RECAUDOS EXTERNOS'!A:D,4,FALSE),0)</f>
        <v>4</v>
      </c>
      <c r="V3738" s="9">
        <f>IFERROR(VLOOKUP(Tabla1[[#This Row],[FECHA]],'RECAUDOS EXTERNOS'!A:D,3,FALSE),0)</f>
        <v>1143705</v>
      </c>
    </row>
    <row r="3739" spans="1:22" x14ac:dyDescent="0.25">
      <c r="A3739" s="1">
        <v>41298</v>
      </c>
      <c r="B3739" s="3" t="s">
        <v>6</v>
      </c>
      <c r="C3739" s="2">
        <v>41275</v>
      </c>
      <c r="D3739" s="5">
        <f>YEAR(Tabla1[[#This Row],[FECHA]])</f>
        <v>2013</v>
      </c>
      <c r="E3739" s="5">
        <f>IFERROR(VLOOKUP(Tabla1[[#This Row],[FECHA]],'COMPARENDOS TOTALES'!A:D,4,FALSE),0)</f>
        <v>0</v>
      </c>
      <c r="F3739" s="9">
        <f>IFERROR(VLOOKUP(Tabla1[[#This Row],[FECHA]],'COMPARENDOS TOTALES'!A:D,3,FALSE),0)</f>
        <v>0</v>
      </c>
      <c r="G3739" s="5">
        <f>IFERROR(VLOOKUP(Tabla1[[#This Row],[FECHA]],EXONERACIONES!A:D,4,FALSE),0)</f>
        <v>0</v>
      </c>
      <c r="H3739" s="9">
        <f>IFERROR(VLOOKUP(Tabla1[[#This Row],[FECHA]],EXONERACIONES!A:D,3,FALSE),0)</f>
        <v>0</v>
      </c>
      <c r="I3739" s="5">
        <f>IFERROR(VLOOKUP(Tabla1[[#This Row],[FECHA]],'SIMIT CON RES'!A:D,4,FALSE),0)</f>
        <v>0</v>
      </c>
      <c r="J3739" s="9">
        <f>IFERROR(VLOOKUP(Tabla1[[#This Row],[FECHA]],'SIMIT CON RES'!A:D,3,FALSE),0)</f>
        <v>0</v>
      </c>
      <c r="K3739">
        <f>IFERROR(VLOOKUP(Tabla1[[#This Row],[FECHA]],'SIMIT SIN RES'!A:D,4,FALSE),0)</f>
        <v>0</v>
      </c>
      <c r="L3739" s="9">
        <f>IFERROR(VLOOKUP(Tabla1[[#This Row],[FECHA]],'SIMIT SIN RES'!A:D,3,FALSE),0)</f>
        <v>0</v>
      </c>
      <c r="M3739" s="5">
        <f>IFERROR(VLOOKUP(Tabla1[[#This Row],[FECHA]],'RECAUDOS DE COMPARENDOS'!A:D,4,FALSE),0)</f>
        <v>0</v>
      </c>
      <c r="N3739" s="9">
        <f>IFERROR(VLOOKUP(Tabla1[[#This Row],[FECHA]],'RECAUDOS DE COMPARENDOS'!A:D,3,FALSE),0)</f>
        <v>0</v>
      </c>
      <c r="O3739" s="5">
        <f>IFERROR(VLOOKUP(Tabla1[[#This Row],[FECHA]],'RECAUDOS DE RESOLUCIONES'!A:D,4,FALSE),0)</f>
        <v>0</v>
      </c>
      <c r="P3739" s="9">
        <f>IFERROR(VLOOKUP(Tabla1[[#This Row],[FECHA]],'RECAUDOS DE RESOLUCIONES'!A:D,3,FALSE),0)</f>
        <v>0</v>
      </c>
      <c r="Q373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73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739" s="11">
        <f>IFERROR(VLOOKUP(Tabla1[[#This Row],[FECHA]],'RECAUDOS LOCALES'!A:D,4,FALSE),0)</f>
        <v>0</v>
      </c>
      <c r="T3739" s="9">
        <f>IFERROR(VLOOKUP(Tabla1[[#This Row],[FECHA]],'RECAUDOS LOCALES'!A:D,3,FALSE),0)</f>
        <v>0</v>
      </c>
      <c r="U3739" s="11">
        <f>IFERROR(VLOOKUP(Tabla1[[#This Row],[FECHA]],'RECAUDOS EXTERNOS'!A:D,4,FALSE),0)</f>
        <v>0</v>
      </c>
      <c r="V3739" s="9">
        <f>IFERROR(VLOOKUP(Tabla1[[#This Row],[FECHA]],'RECAUDOS EXTERNOS'!A:D,3,FALSE),0)</f>
        <v>0</v>
      </c>
    </row>
    <row r="3740" spans="1:22" x14ac:dyDescent="0.25">
      <c r="A3740" s="1">
        <v>41299</v>
      </c>
      <c r="B3740" s="3" t="s">
        <v>0</v>
      </c>
      <c r="C3740" s="2">
        <v>41275</v>
      </c>
      <c r="D3740" s="5">
        <f>YEAR(Tabla1[[#This Row],[FECHA]])</f>
        <v>2013</v>
      </c>
      <c r="E3740" s="5">
        <f>IFERROR(VLOOKUP(Tabla1[[#This Row],[FECHA]],'COMPARENDOS TOTALES'!A:D,4,FALSE),0)</f>
        <v>0</v>
      </c>
      <c r="F3740" s="9">
        <f>IFERROR(VLOOKUP(Tabla1[[#This Row],[FECHA]],'COMPARENDOS TOTALES'!A:D,3,FALSE),0)</f>
        <v>0</v>
      </c>
      <c r="G3740" s="5">
        <f>IFERROR(VLOOKUP(Tabla1[[#This Row],[FECHA]],EXONERACIONES!A:D,4,FALSE),0)</f>
        <v>0</v>
      </c>
      <c r="H3740" s="9">
        <f>IFERROR(VLOOKUP(Tabla1[[#This Row],[FECHA]],EXONERACIONES!A:D,3,FALSE),0)</f>
        <v>0</v>
      </c>
      <c r="I3740" s="5">
        <f>IFERROR(VLOOKUP(Tabla1[[#This Row],[FECHA]],'SIMIT CON RES'!A:D,4,FALSE),0)</f>
        <v>0</v>
      </c>
      <c r="J3740" s="9">
        <f>IFERROR(VLOOKUP(Tabla1[[#This Row],[FECHA]],'SIMIT CON RES'!A:D,3,FALSE),0)</f>
        <v>0</v>
      </c>
      <c r="K3740">
        <f>IFERROR(VLOOKUP(Tabla1[[#This Row],[FECHA]],'SIMIT SIN RES'!A:D,4,FALSE),0)</f>
        <v>0</v>
      </c>
      <c r="L3740" s="9">
        <f>IFERROR(VLOOKUP(Tabla1[[#This Row],[FECHA]],'SIMIT SIN RES'!A:D,3,FALSE),0)</f>
        <v>0</v>
      </c>
      <c r="M3740" s="5">
        <f>IFERROR(VLOOKUP(Tabla1[[#This Row],[FECHA]],'RECAUDOS DE COMPARENDOS'!A:D,4,FALSE),0)</f>
        <v>0</v>
      </c>
      <c r="N3740" s="9">
        <f>IFERROR(VLOOKUP(Tabla1[[#This Row],[FECHA]],'RECAUDOS DE COMPARENDOS'!A:D,3,FALSE),0)</f>
        <v>0</v>
      </c>
      <c r="O3740" s="5">
        <f>IFERROR(VLOOKUP(Tabla1[[#This Row],[FECHA]],'RECAUDOS DE RESOLUCIONES'!A:D,4,FALSE),0)</f>
        <v>0</v>
      </c>
      <c r="P3740" s="9">
        <f>IFERROR(VLOOKUP(Tabla1[[#This Row],[FECHA]],'RECAUDOS DE RESOLUCIONES'!A:D,3,FALSE),0)</f>
        <v>0</v>
      </c>
      <c r="Q374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74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740" s="11">
        <f>IFERROR(VLOOKUP(Tabla1[[#This Row],[FECHA]],'RECAUDOS LOCALES'!A:D,4,FALSE),0)</f>
        <v>0</v>
      </c>
      <c r="T3740" s="9">
        <f>IFERROR(VLOOKUP(Tabla1[[#This Row],[FECHA]],'RECAUDOS LOCALES'!A:D,3,FALSE),0)</f>
        <v>0</v>
      </c>
      <c r="U3740" s="11">
        <f>IFERROR(VLOOKUP(Tabla1[[#This Row],[FECHA]],'RECAUDOS EXTERNOS'!A:D,4,FALSE),0)</f>
        <v>5</v>
      </c>
      <c r="V3740" s="9">
        <f>IFERROR(VLOOKUP(Tabla1[[#This Row],[FECHA]],'RECAUDOS EXTERNOS'!A:D,3,FALSE),0)</f>
        <v>1768159</v>
      </c>
    </row>
    <row r="3741" spans="1:22" x14ac:dyDescent="0.25">
      <c r="A3741" s="1">
        <v>41300</v>
      </c>
      <c r="B3741" s="3" t="s">
        <v>5</v>
      </c>
      <c r="C3741" s="2">
        <v>41275</v>
      </c>
      <c r="D3741" s="5">
        <f>YEAR(Tabla1[[#This Row],[FECHA]])</f>
        <v>2013</v>
      </c>
      <c r="E3741" s="5">
        <f>IFERROR(VLOOKUP(Tabla1[[#This Row],[FECHA]],'COMPARENDOS TOTALES'!A:D,4,FALSE),0)</f>
        <v>2</v>
      </c>
      <c r="F3741" s="9">
        <f>IFERROR(VLOOKUP(Tabla1[[#This Row],[FECHA]],'COMPARENDOS TOTALES'!A:D,3,FALSE),0)</f>
        <v>1179000</v>
      </c>
      <c r="G3741" s="5">
        <f>IFERROR(VLOOKUP(Tabla1[[#This Row],[FECHA]],EXONERACIONES!A:D,4,FALSE),0)</f>
        <v>1</v>
      </c>
      <c r="H3741" s="9">
        <f>IFERROR(VLOOKUP(Tabla1[[#This Row],[FECHA]],EXONERACIONES!A:D,3,FALSE),0)</f>
        <v>589500</v>
      </c>
      <c r="I3741" s="5">
        <f>IFERROR(VLOOKUP(Tabla1[[#This Row],[FECHA]],'SIMIT CON RES'!A:D,4,FALSE),0)</f>
        <v>0</v>
      </c>
      <c r="J3741" s="9">
        <f>IFERROR(VLOOKUP(Tabla1[[#This Row],[FECHA]],'SIMIT CON RES'!A:D,3,FALSE),0)</f>
        <v>0</v>
      </c>
      <c r="K3741">
        <f>IFERROR(VLOOKUP(Tabla1[[#This Row],[FECHA]],'SIMIT SIN RES'!A:D,4,FALSE),0)</f>
        <v>0</v>
      </c>
      <c r="L3741" s="9">
        <f>IFERROR(VLOOKUP(Tabla1[[#This Row],[FECHA]],'SIMIT SIN RES'!A:D,3,FALSE),0)</f>
        <v>0</v>
      </c>
      <c r="M3741" s="5">
        <f>IFERROR(VLOOKUP(Tabla1[[#This Row],[FECHA]],'RECAUDOS DE COMPARENDOS'!A:D,4,FALSE),0)</f>
        <v>0</v>
      </c>
      <c r="N3741" s="9">
        <f>IFERROR(VLOOKUP(Tabla1[[#This Row],[FECHA]],'RECAUDOS DE COMPARENDOS'!A:D,3,FALSE),0)</f>
        <v>0</v>
      </c>
      <c r="O3741" s="5">
        <f>IFERROR(VLOOKUP(Tabla1[[#This Row],[FECHA]],'RECAUDOS DE RESOLUCIONES'!A:D,4,FALSE),0)</f>
        <v>0</v>
      </c>
      <c r="P3741" s="9">
        <f>IFERROR(VLOOKUP(Tabla1[[#This Row],[FECHA]],'RECAUDOS DE RESOLUCIONES'!A:D,3,FALSE),0)</f>
        <v>0</v>
      </c>
      <c r="Q374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741" s="9">
        <f>Tabla1[V. COMPARENDOS]-(Tabla1[V. EXONERACIONES]+Tabla1[[#This Row],[V. SIMIT CON RESOLUCION]]+Tabla1[[#This Row],[V. SIMIT SIN RESOLUCION]]+Tabla1[[#This Row],[V. RECAUDOS COMPARENDOS]]+Tabla1[[#This Row],[V. RECAUDOS RESOLUCIONES]])</f>
        <v>589500</v>
      </c>
      <c r="S3741" s="11">
        <f>IFERROR(VLOOKUP(Tabla1[[#This Row],[FECHA]],'RECAUDOS LOCALES'!A:D,4,FALSE),0)</f>
        <v>0</v>
      </c>
      <c r="T3741" s="9">
        <f>IFERROR(VLOOKUP(Tabla1[[#This Row],[FECHA]],'RECAUDOS LOCALES'!A:D,3,FALSE),0)</f>
        <v>0</v>
      </c>
      <c r="U3741" s="11">
        <f>IFERROR(VLOOKUP(Tabla1[[#This Row],[FECHA]],'RECAUDOS EXTERNOS'!A:D,4,FALSE),0)</f>
        <v>0</v>
      </c>
      <c r="V3741" s="9">
        <f>IFERROR(VLOOKUP(Tabla1[[#This Row],[FECHA]],'RECAUDOS EXTERNOS'!A:D,3,FALSE),0)</f>
        <v>0</v>
      </c>
    </row>
    <row r="3742" spans="1:22" x14ac:dyDescent="0.25">
      <c r="A3742" s="1">
        <v>41301</v>
      </c>
      <c r="B3742" s="3" t="s">
        <v>4</v>
      </c>
      <c r="C3742" s="2">
        <v>41275</v>
      </c>
      <c r="D3742" s="5">
        <f>YEAR(Tabla1[[#This Row],[FECHA]])</f>
        <v>2013</v>
      </c>
      <c r="E3742" s="5">
        <f>IFERROR(VLOOKUP(Tabla1[[#This Row],[FECHA]],'COMPARENDOS TOTALES'!A:D,4,FALSE),0)</f>
        <v>4</v>
      </c>
      <c r="F3742" s="9">
        <f>IFERROR(VLOOKUP(Tabla1[[#This Row],[FECHA]],'COMPARENDOS TOTALES'!A:D,3,FALSE),0)</f>
        <v>1061100</v>
      </c>
      <c r="G3742" s="5">
        <f>IFERROR(VLOOKUP(Tabla1[[#This Row],[FECHA]],EXONERACIONES!A:D,4,FALSE),0)</f>
        <v>0</v>
      </c>
      <c r="H3742" s="9">
        <f>IFERROR(VLOOKUP(Tabla1[[#This Row],[FECHA]],EXONERACIONES!A:D,3,FALSE),0)</f>
        <v>0</v>
      </c>
      <c r="I3742" s="5">
        <f>IFERROR(VLOOKUP(Tabla1[[#This Row],[FECHA]],'SIMIT CON RES'!A:D,4,FALSE),0)</f>
        <v>4</v>
      </c>
      <c r="J3742" s="9">
        <f>IFERROR(VLOOKUP(Tabla1[[#This Row],[FECHA]],'SIMIT CON RES'!A:D,3,FALSE),0)</f>
        <v>1061100</v>
      </c>
      <c r="K3742">
        <f>IFERROR(VLOOKUP(Tabla1[[#This Row],[FECHA]],'SIMIT SIN RES'!A:D,4,FALSE),0)</f>
        <v>0</v>
      </c>
      <c r="L3742" s="9">
        <f>IFERROR(VLOOKUP(Tabla1[[#This Row],[FECHA]],'SIMIT SIN RES'!A:D,3,FALSE),0)</f>
        <v>0</v>
      </c>
      <c r="M3742" s="5">
        <f>IFERROR(VLOOKUP(Tabla1[[#This Row],[FECHA]],'RECAUDOS DE COMPARENDOS'!A:D,4,FALSE),0)</f>
        <v>0</v>
      </c>
      <c r="N3742" s="9">
        <f>IFERROR(VLOOKUP(Tabla1[[#This Row],[FECHA]],'RECAUDOS DE COMPARENDOS'!A:D,3,FALSE),0)</f>
        <v>0</v>
      </c>
      <c r="O3742" s="5">
        <f>IFERROR(VLOOKUP(Tabla1[[#This Row],[FECHA]],'RECAUDOS DE RESOLUCIONES'!A:D,4,FALSE),0)</f>
        <v>0</v>
      </c>
      <c r="P3742" s="9">
        <f>IFERROR(VLOOKUP(Tabla1[[#This Row],[FECHA]],'RECAUDOS DE RESOLUCIONES'!A:D,3,FALSE),0)</f>
        <v>0</v>
      </c>
      <c r="Q374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74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742" s="11">
        <f>IFERROR(VLOOKUP(Tabla1[[#This Row],[FECHA]],'RECAUDOS LOCALES'!A:D,4,FALSE),0)</f>
        <v>0</v>
      </c>
      <c r="T3742" s="9">
        <f>IFERROR(VLOOKUP(Tabla1[[#This Row],[FECHA]],'RECAUDOS LOCALES'!A:D,3,FALSE),0)</f>
        <v>0</v>
      </c>
      <c r="U3742" s="11">
        <f>IFERROR(VLOOKUP(Tabla1[[#This Row],[FECHA]],'RECAUDOS EXTERNOS'!A:D,4,FALSE),0)</f>
        <v>0</v>
      </c>
      <c r="V3742" s="9">
        <f>IFERROR(VLOOKUP(Tabla1[[#This Row],[FECHA]],'RECAUDOS EXTERNOS'!A:D,3,FALSE),0)</f>
        <v>0</v>
      </c>
    </row>
    <row r="3743" spans="1:22" x14ac:dyDescent="0.25">
      <c r="A3743" s="1">
        <v>41302</v>
      </c>
      <c r="B3743" s="3" t="s">
        <v>1</v>
      </c>
      <c r="C3743" s="2">
        <v>41275</v>
      </c>
      <c r="D3743" s="5">
        <f>YEAR(Tabla1[[#This Row],[FECHA]])</f>
        <v>2013</v>
      </c>
      <c r="E3743" s="5">
        <f>IFERROR(VLOOKUP(Tabla1[[#This Row],[FECHA]],'COMPARENDOS TOTALES'!A:D,4,FALSE),0)</f>
        <v>2</v>
      </c>
      <c r="F3743" s="9">
        <f>IFERROR(VLOOKUP(Tabla1[[#This Row],[FECHA]],'COMPARENDOS TOTALES'!A:D,3,FALSE),0)</f>
        <v>746700</v>
      </c>
      <c r="G3743" s="5">
        <f>IFERROR(VLOOKUP(Tabla1[[#This Row],[FECHA]],EXONERACIONES!A:D,4,FALSE),0)</f>
        <v>0</v>
      </c>
      <c r="H3743" s="9">
        <f>IFERROR(VLOOKUP(Tabla1[[#This Row],[FECHA]],EXONERACIONES!A:D,3,FALSE),0)</f>
        <v>0</v>
      </c>
      <c r="I3743" s="5">
        <f>IFERROR(VLOOKUP(Tabla1[[#This Row],[FECHA]],'SIMIT CON RES'!A:D,4,FALSE),0)</f>
        <v>1</v>
      </c>
      <c r="J3743" s="9">
        <f>IFERROR(VLOOKUP(Tabla1[[#This Row],[FECHA]],'SIMIT CON RES'!A:D,3,FALSE),0)</f>
        <v>589500</v>
      </c>
      <c r="K3743">
        <f>IFERROR(VLOOKUP(Tabla1[[#This Row],[FECHA]],'SIMIT SIN RES'!A:D,4,FALSE),0)</f>
        <v>0</v>
      </c>
      <c r="L3743" s="9">
        <f>IFERROR(VLOOKUP(Tabla1[[#This Row],[FECHA]],'SIMIT SIN RES'!A:D,3,FALSE),0)</f>
        <v>0</v>
      </c>
      <c r="M3743" s="5">
        <f>IFERROR(VLOOKUP(Tabla1[[#This Row],[FECHA]],'RECAUDOS DE COMPARENDOS'!A:D,4,FALSE),0)</f>
        <v>0</v>
      </c>
      <c r="N3743" s="9">
        <f>IFERROR(VLOOKUP(Tabla1[[#This Row],[FECHA]],'RECAUDOS DE COMPARENDOS'!A:D,3,FALSE),0)</f>
        <v>0</v>
      </c>
      <c r="O3743" s="5">
        <f>IFERROR(VLOOKUP(Tabla1[[#This Row],[FECHA]],'RECAUDOS DE RESOLUCIONES'!A:D,4,FALSE),0)</f>
        <v>0</v>
      </c>
      <c r="P3743" s="9">
        <f>IFERROR(VLOOKUP(Tabla1[[#This Row],[FECHA]],'RECAUDOS DE RESOLUCIONES'!A:D,3,FALSE),0)</f>
        <v>0</v>
      </c>
      <c r="Q374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743" s="9">
        <f>Tabla1[V. COMPARENDOS]-(Tabla1[V. EXONERACIONES]+Tabla1[[#This Row],[V. SIMIT CON RESOLUCION]]+Tabla1[[#This Row],[V. SIMIT SIN RESOLUCION]]+Tabla1[[#This Row],[V. RECAUDOS COMPARENDOS]]+Tabla1[[#This Row],[V. RECAUDOS RESOLUCIONES]])</f>
        <v>157200</v>
      </c>
      <c r="S3743" s="11">
        <f>IFERROR(VLOOKUP(Tabla1[[#This Row],[FECHA]],'RECAUDOS LOCALES'!A:D,4,FALSE),0)</f>
        <v>0</v>
      </c>
      <c r="T3743" s="9">
        <f>IFERROR(VLOOKUP(Tabla1[[#This Row],[FECHA]],'RECAUDOS LOCALES'!A:D,3,FALSE),0)</f>
        <v>0</v>
      </c>
      <c r="U3743" s="11">
        <f>IFERROR(VLOOKUP(Tabla1[[#This Row],[FECHA]],'RECAUDOS EXTERNOS'!A:D,4,FALSE),0)</f>
        <v>7</v>
      </c>
      <c r="V3743" s="9">
        <f>IFERROR(VLOOKUP(Tabla1[[#This Row],[FECHA]],'RECAUDOS EXTERNOS'!A:D,3,FALSE),0)</f>
        <v>2933563</v>
      </c>
    </row>
    <row r="3744" spans="1:22" x14ac:dyDescent="0.25">
      <c r="A3744" s="1">
        <v>41303</v>
      </c>
      <c r="B3744" s="3" t="s">
        <v>2</v>
      </c>
      <c r="C3744" s="2">
        <v>41275</v>
      </c>
      <c r="D3744" s="5">
        <f>YEAR(Tabla1[[#This Row],[FECHA]])</f>
        <v>2013</v>
      </c>
      <c r="E3744" s="5">
        <f>IFERROR(VLOOKUP(Tabla1[[#This Row],[FECHA]],'COMPARENDOS TOTALES'!A:D,4,FALSE),0)</f>
        <v>2</v>
      </c>
      <c r="F3744" s="9">
        <f>IFERROR(VLOOKUP(Tabla1[[#This Row],[FECHA]],'COMPARENDOS TOTALES'!A:D,3,FALSE),0)</f>
        <v>1179000</v>
      </c>
      <c r="G3744" s="5">
        <f>IFERROR(VLOOKUP(Tabla1[[#This Row],[FECHA]],EXONERACIONES!A:D,4,FALSE),0)</f>
        <v>0</v>
      </c>
      <c r="H3744" s="9">
        <f>IFERROR(VLOOKUP(Tabla1[[#This Row],[FECHA]],EXONERACIONES!A:D,3,FALSE),0)</f>
        <v>0</v>
      </c>
      <c r="I3744" s="5">
        <f>IFERROR(VLOOKUP(Tabla1[[#This Row],[FECHA]],'SIMIT CON RES'!A:D,4,FALSE),0)</f>
        <v>1</v>
      </c>
      <c r="J3744" s="9">
        <f>IFERROR(VLOOKUP(Tabla1[[#This Row],[FECHA]],'SIMIT CON RES'!A:D,3,FALSE),0)</f>
        <v>589500</v>
      </c>
      <c r="K3744">
        <f>IFERROR(VLOOKUP(Tabla1[[#This Row],[FECHA]],'SIMIT SIN RES'!A:D,4,FALSE),0)</f>
        <v>0</v>
      </c>
      <c r="L3744" s="9">
        <f>IFERROR(VLOOKUP(Tabla1[[#This Row],[FECHA]],'SIMIT SIN RES'!A:D,3,FALSE),0)</f>
        <v>0</v>
      </c>
      <c r="M3744" s="5">
        <f>IFERROR(VLOOKUP(Tabla1[[#This Row],[FECHA]],'RECAUDOS DE COMPARENDOS'!A:D,4,FALSE),0)</f>
        <v>0</v>
      </c>
      <c r="N3744" s="9">
        <f>IFERROR(VLOOKUP(Tabla1[[#This Row],[FECHA]],'RECAUDOS DE COMPARENDOS'!A:D,3,FALSE),0)</f>
        <v>0</v>
      </c>
      <c r="O3744" s="5">
        <f>IFERROR(VLOOKUP(Tabla1[[#This Row],[FECHA]],'RECAUDOS DE RESOLUCIONES'!A:D,4,FALSE),0)</f>
        <v>0</v>
      </c>
      <c r="P3744" s="9">
        <f>IFERROR(VLOOKUP(Tabla1[[#This Row],[FECHA]],'RECAUDOS DE RESOLUCIONES'!A:D,3,FALSE),0)</f>
        <v>0</v>
      </c>
      <c r="Q374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744" s="9">
        <f>Tabla1[V. COMPARENDOS]-(Tabla1[V. EXONERACIONES]+Tabla1[[#This Row],[V. SIMIT CON RESOLUCION]]+Tabla1[[#This Row],[V. SIMIT SIN RESOLUCION]]+Tabla1[[#This Row],[V. RECAUDOS COMPARENDOS]]+Tabla1[[#This Row],[V. RECAUDOS RESOLUCIONES]])</f>
        <v>589500</v>
      </c>
      <c r="S3744" s="11">
        <f>IFERROR(VLOOKUP(Tabla1[[#This Row],[FECHA]],'RECAUDOS LOCALES'!A:D,4,FALSE),0)</f>
        <v>1</v>
      </c>
      <c r="T3744" s="9">
        <f>IFERROR(VLOOKUP(Tabla1[[#This Row],[FECHA]],'RECAUDOS LOCALES'!A:D,3,FALSE),0)</f>
        <v>248450</v>
      </c>
      <c r="U3744" s="11">
        <f>IFERROR(VLOOKUP(Tabla1[[#This Row],[FECHA]],'RECAUDOS EXTERNOS'!A:D,4,FALSE),0)</f>
        <v>4</v>
      </c>
      <c r="V3744" s="9">
        <f>IFERROR(VLOOKUP(Tabla1[[#This Row],[FECHA]],'RECAUDOS EXTERNOS'!A:D,3,FALSE),0)</f>
        <v>1165770</v>
      </c>
    </row>
    <row r="3745" spans="1:22" x14ac:dyDescent="0.25">
      <c r="A3745" s="1">
        <v>41304</v>
      </c>
      <c r="B3745" s="3" t="s">
        <v>3</v>
      </c>
      <c r="C3745" s="2">
        <v>41275</v>
      </c>
      <c r="D3745" s="5">
        <f>YEAR(Tabla1[[#This Row],[FECHA]])</f>
        <v>2013</v>
      </c>
      <c r="E3745" s="5">
        <f>IFERROR(VLOOKUP(Tabla1[[#This Row],[FECHA]],'COMPARENDOS TOTALES'!A:D,4,FALSE),0)</f>
        <v>2</v>
      </c>
      <c r="F3745" s="9">
        <f>IFERROR(VLOOKUP(Tabla1[[#This Row],[FECHA]],'COMPARENDOS TOTALES'!A:D,3,FALSE),0)</f>
        <v>663188</v>
      </c>
      <c r="G3745" s="5">
        <f>IFERROR(VLOOKUP(Tabla1[[#This Row],[FECHA]],EXONERACIONES!A:D,4,FALSE),0)</f>
        <v>0</v>
      </c>
      <c r="H3745" s="9">
        <f>IFERROR(VLOOKUP(Tabla1[[#This Row],[FECHA]],EXONERACIONES!A:D,3,FALSE),0)</f>
        <v>0</v>
      </c>
      <c r="I3745" s="5">
        <f>IFERROR(VLOOKUP(Tabla1[[#This Row],[FECHA]],'SIMIT CON RES'!A:D,4,FALSE),0)</f>
        <v>1</v>
      </c>
      <c r="J3745" s="9">
        <f>IFERROR(VLOOKUP(Tabla1[[#This Row],[FECHA]],'SIMIT CON RES'!A:D,3,FALSE),0)</f>
        <v>294750</v>
      </c>
      <c r="K3745">
        <f>IFERROR(VLOOKUP(Tabla1[[#This Row],[FECHA]],'SIMIT SIN RES'!A:D,4,FALSE),0)</f>
        <v>0</v>
      </c>
      <c r="L3745" s="9">
        <f>IFERROR(VLOOKUP(Tabla1[[#This Row],[FECHA]],'SIMIT SIN RES'!A:D,3,FALSE),0)</f>
        <v>0</v>
      </c>
      <c r="M3745" s="5">
        <f>IFERROR(VLOOKUP(Tabla1[[#This Row],[FECHA]],'RECAUDOS DE COMPARENDOS'!A:D,4,FALSE),0)</f>
        <v>0</v>
      </c>
      <c r="N3745" s="9">
        <f>IFERROR(VLOOKUP(Tabla1[[#This Row],[FECHA]],'RECAUDOS DE COMPARENDOS'!A:D,3,FALSE),0)</f>
        <v>0</v>
      </c>
      <c r="O3745" s="5">
        <f>IFERROR(VLOOKUP(Tabla1[[#This Row],[FECHA]],'RECAUDOS DE RESOLUCIONES'!A:D,4,FALSE),0)</f>
        <v>0</v>
      </c>
      <c r="P3745" s="9">
        <f>IFERROR(VLOOKUP(Tabla1[[#This Row],[FECHA]],'RECAUDOS DE RESOLUCIONES'!A:D,3,FALSE),0)</f>
        <v>0</v>
      </c>
      <c r="Q374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745" s="9">
        <f>Tabla1[V. COMPARENDOS]-(Tabla1[V. EXONERACIONES]+Tabla1[[#This Row],[V. SIMIT CON RESOLUCION]]+Tabla1[[#This Row],[V. SIMIT SIN RESOLUCION]]+Tabla1[[#This Row],[V. RECAUDOS COMPARENDOS]]+Tabla1[[#This Row],[V. RECAUDOS RESOLUCIONES]])</f>
        <v>368438</v>
      </c>
      <c r="S3745" s="11">
        <f>IFERROR(VLOOKUP(Tabla1[[#This Row],[FECHA]],'RECAUDOS LOCALES'!A:D,4,FALSE),0)</f>
        <v>0</v>
      </c>
      <c r="T3745" s="9">
        <f>IFERROR(VLOOKUP(Tabla1[[#This Row],[FECHA]],'RECAUDOS LOCALES'!A:D,3,FALSE),0)</f>
        <v>0</v>
      </c>
      <c r="U3745" s="11">
        <f>IFERROR(VLOOKUP(Tabla1[[#This Row],[FECHA]],'RECAUDOS EXTERNOS'!A:D,4,FALSE),0)</f>
        <v>4</v>
      </c>
      <c r="V3745" s="9">
        <f>IFERROR(VLOOKUP(Tabla1[[#This Row],[FECHA]],'RECAUDOS EXTERNOS'!A:D,3,FALSE),0)</f>
        <v>1280108</v>
      </c>
    </row>
    <row r="3746" spans="1:22" x14ac:dyDescent="0.25">
      <c r="A3746" s="1">
        <v>41305</v>
      </c>
      <c r="B3746" s="3" t="s">
        <v>6</v>
      </c>
      <c r="C3746" s="2">
        <v>41275</v>
      </c>
      <c r="D3746" s="5">
        <f>YEAR(Tabla1[[#This Row],[FECHA]])</f>
        <v>2013</v>
      </c>
      <c r="E3746" s="5">
        <f>IFERROR(VLOOKUP(Tabla1[[#This Row],[FECHA]],'COMPARENDOS TOTALES'!A:D,4,FALSE),0)</f>
        <v>19</v>
      </c>
      <c r="F3746" s="9">
        <f>IFERROR(VLOOKUP(Tabla1[[#This Row],[FECHA]],'COMPARENDOS TOTALES'!A:D,3,FALSE),0)</f>
        <v>6209400</v>
      </c>
      <c r="G3746" s="5">
        <f>IFERROR(VLOOKUP(Tabla1[[#This Row],[FECHA]],EXONERACIONES!A:D,4,FALSE),0)</f>
        <v>1</v>
      </c>
      <c r="H3746" s="9">
        <f>IFERROR(VLOOKUP(Tabla1[[#This Row],[FECHA]],EXONERACIONES!A:D,3,FALSE),0)</f>
        <v>294750</v>
      </c>
      <c r="I3746" s="5">
        <f>IFERROR(VLOOKUP(Tabla1[[#This Row],[FECHA]],'SIMIT CON RES'!A:D,4,FALSE),0)</f>
        <v>16</v>
      </c>
      <c r="J3746" s="9">
        <f>IFERROR(VLOOKUP(Tabla1[[#This Row],[FECHA]],'SIMIT CON RES'!A:D,3,FALSE),0)</f>
        <v>5325150</v>
      </c>
      <c r="K3746">
        <f>IFERROR(VLOOKUP(Tabla1[[#This Row],[FECHA]],'SIMIT SIN RES'!A:D,4,FALSE),0)</f>
        <v>0</v>
      </c>
      <c r="L3746" s="9">
        <f>IFERROR(VLOOKUP(Tabla1[[#This Row],[FECHA]],'SIMIT SIN RES'!A:D,3,FALSE),0)</f>
        <v>0</v>
      </c>
      <c r="M3746" s="5">
        <f>IFERROR(VLOOKUP(Tabla1[[#This Row],[FECHA]],'RECAUDOS DE COMPARENDOS'!A:D,4,FALSE),0)</f>
        <v>0</v>
      </c>
      <c r="N3746" s="9">
        <f>IFERROR(VLOOKUP(Tabla1[[#This Row],[FECHA]],'RECAUDOS DE COMPARENDOS'!A:D,3,FALSE),0)</f>
        <v>0</v>
      </c>
      <c r="O3746" s="5">
        <f>IFERROR(VLOOKUP(Tabla1[[#This Row],[FECHA]],'RECAUDOS DE RESOLUCIONES'!A:D,4,FALSE),0)</f>
        <v>0</v>
      </c>
      <c r="P3746" s="9">
        <f>IFERROR(VLOOKUP(Tabla1[[#This Row],[FECHA]],'RECAUDOS DE RESOLUCIONES'!A:D,3,FALSE),0)</f>
        <v>0</v>
      </c>
      <c r="Q374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3746" s="9">
        <f>Tabla1[V. COMPARENDOS]-(Tabla1[V. EXONERACIONES]+Tabla1[[#This Row],[V. SIMIT CON RESOLUCION]]+Tabla1[[#This Row],[V. SIMIT SIN RESOLUCION]]+Tabla1[[#This Row],[V. RECAUDOS COMPARENDOS]]+Tabla1[[#This Row],[V. RECAUDOS RESOLUCIONES]])</f>
        <v>589500</v>
      </c>
      <c r="S3746" s="11">
        <f>IFERROR(VLOOKUP(Tabla1[[#This Row],[FECHA]],'RECAUDOS LOCALES'!A:D,4,FALSE),0)</f>
        <v>0</v>
      </c>
      <c r="T3746" s="9">
        <f>IFERROR(VLOOKUP(Tabla1[[#This Row],[FECHA]],'RECAUDOS LOCALES'!A:D,3,FALSE),0)</f>
        <v>0</v>
      </c>
      <c r="U3746" s="11">
        <f>IFERROR(VLOOKUP(Tabla1[[#This Row],[FECHA]],'RECAUDOS EXTERNOS'!A:D,4,FALSE),0)</f>
        <v>2</v>
      </c>
      <c r="V3746" s="9">
        <f>IFERROR(VLOOKUP(Tabla1[[#This Row],[FECHA]],'RECAUDOS EXTERNOS'!A:D,3,FALSE),0)</f>
        <v>613405</v>
      </c>
    </row>
    <row r="3747" spans="1:22" x14ac:dyDescent="0.25">
      <c r="A3747" s="1">
        <v>41306</v>
      </c>
      <c r="B3747" s="3" t="s">
        <v>0</v>
      </c>
      <c r="C3747" s="2">
        <v>41306</v>
      </c>
      <c r="D3747" s="5">
        <f>YEAR(Tabla1[[#This Row],[FECHA]])</f>
        <v>2013</v>
      </c>
      <c r="E3747" s="5">
        <f>IFERROR(VLOOKUP(Tabla1[[#This Row],[FECHA]],'COMPARENDOS TOTALES'!A:D,4,FALSE),0)</f>
        <v>19</v>
      </c>
      <c r="F3747" s="9">
        <f>IFERROR(VLOOKUP(Tabla1[[#This Row],[FECHA]],'COMPARENDOS TOTALES'!A:D,3,FALSE),0)</f>
        <v>6975750</v>
      </c>
      <c r="G3747" s="5">
        <f>IFERROR(VLOOKUP(Tabla1[[#This Row],[FECHA]],EXONERACIONES!A:D,4,FALSE),0)</f>
        <v>2</v>
      </c>
      <c r="H3747" s="9">
        <f>IFERROR(VLOOKUP(Tabla1[[#This Row],[FECHA]],EXONERACIONES!A:D,3,FALSE),0)</f>
        <v>451950</v>
      </c>
      <c r="I3747" s="5">
        <f>IFERROR(VLOOKUP(Tabla1[[#This Row],[FECHA]],'SIMIT CON RES'!A:D,4,FALSE),0)</f>
        <v>17</v>
      </c>
      <c r="J3747" s="9">
        <f>IFERROR(VLOOKUP(Tabla1[[#This Row],[FECHA]],'SIMIT CON RES'!A:D,3,FALSE),0)</f>
        <v>6523800</v>
      </c>
      <c r="K3747">
        <f>IFERROR(VLOOKUP(Tabla1[[#This Row],[FECHA]],'SIMIT SIN RES'!A:D,4,FALSE),0)</f>
        <v>0</v>
      </c>
      <c r="L3747" s="9">
        <f>IFERROR(VLOOKUP(Tabla1[[#This Row],[FECHA]],'SIMIT SIN RES'!A:D,3,FALSE),0)</f>
        <v>0</v>
      </c>
      <c r="M3747" s="5">
        <f>IFERROR(VLOOKUP(Tabla1[[#This Row],[FECHA]],'RECAUDOS DE COMPARENDOS'!A:D,4,FALSE),0)</f>
        <v>0</v>
      </c>
      <c r="N3747" s="9">
        <f>IFERROR(VLOOKUP(Tabla1[[#This Row],[FECHA]],'RECAUDOS DE COMPARENDOS'!A:D,3,FALSE),0)</f>
        <v>0</v>
      </c>
      <c r="O3747" s="5">
        <f>IFERROR(VLOOKUP(Tabla1[[#This Row],[FECHA]],'RECAUDOS DE RESOLUCIONES'!A:D,4,FALSE),0)</f>
        <v>0</v>
      </c>
      <c r="P3747" s="9">
        <f>IFERROR(VLOOKUP(Tabla1[[#This Row],[FECHA]],'RECAUDOS DE RESOLUCIONES'!A:D,3,FALSE),0)</f>
        <v>0</v>
      </c>
      <c r="Q374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74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747" s="11">
        <f>IFERROR(VLOOKUP(Tabla1[[#This Row],[FECHA]],'RECAUDOS LOCALES'!A:D,4,FALSE),0)</f>
        <v>0</v>
      </c>
      <c r="T3747" s="9">
        <f>IFERROR(VLOOKUP(Tabla1[[#This Row],[FECHA]],'RECAUDOS LOCALES'!A:D,3,FALSE),0)</f>
        <v>0</v>
      </c>
      <c r="U3747" s="11">
        <f>IFERROR(VLOOKUP(Tabla1[[#This Row],[FECHA]],'RECAUDOS EXTERNOS'!A:D,4,FALSE),0)</f>
        <v>1</v>
      </c>
      <c r="V3747" s="9">
        <f>IFERROR(VLOOKUP(Tabla1[[#This Row],[FECHA]],'RECAUDOS EXTERNOS'!A:D,3,FALSE),0)</f>
        <v>415049</v>
      </c>
    </row>
    <row r="3748" spans="1:22" x14ac:dyDescent="0.25">
      <c r="A3748" s="1">
        <v>41307</v>
      </c>
      <c r="B3748" s="3" t="s">
        <v>5</v>
      </c>
      <c r="C3748" s="2">
        <v>41306</v>
      </c>
      <c r="D3748" s="5">
        <f>YEAR(Tabla1[[#This Row],[FECHA]])</f>
        <v>2013</v>
      </c>
      <c r="E3748" s="5">
        <f>IFERROR(VLOOKUP(Tabla1[[#This Row],[FECHA]],'COMPARENDOS TOTALES'!A:D,4,FALSE),0)</f>
        <v>14</v>
      </c>
      <c r="F3748" s="9">
        <f>IFERROR(VLOOKUP(Tabla1[[#This Row],[FECHA]],'COMPARENDOS TOTALES'!A:D,3,FALSE),0)</f>
        <v>5069700</v>
      </c>
      <c r="G3748" s="5">
        <f>IFERROR(VLOOKUP(Tabla1[[#This Row],[FECHA]],EXONERACIONES!A:D,4,FALSE),0)</f>
        <v>0</v>
      </c>
      <c r="H3748" s="9">
        <f>IFERROR(VLOOKUP(Tabla1[[#This Row],[FECHA]],EXONERACIONES!A:D,3,FALSE),0)</f>
        <v>0</v>
      </c>
      <c r="I3748" s="5">
        <f>IFERROR(VLOOKUP(Tabla1[[#This Row],[FECHA]],'SIMIT CON RES'!A:D,4,FALSE),0)</f>
        <v>9</v>
      </c>
      <c r="J3748" s="9">
        <f>IFERROR(VLOOKUP(Tabla1[[#This Row],[FECHA]],'SIMIT CON RES'!A:D,3,FALSE),0)</f>
        <v>2692050</v>
      </c>
      <c r="K3748">
        <f>IFERROR(VLOOKUP(Tabla1[[#This Row],[FECHA]],'SIMIT SIN RES'!A:D,4,FALSE),0)</f>
        <v>0</v>
      </c>
      <c r="L3748" s="9">
        <f>IFERROR(VLOOKUP(Tabla1[[#This Row],[FECHA]],'SIMIT SIN RES'!A:D,3,FALSE),0)</f>
        <v>0</v>
      </c>
      <c r="M3748" s="5">
        <f>IFERROR(VLOOKUP(Tabla1[[#This Row],[FECHA]],'RECAUDOS DE COMPARENDOS'!A:D,4,FALSE),0)</f>
        <v>0</v>
      </c>
      <c r="N3748" s="9">
        <f>IFERROR(VLOOKUP(Tabla1[[#This Row],[FECHA]],'RECAUDOS DE COMPARENDOS'!A:D,3,FALSE),0)</f>
        <v>0</v>
      </c>
      <c r="O3748" s="5">
        <f>IFERROR(VLOOKUP(Tabla1[[#This Row],[FECHA]],'RECAUDOS DE RESOLUCIONES'!A:D,4,FALSE),0)</f>
        <v>0</v>
      </c>
      <c r="P3748" s="9">
        <f>IFERROR(VLOOKUP(Tabla1[[#This Row],[FECHA]],'RECAUDOS DE RESOLUCIONES'!A:D,3,FALSE),0)</f>
        <v>0</v>
      </c>
      <c r="Q374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3748" s="9">
        <f>Tabla1[V. COMPARENDOS]-(Tabla1[V. EXONERACIONES]+Tabla1[[#This Row],[V. SIMIT CON RESOLUCION]]+Tabla1[[#This Row],[V. SIMIT SIN RESOLUCION]]+Tabla1[[#This Row],[V. RECAUDOS COMPARENDOS]]+Tabla1[[#This Row],[V. RECAUDOS RESOLUCIONES]])</f>
        <v>2377650</v>
      </c>
      <c r="S3748" s="11">
        <f>IFERROR(VLOOKUP(Tabla1[[#This Row],[FECHA]],'RECAUDOS LOCALES'!A:D,4,FALSE),0)</f>
        <v>0</v>
      </c>
      <c r="T3748" s="9">
        <f>IFERROR(VLOOKUP(Tabla1[[#This Row],[FECHA]],'RECAUDOS LOCALES'!A:D,3,FALSE),0)</f>
        <v>0</v>
      </c>
      <c r="U3748" s="11">
        <f>IFERROR(VLOOKUP(Tabla1[[#This Row],[FECHA]],'RECAUDOS EXTERNOS'!A:D,4,FALSE),0)</f>
        <v>1</v>
      </c>
      <c r="V3748" s="9">
        <f>IFERROR(VLOOKUP(Tabla1[[#This Row],[FECHA]],'RECAUDOS EXTERNOS'!A:D,3,FALSE),0)</f>
        <v>242580</v>
      </c>
    </row>
    <row r="3749" spans="1:22" x14ac:dyDescent="0.25">
      <c r="A3749" s="1">
        <v>41308</v>
      </c>
      <c r="B3749" s="3" t="s">
        <v>4</v>
      </c>
      <c r="C3749" s="2">
        <v>41306</v>
      </c>
      <c r="D3749" s="5">
        <f>YEAR(Tabla1[[#This Row],[FECHA]])</f>
        <v>2013</v>
      </c>
      <c r="E3749" s="5">
        <f>IFERROR(VLOOKUP(Tabla1[[#This Row],[FECHA]],'COMPARENDOS TOTALES'!A:D,4,FALSE),0)</f>
        <v>18</v>
      </c>
      <c r="F3749" s="9">
        <f>IFERROR(VLOOKUP(Tabla1[[#This Row],[FECHA]],'COMPARENDOS TOTALES'!A:D,3,FALSE),0)</f>
        <v>5325150</v>
      </c>
      <c r="G3749" s="5">
        <f>IFERROR(VLOOKUP(Tabla1[[#This Row],[FECHA]],EXONERACIONES!A:D,4,FALSE),0)</f>
        <v>1</v>
      </c>
      <c r="H3749" s="9">
        <f>IFERROR(VLOOKUP(Tabla1[[#This Row],[FECHA]],EXONERACIONES!A:D,3,FALSE),0)</f>
        <v>294750</v>
      </c>
      <c r="I3749" s="5">
        <f>IFERROR(VLOOKUP(Tabla1[[#This Row],[FECHA]],'SIMIT CON RES'!A:D,4,FALSE),0)</f>
        <v>15</v>
      </c>
      <c r="J3749" s="9">
        <f>IFERROR(VLOOKUP(Tabla1[[#This Row],[FECHA]],'SIMIT CON RES'!A:D,3,FALSE),0)</f>
        <v>4440900</v>
      </c>
      <c r="K3749">
        <f>IFERROR(VLOOKUP(Tabla1[[#This Row],[FECHA]],'SIMIT SIN RES'!A:D,4,FALSE),0)</f>
        <v>0</v>
      </c>
      <c r="L3749" s="9">
        <f>IFERROR(VLOOKUP(Tabla1[[#This Row],[FECHA]],'SIMIT SIN RES'!A:D,3,FALSE),0)</f>
        <v>0</v>
      </c>
      <c r="M3749" s="5">
        <f>IFERROR(VLOOKUP(Tabla1[[#This Row],[FECHA]],'RECAUDOS DE COMPARENDOS'!A:D,4,FALSE),0)</f>
        <v>0</v>
      </c>
      <c r="N3749" s="9">
        <f>IFERROR(VLOOKUP(Tabla1[[#This Row],[FECHA]],'RECAUDOS DE COMPARENDOS'!A:D,3,FALSE),0)</f>
        <v>0</v>
      </c>
      <c r="O3749" s="5">
        <f>IFERROR(VLOOKUP(Tabla1[[#This Row],[FECHA]],'RECAUDOS DE RESOLUCIONES'!A:D,4,FALSE),0)</f>
        <v>0</v>
      </c>
      <c r="P3749" s="9">
        <f>IFERROR(VLOOKUP(Tabla1[[#This Row],[FECHA]],'RECAUDOS DE RESOLUCIONES'!A:D,3,FALSE),0)</f>
        <v>0</v>
      </c>
      <c r="Q374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3749" s="9">
        <f>Tabla1[V. COMPARENDOS]-(Tabla1[V. EXONERACIONES]+Tabla1[[#This Row],[V. SIMIT CON RESOLUCION]]+Tabla1[[#This Row],[V. SIMIT SIN RESOLUCION]]+Tabla1[[#This Row],[V. RECAUDOS COMPARENDOS]]+Tabla1[[#This Row],[V. RECAUDOS RESOLUCIONES]])</f>
        <v>589500</v>
      </c>
      <c r="S3749" s="11">
        <f>IFERROR(VLOOKUP(Tabla1[[#This Row],[FECHA]],'RECAUDOS LOCALES'!A:D,4,FALSE),0)</f>
        <v>0</v>
      </c>
      <c r="T3749" s="9">
        <f>IFERROR(VLOOKUP(Tabla1[[#This Row],[FECHA]],'RECAUDOS LOCALES'!A:D,3,FALSE),0)</f>
        <v>0</v>
      </c>
      <c r="U3749" s="11">
        <f>IFERROR(VLOOKUP(Tabla1[[#This Row],[FECHA]],'RECAUDOS EXTERNOS'!A:D,4,FALSE),0)</f>
        <v>0</v>
      </c>
      <c r="V3749" s="9">
        <f>IFERROR(VLOOKUP(Tabla1[[#This Row],[FECHA]],'RECAUDOS EXTERNOS'!A:D,3,FALSE),0)</f>
        <v>0</v>
      </c>
    </row>
    <row r="3750" spans="1:22" x14ac:dyDescent="0.25">
      <c r="A3750" s="1">
        <v>41309</v>
      </c>
      <c r="B3750" s="3" t="s">
        <v>1</v>
      </c>
      <c r="C3750" s="2">
        <v>41306</v>
      </c>
      <c r="D3750" s="5">
        <f>YEAR(Tabla1[[#This Row],[FECHA]])</f>
        <v>2013</v>
      </c>
      <c r="E3750" s="5">
        <f>IFERROR(VLOOKUP(Tabla1[[#This Row],[FECHA]],'COMPARENDOS TOTALES'!A:D,4,FALSE),0)</f>
        <v>8</v>
      </c>
      <c r="F3750" s="9">
        <f>IFERROR(VLOOKUP(Tabla1[[#This Row],[FECHA]],'COMPARENDOS TOTALES'!A:D,3,FALSE),0)</f>
        <v>2220450</v>
      </c>
      <c r="G3750" s="5">
        <f>IFERROR(VLOOKUP(Tabla1[[#This Row],[FECHA]],EXONERACIONES!A:D,4,FALSE),0)</f>
        <v>1</v>
      </c>
      <c r="H3750" s="9">
        <f>IFERROR(VLOOKUP(Tabla1[[#This Row],[FECHA]],EXONERACIONES!A:D,3,FALSE),0)</f>
        <v>294750</v>
      </c>
      <c r="I3750" s="5">
        <f>IFERROR(VLOOKUP(Tabla1[[#This Row],[FECHA]],'SIMIT CON RES'!A:D,4,FALSE),0)</f>
        <v>6</v>
      </c>
      <c r="J3750" s="9">
        <f>IFERROR(VLOOKUP(Tabla1[[#This Row],[FECHA]],'SIMIT CON RES'!A:D,3,FALSE),0)</f>
        <v>1630950</v>
      </c>
      <c r="K3750">
        <f>IFERROR(VLOOKUP(Tabla1[[#This Row],[FECHA]],'SIMIT SIN RES'!A:D,4,FALSE),0)</f>
        <v>0</v>
      </c>
      <c r="L3750" s="9">
        <f>IFERROR(VLOOKUP(Tabla1[[#This Row],[FECHA]],'SIMIT SIN RES'!A:D,3,FALSE),0)</f>
        <v>0</v>
      </c>
      <c r="M3750" s="5">
        <f>IFERROR(VLOOKUP(Tabla1[[#This Row],[FECHA]],'RECAUDOS DE COMPARENDOS'!A:D,4,FALSE),0)</f>
        <v>1</v>
      </c>
      <c r="N3750" s="9">
        <f>IFERROR(VLOOKUP(Tabla1[[#This Row],[FECHA]],'RECAUDOS DE COMPARENDOS'!A:D,3,FALSE),0)</f>
        <v>294750</v>
      </c>
      <c r="O3750" s="5">
        <f>IFERROR(VLOOKUP(Tabla1[[#This Row],[FECHA]],'RECAUDOS DE RESOLUCIONES'!A:D,4,FALSE),0)</f>
        <v>0</v>
      </c>
      <c r="P3750" s="9">
        <f>IFERROR(VLOOKUP(Tabla1[[#This Row],[FECHA]],'RECAUDOS DE RESOLUCIONES'!A:D,3,FALSE),0)</f>
        <v>0</v>
      </c>
      <c r="Q375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75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750" s="11">
        <f>IFERROR(VLOOKUP(Tabla1[[#This Row],[FECHA]],'RECAUDOS LOCALES'!A:D,4,FALSE),0)</f>
        <v>0</v>
      </c>
      <c r="T3750" s="9">
        <f>IFERROR(VLOOKUP(Tabla1[[#This Row],[FECHA]],'RECAUDOS LOCALES'!A:D,3,FALSE),0)</f>
        <v>0</v>
      </c>
      <c r="U3750" s="11">
        <f>IFERROR(VLOOKUP(Tabla1[[#This Row],[FECHA]],'RECAUDOS EXTERNOS'!A:D,4,FALSE),0)</f>
        <v>4</v>
      </c>
      <c r="V3750" s="9">
        <f>IFERROR(VLOOKUP(Tabla1[[#This Row],[FECHA]],'RECAUDOS EXTERNOS'!A:D,3,FALSE),0)</f>
        <v>1133205</v>
      </c>
    </row>
    <row r="3751" spans="1:22" x14ac:dyDescent="0.25">
      <c r="A3751" s="1">
        <v>41310</v>
      </c>
      <c r="B3751" s="3" t="s">
        <v>2</v>
      </c>
      <c r="C3751" s="2">
        <v>41306</v>
      </c>
      <c r="D3751" s="5">
        <f>YEAR(Tabla1[[#This Row],[FECHA]])</f>
        <v>2013</v>
      </c>
      <c r="E3751" s="5">
        <f>IFERROR(VLOOKUP(Tabla1[[#This Row],[FECHA]],'COMPARENDOS TOTALES'!A:D,4,FALSE),0)</f>
        <v>4</v>
      </c>
      <c r="F3751" s="9">
        <f>IFERROR(VLOOKUP(Tabla1[[#This Row],[FECHA]],'COMPARENDOS TOTALES'!A:D,3,FALSE),0)</f>
        <v>2358000</v>
      </c>
      <c r="G3751" s="5">
        <f>IFERROR(VLOOKUP(Tabla1[[#This Row],[FECHA]],EXONERACIONES!A:D,4,FALSE),0)</f>
        <v>0</v>
      </c>
      <c r="H3751" s="9">
        <f>IFERROR(VLOOKUP(Tabla1[[#This Row],[FECHA]],EXONERACIONES!A:D,3,FALSE),0)</f>
        <v>0</v>
      </c>
      <c r="I3751" s="5">
        <f>IFERROR(VLOOKUP(Tabla1[[#This Row],[FECHA]],'SIMIT CON RES'!A:D,4,FALSE),0)</f>
        <v>3</v>
      </c>
      <c r="J3751" s="9">
        <f>IFERROR(VLOOKUP(Tabla1[[#This Row],[FECHA]],'SIMIT CON RES'!A:D,3,FALSE),0)</f>
        <v>1768500</v>
      </c>
      <c r="K3751">
        <f>IFERROR(VLOOKUP(Tabla1[[#This Row],[FECHA]],'SIMIT SIN RES'!A:D,4,FALSE),0)</f>
        <v>0</v>
      </c>
      <c r="L3751" s="9">
        <f>IFERROR(VLOOKUP(Tabla1[[#This Row],[FECHA]],'SIMIT SIN RES'!A:D,3,FALSE),0)</f>
        <v>0</v>
      </c>
      <c r="M3751" s="5">
        <f>IFERROR(VLOOKUP(Tabla1[[#This Row],[FECHA]],'RECAUDOS DE COMPARENDOS'!A:D,4,FALSE),0)</f>
        <v>0</v>
      </c>
      <c r="N3751" s="9">
        <f>IFERROR(VLOOKUP(Tabla1[[#This Row],[FECHA]],'RECAUDOS DE COMPARENDOS'!A:D,3,FALSE),0)</f>
        <v>0</v>
      </c>
      <c r="O3751" s="5">
        <f>IFERROR(VLOOKUP(Tabla1[[#This Row],[FECHA]],'RECAUDOS DE RESOLUCIONES'!A:D,4,FALSE),0)</f>
        <v>0</v>
      </c>
      <c r="P3751" s="9">
        <f>IFERROR(VLOOKUP(Tabla1[[#This Row],[FECHA]],'RECAUDOS DE RESOLUCIONES'!A:D,3,FALSE),0)</f>
        <v>0</v>
      </c>
      <c r="Q375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751" s="9">
        <f>Tabla1[V. COMPARENDOS]-(Tabla1[V. EXONERACIONES]+Tabla1[[#This Row],[V. SIMIT CON RESOLUCION]]+Tabla1[[#This Row],[V. SIMIT SIN RESOLUCION]]+Tabla1[[#This Row],[V. RECAUDOS COMPARENDOS]]+Tabla1[[#This Row],[V. RECAUDOS RESOLUCIONES]])</f>
        <v>589500</v>
      </c>
      <c r="S3751" s="11">
        <f>IFERROR(VLOOKUP(Tabla1[[#This Row],[FECHA]],'RECAUDOS LOCALES'!A:D,4,FALSE),0)</f>
        <v>0</v>
      </c>
      <c r="T3751" s="9">
        <f>IFERROR(VLOOKUP(Tabla1[[#This Row],[FECHA]],'RECAUDOS LOCALES'!A:D,3,FALSE),0)</f>
        <v>0</v>
      </c>
      <c r="U3751" s="11">
        <f>IFERROR(VLOOKUP(Tabla1[[#This Row],[FECHA]],'RECAUDOS EXTERNOS'!A:D,4,FALSE),0)</f>
        <v>2</v>
      </c>
      <c r="V3751" s="9">
        <f>IFERROR(VLOOKUP(Tabla1[[#This Row],[FECHA]],'RECAUDOS EXTERNOS'!A:D,3,FALSE),0)</f>
        <v>449742</v>
      </c>
    </row>
    <row r="3752" spans="1:22" x14ac:dyDescent="0.25">
      <c r="A3752" s="1">
        <v>41311</v>
      </c>
      <c r="B3752" s="3" t="s">
        <v>3</v>
      </c>
      <c r="C3752" s="2">
        <v>41306</v>
      </c>
      <c r="D3752" s="5">
        <f>YEAR(Tabla1[[#This Row],[FECHA]])</f>
        <v>2013</v>
      </c>
      <c r="E3752" s="5">
        <f>IFERROR(VLOOKUP(Tabla1[[#This Row],[FECHA]],'COMPARENDOS TOTALES'!A:D,4,FALSE),0)</f>
        <v>12</v>
      </c>
      <c r="F3752" s="9">
        <f>IFERROR(VLOOKUP(Tabla1[[#This Row],[FECHA]],'COMPARENDOS TOTALES'!A:D,3,FALSE),0)</f>
        <v>3144000</v>
      </c>
      <c r="G3752" s="5">
        <f>IFERROR(VLOOKUP(Tabla1[[#This Row],[FECHA]],EXONERACIONES!A:D,4,FALSE),0)</f>
        <v>0</v>
      </c>
      <c r="H3752" s="9">
        <f>IFERROR(VLOOKUP(Tabla1[[#This Row],[FECHA]],EXONERACIONES!A:D,3,FALSE),0)</f>
        <v>0</v>
      </c>
      <c r="I3752" s="5">
        <f>IFERROR(VLOOKUP(Tabla1[[#This Row],[FECHA]],'SIMIT CON RES'!A:D,4,FALSE),0)</f>
        <v>12</v>
      </c>
      <c r="J3752" s="9">
        <f>IFERROR(VLOOKUP(Tabla1[[#This Row],[FECHA]],'SIMIT CON RES'!A:D,3,FALSE),0)</f>
        <v>3144000</v>
      </c>
      <c r="K3752">
        <f>IFERROR(VLOOKUP(Tabla1[[#This Row],[FECHA]],'SIMIT SIN RES'!A:D,4,FALSE),0)</f>
        <v>0</v>
      </c>
      <c r="L3752" s="9">
        <f>IFERROR(VLOOKUP(Tabla1[[#This Row],[FECHA]],'SIMIT SIN RES'!A:D,3,FALSE),0)</f>
        <v>0</v>
      </c>
      <c r="M3752" s="5">
        <f>IFERROR(VLOOKUP(Tabla1[[#This Row],[FECHA]],'RECAUDOS DE COMPARENDOS'!A:D,4,FALSE),0)</f>
        <v>0</v>
      </c>
      <c r="N3752" s="9">
        <f>IFERROR(VLOOKUP(Tabla1[[#This Row],[FECHA]],'RECAUDOS DE COMPARENDOS'!A:D,3,FALSE),0)</f>
        <v>0</v>
      </c>
      <c r="O3752" s="5">
        <f>IFERROR(VLOOKUP(Tabla1[[#This Row],[FECHA]],'RECAUDOS DE RESOLUCIONES'!A:D,4,FALSE),0)</f>
        <v>0</v>
      </c>
      <c r="P3752" s="9">
        <f>IFERROR(VLOOKUP(Tabla1[[#This Row],[FECHA]],'RECAUDOS DE RESOLUCIONES'!A:D,3,FALSE),0)</f>
        <v>0</v>
      </c>
      <c r="Q375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75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752" s="11">
        <f>IFERROR(VLOOKUP(Tabla1[[#This Row],[FECHA]],'RECAUDOS LOCALES'!A:D,4,FALSE),0)</f>
        <v>0</v>
      </c>
      <c r="T3752" s="9">
        <f>IFERROR(VLOOKUP(Tabla1[[#This Row],[FECHA]],'RECAUDOS LOCALES'!A:D,3,FALSE),0)</f>
        <v>0</v>
      </c>
      <c r="U3752" s="11">
        <f>IFERROR(VLOOKUP(Tabla1[[#This Row],[FECHA]],'RECAUDOS EXTERNOS'!A:D,4,FALSE),0)</f>
        <v>0</v>
      </c>
      <c r="V3752" s="9">
        <f>IFERROR(VLOOKUP(Tabla1[[#This Row],[FECHA]],'RECAUDOS EXTERNOS'!A:D,3,FALSE),0)</f>
        <v>0</v>
      </c>
    </row>
    <row r="3753" spans="1:22" x14ac:dyDescent="0.25">
      <c r="A3753" s="1">
        <v>41312</v>
      </c>
      <c r="B3753" s="3" t="s">
        <v>6</v>
      </c>
      <c r="C3753" s="2">
        <v>41306</v>
      </c>
      <c r="D3753" s="5">
        <f>YEAR(Tabla1[[#This Row],[FECHA]])</f>
        <v>2013</v>
      </c>
      <c r="E3753" s="5">
        <f>IFERROR(VLOOKUP(Tabla1[[#This Row],[FECHA]],'COMPARENDOS TOTALES'!A:D,4,FALSE),0)</f>
        <v>21</v>
      </c>
      <c r="F3753" s="9">
        <f>IFERROR(VLOOKUP(Tabla1[[#This Row],[FECHA]],'COMPARENDOS TOTALES'!A:D,3,FALSE),0)</f>
        <v>5403750</v>
      </c>
      <c r="G3753" s="5">
        <f>IFERROR(VLOOKUP(Tabla1[[#This Row],[FECHA]],EXONERACIONES!A:D,4,FALSE),0)</f>
        <v>1</v>
      </c>
      <c r="H3753" s="9">
        <f>IFERROR(VLOOKUP(Tabla1[[#This Row],[FECHA]],EXONERACIONES!A:D,3,FALSE),0)</f>
        <v>157200</v>
      </c>
      <c r="I3753" s="5">
        <f>IFERROR(VLOOKUP(Tabla1[[#This Row],[FECHA]],'SIMIT CON RES'!A:D,4,FALSE),0)</f>
        <v>17</v>
      </c>
      <c r="J3753" s="9">
        <f>IFERROR(VLOOKUP(Tabla1[[#This Row],[FECHA]],'SIMIT CON RES'!A:D,3,FALSE),0)</f>
        <v>4067550</v>
      </c>
      <c r="K3753">
        <f>IFERROR(VLOOKUP(Tabla1[[#This Row],[FECHA]],'SIMIT SIN RES'!A:D,4,FALSE),0)</f>
        <v>0</v>
      </c>
      <c r="L3753" s="9">
        <f>IFERROR(VLOOKUP(Tabla1[[#This Row],[FECHA]],'SIMIT SIN RES'!A:D,3,FALSE),0)</f>
        <v>0</v>
      </c>
      <c r="M3753" s="5">
        <f>IFERROR(VLOOKUP(Tabla1[[#This Row],[FECHA]],'RECAUDOS DE COMPARENDOS'!A:D,4,FALSE),0)</f>
        <v>0</v>
      </c>
      <c r="N3753" s="9">
        <f>IFERROR(VLOOKUP(Tabla1[[#This Row],[FECHA]],'RECAUDOS DE COMPARENDOS'!A:D,3,FALSE),0)</f>
        <v>0</v>
      </c>
      <c r="O3753" s="5">
        <f>IFERROR(VLOOKUP(Tabla1[[#This Row],[FECHA]],'RECAUDOS DE RESOLUCIONES'!A:D,4,FALSE),0)</f>
        <v>0</v>
      </c>
      <c r="P3753" s="9">
        <f>IFERROR(VLOOKUP(Tabla1[[#This Row],[FECHA]],'RECAUDOS DE RESOLUCIONES'!A:D,3,FALSE),0)</f>
        <v>0</v>
      </c>
      <c r="Q375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3753" s="9">
        <f>Tabla1[V. COMPARENDOS]-(Tabla1[V. EXONERACIONES]+Tabla1[[#This Row],[V. SIMIT CON RESOLUCION]]+Tabla1[[#This Row],[V. SIMIT SIN RESOLUCION]]+Tabla1[[#This Row],[V. RECAUDOS COMPARENDOS]]+Tabla1[[#This Row],[V. RECAUDOS RESOLUCIONES]])</f>
        <v>1179000</v>
      </c>
      <c r="S3753" s="11">
        <f>IFERROR(VLOOKUP(Tabla1[[#This Row],[FECHA]],'RECAUDOS LOCALES'!A:D,4,FALSE),0)</f>
        <v>0</v>
      </c>
      <c r="T3753" s="9">
        <f>IFERROR(VLOOKUP(Tabla1[[#This Row],[FECHA]],'RECAUDOS LOCALES'!A:D,3,FALSE),0)</f>
        <v>0</v>
      </c>
      <c r="U3753" s="11">
        <f>IFERROR(VLOOKUP(Tabla1[[#This Row],[FECHA]],'RECAUDOS EXTERNOS'!A:D,4,FALSE),0)</f>
        <v>5</v>
      </c>
      <c r="V3753" s="9">
        <f>IFERROR(VLOOKUP(Tabla1[[#This Row],[FECHA]],'RECAUDOS EXTERNOS'!A:D,3,FALSE),0)</f>
        <v>1597360</v>
      </c>
    </row>
    <row r="3754" spans="1:22" x14ac:dyDescent="0.25">
      <c r="A3754" s="1">
        <v>41313</v>
      </c>
      <c r="B3754" s="3" t="s">
        <v>0</v>
      </c>
      <c r="C3754" s="2">
        <v>41306</v>
      </c>
      <c r="D3754" s="5">
        <f>YEAR(Tabla1[[#This Row],[FECHA]])</f>
        <v>2013</v>
      </c>
      <c r="E3754" s="5">
        <f>IFERROR(VLOOKUP(Tabla1[[#This Row],[FECHA]],'COMPARENDOS TOTALES'!A:D,4,FALSE),0)</f>
        <v>20</v>
      </c>
      <c r="F3754" s="9">
        <f>IFERROR(VLOOKUP(Tabla1[[#This Row],[FECHA]],'COMPARENDOS TOTALES'!A:D,3,FALSE),0)</f>
        <v>5246550</v>
      </c>
      <c r="G3754" s="5">
        <f>IFERROR(VLOOKUP(Tabla1[[#This Row],[FECHA]],EXONERACIONES!A:D,4,FALSE),0)</f>
        <v>2</v>
      </c>
      <c r="H3754" s="9">
        <f>IFERROR(VLOOKUP(Tabla1[[#This Row],[FECHA]],EXONERACIONES!A:D,3,FALSE),0)</f>
        <v>589500</v>
      </c>
      <c r="I3754" s="5">
        <f>IFERROR(VLOOKUP(Tabla1[[#This Row],[FECHA]],'SIMIT CON RES'!A:D,4,FALSE),0)</f>
        <v>16</v>
      </c>
      <c r="J3754" s="9">
        <f>IFERROR(VLOOKUP(Tabla1[[#This Row],[FECHA]],'SIMIT CON RES'!A:D,3,FALSE),0)</f>
        <v>3772800</v>
      </c>
      <c r="K3754">
        <f>IFERROR(VLOOKUP(Tabla1[[#This Row],[FECHA]],'SIMIT SIN RES'!A:D,4,FALSE),0)</f>
        <v>0</v>
      </c>
      <c r="L3754" s="9">
        <f>IFERROR(VLOOKUP(Tabla1[[#This Row],[FECHA]],'SIMIT SIN RES'!A:D,3,FALSE),0)</f>
        <v>0</v>
      </c>
      <c r="M3754" s="5">
        <f>IFERROR(VLOOKUP(Tabla1[[#This Row],[FECHA]],'RECAUDOS DE COMPARENDOS'!A:D,4,FALSE),0)</f>
        <v>2</v>
      </c>
      <c r="N3754" s="9">
        <f>IFERROR(VLOOKUP(Tabla1[[#This Row],[FECHA]],'RECAUDOS DE COMPARENDOS'!A:D,3,FALSE),0)</f>
        <v>589500</v>
      </c>
      <c r="O3754" s="5">
        <f>IFERROR(VLOOKUP(Tabla1[[#This Row],[FECHA]],'RECAUDOS DE RESOLUCIONES'!A:D,4,FALSE),0)</f>
        <v>0</v>
      </c>
      <c r="P3754" s="9">
        <f>IFERROR(VLOOKUP(Tabla1[[#This Row],[FECHA]],'RECAUDOS DE RESOLUCIONES'!A:D,3,FALSE),0)</f>
        <v>0</v>
      </c>
      <c r="Q375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754" s="9">
        <f>Tabla1[V. COMPARENDOS]-(Tabla1[V. EXONERACIONES]+Tabla1[[#This Row],[V. SIMIT CON RESOLUCION]]+Tabla1[[#This Row],[V. SIMIT SIN RESOLUCION]]+Tabla1[[#This Row],[V. RECAUDOS COMPARENDOS]]+Tabla1[[#This Row],[V. RECAUDOS RESOLUCIONES]])</f>
        <v>294750</v>
      </c>
      <c r="S3754" s="11">
        <f>IFERROR(VLOOKUP(Tabla1[[#This Row],[FECHA]],'RECAUDOS LOCALES'!A:D,4,FALSE),0)</f>
        <v>1</v>
      </c>
      <c r="T3754" s="9">
        <f>IFERROR(VLOOKUP(Tabla1[[#This Row],[FECHA]],'RECAUDOS LOCALES'!A:D,3,FALSE),0)</f>
        <v>92700</v>
      </c>
      <c r="U3754" s="11">
        <f>IFERROR(VLOOKUP(Tabla1[[#This Row],[FECHA]],'RECAUDOS EXTERNOS'!A:D,4,FALSE),0)</f>
        <v>0</v>
      </c>
      <c r="V3754" s="9">
        <f>IFERROR(VLOOKUP(Tabla1[[#This Row],[FECHA]],'RECAUDOS EXTERNOS'!A:D,3,FALSE),0)</f>
        <v>0</v>
      </c>
    </row>
    <row r="3755" spans="1:22" x14ac:dyDescent="0.25">
      <c r="A3755" s="1">
        <v>41314</v>
      </c>
      <c r="B3755" s="3" t="s">
        <v>5</v>
      </c>
      <c r="C3755" s="2">
        <v>41306</v>
      </c>
      <c r="D3755" s="5">
        <f>YEAR(Tabla1[[#This Row],[FECHA]])</f>
        <v>2013</v>
      </c>
      <c r="E3755" s="5">
        <f>IFERROR(VLOOKUP(Tabla1[[#This Row],[FECHA]],'COMPARENDOS TOTALES'!A:D,4,FALSE),0)</f>
        <v>12</v>
      </c>
      <c r="F3755" s="9">
        <f>IFERROR(VLOOKUP(Tabla1[[#This Row],[FECHA]],'COMPARENDOS TOTALES'!A:D,3,FALSE),0)</f>
        <v>2986800</v>
      </c>
      <c r="G3755" s="5">
        <f>IFERROR(VLOOKUP(Tabla1[[#This Row],[FECHA]],EXONERACIONES!A:D,4,FALSE),0)</f>
        <v>1</v>
      </c>
      <c r="H3755" s="9">
        <f>IFERROR(VLOOKUP(Tabla1[[#This Row],[FECHA]],EXONERACIONES!A:D,3,FALSE),0)</f>
        <v>294750</v>
      </c>
      <c r="I3755" s="5">
        <f>IFERROR(VLOOKUP(Tabla1[[#This Row],[FECHA]],'SIMIT CON RES'!A:D,4,FALSE),0)</f>
        <v>8</v>
      </c>
      <c r="J3755" s="9">
        <f>IFERROR(VLOOKUP(Tabla1[[#This Row],[FECHA]],'SIMIT CON RES'!A:D,3,FALSE),0)</f>
        <v>1945350</v>
      </c>
      <c r="K3755">
        <f>IFERROR(VLOOKUP(Tabla1[[#This Row],[FECHA]],'SIMIT SIN RES'!A:D,4,FALSE),0)</f>
        <v>0</v>
      </c>
      <c r="L3755" s="9">
        <f>IFERROR(VLOOKUP(Tabla1[[#This Row],[FECHA]],'SIMIT SIN RES'!A:D,3,FALSE),0)</f>
        <v>0</v>
      </c>
      <c r="M3755" s="5">
        <f>IFERROR(VLOOKUP(Tabla1[[#This Row],[FECHA]],'RECAUDOS DE COMPARENDOS'!A:D,4,FALSE),0)</f>
        <v>0</v>
      </c>
      <c r="N3755" s="9">
        <f>IFERROR(VLOOKUP(Tabla1[[#This Row],[FECHA]],'RECAUDOS DE COMPARENDOS'!A:D,3,FALSE),0)</f>
        <v>0</v>
      </c>
      <c r="O3755" s="5">
        <f>IFERROR(VLOOKUP(Tabla1[[#This Row],[FECHA]],'RECAUDOS DE RESOLUCIONES'!A:D,4,FALSE),0)</f>
        <v>0</v>
      </c>
      <c r="P3755" s="9">
        <f>IFERROR(VLOOKUP(Tabla1[[#This Row],[FECHA]],'RECAUDOS DE RESOLUCIONES'!A:D,3,FALSE),0)</f>
        <v>0</v>
      </c>
      <c r="Q375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3755" s="9">
        <f>Tabla1[V. COMPARENDOS]-(Tabla1[V. EXONERACIONES]+Tabla1[[#This Row],[V. SIMIT CON RESOLUCION]]+Tabla1[[#This Row],[V. SIMIT SIN RESOLUCION]]+Tabla1[[#This Row],[V. RECAUDOS COMPARENDOS]]+Tabla1[[#This Row],[V. RECAUDOS RESOLUCIONES]])</f>
        <v>746700</v>
      </c>
      <c r="S3755" s="11">
        <f>IFERROR(VLOOKUP(Tabla1[[#This Row],[FECHA]],'RECAUDOS LOCALES'!A:D,4,FALSE),0)</f>
        <v>0</v>
      </c>
      <c r="T3755" s="9">
        <f>IFERROR(VLOOKUP(Tabla1[[#This Row],[FECHA]],'RECAUDOS LOCALES'!A:D,3,FALSE),0)</f>
        <v>0</v>
      </c>
      <c r="U3755" s="11">
        <f>IFERROR(VLOOKUP(Tabla1[[#This Row],[FECHA]],'RECAUDOS EXTERNOS'!A:D,4,FALSE),0)</f>
        <v>0</v>
      </c>
      <c r="V3755" s="9">
        <f>IFERROR(VLOOKUP(Tabla1[[#This Row],[FECHA]],'RECAUDOS EXTERNOS'!A:D,3,FALSE),0)</f>
        <v>0</v>
      </c>
    </row>
    <row r="3756" spans="1:22" x14ac:dyDescent="0.25">
      <c r="A3756" s="1">
        <v>41315</v>
      </c>
      <c r="B3756" s="3" t="s">
        <v>4</v>
      </c>
      <c r="C3756" s="2">
        <v>41306</v>
      </c>
      <c r="D3756" s="5">
        <f>YEAR(Tabla1[[#This Row],[FECHA]])</f>
        <v>2013</v>
      </c>
      <c r="E3756" s="5">
        <f>IFERROR(VLOOKUP(Tabla1[[#This Row],[FECHA]],'COMPARENDOS TOTALES'!A:D,4,FALSE),0)</f>
        <v>1</v>
      </c>
      <c r="F3756" s="9">
        <f>IFERROR(VLOOKUP(Tabla1[[#This Row],[FECHA]],'COMPARENDOS TOTALES'!A:D,3,FALSE),0)</f>
        <v>294750</v>
      </c>
      <c r="G3756" s="5">
        <f>IFERROR(VLOOKUP(Tabla1[[#This Row],[FECHA]],EXONERACIONES!A:D,4,FALSE),0)</f>
        <v>0</v>
      </c>
      <c r="H3756" s="9">
        <f>IFERROR(VLOOKUP(Tabla1[[#This Row],[FECHA]],EXONERACIONES!A:D,3,FALSE),0)</f>
        <v>0</v>
      </c>
      <c r="I3756" s="5">
        <f>IFERROR(VLOOKUP(Tabla1[[#This Row],[FECHA]],'SIMIT CON RES'!A:D,4,FALSE),0)</f>
        <v>0</v>
      </c>
      <c r="J3756" s="9">
        <f>IFERROR(VLOOKUP(Tabla1[[#This Row],[FECHA]],'SIMIT CON RES'!A:D,3,FALSE),0)</f>
        <v>0</v>
      </c>
      <c r="K3756">
        <f>IFERROR(VLOOKUP(Tabla1[[#This Row],[FECHA]],'SIMIT SIN RES'!A:D,4,FALSE),0)</f>
        <v>0</v>
      </c>
      <c r="L3756" s="9">
        <f>IFERROR(VLOOKUP(Tabla1[[#This Row],[FECHA]],'SIMIT SIN RES'!A:D,3,FALSE),0)</f>
        <v>0</v>
      </c>
      <c r="M3756" s="5">
        <f>IFERROR(VLOOKUP(Tabla1[[#This Row],[FECHA]],'RECAUDOS DE COMPARENDOS'!A:D,4,FALSE),0)</f>
        <v>0</v>
      </c>
      <c r="N3756" s="9">
        <f>IFERROR(VLOOKUP(Tabla1[[#This Row],[FECHA]],'RECAUDOS DE COMPARENDOS'!A:D,3,FALSE),0)</f>
        <v>0</v>
      </c>
      <c r="O3756" s="5">
        <f>IFERROR(VLOOKUP(Tabla1[[#This Row],[FECHA]],'RECAUDOS DE RESOLUCIONES'!A:D,4,FALSE),0)</f>
        <v>0</v>
      </c>
      <c r="P3756" s="9">
        <f>IFERROR(VLOOKUP(Tabla1[[#This Row],[FECHA]],'RECAUDOS DE RESOLUCIONES'!A:D,3,FALSE),0)</f>
        <v>0</v>
      </c>
      <c r="Q375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756" s="9">
        <f>Tabla1[V. COMPARENDOS]-(Tabla1[V. EXONERACIONES]+Tabla1[[#This Row],[V. SIMIT CON RESOLUCION]]+Tabla1[[#This Row],[V. SIMIT SIN RESOLUCION]]+Tabla1[[#This Row],[V. RECAUDOS COMPARENDOS]]+Tabla1[[#This Row],[V. RECAUDOS RESOLUCIONES]])</f>
        <v>294750</v>
      </c>
      <c r="S3756" s="11">
        <f>IFERROR(VLOOKUP(Tabla1[[#This Row],[FECHA]],'RECAUDOS LOCALES'!A:D,4,FALSE),0)</f>
        <v>0</v>
      </c>
      <c r="T3756" s="9">
        <f>IFERROR(VLOOKUP(Tabla1[[#This Row],[FECHA]],'RECAUDOS LOCALES'!A:D,3,FALSE),0)</f>
        <v>0</v>
      </c>
      <c r="U3756" s="11">
        <f>IFERROR(VLOOKUP(Tabla1[[#This Row],[FECHA]],'RECAUDOS EXTERNOS'!A:D,4,FALSE),0)</f>
        <v>0</v>
      </c>
      <c r="V3756" s="9">
        <f>IFERROR(VLOOKUP(Tabla1[[#This Row],[FECHA]],'RECAUDOS EXTERNOS'!A:D,3,FALSE),0)</f>
        <v>0</v>
      </c>
    </row>
    <row r="3757" spans="1:22" x14ac:dyDescent="0.25">
      <c r="A3757" s="1">
        <v>41316</v>
      </c>
      <c r="B3757" s="3" t="s">
        <v>1</v>
      </c>
      <c r="C3757" s="2">
        <v>41306</v>
      </c>
      <c r="D3757" s="5">
        <f>YEAR(Tabla1[[#This Row],[FECHA]])</f>
        <v>2013</v>
      </c>
      <c r="E3757" s="5">
        <f>IFERROR(VLOOKUP(Tabla1[[#This Row],[FECHA]],'COMPARENDOS TOTALES'!A:D,4,FALSE),0)</f>
        <v>25</v>
      </c>
      <c r="F3757" s="9">
        <f>IFERROR(VLOOKUP(Tabla1[[#This Row],[FECHA]],'COMPARENDOS TOTALES'!A:D,3,FALSE),0)</f>
        <v>7368750</v>
      </c>
      <c r="G3757" s="5">
        <f>IFERROR(VLOOKUP(Tabla1[[#This Row],[FECHA]],EXONERACIONES!A:D,4,FALSE),0)</f>
        <v>1</v>
      </c>
      <c r="H3757" s="9">
        <f>IFERROR(VLOOKUP(Tabla1[[#This Row],[FECHA]],EXONERACIONES!A:D,3,FALSE),0)</f>
        <v>294750</v>
      </c>
      <c r="I3757" s="5">
        <f>IFERROR(VLOOKUP(Tabla1[[#This Row],[FECHA]],'SIMIT CON RES'!A:D,4,FALSE),0)</f>
        <v>23</v>
      </c>
      <c r="J3757" s="9">
        <f>IFERROR(VLOOKUP(Tabla1[[#This Row],[FECHA]],'SIMIT CON RES'!A:D,3,FALSE),0)</f>
        <v>6779250</v>
      </c>
      <c r="K3757">
        <f>IFERROR(VLOOKUP(Tabla1[[#This Row],[FECHA]],'SIMIT SIN RES'!A:D,4,FALSE),0)</f>
        <v>0</v>
      </c>
      <c r="L3757" s="9">
        <f>IFERROR(VLOOKUP(Tabla1[[#This Row],[FECHA]],'SIMIT SIN RES'!A:D,3,FALSE),0)</f>
        <v>0</v>
      </c>
      <c r="M3757" s="5">
        <f>IFERROR(VLOOKUP(Tabla1[[#This Row],[FECHA]],'RECAUDOS DE COMPARENDOS'!A:D,4,FALSE),0)</f>
        <v>0</v>
      </c>
      <c r="N3757" s="9">
        <f>IFERROR(VLOOKUP(Tabla1[[#This Row],[FECHA]],'RECAUDOS DE COMPARENDOS'!A:D,3,FALSE),0)</f>
        <v>0</v>
      </c>
      <c r="O3757" s="5">
        <f>IFERROR(VLOOKUP(Tabla1[[#This Row],[FECHA]],'RECAUDOS DE RESOLUCIONES'!A:D,4,FALSE),0)</f>
        <v>0</v>
      </c>
      <c r="P3757" s="9">
        <f>IFERROR(VLOOKUP(Tabla1[[#This Row],[FECHA]],'RECAUDOS DE RESOLUCIONES'!A:D,3,FALSE),0)</f>
        <v>0</v>
      </c>
      <c r="Q375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757" s="9">
        <f>Tabla1[V. COMPARENDOS]-(Tabla1[V. EXONERACIONES]+Tabla1[[#This Row],[V. SIMIT CON RESOLUCION]]+Tabla1[[#This Row],[V. SIMIT SIN RESOLUCION]]+Tabla1[[#This Row],[V. RECAUDOS COMPARENDOS]]+Tabla1[[#This Row],[V. RECAUDOS RESOLUCIONES]])</f>
        <v>294750</v>
      </c>
      <c r="S3757" s="11">
        <f>IFERROR(VLOOKUP(Tabla1[[#This Row],[FECHA]],'RECAUDOS LOCALES'!A:D,4,FALSE),0)</f>
        <v>0</v>
      </c>
      <c r="T3757" s="9">
        <f>IFERROR(VLOOKUP(Tabla1[[#This Row],[FECHA]],'RECAUDOS LOCALES'!A:D,3,FALSE),0)</f>
        <v>0</v>
      </c>
      <c r="U3757" s="11">
        <f>IFERROR(VLOOKUP(Tabla1[[#This Row],[FECHA]],'RECAUDOS EXTERNOS'!A:D,4,FALSE),0)</f>
        <v>1</v>
      </c>
      <c r="V3757" s="9">
        <f>IFERROR(VLOOKUP(Tabla1[[#This Row],[FECHA]],'RECAUDOS EXTERNOS'!A:D,3,FALSE),0)</f>
        <v>373100</v>
      </c>
    </row>
    <row r="3758" spans="1:22" x14ac:dyDescent="0.25">
      <c r="A3758" s="1">
        <v>41317</v>
      </c>
      <c r="B3758" s="3" t="s">
        <v>2</v>
      </c>
      <c r="C3758" s="2">
        <v>41306</v>
      </c>
      <c r="D3758" s="5">
        <f>YEAR(Tabla1[[#This Row],[FECHA]])</f>
        <v>2013</v>
      </c>
      <c r="E3758" s="5">
        <f>IFERROR(VLOOKUP(Tabla1[[#This Row],[FECHA]],'COMPARENDOS TOTALES'!A:D,4,FALSE),0)</f>
        <v>14</v>
      </c>
      <c r="F3758" s="9">
        <f>IFERROR(VLOOKUP(Tabla1[[#This Row],[FECHA]],'COMPARENDOS TOTALES'!A:D,3,FALSE),0)</f>
        <v>4008600</v>
      </c>
      <c r="G3758" s="5">
        <f>IFERROR(VLOOKUP(Tabla1[[#This Row],[FECHA]],EXONERACIONES!A:D,4,FALSE),0)</f>
        <v>0</v>
      </c>
      <c r="H3758" s="9">
        <f>IFERROR(VLOOKUP(Tabla1[[#This Row],[FECHA]],EXONERACIONES!A:D,3,FALSE),0)</f>
        <v>0</v>
      </c>
      <c r="I3758" s="5">
        <f>IFERROR(VLOOKUP(Tabla1[[#This Row],[FECHA]],'SIMIT CON RES'!A:D,4,FALSE),0)</f>
        <v>11</v>
      </c>
      <c r="J3758" s="9">
        <f>IFERROR(VLOOKUP(Tabla1[[#This Row],[FECHA]],'SIMIT CON RES'!A:D,3,FALSE),0)</f>
        <v>2829600</v>
      </c>
      <c r="K3758">
        <f>IFERROR(VLOOKUP(Tabla1[[#This Row],[FECHA]],'SIMIT SIN RES'!A:D,4,FALSE),0)</f>
        <v>0</v>
      </c>
      <c r="L3758" s="9">
        <f>IFERROR(VLOOKUP(Tabla1[[#This Row],[FECHA]],'SIMIT SIN RES'!A:D,3,FALSE),0)</f>
        <v>0</v>
      </c>
      <c r="M3758" s="5">
        <f>IFERROR(VLOOKUP(Tabla1[[#This Row],[FECHA]],'RECAUDOS DE COMPARENDOS'!A:D,4,FALSE),0)</f>
        <v>0</v>
      </c>
      <c r="N3758" s="9">
        <f>IFERROR(VLOOKUP(Tabla1[[#This Row],[FECHA]],'RECAUDOS DE COMPARENDOS'!A:D,3,FALSE),0)</f>
        <v>0</v>
      </c>
      <c r="O3758" s="5">
        <f>IFERROR(VLOOKUP(Tabla1[[#This Row],[FECHA]],'RECAUDOS DE RESOLUCIONES'!A:D,4,FALSE),0)</f>
        <v>0</v>
      </c>
      <c r="P3758" s="9">
        <f>IFERROR(VLOOKUP(Tabla1[[#This Row],[FECHA]],'RECAUDOS DE RESOLUCIONES'!A:D,3,FALSE),0)</f>
        <v>0</v>
      </c>
      <c r="Q375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3758" s="9">
        <f>Tabla1[V. COMPARENDOS]-(Tabla1[V. EXONERACIONES]+Tabla1[[#This Row],[V. SIMIT CON RESOLUCION]]+Tabla1[[#This Row],[V. SIMIT SIN RESOLUCION]]+Tabla1[[#This Row],[V. RECAUDOS COMPARENDOS]]+Tabla1[[#This Row],[V. RECAUDOS RESOLUCIONES]])</f>
        <v>1179000</v>
      </c>
      <c r="S3758" s="11">
        <f>IFERROR(VLOOKUP(Tabla1[[#This Row],[FECHA]],'RECAUDOS LOCALES'!A:D,4,FALSE),0)</f>
        <v>0</v>
      </c>
      <c r="T3758" s="9">
        <f>IFERROR(VLOOKUP(Tabla1[[#This Row],[FECHA]],'RECAUDOS LOCALES'!A:D,3,FALSE),0)</f>
        <v>0</v>
      </c>
      <c r="U3758" s="11">
        <f>IFERROR(VLOOKUP(Tabla1[[#This Row],[FECHA]],'RECAUDOS EXTERNOS'!A:D,4,FALSE),0)</f>
        <v>0</v>
      </c>
      <c r="V3758" s="9">
        <f>IFERROR(VLOOKUP(Tabla1[[#This Row],[FECHA]],'RECAUDOS EXTERNOS'!A:D,3,FALSE),0)</f>
        <v>0</v>
      </c>
    </row>
    <row r="3759" spans="1:22" x14ac:dyDescent="0.25">
      <c r="A3759" s="1">
        <v>41318</v>
      </c>
      <c r="B3759" s="3" t="s">
        <v>3</v>
      </c>
      <c r="C3759" s="2">
        <v>41306</v>
      </c>
      <c r="D3759" s="5">
        <f>YEAR(Tabla1[[#This Row],[FECHA]])</f>
        <v>2013</v>
      </c>
      <c r="E3759" s="5">
        <f>IFERROR(VLOOKUP(Tabla1[[#This Row],[FECHA]],'COMPARENDOS TOTALES'!A:D,4,FALSE),0)</f>
        <v>5</v>
      </c>
      <c r="F3759" s="9">
        <f>IFERROR(VLOOKUP(Tabla1[[#This Row],[FECHA]],'COMPARENDOS TOTALES'!A:D,3,FALSE),0)</f>
        <v>1788150</v>
      </c>
      <c r="G3759" s="5">
        <f>IFERROR(VLOOKUP(Tabla1[[#This Row],[FECHA]],EXONERACIONES!A:D,4,FALSE),0)</f>
        <v>0</v>
      </c>
      <c r="H3759" s="9">
        <f>IFERROR(VLOOKUP(Tabla1[[#This Row],[FECHA]],EXONERACIONES!A:D,3,FALSE),0)</f>
        <v>0</v>
      </c>
      <c r="I3759" s="5">
        <f>IFERROR(VLOOKUP(Tabla1[[#This Row],[FECHA]],'SIMIT CON RES'!A:D,4,FALSE),0)</f>
        <v>4</v>
      </c>
      <c r="J3759" s="9">
        <f>IFERROR(VLOOKUP(Tabla1[[#This Row],[FECHA]],'SIMIT CON RES'!A:D,3,FALSE),0)</f>
        <v>1493400</v>
      </c>
      <c r="K3759">
        <f>IFERROR(VLOOKUP(Tabla1[[#This Row],[FECHA]],'SIMIT SIN RES'!A:D,4,FALSE),0)</f>
        <v>0</v>
      </c>
      <c r="L3759" s="9">
        <f>IFERROR(VLOOKUP(Tabla1[[#This Row],[FECHA]],'SIMIT SIN RES'!A:D,3,FALSE),0)</f>
        <v>0</v>
      </c>
      <c r="M3759" s="5">
        <f>IFERROR(VLOOKUP(Tabla1[[#This Row],[FECHA]],'RECAUDOS DE COMPARENDOS'!A:D,4,FALSE),0)</f>
        <v>0</v>
      </c>
      <c r="N3759" s="9">
        <f>IFERROR(VLOOKUP(Tabla1[[#This Row],[FECHA]],'RECAUDOS DE COMPARENDOS'!A:D,3,FALSE),0)</f>
        <v>0</v>
      </c>
      <c r="O3759" s="5">
        <f>IFERROR(VLOOKUP(Tabla1[[#This Row],[FECHA]],'RECAUDOS DE RESOLUCIONES'!A:D,4,FALSE),0)</f>
        <v>0</v>
      </c>
      <c r="P3759" s="9">
        <f>IFERROR(VLOOKUP(Tabla1[[#This Row],[FECHA]],'RECAUDOS DE RESOLUCIONES'!A:D,3,FALSE),0)</f>
        <v>0</v>
      </c>
      <c r="Q375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759" s="9">
        <f>Tabla1[V. COMPARENDOS]-(Tabla1[V. EXONERACIONES]+Tabla1[[#This Row],[V. SIMIT CON RESOLUCION]]+Tabla1[[#This Row],[V. SIMIT SIN RESOLUCION]]+Tabla1[[#This Row],[V. RECAUDOS COMPARENDOS]]+Tabla1[[#This Row],[V. RECAUDOS RESOLUCIONES]])</f>
        <v>294750</v>
      </c>
      <c r="S3759" s="11">
        <f>IFERROR(VLOOKUP(Tabla1[[#This Row],[FECHA]],'RECAUDOS LOCALES'!A:D,4,FALSE),0)</f>
        <v>0</v>
      </c>
      <c r="T3759" s="9">
        <f>IFERROR(VLOOKUP(Tabla1[[#This Row],[FECHA]],'RECAUDOS LOCALES'!A:D,3,FALSE),0)</f>
        <v>0</v>
      </c>
      <c r="U3759" s="11">
        <f>IFERROR(VLOOKUP(Tabla1[[#This Row],[FECHA]],'RECAUDOS EXTERNOS'!A:D,4,FALSE),0)</f>
        <v>3</v>
      </c>
      <c r="V3759" s="9">
        <f>IFERROR(VLOOKUP(Tabla1[[#This Row],[FECHA]],'RECAUDOS EXTERNOS'!A:D,3,FALSE),0)</f>
        <v>621116</v>
      </c>
    </row>
    <row r="3760" spans="1:22" x14ac:dyDescent="0.25">
      <c r="A3760" s="1">
        <v>41319</v>
      </c>
      <c r="B3760" s="3" t="s">
        <v>6</v>
      </c>
      <c r="C3760" s="2">
        <v>41306</v>
      </c>
      <c r="D3760" s="5">
        <f>YEAR(Tabla1[[#This Row],[FECHA]])</f>
        <v>2013</v>
      </c>
      <c r="E3760" s="5">
        <f>IFERROR(VLOOKUP(Tabla1[[#This Row],[FECHA]],'COMPARENDOS TOTALES'!A:D,4,FALSE),0)</f>
        <v>1</v>
      </c>
      <c r="F3760" s="9">
        <f>IFERROR(VLOOKUP(Tabla1[[#This Row],[FECHA]],'COMPARENDOS TOTALES'!A:D,3,FALSE),0)</f>
        <v>157200</v>
      </c>
      <c r="G3760" s="5">
        <f>IFERROR(VLOOKUP(Tabla1[[#This Row],[FECHA]],EXONERACIONES!A:D,4,FALSE),0)</f>
        <v>0</v>
      </c>
      <c r="H3760" s="9">
        <f>IFERROR(VLOOKUP(Tabla1[[#This Row],[FECHA]],EXONERACIONES!A:D,3,FALSE),0)</f>
        <v>0</v>
      </c>
      <c r="I3760" s="5">
        <f>IFERROR(VLOOKUP(Tabla1[[#This Row],[FECHA]],'SIMIT CON RES'!A:D,4,FALSE),0)</f>
        <v>1</v>
      </c>
      <c r="J3760" s="9">
        <f>IFERROR(VLOOKUP(Tabla1[[#This Row],[FECHA]],'SIMIT CON RES'!A:D,3,FALSE),0)</f>
        <v>157200</v>
      </c>
      <c r="K3760">
        <f>IFERROR(VLOOKUP(Tabla1[[#This Row],[FECHA]],'SIMIT SIN RES'!A:D,4,FALSE),0)</f>
        <v>0</v>
      </c>
      <c r="L3760" s="9">
        <f>IFERROR(VLOOKUP(Tabla1[[#This Row],[FECHA]],'SIMIT SIN RES'!A:D,3,FALSE),0)</f>
        <v>0</v>
      </c>
      <c r="M3760" s="5">
        <f>IFERROR(VLOOKUP(Tabla1[[#This Row],[FECHA]],'RECAUDOS DE COMPARENDOS'!A:D,4,FALSE),0)</f>
        <v>0</v>
      </c>
      <c r="N3760" s="9">
        <f>IFERROR(VLOOKUP(Tabla1[[#This Row],[FECHA]],'RECAUDOS DE COMPARENDOS'!A:D,3,FALSE),0)</f>
        <v>0</v>
      </c>
      <c r="O3760" s="5">
        <f>IFERROR(VLOOKUP(Tabla1[[#This Row],[FECHA]],'RECAUDOS DE RESOLUCIONES'!A:D,4,FALSE),0)</f>
        <v>0</v>
      </c>
      <c r="P3760" s="9">
        <f>IFERROR(VLOOKUP(Tabla1[[#This Row],[FECHA]],'RECAUDOS DE RESOLUCIONES'!A:D,3,FALSE),0)</f>
        <v>0</v>
      </c>
      <c r="Q376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76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760" s="11">
        <f>IFERROR(VLOOKUP(Tabla1[[#This Row],[FECHA]],'RECAUDOS LOCALES'!A:D,4,FALSE),0)</f>
        <v>1</v>
      </c>
      <c r="T3760" s="9">
        <f>IFERROR(VLOOKUP(Tabla1[[#This Row],[FECHA]],'RECAUDOS LOCALES'!A:D,3,FALSE),0)</f>
        <v>161500</v>
      </c>
      <c r="U3760" s="11">
        <f>IFERROR(VLOOKUP(Tabla1[[#This Row],[FECHA]],'RECAUDOS EXTERNOS'!A:D,4,FALSE),0)</f>
        <v>0</v>
      </c>
      <c r="V3760" s="9">
        <f>IFERROR(VLOOKUP(Tabla1[[#This Row],[FECHA]],'RECAUDOS EXTERNOS'!A:D,3,FALSE),0)</f>
        <v>0</v>
      </c>
    </row>
    <row r="3761" spans="1:22" x14ac:dyDescent="0.25">
      <c r="A3761" s="1">
        <v>41320</v>
      </c>
      <c r="B3761" s="3" t="s">
        <v>0</v>
      </c>
      <c r="C3761" s="2">
        <v>41306</v>
      </c>
      <c r="D3761" s="5">
        <f>YEAR(Tabla1[[#This Row],[FECHA]])</f>
        <v>2013</v>
      </c>
      <c r="E3761" s="5">
        <f>IFERROR(VLOOKUP(Tabla1[[#This Row],[FECHA]],'COMPARENDOS TOTALES'!A:D,4,FALSE),0)</f>
        <v>1</v>
      </c>
      <c r="F3761" s="9">
        <f>IFERROR(VLOOKUP(Tabla1[[#This Row],[FECHA]],'COMPARENDOS TOTALES'!A:D,3,FALSE),0)</f>
        <v>294750</v>
      </c>
      <c r="G3761" s="5">
        <f>IFERROR(VLOOKUP(Tabla1[[#This Row],[FECHA]],EXONERACIONES!A:D,4,FALSE),0)</f>
        <v>0</v>
      </c>
      <c r="H3761" s="9">
        <f>IFERROR(VLOOKUP(Tabla1[[#This Row],[FECHA]],EXONERACIONES!A:D,3,FALSE),0)</f>
        <v>0</v>
      </c>
      <c r="I3761" s="5">
        <f>IFERROR(VLOOKUP(Tabla1[[#This Row],[FECHA]],'SIMIT CON RES'!A:D,4,FALSE),0)</f>
        <v>1</v>
      </c>
      <c r="J3761" s="9">
        <f>IFERROR(VLOOKUP(Tabla1[[#This Row],[FECHA]],'SIMIT CON RES'!A:D,3,FALSE),0)</f>
        <v>294750</v>
      </c>
      <c r="K3761">
        <f>IFERROR(VLOOKUP(Tabla1[[#This Row],[FECHA]],'SIMIT SIN RES'!A:D,4,FALSE),0)</f>
        <v>0</v>
      </c>
      <c r="L3761" s="9">
        <f>IFERROR(VLOOKUP(Tabla1[[#This Row],[FECHA]],'SIMIT SIN RES'!A:D,3,FALSE),0)</f>
        <v>0</v>
      </c>
      <c r="M3761" s="5">
        <f>IFERROR(VLOOKUP(Tabla1[[#This Row],[FECHA]],'RECAUDOS DE COMPARENDOS'!A:D,4,FALSE),0)</f>
        <v>0</v>
      </c>
      <c r="N3761" s="9">
        <f>IFERROR(VLOOKUP(Tabla1[[#This Row],[FECHA]],'RECAUDOS DE COMPARENDOS'!A:D,3,FALSE),0)</f>
        <v>0</v>
      </c>
      <c r="O3761" s="5">
        <f>IFERROR(VLOOKUP(Tabla1[[#This Row],[FECHA]],'RECAUDOS DE RESOLUCIONES'!A:D,4,FALSE),0)</f>
        <v>0</v>
      </c>
      <c r="P3761" s="9">
        <f>IFERROR(VLOOKUP(Tabla1[[#This Row],[FECHA]],'RECAUDOS DE RESOLUCIONES'!A:D,3,FALSE),0)</f>
        <v>0</v>
      </c>
      <c r="Q376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76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761" s="11">
        <f>IFERROR(VLOOKUP(Tabla1[[#This Row],[FECHA]],'RECAUDOS LOCALES'!A:D,4,FALSE),0)</f>
        <v>0</v>
      </c>
      <c r="T3761" s="9">
        <f>IFERROR(VLOOKUP(Tabla1[[#This Row],[FECHA]],'RECAUDOS LOCALES'!A:D,3,FALSE),0)</f>
        <v>0</v>
      </c>
      <c r="U3761" s="11">
        <f>IFERROR(VLOOKUP(Tabla1[[#This Row],[FECHA]],'RECAUDOS EXTERNOS'!A:D,4,FALSE),0)</f>
        <v>3</v>
      </c>
      <c r="V3761" s="9">
        <f>IFERROR(VLOOKUP(Tabla1[[#This Row],[FECHA]],'RECAUDOS EXTERNOS'!A:D,3,FALSE),0)</f>
        <v>1113731</v>
      </c>
    </row>
    <row r="3762" spans="1:22" x14ac:dyDescent="0.25">
      <c r="A3762" s="1">
        <v>41321</v>
      </c>
      <c r="B3762" s="3" t="s">
        <v>5</v>
      </c>
      <c r="C3762" s="2">
        <v>41306</v>
      </c>
      <c r="D3762" s="5">
        <f>YEAR(Tabla1[[#This Row],[FECHA]])</f>
        <v>2013</v>
      </c>
      <c r="E3762" s="5">
        <f>IFERROR(VLOOKUP(Tabla1[[#This Row],[FECHA]],'COMPARENDOS TOTALES'!A:D,4,FALSE),0)</f>
        <v>0</v>
      </c>
      <c r="F3762" s="9">
        <f>IFERROR(VLOOKUP(Tabla1[[#This Row],[FECHA]],'COMPARENDOS TOTALES'!A:D,3,FALSE),0)</f>
        <v>0</v>
      </c>
      <c r="G3762" s="5">
        <f>IFERROR(VLOOKUP(Tabla1[[#This Row],[FECHA]],EXONERACIONES!A:D,4,FALSE),0)</f>
        <v>0</v>
      </c>
      <c r="H3762" s="9">
        <f>IFERROR(VLOOKUP(Tabla1[[#This Row],[FECHA]],EXONERACIONES!A:D,3,FALSE),0)</f>
        <v>0</v>
      </c>
      <c r="I3762" s="5">
        <f>IFERROR(VLOOKUP(Tabla1[[#This Row],[FECHA]],'SIMIT CON RES'!A:D,4,FALSE),0)</f>
        <v>0</v>
      </c>
      <c r="J3762" s="9">
        <f>IFERROR(VLOOKUP(Tabla1[[#This Row],[FECHA]],'SIMIT CON RES'!A:D,3,FALSE),0)</f>
        <v>0</v>
      </c>
      <c r="K3762">
        <f>IFERROR(VLOOKUP(Tabla1[[#This Row],[FECHA]],'SIMIT SIN RES'!A:D,4,FALSE),0)</f>
        <v>0</v>
      </c>
      <c r="L3762" s="9">
        <f>IFERROR(VLOOKUP(Tabla1[[#This Row],[FECHA]],'SIMIT SIN RES'!A:D,3,FALSE),0)</f>
        <v>0</v>
      </c>
      <c r="M3762" s="5">
        <f>IFERROR(VLOOKUP(Tabla1[[#This Row],[FECHA]],'RECAUDOS DE COMPARENDOS'!A:D,4,FALSE),0)</f>
        <v>0</v>
      </c>
      <c r="N3762" s="9">
        <f>IFERROR(VLOOKUP(Tabla1[[#This Row],[FECHA]],'RECAUDOS DE COMPARENDOS'!A:D,3,FALSE),0)</f>
        <v>0</v>
      </c>
      <c r="O3762" s="5">
        <f>IFERROR(VLOOKUP(Tabla1[[#This Row],[FECHA]],'RECAUDOS DE RESOLUCIONES'!A:D,4,FALSE),0)</f>
        <v>0</v>
      </c>
      <c r="P3762" s="9">
        <f>IFERROR(VLOOKUP(Tabla1[[#This Row],[FECHA]],'RECAUDOS DE RESOLUCIONES'!A:D,3,FALSE),0)</f>
        <v>0</v>
      </c>
      <c r="Q376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76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762" s="11">
        <f>IFERROR(VLOOKUP(Tabla1[[#This Row],[FECHA]],'RECAUDOS LOCALES'!A:D,4,FALSE),0)</f>
        <v>0</v>
      </c>
      <c r="T3762" s="9">
        <f>IFERROR(VLOOKUP(Tabla1[[#This Row],[FECHA]],'RECAUDOS LOCALES'!A:D,3,FALSE),0)</f>
        <v>0</v>
      </c>
      <c r="U3762" s="11">
        <f>IFERROR(VLOOKUP(Tabla1[[#This Row],[FECHA]],'RECAUDOS EXTERNOS'!A:D,4,FALSE),0)</f>
        <v>1</v>
      </c>
      <c r="V3762" s="9">
        <f>IFERROR(VLOOKUP(Tabla1[[#This Row],[FECHA]],'RECAUDOS EXTERNOS'!A:D,3,FALSE),0)</f>
        <v>227611</v>
      </c>
    </row>
    <row r="3763" spans="1:22" x14ac:dyDescent="0.25">
      <c r="A3763" s="1">
        <v>41322</v>
      </c>
      <c r="B3763" s="3" t="s">
        <v>4</v>
      </c>
      <c r="C3763" s="2">
        <v>41306</v>
      </c>
      <c r="D3763" s="5">
        <f>YEAR(Tabla1[[#This Row],[FECHA]])</f>
        <v>2013</v>
      </c>
      <c r="E3763" s="5">
        <f>IFERROR(VLOOKUP(Tabla1[[#This Row],[FECHA]],'COMPARENDOS TOTALES'!A:D,4,FALSE),0)</f>
        <v>1</v>
      </c>
      <c r="F3763" s="9">
        <f>IFERROR(VLOOKUP(Tabla1[[#This Row],[FECHA]],'COMPARENDOS TOTALES'!A:D,3,FALSE),0)</f>
        <v>157200</v>
      </c>
      <c r="G3763" s="5">
        <f>IFERROR(VLOOKUP(Tabla1[[#This Row],[FECHA]],EXONERACIONES!A:D,4,FALSE),0)</f>
        <v>0</v>
      </c>
      <c r="H3763" s="9">
        <f>IFERROR(VLOOKUP(Tabla1[[#This Row],[FECHA]],EXONERACIONES!A:D,3,FALSE),0)</f>
        <v>0</v>
      </c>
      <c r="I3763" s="5">
        <f>IFERROR(VLOOKUP(Tabla1[[#This Row],[FECHA]],'SIMIT CON RES'!A:D,4,FALSE),0)</f>
        <v>1</v>
      </c>
      <c r="J3763" s="9">
        <f>IFERROR(VLOOKUP(Tabla1[[#This Row],[FECHA]],'SIMIT CON RES'!A:D,3,FALSE),0)</f>
        <v>157200</v>
      </c>
      <c r="K3763">
        <f>IFERROR(VLOOKUP(Tabla1[[#This Row],[FECHA]],'SIMIT SIN RES'!A:D,4,FALSE),0)</f>
        <v>0</v>
      </c>
      <c r="L3763" s="9">
        <f>IFERROR(VLOOKUP(Tabla1[[#This Row],[FECHA]],'SIMIT SIN RES'!A:D,3,FALSE),0)</f>
        <v>0</v>
      </c>
      <c r="M3763" s="5">
        <f>IFERROR(VLOOKUP(Tabla1[[#This Row],[FECHA]],'RECAUDOS DE COMPARENDOS'!A:D,4,FALSE),0)</f>
        <v>0</v>
      </c>
      <c r="N3763" s="9">
        <f>IFERROR(VLOOKUP(Tabla1[[#This Row],[FECHA]],'RECAUDOS DE COMPARENDOS'!A:D,3,FALSE),0)</f>
        <v>0</v>
      </c>
      <c r="O3763" s="5">
        <f>IFERROR(VLOOKUP(Tabla1[[#This Row],[FECHA]],'RECAUDOS DE RESOLUCIONES'!A:D,4,FALSE),0)</f>
        <v>0</v>
      </c>
      <c r="P3763" s="9">
        <f>IFERROR(VLOOKUP(Tabla1[[#This Row],[FECHA]],'RECAUDOS DE RESOLUCIONES'!A:D,3,FALSE),0)</f>
        <v>0</v>
      </c>
      <c r="Q376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76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763" s="11">
        <f>IFERROR(VLOOKUP(Tabla1[[#This Row],[FECHA]],'RECAUDOS LOCALES'!A:D,4,FALSE),0)</f>
        <v>0</v>
      </c>
      <c r="T3763" s="9">
        <f>IFERROR(VLOOKUP(Tabla1[[#This Row],[FECHA]],'RECAUDOS LOCALES'!A:D,3,FALSE),0)</f>
        <v>0</v>
      </c>
      <c r="U3763" s="11">
        <f>IFERROR(VLOOKUP(Tabla1[[#This Row],[FECHA]],'RECAUDOS EXTERNOS'!A:D,4,FALSE),0)</f>
        <v>0</v>
      </c>
      <c r="V3763" s="9">
        <f>IFERROR(VLOOKUP(Tabla1[[#This Row],[FECHA]],'RECAUDOS EXTERNOS'!A:D,3,FALSE),0)</f>
        <v>0</v>
      </c>
    </row>
    <row r="3764" spans="1:22" x14ac:dyDescent="0.25">
      <c r="A3764" s="1">
        <v>41323</v>
      </c>
      <c r="B3764" s="3" t="s">
        <v>1</v>
      </c>
      <c r="C3764" s="2">
        <v>41306</v>
      </c>
      <c r="D3764" s="5">
        <f>YEAR(Tabla1[[#This Row],[FECHA]])</f>
        <v>2013</v>
      </c>
      <c r="E3764" s="5">
        <f>IFERROR(VLOOKUP(Tabla1[[#This Row],[FECHA]],'COMPARENDOS TOTALES'!A:D,4,FALSE),0)</f>
        <v>12</v>
      </c>
      <c r="F3764" s="9">
        <f>IFERROR(VLOOKUP(Tabla1[[#This Row],[FECHA]],'COMPARENDOS TOTALES'!A:D,3,FALSE),0)</f>
        <v>4165800</v>
      </c>
      <c r="G3764" s="5">
        <f>IFERROR(VLOOKUP(Tabla1[[#This Row],[FECHA]],EXONERACIONES!A:D,4,FALSE),0)</f>
        <v>0</v>
      </c>
      <c r="H3764" s="9">
        <f>IFERROR(VLOOKUP(Tabla1[[#This Row],[FECHA]],EXONERACIONES!A:D,3,FALSE),0)</f>
        <v>0</v>
      </c>
      <c r="I3764" s="5">
        <f>IFERROR(VLOOKUP(Tabla1[[#This Row],[FECHA]],'SIMIT CON RES'!A:D,4,FALSE),0)</f>
        <v>10</v>
      </c>
      <c r="J3764" s="9">
        <f>IFERROR(VLOOKUP(Tabla1[[#This Row],[FECHA]],'SIMIT CON RES'!A:D,3,FALSE),0)</f>
        <v>3851400</v>
      </c>
      <c r="K3764">
        <f>IFERROR(VLOOKUP(Tabla1[[#This Row],[FECHA]],'SIMIT SIN RES'!A:D,4,FALSE),0)</f>
        <v>0</v>
      </c>
      <c r="L3764" s="9">
        <f>IFERROR(VLOOKUP(Tabla1[[#This Row],[FECHA]],'SIMIT SIN RES'!A:D,3,FALSE),0)</f>
        <v>0</v>
      </c>
      <c r="M3764" s="5">
        <f>IFERROR(VLOOKUP(Tabla1[[#This Row],[FECHA]],'RECAUDOS DE COMPARENDOS'!A:D,4,FALSE),0)</f>
        <v>0</v>
      </c>
      <c r="N3764" s="9">
        <f>IFERROR(VLOOKUP(Tabla1[[#This Row],[FECHA]],'RECAUDOS DE COMPARENDOS'!A:D,3,FALSE),0)</f>
        <v>0</v>
      </c>
      <c r="O3764" s="5">
        <f>IFERROR(VLOOKUP(Tabla1[[#This Row],[FECHA]],'RECAUDOS DE RESOLUCIONES'!A:D,4,FALSE),0)</f>
        <v>0</v>
      </c>
      <c r="P3764" s="9">
        <f>IFERROR(VLOOKUP(Tabla1[[#This Row],[FECHA]],'RECAUDOS DE RESOLUCIONES'!A:D,3,FALSE),0)</f>
        <v>0</v>
      </c>
      <c r="Q376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3764" s="9">
        <f>Tabla1[V. COMPARENDOS]-(Tabla1[V. EXONERACIONES]+Tabla1[[#This Row],[V. SIMIT CON RESOLUCION]]+Tabla1[[#This Row],[V. SIMIT SIN RESOLUCION]]+Tabla1[[#This Row],[V. RECAUDOS COMPARENDOS]]+Tabla1[[#This Row],[V. RECAUDOS RESOLUCIONES]])</f>
        <v>314400</v>
      </c>
      <c r="S3764" s="11">
        <f>IFERROR(VLOOKUP(Tabla1[[#This Row],[FECHA]],'RECAUDOS LOCALES'!A:D,4,FALSE),0)</f>
        <v>0</v>
      </c>
      <c r="T3764" s="9">
        <f>IFERROR(VLOOKUP(Tabla1[[#This Row],[FECHA]],'RECAUDOS LOCALES'!A:D,3,FALSE),0)</f>
        <v>0</v>
      </c>
      <c r="U3764" s="11">
        <f>IFERROR(VLOOKUP(Tabla1[[#This Row],[FECHA]],'RECAUDOS EXTERNOS'!A:D,4,FALSE),0)</f>
        <v>1</v>
      </c>
      <c r="V3764" s="9">
        <f>IFERROR(VLOOKUP(Tabla1[[#This Row],[FECHA]],'RECAUDOS EXTERNOS'!A:D,3,FALSE),0)</f>
        <v>152884</v>
      </c>
    </row>
    <row r="3765" spans="1:22" x14ac:dyDescent="0.25">
      <c r="A3765" s="1">
        <v>41324</v>
      </c>
      <c r="B3765" s="3" t="s">
        <v>2</v>
      </c>
      <c r="C3765" s="2">
        <v>41306</v>
      </c>
      <c r="D3765" s="5">
        <f>YEAR(Tabla1[[#This Row],[FECHA]])</f>
        <v>2013</v>
      </c>
      <c r="E3765" s="5">
        <f>IFERROR(VLOOKUP(Tabla1[[#This Row],[FECHA]],'COMPARENDOS TOTALES'!A:D,4,FALSE),0)</f>
        <v>41</v>
      </c>
      <c r="F3765" s="9">
        <f>IFERROR(VLOOKUP(Tabla1[[#This Row],[FECHA]],'COMPARENDOS TOTALES'!A:D,3,FALSE),0)</f>
        <v>8980050</v>
      </c>
      <c r="G3765" s="5">
        <f>IFERROR(VLOOKUP(Tabla1[[#This Row],[FECHA]],EXONERACIONES!A:D,4,FALSE),0)</f>
        <v>1</v>
      </c>
      <c r="H3765" s="9">
        <f>IFERROR(VLOOKUP(Tabla1[[#This Row],[FECHA]],EXONERACIONES!A:D,3,FALSE),0)</f>
        <v>157200</v>
      </c>
      <c r="I3765" s="5">
        <f>IFERROR(VLOOKUP(Tabla1[[#This Row],[FECHA]],'SIMIT CON RES'!A:D,4,FALSE),0)</f>
        <v>36</v>
      </c>
      <c r="J3765" s="9">
        <f>IFERROR(VLOOKUP(Tabla1[[#This Row],[FECHA]],'SIMIT CON RES'!A:D,3,FALSE),0)</f>
        <v>8056500</v>
      </c>
      <c r="K3765">
        <f>IFERROR(VLOOKUP(Tabla1[[#This Row],[FECHA]],'SIMIT SIN RES'!A:D,4,FALSE),0)</f>
        <v>0</v>
      </c>
      <c r="L3765" s="9">
        <f>IFERROR(VLOOKUP(Tabla1[[#This Row],[FECHA]],'SIMIT SIN RES'!A:D,3,FALSE),0)</f>
        <v>0</v>
      </c>
      <c r="M3765" s="5">
        <f>IFERROR(VLOOKUP(Tabla1[[#This Row],[FECHA]],'RECAUDOS DE COMPARENDOS'!A:D,4,FALSE),0)</f>
        <v>0</v>
      </c>
      <c r="N3765" s="9">
        <f>IFERROR(VLOOKUP(Tabla1[[#This Row],[FECHA]],'RECAUDOS DE COMPARENDOS'!A:D,3,FALSE),0)</f>
        <v>0</v>
      </c>
      <c r="O3765" s="5">
        <f>IFERROR(VLOOKUP(Tabla1[[#This Row],[FECHA]],'RECAUDOS DE RESOLUCIONES'!A:D,4,FALSE),0)</f>
        <v>0</v>
      </c>
      <c r="P3765" s="9">
        <f>IFERROR(VLOOKUP(Tabla1[[#This Row],[FECHA]],'RECAUDOS DE RESOLUCIONES'!A:D,3,FALSE),0)</f>
        <v>0</v>
      </c>
      <c r="Q376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3765" s="9">
        <f>Tabla1[V. COMPARENDOS]-(Tabla1[V. EXONERACIONES]+Tabla1[[#This Row],[V. SIMIT CON RESOLUCION]]+Tabla1[[#This Row],[V. SIMIT SIN RESOLUCION]]+Tabla1[[#This Row],[V. RECAUDOS COMPARENDOS]]+Tabla1[[#This Row],[V. RECAUDOS RESOLUCIONES]])</f>
        <v>766350</v>
      </c>
      <c r="S3765" s="11">
        <f>IFERROR(VLOOKUP(Tabla1[[#This Row],[FECHA]],'RECAUDOS LOCALES'!A:D,4,FALSE),0)</f>
        <v>0</v>
      </c>
      <c r="T3765" s="9">
        <f>IFERROR(VLOOKUP(Tabla1[[#This Row],[FECHA]],'RECAUDOS LOCALES'!A:D,3,FALSE),0)</f>
        <v>0</v>
      </c>
      <c r="U3765" s="11">
        <f>IFERROR(VLOOKUP(Tabla1[[#This Row],[FECHA]],'RECAUDOS EXTERNOS'!A:D,4,FALSE),0)</f>
        <v>2</v>
      </c>
      <c r="V3765" s="9">
        <f>IFERROR(VLOOKUP(Tabla1[[#This Row],[FECHA]],'RECAUDOS EXTERNOS'!A:D,3,FALSE),0)</f>
        <v>1125719</v>
      </c>
    </row>
    <row r="3766" spans="1:22" x14ac:dyDescent="0.25">
      <c r="A3766" s="1">
        <v>41325</v>
      </c>
      <c r="B3766" s="3" t="s">
        <v>3</v>
      </c>
      <c r="C3766" s="2">
        <v>41306</v>
      </c>
      <c r="D3766" s="5">
        <f>YEAR(Tabla1[[#This Row],[FECHA]])</f>
        <v>2013</v>
      </c>
      <c r="E3766" s="5">
        <f>IFERROR(VLOOKUP(Tabla1[[#This Row],[FECHA]],'COMPARENDOS TOTALES'!A:D,4,FALSE),0)</f>
        <v>2</v>
      </c>
      <c r="F3766" s="9">
        <f>IFERROR(VLOOKUP(Tabla1[[#This Row],[FECHA]],'COMPARENDOS TOTALES'!A:D,3,FALSE),0)</f>
        <v>884250</v>
      </c>
      <c r="G3766" s="5">
        <f>IFERROR(VLOOKUP(Tabla1[[#This Row],[FECHA]],EXONERACIONES!A:D,4,FALSE),0)</f>
        <v>0</v>
      </c>
      <c r="H3766" s="9">
        <f>IFERROR(VLOOKUP(Tabla1[[#This Row],[FECHA]],EXONERACIONES!A:D,3,FALSE),0)</f>
        <v>0</v>
      </c>
      <c r="I3766" s="5">
        <f>IFERROR(VLOOKUP(Tabla1[[#This Row],[FECHA]],'SIMIT CON RES'!A:D,4,FALSE),0)</f>
        <v>2</v>
      </c>
      <c r="J3766" s="9">
        <f>IFERROR(VLOOKUP(Tabla1[[#This Row],[FECHA]],'SIMIT CON RES'!A:D,3,FALSE),0)</f>
        <v>884250</v>
      </c>
      <c r="K3766">
        <f>IFERROR(VLOOKUP(Tabla1[[#This Row],[FECHA]],'SIMIT SIN RES'!A:D,4,FALSE),0)</f>
        <v>0</v>
      </c>
      <c r="L3766" s="9">
        <f>IFERROR(VLOOKUP(Tabla1[[#This Row],[FECHA]],'SIMIT SIN RES'!A:D,3,FALSE),0)</f>
        <v>0</v>
      </c>
      <c r="M3766" s="5">
        <f>IFERROR(VLOOKUP(Tabla1[[#This Row],[FECHA]],'RECAUDOS DE COMPARENDOS'!A:D,4,FALSE),0)</f>
        <v>0</v>
      </c>
      <c r="N3766" s="9">
        <f>IFERROR(VLOOKUP(Tabla1[[#This Row],[FECHA]],'RECAUDOS DE COMPARENDOS'!A:D,3,FALSE),0)</f>
        <v>0</v>
      </c>
      <c r="O3766" s="5">
        <f>IFERROR(VLOOKUP(Tabla1[[#This Row],[FECHA]],'RECAUDOS DE RESOLUCIONES'!A:D,4,FALSE),0)</f>
        <v>0</v>
      </c>
      <c r="P3766" s="9">
        <f>IFERROR(VLOOKUP(Tabla1[[#This Row],[FECHA]],'RECAUDOS DE RESOLUCIONES'!A:D,3,FALSE),0)</f>
        <v>0</v>
      </c>
      <c r="Q376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76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766" s="11">
        <f>IFERROR(VLOOKUP(Tabla1[[#This Row],[FECHA]],'RECAUDOS LOCALES'!A:D,4,FALSE),0)</f>
        <v>0</v>
      </c>
      <c r="T3766" s="9">
        <f>IFERROR(VLOOKUP(Tabla1[[#This Row],[FECHA]],'RECAUDOS LOCALES'!A:D,3,FALSE),0)</f>
        <v>0</v>
      </c>
      <c r="U3766" s="11">
        <f>IFERROR(VLOOKUP(Tabla1[[#This Row],[FECHA]],'RECAUDOS EXTERNOS'!A:D,4,FALSE),0)</f>
        <v>0</v>
      </c>
      <c r="V3766" s="9">
        <f>IFERROR(VLOOKUP(Tabla1[[#This Row],[FECHA]],'RECAUDOS EXTERNOS'!A:D,3,FALSE),0)</f>
        <v>0</v>
      </c>
    </row>
    <row r="3767" spans="1:22" x14ac:dyDescent="0.25">
      <c r="A3767" s="1">
        <v>41326</v>
      </c>
      <c r="B3767" s="3" t="s">
        <v>6</v>
      </c>
      <c r="C3767" s="2">
        <v>41306</v>
      </c>
      <c r="D3767" s="5">
        <f>YEAR(Tabla1[[#This Row],[FECHA]])</f>
        <v>2013</v>
      </c>
      <c r="E3767" s="5">
        <f>IFERROR(VLOOKUP(Tabla1[[#This Row],[FECHA]],'COMPARENDOS TOTALES'!A:D,4,FALSE),0)</f>
        <v>14</v>
      </c>
      <c r="F3767" s="9">
        <f>IFERROR(VLOOKUP(Tabla1[[#This Row],[FECHA]],'COMPARENDOS TOTALES'!A:D,3,FALSE),0)</f>
        <v>3458400</v>
      </c>
      <c r="G3767" s="5">
        <f>IFERROR(VLOOKUP(Tabla1[[#This Row],[FECHA]],EXONERACIONES!A:D,4,FALSE),0)</f>
        <v>0</v>
      </c>
      <c r="H3767" s="9">
        <f>IFERROR(VLOOKUP(Tabla1[[#This Row],[FECHA]],EXONERACIONES!A:D,3,FALSE),0)</f>
        <v>0</v>
      </c>
      <c r="I3767" s="5">
        <f>IFERROR(VLOOKUP(Tabla1[[#This Row],[FECHA]],'SIMIT CON RES'!A:D,4,FALSE),0)</f>
        <v>13</v>
      </c>
      <c r="J3767" s="9">
        <f>IFERROR(VLOOKUP(Tabla1[[#This Row],[FECHA]],'SIMIT CON RES'!A:D,3,FALSE),0)</f>
        <v>3301200</v>
      </c>
      <c r="K3767">
        <f>IFERROR(VLOOKUP(Tabla1[[#This Row],[FECHA]],'SIMIT SIN RES'!A:D,4,FALSE),0)</f>
        <v>0</v>
      </c>
      <c r="L3767" s="9">
        <f>IFERROR(VLOOKUP(Tabla1[[#This Row],[FECHA]],'SIMIT SIN RES'!A:D,3,FALSE),0)</f>
        <v>0</v>
      </c>
      <c r="M3767" s="5">
        <f>IFERROR(VLOOKUP(Tabla1[[#This Row],[FECHA]],'RECAUDOS DE COMPARENDOS'!A:D,4,FALSE),0)</f>
        <v>0</v>
      </c>
      <c r="N3767" s="9">
        <f>IFERROR(VLOOKUP(Tabla1[[#This Row],[FECHA]],'RECAUDOS DE COMPARENDOS'!A:D,3,FALSE),0)</f>
        <v>0</v>
      </c>
      <c r="O3767" s="5">
        <f>IFERROR(VLOOKUP(Tabla1[[#This Row],[FECHA]],'RECAUDOS DE RESOLUCIONES'!A:D,4,FALSE),0)</f>
        <v>0</v>
      </c>
      <c r="P3767" s="9">
        <f>IFERROR(VLOOKUP(Tabla1[[#This Row],[FECHA]],'RECAUDOS DE RESOLUCIONES'!A:D,3,FALSE),0)</f>
        <v>0</v>
      </c>
      <c r="Q376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767" s="9">
        <f>Tabla1[V. COMPARENDOS]-(Tabla1[V. EXONERACIONES]+Tabla1[[#This Row],[V. SIMIT CON RESOLUCION]]+Tabla1[[#This Row],[V. SIMIT SIN RESOLUCION]]+Tabla1[[#This Row],[V. RECAUDOS COMPARENDOS]]+Tabla1[[#This Row],[V. RECAUDOS RESOLUCIONES]])</f>
        <v>157200</v>
      </c>
      <c r="S3767" s="11">
        <f>IFERROR(VLOOKUP(Tabla1[[#This Row],[FECHA]],'RECAUDOS LOCALES'!A:D,4,FALSE),0)</f>
        <v>0</v>
      </c>
      <c r="T3767" s="9">
        <f>IFERROR(VLOOKUP(Tabla1[[#This Row],[FECHA]],'RECAUDOS LOCALES'!A:D,3,FALSE),0)</f>
        <v>0</v>
      </c>
      <c r="U3767" s="11">
        <f>IFERROR(VLOOKUP(Tabla1[[#This Row],[FECHA]],'RECAUDOS EXTERNOS'!A:D,4,FALSE),0)</f>
        <v>2</v>
      </c>
      <c r="V3767" s="9">
        <f>IFERROR(VLOOKUP(Tabla1[[#This Row],[FECHA]],'RECAUDOS EXTERNOS'!A:D,3,FALSE),0)</f>
        <v>1039955</v>
      </c>
    </row>
    <row r="3768" spans="1:22" x14ac:dyDescent="0.25">
      <c r="A3768" s="1">
        <v>41327</v>
      </c>
      <c r="B3768" s="3" t="s">
        <v>0</v>
      </c>
      <c r="C3768" s="2">
        <v>41306</v>
      </c>
      <c r="D3768" s="5">
        <f>YEAR(Tabla1[[#This Row],[FECHA]])</f>
        <v>2013</v>
      </c>
      <c r="E3768" s="5">
        <f>IFERROR(VLOOKUP(Tabla1[[#This Row],[FECHA]],'COMPARENDOS TOTALES'!A:D,4,FALSE),0)</f>
        <v>3</v>
      </c>
      <c r="F3768" s="9">
        <f>IFERROR(VLOOKUP(Tabla1[[#This Row],[FECHA]],'COMPARENDOS TOTALES'!A:D,3,FALSE),0)</f>
        <v>1041450</v>
      </c>
      <c r="G3768" s="5">
        <f>IFERROR(VLOOKUP(Tabla1[[#This Row],[FECHA]],EXONERACIONES!A:D,4,FALSE),0)</f>
        <v>0</v>
      </c>
      <c r="H3768" s="9">
        <f>IFERROR(VLOOKUP(Tabla1[[#This Row],[FECHA]],EXONERACIONES!A:D,3,FALSE),0)</f>
        <v>0</v>
      </c>
      <c r="I3768" s="5">
        <f>IFERROR(VLOOKUP(Tabla1[[#This Row],[FECHA]],'SIMIT CON RES'!A:D,4,FALSE),0)</f>
        <v>3</v>
      </c>
      <c r="J3768" s="9">
        <f>IFERROR(VLOOKUP(Tabla1[[#This Row],[FECHA]],'SIMIT CON RES'!A:D,3,FALSE),0)</f>
        <v>1041450</v>
      </c>
      <c r="K3768">
        <f>IFERROR(VLOOKUP(Tabla1[[#This Row],[FECHA]],'SIMIT SIN RES'!A:D,4,FALSE),0)</f>
        <v>0</v>
      </c>
      <c r="L3768" s="9">
        <f>IFERROR(VLOOKUP(Tabla1[[#This Row],[FECHA]],'SIMIT SIN RES'!A:D,3,FALSE),0)</f>
        <v>0</v>
      </c>
      <c r="M3768" s="5">
        <f>IFERROR(VLOOKUP(Tabla1[[#This Row],[FECHA]],'RECAUDOS DE COMPARENDOS'!A:D,4,FALSE),0)</f>
        <v>0</v>
      </c>
      <c r="N3768" s="9">
        <f>IFERROR(VLOOKUP(Tabla1[[#This Row],[FECHA]],'RECAUDOS DE COMPARENDOS'!A:D,3,FALSE),0)</f>
        <v>0</v>
      </c>
      <c r="O3768" s="5">
        <f>IFERROR(VLOOKUP(Tabla1[[#This Row],[FECHA]],'RECAUDOS DE RESOLUCIONES'!A:D,4,FALSE),0)</f>
        <v>0</v>
      </c>
      <c r="P3768" s="9">
        <f>IFERROR(VLOOKUP(Tabla1[[#This Row],[FECHA]],'RECAUDOS DE RESOLUCIONES'!A:D,3,FALSE),0)</f>
        <v>0</v>
      </c>
      <c r="Q376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76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768" s="11">
        <f>IFERROR(VLOOKUP(Tabla1[[#This Row],[FECHA]],'RECAUDOS LOCALES'!A:D,4,FALSE),0)</f>
        <v>0</v>
      </c>
      <c r="T3768" s="9">
        <f>IFERROR(VLOOKUP(Tabla1[[#This Row],[FECHA]],'RECAUDOS LOCALES'!A:D,3,FALSE),0)</f>
        <v>0</v>
      </c>
      <c r="U3768" s="11">
        <f>IFERROR(VLOOKUP(Tabla1[[#This Row],[FECHA]],'RECAUDOS EXTERNOS'!A:D,4,FALSE),0)</f>
        <v>1</v>
      </c>
      <c r="V3768" s="9">
        <f>IFERROR(VLOOKUP(Tabla1[[#This Row],[FECHA]],'RECAUDOS EXTERNOS'!A:D,3,FALSE),0)</f>
        <v>375230</v>
      </c>
    </row>
    <row r="3769" spans="1:22" x14ac:dyDescent="0.25">
      <c r="A3769" s="1">
        <v>41328</v>
      </c>
      <c r="B3769" s="3" t="s">
        <v>5</v>
      </c>
      <c r="C3769" s="2">
        <v>41306</v>
      </c>
      <c r="D3769" s="5">
        <f>YEAR(Tabla1[[#This Row],[FECHA]])</f>
        <v>2013</v>
      </c>
      <c r="E3769" s="5">
        <f>IFERROR(VLOOKUP(Tabla1[[#This Row],[FECHA]],'COMPARENDOS TOTALES'!A:D,4,FALSE),0)</f>
        <v>7</v>
      </c>
      <c r="F3769" s="9">
        <f>IFERROR(VLOOKUP(Tabla1[[#This Row],[FECHA]],'COMPARENDOS TOTALES'!A:D,3,FALSE),0)</f>
        <v>2220450</v>
      </c>
      <c r="G3769" s="5">
        <f>IFERROR(VLOOKUP(Tabla1[[#This Row],[FECHA]],EXONERACIONES!A:D,4,FALSE),0)</f>
        <v>0</v>
      </c>
      <c r="H3769" s="9">
        <f>IFERROR(VLOOKUP(Tabla1[[#This Row],[FECHA]],EXONERACIONES!A:D,3,FALSE),0)</f>
        <v>0</v>
      </c>
      <c r="I3769" s="5">
        <f>IFERROR(VLOOKUP(Tabla1[[#This Row],[FECHA]],'SIMIT CON RES'!A:D,4,FALSE),0)</f>
        <v>5</v>
      </c>
      <c r="J3769" s="9">
        <f>IFERROR(VLOOKUP(Tabla1[[#This Row],[FECHA]],'SIMIT CON RES'!A:D,3,FALSE),0)</f>
        <v>1336200</v>
      </c>
      <c r="K3769">
        <f>IFERROR(VLOOKUP(Tabla1[[#This Row],[FECHA]],'SIMIT SIN RES'!A:D,4,FALSE),0)</f>
        <v>0</v>
      </c>
      <c r="L3769" s="9">
        <f>IFERROR(VLOOKUP(Tabla1[[#This Row],[FECHA]],'SIMIT SIN RES'!A:D,3,FALSE),0)</f>
        <v>0</v>
      </c>
      <c r="M3769" s="5">
        <f>IFERROR(VLOOKUP(Tabla1[[#This Row],[FECHA]],'RECAUDOS DE COMPARENDOS'!A:D,4,FALSE),0)</f>
        <v>0</v>
      </c>
      <c r="N3769" s="9">
        <f>IFERROR(VLOOKUP(Tabla1[[#This Row],[FECHA]],'RECAUDOS DE COMPARENDOS'!A:D,3,FALSE),0)</f>
        <v>0</v>
      </c>
      <c r="O3769" s="5">
        <f>IFERROR(VLOOKUP(Tabla1[[#This Row],[FECHA]],'RECAUDOS DE RESOLUCIONES'!A:D,4,FALSE),0)</f>
        <v>0</v>
      </c>
      <c r="P3769" s="9">
        <f>IFERROR(VLOOKUP(Tabla1[[#This Row],[FECHA]],'RECAUDOS DE RESOLUCIONES'!A:D,3,FALSE),0)</f>
        <v>0</v>
      </c>
      <c r="Q376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3769" s="9">
        <f>Tabla1[V. COMPARENDOS]-(Tabla1[V. EXONERACIONES]+Tabla1[[#This Row],[V. SIMIT CON RESOLUCION]]+Tabla1[[#This Row],[V. SIMIT SIN RESOLUCION]]+Tabla1[[#This Row],[V. RECAUDOS COMPARENDOS]]+Tabla1[[#This Row],[V. RECAUDOS RESOLUCIONES]])</f>
        <v>884250</v>
      </c>
      <c r="S3769" s="11">
        <f>IFERROR(VLOOKUP(Tabla1[[#This Row],[FECHA]],'RECAUDOS LOCALES'!A:D,4,FALSE),0)</f>
        <v>0</v>
      </c>
      <c r="T3769" s="9">
        <f>IFERROR(VLOOKUP(Tabla1[[#This Row],[FECHA]],'RECAUDOS LOCALES'!A:D,3,FALSE),0)</f>
        <v>0</v>
      </c>
      <c r="U3769" s="11">
        <f>IFERROR(VLOOKUP(Tabla1[[#This Row],[FECHA]],'RECAUDOS EXTERNOS'!A:D,4,FALSE),0)</f>
        <v>1</v>
      </c>
      <c r="V3769" s="9">
        <f>IFERROR(VLOOKUP(Tabla1[[#This Row],[FECHA]],'RECAUDOS EXTERNOS'!A:D,3,FALSE),0)</f>
        <v>242580</v>
      </c>
    </row>
    <row r="3770" spans="1:22" x14ac:dyDescent="0.25">
      <c r="A3770" s="1">
        <v>41329</v>
      </c>
      <c r="B3770" s="3" t="s">
        <v>4</v>
      </c>
      <c r="C3770" s="2">
        <v>41306</v>
      </c>
      <c r="D3770" s="5">
        <f>YEAR(Tabla1[[#This Row],[FECHA]])</f>
        <v>2013</v>
      </c>
      <c r="E3770" s="5">
        <f>IFERROR(VLOOKUP(Tabla1[[#This Row],[FECHA]],'COMPARENDOS TOTALES'!A:D,4,FALSE),0)</f>
        <v>2</v>
      </c>
      <c r="F3770" s="9">
        <f>IFERROR(VLOOKUP(Tabla1[[#This Row],[FECHA]],'COMPARENDOS TOTALES'!A:D,3,FALSE),0)</f>
        <v>1179000</v>
      </c>
      <c r="G3770" s="5">
        <f>IFERROR(VLOOKUP(Tabla1[[#This Row],[FECHA]],EXONERACIONES!A:D,4,FALSE),0)</f>
        <v>0</v>
      </c>
      <c r="H3770" s="9">
        <f>IFERROR(VLOOKUP(Tabla1[[#This Row],[FECHA]],EXONERACIONES!A:D,3,FALSE),0)</f>
        <v>0</v>
      </c>
      <c r="I3770" s="5">
        <f>IFERROR(VLOOKUP(Tabla1[[#This Row],[FECHA]],'SIMIT CON RES'!A:D,4,FALSE),0)</f>
        <v>2</v>
      </c>
      <c r="J3770" s="9">
        <f>IFERROR(VLOOKUP(Tabla1[[#This Row],[FECHA]],'SIMIT CON RES'!A:D,3,FALSE),0)</f>
        <v>1179000</v>
      </c>
      <c r="K3770">
        <f>IFERROR(VLOOKUP(Tabla1[[#This Row],[FECHA]],'SIMIT SIN RES'!A:D,4,FALSE),0)</f>
        <v>0</v>
      </c>
      <c r="L3770" s="9">
        <f>IFERROR(VLOOKUP(Tabla1[[#This Row],[FECHA]],'SIMIT SIN RES'!A:D,3,FALSE),0)</f>
        <v>0</v>
      </c>
      <c r="M3770" s="5">
        <f>IFERROR(VLOOKUP(Tabla1[[#This Row],[FECHA]],'RECAUDOS DE COMPARENDOS'!A:D,4,FALSE),0)</f>
        <v>0</v>
      </c>
      <c r="N3770" s="9">
        <f>IFERROR(VLOOKUP(Tabla1[[#This Row],[FECHA]],'RECAUDOS DE COMPARENDOS'!A:D,3,FALSE),0)</f>
        <v>0</v>
      </c>
      <c r="O3770" s="5">
        <f>IFERROR(VLOOKUP(Tabla1[[#This Row],[FECHA]],'RECAUDOS DE RESOLUCIONES'!A:D,4,FALSE),0)</f>
        <v>0</v>
      </c>
      <c r="P3770" s="9">
        <f>IFERROR(VLOOKUP(Tabla1[[#This Row],[FECHA]],'RECAUDOS DE RESOLUCIONES'!A:D,3,FALSE),0)</f>
        <v>0</v>
      </c>
      <c r="Q377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77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770" s="11">
        <f>IFERROR(VLOOKUP(Tabla1[[#This Row],[FECHA]],'RECAUDOS LOCALES'!A:D,4,FALSE),0)</f>
        <v>0</v>
      </c>
      <c r="T3770" s="9">
        <f>IFERROR(VLOOKUP(Tabla1[[#This Row],[FECHA]],'RECAUDOS LOCALES'!A:D,3,FALSE),0)</f>
        <v>0</v>
      </c>
      <c r="U3770" s="11">
        <f>IFERROR(VLOOKUP(Tabla1[[#This Row],[FECHA]],'RECAUDOS EXTERNOS'!A:D,4,FALSE),0)</f>
        <v>0</v>
      </c>
      <c r="V3770" s="9">
        <f>IFERROR(VLOOKUP(Tabla1[[#This Row],[FECHA]],'RECAUDOS EXTERNOS'!A:D,3,FALSE),0)</f>
        <v>0</v>
      </c>
    </row>
    <row r="3771" spans="1:22" x14ac:dyDescent="0.25">
      <c r="A3771" s="1">
        <v>41330</v>
      </c>
      <c r="B3771" s="3" t="s">
        <v>1</v>
      </c>
      <c r="C3771" s="2">
        <v>41306</v>
      </c>
      <c r="D3771" s="5">
        <f>YEAR(Tabla1[[#This Row],[FECHA]])</f>
        <v>2013</v>
      </c>
      <c r="E3771" s="5">
        <f>IFERROR(VLOOKUP(Tabla1[[#This Row],[FECHA]],'COMPARENDOS TOTALES'!A:D,4,FALSE),0)</f>
        <v>8</v>
      </c>
      <c r="F3771" s="9">
        <f>IFERROR(VLOOKUP(Tabla1[[#This Row],[FECHA]],'COMPARENDOS TOTALES'!A:D,3,FALSE),0)</f>
        <v>1945350</v>
      </c>
      <c r="G3771" s="5">
        <f>IFERROR(VLOOKUP(Tabla1[[#This Row],[FECHA]],EXONERACIONES!A:D,4,FALSE),0)</f>
        <v>0</v>
      </c>
      <c r="H3771" s="9">
        <f>IFERROR(VLOOKUP(Tabla1[[#This Row],[FECHA]],EXONERACIONES!A:D,3,FALSE),0)</f>
        <v>0</v>
      </c>
      <c r="I3771" s="5">
        <f>IFERROR(VLOOKUP(Tabla1[[#This Row],[FECHA]],'SIMIT CON RES'!A:D,4,FALSE),0)</f>
        <v>8</v>
      </c>
      <c r="J3771" s="9">
        <f>IFERROR(VLOOKUP(Tabla1[[#This Row],[FECHA]],'SIMIT CON RES'!A:D,3,FALSE),0)</f>
        <v>1945350</v>
      </c>
      <c r="K3771">
        <f>IFERROR(VLOOKUP(Tabla1[[#This Row],[FECHA]],'SIMIT SIN RES'!A:D,4,FALSE),0)</f>
        <v>0</v>
      </c>
      <c r="L3771" s="9">
        <f>IFERROR(VLOOKUP(Tabla1[[#This Row],[FECHA]],'SIMIT SIN RES'!A:D,3,FALSE),0)</f>
        <v>0</v>
      </c>
      <c r="M3771" s="5">
        <f>IFERROR(VLOOKUP(Tabla1[[#This Row],[FECHA]],'RECAUDOS DE COMPARENDOS'!A:D,4,FALSE),0)</f>
        <v>0</v>
      </c>
      <c r="N3771" s="9">
        <f>IFERROR(VLOOKUP(Tabla1[[#This Row],[FECHA]],'RECAUDOS DE COMPARENDOS'!A:D,3,FALSE),0)</f>
        <v>0</v>
      </c>
      <c r="O3771" s="5">
        <f>IFERROR(VLOOKUP(Tabla1[[#This Row],[FECHA]],'RECAUDOS DE RESOLUCIONES'!A:D,4,FALSE),0)</f>
        <v>0</v>
      </c>
      <c r="P3771" s="9">
        <f>IFERROR(VLOOKUP(Tabla1[[#This Row],[FECHA]],'RECAUDOS DE RESOLUCIONES'!A:D,3,FALSE),0)</f>
        <v>0</v>
      </c>
      <c r="Q377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77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771" s="11">
        <f>IFERROR(VLOOKUP(Tabla1[[#This Row],[FECHA]],'RECAUDOS LOCALES'!A:D,4,FALSE),0)</f>
        <v>0</v>
      </c>
      <c r="T3771" s="9">
        <f>IFERROR(VLOOKUP(Tabla1[[#This Row],[FECHA]],'RECAUDOS LOCALES'!A:D,3,FALSE),0)</f>
        <v>0</v>
      </c>
      <c r="U3771" s="11">
        <f>IFERROR(VLOOKUP(Tabla1[[#This Row],[FECHA]],'RECAUDOS EXTERNOS'!A:D,4,FALSE),0)</f>
        <v>1</v>
      </c>
      <c r="V3771" s="9">
        <f>IFERROR(VLOOKUP(Tabla1[[#This Row],[FECHA]],'RECAUDOS EXTERNOS'!A:D,3,FALSE),0)</f>
        <v>274320</v>
      </c>
    </row>
    <row r="3772" spans="1:22" x14ac:dyDescent="0.25">
      <c r="A3772" s="1">
        <v>41331</v>
      </c>
      <c r="B3772" s="3" t="s">
        <v>2</v>
      </c>
      <c r="C3772" s="2">
        <v>41306</v>
      </c>
      <c r="D3772" s="5">
        <f>YEAR(Tabla1[[#This Row],[FECHA]])</f>
        <v>2013</v>
      </c>
      <c r="E3772" s="5">
        <f>IFERROR(VLOOKUP(Tabla1[[#This Row],[FECHA]],'COMPARENDOS TOTALES'!A:D,4,FALSE),0)</f>
        <v>2</v>
      </c>
      <c r="F3772" s="9">
        <f>IFERROR(VLOOKUP(Tabla1[[#This Row],[FECHA]],'COMPARENDOS TOTALES'!A:D,3,FALSE),0)</f>
        <v>589500</v>
      </c>
      <c r="G3772" s="5">
        <f>IFERROR(VLOOKUP(Tabla1[[#This Row],[FECHA]],EXONERACIONES!A:D,4,FALSE),0)</f>
        <v>0</v>
      </c>
      <c r="H3772" s="9">
        <f>IFERROR(VLOOKUP(Tabla1[[#This Row],[FECHA]],EXONERACIONES!A:D,3,FALSE),0)</f>
        <v>0</v>
      </c>
      <c r="I3772" s="5">
        <f>IFERROR(VLOOKUP(Tabla1[[#This Row],[FECHA]],'SIMIT CON RES'!A:D,4,FALSE),0)</f>
        <v>1</v>
      </c>
      <c r="J3772" s="9">
        <f>IFERROR(VLOOKUP(Tabla1[[#This Row],[FECHA]],'SIMIT CON RES'!A:D,3,FALSE),0)</f>
        <v>294750</v>
      </c>
      <c r="K3772">
        <f>IFERROR(VLOOKUP(Tabla1[[#This Row],[FECHA]],'SIMIT SIN RES'!A:D,4,FALSE),0)</f>
        <v>0</v>
      </c>
      <c r="L3772" s="9">
        <f>IFERROR(VLOOKUP(Tabla1[[#This Row],[FECHA]],'SIMIT SIN RES'!A:D,3,FALSE),0)</f>
        <v>0</v>
      </c>
      <c r="M3772" s="5">
        <f>IFERROR(VLOOKUP(Tabla1[[#This Row],[FECHA]],'RECAUDOS DE COMPARENDOS'!A:D,4,FALSE),0)</f>
        <v>0</v>
      </c>
      <c r="N3772" s="9">
        <f>IFERROR(VLOOKUP(Tabla1[[#This Row],[FECHA]],'RECAUDOS DE COMPARENDOS'!A:D,3,FALSE),0)</f>
        <v>0</v>
      </c>
      <c r="O3772" s="5">
        <f>IFERROR(VLOOKUP(Tabla1[[#This Row],[FECHA]],'RECAUDOS DE RESOLUCIONES'!A:D,4,FALSE),0)</f>
        <v>0</v>
      </c>
      <c r="P3772" s="9">
        <f>IFERROR(VLOOKUP(Tabla1[[#This Row],[FECHA]],'RECAUDOS DE RESOLUCIONES'!A:D,3,FALSE),0)</f>
        <v>0</v>
      </c>
      <c r="Q377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772" s="9">
        <f>Tabla1[V. COMPARENDOS]-(Tabla1[V. EXONERACIONES]+Tabla1[[#This Row],[V. SIMIT CON RESOLUCION]]+Tabla1[[#This Row],[V. SIMIT SIN RESOLUCION]]+Tabla1[[#This Row],[V. RECAUDOS COMPARENDOS]]+Tabla1[[#This Row],[V. RECAUDOS RESOLUCIONES]])</f>
        <v>294750</v>
      </c>
      <c r="S3772" s="11">
        <f>IFERROR(VLOOKUP(Tabla1[[#This Row],[FECHA]],'RECAUDOS LOCALES'!A:D,4,FALSE),0)</f>
        <v>0</v>
      </c>
      <c r="T3772" s="9">
        <f>IFERROR(VLOOKUP(Tabla1[[#This Row],[FECHA]],'RECAUDOS LOCALES'!A:D,3,FALSE),0)</f>
        <v>0</v>
      </c>
      <c r="U3772" s="11">
        <f>IFERROR(VLOOKUP(Tabla1[[#This Row],[FECHA]],'RECAUDOS EXTERNOS'!A:D,4,FALSE),0)</f>
        <v>1</v>
      </c>
      <c r="V3772" s="9">
        <f>IFERROR(VLOOKUP(Tabla1[[#This Row],[FECHA]],'RECAUDOS EXTERNOS'!A:D,3,FALSE),0)</f>
        <v>390879</v>
      </c>
    </row>
    <row r="3773" spans="1:22" x14ac:dyDescent="0.25">
      <c r="A3773" s="1">
        <v>41332</v>
      </c>
      <c r="B3773" s="3" t="s">
        <v>3</v>
      </c>
      <c r="C3773" s="2">
        <v>41306</v>
      </c>
      <c r="D3773" s="5">
        <f>YEAR(Tabla1[[#This Row],[FECHA]])</f>
        <v>2013</v>
      </c>
      <c r="E3773" s="5">
        <f>IFERROR(VLOOKUP(Tabla1[[#This Row],[FECHA]],'COMPARENDOS TOTALES'!A:D,4,FALSE),0)</f>
        <v>0</v>
      </c>
      <c r="F3773" s="9">
        <f>IFERROR(VLOOKUP(Tabla1[[#This Row],[FECHA]],'COMPARENDOS TOTALES'!A:D,3,FALSE),0)</f>
        <v>0</v>
      </c>
      <c r="G3773" s="5">
        <f>IFERROR(VLOOKUP(Tabla1[[#This Row],[FECHA]],EXONERACIONES!A:D,4,FALSE),0)</f>
        <v>0</v>
      </c>
      <c r="H3773" s="9">
        <f>IFERROR(VLOOKUP(Tabla1[[#This Row],[FECHA]],EXONERACIONES!A:D,3,FALSE),0)</f>
        <v>0</v>
      </c>
      <c r="I3773" s="5">
        <f>IFERROR(VLOOKUP(Tabla1[[#This Row],[FECHA]],'SIMIT CON RES'!A:D,4,FALSE),0)</f>
        <v>0</v>
      </c>
      <c r="J3773" s="9">
        <f>IFERROR(VLOOKUP(Tabla1[[#This Row],[FECHA]],'SIMIT CON RES'!A:D,3,FALSE),0)</f>
        <v>0</v>
      </c>
      <c r="K3773">
        <f>IFERROR(VLOOKUP(Tabla1[[#This Row],[FECHA]],'SIMIT SIN RES'!A:D,4,FALSE),0)</f>
        <v>0</v>
      </c>
      <c r="L3773" s="9">
        <f>IFERROR(VLOOKUP(Tabla1[[#This Row],[FECHA]],'SIMIT SIN RES'!A:D,3,FALSE),0)</f>
        <v>0</v>
      </c>
      <c r="M3773" s="5">
        <f>IFERROR(VLOOKUP(Tabla1[[#This Row],[FECHA]],'RECAUDOS DE COMPARENDOS'!A:D,4,FALSE),0)</f>
        <v>0</v>
      </c>
      <c r="N3773" s="9">
        <f>IFERROR(VLOOKUP(Tabla1[[#This Row],[FECHA]],'RECAUDOS DE COMPARENDOS'!A:D,3,FALSE),0)</f>
        <v>0</v>
      </c>
      <c r="O3773" s="5">
        <f>IFERROR(VLOOKUP(Tabla1[[#This Row],[FECHA]],'RECAUDOS DE RESOLUCIONES'!A:D,4,FALSE),0)</f>
        <v>0</v>
      </c>
      <c r="P3773" s="9">
        <f>IFERROR(VLOOKUP(Tabla1[[#This Row],[FECHA]],'RECAUDOS DE RESOLUCIONES'!A:D,3,FALSE),0)</f>
        <v>0</v>
      </c>
      <c r="Q377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77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773" s="11">
        <f>IFERROR(VLOOKUP(Tabla1[[#This Row],[FECHA]],'RECAUDOS LOCALES'!A:D,4,FALSE),0)</f>
        <v>0</v>
      </c>
      <c r="T3773" s="9">
        <f>IFERROR(VLOOKUP(Tabla1[[#This Row],[FECHA]],'RECAUDOS LOCALES'!A:D,3,FALSE),0)</f>
        <v>0</v>
      </c>
      <c r="U3773" s="11">
        <f>IFERROR(VLOOKUP(Tabla1[[#This Row],[FECHA]],'RECAUDOS EXTERNOS'!A:D,4,FALSE),0)</f>
        <v>4</v>
      </c>
      <c r="V3773" s="9">
        <f>IFERROR(VLOOKUP(Tabla1[[#This Row],[FECHA]],'RECAUDOS EXTERNOS'!A:D,3,FALSE),0)</f>
        <v>1739663</v>
      </c>
    </row>
    <row r="3774" spans="1:22" x14ac:dyDescent="0.25">
      <c r="A3774" s="1">
        <v>41333</v>
      </c>
      <c r="B3774" s="3" t="s">
        <v>6</v>
      </c>
      <c r="C3774" s="2">
        <v>41306</v>
      </c>
      <c r="D3774" s="5">
        <f>YEAR(Tabla1[[#This Row],[FECHA]])</f>
        <v>2013</v>
      </c>
      <c r="E3774" s="5">
        <f>IFERROR(VLOOKUP(Tabla1[[#This Row],[FECHA]],'COMPARENDOS TOTALES'!A:D,4,FALSE),0)</f>
        <v>2</v>
      </c>
      <c r="F3774" s="9">
        <f>IFERROR(VLOOKUP(Tabla1[[#This Row],[FECHA]],'COMPARENDOS TOTALES'!A:D,3,FALSE),0)</f>
        <v>884250</v>
      </c>
      <c r="G3774" s="5">
        <f>IFERROR(VLOOKUP(Tabla1[[#This Row],[FECHA]],EXONERACIONES!A:D,4,FALSE),0)</f>
        <v>0</v>
      </c>
      <c r="H3774" s="9">
        <f>IFERROR(VLOOKUP(Tabla1[[#This Row],[FECHA]],EXONERACIONES!A:D,3,FALSE),0)</f>
        <v>0</v>
      </c>
      <c r="I3774" s="5">
        <f>IFERROR(VLOOKUP(Tabla1[[#This Row],[FECHA]],'SIMIT CON RES'!A:D,4,FALSE),0)</f>
        <v>2</v>
      </c>
      <c r="J3774" s="9">
        <f>IFERROR(VLOOKUP(Tabla1[[#This Row],[FECHA]],'SIMIT CON RES'!A:D,3,FALSE),0)</f>
        <v>884250</v>
      </c>
      <c r="K3774">
        <f>IFERROR(VLOOKUP(Tabla1[[#This Row],[FECHA]],'SIMIT SIN RES'!A:D,4,FALSE),0)</f>
        <v>0</v>
      </c>
      <c r="L3774" s="9">
        <f>IFERROR(VLOOKUP(Tabla1[[#This Row],[FECHA]],'SIMIT SIN RES'!A:D,3,FALSE),0)</f>
        <v>0</v>
      </c>
      <c r="M3774" s="5">
        <f>IFERROR(VLOOKUP(Tabla1[[#This Row],[FECHA]],'RECAUDOS DE COMPARENDOS'!A:D,4,FALSE),0)</f>
        <v>0</v>
      </c>
      <c r="N3774" s="9">
        <f>IFERROR(VLOOKUP(Tabla1[[#This Row],[FECHA]],'RECAUDOS DE COMPARENDOS'!A:D,3,FALSE),0)</f>
        <v>0</v>
      </c>
      <c r="O3774" s="5">
        <f>IFERROR(VLOOKUP(Tabla1[[#This Row],[FECHA]],'RECAUDOS DE RESOLUCIONES'!A:D,4,FALSE),0)</f>
        <v>0</v>
      </c>
      <c r="P3774" s="9">
        <f>IFERROR(VLOOKUP(Tabla1[[#This Row],[FECHA]],'RECAUDOS DE RESOLUCIONES'!A:D,3,FALSE),0)</f>
        <v>0</v>
      </c>
      <c r="Q377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77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774" s="11">
        <f>IFERROR(VLOOKUP(Tabla1[[#This Row],[FECHA]],'RECAUDOS LOCALES'!A:D,4,FALSE),0)</f>
        <v>0</v>
      </c>
      <c r="T3774" s="9">
        <f>IFERROR(VLOOKUP(Tabla1[[#This Row],[FECHA]],'RECAUDOS LOCALES'!A:D,3,FALSE),0)</f>
        <v>0</v>
      </c>
      <c r="U3774" s="11">
        <f>IFERROR(VLOOKUP(Tabla1[[#This Row],[FECHA]],'RECAUDOS EXTERNOS'!A:D,4,FALSE),0)</f>
        <v>1</v>
      </c>
      <c r="V3774" s="9">
        <f>IFERROR(VLOOKUP(Tabla1[[#This Row],[FECHA]],'RECAUDOS EXTERNOS'!A:D,3,FALSE),0)</f>
        <v>471060</v>
      </c>
    </row>
    <row r="3775" spans="1:22" x14ac:dyDescent="0.25">
      <c r="A3775" s="1">
        <v>41334</v>
      </c>
      <c r="B3775" s="3" t="s">
        <v>0</v>
      </c>
      <c r="C3775" s="2">
        <v>41334</v>
      </c>
      <c r="D3775" s="5">
        <f>YEAR(Tabla1[[#This Row],[FECHA]])</f>
        <v>2013</v>
      </c>
      <c r="E3775" s="5">
        <f>IFERROR(VLOOKUP(Tabla1[[#This Row],[FECHA]],'COMPARENDOS TOTALES'!A:D,4,FALSE),0)</f>
        <v>18</v>
      </c>
      <c r="F3775" s="9">
        <f>IFERROR(VLOOKUP(Tabla1[[#This Row],[FECHA]],'COMPARENDOS TOTALES'!A:D,3,FALSE),0)</f>
        <v>4774950</v>
      </c>
      <c r="G3775" s="5">
        <f>IFERROR(VLOOKUP(Tabla1[[#This Row],[FECHA]],EXONERACIONES!A:D,4,FALSE),0)</f>
        <v>2</v>
      </c>
      <c r="H3775" s="9">
        <f>IFERROR(VLOOKUP(Tabla1[[#This Row],[FECHA]],EXONERACIONES!A:D,3,FALSE),0)</f>
        <v>589500</v>
      </c>
      <c r="I3775" s="5">
        <f>IFERROR(VLOOKUP(Tabla1[[#This Row],[FECHA]],'SIMIT CON RES'!A:D,4,FALSE),0)</f>
        <v>15</v>
      </c>
      <c r="J3775" s="9">
        <f>IFERROR(VLOOKUP(Tabla1[[#This Row],[FECHA]],'SIMIT CON RES'!A:D,3,FALSE),0)</f>
        <v>3890700</v>
      </c>
      <c r="K3775">
        <f>IFERROR(VLOOKUP(Tabla1[[#This Row],[FECHA]],'SIMIT SIN RES'!A:D,4,FALSE),0)</f>
        <v>0</v>
      </c>
      <c r="L3775" s="9">
        <f>IFERROR(VLOOKUP(Tabla1[[#This Row],[FECHA]],'SIMIT SIN RES'!A:D,3,FALSE),0)</f>
        <v>0</v>
      </c>
      <c r="M3775" s="5">
        <f>IFERROR(VLOOKUP(Tabla1[[#This Row],[FECHA]],'RECAUDOS DE COMPARENDOS'!A:D,4,FALSE),0)</f>
        <v>0</v>
      </c>
      <c r="N3775" s="9">
        <f>IFERROR(VLOOKUP(Tabla1[[#This Row],[FECHA]],'RECAUDOS DE COMPARENDOS'!A:D,3,FALSE),0)</f>
        <v>0</v>
      </c>
      <c r="O3775" s="5">
        <f>IFERROR(VLOOKUP(Tabla1[[#This Row],[FECHA]],'RECAUDOS DE RESOLUCIONES'!A:D,4,FALSE),0)</f>
        <v>0</v>
      </c>
      <c r="P3775" s="9">
        <f>IFERROR(VLOOKUP(Tabla1[[#This Row],[FECHA]],'RECAUDOS DE RESOLUCIONES'!A:D,3,FALSE),0)</f>
        <v>0</v>
      </c>
      <c r="Q377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775" s="9">
        <f>Tabla1[V. COMPARENDOS]-(Tabla1[V. EXONERACIONES]+Tabla1[[#This Row],[V. SIMIT CON RESOLUCION]]+Tabla1[[#This Row],[V. SIMIT SIN RESOLUCION]]+Tabla1[[#This Row],[V. RECAUDOS COMPARENDOS]]+Tabla1[[#This Row],[V. RECAUDOS RESOLUCIONES]])</f>
        <v>294750</v>
      </c>
      <c r="S3775" s="11">
        <f>IFERROR(VLOOKUP(Tabla1[[#This Row],[FECHA]],'RECAUDOS LOCALES'!A:D,4,FALSE),0)</f>
        <v>0</v>
      </c>
      <c r="T3775" s="9">
        <f>IFERROR(VLOOKUP(Tabla1[[#This Row],[FECHA]],'RECAUDOS LOCALES'!A:D,3,FALSE),0)</f>
        <v>0</v>
      </c>
      <c r="U3775" s="11">
        <f>IFERROR(VLOOKUP(Tabla1[[#This Row],[FECHA]],'RECAUDOS EXTERNOS'!A:D,4,FALSE),0)</f>
        <v>3</v>
      </c>
      <c r="V3775" s="9">
        <f>IFERROR(VLOOKUP(Tabla1[[#This Row],[FECHA]],'RECAUDOS EXTERNOS'!A:D,3,FALSE),0)</f>
        <v>877920</v>
      </c>
    </row>
    <row r="3776" spans="1:22" x14ac:dyDescent="0.25">
      <c r="A3776" s="1">
        <v>41335</v>
      </c>
      <c r="B3776" s="3" t="s">
        <v>5</v>
      </c>
      <c r="C3776" s="2">
        <v>41334</v>
      </c>
      <c r="D3776" s="5">
        <f>YEAR(Tabla1[[#This Row],[FECHA]])</f>
        <v>2013</v>
      </c>
      <c r="E3776" s="5">
        <f>IFERROR(VLOOKUP(Tabla1[[#This Row],[FECHA]],'COMPARENDOS TOTALES'!A:D,4,FALSE),0)</f>
        <v>0</v>
      </c>
      <c r="F3776" s="9">
        <f>IFERROR(VLOOKUP(Tabla1[[#This Row],[FECHA]],'COMPARENDOS TOTALES'!A:D,3,FALSE),0)</f>
        <v>0</v>
      </c>
      <c r="G3776" s="5">
        <f>IFERROR(VLOOKUP(Tabla1[[#This Row],[FECHA]],EXONERACIONES!A:D,4,FALSE),0)</f>
        <v>0</v>
      </c>
      <c r="H3776" s="9">
        <f>IFERROR(VLOOKUP(Tabla1[[#This Row],[FECHA]],EXONERACIONES!A:D,3,FALSE),0)</f>
        <v>0</v>
      </c>
      <c r="I3776" s="5">
        <f>IFERROR(VLOOKUP(Tabla1[[#This Row],[FECHA]],'SIMIT CON RES'!A:D,4,FALSE),0)</f>
        <v>0</v>
      </c>
      <c r="J3776" s="9">
        <f>IFERROR(VLOOKUP(Tabla1[[#This Row],[FECHA]],'SIMIT CON RES'!A:D,3,FALSE),0)</f>
        <v>0</v>
      </c>
      <c r="K3776">
        <f>IFERROR(VLOOKUP(Tabla1[[#This Row],[FECHA]],'SIMIT SIN RES'!A:D,4,FALSE),0)</f>
        <v>0</v>
      </c>
      <c r="L3776" s="9">
        <f>IFERROR(VLOOKUP(Tabla1[[#This Row],[FECHA]],'SIMIT SIN RES'!A:D,3,FALSE),0)</f>
        <v>0</v>
      </c>
      <c r="M3776" s="5">
        <f>IFERROR(VLOOKUP(Tabla1[[#This Row],[FECHA]],'RECAUDOS DE COMPARENDOS'!A:D,4,FALSE),0)</f>
        <v>0</v>
      </c>
      <c r="N3776" s="9">
        <f>IFERROR(VLOOKUP(Tabla1[[#This Row],[FECHA]],'RECAUDOS DE COMPARENDOS'!A:D,3,FALSE),0)</f>
        <v>0</v>
      </c>
      <c r="O3776" s="5">
        <f>IFERROR(VLOOKUP(Tabla1[[#This Row],[FECHA]],'RECAUDOS DE RESOLUCIONES'!A:D,4,FALSE),0)</f>
        <v>0</v>
      </c>
      <c r="P3776" s="9">
        <f>IFERROR(VLOOKUP(Tabla1[[#This Row],[FECHA]],'RECAUDOS DE RESOLUCIONES'!A:D,3,FALSE),0)</f>
        <v>0</v>
      </c>
      <c r="Q377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77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776" s="11">
        <f>IFERROR(VLOOKUP(Tabla1[[#This Row],[FECHA]],'RECAUDOS LOCALES'!A:D,4,FALSE),0)</f>
        <v>0</v>
      </c>
      <c r="T3776" s="9">
        <f>IFERROR(VLOOKUP(Tabla1[[#This Row],[FECHA]],'RECAUDOS LOCALES'!A:D,3,FALSE),0)</f>
        <v>0</v>
      </c>
      <c r="U3776" s="11">
        <f>IFERROR(VLOOKUP(Tabla1[[#This Row],[FECHA]],'RECAUDOS EXTERNOS'!A:D,4,FALSE),0)</f>
        <v>0</v>
      </c>
      <c r="V3776" s="9">
        <f>IFERROR(VLOOKUP(Tabla1[[#This Row],[FECHA]],'RECAUDOS EXTERNOS'!A:D,3,FALSE),0)</f>
        <v>0</v>
      </c>
    </row>
    <row r="3777" spans="1:22" x14ac:dyDescent="0.25">
      <c r="A3777" s="1">
        <v>41336</v>
      </c>
      <c r="B3777" s="3" t="s">
        <v>4</v>
      </c>
      <c r="C3777" s="2">
        <v>41334</v>
      </c>
      <c r="D3777" s="5">
        <f>YEAR(Tabla1[[#This Row],[FECHA]])</f>
        <v>2013</v>
      </c>
      <c r="E3777" s="5">
        <f>IFERROR(VLOOKUP(Tabla1[[#This Row],[FECHA]],'COMPARENDOS TOTALES'!A:D,4,FALSE),0)</f>
        <v>0</v>
      </c>
      <c r="F3777" s="9">
        <f>IFERROR(VLOOKUP(Tabla1[[#This Row],[FECHA]],'COMPARENDOS TOTALES'!A:D,3,FALSE),0)</f>
        <v>0</v>
      </c>
      <c r="G3777" s="5">
        <f>IFERROR(VLOOKUP(Tabla1[[#This Row],[FECHA]],EXONERACIONES!A:D,4,FALSE),0)</f>
        <v>0</v>
      </c>
      <c r="H3777" s="9">
        <f>IFERROR(VLOOKUP(Tabla1[[#This Row],[FECHA]],EXONERACIONES!A:D,3,FALSE),0)</f>
        <v>0</v>
      </c>
      <c r="I3777" s="5">
        <f>IFERROR(VLOOKUP(Tabla1[[#This Row],[FECHA]],'SIMIT CON RES'!A:D,4,FALSE),0)</f>
        <v>0</v>
      </c>
      <c r="J3777" s="9">
        <f>IFERROR(VLOOKUP(Tabla1[[#This Row],[FECHA]],'SIMIT CON RES'!A:D,3,FALSE),0)</f>
        <v>0</v>
      </c>
      <c r="K3777">
        <f>IFERROR(VLOOKUP(Tabla1[[#This Row],[FECHA]],'SIMIT SIN RES'!A:D,4,FALSE),0)</f>
        <v>0</v>
      </c>
      <c r="L3777" s="9">
        <f>IFERROR(VLOOKUP(Tabla1[[#This Row],[FECHA]],'SIMIT SIN RES'!A:D,3,FALSE),0)</f>
        <v>0</v>
      </c>
      <c r="M3777" s="5">
        <f>IFERROR(VLOOKUP(Tabla1[[#This Row],[FECHA]],'RECAUDOS DE COMPARENDOS'!A:D,4,FALSE),0)</f>
        <v>0</v>
      </c>
      <c r="N3777" s="9">
        <f>IFERROR(VLOOKUP(Tabla1[[#This Row],[FECHA]],'RECAUDOS DE COMPARENDOS'!A:D,3,FALSE),0)</f>
        <v>0</v>
      </c>
      <c r="O3777" s="5">
        <f>IFERROR(VLOOKUP(Tabla1[[#This Row],[FECHA]],'RECAUDOS DE RESOLUCIONES'!A:D,4,FALSE),0)</f>
        <v>0</v>
      </c>
      <c r="P3777" s="9">
        <f>IFERROR(VLOOKUP(Tabla1[[#This Row],[FECHA]],'RECAUDOS DE RESOLUCIONES'!A:D,3,FALSE),0)</f>
        <v>0</v>
      </c>
      <c r="Q377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77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777" s="11">
        <f>IFERROR(VLOOKUP(Tabla1[[#This Row],[FECHA]],'RECAUDOS LOCALES'!A:D,4,FALSE),0)</f>
        <v>0</v>
      </c>
      <c r="T3777" s="9">
        <f>IFERROR(VLOOKUP(Tabla1[[#This Row],[FECHA]],'RECAUDOS LOCALES'!A:D,3,FALSE),0)</f>
        <v>0</v>
      </c>
      <c r="U3777" s="11">
        <f>IFERROR(VLOOKUP(Tabla1[[#This Row],[FECHA]],'RECAUDOS EXTERNOS'!A:D,4,FALSE),0)</f>
        <v>0</v>
      </c>
      <c r="V3777" s="9">
        <f>IFERROR(VLOOKUP(Tabla1[[#This Row],[FECHA]],'RECAUDOS EXTERNOS'!A:D,3,FALSE),0)</f>
        <v>0</v>
      </c>
    </row>
    <row r="3778" spans="1:22" x14ac:dyDescent="0.25">
      <c r="A3778" s="1">
        <v>41337</v>
      </c>
      <c r="B3778" s="3" t="s">
        <v>1</v>
      </c>
      <c r="C3778" s="2">
        <v>41334</v>
      </c>
      <c r="D3778" s="5">
        <f>YEAR(Tabla1[[#This Row],[FECHA]])</f>
        <v>2013</v>
      </c>
      <c r="E3778" s="5">
        <f>IFERROR(VLOOKUP(Tabla1[[#This Row],[FECHA]],'COMPARENDOS TOTALES'!A:D,4,FALSE),0)</f>
        <v>3</v>
      </c>
      <c r="F3778" s="9">
        <f>IFERROR(VLOOKUP(Tabla1[[#This Row],[FECHA]],'COMPARENDOS TOTALES'!A:D,3,FALSE),0)</f>
        <v>1198650</v>
      </c>
      <c r="G3778" s="5">
        <f>IFERROR(VLOOKUP(Tabla1[[#This Row],[FECHA]],EXONERACIONES!A:D,4,FALSE),0)</f>
        <v>1</v>
      </c>
      <c r="H3778" s="9">
        <f>IFERROR(VLOOKUP(Tabla1[[#This Row],[FECHA]],EXONERACIONES!A:D,3,FALSE),0)</f>
        <v>157200</v>
      </c>
      <c r="I3778" s="5">
        <f>IFERROR(VLOOKUP(Tabla1[[#This Row],[FECHA]],'SIMIT CON RES'!A:D,4,FALSE),0)</f>
        <v>2</v>
      </c>
      <c r="J3778" s="9">
        <f>IFERROR(VLOOKUP(Tabla1[[#This Row],[FECHA]],'SIMIT CON RES'!A:D,3,FALSE),0)</f>
        <v>1041450</v>
      </c>
      <c r="K3778">
        <f>IFERROR(VLOOKUP(Tabla1[[#This Row],[FECHA]],'SIMIT SIN RES'!A:D,4,FALSE),0)</f>
        <v>0</v>
      </c>
      <c r="L3778" s="9">
        <f>IFERROR(VLOOKUP(Tabla1[[#This Row],[FECHA]],'SIMIT SIN RES'!A:D,3,FALSE),0)</f>
        <v>0</v>
      </c>
      <c r="M3778" s="5">
        <f>IFERROR(VLOOKUP(Tabla1[[#This Row],[FECHA]],'RECAUDOS DE COMPARENDOS'!A:D,4,FALSE),0)</f>
        <v>0</v>
      </c>
      <c r="N3778" s="9">
        <f>IFERROR(VLOOKUP(Tabla1[[#This Row],[FECHA]],'RECAUDOS DE COMPARENDOS'!A:D,3,FALSE),0)</f>
        <v>0</v>
      </c>
      <c r="O3778" s="5">
        <f>IFERROR(VLOOKUP(Tabla1[[#This Row],[FECHA]],'RECAUDOS DE RESOLUCIONES'!A:D,4,FALSE),0)</f>
        <v>0</v>
      </c>
      <c r="P3778" s="9">
        <f>IFERROR(VLOOKUP(Tabla1[[#This Row],[FECHA]],'RECAUDOS DE RESOLUCIONES'!A:D,3,FALSE),0)</f>
        <v>0</v>
      </c>
      <c r="Q377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77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778" s="11">
        <f>IFERROR(VLOOKUP(Tabla1[[#This Row],[FECHA]],'RECAUDOS LOCALES'!A:D,4,FALSE),0)</f>
        <v>1</v>
      </c>
      <c r="T3778" s="9">
        <f>IFERROR(VLOOKUP(Tabla1[[#This Row],[FECHA]],'RECAUDOS LOCALES'!A:D,3,FALSE),0)</f>
        <v>147375</v>
      </c>
      <c r="U3778" s="11">
        <f>IFERROR(VLOOKUP(Tabla1[[#This Row],[FECHA]],'RECAUDOS EXTERNOS'!A:D,4,FALSE),0)</f>
        <v>0</v>
      </c>
      <c r="V3778" s="9">
        <f>IFERROR(VLOOKUP(Tabla1[[#This Row],[FECHA]],'RECAUDOS EXTERNOS'!A:D,3,FALSE),0)</f>
        <v>0</v>
      </c>
    </row>
    <row r="3779" spans="1:22" x14ac:dyDescent="0.25">
      <c r="A3779" s="1">
        <v>41338</v>
      </c>
      <c r="B3779" s="3" t="s">
        <v>2</v>
      </c>
      <c r="C3779" s="2">
        <v>41334</v>
      </c>
      <c r="D3779" s="5">
        <f>YEAR(Tabla1[[#This Row],[FECHA]])</f>
        <v>2013</v>
      </c>
      <c r="E3779" s="5">
        <f>IFERROR(VLOOKUP(Tabla1[[#This Row],[FECHA]],'COMPARENDOS TOTALES'!A:D,4,FALSE),0)</f>
        <v>3</v>
      </c>
      <c r="F3779" s="9">
        <f>IFERROR(VLOOKUP(Tabla1[[#This Row],[FECHA]],'COMPARENDOS TOTALES'!A:D,3,FALSE),0)</f>
        <v>1473750</v>
      </c>
      <c r="G3779" s="5">
        <f>IFERROR(VLOOKUP(Tabla1[[#This Row],[FECHA]],EXONERACIONES!A:D,4,FALSE),0)</f>
        <v>0</v>
      </c>
      <c r="H3779" s="9">
        <f>IFERROR(VLOOKUP(Tabla1[[#This Row],[FECHA]],EXONERACIONES!A:D,3,FALSE),0)</f>
        <v>0</v>
      </c>
      <c r="I3779" s="5">
        <f>IFERROR(VLOOKUP(Tabla1[[#This Row],[FECHA]],'SIMIT CON RES'!A:D,4,FALSE),0)</f>
        <v>2</v>
      </c>
      <c r="J3779" s="9">
        <f>IFERROR(VLOOKUP(Tabla1[[#This Row],[FECHA]],'SIMIT CON RES'!A:D,3,FALSE),0)</f>
        <v>884250</v>
      </c>
      <c r="K3779">
        <f>IFERROR(VLOOKUP(Tabla1[[#This Row],[FECHA]],'SIMIT SIN RES'!A:D,4,FALSE),0)</f>
        <v>0</v>
      </c>
      <c r="L3779" s="9">
        <f>IFERROR(VLOOKUP(Tabla1[[#This Row],[FECHA]],'SIMIT SIN RES'!A:D,3,FALSE),0)</f>
        <v>0</v>
      </c>
      <c r="M3779" s="5">
        <f>IFERROR(VLOOKUP(Tabla1[[#This Row],[FECHA]],'RECAUDOS DE COMPARENDOS'!A:D,4,FALSE),0)</f>
        <v>0</v>
      </c>
      <c r="N3779" s="9">
        <f>IFERROR(VLOOKUP(Tabla1[[#This Row],[FECHA]],'RECAUDOS DE COMPARENDOS'!A:D,3,FALSE),0)</f>
        <v>0</v>
      </c>
      <c r="O3779" s="5">
        <f>IFERROR(VLOOKUP(Tabla1[[#This Row],[FECHA]],'RECAUDOS DE RESOLUCIONES'!A:D,4,FALSE),0)</f>
        <v>0</v>
      </c>
      <c r="P3779" s="9">
        <f>IFERROR(VLOOKUP(Tabla1[[#This Row],[FECHA]],'RECAUDOS DE RESOLUCIONES'!A:D,3,FALSE),0)</f>
        <v>0</v>
      </c>
      <c r="Q377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779" s="9">
        <f>Tabla1[V. COMPARENDOS]-(Tabla1[V. EXONERACIONES]+Tabla1[[#This Row],[V. SIMIT CON RESOLUCION]]+Tabla1[[#This Row],[V. SIMIT SIN RESOLUCION]]+Tabla1[[#This Row],[V. RECAUDOS COMPARENDOS]]+Tabla1[[#This Row],[V. RECAUDOS RESOLUCIONES]])</f>
        <v>589500</v>
      </c>
      <c r="S3779" s="11">
        <f>IFERROR(VLOOKUP(Tabla1[[#This Row],[FECHA]],'RECAUDOS LOCALES'!A:D,4,FALSE),0)</f>
        <v>0</v>
      </c>
      <c r="T3779" s="9">
        <f>IFERROR(VLOOKUP(Tabla1[[#This Row],[FECHA]],'RECAUDOS LOCALES'!A:D,3,FALSE),0)</f>
        <v>0</v>
      </c>
      <c r="U3779" s="11">
        <f>IFERROR(VLOOKUP(Tabla1[[#This Row],[FECHA]],'RECAUDOS EXTERNOS'!A:D,4,FALSE),0)</f>
        <v>3</v>
      </c>
      <c r="V3779" s="9">
        <f>IFERROR(VLOOKUP(Tabla1[[#This Row],[FECHA]],'RECAUDOS EXTERNOS'!A:D,3,FALSE),0)</f>
        <v>840220</v>
      </c>
    </row>
    <row r="3780" spans="1:22" x14ac:dyDescent="0.25">
      <c r="A3780" s="1">
        <v>41339</v>
      </c>
      <c r="B3780" s="3" t="s">
        <v>3</v>
      </c>
      <c r="C3780" s="2">
        <v>41334</v>
      </c>
      <c r="D3780" s="5">
        <f>YEAR(Tabla1[[#This Row],[FECHA]])</f>
        <v>2013</v>
      </c>
      <c r="E3780" s="5">
        <f>IFERROR(VLOOKUP(Tabla1[[#This Row],[FECHA]],'COMPARENDOS TOTALES'!A:D,4,FALSE),0)</f>
        <v>18</v>
      </c>
      <c r="F3780" s="9">
        <f>IFERROR(VLOOKUP(Tabla1[[#This Row],[FECHA]],'COMPARENDOS TOTALES'!A:D,3,FALSE),0)</f>
        <v>3379800</v>
      </c>
      <c r="G3780" s="5">
        <f>IFERROR(VLOOKUP(Tabla1[[#This Row],[FECHA]],EXONERACIONES!A:D,4,FALSE),0)</f>
        <v>1</v>
      </c>
      <c r="H3780" s="9">
        <f>IFERROR(VLOOKUP(Tabla1[[#This Row],[FECHA]],EXONERACIONES!A:D,3,FALSE),0)</f>
        <v>157200</v>
      </c>
      <c r="I3780" s="5">
        <f>IFERROR(VLOOKUP(Tabla1[[#This Row],[FECHA]],'SIMIT CON RES'!A:D,4,FALSE),0)</f>
        <v>16</v>
      </c>
      <c r="J3780" s="9">
        <f>IFERROR(VLOOKUP(Tabla1[[#This Row],[FECHA]],'SIMIT CON RES'!A:D,3,FALSE),0)</f>
        <v>2927850</v>
      </c>
      <c r="K3780">
        <f>IFERROR(VLOOKUP(Tabla1[[#This Row],[FECHA]],'SIMIT SIN RES'!A:D,4,FALSE),0)</f>
        <v>0</v>
      </c>
      <c r="L3780" s="9">
        <f>IFERROR(VLOOKUP(Tabla1[[#This Row],[FECHA]],'SIMIT SIN RES'!A:D,3,FALSE),0)</f>
        <v>0</v>
      </c>
      <c r="M3780" s="5">
        <f>IFERROR(VLOOKUP(Tabla1[[#This Row],[FECHA]],'RECAUDOS DE COMPARENDOS'!A:D,4,FALSE),0)</f>
        <v>0</v>
      </c>
      <c r="N3780" s="9">
        <f>IFERROR(VLOOKUP(Tabla1[[#This Row],[FECHA]],'RECAUDOS DE COMPARENDOS'!A:D,3,FALSE),0)</f>
        <v>0</v>
      </c>
      <c r="O3780" s="5">
        <f>IFERROR(VLOOKUP(Tabla1[[#This Row],[FECHA]],'RECAUDOS DE RESOLUCIONES'!A:D,4,FALSE),0)</f>
        <v>0</v>
      </c>
      <c r="P3780" s="9">
        <f>IFERROR(VLOOKUP(Tabla1[[#This Row],[FECHA]],'RECAUDOS DE RESOLUCIONES'!A:D,3,FALSE),0)</f>
        <v>0</v>
      </c>
      <c r="Q378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780" s="9">
        <f>Tabla1[V. COMPARENDOS]-(Tabla1[V. EXONERACIONES]+Tabla1[[#This Row],[V. SIMIT CON RESOLUCION]]+Tabla1[[#This Row],[V. SIMIT SIN RESOLUCION]]+Tabla1[[#This Row],[V. RECAUDOS COMPARENDOS]]+Tabla1[[#This Row],[V. RECAUDOS RESOLUCIONES]])</f>
        <v>294750</v>
      </c>
      <c r="S3780" s="11">
        <f>IFERROR(VLOOKUP(Tabla1[[#This Row],[FECHA]],'RECAUDOS LOCALES'!A:D,4,FALSE),0)</f>
        <v>0</v>
      </c>
      <c r="T3780" s="9">
        <f>IFERROR(VLOOKUP(Tabla1[[#This Row],[FECHA]],'RECAUDOS LOCALES'!A:D,3,FALSE),0)</f>
        <v>0</v>
      </c>
      <c r="U3780" s="11">
        <f>IFERROR(VLOOKUP(Tabla1[[#This Row],[FECHA]],'RECAUDOS EXTERNOS'!A:D,4,FALSE),0)</f>
        <v>2</v>
      </c>
      <c r="V3780" s="9">
        <f>IFERROR(VLOOKUP(Tabla1[[#This Row],[FECHA]],'RECAUDOS EXTERNOS'!A:D,3,FALSE),0)</f>
        <v>1501627</v>
      </c>
    </row>
    <row r="3781" spans="1:22" x14ac:dyDescent="0.25">
      <c r="A3781" s="1">
        <v>41340</v>
      </c>
      <c r="B3781" s="3" t="s">
        <v>6</v>
      </c>
      <c r="C3781" s="2">
        <v>41334</v>
      </c>
      <c r="D3781" s="5">
        <f>YEAR(Tabla1[[#This Row],[FECHA]])</f>
        <v>2013</v>
      </c>
      <c r="E3781" s="5">
        <f>IFERROR(VLOOKUP(Tabla1[[#This Row],[FECHA]],'COMPARENDOS TOTALES'!A:D,4,FALSE),0)</f>
        <v>21</v>
      </c>
      <c r="F3781" s="9">
        <f>IFERROR(VLOOKUP(Tabla1[[#This Row],[FECHA]],'COMPARENDOS TOTALES'!A:D,3,FALSE),0)</f>
        <v>4440900</v>
      </c>
      <c r="G3781" s="5">
        <f>IFERROR(VLOOKUP(Tabla1[[#This Row],[FECHA]],EXONERACIONES!A:D,4,FALSE),0)</f>
        <v>0</v>
      </c>
      <c r="H3781" s="9">
        <f>IFERROR(VLOOKUP(Tabla1[[#This Row],[FECHA]],EXONERACIONES!A:D,3,FALSE),0)</f>
        <v>0</v>
      </c>
      <c r="I3781" s="5">
        <f>IFERROR(VLOOKUP(Tabla1[[#This Row],[FECHA]],'SIMIT CON RES'!A:D,4,FALSE),0)</f>
        <v>18</v>
      </c>
      <c r="J3781" s="9">
        <f>IFERROR(VLOOKUP(Tabla1[[#This Row],[FECHA]],'SIMIT CON RES'!A:D,3,FALSE),0)</f>
        <v>3969300</v>
      </c>
      <c r="K3781">
        <f>IFERROR(VLOOKUP(Tabla1[[#This Row],[FECHA]],'SIMIT SIN RES'!A:D,4,FALSE),0)</f>
        <v>0</v>
      </c>
      <c r="L3781" s="9">
        <f>IFERROR(VLOOKUP(Tabla1[[#This Row],[FECHA]],'SIMIT SIN RES'!A:D,3,FALSE),0)</f>
        <v>0</v>
      </c>
      <c r="M3781" s="5">
        <f>IFERROR(VLOOKUP(Tabla1[[#This Row],[FECHA]],'RECAUDOS DE COMPARENDOS'!A:D,4,FALSE),0)</f>
        <v>0</v>
      </c>
      <c r="N3781" s="9">
        <f>IFERROR(VLOOKUP(Tabla1[[#This Row],[FECHA]],'RECAUDOS DE COMPARENDOS'!A:D,3,FALSE),0)</f>
        <v>0</v>
      </c>
      <c r="O3781" s="5">
        <f>IFERROR(VLOOKUP(Tabla1[[#This Row],[FECHA]],'RECAUDOS DE RESOLUCIONES'!A:D,4,FALSE),0)</f>
        <v>0</v>
      </c>
      <c r="P3781" s="9">
        <f>IFERROR(VLOOKUP(Tabla1[[#This Row],[FECHA]],'RECAUDOS DE RESOLUCIONES'!A:D,3,FALSE),0)</f>
        <v>0</v>
      </c>
      <c r="Q378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3781" s="9">
        <f>Tabla1[V. COMPARENDOS]-(Tabla1[V. EXONERACIONES]+Tabla1[[#This Row],[V. SIMIT CON RESOLUCION]]+Tabla1[[#This Row],[V. SIMIT SIN RESOLUCION]]+Tabla1[[#This Row],[V. RECAUDOS COMPARENDOS]]+Tabla1[[#This Row],[V. RECAUDOS RESOLUCIONES]])</f>
        <v>471600</v>
      </c>
      <c r="S3781" s="11">
        <f>IFERROR(VLOOKUP(Tabla1[[#This Row],[FECHA]],'RECAUDOS LOCALES'!A:D,4,FALSE),0)</f>
        <v>0</v>
      </c>
      <c r="T3781" s="9">
        <f>IFERROR(VLOOKUP(Tabla1[[#This Row],[FECHA]],'RECAUDOS LOCALES'!A:D,3,FALSE),0)</f>
        <v>0</v>
      </c>
      <c r="U3781" s="11">
        <f>IFERROR(VLOOKUP(Tabla1[[#This Row],[FECHA]],'RECAUDOS EXTERNOS'!A:D,4,FALSE),0)</f>
        <v>4</v>
      </c>
      <c r="V3781" s="9">
        <f>IFERROR(VLOOKUP(Tabla1[[#This Row],[FECHA]],'RECAUDOS EXTERNOS'!A:D,3,FALSE),0)</f>
        <v>1808035</v>
      </c>
    </row>
    <row r="3782" spans="1:22" x14ac:dyDescent="0.25">
      <c r="A3782" s="1">
        <v>41341</v>
      </c>
      <c r="B3782" s="3" t="s">
        <v>0</v>
      </c>
      <c r="C3782" s="2">
        <v>41334</v>
      </c>
      <c r="D3782" s="5">
        <f>YEAR(Tabla1[[#This Row],[FECHA]])</f>
        <v>2013</v>
      </c>
      <c r="E3782" s="5">
        <f>IFERROR(VLOOKUP(Tabla1[[#This Row],[FECHA]],'COMPARENDOS TOTALES'!A:D,4,FALSE),0)</f>
        <v>11</v>
      </c>
      <c r="F3782" s="9">
        <f>IFERROR(VLOOKUP(Tabla1[[#This Row],[FECHA]],'COMPARENDOS TOTALES'!A:D,3,FALSE),0)</f>
        <v>2554500</v>
      </c>
      <c r="G3782" s="5">
        <f>IFERROR(VLOOKUP(Tabla1[[#This Row],[FECHA]],EXONERACIONES!A:D,4,FALSE),0)</f>
        <v>0</v>
      </c>
      <c r="H3782" s="9">
        <f>IFERROR(VLOOKUP(Tabla1[[#This Row],[FECHA]],EXONERACIONES!A:D,3,FALSE),0)</f>
        <v>0</v>
      </c>
      <c r="I3782" s="5">
        <f>IFERROR(VLOOKUP(Tabla1[[#This Row],[FECHA]],'SIMIT CON RES'!A:D,4,FALSE),0)</f>
        <v>9</v>
      </c>
      <c r="J3782" s="9">
        <f>IFERROR(VLOOKUP(Tabla1[[#This Row],[FECHA]],'SIMIT CON RES'!A:D,3,FALSE),0)</f>
        <v>1965000</v>
      </c>
      <c r="K3782">
        <f>IFERROR(VLOOKUP(Tabla1[[#This Row],[FECHA]],'SIMIT SIN RES'!A:D,4,FALSE),0)</f>
        <v>0</v>
      </c>
      <c r="L3782" s="9">
        <f>IFERROR(VLOOKUP(Tabla1[[#This Row],[FECHA]],'SIMIT SIN RES'!A:D,3,FALSE),0)</f>
        <v>0</v>
      </c>
      <c r="M3782" s="5">
        <f>IFERROR(VLOOKUP(Tabla1[[#This Row],[FECHA]],'RECAUDOS DE COMPARENDOS'!A:D,4,FALSE),0)</f>
        <v>0</v>
      </c>
      <c r="N3782" s="9">
        <f>IFERROR(VLOOKUP(Tabla1[[#This Row],[FECHA]],'RECAUDOS DE COMPARENDOS'!A:D,3,FALSE),0)</f>
        <v>0</v>
      </c>
      <c r="O3782" s="5">
        <f>IFERROR(VLOOKUP(Tabla1[[#This Row],[FECHA]],'RECAUDOS DE RESOLUCIONES'!A:D,4,FALSE),0)</f>
        <v>0</v>
      </c>
      <c r="P3782" s="9">
        <f>IFERROR(VLOOKUP(Tabla1[[#This Row],[FECHA]],'RECAUDOS DE RESOLUCIONES'!A:D,3,FALSE),0)</f>
        <v>0</v>
      </c>
      <c r="Q378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3782" s="9">
        <f>Tabla1[V. COMPARENDOS]-(Tabla1[V. EXONERACIONES]+Tabla1[[#This Row],[V. SIMIT CON RESOLUCION]]+Tabla1[[#This Row],[V. SIMIT SIN RESOLUCION]]+Tabla1[[#This Row],[V. RECAUDOS COMPARENDOS]]+Tabla1[[#This Row],[V. RECAUDOS RESOLUCIONES]])</f>
        <v>589500</v>
      </c>
      <c r="S3782" s="11">
        <f>IFERROR(VLOOKUP(Tabla1[[#This Row],[FECHA]],'RECAUDOS LOCALES'!A:D,4,FALSE),0)</f>
        <v>0</v>
      </c>
      <c r="T3782" s="9">
        <f>IFERROR(VLOOKUP(Tabla1[[#This Row],[FECHA]],'RECAUDOS LOCALES'!A:D,3,FALSE),0)</f>
        <v>0</v>
      </c>
      <c r="U3782" s="11">
        <f>IFERROR(VLOOKUP(Tabla1[[#This Row],[FECHA]],'RECAUDOS EXTERNOS'!A:D,4,FALSE),0)</f>
        <v>4</v>
      </c>
      <c r="V3782" s="9">
        <f>IFERROR(VLOOKUP(Tabla1[[#This Row],[FECHA]],'RECAUDOS EXTERNOS'!A:D,3,FALSE),0)</f>
        <v>941275</v>
      </c>
    </row>
    <row r="3783" spans="1:22" x14ac:dyDescent="0.25">
      <c r="A3783" s="1">
        <v>41342</v>
      </c>
      <c r="B3783" s="3" t="s">
        <v>5</v>
      </c>
      <c r="C3783" s="2">
        <v>41334</v>
      </c>
      <c r="D3783" s="5">
        <f>YEAR(Tabla1[[#This Row],[FECHA]])</f>
        <v>2013</v>
      </c>
      <c r="E3783" s="5">
        <f>IFERROR(VLOOKUP(Tabla1[[#This Row],[FECHA]],'COMPARENDOS TOTALES'!A:D,4,FALSE),0)</f>
        <v>15</v>
      </c>
      <c r="F3783" s="9">
        <f>IFERROR(VLOOKUP(Tabla1[[#This Row],[FECHA]],'COMPARENDOS TOTALES'!A:D,3,FALSE),0)</f>
        <v>3635250</v>
      </c>
      <c r="G3783" s="5">
        <f>IFERROR(VLOOKUP(Tabla1[[#This Row],[FECHA]],EXONERACIONES!A:D,4,FALSE),0)</f>
        <v>0</v>
      </c>
      <c r="H3783" s="9">
        <f>IFERROR(VLOOKUP(Tabla1[[#This Row],[FECHA]],EXONERACIONES!A:D,3,FALSE),0)</f>
        <v>0</v>
      </c>
      <c r="I3783" s="5">
        <f>IFERROR(VLOOKUP(Tabla1[[#This Row],[FECHA]],'SIMIT CON RES'!A:D,4,FALSE),0)</f>
        <v>13</v>
      </c>
      <c r="J3783" s="9">
        <f>IFERROR(VLOOKUP(Tabla1[[#This Row],[FECHA]],'SIMIT CON RES'!A:D,3,FALSE),0)</f>
        <v>3183300</v>
      </c>
      <c r="K3783">
        <f>IFERROR(VLOOKUP(Tabla1[[#This Row],[FECHA]],'SIMIT SIN RES'!A:D,4,FALSE),0)</f>
        <v>0</v>
      </c>
      <c r="L3783" s="9">
        <f>IFERROR(VLOOKUP(Tabla1[[#This Row],[FECHA]],'SIMIT SIN RES'!A:D,3,FALSE),0)</f>
        <v>0</v>
      </c>
      <c r="M3783" s="5">
        <f>IFERROR(VLOOKUP(Tabla1[[#This Row],[FECHA]],'RECAUDOS DE COMPARENDOS'!A:D,4,FALSE),0)</f>
        <v>0</v>
      </c>
      <c r="N3783" s="9">
        <f>IFERROR(VLOOKUP(Tabla1[[#This Row],[FECHA]],'RECAUDOS DE COMPARENDOS'!A:D,3,FALSE),0)</f>
        <v>0</v>
      </c>
      <c r="O3783" s="5">
        <f>IFERROR(VLOOKUP(Tabla1[[#This Row],[FECHA]],'RECAUDOS DE RESOLUCIONES'!A:D,4,FALSE),0)</f>
        <v>0</v>
      </c>
      <c r="P3783" s="9">
        <f>IFERROR(VLOOKUP(Tabla1[[#This Row],[FECHA]],'RECAUDOS DE RESOLUCIONES'!A:D,3,FALSE),0)</f>
        <v>0</v>
      </c>
      <c r="Q378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3783" s="9">
        <f>Tabla1[V. COMPARENDOS]-(Tabla1[V. EXONERACIONES]+Tabla1[[#This Row],[V. SIMIT CON RESOLUCION]]+Tabla1[[#This Row],[V. SIMIT SIN RESOLUCION]]+Tabla1[[#This Row],[V. RECAUDOS COMPARENDOS]]+Tabla1[[#This Row],[V. RECAUDOS RESOLUCIONES]])</f>
        <v>451950</v>
      </c>
      <c r="S3783" s="11">
        <f>IFERROR(VLOOKUP(Tabla1[[#This Row],[FECHA]],'RECAUDOS LOCALES'!A:D,4,FALSE),0)</f>
        <v>0</v>
      </c>
      <c r="T3783" s="9">
        <f>IFERROR(VLOOKUP(Tabla1[[#This Row],[FECHA]],'RECAUDOS LOCALES'!A:D,3,FALSE),0)</f>
        <v>0</v>
      </c>
      <c r="U3783" s="11">
        <f>IFERROR(VLOOKUP(Tabla1[[#This Row],[FECHA]],'RECAUDOS EXTERNOS'!A:D,4,FALSE),0)</f>
        <v>1</v>
      </c>
      <c r="V3783" s="9">
        <f>IFERROR(VLOOKUP(Tabla1[[#This Row],[FECHA]],'RECAUDOS EXTERNOS'!A:D,3,FALSE),0)</f>
        <v>242580</v>
      </c>
    </row>
    <row r="3784" spans="1:22" x14ac:dyDescent="0.25">
      <c r="A3784" s="1">
        <v>41343</v>
      </c>
      <c r="B3784" s="3" t="s">
        <v>4</v>
      </c>
      <c r="C3784" s="2">
        <v>41334</v>
      </c>
      <c r="D3784" s="5">
        <f>YEAR(Tabla1[[#This Row],[FECHA]])</f>
        <v>2013</v>
      </c>
      <c r="E3784" s="5">
        <f>IFERROR(VLOOKUP(Tabla1[[#This Row],[FECHA]],'COMPARENDOS TOTALES'!A:D,4,FALSE),0)</f>
        <v>0</v>
      </c>
      <c r="F3784" s="9">
        <f>IFERROR(VLOOKUP(Tabla1[[#This Row],[FECHA]],'COMPARENDOS TOTALES'!A:D,3,FALSE),0)</f>
        <v>0</v>
      </c>
      <c r="G3784" s="5">
        <f>IFERROR(VLOOKUP(Tabla1[[#This Row],[FECHA]],EXONERACIONES!A:D,4,FALSE),0)</f>
        <v>0</v>
      </c>
      <c r="H3784" s="9">
        <f>IFERROR(VLOOKUP(Tabla1[[#This Row],[FECHA]],EXONERACIONES!A:D,3,FALSE),0)</f>
        <v>0</v>
      </c>
      <c r="I3784" s="5">
        <f>IFERROR(VLOOKUP(Tabla1[[#This Row],[FECHA]],'SIMIT CON RES'!A:D,4,FALSE),0)</f>
        <v>0</v>
      </c>
      <c r="J3784" s="9">
        <f>IFERROR(VLOOKUP(Tabla1[[#This Row],[FECHA]],'SIMIT CON RES'!A:D,3,FALSE),0)</f>
        <v>0</v>
      </c>
      <c r="K3784">
        <f>IFERROR(VLOOKUP(Tabla1[[#This Row],[FECHA]],'SIMIT SIN RES'!A:D,4,FALSE),0)</f>
        <v>0</v>
      </c>
      <c r="L3784" s="9">
        <f>IFERROR(VLOOKUP(Tabla1[[#This Row],[FECHA]],'SIMIT SIN RES'!A:D,3,FALSE),0)</f>
        <v>0</v>
      </c>
      <c r="M3784" s="5">
        <f>IFERROR(VLOOKUP(Tabla1[[#This Row],[FECHA]],'RECAUDOS DE COMPARENDOS'!A:D,4,FALSE),0)</f>
        <v>0</v>
      </c>
      <c r="N3784" s="9">
        <f>IFERROR(VLOOKUP(Tabla1[[#This Row],[FECHA]],'RECAUDOS DE COMPARENDOS'!A:D,3,FALSE),0)</f>
        <v>0</v>
      </c>
      <c r="O3784" s="5">
        <f>IFERROR(VLOOKUP(Tabla1[[#This Row],[FECHA]],'RECAUDOS DE RESOLUCIONES'!A:D,4,FALSE),0)</f>
        <v>0</v>
      </c>
      <c r="P3784" s="9">
        <f>IFERROR(VLOOKUP(Tabla1[[#This Row],[FECHA]],'RECAUDOS DE RESOLUCIONES'!A:D,3,FALSE),0)</f>
        <v>0</v>
      </c>
      <c r="Q378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78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784" s="11">
        <f>IFERROR(VLOOKUP(Tabla1[[#This Row],[FECHA]],'RECAUDOS LOCALES'!A:D,4,FALSE),0)</f>
        <v>0</v>
      </c>
      <c r="T3784" s="9">
        <f>IFERROR(VLOOKUP(Tabla1[[#This Row],[FECHA]],'RECAUDOS LOCALES'!A:D,3,FALSE),0)</f>
        <v>0</v>
      </c>
      <c r="U3784" s="11">
        <f>IFERROR(VLOOKUP(Tabla1[[#This Row],[FECHA]],'RECAUDOS EXTERNOS'!A:D,4,FALSE),0)</f>
        <v>0</v>
      </c>
      <c r="V3784" s="9">
        <f>IFERROR(VLOOKUP(Tabla1[[#This Row],[FECHA]],'RECAUDOS EXTERNOS'!A:D,3,FALSE),0)</f>
        <v>0</v>
      </c>
    </row>
    <row r="3785" spans="1:22" x14ac:dyDescent="0.25">
      <c r="A3785" s="1">
        <v>41344</v>
      </c>
      <c r="B3785" s="3" t="s">
        <v>1</v>
      </c>
      <c r="C3785" s="2">
        <v>41334</v>
      </c>
      <c r="D3785" s="5">
        <f>YEAR(Tabla1[[#This Row],[FECHA]])</f>
        <v>2013</v>
      </c>
      <c r="E3785" s="5">
        <f>IFERROR(VLOOKUP(Tabla1[[#This Row],[FECHA]],'COMPARENDOS TOTALES'!A:D,4,FALSE),0)</f>
        <v>1</v>
      </c>
      <c r="F3785" s="9">
        <f>IFERROR(VLOOKUP(Tabla1[[#This Row],[FECHA]],'COMPARENDOS TOTALES'!A:D,3,FALSE),0)</f>
        <v>294750</v>
      </c>
      <c r="G3785" s="5">
        <f>IFERROR(VLOOKUP(Tabla1[[#This Row],[FECHA]],EXONERACIONES!A:D,4,FALSE),0)</f>
        <v>0</v>
      </c>
      <c r="H3785" s="9">
        <f>IFERROR(VLOOKUP(Tabla1[[#This Row],[FECHA]],EXONERACIONES!A:D,3,FALSE),0)</f>
        <v>0</v>
      </c>
      <c r="I3785" s="5">
        <f>IFERROR(VLOOKUP(Tabla1[[#This Row],[FECHA]],'SIMIT CON RES'!A:D,4,FALSE),0)</f>
        <v>0</v>
      </c>
      <c r="J3785" s="9">
        <f>IFERROR(VLOOKUP(Tabla1[[#This Row],[FECHA]],'SIMIT CON RES'!A:D,3,FALSE),0)</f>
        <v>0</v>
      </c>
      <c r="K3785">
        <f>IFERROR(VLOOKUP(Tabla1[[#This Row],[FECHA]],'SIMIT SIN RES'!A:D,4,FALSE),0)</f>
        <v>0</v>
      </c>
      <c r="L3785" s="9">
        <f>IFERROR(VLOOKUP(Tabla1[[#This Row],[FECHA]],'SIMIT SIN RES'!A:D,3,FALSE),0)</f>
        <v>0</v>
      </c>
      <c r="M3785" s="5">
        <f>IFERROR(VLOOKUP(Tabla1[[#This Row],[FECHA]],'RECAUDOS DE COMPARENDOS'!A:D,4,FALSE),0)</f>
        <v>1</v>
      </c>
      <c r="N3785" s="9">
        <f>IFERROR(VLOOKUP(Tabla1[[#This Row],[FECHA]],'RECAUDOS DE COMPARENDOS'!A:D,3,FALSE),0)</f>
        <v>294750</v>
      </c>
      <c r="O3785" s="5">
        <f>IFERROR(VLOOKUP(Tabla1[[#This Row],[FECHA]],'RECAUDOS DE RESOLUCIONES'!A:D,4,FALSE),0)</f>
        <v>0</v>
      </c>
      <c r="P3785" s="9">
        <f>IFERROR(VLOOKUP(Tabla1[[#This Row],[FECHA]],'RECAUDOS DE RESOLUCIONES'!A:D,3,FALSE),0)</f>
        <v>0</v>
      </c>
      <c r="Q378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78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785" s="11">
        <f>IFERROR(VLOOKUP(Tabla1[[#This Row],[FECHA]],'RECAUDOS LOCALES'!A:D,4,FALSE),0)</f>
        <v>0</v>
      </c>
      <c r="T3785" s="9">
        <f>IFERROR(VLOOKUP(Tabla1[[#This Row],[FECHA]],'RECAUDOS LOCALES'!A:D,3,FALSE),0)</f>
        <v>0</v>
      </c>
      <c r="U3785" s="11">
        <f>IFERROR(VLOOKUP(Tabla1[[#This Row],[FECHA]],'RECAUDOS EXTERNOS'!A:D,4,FALSE),0)</f>
        <v>5</v>
      </c>
      <c r="V3785" s="9">
        <f>IFERROR(VLOOKUP(Tabla1[[#This Row],[FECHA]],'RECAUDOS EXTERNOS'!A:D,3,FALSE),0)</f>
        <v>2091951</v>
      </c>
    </row>
    <row r="3786" spans="1:22" x14ac:dyDescent="0.25">
      <c r="A3786" s="1">
        <v>41345</v>
      </c>
      <c r="B3786" s="3" t="s">
        <v>2</v>
      </c>
      <c r="C3786" s="2">
        <v>41334</v>
      </c>
      <c r="D3786" s="5">
        <f>YEAR(Tabla1[[#This Row],[FECHA]])</f>
        <v>2013</v>
      </c>
      <c r="E3786" s="5">
        <f>IFERROR(VLOOKUP(Tabla1[[#This Row],[FECHA]],'COMPARENDOS TOTALES'!A:D,4,FALSE),0)</f>
        <v>0</v>
      </c>
      <c r="F3786" s="9">
        <f>IFERROR(VLOOKUP(Tabla1[[#This Row],[FECHA]],'COMPARENDOS TOTALES'!A:D,3,FALSE),0)</f>
        <v>0</v>
      </c>
      <c r="G3786" s="5">
        <f>IFERROR(VLOOKUP(Tabla1[[#This Row],[FECHA]],EXONERACIONES!A:D,4,FALSE),0)</f>
        <v>0</v>
      </c>
      <c r="H3786" s="9">
        <f>IFERROR(VLOOKUP(Tabla1[[#This Row],[FECHA]],EXONERACIONES!A:D,3,FALSE),0)</f>
        <v>0</v>
      </c>
      <c r="I3786" s="5">
        <f>IFERROR(VLOOKUP(Tabla1[[#This Row],[FECHA]],'SIMIT CON RES'!A:D,4,FALSE),0)</f>
        <v>0</v>
      </c>
      <c r="J3786" s="9">
        <f>IFERROR(VLOOKUP(Tabla1[[#This Row],[FECHA]],'SIMIT CON RES'!A:D,3,FALSE),0)</f>
        <v>0</v>
      </c>
      <c r="K3786">
        <f>IFERROR(VLOOKUP(Tabla1[[#This Row],[FECHA]],'SIMIT SIN RES'!A:D,4,FALSE),0)</f>
        <v>0</v>
      </c>
      <c r="L3786" s="9">
        <f>IFERROR(VLOOKUP(Tabla1[[#This Row],[FECHA]],'SIMIT SIN RES'!A:D,3,FALSE),0)</f>
        <v>0</v>
      </c>
      <c r="M3786" s="5">
        <f>IFERROR(VLOOKUP(Tabla1[[#This Row],[FECHA]],'RECAUDOS DE COMPARENDOS'!A:D,4,FALSE),0)</f>
        <v>0</v>
      </c>
      <c r="N3786" s="9">
        <f>IFERROR(VLOOKUP(Tabla1[[#This Row],[FECHA]],'RECAUDOS DE COMPARENDOS'!A:D,3,FALSE),0)</f>
        <v>0</v>
      </c>
      <c r="O3786" s="5">
        <f>IFERROR(VLOOKUP(Tabla1[[#This Row],[FECHA]],'RECAUDOS DE RESOLUCIONES'!A:D,4,FALSE),0)</f>
        <v>0</v>
      </c>
      <c r="P3786" s="9">
        <f>IFERROR(VLOOKUP(Tabla1[[#This Row],[FECHA]],'RECAUDOS DE RESOLUCIONES'!A:D,3,FALSE),0)</f>
        <v>0</v>
      </c>
      <c r="Q378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78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786" s="11">
        <f>IFERROR(VLOOKUP(Tabla1[[#This Row],[FECHA]],'RECAUDOS LOCALES'!A:D,4,FALSE),0)</f>
        <v>0</v>
      </c>
      <c r="T3786" s="9">
        <f>IFERROR(VLOOKUP(Tabla1[[#This Row],[FECHA]],'RECAUDOS LOCALES'!A:D,3,FALSE),0)</f>
        <v>0</v>
      </c>
      <c r="U3786" s="11">
        <f>IFERROR(VLOOKUP(Tabla1[[#This Row],[FECHA]],'RECAUDOS EXTERNOS'!A:D,4,FALSE),0)</f>
        <v>2</v>
      </c>
      <c r="V3786" s="9">
        <f>IFERROR(VLOOKUP(Tabla1[[#This Row],[FECHA]],'RECAUDOS EXTERNOS'!A:D,3,FALSE),0)</f>
        <v>957886</v>
      </c>
    </row>
    <row r="3787" spans="1:22" x14ac:dyDescent="0.25">
      <c r="A3787" s="1">
        <v>41346</v>
      </c>
      <c r="B3787" s="3" t="s">
        <v>3</v>
      </c>
      <c r="C3787" s="2">
        <v>41334</v>
      </c>
      <c r="D3787" s="5">
        <f>YEAR(Tabla1[[#This Row],[FECHA]])</f>
        <v>2013</v>
      </c>
      <c r="E3787" s="5">
        <f>IFERROR(VLOOKUP(Tabla1[[#This Row],[FECHA]],'COMPARENDOS TOTALES'!A:D,4,FALSE),0)</f>
        <v>0</v>
      </c>
      <c r="F3787" s="9">
        <f>IFERROR(VLOOKUP(Tabla1[[#This Row],[FECHA]],'COMPARENDOS TOTALES'!A:D,3,FALSE),0)</f>
        <v>0</v>
      </c>
      <c r="G3787" s="5">
        <f>IFERROR(VLOOKUP(Tabla1[[#This Row],[FECHA]],EXONERACIONES!A:D,4,FALSE),0)</f>
        <v>0</v>
      </c>
      <c r="H3787" s="9">
        <f>IFERROR(VLOOKUP(Tabla1[[#This Row],[FECHA]],EXONERACIONES!A:D,3,FALSE),0)</f>
        <v>0</v>
      </c>
      <c r="I3787" s="5">
        <f>IFERROR(VLOOKUP(Tabla1[[#This Row],[FECHA]],'SIMIT CON RES'!A:D,4,FALSE),0)</f>
        <v>0</v>
      </c>
      <c r="J3787" s="9">
        <f>IFERROR(VLOOKUP(Tabla1[[#This Row],[FECHA]],'SIMIT CON RES'!A:D,3,FALSE),0)</f>
        <v>0</v>
      </c>
      <c r="K3787">
        <f>IFERROR(VLOOKUP(Tabla1[[#This Row],[FECHA]],'SIMIT SIN RES'!A:D,4,FALSE),0)</f>
        <v>0</v>
      </c>
      <c r="L3787" s="9">
        <f>IFERROR(VLOOKUP(Tabla1[[#This Row],[FECHA]],'SIMIT SIN RES'!A:D,3,FALSE),0)</f>
        <v>0</v>
      </c>
      <c r="M3787" s="5">
        <f>IFERROR(VLOOKUP(Tabla1[[#This Row],[FECHA]],'RECAUDOS DE COMPARENDOS'!A:D,4,FALSE),0)</f>
        <v>0</v>
      </c>
      <c r="N3787" s="9">
        <f>IFERROR(VLOOKUP(Tabla1[[#This Row],[FECHA]],'RECAUDOS DE COMPARENDOS'!A:D,3,FALSE),0)</f>
        <v>0</v>
      </c>
      <c r="O3787" s="5">
        <f>IFERROR(VLOOKUP(Tabla1[[#This Row],[FECHA]],'RECAUDOS DE RESOLUCIONES'!A:D,4,FALSE),0)</f>
        <v>0</v>
      </c>
      <c r="P3787" s="9">
        <f>IFERROR(VLOOKUP(Tabla1[[#This Row],[FECHA]],'RECAUDOS DE RESOLUCIONES'!A:D,3,FALSE),0)</f>
        <v>0</v>
      </c>
      <c r="Q378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78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787" s="11">
        <f>IFERROR(VLOOKUP(Tabla1[[#This Row],[FECHA]],'RECAUDOS LOCALES'!A:D,4,FALSE),0)</f>
        <v>0</v>
      </c>
      <c r="T3787" s="9">
        <f>IFERROR(VLOOKUP(Tabla1[[#This Row],[FECHA]],'RECAUDOS LOCALES'!A:D,3,FALSE),0)</f>
        <v>0</v>
      </c>
      <c r="U3787" s="11">
        <f>IFERROR(VLOOKUP(Tabla1[[#This Row],[FECHA]],'RECAUDOS EXTERNOS'!A:D,4,FALSE),0)</f>
        <v>0</v>
      </c>
      <c r="V3787" s="9">
        <f>IFERROR(VLOOKUP(Tabla1[[#This Row],[FECHA]],'RECAUDOS EXTERNOS'!A:D,3,FALSE),0)</f>
        <v>0</v>
      </c>
    </row>
    <row r="3788" spans="1:22" x14ac:dyDescent="0.25">
      <c r="A3788" s="1">
        <v>41347</v>
      </c>
      <c r="B3788" s="3" t="s">
        <v>6</v>
      </c>
      <c r="C3788" s="2">
        <v>41334</v>
      </c>
      <c r="D3788" s="5">
        <f>YEAR(Tabla1[[#This Row],[FECHA]])</f>
        <v>2013</v>
      </c>
      <c r="E3788" s="5">
        <f>IFERROR(VLOOKUP(Tabla1[[#This Row],[FECHA]],'COMPARENDOS TOTALES'!A:D,4,FALSE),0)</f>
        <v>1</v>
      </c>
      <c r="F3788" s="9">
        <f>IFERROR(VLOOKUP(Tabla1[[#This Row],[FECHA]],'COMPARENDOS TOTALES'!A:D,3,FALSE),0)</f>
        <v>157200</v>
      </c>
      <c r="G3788" s="5">
        <f>IFERROR(VLOOKUP(Tabla1[[#This Row],[FECHA]],EXONERACIONES!A:D,4,FALSE),0)</f>
        <v>0</v>
      </c>
      <c r="H3788" s="9">
        <f>IFERROR(VLOOKUP(Tabla1[[#This Row],[FECHA]],EXONERACIONES!A:D,3,FALSE),0)</f>
        <v>0</v>
      </c>
      <c r="I3788" s="5">
        <f>IFERROR(VLOOKUP(Tabla1[[#This Row],[FECHA]],'SIMIT CON RES'!A:D,4,FALSE),0)</f>
        <v>1</v>
      </c>
      <c r="J3788" s="9">
        <f>IFERROR(VLOOKUP(Tabla1[[#This Row],[FECHA]],'SIMIT CON RES'!A:D,3,FALSE),0)</f>
        <v>157200</v>
      </c>
      <c r="K3788">
        <f>IFERROR(VLOOKUP(Tabla1[[#This Row],[FECHA]],'SIMIT SIN RES'!A:D,4,FALSE),0)</f>
        <v>0</v>
      </c>
      <c r="L3788" s="9">
        <f>IFERROR(VLOOKUP(Tabla1[[#This Row],[FECHA]],'SIMIT SIN RES'!A:D,3,FALSE),0)</f>
        <v>0</v>
      </c>
      <c r="M3788" s="5">
        <f>IFERROR(VLOOKUP(Tabla1[[#This Row],[FECHA]],'RECAUDOS DE COMPARENDOS'!A:D,4,FALSE),0)</f>
        <v>0</v>
      </c>
      <c r="N3788" s="9">
        <f>IFERROR(VLOOKUP(Tabla1[[#This Row],[FECHA]],'RECAUDOS DE COMPARENDOS'!A:D,3,FALSE),0)</f>
        <v>0</v>
      </c>
      <c r="O3788" s="5">
        <f>IFERROR(VLOOKUP(Tabla1[[#This Row],[FECHA]],'RECAUDOS DE RESOLUCIONES'!A:D,4,FALSE),0)</f>
        <v>0</v>
      </c>
      <c r="P3788" s="9">
        <f>IFERROR(VLOOKUP(Tabla1[[#This Row],[FECHA]],'RECAUDOS DE RESOLUCIONES'!A:D,3,FALSE),0)</f>
        <v>0</v>
      </c>
      <c r="Q378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78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788" s="11">
        <f>IFERROR(VLOOKUP(Tabla1[[#This Row],[FECHA]],'RECAUDOS LOCALES'!A:D,4,FALSE),0)</f>
        <v>0</v>
      </c>
      <c r="T3788" s="9">
        <f>IFERROR(VLOOKUP(Tabla1[[#This Row],[FECHA]],'RECAUDOS LOCALES'!A:D,3,FALSE),0)</f>
        <v>0</v>
      </c>
      <c r="U3788" s="11">
        <f>IFERROR(VLOOKUP(Tabla1[[#This Row],[FECHA]],'RECAUDOS EXTERNOS'!A:D,4,FALSE),0)</f>
        <v>2</v>
      </c>
      <c r="V3788" s="9">
        <f>IFERROR(VLOOKUP(Tabla1[[#This Row],[FECHA]],'RECAUDOS EXTERNOS'!A:D,3,FALSE),0)</f>
        <v>516900</v>
      </c>
    </row>
    <row r="3789" spans="1:22" x14ac:dyDescent="0.25">
      <c r="A3789" s="1">
        <v>41348</v>
      </c>
      <c r="B3789" s="3" t="s">
        <v>0</v>
      </c>
      <c r="C3789" s="2">
        <v>41334</v>
      </c>
      <c r="D3789" s="5">
        <f>YEAR(Tabla1[[#This Row],[FECHA]])</f>
        <v>2013</v>
      </c>
      <c r="E3789" s="5">
        <f>IFERROR(VLOOKUP(Tabla1[[#This Row],[FECHA]],'COMPARENDOS TOTALES'!A:D,4,FALSE),0)</f>
        <v>13</v>
      </c>
      <c r="F3789" s="9">
        <f>IFERROR(VLOOKUP(Tabla1[[#This Row],[FECHA]],'COMPARENDOS TOTALES'!A:D,3,FALSE),0)</f>
        <v>2613450</v>
      </c>
      <c r="G3789" s="5">
        <f>IFERROR(VLOOKUP(Tabla1[[#This Row],[FECHA]],EXONERACIONES!A:D,4,FALSE),0)</f>
        <v>0</v>
      </c>
      <c r="H3789" s="9">
        <f>IFERROR(VLOOKUP(Tabla1[[#This Row],[FECHA]],EXONERACIONES!A:D,3,FALSE),0)</f>
        <v>0</v>
      </c>
      <c r="I3789" s="5">
        <f>IFERROR(VLOOKUP(Tabla1[[#This Row],[FECHA]],'SIMIT CON RES'!A:D,4,FALSE),0)</f>
        <v>11</v>
      </c>
      <c r="J3789" s="9">
        <f>IFERROR(VLOOKUP(Tabla1[[#This Row],[FECHA]],'SIMIT CON RES'!A:D,3,FALSE),0)</f>
        <v>2299050</v>
      </c>
      <c r="K3789">
        <f>IFERROR(VLOOKUP(Tabla1[[#This Row],[FECHA]],'SIMIT SIN RES'!A:D,4,FALSE),0)</f>
        <v>0</v>
      </c>
      <c r="L3789" s="9">
        <f>IFERROR(VLOOKUP(Tabla1[[#This Row],[FECHA]],'SIMIT SIN RES'!A:D,3,FALSE),0)</f>
        <v>0</v>
      </c>
      <c r="M3789" s="5">
        <f>IFERROR(VLOOKUP(Tabla1[[#This Row],[FECHA]],'RECAUDOS DE COMPARENDOS'!A:D,4,FALSE),0)</f>
        <v>0</v>
      </c>
      <c r="N3789" s="9">
        <f>IFERROR(VLOOKUP(Tabla1[[#This Row],[FECHA]],'RECAUDOS DE COMPARENDOS'!A:D,3,FALSE),0)</f>
        <v>0</v>
      </c>
      <c r="O3789" s="5">
        <f>IFERROR(VLOOKUP(Tabla1[[#This Row],[FECHA]],'RECAUDOS DE RESOLUCIONES'!A:D,4,FALSE),0)</f>
        <v>0</v>
      </c>
      <c r="P3789" s="9">
        <f>IFERROR(VLOOKUP(Tabla1[[#This Row],[FECHA]],'RECAUDOS DE RESOLUCIONES'!A:D,3,FALSE),0)</f>
        <v>0</v>
      </c>
      <c r="Q378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3789" s="9">
        <f>Tabla1[V. COMPARENDOS]-(Tabla1[V. EXONERACIONES]+Tabla1[[#This Row],[V. SIMIT CON RESOLUCION]]+Tabla1[[#This Row],[V. SIMIT SIN RESOLUCION]]+Tabla1[[#This Row],[V. RECAUDOS COMPARENDOS]]+Tabla1[[#This Row],[V. RECAUDOS RESOLUCIONES]])</f>
        <v>314400</v>
      </c>
      <c r="S3789" s="11">
        <f>IFERROR(VLOOKUP(Tabla1[[#This Row],[FECHA]],'RECAUDOS LOCALES'!A:D,4,FALSE),0)</f>
        <v>0</v>
      </c>
      <c r="T3789" s="9">
        <f>IFERROR(VLOOKUP(Tabla1[[#This Row],[FECHA]],'RECAUDOS LOCALES'!A:D,3,FALSE),0)</f>
        <v>0</v>
      </c>
      <c r="U3789" s="11">
        <f>IFERROR(VLOOKUP(Tabla1[[#This Row],[FECHA]],'RECAUDOS EXTERNOS'!A:D,4,FALSE),0)</f>
        <v>2</v>
      </c>
      <c r="V3789" s="9">
        <f>IFERROR(VLOOKUP(Tabla1[[#This Row],[FECHA]],'RECAUDOS EXTERNOS'!A:D,3,FALSE),0)</f>
        <v>516900</v>
      </c>
    </row>
    <row r="3790" spans="1:22" x14ac:dyDescent="0.25">
      <c r="A3790" s="1">
        <v>41349</v>
      </c>
      <c r="B3790" s="3" t="s">
        <v>5</v>
      </c>
      <c r="C3790" s="2">
        <v>41334</v>
      </c>
      <c r="D3790" s="5">
        <f>YEAR(Tabla1[[#This Row],[FECHA]])</f>
        <v>2013</v>
      </c>
      <c r="E3790" s="5">
        <f>IFERROR(VLOOKUP(Tabla1[[#This Row],[FECHA]],'COMPARENDOS TOTALES'!A:D,4,FALSE),0)</f>
        <v>7</v>
      </c>
      <c r="F3790" s="9">
        <f>IFERROR(VLOOKUP(Tabla1[[#This Row],[FECHA]],'COMPARENDOS TOTALES'!A:D,3,FALSE),0)</f>
        <v>1559719</v>
      </c>
      <c r="G3790" s="5">
        <f>IFERROR(VLOOKUP(Tabla1[[#This Row],[FECHA]],EXONERACIONES!A:D,4,FALSE),0)</f>
        <v>0</v>
      </c>
      <c r="H3790" s="9">
        <f>IFERROR(VLOOKUP(Tabla1[[#This Row],[FECHA]],EXONERACIONES!A:D,3,FALSE),0)</f>
        <v>0</v>
      </c>
      <c r="I3790" s="5">
        <f>IFERROR(VLOOKUP(Tabla1[[#This Row],[FECHA]],'SIMIT CON RES'!A:D,4,FALSE),0)</f>
        <v>6</v>
      </c>
      <c r="J3790" s="9">
        <f>IFERROR(VLOOKUP(Tabla1[[#This Row],[FECHA]],'SIMIT CON RES'!A:D,3,FALSE),0)</f>
        <v>1375500</v>
      </c>
      <c r="K3790">
        <f>IFERROR(VLOOKUP(Tabla1[[#This Row],[FECHA]],'SIMIT SIN RES'!A:D,4,FALSE),0)</f>
        <v>0</v>
      </c>
      <c r="L3790" s="9">
        <f>IFERROR(VLOOKUP(Tabla1[[#This Row],[FECHA]],'SIMIT SIN RES'!A:D,3,FALSE),0)</f>
        <v>0</v>
      </c>
      <c r="M3790" s="5">
        <f>IFERROR(VLOOKUP(Tabla1[[#This Row],[FECHA]],'RECAUDOS DE COMPARENDOS'!A:D,4,FALSE),0)</f>
        <v>0</v>
      </c>
      <c r="N3790" s="9">
        <f>IFERROR(VLOOKUP(Tabla1[[#This Row],[FECHA]],'RECAUDOS DE COMPARENDOS'!A:D,3,FALSE),0)</f>
        <v>0</v>
      </c>
      <c r="O3790" s="5">
        <f>IFERROR(VLOOKUP(Tabla1[[#This Row],[FECHA]],'RECAUDOS DE RESOLUCIONES'!A:D,4,FALSE),0)</f>
        <v>0</v>
      </c>
      <c r="P3790" s="9">
        <f>IFERROR(VLOOKUP(Tabla1[[#This Row],[FECHA]],'RECAUDOS DE RESOLUCIONES'!A:D,3,FALSE),0)</f>
        <v>0</v>
      </c>
      <c r="Q379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790" s="9">
        <f>Tabla1[V. COMPARENDOS]-(Tabla1[V. EXONERACIONES]+Tabla1[[#This Row],[V. SIMIT CON RESOLUCION]]+Tabla1[[#This Row],[V. SIMIT SIN RESOLUCION]]+Tabla1[[#This Row],[V. RECAUDOS COMPARENDOS]]+Tabla1[[#This Row],[V. RECAUDOS RESOLUCIONES]])</f>
        <v>184219</v>
      </c>
      <c r="S3790" s="11">
        <f>IFERROR(VLOOKUP(Tabla1[[#This Row],[FECHA]],'RECAUDOS LOCALES'!A:D,4,FALSE),0)</f>
        <v>0</v>
      </c>
      <c r="T3790" s="9">
        <f>IFERROR(VLOOKUP(Tabla1[[#This Row],[FECHA]],'RECAUDOS LOCALES'!A:D,3,FALSE),0)</f>
        <v>0</v>
      </c>
      <c r="U3790" s="11">
        <f>IFERROR(VLOOKUP(Tabla1[[#This Row],[FECHA]],'RECAUDOS EXTERNOS'!A:D,4,FALSE),0)</f>
        <v>1</v>
      </c>
      <c r="V3790" s="9">
        <f>IFERROR(VLOOKUP(Tabla1[[#This Row],[FECHA]],'RECAUDOS EXTERNOS'!A:D,3,FALSE),0)</f>
        <v>297450</v>
      </c>
    </row>
    <row r="3791" spans="1:22" x14ac:dyDescent="0.25">
      <c r="A3791" s="1">
        <v>41350</v>
      </c>
      <c r="B3791" s="3" t="s">
        <v>4</v>
      </c>
      <c r="C3791" s="2">
        <v>41334</v>
      </c>
      <c r="D3791" s="5">
        <f>YEAR(Tabla1[[#This Row],[FECHA]])</f>
        <v>2013</v>
      </c>
      <c r="E3791" s="5">
        <f>IFERROR(VLOOKUP(Tabla1[[#This Row],[FECHA]],'COMPARENDOS TOTALES'!A:D,4,FALSE),0)</f>
        <v>4</v>
      </c>
      <c r="F3791" s="9">
        <f>IFERROR(VLOOKUP(Tabla1[[#This Row],[FECHA]],'COMPARENDOS TOTALES'!A:D,3,FALSE),0)</f>
        <v>1630950</v>
      </c>
      <c r="G3791" s="5">
        <f>IFERROR(VLOOKUP(Tabla1[[#This Row],[FECHA]],EXONERACIONES!A:D,4,FALSE),0)</f>
        <v>0</v>
      </c>
      <c r="H3791" s="9">
        <f>IFERROR(VLOOKUP(Tabla1[[#This Row],[FECHA]],EXONERACIONES!A:D,3,FALSE),0)</f>
        <v>0</v>
      </c>
      <c r="I3791" s="5">
        <f>IFERROR(VLOOKUP(Tabla1[[#This Row],[FECHA]],'SIMIT CON RES'!A:D,4,FALSE),0)</f>
        <v>4</v>
      </c>
      <c r="J3791" s="9">
        <f>IFERROR(VLOOKUP(Tabla1[[#This Row],[FECHA]],'SIMIT CON RES'!A:D,3,FALSE),0)</f>
        <v>1630950</v>
      </c>
      <c r="K3791">
        <f>IFERROR(VLOOKUP(Tabla1[[#This Row],[FECHA]],'SIMIT SIN RES'!A:D,4,FALSE),0)</f>
        <v>0</v>
      </c>
      <c r="L3791" s="9">
        <f>IFERROR(VLOOKUP(Tabla1[[#This Row],[FECHA]],'SIMIT SIN RES'!A:D,3,FALSE),0)</f>
        <v>0</v>
      </c>
      <c r="M3791" s="5">
        <f>IFERROR(VLOOKUP(Tabla1[[#This Row],[FECHA]],'RECAUDOS DE COMPARENDOS'!A:D,4,FALSE),0)</f>
        <v>0</v>
      </c>
      <c r="N3791" s="9">
        <f>IFERROR(VLOOKUP(Tabla1[[#This Row],[FECHA]],'RECAUDOS DE COMPARENDOS'!A:D,3,FALSE),0)</f>
        <v>0</v>
      </c>
      <c r="O3791" s="5">
        <f>IFERROR(VLOOKUP(Tabla1[[#This Row],[FECHA]],'RECAUDOS DE RESOLUCIONES'!A:D,4,FALSE),0)</f>
        <v>0</v>
      </c>
      <c r="P3791" s="9">
        <f>IFERROR(VLOOKUP(Tabla1[[#This Row],[FECHA]],'RECAUDOS DE RESOLUCIONES'!A:D,3,FALSE),0)</f>
        <v>0</v>
      </c>
      <c r="Q379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79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791" s="11">
        <f>IFERROR(VLOOKUP(Tabla1[[#This Row],[FECHA]],'RECAUDOS LOCALES'!A:D,4,FALSE),0)</f>
        <v>0</v>
      </c>
      <c r="T3791" s="9">
        <f>IFERROR(VLOOKUP(Tabla1[[#This Row],[FECHA]],'RECAUDOS LOCALES'!A:D,3,FALSE),0)</f>
        <v>0</v>
      </c>
      <c r="U3791" s="11">
        <f>IFERROR(VLOOKUP(Tabla1[[#This Row],[FECHA]],'RECAUDOS EXTERNOS'!A:D,4,FALSE),0)</f>
        <v>0</v>
      </c>
      <c r="V3791" s="9">
        <f>IFERROR(VLOOKUP(Tabla1[[#This Row],[FECHA]],'RECAUDOS EXTERNOS'!A:D,3,FALSE),0)</f>
        <v>0</v>
      </c>
    </row>
    <row r="3792" spans="1:22" x14ac:dyDescent="0.25">
      <c r="A3792" s="1">
        <v>41351</v>
      </c>
      <c r="B3792" s="3" t="s">
        <v>1</v>
      </c>
      <c r="C3792" s="2">
        <v>41334</v>
      </c>
      <c r="D3792" s="5">
        <f>YEAR(Tabla1[[#This Row],[FECHA]])</f>
        <v>2013</v>
      </c>
      <c r="E3792" s="5">
        <f>IFERROR(VLOOKUP(Tabla1[[#This Row],[FECHA]],'COMPARENDOS TOTALES'!A:D,4,FALSE),0)</f>
        <v>10</v>
      </c>
      <c r="F3792" s="9">
        <f>IFERROR(VLOOKUP(Tabla1[[#This Row],[FECHA]],'COMPARENDOS TOTALES'!A:D,3,FALSE),0)</f>
        <v>1984650</v>
      </c>
      <c r="G3792" s="5">
        <f>IFERROR(VLOOKUP(Tabla1[[#This Row],[FECHA]],EXONERACIONES!A:D,4,FALSE),0)</f>
        <v>2</v>
      </c>
      <c r="H3792" s="9">
        <f>IFERROR(VLOOKUP(Tabla1[[#This Row],[FECHA]],EXONERACIONES!A:D,3,FALSE),0)</f>
        <v>589500</v>
      </c>
      <c r="I3792" s="5">
        <f>IFERROR(VLOOKUP(Tabla1[[#This Row],[FECHA]],'SIMIT CON RES'!A:D,4,FALSE),0)</f>
        <v>8</v>
      </c>
      <c r="J3792" s="9">
        <f>IFERROR(VLOOKUP(Tabla1[[#This Row],[FECHA]],'SIMIT CON RES'!A:D,3,FALSE),0)</f>
        <v>1395150</v>
      </c>
      <c r="K3792">
        <f>IFERROR(VLOOKUP(Tabla1[[#This Row],[FECHA]],'SIMIT SIN RES'!A:D,4,FALSE),0)</f>
        <v>0</v>
      </c>
      <c r="L3792" s="9">
        <f>IFERROR(VLOOKUP(Tabla1[[#This Row],[FECHA]],'SIMIT SIN RES'!A:D,3,FALSE),0)</f>
        <v>0</v>
      </c>
      <c r="M3792" s="5">
        <f>IFERROR(VLOOKUP(Tabla1[[#This Row],[FECHA]],'RECAUDOS DE COMPARENDOS'!A:D,4,FALSE),0)</f>
        <v>0</v>
      </c>
      <c r="N3792" s="9">
        <f>IFERROR(VLOOKUP(Tabla1[[#This Row],[FECHA]],'RECAUDOS DE COMPARENDOS'!A:D,3,FALSE),0)</f>
        <v>0</v>
      </c>
      <c r="O3792" s="5">
        <f>IFERROR(VLOOKUP(Tabla1[[#This Row],[FECHA]],'RECAUDOS DE RESOLUCIONES'!A:D,4,FALSE),0)</f>
        <v>0</v>
      </c>
      <c r="P3792" s="9">
        <f>IFERROR(VLOOKUP(Tabla1[[#This Row],[FECHA]],'RECAUDOS DE RESOLUCIONES'!A:D,3,FALSE),0)</f>
        <v>0</v>
      </c>
      <c r="Q379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79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792" s="11">
        <f>IFERROR(VLOOKUP(Tabla1[[#This Row],[FECHA]],'RECAUDOS LOCALES'!A:D,4,FALSE),0)</f>
        <v>0</v>
      </c>
      <c r="T3792" s="9">
        <f>IFERROR(VLOOKUP(Tabla1[[#This Row],[FECHA]],'RECAUDOS LOCALES'!A:D,3,FALSE),0)</f>
        <v>0</v>
      </c>
      <c r="U3792" s="11">
        <f>IFERROR(VLOOKUP(Tabla1[[#This Row],[FECHA]],'RECAUDOS EXTERNOS'!A:D,4,FALSE),0)</f>
        <v>2</v>
      </c>
      <c r="V3792" s="9">
        <f>IFERROR(VLOOKUP(Tabla1[[#This Row],[FECHA]],'RECAUDOS EXTERNOS'!A:D,3,FALSE),0)</f>
        <v>442320</v>
      </c>
    </row>
    <row r="3793" spans="1:22" x14ac:dyDescent="0.25">
      <c r="A3793" s="1">
        <v>41352</v>
      </c>
      <c r="B3793" s="3" t="s">
        <v>2</v>
      </c>
      <c r="C3793" s="2">
        <v>41334</v>
      </c>
      <c r="D3793" s="5">
        <f>YEAR(Tabla1[[#This Row],[FECHA]])</f>
        <v>2013</v>
      </c>
      <c r="E3793" s="5">
        <f>IFERROR(VLOOKUP(Tabla1[[#This Row],[FECHA]],'COMPARENDOS TOTALES'!A:D,4,FALSE),0)</f>
        <v>0</v>
      </c>
      <c r="F3793" s="9">
        <f>IFERROR(VLOOKUP(Tabla1[[#This Row],[FECHA]],'COMPARENDOS TOTALES'!A:D,3,FALSE),0)</f>
        <v>0</v>
      </c>
      <c r="G3793" s="5">
        <f>IFERROR(VLOOKUP(Tabla1[[#This Row],[FECHA]],EXONERACIONES!A:D,4,FALSE),0)</f>
        <v>0</v>
      </c>
      <c r="H3793" s="9">
        <f>IFERROR(VLOOKUP(Tabla1[[#This Row],[FECHA]],EXONERACIONES!A:D,3,FALSE),0)</f>
        <v>0</v>
      </c>
      <c r="I3793" s="5">
        <f>IFERROR(VLOOKUP(Tabla1[[#This Row],[FECHA]],'SIMIT CON RES'!A:D,4,FALSE),0)</f>
        <v>0</v>
      </c>
      <c r="J3793" s="9">
        <f>IFERROR(VLOOKUP(Tabla1[[#This Row],[FECHA]],'SIMIT CON RES'!A:D,3,FALSE),0)</f>
        <v>0</v>
      </c>
      <c r="K3793">
        <f>IFERROR(VLOOKUP(Tabla1[[#This Row],[FECHA]],'SIMIT SIN RES'!A:D,4,FALSE),0)</f>
        <v>0</v>
      </c>
      <c r="L3793" s="9">
        <f>IFERROR(VLOOKUP(Tabla1[[#This Row],[FECHA]],'SIMIT SIN RES'!A:D,3,FALSE),0)</f>
        <v>0</v>
      </c>
      <c r="M3793" s="5">
        <f>IFERROR(VLOOKUP(Tabla1[[#This Row],[FECHA]],'RECAUDOS DE COMPARENDOS'!A:D,4,FALSE),0)</f>
        <v>0</v>
      </c>
      <c r="N3793" s="9">
        <f>IFERROR(VLOOKUP(Tabla1[[#This Row],[FECHA]],'RECAUDOS DE COMPARENDOS'!A:D,3,FALSE),0)</f>
        <v>0</v>
      </c>
      <c r="O3793" s="5">
        <f>IFERROR(VLOOKUP(Tabla1[[#This Row],[FECHA]],'RECAUDOS DE RESOLUCIONES'!A:D,4,FALSE),0)</f>
        <v>0</v>
      </c>
      <c r="P3793" s="9">
        <f>IFERROR(VLOOKUP(Tabla1[[#This Row],[FECHA]],'RECAUDOS DE RESOLUCIONES'!A:D,3,FALSE),0)</f>
        <v>0</v>
      </c>
      <c r="Q379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79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793" s="11">
        <f>IFERROR(VLOOKUP(Tabla1[[#This Row],[FECHA]],'RECAUDOS LOCALES'!A:D,4,FALSE),0)</f>
        <v>0</v>
      </c>
      <c r="T3793" s="9">
        <f>IFERROR(VLOOKUP(Tabla1[[#This Row],[FECHA]],'RECAUDOS LOCALES'!A:D,3,FALSE),0)</f>
        <v>0</v>
      </c>
      <c r="U3793" s="11">
        <f>IFERROR(VLOOKUP(Tabla1[[#This Row],[FECHA]],'RECAUDOS EXTERNOS'!A:D,4,FALSE),0)</f>
        <v>5</v>
      </c>
      <c r="V3793" s="9">
        <f>IFERROR(VLOOKUP(Tabla1[[#This Row],[FECHA]],'RECAUDOS EXTERNOS'!A:D,3,FALSE),0)</f>
        <v>1782971</v>
      </c>
    </row>
    <row r="3794" spans="1:22" x14ac:dyDescent="0.25">
      <c r="A3794" s="1">
        <v>41353</v>
      </c>
      <c r="B3794" s="3" t="s">
        <v>3</v>
      </c>
      <c r="C3794" s="2">
        <v>41334</v>
      </c>
      <c r="D3794" s="5">
        <f>YEAR(Tabla1[[#This Row],[FECHA]])</f>
        <v>2013</v>
      </c>
      <c r="E3794" s="5">
        <f>IFERROR(VLOOKUP(Tabla1[[#This Row],[FECHA]],'COMPARENDOS TOTALES'!A:D,4,FALSE),0)</f>
        <v>0</v>
      </c>
      <c r="F3794" s="9">
        <f>IFERROR(VLOOKUP(Tabla1[[#This Row],[FECHA]],'COMPARENDOS TOTALES'!A:D,3,FALSE),0)</f>
        <v>0</v>
      </c>
      <c r="G3794" s="5">
        <f>IFERROR(VLOOKUP(Tabla1[[#This Row],[FECHA]],EXONERACIONES!A:D,4,FALSE),0)</f>
        <v>0</v>
      </c>
      <c r="H3794" s="9">
        <f>IFERROR(VLOOKUP(Tabla1[[#This Row],[FECHA]],EXONERACIONES!A:D,3,FALSE),0)</f>
        <v>0</v>
      </c>
      <c r="I3794" s="5">
        <f>IFERROR(VLOOKUP(Tabla1[[#This Row],[FECHA]],'SIMIT CON RES'!A:D,4,FALSE),0)</f>
        <v>0</v>
      </c>
      <c r="J3794" s="9">
        <f>IFERROR(VLOOKUP(Tabla1[[#This Row],[FECHA]],'SIMIT CON RES'!A:D,3,FALSE),0)</f>
        <v>0</v>
      </c>
      <c r="K3794">
        <f>IFERROR(VLOOKUP(Tabla1[[#This Row],[FECHA]],'SIMIT SIN RES'!A:D,4,FALSE),0)</f>
        <v>0</v>
      </c>
      <c r="L3794" s="9">
        <f>IFERROR(VLOOKUP(Tabla1[[#This Row],[FECHA]],'SIMIT SIN RES'!A:D,3,FALSE),0)</f>
        <v>0</v>
      </c>
      <c r="M3794" s="5">
        <f>IFERROR(VLOOKUP(Tabla1[[#This Row],[FECHA]],'RECAUDOS DE COMPARENDOS'!A:D,4,FALSE),0)</f>
        <v>0</v>
      </c>
      <c r="N3794" s="9">
        <f>IFERROR(VLOOKUP(Tabla1[[#This Row],[FECHA]],'RECAUDOS DE COMPARENDOS'!A:D,3,FALSE),0)</f>
        <v>0</v>
      </c>
      <c r="O3794" s="5">
        <f>IFERROR(VLOOKUP(Tabla1[[#This Row],[FECHA]],'RECAUDOS DE RESOLUCIONES'!A:D,4,FALSE),0)</f>
        <v>0</v>
      </c>
      <c r="P3794" s="9">
        <f>IFERROR(VLOOKUP(Tabla1[[#This Row],[FECHA]],'RECAUDOS DE RESOLUCIONES'!A:D,3,FALSE),0)</f>
        <v>0</v>
      </c>
      <c r="Q379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79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794" s="11">
        <f>IFERROR(VLOOKUP(Tabla1[[#This Row],[FECHA]],'RECAUDOS LOCALES'!A:D,4,FALSE),0)</f>
        <v>0</v>
      </c>
      <c r="T3794" s="9">
        <f>IFERROR(VLOOKUP(Tabla1[[#This Row],[FECHA]],'RECAUDOS LOCALES'!A:D,3,FALSE),0)</f>
        <v>0</v>
      </c>
      <c r="U3794" s="11">
        <f>IFERROR(VLOOKUP(Tabla1[[#This Row],[FECHA]],'RECAUDOS EXTERNOS'!A:D,4,FALSE),0)</f>
        <v>5</v>
      </c>
      <c r="V3794" s="9">
        <f>IFERROR(VLOOKUP(Tabla1[[#This Row],[FECHA]],'RECAUDOS EXTERNOS'!A:D,3,FALSE),0)</f>
        <v>1522056</v>
      </c>
    </row>
    <row r="3795" spans="1:22" x14ac:dyDescent="0.25">
      <c r="A3795" s="1">
        <v>41354</v>
      </c>
      <c r="B3795" s="3" t="s">
        <v>6</v>
      </c>
      <c r="C3795" s="2">
        <v>41334</v>
      </c>
      <c r="D3795" s="5">
        <f>YEAR(Tabla1[[#This Row],[FECHA]])</f>
        <v>2013</v>
      </c>
      <c r="E3795" s="5">
        <f>IFERROR(VLOOKUP(Tabla1[[#This Row],[FECHA]],'COMPARENDOS TOTALES'!A:D,4,FALSE),0)</f>
        <v>0</v>
      </c>
      <c r="F3795" s="9">
        <f>IFERROR(VLOOKUP(Tabla1[[#This Row],[FECHA]],'COMPARENDOS TOTALES'!A:D,3,FALSE),0)</f>
        <v>0</v>
      </c>
      <c r="G3795" s="5">
        <f>IFERROR(VLOOKUP(Tabla1[[#This Row],[FECHA]],EXONERACIONES!A:D,4,FALSE),0)</f>
        <v>0</v>
      </c>
      <c r="H3795" s="9">
        <f>IFERROR(VLOOKUP(Tabla1[[#This Row],[FECHA]],EXONERACIONES!A:D,3,FALSE),0)</f>
        <v>0</v>
      </c>
      <c r="I3795" s="5">
        <f>IFERROR(VLOOKUP(Tabla1[[#This Row],[FECHA]],'SIMIT CON RES'!A:D,4,FALSE),0)</f>
        <v>0</v>
      </c>
      <c r="J3795" s="9">
        <f>IFERROR(VLOOKUP(Tabla1[[#This Row],[FECHA]],'SIMIT CON RES'!A:D,3,FALSE),0)</f>
        <v>0</v>
      </c>
      <c r="K3795">
        <f>IFERROR(VLOOKUP(Tabla1[[#This Row],[FECHA]],'SIMIT SIN RES'!A:D,4,FALSE),0)</f>
        <v>0</v>
      </c>
      <c r="L3795" s="9">
        <f>IFERROR(VLOOKUP(Tabla1[[#This Row],[FECHA]],'SIMIT SIN RES'!A:D,3,FALSE),0)</f>
        <v>0</v>
      </c>
      <c r="M3795" s="5">
        <f>IFERROR(VLOOKUP(Tabla1[[#This Row],[FECHA]],'RECAUDOS DE COMPARENDOS'!A:D,4,FALSE),0)</f>
        <v>0</v>
      </c>
      <c r="N3795" s="9">
        <f>IFERROR(VLOOKUP(Tabla1[[#This Row],[FECHA]],'RECAUDOS DE COMPARENDOS'!A:D,3,FALSE),0)</f>
        <v>0</v>
      </c>
      <c r="O3795" s="5">
        <f>IFERROR(VLOOKUP(Tabla1[[#This Row],[FECHA]],'RECAUDOS DE RESOLUCIONES'!A:D,4,FALSE),0)</f>
        <v>0</v>
      </c>
      <c r="P3795" s="9">
        <f>IFERROR(VLOOKUP(Tabla1[[#This Row],[FECHA]],'RECAUDOS DE RESOLUCIONES'!A:D,3,FALSE),0)</f>
        <v>0</v>
      </c>
      <c r="Q379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79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795" s="11">
        <f>IFERROR(VLOOKUP(Tabla1[[#This Row],[FECHA]],'RECAUDOS LOCALES'!A:D,4,FALSE),0)</f>
        <v>0</v>
      </c>
      <c r="T3795" s="9">
        <f>IFERROR(VLOOKUP(Tabla1[[#This Row],[FECHA]],'RECAUDOS LOCALES'!A:D,3,FALSE),0)</f>
        <v>0</v>
      </c>
      <c r="U3795" s="11">
        <f>IFERROR(VLOOKUP(Tabla1[[#This Row],[FECHA]],'RECAUDOS EXTERNOS'!A:D,4,FALSE),0)</f>
        <v>8</v>
      </c>
      <c r="V3795" s="9">
        <f>IFERROR(VLOOKUP(Tabla1[[#This Row],[FECHA]],'RECAUDOS EXTERNOS'!A:D,3,FALSE),0)</f>
        <v>2303639</v>
      </c>
    </row>
    <row r="3796" spans="1:22" x14ac:dyDescent="0.25">
      <c r="A3796" s="1">
        <v>41355</v>
      </c>
      <c r="B3796" s="3" t="s">
        <v>0</v>
      </c>
      <c r="C3796" s="2">
        <v>41334</v>
      </c>
      <c r="D3796" s="5">
        <f>YEAR(Tabla1[[#This Row],[FECHA]])</f>
        <v>2013</v>
      </c>
      <c r="E3796" s="5">
        <f>IFERROR(VLOOKUP(Tabla1[[#This Row],[FECHA]],'COMPARENDOS TOTALES'!A:D,4,FALSE),0)</f>
        <v>0</v>
      </c>
      <c r="F3796" s="9">
        <f>IFERROR(VLOOKUP(Tabla1[[#This Row],[FECHA]],'COMPARENDOS TOTALES'!A:D,3,FALSE),0)</f>
        <v>0</v>
      </c>
      <c r="G3796" s="5">
        <f>IFERROR(VLOOKUP(Tabla1[[#This Row],[FECHA]],EXONERACIONES!A:D,4,FALSE),0)</f>
        <v>0</v>
      </c>
      <c r="H3796" s="9">
        <f>IFERROR(VLOOKUP(Tabla1[[#This Row],[FECHA]],EXONERACIONES!A:D,3,FALSE),0)</f>
        <v>0</v>
      </c>
      <c r="I3796" s="5">
        <f>IFERROR(VLOOKUP(Tabla1[[#This Row],[FECHA]],'SIMIT CON RES'!A:D,4,FALSE),0)</f>
        <v>0</v>
      </c>
      <c r="J3796" s="9">
        <f>IFERROR(VLOOKUP(Tabla1[[#This Row],[FECHA]],'SIMIT CON RES'!A:D,3,FALSE),0)</f>
        <v>0</v>
      </c>
      <c r="K3796">
        <f>IFERROR(VLOOKUP(Tabla1[[#This Row],[FECHA]],'SIMIT SIN RES'!A:D,4,FALSE),0)</f>
        <v>0</v>
      </c>
      <c r="L3796" s="9">
        <f>IFERROR(VLOOKUP(Tabla1[[#This Row],[FECHA]],'SIMIT SIN RES'!A:D,3,FALSE),0)</f>
        <v>0</v>
      </c>
      <c r="M3796" s="5">
        <f>IFERROR(VLOOKUP(Tabla1[[#This Row],[FECHA]],'RECAUDOS DE COMPARENDOS'!A:D,4,FALSE),0)</f>
        <v>0</v>
      </c>
      <c r="N3796" s="9">
        <f>IFERROR(VLOOKUP(Tabla1[[#This Row],[FECHA]],'RECAUDOS DE COMPARENDOS'!A:D,3,FALSE),0)</f>
        <v>0</v>
      </c>
      <c r="O3796" s="5">
        <f>IFERROR(VLOOKUP(Tabla1[[#This Row],[FECHA]],'RECAUDOS DE RESOLUCIONES'!A:D,4,FALSE),0)</f>
        <v>0</v>
      </c>
      <c r="P3796" s="9">
        <f>IFERROR(VLOOKUP(Tabla1[[#This Row],[FECHA]],'RECAUDOS DE RESOLUCIONES'!A:D,3,FALSE),0)</f>
        <v>0</v>
      </c>
      <c r="Q379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79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796" s="11">
        <f>IFERROR(VLOOKUP(Tabla1[[#This Row],[FECHA]],'RECAUDOS LOCALES'!A:D,4,FALSE),0)</f>
        <v>0</v>
      </c>
      <c r="T3796" s="9">
        <f>IFERROR(VLOOKUP(Tabla1[[#This Row],[FECHA]],'RECAUDOS LOCALES'!A:D,3,FALSE),0)</f>
        <v>0</v>
      </c>
      <c r="U3796" s="11">
        <f>IFERROR(VLOOKUP(Tabla1[[#This Row],[FECHA]],'RECAUDOS EXTERNOS'!A:D,4,FALSE),0)</f>
        <v>5</v>
      </c>
      <c r="V3796" s="9">
        <f>IFERROR(VLOOKUP(Tabla1[[#This Row],[FECHA]],'RECAUDOS EXTERNOS'!A:D,3,FALSE),0)</f>
        <v>1693499</v>
      </c>
    </row>
    <row r="3797" spans="1:22" x14ac:dyDescent="0.25">
      <c r="A3797" s="1">
        <v>41356</v>
      </c>
      <c r="B3797" s="3" t="s">
        <v>5</v>
      </c>
      <c r="C3797" s="2">
        <v>41334</v>
      </c>
      <c r="D3797" s="5">
        <f>YEAR(Tabla1[[#This Row],[FECHA]])</f>
        <v>2013</v>
      </c>
      <c r="E3797" s="5">
        <f>IFERROR(VLOOKUP(Tabla1[[#This Row],[FECHA]],'COMPARENDOS TOTALES'!A:D,4,FALSE),0)</f>
        <v>0</v>
      </c>
      <c r="F3797" s="9">
        <f>IFERROR(VLOOKUP(Tabla1[[#This Row],[FECHA]],'COMPARENDOS TOTALES'!A:D,3,FALSE),0)</f>
        <v>0</v>
      </c>
      <c r="G3797" s="5">
        <f>IFERROR(VLOOKUP(Tabla1[[#This Row],[FECHA]],EXONERACIONES!A:D,4,FALSE),0)</f>
        <v>0</v>
      </c>
      <c r="H3797" s="9">
        <f>IFERROR(VLOOKUP(Tabla1[[#This Row],[FECHA]],EXONERACIONES!A:D,3,FALSE),0)</f>
        <v>0</v>
      </c>
      <c r="I3797" s="5">
        <f>IFERROR(VLOOKUP(Tabla1[[#This Row],[FECHA]],'SIMIT CON RES'!A:D,4,FALSE),0)</f>
        <v>0</v>
      </c>
      <c r="J3797" s="9">
        <f>IFERROR(VLOOKUP(Tabla1[[#This Row],[FECHA]],'SIMIT CON RES'!A:D,3,FALSE),0)</f>
        <v>0</v>
      </c>
      <c r="K3797">
        <f>IFERROR(VLOOKUP(Tabla1[[#This Row],[FECHA]],'SIMIT SIN RES'!A:D,4,FALSE),0)</f>
        <v>0</v>
      </c>
      <c r="L3797" s="9">
        <f>IFERROR(VLOOKUP(Tabla1[[#This Row],[FECHA]],'SIMIT SIN RES'!A:D,3,FALSE),0)</f>
        <v>0</v>
      </c>
      <c r="M3797" s="5">
        <f>IFERROR(VLOOKUP(Tabla1[[#This Row],[FECHA]],'RECAUDOS DE COMPARENDOS'!A:D,4,FALSE),0)</f>
        <v>0</v>
      </c>
      <c r="N3797" s="9">
        <f>IFERROR(VLOOKUP(Tabla1[[#This Row],[FECHA]],'RECAUDOS DE COMPARENDOS'!A:D,3,FALSE),0)</f>
        <v>0</v>
      </c>
      <c r="O3797" s="5">
        <f>IFERROR(VLOOKUP(Tabla1[[#This Row],[FECHA]],'RECAUDOS DE RESOLUCIONES'!A:D,4,FALSE),0)</f>
        <v>0</v>
      </c>
      <c r="P3797" s="9">
        <f>IFERROR(VLOOKUP(Tabla1[[#This Row],[FECHA]],'RECAUDOS DE RESOLUCIONES'!A:D,3,FALSE),0)</f>
        <v>0</v>
      </c>
      <c r="Q379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79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797" s="11">
        <f>IFERROR(VLOOKUP(Tabla1[[#This Row],[FECHA]],'RECAUDOS LOCALES'!A:D,4,FALSE),0)</f>
        <v>0</v>
      </c>
      <c r="T3797" s="9">
        <f>IFERROR(VLOOKUP(Tabla1[[#This Row],[FECHA]],'RECAUDOS LOCALES'!A:D,3,FALSE),0)</f>
        <v>0</v>
      </c>
      <c r="U3797" s="11">
        <f>IFERROR(VLOOKUP(Tabla1[[#This Row],[FECHA]],'RECAUDOS EXTERNOS'!A:D,4,FALSE),0)</f>
        <v>0</v>
      </c>
      <c r="V3797" s="9">
        <f>IFERROR(VLOOKUP(Tabla1[[#This Row],[FECHA]],'RECAUDOS EXTERNOS'!A:D,3,FALSE),0)</f>
        <v>0</v>
      </c>
    </row>
    <row r="3798" spans="1:22" x14ac:dyDescent="0.25">
      <c r="A3798" s="1">
        <v>41357</v>
      </c>
      <c r="B3798" s="3" t="s">
        <v>4</v>
      </c>
      <c r="C3798" s="2">
        <v>41334</v>
      </c>
      <c r="D3798" s="5">
        <f>YEAR(Tabla1[[#This Row],[FECHA]])</f>
        <v>2013</v>
      </c>
      <c r="E3798" s="5">
        <f>IFERROR(VLOOKUP(Tabla1[[#This Row],[FECHA]],'COMPARENDOS TOTALES'!A:D,4,FALSE),0)</f>
        <v>0</v>
      </c>
      <c r="F3798" s="9">
        <f>IFERROR(VLOOKUP(Tabla1[[#This Row],[FECHA]],'COMPARENDOS TOTALES'!A:D,3,FALSE),0)</f>
        <v>0</v>
      </c>
      <c r="G3798" s="5">
        <f>IFERROR(VLOOKUP(Tabla1[[#This Row],[FECHA]],EXONERACIONES!A:D,4,FALSE),0)</f>
        <v>0</v>
      </c>
      <c r="H3798" s="9">
        <f>IFERROR(VLOOKUP(Tabla1[[#This Row],[FECHA]],EXONERACIONES!A:D,3,FALSE),0)</f>
        <v>0</v>
      </c>
      <c r="I3798" s="5">
        <f>IFERROR(VLOOKUP(Tabla1[[#This Row],[FECHA]],'SIMIT CON RES'!A:D,4,FALSE),0)</f>
        <v>0</v>
      </c>
      <c r="J3798" s="9">
        <f>IFERROR(VLOOKUP(Tabla1[[#This Row],[FECHA]],'SIMIT CON RES'!A:D,3,FALSE),0)</f>
        <v>0</v>
      </c>
      <c r="K3798">
        <f>IFERROR(VLOOKUP(Tabla1[[#This Row],[FECHA]],'SIMIT SIN RES'!A:D,4,FALSE),0)</f>
        <v>0</v>
      </c>
      <c r="L3798" s="9">
        <f>IFERROR(VLOOKUP(Tabla1[[#This Row],[FECHA]],'SIMIT SIN RES'!A:D,3,FALSE),0)</f>
        <v>0</v>
      </c>
      <c r="M3798" s="5">
        <f>IFERROR(VLOOKUP(Tabla1[[#This Row],[FECHA]],'RECAUDOS DE COMPARENDOS'!A:D,4,FALSE),0)</f>
        <v>0</v>
      </c>
      <c r="N3798" s="9">
        <f>IFERROR(VLOOKUP(Tabla1[[#This Row],[FECHA]],'RECAUDOS DE COMPARENDOS'!A:D,3,FALSE),0)</f>
        <v>0</v>
      </c>
      <c r="O3798" s="5">
        <f>IFERROR(VLOOKUP(Tabla1[[#This Row],[FECHA]],'RECAUDOS DE RESOLUCIONES'!A:D,4,FALSE),0)</f>
        <v>0</v>
      </c>
      <c r="P3798" s="9">
        <f>IFERROR(VLOOKUP(Tabla1[[#This Row],[FECHA]],'RECAUDOS DE RESOLUCIONES'!A:D,3,FALSE),0)</f>
        <v>0</v>
      </c>
      <c r="Q379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79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798" s="11">
        <f>IFERROR(VLOOKUP(Tabla1[[#This Row],[FECHA]],'RECAUDOS LOCALES'!A:D,4,FALSE),0)</f>
        <v>0</v>
      </c>
      <c r="T3798" s="9">
        <f>IFERROR(VLOOKUP(Tabla1[[#This Row],[FECHA]],'RECAUDOS LOCALES'!A:D,3,FALSE),0)</f>
        <v>0</v>
      </c>
      <c r="U3798" s="11">
        <f>IFERROR(VLOOKUP(Tabla1[[#This Row],[FECHA]],'RECAUDOS EXTERNOS'!A:D,4,FALSE),0)</f>
        <v>0</v>
      </c>
      <c r="V3798" s="9">
        <f>IFERROR(VLOOKUP(Tabla1[[#This Row],[FECHA]],'RECAUDOS EXTERNOS'!A:D,3,FALSE),0)</f>
        <v>0</v>
      </c>
    </row>
    <row r="3799" spans="1:22" x14ac:dyDescent="0.25">
      <c r="A3799" s="1">
        <v>41358</v>
      </c>
      <c r="B3799" s="3" t="s">
        <v>1</v>
      </c>
      <c r="C3799" s="2">
        <v>41334</v>
      </c>
      <c r="D3799" s="5">
        <f>YEAR(Tabla1[[#This Row],[FECHA]])</f>
        <v>2013</v>
      </c>
      <c r="E3799" s="5">
        <f>IFERROR(VLOOKUP(Tabla1[[#This Row],[FECHA]],'COMPARENDOS TOTALES'!A:D,4,FALSE),0)</f>
        <v>0</v>
      </c>
      <c r="F3799" s="9">
        <f>IFERROR(VLOOKUP(Tabla1[[#This Row],[FECHA]],'COMPARENDOS TOTALES'!A:D,3,FALSE),0)</f>
        <v>0</v>
      </c>
      <c r="G3799" s="5">
        <f>IFERROR(VLOOKUP(Tabla1[[#This Row],[FECHA]],EXONERACIONES!A:D,4,FALSE),0)</f>
        <v>0</v>
      </c>
      <c r="H3799" s="9">
        <f>IFERROR(VLOOKUP(Tabla1[[#This Row],[FECHA]],EXONERACIONES!A:D,3,FALSE),0)</f>
        <v>0</v>
      </c>
      <c r="I3799" s="5">
        <f>IFERROR(VLOOKUP(Tabla1[[#This Row],[FECHA]],'SIMIT CON RES'!A:D,4,FALSE),0)</f>
        <v>0</v>
      </c>
      <c r="J3799" s="9">
        <f>IFERROR(VLOOKUP(Tabla1[[#This Row],[FECHA]],'SIMIT CON RES'!A:D,3,FALSE),0)</f>
        <v>0</v>
      </c>
      <c r="K3799">
        <f>IFERROR(VLOOKUP(Tabla1[[#This Row],[FECHA]],'SIMIT SIN RES'!A:D,4,FALSE),0)</f>
        <v>0</v>
      </c>
      <c r="L3799" s="9">
        <f>IFERROR(VLOOKUP(Tabla1[[#This Row],[FECHA]],'SIMIT SIN RES'!A:D,3,FALSE),0)</f>
        <v>0</v>
      </c>
      <c r="M3799" s="5">
        <f>IFERROR(VLOOKUP(Tabla1[[#This Row],[FECHA]],'RECAUDOS DE COMPARENDOS'!A:D,4,FALSE),0)</f>
        <v>0</v>
      </c>
      <c r="N3799" s="9">
        <f>IFERROR(VLOOKUP(Tabla1[[#This Row],[FECHA]],'RECAUDOS DE COMPARENDOS'!A:D,3,FALSE),0)</f>
        <v>0</v>
      </c>
      <c r="O3799" s="5">
        <f>IFERROR(VLOOKUP(Tabla1[[#This Row],[FECHA]],'RECAUDOS DE RESOLUCIONES'!A:D,4,FALSE),0)</f>
        <v>0</v>
      </c>
      <c r="P3799" s="9">
        <f>IFERROR(VLOOKUP(Tabla1[[#This Row],[FECHA]],'RECAUDOS DE RESOLUCIONES'!A:D,3,FALSE),0)</f>
        <v>0</v>
      </c>
      <c r="Q379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79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799" s="11">
        <f>IFERROR(VLOOKUP(Tabla1[[#This Row],[FECHA]],'RECAUDOS LOCALES'!A:D,4,FALSE),0)</f>
        <v>0</v>
      </c>
      <c r="T3799" s="9">
        <f>IFERROR(VLOOKUP(Tabla1[[#This Row],[FECHA]],'RECAUDOS LOCALES'!A:D,3,FALSE),0)</f>
        <v>0</v>
      </c>
      <c r="U3799" s="11">
        <f>IFERROR(VLOOKUP(Tabla1[[#This Row],[FECHA]],'RECAUDOS EXTERNOS'!A:D,4,FALSE),0)</f>
        <v>0</v>
      </c>
      <c r="V3799" s="9">
        <f>IFERROR(VLOOKUP(Tabla1[[#This Row],[FECHA]],'RECAUDOS EXTERNOS'!A:D,3,FALSE),0)</f>
        <v>0</v>
      </c>
    </row>
    <row r="3800" spans="1:22" x14ac:dyDescent="0.25">
      <c r="A3800" s="1">
        <v>41359</v>
      </c>
      <c r="B3800" s="3" t="s">
        <v>2</v>
      </c>
      <c r="C3800" s="2">
        <v>41334</v>
      </c>
      <c r="D3800" s="5">
        <f>YEAR(Tabla1[[#This Row],[FECHA]])</f>
        <v>2013</v>
      </c>
      <c r="E3800" s="5">
        <f>IFERROR(VLOOKUP(Tabla1[[#This Row],[FECHA]],'COMPARENDOS TOTALES'!A:D,4,FALSE),0)</f>
        <v>0</v>
      </c>
      <c r="F3800" s="9">
        <f>IFERROR(VLOOKUP(Tabla1[[#This Row],[FECHA]],'COMPARENDOS TOTALES'!A:D,3,FALSE),0)</f>
        <v>0</v>
      </c>
      <c r="G3800" s="5">
        <f>IFERROR(VLOOKUP(Tabla1[[#This Row],[FECHA]],EXONERACIONES!A:D,4,FALSE),0)</f>
        <v>0</v>
      </c>
      <c r="H3800" s="9">
        <f>IFERROR(VLOOKUP(Tabla1[[#This Row],[FECHA]],EXONERACIONES!A:D,3,FALSE),0)</f>
        <v>0</v>
      </c>
      <c r="I3800" s="5">
        <f>IFERROR(VLOOKUP(Tabla1[[#This Row],[FECHA]],'SIMIT CON RES'!A:D,4,FALSE),0)</f>
        <v>0</v>
      </c>
      <c r="J3800" s="9">
        <f>IFERROR(VLOOKUP(Tabla1[[#This Row],[FECHA]],'SIMIT CON RES'!A:D,3,FALSE),0)</f>
        <v>0</v>
      </c>
      <c r="K3800">
        <f>IFERROR(VLOOKUP(Tabla1[[#This Row],[FECHA]],'SIMIT SIN RES'!A:D,4,FALSE),0)</f>
        <v>0</v>
      </c>
      <c r="L3800" s="9">
        <f>IFERROR(VLOOKUP(Tabla1[[#This Row],[FECHA]],'SIMIT SIN RES'!A:D,3,FALSE),0)</f>
        <v>0</v>
      </c>
      <c r="M3800" s="5">
        <f>IFERROR(VLOOKUP(Tabla1[[#This Row],[FECHA]],'RECAUDOS DE COMPARENDOS'!A:D,4,FALSE),0)</f>
        <v>0</v>
      </c>
      <c r="N3800" s="9">
        <f>IFERROR(VLOOKUP(Tabla1[[#This Row],[FECHA]],'RECAUDOS DE COMPARENDOS'!A:D,3,FALSE),0)</f>
        <v>0</v>
      </c>
      <c r="O3800" s="5">
        <f>IFERROR(VLOOKUP(Tabla1[[#This Row],[FECHA]],'RECAUDOS DE RESOLUCIONES'!A:D,4,FALSE),0)</f>
        <v>0</v>
      </c>
      <c r="P3800" s="9">
        <f>IFERROR(VLOOKUP(Tabla1[[#This Row],[FECHA]],'RECAUDOS DE RESOLUCIONES'!A:D,3,FALSE),0)</f>
        <v>0</v>
      </c>
      <c r="Q380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80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800" s="11">
        <f>IFERROR(VLOOKUP(Tabla1[[#This Row],[FECHA]],'RECAUDOS LOCALES'!A:D,4,FALSE),0)</f>
        <v>0</v>
      </c>
      <c r="T3800" s="9">
        <f>IFERROR(VLOOKUP(Tabla1[[#This Row],[FECHA]],'RECAUDOS LOCALES'!A:D,3,FALSE),0)</f>
        <v>0</v>
      </c>
      <c r="U3800" s="11">
        <f>IFERROR(VLOOKUP(Tabla1[[#This Row],[FECHA]],'RECAUDOS EXTERNOS'!A:D,4,FALSE),0)</f>
        <v>2</v>
      </c>
      <c r="V3800" s="9">
        <f>IFERROR(VLOOKUP(Tabla1[[#This Row],[FECHA]],'RECAUDOS EXTERNOS'!A:D,3,FALSE),0)</f>
        <v>554880</v>
      </c>
    </row>
    <row r="3801" spans="1:22" x14ac:dyDescent="0.25">
      <c r="A3801" s="1">
        <v>41360</v>
      </c>
      <c r="B3801" s="3" t="s">
        <v>3</v>
      </c>
      <c r="C3801" s="2">
        <v>41334</v>
      </c>
      <c r="D3801" s="5">
        <f>YEAR(Tabla1[[#This Row],[FECHA]])</f>
        <v>2013</v>
      </c>
      <c r="E3801" s="5">
        <f>IFERROR(VLOOKUP(Tabla1[[#This Row],[FECHA]],'COMPARENDOS TOTALES'!A:D,4,FALSE),0)</f>
        <v>0</v>
      </c>
      <c r="F3801" s="9">
        <f>IFERROR(VLOOKUP(Tabla1[[#This Row],[FECHA]],'COMPARENDOS TOTALES'!A:D,3,FALSE),0)</f>
        <v>0</v>
      </c>
      <c r="G3801" s="5">
        <f>IFERROR(VLOOKUP(Tabla1[[#This Row],[FECHA]],EXONERACIONES!A:D,4,FALSE),0)</f>
        <v>0</v>
      </c>
      <c r="H3801" s="9">
        <f>IFERROR(VLOOKUP(Tabla1[[#This Row],[FECHA]],EXONERACIONES!A:D,3,FALSE),0)</f>
        <v>0</v>
      </c>
      <c r="I3801" s="5">
        <f>IFERROR(VLOOKUP(Tabla1[[#This Row],[FECHA]],'SIMIT CON RES'!A:D,4,FALSE),0)</f>
        <v>0</v>
      </c>
      <c r="J3801" s="9">
        <f>IFERROR(VLOOKUP(Tabla1[[#This Row],[FECHA]],'SIMIT CON RES'!A:D,3,FALSE),0)</f>
        <v>0</v>
      </c>
      <c r="K3801">
        <f>IFERROR(VLOOKUP(Tabla1[[#This Row],[FECHA]],'SIMIT SIN RES'!A:D,4,FALSE),0)</f>
        <v>0</v>
      </c>
      <c r="L3801" s="9">
        <f>IFERROR(VLOOKUP(Tabla1[[#This Row],[FECHA]],'SIMIT SIN RES'!A:D,3,FALSE),0)</f>
        <v>0</v>
      </c>
      <c r="M3801" s="5">
        <f>IFERROR(VLOOKUP(Tabla1[[#This Row],[FECHA]],'RECAUDOS DE COMPARENDOS'!A:D,4,FALSE),0)</f>
        <v>0</v>
      </c>
      <c r="N3801" s="9">
        <f>IFERROR(VLOOKUP(Tabla1[[#This Row],[FECHA]],'RECAUDOS DE COMPARENDOS'!A:D,3,FALSE),0)</f>
        <v>0</v>
      </c>
      <c r="O3801" s="5">
        <f>IFERROR(VLOOKUP(Tabla1[[#This Row],[FECHA]],'RECAUDOS DE RESOLUCIONES'!A:D,4,FALSE),0)</f>
        <v>0</v>
      </c>
      <c r="P3801" s="9">
        <f>IFERROR(VLOOKUP(Tabla1[[#This Row],[FECHA]],'RECAUDOS DE RESOLUCIONES'!A:D,3,FALSE),0)</f>
        <v>0</v>
      </c>
      <c r="Q380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80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801" s="11">
        <f>IFERROR(VLOOKUP(Tabla1[[#This Row],[FECHA]],'RECAUDOS LOCALES'!A:D,4,FALSE),0)</f>
        <v>0</v>
      </c>
      <c r="T3801" s="9">
        <f>IFERROR(VLOOKUP(Tabla1[[#This Row],[FECHA]],'RECAUDOS LOCALES'!A:D,3,FALSE),0)</f>
        <v>0</v>
      </c>
      <c r="U3801" s="11">
        <f>IFERROR(VLOOKUP(Tabla1[[#This Row],[FECHA]],'RECAUDOS EXTERNOS'!A:D,4,FALSE),0)</f>
        <v>0</v>
      </c>
      <c r="V3801" s="9">
        <f>IFERROR(VLOOKUP(Tabla1[[#This Row],[FECHA]],'RECAUDOS EXTERNOS'!A:D,3,FALSE),0)</f>
        <v>0</v>
      </c>
    </row>
    <row r="3802" spans="1:22" x14ac:dyDescent="0.25">
      <c r="A3802" s="1">
        <v>41361</v>
      </c>
      <c r="B3802" s="3" t="s">
        <v>6</v>
      </c>
      <c r="C3802" s="2">
        <v>41334</v>
      </c>
      <c r="D3802" s="5">
        <f>YEAR(Tabla1[[#This Row],[FECHA]])</f>
        <v>2013</v>
      </c>
      <c r="E3802" s="5">
        <f>IFERROR(VLOOKUP(Tabla1[[#This Row],[FECHA]],'COMPARENDOS TOTALES'!A:D,4,FALSE),0)</f>
        <v>0</v>
      </c>
      <c r="F3802" s="9">
        <f>IFERROR(VLOOKUP(Tabla1[[#This Row],[FECHA]],'COMPARENDOS TOTALES'!A:D,3,FALSE),0)</f>
        <v>0</v>
      </c>
      <c r="G3802" s="5">
        <f>IFERROR(VLOOKUP(Tabla1[[#This Row],[FECHA]],EXONERACIONES!A:D,4,FALSE),0)</f>
        <v>0</v>
      </c>
      <c r="H3802" s="9">
        <f>IFERROR(VLOOKUP(Tabla1[[#This Row],[FECHA]],EXONERACIONES!A:D,3,FALSE),0)</f>
        <v>0</v>
      </c>
      <c r="I3802" s="5">
        <f>IFERROR(VLOOKUP(Tabla1[[#This Row],[FECHA]],'SIMIT CON RES'!A:D,4,FALSE),0)</f>
        <v>0</v>
      </c>
      <c r="J3802" s="9">
        <f>IFERROR(VLOOKUP(Tabla1[[#This Row],[FECHA]],'SIMIT CON RES'!A:D,3,FALSE),0)</f>
        <v>0</v>
      </c>
      <c r="K3802">
        <f>IFERROR(VLOOKUP(Tabla1[[#This Row],[FECHA]],'SIMIT SIN RES'!A:D,4,FALSE),0)</f>
        <v>0</v>
      </c>
      <c r="L3802" s="9">
        <f>IFERROR(VLOOKUP(Tabla1[[#This Row],[FECHA]],'SIMIT SIN RES'!A:D,3,FALSE),0)</f>
        <v>0</v>
      </c>
      <c r="M3802" s="5">
        <f>IFERROR(VLOOKUP(Tabla1[[#This Row],[FECHA]],'RECAUDOS DE COMPARENDOS'!A:D,4,FALSE),0)</f>
        <v>0</v>
      </c>
      <c r="N3802" s="9">
        <f>IFERROR(VLOOKUP(Tabla1[[#This Row],[FECHA]],'RECAUDOS DE COMPARENDOS'!A:D,3,FALSE),0)</f>
        <v>0</v>
      </c>
      <c r="O3802" s="5">
        <f>IFERROR(VLOOKUP(Tabla1[[#This Row],[FECHA]],'RECAUDOS DE RESOLUCIONES'!A:D,4,FALSE),0)</f>
        <v>0</v>
      </c>
      <c r="P3802" s="9">
        <f>IFERROR(VLOOKUP(Tabla1[[#This Row],[FECHA]],'RECAUDOS DE RESOLUCIONES'!A:D,3,FALSE),0)</f>
        <v>0</v>
      </c>
      <c r="Q380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80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802" s="11">
        <f>IFERROR(VLOOKUP(Tabla1[[#This Row],[FECHA]],'RECAUDOS LOCALES'!A:D,4,FALSE),0)</f>
        <v>0</v>
      </c>
      <c r="T3802" s="9">
        <f>IFERROR(VLOOKUP(Tabla1[[#This Row],[FECHA]],'RECAUDOS LOCALES'!A:D,3,FALSE),0)</f>
        <v>0</v>
      </c>
      <c r="U3802" s="11">
        <f>IFERROR(VLOOKUP(Tabla1[[#This Row],[FECHA]],'RECAUDOS EXTERNOS'!A:D,4,FALSE),0)</f>
        <v>0</v>
      </c>
      <c r="V3802" s="9">
        <f>IFERROR(VLOOKUP(Tabla1[[#This Row],[FECHA]],'RECAUDOS EXTERNOS'!A:D,3,FALSE),0)</f>
        <v>0</v>
      </c>
    </row>
    <row r="3803" spans="1:22" x14ac:dyDescent="0.25">
      <c r="A3803" s="1">
        <v>41362</v>
      </c>
      <c r="B3803" s="3" t="s">
        <v>0</v>
      </c>
      <c r="C3803" s="2">
        <v>41334</v>
      </c>
      <c r="D3803" s="5">
        <f>YEAR(Tabla1[[#This Row],[FECHA]])</f>
        <v>2013</v>
      </c>
      <c r="E3803" s="5">
        <f>IFERROR(VLOOKUP(Tabla1[[#This Row],[FECHA]],'COMPARENDOS TOTALES'!A:D,4,FALSE),0)</f>
        <v>2</v>
      </c>
      <c r="F3803" s="9">
        <f>IFERROR(VLOOKUP(Tabla1[[#This Row],[FECHA]],'COMPARENDOS TOTALES'!A:D,3,FALSE),0)</f>
        <v>525638</v>
      </c>
      <c r="G3803" s="5">
        <f>IFERROR(VLOOKUP(Tabla1[[#This Row],[FECHA]],EXONERACIONES!A:D,4,FALSE),0)</f>
        <v>0</v>
      </c>
      <c r="H3803" s="9">
        <f>IFERROR(VLOOKUP(Tabla1[[#This Row],[FECHA]],EXONERACIONES!A:D,3,FALSE),0)</f>
        <v>0</v>
      </c>
      <c r="I3803" s="5">
        <f>IFERROR(VLOOKUP(Tabla1[[#This Row],[FECHA]],'SIMIT CON RES'!A:D,4,FALSE),0)</f>
        <v>1</v>
      </c>
      <c r="J3803" s="9">
        <f>IFERROR(VLOOKUP(Tabla1[[#This Row],[FECHA]],'SIMIT CON RES'!A:D,3,FALSE),0)</f>
        <v>157200</v>
      </c>
      <c r="K3803">
        <f>IFERROR(VLOOKUP(Tabla1[[#This Row],[FECHA]],'SIMIT SIN RES'!A:D,4,FALSE),0)</f>
        <v>0</v>
      </c>
      <c r="L3803" s="9">
        <f>IFERROR(VLOOKUP(Tabla1[[#This Row],[FECHA]],'SIMIT SIN RES'!A:D,3,FALSE),0)</f>
        <v>0</v>
      </c>
      <c r="M3803" s="5">
        <f>IFERROR(VLOOKUP(Tabla1[[#This Row],[FECHA]],'RECAUDOS DE COMPARENDOS'!A:D,4,FALSE),0)</f>
        <v>0</v>
      </c>
      <c r="N3803" s="9">
        <f>IFERROR(VLOOKUP(Tabla1[[#This Row],[FECHA]],'RECAUDOS DE COMPARENDOS'!A:D,3,FALSE),0)</f>
        <v>0</v>
      </c>
      <c r="O3803" s="5">
        <f>IFERROR(VLOOKUP(Tabla1[[#This Row],[FECHA]],'RECAUDOS DE RESOLUCIONES'!A:D,4,FALSE),0)</f>
        <v>0</v>
      </c>
      <c r="P3803" s="9">
        <f>IFERROR(VLOOKUP(Tabla1[[#This Row],[FECHA]],'RECAUDOS DE RESOLUCIONES'!A:D,3,FALSE),0)</f>
        <v>0</v>
      </c>
      <c r="Q380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803" s="9">
        <f>Tabla1[V. COMPARENDOS]-(Tabla1[V. EXONERACIONES]+Tabla1[[#This Row],[V. SIMIT CON RESOLUCION]]+Tabla1[[#This Row],[V. SIMIT SIN RESOLUCION]]+Tabla1[[#This Row],[V. RECAUDOS COMPARENDOS]]+Tabla1[[#This Row],[V. RECAUDOS RESOLUCIONES]])</f>
        <v>368438</v>
      </c>
      <c r="S3803" s="11">
        <f>IFERROR(VLOOKUP(Tabla1[[#This Row],[FECHA]],'RECAUDOS LOCALES'!A:D,4,FALSE),0)</f>
        <v>0</v>
      </c>
      <c r="T3803" s="9">
        <f>IFERROR(VLOOKUP(Tabla1[[#This Row],[FECHA]],'RECAUDOS LOCALES'!A:D,3,FALSE),0)</f>
        <v>0</v>
      </c>
      <c r="U3803" s="11">
        <f>IFERROR(VLOOKUP(Tabla1[[#This Row],[FECHA]],'RECAUDOS EXTERNOS'!A:D,4,FALSE),0)</f>
        <v>0</v>
      </c>
      <c r="V3803" s="9">
        <f>IFERROR(VLOOKUP(Tabla1[[#This Row],[FECHA]],'RECAUDOS EXTERNOS'!A:D,3,FALSE),0)</f>
        <v>0</v>
      </c>
    </row>
    <row r="3804" spans="1:22" x14ac:dyDescent="0.25">
      <c r="A3804" s="1">
        <v>41363</v>
      </c>
      <c r="B3804" s="3" t="s">
        <v>5</v>
      </c>
      <c r="C3804" s="2">
        <v>41334</v>
      </c>
      <c r="D3804" s="5">
        <f>YEAR(Tabla1[[#This Row],[FECHA]])</f>
        <v>2013</v>
      </c>
      <c r="E3804" s="5">
        <f>IFERROR(VLOOKUP(Tabla1[[#This Row],[FECHA]],'COMPARENDOS TOTALES'!A:D,4,FALSE),0)</f>
        <v>3</v>
      </c>
      <c r="F3804" s="9">
        <f>IFERROR(VLOOKUP(Tabla1[[#This Row],[FECHA]],'COMPARENDOS TOTALES'!A:D,3,FALSE),0)</f>
        <v>1179000</v>
      </c>
      <c r="G3804" s="5">
        <f>IFERROR(VLOOKUP(Tabla1[[#This Row],[FECHA]],EXONERACIONES!A:D,4,FALSE),0)</f>
        <v>0</v>
      </c>
      <c r="H3804" s="9">
        <f>IFERROR(VLOOKUP(Tabla1[[#This Row],[FECHA]],EXONERACIONES!A:D,3,FALSE),0)</f>
        <v>0</v>
      </c>
      <c r="I3804" s="5">
        <f>IFERROR(VLOOKUP(Tabla1[[#This Row],[FECHA]],'SIMIT CON RES'!A:D,4,FALSE),0)</f>
        <v>2</v>
      </c>
      <c r="J3804" s="9">
        <f>IFERROR(VLOOKUP(Tabla1[[#This Row],[FECHA]],'SIMIT CON RES'!A:D,3,FALSE),0)</f>
        <v>589500</v>
      </c>
      <c r="K3804">
        <f>IFERROR(VLOOKUP(Tabla1[[#This Row],[FECHA]],'SIMIT SIN RES'!A:D,4,FALSE),0)</f>
        <v>0</v>
      </c>
      <c r="L3804" s="9">
        <f>IFERROR(VLOOKUP(Tabla1[[#This Row],[FECHA]],'SIMIT SIN RES'!A:D,3,FALSE),0)</f>
        <v>0</v>
      </c>
      <c r="M3804" s="5">
        <f>IFERROR(VLOOKUP(Tabla1[[#This Row],[FECHA]],'RECAUDOS DE COMPARENDOS'!A:D,4,FALSE),0)</f>
        <v>0</v>
      </c>
      <c r="N3804" s="9">
        <f>IFERROR(VLOOKUP(Tabla1[[#This Row],[FECHA]],'RECAUDOS DE COMPARENDOS'!A:D,3,FALSE),0)</f>
        <v>0</v>
      </c>
      <c r="O3804" s="5">
        <f>IFERROR(VLOOKUP(Tabla1[[#This Row],[FECHA]],'RECAUDOS DE RESOLUCIONES'!A:D,4,FALSE),0)</f>
        <v>0</v>
      </c>
      <c r="P3804" s="9">
        <f>IFERROR(VLOOKUP(Tabla1[[#This Row],[FECHA]],'RECAUDOS DE RESOLUCIONES'!A:D,3,FALSE),0)</f>
        <v>0</v>
      </c>
      <c r="Q380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804" s="9">
        <f>Tabla1[V. COMPARENDOS]-(Tabla1[V. EXONERACIONES]+Tabla1[[#This Row],[V. SIMIT CON RESOLUCION]]+Tabla1[[#This Row],[V. SIMIT SIN RESOLUCION]]+Tabla1[[#This Row],[V. RECAUDOS COMPARENDOS]]+Tabla1[[#This Row],[V. RECAUDOS RESOLUCIONES]])</f>
        <v>589500</v>
      </c>
      <c r="S3804" s="11">
        <f>IFERROR(VLOOKUP(Tabla1[[#This Row],[FECHA]],'RECAUDOS LOCALES'!A:D,4,FALSE),0)</f>
        <v>0</v>
      </c>
      <c r="T3804" s="9">
        <f>IFERROR(VLOOKUP(Tabla1[[#This Row],[FECHA]],'RECAUDOS LOCALES'!A:D,3,FALSE),0)</f>
        <v>0</v>
      </c>
      <c r="U3804" s="11">
        <f>IFERROR(VLOOKUP(Tabla1[[#This Row],[FECHA]],'RECAUDOS EXTERNOS'!A:D,4,FALSE),0)</f>
        <v>0</v>
      </c>
      <c r="V3804" s="9">
        <f>IFERROR(VLOOKUP(Tabla1[[#This Row],[FECHA]],'RECAUDOS EXTERNOS'!A:D,3,FALSE),0)</f>
        <v>0</v>
      </c>
    </row>
    <row r="3805" spans="1:22" x14ac:dyDescent="0.25">
      <c r="A3805" s="1">
        <v>41364</v>
      </c>
      <c r="B3805" s="3" t="s">
        <v>4</v>
      </c>
      <c r="C3805" s="2">
        <v>41334</v>
      </c>
      <c r="D3805" s="5">
        <f>YEAR(Tabla1[[#This Row],[FECHA]])</f>
        <v>2013</v>
      </c>
      <c r="E3805" s="5">
        <f>IFERROR(VLOOKUP(Tabla1[[#This Row],[FECHA]],'COMPARENDOS TOTALES'!A:D,4,FALSE),0)</f>
        <v>0</v>
      </c>
      <c r="F3805" s="9">
        <f>IFERROR(VLOOKUP(Tabla1[[#This Row],[FECHA]],'COMPARENDOS TOTALES'!A:D,3,FALSE),0)</f>
        <v>0</v>
      </c>
      <c r="G3805" s="5">
        <f>IFERROR(VLOOKUP(Tabla1[[#This Row],[FECHA]],EXONERACIONES!A:D,4,FALSE),0)</f>
        <v>0</v>
      </c>
      <c r="H3805" s="9">
        <f>IFERROR(VLOOKUP(Tabla1[[#This Row],[FECHA]],EXONERACIONES!A:D,3,FALSE),0)</f>
        <v>0</v>
      </c>
      <c r="I3805" s="5">
        <f>IFERROR(VLOOKUP(Tabla1[[#This Row],[FECHA]],'SIMIT CON RES'!A:D,4,FALSE),0)</f>
        <v>0</v>
      </c>
      <c r="J3805" s="9">
        <f>IFERROR(VLOOKUP(Tabla1[[#This Row],[FECHA]],'SIMIT CON RES'!A:D,3,FALSE),0)</f>
        <v>0</v>
      </c>
      <c r="K3805">
        <f>IFERROR(VLOOKUP(Tabla1[[#This Row],[FECHA]],'SIMIT SIN RES'!A:D,4,FALSE),0)</f>
        <v>0</v>
      </c>
      <c r="L3805" s="9">
        <f>IFERROR(VLOOKUP(Tabla1[[#This Row],[FECHA]],'SIMIT SIN RES'!A:D,3,FALSE),0)</f>
        <v>0</v>
      </c>
      <c r="M3805" s="5">
        <f>IFERROR(VLOOKUP(Tabla1[[#This Row],[FECHA]],'RECAUDOS DE COMPARENDOS'!A:D,4,FALSE),0)</f>
        <v>0</v>
      </c>
      <c r="N3805" s="9">
        <f>IFERROR(VLOOKUP(Tabla1[[#This Row],[FECHA]],'RECAUDOS DE COMPARENDOS'!A:D,3,FALSE),0)</f>
        <v>0</v>
      </c>
      <c r="O3805" s="5">
        <f>IFERROR(VLOOKUP(Tabla1[[#This Row],[FECHA]],'RECAUDOS DE RESOLUCIONES'!A:D,4,FALSE),0)</f>
        <v>0</v>
      </c>
      <c r="P3805" s="9">
        <f>IFERROR(VLOOKUP(Tabla1[[#This Row],[FECHA]],'RECAUDOS DE RESOLUCIONES'!A:D,3,FALSE),0)</f>
        <v>0</v>
      </c>
      <c r="Q380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80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805" s="11">
        <f>IFERROR(VLOOKUP(Tabla1[[#This Row],[FECHA]],'RECAUDOS LOCALES'!A:D,4,FALSE),0)</f>
        <v>0</v>
      </c>
      <c r="T3805" s="9">
        <f>IFERROR(VLOOKUP(Tabla1[[#This Row],[FECHA]],'RECAUDOS LOCALES'!A:D,3,FALSE),0)</f>
        <v>0</v>
      </c>
      <c r="U3805" s="11">
        <f>IFERROR(VLOOKUP(Tabla1[[#This Row],[FECHA]],'RECAUDOS EXTERNOS'!A:D,4,FALSE),0)</f>
        <v>0</v>
      </c>
      <c r="V3805" s="9">
        <f>IFERROR(VLOOKUP(Tabla1[[#This Row],[FECHA]],'RECAUDOS EXTERNOS'!A:D,3,FALSE),0)</f>
        <v>0</v>
      </c>
    </row>
    <row r="3806" spans="1:22" x14ac:dyDescent="0.25">
      <c r="A3806" s="1">
        <v>41365</v>
      </c>
      <c r="B3806" s="3" t="s">
        <v>1</v>
      </c>
      <c r="C3806" s="2">
        <v>41365</v>
      </c>
      <c r="D3806" s="5">
        <f>YEAR(Tabla1[[#This Row],[FECHA]])</f>
        <v>2013</v>
      </c>
      <c r="E3806" s="5">
        <f>IFERROR(VLOOKUP(Tabla1[[#This Row],[FECHA]],'COMPARENDOS TOTALES'!A:D,4,FALSE),0)</f>
        <v>24</v>
      </c>
      <c r="F3806" s="9">
        <f>IFERROR(VLOOKUP(Tabla1[[#This Row],[FECHA]],'COMPARENDOS TOTALES'!A:D,3,FALSE),0)</f>
        <v>5030400</v>
      </c>
      <c r="G3806" s="5">
        <f>IFERROR(VLOOKUP(Tabla1[[#This Row],[FECHA]],EXONERACIONES!A:D,4,FALSE),0)</f>
        <v>2</v>
      </c>
      <c r="H3806" s="9">
        <f>IFERROR(VLOOKUP(Tabla1[[#This Row],[FECHA]],EXONERACIONES!A:D,3,FALSE),0)</f>
        <v>314400</v>
      </c>
      <c r="I3806" s="5">
        <f>IFERROR(VLOOKUP(Tabla1[[#This Row],[FECHA]],'SIMIT CON RES'!A:D,4,FALSE),0)</f>
        <v>19</v>
      </c>
      <c r="J3806" s="9">
        <f>IFERROR(VLOOKUP(Tabla1[[#This Row],[FECHA]],'SIMIT CON RES'!A:D,3,FALSE),0)</f>
        <v>4244400</v>
      </c>
      <c r="K3806">
        <f>IFERROR(VLOOKUP(Tabla1[[#This Row],[FECHA]],'SIMIT SIN RES'!A:D,4,FALSE),0)</f>
        <v>0</v>
      </c>
      <c r="L3806" s="9">
        <f>IFERROR(VLOOKUP(Tabla1[[#This Row],[FECHA]],'SIMIT SIN RES'!A:D,3,FALSE),0)</f>
        <v>0</v>
      </c>
      <c r="M3806" s="5">
        <f>IFERROR(VLOOKUP(Tabla1[[#This Row],[FECHA]],'RECAUDOS DE COMPARENDOS'!A:D,4,FALSE),0)</f>
        <v>0</v>
      </c>
      <c r="N3806" s="9">
        <f>IFERROR(VLOOKUP(Tabla1[[#This Row],[FECHA]],'RECAUDOS DE COMPARENDOS'!A:D,3,FALSE),0)</f>
        <v>0</v>
      </c>
      <c r="O3806" s="5">
        <f>IFERROR(VLOOKUP(Tabla1[[#This Row],[FECHA]],'RECAUDOS DE RESOLUCIONES'!A:D,4,FALSE),0)</f>
        <v>0</v>
      </c>
      <c r="P3806" s="9">
        <f>IFERROR(VLOOKUP(Tabla1[[#This Row],[FECHA]],'RECAUDOS DE RESOLUCIONES'!A:D,3,FALSE),0)</f>
        <v>0</v>
      </c>
      <c r="Q380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3806" s="9">
        <f>Tabla1[V. COMPARENDOS]-(Tabla1[V. EXONERACIONES]+Tabla1[[#This Row],[V. SIMIT CON RESOLUCION]]+Tabla1[[#This Row],[V. SIMIT SIN RESOLUCION]]+Tabla1[[#This Row],[V. RECAUDOS COMPARENDOS]]+Tabla1[[#This Row],[V. RECAUDOS RESOLUCIONES]])</f>
        <v>471600</v>
      </c>
      <c r="S3806" s="11">
        <f>IFERROR(VLOOKUP(Tabla1[[#This Row],[FECHA]],'RECAUDOS LOCALES'!A:D,4,FALSE),0)</f>
        <v>0</v>
      </c>
      <c r="T3806" s="9">
        <f>IFERROR(VLOOKUP(Tabla1[[#This Row],[FECHA]],'RECAUDOS LOCALES'!A:D,3,FALSE),0)</f>
        <v>0</v>
      </c>
      <c r="U3806" s="11">
        <f>IFERROR(VLOOKUP(Tabla1[[#This Row],[FECHA]],'RECAUDOS EXTERNOS'!A:D,4,FALSE),0)</f>
        <v>3</v>
      </c>
      <c r="V3806" s="9">
        <f>IFERROR(VLOOKUP(Tabla1[[#This Row],[FECHA]],'RECAUDOS EXTERNOS'!A:D,3,FALSE),0)</f>
        <v>1318400</v>
      </c>
    </row>
    <row r="3807" spans="1:22" x14ac:dyDescent="0.25">
      <c r="A3807" s="1">
        <v>41366</v>
      </c>
      <c r="B3807" s="3" t="s">
        <v>2</v>
      </c>
      <c r="C3807" s="2">
        <v>41365</v>
      </c>
      <c r="D3807" s="5">
        <f>YEAR(Tabla1[[#This Row],[FECHA]])</f>
        <v>2013</v>
      </c>
      <c r="E3807" s="5">
        <f>IFERROR(VLOOKUP(Tabla1[[#This Row],[FECHA]],'COMPARENDOS TOTALES'!A:D,4,FALSE),0)</f>
        <v>2</v>
      </c>
      <c r="F3807" s="9">
        <f>IFERROR(VLOOKUP(Tabla1[[#This Row],[FECHA]],'COMPARENDOS TOTALES'!A:D,3,FALSE),0)</f>
        <v>884250</v>
      </c>
      <c r="G3807" s="5">
        <f>IFERROR(VLOOKUP(Tabla1[[#This Row],[FECHA]],EXONERACIONES!A:D,4,FALSE),0)</f>
        <v>0</v>
      </c>
      <c r="H3807" s="9">
        <f>IFERROR(VLOOKUP(Tabla1[[#This Row],[FECHA]],EXONERACIONES!A:D,3,FALSE),0)</f>
        <v>0</v>
      </c>
      <c r="I3807" s="5">
        <f>IFERROR(VLOOKUP(Tabla1[[#This Row],[FECHA]],'SIMIT CON RES'!A:D,4,FALSE),0)</f>
        <v>2</v>
      </c>
      <c r="J3807" s="9">
        <f>IFERROR(VLOOKUP(Tabla1[[#This Row],[FECHA]],'SIMIT CON RES'!A:D,3,FALSE),0)</f>
        <v>884250</v>
      </c>
      <c r="K3807">
        <f>IFERROR(VLOOKUP(Tabla1[[#This Row],[FECHA]],'SIMIT SIN RES'!A:D,4,FALSE),0)</f>
        <v>0</v>
      </c>
      <c r="L3807" s="9">
        <f>IFERROR(VLOOKUP(Tabla1[[#This Row],[FECHA]],'SIMIT SIN RES'!A:D,3,FALSE),0)</f>
        <v>0</v>
      </c>
      <c r="M3807" s="5">
        <f>IFERROR(VLOOKUP(Tabla1[[#This Row],[FECHA]],'RECAUDOS DE COMPARENDOS'!A:D,4,FALSE),0)</f>
        <v>0</v>
      </c>
      <c r="N3807" s="9">
        <f>IFERROR(VLOOKUP(Tabla1[[#This Row],[FECHA]],'RECAUDOS DE COMPARENDOS'!A:D,3,FALSE),0)</f>
        <v>0</v>
      </c>
      <c r="O3807" s="5">
        <f>IFERROR(VLOOKUP(Tabla1[[#This Row],[FECHA]],'RECAUDOS DE RESOLUCIONES'!A:D,4,FALSE),0)</f>
        <v>0</v>
      </c>
      <c r="P3807" s="9">
        <f>IFERROR(VLOOKUP(Tabla1[[#This Row],[FECHA]],'RECAUDOS DE RESOLUCIONES'!A:D,3,FALSE),0)</f>
        <v>0</v>
      </c>
      <c r="Q380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80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807" s="11">
        <f>IFERROR(VLOOKUP(Tabla1[[#This Row],[FECHA]],'RECAUDOS LOCALES'!A:D,4,FALSE),0)</f>
        <v>0</v>
      </c>
      <c r="T3807" s="9">
        <f>IFERROR(VLOOKUP(Tabla1[[#This Row],[FECHA]],'RECAUDOS LOCALES'!A:D,3,FALSE),0)</f>
        <v>0</v>
      </c>
      <c r="U3807" s="11">
        <f>IFERROR(VLOOKUP(Tabla1[[#This Row],[FECHA]],'RECAUDOS EXTERNOS'!A:D,4,FALSE),0)</f>
        <v>6</v>
      </c>
      <c r="V3807" s="9">
        <f>IFERROR(VLOOKUP(Tabla1[[#This Row],[FECHA]],'RECAUDOS EXTERNOS'!A:D,3,FALSE),0)</f>
        <v>2461881</v>
      </c>
    </row>
    <row r="3808" spans="1:22" x14ac:dyDescent="0.25">
      <c r="A3808" s="1">
        <v>41367</v>
      </c>
      <c r="B3808" s="3" t="s">
        <v>3</v>
      </c>
      <c r="C3808" s="2">
        <v>41365</v>
      </c>
      <c r="D3808" s="5">
        <f>YEAR(Tabla1[[#This Row],[FECHA]])</f>
        <v>2013</v>
      </c>
      <c r="E3808" s="5">
        <f>IFERROR(VLOOKUP(Tabla1[[#This Row],[FECHA]],'COMPARENDOS TOTALES'!A:D,4,FALSE),0)</f>
        <v>14</v>
      </c>
      <c r="F3808" s="9">
        <f>IFERROR(VLOOKUP(Tabla1[[#This Row],[FECHA]],'COMPARENDOS TOTALES'!A:D,3,FALSE),0)</f>
        <v>2908200</v>
      </c>
      <c r="G3808" s="5">
        <f>IFERROR(VLOOKUP(Tabla1[[#This Row],[FECHA]],EXONERACIONES!A:D,4,FALSE),0)</f>
        <v>0</v>
      </c>
      <c r="H3808" s="9">
        <f>IFERROR(VLOOKUP(Tabla1[[#This Row],[FECHA]],EXONERACIONES!A:D,3,FALSE),0)</f>
        <v>0</v>
      </c>
      <c r="I3808" s="5">
        <f>IFERROR(VLOOKUP(Tabla1[[#This Row],[FECHA]],'SIMIT CON RES'!A:D,4,FALSE),0)</f>
        <v>13</v>
      </c>
      <c r="J3808" s="9">
        <f>IFERROR(VLOOKUP(Tabla1[[#This Row],[FECHA]],'SIMIT CON RES'!A:D,3,FALSE),0)</f>
        <v>2613450</v>
      </c>
      <c r="K3808">
        <f>IFERROR(VLOOKUP(Tabla1[[#This Row],[FECHA]],'SIMIT SIN RES'!A:D,4,FALSE),0)</f>
        <v>0</v>
      </c>
      <c r="L3808" s="9">
        <f>IFERROR(VLOOKUP(Tabla1[[#This Row],[FECHA]],'SIMIT SIN RES'!A:D,3,FALSE),0)</f>
        <v>0</v>
      </c>
      <c r="M3808" s="5">
        <f>IFERROR(VLOOKUP(Tabla1[[#This Row],[FECHA]],'RECAUDOS DE COMPARENDOS'!A:D,4,FALSE),0)</f>
        <v>0</v>
      </c>
      <c r="N3808" s="9">
        <f>IFERROR(VLOOKUP(Tabla1[[#This Row],[FECHA]],'RECAUDOS DE COMPARENDOS'!A:D,3,FALSE),0)</f>
        <v>0</v>
      </c>
      <c r="O3808" s="5">
        <f>IFERROR(VLOOKUP(Tabla1[[#This Row],[FECHA]],'RECAUDOS DE RESOLUCIONES'!A:D,4,FALSE),0)</f>
        <v>0</v>
      </c>
      <c r="P3808" s="9">
        <f>IFERROR(VLOOKUP(Tabla1[[#This Row],[FECHA]],'RECAUDOS DE RESOLUCIONES'!A:D,3,FALSE),0)</f>
        <v>0</v>
      </c>
      <c r="Q380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808" s="9">
        <f>Tabla1[V. COMPARENDOS]-(Tabla1[V. EXONERACIONES]+Tabla1[[#This Row],[V. SIMIT CON RESOLUCION]]+Tabla1[[#This Row],[V. SIMIT SIN RESOLUCION]]+Tabla1[[#This Row],[V. RECAUDOS COMPARENDOS]]+Tabla1[[#This Row],[V. RECAUDOS RESOLUCIONES]])</f>
        <v>294750</v>
      </c>
      <c r="S3808" s="11">
        <f>IFERROR(VLOOKUP(Tabla1[[#This Row],[FECHA]],'RECAUDOS LOCALES'!A:D,4,FALSE),0)</f>
        <v>0</v>
      </c>
      <c r="T3808" s="9">
        <f>IFERROR(VLOOKUP(Tabla1[[#This Row],[FECHA]],'RECAUDOS LOCALES'!A:D,3,FALSE),0)</f>
        <v>0</v>
      </c>
      <c r="U3808" s="11">
        <f>IFERROR(VLOOKUP(Tabla1[[#This Row],[FECHA]],'RECAUDOS EXTERNOS'!A:D,4,FALSE),0)</f>
        <v>4</v>
      </c>
      <c r="V3808" s="9">
        <f>IFERROR(VLOOKUP(Tabla1[[#This Row],[FECHA]],'RECAUDOS EXTERNOS'!A:D,3,FALSE),0)</f>
        <v>890651</v>
      </c>
    </row>
    <row r="3809" spans="1:22" x14ac:dyDescent="0.25">
      <c r="A3809" s="1">
        <v>41368</v>
      </c>
      <c r="B3809" s="3" t="s">
        <v>6</v>
      </c>
      <c r="C3809" s="2">
        <v>41365</v>
      </c>
      <c r="D3809" s="5">
        <f>YEAR(Tabla1[[#This Row],[FECHA]])</f>
        <v>2013</v>
      </c>
      <c r="E3809" s="5">
        <f>IFERROR(VLOOKUP(Tabla1[[#This Row],[FECHA]],'COMPARENDOS TOTALES'!A:D,4,FALSE),0)</f>
        <v>18</v>
      </c>
      <c r="F3809" s="9">
        <f>IFERROR(VLOOKUP(Tabla1[[#This Row],[FECHA]],'COMPARENDOS TOTALES'!A:D,3,FALSE),0)</f>
        <v>5005838</v>
      </c>
      <c r="G3809" s="5">
        <f>IFERROR(VLOOKUP(Tabla1[[#This Row],[FECHA]],EXONERACIONES!A:D,4,FALSE),0)</f>
        <v>0</v>
      </c>
      <c r="H3809" s="9">
        <f>IFERROR(VLOOKUP(Tabla1[[#This Row],[FECHA]],EXONERACIONES!A:D,3,FALSE),0)</f>
        <v>0</v>
      </c>
      <c r="I3809" s="5">
        <f>IFERROR(VLOOKUP(Tabla1[[#This Row],[FECHA]],'SIMIT CON RES'!A:D,4,FALSE),0)</f>
        <v>17</v>
      </c>
      <c r="J3809" s="9">
        <f>IFERROR(VLOOKUP(Tabla1[[#This Row],[FECHA]],'SIMIT CON RES'!A:D,3,FALSE),0)</f>
        <v>4637400</v>
      </c>
      <c r="K3809">
        <f>IFERROR(VLOOKUP(Tabla1[[#This Row],[FECHA]],'SIMIT SIN RES'!A:D,4,FALSE),0)</f>
        <v>0</v>
      </c>
      <c r="L3809" s="9">
        <f>IFERROR(VLOOKUP(Tabla1[[#This Row],[FECHA]],'SIMIT SIN RES'!A:D,3,FALSE),0)</f>
        <v>0</v>
      </c>
      <c r="M3809" s="5">
        <f>IFERROR(VLOOKUP(Tabla1[[#This Row],[FECHA]],'RECAUDOS DE COMPARENDOS'!A:D,4,FALSE),0)</f>
        <v>0</v>
      </c>
      <c r="N3809" s="9">
        <f>IFERROR(VLOOKUP(Tabla1[[#This Row],[FECHA]],'RECAUDOS DE COMPARENDOS'!A:D,3,FALSE),0)</f>
        <v>0</v>
      </c>
      <c r="O3809" s="5">
        <f>IFERROR(VLOOKUP(Tabla1[[#This Row],[FECHA]],'RECAUDOS DE RESOLUCIONES'!A:D,4,FALSE),0)</f>
        <v>0</v>
      </c>
      <c r="P3809" s="9">
        <f>IFERROR(VLOOKUP(Tabla1[[#This Row],[FECHA]],'RECAUDOS DE RESOLUCIONES'!A:D,3,FALSE),0)</f>
        <v>0</v>
      </c>
      <c r="Q380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809" s="9">
        <f>Tabla1[V. COMPARENDOS]-(Tabla1[V. EXONERACIONES]+Tabla1[[#This Row],[V. SIMIT CON RESOLUCION]]+Tabla1[[#This Row],[V. SIMIT SIN RESOLUCION]]+Tabla1[[#This Row],[V. RECAUDOS COMPARENDOS]]+Tabla1[[#This Row],[V. RECAUDOS RESOLUCIONES]])</f>
        <v>368438</v>
      </c>
      <c r="S3809" s="11">
        <f>IFERROR(VLOOKUP(Tabla1[[#This Row],[FECHA]],'RECAUDOS LOCALES'!A:D,4,FALSE),0)</f>
        <v>0</v>
      </c>
      <c r="T3809" s="9">
        <f>IFERROR(VLOOKUP(Tabla1[[#This Row],[FECHA]],'RECAUDOS LOCALES'!A:D,3,FALSE),0)</f>
        <v>0</v>
      </c>
      <c r="U3809" s="11">
        <f>IFERROR(VLOOKUP(Tabla1[[#This Row],[FECHA]],'RECAUDOS EXTERNOS'!A:D,4,FALSE),0)</f>
        <v>3</v>
      </c>
      <c r="V3809" s="9">
        <f>IFERROR(VLOOKUP(Tabla1[[#This Row],[FECHA]],'RECAUDOS EXTERNOS'!A:D,3,FALSE),0)</f>
        <v>2036057</v>
      </c>
    </row>
    <row r="3810" spans="1:22" x14ac:dyDescent="0.25">
      <c r="A3810" s="1">
        <v>41369</v>
      </c>
      <c r="B3810" s="3" t="s">
        <v>0</v>
      </c>
      <c r="C3810" s="2">
        <v>41365</v>
      </c>
      <c r="D3810" s="5">
        <f>YEAR(Tabla1[[#This Row],[FECHA]])</f>
        <v>2013</v>
      </c>
      <c r="E3810" s="5">
        <f>IFERROR(VLOOKUP(Tabla1[[#This Row],[FECHA]],'COMPARENDOS TOTALES'!A:D,4,FALSE),0)</f>
        <v>6</v>
      </c>
      <c r="F3810" s="9">
        <f>IFERROR(VLOOKUP(Tabla1[[#This Row],[FECHA]],'COMPARENDOS TOTALES'!A:D,3,FALSE),0)</f>
        <v>1513050</v>
      </c>
      <c r="G3810" s="5">
        <f>IFERROR(VLOOKUP(Tabla1[[#This Row],[FECHA]],EXONERACIONES!A:D,4,FALSE),0)</f>
        <v>0</v>
      </c>
      <c r="H3810" s="9">
        <f>IFERROR(VLOOKUP(Tabla1[[#This Row],[FECHA]],EXONERACIONES!A:D,3,FALSE),0)</f>
        <v>0</v>
      </c>
      <c r="I3810" s="5">
        <f>IFERROR(VLOOKUP(Tabla1[[#This Row],[FECHA]],'SIMIT CON RES'!A:D,4,FALSE),0)</f>
        <v>5</v>
      </c>
      <c r="J3810" s="9">
        <f>IFERROR(VLOOKUP(Tabla1[[#This Row],[FECHA]],'SIMIT CON RES'!A:D,3,FALSE),0)</f>
        <v>1218300</v>
      </c>
      <c r="K3810">
        <f>IFERROR(VLOOKUP(Tabla1[[#This Row],[FECHA]],'SIMIT SIN RES'!A:D,4,FALSE),0)</f>
        <v>0</v>
      </c>
      <c r="L3810" s="9">
        <f>IFERROR(VLOOKUP(Tabla1[[#This Row],[FECHA]],'SIMIT SIN RES'!A:D,3,FALSE),0)</f>
        <v>0</v>
      </c>
      <c r="M3810" s="5">
        <f>IFERROR(VLOOKUP(Tabla1[[#This Row],[FECHA]],'RECAUDOS DE COMPARENDOS'!A:D,4,FALSE),0)</f>
        <v>0</v>
      </c>
      <c r="N3810" s="9">
        <f>IFERROR(VLOOKUP(Tabla1[[#This Row],[FECHA]],'RECAUDOS DE COMPARENDOS'!A:D,3,FALSE),0)</f>
        <v>0</v>
      </c>
      <c r="O3810" s="5">
        <f>IFERROR(VLOOKUP(Tabla1[[#This Row],[FECHA]],'RECAUDOS DE RESOLUCIONES'!A:D,4,FALSE),0)</f>
        <v>0</v>
      </c>
      <c r="P3810" s="9">
        <f>IFERROR(VLOOKUP(Tabla1[[#This Row],[FECHA]],'RECAUDOS DE RESOLUCIONES'!A:D,3,FALSE),0)</f>
        <v>0</v>
      </c>
      <c r="Q381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810" s="9">
        <f>Tabla1[V. COMPARENDOS]-(Tabla1[V. EXONERACIONES]+Tabla1[[#This Row],[V. SIMIT CON RESOLUCION]]+Tabla1[[#This Row],[V. SIMIT SIN RESOLUCION]]+Tabla1[[#This Row],[V. RECAUDOS COMPARENDOS]]+Tabla1[[#This Row],[V. RECAUDOS RESOLUCIONES]])</f>
        <v>294750</v>
      </c>
      <c r="S3810" s="11">
        <f>IFERROR(VLOOKUP(Tabla1[[#This Row],[FECHA]],'RECAUDOS LOCALES'!A:D,4,FALSE),0)</f>
        <v>0</v>
      </c>
      <c r="T3810" s="9">
        <f>IFERROR(VLOOKUP(Tabla1[[#This Row],[FECHA]],'RECAUDOS LOCALES'!A:D,3,FALSE),0)</f>
        <v>0</v>
      </c>
      <c r="U3810" s="11">
        <f>IFERROR(VLOOKUP(Tabla1[[#This Row],[FECHA]],'RECAUDOS EXTERNOS'!A:D,4,FALSE),0)</f>
        <v>3</v>
      </c>
      <c r="V3810" s="9">
        <f>IFERROR(VLOOKUP(Tabla1[[#This Row],[FECHA]],'RECAUDOS EXTERNOS'!A:D,3,FALSE),0)</f>
        <v>1212100</v>
      </c>
    </row>
    <row r="3811" spans="1:22" x14ac:dyDescent="0.25">
      <c r="A3811" s="1">
        <v>41370</v>
      </c>
      <c r="B3811" s="3" t="s">
        <v>5</v>
      </c>
      <c r="C3811" s="2">
        <v>41365</v>
      </c>
      <c r="D3811" s="5">
        <f>YEAR(Tabla1[[#This Row],[FECHA]])</f>
        <v>2013</v>
      </c>
      <c r="E3811" s="5">
        <f>IFERROR(VLOOKUP(Tabla1[[#This Row],[FECHA]],'COMPARENDOS TOTALES'!A:D,4,FALSE),0)</f>
        <v>6</v>
      </c>
      <c r="F3811" s="9">
        <f>IFERROR(VLOOKUP(Tabla1[[#This Row],[FECHA]],'COMPARENDOS TOTALES'!A:D,3,FALSE),0)</f>
        <v>1788150</v>
      </c>
      <c r="G3811" s="5">
        <f>IFERROR(VLOOKUP(Tabla1[[#This Row],[FECHA]],EXONERACIONES!A:D,4,FALSE),0)</f>
        <v>1</v>
      </c>
      <c r="H3811" s="9">
        <f>IFERROR(VLOOKUP(Tabla1[[#This Row],[FECHA]],EXONERACIONES!A:D,3,FALSE),0)</f>
        <v>157200</v>
      </c>
      <c r="I3811" s="5">
        <f>IFERROR(VLOOKUP(Tabla1[[#This Row],[FECHA]],'SIMIT CON RES'!A:D,4,FALSE),0)</f>
        <v>4</v>
      </c>
      <c r="J3811" s="9">
        <f>IFERROR(VLOOKUP(Tabla1[[#This Row],[FECHA]],'SIMIT CON RES'!A:D,3,FALSE),0)</f>
        <v>1336200</v>
      </c>
      <c r="K3811">
        <f>IFERROR(VLOOKUP(Tabla1[[#This Row],[FECHA]],'SIMIT SIN RES'!A:D,4,FALSE),0)</f>
        <v>0</v>
      </c>
      <c r="L3811" s="9">
        <f>IFERROR(VLOOKUP(Tabla1[[#This Row],[FECHA]],'SIMIT SIN RES'!A:D,3,FALSE),0)</f>
        <v>0</v>
      </c>
      <c r="M3811" s="5">
        <f>IFERROR(VLOOKUP(Tabla1[[#This Row],[FECHA]],'RECAUDOS DE COMPARENDOS'!A:D,4,FALSE),0)</f>
        <v>0</v>
      </c>
      <c r="N3811" s="9">
        <f>IFERROR(VLOOKUP(Tabla1[[#This Row],[FECHA]],'RECAUDOS DE COMPARENDOS'!A:D,3,FALSE),0)</f>
        <v>0</v>
      </c>
      <c r="O3811" s="5">
        <f>IFERROR(VLOOKUP(Tabla1[[#This Row],[FECHA]],'RECAUDOS DE RESOLUCIONES'!A:D,4,FALSE),0)</f>
        <v>0</v>
      </c>
      <c r="P3811" s="9">
        <f>IFERROR(VLOOKUP(Tabla1[[#This Row],[FECHA]],'RECAUDOS DE RESOLUCIONES'!A:D,3,FALSE),0)</f>
        <v>0</v>
      </c>
      <c r="Q381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811" s="9">
        <f>Tabla1[V. COMPARENDOS]-(Tabla1[V. EXONERACIONES]+Tabla1[[#This Row],[V. SIMIT CON RESOLUCION]]+Tabla1[[#This Row],[V. SIMIT SIN RESOLUCION]]+Tabla1[[#This Row],[V. RECAUDOS COMPARENDOS]]+Tabla1[[#This Row],[V. RECAUDOS RESOLUCIONES]])</f>
        <v>294750</v>
      </c>
      <c r="S3811" s="11">
        <f>IFERROR(VLOOKUP(Tabla1[[#This Row],[FECHA]],'RECAUDOS LOCALES'!A:D,4,FALSE),0)</f>
        <v>0</v>
      </c>
      <c r="T3811" s="9">
        <f>IFERROR(VLOOKUP(Tabla1[[#This Row],[FECHA]],'RECAUDOS LOCALES'!A:D,3,FALSE),0)</f>
        <v>0</v>
      </c>
      <c r="U3811" s="11">
        <f>IFERROR(VLOOKUP(Tabla1[[#This Row],[FECHA]],'RECAUDOS EXTERNOS'!A:D,4,FALSE),0)</f>
        <v>1</v>
      </c>
      <c r="V3811" s="9">
        <f>IFERROR(VLOOKUP(Tabla1[[#This Row],[FECHA]],'RECAUDOS EXTERNOS'!A:D,3,FALSE),0)</f>
        <v>292364</v>
      </c>
    </row>
    <row r="3812" spans="1:22" x14ac:dyDescent="0.25">
      <c r="A3812" s="1">
        <v>41371</v>
      </c>
      <c r="B3812" s="3" t="s">
        <v>4</v>
      </c>
      <c r="C3812" s="2">
        <v>41365</v>
      </c>
      <c r="D3812" s="5">
        <f>YEAR(Tabla1[[#This Row],[FECHA]])</f>
        <v>2013</v>
      </c>
      <c r="E3812" s="5">
        <f>IFERROR(VLOOKUP(Tabla1[[#This Row],[FECHA]],'COMPARENDOS TOTALES'!A:D,4,FALSE),0)</f>
        <v>2</v>
      </c>
      <c r="F3812" s="9">
        <f>IFERROR(VLOOKUP(Tabla1[[#This Row],[FECHA]],'COMPARENDOS TOTALES'!A:D,3,FALSE),0)</f>
        <v>589500</v>
      </c>
      <c r="G3812" s="5">
        <f>IFERROR(VLOOKUP(Tabla1[[#This Row],[FECHA]],EXONERACIONES!A:D,4,FALSE),0)</f>
        <v>0</v>
      </c>
      <c r="H3812" s="9">
        <f>IFERROR(VLOOKUP(Tabla1[[#This Row],[FECHA]],EXONERACIONES!A:D,3,FALSE),0)</f>
        <v>0</v>
      </c>
      <c r="I3812" s="5">
        <f>IFERROR(VLOOKUP(Tabla1[[#This Row],[FECHA]],'SIMIT CON RES'!A:D,4,FALSE),0)</f>
        <v>2</v>
      </c>
      <c r="J3812" s="9">
        <f>IFERROR(VLOOKUP(Tabla1[[#This Row],[FECHA]],'SIMIT CON RES'!A:D,3,FALSE),0)</f>
        <v>589500</v>
      </c>
      <c r="K3812">
        <f>IFERROR(VLOOKUP(Tabla1[[#This Row],[FECHA]],'SIMIT SIN RES'!A:D,4,FALSE),0)</f>
        <v>0</v>
      </c>
      <c r="L3812" s="9">
        <f>IFERROR(VLOOKUP(Tabla1[[#This Row],[FECHA]],'SIMIT SIN RES'!A:D,3,FALSE),0)</f>
        <v>0</v>
      </c>
      <c r="M3812" s="5">
        <f>IFERROR(VLOOKUP(Tabla1[[#This Row],[FECHA]],'RECAUDOS DE COMPARENDOS'!A:D,4,FALSE),0)</f>
        <v>0</v>
      </c>
      <c r="N3812" s="9">
        <f>IFERROR(VLOOKUP(Tabla1[[#This Row],[FECHA]],'RECAUDOS DE COMPARENDOS'!A:D,3,FALSE),0)</f>
        <v>0</v>
      </c>
      <c r="O3812" s="5">
        <f>IFERROR(VLOOKUP(Tabla1[[#This Row],[FECHA]],'RECAUDOS DE RESOLUCIONES'!A:D,4,FALSE),0)</f>
        <v>0</v>
      </c>
      <c r="P3812" s="9">
        <f>IFERROR(VLOOKUP(Tabla1[[#This Row],[FECHA]],'RECAUDOS DE RESOLUCIONES'!A:D,3,FALSE),0)</f>
        <v>0</v>
      </c>
      <c r="Q381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81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812" s="11">
        <f>IFERROR(VLOOKUP(Tabla1[[#This Row],[FECHA]],'RECAUDOS LOCALES'!A:D,4,FALSE),0)</f>
        <v>0</v>
      </c>
      <c r="T3812" s="9">
        <f>IFERROR(VLOOKUP(Tabla1[[#This Row],[FECHA]],'RECAUDOS LOCALES'!A:D,3,FALSE),0)</f>
        <v>0</v>
      </c>
      <c r="U3812" s="11">
        <f>IFERROR(VLOOKUP(Tabla1[[#This Row],[FECHA]],'RECAUDOS EXTERNOS'!A:D,4,FALSE),0)</f>
        <v>0</v>
      </c>
      <c r="V3812" s="9">
        <f>IFERROR(VLOOKUP(Tabla1[[#This Row],[FECHA]],'RECAUDOS EXTERNOS'!A:D,3,FALSE),0)</f>
        <v>0</v>
      </c>
    </row>
    <row r="3813" spans="1:22" x14ac:dyDescent="0.25">
      <c r="A3813" s="1">
        <v>41372</v>
      </c>
      <c r="B3813" s="3" t="s">
        <v>1</v>
      </c>
      <c r="C3813" s="2">
        <v>41365</v>
      </c>
      <c r="D3813" s="5">
        <f>YEAR(Tabla1[[#This Row],[FECHA]])</f>
        <v>2013</v>
      </c>
      <c r="E3813" s="5">
        <f>IFERROR(VLOOKUP(Tabla1[[#This Row],[FECHA]],'COMPARENDOS TOTALES'!A:D,4,FALSE),0)</f>
        <v>0</v>
      </c>
      <c r="F3813" s="9">
        <f>IFERROR(VLOOKUP(Tabla1[[#This Row],[FECHA]],'COMPARENDOS TOTALES'!A:D,3,FALSE),0)</f>
        <v>0</v>
      </c>
      <c r="G3813" s="5">
        <f>IFERROR(VLOOKUP(Tabla1[[#This Row],[FECHA]],EXONERACIONES!A:D,4,FALSE),0)</f>
        <v>0</v>
      </c>
      <c r="H3813" s="9">
        <f>IFERROR(VLOOKUP(Tabla1[[#This Row],[FECHA]],EXONERACIONES!A:D,3,FALSE),0)</f>
        <v>0</v>
      </c>
      <c r="I3813" s="5">
        <f>IFERROR(VLOOKUP(Tabla1[[#This Row],[FECHA]],'SIMIT CON RES'!A:D,4,FALSE),0)</f>
        <v>0</v>
      </c>
      <c r="J3813" s="9">
        <f>IFERROR(VLOOKUP(Tabla1[[#This Row],[FECHA]],'SIMIT CON RES'!A:D,3,FALSE),0)</f>
        <v>0</v>
      </c>
      <c r="K3813">
        <f>IFERROR(VLOOKUP(Tabla1[[#This Row],[FECHA]],'SIMIT SIN RES'!A:D,4,FALSE),0)</f>
        <v>0</v>
      </c>
      <c r="L3813" s="9">
        <f>IFERROR(VLOOKUP(Tabla1[[#This Row],[FECHA]],'SIMIT SIN RES'!A:D,3,FALSE),0)</f>
        <v>0</v>
      </c>
      <c r="M3813" s="5">
        <f>IFERROR(VLOOKUP(Tabla1[[#This Row],[FECHA]],'RECAUDOS DE COMPARENDOS'!A:D,4,FALSE),0)</f>
        <v>0</v>
      </c>
      <c r="N3813" s="9">
        <f>IFERROR(VLOOKUP(Tabla1[[#This Row],[FECHA]],'RECAUDOS DE COMPARENDOS'!A:D,3,FALSE),0)</f>
        <v>0</v>
      </c>
      <c r="O3813" s="5">
        <f>IFERROR(VLOOKUP(Tabla1[[#This Row],[FECHA]],'RECAUDOS DE RESOLUCIONES'!A:D,4,FALSE),0)</f>
        <v>0</v>
      </c>
      <c r="P3813" s="9">
        <f>IFERROR(VLOOKUP(Tabla1[[#This Row],[FECHA]],'RECAUDOS DE RESOLUCIONES'!A:D,3,FALSE),0)</f>
        <v>0</v>
      </c>
      <c r="Q381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81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813" s="11">
        <f>IFERROR(VLOOKUP(Tabla1[[#This Row],[FECHA]],'RECAUDOS LOCALES'!A:D,4,FALSE),0)</f>
        <v>0</v>
      </c>
      <c r="T3813" s="9">
        <f>IFERROR(VLOOKUP(Tabla1[[#This Row],[FECHA]],'RECAUDOS LOCALES'!A:D,3,FALSE),0)</f>
        <v>0</v>
      </c>
      <c r="U3813" s="11">
        <f>IFERROR(VLOOKUP(Tabla1[[#This Row],[FECHA]],'RECAUDOS EXTERNOS'!A:D,4,FALSE),0)</f>
        <v>9</v>
      </c>
      <c r="V3813" s="9">
        <f>IFERROR(VLOOKUP(Tabla1[[#This Row],[FECHA]],'RECAUDOS EXTERNOS'!A:D,3,FALSE),0)</f>
        <v>3093056</v>
      </c>
    </row>
    <row r="3814" spans="1:22" x14ac:dyDescent="0.25">
      <c r="A3814" s="1">
        <v>41373</v>
      </c>
      <c r="B3814" s="3" t="s">
        <v>2</v>
      </c>
      <c r="C3814" s="2">
        <v>41365</v>
      </c>
      <c r="D3814" s="5">
        <f>YEAR(Tabla1[[#This Row],[FECHA]])</f>
        <v>2013</v>
      </c>
      <c r="E3814" s="5">
        <f>IFERROR(VLOOKUP(Tabla1[[#This Row],[FECHA]],'COMPARENDOS TOTALES'!A:D,4,FALSE),0)</f>
        <v>2</v>
      </c>
      <c r="F3814" s="9">
        <f>IFERROR(VLOOKUP(Tabla1[[#This Row],[FECHA]],'COMPARENDOS TOTALES'!A:D,3,FALSE),0)</f>
        <v>341419</v>
      </c>
      <c r="G3814" s="5">
        <f>IFERROR(VLOOKUP(Tabla1[[#This Row],[FECHA]],EXONERACIONES!A:D,4,FALSE),0)</f>
        <v>0</v>
      </c>
      <c r="H3814" s="9">
        <f>IFERROR(VLOOKUP(Tabla1[[#This Row],[FECHA]],EXONERACIONES!A:D,3,FALSE),0)</f>
        <v>0</v>
      </c>
      <c r="I3814" s="5">
        <f>IFERROR(VLOOKUP(Tabla1[[#This Row],[FECHA]],'SIMIT CON RES'!A:D,4,FALSE),0)</f>
        <v>1</v>
      </c>
      <c r="J3814" s="9">
        <f>IFERROR(VLOOKUP(Tabla1[[#This Row],[FECHA]],'SIMIT CON RES'!A:D,3,FALSE),0)</f>
        <v>157200</v>
      </c>
      <c r="K3814">
        <f>IFERROR(VLOOKUP(Tabla1[[#This Row],[FECHA]],'SIMIT SIN RES'!A:D,4,FALSE),0)</f>
        <v>0</v>
      </c>
      <c r="L3814" s="9">
        <f>IFERROR(VLOOKUP(Tabla1[[#This Row],[FECHA]],'SIMIT SIN RES'!A:D,3,FALSE),0)</f>
        <v>0</v>
      </c>
      <c r="M3814" s="5">
        <f>IFERROR(VLOOKUP(Tabla1[[#This Row],[FECHA]],'RECAUDOS DE COMPARENDOS'!A:D,4,FALSE),0)</f>
        <v>0</v>
      </c>
      <c r="N3814" s="9">
        <f>IFERROR(VLOOKUP(Tabla1[[#This Row],[FECHA]],'RECAUDOS DE COMPARENDOS'!A:D,3,FALSE),0)</f>
        <v>0</v>
      </c>
      <c r="O3814" s="5">
        <f>IFERROR(VLOOKUP(Tabla1[[#This Row],[FECHA]],'RECAUDOS DE RESOLUCIONES'!A:D,4,FALSE),0)</f>
        <v>0</v>
      </c>
      <c r="P3814" s="9">
        <f>IFERROR(VLOOKUP(Tabla1[[#This Row],[FECHA]],'RECAUDOS DE RESOLUCIONES'!A:D,3,FALSE),0)</f>
        <v>0</v>
      </c>
      <c r="Q381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814" s="9">
        <f>Tabla1[V. COMPARENDOS]-(Tabla1[V. EXONERACIONES]+Tabla1[[#This Row],[V. SIMIT CON RESOLUCION]]+Tabla1[[#This Row],[V. SIMIT SIN RESOLUCION]]+Tabla1[[#This Row],[V. RECAUDOS COMPARENDOS]]+Tabla1[[#This Row],[V. RECAUDOS RESOLUCIONES]])</f>
        <v>184219</v>
      </c>
      <c r="S3814" s="11">
        <f>IFERROR(VLOOKUP(Tabla1[[#This Row],[FECHA]],'RECAUDOS LOCALES'!A:D,4,FALSE),0)</f>
        <v>0</v>
      </c>
      <c r="T3814" s="9">
        <f>IFERROR(VLOOKUP(Tabla1[[#This Row],[FECHA]],'RECAUDOS LOCALES'!A:D,3,FALSE),0)</f>
        <v>0</v>
      </c>
      <c r="U3814" s="11">
        <f>IFERROR(VLOOKUP(Tabla1[[#This Row],[FECHA]],'RECAUDOS EXTERNOS'!A:D,4,FALSE),0)</f>
        <v>3</v>
      </c>
      <c r="V3814" s="9">
        <f>IFERROR(VLOOKUP(Tabla1[[#This Row],[FECHA]],'RECAUDOS EXTERNOS'!A:D,3,FALSE),0)</f>
        <v>967983</v>
      </c>
    </row>
    <row r="3815" spans="1:22" x14ac:dyDescent="0.25">
      <c r="A3815" s="1">
        <v>41374</v>
      </c>
      <c r="B3815" s="3" t="s">
        <v>3</v>
      </c>
      <c r="C3815" s="2">
        <v>41365</v>
      </c>
      <c r="D3815" s="5">
        <f>YEAR(Tabla1[[#This Row],[FECHA]])</f>
        <v>2013</v>
      </c>
      <c r="E3815" s="5">
        <f>IFERROR(VLOOKUP(Tabla1[[#This Row],[FECHA]],'COMPARENDOS TOTALES'!A:D,4,FALSE),0)</f>
        <v>1</v>
      </c>
      <c r="F3815" s="9">
        <f>IFERROR(VLOOKUP(Tabla1[[#This Row],[FECHA]],'COMPARENDOS TOTALES'!A:D,3,FALSE),0)</f>
        <v>294750</v>
      </c>
      <c r="G3815" s="5">
        <f>IFERROR(VLOOKUP(Tabla1[[#This Row],[FECHA]],EXONERACIONES!A:D,4,FALSE),0)</f>
        <v>0</v>
      </c>
      <c r="H3815" s="9">
        <f>IFERROR(VLOOKUP(Tabla1[[#This Row],[FECHA]],EXONERACIONES!A:D,3,FALSE),0)</f>
        <v>0</v>
      </c>
      <c r="I3815" s="5">
        <f>IFERROR(VLOOKUP(Tabla1[[#This Row],[FECHA]],'SIMIT CON RES'!A:D,4,FALSE),0)</f>
        <v>1</v>
      </c>
      <c r="J3815" s="9">
        <f>IFERROR(VLOOKUP(Tabla1[[#This Row],[FECHA]],'SIMIT CON RES'!A:D,3,FALSE),0)</f>
        <v>294750</v>
      </c>
      <c r="K3815">
        <f>IFERROR(VLOOKUP(Tabla1[[#This Row],[FECHA]],'SIMIT SIN RES'!A:D,4,FALSE),0)</f>
        <v>0</v>
      </c>
      <c r="L3815" s="9">
        <f>IFERROR(VLOOKUP(Tabla1[[#This Row],[FECHA]],'SIMIT SIN RES'!A:D,3,FALSE),0)</f>
        <v>0</v>
      </c>
      <c r="M3815" s="5">
        <f>IFERROR(VLOOKUP(Tabla1[[#This Row],[FECHA]],'RECAUDOS DE COMPARENDOS'!A:D,4,FALSE),0)</f>
        <v>0</v>
      </c>
      <c r="N3815" s="9">
        <f>IFERROR(VLOOKUP(Tabla1[[#This Row],[FECHA]],'RECAUDOS DE COMPARENDOS'!A:D,3,FALSE),0)</f>
        <v>0</v>
      </c>
      <c r="O3815" s="5">
        <f>IFERROR(VLOOKUP(Tabla1[[#This Row],[FECHA]],'RECAUDOS DE RESOLUCIONES'!A:D,4,FALSE),0)</f>
        <v>0</v>
      </c>
      <c r="P3815" s="9">
        <f>IFERROR(VLOOKUP(Tabla1[[#This Row],[FECHA]],'RECAUDOS DE RESOLUCIONES'!A:D,3,FALSE),0)</f>
        <v>0</v>
      </c>
      <c r="Q381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81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815" s="11">
        <f>IFERROR(VLOOKUP(Tabla1[[#This Row],[FECHA]],'RECAUDOS LOCALES'!A:D,4,FALSE),0)</f>
        <v>0</v>
      </c>
      <c r="T3815" s="9">
        <f>IFERROR(VLOOKUP(Tabla1[[#This Row],[FECHA]],'RECAUDOS LOCALES'!A:D,3,FALSE),0)</f>
        <v>0</v>
      </c>
      <c r="U3815" s="11">
        <f>IFERROR(VLOOKUP(Tabla1[[#This Row],[FECHA]],'RECAUDOS EXTERNOS'!A:D,4,FALSE),0)</f>
        <v>5</v>
      </c>
      <c r="V3815" s="9">
        <f>IFERROR(VLOOKUP(Tabla1[[#This Row],[FECHA]],'RECAUDOS EXTERNOS'!A:D,3,FALSE),0)</f>
        <v>1600782</v>
      </c>
    </row>
    <row r="3816" spans="1:22" x14ac:dyDescent="0.25">
      <c r="A3816" s="1">
        <v>41375</v>
      </c>
      <c r="B3816" s="3" t="s">
        <v>6</v>
      </c>
      <c r="C3816" s="2">
        <v>41365</v>
      </c>
      <c r="D3816" s="5">
        <f>YEAR(Tabla1[[#This Row],[FECHA]])</f>
        <v>2013</v>
      </c>
      <c r="E3816" s="5">
        <f>IFERROR(VLOOKUP(Tabla1[[#This Row],[FECHA]],'COMPARENDOS TOTALES'!A:D,4,FALSE),0)</f>
        <v>3</v>
      </c>
      <c r="F3816" s="9">
        <f>IFERROR(VLOOKUP(Tabla1[[#This Row],[FECHA]],'COMPARENDOS TOTALES'!A:D,3,FALSE),0)</f>
        <v>1473750</v>
      </c>
      <c r="G3816" s="5">
        <f>IFERROR(VLOOKUP(Tabla1[[#This Row],[FECHA]],EXONERACIONES!A:D,4,FALSE),0)</f>
        <v>0</v>
      </c>
      <c r="H3816" s="9">
        <f>IFERROR(VLOOKUP(Tabla1[[#This Row],[FECHA]],EXONERACIONES!A:D,3,FALSE),0)</f>
        <v>0</v>
      </c>
      <c r="I3816" s="5">
        <f>IFERROR(VLOOKUP(Tabla1[[#This Row],[FECHA]],'SIMIT CON RES'!A:D,4,FALSE),0)</f>
        <v>3</v>
      </c>
      <c r="J3816" s="9">
        <f>IFERROR(VLOOKUP(Tabla1[[#This Row],[FECHA]],'SIMIT CON RES'!A:D,3,FALSE),0)</f>
        <v>1473750</v>
      </c>
      <c r="K3816">
        <f>IFERROR(VLOOKUP(Tabla1[[#This Row],[FECHA]],'SIMIT SIN RES'!A:D,4,FALSE),0)</f>
        <v>0</v>
      </c>
      <c r="L3816" s="9">
        <f>IFERROR(VLOOKUP(Tabla1[[#This Row],[FECHA]],'SIMIT SIN RES'!A:D,3,FALSE),0)</f>
        <v>0</v>
      </c>
      <c r="M3816" s="5">
        <f>IFERROR(VLOOKUP(Tabla1[[#This Row],[FECHA]],'RECAUDOS DE COMPARENDOS'!A:D,4,FALSE),0)</f>
        <v>0</v>
      </c>
      <c r="N3816" s="9">
        <f>IFERROR(VLOOKUP(Tabla1[[#This Row],[FECHA]],'RECAUDOS DE COMPARENDOS'!A:D,3,FALSE),0)</f>
        <v>0</v>
      </c>
      <c r="O3816" s="5">
        <f>IFERROR(VLOOKUP(Tabla1[[#This Row],[FECHA]],'RECAUDOS DE RESOLUCIONES'!A:D,4,FALSE),0)</f>
        <v>0</v>
      </c>
      <c r="P3816" s="9">
        <f>IFERROR(VLOOKUP(Tabla1[[#This Row],[FECHA]],'RECAUDOS DE RESOLUCIONES'!A:D,3,FALSE),0)</f>
        <v>0</v>
      </c>
      <c r="Q381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81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816" s="11">
        <f>IFERROR(VLOOKUP(Tabla1[[#This Row],[FECHA]],'RECAUDOS LOCALES'!A:D,4,FALSE),0)</f>
        <v>0</v>
      </c>
      <c r="T3816" s="9">
        <f>IFERROR(VLOOKUP(Tabla1[[#This Row],[FECHA]],'RECAUDOS LOCALES'!A:D,3,FALSE),0)</f>
        <v>0</v>
      </c>
      <c r="U3816" s="11">
        <f>IFERROR(VLOOKUP(Tabla1[[#This Row],[FECHA]],'RECAUDOS EXTERNOS'!A:D,4,FALSE),0)</f>
        <v>4</v>
      </c>
      <c r="V3816" s="9">
        <f>IFERROR(VLOOKUP(Tabla1[[#This Row],[FECHA]],'RECAUDOS EXTERNOS'!A:D,3,FALSE),0)</f>
        <v>1668027</v>
      </c>
    </row>
    <row r="3817" spans="1:22" x14ac:dyDescent="0.25">
      <c r="A3817" s="1">
        <v>41376</v>
      </c>
      <c r="B3817" s="3" t="s">
        <v>0</v>
      </c>
      <c r="C3817" s="2">
        <v>41365</v>
      </c>
      <c r="D3817" s="5">
        <f>YEAR(Tabla1[[#This Row],[FECHA]])</f>
        <v>2013</v>
      </c>
      <c r="E3817" s="5">
        <f>IFERROR(VLOOKUP(Tabla1[[#This Row],[FECHA]],'COMPARENDOS TOTALES'!A:D,4,FALSE),0)</f>
        <v>1</v>
      </c>
      <c r="F3817" s="9">
        <f>IFERROR(VLOOKUP(Tabla1[[#This Row],[FECHA]],'COMPARENDOS TOTALES'!A:D,3,FALSE),0)</f>
        <v>589500</v>
      </c>
      <c r="G3817" s="5">
        <f>IFERROR(VLOOKUP(Tabla1[[#This Row],[FECHA]],EXONERACIONES!A:D,4,FALSE),0)</f>
        <v>0</v>
      </c>
      <c r="H3817" s="9">
        <f>IFERROR(VLOOKUP(Tabla1[[#This Row],[FECHA]],EXONERACIONES!A:D,3,FALSE),0)</f>
        <v>0</v>
      </c>
      <c r="I3817" s="5">
        <f>IFERROR(VLOOKUP(Tabla1[[#This Row],[FECHA]],'SIMIT CON RES'!A:D,4,FALSE),0)</f>
        <v>1</v>
      </c>
      <c r="J3817" s="9">
        <f>IFERROR(VLOOKUP(Tabla1[[#This Row],[FECHA]],'SIMIT CON RES'!A:D,3,FALSE),0)</f>
        <v>589500</v>
      </c>
      <c r="K3817">
        <f>IFERROR(VLOOKUP(Tabla1[[#This Row],[FECHA]],'SIMIT SIN RES'!A:D,4,FALSE),0)</f>
        <v>0</v>
      </c>
      <c r="L3817" s="9">
        <f>IFERROR(VLOOKUP(Tabla1[[#This Row],[FECHA]],'SIMIT SIN RES'!A:D,3,FALSE),0)</f>
        <v>0</v>
      </c>
      <c r="M3817" s="5">
        <f>IFERROR(VLOOKUP(Tabla1[[#This Row],[FECHA]],'RECAUDOS DE COMPARENDOS'!A:D,4,FALSE),0)</f>
        <v>0</v>
      </c>
      <c r="N3817" s="9">
        <f>IFERROR(VLOOKUP(Tabla1[[#This Row],[FECHA]],'RECAUDOS DE COMPARENDOS'!A:D,3,FALSE),0)</f>
        <v>0</v>
      </c>
      <c r="O3817" s="5">
        <f>IFERROR(VLOOKUP(Tabla1[[#This Row],[FECHA]],'RECAUDOS DE RESOLUCIONES'!A:D,4,FALSE),0)</f>
        <v>0</v>
      </c>
      <c r="P3817" s="9">
        <f>IFERROR(VLOOKUP(Tabla1[[#This Row],[FECHA]],'RECAUDOS DE RESOLUCIONES'!A:D,3,FALSE),0)</f>
        <v>0</v>
      </c>
      <c r="Q381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81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817" s="11">
        <f>IFERROR(VLOOKUP(Tabla1[[#This Row],[FECHA]],'RECAUDOS LOCALES'!A:D,4,FALSE),0)</f>
        <v>0</v>
      </c>
      <c r="T3817" s="9">
        <f>IFERROR(VLOOKUP(Tabla1[[#This Row],[FECHA]],'RECAUDOS LOCALES'!A:D,3,FALSE),0)</f>
        <v>0</v>
      </c>
      <c r="U3817" s="11">
        <f>IFERROR(VLOOKUP(Tabla1[[#This Row],[FECHA]],'RECAUDOS EXTERNOS'!A:D,4,FALSE),0)</f>
        <v>5</v>
      </c>
      <c r="V3817" s="9">
        <f>IFERROR(VLOOKUP(Tabla1[[#This Row],[FECHA]],'RECAUDOS EXTERNOS'!A:D,3,FALSE),0)</f>
        <v>1693009</v>
      </c>
    </row>
    <row r="3818" spans="1:22" x14ac:dyDescent="0.25">
      <c r="A3818" s="1">
        <v>41377</v>
      </c>
      <c r="B3818" s="3" t="s">
        <v>5</v>
      </c>
      <c r="C3818" s="2">
        <v>41365</v>
      </c>
      <c r="D3818" s="5">
        <f>YEAR(Tabla1[[#This Row],[FECHA]])</f>
        <v>2013</v>
      </c>
      <c r="E3818" s="5">
        <f>IFERROR(VLOOKUP(Tabla1[[#This Row],[FECHA]],'COMPARENDOS TOTALES'!A:D,4,FALSE),0)</f>
        <v>3</v>
      </c>
      <c r="F3818" s="9">
        <f>IFERROR(VLOOKUP(Tabla1[[#This Row],[FECHA]],'COMPARENDOS TOTALES'!A:D,3,FALSE),0)</f>
        <v>1552350</v>
      </c>
      <c r="G3818" s="5">
        <f>IFERROR(VLOOKUP(Tabla1[[#This Row],[FECHA]],EXONERACIONES!A:D,4,FALSE),0)</f>
        <v>1</v>
      </c>
      <c r="H3818" s="9">
        <f>IFERROR(VLOOKUP(Tabla1[[#This Row],[FECHA]],EXONERACIONES!A:D,3,FALSE),0)</f>
        <v>884250</v>
      </c>
      <c r="I3818" s="5">
        <f>IFERROR(VLOOKUP(Tabla1[[#This Row],[FECHA]],'SIMIT CON RES'!A:D,4,FALSE),0)</f>
        <v>1</v>
      </c>
      <c r="J3818" s="9">
        <f>IFERROR(VLOOKUP(Tabla1[[#This Row],[FECHA]],'SIMIT CON RES'!A:D,3,FALSE),0)</f>
        <v>589500</v>
      </c>
      <c r="K3818">
        <f>IFERROR(VLOOKUP(Tabla1[[#This Row],[FECHA]],'SIMIT SIN RES'!A:D,4,FALSE),0)</f>
        <v>0</v>
      </c>
      <c r="L3818" s="9">
        <f>IFERROR(VLOOKUP(Tabla1[[#This Row],[FECHA]],'SIMIT SIN RES'!A:D,3,FALSE),0)</f>
        <v>0</v>
      </c>
      <c r="M3818" s="5">
        <f>IFERROR(VLOOKUP(Tabla1[[#This Row],[FECHA]],'RECAUDOS DE COMPARENDOS'!A:D,4,FALSE),0)</f>
        <v>1</v>
      </c>
      <c r="N3818" s="9">
        <f>IFERROR(VLOOKUP(Tabla1[[#This Row],[FECHA]],'RECAUDOS DE COMPARENDOS'!A:D,3,FALSE),0)</f>
        <v>78600</v>
      </c>
      <c r="O3818" s="5">
        <f>IFERROR(VLOOKUP(Tabla1[[#This Row],[FECHA]],'RECAUDOS DE RESOLUCIONES'!A:D,4,FALSE),0)</f>
        <v>0</v>
      </c>
      <c r="P3818" s="9">
        <f>IFERROR(VLOOKUP(Tabla1[[#This Row],[FECHA]],'RECAUDOS DE RESOLUCIONES'!A:D,3,FALSE),0)</f>
        <v>0</v>
      </c>
      <c r="Q381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81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818" s="11">
        <f>IFERROR(VLOOKUP(Tabla1[[#This Row],[FECHA]],'RECAUDOS LOCALES'!A:D,4,FALSE),0)</f>
        <v>0</v>
      </c>
      <c r="T3818" s="9">
        <f>IFERROR(VLOOKUP(Tabla1[[#This Row],[FECHA]],'RECAUDOS LOCALES'!A:D,3,FALSE),0)</f>
        <v>0</v>
      </c>
      <c r="U3818" s="11">
        <f>IFERROR(VLOOKUP(Tabla1[[#This Row],[FECHA]],'RECAUDOS EXTERNOS'!A:D,4,FALSE),0)</f>
        <v>0</v>
      </c>
      <c r="V3818" s="9">
        <f>IFERROR(VLOOKUP(Tabla1[[#This Row],[FECHA]],'RECAUDOS EXTERNOS'!A:D,3,FALSE),0)</f>
        <v>0</v>
      </c>
    </row>
    <row r="3819" spans="1:22" x14ac:dyDescent="0.25">
      <c r="A3819" s="1">
        <v>41378</v>
      </c>
      <c r="B3819" s="3" t="s">
        <v>4</v>
      </c>
      <c r="C3819" s="2">
        <v>41365</v>
      </c>
      <c r="D3819" s="5">
        <f>YEAR(Tabla1[[#This Row],[FECHA]])</f>
        <v>2013</v>
      </c>
      <c r="E3819" s="5">
        <f>IFERROR(VLOOKUP(Tabla1[[#This Row],[FECHA]],'COMPARENDOS TOTALES'!A:D,4,FALSE),0)</f>
        <v>9</v>
      </c>
      <c r="F3819" s="9">
        <f>IFERROR(VLOOKUP(Tabla1[[#This Row],[FECHA]],'COMPARENDOS TOTALES'!A:D,3,FALSE),0)</f>
        <v>2967150</v>
      </c>
      <c r="G3819" s="5">
        <f>IFERROR(VLOOKUP(Tabla1[[#This Row],[FECHA]],EXONERACIONES!A:D,4,FALSE),0)</f>
        <v>0</v>
      </c>
      <c r="H3819" s="9">
        <f>IFERROR(VLOOKUP(Tabla1[[#This Row],[FECHA]],EXONERACIONES!A:D,3,FALSE),0)</f>
        <v>0</v>
      </c>
      <c r="I3819" s="5">
        <f>IFERROR(VLOOKUP(Tabla1[[#This Row],[FECHA]],'SIMIT CON RES'!A:D,4,FALSE),0)</f>
        <v>7</v>
      </c>
      <c r="J3819" s="9">
        <f>IFERROR(VLOOKUP(Tabla1[[#This Row],[FECHA]],'SIMIT CON RES'!A:D,3,FALSE),0)</f>
        <v>2377650</v>
      </c>
      <c r="K3819">
        <f>IFERROR(VLOOKUP(Tabla1[[#This Row],[FECHA]],'SIMIT SIN RES'!A:D,4,FALSE),0)</f>
        <v>0</v>
      </c>
      <c r="L3819" s="9">
        <f>IFERROR(VLOOKUP(Tabla1[[#This Row],[FECHA]],'SIMIT SIN RES'!A:D,3,FALSE),0)</f>
        <v>0</v>
      </c>
      <c r="M3819" s="5">
        <f>IFERROR(VLOOKUP(Tabla1[[#This Row],[FECHA]],'RECAUDOS DE COMPARENDOS'!A:D,4,FALSE),0)</f>
        <v>0</v>
      </c>
      <c r="N3819" s="9">
        <f>IFERROR(VLOOKUP(Tabla1[[#This Row],[FECHA]],'RECAUDOS DE COMPARENDOS'!A:D,3,FALSE),0)</f>
        <v>0</v>
      </c>
      <c r="O3819" s="5">
        <f>IFERROR(VLOOKUP(Tabla1[[#This Row],[FECHA]],'RECAUDOS DE RESOLUCIONES'!A:D,4,FALSE),0)</f>
        <v>0</v>
      </c>
      <c r="P3819" s="9">
        <f>IFERROR(VLOOKUP(Tabla1[[#This Row],[FECHA]],'RECAUDOS DE RESOLUCIONES'!A:D,3,FALSE),0)</f>
        <v>0</v>
      </c>
      <c r="Q381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3819" s="9">
        <f>Tabla1[V. COMPARENDOS]-(Tabla1[V. EXONERACIONES]+Tabla1[[#This Row],[V. SIMIT CON RESOLUCION]]+Tabla1[[#This Row],[V. SIMIT SIN RESOLUCION]]+Tabla1[[#This Row],[V. RECAUDOS COMPARENDOS]]+Tabla1[[#This Row],[V. RECAUDOS RESOLUCIONES]])</f>
        <v>589500</v>
      </c>
      <c r="S3819" s="11">
        <f>IFERROR(VLOOKUP(Tabla1[[#This Row],[FECHA]],'RECAUDOS LOCALES'!A:D,4,FALSE),0)</f>
        <v>0</v>
      </c>
      <c r="T3819" s="9">
        <f>IFERROR(VLOOKUP(Tabla1[[#This Row],[FECHA]],'RECAUDOS LOCALES'!A:D,3,FALSE),0)</f>
        <v>0</v>
      </c>
      <c r="U3819" s="11">
        <f>IFERROR(VLOOKUP(Tabla1[[#This Row],[FECHA]],'RECAUDOS EXTERNOS'!A:D,4,FALSE),0)</f>
        <v>0</v>
      </c>
      <c r="V3819" s="9">
        <f>IFERROR(VLOOKUP(Tabla1[[#This Row],[FECHA]],'RECAUDOS EXTERNOS'!A:D,3,FALSE),0)</f>
        <v>0</v>
      </c>
    </row>
    <row r="3820" spans="1:22" x14ac:dyDescent="0.25">
      <c r="A3820" s="1">
        <v>41379</v>
      </c>
      <c r="B3820" s="3" t="s">
        <v>1</v>
      </c>
      <c r="C3820" s="2">
        <v>41365</v>
      </c>
      <c r="D3820" s="5">
        <f>YEAR(Tabla1[[#This Row],[FECHA]])</f>
        <v>2013</v>
      </c>
      <c r="E3820" s="5">
        <f>IFERROR(VLOOKUP(Tabla1[[#This Row],[FECHA]],'COMPARENDOS TOTALES'!A:D,4,FALSE),0)</f>
        <v>0</v>
      </c>
      <c r="F3820" s="9">
        <f>IFERROR(VLOOKUP(Tabla1[[#This Row],[FECHA]],'COMPARENDOS TOTALES'!A:D,3,FALSE),0)</f>
        <v>0</v>
      </c>
      <c r="G3820" s="5">
        <f>IFERROR(VLOOKUP(Tabla1[[#This Row],[FECHA]],EXONERACIONES!A:D,4,FALSE),0)</f>
        <v>0</v>
      </c>
      <c r="H3820" s="9">
        <f>IFERROR(VLOOKUP(Tabla1[[#This Row],[FECHA]],EXONERACIONES!A:D,3,FALSE),0)</f>
        <v>0</v>
      </c>
      <c r="I3820" s="5">
        <f>IFERROR(VLOOKUP(Tabla1[[#This Row],[FECHA]],'SIMIT CON RES'!A:D,4,FALSE),0)</f>
        <v>0</v>
      </c>
      <c r="J3820" s="9">
        <f>IFERROR(VLOOKUP(Tabla1[[#This Row],[FECHA]],'SIMIT CON RES'!A:D,3,FALSE),0)</f>
        <v>0</v>
      </c>
      <c r="K3820">
        <f>IFERROR(VLOOKUP(Tabla1[[#This Row],[FECHA]],'SIMIT SIN RES'!A:D,4,FALSE),0)</f>
        <v>0</v>
      </c>
      <c r="L3820" s="9">
        <f>IFERROR(VLOOKUP(Tabla1[[#This Row],[FECHA]],'SIMIT SIN RES'!A:D,3,FALSE),0)</f>
        <v>0</v>
      </c>
      <c r="M3820" s="5">
        <f>IFERROR(VLOOKUP(Tabla1[[#This Row],[FECHA]],'RECAUDOS DE COMPARENDOS'!A:D,4,FALSE),0)</f>
        <v>0</v>
      </c>
      <c r="N3820" s="9">
        <f>IFERROR(VLOOKUP(Tabla1[[#This Row],[FECHA]],'RECAUDOS DE COMPARENDOS'!A:D,3,FALSE),0)</f>
        <v>0</v>
      </c>
      <c r="O3820" s="5">
        <f>IFERROR(VLOOKUP(Tabla1[[#This Row],[FECHA]],'RECAUDOS DE RESOLUCIONES'!A:D,4,FALSE),0)</f>
        <v>0</v>
      </c>
      <c r="P3820" s="9">
        <f>IFERROR(VLOOKUP(Tabla1[[#This Row],[FECHA]],'RECAUDOS DE RESOLUCIONES'!A:D,3,FALSE),0)</f>
        <v>0</v>
      </c>
      <c r="Q382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82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820" s="11">
        <f>IFERROR(VLOOKUP(Tabla1[[#This Row],[FECHA]],'RECAUDOS LOCALES'!A:D,4,FALSE),0)</f>
        <v>0</v>
      </c>
      <c r="T3820" s="9">
        <f>IFERROR(VLOOKUP(Tabla1[[#This Row],[FECHA]],'RECAUDOS LOCALES'!A:D,3,FALSE),0)</f>
        <v>0</v>
      </c>
      <c r="U3820" s="11">
        <f>IFERROR(VLOOKUP(Tabla1[[#This Row],[FECHA]],'RECAUDOS EXTERNOS'!A:D,4,FALSE),0)</f>
        <v>4</v>
      </c>
      <c r="V3820" s="9">
        <f>IFERROR(VLOOKUP(Tabla1[[#This Row],[FECHA]],'RECAUDOS EXTERNOS'!A:D,3,FALSE),0)</f>
        <v>608327</v>
      </c>
    </row>
    <row r="3821" spans="1:22" x14ac:dyDescent="0.25">
      <c r="A3821" s="1">
        <v>41380</v>
      </c>
      <c r="B3821" s="3" t="s">
        <v>2</v>
      </c>
      <c r="C3821" s="2">
        <v>41365</v>
      </c>
      <c r="D3821" s="5">
        <f>YEAR(Tabla1[[#This Row],[FECHA]])</f>
        <v>2013</v>
      </c>
      <c r="E3821" s="5">
        <f>IFERROR(VLOOKUP(Tabla1[[#This Row],[FECHA]],'COMPARENDOS TOTALES'!A:D,4,FALSE),0)</f>
        <v>3</v>
      </c>
      <c r="F3821" s="9">
        <f>IFERROR(VLOOKUP(Tabla1[[#This Row],[FECHA]],'COMPARENDOS TOTALES'!A:D,3,FALSE),0)</f>
        <v>1115138</v>
      </c>
      <c r="G3821" s="5">
        <f>IFERROR(VLOOKUP(Tabla1[[#This Row],[FECHA]],EXONERACIONES!A:D,4,FALSE),0)</f>
        <v>0</v>
      </c>
      <c r="H3821" s="9">
        <f>IFERROR(VLOOKUP(Tabla1[[#This Row],[FECHA]],EXONERACIONES!A:D,3,FALSE),0)</f>
        <v>0</v>
      </c>
      <c r="I3821" s="5">
        <f>IFERROR(VLOOKUP(Tabla1[[#This Row],[FECHA]],'SIMIT CON RES'!A:D,4,FALSE),0)</f>
        <v>1</v>
      </c>
      <c r="J3821" s="9">
        <f>IFERROR(VLOOKUP(Tabla1[[#This Row],[FECHA]],'SIMIT CON RES'!A:D,3,FALSE),0)</f>
        <v>589500</v>
      </c>
      <c r="K3821">
        <f>IFERROR(VLOOKUP(Tabla1[[#This Row],[FECHA]],'SIMIT SIN RES'!A:D,4,FALSE),0)</f>
        <v>0</v>
      </c>
      <c r="L3821" s="9">
        <f>IFERROR(VLOOKUP(Tabla1[[#This Row],[FECHA]],'SIMIT SIN RES'!A:D,3,FALSE),0)</f>
        <v>0</v>
      </c>
      <c r="M3821" s="5">
        <f>IFERROR(VLOOKUP(Tabla1[[#This Row],[FECHA]],'RECAUDOS DE COMPARENDOS'!A:D,4,FALSE),0)</f>
        <v>0</v>
      </c>
      <c r="N3821" s="9">
        <f>IFERROR(VLOOKUP(Tabla1[[#This Row],[FECHA]],'RECAUDOS DE COMPARENDOS'!A:D,3,FALSE),0)</f>
        <v>0</v>
      </c>
      <c r="O3821" s="5">
        <f>IFERROR(VLOOKUP(Tabla1[[#This Row],[FECHA]],'RECAUDOS DE RESOLUCIONES'!A:D,4,FALSE),0)</f>
        <v>0</v>
      </c>
      <c r="P3821" s="9">
        <f>IFERROR(VLOOKUP(Tabla1[[#This Row],[FECHA]],'RECAUDOS DE RESOLUCIONES'!A:D,3,FALSE),0)</f>
        <v>0</v>
      </c>
      <c r="Q382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3821" s="9">
        <f>Tabla1[V. COMPARENDOS]-(Tabla1[V. EXONERACIONES]+Tabla1[[#This Row],[V. SIMIT CON RESOLUCION]]+Tabla1[[#This Row],[V. SIMIT SIN RESOLUCION]]+Tabla1[[#This Row],[V. RECAUDOS COMPARENDOS]]+Tabla1[[#This Row],[V. RECAUDOS RESOLUCIONES]])</f>
        <v>525638</v>
      </c>
      <c r="S3821" s="11">
        <f>IFERROR(VLOOKUP(Tabla1[[#This Row],[FECHA]],'RECAUDOS LOCALES'!A:D,4,FALSE),0)</f>
        <v>0</v>
      </c>
      <c r="T3821" s="9">
        <f>IFERROR(VLOOKUP(Tabla1[[#This Row],[FECHA]],'RECAUDOS LOCALES'!A:D,3,FALSE),0)</f>
        <v>0</v>
      </c>
      <c r="U3821" s="11">
        <f>IFERROR(VLOOKUP(Tabla1[[#This Row],[FECHA]],'RECAUDOS EXTERNOS'!A:D,4,FALSE),0)</f>
        <v>4</v>
      </c>
      <c r="V3821" s="9">
        <f>IFERROR(VLOOKUP(Tabla1[[#This Row],[FECHA]],'RECAUDOS EXTERNOS'!A:D,3,FALSE),0)</f>
        <v>2214702</v>
      </c>
    </row>
    <row r="3822" spans="1:22" x14ac:dyDescent="0.25">
      <c r="A3822" s="1">
        <v>41381</v>
      </c>
      <c r="B3822" s="3" t="s">
        <v>3</v>
      </c>
      <c r="C3822" s="2">
        <v>41365</v>
      </c>
      <c r="D3822" s="5">
        <f>YEAR(Tabla1[[#This Row],[FECHA]])</f>
        <v>2013</v>
      </c>
      <c r="E3822" s="5">
        <f>IFERROR(VLOOKUP(Tabla1[[#This Row],[FECHA]],'COMPARENDOS TOTALES'!A:D,4,FALSE),0)</f>
        <v>0</v>
      </c>
      <c r="F3822" s="9">
        <f>IFERROR(VLOOKUP(Tabla1[[#This Row],[FECHA]],'COMPARENDOS TOTALES'!A:D,3,FALSE),0)</f>
        <v>0</v>
      </c>
      <c r="G3822" s="5">
        <f>IFERROR(VLOOKUP(Tabla1[[#This Row],[FECHA]],EXONERACIONES!A:D,4,FALSE),0)</f>
        <v>0</v>
      </c>
      <c r="H3822" s="9">
        <f>IFERROR(VLOOKUP(Tabla1[[#This Row],[FECHA]],EXONERACIONES!A:D,3,FALSE),0)</f>
        <v>0</v>
      </c>
      <c r="I3822" s="5">
        <f>IFERROR(VLOOKUP(Tabla1[[#This Row],[FECHA]],'SIMIT CON RES'!A:D,4,FALSE),0)</f>
        <v>0</v>
      </c>
      <c r="J3822" s="9">
        <f>IFERROR(VLOOKUP(Tabla1[[#This Row],[FECHA]],'SIMIT CON RES'!A:D,3,FALSE),0)</f>
        <v>0</v>
      </c>
      <c r="K3822">
        <f>IFERROR(VLOOKUP(Tabla1[[#This Row],[FECHA]],'SIMIT SIN RES'!A:D,4,FALSE),0)</f>
        <v>0</v>
      </c>
      <c r="L3822" s="9">
        <f>IFERROR(VLOOKUP(Tabla1[[#This Row],[FECHA]],'SIMIT SIN RES'!A:D,3,FALSE),0)</f>
        <v>0</v>
      </c>
      <c r="M3822" s="5">
        <f>IFERROR(VLOOKUP(Tabla1[[#This Row],[FECHA]],'RECAUDOS DE COMPARENDOS'!A:D,4,FALSE),0)</f>
        <v>0</v>
      </c>
      <c r="N3822" s="9">
        <f>IFERROR(VLOOKUP(Tabla1[[#This Row],[FECHA]],'RECAUDOS DE COMPARENDOS'!A:D,3,FALSE),0)</f>
        <v>0</v>
      </c>
      <c r="O3822" s="5">
        <f>IFERROR(VLOOKUP(Tabla1[[#This Row],[FECHA]],'RECAUDOS DE RESOLUCIONES'!A:D,4,FALSE),0)</f>
        <v>0</v>
      </c>
      <c r="P3822" s="9">
        <f>IFERROR(VLOOKUP(Tabla1[[#This Row],[FECHA]],'RECAUDOS DE RESOLUCIONES'!A:D,3,FALSE),0)</f>
        <v>0</v>
      </c>
      <c r="Q382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82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822" s="11">
        <f>IFERROR(VLOOKUP(Tabla1[[#This Row],[FECHA]],'RECAUDOS LOCALES'!A:D,4,FALSE),0)</f>
        <v>1</v>
      </c>
      <c r="T3822" s="9">
        <f>IFERROR(VLOOKUP(Tabla1[[#This Row],[FECHA]],'RECAUDOS LOCALES'!A:D,3,FALSE),0)</f>
        <v>78600</v>
      </c>
      <c r="U3822" s="11">
        <f>IFERROR(VLOOKUP(Tabla1[[#This Row],[FECHA]],'RECAUDOS EXTERNOS'!A:D,4,FALSE),0)</f>
        <v>4</v>
      </c>
      <c r="V3822" s="9">
        <f>IFERROR(VLOOKUP(Tabla1[[#This Row],[FECHA]],'RECAUDOS EXTERNOS'!A:D,3,FALSE),0)</f>
        <v>1398618</v>
      </c>
    </row>
    <row r="3823" spans="1:22" x14ac:dyDescent="0.25">
      <c r="A3823" s="1">
        <v>41382</v>
      </c>
      <c r="B3823" s="3" t="s">
        <v>6</v>
      </c>
      <c r="C3823" s="2">
        <v>41365</v>
      </c>
      <c r="D3823" s="5">
        <f>YEAR(Tabla1[[#This Row],[FECHA]])</f>
        <v>2013</v>
      </c>
      <c r="E3823" s="5">
        <f>IFERROR(VLOOKUP(Tabla1[[#This Row],[FECHA]],'COMPARENDOS TOTALES'!A:D,4,FALSE),0)</f>
        <v>0</v>
      </c>
      <c r="F3823" s="9">
        <f>IFERROR(VLOOKUP(Tabla1[[#This Row],[FECHA]],'COMPARENDOS TOTALES'!A:D,3,FALSE),0)</f>
        <v>0</v>
      </c>
      <c r="G3823" s="5">
        <f>IFERROR(VLOOKUP(Tabla1[[#This Row],[FECHA]],EXONERACIONES!A:D,4,FALSE),0)</f>
        <v>0</v>
      </c>
      <c r="H3823" s="9">
        <f>IFERROR(VLOOKUP(Tabla1[[#This Row],[FECHA]],EXONERACIONES!A:D,3,FALSE),0)</f>
        <v>0</v>
      </c>
      <c r="I3823" s="5">
        <f>IFERROR(VLOOKUP(Tabla1[[#This Row],[FECHA]],'SIMIT CON RES'!A:D,4,FALSE),0)</f>
        <v>0</v>
      </c>
      <c r="J3823" s="9">
        <f>IFERROR(VLOOKUP(Tabla1[[#This Row],[FECHA]],'SIMIT CON RES'!A:D,3,FALSE),0)</f>
        <v>0</v>
      </c>
      <c r="K3823">
        <f>IFERROR(VLOOKUP(Tabla1[[#This Row],[FECHA]],'SIMIT SIN RES'!A:D,4,FALSE),0)</f>
        <v>0</v>
      </c>
      <c r="L3823" s="9">
        <f>IFERROR(VLOOKUP(Tabla1[[#This Row],[FECHA]],'SIMIT SIN RES'!A:D,3,FALSE),0)</f>
        <v>0</v>
      </c>
      <c r="M3823" s="5">
        <f>IFERROR(VLOOKUP(Tabla1[[#This Row],[FECHA]],'RECAUDOS DE COMPARENDOS'!A:D,4,FALSE),0)</f>
        <v>0</v>
      </c>
      <c r="N3823" s="9">
        <f>IFERROR(VLOOKUP(Tabla1[[#This Row],[FECHA]],'RECAUDOS DE COMPARENDOS'!A:D,3,FALSE),0)</f>
        <v>0</v>
      </c>
      <c r="O3823" s="5">
        <f>IFERROR(VLOOKUP(Tabla1[[#This Row],[FECHA]],'RECAUDOS DE RESOLUCIONES'!A:D,4,FALSE),0)</f>
        <v>0</v>
      </c>
      <c r="P3823" s="9">
        <f>IFERROR(VLOOKUP(Tabla1[[#This Row],[FECHA]],'RECAUDOS DE RESOLUCIONES'!A:D,3,FALSE),0)</f>
        <v>0</v>
      </c>
      <c r="Q382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82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823" s="11">
        <f>IFERROR(VLOOKUP(Tabla1[[#This Row],[FECHA]],'RECAUDOS LOCALES'!A:D,4,FALSE),0)</f>
        <v>0</v>
      </c>
      <c r="T3823" s="9">
        <f>IFERROR(VLOOKUP(Tabla1[[#This Row],[FECHA]],'RECAUDOS LOCALES'!A:D,3,FALSE),0)</f>
        <v>0</v>
      </c>
      <c r="U3823" s="11">
        <f>IFERROR(VLOOKUP(Tabla1[[#This Row],[FECHA]],'RECAUDOS EXTERNOS'!A:D,4,FALSE),0)</f>
        <v>2</v>
      </c>
      <c r="V3823" s="9">
        <f>IFERROR(VLOOKUP(Tabla1[[#This Row],[FECHA]],'RECAUDOS EXTERNOS'!A:D,3,FALSE),0)</f>
        <v>509482</v>
      </c>
    </row>
    <row r="3824" spans="1:22" x14ac:dyDescent="0.25">
      <c r="A3824" s="1">
        <v>41383</v>
      </c>
      <c r="B3824" s="3" t="s">
        <v>0</v>
      </c>
      <c r="C3824" s="2">
        <v>41365</v>
      </c>
      <c r="D3824" s="5">
        <f>YEAR(Tabla1[[#This Row],[FECHA]])</f>
        <v>2013</v>
      </c>
      <c r="E3824" s="5">
        <f>IFERROR(VLOOKUP(Tabla1[[#This Row],[FECHA]],'COMPARENDOS TOTALES'!A:D,4,FALSE),0)</f>
        <v>0</v>
      </c>
      <c r="F3824" s="9">
        <f>IFERROR(VLOOKUP(Tabla1[[#This Row],[FECHA]],'COMPARENDOS TOTALES'!A:D,3,FALSE),0)</f>
        <v>0</v>
      </c>
      <c r="G3824" s="5">
        <f>IFERROR(VLOOKUP(Tabla1[[#This Row],[FECHA]],EXONERACIONES!A:D,4,FALSE),0)</f>
        <v>0</v>
      </c>
      <c r="H3824" s="9">
        <f>IFERROR(VLOOKUP(Tabla1[[#This Row],[FECHA]],EXONERACIONES!A:D,3,FALSE),0)</f>
        <v>0</v>
      </c>
      <c r="I3824" s="5">
        <f>IFERROR(VLOOKUP(Tabla1[[#This Row],[FECHA]],'SIMIT CON RES'!A:D,4,FALSE),0)</f>
        <v>0</v>
      </c>
      <c r="J3824" s="9">
        <f>IFERROR(VLOOKUP(Tabla1[[#This Row],[FECHA]],'SIMIT CON RES'!A:D,3,FALSE),0)</f>
        <v>0</v>
      </c>
      <c r="K3824">
        <f>IFERROR(VLOOKUP(Tabla1[[#This Row],[FECHA]],'SIMIT SIN RES'!A:D,4,FALSE),0)</f>
        <v>0</v>
      </c>
      <c r="L3824" s="9">
        <f>IFERROR(VLOOKUP(Tabla1[[#This Row],[FECHA]],'SIMIT SIN RES'!A:D,3,FALSE),0)</f>
        <v>0</v>
      </c>
      <c r="M3824" s="5">
        <f>IFERROR(VLOOKUP(Tabla1[[#This Row],[FECHA]],'RECAUDOS DE COMPARENDOS'!A:D,4,FALSE),0)</f>
        <v>0</v>
      </c>
      <c r="N3824" s="9">
        <f>IFERROR(VLOOKUP(Tabla1[[#This Row],[FECHA]],'RECAUDOS DE COMPARENDOS'!A:D,3,FALSE),0)</f>
        <v>0</v>
      </c>
      <c r="O3824" s="5">
        <f>IFERROR(VLOOKUP(Tabla1[[#This Row],[FECHA]],'RECAUDOS DE RESOLUCIONES'!A:D,4,FALSE),0)</f>
        <v>0</v>
      </c>
      <c r="P3824" s="9">
        <f>IFERROR(VLOOKUP(Tabla1[[#This Row],[FECHA]],'RECAUDOS DE RESOLUCIONES'!A:D,3,FALSE),0)</f>
        <v>0</v>
      </c>
      <c r="Q382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82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824" s="11">
        <f>IFERROR(VLOOKUP(Tabla1[[#This Row],[FECHA]],'RECAUDOS LOCALES'!A:D,4,FALSE),0)</f>
        <v>0</v>
      </c>
      <c r="T3824" s="9">
        <f>IFERROR(VLOOKUP(Tabla1[[#This Row],[FECHA]],'RECAUDOS LOCALES'!A:D,3,FALSE),0)</f>
        <v>0</v>
      </c>
      <c r="U3824" s="11">
        <f>IFERROR(VLOOKUP(Tabla1[[#This Row],[FECHA]],'RECAUDOS EXTERNOS'!A:D,4,FALSE),0)</f>
        <v>1</v>
      </c>
      <c r="V3824" s="9">
        <f>IFERROR(VLOOKUP(Tabla1[[#This Row],[FECHA]],'RECAUDOS EXTERNOS'!A:D,3,FALSE),0)</f>
        <v>1175815</v>
      </c>
    </row>
    <row r="3825" spans="1:22" x14ac:dyDescent="0.25">
      <c r="A3825" s="1">
        <v>41384</v>
      </c>
      <c r="B3825" s="3" t="s">
        <v>5</v>
      </c>
      <c r="C3825" s="2">
        <v>41365</v>
      </c>
      <c r="D3825" s="5">
        <f>YEAR(Tabla1[[#This Row],[FECHA]])</f>
        <v>2013</v>
      </c>
      <c r="E3825" s="5">
        <f>IFERROR(VLOOKUP(Tabla1[[#This Row],[FECHA]],'COMPARENDOS TOTALES'!A:D,4,FALSE),0)</f>
        <v>3</v>
      </c>
      <c r="F3825" s="9">
        <f>IFERROR(VLOOKUP(Tabla1[[#This Row],[FECHA]],'COMPARENDOS TOTALES'!A:D,3,FALSE),0)</f>
        <v>2063250</v>
      </c>
      <c r="G3825" s="5">
        <f>IFERROR(VLOOKUP(Tabla1[[#This Row],[FECHA]],EXONERACIONES!A:D,4,FALSE),0)</f>
        <v>0</v>
      </c>
      <c r="H3825" s="9">
        <f>IFERROR(VLOOKUP(Tabla1[[#This Row],[FECHA]],EXONERACIONES!A:D,3,FALSE),0)</f>
        <v>0</v>
      </c>
      <c r="I3825" s="5">
        <f>IFERROR(VLOOKUP(Tabla1[[#This Row],[FECHA]],'SIMIT CON RES'!A:D,4,FALSE),0)</f>
        <v>3</v>
      </c>
      <c r="J3825" s="9">
        <f>IFERROR(VLOOKUP(Tabla1[[#This Row],[FECHA]],'SIMIT CON RES'!A:D,3,FALSE),0)</f>
        <v>2063250</v>
      </c>
      <c r="K3825">
        <f>IFERROR(VLOOKUP(Tabla1[[#This Row],[FECHA]],'SIMIT SIN RES'!A:D,4,FALSE),0)</f>
        <v>0</v>
      </c>
      <c r="L3825" s="9">
        <f>IFERROR(VLOOKUP(Tabla1[[#This Row],[FECHA]],'SIMIT SIN RES'!A:D,3,FALSE),0)</f>
        <v>0</v>
      </c>
      <c r="M3825" s="5">
        <f>IFERROR(VLOOKUP(Tabla1[[#This Row],[FECHA]],'RECAUDOS DE COMPARENDOS'!A:D,4,FALSE),0)</f>
        <v>0</v>
      </c>
      <c r="N3825" s="9">
        <f>IFERROR(VLOOKUP(Tabla1[[#This Row],[FECHA]],'RECAUDOS DE COMPARENDOS'!A:D,3,FALSE),0)</f>
        <v>0</v>
      </c>
      <c r="O3825" s="5">
        <f>IFERROR(VLOOKUP(Tabla1[[#This Row],[FECHA]],'RECAUDOS DE RESOLUCIONES'!A:D,4,FALSE),0)</f>
        <v>0</v>
      </c>
      <c r="P3825" s="9">
        <f>IFERROR(VLOOKUP(Tabla1[[#This Row],[FECHA]],'RECAUDOS DE RESOLUCIONES'!A:D,3,FALSE),0)</f>
        <v>0</v>
      </c>
      <c r="Q382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82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825" s="11">
        <f>IFERROR(VLOOKUP(Tabla1[[#This Row],[FECHA]],'RECAUDOS LOCALES'!A:D,4,FALSE),0)</f>
        <v>0</v>
      </c>
      <c r="T3825" s="9">
        <f>IFERROR(VLOOKUP(Tabla1[[#This Row],[FECHA]],'RECAUDOS LOCALES'!A:D,3,FALSE),0)</f>
        <v>0</v>
      </c>
      <c r="U3825" s="11">
        <f>IFERROR(VLOOKUP(Tabla1[[#This Row],[FECHA]],'RECAUDOS EXTERNOS'!A:D,4,FALSE),0)</f>
        <v>0</v>
      </c>
      <c r="V3825" s="9">
        <f>IFERROR(VLOOKUP(Tabla1[[#This Row],[FECHA]],'RECAUDOS EXTERNOS'!A:D,3,FALSE),0)</f>
        <v>0</v>
      </c>
    </row>
    <row r="3826" spans="1:22" x14ac:dyDescent="0.25">
      <c r="A3826" s="1">
        <v>41385</v>
      </c>
      <c r="B3826" s="3" t="s">
        <v>4</v>
      </c>
      <c r="C3826" s="2">
        <v>41365</v>
      </c>
      <c r="D3826" s="5">
        <f>YEAR(Tabla1[[#This Row],[FECHA]])</f>
        <v>2013</v>
      </c>
      <c r="E3826" s="5">
        <f>IFERROR(VLOOKUP(Tabla1[[#This Row],[FECHA]],'COMPARENDOS TOTALES'!A:D,4,FALSE),0)</f>
        <v>0</v>
      </c>
      <c r="F3826" s="9">
        <f>IFERROR(VLOOKUP(Tabla1[[#This Row],[FECHA]],'COMPARENDOS TOTALES'!A:D,3,FALSE),0)</f>
        <v>0</v>
      </c>
      <c r="G3826" s="5">
        <f>IFERROR(VLOOKUP(Tabla1[[#This Row],[FECHA]],EXONERACIONES!A:D,4,FALSE),0)</f>
        <v>0</v>
      </c>
      <c r="H3826" s="9">
        <f>IFERROR(VLOOKUP(Tabla1[[#This Row],[FECHA]],EXONERACIONES!A:D,3,FALSE),0)</f>
        <v>0</v>
      </c>
      <c r="I3826" s="5">
        <f>IFERROR(VLOOKUP(Tabla1[[#This Row],[FECHA]],'SIMIT CON RES'!A:D,4,FALSE),0)</f>
        <v>0</v>
      </c>
      <c r="J3826" s="9">
        <f>IFERROR(VLOOKUP(Tabla1[[#This Row],[FECHA]],'SIMIT CON RES'!A:D,3,FALSE),0)</f>
        <v>0</v>
      </c>
      <c r="K3826">
        <f>IFERROR(VLOOKUP(Tabla1[[#This Row],[FECHA]],'SIMIT SIN RES'!A:D,4,FALSE),0)</f>
        <v>0</v>
      </c>
      <c r="L3826" s="9">
        <f>IFERROR(VLOOKUP(Tabla1[[#This Row],[FECHA]],'SIMIT SIN RES'!A:D,3,FALSE),0)</f>
        <v>0</v>
      </c>
      <c r="M3826" s="5">
        <f>IFERROR(VLOOKUP(Tabla1[[#This Row],[FECHA]],'RECAUDOS DE COMPARENDOS'!A:D,4,FALSE),0)</f>
        <v>0</v>
      </c>
      <c r="N3826" s="9">
        <f>IFERROR(VLOOKUP(Tabla1[[#This Row],[FECHA]],'RECAUDOS DE COMPARENDOS'!A:D,3,FALSE),0)</f>
        <v>0</v>
      </c>
      <c r="O3826" s="5">
        <f>IFERROR(VLOOKUP(Tabla1[[#This Row],[FECHA]],'RECAUDOS DE RESOLUCIONES'!A:D,4,FALSE),0)</f>
        <v>0</v>
      </c>
      <c r="P3826" s="9">
        <f>IFERROR(VLOOKUP(Tabla1[[#This Row],[FECHA]],'RECAUDOS DE RESOLUCIONES'!A:D,3,FALSE),0)</f>
        <v>0</v>
      </c>
      <c r="Q382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82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826" s="11">
        <f>IFERROR(VLOOKUP(Tabla1[[#This Row],[FECHA]],'RECAUDOS LOCALES'!A:D,4,FALSE),0)</f>
        <v>0</v>
      </c>
      <c r="T3826" s="9">
        <f>IFERROR(VLOOKUP(Tabla1[[#This Row],[FECHA]],'RECAUDOS LOCALES'!A:D,3,FALSE),0)</f>
        <v>0</v>
      </c>
      <c r="U3826" s="11">
        <f>IFERROR(VLOOKUP(Tabla1[[#This Row],[FECHA]],'RECAUDOS EXTERNOS'!A:D,4,FALSE),0)</f>
        <v>0</v>
      </c>
      <c r="V3826" s="9">
        <f>IFERROR(VLOOKUP(Tabla1[[#This Row],[FECHA]],'RECAUDOS EXTERNOS'!A:D,3,FALSE),0)</f>
        <v>0</v>
      </c>
    </row>
    <row r="3827" spans="1:22" x14ac:dyDescent="0.25">
      <c r="A3827" s="1">
        <v>41386</v>
      </c>
      <c r="B3827" s="3" t="s">
        <v>1</v>
      </c>
      <c r="C3827" s="2">
        <v>41365</v>
      </c>
      <c r="D3827" s="5">
        <f>YEAR(Tabla1[[#This Row],[FECHA]])</f>
        <v>2013</v>
      </c>
      <c r="E3827" s="5">
        <f>IFERROR(VLOOKUP(Tabla1[[#This Row],[FECHA]],'COMPARENDOS TOTALES'!A:D,4,FALSE),0)</f>
        <v>0</v>
      </c>
      <c r="F3827" s="9">
        <f>IFERROR(VLOOKUP(Tabla1[[#This Row],[FECHA]],'COMPARENDOS TOTALES'!A:D,3,FALSE),0)</f>
        <v>0</v>
      </c>
      <c r="G3827" s="5">
        <f>IFERROR(VLOOKUP(Tabla1[[#This Row],[FECHA]],EXONERACIONES!A:D,4,FALSE),0)</f>
        <v>0</v>
      </c>
      <c r="H3827" s="9">
        <f>IFERROR(VLOOKUP(Tabla1[[#This Row],[FECHA]],EXONERACIONES!A:D,3,FALSE),0)</f>
        <v>0</v>
      </c>
      <c r="I3827" s="5">
        <f>IFERROR(VLOOKUP(Tabla1[[#This Row],[FECHA]],'SIMIT CON RES'!A:D,4,FALSE),0)</f>
        <v>0</v>
      </c>
      <c r="J3827" s="9">
        <f>IFERROR(VLOOKUP(Tabla1[[#This Row],[FECHA]],'SIMIT CON RES'!A:D,3,FALSE),0)</f>
        <v>0</v>
      </c>
      <c r="K3827">
        <f>IFERROR(VLOOKUP(Tabla1[[#This Row],[FECHA]],'SIMIT SIN RES'!A:D,4,FALSE),0)</f>
        <v>0</v>
      </c>
      <c r="L3827" s="9">
        <f>IFERROR(VLOOKUP(Tabla1[[#This Row],[FECHA]],'SIMIT SIN RES'!A:D,3,FALSE),0)</f>
        <v>0</v>
      </c>
      <c r="M3827" s="5">
        <f>IFERROR(VLOOKUP(Tabla1[[#This Row],[FECHA]],'RECAUDOS DE COMPARENDOS'!A:D,4,FALSE),0)</f>
        <v>0</v>
      </c>
      <c r="N3827" s="9">
        <f>IFERROR(VLOOKUP(Tabla1[[#This Row],[FECHA]],'RECAUDOS DE COMPARENDOS'!A:D,3,FALSE),0)</f>
        <v>0</v>
      </c>
      <c r="O3827" s="5">
        <f>IFERROR(VLOOKUP(Tabla1[[#This Row],[FECHA]],'RECAUDOS DE RESOLUCIONES'!A:D,4,FALSE),0)</f>
        <v>0</v>
      </c>
      <c r="P3827" s="9">
        <f>IFERROR(VLOOKUP(Tabla1[[#This Row],[FECHA]],'RECAUDOS DE RESOLUCIONES'!A:D,3,FALSE),0)</f>
        <v>0</v>
      </c>
      <c r="Q382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82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827" s="11">
        <f>IFERROR(VLOOKUP(Tabla1[[#This Row],[FECHA]],'RECAUDOS LOCALES'!A:D,4,FALSE),0)</f>
        <v>0</v>
      </c>
      <c r="T3827" s="9">
        <f>IFERROR(VLOOKUP(Tabla1[[#This Row],[FECHA]],'RECAUDOS LOCALES'!A:D,3,FALSE),0)</f>
        <v>0</v>
      </c>
      <c r="U3827" s="11">
        <f>IFERROR(VLOOKUP(Tabla1[[#This Row],[FECHA]],'RECAUDOS EXTERNOS'!A:D,4,FALSE),0)</f>
        <v>8</v>
      </c>
      <c r="V3827" s="9">
        <f>IFERROR(VLOOKUP(Tabla1[[#This Row],[FECHA]],'RECAUDOS EXTERNOS'!A:D,3,FALSE),0)</f>
        <v>2994114</v>
      </c>
    </row>
    <row r="3828" spans="1:22" x14ac:dyDescent="0.25">
      <c r="A3828" s="1">
        <v>41387</v>
      </c>
      <c r="B3828" s="3" t="s">
        <v>2</v>
      </c>
      <c r="C3828" s="2">
        <v>41365</v>
      </c>
      <c r="D3828" s="5">
        <f>YEAR(Tabla1[[#This Row],[FECHA]])</f>
        <v>2013</v>
      </c>
      <c r="E3828" s="5">
        <f>IFERROR(VLOOKUP(Tabla1[[#This Row],[FECHA]],'COMPARENDOS TOTALES'!A:D,4,FALSE),0)</f>
        <v>0</v>
      </c>
      <c r="F3828" s="9">
        <f>IFERROR(VLOOKUP(Tabla1[[#This Row],[FECHA]],'COMPARENDOS TOTALES'!A:D,3,FALSE),0)</f>
        <v>0</v>
      </c>
      <c r="G3828" s="5">
        <f>IFERROR(VLOOKUP(Tabla1[[#This Row],[FECHA]],EXONERACIONES!A:D,4,FALSE),0)</f>
        <v>0</v>
      </c>
      <c r="H3828" s="9">
        <f>IFERROR(VLOOKUP(Tabla1[[#This Row],[FECHA]],EXONERACIONES!A:D,3,FALSE),0)</f>
        <v>0</v>
      </c>
      <c r="I3828" s="5">
        <f>IFERROR(VLOOKUP(Tabla1[[#This Row],[FECHA]],'SIMIT CON RES'!A:D,4,FALSE),0)</f>
        <v>0</v>
      </c>
      <c r="J3828" s="9">
        <f>IFERROR(VLOOKUP(Tabla1[[#This Row],[FECHA]],'SIMIT CON RES'!A:D,3,FALSE),0)</f>
        <v>0</v>
      </c>
      <c r="K3828">
        <f>IFERROR(VLOOKUP(Tabla1[[#This Row],[FECHA]],'SIMIT SIN RES'!A:D,4,FALSE),0)</f>
        <v>0</v>
      </c>
      <c r="L3828" s="9">
        <f>IFERROR(VLOOKUP(Tabla1[[#This Row],[FECHA]],'SIMIT SIN RES'!A:D,3,FALSE),0)</f>
        <v>0</v>
      </c>
      <c r="M3828" s="5">
        <f>IFERROR(VLOOKUP(Tabla1[[#This Row],[FECHA]],'RECAUDOS DE COMPARENDOS'!A:D,4,FALSE),0)</f>
        <v>0</v>
      </c>
      <c r="N3828" s="9">
        <f>IFERROR(VLOOKUP(Tabla1[[#This Row],[FECHA]],'RECAUDOS DE COMPARENDOS'!A:D,3,FALSE),0)</f>
        <v>0</v>
      </c>
      <c r="O3828" s="5">
        <f>IFERROR(VLOOKUP(Tabla1[[#This Row],[FECHA]],'RECAUDOS DE RESOLUCIONES'!A:D,4,FALSE),0)</f>
        <v>0</v>
      </c>
      <c r="P3828" s="9">
        <f>IFERROR(VLOOKUP(Tabla1[[#This Row],[FECHA]],'RECAUDOS DE RESOLUCIONES'!A:D,3,FALSE),0)</f>
        <v>0</v>
      </c>
      <c r="Q382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82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828" s="11">
        <f>IFERROR(VLOOKUP(Tabla1[[#This Row],[FECHA]],'RECAUDOS LOCALES'!A:D,4,FALSE),0)</f>
        <v>0</v>
      </c>
      <c r="T3828" s="9">
        <f>IFERROR(VLOOKUP(Tabla1[[#This Row],[FECHA]],'RECAUDOS LOCALES'!A:D,3,FALSE),0)</f>
        <v>0</v>
      </c>
      <c r="U3828" s="11">
        <f>IFERROR(VLOOKUP(Tabla1[[#This Row],[FECHA]],'RECAUDOS EXTERNOS'!A:D,4,FALSE),0)</f>
        <v>2</v>
      </c>
      <c r="V3828" s="9">
        <f>IFERROR(VLOOKUP(Tabla1[[#This Row],[FECHA]],'RECAUDOS EXTERNOS'!A:D,3,FALSE),0)</f>
        <v>644361</v>
      </c>
    </row>
    <row r="3829" spans="1:22" x14ac:dyDescent="0.25">
      <c r="A3829" s="1">
        <v>41388</v>
      </c>
      <c r="B3829" s="3" t="s">
        <v>3</v>
      </c>
      <c r="C3829" s="2">
        <v>41365</v>
      </c>
      <c r="D3829" s="5">
        <f>YEAR(Tabla1[[#This Row],[FECHA]])</f>
        <v>2013</v>
      </c>
      <c r="E3829" s="5">
        <f>IFERROR(VLOOKUP(Tabla1[[#This Row],[FECHA]],'COMPARENDOS TOTALES'!A:D,4,FALSE),0)</f>
        <v>1</v>
      </c>
      <c r="F3829" s="9">
        <f>IFERROR(VLOOKUP(Tabla1[[#This Row],[FECHA]],'COMPARENDOS TOTALES'!A:D,3,FALSE),0)</f>
        <v>157200</v>
      </c>
      <c r="G3829" s="5">
        <f>IFERROR(VLOOKUP(Tabla1[[#This Row],[FECHA]],EXONERACIONES!A:D,4,FALSE),0)</f>
        <v>0</v>
      </c>
      <c r="H3829" s="9">
        <f>IFERROR(VLOOKUP(Tabla1[[#This Row],[FECHA]],EXONERACIONES!A:D,3,FALSE),0)</f>
        <v>0</v>
      </c>
      <c r="I3829" s="5">
        <f>IFERROR(VLOOKUP(Tabla1[[#This Row],[FECHA]],'SIMIT CON RES'!A:D,4,FALSE),0)</f>
        <v>1</v>
      </c>
      <c r="J3829" s="9">
        <f>IFERROR(VLOOKUP(Tabla1[[#This Row],[FECHA]],'SIMIT CON RES'!A:D,3,FALSE),0)</f>
        <v>157200</v>
      </c>
      <c r="K3829">
        <f>IFERROR(VLOOKUP(Tabla1[[#This Row],[FECHA]],'SIMIT SIN RES'!A:D,4,FALSE),0)</f>
        <v>0</v>
      </c>
      <c r="L3829" s="9">
        <f>IFERROR(VLOOKUP(Tabla1[[#This Row],[FECHA]],'SIMIT SIN RES'!A:D,3,FALSE),0)</f>
        <v>0</v>
      </c>
      <c r="M3829" s="5">
        <f>IFERROR(VLOOKUP(Tabla1[[#This Row],[FECHA]],'RECAUDOS DE COMPARENDOS'!A:D,4,FALSE),0)</f>
        <v>0</v>
      </c>
      <c r="N3829" s="9">
        <f>IFERROR(VLOOKUP(Tabla1[[#This Row],[FECHA]],'RECAUDOS DE COMPARENDOS'!A:D,3,FALSE),0)</f>
        <v>0</v>
      </c>
      <c r="O3829" s="5">
        <f>IFERROR(VLOOKUP(Tabla1[[#This Row],[FECHA]],'RECAUDOS DE RESOLUCIONES'!A:D,4,FALSE),0)</f>
        <v>0</v>
      </c>
      <c r="P3829" s="9">
        <f>IFERROR(VLOOKUP(Tabla1[[#This Row],[FECHA]],'RECAUDOS DE RESOLUCIONES'!A:D,3,FALSE),0)</f>
        <v>0</v>
      </c>
      <c r="Q382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82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829" s="11">
        <f>IFERROR(VLOOKUP(Tabla1[[#This Row],[FECHA]],'RECAUDOS LOCALES'!A:D,4,FALSE),0)</f>
        <v>0</v>
      </c>
      <c r="T3829" s="9">
        <f>IFERROR(VLOOKUP(Tabla1[[#This Row],[FECHA]],'RECAUDOS LOCALES'!A:D,3,FALSE),0)</f>
        <v>0</v>
      </c>
      <c r="U3829" s="11">
        <f>IFERROR(VLOOKUP(Tabla1[[#This Row],[FECHA]],'RECAUDOS EXTERNOS'!A:D,4,FALSE),0)</f>
        <v>6</v>
      </c>
      <c r="V3829" s="9">
        <f>IFERROR(VLOOKUP(Tabla1[[#This Row],[FECHA]],'RECAUDOS EXTERNOS'!A:D,3,FALSE),0)</f>
        <v>1420543</v>
      </c>
    </row>
    <row r="3830" spans="1:22" x14ac:dyDescent="0.25">
      <c r="A3830" s="1">
        <v>41389</v>
      </c>
      <c r="B3830" s="3" t="s">
        <v>6</v>
      </c>
      <c r="C3830" s="2">
        <v>41365</v>
      </c>
      <c r="D3830" s="5">
        <f>YEAR(Tabla1[[#This Row],[FECHA]])</f>
        <v>2013</v>
      </c>
      <c r="E3830" s="5">
        <f>IFERROR(VLOOKUP(Tabla1[[#This Row],[FECHA]],'COMPARENDOS TOTALES'!A:D,4,FALSE),0)</f>
        <v>0</v>
      </c>
      <c r="F3830" s="9">
        <f>IFERROR(VLOOKUP(Tabla1[[#This Row],[FECHA]],'COMPARENDOS TOTALES'!A:D,3,FALSE),0)</f>
        <v>0</v>
      </c>
      <c r="G3830" s="5">
        <f>IFERROR(VLOOKUP(Tabla1[[#This Row],[FECHA]],EXONERACIONES!A:D,4,FALSE),0)</f>
        <v>0</v>
      </c>
      <c r="H3830" s="9">
        <f>IFERROR(VLOOKUP(Tabla1[[#This Row],[FECHA]],EXONERACIONES!A:D,3,FALSE),0)</f>
        <v>0</v>
      </c>
      <c r="I3830" s="5">
        <f>IFERROR(VLOOKUP(Tabla1[[#This Row],[FECHA]],'SIMIT CON RES'!A:D,4,FALSE),0)</f>
        <v>0</v>
      </c>
      <c r="J3830" s="9">
        <f>IFERROR(VLOOKUP(Tabla1[[#This Row],[FECHA]],'SIMIT CON RES'!A:D,3,FALSE),0)</f>
        <v>0</v>
      </c>
      <c r="K3830">
        <f>IFERROR(VLOOKUP(Tabla1[[#This Row],[FECHA]],'SIMIT SIN RES'!A:D,4,FALSE),0)</f>
        <v>0</v>
      </c>
      <c r="L3830" s="9">
        <f>IFERROR(VLOOKUP(Tabla1[[#This Row],[FECHA]],'SIMIT SIN RES'!A:D,3,FALSE),0)</f>
        <v>0</v>
      </c>
      <c r="M3830" s="5">
        <f>IFERROR(VLOOKUP(Tabla1[[#This Row],[FECHA]],'RECAUDOS DE COMPARENDOS'!A:D,4,FALSE),0)</f>
        <v>0</v>
      </c>
      <c r="N3830" s="9">
        <f>IFERROR(VLOOKUP(Tabla1[[#This Row],[FECHA]],'RECAUDOS DE COMPARENDOS'!A:D,3,FALSE),0)</f>
        <v>0</v>
      </c>
      <c r="O3830" s="5">
        <f>IFERROR(VLOOKUP(Tabla1[[#This Row],[FECHA]],'RECAUDOS DE RESOLUCIONES'!A:D,4,FALSE),0)</f>
        <v>0</v>
      </c>
      <c r="P3830" s="9">
        <f>IFERROR(VLOOKUP(Tabla1[[#This Row],[FECHA]],'RECAUDOS DE RESOLUCIONES'!A:D,3,FALSE),0)</f>
        <v>0</v>
      </c>
      <c r="Q383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83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830" s="11">
        <f>IFERROR(VLOOKUP(Tabla1[[#This Row],[FECHA]],'RECAUDOS LOCALES'!A:D,4,FALSE),0)</f>
        <v>0</v>
      </c>
      <c r="T3830" s="9">
        <f>IFERROR(VLOOKUP(Tabla1[[#This Row],[FECHA]],'RECAUDOS LOCALES'!A:D,3,FALSE),0)</f>
        <v>0</v>
      </c>
      <c r="U3830" s="11">
        <f>IFERROR(VLOOKUP(Tabla1[[#This Row],[FECHA]],'RECAUDOS EXTERNOS'!A:D,4,FALSE),0)</f>
        <v>5</v>
      </c>
      <c r="V3830" s="9">
        <f>IFERROR(VLOOKUP(Tabla1[[#This Row],[FECHA]],'RECAUDOS EXTERNOS'!A:D,3,FALSE),0)</f>
        <v>2379421</v>
      </c>
    </row>
    <row r="3831" spans="1:22" x14ac:dyDescent="0.25">
      <c r="A3831" s="1">
        <v>41390</v>
      </c>
      <c r="B3831" s="3" t="s">
        <v>0</v>
      </c>
      <c r="C3831" s="2">
        <v>41365</v>
      </c>
      <c r="D3831" s="5">
        <f>YEAR(Tabla1[[#This Row],[FECHA]])</f>
        <v>2013</v>
      </c>
      <c r="E3831" s="5">
        <f>IFERROR(VLOOKUP(Tabla1[[#This Row],[FECHA]],'COMPARENDOS TOTALES'!A:D,4,FALSE),0)</f>
        <v>0</v>
      </c>
      <c r="F3831" s="9">
        <f>IFERROR(VLOOKUP(Tabla1[[#This Row],[FECHA]],'COMPARENDOS TOTALES'!A:D,3,FALSE),0)</f>
        <v>0</v>
      </c>
      <c r="G3831" s="5">
        <f>IFERROR(VLOOKUP(Tabla1[[#This Row],[FECHA]],EXONERACIONES!A:D,4,FALSE),0)</f>
        <v>0</v>
      </c>
      <c r="H3831" s="9">
        <f>IFERROR(VLOOKUP(Tabla1[[#This Row],[FECHA]],EXONERACIONES!A:D,3,FALSE),0)</f>
        <v>0</v>
      </c>
      <c r="I3831" s="5">
        <f>IFERROR(VLOOKUP(Tabla1[[#This Row],[FECHA]],'SIMIT CON RES'!A:D,4,FALSE),0)</f>
        <v>0</v>
      </c>
      <c r="J3831" s="9">
        <f>IFERROR(VLOOKUP(Tabla1[[#This Row],[FECHA]],'SIMIT CON RES'!A:D,3,FALSE),0)</f>
        <v>0</v>
      </c>
      <c r="K3831">
        <f>IFERROR(VLOOKUP(Tabla1[[#This Row],[FECHA]],'SIMIT SIN RES'!A:D,4,FALSE),0)</f>
        <v>0</v>
      </c>
      <c r="L3831" s="9">
        <f>IFERROR(VLOOKUP(Tabla1[[#This Row],[FECHA]],'SIMIT SIN RES'!A:D,3,FALSE),0)</f>
        <v>0</v>
      </c>
      <c r="M3831" s="5">
        <f>IFERROR(VLOOKUP(Tabla1[[#This Row],[FECHA]],'RECAUDOS DE COMPARENDOS'!A:D,4,FALSE),0)</f>
        <v>0</v>
      </c>
      <c r="N3831" s="9">
        <f>IFERROR(VLOOKUP(Tabla1[[#This Row],[FECHA]],'RECAUDOS DE COMPARENDOS'!A:D,3,FALSE),0)</f>
        <v>0</v>
      </c>
      <c r="O3831" s="5">
        <f>IFERROR(VLOOKUP(Tabla1[[#This Row],[FECHA]],'RECAUDOS DE RESOLUCIONES'!A:D,4,FALSE),0)</f>
        <v>0</v>
      </c>
      <c r="P3831" s="9">
        <f>IFERROR(VLOOKUP(Tabla1[[#This Row],[FECHA]],'RECAUDOS DE RESOLUCIONES'!A:D,3,FALSE),0)</f>
        <v>0</v>
      </c>
      <c r="Q383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83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831" s="11">
        <f>IFERROR(VLOOKUP(Tabla1[[#This Row],[FECHA]],'RECAUDOS LOCALES'!A:D,4,FALSE),0)</f>
        <v>0</v>
      </c>
      <c r="T3831" s="9">
        <f>IFERROR(VLOOKUP(Tabla1[[#This Row],[FECHA]],'RECAUDOS LOCALES'!A:D,3,FALSE),0)</f>
        <v>0</v>
      </c>
      <c r="U3831" s="11">
        <f>IFERROR(VLOOKUP(Tabla1[[#This Row],[FECHA]],'RECAUDOS EXTERNOS'!A:D,4,FALSE),0)</f>
        <v>3</v>
      </c>
      <c r="V3831" s="9">
        <f>IFERROR(VLOOKUP(Tabla1[[#This Row],[FECHA]],'RECAUDOS EXTERNOS'!A:D,3,FALSE),0)</f>
        <v>781264</v>
      </c>
    </row>
    <row r="3832" spans="1:22" x14ac:dyDescent="0.25">
      <c r="A3832" s="1">
        <v>41391</v>
      </c>
      <c r="B3832" s="3" t="s">
        <v>5</v>
      </c>
      <c r="C3832" s="2">
        <v>41365</v>
      </c>
      <c r="D3832" s="5">
        <f>YEAR(Tabla1[[#This Row],[FECHA]])</f>
        <v>2013</v>
      </c>
      <c r="E3832" s="5">
        <f>IFERROR(VLOOKUP(Tabla1[[#This Row],[FECHA]],'COMPARENDOS TOTALES'!A:D,4,FALSE),0)</f>
        <v>1</v>
      </c>
      <c r="F3832" s="9">
        <f>IFERROR(VLOOKUP(Tabla1[[#This Row],[FECHA]],'COMPARENDOS TOTALES'!A:D,3,FALSE),0)</f>
        <v>98250</v>
      </c>
      <c r="G3832" s="5">
        <f>IFERROR(VLOOKUP(Tabla1[[#This Row],[FECHA]],EXONERACIONES!A:D,4,FALSE),0)</f>
        <v>0</v>
      </c>
      <c r="H3832" s="9">
        <f>IFERROR(VLOOKUP(Tabla1[[#This Row],[FECHA]],EXONERACIONES!A:D,3,FALSE),0)</f>
        <v>0</v>
      </c>
      <c r="I3832" s="5">
        <f>IFERROR(VLOOKUP(Tabla1[[#This Row],[FECHA]],'SIMIT CON RES'!A:D,4,FALSE),0)</f>
        <v>0</v>
      </c>
      <c r="J3832" s="9">
        <f>IFERROR(VLOOKUP(Tabla1[[#This Row],[FECHA]],'SIMIT CON RES'!A:D,3,FALSE),0)</f>
        <v>0</v>
      </c>
      <c r="K3832">
        <f>IFERROR(VLOOKUP(Tabla1[[#This Row],[FECHA]],'SIMIT SIN RES'!A:D,4,FALSE),0)</f>
        <v>1</v>
      </c>
      <c r="L3832" s="9">
        <f>IFERROR(VLOOKUP(Tabla1[[#This Row],[FECHA]],'SIMIT SIN RES'!A:D,3,FALSE),0)</f>
        <v>98250</v>
      </c>
      <c r="M3832" s="5">
        <f>IFERROR(VLOOKUP(Tabla1[[#This Row],[FECHA]],'RECAUDOS DE COMPARENDOS'!A:D,4,FALSE),0)</f>
        <v>0</v>
      </c>
      <c r="N3832" s="9">
        <f>IFERROR(VLOOKUP(Tabla1[[#This Row],[FECHA]],'RECAUDOS DE COMPARENDOS'!A:D,3,FALSE),0)</f>
        <v>0</v>
      </c>
      <c r="O3832" s="5">
        <f>IFERROR(VLOOKUP(Tabla1[[#This Row],[FECHA]],'RECAUDOS DE RESOLUCIONES'!A:D,4,FALSE),0)</f>
        <v>0</v>
      </c>
      <c r="P3832" s="9">
        <f>IFERROR(VLOOKUP(Tabla1[[#This Row],[FECHA]],'RECAUDOS DE RESOLUCIONES'!A:D,3,FALSE),0)</f>
        <v>0</v>
      </c>
      <c r="Q383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83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832" s="11">
        <f>IFERROR(VLOOKUP(Tabla1[[#This Row],[FECHA]],'RECAUDOS LOCALES'!A:D,4,FALSE),0)</f>
        <v>0</v>
      </c>
      <c r="T3832" s="9">
        <f>IFERROR(VLOOKUP(Tabla1[[#This Row],[FECHA]],'RECAUDOS LOCALES'!A:D,3,FALSE),0)</f>
        <v>0</v>
      </c>
      <c r="U3832" s="11">
        <f>IFERROR(VLOOKUP(Tabla1[[#This Row],[FECHA]],'RECAUDOS EXTERNOS'!A:D,4,FALSE),0)</f>
        <v>1</v>
      </c>
      <c r="V3832" s="9">
        <f>IFERROR(VLOOKUP(Tabla1[[#This Row],[FECHA]],'RECAUDOS EXTERNOS'!A:D,3,FALSE),0)</f>
        <v>383523</v>
      </c>
    </row>
    <row r="3833" spans="1:22" x14ac:dyDescent="0.25">
      <c r="A3833" s="1">
        <v>41392</v>
      </c>
      <c r="B3833" s="3" t="s">
        <v>4</v>
      </c>
      <c r="C3833" s="2">
        <v>41365</v>
      </c>
      <c r="D3833" s="5">
        <f>YEAR(Tabla1[[#This Row],[FECHA]])</f>
        <v>2013</v>
      </c>
      <c r="E3833" s="5">
        <f>IFERROR(VLOOKUP(Tabla1[[#This Row],[FECHA]],'COMPARENDOS TOTALES'!A:D,4,FALSE),0)</f>
        <v>0</v>
      </c>
      <c r="F3833" s="9">
        <f>IFERROR(VLOOKUP(Tabla1[[#This Row],[FECHA]],'COMPARENDOS TOTALES'!A:D,3,FALSE),0)</f>
        <v>0</v>
      </c>
      <c r="G3833" s="5">
        <f>IFERROR(VLOOKUP(Tabla1[[#This Row],[FECHA]],EXONERACIONES!A:D,4,FALSE),0)</f>
        <v>0</v>
      </c>
      <c r="H3833" s="9">
        <f>IFERROR(VLOOKUP(Tabla1[[#This Row],[FECHA]],EXONERACIONES!A:D,3,FALSE),0)</f>
        <v>0</v>
      </c>
      <c r="I3833" s="5">
        <f>IFERROR(VLOOKUP(Tabla1[[#This Row],[FECHA]],'SIMIT CON RES'!A:D,4,FALSE),0)</f>
        <v>0</v>
      </c>
      <c r="J3833" s="9">
        <f>IFERROR(VLOOKUP(Tabla1[[#This Row],[FECHA]],'SIMIT CON RES'!A:D,3,FALSE),0)</f>
        <v>0</v>
      </c>
      <c r="K3833">
        <f>IFERROR(VLOOKUP(Tabla1[[#This Row],[FECHA]],'SIMIT SIN RES'!A:D,4,FALSE),0)</f>
        <v>0</v>
      </c>
      <c r="L3833" s="9">
        <f>IFERROR(VLOOKUP(Tabla1[[#This Row],[FECHA]],'SIMIT SIN RES'!A:D,3,FALSE),0)</f>
        <v>0</v>
      </c>
      <c r="M3833" s="5">
        <f>IFERROR(VLOOKUP(Tabla1[[#This Row],[FECHA]],'RECAUDOS DE COMPARENDOS'!A:D,4,FALSE),0)</f>
        <v>0</v>
      </c>
      <c r="N3833" s="9">
        <f>IFERROR(VLOOKUP(Tabla1[[#This Row],[FECHA]],'RECAUDOS DE COMPARENDOS'!A:D,3,FALSE),0)</f>
        <v>0</v>
      </c>
      <c r="O3833" s="5">
        <f>IFERROR(VLOOKUP(Tabla1[[#This Row],[FECHA]],'RECAUDOS DE RESOLUCIONES'!A:D,4,FALSE),0)</f>
        <v>0</v>
      </c>
      <c r="P3833" s="9">
        <f>IFERROR(VLOOKUP(Tabla1[[#This Row],[FECHA]],'RECAUDOS DE RESOLUCIONES'!A:D,3,FALSE),0)</f>
        <v>0</v>
      </c>
      <c r="Q383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83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833" s="11">
        <f>IFERROR(VLOOKUP(Tabla1[[#This Row],[FECHA]],'RECAUDOS LOCALES'!A:D,4,FALSE),0)</f>
        <v>0</v>
      </c>
      <c r="T3833" s="9">
        <f>IFERROR(VLOOKUP(Tabla1[[#This Row],[FECHA]],'RECAUDOS LOCALES'!A:D,3,FALSE),0)</f>
        <v>0</v>
      </c>
      <c r="U3833" s="11">
        <f>IFERROR(VLOOKUP(Tabla1[[#This Row],[FECHA]],'RECAUDOS EXTERNOS'!A:D,4,FALSE),0)</f>
        <v>0</v>
      </c>
      <c r="V3833" s="9">
        <f>IFERROR(VLOOKUP(Tabla1[[#This Row],[FECHA]],'RECAUDOS EXTERNOS'!A:D,3,FALSE),0)</f>
        <v>0</v>
      </c>
    </row>
    <row r="3834" spans="1:22" x14ac:dyDescent="0.25">
      <c r="A3834" s="1">
        <v>41393</v>
      </c>
      <c r="B3834" s="3" t="s">
        <v>1</v>
      </c>
      <c r="C3834" s="2">
        <v>41365</v>
      </c>
      <c r="D3834" s="5">
        <f>YEAR(Tabla1[[#This Row],[FECHA]])</f>
        <v>2013</v>
      </c>
      <c r="E3834" s="5">
        <f>IFERROR(VLOOKUP(Tabla1[[#This Row],[FECHA]],'COMPARENDOS TOTALES'!A:D,4,FALSE),0)</f>
        <v>0</v>
      </c>
      <c r="F3834" s="9">
        <f>IFERROR(VLOOKUP(Tabla1[[#This Row],[FECHA]],'COMPARENDOS TOTALES'!A:D,3,FALSE),0)</f>
        <v>0</v>
      </c>
      <c r="G3834" s="5">
        <f>IFERROR(VLOOKUP(Tabla1[[#This Row],[FECHA]],EXONERACIONES!A:D,4,FALSE),0)</f>
        <v>0</v>
      </c>
      <c r="H3834" s="9">
        <f>IFERROR(VLOOKUP(Tabla1[[#This Row],[FECHA]],EXONERACIONES!A:D,3,FALSE),0)</f>
        <v>0</v>
      </c>
      <c r="I3834" s="5">
        <f>IFERROR(VLOOKUP(Tabla1[[#This Row],[FECHA]],'SIMIT CON RES'!A:D,4,FALSE),0)</f>
        <v>0</v>
      </c>
      <c r="J3834" s="9">
        <f>IFERROR(VLOOKUP(Tabla1[[#This Row],[FECHA]],'SIMIT CON RES'!A:D,3,FALSE),0)</f>
        <v>0</v>
      </c>
      <c r="K3834">
        <f>IFERROR(VLOOKUP(Tabla1[[#This Row],[FECHA]],'SIMIT SIN RES'!A:D,4,FALSE),0)</f>
        <v>0</v>
      </c>
      <c r="L3834" s="9">
        <f>IFERROR(VLOOKUP(Tabla1[[#This Row],[FECHA]],'SIMIT SIN RES'!A:D,3,FALSE),0)</f>
        <v>0</v>
      </c>
      <c r="M3834" s="5">
        <f>IFERROR(VLOOKUP(Tabla1[[#This Row],[FECHA]],'RECAUDOS DE COMPARENDOS'!A:D,4,FALSE),0)</f>
        <v>0</v>
      </c>
      <c r="N3834" s="9">
        <f>IFERROR(VLOOKUP(Tabla1[[#This Row],[FECHA]],'RECAUDOS DE COMPARENDOS'!A:D,3,FALSE),0)</f>
        <v>0</v>
      </c>
      <c r="O3834" s="5">
        <f>IFERROR(VLOOKUP(Tabla1[[#This Row],[FECHA]],'RECAUDOS DE RESOLUCIONES'!A:D,4,FALSE),0)</f>
        <v>0</v>
      </c>
      <c r="P3834" s="9">
        <f>IFERROR(VLOOKUP(Tabla1[[#This Row],[FECHA]],'RECAUDOS DE RESOLUCIONES'!A:D,3,FALSE),0)</f>
        <v>0</v>
      </c>
      <c r="Q383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83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834" s="11">
        <f>IFERROR(VLOOKUP(Tabla1[[#This Row],[FECHA]],'RECAUDOS LOCALES'!A:D,4,FALSE),0)</f>
        <v>0</v>
      </c>
      <c r="T3834" s="9">
        <f>IFERROR(VLOOKUP(Tabla1[[#This Row],[FECHA]],'RECAUDOS LOCALES'!A:D,3,FALSE),0)</f>
        <v>0</v>
      </c>
      <c r="U3834" s="11">
        <f>IFERROR(VLOOKUP(Tabla1[[#This Row],[FECHA]],'RECAUDOS EXTERNOS'!A:D,4,FALSE),0)</f>
        <v>2</v>
      </c>
      <c r="V3834" s="9">
        <f>IFERROR(VLOOKUP(Tabla1[[#This Row],[FECHA]],'RECAUDOS EXTERNOS'!A:D,3,FALSE),0)</f>
        <v>1074176</v>
      </c>
    </row>
    <row r="3835" spans="1:22" x14ac:dyDescent="0.25">
      <c r="A3835" s="1">
        <v>41394</v>
      </c>
      <c r="B3835" s="3" t="s">
        <v>2</v>
      </c>
      <c r="C3835" s="2">
        <v>41365</v>
      </c>
      <c r="D3835" s="5">
        <f>YEAR(Tabla1[[#This Row],[FECHA]])</f>
        <v>2013</v>
      </c>
      <c r="E3835" s="5">
        <f>IFERROR(VLOOKUP(Tabla1[[#This Row],[FECHA]],'COMPARENDOS TOTALES'!A:D,4,FALSE),0)</f>
        <v>0</v>
      </c>
      <c r="F3835" s="9">
        <f>IFERROR(VLOOKUP(Tabla1[[#This Row],[FECHA]],'COMPARENDOS TOTALES'!A:D,3,FALSE),0)</f>
        <v>0</v>
      </c>
      <c r="G3835" s="5">
        <f>IFERROR(VLOOKUP(Tabla1[[#This Row],[FECHA]],EXONERACIONES!A:D,4,FALSE),0)</f>
        <v>0</v>
      </c>
      <c r="H3835" s="9">
        <f>IFERROR(VLOOKUP(Tabla1[[#This Row],[FECHA]],EXONERACIONES!A:D,3,FALSE),0)</f>
        <v>0</v>
      </c>
      <c r="I3835" s="5">
        <f>IFERROR(VLOOKUP(Tabla1[[#This Row],[FECHA]],'SIMIT CON RES'!A:D,4,FALSE),0)</f>
        <v>0</v>
      </c>
      <c r="J3835" s="9">
        <f>IFERROR(VLOOKUP(Tabla1[[#This Row],[FECHA]],'SIMIT CON RES'!A:D,3,FALSE),0)</f>
        <v>0</v>
      </c>
      <c r="K3835">
        <f>IFERROR(VLOOKUP(Tabla1[[#This Row],[FECHA]],'SIMIT SIN RES'!A:D,4,FALSE),0)</f>
        <v>0</v>
      </c>
      <c r="L3835" s="9">
        <f>IFERROR(VLOOKUP(Tabla1[[#This Row],[FECHA]],'SIMIT SIN RES'!A:D,3,FALSE),0)</f>
        <v>0</v>
      </c>
      <c r="M3835" s="5">
        <f>IFERROR(VLOOKUP(Tabla1[[#This Row],[FECHA]],'RECAUDOS DE COMPARENDOS'!A:D,4,FALSE),0)</f>
        <v>0</v>
      </c>
      <c r="N3835" s="9">
        <f>IFERROR(VLOOKUP(Tabla1[[#This Row],[FECHA]],'RECAUDOS DE COMPARENDOS'!A:D,3,FALSE),0)</f>
        <v>0</v>
      </c>
      <c r="O3835" s="5">
        <f>IFERROR(VLOOKUP(Tabla1[[#This Row],[FECHA]],'RECAUDOS DE RESOLUCIONES'!A:D,4,FALSE),0)</f>
        <v>0</v>
      </c>
      <c r="P3835" s="9">
        <f>IFERROR(VLOOKUP(Tabla1[[#This Row],[FECHA]],'RECAUDOS DE RESOLUCIONES'!A:D,3,FALSE),0)</f>
        <v>0</v>
      </c>
      <c r="Q383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83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835" s="11">
        <f>IFERROR(VLOOKUP(Tabla1[[#This Row],[FECHA]],'RECAUDOS LOCALES'!A:D,4,FALSE),0)</f>
        <v>0</v>
      </c>
      <c r="T3835" s="9">
        <f>IFERROR(VLOOKUP(Tabla1[[#This Row],[FECHA]],'RECAUDOS LOCALES'!A:D,3,FALSE),0)</f>
        <v>0</v>
      </c>
      <c r="U3835" s="11">
        <f>IFERROR(VLOOKUP(Tabla1[[#This Row],[FECHA]],'RECAUDOS EXTERNOS'!A:D,4,FALSE),0)</f>
        <v>1</v>
      </c>
      <c r="V3835" s="9">
        <f>IFERROR(VLOOKUP(Tabla1[[#This Row],[FECHA]],'RECAUDOS EXTERNOS'!A:D,3,FALSE),0)</f>
        <v>632100</v>
      </c>
    </row>
    <row r="3836" spans="1:22" x14ac:dyDescent="0.25">
      <c r="A3836" s="1">
        <v>41395</v>
      </c>
      <c r="B3836" s="3" t="s">
        <v>3</v>
      </c>
      <c r="C3836" s="2">
        <v>41395</v>
      </c>
      <c r="D3836" s="5">
        <f>YEAR(Tabla1[[#This Row],[FECHA]])</f>
        <v>2013</v>
      </c>
      <c r="E3836" s="5">
        <f>IFERROR(VLOOKUP(Tabla1[[#This Row],[FECHA]],'COMPARENDOS TOTALES'!A:D,4,FALSE),0)</f>
        <v>0</v>
      </c>
      <c r="F3836" s="9">
        <f>IFERROR(VLOOKUP(Tabla1[[#This Row],[FECHA]],'COMPARENDOS TOTALES'!A:D,3,FALSE),0)</f>
        <v>0</v>
      </c>
      <c r="G3836" s="5">
        <f>IFERROR(VLOOKUP(Tabla1[[#This Row],[FECHA]],EXONERACIONES!A:D,4,FALSE),0)</f>
        <v>0</v>
      </c>
      <c r="H3836" s="9">
        <f>IFERROR(VLOOKUP(Tabla1[[#This Row],[FECHA]],EXONERACIONES!A:D,3,FALSE),0)</f>
        <v>0</v>
      </c>
      <c r="I3836" s="5">
        <f>IFERROR(VLOOKUP(Tabla1[[#This Row],[FECHA]],'SIMIT CON RES'!A:D,4,FALSE),0)</f>
        <v>0</v>
      </c>
      <c r="J3836" s="9">
        <f>IFERROR(VLOOKUP(Tabla1[[#This Row],[FECHA]],'SIMIT CON RES'!A:D,3,FALSE),0)</f>
        <v>0</v>
      </c>
      <c r="K3836">
        <f>IFERROR(VLOOKUP(Tabla1[[#This Row],[FECHA]],'SIMIT SIN RES'!A:D,4,FALSE),0)</f>
        <v>0</v>
      </c>
      <c r="L3836" s="9">
        <f>IFERROR(VLOOKUP(Tabla1[[#This Row],[FECHA]],'SIMIT SIN RES'!A:D,3,FALSE),0)</f>
        <v>0</v>
      </c>
      <c r="M3836" s="5">
        <f>IFERROR(VLOOKUP(Tabla1[[#This Row],[FECHA]],'RECAUDOS DE COMPARENDOS'!A:D,4,FALSE),0)</f>
        <v>0</v>
      </c>
      <c r="N3836" s="9">
        <f>IFERROR(VLOOKUP(Tabla1[[#This Row],[FECHA]],'RECAUDOS DE COMPARENDOS'!A:D,3,FALSE),0)</f>
        <v>0</v>
      </c>
      <c r="O3836" s="5">
        <f>IFERROR(VLOOKUP(Tabla1[[#This Row],[FECHA]],'RECAUDOS DE RESOLUCIONES'!A:D,4,FALSE),0)</f>
        <v>0</v>
      </c>
      <c r="P3836" s="9">
        <f>IFERROR(VLOOKUP(Tabla1[[#This Row],[FECHA]],'RECAUDOS DE RESOLUCIONES'!A:D,3,FALSE),0)</f>
        <v>0</v>
      </c>
      <c r="Q383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83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836" s="11">
        <f>IFERROR(VLOOKUP(Tabla1[[#This Row],[FECHA]],'RECAUDOS LOCALES'!A:D,4,FALSE),0)</f>
        <v>0</v>
      </c>
      <c r="T3836" s="9">
        <f>IFERROR(VLOOKUP(Tabla1[[#This Row],[FECHA]],'RECAUDOS LOCALES'!A:D,3,FALSE),0)</f>
        <v>0</v>
      </c>
      <c r="U3836" s="11">
        <f>IFERROR(VLOOKUP(Tabla1[[#This Row],[FECHA]],'RECAUDOS EXTERNOS'!A:D,4,FALSE),0)</f>
        <v>0</v>
      </c>
      <c r="V3836" s="9">
        <f>IFERROR(VLOOKUP(Tabla1[[#This Row],[FECHA]],'RECAUDOS EXTERNOS'!A:D,3,FALSE),0)</f>
        <v>0</v>
      </c>
    </row>
    <row r="3837" spans="1:22" x14ac:dyDescent="0.25">
      <c r="A3837" s="1">
        <v>41396</v>
      </c>
      <c r="B3837" s="3" t="s">
        <v>6</v>
      </c>
      <c r="C3837" s="2">
        <v>41395</v>
      </c>
      <c r="D3837" s="5">
        <f>YEAR(Tabla1[[#This Row],[FECHA]])</f>
        <v>2013</v>
      </c>
      <c r="E3837" s="5">
        <f>IFERROR(VLOOKUP(Tabla1[[#This Row],[FECHA]],'COMPARENDOS TOTALES'!A:D,4,FALSE),0)</f>
        <v>0</v>
      </c>
      <c r="F3837" s="9">
        <f>IFERROR(VLOOKUP(Tabla1[[#This Row],[FECHA]],'COMPARENDOS TOTALES'!A:D,3,FALSE),0)</f>
        <v>0</v>
      </c>
      <c r="G3837" s="5">
        <f>IFERROR(VLOOKUP(Tabla1[[#This Row],[FECHA]],EXONERACIONES!A:D,4,FALSE),0)</f>
        <v>0</v>
      </c>
      <c r="H3837" s="9">
        <f>IFERROR(VLOOKUP(Tabla1[[#This Row],[FECHA]],EXONERACIONES!A:D,3,FALSE),0)</f>
        <v>0</v>
      </c>
      <c r="I3837" s="5">
        <f>IFERROR(VLOOKUP(Tabla1[[#This Row],[FECHA]],'SIMIT CON RES'!A:D,4,FALSE),0)</f>
        <v>0</v>
      </c>
      <c r="J3837" s="9">
        <f>IFERROR(VLOOKUP(Tabla1[[#This Row],[FECHA]],'SIMIT CON RES'!A:D,3,FALSE),0)</f>
        <v>0</v>
      </c>
      <c r="K3837">
        <f>IFERROR(VLOOKUP(Tabla1[[#This Row],[FECHA]],'SIMIT SIN RES'!A:D,4,FALSE),0)</f>
        <v>0</v>
      </c>
      <c r="L3837" s="9">
        <f>IFERROR(VLOOKUP(Tabla1[[#This Row],[FECHA]],'SIMIT SIN RES'!A:D,3,FALSE),0)</f>
        <v>0</v>
      </c>
      <c r="M3837" s="5">
        <f>IFERROR(VLOOKUP(Tabla1[[#This Row],[FECHA]],'RECAUDOS DE COMPARENDOS'!A:D,4,FALSE),0)</f>
        <v>0</v>
      </c>
      <c r="N3837" s="9">
        <f>IFERROR(VLOOKUP(Tabla1[[#This Row],[FECHA]],'RECAUDOS DE COMPARENDOS'!A:D,3,FALSE),0)</f>
        <v>0</v>
      </c>
      <c r="O3837" s="5">
        <f>IFERROR(VLOOKUP(Tabla1[[#This Row],[FECHA]],'RECAUDOS DE RESOLUCIONES'!A:D,4,FALSE),0)</f>
        <v>0</v>
      </c>
      <c r="P3837" s="9">
        <f>IFERROR(VLOOKUP(Tabla1[[#This Row],[FECHA]],'RECAUDOS DE RESOLUCIONES'!A:D,3,FALSE),0)</f>
        <v>0</v>
      </c>
      <c r="Q383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83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837" s="11">
        <f>IFERROR(VLOOKUP(Tabla1[[#This Row],[FECHA]],'RECAUDOS LOCALES'!A:D,4,FALSE),0)</f>
        <v>0</v>
      </c>
      <c r="T3837" s="9">
        <f>IFERROR(VLOOKUP(Tabla1[[#This Row],[FECHA]],'RECAUDOS LOCALES'!A:D,3,FALSE),0)</f>
        <v>0</v>
      </c>
      <c r="U3837" s="11">
        <f>IFERROR(VLOOKUP(Tabla1[[#This Row],[FECHA]],'RECAUDOS EXTERNOS'!A:D,4,FALSE),0)</f>
        <v>3</v>
      </c>
      <c r="V3837" s="9">
        <f>IFERROR(VLOOKUP(Tabla1[[#This Row],[FECHA]],'RECAUDOS EXTERNOS'!A:D,3,FALSE),0)</f>
        <v>734555</v>
      </c>
    </row>
    <row r="3838" spans="1:22" x14ac:dyDescent="0.25">
      <c r="A3838" s="1">
        <v>41397</v>
      </c>
      <c r="B3838" s="3" t="s">
        <v>0</v>
      </c>
      <c r="C3838" s="2">
        <v>41395</v>
      </c>
      <c r="D3838" s="5">
        <f>YEAR(Tabla1[[#This Row],[FECHA]])</f>
        <v>2013</v>
      </c>
      <c r="E3838" s="5">
        <f>IFERROR(VLOOKUP(Tabla1[[#This Row],[FECHA]],'COMPARENDOS TOTALES'!A:D,4,FALSE),0)</f>
        <v>0</v>
      </c>
      <c r="F3838" s="9">
        <f>IFERROR(VLOOKUP(Tabla1[[#This Row],[FECHA]],'COMPARENDOS TOTALES'!A:D,3,FALSE),0)</f>
        <v>0</v>
      </c>
      <c r="G3838" s="5">
        <f>IFERROR(VLOOKUP(Tabla1[[#This Row],[FECHA]],EXONERACIONES!A:D,4,FALSE),0)</f>
        <v>0</v>
      </c>
      <c r="H3838" s="9">
        <f>IFERROR(VLOOKUP(Tabla1[[#This Row],[FECHA]],EXONERACIONES!A:D,3,FALSE),0)</f>
        <v>0</v>
      </c>
      <c r="I3838" s="5">
        <f>IFERROR(VLOOKUP(Tabla1[[#This Row],[FECHA]],'SIMIT CON RES'!A:D,4,FALSE),0)</f>
        <v>0</v>
      </c>
      <c r="J3838" s="9">
        <f>IFERROR(VLOOKUP(Tabla1[[#This Row],[FECHA]],'SIMIT CON RES'!A:D,3,FALSE),0)</f>
        <v>0</v>
      </c>
      <c r="K3838">
        <f>IFERROR(VLOOKUP(Tabla1[[#This Row],[FECHA]],'SIMIT SIN RES'!A:D,4,FALSE),0)</f>
        <v>0</v>
      </c>
      <c r="L3838" s="9">
        <f>IFERROR(VLOOKUP(Tabla1[[#This Row],[FECHA]],'SIMIT SIN RES'!A:D,3,FALSE),0)</f>
        <v>0</v>
      </c>
      <c r="M3838" s="5">
        <f>IFERROR(VLOOKUP(Tabla1[[#This Row],[FECHA]],'RECAUDOS DE COMPARENDOS'!A:D,4,FALSE),0)</f>
        <v>0</v>
      </c>
      <c r="N3838" s="9">
        <f>IFERROR(VLOOKUP(Tabla1[[#This Row],[FECHA]],'RECAUDOS DE COMPARENDOS'!A:D,3,FALSE),0)</f>
        <v>0</v>
      </c>
      <c r="O3838" s="5">
        <f>IFERROR(VLOOKUP(Tabla1[[#This Row],[FECHA]],'RECAUDOS DE RESOLUCIONES'!A:D,4,FALSE),0)</f>
        <v>0</v>
      </c>
      <c r="P3838" s="9">
        <f>IFERROR(VLOOKUP(Tabla1[[#This Row],[FECHA]],'RECAUDOS DE RESOLUCIONES'!A:D,3,FALSE),0)</f>
        <v>0</v>
      </c>
      <c r="Q383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83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838" s="11">
        <f>IFERROR(VLOOKUP(Tabla1[[#This Row],[FECHA]],'RECAUDOS LOCALES'!A:D,4,FALSE),0)</f>
        <v>0</v>
      </c>
      <c r="T3838" s="9">
        <f>IFERROR(VLOOKUP(Tabla1[[#This Row],[FECHA]],'RECAUDOS LOCALES'!A:D,3,FALSE),0)</f>
        <v>0</v>
      </c>
      <c r="U3838" s="11">
        <f>IFERROR(VLOOKUP(Tabla1[[#This Row],[FECHA]],'RECAUDOS EXTERNOS'!A:D,4,FALSE),0)</f>
        <v>1</v>
      </c>
      <c r="V3838" s="9">
        <f>IFERROR(VLOOKUP(Tabla1[[#This Row],[FECHA]],'RECAUDOS EXTERNOS'!A:D,3,FALSE),0)</f>
        <v>312240</v>
      </c>
    </row>
    <row r="3839" spans="1:22" x14ac:dyDescent="0.25">
      <c r="A3839" s="1">
        <v>41398</v>
      </c>
      <c r="B3839" s="3" t="s">
        <v>5</v>
      </c>
      <c r="C3839" s="2">
        <v>41395</v>
      </c>
      <c r="D3839" s="5">
        <f>YEAR(Tabla1[[#This Row],[FECHA]])</f>
        <v>2013</v>
      </c>
      <c r="E3839" s="5">
        <f>IFERROR(VLOOKUP(Tabla1[[#This Row],[FECHA]],'COMPARENDOS TOTALES'!A:D,4,FALSE),0)</f>
        <v>1</v>
      </c>
      <c r="F3839" s="9">
        <f>IFERROR(VLOOKUP(Tabla1[[#This Row],[FECHA]],'COMPARENDOS TOTALES'!A:D,3,FALSE),0)</f>
        <v>589500</v>
      </c>
      <c r="G3839" s="5">
        <f>IFERROR(VLOOKUP(Tabla1[[#This Row],[FECHA]],EXONERACIONES!A:D,4,FALSE),0)</f>
        <v>0</v>
      </c>
      <c r="H3839" s="9">
        <f>IFERROR(VLOOKUP(Tabla1[[#This Row],[FECHA]],EXONERACIONES!A:D,3,FALSE),0)</f>
        <v>0</v>
      </c>
      <c r="I3839" s="5">
        <f>IFERROR(VLOOKUP(Tabla1[[#This Row],[FECHA]],'SIMIT CON RES'!A:D,4,FALSE),0)</f>
        <v>1</v>
      </c>
      <c r="J3839" s="9">
        <f>IFERROR(VLOOKUP(Tabla1[[#This Row],[FECHA]],'SIMIT CON RES'!A:D,3,FALSE),0)</f>
        <v>589500</v>
      </c>
      <c r="K3839">
        <f>IFERROR(VLOOKUP(Tabla1[[#This Row],[FECHA]],'SIMIT SIN RES'!A:D,4,FALSE),0)</f>
        <v>0</v>
      </c>
      <c r="L3839" s="9">
        <f>IFERROR(VLOOKUP(Tabla1[[#This Row],[FECHA]],'SIMIT SIN RES'!A:D,3,FALSE),0)</f>
        <v>0</v>
      </c>
      <c r="M3839" s="5">
        <f>IFERROR(VLOOKUP(Tabla1[[#This Row],[FECHA]],'RECAUDOS DE COMPARENDOS'!A:D,4,FALSE),0)</f>
        <v>0</v>
      </c>
      <c r="N3839" s="9">
        <f>IFERROR(VLOOKUP(Tabla1[[#This Row],[FECHA]],'RECAUDOS DE COMPARENDOS'!A:D,3,FALSE),0)</f>
        <v>0</v>
      </c>
      <c r="O3839" s="5">
        <f>IFERROR(VLOOKUP(Tabla1[[#This Row],[FECHA]],'RECAUDOS DE RESOLUCIONES'!A:D,4,FALSE),0)</f>
        <v>0</v>
      </c>
      <c r="P3839" s="9">
        <f>IFERROR(VLOOKUP(Tabla1[[#This Row],[FECHA]],'RECAUDOS DE RESOLUCIONES'!A:D,3,FALSE),0)</f>
        <v>0</v>
      </c>
      <c r="Q383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83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839" s="11">
        <f>IFERROR(VLOOKUP(Tabla1[[#This Row],[FECHA]],'RECAUDOS LOCALES'!A:D,4,FALSE),0)</f>
        <v>0</v>
      </c>
      <c r="T3839" s="9">
        <f>IFERROR(VLOOKUP(Tabla1[[#This Row],[FECHA]],'RECAUDOS LOCALES'!A:D,3,FALSE),0)</f>
        <v>0</v>
      </c>
      <c r="U3839" s="11">
        <f>IFERROR(VLOOKUP(Tabla1[[#This Row],[FECHA]],'RECAUDOS EXTERNOS'!A:D,4,FALSE),0)</f>
        <v>2</v>
      </c>
      <c r="V3839" s="9">
        <f>IFERROR(VLOOKUP(Tabla1[[#This Row],[FECHA]],'RECAUDOS EXTERNOS'!A:D,3,FALSE),0)</f>
        <v>836916</v>
      </c>
    </row>
    <row r="3840" spans="1:22" x14ac:dyDescent="0.25">
      <c r="A3840" s="1">
        <v>41399</v>
      </c>
      <c r="B3840" s="3" t="s">
        <v>4</v>
      </c>
      <c r="C3840" s="2">
        <v>41395</v>
      </c>
      <c r="D3840" s="5">
        <f>YEAR(Tabla1[[#This Row],[FECHA]])</f>
        <v>2013</v>
      </c>
      <c r="E3840" s="5">
        <f>IFERROR(VLOOKUP(Tabla1[[#This Row],[FECHA]],'COMPARENDOS TOTALES'!A:D,4,FALSE),0)</f>
        <v>0</v>
      </c>
      <c r="F3840" s="9">
        <f>IFERROR(VLOOKUP(Tabla1[[#This Row],[FECHA]],'COMPARENDOS TOTALES'!A:D,3,FALSE),0)</f>
        <v>0</v>
      </c>
      <c r="G3840" s="5">
        <f>IFERROR(VLOOKUP(Tabla1[[#This Row],[FECHA]],EXONERACIONES!A:D,4,FALSE),0)</f>
        <v>0</v>
      </c>
      <c r="H3840" s="9">
        <f>IFERROR(VLOOKUP(Tabla1[[#This Row],[FECHA]],EXONERACIONES!A:D,3,FALSE),0)</f>
        <v>0</v>
      </c>
      <c r="I3840" s="5">
        <f>IFERROR(VLOOKUP(Tabla1[[#This Row],[FECHA]],'SIMIT CON RES'!A:D,4,FALSE),0)</f>
        <v>0</v>
      </c>
      <c r="J3840" s="9">
        <f>IFERROR(VLOOKUP(Tabla1[[#This Row],[FECHA]],'SIMIT CON RES'!A:D,3,FALSE),0)</f>
        <v>0</v>
      </c>
      <c r="K3840">
        <f>IFERROR(VLOOKUP(Tabla1[[#This Row],[FECHA]],'SIMIT SIN RES'!A:D,4,FALSE),0)</f>
        <v>0</v>
      </c>
      <c r="L3840" s="9">
        <f>IFERROR(VLOOKUP(Tabla1[[#This Row],[FECHA]],'SIMIT SIN RES'!A:D,3,FALSE),0)</f>
        <v>0</v>
      </c>
      <c r="M3840" s="5">
        <f>IFERROR(VLOOKUP(Tabla1[[#This Row],[FECHA]],'RECAUDOS DE COMPARENDOS'!A:D,4,FALSE),0)</f>
        <v>0</v>
      </c>
      <c r="N3840" s="9">
        <f>IFERROR(VLOOKUP(Tabla1[[#This Row],[FECHA]],'RECAUDOS DE COMPARENDOS'!A:D,3,FALSE),0)</f>
        <v>0</v>
      </c>
      <c r="O3840" s="5">
        <f>IFERROR(VLOOKUP(Tabla1[[#This Row],[FECHA]],'RECAUDOS DE RESOLUCIONES'!A:D,4,FALSE),0)</f>
        <v>0</v>
      </c>
      <c r="P3840" s="9">
        <f>IFERROR(VLOOKUP(Tabla1[[#This Row],[FECHA]],'RECAUDOS DE RESOLUCIONES'!A:D,3,FALSE),0)</f>
        <v>0</v>
      </c>
      <c r="Q384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84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840" s="11">
        <f>IFERROR(VLOOKUP(Tabla1[[#This Row],[FECHA]],'RECAUDOS LOCALES'!A:D,4,FALSE),0)</f>
        <v>0</v>
      </c>
      <c r="T3840" s="9">
        <f>IFERROR(VLOOKUP(Tabla1[[#This Row],[FECHA]],'RECAUDOS LOCALES'!A:D,3,FALSE),0)</f>
        <v>0</v>
      </c>
      <c r="U3840" s="11">
        <f>IFERROR(VLOOKUP(Tabla1[[#This Row],[FECHA]],'RECAUDOS EXTERNOS'!A:D,4,FALSE),0)</f>
        <v>0</v>
      </c>
      <c r="V3840" s="9">
        <f>IFERROR(VLOOKUP(Tabla1[[#This Row],[FECHA]],'RECAUDOS EXTERNOS'!A:D,3,FALSE),0)</f>
        <v>0</v>
      </c>
    </row>
    <row r="3841" spans="1:22" x14ac:dyDescent="0.25">
      <c r="A3841" s="1">
        <v>41400</v>
      </c>
      <c r="B3841" s="3" t="s">
        <v>1</v>
      </c>
      <c r="C3841" s="2">
        <v>41395</v>
      </c>
      <c r="D3841" s="5">
        <f>YEAR(Tabla1[[#This Row],[FECHA]])</f>
        <v>2013</v>
      </c>
      <c r="E3841" s="5">
        <f>IFERROR(VLOOKUP(Tabla1[[#This Row],[FECHA]],'COMPARENDOS TOTALES'!A:D,4,FALSE),0)</f>
        <v>0</v>
      </c>
      <c r="F3841" s="9">
        <f>IFERROR(VLOOKUP(Tabla1[[#This Row],[FECHA]],'COMPARENDOS TOTALES'!A:D,3,FALSE),0)</f>
        <v>0</v>
      </c>
      <c r="G3841" s="5">
        <f>IFERROR(VLOOKUP(Tabla1[[#This Row],[FECHA]],EXONERACIONES!A:D,4,FALSE),0)</f>
        <v>0</v>
      </c>
      <c r="H3841" s="9">
        <f>IFERROR(VLOOKUP(Tabla1[[#This Row],[FECHA]],EXONERACIONES!A:D,3,FALSE),0)</f>
        <v>0</v>
      </c>
      <c r="I3841" s="5">
        <f>IFERROR(VLOOKUP(Tabla1[[#This Row],[FECHA]],'SIMIT CON RES'!A:D,4,FALSE),0)</f>
        <v>0</v>
      </c>
      <c r="J3841" s="9">
        <f>IFERROR(VLOOKUP(Tabla1[[#This Row],[FECHA]],'SIMIT CON RES'!A:D,3,FALSE),0)</f>
        <v>0</v>
      </c>
      <c r="K3841">
        <f>IFERROR(VLOOKUP(Tabla1[[#This Row],[FECHA]],'SIMIT SIN RES'!A:D,4,FALSE),0)</f>
        <v>0</v>
      </c>
      <c r="L3841" s="9">
        <f>IFERROR(VLOOKUP(Tabla1[[#This Row],[FECHA]],'SIMIT SIN RES'!A:D,3,FALSE),0)</f>
        <v>0</v>
      </c>
      <c r="M3841" s="5">
        <f>IFERROR(VLOOKUP(Tabla1[[#This Row],[FECHA]],'RECAUDOS DE COMPARENDOS'!A:D,4,FALSE),0)</f>
        <v>0</v>
      </c>
      <c r="N3841" s="9">
        <f>IFERROR(VLOOKUP(Tabla1[[#This Row],[FECHA]],'RECAUDOS DE COMPARENDOS'!A:D,3,FALSE),0)</f>
        <v>0</v>
      </c>
      <c r="O3841" s="5">
        <f>IFERROR(VLOOKUP(Tabla1[[#This Row],[FECHA]],'RECAUDOS DE RESOLUCIONES'!A:D,4,FALSE),0)</f>
        <v>0</v>
      </c>
      <c r="P3841" s="9">
        <f>IFERROR(VLOOKUP(Tabla1[[#This Row],[FECHA]],'RECAUDOS DE RESOLUCIONES'!A:D,3,FALSE),0)</f>
        <v>0</v>
      </c>
      <c r="Q384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84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841" s="11">
        <f>IFERROR(VLOOKUP(Tabla1[[#This Row],[FECHA]],'RECAUDOS LOCALES'!A:D,4,FALSE),0)</f>
        <v>0</v>
      </c>
      <c r="T3841" s="9">
        <f>IFERROR(VLOOKUP(Tabla1[[#This Row],[FECHA]],'RECAUDOS LOCALES'!A:D,3,FALSE),0)</f>
        <v>0</v>
      </c>
      <c r="U3841" s="11">
        <f>IFERROR(VLOOKUP(Tabla1[[#This Row],[FECHA]],'RECAUDOS EXTERNOS'!A:D,4,FALSE),0)</f>
        <v>0</v>
      </c>
      <c r="V3841" s="9">
        <f>IFERROR(VLOOKUP(Tabla1[[#This Row],[FECHA]],'RECAUDOS EXTERNOS'!A:D,3,FALSE),0)</f>
        <v>0</v>
      </c>
    </row>
    <row r="3842" spans="1:22" x14ac:dyDescent="0.25">
      <c r="A3842" s="1">
        <v>41401</v>
      </c>
      <c r="B3842" s="3" t="s">
        <v>2</v>
      </c>
      <c r="C3842" s="2">
        <v>41395</v>
      </c>
      <c r="D3842" s="5">
        <f>YEAR(Tabla1[[#This Row],[FECHA]])</f>
        <v>2013</v>
      </c>
      <c r="E3842" s="5">
        <f>IFERROR(VLOOKUP(Tabla1[[#This Row],[FECHA]],'COMPARENDOS TOTALES'!A:D,4,FALSE),0)</f>
        <v>0</v>
      </c>
      <c r="F3842" s="9">
        <f>IFERROR(VLOOKUP(Tabla1[[#This Row],[FECHA]],'COMPARENDOS TOTALES'!A:D,3,FALSE),0)</f>
        <v>0</v>
      </c>
      <c r="G3842" s="5">
        <f>IFERROR(VLOOKUP(Tabla1[[#This Row],[FECHA]],EXONERACIONES!A:D,4,FALSE),0)</f>
        <v>0</v>
      </c>
      <c r="H3842" s="9">
        <f>IFERROR(VLOOKUP(Tabla1[[#This Row],[FECHA]],EXONERACIONES!A:D,3,FALSE),0)</f>
        <v>0</v>
      </c>
      <c r="I3842" s="5">
        <f>IFERROR(VLOOKUP(Tabla1[[#This Row],[FECHA]],'SIMIT CON RES'!A:D,4,FALSE),0)</f>
        <v>0</v>
      </c>
      <c r="J3842" s="9">
        <f>IFERROR(VLOOKUP(Tabla1[[#This Row],[FECHA]],'SIMIT CON RES'!A:D,3,FALSE),0)</f>
        <v>0</v>
      </c>
      <c r="K3842">
        <f>IFERROR(VLOOKUP(Tabla1[[#This Row],[FECHA]],'SIMIT SIN RES'!A:D,4,FALSE),0)</f>
        <v>0</v>
      </c>
      <c r="L3842" s="9">
        <f>IFERROR(VLOOKUP(Tabla1[[#This Row],[FECHA]],'SIMIT SIN RES'!A:D,3,FALSE),0)</f>
        <v>0</v>
      </c>
      <c r="M3842" s="5">
        <f>IFERROR(VLOOKUP(Tabla1[[#This Row],[FECHA]],'RECAUDOS DE COMPARENDOS'!A:D,4,FALSE),0)</f>
        <v>0</v>
      </c>
      <c r="N3842" s="9">
        <f>IFERROR(VLOOKUP(Tabla1[[#This Row],[FECHA]],'RECAUDOS DE COMPARENDOS'!A:D,3,FALSE),0)</f>
        <v>0</v>
      </c>
      <c r="O3842" s="5">
        <f>IFERROR(VLOOKUP(Tabla1[[#This Row],[FECHA]],'RECAUDOS DE RESOLUCIONES'!A:D,4,FALSE),0)</f>
        <v>0</v>
      </c>
      <c r="P3842" s="9">
        <f>IFERROR(VLOOKUP(Tabla1[[#This Row],[FECHA]],'RECAUDOS DE RESOLUCIONES'!A:D,3,FALSE),0)</f>
        <v>0</v>
      </c>
      <c r="Q384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84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842" s="11">
        <f>IFERROR(VLOOKUP(Tabla1[[#This Row],[FECHA]],'RECAUDOS LOCALES'!A:D,4,FALSE),0)</f>
        <v>0</v>
      </c>
      <c r="T3842" s="9">
        <f>IFERROR(VLOOKUP(Tabla1[[#This Row],[FECHA]],'RECAUDOS LOCALES'!A:D,3,FALSE),0)</f>
        <v>0</v>
      </c>
      <c r="U3842" s="11">
        <f>IFERROR(VLOOKUP(Tabla1[[#This Row],[FECHA]],'RECAUDOS EXTERNOS'!A:D,4,FALSE),0)</f>
        <v>6</v>
      </c>
      <c r="V3842" s="9">
        <f>IFERROR(VLOOKUP(Tabla1[[#This Row],[FECHA]],'RECAUDOS EXTERNOS'!A:D,3,FALSE),0)</f>
        <v>2858313</v>
      </c>
    </row>
    <row r="3843" spans="1:22" x14ac:dyDescent="0.25">
      <c r="A3843" s="1">
        <v>41402</v>
      </c>
      <c r="B3843" s="3" t="s">
        <v>3</v>
      </c>
      <c r="C3843" s="2">
        <v>41395</v>
      </c>
      <c r="D3843" s="5">
        <f>YEAR(Tabla1[[#This Row],[FECHA]])</f>
        <v>2013</v>
      </c>
      <c r="E3843" s="5">
        <f>IFERROR(VLOOKUP(Tabla1[[#This Row],[FECHA]],'COMPARENDOS TOTALES'!A:D,4,FALSE),0)</f>
        <v>0</v>
      </c>
      <c r="F3843" s="9">
        <f>IFERROR(VLOOKUP(Tabla1[[#This Row],[FECHA]],'COMPARENDOS TOTALES'!A:D,3,FALSE),0)</f>
        <v>0</v>
      </c>
      <c r="G3843" s="5">
        <f>IFERROR(VLOOKUP(Tabla1[[#This Row],[FECHA]],EXONERACIONES!A:D,4,FALSE),0)</f>
        <v>0</v>
      </c>
      <c r="H3843" s="9">
        <f>IFERROR(VLOOKUP(Tabla1[[#This Row],[FECHA]],EXONERACIONES!A:D,3,FALSE),0)</f>
        <v>0</v>
      </c>
      <c r="I3843" s="5">
        <f>IFERROR(VLOOKUP(Tabla1[[#This Row],[FECHA]],'SIMIT CON RES'!A:D,4,FALSE),0)</f>
        <v>0</v>
      </c>
      <c r="J3843" s="9">
        <f>IFERROR(VLOOKUP(Tabla1[[#This Row],[FECHA]],'SIMIT CON RES'!A:D,3,FALSE),0)</f>
        <v>0</v>
      </c>
      <c r="K3843">
        <f>IFERROR(VLOOKUP(Tabla1[[#This Row],[FECHA]],'SIMIT SIN RES'!A:D,4,FALSE),0)</f>
        <v>0</v>
      </c>
      <c r="L3843" s="9">
        <f>IFERROR(VLOOKUP(Tabla1[[#This Row],[FECHA]],'SIMIT SIN RES'!A:D,3,FALSE),0)</f>
        <v>0</v>
      </c>
      <c r="M3843" s="5">
        <f>IFERROR(VLOOKUP(Tabla1[[#This Row],[FECHA]],'RECAUDOS DE COMPARENDOS'!A:D,4,FALSE),0)</f>
        <v>0</v>
      </c>
      <c r="N3843" s="9">
        <f>IFERROR(VLOOKUP(Tabla1[[#This Row],[FECHA]],'RECAUDOS DE COMPARENDOS'!A:D,3,FALSE),0)</f>
        <v>0</v>
      </c>
      <c r="O3843" s="5">
        <f>IFERROR(VLOOKUP(Tabla1[[#This Row],[FECHA]],'RECAUDOS DE RESOLUCIONES'!A:D,4,FALSE),0)</f>
        <v>0</v>
      </c>
      <c r="P3843" s="9">
        <f>IFERROR(VLOOKUP(Tabla1[[#This Row],[FECHA]],'RECAUDOS DE RESOLUCIONES'!A:D,3,FALSE),0)</f>
        <v>0</v>
      </c>
      <c r="Q384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84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843" s="11">
        <f>IFERROR(VLOOKUP(Tabla1[[#This Row],[FECHA]],'RECAUDOS LOCALES'!A:D,4,FALSE),0)</f>
        <v>0</v>
      </c>
      <c r="T3843" s="9">
        <f>IFERROR(VLOOKUP(Tabla1[[#This Row],[FECHA]],'RECAUDOS LOCALES'!A:D,3,FALSE),0)</f>
        <v>0</v>
      </c>
      <c r="U3843" s="11">
        <f>IFERROR(VLOOKUP(Tabla1[[#This Row],[FECHA]],'RECAUDOS EXTERNOS'!A:D,4,FALSE),0)</f>
        <v>1</v>
      </c>
      <c r="V3843" s="9">
        <f>IFERROR(VLOOKUP(Tabla1[[#This Row],[FECHA]],'RECAUDOS EXTERNOS'!A:D,3,FALSE),0)</f>
        <v>214580</v>
      </c>
    </row>
    <row r="3844" spans="1:22" x14ac:dyDescent="0.25">
      <c r="A3844" s="1">
        <v>41403</v>
      </c>
      <c r="B3844" s="3" t="s">
        <v>6</v>
      </c>
      <c r="C3844" s="2">
        <v>41395</v>
      </c>
      <c r="D3844" s="5">
        <f>YEAR(Tabla1[[#This Row],[FECHA]])</f>
        <v>2013</v>
      </c>
      <c r="E3844" s="5">
        <f>IFERROR(VLOOKUP(Tabla1[[#This Row],[FECHA]],'COMPARENDOS TOTALES'!A:D,4,FALSE),0)</f>
        <v>8</v>
      </c>
      <c r="F3844" s="9">
        <f>IFERROR(VLOOKUP(Tabla1[[#This Row],[FECHA]],'COMPARENDOS TOTALES'!A:D,3,FALSE),0)</f>
        <v>2026407</v>
      </c>
      <c r="G3844" s="5">
        <f>IFERROR(VLOOKUP(Tabla1[[#This Row],[FECHA]],EXONERACIONES!A:D,4,FALSE),0)</f>
        <v>0</v>
      </c>
      <c r="H3844" s="9">
        <f>IFERROR(VLOOKUP(Tabla1[[#This Row],[FECHA]],EXONERACIONES!A:D,3,FALSE),0)</f>
        <v>0</v>
      </c>
      <c r="I3844" s="5">
        <f>IFERROR(VLOOKUP(Tabla1[[#This Row],[FECHA]],'SIMIT CON RES'!A:D,4,FALSE),0)</f>
        <v>0</v>
      </c>
      <c r="J3844" s="9">
        <f>IFERROR(VLOOKUP(Tabla1[[#This Row],[FECHA]],'SIMIT CON RES'!A:D,3,FALSE),0)</f>
        <v>0</v>
      </c>
      <c r="K3844">
        <f>IFERROR(VLOOKUP(Tabla1[[#This Row],[FECHA]],'SIMIT SIN RES'!A:D,4,FALSE),0)</f>
        <v>0</v>
      </c>
      <c r="L3844" s="9">
        <f>IFERROR(VLOOKUP(Tabla1[[#This Row],[FECHA]],'SIMIT SIN RES'!A:D,3,FALSE),0)</f>
        <v>0</v>
      </c>
      <c r="M3844" s="5">
        <f>IFERROR(VLOOKUP(Tabla1[[#This Row],[FECHA]],'RECAUDOS DE COMPARENDOS'!A:D,4,FALSE),0)</f>
        <v>0</v>
      </c>
      <c r="N3844" s="9">
        <f>IFERROR(VLOOKUP(Tabla1[[#This Row],[FECHA]],'RECAUDOS DE COMPARENDOS'!A:D,3,FALSE),0)</f>
        <v>0</v>
      </c>
      <c r="O3844" s="5">
        <f>IFERROR(VLOOKUP(Tabla1[[#This Row],[FECHA]],'RECAUDOS DE RESOLUCIONES'!A:D,4,FALSE),0)</f>
        <v>0</v>
      </c>
      <c r="P3844" s="9">
        <f>IFERROR(VLOOKUP(Tabla1[[#This Row],[FECHA]],'RECAUDOS DE RESOLUCIONES'!A:D,3,FALSE),0)</f>
        <v>0</v>
      </c>
      <c r="Q384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8</v>
      </c>
      <c r="R3844" s="9">
        <f>Tabla1[V. COMPARENDOS]-(Tabla1[V. EXONERACIONES]+Tabla1[[#This Row],[V. SIMIT CON RESOLUCION]]+Tabla1[[#This Row],[V. SIMIT SIN RESOLUCION]]+Tabla1[[#This Row],[V. RECAUDOS COMPARENDOS]]+Tabla1[[#This Row],[V. RECAUDOS RESOLUCIONES]])</f>
        <v>2026407</v>
      </c>
      <c r="S3844" s="11">
        <f>IFERROR(VLOOKUP(Tabla1[[#This Row],[FECHA]],'RECAUDOS LOCALES'!A:D,4,FALSE),0)</f>
        <v>0</v>
      </c>
      <c r="T3844" s="9">
        <f>IFERROR(VLOOKUP(Tabla1[[#This Row],[FECHA]],'RECAUDOS LOCALES'!A:D,3,FALSE),0)</f>
        <v>0</v>
      </c>
      <c r="U3844" s="11">
        <f>IFERROR(VLOOKUP(Tabla1[[#This Row],[FECHA]],'RECAUDOS EXTERNOS'!A:D,4,FALSE),0)</f>
        <v>3</v>
      </c>
      <c r="V3844" s="9">
        <f>IFERROR(VLOOKUP(Tabla1[[#This Row],[FECHA]],'RECAUDOS EXTERNOS'!A:D,3,FALSE),0)</f>
        <v>800718</v>
      </c>
    </row>
    <row r="3845" spans="1:22" x14ac:dyDescent="0.25">
      <c r="A3845" s="1">
        <v>41404</v>
      </c>
      <c r="B3845" s="3" t="s">
        <v>0</v>
      </c>
      <c r="C3845" s="2">
        <v>41395</v>
      </c>
      <c r="D3845" s="5">
        <f>YEAR(Tabla1[[#This Row],[FECHA]])</f>
        <v>2013</v>
      </c>
      <c r="E3845" s="5">
        <f>IFERROR(VLOOKUP(Tabla1[[#This Row],[FECHA]],'COMPARENDOS TOTALES'!A:D,4,FALSE),0)</f>
        <v>1</v>
      </c>
      <c r="F3845" s="9">
        <f>IFERROR(VLOOKUP(Tabla1[[#This Row],[FECHA]],'COMPARENDOS TOTALES'!A:D,3,FALSE),0)</f>
        <v>589500</v>
      </c>
      <c r="G3845" s="5">
        <f>IFERROR(VLOOKUP(Tabla1[[#This Row],[FECHA]],EXONERACIONES!A:D,4,FALSE),0)</f>
        <v>0</v>
      </c>
      <c r="H3845" s="9">
        <f>IFERROR(VLOOKUP(Tabla1[[#This Row],[FECHA]],EXONERACIONES!A:D,3,FALSE),0)</f>
        <v>0</v>
      </c>
      <c r="I3845" s="5">
        <f>IFERROR(VLOOKUP(Tabla1[[#This Row],[FECHA]],'SIMIT CON RES'!A:D,4,FALSE),0)</f>
        <v>1</v>
      </c>
      <c r="J3845" s="9">
        <f>IFERROR(VLOOKUP(Tabla1[[#This Row],[FECHA]],'SIMIT CON RES'!A:D,3,FALSE),0)</f>
        <v>589500</v>
      </c>
      <c r="K3845">
        <f>IFERROR(VLOOKUP(Tabla1[[#This Row],[FECHA]],'SIMIT SIN RES'!A:D,4,FALSE),0)</f>
        <v>0</v>
      </c>
      <c r="L3845" s="9">
        <f>IFERROR(VLOOKUP(Tabla1[[#This Row],[FECHA]],'SIMIT SIN RES'!A:D,3,FALSE),0)</f>
        <v>0</v>
      </c>
      <c r="M3845" s="5">
        <f>IFERROR(VLOOKUP(Tabla1[[#This Row],[FECHA]],'RECAUDOS DE COMPARENDOS'!A:D,4,FALSE),0)</f>
        <v>0</v>
      </c>
      <c r="N3845" s="9">
        <f>IFERROR(VLOOKUP(Tabla1[[#This Row],[FECHA]],'RECAUDOS DE COMPARENDOS'!A:D,3,FALSE),0)</f>
        <v>0</v>
      </c>
      <c r="O3845" s="5">
        <f>IFERROR(VLOOKUP(Tabla1[[#This Row],[FECHA]],'RECAUDOS DE RESOLUCIONES'!A:D,4,FALSE),0)</f>
        <v>0</v>
      </c>
      <c r="P3845" s="9">
        <f>IFERROR(VLOOKUP(Tabla1[[#This Row],[FECHA]],'RECAUDOS DE RESOLUCIONES'!A:D,3,FALSE),0)</f>
        <v>0</v>
      </c>
      <c r="Q384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84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845" s="11">
        <f>IFERROR(VLOOKUP(Tabla1[[#This Row],[FECHA]],'RECAUDOS LOCALES'!A:D,4,FALSE),0)</f>
        <v>0</v>
      </c>
      <c r="T3845" s="9">
        <f>IFERROR(VLOOKUP(Tabla1[[#This Row],[FECHA]],'RECAUDOS LOCALES'!A:D,3,FALSE),0)</f>
        <v>0</v>
      </c>
      <c r="U3845" s="11">
        <f>IFERROR(VLOOKUP(Tabla1[[#This Row],[FECHA]],'RECAUDOS EXTERNOS'!A:D,4,FALSE),0)</f>
        <v>2</v>
      </c>
      <c r="V3845" s="9">
        <f>IFERROR(VLOOKUP(Tabla1[[#This Row],[FECHA]],'RECAUDOS EXTERNOS'!A:D,3,FALSE),0)</f>
        <v>287139</v>
      </c>
    </row>
    <row r="3846" spans="1:22" x14ac:dyDescent="0.25">
      <c r="A3846" s="1">
        <v>41405</v>
      </c>
      <c r="B3846" s="3" t="s">
        <v>5</v>
      </c>
      <c r="C3846" s="2">
        <v>41395</v>
      </c>
      <c r="D3846" s="5">
        <f>YEAR(Tabla1[[#This Row],[FECHA]])</f>
        <v>2013</v>
      </c>
      <c r="E3846" s="5">
        <f>IFERROR(VLOOKUP(Tabla1[[#This Row],[FECHA]],'COMPARENDOS TOTALES'!A:D,4,FALSE),0)</f>
        <v>0</v>
      </c>
      <c r="F3846" s="9">
        <f>IFERROR(VLOOKUP(Tabla1[[#This Row],[FECHA]],'COMPARENDOS TOTALES'!A:D,3,FALSE),0)</f>
        <v>0</v>
      </c>
      <c r="G3846" s="5">
        <f>IFERROR(VLOOKUP(Tabla1[[#This Row],[FECHA]],EXONERACIONES!A:D,4,FALSE),0)</f>
        <v>0</v>
      </c>
      <c r="H3846" s="9">
        <f>IFERROR(VLOOKUP(Tabla1[[#This Row],[FECHA]],EXONERACIONES!A:D,3,FALSE),0)</f>
        <v>0</v>
      </c>
      <c r="I3846" s="5">
        <f>IFERROR(VLOOKUP(Tabla1[[#This Row],[FECHA]],'SIMIT CON RES'!A:D,4,FALSE),0)</f>
        <v>0</v>
      </c>
      <c r="J3846" s="9">
        <f>IFERROR(VLOOKUP(Tabla1[[#This Row],[FECHA]],'SIMIT CON RES'!A:D,3,FALSE),0)</f>
        <v>0</v>
      </c>
      <c r="K3846">
        <f>IFERROR(VLOOKUP(Tabla1[[#This Row],[FECHA]],'SIMIT SIN RES'!A:D,4,FALSE),0)</f>
        <v>0</v>
      </c>
      <c r="L3846" s="9">
        <f>IFERROR(VLOOKUP(Tabla1[[#This Row],[FECHA]],'SIMIT SIN RES'!A:D,3,FALSE),0)</f>
        <v>0</v>
      </c>
      <c r="M3846" s="5">
        <f>IFERROR(VLOOKUP(Tabla1[[#This Row],[FECHA]],'RECAUDOS DE COMPARENDOS'!A:D,4,FALSE),0)</f>
        <v>0</v>
      </c>
      <c r="N3846" s="9">
        <f>IFERROR(VLOOKUP(Tabla1[[#This Row],[FECHA]],'RECAUDOS DE COMPARENDOS'!A:D,3,FALSE),0)</f>
        <v>0</v>
      </c>
      <c r="O3846" s="5">
        <f>IFERROR(VLOOKUP(Tabla1[[#This Row],[FECHA]],'RECAUDOS DE RESOLUCIONES'!A:D,4,FALSE),0)</f>
        <v>0</v>
      </c>
      <c r="P3846" s="9">
        <f>IFERROR(VLOOKUP(Tabla1[[#This Row],[FECHA]],'RECAUDOS DE RESOLUCIONES'!A:D,3,FALSE),0)</f>
        <v>0</v>
      </c>
      <c r="Q384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84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846" s="11">
        <f>IFERROR(VLOOKUP(Tabla1[[#This Row],[FECHA]],'RECAUDOS LOCALES'!A:D,4,FALSE),0)</f>
        <v>0</v>
      </c>
      <c r="T3846" s="9">
        <f>IFERROR(VLOOKUP(Tabla1[[#This Row],[FECHA]],'RECAUDOS LOCALES'!A:D,3,FALSE),0)</f>
        <v>0</v>
      </c>
      <c r="U3846" s="11">
        <f>IFERROR(VLOOKUP(Tabla1[[#This Row],[FECHA]],'RECAUDOS EXTERNOS'!A:D,4,FALSE),0)</f>
        <v>0</v>
      </c>
      <c r="V3846" s="9">
        <f>IFERROR(VLOOKUP(Tabla1[[#This Row],[FECHA]],'RECAUDOS EXTERNOS'!A:D,3,FALSE),0)</f>
        <v>0</v>
      </c>
    </row>
    <row r="3847" spans="1:22" x14ac:dyDescent="0.25">
      <c r="A3847" s="1">
        <v>41406</v>
      </c>
      <c r="B3847" s="3" t="s">
        <v>4</v>
      </c>
      <c r="C3847" s="2">
        <v>41395</v>
      </c>
      <c r="D3847" s="5">
        <f>YEAR(Tabla1[[#This Row],[FECHA]])</f>
        <v>2013</v>
      </c>
      <c r="E3847" s="5">
        <f>IFERROR(VLOOKUP(Tabla1[[#This Row],[FECHA]],'COMPARENDOS TOTALES'!A:D,4,FALSE),0)</f>
        <v>1</v>
      </c>
      <c r="F3847" s="9">
        <f>IFERROR(VLOOKUP(Tabla1[[#This Row],[FECHA]],'COMPARENDOS TOTALES'!A:D,3,FALSE),0)</f>
        <v>294750</v>
      </c>
      <c r="G3847" s="5">
        <f>IFERROR(VLOOKUP(Tabla1[[#This Row],[FECHA]],EXONERACIONES!A:D,4,FALSE),0)</f>
        <v>0</v>
      </c>
      <c r="H3847" s="9">
        <f>IFERROR(VLOOKUP(Tabla1[[#This Row],[FECHA]],EXONERACIONES!A:D,3,FALSE),0)</f>
        <v>0</v>
      </c>
      <c r="I3847" s="5">
        <f>IFERROR(VLOOKUP(Tabla1[[#This Row],[FECHA]],'SIMIT CON RES'!A:D,4,FALSE),0)</f>
        <v>1</v>
      </c>
      <c r="J3847" s="9">
        <f>IFERROR(VLOOKUP(Tabla1[[#This Row],[FECHA]],'SIMIT CON RES'!A:D,3,FALSE),0)</f>
        <v>294750</v>
      </c>
      <c r="K3847">
        <f>IFERROR(VLOOKUP(Tabla1[[#This Row],[FECHA]],'SIMIT SIN RES'!A:D,4,FALSE),0)</f>
        <v>0</v>
      </c>
      <c r="L3847" s="9">
        <f>IFERROR(VLOOKUP(Tabla1[[#This Row],[FECHA]],'SIMIT SIN RES'!A:D,3,FALSE),0)</f>
        <v>0</v>
      </c>
      <c r="M3847" s="5">
        <f>IFERROR(VLOOKUP(Tabla1[[#This Row],[FECHA]],'RECAUDOS DE COMPARENDOS'!A:D,4,FALSE),0)</f>
        <v>0</v>
      </c>
      <c r="N3847" s="9">
        <f>IFERROR(VLOOKUP(Tabla1[[#This Row],[FECHA]],'RECAUDOS DE COMPARENDOS'!A:D,3,FALSE),0)</f>
        <v>0</v>
      </c>
      <c r="O3847" s="5">
        <f>IFERROR(VLOOKUP(Tabla1[[#This Row],[FECHA]],'RECAUDOS DE RESOLUCIONES'!A:D,4,FALSE),0)</f>
        <v>0</v>
      </c>
      <c r="P3847" s="9">
        <f>IFERROR(VLOOKUP(Tabla1[[#This Row],[FECHA]],'RECAUDOS DE RESOLUCIONES'!A:D,3,FALSE),0)</f>
        <v>0</v>
      </c>
      <c r="Q384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84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847" s="11">
        <f>IFERROR(VLOOKUP(Tabla1[[#This Row],[FECHA]],'RECAUDOS LOCALES'!A:D,4,FALSE),0)</f>
        <v>0</v>
      </c>
      <c r="T3847" s="9">
        <f>IFERROR(VLOOKUP(Tabla1[[#This Row],[FECHA]],'RECAUDOS LOCALES'!A:D,3,FALSE),0)</f>
        <v>0</v>
      </c>
      <c r="U3847" s="11">
        <f>IFERROR(VLOOKUP(Tabla1[[#This Row],[FECHA]],'RECAUDOS EXTERNOS'!A:D,4,FALSE),0)</f>
        <v>0</v>
      </c>
      <c r="V3847" s="9">
        <f>IFERROR(VLOOKUP(Tabla1[[#This Row],[FECHA]],'RECAUDOS EXTERNOS'!A:D,3,FALSE),0)</f>
        <v>0</v>
      </c>
    </row>
    <row r="3848" spans="1:22" x14ac:dyDescent="0.25">
      <c r="A3848" s="1">
        <v>41407</v>
      </c>
      <c r="B3848" s="3" t="s">
        <v>1</v>
      </c>
      <c r="C3848" s="2">
        <v>41395</v>
      </c>
      <c r="D3848" s="5">
        <f>YEAR(Tabla1[[#This Row],[FECHA]])</f>
        <v>2013</v>
      </c>
      <c r="E3848" s="5">
        <f>IFERROR(VLOOKUP(Tabla1[[#This Row],[FECHA]],'COMPARENDOS TOTALES'!A:D,4,FALSE),0)</f>
        <v>2</v>
      </c>
      <c r="F3848" s="9">
        <f>IFERROR(VLOOKUP(Tabla1[[#This Row],[FECHA]],'COMPARENDOS TOTALES'!A:D,3,FALSE),0)</f>
        <v>589500</v>
      </c>
      <c r="G3848" s="5">
        <f>IFERROR(VLOOKUP(Tabla1[[#This Row],[FECHA]],EXONERACIONES!A:D,4,FALSE),0)</f>
        <v>0</v>
      </c>
      <c r="H3848" s="9">
        <f>IFERROR(VLOOKUP(Tabla1[[#This Row],[FECHA]],EXONERACIONES!A:D,3,FALSE),0)</f>
        <v>0</v>
      </c>
      <c r="I3848" s="5">
        <f>IFERROR(VLOOKUP(Tabla1[[#This Row],[FECHA]],'SIMIT CON RES'!A:D,4,FALSE),0)</f>
        <v>0</v>
      </c>
      <c r="J3848" s="9">
        <f>IFERROR(VLOOKUP(Tabla1[[#This Row],[FECHA]],'SIMIT CON RES'!A:D,3,FALSE),0)</f>
        <v>0</v>
      </c>
      <c r="K3848">
        <f>IFERROR(VLOOKUP(Tabla1[[#This Row],[FECHA]],'SIMIT SIN RES'!A:D,4,FALSE),0)</f>
        <v>0</v>
      </c>
      <c r="L3848" s="9">
        <f>IFERROR(VLOOKUP(Tabla1[[#This Row],[FECHA]],'SIMIT SIN RES'!A:D,3,FALSE),0)</f>
        <v>0</v>
      </c>
      <c r="M3848" s="5">
        <f>IFERROR(VLOOKUP(Tabla1[[#This Row],[FECHA]],'RECAUDOS DE COMPARENDOS'!A:D,4,FALSE),0)</f>
        <v>0</v>
      </c>
      <c r="N3848" s="9">
        <f>IFERROR(VLOOKUP(Tabla1[[#This Row],[FECHA]],'RECAUDOS DE COMPARENDOS'!A:D,3,FALSE),0)</f>
        <v>0</v>
      </c>
      <c r="O3848" s="5">
        <f>IFERROR(VLOOKUP(Tabla1[[#This Row],[FECHA]],'RECAUDOS DE RESOLUCIONES'!A:D,4,FALSE),0)</f>
        <v>0</v>
      </c>
      <c r="P3848" s="9">
        <f>IFERROR(VLOOKUP(Tabla1[[#This Row],[FECHA]],'RECAUDOS DE RESOLUCIONES'!A:D,3,FALSE),0)</f>
        <v>0</v>
      </c>
      <c r="Q384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3848" s="9">
        <f>Tabla1[V. COMPARENDOS]-(Tabla1[V. EXONERACIONES]+Tabla1[[#This Row],[V. SIMIT CON RESOLUCION]]+Tabla1[[#This Row],[V. SIMIT SIN RESOLUCION]]+Tabla1[[#This Row],[V. RECAUDOS COMPARENDOS]]+Tabla1[[#This Row],[V. RECAUDOS RESOLUCIONES]])</f>
        <v>589500</v>
      </c>
      <c r="S3848" s="11">
        <f>IFERROR(VLOOKUP(Tabla1[[#This Row],[FECHA]],'RECAUDOS LOCALES'!A:D,4,FALSE),0)</f>
        <v>0</v>
      </c>
      <c r="T3848" s="9">
        <f>IFERROR(VLOOKUP(Tabla1[[#This Row],[FECHA]],'RECAUDOS LOCALES'!A:D,3,FALSE),0)</f>
        <v>0</v>
      </c>
      <c r="U3848" s="11">
        <f>IFERROR(VLOOKUP(Tabla1[[#This Row],[FECHA]],'RECAUDOS EXTERNOS'!A:D,4,FALSE),0)</f>
        <v>0</v>
      </c>
      <c r="V3848" s="9">
        <f>IFERROR(VLOOKUP(Tabla1[[#This Row],[FECHA]],'RECAUDOS EXTERNOS'!A:D,3,FALSE),0)</f>
        <v>0</v>
      </c>
    </row>
    <row r="3849" spans="1:22" x14ac:dyDescent="0.25">
      <c r="A3849" s="1">
        <v>41408</v>
      </c>
      <c r="B3849" s="3" t="s">
        <v>2</v>
      </c>
      <c r="C3849" s="2">
        <v>41395</v>
      </c>
      <c r="D3849" s="5">
        <f>YEAR(Tabla1[[#This Row],[FECHA]])</f>
        <v>2013</v>
      </c>
      <c r="E3849" s="5">
        <f>IFERROR(VLOOKUP(Tabla1[[#This Row],[FECHA]],'COMPARENDOS TOTALES'!A:D,4,FALSE),0)</f>
        <v>0</v>
      </c>
      <c r="F3849" s="9">
        <f>IFERROR(VLOOKUP(Tabla1[[#This Row],[FECHA]],'COMPARENDOS TOTALES'!A:D,3,FALSE),0)</f>
        <v>0</v>
      </c>
      <c r="G3849" s="5">
        <f>IFERROR(VLOOKUP(Tabla1[[#This Row],[FECHA]],EXONERACIONES!A:D,4,FALSE),0)</f>
        <v>0</v>
      </c>
      <c r="H3849" s="9">
        <f>IFERROR(VLOOKUP(Tabla1[[#This Row],[FECHA]],EXONERACIONES!A:D,3,FALSE),0)</f>
        <v>0</v>
      </c>
      <c r="I3849" s="5">
        <f>IFERROR(VLOOKUP(Tabla1[[#This Row],[FECHA]],'SIMIT CON RES'!A:D,4,FALSE),0)</f>
        <v>0</v>
      </c>
      <c r="J3849" s="9">
        <f>IFERROR(VLOOKUP(Tabla1[[#This Row],[FECHA]],'SIMIT CON RES'!A:D,3,FALSE),0)</f>
        <v>0</v>
      </c>
      <c r="K3849">
        <f>IFERROR(VLOOKUP(Tabla1[[#This Row],[FECHA]],'SIMIT SIN RES'!A:D,4,FALSE),0)</f>
        <v>0</v>
      </c>
      <c r="L3849" s="9">
        <f>IFERROR(VLOOKUP(Tabla1[[#This Row],[FECHA]],'SIMIT SIN RES'!A:D,3,FALSE),0)</f>
        <v>0</v>
      </c>
      <c r="M3849" s="5">
        <f>IFERROR(VLOOKUP(Tabla1[[#This Row],[FECHA]],'RECAUDOS DE COMPARENDOS'!A:D,4,FALSE),0)</f>
        <v>0</v>
      </c>
      <c r="N3849" s="9">
        <f>IFERROR(VLOOKUP(Tabla1[[#This Row],[FECHA]],'RECAUDOS DE COMPARENDOS'!A:D,3,FALSE),0)</f>
        <v>0</v>
      </c>
      <c r="O3849" s="5">
        <f>IFERROR(VLOOKUP(Tabla1[[#This Row],[FECHA]],'RECAUDOS DE RESOLUCIONES'!A:D,4,FALSE),0)</f>
        <v>0</v>
      </c>
      <c r="P3849" s="9">
        <f>IFERROR(VLOOKUP(Tabla1[[#This Row],[FECHA]],'RECAUDOS DE RESOLUCIONES'!A:D,3,FALSE),0)</f>
        <v>0</v>
      </c>
      <c r="Q384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84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849" s="11">
        <f>IFERROR(VLOOKUP(Tabla1[[#This Row],[FECHA]],'RECAUDOS LOCALES'!A:D,4,FALSE),0)</f>
        <v>0</v>
      </c>
      <c r="T3849" s="9">
        <f>IFERROR(VLOOKUP(Tabla1[[#This Row],[FECHA]],'RECAUDOS LOCALES'!A:D,3,FALSE),0)</f>
        <v>0</v>
      </c>
      <c r="U3849" s="11">
        <f>IFERROR(VLOOKUP(Tabla1[[#This Row],[FECHA]],'RECAUDOS EXTERNOS'!A:D,4,FALSE),0)</f>
        <v>5</v>
      </c>
      <c r="V3849" s="9">
        <f>IFERROR(VLOOKUP(Tabla1[[#This Row],[FECHA]],'RECAUDOS EXTERNOS'!A:D,3,FALSE),0)</f>
        <v>1516841</v>
      </c>
    </row>
    <row r="3850" spans="1:22" x14ac:dyDescent="0.25">
      <c r="A3850" s="1">
        <v>41409</v>
      </c>
      <c r="B3850" s="3" t="s">
        <v>3</v>
      </c>
      <c r="C3850" s="2">
        <v>41395</v>
      </c>
      <c r="D3850" s="5">
        <f>YEAR(Tabla1[[#This Row],[FECHA]])</f>
        <v>2013</v>
      </c>
      <c r="E3850" s="5">
        <f>IFERROR(VLOOKUP(Tabla1[[#This Row],[FECHA]],'COMPARENDOS TOTALES'!A:D,4,FALSE),0)</f>
        <v>0</v>
      </c>
      <c r="F3850" s="9">
        <f>IFERROR(VLOOKUP(Tabla1[[#This Row],[FECHA]],'COMPARENDOS TOTALES'!A:D,3,FALSE),0)</f>
        <v>0</v>
      </c>
      <c r="G3850" s="5">
        <f>IFERROR(VLOOKUP(Tabla1[[#This Row],[FECHA]],EXONERACIONES!A:D,4,FALSE),0)</f>
        <v>0</v>
      </c>
      <c r="H3850" s="9">
        <f>IFERROR(VLOOKUP(Tabla1[[#This Row],[FECHA]],EXONERACIONES!A:D,3,FALSE),0)</f>
        <v>0</v>
      </c>
      <c r="I3850" s="5">
        <f>IFERROR(VLOOKUP(Tabla1[[#This Row],[FECHA]],'SIMIT CON RES'!A:D,4,FALSE),0)</f>
        <v>0</v>
      </c>
      <c r="J3850" s="9">
        <f>IFERROR(VLOOKUP(Tabla1[[#This Row],[FECHA]],'SIMIT CON RES'!A:D,3,FALSE),0)</f>
        <v>0</v>
      </c>
      <c r="K3850">
        <f>IFERROR(VLOOKUP(Tabla1[[#This Row],[FECHA]],'SIMIT SIN RES'!A:D,4,FALSE),0)</f>
        <v>0</v>
      </c>
      <c r="L3850" s="9">
        <f>IFERROR(VLOOKUP(Tabla1[[#This Row],[FECHA]],'SIMIT SIN RES'!A:D,3,FALSE),0)</f>
        <v>0</v>
      </c>
      <c r="M3850" s="5">
        <f>IFERROR(VLOOKUP(Tabla1[[#This Row],[FECHA]],'RECAUDOS DE COMPARENDOS'!A:D,4,FALSE),0)</f>
        <v>0</v>
      </c>
      <c r="N3850" s="9">
        <f>IFERROR(VLOOKUP(Tabla1[[#This Row],[FECHA]],'RECAUDOS DE COMPARENDOS'!A:D,3,FALSE),0)</f>
        <v>0</v>
      </c>
      <c r="O3850" s="5">
        <f>IFERROR(VLOOKUP(Tabla1[[#This Row],[FECHA]],'RECAUDOS DE RESOLUCIONES'!A:D,4,FALSE),0)</f>
        <v>0</v>
      </c>
      <c r="P3850" s="9">
        <f>IFERROR(VLOOKUP(Tabla1[[#This Row],[FECHA]],'RECAUDOS DE RESOLUCIONES'!A:D,3,FALSE),0)</f>
        <v>0</v>
      </c>
      <c r="Q385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85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850" s="11">
        <f>IFERROR(VLOOKUP(Tabla1[[#This Row],[FECHA]],'RECAUDOS LOCALES'!A:D,4,FALSE),0)</f>
        <v>0</v>
      </c>
      <c r="T3850" s="9">
        <f>IFERROR(VLOOKUP(Tabla1[[#This Row],[FECHA]],'RECAUDOS LOCALES'!A:D,3,FALSE),0)</f>
        <v>0</v>
      </c>
      <c r="U3850" s="11">
        <f>IFERROR(VLOOKUP(Tabla1[[#This Row],[FECHA]],'RECAUDOS EXTERNOS'!A:D,4,FALSE),0)</f>
        <v>4</v>
      </c>
      <c r="V3850" s="9">
        <f>IFERROR(VLOOKUP(Tabla1[[#This Row],[FECHA]],'RECAUDOS EXTERNOS'!A:D,3,FALSE),0)</f>
        <v>1197491</v>
      </c>
    </row>
    <row r="3851" spans="1:22" x14ac:dyDescent="0.25">
      <c r="A3851" s="1">
        <v>41410</v>
      </c>
      <c r="B3851" s="3" t="s">
        <v>6</v>
      </c>
      <c r="C3851" s="2">
        <v>41395</v>
      </c>
      <c r="D3851" s="5">
        <f>YEAR(Tabla1[[#This Row],[FECHA]])</f>
        <v>2013</v>
      </c>
      <c r="E3851" s="5">
        <f>IFERROR(VLOOKUP(Tabla1[[#This Row],[FECHA]],'COMPARENDOS TOTALES'!A:D,4,FALSE),0)</f>
        <v>7</v>
      </c>
      <c r="F3851" s="9">
        <f>IFERROR(VLOOKUP(Tabla1[[#This Row],[FECHA]],'COMPARENDOS TOTALES'!A:D,3,FALSE),0)</f>
        <v>2588888</v>
      </c>
      <c r="G3851" s="5">
        <f>IFERROR(VLOOKUP(Tabla1[[#This Row],[FECHA]],EXONERACIONES!A:D,4,FALSE),0)</f>
        <v>1</v>
      </c>
      <c r="H3851" s="9">
        <f>IFERROR(VLOOKUP(Tabla1[[#This Row],[FECHA]],EXONERACIONES!A:D,3,FALSE),0)</f>
        <v>589500</v>
      </c>
      <c r="I3851" s="5">
        <f>IFERROR(VLOOKUP(Tabla1[[#This Row],[FECHA]],'SIMIT CON RES'!A:D,4,FALSE),0)</f>
        <v>3</v>
      </c>
      <c r="J3851" s="9">
        <f>IFERROR(VLOOKUP(Tabla1[[#This Row],[FECHA]],'SIMIT CON RES'!A:D,3,FALSE),0)</f>
        <v>884250</v>
      </c>
      <c r="K3851">
        <f>IFERROR(VLOOKUP(Tabla1[[#This Row],[FECHA]],'SIMIT SIN RES'!A:D,4,FALSE),0)</f>
        <v>0</v>
      </c>
      <c r="L3851" s="9">
        <f>IFERROR(VLOOKUP(Tabla1[[#This Row],[FECHA]],'SIMIT SIN RES'!A:D,3,FALSE),0)</f>
        <v>0</v>
      </c>
      <c r="M3851" s="5">
        <f>IFERROR(VLOOKUP(Tabla1[[#This Row],[FECHA]],'RECAUDOS DE COMPARENDOS'!A:D,4,FALSE),0)</f>
        <v>0</v>
      </c>
      <c r="N3851" s="9">
        <f>IFERROR(VLOOKUP(Tabla1[[#This Row],[FECHA]],'RECAUDOS DE COMPARENDOS'!A:D,3,FALSE),0)</f>
        <v>0</v>
      </c>
      <c r="O3851" s="5">
        <f>IFERROR(VLOOKUP(Tabla1[[#This Row],[FECHA]],'RECAUDOS DE RESOLUCIONES'!A:D,4,FALSE),0)</f>
        <v>0</v>
      </c>
      <c r="P3851" s="9">
        <f>IFERROR(VLOOKUP(Tabla1[[#This Row],[FECHA]],'RECAUDOS DE RESOLUCIONES'!A:D,3,FALSE),0)</f>
        <v>0</v>
      </c>
      <c r="Q385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3851" s="9">
        <f>Tabla1[V. COMPARENDOS]-(Tabla1[V. EXONERACIONES]+Tabla1[[#This Row],[V. SIMIT CON RESOLUCION]]+Tabla1[[#This Row],[V. SIMIT SIN RESOLUCION]]+Tabla1[[#This Row],[V. RECAUDOS COMPARENDOS]]+Tabla1[[#This Row],[V. RECAUDOS RESOLUCIONES]])</f>
        <v>1115138</v>
      </c>
      <c r="S3851" s="11">
        <f>IFERROR(VLOOKUP(Tabla1[[#This Row],[FECHA]],'RECAUDOS LOCALES'!A:D,4,FALSE),0)</f>
        <v>0</v>
      </c>
      <c r="T3851" s="9">
        <f>IFERROR(VLOOKUP(Tabla1[[#This Row],[FECHA]],'RECAUDOS LOCALES'!A:D,3,FALSE),0)</f>
        <v>0</v>
      </c>
      <c r="U3851" s="11">
        <f>IFERROR(VLOOKUP(Tabla1[[#This Row],[FECHA]],'RECAUDOS EXTERNOS'!A:D,4,FALSE),0)</f>
        <v>1</v>
      </c>
      <c r="V3851" s="9">
        <f>IFERROR(VLOOKUP(Tabla1[[#This Row],[FECHA]],'RECAUDOS EXTERNOS'!A:D,3,FALSE),0)</f>
        <v>152884</v>
      </c>
    </row>
    <row r="3852" spans="1:22" x14ac:dyDescent="0.25">
      <c r="A3852" s="1">
        <v>41411</v>
      </c>
      <c r="B3852" s="3" t="s">
        <v>0</v>
      </c>
      <c r="C3852" s="2">
        <v>41395</v>
      </c>
      <c r="D3852" s="5">
        <f>YEAR(Tabla1[[#This Row],[FECHA]])</f>
        <v>2013</v>
      </c>
      <c r="E3852" s="5">
        <f>IFERROR(VLOOKUP(Tabla1[[#This Row],[FECHA]],'COMPARENDOS TOTALES'!A:D,4,FALSE),0)</f>
        <v>1</v>
      </c>
      <c r="F3852" s="9">
        <f>IFERROR(VLOOKUP(Tabla1[[#This Row],[FECHA]],'COMPARENDOS TOTALES'!A:D,3,FALSE),0)</f>
        <v>589500</v>
      </c>
      <c r="G3852" s="5">
        <f>IFERROR(VLOOKUP(Tabla1[[#This Row],[FECHA]],EXONERACIONES!A:D,4,FALSE),0)</f>
        <v>0</v>
      </c>
      <c r="H3852" s="9">
        <f>IFERROR(VLOOKUP(Tabla1[[#This Row],[FECHA]],EXONERACIONES!A:D,3,FALSE),0)</f>
        <v>0</v>
      </c>
      <c r="I3852" s="5">
        <f>IFERROR(VLOOKUP(Tabla1[[#This Row],[FECHA]],'SIMIT CON RES'!A:D,4,FALSE),0)</f>
        <v>0</v>
      </c>
      <c r="J3852" s="9">
        <f>IFERROR(VLOOKUP(Tabla1[[#This Row],[FECHA]],'SIMIT CON RES'!A:D,3,FALSE),0)</f>
        <v>0</v>
      </c>
      <c r="K3852">
        <f>IFERROR(VLOOKUP(Tabla1[[#This Row],[FECHA]],'SIMIT SIN RES'!A:D,4,FALSE),0)</f>
        <v>0</v>
      </c>
      <c r="L3852" s="9">
        <f>IFERROR(VLOOKUP(Tabla1[[#This Row],[FECHA]],'SIMIT SIN RES'!A:D,3,FALSE),0)</f>
        <v>0</v>
      </c>
      <c r="M3852" s="5">
        <f>IFERROR(VLOOKUP(Tabla1[[#This Row],[FECHA]],'RECAUDOS DE COMPARENDOS'!A:D,4,FALSE),0)</f>
        <v>0</v>
      </c>
      <c r="N3852" s="9">
        <f>IFERROR(VLOOKUP(Tabla1[[#This Row],[FECHA]],'RECAUDOS DE COMPARENDOS'!A:D,3,FALSE),0)</f>
        <v>0</v>
      </c>
      <c r="O3852" s="5">
        <f>IFERROR(VLOOKUP(Tabla1[[#This Row],[FECHA]],'RECAUDOS DE RESOLUCIONES'!A:D,4,FALSE),0)</f>
        <v>0</v>
      </c>
      <c r="P3852" s="9">
        <f>IFERROR(VLOOKUP(Tabla1[[#This Row],[FECHA]],'RECAUDOS DE RESOLUCIONES'!A:D,3,FALSE),0)</f>
        <v>0</v>
      </c>
      <c r="Q385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852" s="9">
        <f>Tabla1[V. COMPARENDOS]-(Tabla1[V. EXONERACIONES]+Tabla1[[#This Row],[V. SIMIT CON RESOLUCION]]+Tabla1[[#This Row],[V. SIMIT SIN RESOLUCION]]+Tabla1[[#This Row],[V. RECAUDOS COMPARENDOS]]+Tabla1[[#This Row],[V. RECAUDOS RESOLUCIONES]])</f>
        <v>589500</v>
      </c>
      <c r="S3852" s="11">
        <f>IFERROR(VLOOKUP(Tabla1[[#This Row],[FECHA]],'RECAUDOS LOCALES'!A:D,4,FALSE),0)</f>
        <v>0</v>
      </c>
      <c r="T3852" s="9">
        <f>IFERROR(VLOOKUP(Tabla1[[#This Row],[FECHA]],'RECAUDOS LOCALES'!A:D,3,FALSE),0)</f>
        <v>0</v>
      </c>
      <c r="U3852" s="11">
        <f>IFERROR(VLOOKUP(Tabla1[[#This Row],[FECHA]],'RECAUDOS EXTERNOS'!A:D,4,FALSE),0)</f>
        <v>6</v>
      </c>
      <c r="V3852" s="9">
        <f>IFERROR(VLOOKUP(Tabla1[[#This Row],[FECHA]],'RECAUDOS EXTERNOS'!A:D,3,FALSE),0)</f>
        <v>1418767</v>
      </c>
    </row>
    <row r="3853" spans="1:22" x14ac:dyDescent="0.25">
      <c r="A3853" s="1">
        <v>41412</v>
      </c>
      <c r="B3853" s="3" t="s">
        <v>5</v>
      </c>
      <c r="C3853" s="2">
        <v>41395</v>
      </c>
      <c r="D3853" s="5">
        <f>YEAR(Tabla1[[#This Row],[FECHA]])</f>
        <v>2013</v>
      </c>
      <c r="E3853" s="5">
        <f>IFERROR(VLOOKUP(Tabla1[[#This Row],[FECHA]],'COMPARENDOS TOTALES'!A:D,4,FALSE),0)</f>
        <v>2</v>
      </c>
      <c r="F3853" s="9">
        <f>IFERROR(VLOOKUP(Tabla1[[#This Row],[FECHA]],'COMPARENDOS TOTALES'!A:D,3,FALSE),0)</f>
        <v>1179000</v>
      </c>
      <c r="G3853" s="5">
        <f>IFERROR(VLOOKUP(Tabla1[[#This Row],[FECHA]],EXONERACIONES!A:D,4,FALSE),0)</f>
        <v>0</v>
      </c>
      <c r="H3853" s="9">
        <f>IFERROR(VLOOKUP(Tabla1[[#This Row],[FECHA]],EXONERACIONES!A:D,3,FALSE),0)</f>
        <v>0</v>
      </c>
      <c r="I3853" s="5">
        <f>IFERROR(VLOOKUP(Tabla1[[#This Row],[FECHA]],'SIMIT CON RES'!A:D,4,FALSE),0)</f>
        <v>2</v>
      </c>
      <c r="J3853" s="9">
        <f>IFERROR(VLOOKUP(Tabla1[[#This Row],[FECHA]],'SIMIT CON RES'!A:D,3,FALSE),0)</f>
        <v>1179000</v>
      </c>
      <c r="K3853">
        <f>IFERROR(VLOOKUP(Tabla1[[#This Row],[FECHA]],'SIMIT SIN RES'!A:D,4,FALSE),0)</f>
        <v>0</v>
      </c>
      <c r="L3853" s="9">
        <f>IFERROR(VLOOKUP(Tabla1[[#This Row],[FECHA]],'SIMIT SIN RES'!A:D,3,FALSE),0)</f>
        <v>0</v>
      </c>
      <c r="M3853" s="5">
        <f>IFERROR(VLOOKUP(Tabla1[[#This Row],[FECHA]],'RECAUDOS DE COMPARENDOS'!A:D,4,FALSE),0)</f>
        <v>0</v>
      </c>
      <c r="N3853" s="9">
        <f>IFERROR(VLOOKUP(Tabla1[[#This Row],[FECHA]],'RECAUDOS DE COMPARENDOS'!A:D,3,FALSE),0)</f>
        <v>0</v>
      </c>
      <c r="O3853" s="5">
        <f>IFERROR(VLOOKUP(Tabla1[[#This Row],[FECHA]],'RECAUDOS DE RESOLUCIONES'!A:D,4,FALSE),0)</f>
        <v>0</v>
      </c>
      <c r="P3853" s="9">
        <f>IFERROR(VLOOKUP(Tabla1[[#This Row],[FECHA]],'RECAUDOS DE RESOLUCIONES'!A:D,3,FALSE),0)</f>
        <v>0</v>
      </c>
      <c r="Q385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85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853" s="11">
        <f>IFERROR(VLOOKUP(Tabla1[[#This Row],[FECHA]],'RECAUDOS LOCALES'!A:D,4,FALSE),0)</f>
        <v>0</v>
      </c>
      <c r="T3853" s="9">
        <f>IFERROR(VLOOKUP(Tabla1[[#This Row],[FECHA]],'RECAUDOS LOCALES'!A:D,3,FALSE),0)</f>
        <v>0</v>
      </c>
      <c r="U3853" s="11">
        <f>IFERROR(VLOOKUP(Tabla1[[#This Row],[FECHA]],'RECAUDOS EXTERNOS'!A:D,4,FALSE),0)</f>
        <v>0</v>
      </c>
      <c r="V3853" s="9">
        <f>IFERROR(VLOOKUP(Tabla1[[#This Row],[FECHA]],'RECAUDOS EXTERNOS'!A:D,3,FALSE),0)</f>
        <v>0</v>
      </c>
    </row>
    <row r="3854" spans="1:22" x14ac:dyDescent="0.25">
      <c r="A3854" s="1">
        <v>41413</v>
      </c>
      <c r="B3854" s="3" t="s">
        <v>4</v>
      </c>
      <c r="C3854" s="2">
        <v>41395</v>
      </c>
      <c r="D3854" s="5">
        <f>YEAR(Tabla1[[#This Row],[FECHA]])</f>
        <v>2013</v>
      </c>
      <c r="E3854" s="5">
        <f>IFERROR(VLOOKUP(Tabla1[[#This Row],[FECHA]],'COMPARENDOS TOTALES'!A:D,4,FALSE),0)</f>
        <v>0</v>
      </c>
      <c r="F3854" s="9">
        <f>IFERROR(VLOOKUP(Tabla1[[#This Row],[FECHA]],'COMPARENDOS TOTALES'!A:D,3,FALSE),0)</f>
        <v>0</v>
      </c>
      <c r="G3854" s="5">
        <f>IFERROR(VLOOKUP(Tabla1[[#This Row],[FECHA]],EXONERACIONES!A:D,4,FALSE),0)</f>
        <v>0</v>
      </c>
      <c r="H3854" s="9">
        <f>IFERROR(VLOOKUP(Tabla1[[#This Row],[FECHA]],EXONERACIONES!A:D,3,FALSE),0)</f>
        <v>0</v>
      </c>
      <c r="I3854" s="5">
        <f>IFERROR(VLOOKUP(Tabla1[[#This Row],[FECHA]],'SIMIT CON RES'!A:D,4,FALSE),0)</f>
        <v>0</v>
      </c>
      <c r="J3854" s="9">
        <f>IFERROR(VLOOKUP(Tabla1[[#This Row],[FECHA]],'SIMIT CON RES'!A:D,3,FALSE),0)</f>
        <v>0</v>
      </c>
      <c r="K3854">
        <f>IFERROR(VLOOKUP(Tabla1[[#This Row],[FECHA]],'SIMIT SIN RES'!A:D,4,FALSE),0)</f>
        <v>0</v>
      </c>
      <c r="L3854" s="9">
        <f>IFERROR(VLOOKUP(Tabla1[[#This Row],[FECHA]],'SIMIT SIN RES'!A:D,3,FALSE),0)</f>
        <v>0</v>
      </c>
      <c r="M3854" s="5">
        <f>IFERROR(VLOOKUP(Tabla1[[#This Row],[FECHA]],'RECAUDOS DE COMPARENDOS'!A:D,4,FALSE),0)</f>
        <v>0</v>
      </c>
      <c r="N3854" s="9">
        <f>IFERROR(VLOOKUP(Tabla1[[#This Row],[FECHA]],'RECAUDOS DE COMPARENDOS'!A:D,3,FALSE),0)</f>
        <v>0</v>
      </c>
      <c r="O3854" s="5">
        <f>IFERROR(VLOOKUP(Tabla1[[#This Row],[FECHA]],'RECAUDOS DE RESOLUCIONES'!A:D,4,FALSE),0)</f>
        <v>0</v>
      </c>
      <c r="P3854" s="9">
        <f>IFERROR(VLOOKUP(Tabla1[[#This Row],[FECHA]],'RECAUDOS DE RESOLUCIONES'!A:D,3,FALSE),0)</f>
        <v>0</v>
      </c>
      <c r="Q385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85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854" s="11">
        <f>IFERROR(VLOOKUP(Tabla1[[#This Row],[FECHA]],'RECAUDOS LOCALES'!A:D,4,FALSE),0)</f>
        <v>0</v>
      </c>
      <c r="T3854" s="9">
        <f>IFERROR(VLOOKUP(Tabla1[[#This Row],[FECHA]],'RECAUDOS LOCALES'!A:D,3,FALSE),0)</f>
        <v>0</v>
      </c>
      <c r="U3854" s="11">
        <f>IFERROR(VLOOKUP(Tabla1[[#This Row],[FECHA]],'RECAUDOS EXTERNOS'!A:D,4,FALSE),0)</f>
        <v>0</v>
      </c>
      <c r="V3854" s="9">
        <f>IFERROR(VLOOKUP(Tabla1[[#This Row],[FECHA]],'RECAUDOS EXTERNOS'!A:D,3,FALSE),0)</f>
        <v>0</v>
      </c>
    </row>
    <row r="3855" spans="1:22" x14ac:dyDescent="0.25">
      <c r="A3855" s="1">
        <v>41414</v>
      </c>
      <c r="B3855" s="3" t="s">
        <v>1</v>
      </c>
      <c r="C3855" s="2">
        <v>41395</v>
      </c>
      <c r="D3855" s="5">
        <f>YEAR(Tabla1[[#This Row],[FECHA]])</f>
        <v>2013</v>
      </c>
      <c r="E3855" s="5">
        <f>IFERROR(VLOOKUP(Tabla1[[#This Row],[FECHA]],'COMPARENDOS TOTALES'!A:D,4,FALSE),0)</f>
        <v>3</v>
      </c>
      <c r="F3855" s="9">
        <f>IFERROR(VLOOKUP(Tabla1[[#This Row],[FECHA]],'COMPARENDOS TOTALES'!A:D,3,FALSE),0)</f>
        <v>1252688</v>
      </c>
      <c r="G3855" s="5">
        <f>IFERROR(VLOOKUP(Tabla1[[#This Row],[FECHA]],EXONERACIONES!A:D,4,FALSE),0)</f>
        <v>0</v>
      </c>
      <c r="H3855" s="9">
        <f>IFERROR(VLOOKUP(Tabla1[[#This Row],[FECHA]],EXONERACIONES!A:D,3,FALSE),0)</f>
        <v>0</v>
      </c>
      <c r="I3855" s="5">
        <f>IFERROR(VLOOKUP(Tabla1[[#This Row],[FECHA]],'SIMIT CON RES'!A:D,4,FALSE),0)</f>
        <v>1</v>
      </c>
      <c r="J3855" s="9">
        <f>IFERROR(VLOOKUP(Tabla1[[#This Row],[FECHA]],'SIMIT CON RES'!A:D,3,FALSE),0)</f>
        <v>589500</v>
      </c>
      <c r="K3855">
        <f>IFERROR(VLOOKUP(Tabla1[[#This Row],[FECHA]],'SIMIT SIN RES'!A:D,4,FALSE),0)</f>
        <v>0</v>
      </c>
      <c r="L3855" s="9">
        <f>IFERROR(VLOOKUP(Tabla1[[#This Row],[FECHA]],'SIMIT SIN RES'!A:D,3,FALSE),0)</f>
        <v>0</v>
      </c>
      <c r="M3855" s="5">
        <f>IFERROR(VLOOKUP(Tabla1[[#This Row],[FECHA]],'RECAUDOS DE COMPARENDOS'!A:D,4,FALSE),0)</f>
        <v>0</v>
      </c>
      <c r="N3855" s="9">
        <f>IFERROR(VLOOKUP(Tabla1[[#This Row],[FECHA]],'RECAUDOS DE COMPARENDOS'!A:D,3,FALSE),0)</f>
        <v>0</v>
      </c>
      <c r="O3855" s="5">
        <f>IFERROR(VLOOKUP(Tabla1[[#This Row],[FECHA]],'RECAUDOS DE RESOLUCIONES'!A:D,4,FALSE),0)</f>
        <v>0</v>
      </c>
      <c r="P3855" s="9">
        <f>IFERROR(VLOOKUP(Tabla1[[#This Row],[FECHA]],'RECAUDOS DE RESOLUCIONES'!A:D,3,FALSE),0)</f>
        <v>0</v>
      </c>
      <c r="Q385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3855" s="9">
        <f>Tabla1[V. COMPARENDOS]-(Tabla1[V. EXONERACIONES]+Tabla1[[#This Row],[V. SIMIT CON RESOLUCION]]+Tabla1[[#This Row],[V. SIMIT SIN RESOLUCION]]+Tabla1[[#This Row],[V. RECAUDOS COMPARENDOS]]+Tabla1[[#This Row],[V. RECAUDOS RESOLUCIONES]])</f>
        <v>663188</v>
      </c>
      <c r="S3855" s="11">
        <f>IFERROR(VLOOKUP(Tabla1[[#This Row],[FECHA]],'RECAUDOS LOCALES'!A:D,4,FALSE),0)</f>
        <v>0</v>
      </c>
      <c r="T3855" s="9">
        <f>IFERROR(VLOOKUP(Tabla1[[#This Row],[FECHA]],'RECAUDOS LOCALES'!A:D,3,FALSE),0)</f>
        <v>0</v>
      </c>
      <c r="U3855" s="11">
        <f>IFERROR(VLOOKUP(Tabla1[[#This Row],[FECHA]],'RECAUDOS EXTERNOS'!A:D,4,FALSE),0)</f>
        <v>6</v>
      </c>
      <c r="V3855" s="9">
        <f>IFERROR(VLOOKUP(Tabla1[[#This Row],[FECHA]],'RECAUDOS EXTERNOS'!A:D,3,FALSE),0)</f>
        <v>1907162</v>
      </c>
    </row>
    <row r="3856" spans="1:22" x14ac:dyDescent="0.25">
      <c r="A3856" s="1">
        <v>41415</v>
      </c>
      <c r="B3856" s="3" t="s">
        <v>2</v>
      </c>
      <c r="C3856" s="2">
        <v>41395</v>
      </c>
      <c r="D3856" s="5">
        <f>YEAR(Tabla1[[#This Row],[FECHA]])</f>
        <v>2013</v>
      </c>
      <c r="E3856" s="5">
        <f>IFERROR(VLOOKUP(Tabla1[[#This Row],[FECHA]],'COMPARENDOS TOTALES'!A:D,4,FALSE),0)</f>
        <v>3</v>
      </c>
      <c r="F3856" s="9">
        <f>IFERROR(VLOOKUP(Tabla1[[#This Row],[FECHA]],'COMPARENDOS TOTALES'!A:D,3,FALSE),0)</f>
        <v>746700</v>
      </c>
      <c r="G3856" s="5">
        <f>IFERROR(VLOOKUP(Tabla1[[#This Row],[FECHA]],EXONERACIONES!A:D,4,FALSE),0)</f>
        <v>0</v>
      </c>
      <c r="H3856" s="9">
        <f>IFERROR(VLOOKUP(Tabla1[[#This Row],[FECHA]],EXONERACIONES!A:D,3,FALSE),0)</f>
        <v>0</v>
      </c>
      <c r="I3856" s="5">
        <f>IFERROR(VLOOKUP(Tabla1[[#This Row],[FECHA]],'SIMIT CON RES'!A:D,4,FALSE),0)</f>
        <v>0</v>
      </c>
      <c r="J3856" s="9">
        <f>IFERROR(VLOOKUP(Tabla1[[#This Row],[FECHA]],'SIMIT CON RES'!A:D,3,FALSE),0)</f>
        <v>0</v>
      </c>
      <c r="K3856">
        <f>IFERROR(VLOOKUP(Tabla1[[#This Row],[FECHA]],'SIMIT SIN RES'!A:D,4,FALSE),0)</f>
        <v>0</v>
      </c>
      <c r="L3856" s="9">
        <f>IFERROR(VLOOKUP(Tabla1[[#This Row],[FECHA]],'SIMIT SIN RES'!A:D,3,FALSE),0)</f>
        <v>0</v>
      </c>
      <c r="M3856" s="5">
        <f>IFERROR(VLOOKUP(Tabla1[[#This Row],[FECHA]],'RECAUDOS DE COMPARENDOS'!A:D,4,FALSE),0)</f>
        <v>0</v>
      </c>
      <c r="N3856" s="9">
        <f>IFERROR(VLOOKUP(Tabla1[[#This Row],[FECHA]],'RECAUDOS DE COMPARENDOS'!A:D,3,FALSE),0)</f>
        <v>0</v>
      </c>
      <c r="O3856" s="5">
        <f>IFERROR(VLOOKUP(Tabla1[[#This Row],[FECHA]],'RECAUDOS DE RESOLUCIONES'!A:D,4,FALSE),0)</f>
        <v>0</v>
      </c>
      <c r="P3856" s="9">
        <f>IFERROR(VLOOKUP(Tabla1[[#This Row],[FECHA]],'RECAUDOS DE RESOLUCIONES'!A:D,3,FALSE),0)</f>
        <v>0</v>
      </c>
      <c r="Q385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3856" s="9">
        <f>Tabla1[V. COMPARENDOS]-(Tabla1[V. EXONERACIONES]+Tabla1[[#This Row],[V. SIMIT CON RESOLUCION]]+Tabla1[[#This Row],[V. SIMIT SIN RESOLUCION]]+Tabla1[[#This Row],[V. RECAUDOS COMPARENDOS]]+Tabla1[[#This Row],[V. RECAUDOS RESOLUCIONES]])</f>
        <v>746700</v>
      </c>
      <c r="S3856" s="11">
        <f>IFERROR(VLOOKUP(Tabla1[[#This Row],[FECHA]],'RECAUDOS LOCALES'!A:D,4,FALSE),0)</f>
        <v>0</v>
      </c>
      <c r="T3856" s="9">
        <f>IFERROR(VLOOKUP(Tabla1[[#This Row],[FECHA]],'RECAUDOS LOCALES'!A:D,3,FALSE),0)</f>
        <v>0</v>
      </c>
      <c r="U3856" s="11">
        <f>IFERROR(VLOOKUP(Tabla1[[#This Row],[FECHA]],'RECAUDOS EXTERNOS'!A:D,4,FALSE),0)</f>
        <v>4</v>
      </c>
      <c r="V3856" s="9">
        <f>IFERROR(VLOOKUP(Tabla1[[#This Row],[FECHA]],'RECAUDOS EXTERNOS'!A:D,3,FALSE),0)</f>
        <v>899793</v>
      </c>
    </row>
    <row r="3857" spans="1:22" x14ac:dyDescent="0.25">
      <c r="A3857" s="1">
        <v>41416</v>
      </c>
      <c r="B3857" s="3" t="s">
        <v>3</v>
      </c>
      <c r="C3857" s="2">
        <v>41395</v>
      </c>
      <c r="D3857" s="5">
        <f>YEAR(Tabla1[[#This Row],[FECHA]])</f>
        <v>2013</v>
      </c>
      <c r="E3857" s="5">
        <f>IFERROR(VLOOKUP(Tabla1[[#This Row],[FECHA]],'COMPARENDOS TOTALES'!A:D,4,FALSE),0)</f>
        <v>1</v>
      </c>
      <c r="F3857" s="9">
        <f>IFERROR(VLOOKUP(Tabla1[[#This Row],[FECHA]],'COMPARENDOS TOTALES'!A:D,3,FALSE),0)</f>
        <v>294750</v>
      </c>
      <c r="G3857" s="5">
        <f>IFERROR(VLOOKUP(Tabla1[[#This Row],[FECHA]],EXONERACIONES!A:D,4,FALSE),0)</f>
        <v>0</v>
      </c>
      <c r="H3857" s="9">
        <f>IFERROR(VLOOKUP(Tabla1[[#This Row],[FECHA]],EXONERACIONES!A:D,3,FALSE),0)</f>
        <v>0</v>
      </c>
      <c r="I3857" s="5">
        <f>IFERROR(VLOOKUP(Tabla1[[#This Row],[FECHA]],'SIMIT CON RES'!A:D,4,FALSE),0)</f>
        <v>0</v>
      </c>
      <c r="J3857" s="9">
        <f>IFERROR(VLOOKUP(Tabla1[[#This Row],[FECHA]],'SIMIT CON RES'!A:D,3,FALSE),0)</f>
        <v>0</v>
      </c>
      <c r="K3857">
        <f>IFERROR(VLOOKUP(Tabla1[[#This Row],[FECHA]],'SIMIT SIN RES'!A:D,4,FALSE),0)</f>
        <v>0</v>
      </c>
      <c r="L3857" s="9">
        <f>IFERROR(VLOOKUP(Tabla1[[#This Row],[FECHA]],'SIMIT SIN RES'!A:D,3,FALSE),0)</f>
        <v>0</v>
      </c>
      <c r="M3857" s="5">
        <f>IFERROR(VLOOKUP(Tabla1[[#This Row],[FECHA]],'RECAUDOS DE COMPARENDOS'!A:D,4,FALSE),0)</f>
        <v>0</v>
      </c>
      <c r="N3857" s="9">
        <f>IFERROR(VLOOKUP(Tabla1[[#This Row],[FECHA]],'RECAUDOS DE COMPARENDOS'!A:D,3,FALSE),0)</f>
        <v>0</v>
      </c>
      <c r="O3857" s="5">
        <f>IFERROR(VLOOKUP(Tabla1[[#This Row],[FECHA]],'RECAUDOS DE RESOLUCIONES'!A:D,4,FALSE),0)</f>
        <v>0</v>
      </c>
      <c r="P3857" s="9">
        <f>IFERROR(VLOOKUP(Tabla1[[#This Row],[FECHA]],'RECAUDOS DE RESOLUCIONES'!A:D,3,FALSE),0)</f>
        <v>0</v>
      </c>
      <c r="Q385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857" s="9">
        <f>Tabla1[V. COMPARENDOS]-(Tabla1[V. EXONERACIONES]+Tabla1[[#This Row],[V. SIMIT CON RESOLUCION]]+Tabla1[[#This Row],[V. SIMIT SIN RESOLUCION]]+Tabla1[[#This Row],[V. RECAUDOS COMPARENDOS]]+Tabla1[[#This Row],[V. RECAUDOS RESOLUCIONES]])</f>
        <v>294750</v>
      </c>
      <c r="S3857" s="11">
        <f>IFERROR(VLOOKUP(Tabla1[[#This Row],[FECHA]],'RECAUDOS LOCALES'!A:D,4,FALSE),0)</f>
        <v>0</v>
      </c>
      <c r="T3857" s="9">
        <f>IFERROR(VLOOKUP(Tabla1[[#This Row],[FECHA]],'RECAUDOS LOCALES'!A:D,3,FALSE),0)</f>
        <v>0</v>
      </c>
      <c r="U3857" s="11">
        <f>IFERROR(VLOOKUP(Tabla1[[#This Row],[FECHA]],'RECAUDOS EXTERNOS'!A:D,4,FALSE),0)</f>
        <v>5</v>
      </c>
      <c r="V3857" s="9">
        <f>IFERROR(VLOOKUP(Tabla1[[#This Row],[FECHA]],'RECAUDOS EXTERNOS'!A:D,3,FALSE),0)</f>
        <v>2118035</v>
      </c>
    </row>
    <row r="3858" spans="1:22" x14ac:dyDescent="0.25">
      <c r="A3858" s="1">
        <v>41417</v>
      </c>
      <c r="B3858" s="3" t="s">
        <v>6</v>
      </c>
      <c r="C3858" s="2">
        <v>41395</v>
      </c>
      <c r="D3858" s="5">
        <f>YEAR(Tabla1[[#This Row],[FECHA]])</f>
        <v>2013</v>
      </c>
      <c r="E3858" s="5">
        <f>IFERROR(VLOOKUP(Tabla1[[#This Row],[FECHA]],'COMPARENDOS TOTALES'!A:D,4,FALSE),0)</f>
        <v>3</v>
      </c>
      <c r="F3858" s="9">
        <f>IFERROR(VLOOKUP(Tabla1[[#This Row],[FECHA]],'COMPARENDOS TOTALES'!A:D,3,FALSE),0)</f>
        <v>1179000</v>
      </c>
      <c r="G3858" s="5">
        <f>IFERROR(VLOOKUP(Tabla1[[#This Row],[FECHA]],EXONERACIONES!A:D,4,FALSE),0)</f>
        <v>0</v>
      </c>
      <c r="H3858" s="9">
        <f>IFERROR(VLOOKUP(Tabla1[[#This Row],[FECHA]],EXONERACIONES!A:D,3,FALSE),0)</f>
        <v>0</v>
      </c>
      <c r="I3858" s="5">
        <f>IFERROR(VLOOKUP(Tabla1[[#This Row],[FECHA]],'SIMIT CON RES'!A:D,4,FALSE),0)</f>
        <v>3</v>
      </c>
      <c r="J3858" s="9">
        <f>IFERROR(VLOOKUP(Tabla1[[#This Row],[FECHA]],'SIMIT CON RES'!A:D,3,FALSE),0)</f>
        <v>1179000</v>
      </c>
      <c r="K3858">
        <f>IFERROR(VLOOKUP(Tabla1[[#This Row],[FECHA]],'SIMIT SIN RES'!A:D,4,FALSE),0)</f>
        <v>0</v>
      </c>
      <c r="L3858" s="9">
        <f>IFERROR(VLOOKUP(Tabla1[[#This Row],[FECHA]],'SIMIT SIN RES'!A:D,3,FALSE),0)</f>
        <v>0</v>
      </c>
      <c r="M3858" s="5">
        <f>IFERROR(VLOOKUP(Tabla1[[#This Row],[FECHA]],'RECAUDOS DE COMPARENDOS'!A:D,4,FALSE),0)</f>
        <v>0</v>
      </c>
      <c r="N3858" s="9">
        <f>IFERROR(VLOOKUP(Tabla1[[#This Row],[FECHA]],'RECAUDOS DE COMPARENDOS'!A:D,3,FALSE),0)</f>
        <v>0</v>
      </c>
      <c r="O3858" s="5">
        <f>IFERROR(VLOOKUP(Tabla1[[#This Row],[FECHA]],'RECAUDOS DE RESOLUCIONES'!A:D,4,FALSE),0)</f>
        <v>0</v>
      </c>
      <c r="P3858" s="9">
        <f>IFERROR(VLOOKUP(Tabla1[[#This Row],[FECHA]],'RECAUDOS DE RESOLUCIONES'!A:D,3,FALSE),0)</f>
        <v>0</v>
      </c>
      <c r="Q385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85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858" s="11">
        <f>IFERROR(VLOOKUP(Tabla1[[#This Row],[FECHA]],'RECAUDOS LOCALES'!A:D,4,FALSE),0)</f>
        <v>0</v>
      </c>
      <c r="T3858" s="9">
        <f>IFERROR(VLOOKUP(Tabla1[[#This Row],[FECHA]],'RECAUDOS LOCALES'!A:D,3,FALSE),0)</f>
        <v>0</v>
      </c>
      <c r="U3858" s="11">
        <f>IFERROR(VLOOKUP(Tabla1[[#This Row],[FECHA]],'RECAUDOS EXTERNOS'!A:D,4,FALSE),0)</f>
        <v>5</v>
      </c>
      <c r="V3858" s="9">
        <f>IFERROR(VLOOKUP(Tabla1[[#This Row],[FECHA]],'RECAUDOS EXTERNOS'!A:D,3,FALSE),0)</f>
        <v>2961732</v>
      </c>
    </row>
    <row r="3859" spans="1:22" x14ac:dyDescent="0.25">
      <c r="A3859" s="1">
        <v>41418</v>
      </c>
      <c r="B3859" s="3" t="s">
        <v>0</v>
      </c>
      <c r="C3859" s="2">
        <v>41395</v>
      </c>
      <c r="D3859" s="5">
        <f>YEAR(Tabla1[[#This Row],[FECHA]])</f>
        <v>2013</v>
      </c>
      <c r="E3859" s="5">
        <f>IFERROR(VLOOKUP(Tabla1[[#This Row],[FECHA]],'COMPARENDOS TOTALES'!A:D,4,FALSE),0)</f>
        <v>2</v>
      </c>
      <c r="F3859" s="9">
        <f>IFERROR(VLOOKUP(Tabla1[[#This Row],[FECHA]],'COMPARENDOS TOTALES'!A:D,3,FALSE),0)</f>
        <v>847406</v>
      </c>
      <c r="G3859" s="5">
        <f>IFERROR(VLOOKUP(Tabla1[[#This Row],[FECHA]],EXONERACIONES!A:D,4,FALSE),0)</f>
        <v>0</v>
      </c>
      <c r="H3859" s="9">
        <f>IFERROR(VLOOKUP(Tabla1[[#This Row],[FECHA]],EXONERACIONES!A:D,3,FALSE),0)</f>
        <v>0</v>
      </c>
      <c r="I3859" s="5">
        <f>IFERROR(VLOOKUP(Tabla1[[#This Row],[FECHA]],'SIMIT CON RES'!A:D,4,FALSE),0)</f>
        <v>1</v>
      </c>
      <c r="J3859" s="9">
        <f>IFERROR(VLOOKUP(Tabla1[[#This Row],[FECHA]],'SIMIT CON RES'!A:D,3,FALSE),0)</f>
        <v>589500</v>
      </c>
      <c r="K3859">
        <f>IFERROR(VLOOKUP(Tabla1[[#This Row],[FECHA]],'SIMIT SIN RES'!A:D,4,FALSE),0)</f>
        <v>0</v>
      </c>
      <c r="L3859" s="9">
        <f>IFERROR(VLOOKUP(Tabla1[[#This Row],[FECHA]],'SIMIT SIN RES'!A:D,3,FALSE),0)</f>
        <v>0</v>
      </c>
      <c r="M3859" s="5">
        <f>IFERROR(VLOOKUP(Tabla1[[#This Row],[FECHA]],'RECAUDOS DE COMPARENDOS'!A:D,4,FALSE),0)</f>
        <v>0</v>
      </c>
      <c r="N3859" s="9">
        <f>IFERROR(VLOOKUP(Tabla1[[#This Row],[FECHA]],'RECAUDOS DE COMPARENDOS'!A:D,3,FALSE),0)</f>
        <v>0</v>
      </c>
      <c r="O3859" s="5">
        <f>IFERROR(VLOOKUP(Tabla1[[#This Row],[FECHA]],'RECAUDOS DE RESOLUCIONES'!A:D,4,FALSE),0)</f>
        <v>0</v>
      </c>
      <c r="P3859" s="9">
        <f>IFERROR(VLOOKUP(Tabla1[[#This Row],[FECHA]],'RECAUDOS DE RESOLUCIONES'!A:D,3,FALSE),0)</f>
        <v>0</v>
      </c>
      <c r="Q385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859" s="9">
        <f>Tabla1[V. COMPARENDOS]-(Tabla1[V. EXONERACIONES]+Tabla1[[#This Row],[V. SIMIT CON RESOLUCION]]+Tabla1[[#This Row],[V. SIMIT SIN RESOLUCION]]+Tabla1[[#This Row],[V. RECAUDOS COMPARENDOS]]+Tabla1[[#This Row],[V. RECAUDOS RESOLUCIONES]])</f>
        <v>257906</v>
      </c>
      <c r="S3859" s="11">
        <f>IFERROR(VLOOKUP(Tabla1[[#This Row],[FECHA]],'RECAUDOS LOCALES'!A:D,4,FALSE),0)</f>
        <v>0</v>
      </c>
      <c r="T3859" s="9">
        <f>IFERROR(VLOOKUP(Tabla1[[#This Row],[FECHA]],'RECAUDOS LOCALES'!A:D,3,FALSE),0)</f>
        <v>0</v>
      </c>
      <c r="U3859" s="11">
        <f>IFERROR(VLOOKUP(Tabla1[[#This Row],[FECHA]],'RECAUDOS EXTERNOS'!A:D,4,FALSE),0)</f>
        <v>4</v>
      </c>
      <c r="V3859" s="9">
        <f>IFERROR(VLOOKUP(Tabla1[[#This Row],[FECHA]],'RECAUDOS EXTERNOS'!A:D,3,FALSE),0)</f>
        <v>1233239</v>
      </c>
    </row>
    <row r="3860" spans="1:22" x14ac:dyDescent="0.25">
      <c r="A3860" s="1">
        <v>41419</v>
      </c>
      <c r="B3860" s="3" t="s">
        <v>5</v>
      </c>
      <c r="C3860" s="2">
        <v>41395</v>
      </c>
      <c r="D3860" s="5">
        <f>YEAR(Tabla1[[#This Row],[FECHA]])</f>
        <v>2013</v>
      </c>
      <c r="E3860" s="5">
        <f>IFERROR(VLOOKUP(Tabla1[[#This Row],[FECHA]],'COMPARENDOS TOTALES'!A:D,4,FALSE),0)</f>
        <v>0</v>
      </c>
      <c r="F3860" s="9">
        <f>IFERROR(VLOOKUP(Tabla1[[#This Row],[FECHA]],'COMPARENDOS TOTALES'!A:D,3,FALSE),0)</f>
        <v>0</v>
      </c>
      <c r="G3860" s="5">
        <f>IFERROR(VLOOKUP(Tabla1[[#This Row],[FECHA]],EXONERACIONES!A:D,4,FALSE),0)</f>
        <v>0</v>
      </c>
      <c r="H3860" s="9">
        <f>IFERROR(VLOOKUP(Tabla1[[#This Row],[FECHA]],EXONERACIONES!A:D,3,FALSE),0)</f>
        <v>0</v>
      </c>
      <c r="I3860" s="5">
        <f>IFERROR(VLOOKUP(Tabla1[[#This Row],[FECHA]],'SIMIT CON RES'!A:D,4,FALSE),0)</f>
        <v>0</v>
      </c>
      <c r="J3860" s="9">
        <f>IFERROR(VLOOKUP(Tabla1[[#This Row],[FECHA]],'SIMIT CON RES'!A:D,3,FALSE),0)</f>
        <v>0</v>
      </c>
      <c r="K3860">
        <f>IFERROR(VLOOKUP(Tabla1[[#This Row],[FECHA]],'SIMIT SIN RES'!A:D,4,FALSE),0)</f>
        <v>0</v>
      </c>
      <c r="L3860" s="9">
        <f>IFERROR(VLOOKUP(Tabla1[[#This Row],[FECHA]],'SIMIT SIN RES'!A:D,3,FALSE),0)</f>
        <v>0</v>
      </c>
      <c r="M3860" s="5">
        <f>IFERROR(VLOOKUP(Tabla1[[#This Row],[FECHA]],'RECAUDOS DE COMPARENDOS'!A:D,4,FALSE),0)</f>
        <v>0</v>
      </c>
      <c r="N3860" s="9">
        <f>IFERROR(VLOOKUP(Tabla1[[#This Row],[FECHA]],'RECAUDOS DE COMPARENDOS'!A:D,3,FALSE),0)</f>
        <v>0</v>
      </c>
      <c r="O3860" s="5">
        <f>IFERROR(VLOOKUP(Tabla1[[#This Row],[FECHA]],'RECAUDOS DE RESOLUCIONES'!A:D,4,FALSE),0)</f>
        <v>0</v>
      </c>
      <c r="P3860" s="9">
        <f>IFERROR(VLOOKUP(Tabla1[[#This Row],[FECHA]],'RECAUDOS DE RESOLUCIONES'!A:D,3,FALSE),0)</f>
        <v>0</v>
      </c>
      <c r="Q386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86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860" s="11">
        <f>IFERROR(VLOOKUP(Tabla1[[#This Row],[FECHA]],'RECAUDOS LOCALES'!A:D,4,FALSE),0)</f>
        <v>0</v>
      </c>
      <c r="T3860" s="9">
        <f>IFERROR(VLOOKUP(Tabla1[[#This Row],[FECHA]],'RECAUDOS LOCALES'!A:D,3,FALSE),0)</f>
        <v>0</v>
      </c>
      <c r="U3860" s="11">
        <f>IFERROR(VLOOKUP(Tabla1[[#This Row],[FECHA]],'RECAUDOS EXTERNOS'!A:D,4,FALSE),0)</f>
        <v>0</v>
      </c>
      <c r="V3860" s="9">
        <f>IFERROR(VLOOKUP(Tabla1[[#This Row],[FECHA]],'RECAUDOS EXTERNOS'!A:D,3,FALSE),0)</f>
        <v>0</v>
      </c>
    </row>
    <row r="3861" spans="1:22" x14ac:dyDescent="0.25">
      <c r="A3861" s="1">
        <v>41420</v>
      </c>
      <c r="B3861" s="3" t="s">
        <v>4</v>
      </c>
      <c r="C3861" s="2">
        <v>41395</v>
      </c>
      <c r="D3861" s="5">
        <f>YEAR(Tabla1[[#This Row],[FECHA]])</f>
        <v>2013</v>
      </c>
      <c r="E3861" s="5">
        <f>IFERROR(VLOOKUP(Tabla1[[#This Row],[FECHA]],'COMPARENDOS TOTALES'!A:D,4,FALSE),0)</f>
        <v>0</v>
      </c>
      <c r="F3861" s="9">
        <f>IFERROR(VLOOKUP(Tabla1[[#This Row],[FECHA]],'COMPARENDOS TOTALES'!A:D,3,FALSE),0)</f>
        <v>0</v>
      </c>
      <c r="G3861" s="5">
        <f>IFERROR(VLOOKUP(Tabla1[[#This Row],[FECHA]],EXONERACIONES!A:D,4,FALSE),0)</f>
        <v>0</v>
      </c>
      <c r="H3861" s="9">
        <f>IFERROR(VLOOKUP(Tabla1[[#This Row],[FECHA]],EXONERACIONES!A:D,3,FALSE),0)</f>
        <v>0</v>
      </c>
      <c r="I3861" s="5">
        <f>IFERROR(VLOOKUP(Tabla1[[#This Row],[FECHA]],'SIMIT CON RES'!A:D,4,FALSE),0)</f>
        <v>0</v>
      </c>
      <c r="J3861" s="9">
        <f>IFERROR(VLOOKUP(Tabla1[[#This Row],[FECHA]],'SIMIT CON RES'!A:D,3,FALSE),0)</f>
        <v>0</v>
      </c>
      <c r="K3861">
        <f>IFERROR(VLOOKUP(Tabla1[[#This Row],[FECHA]],'SIMIT SIN RES'!A:D,4,FALSE),0)</f>
        <v>0</v>
      </c>
      <c r="L3861" s="9">
        <f>IFERROR(VLOOKUP(Tabla1[[#This Row],[FECHA]],'SIMIT SIN RES'!A:D,3,FALSE),0)</f>
        <v>0</v>
      </c>
      <c r="M3861" s="5">
        <f>IFERROR(VLOOKUP(Tabla1[[#This Row],[FECHA]],'RECAUDOS DE COMPARENDOS'!A:D,4,FALSE),0)</f>
        <v>0</v>
      </c>
      <c r="N3861" s="9">
        <f>IFERROR(VLOOKUP(Tabla1[[#This Row],[FECHA]],'RECAUDOS DE COMPARENDOS'!A:D,3,FALSE),0)</f>
        <v>0</v>
      </c>
      <c r="O3861" s="5">
        <f>IFERROR(VLOOKUP(Tabla1[[#This Row],[FECHA]],'RECAUDOS DE RESOLUCIONES'!A:D,4,FALSE),0)</f>
        <v>0</v>
      </c>
      <c r="P3861" s="9">
        <f>IFERROR(VLOOKUP(Tabla1[[#This Row],[FECHA]],'RECAUDOS DE RESOLUCIONES'!A:D,3,FALSE),0)</f>
        <v>0</v>
      </c>
      <c r="Q386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86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861" s="11">
        <f>IFERROR(VLOOKUP(Tabla1[[#This Row],[FECHA]],'RECAUDOS LOCALES'!A:D,4,FALSE),0)</f>
        <v>0</v>
      </c>
      <c r="T3861" s="9">
        <f>IFERROR(VLOOKUP(Tabla1[[#This Row],[FECHA]],'RECAUDOS LOCALES'!A:D,3,FALSE),0)</f>
        <v>0</v>
      </c>
      <c r="U3861" s="11">
        <f>IFERROR(VLOOKUP(Tabla1[[#This Row],[FECHA]],'RECAUDOS EXTERNOS'!A:D,4,FALSE),0)</f>
        <v>0</v>
      </c>
      <c r="V3861" s="9">
        <f>IFERROR(VLOOKUP(Tabla1[[#This Row],[FECHA]],'RECAUDOS EXTERNOS'!A:D,3,FALSE),0)</f>
        <v>0</v>
      </c>
    </row>
    <row r="3862" spans="1:22" x14ac:dyDescent="0.25">
      <c r="A3862" s="1">
        <v>41421</v>
      </c>
      <c r="B3862" s="3" t="s">
        <v>1</v>
      </c>
      <c r="C3862" s="2">
        <v>41395</v>
      </c>
      <c r="D3862" s="5">
        <f>YEAR(Tabla1[[#This Row],[FECHA]])</f>
        <v>2013</v>
      </c>
      <c r="E3862" s="5">
        <f>IFERROR(VLOOKUP(Tabla1[[#This Row],[FECHA]],'COMPARENDOS TOTALES'!A:D,4,FALSE),0)</f>
        <v>0</v>
      </c>
      <c r="F3862" s="9">
        <f>IFERROR(VLOOKUP(Tabla1[[#This Row],[FECHA]],'COMPARENDOS TOTALES'!A:D,3,FALSE),0)</f>
        <v>0</v>
      </c>
      <c r="G3862" s="5">
        <f>IFERROR(VLOOKUP(Tabla1[[#This Row],[FECHA]],EXONERACIONES!A:D,4,FALSE),0)</f>
        <v>0</v>
      </c>
      <c r="H3862" s="9">
        <f>IFERROR(VLOOKUP(Tabla1[[#This Row],[FECHA]],EXONERACIONES!A:D,3,FALSE),0)</f>
        <v>0</v>
      </c>
      <c r="I3862" s="5">
        <f>IFERROR(VLOOKUP(Tabla1[[#This Row],[FECHA]],'SIMIT CON RES'!A:D,4,FALSE),0)</f>
        <v>0</v>
      </c>
      <c r="J3862" s="9">
        <f>IFERROR(VLOOKUP(Tabla1[[#This Row],[FECHA]],'SIMIT CON RES'!A:D,3,FALSE),0)</f>
        <v>0</v>
      </c>
      <c r="K3862">
        <f>IFERROR(VLOOKUP(Tabla1[[#This Row],[FECHA]],'SIMIT SIN RES'!A:D,4,FALSE),0)</f>
        <v>0</v>
      </c>
      <c r="L3862" s="9">
        <f>IFERROR(VLOOKUP(Tabla1[[#This Row],[FECHA]],'SIMIT SIN RES'!A:D,3,FALSE),0)</f>
        <v>0</v>
      </c>
      <c r="M3862" s="5">
        <f>IFERROR(VLOOKUP(Tabla1[[#This Row],[FECHA]],'RECAUDOS DE COMPARENDOS'!A:D,4,FALSE),0)</f>
        <v>0</v>
      </c>
      <c r="N3862" s="9">
        <f>IFERROR(VLOOKUP(Tabla1[[#This Row],[FECHA]],'RECAUDOS DE COMPARENDOS'!A:D,3,FALSE),0)</f>
        <v>0</v>
      </c>
      <c r="O3862" s="5">
        <f>IFERROR(VLOOKUP(Tabla1[[#This Row],[FECHA]],'RECAUDOS DE RESOLUCIONES'!A:D,4,FALSE),0)</f>
        <v>0</v>
      </c>
      <c r="P3862" s="9">
        <f>IFERROR(VLOOKUP(Tabla1[[#This Row],[FECHA]],'RECAUDOS DE RESOLUCIONES'!A:D,3,FALSE),0)</f>
        <v>0</v>
      </c>
      <c r="Q386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86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862" s="11">
        <f>IFERROR(VLOOKUP(Tabla1[[#This Row],[FECHA]],'RECAUDOS LOCALES'!A:D,4,FALSE),0)</f>
        <v>0</v>
      </c>
      <c r="T3862" s="9">
        <f>IFERROR(VLOOKUP(Tabla1[[#This Row],[FECHA]],'RECAUDOS LOCALES'!A:D,3,FALSE),0)</f>
        <v>0</v>
      </c>
      <c r="U3862" s="11">
        <f>IFERROR(VLOOKUP(Tabla1[[#This Row],[FECHA]],'RECAUDOS EXTERNOS'!A:D,4,FALSE),0)</f>
        <v>3</v>
      </c>
      <c r="V3862" s="9">
        <f>IFERROR(VLOOKUP(Tabla1[[#This Row],[FECHA]],'RECAUDOS EXTERNOS'!A:D,3,FALSE),0)</f>
        <v>1018002</v>
      </c>
    </row>
    <row r="3863" spans="1:22" x14ac:dyDescent="0.25">
      <c r="A3863" s="1">
        <v>41422</v>
      </c>
      <c r="B3863" s="3" t="s">
        <v>2</v>
      </c>
      <c r="C3863" s="2">
        <v>41395</v>
      </c>
      <c r="D3863" s="5">
        <f>YEAR(Tabla1[[#This Row],[FECHA]])</f>
        <v>2013</v>
      </c>
      <c r="E3863" s="5">
        <f>IFERROR(VLOOKUP(Tabla1[[#This Row],[FECHA]],'COMPARENDOS TOTALES'!A:D,4,FALSE),0)</f>
        <v>3</v>
      </c>
      <c r="F3863" s="9">
        <f>IFERROR(VLOOKUP(Tabla1[[#This Row],[FECHA]],'COMPARENDOS TOTALES'!A:D,3,FALSE),0)</f>
        <v>718453</v>
      </c>
      <c r="G3863" s="5">
        <f>IFERROR(VLOOKUP(Tabla1[[#This Row],[FECHA]],EXONERACIONES!A:D,4,FALSE),0)</f>
        <v>0</v>
      </c>
      <c r="H3863" s="9">
        <f>IFERROR(VLOOKUP(Tabla1[[#This Row],[FECHA]],EXONERACIONES!A:D,3,FALSE),0)</f>
        <v>0</v>
      </c>
      <c r="I3863" s="5">
        <f>IFERROR(VLOOKUP(Tabla1[[#This Row],[FECHA]],'SIMIT CON RES'!A:D,4,FALSE),0)</f>
        <v>2</v>
      </c>
      <c r="J3863" s="9">
        <f>IFERROR(VLOOKUP(Tabla1[[#This Row],[FECHA]],'SIMIT CON RES'!A:D,3,FALSE),0)</f>
        <v>589500</v>
      </c>
      <c r="K3863">
        <f>IFERROR(VLOOKUP(Tabla1[[#This Row],[FECHA]],'SIMIT SIN RES'!A:D,4,FALSE),0)</f>
        <v>0</v>
      </c>
      <c r="L3863" s="9">
        <f>IFERROR(VLOOKUP(Tabla1[[#This Row],[FECHA]],'SIMIT SIN RES'!A:D,3,FALSE),0)</f>
        <v>0</v>
      </c>
      <c r="M3863" s="5">
        <f>IFERROR(VLOOKUP(Tabla1[[#This Row],[FECHA]],'RECAUDOS DE COMPARENDOS'!A:D,4,FALSE),0)</f>
        <v>0</v>
      </c>
      <c r="N3863" s="9">
        <f>IFERROR(VLOOKUP(Tabla1[[#This Row],[FECHA]],'RECAUDOS DE COMPARENDOS'!A:D,3,FALSE),0)</f>
        <v>0</v>
      </c>
      <c r="O3863" s="5">
        <f>IFERROR(VLOOKUP(Tabla1[[#This Row],[FECHA]],'RECAUDOS DE RESOLUCIONES'!A:D,4,FALSE),0)</f>
        <v>0</v>
      </c>
      <c r="P3863" s="9">
        <f>IFERROR(VLOOKUP(Tabla1[[#This Row],[FECHA]],'RECAUDOS DE RESOLUCIONES'!A:D,3,FALSE),0)</f>
        <v>0</v>
      </c>
      <c r="Q386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863" s="9">
        <f>Tabla1[V. COMPARENDOS]-(Tabla1[V. EXONERACIONES]+Tabla1[[#This Row],[V. SIMIT CON RESOLUCION]]+Tabla1[[#This Row],[V. SIMIT SIN RESOLUCION]]+Tabla1[[#This Row],[V. RECAUDOS COMPARENDOS]]+Tabla1[[#This Row],[V. RECAUDOS RESOLUCIONES]])</f>
        <v>128953</v>
      </c>
      <c r="S3863" s="11">
        <f>IFERROR(VLOOKUP(Tabla1[[#This Row],[FECHA]],'RECAUDOS LOCALES'!A:D,4,FALSE),0)</f>
        <v>0</v>
      </c>
      <c r="T3863" s="9">
        <f>IFERROR(VLOOKUP(Tabla1[[#This Row],[FECHA]],'RECAUDOS LOCALES'!A:D,3,FALSE),0)</f>
        <v>0</v>
      </c>
      <c r="U3863" s="11">
        <f>IFERROR(VLOOKUP(Tabla1[[#This Row],[FECHA]],'RECAUDOS EXTERNOS'!A:D,4,FALSE),0)</f>
        <v>2</v>
      </c>
      <c r="V3863" s="9">
        <f>IFERROR(VLOOKUP(Tabla1[[#This Row],[FECHA]],'RECAUDOS EXTERNOS'!A:D,3,FALSE),0)</f>
        <v>993926</v>
      </c>
    </row>
    <row r="3864" spans="1:22" x14ac:dyDescent="0.25">
      <c r="A3864" s="1">
        <v>41423</v>
      </c>
      <c r="B3864" s="3" t="s">
        <v>3</v>
      </c>
      <c r="C3864" s="2">
        <v>41395</v>
      </c>
      <c r="D3864" s="5">
        <f>YEAR(Tabla1[[#This Row],[FECHA]])</f>
        <v>2013</v>
      </c>
      <c r="E3864" s="5">
        <f>IFERROR(VLOOKUP(Tabla1[[#This Row],[FECHA]],'COMPARENDOS TOTALES'!A:D,4,FALSE),0)</f>
        <v>3</v>
      </c>
      <c r="F3864" s="9">
        <f>IFERROR(VLOOKUP(Tabla1[[#This Row],[FECHA]],'COMPARENDOS TOTALES'!A:D,3,FALSE),0)</f>
        <v>844950</v>
      </c>
      <c r="G3864" s="5">
        <f>IFERROR(VLOOKUP(Tabla1[[#This Row],[FECHA]],EXONERACIONES!A:D,4,FALSE),0)</f>
        <v>0</v>
      </c>
      <c r="H3864" s="9">
        <f>IFERROR(VLOOKUP(Tabla1[[#This Row],[FECHA]],EXONERACIONES!A:D,3,FALSE),0)</f>
        <v>0</v>
      </c>
      <c r="I3864" s="5">
        <f>IFERROR(VLOOKUP(Tabla1[[#This Row],[FECHA]],'SIMIT CON RES'!A:D,4,FALSE),0)</f>
        <v>1</v>
      </c>
      <c r="J3864" s="9">
        <f>IFERROR(VLOOKUP(Tabla1[[#This Row],[FECHA]],'SIMIT CON RES'!A:D,3,FALSE),0)</f>
        <v>589500</v>
      </c>
      <c r="K3864">
        <f>IFERROR(VLOOKUP(Tabla1[[#This Row],[FECHA]],'SIMIT SIN RES'!A:D,4,FALSE),0)</f>
        <v>1</v>
      </c>
      <c r="L3864" s="9">
        <f>IFERROR(VLOOKUP(Tabla1[[#This Row],[FECHA]],'SIMIT SIN RES'!A:D,3,FALSE),0)</f>
        <v>98250</v>
      </c>
      <c r="M3864" s="5">
        <f>IFERROR(VLOOKUP(Tabla1[[#This Row],[FECHA]],'RECAUDOS DE COMPARENDOS'!A:D,4,FALSE),0)</f>
        <v>0</v>
      </c>
      <c r="N3864" s="9">
        <f>IFERROR(VLOOKUP(Tabla1[[#This Row],[FECHA]],'RECAUDOS DE COMPARENDOS'!A:D,3,FALSE),0)</f>
        <v>0</v>
      </c>
      <c r="O3864" s="5">
        <f>IFERROR(VLOOKUP(Tabla1[[#This Row],[FECHA]],'RECAUDOS DE RESOLUCIONES'!A:D,4,FALSE),0)</f>
        <v>0</v>
      </c>
      <c r="P3864" s="9">
        <f>IFERROR(VLOOKUP(Tabla1[[#This Row],[FECHA]],'RECAUDOS DE RESOLUCIONES'!A:D,3,FALSE),0)</f>
        <v>0</v>
      </c>
      <c r="Q386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864" s="9">
        <f>Tabla1[V. COMPARENDOS]-(Tabla1[V. EXONERACIONES]+Tabla1[[#This Row],[V. SIMIT CON RESOLUCION]]+Tabla1[[#This Row],[V. SIMIT SIN RESOLUCION]]+Tabla1[[#This Row],[V. RECAUDOS COMPARENDOS]]+Tabla1[[#This Row],[V. RECAUDOS RESOLUCIONES]])</f>
        <v>157200</v>
      </c>
      <c r="S3864" s="11">
        <f>IFERROR(VLOOKUP(Tabla1[[#This Row],[FECHA]],'RECAUDOS LOCALES'!A:D,4,FALSE),0)</f>
        <v>0</v>
      </c>
      <c r="T3864" s="9">
        <f>IFERROR(VLOOKUP(Tabla1[[#This Row],[FECHA]],'RECAUDOS LOCALES'!A:D,3,FALSE),0)</f>
        <v>0</v>
      </c>
      <c r="U3864" s="11">
        <f>IFERROR(VLOOKUP(Tabla1[[#This Row],[FECHA]],'RECAUDOS EXTERNOS'!A:D,4,FALSE),0)</f>
        <v>1</v>
      </c>
      <c r="V3864" s="9">
        <f>IFERROR(VLOOKUP(Tabla1[[#This Row],[FECHA]],'RECAUDOS EXTERNOS'!A:D,3,FALSE),0)</f>
        <v>409422</v>
      </c>
    </row>
    <row r="3865" spans="1:22" x14ac:dyDescent="0.25">
      <c r="A3865" s="1">
        <v>41424</v>
      </c>
      <c r="B3865" s="3" t="s">
        <v>6</v>
      </c>
      <c r="C3865" s="2">
        <v>41395</v>
      </c>
      <c r="D3865" s="5">
        <f>YEAR(Tabla1[[#This Row],[FECHA]])</f>
        <v>2013</v>
      </c>
      <c r="E3865" s="5">
        <f>IFERROR(VLOOKUP(Tabla1[[#This Row],[FECHA]],'COMPARENDOS TOTALES'!A:D,4,FALSE),0)</f>
        <v>0</v>
      </c>
      <c r="F3865" s="9">
        <f>IFERROR(VLOOKUP(Tabla1[[#This Row],[FECHA]],'COMPARENDOS TOTALES'!A:D,3,FALSE),0)</f>
        <v>0</v>
      </c>
      <c r="G3865" s="5">
        <f>IFERROR(VLOOKUP(Tabla1[[#This Row],[FECHA]],EXONERACIONES!A:D,4,FALSE),0)</f>
        <v>0</v>
      </c>
      <c r="H3865" s="9">
        <f>IFERROR(VLOOKUP(Tabla1[[#This Row],[FECHA]],EXONERACIONES!A:D,3,FALSE),0)</f>
        <v>0</v>
      </c>
      <c r="I3865" s="5">
        <f>IFERROR(VLOOKUP(Tabla1[[#This Row],[FECHA]],'SIMIT CON RES'!A:D,4,FALSE),0)</f>
        <v>0</v>
      </c>
      <c r="J3865" s="9">
        <f>IFERROR(VLOOKUP(Tabla1[[#This Row],[FECHA]],'SIMIT CON RES'!A:D,3,FALSE),0)</f>
        <v>0</v>
      </c>
      <c r="K3865">
        <f>IFERROR(VLOOKUP(Tabla1[[#This Row],[FECHA]],'SIMIT SIN RES'!A:D,4,FALSE),0)</f>
        <v>0</v>
      </c>
      <c r="L3865" s="9">
        <f>IFERROR(VLOOKUP(Tabla1[[#This Row],[FECHA]],'SIMIT SIN RES'!A:D,3,FALSE),0)</f>
        <v>0</v>
      </c>
      <c r="M3865" s="5">
        <f>IFERROR(VLOOKUP(Tabla1[[#This Row],[FECHA]],'RECAUDOS DE COMPARENDOS'!A:D,4,FALSE),0)</f>
        <v>0</v>
      </c>
      <c r="N3865" s="9">
        <f>IFERROR(VLOOKUP(Tabla1[[#This Row],[FECHA]],'RECAUDOS DE COMPARENDOS'!A:D,3,FALSE),0)</f>
        <v>0</v>
      </c>
      <c r="O3865" s="5">
        <f>IFERROR(VLOOKUP(Tabla1[[#This Row],[FECHA]],'RECAUDOS DE RESOLUCIONES'!A:D,4,FALSE),0)</f>
        <v>0</v>
      </c>
      <c r="P3865" s="9">
        <f>IFERROR(VLOOKUP(Tabla1[[#This Row],[FECHA]],'RECAUDOS DE RESOLUCIONES'!A:D,3,FALSE),0)</f>
        <v>0</v>
      </c>
      <c r="Q386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86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865" s="11">
        <f>IFERROR(VLOOKUP(Tabla1[[#This Row],[FECHA]],'RECAUDOS LOCALES'!A:D,4,FALSE),0)</f>
        <v>0</v>
      </c>
      <c r="T3865" s="9">
        <f>IFERROR(VLOOKUP(Tabla1[[#This Row],[FECHA]],'RECAUDOS LOCALES'!A:D,3,FALSE),0)</f>
        <v>0</v>
      </c>
      <c r="U3865" s="11">
        <f>IFERROR(VLOOKUP(Tabla1[[#This Row],[FECHA]],'RECAUDOS EXTERNOS'!A:D,4,FALSE),0)</f>
        <v>3</v>
      </c>
      <c r="V3865" s="9">
        <f>IFERROR(VLOOKUP(Tabla1[[#This Row],[FECHA]],'RECAUDOS EXTERNOS'!A:D,3,FALSE),0)</f>
        <v>1852885</v>
      </c>
    </row>
    <row r="3866" spans="1:22" x14ac:dyDescent="0.25">
      <c r="A3866" s="1">
        <v>41425</v>
      </c>
      <c r="B3866" s="3" t="s">
        <v>0</v>
      </c>
      <c r="C3866" s="2">
        <v>41395</v>
      </c>
      <c r="D3866" s="5">
        <f>YEAR(Tabla1[[#This Row],[FECHA]])</f>
        <v>2013</v>
      </c>
      <c r="E3866" s="5">
        <f>IFERROR(VLOOKUP(Tabla1[[#This Row],[FECHA]],'COMPARENDOS TOTALES'!A:D,4,FALSE),0)</f>
        <v>0</v>
      </c>
      <c r="F3866" s="9">
        <f>IFERROR(VLOOKUP(Tabla1[[#This Row],[FECHA]],'COMPARENDOS TOTALES'!A:D,3,FALSE),0)</f>
        <v>0</v>
      </c>
      <c r="G3866" s="5">
        <f>IFERROR(VLOOKUP(Tabla1[[#This Row],[FECHA]],EXONERACIONES!A:D,4,FALSE),0)</f>
        <v>0</v>
      </c>
      <c r="H3866" s="9">
        <f>IFERROR(VLOOKUP(Tabla1[[#This Row],[FECHA]],EXONERACIONES!A:D,3,FALSE),0)</f>
        <v>0</v>
      </c>
      <c r="I3866" s="5">
        <f>IFERROR(VLOOKUP(Tabla1[[#This Row],[FECHA]],'SIMIT CON RES'!A:D,4,FALSE),0)</f>
        <v>0</v>
      </c>
      <c r="J3866" s="9">
        <f>IFERROR(VLOOKUP(Tabla1[[#This Row],[FECHA]],'SIMIT CON RES'!A:D,3,FALSE),0)</f>
        <v>0</v>
      </c>
      <c r="K3866">
        <f>IFERROR(VLOOKUP(Tabla1[[#This Row],[FECHA]],'SIMIT SIN RES'!A:D,4,FALSE),0)</f>
        <v>0</v>
      </c>
      <c r="L3866" s="9">
        <f>IFERROR(VLOOKUP(Tabla1[[#This Row],[FECHA]],'SIMIT SIN RES'!A:D,3,FALSE),0)</f>
        <v>0</v>
      </c>
      <c r="M3866" s="5">
        <f>IFERROR(VLOOKUP(Tabla1[[#This Row],[FECHA]],'RECAUDOS DE COMPARENDOS'!A:D,4,FALSE),0)</f>
        <v>0</v>
      </c>
      <c r="N3866" s="9">
        <f>IFERROR(VLOOKUP(Tabla1[[#This Row],[FECHA]],'RECAUDOS DE COMPARENDOS'!A:D,3,FALSE),0)</f>
        <v>0</v>
      </c>
      <c r="O3866" s="5">
        <f>IFERROR(VLOOKUP(Tabla1[[#This Row],[FECHA]],'RECAUDOS DE RESOLUCIONES'!A:D,4,FALSE),0)</f>
        <v>0</v>
      </c>
      <c r="P3866" s="9">
        <f>IFERROR(VLOOKUP(Tabla1[[#This Row],[FECHA]],'RECAUDOS DE RESOLUCIONES'!A:D,3,FALSE),0)</f>
        <v>0</v>
      </c>
      <c r="Q386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86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866" s="11">
        <f>IFERROR(VLOOKUP(Tabla1[[#This Row],[FECHA]],'RECAUDOS LOCALES'!A:D,4,FALSE),0)</f>
        <v>0</v>
      </c>
      <c r="T3866" s="9">
        <f>IFERROR(VLOOKUP(Tabla1[[#This Row],[FECHA]],'RECAUDOS LOCALES'!A:D,3,FALSE),0)</f>
        <v>0</v>
      </c>
      <c r="U3866" s="11">
        <f>IFERROR(VLOOKUP(Tabla1[[#This Row],[FECHA]],'RECAUDOS EXTERNOS'!A:D,4,FALSE),0)</f>
        <v>2</v>
      </c>
      <c r="V3866" s="9">
        <f>IFERROR(VLOOKUP(Tabla1[[#This Row],[FECHA]],'RECAUDOS EXTERNOS'!A:D,3,FALSE),0)</f>
        <v>1300681</v>
      </c>
    </row>
    <row r="3867" spans="1:22" x14ac:dyDescent="0.25">
      <c r="A3867" s="1">
        <v>41426</v>
      </c>
      <c r="B3867" s="3" t="s">
        <v>5</v>
      </c>
      <c r="C3867" s="2">
        <v>41426</v>
      </c>
      <c r="D3867" s="5">
        <f>YEAR(Tabla1[[#This Row],[FECHA]])</f>
        <v>2013</v>
      </c>
      <c r="E3867" s="5">
        <f>IFERROR(VLOOKUP(Tabla1[[#This Row],[FECHA]],'COMPARENDOS TOTALES'!A:D,4,FALSE),0)</f>
        <v>2</v>
      </c>
      <c r="F3867" s="9">
        <f>IFERROR(VLOOKUP(Tabla1[[#This Row],[FECHA]],'COMPARENDOS TOTALES'!A:D,3,FALSE),0)</f>
        <v>393000</v>
      </c>
      <c r="G3867" s="5">
        <f>IFERROR(VLOOKUP(Tabla1[[#This Row],[FECHA]],EXONERACIONES!A:D,4,FALSE),0)</f>
        <v>0</v>
      </c>
      <c r="H3867" s="9">
        <f>IFERROR(VLOOKUP(Tabla1[[#This Row],[FECHA]],EXONERACIONES!A:D,3,FALSE),0)</f>
        <v>0</v>
      </c>
      <c r="I3867" s="5">
        <f>IFERROR(VLOOKUP(Tabla1[[#This Row],[FECHA]],'SIMIT CON RES'!A:D,4,FALSE),0)</f>
        <v>0</v>
      </c>
      <c r="J3867" s="9">
        <f>IFERROR(VLOOKUP(Tabla1[[#This Row],[FECHA]],'SIMIT CON RES'!A:D,3,FALSE),0)</f>
        <v>0</v>
      </c>
      <c r="K3867">
        <f>IFERROR(VLOOKUP(Tabla1[[#This Row],[FECHA]],'SIMIT SIN RES'!A:D,4,FALSE),0)</f>
        <v>0</v>
      </c>
      <c r="L3867" s="9">
        <f>IFERROR(VLOOKUP(Tabla1[[#This Row],[FECHA]],'SIMIT SIN RES'!A:D,3,FALSE),0)</f>
        <v>0</v>
      </c>
      <c r="M3867" s="5">
        <f>IFERROR(VLOOKUP(Tabla1[[#This Row],[FECHA]],'RECAUDOS DE COMPARENDOS'!A:D,4,FALSE),0)</f>
        <v>0</v>
      </c>
      <c r="N3867" s="9">
        <f>IFERROR(VLOOKUP(Tabla1[[#This Row],[FECHA]],'RECAUDOS DE COMPARENDOS'!A:D,3,FALSE),0)</f>
        <v>0</v>
      </c>
      <c r="O3867" s="5">
        <f>IFERROR(VLOOKUP(Tabla1[[#This Row],[FECHA]],'RECAUDOS DE RESOLUCIONES'!A:D,4,FALSE),0)</f>
        <v>0</v>
      </c>
      <c r="P3867" s="9">
        <f>IFERROR(VLOOKUP(Tabla1[[#This Row],[FECHA]],'RECAUDOS DE RESOLUCIONES'!A:D,3,FALSE),0)</f>
        <v>0</v>
      </c>
      <c r="Q386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3867" s="9">
        <f>Tabla1[V. COMPARENDOS]-(Tabla1[V. EXONERACIONES]+Tabla1[[#This Row],[V. SIMIT CON RESOLUCION]]+Tabla1[[#This Row],[V. SIMIT SIN RESOLUCION]]+Tabla1[[#This Row],[V. RECAUDOS COMPARENDOS]]+Tabla1[[#This Row],[V. RECAUDOS RESOLUCIONES]])</f>
        <v>393000</v>
      </c>
      <c r="S3867" s="11">
        <f>IFERROR(VLOOKUP(Tabla1[[#This Row],[FECHA]],'RECAUDOS LOCALES'!A:D,4,FALSE),0)</f>
        <v>0</v>
      </c>
      <c r="T3867" s="9">
        <f>IFERROR(VLOOKUP(Tabla1[[#This Row],[FECHA]],'RECAUDOS LOCALES'!A:D,3,FALSE),0)</f>
        <v>0</v>
      </c>
      <c r="U3867" s="11">
        <f>IFERROR(VLOOKUP(Tabla1[[#This Row],[FECHA]],'RECAUDOS EXTERNOS'!A:D,4,FALSE),0)</f>
        <v>1</v>
      </c>
      <c r="V3867" s="9">
        <f>IFERROR(VLOOKUP(Tabla1[[#This Row],[FECHA]],'RECAUDOS EXTERNOS'!A:D,3,FALSE),0)</f>
        <v>274320</v>
      </c>
    </row>
    <row r="3868" spans="1:22" x14ac:dyDescent="0.25">
      <c r="A3868" s="1">
        <v>41427</v>
      </c>
      <c r="B3868" s="3" t="s">
        <v>4</v>
      </c>
      <c r="C3868" s="2">
        <v>41426</v>
      </c>
      <c r="D3868" s="5">
        <f>YEAR(Tabla1[[#This Row],[FECHA]])</f>
        <v>2013</v>
      </c>
      <c r="E3868" s="5">
        <f>IFERROR(VLOOKUP(Tabla1[[#This Row],[FECHA]],'COMPARENDOS TOTALES'!A:D,4,FALSE),0)</f>
        <v>2</v>
      </c>
      <c r="F3868" s="9">
        <f>IFERROR(VLOOKUP(Tabla1[[#This Row],[FECHA]],'COMPARENDOS TOTALES'!A:D,3,FALSE),0)</f>
        <v>423703</v>
      </c>
      <c r="G3868" s="5">
        <f>IFERROR(VLOOKUP(Tabla1[[#This Row],[FECHA]],EXONERACIONES!A:D,4,FALSE),0)</f>
        <v>0</v>
      </c>
      <c r="H3868" s="9">
        <f>IFERROR(VLOOKUP(Tabla1[[#This Row],[FECHA]],EXONERACIONES!A:D,3,FALSE),0)</f>
        <v>0</v>
      </c>
      <c r="I3868" s="5">
        <f>IFERROR(VLOOKUP(Tabla1[[#This Row],[FECHA]],'SIMIT CON RES'!A:D,4,FALSE),0)</f>
        <v>0</v>
      </c>
      <c r="J3868" s="9">
        <f>IFERROR(VLOOKUP(Tabla1[[#This Row],[FECHA]],'SIMIT CON RES'!A:D,3,FALSE),0)</f>
        <v>0</v>
      </c>
      <c r="K3868">
        <f>IFERROR(VLOOKUP(Tabla1[[#This Row],[FECHA]],'SIMIT SIN RES'!A:D,4,FALSE),0)</f>
        <v>0</v>
      </c>
      <c r="L3868" s="9">
        <f>IFERROR(VLOOKUP(Tabla1[[#This Row],[FECHA]],'SIMIT SIN RES'!A:D,3,FALSE),0)</f>
        <v>0</v>
      </c>
      <c r="M3868" s="5">
        <f>IFERROR(VLOOKUP(Tabla1[[#This Row],[FECHA]],'RECAUDOS DE COMPARENDOS'!A:D,4,FALSE),0)</f>
        <v>0</v>
      </c>
      <c r="N3868" s="9">
        <f>IFERROR(VLOOKUP(Tabla1[[#This Row],[FECHA]],'RECAUDOS DE COMPARENDOS'!A:D,3,FALSE),0)</f>
        <v>0</v>
      </c>
      <c r="O3868" s="5">
        <f>IFERROR(VLOOKUP(Tabla1[[#This Row],[FECHA]],'RECAUDOS DE RESOLUCIONES'!A:D,4,FALSE),0)</f>
        <v>0</v>
      </c>
      <c r="P3868" s="9">
        <f>IFERROR(VLOOKUP(Tabla1[[#This Row],[FECHA]],'RECAUDOS DE RESOLUCIONES'!A:D,3,FALSE),0)</f>
        <v>0</v>
      </c>
      <c r="Q386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3868" s="9">
        <f>Tabla1[V. COMPARENDOS]-(Tabla1[V. EXONERACIONES]+Tabla1[[#This Row],[V. SIMIT CON RESOLUCION]]+Tabla1[[#This Row],[V. SIMIT SIN RESOLUCION]]+Tabla1[[#This Row],[V. RECAUDOS COMPARENDOS]]+Tabla1[[#This Row],[V. RECAUDOS RESOLUCIONES]])</f>
        <v>423703</v>
      </c>
      <c r="S3868" s="11">
        <f>IFERROR(VLOOKUP(Tabla1[[#This Row],[FECHA]],'RECAUDOS LOCALES'!A:D,4,FALSE),0)</f>
        <v>0</v>
      </c>
      <c r="T3868" s="9">
        <f>IFERROR(VLOOKUP(Tabla1[[#This Row],[FECHA]],'RECAUDOS LOCALES'!A:D,3,FALSE),0)</f>
        <v>0</v>
      </c>
      <c r="U3868" s="11">
        <f>IFERROR(VLOOKUP(Tabla1[[#This Row],[FECHA]],'RECAUDOS EXTERNOS'!A:D,4,FALSE),0)</f>
        <v>0</v>
      </c>
      <c r="V3868" s="9">
        <f>IFERROR(VLOOKUP(Tabla1[[#This Row],[FECHA]],'RECAUDOS EXTERNOS'!A:D,3,FALSE),0)</f>
        <v>0</v>
      </c>
    </row>
    <row r="3869" spans="1:22" x14ac:dyDescent="0.25">
      <c r="A3869" s="1">
        <v>41428</v>
      </c>
      <c r="B3869" s="3" t="s">
        <v>1</v>
      </c>
      <c r="C3869" s="2">
        <v>41426</v>
      </c>
      <c r="D3869" s="5">
        <f>YEAR(Tabla1[[#This Row],[FECHA]])</f>
        <v>2013</v>
      </c>
      <c r="E3869" s="5">
        <f>IFERROR(VLOOKUP(Tabla1[[#This Row],[FECHA]],'COMPARENDOS TOTALES'!A:D,4,FALSE),0)</f>
        <v>6</v>
      </c>
      <c r="F3869" s="9">
        <f>IFERROR(VLOOKUP(Tabla1[[#This Row],[FECHA]],'COMPARENDOS TOTALES'!A:D,3,FALSE),0)</f>
        <v>2377650</v>
      </c>
      <c r="G3869" s="5">
        <f>IFERROR(VLOOKUP(Tabla1[[#This Row],[FECHA]],EXONERACIONES!A:D,4,FALSE),0)</f>
        <v>0</v>
      </c>
      <c r="H3869" s="9">
        <f>IFERROR(VLOOKUP(Tabla1[[#This Row],[FECHA]],EXONERACIONES!A:D,3,FALSE),0)</f>
        <v>0</v>
      </c>
      <c r="I3869" s="5">
        <f>IFERROR(VLOOKUP(Tabla1[[#This Row],[FECHA]],'SIMIT CON RES'!A:D,4,FALSE),0)</f>
        <v>2</v>
      </c>
      <c r="J3869" s="9">
        <f>IFERROR(VLOOKUP(Tabla1[[#This Row],[FECHA]],'SIMIT CON RES'!A:D,3,FALSE),0)</f>
        <v>746700</v>
      </c>
      <c r="K3869">
        <f>IFERROR(VLOOKUP(Tabla1[[#This Row],[FECHA]],'SIMIT SIN RES'!A:D,4,FALSE),0)</f>
        <v>0</v>
      </c>
      <c r="L3869" s="9">
        <f>IFERROR(VLOOKUP(Tabla1[[#This Row],[FECHA]],'SIMIT SIN RES'!A:D,3,FALSE),0)</f>
        <v>0</v>
      </c>
      <c r="M3869" s="5">
        <f>IFERROR(VLOOKUP(Tabla1[[#This Row],[FECHA]],'RECAUDOS DE COMPARENDOS'!A:D,4,FALSE),0)</f>
        <v>1</v>
      </c>
      <c r="N3869" s="9">
        <f>IFERROR(VLOOKUP(Tabla1[[#This Row],[FECHA]],'RECAUDOS DE COMPARENDOS'!A:D,3,FALSE),0)</f>
        <v>294750</v>
      </c>
      <c r="O3869" s="5">
        <f>IFERROR(VLOOKUP(Tabla1[[#This Row],[FECHA]],'RECAUDOS DE RESOLUCIONES'!A:D,4,FALSE),0)</f>
        <v>0</v>
      </c>
      <c r="P3869" s="9">
        <f>IFERROR(VLOOKUP(Tabla1[[#This Row],[FECHA]],'RECAUDOS DE RESOLUCIONES'!A:D,3,FALSE),0)</f>
        <v>0</v>
      </c>
      <c r="Q386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3869" s="9">
        <f>Tabla1[V. COMPARENDOS]-(Tabla1[V. EXONERACIONES]+Tabla1[[#This Row],[V. SIMIT CON RESOLUCION]]+Tabla1[[#This Row],[V. SIMIT SIN RESOLUCION]]+Tabla1[[#This Row],[V. RECAUDOS COMPARENDOS]]+Tabla1[[#This Row],[V. RECAUDOS RESOLUCIONES]])</f>
        <v>1336200</v>
      </c>
      <c r="S3869" s="11">
        <f>IFERROR(VLOOKUP(Tabla1[[#This Row],[FECHA]],'RECAUDOS LOCALES'!A:D,4,FALSE),0)</f>
        <v>0</v>
      </c>
      <c r="T3869" s="9">
        <f>IFERROR(VLOOKUP(Tabla1[[#This Row],[FECHA]],'RECAUDOS LOCALES'!A:D,3,FALSE),0)</f>
        <v>0</v>
      </c>
      <c r="U3869" s="11">
        <f>IFERROR(VLOOKUP(Tabla1[[#This Row],[FECHA]],'RECAUDOS EXTERNOS'!A:D,4,FALSE),0)</f>
        <v>0</v>
      </c>
      <c r="V3869" s="9">
        <f>IFERROR(VLOOKUP(Tabla1[[#This Row],[FECHA]],'RECAUDOS EXTERNOS'!A:D,3,FALSE),0)</f>
        <v>0</v>
      </c>
    </row>
    <row r="3870" spans="1:22" x14ac:dyDescent="0.25">
      <c r="A3870" s="1">
        <v>41429</v>
      </c>
      <c r="B3870" s="3" t="s">
        <v>2</v>
      </c>
      <c r="C3870" s="2">
        <v>41426</v>
      </c>
      <c r="D3870" s="5">
        <f>YEAR(Tabla1[[#This Row],[FECHA]])</f>
        <v>2013</v>
      </c>
      <c r="E3870" s="5">
        <f>IFERROR(VLOOKUP(Tabla1[[#This Row],[FECHA]],'COMPARENDOS TOTALES'!A:D,4,FALSE),0)</f>
        <v>3</v>
      </c>
      <c r="F3870" s="9">
        <f>IFERROR(VLOOKUP(Tabla1[[#This Row],[FECHA]],'COMPARENDOS TOTALES'!A:D,3,FALSE),0)</f>
        <v>1768500</v>
      </c>
      <c r="G3870" s="5">
        <f>IFERROR(VLOOKUP(Tabla1[[#This Row],[FECHA]],EXONERACIONES!A:D,4,FALSE),0)</f>
        <v>0</v>
      </c>
      <c r="H3870" s="9">
        <f>IFERROR(VLOOKUP(Tabla1[[#This Row],[FECHA]],EXONERACIONES!A:D,3,FALSE),0)</f>
        <v>0</v>
      </c>
      <c r="I3870" s="5">
        <f>IFERROR(VLOOKUP(Tabla1[[#This Row],[FECHA]],'SIMIT CON RES'!A:D,4,FALSE),0)</f>
        <v>3</v>
      </c>
      <c r="J3870" s="9">
        <f>IFERROR(VLOOKUP(Tabla1[[#This Row],[FECHA]],'SIMIT CON RES'!A:D,3,FALSE),0)</f>
        <v>1768500</v>
      </c>
      <c r="K3870">
        <f>IFERROR(VLOOKUP(Tabla1[[#This Row],[FECHA]],'SIMIT SIN RES'!A:D,4,FALSE),0)</f>
        <v>0</v>
      </c>
      <c r="L3870" s="9">
        <f>IFERROR(VLOOKUP(Tabla1[[#This Row],[FECHA]],'SIMIT SIN RES'!A:D,3,FALSE),0)</f>
        <v>0</v>
      </c>
      <c r="M3870" s="5">
        <f>IFERROR(VLOOKUP(Tabla1[[#This Row],[FECHA]],'RECAUDOS DE COMPARENDOS'!A:D,4,FALSE),0)</f>
        <v>0</v>
      </c>
      <c r="N3870" s="9">
        <f>IFERROR(VLOOKUP(Tabla1[[#This Row],[FECHA]],'RECAUDOS DE COMPARENDOS'!A:D,3,FALSE),0)</f>
        <v>0</v>
      </c>
      <c r="O3870" s="5">
        <f>IFERROR(VLOOKUP(Tabla1[[#This Row],[FECHA]],'RECAUDOS DE RESOLUCIONES'!A:D,4,FALSE),0)</f>
        <v>0</v>
      </c>
      <c r="P3870" s="9">
        <f>IFERROR(VLOOKUP(Tabla1[[#This Row],[FECHA]],'RECAUDOS DE RESOLUCIONES'!A:D,3,FALSE),0)</f>
        <v>0</v>
      </c>
      <c r="Q387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87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870" s="11">
        <f>IFERROR(VLOOKUP(Tabla1[[#This Row],[FECHA]],'RECAUDOS LOCALES'!A:D,4,FALSE),0)</f>
        <v>2</v>
      </c>
      <c r="T3870" s="9">
        <f>IFERROR(VLOOKUP(Tabla1[[#This Row],[FECHA]],'RECAUDOS LOCALES'!A:D,3,FALSE),0)</f>
        <v>300000</v>
      </c>
      <c r="U3870" s="11">
        <f>IFERROR(VLOOKUP(Tabla1[[#This Row],[FECHA]],'RECAUDOS EXTERNOS'!A:D,4,FALSE),0)</f>
        <v>5</v>
      </c>
      <c r="V3870" s="9">
        <f>IFERROR(VLOOKUP(Tabla1[[#This Row],[FECHA]],'RECAUDOS EXTERNOS'!A:D,3,FALSE),0)</f>
        <v>1192374</v>
      </c>
    </row>
    <row r="3871" spans="1:22" x14ac:dyDescent="0.25">
      <c r="A3871" s="1">
        <v>41430</v>
      </c>
      <c r="B3871" s="3" t="s">
        <v>3</v>
      </c>
      <c r="C3871" s="2">
        <v>41426</v>
      </c>
      <c r="D3871" s="5">
        <f>YEAR(Tabla1[[#This Row],[FECHA]])</f>
        <v>2013</v>
      </c>
      <c r="E3871" s="5">
        <f>IFERROR(VLOOKUP(Tabla1[[#This Row],[FECHA]],'COMPARENDOS TOTALES'!A:D,4,FALSE),0)</f>
        <v>1</v>
      </c>
      <c r="F3871" s="9">
        <f>IFERROR(VLOOKUP(Tabla1[[#This Row],[FECHA]],'COMPARENDOS TOTALES'!A:D,3,FALSE),0)</f>
        <v>589500</v>
      </c>
      <c r="G3871" s="5">
        <f>IFERROR(VLOOKUP(Tabla1[[#This Row],[FECHA]],EXONERACIONES!A:D,4,FALSE),0)</f>
        <v>0</v>
      </c>
      <c r="H3871" s="9">
        <f>IFERROR(VLOOKUP(Tabla1[[#This Row],[FECHA]],EXONERACIONES!A:D,3,FALSE),0)</f>
        <v>0</v>
      </c>
      <c r="I3871" s="5">
        <f>IFERROR(VLOOKUP(Tabla1[[#This Row],[FECHA]],'SIMIT CON RES'!A:D,4,FALSE),0)</f>
        <v>1</v>
      </c>
      <c r="J3871" s="9">
        <f>IFERROR(VLOOKUP(Tabla1[[#This Row],[FECHA]],'SIMIT CON RES'!A:D,3,FALSE),0)</f>
        <v>589500</v>
      </c>
      <c r="K3871">
        <f>IFERROR(VLOOKUP(Tabla1[[#This Row],[FECHA]],'SIMIT SIN RES'!A:D,4,FALSE),0)</f>
        <v>0</v>
      </c>
      <c r="L3871" s="9">
        <f>IFERROR(VLOOKUP(Tabla1[[#This Row],[FECHA]],'SIMIT SIN RES'!A:D,3,FALSE),0)</f>
        <v>0</v>
      </c>
      <c r="M3871" s="5">
        <f>IFERROR(VLOOKUP(Tabla1[[#This Row],[FECHA]],'RECAUDOS DE COMPARENDOS'!A:D,4,FALSE),0)</f>
        <v>0</v>
      </c>
      <c r="N3871" s="9">
        <f>IFERROR(VLOOKUP(Tabla1[[#This Row],[FECHA]],'RECAUDOS DE COMPARENDOS'!A:D,3,FALSE),0)</f>
        <v>0</v>
      </c>
      <c r="O3871" s="5">
        <f>IFERROR(VLOOKUP(Tabla1[[#This Row],[FECHA]],'RECAUDOS DE RESOLUCIONES'!A:D,4,FALSE),0)</f>
        <v>0</v>
      </c>
      <c r="P3871" s="9">
        <f>IFERROR(VLOOKUP(Tabla1[[#This Row],[FECHA]],'RECAUDOS DE RESOLUCIONES'!A:D,3,FALSE),0)</f>
        <v>0</v>
      </c>
      <c r="Q387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87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871" s="11">
        <f>IFERROR(VLOOKUP(Tabla1[[#This Row],[FECHA]],'RECAUDOS LOCALES'!A:D,4,FALSE),0)</f>
        <v>1</v>
      </c>
      <c r="T3871" s="9">
        <f>IFERROR(VLOOKUP(Tabla1[[#This Row],[FECHA]],'RECAUDOS LOCALES'!A:D,3,FALSE),0)</f>
        <v>180000</v>
      </c>
      <c r="U3871" s="11">
        <f>IFERROR(VLOOKUP(Tabla1[[#This Row],[FECHA]],'RECAUDOS EXTERNOS'!A:D,4,FALSE),0)</f>
        <v>8</v>
      </c>
      <c r="V3871" s="9">
        <f>IFERROR(VLOOKUP(Tabla1[[#This Row],[FECHA]],'RECAUDOS EXTERNOS'!A:D,3,FALSE),0)</f>
        <v>2094983</v>
      </c>
    </row>
    <row r="3872" spans="1:22" x14ac:dyDescent="0.25">
      <c r="A3872" s="1">
        <v>41431</v>
      </c>
      <c r="B3872" s="3" t="s">
        <v>6</v>
      </c>
      <c r="C3872" s="2">
        <v>41426</v>
      </c>
      <c r="D3872" s="5">
        <f>YEAR(Tabla1[[#This Row],[FECHA]])</f>
        <v>2013</v>
      </c>
      <c r="E3872" s="5">
        <f>IFERROR(VLOOKUP(Tabla1[[#This Row],[FECHA]],'COMPARENDOS TOTALES'!A:D,4,FALSE),0)</f>
        <v>0</v>
      </c>
      <c r="F3872" s="9">
        <f>IFERROR(VLOOKUP(Tabla1[[#This Row],[FECHA]],'COMPARENDOS TOTALES'!A:D,3,FALSE),0)</f>
        <v>0</v>
      </c>
      <c r="G3872" s="5">
        <f>IFERROR(VLOOKUP(Tabla1[[#This Row],[FECHA]],EXONERACIONES!A:D,4,FALSE),0)</f>
        <v>0</v>
      </c>
      <c r="H3872" s="9">
        <f>IFERROR(VLOOKUP(Tabla1[[#This Row],[FECHA]],EXONERACIONES!A:D,3,FALSE),0)</f>
        <v>0</v>
      </c>
      <c r="I3872" s="5">
        <f>IFERROR(VLOOKUP(Tabla1[[#This Row],[FECHA]],'SIMIT CON RES'!A:D,4,FALSE),0)</f>
        <v>0</v>
      </c>
      <c r="J3872" s="9">
        <f>IFERROR(VLOOKUP(Tabla1[[#This Row],[FECHA]],'SIMIT CON RES'!A:D,3,FALSE),0)</f>
        <v>0</v>
      </c>
      <c r="K3872">
        <f>IFERROR(VLOOKUP(Tabla1[[#This Row],[FECHA]],'SIMIT SIN RES'!A:D,4,FALSE),0)</f>
        <v>0</v>
      </c>
      <c r="L3872" s="9">
        <f>IFERROR(VLOOKUP(Tabla1[[#This Row],[FECHA]],'SIMIT SIN RES'!A:D,3,FALSE),0)</f>
        <v>0</v>
      </c>
      <c r="M3872" s="5">
        <f>IFERROR(VLOOKUP(Tabla1[[#This Row],[FECHA]],'RECAUDOS DE COMPARENDOS'!A:D,4,FALSE),0)</f>
        <v>0</v>
      </c>
      <c r="N3872" s="9">
        <f>IFERROR(VLOOKUP(Tabla1[[#This Row],[FECHA]],'RECAUDOS DE COMPARENDOS'!A:D,3,FALSE),0)</f>
        <v>0</v>
      </c>
      <c r="O3872" s="5">
        <f>IFERROR(VLOOKUP(Tabla1[[#This Row],[FECHA]],'RECAUDOS DE RESOLUCIONES'!A:D,4,FALSE),0)</f>
        <v>0</v>
      </c>
      <c r="P3872" s="9">
        <f>IFERROR(VLOOKUP(Tabla1[[#This Row],[FECHA]],'RECAUDOS DE RESOLUCIONES'!A:D,3,FALSE),0)</f>
        <v>0</v>
      </c>
      <c r="Q387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87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872" s="11">
        <f>IFERROR(VLOOKUP(Tabla1[[#This Row],[FECHA]],'RECAUDOS LOCALES'!A:D,4,FALSE),0)</f>
        <v>0</v>
      </c>
      <c r="T3872" s="9">
        <f>IFERROR(VLOOKUP(Tabla1[[#This Row],[FECHA]],'RECAUDOS LOCALES'!A:D,3,FALSE),0)</f>
        <v>0</v>
      </c>
      <c r="U3872" s="11">
        <f>IFERROR(VLOOKUP(Tabla1[[#This Row],[FECHA]],'RECAUDOS EXTERNOS'!A:D,4,FALSE),0)</f>
        <v>5</v>
      </c>
      <c r="V3872" s="9">
        <f>IFERROR(VLOOKUP(Tabla1[[#This Row],[FECHA]],'RECAUDOS EXTERNOS'!A:D,3,FALSE),0)</f>
        <v>1854352</v>
      </c>
    </row>
    <row r="3873" spans="1:22" x14ac:dyDescent="0.25">
      <c r="A3873" s="1">
        <v>41432</v>
      </c>
      <c r="B3873" s="3" t="s">
        <v>0</v>
      </c>
      <c r="C3873" s="2">
        <v>41426</v>
      </c>
      <c r="D3873" s="5">
        <f>YEAR(Tabla1[[#This Row],[FECHA]])</f>
        <v>2013</v>
      </c>
      <c r="E3873" s="5">
        <f>IFERROR(VLOOKUP(Tabla1[[#This Row],[FECHA]],'COMPARENDOS TOTALES'!A:D,4,FALSE),0)</f>
        <v>0</v>
      </c>
      <c r="F3873" s="9">
        <f>IFERROR(VLOOKUP(Tabla1[[#This Row],[FECHA]],'COMPARENDOS TOTALES'!A:D,3,FALSE),0)</f>
        <v>0</v>
      </c>
      <c r="G3873" s="5">
        <f>IFERROR(VLOOKUP(Tabla1[[#This Row],[FECHA]],EXONERACIONES!A:D,4,FALSE),0)</f>
        <v>0</v>
      </c>
      <c r="H3873" s="9">
        <f>IFERROR(VLOOKUP(Tabla1[[#This Row],[FECHA]],EXONERACIONES!A:D,3,FALSE),0)</f>
        <v>0</v>
      </c>
      <c r="I3873" s="5">
        <f>IFERROR(VLOOKUP(Tabla1[[#This Row],[FECHA]],'SIMIT CON RES'!A:D,4,FALSE),0)</f>
        <v>0</v>
      </c>
      <c r="J3873" s="9">
        <f>IFERROR(VLOOKUP(Tabla1[[#This Row],[FECHA]],'SIMIT CON RES'!A:D,3,FALSE),0)</f>
        <v>0</v>
      </c>
      <c r="K3873">
        <f>IFERROR(VLOOKUP(Tabla1[[#This Row],[FECHA]],'SIMIT SIN RES'!A:D,4,FALSE),0)</f>
        <v>0</v>
      </c>
      <c r="L3873" s="9">
        <f>IFERROR(VLOOKUP(Tabla1[[#This Row],[FECHA]],'SIMIT SIN RES'!A:D,3,FALSE),0)</f>
        <v>0</v>
      </c>
      <c r="M3873" s="5">
        <f>IFERROR(VLOOKUP(Tabla1[[#This Row],[FECHA]],'RECAUDOS DE COMPARENDOS'!A:D,4,FALSE),0)</f>
        <v>0</v>
      </c>
      <c r="N3873" s="9">
        <f>IFERROR(VLOOKUP(Tabla1[[#This Row],[FECHA]],'RECAUDOS DE COMPARENDOS'!A:D,3,FALSE),0)</f>
        <v>0</v>
      </c>
      <c r="O3873" s="5">
        <f>IFERROR(VLOOKUP(Tabla1[[#This Row],[FECHA]],'RECAUDOS DE RESOLUCIONES'!A:D,4,FALSE),0)</f>
        <v>0</v>
      </c>
      <c r="P3873" s="9">
        <f>IFERROR(VLOOKUP(Tabla1[[#This Row],[FECHA]],'RECAUDOS DE RESOLUCIONES'!A:D,3,FALSE),0)</f>
        <v>0</v>
      </c>
      <c r="Q387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87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873" s="11">
        <f>IFERROR(VLOOKUP(Tabla1[[#This Row],[FECHA]],'RECAUDOS LOCALES'!A:D,4,FALSE),0)</f>
        <v>1</v>
      </c>
      <c r="T3873" s="9">
        <f>IFERROR(VLOOKUP(Tabla1[[#This Row],[FECHA]],'RECAUDOS LOCALES'!A:D,3,FALSE),0)</f>
        <v>403980</v>
      </c>
      <c r="U3873" s="11">
        <f>IFERROR(VLOOKUP(Tabla1[[#This Row],[FECHA]],'RECAUDOS EXTERNOS'!A:D,4,FALSE),0)</f>
        <v>1</v>
      </c>
      <c r="V3873" s="9">
        <f>IFERROR(VLOOKUP(Tabla1[[#This Row],[FECHA]],'RECAUDOS EXTERNOS'!A:D,3,FALSE),0)</f>
        <v>73050</v>
      </c>
    </row>
    <row r="3874" spans="1:22" x14ac:dyDescent="0.25">
      <c r="A3874" s="1">
        <v>41433</v>
      </c>
      <c r="B3874" s="3" t="s">
        <v>5</v>
      </c>
      <c r="C3874" s="2">
        <v>41426</v>
      </c>
      <c r="D3874" s="5">
        <f>YEAR(Tabla1[[#This Row],[FECHA]])</f>
        <v>2013</v>
      </c>
      <c r="E3874" s="5">
        <f>IFERROR(VLOOKUP(Tabla1[[#This Row],[FECHA]],'COMPARENDOS TOTALES'!A:D,4,FALSE),0)</f>
        <v>1</v>
      </c>
      <c r="F3874" s="9">
        <f>IFERROR(VLOOKUP(Tabla1[[#This Row],[FECHA]],'COMPARENDOS TOTALES'!A:D,3,FALSE),0)</f>
        <v>128953</v>
      </c>
      <c r="G3874" s="5">
        <f>IFERROR(VLOOKUP(Tabla1[[#This Row],[FECHA]],EXONERACIONES!A:D,4,FALSE),0)</f>
        <v>0</v>
      </c>
      <c r="H3874" s="9">
        <f>IFERROR(VLOOKUP(Tabla1[[#This Row],[FECHA]],EXONERACIONES!A:D,3,FALSE),0)</f>
        <v>0</v>
      </c>
      <c r="I3874" s="5">
        <f>IFERROR(VLOOKUP(Tabla1[[#This Row],[FECHA]],'SIMIT CON RES'!A:D,4,FALSE),0)</f>
        <v>0</v>
      </c>
      <c r="J3874" s="9">
        <f>IFERROR(VLOOKUP(Tabla1[[#This Row],[FECHA]],'SIMIT CON RES'!A:D,3,FALSE),0)</f>
        <v>0</v>
      </c>
      <c r="K3874">
        <f>IFERROR(VLOOKUP(Tabla1[[#This Row],[FECHA]],'SIMIT SIN RES'!A:D,4,FALSE),0)</f>
        <v>1</v>
      </c>
      <c r="L3874" s="9">
        <f>IFERROR(VLOOKUP(Tabla1[[#This Row],[FECHA]],'SIMIT SIN RES'!A:D,3,FALSE),0)</f>
        <v>128953</v>
      </c>
      <c r="M3874" s="5">
        <f>IFERROR(VLOOKUP(Tabla1[[#This Row],[FECHA]],'RECAUDOS DE COMPARENDOS'!A:D,4,FALSE),0)</f>
        <v>0</v>
      </c>
      <c r="N3874" s="9">
        <f>IFERROR(VLOOKUP(Tabla1[[#This Row],[FECHA]],'RECAUDOS DE COMPARENDOS'!A:D,3,FALSE),0)</f>
        <v>0</v>
      </c>
      <c r="O3874" s="5">
        <f>IFERROR(VLOOKUP(Tabla1[[#This Row],[FECHA]],'RECAUDOS DE RESOLUCIONES'!A:D,4,FALSE),0)</f>
        <v>0</v>
      </c>
      <c r="P3874" s="9">
        <f>IFERROR(VLOOKUP(Tabla1[[#This Row],[FECHA]],'RECAUDOS DE RESOLUCIONES'!A:D,3,FALSE),0)</f>
        <v>0</v>
      </c>
      <c r="Q387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87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874" s="11">
        <f>IFERROR(VLOOKUP(Tabla1[[#This Row],[FECHA]],'RECAUDOS LOCALES'!A:D,4,FALSE),0)</f>
        <v>0</v>
      </c>
      <c r="T3874" s="9">
        <f>IFERROR(VLOOKUP(Tabla1[[#This Row],[FECHA]],'RECAUDOS LOCALES'!A:D,3,FALSE),0)</f>
        <v>0</v>
      </c>
      <c r="U3874" s="11">
        <f>IFERROR(VLOOKUP(Tabla1[[#This Row],[FECHA]],'RECAUDOS EXTERNOS'!A:D,4,FALSE),0)</f>
        <v>1</v>
      </c>
      <c r="V3874" s="9">
        <f>IFERROR(VLOOKUP(Tabla1[[#This Row],[FECHA]],'RECAUDOS EXTERNOS'!A:D,3,FALSE),0)</f>
        <v>242580</v>
      </c>
    </row>
    <row r="3875" spans="1:22" x14ac:dyDescent="0.25">
      <c r="A3875" s="1">
        <v>41434</v>
      </c>
      <c r="B3875" s="3" t="s">
        <v>4</v>
      </c>
      <c r="C3875" s="2">
        <v>41426</v>
      </c>
      <c r="D3875" s="5">
        <f>YEAR(Tabla1[[#This Row],[FECHA]])</f>
        <v>2013</v>
      </c>
      <c r="E3875" s="5">
        <f>IFERROR(VLOOKUP(Tabla1[[#This Row],[FECHA]],'COMPARENDOS TOTALES'!A:D,4,FALSE),0)</f>
        <v>0</v>
      </c>
      <c r="F3875" s="9">
        <f>IFERROR(VLOOKUP(Tabla1[[#This Row],[FECHA]],'COMPARENDOS TOTALES'!A:D,3,FALSE),0)</f>
        <v>0</v>
      </c>
      <c r="G3875" s="5">
        <f>IFERROR(VLOOKUP(Tabla1[[#This Row],[FECHA]],EXONERACIONES!A:D,4,FALSE),0)</f>
        <v>0</v>
      </c>
      <c r="H3875" s="9">
        <f>IFERROR(VLOOKUP(Tabla1[[#This Row],[FECHA]],EXONERACIONES!A:D,3,FALSE),0)</f>
        <v>0</v>
      </c>
      <c r="I3875" s="5">
        <f>IFERROR(VLOOKUP(Tabla1[[#This Row],[FECHA]],'SIMIT CON RES'!A:D,4,FALSE),0)</f>
        <v>0</v>
      </c>
      <c r="J3875" s="9">
        <f>IFERROR(VLOOKUP(Tabla1[[#This Row],[FECHA]],'SIMIT CON RES'!A:D,3,FALSE),0)</f>
        <v>0</v>
      </c>
      <c r="K3875">
        <f>IFERROR(VLOOKUP(Tabla1[[#This Row],[FECHA]],'SIMIT SIN RES'!A:D,4,FALSE),0)</f>
        <v>0</v>
      </c>
      <c r="L3875" s="9">
        <f>IFERROR(VLOOKUP(Tabla1[[#This Row],[FECHA]],'SIMIT SIN RES'!A:D,3,FALSE),0)</f>
        <v>0</v>
      </c>
      <c r="M3875" s="5">
        <f>IFERROR(VLOOKUP(Tabla1[[#This Row],[FECHA]],'RECAUDOS DE COMPARENDOS'!A:D,4,FALSE),0)</f>
        <v>0</v>
      </c>
      <c r="N3875" s="9">
        <f>IFERROR(VLOOKUP(Tabla1[[#This Row],[FECHA]],'RECAUDOS DE COMPARENDOS'!A:D,3,FALSE),0)</f>
        <v>0</v>
      </c>
      <c r="O3875" s="5">
        <f>IFERROR(VLOOKUP(Tabla1[[#This Row],[FECHA]],'RECAUDOS DE RESOLUCIONES'!A:D,4,FALSE),0)</f>
        <v>0</v>
      </c>
      <c r="P3875" s="9">
        <f>IFERROR(VLOOKUP(Tabla1[[#This Row],[FECHA]],'RECAUDOS DE RESOLUCIONES'!A:D,3,FALSE),0)</f>
        <v>0</v>
      </c>
      <c r="Q387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87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875" s="11">
        <f>IFERROR(VLOOKUP(Tabla1[[#This Row],[FECHA]],'RECAUDOS LOCALES'!A:D,4,FALSE),0)</f>
        <v>0</v>
      </c>
      <c r="T3875" s="9">
        <f>IFERROR(VLOOKUP(Tabla1[[#This Row],[FECHA]],'RECAUDOS LOCALES'!A:D,3,FALSE),0)</f>
        <v>0</v>
      </c>
      <c r="U3875" s="11">
        <f>IFERROR(VLOOKUP(Tabla1[[#This Row],[FECHA]],'RECAUDOS EXTERNOS'!A:D,4,FALSE),0)</f>
        <v>0</v>
      </c>
      <c r="V3875" s="9">
        <f>IFERROR(VLOOKUP(Tabla1[[#This Row],[FECHA]],'RECAUDOS EXTERNOS'!A:D,3,FALSE),0)</f>
        <v>0</v>
      </c>
    </row>
    <row r="3876" spans="1:22" x14ac:dyDescent="0.25">
      <c r="A3876" s="1">
        <v>41435</v>
      </c>
      <c r="B3876" s="3" t="s">
        <v>1</v>
      </c>
      <c r="C3876" s="2">
        <v>41426</v>
      </c>
      <c r="D3876" s="5">
        <f>YEAR(Tabla1[[#This Row],[FECHA]])</f>
        <v>2013</v>
      </c>
      <c r="E3876" s="5">
        <f>IFERROR(VLOOKUP(Tabla1[[#This Row],[FECHA]],'COMPARENDOS TOTALES'!A:D,4,FALSE),0)</f>
        <v>1</v>
      </c>
      <c r="F3876" s="9">
        <f>IFERROR(VLOOKUP(Tabla1[[#This Row],[FECHA]],'COMPARENDOS TOTALES'!A:D,3,FALSE),0)</f>
        <v>589500</v>
      </c>
      <c r="G3876" s="5">
        <f>IFERROR(VLOOKUP(Tabla1[[#This Row],[FECHA]],EXONERACIONES!A:D,4,FALSE),0)</f>
        <v>0</v>
      </c>
      <c r="H3876" s="9">
        <f>IFERROR(VLOOKUP(Tabla1[[#This Row],[FECHA]],EXONERACIONES!A:D,3,FALSE),0)</f>
        <v>0</v>
      </c>
      <c r="I3876" s="5">
        <f>IFERROR(VLOOKUP(Tabla1[[#This Row],[FECHA]],'SIMIT CON RES'!A:D,4,FALSE),0)</f>
        <v>1</v>
      </c>
      <c r="J3876" s="9">
        <f>IFERROR(VLOOKUP(Tabla1[[#This Row],[FECHA]],'SIMIT CON RES'!A:D,3,FALSE),0)</f>
        <v>589500</v>
      </c>
      <c r="K3876">
        <f>IFERROR(VLOOKUP(Tabla1[[#This Row],[FECHA]],'SIMIT SIN RES'!A:D,4,FALSE),0)</f>
        <v>0</v>
      </c>
      <c r="L3876" s="9">
        <f>IFERROR(VLOOKUP(Tabla1[[#This Row],[FECHA]],'SIMIT SIN RES'!A:D,3,FALSE),0)</f>
        <v>0</v>
      </c>
      <c r="M3876" s="5">
        <f>IFERROR(VLOOKUP(Tabla1[[#This Row],[FECHA]],'RECAUDOS DE COMPARENDOS'!A:D,4,FALSE),0)</f>
        <v>0</v>
      </c>
      <c r="N3876" s="9">
        <f>IFERROR(VLOOKUP(Tabla1[[#This Row],[FECHA]],'RECAUDOS DE COMPARENDOS'!A:D,3,FALSE),0)</f>
        <v>0</v>
      </c>
      <c r="O3876" s="5">
        <f>IFERROR(VLOOKUP(Tabla1[[#This Row],[FECHA]],'RECAUDOS DE RESOLUCIONES'!A:D,4,FALSE),0)</f>
        <v>0</v>
      </c>
      <c r="P3876" s="9">
        <f>IFERROR(VLOOKUP(Tabla1[[#This Row],[FECHA]],'RECAUDOS DE RESOLUCIONES'!A:D,3,FALSE),0)</f>
        <v>0</v>
      </c>
      <c r="Q387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87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876" s="11">
        <f>IFERROR(VLOOKUP(Tabla1[[#This Row],[FECHA]],'RECAUDOS LOCALES'!A:D,4,FALSE),0)</f>
        <v>0</v>
      </c>
      <c r="T3876" s="9">
        <f>IFERROR(VLOOKUP(Tabla1[[#This Row],[FECHA]],'RECAUDOS LOCALES'!A:D,3,FALSE),0)</f>
        <v>0</v>
      </c>
      <c r="U3876" s="11">
        <f>IFERROR(VLOOKUP(Tabla1[[#This Row],[FECHA]],'RECAUDOS EXTERNOS'!A:D,4,FALSE),0)</f>
        <v>0</v>
      </c>
      <c r="V3876" s="9">
        <f>IFERROR(VLOOKUP(Tabla1[[#This Row],[FECHA]],'RECAUDOS EXTERNOS'!A:D,3,FALSE),0)</f>
        <v>0</v>
      </c>
    </row>
    <row r="3877" spans="1:22" x14ac:dyDescent="0.25">
      <c r="A3877" s="1">
        <v>41436</v>
      </c>
      <c r="B3877" s="3" t="s">
        <v>2</v>
      </c>
      <c r="C3877" s="2">
        <v>41426</v>
      </c>
      <c r="D3877" s="5">
        <f>YEAR(Tabla1[[#This Row],[FECHA]])</f>
        <v>2013</v>
      </c>
      <c r="E3877" s="5">
        <f>IFERROR(VLOOKUP(Tabla1[[#This Row],[FECHA]],'COMPARENDOS TOTALES'!A:D,4,FALSE),0)</f>
        <v>0</v>
      </c>
      <c r="F3877" s="9">
        <f>IFERROR(VLOOKUP(Tabla1[[#This Row],[FECHA]],'COMPARENDOS TOTALES'!A:D,3,FALSE),0)</f>
        <v>0</v>
      </c>
      <c r="G3877" s="5">
        <f>IFERROR(VLOOKUP(Tabla1[[#This Row],[FECHA]],EXONERACIONES!A:D,4,FALSE),0)</f>
        <v>0</v>
      </c>
      <c r="H3877" s="9">
        <f>IFERROR(VLOOKUP(Tabla1[[#This Row],[FECHA]],EXONERACIONES!A:D,3,FALSE),0)</f>
        <v>0</v>
      </c>
      <c r="I3877" s="5">
        <f>IFERROR(VLOOKUP(Tabla1[[#This Row],[FECHA]],'SIMIT CON RES'!A:D,4,FALSE),0)</f>
        <v>0</v>
      </c>
      <c r="J3877" s="9">
        <f>IFERROR(VLOOKUP(Tabla1[[#This Row],[FECHA]],'SIMIT CON RES'!A:D,3,FALSE),0)</f>
        <v>0</v>
      </c>
      <c r="K3877">
        <f>IFERROR(VLOOKUP(Tabla1[[#This Row],[FECHA]],'SIMIT SIN RES'!A:D,4,FALSE),0)</f>
        <v>0</v>
      </c>
      <c r="L3877" s="9">
        <f>IFERROR(VLOOKUP(Tabla1[[#This Row],[FECHA]],'SIMIT SIN RES'!A:D,3,FALSE),0)</f>
        <v>0</v>
      </c>
      <c r="M3877" s="5">
        <f>IFERROR(VLOOKUP(Tabla1[[#This Row],[FECHA]],'RECAUDOS DE COMPARENDOS'!A:D,4,FALSE),0)</f>
        <v>0</v>
      </c>
      <c r="N3877" s="9">
        <f>IFERROR(VLOOKUP(Tabla1[[#This Row],[FECHA]],'RECAUDOS DE COMPARENDOS'!A:D,3,FALSE),0)</f>
        <v>0</v>
      </c>
      <c r="O3877" s="5">
        <f>IFERROR(VLOOKUP(Tabla1[[#This Row],[FECHA]],'RECAUDOS DE RESOLUCIONES'!A:D,4,FALSE),0)</f>
        <v>0</v>
      </c>
      <c r="P3877" s="9">
        <f>IFERROR(VLOOKUP(Tabla1[[#This Row],[FECHA]],'RECAUDOS DE RESOLUCIONES'!A:D,3,FALSE),0)</f>
        <v>0</v>
      </c>
      <c r="Q387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87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877" s="11">
        <f>IFERROR(VLOOKUP(Tabla1[[#This Row],[FECHA]],'RECAUDOS LOCALES'!A:D,4,FALSE),0)</f>
        <v>1</v>
      </c>
      <c r="T3877" s="9">
        <f>IFERROR(VLOOKUP(Tabla1[[#This Row],[FECHA]],'RECAUDOS LOCALES'!A:D,3,FALSE),0)</f>
        <v>294750</v>
      </c>
      <c r="U3877" s="11">
        <f>IFERROR(VLOOKUP(Tabla1[[#This Row],[FECHA]],'RECAUDOS EXTERNOS'!A:D,4,FALSE),0)</f>
        <v>1</v>
      </c>
      <c r="V3877" s="9">
        <f>IFERROR(VLOOKUP(Tabla1[[#This Row],[FECHA]],'RECAUDOS EXTERNOS'!A:D,3,FALSE),0)</f>
        <v>291000</v>
      </c>
    </row>
    <row r="3878" spans="1:22" x14ac:dyDescent="0.25">
      <c r="A3878" s="1">
        <v>41437</v>
      </c>
      <c r="B3878" s="3" t="s">
        <v>3</v>
      </c>
      <c r="C3878" s="2">
        <v>41426</v>
      </c>
      <c r="D3878" s="5">
        <f>YEAR(Tabla1[[#This Row],[FECHA]])</f>
        <v>2013</v>
      </c>
      <c r="E3878" s="5">
        <f>IFERROR(VLOOKUP(Tabla1[[#This Row],[FECHA]],'COMPARENDOS TOTALES'!A:D,4,FALSE),0)</f>
        <v>0</v>
      </c>
      <c r="F3878" s="9">
        <f>IFERROR(VLOOKUP(Tabla1[[#This Row],[FECHA]],'COMPARENDOS TOTALES'!A:D,3,FALSE),0)</f>
        <v>0</v>
      </c>
      <c r="G3878" s="5">
        <f>IFERROR(VLOOKUP(Tabla1[[#This Row],[FECHA]],EXONERACIONES!A:D,4,FALSE),0)</f>
        <v>0</v>
      </c>
      <c r="H3878" s="9">
        <f>IFERROR(VLOOKUP(Tabla1[[#This Row],[FECHA]],EXONERACIONES!A:D,3,FALSE),0)</f>
        <v>0</v>
      </c>
      <c r="I3878" s="5">
        <f>IFERROR(VLOOKUP(Tabla1[[#This Row],[FECHA]],'SIMIT CON RES'!A:D,4,FALSE),0)</f>
        <v>0</v>
      </c>
      <c r="J3878" s="9">
        <f>IFERROR(VLOOKUP(Tabla1[[#This Row],[FECHA]],'SIMIT CON RES'!A:D,3,FALSE),0)</f>
        <v>0</v>
      </c>
      <c r="K3878">
        <f>IFERROR(VLOOKUP(Tabla1[[#This Row],[FECHA]],'SIMIT SIN RES'!A:D,4,FALSE),0)</f>
        <v>0</v>
      </c>
      <c r="L3878" s="9">
        <f>IFERROR(VLOOKUP(Tabla1[[#This Row],[FECHA]],'SIMIT SIN RES'!A:D,3,FALSE),0)</f>
        <v>0</v>
      </c>
      <c r="M3878" s="5">
        <f>IFERROR(VLOOKUP(Tabla1[[#This Row],[FECHA]],'RECAUDOS DE COMPARENDOS'!A:D,4,FALSE),0)</f>
        <v>0</v>
      </c>
      <c r="N3878" s="9">
        <f>IFERROR(VLOOKUP(Tabla1[[#This Row],[FECHA]],'RECAUDOS DE COMPARENDOS'!A:D,3,FALSE),0)</f>
        <v>0</v>
      </c>
      <c r="O3878" s="5">
        <f>IFERROR(VLOOKUP(Tabla1[[#This Row],[FECHA]],'RECAUDOS DE RESOLUCIONES'!A:D,4,FALSE),0)</f>
        <v>0</v>
      </c>
      <c r="P3878" s="9">
        <f>IFERROR(VLOOKUP(Tabla1[[#This Row],[FECHA]],'RECAUDOS DE RESOLUCIONES'!A:D,3,FALSE),0)</f>
        <v>0</v>
      </c>
      <c r="Q387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87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878" s="11">
        <f>IFERROR(VLOOKUP(Tabla1[[#This Row],[FECHA]],'RECAUDOS LOCALES'!A:D,4,FALSE),0)</f>
        <v>0</v>
      </c>
      <c r="T3878" s="9">
        <f>IFERROR(VLOOKUP(Tabla1[[#This Row],[FECHA]],'RECAUDOS LOCALES'!A:D,3,FALSE),0)</f>
        <v>0</v>
      </c>
      <c r="U3878" s="11">
        <f>IFERROR(VLOOKUP(Tabla1[[#This Row],[FECHA]],'RECAUDOS EXTERNOS'!A:D,4,FALSE),0)</f>
        <v>4</v>
      </c>
      <c r="V3878" s="9">
        <f>IFERROR(VLOOKUP(Tabla1[[#This Row],[FECHA]],'RECAUDOS EXTERNOS'!A:D,3,FALSE),0)</f>
        <v>1243377</v>
      </c>
    </row>
    <row r="3879" spans="1:22" x14ac:dyDescent="0.25">
      <c r="A3879" s="1">
        <v>41438</v>
      </c>
      <c r="B3879" s="3" t="s">
        <v>6</v>
      </c>
      <c r="C3879" s="2">
        <v>41426</v>
      </c>
      <c r="D3879" s="5">
        <f>YEAR(Tabla1[[#This Row],[FECHA]])</f>
        <v>2013</v>
      </c>
      <c r="E3879" s="5">
        <f>IFERROR(VLOOKUP(Tabla1[[#This Row],[FECHA]],'COMPARENDOS TOTALES'!A:D,4,FALSE),0)</f>
        <v>1</v>
      </c>
      <c r="F3879" s="9">
        <f>IFERROR(VLOOKUP(Tabla1[[#This Row],[FECHA]],'COMPARENDOS TOTALES'!A:D,3,FALSE),0)</f>
        <v>589500</v>
      </c>
      <c r="G3879" s="5">
        <f>IFERROR(VLOOKUP(Tabla1[[#This Row],[FECHA]],EXONERACIONES!A:D,4,FALSE),0)</f>
        <v>0</v>
      </c>
      <c r="H3879" s="9">
        <f>IFERROR(VLOOKUP(Tabla1[[#This Row],[FECHA]],EXONERACIONES!A:D,3,FALSE),0)</f>
        <v>0</v>
      </c>
      <c r="I3879" s="5">
        <f>IFERROR(VLOOKUP(Tabla1[[#This Row],[FECHA]],'SIMIT CON RES'!A:D,4,FALSE),0)</f>
        <v>1</v>
      </c>
      <c r="J3879" s="9">
        <f>IFERROR(VLOOKUP(Tabla1[[#This Row],[FECHA]],'SIMIT CON RES'!A:D,3,FALSE),0)</f>
        <v>589500</v>
      </c>
      <c r="K3879">
        <f>IFERROR(VLOOKUP(Tabla1[[#This Row],[FECHA]],'SIMIT SIN RES'!A:D,4,FALSE),0)</f>
        <v>0</v>
      </c>
      <c r="L3879" s="9">
        <f>IFERROR(VLOOKUP(Tabla1[[#This Row],[FECHA]],'SIMIT SIN RES'!A:D,3,FALSE),0)</f>
        <v>0</v>
      </c>
      <c r="M3879" s="5">
        <f>IFERROR(VLOOKUP(Tabla1[[#This Row],[FECHA]],'RECAUDOS DE COMPARENDOS'!A:D,4,FALSE),0)</f>
        <v>0</v>
      </c>
      <c r="N3879" s="9">
        <f>IFERROR(VLOOKUP(Tabla1[[#This Row],[FECHA]],'RECAUDOS DE COMPARENDOS'!A:D,3,FALSE),0)</f>
        <v>0</v>
      </c>
      <c r="O3879" s="5">
        <f>IFERROR(VLOOKUP(Tabla1[[#This Row],[FECHA]],'RECAUDOS DE RESOLUCIONES'!A:D,4,FALSE),0)</f>
        <v>0</v>
      </c>
      <c r="P3879" s="9">
        <f>IFERROR(VLOOKUP(Tabla1[[#This Row],[FECHA]],'RECAUDOS DE RESOLUCIONES'!A:D,3,FALSE),0)</f>
        <v>0</v>
      </c>
      <c r="Q387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87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879" s="11">
        <f>IFERROR(VLOOKUP(Tabla1[[#This Row],[FECHA]],'RECAUDOS LOCALES'!A:D,4,FALSE),0)</f>
        <v>0</v>
      </c>
      <c r="T3879" s="9">
        <f>IFERROR(VLOOKUP(Tabla1[[#This Row],[FECHA]],'RECAUDOS LOCALES'!A:D,3,FALSE),0)</f>
        <v>0</v>
      </c>
      <c r="U3879" s="11">
        <f>IFERROR(VLOOKUP(Tabla1[[#This Row],[FECHA]],'RECAUDOS EXTERNOS'!A:D,4,FALSE),0)</f>
        <v>7</v>
      </c>
      <c r="V3879" s="9">
        <f>IFERROR(VLOOKUP(Tabla1[[#This Row],[FECHA]],'RECAUDOS EXTERNOS'!A:D,3,FALSE),0)</f>
        <v>1975780</v>
      </c>
    </row>
    <row r="3880" spans="1:22" x14ac:dyDescent="0.25">
      <c r="A3880" s="1">
        <v>41439</v>
      </c>
      <c r="B3880" s="3" t="s">
        <v>0</v>
      </c>
      <c r="C3880" s="2">
        <v>41426</v>
      </c>
      <c r="D3880" s="5">
        <f>YEAR(Tabla1[[#This Row],[FECHA]])</f>
        <v>2013</v>
      </c>
      <c r="E3880" s="5">
        <f>IFERROR(VLOOKUP(Tabla1[[#This Row],[FECHA]],'COMPARENDOS TOTALES'!A:D,4,FALSE),0)</f>
        <v>0</v>
      </c>
      <c r="F3880" s="9">
        <f>IFERROR(VLOOKUP(Tabla1[[#This Row],[FECHA]],'COMPARENDOS TOTALES'!A:D,3,FALSE),0)</f>
        <v>0</v>
      </c>
      <c r="G3880" s="5">
        <f>IFERROR(VLOOKUP(Tabla1[[#This Row],[FECHA]],EXONERACIONES!A:D,4,FALSE),0)</f>
        <v>0</v>
      </c>
      <c r="H3880" s="9">
        <f>IFERROR(VLOOKUP(Tabla1[[#This Row],[FECHA]],EXONERACIONES!A:D,3,FALSE),0)</f>
        <v>0</v>
      </c>
      <c r="I3880" s="5">
        <f>IFERROR(VLOOKUP(Tabla1[[#This Row],[FECHA]],'SIMIT CON RES'!A:D,4,FALSE),0)</f>
        <v>0</v>
      </c>
      <c r="J3880" s="9">
        <f>IFERROR(VLOOKUP(Tabla1[[#This Row],[FECHA]],'SIMIT CON RES'!A:D,3,FALSE),0)</f>
        <v>0</v>
      </c>
      <c r="K3880">
        <f>IFERROR(VLOOKUP(Tabla1[[#This Row],[FECHA]],'SIMIT SIN RES'!A:D,4,FALSE),0)</f>
        <v>0</v>
      </c>
      <c r="L3880" s="9">
        <f>IFERROR(VLOOKUP(Tabla1[[#This Row],[FECHA]],'SIMIT SIN RES'!A:D,3,FALSE),0)</f>
        <v>0</v>
      </c>
      <c r="M3880" s="5">
        <f>IFERROR(VLOOKUP(Tabla1[[#This Row],[FECHA]],'RECAUDOS DE COMPARENDOS'!A:D,4,FALSE),0)</f>
        <v>0</v>
      </c>
      <c r="N3880" s="9">
        <f>IFERROR(VLOOKUP(Tabla1[[#This Row],[FECHA]],'RECAUDOS DE COMPARENDOS'!A:D,3,FALSE),0)</f>
        <v>0</v>
      </c>
      <c r="O3880" s="5">
        <f>IFERROR(VLOOKUP(Tabla1[[#This Row],[FECHA]],'RECAUDOS DE RESOLUCIONES'!A:D,4,FALSE),0)</f>
        <v>0</v>
      </c>
      <c r="P3880" s="9">
        <f>IFERROR(VLOOKUP(Tabla1[[#This Row],[FECHA]],'RECAUDOS DE RESOLUCIONES'!A:D,3,FALSE),0)</f>
        <v>0</v>
      </c>
      <c r="Q388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88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880" s="11">
        <f>IFERROR(VLOOKUP(Tabla1[[#This Row],[FECHA]],'RECAUDOS LOCALES'!A:D,4,FALSE),0)</f>
        <v>0</v>
      </c>
      <c r="T3880" s="9">
        <f>IFERROR(VLOOKUP(Tabla1[[#This Row],[FECHA]],'RECAUDOS LOCALES'!A:D,3,FALSE),0)</f>
        <v>0</v>
      </c>
      <c r="U3880" s="11">
        <f>IFERROR(VLOOKUP(Tabla1[[#This Row],[FECHA]],'RECAUDOS EXTERNOS'!A:D,4,FALSE),0)</f>
        <v>3</v>
      </c>
      <c r="V3880" s="9">
        <f>IFERROR(VLOOKUP(Tabla1[[#This Row],[FECHA]],'RECAUDOS EXTERNOS'!A:D,3,FALSE),0)</f>
        <v>947446</v>
      </c>
    </row>
    <row r="3881" spans="1:22" x14ac:dyDescent="0.25">
      <c r="A3881" s="1">
        <v>41440</v>
      </c>
      <c r="B3881" s="3" t="s">
        <v>5</v>
      </c>
      <c r="C3881" s="2">
        <v>41426</v>
      </c>
      <c r="D3881" s="5">
        <f>YEAR(Tabla1[[#This Row],[FECHA]])</f>
        <v>2013</v>
      </c>
      <c r="E3881" s="5">
        <f>IFERROR(VLOOKUP(Tabla1[[#This Row],[FECHA]],'COMPARENDOS TOTALES'!A:D,4,FALSE),0)</f>
        <v>0</v>
      </c>
      <c r="F3881" s="9">
        <f>IFERROR(VLOOKUP(Tabla1[[#This Row],[FECHA]],'COMPARENDOS TOTALES'!A:D,3,FALSE),0)</f>
        <v>0</v>
      </c>
      <c r="G3881" s="5">
        <f>IFERROR(VLOOKUP(Tabla1[[#This Row],[FECHA]],EXONERACIONES!A:D,4,FALSE),0)</f>
        <v>0</v>
      </c>
      <c r="H3881" s="9">
        <f>IFERROR(VLOOKUP(Tabla1[[#This Row],[FECHA]],EXONERACIONES!A:D,3,FALSE),0)</f>
        <v>0</v>
      </c>
      <c r="I3881" s="5">
        <f>IFERROR(VLOOKUP(Tabla1[[#This Row],[FECHA]],'SIMIT CON RES'!A:D,4,FALSE),0)</f>
        <v>0</v>
      </c>
      <c r="J3881" s="9">
        <f>IFERROR(VLOOKUP(Tabla1[[#This Row],[FECHA]],'SIMIT CON RES'!A:D,3,FALSE),0)</f>
        <v>0</v>
      </c>
      <c r="K3881">
        <f>IFERROR(VLOOKUP(Tabla1[[#This Row],[FECHA]],'SIMIT SIN RES'!A:D,4,FALSE),0)</f>
        <v>0</v>
      </c>
      <c r="L3881" s="9">
        <f>IFERROR(VLOOKUP(Tabla1[[#This Row],[FECHA]],'SIMIT SIN RES'!A:D,3,FALSE),0)</f>
        <v>0</v>
      </c>
      <c r="M3881" s="5">
        <f>IFERROR(VLOOKUP(Tabla1[[#This Row],[FECHA]],'RECAUDOS DE COMPARENDOS'!A:D,4,FALSE),0)</f>
        <v>0</v>
      </c>
      <c r="N3881" s="9">
        <f>IFERROR(VLOOKUP(Tabla1[[#This Row],[FECHA]],'RECAUDOS DE COMPARENDOS'!A:D,3,FALSE),0)</f>
        <v>0</v>
      </c>
      <c r="O3881" s="5">
        <f>IFERROR(VLOOKUP(Tabla1[[#This Row],[FECHA]],'RECAUDOS DE RESOLUCIONES'!A:D,4,FALSE),0)</f>
        <v>0</v>
      </c>
      <c r="P3881" s="9">
        <f>IFERROR(VLOOKUP(Tabla1[[#This Row],[FECHA]],'RECAUDOS DE RESOLUCIONES'!A:D,3,FALSE),0)</f>
        <v>0</v>
      </c>
      <c r="Q388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88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881" s="11">
        <f>IFERROR(VLOOKUP(Tabla1[[#This Row],[FECHA]],'RECAUDOS LOCALES'!A:D,4,FALSE),0)</f>
        <v>0</v>
      </c>
      <c r="T3881" s="9">
        <f>IFERROR(VLOOKUP(Tabla1[[#This Row],[FECHA]],'RECAUDOS LOCALES'!A:D,3,FALSE),0)</f>
        <v>0</v>
      </c>
      <c r="U3881" s="11">
        <f>IFERROR(VLOOKUP(Tabla1[[#This Row],[FECHA]],'RECAUDOS EXTERNOS'!A:D,4,FALSE),0)</f>
        <v>0</v>
      </c>
      <c r="V3881" s="9">
        <f>IFERROR(VLOOKUP(Tabla1[[#This Row],[FECHA]],'RECAUDOS EXTERNOS'!A:D,3,FALSE),0)</f>
        <v>0</v>
      </c>
    </row>
    <row r="3882" spans="1:22" x14ac:dyDescent="0.25">
      <c r="A3882" s="1">
        <v>41441</v>
      </c>
      <c r="B3882" s="3" t="s">
        <v>4</v>
      </c>
      <c r="C3882" s="2">
        <v>41426</v>
      </c>
      <c r="D3882" s="5">
        <f>YEAR(Tabla1[[#This Row],[FECHA]])</f>
        <v>2013</v>
      </c>
      <c r="E3882" s="5">
        <f>IFERROR(VLOOKUP(Tabla1[[#This Row],[FECHA]],'COMPARENDOS TOTALES'!A:D,4,FALSE),0)</f>
        <v>0</v>
      </c>
      <c r="F3882" s="9">
        <f>IFERROR(VLOOKUP(Tabla1[[#This Row],[FECHA]],'COMPARENDOS TOTALES'!A:D,3,FALSE),0)</f>
        <v>0</v>
      </c>
      <c r="G3882" s="5">
        <f>IFERROR(VLOOKUP(Tabla1[[#This Row],[FECHA]],EXONERACIONES!A:D,4,FALSE),0)</f>
        <v>0</v>
      </c>
      <c r="H3882" s="9">
        <f>IFERROR(VLOOKUP(Tabla1[[#This Row],[FECHA]],EXONERACIONES!A:D,3,FALSE),0)</f>
        <v>0</v>
      </c>
      <c r="I3882" s="5">
        <f>IFERROR(VLOOKUP(Tabla1[[#This Row],[FECHA]],'SIMIT CON RES'!A:D,4,FALSE),0)</f>
        <v>0</v>
      </c>
      <c r="J3882" s="9">
        <f>IFERROR(VLOOKUP(Tabla1[[#This Row],[FECHA]],'SIMIT CON RES'!A:D,3,FALSE),0)</f>
        <v>0</v>
      </c>
      <c r="K3882">
        <f>IFERROR(VLOOKUP(Tabla1[[#This Row],[FECHA]],'SIMIT SIN RES'!A:D,4,FALSE),0)</f>
        <v>0</v>
      </c>
      <c r="L3882" s="9">
        <f>IFERROR(VLOOKUP(Tabla1[[#This Row],[FECHA]],'SIMIT SIN RES'!A:D,3,FALSE),0)</f>
        <v>0</v>
      </c>
      <c r="M3882" s="5">
        <f>IFERROR(VLOOKUP(Tabla1[[#This Row],[FECHA]],'RECAUDOS DE COMPARENDOS'!A:D,4,FALSE),0)</f>
        <v>0</v>
      </c>
      <c r="N3882" s="9">
        <f>IFERROR(VLOOKUP(Tabla1[[#This Row],[FECHA]],'RECAUDOS DE COMPARENDOS'!A:D,3,FALSE),0)</f>
        <v>0</v>
      </c>
      <c r="O3882" s="5">
        <f>IFERROR(VLOOKUP(Tabla1[[#This Row],[FECHA]],'RECAUDOS DE RESOLUCIONES'!A:D,4,FALSE),0)</f>
        <v>0</v>
      </c>
      <c r="P3882" s="9">
        <f>IFERROR(VLOOKUP(Tabla1[[#This Row],[FECHA]],'RECAUDOS DE RESOLUCIONES'!A:D,3,FALSE),0)</f>
        <v>0</v>
      </c>
      <c r="Q388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88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882" s="11">
        <f>IFERROR(VLOOKUP(Tabla1[[#This Row],[FECHA]],'RECAUDOS LOCALES'!A:D,4,FALSE),0)</f>
        <v>0</v>
      </c>
      <c r="T3882" s="9">
        <f>IFERROR(VLOOKUP(Tabla1[[#This Row],[FECHA]],'RECAUDOS LOCALES'!A:D,3,FALSE),0)</f>
        <v>0</v>
      </c>
      <c r="U3882" s="11">
        <f>IFERROR(VLOOKUP(Tabla1[[#This Row],[FECHA]],'RECAUDOS EXTERNOS'!A:D,4,FALSE),0)</f>
        <v>1</v>
      </c>
      <c r="V3882" s="9">
        <f>IFERROR(VLOOKUP(Tabla1[[#This Row],[FECHA]],'RECAUDOS EXTERNOS'!A:D,3,FALSE),0)</f>
        <v>567900</v>
      </c>
    </row>
    <row r="3883" spans="1:22" x14ac:dyDescent="0.25">
      <c r="A3883" s="1">
        <v>41442</v>
      </c>
      <c r="B3883" s="3" t="s">
        <v>1</v>
      </c>
      <c r="C3883" s="2">
        <v>41426</v>
      </c>
      <c r="D3883" s="5">
        <f>YEAR(Tabla1[[#This Row],[FECHA]])</f>
        <v>2013</v>
      </c>
      <c r="E3883" s="5">
        <f>IFERROR(VLOOKUP(Tabla1[[#This Row],[FECHA]],'COMPARENDOS TOTALES'!A:D,4,FALSE),0)</f>
        <v>1</v>
      </c>
      <c r="F3883" s="9">
        <f>IFERROR(VLOOKUP(Tabla1[[#This Row],[FECHA]],'COMPARENDOS TOTALES'!A:D,3,FALSE),0)</f>
        <v>589500</v>
      </c>
      <c r="G3883" s="5">
        <f>IFERROR(VLOOKUP(Tabla1[[#This Row],[FECHA]],EXONERACIONES!A:D,4,FALSE),0)</f>
        <v>1</v>
      </c>
      <c r="H3883" s="9">
        <f>IFERROR(VLOOKUP(Tabla1[[#This Row],[FECHA]],EXONERACIONES!A:D,3,FALSE),0)</f>
        <v>589500</v>
      </c>
      <c r="I3883" s="5">
        <f>IFERROR(VLOOKUP(Tabla1[[#This Row],[FECHA]],'SIMIT CON RES'!A:D,4,FALSE),0)</f>
        <v>0</v>
      </c>
      <c r="J3883" s="9">
        <f>IFERROR(VLOOKUP(Tabla1[[#This Row],[FECHA]],'SIMIT CON RES'!A:D,3,FALSE),0)</f>
        <v>0</v>
      </c>
      <c r="K3883">
        <f>IFERROR(VLOOKUP(Tabla1[[#This Row],[FECHA]],'SIMIT SIN RES'!A:D,4,FALSE),0)</f>
        <v>0</v>
      </c>
      <c r="L3883" s="9">
        <f>IFERROR(VLOOKUP(Tabla1[[#This Row],[FECHA]],'SIMIT SIN RES'!A:D,3,FALSE),0)</f>
        <v>0</v>
      </c>
      <c r="M3883" s="5">
        <f>IFERROR(VLOOKUP(Tabla1[[#This Row],[FECHA]],'RECAUDOS DE COMPARENDOS'!A:D,4,FALSE),0)</f>
        <v>1</v>
      </c>
      <c r="N3883" s="9">
        <f>IFERROR(VLOOKUP(Tabla1[[#This Row],[FECHA]],'RECAUDOS DE COMPARENDOS'!A:D,3,FALSE),0)</f>
        <v>589500</v>
      </c>
      <c r="O3883" s="5">
        <f>IFERROR(VLOOKUP(Tabla1[[#This Row],[FECHA]],'RECAUDOS DE RESOLUCIONES'!A:D,4,FALSE),0)</f>
        <v>0</v>
      </c>
      <c r="P3883" s="9">
        <f>IFERROR(VLOOKUP(Tabla1[[#This Row],[FECHA]],'RECAUDOS DE RESOLUCIONES'!A:D,3,FALSE),0)</f>
        <v>0</v>
      </c>
      <c r="Q388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-1</v>
      </c>
      <c r="R3883" s="9">
        <f>Tabla1[V. COMPARENDOS]-(Tabla1[V. EXONERACIONES]+Tabla1[[#This Row],[V. SIMIT CON RESOLUCION]]+Tabla1[[#This Row],[V. SIMIT SIN RESOLUCION]]+Tabla1[[#This Row],[V. RECAUDOS COMPARENDOS]]+Tabla1[[#This Row],[V. RECAUDOS RESOLUCIONES]])</f>
        <v>-589500</v>
      </c>
      <c r="S3883" s="11">
        <f>IFERROR(VLOOKUP(Tabla1[[#This Row],[FECHA]],'RECAUDOS LOCALES'!A:D,4,FALSE),0)</f>
        <v>0</v>
      </c>
      <c r="T3883" s="9">
        <f>IFERROR(VLOOKUP(Tabla1[[#This Row],[FECHA]],'RECAUDOS LOCALES'!A:D,3,FALSE),0)</f>
        <v>0</v>
      </c>
      <c r="U3883" s="11">
        <f>IFERROR(VLOOKUP(Tabla1[[#This Row],[FECHA]],'RECAUDOS EXTERNOS'!A:D,4,FALSE),0)</f>
        <v>1</v>
      </c>
      <c r="V3883" s="9">
        <f>IFERROR(VLOOKUP(Tabla1[[#This Row],[FECHA]],'RECAUDOS EXTERNOS'!A:D,3,FALSE),0)</f>
        <v>162508</v>
      </c>
    </row>
    <row r="3884" spans="1:22" x14ac:dyDescent="0.25">
      <c r="A3884" s="1">
        <v>41443</v>
      </c>
      <c r="B3884" s="3" t="s">
        <v>2</v>
      </c>
      <c r="C3884" s="2">
        <v>41426</v>
      </c>
      <c r="D3884" s="5">
        <f>YEAR(Tabla1[[#This Row],[FECHA]])</f>
        <v>2013</v>
      </c>
      <c r="E3884" s="5">
        <f>IFERROR(VLOOKUP(Tabla1[[#This Row],[FECHA]],'COMPARENDOS TOTALES'!A:D,4,FALSE),0)</f>
        <v>0</v>
      </c>
      <c r="F3884" s="9">
        <f>IFERROR(VLOOKUP(Tabla1[[#This Row],[FECHA]],'COMPARENDOS TOTALES'!A:D,3,FALSE),0)</f>
        <v>0</v>
      </c>
      <c r="G3884" s="5">
        <f>IFERROR(VLOOKUP(Tabla1[[#This Row],[FECHA]],EXONERACIONES!A:D,4,FALSE),0)</f>
        <v>0</v>
      </c>
      <c r="H3884" s="9">
        <f>IFERROR(VLOOKUP(Tabla1[[#This Row],[FECHA]],EXONERACIONES!A:D,3,FALSE),0)</f>
        <v>0</v>
      </c>
      <c r="I3884" s="5">
        <f>IFERROR(VLOOKUP(Tabla1[[#This Row],[FECHA]],'SIMIT CON RES'!A:D,4,FALSE),0)</f>
        <v>0</v>
      </c>
      <c r="J3884" s="9">
        <f>IFERROR(VLOOKUP(Tabla1[[#This Row],[FECHA]],'SIMIT CON RES'!A:D,3,FALSE),0)</f>
        <v>0</v>
      </c>
      <c r="K3884">
        <f>IFERROR(VLOOKUP(Tabla1[[#This Row],[FECHA]],'SIMIT SIN RES'!A:D,4,FALSE),0)</f>
        <v>0</v>
      </c>
      <c r="L3884" s="9">
        <f>IFERROR(VLOOKUP(Tabla1[[#This Row],[FECHA]],'SIMIT SIN RES'!A:D,3,FALSE),0)</f>
        <v>0</v>
      </c>
      <c r="M3884" s="5">
        <f>IFERROR(VLOOKUP(Tabla1[[#This Row],[FECHA]],'RECAUDOS DE COMPARENDOS'!A:D,4,FALSE),0)</f>
        <v>0</v>
      </c>
      <c r="N3884" s="9">
        <f>IFERROR(VLOOKUP(Tabla1[[#This Row],[FECHA]],'RECAUDOS DE COMPARENDOS'!A:D,3,FALSE),0)</f>
        <v>0</v>
      </c>
      <c r="O3884" s="5">
        <f>IFERROR(VLOOKUP(Tabla1[[#This Row],[FECHA]],'RECAUDOS DE RESOLUCIONES'!A:D,4,FALSE),0)</f>
        <v>0</v>
      </c>
      <c r="P3884" s="9">
        <f>IFERROR(VLOOKUP(Tabla1[[#This Row],[FECHA]],'RECAUDOS DE RESOLUCIONES'!A:D,3,FALSE),0)</f>
        <v>0</v>
      </c>
      <c r="Q388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88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884" s="11">
        <f>IFERROR(VLOOKUP(Tabla1[[#This Row],[FECHA]],'RECAUDOS LOCALES'!A:D,4,FALSE),0)</f>
        <v>0</v>
      </c>
      <c r="T3884" s="9">
        <f>IFERROR(VLOOKUP(Tabla1[[#This Row],[FECHA]],'RECAUDOS LOCALES'!A:D,3,FALSE),0)</f>
        <v>0</v>
      </c>
      <c r="U3884" s="11">
        <f>IFERROR(VLOOKUP(Tabla1[[#This Row],[FECHA]],'RECAUDOS EXTERNOS'!A:D,4,FALSE),0)</f>
        <v>6</v>
      </c>
      <c r="V3884" s="9">
        <f>IFERROR(VLOOKUP(Tabla1[[#This Row],[FECHA]],'RECAUDOS EXTERNOS'!A:D,3,FALSE),0)</f>
        <v>2260132</v>
      </c>
    </row>
    <row r="3885" spans="1:22" x14ac:dyDescent="0.25">
      <c r="A3885" s="1">
        <v>41444</v>
      </c>
      <c r="B3885" s="3" t="s">
        <v>3</v>
      </c>
      <c r="C3885" s="2">
        <v>41426</v>
      </c>
      <c r="D3885" s="5">
        <f>YEAR(Tabla1[[#This Row],[FECHA]])</f>
        <v>2013</v>
      </c>
      <c r="E3885" s="5">
        <f>IFERROR(VLOOKUP(Tabla1[[#This Row],[FECHA]],'COMPARENDOS TOTALES'!A:D,4,FALSE),0)</f>
        <v>0</v>
      </c>
      <c r="F3885" s="9">
        <f>IFERROR(VLOOKUP(Tabla1[[#This Row],[FECHA]],'COMPARENDOS TOTALES'!A:D,3,FALSE),0)</f>
        <v>0</v>
      </c>
      <c r="G3885" s="5">
        <f>IFERROR(VLOOKUP(Tabla1[[#This Row],[FECHA]],EXONERACIONES!A:D,4,FALSE),0)</f>
        <v>0</v>
      </c>
      <c r="H3885" s="9">
        <f>IFERROR(VLOOKUP(Tabla1[[#This Row],[FECHA]],EXONERACIONES!A:D,3,FALSE),0)</f>
        <v>0</v>
      </c>
      <c r="I3885" s="5">
        <f>IFERROR(VLOOKUP(Tabla1[[#This Row],[FECHA]],'SIMIT CON RES'!A:D,4,FALSE),0)</f>
        <v>0</v>
      </c>
      <c r="J3885" s="9">
        <f>IFERROR(VLOOKUP(Tabla1[[#This Row],[FECHA]],'SIMIT CON RES'!A:D,3,FALSE),0)</f>
        <v>0</v>
      </c>
      <c r="K3885">
        <f>IFERROR(VLOOKUP(Tabla1[[#This Row],[FECHA]],'SIMIT SIN RES'!A:D,4,FALSE),0)</f>
        <v>0</v>
      </c>
      <c r="L3885" s="9">
        <f>IFERROR(VLOOKUP(Tabla1[[#This Row],[FECHA]],'SIMIT SIN RES'!A:D,3,FALSE),0)</f>
        <v>0</v>
      </c>
      <c r="M3885" s="5">
        <f>IFERROR(VLOOKUP(Tabla1[[#This Row],[FECHA]],'RECAUDOS DE COMPARENDOS'!A:D,4,FALSE),0)</f>
        <v>0</v>
      </c>
      <c r="N3885" s="9">
        <f>IFERROR(VLOOKUP(Tabla1[[#This Row],[FECHA]],'RECAUDOS DE COMPARENDOS'!A:D,3,FALSE),0)</f>
        <v>0</v>
      </c>
      <c r="O3885" s="5">
        <f>IFERROR(VLOOKUP(Tabla1[[#This Row],[FECHA]],'RECAUDOS DE RESOLUCIONES'!A:D,4,FALSE),0)</f>
        <v>0</v>
      </c>
      <c r="P3885" s="9">
        <f>IFERROR(VLOOKUP(Tabla1[[#This Row],[FECHA]],'RECAUDOS DE RESOLUCIONES'!A:D,3,FALSE),0)</f>
        <v>0</v>
      </c>
      <c r="Q388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88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885" s="11">
        <f>IFERROR(VLOOKUP(Tabla1[[#This Row],[FECHA]],'RECAUDOS LOCALES'!A:D,4,FALSE),0)</f>
        <v>0</v>
      </c>
      <c r="T3885" s="9">
        <f>IFERROR(VLOOKUP(Tabla1[[#This Row],[FECHA]],'RECAUDOS LOCALES'!A:D,3,FALSE),0)</f>
        <v>0</v>
      </c>
      <c r="U3885" s="11">
        <f>IFERROR(VLOOKUP(Tabla1[[#This Row],[FECHA]],'RECAUDOS EXTERNOS'!A:D,4,FALSE),0)</f>
        <v>3</v>
      </c>
      <c r="V3885" s="9">
        <f>IFERROR(VLOOKUP(Tabla1[[#This Row],[FECHA]],'RECAUDOS EXTERNOS'!A:D,3,FALSE),0)</f>
        <v>900514</v>
      </c>
    </row>
    <row r="3886" spans="1:22" x14ac:dyDescent="0.25">
      <c r="A3886" s="1">
        <v>41445</v>
      </c>
      <c r="B3886" s="3" t="s">
        <v>6</v>
      </c>
      <c r="C3886" s="2">
        <v>41426</v>
      </c>
      <c r="D3886" s="5">
        <f>YEAR(Tabla1[[#This Row],[FECHA]])</f>
        <v>2013</v>
      </c>
      <c r="E3886" s="5">
        <f>IFERROR(VLOOKUP(Tabla1[[#This Row],[FECHA]],'COMPARENDOS TOTALES'!A:D,4,FALSE),0)</f>
        <v>1</v>
      </c>
      <c r="F3886" s="9">
        <f>IFERROR(VLOOKUP(Tabla1[[#This Row],[FECHA]],'COMPARENDOS TOTALES'!A:D,3,FALSE),0)</f>
        <v>589500</v>
      </c>
      <c r="G3886" s="5">
        <f>IFERROR(VLOOKUP(Tabla1[[#This Row],[FECHA]],EXONERACIONES!A:D,4,FALSE),0)</f>
        <v>0</v>
      </c>
      <c r="H3886" s="9">
        <f>IFERROR(VLOOKUP(Tabla1[[#This Row],[FECHA]],EXONERACIONES!A:D,3,FALSE),0)</f>
        <v>0</v>
      </c>
      <c r="I3886" s="5">
        <f>IFERROR(VLOOKUP(Tabla1[[#This Row],[FECHA]],'SIMIT CON RES'!A:D,4,FALSE),0)</f>
        <v>0</v>
      </c>
      <c r="J3886" s="9">
        <f>IFERROR(VLOOKUP(Tabla1[[#This Row],[FECHA]],'SIMIT CON RES'!A:D,3,FALSE),0)</f>
        <v>0</v>
      </c>
      <c r="K3886">
        <f>IFERROR(VLOOKUP(Tabla1[[#This Row],[FECHA]],'SIMIT SIN RES'!A:D,4,FALSE),0)</f>
        <v>0</v>
      </c>
      <c r="L3886" s="9">
        <f>IFERROR(VLOOKUP(Tabla1[[#This Row],[FECHA]],'SIMIT SIN RES'!A:D,3,FALSE),0)</f>
        <v>0</v>
      </c>
      <c r="M3886" s="5">
        <f>IFERROR(VLOOKUP(Tabla1[[#This Row],[FECHA]],'RECAUDOS DE COMPARENDOS'!A:D,4,FALSE),0)</f>
        <v>0</v>
      </c>
      <c r="N3886" s="9">
        <f>IFERROR(VLOOKUP(Tabla1[[#This Row],[FECHA]],'RECAUDOS DE COMPARENDOS'!A:D,3,FALSE),0)</f>
        <v>0</v>
      </c>
      <c r="O3886" s="5">
        <f>IFERROR(VLOOKUP(Tabla1[[#This Row],[FECHA]],'RECAUDOS DE RESOLUCIONES'!A:D,4,FALSE),0)</f>
        <v>0</v>
      </c>
      <c r="P3886" s="9">
        <f>IFERROR(VLOOKUP(Tabla1[[#This Row],[FECHA]],'RECAUDOS DE RESOLUCIONES'!A:D,3,FALSE),0)</f>
        <v>0</v>
      </c>
      <c r="Q388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886" s="9">
        <f>Tabla1[V. COMPARENDOS]-(Tabla1[V. EXONERACIONES]+Tabla1[[#This Row],[V. SIMIT CON RESOLUCION]]+Tabla1[[#This Row],[V. SIMIT SIN RESOLUCION]]+Tabla1[[#This Row],[V. RECAUDOS COMPARENDOS]]+Tabla1[[#This Row],[V. RECAUDOS RESOLUCIONES]])</f>
        <v>589500</v>
      </c>
      <c r="S3886" s="11">
        <f>IFERROR(VLOOKUP(Tabla1[[#This Row],[FECHA]],'RECAUDOS LOCALES'!A:D,4,FALSE),0)</f>
        <v>0</v>
      </c>
      <c r="T3886" s="9">
        <f>IFERROR(VLOOKUP(Tabla1[[#This Row],[FECHA]],'RECAUDOS LOCALES'!A:D,3,FALSE),0)</f>
        <v>0</v>
      </c>
      <c r="U3886" s="11">
        <f>IFERROR(VLOOKUP(Tabla1[[#This Row],[FECHA]],'RECAUDOS EXTERNOS'!A:D,4,FALSE),0)</f>
        <v>3</v>
      </c>
      <c r="V3886" s="9">
        <f>IFERROR(VLOOKUP(Tabla1[[#This Row],[FECHA]],'RECAUDOS EXTERNOS'!A:D,3,FALSE),0)</f>
        <v>836885</v>
      </c>
    </row>
    <row r="3887" spans="1:22" x14ac:dyDescent="0.25">
      <c r="A3887" s="1">
        <v>41446</v>
      </c>
      <c r="B3887" s="3" t="s">
        <v>0</v>
      </c>
      <c r="C3887" s="2">
        <v>41426</v>
      </c>
      <c r="D3887" s="5">
        <f>YEAR(Tabla1[[#This Row],[FECHA]])</f>
        <v>2013</v>
      </c>
      <c r="E3887" s="5">
        <f>IFERROR(VLOOKUP(Tabla1[[#This Row],[FECHA]],'COMPARENDOS TOTALES'!A:D,4,FALSE),0)</f>
        <v>0</v>
      </c>
      <c r="F3887" s="9">
        <f>IFERROR(VLOOKUP(Tabla1[[#This Row],[FECHA]],'COMPARENDOS TOTALES'!A:D,3,FALSE),0)</f>
        <v>0</v>
      </c>
      <c r="G3887" s="5">
        <f>IFERROR(VLOOKUP(Tabla1[[#This Row],[FECHA]],EXONERACIONES!A:D,4,FALSE),0)</f>
        <v>0</v>
      </c>
      <c r="H3887" s="9">
        <f>IFERROR(VLOOKUP(Tabla1[[#This Row],[FECHA]],EXONERACIONES!A:D,3,FALSE),0)</f>
        <v>0</v>
      </c>
      <c r="I3887" s="5">
        <f>IFERROR(VLOOKUP(Tabla1[[#This Row],[FECHA]],'SIMIT CON RES'!A:D,4,FALSE),0)</f>
        <v>0</v>
      </c>
      <c r="J3887" s="9">
        <f>IFERROR(VLOOKUP(Tabla1[[#This Row],[FECHA]],'SIMIT CON RES'!A:D,3,FALSE),0)</f>
        <v>0</v>
      </c>
      <c r="K3887">
        <f>IFERROR(VLOOKUP(Tabla1[[#This Row],[FECHA]],'SIMIT SIN RES'!A:D,4,FALSE),0)</f>
        <v>0</v>
      </c>
      <c r="L3887" s="9">
        <f>IFERROR(VLOOKUP(Tabla1[[#This Row],[FECHA]],'SIMIT SIN RES'!A:D,3,FALSE),0)</f>
        <v>0</v>
      </c>
      <c r="M3887" s="5">
        <f>IFERROR(VLOOKUP(Tabla1[[#This Row],[FECHA]],'RECAUDOS DE COMPARENDOS'!A:D,4,FALSE),0)</f>
        <v>0</v>
      </c>
      <c r="N3887" s="9">
        <f>IFERROR(VLOOKUP(Tabla1[[#This Row],[FECHA]],'RECAUDOS DE COMPARENDOS'!A:D,3,FALSE),0)</f>
        <v>0</v>
      </c>
      <c r="O3887" s="5">
        <f>IFERROR(VLOOKUP(Tabla1[[#This Row],[FECHA]],'RECAUDOS DE RESOLUCIONES'!A:D,4,FALSE),0)</f>
        <v>0</v>
      </c>
      <c r="P3887" s="9">
        <f>IFERROR(VLOOKUP(Tabla1[[#This Row],[FECHA]],'RECAUDOS DE RESOLUCIONES'!A:D,3,FALSE),0)</f>
        <v>0</v>
      </c>
      <c r="Q388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88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887" s="11">
        <f>IFERROR(VLOOKUP(Tabla1[[#This Row],[FECHA]],'RECAUDOS LOCALES'!A:D,4,FALSE),0)</f>
        <v>1</v>
      </c>
      <c r="T3887" s="9">
        <f>IFERROR(VLOOKUP(Tabla1[[#This Row],[FECHA]],'RECAUDOS LOCALES'!A:D,3,FALSE),0)</f>
        <v>308850</v>
      </c>
      <c r="U3887" s="11">
        <f>IFERROR(VLOOKUP(Tabla1[[#This Row],[FECHA]],'RECAUDOS EXTERNOS'!A:D,4,FALSE),0)</f>
        <v>3</v>
      </c>
      <c r="V3887" s="9">
        <f>IFERROR(VLOOKUP(Tabla1[[#This Row],[FECHA]],'RECAUDOS EXTERNOS'!A:D,3,FALSE),0)</f>
        <v>729906</v>
      </c>
    </row>
    <row r="3888" spans="1:22" x14ac:dyDescent="0.25">
      <c r="A3888" s="1">
        <v>41447</v>
      </c>
      <c r="B3888" s="3" t="s">
        <v>5</v>
      </c>
      <c r="C3888" s="2">
        <v>41426</v>
      </c>
      <c r="D3888" s="5">
        <f>YEAR(Tabla1[[#This Row],[FECHA]])</f>
        <v>2013</v>
      </c>
      <c r="E3888" s="5">
        <f>IFERROR(VLOOKUP(Tabla1[[#This Row],[FECHA]],'COMPARENDOS TOTALES'!A:D,4,FALSE),0)</f>
        <v>1</v>
      </c>
      <c r="F3888" s="9">
        <f>IFERROR(VLOOKUP(Tabla1[[#This Row],[FECHA]],'COMPARENDOS TOTALES'!A:D,3,FALSE),0)</f>
        <v>0</v>
      </c>
      <c r="G3888" s="5">
        <f>IFERROR(VLOOKUP(Tabla1[[#This Row],[FECHA]],EXONERACIONES!A:D,4,FALSE),0)</f>
        <v>0</v>
      </c>
      <c r="H3888" s="9">
        <f>IFERROR(VLOOKUP(Tabla1[[#This Row],[FECHA]],EXONERACIONES!A:D,3,FALSE),0)</f>
        <v>0</v>
      </c>
      <c r="I3888" s="5">
        <f>IFERROR(VLOOKUP(Tabla1[[#This Row],[FECHA]],'SIMIT CON RES'!A:D,4,FALSE),0)</f>
        <v>1</v>
      </c>
      <c r="J3888" s="9">
        <f>IFERROR(VLOOKUP(Tabla1[[#This Row],[FECHA]],'SIMIT CON RES'!A:D,3,FALSE),0)</f>
        <v>0</v>
      </c>
      <c r="K3888">
        <f>IFERROR(VLOOKUP(Tabla1[[#This Row],[FECHA]],'SIMIT SIN RES'!A:D,4,FALSE),0)</f>
        <v>0</v>
      </c>
      <c r="L3888" s="9">
        <f>IFERROR(VLOOKUP(Tabla1[[#This Row],[FECHA]],'SIMIT SIN RES'!A:D,3,FALSE),0)</f>
        <v>0</v>
      </c>
      <c r="M3888" s="5">
        <f>IFERROR(VLOOKUP(Tabla1[[#This Row],[FECHA]],'RECAUDOS DE COMPARENDOS'!A:D,4,FALSE),0)</f>
        <v>0</v>
      </c>
      <c r="N3888" s="9">
        <f>IFERROR(VLOOKUP(Tabla1[[#This Row],[FECHA]],'RECAUDOS DE COMPARENDOS'!A:D,3,FALSE),0)</f>
        <v>0</v>
      </c>
      <c r="O3888" s="5">
        <f>IFERROR(VLOOKUP(Tabla1[[#This Row],[FECHA]],'RECAUDOS DE RESOLUCIONES'!A:D,4,FALSE),0)</f>
        <v>0</v>
      </c>
      <c r="P3888" s="9">
        <f>IFERROR(VLOOKUP(Tabla1[[#This Row],[FECHA]],'RECAUDOS DE RESOLUCIONES'!A:D,3,FALSE),0)</f>
        <v>0</v>
      </c>
      <c r="Q388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88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888" s="11">
        <f>IFERROR(VLOOKUP(Tabla1[[#This Row],[FECHA]],'RECAUDOS LOCALES'!A:D,4,FALSE),0)</f>
        <v>0</v>
      </c>
      <c r="T3888" s="9">
        <f>IFERROR(VLOOKUP(Tabla1[[#This Row],[FECHA]],'RECAUDOS LOCALES'!A:D,3,FALSE),0)</f>
        <v>0</v>
      </c>
      <c r="U3888" s="11">
        <f>IFERROR(VLOOKUP(Tabla1[[#This Row],[FECHA]],'RECAUDOS EXTERNOS'!A:D,4,FALSE),0)</f>
        <v>0</v>
      </c>
      <c r="V3888" s="9">
        <f>IFERROR(VLOOKUP(Tabla1[[#This Row],[FECHA]],'RECAUDOS EXTERNOS'!A:D,3,FALSE),0)</f>
        <v>0</v>
      </c>
    </row>
    <row r="3889" spans="1:22" x14ac:dyDescent="0.25">
      <c r="A3889" s="1">
        <v>41448</v>
      </c>
      <c r="B3889" s="3" t="s">
        <v>4</v>
      </c>
      <c r="C3889" s="2">
        <v>41426</v>
      </c>
      <c r="D3889" s="5">
        <f>YEAR(Tabla1[[#This Row],[FECHA]])</f>
        <v>2013</v>
      </c>
      <c r="E3889" s="5">
        <f>IFERROR(VLOOKUP(Tabla1[[#This Row],[FECHA]],'COMPARENDOS TOTALES'!A:D,4,FALSE),0)</f>
        <v>0</v>
      </c>
      <c r="F3889" s="9">
        <f>IFERROR(VLOOKUP(Tabla1[[#This Row],[FECHA]],'COMPARENDOS TOTALES'!A:D,3,FALSE),0)</f>
        <v>0</v>
      </c>
      <c r="G3889" s="5">
        <f>IFERROR(VLOOKUP(Tabla1[[#This Row],[FECHA]],EXONERACIONES!A:D,4,FALSE),0)</f>
        <v>0</v>
      </c>
      <c r="H3889" s="9">
        <f>IFERROR(VLOOKUP(Tabla1[[#This Row],[FECHA]],EXONERACIONES!A:D,3,FALSE),0)</f>
        <v>0</v>
      </c>
      <c r="I3889" s="5">
        <f>IFERROR(VLOOKUP(Tabla1[[#This Row],[FECHA]],'SIMIT CON RES'!A:D,4,FALSE),0)</f>
        <v>0</v>
      </c>
      <c r="J3889" s="9">
        <f>IFERROR(VLOOKUP(Tabla1[[#This Row],[FECHA]],'SIMIT CON RES'!A:D,3,FALSE),0)</f>
        <v>0</v>
      </c>
      <c r="K3889">
        <f>IFERROR(VLOOKUP(Tabla1[[#This Row],[FECHA]],'SIMIT SIN RES'!A:D,4,FALSE),0)</f>
        <v>0</v>
      </c>
      <c r="L3889" s="9">
        <f>IFERROR(VLOOKUP(Tabla1[[#This Row],[FECHA]],'SIMIT SIN RES'!A:D,3,FALSE),0)</f>
        <v>0</v>
      </c>
      <c r="M3889" s="5">
        <f>IFERROR(VLOOKUP(Tabla1[[#This Row],[FECHA]],'RECAUDOS DE COMPARENDOS'!A:D,4,FALSE),0)</f>
        <v>0</v>
      </c>
      <c r="N3889" s="9">
        <f>IFERROR(VLOOKUP(Tabla1[[#This Row],[FECHA]],'RECAUDOS DE COMPARENDOS'!A:D,3,FALSE),0)</f>
        <v>0</v>
      </c>
      <c r="O3889" s="5">
        <f>IFERROR(VLOOKUP(Tabla1[[#This Row],[FECHA]],'RECAUDOS DE RESOLUCIONES'!A:D,4,FALSE),0)</f>
        <v>0</v>
      </c>
      <c r="P3889" s="9">
        <f>IFERROR(VLOOKUP(Tabla1[[#This Row],[FECHA]],'RECAUDOS DE RESOLUCIONES'!A:D,3,FALSE),0)</f>
        <v>0</v>
      </c>
      <c r="Q388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88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889" s="11">
        <f>IFERROR(VLOOKUP(Tabla1[[#This Row],[FECHA]],'RECAUDOS LOCALES'!A:D,4,FALSE),0)</f>
        <v>0</v>
      </c>
      <c r="T3889" s="9">
        <f>IFERROR(VLOOKUP(Tabla1[[#This Row],[FECHA]],'RECAUDOS LOCALES'!A:D,3,FALSE),0)</f>
        <v>0</v>
      </c>
      <c r="U3889" s="11">
        <f>IFERROR(VLOOKUP(Tabla1[[#This Row],[FECHA]],'RECAUDOS EXTERNOS'!A:D,4,FALSE),0)</f>
        <v>0</v>
      </c>
      <c r="V3889" s="9">
        <f>IFERROR(VLOOKUP(Tabla1[[#This Row],[FECHA]],'RECAUDOS EXTERNOS'!A:D,3,FALSE),0)</f>
        <v>0</v>
      </c>
    </row>
    <row r="3890" spans="1:22" x14ac:dyDescent="0.25">
      <c r="A3890" s="1">
        <v>41449</v>
      </c>
      <c r="B3890" s="3" t="s">
        <v>1</v>
      </c>
      <c r="C3890" s="2">
        <v>41426</v>
      </c>
      <c r="D3890" s="5">
        <f>YEAR(Tabla1[[#This Row],[FECHA]])</f>
        <v>2013</v>
      </c>
      <c r="E3890" s="5">
        <f>IFERROR(VLOOKUP(Tabla1[[#This Row],[FECHA]],'COMPARENDOS TOTALES'!A:D,4,FALSE),0)</f>
        <v>0</v>
      </c>
      <c r="F3890" s="9">
        <f>IFERROR(VLOOKUP(Tabla1[[#This Row],[FECHA]],'COMPARENDOS TOTALES'!A:D,3,FALSE),0)</f>
        <v>0</v>
      </c>
      <c r="G3890" s="5">
        <f>IFERROR(VLOOKUP(Tabla1[[#This Row],[FECHA]],EXONERACIONES!A:D,4,FALSE),0)</f>
        <v>0</v>
      </c>
      <c r="H3890" s="9">
        <f>IFERROR(VLOOKUP(Tabla1[[#This Row],[FECHA]],EXONERACIONES!A:D,3,FALSE),0)</f>
        <v>0</v>
      </c>
      <c r="I3890" s="5">
        <f>IFERROR(VLOOKUP(Tabla1[[#This Row],[FECHA]],'SIMIT CON RES'!A:D,4,FALSE),0)</f>
        <v>0</v>
      </c>
      <c r="J3890" s="9">
        <f>IFERROR(VLOOKUP(Tabla1[[#This Row],[FECHA]],'SIMIT CON RES'!A:D,3,FALSE),0)</f>
        <v>0</v>
      </c>
      <c r="K3890">
        <f>IFERROR(VLOOKUP(Tabla1[[#This Row],[FECHA]],'SIMIT SIN RES'!A:D,4,FALSE),0)</f>
        <v>0</v>
      </c>
      <c r="L3890" s="9">
        <f>IFERROR(VLOOKUP(Tabla1[[#This Row],[FECHA]],'SIMIT SIN RES'!A:D,3,FALSE),0)</f>
        <v>0</v>
      </c>
      <c r="M3890" s="5">
        <f>IFERROR(VLOOKUP(Tabla1[[#This Row],[FECHA]],'RECAUDOS DE COMPARENDOS'!A:D,4,FALSE),0)</f>
        <v>0</v>
      </c>
      <c r="N3890" s="9">
        <f>IFERROR(VLOOKUP(Tabla1[[#This Row],[FECHA]],'RECAUDOS DE COMPARENDOS'!A:D,3,FALSE),0)</f>
        <v>0</v>
      </c>
      <c r="O3890" s="5">
        <f>IFERROR(VLOOKUP(Tabla1[[#This Row],[FECHA]],'RECAUDOS DE RESOLUCIONES'!A:D,4,FALSE),0)</f>
        <v>0</v>
      </c>
      <c r="P3890" s="9">
        <f>IFERROR(VLOOKUP(Tabla1[[#This Row],[FECHA]],'RECAUDOS DE RESOLUCIONES'!A:D,3,FALSE),0)</f>
        <v>0</v>
      </c>
      <c r="Q389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89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890" s="11">
        <f>IFERROR(VLOOKUP(Tabla1[[#This Row],[FECHA]],'RECAUDOS LOCALES'!A:D,4,FALSE),0)</f>
        <v>0</v>
      </c>
      <c r="T3890" s="9">
        <f>IFERROR(VLOOKUP(Tabla1[[#This Row],[FECHA]],'RECAUDOS LOCALES'!A:D,3,FALSE),0)</f>
        <v>0</v>
      </c>
      <c r="U3890" s="11">
        <f>IFERROR(VLOOKUP(Tabla1[[#This Row],[FECHA]],'RECAUDOS EXTERNOS'!A:D,4,FALSE),0)</f>
        <v>3</v>
      </c>
      <c r="V3890" s="9">
        <f>IFERROR(VLOOKUP(Tabla1[[#This Row],[FECHA]],'RECAUDOS EXTERNOS'!A:D,3,FALSE),0)</f>
        <v>508603</v>
      </c>
    </row>
    <row r="3891" spans="1:22" x14ac:dyDescent="0.25">
      <c r="A3891" s="1">
        <v>41450</v>
      </c>
      <c r="B3891" s="3" t="s">
        <v>2</v>
      </c>
      <c r="C3891" s="2">
        <v>41426</v>
      </c>
      <c r="D3891" s="5">
        <f>YEAR(Tabla1[[#This Row],[FECHA]])</f>
        <v>2013</v>
      </c>
      <c r="E3891" s="5">
        <f>IFERROR(VLOOKUP(Tabla1[[#This Row],[FECHA]],'COMPARENDOS TOTALES'!A:D,4,FALSE),0)</f>
        <v>0</v>
      </c>
      <c r="F3891" s="9">
        <f>IFERROR(VLOOKUP(Tabla1[[#This Row],[FECHA]],'COMPARENDOS TOTALES'!A:D,3,FALSE),0)</f>
        <v>0</v>
      </c>
      <c r="G3891" s="5">
        <f>IFERROR(VLOOKUP(Tabla1[[#This Row],[FECHA]],EXONERACIONES!A:D,4,FALSE),0)</f>
        <v>0</v>
      </c>
      <c r="H3891" s="9">
        <f>IFERROR(VLOOKUP(Tabla1[[#This Row],[FECHA]],EXONERACIONES!A:D,3,FALSE),0)</f>
        <v>0</v>
      </c>
      <c r="I3891" s="5">
        <f>IFERROR(VLOOKUP(Tabla1[[#This Row],[FECHA]],'SIMIT CON RES'!A:D,4,FALSE),0)</f>
        <v>0</v>
      </c>
      <c r="J3891" s="9">
        <f>IFERROR(VLOOKUP(Tabla1[[#This Row],[FECHA]],'SIMIT CON RES'!A:D,3,FALSE),0)</f>
        <v>0</v>
      </c>
      <c r="K3891">
        <f>IFERROR(VLOOKUP(Tabla1[[#This Row],[FECHA]],'SIMIT SIN RES'!A:D,4,FALSE),0)</f>
        <v>0</v>
      </c>
      <c r="L3891" s="9">
        <f>IFERROR(VLOOKUP(Tabla1[[#This Row],[FECHA]],'SIMIT SIN RES'!A:D,3,FALSE),0)</f>
        <v>0</v>
      </c>
      <c r="M3891" s="5">
        <f>IFERROR(VLOOKUP(Tabla1[[#This Row],[FECHA]],'RECAUDOS DE COMPARENDOS'!A:D,4,FALSE),0)</f>
        <v>0</v>
      </c>
      <c r="N3891" s="9">
        <f>IFERROR(VLOOKUP(Tabla1[[#This Row],[FECHA]],'RECAUDOS DE COMPARENDOS'!A:D,3,FALSE),0)</f>
        <v>0</v>
      </c>
      <c r="O3891" s="5">
        <f>IFERROR(VLOOKUP(Tabla1[[#This Row],[FECHA]],'RECAUDOS DE RESOLUCIONES'!A:D,4,FALSE),0)</f>
        <v>0</v>
      </c>
      <c r="P3891" s="9">
        <f>IFERROR(VLOOKUP(Tabla1[[#This Row],[FECHA]],'RECAUDOS DE RESOLUCIONES'!A:D,3,FALSE),0)</f>
        <v>0</v>
      </c>
      <c r="Q389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89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891" s="11">
        <f>IFERROR(VLOOKUP(Tabla1[[#This Row],[FECHA]],'RECAUDOS LOCALES'!A:D,4,FALSE),0)</f>
        <v>0</v>
      </c>
      <c r="T3891" s="9">
        <f>IFERROR(VLOOKUP(Tabla1[[#This Row],[FECHA]],'RECAUDOS LOCALES'!A:D,3,FALSE),0)</f>
        <v>0</v>
      </c>
      <c r="U3891" s="11">
        <f>IFERROR(VLOOKUP(Tabla1[[#This Row],[FECHA]],'RECAUDOS EXTERNOS'!A:D,4,FALSE),0)</f>
        <v>3</v>
      </c>
      <c r="V3891" s="9">
        <f>IFERROR(VLOOKUP(Tabla1[[#This Row],[FECHA]],'RECAUDOS EXTERNOS'!A:D,3,FALSE),0)</f>
        <v>849596</v>
      </c>
    </row>
    <row r="3892" spans="1:22" x14ac:dyDescent="0.25">
      <c r="A3892" s="1">
        <v>41451</v>
      </c>
      <c r="B3892" s="3" t="s">
        <v>3</v>
      </c>
      <c r="C3892" s="2">
        <v>41426</v>
      </c>
      <c r="D3892" s="5">
        <f>YEAR(Tabla1[[#This Row],[FECHA]])</f>
        <v>2013</v>
      </c>
      <c r="E3892" s="5">
        <f>IFERROR(VLOOKUP(Tabla1[[#This Row],[FECHA]],'COMPARENDOS TOTALES'!A:D,4,FALSE),0)</f>
        <v>0</v>
      </c>
      <c r="F3892" s="9">
        <f>IFERROR(VLOOKUP(Tabla1[[#This Row],[FECHA]],'COMPARENDOS TOTALES'!A:D,3,FALSE),0)</f>
        <v>0</v>
      </c>
      <c r="G3892" s="5">
        <f>IFERROR(VLOOKUP(Tabla1[[#This Row],[FECHA]],EXONERACIONES!A:D,4,FALSE),0)</f>
        <v>0</v>
      </c>
      <c r="H3892" s="9">
        <f>IFERROR(VLOOKUP(Tabla1[[#This Row],[FECHA]],EXONERACIONES!A:D,3,FALSE),0)</f>
        <v>0</v>
      </c>
      <c r="I3892" s="5">
        <f>IFERROR(VLOOKUP(Tabla1[[#This Row],[FECHA]],'SIMIT CON RES'!A:D,4,FALSE),0)</f>
        <v>0</v>
      </c>
      <c r="J3892" s="9">
        <f>IFERROR(VLOOKUP(Tabla1[[#This Row],[FECHA]],'SIMIT CON RES'!A:D,3,FALSE),0)</f>
        <v>0</v>
      </c>
      <c r="K3892">
        <f>IFERROR(VLOOKUP(Tabla1[[#This Row],[FECHA]],'SIMIT SIN RES'!A:D,4,FALSE),0)</f>
        <v>0</v>
      </c>
      <c r="L3892" s="9">
        <f>IFERROR(VLOOKUP(Tabla1[[#This Row],[FECHA]],'SIMIT SIN RES'!A:D,3,FALSE),0)</f>
        <v>0</v>
      </c>
      <c r="M3892" s="5">
        <f>IFERROR(VLOOKUP(Tabla1[[#This Row],[FECHA]],'RECAUDOS DE COMPARENDOS'!A:D,4,FALSE),0)</f>
        <v>0</v>
      </c>
      <c r="N3892" s="9">
        <f>IFERROR(VLOOKUP(Tabla1[[#This Row],[FECHA]],'RECAUDOS DE COMPARENDOS'!A:D,3,FALSE),0)</f>
        <v>0</v>
      </c>
      <c r="O3892" s="5">
        <f>IFERROR(VLOOKUP(Tabla1[[#This Row],[FECHA]],'RECAUDOS DE RESOLUCIONES'!A:D,4,FALSE),0)</f>
        <v>0</v>
      </c>
      <c r="P3892" s="9">
        <f>IFERROR(VLOOKUP(Tabla1[[#This Row],[FECHA]],'RECAUDOS DE RESOLUCIONES'!A:D,3,FALSE),0)</f>
        <v>0</v>
      </c>
      <c r="Q389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89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892" s="11">
        <f>IFERROR(VLOOKUP(Tabla1[[#This Row],[FECHA]],'RECAUDOS LOCALES'!A:D,4,FALSE),0)</f>
        <v>0</v>
      </c>
      <c r="T3892" s="9">
        <f>IFERROR(VLOOKUP(Tabla1[[#This Row],[FECHA]],'RECAUDOS LOCALES'!A:D,3,FALSE),0)</f>
        <v>0</v>
      </c>
      <c r="U3892" s="11">
        <f>IFERROR(VLOOKUP(Tabla1[[#This Row],[FECHA]],'RECAUDOS EXTERNOS'!A:D,4,FALSE),0)</f>
        <v>3</v>
      </c>
      <c r="V3892" s="9">
        <f>IFERROR(VLOOKUP(Tabla1[[#This Row],[FECHA]],'RECAUDOS EXTERNOS'!A:D,3,FALSE),0)</f>
        <v>1224707</v>
      </c>
    </row>
    <row r="3893" spans="1:22" x14ac:dyDescent="0.25">
      <c r="A3893" s="1">
        <v>41452</v>
      </c>
      <c r="B3893" s="3" t="s">
        <v>6</v>
      </c>
      <c r="C3893" s="2">
        <v>41426</v>
      </c>
      <c r="D3893" s="5">
        <f>YEAR(Tabla1[[#This Row],[FECHA]])</f>
        <v>2013</v>
      </c>
      <c r="E3893" s="5">
        <f>IFERROR(VLOOKUP(Tabla1[[#This Row],[FECHA]],'COMPARENDOS TOTALES'!A:D,4,FALSE),0)</f>
        <v>3</v>
      </c>
      <c r="F3893" s="9">
        <f>IFERROR(VLOOKUP(Tabla1[[#This Row],[FECHA]],'COMPARENDOS TOTALES'!A:D,3,FALSE),0)</f>
        <v>1179000</v>
      </c>
      <c r="G3893" s="5">
        <f>IFERROR(VLOOKUP(Tabla1[[#This Row],[FECHA]],EXONERACIONES!A:D,4,FALSE),0)</f>
        <v>0</v>
      </c>
      <c r="H3893" s="9">
        <f>IFERROR(VLOOKUP(Tabla1[[#This Row],[FECHA]],EXONERACIONES!A:D,3,FALSE),0)</f>
        <v>0</v>
      </c>
      <c r="I3893" s="5">
        <f>IFERROR(VLOOKUP(Tabla1[[#This Row],[FECHA]],'SIMIT CON RES'!A:D,4,FALSE),0)</f>
        <v>2</v>
      </c>
      <c r="J3893" s="9">
        <f>IFERROR(VLOOKUP(Tabla1[[#This Row],[FECHA]],'SIMIT CON RES'!A:D,3,FALSE),0)</f>
        <v>884250</v>
      </c>
      <c r="K3893">
        <f>IFERROR(VLOOKUP(Tabla1[[#This Row],[FECHA]],'SIMIT SIN RES'!A:D,4,FALSE),0)</f>
        <v>0</v>
      </c>
      <c r="L3893" s="9">
        <f>IFERROR(VLOOKUP(Tabla1[[#This Row],[FECHA]],'SIMIT SIN RES'!A:D,3,FALSE),0)</f>
        <v>0</v>
      </c>
      <c r="M3893" s="5">
        <f>IFERROR(VLOOKUP(Tabla1[[#This Row],[FECHA]],'RECAUDOS DE COMPARENDOS'!A:D,4,FALSE),0)</f>
        <v>0</v>
      </c>
      <c r="N3893" s="9">
        <f>IFERROR(VLOOKUP(Tabla1[[#This Row],[FECHA]],'RECAUDOS DE COMPARENDOS'!A:D,3,FALSE),0)</f>
        <v>0</v>
      </c>
      <c r="O3893" s="5">
        <f>IFERROR(VLOOKUP(Tabla1[[#This Row],[FECHA]],'RECAUDOS DE RESOLUCIONES'!A:D,4,FALSE),0)</f>
        <v>0</v>
      </c>
      <c r="P3893" s="9">
        <f>IFERROR(VLOOKUP(Tabla1[[#This Row],[FECHA]],'RECAUDOS DE RESOLUCIONES'!A:D,3,FALSE),0)</f>
        <v>0</v>
      </c>
      <c r="Q389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893" s="9">
        <f>Tabla1[V. COMPARENDOS]-(Tabla1[V. EXONERACIONES]+Tabla1[[#This Row],[V. SIMIT CON RESOLUCION]]+Tabla1[[#This Row],[V. SIMIT SIN RESOLUCION]]+Tabla1[[#This Row],[V. RECAUDOS COMPARENDOS]]+Tabla1[[#This Row],[V. RECAUDOS RESOLUCIONES]])</f>
        <v>294750</v>
      </c>
      <c r="S3893" s="11">
        <f>IFERROR(VLOOKUP(Tabla1[[#This Row],[FECHA]],'RECAUDOS LOCALES'!A:D,4,FALSE),0)</f>
        <v>2</v>
      </c>
      <c r="T3893" s="9">
        <f>IFERROR(VLOOKUP(Tabla1[[#This Row],[FECHA]],'RECAUDOS LOCALES'!A:D,3,FALSE),0)</f>
        <v>465525</v>
      </c>
      <c r="U3893" s="11">
        <f>IFERROR(VLOOKUP(Tabla1[[#This Row],[FECHA]],'RECAUDOS EXTERNOS'!A:D,4,FALSE),0)</f>
        <v>6</v>
      </c>
      <c r="V3893" s="9">
        <f>IFERROR(VLOOKUP(Tabla1[[#This Row],[FECHA]],'RECAUDOS EXTERNOS'!A:D,3,FALSE),0)</f>
        <v>1456485</v>
      </c>
    </row>
    <row r="3894" spans="1:22" x14ac:dyDescent="0.25">
      <c r="A3894" s="1">
        <v>41453</v>
      </c>
      <c r="B3894" s="3" t="s">
        <v>0</v>
      </c>
      <c r="C3894" s="2">
        <v>41426</v>
      </c>
      <c r="D3894" s="5">
        <f>YEAR(Tabla1[[#This Row],[FECHA]])</f>
        <v>2013</v>
      </c>
      <c r="E3894" s="5">
        <f>IFERROR(VLOOKUP(Tabla1[[#This Row],[FECHA]],'COMPARENDOS TOTALES'!A:D,4,FALSE),0)</f>
        <v>1</v>
      </c>
      <c r="F3894" s="9">
        <f>IFERROR(VLOOKUP(Tabla1[[#This Row],[FECHA]],'COMPARENDOS TOTALES'!A:D,3,FALSE),0)</f>
        <v>884250</v>
      </c>
      <c r="G3894" s="5">
        <f>IFERROR(VLOOKUP(Tabla1[[#This Row],[FECHA]],EXONERACIONES!A:D,4,FALSE),0)</f>
        <v>0</v>
      </c>
      <c r="H3894" s="9">
        <f>IFERROR(VLOOKUP(Tabla1[[#This Row],[FECHA]],EXONERACIONES!A:D,3,FALSE),0)</f>
        <v>0</v>
      </c>
      <c r="I3894" s="5">
        <f>IFERROR(VLOOKUP(Tabla1[[#This Row],[FECHA]],'SIMIT CON RES'!A:D,4,FALSE),0)</f>
        <v>1</v>
      </c>
      <c r="J3894" s="9">
        <f>IFERROR(VLOOKUP(Tabla1[[#This Row],[FECHA]],'SIMIT CON RES'!A:D,3,FALSE),0)</f>
        <v>884250</v>
      </c>
      <c r="K3894">
        <f>IFERROR(VLOOKUP(Tabla1[[#This Row],[FECHA]],'SIMIT SIN RES'!A:D,4,FALSE),0)</f>
        <v>0</v>
      </c>
      <c r="L3894" s="9">
        <f>IFERROR(VLOOKUP(Tabla1[[#This Row],[FECHA]],'SIMIT SIN RES'!A:D,3,FALSE),0)</f>
        <v>0</v>
      </c>
      <c r="M3894" s="5">
        <f>IFERROR(VLOOKUP(Tabla1[[#This Row],[FECHA]],'RECAUDOS DE COMPARENDOS'!A:D,4,FALSE),0)</f>
        <v>0</v>
      </c>
      <c r="N3894" s="9">
        <f>IFERROR(VLOOKUP(Tabla1[[#This Row],[FECHA]],'RECAUDOS DE COMPARENDOS'!A:D,3,FALSE),0)</f>
        <v>0</v>
      </c>
      <c r="O3894" s="5">
        <f>IFERROR(VLOOKUP(Tabla1[[#This Row],[FECHA]],'RECAUDOS DE RESOLUCIONES'!A:D,4,FALSE),0)</f>
        <v>0</v>
      </c>
      <c r="P3894" s="9">
        <f>IFERROR(VLOOKUP(Tabla1[[#This Row],[FECHA]],'RECAUDOS DE RESOLUCIONES'!A:D,3,FALSE),0)</f>
        <v>0</v>
      </c>
      <c r="Q389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89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894" s="11">
        <f>IFERROR(VLOOKUP(Tabla1[[#This Row],[FECHA]],'RECAUDOS LOCALES'!A:D,4,FALSE),0)</f>
        <v>1</v>
      </c>
      <c r="T3894" s="9">
        <f>IFERROR(VLOOKUP(Tabla1[[#This Row],[FECHA]],'RECAUDOS LOCALES'!A:D,3,FALSE),0)</f>
        <v>400000</v>
      </c>
      <c r="U3894" s="11">
        <f>IFERROR(VLOOKUP(Tabla1[[#This Row],[FECHA]],'RECAUDOS EXTERNOS'!A:D,4,FALSE),0)</f>
        <v>7</v>
      </c>
      <c r="V3894" s="9">
        <f>IFERROR(VLOOKUP(Tabla1[[#This Row],[FECHA]],'RECAUDOS EXTERNOS'!A:D,3,FALSE),0)</f>
        <v>2073510</v>
      </c>
    </row>
    <row r="3895" spans="1:22" x14ac:dyDescent="0.25">
      <c r="A3895" s="1">
        <v>41454</v>
      </c>
      <c r="B3895" s="3" t="s">
        <v>5</v>
      </c>
      <c r="C3895" s="2">
        <v>41426</v>
      </c>
      <c r="D3895" s="5">
        <f>YEAR(Tabla1[[#This Row],[FECHA]])</f>
        <v>2013</v>
      </c>
      <c r="E3895" s="5">
        <f>IFERROR(VLOOKUP(Tabla1[[#This Row],[FECHA]],'COMPARENDOS TOTALES'!A:D,4,FALSE),0)</f>
        <v>3</v>
      </c>
      <c r="F3895" s="9">
        <f>IFERROR(VLOOKUP(Tabla1[[#This Row],[FECHA]],'COMPARENDOS TOTALES'!A:D,3,FALSE),0)</f>
        <v>2652750</v>
      </c>
      <c r="G3895" s="5">
        <f>IFERROR(VLOOKUP(Tabla1[[#This Row],[FECHA]],EXONERACIONES!A:D,4,FALSE),0)</f>
        <v>0</v>
      </c>
      <c r="H3895" s="9">
        <f>IFERROR(VLOOKUP(Tabla1[[#This Row],[FECHA]],EXONERACIONES!A:D,3,FALSE),0)</f>
        <v>0</v>
      </c>
      <c r="I3895" s="5">
        <f>IFERROR(VLOOKUP(Tabla1[[#This Row],[FECHA]],'SIMIT CON RES'!A:D,4,FALSE),0)</f>
        <v>3</v>
      </c>
      <c r="J3895" s="9">
        <f>IFERROR(VLOOKUP(Tabla1[[#This Row],[FECHA]],'SIMIT CON RES'!A:D,3,FALSE),0)</f>
        <v>2652750</v>
      </c>
      <c r="K3895">
        <f>IFERROR(VLOOKUP(Tabla1[[#This Row],[FECHA]],'SIMIT SIN RES'!A:D,4,FALSE),0)</f>
        <v>0</v>
      </c>
      <c r="L3895" s="9">
        <f>IFERROR(VLOOKUP(Tabla1[[#This Row],[FECHA]],'SIMIT SIN RES'!A:D,3,FALSE),0)</f>
        <v>0</v>
      </c>
      <c r="M3895" s="5">
        <f>IFERROR(VLOOKUP(Tabla1[[#This Row],[FECHA]],'RECAUDOS DE COMPARENDOS'!A:D,4,FALSE),0)</f>
        <v>0</v>
      </c>
      <c r="N3895" s="9">
        <f>IFERROR(VLOOKUP(Tabla1[[#This Row],[FECHA]],'RECAUDOS DE COMPARENDOS'!A:D,3,FALSE),0)</f>
        <v>0</v>
      </c>
      <c r="O3895" s="5">
        <f>IFERROR(VLOOKUP(Tabla1[[#This Row],[FECHA]],'RECAUDOS DE RESOLUCIONES'!A:D,4,FALSE),0)</f>
        <v>0</v>
      </c>
      <c r="P3895" s="9">
        <f>IFERROR(VLOOKUP(Tabla1[[#This Row],[FECHA]],'RECAUDOS DE RESOLUCIONES'!A:D,3,FALSE),0)</f>
        <v>0</v>
      </c>
      <c r="Q389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89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895" s="11">
        <f>IFERROR(VLOOKUP(Tabla1[[#This Row],[FECHA]],'RECAUDOS LOCALES'!A:D,4,FALSE),0)</f>
        <v>0</v>
      </c>
      <c r="T3895" s="9">
        <f>IFERROR(VLOOKUP(Tabla1[[#This Row],[FECHA]],'RECAUDOS LOCALES'!A:D,3,FALSE),0)</f>
        <v>0</v>
      </c>
      <c r="U3895" s="11">
        <f>IFERROR(VLOOKUP(Tabla1[[#This Row],[FECHA]],'RECAUDOS EXTERNOS'!A:D,4,FALSE),0)</f>
        <v>0</v>
      </c>
      <c r="V3895" s="9">
        <f>IFERROR(VLOOKUP(Tabla1[[#This Row],[FECHA]],'RECAUDOS EXTERNOS'!A:D,3,FALSE),0)</f>
        <v>0</v>
      </c>
    </row>
    <row r="3896" spans="1:22" x14ac:dyDescent="0.25">
      <c r="A3896" s="1">
        <v>41455</v>
      </c>
      <c r="B3896" s="3" t="s">
        <v>4</v>
      </c>
      <c r="C3896" s="2">
        <v>41426</v>
      </c>
      <c r="D3896" s="5">
        <f>YEAR(Tabla1[[#This Row],[FECHA]])</f>
        <v>2013</v>
      </c>
      <c r="E3896" s="5">
        <f>IFERROR(VLOOKUP(Tabla1[[#This Row],[FECHA]],'COMPARENDOS TOTALES'!A:D,4,FALSE),0)</f>
        <v>5</v>
      </c>
      <c r="F3896" s="9">
        <f>IFERROR(VLOOKUP(Tabla1[[#This Row],[FECHA]],'COMPARENDOS TOTALES'!A:D,3,FALSE),0)</f>
        <v>3831750</v>
      </c>
      <c r="G3896" s="5">
        <f>IFERROR(VLOOKUP(Tabla1[[#This Row],[FECHA]],EXONERACIONES!A:D,4,FALSE),0)</f>
        <v>0</v>
      </c>
      <c r="H3896" s="9">
        <f>IFERROR(VLOOKUP(Tabla1[[#This Row],[FECHA]],EXONERACIONES!A:D,3,FALSE),0)</f>
        <v>0</v>
      </c>
      <c r="I3896" s="5">
        <f>IFERROR(VLOOKUP(Tabla1[[#This Row],[FECHA]],'SIMIT CON RES'!A:D,4,FALSE),0)</f>
        <v>4</v>
      </c>
      <c r="J3896" s="9">
        <f>IFERROR(VLOOKUP(Tabla1[[#This Row],[FECHA]],'SIMIT CON RES'!A:D,3,FALSE),0)</f>
        <v>3242250</v>
      </c>
      <c r="K3896">
        <f>IFERROR(VLOOKUP(Tabla1[[#This Row],[FECHA]],'SIMIT SIN RES'!A:D,4,FALSE),0)</f>
        <v>0</v>
      </c>
      <c r="L3896" s="9">
        <f>IFERROR(VLOOKUP(Tabla1[[#This Row],[FECHA]],'SIMIT SIN RES'!A:D,3,FALSE),0)</f>
        <v>0</v>
      </c>
      <c r="M3896" s="5">
        <f>IFERROR(VLOOKUP(Tabla1[[#This Row],[FECHA]],'RECAUDOS DE COMPARENDOS'!A:D,4,FALSE),0)</f>
        <v>0</v>
      </c>
      <c r="N3896" s="9">
        <f>IFERROR(VLOOKUP(Tabla1[[#This Row],[FECHA]],'RECAUDOS DE COMPARENDOS'!A:D,3,FALSE),0)</f>
        <v>0</v>
      </c>
      <c r="O3896" s="5">
        <f>IFERROR(VLOOKUP(Tabla1[[#This Row],[FECHA]],'RECAUDOS DE RESOLUCIONES'!A:D,4,FALSE),0)</f>
        <v>0</v>
      </c>
      <c r="P3896" s="9">
        <f>IFERROR(VLOOKUP(Tabla1[[#This Row],[FECHA]],'RECAUDOS DE RESOLUCIONES'!A:D,3,FALSE),0)</f>
        <v>0</v>
      </c>
      <c r="Q389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896" s="9">
        <f>Tabla1[V. COMPARENDOS]-(Tabla1[V. EXONERACIONES]+Tabla1[[#This Row],[V. SIMIT CON RESOLUCION]]+Tabla1[[#This Row],[V. SIMIT SIN RESOLUCION]]+Tabla1[[#This Row],[V. RECAUDOS COMPARENDOS]]+Tabla1[[#This Row],[V. RECAUDOS RESOLUCIONES]])</f>
        <v>589500</v>
      </c>
      <c r="S3896" s="11">
        <f>IFERROR(VLOOKUP(Tabla1[[#This Row],[FECHA]],'RECAUDOS LOCALES'!A:D,4,FALSE),0)</f>
        <v>0</v>
      </c>
      <c r="T3896" s="9">
        <f>IFERROR(VLOOKUP(Tabla1[[#This Row],[FECHA]],'RECAUDOS LOCALES'!A:D,3,FALSE),0)</f>
        <v>0</v>
      </c>
      <c r="U3896" s="11">
        <f>IFERROR(VLOOKUP(Tabla1[[#This Row],[FECHA]],'RECAUDOS EXTERNOS'!A:D,4,FALSE),0)</f>
        <v>0</v>
      </c>
      <c r="V3896" s="9">
        <f>IFERROR(VLOOKUP(Tabla1[[#This Row],[FECHA]],'RECAUDOS EXTERNOS'!A:D,3,FALSE),0)</f>
        <v>0</v>
      </c>
    </row>
    <row r="3897" spans="1:22" x14ac:dyDescent="0.25">
      <c r="A3897" s="1">
        <v>41456</v>
      </c>
      <c r="B3897" s="3" t="s">
        <v>1</v>
      </c>
      <c r="C3897" s="2">
        <v>41456</v>
      </c>
      <c r="D3897" s="5">
        <f>YEAR(Tabla1[[#This Row],[FECHA]])</f>
        <v>2013</v>
      </c>
      <c r="E3897" s="5">
        <f>IFERROR(VLOOKUP(Tabla1[[#This Row],[FECHA]],'COMPARENDOS TOTALES'!A:D,4,FALSE),0)</f>
        <v>8</v>
      </c>
      <c r="F3897" s="9">
        <f>IFERROR(VLOOKUP(Tabla1[[#This Row],[FECHA]],'COMPARENDOS TOTALES'!A:D,3,FALSE),0)</f>
        <v>2726438</v>
      </c>
      <c r="G3897" s="5">
        <f>IFERROR(VLOOKUP(Tabla1[[#This Row],[FECHA]],EXONERACIONES!A:D,4,FALSE),0)</f>
        <v>0</v>
      </c>
      <c r="H3897" s="9">
        <f>IFERROR(VLOOKUP(Tabla1[[#This Row],[FECHA]],EXONERACIONES!A:D,3,FALSE),0)</f>
        <v>0</v>
      </c>
      <c r="I3897" s="5">
        <f>IFERROR(VLOOKUP(Tabla1[[#This Row],[FECHA]],'SIMIT CON RES'!A:D,4,FALSE),0)</f>
        <v>4</v>
      </c>
      <c r="J3897" s="9">
        <f>IFERROR(VLOOKUP(Tabla1[[#This Row],[FECHA]],'SIMIT CON RES'!A:D,3,FALSE),0)</f>
        <v>1768500</v>
      </c>
      <c r="K3897">
        <f>IFERROR(VLOOKUP(Tabla1[[#This Row],[FECHA]],'SIMIT SIN RES'!A:D,4,FALSE),0)</f>
        <v>0</v>
      </c>
      <c r="L3897" s="9">
        <f>IFERROR(VLOOKUP(Tabla1[[#This Row],[FECHA]],'SIMIT SIN RES'!A:D,3,FALSE),0)</f>
        <v>0</v>
      </c>
      <c r="M3897" s="5">
        <f>IFERROR(VLOOKUP(Tabla1[[#This Row],[FECHA]],'RECAUDOS DE COMPARENDOS'!A:D,4,FALSE),0)</f>
        <v>0</v>
      </c>
      <c r="N3897" s="9">
        <f>IFERROR(VLOOKUP(Tabla1[[#This Row],[FECHA]],'RECAUDOS DE COMPARENDOS'!A:D,3,FALSE),0)</f>
        <v>0</v>
      </c>
      <c r="O3897" s="5">
        <f>IFERROR(VLOOKUP(Tabla1[[#This Row],[FECHA]],'RECAUDOS DE RESOLUCIONES'!A:D,4,FALSE),0)</f>
        <v>0</v>
      </c>
      <c r="P3897" s="9">
        <f>IFERROR(VLOOKUP(Tabla1[[#This Row],[FECHA]],'RECAUDOS DE RESOLUCIONES'!A:D,3,FALSE),0)</f>
        <v>0</v>
      </c>
      <c r="Q389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3897" s="9">
        <f>Tabla1[V. COMPARENDOS]-(Tabla1[V. EXONERACIONES]+Tabla1[[#This Row],[V. SIMIT CON RESOLUCION]]+Tabla1[[#This Row],[V. SIMIT SIN RESOLUCION]]+Tabla1[[#This Row],[V. RECAUDOS COMPARENDOS]]+Tabla1[[#This Row],[V. RECAUDOS RESOLUCIONES]])</f>
        <v>957938</v>
      </c>
      <c r="S3897" s="11">
        <f>IFERROR(VLOOKUP(Tabla1[[#This Row],[FECHA]],'RECAUDOS LOCALES'!A:D,4,FALSE),0)</f>
        <v>0</v>
      </c>
      <c r="T3897" s="9">
        <f>IFERROR(VLOOKUP(Tabla1[[#This Row],[FECHA]],'RECAUDOS LOCALES'!A:D,3,FALSE),0)</f>
        <v>0</v>
      </c>
      <c r="U3897" s="11">
        <f>IFERROR(VLOOKUP(Tabla1[[#This Row],[FECHA]],'RECAUDOS EXTERNOS'!A:D,4,FALSE),0)</f>
        <v>0</v>
      </c>
      <c r="V3897" s="9">
        <f>IFERROR(VLOOKUP(Tabla1[[#This Row],[FECHA]],'RECAUDOS EXTERNOS'!A:D,3,FALSE),0)</f>
        <v>0</v>
      </c>
    </row>
    <row r="3898" spans="1:22" x14ac:dyDescent="0.25">
      <c r="A3898" s="1">
        <v>41457</v>
      </c>
      <c r="B3898" s="3" t="s">
        <v>2</v>
      </c>
      <c r="C3898" s="2">
        <v>41456</v>
      </c>
      <c r="D3898" s="5">
        <f>YEAR(Tabla1[[#This Row],[FECHA]])</f>
        <v>2013</v>
      </c>
      <c r="E3898" s="5">
        <f>IFERROR(VLOOKUP(Tabla1[[#This Row],[FECHA]],'COMPARENDOS TOTALES'!A:D,4,FALSE),0)</f>
        <v>0</v>
      </c>
      <c r="F3898" s="9">
        <f>IFERROR(VLOOKUP(Tabla1[[#This Row],[FECHA]],'COMPARENDOS TOTALES'!A:D,3,FALSE),0)</f>
        <v>0</v>
      </c>
      <c r="G3898" s="5">
        <f>IFERROR(VLOOKUP(Tabla1[[#This Row],[FECHA]],EXONERACIONES!A:D,4,FALSE),0)</f>
        <v>0</v>
      </c>
      <c r="H3898" s="9">
        <f>IFERROR(VLOOKUP(Tabla1[[#This Row],[FECHA]],EXONERACIONES!A:D,3,FALSE),0)</f>
        <v>0</v>
      </c>
      <c r="I3898" s="5">
        <f>IFERROR(VLOOKUP(Tabla1[[#This Row],[FECHA]],'SIMIT CON RES'!A:D,4,FALSE),0)</f>
        <v>0</v>
      </c>
      <c r="J3898" s="9">
        <f>IFERROR(VLOOKUP(Tabla1[[#This Row],[FECHA]],'SIMIT CON RES'!A:D,3,FALSE),0)</f>
        <v>0</v>
      </c>
      <c r="K3898">
        <f>IFERROR(VLOOKUP(Tabla1[[#This Row],[FECHA]],'SIMIT SIN RES'!A:D,4,FALSE),0)</f>
        <v>0</v>
      </c>
      <c r="L3898" s="9">
        <f>IFERROR(VLOOKUP(Tabla1[[#This Row],[FECHA]],'SIMIT SIN RES'!A:D,3,FALSE),0)</f>
        <v>0</v>
      </c>
      <c r="M3898" s="5">
        <f>IFERROR(VLOOKUP(Tabla1[[#This Row],[FECHA]],'RECAUDOS DE COMPARENDOS'!A:D,4,FALSE),0)</f>
        <v>0</v>
      </c>
      <c r="N3898" s="9">
        <f>IFERROR(VLOOKUP(Tabla1[[#This Row],[FECHA]],'RECAUDOS DE COMPARENDOS'!A:D,3,FALSE),0)</f>
        <v>0</v>
      </c>
      <c r="O3898" s="5">
        <f>IFERROR(VLOOKUP(Tabla1[[#This Row],[FECHA]],'RECAUDOS DE RESOLUCIONES'!A:D,4,FALSE),0)</f>
        <v>0</v>
      </c>
      <c r="P3898" s="9">
        <f>IFERROR(VLOOKUP(Tabla1[[#This Row],[FECHA]],'RECAUDOS DE RESOLUCIONES'!A:D,3,FALSE),0)</f>
        <v>0</v>
      </c>
      <c r="Q389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89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898" s="11">
        <f>IFERROR(VLOOKUP(Tabla1[[#This Row],[FECHA]],'RECAUDOS LOCALES'!A:D,4,FALSE),0)</f>
        <v>0</v>
      </c>
      <c r="T3898" s="9">
        <f>IFERROR(VLOOKUP(Tabla1[[#This Row],[FECHA]],'RECAUDOS LOCALES'!A:D,3,FALSE),0)</f>
        <v>0</v>
      </c>
      <c r="U3898" s="11">
        <f>IFERROR(VLOOKUP(Tabla1[[#This Row],[FECHA]],'RECAUDOS EXTERNOS'!A:D,4,FALSE),0)</f>
        <v>6</v>
      </c>
      <c r="V3898" s="9">
        <f>IFERROR(VLOOKUP(Tabla1[[#This Row],[FECHA]],'RECAUDOS EXTERNOS'!A:D,3,FALSE),0)</f>
        <v>2325851</v>
      </c>
    </row>
    <row r="3899" spans="1:22" x14ac:dyDescent="0.25">
      <c r="A3899" s="1">
        <v>41458</v>
      </c>
      <c r="B3899" s="3" t="s">
        <v>3</v>
      </c>
      <c r="C3899" s="2">
        <v>41456</v>
      </c>
      <c r="D3899" s="5">
        <f>YEAR(Tabla1[[#This Row],[FECHA]])</f>
        <v>2013</v>
      </c>
      <c r="E3899" s="5">
        <f>IFERROR(VLOOKUP(Tabla1[[#This Row],[FECHA]],'COMPARENDOS TOTALES'!A:D,4,FALSE),0)</f>
        <v>1</v>
      </c>
      <c r="F3899" s="9">
        <f>IFERROR(VLOOKUP(Tabla1[[#This Row],[FECHA]],'COMPARENDOS TOTALES'!A:D,3,FALSE),0)</f>
        <v>589500</v>
      </c>
      <c r="G3899" s="5">
        <f>IFERROR(VLOOKUP(Tabla1[[#This Row],[FECHA]],EXONERACIONES!A:D,4,FALSE),0)</f>
        <v>0</v>
      </c>
      <c r="H3899" s="9">
        <f>IFERROR(VLOOKUP(Tabla1[[#This Row],[FECHA]],EXONERACIONES!A:D,3,FALSE),0)</f>
        <v>0</v>
      </c>
      <c r="I3899" s="5">
        <f>IFERROR(VLOOKUP(Tabla1[[#This Row],[FECHA]],'SIMIT CON RES'!A:D,4,FALSE),0)</f>
        <v>1</v>
      </c>
      <c r="J3899" s="9">
        <f>IFERROR(VLOOKUP(Tabla1[[#This Row],[FECHA]],'SIMIT CON RES'!A:D,3,FALSE),0)</f>
        <v>589500</v>
      </c>
      <c r="K3899">
        <f>IFERROR(VLOOKUP(Tabla1[[#This Row],[FECHA]],'SIMIT SIN RES'!A:D,4,FALSE),0)</f>
        <v>0</v>
      </c>
      <c r="L3899" s="9">
        <f>IFERROR(VLOOKUP(Tabla1[[#This Row],[FECHA]],'SIMIT SIN RES'!A:D,3,FALSE),0)</f>
        <v>0</v>
      </c>
      <c r="M3899" s="5">
        <f>IFERROR(VLOOKUP(Tabla1[[#This Row],[FECHA]],'RECAUDOS DE COMPARENDOS'!A:D,4,FALSE),0)</f>
        <v>0</v>
      </c>
      <c r="N3899" s="9">
        <f>IFERROR(VLOOKUP(Tabla1[[#This Row],[FECHA]],'RECAUDOS DE COMPARENDOS'!A:D,3,FALSE),0)</f>
        <v>0</v>
      </c>
      <c r="O3899" s="5">
        <f>IFERROR(VLOOKUP(Tabla1[[#This Row],[FECHA]],'RECAUDOS DE RESOLUCIONES'!A:D,4,FALSE),0)</f>
        <v>0</v>
      </c>
      <c r="P3899" s="9">
        <f>IFERROR(VLOOKUP(Tabla1[[#This Row],[FECHA]],'RECAUDOS DE RESOLUCIONES'!A:D,3,FALSE),0)</f>
        <v>0</v>
      </c>
      <c r="Q389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89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899" s="11">
        <f>IFERROR(VLOOKUP(Tabla1[[#This Row],[FECHA]],'RECAUDOS LOCALES'!A:D,4,FALSE),0)</f>
        <v>1</v>
      </c>
      <c r="T3899" s="9">
        <f>IFERROR(VLOOKUP(Tabla1[[#This Row],[FECHA]],'RECAUDOS LOCALES'!A:D,3,FALSE),0)</f>
        <v>129300</v>
      </c>
      <c r="U3899" s="11">
        <f>IFERROR(VLOOKUP(Tabla1[[#This Row],[FECHA]],'RECAUDOS EXTERNOS'!A:D,4,FALSE),0)</f>
        <v>3</v>
      </c>
      <c r="V3899" s="9">
        <f>IFERROR(VLOOKUP(Tabla1[[#This Row],[FECHA]],'RECAUDOS EXTERNOS'!A:D,3,FALSE),0)</f>
        <v>1559969</v>
      </c>
    </row>
    <row r="3900" spans="1:22" x14ac:dyDescent="0.25">
      <c r="A3900" s="1">
        <v>41459</v>
      </c>
      <c r="B3900" s="3" t="s">
        <v>6</v>
      </c>
      <c r="C3900" s="2">
        <v>41456</v>
      </c>
      <c r="D3900" s="5">
        <f>YEAR(Tabla1[[#This Row],[FECHA]])</f>
        <v>2013</v>
      </c>
      <c r="E3900" s="5">
        <f>IFERROR(VLOOKUP(Tabla1[[#This Row],[FECHA]],'COMPARENDOS TOTALES'!A:D,4,FALSE),0)</f>
        <v>1</v>
      </c>
      <c r="F3900" s="9">
        <f>IFERROR(VLOOKUP(Tabla1[[#This Row],[FECHA]],'COMPARENDOS TOTALES'!A:D,3,FALSE),0)</f>
        <v>294750</v>
      </c>
      <c r="G3900" s="5">
        <f>IFERROR(VLOOKUP(Tabla1[[#This Row],[FECHA]],EXONERACIONES!A:D,4,FALSE),0)</f>
        <v>0</v>
      </c>
      <c r="H3900" s="9">
        <f>IFERROR(VLOOKUP(Tabla1[[#This Row],[FECHA]],EXONERACIONES!A:D,3,FALSE),0)</f>
        <v>0</v>
      </c>
      <c r="I3900" s="5">
        <f>IFERROR(VLOOKUP(Tabla1[[#This Row],[FECHA]],'SIMIT CON RES'!A:D,4,FALSE),0)</f>
        <v>0</v>
      </c>
      <c r="J3900" s="9">
        <f>IFERROR(VLOOKUP(Tabla1[[#This Row],[FECHA]],'SIMIT CON RES'!A:D,3,FALSE),0)</f>
        <v>0</v>
      </c>
      <c r="K3900">
        <f>IFERROR(VLOOKUP(Tabla1[[#This Row],[FECHA]],'SIMIT SIN RES'!A:D,4,FALSE),0)</f>
        <v>0</v>
      </c>
      <c r="L3900" s="9">
        <f>IFERROR(VLOOKUP(Tabla1[[#This Row],[FECHA]],'SIMIT SIN RES'!A:D,3,FALSE),0)</f>
        <v>0</v>
      </c>
      <c r="M3900" s="5">
        <f>IFERROR(VLOOKUP(Tabla1[[#This Row],[FECHA]],'RECAUDOS DE COMPARENDOS'!A:D,4,FALSE),0)</f>
        <v>0</v>
      </c>
      <c r="N3900" s="9">
        <f>IFERROR(VLOOKUP(Tabla1[[#This Row],[FECHA]],'RECAUDOS DE COMPARENDOS'!A:D,3,FALSE),0)</f>
        <v>0</v>
      </c>
      <c r="O3900" s="5">
        <f>IFERROR(VLOOKUP(Tabla1[[#This Row],[FECHA]],'RECAUDOS DE RESOLUCIONES'!A:D,4,FALSE),0)</f>
        <v>0</v>
      </c>
      <c r="P3900" s="9">
        <f>IFERROR(VLOOKUP(Tabla1[[#This Row],[FECHA]],'RECAUDOS DE RESOLUCIONES'!A:D,3,FALSE),0)</f>
        <v>0</v>
      </c>
      <c r="Q390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900" s="9">
        <f>Tabla1[V. COMPARENDOS]-(Tabla1[V. EXONERACIONES]+Tabla1[[#This Row],[V. SIMIT CON RESOLUCION]]+Tabla1[[#This Row],[V. SIMIT SIN RESOLUCION]]+Tabla1[[#This Row],[V. RECAUDOS COMPARENDOS]]+Tabla1[[#This Row],[V. RECAUDOS RESOLUCIONES]])</f>
        <v>294750</v>
      </c>
      <c r="S3900" s="11">
        <f>IFERROR(VLOOKUP(Tabla1[[#This Row],[FECHA]],'RECAUDOS LOCALES'!A:D,4,FALSE),0)</f>
        <v>0</v>
      </c>
      <c r="T3900" s="9">
        <f>IFERROR(VLOOKUP(Tabla1[[#This Row],[FECHA]],'RECAUDOS LOCALES'!A:D,3,FALSE),0)</f>
        <v>0</v>
      </c>
      <c r="U3900" s="11">
        <f>IFERROR(VLOOKUP(Tabla1[[#This Row],[FECHA]],'RECAUDOS EXTERNOS'!A:D,4,FALSE),0)</f>
        <v>6</v>
      </c>
      <c r="V3900" s="9">
        <f>IFERROR(VLOOKUP(Tabla1[[#This Row],[FECHA]],'RECAUDOS EXTERNOS'!A:D,3,FALSE),0)</f>
        <v>1707917</v>
      </c>
    </row>
    <row r="3901" spans="1:22" x14ac:dyDescent="0.25">
      <c r="A3901" s="1">
        <v>41460</v>
      </c>
      <c r="B3901" s="3" t="s">
        <v>0</v>
      </c>
      <c r="C3901" s="2">
        <v>41456</v>
      </c>
      <c r="D3901" s="5">
        <f>YEAR(Tabla1[[#This Row],[FECHA]])</f>
        <v>2013</v>
      </c>
      <c r="E3901" s="5">
        <f>IFERROR(VLOOKUP(Tabla1[[#This Row],[FECHA]],'COMPARENDOS TOTALES'!A:D,4,FALSE),0)</f>
        <v>0</v>
      </c>
      <c r="F3901" s="9">
        <f>IFERROR(VLOOKUP(Tabla1[[#This Row],[FECHA]],'COMPARENDOS TOTALES'!A:D,3,FALSE),0)</f>
        <v>0</v>
      </c>
      <c r="G3901" s="5">
        <f>IFERROR(VLOOKUP(Tabla1[[#This Row],[FECHA]],EXONERACIONES!A:D,4,FALSE),0)</f>
        <v>0</v>
      </c>
      <c r="H3901" s="9">
        <f>IFERROR(VLOOKUP(Tabla1[[#This Row],[FECHA]],EXONERACIONES!A:D,3,FALSE),0)</f>
        <v>0</v>
      </c>
      <c r="I3901" s="5">
        <f>IFERROR(VLOOKUP(Tabla1[[#This Row],[FECHA]],'SIMIT CON RES'!A:D,4,FALSE),0)</f>
        <v>0</v>
      </c>
      <c r="J3901" s="9">
        <f>IFERROR(VLOOKUP(Tabla1[[#This Row],[FECHA]],'SIMIT CON RES'!A:D,3,FALSE),0)</f>
        <v>0</v>
      </c>
      <c r="K3901">
        <f>IFERROR(VLOOKUP(Tabla1[[#This Row],[FECHA]],'SIMIT SIN RES'!A:D,4,FALSE),0)</f>
        <v>0</v>
      </c>
      <c r="L3901" s="9">
        <f>IFERROR(VLOOKUP(Tabla1[[#This Row],[FECHA]],'SIMIT SIN RES'!A:D,3,FALSE),0)</f>
        <v>0</v>
      </c>
      <c r="M3901" s="5">
        <f>IFERROR(VLOOKUP(Tabla1[[#This Row],[FECHA]],'RECAUDOS DE COMPARENDOS'!A:D,4,FALSE),0)</f>
        <v>0</v>
      </c>
      <c r="N3901" s="9">
        <f>IFERROR(VLOOKUP(Tabla1[[#This Row],[FECHA]],'RECAUDOS DE COMPARENDOS'!A:D,3,FALSE),0)</f>
        <v>0</v>
      </c>
      <c r="O3901" s="5">
        <f>IFERROR(VLOOKUP(Tabla1[[#This Row],[FECHA]],'RECAUDOS DE RESOLUCIONES'!A:D,4,FALSE),0)</f>
        <v>0</v>
      </c>
      <c r="P3901" s="9">
        <f>IFERROR(VLOOKUP(Tabla1[[#This Row],[FECHA]],'RECAUDOS DE RESOLUCIONES'!A:D,3,FALSE),0)</f>
        <v>0</v>
      </c>
      <c r="Q390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90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901" s="11">
        <f>IFERROR(VLOOKUP(Tabla1[[#This Row],[FECHA]],'RECAUDOS LOCALES'!A:D,4,FALSE),0)</f>
        <v>0</v>
      </c>
      <c r="T3901" s="9">
        <f>IFERROR(VLOOKUP(Tabla1[[#This Row],[FECHA]],'RECAUDOS LOCALES'!A:D,3,FALSE),0)</f>
        <v>0</v>
      </c>
      <c r="U3901" s="11">
        <f>IFERROR(VLOOKUP(Tabla1[[#This Row],[FECHA]],'RECAUDOS EXTERNOS'!A:D,4,FALSE),0)</f>
        <v>3</v>
      </c>
      <c r="V3901" s="9">
        <f>IFERROR(VLOOKUP(Tabla1[[#This Row],[FECHA]],'RECAUDOS EXTERNOS'!A:D,3,FALSE),0)</f>
        <v>1769371</v>
      </c>
    </row>
    <row r="3902" spans="1:22" x14ac:dyDescent="0.25">
      <c r="A3902" s="1">
        <v>41461</v>
      </c>
      <c r="B3902" s="3" t="s">
        <v>5</v>
      </c>
      <c r="C3902" s="2">
        <v>41456</v>
      </c>
      <c r="D3902" s="5">
        <f>YEAR(Tabla1[[#This Row],[FECHA]])</f>
        <v>2013</v>
      </c>
      <c r="E3902" s="5">
        <f>IFERROR(VLOOKUP(Tabla1[[#This Row],[FECHA]],'COMPARENDOS TOTALES'!A:D,4,FALSE),0)</f>
        <v>0</v>
      </c>
      <c r="F3902" s="9">
        <f>IFERROR(VLOOKUP(Tabla1[[#This Row],[FECHA]],'COMPARENDOS TOTALES'!A:D,3,FALSE),0)</f>
        <v>0</v>
      </c>
      <c r="G3902" s="5">
        <f>IFERROR(VLOOKUP(Tabla1[[#This Row],[FECHA]],EXONERACIONES!A:D,4,FALSE),0)</f>
        <v>0</v>
      </c>
      <c r="H3902" s="9">
        <f>IFERROR(VLOOKUP(Tabla1[[#This Row],[FECHA]],EXONERACIONES!A:D,3,FALSE),0)</f>
        <v>0</v>
      </c>
      <c r="I3902" s="5">
        <f>IFERROR(VLOOKUP(Tabla1[[#This Row],[FECHA]],'SIMIT CON RES'!A:D,4,FALSE),0)</f>
        <v>0</v>
      </c>
      <c r="J3902" s="9">
        <f>IFERROR(VLOOKUP(Tabla1[[#This Row],[FECHA]],'SIMIT CON RES'!A:D,3,FALSE),0)</f>
        <v>0</v>
      </c>
      <c r="K3902">
        <f>IFERROR(VLOOKUP(Tabla1[[#This Row],[FECHA]],'SIMIT SIN RES'!A:D,4,FALSE),0)</f>
        <v>0</v>
      </c>
      <c r="L3902" s="9">
        <f>IFERROR(VLOOKUP(Tabla1[[#This Row],[FECHA]],'SIMIT SIN RES'!A:D,3,FALSE),0)</f>
        <v>0</v>
      </c>
      <c r="M3902" s="5">
        <f>IFERROR(VLOOKUP(Tabla1[[#This Row],[FECHA]],'RECAUDOS DE COMPARENDOS'!A:D,4,FALSE),0)</f>
        <v>0</v>
      </c>
      <c r="N3902" s="9">
        <f>IFERROR(VLOOKUP(Tabla1[[#This Row],[FECHA]],'RECAUDOS DE COMPARENDOS'!A:D,3,FALSE),0)</f>
        <v>0</v>
      </c>
      <c r="O3902" s="5">
        <f>IFERROR(VLOOKUP(Tabla1[[#This Row],[FECHA]],'RECAUDOS DE RESOLUCIONES'!A:D,4,FALSE),0)</f>
        <v>0</v>
      </c>
      <c r="P3902" s="9">
        <f>IFERROR(VLOOKUP(Tabla1[[#This Row],[FECHA]],'RECAUDOS DE RESOLUCIONES'!A:D,3,FALSE),0)</f>
        <v>0</v>
      </c>
      <c r="Q390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90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902" s="11">
        <f>IFERROR(VLOOKUP(Tabla1[[#This Row],[FECHA]],'RECAUDOS LOCALES'!A:D,4,FALSE),0)</f>
        <v>0</v>
      </c>
      <c r="T3902" s="9">
        <f>IFERROR(VLOOKUP(Tabla1[[#This Row],[FECHA]],'RECAUDOS LOCALES'!A:D,3,FALSE),0)</f>
        <v>0</v>
      </c>
      <c r="U3902" s="11">
        <f>IFERROR(VLOOKUP(Tabla1[[#This Row],[FECHA]],'RECAUDOS EXTERNOS'!A:D,4,FALSE),0)</f>
        <v>1</v>
      </c>
      <c r="V3902" s="9">
        <f>IFERROR(VLOOKUP(Tabla1[[#This Row],[FECHA]],'RECAUDOS EXTERNOS'!A:D,3,FALSE),0)</f>
        <v>214580</v>
      </c>
    </row>
    <row r="3903" spans="1:22" x14ac:dyDescent="0.25">
      <c r="A3903" s="1">
        <v>41462</v>
      </c>
      <c r="B3903" s="3" t="s">
        <v>4</v>
      </c>
      <c r="C3903" s="2">
        <v>41456</v>
      </c>
      <c r="D3903" s="5">
        <f>YEAR(Tabla1[[#This Row],[FECHA]])</f>
        <v>2013</v>
      </c>
      <c r="E3903" s="5">
        <f>IFERROR(VLOOKUP(Tabla1[[#This Row],[FECHA]],'COMPARENDOS TOTALES'!A:D,4,FALSE),0)</f>
        <v>0</v>
      </c>
      <c r="F3903" s="9">
        <f>IFERROR(VLOOKUP(Tabla1[[#This Row],[FECHA]],'COMPARENDOS TOTALES'!A:D,3,FALSE),0)</f>
        <v>0</v>
      </c>
      <c r="G3903" s="5">
        <f>IFERROR(VLOOKUP(Tabla1[[#This Row],[FECHA]],EXONERACIONES!A:D,4,FALSE),0)</f>
        <v>0</v>
      </c>
      <c r="H3903" s="9">
        <f>IFERROR(VLOOKUP(Tabla1[[#This Row],[FECHA]],EXONERACIONES!A:D,3,FALSE),0)</f>
        <v>0</v>
      </c>
      <c r="I3903" s="5">
        <f>IFERROR(VLOOKUP(Tabla1[[#This Row],[FECHA]],'SIMIT CON RES'!A:D,4,FALSE),0)</f>
        <v>0</v>
      </c>
      <c r="J3903" s="9">
        <f>IFERROR(VLOOKUP(Tabla1[[#This Row],[FECHA]],'SIMIT CON RES'!A:D,3,FALSE),0)</f>
        <v>0</v>
      </c>
      <c r="K3903">
        <f>IFERROR(VLOOKUP(Tabla1[[#This Row],[FECHA]],'SIMIT SIN RES'!A:D,4,FALSE),0)</f>
        <v>0</v>
      </c>
      <c r="L3903" s="9">
        <f>IFERROR(VLOOKUP(Tabla1[[#This Row],[FECHA]],'SIMIT SIN RES'!A:D,3,FALSE),0)</f>
        <v>0</v>
      </c>
      <c r="M3903" s="5">
        <f>IFERROR(VLOOKUP(Tabla1[[#This Row],[FECHA]],'RECAUDOS DE COMPARENDOS'!A:D,4,FALSE),0)</f>
        <v>0</v>
      </c>
      <c r="N3903" s="9">
        <f>IFERROR(VLOOKUP(Tabla1[[#This Row],[FECHA]],'RECAUDOS DE COMPARENDOS'!A:D,3,FALSE),0)</f>
        <v>0</v>
      </c>
      <c r="O3903" s="5">
        <f>IFERROR(VLOOKUP(Tabla1[[#This Row],[FECHA]],'RECAUDOS DE RESOLUCIONES'!A:D,4,FALSE),0)</f>
        <v>0</v>
      </c>
      <c r="P3903" s="9">
        <f>IFERROR(VLOOKUP(Tabla1[[#This Row],[FECHA]],'RECAUDOS DE RESOLUCIONES'!A:D,3,FALSE),0)</f>
        <v>0</v>
      </c>
      <c r="Q390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90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903" s="11">
        <f>IFERROR(VLOOKUP(Tabla1[[#This Row],[FECHA]],'RECAUDOS LOCALES'!A:D,4,FALSE),0)</f>
        <v>0</v>
      </c>
      <c r="T3903" s="9">
        <f>IFERROR(VLOOKUP(Tabla1[[#This Row],[FECHA]],'RECAUDOS LOCALES'!A:D,3,FALSE),0)</f>
        <v>0</v>
      </c>
      <c r="U3903" s="11">
        <f>IFERROR(VLOOKUP(Tabla1[[#This Row],[FECHA]],'RECAUDOS EXTERNOS'!A:D,4,FALSE),0)</f>
        <v>1</v>
      </c>
      <c r="V3903" s="9">
        <f>IFERROR(VLOOKUP(Tabla1[[#This Row],[FECHA]],'RECAUDOS EXTERNOS'!A:D,3,FALSE),0)</f>
        <v>534540</v>
      </c>
    </row>
    <row r="3904" spans="1:22" x14ac:dyDescent="0.25">
      <c r="A3904" s="1">
        <v>41463</v>
      </c>
      <c r="B3904" s="3" t="s">
        <v>1</v>
      </c>
      <c r="C3904" s="2">
        <v>41456</v>
      </c>
      <c r="D3904" s="5">
        <f>YEAR(Tabla1[[#This Row],[FECHA]])</f>
        <v>2013</v>
      </c>
      <c r="E3904" s="5">
        <f>IFERROR(VLOOKUP(Tabla1[[#This Row],[FECHA]],'COMPARENDOS TOTALES'!A:D,4,FALSE),0)</f>
        <v>0</v>
      </c>
      <c r="F3904" s="9">
        <f>IFERROR(VLOOKUP(Tabla1[[#This Row],[FECHA]],'COMPARENDOS TOTALES'!A:D,3,FALSE),0)</f>
        <v>0</v>
      </c>
      <c r="G3904" s="5">
        <f>IFERROR(VLOOKUP(Tabla1[[#This Row],[FECHA]],EXONERACIONES!A:D,4,FALSE),0)</f>
        <v>0</v>
      </c>
      <c r="H3904" s="9">
        <f>IFERROR(VLOOKUP(Tabla1[[#This Row],[FECHA]],EXONERACIONES!A:D,3,FALSE),0)</f>
        <v>0</v>
      </c>
      <c r="I3904" s="5">
        <f>IFERROR(VLOOKUP(Tabla1[[#This Row],[FECHA]],'SIMIT CON RES'!A:D,4,FALSE),0)</f>
        <v>0</v>
      </c>
      <c r="J3904" s="9">
        <f>IFERROR(VLOOKUP(Tabla1[[#This Row],[FECHA]],'SIMIT CON RES'!A:D,3,FALSE),0)</f>
        <v>0</v>
      </c>
      <c r="K3904">
        <f>IFERROR(VLOOKUP(Tabla1[[#This Row],[FECHA]],'SIMIT SIN RES'!A:D,4,FALSE),0)</f>
        <v>0</v>
      </c>
      <c r="L3904" s="9">
        <f>IFERROR(VLOOKUP(Tabla1[[#This Row],[FECHA]],'SIMIT SIN RES'!A:D,3,FALSE),0)</f>
        <v>0</v>
      </c>
      <c r="M3904" s="5">
        <f>IFERROR(VLOOKUP(Tabla1[[#This Row],[FECHA]],'RECAUDOS DE COMPARENDOS'!A:D,4,FALSE),0)</f>
        <v>0</v>
      </c>
      <c r="N3904" s="9">
        <f>IFERROR(VLOOKUP(Tabla1[[#This Row],[FECHA]],'RECAUDOS DE COMPARENDOS'!A:D,3,FALSE),0)</f>
        <v>0</v>
      </c>
      <c r="O3904" s="5">
        <f>IFERROR(VLOOKUP(Tabla1[[#This Row],[FECHA]],'RECAUDOS DE RESOLUCIONES'!A:D,4,FALSE),0)</f>
        <v>0</v>
      </c>
      <c r="P3904" s="9">
        <f>IFERROR(VLOOKUP(Tabla1[[#This Row],[FECHA]],'RECAUDOS DE RESOLUCIONES'!A:D,3,FALSE),0)</f>
        <v>0</v>
      </c>
      <c r="Q390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90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904" s="11">
        <f>IFERROR(VLOOKUP(Tabla1[[#This Row],[FECHA]],'RECAUDOS LOCALES'!A:D,4,FALSE),0)</f>
        <v>0</v>
      </c>
      <c r="T3904" s="9">
        <f>IFERROR(VLOOKUP(Tabla1[[#This Row],[FECHA]],'RECAUDOS LOCALES'!A:D,3,FALSE),0)</f>
        <v>0</v>
      </c>
      <c r="U3904" s="11">
        <f>IFERROR(VLOOKUP(Tabla1[[#This Row],[FECHA]],'RECAUDOS EXTERNOS'!A:D,4,FALSE),0)</f>
        <v>6</v>
      </c>
      <c r="V3904" s="9">
        <f>IFERROR(VLOOKUP(Tabla1[[#This Row],[FECHA]],'RECAUDOS EXTERNOS'!A:D,3,FALSE),0)</f>
        <v>2204849</v>
      </c>
    </row>
    <row r="3905" spans="1:22" x14ac:dyDescent="0.25">
      <c r="A3905" s="1">
        <v>41464</v>
      </c>
      <c r="B3905" s="3" t="s">
        <v>2</v>
      </c>
      <c r="C3905" s="2">
        <v>41456</v>
      </c>
      <c r="D3905" s="5">
        <f>YEAR(Tabla1[[#This Row],[FECHA]])</f>
        <v>2013</v>
      </c>
      <c r="E3905" s="5">
        <f>IFERROR(VLOOKUP(Tabla1[[#This Row],[FECHA]],'COMPARENDOS TOTALES'!A:D,4,FALSE),0)</f>
        <v>0</v>
      </c>
      <c r="F3905" s="9">
        <f>IFERROR(VLOOKUP(Tabla1[[#This Row],[FECHA]],'COMPARENDOS TOTALES'!A:D,3,FALSE),0)</f>
        <v>0</v>
      </c>
      <c r="G3905" s="5">
        <f>IFERROR(VLOOKUP(Tabla1[[#This Row],[FECHA]],EXONERACIONES!A:D,4,FALSE),0)</f>
        <v>0</v>
      </c>
      <c r="H3905" s="9">
        <f>IFERROR(VLOOKUP(Tabla1[[#This Row],[FECHA]],EXONERACIONES!A:D,3,FALSE),0)</f>
        <v>0</v>
      </c>
      <c r="I3905" s="5">
        <f>IFERROR(VLOOKUP(Tabla1[[#This Row],[FECHA]],'SIMIT CON RES'!A:D,4,FALSE),0)</f>
        <v>0</v>
      </c>
      <c r="J3905" s="9">
        <f>IFERROR(VLOOKUP(Tabla1[[#This Row],[FECHA]],'SIMIT CON RES'!A:D,3,FALSE),0)</f>
        <v>0</v>
      </c>
      <c r="K3905">
        <f>IFERROR(VLOOKUP(Tabla1[[#This Row],[FECHA]],'SIMIT SIN RES'!A:D,4,FALSE),0)</f>
        <v>0</v>
      </c>
      <c r="L3905" s="9">
        <f>IFERROR(VLOOKUP(Tabla1[[#This Row],[FECHA]],'SIMIT SIN RES'!A:D,3,FALSE),0)</f>
        <v>0</v>
      </c>
      <c r="M3905" s="5">
        <f>IFERROR(VLOOKUP(Tabla1[[#This Row],[FECHA]],'RECAUDOS DE COMPARENDOS'!A:D,4,FALSE),0)</f>
        <v>0</v>
      </c>
      <c r="N3905" s="9">
        <f>IFERROR(VLOOKUP(Tabla1[[#This Row],[FECHA]],'RECAUDOS DE COMPARENDOS'!A:D,3,FALSE),0)</f>
        <v>0</v>
      </c>
      <c r="O3905" s="5">
        <f>IFERROR(VLOOKUP(Tabla1[[#This Row],[FECHA]],'RECAUDOS DE RESOLUCIONES'!A:D,4,FALSE),0)</f>
        <v>0</v>
      </c>
      <c r="P3905" s="9">
        <f>IFERROR(VLOOKUP(Tabla1[[#This Row],[FECHA]],'RECAUDOS DE RESOLUCIONES'!A:D,3,FALSE),0)</f>
        <v>0</v>
      </c>
      <c r="Q390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90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905" s="11">
        <f>IFERROR(VLOOKUP(Tabla1[[#This Row],[FECHA]],'RECAUDOS LOCALES'!A:D,4,FALSE),0)</f>
        <v>2</v>
      </c>
      <c r="T3905" s="9">
        <f>IFERROR(VLOOKUP(Tabla1[[#This Row],[FECHA]],'RECAUDOS LOCALES'!A:D,3,FALSE),0)</f>
        <v>382379</v>
      </c>
      <c r="U3905" s="11">
        <f>IFERROR(VLOOKUP(Tabla1[[#This Row],[FECHA]],'RECAUDOS EXTERNOS'!A:D,4,FALSE),0)</f>
        <v>5</v>
      </c>
      <c r="V3905" s="9">
        <f>IFERROR(VLOOKUP(Tabla1[[#This Row],[FECHA]],'RECAUDOS EXTERNOS'!A:D,3,FALSE),0)</f>
        <v>1325518</v>
      </c>
    </row>
    <row r="3906" spans="1:22" x14ac:dyDescent="0.25">
      <c r="A3906" s="1">
        <v>41465</v>
      </c>
      <c r="B3906" s="3" t="s">
        <v>3</v>
      </c>
      <c r="C3906" s="2">
        <v>41456</v>
      </c>
      <c r="D3906" s="5">
        <f>YEAR(Tabla1[[#This Row],[FECHA]])</f>
        <v>2013</v>
      </c>
      <c r="E3906" s="5">
        <f>IFERROR(VLOOKUP(Tabla1[[#This Row],[FECHA]],'COMPARENDOS TOTALES'!A:D,4,FALSE),0)</f>
        <v>1</v>
      </c>
      <c r="F3906" s="9">
        <f>IFERROR(VLOOKUP(Tabla1[[#This Row],[FECHA]],'COMPARENDOS TOTALES'!A:D,3,FALSE),0)</f>
        <v>294750</v>
      </c>
      <c r="G3906" s="5">
        <f>IFERROR(VLOOKUP(Tabla1[[#This Row],[FECHA]],EXONERACIONES!A:D,4,FALSE),0)</f>
        <v>0</v>
      </c>
      <c r="H3906" s="9">
        <f>IFERROR(VLOOKUP(Tabla1[[#This Row],[FECHA]],EXONERACIONES!A:D,3,FALSE),0)</f>
        <v>0</v>
      </c>
      <c r="I3906" s="5">
        <f>IFERROR(VLOOKUP(Tabla1[[#This Row],[FECHA]],'SIMIT CON RES'!A:D,4,FALSE),0)</f>
        <v>1</v>
      </c>
      <c r="J3906" s="9">
        <f>IFERROR(VLOOKUP(Tabla1[[#This Row],[FECHA]],'SIMIT CON RES'!A:D,3,FALSE),0)</f>
        <v>294750</v>
      </c>
      <c r="K3906">
        <f>IFERROR(VLOOKUP(Tabla1[[#This Row],[FECHA]],'SIMIT SIN RES'!A:D,4,FALSE),0)</f>
        <v>0</v>
      </c>
      <c r="L3906" s="9">
        <f>IFERROR(VLOOKUP(Tabla1[[#This Row],[FECHA]],'SIMIT SIN RES'!A:D,3,FALSE),0)</f>
        <v>0</v>
      </c>
      <c r="M3906" s="5">
        <f>IFERROR(VLOOKUP(Tabla1[[#This Row],[FECHA]],'RECAUDOS DE COMPARENDOS'!A:D,4,FALSE),0)</f>
        <v>0</v>
      </c>
      <c r="N3906" s="9">
        <f>IFERROR(VLOOKUP(Tabla1[[#This Row],[FECHA]],'RECAUDOS DE COMPARENDOS'!A:D,3,FALSE),0)</f>
        <v>0</v>
      </c>
      <c r="O3906" s="5">
        <f>IFERROR(VLOOKUP(Tabla1[[#This Row],[FECHA]],'RECAUDOS DE RESOLUCIONES'!A:D,4,FALSE),0)</f>
        <v>0</v>
      </c>
      <c r="P3906" s="9">
        <f>IFERROR(VLOOKUP(Tabla1[[#This Row],[FECHA]],'RECAUDOS DE RESOLUCIONES'!A:D,3,FALSE),0)</f>
        <v>0</v>
      </c>
      <c r="Q390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90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906" s="11">
        <f>IFERROR(VLOOKUP(Tabla1[[#This Row],[FECHA]],'RECAUDOS LOCALES'!A:D,4,FALSE),0)</f>
        <v>0</v>
      </c>
      <c r="T3906" s="9">
        <f>IFERROR(VLOOKUP(Tabla1[[#This Row],[FECHA]],'RECAUDOS LOCALES'!A:D,3,FALSE),0)</f>
        <v>0</v>
      </c>
      <c r="U3906" s="11">
        <f>IFERROR(VLOOKUP(Tabla1[[#This Row],[FECHA]],'RECAUDOS EXTERNOS'!A:D,4,FALSE),0)</f>
        <v>1</v>
      </c>
      <c r="V3906" s="9">
        <f>IFERROR(VLOOKUP(Tabla1[[#This Row],[FECHA]],'RECAUDOS EXTERNOS'!A:D,3,FALSE),0)</f>
        <v>417648</v>
      </c>
    </row>
    <row r="3907" spans="1:22" x14ac:dyDescent="0.25">
      <c r="A3907" s="1">
        <v>41466</v>
      </c>
      <c r="B3907" s="3" t="s">
        <v>6</v>
      </c>
      <c r="C3907" s="2">
        <v>41456</v>
      </c>
      <c r="D3907" s="5">
        <f>YEAR(Tabla1[[#This Row],[FECHA]])</f>
        <v>2013</v>
      </c>
      <c r="E3907" s="5">
        <f>IFERROR(VLOOKUP(Tabla1[[#This Row],[FECHA]],'COMPARENDOS TOTALES'!A:D,4,FALSE),0)</f>
        <v>0</v>
      </c>
      <c r="F3907" s="9">
        <f>IFERROR(VLOOKUP(Tabla1[[#This Row],[FECHA]],'COMPARENDOS TOTALES'!A:D,3,FALSE),0)</f>
        <v>0</v>
      </c>
      <c r="G3907" s="5">
        <f>IFERROR(VLOOKUP(Tabla1[[#This Row],[FECHA]],EXONERACIONES!A:D,4,FALSE),0)</f>
        <v>0</v>
      </c>
      <c r="H3907" s="9">
        <f>IFERROR(VLOOKUP(Tabla1[[#This Row],[FECHA]],EXONERACIONES!A:D,3,FALSE),0)</f>
        <v>0</v>
      </c>
      <c r="I3907" s="5">
        <f>IFERROR(VLOOKUP(Tabla1[[#This Row],[FECHA]],'SIMIT CON RES'!A:D,4,FALSE),0)</f>
        <v>0</v>
      </c>
      <c r="J3907" s="9">
        <f>IFERROR(VLOOKUP(Tabla1[[#This Row],[FECHA]],'SIMIT CON RES'!A:D,3,FALSE),0)</f>
        <v>0</v>
      </c>
      <c r="K3907">
        <f>IFERROR(VLOOKUP(Tabla1[[#This Row],[FECHA]],'SIMIT SIN RES'!A:D,4,FALSE),0)</f>
        <v>0</v>
      </c>
      <c r="L3907" s="9">
        <f>IFERROR(VLOOKUP(Tabla1[[#This Row],[FECHA]],'SIMIT SIN RES'!A:D,3,FALSE),0)</f>
        <v>0</v>
      </c>
      <c r="M3907" s="5">
        <f>IFERROR(VLOOKUP(Tabla1[[#This Row],[FECHA]],'RECAUDOS DE COMPARENDOS'!A:D,4,FALSE),0)</f>
        <v>0</v>
      </c>
      <c r="N3907" s="9">
        <f>IFERROR(VLOOKUP(Tabla1[[#This Row],[FECHA]],'RECAUDOS DE COMPARENDOS'!A:D,3,FALSE),0)</f>
        <v>0</v>
      </c>
      <c r="O3907" s="5">
        <f>IFERROR(VLOOKUP(Tabla1[[#This Row],[FECHA]],'RECAUDOS DE RESOLUCIONES'!A:D,4,FALSE),0)</f>
        <v>0</v>
      </c>
      <c r="P3907" s="9">
        <f>IFERROR(VLOOKUP(Tabla1[[#This Row],[FECHA]],'RECAUDOS DE RESOLUCIONES'!A:D,3,FALSE),0)</f>
        <v>0</v>
      </c>
      <c r="Q390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90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907" s="11">
        <f>IFERROR(VLOOKUP(Tabla1[[#This Row],[FECHA]],'RECAUDOS LOCALES'!A:D,4,FALSE),0)</f>
        <v>2</v>
      </c>
      <c r="T3907" s="9">
        <f>IFERROR(VLOOKUP(Tabla1[[#This Row],[FECHA]],'RECAUDOS LOCALES'!A:D,3,FALSE),0)</f>
        <v>550000</v>
      </c>
      <c r="U3907" s="11">
        <f>IFERROR(VLOOKUP(Tabla1[[#This Row],[FECHA]],'RECAUDOS EXTERNOS'!A:D,4,FALSE),0)</f>
        <v>2</v>
      </c>
      <c r="V3907" s="9">
        <f>IFERROR(VLOOKUP(Tabla1[[#This Row],[FECHA]],'RECAUDOS EXTERNOS'!A:D,3,FALSE),0)</f>
        <v>429160</v>
      </c>
    </row>
    <row r="3908" spans="1:22" x14ac:dyDescent="0.25">
      <c r="A3908" s="1">
        <v>41467</v>
      </c>
      <c r="B3908" s="3" t="s">
        <v>0</v>
      </c>
      <c r="C3908" s="2">
        <v>41456</v>
      </c>
      <c r="D3908" s="5">
        <f>YEAR(Tabla1[[#This Row],[FECHA]])</f>
        <v>2013</v>
      </c>
      <c r="E3908" s="5">
        <f>IFERROR(VLOOKUP(Tabla1[[#This Row],[FECHA]],'COMPARENDOS TOTALES'!A:D,4,FALSE),0)</f>
        <v>1</v>
      </c>
      <c r="F3908" s="9">
        <f>IFERROR(VLOOKUP(Tabla1[[#This Row],[FECHA]],'COMPARENDOS TOTALES'!A:D,3,FALSE),0)</f>
        <v>294750</v>
      </c>
      <c r="G3908" s="5">
        <f>IFERROR(VLOOKUP(Tabla1[[#This Row],[FECHA]],EXONERACIONES!A:D,4,FALSE),0)</f>
        <v>0</v>
      </c>
      <c r="H3908" s="9">
        <f>IFERROR(VLOOKUP(Tabla1[[#This Row],[FECHA]],EXONERACIONES!A:D,3,FALSE),0)</f>
        <v>0</v>
      </c>
      <c r="I3908" s="5">
        <f>IFERROR(VLOOKUP(Tabla1[[#This Row],[FECHA]],'SIMIT CON RES'!A:D,4,FALSE),0)</f>
        <v>1</v>
      </c>
      <c r="J3908" s="9">
        <f>IFERROR(VLOOKUP(Tabla1[[#This Row],[FECHA]],'SIMIT CON RES'!A:D,3,FALSE),0)</f>
        <v>294750</v>
      </c>
      <c r="K3908">
        <f>IFERROR(VLOOKUP(Tabla1[[#This Row],[FECHA]],'SIMIT SIN RES'!A:D,4,FALSE),0)</f>
        <v>0</v>
      </c>
      <c r="L3908" s="9">
        <f>IFERROR(VLOOKUP(Tabla1[[#This Row],[FECHA]],'SIMIT SIN RES'!A:D,3,FALSE),0)</f>
        <v>0</v>
      </c>
      <c r="M3908" s="5">
        <f>IFERROR(VLOOKUP(Tabla1[[#This Row],[FECHA]],'RECAUDOS DE COMPARENDOS'!A:D,4,FALSE),0)</f>
        <v>0</v>
      </c>
      <c r="N3908" s="9">
        <f>IFERROR(VLOOKUP(Tabla1[[#This Row],[FECHA]],'RECAUDOS DE COMPARENDOS'!A:D,3,FALSE),0)</f>
        <v>0</v>
      </c>
      <c r="O3908" s="5">
        <f>IFERROR(VLOOKUP(Tabla1[[#This Row],[FECHA]],'RECAUDOS DE RESOLUCIONES'!A:D,4,FALSE),0)</f>
        <v>0</v>
      </c>
      <c r="P3908" s="9">
        <f>IFERROR(VLOOKUP(Tabla1[[#This Row],[FECHA]],'RECAUDOS DE RESOLUCIONES'!A:D,3,FALSE),0)</f>
        <v>0</v>
      </c>
      <c r="Q390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90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908" s="11">
        <f>IFERROR(VLOOKUP(Tabla1[[#This Row],[FECHA]],'RECAUDOS LOCALES'!A:D,4,FALSE),0)</f>
        <v>1</v>
      </c>
      <c r="T3908" s="9">
        <f>IFERROR(VLOOKUP(Tabla1[[#This Row],[FECHA]],'RECAUDOS LOCALES'!A:D,3,FALSE),0)</f>
        <v>158400</v>
      </c>
      <c r="U3908" s="11">
        <f>IFERROR(VLOOKUP(Tabla1[[#This Row],[FECHA]],'RECAUDOS EXTERNOS'!A:D,4,FALSE),0)</f>
        <v>5</v>
      </c>
      <c r="V3908" s="9">
        <f>IFERROR(VLOOKUP(Tabla1[[#This Row],[FECHA]],'RECAUDOS EXTERNOS'!A:D,3,FALSE),0)</f>
        <v>1625351</v>
      </c>
    </row>
    <row r="3909" spans="1:22" x14ac:dyDescent="0.25">
      <c r="A3909" s="1">
        <v>41468</v>
      </c>
      <c r="B3909" s="3" t="s">
        <v>5</v>
      </c>
      <c r="C3909" s="2">
        <v>41456</v>
      </c>
      <c r="D3909" s="5">
        <f>YEAR(Tabla1[[#This Row],[FECHA]])</f>
        <v>2013</v>
      </c>
      <c r="E3909" s="5">
        <f>IFERROR(VLOOKUP(Tabla1[[#This Row],[FECHA]],'COMPARENDOS TOTALES'!A:D,4,FALSE),0)</f>
        <v>1</v>
      </c>
      <c r="F3909" s="9">
        <f>IFERROR(VLOOKUP(Tabla1[[#This Row],[FECHA]],'COMPARENDOS TOTALES'!A:D,3,FALSE),0)</f>
        <v>294750</v>
      </c>
      <c r="G3909" s="5">
        <f>IFERROR(VLOOKUP(Tabla1[[#This Row],[FECHA]],EXONERACIONES!A:D,4,FALSE),0)</f>
        <v>0</v>
      </c>
      <c r="H3909" s="9">
        <f>IFERROR(VLOOKUP(Tabla1[[#This Row],[FECHA]],EXONERACIONES!A:D,3,FALSE),0)</f>
        <v>0</v>
      </c>
      <c r="I3909" s="5">
        <f>IFERROR(VLOOKUP(Tabla1[[#This Row],[FECHA]],'SIMIT CON RES'!A:D,4,FALSE),0)</f>
        <v>1</v>
      </c>
      <c r="J3909" s="9">
        <f>IFERROR(VLOOKUP(Tabla1[[#This Row],[FECHA]],'SIMIT CON RES'!A:D,3,FALSE),0)</f>
        <v>294750</v>
      </c>
      <c r="K3909">
        <f>IFERROR(VLOOKUP(Tabla1[[#This Row],[FECHA]],'SIMIT SIN RES'!A:D,4,FALSE),0)</f>
        <v>0</v>
      </c>
      <c r="L3909" s="9">
        <f>IFERROR(VLOOKUP(Tabla1[[#This Row],[FECHA]],'SIMIT SIN RES'!A:D,3,FALSE),0)</f>
        <v>0</v>
      </c>
      <c r="M3909" s="5">
        <f>IFERROR(VLOOKUP(Tabla1[[#This Row],[FECHA]],'RECAUDOS DE COMPARENDOS'!A:D,4,FALSE),0)</f>
        <v>0</v>
      </c>
      <c r="N3909" s="9">
        <f>IFERROR(VLOOKUP(Tabla1[[#This Row],[FECHA]],'RECAUDOS DE COMPARENDOS'!A:D,3,FALSE),0)</f>
        <v>0</v>
      </c>
      <c r="O3909" s="5">
        <f>IFERROR(VLOOKUP(Tabla1[[#This Row],[FECHA]],'RECAUDOS DE RESOLUCIONES'!A:D,4,FALSE),0)</f>
        <v>0</v>
      </c>
      <c r="P3909" s="9">
        <f>IFERROR(VLOOKUP(Tabla1[[#This Row],[FECHA]],'RECAUDOS DE RESOLUCIONES'!A:D,3,FALSE),0)</f>
        <v>0</v>
      </c>
      <c r="Q390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90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909" s="11">
        <f>IFERROR(VLOOKUP(Tabla1[[#This Row],[FECHA]],'RECAUDOS LOCALES'!A:D,4,FALSE),0)</f>
        <v>0</v>
      </c>
      <c r="T3909" s="9">
        <f>IFERROR(VLOOKUP(Tabla1[[#This Row],[FECHA]],'RECAUDOS LOCALES'!A:D,3,FALSE),0)</f>
        <v>0</v>
      </c>
      <c r="U3909" s="11">
        <f>IFERROR(VLOOKUP(Tabla1[[#This Row],[FECHA]],'RECAUDOS EXTERNOS'!A:D,4,FALSE),0)</f>
        <v>0</v>
      </c>
      <c r="V3909" s="9">
        <f>IFERROR(VLOOKUP(Tabla1[[#This Row],[FECHA]],'RECAUDOS EXTERNOS'!A:D,3,FALSE),0)</f>
        <v>0</v>
      </c>
    </row>
    <row r="3910" spans="1:22" x14ac:dyDescent="0.25">
      <c r="A3910" s="1">
        <v>41469</v>
      </c>
      <c r="B3910" s="3" t="s">
        <v>4</v>
      </c>
      <c r="C3910" s="2">
        <v>41456</v>
      </c>
      <c r="D3910" s="5">
        <f>YEAR(Tabla1[[#This Row],[FECHA]])</f>
        <v>2013</v>
      </c>
      <c r="E3910" s="5">
        <f>IFERROR(VLOOKUP(Tabla1[[#This Row],[FECHA]],'COMPARENDOS TOTALES'!A:D,4,FALSE),0)</f>
        <v>0</v>
      </c>
      <c r="F3910" s="9">
        <f>IFERROR(VLOOKUP(Tabla1[[#This Row],[FECHA]],'COMPARENDOS TOTALES'!A:D,3,FALSE),0)</f>
        <v>0</v>
      </c>
      <c r="G3910" s="5">
        <f>IFERROR(VLOOKUP(Tabla1[[#This Row],[FECHA]],EXONERACIONES!A:D,4,FALSE),0)</f>
        <v>0</v>
      </c>
      <c r="H3910" s="9">
        <f>IFERROR(VLOOKUP(Tabla1[[#This Row],[FECHA]],EXONERACIONES!A:D,3,FALSE),0)</f>
        <v>0</v>
      </c>
      <c r="I3910" s="5">
        <f>IFERROR(VLOOKUP(Tabla1[[#This Row],[FECHA]],'SIMIT CON RES'!A:D,4,FALSE),0)</f>
        <v>0</v>
      </c>
      <c r="J3910" s="9">
        <f>IFERROR(VLOOKUP(Tabla1[[#This Row],[FECHA]],'SIMIT CON RES'!A:D,3,FALSE),0)</f>
        <v>0</v>
      </c>
      <c r="K3910">
        <f>IFERROR(VLOOKUP(Tabla1[[#This Row],[FECHA]],'SIMIT SIN RES'!A:D,4,FALSE),0)</f>
        <v>0</v>
      </c>
      <c r="L3910" s="9">
        <f>IFERROR(VLOOKUP(Tabla1[[#This Row],[FECHA]],'SIMIT SIN RES'!A:D,3,FALSE),0)</f>
        <v>0</v>
      </c>
      <c r="M3910" s="5">
        <f>IFERROR(VLOOKUP(Tabla1[[#This Row],[FECHA]],'RECAUDOS DE COMPARENDOS'!A:D,4,FALSE),0)</f>
        <v>0</v>
      </c>
      <c r="N3910" s="9">
        <f>IFERROR(VLOOKUP(Tabla1[[#This Row],[FECHA]],'RECAUDOS DE COMPARENDOS'!A:D,3,FALSE),0)</f>
        <v>0</v>
      </c>
      <c r="O3910" s="5">
        <f>IFERROR(VLOOKUP(Tabla1[[#This Row],[FECHA]],'RECAUDOS DE RESOLUCIONES'!A:D,4,FALSE),0)</f>
        <v>0</v>
      </c>
      <c r="P3910" s="9">
        <f>IFERROR(VLOOKUP(Tabla1[[#This Row],[FECHA]],'RECAUDOS DE RESOLUCIONES'!A:D,3,FALSE),0)</f>
        <v>0</v>
      </c>
      <c r="Q391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91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910" s="11">
        <f>IFERROR(VLOOKUP(Tabla1[[#This Row],[FECHA]],'RECAUDOS LOCALES'!A:D,4,FALSE),0)</f>
        <v>0</v>
      </c>
      <c r="T3910" s="9">
        <f>IFERROR(VLOOKUP(Tabla1[[#This Row],[FECHA]],'RECAUDOS LOCALES'!A:D,3,FALSE),0)</f>
        <v>0</v>
      </c>
      <c r="U3910" s="11">
        <f>IFERROR(VLOOKUP(Tabla1[[#This Row],[FECHA]],'RECAUDOS EXTERNOS'!A:D,4,FALSE),0)</f>
        <v>0</v>
      </c>
      <c r="V3910" s="9">
        <f>IFERROR(VLOOKUP(Tabla1[[#This Row],[FECHA]],'RECAUDOS EXTERNOS'!A:D,3,FALSE),0)</f>
        <v>0</v>
      </c>
    </row>
    <row r="3911" spans="1:22" x14ac:dyDescent="0.25">
      <c r="A3911" s="1">
        <v>41470</v>
      </c>
      <c r="B3911" s="3" t="s">
        <v>1</v>
      </c>
      <c r="C3911" s="2">
        <v>41456</v>
      </c>
      <c r="D3911" s="5">
        <f>YEAR(Tabla1[[#This Row],[FECHA]])</f>
        <v>2013</v>
      </c>
      <c r="E3911" s="5">
        <f>IFERROR(VLOOKUP(Tabla1[[#This Row],[FECHA]],'COMPARENDOS TOTALES'!A:D,4,FALSE),0)</f>
        <v>0</v>
      </c>
      <c r="F3911" s="9">
        <f>IFERROR(VLOOKUP(Tabla1[[#This Row],[FECHA]],'COMPARENDOS TOTALES'!A:D,3,FALSE),0)</f>
        <v>0</v>
      </c>
      <c r="G3911" s="5">
        <f>IFERROR(VLOOKUP(Tabla1[[#This Row],[FECHA]],EXONERACIONES!A:D,4,FALSE),0)</f>
        <v>0</v>
      </c>
      <c r="H3911" s="9">
        <f>IFERROR(VLOOKUP(Tabla1[[#This Row],[FECHA]],EXONERACIONES!A:D,3,FALSE),0)</f>
        <v>0</v>
      </c>
      <c r="I3911" s="5">
        <f>IFERROR(VLOOKUP(Tabla1[[#This Row],[FECHA]],'SIMIT CON RES'!A:D,4,FALSE),0)</f>
        <v>0</v>
      </c>
      <c r="J3911" s="9">
        <f>IFERROR(VLOOKUP(Tabla1[[#This Row],[FECHA]],'SIMIT CON RES'!A:D,3,FALSE),0)</f>
        <v>0</v>
      </c>
      <c r="K3911">
        <f>IFERROR(VLOOKUP(Tabla1[[#This Row],[FECHA]],'SIMIT SIN RES'!A:D,4,FALSE),0)</f>
        <v>0</v>
      </c>
      <c r="L3911" s="9">
        <f>IFERROR(VLOOKUP(Tabla1[[#This Row],[FECHA]],'SIMIT SIN RES'!A:D,3,FALSE),0)</f>
        <v>0</v>
      </c>
      <c r="M3911" s="5">
        <f>IFERROR(VLOOKUP(Tabla1[[#This Row],[FECHA]],'RECAUDOS DE COMPARENDOS'!A:D,4,FALSE),0)</f>
        <v>0</v>
      </c>
      <c r="N3911" s="9">
        <f>IFERROR(VLOOKUP(Tabla1[[#This Row],[FECHA]],'RECAUDOS DE COMPARENDOS'!A:D,3,FALSE),0)</f>
        <v>0</v>
      </c>
      <c r="O3911" s="5">
        <f>IFERROR(VLOOKUP(Tabla1[[#This Row],[FECHA]],'RECAUDOS DE RESOLUCIONES'!A:D,4,FALSE),0)</f>
        <v>0</v>
      </c>
      <c r="P3911" s="9">
        <f>IFERROR(VLOOKUP(Tabla1[[#This Row],[FECHA]],'RECAUDOS DE RESOLUCIONES'!A:D,3,FALSE),0)</f>
        <v>0</v>
      </c>
      <c r="Q391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91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911" s="11">
        <f>IFERROR(VLOOKUP(Tabla1[[#This Row],[FECHA]],'RECAUDOS LOCALES'!A:D,4,FALSE),0)</f>
        <v>0</v>
      </c>
      <c r="T3911" s="9">
        <f>IFERROR(VLOOKUP(Tabla1[[#This Row],[FECHA]],'RECAUDOS LOCALES'!A:D,3,FALSE),0)</f>
        <v>0</v>
      </c>
      <c r="U3911" s="11">
        <f>IFERROR(VLOOKUP(Tabla1[[#This Row],[FECHA]],'RECAUDOS EXTERNOS'!A:D,4,FALSE),0)</f>
        <v>1</v>
      </c>
      <c r="V3911" s="9">
        <f>IFERROR(VLOOKUP(Tabla1[[#This Row],[FECHA]],'RECAUDOS EXTERNOS'!A:D,3,FALSE),0)</f>
        <v>308850</v>
      </c>
    </row>
    <row r="3912" spans="1:22" x14ac:dyDescent="0.25">
      <c r="A3912" s="1">
        <v>41471</v>
      </c>
      <c r="B3912" s="3" t="s">
        <v>2</v>
      </c>
      <c r="C3912" s="2">
        <v>41456</v>
      </c>
      <c r="D3912" s="5">
        <f>YEAR(Tabla1[[#This Row],[FECHA]])</f>
        <v>2013</v>
      </c>
      <c r="E3912" s="5">
        <f>IFERROR(VLOOKUP(Tabla1[[#This Row],[FECHA]],'COMPARENDOS TOTALES'!A:D,4,FALSE),0)</f>
        <v>0</v>
      </c>
      <c r="F3912" s="9">
        <f>IFERROR(VLOOKUP(Tabla1[[#This Row],[FECHA]],'COMPARENDOS TOTALES'!A:D,3,FALSE),0)</f>
        <v>0</v>
      </c>
      <c r="G3912" s="5">
        <f>IFERROR(VLOOKUP(Tabla1[[#This Row],[FECHA]],EXONERACIONES!A:D,4,FALSE),0)</f>
        <v>0</v>
      </c>
      <c r="H3912" s="9">
        <f>IFERROR(VLOOKUP(Tabla1[[#This Row],[FECHA]],EXONERACIONES!A:D,3,FALSE),0)</f>
        <v>0</v>
      </c>
      <c r="I3912" s="5">
        <f>IFERROR(VLOOKUP(Tabla1[[#This Row],[FECHA]],'SIMIT CON RES'!A:D,4,FALSE),0)</f>
        <v>0</v>
      </c>
      <c r="J3912" s="9">
        <f>IFERROR(VLOOKUP(Tabla1[[#This Row],[FECHA]],'SIMIT CON RES'!A:D,3,FALSE),0)</f>
        <v>0</v>
      </c>
      <c r="K3912">
        <f>IFERROR(VLOOKUP(Tabla1[[#This Row],[FECHA]],'SIMIT SIN RES'!A:D,4,FALSE),0)</f>
        <v>0</v>
      </c>
      <c r="L3912" s="9">
        <f>IFERROR(VLOOKUP(Tabla1[[#This Row],[FECHA]],'SIMIT SIN RES'!A:D,3,FALSE),0)</f>
        <v>0</v>
      </c>
      <c r="M3912" s="5">
        <f>IFERROR(VLOOKUP(Tabla1[[#This Row],[FECHA]],'RECAUDOS DE COMPARENDOS'!A:D,4,FALSE),0)</f>
        <v>0</v>
      </c>
      <c r="N3912" s="9">
        <f>IFERROR(VLOOKUP(Tabla1[[#This Row],[FECHA]],'RECAUDOS DE COMPARENDOS'!A:D,3,FALSE),0)</f>
        <v>0</v>
      </c>
      <c r="O3912" s="5">
        <f>IFERROR(VLOOKUP(Tabla1[[#This Row],[FECHA]],'RECAUDOS DE RESOLUCIONES'!A:D,4,FALSE),0)</f>
        <v>0</v>
      </c>
      <c r="P3912" s="9">
        <f>IFERROR(VLOOKUP(Tabla1[[#This Row],[FECHA]],'RECAUDOS DE RESOLUCIONES'!A:D,3,FALSE),0)</f>
        <v>0</v>
      </c>
      <c r="Q391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91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912" s="11">
        <f>IFERROR(VLOOKUP(Tabla1[[#This Row],[FECHA]],'RECAUDOS LOCALES'!A:D,4,FALSE),0)</f>
        <v>0</v>
      </c>
      <c r="T3912" s="9">
        <f>IFERROR(VLOOKUP(Tabla1[[#This Row],[FECHA]],'RECAUDOS LOCALES'!A:D,3,FALSE),0)</f>
        <v>0</v>
      </c>
      <c r="U3912" s="11">
        <f>IFERROR(VLOOKUP(Tabla1[[#This Row],[FECHA]],'RECAUDOS EXTERNOS'!A:D,4,FALSE),0)</f>
        <v>5</v>
      </c>
      <c r="V3912" s="9">
        <f>IFERROR(VLOOKUP(Tabla1[[#This Row],[FECHA]],'RECAUDOS EXTERNOS'!A:D,3,FALSE),0)</f>
        <v>2338810</v>
      </c>
    </row>
    <row r="3913" spans="1:22" x14ac:dyDescent="0.25">
      <c r="A3913" s="1">
        <v>41472</v>
      </c>
      <c r="B3913" s="3" t="s">
        <v>3</v>
      </c>
      <c r="C3913" s="2">
        <v>41456</v>
      </c>
      <c r="D3913" s="5">
        <f>YEAR(Tabla1[[#This Row],[FECHA]])</f>
        <v>2013</v>
      </c>
      <c r="E3913" s="5">
        <f>IFERROR(VLOOKUP(Tabla1[[#This Row],[FECHA]],'COMPARENDOS TOTALES'!A:D,4,FALSE),0)</f>
        <v>0</v>
      </c>
      <c r="F3913" s="9">
        <f>IFERROR(VLOOKUP(Tabla1[[#This Row],[FECHA]],'COMPARENDOS TOTALES'!A:D,3,FALSE),0)</f>
        <v>0</v>
      </c>
      <c r="G3913" s="5">
        <f>IFERROR(VLOOKUP(Tabla1[[#This Row],[FECHA]],EXONERACIONES!A:D,4,FALSE),0)</f>
        <v>0</v>
      </c>
      <c r="H3913" s="9">
        <f>IFERROR(VLOOKUP(Tabla1[[#This Row],[FECHA]],EXONERACIONES!A:D,3,FALSE),0)</f>
        <v>0</v>
      </c>
      <c r="I3913" s="5">
        <f>IFERROR(VLOOKUP(Tabla1[[#This Row],[FECHA]],'SIMIT CON RES'!A:D,4,FALSE),0)</f>
        <v>0</v>
      </c>
      <c r="J3913" s="9">
        <f>IFERROR(VLOOKUP(Tabla1[[#This Row],[FECHA]],'SIMIT CON RES'!A:D,3,FALSE),0)</f>
        <v>0</v>
      </c>
      <c r="K3913">
        <f>IFERROR(VLOOKUP(Tabla1[[#This Row],[FECHA]],'SIMIT SIN RES'!A:D,4,FALSE),0)</f>
        <v>0</v>
      </c>
      <c r="L3913" s="9">
        <f>IFERROR(VLOOKUP(Tabla1[[#This Row],[FECHA]],'SIMIT SIN RES'!A:D,3,FALSE),0)</f>
        <v>0</v>
      </c>
      <c r="M3913" s="5">
        <f>IFERROR(VLOOKUP(Tabla1[[#This Row],[FECHA]],'RECAUDOS DE COMPARENDOS'!A:D,4,FALSE),0)</f>
        <v>0</v>
      </c>
      <c r="N3913" s="9">
        <f>IFERROR(VLOOKUP(Tabla1[[#This Row],[FECHA]],'RECAUDOS DE COMPARENDOS'!A:D,3,FALSE),0)</f>
        <v>0</v>
      </c>
      <c r="O3913" s="5">
        <f>IFERROR(VLOOKUP(Tabla1[[#This Row],[FECHA]],'RECAUDOS DE RESOLUCIONES'!A:D,4,FALSE),0)</f>
        <v>0</v>
      </c>
      <c r="P3913" s="9">
        <f>IFERROR(VLOOKUP(Tabla1[[#This Row],[FECHA]],'RECAUDOS DE RESOLUCIONES'!A:D,3,FALSE),0)</f>
        <v>0</v>
      </c>
      <c r="Q391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91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913" s="11">
        <f>IFERROR(VLOOKUP(Tabla1[[#This Row],[FECHA]],'RECAUDOS LOCALES'!A:D,4,FALSE),0)</f>
        <v>0</v>
      </c>
      <c r="T3913" s="9">
        <f>IFERROR(VLOOKUP(Tabla1[[#This Row],[FECHA]],'RECAUDOS LOCALES'!A:D,3,FALSE),0)</f>
        <v>0</v>
      </c>
      <c r="U3913" s="11">
        <f>IFERROR(VLOOKUP(Tabla1[[#This Row],[FECHA]],'RECAUDOS EXTERNOS'!A:D,4,FALSE),0)</f>
        <v>6</v>
      </c>
      <c r="V3913" s="9">
        <f>IFERROR(VLOOKUP(Tabla1[[#This Row],[FECHA]],'RECAUDOS EXTERNOS'!A:D,3,FALSE),0)</f>
        <v>1548230</v>
      </c>
    </row>
    <row r="3914" spans="1:22" x14ac:dyDescent="0.25">
      <c r="A3914" s="1">
        <v>41473</v>
      </c>
      <c r="B3914" s="3" t="s">
        <v>6</v>
      </c>
      <c r="C3914" s="2">
        <v>41456</v>
      </c>
      <c r="D3914" s="5">
        <f>YEAR(Tabla1[[#This Row],[FECHA]])</f>
        <v>2013</v>
      </c>
      <c r="E3914" s="5">
        <f>IFERROR(VLOOKUP(Tabla1[[#This Row],[FECHA]],'COMPARENDOS TOTALES'!A:D,4,FALSE),0)</f>
        <v>2</v>
      </c>
      <c r="F3914" s="9">
        <f>IFERROR(VLOOKUP(Tabla1[[#This Row],[FECHA]],'COMPARENDOS TOTALES'!A:D,3,FALSE),0)</f>
        <v>884250</v>
      </c>
      <c r="G3914" s="5">
        <f>IFERROR(VLOOKUP(Tabla1[[#This Row],[FECHA]],EXONERACIONES!A:D,4,FALSE),0)</f>
        <v>0</v>
      </c>
      <c r="H3914" s="9">
        <f>IFERROR(VLOOKUP(Tabla1[[#This Row],[FECHA]],EXONERACIONES!A:D,3,FALSE),0)</f>
        <v>0</v>
      </c>
      <c r="I3914" s="5">
        <f>IFERROR(VLOOKUP(Tabla1[[#This Row],[FECHA]],'SIMIT CON RES'!A:D,4,FALSE),0)</f>
        <v>1</v>
      </c>
      <c r="J3914" s="9">
        <f>IFERROR(VLOOKUP(Tabla1[[#This Row],[FECHA]],'SIMIT CON RES'!A:D,3,FALSE),0)</f>
        <v>294750</v>
      </c>
      <c r="K3914">
        <f>IFERROR(VLOOKUP(Tabla1[[#This Row],[FECHA]],'SIMIT SIN RES'!A:D,4,FALSE),0)</f>
        <v>0</v>
      </c>
      <c r="L3914" s="9">
        <f>IFERROR(VLOOKUP(Tabla1[[#This Row],[FECHA]],'SIMIT SIN RES'!A:D,3,FALSE),0)</f>
        <v>0</v>
      </c>
      <c r="M3914" s="5">
        <f>IFERROR(VLOOKUP(Tabla1[[#This Row],[FECHA]],'RECAUDOS DE COMPARENDOS'!A:D,4,FALSE),0)</f>
        <v>0</v>
      </c>
      <c r="N3914" s="9">
        <f>IFERROR(VLOOKUP(Tabla1[[#This Row],[FECHA]],'RECAUDOS DE COMPARENDOS'!A:D,3,FALSE),0)</f>
        <v>0</v>
      </c>
      <c r="O3914" s="5">
        <f>IFERROR(VLOOKUP(Tabla1[[#This Row],[FECHA]],'RECAUDOS DE RESOLUCIONES'!A:D,4,FALSE),0)</f>
        <v>0</v>
      </c>
      <c r="P3914" s="9">
        <f>IFERROR(VLOOKUP(Tabla1[[#This Row],[FECHA]],'RECAUDOS DE RESOLUCIONES'!A:D,3,FALSE),0)</f>
        <v>0</v>
      </c>
      <c r="Q391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914" s="9">
        <f>Tabla1[V. COMPARENDOS]-(Tabla1[V. EXONERACIONES]+Tabla1[[#This Row],[V. SIMIT CON RESOLUCION]]+Tabla1[[#This Row],[V. SIMIT SIN RESOLUCION]]+Tabla1[[#This Row],[V. RECAUDOS COMPARENDOS]]+Tabla1[[#This Row],[V. RECAUDOS RESOLUCIONES]])</f>
        <v>589500</v>
      </c>
      <c r="S3914" s="11">
        <f>IFERROR(VLOOKUP(Tabla1[[#This Row],[FECHA]],'RECAUDOS LOCALES'!A:D,4,FALSE),0)</f>
        <v>0</v>
      </c>
      <c r="T3914" s="9">
        <f>IFERROR(VLOOKUP(Tabla1[[#This Row],[FECHA]],'RECAUDOS LOCALES'!A:D,3,FALSE),0)</f>
        <v>0</v>
      </c>
      <c r="U3914" s="11">
        <f>IFERROR(VLOOKUP(Tabla1[[#This Row],[FECHA]],'RECAUDOS EXTERNOS'!A:D,4,FALSE),0)</f>
        <v>8</v>
      </c>
      <c r="V3914" s="9">
        <f>IFERROR(VLOOKUP(Tabla1[[#This Row],[FECHA]],'RECAUDOS EXTERNOS'!A:D,3,FALSE),0)</f>
        <v>2748963</v>
      </c>
    </row>
    <row r="3915" spans="1:22" x14ac:dyDescent="0.25">
      <c r="A3915" s="1">
        <v>41474</v>
      </c>
      <c r="B3915" s="3" t="s">
        <v>0</v>
      </c>
      <c r="C3915" s="2">
        <v>41456</v>
      </c>
      <c r="D3915" s="5">
        <f>YEAR(Tabla1[[#This Row],[FECHA]])</f>
        <v>2013</v>
      </c>
      <c r="E3915" s="5">
        <f>IFERROR(VLOOKUP(Tabla1[[#This Row],[FECHA]],'COMPARENDOS TOTALES'!A:D,4,FALSE),0)</f>
        <v>4</v>
      </c>
      <c r="F3915" s="9">
        <f>IFERROR(VLOOKUP(Tabla1[[#This Row],[FECHA]],'COMPARENDOS TOTALES'!A:D,3,FALSE),0)</f>
        <v>1915876</v>
      </c>
      <c r="G3915" s="5">
        <f>IFERROR(VLOOKUP(Tabla1[[#This Row],[FECHA]],EXONERACIONES!A:D,4,FALSE),0)</f>
        <v>1</v>
      </c>
      <c r="H3915" s="9">
        <f>IFERROR(VLOOKUP(Tabla1[[#This Row],[FECHA]],EXONERACIONES!A:D,3,FALSE),0)</f>
        <v>589500</v>
      </c>
      <c r="I3915" s="5">
        <f>IFERROR(VLOOKUP(Tabla1[[#This Row],[FECHA]],'SIMIT CON RES'!A:D,4,FALSE),0)</f>
        <v>0</v>
      </c>
      <c r="J3915" s="9">
        <f>IFERROR(VLOOKUP(Tabla1[[#This Row],[FECHA]],'SIMIT CON RES'!A:D,3,FALSE),0)</f>
        <v>0</v>
      </c>
      <c r="K3915">
        <f>IFERROR(VLOOKUP(Tabla1[[#This Row],[FECHA]],'SIMIT SIN RES'!A:D,4,FALSE),0)</f>
        <v>0</v>
      </c>
      <c r="L3915" s="9">
        <f>IFERROR(VLOOKUP(Tabla1[[#This Row],[FECHA]],'SIMIT SIN RES'!A:D,3,FALSE),0)</f>
        <v>0</v>
      </c>
      <c r="M3915" s="5">
        <f>IFERROR(VLOOKUP(Tabla1[[#This Row],[FECHA]],'RECAUDOS DE COMPARENDOS'!A:D,4,FALSE),0)</f>
        <v>0</v>
      </c>
      <c r="N3915" s="9">
        <f>IFERROR(VLOOKUP(Tabla1[[#This Row],[FECHA]],'RECAUDOS DE COMPARENDOS'!A:D,3,FALSE),0)</f>
        <v>0</v>
      </c>
      <c r="O3915" s="5">
        <f>IFERROR(VLOOKUP(Tabla1[[#This Row],[FECHA]],'RECAUDOS DE RESOLUCIONES'!A:D,4,FALSE),0)</f>
        <v>0</v>
      </c>
      <c r="P3915" s="9">
        <f>IFERROR(VLOOKUP(Tabla1[[#This Row],[FECHA]],'RECAUDOS DE RESOLUCIONES'!A:D,3,FALSE),0)</f>
        <v>0</v>
      </c>
      <c r="Q391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3915" s="9">
        <f>Tabla1[V. COMPARENDOS]-(Tabla1[V. EXONERACIONES]+Tabla1[[#This Row],[V. SIMIT CON RESOLUCION]]+Tabla1[[#This Row],[V. SIMIT SIN RESOLUCION]]+Tabla1[[#This Row],[V. RECAUDOS COMPARENDOS]]+Tabla1[[#This Row],[V. RECAUDOS RESOLUCIONES]])</f>
        <v>1326376</v>
      </c>
      <c r="S3915" s="11">
        <f>IFERROR(VLOOKUP(Tabla1[[#This Row],[FECHA]],'RECAUDOS LOCALES'!A:D,4,FALSE),0)</f>
        <v>0</v>
      </c>
      <c r="T3915" s="9">
        <f>IFERROR(VLOOKUP(Tabla1[[#This Row],[FECHA]],'RECAUDOS LOCALES'!A:D,3,FALSE),0)</f>
        <v>0</v>
      </c>
      <c r="U3915" s="11">
        <f>IFERROR(VLOOKUP(Tabla1[[#This Row],[FECHA]],'RECAUDOS EXTERNOS'!A:D,4,FALSE),0)</f>
        <v>7</v>
      </c>
      <c r="V3915" s="9">
        <f>IFERROR(VLOOKUP(Tabla1[[#This Row],[FECHA]],'RECAUDOS EXTERNOS'!A:D,3,FALSE),0)</f>
        <v>2081329</v>
      </c>
    </row>
    <row r="3916" spans="1:22" x14ac:dyDescent="0.25">
      <c r="A3916" s="1">
        <v>41475</v>
      </c>
      <c r="B3916" s="3" t="s">
        <v>5</v>
      </c>
      <c r="C3916" s="2">
        <v>41456</v>
      </c>
      <c r="D3916" s="5">
        <f>YEAR(Tabla1[[#This Row],[FECHA]])</f>
        <v>2013</v>
      </c>
      <c r="E3916" s="5">
        <f>IFERROR(VLOOKUP(Tabla1[[#This Row],[FECHA]],'COMPARENDOS TOTALES'!A:D,4,FALSE),0)</f>
        <v>2</v>
      </c>
      <c r="F3916" s="9">
        <f>IFERROR(VLOOKUP(Tabla1[[#This Row],[FECHA]],'COMPARENDOS TOTALES'!A:D,3,FALSE),0)</f>
        <v>746700</v>
      </c>
      <c r="G3916" s="5">
        <f>IFERROR(VLOOKUP(Tabla1[[#This Row],[FECHA]],EXONERACIONES!A:D,4,FALSE),0)</f>
        <v>0</v>
      </c>
      <c r="H3916" s="9">
        <f>IFERROR(VLOOKUP(Tabla1[[#This Row],[FECHA]],EXONERACIONES!A:D,3,FALSE),0)</f>
        <v>0</v>
      </c>
      <c r="I3916" s="5">
        <f>IFERROR(VLOOKUP(Tabla1[[#This Row],[FECHA]],'SIMIT CON RES'!A:D,4,FALSE),0)</f>
        <v>2</v>
      </c>
      <c r="J3916" s="9">
        <f>IFERROR(VLOOKUP(Tabla1[[#This Row],[FECHA]],'SIMIT CON RES'!A:D,3,FALSE),0)</f>
        <v>746700</v>
      </c>
      <c r="K3916">
        <f>IFERROR(VLOOKUP(Tabla1[[#This Row],[FECHA]],'SIMIT SIN RES'!A:D,4,FALSE),0)</f>
        <v>0</v>
      </c>
      <c r="L3916" s="9">
        <f>IFERROR(VLOOKUP(Tabla1[[#This Row],[FECHA]],'SIMIT SIN RES'!A:D,3,FALSE),0)</f>
        <v>0</v>
      </c>
      <c r="M3916" s="5">
        <f>IFERROR(VLOOKUP(Tabla1[[#This Row],[FECHA]],'RECAUDOS DE COMPARENDOS'!A:D,4,FALSE),0)</f>
        <v>0</v>
      </c>
      <c r="N3916" s="9">
        <f>IFERROR(VLOOKUP(Tabla1[[#This Row],[FECHA]],'RECAUDOS DE COMPARENDOS'!A:D,3,FALSE),0)</f>
        <v>0</v>
      </c>
      <c r="O3916" s="5">
        <f>IFERROR(VLOOKUP(Tabla1[[#This Row],[FECHA]],'RECAUDOS DE RESOLUCIONES'!A:D,4,FALSE),0)</f>
        <v>0</v>
      </c>
      <c r="P3916" s="9">
        <f>IFERROR(VLOOKUP(Tabla1[[#This Row],[FECHA]],'RECAUDOS DE RESOLUCIONES'!A:D,3,FALSE),0)</f>
        <v>0</v>
      </c>
      <c r="Q391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91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916" s="11">
        <f>IFERROR(VLOOKUP(Tabla1[[#This Row],[FECHA]],'RECAUDOS LOCALES'!A:D,4,FALSE),0)</f>
        <v>0</v>
      </c>
      <c r="T3916" s="9">
        <f>IFERROR(VLOOKUP(Tabla1[[#This Row],[FECHA]],'RECAUDOS LOCALES'!A:D,3,FALSE),0)</f>
        <v>0</v>
      </c>
      <c r="U3916" s="11">
        <f>IFERROR(VLOOKUP(Tabla1[[#This Row],[FECHA]],'RECAUDOS EXTERNOS'!A:D,4,FALSE),0)</f>
        <v>0</v>
      </c>
      <c r="V3916" s="9">
        <f>IFERROR(VLOOKUP(Tabla1[[#This Row],[FECHA]],'RECAUDOS EXTERNOS'!A:D,3,FALSE),0)</f>
        <v>0</v>
      </c>
    </row>
    <row r="3917" spans="1:22" x14ac:dyDescent="0.25">
      <c r="A3917" s="1">
        <v>41476</v>
      </c>
      <c r="B3917" s="3" t="s">
        <v>4</v>
      </c>
      <c r="C3917" s="2">
        <v>41456</v>
      </c>
      <c r="D3917" s="5">
        <f>YEAR(Tabla1[[#This Row],[FECHA]])</f>
        <v>2013</v>
      </c>
      <c r="E3917" s="5">
        <f>IFERROR(VLOOKUP(Tabla1[[#This Row],[FECHA]],'COMPARENDOS TOTALES'!A:D,4,FALSE),0)</f>
        <v>2</v>
      </c>
      <c r="F3917" s="9">
        <f>IFERROR(VLOOKUP(Tabla1[[#This Row],[FECHA]],'COMPARENDOS TOTALES'!A:D,3,FALSE),0)</f>
        <v>1473750</v>
      </c>
      <c r="G3917" s="5">
        <f>IFERROR(VLOOKUP(Tabla1[[#This Row],[FECHA]],EXONERACIONES!A:D,4,FALSE),0)</f>
        <v>0</v>
      </c>
      <c r="H3917" s="9">
        <f>IFERROR(VLOOKUP(Tabla1[[#This Row],[FECHA]],EXONERACIONES!A:D,3,FALSE),0)</f>
        <v>0</v>
      </c>
      <c r="I3917" s="5">
        <f>IFERROR(VLOOKUP(Tabla1[[#This Row],[FECHA]],'SIMIT CON RES'!A:D,4,FALSE),0)</f>
        <v>2</v>
      </c>
      <c r="J3917" s="9">
        <f>IFERROR(VLOOKUP(Tabla1[[#This Row],[FECHA]],'SIMIT CON RES'!A:D,3,FALSE),0)</f>
        <v>1473750</v>
      </c>
      <c r="K3917">
        <f>IFERROR(VLOOKUP(Tabla1[[#This Row],[FECHA]],'SIMIT SIN RES'!A:D,4,FALSE),0)</f>
        <v>0</v>
      </c>
      <c r="L3917" s="9">
        <f>IFERROR(VLOOKUP(Tabla1[[#This Row],[FECHA]],'SIMIT SIN RES'!A:D,3,FALSE),0)</f>
        <v>0</v>
      </c>
      <c r="M3917" s="5">
        <f>IFERROR(VLOOKUP(Tabla1[[#This Row],[FECHA]],'RECAUDOS DE COMPARENDOS'!A:D,4,FALSE),0)</f>
        <v>0</v>
      </c>
      <c r="N3917" s="9">
        <f>IFERROR(VLOOKUP(Tabla1[[#This Row],[FECHA]],'RECAUDOS DE COMPARENDOS'!A:D,3,FALSE),0)</f>
        <v>0</v>
      </c>
      <c r="O3917" s="5">
        <f>IFERROR(VLOOKUP(Tabla1[[#This Row],[FECHA]],'RECAUDOS DE RESOLUCIONES'!A:D,4,FALSE),0)</f>
        <v>0</v>
      </c>
      <c r="P3917" s="9">
        <f>IFERROR(VLOOKUP(Tabla1[[#This Row],[FECHA]],'RECAUDOS DE RESOLUCIONES'!A:D,3,FALSE),0)</f>
        <v>0</v>
      </c>
      <c r="Q391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91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917" s="11">
        <f>IFERROR(VLOOKUP(Tabla1[[#This Row],[FECHA]],'RECAUDOS LOCALES'!A:D,4,FALSE),0)</f>
        <v>0</v>
      </c>
      <c r="T3917" s="9">
        <f>IFERROR(VLOOKUP(Tabla1[[#This Row],[FECHA]],'RECAUDOS LOCALES'!A:D,3,FALSE),0)</f>
        <v>0</v>
      </c>
      <c r="U3917" s="11">
        <f>IFERROR(VLOOKUP(Tabla1[[#This Row],[FECHA]],'RECAUDOS EXTERNOS'!A:D,4,FALSE),0)</f>
        <v>0</v>
      </c>
      <c r="V3917" s="9">
        <f>IFERROR(VLOOKUP(Tabla1[[#This Row],[FECHA]],'RECAUDOS EXTERNOS'!A:D,3,FALSE),0)</f>
        <v>0</v>
      </c>
    </row>
    <row r="3918" spans="1:22" x14ac:dyDescent="0.25">
      <c r="A3918" s="1">
        <v>41477</v>
      </c>
      <c r="B3918" s="3" t="s">
        <v>1</v>
      </c>
      <c r="C3918" s="2">
        <v>41456</v>
      </c>
      <c r="D3918" s="5">
        <f>YEAR(Tabla1[[#This Row],[FECHA]])</f>
        <v>2013</v>
      </c>
      <c r="E3918" s="5">
        <f>IFERROR(VLOOKUP(Tabla1[[#This Row],[FECHA]],'COMPARENDOS TOTALES'!A:D,4,FALSE),0)</f>
        <v>0</v>
      </c>
      <c r="F3918" s="9">
        <f>IFERROR(VLOOKUP(Tabla1[[#This Row],[FECHA]],'COMPARENDOS TOTALES'!A:D,3,FALSE),0)</f>
        <v>0</v>
      </c>
      <c r="G3918" s="5">
        <f>IFERROR(VLOOKUP(Tabla1[[#This Row],[FECHA]],EXONERACIONES!A:D,4,FALSE),0)</f>
        <v>0</v>
      </c>
      <c r="H3918" s="9">
        <f>IFERROR(VLOOKUP(Tabla1[[#This Row],[FECHA]],EXONERACIONES!A:D,3,FALSE),0)</f>
        <v>0</v>
      </c>
      <c r="I3918" s="5">
        <f>IFERROR(VLOOKUP(Tabla1[[#This Row],[FECHA]],'SIMIT CON RES'!A:D,4,FALSE),0)</f>
        <v>0</v>
      </c>
      <c r="J3918" s="9">
        <f>IFERROR(VLOOKUP(Tabla1[[#This Row],[FECHA]],'SIMIT CON RES'!A:D,3,FALSE),0)</f>
        <v>0</v>
      </c>
      <c r="K3918">
        <f>IFERROR(VLOOKUP(Tabla1[[#This Row],[FECHA]],'SIMIT SIN RES'!A:D,4,FALSE),0)</f>
        <v>0</v>
      </c>
      <c r="L3918" s="9">
        <f>IFERROR(VLOOKUP(Tabla1[[#This Row],[FECHA]],'SIMIT SIN RES'!A:D,3,FALSE),0)</f>
        <v>0</v>
      </c>
      <c r="M3918" s="5">
        <f>IFERROR(VLOOKUP(Tabla1[[#This Row],[FECHA]],'RECAUDOS DE COMPARENDOS'!A:D,4,FALSE),0)</f>
        <v>0</v>
      </c>
      <c r="N3918" s="9">
        <f>IFERROR(VLOOKUP(Tabla1[[#This Row],[FECHA]],'RECAUDOS DE COMPARENDOS'!A:D,3,FALSE),0)</f>
        <v>0</v>
      </c>
      <c r="O3918" s="5">
        <f>IFERROR(VLOOKUP(Tabla1[[#This Row],[FECHA]],'RECAUDOS DE RESOLUCIONES'!A:D,4,FALSE),0)</f>
        <v>0</v>
      </c>
      <c r="P3918" s="9">
        <f>IFERROR(VLOOKUP(Tabla1[[#This Row],[FECHA]],'RECAUDOS DE RESOLUCIONES'!A:D,3,FALSE),0)</f>
        <v>0</v>
      </c>
      <c r="Q391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91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918" s="11">
        <f>IFERROR(VLOOKUP(Tabla1[[#This Row],[FECHA]],'RECAUDOS LOCALES'!A:D,4,FALSE),0)</f>
        <v>2</v>
      </c>
      <c r="T3918" s="9">
        <f>IFERROR(VLOOKUP(Tabla1[[#This Row],[FECHA]],'RECAUDOS LOCALES'!A:D,3,FALSE),0)</f>
        <v>895234</v>
      </c>
      <c r="U3918" s="11">
        <f>IFERROR(VLOOKUP(Tabla1[[#This Row],[FECHA]],'RECAUDOS EXTERNOS'!A:D,4,FALSE),0)</f>
        <v>4</v>
      </c>
      <c r="V3918" s="9">
        <f>IFERROR(VLOOKUP(Tabla1[[#This Row],[FECHA]],'RECAUDOS EXTERNOS'!A:D,3,FALSE),0)</f>
        <v>1076877</v>
      </c>
    </row>
    <row r="3919" spans="1:22" x14ac:dyDescent="0.25">
      <c r="A3919" s="1">
        <v>41478</v>
      </c>
      <c r="B3919" s="3" t="s">
        <v>2</v>
      </c>
      <c r="C3919" s="2">
        <v>41456</v>
      </c>
      <c r="D3919" s="5">
        <f>YEAR(Tabla1[[#This Row],[FECHA]])</f>
        <v>2013</v>
      </c>
      <c r="E3919" s="5">
        <f>IFERROR(VLOOKUP(Tabla1[[#This Row],[FECHA]],'COMPARENDOS TOTALES'!A:D,4,FALSE),0)</f>
        <v>2</v>
      </c>
      <c r="F3919" s="9">
        <f>IFERROR(VLOOKUP(Tabla1[[#This Row],[FECHA]],'COMPARENDOS TOTALES'!A:D,3,FALSE),0)</f>
        <v>884250</v>
      </c>
      <c r="G3919" s="5">
        <f>IFERROR(VLOOKUP(Tabla1[[#This Row],[FECHA]],EXONERACIONES!A:D,4,FALSE),0)</f>
        <v>0</v>
      </c>
      <c r="H3919" s="9">
        <f>IFERROR(VLOOKUP(Tabla1[[#This Row],[FECHA]],EXONERACIONES!A:D,3,FALSE),0)</f>
        <v>0</v>
      </c>
      <c r="I3919" s="5">
        <f>IFERROR(VLOOKUP(Tabla1[[#This Row],[FECHA]],'SIMIT CON RES'!A:D,4,FALSE),0)</f>
        <v>2</v>
      </c>
      <c r="J3919" s="9">
        <f>IFERROR(VLOOKUP(Tabla1[[#This Row],[FECHA]],'SIMIT CON RES'!A:D,3,FALSE),0)</f>
        <v>884250</v>
      </c>
      <c r="K3919">
        <f>IFERROR(VLOOKUP(Tabla1[[#This Row],[FECHA]],'SIMIT SIN RES'!A:D,4,FALSE),0)</f>
        <v>0</v>
      </c>
      <c r="L3919" s="9">
        <f>IFERROR(VLOOKUP(Tabla1[[#This Row],[FECHA]],'SIMIT SIN RES'!A:D,3,FALSE),0)</f>
        <v>0</v>
      </c>
      <c r="M3919" s="5">
        <f>IFERROR(VLOOKUP(Tabla1[[#This Row],[FECHA]],'RECAUDOS DE COMPARENDOS'!A:D,4,FALSE),0)</f>
        <v>0</v>
      </c>
      <c r="N3919" s="9">
        <f>IFERROR(VLOOKUP(Tabla1[[#This Row],[FECHA]],'RECAUDOS DE COMPARENDOS'!A:D,3,FALSE),0)</f>
        <v>0</v>
      </c>
      <c r="O3919" s="5">
        <f>IFERROR(VLOOKUP(Tabla1[[#This Row],[FECHA]],'RECAUDOS DE RESOLUCIONES'!A:D,4,FALSE),0)</f>
        <v>0</v>
      </c>
      <c r="P3919" s="9">
        <f>IFERROR(VLOOKUP(Tabla1[[#This Row],[FECHA]],'RECAUDOS DE RESOLUCIONES'!A:D,3,FALSE),0)</f>
        <v>0</v>
      </c>
      <c r="Q391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91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919" s="11">
        <f>IFERROR(VLOOKUP(Tabla1[[#This Row],[FECHA]],'RECAUDOS LOCALES'!A:D,4,FALSE),0)</f>
        <v>0</v>
      </c>
      <c r="T3919" s="9">
        <f>IFERROR(VLOOKUP(Tabla1[[#This Row],[FECHA]],'RECAUDOS LOCALES'!A:D,3,FALSE),0)</f>
        <v>0</v>
      </c>
      <c r="U3919" s="11">
        <f>IFERROR(VLOOKUP(Tabla1[[#This Row],[FECHA]],'RECAUDOS EXTERNOS'!A:D,4,FALSE),0)</f>
        <v>6</v>
      </c>
      <c r="V3919" s="9">
        <f>IFERROR(VLOOKUP(Tabla1[[#This Row],[FECHA]],'RECAUDOS EXTERNOS'!A:D,3,FALSE),0)</f>
        <v>1500986</v>
      </c>
    </row>
    <row r="3920" spans="1:22" x14ac:dyDescent="0.25">
      <c r="A3920" s="1">
        <v>41479</v>
      </c>
      <c r="B3920" s="3" t="s">
        <v>3</v>
      </c>
      <c r="C3920" s="2">
        <v>41456</v>
      </c>
      <c r="D3920" s="5">
        <f>YEAR(Tabla1[[#This Row],[FECHA]])</f>
        <v>2013</v>
      </c>
      <c r="E3920" s="5">
        <f>IFERROR(VLOOKUP(Tabla1[[#This Row],[FECHA]],'COMPARENDOS TOTALES'!A:D,4,FALSE),0)</f>
        <v>3</v>
      </c>
      <c r="F3920" s="9">
        <f>IFERROR(VLOOKUP(Tabla1[[#This Row],[FECHA]],'COMPARENDOS TOTALES'!A:D,3,FALSE),0)</f>
        <v>1115138</v>
      </c>
      <c r="G3920" s="5">
        <f>IFERROR(VLOOKUP(Tabla1[[#This Row],[FECHA]],EXONERACIONES!A:D,4,FALSE),0)</f>
        <v>0</v>
      </c>
      <c r="H3920" s="9">
        <f>IFERROR(VLOOKUP(Tabla1[[#This Row],[FECHA]],EXONERACIONES!A:D,3,FALSE),0)</f>
        <v>0</v>
      </c>
      <c r="I3920" s="5">
        <f>IFERROR(VLOOKUP(Tabla1[[#This Row],[FECHA]],'SIMIT CON RES'!A:D,4,FALSE),0)</f>
        <v>2</v>
      </c>
      <c r="J3920" s="9">
        <f>IFERROR(VLOOKUP(Tabla1[[#This Row],[FECHA]],'SIMIT CON RES'!A:D,3,FALSE),0)</f>
        <v>746700</v>
      </c>
      <c r="K3920">
        <f>IFERROR(VLOOKUP(Tabla1[[#This Row],[FECHA]],'SIMIT SIN RES'!A:D,4,FALSE),0)</f>
        <v>0</v>
      </c>
      <c r="L3920" s="9">
        <f>IFERROR(VLOOKUP(Tabla1[[#This Row],[FECHA]],'SIMIT SIN RES'!A:D,3,FALSE),0)</f>
        <v>0</v>
      </c>
      <c r="M3920" s="5">
        <f>IFERROR(VLOOKUP(Tabla1[[#This Row],[FECHA]],'RECAUDOS DE COMPARENDOS'!A:D,4,FALSE),0)</f>
        <v>0</v>
      </c>
      <c r="N3920" s="9">
        <f>IFERROR(VLOOKUP(Tabla1[[#This Row],[FECHA]],'RECAUDOS DE COMPARENDOS'!A:D,3,FALSE),0)</f>
        <v>0</v>
      </c>
      <c r="O3920" s="5">
        <f>IFERROR(VLOOKUP(Tabla1[[#This Row],[FECHA]],'RECAUDOS DE RESOLUCIONES'!A:D,4,FALSE),0)</f>
        <v>0</v>
      </c>
      <c r="P3920" s="9">
        <f>IFERROR(VLOOKUP(Tabla1[[#This Row],[FECHA]],'RECAUDOS DE RESOLUCIONES'!A:D,3,FALSE),0)</f>
        <v>0</v>
      </c>
      <c r="Q392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920" s="9">
        <f>Tabla1[V. COMPARENDOS]-(Tabla1[V. EXONERACIONES]+Tabla1[[#This Row],[V. SIMIT CON RESOLUCION]]+Tabla1[[#This Row],[V. SIMIT SIN RESOLUCION]]+Tabla1[[#This Row],[V. RECAUDOS COMPARENDOS]]+Tabla1[[#This Row],[V. RECAUDOS RESOLUCIONES]])</f>
        <v>368438</v>
      </c>
      <c r="S3920" s="11">
        <f>IFERROR(VLOOKUP(Tabla1[[#This Row],[FECHA]],'RECAUDOS LOCALES'!A:D,4,FALSE),0)</f>
        <v>1</v>
      </c>
      <c r="T3920" s="9">
        <f>IFERROR(VLOOKUP(Tabla1[[#This Row],[FECHA]],'RECAUDOS LOCALES'!A:D,3,FALSE),0)</f>
        <v>476830</v>
      </c>
      <c r="U3920" s="11">
        <f>IFERROR(VLOOKUP(Tabla1[[#This Row],[FECHA]],'RECAUDOS EXTERNOS'!A:D,4,FALSE),0)</f>
        <v>1</v>
      </c>
      <c r="V3920" s="9">
        <f>IFERROR(VLOOKUP(Tabla1[[#This Row],[FECHA]],'RECAUDOS EXTERNOS'!A:D,3,FALSE),0)</f>
        <v>214354</v>
      </c>
    </row>
    <row r="3921" spans="1:22" x14ac:dyDescent="0.25">
      <c r="A3921" s="1">
        <v>41480</v>
      </c>
      <c r="B3921" s="3" t="s">
        <v>6</v>
      </c>
      <c r="C3921" s="2">
        <v>41456</v>
      </c>
      <c r="D3921" s="5">
        <f>YEAR(Tabla1[[#This Row],[FECHA]])</f>
        <v>2013</v>
      </c>
      <c r="E3921" s="5">
        <f>IFERROR(VLOOKUP(Tabla1[[#This Row],[FECHA]],'COMPARENDOS TOTALES'!A:D,4,FALSE),0)</f>
        <v>5</v>
      </c>
      <c r="F3921" s="9">
        <f>IFERROR(VLOOKUP(Tabla1[[#This Row],[FECHA]],'COMPARENDOS TOTALES'!A:D,3,FALSE),0)</f>
        <v>1594107</v>
      </c>
      <c r="G3921" s="5">
        <f>IFERROR(VLOOKUP(Tabla1[[#This Row],[FECHA]],EXONERACIONES!A:D,4,FALSE),0)</f>
        <v>0</v>
      </c>
      <c r="H3921" s="9">
        <f>IFERROR(VLOOKUP(Tabla1[[#This Row],[FECHA]],EXONERACIONES!A:D,3,FALSE),0)</f>
        <v>0</v>
      </c>
      <c r="I3921" s="5">
        <f>IFERROR(VLOOKUP(Tabla1[[#This Row],[FECHA]],'SIMIT CON RES'!A:D,4,FALSE),0)</f>
        <v>2</v>
      </c>
      <c r="J3921" s="9">
        <f>IFERROR(VLOOKUP(Tabla1[[#This Row],[FECHA]],'SIMIT CON RES'!A:D,3,FALSE),0)</f>
        <v>451950</v>
      </c>
      <c r="K3921">
        <f>IFERROR(VLOOKUP(Tabla1[[#This Row],[FECHA]],'SIMIT SIN RES'!A:D,4,FALSE),0)</f>
        <v>2</v>
      </c>
      <c r="L3921" s="9">
        <f>IFERROR(VLOOKUP(Tabla1[[#This Row],[FECHA]],'SIMIT SIN RES'!A:D,3,FALSE),0)</f>
        <v>552657</v>
      </c>
      <c r="M3921" s="5">
        <f>IFERROR(VLOOKUP(Tabla1[[#This Row],[FECHA]],'RECAUDOS DE COMPARENDOS'!A:D,4,FALSE),0)</f>
        <v>0</v>
      </c>
      <c r="N3921" s="9">
        <f>IFERROR(VLOOKUP(Tabla1[[#This Row],[FECHA]],'RECAUDOS DE COMPARENDOS'!A:D,3,FALSE),0)</f>
        <v>0</v>
      </c>
      <c r="O3921" s="5">
        <f>IFERROR(VLOOKUP(Tabla1[[#This Row],[FECHA]],'RECAUDOS DE RESOLUCIONES'!A:D,4,FALSE),0)</f>
        <v>0</v>
      </c>
      <c r="P3921" s="9">
        <f>IFERROR(VLOOKUP(Tabla1[[#This Row],[FECHA]],'RECAUDOS DE RESOLUCIONES'!A:D,3,FALSE),0)</f>
        <v>0</v>
      </c>
      <c r="Q392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921" s="9">
        <f>Tabla1[V. COMPARENDOS]-(Tabla1[V. EXONERACIONES]+Tabla1[[#This Row],[V. SIMIT CON RESOLUCION]]+Tabla1[[#This Row],[V. SIMIT SIN RESOLUCION]]+Tabla1[[#This Row],[V. RECAUDOS COMPARENDOS]]+Tabla1[[#This Row],[V. RECAUDOS RESOLUCIONES]])</f>
        <v>589500</v>
      </c>
      <c r="S3921" s="11">
        <f>IFERROR(VLOOKUP(Tabla1[[#This Row],[FECHA]],'RECAUDOS LOCALES'!A:D,4,FALSE),0)</f>
        <v>6</v>
      </c>
      <c r="T3921" s="9">
        <f>IFERROR(VLOOKUP(Tabla1[[#This Row],[FECHA]],'RECAUDOS LOCALES'!A:D,3,FALSE),0)</f>
        <v>1995255</v>
      </c>
      <c r="U3921" s="11">
        <f>IFERROR(VLOOKUP(Tabla1[[#This Row],[FECHA]],'RECAUDOS EXTERNOS'!A:D,4,FALSE),0)</f>
        <v>8</v>
      </c>
      <c r="V3921" s="9">
        <f>IFERROR(VLOOKUP(Tabla1[[#This Row],[FECHA]],'RECAUDOS EXTERNOS'!A:D,3,FALSE),0)</f>
        <v>2192440</v>
      </c>
    </row>
    <row r="3922" spans="1:22" x14ac:dyDescent="0.25">
      <c r="A3922" s="1">
        <v>41481</v>
      </c>
      <c r="B3922" s="3" t="s">
        <v>0</v>
      </c>
      <c r="C3922" s="2">
        <v>41456</v>
      </c>
      <c r="D3922" s="5">
        <f>YEAR(Tabla1[[#This Row],[FECHA]])</f>
        <v>2013</v>
      </c>
      <c r="E3922" s="5">
        <f>IFERROR(VLOOKUP(Tabla1[[#This Row],[FECHA]],'COMPARENDOS TOTALES'!A:D,4,FALSE),0)</f>
        <v>2</v>
      </c>
      <c r="F3922" s="9">
        <f>IFERROR(VLOOKUP(Tabla1[[#This Row],[FECHA]],'COMPARENDOS TOTALES'!A:D,3,FALSE),0)</f>
        <v>884250</v>
      </c>
      <c r="G3922" s="5">
        <f>IFERROR(VLOOKUP(Tabla1[[#This Row],[FECHA]],EXONERACIONES!A:D,4,FALSE),0)</f>
        <v>0</v>
      </c>
      <c r="H3922" s="9">
        <f>IFERROR(VLOOKUP(Tabla1[[#This Row],[FECHA]],EXONERACIONES!A:D,3,FALSE),0)</f>
        <v>0</v>
      </c>
      <c r="I3922" s="5">
        <f>IFERROR(VLOOKUP(Tabla1[[#This Row],[FECHA]],'SIMIT CON RES'!A:D,4,FALSE),0)</f>
        <v>0</v>
      </c>
      <c r="J3922" s="9">
        <f>IFERROR(VLOOKUP(Tabla1[[#This Row],[FECHA]],'SIMIT CON RES'!A:D,3,FALSE),0)</f>
        <v>0</v>
      </c>
      <c r="K3922">
        <f>IFERROR(VLOOKUP(Tabla1[[#This Row],[FECHA]],'SIMIT SIN RES'!A:D,4,FALSE),0)</f>
        <v>0</v>
      </c>
      <c r="L3922" s="9">
        <f>IFERROR(VLOOKUP(Tabla1[[#This Row],[FECHA]],'SIMIT SIN RES'!A:D,3,FALSE),0)</f>
        <v>0</v>
      </c>
      <c r="M3922" s="5">
        <f>IFERROR(VLOOKUP(Tabla1[[#This Row],[FECHA]],'RECAUDOS DE COMPARENDOS'!A:D,4,FALSE),0)</f>
        <v>0</v>
      </c>
      <c r="N3922" s="9">
        <f>IFERROR(VLOOKUP(Tabla1[[#This Row],[FECHA]],'RECAUDOS DE COMPARENDOS'!A:D,3,FALSE),0)</f>
        <v>0</v>
      </c>
      <c r="O3922" s="5">
        <f>IFERROR(VLOOKUP(Tabla1[[#This Row],[FECHA]],'RECAUDOS DE RESOLUCIONES'!A:D,4,FALSE),0)</f>
        <v>0</v>
      </c>
      <c r="P3922" s="9">
        <f>IFERROR(VLOOKUP(Tabla1[[#This Row],[FECHA]],'RECAUDOS DE RESOLUCIONES'!A:D,3,FALSE),0)</f>
        <v>0</v>
      </c>
      <c r="Q392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3922" s="9">
        <f>Tabla1[V. COMPARENDOS]-(Tabla1[V. EXONERACIONES]+Tabla1[[#This Row],[V. SIMIT CON RESOLUCION]]+Tabla1[[#This Row],[V. SIMIT SIN RESOLUCION]]+Tabla1[[#This Row],[V. RECAUDOS COMPARENDOS]]+Tabla1[[#This Row],[V. RECAUDOS RESOLUCIONES]])</f>
        <v>884250</v>
      </c>
      <c r="S3922" s="11">
        <f>IFERROR(VLOOKUP(Tabla1[[#This Row],[FECHA]],'RECAUDOS LOCALES'!A:D,4,FALSE),0)</f>
        <v>0</v>
      </c>
      <c r="T3922" s="9">
        <f>IFERROR(VLOOKUP(Tabla1[[#This Row],[FECHA]],'RECAUDOS LOCALES'!A:D,3,FALSE),0)</f>
        <v>0</v>
      </c>
      <c r="U3922" s="11">
        <f>IFERROR(VLOOKUP(Tabla1[[#This Row],[FECHA]],'RECAUDOS EXTERNOS'!A:D,4,FALSE),0)</f>
        <v>5</v>
      </c>
      <c r="V3922" s="9">
        <f>IFERROR(VLOOKUP(Tabla1[[#This Row],[FECHA]],'RECAUDOS EXTERNOS'!A:D,3,FALSE),0)</f>
        <v>1383188</v>
      </c>
    </row>
    <row r="3923" spans="1:22" x14ac:dyDescent="0.25">
      <c r="A3923" s="1">
        <v>41482</v>
      </c>
      <c r="B3923" s="3" t="s">
        <v>5</v>
      </c>
      <c r="C3923" s="2">
        <v>41456</v>
      </c>
      <c r="D3923" s="5">
        <f>YEAR(Tabla1[[#This Row],[FECHA]])</f>
        <v>2013</v>
      </c>
      <c r="E3923" s="5">
        <f>IFERROR(VLOOKUP(Tabla1[[#This Row],[FECHA]],'COMPARENDOS TOTALES'!A:D,4,FALSE),0)</f>
        <v>3</v>
      </c>
      <c r="F3923" s="9">
        <f>IFERROR(VLOOKUP(Tabla1[[#This Row],[FECHA]],'COMPARENDOS TOTALES'!A:D,3,FALSE),0)</f>
        <v>903900</v>
      </c>
      <c r="G3923" s="5">
        <f>IFERROR(VLOOKUP(Tabla1[[#This Row],[FECHA]],EXONERACIONES!A:D,4,FALSE),0)</f>
        <v>0</v>
      </c>
      <c r="H3923" s="9">
        <f>IFERROR(VLOOKUP(Tabla1[[#This Row],[FECHA]],EXONERACIONES!A:D,3,FALSE),0)</f>
        <v>0</v>
      </c>
      <c r="I3923" s="5">
        <f>IFERROR(VLOOKUP(Tabla1[[#This Row],[FECHA]],'SIMIT CON RES'!A:D,4,FALSE),0)</f>
        <v>3</v>
      </c>
      <c r="J3923" s="9">
        <f>IFERROR(VLOOKUP(Tabla1[[#This Row],[FECHA]],'SIMIT CON RES'!A:D,3,FALSE),0)</f>
        <v>903900</v>
      </c>
      <c r="K3923">
        <f>IFERROR(VLOOKUP(Tabla1[[#This Row],[FECHA]],'SIMIT SIN RES'!A:D,4,FALSE),0)</f>
        <v>0</v>
      </c>
      <c r="L3923" s="9">
        <f>IFERROR(VLOOKUP(Tabla1[[#This Row],[FECHA]],'SIMIT SIN RES'!A:D,3,FALSE),0)</f>
        <v>0</v>
      </c>
      <c r="M3923" s="5">
        <f>IFERROR(VLOOKUP(Tabla1[[#This Row],[FECHA]],'RECAUDOS DE COMPARENDOS'!A:D,4,FALSE),0)</f>
        <v>0</v>
      </c>
      <c r="N3923" s="9">
        <f>IFERROR(VLOOKUP(Tabla1[[#This Row],[FECHA]],'RECAUDOS DE COMPARENDOS'!A:D,3,FALSE),0)</f>
        <v>0</v>
      </c>
      <c r="O3923" s="5">
        <f>IFERROR(VLOOKUP(Tabla1[[#This Row],[FECHA]],'RECAUDOS DE RESOLUCIONES'!A:D,4,FALSE),0)</f>
        <v>0</v>
      </c>
      <c r="P3923" s="9">
        <f>IFERROR(VLOOKUP(Tabla1[[#This Row],[FECHA]],'RECAUDOS DE RESOLUCIONES'!A:D,3,FALSE),0)</f>
        <v>0</v>
      </c>
      <c r="Q392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92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923" s="11">
        <f>IFERROR(VLOOKUP(Tabla1[[#This Row],[FECHA]],'RECAUDOS LOCALES'!A:D,4,FALSE),0)</f>
        <v>0</v>
      </c>
      <c r="T3923" s="9">
        <f>IFERROR(VLOOKUP(Tabla1[[#This Row],[FECHA]],'RECAUDOS LOCALES'!A:D,3,FALSE),0)</f>
        <v>0</v>
      </c>
      <c r="U3923" s="11">
        <f>IFERROR(VLOOKUP(Tabla1[[#This Row],[FECHA]],'RECAUDOS EXTERNOS'!A:D,4,FALSE),0)</f>
        <v>0</v>
      </c>
      <c r="V3923" s="9">
        <f>IFERROR(VLOOKUP(Tabla1[[#This Row],[FECHA]],'RECAUDOS EXTERNOS'!A:D,3,FALSE),0)</f>
        <v>0</v>
      </c>
    </row>
    <row r="3924" spans="1:22" x14ac:dyDescent="0.25">
      <c r="A3924" s="1">
        <v>41483</v>
      </c>
      <c r="B3924" s="3" t="s">
        <v>4</v>
      </c>
      <c r="C3924" s="2">
        <v>41456</v>
      </c>
      <c r="D3924" s="5">
        <f>YEAR(Tabla1[[#This Row],[FECHA]])</f>
        <v>2013</v>
      </c>
      <c r="E3924" s="5">
        <f>IFERROR(VLOOKUP(Tabla1[[#This Row],[FECHA]],'COMPARENDOS TOTALES'!A:D,4,FALSE),0)</f>
        <v>1</v>
      </c>
      <c r="F3924" s="9">
        <f>IFERROR(VLOOKUP(Tabla1[[#This Row],[FECHA]],'COMPARENDOS TOTALES'!A:D,3,FALSE),0)</f>
        <v>589500</v>
      </c>
      <c r="G3924" s="5">
        <f>IFERROR(VLOOKUP(Tabla1[[#This Row],[FECHA]],EXONERACIONES!A:D,4,FALSE),0)</f>
        <v>0</v>
      </c>
      <c r="H3924" s="9">
        <f>IFERROR(VLOOKUP(Tabla1[[#This Row],[FECHA]],EXONERACIONES!A:D,3,FALSE),0)</f>
        <v>0</v>
      </c>
      <c r="I3924" s="5">
        <f>IFERROR(VLOOKUP(Tabla1[[#This Row],[FECHA]],'SIMIT CON RES'!A:D,4,FALSE),0)</f>
        <v>1</v>
      </c>
      <c r="J3924" s="9">
        <f>IFERROR(VLOOKUP(Tabla1[[#This Row],[FECHA]],'SIMIT CON RES'!A:D,3,FALSE),0)</f>
        <v>589500</v>
      </c>
      <c r="K3924">
        <f>IFERROR(VLOOKUP(Tabla1[[#This Row],[FECHA]],'SIMIT SIN RES'!A:D,4,FALSE),0)</f>
        <v>0</v>
      </c>
      <c r="L3924" s="9">
        <f>IFERROR(VLOOKUP(Tabla1[[#This Row],[FECHA]],'SIMIT SIN RES'!A:D,3,FALSE),0)</f>
        <v>0</v>
      </c>
      <c r="M3924" s="5">
        <f>IFERROR(VLOOKUP(Tabla1[[#This Row],[FECHA]],'RECAUDOS DE COMPARENDOS'!A:D,4,FALSE),0)</f>
        <v>0</v>
      </c>
      <c r="N3924" s="9">
        <f>IFERROR(VLOOKUP(Tabla1[[#This Row],[FECHA]],'RECAUDOS DE COMPARENDOS'!A:D,3,FALSE),0)</f>
        <v>0</v>
      </c>
      <c r="O3924" s="5">
        <f>IFERROR(VLOOKUP(Tabla1[[#This Row],[FECHA]],'RECAUDOS DE RESOLUCIONES'!A:D,4,FALSE),0)</f>
        <v>0</v>
      </c>
      <c r="P3924" s="9">
        <f>IFERROR(VLOOKUP(Tabla1[[#This Row],[FECHA]],'RECAUDOS DE RESOLUCIONES'!A:D,3,FALSE),0)</f>
        <v>0</v>
      </c>
      <c r="Q392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92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924" s="11">
        <f>IFERROR(VLOOKUP(Tabla1[[#This Row],[FECHA]],'RECAUDOS LOCALES'!A:D,4,FALSE),0)</f>
        <v>0</v>
      </c>
      <c r="T3924" s="9">
        <f>IFERROR(VLOOKUP(Tabla1[[#This Row],[FECHA]],'RECAUDOS LOCALES'!A:D,3,FALSE),0)</f>
        <v>0</v>
      </c>
      <c r="U3924" s="11">
        <f>IFERROR(VLOOKUP(Tabla1[[#This Row],[FECHA]],'RECAUDOS EXTERNOS'!A:D,4,FALSE),0)</f>
        <v>0</v>
      </c>
      <c r="V3924" s="9">
        <f>IFERROR(VLOOKUP(Tabla1[[#This Row],[FECHA]],'RECAUDOS EXTERNOS'!A:D,3,FALSE),0)</f>
        <v>0</v>
      </c>
    </row>
    <row r="3925" spans="1:22" x14ac:dyDescent="0.25">
      <c r="A3925" s="1">
        <v>41484</v>
      </c>
      <c r="B3925" s="3" t="s">
        <v>1</v>
      </c>
      <c r="C3925" s="2">
        <v>41456</v>
      </c>
      <c r="D3925" s="5">
        <f>YEAR(Tabla1[[#This Row],[FECHA]])</f>
        <v>2013</v>
      </c>
      <c r="E3925" s="5">
        <f>IFERROR(VLOOKUP(Tabla1[[#This Row],[FECHA]],'COMPARENDOS TOTALES'!A:D,4,FALSE),0)</f>
        <v>1</v>
      </c>
      <c r="F3925" s="9">
        <f>IFERROR(VLOOKUP(Tabla1[[#This Row],[FECHA]],'COMPARENDOS TOTALES'!A:D,3,FALSE),0)</f>
        <v>157200</v>
      </c>
      <c r="G3925" s="5">
        <f>IFERROR(VLOOKUP(Tabla1[[#This Row],[FECHA]],EXONERACIONES!A:D,4,FALSE),0)</f>
        <v>0</v>
      </c>
      <c r="H3925" s="9">
        <f>IFERROR(VLOOKUP(Tabla1[[#This Row],[FECHA]],EXONERACIONES!A:D,3,FALSE),0)</f>
        <v>0</v>
      </c>
      <c r="I3925" s="5">
        <f>IFERROR(VLOOKUP(Tabla1[[#This Row],[FECHA]],'SIMIT CON RES'!A:D,4,FALSE),0)</f>
        <v>1</v>
      </c>
      <c r="J3925" s="9">
        <f>IFERROR(VLOOKUP(Tabla1[[#This Row],[FECHA]],'SIMIT CON RES'!A:D,3,FALSE),0)</f>
        <v>157200</v>
      </c>
      <c r="K3925">
        <f>IFERROR(VLOOKUP(Tabla1[[#This Row],[FECHA]],'SIMIT SIN RES'!A:D,4,FALSE),0)</f>
        <v>0</v>
      </c>
      <c r="L3925" s="9">
        <f>IFERROR(VLOOKUP(Tabla1[[#This Row],[FECHA]],'SIMIT SIN RES'!A:D,3,FALSE),0)</f>
        <v>0</v>
      </c>
      <c r="M3925" s="5">
        <f>IFERROR(VLOOKUP(Tabla1[[#This Row],[FECHA]],'RECAUDOS DE COMPARENDOS'!A:D,4,FALSE),0)</f>
        <v>0</v>
      </c>
      <c r="N3925" s="9">
        <f>IFERROR(VLOOKUP(Tabla1[[#This Row],[FECHA]],'RECAUDOS DE COMPARENDOS'!A:D,3,FALSE),0)</f>
        <v>0</v>
      </c>
      <c r="O3925" s="5">
        <f>IFERROR(VLOOKUP(Tabla1[[#This Row],[FECHA]],'RECAUDOS DE RESOLUCIONES'!A:D,4,FALSE),0)</f>
        <v>0</v>
      </c>
      <c r="P3925" s="9">
        <f>IFERROR(VLOOKUP(Tabla1[[#This Row],[FECHA]],'RECAUDOS DE RESOLUCIONES'!A:D,3,FALSE),0)</f>
        <v>0</v>
      </c>
      <c r="Q392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92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925" s="11">
        <f>IFERROR(VLOOKUP(Tabla1[[#This Row],[FECHA]],'RECAUDOS LOCALES'!A:D,4,FALSE),0)</f>
        <v>0</v>
      </c>
      <c r="T3925" s="9">
        <f>IFERROR(VLOOKUP(Tabla1[[#This Row],[FECHA]],'RECAUDOS LOCALES'!A:D,3,FALSE),0)</f>
        <v>0</v>
      </c>
      <c r="U3925" s="11">
        <f>IFERROR(VLOOKUP(Tabla1[[#This Row],[FECHA]],'RECAUDOS EXTERNOS'!A:D,4,FALSE),0)</f>
        <v>0</v>
      </c>
      <c r="V3925" s="9">
        <f>IFERROR(VLOOKUP(Tabla1[[#This Row],[FECHA]],'RECAUDOS EXTERNOS'!A:D,3,FALSE),0)</f>
        <v>0</v>
      </c>
    </row>
    <row r="3926" spans="1:22" x14ac:dyDescent="0.25">
      <c r="A3926" s="1">
        <v>41485</v>
      </c>
      <c r="B3926" s="3" t="s">
        <v>2</v>
      </c>
      <c r="C3926" s="2">
        <v>41456</v>
      </c>
      <c r="D3926" s="5">
        <f>YEAR(Tabla1[[#This Row],[FECHA]])</f>
        <v>2013</v>
      </c>
      <c r="E3926" s="5">
        <f>IFERROR(VLOOKUP(Tabla1[[#This Row],[FECHA]],'COMPARENDOS TOTALES'!A:D,4,FALSE),0)</f>
        <v>1</v>
      </c>
      <c r="F3926" s="9">
        <f>IFERROR(VLOOKUP(Tabla1[[#This Row],[FECHA]],'COMPARENDOS TOTALES'!A:D,3,FALSE),0)</f>
        <v>368438</v>
      </c>
      <c r="G3926" s="5">
        <f>IFERROR(VLOOKUP(Tabla1[[#This Row],[FECHA]],EXONERACIONES!A:D,4,FALSE),0)</f>
        <v>0</v>
      </c>
      <c r="H3926" s="9">
        <f>IFERROR(VLOOKUP(Tabla1[[#This Row],[FECHA]],EXONERACIONES!A:D,3,FALSE),0)</f>
        <v>0</v>
      </c>
      <c r="I3926" s="5">
        <f>IFERROR(VLOOKUP(Tabla1[[#This Row],[FECHA]],'SIMIT CON RES'!A:D,4,FALSE),0)</f>
        <v>0</v>
      </c>
      <c r="J3926" s="9">
        <f>IFERROR(VLOOKUP(Tabla1[[#This Row],[FECHA]],'SIMIT CON RES'!A:D,3,FALSE),0)</f>
        <v>0</v>
      </c>
      <c r="K3926">
        <f>IFERROR(VLOOKUP(Tabla1[[#This Row],[FECHA]],'SIMIT SIN RES'!A:D,4,FALSE),0)</f>
        <v>1</v>
      </c>
      <c r="L3926" s="9">
        <f>IFERROR(VLOOKUP(Tabla1[[#This Row],[FECHA]],'SIMIT SIN RES'!A:D,3,FALSE),0)</f>
        <v>368438</v>
      </c>
      <c r="M3926" s="5">
        <f>IFERROR(VLOOKUP(Tabla1[[#This Row],[FECHA]],'RECAUDOS DE COMPARENDOS'!A:D,4,FALSE),0)</f>
        <v>0</v>
      </c>
      <c r="N3926" s="9">
        <f>IFERROR(VLOOKUP(Tabla1[[#This Row],[FECHA]],'RECAUDOS DE COMPARENDOS'!A:D,3,FALSE),0)</f>
        <v>0</v>
      </c>
      <c r="O3926" s="5">
        <f>IFERROR(VLOOKUP(Tabla1[[#This Row],[FECHA]],'RECAUDOS DE RESOLUCIONES'!A:D,4,FALSE),0)</f>
        <v>0</v>
      </c>
      <c r="P3926" s="9">
        <f>IFERROR(VLOOKUP(Tabla1[[#This Row],[FECHA]],'RECAUDOS DE RESOLUCIONES'!A:D,3,FALSE),0)</f>
        <v>0</v>
      </c>
      <c r="Q392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92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926" s="11">
        <f>IFERROR(VLOOKUP(Tabla1[[#This Row],[FECHA]],'RECAUDOS LOCALES'!A:D,4,FALSE),0)</f>
        <v>0</v>
      </c>
      <c r="T3926" s="9">
        <f>IFERROR(VLOOKUP(Tabla1[[#This Row],[FECHA]],'RECAUDOS LOCALES'!A:D,3,FALSE),0)</f>
        <v>0</v>
      </c>
      <c r="U3926" s="11">
        <f>IFERROR(VLOOKUP(Tabla1[[#This Row],[FECHA]],'RECAUDOS EXTERNOS'!A:D,4,FALSE),0)</f>
        <v>5</v>
      </c>
      <c r="V3926" s="9">
        <f>IFERROR(VLOOKUP(Tabla1[[#This Row],[FECHA]],'RECAUDOS EXTERNOS'!A:D,3,FALSE),0)</f>
        <v>2346486</v>
      </c>
    </row>
    <row r="3927" spans="1:22" x14ac:dyDescent="0.25">
      <c r="A3927" s="1">
        <v>41486</v>
      </c>
      <c r="B3927" s="3" t="s">
        <v>3</v>
      </c>
      <c r="C3927" s="2">
        <v>41456</v>
      </c>
      <c r="D3927" s="5">
        <f>YEAR(Tabla1[[#This Row],[FECHA]])</f>
        <v>2013</v>
      </c>
      <c r="E3927" s="5">
        <f>IFERROR(VLOOKUP(Tabla1[[#This Row],[FECHA]],'COMPARENDOS TOTALES'!A:D,4,FALSE),0)</f>
        <v>5</v>
      </c>
      <c r="F3927" s="9">
        <f>IFERROR(VLOOKUP(Tabla1[[#This Row],[FECHA]],'COMPARENDOS TOTALES'!A:D,3,FALSE),0)</f>
        <v>1999388</v>
      </c>
      <c r="G3927" s="5">
        <f>IFERROR(VLOOKUP(Tabla1[[#This Row],[FECHA]],EXONERACIONES!A:D,4,FALSE),0)</f>
        <v>0</v>
      </c>
      <c r="H3927" s="9">
        <f>IFERROR(VLOOKUP(Tabla1[[#This Row],[FECHA]],EXONERACIONES!A:D,3,FALSE),0)</f>
        <v>0</v>
      </c>
      <c r="I3927" s="5">
        <f>IFERROR(VLOOKUP(Tabla1[[#This Row],[FECHA]],'SIMIT CON RES'!A:D,4,FALSE),0)</f>
        <v>4</v>
      </c>
      <c r="J3927" s="9">
        <f>IFERROR(VLOOKUP(Tabla1[[#This Row],[FECHA]],'SIMIT CON RES'!A:D,3,FALSE),0)</f>
        <v>1630950</v>
      </c>
      <c r="K3927">
        <f>IFERROR(VLOOKUP(Tabla1[[#This Row],[FECHA]],'SIMIT SIN RES'!A:D,4,FALSE),0)</f>
        <v>0</v>
      </c>
      <c r="L3927" s="9">
        <f>IFERROR(VLOOKUP(Tabla1[[#This Row],[FECHA]],'SIMIT SIN RES'!A:D,3,FALSE),0)</f>
        <v>0</v>
      </c>
      <c r="M3927" s="5">
        <f>IFERROR(VLOOKUP(Tabla1[[#This Row],[FECHA]],'RECAUDOS DE COMPARENDOS'!A:D,4,FALSE),0)</f>
        <v>0</v>
      </c>
      <c r="N3927" s="9">
        <f>IFERROR(VLOOKUP(Tabla1[[#This Row],[FECHA]],'RECAUDOS DE COMPARENDOS'!A:D,3,FALSE),0)</f>
        <v>0</v>
      </c>
      <c r="O3927" s="5">
        <f>IFERROR(VLOOKUP(Tabla1[[#This Row],[FECHA]],'RECAUDOS DE RESOLUCIONES'!A:D,4,FALSE),0)</f>
        <v>0</v>
      </c>
      <c r="P3927" s="9">
        <f>IFERROR(VLOOKUP(Tabla1[[#This Row],[FECHA]],'RECAUDOS DE RESOLUCIONES'!A:D,3,FALSE),0)</f>
        <v>0</v>
      </c>
      <c r="Q392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927" s="9">
        <f>Tabla1[V. COMPARENDOS]-(Tabla1[V. EXONERACIONES]+Tabla1[[#This Row],[V. SIMIT CON RESOLUCION]]+Tabla1[[#This Row],[V. SIMIT SIN RESOLUCION]]+Tabla1[[#This Row],[V. RECAUDOS COMPARENDOS]]+Tabla1[[#This Row],[V. RECAUDOS RESOLUCIONES]])</f>
        <v>368438</v>
      </c>
      <c r="S3927" s="11">
        <f>IFERROR(VLOOKUP(Tabla1[[#This Row],[FECHA]],'RECAUDOS LOCALES'!A:D,4,FALSE),0)</f>
        <v>5</v>
      </c>
      <c r="T3927" s="9">
        <f>IFERROR(VLOOKUP(Tabla1[[#This Row],[FECHA]],'RECAUDOS LOCALES'!A:D,3,FALSE),0)</f>
        <v>863395</v>
      </c>
      <c r="U3927" s="11">
        <f>IFERROR(VLOOKUP(Tabla1[[#This Row],[FECHA]],'RECAUDOS EXTERNOS'!A:D,4,FALSE),0)</f>
        <v>7</v>
      </c>
      <c r="V3927" s="9">
        <f>IFERROR(VLOOKUP(Tabla1[[#This Row],[FECHA]],'RECAUDOS EXTERNOS'!A:D,3,FALSE),0)</f>
        <v>2031716</v>
      </c>
    </row>
    <row r="3928" spans="1:22" x14ac:dyDescent="0.25">
      <c r="A3928" s="1">
        <v>41487</v>
      </c>
      <c r="B3928" s="3" t="s">
        <v>6</v>
      </c>
      <c r="C3928" s="2">
        <v>41487</v>
      </c>
      <c r="D3928" s="5">
        <f>YEAR(Tabla1[[#This Row],[FECHA]])</f>
        <v>2013</v>
      </c>
      <c r="E3928" s="5">
        <f>IFERROR(VLOOKUP(Tabla1[[#This Row],[FECHA]],'COMPARENDOS TOTALES'!A:D,4,FALSE),0)</f>
        <v>0</v>
      </c>
      <c r="F3928" s="9">
        <f>IFERROR(VLOOKUP(Tabla1[[#This Row],[FECHA]],'COMPARENDOS TOTALES'!A:D,3,FALSE),0)</f>
        <v>0</v>
      </c>
      <c r="G3928" s="5">
        <f>IFERROR(VLOOKUP(Tabla1[[#This Row],[FECHA]],EXONERACIONES!A:D,4,FALSE),0)</f>
        <v>0</v>
      </c>
      <c r="H3928" s="9">
        <f>IFERROR(VLOOKUP(Tabla1[[#This Row],[FECHA]],EXONERACIONES!A:D,3,FALSE),0)</f>
        <v>0</v>
      </c>
      <c r="I3928" s="5">
        <f>IFERROR(VLOOKUP(Tabla1[[#This Row],[FECHA]],'SIMIT CON RES'!A:D,4,FALSE),0)</f>
        <v>0</v>
      </c>
      <c r="J3928" s="9">
        <f>IFERROR(VLOOKUP(Tabla1[[#This Row],[FECHA]],'SIMIT CON RES'!A:D,3,FALSE),0)</f>
        <v>0</v>
      </c>
      <c r="K3928">
        <f>IFERROR(VLOOKUP(Tabla1[[#This Row],[FECHA]],'SIMIT SIN RES'!A:D,4,FALSE),0)</f>
        <v>0</v>
      </c>
      <c r="L3928" s="9">
        <f>IFERROR(VLOOKUP(Tabla1[[#This Row],[FECHA]],'SIMIT SIN RES'!A:D,3,FALSE),0)</f>
        <v>0</v>
      </c>
      <c r="M3928" s="5">
        <f>IFERROR(VLOOKUP(Tabla1[[#This Row],[FECHA]],'RECAUDOS DE COMPARENDOS'!A:D,4,FALSE),0)</f>
        <v>0</v>
      </c>
      <c r="N3928" s="9">
        <f>IFERROR(VLOOKUP(Tabla1[[#This Row],[FECHA]],'RECAUDOS DE COMPARENDOS'!A:D,3,FALSE),0)</f>
        <v>0</v>
      </c>
      <c r="O3928" s="5">
        <f>IFERROR(VLOOKUP(Tabla1[[#This Row],[FECHA]],'RECAUDOS DE RESOLUCIONES'!A:D,4,FALSE),0)</f>
        <v>0</v>
      </c>
      <c r="P3928" s="9">
        <f>IFERROR(VLOOKUP(Tabla1[[#This Row],[FECHA]],'RECAUDOS DE RESOLUCIONES'!A:D,3,FALSE),0)</f>
        <v>0</v>
      </c>
      <c r="Q392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92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928" s="11">
        <f>IFERROR(VLOOKUP(Tabla1[[#This Row],[FECHA]],'RECAUDOS LOCALES'!A:D,4,FALSE),0)</f>
        <v>0</v>
      </c>
      <c r="T3928" s="9">
        <f>IFERROR(VLOOKUP(Tabla1[[#This Row],[FECHA]],'RECAUDOS LOCALES'!A:D,3,FALSE),0)</f>
        <v>0</v>
      </c>
      <c r="U3928" s="11">
        <f>IFERROR(VLOOKUP(Tabla1[[#This Row],[FECHA]],'RECAUDOS EXTERNOS'!A:D,4,FALSE),0)</f>
        <v>5</v>
      </c>
      <c r="V3928" s="9">
        <f>IFERROR(VLOOKUP(Tabla1[[#This Row],[FECHA]],'RECAUDOS EXTERNOS'!A:D,3,FALSE),0)</f>
        <v>2300717</v>
      </c>
    </row>
    <row r="3929" spans="1:22" x14ac:dyDescent="0.25">
      <c r="A3929" s="1">
        <v>41488</v>
      </c>
      <c r="B3929" s="3" t="s">
        <v>0</v>
      </c>
      <c r="C3929" s="2">
        <v>41487</v>
      </c>
      <c r="D3929" s="5">
        <f>YEAR(Tabla1[[#This Row],[FECHA]])</f>
        <v>2013</v>
      </c>
      <c r="E3929" s="5">
        <f>IFERROR(VLOOKUP(Tabla1[[#This Row],[FECHA]],'COMPARENDOS TOTALES'!A:D,4,FALSE),0)</f>
        <v>2</v>
      </c>
      <c r="F3929" s="9">
        <f>IFERROR(VLOOKUP(Tabla1[[#This Row],[FECHA]],'COMPARENDOS TOTALES'!A:D,3,FALSE),0)</f>
        <v>658275</v>
      </c>
      <c r="G3929" s="5">
        <f>IFERROR(VLOOKUP(Tabla1[[#This Row],[FECHA]],EXONERACIONES!A:D,4,FALSE),0)</f>
        <v>0</v>
      </c>
      <c r="H3929" s="9">
        <f>IFERROR(VLOOKUP(Tabla1[[#This Row],[FECHA]],EXONERACIONES!A:D,3,FALSE),0)</f>
        <v>0</v>
      </c>
      <c r="I3929" s="5">
        <f>IFERROR(VLOOKUP(Tabla1[[#This Row],[FECHA]],'SIMIT CON RES'!A:D,4,FALSE),0)</f>
        <v>1</v>
      </c>
      <c r="J3929" s="9">
        <f>IFERROR(VLOOKUP(Tabla1[[#This Row],[FECHA]],'SIMIT CON RES'!A:D,3,FALSE),0)</f>
        <v>589500</v>
      </c>
      <c r="K3929">
        <f>IFERROR(VLOOKUP(Tabla1[[#This Row],[FECHA]],'SIMIT SIN RES'!A:D,4,FALSE),0)</f>
        <v>0</v>
      </c>
      <c r="L3929" s="9">
        <f>IFERROR(VLOOKUP(Tabla1[[#This Row],[FECHA]],'SIMIT SIN RES'!A:D,3,FALSE),0)</f>
        <v>0</v>
      </c>
      <c r="M3929" s="5">
        <f>IFERROR(VLOOKUP(Tabla1[[#This Row],[FECHA]],'RECAUDOS DE COMPARENDOS'!A:D,4,FALSE),0)</f>
        <v>0</v>
      </c>
      <c r="N3929" s="9">
        <f>IFERROR(VLOOKUP(Tabla1[[#This Row],[FECHA]],'RECAUDOS DE COMPARENDOS'!A:D,3,FALSE),0)</f>
        <v>0</v>
      </c>
      <c r="O3929" s="5">
        <f>IFERROR(VLOOKUP(Tabla1[[#This Row],[FECHA]],'RECAUDOS DE RESOLUCIONES'!A:D,4,FALSE),0)</f>
        <v>0</v>
      </c>
      <c r="P3929" s="9">
        <f>IFERROR(VLOOKUP(Tabla1[[#This Row],[FECHA]],'RECAUDOS DE RESOLUCIONES'!A:D,3,FALSE),0)</f>
        <v>0</v>
      </c>
      <c r="Q392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929" s="9">
        <f>Tabla1[V. COMPARENDOS]-(Tabla1[V. EXONERACIONES]+Tabla1[[#This Row],[V. SIMIT CON RESOLUCION]]+Tabla1[[#This Row],[V. SIMIT SIN RESOLUCION]]+Tabla1[[#This Row],[V. RECAUDOS COMPARENDOS]]+Tabla1[[#This Row],[V. RECAUDOS RESOLUCIONES]])</f>
        <v>68775</v>
      </c>
      <c r="S3929" s="11">
        <f>IFERROR(VLOOKUP(Tabla1[[#This Row],[FECHA]],'RECAUDOS LOCALES'!A:D,4,FALSE),0)</f>
        <v>0</v>
      </c>
      <c r="T3929" s="9">
        <f>IFERROR(VLOOKUP(Tabla1[[#This Row],[FECHA]],'RECAUDOS LOCALES'!A:D,3,FALSE),0)</f>
        <v>0</v>
      </c>
      <c r="U3929" s="11">
        <f>IFERROR(VLOOKUP(Tabla1[[#This Row],[FECHA]],'RECAUDOS EXTERNOS'!A:D,4,FALSE),0)</f>
        <v>6</v>
      </c>
      <c r="V3929" s="9">
        <f>IFERROR(VLOOKUP(Tabla1[[#This Row],[FECHA]],'RECAUDOS EXTERNOS'!A:D,3,FALSE),0)</f>
        <v>2110913</v>
      </c>
    </row>
    <row r="3930" spans="1:22" x14ac:dyDescent="0.25">
      <c r="A3930" s="1">
        <v>41489</v>
      </c>
      <c r="B3930" s="3" t="s">
        <v>5</v>
      </c>
      <c r="C3930" s="2">
        <v>41487</v>
      </c>
      <c r="D3930" s="5">
        <f>YEAR(Tabla1[[#This Row],[FECHA]])</f>
        <v>2013</v>
      </c>
      <c r="E3930" s="5">
        <f>IFERROR(VLOOKUP(Tabla1[[#This Row],[FECHA]],'COMPARENDOS TOTALES'!A:D,4,FALSE),0)</f>
        <v>3</v>
      </c>
      <c r="F3930" s="9">
        <f>IFERROR(VLOOKUP(Tabla1[[#This Row],[FECHA]],'COMPARENDOS TOTALES'!A:D,3,FALSE),0)</f>
        <v>2652750</v>
      </c>
      <c r="G3930" s="5">
        <f>IFERROR(VLOOKUP(Tabla1[[#This Row],[FECHA]],EXONERACIONES!A:D,4,FALSE),0)</f>
        <v>0</v>
      </c>
      <c r="H3930" s="9">
        <f>IFERROR(VLOOKUP(Tabla1[[#This Row],[FECHA]],EXONERACIONES!A:D,3,FALSE),0)</f>
        <v>0</v>
      </c>
      <c r="I3930" s="5">
        <f>IFERROR(VLOOKUP(Tabla1[[#This Row],[FECHA]],'SIMIT CON RES'!A:D,4,FALSE),0)</f>
        <v>3</v>
      </c>
      <c r="J3930" s="9">
        <f>IFERROR(VLOOKUP(Tabla1[[#This Row],[FECHA]],'SIMIT CON RES'!A:D,3,FALSE),0)</f>
        <v>2652750</v>
      </c>
      <c r="K3930">
        <f>IFERROR(VLOOKUP(Tabla1[[#This Row],[FECHA]],'SIMIT SIN RES'!A:D,4,FALSE),0)</f>
        <v>0</v>
      </c>
      <c r="L3930" s="9">
        <f>IFERROR(VLOOKUP(Tabla1[[#This Row],[FECHA]],'SIMIT SIN RES'!A:D,3,FALSE),0)</f>
        <v>0</v>
      </c>
      <c r="M3930" s="5">
        <f>IFERROR(VLOOKUP(Tabla1[[#This Row],[FECHA]],'RECAUDOS DE COMPARENDOS'!A:D,4,FALSE),0)</f>
        <v>0</v>
      </c>
      <c r="N3930" s="9">
        <f>IFERROR(VLOOKUP(Tabla1[[#This Row],[FECHA]],'RECAUDOS DE COMPARENDOS'!A:D,3,FALSE),0)</f>
        <v>0</v>
      </c>
      <c r="O3930" s="5">
        <f>IFERROR(VLOOKUP(Tabla1[[#This Row],[FECHA]],'RECAUDOS DE RESOLUCIONES'!A:D,4,FALSE),0)</f>
        <v>0</v>
      </c>
      <c r="P3930" s="9">
        <f>IFERROR(VLOOKUP(Tabla1[[#This Row],[FECHA]],'RECAUDOS DE RESOLUCIONES'!A:D,3,FALSE),0)</f>
        <v>0</v>
      </c>
      <c r="Q393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93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930" s="11">
        <f>IFERROR(VLOOKUP(Tabla1[[#This Row],[FECHA]],'RECAUDOS LOCALES'!A:D,4,FALSE),0)</f>
        <v>0</v>
      </c>
      <c r="T3930" s="9">
        <f>IFERROR(VLOOKUP(Tabla1[[#This Row],[FECHA]],'RECAUDOS LOCALES'!A:D,3,FALSE),0)</f>
        <v>0</v>
      </c>
      <c r="U3930" s="11">
        <f>IFERROR(VLOOKUP(Tabla1[[#This Row],[FECHA]],'RECAUDOS EXTERNOS'!A:D,4,FALSE),0)</f>
        <v>0</v>
      </c>
      <c r="V3930" s="9">
        <f>IFERROR(VLOOKUP(Tabla1[[#This Row],[FECHA]],'RECAUDOS EXTERNOS'!A:D,3,FALSE),0)</f>
        <v>0</v>
      </c>
    </row>
    <row r="3931" spans="1:22" x14ac:dyDescent="0.25">
      <c r="A3931" s="1">
        <v>41490</v>
      </c>
      <c r="B3931" s="3" t="s">
        <v>4</v>
      </c>
      <c r="C3931" s="2">
        <v>41487</v>
      </c>
      <c r="D3931" s="5">
        <f>YEAR(Tabla1[[#This Row],[FECHA]])</f>
        <v>2013</v>
      </c>
      <c r="E3931" s="5">
        <f>IFERROR(VLOOKUP(Tabla1[[#This Row],[FECHA]],'COMPARENDOS TOTALES'!A:D,4,FALSE),0)</f>
        <v>1</v>
      </c>
      <c r="F3931" s="9">
        <f>IFERROR(VLOOKUP(Tabla1[[#This Row],[FECHA]],'COMPARENDOS TOTALES'!A:D,3,FALSE),0)</f>
        <v>884250</v>
      </c>
      <c r="G3931" s="5">
        <f>IFERROR(VLOOKUP(Tabla1[[#This Row],[FECHA]],EXONERACIONES!A:D,4,FALSE),0)</f>
        <v>0</v>
      </c>
      <c r="H3931" s="9">
        <f>IFERROR(VLOOKUP(Tabla1[[#This Row],[FECHA]],EXONERACIONES!A:D,3,FALSE),0)</f>
        <v>0</v>
      </c>
      <c r="I3931" s="5">
        <f>IFERROR(VLOOKUP(Tabla1[[#This Row],[FECHA]],'SIMIT CON RES'!A:D,4,FALSE),0)</f>
        <v>1</v>
      </c>
      <c r="J3931" s="9">
        <f>IFERROR(VLOOKUP(Tabla1[[#This Row],[FECHA]],'SIMIT CON RES'!A:D,3,FALSE),0)</f>
        <v>884250</v>
      </c>
      <c r="K3931">
        <f>IFERROR(VLOOKUP(Tabla1[[#This Row],[FECHA]],'SIMIT SIN RES'!A:D,4,FALSE),0)</f>
        <v>0</v>
      </c>
      <c r="L3931" s="9">
        <f>IFERROR(VLOOKUP(Tabla1[[#This Row],[FECHA]],'SIMIT SIN RES'!A:D,3,FALSE),0)</f>
        <v>0</v>
      </c>
      <c r="M3931" s="5">
        <f>IFERROR(VLOOKUP(Tabla1[[#This Row],[FECHA]],'RECAUDOS DE COMPARENDOS'!A:D,4,FALSE),0)</f>
        <v>0</v>
      </c>
      <c r="N3931" s="9">
        <f>IFERROR(VLOOKUP(Tabla1[[#This Row],[FECHA]],'RECAUDOS DE COMPARENDOS'!A:D,3,FALSE),0)</f>
        <v>0</v>
      </c>
      <c r="O3931" s="5">
        <f>IFERROR(VLOOKUP(Tabla1[[#This Row],[FECHA]],'RECAUDOS DE RESOLUCIONES'!A:D,4,FALSE),0)</f>
        <v>0</v>
      </c>
      <c r="P3931" s="9">
        <f>IFERROR(VLOOKUP(Tabla1[[#This Row],[FECHA]],'RECAUDOS DE RESOLUCIONES'!A:D,3,FALSE),0)</f>
        <v>0</v>
      </c>
      <c r="Q393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93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931" s="11">
        <f>IFERROR(VLOOKUP(Tabla1[[#This Row],[FECHA]],'RECAUDOS LOCALES'!A:D,4,FALSE),0)</f>
        <v>0</v>
      </c>
      <c r="T3931" s="9">
        <f>IFERROR(VLOOKUP(Tabla1[[#This Row],[FECHA]],'RECAUDOS LOCALES'!A:D,3,FALSE),0)</f>
        <v>0</v>
      </c>
      <c r="U3931" s="11">
        <f>IFERROR(VLOOKUP(Tabla1[[#This Row],[FECHA]],'RECAUDOS EXTERNOS'!A:D,4,FALSE),0)</f>
        <v>0</v>
      </c>
      <c r="V3931" s="9">
        <f>IFERROR(VLOOKUP(Tabla1[[#This Row],[FECHA]],'RECAUDOS EXTERNOS'!A:D,3,FALSE),0)</f>
        <v>0</v>
      </c>
    </row>
    <row r="3932" spans="1:22" x14ac:dyDescent="0.25">
      <c r="A3932" s="1">
        <v>41491</v>
      </c>
      <c r="B3932" s="3" t="s">
        <v>1</v>
      </c>
      <c r="C3932" s="2">
        <v>41487</v>
      </c>
      <c r="D3932" s="5">
        <f>YEAR(Tabla1[[#This Row],[FECHA]])</f>
        <v>2013</v>
      </c>
      <c r="E3932" s="5">
        <f>IFERROR(VLOOKUP(Tabla1[[#This Row],[FECHA]],'COMPARENDOS TOTALES'!A:D,4,FALSE),0)</f>
        <v>0</v>
      </c>
      <c r="F3932" s="9">
        <f>IFERROR(VLOOKUP(Tabla1[[#This Row],[FECHA]],'COMPARENDOS TOTALES'!A:D,3,FALSE),0)</f>
        <v>0</v>
      </c>
      <c r="G3932" s="5">
        <f>IFERROR(VLOOKUP(Tabla1[[#This Row],[FECHA]],EXONERACIONES!A:D,4,FALSE),0)</f>
        <v>0</v>
      </c>
      <c r="H3932" s="9">
        <f>IFERROR(VLOOKUP(Tabla1[[#This Row],[FECHA]],EXONERACIONES!A:D,3,FALSE),0)</f>
        <v>0</v>
      </c>
      <c r="I3932" s="5">
        <f>IFERROR(VLOOKUP(Tabla1[[#This Row],[FECHA]],'SIMIT CON RES'!A:D,4,FALSE),0)</f>
        <v>0</v>
      </c>
      <c r="J3932" s="9">
        <f>IFERROR(VLOOKUP(Tabla1[[#This Row],[FECHA]],'SIMIT CON RES'!A:D,3,FALSE),0)</f>
        <v>0</v>
      </c>
      <c r="K3932">
        <f>IFERROR(VLOOKUP(Tabla1[[#This Row],[FECHA]],'SIMIT SIN RES'!A:D,4,FALSE),0)</f>
        <v>0</v>
      </c>
      <c r="L3932" s="9">
        <f>IFERROR(VLOOKUP(Tabla1[[#This Row],[FECHA]],'SIMIT SIN RES'!A:D,3,FALSE),0)</f>
        <v>0</v>
      </c>
      <c r="M3932" s="5">
        <f>IFERROR(VLOOKUP(Tabla1[[#This Row],[FECHA]],'RECAUDOS DE COMPARENDOS'!A:D,4,FALSE),0)</f>
        <v>0</v>
      </c>
      <c r="N3932" s="9">
        <f>IFERROR(VLOOKUP(Tabla1[[#This Row],[FECHA]],'RECAUDOS DE COMPARENDOS'!A:D,3,FALSE),0)</f>
        <v>0</v>
      </c>
      <c r="O3932" s="5">
        <f>IFERROR(VLOOKUP(Tabla1[[#This Row],[FECHA]],'RECAUDOS DE RESOLUCIONES'!A:D,4,FALSE),0)</f>
        <v>0</v>
      </c>
      <c r="P3932" s="9">
        <f>IFERROR(VLOOKUP(Tabla1[[#This Row],[FECHA]],'RECAUDOS DE RESOLUCIONES'!A:D,3,FALSE),0)</f>
        <v>0</v>
      </c>
      <c r="Q393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93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932" s="11">
        <f>IFERROR(VLOOKUP(Tabla1[[#This Row],[FECHA]],'RECAUDOS LOCALES'!A:D,4,FALSE),0)</f>
        <v>0</v>
      </c>
      <c r="T3932" s="9">
        <f>IFERROR(VLOOKUP(Tabla1[[#This Row],[FECHA]],'RECAUDOS LOCALES'!A:D,3,FALSE),0)</f>
        <v>0</v>
      </c>
      <c r="U3932" s="11">
        <f>IFERROR(VLOOKUP(Tabla1[[#This Row],[FECHA]],'RECAUDOS EXTERNOS'!A:D,4,FALSE),0)</f>
        <v>3</v>
      </c>
      <c r="V3932" s="9">
        <f>IFERROR(VLOOKUP(Tabla1[[#This Row],[FECHA]],'RECAUDOS EXTERNOS'!A:D,3,FALSE),0)</f>
        <v>687386</v>
      </c>
    </row>
    <row r="3933" spans="1:22" x14ac:dyDescent="0.25">
      <c r="A3933" s="1">
        <v>41492</v>
      </c>
      <c r="B3933" s="3" t="s">
        <v>2</v>
      </c>
      <c r="C3933" s="2">
        <v>41487</v>
      </c>
      <c r="D3933" s="5">
        <f>YEAR(Tabla1[[#This Row],[FECHA]])</f>
        <v>2013</v>
      </c>
      <c r="E3933" s="5">
        <f>IFERROR(VLOOKUP(Tabla1[[#This Row],[FECHA]],'COMPARENDOS TOTALES'!A:D,4,FALSE),0)</f>
        <v>2</v>
      </c>
      <c r="F3933" s="9">
        <f>IFERROR(VLOOKUP(Tabla1[[#This Row],[FECHA]],'COMPARENDOS TOTALES'!A:D,3,FALSE),0)</f>
        <v>341419</v>
      </c>
      <c r="G3933" s="5">
        <f>IFERROR(VLOOKUP(Tabla1[[#This Row],[FECHA]],EXONERACIONES!A:D,4,FALSE),0)</f>
        <v>0</v>
      </c>
      <c r="H3933" s="9">
        <f>IFERROR(VLOOKUP(Tabla1[[#This Row],[FECHA]],EXONERACIONES!A:D,3,FALSE),0)</f>
        <v>0</v>
      </c>
      <c r="I3933" s="5">
        <f>IFERROR(VLOOKUP(Tabla1[[#This Row],[FECHA]],'SIMIT CON RES'!A:D,4,FALSE),0)</f>
        <v>0</v>
      </c>
      <c r="J3933" s="9">
        <f>IFERROR(VLOOKUP(Tabla1[[#This Row],[FECHA]],'SIMIT CON RES'!A:D,3,FALSE),0)</f>
        <v>0</v>
      </c>
      <c r="K3933">
        <f>IFERROR(VLOOKUP(Tabla1[[#This Row],[FECHA]],'SIMIT SIN RES'!A:D,4,FALSE),0)</f>
        <v>0</v>
      </c>
      <c r="L3933" s="9">
        <f>IFERROR(VLOOKUP(Tabla1[[#This Row],[FECHA]],'SIMIT SIN RES'!A:D,3,FALSE),0)</f>
        <v>0</v>
      </c>
      <c r="M3933" s="5">
        <f>IFERROR(VLOOKUP(Tabla1[[#This Row],[FECHA]],'RECAUDOS DE COMPARENDOS'!A:D,4,FALSE),0)</f>
        <v>0</v>
      </c>
      <c r="N3933" s="9">
        <f>IFERROR(VLOOKUP(Tabla1[[#This Row],[FECHA]],'RECAUDOS DE COMPARENDOS'!A:D,3,FALSE),0)</f>
        <v>0</v>
      </c>
      <c r="O3933" s="5">
        <f>IFERROR(VLOOKUP(Tabla1[[#This Row],[FECHA]],'RECAUDOS DE RESOLUCIONES'!A:D,4,FALSE),0)</f>
        <v>0</v>
      </c>
      <c r="P3933" s="9">
        <f>IFERROR(VLOOKUP(Tabla1[[#This Row],[FECHA]],'RECAUDOS DE RESOLUCIONES'!A:D,3,FALSE),0)</f>
        <v>0</v>
      </c>
      <c r="Q393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3933" s="9">
        <f>Tabla1[V. COMPARENDOS]-(Tabla1[V. EXONERACIONES]+Tabla1[[#This Row],[V. SIMIT CON RESOLUCION]]+Tabla1[[#This Row],[V. SIMIT SIN RESOLUCION]]+Tabla1[[#This Row],[V. RECAUDOS COMPARENDOS]]+Tabla1[[#This Row],[V. RECAUDOS RESOLUCIONES]])</f>
        <v>341419</v>
      </c>
      <c r="S3933" s="11">
        <f>IFERROR(VLOOKUP(Tabla1[[#This Row],[FECHA]],'RECAUDOS LOCALES'!A:D,4,FALSE),0)</f>
        <v>3</v>
      </c>
      <c r="T3933" s="9">
        <f>IFERROR(VLOOKUP(Tabla1[[#This Row],[FECHA]],'RECAUDOS LOCALES'!A:D,3,FALSE),0)</f>
        <v>410300</v>
      </c>
      <c r="U3933" s="11">
        <f>IFERROR(VLOOKUP(Tabla1[[#This Row],[FECHA]],'RECAUDOS EXTERNOS'!A:D,4,FALSE),0)</f>
        <v>5</v>
      </c>
      <c r="V3933" s="9">
        <f>IFERROR(VLOOKUP(Tabla1[[#This Row],[FECHA]],'RECAUDOS EXTERNOS'!A:D,3,FALSE),0)</f>
        <v>1451351</v>
      </c>
    </row>
    <row r="3934" spans="1:22" x14ac:dyDescent="0.25">
      <c r="A3934" s="1">
        <v>41493</v>
      </c>
      <c r="B3934" s="3" t="s">
        <v>3</v>
      </c>
      <c r="C3934" s="2">
        <v>41487</v>
      </c>
      <c r="D3934" s="5">
        <f>YEAR(Tabla1[[#This Row],[FECHA]])</f>
        <v>2013</v>
      </c>
      <c r="E3934" s="5">
        <f>IFERROR(VLOOKUP(Tabla1[[#This Row],[FECHA]],'COMPARENDOS TOTALES'!A:D,4,FALSE),0)</f>
        <v>2</v>
      </c>
      <c r="F3934" s="9">
        <f>IFERROR(VLOOKUP(Tabla1[[#This Row],[FECHA]],'COMPARENDOS TOTALES'!A:D,3,FALSE),0)</f>
        <v>589500</v>
      </c>
      <c r="G3934" s="5">
        <f>IFERROR(VLOOKUP(Tabla1[[#This Row],[FECHA]],EXONERACIONES!A:D,4,FALSE),0)</f>
        <v>0</v>
      </c>
      <c r="H3934" s="9">
        <f>IFERROR(VLOOKUP(Tabla1[[#This Row],[FECHA]],EXONERACIONES!A:D,3,FALSE),0)</f>
        <v>0</v>
      </c>
      <c r="I3934" s="5">
        <f>IFERROR(VLOOKUP(Tabla1[[#This Row],[FECHA]],'SIMIT CON RES'!A:D,4,FALSE),0)</f>
        <v>2</v>
      </c>
      <c r="J3934" s="9">
        <f>IFERROR(VLOOKUP(Tabla1[[#This Row],[FECHA]],'SIMIT CON RES'!A:D,3,FALSE),0)</f>
        <v>589500</v>
      </c>
      <c r="K3934">
        <f>IFERROR(VLOOKUP(Tabla1[[#This Row],[FECHA]],'SIMIT SIN RES'!A:D,4,FALSE),0)</f>
        <v>0</v>
      </c>
      <c r="L3934" s="9">
        <f>IFERROR(VLOOKUP(Tabla1[[#This Row],[FECHA]],'SIMIT SIN RES'!A:D,3,FALSE),0)</f>
        <v>0</v>
      </c>
      <c r="M3934" s="5">
        <f>IFERROR(VLOOKUP(Tabla1[[#This Row],[FECHA]],'RECAUDOS DE COMPARENDOS'!A:D,4,FALSE),0)</f>
        <v>0</v>
      </c>
      <c r="N3934" s="9">
        <f>IFERROR(VLOOKUP(Tabla1[[#This Row],[FECHA]],'RECAUDOS DE COMPARENDOS'!A:D,3,FALSE),0)</f>
        <v>0</v>
      </c>
      <c r="O3934" s="5">
        <f>IFERROR(VLOOKUP(Tabla1[[#This Row],[FECHA]],'RECAUDOS DE RESOLUCIONES'!A:D,4,FALSE),0)</f>
        <v>0</v>
      </c>
      <c r="P3934" s="9">
        <f>IFERROR(VLOOKUP(Tabla1[[#This Row],[FECHA]],'RECAUDOS DE RESOLUCIONES'!A:D,3,FALSE),0)</f>
        <v>0</v>
      </c>
      <c r="Q393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93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934" s="11">
        <f>IFERROR(VLOOKUP(Tabla1[[#This Row],[FECHA]],'RECAUDOS LOCALES'!A:D,4,FALSE),0)</f>
        <v>0</v>
      </c>
      <c r="T3934" s="9">
        <f>IFERROR(VLOOKUP(Tabla1[[#This Row],[FECHA]],'RECAUDOS LOCALES'!A:D,3,FALSE),0)</f>
        <v>0</v>
      </c>
      <c r="U3934" s="11">
        <f>IFERROR(VLOOKUP(Tabla1[[#This Row],[FECHA]],'RECAUDOS EXTERNOS'!A:D,4,FALSE),0)</f>
        <v>1</v>
      </c>
      <c r="V3934" s="9">
        <f>IFERROR(VLOOKUP(Tabla1[[#This Row],[FECHA]],'RECAUDOS EXTERNOS'!A:D,3,FALSE),0)</f>
        <v>242580</v>
      </c>
    </row>
    <row r="3935" spans="1:22" x14ac:dyDescent="0.25">
      <c r="A3935" s="1">
        <v>41494</v>
      </c>
      <c r="B3935" s="3" t="s">
        <v>6</v>
      </c>
      <c r="C3935" s="2">
        <v>41487</v>
      </c>
      <c r="D3935" s="5">
        <f>YEAR(Tabla1[[#This Row],[FECHA]])</f>
        <v>2013</v>
      </c>
      <c r="E3935" s="5">
        <f>IFERROR(VLOOKUP(Tabla1[[#This Row],[FECHA]],'COMPARENDOS TOTALES'!A:D,4,FALSE),0)</f>
        <v>0</v>
      </c>
      <c r="F3935" s="9">
        <f>IFERROR(VLOOKUP(Tabla1[[#This Row],[FECHA]],'COMPARENDOS TOTALES'!A:D,3,FALSE),0)</f>
        <v>0</v>
      </c>
      <c r="G3935" s="5">
        <f>IFERROR(VLOOKUP(Tabla1[[#This Row],[FECHA]],EXONERACIONES!A:D,4,FALSE),0)</f>
        <v>0</v>
      </c>
      <c r="H3935" s="9">
        <f>IFERROR(VLOOKUP(Tabla1[[#This Row],[FECHA]],EXONERACIONES!A:D,3,FALSE),0)</f>
        <v>0</v>
      </c>
      <c r="I3935" s="5">
        <f>IFERROR(VLOOKUP(Tabla1[[#This Row],[FECHA]],'SIMIT CON RES'!A:D,4,FALSE),0)</f>
        <v>0</v>
      </c>
      <c r="J3935" s="9">
        <f>IFERROR(VLOOKUP(Tabla1[[#This Row],[FECHA]],'SIMIT CON RES'!A:D,3,FALSE),0)</f>
        <v>0</v>
      </c>
      <c r="K3935">
        <f>IFERROR(VLOOKUP(Tabla1[[#This Row],[FECHA]],'SIMIT SIN RES'!A:D,4,FALSE),0)</f>
        <v>0</v>
      </c>
      <c r="L3935" s="9">
        <f>IFERROR(VLOOKUP(Tabla1[[#This Row],[FECHA]],'SIMIT SIN RES'!A:D,3,FALSE),0)</f>
        <v>0</v>
      </c>
      <c r="M3935" s="5">
        <f>IFERROR(VLOOKUP(Tabla1[[#This Row],[FECHA]],'RECAUDOS DE COMPARENDOS'!A:D,4,FALSE),0)</f>
        <v>0</v>
      </c>
      <c r="N3935" s="9">
        <f>IFERROR(VLOOKUP(Tabla1[[#This Row],[FECHA]],'RECAUDOS DE COMPARENDOS'!A:D,3,FALSE),0)</f>
        <v>0</v>
      </c>
      <c r="O3935" s="5">
        <f>IFERROR(VLOOKUP(Tabla1[[#This Row],[FECHA]],'RECAUDOS DE RESOLUCIONES'!A:D,4,FALSE),0)</f>
        <v>0</v>
      </c>
      <c r="P3935" s="9">
        <f>IFERROR(VLOOKUP(Tabla1[[#This Row],[FECHA]],'RECAUDOS DE RESOLUCIONES'!A:D,3,FALSE),0)</f>
        <v>0</v>
      </c>
      <c r="Q393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93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935" s="11">
        <f>IFERROR(VLOOKUP(Tabla1[[#This Row],[FECHA]],'RECAUDOS LOCALES'!A:D,4,FALSE),0)</f>
        <v>1</v>
      </c>
      <c r="T3935" s="9">
        <f>IFERROR(VLOOKUP(Tabla1[[#This Row],[FECHA]],'RECAUDOS LOCALES'!A:D,3,FALSE),0)</f>
        <v>82100</v>
      </c>
      <c r="U3935" s="11">
        <f>IFERROR(VLOOKUP(Tabla1[[#This Row],[FECHA]],'RECAUDOS EXTERNOS'!A:D,4,FALSE),0)</f>
        <v>2</v>
      </c>
      <c r="V3935" s="9">
        <f>IFERROR(VLOOKUP(Tabla1[[#This Row],[FECHA]],'RECAUDOS EXTERNOS'!A:D,3,FALSE),0)</f>
        <v>685640</v>
      </c>
    </row>
    <row r="3936" spans="1:22" x14ac:dyDescent="0.25">
      <c r="A3936" s="1">
        <v>41495</v>
      </c>
      <c r="B3936" s="3" t="s">
        <v>0</v>
      </c>
      <c r="C3936" s="2">
        <v>41487</v>
      </c>
      <c r="D3936" s="5">
        <f>YEAR(Tabla1[[#This Row],[FECHA]])</f>
        <v>2013</v>
      </c>
      <c r="E3936" s="5">
        <f>IFERROR(VLOOKUP(Tabla1[[#This Row],[FECHA]],'COMPARENDOS TOTALES'!A:D,4,FALSE),0)</f>
        <v>0</v>
      </c>
      <c r="F3936" s="9">
        <f>IFERROR(VLOOKUP(Tabla1[[#This Row],[FECHA]],'COMPARENDOS TOTALES'!A:D,3,FALSE),0)</f>
        <v>0</v>
      </c>
      <c r="G3936" s="5">
        <f>IFERROR(VLOOKUP(Tabla1[[#This Row],[FECHA]],EXONERACIONES!A:D,4,FALSE),0)</f>
        <v>0</v>
      </c>
      <c r="H3936" s="9">
        <f>IFERROR(VLOOKUP(Tabla1[[#This Row],[FECHA]],EXONERACIONES!A:D,3,FALSE),0)</f>
        <v>0</v>
      </c>
      <c r="I3936" s="5">
        <f>IFERROR(VLOOKUP(Tabla1[[#This Row],[FECHA]],'SIMIT CON RES'!A:D,4,FALSE),0)</f>
        <v>0</v>
      </c>
      <c r="J3936" s="9">
        <f>IFERROR(VLOOKUP(Tabla1[[#This Row],[FECHA]],'SIMIT CON RES'!A:D,3,FALSE),0)</f>
        <v>0</v>
      </c>
      <c r="K3936">
        <f>IFERROR(VLOOKUP(Tabla1[[#This Row],[FECHA]],'SIMIT SIN RES'!A:D,4,FALSE),0)</f>
        <v>0</v>
      </c>
      <c r="L3936" s="9">
        <f>IFERROR(VLOOKUP(Tabla1[[#This Row],[FECHA]],'SIMIT SIN RES'!A:D,3,FALSE),0)</f>
        <v>0</v>
      </c>
      <c r="M3936" s="5">
        <f>IFERROR(VLOOKUP(Tabla1[[#This Row],[FECHA]],'RECAUDOS DE COMPARENDOS'!A:D,4,FALSE),0)</f>
        <v>0</v>
      </c>
      <c r="N3936" s="9">
        <f>IFERROR(VLOOKUP(Tabla1[[#This Row],[FECHA]],'RECAUDOS DE COMPARENDOS'!A:D,3,FALSE),0)</f>
        <v>0</v>
      </c>
      <c r="O3936" s="5">
        <f>IFERROR(VLOOKUP(Tabla1[[#This Row],[FECHA]],'RECAUDOS DE RESOLUCIONES'!A:D,4,FALSE),0)</f>
        <v>0</v>
      </c>
      <c r="P3936" s="9">
        <f>IFERROR(VLOOKUP(Tabla1[[#This Row],[FECHA]],'RECAUDOS DE RESOLUCIONES'!A:D,3,FALSE),0)</f>
        <v>0</v>
      </c>
      <c r="Q393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93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936" s="11">
        <f>IFERROR(VLOOKUP(Tabla1[[#This Row],[FECHA]],'RECAUDOS LOCALES'!A:D,4,FALSE),0)</f>
        <v>0</v>
      </c>
      <c r="T3936" s="9">
        <f>IFERROR(VLOOKUP(Tabla1[[#This Row],[FECHA]],'RECAUDOS LOCALES'!A:D,3,FALSE),0)</f>
        <v>0</v>
      </c>
      <c r="U3936" s="11">
        <f>IFERROR(VLOOKUP(Tabla1[[#This Row],[FECHA]],'RECAUDOS EXTERNOS'!A:D,4,FALSE),0)</f>
        <v>1</v>
      </c>
      <c r="V3936" s="9">
        <f>IFERROR(VLOOKUP(Tabla1[[#This Row],[FECHA]],'RECAUDOS EXTERNOS'!A:D,3,FALSE),0)</f>
        <v>242580</v>
      </c>
    </row>
    <row r="3937" spans="1:22" x14ac:dyDescent="0.25">
      <c r="A3937" s="1">
        <v>41496</v>
      </c>
      <c r="B3937" s="3" t="s">
        <v>5</v>
      </c>
      <c r="C3937" s="2">
        <v>41487</v>
      </c>
      <c r="D3937" s="5">
        <f>YEAR(Tabla1[[#This Row],[FECHA]])</f>
        <v>2013</v>
      </c>
      <c r="E3937" s="5">
        <f>IFERROR(VLOOKUP(Tabla1[[#This Row],[FECHA]],'COMPARENDOS TOTALES'!A:D,4,FALSE),0)</f>
        <v>3</v>
      </c>
      <c r="F3937" s="9">
        <f>IFERROR(VLOOKUP(Tabla1[[#This Row],[FECHA]],'COMPARENDOS TOTALES'!A:D,3,FALSE),0)</f>
        <v>609150</v>
      </c>
      <c r="G3937" s="5">
        <f>IFERROR(VLOOKUP(Tabla1[[#This Row],[FECHA]],EXONERACIONES!A:D,4,FALSE),0)</f>
        <v>0</v>
      </c>
      <c r="H3937" s="9">
        <f>IFERROR(VLOOKUP(Tabla1[[#This Row],[FECHA]],EXONERACIONES!A:D,3,FALSE),0)</f>
        <v>0</v>
      </c>
      <c r="I3937" s="5">
        <f>IFERROR(VLOOKUP(Tabla1[[#This Row],[FECHA]],'SIMIT CON RES'!A:D,4,FALSE),0)</f>
        <v>2</v>
      </c>
      <c r="J3937" s="9">
        <f>IFERROR(VLOOKUP(Tabla1[[#This Row],[FECHA]],'SIMIT CON RES'!A:D,3,FALSE),0)</f>
        <v>451950</v>
      </c>
      <c r="K3937">
        <f>IFERROR(VLOOKUP(Tabla1[[#This Row],[FECHA]],'SIMIT SIN RES'!A:D,4,FALSE),0)</f>
        <v>0</v>
      </c>
      <c r="L3937" s="9">
        <f>IFERROR(VLOOKUP(Tabla1[[#This Row],[FECHA]],'SIMIT SIN RES'!A:D,3,FALSE),0)</f>
        <v>0</v>
      </c>
      <c r="M3937" s="5">
        <f>IFERROR(VLOOKUP(Tabla1[[#This Row],[FECHA]],'RECAUDOS DE COMPARENDOS'!A:D,4,FALSE),0)</f>
        <v>0</v>
      </c>
      <c r="N3937" s="9">
        <f>IFERROR(VLOOKUP(Tabla1[[#This Row],[FECHA]],'RECAUDOS DE COMPARENDOS'!A:D,3,FALSE),0)</f>
        <v>0</v>
      </c>
      <c r="O3937" s="5">
        <f>IFERROR(VLOOKUP(Tabla1[[#This Row],[FECHA]],'RECAUDOS DE RESOLUCIONES'!A:D,4,FALSE),0)</f>
        <v>0</v>
      </c>
      <c r="P3937" s="9">
        <f>IFERROR(VLOOKUP(Tabla1[[#This Row],[FECHA]],'RECAUDOS DE RESOLUCIONES'!A:D,3,FALSE),0)</f>
        <v>0</v>
      </c>
      <c r="Q393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937" s="9">
        <f>Tabla1[V. COMPARENDOS]-(Tabla1[V. EXONERACIONES]+Tabla1[[#This Row],[V. SIMIT CON RESOLUCION]]+Tabla1[[#This Row],[V. SIMIT SIN RESOLUCION]]+Tabla1[[#This Row],[V. RECAUDOS COMPARENDOS]]+Tabla1[[#This Row],[V. RECAUDOS RESOLUCIONES]])</f>
        <v>157200</v>
      </c>
      <c r="S3937" s="11">
        <f>IFERROR(VLOOKUP(Tabla1[[#This Row],[FECHA]],'RECAUDOS LOCALES'!A:D,4,FALSE),0)</f>
        <v>0</v>
      </c>
      <c r="T3937" s="9">
        <f>IFERROR(VLOOKUP(Tabla1[[#This Row],[FECHA]],'RECAUDOS LOCALES'!A:D,3,FALSE),0)</f>
        <v>0</v>
      </c>
      <c r="U3937" s="11">
        <f>IFERROR(VLOOKUP(Tabla1[[#This Row],[FECHA]],'RECAUDOS EXTERNOS'!A:D,4,FALSE),0)</f>
        <v>0</v>
      </c>
      <c r="V3937" s="9">
        <f>IFERROR(VLOOKUP(Tabla1[[#This Row],[FECHA]],'RECAUDOS EXTERNOS'!A:D,3,FALSE),0)</f>
        <v>0</v>
      </c>
    </row>
    <row r="3938" spans="1:22" x14ac:dyDescent="0.25">
      <c r="A3938" s="1">
        <v>41497</v>
      </c>
      <c r="B3938" s="3" t="s">
        <v>4</v>
      </c>
      <c r="C3938" s="2">
        <v>41487</v>
      </c>
      <c r="D3938" s="5">
        <f>YEAR(Tabla1[[#This Row],[FECHA]])</f>
        <v>2013</v>
      </c>
      <c r="E3938" s="5">
        <f>IFERROR(VLOOKUP(Tabla1[[#This Row],[FECHA]],'COMPARENDOS TOTALES'!A:D,4,FALSE),0)</f>
        <v>1</v>
      </c>
      <c r="F3938" s="9">
        <f>IFERROR(VLOOKUP(Tabla1[[#This Row],[FECHA]],'COMPARENDOS TOTALES'!A:D,3,FALSE),0)</f>
        <v>294750</v>
      </c>
      <c r="G3938" s="5">
        <f>IFERROR(VLOOKUP(Tabla1[[#This Row],[FECHA]],EXONERACIONES!A:D,4,FALSE),0)</f>
        <v>0</v>
      </c>
      <c r="H3938" s="9">
        <f>IFERROR(VLOOKUP(Tabla1[[#This Row],[FECHA]],EXONERACIONES!A:D,3,FALSE),0)</f>
        <v>0</v>
      </c>
      <c r="I3938" s="5">
        <f>IFERROR(VLOOKUP(Tabla1[[#This Row],[FECHA]],'SIMIT CON RES'!A:D,4,FALSE),0)</f>
        <v>1</v>
      </c>
      <c r="J3938" s="9">
        <f>IFERROR(VLOOKUP(Tabla1[[#This Row],[FECHA]],'SIMIT CON RES'!A:D,3,FALSE),0)</f>
        <v>294750</v>
      </c>
      <c r="K3938">
        <f>IFERROR(VLOOKUP(Tabla1[[#This Row],[FECHA]],'SIMIT SIN RES'!A:D,4,FALSE),0)</f>
        <v>0</v>
      </c>
      <c r="L3938" s="9">
        <f>IFERROR(VLOOKUP(Tabla1[[#This Row],[FECHA]],'SIMIT SIN RES'!A:D,3,FALSE),0)</f>
        <v>0</v>
      </c>
      <c r="M3938" s="5">
        <f>IFERROR(VLOOKUP(Tabla1[[#This Row],[FECHA]],'RECAUDOS DE COMPARENDOS'!A:D,4,FALSE),0)</f>
        <v>0</v>
      </c>
      <c r="N3938" s="9">
        <f>IFERROR(VLOOKUP(Tabla1[[#This Row],[FECHA]],'RECAUDOS DE COMPARENDOS'!A:D,3,FALSE),0)</f>
        <v>0</v>
      </c>
      <c r="O3938" s="5">
        <f>IFERROR(VLOOKUP(Tabla1[[#This Row],[FECHA]],'RECAUDOS DE RESOLUCIONES'!A:D,4,FALSE),0)</f>
        <v>0</v>
      </c>
      <c r="P3938" s="9">
        <f>IFERROR(VLOOKUP(Tabla1[[#This Row],[FECHA]],'RECAUDOS DE RESOLUCIONES'!A:D,3,FALSE),0)</f>
        <v>0</v>
      </c>
      <c r="Q393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93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938" s="11">
        <f>IFERROR(VLOOKUP(Tabla1[[#This Row],[FECHA]],'RECAUDOS LOCALES'!A:D,4,FALSE),0)</f>
        <v>0</v>
      </c>
      <c r="T3938" s="9">
        <f>IFERROR(VLOOKUP(Tabla1[[#This Row],[FECHA]],'RECAUDOS LOCALES'!A:D,3,FALSE),0)</f>
        <v>0</v>
      </c>
      <c r="U3938" s="11">
        <f>IFERROR(VLOOKUP(Tabla1[[#This Row],[FECHA]],'RECAUDOS EXTERNOS'!A:D,4,FALSE),0)</f>
        <v>0</v>
      </c>
      <c r="V3938" s="9">
        <f>IFERROR(VLOOKUP(Tabla1[[#This Row],[FECHA]],'RECAUDOS EXTERNOS'!A:D,3,FALSE),0)</f>
        <v>0</v>
      </c>
    </row>
    <row r="3939" spans="1:22" x14ac:dyDescent="0.25">
      <c r="A3939" s="1">
        <v>41498</v>
      </c>
      <c r="B3939" s="3" t="s">
        <v>1</v>
      </c>
      <c r="C3939" s="2">
        <v>41487</v>
      </c>
      <c r="D3939" s="5">
        <f>YEAR(Tabla1[[#This Row],[FECHA]])</f>
        <v>2013</v>
      </c>
      <c r="E3939" s="5">
        <f>IFERROR(VLOOKUP(Tabla1[[#This Row],[FECHA]],'COMPARENDOS TOTALES'!A:D,4,FALSE),0)</f>
        <v>1</v>
      </c>
      <c r="F3939" s="9">
        <f>IFERROR(VLOOKUP(Tabla1[[#This Row],[FECHA]],'COMPARENDOS TOTALES'!A:D,3,FALSE),0)</f>
        <v>294750</v>
      </c>
      <c r="G3939" s="5">
        <f>IFERROR(VLOOKUP(Tabla1[[#This Row],[FECHA]],EXONERACIONES!A:D,4,FALSE),0)</f>
        <v>0</v>
      </c>
      <c r="H3939" s="9">
        <f>IFERROR(VLOOKUP(Tabla1[[#This Row],[FECHA]],EXONERACIONES!A:D,3,FALSE),0)</f>
        <v>0</v>
      </c>
      <c r="I3939" s="5">
        <f>IFERROR(VLOOKUP(Tabla1[[#This Row],[FECHA]],'SIMIT CON RES'!A:D,4,FALSE),0)</f>
        <v>0</v>
      </c>
      <c r="J3939" s="9">
        <f>IFERROR(VLOOKUP(Tabla1[[#This Row],[FECHA]],'SIMIT CON RES'!A:D,3,FALSE),0)</f>
        <v>0</v>
      </c>
      <c r="K3939">
        <f>IFERROR(VLOOKUP(Tabla1[[#This Row],[FECHA]],'SIMIT SIN RES'!A:D,4,FALSE),0)</f>
        <v>0</v>
      </c>
      <c r="L3939" s="9">
        <f>IFERROR(VLOOKUP(Tabla1[[#This Row],[FECHA]],'SIMIT SIN RES'!A:D,3,FALSE),0)</f>
        <v>0</v>
      </c>
      <c r="M3939" s="5">
        <f>IFERROR(VLOOKUP(Tabla1[[#This Row],[FECHA]],'RECAUDOS DE COMPARENDOS'!A:D,4,FALSE),0)</f>
        <v>0</v>
      </c>
      <c r="N3939" s="9">
        <f>IFERROR(VLOOKUP(Tabla1[[#This Row],[FECHA]],'RECAUDOS DE COMPARENDOS'!A:D,3,FALSE),0)</f>
        <v>0</v>
      </c>
      <c r="O3939" s="5">
        <f>IFERROR(VLOOKUP(Tabla1[[#This Row],[FECHA]],'RECAUDOS DE RESOLUCIONES'!A:D,4,FALSE),0)</f>
        <v>0</v>
      </c>
      <c r="P3939" s="9">
        <f>IFERROR(VLOOKUP(Tabla1[[#This Row],[FECHA]],'RECAUDOS DE RESOLUCIONES'!A:D,3,FALSE),0)</f>
        <v>0</v>
      </c>
      <c r="Q393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939" s="9">
        <f>Tabla1[V. COMPARENDOS]-(Tabla1[V. EXONERACIONES]+Tabla1[[#This Row],[V. SIMIT CON RESOLUCION]]+Tabla1[[#This Row],[V. SIMIT SIN RESOLUCION]]+Tabla1[[#This Row],[V. RECAUDOS COMPARENDOS]]+Tabla1[[#This Row],[V. RECAUDOS RESOLUCIONES]])</f>
        <v>294750</v>
      </c>
      <c r="S3939" s="11">
        <f>IFERROR(VLOOKUP(Tabla1[[#This Row],[FECHA]],'RECAUDOS LOCALES'!A:D,4,FALSE),0)</f>
        <v>0</v>
      </c>
      <c r="T3939" s="9">
        <f>IFERROR(VLOOKUP(Tabla1[[#This Row],[FECHA]],'RECAUDOS LOCALES'!A:D,3,FALSE),0)</f>
        <v>0</v>
      </c>
      <c r="U3939" s="11">
        <f>IFERROR(VLOOKUP(Tabla1[[#This Row],[FECHA]],'RECAUDOS EXTERNOS'!A:D,4,FALSE),0)</f>
        <v>2</v>
      </c>
      <c r="V3939" s="9">
        <f>IFERROR(VLOOKUP(Tabla1[[#This Row],[FECHA]],'RECAUDOS EXTERNOS'!A:D,3,FALSE),0)</f>
        <v>595691</v>
      </c>
    </row>
    <row r="3940" spans="1:22" x14ac:dyDescent="0.25">
      <c r="A3940" s="1">
        <v>41499</v>
      </c>
      <c r="B3940" s="3" t="s">
        <v>2</v>
      </c>
      <c r="C3940" s="2">
        <v>41487</v>
      </c>
      <c r="D3940" s="5">
        <f>YEAR(Tabla1[[#This Row],[FECHA]])</f>
        <v>2013</v>
      </c>
      <c r="E3940" s="5">
        <f>IFERROR(VLOOKUP(Tabla1[[#This Row],[FECHA]],'COMPARENDOS TOTALES'!A:D,4,FALSE),0)</f>
        <v>0</v>
      </c>
      <c r="F3940" s="9">
        <f>IFERROR(VLOOKUP(Tabla1[[#This Row],[FECHA]],'COMPARENDOS TOTALES'!A:D,3,FALSE),0)</f>
        <v>0</v>
      </c>
      <c r="G3940" s="5">
        <f>IFERROR(VLOOKUP(Tabla1[[#This Row],[FECHA]],EXONERACIONES!A:D,4,FALSE),0)</f>
        <v>0</v>
      </c>
      <c r="H3940" s="9">
        <f>IFERROR(VLOOKUP(Tabla1[[#This Row],[FECHA]],EXONERACIONES!A:D,3,FALSE),0)</f>
        <v>0</v>
      </c>
      <c r="I3940" s="5">
        <f>IFERROR(VLOOKUP(Tabla1[[#This Row],[FECHA]],'SIMIT CON RES'!A:D,4,FALSE),0)</f>
        <v>0</v>
      </c>
      <c r="J3940" s="9">
        <f>IFERROR(VLOOKUP(Tabla1[[#This Row],[FECHA]],'SIMIT CON RES'!A:D,3,FALSE),0)</f>
        <v>0</v>
      </c>
      <c r="K3940">
        <f>IFERROR(VLOOKUP(Tabla1[[#This Row],[FECHA]],'SIMIT SIN RES'!A:D,4,FALSE),0)</f>
        <v>0</v>
      </c>
      <c r="L3940" s="9">
        <f>IFERROR(VLOOKUP(Tabla1[[#This Row],[FECHA]],'SIMIT SIN RES'!A:D,3,FALSE),0)</f>
        <v>0</v>
      </c>
      <c r="M3940" s="5">
        <f>IFERROR(VLOOKUP(Tabla1[[#This Row],[FECHA]],'RECAUDOS DE COMPARENDOS'!A:D,4,FALSE),0)</f>
        <v>0</v>
      </c>
      <c r="N3940" s="9">
        <f>IFERROR(VLOOKUP(Tabla1[[#This Row],[FECHA]],'RECAUDOS DE COMPARENDOS'!A:D,3,FALSE),0)</f>
        <v>0</v>
      </c>
      <c r="O3940" s="5">
        <f>IFERROR(VLOOKUP(Tabla1[[#This Row],[FECHA]],'RECAUDOS DE RESOLUCIONES'!A:D,4,FALSE),0)</f>
        <v>0</v>
      </c>
      <c r="P3940" s="9">
        <f>IFERROR(VLOOKUP(Tabla1[[#This Row],[FECHA]],'RECAUDOS DE RESOLUCIONES'!A:D,3,FALSE),0)</f>
        <v>0</v>
      </c>
      <c r="Q394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94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940" s="11">
        <f>IFERROR(VLOOKUP(Tabla1[[#This Row],[FECHA]],'RECAUDOS LOCALES'!A:D,4,FALSE),0)</f>
        <v>0</v>
      </c>
      <c r="T3940" s="9">
        <f>IFERROR(VLOOKUP(Tabla1[[#This Row],[FECHA]],'RECAUDOS LOCALES'!A:D,3,FALSE),0)</f>
        <v>0</v>
      </c>
      <c r="U3940" s="11">
        <f>IFERROR(VLOOKUP(Tabla1[[#This Row],[FECHA]],'RECAUDOS EXTERNOS'!A:D,4,FALSE),0)</f>
        <v>2</v>
      </c>
      <c r="V3940" s="9">
        <f>IFERROR(VLOOKUP(Tabla1[[#This Row],[FECHA]],'RECAUDOS EXTERNOS'!A:D,3,FALSE),0)</f>
        <v>690766</v>
      </c>
    </row>
    <row r="3941" spans="1:22" x14ac:dyDescent="0.25">
      <c r="A3941" s="1">
        <v>41500</v>
      </c>
      <c r="B3941" s="3" t="s">
        <v>3</v>
      </c>
      <c r="C3941" s="2">
        <v>41487</v>
      </c>
      <c r="D3941" s="5">
        <f>YEAR(Tabla1[[#This Row],[FECHA]])</f>
        <v>2013</v>
      </c>
      <c r="E3941" s="5">
        <f>IFERROR(VLOOKUP(Tabla1[[#This Row],[FECHA]],'COMPARENDOS TOTALES'!A:D,4,FALSE),0)</f>
        <v>0</v>
      </c>
      <c r="F3941" s="9">
        <f>IFERROR(VLOOKUP(Tabla1[[#This Row],[FECHA]],'COMPARENDOS TOTALES'!A:D,3,FALSE),0)</f>
        <v>0</v>
      </c>
      <c r="G3941" s="5">
        <f>IFERROR(VLOOKUP(Tabla1[[#This Row],[FECHA]],EXONERACIONES!A:D,4,FALSE),0)</f>
        <v>0</v>
      </c>
      <c r="H3941" s="9">
        <f>IFERROR(VLOOKUP(Tabla1[[#This Row],[FECHA]],EXONERACIONES!A:D,3,FALSE),0)</f>
        <v>0</v>
      </c>
      <c r="I3941" s="5">
        <f>IFERROR(VLOOKUP(Tabla1[[#This Row],[FECHA]],'SIMIT CON RES'!A:D,4,FALSE),0)</f>
        <v>0</v>
      </c>
      <c r="J3941" s="9">
        <f>IFERROR(VLOOKUP(Tabla1[[#This Row],[FECHA]],'SIMIT CON RES'!A:D,3,FALSE),0)</f>
        <v>0</v>
      </c>
      <c r="K3941">
        <f>IFERROR(VLOOKUP(Tabla1[[#This Row],[FECHA]],'SIMIT SIN RES'!A:D,4,FALSE),0)</f>
        <v>0</v>
      </c>
      <c r="L3941" s="9">
        <f>IFERROR(VLOOKUP(Tabla1[[#This Row],[FECHA]],'SIMIT SIN RES'!A:D,3,FALSE),0)</f>
        <v>0</v>
      </c>
      <c r="M3941" s="5">
        <f>IFERROR(VLOOKUP(Tabla1[[#This Row],[FECHA]],'RECAUDOS DE COMPARENDOS'!A:D,4,FALSE),0)</f>
        <v>0</v>
      </c>
      <c r="N3941" s="9">
        <f>IFERROR(VLOOKUP(Tabla1[[#This Row],[FECHA]],'RECAUDOS DE COMPARENDOS'!A:D,3,FALSE),0)</f>
        <v>0</v>
      </c>
      <c r="O3941" s="5">
        <f>IFERROR(VLOOKUP(Tabla1[[#This Row],[FECHA]],'RECAUDOS DE RESOLUCIONES'!A:D,4,FALSE),0)</f>
        <v>0</v>
      </c>
      <c r="P3941" s="9">
        <f>IFERROR(VLOOKUP(Tabla1[[#This Row],[FECHA]],'RECAUDOS DE RESOLUCIONES'!A:D,3,FALSE),0)</f>
        <v>0</v>
      </c>
      <c r="Q394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94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941" s="11">
        <f>IFERROR(VLOOKUP(Tabla1[[#This Row],[FECHA]],'RECAUDOS LOCALES'!A:D,4,FALSE),0)</f>
        <v>2</v>
      </c>
      <c r="T3941" s="9">
        <f>IFERROR(VLOOKUP(Tabla1[[#This Row],[FECHA]],'RECAUDOS LOCALES'!A:D,3,FALSE),0)</f>
        <v>419775</v>
      </c>
      <c r="U3941" s="11">
        <f>IFERROR(VLOOKUP(Tabla1[[#This Row],[FECHA]],'RECAUDOS EXTERNOS'!A:D,4,FALSE),0)</f>
        <v>1</v>
      </c>
      <c r="V3941" s="9">
        <f>IFERROR(VLOOKUP(Tabla1[[#This Row],[FECHA]],'RECAUDOS EXTERNOS'!A:D,3,FALSE),0)</f>
        <v>474681</v>
      </c>
    </row>
    <row r="3942" spans="1:22" x14ac:dyDescent="0.25">
      <c r="A3942" s="1">
        <v>41501</v>
      </c>
      <c r="B3942" s="3" t="s">
        <v>6</v>
      </c>
      <c r="C3942" s="2">
        <v>41487</v>
      </c>
      <c r="D3942" s="5">
        <f>YEAR(Tabla1[[#This Row],[FECHA]])</f>
        <v>2013</v>
      </c>
      <c r="E3942" s="5">
        <f>IFERROR(VLOOKUP(Tabla1[[#This Row],[FECHA]],'COMPARENDOS TOTALES'!A:D,4,FALSE),0)</f>
        <v>0</v>
      </c>
      <c r="F3942" s="9">
        <f>IFERROR(VLOOKUP(Tabla1[[#This Row],[FECHA]],'COMPARENDOS TOTALES'!A:D,3,FALSE),0)</f>
        <v>0</v>
      </c>
      <c r="G3942" s="5">
        <f>IFERROR(VLOOKUP(Tabla1[[#This Row],[FECHA]],EXONERACIONES!A:D,4,FALSE),0)</f>
        <v>0</v>
      </c>
      <c r="H3942" s="9">
        <f>IFERROR(VLOOKUP(Tabla1[[#This Row],[FECHA]],EXONERACIONES!A:D,3,FALSE),0)</f>
        <v>0</v>
      </c>
      <c r="I3942" s="5">
        <f>IFERROR(VLOOKUP(Tabla1[[#This Row],[FECHA]],'SIMIT CON RES'!A:D,4,FALSE),0)</f>
        <v>0</v>
      </c>
      <c r="J3942" s="9">
        <f>IFERROR(VLOOKUP(Tabla1[[#This Row],[FECHA]],'SIMIT CON RES'!A:D,3,FALSE),0)</f>
        <v>0</v>
      </c>
      <c r="K3942">
        <f>IFERROR(VLOOKUP(Tabla1[[#This Row],[FECHA]],'SIMIT SIN RES'!A:D,4,FALSE),0)</f>
        <v>0</v>
      </c>
      <c r="L3942" s="9">
        <f>IFERROR(VLOOKUP(Tabla1[[#This Row],[FECHA]],'SIMIT SIN RES'!A:D,3,FALSE),0)</f>
        <v>0</v>
      </c>
      <c r="M3942" s="5">
        <f>IFERROR(VLOOKUP(Tabla1[[#This Row],[FECHA]],'RECAUDOS DE COMPARENDOS'!A:D,4,FALSE),0)</f>
        <v>0</v>
      </c>
      <c r="N3942" s="9">
        <f>IFERROR(VLOOKUP(Tabla1[[#This Row],[FECHA]],'RECAUDOS DE COMPARENDOS'!A:D,3,FALSE),0)</f>
        <v>0</v>
      </c>
      <c r="O3942" s="5">
        <f>IFERROR(VLOOKUP(Tabla1[[#This Row],[FECHA]],'RECAUDOS DE RESOLUCIONES'!A:D,4,FALSE),0)</f>
        <v>0</v>
      </c>
      <c r="P3942" s="9">
        <f>IFERROR(VLOOKUP(Tabla1[[#This Row],[FECHA]],'RECAUDOS DE RESOLUCIONES'!A:D,3,FALSE),0)</f>
        <v>0</v>
      </c>
      <c r="Q394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94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942" s="11">
        <f>IFERROR(VLOOKUP(Tabla1[[#This Row],[FECHA]],'RECAUDOS LOCALES'!A:D,4,FALSE),0)</f>
        <v>0</v>
      </c>
      <c r="T3942" s="9">
        <f>IFERROR(VLOOKUP(Tabla1[[#This Row],[FECHA]],'RECAUDOS LOCALES'!A:D,3,FALSE),0)</f>
        <v>0</v>
      </c>
      <c r="U3942" s="11">
        <f>IFERROR(VLOOKUP(Tabla1[[#This Row],[FECHA]],'RECAUDOS EXTERNOS'!A:D,4,FALSE),0)</f>
        <v>4</v>
      </c>
      <c r="V3942" s="9">
        <f>IFERROR(VLOOKUP(Tabla1[[#This Row],[FECHA]],'RECAUDOS EXTERNOS'!A:D,3,FALSE),0)</f>
        <v>853472</v>
      </c>
    </row>
    <row r="3943" spans="1:22" x14ac:dyDescent="0.25">
      <c r="A3943" s="1">
        <v>41502</v>
      </c>
      <c r="B3943" s="3" t="s">
        <v>0</v>
      </c>
      <c r="C3943" s="2">
        <v>41487</v>
      </c>
      <c r="D3943" s="5">
        <f>YEAR(Tabla1[[#This Row],[FECHA]])</f>
        <v>2013</v>
      </c>
      <c r="E3943" s="5">
        <f>IFERROR(VLOOKUP(Tabla1[[#This Row],[FECHA]],'COMPARENDOS TOTALES'!A:D,4,FALSE),0)</f>
        <v>0</v>
      </c>
      <c r="F3943" s="9">
        <f>IFERROR(VLOOKUP(Tabla1[[#This Row],[FECHA]],'COMPARENDOS TOTALES'!A:D,3,FALSE),0)</f>
        <v>0</v>
      </c>
      <c r="G3943" s="5">
        <f>IFERROR(VLOOKUP(Tabla1[[#This Row],[FECHA]],EXONERACIONES!A:D,4,FALSE),0)</f>
        <v>0</v>
      </c>
      <c r="H3943" s="9">
        <f>IFERROR(VLOOKUP(Tabla1[[#This Row],[FECHA]],EXONERACIONES!A:D,3,FALSE),0)</f>
        <v>0</v>
      </c>
      <c r="I3943" s="5">
        <f>IFERROR(VLOOKUP(Tabla1[[#This Row],[FECHA]],'SIMIT CON RES'!A:D,4,FALSE),0)</f>
        <v>0</v>
      </c>
      <c r="J3943" s="9">
        <f>IFERROR(VLOOKUP(Tabla1[[#This Row],[FECHA]],'SIMIT CON RES'!A:D,3,FALSE),0)</f>
        <v>0</v>
      </c>
      <c r="K3943">
        <f>IFERROR(VLOOKUP(Tabla1[[#This Row],[FECHA]],'SIMIT SIN RES'!A:D,4,FALSE),0)</f>
        <v>0</v>
      </c>
      <c r="L3943" s="9">
        <f>IFERROR(VLOOKUP(Tabla1[[#This Row],[FECHA]],'SIMIT SIN RES'!A:D,3,FALSE),0)</f>
        <v>0</v>
      </c>
      <c r="M3943" s="5">
        <f>IFERROR(VLOOKUP(Tabla1[[#This Row],[FECHA]],'RECAUDOS DE COMPARENDOS'!A:D,4,FALSE),0)</f>
        <v>0</v>
      </c>
      <c r="N3943" s="9">
        <f>IFERROR(VLOOKUP(Tabla1[[#This Row],[FECHA]],'RECAUDOS DE COMPARENDOS'!A:D,3,FALSE),0)</f>
        <v>0</v>
      </c>
      <c r="O3943" s="5">
        <f>IFERROR(VLOOKUP(Tabla1[[#This Row],[FECHA]],'RECAUDOS DE RESOLUCIONES'!A:D,4,FALSE),0)</f>
        <v>0</v>
      </c>
      <c r="P3943" s="9">
        <f>IFERROR(VLOOKUP(Tabla1[[#This Row],[FECHA]],'RECAUDOS DE RESOLUCIONES'!A:D,3,FALSE),0)</f>
        <v>0</v>
      </c>
      <c r="Q394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94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943" s="11">
        <f>IFERROR(VLOOKUP(Tabla1[[#This Row],[FECHA]],'RECAUDOS LOCALES'!A:D,4,FALSE),0)</f>
        <v>0</v>
      </c>
      <c r="T3943" s="9">
        <f>IFERROR(VLOOKUP(Tabla1[[#This Row],[FECHA]],'RECAUDOS LOCALES'!A:D,3,FALSE),0)</f>
        <v>0</v>
      </c>
      <c r="U3943" s="11">
        <f>IFERROR(VLOOKUP(Tabla1[[#This Row],[FECHA]],'RECAUDOS EXTERNOS'!A:D,4,FALSE),0)</f>
        <v>1</v>
      </c>
      <c r="V3943" s="9">
        <f>IFERROR(VLOOKUP(Tabla1[[#This Row],[FECHA]],'RECAUDOS EXTERNOS'!A:D,3,FALSE),0)</f>
        <v>610380</v>
      </c>
    </row>
    <row r="3944" spans="1:22" x14ac:dyDescent="0.25">
      <c r="A3944" s="1">
        <v>41503</v>
      </c>
      <c r="B3944" s="3" t="s">
        <v>5</v>
      </c>
      <c r="C3944" s="2">
        <v>41487</v>
      </c>
      <c r="D3944" s="5">
        <f>YEAR(Tabla1[[#This Row],[FECHA]])</f>
        <v>2013</v>
      </c>
      <c r="E3944" s="5">
        <f>IFERROR(VLOOKUP(Tabla1[[#This Row],[FECHA]],'COMPARENDOS TOTALES'!A:D,4,FALSE),0)</f>
        <v>1</v>
      </c>
      <c r="F3944" s="9">
        <f>IFERROR(VLOOKUP(Tabla1[[#This Row],[FECHA]],'COMPARENDOS TOTALES'!A:D,3,FALSE),0)</f>
        <v>589500</v>
      </c>
      <c r="G3944" s="5">
        <f>IFERROR(VLOOKUP(Tabla1[[#This Row],[FECHA]],EXONERACIONES!A:D,4,FALSE),0)</f>
        <v>0</v>
      </c>
      <c r="H3944" s="9">
        <f>IFERROR(VLOOKUP(Tabla1[[#This Row],[FECHA]],EXONERACIONES!A:D,3,FALSE),0)</f>
        <v>0</v>
      </c>
      <c r="I3944" s="5">
        <f>IFERROR(VLOOKUP(Tabla1[[#This Row],[FECHA]],'SIMIT CON RES'!A:D,4,FALSE),0)</f>
        <v>0</v>
      </c>
      <c r="J3944" s="9">
        <f>IFERROR(VLOOKUP(Tabla1[[#This Row],[FECHA]],'SIMIT CON RES'!A:D,3,FALSE),0)</f>
        <v>0</v>
      </c>
      <c r="K3944">
        <f>IFERROR(VLOOKUP(Tabla1[[#This Row],[FECHA]],'SIMIT SIN RES'!A:D,4,FALSE),0)</f>
        <v>0</v>
      </c>
      <c r="L3944" s="9">
        <f>IFERROR(VLOOKUP(Tabla1[[#This Row],[FECHA]],'SIMIT SIN RES'!A:D,3,FALSE),0)</f>
        <v>0</v>
      </c>
      <c r="M3944" s="5">
        <f>IFERROR(VLOOKUP(Tabla1[[#This Row],[FECHA]],'RECAUDOS DE COMPARENDOS'!A:D,4,FALSE),0)</f>
        <v>0</v>
      </c>
      <c r="N3944" s="9">
        <f>IFERROR(VLOOKUP(Tabla1[[#This Row],[FECHA]],'RECAUDOS DE COMPARENDOS'!A:D,3,FALSE),0)</f>
        <v>0</v>
      </c>
      <c r="O3944" s="5">
        <f>IFERROR(VLOOKUP(Tabla1[[#This Row],[FECHA]],'RECAUDOS DE RESOLUCIONES'!A:D,4,FALSE),0)</f>
        <v>0</v>
      </c>
      <c r="P3944" s="9">
        <f>IFERROR(VLOOKUP(Tabla1[[#This Row],[FECHA]],'RECAUDOS DE RESOLUCIONES'!A:D,3,FALSE),0)</f>
        <v>0</v>
      </c>
      <c r="Q394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944" s="9">
        <f>Tabla1[V. COMPARENDOS]-(Tabla1[V. EXONERACIONES]+Tabla1[[#This Row],[V. SIMIT CON RESOLUCION]]+Tabla1[[#This Row],[V. SIMIT SIN RESOLUCION]]+Tabla1[[#This Row],[V. RECAUDOS COMPARENDOS]]+Tabla1[[#This Row],[V. RECAUDOS RESOLUCIONES]])</f>
        <v>589500</v>
      </c>
      <c r="S3944" s="11">
        <f>IFERROR(VLOOKUP(Tabla1[[#This Row],[FECHA]],'RECAUDOS LOCALES'!A:D,4,FALSE),0)</f>
        <v>0</v>
      </c>
      <c r="T3944" s="9">
        <f>IFERROR(VLOOKUP(Tabla1[[#This Row],[FECHA]],'RECAUDOS LOCALES'!A:D,3,FALSE),0)</f>
        <v>0</v>
      </c>
      <c r="U3944" s="11">
        <f>IFERROR(VLOOKUP(Tabla1[[#This Row],[FECHA]],'RECAUDOS EXTERNOS'!A:D,4,FALSE),0)</f>
        <v>0</v>
      </c>
      <c r="V3944" s="9">
        <f>IFERROR(VLOOKUP(Tabla1[[#This Row],[FECHA]],'RECAUDOS EXTERNOS'!A:D,3,FALSE),0)</f>
        <v>0</v>
      </c>
    </row>
    <row r="3945" spans="1:22" x14ac:dyDescent="0.25">
      <c r="A3945" s="1">
        <v>41504</v>
      </c>
      <c r="B3945" s="3" t="s">
        <v>4</v>
      </c>
      <c r="C3945" s="2">
        <v>41487</v>
      </c>
      <c r="D3945" s="5">
        <f>YEAR(Tabla1[[#This Row],[FECHA]])</f>
        <v>2013</v>
      </c>
      <c r="E3945" s="5">
        <f>IFERROR(VLOOKUP(Tabla1[[#This Row],[FECHA]],'COMPARENDOS TOTALES'!A:D,4,FALSE),0)</f>
        <v>2</v>
      </c>
      <c r="F3945" s="9">
        <f>IFERROR(VLOOKUP(Tabla1[[#This Row],[FECHA]],'COMPARENDOS TOTALES'!A:D,3,FALSE),0)</f>
        <v>1179000</v>
      </c>
      <c r="G3945" s="5">
        <f>IFERROR(VLOOKUP(Tabla1[[#This Row],[FECHA]],EXONERACIONES!A:D,4,FALSE),0)</f>
        <v>0</v>
      </c>
      <c r="H3945" s="9">
        <f>IFERROR(VLOOKUP(Tabla1[[#This Row],[FECHA]],EXONERACIONES!A:D,3,FALSE),0)</f>
        <v>0</v>
      </c>
      <c r="I3945" s="5">
        <f>IFERROR(VLOOKUP(Tabla1[[#This Row],[FECHA]],'SIMIT CON RES'!A:D,4,FALSE),0)</f>
        <v>2</v>
      </c>
      <c r="J3945" s="9">
        <f>IFERROR(VLOOKUP(Tabla1[[#This Row],[FECHA]],'SIMIT CON RES'!A:D,3,FALSE),0)</f>
        <v>1179000</v>
      </c>
      <c r="K3945">
        <f>IFERROR(VLOOKUP(Tabla1[[#This Row],[FECHA]],'SIMIT SIN RES'!A:D,4,FALSE),0)</f>
        <v>0</v>
      </c>
      <c r="L3945" s="9">
        <f>IFERROR(VLOOKUP(Tabla1[[#This Row],[FECHA]],'SIMIT SIN RES'!A:D,3,FALSE),0)</f>
        <v>0</v>
      </c>
      <c r="M3945" s="5">
        <f>IFERROR(VLOOKUP(Tabla1[[#This Row],[FECHA]],'RECAUDOS DE COMPARENDOS'!A:D,4,FALSE),0)</f>
        <v>0</v>
      </c>
      <c r="N3945" s="9">
        <f>IFERROR(VLOOKUP(Tabla1[[#This Row],[FECHA]],'RECAUDOS DE COMPARENDOS'!A:D,3,FALSE),0)</f>
        <v>0</v>
      </c>
      <c r="O3945" s="5">
        <f>IFERROR(VLOOKUP(Tabla1[[#This Row],[FECHA]],'RECAUDOS DE RESOLUCIONES'!A:D,4,FALSE),0)</f>
        <v>0</v>
      </c>
      <c r="P3945" s="9">
        <f>IFERROR(VLOOKUP(Tabla1[[#This Row],[FECHA]],'RECAUDOS DE RESOLUCIONES'!A:D,3,FALSE),0)</f>
        <v>0</v>
      </c>
      <c r="Q394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94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945" s="11">
        <f>IFERROR(VLOOKUP(Tabla1[[#This Row],[FECHA]],'RECAUDOS LOCALES'!A:D,4,FALSE),0)</f>
        <v>0</v>
      </c>
      <c r="T3945" s="9">
        <f>IFERROR(VLOOKUP(Tabla1[[#This Row],[FECHA]],'RECAUDOS LOCALES'!A:D,3,FALSE),0)</f>
        <v>0</v>
      </c>
      <c r="U3945" s="11">
        <f>IFERROR(VLOOKUP(Tabla1[[#This Row],[FECHA]],'RECAUDOS EXTERNOS'!A:D,4,FALSE),0)</f>
        <v>0</v>
      </c>
      <c r="V3945" s="9">
        <f>IFERROR(VLOOKUP(Tabla1[[#This Row],[FECHA]],'RECAUDOS EXTERNOS'!A:D,3,FALSE),0)</f>
        <v>0</v>
      </c>
    </row>
    <row r="3946" spans="1:22" x14ac:dyDescent="0.25">
      <c r="A3946" s="1">
        <v>41505</v>
      </c>
      <c r="B3946" s="3" t="s">
        <v>1</v>
      </c>
      <c r="C3946" s="2">
        <v>41487</v>
      </c>
      <c r="D3946" s="5">
        <f>YEAR(Tabla1[[#This Row],[FECHA]])</f>
        <v>2013</v>
      </c>
      <c r="E3946" s="5">
        <f>IFERROR(VLOOKUP(Tabla1[[#This Row],[FECHA]],'COMPARENDOS TOTALES'!A:D,4,FALSE),0)</f>
        <v>6</v>
      </c>
      <c r="F3946" s="9">
        <f>IFERROR(VLOOKUP(Tabla1[[#This Row],[FECHA]],'COMPARENDOS TOTALES'!A:D,3,FALSE),0)</f>
        <v>3556650</v>
      </c>
      <c r="G3946" s="5">
        <f>IFERROR(VLOOKUP(Tabla1[[#This Row],[FECHA]],EXONERACIONES!A:D,4,FALSE),0)</f>
        <v>0</v>
      </c>
      <c r="H3946" s="9">
        <f>IFERROR(VLOOKUP(Tabla1[[#This Row],[FECHA]],EXONERACIONES!A:D,3,FALSE),0)</f>
        <v>0</v>
      </c>
      <c r="I3946" s="5">
        <f>IFERROR(VLOOKUP(Tabla1[[#This Row],[FECHA]],'SIMIT CON RES'!A:D,4,FALSE),0)</f>
        <v>6</v>
      </c>
      <c r="J3946" s="9">
        <f>IFERROR(VLOOKUP(Tabla1[[#This Row],[FECHA]],'SIMIT CON RES'!A:D,3,FALSE),0)</f>
        <v>3556650</v>
      </c>
      <c r="K3946">
        <f>IFERROR(VLOOKUP(Tabla1[[#This Row],[FECHA]],'SIMIT SIN RES'!A:D,4,FALSE),0)</f>
        <v>0</v>
      </c>
      <c r="L3946" s="9">
        <f>IFERROR(VLOOKUP(Tabla1[[#This Row],[FECHA]],'SIMIT SIN RES'!A:D,3,FALSE),0)</f>
        <v>0</v>
      </c>
      <c r="M3946" s="5">
        <f>IFERROR(VLOOKUP(Tabla1[[#This Row],[FECHA]],'RECAUDOS DE COMPARENDOS'!A:D,4,FALSE),0)</f>
        <v>0</v>
      </c>
      <c r="N3946" s="9">
        <f>IFERROR(VLOOKUP(Tabla1[[#This Row],[FECHA]],'RECAUDOS DE COMPARENDOS'!A:D,3,FALSE),0)</f>
        <v>0</v>
      </c>
      <c r="O3946" s="5">
        <f>IFERROR(VLOOKUP(Tabla1[[#This Row],[FECHA]],'RECAUDOS DE RESOLUCIONES'!A:D,4,FALSE),0)</f>
        <v>0</v>
      </c>
      <c r="P3946" s="9">
        <f>IFERROR(VLOOKUP(Tabla1[[#This Row],[FECHA]],'RECAUDOS DE RESOLUCIONES'!A:D,3,FALSE),0)</f>
        <v>0</v>
      </c>
      <c r="Q394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94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946" s="11">
        <f>IFERROR(VLOOKUP(Tabla1[[#This Row],[FECHA]],'RECAUDOS LOCALES'!A:D,4,FALSE),0)</f>
        <v>0</v>
      </c>
      <c r="T3946" s="9">
        <f>IFERROR(VLOOKUP(Tabla1[[#This Row],[FECHA]],'RECAUDOS LOCALES'!A:D,3,FALSE),0)</f>
        <v>0</v>
      </c>
      <c r="U3946" s="11">
        <f>IFERROR(VLOOKUP(Tabla1[[#This Row],[FECHA]],'RECAUDOS EXTERNOS'!A:D,4,FALSE),0)</f>
        <v>0</v>
      </c>
      <c r="V3946" s="9">
        <f>IFERROR(VLOOKUP(Tabla1[[#This Row],[FECHA]],'RECAUDOS EXTERNOS'!A:D,3,FALSE),0)</f>
        <v>0</v>
      </c>
    </row>
    <row r="3947" spans="1:22" x14ac:dyDescent="0.25">
      <c r="A3947" s="1">
        <v>41506</v>
      </c>
      <c r="B3947" s="3" t="s">
        <v>2</v>
      </c>
      <c r="C3947" s="2">
        <v>41487</v>
      </c>
      <c r="D3947" s="5">
        <f>YEAR(Tabla1[[#This Row],[FECHA]])</f>
        <v>2013</v>
      </c>
      <c r="E3947" s="5">
        <f>IFERROR(VLOOKUP(Tabla1[[#This Row],[FECHA]],'COMPARENDOS TOTALES'!A:D,4,FALSE),0)</f>
        <v>2</v>
      </c>
      <c r="F3947" s="9">
        <f>IFERROR(VLOOKUP(Tabla1[[#This Row],[FECHA]],'COMPARENDOS TOTALES'!A:D,3,FALSE),0)</f>
        <v>1179000</v>
      </c>
      <c r="G3947" s="5">
        <f>IFERROR(VLOOKUP(Tabla1[[#This Row],[FECHA]],EXONERACIONES!A:D,4,FALSE),0)</f>
        <v>0</v>
      </c>
      <c r="H3947" s="9">
        <f>IFERROR(VLOOKUP(Tabla1[[#This Row],[FECHA]],EXONERACIONES!A:D,3,FALSE),0)</f>
        <v>0</v>
      </c>
      <c r="I3947" s="5">
        <f>IFERROR(VLOOKUP(Tabla1[[#This Row],[FECHA]],'SIMIT CON RES'!A:D,4,FALSE),0)</f>
        <v>2</v>
      </c>
      <c r="J3947" s="9">
        <f>IFERROR(VLOOKUP(Tabla1[[#This Row],[FECHA]],'SIMIT CON RES'!A:D,3,FALSE),0)</f>
        <v>1179000</v>
      </c>
      <c r="K3947">
        <f>IFERROR(VLOOKUP(Tabla1[[#This Row],[FECHA]],'SIMIT SIN RES'!A:D,4,FALSE),0)</f>
        <v>0</v>
      </c>
      <c r="L3947" s="9">
        <f>IFERROR(VLOOKUP(Tabla1[[#This Row],[FECHA]],'SIMIT SIN RES'!A:D,3,FALSE),0)</f>
        <v>0</v>
      </c>
      <c r="M3947" s="5">
        <f>IFERROR(VLOOKUP(Tabla1[[#This Row],[FECHA]],'RECAUDOS DE COMPARENDOS'!A:D,4,FALSE),0)</f>
        <v>0</v>
      </c>
      <c r="N3947" s="9">
        <f>IFERROR(VLOOKUP(Tabla1[[#This Row],[FECHA]],'RECAUDOS DE COMPARENDOS'!A:D,3,FALSE),0)</f>
        <v>0</v>
      </c>
      <c r="O3947" s="5">
        <f>IFERROR(VLOOKUP(Tabla1[[#This Row],[FECHA]],'RECAUDOS DE RESOLUCIONES'!A:D,4,FALSE),0)</f>
        <v>0</v>
      </c>
      <c r="P3947" s="9">
        <f>IFERROR(VLOOKUP(Tabla1[[#This Row],[FECHA]],'RECAUDOS DE RESOLUCIONES'!A:D,3,FALSE),0)</f>
        <v>0</v>
      </c>
      <c r="Q394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94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947" s="11">
        <f>IFERROR(VLOOKUP(Tabla1[[#This Row],[FECHA]],'RECAUDOS LOCALES'!A:D,4,FALSE),0)</f>
        <v>4</v>
      </c>
      <c r="T3947" s="9">
        <f>IFERROR(VLOOKUP(Tabla1[[#This Row],[FECHA]],'RECAUDOS LOCALES'!A:D,3,FALSE),0)</f>
        <v>623826</v>
      </c>
      <c r="U3947" s="11">
        <f>IFERROR(VLOOKUP(Tabla1[[#This Row],[FECHA]],'RECAUDOS EXTERNOS'!A:D,4,FALSE),0)</f>
        <v>1</v>
      </c>
      <c r="V3947" s="9">
        <f>IFERROR(VLOOKUP(Tabla1[[#This Row],[FECHA]],'RECAUDOS EXTERNOS'!A:D,3,FALSE),0)</f>
        <v>418097</v>
      </c>
    </row>
    <row r="3948" spans="1:22" x14ac:dyDescent="0.25">
      <c r="A3948" s="1">
        <v>41507</v>
      </c>
      <c r="B3948" s="3" t="s">
        <v>3</v>
      </c>
      <c r="C3948" s="2">
        <v>41487</v>
      </c>
      <c r="D3948" s="5">
        <f>YEAR(Tabla1[[#This Row],[FECHA]])</f>
        <v>2013</v>
      </c>
      <c r="E3948" s="5">
        <f>IFERROR(VLOOKUP(Tabla1[[#This Row],[FECHA]],'COMPARENDOS TOTALES'!A:D,4,FALSE),0)</f>
        <v>3</v>
      </c>
      <c r="F3948" s="9">
        <f>IFERROR(VLOOKUP(Tabla1[[#This Row],[FECHA]],'COMPARENDOS TOTALES'!A:D,3,FALSE),0)</f>
        <v>718453</v>
      </c>
      <c r="G3948" s="5">
        <f>IFERROR(VLOOKUP(Tabla1[[#This Row],[FECHA]],EXONERACIONES!A:D,4,FALSE),0)</f>
        <v>0</v>
      </c>
      <c r="H3948" s="9">
        <f>IFERROR(VLOOKUP(Tabla1[[#This Row],[FECHA]],EXONERACIONES!A:D,3,FALSE),0)</f>
        <v>0</v>
      </c>
      <c r="I3948" s="5">
        <f>IFERROR(VLOOKUP(Tabla1[[#This Row],[FECHA]],'SIMIT CON RES'!A:D,4,FALSE),0)</f>
        <v>0</v>
      </c>
      <c r="J3948" s="9">
        <f>IFERROR(VLOOKUP(Tabla1[[#This Row],[FECHA]],'SIMIT CON RES'!A:D,3,FALSE),0)</f>
        <v>0</v>
      </c>
      <c r="K3948">
        <f>IFERROR(VLOOKUP(Tabla1[[#This Row],[FECHA]],'SIMIT SIN RES'!A:D,4,FALSE),0)</f>
        <v>0</v>
      </c>
      <c r="L3948" s="9">
        <f>IFERROR(VLOOKUP(Tabla1[[#This Row],[FECHA]],'SIMIT SIN RES'!A:D,3,FALSE),0)</f>
        <v>0</v>
      </c>
      <c r="M3948" s="5">
        <f>IFERROR(VLOOKUP(Tabla1[[#This Row],[FECHA]],'RECAUDOS DE COMPARENDOS'!A:D,4,FALSE),0)</f>
        <v>0</v>
      </c>
      <c r="N3948" s="9">
        <f>IFERROR(VLOOKUP(Tabla1[[#This Row],[FECHA]],'RECAUDOS DE COMPARENDOS'!A:D,3,FALSE),0)</f>
        <v>0</v>
      </c>
      <c r="O3948" s="5">
        <f>IFERROR(VLOOKUP(Tabla1[[#This Row],[FECHA]],'RECAUDOS DE RESOLUCIONES'!A:D,4,FALSE),0)</f>
        <v>0</v>
      </c>
      <c r="P3948" s="9">
        <f>IFERROR(VLOOKUP(Tabla1[[#This Row],[FECHA]],'RECAUDOS DE RESOLUCIONES'!A:D,3,FALSE),0)</f>
        <v>0</v>
      </c>
      <c r="Q394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3948" s="9">
        <f>Tabla1[V. COMPARENDOS]-(Tabla1[V. EXONERACIONES]+Tabla1[[#This Row],[V. SIMIT CON RESOLUCION]]+Tabla1[[#This Row],[V. SIMIT SIN RESOLUCION]]+Tabla1[[#This Row],[V. RECAUDOS COMPARENDOS]]+Tabla1[[#This Row],[V. RECAUDOS RESOLUCIONES]])</f>
        <v>718453</v>
      </c>
      <c r="S3948" s="11">
        <f>IFERROR(VLOOKUP(Tabla1[[#This Row],[FECHA]],'RECAUDOS LOCALES'!A:D,4,FALSE),0)</f>
        <v>1</v>
      </c>
      <c r="T3948" s="9">
        <f>IFERROR(VLOOKUP(Tabla1[[#This Row],[FECHA]],'RECAUDOS LOCALES'!A:D,3,FALSE),0)</f>
        <v>266201</v>
      </c>
      <c r="U3948" s="11">
        <f>IFERROR(VLOOKUP(Tabla1[[#This Row],[FECHA]],'RECAUDOS EXTERNOS'!A:D,4,FALSE),0)</f>
        <v>0</v>
      </c>
      <c r="V3948" s="9">
        <f>IFERROR(VLOOKUP(Tabla1[[#This Row],[FECHA]],'RECAUDOS EXTERNOS'!A:D,3,FALSE),0)</f>
        <v>0</v>
      </c>
    </row>
    <row r="3949" spans="1:22" x14ac:dyDescent="0.25">
      <c r="A3949" s="1">
        <v>41508</v>
      </c>
      <c r="B3949" s="3" t="s">
        <v>6</v>
      </c>
      <c r="C3949" s="2">
        <v>41487</v>
      </c>
      <c r="D3949" s="5">
        <f>YEAR(Tabla1[[#This Row],[FECHA]])</f>
        <v>2013</v>
      </c>
      <c r="E3949" s="5">
        <f>IFERROR(VLOOKUP(Tabla1[[#This Row],[FECHA]],'COMPARENDOS TOTALES'!A:D,4,FALSE),0)</f>
        <v>5</v>
      </c>
      <c r="F3949" s="9">
        <f>IFERROR(VLOOKUP(Tabla1[[#This Row],[FECHA]],'COMPARENDOS TOTALES'!A:D,3,FALSE),0)</f>
        <v>3242250</v>
      </c>
      <c r="G3949" s="5">
        <f>IFERROR(VLOOKUP(Tabla1[[#This Row],[FECHA]],EXONERACIONES!A:D,4,FALSE),0)</f>
        <v>0</v>
      </c>
      <c r="H3949" s="9">
        <f>IFERROR(VLOOKUP(Tabla1[[#This Row],[FECHA]],EXONERACIONES!A:D,3,FALSE),0)</f>
        <v>0</v>
      </c>
      <c r="I3949" s="5">
        <f>IFERROR(VLOOKUP(Tabla1[[#This Row],[FECHA]],'SIMIT CON RES'!A:D,4,FALSE),0)</f>
        <v>3</v>
      </c>
      <c r="J3949" s="9">
        <f>IFERROR(VLOOKUP(Tabla1[[#This Row],[FECHA]],'SIMIT CON RES'!A:D,3,FALSE),0)</f>
        <v>2358000</v>
      </c>
      <c r="K3949">
        <f>IFERROR(VLOOKUP(Tabla1[[#This Row],[FECHA]],'SIMIT SIN RES'!A:D,4,FALSE),0)</f>
        <v>0</v>
      </c>
      <c r="L3949" s="9">
        <f>IFERROR(VLOOKUP(Tabla1[[#This Row],[FECHA]],'SIMIT SIN RES'!A:D,3,FALSE),0)</f>
        <v>0</v>
      </c>
      <c r="M3949" s="5">
        <f>IFERROR(VLOOKUP(Tabla1[[#This Row],[FECHA]],'RECAUDOS DE COMPARENDOS'!A:D,4,FALSE),0)</f>
        <v>0</v>
      </c>
      <c r="N3949" s="9">
        <f>IFERROR(VLOOKUP(Tabla1[[#This Row],[FECHA]],'RECAUDOS DE COMPARENDOS'!A:D,3,FALSE),0)</f>
        <v>0</v>
      </c>
      <c r="O3949" s="5">
        <f>IFERROR(VLOOKUP(Tabla1[[#This Row],[FECHA]],'RECAUDOS DE RESOLUCIONES'!A:D,4,FALSE),0)</f>
        <v>0</v>
      </c>
      <c r="P3949" s="9">
        <f>IFERROR(VLOOKUP(Tabla1[[#This Row],[FECHA]],'RECAUDOS DE RESOLUCIONES'!A:D,3,FALSE),0)</f>
        <v>0</v>
      </c>
      <c r="Q394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3949" s="9">
        <f>Tabla1[V. COMPARENDOS]-(Tabla1[V. EXONERACIONES]+Tabla1[[#This Row],[V. SIMIT CON RESOLUCION]]+Tabla1[[#This Row],[V. SIMIT SIN RESOLUCION]]+Tabla1[[#This Row],[V. RECAUDOS COMPARENDOS]]+Tabla1[[#This Row],[V. RECAUDOS RESOLUCIONES]])</f>
        <v>884250</v>
      </c>
      <c r="S3949" s="11">
        <f>IFERROR(VLOOKUP(Tabla1[[#This Row],[FECHA]],'RECAUDOS LOCALES'!A:D,4,FALSE),0)</f>
        <v>0</v>
      </c>
      <c r="T3949" s="9">
        <f>IFERROR(VLOOKUP(Tabla1[[#This Row],[FECHA]],'RECAUDOS LOCALES'!A:D,3,FALSE),0)</f>
        <v>0</v>
      </c>
      <c r="U3949" s="11">
        <f>IFERROR(VLOOKUP(Tabla1[[#This Row],[FECHA]],'RECAUDOS EXTERNOS'!A:D,4,FALSE),0)</f>
        <v>3</v>
      </c>
      <c r="V3949" s="9">
        <f>IFERROR(VLOOKUP(Tabla1[[#This Row],[FECHA]],'RECAUDOS EXTERNOS'!A:D,3,FALSE),0)</f>
        <v>1019700</v>
      </c>
    </row>
    <row r="3950" spans="1:22" x14ac:dyDescent="0.25">
      <c r="A3950" s="1">
        <v>41509</v>
      </c>
      <c r="B3950" s="3" t="s">
        <v>0</v>
      </c>
      <c r="C3950" s="2">
        <v>41487</v>
      </c>
      <c r="D3950" s="5">
        <f>YEAR(Tabla1[[#This Row],[FECHA]])</f>
        <v>2013</v>
      </c>
      <c r="E3950" s="5">
        <f>IFERROR(VLOOKUP(Tabla1[[#This Row],[FECHA]],'COMPARENDOS TOTALES'!A:D,4,FALSE),0)</f>
        <v>2</v>
      </c>
      <c r="F3950" s="9">
        <f>IFERROR(VLOOKUP(Tabla1[[#This Row],[FECHA]],'COMPARENDOS TOTALES'!A:D,3,FALSE),0)</f>
        <v>1179000</v>
      </c>
      <c r="G3950" s="5">
        <f>IFERROR(VLOOKUP(Tabla1[[#This Row],[FECHA]],EXONERACIONES!A:D,4,FALSE),0)</f>
        <v>0</v>
      </c>
      <c r="H3950" s="9">
        <f>IFERROR(VLOOKUP(Tabla1[[#This Row],[FECHA]],EXONERACIONES!A:D,3,FALSE),0)</f>
        <v>0</v>
      </c>
      <c r="I3950" s="5">
        <f>IFERROR(VLOOKUP(Tabla1[[#This Row],[FECHA]],'SIMIT CON RES'!A:D,4,FALSE),0)</f>
        <v>2</v>
      </c>
      <c r="J3950" s="9">
        <f>IFERROR(VLOOKUP(Tabla1[[#This Row],[FECHA]],'SIMIT CON RES'!A:D,3,FALSE),0)</f>
        <v>1179000</v>
      </c>
      <c r="K3950">
        <f>IFERROR(VLOOKUP(Tabla1[[#This Row],[FECHA]],'SIMIT SIN RES'!A:D,4,FALSE),0)</f>
        <v>0</v>
      </c>
      <c r="L3950" s="9">
        <f>IFERROR(VLOOKUP(Tabla1[[#This Row],[FECHA]],'SIMIT SIN RES'!A:D,3,FALSE),0)</f>
        <v>0</v>
      </c>
      <c r="M3950" s="5">
        <f>IFERROR(VLOOKUP(Tabla1[[#This Row],[FECHA]],'RECAUDOS DE COMPARENDOS'!A:D,4,FALSE),0)</f>
        <v>0</v>
      </c>
      <c r="N3950" s="9">
        <f>IFERROR(VLOOKUP(Tabla1[[#This Row],[FECHA]],'RECAUDOS DE COMPARENDOS'!A:D,3,FALSE),0)</f>
        <v>0</v>
      </c>
      <c r="O3950" s="5">
        <f>IFERROR(VLOOKUP(Tabla1[[#This Row],[FECHA]],'RECAUDOS DE RESOLUCIONES'!A:D,4,FALSE),0)</f>
        <v>0</v>
      </c>
      <c r="P3950" s="9">
        <f>IFERROR(VLOOKUP(Tabla1[[#This Row],[FECHA]],'RECAUDOS DE RESOLUCIONES'!A:D,3,FALSE),0)</f>
        <v>0</v>
      </c>
      <c r="Q395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95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950" s="11">
        <f>IFERROR(VLOOKUP(Tabla1[[#This Row],[FECHA]],'RECAUDOS LOCALES'!A:D,4,FALSE),0)</f>
        <v>0</v>
      </c>
      <c r="T3950" s="9">
        <f>IFERROR(VLOOKUP(Tabla1[[#This Row],[FECHA]],'RECAUDOS LOCALES'!A:D,3,FALSE),0)</f>
        <v>0</v>
      </c>
      <c r="U3950" s="11">
        <f>IFERROR(VLOOKUP(Tabla1[[#This Row],[FECHA]],'RECAUDOS EXTERNOS'!A:D,4,FALSE),0)</f>
        <v>3</v>
      </c>
      <c r="V3950" s="9">
        <f>IFERROR(VLOOKUP(Tabla1[[#This Row],[FECHA]],'RECAUDOS EXTERNOS'!A:D,3,FALSE),0)</f>
        <v>1175820</v>
      </c>
    </row>
    <row r="3951" spans="1:22" x14ac:dyDescent="0.25">
      <c r="A3951" s="1">
        <v>41510</v>
      </c>
      <c r="B3951" s="3" t="s">
        <v>5</v>
      </c>
      <c r="C3951" s="2">
        <v>41487</v>
      </c>
      <c r="D3951" s="5">
        <f>YEAR(Tabla1[[#This Row],[FECHA]])</f>
        <v>2013</v>
      </c>
      <c r="E3951" s="5">
        <f>IFERROR(VLOOKUP(Tabla1[[#This Row],[FECHA]],'COMPARENDOS TOTALES'!A:D,4,FALSE),0)</f>
        <v>1</v>
      </c>
      <c r="F3951" s="9">
        <f>IFERROR(VLOOKUP(Tabla1[[#This Row],[FECHA]],'COMPARENDOS TOTALES'!A:D,3,FALSE),0)</f>
        <v>294750</v>
      </c>
      <c r="G3951" s="5">
        <f>IFERROR(VLOOKUP(Tabla1[[#This Row],[FECHA]],EXONERACIONES!A:D,4,FALSE),0)</f>
        <v>0</v>
      </c>
      <c r="H3951" s="9">
        <f>IFERROR(VLOOKUP(Tabla1[[#This Row],[FECHA]],EXONERACIONES!A:D,3,FALSE),0)</f>
        <v>0</v>
      </c>
      <c r="I3951" s="5">
        <f>IFERROR(VLOOKUP(Tabla1[[#This Row],[FECHA]],'SIMIT CON RES'!A:D,4,FALSE),0)</f>
        <v>0</v>
      </c>
      <c r="J3951" s="9">
        <f>IFERROR(VLOOKUP(Tabla1[[#This Row],[FECHA]],'SIMIT CON RES'!A:D,3,FALSE),0)</f>
        <v>0</v>
      </c>
      <c r="K3951">
        <f>IFERROR(VLOOKUP(Tabla1[[#This Row],[FECHA]],'SIMIT SIN RES'!A:D,4,FALSE),0)</f>
        <v>0</v>
      </c>
      <c r="L3951" s="9">
        <f>IFERROR(VLOOKUP(Tabla1[[#This Row],[FECHA]],'SIMIT SIN RES'!A:D,3,FALSE),0)</f>
        <v>0</v>
      </c>
      <c r="M3951" s="5">
        <f>IFERROR(VLOOKUP(Tabla1[[#This Row],[FECHA]],'RECAUDOS DE COMPARENDOS'!A:D,4,FALSE),0)</f>
        <v>0</v>
      </c>
      <c r="N3951" s="9">
        <f>IFERROR(VLOOKUP(Tabla1[[#This Row],[FECHA]],'RECAUDOS DE COMPARENDOS'!A:D,3,FALSE),0)</f>
        <v>0</v>
      </c>
      <c r="O3951" s="5">
        <f>IFERROR(VLOOKUP(Tabla1[[#This Row],[FECHA]],'RECAUDOS DE RESOLUCIONES'!A:D,4,FALSE),0)</f>
        <v>0</v>
      </c>
      <c r="P3951" s="9">
        <f>IFERROR(VLOOKUP(Tabla1[[#This Row],[FECHA]],'RECAUDOS DE RESOLUCIONES'!A:D,3,FALSE),0)</f>
        <v>0</v>
      </c>
      <c r="Q395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951" s="9">
        <f>Tabla1[V. COMPARENDOS]-(Tabla1[V. EXONERACIONES]+Tabla1[[#This Row],[V. SIMIT CON RESOLUCION]]+Tabla1[[#This Row],[V. SIMIT SIN RESOLUCION]]+Tabla1[[#This Row],[V. RECAUDOS COMPARENDOS]]+Tabla1[[#This Row],[V. RECAUDOS RESOLUCIONES]])</f>
        <v>294750</v>
      </c>
      <c r="S3951" s="11">
        <f>IFERROR(VLOOKUP(Tabla1[[#This Row],[FECHA]],'RECAUDOS LOCALES'!A:D,4,FALSE),0)</f>
        <v>0</v>
      </c>
      <c r="T3951" s="9">
        <f>IFERROR(VLOOKUP(Tabla1[[#This Row],[FECHA]],'RECAUDOS LOCALES'!A:D,3,FALSE),0)</f>
        <v>0</v>
      </c>
      <c r="U3951" s="11">
        <f>IFERROR(VLOOKUP(Tabla1[[#This Row],[FECHA]],'RECAUDOS EXTERNOS'!A:D,4,FALSE),0)</f>
        <v>0</v>
      </c>
      <c r="V3951" s="9">
        <f>IFERROR(VLOOKUP(Tabla1[[#This Row],[FECHA]],'RECAUDOS EXTERNOS'!A:D,3,FALSE),0)</f>
        <v>0</v>
      </c>
    </row>
    <row r="3952" spans="1:22" x14ac:dyDescent="0.25">
      <c r="A3952" s="1">
        <v>41511</v>
      </c>
      <c r="B3952" s="3" t="s">
        <v>4</v>
      </c>
      <c r="C3952" s="2">
        <v>41487</v>
      </c>
      <c r="D3952" s="5">
        <f>YEAR(Tabla1[[#This Row],[FECHA]])</f>
        <v>2013</v>
      </c>
      <c r="E3952" s="5">
        <f>IFERROR(VLOOKUP(Tabla1[[#This Row],[FECHA]],'COMPARENDOS TOTALES'!A:D,4,FALSE),0)</f>
        <v>0</v>
      </c>
      <c r="F3952" s="9">
        <f>IFERROR(VLOOKUP(Tabla1[[#This Row],[FECHA]],'COMPARENDOS TOTALES'!A:D,3,FALSE),0)</f>
        <v>0</v>
      </c>
      <c r="G3952" s="5">
        <f>IFERROR(VLOOKUP(Tabla1[[#This Row],[FECHA]],EXONERACIONES!A:D,4,FALSE),0)</f>
        <v>0</v>
      </c>
      <c r="H3952" s="9">
        <f>IFERROR(VLOOKUP(Tabla1[[#This Row],[FECHA]],EXONERACIONES!A:D,3,FALSE),0)</f>
        <v>0</v>
      </c>
      <c r="I3952" s="5">
        <f>IFERROR(VLOOKUP(Tabla1[[#This Row],[FECHA]],'SIMIT CON RES'!A:D,4,FALSE),0)</f>
        <v>0</v>
      </c>
      <c r="J3952" s="9">
        <f>IFERROR(VLOOKUP(Tabla1[[#This Row],[FECHA]],'SIMIT CON RES'!A:D,3,FALSE),0)</f>
        <v>0</v>
      </c>
      <c r="K3952">
        <f>IFERROR(VLOOKUP(Tabla1[[#This Row],[FECHA]],'SIMIT SIN RES'!A:D,4,FALSE),0)</f>
        <v>0</v>
      </c>
      <c r="L3952" s="9">
        <f>IFERROR(VLOOKUP(Tabla1[[#This Row],[FECHA]],'SIMIT SIN RES'!A:D,3,FALSE),0)</f>
        <v>0</v>
      </c>
      <c r="M3952" s="5">
        <f>IFERROR(VLOOKUP(Tabla1[[#This Row],[FECHA]],'RECAUDOS DE COMPARENDOS'!A:D,4,FALSE),0)</f>
        <v>0</v>
      </c>
      <c r="N3952" s="9">
        <f>IFERROR(VLOOKUP(Tabla1[[#This Row],[FECHA]],'RECAUDOS DE COMPARENDOS'!A:D,3,FALSE),0)</f>
        <v>0</v>
      </c>
      <c r="O3952" s="5">
        <f>IFERROR(VLOOKUP(Tabla1[[#This Row],[FECHA]],'RECAUDOS DE RESOLUCIONES'!A:D,4,FALSE),0)</f>
        <v>0</v>
      </c>
      <c r="P3952" s="9">
        <f>IFERROR(VLOOKUP(Tabla1[[#This Row],[FECHA]],'RECAUDOS DE RESOLUCIONES'!A:D,3,FALSE),0)</f>
        <v>0</v>
      </c>
      <c r="Q395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95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952" s="11">
        <f>IFERROR(VLOOKUP(Tabla1[[#This Row],[FECHA]],'RECAUDOS LOCALES'!A:D,4,FALSE),0)</f>
        <v>0</v>
      </c>
      <c r="T3952" s="9">
        <f>IFERROR(VLOOKUP(Tabla1[[#This Row],[FECHA]],'RECAUDOS LOCALES'!A:D,3,FALSE),0)</f>
        <v>0</v>
      </c>
      <c r="U3952" s="11">
        <f>IFERROR(VLOOKUP(Tabla1[[#This Row],[FECHA]],'RECAUDOS EXTERNOS'!A:D,4,FALSE),0)</f>
        <v>0</v>
      </c>
      <c r="V3952" s="9">
        <f>IFERROR(VLOOKUP(Tabla1[[#This Row],[FECHA]],'RECAUDOS EXTERNOS'!A:D,3,FALSE),0)</f>
        <v>0</v>
      </c>
    </row>
    <row r="3953" spans="1:22" x14ac:dyDescent="0.25">
      <c r="A3953" s="1">
        <v>41512</v>
      </c>
      <c r="B3953" s="3" t="s">
        <v>1</v>
      </c>
      <c r="C3953" s="2">
        <v>41487</v>
      </c>
      <c r="D3953" s="5">
        <f>YEAR(Tabla1[[#This Row],[FECHA]])</f>
        <v>2013</v>
      </c>
      <c r="E3953" s="5">
        <f>IFERROR(VLOOKUP(Tabla1[[#This Row],[FECHA]],'COMPARENDOS TOTALES'!A:D,4,FALSE),0)</f>
        <v>2</v>
      </c>
      <c r="F3953" s="9">
        <f>IFERROR(VLOOKUP(Tabla1[[#This Row],[FECHA]],'COMPARENDOS TOTALES'!A:D,3,FALSE),0)</f>
        <v>1179000</v>
      </c>
      <c r="G3953" s="5">
        <f>IFERROR(VLOOKUP(Tabla1[[#This Row],[FECHA]],EXONERACIONES!A:D,4,FALSE),0)</f>
        <v>0</v>
      </c>
      <c r="H3953" s="9">
        <f>IFERROR(VLOOKUP(Tabla1[[#This Row],[FECHA]],EXONERACIONES!A:D,3,FALSE),0)</f>
        <v>0</v>
      </c>
      <c r="I3953" s="5">
        <f>IFERROR(VLOOKUP(Tabla1[[#This Row],[FECHA]],'SIMIT CON RES'!A:D,4,FALSE),0)</f>
        <v>1</v>
      </c>
      <c r="J3953" s="9">
        <f>IFERROR(VLOOKUP(Tabla1[[#This Row],[FECHA]],'SIMIT CON RES'!A:D,3,FALSE),0)</f>
        <v>589500</v>
      </c>
      <c r="K3953">
        <f>IFERROR(VLOOKUP(Tabla1[[#This Row],[FECHA]],'SIMIT SIN RES'!A:D,4,FALSE),0)</f>
        <v>0</v>
      </c>
      <c r="L3953" s="9">
        <f>IFERROR(VLOOKUP(Tabla1[[#This Row],[FECHA]],'SIMIT SIN RES'!A:D,3,FALSE),0)</f>
        <v>0</v>
      </c>
      <c r="M3953" s="5">
        <f>IFERROR(VLOOKUP(Tabla1[[#This Row],[FECHA]],'RECAUDOS DE COMPARENDOS'!A:D,4,FALSE),0)</f>
        <v>0</v>
      </c>
      <c r="N3953" s="9">
        <f>IFERROR(VLOOKUP(Tabla1[[#This Row],[FECHA]],'RECAUDOS DE COMPARENDOS'!A:D,3,FALSE),0)</f>
        <v>0</v>
      </c>
      <c r="O3953" s="5">
        <f>IFERROR(VLOOKUP(Tabla1[[#This Row],[FECHA]],'RECAUDOS DE RESOLUCIONES'!A:D,4,FALSE),0)</f>
        <v>0</v>
      </c>
      <c r="P3953" s="9">
        <f>IFERROR(VLOOKUP(Tabla1[[#This Row],[FECHA]],'RECAUDOS DE RESOLUCIONES'!A:D,3,FALSE),0)</f>
        <v>0</v>
      </c>
      <c r="Q395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953" s="9">
        <f>Tabla1[V. COMPARENDOS]-(Tabla1[V. EXONERACIONES]+Tabla1[[#This Row],[V. SIMIT CON RESOLUCION]]+Tabla1[[#This Row],[V. SIMIT SIN RESOLUCION]]+Tabla1[[#This Row],[V. RECAUDOS COMPARENDOS]]+Tabla1[[#This Row],[V. RECAUDOS RESOLUCIONES]])</f>
        <v>589500</v>
      </c>
      <c r="S3953" s="11">
        <f>IFERROR(VLOOKUP(Tabla1[[#This Row],[FECHA]],'RECAUDOS LOCALES'!A:D,4,FALSE),0)</f>
        <v>2</v>
      </c>
      <c r="T3953" s="9">
        <f>IFERROR(VLOOKUP(Tabla1[[#This Row],[FECHA]],'RECAUDOS LOCALES'!A:D,3,FALSE),0)</f>
        <v>369801</v>
      </c>
      <c r="U3953" s="11">
        <f>IFERROR(VLOOKUP(Tabla1[[#This Row],[FECHA]],'RECAUDOS EXTERNOS'!A:D,4,FALSE),0)</f>
        <v>0</v>
      </c>
      <c r="V3953" s="9">
        <f>IFERROR(VLOOKUP(Tabla1[[#This Row],[FECHA]],'RECAUDOS EXTERNOS'!A:D,3,FALSE),0)</f>
        <v>0</v>
      </c>
    </row>
    <row r="3954" spans="1:22" x14ac:dyDescent="0.25">
      <c r="A3954" s="1">
        <v>41513</v>
      </c>
      <c r="B3954" s="3" t="s">
        <v>2</v>
      </c>
      <c r="C3954" s="2">
        <v>41487</v>
      </c>
      <c r="D3954" s="5">
        <f>YEAR(Tabla1[[#This Row],[FECHA]])</f>
        <v>2013</v>
      </c>
      <c r="E3954" s="5">
        <f>IFERROR(VLOOKUP(Tabla1[[#This Row],[FECHA]],'COMPARENDOS TOTALES'!A:D,4,FALSE),0)</f>
        <v>1</v>
      </c>
      <c r="F3954" s="9">
        <f>IFERROR(VLOOKUP(Tabla1[[#This Row],[FECHA]],'COMPARENDOS TOTALES'!A:D,3,FALSE),0)</f>
        <v>589500</v>
      </c>
      <c r="G3954" s="5">
        <f>IFERROR(VLOOKUP(Tabla1[[#This Row],[FECHA]],EXONERACIONES!A:D,4,FALSE),0)</f>
        <v>0</v>
      </c>
      <c r="H3954" s="9">
        <f>IFERROR(VLOOKUP(Tabla1[[#This Row],[FECHA]],EXONERACIONES!A:D,3,FALSE),0)</f>
        <v>0</v>
      </c>
      <c r="I3954" s="5">
        <f>IFERROR(VLOOKUP(Tabla1[[#This Row],[FECHA]],'SIMIT CON RES'!A:D,4,FALSE),0)</f>
        <v>1</v>
      </c>
      <c r="J3954" s="9">
        <f>IFERROR(VLOOKUP(Tabla1[[#This Row],[FECHA]],'SIMIT CON RES'!A:D,3,FALSE),0)</f>
        <v>589500</v>
      </c>
      <c r="K3954">
        <f>IFERROR(VLOOKUP(Tabla1[[#This Row],[FECHA]],'SIMIT SIN RES'!A:D,4,FALSE),0)</f>
        <v>0</v>
      </c>
      <c r="L3954" s="9">
        <f>IFERROR(VLOOKUP(Tabla1[[#This Row],[FECHA]],'SIMIT SIN RES'!A:D,3,FALSE),0)</f>
        <v>0</v>
      </c>
      <c r="M3954" s="5">
        <f>IFERROR(VLOOKUP(Tabla1[[#This Row],[FECHA]],'RECAUDOS DE COMPARENDOS'!A:D,4,FALSE),0)</f>
        <v>0</v>
      </c>
      <c r="N3954" s="9">
        <f>IFERROR(VLOOKUP(Tabla1[[#This Row],[FECHA]],'RECAUDOS DE COMPARENDOS'!A:D,3,FALSE),0)</f>
        <v>0</v>
      </c>
      <c r="O3954" s="5">
        <f>IFERROR(VLOOKUP(Tabla1[[#This Row],[FECHA]],'RECAUDOS DE RESOLUCIONES'!A:D,4,FALSE),0)</f>
        <v>0</v>
      </c>
      <c r="P3954" s="9">
        <f>IFERROR(VLOOKUP(Tabla1[[#This Row],[FECHA]],'RECAUDOS DE RESOLUCIONES'!A:D,3,FALSE),0)</f>
        <v>0</v>
      </c>
      <c r="Q395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95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954" s="11">
        <f>IFERROR(VLOOKUP(Tabla1[[#This Row],[FECHA]],'RECAUDOS LOCALES'!A:D,4,FALSE),0)</f>
        <v>0</v>
      </c>
      <c r="T3954" s="9">
        <f>IFERROR(VLOOKUP(Tabla1[[#This Row],[FECHA]],'RECAUDOS LOCALES'!A:D,3,FALSE),0)</f>
        <v>0</v>
      </c>
      <c r="U3954" s="11">
        <f>IFERROR(VLOOKUP(Tabla1[[#This Row],[FECHA]],'RECAUDOS EXTERNOS'!A:D,4,FALSE),0)</f>
        <v>4</v>
      </c>
      <c r="V3954" s="9">
        <f>IFERROR(VLOOKUP(Tabla1[[#This Row],[FECHA]],'RECAUDOS EXTERNOS'!A:D,3,FALSE),0)</f>
        <v>1397596</v>
      </c>
    </row>
    <row r="3955" spans="1:22" x14ac:dyDescent="0.25">
      <c r="A3955" s="1">
        <v>41514</v>
      </c>
      <c r="B3955" s="3" t="s">
        <v>3</v>
      </c>
      <c r="C3955" s="2">
        <v>41487</v>
      </c>
      <c r="D3955" s="5">
        <f>YEAR(Tabla1[[#This Row],[FECHA]])</f>
        <v>2013</v>
      </c>
      <c r="E3955" s="5">
        <f>IFERROR(VLOOKUP(Tabla1[[#This Row],[FECHA]],'COMPARENDOS TOTALES'!A:D,4,FALSE),0)</f>
        <v>10</v>
      </c>
      <c r="F3955" s="9">
        <f>IFERROR(VLOOKUP(Tabla1[[#This Row],[FECHA]],'COMPARENDOS TOTALES'!A:D,3,FALSE),0)</f>
        <v>4900219</v>
      </c>
      <c r="G3955" s="5">
        <f>IFERROR(VLOOKUP(Tabla1[[#This Row],[FECHA]],EXONERACIONES!A:D,4,FALSE),0)</f>
        <v>0</v>
      </c>
      <c r="H3955" s="9">
        <f>IFERROR(VLOOKUP(Tabla1[[#This Row],[FECHA]],EXONERACIONES!A:D,3,FALSE),0)</f>
        <v>0</v>
      </c>
      <c r="I3955" s="5">
        <f>IFERROR(VLOOKUP(Tabla1[[#This Row],[FECHA]],'SIMIT CON RES'!A:D,4,FALSE),0)</f>
        <v>8</v>
      </c>
      <c r="J3955" s="9">
        <f>IFERROR(VLOOKUP(Tabla1[[#This Row],[FECHA]],'SIMIT CON RES'!A:D,3,FALSE),0)</f>
        <v>4126500</v>
      </c>
      <c r="K3955">
        <f>IFERROR(VLOOKUP(Tabla1[[#This Row],[FECHA]],'SIMIT SIN RES'!A:D,4,FALSE),0)</f>
        <v>0</v>
      </c>
      <c r="L3955" s="9">
        <f>IFERROR(VLOOKUP(Tabla1[[#This Row],[FECHA]],'SIMIT SIN RES'!A:D,3,FALSE),0)</f>
        <v>0</v>
      </c>
      <c r="M3955" s="5">
        <f>IFERROR(VLOOKUP(Tabla1[[#This Row],[FECHA]],'RECAUDOS DE COMPARENDOS'!A:D,4,FALSE),0)</f>
        <v>0</v>
      </c>
      <c r="N3955" s="9">
        <f>IFERROR(VLOOKUP(Tabla1[[#This Row],[FECHA]],'RECAUDOS DE COMPARENDOS'!A:D,3,FALSE),0)</f>
        <v>0</v>
      </c>
      <c r="O3955" s="5">
        <f>IFERROR(VLOOKUP(Tabla1[[#This Row],[FECHA]],'RECAUDOS DE RESOLUCIONES'!A:D,4,FALSE),0)</f>
        <v>0</v>
      </c>
      <c r="P3955" s="9">
        <f>IFERROR(VLOOKUP(Tabla1[[#This Row],[FECHA]],'RECAUDOS DE RESOLUCIONES'!A:D,3,FALSE),0)</f>
        <v>0</v>
      </c>
      <c r="Q395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3955" s="9">
        <f>Tabla1[V. COMPARENDOS]-(Tabla1[V. EXONERACIONES]+Tabla1[[#This Row],[V. SIMIT CON RESOLUCION]]+Tabla1[[#This Row],[V. SIMIT SIN RESOLUCION]]+Tabla1[[#This Row],[V. RECAUDOS COMPARENDOS]]+Tabla1[[#This Row],[V. RECAUDOS RESOLUCIONES]])</f>
        <v>773719</v>
      </c>
      <c r="S3955" s="11">
        <f>IFERROR(VLOOKUP(Tabla1[[#This Row],[FECHA]],'RECAUDOS LOCALES'!A:D,4,FALSE),0)</f>
        <v>0</v>
      </c>
      <c r="T3955" s="9">
        <f>IFERROR(VLOOKUP(Tabla1[[#This Row],[FECHA]],'RECAUDOS LOCALES'!A:D,3,FALSE),0)</f>
        <v>0</v>
      </c>
      <c r="U3955" s="11">
        <f>IFERROR(VLOOKUP(Tabla1[[#This Row],[FECHA]],'RECAUDOS EXTERNOS'!A:D,4,FALSE),0)</f>
        <v>1</v>
      </c>
      <c r="V3955" s="9">
        <f>IFERROR(VLOOKUP(Tabla1[[#This Row],[FECHA]],'RECAUDOS EXTERNOS'!A:D,3,FALSE),0)</f>
        <v>152884</v>
      </c>
    </row>
    <row r="3956" spans="1:22" x14ac:dyDescent="0.25">
      <c r="A3956" s="1">
        <v>41515</v>
      </c>
      <c r="B3956" s="3" t="s">
        <v>6</v>
      </c>
      <c r="C3956" s="2">
        <v>41487</v>
      </c>
      <c r="D3956" s="5">
        <f>YEAR(Tabla1[[#This Row],[FECHA]])</f>
        <v>2013</v>
      </c>
      <c r="E3956" s="5">
        <f>IFERROR(VLOOKUP(Tabla1[[#This Row],[FECHA]],'COMPARENDOS TOTALES'!A:D,4,FALSE),0)</f>
        <v>1</v>
      </c>
      <c r="F3956" s="9">
        <f>IFERROR(VLOOKUP(Tabla1[[#This Row],[FECHA]],'COMPARENDOS TOTALES'!A:D,3,FALSE),0)</f>
        <v>589500</v>
      </c>
      <c r="G3956" s="5">
        <f>IFERROR(VLOOKUP(Tabla1[[#This Row],[FECHA]],EXONERACIONES!A:D,4,FALSE),0)</f>
        <v>1</v>
      </c>
      <c r="H3956" s="9">
        <f>IFERROR(VLOOKUP(Tabla1[[#This Row],[FECHA]],EXONERACIONES!A:D,3,FALSE),0)</f>
        <v>589500</v>
      </c>
      <c r="I3956" s="5">
        <f>IFERROR(VLOOKUP(Tabla1[[#This Row],[FECHA]],'SIMIT CON RES'!A:D,4,FALSE),0)</f>
        <v>0</v>
      </c>
      <c r="J3956" s="9">
        <f>IFERROR(VLOOKUP(Tabla1[[#This Row],[FECHA]],'SIMIT CON RES'!A:D,3,FALSE),0)</f>
        <v>0</v>
      </c>
      <c r="K3956">
        <f>IFERROR(VLOOKUP(Tabla1[[#This Row],[FECHA]],'SIMIT SIN RES'!A:D,4,FALSE),0)</f>
        <v>0</v>
      </c>
      <c r="L3956" s="9">
        <f>IFERROR(VLOOKUP(Tabla1[[#This Row],[FECHA]],'SIMIT SIN RES'!A:D,3,FALSE),0)</f>
        <v>0</v>
      </c>
      <c r="M3956" s="5">
        <f>IFERROR(VLOOKUP(Tabla1[[#This Row],[FECHA]],'RECAUDOS DE COMPARENDOS'!A:D,4,FALSE),0)</f>
        <v>0</v>
      </c>
      <c r="N3956" s="9">
        <f>IFERROR(VLOOKUP(Tabla1[[#This Row],[FECHA]],'RECAUDOS DE COMPARENDOS'!A:D,3,FALSE),0)</f>
        <v>0</v>
      </c>
      <c r="O3956" s="5">
        <f>IFERROR(VLOOKUP(Tabla1[[#This Row],[FECHA]],'RECAUDOS DE RESOLUCIONES'!A:D,4,FALSE),0)</f>
        <v>0</v>
      </c>
      <c r="P3956" s="9">
        <f>IFERROR(VLOOKUP(Tabla1[[#This Row],[FECHA]],'RECAUDOS DE RESOLUCIONES'!A:D,3,FALSE),0)</f>
        <v>0</v>
      </c>
      <c r="Q395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95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956" s="11">
        <f>IFERROR(VLOOKUP(Tabla1[[#This Row],[FECHA]],'RECAUDOS LOCALES'!A:D,4,FALSE),0)</f>
        <v>0</v>
      </c>
      <c r="T3956" s="9">
        <f>IFERROR(VLOOKUP(Tabla1[[#This Row],[FECHA]],'RECAUDOS LOCALES'!A:D,3,FALSE),0)</f>
        <v>0</v>
      </c>
      <c r="U3956" s="11">
        <f>IFERROR(VLOOKUP(Tabla1[[#This Row],[FECHA]],'RECAUDOS EXTERNOS'!A:D,4,FALSE),0)</f>
        <v>6</v>
      </c>
      <c r="V3956" s="9">
        <f>IFERROR(VLOOKUP(Tabla1[[#This Row],[FECHA]],'RECAUDOS EXTERNOS'!A:D,3,FALSE),0)</f>
        <v>2074638</v>
      </c>
    </row>
    <row r="3957" spans="1:22" x14ac:dyDescent="0.25">
      <c r="A3957" s="1">
        <v>41516</v>
      </c>
      <c r="B3957" s="3" t="s">
        <v>0</v>
      </c>
      <c r="C3957" s="2">
        <v>41487</v>
      </c>
      <c r="D3957" s="5">
        <f>YEAR(Tabla1[[#This Row],[FECHA]])</f>
        <v>2013</v>
      </c>
      <c r="E3957" s="5">
        <f>IFERROR(VLOOKUP(Tabla1[[#This Row],[FECHA]],'COMPARENDOS TOTALES'!A:D,4,FALSE),0)</f>
        <v>3</v>
      </c>
      <c r="F3957" s="9">
        <f>IFERROR(VLOOKUP(Tabla1[[#This Row],[FECHA]],'COMPARENDOS TOTALES'!A:D,3,FALSE),0)</f>
        <v>1068469</v>
      </c>
      <c r="G3957" s="5">
        <f>IFERROR(VLOOKUP(Tabla1[[#This Row],[FECHA]],EXONERACIONES!A:D,4,FALSE),0)</f>
        <v>0</v>
      </c>
      <c r="H3957" s="9">
        <f>IFERROR(VLOOKUP(Tabla1[[#This Row],[FECHA]],EXONERACIONES!A:D,3,FALSE),0)</f>
        <v>0</v>
      </c>
      <c r="I3957" s="5">
        <f>IFERROR(VLOOKUP(Tabla1[[#This Row],[FECHA]],'SIMIT CON RES'!A:D,4,FALSE),0)</f>
        <v>2</v>
      </c>
      <c r="J3957" s="9">
        <f>IFERROR(VLOOKUP(Tabla1[[#This Row],[FECHA]],'SIMIT CON RES'!A:D,3,FALSE),0)</f>
        <v>884250</v>
      </c>
      <c r="K3957">
        <f>IFERROR(VLOOKUP(Tabla1[[#This Row],[FECHA]],'SIMIT SIN RES'!A:D,4,FALSE),0)</f>
        <v>0</v>
      </c>
      <c r="L3957" s="9">
        <f>IFERROR(VLOOKUP(Tabla1[[#This Row],[FECHA]],'SIMIT SIN RES'!A:D,3,FALSE),0)</f>
        <v>0</v>
      </c>
      <c r="M3957" s="5">
        <f>IFERROR(VLOOKUP(Tabla1[[#This Row],[FECHA]],'RECAUDOS DE COMPARENDOS'!A:D,4,FALSE),0)</f>
        <v>0</v>
      </c>
      <c r="N3957" s="9">
        <f>IFERROR(VLOOKUP(Tabla1[[#This Row],[FECHA]],'RECAUDOS DE COMPARENDOS'!A:D,3,FALSE),0)</f>
        <v>0</v>
      </c>
      <c r="O3957" s="5">
        <f>IFERROR(VLOOKUP(Tabla1[[#This Row],[FECHA]],'RECAUDOS DE RESOLUCIONES'!A:D,4,FALSE),0)</f>
        <v>0</v>
      </c>
      <c r="P3957" s="9">
        <f>IFERROR(VLOOKUP(Tabla1[[#This Row],[FECHA]],'RECAUDOS DE RESOLUCIONES'!A:D,3,FALSE),0)</f>
        <v>0</v>
      </c>
      <c r="Q395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957" s="9">
        <f>Tabla1[V. COMPARENDOS]-(Tabla1[V. EXONERACIONES]+Tabla1[[#This Row],[V. SIMIT CON RESOLUCION]]+Tabla1[[#This Row],[V. SIMIT SIN RESOLUCION]]+Tabla1[[#This Row],[V. RECAUDOS COMPARENDOS]]+Tabla1[[#This Row],[V. RECAUDOS RESOLUCIONES]])</f>
        <v>184219</v>
      </c>
      <c r="S3957" s="11">
        <f>IFERROR(VLOOKUP(Tabla1[[#This Row],[FECHA]],'RECAUDOS LOCALES'!A:D,4,FALSE),0)</f>
        <v>0</v>
      </c>
      <c r="T3957" s="9">
        <f>IFERROR(VLOOKUP(Tabla1[[#This Row],[FECHA]],'RECAUDOS LOCALES'!A:D,3,FALSE),0)</f>
        <v>0</v>
      </c>
      <c r="U3957" s="11">
        <f>IFERROR(VLOOKUP(Tabla1[[#This Row],[FECHA]],'RECAUDOS EXTERNOS'!A:D,4,FALSE),0)</f>
        <v>3</v>
      </c>
      <c r="V3957" s="9">
        <f>IFERROR(VLOOKUP(Tabla1[[#This Row],[FECHA]],'RECAUDOS EXTERNOS'!A:D,3,FALSE),0)</f>
        <v>1098252</v>
      </c>
    </row>
    <row r="3958" spans="1:22" x14ac:dyDescent="0.25">
      <c r="A3958" s="1">
        <v>41517</v>
      </c>
      <c r="B3958" s="3" t="s">
        <v>5</v>
      </c>
      <c r="C3958" s="2">
        <v>41487</v>
      </c>
      <c r="D3958" s="5">
        <f>YEAR(Tabla1[[#This Row],[FECHA]])</f>
        <v>2013</v>
      </c>
      <c r="E3958" s="5">
        <f>IFERROR(VLOOKUP(Tabla1[[#This Row],[FECHA]],'COMPARENDOS TOTALES'!A:D,4,FALSE),0)</f>
        <v>2</v>
      </c>
      <c r="F3958" s="9">
        <f>IFERROR(VLOOKUP(Tabla1[[#This Row],[FECHA]],'COMPARENDOS TOTALES'!A:D,3,FALSE),0)</f>
        <v>1179000</v>
      </c>
      <c r="G3958" s="5">
        <f>IFERROR(VLOOKUP(Tabla1[[#This Row],[FECHA]],EXONERACIONES!A:D,4,FALSE),0)</f>
        <v>1</v>
      </c>
      <c r="H3958" s="9">
        <f>IFERROR(VLOOKUP(Tabla1[[#This Row],[FECHA]],EXONERACIONES!A:D,3,FALSE),0)</f>
        <v>589500</v>
      </c>
      <c r="I3958" s="5">
        <f>IFERROR(VLOOKUP(Tabla1[[#This Row],[FECHA]],'SIMIT CON RES'!A:D,4,FALSE),0)</f>
        <v>0</v>
      </c>
      <c r="J3958" s="9">
        <f>IFERROR(VLOOKUP(Tabla1[[#This Row],[FECHA]],'SIMIT CON RES'!A:D,3,FALSE),0)</f>
        <v>0</v>
      </c>
      <c r="K3958">
        <f>IFERROR(VLOOKUP(Tabla1[[#This Row],[FECHA]],'SIMIT SIN RES'!A:D,4,FALSE),0)</f>
        <v>0</v>
      </c>
      <c r="L3958" s="9">
        <f>IFERROR(VLOOKUP(Tabla1[[#This Row],[FECHA]],'SIMIT SIN RES'!A:D,3,FALSE),0)</f>
        <v>0</v>
      </c>
      <c r="M3958" s="5">
        <f>IFERROR(VLOOKUP(Tabla1[[#This Row],[FECHA]],'RECAUDOS DE COMPARENDOS'!A:D,4,FALSE),0)</f>
        <v>0</v>
      </c>
      <c r="N3958" s="9">
        <f>IFERROR(VLOOKUP(Tabla1[[#This Row],[FECHA]],'RECAUDOS DE COMPARENDOS'!A:D,3,FALSE),0)</f>
        <v>0</v>
      </c>
      <c r="O3958" s="5">
        <f>IFERROR(VLOOKUP(Tabla1[[#This Row],[FECHA]],'RECAUDOS DE RESOLUCIONES'!A:D,4,FALSE),0)</f>
        <v>0</v>
      </c>
      <c r="P3958" s="9">
        <f>IFERROR(VLOOKUP(Tabla1[[#This Row],[FECHA]],'RECAUDOS DE RESOLUCIONES'!A:D,3,FALSE),0)</f>
        <v>0</v>
      </c>
      <c r="Q395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958" s="9">
        <f>Tabla1[V. COMPARENDOS]-(Tabla1[V. EXONERACIONES]+Tabla1[[#This Row],[V. SIMIT CON RESOLUCION]]+Tabla1[[#This Row],[V. SIMIT SIN RESOLUCION]]+Tabla1[[#This Row],[V. RECAUDOS COMPARENDOS]]+Tabla1[[#This Row],[V. RECAUDOS RESOLUCIONES]])</f>
        <v>589500</v>
      </c>
      <c r="S3958" s="11">
        <f>IFERROR(VLOOKUP(Tabla1[[#This Row],[FECHA]],'RECAUDOS LOCALES'!A:D,4,FALSE),0)</f>
        <v>0</v>
      </c>
      <c r="T3958" s="9">
        <f>IFERROR(VLOOKUP(Tabla1[[#This Row],[FECHA]],'RECAUDOS LOCALES'!A:D,3,FALSE),0)</f>
        <v>0</v>
      </c>
      <c r="U3958" s="11">
        <f>IFERROR(VLOOKUP(Tabla1[[#This Row],[FECHA]],'RECAUDOS EXTERNOS'!A:D,4,FALSE),0)</f>
        <v>0</v>
      </c>
      <c r="V3958" s="9">
        <f>IFERROR(VLOOKUP(Tabla1[[#This Row],[FECHA]],'RECAUDOS EXTERNOS'!A:D,3,FALSE),0)</f>
        <v>0</v>
      </c>
    </row>
    <row r="3959" spans="1:22" x14ac:dyDescent="0.25">
      <c r="A3959" s="1">
        <v>41518</v>
      </c>
      <c r="B3959" s="3" t="s">
        <v>4</v>
      </c>
      <c r="C3959" s="2">
        <v>41518</v>
      </c>
      <c r="D3959" s="5">
        <f>YEAR(Tabla1[[#This Row],[FECHA]])</f>
        <v>2013</v>
      </c>
      <c r="E3959" s="5">
        <f>IFERROR(VLOOKUP(Tabla1[[#This Row],[FECHA]],'COMPARENDOS TOTALES'!A:D,4,FALSE),0)</f>
        <v>4</v>
      </c>
      <c r="F3959" s="9">
        <f>IFERROR(VLOOKUP(Tabla1[[#This Row],[FECHA]],'COMPARENDOS TOTALES'!A:D,3,FALSE),0)</f>
        <v>2947500</v>
      </c>
      <c r="G3959" s="5">
        <f>IFERROR(VLOOKUP(Tabla1[[#This Row],[FECHA]],EXONERACIONES!A:D,4,FALSE),0)</f>
        <v>0</v>
      </c>
      <c r="H3959" s="9">
        <f>IFERROR(VLOOKUP(Tabla1[[#This Row],[FECHA]],EXONERACIONES!A:D,3,FALSE),0)</f>
        <v>0</v>
      </c>
      <c r="I3959" s="5">
        <f>IFERROR(VLOOKUP(Tabla1[[#This Row],[FECHA]],'SIMIT CON RES'!A:D,4,FALSE),0)</f>
        <v>3</v>
      </c>
      <c r="J3959" s="9">
        <f>IFERROR(VLOOKUP(Tabla1[[#This Row],[FECHA]],'SIMIT CON RES'!A:D,3,FALSE),0)</f>
        <v>2063250</v>
      </c>
      <c r="K3959">
        <f>IFERROR(VLOOKUP(Tabla1[[#This Row],[FECHA]],'SIMIT SIN RES'!A:D,4,FALSE),0)</f>
        <v>0</v>
      </c>
      <c r="L3959" s="9">
        <f>IFERROR(VLOOKUP(Tabla1[[#This Row],[FECHA]],'SIMIT SIN RES'!A:D,3,FALSE),0)</f>
        <v>0</v>
      </c>
      <c r="M3959" s="5">
        <f>IFERROR(VLOOKUP(Tabla1[[#This Row],[FECHA]],'RECAUDOS DE COMPARENDOS'!A:D,4,FALSE),0)</f>
        <v>0</v>
      </c>
      <c r="N3959" s="9">
        <f>IFERROR(VLOOKUP(Tabla1[[#This Row],[FECHA]],'RECAUDOS DE COMPARENDOS'!A:D,3,FALSE),0)</f>
        <v>0</v>
      </c>
      <c r="O3959" s="5">
        <f>IFERROR(VLOOKUP(Tabla1[[#This Row],[FECHA]],'RECAUDOS DE RESOLUCIONES'!A:D,4,FALSE),0)</f>
        <v>0</v>
      </c>
      <c r="P3959" s="9">
        <f>IFERROR(VLOOKUP(Tabla1[[#This Row],[FECHA]],'RECAUDOS DE RESOLUCIONES'!A:D,3,FALSE),0)</f>
        <v>0</v>
      </c>
      <c r="Q395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959" s="9">
        <f>Tabla1[V. COMPARENDOS]-(Tabla1[V. EXONERACIONES]+Tabla1[[#This Row],[V. SIMIT CON RESOLUCION]]+Tabla1[[#This Row],[V. SIMIT SIN RESOLUCION]]+Tabla1[[#This Row],[V. RECAUDOS COMPARENDOS]]+Tabla1[[#This Row],[V. RECAUDOS RESOLUCIONES]])</f>
        <v>884250</v>
      </c>
      <c r="S3959" s="11">
        <f>IFERROR(VLOOKUP(Tabla1[[#This Row],[FECHA]],'RECAUDOS LOCALES'!A:D,4,FALSE),0)</f>
        <v>0</v>
      </c>
      <c r="T3959" s="9">
        <f>IFERROR(VLOOKUP(Tabla1[[#This Row],[FECHA]],'RECAUDOS LOCALES'!A:D,3,FALSE),0)</f>
        <v>0</v>
      </c>
      <c r="U3959" s="11">
        <f>IFERROR(VLOOKUP(Tabla1[[#This Row],[FECHA]],'RECAUDOS EXTERNOS'!A:D,4,FALSE),0)</f>
        <v>0</v>
      </c>
      <c r="V3959" s="9">
        <f>IFERROR(VLOOKUP(Tabla1[[#This Row],[FECHA]],'RECAUDOS EXTERNOS'!A:D,3,FALSE),0)</f>
        <v>0</v>
      </c>
    </row>
    <row r="3960" spans="1:22" x14ac:dyDescent="0.25">
      <c r="A3960" s="1">
        <v>41519</v>
      </c>
      <c r="B3960" s="3" t="s">
        <v>1</v>
      </c>
      <c r="C3960" s="2">
        <v>41518</v>
      </c>
      <c r="D3960" s="5">
        <f>YEAR(Tabla1[[#This Row],[FECHA]])</f>
        <v>2013</v>
      </c>
      <c r="E3960" s="5">
        <f>IFERROR(VLOOKUP(Tabla1[[#This Row],[FECHA]],'COMPARENDOS TOTALES'!A:D,4,FALSE),0)</f>
        <v>2</v>
      </c>
      <c r="F3960" s="9">
        <f>IFERROR(VLOOKUP(Tabla1[[#This Row],[FECHA]],'COMPARENDOS TOTALES'!A:D,3,FALSE),0)</f>
        <v>1179000</v>
      </c>
      <c r="G3960" s="5">
        <f>IFERROR(VLOOKUP(Tabla1[[#This Row],[FECHA]],EXONERACIONES!A:D,4,FALSE),0)</f>
        <v>0</v>
      </c>
      <c r="H3960" s="9">
        <f>IFERROR(VLOOKUP(Tabla1[[#This Row],[FECHA]],EXONERACIONES!A:D,3,FALSE),0)</f>
        <v>0</v>
      </c>
      <c r="I3960" s="5">
        <f>IFERROR(VLOOKUP(Tabla1[[#This Row],[FECHA]],'SIMIT CON RES'!A:D,4,FALSE),0)</f>
        <v>2</v>
      </c>
      <c r="J3960" s="9">
        <f>IFERROR(VLOOKUP(Tabla1[[#This Row],[FECHA]],'SIMIT CON RES'!A:D,3,FALSE),0)</f>
        <v>1179000</v>
      </c>
      <c r="K3960">
        <f>IFERROR(VLOOKUP(Tabla1[[#This Row],[FECHA]],'SIMIT SIN RES'!A:D,4,FALSE),0)</f>
        <v>0</v>
      </c>
      <c r="L3960" s="9">
        <f>IFERROR(VLOOKUP(Tabla1[[#This Row],[FECHA]],'SIMIT SIN RES'!A:D,3,FALSE),0)</f>
        <v>0</v>
      </c>
      <c r="M3960" s="5">
        <f>IFERROR(VLOOKUP(Tabla1[[#This Row],[FECHA]],'RECAUDOS DE COMPARENDOS'!A:D,4,FALSE),0)</f>
        <v>0</v>
      </c>
      <c r="N3960" s="9">
        <f>IFERROR(VLOOKUP(Tabla1[[#This Row],[FECHA]],'RECAUDOS DE COMPARENDOS'!A:D,3,FALSE),0)</f>
        <v>0</v>
      </c>
      <c r="O3960" s="5">
        <f>IFERROR(VLOOKUP(Tabla1[[#This Row],[FECHA]],'RECAUDOS DE RESOLUCIONES'!A:D,4,FALSE),0)</f>
        <v>0</v>
      </c>
      <c r="P3960" s="9">
        <f>IFERROR(VLOOKUP(Tabla1[[#This Row],[FECHA]],'RECAUDOS DE RESOLUCIONES'!A:D,3,FALSE),0)</f>
        <v>0</v>
      </c>
      <c r="Q396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96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960" s="11">
        <f>IFERROR(VLOOKUP(Tabla1[[#This Row],[FECHA]],'RECAUDOS LOCALES'!A:D,4,FALSE),0)</f>
        <v>5</v>
      </c>
      <c r="T3960" s="9">
        <f>IFERROR(VLOOKUP(Tabla1[[#This Row],[FECHA]],'RECAUDOS LOCALES'!A:D,3,FALSE),0)</f>
        <v>607600</v>
      </c>
      <c r="U3960" s="11">
        <f>IFERROR(VLOOKUP(Tabla1[[#This Row],[FECHA]],'RECAUDOS EXTERNOS'!A:D,4,FALSE),0)</f>
        <v>3</v>
      </c>
      <c r="V3960" s="9">
        <f>IFERROR(VLOOKUP(Tabla1[[#This Row],[FECHA]],'RECAUDOS EXTERNOS'!A:D,3,FALSE),0)</f>
        <v>1198099</v>
      </c>
    </row>
    <row r="3961" spans="1:22" x14ac:dyDescent="0.25">
      <c r="A3961" s="1">
        <v>41520</v>
      </c>
      <c r="B3961" s="3" t="s">
        <v>2</v>
      </c>
      <c r="C3961" s="2">
        <v>41518</v>
      </c>
      <c r="D3961" s="5">
        <f>YEAR(Tabla1[[#This Row],[FECHA]])</f>
        <v>2013</v>
      </c>
      <c r="E3961" s="5">
        <f>IFERROR(VLOOKUP(Tabla1[[#This Row],[FECHA]],'COMPARENDOS TOTALES'!A:D,4,FALSE),0)</f>
        <v>5</v>
      </c>
      <c r="F3961" s="9">
        <f>IFERROR(VLOOKUP(Tabla1[[#This Row],[FECHA]],'COMPARENDOS TOTALES'!A:D,3,FALSE),0)</f>
        <v>2161500</v>
      </c>
      <c r="G3961" s="5">
        <f>IFERROR(VLOOKUP(Tabla1[[#This Row],[FECHA]],EXONERACIONES!A:D,4,FALSE),0)</f>
        <v>0</v>
      </c>
      <c r="H3961" s="9">
        <f>IFERROR(VLOOKUP(Tabla1[[#This Row],[FECHA]],EXONERACIONES!A:D,3,FALSE),0)</f>
        <v>0</v>
      </c>
      <c r="I3961" s="5">
        <f>IFERROR(VLOOKUP(Tabla1[[#This Row],[FECHA]],'SIMIT CON RES'!A:D,4,FALSE),0)</f>
        <v>3</v>
      </c>
      <c r="J3961" s="9">
        <f>IFERROR(VLOOKUP(Tabla1[[#This Row],[FECHA]],'SIMIT CON RES'!A:D,3,FALSE),0)</f>
        <v>1473750</v>
      </c>
      <c r="K3961">
        <f>IFERROR(VLOOKUP(Tabla1[[#This Row],[FECHA]],'SIMIT SIN RES'!A:D,4,FALSE),0)</f>
        <v>0</v>
      </c>
      <c r="L3961" s="9">
        <f>IFERROR(VLOOKUP(Tabla1[[#This Row],[FECHA]],'SIMIT SIN RES'!A:D,3,FALSE),0)</f>
        <v>0</v>
      </c>
      <c r="M3961" s="5">
        <f>IFERROR(VLOOKUP(Tabla1[[#This Row],[FECHA]],'RECAUDOS DE COMPARENDOS'!A:D,4,FALSE),0)</f>
        <v>0</v>
      </c>
      <c r="N3961" s="9">
        <f>IFERROR(VLOOKUP(Tabla1[[#This Row],[FECHA]],'RECAUDOS DE COMPARENDOS'!A:D,3,FALSE),0)</f>
        <v>0</v>
      </c>
      <c r="O3961" s="5">
        <f>IFERROR(VLOOKUP(Tabla1[[#This Row],[FECHA]],'RECAUDOS DE RESOLUCIONES'!A:D,4,FALSE),0)</f>
        <v>0</v>
      </c>
      <c r="P3961" s="9">
        <f>IFERROR(VLOOKUP(Tabla1[[#This Row],[FECHA]],'RECAUDOS DE RESOLUCIONES'!A:D,3,FALSE),0)</f>
        <v>0</v>
      </c>
      <c r="Q396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3961" s="9">
        <f>Tabla1[V. COMPARENDOS]-(Tabla1[V. EXONERACIONES]+Tabla1[[#This Row],[V. SIMIT CON RESOLUCION]]+Tabla1[[#This Row],[V. SIMIT SIN RESOLUCION]]+Tabla1[[#This Row],[V. RECAUDOS COMPARENDOS]]+Tabla1[[#This Row],[V. RECAUDOS RESOLUCIONES]])</f>
        <v>687750</v>
      </c>
      <c r="S3961" s="11">
        <f>IFERROR(VLOOKUP(Tabla1[[#This Row],[FECHA]],'RECAUDOS LOCALES'!A:D,4,FALSE),0)</f>
        <v>2</v>
      </c>
      <c r="T3961" s="9">
        <f>IFERROR(VLOOKUP(Tabla1[[#This Row],[FECHA]],'RECAUDOS LOCALES'!A:D,3,FALSE),0)</f>
        <v>429300</v>
      </c>
      <c r="U3961" s="11">
        <f>IFERROR(VLOOKUP(Tabla1[[#This Row],[FECHA]],'RECAUDOS EXTERNOS'!A:D,4,FALSE),0)</f>
        <v>3</v>
      </c>
      <c r="V3961" s="9">
        <f>IFERROR(VLOOKUP(Tabla1[[#This Row],[FECHA]],'RECAUDOS EXTERNOS'!A:D,3,FALSE),0)</f>
        <v>1952496</v>
      </c>
    </row>
    <row r="3962" spans="1:22" x14ac:dyDescent="0.25">
      <c r="A3962" s="1">
        <v>41521</v>
      </c>
      <c r="B3962" s="3" t="s">
        <v>3</v>
      </c>
      <c r="C3962" s="2">
        <v>41518</v>
      </c>
      <c r="D3962" s="5">
        <f>YEAR(Tabla1[[#This Row],[FECHA]])</f>
        <v>2013</v>
      </c>
      <c r="E3962" s="5">
        <f>IFERROR(VLOOKUP(Tabla1[[#This Row],[FECHA]],'COMPARENDOS TOTALES'!A:D,4,FALSE),0)</f>
        <v>0</v>
      </c>
      <c r="F3962" s="9">
        <f>IFERROR(VLOOKUP(Tabla1[[#This Row],[FECHA]],'COMPARENDOS TOTALES'!A:D,3,FALSE),0)</f>
        <v>0</v>
      </c>
      <c r="G3962" s="5">
        <f>IFERROR(VLOOKUP(Tabla1[[#This Row],[FECHA]],EXONERACIONES!A:D,4,FALSE),0)</f>
        <v>0</v>
      </c>
      <c r="H3962" s="9">
        <f>IFERROR(VLOOKUP(Tabla1[[#This Row],[FECHA]],EXONERACIONES!A:D,3,FALSE),0)</f>
        <v>0</v>
      </c>
      <c r="I3962" s="5">
        <f>IFERROR(VLOOKUP(Tabla1[[#This Row],[FECHA]],'SIMIT CON RES'!A:D,4,FALSE),0)</f>
        <v>0</v>
      </c>
      <c r="J3962" s="9">
        <f>IFERROR(VLOOKUP(Tabla1[[#This Row],[FECHA]],'SIMIT CON RES'!A:D,3,FALSE),0)</f>
        <v>0</v>
      </c>
      <c r="K3962">
        <f>IFERROR(VLOOKUP(Tabla1[[#This Row],[FECHA]],'SIMIT SIN RES'!A:D,4,FALSE),0)</f>
        <v>0</v>
      </c>
      <c r="L3962" s="9">
        <f>IFERROR(VLOOKUP(Tabla1[[#This Row],[FECHA]],'SIMIT SIN RES'!A:D,3,FALSE),0)</f>
        <v>0</v>
      </c>
      <c r="M3962" s="5">
        <f>IFERROR(VLOOKUP(Tabla1[[#This Row],[FECHA]],'RECAUDOS DE COMPARENDOS'!A:D,4,FALSE),0)</f>
        <v>0</v>
      </c>
      <c r="N3962" s="9">
        <f>IFERROR(VLOOKUP(Tabla1[[#This Row],[FECHA]],'RECAUDOS DE COMPARENDOS'!A:D,3,FALSE),0)</f>
        <v>0</v>
      </c>
      <c r="O3962" s="5">
        <f>IFERROR(VLOOKUP(Tabla1[[#This Row],[FECHA]],'RECAUDOS DE RESOLUCIONES'!A:D,4,FALSE),0)</f>
        <v>0</v>
      </c>
      <c r="P3962" s="9">
        <f>IFERROR(VLOOKUP(Tabla1[[#This Row],[FECHA]],'RECAUDOS DE RESOLUCIONES'!A:D,3,FALSE),0)</f>
        <v>0</v>
      </c>
      <c r="Q396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96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962" s="11">
        <f>IFERROR(VLOOKUP(Tabla1[[#This Row],[FECHA]],'RECAUDOS LOCALES'!A:D,4,FALSE),0)</f>
        <v>1</v>
      </c>
      <c r="T3962" s="9">
        <f>IFERROR(VLOOKUP(Tabla1[[#This Row],[FECHA]],'RECAUDOS LOCALES'!A:D,3,FALSE),0)</f>
        <v>187000</v>
      </c>
      <c r="U3962" s="11">
        <f>IFERROR(VLOOKUP(Tabla1[[#This Row],[FECHA]],'RECAUDOS EXTERNOS'!A:D,4,FALSE),0)</f>
        <v>4</v>
      </c>
      <c r="V3962" s="9">
        <f>IFERROR(VLOOKUP(Tabla1[[#This Row],[FECHA]],'RECAUDOS EXTERNOS'!A:D,3,FALSE),0)</f>
        <v>1202789</v>
      </c>
    </row>
    <row r="3963" spans="1:22" x14ac:dyDescent="0.25">
      <c r="A3963" s="1">
        <v>41522</v>
      </c>
      <c r="B3963" s="3" t="s">
        <v>6</v>
      </c>
      <c r="C3963" s="2">
        <v>41518</v>
      </c>
      <c r="D3963" s="5">
        <f>YEAR(Tabla1[[#This Row],[FECHA]])</f>
        <v>2013</v>
      </c>
      <c r="E3963" s="5">
        <f>IFERROR(VLOOKUP(Tabla1[[#This Row],[FECHA]],'COMPARENDOS TOTALES'!A:D,4,FALSE),0)</f>
        <v>1</v>
      </c>
      <c r="F3963" s="9">
        <f>IFERROR(VLOOKUP(Tabla1[[#This Row],[FECHA]],'COMPARENDOS TOTALES'!A:D,3,FALSE),0)</f>
        <v>294750</v>
      </c>
      <c r="G3963" s="5">
        <f>IFERROR(VLOOKUP(Tabla1[[#This Row],[FECHA]],EXONERACIONES!A:D,4,FALSE),0)</f>
        <v>0</v>
      </c>
      <c r="H3963" s="9">
        <f>IFERROR(VLOOKUP(Tabla1[[#This Row],[FECHA]],EXONERACIONES!A:D,3,FALSE),0)</f>
        <v>0</v>
      </c>
      <c r="I3963" s="5">
        <f>IFERROR(VLOOKUP(Tabla1[[#This Row],[FECHA]],'SIMIT CON RES'!A:D,4,FALSE),0)</f>
        <v>1</v>
      </c>
      <c r="J3963" s="9">
        <f>IFERROR(VLOOKUP(Tabla1[[#This Row],[FECHA]],'SIMIT CON RES'!A:D,3,FALSE),0)</f>
        <v>294750</v>
      </c>
      <c r="K3963">
        <f>IFERROR(VLOOKUP(Tabla1[[#This Row],[FECHA]],'SIMIT SIN RES'!A:D,4,FALSE),0)</f>
        <v>0</v>
      </c>
      <c r="L3963" s="9">
        <f>IFERROR(VLOOKUP(Tabla1[[#This Row],[FECHA]],'SIMIT SIN RES'!A:D,3,FALSE),0)</f>
        <v>0</v>
      </c>
      <c r="M3963" s="5">
        <f>IFERROR(VLOOKUP(Tabla1[[#This Row],[FECHA]],'RECAUDOS DE COMPARENDOS'!A:D,4,FALSE),0)</f>
        <v>0</v>
      </c>
      <c r="N3963" s="9">
        <f>IFERROR(VLOOKUP(Tabla1[[#This Row],[FECHA]],'RECAUDOS DE COMPARENDOS'!A:D,3,FALSE),0)</f>
        <v>0</v>
      </c>
      <c r="O3963" s="5">
        <f>IFERROR(VLOOKUP(Tabla1[[#This Row],[FECHA]],'RECAUDOS DE RESOLUCIONES'!A:D,4,FALSE),0)</f>
        <v>0</v>
      </c>
      <c r="P3963" s="9">
        <f>IFERROR(VLOOKUP(Tabla1[[#This Row],[FECHA]],'RECAUDOS DE RESOLUCIONES'!A:D,3,FALSE),0)</f>
        <v>0</v>
      </c>
      <c r="Q396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96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963" s="11">
        <f>IFERROR(VLOOKUP(Tabla1[[#This Row],[FECHA]],'RECAUDOS LOCALES'!A:D,4,FALSE),0)</f>
        <v>2</v>
      </c>
      <c r="T3963" s="9">
        <f>IFERROR(VLOOKUP(Tabla1[[#This Row],[FECHA]],'RECAUDOS LOCALES'!A:D,3,FALSE),0)</f>
        <v>213436</v>
      </c>
      <c r="U3963" s="11">
        <f>IFERROR(VLOOKUP(Tabla1[[#This Row],[FECHA]],'RECAUDOS EXTERNOS'!A:D,4,FALSE),0)</f>
        <v>2</v>
      </c>
      <c r="V3963" s="9">
        <f>IFERROR(VLOOKUP(Tabla1[[#This Row],[FECHA]],'RECAUDOS EXTERNOS'!A:D,3,FALSE),0)</f>
        <v>471620</v>
      </c>
    </row>
    <row r="3964" spans="1:22" x14ac:dyDescent="0.25">
      <c r="A3964" s="1">
        <v>41523</v>
      </c>
      <c r="B3964" s="3" t="s">
        <v>0</v>
      </c>
      <c r="C3964" s="2">
        <v>41518</v>
      </c>
      <c r="D3964" s="5">
        <f>YEAR(Tabla1[[#This Row],[FECHA]])</f>
        <v>2013</v>
      </c>
      <c r="E3964" s="5">
        <f>IFERROR(VLOOKUP(Tabla1[[#This Row],[FECHA]],'COMPARENDOS TOTALES'!A:D,4,FALSE),0)</f>
        <v>0</v>
      </c>
      <c r="F3964" s="9">
        <f>IFERROR(VLOOKUP(Tabla1[[#This Row],[FECHA]],'COMPARENDOS TOTALES'!A:D,3,FALSE),0)</f>
        <v>0</v>
      </c>
      <c r="G3964" s="5">
        <f>IFERROR(VLOOKUP(Tabla1[[#This Row],[FECHA]],EXONERACIONES!A:D,4,FALSE),0)</f>
        <v>0</v>
      </c>
      <c r="H3964" s="9">
        <f>IFERROR(VLOOKUP(Tabla1[[#This Row],[FECHA]],EXONERACIONES!A:D,3,FALSE),0)</f>
        <v>0</v>
      </c>
      <c r="I3964" s="5">
        <f>IFERROR(VLOOKUP(Tabla1[[#This Row],[FECHA]],'SIMIT CON RES'!A:D,4,FALSE),0)</f>
        <v>0</v>
      </c>
      <c r="J3964" s="9">
        <f>IFERROR(VLOOKUP(Tabla1[[#This Row],[FECHA]],'SIMIT CON RES'!A:D,3,FALSE),0)</f>
        <v>0</v>
      </c>
      <c r="K3964">
        <f>IFERROR(VLOOKUP(Tabla1[[#This Row],[FECHA]],'SIMIT SIN RES'!A:D,4,FALSE),0)</f>
        <v>0</v>
      </c>
      <c r="L3964" s="9">
        <f>IFERROR(VLOOKUP(Tabla1[[#This Row],[FECHA]],'SIMIT SIN RES'!A:D,3,FALSE),0)</f>
        <v>0</v>
      </c>
      <c r="M3964" s="5">
        <f>IFERROR(VLOOKUP(Tabla1[[#This Row],[FECHA]],'RECAUDOS DE COMPARENDOS'!A:D,4,FALSE),0)</f>
        <v>0</v>
      </c>
      <c r="N3964" s="9">
        <f>IFERROR(VLOOKUP(Tabla1[[#This Row],[FECHA]],'RECAUDOS DE COMPARENDOS'!A:D,3,FALSE),0)</f>
        <v>0</v>
      </c>
      <c r="O3964" s="5">
        <f>IFERROR(VLOOKUP(Tabla1[[#This Row],[FECHA]],'RECAUDOS DE RESOLUCIONES'!A:D,4,FALSE),0)</f>
        <v>0</v>
      </c>
      <c r="P3964" s="9">
        <f>IFERROR(VLOOKUP(Tabla1[[#This Row],[FECHA]],'RECAUDOS DE RESOLUCIONES'!A:D,3,FALSE),0)</f>
        <v>0</v>
      </c>
      <c r="Q396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96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964" s="11">
        <f>IFERROR(VLOOKUP(Tabla1[[#This Row],[FECHA]],'RECAUDOS LOCALES'!A:D,4,FALSE),0)</f>
        <v>0</v>
      </c>
      <c r="T3964" s="9">
        <f>IFERROR(VLOOKUP(Tabla1[[#This Row],[FECHA]],'RECAUDOS LOCALES'!A:D,3,FALSE),0)</f>
        <v>0</v>
      </c>
      <c r="U3964" s="11">
        <f>IFERROR(VLOOKUP(Tabla1[[#This Row],[FECHA]],'RECAUDOS EXTERNOS'!A:D,4,FALSE),0)</f>
        <v>1</v>
      </c>
      <c r="V3964" s="9">
        <f>IFERROR(VLOOKUP(Tabla1[[#This Row],[FECHA]],'RECAUDOS EXTERNOS'!A:D,3,FALSE),0)</f>
        <v>124631</v>
      </c>
    </row>
    <row r="3965" spans="1:22" x14ac:dyDescent="0.25">
      <c r="A3965" s="1">
        <v>41524</v>
      </c>
      <c r="B3965" s="3" t="s">
        <v>5</v>
      </c>
      <c r="C3965" s="2">
        <v>41518</v>
      </c>
      <c r="D3965" s="5">
        <f>YEAR(Tabla1[[#This Row],[FECHA]])</f>
        <v>2013</v>
      </c>
      <c r="E3965" s="5">
        <f>IFERROR(VLOOKUP(Tabla1[[#This Row],[FECHA]],'COMPARENDOS TOTALES'!A:D,4,FALSE),0)</f>
        <v>1</v>
      </c>
      <c r="F3965" s="9">
        <f>IFERROR(VLOOKUP(Tabla1[[#This Row],[FECHA]],'COMPARENDOS TOTALES'!A:D,3,FALSE),0)</f>
        <v>589500</v>
      </c>
      <c r="G3965" s="5">
        <f>IFERROR(VLOOKUP(Tabla1[[#This Row],[FECHA]],EXONERACIONES!A:D,4,FALSE),0)</f>
        <v>0</v>
      </c>
      <c r="H3965" s="9">
        <f>IFERROR(VLOOKUP(Tabla1[[#This Row],[FECHA]],EXONERACIONES!A:D,3,FALSE),0)</f>
        <v>0</v>
      </c>
      <c r="I3965" s="5">
        <f>IFERROR(VLOOKUP(Tabla1[[#This Row],[FECHA]],'SIMIT CON RES'!A:D,4,FALSE),0)</f>
        <v>1</v>
      </c>
      <c r="J3965" s="9">
        <f>IFERROR(VLOOKUP(Tabla1[[#This Row],[FECHA]],'SIMIT CON RES'!A:D,3,FALSE),0)</f>
        <v>589500</v>
      </c>
      <c r="K3965">
        <f>IFERROR(VLOOKUP(Tabla1[[#This Row],[FECHA]],'SIMIT SIN RES'!A:D,4,FALSE),0)</f>
        <v>0</v>
      </c>
      <c r="L3965" s="9">
        <f>IFERROR(VLOOKUP(Tabla1[[#This Row],[FECHA]],'SIMIT SIN RES'!A:D,3,FALSE),0)</f>
        <v>0</v>
      </c>
      <c r="M3965" s="5">
        <f>IFERROR(VLOOKUP(Tabla1[[#This Row],[FECHA]],'RECAUDOS DE COMPARENDOS'!A:D,4,FALSE),0)</f>
        <v>0</v>
      </c>
      <c r="N3965" s="9">
        <f>IFERROR(VLOOKUP(Tabla1[[#This Row],[FECHA]],'RECAUDOS DE COMPARENDOS'!A:D,3,FALSE),0)</f>
        <v>0</v>
      </c>
      <c r="O3965" s="5">
        <f>IFERROR(VLOOKUP(Tabla1[[#This Row],[FECHA]],'RECAUDOS DE RESOLUCIONES'!A:D,4,FALSE),0)</f>
        <v>0</v>
      </c>
      <c r="P3965" s="9">
        <f>IFERROR(VLOOKUP(Tabla1[[#This Row],[FECHA]],'RECAUDOS DE RESOLUCIONES'!A:D,3,FALSE),0)</f>
        <v>0</v>
      </c>
      <c r="Q396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96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965" s="11">
        <f>IFERROR(VLOOKUP(Tabla1[[#This Row],[FECHA]],'RECAUDOS LOCALES'!A:D,4,FALSE),0)</f>
        <v>0</v>
      </c>
      <c r="T3965" s="9">
        <f>IFERROR(VLOOKUP(Tabla1[[#This Row],[FECHA]],'RECAUDOS LOCALES'!A:D,3,FALSE),0)</f>
        <v>0</v>
      </c>
      <c r="U3965" s="11">
        <f>IFERROR(VLOOKUP(Tabla1[[#This Row],[FECHA]],'RECAUDOS EXTERNOS'!A:D,4,FALSE),0)</f>
        <v>0</v>
      </c>
      <c r="V3965" s="9">
        <f>IFERROR(VLOOKUP(Tabla1[[#This Row],[FECHA]],'RECAUDOS EXTERNOS'!A:D,3,FALSE),0)</f>
        <v>0</v>
      </c>
    </row>
    <row r="3966" spans="1:22" x14ac:dyDescent="0.25">
      <c r="A3966" s="1">
        <v>41525</v>
      </c>
      <c r="B3966" s="3" t="s">
        <v>4</v>
      </c>
      <c r="C3966" s="2">
        <v>41518</v>
      </c>
      <c r="D3966" s="5">
        <f>YEAR(Tabla1[[#This Row],[FECHA]])</f>
        <v>2013</v>
      </c>
      <c r="E3966" s="5">
        <f>IFERROR(VLOOKUP(Tabla1[[#This Row],[FECHA]],'COMPARENDOS TOTALES'!A:D,4,FALSE),0)</f>
        <v>7</v>
      </c>
      <c r="F3966" s="9">
        <f>IFERROR(VLOOKUP(Tabla1[[#This Row],[FECHA]],'COMPARENDOS TOTALES'!A:D,3,FALSE),0)</f>
        <v>4015969</v>
      </c>
      <c r="G3966" s="5">
        <f>IFERROR(VLOOKUP(Tabla1[[#This Row],[FECHA]],EXONERACIONES!A:D,4,FALSE),0)</f>
        <v>0</v>
      </c>
      <c r="H3966" s="9">
        <f>IFERROR(VLOOKUP(Tabla1[[#This Row],[FECHA]],EXONERACIONES!A:D,3,FALSE),0)</f>
        <v>0</v>
      </c>
      <c r="I3966" s="5">
        <f>IFERROR(VLOOKUP(Tabla1[[#This Row],[FECHA]],'SIMIT CON RES'!A:D,4,FALSE),0)</f>
        <v>4</v>
      </c>
      <c r="J3966" s="9">
        <f>IFERROR(VLOOKUP(Tabla1[[#This Row],[FECHA]],'SIMIT CON RES'!A:D,3,FALSE),0)</f>
        <v>3242250</v>
      </c>
      <c r="K3966">
        <f>IFERROR(VLOOKUP(Tabla1[[#This Row],[FECHA]],'SIMIT SIN RES'!A:D,4,FALSE),0)</f>
        <v>0</v>
      </c>
      <c r="L3966" s="9">
        <f>IFERROR(VLOOKUP(Tabla1[[#This Row],[FECHA]],'SIMIT SIN RES'!A:D,3,FALSE),0)</f>
        <v>0</v>
      </c>
      <c r="M3966" s="5">
        <f>IFERROR(VLOOKUP(Tabla1[[#This Row],[FECHA]],'RECAUDOS DE COMPARENDOS'!A:D,4,FALSE),0)</f>
        <v>0</v>
      </c>
      <c r="N3966" s="9">
        <f>IFERROR(VLOOKUP(Tabla1[[#This Row],[FECHA]],'RECAUDOS DE COMPARENDOS'!A:D,3,FALSE),0)</f>
        <v>0</v>
      </c>
      <c r="O3966" s="5">
        <f>IFERROR(VLOOKUP(Tabla1[[#This Row],[FECHA]],'RECAUDOS DE RESOLUCIONES'!A:D,4,FALSE),0)</f>
        <v>0</v>
      </c>
      <c r="P3966" s="9">
        <f>IFERROR(VLOOKUP(Tabla1[[#This Row],[FECHA]],'RECAUDOS DE RESOLUCIONES'!A:D,3,FALSE),0)</f>
        <v>0</v>
      </c>
      <c r="Q396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3966" s="9">
        <f>Tabla1[V. COMPARENDOS]-(Tabla1[V. EXONERACIONES]+Tabla1[[#This Row],[V. SIMIT CON RESOLUCION]]+Tabla1[[#This Row],[V. SIMIT SIN RESOLUCION]]+Tabla1[[#This Row],[V. RECAUDOS COMPARENDOS]]+Tabla1[[#This Row],[V. RECAUDOS RESOLUCIONES]])</f>
        <v>773719</v>
      </c>
      <c r="S3966" s="11">
        <f>IFERROR(VLOOKUP(Tabla1[[#This Row],[FECHA]],'RECAUDOS LOCALES'!A:D,4,FALSE),0)</f>
        <v>0</v>
      </c>
      <c r="T3966" s="9">
        <f>IFERROR(VLOOKUP(Tabla1[[#This Row],[FECHA]],'RECAUDOS LOCALES'!A:D,3,FALSE),0)</f>
        <v>0</v>
      </c>
      <c r="U3966" s="11">
        <f>IFERROR(VLOOKUP(Tabla1[[#This Row],[FECHA]],'RECAUDOS EXTERNOS'!A:D,4,FALSE),0)</f>
        <v>0</v>
      </c>
      <c r="V3966" s="9">
        <f>IFERROR(VLOOKUP(Tabla1[[#This Row],[FECHA]],'RECAUDOS EXTERNOS'!A:D,3,FALSE),0)</f>
        <v>0</v>
      </c>
    </row>
    <row r="3967" spans="1:22" x14ac:dyDescent="0.25">
      <c r="A3967" s="1">
        <v>41526</v>
      </c>
      <c r="B3967" s="3" t="s">
        <v>1</v>
      </c>
      <c r="C3967" s="2">
        <v>41518</v>
      </c>
      <c r="D3967" s="5">
        <f>YEAR(Tabla1[[#This Row],[FECHA]])</f>
        <v>2013</v>
      </c>
      <c r="E3967" s="5">
        <f>IFERROR(VLOOKUP(Tabla1[[#This Row],[FECHA]],'COMPARENDOS TOTALES'!A:D,4,FALSE),0)</f>
        <v>0</v>
      </c>
      <c r="F3967" s="9">
        <f>IFERROR(VLOOKUP(Tabla1[[#This Row],[FECHA]],'COMPARENDOS TOTALES'!A:D,3,FALSE),0)</f>
        <v>0</v>
      </c>
      <c r="G3967" s="5">
        <f>IFERROR(VLOOKUP(Tabla1[[#This Row],[FECHA]],EXONERACIONES!A:D,4,FALSE),0)</f>
        <v>0</v>
      </c>
      <c r="H3967" s="9">
        <f>IFERROR(VLOOKUP(Tabla1[[#This Row],[FECHA]],EXONERACIONES!A:D,3,FALSE),0)</f>
        <v>0</v>
      </c>
      <c r="I3967" s="5">
        <f>IFERROR(VLOOKUP(Tabla1[[#This Row],[FECHA]],'SIMIT CON RES'!A:D,4,FALSE),0)</f>
        <v>0</v>
      </c>
      <c r="J3967" s="9">
        <f>IFERROR(VLOOKUP(Tabla1[[#This Row],[FECHA]],'SIMIT CON RES'!A:D,3,FALSE),0)</f>
        <v>0</v>
      </c>
      <c r="K3967">
        <f>IFERROR(VLOOKUP(Tabla1[[#This Row],[FECHA]],'SIMIT SIN RES'!A:D,4,FALSE),0)</f>
        <v>0</v>
      </c>
      <c r="L3967" s="9">
        <f>IFERROR(VLOOKUP(Tabla1[[#This Row],[FECHA]],'SIMIT SIN RES'!A:D,3,FALSE),0)</f>
        <v>0</v>
      </c>
      <c r="M3967" s="5">
        <f>IFERROR(VLOOKUP(Tabla1[[#This Row],[FECHA]],'RECAUDOS DE COMPARENDOS'!A:D,4,FALSE),0)</f>
        <v>0</v>
      </c>
      <c r="N3967" s="9">
        <f>IFERROR(VLOOKUP(Tabla1[[#This Row],[FECHA]],'RECAUDOS DE COMPARENDOS'!A:D,3,FALSE),0)</f>
        <v>0</v>
      </c>
      <c r="O3967" s="5">
        <f>IFERROR(VLOOKUP(Tabla1[[#This Row],[FECHA]],'RECAUDOS DE RESOLUCIONES'!A:D,4,FALSE),0)</f>
        <v>0</v>
      </c>
      <c r="P3967" s="9">
        <f>IFERROR(VLOOKUP(Tabla1[[#This Row],[FECHA]],'RECAUDOS DE RESOLUCIONES'!A:D,3,FALSE),0)</f>
        <v>0</v>
      </c>
      <c r="Q396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96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967" s="11">
        <f>IFERROR(VLOOKUP(Tabla1[[#This Row],[FECHA]],'RECAUDOS LOCALES'!A:D,4,FALSE),0)</f>
        <v>2</v>
      </c>
      <c r="T3967" s="9">
        <f>IFERROR(VLOOKUP(Tabla1[[#This Row],[FECHA]],'RECAUDOS LOCALES'!A:D,3,FALSE),0)</f>
        <v>350000</v>
      </c>
      <c r="U3967" s="11">
        <f>IFERROR(VLOOKUP(Tabla1[[#This Row],[FECHA]],'RECAUDOS EXTERNOS'!A:D,4,FALSE),0)</f>
        <v>4</v>
      </c>
      <c r="V3967" s="9">
        <f>IFERROR(VLOOKUP(Tabla1[[#This Row],[FECHA]],'RECAUDOS EXTERNOS'!A:D,3,FALSE),0)</f>
        <v>1314976</v>
      </c>
    </row>
    <row r="3968" spans="1:22" x14ac:dyDescent="0.25">
      <c r="A3968" s="1">
        <v>41527</v>
      </c>
      <c r="B3968" s="3" t="s">
        <v>2</v>
      </c>
      <c r="C3968" s="2">
        <v>41518</v>
      </c>
      <c r="D3968" s="5">
        <f>YEAR(Tabla1[[#This Row],[FECHA]])</f>
        <v>2013</v>
      </c>
      <c r="E3968" s="5">
        <f>IFERROR(VLOOKUP(Tabla1[[#This Row],[FECHA]],'COMPARENDOS TOTALES'!A:D,4,FALSE),0)</f>
        <v>7</v>
      </c>
      <c r="F3968" s="9">
        <f>IFERROR(VLOOKUP(Tabla1[[#This Row],[FECHA]],'COMPARENDOS TOTALES'!A:D,3,FALSE),0)</f>
        <v>3694200</v>
      </c>
      <c r="G3968" s="5">
        <f>IFERROR(VLOOKUP(Tabla1[[#This Row],[FECHA]],EXONERACIONES!A:D,4,FALSE),0)</f>
        <v>1</v>
      </c>
      <c r="H3968" s="9">
        <f>IFERROR(VLOOKUP(Tabla1[[#This Row],[FECHA]],EXONERACIONES!A:D,3,FALSE),0)</f>
        <v>589500</v>
      </c>
      <c r="I3968" s="5">
        <f>IFERROR(VLOOKUP(Tabla1[[#This Row],[FECHA]],'SIMIT CON RES'!A:D,4,FALSE),0)</f>
        <v>5</v>
      </c>
      <c r="J3968" s="9">
        <f>IFERROR(VLOOKUP(Tabla1[[#This Row],[FECHA]],'SIMIT CON RES'!A:D,3,FALSE),0)</f>
        <v>2947500</v>
      </c>
      <c r="K3968">
        <f>IFERROR(VLOOKUP(Tabla1[[#This Row],[FECHA]],'SIMIT SIN RES'!A:D,4,FALSE),0)</f>
        <v>0</v>
      </c>
      <c r="L3968" s="9">
        <f>IFERROR(VLOOKUP(Tabla1[[#This Row],[FECHA]],'SIMIT SIN RES'!A:D,3,FALSE),0)</f>
        <v>0</v>
      </c>
      <c r="M3968" s="5">
        <f>IFERROR(VLOOKUP(Tabla1[[#This Row],[FECHA]],'RECAUDOS DE COMPARENDOS'!A:D,4,FALSE),0)</f>
        <v>0</v>
      </c>
      <c r="N3968" s="9">
        <f>IFERROR(VLOOKUP(Tabla1[[#This Row],[FECHA]],'RECAUDOS DE COMPARENDOS'!A:D,3,FALSE),0)</f>
        <v>0</v>
      </c>
      <c r="O3968" s="5">
        <f>IFERROR(VLOOKUP(Tabla1[[#This Row],[FECHA]],'RECAUDOS DE RESOLUCIONES'!A:D,4,FALSE),0)</f>
        <v>0</v>
      </c>
      <c r="P3968" s="9">
        <f>IFERROR(VLOOKUP(Tabla1[[#This Row],[FECHA]],'RECAUDOS DE RESOLUCIONES'!A:D,3,FALSE),0)</f>
        <v>0</v>
      </c>
      <c r="Q396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968" s="9">
        <f>Tabla1[V. COMPARENDOS]-(Tabla1[V. EXONERACIONES]+Tabla1[[#This Row],[V. SIMIT CON RESOLUCION]]+Tabla1[[#This Row],[V. SIMIT SIN RESOLUCION]]+Tabla1[[#This Row],[V. RECAUDOS COMPARENDOS]]+Tabla1[[#This Row],[V. RECAUDOS RESOLUCIONES]])</f>
        <v>157200</v>
      </c>
      <c r="S3968" s="11">
        <f>IFERROR(VLOOKUP(Tabla1[[#This Row],[FECHA]],'RECAUDOS LOCALES'!A:D,4,FALSE),0)</f>
        <v>0</v>
      </c>
      <c r="T3968" s="9">
        <f>IFERROR(VLOOKUP(Tabla1[[#This Row],[FECHA]],'RECAUDOS LOCALES'!A:D,3,FALSE),0)</f>
        <v>0</v>
      </c>
      <c r="U3968" s="11">
        <f>IFERROR(VLOOKUP(Tabla1[[#This Row],[FECHA]],'RECAUDOS EXTERNOS'!A:D,4,FALSE),0)</f>
        <v>6</v>
      </c>
      <c r="V3968" s="9">
        <f>IFERROR(VLOOKUP(Tabla1[[#This Row],[FECHA]],'RECAUDOS EXTERNOS'!A:D,3,FALSE),0)</f>
        <v>2765901</v>
      </c>
    </row>
    <row r="3969" spans="1:22" x14ac:dyDescent="0.25">
      <c r="A3969" s="1">
        <v>41528</v>
      </c>
      <c r="B3969" s="3" t="s">
        <v>3</v>
      </c>
      <c r="C3969" s="2">
        <v>41518</v>
      </c>
      <c r="D3969" s="5">
        <f>YEAR(Tabla1[[#This Row],[FECHA]])</f>
        <v>2013</v>
      </c>
      <c r="E3969" s="5">
        <f>IFERROR(VLOOKUP(Tabla1[[#This Row],[FECHA]],'COMPARENDOS TOTALES'!A:D,4,FALSE),0)</f>
        <v>0</v>
      </c>
      <c r="F3969" s="9">
        <f>IFERROR(VLOOKUP(Tabla1[[#This Row],[FECHA]],'COMPARENDOS TOTALES'!A:D,3,FALSE),0)</f>
        <v>0</v>
      </c>
      <c r="G3969" s="5">
        <f>IFERROR(VLOOKUP(Tabla1[[#This Row],[FECHA]],EXONERACIONES!A:D,4,FALSE),0)</f>
        <v>0</v>
      </c>
      <c r="H3969" s="9">
        <f>IFERROR(VLOOKUP(Tabla1[[#This Row],[FECHA]],EXONERACIONES!A:D,3,FALSE),0)</f>
        <v>0</v>
      </c>
      <c r="I3969" s="5">
        <f>IFERROR(VLOOKUP(Tabla1[[#This Row],[FECHA]],'SIMIT CON RES'!A:D,4,FALSE),0)</f>
        <v>0</v>
      </c>
      <c r="J3969" s="9">
        <f>IFERROR(VLOOKUP(Tabla1[[#This Row],[FECHA]],'SIMIT CON RES'!A:D,3,FALSE),0)</f>
        <v>0</v>
      </c>
      <c r="K3969">
        <f>IFERROR(VLOOKUP(Tabla1[[#This Row],[FECHA]],'SIMIT SIN RES'!A:D,4,FALSE),0)</f>
        <v>0</v>
      </c>
      <c r="L3969" s="9">
        <f>IFERROR(VLOOKUP(Tabla1[[#This Row],[FECHA]],'SIMIT SIN RES'!A:D,3,FALSE),0)</f>
        <v>0</v>
      </c>
      <c r="M3969" s="5">
        <f>IFERROR(VLOOKUP(Tabla1[[#This Row],[FECHA]],'RECAUDOS DE COMPARENDOS'!A:D,4,FALSE),0)</f>
        <v>0</v>
      </c>
      <c r="N3969" s="9">
        <f>IFERROR(VLOOKUP(Tabla1[[#This Row],[FECHA]],'RECAUDOS DE COMPARENDOS'!A:D,3,FALSE),0)</f>
        <v>0</v>
      </c>
      <c r="O3969" s="5">
        <f>IFERROR(VLOOKUP(Tabla1[[#This Row],[FECHA]],'RECAUDOS DE RESOLUCIONES'!A:D,4,FALSE),0)</f>
        <v>0</v>
      </c>
      <c r="P3969" s="9">
        <f>IFERROR(VLOOKUP(Tabla1[[#This Row],[FECHA]],'RECAUDOS DE RESOLUCIONES'!A:D,3,FALSE),0)</f>
        <v>0</v>
      </c>
      <c r="Q396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96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969" s="11">
        <f>IFERROR(VLOOKUP(Tabla1[[#This Row],[FECHA]],'RECAUDOS LOCALES'!A:D,4,FALSE),0)</f>
        <v>1</v>
      </c>
      <c r="T3969" s="9">
        <f>IFERROR(VLOOKUP(Tabla1[[#This Row],[FECHA]],'RECAUDOS LOCALES'!A:D,3,FALSE),0)</f>
        <v>200000</v>
      </c>
      <c r="U3969" s="11">
        <f>IFERROR(VLOOKUP(Tabla1[[#This Row],[FECHA]],'RECAUDOS EXTERNOS'!A:D,4,FALSE),0)</f>
        <v>2</v>
      </c>
      <c r="V3969" s="9">
        <f>IFERROR(VLOOKUP(Tabla1[[#This Row],[FECHA]],'RECAUDOS EXTERNOS'!A:D,3,FALSE),0)</f>
        <v>1183113</v>
      </c>
    </row>
    <row r="3970" spans="1:22" x14ac:dyDescent="0.25">
      <c r="A3970" s="1">
        <v>41529</v>
      </c>
      <c r="B3970" s="3" t="s">
        <v>6</v>
      </c>
      <c r="C3970" s="2">
        <v>41518</v>
      </c>
      <c r="D3970" s="5">
        <f>YEAR(Tabla1[[#This Row],[FECHA]])</f>
        <v>2013</v>
      </c>
      <c r="E3970" s="5">
        <f>IFERROR(VLOOKUP(Tabla1[[#This Row],[FECHA]],'COMPARENDOS TOTALES'!A:D,4,FALSE),0)</f>
        <v>0</v>
      </c>
      <c r="F3970" s="9">
        <f>IFERROR(VLOOKUP(Tabla1[[#This Row],[FECHA]],'COMPARENDOS TOTALES'!A:D,3,FALSE),0)</f>
        <v>0</v>
      </c>
      <c r="G3970" s="5">
        <f>IFERROR(VLOOKUP(Tabla1[[#This Row],[FECHA]],EXONERACIONES!A:D,4,FALSE),0)</f>
        <v>0</v>
      </c>
      <c r="H3970" s="9">
        <f>IFERROR(VLOOKUP(Tabla1[[#This Row],[FECHA]],EXONERACIONES!A:D,3,FALSE),0)</f>
        <v>0</v>
      </c>
      <c r="I3970" s="5">
        <f>IFERROR(VLOOKUP(Tabla1[[#This Row],[FECHA]],'SIMIT CON RES'!A:D,4,FALSE),0)</f>
        <v>0</v>
      </c>
      <c r="J3970" s="9">
        <f>IFERROR(VLOOKUP(Tabla1[[#This Row],[FECHA]],'SIMIT CON RES'!A:D,3,FALSE),0)</f>
        <v>0</v>
      </c>
      <c r="K3970">
        <f>IFERROR(VLOOKUP(Tabla1[[#This Row],[FECHA]],'SIMIT SIN RES'!A:D,4,FALSE),0)</f>
        <v>0</v>
      </c>
      <c r="L3970" s="9">
        <f>IFERROR(VLOOKUP(Tabla1[[#This Row],[FECHA]],'SIMIT SIN RES'!A:D,3,FALSE),0)</f>
        <v>0</v>
      </c>
      <c r="M3970" s="5">
        <f>IFERROR(VLOOKUP(Tabla1[[#This Row],[FECHA]],'RECAUDOS DE COMPARENDOS'!A:D,4,FALSE),0)</f>
        <v>0</v>
      </c>
      <c r="N3970" s="9">
        <f>IFERROR(VLOOKUP(Tabla1[[#This Row],[FECHA]],'RECAUDOS DE COMPARENDOS'!A:D,3,FALSE),0)</f>
        <v>0</v>
      </c>
      <c r="O3970" s="5">
        <f>IFERROR(VLOOKUP(Tabla1[[#This Row],[FECHA]],'RECAUDOS DE RESOLUCIONES'!A:D,4,FALSE),0)</f>
        <v>0</v>
      </c>
      <c r="P3970" s="9">
        <f>IFERROR(VLOOKUP(Tabla1[[#This Row],[FECHA]],'RECAUDOS DE RESOLUCIONES'!A:D,3,FALSE),0)</f>
        <v>0</v>
      </c>
      <c r="Q397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97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970" s="11">
        <f>IFERROR(VLOOKUP(Tabla1[[#This Row],[FECHA]],'RECAUDOS LOCALES'!A:D,4,FALSE),0)</f>
        <v>1</v>
      </c>
      <c r="T3970" s="9">
        <f>IFERROR(VLOOKUP(Tabla1[[#This Row],[FECHA]],'RECAUDOS LOCALES'!A:D,3,FALSE),0)</f>
        <v>150000</v>
      </c>
      <c r="U3970" s="11">
        <f>IFERROR(VLOOKUP(Tabla1[[#This Row],[FECHA]],'RECAUDOS EXTERNOS'!A:D,4,FALSE),0)</f>
        <v>2</v>
      </c>
      <c r="V3970" s="9">
        <f>IFERROR(VLOOKUP(Tabla1[[#This Row],[FECHA]],'RECAUDOS EXTERNOS'!A:D,3,FALSE),0)</f>
        <v>433481</v>
      </c>
    </row>
    <row r="3971" spans="1:22" x14ac:dyDescent="0.25">
      <c r="A3971" s="1">
        <v>41530</v>
      </c>
      <c r="B3971" s="3" t="s">
        <v>0</v>
      </c>
      <c r="C3971" s="2">
        <v>41518</v>
      </c>
      <c r="D3971" s="5">
        <f>YEAR(Tabla1[[#This Row],[FECHA]])</f>
        <v>2013</v>
      </c>
      <c r="E3971" s="5">
        <f>IFERROR(VLOOKUP(Tabla1[[#This Row],[FECHA]],'COMPARENDOS TOTALES'!A:D,4,FALSE),0)</f>
        <v>0</v>
      </c>
      <c r="F3971" s="9">
        <f>IFERROR(VLOOKUP(Tabla1[[#This Row],[FECHA]],'COMPARENDOS TOTALES'!A:D,3,FALSE),0)</f>
        <v>0</v>
      </c>
      <c r="G3971" s="5">
        <f>IFERROR(VLOOKUP(Tabla1[[#This Row],[FECHA]],EXONERACIONES!A:D,4,FALSE),0)</f>
        <v>0</v>
      </c>
      <c r="H3971" s="9">
        <f>IFERROR(VLOOKUP(Tabla1[[#This Row],[FECHA]],EXONERACIONES!A:D,3,FALSE),0)</f>
        <v>0</v>
      </c>
      <c r="I3971" s="5">
        <f>IFERROR(VLOOKUP(Tabla1[[#This Row],[FECHA]],'SIMIT CON RES'!A:D,4,FALSE),0)</f>
        <v>0</v>
      </c>
      <c r="J3971" s="9">
        <f>IFERROR(VLOOKUP(Tabla1[[#This Row],[FECHA]],'SIMIT CON RES'!A:D,3,FALSE),0)</f>
        <v>0</v>
      </c>
      <c r="K3971">
        <f>IFERROR(VLOOKUP(Tabla1[[#This Row],[FECHA]],'SIMIT SIN RES'!A:D,4,FALSE),0)</f>
        <v>0</v>
      </c>
      <c r="L3971" s="9">
        <f>IFERROR(VLOOKUP(Tabla1[[#This Row],[FECHA]],'SIMIT SIN RES'!A:D,3,FALSE),0)</f>
        <v>0</v>
      </c>
      <c r="M3971" s="5">
        <f>IFERROR(VLOOKUP(Tabla1[[#This Row],[FECHA]],'RECAUDOS DE COMPARENDOS'!A:D,4,FALSE),0)</f>
        <v>0</v>
      </c>
      <c r="N3971" s="9">
        <f>IFERROR(VLOOKUP(Tabla1[[#This Row],[FECHA]],'RECAUDOS DE COMPARENDOS'!A:D,3,FALSE),0)</f>
        <v>0</v>
      </c>
      <c r="O3971" s="5">
        <f>IFERROR(VLOOKUP(Tabla1[[#This Row],[FECHA]],'RECAUDOS DE RESOLUCIONES'!A:D,4,FALSE),0)</f>
        <v>0</v>
      </c>
      <c r="P3971" s="9">
        <f>IFERROR(VLOOKUP(Tabla1[[#This Row],[FECHA]],'RECAUDOS DE RESOLUCIONES'!A:D,3,FALSE),0)</f>
        <v>0</v>
      </c>
      <c r="Q397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97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971" s="11">
        <f>IFERROR(VLOOKUP(Tabla1[[#This Row],[FECHA]],'RECAUDOS LOCALES'!A:D,4,FALSE),0)</f>
        <v>0</v>
      </c>
      <c r="T3971" s="9">
        <f>IFERROR(VLOOKUP(Tabla1[[#This Row],[FECHA]],'RECAUDOS LOCALES'!A:D,3,FALSE),0)</f>
        <v>0</v>
      </c>
      <c r="U3971" s="11">
        <f>IFERROR(VLOOKUP(Tabla1[[#This Row],[FECHA]],'RECAUDOS EXTERNOS'!A:D,4,FALSE),0)</f>
        <v>5</v>
      </c>
      <c r="V3971" s="9">
        <f>IFERROR(VLOOKUP(Tabla1[[#This Row],[FECHA]],'RECAUDOS EXTERNOS'!A:D,3,FALSE),0)</f>
        <v>2439540</v>
      </c>
    </row>
    <row r="3972" spans="1:22" x14ac:dyDescent="0.25">
      <c r="A3972" s="1">
        <v>41531</v>
      </c>
      <c r="B3972" s="3" t="s">
        <v>5</v>
      </c>
      <c r="C3972" s="2">
        <v>41518</v>
      </c>
      <c r="D3972" s="5">
        <f>YEAR(Tabla1[[#This Row],[FECHA]])</f>
        <v>2013</v>
      </c>
      <c r="E3972" s="5">
        <f>IFERROR(VLOOKUP(Tabla1[[#This Row],[FECHA]],'COMPARENDOS TOTALES'!A:D,4,FALSE),0)</f>
        <v>0</v>
      </c>
      <c r="F3972" s="9">
        <f>IFERROR(VLOOKUP(Tabla1[[#This Row],[FECHA]],'COMPARENDOS TOTALES'!A:D,3,FALSE),0)</f>
        <v>0</v>
      </c>
      <c r="G3972" s="5">
        <f>IFERROR(VLOOKUP(Tabla1[[#This Row],[FECHA]],EXONERACIONES!A:D,4,FALSE),0)</f>
        <v>0</v>
      </c>
      <c r="H3972" s="9">
        <f>IFERROR(VLOOKUP(Tabla1[[#This Row],[FECHA]],EXONERACIONES!A:D,3,FALSE),0)</f>
        <v>0</v>
      </c>
      <c r="I3972" s="5">
        <f>IFERROR(VLOOKUP(Tabla1[[#This Row],[FECHA]],'SIMIT CON RES'!A:D,4,FALSE),0)</f>
        <v>0</v>
      </c>
      <c r="J3972" s="9">
        <f>IFERROR(VLOOKUP(Tabla1[[#This Row],[FECHA]],'SIMIT CON RES'!A:D,3,FALSE),0)</f>
        <v>0</v>
      </c>
      <c r="K3972">
        <f>IFERROR(VLOOKUP(Tabla1[[#This Row],[FECHA]],'SIMIT SIN RES'!A:D,4,FALSE),0)</f>
        <v>0</v>
      </c>
      <c r="L3972" s="9">
        <f>IFERROR(VLOOKUP(Tabla1[[#This Row],[FECHA]],'SIMIT SIN RES'!A:D,3,FALSE),0)</f>
        <v>0</v>
      </c>
      <c r="M3972" s="5">
        <f>IFERROR(VLOOKUP(Tabla1[[#This Row],[FECHA]],'RECAUDOS DE COMPARENDOS'!A:D,4,FALSE),0)</f>
        <v>0</v>
      </c>
      <c r="N3972" s="9">
        <f>IFERROR(VLOOKUP(Tabla1[[#This Row],[FECHA]],'RECAUDOS DE COMPARENDOS'!A:D,3,FALSE),0)</f>
        <v>0</v>
      </c>
      <c r="O3972" s="5">
        <f>IFERROR(VLOOKUP(Tabla1[[#This Row],[FECHA]],'RECAUDOS DE RESOLUCIONES'!A:D,4,FALSE),0)</f>
        <v>0</v>
      </c>
      <c r="P3972" s="9">
        <f>IFERROR(VLOOKUP(Tabla1[[#This Row],[FECHA]],'RECAUDOS DE RESOLUCIONES'!A:D,3,FALSE),0)</f>
        <v>0</v>
      </c>
      <c r="Q397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97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972" s="11">
        <f>IFERROR(VLOOKUP(Tabla1[[#This Row],[FECHA]],'RECAUDOS LOCALES'!A:D,4,FALSE),0)</f>
        <v>0</v>
      </c>
      <c r="T3972" s="9">
        <f>IFERROR(VLOOKUP(Tabla1[[#This Row],[FECHA]],'RECAUDOS LOCALES'!A:D,3,FALSE),0)</f>
        <v>0</v>
      </c>
      <c r="U3972" s="11">
        <f>IFERROR(VLOOKUP(Tabla1[[#This Row],[FECHA]],'RECAUDOS EXTERNOS'!A:D,4,FALSE),0)</f>
        <v>0</v>
      </c>
      <c r="V3972" s="9">
        <f>IFERROR(VLOOKUP(Tabla1[[#This Row],[FECHA]],'RECAUDOS EXTERNOS'!A:D,3,FALSE),0)</f>
        <v>0</v>
      </c>
    </row>
    <row r="3973" spans="1:22" x14ac:dyDescent="0.25">
      <c r="A3973" s="1">
        <v>41532</v>
      </c>
      <c r="B3973" s="3" t="s">
        <v>4</v>
      </c>
      <c r="C3973" s="2">
        <v>41518</v>
      </c>
      <c r="D3973" s="5">
        <f>YEAR(Tabla1[[#This Row],[FECHA]])</f>
        <v>2013</v>
      </c>
      <c r="E3973" s="5">
        <f>IFERROR(VLOOKUP(Tabla1[[#This Row],[FECHA]],'COMPARENDOS TOTALES'!A:D,4,FALSE),0)</f>
        <v>1</v>
      </c>
      <c r="F3973" s="9">
        <f>IFERROR(VLOOKUP(Tabla1[[#This Row],[FECHA]],'COMPARENDOS TOTALES'!A:D,3,FALSE),0)</f>
        <v>884250</v>
      </c>
      <c r="G3973" s="5">
        <f>IFERROR(VLOOKUP(Tabla1[[#This Row],[FECHA]],EXONERACIONES!A:D,4,FALSE),0)</f>
        <v>1</v>
      </c>
      <c r="H3973" s="9">
        <f>IFERROR(VLOOKUP(Tabla1[[#This Row],[FECHA]],EXONERACIONES!A:D,3,FALSE),0)</f>
        <v>884250</v>
      </c>
      <c r="I3973" s="5">
        <f>IFERROR(VLOOKUP(Tabla1[[#This Row],[FECHA]],'SIMIT CON RES'!A:D,4,FALSE),0)</f>
        <v>0</v>
      </c>
      <c r="J3973" s="9">
        <f>IFERROR(VLOOKUP(Tabla1[[#This Row],[FECHA]],'SIMIT CON RES'!A:D,3,FALSE),0)</f>
        <v>0</v>
      </c>
      <c r="K3973">
        <f>IFERROR(VLOOKUP(Tabla1[[#This Row],[FECHA]],'SIMIT SIN RES'!A:D,4,FALSE),0)</f>
        <v>0</v>
      </c>
      <c r="L3973" s="9">
        <f>IFERROR(VLOOKUP(Tabla1[[#This Row],[FECHA]],'SIMIT SIN RES'!A:D,3,FALSE),0)</f>
        <v>0</v>
      </c>
      <c r="M3973" s="5">
        <f>IFERROR(VLOOKUP(Tabla1[[#This Row],[FECHA]],'RECAUDOS DE COMPARENDOS'!A:D,4,FALSE),0)</f>
        <v>0</v>
      </c>
      <c r="N3973" s="9">
        <f>IFERROR(VLOOKUP(Tabla1[[#This Row],[FECHA]],'RECAUDOS DE COMPARENDOS'!A:D,3,FALSE),0)</f>
        <v>0</v>
      </c>
      <c r="O3973" s="5">
        <f>IFERROR(VLOOKUP(Tabla1[[#This Row],[FECHA]],'RECAUDOS DE RESOLUCIONES'!A:D,4,FALSE),0)</f>
        <v>0</v>
      </c>
      <c r="P3973" s="9">
        <f>IFERROR(VLOOKUP(Tabla1[[#This Row],[FECHA]],'RECAUDOS DE RESOLUCIONES'!A:D,3,FALSE),0)</f>
        <v>0</v>
      </c>
      <c r="Q397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97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973" s="11">
        <f>IFERROR(VLOOKUP(Tabla1[[#This Row],[FECHA]],'RECAUDOS LOCALES'!A:D,4,FALSE),0)</f>
        <v>0</v>
      </c>
      <c r="T3973" s="9">
        <f>IFERROR(VLOOKUP(Tabla1[[#This Row],[FECHA]],'RECAUDOS LOCALES'!A:D,3,FALSE),0)</f>
        <v>0</v>
      </c>
      <c r="U3973" s="11">
        <f>IFERROR(VLOOKUP(Tabla1[[#This Row],[FECHA]],'RECAUDOS EXTERNOS'!A:D,4,FALSE),0)</f>
        <v>0</v>
      </c>
      <c r="V3973" s="9">
        <f>IFERROR(VLOOKUP(Tabla1[[#This Row],[FECHA]],'RECAUDOS EXTERNOS'!A:D,3,FALSE),0)</f>
        <v>0</v>
      </c>
    </row>
    <row r="3974" spans="1:22" x14ac:dyDescent="0.25">
      <c r="A3974" s="1">
        <v>41533</v>
      </c>
      <c r="B3974" s="3" t="s">
        <v>1</v>
      </c>
      <c r="C3974" s="2">
        <v>41518</v>
      </c>
      <c r="D3974" s="5">
        <f>YEAR(Tabla1[[#This Row],[FECHA]])</f>
        <v>2013</v>
      </c>
      <c r="E3974" s="5">
        <f>IFERROR(VLOOKUP(Tabla1[[#This Row],[FECHA]],'COMPARENDOS TOTALES'!A:D,4,FALSE),0)</f>
        <v>0</v>
      </c>
      <c r="F3974" s="9">
        <f>IFERROR(VLOOKUP(Tabla1[[#This Row],[FECHA]],'COMPARENDOS TOTALES'!A:D,3,FALSE),0)</f>
        <v>0</v>
      </c>
      <c r="G3974" s="5">
        <f>IFERROR(VLOOKUP(Tabla1[[#This Row],[FECHA]],EXONERACIONES!A:D,4,FALSE),0)</f>
        <v>0</v>
      </c>
      <c r="H3974" s="9">
        <f>IFERROR(VLOOKUP(Tabla1[[#This Row],[FECHA]],EXONERACIONES!A:D,3,FALSE),0)</f>
        <v>0</v>
      </c>
      <c r="I3974" s="5">
        <f>IFERROR(VLOOKUP(Tabla1[[#This Row],[FECHA]],'SIMIT CON RES'!A:D,4,FALSE),0)</f>
        <v>0</v>
      </c>
      <c r="J3974" s="9">
        <f>IFERROR(VLOOKUP(Tabla1[[#This Row],[FECHA]],'SIMIT CON RES'!A:D,3,FALSE),0)</f>
        <v>0</v>
      </c>
      <c r="K3974">
        <f>IFERROR(VLOOKUP(Tabla1[[#This Row],[FECHA]],'SIMIT SIN RES'!A:D,4,FALSE),0)</f>
        <v>0</v>
      </c>
      <c r="L3974" s="9">
        <f>IFERROR(VLOOKUP(Tabla1[[#This Row],[FECHA]],'SIMIT SIN RES'!A:D,3,FALSE),0)</f>
        <v>0</v>
      </c>
      <c r="M3974" s="5">
        <f>IFERROR(VLOOKUP(Tabla1[[#This Row],[FECHA]],'RECAUDOS DE COMPARENDOS'!A:D,4,FALSE),0)</f>
        <v>0</v>
      </c>
      <c r="N3974" s="9">
        <f>IFERROR(VLOOKUP(Tabla1[[#This Row],[FECHA]],'RECAUDOS DE COMPARENDOS'!A:D,3,FALSE),0)</f>
        <v>0</v>
      </c>
      <c r="O3974" s="5">
        <f>IFERROR(VLOOKUP(Tabla1[[#This Row],[FECHA]],'RECAUDOS DE RESOLUCIONES'!A:D,4,FALSE),0)</f>
        <v>0</v>
      </c>
      <c r="P3974" s="9">
        <f>IFERROR(VLOOKUP(Tabla1[[#This Row],[FECHA]],'RECAUDOS DE RESOLUCIONES'!A:D,3,FALSE),0)</f>
        <v>0</v>
      </c>
      <c r="Q397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97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974" s="11">
        <f>IFERROR(VLOOKUP(Tabla1[[#This Row],[FECHA]],'RECAUDOS LOCALES'!A:D,4,FALSE),0)</f>
        <v>0</v>
      </c>
      <c r="T3974" s="9">
        <f>IFERROR(VLOOKUP(Tabla1[[#This Row],[FECHA]],'RECAUDOS LOCALES'!A:D,3,FALSE),0)</f>
        <v>0</v>
      </c>
      <c r="U3974" s="11">
        <f>IFERROR(VLOOKUP(Tabla1[[#This Row],[FECHA]],'RECAUDOS EXTERNOS'!A:D,4,FALSE),0)</f>
        <v>0</v>
      </c>
      <c r="V3974" s="9">
        <f>IFERROR(VLOOKUP(Tabla1[[#This Row],[FECHA]],'RECAUDOS EXTERNOS'!A:D,3,FALSE),0)</f>
        <v>0</v>
      </c>
    </row>
    <row r="3975" spans="1:22" x14ac:dyDescent="0.25">
      <c r="A3975" s="1">
        <v>41534</v>
      </c>
      <c r="B3975" s="3" t="s">
        <v>2</v>
      </c>
      <c r="C3975" s="2">
        <v>41518</v>
      </c>
      <c r="D3975" s="5">
        <f>YEAR(Tabla1[[#This Row],[FECHA]])</f>
        <v>2013</v>
      </c>
      <c r="E3975" s="5">
        <f>IFERROR(VLOOKUP(Tabla1[[#This Row],[FECHA]],'COMPARENDOS TOTALES'!A:D,4,FALSE),0)</f>
        <v>0</v>
      </c>
      <c r="F3975" s="9">
        <f>IFERROR(VLOOKUP(Tabla1[[#This Row],[FECHA]],'COMPARENDOS TOTALES'!A:D,3,FALSE),0)</f>
        <v>0</v>
      </c>
      <c r="G3975" s="5">
        <f>IFERROR(VLOOKUP(Tabla1[[#This Row],[FECHA]],EXONERACIONES!A:D,4,FALSE),0)</f>
        <v>0</v>
      </c>
      <c r="H3975" s="9">
        <f>IFERROR(VLOOKUP(Tabla1[[#This Row],[FECHA]],EXONERACIONES!A:D,3,FALSE),0)</f>
        <v>0</v>
      </c>
      <c r="I3975" s="5">
        <f>IFERROR(VLOOKUP(Tabla1[[#This Row],[FECHA]],'SIMIT CON RES'!A:D,4,FALSE),0)</f>
        <v>0</v>
      </c>
      <c r="J3975" s="9">
        <f>IFERROR(VLOOKUP(Tabla1[[#This Row],[FECHA]],'SIMIT CON RES'!A:D,3,FALSE),0)</f>
        <v>0</v>
      </c>
      <c r="K3975">
        <f>IFERROR(VLOOKUP(Tabla1[[#This Row],[FECHA]],'SIMIT SIN RES'!A:D,4,FALSE),0)</f>
        <v>0</v>
      </c>
      <c r="L3975" s="9">
        <f>IFERROR(VLOOKUP(Tabla1[[#This Row],[FECHA]],'SIMIT SIN RES'!A:D,3,FALSE),0)</f>
        <v>0</v>
      </c>
      <c r="M3975" s="5">
        <f>IFERROR(VLOOKUP(Tabla1[[#This Row],[FECHA]],'RECAUDOS DE COMPARENDOS'!A:D,4,FALSE),0)</f>
        <v>0</v>
      </c>
      <c r="N3975" s="9">
        <f>IFERROR(VLOOKUP(Tabla1[[#This Row],[FECHA]],'RECAUDOS DE COMPARENDOS'!A:D,3,FALSE),0)</f>
        <v>0</v>
      </c>
      <c r="O3975" s="5">
        <f>IFERROR(VLOOKUP(Tabla1[[#This Row],[FECHA]],'RECAUDOS DE RESOLUCIONES'!A:D,4,FALSE),0)</f>
        <v>0</v>
      </c>
      <c r="P3975" s="9">
        <f>IFERROR(VLOOKUP(Tabla1[[#This Row],[FECHA]],'RECAUDOS DE RESOLUCIONES'!A:D,3,FALSE),0)</f>
        <v>0</v>
      </c>
      <c r="Q397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97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975" s="11">
        <f>IFERROR(VLOOKUP(Tabla1[[#This Row],[FECHA]],'RECAUDOS LOCALES'!A:D,4,FALSE),0)</f>
        <v>0</v>
      </c>
      <c r="T3975" s="9">
        <f>IFERROR(VLOOKUP(Tabla1[[#This Row],[FECHA]],'RECAUDOS LOCALES'!A:D,3,FALSE),0)</f>
        <v>0</v>
      </c>
      <c r="U3975" s="11">
        <f>IFERROR(VLOOKUP(Tabla1[[#This Row],[FECHA]],'RECAUDOS EXTERNOS'!A:D,4,FALSE),0)</f>
        <v>1</v>
      </c>
      <c r="V3975" s="9">
        <f>IFERROR(VLOOKUP(Tabla1[[#This Row],[FECHA]],'RECAUDOS EXTERNOS'!A:D,3,FALSE),0)</f>
        <v>433880</v>
      </c>
    </row>
    <row r="3976" spans="1:22" x14ac:dyDescent="0.25">
      <c r="A3976" s="1">
        <v>41535</v>
      </c>
      <c r="B3976" s="3" t="s">
        <v>3</v>
      </c>
      <c r="C3976" s="2">
        <v>41518</v>
      </c>
      <c r="D3976" s="5">
        <f>YEAR(Tabla1[[#This Row],[FECHA]])</f>
        <v>2013</v>
      </c>
      <c r="E3976" s="5">
        <f>IFERROR(VLOOKUP(Tabla1[[#This Row],[FECHA]],'COMPARENDOS TOTALES'!A:D,4,FALSE),0)</f>
        <v>3</v>
      </c>
      <c r="F3976" s="9">
        <f>IFERROR(VLOOKUP(Tabla1[[#This Row],[FECHA]],'COMPARENDOS TOTALES'!A:D,3,FALSE),0)</f>
        <v>1041450</v>
      </c>
      <c r="G3976" s="5">
        <f>IFERROR(VLOOKUP(Tabla1[[#This Row],[FECHA]],EXONERACIONES!A:D,4,FALSE),0)</f>
        <v>0</v>
      </c>
      <c r="H3976" s="9">
        <f>IFERROR(VLOOKUP(Tabla1[[#This Row],[FECHA]],EXONERACIONES!A:D,3,FALSE),0)</f>
        <v>0</v>
      </c>
      <c r="I3976" s="5">
        <f>IFERROR(VLOOKUP(Tabla1[[#This Row],[FECHA]],'SIMIT CON RES'!A:D,4,FALSE),0)</f>
        <v>1</v>
      </c>
      <c r="J3976" s="9">
        <f>IFERROR(VLOOKUP(Tabla1[[#This Row],[FECHA]],'SIMIT CON RES'!A:D,3,FALSE),0)</f>
        <v>589500</v>
      </c>
      <c r="K3976">
        <f>IFERROR(VLOOKUP(Tabla1[[#This Row],[FECHA]],'SIMIT SIN RES'!A:D,4,FALSE),0)</f>
        <v>0</v>
      </c>
      <c r="L3976" s="9">
        <f>IFERROR(VLOOKUP(Tabla1[[#This Row],[FECHA]],'SIMIT SIN RES'!A:D,3,FALSE),0)</f>
        <v>0</v>
      </c>
      <c r="M3976" s="5">
        <f>IFERROR(VLOOKUP(Tabla1[[#This Row],[FECHA]],'RECAUDOS DE COMPARENDOS'!A:D,4,FALSE),0)</f>
        <v>0</v>
      </c>
      <c r="N3976" s="9">
        <f>IFERROR(VLOOKUP(Tabla1[[#This Row],[FECHA]],'RECAUDOS DE COMPARENDOS'!A:D,3,FALSE),0)</f>
        <v>0</v>
      </c>
      <c r="O3976" s="5">
        <f>IFERROR(VLOOKUP(Tabla1[[#This Row],[FECHA]],'RECAUDOS DE RESOLUCIONES'!A:D,4,FALSE),0)</f>
        <v>0</v>
      </c>
      <c r="P3976" s="9">
        <f>IFERROR(VLOOKUP(Tabla1[[#This Row],[FECHA]],'RECAUDOS DE RESOLUCIONES'!A:D,3,FALSE),0)</f>
        <v>0</v>
      </c>
      <c r="Q397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3976" s="9">
        <f>Tabla1[V. COMPARENDOS]-(Tabla1[V. EXONERACIONES]+Tabla1[[#This Row],[V. SIMIT CON RESOLUCION]]+Tabla1[[#This Row],[V. SIMIT SIN RESOLUCION]]+Tabla1[[#This Row],[V. RECAUDOS COMPARENDOS]]+Tabla1[[#This Row],[V. RECAUDOS RESOLUCIONES]])</f>
        <v>451950</v>
      </c>
      <c r="S3976" s="11">
        <f>IFERROR(VLOOKUP(Tabla1[[#This Row],[FECHA]],'RECAUDOS LOCALES'!A:D,4,FALSE),0)</f>
        <v>0</v>
      </c>
      <c r="T3976" s="9">
        <f>IFERROR(VLOOKUP(Tabla1[[#This Row],[FECHA]],'RECAUDOS LOCALES'!A:D,3,FALSE),0)</f>
        <v>0</v>
      </c>
      <c r="U3976" s="11">
        <f>IFERROR(VLOOKUP(Tabla1[[#This Row],[FECHA]],'RECAUDOS EXTERNOS'!A:D,4,FALSE),0)</f>
        <v>1</v>
      </c>
      <c r="V3976" s="9">
        <f>IFERROR(VLOOKUP(Tabla1[[#This Row],[FECHA]],'RECAUDOS EXTERNOS'!A:D,3,FALSE),0)</f>
        <v>732553</v>
      </c>
    </row>
    <row r="3977" spans="1:22" x14ac:dyDescent="0.25">
      <c r="A3977" s="1">
        <v>41536</v>
      </c>
      <c r="B3977" s="3" t="s">
        <v>6</v>
      </c>
      <c r="C3977" s="2">
        <v>41518</v>
      </c>
      <c r="D3977" s="5">
        <f>YEAR(Tabla1[[#This Row],[FECHA]])</f>
        <v>2013</v>
      </c>
      <c r="E3977" s="5">
        <f>IFERROR(VLOOKUP(Tabla1[[#This Row],[FECHA]],'COMPARENDOS TOTALES'!A:D,4,FALSE),0)</f>
        <v>2</v>
      </c>
      <c r="F3977" s="9">
        <f>IFERROR(VLOOKUP(Tabla1[[#This Row],[FECHA]],'COMPARENDOS TOTALES'!A:D,3,FALSE),0)</f>
        <v>663188</v>
      </c>
      <c r="G3977" s="5">
        <f>IFERROR(VLOOKUP(Tabla1[[#This Row],[FECHA]],EXONERACIONES!A:D,4,FALSE),0)</f>
        <v>0</v>
      </c>
      <c r="H3977" s="9">
        <f>IFERROR(VLOOKUP(Tabla1[[#This Row],[FECHA]],EXONERACIONES!A:D,3,FALSE),0)</f>
        <v>0</v>
      </c>
      <c r="I3977" s="5">
        <f>IFERROR(VLOOKUP(Tabla1[[#This Row],[FECHA]],'SIMIT CON RES'!A:D,4,FALSE),0)</f>
        <v>1</v>
      </c>
      <c r="J3977" s="9">
        <f>IFERROR(VLOOKUP(Tabla1[[#This Row],[FECHA]],'SIMIT CON RES'!A:D,3,FALSE),0)</f>
        <v>294750</v>
      </c>
      <c r="K3977">
        <f>IFERROR(VLOOKUP(Tabla1[[#This Row],[FECHA]],'SIMIT SIN RES'!A:D,4,FALSE),0)</f>
        <v>0</v>
      </c>
      <c r="L3977" s="9">
        <f>IFERROR(VLOOKUP(Tabla1[[#This Row],[FECHA]],'SIMIT SIN RES'!A:D,3,FALSE),0)</f>
        <v>0</v>
      </c>
      <c r="M3977" s="5">
        <f>IFERROR(VLOOKUP(Tabla1[[#This Row],[FECHA]],'RECAUDOS DE COMPARENDOS'!A:D,4,FALSE),0)</f>
        <v>0</v>
      </c>
      <c r="N3977" s="9">
        <f>IFERROR(VLOOKUP(Tabla1[[#This Row],[FECHA]],'RECAUDOS DE COMPARENDOS'!A:D,3,FALSE),0)</f>
        <v>0</v>
      </c>
      <c r="O3977" s="5">
        <f>IFERROR(VLOOKUP(Tabla1[[#This Row],[FECHA]],'RECAUDOS DE RESOLUCIONES'!A:D,4,FALSE),0)</f>
        <v>0</v>
      </c>
      <c r="P3977" s="9">
        <f>IFERROR(VLOOKUP(Tabla1[[#This Row],[FECHA]],'RECAUDOS DE RESOLUCIONES'!A:D,3,FALSE),0)</f>
        <v>0</v>
      </c>
      <c r="Q397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977" s="9">
        <f>Tabla1[V. COMPARENDOS]-(Tabla1[V. EXONERACIONES]+Tabla1[[#This Row],[V. SIMIT CON RESOLUCION]]+Tabla1[[#This Row],[V. SIMIT SIN RESOLUCION]]+Tabla1[[#This Row],[V. RECAUDOS COMPARENDOS]]+Tabla1[[#This Row],[V. RECAUDOS RESOLUCIONES]])</f>
        <v>368438</v>
      </c>
      <c r="S3977" s="11">
        <f>IFERROR(VLOOKUP(Tabla1[[#This Row],[FECHA]],'RECAUDOS LOCALES'!A:D,4,FALSE),0)</f>
        <v>1</v>
      </c>
      <c r="T3977" s="9">
        <f>IFERROR(VLOOKUP(Tabla1[[#This Row],[FECHA]],'RECAUDOS LOCALES'!A:D,3,FALSE),0)</f>
        <v>114712</v>
      </c>
      <c r="U3977" s="11">
        <f>IFERROR(VLOOKUP(Tabla1[[#This Row],[FECHA]],'RECAUDOS EXTERNOS'!A:D,4,FALSE),0)</f>
        <v>2</v>
      </c>
      <c r="V3977" s="9">
        <f>IFERROR(VLOOKUP(Tabla1[[#This Row],[FECHA]],'RECAUDOS EXTERNOS'!A:D,3,FALSE),0)</f>
        <v>603172</v>
      </c>
    </row>
    <row r="3978" spans="1:22" x14ac:dyDescent="0.25">
      <c r="A3978" s="1">
        <v>41537</v>
      </c>
      <c r="B3978" s="3" t="s">
        <v>0</v>
      </c>
      <c r="C3978" s="2">
        <v>41518</v>
      </c>
      <c r="D3978" s="5">
        <f>YEAR(Tabla1[[#This Row],[FECHA]])</f>
        <v>2013</v>
      </c>
      <c r="E3978" s="5">
        <f>IFERROR(VLOOKUP(Tabla1[[#This Row],[FECHA]],'COMPARENDOS TOTALES'!A:D,4,FALSE),0)</f>
        <v>1</v>
      </c>
      <c r="F3978" s="9">
        <f>IFERROR(VLOOKUP(Tabla1[[#This Row],[FECHA]],'COMPARENDOS TOTALES'!A:D,3,FALSE),0)</f>
        <v>589500</v>
      </c>
      <c r="G3978" s="5">
        <f>IFERROR(VLOOKUP(Tabla1[[#This Row],[FECHA]],EXONERACIONES!A:D,4,FALSE),0)</f>
        <v>0</v>
      </c>
      <c r="H3978" s="9">
        <f>IFERROR(VLOOKUP(Tabla1[[#This Row],[FECHA]],EXONERACIONES!A:D,3,FALSE),0)</f>
        <v>0</v>
      </c>
      <c r="I3978" s="5">
        <f>IFERROR(VLOOKUP(Tabla1[[#This Row],[FECHA]],'SIMIT CON RES'!A:D,4,FALSE),0)</f>
        <v>1</v>
      </c>
      <c r="J3978" s="9">
        <f>IFERROR(VLOOKUP(Tabla1[[#This Row],[FECHA]],'SIMIT CON RES'!A:D,3,FALSE),0)</f>
        <v>589500</v>
      </c>
      <c r="K3978">
        <f>IFERROR(VLOOKUP(Tabla1[[#This Row],[FECHA]],'SIMIT SIN RES'!A:D,4,FALSE),0)</f>
        <v>0</v>
      </c>
      <c r="L3978" s="9">
        <f>IFERROR(VLOOKUP(Tabla1[[#This Row],[FECHA]],'SIMIT SIN RES'!A:D,3,FALSE),0)</f>
        <v>0</v>
      </c>
      <c r="M3978" s="5">
        <f>IFERROR(VLOOKUP(Tabla1[[#This Row],[FECHA]],'RECAUDOS DE COMPARENDOS'!A:D,4,FALSE),0)</f>
        <v>0</v>
      </c>
      <c r="N3978" s="9">
        <f>IFERROR(VLOOKUP(Tabla1[[#This Row],[FECHA]],'RECAUDOS DE COMPARENDOS'!A:D,3,FALSE),0)</f>
        <v>0</v>
      </c>
      <c r="O3978" s="5">
        <f>IFERROR(VLOOKUP(Tabla1[[#This Row],[FECHA]],'RECAUDOS DE RESOLUCIONES'!A:D,4,FALSE),0)</f>
        <v>0</v>
      </c>
      <c r="P3978" s="9">
        <f>IFERROR(VLOOKUP(Tabla1[[#This Row],[FECHA]],'RECAUDOS DE RESOLUCIONES'!A:D,3,FALSE),0)</f>
        <v>0</v>
      </c>
      <c r="Q397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97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978" s="11">
        <f>IFERROR(VLOOKUP(Tabla1[[#This Row],[FECHA]],'RECAUDOS LOCALES'!A:D,4,FALSE),0)</f>
        <v>3</v>
      </c>
      <c r="T3978" s="9">
        <f>IFERROR(VLOOKUP(Tabla1[[#This Row],[FECHA]],'RECAUDOS LOCALES'!A:D,3,FALSE),0)</f>
        <v>750000</v>
      </c>
      <c r="U3978" s="11">
        <f>IFERROR(VLOOKUP(Tabla1[[#This Row],[FECHA]],'RECAUDOS EXTERNOS'!A:D,4,FALSE),0)</f>
        <v>3</v>
      </c>
      <c r="V3978" s="9">
        <f>IFERROR(VLOOKUP(Tabla1[[#This Row],[FECHA]],'RECAUDOS EXTERNOS'!A:D,3,FALSE),0)</f>
        <v>2046339</v>
      </c>
    </row>
    <row r="3979" spans="1:22" x14ac:dyDescent="0.25">
      <c r="A3979" s="1">
        <v>41538</v>
      </c>
      <c r="B3979" s="3" t="s">
        <v>5</v>
      </c>
      <c r="C3979" s="2">
        <v>41518</v>
      </c>
      <c r="D3979" s="5">
        <f>YEAR(Tabla1[[#This Row],[FECHA]])</f>
        <v>2013</v>
      </c>
      <c r="E3979" s="5">
        <f>IFERROR(VLOOKUP(Tabla1[[#This Row],[FECHA]],'COMPARENDOS TOTALES'!A:D,4,FALSE),0)</f>
        <v>0</v>
      </c>
      <c r="F3979" s="9">
        <f>IFERROR(VLOOKUP(Tabla1[[#This Row],[FECHA]],'COMPARENDOS TOTALES'!A:D,3,FALSE),0)</f>
        <v>0</v>
      </c>
      <c r="G3979" s="5">
        <f>IFERROR(VLOOKUP(Tabla1[[#This Row],[FECHA]],EXONERACIONES!A:D,4,FALSE),0)</f>
        <v>0</v>
      </c>
      <c r="H3979" s="9">
        <f>IFERROR(VLOOKUP(Tabla1[[#This Row],[FECHA]],EXONERACIONES!A:D,3,FALSE),0)</f>
        <v>0</v>
      </c>
      <c r="I3979" s="5">
        <f>IFERROR(VLOOKUP(Tabla1[[#This Row],[FECHA]],'SIMIT CON RES'!A:D,4,FALSE),0)</f>
        <v>0</v>
      </c>
      <c r="J3979" s="9">
        <f>IFERROR(VLOOKUP(Tabla1[[#This Row],[FECHA]],'SIMIT CON RES'!A:D,3,FALSE),0)</f>
        <v>0</v>
      </c>
      <c r="K3979">
        <f>IFERROR(VLOOKUP(Tabla1[[#This Row],[FECHA]],'SIMIT SIN RES'!A:D,4,FALSE),0)</f>
        <v>0</v>
      </c>
      <c r="L3979" s="9">
        <f>IFERROR(VLOOKUP(Tabla1[[#This Row],[FECHA]],'SIMIT SIN RES'!A:D,3,FALSE),0)</f>
        <v>0</v>
      </c>
      <c r="M3979" s="5">
        <f>IFERROR(VLOOKUP(Tabla1[[#This Row],[FECHA]],'RECAUDOS DE COMPARENDOS'!A:D,4,FALSE),0)</f>
        <v>0</v>
      </c>
      <c r="N3979" s="9">
        <f>IFERROR(VLOOKUP(Tabla1[[#This Row],[FECHA]],'RECAUDOS DE COMPARENDOS'!A:D,3,FALSE),0)</f>
        <v>0</v>
      </c>
      <c r="O3979" s="5">
        <f>IFERROR(VLOOKUP(Tabla1[[#This Row],[FECHA]],'RECAUDOS DE RESOLUCIONES'!A:D,4,FALSE),0)</f>
        <v>0</v>
      </c>
      <c r="P3979" s="9">
        <f>IFERROR(VLOOKUP(Tabla1[[#This Row],[FECHA]],'RECAUDOS DE RESOLUCIONES'!A:D,3,FALSE),0)</f>
        <v>0</v>
      </c>
      <c r="Q397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97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979" s="11">
        <f>IFERROR(VLOOKUP(Tabla1[[#This Row],[FECHA]],'RECAUDOS LOCALES'!A:D,4,FALSE),0)</f>
        <v>0</v>
      </c>
      <c r="T3979" s="9">
        <f>IFERROR(VLOOKUP(Tabla1[[#This Row],[FECHA]],'RECAUDOS LOCALES'!A:D,3,FALSE),0)</f>
        <v>0</v>
      </c>
      <c r="U3979" s="11">
        <f>IFERROR(VLOOKUP(Tabla1[[#This Row],[FECHA]],'RECAUDOS EXTERNOS'!A:D,4,FALSE),0)</f>
        <v>0</v>
      </c>
      <c r="V3979" s="9">
        <f>IFERROR(VLOOKUP(Tabla1[[#This Row],[FECHA]],'RECAUDOS EXTERNOS'!A:D,3,FALSE),0)</f>
        <v>0</v>
      </c>
    </row>
    <row r="3980" spans="1:22" x14ac:dyDescent="0.25">
      <c r="A3980" s="1">
        <v>41539</v>
      </c>
      <c r="B3980" s="3" t="s">
        <v>4</v>
      </c>
      <c r="C3980" s="2">
        <v>41518</v>
      </c>
      <c r="D3980" s="5">
        <f>YEAR(Tabla1[[#This Row],[FECHA]])</f>
        <v>2013</v>
      </c>
      <c r="E3980" s="5">
        <f>IFERROR(VLOOKUP(Tabla1[[#This Row],[FECHA]],'COMPARENDOS TOTALES'!A:D,4,FALSE),0)</f>
        <v>3</v>
      </c>
      <c r="F3980" s="9">
        <f>IFERROR(VLOOKUP(Tabla1[[#This Row],[FECHA]],'COMPARENDOS TOTALES'!A:D,3,FALSE),0)</f>
        <v>1925700</v>
      </c>
      <c r="G3980" s="5">
        <f>IFERROR(VLOOKUP(Tabla1[[#This Row],[FECHA]],EXONERACIONES!A:D,4,FALSE),0)</f>
        <v>0</v>
      </c>
      <c r="H3980" s="9">
        <f>IFERROR(VLOOKUP(Tabla1[[#This Row],[FECHA]],EXONERACIONES!A:D,3,FALSE),0)</f>
        <v>0</v>
      </c>
      <c r="I3980" s="5">
        <f>IFERROR(VLOOKUP(Tabla1[[#This Row],[FECHA]],'SIMIT CON RES'!A:D,4,FALSE),0)</f>
        <v>2</v>
      </c>
      <c r="J3980" s="9">
        <f>IFERROR(VLOOKUP(Tabla1[[#This Row],[FECHA]],'SIMIT CON RES'!A:D,3,FALSE),0)</f>
        <v>1041450</v>
      </c>
      <c r="K3980">
        <f>IFERROR(VLOOKUP(Tabla1[[#This Row],[FECHA]],'SIMIT SIN RES'!A:D,4,FALSE),0)</f>
        <v>0</v>
      </c>
      <c r="L3980" s="9">
        <f>IFERROR(VLOOKUP(Tabla1[[#This Row],[FECHA]],'SIMIT SIN RES'!A:D,3,FALSE),0)</f>
        <v>0</v>
      </c>
      <c r="M3980" s="5">
        <f>IFERROR(VLOOKUP(Tabla1[[#This Row],[FECHA]],'RECAUDOS DE COMPARENDOS'!A:D,4,FALSE),0)</f>
        <v>0</v>
      </c>
      <c r="N3980" s="9">
        <f>IFERROR(VLOOKUP(Tabla1[[#This Row],[FECHA]],'RECAUDOS DE COMPARENDOS'!A:D,3,FALSE),0)</f>
        <v>0</v>
      </c>
      <c r="O3980" s="5">
        <f>IFERROR(VLOOKUP(Tabla1[[#This Row],[FECHA]],'RECAUDOS DE RESOLUCIONES'!A:D,4,FALSE),0)</f>
        <v>0</v>
      </c>
      <c r="P3980" s="9">
        <f>IFERROR(VLOOKUP(Tabla1[[#This Row],[FECHA]],'RECAUDOS DE RESOLUCIONES'!A:D,3,FALSE),0)</f>
        <v>0</v>
      </c>
      <c r="Q398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980" s="9">
        <f>Tabla1[V. COMPARENDOS]-(Tabla1[V. EXONERACIONES]+Tabla1[[#This Row],[V. SIMIT CON RESOLUCION]]+Tabla1[[#This Row],[V. SIMIT SIN RESOLUCION]]+Tabla1[[#This Row],[V. RECAUDOS COMPARENDOS]]+Tabla1[[#This Row],[V. RECAUDOS RESOLUCIONES]])</f>
        <v>884250</v>
      </c>
      <c r="S3980" s="11">
        <f>IFERROR(VLOOKUP(Tabla1[[#This Row],[FECHA]],'RECAUDOS LOCALES'!A:D,4,FALSE),0)</f>
        <v>0</v>
      </c>
      <c r="T3980" s="9">
        <f>IFERROR(VLOOKUP(Tabla1[[#This Row],[FECHA]],'RECAUDOS LOCALES'!A:D,3,FALSE),0)</f>
        <v>0</v>
      </c>
      <c r="U3980" s="11">
        <f>IFERROR(VLOOKUP(Tabla1[[#This Row],[FECHA]],'RECAUDOS EXTERNOS'!A:D,4,FALSE),0)</f>
        <v>0</v>
      </c>
      <c r="V3980" s="9">
        <f>IFERROR(VLOOKUP(Tabla1[[#This Row],[FECHA]],'RECAUDOS EXTERNOS'!A:D,3,FALSE),0)</f>
        <v>0</v>
      </c>
    </row>
    <row r="3981" spans="1:22" x14ac:dyDescent="0.25">
      <c r="A3981" s="1">
        <v>41540</v>
      </c>
      <c r="B3981" s="3" t="s">
        <v>1</v>
      </c>
      <c r="C3981" s="2">
        <v>41518</v>
      </c>
      <c r="D3981" s="5">
        <f>YEAR(Tabla1[[#This Row],[FECHA]])</f>
        <v>2013</v>
      </c>
      <c r="E3981" s="5">
        <f>IFERROR(VLOOKUP(Tabla1[[#This Row],[FECHA]],'COMPARENDOS TOTALES'!A:D,4,FALSE),0)</f>
        <v>1</v>
      </c>
      <c r="F3981" s="9">
        <f>IFERROR(VLOOKUP(Tabla1[[#This Row],[FECHA]],'COMPARENDOS TOTALES'!A:D,3,FALSE),0)</f>
        <v>589500</v>
      </c>
      <c r="G3981" s="5">
        <f>IFERROR(VLOOKUP(Tabla1[[#This Row],[FECHA]],EXONERACIONES!A:D,4,FALSE),0)</f>
        <v>0</v>
      </c>
      <c r="H3981" s="9">
        <f>IFERROR(VLOOKUP(Tabla1[[#This Row],[FECHA]],EXONERACIONES!A:D,3,FALSE),0)</f>
        <v>0</v>
      </c>
      <c r="I3981" s="5">
        <f>IFERROR(VLOOKUP(Tabla1[[#This Row],[FECHA]],'SIMIT CON RES'!A:D,4,FALSE),0)</f>
        <v>1</v>
      </c>
      <c r="J3981" s="9">
        <f>IFERROR(VLOOKUP(Tabla1[[#This Row],[FECHA]],'SIMIT CON RES'!A:D,3,FALSE),0)</f>
        <v>589500</v>
      </c>
      <c r="K3981">
        <f>IFERROR(VLOOKUP(Tabla1[[#This Row],[FECHA]],'SIMIT SIN RES'!A:D,4,FALSE),0)</f>
        <v>0</v>
      </c>
      <c r="L3981" s="9">
        <f>IFERROR(VLOOKUP(Tabla1[[#This Row],[FECHA]],'SIMIT SIN RES'!A:D,3,FALSE),0)</f>
        <v>0</v>
      </c>
      <c r="M3981" s="5">
        <f>IFERROR(VLOOKUP(Tabla1[[#This Row],[FECHA]],'RECAUDOS DE COMPARENDOS'!A:D,4,FALSE),0)</f>
        <v>0</v>
      </c>
      <c r="N3981" s="9">
        <f>IFERROR(VLOOKUP(Tabla1[[#This Row],[FECHA]],'RECAUDOS DE COMPARENDOS'!A:D,3,FALSE),0)</f>
        <v>0</v>
      </c>
      <c r="O3981" s="5">
        <f>IFERROR(VLOOKUP(Tabla1[[#This Row],[FECHA]],'RECAUDOS DE RESOLUCIONES'!A:D,4,FALSE),0)</f>
        <v>0</v>
      </c>
      <c r="P3981" s="9">
        <f>IFERROR(VLOOKUP(Tabla1[[#This Row],[FECHA]],'RECAUDOS DE RESOLUCIONES'!A:D,3,FALSE),0)</f>
        <v>0</v>
      </c>
      <c r="Q398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98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981" s="11">
        <f>IFERROR(VLOOKUP(Tabla1[[#This Row],[FECHA]],'RECAUDOS LOCALES'!A:D,4,FALSE),0)</f>
        <v>1</v>
      </c>
      <c r="T3981" s="9">
        <f>IFERROR(VLOOKUP(Tabla1[[#This Row],[FECHA]],'RECAUDOS LOCALES'!A:D,3,FALSE),0)</f>
        <v>300000</v>
      </c>
      <c r="U3981" s="11">
        <f>IFERROR(VLOOKUP(Tabla1[[#This Row],[FECHA]],'RECAUDOS EXTERNOS'!A:D,4,FALSE),0)</f>
        <v>4</v>
      </c>
      <c r="V3981" s="9">
        <f>IFERROR(VLOOKUP(Tabla1[[#This Row],[FECHA]],'RECAUDOS EXTERNOS'!A:D,3,FALSE),0)</f>
        <v>1335251</v>
      </c>
    </row>
    <row r="3982" spans="1:22" x14ac:dyDescent="0.25">
      <c r="A3982" s="1">
        <v>41541</v>
      </c>
      <c r="B3982" s="3" t="s">
        <v>2</v>
      </c>
      <c r="C3982" s="2">
        <v>41518</v>
      </c>
      <c r="D3982" s="5">
        <f>YEAR(Tabla1[[#This Row],[FECHA]])</f>
        <v>2013</v>
      </c>
      <c r="E3982" s="5">
        <f>IFERROR(VLOOKUP(Tabla1[[#This Row],[FECHA]],'COMPARENDOS TOTALES'!A:D,4,FALSE),0)</f>
        <v>0</v>
      </c>
      <c r="F3982" s="9">
        <f>IFERROR(VLOOKUP(Tabla1[[#This Row],[FECHA]],'COMPARENDOS TOTALES'!A:D,3,FALSE),0)</f>
        <v>0</v>
      </c>
      <c r="G3982" s="5">
        <f>IFERROR(VLOOKUP(Tabla1[[#This Row],[FECHA]],EXONERACIONES!A:D,4,FALSE),0)</f>
        <v>0</v>
      </c>
      <c r="H3982" s="9">
        <f>IFERROR(VLOOKUP(Tabla1[[#This Row],[FECHA]],EXONERACIONES!A:D,3,FALSE),0)</f>
        <v>0</v>
      </c>
      <c r="I3982" s="5">
        <f>IFERROR(VLOOKUP(Tabla1[[#This Row],[FECHA]],'SIMIT CON RES'!A:D,4,FALSE),0)</f>
        <v>0</v>
      </c>
      <c r="J3982" s="9">
        <f>IFERROR(VLOOKUP(Tabla1[[#This Row],[FECHA]],'SIMIT CON RES'!A:D,3,FALSE),0)</f>
        <v>0</v>
      </c>
      <c r="K3982">
        <f>IFERROR(VLOOKUP(Tabla1[[#This Row],[FECHA]],'SIMIT SIN RES'!A:D,4,FALSE),0)</f>
        <v>0</v>
      </c>
      <c r="L3982" s="9">
        <f>IFERROR(VLOOKUP(Tabla1[[#This Row],[FECHA]],'SIMIT SIN RES'!A:D,3,FALSE),0)</f>
        <v>0</v>
      </c>
      <c r="M3982" s="5">
        <f>IFERROR(VLOOKUP(Tabla1[[#This Row],[FECHA]],'RECAUDOS DE COMPARENDOS'!A:D,4,FALSE),0)</f>
        <v>0</v>
      </c>
      <c r="N3982" s="9">
        <f>IFERROR(VLOOKUP(Tabla1[[#This Row],[FECHA]],'RECAUDOS DE COMPARENDOS'!A:D,3,FALSE),0)</f>
        <v>0</v>
      </c>
      <c r="O3982" s="5">
        <f>IFERROR(VLOOKUP(Tabla1[[#This Row],[FECHA]],'RECAUDOS DE RESOLUCIONES'!A:D,4,FALSE),0)</f>
        <v>0</v>
      </c>
      <c r="P3982" s="9">
        <f>IFERROR(VLOOKUP(Tabla1[[#This Row],[FECHA]],'RECAUDOS DE RESOLUCIONES'!A:D,3,FALSE),0)</f>
        <v>0</v>
      </c>
      <c r="Q398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98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982" s="11">
        <f>IFERROR(VLOOKUP(Tabla1[[#This Row],[FECHA]],'RECAUDOS LOCALES'!A:D,4,FALSE),0)</f>
        <v>2</v>
      </c>
      <c r="T3982" s="9">
        <f>IFERROR(VLOOKUP(Tabla1[[#This Row],[FECHA]],'RECAUDOS LOCALES'!A:D,3,FALSE),0)</f>
        <v>371250</v>
      </c>
      <c r="U3982" s="11">
        <f>IFERROR(VLOOKUP(Tabla1[[#This Row],[FECHA]],'RECAUDOS EXTERNOS'!A:D,4,FALSE),0)</f>
        <v>3</v>
      </c>
      <c r="V3982" s="9">
        <f>IFERROR(VLOOKUP(Tabla1[[#This Row],[FECHA]],'RECAUDOS EXTERNOS'!A:D,3,FALSE),0)</f>
        <v>854392</v>
      </c>
    </row>
    <row r="3983" spans="1:22" x14ac:dyDescent="0.25">
      <c r="A3983" s="1">
        <v>41542</v>
      </c>
      <c r="B3983" s="3" t="s">
        <v>3</v>
      </c>
      <c r="C3983" s="2">
        <v>41518</v>
      </c>
      <c r="D3983" s="5">
        <f>YEAR(Tabla1[[#This Row],[FECHA]])</f>
        <v>2013</v>
      </c>
      <c r="E3983" s="5">
        <f>IFERROR(VLOOKUP(Tabla1[[#This Row],[FECHA]],'COMPARENDOS TOTALES'!A:D,4,FALSE),0)</f>
        <v>1</v>
      </c>
      <c r="F3983" s="9">
        <f>IFERROR(VLOOKUP(Tabla1[[#This Row],[FECHA]],'COMPARENDOS TOTALES'!A:D,3,FALSE),0)</f>
        <v>294750</v>
      </c>
      <c r="G3983" s="5">
        <f>IFERROR(VLOOKUP(Tabla1[[#This Row],[FECHA]],EXONERACIONES!A:D,4,FALSE),0)</f>
        <v>0</v>
      </c>
      <c r="H3983" s="9">
        <f>IFERROR(VLOOKUP(Tabla1[[#This Row],[FECHA]],EXONERACIONES!A:D,3,FALSE),0)</f>
        <v>0</v>
      </c>
      <c r="I3983" s="5">
        <f>IFERROR(VLOOKUP(Tabla1[[#This Row],[FECHA]],'SIMIT CON RES'!A:D,4,FALSE),0)</f>
        <v>1</v>
      </c>
      <c r="J3983" s="9">
        <f>IFERROR(VLOOKUP(Tabla1[[#This Row],[FECHA]],'SIMIT CON RES'!A:D,3,FALSE),0)</f>
        <v>294750</v>
      </c>
      <c r="K3983">
        <f>IFERROR(VLOOKUP(Tabla1[[#This Row],[FECHA]],'SIMIT SIN RES'!A:D,4,FALSE),0)</f>
        <v>0</v>
      </c>
      <c r="L3983" s="9">
        <f>IFERROR(VLOOKUP(Tabla1[[#This Row],[FECHA]],'SIMIT SIN RES'!A:D,3,FALSE),0)</f>
        <v>0</v>
      </c>
      <c r="M3983" s="5">
        <f>IFERROR(VLOOKUP(Tabla1[[#This Row],[FECHA]],'RECAUDOS DE COMPARENDOS'!A:D,4,FALSE),0)</f>
        <v>0</v>
      </c>
      <c r="N3983" s="9">
        <f>IFERROR(VLOOKUP(Tabla1[[#This Row],[FECHA]],'RECAUDOS DE COMPARENDOS'!A:D,3,FALSE),0)</f>
        <v>0</v>
      </c>
      <c r="O3983" s="5">
        <f>IFERROR(VLOOKUP(Tabla1[[#This Row],[FECHA]],'RECAUDOS DE RESOLUCIONES'!A:D,4,FALSE),0)</f>
        <v>0</v>
      </c>
      <c r="P3983" s="9">
        <f>IFERROR(VLOOKUP(Tabla1[[#This Row],[FECHA]],'RECAUDOS DE RESOLUCIONES'!A:D,3,FALSE),0)</f>
        <v>0</v>
      </c>
      <c r="Q398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98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983" s="11">
        <f>IFERROR(VLOOKUP(Tabla1[[#This Row],[FECHA]],'RECAUDOS LOCALES'!A:D,4,FALSE),0)</f>
        <v>0</v>
      </c>
      <c r="T3983" s="9">
        <f>IFERROR(VLOOKUP(Tabla1[[#This Row],[FECHA]],'RECAUDOS LOCALES'!A:D,3,FALSE),0)</f>
        <v>0</v>
      </c>
      <c r="U3983" s="11">
        <f>IFERROR(VLOOKUP(Tabla1[[#This Row],[FECHA]],'RECAUDOS EXTERNOS'!A:D,4,FALSE),0)</f>
        <v>1</v>
      </c>
      <c r="V3983" s="9">
        <f>IFERROR(VLOOKUP(Tabla1[[#This Row],[FECHA]],'RECAUDOS EXTERNOS'!A:D,3,FALSE),0)</f>
        <v>135956</v>
      </c>
    </row>
    <row r="3984" spans="1:22" x14ac:dyDescent="0.25">
      <c r="A3984" s="1">
        <v>41543</v>
      </c>
      <c r="B3984" s="3" t="s">
        <v>6</v>
      </c>
      <c r="C3984" s="2">
        <v>41518</v>
      </c>
      <c r="D3984" s="5">
        <f>YEAR(Tabla1[[#This Row],[FECHA]])</f>
        <v>2013</v>
      </c>
      <c r="E3984" s="5">
        <f>IFERROR(VLOOKUP(Tabla1[[#This Row],[FECHA]],'COMPARENDOS TOTALES'!A:D,4,FALSE),0)</f>
        <v>7</v>
      </c>
      <c r="F3984" s="9">
        <f>IFERROR(VLOOKUP(Tabla1[[#This Row],[FECHA]],'COMPARENDOS TOTALES'!A:D,3,FALSE),0)</f>
        <v>1944122</v>
      </c>
      <c r="G3984" s="5">
        <f>IFERROR(VLOOKUP(Tabla1[[#This Row],[FECHA]],EXONERACIONES!A:D,4,FALSE),0)</f>
        <v>0</v>
      </c>
      <c r="H3984" s="9">
        <f>IFERROR(VLOOKUP(Tabla1[[#This Row],[FECHA]],EXONERACIONES!A:D,3,FALSE),0)</f>
        <v>0</v>
      </c>
      <c r="I3984" s="5">
        <f>IFERROR(VLOOKUP(Tabla1[[#This Row],[FECHA]],'SIMIT CON RES'!A:D,4,FALSE),0)</f>
        <v>5</v>
      </c>
      <c r="J3984" s="9">
        <f>IFERROR(VLOOKUP(Tabla1[[#This Row],[FECHA]],'SIMIT CON RES'!A:D,3,FALSE),0)</f>
        <v>1630950</v>
      </c>
      <c r="K3984">
        <f>IFERROR(VLOOKUP(Tabla1[[#This Row],[FECHA]],'SIMIT SIN RES'!A:D,4,FALSE),0)</f>
        <v>0</v>
      </c>
      <c r="L3984" s="9">
        <f>IFERROR(VLOOKUP(Tabla1[[#This Row],[FECHA]],'SIMIT SIN RES'!A:D,3,FALSE),0)</f>
        <v>0</v>
      </c>
      <c r="M3984" s="5">
        <f>IFERROR(VLOOKUP(Tabla1[[#This Row],[FECHA]],'RECAUDOS DE COMPARENDOS'!A:D,4,FALSE),0)</f>
        <v>0</v>
      </c>
      <c r="N3984" s="9">
        <f>IFERROR(VLOOKUP(Tabla1[[#This Row],[FECHA]],'RECAUDOS DE COMPARENDOS'!A:D,3,FALSE),0)</f>
        <v>0</v>
      </c>
      <c r="O3984" s="5">
        <f>IFERROR(VLOOKUP(Tabla1[[#This Row],[FECHA]],'RECAUDOS DE RESOLUCIONES'!A:D,4,FALSE),0)</f>
        <v>0</v>
      </c>
      <c r="P3984" s="9">
        <f>IFERROR(VLOOKUP(Tabla1[[#This Row],[FECHA]],'RECAUDOS DE RESOLUCIONES'!A:D,3,FALSE),0)</f>
        <v>0</v>
      </c>
      <c r="Q398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3984" s="9">
        <f>Tabla1[V. COMPARENDOS]-(Tabla1[V. EXONERACIONES]+Tabla1[[#This Row],[V. SIMIT CON RESOLUCION]]+Tabla1[[#This Row],[V. SIMIT SIN RESOLUCION]]+Tabla1[[#This Row],[V. RECAUDOS COMPARENDOS]]+Tabla1[[#This Row],[V. RECAUDOS RESOLUCIONES]])</f>
        <v>313172</v>
      </c>
      <c r="S3984" s="11">
        <f>IFERROR(VLOOKUP(Tabla1[[#This Row],[FECHA]],'RECAUDOS LOCALES'!A:D,4,FALSE),0)</f>
        <v>0</v>
      </c>
      <c r="T3984" s="9">
        <f>IFERROR(VLOOKUP(Tabla1[[#This Row],[FECHA]],'RECAUDOS LOCALES'!A:D,3,FALSE),0)</f>
        <v>0</v>
      </c>
      <c r="U3984" s="11">
        <f>IFERROR(VLOOKUP(Tabla1[[#This Row],[FECHA]],'RECAUDOS EXTERNOS'!A:D,4,FALSE),0)</f>
        <v>4</v>
      </c>
      <c r="V3984" s="9">
        <f>IFERROR(VLOOKUP(Tabla1[[#This Row],[FECHA]],'RECAUDOS EXTERNOS'!A:D,3,FALSE),0)</f>
        <v>1046960</v>
      </c>
    </row>
    <row r="3985" spans="1:22" x14ac:dyDescent="0.25">
      <c r="A3985" s="1">
        <v>41544</v>
      </c>
      <c r="B3985" s="3" t="s">
        <v>0</v>
      </c>
      <c r="C3985" s="2">
        <v>41518</v>
      </c>
      <c r="D3985" s="5">
        <f>YEAR(Tabla1[[#This Row],[FECHA]])</f>
        <v>2013</v>
      </c>
      <c r="E3985" s="5">
        <f>IFERROR(VLOOKUP(Tabla1[[#This Row],[FECHA]],'COMPARENDOS TOTALES'!A:D,4,FALSE),0)</f>
        <v>4</v>
      </c>
      <c r="F3985" s="9">
        <f>IFERROR(VLOOKUP(Tabla1[[#This Row],[FECHA]],'COMPARENDOS TOTALES'!A:D,3,FALSE),0)</f>
        <v>1630950</v>
      </c>
      <c r="G3985" s="5">
        <f>IFERROR(VLOOKUP(Tabla1[[#This Row],[FECHA]],EXONERACIONES!A:D,4,FALSE),0)</f>
        <v>0</v>
      </c>
      <c r="H3985" s="9">
        <f>IFERROR(VLOOKUP(Tabla1[[#This Row],[FECHA]],EXONERACIONES!A:D,3,FALSE),0)</f>
        <v>0</v>
      </c>
      <c r="I3985" s="5">
        <f>IFERROR(VLOOKUP(Tabla1[[#This Row],[FECHA]],'SIMIT CON RES'!A:D,4,FALSE),0)</f>
        <v>2</v>
      </c>
      <c r="J3985" s="9">
        <f>IFERROR(VLOOKUP(Tabla1[[#This Row],[FECHA]],'SIMIT CON RES'!A:D,3,FALSE),0)</f>
        <v>884250</v>
      </c>
      <c r="K3985">
        <f>IFERROR(VLOOKUP(Tabla1[[#This Row],[FECHA]],'SIMIT SIN RES'!A:D,4,FALSE),0)</f>
        <v>0</v>
      </c>
      <c r="L3985" s="9">
        <f>IFERROR(VLOOKUP(Tabla1[[#This Row],[FECHA]],'SIMIT SIN RES'!A:D,3,FALSE),0)</f>
        <v>0</v>
      </c>
      <c r="M3985" s="5">
        <f>IFERROR(VLOOKUP(Tabla1[[#This Row],[FECHA]],'RECAUDOS DE COMPARENDOS'!A:D,4,FALSE),0)</f>
        <v>0</v>
      </c>
      <c r="N3985" s="9">
        <f>IFERROR(VLOOKUP(Tabla1[[#This Row],[FECHA]],'RECAUDOS DE COMPARENDOS'!A:D,3,FALSE),0)</f>
        <v>0</v>
      </c>
      <c r="O3985" s="5">
        <f>IFERROR(VLOOKUP(Tabla1[[#This Row],[FECHA]],'RECAUDOS DE RESOLUCIONES'!A:D,4,FALSE),0)</f>
        <v>0</v>
      </c>
      <c r="P3985" s="9">
        <f>IFERROR(VLOOKUP(Tabla1[[#This Row],[FECHA]],'RECAUDOS DE RESOLUCIONES'!A:D,3,FALSE),0)</f>
        <v>0</v>
      </c>
      <c r="Q398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3985" s="9">
        <f>Tabla1[V. COMPARENDOS]-(Tabla1[V. EXONERACIONES]+Tabla1[[#This Row],[V. SIMIT CON RESOLUCION]]+Tabla1[[#This Row],[V. SIMIT SIN RESOLUCION]]+Tabla1[[#This Row],[V. RECAUDOS COMPARENDOS]]+Tabla1[[#This Row],[V. RECAUDOS RESOLUCIONES]])</f>
        <v>746700</v>
      </c>
      <c r="S3985" s="11">
        <f>IFERROR(VLOOKUP(Tabla1[[#This Row],[FECHA]],'RECAUDOS LOCALES'!A:D,4,FALSE),0)</f>
        <v>2</v>
      </c>
      <c r="T3985" s="9">
        <f>IFERROR(VLOOKUP(Tabla1[[#This Row],[FECHA]],'RECAUDOS LOCALES'!A:D,3,FALSE),0)</f>
        <v>250550</v>
      </c>
      <c r="U3985" s="11">
        <f>IFERROR(VLOOKUP(Tabla1[[#This Row],[FECHA]],'RECAUDOS EXTERNOS'!A:D,4,FALSE),0)</f>
        <v>6</v>
      </c>
      <c r="V3985" s="9">
        <f>IFERROR(VLOOKUP(Tabla1[[#This Row],[FECHA]],'RECAUDOS EXTERNOS'!A:D,3,FALSE),0)</f>
        <v>1741403</v>
      </c>
    </row>
    <row r="3986" spans="1:22" x14ac:dyDescent="0.25">
      <c r="A3986" s="1">
        <v>41545</v>
      </c>
      <c r="B3986" s="3" t="s">
        <v>5</v>
      </c>
      <c r="C3986" s="2">
        <v>41518</v>
      </c>
      <c r="D3986" s="5">
        <f>YEAR(Tabla1[[#This Row],[FECHA]])</f>
        <v>2013</v>
      </c>
      <c r="E3986" s="5">
        <f>IFERROR(VLOOKUP(Tabla1[[#This Row],[FECHA]],'COMPARENDOS TOTALES'!A:D,4,FALSE),0)</f>
        <v>3</v>
      </c>
      <c r="F3986" s="9">
        <f>IFERROR(VLOOKUP(Tabla1[[#This Row],[FECHA]],'COMPARENDOS TOTALES'!A:D,3,FALSE),0)</f>
        <v>1336200</v>
      </c>
      <c r="G3986" s="5">
        <f>IFERROR(VLOOKUP(Tabla1[[#This Row],[FECHA]],EXONERACIONES!A:D,4,FALSE),0)</f>
        <v>0</v>
      </c>
      <c r="H3986" s="9">
        <f>IFERROR(VLOOKUP(Tabla1[[#This Row],[FECHA]],EXONERACIONES!A:D,3,FALSE),0)</f>
        <v>0</v>
      </c>
      <c r="I3986" s="5">
        <f>IFERROR(VLOOKUP(Tabla1[[#This Row],[FECHA]],'SIMIT CON RES'!A:D,4,FALSE),0)</f>
        <v>1</v>
      </c>
      <c r="J3986" s="9">
        <f>IFERROR(VLOOKUP(Tabla1[[#This Row],[FECHA]],'SIMIT CON RES'!A:D,3,FALSE),0)</f>
        <v>157200</v>
      </c>
      <c r="K3986">
        <f>IFERROR(VLOOKUP(Tabla1[[#This Row],[FECHA]],'SIMIT SIN RES'!A:D,4,FALSE),0)</f>
        <v>0</v>
      </c>
      <c r="L3986" s="9">
        <f>IFERROR(VLOOKUP(Tabla1[[#This Row],[FECHA]],'SIMIT SIN RES'!A:D,3,FALSE),0)</f>
        <v>0</v>
      </c>
      <c r="M3986" s="5">
        <f>IFERROR(VLOOKUP(Tabla1[[#This Row],[FECHA]],'RECAUDOS DE COMPARENDOS'!A:D,4,FALSE),0)</f>
        <v>0</v>
      </c>
      <c r="N3986" s="9">
        <f>IFERROR(VLOOKUP(Tabla1[[#This Row],[FECHA]],'RECAUDOS DE COMPARENDOS'!A:D,3,FALSE),0)</f>
        <v>0</v>
      </c>
      <c r="O3986" s="5">
        <f>IFERROR(VLOOKUP(Tabla1[[#This Row],[FECHA]],'RECAUDOS DE RESOLUCIONES'!A:D,4,FALSE),0)</f>
        <v>0</v>
      </c>
      <c r="P3986" s="9">
        <f>IFERROR(VLOOKUP(Tabla1[[#This Row],[FECHA]],'RECAUDOS DE RESOLUCIONES'!A:D,3,FALSE),0)</f>
        <v>0</v>
      </c>
      <c r="Q398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3986" s="9">
        <f>Tabla1[V. COMPARENDOS]-(Tabla1[V. EXONERACIONES]+Tabla1[[#This Row],[V. SIMIT CON RESOLUCION]]+Tabla1[[#This Row],[V. SIMIT SIN RESOLUCION]]+Tabla1[[#This Row],[V. RECAUDOS COMPARENDOS]]+Tabla1[[#This Row],[V. RECAUDOS RESOLUCIONES]])</f>
        <v>1179000</v>
      </c>
      <c r="S3986" s="11">
        <f>IFERROR(VLOOKUP(Tabla1[[#This Row],[FECHA]],'RECAUDOS LOCALES'!A:D,4,FALSE),0)</f>
        <v>0</v>
      </c>
      <c r="T3986" s="9">
        <f>IFERROR(VLOOKUP(Tabla1[[#This Row],[FECHA]],'RECAUDOS LOCALES'!A:D,3,FALSE),0)</f>
        <v>0</v>
      </c>
      <c r="U3986" s="11">
        <f>IFERROR(VLOOKUP(Tabla1[[#This Row],[FECHA]],'RECAUDOS EXTERNOS'!A:D,4,FALSE),0)</f>
        <v>0</v>
      </c>
      <c r="V3986" s="9">
        <f>IFERROR(VLOOKUP(Tabla1[[#This Row],[FECHA]],'RECAUDOS EXTERNOS'!A:D,3,FALSE),0)</f>
        <v>0</v>
      </c>
    </row>
    <row r="3987" spans="1:22" x14ac:dyDescent="0.25">
      <c r="A3987" s="1">
        <v>41546</v>
      </c>
      <c r="B3987" s="3" t="s">
        <v>4</v>
      </c>
      <c r="C3987" s="2">
        <v>41518</v>
      </c>
      <c r="D3987" s="5">
        <f>YEAR(Tabla1[[#This Row],[FECHA]])</f>
        <v>2013</v>
      </c>
      <c r="E3987" s="5">
        <f>IFERROR(VLOOKUP(Tabla1[[#This Row],[FECHA]],'COMPARENDOS TOTALES'!A:D,4,FALSE),0)</f>
        <v>24</v>
      </c>
      <c r="F3987" s="9">
        <f>IFERROR(VLOOKUP(Tabla1[[#This Row],[FECHA]],'COMPARENDOS TOTALES'!A:D,3,FALSE),0)</f>
        <v>12241950</v>
      </c>
      <c r="G3987" s="5">
        <f>IFERROR(VLOOKUP(Tabla1[[#This Row],[FECHA]],EXONERACIONES!A:D,4,FALSE),0)</f>
        <v>0</v>
      </c>
      <c r="H3987" s="9">
        <f>IFERROR(VLOOKUP(Tabla1[[#This Row],[FECHA]],EXONERACIONES!A:D,3,FALSE),0)</f>
        <v>0</v>
      </c>
      <c r="I3987" s="5">
        <f>IFERROR(VLOOKUP(Tabla1[[#This Row],[FECHA]],'SIMIT CON RES'!A:D,4,FALSE),0)</f>
        <v>20</v>
      </c>
      <c r="J3987" s="9">
        <f>IFERROR(VLOOKUP(Tabla1[[#This Row],[FECHA]],'SIMIT CON RES'!A:D,3,FALSE),0)</f>
        <v>10905750</v>
      </c>
      <c r="K3987">
        <f>IFERROR(VLOOKUP(Tabla1[[#This Row],[FECHA]],'SIMIT SIN RES'!A:D,4,FALSE),0)</f>
        <v>0</v>
      </c>
      <c r="L3987" s="9">
        <f>IFERROR(VLOOKUP(Tabla1[[#This Row],[FECHA]],'SIMIT SIN RES'!A:D,3,FALSE),0)</f>
        <v>0</v>
      </c>
      <c r="M3987" s="5">
        <f>IFERROR(VLOOKUP(Tabla1[[#This Row],[FECHA]],'RECAUDOS DE COMPARENDOS'!A:D,4,FALSE),0)</f>
        <v>0</v>
      </c>
      <c r="N3987" s="9">
        <f>IFERROR(VLOOKUP(Tabla1[[#This Row],[FECHA]],'RECAUDOS DE COMPARENDOS'!A:D,3,FALSE),0)</f>
        <v>0</v>
      </c>
      <c r="O3987" s="5">
        <f>IFERROR(VLOOKUP(Tabla1[[#This Row],[FECHA]],'RECAUDOS DE RESOLUCIONES'!A:D,4,FALSE),0)</f>
        <v>0</v>
      </c>
      <c r="P3987" s="9">
        <f>IFERROR(VLOOKUP(Tabla1[[#This Row],[FECHA]],'RECAUDOS DE RESOLUCIONES'!A:D,3,FALSE),0)</f>
        <v>0</v>
      </c>
      <c r="Q398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3987" s="9">
        <f>Tabla1[V. COMPARENDOS]-(Tabla1[V. EXONERACIONES]+Tabla1[[#This Row],[V. SIMIT CON RESOLUCION]]+Tabla1[[#This Row],[V. SIMIT SIN RESOLUCION]]+Tabla1[[#This Row],[V. RECAUDOS COMPARENDOS]]+Tabla1[[#This Row],[V. RECAUDOS RESOLUCIONES]])</f>
        <v>1336200</v>
      </c>
      <c r="S3987" s="11">
        <f>IFERROR(VLOOKUP(Tabla1[[#This Row],[FECHA]],'RECAUDOS LOCALES'!A:D,4,FALSE),0)</f>
        <v>0</v>
      </c>
      <c r="T3987" s="9">
        <f>IFERROR(VLOOKUP(Tabla1[[#This Row],[FECHA]],'RECAUDOS LOCALES'!A:D,3,FALSE),0)</f>
        <v>0</v>
      </c>
      <c r="U3987" s="11">
        <f>IFERROR(VLOOKUP(Tabla1[[#This Row],[FECHA]],'RECAUDOS EXTERNOS'!A:D,4,FALSE),0)</f>
        <v>0</v>
      </c>
      <c r="V3987" s="9">
        <f>IFERROR(VLOOKUP(Tabla1[[#This Row],[FECHA]],'RECAUDOS EXTERNOS'!A:D,3,FALSE),0)</f>
        <v>0</v>
      </c>
    </row>
    <row r="3988" spans="1:22" x14ac:dyDescent="0.25">
      <c r="A3988" s="1">
        <v>41547</v>
      </c>
      <c r="B3988" s="3" t="s">
        <v>1</v>
      </c>
      <c r="C3988" s="2">
        <v>41518</v>
      </c>
      <c r="D3988" s="5">
        <f>YEAR(Tabla1[[#This Row],[FECHA]])</f>
        <v>2013</v>
      </c>
      <c r="E3988" s="5">
        <f>IFERROR(VLOOKUP(Tabla1[[#This Row],[FECHA]],'COMPARENDOS TOTALES'!A:D,4,FALSE),0)</f>
        <v>4</v>
      </c>
      <c r="F3988" s="9">
        <f>IFERROR(VLOOKUP(Tabla1[[#This Row],[FECHA]],'COMPARENDOS TOTALES'!A:D,3,FALSE),0)</f>
        <v>902672</v>
      </c>
      <c r="G3988" s="5">
        <f>IFERROR(VLOOKUP(Tabla1[[#This Row],[FECHA]],EXONERACIONES!A:D,4,FALSE),0)</f>
        <v>0</v>
      </c>
      <c r="H3988" s="9">
        <f>IFERROR(VLOOKUP(Tabla1[[#This Row],[FECHA]],EXONERACIONES!A:D,3,FALSE),0)</f>
        <v>0</v>
      </c>
      <c r="I3988" s="5">
        <f>IFERROR(VLOOKUP(Tabla1[[#This Row],[FECHA]],'SIMIT CON RES'!A:D,4,FALSE),0)</f>
        <v>0</v>
      </c>
      <c r="J3988" s="9">
        <f>IFERROR(VLOOKUP(Tabla1[[#This Row],[FECHA]],'SIMIT CON RES'!A:D,3,FALSE),0)</f>
        <v>0</v>
      </c>
      <c r="K3988">
        <f>IFERROR(VLOOKUP(Tabla1[[#This Row],[FECHA]],'SIMIT SIN RES'!A:D,4,FALSE),0)</f>
        <v>0</v>
      </c>
      <c r="L3988" s="9">
        <f>IFERROR(VLOOKUP(Tabla1[[#This Row],[FECHA]],'SIMIT SIN RES'!A:D,3,FALSE),0)</f>
        <v>0</v>
      </c>
      <c r="M3988" s="5">
        <f>IFERROR(VLOOKUP(Tabla1[[#This Row],[FECHA]],'RECAUDOS DE COMPARENDOS'!A:D,4,FALSE),0)</f>
        <v>0</v>
      </c>
      <c r="N3988" s="9">
        <f>IFERROR(VLOOKUP(Tabla1[[#This Row],[FECHA]],'RECAUDOS DE COMPARENDOS'!A:D,3,FALSE),0)</f>
        <v>0</v>
      </c>
      <c r="O3988" s="5">
        <f>IFERROR(VLOOKUP(Tabla1[[#This Row],[FECHA]],'RECAUDOS DE RESOLUCIONES'!A:D,4,FALSE),0)</f>
        <v>0</v>
      </c>
      <c r="P3988" s="9">
        <f>IFERROR(VLOOKUP(Tabla1[[#This Row],[FECHA]],'RECAUDOS DE RESOLUCIONES'!A:D,3,FALSE),0)</f>
        <v>0</v>
      </c>
      <c r="Q398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3988" s="9">
        <f>Tabla1[V. COMPARENDOS]-(Tabla1[V. EXONERACIONES]+Tabla1[[#This Row],[V. SIMIT CON RESOLUCION]]+Tabla1[[#This Row],[V. SIMIT SIN RESOLUCION]]+Tabla1[[#This Row],[V. RECAUDOS COMPARENDOS]]+Tabla1[[#This Row],[V. RECAUDOS RESOLUCIONES]])</f>
        <v>902672</v>
      </c>
      <c r="S3988" s="11">
        <f>IFERROR(VLOOKUP(Tabla1[[#This Row],[FECHA]],'RECAUDOS LOCALES'!A:D,4,FALSE),0)</f>
        <v>1</v>
      </c>
      <c r="T3988" s="9">
        <f>IFERROR(VLOOKUP(Tabla1[[#This Row],[FECHA]],'RECAUDOS LOCALES'!A:D,3,FALSE),0)</f>
        <v>123900</v>
      </c>
      <c r="U3988" s="11">
        <f>IFERROR(VLOOKUP(Tabla1[[#This Row],[FECHA]],'RECAUDOS EXTERNOS'!A:D,4,FALSE),0)</f>
        <v>1</v>
      </c>
      <c r="V3988" s="9">
        <f>IFERROR(VLOOKUP(Tabla1[[#This Row],[FECHA]],'RECAUDOS EXTERNOS'!A:D,3,FALSE),0)</f>
        <v>292364</v>
      </c>
    </row>
    <row r="3989" spans="1:22" x14ac:dyDescent="0.25">
      <c r="A3989" s="1">
        <v>41548</v>
      </c>
      <c r="B3989" s="3" t="s">
        <v>2</v>
      </c>
      <c r="C3989" s="2">
        <v>41548</v>
      </c>
      <c r="D3989" s="5">
        <f>YEAR(Tabla1[[#This Row],[FECHA]])</f>
        <v>2013</v>
      </c>
      <c r="E3989" s="5">
        <f>IFERROR(VLOOKUP(Tabla1[[#This Row],[FECHA]],'COMPARENDOS TOTALES'!A:D,4,FALSE),0)</f>
        <v>1</v>
      </c>
      <c r="F3989" s="9">
        <f>IFERROR(VLOOKUP(Tabla1[[#This Row],[FECHA]],'COMPARENDOS TOTALES'!A:D,3,FALSE),0)</f>
        <v>294750</v>
      </c>
      <c r="G3989" s="5">
        <f>IFERROR(VLOOKUP(Tabla1[[#This Row],[FECHA]],EXONERACIONES!A:D,4,FALSE),0)</f>
        <v>0</v>
      </c>
      <c r="H3989" s="9">
        <f>IFERROR(VLOOKUP(Tabla1[[#This Row],[FECHA]],EXONERACIONES!A:D,3,FALSE),0)</f>
        <v>0</v>
      </c>
      <c r="I3989" s="5">
        <f>IFERROR(VLOOKUP(Tabla1[[#This Row],[FECHA]],'SIMIT CON RES'!A:D,4,FALSE),0)</f>
        <v>0</v>
      </c>
      <c r="J3989" s="9">
        <f>IFERROR(VLOOKUP(Tabla1[[#This Row],[FECHA]],'SIMIT CON RES'!A:D,3,FALSE),0)</f>
        <v>0</v>
      </c>
      <c r="K3989">
        <f>IFERROR(VLOOKUP(Tabla1[[#This Row],[FECHA]],'SIMIT SIN RES'!A:D,4,FALSE),0)</f>
        <v>0</v>
      </c>
      <c r="L3989" s="9">
        <f>IFERROR(VLOOKUP(Tabla1[[#This Row],[FECHA]],'SIMIT SIN RES'!A:D,3,FALSE),0)</f>
        <v>0</v>
      </c>
      <c r="M3989" s="5">
        <f>IFERROR(VLOOKUP(Tabla1[[#This Row],[FECHA]],'RECAUDOS DE COMPARENDOS'!A:D,4,FALSE),0)</f>
        <v>0</v>
      </c>
      <c r="N3989" s="9">
        <f>IFERROR(VLOOKUP(Tabla1[[#This Row],[FECHA]],'RECAUDOS DE COMPARENDOS'!A:D,3,FALSE),0)</f>
        <v>0</v>
      </c>
      <c r="O3989" s="5">
        <f>IFERROR(VLOOKUP(Tabla1[[#This Row],[FECHA]],'RECAUDOS DE RESOLUCIONES'!A:D,4,FALSE),0)</f>
        <v>0</v>
      </c>
      <c r="P3989" s="9">
        <f>IFERROR(VLOOKUP(Tabla1[[#This Row],[FECHA]],'RECAUDOS DE RESOLUCIONES'!A:D,3,FALSE),0)</f>
        <v>0</v>
      </c>
      <c r="Q398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989" s="9">
        <f>Tabla1[V. COMPARENDOS]-(Tabla1[V. EXONERACIONES]+Tabla1[[#This Row],[V. SIMIT CON RESOLUCION]]+Tabla1[[#This Row],[V. SIMIT SIN RESOLUCION]]+Tabla1[[#This Row],[V. RECAUDOS COMPARENDOS]]+Tabla1[[#This Row],[V. RECAUDOS RESOLUCIONES]])</f>
        <v>294750</v>
      </c>
      <c r="S3989" s="11">
        <f>IFERROR(VLOOKUP(Tabla1[[#This Row],[FECHA]],'RECAUDOS LOCALES'!A:D,4,FALSE),0)</f>
        <v>0</v>
      </c>
      <c r="T3989" s="9">
        <f>IFERROR(VLOOKUP(Tabla1[[#This Row],[FECHA]],'RECAUDOS LOCALES'!A:D,3,FALSE),0)</f>
        <v>0</v>
      </c>
      <c r="U3989" s="11">
        <f>IFERROR(VLOOKUP(Tabla1[[#This Row],[FECHA]],'RECAUDOS EXTERNOS'!A:D,4,FALSE),0)</f>
        <v>2</v>
      </c>
      <c r="V3989" s="9">
        <f>IFERROR(VLOOKUP(Tabla1[[#This Row],[FECHA]],'RECAUDOS EXTERNOS'!A:D,3,FALSE),0)</f>
        <v>565680</v>
      </c>
    </row>
    <row r="3990" spans="1:22" x14ac:dyDescent="0.25">
      <c r="A3990" s="1">
        <v>41549</v>
      </c>
      <c r="B3990" s="3" t="s">
        <v>3</v>
      </c>
      <c r="C3990" s="2">
        <v>41548</v>
      </c>
      <c r="D3990" s="5">
        <f>YEAR(Tabla1[[#This Row],[FECHA]])</f>
        <v>2013</v>
      </c>
      <c r="E3990" s="5">
        <f>IFERROR(VLOOKUP(Tabla1[[#This Row],[FECHA]],'COMPARENDOS TOTALES'!A:D,4,FALSE),0)</f>
        <v>2</v>
      </c>
      <c r="F3990" s="9">
        <f>IFERROR(VLOOKUP(Tabla1[[#This Row],[FECHA]],'COMPARENDOS TOTALES'!A:D,3,FALSE),0)</f>
        <v>746700</v>
      </c>
      <c r="G3990" s="5">
        <f>IFERROR(VLOOKUP(Tabla1[[#This Row],[FECHA]],EXONERACIONES!A:D,4,FALSE),0)</f>
        <v>0</v>
      </c>
      <c r="H3990" s="9">
        <f>IFERROR(VLOOKUP(Tabla1[[#This Row],[FECHA]],EXONERACIONES!A:D,3,FALSE),0)</f>
        <v>0</v>
      </c>
      <c r="I3990" s="5">
        <f>IFERROR(VLOOKUP(Tabla1[[#This Row],[FECHA]],'SIMIT CON RES'!A:D,4,FALSE),0)</f>
        <v>2</v>
      </c>
      <c r="J3990" s="9">
        <f>IFERROR(VLOOKUP(Tabla1[[#This Row],[FECHA]],'SIMIT CON RES'!A:D,3,FALSE),0)</f>
        <v>746700</v>
      </c>
      <c r="K3990">
        <f>IFERROR(VLOOKUP(Tabla1[[#This Row],[FECHA]],'SIMIT SIN RES'!A:D,4,FALSE),0)</f>
        <v>0</v>
      </c>
      <c r="L3990" s="9">
        <f>IFERROR(VLOOKUP(Tabla1[[#This Row],[FECHA]],'SIMIT SIN RES'!A:D,3,FALSE),0)</f>
        <v>0</v>
      </c>
      <c r="M3990" s="5">
        <f>IFERROR(VLOOKUP(Tabla1[[#This Row],[FECHA]],'RECAUDOS DE COMPARENDOS'!A:D,4,FALSE),0)</f>
        <v>0</v>
      </c>
      <c r="N3990" s="9">
        <f>IFERROR(VLOOKUP(Tabla1[[#This Row],[FECHA]],'RECAUDOS DE COMPARENDOS'!A:D,3,FALSE),0)</f>
        <v>0</v>
      </c>
      <c r="O3990" s="5">
        <f>IFERROR(VLOOKUP(Tabla1[[#This Row],[FECHA]],'RECAUDOS DE RESOLUCIONES'!A:D,4,FALSE),0)</f>
        <v>0</v>
      </c>
      <c r="P3990" s="9">
        <f>IFERROR(VLOOKUP(Tabla1[[#This Row],[FECHA]],'RECAUDOS DE RESOLUCIONES'!A:D,3,FALSE),0)</f>
        <v>0</v>
      </c>
      <c r="Q399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99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990" s="11">
        <f>IFERROR(VLOOKUP(Tabla1[[#This Row],[FECHA]],'RECAUDOS LOCALES'!A:D,4,FALSE),0)</f>
        <v>0</v>
      </c>
      <c r="T3990" s="9">
        <f>IFERROR(VLOOKUP(Tabla1[[#This Row],[FECHA]],'RECAUDOS LOCALES'!A:D,3,FALSE),0)</f>
        <v>0</v>
      </c>
      <c r="U3990" s="11">
        <f>IFERROR(VLOOKUP(Tabla1[[#This Row],[FECHA]],'RECAUDOS EXTERNOS'!A:D,4,FALSE),0)</f>
        <v>4</v>
      </c>
      <c r="V3990" s="9">
        <f>IFERROR(VLOOKUP(Tabla1[[#This Row],[FECHA]],'RECAUDOS EXTERNOS'!A:D,3,FALSE),0)</f>
        <v>1112591</v>
      </c>
    </row>
    <row r="3991" spans="1:22" x14ac:dyDescent="0.25">
      <c r="A3991" s="1">
        <v>41550</v>
      </c>
      <c r="B3991" s="3" t="s">
        <v>6</v>
      </c>
      <c r="C3991" s="2">
        <v>41548</v>
      </c>
      <c r="D3991" s="5">
        <f>YEAR(Tabla1[[#This Row],[FECHA]])</f>
        <v>2013</v>
      </c>
      <c r="E3991" s="5">
        <f>IFERROR(VLOOKUP(Tabla1[[#This Row],[FECHA]],'COMPARENDOS TOTALES'!A:D,4,FALSE),0)</f>
        <v>2</v>
      </c>
      <c r="F3991" s="9">
        <f>IFERROR(VLOOKUP(Tabla1[[#This Row],[FECHA]],'COMPARENDOS TOTALES'!A:D,3,FALSE),0)</f>
        <v>589500</v>
      </c>
      <c r="G3991" s="5">
        <f>IFERROR(VLOOKUP(Tabla1[[#This Row],[FECHA]],EXONERACIONES!A:D,4,FALSE),0)</f>
        <v>0</v>
      </c>
      <c r="H3991" s="9">
        <f>IFERROR(VLOOKUP(Tabla1[[#This Row],[FECHA]],EXONERACIONES!A:D,3,FALSE),0)</f>
        <v>0</v>
      </c>
      <c r="I3991" s="5">
        <f>IFERROR(VLOOKUP(Tabla1[[#This Row],[FECHA]],'SIMIT CON RES'!A:D,4,FALSE),0)</f>
        <v>1</v>
      </c>
      <c r="J3991" s="9">
        <f>IFERROR(VLOOKUP(Tabla1[[#This Row],[FECHA]],'SIMIT CON RES'!A:D,3,FALSE),0)</f>
        <v>294750</v>
      </c>
      <c r="K3991">
        <f>IFERROR(VLOOKUP(Tabla1[[#This Row],[FECHA]],'SIMIT SIN RES'!A:D,4,FALSE),0)</f>
        <v>0</v>
      </c>
      <c r="L3991" s="9">
        <f>IFERROR(VLOOKUP(Tabla1[[#This Row],[FECHA]],'SIMIT SIN RES'!A:D,3,FALSE),0)</f>
        <v>0</v>
      </c>
      <c r="M3991" s="5">
        <f>IFERROR(VLOOKUP(Tabla1[[#This Row],[FECHA]],'RECAUDOS DE COMPARENDOS'!A:D,4,FALSE),0)</f>
        <v>0</v>
      </c>
      <c r="N3991" s="9">
        <f>IFERROR(VLOOKUP(Tabla1[[#This Row],[FECHA]],'RECAUDOS DE COMPARENDOS'!A:D,3,FALSE),0)</f>
        <v>0</v>
      </c>
      <c r="O3991" s="5">
        <f>IFERROR(VLOOKUP(Tabla1[[#This Row],[FECHA]],'RECAUDOS DE RESOLUCIONES'!A:D,4,FALSE),0)</f>
        <v>0</v>
      </c>
      <c r="P3991" s="9">
        <f>IFERROR(VLOOKUP(Tabla1[[#This Row],[FECHA]],'RECAUDOS DE RESOLUCIONES'!A:D,3,FALSE),0)</f>
        <v>0</v>
      </c>
      <c r="Q399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3991" s="9">
        <f>Tabla1[V. COMPARENDOS]-(Tabla1[V. EXONERACIONES]+Tabla1[[#This Row],[V. SIMIT CON RESOLUCION]]+Tabla1[[#This Row],[V. SIMIT SIN RESOLUCION]]+Tabla1[[#This Row],[V. RECAUDOS COMPARENDOS]]+Tabla1[[#This Row],[V. RECAUDOS RESOLUCIONES]])</f>
        <v>294750</v>
      </c>
      <c r="S3991" s="11">
        <f>IFERROR(VLOOKUP(Tabla1[[#This Row],[FECHA]],'RECAUDOS LOCALES'!A:D,4,FALSE),0)</f>
        <v>2</v>
      </c>
      <c r="T3991" s="9">
        <f>IFERROR(VLOOKUP(Tabla1[[#This Row],[FECHA]],'RECAUDOS LOCALES'!A:D,3,FALSE),0)</f>
        <v>166500</v>
      </c>
      <c r="U3991" s="11">
        <f>IFERROR(VLOOKUP(Tabla1[[#This Row],[FECHA]],'RECAUDOS EXTERNOS'!A:D,4,FALSE),0)</f>
        <v>2</v>
      </c>
      <c r="V3991" s="9">
        <f>IFERROR(VLOOKUP(Tabla1[[#This Row],[FECHA]],'RECAUDOS EXTERNOS'!A:D,3,FALSE),0)</f>
        <v>516900</v>
      </c>
    </row>
    <row r="3992" spans="1:22" x14ac:dyDescent="0.25">
      <c r="A3992" s="1">
        <v>41551</v>
      </c>
      <c r="B3992" s="3" t="s">
        <v>0</v>
      </c>
      <c r="C3992" s="2">
        <v>41548</v>
      </c>
      <c r="D3992" s="5">
        <f>YEAR(Tabla1[[#This Row],[FECHA]])</f>
        <v>2013</v>
      </c>
      <c r="E3992" s="5">
        <f>IFERROR(VLOOKUP(Tabla1[[#This Row],[FECHA]],'COMPARENDOS TOTALES'!A:D,4,FALSE),0)</f>
        <v>2</v>
      </c>
      <c r="F3992" s="9">
        <f>IFERROR(VLOOKUP(Tabla1[[#This Row],[FECHA]],'COMPARENDOS TOTALES'!A:D,3,FALSE),0)</f>
        <v>1473750</v>
      </c>
      <c r="G3992" s="5">
        <f>IFERROR(VLOOKUP(Tabla1[[#This Row],[FECHA]],EXONERACIONES!A:D,4,FALSE),0)</f>
        <v>0</v>
      </c>
      <c r="H3992" s="9">
        <f>IFERROR(VLOOKUP(Tabla1[[#This Row],[FECHA]],EXONERACIONES!A:D,3,FALSE),0)</f>
        <v>0</v>
      </c>
      <c r="I3992" s="5">
        <f>IFERROR(VLOOKUP(Tabla1[[#This Row],[FECHA]],'SIMIT CON RES'!A:D,4,FALSE),0)</f>
        <v>2</v>
      </c>
      <c r="J3992" s="9">
        <f>IFERROR(VLOOKUP(Tabla1[[#This Row],[FECHA]],'SIMIT CON RES'!A:D,3,FALSE),0)</f>
        <v>1473750</v>
      </c>
      <c r="K3992">
        <f>IFERROR(VLOOKUP(Tabla1[[#This Row],[FECHA]],'SIMIT SIN RES'!A:D,4,FALSE),0)</f>
        <v>0</v>
      </c>
      <c r="L3992" s="9">
        <f>IFERROR(VLOOKUP(Tabla1[[#This Row],[FECHA]],'SIMIT SIN RES'!A:D,3,FALSE),0)</f>
        <v>0</v>
      </c>
      <c r="M3992" s="5">
        <f>IFERROR(VLOOKUP(Tabla1[[#This Row],[FECHA]],'RECAUDOS DE COMPARENDOS'!A:D,4,FALSE),0)</f>
        <v>0</v>
      </c>
      <c r="N3992" s="9">
        <f>IFERROR(VLOOKUP(Tabla1[[#This Row],[FECHA]],'RECAUDOS DE COMPARENDOS'!A:D,3,FALSE),0)</f>
        <v>0</v>
      </c>
      <c r="O3992" s="5">
        <f>IFERROR(VLOOKUP(Tabla1[[#This Row],[FECHA]],'RECAUDOS DE RESOLUCIONES'!A:D,4,FALSE),0)</f>
        <v>0</v>
      </c>
      <c r="P3992" s="9">
        <f>IFERROR(VLOOKUP(Tabla1[[#This Row],[FECHA]],'RECAUDOS DE RESOLUCIONES'!A:D,3,FALSE),0)</f>
        <v>0</v>
      </c>
      <c r="Q399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99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992" s="11">
        <f>IFERROR(VLOOKUP(Tabla1[[#This Row],[FECHA]],'RECAUDOS LOCALES'!A:D,4,FALSE),0)</f>
        <v>1</v>
      </c>
      <c r="T3992" s="9">
        <f>IFERROR(VLOOKUP(Tabla1[[#This Row],[FECHA]],'RECAUDOS LOCALES'!A:D,3,FALSE),0)</f>
        <v>232436</v>
      </c>
      <c r="U3992" s="11">
        <f>IFERROR(VLOOKUP(Tabla1[[#This Row],[FECHA]],'RECAUDOS EXTERNOS'!A:D,4,FALSE),0)</f>
        <v>3</v>
      </c>
      <c r="V3992" s="9">
        <f>IFERROR(VLOOKUP(Tabla1[[#This Row],[FECHA]],'RECAUDOS EXTERNOS'!A:D,3,FALSE),0)</f>
        <v>803898</v>
      </c>
    </row>
    <row r="3993" spans="1:22" x14ac:dyDescent="0.25">
      <c r="A3993" s="1">
        <v>41552</v>
      </c>
      <c r="B3993" s="3" t="s">
        <v>5</v>
      </c>
      <c r="C3993" s="2">
        <v>41548</v>
      </c>
      <c r="D3993" s="5">
        <f>YEAR(Tabla1[[#This Row],[FECHA]])</f>
        <v>2013</v>
      </c>
      <c r="E3993" s="5">
        <f>IFERROR(VLOOKUP(Tabla1[[#This Row],[FECHA]],'COMPARENDOS TOTALES'!A:D,4,FALSE),0)</f>
        <v>4</v>
      </c>
      <c r="F3993" s="9">
        <f>IFERROR(VLOOKUP(Tabla1[[#This Row],[FECHA]],'COMPARENDOS TOTALES'!A:D,3,FALSE),0)</f>
        <v>1179000</v>
      </c>
      <c r="G3993" s="5">
        <f>IFERROR(VLOOKUP(Tabla1[[#This Row],[FECHA]],EXONERACIONES!A:D,4,FALSE),0)</f>
        <v>0</v>
      </c>
      <c r="H3993" s="9">
        <f>IFERROR(VLOOKUP(Tabla1[[#This Row],[FECHA]],EXONERACIONES!A:D,3,FALSE),0)</f>
        <v>0</v>
      </c>
      <c r="I3993" s="5">
        <f>IFERROR(VLOOKUP(Tabla1[[#This Row],[FECHA]],'SIMIT CON RES'!A:D,4,FALSE),0)</f>
        <v>2</v>
      </c>
      <c r="J3993" s="9">
        <f>IFERROR(VLOOKUP(Tabla1[[#This Row],[FECHA]],'SIMIT CON RES'!A:D,3,FALSE),0)</f>
        <v>589500</v>
      </c>
      <c r="K3993">
        <f>IFERROR(VLOOKUP(Tabla1[[#This Row],[FECHA]],'SIMIT SIN RES'!A:D,4,FALSE),0)</f>
        <v>0</v>
      </c>
      <c r="L3993" s="9">
        <f>IFERROR(VLOOKUP(Tabla1[[#This Row],[FECHA]],'SIMIT SIN RES'!A:D,3,FALSE),0)</f>
        <v>0</v>
      </c>
      <c r="M3993" s="5">
        <f>IFERROR(VLOOKUP(Tabla1[[#This Row],[FECHA]],'RECAUDOS DE COMPARENDOS'!A:D,4,FALSE),0)</f>
        <v>0</v>
      </c>
      <c r="N3993" s="9">
        <f>IFERROR(VLOOKUP(Tabla1[[#This Row],[FECHA]],'RECAUDOS DE COMPARENDOS'!A:D,3,FALSE),0)</f>
        <v>0</v>
      </c>
      <c r="O3993" s="5">
        <f>IFERROR(VLOOKUP(Tabla1[[#This Row],[FECHA]],'RECAUDOS DE RESOLUCIONES'!A:D,4,FALSE),0)</f>
        <v>0</v>
      </c>
      <c r="P3993" s="9">
        <f>IFERROR(VLOOKUP(Tabla1[[#This Row],[FECHA]],'RECAUDOS DE RESOLUCIONES'!A:D,3,FALSE),0)</f>
        <v>0</v>
      </c>
      <c r="Q399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3993" s="9">
        <f>Tabla1[V. COMPARENDOS]-(Tabla1[V. EXONERACIONES]+Tabla1[[#This Row],[V. SIMIT CON RESOLUCION]]+Tabla1[[#This Row],[V. SIMIT SIN RESOLUCION]]+Tabla1[[#This Row],[V. RECAUDOS COMPARENDOS]]+Tabla1[[#This Row],[V. RECAUDOS RESOLUCIONES]])</f>
        <v>589500</v>
      </c>
      <c r="S3993" s="11">
        <f>IFERROR(VLOOKUP(Tabla1[[#This Row],[FECHA]],'RECAUDOS LOCALES'!A:D,4,FALSE),0)</f>
        <v>0</v>
      </c>
      <c r="T3993" s="9">
        <f>IFERROR(VLOOKUP(Tabla1[[#This Row],[FECHA]],'RECAUDOS LOCALES'!A:D,3,FALSE),0)</f>
        <v>0</v>
      </c>
      <c r="U3993" s="11">
        <f>IFERROR(VLOOKUP(Tabla1[[#This Row],[FECHA]],'RECAUDOS EXTERNOS'!A:D,4,FALSE),0)</f>
        <v>0</v>
      </c>
      <c r="V3993" s="9">
        <f>IFERROR(VLOOKUP(Tabla1[[#This Row],[FECHA]],'RECAUDOS EXTERNOS'!A:D,3,FALSE),0)</f>
        <v>0</v>
      </c>
    </row>
    <row r="3994" spans="1:22" x14ac:dyDescent="0.25">
      <c r="A3994" s="1">
        <v>41553</v>
      </c>
      <c r="B3994" s="3" t="s">
        <v>4</v>
      </c>
      <c r="C3994" s="2">
        <v>41548</v>
      </c>
      <c r="D3994" s="5">
        <f>YEAR(Tabla1[[#This Row],[FECHA]])</f>
        <v>2013</v>
      </c>
      <c r="E3994" s="5">
        <f>IFERROR(VLOOKUP(Tabla1[[#This Row],[FECHA]],'COMPARENDOS TOTALES'!A:D,4,FALSE),0)</f>
        <v>0</v>
      </c>
      <c r="F3994" s="9">
        <f>IFERROR(VLOOKUP(Tabla1[[#This Row],[FECHA]],'COMPARENDOS TOTALES'!A:D,3,FALSE),0)</f>
        <v>0</v>
      </c>
      <c r="G3994" s="5">
        <f>IFERROR(VLOOKUP(Tabla1[[#This Row],[FECHA]],EXONERACIONES!A:D,4,FALSE),0)</f>
        <v>0</v>
      </c>
      <c r="H3994" s="9">
        <f>IFERROR(VLOOKUP(Tabla1[[#This Row],[FECHA]],EXONERACIONES!A:D,3,FALSE),0)</f>
        <v>0</v>
      </c>
      <c r="I3994" s="5">
        <f>IFERROR(VLOOKUP(Tabla1[[#This Row],[FECHA]],'SIMIT CON RES'!A:D,4,FALSE),0)</f>
        <v>0</v>
      </c>
      <c r="J3994" s="9">
        <f>IFERROR(VLOOKUP(Tabla1[[#This Row],[FECHA]],'SIMIT CON RES'!A:D,3,FALSE),0)</f>
        <v>0</v>
      </c>
      <c r="K3994">
        <f>IFERROR(VLOOKUP(Tabla1[[#This Row],[FECHA]],'SIMIT SIN RES'!A:D,4,FALSE),0)</f>
        <v>0</v>
      </c>
      <c r="L3994" s="9">
        <f>IFERROR(VLOOKUP(Tabla1[[#This Row],[FECHA]],'SIMIT SIN RES'!A:D,3,FALSE),0)</f>
        <v>0</v>
      </c>
      <c r="M3994" s="5">
        <f>IFERROR(VLOOKUP(Tabla1[[#This Row],[FECHA]],'RECAUDOS DE COMPARENDOS'!A:D,4,FALSE),0)</f>
        <v>0</v>
      </c>
      <c r="N3994" s="9">
        <f>IFERROR(VLOOKUP(Tabla1[[#This Row],[FECHA]],'RECAUDOS DE COMPARENDOS'!A:D,3,FALSE),0)</f>
        <v>0</v>
      </c>
      <c r="O3994" s="5">
        <f>IFERROR(VLOOKUP(Tabla1[[#This Row],[FECHA]],'RECAUDOS DE RESOLUCIONES'!A:D,4,FALSE),0)</f>
        <v>0</v>
      </c>
      <c r="P3994" s="9">
        <f>IFERROR(VLOOKUP(Tabla1[[#This Row],[FECHA]],'RECAUDOS DE RESOLUCIONES'!A:D,3,FALSE),0)</f>
        <v>0</v>
      </c>
      <c r="Q399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99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994" s="11">
        <f>IFERROR(VLOOKUP(Tabla1[[#This Row],[FECHA]],'RECAUDOS LOCALES'!A:D,4,FALSE),0)</f>
        <v>0</v>
      </c>
      <c r="T3994" s="9">
        <f>IFERROR(VLOOKUP(Tabla1[[#This Row],[FECHA]],'RECAUDOS LOCALES'!A:D,3,FALSE),0)</f>
        <v>0</v>
      </c>
      <c r="U3994" s="11">
        <f>IFERROR(VLOOKUP(Tabla1[[#This Row],[FECHA]],'RECAUDOS EXTERNOS'!A:D,4,FALSE),0)</f>
        <v>0</v>
      </c>
      <c r="V3994" s="9">
        <f>IFERROR(VLOOKUP(Tabla1[[#This Row],[FECHA]],'RECAUDOS EXTERNOS'!A:D,3,FALSE),0)</f>
        <v>0</v>
      </c>
    </row>
    <row r="3995" spans="1:22" x14ac:dyDescent="0.25">
      <c r="A3995" s="1">
        <v>41554</v>
      </c>
      <c r="B3995" s="3" t="s">
        <v>1</v>
      </c>
      <c r="C3995" s="2">
        <v>41548</v>
      </c>
      <c r="D3995" s="5">
        <f>YEAR(Tabla1[[#This Row],[FECHA]])</f>
        <v>2013</v>
      </c>
      <c r="E3995" s="5">
        <f>IFERROR(VLOOKUP(Tabla1[[#This Row],[FECHA]],'COMPARENDOS TOTALES'!A:D,4,FALSE),0)</f>
        <v>0</v>
      </c>
      <c r="F3995" s="9">
        <f>IFERROR(VLOOKUP(Tabla1[[#This Row],[FECHA]],'COMPARENDOS TOTALES'!A:D,3,FALSE),0)</f>
        <v>0</v>
      </c>
      <c r="G3995" s="5">
        <f>IFERROR(VLOOKUP(Tabla1[[#This Row],[FECHA]],EXONERACIONES!A:D,4,FALSE),0)</f>
        <v>0</v>
      </c>
      <c r="H3995" s="9">
        <f>IFERROR(VLOOKUP(Tabla1[[#This Row],[FECHA]],EXONERACIONES!A:D,3,FALSE),0)</f>
        <v>0</v>
      </c>
      <c r="I3995" s="5">
        <f>IFERROR(VLOOKUP(Tabla1[[#This Row],[FECHA]],'SIMIT CON RES'!A:D,4,FALSE),0)</f>
        <v>0</v>
      </c>
      <c r="J3995" s="9">
        <f>IFERROR(VLOOKUP(Tabla1[[#This Row],[FECHA]],'SIMIT CON RES'!A:D,3,FALSE),0)</f>
        <v>0</v>
      </c>
      <c r="K3995">
        <f>IFERROR(VLOOKUP(Tabla1[[#This Row],[FECHA]],'SIMIT SIN RES'!A:D,4,FALSE),0)</f>
        <v>0</v>
      </c>
      <c r="L3995" s="9">
        <f>IFERROR(VLOOKUP(Tabla1[[#This Row],[FECHA]],'SIMIT SIN RES'!A:D,3,FALSE),0)</f>
        <v>0</v>
      </c>
      <c r="M3995" s="5">
        <f>IFERROR(VLOOKUP(Tabla1[[#This Row],[FECHA]],'RECAUDOS DE COMPARENDOS'!A:D,4,FALSE),0)</f>
        <v>0</v>
      </c>
      <c r="N3995" s="9">
        <f>IFERROR(VLOOKUP(Tabla1[[#This Row],[FECHA]],'RECAUDOS DE COMPARENDOS'!A:D,3,FALSE),0)</f>
        <v>0</v>
      </c>
      <c r="O3995" s="5">
        <f>IFERROR(VLOOKUP(Tabla1[[#This Row],[FECHA]],'RECAUDOS DE RESOLUCIONES'!A:D,4,FALSE),0)</f>
        <v>0</v>
      </c>
      <c r="P3995" s="9">
        <f>IFERROR(VLOOKUP(Tabla1[[#This Row],[FECHA]],'RECAUDOS DE RESOLUCIONES'!A:D,3,FALSE),0)</f>
        <v>0</v>
      </c>
      <c r="Q399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99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995" s="11">
        <f>IFERROR(VLOOKUP(Tabla1[[#This Row],[FECHA]],'RECAUDOS LOCALES'!A:D,4,FALSE),0)</f>
        <v>1</v>
      </c>
      <c r="T3995" s="9">
        <f>IFERROR(VLOOKUP(Tabla1[[#This Row],[FECHA]],'RECAUDOS LOCALES'!A:D,3,FALSE),0)</f>
        <v>82100</v>
      </c>
      <c r="U3995" s="11">
        <f>IFERROR(VLOOKUP(Tabla1[[#This Row],[FECHA]],'RECAUDOS EXTERNOS'!A:D,4,FALSE),0)</f>
        <v>3</v>
      </c>
      <c r="V3995" s="9">
        <f>IFERROR(VLOOKUP(Tabla1[[#This Row],[FECHA]],'RECAUDOS EXTERNOS'!A:D,3,FALSE),0)</f>
        <v>665057</v>
      </c>
    </row>
    <row r="3996" spans="1:22" x14ac:dyDescent="0.25">
      <c r="A3996" s="1">
        <v>41555</v>
      </c>
      <c r="B3996" s="3" t="s">
        <v>2</v>
      </c>
      <c r="C3996" s="2">
        <v>41548</v>
      </c>
      <c r="D3996" s="5">
        <f>YEAR(Tabla1[[#This Row],[FECHA]])</f>
        <v>2013</v>
      </c>
      <c r="E3996" s="5">
        <f>IFERROR(VLOOKUP(Tabla1[[#This Row],[FECHA]],'COMPARENDOS TOTALES'!A:D,4,FALSE),0)</f>
        <v>0</v>
      </c>
      <c r="F3996" s="9">
        <f>IFERROR(VLOOKUP(Tabla1[[#This Row],[FECHA]],'COMPARENDOS TOTALES'!A:D,3,FALSE),0)</f>
        <v>0</v>
      </c>
      <c r="G3996" s="5">
        <f>IFERROR(VLOOKUP(Tabla1[[#This Row],[FECHA]],EXONERACIONES!A:D,4,FALSE),0)</f>
        <v>0</v>
      </c>
      <c r="H3996" s="9">
        <f>IFERROR(VLOOKUP(Tabla1[[#This Row],[FECHA]],EXONERACIONES!A:D,3,FALSE),0)</f>
        <v>0</v>
      </c>
      <c r="I3996" s="5">
        <f>IFERROR(VLOOKUP(Tabla1[[#This Row],[FECHA]],'SIMIT CON RES'!A:D,4,FALSE),0)</f>
        <v>0</v>
      </c>
      <c r="J3996" s="9">
        <f>IFERROR(VLOOKUP(Tabla1[[#This Row],[FECHA]],'SIMIT CON RES'!A:D,3,FALSE),0)</f>
        <v>0</v>
      </c>
      <c r="K3996">
        <f>IFERROR(VLOOKUP(Tabla1[[#This Row],[FECHA]],'SIMIT SIN RES'!A:D,4,FALSE),0)</f>
        <v>0</v>
      </c>
      <c r="L3996" s="9">
        <f>IFERROR(VLOOKUP(Tabla1[[#This Row],[FECHA]],'SIMIT SIN RES'!A:D,3,FALSE),0)</f>
        <v>0</v>
      </c>
      <c r="M3996" s="5">
        <f>IFERROR(VLOOKUP(Tabla1[[#This Row],[FECHA]],'RECAUDOS DE COMPARENDOS'!A:D,4,FALSE),0)</f>
        <v>0</v>
      </c>
      <c r="N3996" s="9">
        <f>IFERROR(VLOOKUP(Tabla1[[#This Row],[FECHA]],'RECAUDOS DE COMPARENDOS'!A:D,3,FALSE),0)</f>
        <v>0</v>
      </c>
      <c r="O3996" s="5">
        <f>IFERROR(VLOOKUP(Tabla1[[#This Row],[FECHA]],'RECAUDOS DE RESOLUCIONES'!A:D,4,FALSE),0)</f>
        <v>0</v>
      </c>
      <c r="P3996" s="9">
        <f>IFERROR(VLOOKUP(Tabla1[[#This Row],[FECHA]],'RECAUDOS DE RESOLUCIONES'!A:D,3,FALSE),0)</f>
        <v>0</v>
      </c>
      <c r="Q399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99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996" s="11">
        <f>IFERROR(VLOOKUP(Tabla1[[#This Row],[FECHA]],'RECAUDOS LOCALES'!A:D,4,FALSE),0)</f>
        <v>0</v>
      </c>
      <c r="T3996" s="9">
        <f>IFERROR(VLOOKUP(Tabla1[[#This Row],[FECHA]],'RECAUDOS LOCALES'!A:D,3,FALSE),0)</f>
        <v>0</v>
      </c>
      <c r="U3996" s="11">
        <f>IFERROR(VLOOKUP(Tabla1[[#This Row],[FECHA]],'RECAUDOS EXTERNOS'!A:D,4,FALSE),0)</f>
        <v>4</v>
      </c>
      <c r="V3996" s="9">
        <f>IFERROR(VLOOKUP(Tabla1[[#This Row],[FECHA]],'RECAUDOS EXTERNOS'!A:D,3,FALSE),0)</f>
        <v>801013</v>
      </c>
    </row>
    <row r="3997" spans="1:22" x14ac:dyDescent="0.25">
      <c r="A3997" s="1">
        <v>41556</v>
      </c>
      <c r="B3997" s="3" t="s">
        <v>3</v>
      </c>
      <c r="C3997" s="2">
        <v>41548</v>
      </c>
      <c r="D3997" s="5">
        <f>YEAR(Tabla1[[#This Row],[FECHA]])</f>
        <v>2013</v>
      </c>
      <c r="E3997" s="5">
        <f>IFERROR(VLOOKUP(Tabla1[[#This Row],[FECHA]],'COMPARENDOS TOTALES'!A:D,4,FALSE),0)</f>
        <v>0</v>
      </c>
      <c r="F3997" s="9">
        <f>IFERROR(VLOOKUP(Tabla1[[#This Row],[FECHA]],'COMPARENDOS TOTALES'!A:D,3,FALSE),0)</f>
        <v>0</v>
      </c>
      <c r="G3997" s="5">
        <f>IFERROR(VLOOKUP(Tabla1[[#This Row],[FECHA]],EXONERACIONES!A:D,4,FALSE),0)</f>
        <v>0</v>
      </c>
      <c r="H3997" s="9">
        <f>IFERROR(VLOOKUP(Tabla1[[#This Row],[FECHA]],EXONERACIONES!A:D,3,FALSE),0)</f>
        <v>0</v>
      </c>
      <c r="I3997" s="5">
        <f>IFERROR(VLOOKUP(Tabla1[[#This Row],[FECHA]],'SIMIT CON RES'!A:D,4,FALSE),0)</f>
        <v>0</v>
      </c>
      <c r="J3997" s="9">
        <f>IFERROR(VLOOKUP(Tabla1[[#This Row],[FECHA]],'SIMIT CON RES'!A:D,3,FALSE),0)</f>
        <v>0</v>
      </c>
      <c r="K3997">
        <f>IFERROR(VLOOKUP(Tabla1[[#This Row],[FECHA]],'SIMIT SIN RES'!A:D,4,FALSE),0)</f>
        <v>0</v>
      </c>
      <c r="L3997" s="9">
        <f>IFERROR(VLOOKUP(Tabla1[[#This Row],[FECHA]],'SIMIT SIN RES'!A:D,3,FALSE),0)</f>
        <v>0</v>
      </c>
      <c r="M3997" s="5">
        <f>IFERROR(VLOOKUP(Tabla1[[#This Row],[FECHA]],'RECAUDOS DE COMPARENDOS'!A:D,4,FALSE),0)</f>
        <v>0</v>
      </c>
      <c r="N3997" s="9">
        <f>IFERROR(VLOOKUP(Tabla1[[#This Row],[FECHA]],'RECAUDOS DE COMPARENDOS'!A:D,3,FALSE),0)</f>
        <v>0</v>
      </c>
      <c r="O3997" s="5">
        <f>IFERROR(VLOOKUP(Tabla1[[#This Row],[FECHA]],'RECAUDOS DE RESOLUCIONES'!A:D,4,FALSE),0)</f>
        <v>0</v>
      </c>
      <c r="P3997" s="9">
        <f>IFERROR(VLOOKUP(Tabla1[[#This Row],[FECHA]],'RECAUDOS DE RESOLUCIONES'!A:D,3,FALSE),0)</f>
        <v>0</v>
      </c>
      <c r="Q399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99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997" s="11">
        <f>IFERROR(VLOOKUP(Tabla1[[#This Row],[FECHA]],'RECAUDOS LOCALES'!A:D,4,FALSE),0)</f>
        <v>1</v>
      </c>
      <c r="T3997" s="9">
        <f>IFERROR(VLOOKUP(Tabla1[[#This Row],[FECHA]],'RECAUDOS LOCALES'!A:D,3,FALSE),0)</f>
        <v>315000</v>
      </c>
      <c r="U3997" s="11">
        <f>IFERROR(VLOOKUP(Tabla1[[#This Row],[FECHA]],'RECAUDOS EXTERNOS'!A:D,4,FALSE),0)</f>
        <v>2</v>
      </c>
      <c r="V3997" s="9">
        <f>IFERROR(VLOOKUP(Tabla1[[#This Row],[FECHA]],'RECAUDOS EXTERNOS'!A:D,3,FALSE),0)</f>
        <v>394515</v>
      </c>
    </row>
    <row r="3998" spans="1:22" x14ac:dyDescent="0.25">
      <c r="A3998" s="1">
        <v>41557</v>
      </c>
      <c r="B3998" s="3" t="s">
        <v>6</v>
      </c>
      <c r="C3998" s="2">
        <v>41548</v>
      </c>
      <c r="D3998" s="5">
        <f>YEAR(Tabla1[[#This Row],[FECHA]])</f>
        <v>2013</v>
      </c>
      <c r="E3998" s="5">
        <f>IFERROR(VLOOKUP(Tabla1[[#This Row],[FECHA]],'COMPARENDOS TOTALES'!A:D,4,FALSE),0)</f>
        <v>0</v>
      </c>
      <c r="F3998" s="9">
        <f>IFERROR(VLOOKUP(Tabla1[[#This Row],[FECHA]],'COMPARENDOS TOTALES'!A:D,3,FALSE),0)</f>
        <v>0</v>
      </c>
      <c r="G3998" s="5">
        <f>IFERROR(VLOOKUP(Tabla1[[#This Row],[FECHA]],EXONERACIONES!A:D,4,FALSE),0)</f>
        <v>0</v>
      </c>
      <c r="H3998" s="9">
        <f>IFERROR(VLOOKUP(Tabla1[[#This Row],[FECHA]],EXONERACIONES!A:D,3,FALSE),0)</f>
        <v>0</v>
      </c>
      <c r="I3998" s="5">
        <f>IFERROR(VLOOKUP(Tabla1[[#This Row],[FECHA]],'SIMIT CON RES'!A:D,4,FALSE),0)</f>
        <v>0</v>
      </c>
      <c r="J3998" s="9">
        <f>IFERROR(VLOOKUP(Tabla1[[#This Row],[FECHA]],'SIMIT CON RES'!A:D,3,FALSE),0)</f>
        <v>0</v>
      </c>
      <c r="K3998">
        <f>IFERROR(VLOOKUP(Tabla1[[#This Row],[FECHA]],'SIMIT SIN RES'!A:D,4,FALSE),0)</f>
        <v>0</v>
      </c>
      <c r="L3998" s="9">
        <f>IFERROR(VLOOKUP(Tabla1[[#This Row],[FECHA]],'SIMIT SIN RES'!A:D,3,FALSE),0)</f>
        <v>0</v>
      </c>
      <c r="M3998" s="5">
        <f>IFERROR(VLOOKUP(Tabla1[[#This Row],[FECHA]],'RECAUDOS DE COMPARENDOS'!A:D,4,FALSE),0)</f>
        <v>0</v>
      </c>
      <c r="N3998" s="9">
        <f>IFERROR(VLOOKUP(Tabla1[[#This Row],[FECHA]],'RECAUDOS DE COMPARENDOS'!A:D,3,FALSE),0)</f>
        <v>0</v>
      </c>
      <c r="O3998" s="5">
        <f>IFERROR(VLOOKUP(Tabla1[[#This Row],[FECHA]],'RECAUDOS DE RESOLUCIONES'!A:D,4,FALSE),0)</f>
        <v>0</v>
      </c>
      <c r="P3998" s="9">
        <f>IFERROR(VLOOKUP(Tabla1[[#This Row],[FECHA]],'RECAUDOS DE RESOLUCIONES'!A:D,3,FALSE),0)</f>
        <v>0</v>
      </c>
      <c r="Q399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99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998" s="11">
        <f>IFERROR(VLOOKUP(Tabla1[[#This Row],[FECHA]],'RECAUDOS LOCALES'!A:D,4,FALSE),0)</f>
        <v>1</v>
      </c>
      <c r="T3998" s="9">
        <f>IFERROR(VLOOKUP(Tabla1[[#This Row],[FECHA]],'RECAUDOS LOCALES'!A:D,3,FALSE),0)</f>
        <v>88000</v>
      </c>
      <c r="U3998" s="11">
        <f>IFERROR(VLOOKUP(Tabla1[[#This Row],[FECHA]],'RECAUDOS EXTERNOS'!A:D,4,FALSE),0)</f>
        <v>0</v>
      </c>
      <c r="V3998" s="9">
        <f>IFERROR(VLOOKUP(Tabla1[[#This Row],[FECHA]],'RECAUDOS EXTERNOS'!A:D,3,FALSE),0)</f>
        <v>0</v>
      </c>
    </row>
    <row r="3999" spans="1:22" x14ac:dyDescent="0.25">
      <c r="A3999" s="1">
        <v>41558</v>
      </c>
      <c r="B3999" s="3" t="s">
        <v>0</v>
      </c>
      <c r="C3999" s="2">
        <v>41548</v>
      </c>
      <c r="D3999" s="5">
        <f>YEAR(Tabla1[[#This Row],[FECHA]])</f>
        <v>2013</v>
      </c>
      <c r="E3999" s="5">
        <f>IFERROR(VLOOKUP(Tabla1[[#This Row],[FECHA]],'COMPARENDOS TOTALES'!A:D,4,FALSE),0)</f>
        <v>0</v>
      </c>
      <c r="F3999" s="9">
        <f>IFERROR(VLOOKUP(Tabla1[[#This Row],[FECHA]],'COMPARENDOS TOTALES'!A:D,3,FALSE),0)</f>
        <v>0</v>
      </c>
      <c r="G3999" s="5">
        <f>IFERROR(VLOOKUP(Tabla1[[#This Row],[FECHA]],EXONERACIONES!A:D,4,FALSE),0)</f>
        <v>0</v>
      </c>
      <c r="H3999" s="9">
        <f>IFERROR(VLOOKUP(Tabla1[[#This Row],[FECHA]],EXONERACIONES!A:D,3,FALSE),0)</f>
        <v>0</v>
      </c>
      <c r="I3999" s="5">
        <f>IFERROR(VLOOKUP(Tabla1[[#This Row],[FECHA]],'SIMIT CON RES'!A:D,4,FALSE),0)</f>
        <v>0</v>
      </c>
      <c r="J3999" s="9">
        <f>IFERROR(VLOOKUP(Tabla1[[#This Row],[FECHA]],'SIMIT CON RES'!A:D,3,FALSE),0)</f>
        <v>0</v>
      </c>
      <c r="K3999">
        <f>IFERROR(VLOOKUP(Tabla1[[#This Row],[FECHA]],'SIMIT SIN RES'!A:D,4,FALSE),0)</f>
        <v>0</v>
      </c>
      <c r="L3999" s="9">
        <f>IFERROR(VLOOKUP(Tabla1[[#This Row],[FECHA]],'SIMIT SIN RES'!A:D,3,FALSE),0)</f>
        <v>0</v>
      </c>
      <c r="M3999" s="5">
        <f>IFERROR(VLOOKUP(Tabla1[[#This Row],[FECHA]],'RECAUDOS DE COMPARENDOS'!A:D,4,FALSE),0)</f>
        <v>0</v>
      </c>
      <c r="N3999" s="9">
        <f>IFERROR(VLOOKUP(Tabla1[[#This Row],[FECHA]],'RECAUDOS DE COMPARENDOS'!A:D,3,FALSE),0)</f>
        <v>0</v>
      </c>
      <c r="O3999" s="5">
        <f>IFERROR(VLOOKUP(Tabla1[[#This Row],[FECHA]],'RECAUDOS DE RESOLUCIONES'!A:D,4,FALSE),0)</f>
        <v>0</v>
      </c>
      <c r="P3999" s="9">
        <f>IFERROR(VLOOKUP(Tabla1[[#This Row],[FECHA]],'RECAUDOS DE RESOLUCIONES'!A:D,3,FALSE),0)</f>
        <v>0</v>
      </c>
      <c r="Q399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399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3999" s="11">
        <f>IFERROR(VLOOKUP(Tabla1[[#This Row],[FECHA]],'RECAUDOS LOCALES'!A:D,4,FALSE),0)</f>
        <v>0</v>
      </c>
      <c r="T3999" s="9">
        <f>IFERROR(VLOOKUP(Tabla1[[#This Row],[FECHA]],'RECAUDOS LOCALES'!A:D,3,FALSE),0)</f>
        <v>0</v>
      </c>
      <c r="U3999" s="11">
        <f>IFERROR(VLOOKUP(Tabla1[[#This Row],[FECHA]],'RECAUDOS EXTERNOS'!A:D,4,FALSE),0)</f>
        <v>1</v>
      </c>
      <c r="V3999" s="9">
        <f>IFERROR(VLOOKUP(Tabla1[[#This Row],[FECHA]],'RECAUDOS EXTERNOS'!A:D,3,FALSE),0)</f>
        <v>274320</v>
      </c>
    </row>
    <row r="4000" spans="1:22" x14ac:dyDescent="0.25">
      <c r="A4000" s="1">
        <v>41559</v>
      </c>
      <c r="B4000" s="3" t="s">
        <v>5</v>
      </c>
      <c r="C4000" s="2">
        <v>41548</v>
      </c>
      <c r="D4000" s="5">
        <f>YEAR(Tabla1[[#This Row],[FECHA]])</f>
        <v>2013</v>
      </c>
      <c r="E4000" s="5">
        <f>IFERROR(VLOOKUP(Tabla1[[#This Row],[FECHA]],'COMPARENDOS TOTALES'!A:D,4,FALSE),0)</f>
        <v>5</v>
      </c>
      <c r="F4000" s="9">
        <f>IFERROR(VLOOKUP(Tabla1[[#This Row],[FECHA]],'COMPARENDOS TOTALES'!A:D,3,FALSE),0)</f>
        <v>921094</v>
      </c>
      <c r="G4000" s="5">
        <f>IFERROR(VLOOKUP(Tabla1[[#This Row],[FECHA]],EXONERACIONES!A:D,4,FALSE),0)</f>
        <v>0</v>
      </c>
      <c r="H4000" s="9">
        <f>IFERROR(VLOOKUP(Tabla1[[#This Row],[FECHA]],EXONERACIONES!A:D,3,FALSE),0)</f>
        <v>0</v>
      </c>
      <c r="I4000" s="5">
        <f>IFERROR(VLOOKUP(Tabla1[[#This Row],[FECHA]],'SIMIT CON RES'!A:D,4,FALSE),0)</f>
        <v>1</v>
      </c>
      <c r="J4000" s="9">
        <f>IFERROR(VLOOKUP(Tabla1[[#This Row],[FECHA]],'SIMIT CON RES'!A:D,3,FALSE),0)</f>
        <v>294750</v>
      </c>
      <c r="K4000">
        <f>IFERROR(VLOOKUP(Tabla1[[#This Row],[FECHA]],'SIMIT SIN RES'!A:D,4,FALSE),0)</f>
        <v>1</v>
      </c>
      <c r="L4000" s="9">
        <f>IFERROR(VLOOKUP(Tabla1[[#This Row],[FECHA]],'SIMIT SIN RES'!A:D,3,FALSE),0)</f>
        <v>128953</v>
      </c>
      <c r="M4000" s="5">
        <f>IFERROR(VLOOKUP(Tabla1[[#This Row],[FECHA]],'RECAUDOS DE COMPARENDOS'!A:D,4,FALSE),0)</f>
        <v>0</v>
      </c>
      <c r="N4000" s="9">
        <f>IFERROR(VLOOKUP(Tabla1[[#This Row],[FECHA]],'RECAUDOS DE COMPARENDOS'!A:D,3,FALSE),0)</f>
        <v>0</v>
      </c>
      <c r="O4000" s="5">
        <f>IFERROR(VLOOKUP(Tabla1[[#This Row],[FECHA]],'RECAUDOS DE RESOLUCIONES'!A:D,4,FALSE),0)</f>
        <v>0</v>
      </c>
      <c r="P4000" s="9">
        <f>IFERROR(VLOOKUP(Tabla1[[#This Row],[FECHA]],'RECAUDOS DE RESOLUCIONES'!A:D,3,FALSE),0)</f>
        <v>0</v>
      </c>
      <c r="Q400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4000" s="9">
        <f>Tabla1[V. COMPARENDOS]-(Tabla1[V. EXONERACIONES]+Tabla1[[#This Row],[V. SIMIT CON RESOLUCION]]+Tabla1[[#This Row],[V. SIMIT SIN RESOLUCION]]+Tabla1[[#This Row],[V. RECAUDOS COMPARENDOS]]+Tabla1[[#This Row],[V. RECAUDOS RESOLUCIONES]])</f>
        <v>497391</v>
      </c>
      <c r="S4000" s="11">
        <f>IFERROR(VLOOKUP(Tabla1[[#This Row],[FECHA]],'RECAUDOS LOCALES'!A:D,4,FALSE),0)</f>
        <v>0</v>
      </c>
      <c r="T4000" s="9">
        <f>IFERROR(VLOOKUP(Tabla1[[#This Row],[FECHA]],'RECAUDOS LOCALES'!A:D,3,FALSE),0)</f>
        <v>0</v>
      </c>
      <c r="U4000" s="11">
        <f>IFERROR(VLOOKUP(Tabla1[[#This Row],[FECHA]],'RECAUDOS EXTERNOS'!A:D,4,FALSE),0)</f>
        <v>1</v>
      </c>
      <c r="V4000" s="9">
        <f>IFERROR(VLOOKUP(Tabla1[[#This Row],[FECHA]],'RECAUDOS EXTERNOS'!A:D,3,FALSE),0)</f>
        <v>864006</v>
      </c>
    </row>
    <row r="4001" spans="1:22" x14ac:dyDescent="0.25">
      <c r="A4001" s="1">
        <v>41560</v>
      </c>
      <c r="B4001" s="3" t="s">
        <v>4</v>
      </c>
      <c r="C4001" s="2">
        <v>41548</v>
      </c>
      <c r="D4001" s="5">
        <f>YEAR(Tabla1[[#This Row],[FECHA]])</f>
        <v>2013</v>
      </c>
      <c r="E4001" s="5">
        <f>IFERROR(VLOOKUP(Tabla1[[#This Row],[FECHA]],'COMPARENDOS TOTALES'!A:D,4,FALSE),0)</f>
        <v>0</v>
      </c>
      <c r="F4001" s="9">
        <f>IFERROR(VLOOKUP(Tabla1[[#This Row],[FECHA]],'COMPARENDOS TOTALES'!A:D,3,FALSE),0)</f>
        <v>0</v>
      </c>
      <c r="G4001" s="5">
        <f>IFERROR(VLOOKUP(Tabla1[[#This Row],[FECHA]],EXONERACIONES!A:D,4,FALSE),0)</f>
        <v>0</v>
      </c>
      <c r="H4001" s="9">
        <f>IFERROR(VLOOKUP(Tabla1[[#This Row],[FECHA]],EXONERACIONES!A:D,3,FALSE),0)</f>
        <v>0</v>
      </c>
      <c r="I4001" s="5">
        <f>IFERROR(VLOOKUP(Tabla1[[#This Row],[FECHA]],'SIMIT CON RES'!A:D,4,FALSE),0)</f>
        <v>0</v>
      </c>
      <c r="J4001" s="9">
        <f>IFERROR(VLOOKUP(Tabla1[[#This Row],[FECHA]],'SIMIT CON RES'!A:D,3,FALSE),0)</f>
        <v>0</v>
      </c>
      <c r="K4001">
        <f>IFERROR(VLOOKUP(Tabla1[[#This Row],[FECHA]],'SIMIT SIN RES'!A:D,4,FALSE),0)</f>
        <v>0</v>
      </c>
      <c r="L4001" s="9">
        <f>IFERROR(VLOOKUP(Tabla1[[#This Row],[FECHA]],'SIMIT SIN RES'!A:D,3,FALSE),0)</f>
        <v>0</v>
      </c>
      <c r="M4001" s="5">
        <f>IFERROR(VLOOKUP(Tabla1[[#This Row],[FECHA]],'RECAUDOS DE COMPARENDOS'!A:D,4,FALSE),0)</f>
        <v>0</v>
      </c>
      <c r="N4001" s="9">
        <f>IFERROR(VLOOKUP(Tabla1[[#This Row],[FECHA]],'RECAUDOS DE COMPARENDOS'!A:D,3,FALSE),0)</f>
        <v>0</v>
      </c>
      <c r="O4001" s="5">
        <f>IFERROR(VLOOKUP(Tabla1[[#This Row],[FECHA]],'RECAUDOS DE RESOLUCIONES'!A:D,4,FALSE),0)</f>
        <v>0</v>
      </c>
      <c r="P4001" s="9">
        <f>IFERROR(VLOOKUP(Tabla1[[#This Row],[FECHA]],'RECAUDOS DE RESOLUCIONES'!A:D,3,FALSE),0)</f>
        <v>0</v>
      </c>
      <c r="Q400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00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001" s="11">
        <f>IFERROR(VLOOKUP(Tabla1[[#This Row],[FECHA]],'RECAUDOS LOCALES'!A:D,4,FALSE),0)</f>
        <v>0</v>
      </c>
      <c r="T4001" s="9">
        <f>IFERROR(VLOOKUP(Tabla1[[#This Row],[FECHA]],'RECAUDOS LOCALES'!A:D,3,FALSE),0)</f>
        <v>0</v>
      </c>
      <c r="U4001" s="11">
        <f>IFERROR(VLOOKUP(Tabla1[[#This Row],[FECHA]],'RECAUDOS EXTERNOS'!A:D,4,FALSE),0)</f>
        <v>0</v>
      </c>
      <c r="V4001" s="9">
        <f>IFERROR(VLOOKUP(Tabla1[[#This Row],[FECHA]],'RECAUDOS EXTERNOS'!A:D,3,FALSE),0)</f>
        <v>0</v>
      </c>
    </row>
    <row r="4002" spans="1:22" x14ac:dyDescent="0.25">
      <c r="A4002" s="1">
        <v>41561</v>
      </c>
      <c r="B4002" s="3" t="s">
        <v>1</v>
      </c>
      <c r="C4002" s="2">
        <v>41548</v>
      </c>
      <c r="D4002" s="5">
        <f>YEAR(Tabla1[[#This Row],[FECHA]])</f>
        <v>2013</v>
      </c>
      <c r="E4002" s="5">
        <f>IFERROR(VLOOKUP(Tabla1[[#This Row],[FECHA]],'COMPARENDOS TOTALES'!A:D,4,FALSE),0)</f>
        <v>0</v>
      </c>
      <c r="F4002" s="9">
        <f>IFERROR(VLOOKUP(Tabla1[[#This Row],[FECHA]],'COMPARENDOS TOTALES'!A:D,3,FALSE),0)</f>
        <v>0</v>
      </c>
      <c r="G4002" s="5">
        <f>IFERROR(VLOOKUP(Tabla1[[#This Row],[FECHA]],EXONERACIONES!A:D,4,FALSE),0)</f>
        <v>0</v>
      </c>
      <c r="H4002" s="9">
        <f>IFERROR(VLOOKUP(Tabla1[[#This Row],[FECHA]],EXONERACIONES!A:D,3,FALSE),0)</f>
        <v>0</v>
      </c>
      <c r="I4002" s="5">
        <f>IFERROR(VLOOKUP(Tabla1[[#This Row],[FECHA]],'SIMIT CON RES'!A:D,4,FALSE),0)</f>
        <v>0</v>
      </c>
      <c r="J4002" s="9">
        <f>IFERROR(VLOOKUP(Tabla1[[#This Row],[FECHA]],'SIMIT CON RES'!A:D,3,FALSE),0)</f>
        <v>0</v>
      </c>
      <c r="K4002">
        <f>IFERROR(VLOOKUP(Tabla1[[#This Row],[FECHA]],'SIMIT SIN RES'!A:D,4,FALSE),0)</f>
        <v>0</v>
      </c>
      <c r="L4002" s="9">
        <f>IFERROR(VLOOKUP(Tabla1[[#This Row],[FECHA]],'SIMIT SIN RES'!A:D,3,FALSE),0)</f>
        <v>0</v>
      </c>
      <c r="M4002" s="5">
        <f>IFERROR(VLOOKUP(Tabla1[[#This Row],[FECHA]],'RECAUDOS DE COMPARENDOS'!A:D,4,FALSE),0)</f>
        <v>0</v>
      </c>
      <c r="N4002" s="9">
        <f>IFERROR(VLOOKUP(Tabla1[[#This Row],[FECHA]],'RECAUDOS DE COMPARENDOS'!A:D,3,FALSE),0)</f>
        <v>0</v>
      </c>
      <c r="O4002" s="5">
        <f>IFERROR(VLOOKUP(Tabla1[[#This Row],[FECHA]],'RECAUDOS DE RESOLUCIONES'!A:D,4,FALSE),0)</f>
        <v>0</v>
      </c>
      <c r="P4002" s="9">
        <f>IFERROR(VLOOKUP(Tabla1[[#This Row],[FECHA]],'RECAUDOS DE RESOLUCIONES'!A:D,3,FALSE),0)</f>
        <v>0</v>
      </c>
      <c r="Q400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00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002" s="11">
        <f>IFERROR(VLOOKUP(Tabla1[[#This Row],[FECHA]],'RECAUDOS LOCALES'!A:D,4,FALSE),0)</f>
        <v>0</v>
      </c>
      <c r="T4002" s="9">
        <f>IFERROR(VLOOKUP(Tabla1[[#This Row],[FECHA]],'RECAUDOS LOCALES'!A:D,3,FALSE),0)</f>
        <v>0</v>
      </c>
      <c r="U4002" s="11">
        <f>IFERROR(VLOOKUP(Tabla1[[#This Row],[FECHA]],'RECAUDOS EXTERNOS'!A:D,4,FALSE),0)</f>
        <v>0</v>
      </c>
      <c r="V4002" s="9">
        <f>IFERROR(VLOOKUP(Tabla1[[#This Row],[FECHA]],'RECAUDOS EXTERNOS'!A:D,3,FALSE),0)</f>
        <v>0</v>
      </c>
    </row>
    <row r="4003" spans="1:22" x14ac:dyDescent="0.25">
      <c r="A4003" s="1">
        <v>41562</v>
      </c>
      <c r="B4003" s="3" t="s">
        <v>2</v>
      </c>
      <c r="C4003" s="2">
        <v>41548</v>
      </c>
      <c r="D4003" s="5">
        <f>YEAR(Tabla1[[#This Row],[FECHA]])</f>
        <v>2013</v>
      </c>
      <c r="E4003" s="5">
        <f>IFERROR(VLOOKUP(Tabla1[[#This Row],[FECHA]],'COMPARENDOS TOTALES'!A:D,4,FALSE),0)</f>
        <v>0</v>
      </c>
      <c r="F4003" s="9">
        <f>IFERROR(VLOOKUP(Tabla1[[#This Row],[FECHA]],'COMPARENDOS TOTALES'!A:D,3,FALSE),0)</f>
        <v>0</v>
      </c>
      <c r="G4003" s="5">
        <f>IFERROR(VLOOKUP(Tabla1[[#This Row],[FECHA]],EXONERACIONES!A:D,4,FALSE),0)</f>
        <v>0</v>
      </c>
      <c r="H4003" s="9">
        <f>IFERROR(VLOOKUP(Tabla1[[#This Row],[FECHA]],EXONERACIONES!A:D,3,FALSE),0)</f>
        <v>0</v>
      </c>
      <c r="I4003" s="5">
        <f>IFERROR(VLOOKUP(Tabla1[[#This Row],[FECHA]],'SIMIT CON RES'!A:D,4,FALSE),0)</f>
        <v>0</v>
      </c>
      <c r="J4003" s="9">
        <f>IFERROR(VLOOKUP(Tabla1[[#This Row],[FECHA]],'SIMIT CON RES'!A:D,3,FALSE),0)</f>
        <v>0</v>
      </c>
      <c r="K4003">
        <f>IFERROR(VLOOKUP(Tabla1[[#This Row],[FECHA]],'SIMIT SIN RES'!A:D,4,FALSE),0)</f>
        <v>0</v>
      </c>
      <c r="L4003" s="9">
        <f>IFERROR(VLOOKUP(Tabla1[[#This Row],[FECHA]],'SIMIT SIN RES'!A:D,3,FALSE),0)</f>
        <v>0</v>
      </c>
      <c r="M4003" s="5">
        <f>IFERROR(VLOOKUP(Tabla1[[#This Row],[FECHA]],'RECAUDOS DE COMPARENDOS'!A:D,4,FALSE),0)</f>
        <v>0</v>
      </c>
      <c r="N4003" s="9">
        <f>IFERROR(VLOOKUP(Tabla1[[#This Row],[FECHA]],'RECAUDOS DE COMPARENDOS'!A:D,3,FALSE),0)</f>
        <v>0</v>
      </c>
      <c r="O4003" s="5">
        <f>IFERROR(VLOOKUP(Tabla1[[#This Row],[FECHA]],'RECAUDOS DE RESOLUCIONES'!A:D,4,FALSE),0)</f>
        <v>0</v>
      </c>
      <c r="P4003" s="9">
        <f>IFERROR(VLOOKUP(Tabla1[[#This Row],[FECHA]],'RECAUDOS DE RESOLUCIONES'!A:D,3,FALSE),0)</f>
        <v>0</v>
      </c>
      <c r="Q400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00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003" s="11">
        <f>IFERROR(VLOOKUP(Tabla1[[#This Row],[FECHA]],'RECAUDOS LOCALES'!A:D,4,FALSE),0)</f>
        <v>0</v>
      </c>
      <c r="T4003" s="9">
        <f>IFERROR(VLOOKUP(Tabla1[[#This Row],[FECHA]],'RECAUDOS LOCALES'!A:D,3,FALSE),0)</f>
        <v>0</v>
      </c>
      <c r="U4003" s="11">
        <f>IFERROR(VLOOKUP(Tabla1[[#This Row],[FECHA]],'RECAUDOS EXTERNOS'!A:D,4,FALSE),0)</f>
        <v>0</v>
      </c>
      <c r="V4003" s="9">
        <f>IFERROR(VLOOKUP(Tabla1[[#This Row],[FECHA]],'RECAUDOS EXTERNOS'!A:D,3,FALSE),0)</f>
        <v>0</v>
      </c>
    </row>
    <row r="4004" spans="1:22" x14ac:dyDescent="0.25">
      <c r="A4004" s="1">
        <v>41563</v>
      </c>
      <c r="B4004" s="3" t="s">
        <v>3</v>
      </c>
      <c r="C4004" s="2">
        <v>41548</v>
      </c>
      <c r="D4004" s="5">
        <f>YEAR(Tabla1[[#This Row],[FECHA]])</f>
        <v>2013</v>
      </c>
      <c r="E4004" s="5">
        <f>IFERROR(VLOOKUP(Tabla1[[#This Row],[FECHA]],'COMPARENDOS TOTALES'!A:D,4,FALSE),0)</f>
        <v>2</v>
      </c>
      <c r="F4004" s="9">
        <f>IFERROR(VLOOKUP(Tabla1[[#This Row],[FECHA]],'COMPARENDOS TOTALES'!A:D,3,FALSE),0)</f>
        <v>589500</v>
      </c>
      <c r="G4004" s="5">
        <f>IFERROR(VLOOKUP(Tabla1[[#This Row],[FECHA]],EXONERACIONES!A:D,4,FALSE),0)</f>
        <v>0</v>
      </c>
      <c r="H4004" s="9">
        <f>IFERROR(VLOOKUP(Tabla1[[#This Row],[FECHA]],EXONERACIONES!A:D,3,FALSE),0)</f>
        <v>0</v>
      </c>
      <c r="I4004" s="5">
        <f>IFERROR(VLOOKUP(Tabla1[[#This Row],[FECHA]],'SIMIT CON RES'!A:D,4,FALSE),0)</f>
        <v>2</v>
      </c>
      <c r="J4004" s="9">
        <f>IFERROR(VLOOKUP(Tabla1[[#This Row],[FECHA]],'SIMIT CON RES'!A:D,3,FALSE),0)</f>
        <v>589500</v>
      </c>
      <c r="K4004">
        <f>IFERROR(VLOOKUP(Tabla1[[#This Row],[FECHA]],'SIMIT SIN RES'!A:D,4,FALSE),0)</f>
        <v>0</v>
      </c>
      <c r="L4004" s="9">
        <f>IFERROR(VLOOKUP(Tabla1[[#This Row],[FECHA]],'SIMIT SIN RES'!A:D,3,FALSE),0)</f>
        <v>0</v>
      </c>
      <c r="M4004" s="5">
        <f>IFERROR(VLOOKUP(Tabla1[[#This Row],[FECHA]],'RECAUDOS DE COMPARENDOS'!A:D,4,FALSE),0)</f>
        <v>0</v>
      </c>
      <c r="N4004" s="9">
        <f>IFERROR(VLOOKUP(Tabla1[[#This Row],[FECHA]],'RECAUDOS DE COMPARENDOS'!A:D,3,FALSE),0)</f>
        <v>0</v>
      </c>
      <c r="O4004" s="5">
        <f>IFERROR(VLOOKUP(Tabla1[[#This Row],[FECHA]],'RECAUDOS DE RESOLUCIONES'!A:D,4,FALSE),0)</f>
        <v>0</v>
      </c>
      <c r="P4004" s="9">
        <f>IFERROR(VLOOKUP(Tabla1[[#This Row],[FECHA]],'RECAUDOS DE RESOLUCIONES'!A:D,3,FALSE),0)</f>
        <v>0</v>
      </c>
      <c r="Q400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00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004" s="11">
        <f>IFERROR(VLOOKUP(Tabla1[[#This Row],[FECHA]],'RECAUDOS LOCALES'!A:D,4,FALSE),0)</f>
        <v>0</v>
      </c>
      <c r="T4004" s="9">
        <f>IFERROR(VLOOKUP(Tabla1[[#This Row],[FECHA]],'RECAUDOS LOCALES'!A:D,3,FALSE),0)</f>
        <v>0</v>
      </c>
      <c r="U4004" s="11">
        <f>IFERROR(VLOOKUP(Tabla1[[#This Row],[FECHA]],'RECAUDOS EXTERNOS'!A:D,4,FALSE),0)</f>
        <v>1</v>
      </c>
      <c r="V4004" s="9">
        <f>IFERROR(VLOOKUP(Tabla1[[#This Row],[FECHA]],'RECAUDOS EXTERNOS'!A:D,3,FALSE),0)</f>
        <v>785481</v>
      </c>
    </row>
    <row r="4005" spans="1:22" x14ac:dyDescent="0.25">
      <c r="A4005" s="1">
        <v>41564</v>
      </c>
      <c r="B4005" s="3" t="s">
        <v>6</v>
      </c>
      <c r="C4005" s="2">
        <v>41548</v>
      </c>
      <c r="D4005" s="5">
        <f>YEAR(Tabla1[[#This Row],[FECHA]])</f>
        <v>2013</v>
      </c>
      <c r="E4005" s="5">
        <f>IFERROR(VLOOKUP(Tabla1[[#This Row],[FECHA]],'COMPARENDOS TOTALES'!A:D,4,FALSE),0)</f>
        <v>0</v>
      </c>
      <c r="F4005" s="9">
        <f>IFERROR(VLOOKUP(Tabla1[[#This Row],[FECHA]],'COMPARENDOS TOTALES'!A:D,3,FALSE),0)</f>
        <v>0</v>
      </c>
      <c r="G4005" s="5">
        <f>IFERROR(VLOOKUP(Tabla1[[#This Row],[FECHA]],EXONERACIONES!A:D,4,FALSE),0)</f>
        <v>0</v>
      </c>
      <c r="H4005" s="9">
        <f>IFERROR(VLOOKUP(Tabla1[[#This Row],[FECHA]],EXONERACIONES!A:D,3,FALSE),0)</f>
        <v>0</v>
      </c>
      <c r="I4005" s="5">
        <f>IFERROR(VLOOKUP(Tabla1[[#This Row],[FECHA]],'SIMIT CON RES'!A:D,4,FALSE),0)</f>
        <v>0</v>
      </c>
      <c r="J4005" s="9">
        <f>IFERROR(VLOOKUP(Tabla1[[#This Row],[FECHA]],'SIMIT CON RES'!A:D,3,FALSE),0)</f>
        <v>0</v>
      </c>
      <c r="K4005">
        <f>IFERROR(VLOOKUP(Tabla1[[#This Row],[FECHA]],'SIMIT SIN RES'!A:D,4,FALSE),0)</f>
        <v>0</v>
      </c>
      <c r="L4005" s="9">
        <f>IFERROR(VLOOKUP(Tabla1[[#This Row],[FECHA]],'SIMIT SIN RES'!A:D,3,FALSE),0)</f>
        <v>0</v>
      </c>
      <c r="M4005" s="5">
        <f>IFERROR(VLOOKUP(Tabla1[[#This Row],[FECHA]],'RECAUDOS DE COMPARENDOS'!A:D,4,FALSE),0)</f>
        <v>0</v>
      </c>
      <c r="N4005" s="9">
        <f>IFERROR(VLOOKUP(Tabla1[[#This Row],[FECHA]],'RECAUDOS DE COMPARENDOS'!A:D,3,FALSE),0)</f>
        <v>0</v>
      </c>
      <c r="O4005" s="5">
        <f>IFERROR(VLOOKUP(Tabla1[[#This Row],[FECHA]],'RECAUDOS DE RESOLUCIONES'!A:D,4,FALSE),0)</f>
        <v>0</v>
      </c>
      <c r="P4005" s="9">
        <f>IFERROR(VLOOKUP(Tabla1[[#This Row],[FECHA]],'RECAUDOS DE RESOLUCIONES'!A:D,3,FALSE),0)</f>
        <v>0</v>
      </c>
      <c r="Q400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00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005" s="11">
        <f>IFERROR(VLOOKUP(Tabla1[[#This Row],[FECHA]],'RECAUDOS LOCALES'!A:D,4,FALSE),0)</f>
        <v>0</v>
      </c>
      <c r="T4005" s="9">
        <f>IFERROR(VLOOKUP(Tabla1[[#This Row],[FECHA]],'RECAUDOS LOCALES'!A:D,3,FALSE),0)</f>
        <v>0</v>
      </c>
      <c r="U4005" s="11">
        <f>IFERROR(VLOOKUP(Tabla1[[#This Row],[FECHA]],'RECAUDOS EXTERNOS'!A:D,4,FALSE),0)</f>
        <v>1</v>
      </c>
      <c r="V4005" s="9">
        <f>IFERROR(VLOOKUP(Tabla1[[#This Row],[FECHA]],'RECAUDOS EXTERNOS'!A:D,3,FALSE),0)</f>
        <v>274320</v>
      </c>
    </row>
    <row r="4006" spans="1:22" x14ac:dyDescent="0.25">
      <c r="A4006" s="1">
        <v>41565</v>
      </c>
      <c r="B4006" s="3" t="s">
        <v>0</v>
      </c>
      <c r="C4006" s="2">
        <v>41548</v>
      </c>
      <c r="D4006" s="5">
        <f>YEAR(Tabla1[[#This Row],[FECHA]])</f>
        <v>2013</v>
      </c>
      <c r="E4006" s="5">
        <f>IFERROR(VLOOKUP(Tabla1[[#This Row],[FECHA]],'COMPARENDOS TOTALES'!A:D,4,FALSE),0)</f>
        <v>0</v>
      </c>
      <c r="F4006" s="9">
        <f>IFERROR(VLOOKUP(Tabla1[[#This Row],[FECHA]],'COMPARENDOS TOTALES'!A:D,3,FALSE),0)</f>
        <v>0</v>
      </c>
      <c r="G4006" s="5">
        <f>IFERROR(VLOOKUP(Tabla1[[#This Row],[FECHA]],EXONERACIONES!A:D,4,FALSE),0)</f>
        <v>0</v>
      </c>
      <c r="H4006" s="9">
        <f>IFERROR(VLOOKUP(Tabla1[[#This Row],[FECHA]],EXONERACIONES!A:D,3,FALSE),0)</f>
        <v>0</v>
      </c>
      <c r="I4006" s="5">
        <f>IFERROR(VLOOKUP(Tabla1[[#This Row],[FECHA]],'SIMIT CON RES'!A:D,4,FALSE),0)</f>
        <v>0</v>
      </c>
      <c r="J4006" s="9">
        <f>IFERROR(VLOOKUP(Tabla1[[#This Row],[FECHA]],'SIMIT CON RES'!A:D,3,FALSE),0)</f>
        <v>0</v>
      </c>
      <c r="K4006">
        <f>IFERROR(VLOOKUP(Tabla1[[#This Row],[FECHA]],'SIMIT SIN RES'!A:D,4,FALSE),0)</f>
        <v>0</v>
      </c>
      <c r="L4006" s="9">
        <f>IFERROR(VLOOKUP(Tabla1[[#This Row],[FECHA]],'SIMIT SIN RES'!A:D,3,FALSE),0)</f>
        <v>0</v>
      </c>
      <c r="M4006" s="5">
        <f>IFERROR(VLOOKUP(Tabla1[[#This Row],[FECHA]],'RECAUDOS DE COMPARENDOS'!A:D,4,FALSE),0)</f>
        <v>0</v>
      </c>
      <c r="N4006" s="9">
        <f>IFERROR(VLOOKUP(Tabla1[[#This Row],[FECHA]],'RECAUDOS DE COMPARENDOS'!A:D,3,FALSE),0)</f>
        <v>0</v>
      </c>
      <c r="O4006" s="5">
        <f>IFERROR(VLOOKUP(Tabla1[[#This Row],[FECHA]],'RECAUDOS DE RESOLUCIONES'!A:D,4,FALSE),0)</f>
        <v>0</v>
      </c>
      <c r="P4006" s="9">
        <f>IFERROR(VLOOKUP(Tabla1[[#This Row],[FECHA]],'RECAUDOS DE RESOLUCIONES'!A:D,3,FALSE),0)</f>
        <v>0</v>
      </c>
      <c r="Q400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00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006" s="11">
        <f>IFERROR(VLOOKUP(Tabla1[[#This Row],[FECHA]],'RECAUDOS LOCALES'!A:D,4,FALSE),0)</f>
        <v>3</v>
      </c>
      <c r="T4006" s="9">
        <f>IFERROR(VLOOKUP(Tabla1[[#This Row],[FECHA]],'RECAUDOS LOCALES'!A:D,3,FALSE),0)</f>
        <v>360000</v>
      </c>
      <c r="U4006" s="11">
        <f>IFERROR(VLOOKUP(Tabla1[[#This Row],[FECHA]],'RECAUDOS EXTERNOS'!A:D,4,FALSE),0)</f>
        <v>3</v>
      </c>
      <c r="V4006" s="9">
        <f>IFERROR(VLOOKUP(Tabla1[[#This Row],[FECHA]],'RECAUDOS EXTERNOS'!A:D,3,FALSE),0)</f>
        <v>874396</v>
      </c>
    </row>
    <row r="4007" spans="1:22" x14ac:dyDescent="0.25">
      <c r="A4007" s="1">
        <v>41566</v>
      </c>
      <c r="B4007" s="3" t="s">
        <v>5</v>
      </c>
      <c r="C4007" s="2">
        <v>41548</v>
      </c>
      <c r="D4007" s="5">
        <f>YEAR(Tabla1[[#This Row],[FECHA]])</f>
        <v>2013</v>
      </c>
      <c r="E4007" s="5">
        <f>IFERROR(VLOOKUP(Tabla1[[#This Row],[FECHA]],'COMPARENDOS TOTALES'!A:D,4,FALSE),0)</f>
        <v>0</v>
      </c>
      <c r="F4007" s="9">
        <f>IFERROR(VLOOKUP(Tabla1[[#This Row],[FECHA]],'COMPARENDOS TOTALES'!A:D,3,FALSE),0)</f>
        <v>0</v>
      </c>
      <c r="G4007" s="5">
        <f>IFERROR(VLOOKUP(Tabla1[[#This Row],[FECHA]],EXONERACIONES!A:D,4,FALSE),0)</f>
        <v>0</v>
      </c>
      <c r="H4007" s="9">
        <f>IFERROR(VLOOKUP(Tabla1[[#This Row],[FECHA]],EXONERACIONES!A:D,3,FALSE),0)</f>
        <v>0</v>
      </c>
      <c r="I4007" s="5">
        <f>IFERROR(VLOOKUP(Tabla1[[#This Row],[FECHA]],'SIMIT CON RES'!A:D,4,FALSE),0)</f>
        <v>0</v>
      </c>
      <c r="J4007" s="9">
        <f>IFERROR(VLOOKUP(Tabla1[[#This Row],[FECHA]],'SIMIT CON RES'!A:D,3,FALSE),0)</f>
        <v>0</v>
      </c>
      <c r="K4007">
        <f>IFERROR(VLOOKUP(Tabla1[[#This Row],[FECHA]],'SIMIT SIN RES'!A:D,4,FALSE),0)</f>
        <v>0</v>
      </c>
      <c r="L4007" s="9">
        <f>IFERROR(VLOOKUP(Tabla1[[#This Row],[FECHA]],'SIMIT SIN RES'!A:D,3,FALSE),0)</f>
        <v>0</v>
      </c>
      <c r="M4007" s="5">
        <f>IFERROR(VLOOKUP(Tabla1[[#This Row],[FECHA]],'RECAUDOS DE COMPARENDOS'!A:D,4,FALSE),0)</f>
        <v>0</v>
      </c>
      <c r="N4007" s="9">
        <f>IFERROR(VLOOKUP(Tabla1[[#This Row],[FECHA]],'RECAUDOS DE COMPARENDOS'!A:D,3,FALSE),0)</f>
        <v>0</v>
      </c>
      <c r="O4007" s="5">
        <f>IFERROR(VLOOKUP(Tabla1[[#This Row],[FECHA]],'RECAUDOS DE RESOLUCIONES'!A:D,4,FALSE),0)</f>
        <v>0</v>
      </c>
      <c r="P4007" s="9">
        <f>IFERROR(VLOOKUP(Tabla1[[#This Row],[FECHA]],'RECAUDOS DE RESOLUCIONES'!A:D,3,FALSE),0)</f>
        <v>0</v>
      </c>
      <c r="Q400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00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007" s="11">
        <f>IFERROR(VLOOKUP(Tabla1[[#This Row],[FECHA]],'RECAUDOS LOCALES'!A:D,4,FALSE),0)</f>
        <v>0</v>
      </c>
      <c r="T4007" s="9">
        <f>IFERROR(VLOOKUP(Tabla1[[#This Row],[FECHA]],'RECAUDOS LOCALES'!A:D,3,FALSE),0)</f>
        <v>0</v>
      </c>
      <c r="U4007" s="11">
        <f>IFERROR(VLOOKUP(Tabla1[[#This Row],[FECHA]],'RECAUDOS EXTERNOS'!A:D,4,FALSE),0)</f>
        <v>0</v>
      </c>
      <c r="V4007" s="9">
        <f>IFERROR(VLOOKUP(Tabla1[[#This Row],[FECHA]],'RECAUDOS EXTERNOS'!A:D,3,FALSE),0)</f>
        <v>0</v>
      </c>
    </row>
    <row r="4008" spans="1:22" x14ac:dyDescent="0.25">
      <c r="A4008" s="1">
        <v>41567</v>
      </c>
      <c r="B4008" s="3" t="s">
        <v>4</v>
      </c>
      <c r="C4008" s="2">
        <v>41548</v>
      </c>
      <c r="D4008" s="5">
        <f>YEAR(Tabla1[[#This Row],[FECHA]])</f>
        <v>2013</v>
      </c>
      <c r="E4008" s="5">
        <f>IFERROR(VLOOKUP(Tabla1[[#This Row],[FECHA]],'COMPARENDOS TOTALES'!A:D,4,FALSE),0)</f>
        <v>0</v>
      </c>
      <c r="F4008" s="9">
        <f>IFERROR(VLOOKUP(Tabla1[[#This Row],[FECHA]],'COMPARENDOS TOTALES'!A:D,3,FALSE),0)</f>
        <v>0</v>
      </c>
      <c r="G4008" s="5">
        <f>IFERROR(VLOOKUP(Tabla1[[#This Row],[FECHA]],EXONERACIONES!A:D,4,FALSE),0)</f>
        <v>0</v>
      </c>
      <c r="H4008" s="9">
        <f>IFERROR(VLOOKUP(Tabla1[[#This Row],[FECHA]],EXONERACIONES!A:D,3,FALSE),0)</f>
        <v>0</v>
      </c>
      <c r="I4008" s="5">
        <f>IFERROR(VLOOKUP(Tabla1[[#This Row],[FECHA]],'SIMIT CON RES'!A:D,4,FALSE),0)</f>
        <v>0</v>
      </c>
      <c r="J4008" s="9">
        <f>IFERROR(VLOOKUP(Tabla1[[#This Row],[FECHA]],'SIMIT CON RES'!A:D,3,FALSE),0)</f>
        <v>0</v>
      </c>
      <c r="K4008">
        <f>IFERROR(VLOOKUP(Tabla1[[#This Row],[FECHA]],'SIMIT SIN RES'!A:D,4,FALSE),0)</f>
        <v>0</v>
      </c>
      <c r="L4008" s="9">
        <f>IFERROR(VLOOKUP(Tabla1[[#This Row],[FECHA]],'SIMIT SIN RES'!A:D,3,FALSE),0)</f>
        <v>0</v>
      </c>
      <c r="M4008" s="5">
        <f>IFERROR(VLOOKUP(Tabla1[[#This Row],[FECHA]],'RECAUDOS DE COMPARENDOS'!A:D,4,FALSE),0)</f>
        <v>0</v>
      </c>
      <c r="N4008" s="9">
        <f>IFERROR(VLOOKUP(Tabla1[[#This Row],[FECHA]],'RECAUDOS DE COMPARENDOS'!A:D,3,FALSE),0)</f>
        <v>0</v>
      </c>
      <c r="O4008" s="5">
        <f>IFERROR(VLOOKUP(Tabla1[[#This Row],[FECHA]],'RECAUDOS DE RESOLUCIONES'!A:D,4,FALSE),0)</f>
        <v>0</v>
      </c>
      <c r="P4008" s="9">
        <f>IFERROR(VLOOKUP(Tabla1[[#This Row],[FECHA]],'RECAUDOS DE RESOLUCIONES'!A:D,3,FALSE),0)</f>
        <v>0</v>
      </c>
      <c r="Q400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00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008" s="11">
        <f>IFERROR(VLOOKUP(Tabla1[[#This Row],[FECHA]],'RECAUDOS LOCALES'!A:D,4,FALSE),0)</f>
        <v>0</v>
      </c>
      <c r="T4008" s="9">
        <f>IFERROR(VLOOKUP(Tabla1[[#This Row],[FECHA]],'RECAUDOS LOCALES'!A:D,3,FALSE),0)</f>
        <v>0</v>
      </c>
      <c r="U4008" s="11">
        <f>IFERROR(VLOOKUP(Tabla1[[#This Row],[FECHA]],'RECAUDOS EXTERNOS'!A:D,4,FALSE),0)</f>
        <v>0</v>
      </c>
      <c r="V4008" s="9">
        <f>IFERROR(VLOOKUP(Tabla1[[#This Row],[FECHA]],'RECAUDOS EXTERNOS'!A:D,3,FALSE),0)</f>
        <v>0</v>
      </c>
    </row>
    <row r="4009" spans="1:22" x14ac:dyDescent="0.25">
      <c r="A4009" s="1">
        <v>41568</v>
      </c>
      <c r="B4009" s="3" t="s">
        <v>1</v>
      </c>
      <c r="C4009" s="2">
        <v>41548</v>
      </c>
      <c r="D4009" s="5">
        <f>YEAR(Tabla1[[#This Row],[FECHA]])</f>
        <v>2013</v>
      </c>
      <c r="E4009" s="5">
        <f>IFERROR(VLOOKUP(Tabla1[[#This Row],[FECHA]],'COMPARENDOS TOTALES'!A:D,4,FALSE),0)</f>
        <v>0</v>
      </c>
      <c r="F4009" s="9">
        <f>IFERROR(VLOOKUP(Tabla1[[#This Row],[FECHA]],'COMPARENDOS TOTALES'!A:D,3,FALSE),0)</f>
        <v>0</v>
      </c>
      <c r="G4009" s="5">
        <f>IFERROR(VLOOKUP(Tabla1[[#This Row],[FECHA]],EXONERACIONES!A:D,4,FALSE),0)</f>
        <v>0</v>
      </c>
      <c r="H4009" s="9">
        <f>IFERROR(VLOOKUP(Tabla1[[#This Row],[FECHA]],EXONERACIONES!A:D,3,FALSE),0)</f>
        <v>0</v>
      </c>
      <c r="I4009" s="5">
        <f>IFERROR(VLOOKUP(Tabla1[[#This Row],[FECHA]],'SIMIT CON RES'!A:D,4,FALSE),0)</f>
        <v>0</v>
      </c>
      <c r="J4009" s="9">
        <f>IFERROR(VLOOKUP(Tabla1[[#This Row],[FECHA]],'SIMIT CON RES'!A:D,3,FALSE),0)</f>
        <v>0</v>
      </c>
      <c r="K4009">
        <f>IFERROR(VLOOKUP(Tabla1[[#This Row],[FECHA]],'SIMIT SIN RES'!A:D,4,FALSE),0)</f>
        <v>0</v>
      </c>
      <c r="L4009" s="9">
        <f>IFERROR(VLOOKUP(Tabla1[[#This Row],[FECHA]],'SIMIT SIN RES'!A:D,3,FALSE),0)</f>
        <v>0</v>
      </c>
      <c r="M4009" s="5">
        <f>IFERROR(VLOOKUP(Tabla1[[#This Row],[FECHA]],'RECAUDOS DE COMPARENDOS'!A:D,4,FALSE),0)</f>
        <v>0</v>
      </c>
      <c r="N4009" s="9">
        <f>IFERROR(VLOOKUP(Tabla1[[#This Row],[FECHA]],'RECAUDOS DE COMPARENDOS'!A:D,3,FALSE),0)</f>
        <v>0</v>
      </c>
      <c r="O4009" s="5">
        <f>IFERROR(VLOOKUP(Tabla1[[#This Row],[FECHA]],'RECAUDOS DE RESOLUCIONES'!A:D,4,FALSE),0)</f>
        <v>0</v>
      </c>
      <c r="P4009" s="9">
        <f>IFERROR(VLOOKUP(Tabla1[[#This Row],[FECHA]],'RECAUDOS DE RESOLUCIONES'!A:D,3,FALSE),0)</f>
        <v>0</v>
      </c>
      <c r="Q400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00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009" s="11">
        <f>IFERROR(VLOOKUP(Tabla1[[#This Row],[FECHA]],'RECAUDOS LOCALES'!A:D,4,FALSE),0)</f>
        <v>0</v>
      </c>
      <c r="T4009" s="9">
        <f>IFERROR(VLOOKUP(Tabla1[[#This Row],[FECHA]],'RECAUDOS LOCALES'!A:D,3,FALSE),0)</f>
        <v>0</v>
      </c>
      <c r="U4009" s="11">
        <f>IFERROR(VLOOKUP(Tabla1[[#This Row],[FECHA]],'RECAUDOS EXTERNOS'!A:D,4,FALSE),0)</f>
        <v>1</v>
      </c>
      <c r="V4009" s="9">
        <f>IFERROR(VLOOKUP(Tabla1[[#This Row],[FECHA]],'RECAUDOS EXTERNOS'!A:D,3,FALSE),0)</f>
        <v>124631</v>
      </c>
    </row>
    <row r="4010" spans="1:22" x14ac:dyDescent="0.25">
      <c r="A4010" s="1">
        <v>41569</v>
      </c>
      <c r="B4010" s="3" t="s">
        <v>2</v>
      </c>
      <c r="C4010" s="2">
        <v>41548</v>
      </c>
      <c r="D4010" s="5">
        <f>YEAR(Tabla1[[#This Row],[FECHA]])</f>
        <v>2013</v>
      </c>
      <c r="E4010" s="5">
        <f>IFERROR(VLOOKUP(Tabla1[[#This Row],[FECHA]],'COMPARENDOS TOTALES'!A:D,4,FALSE),0)</f>
        <v>1</v>
      </c>
      <c r="F4010" s="9">
        <f>IFERROR(VLOOKUP(Tabla1[[#This Row],[FECHA]],'COMPARENDOS TOTALES'!A:D,3,FALSE),0)</f>
        <v>157200</v>
      </c>
      <c r="G4010" s="5">
        <f>IFERROR(VLOOKUP(Tabla1[[#This Row],[FECHA]],EXONERACIONES!A:D,4,FALSE),0)</f>
        <v>0</v>
      </c>
      <c r="H4010" s="9">
        <f>IFERROR(VLOOKUP(Tabla1[[#This Row],[FECHA]],EXONERACIONES!A:D,3,FALSE),0)</f>
        <v>0</v>
      </c>
      <c r="I4010" s="5">
        <f>IFERROR(VLOOKUP(Tabla1[[#This Row],[FECHA]],'SIMIT CON RES'!A:D,4,FALSE),0)</f>
        <v>1</v>
      </c>
      <c r="J4010" s="9">
        <f>IFERROR(VLOOKUP(Tabla1[[#This Row],[FECHA]],'SIMIT CON RES'!A:D,3,FALSE),0)</f>
        <v>157200</v>
      </c>
      <c r="K4010">
        <f>IFERROR(VLOOKUP(Tabla1[[#This Row],[FECHA]],'SIMIT SIN RES'!A:D,4,FALSE),0)</f>
        <v>0</v>
      </c>
      <c r="L4010" s="9">
        <f>IFERROR(VLOOKUP(Tabla1[[#This Row],[FECHA]],'SIMIT SIN RES'!A:D,3,FALSE),0)</f>
        <v>0</v>
      </c>
      <c r="M4010" s="5">
        <f>IFERROR(VLOOKUP(Tabla1[[#This Row],[FECHA]],'RECAUDOS DE COMPARENDOS'!A:D,4,FALSE),0)</f>
        <v>0</v>
      </c>
      <c r="N4010" s="9">
        <f>IFERROR(VLOOKUP(Tabla1[[#This Row],[FECHA]],'RECAUDOS DE COMPARENDOS'!A:D,3,FALSE),0)</f>
        <v>0</v>
      </c>
      <c r="O4010" s="5">
        <f>IFERROR(VLOOKUP(Tabla1[[#This Row],[FECHA]],'RECAUDOS DE RESOLUCIONES'!A:D,4,FALSE),0)</f>
        <v>0</v>
      </c>
      <c r="P4010" s="9">
        <f>IFERROR(VLOOKUP(Tabla1[[#This Row],[FECHA]],'RECAUDOS DE RESOLUCIONES'!A:D,3,FALSE),0)</f>
        <v>0</v>
      </c>
      <c r="Q401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01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010" s="11">
        <f>IFERROR(VLOOKUP(Tabla1[[#This Row],[FECHA]],'RECAUDOS LOCALES'!A:D,4,FALSE),0)</f>
        <v>2</v>
      </c>
      <c r="T4010" s="9">
        <f>IFERROR(VLOOKUP(Tabla1[[#This Row],[FECHA]],'RECAUDOS LOCALES'!A:D,3,FALSE),0)</f>
        <v>220600</v>
      </c>
      <c r="U4010" s="11">
        <f>IFERROR(VLOOKUP(Tabla1[[#This Row],[FECHA]],'RECAUDOS EXTERNOS'!A:D,4,FALSE),0)</f>
        <v>1</v>
      </c>
      <c r="V4010" s="9">
        <f>IFERROR(VLOOKUP(Tabla1[[#This Row],[FECHA]],'RECAUDOS EXTERNOS'!A:D,3,FALSE),0)</f>
        <v>179897</v>
      </c>
    </row>
    <row r="4011" spans="1:22" x14ac:dyDescent="0.25">
      <c r="A4011" s="1">
        <v>41570</v>
      </c>
      <c r="B4011" s="3" t="s">
        <v>3</v>
      </c>
      <c r="C4011" s="2">
        <v>41548</v>
      </c>
      <c r="D4011" s="5">
        <f>YEAR(Tabla1[[#This Row],[FECHA]])</f>
        <v>2013</v>
      </c>
      <c r="E4011" s="5">
        <f>IFERROR(VLOOKUP(Tabla1[[#This Row],[FECHA]],'COMPARENDOS TOTALES'!A:D,4,FALSE),0)</f>
        <v>1</v>
      </c>
      <c r="F4011" s="9">
        <f>IFERROR(VLOOKUP(Tabla1[[#This Row],[FECHA]],'COMPARENDOS TOTALES'!A:D,3,FALSE),0)</f>
        <v>294750</v>
      </c>
      <c r="G4011" s="5">
        <f>IFERROR(VLOOKUP(Tabla1[[#This Row],[FECHA]],EXONERACIONES!A:D,4,FALSE),0)</f>
        <v>0</v>
      </c>
      <c r="H4011" s="9">
        <f>IFERROR(VLOOKUP(Tabla1[[#This Row],[FECHA]],EXONERACIONES!A:D,3,FALSE),0)</f>
        <v>0</v>
      </c>
      <c r="I4011" s="5">
        <f>IFERROR(VLOOKUP(Tabla1[[#This Row],[FECHA]],'SIMIT CON RES'!A:D,4,FALSE),0)</f>
        <v>0</v>
      </c>
      <c r="J4011" s="9">
        <f>IFERROR(VLOOKUP(Tabla1[[#This Row],[FECHA]],'SIMIT CON RES'!A:D,3,FALSE),0)</f>
        <v>0</v>
      </c>
      <c r="K4011">
        <f>IFERROR(VLOOKUP(Tabla1[[#This Row],[FECHA]],'SIMIT SIN RES'!A:D,4,FALSE),0)</f>
        <v>0</v>
      </c>
      <c r="L4011" s="9">
        <f>IFERROR(VLOOKUP(Tabla1[[#This Row],[FECHA]],'SIMIT SIN RES'!A:D,3,FALSE),0)</f>
        <v>0</v>
      </c>
      <c r="M4011" s="5">
        <f>IFERROR(VLOOKUP(Tabla1[[#This Row],[FECHA]],'RECAUDOS DE COMPARENDOS'!A:D,4,FALSE),0)</f>
        <v>0</v>
      </c>
      <c r="N4011" s="9">
        <f>IFERROR(VLOOKUP(Tabla1[[#This Row],[FECHA]],'RECAUDOS DE COMPARENDOS'!A:D,3,FALSE),0)</f>
        <v>0</v>
      </c>
      <c r="O4011" s="5">
        <f>IFERROR(VLOOKUP(Tabla1[[#This Row],[FECHA]],'RECAUDOS DE RESOLUCIONES'!A:D,4,FALSE),0)</f>
        <v>0</v>
      </c>
      <c r="P4011" s="9">
        <f>IFERROR(VLOOKUP(Tabla1[[#This Row],[FECHA]],'RECAUDOS DE RESOLUCIONES'!A:D,3,FALSE),0)</f>
        <v>0</v>
      </c>
      <c r="Q401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011" s="9">
        <f>Tabla1[V. COMPARENDOS]-(Tabla1[V. EXONERACIONES]+Tabla1[[#This Row],[V. SIMIT CON RESOLUCION]]+Tabla1[[#This Row],[V. SIMIT SIN RESOLUCION]]+Tabla1[[#This Row],[V. RECAUDOS COMPARENDOS]]+Tabla1[[#This Row],[V. RECAUDOS RESOLUCIONES]])</f>
        <v>294750</v>
      </c>
      <c r="S4011" s="11">
        <f>IFERROR(VLOOKUP(Tabla1[[#This Row],[FECHA]],'RECAUDOS LOCALES'!A:D,4,FALSE),0)</f>
        <v>2</v>
      </c>
      <c r="T4011" s="9">
        <f>IFERROR(VLOOKUP(Tabla1[[#This Row],[FECHA]],'RECAUDOS LOCALES'!A:D,3,FALSE),0)</f>
        <v>400000</v>
      </c>
      <c r="U4011" s="11">
        <f>IFERROR(VLOOKUP(Tabla1[[#This Row],[FECHA]],'RECAUDOS EXTERNOS'!A:D,4,FALSE),0)</f>
        <v>2</v>
      </c>
      <c r="V4011" s="9">
        <f>IFERROR(VLOOKUP(Tabla1[[#This Row],[FECHA]],'RECAUDOS EXTERNOS'!A:D,3,FALSE),0)</f>
        <v>864000</v>
      </c>
    </row>
    <row r="4012" spans="1:22" x14ac:dyDescent="0.25">
      <c r="A4012" s="1">
        <v>41571</v>
      </c>
      <c r="B4012" s="3" t="s">
        <v>6</v>
      </c>
      <c r="C4012" s="2">
        <v>41548</v>
      </c>
      <c r="D4012" s="5">
        <f>YEAR(Tabla1[[#This Row],[FECHA]])</f>
        <v>2013</v>
      </c>
      <c r="E4012" s="5">
        <f>IFERROR(VLOOKUP(Tabla1[[#This Row],[FECHA]],'COMPARENDOS TOTALES'!A:D,4,FALSE),0)</f>
        <v>1</v>
      </c>
      <c r="F4012" s="9">
        <f>IFERROR(VLOOKUP(Tabla1[[#This Row],[FECHA]],'COMPARENDOS TOTALES'!A:D,3,FALSE),0)</f>
        <v>294750</v>
      </c>
      <c r="G4012" s="5">
        <f>IFERROR(VLOOKUP(Tabla1[[#This Row],[FECHA]],EXONERACIONES!A:D,4,FALSE),0)</f>
        <v>0</v>
      </c>
      <c r="H4012" s="9">
        <f>IFERROR(VLOOKUP(Tabla1[[#This Row],[FECHA]],EXONERACIONES!A:D,3,FALSE),0)</f>
        <v>0</v>
      </c>
      <c r="I4012" s="5">
        <f>IFERROR(VLOOKUP(Tabla1[[#This Row],[FECHA]],'SIMIT CON RES'!A:D,4,FALSE),0)</f>
        <v>0</v>
      </c>
      <c r="J4012" s="9">
        <f>IFERROR(VLOOKUP(Tabla1[[#This Row],[FECHA]],'SIMIT CON RES'!A:D,3,FALSE),0)</f>
        <v>0</v>
      </c>
      <c r="K4012">
        <f>IFERROR(VLOOKUP(Tabla1[[#This Row],[FECHA]],'SIMIT SIN RES'!A:D,4,FALSE),0)</f>
        <v>0</v>
      </c>
      <c r="L4012" s="9">
        <f>IFERROR(VLOOKUP(Tabla1[[#This Row],[FECHA]],'SIMIT SIN RES'!A:D,3,FALSE),0)</f>
        <v>0</v>
      </c>
      <c r="M4012" s="5">
        <f>IFERROR(VLOOKUP(Tabla1[[#This Row],[FECHA]],'RECAUDOS DE COMPARENDOS'!A:D,4,FALSE),0)</f>
        <v>0</v>
      </c>
      <c r="N4012" s="9">
        <f>IFERROR(VLOOKUP(Tabla1[[#This Row],[FECHA]],'RECAUDOS DE COMPARENDOS'!A:D,3,FALSE),0)</f>
        <v>0</v>
      </c>
      <c r="O4012" s="5">
        <f>IFERROR(VLOOKUP(Tabla1[[#This Row],[FECHA]],'RECAUDOS DE RESOLUCIONES'!A:D,4,FALSE),0)</f>
        <v>0</v>
      </c>
      <c r="P4012" s="9">
        <f>IFERROR(VLOOKUP(Tabla1[[#This Row],[FECHA]],'RECAUDOS DE RESOLUCIONES'!A:D,3,FALSE),0)</f>
        <v>0</v>
      </c>
      <c r="Q401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012" s="9">
        <f>Tabla1[V. COMPARENDOS]-(Tabla1[V. EXONERACIONES]+Tabla1[[#This Row],[V. SIMIT CON RESOLUCION]]+Tabla1[[#This Row],[V. SIMIT SIN RESOLUCION]]+Tabla1[[#This Row],[V. RECAUDOS COMPARENDOS]]+Tabla1[[#This Row],[V. RECAUDOS RESOLUCIONES]])</f>
        <v>294750</v>
      </c>
      <c r="S4012" s="11">
        <f>IFERROR(VLOOKUP(Tabla1[[#This Row],[FECHA]],'RECAUDOS LOCALES'!A:D,4,FALSE),0)</f>
        <v>2</v>
      </c>
      <c r="T4012" s="9">
        <f>IFERROR(VLOOKUP(Tabla1[[#This Row],[FECHA]],'RECAUDOS LOCALES'!A:D,3,FALSE),0)</f>
        <v>300000</v>
      </c>
      <c r="U4012" s="11">
        <f>IFERROR(VLOOKUP(Tabla1[[#This Row],[FECHA]],'RECAUDOS EXTERNOS'!A:D,4,FALSE),0)</f>
        <v>5</v>
      </c>
      <c r="V4012" s="9">
        <f>IFERROR(VLOOKUP(Tabla1[[#This Row],[FECHA]],'RECAUDOS EXTERNOS'!A:D,3,FALSE),0)</f>
        <v>1871345</v>
      </c>
    </row>
    <row r="4013" spans="1:22" x14ac:dyDescent="0.25">
      <c r="A4013" s="1">
        <v>41572</v>
      </c>
      <c r="B4013" s="3" t="s">
        <v>0</v>
      </c>
      <c r="C4013" s="2">
        <v>41548</v>
      </c>
      <c r="D4013" s="5">
        <f>YEAR(Tabla1[[#This Row],[FECHA]])</f>
        <v>2013</v>
      </c>
      <c r="E4013" s="5">
        <f>IFERROR(VLOOKUP(Tabla1[[#This Row],[FECHA]],'COMPARENDOS TOTALES'!A:D,4,FALSE),0)</f>
        <v>0</v>
      </c>
      <c r="F4013" s="9">
        <f>IFERROR(VLOOKUP(Tabla1[[#This Row],[FECHA]],'COMPARENDOS TOTALES'!A:D,3,FALSE),0)</f>
        <v>0</v>
      </c>
      <c r="G4013" s="5">
        <f>IFERROR(VLOOKUP(Tabla1[[#This Row],[FECHA]],EXONERACIONES!A:D,4,FALSE),0)</f>
        <v>0</v>
      </c>
      <c r="H4013" s="9">
        <f>IFERROR(VLOOKUP(Tabla1[[#This Row],[FECHA]],EXONERACIONES!A:D,3,FALSE),0)</f>
        <v>0</v>
      </c>
      <c r="I4013" s="5">
        <f>IFERROR(VLOOKUP(Tabla1[[#This Row],[FECHA]],'SIMIT CON RES'!A:D,4,FALSE),0)</f>
        <v>0</v>
      </c>
      <c r="J4013" s="9">
        <f>IFERROR(VLOOKUP(Tabla1[[#This Row],[FECHA]],'SIMIT CON RES'!A:D,3,FALSE),0)</f>
        <v>0</v>
      </c>
      <c r="K4013">
        <f>IFERROR(VLOOKUP(Tabla1[[#This Row],[FECHA]],'SIMIT SIN RES'!A:D,4,FALSE),0)</f>
        <v>0</v>
      </c>
      <c r="L4013" s="9">
        <f>IFERROR(VLOOKUP(Tabla1[[#This Row],[FECHA]],'SIMIT SIN RES'!A:D,3,FALSE),0)</f>
        <v>0</v>
      </c>
      <c r="M4013" s="5">
        <f>IFERROR(VLOOKUP(Tabla1[[#This Row],[FECHA]],'RECAUDOS DE COMPARENDOS'!A:D,4,FALSE),0)</f>
        <v>0</v>
      </c>
      <c r="N4013" s="9">
        <f>IFERROR(VLOOKUP(Tabla1[[#This Row],[FECHA]],'RECAUDOS DE COMPARENDOS'!A:D,3,FALSE),0)</f>
        <v>0</v>
      </c>
      <c r="O4013" s="5">
        <f>IFERROR(VLOOKUP(Tabla1[[#This Row],[FECHA]],'RECAUDOS DE RESOLUCIONES'!A:D,4,FALSE),0)</f>
        <v>0</v>
      </c>
      <c r="P4013" s="9">
        <f>IFERROR(VLOOKUP(Tabla1[[#This Row],[FECHA]],'RECAUDOS DE RESOLUCIONES'!A:D,3,FALSE),0)</f>
        <v>0</v>
      </c>
      <c r="Q401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01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013" s="11">
        <f>IFERROR(VLOOKUP(Tabla1[[#This Row],[FECHA]],'RECAUDOS LOCALES'!A:D,4,FALSE),0)</f>
        <v>1</v>
      </c>
      <c r="T4013" s="9">
        <f>IFERROR(VLOOKUP(Tabla1[[#This Row],[FECHA]],'RECAUDOS LOCALES'!A:D,3,FALSE),0)</f>
        <v>131336</v>
      </c>
      <c r="U4013" s="11">
        <f>IFERROR(VLOOKUP(Tabla1[[#This Row],[FECHA]],'RECAUDOS EXTERNOS'!A:D,4,FALSE),0)</f>
        <v>2</v>
      </c>
      <c r="V4013" s="9">
        <f>IFERROR(VLOOKUP(Tabla1[[#This Row],[FECHA]],'RECAUDOS EXTERNOS'!A:D,3,FALSE),0)</f>
        <v>906420</v>
      </c>
    </row>
    <row r="4014" spans="1:22" x14ac:dyDescent="0.25">
      <c r="A4014" s="1">
        <v>41573</v>
      </c>
      <c r="B4014" s="3" t="s">
        <v>5</v>
      </c>
      <c r="C4014" s="2">
        <v>41548</v>
      </c>
      <c r="D4014" s="5">
        <f>YEAR(Tabla1[[#This Row],[FECHA]])</f>
        <v>2013</v>
      </c>
      <c r="E4014" s="5">
        <f>IFERROR(VLOOKUP(Tabla1[[#This Row],[FECHA]],'COMPARENDOS TOTALES'!A:D,4,FALSE),0)</f>
        <v>4</v>
      </c>
      <c r="F4014" s="9">
        <f>IFERROR(VLOOKUP(Tabla1[[#This Row],[FECHA]],'COMPARENDOS TOTALES'!A:D,3,FALSE),0)</f>
        <v>2063250</v>
      </c>
      <c r="G4014" s="5">
        <f>IFERROR(VLOOKUP(Tabla1[[#This Row],[FECHA]],EXONERACIONES!A:D,4,FALSE),0)</f>
        <v>0</v>
      </c>
      <c r="H4014" s="9">
        <f>IFERROR(VLOOKUP(Tabla1[[#This Row],[FECHA]],EXONERACIONES!A:D,3,FALSE),0)</f>
        <v>0</v>
      </c>
      <c r="I4014" s="5">
        <f>IFERROR(VLOOKUP(Tabla1[[#This Row],[FECHA]],'SIMIT CON RES'!A:D,4,FALSE),0)</f>
        <v>4</v>
      </c>
      <c r="J4014" s="9">
        <f>IFERROR(VLOOKUP(Tabla1[[#This Row],[FECHA]],'SIMIT CON RES'!A:D,3,FALSE),0)</f>
        <v>2063250</v>
      </c>
      <c r="K4014">
        <f>IFERROR(VLOOKUP(Tabla1[[#This Row],[FECHA]],'SIMIT SIN RES'!A:D,4,FALSE),0)</f>
        <v>0</v>
      </c>
      <c r="L4014" s="9">
        <f>IFERROR(VLOOKUP(Tabla1[[#This Row],[FECHA]],'SIMIT SIN RES'!A:D,3,FALSE),0)</f>
        <v>0</v>
      </c>
      <c r="M4014" s="5">
        <f>IFERROR(VLOOKUP(Tabla1[[#This Row],[FECHA]],'RECAUDOS DE COMPARENDOS'!A:D,4,FALSE),0)</f>
        <v>0</v>
      </c>
      <c r="N4014" s="9">
        <f>IFERROR(VLOOKUP(Tabla1[[#This Row],[FECHA]],'RECAUDOS DE COMPARENDOS'!A:D,3,FALSE),0)</f>
        <v>0</v>
      </c>
      <c r="O4014" s="5">
        <f>IFERROR(VLOOKUP(Tabla1[[#This Row],[FECHA]],'RECAUDOS DE RESOLUCIONES'!A:D,4,FALSE),0)</f>
        <v>0</v>
      </c>
      <c r="P4014" s="9">
        <f>IFERROR(VLOOKUP(Tabla1[[#This Row],[FECHA]],'RECAUDOS DE RESOLUCIONES'!A:D,3,FALSE),0)</f>
        <v>0</v>
      </c>
      <c r="Q401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01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014" s="11">
        <f>IFERROR(VLOOKUP(Tabla1[[#This Row],[FECHA]],'RECAUDOS LOCALES'!A:D,4,FALSE),0)</f>
        <v>1</v>
      </c>
      <c r="T4014" s="9">
        <f>IFERROR(VLOOKUP(Tabla1[[#This Row],[FECHA]],'RECAUDOS LOCALES'!A:D,3,FALSE),0)</f>
        <v>79200</v>
      </c>
      <c r="U4014" s="11">
        <f>IFERROR(VLOOKUP(Tabla1[[#This Row],[FECHA]],'RECAUDOS EXTERNOS'!A:D,4,FALSE),0)</f>
        <v>0</v>
      </c>
      <c r="V4014" s="9">
        <f>IFERROR(VLOOKUP(Tabla1[[#This Row],[FECHA]],'RECAUDOS EXTERNOS'!A:D,3,FALSE),0)</f>
        <v>0</v>
      </c>
    </row>
    <row r="4015" spans="1:22" x14ac:dyDescent="0.25">
      <c r="A4015" s="1">
        <v>41574</v>
      </c>
      <c r="B4015" s="3" t="s">
        <v>4</v>
      </c>
      <c r="C4015" s="2">
        <v>41548</v>
      </c>
      <c r="D4015" s="5">
        <f>YEAR(Tabla1[[#This Row],[FECHA]])</f>
        <v>2013</v>
      </c>
      <c r="E4015" s="5">
        <f>IFERROR(VLOOKUP(Tabla1[[#This Row],[FECHA]],'COMPARENDOS TOTALES'!A:D,4,FALSE),0)</f>
        <v>0</v>
      </c>
      <c r="F4015" s="9">
        <f>IFERROR(VLOOKUP(Tabla1[[#This Row],[FECHA]],'COMPARENDOS TOTALES'!A:D,3,FALSE),0)</f>
        <v>0</v>
      </c>
      <c r="G4015" s="5">
        <f>IFERROR(VLOOKUP(Tabla1[[#This Row],[FECHA]],EXONERACIONES!A:D,4,FALSE),0)</f>
        <v>0</v>
      </c>
      <c r="H4015" s="9">
        <f>IFERROR(VLOOKUP(Tabla1[[#This Row],[FECHA]],EXONERACIONES!A:D,3,FALSE),0)</f>
        <v>0</v>
      </c>
      <c r="I4015" s="5">
        <f>IFERROR(VLOOKUP(Tabla1[[#This Row],[FECHA]],'SIMIT CON RES'!A:D,4,FALSE),0)</f>
        <v>0</v>
      </c>
      <c r="J4015" s="9">
        <f>IFERROR(VLOOKUP(Tabla1[[#This Row],[FECHA]],'SIMIT CON RES'!A:D,3,FALSE),0)</f>
        <v>0</v>
      </c>
      <c r="K4015">
        <f>IFERROR(VLOOKUP(Tabla1[[#This Row],[FECHA]],'SIMIT SIN RES'!A:D,4,FALSE),0)</f>
        <v>0</v>
      </c>
      <c r="L4015" s="9">
        <f>IFERROR(VLOOKUP(Tabla1[[#This Row],[FECHA]],'SIMIT SIN RES'!A:D,3,FALSE),0)</f>
        <v>0</v>
      </c>
      <c r="M4015" s="5">
        <f>IFERROR(VLOOKUP(Tabla1[[#This Row],[FECHA]],'RECAUDOS DE COMPARENDOS'!A:D,4,FALSE),0)</f>
        <v>0</v>
      </c>
      <c r="N4015" s="9">
        <f>IFERROR(VLOOKUP(Tabla1[[#This Row],[FECHA]],'RECAUDOS DE COMPARENDOS'!A:D,3,FALSE),0)</f>
        <v>0</v>
      </c>
      <c r="O4015" s="5">
        <f>IFERROR(VLOOKUP(Tabla1[[#This Row],[FECHA]],'RECAUDOS DE RESOLUCIONES'!A:D,4,FALSE),0)</f>
        <v>0</v>
      </c>
      <c r="P4015" s="9">
        <f>IFERROR(VLOOKUP(Tabla1[[#This Row],[FECHA]],'RECAUDOS DE RESOLUCIONES'!A:D,3,FALSE),0)</f>
        <v>0</v>
      </c>
      <c r="Q401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01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015" s="11">
        <f>IFERROR(VLOOKUP(Tabla1[[#This Row],[FECHA]],'RECAUDOS LOCALES'!A:D,4,FALSE),0)</f>
        <v>1</v>
      </c>
      <c r="T4015" s="9">
        <f>IFERROR(VLOOKUP(Tabla1[[#This Row],[FECHA]],'RECAUDOS LOCALES'!A:D,3,FALSE),0)</f>
        <v>100000</v>
      </c>
      <c r="U4015" s="11">
        <f>IFERROR(VLOOKUP(Tabla1[[#This Row],[FECHA]],'RECAUDOS EXTERNOS'!A:D,4,FALSE),0)</f>
        <v>0</v>
      </c>
      <c r="V4015" s="9">
        <f>IFERROR(VLOOKUP(Tabla1[[#This Row],[FECHA]],'RECAUDOS EXTERNOS'!A:D,3,FALSE),0)</f>
        <v>0</v>
      </c>
    </row>
    <row r="4016" spans="1:22" x14ac:dyDescent="0.25">
      <c r="A4016" s="1">
        <v>41575</v>
      </c>
      <c r="B4016" s="3" t="s">
        <v>1</v>
      </c>
      <c r="C4016" s="2">
        <v>41548</v>
      </c>
      <c r="D4016" s="5">
        <f>YEAR(Tabla1[[#This Row],[FECHA]])</f>
        <v>2013</v>
      </c>
      <c r="E4016" s="5">
        <f>IFERROR(VLOOKUP(Tabla1[[#This Row],[FECHA]],'COMPARENDOS TOTALES'!A:D,4,FALSE),0)</f>
        <v>0</v>
      </c>
      <c r="F4016" s="9">
        <f>IFERROR(VLOOKUP(Tabla1[[#This Row],[FECHA]],'COMPARENDOS TOTALES'!A:D,3,FALSE),0)</f>
        <v>0</v>
      </c>
      <c r="G4016" s="5">
        <f>IFERROR(VLOOKUP(Tabla1[[#This Row],[FECHA]],EXONERACIONES!A:D,4,FALSE),0)</f>
        <v>0</v>
      </c>
      <c r="H4016" s="9">
        <f>IFERROR(VLOOKUP(Tabla1[[#This Row],[FECHA]],EXONERACIONES!A:D,3,FALSE),0)</f>
        <v>0</v>
      </c>
      <c r="I4016" s="5">
        <f>IFERROR(VLOOKUP(Tabla1[[#This Row],[FECHA]],'SIMIT CON RES'!A:D,4,FALSE),0)</f>
        <v>0</v>
      </c>
      <c r="J4016" s="9">
        <f>IFERROR(VLOOKUP(Tabla1[[#This Row],[FECHA]],'SIMIT CON RES'!A:D,3,FALSE),0)</f>
        <v>0</v>
      </c>
      <c r="K4016">
        <f>IFERROR(VLOOKUP(Tabla1[[#This Row],[FECHA]],'SIMIT SIN RES'!A:D,4,FALSE),0)</f>
        <v>0</v>
      </c>
      <c r="L4016" s="9">
        <f>IFERROR(VLOOKUP(Tabla1[[#This Row],[FECHA]],'SIMIT SIN RES'!A:D,3,FALSE),0)</f>
        <v>0</v>
      </c>
      <c r="M4016" s="5">
        <f>IFERROR(VLOOKUP(Tabla1[[#This Row],[FECHA]],'RECAUDOS DE COMPARENDOS'!A:D,4,FALSE),0)</f>
        <v>0</v>
      </c>
      <c r="N4016" s="9">
        <f>IFERROR(VLOOKUP(Tabla1[[#This Row],[FECHA]],'RECAUDOS DE COMPARENDOS'!A:D,3,FALSE),0)</f>
        <v>0</v>
      </c>
      <c r="O4016" s="5">
        <f>IFERROR(VLOOKUP(Tabla1[[#This Row],[FECHA]],'RECAUDOS DE RESOLUCIONES'!A:D,4,FALSE),0)</f>
        <v>0</v>
      </c>
      <c r="P4016" s="9">
        <f>IFERROR(VLOOKUP(Tabla1[[#This Row],[FECHA]],'RECAUDOS DE RESOLUCIONES'!A:D,3,FALSE),0)</f>
        <v>0</v>
      </c>
      <c r="Q401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01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016" s="11">
        <f>IFERROR(VLOOKUP(Tabla1[[#This Row],[FECHA]],'RECAUDOS LOCALES'!A:D,4,FALSE),0)</f>
        <v>4</v>
      </c>
      <c r="T4016" s="9">
        <f>IFERROR(VLOOKUP(Tabla1[[#This Row],[FECHA]],'RECAUDOS LOCALES'!A:D,3,FALSE),0)</f>
        <v>890500</v>
      </c>
      <c r="U4016" s="11">
        <f>IFERROR(VLOOKUP(Tabla1[[#This Row],[FECHA]],'RECAUDOS EXTERNOS'!A:D,4,FALSE),0)</f>
        <v>2</v>
      </c>
      <c r="V4016" s="9">
        <f>IFERROR(VLOOKUP(Tabla1[[#This Row],[FECHA]],'RECAUDOS EXTERNOS'!A:D,3,FALSE),0)</f>
        <v>1010097</v>
      </c>
    </row>
    <row r="4017" spans="1:22" x14ac:dyDescent="0.25">
      <c r="A4017" s="1">
        <v>41576</v>
      </c>
      <c r="B4017" s="3" t="s">
        <v>2</v>
      </c>
      <c r="C4017" s="2">
        <v>41548</v>
      </c>
      <c r="D4017" s="5">
        <f>YEAR(Tabla1[[#This Row],[FECHA]])</f>
        <v>2013</v>
      </c>
      <c r="E4017" s="5">
        <f>IFERROR(VLOOKUP(Tabla1[[#This Row],[FECHA]],'COMPARENDOS TOTALES'!A:D,4,FALSE),0)</f>
        <v>0</v>
      </c>
      <c r="F4017" s="9">
        <f>IFERROR(VLOOKUP(Tabla1[[#This Row],[FECHA]],'COMPARENDOS TOTALES'!A:D,3,FALSE),0)</f>
        <v>0</v>
      </c>
      <c r="G4017" s="5">
        <f>IFERROR(VLOOKUP(Tabla1[[#This Row],[FECHA]],EXONERACIONES!A:D,4,FALSE),0)</f>
        <v>0</v>
      </c>
      <c r="H4017" s="9">
        <f>IFERROR(VLOOKUP(Tabla1[[#This Row],[FECHA]],EXONERACIONES!A:D,3,FALSE),0)</f>
        <v>0</v>
      </c>
      <c r="I4017" s="5">
        <f>IFERROR(VLOOKUP(Tabla1[[#This Row],[FECHA]],'SIMIT CON RES'!A:D,4,FALSE),0)</f>
        <v>0</v>
      </c>
      <c r="J4017" s="9">
        <f>IFERROR(VLOOKUP(Tabla1[[#This Row],[FECHA]],'SIMIT CON RES'!A:D,3,FALSE),0)</f>
        <v>0</v>
      </c>
      <c r="K4017">
        <f>IFERROR(VLOOKUP(Tabla1[[#This Row],[FECHA]],'SIMIT SIN RES'!A:D,4,FALSE),0)</f>
        <v>0</v>
      </c>
      <c r="L4017" s="9">
        <f>IFERROR(VLOOKUP(Tabla1[[#This Row],[FECHA]],'SIMIT SIN RES'!A:D,3,FALSE),0)</f>
        <v>0</v>
      </c>
      <c r="M4017" s="5">
        <f>IFERROR(VLOOKUP(Tabla1[[#This Row],[FECHA]],'RECAUDOS DE COMPARENDOS'!A:D,4,FALSE),0)</f>
        <v>0</v>
      </c>
      <c r="N4017" s="9">
        <f>IFERROR(VLOOKUP(Tabla1[[#This Row],[FECHA]],'RECAUDOS DE COMPARENDOS'!A:D,3,FALSE),0)</f>
        <v>0</v>
      </c>
      <c r="O4017" s="5">
        <f>IFERROR(VLOOKUP(Tabla1[[#This Row],[FECHA]],'RECAUDOS DE RESOLUCIONES'!A:D,4,FALSE),0)</f>
        <v>0</v>
      </c>
      <c r="P4017" s="9">
        <f>IFERROR(VLOOKUP(Tabla1[[#This Row],[FECHA]],'RECAUDOS DE RESOLUCIONES'!A:D,3,FALSE),0)</f>
        <v>0</v>
      </c>
      <c r="Q401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01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017" s="11">
        <f>IFERROR(VLOOKUP(Tabla1[[#This Row],[FECHA]],'RECAUDOS LOCALES'!A:D,4,FALSE),0)</f>
        <v>4</v>
      </c>
      <c r="T4017" s="9">
        <f>IFERROR(VLOOKUP(Tabla1[[#This Row],[FECHA]],'RECAUDOS LOCALES'!A:D,3,FALSE),0)</f>
        <v>753200</v>
      </c>
      <c r="U4017" s="11">
        <f>IFERROR(VLOOKUP(Tabla1[[#This Row],[FECHA]],'RECAUDOS EXTERNOS'!A:D,4,FALSE),0)</f>
        <v>0</v>
      </c>
      <c r="V4017" s="9">
        <f>IFERROR(VLOOKUP(Tabla1[[#This Row],[FECHA]],'RECAUDOS EXTERNOS'!A:D,3,FALSE),0)</f>
        <v>0</v>
      </c>
    </row>
    <row r="4018" spans="1:22" x14ac:dyDescent="0.25">
      <c r="A4018" s="1">
        <v>41577</v>
      </c>
      <c r="B4018" s="3" t="s">
        <v>3</v>
      </c>
      <c r="C4018" s="2">
        <v>41548</v>
      </c>
      <c r="D4018" s="5">
        <f>YEAR(Tabla1[[#This Row],[FECHA]])</f>
        <v>2013</v>
      </c>
      <c r="E4018" s="5">
        <f>IFERROR(VLOOKUP(Tabla1[[#This Row],[FECHA]],'COMPARENDOS TOTALES'!A:D,4,FALSE),0)</f>
        <v>1</v>
      </c>
      <c r="F4018" s="9">
        <f>IFERROR(VLOOKUP(Tabla1[[#This Row],[FECHA]],'COMPARENDOS TOTALES'!A:D,3,FALSE),0)</f>
        <v>157200</v>
      </c>
      <c r="G4018" s="5">
        <f>IFERROR(VLOOKUP(Tabla1[[#This Row],[FECHA]],EXONERACIONES!A:D,4,FALSE),0)</f>
        <v>0</v>
      </c>
      <c r="H4018" s="9">
        <f>IFERROR(VLOOKUP(Tabla1[[#This Row],[FECHA]],EXONERACIONES!A:D,3,FALSE),0)</f>
        <v>0</v>
      </c>
      <c r="I4018" s="5">
        <f>IFERROR(VLOOKUP(Tabla1[[#This Row],[FECHA]],'SIMIT CON RES'!A:D,4,FALSE),0)</f>
        <v>1</v>
      </c>
      <c r="J4018" s="9">
        <f>IFERROR(VLOOKUP(Tabla1[[#This Row],[FECHA]],'SIMIT CON RES'!A:D,3,FALSE),0)</f>
        <v>157200</v>
      </c>
      <c r="K4018">
        <f>IFERROR(VLOOKUP(Tabla1[[#This Row],[FECHA]],'SIMIT SIN RES'!A:D,4,FALSE),0)</f>
        <v>0</v>
      </c>
      <c r="L4018" s="9">
        <f>IFERROR(VLOOKUP(Tabla1[[#This Row],[FECHA]],'SIMIT SIN RES'!A:D,3,FALSE),0)</f>
        <v>0</v>
      </c>
      <c r="M4018" s="5">
        <f>IFERROR(VLOOKUP(Tabla1[[#This Row],[FECHA]],'RECAUDOS DE COMPARENDOS'!A:D,4,FALSE),0)</f>
        <v>0</v>
      </c>
      <c r="N4018" s="9">
        <f>IFERROR(VLOOKUP(Tabla1[[#This Row],[FECHA]],'RECAUDOS DE COMPARENDOS'!A:D,3,FALSE),0)</f>
        <v>0</v>
      </c>
      <c r="O4018" s="5">
        <f>IFERROR(VLOOKUP(Tabla1[[#This Row],[FECHA]],'RECAUDOS DE RESOLUCIONES'!A:D,4,FALSE),0)</f>
        <v>0</v>
      </c>
      <c r="P4018" s="9">
        <f>IFERROR(VLOOKUP(Tabla1[[#This Row],[FECHA]],'RECAUDOS DE RESOLUCIONES'!A:D,3,FALSE),0)</f>
        <v>0</v>
      </c>
      <c r="Q401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01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018" s="11">
        <f>IFERROR(VLOOKUP(Tabla1[[#This Row],[FECHA]],'RECAUDOS LOCALES'!A:D,4,FALSE),0)</f>
        <v>3</v>
      </c>
      <c r="T4018" s="9">
        <f>IFERROR(VLOOKUP(Tabla1[[#This Row],[FECHA]],'RECAUDOS LOCALES'!A:D,3,FALSE),0)</f>
        <v>450000</v>
      </c>
      <c r="U4018" s="11">
        <f>IFERROR(VLOOKUP(Tabla1[[#This Row],[FECHA]],'RECAUDOS EXTERNOS'!A:D,4,FALSE),0)</f>
        <v>4</v>
      </c>
      <c r="V4018" s="9">
        <f>IFERROR(VLOOKUP(Tabla1[[#This Row],[FECHA]],'RECAUDOS EXTERNOS'!A:D,3,FALSE),0)</f>
        <v>1071780</v>
      </c>
    </row>
    <row r="4019" spans="1:22" x14ac:dyDescent="0.25">
      <c r="A4019" s="1">
        <v>41578</v>
      </c>
      <c r="B4019" s="3" t="s">
        <v>6</v>
      </c>
      <c r="C4019" s="2">
        <v>41548</v>
      </c>
      <c r="D4019" s="5">
        <f>YEAR(Tabla1[[#This Row],[FECHA]])</f>
        <v>2013</v>
      </c>
      <c r="E4019" s="5">
        <f>IFERROR(VLOOKUP(Tabla1[[#This Row],[FECHA]],'COMPARENDOS TOTALES'!A:D,4,FALSE),0)</f>
        <v>1</v>
      </c>
      <c r="F4019" s="9">
        <f>IFERROR(VLOOKUP(Tabla1[[#This Row],[FECHA]],'COMPARENDOS TOTALES'!A:D,3,FALSE),0)</f>
        <v>294750</v>
      </c>
      <c r="G4019" s="5">
        <f>IFERROR(VLOOKUP(Tabla1[[#This Row],[FECHA]],EXONERACIONES!A:D,4,FALSE),0)</f>
        <v>0</v>
      </c>
      <c r="H4019" s="9">
        <f>IFERROR(VLOOKUP(Tabla1[[#This Row],[FECHA]],EXONERACIONES!A:D,3,FALSE),0)</f>
        <v>0</v>
      </c>
      <c r="I4019" s="5">
        <f>IFERROR(VLOOKUP(Tabla1[[#This Row],[FECHA]],'SIMIT CON RES'!A:D,4,FALSE),0)</f>
        <v>0</v>
      </c>
      <c r="J4019" s="9">
        <f>IFERROR(VLOOKUP(Tabla1[[#This Row],[FECHA]],'SIMIT CON RES'!A:D,3,FALSE),0)</f>
        <v>0</v>
      </c>
      <c r="K4019">
        <f>IFERROR(VLOOKUP(Tabla1[[#This Row],[FECHA]],'SIMIT SIN RES'!A:D,4,FALSE),0)</f>
        <v>0</v>
      </c>
      <c r="L4019" s="9">
        <f>IFERROR(VLOOKUP(Tabla1[[#This Row],[FECHA]],'SIMIT SIN RES'!A:D,3,FALSE),0)</f>
        <v>0</v>
      </c>
      <c r="M4019" s="5">
        <f>IFERROR(VLOOKUP(Tabla1[[#This Row],[FECHA]],'RECAUDOS DE COMPARENDOS'!A:D,4,FALSE),0)</f>
        <v>0</v>
      </c>
      <c r="N4019" s="9">
        <f>IFERROR(VLOOKUP(Tabla1[[#This Row],[FECHA]],'RECAUDOS DE COMPARENDOS'!A:D,3,FALSE),0)</f>
        <v>0</v>
      </c>
      <c r="O4019" s="5">
        <f>IFERROR(VLOOKUP(Tabla1[[#This Row],[FECHA]],'RECAUDOS DE RESOLUCIONES'!A:D,4,FALSE),0)</f>
        <v>0</v>
      </c>
      <c r="P4019" s="9">
        <f>IFERROR(VLOOKUP(Tabla1[[#This Row],[FECHA]],'RECAUDOS DE RESOLUCIONES'!A:D,3,FALSE),0)</f>
        <v>0</v>
      </c>
      <c r="Q401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019" s="9">
        <f>Tabla1[V. COMPARENDOS]-(Tabla1[V. EXONERACIONES]+Tabla1[[#This Row],[V. SIMIT CON RESOLUCION]]+Tabla1[[#This Row],[V. SIMIT SIN RESOLUCION]]+Tabla1[[#This Row],[V. RECAUDOS COMPARENDOS]]+Tabla1[[#This Row],[V. RECAUDOS RESOLUCIONES]])</f>
        <v>294750</v>
      </c>
      <c r="S4019" s="11">
        <f>IFERROR(VLOOKUP(Tabla1[[#This Row],[FECHA]],'RECAUDOS LOCALES'!A:D,4,FALSE),0)</f>
        <v>2</v>
      </c>
      <c r="T4019" s="9">
        <f>IFERROR(VLOOKUP(Tabla1[[#This Row],[FECHA]],'RECAUDOS LOCALES'!A:D,3,FALSE),0)</f>
        <v>330000</v>
      </c>
      <c r="U4019" s="11">
        <f>IFERROR(VLOOKUP(Tabla1[[#This Row],[FECHA]],'RECAUDOS EXTERNOS'!A:D,4,FALSE),0)</f>
        <v>3</v>
      </c>
      <c r="V4019" s="9">
        <f>IFERROR(VLOOKUP(Tabla1[[#This Row],[FECHA]],'RECAUDOS EXTERNOS'!A:D,3,FALSE),0)</f>
        <v>669784</v>
      </c>
    </row>
    <row r="4020" spans="1:22" x14ac:dyDescent="0.25">
      <c r="A4020" s="1">
        <v>41579</v>
      </c>
      <c r="B4020" s="3" t="s">
        <v>0</v>
      </c>
      <c r="C4020" s="2">
        <v>41579</v>
      </c>
      <c r="D4020" s="5">
        <f>YEAR(Tabla1[[#This Row],[FECHA]])</f>
        <v>2013</v>
      </c>
      <c r="E4020" s="5">
        <f>IFERROR(VLOOKUP(Tabla1[[#This Row],[FECHA]],'COMPARENDOS TOTALES'!A:D,4,FALSE),0)</f>
        <v>2</v>
      </c>
      <c r="F4020" s="9">
        <f>IFERROR(VLOOKUP(Tabla1[[#This Row],[FECHA]],'COMPARENDOS TOTALES'!A:D,3,FALSE),0)</f>
        <v>884250</v>
      </c>
      <c r="G4020" s="5">
        <f>IFERROR(VLOOKUP(Tabla1[[#This Row],[FECHA]],EXONERACIONES!A:D,4,FALSE),0)</f>
        <v>0</v>
      </c>
      <c r="H4020" s="9">
        <f>IFERROR(VLOOKUP(Tabla1[[#This Row],[FECHA]],EXONERACIONES!A:D,3,FALSE),0)</f>
        <v>0</v>
      </c>
      <c r="I4020" s="5">
        <f>IFERROR(VLOOKUP(Tabla1[[#This Row],[FECHA]],'SIMIT CON RES'!A:D,4,FALSE),0)</f>
        <v>0</v>
      </c>
      <c r="J4020" s="9">
        <f>IFERROR(VLOOKUP(Tabla1[[#This Row],[FECHA]],'SIMIT CON RES'!A:D,3,FALSE),0)</f>
        <v>0</v>
      </c>
      <c r="K4020">
        <f>IFERROR(VLOOKUP(Tabla1[[#This Row],[FECHA]],'SIMIT SIN RES'!A:D,4,FALSE),0)</f>
        <v>0</v>
      </c>
      <c r="L4020" s="9">
        <f>IFERROR(VLOOKUP(Tabla1[[#This Row],[FECHA]],'SIMIT SIN RES'!A:D,3,FALSE),0)</f>
        <v>0</v>
      </c>
      <c r="M4020" s="5">
        <f>IFERROR(VLOOKUP(Tabla1[[#This Row],[FECHA]],'RECAUDOS DE COMPARENDOS'!A:D,4,FALSE),0)</f>
        <v>0</v>
      </c>
      <c r="N4020" s="9">
        <f>IFERROR(VLOOKUP(Tabla1[[#This Row],[FECHA]],'RECAUDOS DE COMPARENDOS'!A:D,3,FALSE),0)</f>
        <v>0</v>
      </c>
      <c r="O4020" s="5">
        <f>IFERROR(VLOOKUP(Tabla1[[#This Row],[FECHA]],'RECAUDOS DE RESOLUCIONES'!A:D,4,FALSE),0)</f>
        <v>0</v>
      </c>
      <c r="P4020" s="9">
        <f>IFERROR(VLOOKUP(Tabla1[[#This Row],[FECHA]],'RECAUDOS DE RESOLUCIONES'!A:D,3,FALSE),0)</f>
        <v>0</v>
      </c>
      <c r="Q402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4020" s="9">
        <f>Tabla1[V. COMPARENDOS]-(Tabla1[V. EXONERACIONES]+Tabla1[[#This Row],[V. SIMIT CON RESOLUCION]]+Tabla1[[#This Row],[V. SIMIT SIN RESOLUCION]]+Tabla1[[#This Row],[V. RECAUDOS COMPARENDOS]]+Tabla1[[#This Row],[V. RECAUDOS RESOLUCIONES]])</f>
        <v>884250</v>
      </c>
      <c r="S4020" s="11">
        <f>IFERROR(VLOOKUP(Tabla1[[#This Row],[FECHA]],'RECAUDOS LOCALES'!A:D,4,FALSE),0)</f>
        <v>1</v>
      </c>
      <c r="T4020" s="9">
        <f>IFERROR(VLOOKUP(Tabla1[[#This Row],[FECHA]],'RECAUDOS LOCALES'!A:D,3,FALSE),0)</f>
        <v>135000</v>
      </c>
      <c r="U4020" s="11">
        <f>IFERROR(VLOOKUP(Tabla1[[#This Row],[FECHA]],'RECAUDOS EXTERNOS'!A:D,4,FALSE),0)</f>
        <v>1</v>
      </c>
      <c r="V4020" s="9">
        <f>IFERROR(VLOOKUP(Tabla1[[#This Row],[FECHA]],'RECAUDOS EXTERNOS'!A:D,3,FALSE),0)</f>
        <v>152884</v>
      </c>
    </row>
    <row r="4021" spans="1:22" x14ac:dyDescent="0.25">
      <c r="A4021" s="1">
        <v>41580</v>
      </c>
      <c r="B4021" s="3" t="s">
        <v>5</v>
      </c>
      <c r="C4021" s="2">
        <v>41579</v>
      </c>
      <c r="D4021" s="5">
        <f>YEAR(Tabla1[[#This Row],[FECHA]])</f>
        <v>2013</v>
      </c>
      <c r="E4021" s="5">
        <f>IFERROR(VLOOKUP(Tabla1[[#This Row],[FECHA]],'COMPARENDOS TOTALES'!A:D,4,FALSE),0)</f>
        <v>3</v>
      </c>
      <c r="F4021" s="9">
        <f>IFERROR(VLOOKUP(Tabla1[[#This Row],[FECHA]],'COMPARENDOS TOTALES'!A:D,3,FALSE),0)</f>
        <v>884250</v>
      </c>
      <c r="G4021" s="5">
        <f>IFERROR(VLOOKUP(Tabla1[[#This Row],[FECHA]],EXONERACIONES!A:D,4,FALSE),0)</f>
        <v>0</v>
      </c>
      <c r="H4021" s="9">
        <f>IFERROR(VLOOKUP(Tabla1[[#This Row],[FECHA]],EXONERACIONES!A:D,3,FALSE),0)</f>
        <v>0</v>
      </c>
      <c r="I4021" s="5">
        <f>IFERROR(VLOOKUP(Tabla1[[#This Row],[FECHA]],'SIMIT CON RES'!A:D,4,FALSE),0)</f>
        <v>2</v>
      </c>
      <c r="J4021" s="9">
        <f>IFERROR(VLOOKUP(Tabla1[[#This Row],[FECHA]],'SIMIT CON RES'!A:D,3,FALSE),0)</f>
        <v>589500</v>
      </c>
      <c r="K4021">
        <f>IFERROR(VLOOKUP(Tabla1[[#This Row],[FECHA]],'SIMIT SIN RES'!A:D,4,FALSE),0)</f>
        <v>0</v>
      </c>
      <c r="L4021" s="9">
        <f>IFERROR(VLOOKUP(Tabla1[[#This Row],[FECHA]],'SIMIT SIN RES'!A:D,3,FALSE),0)</f>
        <v>0</v>
      </c>
      <c r="M4021" s="5">
        <f>IFERROR(VLOOKUP(Tabla1[[#This Row],[FECHA]],'RECAUDOS DE COMPARENDOS'!A:D,4,FALSE),0)</f>
        <v>0</v>
      </c>
      <c r="N4021" s="9">
        <f>IFERROR(VLOOKUP(Tabla1[[#This Row],[FECHA]],'RECAUDOS DE COMPARENDOS'!A:D,3,FALSE),0)</f>
        <v>0</v>
      </c>
      <c r="O4021" s="5">
        <f>IFERROR(VLOOKUP(Tabla1[[#This Row],[FECHA]],'RECAUDOS DE RESOLUCIONES'!A:D,4,FALSE),0)</f>
        <v>0</v>
      </c>
      <c r="P4021" s="9">
        <f>IFERROR(VLOOKUP(Tabla1[[#This Row],[FECHA]],'RECAUDOS DE RESOLUCIONES'!A:D,3,FALSE),0)</f>
        <v>0</v>
      </c>
      <c r="Q402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021" s="9">
        <f>Tabla1[V. COMPARENDOS]-(Tabla1[V. EXONERACIONES]+Tabla1[[#This Row],[V. SIMIT CON RESOLUCION]]+Tabla1[[#This Row],[V. SIMIT SIN RESOLUCION]]+Tabla1[[#This Row],[V. RECAUDOS COMPARENDOS]]+Tabla1[[#This Row],[V. RECAUDOS RESOLUCIONES]])</f>
        <v>294750</v>
      </c>
      <c r="S4021" s="11">
        <f>IFERROR(VLOOKUP(Tabla1[[#This Row],[FECHA]],'RECAUDOS LOCALES'!A:D,4,FALSE),0)</f>
        <v>0</v>
      </c>
      <c r="T4021" s="9">
        <f>IFERROR(VLOOKUP(Tabla1[[#This Row],[FECHA]],'RECAUDOS LOCALES'!A:D,3,FALSE),0)</f>
        <v>0</v>
      </c>
      <c r="U4021" s="11">
        <f>IFERROR(VLOOKUP(Tabla1[[#This Row],[FECHA]],'RECAUDOS EXTERNOS'!A:D,4,FALSE),0)</f>
        <v>0</v>
      </c>
      <c r="V4021" s="9">
        <f>IFERROR(VLOOKUP(Tabla1[[#This Row],[FECHA]],'RECAUDOS EXTERNOS'!A:D,3,FALSE),0)</f>
        <v>0</v>
      </c>
    </row>
    <row r="4022" spans="1:22" x14ac:dyDescent="0.25">
      <c r="A4022" s="1">
        <v>41581</v>
      </c>
      <c r="B4022" s="3" t="s">
        <v>4</v>
      </c>
      <c r="C4022" s="2">
        <v>41579</v>
      </c>
      <c r="D4022" s="5">
        <f>YEAR(Tabla1[[#This Row],[FECHA]])</f>
        <v>2013</v>
      </c>
      <c r="E4022" s="5">
        <f>IFERROR(VLOOKUP(Tabla1[[#This Row],[FECHA]],'COMPARENDOS TOTALES'!A:D,4,FALSE),0)</f>
        <v>4</v>
      </c>
      <c r="F4022" s="9">
        <f>IFERROR(VLOOKUP(Tabla1[[#This Row],[FECHA]],'COMPARENDOS TOTALES'!A:D,3,FALSE),0)</f>
        <v>1768500</v>
      </c>
      <c r="G4022" s="5">
        <f>IFERROR(VLOOKUP(Tabla1[[#This Row],[FECHA]],EXONERACIONES!A:D,4,FALSE),0)</f>
        <v>0</v>
      </c>
      <c r="H4022" s="9">
        <f>IFERROR(VLOOKUP(Tabla1[[#This Row],[FECHA]],EXONERACIONES!A:D,3,FALSE),0)</f>
        <v>0</v>
      </c>
      <c r="I4022" s="5">
        <f>IFERROR(VLOOKUP(Tabla1[[#This Row],[FECHA]],'SIMIT CON RES'!A:D,4,FALSE),0)</f>
        <v>4</v>
      </c>
      <c r="J4022" s="9">
        <f>IFERROR(VLOOKUP(Tabla1[[#This Row],[FECHA]],'SIMIT CON RES'!A:D,3,FALSE),0)</f>
        <v>1768500</v>
      </c>
      <c r="K4022">
        <f>IFERROR(VLOOKUP(Tabla1[[#This Row],[FECHA]],'SIMIT SIN RES'!A:D,4,FALSE),0)</f>
        <v>0</v>
      </c>
      <c r="L4022" s="9">
        <f>IFERROR(VLOOKUP(Tabla1[[#This Row],[FECHA]],'SIMIT SIN RES'!A:D,3,FALSE),0)</f>
        <v>0</v>
      </c>
      <c r="M4022" s="5">
        <f>IFERROR(VLOOKUP(Tabla1[[#This Row],[FECHA]],'RECAUDOS DE COMPARENDOS'!A:D,4,FALSE),0)</f>
        <v>0</v>
      </c>
      <c r="N4022" s="9">
        <f>IFERROR(VLOOKUP(Tabla1[[#This Row],[FECHA]],'RECAUDOS DE COMPARENDOS'!A:D,3,FALSE),0)</f>
        <v>0</v>
      </c>
      <c r="O4022" s="5">
        <f>IFERROR(VLOOKUP(Tabla1[[#This Row],[FECHA]],'RECAUDOS DE RESOLUCIONES'!A:D,4,FALSE),0)</f>
        <v>0</v>
      </c>
      <c r="P4022" s="9">
        <f>IFERROR(VLOOKUP(Tabla1[[#This Row],[FECHA]],'RECAUDOS DE RESOLUCIONES'!A:D,3,FALSE),0)</f>
        <v>0</v>
      </c>
      <c r="Q402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02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022" s="11">
        <f>IFERROR(VLOOKUP(Tabla1[[#This Row],[FECHA]],'RECAUDOS LOCALES'!A:D,4,FALSE),0)</f>
        <v>0</v>
      </c>
      <c r="T4022" s="9">
        <f>IFERROR(VLOOKUP(Tabla1[[#This Row],[FECHA]],'RECAUDOS LOCALES'!A:D,3,FALSE),0)</f>
        <v>0</v>
      </c>
      <c r="U4022" s="11">
        <f>IFERROR(VLOOKUP(Tabla1[[#This Row],[FECHA]],'RECAUDOS EXTERNOS'!A:D,4,FALSE),0)</f>
        <v>0</v>
      </c>
      <c r="V4022" s="9">
        <f>IFERROR(VLOOKUP(Tabla1[[#This Row],[FECHA]],'RECAUDOS EXTERNOS'!A:D,3,FALSE),0)</f>
        <v>0</v>
      </c>
    </row>
    <row r="4023" spans="1:22" x14ac:dyDescent="0.25">
      <c r="A4023" s="1">
        <v>41582</v>
      </c>
      <c r="B4023" s="3" t="s">
        <v>1</v>
      </c>
      <c r="C4023" s="2">
        <v>41579</v>
      </c>
      <c r="D4023" s="5">
        <f>YEAR(Tabla1[[#This Row],[FECHA]])</f>
        <v>2013</v>
      </c>
      <c r="E4023" s="5">
        <f>IFERROR(VLOOKUP(Tabla1[[#This Row],[FECHA]],'COMPARENDOS TOTALES'!A:D,4,FALSE),0)</f>
        <v>1</v>
      </c>
      <c r="F4023" s="9">
        <f>IFERROR(VLOOKUP(Tabla1[[#This Row],[FECHA]],'COMPARENDOS TOTALES'!A:D,3,FALSE),0)</f>
        <v>294750</v>
      </c>
      <c r="G4023" s="5">
        <f>IFERROR(VLOOKUP(Tabla1[[#This Row],[FECHA]],EXONERACIONES!A:D,4,FALSE),0)</f>
        <v>0</v>
      </c>
      <c r="H4023" s="9">
        <f>IFERROR(VLOOKUP(Tabla1[[#This Row],[FECHA]],EXONERACIONES!A:D,3,FALSE),0)</f>
        <v>0</v>
      </c>
      <c r="I4023" s="5">
        <f>IFERROR(VLOOKUP(Tabla1[[#This Row],[FECHA]],'SIMIT CON RES'!A:D,4,FALSE),0)</f>
        <v>0</v>
      </c>
      <c r="J4023" s="9">
        <f>IFERROR(VLOOKUP(Tabla1[[#This Row],[FECHA]],'SIMIT CON RES'!A:D,3,FALSE),0)</f>
        <v>0</v>
      </c>
      <c r="K4023">
        <f>IFERROR(VLOOKUP(Tabla1[[#This Row],[FECHA]],'SIMIT SIN RES'!A:D,4,FALSE),0)</f>
        <v>0</v>
      </c>
      <c r="L4023" s="9">
        <f>IFERROR(VLOOKUP(Tabla1[[#This Row],[FECHA]],'SIMIT SIN RES'!A:D,3,FALSE),0)</f>
        <v>0</v>
      </c>
      <c r="M4023" s="5">
        <f>IFERROR(VLOOKUP(Tabla1[[#This Row],[FECHA]],'RECAUDOS DE COMPARENDOS'!A:D,4,FALSE),0)</f>
        <v>0</v>
      </c>
      <c r="N4023" s="9">
        <f>IFERROR(VLOOKUP(Tabla1[[#This Row],[FECHA]],'RECAUDOS DE COMPARENDOS'!A:D,3,FALSE),0)</f>
        <v>0</v>
      </c>
      <c r="O4023" s="5">
        <f>IFERROR(VLOOKUP(Tabla1[[#This Row],[FECHA]],'RECAUDOS DE RESOLUCIONES'!A:D,4,FALSE),0)</f>
        <v>0</v>
      </c>
      <c r="P4023" s="9">
        <f>IFERROR(VLOOKUP(Tabla1[[#This Row],[FECHA]],'RECAUDOS DE RESOLUCIONES'!A:D,3,FALSE),0)</f>
        <v>0</v>
      </c>
      <c r="Q402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023" s="9">
        <f>Tabla1[V. COMPARENDOS]-(Tabla1[V. EXONERACIONES]+Tabla1[[#This Row],[V. SIMIT CON RESOLUCION]]+Tabla1[[#This Row],[V. SIMIT SIN RESOLUCION]]+Tabla1[[#This Row],[V. RECAUDOS COMPARENDOS]]+Tabla1[[#This Row],[V. RECAUDOS RESOLUCIONES]])</f>
        <v>294750</v>
      </c>
      <c r="S4023" s="11">
        <f>IFERROR(VLOOKUP(Tabla1[[#This Row],[FECHA]],'RECAUDOS LOCALES'!A:D,4,FALSE),0)</f>
        <v>0</v>
      </c>
      <c r="T4023" s="9">
        <f>IFERROR(VLOOKUP(Tabla1[[#This Row],[FECHA]],'RECAUDOS LOCALES'!A:D,3,FALSE),0)</f>
        <v>0</v>
      </c>
      <c r="U4023" s="11">
        <f>IFERROR(VLOOKUP(Tabla1[[#This Row],[FECHA]],'RECAUDOS EXTERNOS'!A:D,4,FALSE),0)</f>
        <v>1</v>
      </c>
      <c r="V4023" s="9">
        <f>IFERROR(VLOOKUP(Tabla1[[#This Row],[FECHA]],'RECAUDOS EXTERNOS'!A:D,3,FALSE),0)</f>
        <v>200020</v>
      </c>
    </row>
    <row r="4024" spans="1:22" x14ac:dyDescent="0.25">
      <c r="A4024" s="1">
        <v>41583</v>
      </c>
      <c r="B4024" s="3" t="s">
        <v>2</v>
      </c>
      <c r="C4024" s="2">
        <v>41579</v>
      </c>
      <c r="D4024" s="5">
        <f>YEAR(Tabla1[[#This Row],[FECHA]])</f>
        <v>2013</v>
      </c>
      <c r="E4024" s="5">
        <f>IFERROR(VLOOKUP(Tabla1[[#This Row],[FECHA]],'COMPARENDOS TOTALES'!A:D,4,FALSE),0)</f>
        <v>0</v>
      </c>
      <c r="F4024" s="9">
        <f>IFERROR(VLOOKUP(Tabla1[[#This Row],[FECHA]],'COMPARENDOS TOTALES'!A:D,3,FALSE),0)</f>
        <v>0</v>
      </c>
      <c r="G4024" s="5">
        <f>IFERROR(VLOOKUP(Tabla1[[#This Row],[FECHA]],EXONERACIONES!A:D,4,FALSE),0)</f>
        <v>0</v>
      </c>
      <c r="H4024" s="9">
        <f>IFERROR(VLOOKUP(Tabla1[[#This Row],[FECHA]],EXONERACIONES!A:D,3,FALSE),0)</f>
        <v>0</v>
      </c>
      <c r="I4024" s="5">
        <f>IFERROR(VLOOKUP(Tabla1[[#This Row],[FECHA]],'SIMIT CON RES'!A:D,4,FALSE),0)</f>
        <v>0</v>
      </c>
      <c r="J4024" s="9">
        <f>IFERROR(VLOOKUP(Tabla1[[#This Row],[FECHA]],'SIMIT CON RES'!A:D,3,FALSE),0)</f>
        <v>0</v>
      </c>
      <c r="K4024">
        <f>IFERROR(VLOOKUP(Tabla1[[#This Row],[FECHA]],'SIMIT SIN RES'!A:D,4,FALSE),0)</f>
        <v>0</v>
      </c>
      <c r="L4024" s="9">
        <f>IFERROR(VLOOKUP(Tabla1[[#This Row],[FECHA]],'SIMIT SIN RES'!A:D,3,FALSE),0)</f>
        <v>0</v>
      </c>
      <c r="M4024" s="5">
        <f>IFERROR(VLOOKUP(Tabla1[[#This Row],[FECHA]],'RECAUDOS DE COMPARENDOS'!A:D,4,FALSE),0)</f>
        <v>0</v>
      </c>
      <c r="N4024" s="9">
        <f>IFERROR(VLOOKUP(Tabla1[[#This Row],[FECHA]],'RECAUDOS DE COMPARENDOS'!A:D,3,FALSE),0)</f>
        <v>0</v>
      </c>
      <c r="O4024" s="5">
        <f>IFERROR(VLOOKUP(Tabla1[[#This Row],[FECHA]],'RECAUDOS DE RESOLUCIONES'!A:D,4,FALSE),0)</f>
        <v>0</v>
      </c>
      <c r="P4024" s="9">
        <f>IFERROR(VLOOKUP(Tabla1[[#This Row],[FECHA]],'RECAUDOS DE RESOLUCIONES'!A:D,3,FALSE),0)</f>
        <v>0</v>
      </c>
      <c r="Q402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02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024" s="11">
        <f>IFERROR(VLOOKUP(Tabla1[[#This Row],[FECHA]],'RECAUDOS LOCALES'!A:D,4,FALSE),0)</f>
        <v>5</v>
      </c>
      <c r="T4024" s="9">
        <f>IFERROR(VLOOKUP(Tabla1[[#This Row],[FECHA]],'RECAUDOS LOCALES'!A:D,3,FALSE),0)</f>
        <v>1269737</v>
      </c>
      <c r="U4024" s="11">
        <f>IFERROR(VLOOKUP(Tabla1[[#This Row],[FECHA]],'RECAUDOS EXTERNOS'!A:D,4,FALSE),0)</f>
        <v>2</v>
      </c>
      <c r="V4024" s="9">
        <f>IFERROR(VLOOKUP(Tabla1[[#This Row],[FECHA]],'RECAUDOS EXTERNOS'!A:D,3,FALSE),0)</f>
        <v>485160</v>
      </c>
    </row>
    <row r="4025" spans="1:22" x14ac:dyDescent="0.25">
      <c r="A4025" s="1">
        <v>41584</v>
      </c>
      <c r="B4025" s="3" t="s">
        <v>3</v>
      </c>
      <c r="C4025" s="2">
        <v>41579</v>
      </c>
      <c r="D4025" s="5">
        <f>YEAR(Tabla1[[#This Row],[FECHA]])</f>
        <v>2013</v>
      </c>
      <c r="E4025" s="5">
        <f>IFERROR(VLOOKUP(Tabla1[[#This Row],[FECHA]],'COMPARENDOS TOTALES'!A:D,4,FALSE),0)</f>
        <v>0</v>
      </c>
      <c r="F4025" s="9">
        <f>IFERROR(VLOOKUP(Tabla1[[#This Row],[FECHA]],'COMPARENDOS TOTALES'!A:D,3,FALSE),0)</f>
        <v>0</v>
      </c>
      <c r="G4025" s="5">
        <f>IFERROR(VLOOKUP(Tabla1[[#This Row],[FECHA]],EXONERACIONES!A:D,4,FALSE),0)</f>
        <v>0</v>
      </c>
      <c r="H4025" s="9">
        <f>IFERROR(VLOOKUP(Tabla1[[#This Row],[FECHA]],EXONERACIONES!A:D,3,FALSE),0)</f>
        <v>0</v>
      </c>
      <c r="I4025" s="5">
        <f>IFERROR(VLOOKUP(Tabla1[[#This Row],[FECHA]],'SIMIT CON RES'!A:D,4,FALSE),0)</f>
        <v>0</v>
      </c>
      <c r="J4025" s="9">
        <f>IFERROR(VLOOKUP(Tabla1[[#This Row],[FECHA]],'SIMIT CON RES'!A:D,3,FALSE),0)</f>
        <v>0</v>
      </c>
      <c r="K4025">
        <f>IFERROR(VLOOKUP(Tabla1[[#This Row],[FECHA]],'SIMIT SIN RES'!A:D,4,FALSE),0)</f>
        <v>0</v>
      </c>
      <c r="L4025" s="9">
        <f>IFERROR(VLOOKUP(Tabla1[[#This Row],[FECHA]],'SIMIT SIN RES'!A:D,3,FALSE),0)</f>
        <v>0</v>
      </c>
      <c r="M4025" s="5">
        <f>IFERROR(VLOOKUP(Tabla1[[#This Row],[FECHA]],'RECAUDOS DE COMPARENDOS'!A:D,4,FALSE),0)</f>
        <v>0</v>
      </c>
      <c r="N4025" s="9">
        <f>IFERROR(VLOOKUP(Tabla1[[#This Row],[FECHA]],'RECAUDOS DE COMPARENDOS'!A:D,3,FALSE),0)</f>
        <v>0</v>
      </c>
      <c r="O4025" s="5">
        <f>IFERROR(VLOOKUP(Tabla1[[#This Row],[FECHA]],'RECAUDOS DE RESOLUCIONES'!A:D,4,FALSE),0)</f>
        <v>0</v>
      </c>
      <c r="P4025" s="9">
        <f>IFERROR(VLOOKUP(Tabla1[[#This Row],[FECHA]],'RECAUDOS DE RESOLUCIONES'!A:D,3,FALSE),0)</f>
        <v>0</v>
      </c>
      <c r="Q402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02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025" s="11">
        <f>IFERROR(VLOOKUP(Tabla1[[#This Row],[FECHA]],'RECAUDOS LOCALES'!A:D,4,FALSE),0)</f>
        <v>2</v>
      </c>
      <c r="T4025" s="9">
        <f>IFERROR(VLOOKUP(Tabla1[[#This Row],[FECHA]],'RECAUDOS LOCALES'!A:D,3,FALSE),0)</f>
        <v>687348</v>
      </c>
      <c r="U4025" s="11">
        <f>IFERROR(VLOOKUP(Tabla1[[#This Row],[FECHA]],'RECAUDOS EXTERNOS'!A:D,4,FALSE),0)</f>
        <v>0</v>
      </c>
      <c r="V4025" s="9">
        <f>IFERROR(VLOOKUP(Tabla1[[#This Row],[FECHA]],'RECAUDOS EXTERNOS'!A:D,3,FALSE),0)</f>
        <v>0</v>
      </c>
    </row>
    <row r="4026" spans="1:22" x14ac:dyDescent="0.25">
      <c r="A4026" s="1">
        <v>41585</v>
      </c>
      <c r="B4026" s="3" t="s">
        <v>6</v>
      </c>
      <c r="C4026" s="2">
        <v>41579</v>
      </c>
      <c r="D4026" s="5">
        <f>YEAR(Tabla1[[#This Row],[FECHA]])</f>
        <v>2013</v>
      </c>
      <c r="E4026" s="5">
        <f>IFERROR(VLOOKUP(Tabla1[[#This Row],[FECHA]],'COMPARENDOS TOTALES'!A:D,4,FALSE),0)</f>
        <v>0</v>
      </c>
      <c r="F4026" s="9">
        <f>IFERROR(VLOOKUP(Tabla1[[#This Row],[FECHA]],'COMPARENDOS TOTALES'!A:D,3,FALSE),0)</f>
        <v>0</v>
      </c>
      <c r="G4026" s="5">
        <f>IFERROR(VLOOKUP(Tabla1[[#This Row],[FECHA]],EXONERACIONES!A:D,4,FALSE),0)</f>
        <v>0</v>
      </c>
      <c r="H4026" s="9">
        <f>IFERROR(VLOOKUP(Tabla1[[#This Row],[FECHA]],EXONERACIONES!A:D,3,FALSE),0)</f>
        <v>0</v>
      </c>
      <c r="I4026" s="5">
        <f>IFERROR(VLOOKUP(Tabla1[[#This Row],[FECHA]],'SIMIT CON RES'!A:D,4,FALSE),0)</f>
        <v>0</v>
      </c>
      <c r="J4026" s="9">
        <f>IFERROR(VLOOKUP(Tabla1[[#This Row],[FECHA]],'SIMIT CON RES'!A:D,3,FALSE),0)</f>
        <v>0</v>
      </c>
      <c r="K4026">
        <f>IFERROR(VLOOKUP(Tabla1[[#This Row],[FECHA]],'SIMIT SIN RES'!A:D,4,FALSE),0)</f>
        <v>0</v>
      </c>
      <c r="L4026" s="9">
        <f>IFERROR(VLOOKUP(Tabla1[[#This Row],[FECHA]],'SIMIT SIN RES'!A:D,3,FALSE),0)</f>
        <v>0</v>
      </c>
      <c r="M4026" s="5">
        <f>IFERROR(VLOOKUP(Tabla1[[#This Row],[FECHA]],'RECAUDOS DE COMPARENDOS'!A:D,4,FALSE),0)</f>
        <v>0</v>
      </c>
      <c r="N4026" s="9">
        <f>IFERROR(VLOOKUP(Tabla1[[#This Row],[FECHA]],'RECAUDOS DE COMPARENDOS'!A:D,3,FALSE),0)</f>
        <v>0</v>
      </c>
      <c r="O4026" s="5">
        <f>IFERROR(VLOOKUP(Tabla1[[#This Row],[FECHA]],'RECAUDOS DE RESOLUCIONES'!A:D,4,FALSE),0)</f>
        <v>0</v>
      </c>
      <c r="P4026" s="9">
        <f>IFERROR(VLOOKUP(Tabla1[[#This Row],[FECHA]],'RECAUDOS DE RESOLUCIONES'!A:D,3,FALSE),0)</f>
        <v>0</v>
      </c>
      <c r="Q402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02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026" s="11">
        <f>IFERROR(VLOOKUP(Tabla1[[#This Row],[FECHA]],'RECAUDOS LOCALES'!A:D,4,FALSE),0)</f>
        <v>0</v>
      </c>
      <c r="T4026" s="9">
        <f>IFERROR(VLOOKUP(Tabla1[[#This Row],[FECHA]],'RECAUDOS LOCALES'!A:D,3,FALSE),0)</f>
        <v>0</v>
      </c>
      <c r="U4026" s="11">
        <f>IFERROR(VLOOKUP(Tabla1[[#This Row],[FECHA]],'RECAUDOS EXTERNOS'!A:D,4,FALSE),0)</f>
        <v>0</v>
      </c>
      <c r="V4026" s="9">
        <f>IFERROR(VLOOKUP(Tabla1[[#This Row],[FECHA]],'RECAUDOS EXTERNOS'!A:D,3,FALSE),0)</f>
        <v>0</v>
      </c>
    </row>
    <row r="4027" spans="1:22" x14ac:dyDescent="0.25">
      <c r="A4027" s="1">
        <v>41586</v>
      </c>
      <c r="B4027" s="3" t="s">
        <v>0</v>
      </c>
      <c r="C4027" s="2">
        <v>41579</v>
      </c>
      <c r="D4027" s="5">
        <f>YEAR(Tabla1[[#This Row],[FECHA]])</f>
        <v>2013</v>
      </c>
      <c r="E4027" s="5">
        <f>IFERROR(VLOOKUP(Tabla1[[#This Row],[FECHA]],'COMPARENDOS TOTALES'!A:D,4,FALSE),0)</f>
        <v>0</v>
      </c>
      <c r="F4027" s="9">
        <f>IFERROR(VLOOKUP(Tabla1[[#This Row],[FECHA]],'COMPARENDOS TOTALES'!A:D,3,FALSE),0)</f>
        <v>0</v>
      </c>
      <c r="G4027" s="5">
        <f>IFERROR(VLOOKUP(Tabla1[[#This Row],[FECHA]],EXONERACIONES!A:D,4,FALSE),0)</f>
        <v>0</v>
      </c>
      <c r="H4027" s="9">
        <f>IFERROR(VLOOKUP(Tabla1[[#This Row],[FECHA]],EXONERACIONES!A:D,3,FALSE),0)</f>
        <v>0</v>
      </c>
      <c r="I4027" s="5">
        <f>IFERROR(VLOOKUP(Tabla1[[#This Row],[FECHA]],'SIMIT CON RES'!A:D,4,FALSE),0)</f>
        <v>0</v>
      </c>
      <c r="J4027" s="9">
        <f>IFERROR(VLOOKUP(Tabla1[[#This Row],[FECHA]],'SIMIT CON RES'!A:D,3,FALSE),0)</f>
        <v>0</v>
      </c>
      <c r="K4027">
        <f>IFERROR(VLOOKUP(Tabla1[[#This Row],[FECHA]],'SIMIT SIN RES'!A:D,4,FALSE),0)</f>
        <v>0</v>
      </c>
      <c r="L4027" s="9">
        <f>IFERROR(VLOOKUP(Tabla1[[#This Row],[FECHA]],'SIMIT SIN RES'!A:D,3,FALSE),0)</f>
        <v>0</v>
      </c>
      <c r="M4027" s="5">
        <f>IFERROR(VLOOKUP(Tabla1[[#This Row],[FECHA]],'RECAUDOS DE COMPARENDOS'!A:D,4,FALSE),0)</f>
        <v>0</v>
      </c>
      <c r="N4027" s="9">
        <f>IFERROR(VLOOKUP(Tabla1[[#This Row],[FECHA]],'RECAUDOS DE COMPARENDOS'!A:D,3,FALSE),0)</f>
        <v>0</v>
      </c>
      <c r="O4027" s="5">
        <f>IFERROR(VLOOKUP(Tabla1[[#This Row],[FECHA]],'RECAUDOS DE RESOLUCIONES'!A:D,4,FALSE),0)</f>
        <v>0</v>
      </c>
      <c r="P4027" s="9">
        <f>IFERROR(VLOOKUP(Tabla1[[#This Row],[FECHA]],'RECAUDOS DE RESOLUCIONES'!A:D,3,FALSE),0)</f>
        <v>0</v>
      </c>
      <c r="Q402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02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027" s="11">
        <f>IFERROR(VLOOKUP(Tabla1[[#This Row],[FECHA]],'RECAUDOS LOCALES'!A:D,4,FALSE),0)</f>
        <v>1</v>
      </c>
      <c r="T4027" s="9">
        <f>IFERROR(VLOOKUP(Tabla1[[#This Row],[FECHA]],'RECAUDOS LOCALES'!A:D,3,FALSE),0)</f>
        <v>82000</v>
      </c>
      <c r="U4027" s="11">
        <f>IFERROR(VLOOKUP(Tabla1[[#This Row],[FECHA]],'RECAUDOS EXTERNOS'!A:D,4,FALSE),0)</f>
        <v>0</v>
      </c>
      <c r="V4027" s="9">
        <f>IFERROR(VLOOKUP(Tabla1[[#This Row],[FECHA]],'RECAUDOS EXTERNOS'!A:D,3,FALSE),0)</f>
        <v>0</v>
      </c>
    </row>
    <row r="4028" spans="1:22" x14ac:dyDescent="0.25">
      <c r="A4028" s="1">
        <v>41587</v>
      </c>
      <c r="B4028" s="3" t="s">
        <v>5</v>
      </c>
      <c r="C4028" s="2">
        <v>41579</v>
      </c>
      <c r="D4028" s="5">
        <f>YEAR(Tabla1[[#This Row],[FECHA]])</f>
        <v>2013</v>
      </c>
      <c r="E4028" s="5">
        <f>IFERROR(VLOOKUP(Tabla1[[#This Row],[FECHA]],'COMPARENDOS TOTALES'!A:D,4,FALSE),0)</f>
        <v>0</v>
      </c>
      <c r="F4028" s="9">
        <f>IFERROR(VLOOKUP(Tabla1[[#This Row],[FECHA]],'COMPARENDOS TOTALES'!A:D,3,FALSE),0)</f>
        <v>0</v>
      </c>
      <c r="G4028" s="5">
        <f>IFERROR(VLOOKUP(Tabla1[[#This Row],[FECHA]],EXONERACIONES!A:D,4,FALSE),0)</f>
        <v>0</v>
      </c>
      <c r="H4028" s="9">
        <f>IFERROR(VLOOKUP(Tabla1[[#This Row],[FECHA]],EXONERACIONES!A:D,3,FALSE),0)</f>
        <v>0</v>
      </c>
      <c r="I4028" s="5">
        <f>IFERROR(VLOOKUP(Tabla1[[#This Row],[FECHA]],'SIMIT CON RES'!A:D,4,FALSE),0)</f>
        <v>0</v>
      </c>
      <c r="J4028" s="9">
        <f>IFERROR(VLOOKUP(Tabla1[[#This Row],[FECHA]],'SIMIT CON RES'!A:D,3,FALSE),0)</f>
        <v>0</v>
      </c>
      <c r="K4028">
        <f>IFERROR(VLOOKUP(Tabla1[[#This Row],[FECHA]],'SIMIT SIN RES'!A:D,4,FALSE),0)</f>
        <v>0</v>
      </c>
      <c r="L4028" s="9">
        <f>IFERROR(VLOOKUP(Tabla1[[#This Row],[FECHA]],'SIMIT SIN RES'!A:D,3,FALSE),0)</f>
        <v>0</v>
      </c>
      <c r="M4028" s="5">
        <f>IFERROR(VLOOKUP(Tabla1[[#This Row],[FECHA]],'RECAUDOS DE COMPARENDOS'!A:D,4,FALSE),0)</f>
        <v>0</v>
      </c>
      <c r="N4028" s="9">
        <f>IFERROR(VLOOKUP(Tabla1[[#This Row],[FECHA]],'RECAUDOS DE COMPARENDOS'!A:D,3,FALSE),0)</f>
        <v>0</v>
      </c>
      <c r="O4028" s="5">
        <f>IFERROR(VLOOKUP(Tabla1[[#This Row],[FECHA]],'RECAUDOS DE RESOLUCIONES'!A:D,4,FALSE),0)</f>
        <v>0</v>
      </c>
      <c r="P4028" s="9">
        <f>IFERROR(VLOOKUP(Tabla1[[#This Row],[FECHA]],'RECAUDOS DE RESOLUCIONES'!A:D,3,FALSE),0)</f>
        <v>0</v>
      </c>
      <c r="Q402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02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028" s="11">
        <f>IFERROR(VLOOKUP(Tabla1[[#This Row],[FECHA]],'RECAUDOS LOCALES'!A:D,4,FALSE),0)</f>
        <v>0</v>
      </c>
      <c r="T4028" s="9">
        <f>IFERROR(VLOOKUP(Tabla1[[#This Row],[FECHA]],'RECAUDOS LOCALES'!A:D,3,FALSE),0)</f>
        <v>0</v>
      </c>
      <c r="U4028" s="11">
        <f>IFERROR(VLOOKUP(Tabla1[[#This Row],[FECHA]],'RECAUDOS EXTERNOS'!A:D,4,FALSE),0)</f>
        <v>0</v>
      </c>
      <c r="V4028" s="9">
        <f>IFERROR(VLOOKUP(Tabla1[[#This Row],[FECHA]],'RECAUDOS EXTERNOS'!A:D,3,FALSE),0)</f>
        <v>0</v>
      </c>
    </row>
    <row r="4029" spans="1:22" x14ac:dyDescent="0.25">
      <c r="A4029" s="1">
        <v>41588</v>
      </c>
      <c r="B4029" s="3" t="s">
        <v>4</v>
      </c>
      <c r="C4029" s="2">
        <v>41579</v>
      </c>
      <c r="D4029" s="5">
        <f>YEAR(Tabla1[[#This Row],[FECHA]])</f>
        <v>2013</v>
      </c>
      <c r="E4029" s="5">
        <f>IFERROR(VLOOKUP(Tabla1[[#This Row],[FECHA]],'COMPARENDOS TOTALES'!A:D,4,FALSE),0)</f>
        <v>0</v>
      </c>
      <c r="F4029" s="9">
        <f>IFERROR(VLOOKUP(Tabla1[[#This Row],[FECHA]],'COMPARENDOS TOTALES'!A:D,3,FALSE),0)</f>
        <v>0</v>
      </c>
      <c r="G4029" s="5">
        <f>IFERROR(VLOOKUP(Tabla1[[#This Row],[FECHA]],EXONERACIONES!A:D,4,FALSE),0)</f>
        <v>0</v>
      </c>
      <c r="H4029" s="9">
        <f>IFERROR(VLOOKUP(Tabla1[[#This Row],[FECHA]],EXONERACIONES!A:D,3,FALSE),0)</f>
        <v>0</v>
      </c>
      <c r="I4029" s="5">
        <f>IFERROR(VLOOKUP(Tabla1[[#This Row],[FECHA]],'SIMIT CON RES'!A:D,4,FALSE),0)</f>
        <v>0</v>
      </c>
      <c r="J4029" s="9">
        <f>IFERROR(VLOOKUP(Tabla1[[#This Row],[FECHA]],'SIMIT CON RES'!A:D,3,FALSE),0)</f>
        <v>0</v>
      </c>
      <c r="K4029">
        <f>IFERROR(VLOOKUP(Tabla1[[#This Row],[FECHA]],'SIMIT SIN RES'!A:D,4,FALSE),0)</f>
        <v>0</v>
      </c>
      <c r="L4029" s="9">
        <f>IFERROR(VLOOKUP(Tabla1[[#This Row],[FECHA]],'SIMIT SIN RES'!A:D,3,FALSE),0)</f>
        <v>0</v>
      </c>
      <c r="M4029" s="5">
        <f>IFERROR(VLOOKUP(Tabla1[[#This Row],[FECHA]],'RECAUDOS DE COMPARENDOS'!A:D,4,FALSE),0)</f>
        <v>0</v>
      </c>
      <c r="N4029" s="9">
        <f>IFERROR(VLOOKUP(Tabla1[[#This Row],[FECHA]],'RECAUDOS DE COMPARENDOS'!A:D,3,FALSE),0)</f>
        <v>0</v>
      </c>
      <c r="O4029" s="5">
        <f>IFERROR(VLOOKUP(Tabla1[[#This Row],[FECHA]],'RECAUDOS DE RESOLUCIONES'!A:D,4,FALSE),0)</f>
        <v>0</v>
      </c>
      <c r="P4029" s="9">
        <f>IFERROR(VLOOKUP(Tabla1[[#This Row],[FECHA]],'RECAUDOS DE RESOLUCIONES'!A:D,3,FALSE),0)</f>
        <v>0</v>
      </c>
      <c r="Q402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02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029" s="11">
        <f>IFERROR(VLOOKUP(Tabla1[[#This Row],[FECHA]],'RECAUDOS LOCALES'!A:D,4,FALSE),0)</f>
        <v>0</v>
      </c>
      <c r="T4029" s="9">
        <f>IFERROR(VLOOKUP(Tabla1[[#This Row],[FECHA]],'RECAUDOS LOCALES'!A:D,3,FALSE),0)</f>
        <v>0</v>
      </c>
      <c r="U4029" s="11">
        <f>IFERROR(VLOOKUP(Tabla1[[#This Row],[FECHA]],'RECAUDOS EXTERNOS'!A:D,4,FALSE),0)</f>
        <v>0</v>
      </c>
      <c r="V4029" s="9">
        <f>IFERROR(VLOOKUP(Tabla1[[#This Row],[FECHA]],'RECAUDOS EXTERNOS'!A:D,3,FALSE),0)</f>
        <v>0</v>
      </c>
    </row>
    <row r="4030" spans="1:22" x14ac:dyDescent="0.25">
      <c r="A4030" s="1">
        <v>41589</v>
      </c>
      <c r="B4030" s="3" t="s">
        <v>1</v>
      </c>
      <c r="C4030" s="2">
        <v>41579</v>
      </c>
      <c r="D4030" s="5">
        <f>YEAR(Tabla1[[#This Row],[FECHA]])</f>
        <v>2013</v>
      </c>
      <c r="E4030" s="5">
        <f>IFERROR(VLOOKUP(Tabla1[[#This Row],[FECHA]],'COMPARENDOS TOTALES'!A:D,4,FALSE),0)</f>
        <v>0</v>
      </c>
      <c r="F4030" s="9">
        <f>IFERROR(VLOOKUP(Tabla1[[#This Row],[FECHA]],'COMPARENDOS TOTALES'!A:D,3,FALSE),0)</f>
        <v>0</v>
      </c>
      <c r="G4030" s="5">
        <f>IFERROR(VLOOKUP(Tabla1[[#This Row],[FECHA]],EXONERACIONES!A:D,4,FALSE),0)</f>
        <v>0</v>
      </c>
      <c r="H4030" s="9">
        <f>IFERROR(VLOOKUP(Tabla1[[#This Row],[FECHA]],EXONERACIONES!A:D,3,FALSE),0)</f>
        <v>0</v>
      </c>
      <c r="I4030" s="5">
        <f>IFERROR(VLOOKUP(Tabla1[[#This Row],[FECHA]],'SIMIT CON RES'!A:D,4,FALSE),0)</f>
        <v>0</v>
      </c>
      <c r="J4030" s="9">
        <f>IFERROR(VLOOKUP(Tabla1[[#This Row],[FECHA]],'SIMIT CON RES'!A:D,3,FALSE),0)</f>
        <v>0</v>
      </c>
      <c r="K4030">
        <f>IFERROR(VLOOKUP(Tabla1[[#This Row],[FECHA]],'SIMIT SIN RES'!A:D,4,FALSE),0)</f>
        <v>0</v>
      </c>
      <c r="L4030" s="9">
        <f>IFERROR(VLOOKUP(Tabla1[[#This Row],[FECHA]],'SIMIT SIN RES'!A:D,3,FALSE),0)</f>
        <v>0</v>
      </c>
      <c r="M4030" s="5">
        <f>IFERROR(VLOOKUP(Tabla1[[#This Row],[FECHA]],'RECAUDOS DE COMPARENDOS'!A:D,4,FALSE),0)</f>
        <v>0</v>
      </c>
      <c r="N4030" s="9">
        <f>IFERROR(VLOOKUP(Tabla1[[#This Row],[FECHA]],'RECAUDOS DE COMPARENDOS'!A:D,3,FALSE),0)</f>
        <v>0</v>
      </c>
      <c r="O4030" s="5">
        <f>IFERROR(VLOOKUP(Tabla1[[#This Row],[FECHA]],'RECAUDOS DE RESOLUCIONES'!A:D,4,FALSE),0)</f>
        <v>0</v>
      </c>
      <c r="P4030" s="9">
        <f>IFERROR(VLOOKUP(Tabla1[[#This Row],[FECHA]],'RECAUDOS DE RESOLUCIONES'!A:D,3,FALSE),0)</f>
        <v>0</v>
      </c>
      <c r="Q403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03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030" s="11">
        <f>IFERROR(VLOOKUP(Tabla1[[#This Row],[FECHA]],'RECAUDOS LOCALES'!A:D,4,FALSE),0)</f>
        <v>0</v>
      </c>
      <c r="T4030" s="9">
        <f>IFERROR(VLOOKUP(Tabla1[[#This Row],[FECHA]],'RECAUDOS LOCALES'!A:D,3,FALSE),0)</f>
        <v>0</v>
      </c>
      <c r="U4030" s="11">
        <f>IFERROR(VLOOKUP(Tabla1[[#This Row],[FECHA]],'RECAUDOS EXTERNOS'!A:D,4,FALSE),0)</f>
        <v>0</v>
      </c>
      <c r="V4030" s="9">
        <f>IFERROR(VLOOKUP(Tabla1[[#This Row],[FECHA]],'RECAUDOS EXTERNOS'!A:D,3,FALSE),0)</f>
        <v>0</v>
      </c>
    </row>
    <row r="4031" spans="1:22" x14ac:dyDescent="0.25">
      <c r="A4031" s="1">
        <v>41590</v>
      </c>
      <c r="B4031" s="3" t="s">
        <v>2</v>
      </c>
      <c r="C4031" s="2">
        <v>41579</v>
      </c>
      <c r="D4031" s="5">
        <f>YEAR(Tabla1[[#This Row],[FECHA]])</f>
        <v>2013</v>
      </c>
      <c r="E4031" s="5">
        <f>IFERROR(VLOOKUP(Tabla1[[#This Row],[FECHA]],'COMPARENDOS TOTALES'!A:D,4,FALSE),0)</f>
        <v>0</v>
      </c>
      <c r="F4031" s="9">
        <f>IFERROR(VLOOKUP(Tabla1[[#This Row],[FECHA]],'COMPARENDOS TOTALES'!A:D,3,FALSE),0)</f>
        <v>0</v>
      </c>
      <c r="G4031" s="5">
        <f>IFERROR(VLOOKUP(Tabla1[[#This Row],[FECHA]],EXONERACIONES!A:D,4,FALSE),0)</f>
        <v>0</v>
      </c>
      <c r="H4031" s="9">
        <f>IFERROR(VLOOKUP(Tabla1[[#This Row],[FECHA]],EXONERACIONES!A:D,3,FALSE),0)</f>
        <v>0</v>
      </c>
      <c r="I4031" s="5">
        <f>IFERROR(VLOOKUP(Tabla1[[#This Row],[FECHA]],'SIMIT CON RES'!A:D,4,FALSE),0)</f>
        <v>0</v>
      </c>
      <c r="J4031" s="9">
        <f>IFERROR(VLOOKUP(Tabla1[[#This Row],[FECHA]],'SIMIT CON RES'!A:D,3,FALSE),0)</f>
        <v>0</v>
      </c>
      <c r="K4031">
        <f>IFERROR(VLOOKUP(Tabla1[[#This Row],[FECHA]],'SIMIT SIN RES'!A:D,4,FALSE),0)</f>
        <v>0</v>
      </c>
      <c r="L4031" s="9">
        <f>IFERROR(VLOOKUP(Tabla1[[#This Row],[FECHA]],'SIMIT SIN RES'!A:D,3,FALSE),0)</f>
        <v>0</v>
      </c>
      <c r="M4031" s="5">
        <f>IFERROR(VLOOKUP(Tabla1[[#This Row],[FECHA]],'RECAUDOS DE COMPARENDOS'!A:D,4,FALSE),0)</f>
        <v>0</v>
      </c>
      <c r="N4031" s="9">
        <f>IFERROR(VLOOKUP(Tabla1[[#This Row],[FECHA]],'RECAUDOS DE COMPARENDOS'!A:D,3,FALSE),0)</f>
        <v>0</v>
      </c>
      <c r="O4031" s="5">
        <f>IFERROR(VLOOKUP(Tabla1[[#This Row],[FECHA]],'RECAUDOS DE RESOLUCIONES'!A:D,4,FALSE),0)</f>
        <v>0</v>
      </c>
      <c r="P4031" s="9">
        <f>IFERROR(VLOOKUP(Tabla1[[#This Row],[FECHA]],'RECAUDOS DE RESOLUCIONES'!A:D,3,FALSE),0)</f>
        <v>0</v>
      </c>
      <c r="Q403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03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031" s="11">
        <f>IFERROR(VLOOKUP(Tabla1[[#This Row],[FECHA]],'RECAUDOS LOCALES'!A:D,4,FALSE),0)</f>
        <v>1</v>
      </c>
      <c r="T4031" s="9">
        <f>IFERROR(VLOOKUP(Tabla1[[#This Row],[FECHA]],'RECAUDOS LOCALES'!A:D,3,FALSE),0)</f>
        <v>200000</v>
      </c>
      <c r="U4031" s="11">
        <f>IFERROR(VLOOKUP(Tabla1[[#This Row],[FECHA]],'RECAUDOS EXTERNOS'!A:D,4,FALSE),0)</f>
        <v>1</v>
      </c>
      <c r="V4031" s="9">
        <f>IFERROR(VLOOKUP(Tabla1[[#This Row],[FECHA]],'RECAUDOS EXTERNOS'!A:D,3,FALSE),0)</f>
        <v>435251</v>
      </c>
    </row>
    <row r="4032" spans="1:22" x14ac:dyDescent="0.25">
      <c r="A4032" s="1">
        <v>41591</v>
      </c>
      <c r="B4032" s="3" t="s">
        <v>3</v>
      </c>
      <c r="C4032" s="2">
        <v>41579</v>
      </c>
      <c r="D4032" s="5">
        <f>YEAR(Tabla1[[#This Row],[FECHA]])</f>
        <v>2013</v>
      </c>
      <c r="E4032" s="5">
        <f>IFERROR(VLOOKUP(Tabla1[[#This Row],[FECHA]],'COMPARENDOS TOTALES'!A:D,4,FALSE),0)</f>
        <v>0</v>
      </c>
      <c r="F4032" s="9">
        <f>IFERROR(VLOOKUP(Tabla1[[#This Row],[FECHA]],'COMPARENDOS TOTALES'!A:D,3,FALSE),0)</f>
        <v>0</v>
      </c>
      <c r="G4032" s="5">
        <f>IFERROR(VLOOKUP(Tabla1[[#This Row],[FECHA]],EXONERACIONES!A:D,4,FALSE),0)</f>
        <v>0</v>
      </c>
      <c r="H4032" s="9">
        <f>IFERROR(VLOOKUP(Tabla1[[#This Row],[FECHA]],EXONERACIONES!A:D,3,FALSE),0)</f>
        <v>0</v>
      </c>
      <c r="I4032" s="5">
        <f>IFERROR(VLOOKUP(Tabla1[[#This Row],[FECHA]],'SIMIT CON RES'!A:D,4,FALSE),0)</f>
        <v>0</v>
      </c>
      <c r="J4032" s="9">
        <f>IFERROR(VLOOKUP(Tabla1[[#This Row],[FECHA]],'SIMIT CON RES'!A:D,3,FALSE),0)</f>
        <v>0</v>
      </c>
      <c r="K4032">
        <f>IFERROR(VLOOKUP(Tabla1[[#This Row],[FECHA]],'SIMIT SIN RES'!A:D,4,FALSE),0)</f>
        <v>0</v>
      </c>
      <c r="L4032" s="9">
        <f>IFERROR(VLOOKUP(Tabla1[[#This Row],[FECHA]],'SIMIT SIN RES'!A:D,3,FALSE),0)</f>
        <v>0</v>
      </c>
      <c r="M4032" s="5">
        <f>IFERROR(VLOOKUP(Tabla1[[#This Row],[FECHA]],'RECAUDOS DE COMPARENDOS'!A:D,4,FALSE),0)</f>
        <v>0</v>
      </c>
      <c r="N4032" s="9">
        <f>IFERROR(VLOOKUP(Tabla1[[#This Row],[FECHA]],'RECAUDOS DE COMPARENDOS'!A:D,3,FALSE),0)</f>
        <v>0</v>
      </c>
      <c r="O4032" s="5">
        <f>IFERROR(VLOOKUP(Tabla1[[#This Row],[FECHA]],'RECAUDOS DE RESOLUCIONES'!A:D,4,FALSE),0)</f>
        <v>0</v>
      </c>
      <c r="P4032" s="9">
        <f>IFERROR(VLOOKUP(Tabla1[[#This Row],[FECHA]],'RECAUDOS DE RESOLUCIONES'!A:D,3,FALSE),0)</f>
        <v>0</v>
      </c>
      <c r="Q403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03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032" s="11">
        <f>IFERROR(VLOOKUP(Tabla1[[#This Row],[FECHA]],'RECAUDOS LOCALES'!A:D,4,FALSE),0)</f>
        <v>2</v>
      </c>
      <c r="T4032" s="9">
        <f>IFERROR(VLOOKUP(Tabla1[[#This Row],[FECHA]],'RECAUDOS LOCALES'!A:D,3,FALSE),0)</f>
        <v>382500</v>
      </c>
      <c r="U4032" s="11">
        <f>IFERROR(VLOOKUP(Tabla1[[#This Row],[FECHA]],'RECAUDOS EXTERNOS'!A:D,4,FALSE),0)</f>
        <v>0</v>
      </c>
      <c r="V4032" s="9">
        <f>IFERROR(VLOOKUP(Tabla1[[#This Row],[FECHA]],'RECAUDOS EXTERNOS'!A:D,3,FALSE),0)</f>
        <v>0</v>
      </c>
    </row>
    <row r="4033" spans="1:22" x14ac:dyDescent="0.25">
      <c r="A4033" s="1">
        <v>41592</v>
      </c>
      <c r="B4033" s="3" t="s">
        <v>6</v>
      </c>
      <c r="C4033" s="2">
        <v>41579</v>
      </c>
      <c r="D4033" s="5">
        <f>YEAR(Tabla1[[#This Row],[FECHA]])</f>
        <v>2013</v>
      </c>
      <c r="E4033" s="5">
        <f>IFERROR(VLOOKUP(Tabla1[[#This Row],[FECHA]],'COMPARENDOS TOTALES'!A:D,4,FALSE),0)</f>
        <v>0</v>
      </c>
      <c r="F4033" s="9">
        <f>IFERROR(VLOOKUP(Tabla1[[#This Row],[FECHA]],'COMPARENDOS TOTALES'!A:D,3,FALSE),0)</f>
        <v>0</v>
      </c>
      <c r="G4033" s="5">
        <f>IFERROR(VLOOKUP(Tabla1[[#This Row],[FECHA]],EXONERACIONES!A:D,4,FALSE),0)</f>
        <v>0</v>
      </c>
      <c r="H4033" s="9">
        <f>IFERROR(VLOOKUP(Tabla1[[#This Row],[FECHA]],EXONERACIONES!A:D,3,FALSE),0)</f>
        <v>0</v>
      </c>
      <c r="I4033" s="5">
        <f>IFERROR(VLOOKUP(Tabla1[[#This Row],[FECHA]],'SIMIT CON RES'!A:D,4,FALSE),0)</f>
        <v>0</v>
      </c>
      <c r="J4033" s="9">
        <f>IFERROR(VLOOKUP(Tabla1[[#This Row],[FECHA]],'SIMIT CON RES'!A:D,3,FALSE),0)</f>
        <v>0</v>
      </c>
      <c r="K4033">
        <f>IFERROR(VLOOKUP(Tabla1[[#This Row],[FECHA]],'SIMIT SIN RES'!A:D,4,FALSE),0)</f>
        <v>0</v>
      </c>
      <c r="L4033" s="9">
        <f>IFERROR(VLOOKUP(Tabla1[[#This Row],[FECHA]],'SIMIT SIN RES'!A:D,3,FALSE),0)</f>
        <v>0</v>
      </c>
      <c r="M4033" s="5">
        <f>IFERROR(VLOOKUP(Tabla1[[#This Row],[FECHA]],'RECAUDOS DE COMPARENDOS'!A:D,4,FALSE),0)</f>
        <v>0</v>
      </c>
      <c r="N4033" s="9">
        <f>IFERROR(VLOOKUP(Tabla1[[#This Row],[FECHA]],'RECAUDOS DE COMPARENDOS'!A:D,3,FALSE),0)</f>
        <v>0</v>
      </c>
      <c r="O4033" s="5">
        <f>IFERROR(VLOOKUP(Tabla1[[#This Row],[FECHA]],'RECAUDOS DE RESOLUCIONES'!A:D,4,FALSE),0)</f>
        <v>0</v>
      </c>
      <c r="P4033" s="9">
        <f>IFERROR(VLOOKUP(Tabla1[[#This Row],[FECHA]],'RECAUDOS DE RESOLUCIONES'!A:D,3,FALSE),0)</f>
        <v>0</v>
      </c>
      <c r="Q403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03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033" s="11">
        <f>IFERROR(VLOOKUP(Tabla1[[#This Row],[FECHA]],'RECAUDOS LOCALES'!A:D,4,FALSE),0)</f>
        <v>3</v>
      </c>
      <c r="T4033" s="9">
        <f>IFERROR(VLOOKUP(Tabla1[[#This Row],[FECHA]],'RECAUDOS LOCALES'!A:D,3,FALSE),0)</f>
        <v>573244</v>
      </c>
      <c r="U4033" s="11">
        <f>IFERROR(VLOOKUP(Tabla1[[#This Row],[FECHA]],'RECAUDOS EXTERNOS'!A:D,4,FALSE),0)</f>
        <v>1</v>
      </c>
      <c r="V4033" s="9">
        <f>IFERROR(VLOOKUP(Tabla1[[#This Row],[FECHA]],'RECAUDOS EXTERNOS'!A:D,3,FALSE),0)</f>
        <v>274320</v>
      </c>
    </row>
    <row r="4034" spans="1:22" x14ac:dyDescent="0.25">
      <c r="A4034" s="1">
        <v>41593</v>
      </c>
      <c r="B4034" s="3" t="s">
        <v>0</v>
      </c>
      <c r="C4034" s="2">
        <v>41579</v>
      </c>
      <c r="D4034" s="5">
        <f>YEAR(Tabla1[[#This Row],[FECHA]])</f>
        <v>2013</v>
      </c>
      <c r="E4034" s="5">
        <f>IFERROR(VLOOKUP(Tabla1[[#This Row],[FECHA]],'COMPARENDOS TOTALES'!A:D,4,FALSE),0)</f>
        <v>0</v>
      </c>
      <c r="F4034" s="9">
        <f>IFERROR(VLOOKUP(Tabla1[[#This Row],[FECHA]],'COMPARENDOS TOTALES'!A:D,3,FALSE),0)</f>
        <v>0</v>
      </c>
      <c r="G4034" s="5">
        <f>IFERROR(VLOOKUP(Tabla1[[#This Row],[FECHA]],EXONERACIONES!A:D,4,FALSE),0)</f>
        <v>0</v>
      </c>
      <c r="H4034" s="9">
        <f>IFERROR(VLOOKUP(Tabla1[[#This Row],[FECHA]],EXONERACIONES!A:D,3,FALSE),0)</f>
        <v>0</v>
      </c>
      <c r="I4034" s="5">
        <f>IFERROR(VLOOKUP(Tabla1[[#This Row],[FECHA]],'SIMIT CON RES'!A:D,4,FALSE),0)</f>
        <v>0</v>
      </c>
      <c r="J4034" s="9">
        <f>IFERROR(VLOOKUP(Tabla1[[#This Row],[FECHA]],'SIMIT CON RES'!A:D,3,FALSE),0)</f>
        <v>0</v>
      </c>
      <c r="K4034">
        <f>IFERROR(VLOOKUP(Tabla1[[#This Row],[FECHA]],'SIMIT SIN RES'!A:D,4,FALSE),0)</f>
        <v>0</v>
      </c>
      <c r="L4034" s="9">
        <f>IFERROR(VLOOKUP(Tabla1[[#This Row],[FECHA]],'SIMIT SIN RES'!A:D,3,FALSE),0)</f>
        <v>0</v>
      </c>
      <c r="M4034" s="5">
        <f>IFERROR(VLOOKUP(Tabla1[[#This Row],[FECHA]],'RECAUDOS DE COMPARENDOS'!A:D,4,FALSE),0)</f>
        <v>0</v>
      </c>
      <c r="N4034" s="9">
        <f>IFERROR(VLOOKUP(Tabla1[[#This Row],[FECHA]],'RECAUDOS DE COMPARENDOS'!A:D,3,FALSE),0)</f>
        <v>0</v>
      </c>
      <c r="O4034" s="5">
        <f>IFERROR(VLOOKUP(Tabla1[[#This Row],[FECHA]],'RECAUDOS DE RESOLUCIONES'!A:D,4,FALSE),0)</f>
        <v>0</v>
      </c>
      <c r="P4034" s="9">
        <f>IFERROR(VLOOKUP(Tabla1[[#This Row],[FECHA]],'RECAUDOS DE RESOLUCIONES'!A:D,3,FALSE),0)</f>
        <v>0</v>
      </c>
      <c r="Q403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03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034" s="11">
        <f>IFERROR(VLOOKUP(Tabla1[[#This Row],[FECHA]],'RECAUDOS LOCALES'!A:D,4,FALSE),0)</f>
        <v>0</v>
      </c>
      <c r="T4034" s="9">
        <f>IFERROR(VLOOKUP(Tabla1[[#This Row],[FECHA]],'RECAUDOS LOCALES'!A:D,3,FALSE),0)</f>
        <v>0</v>
      </c>
      <c r="U4034" s="11">
        <f>IFERROR(VLOOKUP(Tabla1[[#This Row],[FECHA]],'RECAUDOS EXTERNOS'!A:D,4,FALSE),0)</f>
        <v>1</v>
      </c>
      <c r="V4034" s="9">
        <f>IFERROR(VLOOKUP(Tabla1[[#This Row],[FECHA]],'RECAUDOS EXTERNOS'!A:D,3,FALSE),0)</f>
        <v>450657</v>
      </c>
    </row>
    <row r="4035" spans="1:22" x14ac:dyDescent="0.25">
      <c r="A4035" s="1">
        <v>41594</v>
      </c>
      <c r="B4035" s="3" t="s">
        <v>5</v>
      </c>
      <c r="C4035" s="2">
        <v>41579</v>
      </c>
      <c r="D4035" s="5">
        <f>YEAR(Tabla1[[#This Row],[FECHA]])</f>
        <v>2013</v>
      </c>
      <c r="E4035" s="5">
        <f>IFERROR(VLOOKUP(Tabla1[[#This Row],[FECHA]],'COMPARENDOS TOTALES'!A:D,4,FALSE),0)</f>
        <v>1</v>
      </c>
      <c r="F4035" s="9">
        <f>IFERROR(VLOOKUP(Tabla1[[#This Row],[FECHA]],'COMPARENDOS TOTALES'!A:D,3,FALSE),0)</f>
        <v>589500</v>
      </c>
      <c r="G4035" s="5">
        <f>IFERROR(VLOOKUP(Tabla1[[#This Row],[FECHA]],EXONERACIONES!A:D,4,FALSE),0)</f>
        <v>0</v>
      </c>
      <c r="H4035" s="9">
        <f>IFERROR(VLOOKUP(Tabla1[[#This Row],[FECHA]],EXONERACIONES!A:D,3,FALSE),0)</f>
        <v>0</v>
      </c>
      <c r="I4035" s="5">
        <f>IFERROR(VLOOKUP(Tabla1[[#This Row],[FECHA]],'SIMIT CON RES'!A:D,4,FALSE),0)</f>
        <v>1</v>
      </c>
      <c r="J4035" s="9">
        <f>IFERROR(VLOOKUP(Tabla1[[#This Row],[FECHA]],'SIMIT CON RES'!A:D,3,FALSE),0)</f>
        <v>589500</v>
      </c>
      <c r="K4035">
        <f>IFERROR(VLOOKUP(Tabla1[[#This Row],[FECHA]],'SIMIT SIN RES'!A:D,4,FALSE),0)</f>
        <v>0</v>
      </c>
      <c r="L4035" s="9">
        <f>IFERROR(VLOOKUP(Tabla1[[#This Row],[FECHA]],'SIMIT SIN RES'!A:D,3,FALSE),0)</f>
        <v>0</v>
      </c>
      <c r="M4035" s="5">
        <f>IFERROR(VLOOKUP(Tabla1[[#This Row],[FECHA]],'RECAUDOS DE COMPARENDOS'!A:D,4,FALSE),0)</f>
        <v>0</v>
      </c>
      <c r="N4035" s="9">
        <f>IFERROR(VLOOKUP(Tabla1[[#This Row],[FECHA]],'RECAUDOS DE COMPARENDOS'!A:D,3,FALSE),0)</f>
        <v>0</v>
      </c>
      <c r="O4035" s="5">
        <f>IFERROR(VLOOKUP(Tabla1[[#This Row],[FECHA]],'RECAUDOS DE RESOLUCIONES'!A:D,4,FALSE),0)</f>
        <v>0</v>
      </c>
      <c r="P4035" s="9">
        <f>IFERROR(VLOOKUP(Tabla1[[#This Row],[FECHA]],'RECAUDOS DE RESOLUCIONES'!A:D,3,FALSE),0)</f>
        <v>0</v>
      </c>
      <c r="Q403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03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035" s="11">
        <f>IFERROR(VLOOKUP(Tabla1[[#This Row],[FECHA]],'RECAUDOS LOCALES'!A:D,4,FALSE),0)</f>
        <v>0</v>
      </c>
      <c r="T4035" s="9">
        <f>IFERROR(VLOOKUP(Tabla1[[#This Row],[FECHA]],'RECAUDOS LOCALES'!A:D,3,FALSE),0)</f>
        <v>0</v>
      </c>
      <c r="U4035" s="11">
        <f>IFERROR(VLOOKUP(Tabla1[[#This Row],[FECHA]],'RECAUDOS EXTERNOS'!A:D,4,FALSE),0)</f>
        <v>0</v>
      </c>
      <c r="V4035" s="9">
        <f>IFERROR(VLOOKUP(Tabla1[[#This Row],[FECHA]],'RECAUDOS EXTERNOS'!A:D,3,FALSE),0)</f>
        <v>0</v>
      </c>
    </row>
    <row r="4036" spans="1:22" x14ac:dyDescent="0.25">
      <c r="A4036" s="1">
        <v>41595</v>
      </c>
      <c r="B4036" s="3" t="s">
        <v>4</v>
      </c>
      <c r="C4036" s="2">
        <v>41579</v>
      </c>
      <c r="D4036" s="5">
        <f>YEAR(Tabla1[[#This Row],[FECHA]])</f>
        <v>2013</v>
      </c>
      <c r="E4036" s="5">
        <f>IFERROR(VLOOKUP(Tabla1[[#This Row],[FECHA]],'COMPARENDOS TOTALES'!A:D,4,FALSE),0)</f>
        <v>1</v>
      </c>
      <c r="F4036" s="9">
        <f>IFERROR(VLOOKUP(Tabla1[[#This Row],[FECHA]],'COMPARENDOS TOTALES'!A:D,3,FALSE),0)</f>
        <v>157200</v>
      </c>
      <c r="G4036" s="5">
        <f>IFERROR(VLOOKUP(Tabla1[[#This Row],[FECHA]],EXONERACIONES!A:D,4,FALSE),0)</f>
        <v>0</v>
      </c>
      <c r="H4036" s="9">
        <f>IFERROR(VLOOKUP(Tabla1[[#This Row],[FECHA]],EXONERACIONES!A:D,3,FALSE),0)</f>
        <v>0</v>
      </c>
      <c r="I4036" s="5">
        <f>IFERROR(VLOOKUP(Tabla1[[#This Row],[FECHA]],'SIMIT CON RES'!A:D,4,FALSE),0)</f>
        <v>1</v>
      </c>
      <c r="J4036" s="9">
        <f>IFERROR(VLOOKUP(Tabla1[[#This Row],[FECHA]],'SIMIT CON RES'!A:D,3,FALSE),0)</f>
        <v>157200</v>
      </c>
      <c r="K4036">
        <f>IFERROR(VLOOKUP(Tabla1[[#This Row],[FECHA]],'SIMIT SIN RES'!A:D,4,FALSE),0)</f>
        <v>0</v>
      </c>
      <c r="L4036" s="9">
        <f>IFERROR(VLOOKUP(Tabla1[[#This Row],[FECHA]],'SIMIT SIN RES'!A:D,3,FALSE),0)</f>
        <v>0</v>
      </c>
      <c r="M4036" s="5">
        <f>IFERROR(VLOOKUP(Tabla1[[#This Row],[FECHA]],'RECAUDOS DE COMPARENDOS'!A:D,4,FALSE),0)</f>
        <v>0</v>
      </c>
      <c r="N4036" s="9">
        <f>IFERROR(VLOOKUP(Tabla1[[#This Row],[FECHA]],'RECAUDOS DE COMPARENDOS'!A:D,3,FALSE),0)</f>
        <v>0</v>
      </c>
      <c r="O4036" s="5">
        <f>IFERROR(VLOOKUP(Tabla1[[#This Row],[FECHA]],'RECAUDOS DE RESOLUCIONES'!A:D,4,FALSE),0)</f>
        <v>0</v>
      </c>
      <c r="P4036" s="9">
        <f>IFERROR(VLOOKUP(Tabla1[[#This Row],[FECHA]],'RECAUDOS DE RESOLUCIONES'!A:D,3,FALSE),0)</f>
        <v>0</v>
      </c>
      <c r="Q403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03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036" s="11">
        <f>IFERROR(VLOOKUP(Tabla1[[#This Row],[FECHA]],'RECAUDOS LOCALES'!A:D,4,FALSE),0)</f>
        <v>0</v>
      </c>
      <c r="T4036" s="9">
        <f>IFERROR(VLOOKUP(Tabla1[[#This Row],[FECHA]],'RECAUDOS LOCALES'!A:D,3,FALSE),0)</f>
        <v>0</v>
      </c>
      <c r="U4036" s="11">
        <f>IFERROR(VLOOKUP(Tabla1[[#This Row],[FECHA]],'RECAUDOS EXTERNOS'!A:D,4,FALSE),0)</f>
        <v>0</v>
      </c>
      <c r="V4036" s="9">
        <f>IFERROR(VLOOKUP(Tabla1[[#This Row],[FECHA]],'RECAUDOS EXTERNOS'!A:D,3,FALSE),0)</f>
        <v>0</v>
      </c>
    </row>
    <row r="4037" spans="1:22" x14ac:dyDescent="0.25">
      <c r="A4037" s="1">
        <v>41596</v>
      </c>
      <c r="B4037" s="3" t="s">
        <v>1</v>
      </c>
      <c r="C4037" s="2">
        <v>41579</v>
      </c>
      <c r="D4037" s="5">
        <f>YEAR(Tabla1[[#This Row],[FECHA]])</f>
        <v>2013</v>
      </c>
      <c r="E4037" s="5">
        <f>IFERROR(VLOOKUP(Tabla1[[#This Row],[FECHA]],'COMPARENDOS TOTALES'!A:D,4,FALSE),0)</f>
        <v>0</v>
      </c>
      <c r="F4037" s="9">
        <f>IFERROR(VLOOKUP(Tabla1[[#This Row],[FECHA]],'COMPARENDOS TOTALES'!A:D,3,FALSE),0)</f>
        <v>0</v>
      </c>
      <c r="G4037" s="5">
        <f>IFERROR(VLOOKUP(Tabla1[[#This Row],[FECHA]],EXONERACIONES!A:D,4,FALSE),0)</f>
        <v>0</v>
      </c>
      <c r="H4037" s="9">
        <f>IFERROR(VLOOKUP(Tabla1[[#This Row],[FECHA]],EXONERACIONES!A:D,3,FALSE),0)</f>
        <v>0</v>
      </c>
      <c r="I4037" s="5">
        <f>IFERROR(VLOOKUP(Tabla1[[#This Row],[FECHA]],'SIMIT CON RES'!A:D,4,FALSE),0)</f>
        <v>0</v>
      </c>
      <c r="J4037" s="9">
        <f>IFERROR(VLOOKUP(Tabla1[[#This Row],[FECHA]],'SIMIT CON RES'!A:D,3,FALSE),0)</f>
        <v>0</v>
      </c>
      <c r="K4037">
        <f>IFERROR(VLOOKUP(Tabla1[[#This Row],[FECHA]],'SIMIT SIN RES'!A:D,4,FALSE),0)</f>
        <v>0</v>
      </c>
      <c r="L4037" s="9">
        <f>IFERROR(VLOOKUP(Tabla1[[#This Row],[FECHA]],'SIMIT SIN RES'!A:D,3,FALSE),0)</f>
        <v>0</v>
      </c>
      <c r="M4037" s="5">
        <f>IFERROR(VLOOKUP(Tabla1[[#This Row],[FECHA]],'RECAUDOS DE COMPARENDOS'!A:D,4,FALSE),0)</f>
        <v>0</v>
      </c>
      <c r="N4037" s="9">
        <f>IFERROR(VLOOKUP(Tabla1[[#This Row],[FECHA]],'RECAUDOS DE COMPARENDOS'!A:D,3,FALSE),0)</f>
        <v>0</v>
      </c>
      <c r="O4037" s="5">
        <f>IFERROR(VLOOKUP(Tabla1[[#This Row],[FECHA]],'RECAUDOS DE RESOLUCIONES'!A:D,4,FALSE),0)</f>
        <v>0</v>
      </c>
      <c r="P4037" s="9">
        <f>IFERROR(VLOOKUP(Tabla1[[#This Row],[FECHA]],'RECAUDOS DE RESOLUCIONES'!A:D,3,FALSE),0)</f>
        <v>0</v>
      </c>
      <c r="Q403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03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037" s="11">
        <f>IFERROR(VLOOKUP(Tabla1[[#This Row],[FECHA]],'RECAUDOS LOCALES'!A:D,4,FALSE),0)</f>
        <v>0</v>
      </c>
      <c r="T4037" s="9">
        <f>IFERROR(VLOOKUP(Tabla1[[#This Row],[FECHA]],'RECAUDOS LOCALES'!A:D,3,FALSE),0)</f>
        <v>0</v>
      </c>
      <c r="U4037" s="11">
        <f>IFERROR(VLOOKUP(Tabla1[[#This Row],[FECHA]],'RECAUDOS EXTERNOS'!A:D,4,FALSE),0)</f>
        <v>5</v>
      </c>
      <c r="V4037" s="9">
        <f>IFERROR(VLOOKUP(Tabla1[[#This Row],[FECHA]],'RECAUDOS EXTERNOS'!A:D,3,FALSE),0)</f>
        <v>2717198</v>
      </c>
    </row>
    <row r="4038" spans="1:22" x14ac:dyDescent="0.25">
      <c r="A4038" s="1">
        <v>41597</v>
      </c>
      <c r="B4038" s="3" t="s">
        <v>2</v>
      </c>
      <c r="C4038" s="2">
        <v>41579</v>
      </c>
      <c r="D4038" s="5">
        <f>YEAR(Tabla1[[#This Row],[FECHA]])</f>
        <v>2013</v>
      </c>
      <c r="E4038" s="5">
        <f>IFERROR(VLOOKUP(Tabla1[[#This Row],[FECHA]],'COMPARENDOS TOTALES'!A:D,4,FALSE),0)</f>
        <v>1</v>
      </c>
      <c r="F4038" s="9">
        <f>IFERROR(VLOOKUP(Tabla1[[#This Row],[FECHA]],'COMPARENDOS TOTALES'!A:D,3,FALSE),0)</f>
        <v>294750</v>
      </c>
      <c r="G4038" s="5">
        <f>IFERROR(VLOOKUP(Tabla1[[#This Row],[FECHA]],EXONERACIONES!A:D,4,FALSE),0)</f>
        <v>0</v>
      </c>
      <c r="H4038" s="9">
        <f>IFERROR(VLOOKUP(Tabla1[[#This Row],[FECHA]],EXONERACIONES!A:D,3,FALSE),0)</f>
        <v>0</v>
      </c>
      <c r="I4038" s="5">
        <f>IFERROR(VLOOKUP(Tabla1[[#This Row],[FECHA]],'SIMIT CON RES'!A:D,4,FALSE),0)</f>
        <v>1</v>
      </c>
      <c r="J4038" s="9">
        <f>IFERROR(VLOOKUP(Tabla1[[#This Row],[FECHA]],'SIMIT CON RES'!A:D,3,FALSE),0)</f>
        <v>294750</v>
      </c>
      <c r="K4038">
        <f>IFERROR(VLOOKUP(Tabla1[[#This Row],[FECHA]],'SIMIT SIN RES'!A:D,4,FALSE),0)</f>
        <v>0</v>
      </c>
      <c r="L4038" s="9">
        <f>IFERROR(VLOOKUP(Tabla1[[#This Row],[FECHA]],'SIMIT SIN RES'!A:D,3,FALSE),0)</f>
        <v>0</v>
      </c>
      <c r="M4038" s="5">
        <f>IFERROR(VLOOKUP(Tabla1[[#This Row],[FECHA]],'RECAUDOS DE COMPARENDOS'!A:D,4,FALSE),0)</f>
        <v>0</v>
      </c>
      <c r="N4038" s="9">
        <f>IFERROR(VLOOKUP(Tabla1[[#This Row],[FECHA]],'RECAUDOS DE COMPARENDOS'!A:D,3,FALSE),0)</f>
        <v>0</v>
      </c>
      <c r="O4038" s="5">
        <f>IFERROR(VLOOKUP(Tabla1[[#This Row],[FECHA]],'RECAUDOS DE RESOLUCIONES'!A:D,4,FALSE),0)</f>
        <v>0</v>
      </c>
      <c r="P4038" s="9">
        <f>IFERROR(VLOOKUP(Tabla1[[#This Row],[FECHA]],'RECAUDOS DE RESOLUCIONES'!A:D,3,FALSE),0)</f>
        <v>0</v>
      </c>
      <c r="Q403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03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038" s="11">
        <f>IFERROR(VLOOKUP(Tabla1[[#This Row],[FECHA]],'RECAUDOS LOCALES'!A:D,4,FALSE),0)</f>
        <v>1</v>
      </c>
      <c r="T4038" s="9">
        <f>IFERROR(VLOOKUP(Tabla1[[#This Row],[FECHA]],'RECAUDOS LOCALES'!A:D,3,FALSE),0)</f>
        <v>281000</v>
      </c>
      <c r="U4038" s="11">
        <f>IFERROR(VLOOKUP(Tabla1[[#This Row],[FECHA]],'RECAUDOS EXTERNOS'!A:D,4,FALSE),0)</f>
        <v>0</v>
      </c>
      <c r="V4038" s="9">
        <f>IFERROR(VLOOKUP(Tabla1[[#This Row],[FECHA]],'RECAUDOS EXTERNOS'!A:D,3,FALSE),0)</f>
        <v>0</v>
      </c>
    </row>
    <row r="4039" spans="1:22" x14ac:dyDescent="0.25">
      <c r="A4039" s="1">
        <v>41598</v>
      </c>
      <c r="B4039" s="3" t="s">
        <v>3</v>
      </c>
      <c r="C4039" s="2">
        <v>41579</v>
      </c>
      <c r="D4039" s="5">
        <f>YEAR(Tabla1[[#This Row],[FECHA]])</f>
        <v>2013</v>
      </c>
      <c r="E4039" s="5">
        <f>IFERROR(VLOOKUP(Tabla1[[#This Row],[FECHA]],'COMPARENDOS TOTALES'!A:D,4,FALSE),0)</f>
        <v>0</v>
      </c>
      <c r="F4039" s="9">
        <f>IFERROR(VLOOKUP(Tabla1[[#This Row],[FECHA]],'COMPARENDOS TOTALES'!A:D,3,FALSE),0)</f>
        <v>0</v>
      </c>
      <c r="G4039" s="5">
        <f>IFERROR(VLOOKUP(Tabla1[[#This Row],[FECHA]],EXONERACIONES!A:D,4,FALSE),0)</f>
        <v>0</v>
      </c>
      <c r="H4039" s="9">
        <f>IFERROR(VLOOKUP(Tabla1[[#This Row],[FECHA]],EXONERACIONES!A:D,3,FALSE),0)</f>
        <v>0</v>
      </c>
      <c r="I4039" s="5">
        <f>IFERROR(VLOOKUP(Tabla1[[#This Row],[FECHA]],'SIMIT CON RES'!A:D,4,FALSE),0)</f>
        <v>0</v>
      </c>
      <c r="J4039" s="9">
        <f>IFERROR(VLOOKUP(Tabla1[[#This Row],[FECHA]],'SIMIT CON RES'!A:D,3,FALSE),0)</f>
        <v>0</v>
      </c>
      <c r="K4039">
        <f>IFERROR(VLOOKUP(Tabla1[[#This Row],[FECHA]],'SIMIT SIN RES'!A:D,4,FALSE),0)</f>
        <v>0</v>
      </c>
      <c r="L4039" s="9">
        <f>IFERROR(VLOOKUP(Tabla1[[#This Row],[FECHA]],'SIMIT SIN RES'!A:D,3,FALSE),0)</f>
        <v>0</v>
      </c>
      <c r="M4039" s="5">
        <f>IFERROR(VLOOKUP(Tabla1[[#This Row],[FECHA]],'RECAUDOS DE COMPARENDOS'!A:D,4,FALSE),0)</f>
        <v>0</v>
      </c>
      <c r="N4039" s="9">
        <f>IFERROR(VLOOKUP(Tabla1[[#This Row],[FECHA]],'RECAUDOS DE COMPARENDOS'!A:D,3,FALSE),0)</f>
        <v>0</v>
      </c>
      <c r="O4039" s="5">
        <f>IFERROR(VLOOKUP(Tabla1[[#This Row],[FECHA]],'RECAUDOS DE RESOLUCIONES'!A:D,4,FALSE),0)</f>
        <v>0</v>
      </c>
      <c r="P4039" s="9">
        <f>IFERROR(VLOOKUP(Tabla1[[#This Row],[FECHA]],'RECAUDOS DE RESOLUCIONES'!A:D,3,FALSE),0)</f>
        <v>0</v>
      </c>
      <c r="Q403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03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039" s="11">
        <f>IFERROR(VLOOKUP(Tabla1[[#This Row],[FECHA]],'RECAUDOS LOCALES'!A:D,4,FALSE),0)</f>
        <v>0</v>
      </c>
      <c r="T4039" s="9">
        <f>IFERROR(VLOOKUP(Tabla1[[#This Row],[FECHA]],'RECAUDOS LOCALES'!A:D,3,FALSE),0)</f>
        <v>0</v>
      </c>
      <c r="U4039" s="11">
        <f>IFERROR(VLOOKUP(Tabla1[[#This Row],[FECHA]],'RECAUDOS EXTERNOS'!A:D,4,FALSE),0)</f>
        <v>0</v>
      </c>
      <c r="V4039" s="9">
        <f>IFERROR(VLOOKUP(Tabla1[[#This Row],[FECHA]],'RECAUDOS EXTERNOS'!A:D,3,FALSE),0)</f>
        <v>0</v>
      </c>
    </row>
    <row r="4040" spans="1:22" x14ac:dyDescent="0.25">
      <c r="A4040" s="1">
        <v>41599</v>
      </c>
      <c r="B4040" s="3" t="s">
        <v>6</v>
      </c>
      <c r="C4040" s="2">
        <v>41579</v>
      </c>
      <c r="D4040" s="5">
        <f>YEAR(Tabla1[[#This Row],[FECHA]])</f>
        <v>2013</v>
      </c>
      <c r="E4040" s="5">
        <f>IFERROR(VLOOKUP(Tabla1[[#This Row],[FECHA]],'COMPARENDOS TOTALES'!A:D,4,FALSE),0)</f>
        <v>2</v>
      </c>
      <c r="F4040" s="9">
        <f>IFERROR(VLOOKUP(Tabla1[[#This Row],[FECHA]],'COMPARENDOS TOTALES'!A:D,3,FALSE),0)</f>
        <v>884250</v>
      </c>
      <c r="G4040" s="5">
        <f>IFERROR(VLOOKUP(Tabla1[[#This Row],[FECHA]],EXONERACIONES!A:D,4,FALSE),0)</f>
        <v>0</v>
      </c>
      <c r="H4040" s="9">
        <f>IFERROR(VLOOKUP(Tabla1[[#This Row],[FECHA]],EXONERACIONES!A:D,3,FALSE),0)</f>
        <v>0</v>
      </c>
      <c r="I4040" s="5">
        <f>IFERROR(VLOOKUP(Tabla1[[#This Row],[FECHA]],'SIMIT CON RES'!A:D,4,FALSE),0)</f>
        <v>1</v>
      </c>
      <c r="J4040" s="9">
        <f>IFERROR(VLOOKUP(Tabla1[[#This Row],[FECHA]],'SIMIT CON RES'!A:D,3,FALSE),0)</f>
        <v>589500</v>
      </c>
      <c r="K4040">
        <f>IFERROR(VLOOKUP(Tabla1[[#This Row],[FECHA]],'SIMIT SIN RES'!A:D,4,FALSE),0)</f>
        <v>0</v>
      </c>
      <c r="L4040" s="9">
        <f>IFERROR(VLOOKUP(Tabla1[[#This Row],[FECHA]],'SIMIT SIN RES'!A:D,3,FALSE),0)</f>
        <v>0</v>
      </c>
      <c r="M4040" s="5">
        <f>IFERROR(VLOOKUP(Tabla1[[#This Row],[FECHA]],'RECAUDOS DE COMPARENDOS'!A:D,4,FALSE),0)</f>
        <v>0</v>
      </c>
      <c r="N4040" s="9">
        <f>IFERROR(VLOOKUP(Tabla1[[#This Row],[FECHA]],'RECAUDOS DE COMPARENDOS'!A:D,3,FALSE),0)</f>
        <v>0</v>
      </c>
      <c r="O4040" s="5">
        <f>IFERROR(VLOOKUP(Tabla1[[#This Row],[FECHA]],'RECAUDOS DE RESOLUCIONES'!A:D,4,FALSE),0)</f>
        <v>0</v>
      </c>
      <c r="P4040" s="9">
        <f>IFERROR(VLOOKUP(Tabla1[[#This Row],[FECHA]],'RECAUDOS DE RESOLUCIONES'!A:D,3,FALSE),0)</f>
        <v>0</v>
      </c>
      <c r="Q404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040" s="9">
        <f>Tabla1[V. COMPARENDOS]-(Tabla1[V. EXONERACIONES]+Tabla1[[#This Row],[V. SIMIT CON RESOLUCION]]+Tabla1[[#This Row],[V. SIMIT SIN RESOLUCION]]+Tabla1[[#This Row],[V. RECAUDOS COMPARENDOS]]+Tabla1[[#This Row],[V. RECAUDOS RESOLUCIONES]])</f>
        <v>294750</v>
      </c>
      <c r="S4040" s="11">
        <f>IFERROR(VLOOKUP(Tabla1[[#This Row],[FECHA]],'RECAUDOS LOCALES'!A:D,4,FALSE),0)</f>
        <v>0</v>
      </c>
      <c r="T4040" s="9">
        <f>IFERROR(VLOOKUP(Tabla1[[#This Row],[FECHA]],'RECAUDOS LOCALES'!A:D,3,FALSE),0)</f>
        <v>0</v>
      </c>
      <c r="U4040" s="11">
        <f>IFERROR(VLOOKUP(Tabla1[[#This Row],[FECHA]],'RECAUDOS EXTERNOS'!A:D,4,FALSE),0)</f>
        <v>3</v>
      </c>
      <c r="V4040" s="9">
        <f>IFERROR(VLOOKUP(Tabla1[[#This Row],[FECHA]],'RECAUDOS EXTERNOS'!A:D,3,FALSE),0)</f>
        <v>858852</v>
      </c>
    </row>
    <row r="4041" spans="1:22" x14ac:dyDescent="0.25">
      <c r="A4041" s="1">
        <v>41600</v>
      </c>
      <c r="B4041" s="3" t="s">
        <v>0</v>
      </c>
      <c r="C4041" s="2">
        <v>41579</v>
      </c>
      <c r="D4041" s="5">
        <f>YEAR(Tabla1[[#This Row],[FECHA]])</f>
        <v>2013</v>
      </c>
      <c r="E4041" s="5">
        <f>IFERROR(VLOOKUP(Tabla1[[#This Row],[FECHA]],'COMPARENDOS TOTALES'!A:D,4,FALSE),0)</f>
        <v>0</v>
      </c>
      <c r="F4041" s="9">
        <f>IFERROR(VLOOKUP(Tabla1[[#This Row],[FECHA]],'COMPARENDOS TOTALES'!A:D,3,FALSE),0)</f>
        <v>0</v>
      </c>
      <c r="G4041" s="5">
        <f>IFERROR(VLOOKUP(Tabla1[[#This Row],[FECHA]],EXONERACIONES!A:D,4,FALSE),0)</f>
        <v>0</v>
      </c>
      <c r="H4041" s="9">
        <f>IFERROR(VLOOKUP(Tabla1[[#This Row],[FECHA]],EXONERACIONES!A:D,3,FALSE),0)</f>
        <v>0</v>
      </c>
      <c r="I4041" s="5">
        <f>IFERROR(VLOOKUP(Tabla1[[#This Row],[FECHA]],'SIMIT CON RES'!A:D,4,FALSE),0)</f>
        <v>0</v>
      </c>
      <c r="J4041" s="9">
        <f>IFERROR(VLOOKUP(Tabla1[[#This Row],[FECHA]],'SIMIT CON RES'!A:D,3,FALSE),0)</f>
        <v>0</v>
      </c>
      <c r="K4041">
        <f>IFERROR(VLOOKUP(Tabla1[[#This Row],[FECHA]],'SIMIT SIN RES'!A:D,4,FALSE),0)</f>
        <v>0</v>
      </c>
      <c r="L4041" s="9">
        <f>IFERROR(VLOOKUP(Tabla1[[#This Row],[FECHA]],'SIMIT SIN RES'!A:D,3,FALSE),0)</f>
        <v>0</v>
      </c>
      <c r="M4041" s="5">
        <f>IFERROR(VLOOKUP(Tabla1[[#This Row],[FECHA]],'RECAUDOS DE COMPARENDOS'!A:D,4,FALSE),0)</f>
        <v>0</v>
      </c>
      <c r="N4041" s="9">
        <f>IFERROR(VLOOKUP(Tabla1[[#This Row],[FECHA]],'RECAUDOS DE COMPARENDOS'!A:D,3,FALSE),0)</f>
        <v>0</v>
      </c>
      <c r="O4041" s="5">
        <f>IFERROR(VLOOKUP(Tabla1[[#This Row],[FECHA]],'RECAUDOS DE RESOLUCIONES'!A:D,4,FALSE),0)</f>
        <v>0</v>
      </c>
      <c r="P4041" s="9">
        <f>IFERROR(VLOOKUP(Tabla1[[#This Row],[FECHA]],'RECAUDOS DE RESOLUCIONES'!A:D,3,FALSE),0)</f>
        <v>0</v>
      </c>
      <c r="Q404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04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041" s="11">
        <f>IFERROR(VLOOKUP(Tabla1[[#This Row],[FECHA]],'RECAUDOS LOCALES'!A:D,4,FALSE),0)</f>
        <v>0</v>
      </c>
      <c r="T4041" s="9">
        <f>IFERROR(VLOOKUP(Tabla1[[#This Row],[FECHA]],'RECAUDOS LOCALES'!A:D,3,FALSE),0)</f>
        <v>0</v>
      </c>
      <c r="U4041" s="11">
        <f>IFERROR(VLOOKUP(Tabla1[[#This Row],[FECHA]],'RECAUDOS EXTERNOS'!A:D,4,FALSE),0)</f>
        <v>2</v>
      </c>
      <c r="V4041" s="9">
        <f>IFERROR(VLOOKUP(Tabla1[[#This Row],[FECHA]],'RECAUDOS EXTERNOS'!A:D,3,FALSE),0)</f>
        <v>548640</v>
      </c>
    </row>
    <row r="4042" spans="1:22" x14ac:dyDescent="0.25">
      <c r="A4042" s="1">
        <v>41601</v>
      </c>
      <c r="B4042" s="3" t="s">
        <v>5</v>
      </c>
      <c r="C4042" s="2">
        <v>41579</v>
      </c>
      <c r="D4042" s="5">
        <f>YEAR(Tabla1[[#This Row],[FECHA]])</f>
        <v>2013</v>
      </c>
      <c r="E4042" s="5">
        <f>IFERROR(VLOOKUP(Tabla1[[#This Row],[FECHA]],'COMPARENDOS TOTALES'!A:D,4,FALSE),0)</f>
        <v>0</v>
      </c>
      <c r="F4042" s="9">
        <f>IFERROR(VLOOKUP(Tabla1[[#This Row],[FECHA]],'COMPARENDOS TOTALES'!A:D,3,FALSE),0)</f>
        <v>0</v>
      </c>
      <c r="G4042" s="5">
        <f>IFERROR(VLOOKUP(Tabla1[[#This Row],[FECHA]],EXONERACIONES!A:D,4,FALSE),0)</f>
        <v>0</v>
      </c>
      <c r="H4042" s="9">
        <f>IFERROR(VLOOKUP(Tabla1[[#This Row],[FECHA]],EXONERACIONES!A:D,3,FALSE),0)</f>
        <v>0</v>
      </c>
      <c r="I4042" s="5">
        <f>IFERROR(VLOOKUP(Tabla1[[#This Row],[FECHA]],'SIMIT CON RES'!A:D,4,FALSE),0)</f>
        <v>0</v>
      </c>
      <c r="J4042" s="9">
        <f>IFERROR(VLOOKUP(Tabla1[[#This Row],[FECHA]],'SIMIT CON RES'!A:D,3,FALSE),0)</f>
        <v>0</v>
      </c>
      <c r="K4042">
        <f>IFERROR(VLOOKUP(Tabla1[[#This Row],[FECHA]],'SIMIT SIN RES'!A:D,4,FALSE),0)</f>
        <v>0</v>
      </c>
      <c r="L4042" s="9">
        <f>IFERROR(VLOOKUP(Tabla1[[#This Row],[FECHA]],'SIMIT SIN RES'!A:D,3,FALSE),0)</f>
        <v>0</v>
      </c>
      <c r="M4042" s="5">
        <f>IFERROR(VLOOKUP(Tabla1[[#This Row],[FECHA]],'RECAUDOS DE COMPARENDOS'!A:D,4,FALSE),0)</f>
        <v>0</v>
      </c>
      <c r="N4042" s="9">
        <f>IFERROR(VLOOKUP(Tabla1[[#This Row],[FECHA]],'RECAUDOS DE COMPARENDOS'!A:D,3,FALSE),0)</f>
        <v>0</v>
      </c>
      <c r="O4042" s="5">
        <f>IFERROR(VLOOKUP(Tabla1[[#This Row],[FECHA]],'RECAUDOS DE RESOLUCIONES'!A:D,4,FALSE),0)</f>
        <v>0</v>
      </c>
      <c r="P4042" s="9">
        <f>IFERROR(VLOOKUP(Tabla1[[#This Row],[FECHA]],'RECAUDOS DE RESOLUCIONES'!A:D,3,FALSE),0)</f>
        <v>0</v>
      </c>
      <c r="Q404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04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042" s="11">
        <f>IFERROR(VLOOKUP(Tabla1[[#This Row],[FECHA]],'RECAUDOS LOCALES'!A:D,4,FALSE),0)</f>
        <v>0</v>
      </c>
      <c r="T4042" s="9">
        <f>IFERROR(VLOOKUP(Tabla1[[#This Row],[FECHA]],'RECAUDOS LOCALES'!A:D,3,FALSE),0)</f>
        <v>0</v>
      </c>
      <c r="U4042" s="11">
        <f>IFERROR(VLOOKUP(Tabla1[[#This Row],[FECHA]],'RECAUDOS EXTERNOS'!A:D,4,FALSE),0)</f>
        <v>0</v>
      </c>
      <c r="V4042" s="9">
        <f>IFERROR(VLOOKUP(Tabla1[[#This Row],[FECHA]],'RECAUDOS EXTERNOS'!A:D,3,FALSE),0)</f>
        <v>0</v>
      </c>
    </row>
    <row r="4043" spans="1:22" x14ac:dyDescent="0.25">
      <c r="A4043" s="1">
        <v>41602</v>
      </c>
      <c r="B4043" s="3" t="s">
        <v>4</v>
      </c>
      <c r="C4043" s="2">
        <v>41579</v>
      </c>
      <c r="D4043" s="5">
        <f>YEAR(Tabla1[[#This Row],[FECHA]])</f>
        <v>2013</v>
      </c>
      <c r="E4043" s="5">
        <f>IFERROR(VLOOKUP(Tabla1[[#This Row],[FECHA]],'COMPARENDOS TOTALES'!A:D,4,FALSE),0)</f>
        <v>1</v>
      </c>
      <c r="F4043" s="9">
        <f>IFERROR(VLOOKUP(Tabla1[[#This Row],[FECHA]],'COMPARENDOS TOTALES'!A:D,3,FALSE),0)</f>
        <v>294750</v>
      </c>
      <c r="G4043" s="5">
        <f>IFERROR(VLOOKUP(Tabla1[[#This Row],[FECHA]],EXONERACIONES!A:D,4,FALSE),0)</f>
        <v>0</v>
      </c>
      <c r="H4043" s="9">
        <f>IFERROR(VLOOKUP(Tabla1[[#This Row],[FECHA]],EXONERACIONES!A:D,3,FALSE),0)</f>
        <v>0</v>
      </c>
      <c r="I4043" s="5">
        <f>IFERROR(VLOOKUP(Tabla1[[#This Row],[FECHA]],'SIMIT CON RES'!A:D,4,FALSE),0)</f>
        <v>1</v>
      </c>
      <c r="J4043" s="9">
        <f>IFERROR(VLOOKUP(Tabla1[[#This Row],[FECHA]],'SIMIT CON RES'!A:D,3,FALSE),0)</f>
        <v>294750</v>
      </c>
      <c r="K4043">
        <f>IFERROR(VLOOKUP(Tabla1[[#This Row],[FECHA]],'SIMIT SIN RES'!A:D,4,FALSE),0)</f>
        <v>0</v>
      </c>
      <c r="L4043" s="9">
        <f>IFERROR(VLOOKUP(Tabla1[[#This Row],[FECHA]],'SIMIT SIN RES'!A:D,3,FALSE),0)</f>
        <v>0</v>
      </c>
      <c r="M4043" s="5">
        <f>IFERROR(VLOOKUP(Tabla1[[#This Row],[FECHA]],'RECAUDOS DE COMPARENDOS'!A:D,4,FALSE),0)</f>
        <v>0</v>
      </c>
      <c r="N4043" s="9">
        <f>IFERROR(VLOOKUP(Tabla1[[#This Row],[FECHA]],'RECAUDOS DE COMPARENDOS'!A:D,3,FALSE),0)</f>
        <v>0</v>
      </c>
      <c r="O4043" s="5">
        <f>IFERROR(VLOOKUP(Tabla1[[#This Row],[FECHA]],'RECAUDOS DE RESOLUCIONES'!A:D,4,FALSE),0)</f>
        <v>0</v>
      </c>
      <c r="P4043" s="9">
        <f>IFERROR(VLOOKUP(Tabla1[[#This Row],[FECHA]],'RECAUDOS DE RESOLUCIONES'!A:D,3,FALSE),0)</f>
        <v>0</v>
      </c>
      <c r="Q404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04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043" s="11">
        <f>IFERROR(VLOOKUP(Tabla1[[#This Row],[FECHA]],'RECAUDOS LOCALES'!A:D,4,FALSE),0)</f>
        <v>0</v>
      </c>
      <c r="T4043" s="9">
        <f>IFERROR(VLOOKUP(Tabla1[[#This Row],[FECHA]],'RECAUDOS LOCALES'!A:D,3,FALSE),0)</f>
        <v>0</v>
      </c>
      <c r="U4043" s="11">
        <f>IFERROR(VLOOKUP(Tabla1[[#This Row],[FECHA]],'RECAUDOS EXTERNOS'!A:D,4,FALSE),0)</f>
        <v>0</v>
      </c>
      <c r="V4043" s="9">
        <f>IFERROR(VLOOKUP(Tabla1[[#This Row],[FECHA]],'RECAUDOS EXTERNOS'!A:D,3,FALSE),0)</f>
        <v>0</v>
      </c>
    </row>
    <row r="4044" spans="1:22" x14ac:dyDescent="0.25">
      <c r="A4044" s="1">
        <v>41603</v>
      </c>
      <c r="B4044" s="3" t="s">
        <v>1</v>
      </c>
      <c r="C4044" s="2">
        <v>41579</v>
      </c>
      <c r="D4044" s="5">
        <f>YEAR(Tabla1[[#This Row],[FECHA]])</f>
        <v>2013</v>
      </c>
      <c r="E4044" s="5">
        <f>IFERROR(VLOOKUP(Tabla1[[#This Row],[FECHA]],'COMPARENDOS TOTALES'!A:D,4,FALSE),0)</f>
        <v>0</v>
      </c>
      <c r="F4044" s="9">
        <f>IFERROR(VLOOKUP(Tabla1[[#This Row],[FECHA]],'COMPARENDOS TOTALES'!A:D,3,FALSE),0)</f>
        <v>0</v>
      </c>
      <c r="G4044" s="5">
        <f>IFERROR(VLOOKUP(Tabla1[[#This Row],[FECHA]],EXONERACIONES!A:D,4,FALSE),0)</f>
        <v>0</v>
      </c>
      <c r="H4044" s="9">
        <f>IFERROR(VLOOKUP(Tabla1[[#This Row],[FECHA]],EXONERACIONES!A:D,3,FALSE),0)</f>
        <v>0</v>
      </c>
      <c r="I4044" s="5">
        <f>IFERROR(VLOOKUP(Tabla1[[#This Row],[FECHA]],'SIMIT CON RES'!A:D,4,FALSE),0)</f>
        <v>0</v>
      </c>
      <c r="J4044" s="9">
        <f>IFERROR(VLOOKUP(Tabla1[[#This Row],[FECHA]],'SIMIT CON RES'!A:D,3,FALSE),0)</f>
        <v>0</v>
      </c>
      <c r="K4044">
        <f>IFERROR(VLOOKUP(Tabla1[[#This Row],[FECHA]],'SIMIT SIN RES'!A:D,4,FALSE),0)</f>
        <v>0</v>
      </c>
      <c r="L4044" s="9">
        <f>IFERROR(VLOOKUP(Tabla1[[#This Row],[FECHA]],'SIMIT SIN RES'!A:D,3,FALSE),0)</f>
        <v>0</v>
      </c>
      <c r="M4044" s="5">
        <f>IFERROR(VLOOKUP(Tabla1[[#This Row],[FECHA]],'RECAUDOS DE COMPARENDOS'!A:D,4,FALSE),0)</f>
        <v>0</v>
      </c>
      <c r="N4044" s="9">
        <f>IFERROR(VLOOKUP(Tabla1[[#This Row],[FECHA]],'RECAUDOS DE COMPARENDOS'!A:D,3,FALSE),0)</f>
        <v>0</v>
      </c>
      <c r="O4044" s="5">
        <f>IFERROR(VLOOKUP(Tabla1[[#This Row],[FECHA]],'RECAUDOS DE RESOLUCIONES'!A:D,4,FALSE),0)</f>
        <v>0</v>
      </c>
      <c r="P4044" s="9">
        <f>IFERROR(VLOOKUP(Tabla1[[#This Row],[FECHA]],'RECAUDOS DE RESOLUCIONES'!A:D,3,FALSE),0)</f>
        <v>0</v>
      </c>
      <c r="Q404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04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044" s="11">
        <f>IFERROR(VLOOKUP(Tabla1[[#This Row],[FECHA]],'RECAUDOS LOCALES'!A:D,4,FALSE),0)</f>
        <v>2</v>
      </c>
      <c r="T4044" s="9">
        <f>IFERROR(VLOOKUP(Tabla1[[#This Row],[FECHA]],'RECAUDOS LOCALES'!A:D,3,FALSE),0)</f>
        <v>401734</v>
      </c>
      <c r="U4044" s="11">
        <f>IFERROR(VLOOKUP(Tabla1[[#This Row],[FECHA]],'RECAUDOS EXTERNOS'!A:D,4,FALSE),0)</f>
        <v>1</v>
      </c>
      <c r="V4044" s="9">
        <f>IFERROR(VLOOKUP(Tabla1[[#This Row],[FECHA]],'RECAUDOS EXTERNOS'!A:D,3,FALSE),0)</f>
        <v>274320</v>
      </c>
    </row>
    <row r="4045" spans="1:22" x14ac:dyDescent="0.25">
      <c r="A4045" s="1">
        <v>41604</v>
      </c>
      <c r="B4045" s="3" t="s">
        <v>2</v>
      </c>
      <c r="C4045" s="2">
        <v>41579</v>
      </c>
      <c r="D4045" s="5">
        <f>YEAR(Tabla1[[#This Row],[FECHA]])</f>
        <v>2013</v>
      </c>
      <c r="E4045" s="5">
        <f>IFERROR(VLOOKUP(Tabla1[[#This Row],[FECHA]],'COMPARENDOS TOTALES'!A:D,4,FALSE),0)</f>
        <v>0</v>
      </c>
      <c r="F4045" s="9">
        <f>IFERROR(VLOOKUP(Tabla1[[#This Row],[FECHA]],'COMPARENDOS TOTALES'!A:D,3,FALSE),0)</f>
        <v>0</v>
      </c>
      <c r="G4045" s="5">
        <f>IFERROR(VLOOKUP(Tabla1[[#This Row],[FECHA]],EXONERACIONES!A:D,4,FALSE),0)</f>
        <v>0</v>
      </c>
      <c r="H4045" s="9">
        <f>IFERROR(VLOOKUP(Tabla1[[#This Row],[FECHA]],EXONERACIONES!A:D,3,FALSE),0)</f>
        <v>0</v>
      </c>
      <c r="I4045" s="5">
        <f>IFERROR(VLOOKUP(Tabla1[[#This Row],[FECHA]],'SIMIT CON RES'!A:D,4,FALSE),0)</f>
        <v>0</v>
      </c>
      <c r="J4045" s="9">
        <f>IFERROR(VLOOKUP(Tabla1[[#This Row],[FECHA]],'SIMIT CON RES'!A:D,3,FALSE),0)</f>
        <v>0</v>
      </c>
      <c r="K4045">
        <f>IFERROR(VLOOKUP(Tabla1[[#This Row],[FECHA]],'SIMIT SIN RES'!A:D,4,FALSE),0)</f>
        <v>0</v>
      </c>
      <c r="L4045" s="9">
        <f>IFERROR(VLOOKUP(Tabla1[[#This Row],[FECHA]],'SIMIT SIN RES'!A:D,3,FALSE),0)</f>
        <v>0</v>
      </c>
      <c r="M4045" s="5">
        <f>IFERROR(VLOOKUP(Tabla1[[#This Row],[FECHA]],'RECAUDOS DE COMPARENDOS'!A:D,4,FALSE),0)</f>
        <v>0</v>
      </c>
      <c r="N4045" s="9">
        <f>IFERROR(VLOOKUP(Tabla1[[#This Row],[FECHA]],'RECAUDOS DE COMPARENDOS'!A:D,3,FALSE),0)</f>
        <v>0</v>
      </c>
      <c r="O4045" s="5">
        <f>IFERROR(VLOOKUP(Tabla1[[#This Row],[FECHA]],'RECAUDOS DE RESOLUCIONES'!A:D,4,FALSE),0)</f>
        <v>0</v>
      </c>
      <c r="P4045" s="9">
        <f>IFERROR(VLOOKUP(Tabla1[[#This Row],[FECHA]],'RECAUDOS DE RESOLUCIONES'!A:D,3,FALSE),0)</f>
        <v>0</v>
      </c>
      <c r="Q404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04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045" s="11">
        <f>IFERROR(VLOOKUP(Tabla1[[#This Row],[FECHA]],'RECAUDOS LOCALES'!A:D,4,FALSE),0)</f>
        <v>2</v>
      </c>
      <c r="T4045" s="9">
        <f>IFERROR(VLOOKUP(Tabla1[[#This Row],[FECHA]],'RECAUDOS LOCALES'!A:D,3,FALSE),0)</f>
        <v>526107</v>
      </c>
      <c r="U4045" s="11">
        <f>IFERROR(VLOOKUP(Tabla1[[#This Row],[FECHA]],'RECAUDOS EXTERNOS'!A:D,4,FALSE),0)</f>
        <v>1</v>
      </c>
      <c r="V4045" s="9">
        <f>IFERROR(VLOOKUP(Tabla1[[#This Row],[FECHA]],'RECAUDOS EXTERNOS'!A:D,3,FALSE),0)</f>
        <v>243953</v>
      </c>
    </row>
    <row r="4046" spans="1:22" x14ac:dyDescent="0.25">
      <c r="A4046" s="1">
        <v>41605</v>
      </c>
      <c r="B4046" s="3" t="s">
        <v>3</v>
      </c>
      <c r="C4046" s="2">
        <v>41579</v>
      </c>
      <c r="D4046" s="5">
        <f>YEAR(Tabla1[[#This Row],[FECHA]])</f>
        <v>2013</v>
      </c>
      <c r="E4046" s="5">
        <f>IFERROR(VLOOKUP(Tabla1[[#This Row],[FECHA]],'COMPARENDOS TOTALES'!A:D,4,FALSE),0)</f>
        <v>0</v>
      </c>
      <c r="F4046" s="9">
        <f>IFERROR(VLOOKUP(Tabla1[[#This Row],[FECHA]],'COMPARENDOS TOTALES'!A:D,3,FALSE),0)</f>
        <v>0</v>
      </c>
      <c r="G4046" s="5">
        <f>IFERROR(VLOOKUP(Tabla1[[#This Row],[FECHA]],EXONERACIONES!A:D,4,FALSE),0)</f>
        <v>0</v>
      </c>
      <c r="H4046" s="9">
        <f>IFERROR(VLOOKUP(Tabla1[[#This Row],[FECHA]],EXONERACIONES!A:D,3,FALSE),0)</f>
        <v>0</v>
      </c>
      <c r="I4046" s="5">
        <f>IFERROR(VLOOKUP(Tabla1[[#This Row],[FECHA]],'SIMIT CON RES'!A:D,4,FALSE),0)</f>
        <v>0</v>
      </c>
      <c r="J4046" s="9">
        <f>IFERROR(VLOOKUP(Tabla1[[#This Row],[FECHA]],'SIMIT CON RES'!A:D,3,FALSE),0)</f>
        <v>0</v>
      </c>
      <c r="K4046">
        <f>IFERROR(VLOOKUP(Tabla1[[#This Row],[FECHA]],'SIMIT SIN RES'!A:D,4,FALSE),0)</f>
        <v>0</v>
      </c>
      <c r="L4046" s="9">
        <f>IFERROR(VLOOKUP(Tabla1[[#This Row],[FECHA]],'SIMIT SIN RES'!A:D,3,FALSE),0)</f>
        <v>0</v>
      </c>
      <c r="M4046" s="5">
        <f>IFERROR(VLOOKUP(Tabla1[[#This Row],[FECHA]],'RECAUDOS DE COMPARENDOS'!A:D,4,FALSE),0)</f>
        <v>0</v>
      </c>
      <c r="N4046" s="9">
        <f>IFERROR(VLOOKUP(Tabla1[[#This Row],[FECHA]],'RECAUDOS DE COMPARENDOS'!A:D,3,FALSE),0)</f>
        <v>0</v>
      </c>
      <c r="O4046" s="5">
        <f>IFERROR(VLOOKUP(Tabla1[[#This Row],[FECHA]],'RECAUDOS DE RESOLUCIONES'!A:D,4,FALSE),0)</f>
        <v>0</v>
      </c>
      <c r="P4046" s="9">
        <f>IFERROR(VLOOKUP(Tabla1[[#This Row],[FECHA]],'RECAUDOS DE RESOLUCIONES'!A:D,3,FALSE),0)</f>
        <v>0</v>
      </c>
      <c r="Q404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04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046" s="11">
        <f>IFERROR(VLOOKUP(Tabla1[[#This Row],[FECHA]],'RECAUDOS LOCALES'!A:D,4,FALSE),0)</f>
        <v>0</v>
      </c>
      <c r="T4046" s="9">
        <f>IFERROR(VLOOKUP(Tabla1[[#This Row],[FECHA]],'RECAUDOS LOCALES'!A:D,3,FALSE),0)</f>
        <v>0</v>
      </c>
      <c r="U4046" s="11">
        <f>IFERROR(VLOOKUP(Tabla1[[#This Row],[FECHA]],'RECAUDOS EXTERNOS'!A:D,4,FALSE),0)</f>
        <v>4</v>
      </c>
      <c r="V4046" s="9">
        <f>IFERROR(VLOOKUP(Tabla1[[#This Row],[FECHA]],'RECAUDOS EXTERNOS'!A:D,3,FALSE),0)</f>
        <v>1650062</v>
      </c>
    </row>
    <row r="4047" spans="1:22" x14ac:dyDescent="0.25">
      <c r="A4047" s="1">
        <v>41606</v>
      </c>
      <c r="B4047" s="3" t="s">
        <v>6</v>
      </c>
      <c r="C4047" s="2">
        <v>41579</v>
      </c>
      <c r="D4047" s="5">
        <f>YEAR(Tabla1[[#This Row],[FECHA]])</f>
        <v>2013</v>
      </c>
      <c r="E4047" s="5">
        <f>IFERROR(VLOOKUP(Tabla1[[#This Row],[FECHA]],'COMPARENDOS TOTALES'!A:D,4,FALSE),0)</f>
        <v>0</v>
      </c>
      <c r="F4047" s="9">
        <f>IFERROR(VLOOKUP(Tabla1[[#This Row],[FECHA]],'COMPARENDOS TOTALES'!A:D,3,FALSE),0)</f>
        <v>0</v>
      </c>
      <c r="G4047" s="5">
        <f>IFERROR(VLOOKUP(Tabla1[[#This Row],[FECHA]],EXONERACIONES!A:D,4,FALSE),0)</f>
        <v>0</v>
      </c>
      <c r="H4047" s="9">
        <f>IFERROR(VLOOKUP(Tabla1[[#This Row],[FECHA]],EXONERACIONES!A:D,3,FALSE),0)</f>
        <v>0</v>
      </c>
      <c r="I4047" s="5">
        <f>IFERROR(VLOOKUP(Tabla1[[#This Row],[FECHA]],'SIMIT CON RES'!A:D,4,FALSE),0)</f>
        <v>0</v>
      </c>
      <c r="J4047" s="9">
        <f>IFERROR(VLOOKUP(Tabla1[[#This Row],[FECHA]],'SIMIT CON RES'!A:D,3,FALSE),0)</f>
        <v>0</v>
      </c>
      <c r="K4047">
        <f>IFERROR(VLOOKUP(Tabla1[[#This Row],[FECHA]],'SIMIT SIN RES'!A:D,4,FALSE),0)</f>
        <v>0</v>
      </c>
      <c r="L4047" s="9">
        <f>IFERROR(VLOOKUP(Tabla1[[#This Row],[FECHA]],'SIMIT SIN RES'!A:D,3,FALSE),0)</f>
        <v>0</v>
      </c>
      <c r="M4047" s="5">
        <f>IFERROR(VLOOKUP(Tabla1[[#This Row],[FECHA]],'RECAUDOS DE COMPARENDOS'!A:D,4,FALSE),0)</f>
        <v>0</v>
      </c>
      <c r="N4047" s="9">
        <f>IFERROR(VLOOKUP(Tabla1[[#This Row],[FECHA]],'RECAUDOS DE COMPARENDOS'!A:D,3,FALSE),0)</f>
        <v>0</v>
      </c>
      <c r="O4047" s="5">
        <f>IFERROR(VLOOKUP(Tabla1[[#This Row],[FECHA]],'RECAUDOS DE RESOLUCIONES'!A:D,4,FALSE),0)</f>
        <v>0</v>
      </c>
      <c r="P4047" s="9">
        <f>IFERROR(VLOOKUP(Tabla1[[#This Row],[FECHA]],'RECAUDOS DE RESOLUCIONES'!A:D,3,FALSE),0)</f>
        <v>0</v>
      </c>
      <c r="Q404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04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047" s="11">
        <f>IFERROR(VLOOKUP(Tabla1[[#This Row],[FECHA]],'RECAUDOS LOCALES'!A:D,4,FALSE),0)</f>
        <v>5</v>
      </c>
      <c r="T4047" s="9">
        <f>IFERROR(VLOOKUP(Tabla1[[#This Row],[FECHA]],'RECAUDOS LOCALES'!A:D,3,FALSE),0)</f>
        <v>516000</v>
      </c>
      <c r="U4047" s="11">
        <f>IFERROR(VLOOKUP(Tabla1[[#This Row],[FECHA]],'RECAUDOS EXTERNOS'!A:D,4,FALSE),0)</f>
        <v>0</v>
      </c>
      <c r="V4047" s="9">
        <f>IFERROR(VLOOKUP(Tabla1[[#This Row],[FECHA]],'RECAUDOS EXTERNOS'!A:D,3,FALSE),0)</f>
        <v>0</v>
      </c>
    </row>
    <row r="4048" spans="1:22" x14ac:dyDescent="0.25">
      <c r="A4048" s="1">
        <v>41607</v>
      </c>
      <c r="B4048" s="3" t="s">
        <v>0</v>
      </c>
      <c r="C4048" s="2">
        <v>41579</v>
      </c>
      <c r="D4048" s="5">
        <f>YEAR(Tabla1[[#This Row],[FECHA]])</f>
        <v>2013</v>
      </c>
      <c r="E4048" s="5">
        <f>IFERROR(VLOOKUP(Tabla1[[#This Row],[FECHA]],'COMPARENDOS TOTALES'!A:D,4,FALSE),0)</f>
        <v>0</v>
      </c>
      <c r="F4048" s="9">
        <f>IFERROR(VLOOKUP(Tabla1[[#This Row],[FECHA]],'COMPARENDOS TOTALES'!A:D,3,FALSE),0)</f>
        <v>0</v>
      </c>
      <c r="G4048" s="5">
        <f>IFERROR(VLOOKUP(Tabla1[[#This Row],[FECHA]],EXONERACIONES!A:D,4,FALSE),0)</f>
        <v>0</v>
      </c>
      <c r="H4048" s="9">
        <f>IFERROR(VLOOKUP(Tabla1[[#This Row],[FECHA]],EXONERACIONES!A:D,3,FALSE),0)</f>
        <v>0</v>
      </c>
      <c r="I4048" s="5">
        <f>IFERROR(VLOOKUP(Tabla1[[#This Row],[FECHA]],'SIMIT CON RES'!A:D,4,FALSE),0)</f>
        <v>0</v>
      </c>
      <c r="J4048" s="9">
        <f>IFERROR(VLOOKUP(Tabla1[[#This Row],[FECHA]],'SIMIT CON RES'!A:D,3,FALSE),0)</f>
        <v>0</v>
      </c>
      <c r="K4048">
        <f>IFERROR(VLOOKUP(Tabla1[[#This Row],[FECHA]],'SIMIT SIN RES'!A:D,4,FALSE),0)</f>
        <v>0</v>
      </c>
      <c r="L4048" s="9">
        <f>IFERROR(VLOOKUP(Tabla1[[#This Row],[FECHA]],'SIMIT SIN RES'!A:D,3,FALSE),0)</f>
        <v>0</v>
      </c>
      <c r="M4048" s="5">
        <f>IFERROR(VLOOKUP(Tabla1[[#This Row],[FECHA]],'RECAUDOS DE COMPARENDOS'!A:D,4,FALSE),0)</f>
        <v>0</v>
      </c>
      <c r="N4048" s="9">
        <f>IFERROR(VLOOKUP(Tabla1[[#This Row],[FECHA]],'RECAUDOS DE COMPARENDOS'!A:D,3,FALSE),0)</f>
        <v>0</v>
      </c>
      <c r="O4048" s="5">
        <f>IFERROR(VLOOKUP(Tabla1[[#This Row],[FECHA]],'RECAUDOS DE RESOLUCIONES'!A:D,4,FALSE),0)</f>
        <v>0</v>
      </c>
      <c r="P4048" s="9">
        <f>IFERROR(VLOOKUP(Tabla1[[#This Row],[FECHA]],'RECAUDOS DE RESOLUCIONES'!A:D,3,FALSE),0)</f>
        <v>0</v>
      </c>
      <c r="Q404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04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048" s="11">
        <f>IFERROR(VLOOKUP(Tabla1[[#This Row],[FECHA]],'RECAUDOS LOCALES'!A:D,4,FALSE),0)</f>
        <v>2</v>
      </c>
      <c r="T4048" s="9">
        <f>IFERROR(VLOOKUP(Tabla1[[#This Row],[FECHA]],'RECAUDOS LOCALES'!A:D,3,FALSE),0)</f>
        <v>949000</v>
      </c>
      <c r="U4048" s="11">
        <f>IFERROR(VLOOKUP(Tabla1[[#This Row],[FECHA]],'RECAUDOS EXTERNOS'!A:D,4,FALSE),0)</f>
        <v>1</v>
      </c>
      <c r="V4048" s="9">
        <f>IFERROR(VLOOKUP(Tabla1[[#This Row],[FECHA]],'RECAUDOS EXTERNOS'!A:D,3,FALSE),0)</f>
        <v>231800</v>
      </c>
    </row>
    <row r="4049" spans="1:22" x14ac:dyDescent="0.25">
      <c r="A4049" s="1">
        <v>41608</v>
      </c>
      <c r="B4049" s="3" t="s">
        <v>5</v>
      </c>
      <c r="C4049" s="2">
        <v>41579</v>
      </c>
      <c r="D4049" s="5">
        <f>YEAR(Tabla1[[#This Row],[FECHA]])</f>
        <v>2013</v>
      </c>
      <c r="E4049" s="5">
        <f>IFERROR(VLOOKUP(Tabla1[[#This Row],[FECHA]],'COMPARENDOS TOTALES'!A:D,4,FALSE),0)</f>
        <v>0</v>
      </c>
      <c r="F4049" s="9">
        <f>IFERROR(VLOOKUP(Tabla1[[#This Row],[FECHA]],'COMPARENDOS TOTALES'!A:D,3,FALSE),0)</f>
        <v>0</v>
      </c>
      <c r="G4049" s="5">
        <f>IFERROR(VLOOKUP(Tabla1[[#This Row],[FECHA]],EXONERACIONES!A:D,4,FALSE),0)</f>
        <v>0</v>
      </c>
      <c r="H4049" s="9">
        <f>IFERROR(VLOOKUP(Tabla1[[#This Row],[FECHA]],EXONERACIONES!A:D,3,FALSE),0)</f>
        <v>0</v>
      </c>
      <c r="I4049" s="5">
        <f>IFERROR(VLOOKUP(Tabla1[[#This Row],[FECHA]],'SIMIT CON RES'!A:D,4,FALSE),0)</f>
        <v>0</v>
      </c>
      <c r="J4049" s="9">
        <f>IFERROR(VLOOKUP(Tabla1[[#This Row],[FECHA]],'SIMIT CON RES'!A:D,3,FALSE),0)</f>
        <v>0</v>
      </c>
      <c r="K4049">
        <f>IFERROR(VLOOKUP(Tabla1[[#This Row],[FECHA]],'SIMIT SIN RES'!A:D,4,FALSE),0)</f>
        <v>0</v>
      </c>
      <c r="L4049" s="9">
        <f>IFERROR(VLOOKUP(Tabla1[[#This Row],[FECHA]],'SIMIT SIN RES'!A:D,3,FALSE),0)</f>
        <v>0</v>
      </c>
      <c r="M4049" s="5">
        <f>IFERROR(VLOOKUP(Tabla1[[#This Row],[FECHA]],'RECAUDOS DE COMPARENDOS'!A:D,4,FALSE),0)</f>
        <v>0</v>
      </c>
      <c r="N4049" s="9">
        <f>IFERROR(VLOOKUP(Tabla1[[#This Row],[FECHA]],'RECAUDOS DE COMPARENDOS'!A:D,3,FALSE),0)</f>
        <v>0</v>
      </c>
      <c r="O4049" s="5">
        <f>IFERROR(VLOOKUP(Tabla1[[#This Row],[FECHA]],'RECAUDOS DE RESOLUCIONES'!A:D,4,FALSE),0)</f>
        <v>0</v>
      </c>
      <c r="P4049" s="9">
        <f>IFERROR(VLOOKUP(Tabla1[[#This Row],[FECHA]],'RECAUDOS DE RESOLUCIONES'!A:D,3,FALSE),0)</f>
        <v>0</v>
      </c>
      <c r="Q404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04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049" s="11">
        <f>IFERROR(VLOOKUP(Tabla1[[#This Row],[FECHA]],'RECAUDOS LOCALES'!A:D,4,FALSE),0)</f>
        <v>0</v>
      </c>
      <c r="T4049" s="9">
        <f>IFERROR(VLOOKUP(Tabla1[[#This Row],[FECHA]],'RECAUDOS LOCALES'!A:D,3,FALSE),0)</f>
        <v>0</v>
      </c>
      <c r="U4049" s="11">
        <f>IFERROR(VLOOKUP(Tabla1[[#This Row],[FECHA]],'RECAUDOS EXTERNOS'!A:D,4,FALSE),0)</f>
        <v>0</v>
      </c>
      <c r="V4049" s="9">
        <f>IFERROR(VLOOKUP(Tabla1[[#This Row],[FECHA]],'RECAUDOS EXTERNOS'!A:D,3,FALSE),0)</f>
        <v>0</v>
      </c>
    </row>
    <row r="4050" spans="1:22" x14ac:dyDescent="0.25">
      <c r="A4050" s="1">
        <v>41609</v>
      </c>
      <c r="B4050" s="3" t="s">
        <v>4</v>
      </c>
      <c r="C4050" s="2">
        <v>41609</v>
      </c>
      <c r="D4050" s="5">
        <f>YEAR(Tabla1[[#This Row],[FECHA]])</f>
        <v>2013</v>
      </c>
      <c r="E4050" s="5">
        <f>IFERROR(VLOOKUP(Tabla1[[#This Row],[FECHA]],'COMPARENDOS TOTALES'!A:D,4,FALSE),0)</f>
        <v>0</v>
      </c>
      <c r="F4050" s="9">
        <f>IFERROR(VLOOKUP(Tabla1[[#This Row],[FECHA]],'COMPARENDOS TOTALES'!A:D,3,FALSE),0)</f>
        <v>0</v>
      </c>
      <c r="G4050" s="5">
        <f>IFERROR(VLOOKUP(Tabla1[[#This Row],[FECHA]],EXONERACIONES!A:D,4,FALSE),0)</f>
        <v>0</v>
      </c>
      <c r="H4050" s="9">
        <f>IFERROR(VLOOKUP(Tabla1[[#This Row],[FECHA]],EXONERACIONES!A:D,3,FALSE),0)</f>
        <v>0</v>
      </c>
      <c r="I4050" s="5">
        <f>IFERROR(VLOOKUP(Tabla1[[#This Row],[FECHA]],'SIMIT CON RES'!A:D,4,FALSE),0)</f>
        <v>0</v>
      </c>
      <c r="J4050" s="9">
        <f>IFERROR(VLOOKUP(Tabla1[[#This Row],[FECHA]],'SIMIT CON RES'!A:D,3,FALSE),0)</f>
        <v>0</v>
      </c>
      <c r="K4050">
        <f>IFERROR(VLOOKUP(Tabla1[[#This Row],[FECHA]],'SIMIT SIN RES'!A:D,4,FALSE),0)</f>
        <v>0</v>
      </c>
      <c r="L4050" s="9">
        <f>IFERROR(VLOOKUP(Tabla1[[#This Row],[FECHA]],'SIMIT SIN RES'!A:D,3,FALSE),0)</f>
        <v>0</v>
      </c>
      <c r="M4050" s="5">
        <f>IFERROR(VLOOKUP(Tabla1[[#This Row],[FECHA]],'RECAUDOS DE COMPARENDOS'!A:D,4,FALSE),0)</f>
        <v>0</v>
      </c>
      <c r="N4050" s="9">
        <f>IFERROR(VLOOKUP(Tabla1[[#This Row],[FECHA]],'RECAUDOS DE COMPARENDOS'!A:D,3,FALSE),0)</f>
        <v>0</v>
      </c>
      <c r="O4050" s="5">
        <f>IFERROR(VLOOKUP(Tabla1[[#This Row],[FECHA]],'RECAUDOS DE RESOLUCIONES'!A:D,4,FALSE),0)</f>
        <v>0</v>
      </c>
      <c r="P4050" s="9">
        <f>IFERROR(VLOOKUP(Tabla1[[#This Row],[FECHA]],'RECAUDOS DE RESOLUCIONES'!A:D,3,FALSE),0)</f>
        <v>0</v>
      </c>
      <c r="Q405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05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050" s="11">
        <f>IFERROR(VLOOKUP(Tabla1[[#This Row],[FECHA]],'RECAUDOS LOCALES'!A:D,4,FALSE),0)</f>
        <v>0</v>
      </c>
      <c r="T4050" s="9">
        <f>IFERROR(VLOOKUP(Tabla1[[#This Row],[FECHA]],'RECAUDOS LOCALES'!A:D,3,FALSE),0)</f>
        <v>0</v>
      </c>
      <c r="U4050" s="11">
        <f>IFERROR(VLOOKUP(Tabla1[[#This Row],[FECHA]],'RECAUDOS EXTERNOS'!A:D,4,FALSE),0)</f>
        <v>0</v>
      </c>
      <c r="V4050" s="9">
        <f>IFERROR(VLOOKUP(Tabla1[[#This Row],[FECHA]],'RECAUDOS EXTERNOS'!A:D,3,FALSE),0)</f>
        <v>0</v>
      </c>
    </row>
    <row r="4051" spans="1:22" x14ac:dyDescent="0.25">
      <c r="A4051" s="1">
        <v>41610</v>
      </c>
      <c r="B4051" s="3" t="s">
        <v>1</v>
      </c>
      <c r="C4051" s="2">
        <v>41609</v>
      </c>
      <c r="D4051" s="5">
        <f>YEAR(Tabla1[[#This Row],[FECHA]])</f>
        <v>2013</v>
      </c>
      <c r="E4051" s="5">
        <f>IFERROR(VLOOKUP(Tabla1[[#This Row],[FECHA]],'COMPARENDOS TOTALES'!A:D,4,FALSE),0)</f>
        <v>1</v>
      </c>
      <c r="F4051" s="9">
        <f>IFERROR(VLOOKUP(Tabla1[[#This Row],[FECHA]],'COMPARENDOS TOTALES'!A:D,3,FALSE),0)</f>
        <v>294750</v>
      </c>
      <c r="G4051" s="5">
        <f>IFERROR(VLOOKUP(Tabla1[[#This Row],[FECHA]],EXONERACIONES!A:D,4,FALSE),0)</f>
        <v>0</v>
      </c>
      <c r="H4051" s="9">
        <f>IFERROR(VLOOKUP(Tabla1[[#This Row],[FECHA]],EXONERACIONES!A:D,3,FALSE),0)</f>
        <v>0</v>
      </c>
      <c r="I4051" s="5">
        <f>IFERROR(VLOOKUP(Tabla1[[#This Row],[FECHA]],'SIMIT CON RES'!A:D,4,FALSE),0)</f>
        <v>1</v>
      </c>
      <c r="J4051" s="9">
        <f>IFERROR(VLOOKUP(Tabla1[[#This Row],[FECHA]],'SIMIT CON RES'!A:D,3,FALSE),0)</f>
        <v>294750</v>
      </c>
      <c r="K4051">
        <f>IFERROR(VLOOKUP(Tabla1[[#This Row],[FECHA]],'SIMIT SIN RES'!A:D,4,FALSE),0)</f>
        <v>0</v>
      </c>
      <c r="L4051" s="9">
        <f>IFERROR(VLOOKUP(Tabla1[[#This Row],[FECHA]],'SIMIT SIN RES'!A:D,3,FALSE),0)</f>
        <v>0</v>
      </c>
      <c r="M4051" s="5">
        <f>IFERROR(VLOOKUP(Tabla1[[#This Row],[FECHA]],'RECAUDOS DE COMPARENDOS'!A:D,4,FALSE),0)</f>
        <v>0</v>
      </c>
      <c r="N4051" s="9">
        <f>IFERROR(VLOOKUP(Tabla1[[#This Row],[FECHA]],'RECAUDOS DE COMPARENDOS'!A:D,3,FALSE),0)</f>
        <v>0</v>
      </c>
      <c r="O4051" s="5">
        <f>IFERROR(VLOOKUP(Tabla1[[#This Row],[FECHA]],'RECAUDOS DE RESOLUCIONES'!A:D,4,FALSE),0)</f>
        <v>0</v>
      </c>
      <c r="P4051" s="9">
        <f>IFERROR(VLOOKUP(Tabla1[[#This Row],[FECHA]],'RECAUDOS DE RESOLUCIONES'!A:D,3,FALSE),0)</f>
        <v>0</v>
      </c>
      <c r="Q405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05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051" s="11">
        <f>IFERROR(VLOOKUP(Tabla1[[#This Row],[FECHA]],'RECAUDOS LOCALES'!A:D,4,FALSE),0)</f>
        <v>1</v>
      </c>
      <c r="T4051" s="9">
        <f>IFERROR(VLOOKUP(Tabla1[[#This Row],[FECHA]],'RECAUDOS LOCALES'!A:D,3,FALSE),0)</f>
        <v>131336</v>
      </c>
      <c r="U4051" s="11">
        <f>IFERROR(VLOOKUP(Tabla1[[#This Row],[FECHA]],'RECAUDOS EXTERNOS'!A:D,4,FALSE),0)</f>
        <v>1</v>
      </c>
      <c r="V4051" s="9">
        <f>IFERROR(VLOOKUP(Tabla1[[#This Row],[FECHA]],'RECAUDOS EXTERNOS'!A:D,3,FALSE),0)</f>
        <v>274320</v>
      </c>
    </row>
    <row r="4052" spans="1:22" x14ac:dyDescent="0.25">
      <c r="A4052" s="1">
        <v>41611</v>
      </c>
      <c r="B4052" s="3" t="s">
        <v>2</v>
      </c>
      <c r="C4052" s="2">
        <v>41609</v>
      </c>
      <c r="D4052" s="5">
        <f>YEAR(Tabla1[[#This Row],[FECHA]])</f>
        <v>2013</v>
      </c>
      <c r="E4052" s="5">
        <f>IFERROR(VLOOKUP(Tabla1[[#This Row],[FECHA]],'COMPARENDOS TOTALES'!A:D,4,FALSE),0)</f>
        <v>0</v>
      </c>
      <c r="F4052" s="9">
        <f>IFERROR(VLOOKUP(Tabla1[[#This Row],[FECHA]],'COMPARENDOS TOTALES'!A:D,3,FALSE),0)</f>
        <v>0</v>
      </c>
      <c r="G4052" s="5">
        <f>IFERROR(VLOOKUP(Tabla1[[#This Row],[FECHA]],EXONERACIONES!A:D,4,FALSE),0)</f>
        <v>0</v>
      </c>
      <c r="H4052" s="9">
        <f>IFERROR(VLOOKUP(Tabla1[[#This Row],[FECHA]],EXONERACIONES!A:D,3,FALSE),0)</f>
        <v>0</v>
      </c>
      <c r="I4052" s="5">
        <f>IFERROR(VLOOKUP(Tabla1[[#This Row],[FECHA]],'SIMIT CON RES'!A:D,4,FALSE),0)</f>
        <v>0</v>
      </c>
      <c r="J4052" s="9">
        <f>IFERROR(VLOOKUP(Tabla1[[#This Row],[FECHA]],'SIMIT CON RES'!A:D,3,FALSE),0)</f>
        <v>0</v>
      </c>
      <c r="K4052">
        <f>IFERROR(VLOOKUP(Tabla1[[#This Row],[FECHA]],'SIMIT SIN RES'!A:D,4,FALSE),0)</f>
        <v>0</v>
      </c>
      <c r="L4052" s="9">
        <f>IFERROR(VLOOKUP(Tabla1[[#This Row],[FECHA]],'SIMIT SIN RES'!A:D,3,FALSE),0)</f>
        <v>0</v>
      </c>
      <c r="M4052" s="5">
        <f>IFERROR(VLOOKUP(Tabla1[[#This Row],[FECHA]],'RECAUDOS DE COMPARENDOS'!A:D,4,FALSE),0)</f>
        <v>0</v>
      </c>
      <c r="N4052" s="9">
        <f>IFERROR(VLOOKUP(Tabla1[[#This Row],[FECHA]],'RECAUDOS DE COMPARENDOS'!A:D,3,FALSE),0)</f>
        <v>0</v>
      </c>
      <c r="O4052" s="5">
        <f>IFERROR(VLOOKUP(Tabla1[[#This Row],[FECHA]],'RECAUDOS DE RESOLUCIONES'!A:D,4,FALSE),0)</f>
        <v>0</v>
      </c>
      <c r="P4052" s="9">
        <f>IFERROR(VLOOKUP(Tabla1[[#This Row],[FECHA]],'RECAUDOS DE RESOLUCIONES'!A:D,3,FALSE),0)</f>
        <v>0</v>
      </c>
      <c r="Q405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05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052" s="11">
        <f>IFERROR(VLOOKUP(Tabla1[[#This Row],[FECHA]],'RECAUDOS LOCALES'!A:D,4,FALSE),0)</f>
        <v>0</v>
      </c>
      <c r="T4052" s="9">
        <f>IFERROR(VLOOKUP(Tabla1[[#This Row],[FECHA]],'RECAUDOS LOCALES'!A:D,3,FALSE),0)</f>
        <v>0</v>
      </c>
      <c r="U4052" s="11">
        <f>IFERROR(VLOOKUP(Tabla1[[#This Row],[FECHA]],'RECAUDOS EXTERNOS'!A:D,4,FALSE),0)</f>
        <v>1</v>
      </c>
      <c r="V4052" s="9">
        <f>IFERROR(VLOOKUP(Tabla1[[#This Row],[FECHA]],'RECAUDOS EXTERNOS'!A:D,3,FALSE),0)</f>
        <v>152884</v>
      </c>
    </row>
    <row r="4053" spans="1:22" x14ac:dyDescent="0.25">
      <c r="A4053" s="1">
        <v>41612</v>
      </c>
      <c r="B4053" s="3" t="s">
        <v>3</v>
      </c>
      <c r="C4053" s="2">
        <v>41609</v>
      </c>
      <c r="D4053" s="5">
        <f>YEAR(Tabla1[[#This Row],[FECHA]])</f>
        <v>2013</v>
      </c>
      <c r="E4053" s="5">
        <f>IFERROR(VLOOKUP(Tabla1[[#This Row],[FECHA]],'COMPARENDOS TOTALES'!A:D,4,FALSE),0)</f>
        <v>0</v>
      </c>
      <c r="F4053" s="9">
        <f>IFERROR(VLOOKUP(Tabla1[[#This Row],[FECHA]],'COMPARENDOS TOTALES'!A:D,3,FALSE),0)</f>
        <v>0</v>
      </c>
      <c r="G4053" s="5">
        <f>IFERROR(VLOOKUP(Tabla1[[#This Row],[FECHA]],EXONERACIONES!A:D,4,FALSE),0)</f>
        <v>0</v>
      </c>
      <c r="H4053" s="9">
        <f>IFERROR(VLOOKUP(Tabla1[[#This Row],[FECHA]],EXONERACIONES!A:D,3,FALSE),0)</f>
        <v>0</v>
      </c>
      <c r="I4053" s="5">
        <f>IFERROR(VLOOKUP(Tabla1[[#This Row],[FECHA]],'SIMIT CON RES'!A:D,4,FALSE),0)</f>
        <v>0</v>
      </c>
      <c r="J4053" s="9">
        <f>IFERROR(VLOOKUP(Tabla1[[#This Row],[FECHA]],'SIMIT CON RES'!A:D,3,FALSE),0)</f>
        <v>0</v>
      </c>
      <c r="K4053">
        <f>IFERROR(VLOOKUP(Tabla1[[#This Row],[FECHA]],'SIMIT SIN RES'!A:D,4,FALSE),0)</f>
        <v>0</v>
      </c>
      <c r="L4053" s="9">
        <f>IFERROR(VLOOKUP(Tabla1[[#This Row],[FECHA]],'SIMIT SIN RES'!A:D,3,FALSE),0)</f>
        <v>0</v>
      </c>
      <c r="M4053" s="5">
        <f>IFERROR(VLOOKUP(Tabla1[[#This Row],[FECHA]],'RECAUDOS DE COMPARENDOS'!A:D,4,FALSE),0)</f>
        <v>0</v>
      </c>
      <c r="N4053" s="9">
        <f>IFERROR(VLOOKUP(Tabla1[[#This Row],[FECHA]],'RECAUDOS DE COMPARENDOS'!A:D,3,FALSE),0)</f>
        <v>0</v>
      </c>
      <c r="O4053" s="5">
        <f>IFERROR(VLOOKUP(Tabla1[[#This Row],[FECHA]],'RECAUDOS DE RESOLUCIONES'!A:D,4,FALSE),0)</f>
        <v>0</v>
      </c>
      <c r="P4053" s="9">
        <f>IFERROR(VLOOKUP(Tabla1[[#This Row],[FECHA]],'RECAUDOS DE RESOLUCIONES'!A:D,3,FALSE),0)</f>
        <v>0</v>
      </c>
      <c r="Q405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05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053" s="11">
        <f>IFERROR(VLOOKUP(Tabla1[[#This Row],[FECHA]],'RECAUDOS LOCALES'!A:D,4,FALSE),0)</f>
        <v>1</v>
      </c>
      <c r="T4053" s="9">
        <f>IFERROR(VLOOKUP(Tabla1[[#This Row],[FECHA]],'RECAUDOS LOCALES'!A:D,3,FALSE),0)</f>
        <v>133100</v>
      </c>
      <c r="U4053" s="11">
        <f>IFERROR(VLOOKUP(Tabla1[[#This Row],[FECHA]],'RECAUDOS EXTERNOS'!A:D,4,FALSE),0)</f>
        <v>0</v>
      </c>
      <c r="V4053" s="9">
        <f>IFERROR(VLOOKUP(Tabla1[[#This Row],[FECHA]],'RECAUDOS EXTERNOS'!A:D,3,FALSE),0)</f>
        <v>0</v>
      </c>
    </row>
    <row r="4054" spans="1:22" x14ac:dyDescent="0.25">
      <c r="A4054" s="1">
        <v>41613</v>
      </c>
      <c r="B4054" s="3" t="s">
        <v>6</v>
      </c>
      <c r="C4054" s="2">
        <v>41609</v>
      </c>
      <c r="D4054" s="5">
        <f>YEAR(Tabla1[[#This Row],[FECHA]])</f>
        <v>2013</v>
      </c>
      <c r="E4054" s="5">
        <f>IFERROR(VLOOKUP(Tabla1[[#This Row],[FECHA]],'COMPARENDOS TOTALES'!A:D,4,FALSE),0)</f>
        <v>0</v>
      </c>
      <c r="F4054" s="9">
        <f>IFERROR(VLOOKUP(Tabla1[[#This Row],[FECHA]],'COMPARENDOS TOTALES'!A:D,3,FALSE),0)</f>
        <v>0</v>
      </c>
      <c r="G4054" s="5">
        <f>IFERROR(VLOOKUP(Tabla1[[#This Row],[FECHA]],EXONERACIONES!A:D,4,FALSE),0)</f>
        <v>0</v>
      </c>
      <c r="H4054" s="9">
        <f>IFERROR(VLOOKUP(Tabla1[[#This Row],[FECHA]],EXONERACIONES!A:D,3,FALSE),0)</f>
        <v>0</v>
      </c>
      <c r="I4054" s="5">
        <f>IFERROR(VLOOKUP(Tabla1[[#This Row],[FECHA]],'SIMIT CON RES'!A:D,4,FALSE),0)</f>
        <v>0</v>
      </c>
      <c r="J4054" s="9">
        <f>IFERROR(VLOOKUP(Tabla1[[#This Row],[FECHA]],'SIMIT CON RES'!A:D,3,FALSE),0)</f>
        <v>0</v>
      </c>
      <c r="K4054">
        <f>IFERROR(VLOOKUP(Tabla1[[#This Row],[FECHA]],'SIMIT SIN RES'!A:D,4,FALSE),0)</f>
        <v>0</v>
      </c>
      <c r="L4054" s="9">
        <f>IFERROR(VLOOKUP(Tabla1[[#This Row],[FECHA]],'SIMIT SIN RES'!A:D,3,FALSE),0)</f>
        <v>0</v>
      </c>
      <c r="M4054" s="5">
        <f>IFERROR(VLOOKUP(Tabla1[[#This Row],[FECHA]],'RECAUDOS DE COMPARENDOS'!A:D,4,FALSE),0)</f>
        <v>0</v>
      </c>
      <c r="N4054" s="9">
        <f>IFERROR(VLOOKUP(Tabla1[[#This Row],[FECHA]],'RECAUDOS DE COMPARENDOS'!A:D,3,FALSE),0)</f>
        <v>0</v>
      </c>
      <c r="O4054" s="5">
        <f>IFERROR(VLOOKUP(Tabla1[[#This Row],[FECHA]],'RECAUDOS DE RESOLUCIONES'!A:D,4,FALSE),0)</f>
        <v>0</v>
      </c>
      <c r="P4054" s="9">
        <f>IFERROR(VLOOKUP(Tabla1[[#This Row],[FECHA]],'RECAUDOS DE RESOLUCIONES'!A:D,3,FALSE),0)</f>
        <v>0</v>
      </c>
      <c r="Q405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05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054" s="11">
        <f>IFERROR(VLOOKUP(Tabla1[[#This Row],[FECHA]],'RECAUDOS LOCALES'!A:D,4,FALSE),0)</f>
        <v>0</v>
      </c>
      <c r="T4054" s="9">
        <f>IFERROR(VLOOKUP(Tabla1[[#This Row],[FECHA]],'RECAUDOS LOCALES'!A:D,3,FALSE),0)</f>
        <v>0</v>
      </c>
      <c r="U4054" s="11">
        <f>IFERROR(VLOOKUP(Tabla1[[#This Row],[FECHA]],'RECAUDOS EXTERNOS'!A:D,4,FALSE),0)</f>
        <v>4</v>
      </c>
      <c r="V4054" s="9">
        <f>IFERROR(VLOOKUP(Tabla1[[#This Row],[FECHA]],'RECAUDOS EXTERNOS'!A:D,3,FALSE),0)</f>
        <v>2648766</v>
      </c>
    </row>
    <row r="4055" spans="1:22" x14ac:dyDescent="0.25">
      <c r="A4055" s="1">
        <v>41614</v>
      </c>
      <c r="B4055" s="3" t="s">
        <v>0</v>
      </c>
      <c r="C4055" s="2">
        <v>41609</v>
      </c>
      <c r="D4055" s="5">
        <f>YEAR(Tabla1[[#This Row],[FECHA]])</f>
        <v>2013</v>
      </c>
      <c r="E4055" s="5">
        <f>IFERROR(VLOOKUP(Tabla1[[#This Row],[FECHA]],'COMPARENDOS TOTALES'!A:D,4,FALSE),0)</f>
        <v>0</v>
      </c>
      <c r="F4055" s="9">
        <f>IFERROR(VLOOKUP(Tabla1[[#This Row],[FECHA]],'COMPARENDOS TOTALES'!A:D,3,FALSE),0)</f>
        <v>0</v>
      </c>
      <c r="G4055" s="5">
        <f>IFERROR(VLOOKUP(Tabla1[[#This Row],[FECHA]],EXONERACIONES!A:D,4,FALSE),0)</f>
        <v>0</v>
      </c>
      <c r="H4055" s="9">
        <f>IFERROR(VLOOKUP(Tabla1[[#This Row],[FECHA]],EXONERACIONES!A:D,3,FALSE),0)</f>
        <v>0</v>
      </c>
      <c r="I4055" s="5">
        <f>IFERROR(VLOOKUP(Tabla1[[#This Row],[FECHA]],'SIMIT CON RES'!A:D,4,FALSE),0)</f>
        <v>0</v>
      </c>
      <c r="J4055" s="9">
        <f>IFERROR(VLOOKUP(Tabla1[[#This Row],[FECHA]],'SIMIT CON RES'!A:D,3,FALSE),0)</f>
        <v>0</v>
      </c>
      <c r="K4055">
        <f>IFERROR(VLOOKUP(Tabla1[[#This Row],[FECHA]],'SIMIT SIN RES'!A:D,4,FALSE),0)</f>
        <v>0</v>
      </c>
      <c r="L4055" s="9">
        <f>IFERROR(VLOOKUP(Tabla1[[#This Row],[FECHA]],'SIMIT SIN RES'!A:D,3,FALSE),0)</f>
        <v>0</v>
      </c>
      <c r="M4055" s="5">
        <f>IFERROR(VLOOKUP(Tabla1[[#This Row],[FECHA]],'RECAUDOS DE COMPARENDOS'!A:D,4,FALSE),0)</f>
        <v>0</v>
      </c>
      <c r="N4055" s="9">
        <f>IFERROR(VLOOKUP(Tabla1[[#This Row],[FECHA]],'RECAUDOS DE COMPARENDOS'!A:D,3,FALSE),0)</f>
        <v>0</v>
      </c>
      <c r="O4055" s="5">
        <f>IFERROR(VLOOKUP(Tabla1[[#This Row],[FECHA]],'RECAUDOS DE RESOLUCIONES'!A:D,4,FALSE),0)</f>
        <v>0</v>
      </c>
      <c r="P4055" s="9">
        <f>IFERROR(VLOOKUP(Tabla1[[#This Row],[FECHA]],'RECAUDOS DE RESOLUCIONES'!A:D,3,FALSE),0)</f>
        <v>0</v>
      </c>
      <c r="Q405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05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055" s="11">
        <f>IFERROR(VLOOKUP(Tabla1[[#This Row],[FECHA]],'RECAUDOS LOCALES'!A:D,4,FALSE),0)</f>
        <v>0</v>
      </c>
      <c r="T4055" s="9">
        <f>IFERROR(VLOOKUP(Tabla1[[#This Row],[FECHA]],'RECAUDOS LOCALES'!A:D,3,FALSE),0)</f>
        <v>0</v>
      </c>
      <c r="U4055" s="11">
        <f>IFERROR(VLOOKUP(Tabla1[[#This Row],[FECHA]],'RECAUDOS EXTERNOS'!A:D,4,FALSE),0)</f>
        <v>1</v>
      </c>
      <c r="V4055" s="9">
        <f>IFERROR(VLOOKUP(Tabla1[[#This Row],[FECHA]],'RECAUDOS EXTERNOS'!A:D,3,FALSE),0)</f>
        <v>312240</v>
      </c>
    </row>
    <row r="4056" spans="1:22" x14ac:dyDescent="0.25">
      <c r="A4056" s="1">
        <v>41615</v>
      </c>
      <c r="B4056" s="3" t="s">
        <v>5</v>
      </c>
      <c r="C4056" s="2">
        <v>41609</v>
      </c>
      <c r="D4056" s="5">
        <f>YEAR(Tabla1[[#This Row],[FECHA]])</f>
        <v>2013</v>
      </c>
      <c r="E4056" s="5">
        <f>IFERROR(VLOOKUP(Tabla1[[#This Row],[FECHA]],'COMPARENDOS TOTALES'!A:D,4,FALSE),0)</f>
        <v>3</v>
      </c>
      <c r="F4056" s="9">
        <f>IFERROR(VLOOKUP(Tabla1[[#This Row],[FECHA]],'COMPARENDOS TOTALES'!A:D,3,FALSE),0)</f>
        <v>663188</v>
      </c>
      <c r="G4056" s="5">
        <f>IFERROR(VLOOKUP(Tabla1[[#This Row],[FECHA]],EXONERACIONES!A:D,4,FALSE),0)</f>
        <v>0</v>
      </c>
      <c r="H4056" s="9">
        <f>IFERROR(VLOOKUP(Tabla1[[#This Row],[FECHA]],EXONERACIONES!A:D,3,FALSE),0)</f>
        <v>0</v>
      </c>
      <c r="I4056" s="5">
        <f>IFERROR(VLOOKUP(Tabla1[[#This Row],[FECHA]],'SIMIT CON RES'!A:D,4,FALSE),0)</f>
        <v>0</v>
      </c>
      <c r="J4056" s="9">
        <f>IFERROR(VLOOKUP(Tabla1[[#This Row],[FECHA]],'SIMIT CON RES'!A:D,3,FALSE),0)</f>
        <v>0</v>
      </c>
      <c r="K4056">
        <f>IFERROR(VLOOKUP(Tabla1[[#This Row],[FECHA]],'SIMIT SIN RES'!A:D,4,FALSE),0)</f>
        <v>1</v>
      </c>
      <c r="L4056" s="9">
        <f>IFERROR(VLOOKUP(Tabla1[[#This Row],[FECHA]],'SIMIT SIN RES'!A:D,3,FALSE),0)</f>
        <v>184219</v>
      </c>
      <c r="M4056" s="5">
        <f>IFERROR(VLOOKUP(Tabla1[[#This Row],[FECHA]],'RECAUDOS DE COMPARENDOS'!A:D,4,FALSE),0)</f>
        <v>0</v>
      </c>
      <c r="N4056" s="9">
        <f>IFERROR(VLOOKUP(Tabla1[[#This Row],[FECHA]],'RECAUDOS DE COMPARENDOS'!A:D,3,FALSE),0)</f>
        <v>0</v>
      </c>
      <c r="O4056" s="5">
        <f>IFERROR(VLOOKUP(Tabla1[[#This Row],[FECHA]],'RECAUDOS DE RESOLUCIONES'!A:D,4,FALSE),0)</f>
        <v>0</v>
      </c>
      <c r="P4056" s="9">
        <f>IFERROR(VLOOKUP(Tabla1[[#This Row],[FECHA]],'RECAUDOS DE RESOLUCIONES'!A:D,3,FALSE),0)</f>
        <v>0</v>
      </c>
      <c r="Q405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4056" s="9">
        <f>Tabla1[V. COMPARENDOS]-(Tabla1[V. EXONERACIONES]+Tabla1[[#This Row],[V. SIMIT CON RESOLUCION]]+Tabla1[[#This Row],[V. SIMIT SIN RESOLUCION]]+Tabla1[[#This Row],[V. RECAUDOS COMPARENDOS]]+Tabla1[[#This Row],[V. RECAUDOS RESOLUCIONES]])</f>
        <v>478969</v>
      </c>
      <c r="S4056" s="11">
        <f>IFERROR(VLOOKUP(Tabla1[[#This Row],[FECHA]],'RECAUDOS LOCALES'!A:D,4,FALSE),0)</f>
        <v>0</v>
      </c>
      <c r="T4056" s="9">
        <f>IFERROR(VLOOKUP(Tabla1[[#This Row],[FECHA]],'RECAUDOS LOCALES'!A:D,3,FALSE),0)</f>
        <v>0</v>
      </c>
      <c r="U4056" s="11">
        <f>IFERROR(VLOOKUP(Tabla1[[#This Row],[FECHA]],'RECAUDOS EXTERNOS'!A:D,4,FALSE),0)</f>
        <v>0</v>
      </c>
      <c r="V4056" s="9">
        <f>IFERROR(VLOOKUP(Tabla1[[#This Row],[FECHA]],'RECAUDOS EXTERNOS'!A:D,3,FALSE),0)</f>
        <v>0</v>
      </c>
    </row>
    <row r="4057" spans="1:22" x14ac:dyDescent="0.25">
      <c r="A4057" s="1">
        <v>41616</v>
      </c>
      <c r="B4057" s="3" t="s">
        <v>4</v>
      </c>
      <c r="C4057" s="2">
        <v>41609</v>
      </c>
      <c r="D4057" s="5">
        <f>YEAR(Tabla1[[#This Row],[FECHA]])</f>
        <v>2013</v>
      </c>
      <c r="E4057" s="5">
        <f>IFERROR(VLOOKUP(Tabla1[[#This Row],[FECHA]],'COMPARENDOS TOTALES'!A:D,4,FALSE),0)</f>
        <v>3</v>
      </c>
      <c r="F4057" s="9">
        <f>IFERROR(VLOOKUP(Tabla1[[#This Row],[FECHA]],'COMPARENDOS TOTALES'!A:D,3,FALSE),0)</f>
        <v>1179000</v>
      </c>
      <c r="G4057" s="5">
        <f>IFERROR(VLOOKUP(Tabla1[[#This Row],[FECHA]],EXONERACIONES!A:D,4,FALSE),0)</f>
        <v>0</v>
      </c>
      <c r="H4057" s="9">
        <f>IFERROR(VLOOKUP(Tabla1[[#This Row],[FECHA]],EXONERACIONES!A:D,3,FALSE),0)</f>
        <v>0</v>
      </c>
      <c r="I4057" s="5">
        <f>IFERROR(VLOOKUP(Tabla1[[#This Row],[FECHA]],'SIMIT CON RES'!A:D,4,FALSE),0)</f>
        <v>1</v>
      </c>
      <c r="J4057" s="9">
        <f>IFERROR(VLOOKUP(Tabla1[[#This Row],[FECHA]],'SIMIT CON RES'!A:D,3,FALSE),0)</f>
        <v>589500</v>
      </c>
      <c r="K4057">
        <f>IFERROR(VLOOKUP(Tabla1[[#This Row],[FECHA]],'SIMIT SIN RES'!A:D,4,FALSE),0)</f>
        <v>0</v>
      </c>
      <c r="L4057" s="9">
        <f>IFERROR(VLOOKUP(Tabla1[[#This Row],[FECHA]],'SIMIT SIN RES'!A:D,3,FALSE),0)</f>
        <v>0</v>
      </c>
      <c r="M4057" s="5">
        <f>IFERROR(VLOOKUP(Tabla1[[#This Row],[FECHA]],'RECAUDOS DE COMPARENDOS'!A:D,4,FALSE),0)</f>
        <v>0</v>
      </c>
      <c r="N4057" s="9">
        <f>IFERROR(VLOOKUP(Tabla1[[#This Row],[FECHA]],'RECAUDOS DE COMPARENDOS'!A:D,3,FALSE),0)</f>
        <v>0</v>
      </c>
      <c r="O4057" s="5">
        <f>IFERROR(VLOOKUP(Tabla1[[#This Row],[FECHA]],'RECAUDOS DE RESOLUCIONES'!A:D,4,FALSE),0)</f>
        <v>0</v>
      </c>
      <c r="P4057" s="9">
        <f>IFERROR(VLOOKUP(Tabla1[[#This Row],[FECHA]],'RECAUDOS DE RESOLUCIONES'!A:D,3,FALSE),0)</f>
        <v>0</v>
      </c>
      <c r="Q405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4057" s="9">
        <f>Tabla1[V. COMPARENDOS]-(Tabla1[V. EXONERACIONES]+Tabla1[[#This Row],[V. SIMIT CON RESOLUCION]]+Tabla1[[#This Row],[V. SIMIT SIN RESOLUCION]]+Tabla1[[#This Row],[V. RECAUDOS COMPARENDOS]]+Tabla1[[#This Row],[V. RECAUDOS RESOLUCIONES]])</f>
        <v>589500</v>
      </c>
      <c r="S4057" s="11">
        <f>IFERROR(VLOOKUP(Tabla1[[#This Row],[FECHA]],'RECAUDOS LOCALES'!A:D,4,FALSE),0)</f>
        <v>0</v>
      </c>
      <c r="T4057" s="9">
        <f>IFERROR(VLOOKUP(Tabla1[[#This Row],[FECHA]],'RECAUDOS LOCALES'!A:D,3,FALSE),0)</f>
        <v>0</v>
      </c>
      <c r="U4057" s="11">
        <f>IFERROR(VLOOKUP(Tabla1[[#This Row],[FECHA]],'RECAUDOS EXTERNOS'!A:D,4,FALSE),0)</f>
        <v>0</v>
      </c>
      <c r="V4057" s="9">
        <f>IFERROR(VLOOKUP(Tabla1[[#This Row],[FECHA]],'RECAUDOS EXTERNOS'!A:D,3,FALSE),0)</f>
        <v>0</v>
      </c>
    </row>
    <row r="4058" spans="1:22" x14ac:dyDescent="0.25">
      <c r="A4058" s="1">
        <v>41617</v>
      </c>
      <c r="B4058" s="3" t="s">
        <v>1</v>
      </c>
      <c r="C4058" s="2">
        <v>41609</v>
      </c>
      <c r="D4058" s="5">
        <f>YEAR(Tabla1[[#This Row],[FECHA]])</f>
        <v>2013</v>
      </c>
      <c r="E4058" s="5">
        <f>IFERROR(VLOOKUP(Tabla1[[#This Row],[FECHA]],'COMPARENDOS TOTALES'!A:D,4,FALSE),0)</f>
        <v>0</v>
      </c>
      <c r="F4058" s="9">
        <f>IFERROR(VLOOKUP(Tabla1[[#This Row],[FECHA]],'COMPARENDOS TOTALES'!A:D,3,FALSE),0)</f>
        <v>0</v>
      </c>
      <c r="G4058" s="5">
        <f>IFERROR(VLOOKUP(Tabla1[[#This Row],[FECHA]],EXONERACIONES!A:D,4,FALSE),0)</f>
        <v>0</v>
      </c>
      <c r="H4058" s="9">
        <f>IFERROR(VLOOKUP(Tabla1[[#This Row],[FECHA]],EXONERACIONES!A:D,3,FALSE),0)</f>
        <v>0</v>
      </c>
      <c r="I4058" s="5">
        <f>IFERROR(VLOOKUP(Tabla1[[#This Row],[FECHA]],'SIMIT CON RES'!A:D,4,FALSE),0)</f>
        <v>0</v>
      </c>
      <c r="J4058" s="9">
        <f>IFERROR(VLOOKUP(Tabla1[[#This Row],[FECHA]],'SIMIT CON RES'!A:D,3,FALSE),0)</f>
        <v>0</v>
      </c>
      <c r="K4058">
        <f>IFERROR(VLOOKUP(Tabla1[[#This Row],[FECHA]],'SIMIT SIN RES'!A:D,4,FALSE),0)</f>
        <v>0</v>
      </c>
      <c r="L4058" s="9">
        <f>IFERROR(VLOOKUP(Tabla1[[#This Row],[FECHA]],'SIMIT SIN RES'!A:D,3,FALSE),0)</f>
        <v>0</v>
      </c>
      <c r="M4058" s="5">
        <f>IFERROR(VLOOKUP(Tabla1[[#This Row],[FECHA]],'RECAUDOS DE COMPARENDOS'!A:D,4,FALSE),0)</f>
        <v>0</v>
      </c>
      <c r="N4058" s="9">
        <f>IFERROR(VLOOKUP(Tabla1[[#This Row],[FECHA]],'RECAUDOS DE COMPARENDOS'!A:D,3,FALSE),0)</f>
        <v>0</v>
      </c>
      <c r="O4058" s="5">
        <f>IFERROR(VLOOKUP(Tabla1[[#This Row],[FECHA]],'RECAUDOS DE RESOLUCIONES'!A:D,4,FALSE),0)</f>
        <v>0</v>
      </c>
      <c r="P4058" s="9">
        <f>IFERROR(VLOOKUP(Tabla1[[#This Row],[FECHA]],'RECAUDOS DE RESOLUCIONES'!A:D,3,FALSE),0)</f>
        <v>0</v>
      </c>
      <c r="Q405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05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058" s="11">
        <f>IFERROR(VLOOKUP(Tabla1[[#This Row],[FECHA]],'RECAUDOS LOCALES'!A:D,4,FALSE),0)</f>
        <v>0</v>
      </c>
      <c r="T4058" s="9">
        <f>IFERROR(VLOOKUP(Tabla1[[#This Row],[FECHA]],'RECAUDOS LOCALES'!A:D,3,FALSE),0)</f>
        <v>0</v>
      </c>
      <c r="U4058" s="11">
        <f>IFERROR(VLOOKUP(Tabla1[[#This Row],[FECHA]],'RECAUDOS EXTERNOS'!A:D,4,FALSE),0)</f>
        <v>3</v>
      </c>
      <c r="V4058" s="9">
        <f>IFERROR(VLOOKUP(Tabla1[[#This Row],[FECHA]],'RECAUDOS EXTERNOS'!A:D,3,FALSE),0)</f>
        <v>1666162</v>
      </c>
    </row>
    <row r="4059" spans="1:22" x14ac:dyDescent="0.25">
      <c r="A4059" s="1">
        <v>41618</v>
      </c>
      <c r="B4059" s="3" t="s">
        <v>2</v>
      </c>
      <c r="C4059" s="2">
        <v>41609</v>
      </c>
      <c r="D4059" s="5">
        <f>YEAR(Tabla1[[#This Row],[FECHA]])</f>
        <v>2013</v>
      </c>
      <c r="E4059" s="5">
        <f>IFERROR(VLOOKUP(Tabla1[[#This Row],[FECHA]],'COMPARENDOS TOTALES'!A:D,4,FALSE),0)</f>
        <v>0</v>
      </c>
      <c r="F4059" s="9">
        <f>IFERROR(VLOOKUP(Tabla1[[#This Row],[FECHA]],'COMPARENDOS TOTALES'!A:D,3,FALSE),0)</f>
        <v>0</v>
      </c>
      <c r="G4059" s="5">
        <f>IFERROR(VLOOKUP(Tabla1[[#This Row],[FECHA]],EXONERACIONES!A:D,4,FALSE),0)</f>
        <v>0</v>
      </c>
      <c r="H4059" s="9">
        <f>IFERROR(VLOOKUP(Tabla1[[#This Row],[FECHA]],EXONERACIONES!A:D,3,FALSE),0)</f>
        <v>0</v>
      </c>
      <c r="I4059" s="5">
        <f>IFERROR(VLOOKUP(Tabla1[[#This Row],[FECHA]],'SIMIT CON RES'!A:D,4,FALSE),0)</f>
        <v>0</v>
      </c>
      <c r="J4059" s="9">
        <f>IFERROR(VLOOKUP(Tabla1[[#This Row],[FECHA]],'SIMIT CON RES'!A:D,3,FALSE),0)</f>
        <v>0</v>
      </c>
      <c r="K4059">
        <f>IFERROR(VLOOKUP(Tabla1[[#This Row],[FECHA]],'SIMIT SIN RES'!A:D,4,FALSE),0)</f>
        <v>0</v>
      </c>
      <c r="L4059" s="9">
        <f>IFERROR(VLOOKUP(Tabla1[[#This Row],[FECHA]],'SIMIT SIN RES'!A:D,3,FALSE),0)</f>
        <v>0</v>
      </c>
      <c r="M4059" s="5">
        <f>IFERROR(VLOOKUP(Tabla1[[#This Row],[FECHA]],'RECAUDOS DE COMPARENDOS'!A:D,4,FALSE),0)</f>
        <v>0</v>
      </c>
      <c r="N4059" s="9">
        <f>IFERROR(VLOOKUP(Tabla1[[#This Row],[FECHA]],'RECAUDOS DE COMPARENDOS'!A:D,3,FALSE),0)</f>
        <v>0</v>
      </c>
      <c r="O4059" s="5">
        <f>IFERROR(VLOOKUP(Tabla1[[#This Row],[FECHA]],'RECAUDOS DE RESOLUCIONES'!A:D,4,FALSE),0)</f>
        <v>0</v>
      </c>
      <c r="P4059" s="9">
        <f>IFERROR(VLOOKUP(Tabla1[[#This Row],[FECHA]],'RECAUDOS DE RESOLUCIONES'!A:D,3,FALSE),0)</f>
        <v>0</v>
      </c>
      <c r="Q405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05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059" s="11">
        <f>IFERROR(VLOOKUP(Tabla1[[#This Row],[FECHA]],'RECAUDOS LOCALES'!A:D,4,FALSE),0)</f>
        <v>7</v>
      </c>
      <c r="T4059" s="9">
        <f>IFERROR(VLOOKUP(Tabla1[[#This Row],[FECHA]],'RECAUDOS LOCALES'!A:D,3,FALSE),0)</f>
        <v>816166</v>
      </c>
      <c r="U4059" s="11">
        <f>IFERROR(VLOOKUP(Tabla1[[#This Row],[FECHA]],'RECAUDOS EXTERNOS'!A:D,4,FALSE),0)</f>
        <v>2</v>
      </c>
      <c r="V4059" s="9">
        <f>IFERROR(VLOOKUP(Tabla1[[#This Row],[FECHA]],'RECAUDOS EXTERNOS'!A:D,3,FALSE),0)</f>
        <v>850039</v>
      </c>
    </row>
    <row r="4060" spans="1:22" x14ac:dyDescent="0.25">
      <c r="A4060" s="1">
        <v>41619</v>
      </c>
      <c r="B4060" s="3" t="s">
        <v>3</v>
      </c>
      <c r="C4060" s="2">
        <v>41609</v>
      </c>
      <c r="D4060" s="5">
        <f>YEAR(Tabla1[[#This Row],[FECHA]])</f>
        <v>2013</v>
      </c>
      <c r="E4060" s="5">
        <f>IFERROR(VLOOKUP(Tabla1[[#This Row],[FECHA]],'COMPARENDOS TOTALES'!A:D,4,FALSE),0)</f>
        <v>0</v>
      </c>
      <c r="F4060" s="9">
        <f>IFERROR(VLOOKUP(Tabla1[[#This Row],[FECHA]],'COMPARENDOS TOTALES'!A:D,3,FALSE),0)</f>
        <v>0</v>
      </c>
      <c r="G4060" s="5">
        <f>IFERROR(VLOOKUP(Tabla1[[#This Row],[FECHA]],EXONERACIONES!A:D,4,FALSE),0)</f>
        <v>0</v>
      </c>
      <c r="H4060" s="9">
        <f>IFERROR(VLOOKUP(Tabla1[[#This Row],[FECHA]],EXONERACIONES!A:D,3,FALSE),0)</f>
        <v>0</v>
      </c>
      <c r="I4060" s="5">
        <f>IFERROR(VLOOKUP(Tabla1[[#This Row],[FECHA]],'SIMIT CON RES'!A:D,4,FALSE),0)</f>
        <v>0</v>
      </c>
      <c r="J4060" s="9">
        <f>IFERROR(VLOOKUP(Tabla1[[#This Row],[FECHA]],'SIMIT CON RES'!A:D,3,FALSE),0)</f>
        <v>0</v>
      </c>
      <c r="K4060">
        <f>IFERROR(VLOOKUP(Tabla1[[#This Row],[FECHA]],'SIMIT SIN RES'!A:D,4,FALSE),0)</f>
        <v>0</v>
      </c>
      <c r="L4060" s="9">
        <f>IFERROR(VLOOKUP(Tabla1[[#This Row],[FECHA]],'SIMIT SIN RES'!A:D,3,FALSE),0)</f>
        <v>0</v>
      </c>
      <c r="M4060" s="5">
        <f>IFERROR(VLOOKUP(Tabla1[[#This Row],[FECHA]],'RECAUDOS DE COMPARENDOS'!A:D,4,FALSE),0)</f>
        <v>0</v>
      </c>
      <c r="N4060" s="9">
        <f>IFERROR(VLOOKUP(Tabla1[[#This Row],[FECHA]],'RECAUDOS DE COMPARENDOS'!A:D,3,FALSE),0)</f>
        <v>0</v>
      </c>
      <c r="O4060" s="5">
        <f>IFERROR(VLOOKUP(Tabla1[[#This Row],[FECHA]],'RECAUDOS DE RESOLUCIONES'!A:D,4,FALSE),0)</f>
        <v>0</v>
      </c>
      <c r="P4060" s="9">
        <f>IFERROR(VLOOKUP(Tabla1[[#This Row],[FECHA]],'RECAUDOS DE RESOLUCIONES'!A:D,3,FALSE),0)</f>
        <v>0</v>
      </c>
      <c r="Q406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06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060" s="11">
        <f>IFERROR(VLOOKUP(Tabla1[[#This Row],[FECHA]],'RECAUDOS LOCALES'!A:D,4,FALSE),0)</f>
        <v>2</v>
      </c>
      <c r="T4060" s="9">
        <f>IFERROR(VLOOKUP(Tabla1[[#This Row],[FECHA]],'RECAUDOS LOCALES'!A:D,3,FALSE),0)</f>
        <v>173000</v>
      </c>
      <c r="U4060" s="11">
        <f>IFERROR(VLOOKUP(Tabla1[[#This Row],[FECHA]],'RECAUDOS EXTERNOS'!A:D,4,FALSE),0)</f>
        <v>3</v>
      </c>
      <c r="V4060" s="9">
        <f>IFERROR(VLOOKUP(Tabla1[[#This Row],[FECHA]],'RECAUDOS EXTERNOS'!A:D,3,FALSE),0)</f>
        <v>638990</v>
      </c>
    </row>
    <row r="4061" spans="1:22" x14ac:dyDescent="0.25">
      <c r="A4061" s="1">
        <v>41620</v>
      </c>
      <c r="B4061" s="3" t="s">
        <v>6</v>
      </c>
      <c r="C4061" s="2">
        <v>41609</v>
      </c>
      <c r="D4061" s="5">
        <f>YEAR(Tabla1[[#This Row],[FECHA]])</f>
        <v>2013</v>
      </c>
      <c r="E4061" s="5">
        <f>IFERROR(VLOOKUP(Tabla1[[#This Row],[FECHA]],'COMPARENDOS TOTALES'!A:D,4,FALSE),0)</f>
        <v>0</v>
      </c>
      <c r="F4061" s="9">
        <f>IFERROR(VLOOKUP(Tabla1[[#This Row],[FECHA]],'COMPARENDOS TOTALES'!A:D,3,FALSE),0)</f>
        <v>0</v>
      </c>
      <c r="G4061" s="5">
        <f>IFERROR(VLOOKUP(Tabla1[[#This Row],[FECHA]],EXONERACIONES!A:D,4,FALSE),0)</f>
        <v>0</v>
      </c>
      <c r="H4061" s="9">
        <f>IFERROR(VLOOKUP(Tabla1[[#This Row],[FECHA]],EXONERACIONES!A:D,3,FALSE),0)</f>
        <v>0</v>
      </c>
      <c r="I4061" s="5">
        <f>IFERROR(VLOOKUP(Tabla1[[#This Row],[FECHA]],'SIMIT CON RES'!A:D,4,FALSE),0)</f>
        <v>0</v>
      </c>
      <c r="J4061" s="9">
        <f>IFERROR(VLOOKUP(Tabla1[[#This Row],[FECHA]],'SIMIT CON RES'!A:D,3,FALSE),0)</f>
        <v>0</v>
      </c>
      <c r="K4061">
        <f>IFERROR(VLOOKUP(Tabla1[[#This Row],[FECHA]],'SIMIT SIN RES'!A:D,4,FALSE),0)</f>
        <v>0</v>
      </c>
      <c r="L4061" s="9">
        <f>IFERROR(VLOOKUP(Tabla1[[#This Row],[FECHA]],'SIMIT SIN RES'!A:D,3,FALSE),0)</f>
        <v>0</v>
      </c>
      <c r="M4061" s="5">
        <f>IFERROR(VLOOKUP(Tabla1[[#This Row],[FECHA]],'RECAUDOS DE COMPARENDOS'!A:D,4,FALSE),0)</f>
        <v>0</v>
      </c>
      <c r="N4061" s="9">
        <f>IFERROR(VLOOKUP(Tabla1[[#This Row],[FECHA]],'RECAUDOS DE COMPARENDOS'!A:D,3,FALSE),0)</f>
        <v>0</v>
      </c>
      <c r="O4061" s="5">
        <f>IFERROR(VLOOKUP(Tabla1[[#This Row],[FECHA]],'RECAUDOS DE RESOLUCIONES'!A:D,4,FALSE),0)</f>
        <v>0</v>
      </c>
      <c r="P4061" s="9">
        <f>IFERROR(VLOOKUP(Tabla1[[#This Row],[FECHA]],'RECAUDOS DE RESOLUCIONES'!A:D,3,FALSE),0)</f>
        <v>0</v>
      </c>
      <c r="Q406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06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061" s="11">
        <f>IFERROR(VLOOKUP(Tabla1[[#This Row],[FECHA]],'RECAUDOS LOCALES'!A:D,4,FALSE),0)</f>
        <v>3</v>
      </c>
      <c r="T4061" s="9">
        <f>IFERROR(VLOOKUP(Tabla1[[#This Row],[FECHA]],'RECAUDOS LOCALES'!A:D,3,FALSE),0)</f>
        <v>323500</v>
      </c>
      <c r="U4061" s="11">
        <f>IFERROR(VLOOKUP(Tabla1[[#This Row],[FECHA]],'RECAUDOS EXTERNOS'!A:D,4,FALSE),0)</f>
        <v>1</v>
      </c>
      <c r="V4061" s="9">
        <f>IFERROR(VLOOKUP(Tabla1[[#This Row],[FECHA]],'RECAUDOS EXTERNOS'!A:D,3,FALSE),0)</f>
        <v>151935</v>
      </c>
    </row>
    <row r="4062" spans="1:22" x14ac:dyDescent="0.25">
      <c r="A4062" s="1">
        <v>41621</v>
      </c>
      <c r="B4062" s="3" t="s">
        <v>0</v>
      </c>
      <c r="C4062" s="2">
        <v>41609</v>
      </c>
      <c r="D4062" s="5">
        <f>YEAR(Tabla1[[#This Row],[FECHA]])</f>
        <v>2013</v>
      </c>
      <c r="E4062" s="5">
        <f>IFERROR(VLOOKUP(Tabla1[[#This Row],[FECHA]],'COMPARENDOS TOTALES'!A:D,4,FALSE),0)</f>
        <v>0</v>
      </c>
      <c r="F4062" s="9">
        <f>IFERROR(VLOOKUP(Tabla1[[#This Row],[FECHA]],'COMPARENDOS TOTALES'!A:D,3,FALSE),0)</f>
        <v>0</v>
      </c>
      <c r="G4062" s="5">
        <f>IFERROR(VLOOKUP(Tabla1[[#This Row],[FECHA]],EXONERACIONES!A:D,4,FALSE),0)</f>
        <v>0</v>
      </c>
      <c r="H4062" s="9">
        <f>IFERROR(VLOOKUP(Tabla1[[#This Row],[FECHA]],EXONERACIONES!A:D,3,FALSE),0)</f>
        <v>0</v>
      </c>
      <c r="I4062" s="5">
        <f>IFERROR(VLOOKUP(Tabla1[[#This Row],[FECHA]],'SIMIT CON RES'!A:D,4,FALSE),0)</f>
        <v>0</v>
      </c>
      <c r="J4062" s="9">
        <f>IFERROR(VLOOKUP(Tabla1[[#This Row],[FECHA]],'SIMIT CON RES'!A:D,3,FALSE),0)</f>
        <v>0</v>
      </c>
      <c r="K4062">
        <f>IFERROR(VLOOKUP(Tabla1[[#This Row],[FECHA]],'SIMIT SIN RES'!A:D,4,FALSE),0)</f>
        <v>0</v>
      </c>
      <c r="L4062" s="9">
        <f>IFERROR(VLOOKUP(Tabla1[[#This Row],[FECHA]],'SIMIT SIN RES'!A:D,3,FALSE),0)</f>
        <v>0</v>
      </c>
      <c r="M4062" s="5">
        <f>IFERROR(VLOOKUP(Tabla1[[#This Row],[FECHA]],'RECAUDOS DE COMPARENDOS'!A:D,4,FALSE),0)</f>
        <v>0</v>
      </c>
      <c r="N4062" s="9">
        <f>IFERROR(VLOOKUP(Tabla1[[#This Row],[FECHA]],'RECAUDOS DE COMPARENDOS'!A:D,3,FALSE),0)</f>
        <v>0</v>
      </c>
      <c r="O4062" s="5">
        <f>IFERROR(VLOOKUP(Tabla1[[#This Row],[FECHA]],'RECAUDOS DE RESOLUCIONES'!A:D,4,FALSE),0)</f>
        <v>0</v>
      </c>
      <c r="P4062" s="9">
        <f>IFERROR(VLOOKUP(Tabla1[[#This Row],[FECHA]],'RECAUDOS DE RESOLUCIONES'!A:D,3,FALSE),0)</f>
        <v>0</v>
      </c>
      <c r="Q406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06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062" s="11">
        <f>IFERROR(VLOOKUP(Tabla1[[#This Row],[FECHA]],'RECAUDOS LOCALES'!A:D,4,FALSE),0)</f>
        <v>3</v>
      </c>
      <c r="T4062" s="9">
        <f>IFERROR(VLOOKUP(Tabla1[[#This Row],[FECHA]],'RECAUDOS LOCALES'!A:D,3,FALSE),0)</f>
        <v>600000</v>
      </c>
      <c r="U4062" s="11">
        <f>IFERROR(VLOOKUP(Tabla1[[#This Row],[FECHA]],'RECAUDOS EXTERNOS'!A:D,4,FALSE),0)</f>
        <v>1</v>
      </c>
      <c r="V4062" s="9">
        <f>IFERROR(VLOOKUP(Tabla1[[#This Row],[FECHA]],'RECAUDOS EXTERNOS'!A:D,3,FALSE),0)</f>
        <v>882605</v>
      </c>
    </row>
    <row r="4063" spans="1:22" x14ac:dyDescent="0.25">
      <c r="A4063" s="1">
        <v>41622</v>
      </c>
      <c r="B4063" s="3" t="s">
        <v>5</v>
      </c>
      <c r="C4063" s="2">
        <v>41609</v>
      </c>
      <c r="D4063" s="5">
        <f>YEAR(Tabla1[[#This Row],[FECHA]])</f>
        <v>2013</v>
      </c>
      <c r="E4063" s="5">
        <f>IFERROR(VLOOKUP(Tabla1[[#This Row],[FECHA]],'COMPARENDOS TOTALES'!A:D,4,FALSE),0)</f>
        <v>0</v>
      </c>
      <c r="F4063" s="9">
        <f>IFERROR(VLOOKUP(Tabla1[[#This Row],[FECHA]],'COMPARENDOS TOTALES'!A:D,3,FALSE),0)</f>
        <v>0</v>
      </c>
      <c r="G4063" s="5">
        <f>IFERROR(VLOOKUP(Tabla1[[#This Row],[FECHA]],EXONERACIONES!A:D,4,FALSE),0)</f>
        <v>0</v>
      </c>
      <c r="H4063" s="9">
        <f>IFERROR(VLOOKUP(Tabla1[[#This Row],[FECHA]],EXONERACIONES!A:D,3,FALSE),0)</f>
        <v>0</v>
      </c>
      <c r="I4063" s="5">
        <f>IFERROR(VLOOKUP(Tabla1[[#This Row],[FECHA]],'SIMIT CON RES'!A:D,4,FALSE),0)</f>
        <v>0</v>
      </c>
      <c r="J4063" s="9">
        <f>IFERROR(VLOOKUP(Tabla1[[#This Row],[FECHA]],'SIMIT CON RES'!A:D,3,FALSE),0)</f>
        <v>0</v>
      </c>
      <c r="K4063">
        <f>IFERROR(VLOOKUP(Tabla1[[#This Row],[FECHA]],'SIMIT SIN RES'!A:D,4,FALSE),0)</f>
        <v>0</v>
      </c>
      <c r="L4063" s="9">
        <f>IFERROR(VLOOKUP(Tabla1[[#This Row],[FECHA]],'SIMIT SIN RES'!A:D,3,FALSE),0)</f>
        <v>0</v>
      </c>
      <c r="M4063" s="5">
        <f>IFERROR(VLOOKUP(Tabla1[[#This Row],[FECHA]],'RECAUDOS DE COMPARENDOS'!A:D,4,FALSE),0)</f>
        <v>0</v>
      </c>
      <c r="N4063" s="9">
        <f>IFERROR(VLOOKUP(Tabla1[[#This Row],[FECHA]],'RECAUDOS DE COMPARENDOS'!A:D,3,FALSE),0)</f>
        <v>0</v>
      </c>
      <c r="O4063" s="5">
        <f>IFERROR(VLOOKUP(Tabla1[[#This Row],[FECHA]],'RECAUDOS DE RESOLUCIONES'!A:D,4,FALSE),0)</f>
        <v>0</v>
      </c>
      <c r="P4063" s="9">
        <f>IFERROR(VLOOKUP(Tabla1[[#This Row],[FECHA]],'RECAUDOS DE RESOLUCIONES'!A:D,3,FALSE),0)</f>
        <v>0</v>
      </c>
      <c r="Q406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06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063" s="11">
        <f>IFERROR(VLOOKUP(Tabla1[[#This Row],[FECHA]],'RECAUDOS LOCALES'!A:D,4,FALSE),0)</f>
        <v>0</v>
      </c>
      <c r="T4063" s="9">
        <f>IFERROR(VLOOKUP(Tabla1[[#This Row],[FECHA]],'RECAUDOS LOCALES'!A:D,3,FALSE),0)</f>
        <v>0</v>
      </c>
      <c r="U4063" s="11">
        <f>IFERROR(VLOOKUP(Tabla1[[#This Row],[FECHA]],'RECAUDOS EXTERNOS'!A:D,4,FALSE),0)</f>
        <v>0</v>
      </c>
      <c r="V4063" s="9">
        <f>IFERROR(VLOOKUP(Tabla1[[#This Row],[FECHA]],'RECAUDOS EXTERNOS'!A:D,3,FALSE),0)</f>
        <v>0</v>
      </c>
    </row>
    <row r="4064" spans="1:22" x14ac:dyDescent="0.25">
      <c r="A4064" s="1">
        <v>41623</v>
      </c>
      <c r="B4064" s="3" t="s">
        <v>4</v>
      </c>
      <c r="C4064" s="2">
        <v>41609</v>
      </c>
      <c r="D4064" s="5">
        <f>YEAR(Tabla1[[#This Row],[FECHA]])</f>
        <v>2013</v>
      </c>
      <c r="E4064" s="5">
        <f>IFERROR(VLOOKUP(Tabla1[[#This Row],[FECHA]],'COMPARENDOS TOTALES'!A:D,4,FALSE),0)</f>
        <v>0</v>
      </c>
      <c r="F4064" s="9">
        <f>IFERROR(VLOOKUP(Tabla1[[#This Row],[FECHA]],'COMPARENDOS TOTALES'!A:D,3,FALSE),0)</f>
        <v>0</v>
      </c>
      <c r="G4064" s="5">
        <f>IFERROR(VLOOKUP(Tabla1[[#This Row],[FECHA]],EXONERACIONES!A:D,4,FALSE),0)</f>
        <v>0</v>
      </c>
      <c r="H4064" s="9">
        <f>IFERROR(VLOOKUP(Tabla1[[#This Row],[FECHA]],EXONERACIONES!A:D,3,FALSE),0)</f>
        <v>0</v>
      </c>
      <c r="I4064" s="5">
        <f>IFERROR(VLOOKUP(Tabla1[[#This Row],[FECHA]],'SIMIT CON RES'!A:D,4,FALSE),0)</f>
        <v>0</v>
      </c>
      <c r="J4064" s="9">
        <f>IFERROR(VLOOKUP(Tabla1[[#This Row],[FECHA]],'SIMIT CON RES'!A:D,3,FALSE),0)</f>
        <v>0</v>
      </c>
      <c r="K4064">
        <f>IFERROR(VLOOKUP(Tabla1[[#This Row],[FECHA]],'SIMIT SIN RES'!A:D,4,FALSE),0)</f>
        <v>0</v>
      </c>
      <c r="L4064" s="9">
        <f>IFERROR(VLOOKUP(Tabla1[[#This Row],[FECHA]],'SIMIT SIN RES'!A:D,3,FALSE),0)</f>
        <v>0</v>
      </c>
      <c r="M4064" s="5">
        <f>IFERROR(VLOOKUP(Tabla1[[#This Row],[FECHA]],'RECAUDOS DE COMPARENDOS'!A:D,4,FALSE),0)</f>
        <v>0</v>
      </c>
      <c r="N4064" s="9">
        <f>IFERROR(VLOOKUP(Tabla1[[#This Row],[FECHA]],'RECAUDOS DE COMPARENDOS'!A:D,3,FALSE),0)</f>
        <v>0</v>
      </c>
      <c r="O4064" s="5">
        <f>IFERROR(VLOOKUP(Tabla1[[#This Row],[FECHA]],'RECAUDOS DE RESOLUCIONES'!A:D,4,FALSE),0)</f>
        <v>0</v>
      </c>
      <c r="P4064" s="9">
        <f>IFERROR(VLOOKUP(Tabla1[[#This Row],[FECHA]],'RECAUDOS DE RESOLUCIONES'!A:D,3,FALSE),0)</f>
        <v>0</v>
      </c>
      <c r="Q406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06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064" s="11">
        <f>IFERROR(VLOOKUP(Tabla1[[#This Row],[FECHA]],'RECAUDOS LOCALES'!A:D,4,FALSE),0)</f>
        <v>0</v>
      </c>
      <c r="T4064" s="9">
        <f>IFERROR(VLOOKUP(Tabla1[[#This Row],[FECHA]],'RECAUDOS LOCALES'!A:D,3,FALSE),0)</f>
        <v>0</v>
      </c>
      <c r="U4064" s="11">
        <f>IFERROR(VLOOKUP(Tabla1[[#This Row],[FECHA]],'RECAUDOS EXTERNOS'!A:D,4,FALSE),0)</f>
        <v>0</v>
      </c>
      <c r="V4064" s="9">
        <f>IFERROR(VLOOKUP(Tabla1[[#This Row],[FECHA]],'RECAUDOS EXTERNOS'!A:D,3,FALSE),0)</f>
        <v>0</v>
      </c>
    </row>
    <row r="4065" spans="1:22" x14ac:dyDescent="0.25">
      <c r="A4065" s="1">
        <v>41624</v>
      </c>
      <c r="B4065" s="3" t="s">
        <v>1</v>
      </c>
      <c r="C4065" s="2">
        <v>41609</v>
      </c>
      <c r="D4065" s="5">
        <f>YEAR(Tabla1[[#This Row],[FECHA]])</f>
        <v>2013</v>
      </c>
      <c r="E4065" s="5">
        <f>IFERROR(VLOOKUP(Tabla1[[#This Row],[FECHA]],'COMPARENDOS TOTALES'!A:D,4,FALSE),0)</f>
        <v>0</v>
      </c>
      <c r="F4065" s="9">
        <f>IFERROR(VLOOKUP(Tabla1[[#This Row],[FECHA]],'COMPARENDOS TOTALES'!A:D,3,FALSE),0)</f>
        <v>0</v>
      </c>
      <c r="G4065" s="5">
        <f>IFERROR(VLOOKUP(Tabla1[[#This Row],[FECHA]],EXONERACIONES!A:D,4,FALSE),0)</f>
        <v>0</v>
      </c>
      <c r="H4065" s="9">
        <f>IFERROR(VLOOKUP(Tabla1[[#This Row],[FECHA]],EXONERACIONES!A:D,3,FALSE),0)</f>
        <v>0</v>
      </c>
      <c r="I4065" s="5">
        <f>IFERROR(VLOOKUP(Tabla1[[#This Row],[FECHA]],'SIMIT CON RES'!A:D,4,FALSE),0)</f>
        <v>0</v>
      </c>
      <c r="J4065" s="9">
        <f>IFERROR(VLOOKUP(Tabla1[[#This Row],[FECHA]],'SIMIT CON RES'!A:D,3,FALSE),0)</f>
        <v>0</v>
      </c>
      <c r="K4065">
        <f>IFERROR(VLOOKUP(Tabla1[[#This Row],[FECHA]],'SIMIT SIN RES'!A:D,4,FALSE),0)</f>
        <v>0</v>
      </c>
      <c r="L4065" s="9">
        <f>IFERROR(VLOOKUP(Tabla1[[#This Row],[FECHA]],'SIMIT SIN RES'!A:D,3,FALSE),0)</f>
        <v>0</v>
      </c>
      <c r="M4065" s="5">
        <f>IFERROR(VLOOKUP(Tabla1[[#This Row],[FECHA]],'RECAUDOS DE COMPARENDOS'!A:D,4,FALSE),0)</f>
        <v>0</v>
      </c>
      <c r="N4065" s="9">
        <f>IFERROR(VLOOKUP(Tabla1[[#This Row],[FECHA]],'RECAUDOS DE COMPARENDOS'!A:D,3,FALSE),0)</f>
        <v>0</v>
      </c>
      <c r="O4065" s="5">
        <f>IFERROR(VLOOKUP(Tabla1[[#This Row],[FECHA]],'RECAUDOS DE RESOLUCIONES'!A:D,4,FALSE),0)</f>
        <v>0</v>
      </c>
      <c r="P4065" s="9">
        <f>IFERROR(VLOOKUP(Tabla1[[#This Row],[FECHA]],'RECAUDOS DE RESOLUCIONES'!A:D,3,FALSE),0)</f>
        <v>0</v>
      </c>
      <c r="Q406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06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065" s="11">
        <f>IFERROR(VLOOKUP(Tabla1[[#This Row],[FECHA]],'RECAUDOS LOCALES'!A:D,4,FALSE),0)</f>
        <v>1</v>
      </c>
      <c r="T4065" s="9">
        <f>IFERROR(VLOOKUP(Tabla1[[#This Row],[FECHA]],'RECAUDOS LOCALES'!A:D,3,FALSE),0)</f>
        <v>100000</v>
      </c>
      <c r="U4065" s="11">
        <f>IFERROR(VLOOKUP(Tabla1[[#This Row],[FECHA]],'RECAUDOS EXTERNOS'!A:D,4,FALSE),0)</f>
        <v>1</v>
      </c>
      <c r="V4065" s="9">
        <f>IFERROR(VLOOKUP(Tabla1[[#This Row],[FECHA]],'RECAUDOS EXTERNOS'!A:D,3,FALSE),0)</f>
        <v>256972</v>
      </c>
    </row>
    <row r="4066" spans="1:22" x14ac:dyDescent="0.25">
      <c r="A4066" s="1">
        <v>41625</v>
      </c>
      <c r="B4066" s="3" t="s">
        <v>2</v>
      </c>
      <c r="C4066" s="2">
        <v>41609</v>
      </c>
      <c r="D4066" s="5">
        <f>YEAR(Tabla1[[#This Row],[FECHA]])</f>
        <v>2013</v>
      </c>
      <c r="E4066" s="5">
        <f>IFERROR(VLOOKUP(Tabla1[[#This Row],[FECHA]],'COMPARENDOS TOTALES'!A:D,4,FALSE),0)</f>
        <v>2</v>
      </c>
      <c r="F4066" s="9">
        <f>IFERROR(VLOOKUP(Tabla1[[#This Row],[FECHA]],'COMPARENDOS TOTALES'!A:D,3,FALSE),0)</f>
        <v>478969</v>
      </c>
      <c r="G4066" s="5">
        <f>IFERROR(VLOOKUP(Tabla1[[#This Row],[FECHA]],EXONERACIONES!A:D,4,FALSE),0)</f>
        <v>0</v>
      </c>
      <c r="H4066" s="9">
        <f>IFERROR(VLOOKUP(Tabla1[[#This Row],[FECHA]],EXONERACIONES!A:D,3,FALSE),0)</f>
        <v>0</v>
      </c>
      <c r="I4066" s="5">
        <f>IFERROR(VLOOKUP(Tabla1[[#This Row],[FECHA]],'SIMIT CON RES'!A:D,4,FALSE),0)</f>
        <v>0</v>
      </c>
      <c r="J4066" s="9">
        <f>IFERROR(VLOOKUP(Tabla1[[#This Row],[FECHA]],'SIMIT CON RES'!A:D,3,FALSE),0)</f>
        <v>0</v>
      </c>
      <c r="K4066">
        <f>IFERROR(VLOOKUP(Tabla1[[#This Row],[FECHA]],'SIMIT SIN RES'!A:D,4,FALSE),0)</f>
        <v>0</v>
      </c>
      <c r="L4066" s="9">
        <f>IFERROR(VLOOKUP(Tabla1[[#This Row],[FECHA]],'SIMIT SIN RES'!A:D,3,FALSE),0)</f>
        <v>0</v>
      </c>
      <c r="M4066" s="5">
        <f>IFERROR(VLOOKUP(Tabla1[[#This Row],[FECHA]],'RECAUDOS DE COMPARENDOS'!A:D,4,FALSE),0)</f>
        <v>0</v>
      </c>
      <c r="N4066" s="9">
        <f>IFERROR(VLOOKUP(Tabla1[[#This Row],[FECHA]],'RECAUDOS DE COMPARENDOS'!A:D,3,FALSE),0)</f>
        <v>0</v>
      </c>
      <c r="O4066" s="5">
        <f>IFERROR(VLOOKUP(Tabla1[[#This Row],[FECHA]],'RECAUDOS DE RESOLUCIONES'!A:D,4,FALSE),0)</f>
        <v>0</v>
      </c>
      <c r="P4066" s="9">
        <f>IFERROR(VLOOKUP(Tabla1[[#This Row],[FECHA]],'RECAUDOS DE RESOLUCIONES'!A:D,3,FALSE),0)</f>
        <v>0</v>
      </c>
      <c r="Q406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4066" s="9">
        <f>Tabla1[V. COMPARENDOS]-(Tabla1[V. EXONERACIONES]+Tabla1[[#This Row],[V. SIMIT CON RESOLUCION]]+Tabla1[[#This Row],[V. SIMIT SIN RESOLUCION]]+Tabla1[[#This Row],[V. RECAUDOS COMPARENDOS]]+Tabla1[[#This Row],[V. RECAUDOS RESOLUCIONES]])</f>
        <v>478969</v>
      </c>
      <c r="S4066" s="11">
        <f>IFERROR(VLOOKUP(Tabla1[[#This Row],[FECHA]],'RECAUDOS LOCALES'!A:D,4,FALSE),0)</f>
        <v>10</v>
      </c>
      <c r="T4066" s="9">
        <f>IFERROR(VLOOKUP(Tabla1[[#This Row],[FECHA]],'RECAUDOS LOCALES'!A:D,3,FALSE),0)</f>
        <v>1300865</v>
      </c>
      <c r="U4066" s="11">
        <f>IFERROR(VLOOKUP(Tabla1[[#This Row],[FECHA]],'RECAUDOS EXTERNOS'!A:D,4,FALSE),0)</f>
        <v>2</v>
      </c>
      <c r="V4066" s="9">
        <f>IFERROR(VLOOKUP(Tabla1[[#This Row],[FECHA]],'RECAUDOS EXTERNOS'!A:D,3,FALSE),0)</f>
        <v>755114</v>
      </c>
    </row>
    <row r="4067" spans="1:22" x14ac:dyDescent="0.25">
      <c r="A4067" s="1">
        <v>41626</v>
      </c>
      <c r="B4067" s="3" t="s">
        <v>3</v>
      </c>
      <c r="C4067" s="2">
        <v>41609</v>
      </c>
      <c r="D4067" s="5">
        <f>YEAR(Tabla1[[#This Row],[FECHA]])</f>
        <v>2013</v>
      </c>
      <c r="E4067" s="5">
        <f>IFERROR(VLOOKUP(Tabla1[[#This Row],[FECHA]],'COMPARENDOS TOTALES'!A:D,4,FALSE),0)</f>
        <v>0</v>
      </c>
      <c r="F4067" s="9">
        <f>IFERROR(VLOOKUP(Tabla1[[#This Row],[FECHA]],'COMPARENDOS TOTALES'!A:D,3,FALSE),0)</f>
        <v>0</v>
      </c>
      <c r="G4067" s="5">
        <f>IFERROR(VLOOKUP(Tabla1[[#This Row],[FECHA]],EXONERACIONES!A:D,4,FALSE),0)</f>
        <v>0</v>
      </c>
      <c r="H4067" s="9">
        <f>IFERROR(VLOOKUP(Tabla1[[#This Row],[FECHA]],EXONERACIONES!A:D,3,FALSE),0)</f>
        <v>0</v>
      </c>
      <c r="I4067" s="5">
        <f>IFERROR(VLOOKUP(Tabla1[[#This Row],[FECHA]],'SIMIT CON RES'!A:D,4,FALSE),0)</f>
        <v>0</v>
      </c>
      <c r="J4067" s="9">
        <f>IFERROR(VLOOKUP(Tabla1[[#This Row],[FECHA]],'SIMIT CON RES'!A:D,3,FALSE),0)</f>
        <v>0</v>
      </c>
      <c r="K4067">
        <f>IFERROR(VLOOKUP(Tabla1[[#This Row],[FECHA]],'SIMIT SIN RES'!A:D,4,FALSE),0)</f>
        <v>0</v>
      </c>
      <c r="L4067" s="9">
        <f>IFERROR(VLOOKUP(Tabla1[[#This Row],[FECHA]],'SIMIT SIN RES'!A:D,3,FALSE),0)</f>
        <v>0</v>
      </c>
      <c r="M4067" s="5">
        <f>IFERROR(VLOOKUP(Tabla1[[#This Row],[FECHA]],'RECAUDOS DE COMPARENDOS'!A:D,4,FALSE),0)</f>
        <v>0</v>
      </c>
      <c r="N4067" s="9">
        <f>IFERROR(VLOOKUP(Tabla1[[#This Row],[FECHA]],'RECAUDOS DE COMPARENDOS'!A:D,3,FALSE),0)</f>
        <v>0</v>
      </c>
      <c r="O4067" s="5">
        <f>IFERROR(VLOOKUP(Tabla1[[#This Row],[FECHA]],'RECAUDOS DE RESOLUCIONES'!A:D,4,FALSE),0)</f>
        <v>0</v>
      </c>
      <c r="P4067" s="9">
        <f>IFERROR(VLOOKUP(Tabla1[[#This Row],[FECHA]],'RECAUDOS DE RESOLUCIONES'!A:D,3,FALSE),0)</f>
        <v>0</v>
      </c>
      <c r="Q406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06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067" s="11">
        <f>IFERROR(VLOOKUP(Tabla1[[#This Row],[FECHA]],'RECAUDOS LOCALES'!A:D,4,FALSE),0)</f>
        <v>1</v>
      </c>
      <c r="T4067" s="9">
        <f>IFERROR(VLOOKUP(Tabla1[[#This Row],[FECHA]],'RECAUDOS LOCALES'!A:D,3,FALSE),0)</f>
        <v>150000</v>
      </c>
      <c r="U4067" s="11">
        <f>IFERROR(VLOOKUP(Tabla1[[#This Row],[FECHA]],'RECAUDOS EXTERNOS'!A:D,4,FALSE),0)</f>
        <v>4</v>
      </c>
      <c r="V4067" s="9">
        <f>IFERROR(VLOOKUP(Tabla1[[#This Row],[FECHA]],'RECAUDOS EXTERNOS'!A:D,3,FALSE),0)</f>
        <v>1653044</v>
      </c>
    </row>
    <row r="4068" spans="1:22" x14ac:dyDescent="0.25">
      <c r="A4068" s="1">
        <v>41627</v>
      </c>
      <c r="B4068" s="3" t="s">
        <v>6</v>
      </c>
      <c r="C4068" s="2">
        <v>41609</v>
      </c>
      <c r="D4068" s="5">
        <f>YEAR(Tabla1[[#This Row],[FECHA]])</f>
        <v>2013</v>
      </c>
      <c r="E4068" s="5">
        <f>IFERROR(VLOOKUP(Tabla1[[#This Row],[FECHA]],'COMPARENDOS TOTALES'!A:D,4,FALSE),0)</f>
        <v>0</v>
      </c>
      <c r="F4068" s="9">
        <f>IFERROR(VLOOKUP(Tabla1[[#This Row],[FECHA]],'COMPARENDOS TOTALES'!A:D,3,FALSE),0)</f>
        <v>0</v>
      </c>
      <c r="G4068" s="5">
        <f>IFERROR(VLOOKUP(Tabla1[[#This Row],[FECHA]],EXONERACIONES!A:D,4,FALSE),0)</f>
        <v>0</v>
      </c>
      <c r="H4068" s="9">
        <f>IFERROR(VLOOKUP(Tabla1[[#This Row],[FECHA]],EXONERACIONES!A:D,3,FALSE),0)</f>
        <v>0</v>
      </c>
      <c r="I4068" s="5">
        <f>IFERROR(VLOOKUP(Tabla1[[#This Row],[FECHA]],'SIMIT CON RES'!A:D,4,FALSE),0)</f>
        <v>0</v>
      </c>
      <c r="J4068" s="9">
        <f>IFERROR(VLOOKUP(Tabla1[[#This Row],[FECHA]],'SIMIT CON RES'!A:D,3,FALSE),0)</f>
        <v>0</v>
      </c>
      <c r="K4068">
        <f>IFERROR(VLOOKUP(Tabla1[[#This Row],[FECHA]],'SIMIT SIN RES'!A:D,4,FALSE),0)</f>
        <v>0</v>
      </c>
      <c r="L4068" s="9">
        <f>IFERROR(VLOOKUP(Tabla1[[#This Row],[FECHA]],'SIMIT SIN RES'!A:D,3,FALSE),0)</f>
        <v>0</v>
      </c>
      <c r="M4068" s="5">
        <f>IFERROR(VLOOKUP(Tabla1[[#This Row],[FECHA]],'RECAUDOS DE COMPARENDOS'!A:D,4,FALSE),0)</f>
        <v>0</v>
      </c>
      <c r="N4068" s="9">
        <f>IFERROR(VLOOKUP(Tabla1[[#This Row],[FECHA]],'RECAUDOS DE COMPARENDOS'!A:D,3,FALSE),0)</f>
        <v>0</v>
      </c>
      <c r="O4068" s="5">
        <f>IFERROR(VLOOKUP(Tabla1[[#This Row],[FECHA]],'RECAUDOS DE RESOLUCIONES'!A:D,4,FALSE),0)</f>
        <v>0</v>
      </c>
      <c r="P4068" s="9">
        <f>IFERROR(VLOOKUP(Tabla1[[#This Row],[FECHA]],'RECAUDOS DE RESOLUCIONES'!A:D,3,FALSE),0)</f>
        <v>0</v>
      </c>
      <c r="Q406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06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068" s="11">
        <f>IFERROR(VLOOKUP(Tabla1[[#This Row],[FECHA]],'RECAUDOS LOCALES'!A:D,4,FALSE),0)</f>
        <v>5</v>
      </c>
      <c r="T4068" s="9">
        <f>IFERROR(VLOOKUP(Tabla1[[#This Row],[FECHA]],'RECAUDOS LOCALES'!A:D,3,FALSE),0)</f>
        <v>1468283</v>
      </c>
      <c r="U4068" s="11">
        <f>IFERROR(VLOOKUP(Tabla1[[#This Row],[FECHA]],'RECAUDOS EXTERNOS'!A:D,4,FALSE),0)</f>
        <v>1</v>
      </c>
      <c r="V4068" s="9">
        <f>IFERROR(VLOOKUP(Tabla1[[#This Row],[FECHA]],'RECAUDOS EXTERNOS'!A:D,3,FALSE),0)</f>
        <v>610380</v>
      </c>
    </row>
    <row r="4069" spans="1:22" x14ac:dyDescent="0.25">
      <c r="A4069" s="1">
        <v>41628</v>
      </c>
      <c r="B4069" s="3" t="s">
        <v>0</v>
      </c>
      <c r="C4069" s="2">
        <v>41609</v>
      </c>
      <c r="D4069" s="5">
        <f>YEAR(Tabla1[[#This Row],[FECHA]])</f>
        <v>2013</v>
      </c>
      <c r="E4069" s="5">
        <f>IFERROR(VLOOKUP(Tabla1[[#This Row],[FECHA]],'COMPARENDOS TOTALES'!A:D,4,FALSE),0)</f>
        <v>0</v>
      </c>
      <c r="F4069" s="9">
        <f>IFERROR(VLOOKUP(Tabla1[[#This Row],[FECHA]],'COMPARENDOS TOTALES'!A:D,3,FALSE),0)</f>
        <v>0</v>
      </c>
      <c r="G4069" s="5">
        <f>IFERROR(VLOOKUP(Tabla1[[#This Row],[FECHA]],EXONERACIONES!A:D,4,FALSE),0)</f>
        <v>0</v>
      </c>
      <c r="H4069" s="9">
        <f>IFERROR(VLOOKUP(Tabla1[[#This Row],[FECHA]],EXONERACIONES!A:D,3,FALSE),0)</f>
        <v>0</v>
      </c>
      <c r="I4069" s="5">
        <f>IFERROR(VLOOKUP(Tabla1[[#This Row],[FECHA]],'SIMIT CON RES'!A:D,4,FALSE),0)</f>
        <v>0</v>
      </c>
      <c r="J4069" s="9">
        <f>IFERROR(VLOOKUP(Tabla1[[#This Row],[FECHA]],'SIMIT CON RES'!A:D,3,FALSE),0)</f>
        <v>0</v>
      </c>
      <c r="K4069">
        <f>IFERROR(VLOOKUP(Tabla1[[#This Row],[FECHA]],'SIMIT SIN RES'!A:D,4,FALSE),0)</f>
        <v>0</v>
      </c>
      <c r="L4069" s="9">
        <f>IFERROR(VLOOKUP(Tabla1[[#This Row],[FECHA]],'SIMIT SIN RES'!A:D,3,FALSE),0)</f>
        <v>0</v>
      </c>
      <c r="M4069" s="5">
        <f>IFERROR(VLOOKUP(Tabla1[[#This Row],[FECHA]],'RECAUDOS DE COMPARENDOS'!A:D,4,FALSE),0)</f>
        <v>0</v>
      </c>
      <c r="N4069" s="9">
        <f>IFERROR(VLOOKUP(Tabla1[[#This Row],[FECHA]],'RECAUDOS DE COMPARENDOS'!A:D,3,FALSE),0)</f>
        <v>0</v>
      </c>
      <c r="O4069" s="5">
        <f>IFERROR(VLOOKUP(Tabla1[[#This Row],[FECHA]],'RECAUDOS DE RESOLUCIONES'!A:D,4,FALSE),0)</f>
        <v>0</v>
      </c>
      <c r="P4069" s="9">
        <f>IFERROR(VLOOKUP(Tabla1[[#This Row],[FECHA]],'RECAUDOS DE RESOLUCIONES'!A:D,3,FALSE),0)</f>
        <v>0</v>
      </c>
      <c r="Q406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06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069" s="11">
        <f>IFERROR(VLOOKUP(Tabla1[[#This Row],[FECHA]],'RECAUDOS LOCALES'!A:D,4,FALSE),0)</f>
        <v>2</v>
      </c>
      <c r="T4069" s="9">
        <f>IFERROR(VLOOKUP(Tabla1[[#This Row],[FECHA]],'RECAUDOS LOCALES'!A:D,3,FALSE),0)</f>
        <v>937289</v>
      </c>
      <c r="U4069" s="11">
        <f>IFERROR(VLOOKUP(Tabla1[[#This Row],[FECHA]],'RECAUDOS EXTERNOS'!A:D,4,FALSE),0)</f>
        <v>1</v>
      </c>
      <c r="V4069" s="9">
        <f>IFERROR(VLOOKUP(Tabla1[[#This Row],[FECHA]],'RECAUDOS EXTERNOS'!A:D,3,FALSE),0)</f>
        <v>312240</v>
      </c>
    </row>
    <row r="4070" spans="1:22" x14ac:dyDescent="0.25">
      <c r="A4070" s="1">
        <v>41629</v>
      </c>
      <c r="B4070" s="3" t="s">
        <v>5</v>
      </c>
      <c r="C4070" s="2">
        <v>41609</v>
      </c>
      <c r="D4070" s="5">
        <f>YEAR(Tabla1[[#This Row],[FECHA]])</f>
        <v>2013</v>
      </c>
      <c r="E4070" s="5">
        <f>IFERROR(VLOOKUP(Tabla1[[#This Row],[FECHA]],'COMPARENDOS TOTALES'!A:D,4,FALSE),0)</f>
        <v>2</v>
      </c>
      <c r="F4070" s="9">
        <f>IFERROR(VLOOKUP(Tabla1[[#This Row],[FECHA]],'COMPARENDOS TOTALES'!A:D,3,FALSE),0)</f>
        <v>1179000</v>
      </c>
      <c r="G4070" s="5">
        <f>IFERROR(VLOOKUP(Tabla1[[#This Row],[FECHA]],EXONERACIONES!A:D,4,FALSE),0)</f>
        <v>0</v>
      </c>
      <c r="H4070" s="9">
        <f>IFERROR(VLOOKUP(Tabla1[[#This Row],[FECHA]],EXONERACIONES!A:D,3,FALSE),0)</f>
        <v>0</v>
      </c>
      <c r="I4070" s="5">
        <f>IFERROR(VLOOKUP(Tabla1[[#This Row],[FECHA]],'SIMIT CON RES'!A:D,4,FALSE),0)</f>
        <v>2</v>
      </c>
      <c r="J4070" s="9">
        <f>IFERROR(VLOOKUP(Tabla1[[#This Row],[FECHA]],'SIMIT CON RES'!A:D,3,FALSE),0)</f>
        <v>1179000</v>
      </c>
      <c r="K4070">
        <f>IFERROR(VLOOKUP(Tabla1[[#This Row],[FECHA]],'SIMIT SIN RES'!A:D,4,FALSE),0)</f>
        <v>0</v>
      </c>
      <c r="L4070" s="9">
        <f>IFERROR(VLOOKUP(Tabla1[[#This Row],[FECHA]],'SIMIT SIN RES'!A:D,3,FALSE),0)</f>
        <v>0</v>
      </c>
      <c r="M4070" s="5">
        <f>IFERROR(VLOOKUP(Tabla1[[#This Row],[FECHA]],'RECAUDOS DE COMPARENDOS'!A:D,4,FALSE),0)</f>
        <v>0</v>
      </c>
      <c r="N4070" s="9">
        <f>IFERROR(VLOOKUP(Tabla1[[#This Row],[FECHA]],'RECAUDOS DE COMPARENDOS'!A:D,3,FALSE),0)</f>
        <v>0</v>
      </c>
      <c r="O4070" s="5">
        <f>IFERROR(VLOOKUP(Tabla1[[#This Row],[FECHA]],'RECAUDOS DE RESOLUCIONES'!A:D,4,FALSE),0)</f>
        <v>0</v>
      </c>
      <c r="P4070" s="9">
        <f>IFERROR(VLOOKUP(Tabla1[[#This Row],[FECHA]],'RECAUDOS DE RESOLUCIONES'!A:D,3,FALSE),0)</f>
        <v>0</v>
      </c>
      <c r="Q407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07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070" s="11">
        <f>IFERROR(VLOOKUP(Tabla1[[#This Row],[FECHA]],'RECAUDOS LOCALES'!A:D,4,FALSE),0)</f>
        <v>0</v>
      </c>
      <c r="T4070" s="9">
        <f>IFERROR(VLOOKUP(Tabla1[[#This Row],[FECHA]],'RECAUDOS LOCALES'!A:D,3,FALSE),0)</f>
        <v>0</v>
      </c>
      <c r="U4070" s="11">
        <f>IFERROR(VLOOKUP(Tabla1[[#This Row],[FECHA]],'RECAUDOS EXTERNOS'!A:D,4,FALSE),0)</f>
        <v>1</v>
      </c>
      <c r="V4070" s="9">
        <f>IFERROR(VLOOKUP(Tabla1[[#This Row],[FECHA]],'RECAUDOS EXTERNOS'!A:D,3,FALSE),0)</f>
        <v>124631</v>
      </c>
    </row>
    <row r="4071" spans="1:22" x14ac:dyDescent="0.25">
      <c r="A4071" s="1">
        <v>41630</v>
      </c>
      <c r="B4071" s="3" t="s">
        <v>4</v>
      </c>
      <c r="C4071" s="2">
        <v>41609</v>
      </c>
      <c r="D4071" s="5">
        <f>YEAR(Tabla1[[#This Row],[FECHA]])</f>
        <v>2013</v>
      </c>
      <c r="E4071" s="5">
        <f>IFERROR(VLOOKUP(Tabla1[[#This Row],[FECHA]],'COMPARENDOS TOTALES'!A:D,4,FALSE),0)</f>
        <v>0</v>
      </c>
      <c r="F4071" s="9">
        <f>IFERROR(VLOOKUP(Tabla1[[#This Row],[FECHA]],'COMPARENDOS TOTALES'!A:D,3,FALSE),0)</f>
        <v>0</v>
      </c>
      <c r="G4071" s="5">
        <f>IFERROR(VLOOKUP(Tabla1[[#This Row],[FECHA]],EXONERACIONES!A:D,4,FALSE),0)</f>
        <v>0</v>
      </c>
      <c r="H4071" s="9">
        <f>IFERROR(VLOOKUP(Tabla1[[#This Row],[FECHA]],EXONERACIONES!A:D,3,FALSE),0)</f>
        <v>0</v>
      </c>
      <c r="I4071" s="5">
        <f>IFERROR(VLOOKUP(Tabla1[[#This Row],[FECHA]],'SIMIT CON RES'!A:D,4,FALSE),0)</f>
        <v>0</v>
      </c>
      <c r="J4071" s="9">
        <f>IFERROR(VLOOKUP(Tabla1[[#This Row],[FECHA]],'SIMIT CON RES'!A:D,3,FALSE),0)</f>
        <v>0</v>
      </c>
      <c r="K4071">
        <f>IFERROR(VLOOKUP(Tabla1[[#This Row],[FECHA]],'SIMIT SIN RES'!A:D,4,FALSE),0)</f>
        <v>0</v>
      </c>
      <c r="L4071" s="9">
        <f>IFERROR(VLOOKUP(Tabla1[[#This Row],[FECHA]],'SIMIT SIN RES'!A:D,3,FALSE),0)</f>
        <v>0</v>
      </c>
      <c r="M4071" s="5">
        <f>IFERROR(VLOOKUP(Tabla1[[#This Row],[FECHA]],'RECAUDOS DE COMPARENDOS'!A:D,4,FALSE),0)</f>
        <v>0</v>
      </c>
      <c r="N4071" s="9">
        <f>IFERROR(VLOOKUP(Tabla1[[#This Row],[FECHA]],'RECAUDOS DE COMPARENDOS'!A:D,3,FALSE),0)</f>
        <v>0</v>
      </c>
      <c r="O4071" s="5">
        <f>IFERROR(VLOOKUP(Tabla1[[#This Row],[FECHA]],'RECAUDOS DE RESOLUCIONES'!A:D,4,FALSE),0)</f>
        <v>0</v>
      </c>
      <c r="P4071" s="9">
        <f>IFERROR(VLOOKUP(Tabla1[[#This Row],[FECHA]],'RECAUDOS DE RESOLUCIONES'!A:D,3,FALSE),0)</f>
        <v>0</v>
      </c>
      <c r="Q407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07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071" s="11">
        <f>IFERROR(VLOOKUP(Tabla1[[#This Row],[FECHA]],'RECAUDOS LOCALES'!A:D,4,FALSE),0)</f>
        <v>0</v>
      </c>
      <c r="T4071" s="9">
        <f>IFERROR(VLOOKUP(Tabla1[[#This Row],[FECHA]],'RECAUDOS LOCALES'!A:D,3,FALSE),0)</f>
        <v>0</v>
      </c>
      <c r="U4071" s="11">
        <f>IFERROR(VLOOKUP(Tabla1[[#This Row],[FECHA]],'RECAUDOS EXTERNOS'!A:D,4,FALSE),0)</f>
        <v>0</v>
      </c>
      <c r="V4071" s="9">
        <f>IFERROR(VLOOKUP(Tabla1[[#This Row],[FECHA]],'RECAUDOS EXTERNOS'!A:D,3,FALSE),0)</f>
        <v>0</v>
      </c>
    </row>
    <row r="4072" spans="1:22" x14ac:dyDescent="0.25">
      <c r="A4072" s="1">
        <v>41631</v>
      </c>
      <c r="B4072" s="3" t="s">
        <v>1</v>
      </c>
      <c r="C4072" s="2">
        <v>41609</v>
      </c>
      <c r="D4072" s="5">
        <f>YEAR(Tabla1[[#This Row],[FECHA]])</f>
        <v>2013</v>
      </c>
      <c r="E4072" s="5">
        <f>IFERROR(VLOOKUP(Tabla1[[#This Row],[FECHA]],'COMPARENDOS TOTALES'!A:D,4,FALSE),0)</f>
        <v>0</v>
      </c>
      <c r="F4072" s="9">
        <f>IFERROR(VLOOKUP(Tabla1[[#This Row],[FECHA]],'COMPARENDOS TOTALES'!A:D,3,FALSE),0)</f>
        <v>0</v>
      </c>
      <c r="G4072" s="5">
        <f>IFERROR(VLOOKUP(Tabla1[[#This Row],[FECHA]],EXONERACIONES!A:D,4,FALSE),0)</f>
        <v>0</v>
      </c>
      <c r="H4072" s="9">
        <f>IFERROR(VLOOKUP(Tabla1[[#This Row],[FECHA]],EXONERACIONES!A:D,3,FALSE),0)</f>
        <v>0</v>
      </c>
      <c r="I4072" s="5">
        <f>IFERROR(VLOOKUP(Tabla1[[#This Row],[FECHA]],'SIMIT CON RES'!A:D,4,FALSE),0)</f>
        <v>0</v>
      </c>
      <c r="J4072" s="9">
        <f>IFERROR(VLOOKUP(Tabla1[[#This Row],[FECHA]],'SIMIT CON RES'!A:D,3,FALSE),0)</f>
        <v>0</v>
      </c>
      <c r="K4072">
        <f>IFERROR(VLOOKUP(Tabla1[[#This Row],[FECHA]],'SIMIT SIN RES'!A:D,4,FALSE),0)</f>
        <v>0</v>
      </c>
      <c r="L4072" s="9">
        <f>IFERROR(VLOOKUP(Tabla1[[#This Row],[FECHA]],'SIMIT SIN RES'!A:D,3,FALSE),0)</f>
        <v>0</v>
      </c>
      <c r="M4072" s="5">
        <f>IFERROR(VLOOKUP(Tabla1[[#This Row],[FECHA]],'RECAUDOS DE COMPARENDOS'!A:D,4,FALSE),0)</f>
        <v>0</v>
      </c>
      <c r="N4072" s="9">
        <f>IFERROR(VLOOKUP(Tabla1[[#This Row],[FECHA]],'RECAUDOS DE COMPARENDOS'!A:D,3,FALSE),0)</f>
        <v>0</v>
      </c>
      <c r="O4072" s="5">
        <f>IFERROR(VLOOKUP(Tabla1[[#This Row],[FECHA]],'RECAUDOS DE RESOLUCIONES'!A:D,4,FALSE),0)</f>
        <v>0</v>
      </c>
      <c r="P4072" s="9">
        <f>IFERROR(VLOOKUP(Tabla1[[#This Row],[FECHA]],'RECAUDOS DE RESOLUCIONES'!A:D,3,FALSE),0)</f>
        <v>0</v>
      </c>
      <c r="Q407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07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072" s="11">
        <f>IFERROR(VLOOKUP(Tabla1[[#This Row],[FECHA]],'RECAUDOS LOCALES'!A:D,4,FALSE),0)</f>
        <v>1</v>
      </c>
      <c r="T4072" s="9">
        <f>IFERROR(VLOOKUP(Tabla1[[#This Row],[FECHA]],'RECAUDOS LOCALES'!A:D,3,FALSE),0)</f>
        <v>200000</v>
      </c>
      <c r="U4072" s="11">
        <f>IFERROR(VLOOKUP(Tabla1[[#This Row],[FECHA]],'RECAUDOS EXTERNOS'!A:D,4,FALSE),0)</f>
        <v>1</v>
      </c>
      <c r="V4072" s="9">
        <f>IFERROR(VLOOKUP(Tabla1[[#This Row],[FECHA]],'RECAUDOS EXTERNOS'!A:D,3,FALSE),0)</f>
        <v>450092</v>
      </c>
    </row>
    <row r="4073" spans="1:22" x14ac:dyDescent="0.25">
      <c r="A4073" s="1">
        <v>41632</v>
      </c>
      <c r="B4073" s="3" t="s">
        <v>2</v>
      </c>
      <c r="C4073" s="2">
        <v>41609</v>
      </c>
      <c r="D4073" s="5">
        <f>YEAR(Tabla1[[#This Row],[FECHA]])</f>
        <v>2013</v>
      </c>
      <c r="E4073" s="5">
        <f>IFERROR(VLOOKUP(Tabla1[[#This Row],[FECHA]],'COMPARENDOS TOTALES'!A:D,4,FALSE),0)</f>
        <v>0</v>
      </c>
      <c r="F4073" s="9">
        <f>IFERROR(VLOOKUP(Tabla1[[#This Row],[FECHA]],'COMPARENDOS TOTALES'!A:D,3,FALSE),0)</f>
        <v>0</v>
      </c>
      <c r="G4073" s="5">
        <f>IFERROR(VLOOKUP(Tabla1[[#This Row],[FECHA]],EXONERACIONES!A:D,4,FALSE),0)</f>
        <v>0</v>
      </c>
      <c r="H4073" s="9">
        <f>IFERROR(VLOOKUP(Tabla1[[#This Row],[FECHA]],EXONERACIONES!A:D,3,FALSE),0)</f>
        <v>0</v>
      </c>
      <c r="I4073" s="5">
        <f>IFERROR(VLOOKUP(Tabla1[[#This Row],[FECHA]],'SIMIT CON RES'!A:D,4,FALSE),0)</f>
        <v>0</v>
      </c>
      <c r="J4073" s="9">
        <f>IFERROR(VLOOKUP(Tabla1[[#This Row],[FECHA]],'SIMIT CON RES'!A:D,3,FALSE),0)</f>
        <v>0</v>
      </c>
      <c r="K4073">
        <f>IFERROR(VLOOKUP(Tabla1[[#This Row],[FECHA]],'SIMIT SIN RES'!A:D,4,FALSE),0)</f>
        <v>0</v>
      </c>
      <c r="L4073" s="9">
        <f>IFERROR(VLOOKUP(Tabla1[[#This Row],[FECHA]],'SIMIT SIN RES'!A:D,3,FALSE),0)</f>
        <v>0</v>
      </c>
      <c r="M4073" s="5">
        <f>IFERROR(VLOOKUP(Tabla1[[#This Row],[FECHA]],'RECAUDOS DE COMPARENDOS'!A:D,4,FALSE),0)</f>
        <v>0</v>
      </c>
      <c r="N4073" s="9">
        <f>IFERROR(VLOOKUP(Tabla1[[#This Row],[FECHA]],'RECAUDOS DE COMPARENDOS'!A:D,3,FALSE),0)</f>
        <v>0</v>
      </c>
      <c r="O4073" s="5">
        <f>IFERROR(VLOOKUP(Tabla1[[#This Row],[FECHA]],'RECAUDOS DE RESOLUCIONES'!A:D,4,FALSE),0)</f>
        <v>0</v>
      </c>
      <c r="P4073" s="9">
        <f>IFERROR(VLOOKUP(Tabla1[[#This Row],[FECHA]],'RECAUDOS DE RESOLUCIONES'!A:D,3,FALSE),0)</f>
        <v>0</v>
      </c>
      <c r="Q407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07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073" s="11">
        <f>IFERROR(VLOOKUP(Tabla1[[#This Row],[FECHA]],'RECAUDOS LOCALES'!A:D,4,FALSE),0)</f>
        <v>0</v>
      </c>
      <c r="T4073" s="9">
        <f>IFERROR(VLOOKUP(Tabla1[[#This Row],[FECHA]],'RECAUDOS LOCALES'!A:D,3,FALSE),0)</f>
        <v>0</v>
      </c>
      <c r="U4073" s="11">
        <f>IFERROR(VLOOKUP(Tabla1[[#This Row],[FECHA]],'RECAUDOS EXTERNOS'!A:D,4,FALSE),0)</f>
        <v>0</v>
      </c>
      <c r="V4073" s="9">
        <f>IFERROR(VLOOKUP(Tabla1[[#This Row],[FECHA]],'RECAUDOS EXTERNOS'!A:D,3,FALSE),0)</f>
        <v>0</v>
      </c>
    </row>
    <row r="4074" spans="1:22" x14ac:dyDescent="0.25">
      <c r="A4074" s="1">
        <v>41633</v>
      </c>
      <c r="B4074" s="3" t="s">
        <v>3</v>
      </c>
      <c r="C4074" s="2">
        <v>41609</v>
      </c>
      <c r="D4074" s="5">
        <f>YEAR(Tabla1[[#This Row],[FECHA]])</f>
        <v>2013</v>
      </c>
      <c r="E4074" s="5">
        <f>IFERROR(VLOOKUP(Tabla1[[#This Row],[FECHA]],'COMPARENDOS TOTALES'!A:D,4,FALSE),0)</f>
        <v>0</v>
      </c>
      <c r="F4074" s="9">
        <f>IFERROR(VLOOKUP(Tabla1[[#This Row],[FECHA]],'COMPARENDOS TOTALES'!A:D,3,FALSE),0)</f>
        <v>0</v>
      </c>
      <c r="G4074" s="5">
        <f>IFERROR(VLOOKUP(Tabla1[[#This Row],[FECHA]],EXONERACIONES!A:D,4,FALSE),0)</f>
        <v>0</v>
      </c>
      <c r="H4074" s="9">
        <f>IFERROR(VLOOKUP(Tabla1[[#This Row],[FECHA]],EXONERACIONES!A:D,3,FALSE),0)</f>
        <v>0</v>
      </c>
      <c r="I4074" s="5">
        <f>IFERROR(VLOOKUP(Tabla1[[#This Row],[FECHA]],'SIMIT CON RES'!A:D,4,FALSE),0)</f>
        <v>0</v>
      </c>
      <c r="J4074" s="9">
        <f>IFERROR(VLOOKUP(Tabla1[[#This Row],[FECHA]],'SIMIT CON RES'!A:D,3,FALSE),0)</f>
        <v>0</v>
      </c>
      <c r="K4074">
        <f>IFERROR(VLOOKUP(Tabla1[[#This Row],[FECHA]],'SIMIT SIN RES'!A:D,4,FALSE),0)</f>
        <v>0</v>
      </c>
      <c r="L4074" s="9">
        <f>IFERROR(VLOOKUP(Tabla1[[#This Row],[FECHA]],'SIMIT SIN RES'!A:D,3,FALSE),0)</f>
        <v>0</v>
      </c>
      <c r="M4074" s="5">
        <f>IFERROR(VLOOKUP(Tabla1[[#This Row],[FECHA]],'RECAUDOS DE COMPARENDOS'!A:D,4,FALSE),0)</f>
        <v>0</v>
      </c>
      <c r="N4074" s="9">
        <f>IFERROR(VLOOKUP(Tabla1[[#This Row],[FECHA]],'RECAUDOS DE COMPARENDOS'!A:D,3,FALSE),0)</f>
        <v>0</v>
      </c>
      <c r="O4074" s="5">
        <f>IFERROR(VLOOKUP(Tabla1[[#This Row],[FECHA]],'RECAUDOS DE RESOLUCIONES'!A:D,4,FALSE),0)</f>
        <v>0</v>
      </c>
      <c r="P4074" s="9">
        <f>IFERROR(VLOOKUP(Tabla1[[#This Row],[FECHA]],'RECAUDOS DE RESOLUCIONES'!A:D,3,FALSE),0)</f>
        <v>0</v>
      </c>
      <c r="Q407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07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074" s="11">
        <f>IFERROR(VLOOKUP(Tabla1[[#This Row],[FECHA]],'RECAUDOS LOCALES'!A:D,4,FALSE),0)</f>
        <v>0</v>
      </c>
      <c r="T4074" s="9">
        <f>IFERROR(VLOOKUP(Tabla1[[#This Row],[FECHA]],'RECAUDOS LOCALES'!A:D,3,FALSE),0)</f>
        <v>0</v>
      </c>
      <c r="U4074" s="11">
        <f>IFERROR(VLOOKUP(Tabla1[[#This Row],[FECHA]],'RECAUDOS EXTERNOS'!A:D,4,FALSE),0)</f>
        <v>0</v>
      </c>
      <c r="V4074" s="9">
        <f>IFERROR(VLOOKUP(Tabla1[[#This Row],[FECHA]],'RECAUDOS EXTERNOS'!A:D,3,FALSE),0)</f>
        <v>0</v>
      </c>
    </row>
    <row r="4075" spans="1:22" x14ac:dyDescent="0.25">
      <c r="A4075" s="1">
        <v>41634</v>
      </c>
      <c r="B4075" s="3" t="s">
        <v>6</v>
      </c>
      <c r="C4075" s="2">
        <v>41609</v>
      </c>
      <c r="D4075" s="5">
        <f>YEAR(Tabla1[[#This Row],[FECHA]])</f>
        <v>2013</v>
      </c>
      <c r="E4075" s="5">
        <f>IFERROR(VLOOKUP(Tabla1[[#This Row],[FECHA]],'COMPARENDOS TOTALES'!A:D,4,FALSE),0)</f>
        <v>0</v>
      </c>
      <c r="F4075" s="9">
        <f>IFERROR(VLOOKUP(Tabla1[[#This Row],[FECHA]],'COMPARENDOS TOTALES'!A:D,3,FALSE),0)</f>
        <v>0</v>
      </c>
      <c r="G4075" s="5">
        <f>IFERROR(VLOOKUP(Tabla1[[#This Row],[FECHA]],EXONERACIONES!A:D,4,FALSE),0)</f>
        <v>0</v>
      </c>
      <c r="H4075" s="9">
        <f>IFERROR(VLOOKUP(Tabla1[[#This Row],[FECHA]],EXONERACIONES!A:D,3,FALSE),0)</f>
        <v>0</v>
      </c>
      <c r="I4075" s="5">
        <f>IFERROR(VLOOKUP(Tabla1[[#This Row],[FECHA]],'SIMIT CON RES'!A:D,4,FALSE),0)</f>
        <v>0</v>
      </c>
      <c r="J4075" s="9">
        <f>IFERROR(VLOOKUP(Tabla1[[#This Row],[FECHA]],'SIMIT CON RES'!A:D,3,FALSE),0)</f>
        <v>0</v>
      </c>
      <c r="K4075">
        <f>IFERROR(VLOOKUP(Tabla1[[#This Row],[FECHA]],'SIMIT SIN RES'!A:D,4,FALSE),0)</f>
        <v>0</v>
      </c>
      <c r="L4075" s="9">
        <f>IFERROR(VLOOKUP(Tabla1[[#This Row],[FECHA]],'SIMIT SIN RES'!A:D,3,FALSE),0)</f>
        <v>0</v>
      </c>
      <c r="M4075" s="5">
        <f>IFERROR(VLOOKUP(Tabla1[[#This Row],[FECHA]],'RECAUDOS DE COMPARENDOS'!A:D,4,FALSE),0)</f>
        <v>0</v>
      </c>
      <c r="N4075" s="9">
        <f>IFERROR(VLOOKUP(Tabla1[[#This Row],[FECHA]],'RECAUDOS DE COMPARENDOS'!A:D,3,FALSE),0)</f>
        <v>0</v>
      </c>
      <c r="O4075" s="5">
        <f>IFERROR(VLOOKUP(Tabla1[[#This Row],[FECHA]],'RECAUDOS DE RESOLUCIONES'!A:D,4,FALSE),0)</f>
        <v>0</v>
      </c>
      <c r="P4075" s="9">
        <f>IFERROR(VLOOKUP(Tabla1[[#This Row],[FECHA]],'RECAUDOS DE RESOLUCIONES'!A:D,3,FALSE),0)</f>
        <v>0</v>
      </c>
      <c r="Q407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07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075" s="11">
        <f>IFERROR(VLOOKUP(Tabla1[[#This Row],[FECHA]],'RECAUDOS LOCALES'!A:D,4,FALSE),0)</f>
        <v>1</v>
      </c>
      <c r="T4075" s="9">
        <f>IFERROR(VLOOKUP(Tabla1[[#This Row],[FECHA]],'RECAUDOS LOCALES'!A:D,3,FALSE),0)</f>
        <v>200000</v>
      </c>
      <c r="U4075" s="11">
        <f>IFERROR(VLOOKUP(Tabla1[[#This Row],[FECHA]],'RECAUDOS EXTERNOS'!A:D,4,FALSE),0)</f>
        <v>4</v>
      </c>
      <c r="V4075" s="9">
        <f>IFERROR(VLOOKUP(Tabla1[[#This Row],[FECHA]],'RECAUDOS EXTERNOS'!A:D,3,FALSE),0)</f>
        <v>1291680</v>
      </c>
    </row>
    <row r="4076" spans="1:22" x14ac:dyDescent="0.25">
      <c r="A4076" s="1">
        <v>41635</v>
      </c>
      <c r="B4076" s="3" t="s">
        <v>0</v>
      </c>
      <c r="C4076" s="2">
        <v>41609</v>
      </c>
      <c r="D4076" s="5">
        <f>YEAR(Tabla1[[#This Row],[FECHA]])</f>
        <v>2013</v>
      </c>
      <c r="E4076" s="5">
        <f>IFERROR(VLOOKUP(Tabla1[[#This Row],[FECHA]],'COMPARENDOS TOTALES'!A:D,4,FALSE),0)</f>
        <v>0</v>
      </c>
      <c r="F4076" s="9">
        <f>IFERROR(VLOOKUP(Tabla1[[#This Row],[FECHA]],'COMPARENDOS TOTALES'!A:D,3,FALSE),0)</f>
        <v>0</v>
      </c>
      <c r="G4076" s="5">
        <f>IFERROR(VLOOKUP(Tabla1[[#This Row],[FECHA]],EXONERACIONES!A:D,4,FALSE),0)</f>
        <v>0</v>
      </c>
      <c r="H4076" s="9">
        <f>IFERROR(VLOOKUP(Tabla1[[#This Row],[FECHA]],EXONERACIONES!A:D,3,FALSE),0)</f>
        <v>0</v>
      </c>
      <c r="I4076" s="5">
        <f>IFERROR(VLOOKUP(Tabla1[[#This Row],[FECHA]],'SIMIT CON RES'!A:D,4,FALSE),0)</f>
        <v>0</v>
      </c>
      <c r="J4076" s="9">
        <f>IFERROR(VLOOKUP(Tabla1[[#This Row],[FECHA]],'SIMIT CON RES'!A:D,3,FALSE),0)</f>
        <v>0</v>
      </c>
      <c r="K4076">
        <f>IFERROR(VLOOKUP(Tabla1[[#This Row],[FECHA]],'SIMIT SIN RES'!A:D,4,FALSE),0)</f>
        <v>0</v>
      </c>
      <c r="L4076" s="9">
        <f>IFERROR(VLOOKUP(Tabla1[[#This Row],[FECHA]],'SIMIT SIN RES'!A:D,3,FALSE),0)</f>
        <v>0</v>
      </c>
      <c r="M4076" s="5">
        <f>IFERROR(VLOOKUP(Tabla1[[#This Row],[FECHA]],'RECAUDOS DE COMPARENDOS'!A:D,4,FALSE),0)</f>
        <v>0</v>
      </c>
      <c r="N4076" s="9">
        <f>IFERROR(VLOOKUP(Tabla1[[#This Row],[FECHA]],'RECAUDOS DE COMPARENDOS'!A:D,3,FALSE),0)</f>
        <v>0</v>
      </c>
      <c r="O4076" s="5">
        <f>IFERROR(VLOOKUP(Tabla1[[#This Row],[FECHA]],'RECAUDOS DE RESOLUCIONES'!A:D,4,FALSE),0)</f>
        <v>0</v>
      </c>
      <c r="P4076" s="9">
        <f>IFERROR(VLOOKUP(Tabla1[[#This Row],[FECHA]],'RECAUDOS DE RESOLUCIONES'!A:D,3,FALSE),0)</f>
        <v>0</v>
      </c>
      <c r="Q407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07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076" s="11">
        <f>IFERROR(VLOOKUP(Tabla1[[#This Row],[FECHA]],'RECAUDOS LOCALES'!A:D,4,FALSE),0)</f>
        <v>0</v>
      </c>
      <c r="T4076" s="9">
        <f>IFERROR(VLOOKUP(Tabla1[[#This Row],[FECHA]],'RECAUDOS LOCALES'!A:D,3,FALSE),0)</f>
        <v>0</v>
      </c>
      <c r="U4076" s="11">
        <f>IFERROR(VLOOKUP(Tabla1[[#This Row],[FECHA]],'RECAUDOS EXTERNOS'!A:D,4,FALSE),0)</f>
        <v>3</v>
      </c>
      <c r="V4076" s="9">
        <f>IFERROR(VLOOKUP(Tabla1[[#This Row],[FECHA]],'RECAUDOS EXTERNOS'!A:D,3,FALSE),0)</f>
        <v>533100</v>
      </c>
    </row>
    <row r="4077" spans="1:22" x14ac:dyDescent="0.25">
      <c r="A4077" s="1">
        <v>41636</v>
      </c>
      <c r="B4077" s="3" t="s">
        <v>5</v>
      </c>
      <c r="C4077" s="2">
        <v>41609</v>
      </c>
      <c r="D4077" s="5">
        <f>YEAR(Tabla1[[#This Row],[FECHA]])</f>
        <v>2013</v>
      </c>
      <c r="E4077" s="5">
        <f>IFERROR(VLOOKUP(Tabla1[[#This Row],[FECHA]],'COMPARENDOS TOTALES'!A:D,4,FALSE),0)</f>
        <v>0</v>
      </c>
      <c r="F4077" s="9">
        <f>IFERROR(VLOOKUP(Tabla1[[#This Row],[FECHA]],'COMPARENDOS TOTALES'!A:D,3,FALSE),0)</f>
        <v>0</v>
      </c>
      <c r="G4077" s="5">
        <f>IFERROR(VLOOKUP(Tabla1[[#This Row],[FECHA]],EXONERACIONES!A:D,4,FALSE),0)</f>
        <v>0</v>
      </c>
      <c r="H4077" s="9">
        <f>IFERROR(VLOOKUP(Tabla1[[#This Row],[FECHA]],EXONERACIONES!A:D,3,FALSE),0)</f>
        <v>0</v>
      </c>
      <c r="I4077" s="5">
        <f>IFERROR(VLOOKUP(Tabla1[[#This Row],[FECHA]],'SIMIT CON RES'!A:D,4,FALSE),0)</f>
        <v>0</v>
      </c>
      <c r="J4077" s="9">
        <f>IFERROR(VLOOKUP(Tabla1[[#This Row],[FECHA]],'SIMIT CON RES'!A:D,3,FALSE),0)</f>
        <v>0</v>
      </c>
      <c r="K4077">
        <f>IFERROR(VLOOKUP(Tabla1[[#This Row],[FECHA]],'SIMIT SIN RES'!A:D,4,FALSE),0)</f>
        <v>0</v>
      </c>
      <c r="L4077" s="9">
        <f>IFERROR(VLOOKUP(Tabla1[[#This Row],[FECHA]],'SIMIT SIN RES'!A:D,3,FALSE),0)</f>
        <v>0</v>
      </c>
      <c r="M4077" s="5">
        <f>IFERROR(VLOOKUP(Tabla1[[#This Row],[FECHA]],'RECAUDOS DE COMPARENDOS'!A:D,4,FALSE),0)</f>
        <v>0</v>
      </c>
      <c r="N4077" s="9">
        <f>IFERROR(VLOOKUP(Tabla1[[#This Row],[FECHA]],'RECAUDOS DE COMPARENDOS'!A:D,3,FALSE),0)</f>
        <v>0</v>
      </c>
      <c r="O4077" s="5">
        <f>IFERROR(VLOOKUP(Tabla1[[#This Row],[FECHA]],'RECAUDOS DE RESOLUCIONES'!A:D,4,FALSE),0)</f>
        <v>0</v>
      </c>
      <c r="P4077" s="9">
        <f>IFERROR(VLOOKUP(Tabla1[[#This Row],[FECHA]],'RECAUDOS DE RESOLUCIONES'!A:D,3,FALSE),0)</f>
        <v>0</v>
      </c>
      <c r="Q407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07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077" s="11">
        <f>IFERROR(VLOOKUP(Tabla1[[#This Row],[FECHA]],'RECAUDOS LOCALES'!A:D,4,FALSE),0)</f>
        <v>0</v>
      </c>
      <c r="T4077" s="9">
        <f>IFERROR(VLOOKUP(Tabla1[[#This Row],[FECHA]],'RECAUDOS LOCALES'!A:D,3,FALSE),0)</f>
        <v>0</v>
      </c>
      <c r="U4077" s="11">
        <f>IFERROR(VLOOKUP(Tabla1[[#This Row],[FECHA]],'RECAUDOS EXTERNOS'!A:D,4,FALSE),0)</f>
        <v>0</v>
      </c>
      <c r="V4077" s="9">
        <f>IFERROR(VLOOKUP(Tabla1[[#This Row],[FECHA]],'RECAUDOS EXTERNOS'!A:D,3,FALSE),0)</f>
        <v>0</v>
      </c>
    </row>
    <row r="4078" spans="1:22" x14ac:dyDescent="0.25">
      <c r="A4078" s="1">
        <v>41637</v>
      </c>
      <c r="B4078" s="3" t="s">
        <v>4</v>
      </c>
      <c r="C4078" s="2">
        <v>41609</v>
      </c>
      <c r="D4078" s="5">
        <f>YEAR(Tabla1[[#This Row],[FECHA]])</f>
        <v>2013</v>
      </c>
      <c r="E4078" s="5">
        <f>IFERROR(VLOOKUP(Tabla1[[#This Row],[FECHA]],'COMPARENDOS TOTALES'!A:D,4,FALSE),0)</f>
        <v>0</v>
      </c>
      <c r="F4078" s="9">
        <f>IFERROR(VLOOKUP(Tabla1[[#This Row],[FECHA]],'COMPARENDOS TOTALES'!A:D,3,FALSE),0)</f>
        <v>0</v>
      </c>
      <c r="G4078" s="5">
        <f>IFERROR(VLOOKUP(Tabla1[[#This Row],[FECHA]],EXONERACIONES!A:D,4,FALSE),0)</f>
        <v>0</v>
      </c>
      <c r="H4078" s="9">
        <f>IFERROR(VLOOKUP(Tabla1[[#This Row],[FECHA]],EXONERACIONES!A:D,3,FALSE),0)</f>
        <v>0</v>
      </c>
      <c r="I4078" s="5">
        <f>IFERROR(VLOOKUP(Tabla1[[#This Row],[FECHA]],'SIMIT CON RES'!A:D,4,FALSE),0)</f>
        <v>0</v>
      </c>
      <c r="J4078" s="9">
        <f>IFERROR(VLOOKUP(Tabla1[[#This Row],[FECHA]],'SIMIT CON RES'!A:D,3,FALSE),0)</f>
        <v>0</v>
      </c>
      <c r="K4078">
        <f>IFERROR(VLOOKUP(Tabla1[[#This Row],[FECHA]],'SIMIT SIN RES'!A:D,4,FALSE),0)</f>
        <v>0</v>
      </c>
      <c r="L4078" s="9">
        <f>IFERROR(VLOOKUP(Tabla1[[#This Row],[FECHA]],'SIMIT SIN RES'!A:D,3,FALSE),0)</f>
        <v>0</v>
      </c>
      <c r="M4078" s="5">
        <f>IFERROR(VLOOKUP(Tabla1[[#This Row],[FECHA]],'RECAUDOS DE COMPARENDOS'!A:D,4,FALSE),0)</f>
        <v>0</v>
      </c>
      <c r="N4078" s="9">
        <f>IFERROR(VLOOKUP(Tabla1[[#This Row],[FECHA]],'RECAUDOS DE COMPARENDOS'!A:D,3,FALSE),0)</f>
        <v>0</v>
      </c>
      <c r="O4078" s="5">
        <f>IFERROR(VLOOKUP(Tabla1[[#This Row],[FECHA]],'RECAUDOS DE RESOLUCIONES'!A:D,4,FALSE),0)</f>
        <v>0</v>
      </c>
      <c r="P4078" s="9">
        <f>IFERROR(VLOOKUP(Tabla1[[#This Row],[FECHA]],'RECAUDOS DE RESOLUCIONES'!A:D,3,FALSE),0)</f>
        <v>0</v>
      </c>
      <c r="Q407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07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078" s="11">
        <f>IFERROR(VLOOKUP(Tabla1[[#This Row],[FECHA]],'RECAUDOS LOCALES'!A:D,4,FALSE),0)</f>
        <v>0</v>
      </c>
      <c r="T4078" s="9">
        <f>IFERROR(VLOOKUP(Tabla1[[#This Row],[FECHA]],'RECAUDOS LOCALES'!A:D,3,FALSE),0)</f>
        <v>0</v>
      </c>
      <c r="U4078" s="11">
        <f>IFERROR(VLOOKUP(Tabla1[[#This Row],[FECHA]],'RECAUDOS EXTERNOS'!A:D,4,FALSE),0)</f>
        <v>0</v>
      </c>
      <c r="V4078" s="9">
        <f>IFERROR(VLOOKUP(Tabla1[[#This Row],[FECHA]],'RECAUDOS EXTERNOS'!A:D,3,FALSE),0)</f>
        <v>0</v>
      </c>
    </row>
    <row r="4079" spans="1:22" x14ac:dyDescent="0.25">
      <c r="A4079" s="1">
        <v>41638</v>
      </c>
      <c r="B4079" s="3" t="s">
        <v>1</v>
      </c>
      <c r="C4079" s="2">
        <v>41609</v>
      </c>
      <c r="D4079" s="5">
        <f>YEAR(Tabla1[[#This Row],[FECHA]])</f>
        <v>2013</v>
      </c>
      <c r="E4079" s="5">
        <f>IFERROR(VLOOKUP(Tabla1[[#This Row],[FECHA]],'COMPARENDOS TOTALES'!A:D,4,FALSE),0)</f>
        <v>0</v>
      </c>
      <c r="F4079" s="9">
        <f>IFERROR(VLOOKUP(Tabla1[[#This Row],[FECHA]],'COMPARENDOS TOTALES'!A:D,3,FALSE),0)</f>
        <v>0</v>
      </c>
      <c r="G4079" s="5">
        <f>IFERROR(VLOOKUP(Tabla1[[#This Row],[FECHA]],EXONERACIONES!A:D,4,FALSE),0)</f>
        <v>0</v>
      </c>
      <c r="H4079" s="9">
        <f>IFERROR(VLOOKUP(Tabla1[[#This Row],[FECHA]],EXONERACIONES!A:D,3,FALSE),0)</f>
        <v>0</v>
      </c>
      <c r="I4079" s="5">
        <f>IFERROR(VLOOKUP(Tabla1[[#This Row],[FECHA]],'SIMIT CON RES'!A:D,4,FALSE),0)</f>
        <v>0</v>
      </c>
      <c r="J4079" s="9">
        <f>IFERROR(VLOOKUP(Tabla1[[#This Row],[FECHA]],'SIMIT CON RES'!A:D,3,FALSE),0)</f>
        <v>0</v>
      </c>
      <c r="K4079">
        <f>IFERROR(VLOOKUP(Tabla1[[#This Row],[FECHA]],'SIMIT SIN RES'!A:D,4,FALSE),0)</f>
        <v>0</v>
      </c>
      <c r="L4079" s="9">
        <f>IFERROR(VLOOKUP(Tabla1[[#This Row],[FECHA]],'SIMIT SIN RES'!A:D,3,FALSE),0)</f>
        <v>0</v>
      </c>
      <c r="M4079" s="5">
        <f>IFERROR(VLOOKUP(Tabla1[[#This Row],[FECHA]],'RECAUDOS DE COMPARENDOS'!A:D,4,FALSE),0)</f>
        <v>0</v>
      </c>
      <c r="N4079" s="9">
        <f>IFERROR(VLOOKUP(Tabla1[[#This Row],[FECHA]],'RECAUDOS DE COMPARENDOS'!A:D,3,FALSE),0)</f>
        <v>0</v>
      </c>
      <c r="O4079" s="5">
        <f>IFERROR(VLOOKUP(Tabla1[[#This Row],[FECHA]],'RECAUDOS DE RESOLUCIONES'!A:D,4,FALSE),0)</f>
        <v>0</v>
      </c>
      <c r="P4079" s="9">
        <f>IFERROR(VLOOKUP(Tabla1[[#This Row],[FECHA]],'RECAUDOS DE RESOLUCIONES'!A:D,3,FALSE),0)</f>
        <v>0</v>
      </c>
      <c r="Q407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07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079" s="11">
        <f>IFERROR(VLOOKUP(Tabla1[[#This Row],[FECHA]],'RECAUDOS LOCALES'!A:D,4,FALSE),0)</f>
        <v>4</v>
      </c>
      <c r="T4079" s="9">
        <f>IFERROR(VLOOKUP(Tabla1[[#This Row],[FECHA]],'RECAUDOS LOCALES'!A:D,3,FALSE),0)</f>
        <v>982768</v>
      </c>
      <c r="U4079" s="11">
        <f>IFERROR(VLOOKUP(Tabla1[[#This Row],[FECHA]],'RECAUDOS EXTERNOS'!A:D,4,FALSE),0)</f>
        <v>0</v>
      </c>
      <c r="V4079" s="9">
        <f>IFERROR(VLOOKUP(Tabla1[[#This Row],[FECHA]],'RECAUDOS EXTERNOS'!A:D,3,FALSE),0)</f>
        <v>0</v>
      </c>
    </row>
    <row r="4080" spans="1:22" x14ac:dyDescent="0.25">
      <c r="A4080" s="1">
        <v>41639</v>
      </c>
      <c r="B4080" s="3" t="s">
        <v>2</v>
      </c>
      <c r="C4080" s="2">
        <v>41609</v>
      </c>
      <c r="D4080" s="5">
        <f>YEAR(Tabla1[[#This Row],[FECHA]])</f>
        <v>2013</v>
      </c>
      <c r="E4080" s="5">
        <f>IFERROR(VLOOKUP(Tabla1[[#This Row],[FECHA]],'COMPARENDOS TOTALES'!A:D,4,FALSE),0)</f>
        <v>0</v>
      </c>
      <c r="F4080" s="9">
        <f>IFERROR(VLOOKUP(Tabla1[[#This Row],[FECHA]],'COMPARENDOS TOTALES'!A:D,3,FALSE),0)</f>
        <v>0</v>
      </c>
      <c r="G4080" s="5">
        <f>IFERROR(VLOOKUP(Tabla1[[#This Row],[FECHA]],EXONERACIONES!A:D,4,FALSE),0)</f>
        <v>0</v>
      </c>
      <c r="H4080" s="9">
        <f>IFERROR(VLOOKUP(Tabla1[[#This Row],[FECHA]],EXONERACIONES!A:D,3,FALSE),0)</f>
        <v>0</v>
      </c>
      <c r="I4080" s="5">
        <f>IFERROR(VLOOKUP(Tabla1[[#This Row],[FECHA]],'SIMIT CON RES'!A:D,4,FALSE),0)</f>
        <v>0</v>
      </c>
      <c r="J4080" s="9">
        <f>IFERROR(VLOOKUP(Tabla1[[#This Row],[FECHA]],'SIMIT CON RES'!A:D,3,FALSE),0)</f>
        <v>0</v>
      </c>
      <c r="K4080">
        <f>IFERROR(VLOOKUP(Tabla1[[#This Row],[FECHA]],'SIMIT SIN RES'!A:D,4,FALSE),0)</f>
        <v>0</v>
      </c>
      <c r="L4080" s="9">
        <f>IFERROR(VLOOKUP(Tabla1[[#This Row],[FECHA]],'SIMIT SIN RES'!A:D,3,FALSE),0)</f>
        <v>0</v>
      </c>
      <c r="M4080" s="5">
        <f>IFERROR(VLOOKUP(Tabla1[[#This Row],[FECHA]],'RECAUDOS DE COMPARENDOS'!A:D,4,FALSE),0)</f>
        <v>0</v>
      </c>
      <c r="N4080" s="9">
        <f>IFERROR(VLOOKUP(Tabla1[[#This Row],[FECHA]],'RECAUDOS DE COMPARENDOS'!A:D,3,FALSE),0)</f>
        <v>0</v>
      </c>
      <c r="O4080" s="5">
        <f>IFERROR(VLOOKUP(Tabla1[[#This Row],[FECHA]],'RECAUDOS DE RESOLUCIONES'!A:D,4,FALSE),0)</f>
        <v>0</v>
      </c>
      <c r="P4080" s="9">
        <f>IFERROR(VLOOKUP(Tabla1[[#This Row],[FECHA]],'RECAUDOS DE RESOLUCIONES'!A:D,3,FALSE),0)</f>
        <v>0</v>
      </c>
      <c r="Q408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08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080" s="11">
        <f>IFERROR(VLOOKUP(Tabla1[[#This Row],[FECHA]],'RECAUDOS LOCALES'!A:D,4,FALSE),0)</f>
        <v>0</v>
      </c>
      <c r="T4080" s="9">
        <f>IFERROR(VLOOKUP(Tabla1[[#This Row],[FECHA]],'RECAUDOS LOCALES'!A:D,3,FALSE),0)</f>
        <v>0</v>
      </c>
      <c r="U4080" s="11">
        <f>IFERROR(VLOOKUP(Tabla1[[#This Row],[FECHA]],'RECAUDOS EXTERNOS'!A:D,4,FALSE),0)</f>
        <v>0</v>
      </c>
      <c r="V4080" s="9">
        <f>IFERROR(VLOOKUP(Tabla1[[#This Row],[FECHA]],'RECAUDOS EXTERNOS'!A:D,3,FALSE),0)</f>
        <v>0</v>
      </c>
    </row>
    <row r="4081" spans="1:22" x14ac:dyDescent="0.25">
      <c r="A4081" s="1">
        <v>41640</v>
      </c>
      <c r="B4081" s="3" t="s">
        <v>3</v>
      </c>
      <c r="C4081" s="2">
        <v>41640</v>
      </c>
      <c r="D4081" s="5">
        <f>YEAR(Tabla1[[#This Row],[FECHA]])</f>
        <v>2014</v>
      </c>
      <c r="E4081" s="5">
        <f>IFERROR(VLOOKUP(Tabla1[[#This Row],[FECHA]],'COMPARENDOS TOTALES'!A:D,4,FALSE),0)</f>
        <v>4</v>
      </c>
      <c r="F4081" s="9">
        <f>IFERROR(VLOOKUP(Tabla1[[#This Row],[FECHA]],'COMPARENDOS TOTALES'!A:D,3,FALSE),0)</f>
        <v>27719550</v>
      </c>
      <c r="G4081" s="5">
        <f>IFERROR(VLOOKUP(Tabla1[[#This Row],[FECHA]],EXONERACIONES!A:D,4,FALSE),0)</f>
        <v>0</v>
      </c>
      <c r="H4081" s="9">
        <f>IFERROR(VLOOKUP(Tabla1[[#This Row],[FECHA]],EXONERACIONES!A:D,3,FALSE),0)</f>
        <v>0</v>
      </c>
      <c r="I4081" s="5">
        <f>IFERROR(VLOOKUP(Tabla1[[#This Row],[FECHA]],'SIMIT CON RES'!A:D,4,FALSE),0)</f>
        <v>1</v>
      </c>
      <c r="J4081" s="9">
        <f>IFERROR(VLOOKUP(Tabla1[[#This Row],[FECHA]],'SIMIT CON RES'!A:D,3,FALSE),0)</f>
        <v>14783760</v>
      </c>
      <c r="K4081">
        <f>IFERROR(VLOOKUP(Tabla1[[#This Row],[FECHA]],'SIMIT SIN RES'!A:D,4,FALSE),0)</f>
        <v>3</v>
      </c>
      <c r="L4081" s="9">
        <f>IFERROR(VLOOKUP(Tabla1[[#This Row],[FECHA]],'SIMIT SIN RES'!A:D,3,FALSE),0)</f>
        <v>12935790</v>
      </c>
      <c r="M4081" s="5">
        <f>IFERROR(VLOOKUP(Tabla1[[#This Row],[FECHA]],'RECAUDOS DE COMPARENDOS'!A:D,4,FALSE),0)</f>
        <v>0</v>
      </c>
      <c r="N4081" s="9">
        <f>IFERROR(VLOOKUP(Tabla1[[#This Row],[FECHA]],'RECAUDOS DE COMPARENDOS'!A:D,3,FALSE),0)</f>
        <v>0</v>
      </c>
      <c r="O4081" s="5">
        <f>IFERROR(VLOOKUP(Tabla1[[#This Row],[FECHA]],'RECAUDOS DE RESOLUCIONES'!A:D,4,FALSE),0)</f>
        <v>0</v>
      </c>
      <c r="P4081" s="9">
        <f>IFERROR(VLOOKUP(Tabla1[[#This Row],[FECHA]],'RECAUDOS DE RESOLUCIONES'!A:D,3,FALSE),0)</f>
        <v>0</v>
      </c>
      <c r="Q408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08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081" s="11">
        <f>IFERROR(VLOOKUP(Tabla1[[#This Row],[FECHA]],'RECAUDOS LOCALES'!A:D,4,FALSE),0)</f>
        <v>0</v>
      </c>
      <c r="T4081" s="9">
        <f>IFERROR(VLOOKUP(Tabla1[[#This Row],[FECHA]],'RECAUDOS LOCALES'!A:D,3,FALSE),0)</f>
        <v>0</v>
      </c>
      <c r="U4081" s="11">
        <f>IFERROR(VLOOKUP(Tabla1[[#This Row],[FECHA]],'RECAUDOS EXTERNOS'!A:D,4,FALSE),0)</f>
        <v>0</v>
      </c>
      <c r="V4081" s="9">
        <f>IFERROR(VLOOKUP(Tabla1[[#This Row],[FECHA]],'RECAUDOS EXTERNOS'!A:D,3,FALSE),0)</f>
        <v>0</v>
      </c>
    </row>
    <row r="4082" spans="1:22" x14ac:dyDescent="0.25">
      <c r="A4082" s="1">
        <v>41641</v>
      </c>
      <c r="B4082" s="3" t="s">
        <v>6</v>
      </c>
      <c r="C4082" s="2">
        <v>41640</v>
      </c>
      <c r="D4082" s="5">
        <f>YEAR(Tabla1[[#This Row],[FECHA]])</f>
        <v>2014</v>
      </c>
      <c r="E4082" s="5">
        <f>IFERROR(VLOOKUP(Tabla1[[#This Row],[FECHA]],'COMPARENDOS TOTALES'!A:D,4,FALSE),0)</f>
        <v>0</v>
      </c>
      <c r="F4082" s="9">
        <f>IFERROR(VLOOKUP(Tabla1[[#This Row],[FECHA]],'COMPARENDOS TOTALES'!A:D,3,FALSE),0)</f>
        <v>0</v>
      </c>
      <c r="G4082" s="5">
        <f>IFERROR(VLOOKUP(Tabla1[[#This Row],[FECHA]],EXONERACIONES!A:D,4,FALSE),0)</f>
        <v>0</v>
      </c>
      <c r="H4082" s="9">
        <f>IFERROR(VLOOKUP(Tabla1[[#This Row],[FECHA]],EXONERACIONES!A:D,3,FALSE),0)</f>
        <v>0</v>
      </c>
      <c r="I4082" s="5">
        <f>IFERROR(VLOOKUP(Tabla1[[#This Row],[FECHA]],'SIMIT CON RES'!A:D,4,FALSE),0)</f>
        <v>0</v>
      </c>
      <c r="J4082" s="9">
        <f>IFERROR(VLOOKUP(Tabla1[[#This Row],[FECHA]],'SIMIT CON RES'!A:D,3,FALSE),0)</f>
        <v>0</v>
      </c>
      <c r="K4082">
        <f>IFERROR(VLOOKUP(Tabla1[[#This Row],[FECHA]],'SIMIT SIN RES'!A:D,4,FALSE),0)</f>
        <v>0</v>
      </c>
      <c r="L4082" s="9">
        <f>IFERROR(VLOOKUP(Tabla1[[#This Row],[FECHA]],'SIMIT SIN RES'!A:D,3,FALSE),0)</f>
        <v>0</v>
      </c>
      <c r="M4082" s="5">
        <f>IFERROR(VLOOKUP(Tabla1[[#This Row],[FECHA]],'RECAUDOS DE COMPARENDOS'!A:D,4,FALSE),0)</f>
        <v>0</v>
      </c>
      <c r="N4082" s="9">
        <f>IFERROR(VLOOKUP(Tabla1[[#This Row],[FECHA]],'RECAUDOS DE COMPARENDOS'!A:D,3,FALSE),0)</f>
        <v>0</v>
      </c>
      <c r="O4082" s="5">
        <f>IFERROR(VLOOKUP(Tabla1[[#This Row],[FECHA]],'RECAUDOS DE RESOLUCIONES'!A:D,4,FALSE),0)</f>
        <v>0</v>
      </c>
      <c r="P4082" s="9">
        <f>IFERROR(VLOOKUP(Tabla1[[#This Row],[FECHA]],'RECAUDOS DE RESOLUCIONES'!A:D,3,FALSE),0)</f>
        <v>0</v>
      </c>
      <c r="Q408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08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082" s="11">
        <f>IFERROR(VLOOKUP(Tabla1[[#This Row],[FECHA]],'RECAUDOS LOCALES'!A:D,4,FALSE),0)</f>
        <v>1</v>
      </c>
      <c r="T4082" s="9">
        <f>IFERROR(VLOOKUP(Tabla1[[#This Row],[FECHA]],'RECAUDOS LOCALES'!A:D,3,FALSE),0)</f>
        <v>120650</v>
      </c>
      <c r="U4082" s="11">
        <f>IFERROR(VLOOKUP(Tabla1[[#This Row],[FECHA]],'RECAUDOS EXTERNOS'!A:D,4,FALSE),0)</f>
        <v>1</v>
      </c>
      <c r="V4082" s="9">
        <f>IFERROR(VLOOKUP(Tabla1[[#This Row],[FECHA]],'RECAUDOS EXTERNOS'!A:D,3,FALSE),0)</f>
        <v>274320</v>
      </c>
    </row>
    <row r="4083" spans="1:22" x14ac:dyDescent="0.25">
      <c r="A4083" s="1">
        <v>41642</v>
      </c>
      <c r="B4083" s="3" t="s">
        <v>0</v>
      </c>
      <c r="C4083" s="2">
        <v>41640</v>
      </c>
      <c r="D4083" s="5">
        <f>YEAR(Tabla1[[#This Row],[FECHA]])</f>
        <v>2014</v>
      </c>
      <c r="E4083" s="5">
        <f>IFERROR(VLOOKUP(Tabla1[[#This Row],[FECHA]],'COMPARENDOS TOTALES'!A:D,4,FALSE),0)</f>
        <v>1</v>
      </c>
      <c r="F4083" s="9">
        <f>IFERROR(VLOOKUP(Tabla1[[#This Row],[FECHA]],'COMPARENDOS TOTALES'!A:D,3,FALSE),0)</f>
        <v>308000</v>
      </c>
      <c r="G4083" s="5">
        <f>IFERROR(VLOOKUP(Tabla1[[#This Row],[FECHA]],EXONERACIONES!A:D,4,FALSE),0)</f>
        <v>0</v>
      </c>
      <c r="H4083" s="9">
        <f>IFERROR(VLOOKUP(Tabla1[[#This Row],[FECHA]],EXONERACIONES!A:D,3,FALSE),0)</f>
        <v>0</v>
      </c>
      <c r="I4083" s="5">
        <f>IFERROR(VLOOKUP(Tabla1[[#This Row],[FECHA]],'SIMIT CON RES'!A:D,4,FALSE),0)</f>
        <v>1</v>
      </c>
      <c r="J4083" s="9">
        <f>IFERROR(VLOOKUP(Tabla1[[#This Row],[FECHA]],'SIMIT CON RES'!A:D,3,FALSE),0)</f>
        <v>308000</v>
      </c>
      <c r="K4083">
        <f>IFERROR(VLOOKUP(Tabla1[[#This Row],[FECHA]],'SIMIT SIN RES'!A:D,4,FALSE),0)</f>
        <v>0</v>
      </c>
      <c r="L4083" s="9">
        <f>IFERROR(VLOOKUP(Tabla1[[#This Row],[FECHA]],'SIMIT SIN RES'!A:D,3,FALSE),0)</f>
        <v>0</v>
      </c>
      <c r="M4083" s="5">
        <f>IFERROR(VLOOKUP(Tabla1[[#This Row],[FECHA]],'RECAUDOS DE COMPARENDOS'!A:D,4,FALSE),0)</f>
        <v>0</v>
      </c>
      <c r="N4083" s="9">
        <f>IFERROR(VLOOKUP(Tabla1[[#This Row],[FECHA]],'RECAUDOS DE COMPARENDOS'!A:D,3,FALSE),0)</f>
        <v>0</v>
      </c>
      <c r="O4083" s="5">
        <f>IFERROR(VLOOKUP(Tabla1[[#This Row],[FECHA]],'RECAUDOS DE RESOLUCIONES'!A:D,4,FALSE),0)</f>
        <v>0</v>
      </c>
      <c r="P4083" s="9">
        <f>IFERROR(VLOOKUP(Tabla1[[#This Row],[FECHA]],'RECAUDOS DE RESOLUCIONES'!A:D,3,FALSE),0)</f>
        <v>0</v>
      </c>
      <c r="Q408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08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083" s="11">
        <f>IFERROR(VLOOKUP(Tabla1[[#This Row],[FECHA]],'RECAUDOS LOCALES'!A:D,4,FALSE),0)</f>
        <v>5</v>
      </c>
      <c r="T4083" s="9">
        <f>IFERROR(VLOOKUP(Tabla1[[#This Row],[FECHA]],'RECAUDOS LOCALES'!A:D,3,FALSE),0)</f>
        <v>958300</v>
      </c>
      <c r="U4083" s="11">
        <f>IFERROR(VLOOKUP(Tabla1[[#This Row],[FECHA]],'RECAUDOS EXTERNOS'!A:D,4,FALSE),0)</f>
        <v>1</v>
      </c>
      <c r="V4083" s="9">
        <f>IFERROR(VLOOKUP(Tabla1[[#This Row],[FECHA]],'RECAUDOS EXTERNOS'!A:D,3,FALSE),0)</f>
        <v>610380</v>
      </c>
    </row>
    <row r="4084" spans="1:22" x14ac:dyDescent="0.25">
      <c r="A4084" s="1">
        <v>41643</v>
      </c>
      <c r="B4084" s="3" t="s">
        <v>5</v>
      </c>
      <c r="C4084" s="2">
        <v>41640</v>
      </c>
      <c r="D4084" s="5">
        <f>YEAR(Tabla1[[#This Row],[FECHA]])</f>
        <v>2014</v>
      </c>
      <c r="E4084" s="5">
        <f>IFERROR(VLOOKUP(Tabla1[[#This Row],[FECHA]],'COMPARENDOS TOTALES'!A:D,4,FALSE),0)</f>
        <v>2</v>
      </c>
      <c r="F4084" s="9">
        <f>IFERROR(VLOOKUP(Tabla1[[#This Row],[FECHA]],'COMPARENDOS TOTALES'!A:D,3,FALSE),0)</f>
        <v>1232000</v>
      </c>
      <c r="G4084" s="5">
        <f>IFERROR(VLOOKUP(Tabla1[[#This Row],[FECHA]],EXONERACIONES!A:D,4,FALSE),0)</f>
        <v>1</v>
      </c>
      <c r="H4084" s="9">
        <f>IFERROR(VLOOKUP(Tabla1[[#This Row],[FECHA]],EXONERACIONES!A:D,3,FALSE),0)</f>
        <v>616000</v>
      </c>
      <c r="I4084" s="5">
        <f>IFERROR(VLOOKUP(Tabla1[[#This Row],[FECHA]],'SIMIT CON RES'!A:D,4,FALSE),0)</f>
        <v>1</v>
      </c>
      <c r="J4084" s="9">
        <f>IFERROR(VLOOKUP(Tabla1[[#This Row],[FECHA]],'SIMIT CON RES'!A:D,3,FALSE),0)</f>
        <v>616000</v>
      </c>
      <c r="K4084">
        <f>IFERROR(VLOOKUP(Tabla1[[#This Row],[FECHA]],'SIMIT SIN RES'!A:D,4,FALSE),0)</f>
        <v>0</v>
      </c>
      <c r="L4084" s="9">
        <f>IFERROR(VLOOKUP(Tabla1[[#This Row],[FECHA]],'SIMIT SIN RES'!A:D,3,FALSE),0)</f>
        <v>0</v>
      </c>
      <c r="M4084" s="5">
        <f>IFERROR(VLOOKUP(Tabla1[[#This Row],[FECHA]],'RECAUDOS DE COMPARENDOS'!A:D,4,FALSE),0)</f>
        <v>0</v>
      </c>
      <c r="N4084" s="9">
        <f>IFERROR(VLOOKUP(Tabla1[[#This Row],[FECHA]],'RECAUDOS DE COMPARENDOS'!A:D,3,FALSE),0)</f>
        <v>0</v>
      </c>
      <c r="O4084" s="5">
        <f>IFERROR(VLOOKUP(Tabla1[[#This Row],[FECHA]],'RECAUDOS DE RESOLUCIONES'!A:D,4,FALSE),0)</f>
        <v>0</v>
      </c>
      <c r="P4084" s="9">
        <f>IFERROR(VLOOKUP(Tabla1[[#This Row],[FECHA]],'RECAUDOS DE RESOLUCIONES'!A:D,3,FALSE),0)</f>
        <v>0</v>
      </c>
      <c r="Q408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08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084" s="11">
        <f>IFERROR(VLOOKUP(Tabla1[[#This Row],[FECHA]],'RECAUDOS LOCALES'!A:D,4,FALSE),0)</f>
        <v>0</v>
      </c>
      <c r="T4084" s="9">
        <f>IFERROR(VLOOKUP(Tabla1[[#This Row],[FECHA]],'RECAUDOS LOCALES'!A:D,3,FALSE),0)</f>
        <v>0</v>
      </c>
      <c r="U4084" s="11">
        <f>IFERROR(VLOOKUP(Tabla1[[#This Row],[FECHA]],'RECAUDOS EXTERNOS'!A:D,4,FALSE),0)</f>
        <v>0</v>
      </c>
      <c r="V4084" s="9">
        <f>IFERROR(VLOOKUP(Tabla1[[#This Row],[FECHA]],'RECAUDOS EXTERNOS'!A:D,3,FALSE),0)</f>
        <v>0</v>
      </c>
    </row>
    <row r="4085" spans="1:22" x14ac:dyDescent="0.25">
      <c r="A4085" s="1">
        <v>41644</v>
      </c>
      <c r="B4085" s="3" t="s">
        <v>4</v>
      </c>
      <c r="C4085" s="2">
        <v>41640</v>
      </c>
      <c r="D4085" s="5">
        <f>YEAR(Tabla1[[#This Row],[FECHA]])</f>
        <v>2014</v>
      </c>
      <c r="E4085" s="5">
        <f>IFERROR(VLOOKUP(Tabla1[[#This Row],[FECHA]],'COMPARENDOS TOTALES'!A:D,4,FALSE),0)</f>
        <v>3</v>
      </c>
      <c r="F4085" s="9">
        <f>IFERROR(VLOOKUP(Tabla1[[#This Row],[FECHA]],'COMPARENDOS TOTALES'!A:D,3,FALSE),0)</f>
        <v>4620000</v>
      </c>
      <c r="G4085" s="5">
        <f>IFERROR(VLOOKUP(Tabla1[[#This Row],[FECHA]],EXONERACIONES!A:D,4,FALSE),0)</f>
        <v>1</v>
      </c>
      <c r="H4085" s="9">
        <f>IFERROR(VLOOKUP(Tabla1[[#This Row],[FECHA]],EXONERACIONES!A:D,3,FALSE),0)</f>
        <v>3696000</v>
      </c>
      <c r="I4085" s="5">
        <f>IFERROR(VLOOKUP(Tabla1[[#This Row],[FECHA]],'SIMIT CON RES'!A:D,4,FALSE),0)</f>
        <v>1</v>
      </c>
      <c r="J4085" s="9">
        <f>IFERROR(VLOOKUP(Tabla1[[#This Row],[FECHA]],'SIMIT CON RES'!A:D,3,FALSE),0)</f>
        <v>616000</v>
      </c>
      <c r="K4085">
        <f>IFERROR(VLOOKUP(Tabla1[[#This Row],[FECHA]],'SIMIT SIN RES'!A:D,4,FALSE),0)</f>
        <v>0</v>
      </c>
      <c r="L4085" s="9">
        <f>IFERROR(VLOOKUP(Tabla1[[#This Row],[FECHA]],'SIMIT SIN RES'!A:D,3,FALSE),0)</f>
        <v>0</v>
      </c>
      <c r="M4085" s="5">
        <f>IFERROR(VLOOKUP(Tabla1[[#This Row],[FECHA]],'RECAUDOS DE COMPARENDOS'!A:D,4,FALSE),0)</f>
        <v>0</v>
      </c>
      <c r="N4085" s="9">
        <f>IFERROR(VLOOKUP(Tabla1[[#This Row],[FECHA]],'RECAUDOS DE COMPARENDOS'!A:D,3,FALSE),0)</f>
        <v>0</v>
      </c>
      <c r="O4085" s="5">
        <f>IFERROR(VLOOKUP(Tabla1[[#This Row],[FECHA]],'RECAUDOS DE RESOLUCIONES'!A:D,4,FALSE),0)</f>
        <v>0</v>
      </c>
      <c r="P4085" s="9">
        <f>IFERROR(VLOOKUP(Tabla1[[#This Row],[FECHA]],'RECAUDOS DE RESOLUCIONES'!A:D,3,FALSE),0)</f>
        <v>0</v>
      </c>
      <c r="Q408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085" s="9">
        <f>Tabla1[V. COMPARENDOS]-(Tabla1[V. EXONERACIONES]+Tabla1[[#This Row],[V. SIMIT CON RESOLUCION]]+Tabla1[[#This Row],[V. SIMIT SIN RESOLUCION]]+Tabla1[[#This Row],[V. RECAUDOS COMPARENDOS]]+Tabla1[[#This Row],[V. RECAUDOS RESOLUCIONES]])</f>
        <v>308000</v>
      </c>
      <c r="S4085" s="11">
        <f>IFERROR(VLOOKUP(Tabla1[[#This Row],[FECHA]],'RECAUDOS LOCALES'!A:D,4,FALSE),0)</f>
        <v>0</v>
      </c>
      <c r="T4085" s="9">
        <f>IFERROR(VLOOKUP(Tabla1[[#This Row],[FECHA]],'RECAUDOS LOCALES'!A:D,3,FALSE),0)</f>
        <v>0</v>
      </c>
      <c r="U4085" s="11">
        <f>IFERROR(VLOOKUP(Tabla1[[#This Row],[FECHA]],'RECAUDOS EXTERNOS'!A:D,4,FALSE),0)</f>
        <v>0</v>
      </c>
      <c r="V4085" s="9">
        <f>IFERROR(VLOOKUP(Tabla1[[#This Row],[FECHA]],'RECAUDOS EXTERNOS'!A:D,3,FALSE),0)</f>
        <v>0</v>
      </c>
    </row>
    <row r="4086" spans="1:22" x14ac:dyDescent="0.25">
      <c r="A4086" s="1">
        <v>41645</v>
      </c>
      <c r="B4086" s="3" t="s">
        <v>1</v>
      </c>
      <c r="C4086" s="2">
        <v>41640</v>
      </c>
      <c r="D4086" s="5">
        <f>YEAR(Tabla1[[#This Row],[FECHA]])</f>
        <v>2014</v>
      </c>
      <c r="E4086" s="5">
        <f>IFERROR(VLOOKUP(Tabla1[[#This Row],[FECHA]],'COMPARENDOS TOTALES'!A:D,4,FALSE),0)</f>
        <v>4</v>
      </c>
      <c r="F4086" s="9">
        <f>IFERROR(VLOOKUP(Tabla1[[#This Row],[FECHA]],'COMPARENDOS TOTALES'!A:D,3,FALSE),0)</f>
        <v>1396267</v>
      </c>
      <c r="G4086" s="5">
        <f>IFERROR(VLOOKUP(Tabla1[[#This Row],[FECHA]],EXONERACIONES!A:D,4,FALSE),0)</f>
        <v>0</v>
      </c>
      <c r="H4086" s="9">
        <f>IFERROR(VLOOKUP(Tabla1[[#This Row],[FECHA]],EXONERACIONES!A:D,3,FALSE),0)</f>
        <v>0</v>
      </c>
      <c r="I4086" s="5">
        <f>IFERROR(VLOOKUP(Tabla1[[#This Row],[FECHA]],'SIMIT CON RES'!A:D,4,FALSE),0)</f>
        <v>1</v>
      </c>
      <c r="J4086" s="9">
        <f>IFERROR(VLOOKUP(Tabla1[[#This Row],[FECHA]],'SIMIT CON RES'!A:D,3,FALSE),0)</f>
        <v>164267</v>
      </c>
      <c r="K4086">
        <f>IFERROR(VLOOKUP(Tabla1[[#This Row],[FECHA]],'SIMIT SIN RES'!A:D,4,FALSE),0)</f>
        <v>0</v>
      </c>
      <c r="L4086" s="9">
        <f>IFERROR(VLOOKUP(Tabla1[[#This Row],[FECHA]],'SIMIT SIN RES'!A:D,3,FALSE),0)</f>
        <v>0</v>
      </c>
      <c r="M4086" s="5">
        <f>IFERROR(VLOOKUP(Tabla1[[#This Row],[FECHA]],'RECAUDOS DE COMPARENDOS'!A:D,4,FALSE),0)</f>
        <v>0</v>
      </c>
      <c r="N4086" s="9">
        <f>IFERROR(VLOOKUP(Tabla1[[#This Row],[FECHA]],'RECAUDOS DE COMPARENDOS'!A:D,3,FALSE),0)</f>
        <v>0</v>
      </c>
      <c r="O4086" s="5">
        <f>IFERROR(VLOOKUP(Tabla1[[#This Row],[FECHA]],'RECAUDOS DE RESOLUCIONES'!A:D,4,FALSE),0)</f>
        <v>0</v>
      </c>
      <c r="P4086" s="9">
        <f>IFERROR(VLOOKUP(Tabla1[[#This Row],[FECHA]],'RECAUDOS DE RESOLUCIONES'!A:D,3,FALSE),0)</f>
        <v>0</v>
      </c>
      <c r="Q408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4086" s="9">
        <f>Tabla1[V. COMPARENDOS]-(Tabla1[V. EXONERACIONES]+Tabla1[[#This Row],[V. SIMIT CON RESOLUCION]]+Tabla1[[#This Row],[V. SIMIT SIN RESOLUCION]]+Tabla1[[#This Row],[V. RECAUDOS COMPARENDOS]]+Tabla1[[#This Row],[V. RECAUDOS RESOLUCIONES]])</f>
        <v>1232000</v>
      </c>
      <c r="S4086" s="11">
        <f>IFERROR(VLOOKUP(Tabla1[[#This Row],[FECHA]],'RECAUDOS LOCALES'!A:D,4,FALSE),0)</f>
        <v>0</v>
      </c>
      <c r="T4086" s="9">
        <f>IFERROR(VLOOKUP(Tabla1[[#This Row],[FECHA]],'RECAUDOS LOCALES'!A:D,3,FALSE),0)</f>
        <v>0</v>
      </c>
      <c r="U4086" s="11">
        <f>IFERROR(VLOOKUP(Tabla1[[#This Row],[FECHA]],'RECAUDOS EXTERNOS'!A:D,4,FALSE),0)</f>
        <v>0</v>
      </c>
      <c r="V4086" s="9">
        <f>IFERROR(VLOOKUP(Tabla1[[#This Row],[FECHA]],'RECAUDOS EXTERNOS'!A:D,3,FALSE),0)</f>
        <v>0</v>
      </c>
    </row>
    <row r="4087" spans="1:22" x14ac:dyDescent="0.25">
      <c r="A4087" s="1">
        <v>41646</v>
      </c>
      <c r="B4087" s="3" t="s">
        <v>2</v>
      </c>
      <c r="C4087" s="2">
        <v>41640</v>
      </c>
      <c r="D4087" s="5">
        <f>YEAR(Tabla1[[#This Row],[FECHA]])</f>
        <v>2014</v>
      </c>
      <c r="E4087" s="5">
        <f>IFERROR(VLOOKUP(Tabla1[[#This Row],[FECHA]],'COMPARENDOS TOTALES'!A:D,4,FALSE),0)</f>
        <v>0</v>
      </c>
      <c r="F4087" s="9">
        <f>IFERROR(VLOOKUP(Tabla1[[#This Row],[FECHA]],'COMPARENDOS TOTALES'!A:D,3,FALSE),0)</f>
        <v>0</v>
      </c>
      <c r="G4087" s="5">
        <f>IFERROR(VLOOKUP(Tabla1[[#This Row],[FECHA]],EXONERACIONES!A:D,4,FALSE),0)</f>
        <v>0</v>
      </c>
      <c r="H4087" s="9">
        <f>IFERROR(VLOOKUP(Tabla1[[#This Row],[FECHA]],EXONERACIONES!A:D,3,FALSE),0)</f>
        <v>0</v>
      </c>
      <c r="I4087" s="5">
        <f>IFERROR(VLOOKUP(Tabla1[[#This Row],[FECHA]],'SIMIT CON RES'!A:D,4,FALSE),0)</f>
        <v>0</v>
      </c>
      <c r="J4087" s="9">
        <f>IFERROR(VLOOKUP(Tabla1[[#This Row],[FECHA]],'SIMIT CON RES'!A:D,3,FALSE),0)</f>
        <v>0</v>
      </c>
      <c r="K4087">
        <f>IFERROR(VLOOKUP(Tabla1[[#This Row],[FECHA]],'SIMIT SIN RES'!A:D,4,FALSE),0)</f>
        <v>0</v>
      </c>
      <c r="L4087" s="9">
        <f>IFERROR(VLOOKUP(Tabla1[[#This Row],[FECHA]],'SIMIT SIN RES'!A:D,3,FALSE),0)</f>
        <v>0</v>
      </c>
      <c r="M4087" s="5">
        <f>IFERROR(VLOOKUP(Tabla1[[#This Row],[FECHA]],'RECAUDOS DE COMPARENDOS'!A:D,4,FALSE),0)</f>
        <v>0</v>
      </c>
      <c r="N4087" s="9">
        <f>IFERROR(VLOOKUP(Tabla1[[#This Row],[FECHA]],'RECAUDOS DE COMPARENDOS'!A:D,3,FALSE),0)</f>
        <v>0</v>
      </c>
      <c r="O4087" s="5">
        <f>IFERROR(VLOOKUP(Tabla1[[#This Row],[FECHA]],'RECAUDOS DE RESOLUCIONES'!A:D,4,FALSE),0)</f>
        <v>0</v>
      </c>
      <c r="P4087" s="9">
        <f>IFERROR(VLOOKUP(Tabla1[[#This Row],[FECHA]],'RECAUDOS DE RESOLUCIONES'!A:D,3,FALSE),0)</f>
        <v>0</v>
      </c>
      <c r="Q408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08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087" s="11">
        <f>IFERROR(VLOOKUP(Tabla1[[#This Row],[FECHA]],'RECAUDOS LOCALES'!A:D,4,FALSE),0)</f>
        <v>5</v>
      </c>
      <c r="T4087" s="9">
        <f>IFERROR(VLOOKUP(Tabla1[[#This Row],[FECHA]],'RECAUDOS LOCALES'!A:D,3,FALSE),0)</f>
        <v>1143365</v>
      </c>
      <c r="U4087" s="11">
        <f>IFERROR(VLOOKUP(Tabla1[[#This Row],[FECHA]],'RECAUDOS EXTERNOS'!A:D,4,FALSE),0)</f>
        <v>4</v>
      </c>
      <c r="V4087" s="9">
        <f>IFERROR(VLOOKUP(Tabla1[[#This Row],[FECHA]],'RECAUDOS EXTERNOS'!A:D,3,FALSE),0)</f>
        <v>2220929</v>
      </c>
    </row>
    <row r="4088" spans="1:22" x14ac:dyDescent="0.25">
      <c r="A4088" s="1">
        <v>41647</v>
      </c>
      <c r="B4088" s="3" t="s">
        <v>3</v>
      </c>
      <c r="C4088" s="2">
        <v>41640</v>
      </c>
      <c r="D4088" s="5">
        <f>YEAR(Tabla1[[#This Row],[FECHA]])</f>
        <v>2014</v>
      </c>
      <c r="E4088" s="5">
        <f>IFERROR(VLOOKUP(Tabla1[[#This Row],[FECHA]],'COMPARENDOS TOTALES'!A:D,4,FALSE),0)</f>
        <v>0</v>
      </c>
      <c r="F4088" s="9">
        <f>IFERROR(VLOOKUP(Tabla1[[#This Row],[FECHA]],'COMPARENDOS TOTALES'!A:D,3,FALSE),0)</f>
        <v>0</v>
      </c>
      <c r="G4088" s="5">
        <f>IFERROR(VLOOKUP(Tabla1[[#This Row],[FECHA]],EXONERACIONES!A:D,4,FALSE),0)</f>
        <v>0</v>
      </c>
      <c r="H4088" s="9">
        <f>IFERROR(VLOOKUP(Tabla1[[#This Row],[FECHA]],EXONERACIONES!A:D,3,FALSE),0)</f>
        <v>0</v>
      </c>
      <c r="I4088" s="5">
        <f>IFERROR(VLOOKUP(Tabla1[[#This Row],[FECHA]],'SIMIT CON RES'!A:D,4,FALSE),0)</f>
        <v>0</v>
      </c>
      <c r="J4088" s="9">
        <f>IFERROR(VLOOKUP(Tabla1[[#This Row],[FECHA]],'SIMIT CON RES'!A:D,3,FALSE),0)</f>
        <v>0</v>
      </c>
      <c r="K4088">
        <f>IFERROR(VLOOKUP(Tabla1[[#This Row],[FECHA]],'SIMIT SIN RES'!A:D,4,FALSE),0)</f>
        <v>0</v>
      </c>
      <c r="L4088" s="9">
        <f>IFERROR(VLOOKUP(Tabla1[[#This Row],[FECHA]],'SIMIT SIN RES'!A:D,3,FALSE),0)</f>
        <v>0</v>
      </c>
      <c r="M4088" s="5">
        <f>IFERROR(VLOOKUP(Tabla1[[#This Row],[FECHA]],'RECAUDOS DE COMPARENDOS'!A:D,4,FALSE),0)</f>
        <v>0</v>
      </c>
      <c r="N4088" s="9">
        <f>IFERROR(VLOOKUP(Tabla1[[#This Row],[FECHA]],'RECAUDOS DE COMPARENDOS'!A:D,3,FALSE),0)</f>
        <v>0</v>
      </c>
      <c r="O4088" s="5">
        <f>IFERROR(VLOOKUP(Tabla1[[#This Row],[FECHA]],'RECAUDOS DE RESOLUCIONES'!A:D,4,FALSE),0)</f>
        <v>0</v>
      </c>
      <c r="P4088" s="9">
        <f>IFERROR(VLOOKUP(Tabla1[[#This Row],[FECHA]],'RECAUDOS DE RESOLUCIONES'!A:D,3,FALSE),0)</f>
        <v>0</v>
      </c>
      <c r="Q408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08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088" s="11">
        <f>IFERROR(VLOOKUP(Tabla1[[#This Row],[FECHA]],'RECAUDOS LOCALES'!A:D,4,FALSE),0)</f>
        <v>3</v>
      </c>
      <c r="T4088" s="9">
        <f>IFERROR(VLOOKUP(Tabla1[[#This Row],[FECHA]],'RECAUDOS LOCALES'!A:D,3,FALSE),0)</f>
        <v>460000</v>
      </c>
      <c r="U4088" s="11">
        <f>IFERROR(VLOOKUP(Tabla1[[#This Row],[FECHA]],'RECAUDOS EXTERNOS'!A:D,4,FALSE),0)</f>
        <v>5</v>
      </c>
      <c r="V4088" s="9">
        <f>IFERROR(VLOOKUP(Tabla1[[#This Row],[FECHA]],'RECAUDOS EXTERNOS'!A:D,3,FALSE),0)</f>
        <v>2063534</v>
      </c>
    </row>
    <row r="4089" spans="1:22" x14ac:dyDescent="0.25">
      <c r="A4089" s="1">
        <v>41648</v>
      </c>
      <c r="B4089" s="3" t="s">
        <v>6</v>
      </c>
      <c r="C4089" s="2">
        <v>41640</v>
      </c>
      <c r="D4089" s="5">
        <f>YEAR(Tabla1[[#This Row],[FECHA]])</f>
        <v>2014</v>
      </c>
      <c r="E4089" s="5">
        <f>IFERROR(VLOOKUP(Tabla1[[#This Row],[FECHA]],'COMPARENDOS TOTALES'!A:D,4,FALSE),0)</f>
        <v>0</v>
      </c>
      <c r="F4089" s="9">
        <f>IFERROR(VLOOKUP(Tabla1[[#This Row],[FECHA]],'COMPARENDOS TOTALES'!A:D,3,FALSE),0)</f>
        <v>0</v>
      </c>
      <c r="G4089" s="5">
        <f>IFERROR(VLOOKUP(Tabla1[[#This Row],[FECHA]],EXONERACIONES!A:D,4,FALSE),0)</f>
        <v>0</v>
      </c>
      <c r="H4089" s="9">
        <f>IFERROR(VLOOKUP(Tabla1[[#This Row],[FECHA]],EXONERACIONES!A:D,3,FALSE),0)</f>
        <v>0</v>
      </c>
      <c r="I4089" s="5">
        <f>IFERROR(VLOOKUP(Tabla1[[#This Row],[FECHA]],'SIMIT CON RES'!A:D,4,FALSE),0)</f>
        <v>0</v>
      </c>
      <c r="J4089" s="9">
        <f>IFERROR(VLOOKUP(Tabla1[[#This Row],[FECHA]],'SIMIT CON RES'!A:D,3,FALSE),0)</f>
        <v>0</v>
      </c>
      <c r="K4089">
        <f>IFERROR(VLOOKUP(Tabla1[[#This Row],[FECHA]],'SIMIT SIN RES'!A:D,4,FALSE),0)</f>
        <v>0</v>
      </c>
      <c r="L4089" s="9">
        <f>IFERROR(VLOOKUP(Tabla1[[#This Row],[FECHA]],'SIMIT SIN RES'!A:D,3,FALSE),0)</f>
        <v>0</v>
      </c>
      <c r="M4089" s="5">
        <f>IFERROR(VLOOKUP(Tabla1[[#This Row],[FECHA]],'RECAUDOS DE COMPARENDOS'!A:D,4,FALSE),0)</f>
        <v>0</v>
      </c>
      <c r="N4089" s="9">
        <f>IFERROR(VLOOKUP(Tabla1[[#This Row],[FECHA]],'RECAUDOS DE COMPARENDOS'!A:D,3,FALSE),0)</f>
        <v>0</v>
      </c>
      <c r="O4089" s="5">
        <f>IFERROR(VLOOKUP(Tabla1[[#This Row],[FECHA]],'RECAUDOS DE RESOLUCIONES'!A:D,4,FALSE),0)</f>
        <v>0</v>
      </c>
      <c r="P4089" s="9">
        <f>IFERROR(VLOOKUP(Tabla1[[#This Row],[FECHA]],'RECAUDOS DE RESOLUCIONES'!A:D,3,FALSE),0)</f>
        <v>0</v>
      </c>
      <c r="Q408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08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089" s="11">
        <f>IFERROR(VLOOKUP(Tabla1[[#This Row],[FECHA]],'RECAUDOS LOCALES'!A:D,4,FALSE),0)</f>
        <v>6</v>
      </c>
      <c r="T4089" s="9">
        <f>IFERROR(VLOOKUP(Tabla1[[#This Row],[FECHA]],'RECAUDOS LOCALES'!A:D,3,FALSE),0)</f>
        <v>524266</v>
      </c>
      <c r="U4089" s="11">
        <f>IFERROR(VLOOKUP(Tabla1[[#This Row],[FECHA]],'RECAUDOS EXTERNOS'!A:D,4,FALSE),0)</f>
        <v>2</v>
      </c>
      <c r="V4089" s="9">
        <f>IFERROR(VLOOKUP(Tabla1[[#This Row],[FECHA]],'RECAUDOS EXTERNOS'!A:D,3,FALSE),0)</f>
        <v>1503402</v>
      </c>
    </row>
    <row r="4090" spans="1:22" x14ac:dyDescent="0.25">
      <c r="A4090" s="1">
        <v>41649</v>
      </c>
      <c r="B4090" s="3" t="s">
        <v>0</v>
      </c>
      <c r="C4090" s="2">
        <v>41640</v>
      </c>
      <c r="D4090" s="5">
        <f>YEAR(Tabla1[[#This Row],[FECHA]])</f>
        <v>2014</v>
      </c>
      <c r="E4090" s="5">
        <f>IFERROR(VLOOKUP(Tabla1[[#This Row],[FECHA]],'COMPARENDOS TOTALES'!A:D,4,FALSE),0)</f>
        <v>0</v>
      </c>
      <c r="F4090" s="9">
        <f>IFERROR(VLOOKUP(Tabla1[[#This Row],[FECHA]],'COMPARENDOS TOTALES'!A:D,3,FALSE),0)</f>
        <v>0</v>
      </c>
      <c r="G4090" s="5">
        <f>IFERROR(VLOOKUP(Tabla1[[#This Row],[FECHA]],EXONERACIONES!A:D,4,FALSE),0)</f>
        <v>0</v>
      </c>
      <c r="H4090" s="9">
        <f>IFERROR(VLOOKUP(Tabla1[[#This Row],[FECHA]],EXONERACIONES!A:D,3,FALSE),0)</f>
        <v>0</v>
      </c>
      <c r="I4090" s="5">
        <f>IFERROR(VLOOKUP(Tabla1[[#This Row],[FECHA]],'SIMIT CON RES'!A:D,4,FALSE),0)</f>
        <v>0</v>
      </c>
      <c r="J4090" s="9">
        <f>IFERROR(VLOOKUP(Tabla1[[#This Row],[FECHA]],'SIMIT CON RES'!A:D,3,FALSE),0)</f>
        <v>0</v>
      </c>
      <c r="K4090">
        <f>IFERROR(VLOOKUP(Tabla1[[#This Row],[FECHA]],'SIMIT SIN RES'!A:D,4,FALSE),0)</f>
        <v>0</v>
      </c>
      <c r="L4090" s="9">
        <f>IFERROR(VLOOKUP(Tabla1[[#This Row],[FECHA]],'SIMIT SIN RES'!A:D,3,FALSE),0)</f>
        <v>0</v>
      </c>
      <c r="M4090" s="5">
        <f>IFERROR(VLOOKUP(Tabla1[[#This Row],[FECHA]],'RECAUDOS DE COMPARENDOS'!A:D,4,FALSE),0)</f>
        <v>0</v>
      </c>
      <c r="N4090" s="9">
        <f>IFERROR(VLOOKUP(Tabla1[[#This Row],[FECHA]],'RECAUDOS DE COMPARENDOS'!A:D,3,FALSE),0)</f>
        <v>0</v>
      </c>
      <c r="O4090" s="5">
        <f>IFERROR(VLOOKUP(Tabla1[[#This Row],[FECHA]],'RECAUDOS DE RESOLUCIONES'!A:D,4,FALSE),0)</f>
        <v>0</v>
      </c>
      <c r="P4090" s="9">
        <f>IFERROR(VLOOKUP(Tabla1[[#This Row],[FECHA]],'RECAUDOS DE RESOLUCIONES'!A:D,3,FALSE),0)</f>
        <v>0</v>
      </c>
      <c r="Q409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09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090" s="11">
        <f>IFERROR(VLOOKUP(Tabla1[[#This Row],[FECHA]],'RECAUDOS LOCALES'!A:D,4,FALSE),0)</f>
        <v>3</v>
      </c>
      <c r="T4090" s="9">
        <f>IFERROR(VLOOKUP(Tabla1[[#This Row],[FECHA]],'RECAUDOS LOCALES'!A:D,3,FALSE),0)</f>
        <v>180800</v>
      </c>
      <c r="U4090" s="11">
        <f>IFERROR(VLOOKUP(Tabla1[[#This Row],[FECHA]],'RECAUDOS EXTERNOS'!A:D,4,FALSE),0)</f>
        <v>0</v>
      </c>
      <c r="V4090" s="9">
        <f>IFERROR(VLOOKUP(Tabla1[[#This Row],[FECHA]],'RECAUDOS EXTERNOS'!A:D,3,FALSE),0)</f>
        <v>0</v>
      </c>
    </row>
    <row r="4091" spans="1:22" x14ac:dyDescent="0.25">
      <c r="A4091" s="1">
        <v>41650</v>
      </c>
      <c r="B4091" s="3" t="s">
        <v>5</v>
      </c>
      <c r="C4091" s="2">
        <v>41640</v>
      </c>
      <c r="D4091" s="5">
        <f>YEAR(Tabla1[[#This Row],[FECHA]])</f>
        <v>2014</v>
      </c>
      <c r="E4091" s="5">
        <f>IFERROR(VLOOKUP(Tabla1[[#This Row],[FECHA]],'COMPARENDOS TOTALES'!A:D,4,FALSE),0)</f>
        <v>0</v>
      </c>
      <c r="F4091" s="9">
        <f>IFERROR(VLOOKUP(Tabla1[[#This Row],[FECHA]],'COMPARENDOS TOTALES'!A:D,3,FALSE),0)</f>
        <v>0</v>
      </c>
      <c r="G4091" s="5">
        <f>IFERROR(VLOOKUP(Tabla1[[#This Row],[FECHA]],EXONERACIONES!A:D,4,FALSE),0)</f>
        <v>0</v>
      </c>
      <c r="H4091" s="9">
        <f>IFERROR(VLOOKUP(Tabla1[[#This Row],[FECHA]],EXONERACIONES!A:D,3,FALSE),0)</f>
        <v>0</v>
      </c>
      <c r="I4091" s="5">
        <f>IFERROR(VLOOKUP(Tabla1[[#This Row],[FECHA]],'SIMIT CON RES'!A:D,4,FALSE),0)</f>
        <v>0</v>
      </c>
      <c r="J4091" s="9">
        <f>IFERROR(VLOOKUP(Tabla1[[#This Row],[FECHA]],'SIMIT CON RES'!A:D,3,FALSE),0)</f>
        <v>0</v>
      </c>
      <c r="K4091">
        <f>IFERROR(VLOOKUP(Tabla1[[#This Row],[FECHA]],'SIMIT SIN RES'!A:D,4,FALSE),0)</f>
        <v>0</v>
      </c>
      <c r="L4091" s="9">
        <f>IFERROR(VLOOKUP(Tabla1[[#This Row],[FECHA]],'SIMIT SIN RES'!A:D,3,FALSE),0)</f>
        <v>0</v>
      </c>
      <c r="M4091" s="5">
        <f>IFERROR(VLOOKUP(Tabla1[[#This Row],[FECHA]],'RECAUDOS DE COMPARENDOS'!A:D,4,FALSE),0)</f>
        <v>0</v>
      </c>
      <c r="N4091" s="9">
        <f>IFERROR(VLOOKUP(Tabla1[[#This Row],[FECHA]],'RECAUDOS DE COMPARENDOS'!A:D,3,FALSE),0)</f>
        <v>0</v>
      </c>
      <c r="O4091" s="5">
        <f>IFERROR(VLOOKUP(Tabla1[[#This Row],[FECHA]],'RECAUDOS DE RESOLUCIONES'!A:D,4,FALSE),0)</f>
        <v>0</v>
      </c>
      <c r="P4091" s="9">
        <f>IFERROR(VLOOKUP(Tabla1[[#This Row],[FECHA]],'RECAUDOS DE RESOLUCIONES'!A:D,3,FALSE),0)</f>
        <v>0</v>
      </c>
      <c r="Q409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09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091" s="11">
        <f>IFERROR(VLOOKUP(Tabla1[[#This Row],[FECHA]],'RECAUDOS LOCALES'!A:D,4,FALSE),0)</f>
        <v>0</v>
      </c>
      <c r="T4091" s="9">
        <f>IFERROR(VLOOKUP(Tabla1[[#This Row],[FECHA]],'RECAUDOS LOCALES'!A:D,3,FALSE),0)</f>
        <v>0</v>
      </c>
      <c r="U4091" s="11">
        <f>IFERROR(VLOOKUP(Tabla1[[#This Row],[FECHA]],'RECAUDOS EXTERNOS'!A:D,4,FALSE),0)</f>
        <v>0</v>
      </c>
      <c r="V4091" s="9">
        <f>IFERROR(VLOOKUP(Tabla1[[#This Row],[FECHA]],'RECAUDOS EXTERNOS'!A:D,3,FALSE),0)</f>
        <v>0</v>
      </c>
    </row>
    <row r="4092" spans="1:22" x14ac:dyDescent="0.25">
      <c r="A4092" s="1">
        <v>41651</v>
      </c>
      <c r="B4092" s="3" t="s">
        <v>4</v>
      </c>
      <c r="C4092" s="2">
        <v>41640</v>
      </c>
      <c r="D4092" s="5">
        <f>YEAR(Tabla1[[#This Row],[FECHA]])</f>
        <v>2014</v>
      </c>
      <c r="E4092" s="5">
        <f>IFERROR(VLOOKUP(Tabla1[[#This Row],[FECHA]],'COMPARENDOS TOTALES'!A:D,4,FALSE),0)</f>
        <v>1</v>
      </c>
      <c r="F4092" s="9">
        <f>IFERROR(VLOOKUP(Tabla1[[#This Row],[FECHA]],'COMPARENDOS TOTALES'!A:D,3,FALSE),0)</f>
        <v>14784000</v>
      </c>
      <c r="G4092" s="5">
        <f>IFERROR(VLOOKUP(Tabla1[[#This Row],[FECHA]],EXONERACIONES!A:D,4,FALSE),0)</f>
        <v>0</v>
      </c>
      <c r="H4092" s="9">
        <f>IFERROR(VLOOKUP(Tabla1[[#This Row],[FECHA]],EXONERACIONES!A:D,3,FALSE),0)</f>
        <v>0</v>
      </c>
      <c r="I4092" s="5">
        <f>IFERROR(VLOOKUP(Tabla1[[#This Row],[FECHA]],'SIMIT CON RES'!A:D,4,FALSE),0)</f>
        <v>1</v>
      </c>
      <c r="J4092" s="9">
        <f>IFERROR(VLOOKUP(Tabla1[[#This Row],[FECHA]],'SIMIT CON RES'!A:D,3,FALSE),0)</f>
        <v>14784000</v>
      </c>
      <c r="K4092">
        <f>IFERROR(VLOOKUP(Tabla1[[#This Row],[FECHA]],'SIMIT SIN RES'!A:D,4,FALSE),0)</f>
        <v>0</v>
      </c>
      <c r="L4092" s="9">
        <f>IFERROR(VLOOKUP(Tabla1[[#This Row],[FECHA]],'SIMIT SIN RES'!A:D,3,FALSE),0)</f>
        <v>0</v>
      </c>
      <c r="M4092" s="5">
        <f>IFERROR(VLOOKUP(Tabla1[[#This Row],[FECHA]],'RECAUDOS DE COMPARENDOS'!A:D,4,FALSE),0)</f>
        <v>0</v>
      </c>
      <c r="N4092" s="9">
        <f>IFERROR(VLOOKUP(Tabla1[[#This Row],[FECHA]],'RECAUDOS DE COMPARENDOS'!A:D,3,FALSE),0)</f>
        <v>0</v>
      </c>
      <c r="O4092" s="5">
        <f>IFERROR(VLOOKUP(Tabla1[[#This Row],[FECHA]],'RECAUDOS DE RESOLUCIONES'!A:D,4,FALSE),0)</f>
        <v>0</v>
      </c>
      <c r="P4092" s="9">
        <f>IFERROR(VLOOKUP(Tabla1[[#This Row],[FECHA]],'RECAUDOS DE RESOLUCIONES'!A:D,3,FALSE),0)</f>
        <v>0</v>
      </c>
      <c r="Q409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09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092" s="11">
        <f>IFERROR(VLOOKUP(Tabla1[[#This Row],[FECHA]],'RECAUDOS LOCALES'!A:D,4,FALSE),0)</f>
        <v>0</v>
      </c>
      <c r="T4092" s="9">
        <f>IFERROR(VLOOKUP(Tabla1[[#This Row],[FECHA]],'RECAUDOS LOCALES'!A:D,3,FALSE),0)</f>
        <v>0</v>
      </c>
      <c r="U4092" s="11">
        <f>IFERROR(VLOOKUP(Tabla1[[#This Row],[FECHA]],'RECAUDOS EXTERNOS'!A:D,4,FALSE),0)</f>
        <v>0</v>
      </c>
      <c r="V4092" s="9">
        <f>IFERROR(VLOOKUP(Tabla1[[#This Row],[FECHA]],'RECAUDOS EXTERNOS'!A:D,3,FALSE),0)</f>
        <v>0</v>
      </c>
    </row>
    <row r="4093" spans="1:22" x14ac:dyDescent="0.25">
      <c r="A4093" s="1">
        <v>41652</v>
      </c>
      <c r="B4093" s="3" t="s">
        <v>1</v>
      </c>
      <c r="C4093" s="2">
        <v>41640</v>
      </c>
      <c r="D4093" s="5">
        <f>YEAR(Tabla1[[#This Row],[FECHA]])</f>
        <v>2014</v>
      </c>
      <c r="E4093" s="5">
        <f>IFERROR(VLOOKUP(Tabla1[[#This Row],[FECHA]],'COMPARENDOS TOTALES'!A:D,4,FALSE),0)</f>
        <v>0</v>
      </c>
      <c r="F4093" s="9">
        <f>IFERROR(VLOOKUP(Tabla1[[#This Row],[FECHA]],'COMPARENDOS TOTALES'!A:D,3,FALSE),0)</f>
        <v>0</v>
      </c>
      <c r="G4093" s="5">
        <f>IFERROR(VLOOKUP(Tabla1[[#This Row],[FECHA]],EXONERACIONES!A:D,4,FALSE),0)</f>
        <v>0</v>
      </c>
      <c r="H4093" s="9">
        <f>IFERROR(VLOOKUP(Tabla1[[#This Row],[FECHA]],EXONERACIONES!A:D,3,FALSE),0)</f>
        <v>0</v>
      </c>
      <c r="I4093" s="5">
        <f>IFERROR(VLOOKUP(Tabla1[[#This Row],[FECHA]],'SIMIT CON RES'!A:D,4,FALSE),0)</f>
        <v>0</v>
      </c>
      <c r="J4093" s="9">
        <f>IFERROR(VLOOKUP(Tabla1[[#This Row],[FECHA]],'SIMIT CON RES'!A:D,3,FALSE),0)</f>
        <v>0</v>
      </c>
      <c r="K4093">
        <f>IFERROR(VLOOKUP(Tabla1[[#This Row],[FECHA]],'SIMIT SIN RES'!A:D,4,FALSE),0)</f>
        <v>0</v>
      </c>
      <c r="L4093" s="9">
        <f>IFERROR(VLOOKUP(Tabla1[[#This Row],[FECHA]],'SIMIT SIN RES'!A:D,3,FALSE),0)</f>
        <v>0</v>
      </c>
      <c r="M4093" s="5">
        <f>IFERROR(VLOOKUP(Tabla1[[#This Row],[FECHA]],'RECAUDOS DE COMPARENDOS'!A:D,4,FALSE),0)</f>
        <v>0</v>
      </c>
      <c r="N4093" s="9">
        <f>IFERROR(VLOOKUP(Tabla1[[#This Row],[FECHA]],'RECAUDOS DE COMPARENDOS'!A:D,3,FALSE),0)</f>
        <v>0</v>
      </c>
      <c r="O4093" s="5">
        <f>IFERROR(VLOOKUP(Tabla1[[#This Row],[FECHA]],'RECAUDOS DE RESOLUCIONES'!A:D,4,FALSE),0)</f>
        <v>0</v>
      </c>
      <c r="P4093" s="9">
        <f>IFERROR(VLOOKUP(Tabla1[[#This Row],[FECHA]],'RECAUDOS DE RESOLUCIONES'!A:D,3,FALSE),0)</f>
        <v>0</v>
      </c>
      <c r="Q409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09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093" s="11">
        <f>IFERROR(VLOOKUP(Tabla1[[#This Row],[FECHA]],'RECAUDOS LOCALES'!A:D,4,FALSE),0)</f>
        <v>0</v>
      </c>
      <c r="T4093" s="9">
        <f>IFERROR(VLOOKUP(Tabla1[[#This Row],[FECHA]],'RECAUDOS LOCALES'!A:D,3,FALSE),0)</f>
        <v>0</v>
      </c>
      <c r="U4093" s="11">
        <f>IFERROR(VLOOKUP(Tabla1[[#This Row],[FECHA]],'RECAUDOS EXTERNOS'!A:D,4,FALSE),0)</f>
        <v>2</v>
      </c>
      <c r="V4093" s="9">
        <f>IFERROR(VLOOKUP(Tabla1[[#This Row],[FECHA]],'RECAUDOS EXTERNOS'!A:D,3,FALSE),0)</f>
        <v>549336</v>
      </c>
    </row>
    <row r="4094" spans="1:22" x14ac:dyDescent="0.25">
      <c r="A4094" s="1">
        <v>41653</v>
      </c>
      <c r="B4094" s="3" t="s">
        <v>2</v>
      </c>
      <c r="C4094" s="2">
        <v>41640</v>
      </c>
      <c r="D4094" s="5">
        <f>YEAR(Tabla1[[#This Row],[FECHA]])</f>
        <v>2014</v>
      </c>
      <c r="E4094" s="5">
        <f>IFERROR(VLOOKUP(Tabla1[[#This Row],[FECHA]],'COMPARENDOS TOTALES'!A:D,4,FALSE),0)</f>
        <v>1</v>
      </c>
      <c r="F4094" s="9">
        <f>IFERROR(VLOOKUP(Tabla1[[#This Row],[FECHA]],'COMPARENDOS TOTALES'!A:D,3,FALSE),0)</f>
        <v>616000</v>
      </c>
      <c r="G4094" s="5">
        <f>IFERROR(VLOOKUP(Tabla1[[#This Row],[FECHA]],EXONERACIONES!A:D,4,FALSE),0)</f>
        <v>0</v>
      </c>
      <c r="H4094" s="9">
        <f>IFERROR(VLOOKUP(Tabla1[[#This Row],[FECHA]],EXONERACIONES!A:D,3,FALSE),0)</f>
        <v>0</v>
      </c>
      <c r="I4094" s="5">
        <f>IFERROR(VLOOKUP(Tabla1[[#This Row],[FECHA]],'SIMIT CON RES'!A:D,4,FALSE),0)</f>
        <v>1</v>
      </c>
      <c r="J4094" s="9">
        <f>IFERROR(VLOOKUP(Tabla1[[#This Row],[FECHA]],'SIMIT CON RES'!A:D,3,FALSE),0)</f>
        <v>616000</v>
      </c>
      <c r="K4094">
        <f>IFERROR(VLOOKUP(Tabla1[[#This Row],[FECHA]],'SIMIT SIN RES'!A:D,4,FALSE),0)</f>
        <v>0</v>
      </c>
      <c r="L4094" s="9">
        <f>IFERROR(VLOOKUP(Tabla1[[#This Row],[FECHA]],'SIMIT SIN RES'!A:D,3,FALSE),0)</f>
        <v>0</v>
      </c>
      <c r="M4094" s="5">
        <f>IFERROR(VLOOKUP(Tabla1[[#This Row],[FECHA]],'RECAUDOS DE COMPARENDOS'!A:D,4,FALSE),0)</f>
        <v>0</v>
      </c>
      <c r="N4094" s="9">
        <f>IFERROR(VLOOKUP(Tabla1[[#This Row],[FECHA]],'RECAUDOS DE COMPARENDOS'!A:D,3,FALSE),0)</f>
        <v>0</v>
      </c>
      <c r="O4094" s="5">
        <f>IFERROR(VLOOKUP(Tabla1[[#This Row],[FECHA]],'RECAUDOS DE RESOLUCIONES'!A:D,4,FALSE),0)</f>
        <v>0</v>
      </c>
      <c r="P4094" s="9">
        <f>IFERROR(VLOOKUP(Tabla1[[#This Row],[FECHA]],'RECAUDOS DE RESOLUCIONES'!A:D,3,FALSE),0)</f>
        <v>0</v>
      </c>
      <c r="Q409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09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094" s="11">
        <f>IFERROR(VLOOKUP(Tabla1[[#This Row],[FECHA]],'RECAUDOS LOCALES'!A:D,4,FALSE),0)</f>
        <v>2</v>
      </c>
      <c r="T4094" s="9">
        <f>IFERROR(VLOOKUP(Tabla1[[#This Row],[FECHA]],'RECAUDOS LOCALES'!A:D,3,FALSE),0)</f>
        <v>397855</v>
      </c>
      <c r="U4094" s="11">
        <f>IFERROR(VLOOKUP(Tabla1[[#This Row],[FECHA]],'RECAUDOS EXTERNOS'!A:D,4,FALSE),0)</f>
        <v>1</v>
      </c>
      <c r="V4094" s="9">
        <f>IFERROR(VLOOKUP(Tabla1[[#This Row],[FECHA]],'RECAUDOS EXTERNOS'!A:D,3,FALSE),0)</f>
        <v>274320</v>
      </c>
    </row>
    <row r="4095" spans="1:22" x14ac:dyDescent="0.25">
      <c r="A4095" s="1">
        <v>41654</v>
      </c>
      <c r="B4095" s="3" t="s">
        <v>3</v>
      </c>
      <c r="C4095" s="2">
        <v>41640</v>
      </c>
      <c r="D4095" s="5">
        <f>YEAR(Tabla1[[#This Row],[FECHA]])</f>
        <v>2014</v>
      </c>
      <c r="E4095" s="5">
        <f>IFERROR(VLOOKUP(Tabla1[[#This Row],[FECHA]],'COMPARENDOS TOTALES'!A:D,4,FALSE),0)</f>
        <v>1</v>
      </c>
      <c r="F4095" s="9">
        <f>IFERROR(VLOOKUP(Tabla1[[#This Row],[FECHA]],'COMPARENDOS TOTALES'!A:D,3,FALSE),0)</f>
        <v>164267</v>
      </c>
      <c r="G4095" s="5">
        <f>IFERROR(VLOOKUP(Tabla1[[#This Row],[FECHA]],EXONERACIONES!A:D,4,FALSE),0)</f>
        <v>0</v>
      </c>
      <c r="H4095" s="9">
        <f>IFERROR(VLOOKUP(Tabla1[[#This Row],[FECHA]],EXONERACIONES!A:D,3,FALSE),0)</f>
        <v>0</v>
      </c>
      <c r="I4095" s="5">
        <f>IFERROR(VLOOKUP(Tabla1[[#This Row],[FECHA]],'SIMIT CON RES'!A:D,4,FALSE),0)</f>
        <v>1</v>
      </c>
      <c r="J4095" s="9">
        <f>IFERROR(VLOOKUP(Tabla1[[#This Row],[FECHA]],'SIMIT CON RES'!A:D,3,FALSE),0)</f>
        <v>164267</v>
      </c>
      <c r="K4095">
        <f>IFERROR(VLOOKUP(Tabla1[[#This Row],[FECHA]],'SIMIT SIN RES'!A:D,4,FALSE),0)</f>
        <v>0</v>
      </c>
      <c r="L4095" s="9">
        <f>IFERROR(VLOOKUP(Tabla1[[#This Row],[FECHA]],'SIMIT SIN RES'!A:D,3,FALSE),0)</f>
        <v>0</v>
      </c>
      <c r="M4095" s="5">
        <f>IFERROR(VLOOKUP(Tabla1[[#This Row],[FECHA]],'RECAUDOS DE COMPARENDOS'!A:D,4,FALSE),0)</f>
        <v>0</v>
      </c>
      <c r="N4095" s="9">
        <f>IFERROR(VLOOKUP(Tabla1[[#This Row],[FECHA]],'RECAUDOS DE COMPARENDOS'!A:D,3,FALSE),0)</f>
        <v>0</v>
      </c>
      <c r="O4095" s="5">
        <f>IFERROR(VLOOKUP(Tabla1[[#This Row],[FECHA]],'RECAUDOS DE RESOLUCIONES'!A:D,4,FALSE),0)</f>
        <v>0</v>
      </c>
      <c r="P4095" s="9">
        <f>IFERROR(VLOOKUP(Tabla1[[#This Row],[FECHA]],'RECAUDOS DE RESOLUCIONES'!A:D,3,FALSE),0)</f>
        <v>0</v>
      </c>
      <c r="Q409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09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095" s="11">
        <f>IFERROR(VLOOKUP(Tabla1[[#This Row],[FECHA]],'RECAUDOS LOCALES'!A:D,4,FALSE),0)</f>
        <v>2</v>
      </c>
      <c r="T4095" s="9">
        <f>IFERROR(VLOOKUP(Tabla1[[#This Row],[FECHA]],'RECAUDOS LOCALES'!A:D,3,FALSE),0)</f>
        <v>251400</v>
      </c>
      <c r="U4095" s="11">
        <f>IFERROR(VLOOKUP(Tabla1[[#This Row],[FECHA]],'RECAUDOS EXTERNOS'!A:D,4,FALSE),0)</f>
        <v>2</v>
      </c>
      <c r="V4095" s="9">
        <f>IFERROR(VLOOKUP(Tabla1[[#This Row],[FECHA]],'RECAUDOS EXTERNOS'!A:D,3,FALSE),0)</f>
        <v>616488</v>
      </c>
    </row>
    <row r="4096" spans="1:22" x14ac:dyDescent="0.25">
      <c r="A4096" s="1">
        <v>41655</v>
      </c>
      <c r="B4096" s="3" t="s">
        <v>6</v>
      </c>
      <c r="C4096" s="2">
        <v>41640</v>
      </c>
      <c r="D4096" s="5">
        <f>YEAR(Tabla1[[#This Row],[FECHA]])</f>
        <v>2014</v>
      </c>
      <c r="E4096" s="5">
        <f>IFERROR(VLOOKUP(Tabla1[[#This Row],[FECHA]],'COMPARENDOS TOTALES'!A:D,4,FALSE),0)</f>
        <v>0</v>
      </c>
      <c r="F4096" s="9">
        <f>IFERROR(VLOOKUP(Tabla1[[#This Row],[FECHA]],'COMPARENDOS TOTALES'!A:D,3,FALSE),0)</f>
        <v>0</v>
      </c>
      <c r="G4096" s="5">
        <f>IFERROR(VLOOKUP(Tabla1[[#This Row],[FECHA]],EXONERACIONES!A:D,4,FALSE),0)</f>
        <v>0</v>
      </c>
      <c r="H4096" s="9">
        <f>IFERROR(VLOOKUP(Tabla1[[#This Row],[FECHA]],EXONERACIONES!A:D,3,FALSE),0)</f>
        <v>0</v>
      </c>
      <c r="I4096" s="5">
        <f>IFERROR(VLOOKUP(Tabla1[[#This Row],[FECHA]],'SIMIT CON RES'!A:D,4,FALSE),0)</f>
        <v>0</v>
      </c>
      <c r="J4096" s="9">
        <f>IFERROR(VLOOKUP(Tabla1[[#This Row],[FECHA]],'SIMIT CON RES'!A:D,3,FALSE),0)</f>
        <v>0</v>
      </c>
      <c r="K4096">
        <f>IFERROR(VLOOKUP(Tabla1[[#This Row],[FECHA]],'SIMIT SIN RES'!A:D,4,FALSE),0)</f>
        <v>0</v>
      </c>
      <c r="L4096" s="9">
        <f>IFERROR(VLOOKUP(Tabla1[[#This Row],[FECHA]],'SIMIT SIN RES'!A:D,3,FALSE),0)</f>
        <v>0</v>
      </c>
      <c r="M4096" s="5">
        <f>IFERROR(VLOOKUP(Tabla1[[#This Row],[FECHA]],'RECAUDOS DE COMPARENDOS'!A:D,4,FALSE),0)</f>
        <v>0</v>
      </c>
      <c r="N4096" s="9">
        <f>IFERROR(VLOOKUP(Tabla1[[#This Row],[FECHA]],'RECAUDOS DE COMPARENDOS'!A:D,3,FALSE),0)</f>
        <v>0</v>
      </c>
      <c r="O4096" s="5">
        <f>IFERROR(VLOOKUP(Tabla1[[#This Row],[FECHA]],'RECAUDOS DE RESOLUCIONES'!A:D,4,FALSE),0)</f>
        <v>0</v>
      </c>
      <c r="P4096" s="9">
        <f>IFERROR(VLOOKUP(Tabla1[[#This Row],[FECHA]],'RECAUDOS DE RESOLUCIONES'!A:D,3,FALSE),0)</f>
        <v>0</v>
      </c>
      <c r="Q409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09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096" s="11">
        <f>IFERROR(VLOOKUP(Tabla1[[#This Row],[FECHA]],'RECAUDOS LOCALES'!A:D,4,FALSE),0)</f>
        <v>1</v>
      </c>
      <c r="T4096" s="9">
        <f>IFERROR(VLOOKUP(Tabla1[[#This Row],[FECHA]],'RECAUDOS LOCALES'!A:D,3,FALSE),0)</f>
        <v>156120</v>
      </c>
      <c r="U4096" s="11">
        <f>IFERROR(VLOOKUP(Tabla1[[#This Row],[FECHA]],'RECAUDOS EXTERNOS'!A:D,4,FALSE),0)</f>
        <v>2</v>
      </c>
      <c r="V4096" s="9">
        <f>IFERROR(VLOOKUP(Tabla1[[#This Row],[FECHA]],'RECAUDOS EXTERNOS'!A:D,3,FALSE),0)</f>
        <v>315392</v>
      </c>
    </row>
    <row r="4097" spans="1:22" x14ac:dyDescent="0.25">
      <c r="A4097" s="1">
        <v>41656</v>
      </c>
      <c r="B4097" s="3" t="s">
        <v>0</v>
      </c>
      <c r="C4097" s="2">
        <v>41640</v>
      </c>
      <c r="D4097" s="5">
        <f>YEAR(Tabla1[[#This Row],[FECHA]])</f>
        <v>2014</v>
      </c>
      <c r="E4097" s="5">
        <f>IFERROR(VLOOKUP(Tabla1[[#This Row],[FECHA]],'COMPARENDOS TOTALES'!A:D,4,FALSE),0)</f>
        <v>40</v>
      </c>
      <c r="F4097" s="9">
        <f>IFERROR(VLOOKUP(Tabla1[[#This Row],[FECHA]],'COMPARENDOS TOTALES'!A:D,3,FALSE),0)</f>
        <v>4106680</v>
      </c>
      <c r="G4097" s="5">
        <f>IFERROR(VLOOKUP(Tabla1[[#This Row],[FECHA]],EXONERACIONES!A:D,4,FALSE),0)</f>
        <v>4</v>
      </c>
      <c r="H4097" s="9">
        <f>IFERROR(VLOOKUP(Tabla1[[#This Row],[FECHA]],EXONERACIONES!A:D,3,FALSE),0)</f>
        <v>410668</v>
      </c>
      <c r="I4097" s="5">
        <f>IFERROR(VLOOKUP(Tabla1[[#This Row],[FECHA]],'SIMIT CON RES'!A:D,4,FALSE),0)</f>
        <v>31</v>
      </c>
      <c r="J4097" s="9">
        <f>IFERROR(VLOOKUP(Tabla1[[#This Row],[FECHA]],'SIMIT CON RES'!A:D,3,FALSE),0)</f>
        <v>3182677</v>
      </c>
      <c r="K4097">
        <f>IFERROR(VLOOKUP(Tabla1[[#This Row],[FECHA]],'SIMIT SIN RES'!A:D,4,FALSE),0)</f>
        <v>0</v>
      </c>
      <c r="L4097" s="9">
        <f>IFERROR(VLOOKUP(Tabla1[[#This Row],[FECHA]],'SIMIT SIN RES'!A:D,3,FALSE),0)</f>
        <v>0</v>
      </c>
      <c r="M4097" s="5">
        <f>IFERROR(VLOOKUP(Tabla1[[#This Row],[FECHA]],'RECAUDOS DE COMPARENDOS'!A:D,4,FALSE),0)</f>
        <v>2</v>
      </c>
      <c r="N4097" s="9">
        <f>IFERROR(VLOOKUP(Tabla1[[#This Row],[FECHA]],'RECAUDOS DE COMPARENDOS'!A:D,3,FALSE),0)</f>
        <v>205334</v>
      </c>
      <c r="O4097" s="5">
        <f>IFERROR(VLOOKUP(Tabla1[[#This Row],[FECHA]],'RECAUDOS DE RESOLUCIONES'!A:D,4,FALSE),0)</f>
        <v>0</v>
      </c>
      <c r="P4097" s="9">
        <f>IFERROR(VLOOKUP(Tabla1[[#This Row],[FECHA]],'RECAUDOS DE RESOLUCIONES'!A:D,3,FALSE),0)</f>
        <v>0</v>
      </c>
      <c r="Q409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4097" s="9">
        <f>Tabla1[V. COMPARENDOS]-(Tabla1[V. EXONERACIONES]+Tabla1[[#This Row],[V. SIMIT CON RESOLUCION]]+Tabla1[[#This Row],[V. SIMIT SIN RESOLUCION]]+Tabla1[[#This Row],[V. RECAUDOS COMPARENDOS]]+Tabla1[[#This Row],[V. RECAUDOS RESOLUCIONES]])</f>
        <v>308001</v>
      </c>
      <c r="S4097" s="11">
        <f>IFERROR(VLOOKUP(Tabla1[[#This Row],[FECHA]],'RECAUDOS LOCALES'!A:D,4,FALSE),0)</f>
        <v>4</v>
      </c>
      <c r="T4097" s="9">
        <f>IFERROR(VLOOKUP(Tabla1[[#This Row],[FECHA]],'RECAUDOS LOCALES'!A:D,3,FALSE),0)</f>
        <v>1069064</v>
      </c>
      <c r="U4097" s="11">
        <f>IFERROR(VLOOKUP(Tabla1[[#This Row],[FECHA]],'RECAUDOS EXTERNOS'!A:D,4,FALSE),0)</f>
        <v>2</v>
      </c>
      <c r="V4097" s="9">
        <f>IFERROR(VLOOKUP(Tabla1[[#This Row],[FECHA]],'RECAUDOS EXTERNOS'!A:D,3,FALSE),0)</f>
        <v>1446637</v>
      </c>
    </row>
    <row r="4098" spans="1:22" x14ac:dyDescent="0.25">
      <c r="A4098" s="1">
        <v>41657</v>
      </c>
      <c r="B4098" s="3" t="s">
        <v>5</v>
      </c>
      <c r="C4098" s="2">
        <v>41640</v>
      </c>
      <c r="D4098" s="5">
        <f>YEAR(Tabla1[[#This Row],[FECHA]])</f>
        <v>2014</v>
      </c>
      <c r="E4098" s="5">
        <f>IFERROR(VLOOKUP(Tabla1[[#This Row],[FECHA]],'COMPARENDOS TOTALES'!A:D,4,FALSE),0)</f>
        <v>52</v>
      </c>
      <c r="F4098" s="9">
        <f>IFERROR(VLOOKUP(Tabla1[[#This Row],[FECHA]],'COMPARENDOS TOTALES'!A:D,3,FALSE),0)</f>
        <v>20533350</v>
      </c>
      <c r="G4098" s="5">
        <f>IFERROR(VLOOKUP(Tabla1[[#This Row],[FECHA]],EXONERACIONES!A:D,4,FALSE),0)</f>
        <v>1</v>
      </c>
      <c r="H4098" s="9">
        <f>IFERROR(VLOOKUP(Tabla1[[#This Row],[FECHA]],EXONERACIONES!A:D,3,FALSE),0)</f>
        <v>102667</v>
      </c>
      <c r="I4098" s="5">
        <f>IFERROR(VLOOKUP(Tabla1[[#This Row],[FECHA]],'SIMIT CON RES'!A:D,4,FALSE),0)</f>
        <v>45</v>
      </c>
      <c r="J4098" s="9">
        <f>IFERROR(VLOOKUP(Tabla1[[#This Row],[FECHA]],'SIMIT CON RES'!A:D,3,FALSE),0)</f>
        <v>19814681</v>
      </c>
      <c r="K4098">
        <f>IFERROR(VLOOKUP(Tabla1[[#This Row],[FECHA]],'SIMIT SIN RES'!A:D,4,FALSE),0)</f>
        <v>0</v>
      </c>
      <c r="L4098" s="9">
        <f>IFERROR(VLOOKUP(Tabla1[[#This Row],[FECHA]],'SIMIT SIN RES'!A:D,3,FALSE),0)</f>
        <v>0</v>
      </c>
      <c r="M4098" s="5">
        <f>IFERROR(VLOOKUP(Tabla1[[#This Row],[FECHA]],'RECAUDOS DE COMPARENDOS'!A:D,4,FALSE),0)</f>
        <v>0</v>
      </c>
      <c r="N4098" s="9">
        <f>IFERROR(VLOOKUP(Tabla1[[#This Row],[FECHA]],'RECAUDOS DE COMPARENDOS'!A:D,3,FALSE),0)</f>
        <v>0</v>
      </c>
      <c r="O4098" s="5">
        <f>IFERROR(VLOOKUP(Tabla1[[#This Row],[FECHA]],'RECAUDOS DE RESOLUCIONES'!A:D,4,FALSE),0)</f>
        <v>0</v>
      </c>
      <c r="P4098" s="9">
        <f>IFERROR(VLOOKUP(Tabla1[[#This Row],[FECHA]],'RECAUDOS DE RESOLUCIONES'!A:D,3,FALSE),0)</f>
        <v>0</v>
      </c>
      <c r="Q409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4098" s="9">
        <f>Tabla1[V. COMPARENDOS]-(Tabla1[V. EXONERACIONES]+Tabla1[[#This Row],[V. SIMIT CON RESOLUCION]]+Tabla1[[#This Row],[V. SIMIT SIN RESOLUCION]]+Tabla1[[#This Row],[V. RECAUDOS COMPARENDOS]]+Tabla1[[#This Row],[V. RECAUDOS RESOLUCIONES]])</f>
        <v>616002</v>
      </c>
      <c r="S4098" s="11">
        <f>IFERROR(VLOOKUP(Tabla1[[#This Row],[FECHA]],'RECAUDOS LOCALES'!A:D,4,FALSE),0)</f>
        <v>0</v>
      </c>
      <c r="T4098" s="9">
        <f>IFERROR(VLOOKUP(Tabla1[[#This Row],[FECHA]],'RECAUDOS LOCALES'!A:D,3,FALSE),0)</f>
        <v>0</v>
      </c>
      <c r="U4098" s="11">
        <f>IFERROR(VLOOKUP(Tabla1[[#This Row],[FECHA]],'RECAUDOS EXTERNOS'!A:D,4,FALSE),0)</f>
        <v>0</v>
      </c>
      <c r="V4098" s="9">
        <f>IFERROR(VLOOKUP(Tabla1[[#This Row],[FECHA]],'RECAUDOS EXTERNOS'!A:D,3,FALSE),0)</f>
        <v>0</v>
      </c>
    </row>
    <row r="4099" spans="1:22" x14ac:dyDescent="0.25">
      <c r="A4099" s="1">
        <v>41658</v>
      </c>
      <c r="B4099" s="3" t="s">
        <v>4</v>
      </c>
      <c r="C4099" s="2">
        <v>41640</v>
      </c>
      <c r="D4099" s="5">
        <f>YEAR(Tabla1[[#This Row],[FECHA]])</f>
        <v>2014</v>
      </c>
      <c r="E4099" s="5">
        <f>IFERROR(VLOOKUP(Tabla1[[#This Row],[FECHA]],'COMPARENDOS TOTALES'!A:D,4,FALSE),0)</f>
        <v>18</v>
      </c>
      <c r="F4099" s="9">
        <f>IFERROR(VLOOKUP(Tabla1[[#This Row],[FECHA]],'COMPARENDOS TOTALES'!A:D,3,FALSE),0)</f>
        <v>1848006</v>
      </c>
      <c r="G4099" s="5">
        <f>IFERROR(VLOOKUP(Tabla1[[#This Row],[FECHA]],EXONERACIONES!A:D,4,FALSE),0)</f>
        <v>2</v>
      </c>
      <c r="H4099" s="9">
        <f>IFERROR(VLOOKUP(Tabla1[[#This Row],[FECHA]],EXONERACIONES!A:D,3,FALSE),0)</f>
        <v>205334</v>
      </c>
      <c r="I4099" s="5">
        <f>IFERROR(VLOOKUP(Tabla1[[#This Row],[FECHA]],'SIMIT CON RES'!A:D,4,FALSE),0)</f>
        <v>15</v>
      </c>
      <c r="J4099" s="9">
        <f>IFERROR(VLOOKUP(Tabla1[[#This Row],[FECHA]],'SIMIT CON RES'!A:D,3,FALSE),0)</f>
        <v>1540005</v>
      </c>
      <c r="K4099">
        <f>IFERROR(VLOOKUP(Tabla1[[#This Row],[FECHA]],'SIMIT SIN RES'!A:D,4,FALSE),0)</f>
        <v>0</v>
      </c>
      <c r="L4099" s="9">
        <f>IFERROR(VLOOKUP(Tabla1[[#This Row],[FECHA]],'SIMIT SIN RES'!A:D,3,FALSE),0)</f>
        <v>0</v>
      </c>
      <c r="M4099" s="5">
        <f>IFERROR(VLOOKUP(Tabla1[[#This Row],[FECHA]],'RECAUDOS DE COMPARENDOS'!A:D,4,FALSE),0)</f>
        <v>0</v>
      </c>
      <c r="N4099" s="9">
        <f>IFERROR(VLOOKUP(Tabla1[[#This Row],[FECHA]],'RECAUDOS DE COMPARENDOS'!A:D,3,FALSE),0)</f>
        <v>0</v>
      </c>
      <c r="O4099" s="5">
        <f>IFERROR(VLOOKUP(Tabla1[[#This Row],[FECHA]],'RECAUDOS DE RESOLUCIONES'!A:D,4,FALSE),0)</f>
        <v>0</v>
      </c>
      <c r="P4099" s="9">
        <f>IFERROR(VLOOKUP(Tabla1[[#This Row],[FECHA]],'RECAUDOS DE RESOLUCIONES'!A:D,3,FALSE),0)</f>
        <v>0</v>
      </c>
      <c r="Q409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099" s="9">
        <f>Tabla1[V. COMPARENDOS]-(Tabla1[V. EXONERACIONES]+Tabla1[[#This Row],[V. SIMIT CON RESOLUCION]]+Tabla1[[#This Row],[V. SIMIT SIN RESOLUCION]]+Tabla1[[#This Row],[V. RECAUDOS COMPARENDOS]]+Tabla1[[#This Row],[V. RECAUDOS RESOLUCIONES]])</f>
        <v>102667</v>
      </c>
      <c r="S4099" s="11">
        <f>IFERROR(VLOOKUP(Tabla1[[#This Row],[FECHA]],'RECAUDOS LOCALES'!A:D,4,FALSE),0)</f>
        <v>0</v>
      </c>
      <c r="T4099" s="9">
        <f>IFERROR(VLOOKUP(Tabla1[[#This Row],[FECHA]],'RECAUDOS LOCALES'!A:D,3,FALSE),0)</f>
        <v>0</v>
      </c>
      <c r="U4099" s="11">
        <f>IFERROR(VLOOKUP(Tabla1[[#This Row],[FECHA]],'RECAUDOS EXTERNOS'!A:D,4,FALSE),0)</f>
        <v>0</v>
      </c>
      <c r="V4099" s="9">
        <f>IFERROR(VLOOKUP(Tabla1[[#This Row],[FECHA]],'RECAUDOS EXTERNOS'!A:D,3,FALSE),0)</f>
        <v>0</v>
      </c>
    </row>
    <row r="4100" spans="1:22" x14ac:dyDescent="0.25">
      <c r="A4100" s="1">
        <v>41659</v>
      </c>
      <c r="B4100" s="3" t="s">
        <v>1</v>
      </c>
      <c r="C4100" s="2">
        <v>41640</v>
      </c>
      <c r="D4100" s="5">
        <f>YEAR(Tabla1[[#This Row],[FECHA]])</f>
        <v>2014</v>
      </c>
      <c r="E4100" s="5">
        <f>IFERROR(VLOOKUP(Tabla1[[#This Row],[FECHA]],'COMPARENDOS TOTALES'!A:D,4,FALSE),0)</f>
        <v>10</v>
      </c>
      <c r="F4100" s="9">
        <f>IFERROR(VLOOKUP(Tabla1[[#This Row],[FECHA]],'COMPARENDOS TOTALES'!A:D,3,FALSE),0)</f>
        <v>1026670</v>
      </c>
      <c r="G4100" s="5">
        <f>IFERROR(VLOOKUP(Tabla1[[#This Row],[FECHA]],EXONERACIONES!A:D,4,FALSE),0)</f>
        <v>1</v>
      </c>
      <c r="H4100" s="9">
        <f>IFERROR(VLOOKUP(Tabla1[[#This Row],[FECHA]],EXONERACIONES!A:D,3,FALSE),0)</f>
        <v>102667</v>
      </c>
      <c r="I4100" s="5">
        <f>IFERROR(VLOOKUP(Tabla1[[#This Row],[FECHA]],'SIMIT CON RES'!A:D,4,FALSE),0)</f>
        <v>9</v>
      </c>
      <c r="J4100" s="9">
        <f>IFERROR(VLOOKUP(Tabla1[[#This Row],[FECHA]],'SIMIT CON RES'!A:D,3,FALSE),0)</f>
        <v>924003</v>
      </c>
      <c r="K4100">
        <f>IFERROR(VLOOKUP(Tabla1[[#This Row],[FECHA]],'SIMIT SIN RES'!A:D,4,FALSE),0)</f>
        <v>0</v>
      </c>
      <c r="L4100" s="9">
        <f>IFERROR(VLOOKUP(Tabla1[[#This Row],[FECHA]],'SIMIT SIN RES'!A:D,3,FALSE),0)</f>
        <v>0</v>
      </c>
      <c r="M4100" s="5">
        <f>IFERROR(VLOOKUP(Tabla1[[#This Row],[FECHA]],'RECAUDOS DE COMPARENDOS'!A:D,4,FALSE),0)</f>
        <v>0</v>
      </c>
      <c r="N4100" s="9">
        <f>IFERROR(VLOOKUP(Tabla1[[#This Row],[FECHA]],'RECAUDOS DE COMPARENDOS'!A:D,3,FALSE),0)</f>
        <v>0</v>
      </c>
      <c r="O4100" s="5">
        <f>IFERROR(VLOOKUP(Tabla1[[#This Row],[FECHA]],'RECAUDOS DE RESOLUCIONES'!A:D,4,FALSE),0)</f>
        <v>0</v>
      </c>
      <c r="P4100" s="9">
        <f>IFERROR(VLOOKUP(Tabla1[[#This Row],[FECHA]],'RECAUDOS DE RESOLUCIONES'!A:D,3,FALSE),0)</f>
        <v>0</v>
      </c>
      <c r="Q410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10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100" s="11">
        <f>IFERROR(VLOOKUP(Tabla1[[#This Row],[FECHA]],'RECAUDOS LOCALES'!A:D,4,FALSE),0)</f>
        <v>1</v>
      </c>
      <c r="T4100" s="9">
        <f>IFERROR(VLOOKUP(Tabla1[[#This Row],[FECHA]],'RECAUDOS LOCALES'!A:D,3,FALSE),0)</f>
        <v>116767</v>
      </c>
      <c r="U4100" s="11">
        <f>IFERROR(VLOOKUP(Tabla1[[#This Row],[FECHA]],'RECAUDOS EXTERNOS'!A:D,4,FALSE),0)</f>
        <v>1</v>
      </c>
      <c r="V4100" s="9">
        <f>IFERROR(VLOOKUP(Tabla1[[#This Row],[FECHA]],'RECAUDOS EXTERNOS'!A:D,3,FALSE),0)</f>
        <v>897235</v>
      </c>
    </row>
    <row r="4101" spans="1:22" x14ac:dyDescent="0.25">
      <c r="A4101" s="1">
        <v>41660</v>
      </c>
      <c r="B4101" s="3" t="s">
        <v>2</v>
      </c>
      <c r="C4101" s="2">
        <v>41640</v>
      </c>
      <c r="D4101" s="5">
        <f>YEAR(Tabla1[[#This Row],[FECHA]])</f>
        <v>2014</v>
      </c>
      <c r="E4101" s="5">
        <f>IFERROR(VLOOKUP(Tabla1[[#This Row],[FECHA]],'COMPARENDOS TOTALES'!A:D,4,FALSE),0)</f>
        <v>4</v>
      </c>
      <c r="F4101" s="9">
        <f>IFERROR(VLOOKUP(Tabla1[[#This Row],[FECHA]],'COMPARENDOS TOTALES'!A:D,3,FALSE),0)</f>
        <v>705834</v>
      </c>
      <c r="G4101" s="5">
        <f>IFERROR(VLOOKUP(Tabla1[[#This Row],[FECHA]],EXONERACIONES!A:D,4,FALSE),0)</f>
        <v>0</v>
      </c>
      <c r="H4101" s="9">
        <f>IFERROR(VLOOKUP(Tabla1[[#This Row],[FECHA]],EXONERACIONES!A:D,3,FALSE),0)</f>
        <v>0</v>
      </c>
      <c r="I4101" s="5">
        <f>IFERROR(VLOOKUP(Tabla1[[#This Row],[FECHA]],'SIMIT CON RES'!A:D,4,FALSE),0)</f>
        <v>3</v>
      </c>
      <c r="J4101" s="9">
        <f>IFERROR(VLOOKUP(Tabla1[[#This Row],[FECHA]],'SIMIT CON RES'!A:D,3,FALSE),0)</f>
        <v>513334</v>
      </c>
      <c r="K4101">
        <f>IFERROR(VLOOKUP(Tabla1[[#This Row],[FECHA]],'SIMIT SIN RES'!A:D,4,FALSE),0)</f>
        <v>0</v>
      </c>
      <c r="L4101" s="9">
        <f>IFERROR(VLOOKUP(Tabla1[[#This Row],[FECHA]],'SIMIT SIN RES'!A:D,3,FALSE),0)</f>
        <v>0</v>
      </c>
      <c r="M4101" s="5">
        <f>IFERROR(VLOOKUP(Tabla1[[#This Row],[FECHA]],'RECAUDOS DE COMPARENDOS'!A:D,4,FALSE),0)</f>
        <v>0</v>
      </c>
      <c r="N4101" s="9">
        <f>IFERROR(VLOOKUP(Tabla1[[#This Row],[FECHA]],'RECAUDOS DE COMPARENDOS'!A:D,3,FALSE),0)</f>
        <v>0</v>
      </c>
      <c r="O4101" s="5">
        <f>IFERROR(VLOOKUP(Tabla1[[#This Row],[FECHA]],'RECAUDOS DE RESOLUCIONES'!A:D,4,FALSE),0)</f>
        <v>0</v>
      </c>
      <c r="P4101" s="9">
        <f>IFERROR(VLOOKUP(Tabla1[[#This Row],[FECHA]],'RECAUDOS DE RESOLUCIONES'!A:D,3,FALSE),0)</f>
        <v>0</v>
      </c>
      <c r="Q410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101" s="9">
        <f>Tabla1[V. COMPARENDOS]-(Tabla1[V. EXONERACIONES]+Tabla1[[#This Row],[V. SIMIT CON RESOLUCION]]+Tabla1[[#This Row],[V. SIMIT SIN RESOLUCION]]+Tabla1[[#This Row],[V. RECAUDOS COMPARENDOS]]+Tabla1[[#This Row],[V. RECAUDOS RESOLUCIONES]])</f>
        <v>192500</v>
      </c>
      <c r="S4101" s="11">
        <f>IFERROR(VLOOKUP(Tabla1[[#This Row],[FECHA]],'RECAUDOS LOCALES'!A:D,4,FALSE),0)</f>
        <v>1</v>
      </c>
      <c r="T4101" s="9">
        <f>IFERROR(VLOOKUP(Tabla1[[#This Row],[FECHA]],'RECAUDOS LOCALES'!A:D,3,FALSE),0)</f>
        <v>70583</v>
      </c>
      <c r="U4101" s="11">
        <f>IFERROR(VLOOKUP(Tabla1[[#This Row],[FECHA]],'RECAUDOS EXTERNOS'!A:D,4,FALSE),0)</f>
        <v>1</v>
      </c>
      <c r="V4101" s="9">
        <f>IFERROR(VLOOKUP(Tabla1[[#This Row],[FECHA]],'RECAUDOS EXTERNOS'!A:D,3,FALSE),0)</f>
        <v>274320</v>
      </c>
    </row>
    <row r="4102" spans="1:22" x14ac:dyDescent="0.25">
      <c r="A4102" s="1">
        <v>41661</v>
      </c>
      <c r="B4102" s="3" t="s">
        <v>3</v>
      </c>
      <c r="C4102" s="2">
        <v>41640</v>
      </c>
      <c r="D4102" s="5">
        <f>YEAR(Tabla1[[#This Row],[FECHA]])</f>
        <v>2014</v>
      </c>
      <c r="E4102" s="5">
        <f>IFERROR(VLOOKUP(Tabla1[[#This Row],[FECHA]],'COMPARENDOS TOTALES'!A:D,4,FALSE),0)</f>
        <v>5</v>
      </c>
      <c r="F4102" s="9">
        <f>IFERROR(VLOOKUP(Tabla1[[#This Row],[FECHA]],'COMPARENDOS TOTALES'!A:D,3,FALSE),0)</f>
        <v>2628267</v>
      </c>
      <c r="G4102" s="5">
        <f>IFERROR(VLOOKUP(Tabla1[[#This Row],[FECHA]],EXONERACIONES!A:D,4,FALSE),0)</f>
        <v>0</v>
      </c>
      <c r="H4102" s="9">
        <f>IFERROR(VLOOKUP(Tabla1[[#This Row],[FECHA]],EXONERACIONES!A:D,3,FALSE),0)</f>
        <v>0</v>
      </c>
      <c r="I4102" s="5">
        <f>IFERROR(VLOOKUP(Tabla1[[#This Row],[FECHA]],'SIMIT CON RES'!A:D,4,FALSE),0)</f>
        <v>5</v>
      </c>
      <c r="J4102" s="9">
        <f>IFERROR(VLOOKUP(Tabla1[[#This Row],[FECHA]],'SIMIT CON RES'!A:D,3,FALSE),0)</f>
        <v>2628267</v>
      </c>
      <c r="K4102">
        <f>IFERROR(VLOOKUP(Tabla1[[#This Row],[FECHA]],'SIMIT SIN RES'!A:D,4,FALSE),0)</f>
        <v>0</v>
      </c>
      <c r="L4102" s="9">
        <f>IFERROR(VLOOKUP(Tabla1[[#This Row],[FECHA]],'SIMIT SIN RES'!A:D,3,FALSE),0)</f>
        <v>0</v>
      </c>
      <c r="M4102" s="5">
        <f>IFERROR(VLOOKUP(Tabla1[[#This Row],[FECHA]],'RECAUDOS DE COMPARENDOS'!A:D,4,FALSE),0)</f>
        <v>0</v>
      </c>
      <c r="N4102" s="9">
        <f>IFERROR(VLOOKUP(Tabla1[[#This Row],[FECHA]],'RECAUDOS DE COMPARENDOS'!A:D,3,FALSE),0)</f>
        <v>0</v>
      </c>
      <c r="O4102" s="5">
        <f>IFERROR(VLOOKUP(Tabla1[[#This Row],[FECHA]],'RECAUDOS DE RESOLUCIONES'!A:D,4,FALSE),0)</f>
        <v>0</v>
      </c>
      <c r="P4102" s="9">
        <f>IFERROR(VLOOKUP(Tabla1[[#This Row],[FECHA]],'RECAUDOS DE RESOLUCIONES'!A:D,3,FALSE),0)</f>
        <v>0</v>
      </c>
      <c r="Q410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10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102" s="11">
        <f>IFERROR(VLOOKUP(Tabla1[[#This Row],[FECHA]],'RECAUDOS LOCALES'!A:D,4,FALSE),0)</f>
        <v>6</v>
      </c>
      <c r="T4102" s="9">
        <f>IFERROR(VLOOKUP(Tabla1[[#This Row],[FECHA]],'RECAUDOS LOCALES'!A:D,3,FALSE),0)</f>
        <v>725100</v>
      </c>
      <c r="U4102" s="11">
        <f>IFERROR(VLOOKUP(Tabla1[[#This Row],[FECHA]],'RECAUDOS EXTERNOS'!A:D,4,FALSE),0)</f>
        <v>2</v>
      </c>
      <c r="V4102" s="9">
        <f>IFERROR(VLOOKUP(Tabla1[[#This Row],[FECHA]],'RECAUDOS EXTERNOS'!A:D,3,FALSE),0)</f>
        <v>380708</v>
      </c>
    </row>
    <row r="4103" spans="1:22" x14ac:dyDescent="0.25">
      <c r="A4103" s="1">
        <v>41662</v>
      </c>
      <c r="B4103" s="3" t="s">
        <v>6</v>
      </c>
      <c r="C4103" s="2">
        <v>41640</v>
      </c>
      <c r="D4103" s="5">
        <f>YEAR(Tabla1[[#This Row],[FECHA]])</f>
        <v>2014</v>
      </c>
      <c r="E4103" s="5">
        <f>IFERROR(VLOOKUP(Tabla1[[#This Row],[FECHA]],'COMPARENDOS TOTALES'!A:D,4,FALSE),0)</f>
        <v>0</v>
      </c>
      <c r="F4103" s="9">
        <f>IFERROR(VLOOKUP(Tabla1[[#This Row],[FECHA]],'COMPARENDOS TOTALES'!A:D,3,FALSE),0)</f>
        <v>0</v>
      </c>
      <c r="G4103" s="5">
        <f>IFERROR(VLOOKUP(Tabla1[[#This Row],[FECHA]],EXONERACIONES!A:D,4,FALSE),0)</f>
        <v>0</v>
      </c>
      <c r="H4103" s="9">
        <f>IFERROR(VLOOKUP(Tabla1[[#This Row],[FECHA]],EXONERACIONES!A:D,3,FALSE),0)</f>
        <v>0</v>
      </c>
      <c r="I4103" s="5">
        <f>IFERROR(VLOOKUP(Tabla1[[#This Row],[FECHA]],'SIMIT CON RES'!A:D,4,FALSE),0)</f>
        <v>0</v>
      </c>
      <c r="J4103" s="9">
        <f>IFERROR(VLOOKUP(Tabla1[[#This Row],[FECHA]],'SIMIT CON RES'!A:D,3,FALSE),0)</f>
        <v>0</v>
      </c>
      <c r="K4103">
        <f>IFERROR(VLOOKUP(Tabla1[[#This Row],[FECHA]],'SIMIT SIN RES'!A:D,4,FALSE),0)</f>
        <v>0</v>
      </c>
      <c r="L4103" s="9">
        <f>IFERROR(VLOOKUP(Tabla1[[#This Row],[FECHA]],'SIMIT SIN RES'!A:D,3,FALSE),0)</f>
        <v>0</v>
      </c>
      <c r="M4103" s="5">
        <f>IFERROR(VLOOKUP(Tabla1[[#This Row],[FECHA]],'RECAUDOS DE COMPARENDOS'!A:D,4,FALSE),0)</f>
        <v>0</v>
      </c>
      <c r="N4103" s="9">
        <f>IFERROR(VLOOKUP(Tabla1[[#This Row],[FECHA]],'RECAUDOS DE COMPARENDOS'!A:D,3,FALSE),0)</f>
        <v>0</v>
      </c>
      <c r="O4103" s="5">
        <f>IFERROR(VLOOKUP(Tabla1[[#This Row],[FECHA]],'RECAUDOS DE RESOLUCIONES'!A:D,4,FALSE),0)</f>
        <v>0</v>
      </c>
      <c r="P4103" s="9">
        <f>IFERROR(VLOOKUP(Tabla1[[#This Row],[FECHA]],'RECAUDOS DE RESOLUCIONES'!A:D,3,FALSE),0)</f>
        <v>0</v>
      </c>
      <c r="Q410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10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103" s="11">
        <f>IFERROR(VLOOKUP(Tabla1[[#This Row],[FECHA]],'RECAUDOS LOCALES'!A:D,4,FALSE),0)</f>
        <v>8</v>
      </c>
      <c r="T4103" s="9">
        <f>IFERROR(VLOOKUP(Tabla1[[#This Row],[FECHA]],'RECAUDOS LOCALES'!A:D,3,FALSE),0)</f>
        <v>1234307</v>
      </c>
      <c r="U4103" s="11">
        <f>IFERROR(VLOOKUP(Tabla1[[#This Row],[FECHA]],'RECAUDOS EXTERNOS'!A:D,4,FALSE),0)</f>
        <v>5</v>
      </c>
      <c r="V4103" s="9">
        <f>IFERROR(VLOOKUP(Tabla1[[#This Row],[FECHA]],'RECAUDOS EXTERNOS'!A:D,3,FALSE),0)</f>
        <v>1242716</v>
      </c>
    </row>
    <row r="4104" spans="1:22" x14ac:dyDescent="0.25">
      <c r="A4104" s="1">
        <v>41663</v>
      </c>
      <c r="B4104" s="3" t="s">
        <v>0</v>
      </c>
      <c r="C4104" s="2">
        <v>41640</v>
      </c>
      <c r="D4104" s="5">
        <f>YEAR(Tabla1[[#This Row],[FECHA]])</f>
        <v>2014</v>
      </c>
      <c r="E4104" s="5">
        <f>IFERROR(VLOOKUP(Tabla1[[#This Row],[FECHA]],'COMPARENDOS TOTALES'!A:D,4,FALSE),0)</f>
        <v>10</v>
      </c>
      <c r="F4104" s="9">
        <f>IFERROR(VLOOKUP(Tabla1[[#This Row],[FECHA]],'COMPARENDOS TOTALES'!A:D,3,FALSE),0)</f>
        <v>5852000</v>
      </c>
      <c r="G4104" s="5">
        <f>IFERROR(VLOOKUP(Tabla1[[#This Row],[FECHA]],EXONERACIONES!A:D,4,FALSE),0)</f>
        <v>0</v>
      </c>
      <c r="H4104" s="9">
        <f>IFERROR(VLOOKUP(Tabla1[[#This Row],[FECHA]],EXONERACIONES!A:D,3,FALSE),0)</f>
        <v>0</v>
      </c>
      <c r="I4104" s="5">
        <f>IFERROR(VLOOKUP(Tabla1[[#This Row],[FECHA]],'SIMIT CON RES'!A:D,4,FALSE),0)</f>
        <v>8</v>
      </c>
      <c r="J4104" s="9">
        <f>IFERROR(VLOOKUP(Tabla1[[#This Row],[FECHA]],'SIMIT CON RES'!A:D,3,FALSE),0)</f>
        <v>4620000</v>
      </c>
      <c r="K4104">
        <f>IFERROR(VLOOKUP(Tabla1[[#This Row],[FECHA]],'SIMIT SIN RES'!A:D,4,FALSE),0)</f>
        <v>0</v>
      </c>
      <c r="L4104" s="9">
        <f>IFERROR(VLOOKUP(Tabla1[[#This Row],[FECHA]],'SIMIT SIN RES'!A:D,3,FALSE),0)</f>
        <v>0</v>
      </c>
      <c r="M4104" s="5">
        <f>IFERROR(VLOOKUP(Tabla1[[#This Row],[FECHA]],'RECAUDOS DE COMPARENDOS'!A:D,4,FALSE),0)</f>
        <v>0</v>
      </c>
      <c r="N4104" s="9">
        <f>IFERROR(VLOOKUP(Tabla1[[#This Row],[FECHA]],'RECAUDOS DE COMPARENDOS'!A:D,3,FALSE),0)</f>
        <v>0</v>
      </c>
      <c r="O4104" s="5">
        <f>IFERROR(VLOOKUP(Tabla1[[#This Row],[FECHA]],'RECAUDOS DE RESOLUCIONES'!A:D,4,FALSE),0)</f>
        <v>0</v>
      </c>
      <c r="P4104" s="9">
        <f>IFERROR(VLOOKUP(Tabla1[[#This Row],[FECHA]],'RECAUDOS DE RESOLUCIONES'!A:D,3,FALSE),0)</f>
        <v>0</v>
      </c>
      <c r="Q410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4104" s="9">
        <f>Tabla1[V. COMPARENDOS]-(Tabla1[V. EXONERACIONES]+Tabla1[[#This Row],[V. SIMIT CON RESOLUCION]]+Tabla1[[#This Row],[V. SIMIT SIN RESOLUCION]]+Tabla1[[#This Row],[V. RECAUDOS COMPARENDOS]]+Tabla1[[#This Row],[V. RECAUDOS RESOLUCIONES]])</f>
        <v>1232000</v>
      </c>
      <c r="S4104" s="11">
        <f>IFERROR(VLOOKUP(Tabla1[[#This Row],[FECHA]],'RECAUDOS LOCALES'!A:D,4,FALSE),0)</f>
        <v>8</v>
      </c>
      <c r="T4104" s="9">
        <f>IFERROR(VLOOKUP(Tabla1[[#This Row],[FECHA]],'RECAUDOS LOCALES'!A:D,3,FALSE),0)</f>
        <v>1766320</v>
      </c>
      <c r="U4104" s="11">
        <f>IFERROR(VLOOKUP(Tabla1[[#This Row],[FECHA]],'RECAUDOS EXTERNOS'!A:D,4,FALSE),0)</f>
        <v>3</v>
      </c>
      <c r="V4104" s="9">
        <f>IFERROR(VLOOKUP(Tabla1[[#This Row],[FECHA]],'RECAUDOS EXTERNOS'!A:D,3,FALSE),0)</f>
        <v>978794</v>
      </c>
    </row>
    <row r="4105" spans="1:22" x14ac:dyDescent="0.25">
      <c r="A4105" s="1">
        <v>41664</v>
      </c>
      <c r="B4105" s="3" t="s">
        <v>5</v>
      </c>
      <c r="C4105" s="2">
        <v>41640</v>
      </c>
      <c r="D4105" s="5">
        <f>YEAR(Tabla1[[#This Row],[FECHA]])</f>
        <v>2014</v>
      </c>
      <c r="E4105" s="5">
        <f>IFERROR(VLOOKUP(Tabla1[[#This Row],[FECHA]],'COMPARENDOS TOTALES'!A:D,4,FALSE),0)</f>
        <v>1</v>
      </c>
      <c r="F4105" s="9">
        <f>IFERROR(VLOOKUP(Tabla1[[#This Row],[FECHA]],'COMPARENDOS TOTALES'!A:D,3,FALSE),0)</f>
        <v>616000</v>
      </c>
      <c r="G4105" s="5">
        <f>IFERROR(VLOOKUP(Tabla1[[#This Row],[FECHA]],EXONERACIONES!A:D,4,FALSE),0)</f>
        <v>0</v>
      </c>
      <c r="H4105" s="9">
        <f>IFERROR(VLOOKUP(Tabla1[[#This Row],[FECHA]],EXONERACIONES!A:D,3,FALSE),0)</f>
        <v>0</v>
      </c>
      <c r="I4105" s="5">
        <f>IFERROR(VLOOKUP(Tabla1[[#This Row],[FECHA]],'SIMIT CON RES'!A:D,4,FALSE),0)</f>
        <v>0</v>
      </c>
      <c r="J4105" s="9">
        <f>IFERROR(VLOOKUP(Tabla1[[#This Row],[FECHA]],'SIMIT CON RES'!A:D,3,FALSE),0)</f>
        <v>0</v>
      </c>
      <c r="K4105">
        <f>IFERROR(VLOOKUP(Tabla1[[#This Row],[FECHA]],'SIMIT SIN RES'!A:D,4,FALSE),0)</f>
        <v>0</v>
      </c>
      <c r="L4105" s="9">
        <f>IFERROR(VLOOKUP(Tabla1[[#This Row],[FECHA]],'SIMIT SIN RES'!A:D,3,FALSE),0)</f>
        <v>0</v>
      </c>
      <c r="M4105" s="5">
        <f>IFERROR(VLOOKUP(Tabla1[[#This Row],[FECHA]],'RECAUDOS DE COMPARENDOS'!A:D,4,FALSE),0)</f>
        <v>0</v>
      </c>
      <c r="N4105" s="9">
        <f>IFERROR(VLOOKUP(Tabla1[[#This Row],[FECHA]],'RECAUDOS DE COMPARENDOS'!A:D,3,FALSE),0)</f>
        <v>0</v>
      </c>
      <c r="O4105" s="5">
        <f>IFERROR(VLOOKUP(Tabla1[[#This Row],[FECHA]],'RECAUDOS DE RESOLUCIONES'!A:D,4,FALSE),0)</f>
        <v>0</v>
      </c>
      <c r="P4105" s="9">
        <f>IFERROR(VLOOKUP(Tabla1[[#This Row],[FECHA]],'RECAUDOS DE RESOLUCIONES'!A:D,3,FALSE),0)</f>
        <v>0</v>
      </c>
      <c r="Q410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105" s="9">
        <f>Tabla1[V. COMPARENDOS]-(Tabla1[V. EXONERACIONES]+Tabla1[[#This Row],[V. SIMIT CON RESOLUCION]]+Tabla1[[#This Row],[V. SIMIT SIN RESOLUCION]]+Tabla1[[#This Row],[V. RECAUDOS COMPARENDOS]]+Tabla1[[#This Row],[V. RECAUDOS RESOLUCIONES]])</f>
        <v>616000</v>
      </c>
      <c r="S4105" s="11">
        <f>IFERROR(VLOOKUP(Tabla1[[#This Row],[FECHA]],'RECAUDOS LOCALES'!A:D,4,FALSE),0)</f>
        <v>0</v>
      </c>
      <c r="T4105" s="9">
        <f>IFERROR(VLOOKUP(Tabla1[[#This Row],[FECHA]],'RECAUDOS LOCALES'!A:D,3,FALSE),0)</f>
        <v>0</v>
      </c>
      <c r="U4105" s="11">
        <f>IFERROR(VLOOKUP(Tabla1[[#This Row],[FECHA]],'RECAUDOS EXTERNOS'!A:D,4,FALSE),0)</f>
        <v>0</v>
      </c>
      <c r="V4105" s="9">
        <f>IFERROR(VLOOKUP(Tabla1[[#This Row],[FECHA]],'RECAUDOS EXTERNOS'!A:D,3,FALSE),0)</f>
        <v>0</v>
      </c>
    </row>
    <row r="4106" spans="1:22" x14ac:dyDescent="0.25">
      <c r="A4106" s="1">
        <v>41665</v>
      </c>
      <c r="B4106" s="3" t="s">
        <v>4</v>
      </c>
      <c r="C4106" s="2">
        <v>41640</v>
      </c>
      <c r="D4106" s="5">
        <f>YEAR(Tabla1[[#This Row],[FECHA]])</f>
        <v>2014</v>
      </c>
      <c r="E4106" s="5">
        <f>IFERROR(VLOOKUP(Tabla1[[#This Row],[FECHA]],'COMPARENDOS TOTALES'!A:D,4,FALSE),0)</f>
        <v>1</v>
      </c>
      <c r="F4106" s="9">
        <f>IFERROR(VLOOKUP(Tabla1[[#This Row],[FECHA]],'COMPARENDOS TOTALES'!A:D,3,FALSE),0)</f>
        <v>164267</v>
      </c>
      <c r="G4106" s="5">
        <f>IFERROR(VLOOKUP(Tabla1[[#This Row],[FECHA]],EXONERACIONES!A:D,4,FALSE),0)</f>
        <v>0</v>
      </c>
      <c r="H4106" s="9">
        <f>IFERROR(VLOOKUP(Tabla1[[#This Row],[FECHA]],EXONERACIONES!A:D,3,FALSE),0)</f>
        <v>0</v>
      </c>
      <c r="I4106" s="5">
        <f>IFERROR(VLOOKUP(Tabla1[[#This Row],[FECHA]],'SIMIT CON RES'!A:D,4,FALSE),0)</f>
        <v>1</v>
      </c>
      <c r="J4106" s="9">
        <f>IFERROR(VLOOKUP(Tabla1[[#This Row],[FECHA]],'SIMIT CON RES'!A:D,3,FALSE),0)</f>
        <v>164267</v>
      </c>
      <c r="K4106">
        <f>IFERROR(VLOOKUP(Tabla1[[#This Row],[FECHA]],'SIMIT SIN RES'!A:D,4,FALSE),0)</f>
        <v>0</v>
      </c>
      <c r="L4106" s="9">
        <f>IFERROR(VLOOKUP(Tabla1[[#This Row],[FECHA]],'SIMIT SIN RES'!A:D,3,FALSE),0)</f>
        <v>0</v>
      </c>
      <c r="M4106" s="5">
        <f>IFERROR(VLOOKUP(Tabla1[[#This Row],[FECHA]],'RECAUDOS DE COMPARENDOS'!A:D,4,FALSE),0)</f>
        <v>0</v>
      </c>
      <c r="N4106" s="9">
        <f>IFERROR(VLOOKUP(Tabla1[[#This Row],[FECHA]],'RECAUDOS DE COMPARENDOS'!A:D,3,FALSE),0)</f>
        <v>0</v>
      </c>
      <c r="O4106" s="5">
        <f>IFERROR(VLOOKUP(Tabla1[[#This Row],[FECHA]],'RECAUDOS DE RESOLUCIONES'!A:D,4,FALSE),0)</f>
        <v>0</v>
      </c>
      <c r="P4106" s="9">
        <f>IFERROR(VLOOKUP(Tabla1[[#This Row],[FECHA]],'RECAUDOS DE RESOLUCIONES'!A:D,3,FALSE),0)</f>
        <v>0</v>
      </c>
      <c r="Q410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10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106" s="11">
        <f>IFERROR(VLOOKUP(Tabla1[[#This Row],[FECHA]],'RECAUDOS LOCALES'!A:D,4,FALSE),0)</f>
        <v>0</v>
      </c>
      <c r="T4106" s="9">
        <f>IFERROR(VLOOKUP(Tabla1[[#This Row],[FECHA]],'RECAUDOS LOCALES'!A:D,3,FALSE),0)</f>
        <v>0</v>
      </c>
      <c r="U4106" s="11">
        <f>IFERROR(VLOOKUP(Tabla1[[#This Row],[FECHA]],'RECAUDOS EXTERNOS'!A:D,4,FALSE),0)</f>
        <v>0</v>
      </c>
      <c r="V4106" s="9">
        <f>IFERROR(VLOOKUP(Tabla1[[#This Row],[FECHA]],'RECAUDOS EXTERNOS'!A:D,3,FALSE),0)</f>
        <v>0</v>
      </c>
    </row>
    <row r="4107" spans="1:22" x14ac:dyDescent="0.25">
      <c r="A4107" s="1">
        <v>41666</v>
      </c>
      <c r="B4107" s="3" t="s">
        <v>1</v>
      </c>
      <c r="C4107" s="2">
        <v>41640</v>
      </c>
      <c r="D4107" s="5">
        <f>YEAR(Tabla1[[#This Row],[FECHA]])</f>
        <v>2014</v>
      </c>
      <c r="E4107" s="5">
        <f>IFERROR(VLOOKUP(Tabla1[[#This Row],[FECHA]],'COMPARENDOS TOTALES'!A:D,4,FALSE),0)</f>
        <v>1</v>
      </c>
      <c r="F4107" s="9">
        <f>IFERROR(VLOOKUP(Tabla1[[#This Row],[FECHA]],'COMPARENDOS TOTALES'!A:D,3,FALSE),0)</f>
        <v>616000</v>
      </c>
      <c r="G4107" s="5">
        <f>IFERROR(VLOOKUP(Tabla1[[#This Row],[FECHA]],EXONERACIONES!A:D,4,FALSE),0)</f>
        <v>0</v>
      </c>
      <c r="H4107" s="9">
        <f>IFERROR(VLOOKUP(Tabla1[[#This Row],[FECHA]],EXONERACIONES!A:D,3,FALSE),0)</f>
        <v>0</v>
      </c>
      <c r="I4107" s="5">
        <f>IFERROR(VLOOKUP(Tabla1[[#This Row],[FECHA]],'SIMIT CON RES'!A:D,4,FALSE),0)</f>
        <v>1</v>
      </c>
      <c r="J4107" s="9">
        <f>IFERROR(VLOOKUP(Tabla1[[#This Row],[FECHA]],'SIMIT CON RES'!A:D,3,FALSE),0)</f>
        <v>616000</v>
      </c>
      <c r="K4107">
        <f>IFERROR(VLOOKUP(Tabla1[[#This Row],[FECHA]],'SIMIT SIN RES'!A:D,4,FALSE),0)</f>
        <v>0</v>
      </c>
      <c r="L4107" s="9">
        <f>IFERROR(VLOOKUP(Tabla1[[#This Row],[FECHA]],'SIMIT SIN RES'!A:D,3,FALSE),0)</f>
        <v>0</v>
      </c>
      <c r="M4107" s="5">
        <f>IFERROR(VLOOKUP(Tabla1[[#This Row],[FECHA]],'RECAUDOS DE COMPARENDOS'!A:D,4,FALSE),0)</f>
        <v>0</v>
      </c>
      <c r="N4107" s="9">
        <f>IFERROR(VLOOKUP(Tabla1[[#This Row],[FECHA]],'RECAUDOS DE COMPARENDOS'!A:D,3,FALSE),0)</f>
        <v>0</v>
      </c>
      <c r="O4107" s="5">
        <f>IFERROR(VLOOKUP(Tabla1[[#This Row],[FECHA]],'RECAUDOS DE RESOLUCIONES'!A:D,4,FALSE),0)</f>
        <v>0</v>
      </c>
      <c r="P4107" s="9">
        <f>IFERROR(VLOOKUP(Tabla1[[#This Row],[FECHA]],'RECAUDOS DE RESOLUCIONES'!A:D,3,FALSE),0)</f>
        <v>0</v>
      </c>
      <c r="Q410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10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107" s="11">
        <f>IFERROR(VLOOKUP(Tabla1[[#This Row],[FECHA]],'RECAUDOS LOCALES'!A:D,4,FALSE),0)</f>
        <v>4</v>
      </c>
      <c r="T4107" s="9">
        <f>IFERROR(VLOOKUP(Tabla1[[#This Row],[FECHA]],'RECAUDOS LOCALES'!A:D,3,FALSE),0)</f>
        <v>663000</v>
      </c>
      <c r="U4107" s="11">
        <f>IFERROR(VLOOKUP(Tabla1[[#This Row],[FECHA]],'RECAUDOS EXTERNOS'!A:D,4,FALSE),0)</f>
        <v>3</v>
      </c>
      <c r="V4107" s="9">
        <f>IFERROR(VLOOKUP(Tabla1[[#This Row],[FECHA]],'RECAUDOS EXTERNOS'!A:D,3,FALSE),0)</f>
        <v>596331</v>
      </c>
    </row>
    <row r="4108" spans="1:22" x14ac:dyDescent="0.25">
      <c r="A4108" s="1">
        <v>41667</v>
      </c>
      <c r="B4108" s="3" t="s">
        <v>2</v>
      </c>
      <c r="C4108" s="2">
        <v>41640</v>
      </c>
      <c r="D4108" s="5">
        <f>YEAR(Tabla1[[#This Row],[FECHA]])</f>
        <v>2014</v>
      </c>
      <c r="E4108" s="5">
        <f>IFERROR(VLOOKUP(Tabla1[[#This Row],[FECHA]],'COMPARENDOS TOTALES'!A:D,4,FALSE),0)</f>
        <v>0</v>
      </c>
      <c r="F4108" s="9">
        <f>IFERROR(VLOOKUP(Tabla1[[#This Row],[FECHA]],'COMPARENDOS TOTALES'!A:D,3,FALSE),0)</f>
        <v>0</v>
      </c>
      <c r="G4108" s="5">
        <f>IFERROR(VLOOKUP(Tabla1[[#This Row],[FECHA]],EXONERACIONES!A:D,4,FALSE),0)</f>
        <v>0</v>
      </c>
      <c r="H4108" s="9">
        <f>IFERROR(VLOOKUP(Tabla1[[#This Row],[FECHA]],EXONERACIONES!A:D,3,FALSE),0)</f>
        <v>0</v>
      </c>
      <c r="I4108" s="5">
        <f>IFERROR(VLOOKUP(Tabla1[[#This Row],[FECHA]],'SIMIT CON RES'!A:D,4,FALSE),0)</f>
        <v>0</v>
      </c>
      <c r="J4108" s="9">
        <f>IFERROR(VLOOKUP(Tabla1[[#This Row],[FECHA]],'SIMIT CON RES'!A:D,3,FALSE),0)</f>
        <v>0</v>
      </c>
      <c r="K4108">
        <f>IFERROR(VLOOKUP(Tabla1[[#This Row],[FECHA]],'SIMIT SIN RES'!A:D,4,FALSE),0)</f>
        <v>0</v>
      </c>
      <c r="L4108" s="9">
        <f>IFERROR(VLOOKUP(Tabla1[[#This Row],[FECHA]],'SIMIT SIN RES'!A:D,3,FALSE),0)</f>
        <v>0</v>
      </c>
      <c r="M4108" s="5">
        <f>IFERROR(VLOOKUP(Tabla1[[#This Row],[FECHA]],'RECAUDOS DE COMPARENDOS'!A:D,4,FALSE),0)</f>
        <v>0</v>
      </c>
      <c r="N4108" s="9">
        <f>IFERROR(VLOOKUP(Tabla1[[#This Row],[FECHA]],'RECAUDOS DE COMPARENDOS'!A:D,3,FALSE),0)</f>
        <v>0</v>
      </c>
      <c r="O4108" s="5">
        <f>IFERROR(VLOOKUP(Tabla1[[#This Row],[FECHA]],'RECAUDOS DE RESOLUCIONES'!A:D,4,FALSE),0)</f>
        <v>0</v>
      </c>
      <c r="P4108" s="9">
        <f>IFERROR(VLOOKUP(Tabla1[[#This Row],[FECHA]],'RECAUDOS DE RESOLUCIONES'!A:D,3,FALSE),0)</f>
        <v>0</v>
      </c>
      <c r="Q410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10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108" s="11">
        <f>IFERROR(VLOOKUP(Tabla1[[#This Row],[FECHA]],'RECAUDOS LOCALES'!A:D,4,FALSE),0)</f>
        <v>2</v>
      </c>
      <c r="T4108" s="9">
        <f>IFERROR(VLOOKUP(Tabla1[[#This Row],[FECHA]],'RECAUDOS LOCALES'!A:D,3,FALSE),0)</f>
        <v>194200</v>
      </c>
      <c r="U4108" s="11">
        <f>IFERROR(VLOOKUP(Tabla1[[#This Row],[FECHA]],'RECAUDOS EXTERNOS'!A:D,4,FALSE),0)</f>
        <v>0</v>
      </c>
      <c r="V4108" s="9">
        <f>IFERROR(VLOOKUP(Tabla1[[#This Row],[FECHA]],'RECAUDOS EXTERNOS'!A:D,3,FALSE),0)</f>
        <v>0</v>
      </c>
    </row>
    <row r="4109" spans="1:22" x14ac:dyDescent="0.25">
      <c r="A4109" s="1">
        <v>41668</v>
      </c>
      <c r="B4109" s="3" t="s">
        <v>3</v>
      </c>
      <c r="C4109" s="2">
        <v>41640</v>
      </c>
      <c r="D4109" s="5">
        <f>YEAR(Tabla1[[#This Row],[FECHA]])</f>
        <v>2014</v>
      </c>
      <c r="E4109" s="5">
        <f>IFERROR(VLOOKUP(Tabla1[[#This Row],[FECHA]],'COMPARENDOS TOTALES'!A:D,4,FALSE),0)</f>
        <v>2</v>
      </c>
      <c r="F4109" s="9">
        <f>IFERROR(VLOOKUP(Tabla1[[#This Row],[FECHA]],'COMPARENDOS TOTALES'!A:D,3,FALSE),0)</f>
        <v>808500</v>
      </c>
      <c r="G4109" s="5">
        <f>IFERROR(VLOOKUP(Tabla1[[#This Row],[FECHA]],EXONERACIONES!A:D,4,FALSE),0)</f>
        <v>0</v>
      </c>
      <c r="H4109" s="9">
        <f>IFERROR(VLOOKUP(Tabla1[[#This Row],[FECHA]],EXONERACIONES!A:D,3,FALSE),0)</f>
        <v>0</v>
      </c>
      <c r="I4109" s="5">
        <f>IFERROR(VLOOKUP(Tabla1[[#This Row],[FECHA]],'SIMIT CON RES'!A:D,4,FALSE),0)</f>
        <v>1</v>
      </c>
      <c r="J4109" s="9">
        <f>IFERROR(VLOOKUP(Tabla1[[#This Row],[FECHA]],'SIMIT CON RES'!A:D,3,FALSE),0)</f>
        <v>616000</v>
      </c>
      <c r="K4109">
        <f>IFERROR(VLOOKUP(Tabla1[[#This Row],[FECHA]],'SIMIT SIN RES'!A:D,4,FALSE),0)</f>
        <v>0</v>
      </c>
      <c r="L4109" s="9">
        <f>IFERROR(VLOOKUP(Tabla1[[#This Row],[FECHA]],'SIMIT SIN RES'!A:D,3,FALSE),0)</f>
        <v>0</v>
      </c>
      <c r="M4109" s="5">
        <f>IFERROR(VLOOKUP(Tabla1[[#This Row],[FECHA]],'RECAUDOS DE COMPARENDOS'!A:D,4,FALSE),0)</f>
        <v>0</v>
      </c>
      <c r="N4109" s="9">
        <f>IFERROR(VLOOKUP(Tabla1[[#This Row],[FECHA]],'RECAUDOS DE COMPARENDOS'!A:D,3,FALSE),0)</f>
        <v>0</v>
      </c>
      <c r="O4109" s="5">
        <f>IFERROR(VLOOKUP(Tabla1[[#This Row],[FECHA]],'RECAUDOS DE RESOLUCIONES'!A:D,4,FALSE),0)</f>
        <v>0</v>
      </c>
      <c r="P4109" s="9">
        <f>IFERROR(VLOOKUP(Tabla1[[#This Row],[FECHA]],'RECAUDOS DE RESOLUCIONES'!A:D,3,FALSE),0)</f>
        <v>0</v>
      </c>
      <c r="Q410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109" s="9">
        <f>Tabla1[V. COMPARENDOS]-(Tabla1[V. EXONERACIONES]+Tabla1[[#This Row],[V. SIMIT CON RESOLUCION]]+Tabla1[[#This Row],[V. SIMIT SIN RESOLUCION]]+Tabla1[[#This Row],[V. RECAUDOS COMPARENDOS]]+Tabla1[[#This Row],[V. RECAUDOS RESOLUCIONES]])</f>
        <v>192500</v>
      </c>
      <c r="S4109" s="11">
        <f>IFERROR(VLOOKUP(Tabla1[[#This Row],[FECHA]],'RECAUDOS LOCALES'!A:D,4,FALSE),0)</f>
        <v>2</v>
      </c>
      <c r="T4109" s="9">
        <f>IFERROR(VLOOKUP(Tabla1[[#This Row],[FECHA]],'RECAUDOS LOCALES'!A:D,3,FALSE),0)</f>
        <v>500000</v>
      </c>
      <c r="U4109" s="11">
        <f>IFERROR(VLOOKUP(Tabla1[[#This Row],[FECHA]],'RECAUDOS EXTERNOS'!A:D,4,FALSE),0)</f>
        <v>2</v>
      </c>
      <c r="V4109" s="9">
        <f>IFERROR(VLOOKUP(Tabla1[[#This Row],[FECHA]],'RECAUDOS EXTERNOS'!A:D,3,FALSE),0)</f>
        <v>1175027</v>
      </c>
    </row>
    <row r="4110" spans="1:22" x14ac:dyDescent="0.25">
      <c r="A4110" s="1">
        <v>41669</v>
      </c>
      <c r="B4110" s="3" t="s">
        <v>6</v>
      </c>
      <c r="C4110" s="2">
        <v>41640</v>
      </c>
      <c r="D4110" s="5">
        <f>YEAR(Tabla1[[#This Row],[FECHA]])</f>
        <v>2014</v>
      </c>
      <c r="E4110" s="5">
        <f>IFERROR(VLOOKUP(Tabla1[[#This Row],[FECHA]],'COMPARENDOS TOTALES'!A:D,4,FALSE),0)</f>
        <v>0</v>
      </c>
      <c r="F4110" s="9">
        <f>IFERROR(VLOOKUP(Tabla1[[#This Row],[FECHA]],'COMPARENDOS TOTALES'!A:D,3,FALSE),0)</f>
        <v>0</v>
      </c>
      <c r="G4110" s="5">
        <f>IFERROR(VLOOKUP(Tabla1[[#This Row],[FECHA]],EXONERACIONES!A:D,4,FALSE),0)</f>
        <v>0</v>
      </c>
      <c r="H4110" s="9">
        <f>IFERROR(VLOOKUP(Tabla1[[#This Row],[FECHA]],EXONERACIONES!A:D,3,FALSE),0)</f>
        <v>0</v>
      </c>
      <c r="I4110" s="5">
        <f>IFERROR(VLOOKUP(Tabla1[[#This Row],[FECHA]],'SIMIT CON RES'!A:D,4,FALSE),0)</f>
        <v>0</v>
      </c>
      <c r="J4110" s="9">
        <f>IFERROR(VLOOKUP(Tabla1[[#This Row],[FECHA]],'SIMIT CON RES'!A:D,3,FALSE),0)</f>
        <v>0</v>
      </c>
      <c r="K4110">
        <f>IFERROR(VLOOKUP(Tabla1[[#This Row],[FECHA]],'SIMIT SIN RES'!A:D,4,FALSE),0)</f>
        <v>0</v>
      </c>
      <c r="L4110" s="9">
        <f>IFERROR(VLOOKUP(Tabla1[[#This Row],[FECHA]],'SIMIT SIN RES'!A:D,3,FALSE),0)</f>
        <v>0</v>
      </c>
      <c r="M4110" s="5">
        <f>IFERROR(VLOOKUP(Tabla1[[#This Row],[FECHA]],'RECAUDOS DE COMPARENDOS'!A:D,4,FALSE),0)</f>
        <v>0</v>
      </c>
      <c r="N4110" s="9">
        <f>IFERROR(VLOOKUP(Tabla1[[#This Row],[FECHA]],'RECAUDOS DE COMPARENDOS'!A:D,3,FALSE),0)</f>
        <v>0</v>
      </c>
      <c r="O4110" s="5">
        <f>IFERROR(VLOOKUP(Tabla1[[#This Row],[FECHA]],'RECAUDOS DE RESOLUCIONES'!A:D,4,FALSE),0)</f>
        <v>0</v>
      </c>
      <c r="P4110" s="9">
        <f>IFERROR(VLOOKUP(Tabla1[[#This Row],[FECHA]],'RECAUDOS DE RESOLUCIONES'!A:D,3,FALSE),0)</f>
        <v>0</v>
      </c>
      <c r="Q411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11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110" s="11">
        <f>IFERROR(VLOOKUP(Tabla1[[#This Row],[FECHA]],'RECAUDOS LOCALES'!A:D,4,FALSE),0)</f>
        <v>1</v>
      </c>
      <c r="T4110" s="9">
        <f>IFERROR(VLOOKUP(Tabla1[[#This Row],[FECHA]],'RECAUDOS LOCALES'!A:D,3,FALSE),0)</f>
        <v>82768</v>
      </c>
      <c r="U4110" s="11">
        <f>IFERROR(VLOOKUP(Tabla1[[#This Row],[FECHA]],'RECAUDOS EXTERNOS'!A:D,4,FALSE),0)</f>
        <v>2</v>
      </c>
      <c r="V4110" s="9">
        <f>IFERROR(VLOOKUP(Tabla1[[#This Row],[FECHA]],'RECAUDOS EXTERNOS'!A:D,3,FALSE),0)</f>
        <v>808860</v>
      </c>
    </row>
    <row r="4111" spans="1:22" x14ac:dyDescent="0.25">
      <c r="A4111" s="1">
        <v>41670</v>
      </c>
      <c r="B4111" s="3" t="s">
        <v>0</v>
      </c>
      <c r="C4111" s="2">
        <v>41640</v>
      </c>
      <c r="D4111" s="5">
        <f>YEAR(Tabla1[[#This Row],[FECHA]])</f>
        <v>2014</v>
      </c>
      <c r="E4111" s="5">
        <f>IFERROR(VLOOKUP(Tabla1[[#This Row],[FECHA]],'COMPARENDOS TOTALES'!A:D,4,FALSE),0)</f>
        <v>4</v>
      </c>
      <c r="F4111" s="9">
        <f>IFERROR(VLOOKUP(Tabla1[[#This Row],[FECHA]],'COMPARENDOS TOTALES'!A:D,3,FALSE),0)</f>
        <v>857267</v>
      </c>
      <c r="G4111" s="5">
        <f>IFERROR(VLOOKUP(Tabla1[[#This Row],[FECHA]],EXONERACIONES!A:D,4,FALSE),0)</f>
        <v>0</v>
      </c>
      <c r="H4111" s="9">
        <f>IFERROR(VLOOKUP(Tabla1[[#This Row],[FECHA]],EXONERACIONES!A:D,3,FALSE),0)</f>
        <v>0</v>
      </c>
      <c r="I4111" s="5">
        <f>IFERROR(VLOOKUP(Tabla1[[#This Row],[FECHA]],'SIMIT CON RES'!A:D,4,FALSE),0)</f>
        <v>2</v>
      </c>
      <c r="J4111" s="9">
        <f>IFERROR(VLOOKUP(Tabla1[[#This Row],[FECHA]],'SIMIT CON RES'!A:D,3,FALSE),0)</f>
        <v>472267</v>
      </c>
      <c r="K4111">
        <f>IFERROR(VLOOKUP(Tabla1[[#This Row],[FECHA]],'SIMIT SIN RES'!A:D,4,FALSE),0)</f>
        <v>0</v>
      </c>
      <c r="L4111" s="9">
        <f>IFERROR(VLOOKUP(Tabla1[[#This Row],[FECHA]],'SIMIT SIN RES'!A:D,3,FALSE),0)</f>
        <v>0</v>
      </c>
      <c r="M4111" s="5">
        <f>IFERROR(VLOOKUP(Tabla1[[#This Row],[FECHA]],'RECAUDOS DE COMPARENDOS'!A:D,4,FALSE),0)</f>
        <v>0</v>
      </c>
      <c r="N4111" s="9">
        <f>IFERROR(VLOOKUP(Tabla1[[#This Row],[FECHA]],'RECAUDOS DE COMPARENDOS'!A:D,3,FALSE),0)</f>
        <v>0</v>
      </c>
      <c r="O4111" s="5">
        <f>IFERROR(VLOOKUP(Tabla1[[#This Row],[FECHA]],'RECAUDOS DE RESOLUCIONES'!A:D,4,FALSE),0)</f>
        <v>0</v>
      </c>
      <c r="P4111" s="9">
        <f>IFERROR(VLOOKUP(Tabla1[[#This Row],[FECHA]],'RECAUDOS DE RESOLUCIONES'!A:D,3,FALSE),0)</f>
        <v>0</v>
      </c>
      <c r="Q411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4111" s="9">
        <f>Tabla1[V. COMPARENDOS]-(Tabla1[V. EXONERACIONES]+Tabla1[[#This Row],[V. SIMIT CON RESOLUCION]]+Tabla1[[#This Row],[V. SIMIT SIN RESOLUCION]]+Tabla1[[#This Row],[V. RECAUDOS COMPARENDOS]]+Tabla1[[#This Row],[V. RECAUDOS RESOLUCIONES]])</f>
        <v>385000</v>
      </c>
      <c r="S4111" s="11">
        <f>IFERROR(VLOOKUP(Tabla1[[#This Row],[FECHA]],'RECAUDOS LOCALES'!A:D,4,FALSE),0)</f>
        <v>1</v>
      </c>
      <c r="T4111" s="9">
        <f>IFERROR(VLOOKUP(Tabla1[[#This Row],[FECHA]],'RECAUDOS LOCALES'!A:D,3,FALSE),0)</f>
        <v>200000</v>
      </c>
      <c r="U4111" s="11">
        <f>IFERROR(VLOOKUP(Tabla1[[#This Row],[FECHA]],'RECAUDOS EXTERNOS'!A:D,4,FALSE),0)</f>
        <v>1</v>
      </c>
      <c r="V4111" s="9">
        <f>IFERROR(VLOOKUP(Tabla1[[#This Row],[FECHA]],'RECAUDOS EXTERNOS'!A:D,3,FALSE),0)</f>
        <v>274320</v>
      </c>
    </row>
    <row r="4112" spans="1:22" x14ac:dyDescent="0.25">
      <c r="A4112" s="1">
        <v>41671</v>
      </c>
      <c r="B4112" s="3" t="s">
        <v>5</v>
      </c>
      <c r="C4112" s="2">
        <v>41671</v>
      </c>
      <c r="D4112" s="5">
        <f>YEAR(Tabla1[[#This Row],[FECHA]])</f>
        <v>2014</v>
      </c>
      <c r="E4112" s="5">
        <f>IFERROR(VLOOKUP(Tabla1[[#This Row],[FECHA]],'COMPARENDOS TOTALES'!A:D,4,FALSE),0)</f>
        <v>7</v>
      </c>
      <c r="F4112" s="9">
        <f>IFERROR(VLOOKUP(Tabla1[[#This Row],[FECHA]],'COMPARENDOS TOTALES'!A:D,3,FALSE),0)</f>
        <v>35045267</v>
      </c>
      <c r="G4112" s="5">
        <f>IFERROR(VLOOKUP(Tabla1[[#This Row],[FECHA]],EXONERACIONES!A:D,4,FALSE),0)</f>
        <v>0</v>
      </c>
      <c r="H4112" s="9">
        <f>IFERROR(VLOOKUP(Tabla1[[#This Row],[FECHA]],EXONERACIONES!A:D,3,FALSE),0)</f>
        <v>0</v>
      </c>
      <c r="I4112" s="5">
        <f>IFERROR(VLOOKUP(Tabla1[[#This Row],[FECHA]],'SIMIT CON RES'!A:D,4,FALSE),0)</f>
        <v>4</v>
      </c>
      <c r="J4112" s="9">
        <f>IFERROR(VLOOKUP(Tabla1[[#This Row],[FECHA]],'SIMIT CON RES'!A:D,3,FALSE),0)</f>
        <v>4784267</v>
      </c>
      <c r="K4112">
        <f>IFERROR(VLOOKUP(Tabla1[[#This Row],[FECHA]],'SIMIT SIN RES'!A:D,4,FALSE),0)</f>
        <v>0</v>
      </c>
      <c r="L4112" s="9">
        <f>IFERROR(VLOOKUP(Tabla1[[#This Row],[FECHA]],'SIMIT SIN RES'!A:D,3,FALSE),0)</f>
        <v>0</v>
      </c>
      <c r="M4112" s="5">
        <f>IFERROR(VLOOKUP(Tabla1[[#This Row],[FECHA]],'RECAUDOS DE COMPARENDOS'!A:D,4,FALSE),0)</f>
        <v>0</v>
      </c>
      <c r="N4112" s="9">
        <f>IFERROR(VLOOKUP(Tabla1[[#This Row],[FECHA]],'RECAUDOS DE COMPARENDOS'!A:D,3,FALSE),0)</f>
        <v>0</v>
      </c>
      <c r="O4112" s="5">
        <f>IFERROR(VLOOKUP(Tabla1[[#This Row],[FECHA]],'RECAUDOS DE RESOLUCIONES'!A:D,4,FALSE),0)</f>
        <v>0</v>
      </c>
      <c r="P4112" s="9">
        <f>IFERROR(VLOOKUP(Tabla1[[#This Row],[FECHA]],'RECAUDOS DE RESOLUCIONES'!A:D,3,FALSE),0)</f>
        <v>0</v>
      </c>
      <c r="Q411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4112" s="9">
        <f>Tabla1[V. COMPARENDOS]-(Tabla1[V. EXONERACIONES]+Tabla1[[#This Row],[V. SIMIT CON RESOLUCION]]+Tabla1[[#This Row],[V. SIMIT SIN RESOLUCION]]+Tabla1[[#This Row],[V. RECAUDOS COMPARENDOS]]+Tabla1[[#This Row],[V. RECAUDOS RESOLUCIONES]])</f>
        <v>30261000</v>
      </c>
      <c r="S4112" s="11">
        <f>IFERROR(VLOOKUP(Tabla1[[#This Row],[FECHA]],'RECAUDOS LOCALES'!A:D,4,FALSE),0)</f>
        <v>0</v>
      </c>
      <c r="T4112" s="9">
        <f>IFERROR(VLOOKUP(Tabla1[[#This Row],[FECHA]],'RECAUDOS LOCALES'!A:D,3,FALSE),0)</f>
        <v>0</v>
      </c>
      <c r="U4112" s="11">
        <f>IFERROR(VLOOKUP(Tabla1[[#This Row],[FECHA]],'RECAUDOS EXTERNOS'!A:D,4,FALSE),0)</f>
        <v>0</v>
      </c>
      <c r="V4112" s="9">
        <f>IFERROR(VLOOKUP(Tabla1[[#This Row],[FECHA]],'RECAUDOS EXTERNOS'!A:D,3,FALSE),0)</f>
        <v>0</v>
      </c>
    </row>
    <row r="4113" spans="1:22" x14ac:dyDescent="0.25">
      <c r="A4113" s="1">
        <v>41672</v>
      </c>
      <c r="B4113" s="3" t="s">
        <v>4</v>
      </c>
      <c r="C4113" s="2">
        <v>41671</v>
      </c>
      <c r="D4113" s="5">
        <f>YEAR(Tabla1[[#This Row],[FECHA]])</f>
        <v>2014</v>
      </c>
      <c r="E4113" s="5">
        <f>IFERROR(VLOOKUP(Tabla1[[#This Row],[FECHA]],'COMPARENDOS TOTALES'!A:D,4,FALSE),0)</f>
        <v>2</v>
      </c>
      <c r="F4113" s="9">
        <f>IFERROR(VLOOKUP(Tabla1[[#This Row],[FECHA]],'COMPARENDOS TOTALES'!A:D,3,FALSE),0)</f>
        <v>924000</v>
      </c>
      <c r="G4113" s="5">
        <f>IFERROR(VLOOKUP(Tabla1[[#This Row],[FECHA]],EXONERACIONES!A:D,4,FALSE),0)</f>
        <v>0</v>
      </c>
      <c r="H4113" s="9">
        <f>IFERROR(VLOOKUP(Tabla1[[#This Row],[FECHA]],EXONERACIONES!A:D,3,FALSE),0)</f>
        <v>0</v>
      </c>
      <c r="I4113" s="5">
        <f>IFERROR(VLOOKUP(Tabla1[[#This Row],[FECHA]],'SIMIT CON RES'!A:D,4,FALSE),0)</f>
        <v>2</v>
      </c>
      <c r="J4113" s="9">
        <f>IFERROR(VLOOKUP(Tabla1[[#This Row],[FECHA]],'SIMIT CON RES'!A:D,3,FALSE),0)</f>
        <v>924000</v>
      </c>
      <c r="K4113">
        <f>IFERROR(VLOOKUP(Tabla1[[#This Row],[FECHA]],'SIMIT SIN RES'!A:D,4,FALSE),0)</f>
        <v>0</v>
      </c>
      <c r="L4113" s="9">
        <f>IFERROR(VLOOKUP(Tabla1[[#This Row],[FECHA]],'SIMIT SIN RES'!A:D,3,FALSE),0)</f>
        <v>0</v>
      </c>
      <c r="M4113" s="5">
        <f>IFERROR(VLOOKUP(Tabla1[[#This Row],[FECHA]],'RECAUDOS DE COMPARENDOS'!A:D,4,FALSE),0)</f>
        <v>0</v>
      </c>
      <c r="N4113" s="9">
        <f>IFERROR(VLOOKUP(Tabla1[[#This Row],[FECHA]],'RECAUDOS DE COMPARENDOS'!A:D,3,FALSE),0)</f>
        <v>0</v>
      </c>
      <c r="O4113" s="5">
        <f>IFERROR(VLOOKUP(Tabla1[[#This Row],[FECHA]],'RECAUDOS DE RESOLUCIONES'!A:D,4,FALSE),0)</f>
        <v>0</v>
      </c>
      <c r="P4113" s="9">
        <f>IFERROR(VLOOKUP(Tabla1[[#This Row],[FECHA]],'RECAUDOS DE RESOLUCIONES'!A:D,3,FALSE),0)</f>
        <v>0</v>
      </c>
      <c r="Q411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11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113" s="11">
        <f>IFERROR(VLOOKUP(Tabla1[[#This Row],[FECHA]],'RECAUDOS LOCALES'!A:D,4,FALSE),0)</f>
        <v>0</v>
      </c>
      <c r="T4113" s="9">
        <f>IFERROR(VLOOKUP(Tabla1[[#This Row],[FECHA]],'RECAUDOS LOCALES'!A:D,3,FALSE),0)</f>
        <v>0</v>
      </c>
      <c r="U4113" s="11">
        <f>IFERROR(VLOOKUP(Tabla1[[#This Row],[FECHA]],'RECAUDOS EXTERNOS'!A:D,4,FALSE),0)</f>
        <v>0</v>
      </c>
      <c r="V4113" s="9">
        <f>IFERROR(VLOOKUP(Tabla1[[#This Row],[FECHA]],'RECAUDOS EXTERNOS'!A:D,3,FALSE),0)</f>
        <v>0</v>
      </c>
    </row>
    <row r="4114" spans="1:22" x14ac:dyDescent="0.25">
      <c r="A4114" s="1">
        <v>41673</v>
      </c>
      <c r="B4114" s="3" t="s">
        <v>1</v>
      </c>
      <c r="C4114" s="2">
        <v>41671</v>
      </c>
      <c r="D4114" s="5">
        <f>YEAR(Tabla1[[#This Row],[FECHA]])</f>
        <v>2014</v>
      </c>
      <c r="E4114" s="5">
        <f>IFERROR(VLOOKUP(Tabla1[[#This Row],[FECHA]],'COMPARENDOS TOTALES'!A:D,4,FALSE),0)</f>
        <v>4</v>
      </c>
      <c r="F4114" s="9">
        <f>IFERROR(VLOOKUP(Tabla1[[#This Row],[FECHA]],'COMPARENDOS TOTALES'!A:D,3,FALSE),0)</f>
        <v>1848000</v>
      </c>
      <c r="G4114" s="5">
        <f>IFERROR(VLOOKUP(Tabla1[[#This Row],[FECHA]],EXONERACIONES!A:D,4,FALSE),0)</f>
        <v>0</v>
      </c>
      <c r="H4114" s="9">
        <f>IFERROR(VLOOKUP(Tabla1[[#This Row],[FECHA]],EXONERACIONES!A:D,3,FALSE),0)</f>
        <v>0</v>
      </c>
      <c r="I4114" s="5">
        <f>IFERROR(VLOOKUP(Tabla1[[#This Row],[FECHA]],'SIMIT CON RES'!A:D,4,FALSE),0)</f>
        <v>3</v>
      </c>
      <c r="J4114" s="9">
        <f>IFERROR(VLOOKUP(Tabla1[[#This Row],[FECHA]],'SIMIT CON RES'!A:D,3,FALSE),0)</f>
        <v>1540000</v>
      </c>
      <c r="K4114">
        <f>IFERROR(VLOOKUP(Tabla1[[#This Row],[FECHA]],'SIMIT SIN RES'!A:D,4,FALSE),0)</f>
        <v>0</v>
      </c>
      <c r="L4114" s="9">
        <f>IFERROR(VLOOKUP(Tabla1[[#This Row],[FECHA]],'SIMIT SIN RES'!A:D,3,FALSE),0)</f>
        <v>0</v>
      </c>
      <c r="M4114" s="5">
        <f>IFERROR(VLOOKUP(Tabla1[[#This Row],[FECHA]],'RECAUDOS DE COMPARENDOS'!A:D,4,FALSE),0)</f>
        <v>0</v>
      </c>
      <c r="N4114" s="9">
        <f>IFERROR(VLOOKUP(Tabla1[[#This Row],[FECHA]],'RECAUDOS DE COMPARENDOS'!A:D,3,FALSE),0)</f>
        <v>0</v>
      </c>
      <c r="O4114" s="5">
        <f>IFERROR(VLOOKUP(Tabla1[[#This Row],[FECHA]],'RECAUDOS DE RESOLUCIONES'!A:D,4,FALSE),0)</f>
        <v>0</v>
      </c>
      <c r="P4114" s="9">
        <f>IFERROR(VLOOKUP(Tabla1[[#This Row],[FECHA]],'RECAUDOS DE RESOLUCIONES'!A:D,3,FALSE),0)</f>
        <v>0</v>
      </c>
      <c r="Q411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114" s="9">
        <f>Tabla1[V. COMPARENDOS]-(Tabla1[V. EXONERACIONES]+Tabla1[[#This Row],[V. SIMIT CON RESOLUCION]]+Tabla1[[#This Row],[V. SIMIT SIN RESOLUCION]]+Tabla1[[#This Row],[V. RECAUDOS COMPARENDOS]]+Tabla1[[#This Row],[V. RECAUDOS RESOLUCIONES]])</f>
        <v>308000</v>
      </c>
      <c r="S4114" s="11">
        <f>IFERROR(VLOOKUP(Tabla1[[#This Row],[FECHA]],'RECAUDOS LOCALES'!A:D,4,FALSE),0)</f>
        <v>6</v>
      </c>
      <c r="T4114" s="9">
        <f>IFERROR(VLOOKUP(Tabla1[[#This Row],[FECHA]],'RECAUDOS LOCALES'!A:D,3,FALSE),0)</f>
        <v>661700</v>
      </c>
      <c r="U4114" s="11">
        <f>IFERROR(VLOOKUP(Tabla1[[#This Row],[FECHA]],'RECAUDOS EXTERNOS'!A:D,4,FALSE),0)</f>
        <v>2</v>
      </c>
      <c r="V4114" s="9">
        <f>IFERROR(VLOOKUP(Tabla1[[#This Row],[FECHA]],'RECAUDOS EXTERNOS'!A:D,3,FALSE),0)</f>
        <v>613547</v>
      </c>
    </row>
    <row r="4115" spans="1:22" x14ac:dyDescent="0.25">
      <c r="A4115" s="1">
        <v>41674</v>
      </c>
      <c r="B4115" s="3" t="s">
        <v>2</v>
      </c>
      <c r="C4115" s="2">
        <v>41671</v>
      </c>
      <c r="D4115" s="5">
        <f>YEAR(Tabla1[[#This Row],[FECHA]])</f>
        <v>2014</v>
      </c>
      <c r="E4115" s="5">
        <f>IFERROR(VLOOKUP(Tabla1[[#This Row],[FECHA]],'COMPARENDOS TOTALES'!A:D,4,FALSE),0)</f>
        <v>0</v>
      </c>
      <c r="F4115" s="9">
        <f>IFERROR(VLOOKUP(Tabla1[[#This Row],[FECHA]],'COMPARENDOS TOTALES'!A:D,3,FALSE),0)</f>
        <v>0</v>
      </c>
      <c r="G4115" s="5">
        <f>IFERROR(VLOOKUP(Tabla1[[#This Row],[FECHA]],EXONERACIONES!A:D,4,FALSE),0)</f>
        <v>0</v>
      </c>
      <c r="H4115" s="9">
        <f>IFERROR(VLOOKUP(Tabla1[[#This Row],[FECHA]],EXONERACIONES!A:D,3,FALSE),0)</f>
        <v>0</v>
      </c>
      <c r="I4115" s="5">
        <f>IFERROR(VLOOKUP(Tabla1[[#This Row],[FECHA]],'SIMIT CON RES'!A:D,4,FALSE),0)</f>
        <v>0</v>
      </c>
      <c r="J4115" s="9">
        <f>IFERROR(VLOOKUP(Tabla1[[#This Row],[FECHA]],'SIMIT CON RES'!A:D,3,FALSE),0)</f>
        <v>0</v>
      </c>
      <c r="K4115">
        <f>IFERROR(VLOOKUP(Tabla1[[#This Row],[FECHA]],'SIMIT SIN RES'!A:D,4,FALSE),0)</f>
        <v>0</v>
      </c>
      <c r="L4115" s="9">
        <f>IFERROR(VLOOKUP(Tabla1[[#This Row],[FECHA]],'SIMIT SIN RES'!A:D,3,FALSE),0)</f>
        <v>0</v>
      </c>
      <c r="M4115" s="5">
        <f>IFERROR(VLOOKUP(Tabla1[[#This Row],[FECHA]],'RECAUDOS DE COMPARENDOS'!A:D,4,FALSE),0)</f>
        <v>0</v>
      </c>
      <c r="N4115" s="9">
        <f>IFERROR(VLOOKUP(Tabla1[[#This Row],[FECHA]],'RECAUDOS DE COMPARENDOS'!A:D,3,FALSE),0)</f>
        <v>0</v>
      </c>
      <c r="O4115" s="5">
        <f>IFERROR(VLOOKUP(Tabla1[[#This Row],[FECHA]],'RECAUDOS DE RESOLUCIONES'!A:D,4,FALSE),0)</f>
        <v>0</v>
      </c>
      <c r="P4115" s="9">
        <f>IFERROR(VLOOKUP(Tabla1[[#This Row],[FECHA]],'RECAUDOS DE RESOLUCIONES'!A:D,3,FALSE),0)</f>
        <v>0</v>
      </c>
      <c r="Q411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11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115" s="11">
        <f>IFERROR(VLOOKUP(Tabla1[[#This Row],[FECHA]],'RECAUDOS LOCALES'!A:D,4,FALSE),0)</f>
        <v>4</v>
      </c>
      <c r="T4115" s="9">
        <f>IFERROR(VLOOKUP(Tabla1[[#This Row],[FECHA]],'RECAUDOS LOCALES'!A:D,3,FALSE),0)</f>
        <v>436000</v>
      </c>
      <c r="U4115" s="11">
        <f>IFERROR(VLOOKUP(Tabla1[[#This Row],[FECHA]],'RECAUDOS EXTERNOS'!A:D,4,FALSE),0)</f>
        <v>4</v>
      </c>
      <c r="V4115" s="9">
        <f>IFERROR(VLOOKUP(Tabla1[[#This Row],[FECHA]],'RECAUDOS EXTERNOS'!A:D,3,FALSE),0)</f>
        <v>1162076</v>
      </c>
    </row>
    <row r="4116" spans="1:22" x14ac:dyDescent="0.25">
      <c r="A4116" s="1">
        <v>41675</v>
      </c>
      <c r="B4116" s="3" t="s">
        <v>3</v>
      </c>
      <c r="C4116" s="2">
        <v>41671</v>
      </c>
      <c r="D4116" s="5">
        <f>YEAR(Tabla1[[#This Row],[FECHA]])</f>
        <v>2014</v>
      </c>
      <c r="E4116" s="5">
        <f>IFERROR(VLOOKUP(Tabla1[[#This Row],[FECHA]],'COMPARENDOS TOTALES'!A:D,4,FALSE),0)</f>
        <v>4</v>
      </c>
      <c r="F4116" s="9">
        <f>IFERROR(VLOOKUP(Tabla1[[#This Row],[FECHA]],'COMPARENDOS TOTALES'!A:D,3,FALSE),0)</f>
        <v>1848000</v>
      </c>
      <c r="G4116" s="5">
        <f>IFERROR(VLOOKUP(Tabla1[[#This Row],[FECHA]],EXONERACIONES!A:D,4,FALSE),0)</f>
        <v>0</v>
      </c>
      <c r="H4116" s="9">
        <f>IFERROR(VLOOKUP(Tabla1[[#This Row],[FECHA]],EXONERACIONES!A:D,3,FALSE),0)</f>
        <v>0</v>
      </c>
      <c r="I4116" s="5">
        <f>IFERROR(VLOOKUP(Tabla1[[#This Row],[FECHA]],'SIMIT CON RES'!A:D,4,FALSE),0)</f>
        <v>3</v>
      </c>
      <c r="J4116" s="9">
        <f>IFERROR(VLOOKUP(Tabla1[[#This Row],[FECHA]],'SIMIT CON RES'!A:D,3,FALSE),0)</f>
        <v>1540000</v>
      </c>
      <c r="K4116">
        <f>IFERROR(VLOOKUP(Tabla1[[#This Row],[FECHA]],'SIMIT SIN RES'!A:D,4,FALSE),0)</f>
        <v>0</v>
      </c>
      <c r="L4116" s="9">
        <f>IFERROR(VLOOKUP(Tabla1[[#This Row],[FECHA]],'SIMIT SIN RES'!A:D,3,FALSE),0)</f>
        <v>0</v>
      </c>
      <c r="M4116" s="5">
        <f>IFERROR(VLOOKUP(Tabla1[[#This Row],[FECHA]],'RECAUDOS DE COMPARENDOS'!A:D,4,FALSE),0)</f>
        <v>0</v>
      </c>
      <c r="N4116" s="9">
        <f>IFERROR(VLOOKUP(Tabla1[[#This Row],[FECHA]],'RECAUDOS DE COMPARENDOS'!A:D,3,FALSE),0)</f>
        <v>0</v>
      </c>
      <c r="O4116" s="5">
        <f>IFERROR(VLOOKUP(Tabla1[[#This Row],[FECHA]],'RECAUDOS DE RESOLUCIONES'!A:D,4,FALSE),0)</f>
        <v>0</v>
      </c>
      <c r="P4116" s="9">
        <f>IFERROR(VLOOKUP(Tabla1[[#This Row],[FECHA]],'RECAUDOS DE RESOLUCIONES'!A:D,3,FALSE),0)</f>
        <v>0</v>
      </c>
      <c r="Q411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116" s="9">
        <f>Tabla1[V. COMPARENDOS]-(Tabla1[V. EXONERACIONES]+Tabla1[[#This Row],[V. SIMIT CON RESOLUCION]]+Tabla1[[#This Row],[V. SIMIT SIN RESOLUCION]]+Tabla1[[#This Row],[V. RECAUDOS COMPARENDOS]]+Tabla1[[#This Row],[V. RECAUDOS RESOLUCIONES]])</f>
        <v>308000</v>
      </c>
      <c r="S4116" s="11">
        <f>IFERROR(VLOOKUP(Tabla1[[#This Row],[FECHA]],'RECAUDOS LOCALES'!A:D,4,FALSE),0)</f>
        <v>2</v>
      </c>
      <c r="T4116" s="9">
        <f>IFERROR(VLOOKUP(Tabla1[[#This Row],[FECHA]],'RECAUDOS LOCALES'!A:D,3,FALSE),0)</f>
        <v>180575</v>
      </c>
      <c r="U4116" s="11">
        <f>IFERROR(VLOOKUP(Tabla1[[#This Row],[FECHA]],'RECAUDOS EXTERNOS'!A:D,4,FALSE),0)</f>
        <v>1</v>
      </c>
      <c r="V4116" s="9">
        <f>IFERROR(VLOOKUP(Tabla1[[#This Row],[FECHA]],'RECAUDOS EXTERNOS'!A:D,3,FALSE),0)</f>
        <v>312240</v>
      </c>
    </row>
    <row r="4117" spans="1:22" x14ac:dyDescent="0.25">
      <c r="A4117" s="1">
        <v>41676</v>
      </c>
      <c r="B4117" s="3" t="s">
        <v>6</v>
      </c>
      <c r="C4117" s="2">
        <v>41671</v>
      </c>
      <c r="D4117" s="5">
        <f>YEAR(Tabla1[[#This Row],[FECHA]])</f>
        <v>2014</v>
      </c>
      <c r="E4117" s="5">
        <f>IFERROR(VLOOKUP(Tabla1[[#This Row],[FECHA]],'COMPARENDOS TOTALES'!A:D,4,FALSE),0)</f>
        <v>4</v>
      </c>
      <c r="F4117" s="9">
        <f>IFERROR(VLOOKUP(Tabla1[[#This Row],[FECHA]],'COMPARENDOS TOTALES'!A:D,3,FALSE),0)</f>
        <v>2012267</v>
      </c>
      <c r="G4117" s="5">
        <f>IFERROR(VLOOKUP(Tabla1[[#This Row],[FECHA]],EXONERACIONES!A:D,4,FALSE),0)</f>
        <v>0</v>
      </c>
      <c r="H4117" s="9">
        <f>IFERROR(VLOOKUP(Tabla1[[#This Row],[FECHA]],EXONERACIONES!A:D,3,FALSE),0)</f>
        <v>0</v>
      </c>
      <c r="I4117" s="5">
        <f>IFERROR(VLOOKUP(Tabla1[[#This Row],[FECHA]],'SIMIT CON RES'!A:D,4,FALSE),0)</f>
        <v>3</v>
      </c>
      <c r="J4117" s="9">
        <f>IFERROR(VLOOKUP(Tabla1[[#This Row],[FECHA]],'SIMIT CON RES'!A:D,3,FALSE),0)</f>
        <v>1396267</v>
      </c>
      <c r="K4117">
        <f>IFERROR(VLOOKUP(Tabla1[[#This Row],[FECHA]],'SIMIT SIN RES'!A:D,4,FALSE),0)</f>
        <v>0</v>
      </c>
      <c r="L4117" s="9">
        <f>IFERROR(VLOOKUP(Tabla1[[#This Row],[FECHA]],'SIMIT SIN RES'!A:D,3,FALSE),0)</f>
        <v>0</v>
      </c>
      <c r="M4117" s="5">
        <f>IFERROR(VLOOKUP(Tabla1[[#This Row],[FECHA]],'RECAUDOS DE COMPARENDOS'!A:D,4,FALSE),0)</f>
        <v>0</v>
      </c>
      <c r="N4117" s="9">
        <f>IFERROR(VLOOKUP(Tabla1[[#This Row],[FECHA]],'RECAUDOS DE COMPARENDOS'!A:D,3,FALSE),0)</f>
        <v>0</v>
      </c>
      <c r="O4117" s="5">
        <f>IFERROR(VLOOKUP(Tabla1[[#This Row],[FECHA]],'RECAUDOS DE RESOLUCIONES'!A:D,4,FALSE),0)</f>
        <v>0</v>
      </c>
      <c r="P4117" s="9">
        <f>IFERROR(VLOOKUP(Tabla1[[#This Row],[FECHA]],'RECAUDOS DE RESOLUCIONES'!A:D,3,FALSE),0)</f>
        <v>0</v>
      </c>
      <c r="Q411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117" s="9">
        <f>Tabla1[V. COMPARENDOS]-(Tabla1[V. EXONERACIONES]+Tabla1[[#This Row],[V. SIMIT CON RESOLUCION]]+Tabla1[[#This Row],[V. SIMIT SIN RESOLUCION]]+Tabla1[[#This Row],[V. RECAUDOS COMPARENDOS]]+Tabla1[[#This Row],[V. RECAUDOS RESOLUCIONES]])</f>
        <v>616000</v>
      </c>
      <c r="S4117" s="11">
        <f>IFERROR(VLOOKUP(Tabla1[[#This Row],[FECHA]],'RECAUDOS LOCALES'!A:D,4,FALSE),0)</f>
        <v>3</v>
      </c>
      <c r="T4117" s="9">
        <f>IFERROR(VLOOKUP(Tabla1[[#This Row],[FECHA]],'RECAUDOS LOCALES'!A:D,3,FALSE),0)</f>
        <v>405045</v>
      </c>
      <c r="U4117" s="11">
        <f>IFERROR(VLOOKUP(Tabla1[[#This Row],[FECHA]],'RECAUDOS EXTERNOS'!A:D,4,FALSE),0)</f>
        <v>2</v>
      </c>
      <c r="V4117" s="9">
        <f>IFERROR(VLOOKUP(Tabla1[[#This Row],[FECHA]],'RECAUDOS EXTERNOS'!A:D,3,FALSE),0)</f>
        <v>292108</v>
      </c>
    </row>
    <row r="4118" spans="1:22" x14ac:dyDescent="0.25">
      <c r="A4118" s="1">
        <v>41677</v>
      </c>
      <c r="B4118" s="3" t="s">
        <v>0</v>
      </c>
      <c r="C4118" s="2">
        <v>41671</v>
      </c>
      <c r="D4118" s="5">
        <f>YEAR(Tabla1[[#This Row],[FECHA]])</f>
        <v>2014</v>
      </c>
      <c r="E4118" s="5">
        <f>IFERROR(VLOOKUP(Tabla1[[#This Row],[FECHA]],'COMPARENDOS TOTALES'!A:D,4,FALSE),0)</f>
        <v>3</v>
      </c>
      <c r="F4118" s="9">
        <f>IFERROR(VLOOKUP(Tabla1[[#This Row],[FECHA]],'COMPARENDOS TOTALES'!A:D,3,FALSE),0)</f>
        <v>1001000</v>
      </c>
      <c r="G4118" s="5">
        <f>IFERROR(VLOOKUP(Tabla1[[#This Row],[FECHA]],EXONERACIONES!A:D,4,FALSE),0)</f>
        <v>0</v>
      </c>
      <c r="H4118" s="9">
        <f>IFERROR(VLOOKUP(Tabla1[[#This Row],[FECHA]],EXONERACIONES!A:D,3,FALSE),0)</f>
        <v>0</v>
      </c>
      <c r="I4118" s="5">
        <f>IFERROR(VLOOKUP(Tabla1[[#This Row],[FECHA]],'SIMIT CON RES'!A:D,4,FALSE),0)</f>
        <v>1</v>
      </c>
      <c r="J4118" s="9">
        <f>IFERROR(VLOOKUP(Tabla1[[#This Row],[FECHA]],'SIMIT CON RES'!A:D,3,FALSE),0)</f>
        <v>616000</v>
      </c>
      <c r="K4118">
        <f>IFERROR(VLOOKUP(Tabla1[[#This Row],[FECHA]],'SIMIT SIN RES'!A:D,4,FALSE),0)</f>
        <v>0</v>
      </c>
      <c r="L4118" s="9">
        <f>IFERROR(VLOOKUP(Tabla1[[#This Row],[FECHA]],'SIMIT SIN RES'!A:D,3,FALSE),0)</f>
        <v>0</v>
      </c>
      <c r="M4118" s="5">
        <f>IFERROR(VLOOKUP(Tabla1[[#This Row],[FECHA]],'RECAUDOS DE COMPARENDOS'!A:D,4,FALSE),0)</f>
        <v>0</v>
      </c>
      <c r="N4118" s="9">
        <f>IFERROR(VLOOKUP(Tabla1[[#This Row],[FECHA]],'RECAUDOS DE COMPARENDOS'!A:D,3,FALSE),0)</f>
        <v>0</v>
      </c>
      <c r="O4118" s="5">
        <f>IFERROR(VLOOKUP(Tabla1[[#This Row],[FECHA]],'RECAUDOS DE RESOLUCIONES'!A:D,4,FALSE),0)</f>
        <v>0</v>
      </c>
      <c r="P4118" s="9">
        <f>IFERROR(VLOOKUP(Tabla1[[#This Row],[FECHA]],'RECAUDOS DE RESOLUCIONES'!A:D,3,FALSE),0)</f>
        <v>0</v>
      </c>
      <c r="Q411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4118" s="9">
        <f>Tabla1[V. COMPARENDOS]-(Tabla1[V. EXONERACIONES]+Tabla1[[#This Row],[V. SIMIT CON RESOLUCION]]+Tabla1[[#This Row],[V. SIMIT SIN RESOLUCION]]+Tabla1[[#This Row],[V. RECAUDOS COMPARENDOS]]+Tabla1[[#This Row],[V. RECAUDOS RESOLUCIONES]])</f>
        <v>385000</v>
      </c>
      <c r="S4118" s="11">
        <f>IFERROR(VLOOKUP(Tabla1[[#This Row],[FECHA]],'RECAUDOS LOCALES'!A:D,4,FALSE),0)</f>
        <v>6</v>
      </c>
      <c r="T4118" s="9">
        <f>IFERROR(VLOOKUP(Tabla1[[#This Row],[FECHA]],'RECAUDOS LOCALES'!A:D,3,FALSE),0)</f>
        <v>604100</v>
      </c>
      <c r="U4118" s="11">
        <f>IFERROR(VLOOKUP(Tabla1[[#This Row],[FECHA]],'RECAUDOS EXTERNOS'!A:D,4,FALSE),0)</f>
        <v>2</v>
      </c>
      <c r="V4118" s="9">
        <f>IFERROR(VLOOKUP(Tabla1[[#This Row],[FECHA]],'RECAUDOS EXTERNOS'!A:D,3,FALSE),0)</f>
        <v>420600</v>
      </c>
    </row>
    <row r="4119" spans="1:22" x14ac:dyDescent="0.25">
      <c r="A4119" s="1">
        <v>41678</v>
      </c>
      <c r="B4119" s="3" t="s">
        <v>5</v>
      </c>
      <c r="C4119" s="2">
        <v>41671</v>
      </c>
      <c r="D4119" s="5">
        <f>YEAR(Tabla1[[#This Row],[FECHA]])</f>
        <v>2014</v>
      </c>
      <c r="E4119" s="5">
        <f>IFERROR(VLOOKUP(Tabla1[[#This Row],[FECHA]],'COMPARENDOS TOTALES'!A:D,4,FALSE),0)</f>
        <v>0</v>
      </c>
      <c r="F4119" s="9">
        <f>IFERROR(VLOOKUP(Tabla1[[#This Row],[FECHA]],'COMPARENDOS TOTALES'!A:D,3,FALSE),0)</f>
        <v>0</v>
      </c>
      <c r="G4119" s="5">
        <f>IFERROR(VLOOKUP(Tabla1[[#This Row],[FECHA]],EXONERACIONES!A:D,4,FALSE),0)</f>
        <v>0</v>
      </c>
      <c r="H4119" s="9">
        <f>IFERROR(VLOOKUP(Tabla1[[#This Row],[FECHA]],EXONERACIONES!A:D,3,FALSE),0)</f>
        <v>0</v>
      </c>
      <c r="I4119" s="5">
        <f>IFERROR(VLOOKUP(Tabla1[[#This Row],[FECHA]],'SIMIT CON RES'!A:D,4,FALSE),0)</f>
        <v>0</v>
      </c>
      <c r="J4119" s="9">
        <f>IFERROR(VLOOKUP(Tabla1[[#This Row],[FECHA]],'SIMIT CON RES'!A:D,3,FALSE),0)</f>
        <v>0</v>
      </c>
      <c r="K4119">
        <f>IFERROR(VLOOKUP(Tabla1[[#This Row],[FECHA]],'SIMIT SIN RES'!A:D,4,FALSE),0)</f>
        <v>0</v>
      </c>
      <c r="L4119" s="9">
        <f>IFERROR(VLOOKUP(Tabla1[[#This Row],[FECHA]],'SIMIT SIN RES'!A:D,3,FALSE),0)</f>
        <v>0</v>
      </c>
      <c r="M4119" s="5">
        <f>IFERROR(VLOOKUP(Tabla1[[#This Row],[FECHA]],'RECAUDOS DE COMPARENDOS'!A:D,4,FALSE),0)</f>
        <v>0</v>
      </c>
      <c r="N4119" s="9">
        <f>IFERROR(VLOOKUP(Tabla1[[#This Row],[FECHA]],'RECAUDOS DE COMPARENDOS'!A:D,3,FALSE),0)</f>
        <v>0</v>
      </c>
      <c r="O4119" s="5">
        <f>IFERROR(VLOOKUP(Tabla1[[#This Row],[FECHA]],'RECAUDOS DE RESOLUCIONES'!A:D,4,FALSE),0)</f>
        <v>0</v>
      </c>
      <c r="P4119" s="9">
        <f>IFERROR(VLOOKUP(Tabla1[[#This Row],[FECHA]],'RECAUDOS DE RESOLUCIONES'!A:D,3,FALSE),0)</f>
        <v>0</v>
      </c>
      <c r="Q411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11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119" s="11">
        <f>IFERROR(VLOOKUP(Tabla1[[#This Row],[FECHA]],'RECAUDOS LOCALES'!A:D,4,FALSE),0)</f>
        <v>0</v>
      </c>
      <c r="T4119" s="9">
        <f>IFERROR(VLOOKUP(Tabla1[[#This Row],[FECHA]],'RECAUDOS LOCALES'!A:D,3,FALSE),0)</f>
        <v>0</v>
      </c>
      <c r="U4119" s="11">
        <f>IFERROR(VLOOKUP(Tabla1[[#This Row],[FECHA]],'RECAUDOS EXTERNOS'!A:D,4,FALSE),0)</f>
        <v>0</v>
      </c>
      <c r="V4119" s="9">
        <f>IFERROR(VLOOKUP(Tabla1[[#This Row],[FECHA]],'RECAUDOS EXTERNOS'!A:D,3,FALSE),0)</f>
        <v>0</v>
      </c>
    </row>
    <row r="4120" spans="1:22" x14ac:dyDescent="0.25">
      <c r="A4120" s="1">
        <v>41679</v>
      </c>
      <c r="B4120" s="3" t="s">
        <v>4</v>
      </c>
      <c r="C4120" s="2">
        <v>41671</v>
      </c>
      <c r="D4120" s="5">
        <f>YEAR(Tabla1[[#This Row],[FECHA]])</f>
        <v>2014</v>
      </c>
      <c r="E4120" s="5">
        <f>IFERROR(VLOOKUP(Tabla1[[#This Row],[FECHA]],'COMPARENDOS TOTALES'!A:D,4,FALSE),0)</f>
        <v>7</v>
      </c>
      <c r="F4120" s="9">
        <f>IFERROR(VLOOKUP(Tabla1[[#This Row],[FECHA]],'COMPARENDOS TOTALES'!A:D,3,FALSE),0)</f>
        <v>4312000</v>
      </c>
      <c r="G4120" s="5">
        <f>IFERROR(VLOOKUP(Tabla1[[#This Row],[FECHA]],EXONERACIONES!A:D,4,FALSE),0)</f>
        <v>0</v>
      </c>
      <c r="H4120" s="9">
        <f>IFERROR(VLOOKUP(Tabla1[[#This Row],[FECHA]],EXONERACIONES!A:D,3,FALSE),0)</f>
        <v>0</v>
      </c>
      <c r="I4120" s="5">
        <f>IFERROR(VLOOKUP(Tabla1[[#This Row],[FECHA]],'SIMIT CON RES'!A:D,4,FALSE),0)</f>
        <v>7</v>
      </c>
      <c r="J4120" s="9">
        <f>IFERROR(VLOOKUP(Tabla1[[#This Row],[FECHA]],'SIMIT CON RES'!A:D,3,FALSE),0)</f>
        <v>4312000</v>
      </c>
      <c r="K4120">
        <f>IFERROR(VLOOKUP(Tabla1[[#This Row],[FECHA]],'SIMIT SIN RES'!A:D,4,FALSE),0)</f>
        <v>0</v>
      </c>
      <c r="L4120" s="9">
        <f>IFERROR(VLOOKUP(Tabla1[[#This Row],[FECHA]],'SIMIT SIN RES'!A:D,3,FALSE),0)</f>
        <v>0</v>
      </c>
      <c r="M4120" s="5">
        <f>IFERROR(VLOOKUP(Tabla1[[#This Row],[FECHA]],'RECAUDOS DE COMPARENDOS'!A:D,4,FALSE),0)</f>
        <v>0</v>
      </c>
      <c r="N4120" s="9">
        <f>IFERROR(VLOOKUP(Tabla1[[#This Row],[FECHA]],'RECAUDOS DE COMPARENDOS'!A:D,3,FALSE),0)</f>
        <v>0</v>
      </c>
      <c r="O4120" s="5">
        <f>IFERROR(VLOOKUP(Tabla1[[#This Row],[FECHA]],'RECAUDOS DE RESOLUCIONES'!A:D,4,FALSE),0)</f>
        <v>0</v>
      </c>
      <c r="P4120" s="9">
        <f>IFERROR(VLOOKUP(Tabla1[[#This Row],[FECHA]],'RECAUDOS DE RESOLUCIONES'!A:D,3,FALSE),0)</f>
        <v>0</v>
      </c>
      <c r="Q412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12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120" s="11">
        <f>IFERROR(VLOOKUP(Tabla1[[#This Row],[FECHA]],'RECAUDOS LOCALES'!A:D,4,FALSE),0)</f>
        <v>0</v>
      </c>
      <c r="T4120" s="9">
        <f>IFERROR(VLOOKUP(Tabla1[[#This Row],[FECHA]],'RECAUDOS LOCALES'!A:D,3,FALSE),0)</f>
        <v>0</v>
      </c>
      <c r="U4120" s="11">
        <f>IFERROR(VLOOKUP(Tabla1[[#This Row],[FECHA]],'RECAUDOS EXTERNOS'!A:D,4,FALSE),0)</f>
        <v>0</v>
      </c>
      <c r="V4120" s="9">
        <f>IFERROR(VLOOKUP(Tabla1[[#This Row],[FECHA]],'RECAUDOS EXTERNOS'!A:D,3,FALSE),0)</f>
        <v>0</v>
      </c>
    </row>
    <row r="4121" spans="1:22" x14ac:dyDescent="0.25">
      <c r="A4121" s="1">
        <v>41680</v>
      </c>
      <c r="B4121" s="3" t="s">
        <v>1</v>
      </c>
      <c r="C4121" s="2">
        <v>41671</v>
      </c>
      <c r="D4121" s="5">
        <f>YEAR(Tabla1[[#This Row],[FECHA]])</f>
        <v>2014</v>
      </c>
      <c r="E4121" s="5">
        <f>IFERROR(VLOOKUP(Tabla1[[#This Row],[FECHA]],'COMPARENDOS TOTALES'!A:D,4,FALSE),0)</f>
        <v>6</v>
      </c>
      <c r="F4121" s="9">
        <f>IFERROR(VLOOKUP(Tabla1[[#This Row],[FECHA]],'COMPARENDOS TOTALES'!A:D,3,FALSE),0)</f>
        <v>2464000</v>
      </c>
      <c r="G4121" s="5">
        <f>IFERROR(VLOOKUP(Tabla1[[#This Row],[FECHA]],EXONERACIONES!A:D,4,FALSE),0)</f>
        <v>0</v>
      </c>
      <c r="H4121" s="9">
        <f>IFERROR(VLOOKUP(Tabla1[[#This Row],[FECHA]],EXONERACIONES!A:D,3,FALSE),0)</f>
        <v>0</v>
      </c>
      <c r="I4121" s="5">
        <f>IFERROR(VLOOKUP(Tabla1[[#This Row],[FECHA]],'SIMIT CON RES'!A:D,4,FALSE),0)</f>
        <v>6</v>
      </c>
      <c r="J4121" s="9">
        <f>IFERROR(VLOOKUP(Tabla1[[#This Row],[FECHA]],'SIMIT CON RES'!A:D,3,FALSE),0)</f>
        <v>2464000</v>
      </c>
      <c r="K4121">
        <f>IFERROR(VLOOKUP(Tabla1[[#This Row],[FECHA]],'SIMIT SIN RES'!A:D,4,FALSE),0)</f>
        <v>0</v>
      </c>
      <c r="L4121" s="9">
        <f>IFERROR(VLOOKUP(Tabla1[[#This Row],[FECHA]],'SIMIT SIN RES'!A:D,3,FALSE),0)</f>
        <v>0</v>
      </c>
      <c r="M4121" s="5">
        <f>IFERROR(VLOOKUP(Tabla1[[#This Row],[FECHA]],'RECAUDOS DE COMPARENDOS'!A:D,4,FALSE),0)</f>
        <v>0</v>
      </c>
      <c r="N4121" s="9">
        <f>IFERROR(VLOOKUP(Tabla1[[#This Row],[FECHA]],'RECAUDOS DE COMPARENDOS'!A:D,3,FALSE),0)</f>
        <v>0</v>
      </c>
      <c r="O4121" s="5">
        <f>IFERROR(VLOOKUP(Tabla1[[#This Row],[FECHA]],'RECAUDOS DE RESOLUCIONES'!A:D,4,FALSE),0)</f>
        <v>0</v>
      </c>
      <c r="P4121" s="9">
        <f>IFERROR(VLOOKUP(Tabla1[[#This Row],[FECHA]],'RECAUDOS DE RESOLUCIONES'!A:D,3,FALSE),0)</f>
        <v>0</v>
      </c>
      <c r="Q412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12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121" s="11">
        <f>IFERROR(VLOOKUP(Tabla1[[#This Row],[FECHA]],'RECAUDOS LOCALES'!A:D,4,FALSE),0)</f>
        <v>4</v>
      </c>
      <c r="T4121" s="9">
        <f>IFERROR(VLOOKUP(Tabla1[[#This Row],[FECHA]],'RECAUDOS LOCALES'!A:D,3,FALSE),0)</f>
        <v>742170</v>
      </c>
      <c r="U4121" s="11">
        <f>IFERROR(VLOOKUP(Tabla1[[#This Row],[FECHA]],'RECAUDOS EXTERNOS'!A:D,4,FALSE),0)</f>
        <v>2</v>
      </c>
      <c r="V4121" s="9">
        <f>IFERROR(VLOOKUP(Tabla1[[#This Row],[FECHA]],'RECAUDOS EXTERNOS'!A:D,3,FALSE),0)</f>
        <v>581173</v>
      </c>
    </row>
    <row r="4122" spans="1:22" x14ac:dyDescent="0.25">
      <c r="A4122" s="1">
        <v>41681</v>
      </c>
      <c r="B4122" s="3" t="s">
        <v>2</v>
      </c>
      <c r="C4122" s="2">
        <v>41671</v>
      </c>
      <c r="D4122" s="5">
        <f>YEAR(Tabla1[[#This Row],[FECHA]])</f>
        <v>2014</v>
      </c>
      <c r="E4122" s="5">
        <f>IFERROR(VLOOKUP(Tabla1[[#This Row],[FECHA]],'COMPARENDOS TOTALES'!A:D,4,FALSE),0)</f>
        <v>1</v>
      </c>
      <c r="F4122" s="9">
        <f>IFERROR(VLOOKUP(Tabla1[[#This Row],[FECHA]],'COMPARENDOS TOTALES'!A:D,3,FALSE),0)</f>
        <v>616000</v>
      </c>
      <c r="G4122" s="5">
        <f>IFERROR(VLOOKUP(Tabla1[[#This Row],[FECHA]],EXONERACIONES!A:D,4,FALSE),0)</f>
        <v>0</v>
      </c>
      <c r="H4122" s="9">
        <f>IFERROR(VLOOKUP(Tabla1[[#This Row],[FECHA]],EXONERACIONES!A:D,3,FALSE),0)</f>
        <v>0</v>
      </c>
      <c r="I4122" s="5">
        <f>IFERROR(VLOOKUP(Tabla1[[#This Row],[FECHA]],'SIMIT CON RES'!A:D,4,FALSE),0)</f>
        <v>0</v>
      </c>
      <c r="J4122" s="9">
        <f>IFERROR(VLOOKUP(Tabla1[[#This Row],[FECHA]],'SIMIT CON RES'!A:D,3,FALSE),0)</f>
        <v>0</v>
      </c>
      <c r="K4122">
        <f>IFERROR(VLOOKUP(Tabla1[[#This Row],[FECHA]],'SIMIT SIN RES'!A:D,4,FALSE),0)</f>
        <v>0</v>
      </c>
      <c r="L4122" s="9">
        <f>IFERROR(VLOOKUP(Tabla1[[#This Row],[FECHA]],'SIMIT SIN RES'!A:D,3,FALSE),0)</f>
        <v>0</v>
      </c>
      <c r="M4122" s="5">
        <f>IFERROR(VLOOKUP(Tabla1[[#This Row],[FECHA]],'RECAUDOS DE COMPARENDOS'!A:D,4,FALSE),0)</f>
        <v>0</v>
      </c>
      <c r="N4122" s="9">
        <f>IFERROR(VLOOKUP(Tabla1[[#This Row],[FECHA]],'RECAUDOS DE COMPARENDOS'!A:D,3,FALSE),0)</f>
        <v>0</v>
      </c>
      <c r="O4122" s="5">
        <f>IFERROR(VLOOKUP(Tabla1[[#This Row],[FECHA]],'RECAUDOS DE RESOLUCIONES'!A:D,4,FALSE),0)</f>
        <v>1</v>
      </c>
      <c r="P4122" s="9">
        <f>IFERROR(VLOOKUP(Tabla1[[#This Row],[FECHA]],'RECAUDOS DE RESOLUCIONES'!A:D,3,FALSE),0)</f>
        <v>616000</v>
      </c>
      <c r="Q412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12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122" s="11">
        <f>IFERROR(VLOOKUP(Tabla1[[#This Row],[FECHA]],'RECAUDOS LOCALES'!A:D,4,FALSE),0)</f>
        <v>7</v>
      </c>
      <c r="T4122" s="9">
        <f>IFERROR(VLOOKUP(Tabla1[[#This Row],[FECHA]],'RECAUDOS LOCALES'!A:D,3,FALSE),0)</f>
        <v>1232920</v>
      </c>
      <c r="U4122" s="11">
        <f>IFERROR(VLOOKUP(Tabla1[[#This Row],[FECHA]],'RECAUDOS EXTERNOS'!A:D,4,FALSE),0)</f>
        <v>1</v>
      </c>
      <c r="V4122" s="9">
        <f>IFERROR(VLOOKUP(Tabla1[[#This Row],[FECHA]],'RECAUDOS EXTERNOS'!A:D,3,FALSE),0)</f>
        <v>468585</v>
      </c>
    </row>
    <row r="4123" spans="1:22" x14ac:dyDescent="0.25">
      <c r="A4123" s="1">
        <v>41682</v>
      </c>
      <c r="B4123" s="3" t="s">
        <v>3</v>
      </c>
      <c r="C4123" s="2">
        <v>41671</v>
      </c>
      <c r="D4123" s="5">
        <f>YEAR(Tabla1[[#This Row],[FECHA]])</f>
        <v>2014</v>
      </c>
      <c r="E4123" s="5">
        <f>IFERROR(VLOOKUP(Tabla1[[#This Row],[FECHA]],'COMPARENDOS TOTALES'!A:D,4,FALSE),0)</f>
        <v>6</v>
      </c>
      <c r="F4123" s="9">
        <f>IFERROR(VLOOKUP(Tabla1[[#This Row],[FECHA]],'COMPARENDOS TOTALES'!A:D,3,FALSE),0)</f>
        <v>2279201</v>
      </c>
      <c r="G4123" s="5">
        <f>IFERROR(VLOOKUP(Tabla1[[#This Row],[FECHA]],EXONERACIONES!A:D,4,FALSE),0)</f>
        <v>0</v>
      </c>
      <c r="H4123" s="9">
        <f>IFERROR(VLOOKUP(Tabla1[[#This Row],[FECHA]],EXONERACIONES!A:D,3,FALSE),0)</f>
        <v>0</v>
      </c>
      <c r="I4123" s="5">
        <f>IFERROR(VLOOKUP(Tabla1[[#This Row],[FECHA]],'SIMIT CON RES'!A:D,4,FALSE),0)</f>
        <v>4</v>
      </c>
      <c r="J4123" s="9">
        <f>IFERROR(VLOOKUP(Tabla1[[#This Row],[FECHA]],'SIMIT CON RES'!A:D,3,FALSE),0)</f>
        <v>1560534</v>
      </c>
      <c r="K4123">
        <f>IFERROR(VLOOKUP(Tabla1[[#This Row],[FECHA]],'SIMIT SIN RES'!A:D,4,FALSE),0)</f>
        <v>0</v>
      </c>
      <c r="L4123" s="9">
        <f>IFERROR(VLOOKUP(Tabla1[[#This Row],[FECHA]],'SIMIT SIN RES'!A:D,3,FALSE),0)</f>
        <v>0</v>
      </c>
      <c r="M4123" s="5">
        <f>IFERROR(VLOOKUP(Tabla1[[#This Row],[FECHA]],'RECAUDOS DE COMPARENDOS'!A:D,4,FALSE),0)</f>
        <v>0</v>
      </c>
      <c r="N4123" s="9">
        <f>IFERROR(VLOOKUP(Tabla1[[#This Row],[FECHA]],'RECAUDOS DE COMPARENDOS'!A:D,3,FALSE),0)</f>
        <v>0</v>
      </c>
      <c r="O4123" s="5">
        <f>IFERROR(VLOOKUP(Tabla1[[#This Row],[FECHA]],'RECAUDOS DE RESOLUCIONES'!A:D,4,FALSE),0)</f>
        <v>0</v>
      </c>
      <c r="P4123" s="9">
        <f>IFERROR(VLOOKUP(Tabla1[[#This Row],[FECHA]],'RECAUDOS DE RESOLUCIONES'!A:D,3,FALSE),0)</f>
        <v>0</v>
      </c>
      <c r="Q412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4123" s="9">
        <f>Tabla1[V. COMPARENDOS]-(Tabla1[V. EXONERACIONES]+Tabla1[[#This Row],[V. SIMIT CON RESOLUCION]]+Tabla1[[#This Row],[V. SIMIT SIN RESOLUCION]]+Tabla1[[#This Row],[V. RECAUDOS COMPARENDOS]]+Tabla1[[#This Row],[V. RECAUDOS RESOLUCIONES]])</f>
        <v>718667</v>
      </c>
      <c r="S4123" s="11">
        <f>IFERROR(VLOOKUP(Tabla1[[#This Row],[FECHA]],'RECAUDOS LOCALES'!A:D,4,FALSE),0)</f>
        <v>10</v>
      </c>
      <c r="T4123" s="9">
        <f>IFERROR(VLOOKUP(Tabla1[[#This Row],[FECHA]],'RECAUDOS LOCALES'!A:D,3,FALSE),0)</f>
        <v>1148500</v>
      </c>
      <c r="U4123" s="11">
        <f>IFERROR(VLOOKUP(Tabla1[[#This Row],[FECHA]],'RECAUDOS EXTERNOS'!A:D,4,FALSE),0)</f>
        <v>2</v>
      </c>
      <c r="V4123" s="9">
        <f>IFERROR(VLOOKUP(Tabla1[[#This Row],[FECHA]],'RECAUDOS EXTERNOS'!A:D,3,FALSE),0)</f>
        <v>381553</v>
      </c>
    </row>
    <row r="4124" spans="1:22" x14ac:dyDescent="0.25">
      <c r="A4124" s="1">
        <v>41683</v>
      </c>
      <c r="B4124" s="3" t="s">
        <v>6</v>
      </c>
      <c r="C4124" s="2">
        <v>41671</v>
      </c>
      <c r="D4124" s="5">
        <f>YEAR(Tabla1[[#This Row],[FECHA]])</f>
        <v>2014</v>
      </c>
      <c r="E4124" s="5">
        <f>IFERROR(VLOOKUP(Tabla1[[#This Row],[FECHA]],'COMPARENDOS TOTALES'!A:D,4,FALSE),0)</f>
        <v>4</v>
      </c>
      <c r="F4124" s="9">
        <f>IFERROR(VLOOKUP(Tabla1[[#This Row],[FECHA]],'COMPARENDOS TOTALES'!A:D,3,FALSE),0)</f>
        <v>1252534</v>
      </c>
      <c r="G4124" s="5">
        <f>IFERROR(VLOOKUP(Tabla1[[#This Row],[FECHA]],EXONERACIONES!A:D,4,FALSE),0)</f>
        <v>0</v>
      </c>
      <c r="H4124" s="9">
        <f>IFERROR(VLOOKUP(Tabla1[[#This Row],[FECHA]],EXONERACIONES!A:D,3,FALSE),0)</f>
        <v>0</v>
      </c>
      <c r="I4124" s="5">
        <f>IFERROR(VLOOKUP(Tabla1[[#This Row],[FECHA]],'SIMIT CON RES'!A:D,4,FALSE),0)</f>
        <v>4</v>
      </c>
      <c r="J4124" s="9">
        <f>IFERROR(VLOOKUP(Tabla1[[#This Row],[FECHA]],'SIMIT CON RES'!A:D,3,FALSE),0)</f>
        <v>1252534</v>
      </c>
      <c r="K4124">
        <f>IFERROR(VLOOKUP(Tabla1[[#This Row],[FECHA]],'SIMIT SIN RES'!A:D,4,FALSE),0)</f>
        <v>0</v>
      </c>
      <c r="L4124" s="9">
        <f>IFERROR(VLOOKUP(Tabla1[[#This Row],[FECHA]],'SIMIT SIN RES'!A:D,3,FALSE),0)</f>
        <v>0</v>
      </c>
      <c r="M4124" s="5">
        <f>IFERROR(VLOOKUP(Tabla1[[#This Row],[FECHA]],'RECAUDOS DE COMPARENDOS'!A:D,4,FALSE),0)</f>
        <v>0</v>
      </c>
      <c r="N4124" s="9">
        <f>IFERROR(VLOOKUP(Tabla1[[#This Row],[FECHA]],'RECAUDOS DE COMPARENDOS'!A:D,3,FALSE),0)</f>
        <v>0</v>
      </c>
      <c r="O4124" s="5">
        <f>IFERROR(VLOOKUP(Tabla1[[#This Row],[FECHA]],'RECAUDOS DE RESOLUCIONES'!A:D,4,FALSE),0)</f>
        <v>0</v>
      </c>
      <c r="P4124" s="9">
        <f>IFERROR(VLOOKUP(Tabla1[[#This Row],[FECHA]],'RECAUDOS DE RESOLUCIONES'!A:D,3,FALSE),0)</f>
        <v>0</v>
      </c>
      <c r="Q412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12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124" s="11">
        <f>IFERROR(VLOOKUP(Tabla1[[#This Row],[FECHA]],'RECAUDOS LOCALES'!A:D,4,FALSE),0)</f>
        <v>1</v>
      </c>
      <c r="T4124" s="9">
        <f>IFERROR(VLOOKUP(Tabla1[[#This Row],[FECHA]],'RECAUDOS LOCALES'!A:D,3,FALSE),0)</f>
        <v>160000</v>
      </c>
      <c r="U4124" s="11">
        <f>IFERROR(VLOOKUP(Tabla1[[#This Row],[FECHA]],'RECAUDOS EXTERNOS'!A:D,4,FALSE),0)</f>
        <v>2</v>
      </c>
      <c r="V4124" s="9">
        <f>IFERROR(VLOOKUP(Tabla1[[#This Row],[FECHA]],'RECAUDOS EXTERNOS'!A:D,3,FALSE),0)</f>
        <v>1275134</v>
      </c>
    </row>
    <row r="4125" spans="1:22" x14ac:dyDescent="0.25">
      <c r="A4125" s="1">
        <v>41684</v>
      </c>
      <c r="B4125" s="3" t="s">
        <v>0</v>
      </c>
      <c r="C4125" s="2">
        <v>41671</v>
      </c>
      <c r="D4125" s="5">
        <f>YEAR(Tabla1[[#This Row],[FECHA]])</f>
        <v>2014</v>
      </c>
      <c r="E4125" s="5">
        <f>IFERROR(VLOOKUP(Tabla1[[#This Row],[FECHA]],'COMPARENDOS TOTALES'!A:D,4,FALSE),0)</f>
        <v>4</v>
      </c>
      <c r="F4125" s="9">
        <f>IFERROR(VLOOKUP(Tabla1[[#This Row],[FECHA]],'COMPARENDOS TOTALES'!A:D,3,FALSE),0)</f>
        <v>1001000</v>
      </c>
      <c r="G4125" s="5">
        <f>IFERROR(VLOOKUP(Tabla1[[#This Row],[FECHA]],EXONERACIONES!A:D,4,FALSE),0)</f>
        <v>0</v>
      </c>
      <c r="H4125" s="9">
        <f>IFERROR(VLOOKUP(Tabla1[[#This Row],[FECHA]],EXONERACIONES!A:D,3,FALSE),0)</f>
        <v>0</v>
      </c>
      <c r="I4125" s="5">
        <f>IFERROR(VLOOKUP(Tabla1[[#This Row],[FECHA]],'SIMIT CON RES'!A:D,4,FALSE),0)</f>
        <v>2</v>
      </c>
      <c r="J4125" s="9">
        <f>IFERROR(VLOOKUP(Tabla1[[#This Row],[FECHA]],'SIMIT CON RES'!A:D,3,FALSE),0)</f>
        <v>616000</v>
      </c>
      <c r="K4125">
        <f>IFERROR(VLOOKUP(Tabla1[[#This Row],[FECHA]],'SIMIT SIN RES'!A:D,4,FALSE),0)</f>
        <v>1</v>
      </c>
      <c r="L4125" s="9">
        <f>IFERROR(VLOOKUP(Tabla1[[#This Row],[FECHA]],'SIMIT SIN RES'!A:D,3,FALSE),0)</f>
        <v>192500</v>
      </c>
      <c r="M4125" s="5">
        <f>IFERROR(VLOOKUP(Tabla1[[#This Row],[FECHA]],'RECAUDOS DE COMPARENDOS'!A:D,4,FALSE),0)</f>
        <v>0</v>
      </c>
      <c r="N4125" s="9">
        <f>IFERROR(VLOOKUP(Tabla1[[#This Row],[FECHA]],'RECAUDOS DE COMPARENDOS'!A:D,3,FALSE),0)</f>
        <v>0</v>
      </c>
      <c r="O4125" s="5">
        <f>IFERROR(VLOOKUP(Tabla1[[#This Row],[FECHA]],'RECAUDOS DE RESOLUCIONES'!A:D,4,FALSE),0)</f>
        <v>0</v>
      </c>
      <c r="P4125" s="9">
        <f>IFERROR(VLOOKUP(Tabla1[[#This Row],[FECHA]],'RECAUDOS DE RESOLUCIONES'!A:D,3,FALSE),0)</f>
        <v>0</v>
      </c>
      <c r="Q412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125" s="9">
        <f>Tabla1[V. COMPARENDOS]-(Tabla1[V. EXONERACIONES]+Tabla1[[#This Row],[V. SIMIT CON RESOLUCION]]+Tabla1[[#This Row],[V. SIMIT SIN RESOLUCION]]+Tabla1[[#This Row],[V. RECAUDOS COMPARENDOS]]+Tabla1[[#This Row],[V. RECAUDOS RESOLUCIONES]])</f>
        <v>192500</v>
      </c>
      <c r="S4125" s="11">
        <f>IFERROR(VLOOKUP(Tabla1[[#This Row],[FECHA]],'RECAUDOS LOCALES'!A:D,4,FALSE),0)</f>
        <v>0</v>
      </c>
      <c r="T4125" s="9">
        <f>IFERROR(VLOOKUP(Tabla1[[#This Row],[FECHA]],'RECAUDOS LOCALES'!A:D,3,FALSE),0)</f>
        <v>0</v>
      </c>
      <c r="U4125" s="11">
        <f>IFERROR(VLOOKUP(Tabla1[[#This Row],[FECHA]],'RECAUDOS EXTERNOS'!A:D,4,FALSE),0)</f>
        <v>1</v>
      </c>
      <c r="V4125" s="9">
        <f>IFERROR(VLOOKUP(Tabla1[[#This Row],[FECHA]],'RECAUDOS EXTERNOS'!A:D,3,FALSE),0)</f>
        <v>129600</v>
      </c>
    </row>
    <row r="4126" spans="1:22" x14ac:dyDescent="0.25">
      <c r="A4126" s="1">
        <v>41685</v>
      </c>
      <c r="B4126" s="3" t="s">
        <v>5</v>
      </c>
      <c r="C4126" s="2">
        <v>41671</v>
      </c>
      <c r="D4126" s="5">
        <f>YEAR(Tabla1[[#This Row],[FECHA]])</f>
        <v>2014</v>
      </c>
      <c r="E4126" s="5">
        <f>IFERROR(VLOOKUP(Tabla1[[#This Row],[FECHA]],'COMPARENDOS TOTALES'!A:D,4,FALSE),0)</f>
        <v>3</v>
      </c>
      <c r="F4126" s="9">
        <f>IFERROR(VLOOKUP(Tabla1[[#This Row],[FECHA]],'COMPARENDOS TOTALES'!A:D,3,FALSE),0)</f>
        <v>636534</v>
      </c>
      <c r="G4126" s="5">
        <f>IFERROR(VLOOKUP(Tabla1[[#This Row],[FECHA]],EXONERACIONES!A:D,4,FALSE),0)</f>
        <v>0</v>
      </c>
      <c r="H4126" s="9">
        <f>IFERROR(VLOOKUP(Tabla1[[#This Row],[FECHA]],EXONERACIONES!A:D,3,FALSE),0)</f>
        <v>0</v>
      </c>
      <c r="I4126" s="5">
        <f>IFERROR(VLOOKUP(Tabla1[[#This Row],[FECHA]],'SIMIT CON RES'!A:D,4,FALSE),0)</f>
        <v>3</v>
      </c>
      <c r="J4126" s="9">
        <f>IFERROR(VLOOKUP(Tabla1[[#This Row],[FECHA]],'SIMIT CON RES'!A:D,3,FALSE),0)</f>
        <v>636534</v>
      </c>
      <c r="K4126">
        <f>IFERROR(VLOOKUP(Tabla1[[#This Row],[FECHA]],'SIMIT SIN RES'!A:D,4,FALSE),0)</f>
        <v>0</v>
      </c>
      <c r="L4126" s="9">
        <f>IFERROR(VLOOKUP(Tabla1[[#This Row],[FECHA]],'SIMIT SIN RES'!A:D,3,FALSE),0)</f>
        <v>0</v>
      </c>
      <c r="M4126" s="5">
        <f>IFERROR(VLOOKUP(Tabla1[[#This Row],[FECHA]],'RECAUDOS DE COMPARENDOS'!A:D,4,FALSE),0)</f>
        <v>0</v>
      </c>
      <c r="N4126" s="9">
        <f>IFERROR(VLOOKUP(Tabla1[[#This Row],[FECHA]],'RECAUDOS DE COMPARENDOS'!A:D,3,FALSE),0)</f>
        <v>0</v>
      </c>
      <c r="O4126" s="5">
        <f>IFERROR(VLOOKUP(Tabla1[[#This Row],[FECHA]],'RECAUDOS DE RESOLUCIONES'!A:D,4,FALSE),0)</f>
        <v>0</v>
      </c>
      <c r="P4126" s="9">
        <f>IFERROR(VLOOKUP(Tabla1[[#This Row],[FECHA]],'RECAUDOS DE RESOLUCIONES'!A:D,3,FALSE),0)</f>
        <v>0</v>
      </c>
      <c r="Q412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12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126" s="11">
        <f>IFERROR(VLOOKUP(Tabla1[[#This Row],[FECHA]],'RECAUDOS LOCALES'!A:D,4,FALSE),0)</f>
        <v>0</v>
      </c>
      <c r="T4126" s="9">
        <f>IFERROR(VLOOKUP(Tabla1[[#This Row],[FECHA]],'RECAUDOS LOCALES'!A:D,3,FALSE),0)</f>
        <v>0</v>
      </c>
      <c r="U4126" s="11">
        <f>IFERROR(VLOOKUP(Tabla1[[#This Row],[FECHA]],'RECAUDOS EXTERNOS'!A:D,4,FALSE),0)</f>
        <v>0</v>
      </c>
      <c r="V4126" s="9">
        <f>IFERROR(VLOOKUP(Tabla1[[#This Row],[FECHA]],'RECAUDOS EXTERNOS'!A:D,3,FALSE),0)</f>
        <v>0</v>
      </c>
    </row>
    <row r="4127" spans="1:22" x14ac:dyDescent="0.25">
      <c r="A4127" s="1">
        <v>41686</v>
      </c>
      <c r="B4127" s="3" t="s">
        <v>4</v>
      </c>
      <c r="C4127" s="2">
        <v>41671</v>
      </c>
      <c r="D4127" s="5">
        <f>YEAR(Tabla1[[#This Row],[FECHA]])</f>
        <v>2014</v>
      </c>
      <c r="E4127" s="5">
        <f>IFERROR(VLOOKUP(Tabla1[[#This Row],[FECHA]],'COMPARENDOS TOTALES'!A:D,4,FALSE),0)</f>
        <v>8</v>
      </c>
      <c r="F4127" s="9">
        <f>IFERROR(VLOOKUP(Tabla1[[#This Row],[FECHA]],'COMPARENDOS TOTALES'!A:D,3,FALSE),0)</f>
        <v>3244267</v>
      </c>
      <c r="G4127" s="5">
        <f>IFERROR(VLOOKUP(Tabla1[[#This Row],[FECHA]],EXONERACIONES!A:D,4,FALSE),0)</f>
        <v>0</v>
      </c>
      <c r="H4127" s="9">
        <f>IFERROR(VLOOKUP(Tabla1[[#This Row],[FECHA]],EXONERACIONES!A:D,3,FALSE),0)</f>
        <v>0</v>
      </c>
      <c r="I4127" s="5">
        <f>IFERROR(VLOOKUP(Tabla1[[#This Row],[FECHA]],'SIMIT CON RES'!A:D,4,FALSE),0)</f>
        <v>8</v>
      </c>
      <c r="J4127" s="9">
        <f>IFERROR(VLOOKUP(Tabla1[[#This Row],[FECHA]],'SIMIT CON RES'!A:D,3,FALSE),0)</f>
        <v>3244267</v>
      </c>
      <c r="K4127">
        <f>IFERROR(VLOOKUP(Tabla1[[#This Row],[FECHA]],'SIMIT SIN RES'!A:D,4,FALSE),0)</f>
        <v>0</v>
      </c>
      <c r="L4127" s="9">
        <f>IFERROR(VLOOKUP(Tabla1[[#This Row],[FECHA]],'SIMIT SIN RES'!A:D,3,FALSE),0)</f>
        <v>0</v>
      </c>
      <c r="M4127" s="5">
        <f>IFERROR(VLOOKUP(Tabla1[[#This Row],[FECHA]],'RECAUDOS DE COMPARENDOS'!A:D,4,FALSE),0)</f>
        <v>0</v>
      </c>
      <c r="N4127" s="9">
        <f>IFERROR(VLOOKUP(Tabla1[[#This Row],[FECHA]],'RECAUDOS DE COMPARENDOS'!A:D,3,FALSE),0)</f>
        <v>0</v>
      </c>
      <c r="O4127" s="5">
        <f>IFERROR(VLOOKUP(Tabla1[[#This Row],[FECHA]],'RECAUDOS DE RESOLUCIONES'!A:D,4,FALSE),0)</f>
        <v>0</v>
      </c>
      <c r="P4127" s="9">
        <f>IFERROR(VLOOKUP(Tabla1[[#This Row],[FECHA]],'RECAUDOS DE RESOLUCIONES'!A:D,3,FALSE),0)</f>
        <v>0</v>
      </c>
      <c r="Q412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12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127" s="11">
        <f>IFERROR(VLOOKUP(Tabla1[[#This Row],[FECHA]],'RECAUDOS LOCALES'!A:D,4,FALSE),0)</f>
        <v>0</v>
      </c>
      <c r="T4127" s="9">
        <f>IFERROR(VLOOKUP(Tabla1[[#This Row],[FECHA]],'RECAUDOS LOCALES'!A:D,3,FALSE),0)</f>
        <v>0</v>
      </c>
      <c r="U4127" s="11">
        <f>IFERROR(VLOOKUP(Tabla1[[#This Row],[FECHA]],'RECAUDOS EXTERNOS'!A:D,4,FALSE),0)</f>
        <v>0</v>
      </c>
      <c r="V4127" s="9">
        <f>IFERROR(VLOOKUP(Tabla1[[#This Row],[FECHA]],'RECAUDOS EXTERNOS'!A:D,3,FALSE),0)</f>
        <v>0</v>
      </c>
    </row>
    <row r="4128" spans="1:22" x14ac:dyDescent="0.25">
      <c r="A4128" s="1">
        <v>41687</v>
      </c>
      <c r="B4128" s="3" t="s">
        <v>1</v>
      </c>
      <c r="C4128" s="2">
        <v>41671</v>
      </c>
      <c r="D4128" s="5">
        <f>YEAR(Tabla1[[#This Row],[FECHA]])</f>
        <v>2014</v>
      </c>
      <c r="E4128" s="5">
        <f>IFERROR(VLOOKUP(Tabla1[[#This Row],[FECHA]],'COMPARENDOS TOTALES'!A:D,4,FALSE),0)</f>
        <v>0</v>
      </c>
      <c r="F4128" s="9">
        <f>IFERROR(VLOOKUP(Tabla1[[#This Row],[FECHA]],'COMPARENDOS TOTALES'!A:D,3,FALSE),0)</f>
        <v>0</v>
      </c>
      <c r="G4128" s="5">
        <f>IFERROR(VLOOKUP(Tabla1[[#This Row],[FECHA]],EXONERACIONES!A:D,4,FALSE),0)</f>
        <v>0</v>
      </c>
      <c r="H4128" s="9">
        <f>IFERROR(VLOOKUP(Tabla1[[#This Row],[FECHA]],EXONERACIONES!A:D,3,FALSE),0)</f>
        <v>0</v>
      </c>
      <c r="I4128" s="5">
        <f>IFERROR(VLOOKUP(Tabla1[[#This Row],[FECHA]],'SIMIT CON RES'!A:D,4,FALSE),0)</f>
        <v>0</v>
      </c>
      <c r="J4128" s="9">
        <f>IFERROR(VLOOKUP(Tabla1[[#This Row],[FECHA]],'SIMIT CON RES'!A:D,3,FALSE),0)</f>
        <v>0</v>
      </c>
      <c r="K4128">
        <f>IFERROR(VLOOKUP(Tabla1[[#This Row],[FECHA]],'SIMIT SIN RES'!A:D,4,FALSE),0)</f>
        <v>0</v>
      </c>
      <c r="L4128" s="9">
        <f>IFERROR(VLOOKUP(Tabla1[[#This Row],[FECHA]],'SIMIT SIN RES'!A:D,3,FALSE),0)</f>
        <v>0</v>
      </c>
      <c r="M4128" s="5">
        <f>IFERROR(VLOOKUP(Tabla1[[#This Row],[FECHA]],'RECAUDOS DE COMPARENDOS'!A:D,4,FALSE),0)</f>
        <v>0</v>
      </c>
      <c r="N4128" s="9">
        <f>IFERROR(VLOOKUP(Tabla1[[#This Row],[FECHA]],'RECAUDOS DE COMPARENDOS'!A:D,3,FALSE),0)</f>
        <v>0</v>
      </c>
      <c r="O4128" s="5">
        <f>IFERROR(VLOOKUP(Tabla1[[#This Row],[FECHA]],'RECAUDOS DE RESOLUCIONES'!A:D,4,FALSE),0)</f>
        <v>0</v>
      </c>
      <c r="P4128" s="9">
        <f>IFERROR(VLOOKUP(Tabla1[[#This Row],[FECHA]],'RECAUDOS DE RESOLUCIONES'!A:D,3,FALSE),0)</f>
        <v>0</v>
      </c>
      <c r="Q412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12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128" s="11">
        <f>IFERROR(VLOOKUP(Tabla1[[#This Row],[FECHA]],'RECAUDOS LOCALES'!A:D,4,FALSE),0)</f>
        <v>0</v>
      </c>
      <c r="T4128" s="9">
        <f>IFERROR(VLOOKUP(Tabla1[[#This Row],[FECHA]],'RECAUDOS LOCALES'!A:D,3,FALSE),0)</f>
        <v>0</v>
      </c>
      <c r="U4128" s="11">
        <f>IFERROR(VLOOKUP(Tabla1[[#This Row],[FECHA]],'RECAUDOS EXTERNOS'!A:D,4,FALSE),0)</f>
        <v>2</v>
      </c>
      <c r="V4128" s="9">
        <f>IFERROR(VLOOKUP(Tabla1[[#This Row],[FECHA]],'RECAUDOS EXTERNOS'!A:D,3,FALSE),0)</f>
        <v>403920</v>
      </c>
    </row>
    <row r="4129" spans="1:22" x14ac:dyDescent="0.25">
      <c r="A4129" s="1">
        <v>41688</v>
      </c>
      <c r="B4129" s="3" t="s">
        <v>2</v>
      </c>
      <c r="C4129" s="2">
        <v>41671</v>
      </c>
      <c r="D4129" s="5">
        <f>YEAR(Tabla1[[#This Row],[FECHA]])</f>
        <v>2014</v>
      </c>
      <c r="E4129" s="5">
        <f>IFERROR(VLOOKUP(Tabla1[[#This Row],[FECHA]],'COMPARENDOS TOTALES'!A:D,4,FALSE),0)</f>
        <v>1</v>
      </c>
      <c r="F4129" s="9">
        <f>IFERROR(VLOOKUP(Tabla1[[#This Row],[FECHA]],'COMPARENDOS TOTALES'!A:D,3,FALSE),0)</f>
        <v>308000</v>
      </c>
      <c r="G4129" s="5">
        <f>IFERROR(VLOOKUP(Tabla1[[#This Row],[FECHA]],EXONERACIONES!A:D,4,FALSE),0)</f>
        <v>0</v>
      </c>
      <c r="H4129" s="9">
        <f>IFERROR(VLOOKUP(Tabla1[[#This Row],[FECHA]],EXONERACIONES!A:D,3,FALSE),0)</f>
        <v>0</v>
      </c>
      <c r="I4129" s="5">
        <f>IFERROR(VLOOKUP(Tabla1[[#This Row],[FECHA]],'SIMIT CON RES'!A:D,4,FALSE),0)</f>
        <v>0</v>
      </c>
      <c r="J4129" s="9">
        <f>IFERROR(VLOOKUP(Tabla1[[#This Row],[FECHA]],'SIMIT CON RES'!A:D,3,FALSE),0)</f>
        <v>0</v>
      </c>
      <c r="K4129">
        <f>IFERROR(VLOOKUP(Tabla1[[#This Row],[FECHA]],'SIMIT SIN RES'!A:D,4,FALSE),0)</f>
        <v>0</v>
      </c>
      <c r="L4129" s="9">
        <f>IFERROR(VLOOKUP(Tabla1[[#This Row],[FECHA]],'SIMIT SIN RES'!A:D,3,FALSE),0)</f>
        <v>0</v>
      </c>
      <c r="M4129" s="5">
        <f>IFERROR(VLOOKUP(Tabla1[[#This Row],[FECHA]],'RECAUDOS DE COMPARENDOS'!A:D,4,FALSE),0)</f>
        <v>0</v>
      </c>
      <c r="N4129" s="9">
        <f>IFERROR(VLOOKUP(Tabla1[[#This Row],[FECHA]],'RECAUDOS DE COMPARENDOS'!A:D,3,FALSE),0)</f>
        <v>0</v>
      </c>
      <c r="O4129" s="5">
        <f>IFERROR(VLOOKUP(Tabla1[[#This Row],[FECHA]],'RECAUDOS DE RESOLUCIONES'!A:D,4,FALSE),0)</f>
        <v>0</v>
      </c>
      <c r="P4129" s="9">
        <f>IFERROR(VLOOKUP(Tabla1[[#This Row],[FECHA]],'RECAUDOS DE RESOLUCIONES'!A:D,3,FALSE),0)</f>
        <v>0</v>
      </c>
      <c r="Q412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129" s="9">
        <f>Tabla1[V. COMPARENDOS]-(Tabla1[V. EXONERACIONES]+Tabla1[[#This Row],[V. SIMIT CON RESOLUCION]]+Tabla1[[#This Row],[V. SIMIT SIN RESOLUCION]]+Tabla1[[#This Row],[V. RECAUDOS COMPARENDOS]]+Tabla1[[#This Row],[V. RECAUDOS RESOLUCIONES]])</f>
        <v>308000</v>
      </c>
      <c r="S4129" s="11">
        <f>IFERROR(VLOOKUP(Tabla1[[#This Row],[FECHA]],'RECAUDOS LOCALES'!A:D,4,FALSE),0)</f>
        <v>2</v>
      </c>
      <c r="T4129" s="9">
        <f>IFERROR(VLOOKUP(Tabla1[[#This Row],[FECHA]],'RECAUDOS LOCALES'!A:D,3,FALSE),0)</f>
        <v>159491</v>
      </c>
      <c r="U4129" s="11">
        <f>IFERROR(VLOOKUP(Tabla1[[#This Row],[FECHA]],'RECAUDOS EXTERNOS'!A:D,4,FALSE),0)</f>
        <v>2</v>
      </c>
      <c r="V4129" s="9">
        <f>IFERROR(VLOOKUP(Tabla1[[#This Row],[FECHA]],'RECAUDOS EXTERNOS'!A:D,3,FALSE),0)</f>
        <v>403920</v>
      </c>
    </row>
    <row r="4130" spans="1:22" x14ac:dyDescent="0.25">
      <c r="A4130" s="1">
        <v>41689</v>
      </c>
      <c r="B4130" s="3" t="s">
        <v>3</v>
      </c>
      <c r="C4130" s="2">
        <v>41671</v>
      </c>
      <c r="D4130" s="5">
        <f>YEAR(Tabla1[[#This Row],[FECHA]])</f>
        <v>2014</v>
      </c>
      <c r="E4130" s="5">
        <f>IFERROR(VLOOKUP(Tabla1[[#This Row],[FECHA]],'COMPARENDOS TOTALES'!A:D,4,FALSE),0)</f>
        <v>4</v>
      </c>
      <c r="F4130" s="9">
        <f>IFERROR(VLOOKUP(Tabla1[[#This Row],[FECHA]],'COMPARENDOS TOTALES'!A:D,3,FALSE),0)</f>
        <v>1108801</v>
      </c>
      <c r="G4130" s="5">
        <f>IFERROR(VLOOKUP(Tabla1[[#This Row],[FECHA]],EXONERACIONES!A:D,4,FALSE),0)</f>
        <v>0</v>
      </c>
      <c r="H4130" s="9">
        <f>IFERROR(VLOOKUP(Tabla1[[#This Row],[FECHA]],EXONERACIONES!A:D,3,FALSE),0)</f>
        <v>0</v>
      </c>
      <c r="I4130" s="5">
        <f>IFERROR(VLOOKUP(Tabla1[[#This Row],[FECHA]],'SIMIT CON RES'!A:D,4,FALSE),0)</f>
        <v>3</v>
      </c>
      <c r="J4130" s="9">
        <f>IFERROR(VLOOKUP(Tabla1[[#This Row],[FECHA]],'SIMIT CON RES'!A:D,3,FALSE),0)</f>
        <v>944534</v>
      </c>
      <c r="K4130">
        <f>IFERROR(VLOOKUP(Tabla1[[#This Row],[FECHA]],'SIMIT SIN RES'!A:D,4,FALSE),0)</f>
        <v>0</v>
      </c>
      <c r="L4130" s="9">
        <f>IFERROR(VLOOKUP(Tabla1[[#This Row],[FECHA]],'SIMIT SIN RES'!A:D,3,FALSE),0)</f>
        <v>0</v>
      </c>
      <c r="M4130" s="5">
        <f>IFERROR(VLOOKUP(Tabla1[[#This Row],[FECHA]],'RECAUDOS DE COMPARENDOS'!A:D,4,FALSE),0)</f>
        <v>0</v>
      </c>
      <c r="N4130" s="9">
        <f>IFERROR(VLOOKUP(Tabla1[[#This Row],[FECHA]],'RECAUDOS DE COMPARENDOS'!A:D,3,FALSE),0)</f>
        <v>0</v>
      </c>
      <c r="O4130" s="5">
        <f>IFERROR(VLOOKUP(Tabla1[[#This Row],[FECHA]],'RECAUDOS DE RESOLUCIONES'!A:D,4,FALSE),0)</f>
        <v>0</v>
      </c>
      <c r="P4130" s="9">
        <f>IFERROR(VLOOKUP(Tabla1[[#This Row],[FECHA]],'RECAUDOS DE RESOLUCIONES'!A:D,3,FALSE),0)</f>
        <v>0</v>
      </c>
      <c r="Q413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130" s="9">
        <f>Tabla1[V. COMPARENDOS]-(Tabla1[V. EXONERACIONES]+Tabla1[[#This Row],[V. SIMIT CON RESOLUCION]]+Tabla1[[#This Row],[V. SIMIT SIN RESOLUCION]]+Tabla1[[#This Row],[V. RECAUDOS COMPARENDOS]]+Tabla1[[#This Row],[V. RECAUDOS RESOLUCIONES]])</f>
        <v>164267</v>
      </c>
      <c r="S4130" s="11">
        <f>IFERROR(VLOOKUP(Tabla1[[#This Row],[FECHA]],'RECAUDOS LOCALES'!A:D,4,FALSE),0)</f>
        <v>1</v>
      </c>
      <c r="T4130" s="9">
        <f>IFERROR(VLOOKUP(Tabla1[[#This Row],[FECHA]],'RECAUDOS LOCALES'!A:D,3,FALSE),0)</f>
        <v>51400</v>
      </c>
      <c r="U4130" s="11">
        <f>IFERROR(VLOOKUP(Tabla1[[#This Row],[FECHA]],'RECAUDOS EXTERNOS'!A:D,4,FALSE),0)</f>
        <v>5</v>
      </c>
      <c r="V4130" s="9">
        <f>IFERROR(VLOOKUP(Tabla1[[#This Row],[FECHA]],'RECAUDOS EXTERNOS'!A:D,3,FALSE),0)</f>
        <v>1706503</v>
      </c>
    </row>
    <row r="4131" spans="1:22" x14ac:dyDescent="0.25">
      <c r="A4131" s="1">
        <v>41690</v>
      </c>
      <c r="B4131" s="3" t="s">
        <v>6</v>
      </c>
      <c r="C4131" s="2">
        <v>41671</v>
      </c>
      <c r="D4131" s="5">
        <f>YEAR(Tabla1[[#This Row],[FECHA]])</f>
        <v>2014</v>
      </c>
      <c r="E4131" s="5">
        <f>IFERROR(VLOOKUP(Tabla1[[#This Row],[FECHA]],'COMPARENDOS TOTALES'!A:D,4,FALSE),0)</f>
        <v>4</v>
      </c>
      <c r="F4131" s="9">
        <f>IFERROR(VLOOKUP(Tabla1[[#This Row],[FECHA]],'COMPARENDOS TOTALES'!A:D,3,FALSE),0)</f>
        <v>1396267</v>
      </c>
      <c r="G4131" s="5">
        <f>IFERROR(VLOOKUP(Tabla1[[#This Row],[FECHA]],EXONERACIONES!A:D,4,FALSE),0)</f>
        <v>0</v>
      </c>
      <c r="H4131" s="9">
        <f>IFERROR(VLOOKUP(Tabla1[[#This Row],[FECHA]],EXONERACIONES!A:D,3,FALSE),0)</f>
        <v>0</v>
      </c>
      <c r="I4131" s="5">
        <f>IFERROR(VLOOKUP(Tabla1[[#This Row],[FECHA]],'SIMIT CON RES'!A:D,4,FALSE),0)</f>
        <v>3</v>
      </c>
      <c r="J4131" s="9">
        <f>IFERROR(VLOOKUP(Tabla1[[#This Row],[FECHA]],'SIMIT CON RES'!A:D,3,FALSE),0)</f>
        <v>1088267</v>
      </c>
      <c r="K4131">
        <f>IFERROR(VLOOKUP(Tabla1[[#This Row],[FECHA]],'SIMIT SIN RES'!A:D,4,FALSE),0)</f>
        <v>0</v>
      </c>
      <c r="L4131" s="9">
        <f>IFERROR(VLOOKUP(Tabla1[[#This Row],[FECHA]],'SIMIT SIN RES'!A:D,3,FALSE),0)</f>
        <v>0</v>
      </c>
      <c r="M4131" s="5">
        <f>IFERROR(VLOOKUP(Tabla1[[#This Row],[FECHA]],'RECAUDOS DE COMPARENDOS'!A:D,4,FALSE),0)</f>
        <v>0</v>
      </c>
      <c r="N4131" s="9">
        <f>IFERROR(VLOOKUP(Tabla1[[#This Row],[FECHA]],'RECAUDOS DE COMPARENDOS'!A:D,3,FALSE),0)</f>
        <v>0</v>
      </c>
      <c r="O4131" s="5">
        <f>IFERROR(VLOOKUP(Tabla1[[#This Row],[FECHA]],'RECAUDOS DE RESOLUCIONES'!A:D,4,FALSE),0)</f>
        <v>0</v>
      </c>
      <c r="P4131" s="9">
        <f>IFERROR(VLOOKUP(Tabla1[[#This Row],[FECHA]],'RECAUDOS DE RESOLUCIONES'!A:D,3,FALSE),0)</f>
        <v>0</v>
      </c>
      <c r="Q413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131" s="9">
        <f>Tabla1[V. COMPARENDOS]-(Tabla1[V. EXONERACIONES]+Tabla1[[#This Row],[V. SIMIT CON RESOLUCION]]+Tabla1[[#This Row],[V. SIMIT SIN RESOLUCION]]+Tabla1[[#This Row],[V. RECAUDOS COMPARENDOS]]+Tabla1[[#This Row],[V. RECAUDOS RESOLUCIONES]])</f>
        <v>308000</v>
      </c>
      <c r="S4131" s="11">
        <f>IFERROR(VLOOKUP(Tabla1[[#This Row],[FECHA]],'RECAUDOS LOCALES'!A:D,4,FALSE),0)</f>
        <v>2</v>
      </c>
      <c r="T4131" s="9">
        <f>IFERROR(VLOOKUP(Tabla1[[#This Row],[FECHA]],'RECAUDOS LOCALES'!A:D,3,FALSE),0)</f>
        <v>121400</v>
      </c>
      <c r="U4131" s="11">
        <f>IFERROR(VLOOKUP(Tabla1[[#This Row],[FECHA]],'RECAUDOS EXTERNOS'!A:D,4,FALSE),0)</f>
        <v>0</v>
      </c>
      <c r="V4131" s="9">
        <f>IFERROR(VLOOKUP(Tabla1[[#This Row],[FECHA]],'RECAUDOS EXTERNOS'!A:D,3,FALSE),0)</f>
        <v>0</v>
      </c>
    </row>
    <row r="4132" spans="1:22" x14ac:dyDescent="0.25">
      <c r="A4132" s="1">
        <v>41691</v>
      </c>
      <c r="B4132" s="3" t="s">
        <v>0</v>
      </c>
      <c r="C4132" s="2">
        <v>41671</v>
      </c>
      <c r="D4132" s="5">
        <f>YEAR(Tabla1[[#This Row],[FECHA]])</f>
        <v>2014</v>
      </c>
      <c r="E4132" s="5">
        <f>IFERROR(VLOOKUP(Tabla1[[#This Row],[FECHA]],'COMPARENDOS TOTALES'!A:D,4,FALSE),0)</f>
        <v>8</v>
      </c>
      <c r="F4132" s="9">
        <f>IFERROR(VLOOKUP(Tabla1[[#This Row],[FECHA]],'COMPARENDOS TOTALES'!A:D,3,FALSE),0)</f>
        <v>6709267</v>
      </c>
      <c r="G4132" s="5">
        <f>IFERROR(VLOOKUP(Tabla1[[#This Row],[FECHA]],EXONERACIONES!A:D,4,FALSE),0)</f>
        <v>0</v>
      </c>
      <c r="H4132" s="9">
        <f>IFERROR(VLOOKUP(Tabla1[[#This Row],[FECHA]],EXONERACIONES!A:D,3,FALSE),0)</f>
        <v>0</v>
      </c>
      <c r="I4132" s="5">
        <f>IFERROR(VLOOKUP(Tabla1[[#This Row],[FECHA]],'SIMIT CON RES'!A:D,4,FALSE),0)</f>
        <v>5</v>
      </c>
      <c r="J4132" s="9">
        <f>IFERROR(VLOOKUP(Tabla1[[#This Row],[FECHA]],'SIMIT CON RES'!A:D,3,FALSE),0)</f>
        <v>5708267</v>
      </c>
      <c r="K4132">
        <f>IFERROR(VLOOKUP(Tabla1[[#This Row],[FECHA]],'SIMIT SIN RES'!A:D,4,FALSE),0)</f>
        <v>0</v>
      </c>
      <c r="L4132" s="9">
        <f>IFERROR(VLOOKUP(Tabla1[[#This Row],[FECHA]],'SIMIT SIN RES'!A:D,3,FALSE),0)</f>
        <v>0</v>
      </c>
      <c r="M4132" s="5">
        <f>IFERROR(VLOOKUP(Tabla1[[#This Row],[FECHA]],'RECAUDOS DE COMPARENDOS'!A:D,4,FALSE),0)</f>
        <v>0</v>
      </c>
      <c r="N4132" s="9">
        <f>IFERROR(VLOOKUP(Tabla1[[#This Row],[FECHA]],'RECAUDOS DE COMPARENDOS'!A:D,3,FALSE),0)</f>
        <v>0</v>
      </c>
      <c r="O4132" s="5">
        <f>IFERROR(VLOOKUP(Tabla1[[#This Row],[FECHA]],'RECAUDOS DE RESOLUCIONES'!A:D,4,FALSE),0)</f>
        <v>0</v>
      </c>
      <c r="P4132" s="9">
        <f>IFERROR(VLOOKUP(Tabla1[[#This Row],[FECHA]],'RECAUDOS DE RESOLUCIONES'!A:D,3,FALSE),0)</f>
        <v>0</v>
      </c>
      <c r="Q413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4132" s="9">
        <f>Tabla1[V. COMPARENDOS]-(Tabla1[V. EXONERACIONES]+Tabla1[[#This Row],[V. SIMIT CON RESOLUCION]]+Tabla1[[#This Row],[V. SIMIT SIN RESOLUCION]]+Tabla1[[#This Row],[V. RECAUDOS COMPARENDOS]]+Tabla1[[#This Row],[V. RECAUDOS RESOLUCIONES]])</f>
        <v>1001000</v>
      </c>
      <c r="S4132" s="11">
        <f>IFERROR(VLOOKUP(Tabla1[[#This Row],[FECHA]],'RECAUDOS LOCALES'!A:D,4,FALSE),0)</f>
        <v>0</v>
      </c>
      <c r="T4132" s="9">
        <f>IFERROR(VLOOKUP(Tabla1[[#This Row],[FECHA]],'RECAUDOS LOCALES'!A:D,3,FALSE),0)</f>
        <v>0</v>
      </c>
      <c r="U4132" s="11">
        <f>IFERROR(VLOOKUP(Tabla1[[#This Row],[FECHA]],'RECAUDOS EXTERNOS'!A:D,4,FALSE),0)</f>
        <v>2</v>
      </c>
      <c r="V4132" s="9">
        <f>IFERROR(VLOOKUP(Tabla1[[#This Row],[FECHA]],'RECAUDOS EXTERNOS'!A:D,3,FALSE),0)</f>
        <v>453220</v>
      </c>
    </row>
    <row r="4133" spans="1:22" x14ac:dyDescent="0.25">
      <c r="A4133" s="1">
        <v>41692</v>
      </c>
      <c r="B4133" s="3" t="s">
        <v>5</v>
      </c>
      <c r="C4133" s="2">
        <v>41671</v>
      </c>
      <c r="D4133" s="5">
        <f>YEAR(Tabla1[[#This Row],[FECHA]])</f>
        <v>2014</v>
      </c>
      <c r="E4133" s="5">
        <f>IFERROR(VLOOKUP(Tabla1[[#This Row],[FECHA]],'COMPARENDOS TOTALES'!A:D,4,FALSE),0)</f>
        <v>9</v>
      </c>
      <c r="F4133" s="9">
        <f>IFERROR(VLOOKUP(Tabla1[[#This Row],[FECHA]],'COMPARENDOS TOTALES'!A:D,3,FALSE),0)</f>
        <v>4322267</v>
      </c>
      <c r="G4133" s="5">
        <f>IFERROR(VLOOKUP(Tabla1[[#This Row],[FECHA]],EXONERACIONES!A:D,4,FALSE),0)</f>
        <v>0</v>
      </c>
      <c r="H4133" s="9">
        <f>IFERROR(VLOOKUP(Tabla1[[#This Row],[FECHA]],EXONERACIONES!A:D,3,FALSE),0)</f>
        <v>0</v>
      </c>
      <c r="I4133" s="5">
        <f>IFERROR(VLOOKUP(Tabla1[[#This Row],[FECHA]],'SIMIT CON RES'!A:D,4,FALSE),0)</f>
        <v>7</v>
      </c>
      <c r="J4133" s="9">
        <f>IFERROR(VLOOKUP(Tabla1[[#This Row],[FECHA]],'SIMIT CON RES'!A:D,3,FALSE),0)</f>
        <v>4004000</v>
      </c>
      <c r="K4133">
        <f>IFERROR(VLOOKUP(Tabla1[[#This Row],[FECHA]],'SIMIT SIN RES'!A:D,4,FALSE),0)</f>
        <v>0</v>
      </c>
      <c r="L4133" s="9">
        <f>IFERROR(VLOOKUP(Tabla1[[#This Row],[FECHA]],'SIMIT SIN RES'!A:D,3,FALSE),0)</f>
        <v>0</v>
      </c>
      <c r="M4133" s="5">
        <f>IFERROR(VLOOKUP(Tabla1[[#This Row],[FECHA]],'RECAUDOS DE COMPARENDOS'!A:D,4,FALSE),0)</f>
        <v>0</v>
      </c>
      <c r="N4133" s="9">
        <f>IFERROR(VLOOKUP(Tabla1[[#This Row],[FECHA]],'RECAUDOS DE COMPARENDOS'!A:D,3,FALSE),0)</f>
        <v>0</v>
      </c>
      <c r="O4133" s="5">
        <f>IFERROR(VLOOKUP(Tabla1[[#This Row],[FECHA]],'RECAUDOS DE RESOLUCIONES'!A:D,4,FALSE),0)</f>
        <v>0</v>
      </c>
      <c r="P4133" s="9">
        <f>IFERROR(VLOOKUP(Tabla1[[#This Row],[FECHA]],'RECAUDOS DE RESOLUCIONES'!A:D,3,FALSE),0)</f>
        <v>0</v>
      </c>
      <c r="Q413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4133" s="9">
        <f>Tabla1[V. COMPARENDOS]-(Tabla1[V. EXONERACIONES]+Tabla1[[#This Row],[V. SIMIT CON RESOLUCION]]+Tabla1[[#This Row],[V. SIMIT SIN RESOLUCION]]+Tabla1[[#This Row],[V. RECAUDOS COMPARENDOS]]+Tabla1[[#This Row],[V. RECAUDOS RESOLUCIONES]])</f>
        <v>318267</v>
      </c>
      <c r="S4133" s="11">
        <f>IFERROR(VLOOKUP(Tabla1[[#This Row],[FECHA]],'RECAUDOS LOCALES'!A:D,4,FALSE),0)</f>
        <v>0</v>
      </c>
      <c r="T4133" s="9">
        <f>IFERROR(VLOOKUP(Tabla1[[#This Row],[FECHA]],'RECAUDOS LOCALES'!A:D,3,FALSE),0)</f>
        <v>0</v>
      </c>
      <c r="U4133" s="11">
        <f>IFERROR(VLOOKUP(Tabla1[[#This Row],[FECHA]],'RECAUDOS EXTERNOS'!A:D,4,FALSE),0)</f>
        <v>0</v>
      </c>
      <c r="V4133" s="9">
        <f>IFERROR(VLOOKUP(Tabla1[[#This Row],[FECHA]],'RECAUDOS EXTERNOS'!A:D,3,FALSE),0)</f>
        <v>0</v>
      </c>
    </row>
    <row r="4134" spans="1:22" x14ac:dyDescent="0.25">
      <c r="A4134" s="1">
        <v>41693</v>
      </c>
      <c r="B4134" s="3" t="s">
        <v>4</v>
      </c>
      <c r="C4134" s="2">
        <v>41671</v>
      </c>
      <c r="D4134" s="5">
        <f>YEAR(Tabla1[[#This Row],[FECHA]])</f>
        <v>2014</v>
      </c>
      <c r="E4134" s="5">
        <f>IFERROR(VLOOKUP(Tabla1[[#This Row],[FECHA]],'COMPARENDOS TOTALES'!A:D,4,FALSE),0)</f>
        <v>2</v>
      </c>
      <c r="F4134" s="9">
        <f>IFERROR(VLOOKUP(Tabla1[[#This Row],[FECHA]],'COMPARENDOS TOTALES'!A:D,3,FALSE),0)</f>
        <v>924000</v>
      </c>
      <c r="G4134" s="5">
        <f>IFERROR(VLOOKUP(Tabla1[[#This Row],[FECHA]],EXONERACIONES!A:D,4,FALSE),0)</f>
        <v>0</v>
      </c>
      <c r="H4134" s="9">
        <f>IFERROR(VLOOKUP(Tabla1[[#This Row],[FECHA]],EXONERACIONES!A:D,3,FALSE),0)</f>
        <v>0</v>
      </c>
      <c r="I4134" s="5">
        <f>IFERROR(VLOOKUP(Tabla1[[#This Row],[FECHA]],'SIMIT CON RES'!A:D,4,FALSE),0)</f>
        <v>2</v>
      </c>
      <c r="J4134" s="9">
        <f>IFERROR(VLOOKUP(Tabla1[[#This Row],[FECHA]],'SIMIT CON RES'!A:D,3,FALSE),0)</f>
        <v>924000</v>
      </c>
      <c r="K4134">
        <f>IFERROR(VLOOKUP(Tabla1[[#This Row],[FECHA]],'SIMIT SIN RES'!A:D,4,FALSE),0)</f>
        <v>0</v>
      </c>
      <c r="L4134" s="9">
        <f>IFERROR(VLOOKUP(Tabla1[[#This Row],[FECHA]],'SIMIT SIN RES'!A:D,3,FALSE),0)</f>
        <v>0</v>
      </c>
      <c r="M4134" s="5">
        <f>IFERROR(VLOOKUP(Tabla1[[#This Row],[FECHA]],'RECAUDOS DE COMPARENDOS'!A:D,4,FALSE),0)</f>
        <v>0</v>
      </c>
      <c r="N4134" s="9">
        <f>IFERROR(VLOOKUP(Tabla1[[#This Row],[FECHA]],'RECAUDOS DE COMPARENDOS'!A:D,3,FALSE),0)</f>
        <v>0</v>
      </c>
      <c r="O4134" s="5">
        <f>IFERROR(VLOOKUP(Tabla1[[#This Row],[FECHA]],'RECAUDOS DE RESOLUCIONES'!A:D,4,FALSE),0)</f>
        <v>0</v>
      </c>
      <c r="P4134" s="9">
        <f>IFERROR(VLOOKUP(Tabla1[[#This Row],[FECHA]],'RECAUDOS DE RESOLUCIONES'!A:D,3,FALSE),0)</f>
        <v>0</v>
      </c>
      <c r="Q413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13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134" s="11">
        <f>IFERROR(VLOOKUP(Tabla1[[#This Row],[FECHA]],'RECAUDOS LOCALES'!A:D,4,FALSE),0)</f>
        <v>0</v>
      </c>
      <c r="T4134" s="9">
        <f>IFERROR(VLOOKUP(Tabla1[[#This Row],[FECHA]],'RECAUDOS LOCALES'!A:D,3,FALSE),0)</f>
        <v>0</v>
      </c>
      <c r="U4134" s="11">
        <f>IFERROR(VLOOKUP(Tabla1[[#This Row],[FECHA]],'RECAUDOS EXTERNOS'!A:D,4,FALSE),0)</f>
        <v>0</v>
      </c>
      <c r="V4134" s="9">
        <f>IFERROR(VLOOKUP(Tabla1[[#This Row],[FECHA]],'RECAUDOS EXTERNOS'!A:D,3,FALSE),0)</f>
        <v>0</v>
      </c>
    </row>
    <row r="4135" spans="1:22" x14ac:dyDescent="0.25">
      <c r="A4135" s="1">
        <v>41694</v>
      </c>
      <c r="B4135" s="3" t="s">
        <v>1</v>
      </c>
      <c r="C4135" s="2">
        <v>41671</v>
      </c>
      <c r="D4135" s="5">
        <f>YEAR(Tabla1[[#This Row],[FECHA]])</f>
        <v>2014</v>
      </c>
      <c r="E4135" s="5">
        <f>IFERROR(VLOOKUP(Tabla1[[#This Row],[FECHA]],'COMPARENDOS TOTALES'!A:D,4,FALSE),0)</f>
        <v>7</v>
      </c>
      <c r="F4135" s="9">
        <f>IFERROR(VLOOKUP(Tabla1[[#This Row],[FECHA]],'COMPARENDOS TOTALES'!A:D,3,FALSE),0)</f>
        <v>3041500</v>
      </c>
      <c r="G4135" s="5">
        <f>IFERROR(VLOOKUP(Tabla1[[#This Row],[FECHA]],EXONERACIONES!A:D,4,FALSE),0)</f>
        <v>0</v>
      </c>
      <c r="H4135" s="9">
        <f>IFERROR(VLOOKUP(Tabla1[[#This Row],[FECHA]],EXONERACIONES!A:D,3,FALSE),0)</f>
        <v>0</v>
      </c>
      <c r="I4135" s="5">
        <f>IFERROR(VLOOKUP(Tabla1[[#This Row],[FECHA]],'SIMIT CON RES'!A:D,4,FALSE),0)</f>
        <v>3</v>
      </c>
      <c r="J4135" s="9">
        <f>IFERROR(VLOOKUP(Tabla1[[#This Row],[FECHA]],'SIMIT CON RES'!A:D,3,FALSE),0)</f>
        <v>1232000</v>
      </c>
      <c r="K4135">
        <f>IFERROR(VLOOKUP(Tabla1[[#This Row],[FECHA]],'SIMIT SIN RES'!A:D,4,FALSE),0)</f>
        <v>1</v>
      </c>
      <c r="L4135" s="9">
        <f>IFERROR(VLOOKUP(Tabla1[[#This Row],[FECHA]],'SIMIT SIN RES'!A:D,3,FALSE),0)</f>
        <v>192500</v>
      </c>
      <c r="M4135" s="5">
        <f>IFERROR(VLOOKUP(Tabla1[[#This Row],[FECHA]],'RECAUDOS DE COMPARENDOS'!A:D,4,FALSE),0)</f>
        <v>0</v>
      </c>
      <c r="N4135" s="9">
        <f>IFERROR(VLOOKUP(Tabla1[[#This Row],[FECHA]],'RECAUDOS DE COMPARENDOS'!A:D,3,FALSE),0)</f>
        <v>0</v>
      </c>
      <c r="O4135" s="5">
        <f>IFERROR(VLOOKUP(Tabla1[[#This Row],[FECHA]],'RECAUDOS DE RESOLUCIONES'!A:D,4,FALSE),0)</f>
        <v>0</v>
      </c>
      <c r="P4135" s="9">
        <f>IFERROR(VLOOKUP(Tabla1[[#This Row],[FECHA]],'RECAUDOS DE RESOLUCIONES'!A:D,3,FALSE),0)</f>
        <v>0</v>
      </c>
      <c r="Q413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4135" s="9">
        <f>Tabla1[V. COMPARENDOS]-(Tabla1[V. EXONERACIONES]+Tabla1[[#This Row],[V. SIMIT CON RESOLUCION]]+Tabla1[[#This Row],[V. SIMIT SIN RESOLUCION]]+Tabla1[[#This Row],[V. RECAUDOS COMPARENDOS]]+Tabla1[[#This Row],[V. RECAUDOS RESOLUCIONES]])</f>
        <v>1617000</v>
      </c>
      <c r="S4135" s="11">
        <f>IFERROR(VLOOKUP(Tabla1[[#This Row],[FECHA]],'RECAUDOS LOCALES'!A:D,4,FALSE),0)</f>
        <v>5</v>
      </c>
      <c r="T4135" s="9">
        <f>IFERROR(VLOOKUP(Tabla1[[#This Row],[FECHA]],'RECAUDOS LOCALES'!A:D,3,FALSE),0)</f>
        <v>1738638</v>
      </c>
      <c r="U4135" s="11">
        <f>IFERROR(VLOOKUP(Tabla1[[#This Row],[FECHA]],'RECAUDOS EXTERNOS'!A:D,4,FALSE),0)</f>
        <v>2</v>
      </c>
      <c r="V4135" s="9">
        <f>IFERROR(VLOOKUP(Tabla1[[#This Row],[FECHA]],'RECAUDOS EXTERNOS'!A:D,3,FALSE),0)</f>
        <v>548640</v>
      </c>
    </row>
    <row r="4136" spans="1:22" x14ac:dyDescent="0.25">
      <c r="A4136" s="1">
        <v>41695</v>
      </c>
      <c r="B4136" s="3" t="s">
        <v>2</v>
      </c>
      <c r="C4136" s="2">
        <v>41671</v>
      </c>
      <c r="D4136" s="5">
        <f>YEAR(Tabla1[[#This Row],[FECHA]])</f>
        <v>2014</v>
      </c>
      <c r="E4136" s="5">
        <f>IFERROR(VLOOKUP(Tabla1[[#This Row],[FECHA]],'COMPARENDOS TOTALES'!A:D,4,FALSE),0)</f>
        <v>3</v>
      </c>
      <c r="F4136" s="9">
        <f>IFERROR(VLOOKUP(Tabla1[[#This Row],[FECHA]],'COMPARENDOS TOTALES'!A:D,3,FALSE),0)</f>
        <v>1058750</v>
      </c>
      <c r="G4136" s="5">
        <f>IFERROR(VLOOKUP(Tabla1[[#This Row],[FECHA]],EXONERACIONES!A:D,4,FALSE),0)</f>
        <v>0</v>
      </c>
      <c r="H4136" s="9">
        <f>IFERROR(VLOOKUP(Tabla1[[#This Row],[FECHA]],EXONERACIONES!A:D,3,FALSE),0)</f>
        <v>0</v>
      </c>
      <c r="I4136" s="5">
        <f>IFERROR(VLOOKUP(Tabla1[[#This Row],[FECHA]],'SIMIT CON RES'!A:D,4,FALSE),0)</f>
        <v>2</v>
      </c>
      <c r="J4136" s="9">
        <f>IFERROR(VLOOKUP(Tabla1[[#This Row],[FECHA]],'SIMIT CON RES'!A:D,3,FALSE),0)</f>
        <v>924000</v>
      </c>
      <c r="K4136">
        <f>IFERROR(VLOOKUP(Tabla1[[#This Row],[FECHA]],'SIMIT SIN RES'!A:D,4,FALSE),0)</f>
        <v>0</v>
      </c>
      <c r="L4136" s="9">
        <f>IFERROR(VLOOKUP(Tabla1[[#This Row],[FECHA]],'SIMIT SIN RES'!A:D,3,FALSE),0)</f>
        <v>0</v>
      </c>
      <c r="M4136" s="5">
        <f>IFERROR(VLOOKUP(Tabla1[[#This Row],[FECHA]],'RECAUDOS DE COMPARENDOS'!A:D,4,FALSE),0)</f>
        <v>0</v>
      </c>
      <c r="N4136" s="9">
        <f>IFERROR(VLOOKUP(Tabla1[[#This Row],[FECHA]],'RECAUDOS DE COMPARENDOS'!A:D,3,FALSE),0)</f>
        <v>0</v>
      </c>
      <c r="O4136" s="5">
        <f>IFERROR(VLOOKUP(Tabla1[[#This Row],[FECHA]],'RECAUDOS DE RESOLUCIONES'!A:D,4,FALSE),0)</f>
        <v>0</v>
      </c>
      <c r="P4136" s="9">
        <f>IFERROR(VLOOKUP(Tabla1[[#This Row],[FECHA]],'RECAUDOS DE RESOLUCIONES'!A:D,3,FALSE),0)</f>
        <v>0</v>
      </c>
      <c r="Q413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136" s="9">
        <f>Tabla1[V. COMPARENDOS]-(Tabla1[V. EXONERACIONES]+Tabla1[[#This Row],[V. SIMIT CON RESOLUCION]]+Tabla1[[#This Row],[V. SIMIT SIN RESOLUCION]]+Tabla1[[#This Row],[V. RECAUDOS COMPARENDOS]]+Tabla1[[#This Row],[V. RECAUDOS RESOLUCIONES]])</f>
        <v>134750</v>
      </c>
      <c r="S4136" s="11">
        <f>IFERROR(VLOOKUP(Tabla1[[#This Row],[FECHA]],'RECAUDOS LOCALES'!A:D,4,FALSE),0)</f>
        <v>0</v>
      </c>
      <c r="T4136" s="9">
        <f>IFERROR(VLOOKUP(Tabla1[[#This Row],[FECHA]],'RECAUDOS LOCALES'!A:D,3,FALSE),0)</f>
        <v>0</v>
      </c>
      <c r="U4136" s="11">
        <f>IFERROR(VLOOKUP(Tabla1[[#This Row],[FECHA]],'RECAUDOS EXTERNOS'!A:D,4,FALSE),0)</f>
        <v>1</v>
      </c>
      <c r="V4136" s="9">
        <f>IFERROR(VLOOKUP(Tabla1[[#This Row],[FECHA]],'RECAUDOS EXTERNOS'!A:D,3,FALSE),0)</f>
        <v>462572</v>
      </c>
    </row>
    <row r="4137" spans="1:22" x14ac:dyDescent="0.25">
      <c r="A4137" s="1">
        <v>41696</v>
      </c>
      <c r="B4137" s="3" t="s">
        <v>3</v>
      </c>
      <c r="C4137" s="2">
        <v>41671</v>
      </c>
      <c r="D4137" s="5">
        <f>YEAR(Tabla1[[#This Row],[FECHA]])</f>
        <v>2014</v>
      </c>
      <c r="E4137" s="5">
        <f>IFERROR(VLOOKUP(Tabla1[[#This Row],[FECHA]],'COMPARENDOS TOTALES'!A:D,4,FALSE),0)</f>
        <v>7</v>
      </c>
      <c r="F4137" s="9">
        <f>IFERROR(VLOOKUP(Tabla1[[#This Row],[FECHA]],'COMPARENDOS TOTALES'!A:D,3,FALSE),0)</f>
        <v>3244267</v>
      </c>
      <c r="G4137" s="5">
        <f>IFERROR(VLOOKUP(Tabla1[[#This Row],[FECHA]],EXONERACIONES!A:D,4,FALSE),0)</f>
        <v>0</v>
      </c>
      <c r="H4137" s="9">
        <f>IFERROR(VLOOKUP(Tabla1[[#This Row],[FECHA]],EXONERACIONES!A:D,3,FALSE),0)</f>
        <v>0</v>
      </c>
      <c r="I4137" s="5">
        <f>IFERROR(VLOOKUP(Tabla1[[#This Row],[FECHA]],'SIMIT CON RES'!A:D,4,FALSE),0)</f>
        <v>4</v>
      </c>
      <c r="J4137" s="9">
        <f>IFERROR(VLOOKUP(Tabla1[[#This Row],[FECHA]],'SIMIT CON RES'!A:D,3,FALSE),0)</f>
        <v>2464000</v>
      </c>
      <c r="K4137">
        <f>IFERROR(VLOOKUP(Tabla1[[#This Row],[FECHA]],'SIMIT SIN RES'!A:D,4,FALSE),0)</f>
        <v>0</v>
      </c>
      <c r="L4137" s="9">
        <f>IFERROR(VLOOKUP(Tabla1[[#This Row],[FECHA]],'SIMIT SIN RES'!A:D,3,FALSE),0)</f>
        <v>0</v>
      </c>
      <c r="M4137" s="5">
        <f>IFERROR(VLOOKUP(Tabla1[[#This Row],[FECHA]],'RECAUDOS DE COMPARENDOS'!A:D,4,FALSE),0)</f>
        <v>0</v>
      </c>
      <c r="N4137" s="9">
        <f>IFERROR(VLOOKUP(Tabla1[[#This Row],[FECHA]],'RECAUDOS DE COMPARENDOS'!A:D,3,FALSE),0)</f>
        <v>0</v>
      </c>
      <c r="O4137" s="5">
        <f>IFERROR(VLOOKUP(Tabla1[[#This Row],[FECHA]],'RECAUDOS DE RESOLUCIONES'!A:D,4,FALSE),0)</f>
        <v>0</v>
      </c>
      <c r="P4137" s="9">
        <f>IFERROR(VLOOKUP(Tabla1[[#This Row],[FECHA]],'RECAUDOS DE RESOLUCIONES'!A:D,3,FALSE),0)</f>
        <v>0</v>
      </c>
      <c r="Q413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4137" s="9">
        <f>Tabla1[V. COMPARENDOS]-(Tabla1[V. EXONERACIONES]+Tabla1[[#This Row],[V. SIMIT CON RESOLUCION]]+Tabla1[[#This Row],[V. SIMIT SIN RESOLUCION]]+Tabla1[[#This Row],[V. RECAUDOS COMPARENDOS]]+Tabla1[[#This Row],[V. RECAUDOS RESOLUCIONES]])</f>
        <v>780267</v>
      </c>
      <c r="S4137" s="11">
        <f>IFERROR(VLOOKUP(Tabla1[[#This Row],[FECHA]],'RECAUDOS LOCALES'!A:D,4,FALSE),0)</f>
        <v>3</v>
      </c>
      <c r="T4137" s="9">
        <f>IFERROR(VLOOKUP(Tabla1[[#This Row],[FECHA]],'RECAUDOS LOCALES'!A:D,3,FALSE),0)</f>
        <v>450000</v>
      </c>
      <c r="U4137" s="11">
        <f>IFERROR(VLOOKUP(Tabla1[[#This Row],[FECHA]],'RECAUDOS EXTERNOS'!A:D,4,FALSE),0)</f>
        <v>4</v>
      </c>
      <c r="V4137" s="9">
        <f>IFERROR(VLOOKUP(Tabla1[[#This Row],[FECHA]],'RECAUDOS EXTERNOS'!A:D,3,FALSE),0)</f>
        <v>1095441</v>
      </c>
    </row>
    <row r="4138" spans="1:22" x14ac:dyDescent="0.25">
      <c r="A4138" s="1">
        <v>41697</v>
      </c>
      <c r="B4138" s="3" t="s">
        <v>6</v>
      </c>
      <c r="C4138" s="2">
        <v>41671</v>
      </c>
      <c r="D4138" s="5">
        <f>YEAR(Tabla1[[#This Row],[FECHA]])</f>
        <v>2014</v>
      </c>
      <c r="E4138" s="5">
        <f>IFERROR(VLOOKUP(Tabla1[[#This Row],[FECHA]],'COMPARENDOS TOTALES'!A:D,4,FALSE),0)</f>
        <v>4</v>
      </c>
      <c r="F4138" s="9">
        <f>IFERROR(VLOOKUP(Tabla1[[#This Row],[FECHA]],'COMPARENDOS TOTALES'!A:D,3,FALSE),0)</f>
        <v>2464000</v>
      </c>
      <c r="G4138" s="5">
        <f>IFERROR(VLOOKUP(Tabla1[[#This Row],[FECHA]],EXONERACIONES!A:D,4,FALSE),0)</f>
        <v>0</v>
      </c>
      <c r="H4138" s="9">
        <f>IFERROR(VLOOKUP(Tabla1[[#This Row],[FECHA]],EXONERACIONES!A:D,3,FALSE),0)</f>
        <v>0</v>
      </c>
      <c r="I4138" s="5">
        <f>IFERROR(VLOOKUP(Tabla1[[#This Row],[FECHA]],'SIMIT CON RES'!A:D,4,FALSE),0)</f>
        <v>4</v>
      </c>
      <c r="J4138" s="9">
        <f>IFERROR(VLOOKUP(Tabla1[[#This Row],[FECHA]],'SIMIT CON RES'!A:D,3,FALSE),0)</f>
        <v>2464000</v>
      </c>
      <c r="K4138">
        <f>IFERROR(VLOOKUP(Tabla1[[#This Row],[FECHA]],'SIMIT SIN RES'!A:D,4,FALSE),0)</f>
        <v>0</v>
      </c>
      <c r="L4138" s="9">
        <f>IFERROR(VLOOKUP(Tabla1[[#This Row],[FECHA]],'SIMIT SIN RES'!A:D,3,FALSE),0)</f>
        <v>0</v>
      </c>
      <c r="M4138" s="5">
        <f>IFERROR(VLOOKUP(Tabla1[[#This Row],[FECHA]],'RECAUDOS DE COMPARENDOS'!A:D,4,FALSE),0)</f>
        <v>0</v>
      </c>
      <c r="N4138" s="9">
        <f>IFERROR(VLOOKUP(Tabla1[[#This Row],[FECHA]],'RECAUDOS DE COMPARENDOS'!A:D,3,FALSE),0)</f>
        <v>0</v>
      </c>
      <c r="O4138" s="5">
        <f>IFERROR(VLOOKUP(Tabla1[[#This Row],[FECHA]],'RECAUDOS DE RESOLUCIONES'!A:D,4,FALSE),0)</f>
        <v>0</v>
      </c>
      <c r="P4138" s="9">
        <f>IFERROR(VLOOKUP(Tabla1[[#This Row],[FECHA]],'RECAUDOS DE RESOLUCIONES'!A:D,3,FALSE),0)</f>
        <v>0</v>
      </c>
      <c r="Q413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13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138" s="11">
        <f>IFERROR(VLOOKUP(Tabla1[[#This Row],[FECHA]],'RECAUDOS LOCALES'!A:D,4,FALSE),0)</f>
        <v>6</v>
      </c>
      <c r="T4138" s="9">
        <f>IFERROR(VLOOKUP(Tabla1[[#This Row],[FECHA]],'RECAUDOS LOCALES'!A:D,3,FALSE),0)</f>
        <v>1055000</v>
      </c>
      <c r="U4138" s="11">
        <f>IFERROR(VLOOKUP(Tabla1[[#This Row],[FECHA]],'RECAUDOS EXTERNOS'!A:D,4,FALSE),0)</f>
        <v>5</v>
      </c>
      <c r="V4138" s="9">
        <f>IFERROR(VLOOKUP(Tabla1[[#This Row],[FECHA]],'RECAUDOS EXTERNOS'!A:D,3,FALSE),0)</f>
        <v>1512728</v>
      </c>
    </row>
    <row r="4139" spans="1:22" x14ac:dyDescent="0.25">
      <c r="A4139" s="1">
        <v>41698</v>
      </c>
      <c r="B4139" s="3" t="s">
        <v>0</v>
      </c>
      <c r="C4139" s="2">
        <v>41671</v>
      </c>
      <c r="D4139" s="5">
        <f>YEAR(Tabla1[[#This Row],[FECHA]])</f>
        <v>2014</v>
      </c>
      <c r="E4139" s="5">
        <f>IFERROR(VLOOKUP(Tabla1[[#This Row],[FECHA]],'COMPARENDOS TOTALES'!A:D,4,FALSE),0)</f>
        <v>5</v>
      </c>
      <c r="F4139" s="9">
        <f>IFERROR(VLOOKUP(Tabla1[[#This Row],[FECHA]],'COMPARENDOS TOTALES'!A:D,3,FALSE),0)</f>
        <v>1868534</v>
      </c>
      <c r="G4139" s="5">
        <f>IFERROR(VLOOKUP(Tabla1[[#This Row],[FECHA]],EXONERACIONES!A:D,4,FALSE),0)</f>
        <v>0</v>
      </c>
      <c r="H4139" s="9">
        <f>IFERROR(VLOOKUP(Tabla1[[#This Row],[FECHA]],EXONERACIONES!A:D,3,FALSE),0)</f>
        <v>0</v>
      </c>
      <c r="I4139" s="5">
        <f>IFERROR(VLOOKUP(Tabla1[[#This Row],[FECHA]],'SIMIT CON RES'!A:D,4,FALSE),0)</f>
        <v>4</v>
      </c>
      <c r="J4139" s="9">
        <f>IFERROR(VLOOKUP(Tabla1[[#This Row],[FECHA]],'SIMIT CON RES'!A:D,3,FALSE),0)</f>
        <v>1560534</v>
      </c>
      <c r="K4139">
        <f>IFERROR(VLOOKUP(Tabla1[[#This Row],[FECHA]],'SIMIT SIN RES'!A:D,4,FALSE),0)</f>
        <v>0</v>
      </c>
      <c r="L4139" s="9">
        <f>IFERROR(VLOOKUP(Tabla1[[#This Row],[FECHA]],'SIMIT SIN RES'!A:D,3,FALSE),0)</f>
        <v>0</v>
      </c>
      <c r="M4139" s="5">
        <f>IFERROR(VLOOKUP(Tabla1[[#This Row],[FECHA]],'RECAUDOS DE COMPARENDOS'!A:D,4,FALSE),0)</f>
        <v>0</v>
      </c>
      <c r="N4139" s="9">
        <f>IFERROR(VLOOKUP(Tabla1[[#This Row],[FECHA]],'RECAUDOS DE COMPARENDOS'!A:D,3,FALSE),0)</f>
        <v>0</v>
      </c>
      <c r="O4139" s="5">
        <f>IFERROR(VLOOKUP(Tabla1[[#This Row],[FECHA]],'RECAUDOS DE RESOLUCIONES'!A:D,4,FALSE),0)</f>
        <v>0</v>
      </c>
      <c r="P4139" s="9">
        <f>IFERROR(VLOOKUP(Tabla1[[#This Row],[FECHA]],'RECAUDOS DE RESOLUCIONES'!A:D,3,FALSE),0)</f>
        <v>0</v>
      </c>
      <c r="Q413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139" s="9">
        <f>Tabla1[V. COMPARENDOS]-(Tabla1[V. EXONERACIONES]+Tabla1[[#This Row],[V. SIMIT CON RESOLUCION]]+Tabla1[[#This Row],[V. SIMIT SIN RESOLUCION]]+Tabla1[[#This Row],[V. RECAUDOS COMPARENDOS]]+Tabla1[[#This Row],[V. RECAUDOS RESOLUCIONES]])</f>
        <v>308000</v>
      </c>
      <c r="S4139" s="11">
        <f>IFERROR(VLOOKUP(Tabla1[[#This Row],[FECHA]],'RECAUDOS LOCALES'!A:D,4,FALSE),0)</f>
        <v>2</v>
      </c>
      <c r="T4139" s="9">
        <f>IFERROR(VLOOKUP(Tabla1[[#This Row],[FECHA]],'RECAUDOS LOCALES'!A:D,3,FALSE),0)</f>
        <v>200000</v>
      </c>
      <c r="U4139" s="11">
        <f>IFERROR(VLOOKUP(Tabla1[[#This Row],[FECHA]],'RECAUDOS EXTERNOS'!A:D,4,FALSE),0)</f>
        <v>3</v>
      </c>
      <c r="V4139" s="9">
        <f>IFERROR(VLOOKUP(Tabla1[[#This Row],[FECHA]],'RECAUDOS EXTERNOS'!A:D,3,FALSE),0)</f>
        <v>1022700</v>
      </c>
    </row>
    <row r="4140" spans="1:22" x14ac:dyDescent="0.25">
      <c r="A4140" s="1">
        <v>41699</v>
      </c>
      <c r="B4140" s="3" t="s">
        <v>5</v>
      </c>
      <c r="C4140" s="2">
        <v>41699</v>
      </c>
      <c r="D4140" s="5">
        <f>YEAR(Tabla1[[#This Row],[FECHA]])</f>
        <v>2014</v>
      </c>
      <c r="E4140" s="5">
        <f>IFERROR(VLOOKUP(Tabla1[[#This Row],[FECHA]],'COMPARENDOS TOTALES'!A:D,4,FALSE),0)</f>
        <v>3</v>
      </c>
      <c r="F4140" s="9">
        <f>IFERROR(VLOOKUP(Tabla1[[#This Row],[FECHA]],'COMPARENDOS TOTALES'!A:D,3,FALSE),0)</f>
        <v>1155000</v>
      </c>
      <c r="G4140" s="5">
        <f>IFERROR(VLOOKUP(Tabla1[[#This Row],[FECHA]],EXONERACIONES!A:D,4,FALSE),0)</f>
        <v>0</v>
      </c>
      <c r="H4140" s="9">
        <f>IFERROR(VLOOKUP(Tabla1[[#This Row],[FECHA]],EXONERACIONES!A:D,3,FALSE),0)</f>
        <v>0</v>
      </c>
      <c r="I4140" s="5">
        <f>IFERROR(VLOOKUP(Tabla1[[#This Row],[FECHA]],'SIMIT CON RES'!A:D,4,FALSE),0)</f>
        <v>1</v>
      </c>
      <c r="J4140" s="9">
        <f>IFERROR(VLOOKUP(Tabla1[[#This Row],[FECHA]],'SIMIT CON RES'!A:D,3,FALSE),0)</f>
        <v>616000</v>
      </c>
      <c r="K4140">
        <f>IFERROR(VLOOKUP(Tabla1[[#This Row],[FECHA]],'SIMIT SIN RES'!A:D,4,FALSE),0)</f>
        <v>2</v>
      </c>
      <c r="L4140" s="9">
        <f>IFERROR(VLOOKUP(Tabla1[[#This Row],[FECHA]],'SIMIT SIN RES'!A:D,3,FALSE),0)</f>
        <v>539000</v>
      </c>
      <c r="M4140" s="5">
        <f>IFERROR(VLOOKUP(Tabla1[[#This Row],[FECHA]],'RECAUDOS DE COMPARENDOS'!A:D,4,FALSE),0)</f>
        <v>0</v>
      </c>
      <c r="N4140" s="9">
        <f>IFERROR(VLOOKUP(Tabla1[[#This Row],[FECHA]],'RECAUDOS DE COMPARENDOS'!A:D,3,FALSE),0)</f>
        <v>0</v>
      </c>
      <c r="O4140" s="5">
        <f>IFERROR(VLOOKUP(Tabla1[[#This Row],[FECHA]],'RECAUDOS DE RESOLUCIONES'!A:D,4,FALSE),0)</f>
        <v>0</v>
      </c>
      <c r="P4140" s="9">
        <f>IFERROR(VLOOKUP(Tabla1[[#This Row],[FECHA]],'RECAUDOS DE RESOLUCIONES'!A:D,3,FALSE),0)</f>
        <v>0</v>
      </c>
      <c r="Q414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14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140" s="11">
        <f>IFERROR(VLOOKUP(Tabla1[[#This Row],[FECHA]],'RECAUDOS LOCALES'!A:D,4,FALSE),0)</f>
        <v>0</v>
      </c>
      <c r="T4140" s="9">
        <f>IFERROR(VLOOKUP(Tabla1[[#This Row],[FECHA]],'RECAUDOS LOCALES'!A:D,3,FALSE),0)</f>
        <v>0</v>
      </c>
      <c r="U4140" s="11">
        <f>IFERROR(VLOOKUP(Tabla1[[#This Row],[FECHA]],'RECAUDOS EXTERNOS'!A:D,4,FALSE),0)</f>
        <v>0</v>
      </c>
      <c r="V4140" s="9">
        <f>IFERROR(VLOOKUP(Tabla1[[#This Row],[FECHA]],'RECAUDOS EXTERNOS'!A:D,3,FALSE),0)</f>
        <v>0</v>
      </c>
    </row>
    <row r="4141" spans="1:22" x14ac:dyDescent="0.25">
      <c r="A4141" s="1">
        <v>41700</v>
      </c>
      <c r="B4141" s="3" t="s">
        <v>4</v>
      </c>
      <c r="C4141" s="2">
        <v>41699</v>
      </c>
      <c r="D4141" s="5">
        <f>YEAR(Tabla1[[#This Row],[FECHA]])</f>
        <v>2014</v>
      </c>
      <c r="E4141" s="5">
        <f>IFERROR(VLOOKUP(Tabla1[[#This Row],[FECHA]],'COMPARENDOS TOTALES'!A:D,4,FALSE),0)</f>
        <v>4</v>
      </c>
      <c r="F4141" s="9">
        <f>IFERROR(VLOOKUP(Tabla1[[#This Row],[FECHA]],'COMPARENDOS TOTALES'!A:D,3,FALSE),0)</f>
        <v>1116500</v>
      </c>
      <c r="G4141" s="5">
        <f>IFERROR(VLOOKUP(Tabla1[[#This Row],[FECHA]],EXONERACIONES!A:D,4,FALSE),0)</f>
        <v>0</v>
      </c>
      <c r="H4141" s="9">
        <f>IFERROR(VLOOKUP(Tabla1[[#This Row],[FECHA]],EXONERACIONES!A:D,3,FALSE),0)</f>
        <v>0</v>
      </c>
      <c r="I4141" s="5">
        <f>IFERROR(VLOOKUP(Tabla1[[#This Row],[FECHA]],'SIMIT CON RES'!A:D,4,FALSE),0)</f>
        <v>1</v>
      </c>
      <c r="J4141" s="9">
        <f>IFERROR(VLOOKUP(Tabla1[[#This Row],[FECHA]],'SIMIT CON RES'!A:D,3,FALSE),0)</f>
        <v>616000</v>
      </c>
      <c r="K4141">
        <f>IFERROR(VLOOKUP(Tabla1[[#This Row],[FECHA]],'SIMIT SIN RES'!A:D,4,FALSE),0)</f>
        <v>0</v>
      </c>
      <c r="L4141" s="9">
        <f>IFERROR(VLOOKUP(Tabla1[[#This Row],[FECHA]],'SIMIT SIN RES'!A:D,3,FALSE),0)</f>
        <v>0</v>
      </c>
      <c r="M4141" s="5">
        <f>IFERROR(VLOOKUP(Tabla1[[#This Row],[FECHA]],'RECAUDOS DE COMPARENDOS'!A:D,4,FALSE),0)</f>
        <v>0</v>
      </c>
      <c r="N4141" s="9">
        <f>IFERROR(VLOOKUP(Tabla1[[#This Row],[FECHA]],'RECAUDOS DE COMPARENDOS'!A:D,3,FALSE),0)</f>
        <v>0</v>
      </c>
      <c r="O4141" s="5">
        <f>IFERROR(VLOOKUP(Tabla1[[#This Row],[FECHA]],'RECAUDOS DE RESOLUCIONES'!A:D,4,FALSE),0)</f>
        <v>0</v>
      </c>
      <c r="P4141" s="9">
        <f>IFERROR(VLOOKUP(Tabla1[[#This Row],[FECHA]],'RECAUDOS DE RESOLUCIONES'!A:D,3,FALSE),0)</f>
        <v>0</v>
      </c>
      <c r="Q414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4141" s="9">
        <f>Tabla1[V. COMPARENDOS]-(Tabla1[V. EXONERACIONES]+Tabla1[[#This Row],[V. SIMIT CON RESOLUCION]]+Tabla1[[#This Row],[V. SIMIT SIN RESOLUCION]]+Tabla1[[#This Row],[V. RECAUDOS COMPARENDOS]]+Tabla1[[#This Row],[V. RECAUDOS RESOLUCIONES]])</f>
        <v>500500</v>
      </c>
      <c r="S4141" s="11">
        <f>IFERROR(VLOOKUP(Tabla1[[#This Row],[FECHA]],'RECAUDOS LOCALES'!A:D,4,FALSE),0)</f>
        <v>0</v>
      </c>
      <c r="T4141" s="9">
        <f>IFERROR(VLOOKUP(Tabla1[[#This Row],[FECHA]],'RECAUDOS LOCALES'!A:D,3,FALSE),0)</f>
        <v>0</v>
      </c>
      <c r="U4141" s="11">
        <f>IFERROR(VLOOKUP(Tabla1[[#This Row],[FECHA]],'RECAUDOS EXTERNOS'!A:D,4,FALSE),0)</f>
        <v>0</v>
      </c>
      <c r="V4141" s="9">
        <f>IFERROR(VLOOKUP(Tabla1[[#This Row],[FECHA]],'RECAUDOS EXTERNOS'!A:D,3,FALSE),0)</f>
        <v>0</v>
      </c>
    </row>
    <row r="4142" spans="1:22" x14ac:dyDescent="0.25">
      <c r="A4142" s="1">
        <v>41701</v>
      </c>
      <c r="B4142" s="3" t="s">
        <v>1</v>
      </c>
      <c r="C4142" s="2">
        <v>41699</v>
      </c>
      <c r="D4142" s="5">
        <f>YEAR(Tabla1[[#This Row],[FECHA]])</f>
        <v>2014</v>
      </c>
      <c r="E4142" s="5">
        <f>IFERROR(VLOOKUP(Tabla1[[#This Row],[FECHA]],'COMPARENDOS TOTALES'!A:D,4,FALSE),0)</f>
        <v>5</v>
      </c>
      <c r="F4142" s="9">
        <f>IFERROR(VLOOKUP(Tabla1[[#This Row],[FECHA]],'COMPARENDOS TOTALES'!A:D,3,FALSE),0)</f>
        <v>2772000</v>
      </c>
      <c r="G4142" s="5">
        <f>IFERROR(VLOOKUP(Tabla1[[#This Row],[FECHA]],EXONERACIONES!A:D,4,FALSE),0)</f>
        <v>0</v>
      </c>
      <c r="H4142" s="9">
        <f>IFERROR(VLOOKUP(Tabla1[[#This Row],[FECHA]],EXONERACIONES!A:D,3,FALSE),0)</f>
        <v>0</v>
      </c>
      <c r="I4142" s="5">
        <f>IFERROR(VLOOKUP(Tabla1[[#This Row],[FECHA]],'SIMIT CON RES'!A:D,4,FALSE),0)</f>
        <v>3</v>
      </c>
      <c r="J4142" s="9">
        <f>IFERROR(VLOOKUP(Tabla1[[#This Row],[FECHA]],'SIMIT CON RES'!A:D,3,FALSE),0)</f>
        <v>1848000</v>
      </c>
      <c r="K4142">
        <f>IFERROR(VLOOKUP(Tabla1[[#This Row],[FECHA]],'SIMIT SIN RES'!A:D,4,FALSE),0)</f>
        <v>0</v>
      </c>
      <c r="L4142" s="9">
        <f>IFERROR(VLOOKUP(Tabla1[[#This Row],[FECHA]],'SIMIT SIN RES'!A:D,3,FALSE),0)</f>
        <v>0</v>
      </c>
      <c r="M4142" s="5">
        <f>IFERROR(VLOOKUP(Tabla1[[#This Row],[FECHA]],'RECAUDOS DE COMPARENDOS'!A:D,4,FALSE),0)</f>
        <v>0</v>
      </c>
      <c r="N4142" s="9">
        <f>IFERROR(VLOOKUP(Tabla1[[#This Row],[FECHA]],'RECAUDOS DE COMPARENDOS'!A:D,3,FALSE),0)</f>
        <v>0</v>
      </c>
      <c r="O4142" s="5">
        <f>IFERROR(VLOOKUP(Tabla1[[#This Row],[FECHA]],'RECAUDOS DE RESOLUCIONES'!A:D,4,FALSE),0)</f>
        <v>0</v>
      </c>
      <c r="P4142" s="9">
        <f>IFERROR(VLOOKUP(Tabla1[[#This Row],[FECHA]],'RECAUDOS DE RESOLUCIONES'!A:D,3,FALSE),0)</f>
        <v>0</v>
      </c>
      <c r="Q414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4142" s="9">
        <f>Tabla1[V. COMPARENDOS]-(Tabla1[V. EXONERACIONES]+Tabla1[[#This Row],[V. SIMIT CON RESOLUCION]]+Tabla1[[#This Row],[V. SIMIT SIN RESOLUCION]]+Tabla1[[#This Row],[V. RECAUDOS COMPARENDOS]]+Tabla1[[#This Row],[V. RECAUDOS RESOLUCIONES]])</f>
        <v>924000</v>
      </c>
      <c r="S4142" s="11">
        <f>IFERROR(VLOOKUP(Tabla1[[#This Row],[FECHA]],'RECAUDOS LOCALES'!A:D,4,FALSE),0)</f>
        <v>0</v>
      </c>
      <c r="T4142" s="9">
        <f>IFERROR(VLOOKUP(Tabla1[[#This Row],[FECHA]],'RECAUDOS LOCALES'!A:D,3,FALSE),0)</f>
        <v>0</v>
      </c>
      <c r="U4142" s="11">
        <f>IFERROR(VLOOKUP(Tabla1[[#This Row],[FECHA]],'RECAUDOS EXTERNOS'!A:D,4,FALSE),0)</f>
        <v>2</v>
      </c>
      <c r="V4142" s="9">
        <f>IFERROR(VLOOKUP(Tabla1[[#This Row],[FECHA]],'RECAUDOS EXTERNOS'!A:D,3,FALSE),0)</f>
        <v>596420</v>
      </c>
    </row>
    <row r="4143" spans="1:22" x14ac:dyDescent="0.25">
      <c r="A4143" s="1">
        <v>41702</v>
      </c>
      <c r="B4143" s="3" t="s">
        <v>2</v>
      </c>
      <c r="C4143" s="2">
        <v>41699</v>
      </c>
      <c r="D4143" s="5">
        <f>YEAR(Tabla1[[#This Row],[FECHA]])</f>
        <v>2014</v>
      </c>
      <c r="E4143" s="5">
        <f>IFERROR(VLOOKUP(Tabla1[[#This Row],[FECHA]],'COMPARENDOS TOTALES'!A:D,4,FALSE),0)</f>
        <v>4</v>
      </c>
      <c r="F4143" s="9">
        <f>IFERROR(VLOOKUP(Tabla1[[#This Row],[FECHA]],'COMPARENDOS TOTALES'!A:D,3,FALSE),0)</f>
        <v>1329534</v>
      </c>
      <c r="G4143" s="5">
        <f>IFERROR(VLOOKUP(Tabla1[[#This Row],[FECHA]],EXONERACIONES!A:D,4,FALSE),0)</f>
        <v>0</v>
      </c>
      <c r="H4143" s="9">
        <f>IFERROR(VLOOKUP(Tabla1[[#This Row],[FECHA]],EXONERACIONES!A:D,3,FALSE),0)</f>
        <v>0</v>
      </c>
      <c r="I4143" s="5">
        <f>IFERROR(VLOOKUP(Tabla1[[#This Row],[FECHA]],'SIMIT CON RES'!A:D,4,FALSE),0)</f>
        <v>3</v>
      </c>
      <c r="J4143" s="9">
        <f>IFERROR(VLOOKUP(Tabla1[[#This Row],[FECHA]],'SIMIT CON RES'!A:D,3,FALSE),0)</f>
        <v>944534</v>
      </c>
      <c r="K4143">
        <f>IFERROR(VLOOKUP(Tabla1[[#This Row],[FECHA]],'SIMIT SIN RES'!A:D,4,FALSE),0)</f>
        <v>0</v>
      </c>
      <c r="L4143" s="9">
        <f>IFERROR(VLOOKUP(Tabla1[[#This Row],[FECHA]],'SIMIT SIN RES'!A:D,3,FALSE),0)</f>
        <v>0</v>
      </c>
      <c r="M4143" s="5">
        <f>IFERROR(VLOOKUP(Tabla1[[#This Row],[FECHA]],'RECAUDOS DE COMPARENDOS'!A:D,4,FALSE),0)</f>
        <v>0</v>
      </c>
      <c r="N4143" s="9">
        <f>IFERROR(VLOOKUP(Tabla1[[#This Row],[FECHA]],'RECAUDOS DE COMPARENDOS'!A:D,3,FALSE),0)</f>
        <v>0</v>
      </c>
      <c r="O4143" s="5">
        <f>IFERROR(VLOOKUP(Tabla1[[#This Row],[FECHA]],'RECAUDOS DE RESOLUCIONES'!A:D,4,FALSE),0)</f>
        <v>0</v>
      </c>
      <c r="P4143" s="9">
        <f>IFERROR(VLOOKUP(Tabla1[[#This Row],[FECHA]],'RECAUDOS DE RESOLUCIONES'!A:D,3,FALSE),0)</f>
        <v>0</v>
      </c>
      <c r="Q414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143" s="9">
        <f>Tabla1[V. COMPARENDOS]-(Tabla1[V. EXONERACIONES]+Tabla1[[#This Row],[V. SIMIT CON RESOLUCION]]+Tabla1[[#This Row],[V. SIMIT SIN RESOLUCION]]+Tabla1[[#This Row],[V. RECAUDOS COMPARENDOS]]+Tabla1[[#This Row],[V. RECAUDOS RESOLUCIONES]])</f>
        <v>385000</v>
      </c>
      <c r="S4143" s="11">
        <f>IFERROR(VLOOKUP(Tabla1[[#This Row],[FECHA]],'RECAUDOS LOCALES'!A:D,4,FALSE),0)</f>
        <v>0</v>
      </c>
      <c r="T4143" s="9">
        <f>IFERROR(VLOOKUP(Tabla1[[#This Row],[FECHA]],'RECAUDOS LOCALES'!A:D,3,FALSE),0)</f>
        <v>0</v>
      </c>
      <c r="U4143" s="11">
        <f>IFERROR(VLOOKUP(Tabla1[[#This Row],[FECHA]],'RECAUDOS EXTERNOS'!A:D,4,FALSE),0)</f>
        <v>0</v>
      </c>
      <c r="V4143" s="9">
        <f>IFERROR(VLOOKUP(Tabla1[[#This Row],[FECHA]],'RECAUDOS EXTERNOS'!A:D,3,FALSE),0)</f>
        <v>0</v>
      </c>
    </row>
    <row r="4144" spans="1:22" x14ac:dyDescent="0.25">
      <c r="A4144" s="1">
        <v>41703</v>
      </c>
      <c r="B4144" s="3" t="s">
        <v>3</v>
      </c>
      <c r="C4144" s="2">
        <v>41699</v>
      </c>
      <c r="D4144" s="5">
        <f>YEAR(Tabla1[[#This Row],[FECHA]])</f>
        <v>2014</v>
      </c>
      <c r="E4144" s="5">
        <f>IFERROR(VLOOKUP(Tabla1[[#This Row],[FECHA]],'COMPARENDOS TOTALES'!A:D,4,FALSE),0)</f>
        <v>10</v>
      </c>
      <c r="F4144" s="9">
        <f>IFERROR(VLOOKUP(Tabla1[[#This Row],[FECHA]],'COMPARENDOS TOTALES'!A:D,3,FALSE),0)</f>
        <v>18154034</v>
      </c>
      <c r="G4144" s="5">
        <f>IFERROR(VLOOKUP(Tabla1[[#This Row],[FECHA]],EXONERACIONES!A:D,4,FALSE),0)</f>
        <v>0</v>
      </c>
      <c r="H4144" s="9">
        <f>IFERROR(VLOOKUP(Tabla1[[#This Row],[FECHA]],EXONERACIONES!A:D,3,FALSE),0)</f>
        <v>0</v>
      </c>
      <c r="I4144" s="5">
        <f>IFERROR(VLOOKUP(Tabla1[[#This Row],[FECHA]],'SIMIT CON RES'!A:D,4,FALSE),0)</f>
        <v>5</v>
      </c>
      <c r="J4144" s="9">
        <f>IFERROR(VLOOKUP(Tabla1[[#This Row],[FECHA]],'SIMIT CON RES'!A:D,3,FALSE),0)</f>
        <v>2012267</v>
      </c>
      <c r="K4144">
        <f>IFERROR(VLOOKUP(Tabla1[[#This Row],[FECHA]],'SIMIT SIN RES'!A:D,4,FALSE),0)</f>
        <v>1</v>
      </c>
      <c r="L4144" s="9">
        <f>IFERROR(VLOOKUP(Tabla1[[#This Row],[FECHA]],'SIMIT SIN RES'!A:D,3,FALSE),0)</f>
        <v>14784000</v>
      </c>
      <c r="M4144" s="5">
        <f>IFERROR(VLOOKUP(Tabla1[[#This Row],[FECHA]],'RECAUDOS DE COMPARENDOS'!A:D,4,FALSE),0)</f>
        <v>0</v>
      </c>
      <c r="N4144" s="9">
        <f>IFERROR(VLOOKUP(Tabla1[[#This Row],[FECHA]],'RECAUDOS DE COMPARENDOS'!A:D,3,FALSE),0)</f>
        <v>0</v>
      </c>
      <c r="O4144" s="5">
        <f>IFERROR(VLOOKUP(Tabla1[[#This Row],[FECHA]],'RECAUDOS DE RESOLUCIONES'!A:D,4,FALSE),0)</f>
        <v>0</v>
      </c>
      <c r="P4144" s="9">
        <f>IFERROR(VLOOKUP(Tabla1[[#This Row],[FECHA]],'RECAUDOS DE RESOLUCIONES'!A:D,3,FALSE),0)</f>
        <v>0</v>
      </c>
      <c r="Q414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4144" s="9">
        <f>Tabla1[V. COMPARENDOS]-(Tabla1[V. EXONERACIONES]+Tabla1[[#This Row],[V. SIMIT CON RESOLUCION]]+Tabla1[[#This Row],[V. SIMIT SIN RESOLUCION]]+Tabla1[[#This Row],[V. RECAUDOS COMPARENDOS]]+Tabla1[[#This Row],[V. RECAUDOS RESOLUCIONES]])</f>
        <v>1357767</v>
      </c>
      <c r="S4144" s="11">
        <f>IFERROR(VLOOKUP(Tabla1[[#This Row],[FECHA]],'RECAUDOS LOCALES'!A:D,4,FALSE),0)</f>
        <v>0</v>
      </c>
      <c r="T4144" s="9">
        <f>IFERROR(VLOOKUP(Tabla1[[#This Row],[FECHA]],'RECAUDOS LOCALES'!A:D,3,FALSE),0)</f>
        <v>0</v>
      </c>
      <c r="U4144" s="11">
        <f>IFERROR(VLOOKUP(Tabla1[[#This Row],[FECHA]],'RECAUDOS EXTERNOS'!A:D,4,FALSE),0)</f>
        <v>1</v>
      </c>
      <c r="V4144" s="9">
        <f>IFERROR(VLOOKUP(Tabla1[[#This Row],[FECHA]],'RECAUDOS EXTERNOS'!A:D,3,FALSE),0)</f>
        <v>292364</v>
      </c>
    </row>
    <row r="4145" spans="1:22" x14ac:dyDescent="0.25">
      <c r="A4145" s="1">
        <v>41704</v>
      </c>
      <c r="B4145" s="3" t="s">
        <v>6</v>
      </c>
      <c r="C4145" s="2">
        <v>41699</v>
      </c>
      <c r="D4145" s="5">
        <f>YEAR(Tabla1[[#This Row],[FECHA]])</f>
        <v>2014</v>
      </c>
      <c r="E4145" s="5">
        <f>IFERROR(VLOOKUP(Tabla1[[#This Row],[FECHA]],'COMPARENDOS TOTALES'!A:D,4,FALSE),0)</f>
        <v>5</v>
      </c>
      <c r="F4145" s="9">
        <f>IFERROR(VLOOKUP(Tabla1[[#This Row],[FECHA]],'COMPARENDOS TOTALES'!A:D,3,FALSE),0)</f>
        <v>2258667</v>
      </c>
      <c r="G4145" s="5">
        <f>IFERROR(VLOOKUP(Tabla1[[#This Row],[FECHA]],EXONERACIONES!A:D,4,FALSE),0)</f>
        <v>1</v>
      </c>
      <c r="H4145" s="9">
        <f>IFERROR(VLOOKUP(Tabla1[[#This Row],[FECHA]],EXONERACIONES!A:D,3,FALSE),0)</f>
        <v>308000</v>
      </c>
      <c r="I4145" s="5">
        <f>IFERROR(VLOOKUP(Tabla1[[#This Row],[FECHA]],'SIMIT CON RES'!A:D,4,FALSE),0)</f>
        <v>2</v>
      </c>
      <c r="J4145" s="9">
        <f>IFERROR(VLOOKUP(Tabla1[[#This Row],[FECHA]],'SIMIT CON RES'!A:D,3,FALSE),0)</f>
        <v>1232000</v>
      </c>
      <c r="K4145">
        <f>IFERROR(VLOOKUP(Tabla1[[#This Row],[FECHA]],'SIMIT SIN RES'!A:D,4,FALSE),0)</f>
        <v>0</v>
      </c>
      <c r="L4145" s="9">
        <f>IFERROR(VLOOKUP(Tabla1[[#This Row],[FECHA]],'SIMIT SIN RES'!A:D,3,FALSE),0)</f>
        <v>0</v>
      </c>
      <c r="M4145" s="5">
        <f>IFERROR(VLOOKUP(Tabla1[[#This Row],[FECHA]],'RECAUDOS DE COMPARENDOS'!A:D,4,FALSE),0)</f>
        <v>0</v>
      </c>
      <c r="N4145" s="9">
        <f>IFERROR(VLOOKUP(Tabla1[[#This Row],[FECHA]],'RECAUDOS DE COMPARENDOS'!A:D,3,FALSE),0)</f>
        <v>0</v>
      </c>
      <c r="O4145" s="5">
        <f>IFERROR(VLOOKUP(Tabla1[[#This Row],[FECHA]],'RECAUDOS DE RESOLUCIONES'!A:D,4,FALSE),0)</f>
        <v>0</v>
      </c>
      <c r="P4145" s="9">
        <f>IFERROR(VLOOKUP(Tabla1[[#This Row],[FECHA]],'RECAUDOS DE RESOLUCIONES'!A:D,3,FALSE),0)</f>
        <v>0</v>
      </c>
      <c r="Q414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4145" s="9">
        <f>Tabla1[V. COMPARENDOS]-(Tabla1[V. EXONERACIONES]+Tabla1[[#This Row],[V. SIMIT CON RESOLUCION]]+Tabla1[[#This Row],[V. SIMIT SIN RESOLUCION]]+Tabla1[[#This Row],[V. RECAUDOS COMPARENDOS]]+Tabla1[[#This Row],[V. RECAUDOS RESOLUCIONES]])</f>
        <v>718667</v>
      </c>
      <c r="S4145" s="11">
        <f>IFERROR(VLOOKUP(Tabla1[[#This Row],[FECHA]],'RECAUDOS LOCALES'!A:D,4,FALSE),0)</f>
        <v>1</v>
      </c>
      <c r="T4145" s="9">
        <f>IFERROR(VLOOKUP(Tabla1[[#This Row],[FECHA]],'RECAUDOS LOCALES'!A:D,3,FALSE),0)</f>
        <v>190000</v>
      </c>
      <c r="U4145" s="11">
        <f>IFERROR(VLOOKUP(Tabla1[[#This Row],[FECHA]],'RECAUDOS EXTERNOS'!A:D,4,FALSE),0)</f>
        <v>4</v>
      </c>
      <c r="V4145" s="9">
        <f>IFERROR(VLOOKUP(Tabla1[[#This Row],[FECHA]],'RECAUDOS EXTERNOS'!A:D,3,FALSE),0)</f>
        <v>1658563</v>
      </c>
    </row>
    <row r="4146" spans="1:22" x14ac:dyDescent="0.25">
      <c r="A4146" s="1">
        <v>41705</v>
      </c>
      <c r="B4146" s="3" t="s">
        <v>0</v>
      </c>
      <c r="C4146" s="2">
        <v>41699</v>
      </c>
      <c r="D4146" s="5">
        <f>YEAR(Tabla1[[#This Row],[FECHA]])</f>
        <v>2014</v>
      </c>
      <c r="E4146" s="5">
        <f>IFERROR(VLOOKUP(Tabla1[[#This Row],[FECHA]],'COMPARENDOS TOTALES'!A:D,4,FALSE),0)</f>
        <v>7</v>
      </c>
      <c r="F4146" s="9">
        <f>IFERROR(VLOOKUP(Tabla1[[#This Row],[FECHA]],'COMPARENDOS TOTALES'!A:D,3,FALSE),0)</f>
        <v>2340801</v>
      </c>
      <c r="G4146" s="5">
        <f>IFERROR(VLOOKUP(Tabla1[[#This Row],[FECHA]],EXONERACIONES!A:D,4,FALSE),0)</f>
        <v>1</v>
      </c>
      <c r="H4146" s="9">
        <f>IFERROR(VLOOKUP(Tabla1[[#This Row],[FECHA]],EXONERACIONES!A:D,3,FALSE),0)</f>
        <v>616000</v>
      </c>
      <c r="I4146" s="5">
        <f>IFERROR(VLOOKUP(Tabla1[[#This Row],[FECHA]],'SIMIT CON RES'!A:D,4,FALSE),0)</f>
        <v>5</v>
      </c>
      <c r="J4146" s="9">
        <f>IFERROR(VLOOKUP(Tabla1[[#This Row],[FECHA]],'SIMIT CON RES'!A:D,3,FALSE),0)</f>
        <v>1560534</v>
      </c>
      <c r="K4146">
        <f>IFERROR(VLOOKUP(Tabla1[[#This Row],[FECHA]],'SIMIT SIN RES'!A:D,4,FALSE),0)</f>
        <v>0</v>
      </c>
      <c r="L4146" s="9">
        <f>IFERROR(VLOOKUP(Tabla1[[#This Row],[FECHA]],'SIMIT SIN RES'!A:D,3,FALSE),0)</f>
        <v>0</v>
      </c>
      <c r="M4146" s="5">
        <f>IFERROR(VLOOKUP(Tabla1[[#This Row],[FECHA]],'RECAUDOS DE COMPARENDOS'!A:D,4,FALSE),0)</f>
        <v>0</v>
      </c>
      <c r="N4146" s="9">
        <f>IFERROR(VLOOKUP(Tabla1[[#This Row],[FECHA]],'RECAUDOS DE COMPARENDOS'!A:D,3,FALSE),0)</f>
        <v>0</v>
      </c>
      <c r="O4146" s="5">
        <f>IFERROR(VLOOKUP(Tabla1[[#This Row],[FECHA]],'RECAUDOS DE RESOLUCIONES'!A:D,4,FALSE),0)</f>
        <v>0</v>
      </c>
      <c r="P4146" s="9">
        <f>IFERROR(VLOOKUP(Tabla1[[#This Row],[FECHA]],'RECAUDOS DE RESOLUCIONES'!A:D,3,FALSE),0)</f>
        <v>0</v>
      </c>
      <c r="Q414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146" s="9">
        <f>Tabla1[V. COMPARENDOS]-(Tabla1[V. EXONERACIONES]+Tabla1[[#This Row],[V. SIMIT CON RESOLUCION]]+Tabla1[[#This Row],[V. SIMIT SIN RESOLUCION]]+Tabla1[[#This Row],[V. RECAUDOS COMPARENDOS]]+Tabla1[[#This Row],[V. RECAUDOS RESOLUCIONES]])</f>
        <v>164267</v>
      </c>
      <c r="S4146" s="11">
        <f>IFERROR(VLOOKUP(Tabla1[[#This Row],[FECHA]],'RECAUDOS LOCALES'!A:D,4,FALSE),0)</f>
        <v>0</v>
      </c>
      <c r="T4146" s="9">
        <f>IFERROR(VLOOKUP(Tabla1[[#This Row],[FECHA]],'RECAUDOS LOCALES'!A:D,3,FALSE),0)</f>
        <v>0</v>
      </c>
      <c r="U4146" s="11">
        <f>IFERROR(VLOOKUP(Tabla1[[#This Row],[FECHA]],'RECAUDOS EXTERNOS'!A:D,4,FALSE),0)</f>
        <v>2</v>
      </c>
      <c r="V4146" s="9">
        <f>IFERROR(VLOOKUP(Tabla1[[#This Row],[FECHA]],'RECAUDOS EXTERNOS'!A:D,3,FALSE),0)</f>
        <v>624468</v>
      </c>
    </row>
    <row r="4147" spans="1:22" x14ac:dyDescent="0.25">
      <c r="A4147" s="1">
        <v>41706</v>
      </c>
      <c r="B4147" s="3" t="s">
        <v>5</v>
      </c>
      <c r="C4147" s="2">
        <v>41699</v>
      </c>
      <c r="D4147" s="5">
        <f>YEAR(Tabla1[[#This Row],[FECHA]])</f>
        <v>2014</v>
      </c>
      <c r="E4147" s="5">
        <f>IFERROR(VLOOKUP(Tabla1[[#This Row],[FECHA]],'COMPARENDOS TOTALES'!A:D,4,FALSE),0)</f>
        <v>2</v>
      </c>
      <c r="F4147" s="9">
        <f>IFERROR(VLOOKUP(Tabla1[[#This Row],[FECHA]],'COMPARENDOS TOTALES'!A:D,3,FALSE),0)</f>
        <v>924000</v>
      </c>
      <c r="G4147" s="5">
        <f>IFERROR(VLOOKUP(Tabla1[[#This Row],[FECHA]],EXONERACIONES!A:D,4,FALSE),0)</f>
        <v>0</v>
      </c>
      <c r="H4147" s="9">
        <f>IFERROR(VLOOKUP(Tabla1[[#This Row],[FECHA]],EXONERACIONES!A:D,3,FALSE),0)</f>
        <v>0</v>
      </c>
      <c r="I4147" s="5">
        <f>IFERROR(VLOOKUP(Tabla1[[#This Row],[FECHA]],'SIMIT CON RES'!A:D,4,FALSE),0)</f>
        <v>2</v>
      </c>
      <c r="J4147" s="9">
        <f>IFERROR(VLOOKUP(Tabla1[[#This Row],[FECHA]],'SIMIT CON RES'!A:D,3,FALSE),0)</f>
        <v>924000</v>
      </c>
      <c r="K4147">
        <f>IFERROR(VLOOKUP(Tabla1[[#This Row],[FECHA]],'SIMIT SIN RES'!A:D,4,FALSE),0)</f>
        <v>0</v>
      </c>
      <c r="L4147" s="9">
        <f>IFERROR(VLOOKUP(Tabla1[[#This Row],[FECHA]],'SIMIT SIN RES'!A:D,3,FALSE),0)</f>
        <v>0</v>
      </c>
      <c r="M4147" s="5">
        <f>IFERROR(VLOOKUP(Tabla1[[#This Row],[FECHA]],'RECAUDOS DE COMPARENDOS'!A:D,4,FALSE),0)</f>
        <v>0</v>
      </c>
      <c r="N4147" s="9">
        <f>IFERROR(VLOOKUP(Tabla1[[#This Row],[FECHA]],'RECAUDOS DE COMPARENDOS'!A:D,3,FALSE),0)</f>
        <v>0</v>
      </c>
      <c r="O4147" s="5">
        <f>IFERROR(VLOOKUP(Tabla1[[#This Row],[FECHA]],'RECAUDOS DE RESOLUCIONES'!A:D,4,FALSE),0)</f>
        <v>0</v>
      </c>
      <c r="P4147" s="9">
        <f>IFERROR(VLOOKUP(Tabla1[[#This Row],[FECHA]],'RECAUDOS DE RESOLUCIONES'!A:D,3,FALSE),0)</f>
        <v>0</v>
      </c>
      <c r="Q414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14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147" s="11">
        <f>IFERROR(VLOOKUP(Tabla1[[#This Row],[FECHA]],'RECAUDOS LOCALES'!A:D,4,FALSE),0)</f>
        <v>0</v>
      </c>
      <c r="T4147" s="9">
        <f>IFERROR(VLOOKUP(Tabla1[[#This Row],[FECHA]],'RECAUDOS LOCALES'!A:D,3,FALSE),0)</f>
        <v>0</v>
      </c>
      <c r="U4147" s="11">
        <f>IFERROR(VLOOKUP(Tabla1[[#This Row],[FECHA]],'RECAUDOS EXTERNOS'!A:D,4,FALSE),0)</f>
        <v>1</v>
      </c>
      <c r="V4147" s="9">
        <f>IFERROR(VLOOKUP(Tabla1[[#This Row],[FECHA]],'RECAUDOS EXTERNOS'!A:D,3,FALSE),0)</f>
        <v>245100</v>
      </c>
    </row>
    <row r="4148" spans="1:22" x14ac:dyDescent="0.25">
      <c r="A4148" s="1">
        <v>41707</v>
      </c>
      <c r="B4148" s="3" t="s">
        <v>4</v>
      </c>
      <c r="C4148" s="2">
        <v>41699</v>
      </c>
      <c r="D4148" s="5">
        <f>YEAR(Tabla1[[#This Row],[FECHA]])</f>
        <v>2014</v>
      </c>
      <c r="E4148" s="5">
        <f>IFERROR(VLOOKUP(Tabla1[[#This Row],[FECHA]],'COMPARENDOS TOTALES'!A:D,4,FALSE),0)</f>
        <v>3</v>
      </c>
      <c r="F4148" s="9">
        <f>IFERROR(VLOOKUP(Tabla1[[#This Row],[FECHA]],'COMPARENDOS TOTALES'!A:D,3,FALSE),0)</f>
        <v>924000</v>
      </c>
      <c r="G4148" s="5">
        <f>IFERROR(VLOOKUP(Tabla1[[#This Row],[FECHA]],EXONERACIONES!A:D,4,FALSE),0)</f>
        <v>0</v>
      </c>
      <c r="H4148" s="9">
        <f>IFERROR(VLOOKUP(Tabla1[[#This Row],[FECHA]],EXONERACIONES!A:D,3,FALSE),0)</f>
        <v>0</v>
      </c>
      <c r="I4148" s="5">
        <f>IFERROR(VLOOKUP(Tabla1[[#This Row],[FECHA]],'SIMIT CON RES'!A:D,4,FALSE),0)</f>
        <v>2</v>
      </c>
      <c r="J4148" s="9">
        <f>IFERROR(VLOOKUP(Tabla1[[#This Row],[FECHA]],'SIMIT CON RES'!A:D,3,FALSE),0)</f>
        <v>924000</v>
      </c>
      <c r="K4148">
        <f>IFERROR(VLOOKUP(Tabla1[[#This Row],[FECHA]],'SIMIT SIN RES'!A:D,4,FALSE),0)</f>
        <v>1</v>
      </c>
      <c r="L4148" s="9">
        <f>IFERROR(VLOOKUP(Tabla1[[#This Row],[FECHA]],'SIMIT SIN RES'!A:D,3,FALSE),0)</f>
        <v>0</v>
      </c>
      <c r="M4148" s="5">
        <f>IFERROR(VLOOKUP(Tabla1[[#This Row],[FECHA]],'RECAUDOS DE COMPARENDOS'!A:D,4,FALSE),0)</f>
        <v>0</v>
      </c>
      <c r="N4148" s="9">
        <f>IFERROR(VLOOKUP(Tabla1[[#This Row],[FECHA]],'RECAUDOS DE COMPARENDOS'!A:D,3,FALSE),0)</f>
        <v>0</v>
      </c>
      <c r="O4148" s="5">
        <f>IFERROR(VLOOKUP(Tabla1[[#This Row],[FECHA]],'RECAUDOS DE RESOLUCIONES'!A:D,4,FALSE),0)</f>
        <v>0</v>
      </c>
      <c r="P4148" s="9">
        <f>IFERROR(VLOOKUP(Tabla1[[#This Row],[FECHA]],'RECAUDOS DE RESOLUCIONES'!A:D,3,FALSE),0)</f>
        <v>0</v>
      </c>
      <c r="Q414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14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148" s="11">
        <f>IFERROR(VLOOKUP(Tabla1[[#This Row],[FECHA]],'RECAUDOS LOCALES'!A:D,4,FALSE),0)</f>
        <v>0</v>
      </c>
      <c r="T4148" s="9">
        <f>IFERROR(VLOOKUP(Tabla1[[#This Row],[FECHA]],'RECAUDOS LOCALES'!A:D,3,FALSE),0)</f>
        <v>0</v>
      </c>
      <c r="U4148" s="11">
        <f>IFERROR(VLOOKUP(Tabla1[[#This Row],[FECHA]],'RECAUDOS EXTERNOS'!A:D,4,FALSE),0)</f>
        <v>0</v>
      </c>
      <c r="V4148" s="9">
        <f>IFERROR(VLOOKUP(Tabla1[[#This Row],[FECHA]],'RECAUDOS EXTERNOS'!A:D,3,FALSE),0)</f>
        <v>0</v>
      </c>
    </row>
    <row r="4149" spans="1:22" x14ac:dyDescent="0.25">
      <c r="A4149" s="1">
        <v>41708</v>
      </c>
      <c r="B4149" s="3" t="s">
        <v>1</v>
      </c>
      <c r="C4149" s="2">
        <v>41699</v>
      </c>
      <c r="D4149" s="5">
        <f>YEAR(Tabla1[[#This Row],[FECHA]])</f>
        <v>2014</v>
      </c>
      <c r="E4149" s="5">
        <f>IFERROR(VLOOKUP(Tabla1[[#This Row],[FECHA]],'COMPARENDOS TOTALES'!A:D,4,FALSE),0)</f>
        <v>0</v>
      </c>
      <c r="F4149" s="9">
        <f>IFERROR(VLOOKUP(Tabla1[[#This Row],[FECHA]],'COMPARENDOS TOTALES'!A:D,3,FALSE),0)</f>
        <v>0</v>
      </c>
      <c r="G4149" s="5">
        <f>IFERROR(VLOOKUP(Tabla1[[#This Row],[FECHA]],EXONERACIONES!A:D,4,FALSE),0)</f>
        <v>0</v>
      </c>
      <c r="H4149" s="9">
        <f>IFERROR(VLOOKUP(Tabla1[[#This Row],[FECHA]],EXONERACIONES!A:D,3,FALSE),0)</f>
        <v>0</v>
      </c>
      <c r="I4149" s="5">
        <f>IFERROR(VLOOKUP(Tabla1[[#This Row],[FECHA]],'SIMIT CON RES'!A:D,4,FALSE),0)</f>
        <v>0</v>
      </c>
      <c r="J4149" s="9">
        <f>IFERROR(VLOOKUP(Tabla1[[#This Row],[FECHA]],'SIMIT CON RES'!A:D,3,FALSE),0)</f>
        <v>0</v>
      </c>
      <c r="K4149">
        <f>IFERROR(VLOOKUP(Tabla1[[#This Row],[FECHA]],'SIMIT SIN RES'!A:D,4,FALSE),0)</f>
        <v>0</v>
      </c>
      <c r="L4149" s="9">
        <f>IFERROR(VLOOKUP(Tabla1[[#This Row],[FECHA]],'SIMIT SIN RES'!A:D,3,FALSE),0)</f>
        <v>0</v>
      </c>
      <c r="M4149" s="5">
        <f>IFERROR(VLOOKUP(Tabla1[[#This Row],[FECHA]],'RECAUDOS DE COMPARENDOS'!A:D,4,FALSE),0)</f>
        <v>0</v>
      </c>
      <c r="N4149" s="9">
        <f>IFERROR(VLOOKUP(Tabla1[[#This Row],[FECHA]],'RECAUDOS DE COMPARENDOS'!A:D,3,FALSE),0)</f>
        <v>0</v>
      </c>
      <c r="O4149" s="5">
        <f>IFERROR(VLOOKUP(Tabla1[[#This Row],[FECHA]],'RECAUDOS DE RESOLUCIONES'!A:D,4,FALSE),0)</f>
        <v>0</v>
      </c>
      <c r="P4149" s="9">
        <f>IFERROR(VLOOKUP(Tabla1[[#This Row],[FECHA]],'RECAUDOS DE RESOLUCIONES'!A:D,3,FALSE),0)</f>
        <v>0</v>
      </c>
      <c r="Q414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14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149" s="11">
        <f>IFERROR(VLOOKUP(Tabla1[[#This Row],[FECHA]],'RECAUDOS LOCALES'!A:D,4,FALSE),0)</f>
        <v>0</v>
      </c>
      <c r="T4149" s="9">
        <f>IFERROR(VLOOKUP(Tabla1[[#This Row],[FECHA]],'RECAUDOS LOCALES'!A:D,3,FALSE),0)</f>
        <v>0</v>
      </c>
      <c r="U4149" s="11">
        <f>IFERROR(VLOOKUP(Tabla1[[#This Row],[FECHA]],'RECAUDOS EXTERNOS'!A:D,4,FALSE),0)</f>
        <v>5</v>
      </c>
      <c r="V4149" s="9">
        <f>IFERROR(VLOOKUP(Tabla1[[#This Row],[FECHA]],'RECAUDOS EXTERNOS'!A:D,3,FALSE),0)</f>
        <v>1387624</v>
      </c>
    </row>
    <row r="4150" spans="1:22" x14ac:dyDescent="0.25">
      <c r="A4150" s="1">
        <v>41709</v>
      </c>
      <c r="B4150" s="3" t="s">
        <v>2</v>
      </c>
      <c r="C4150" s="2">
        <v>41699</v>
      </c>
      <c r="D4150" s="5">
        <f>YEAR(Tabla1[[#This Row],[FECHA]])</f>
        <v>2014</v>
      </c>
      <c r="E4150" s="5">
        <f>IFERROR(VLOOKUP(Tabla1[[#This Row],[FECHA]],'COMPARENDOS TOTALES'!A:D,4,FALSE),0)</f>
        <v>1</v>
      </c>
      <c r="F4150" s="9">
        <f>IFERROR(VLOOKUP(Tabla1[[#This Row],[FECHA]],'COMPARENDOS TOTALES'!A:D,3,FALSE),0)</f>
        <v>616000</v>
      </c>
      <c r="G4150" s="5">
        <f>IFERROR(VLOOKUP(Tabla1[[#This Row],[FECHA]],EXONERACIONES!A:D,4,FALSE),0)</f>
        <v>0</v>
      </c>
      <c r="H4150" s="9">
        <f>IFERROR(VLOOKUP(Tabla1[[#This Row],[FECHA]],EXONERACIONES!A:D,3,FALSE),0)</f>
        <v>0</v>
      </c>
      <c r="I4150" s="5">
        <f>IFERROR(VLOOKUP(Tabla1[[#This Row],[FECHA]],'SIMIT CON RES'!A:D,4,FALSE),0)</f>
        <v>1</v>
      </c>
      <c r="J4150" s="9">
        <f>IFERROR(VLOOKUP(Tabla1[[#This Row],[FECHA]],'SIMIT CON RES'!A:D,3,FALSE),0)</f>
        <v>616000</v>
      </c>
      <c r="K4150">
        <f>IFERROR(VLOOKUP(Tabla1[[#This Row],[FECHA]],'SIMIT SIN RES'!A:D,4,FALSE),0)</f>
        <v>0</v>
      </c>
      <c r="L4150" s="9">
        <f>IFERROR(VLOOKUP(Tabla1[[#This Row],[FECHA]],'SIMIT SIN RES'!A:D,3,FALSE),0)</f>
        <v>0</v>
      </c>
      <c r="M4150" s="5">
        <f>IFERROR(VLOOKUP(Tabla1[[#This Row],[FECHA]],'RECAUDOS DE COMPARENDOS'!A:D,4,FALSE),0)</f>
        <v>0</v>
      </c>
      <c r="N4150" s="9">
        <f>IFERROR(VLOOKUP(Tabla1[[#This Row],[FECHA]],'RECAUDOS DE COMPARENDOS'!A:D,3,FALSE),0)</f>
        <v>0</v>
      </c>
      <c r="O4150" s="5">
        <f>IFERROR(VLOOKUP(Tabla1[[#This Row],[FECHA]],'RECAUDOS DE RESOLUCIONES'!A:D,4,FALSE),0)</f>
        <v>0</v>
      </c>
      <c r="P4150" s="9">
        <f>IFERROR(VLOOKUP(Tabla1[[#This Row],[FECHA]],'RECAUDOS DE RESOLUCIONES'!A:D,3,FALSE),0)</f>
        <v>0</v>
      </c>
      <c r="Q415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15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150" s="11">
        <f>IFERROR(VLOOKUP(Tabla1[[#This Row],[FECHA]],'RECAUDOS LOCALES'!A:D,4,FALSE),0)</f>
        <v>0</v>
      </c>
      <c r="T4150" s="9">
        <f>IFERROR(VLOOKUP(Tabla1[[#This Row],[FECHA]],'RECAUDOS LOCALES'!A:D,3,FALSE),0)</f>
        <v>0</v>
      </c>
      <c r="U4150" s="11">
        <f>IFERROR(VLOOKUP(Tabla1[[#This Row],[FECHA]],'RECAUDOS EXTERNOS'!A:D,4,FALSE),0)</f>
        <v>1</v>
      </c>
      <c r="V4150" s="9">
        <f>IFERROR(VLOOKUP(Tabla1[[#This Row],[FECHA]],'RECAUDOS EXTERNOS'!A:D,3,FALSE),0)</f>
        <v>400974</v>
      </c>
    </row>
    <row r="4151" spans="1:22" x14ac:dyDescent="0.25">
      <c r="A4151" s="1">
        <v>41710</v>
      </c>
      <c r="B4151" s="3" t="s">
        <v>3</v>
      </c>
      <c r="C4151" s="2">
        <v>41699</v>
      </c>
      <c r="D4151" s="5">
        <f>YEAR(Tabla1[[#This Row],[FECHA]])</f>
        <v>2014</v>
      </c>
      <c r="E4151" s="5">
        <f>IFERROR(VLOOKUP(Tabla1[[#This Row],[FECHA]],'COMPARENDOS TOTALES'!A:D,4,FALSE),0)</f>
        <v>1</v>
      </c>
      <c r="F4151" s="9">
        <f>IFERROR(VLOOKUP(Tabla1[[#This Row],[FECHA]],'COMPARENDOS TOTALES'!A:D,3,FALSE),0)</f>
        <v>616000</v>
      </c>
      <c r="G4151" s="5">
        <f>IFERROR(VLOOKUP(Tabla1[[#This Row],[FECHA]],EXONERACIONES!A:D,4,FALSE),0)</f>
        <v>0</v>
      </c>
      <c r="H4151" s="9">
        <f>IFERROR(VLOOKUP(Tabla1[[#This Row],[FECHA]],EXONERACIONES!A:D,3,FALSE),0)</f>
        <v>0</v>
      </c>
      <c r="I4151" s="5">
        <f>IFERROR(VLOOKUP(Tabla1[[#This Row],[FECHA]],'SIMIT CON RES'!A:D,4,FALSE),0)</f>
        <v>1</v>
      </c>
      <c r="J4151" s="9">
        <f>IFERROR(VLOOKUP(Tabla1[[#This Row],[FECHA]],'SIMIT CON RES'!A:D,3,FALSE),0)</f>
        <v>616000</v>
      </c>
      <c r="K4151">
        <f>IFERROR(VLOOKUP(Tabla1[[#This Row],[FECHA]],'SIMIT SIN RES'!A:D,4,FALSE),0)</f>
        <v>0</v>
      </c>
      <c r="L4151" s="9">
        <f>IFERROR(VLOOKUP(Tabla1[[#This Row],[FECHA]],'SIMIT SIN RES'!A:D,3,FALSE),0)</f>
        <v>0</v>
      </c>
      <c r="M4151" s="5">
        <f>IFERROR(VLOOKUP(Tabla1[[#This Row],[FECHA]],'RECAUDOS DE COMPARENDOS'!A:D,4,FALSE),0)</f>
        <v>0</v>
      </c>
      <c r="N4151" s="9">
        <f>IFERROR(VLOOKUP(Tabla1[[#This Row],[FECHA]],'RECAUDOS DE COMPARENDOS'!A:D,3,FALSE),0)</f>
        <v>0</v>
      </c>
      <c r="O4151" s="5">
        <f>IFERROR(VLOOKUP(Tabla1[[#This Row],[FECHA]],'RECAUDOS DE RESOLUCIONES'!A:D,4,FALSE),0)</f>
        <v>0</v>
      </c>
      <c r="P4151" s="9">
        <f>IFERROR(VLOOKUP(Tabla1[[#This Row],[FECHA]],'RECAUDOS DE RESOLUCIONES'!A:D,3,FALSE),0)</f>
        <v>0</v>
      </c>
      <c r="Q415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15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151" s="11">
        <f>IFERROR(VLOOKUP(Tabla1[[#This Row],[FECHA]],'RECAUDOS LOCALES'!A:D,4,FALSE),0)</f>
        <v>2</v>
      </c>
      <c r="T4151" s="9">
        <f>IFERROR(VLOOKUP(Tabla1[[#This Row],[FECHA]],'RECAUDOS LOCALES'!A:D,3,FALSE),0)</f>
        <v>271000</v>
      </c>
      <c r="U4151" s="11">
        <f>IFERROR(VLOOKUP(Tabla1[[#This Row],[FECHA]],'RECAUDOS EXTERNOS'!A:D,4,FALSE),0)</f>
        <v>1</v>
      </c>
      <c r="V4151" s="9">
        <f>IFERROR(VLOOKUP(Tabla1[[#This Row],[FECHA]],'RECAUDOS EXTERNOS'!A:D,3,FALSE),0)</f>
        <v>200020</v>
      </c>
    </row>
    <row r="4152" spans="1:22" x14ac:dyDescent="0.25">
      <c r="A4152" s="1">
        <v>41711</v>
      </c>
      <c r="B4152" s="3" t="s">
        <v>6</v>
      </c>
      <c r="C4152" s="2">
        <v>41699</v>
      </c>
      <c r="D4152" s="5">
        <f>YEAR(Tabla1[[#This Row],[FECHA]])</f>
        <v>2014</v>
      </c>
      <c r="E4152" s="5">
        <f>IFERROR(VLOOKUP(Tabla1[[#This Row],[FECHA]],'COMPARENDOS TOTALES'!A:D,4,FALSE),0)</f>
        <v>2</v>
      </c>
      <c r="F4152" s="9">
        <f>IFERROR(VLOOKUP(Tabla1[[#This Row],[FECHA]],'COMPARENDOS TOTALES'!A:D,3,FALSE),0)</f>
        <v>924000</v>
      </c>
      <c r="G4152" s="5">
        <f>IFERROR(VLOOKUP(Tabla1[[#This Row],[FECHA]],EXONERACIONES!A:D,4,FALSE),0)</f>
        <v>0</v>
      </c>
      <c r="H4152" s="9">
        <f>IFERROR(VLOOKUP(Tabla1[[#This Row],[FECHA]],EXONERACIONES!A:D,3,FALSE),0)</f>
        <v>0</v>
      </c>
      <c r="I4152" s="5">
        <f>IFERROR(VLOOKUP(Tabla1[[#This Row],[FECHA]],'SIMIT CON RES'!A:D,4,FALSE),0)</f>
        <v>2</v>
      </c>
      <c r="J4152" s="9">
        <f>IFERROR(VLOOKUP(Tabla1[[#This Row],[FECHA]],'SIMIT CON RES'!A:D,3,FALSE),0)</f>
        <v>924000</v>
      </c>
      <c r="K4152">
        <f>IFERROR(VLOOKUP(Tabla1[[#This Row],[FECHA]],'SIMIT SIN RES'!A:D,4,FALSE),0)</f>
        <v>0</v>
      </c>
      <c r="L4152" s="9">
        <f>IFERROR(VLOOKUP(Tabla1[[#This Row],[FECHA]],'SIMIT SIN RES'!A:D,3,FALSE),0)</f>
        <v>0</v>
      </c>
      <c r="M4152" s="5">
        <f>IFERROR(VLOOKUP(Tabla1[[#This Row],[FECHA]],'RECAUDOS DE COMPARENDOS'!A:D,4,FALSE),0)</f>
        <v>0</v>
      </c>
      <c r="N4152" s="9">
        <f>IFERROR(VLOOKUP(Tabla1[[#This Row],[FECHA]],'RECAUDOS DE COMPARENDOS'!A:D,3,FALSE),0)</f>
        <v>0</v>
      </c>
      <c r="O4152" s="5">
        <f>IFERROR(VLOOKUP(Tabla1[[#This Row],[FECHA]],'RECAUDOS DE RESOLUCIONES'!A:D,4,FALSE),0)</f>
        <v>0</v>
      </c>
      <c r="P4152" s="9">
        <f>IFERROR(VLOOKUP(Tabla1[[#This Row],[FECHA]],'RECAUDOS DE RESOLUCIONES'!A:D,3,FALSE),0)</f>
        <v>0</v>
      </c>
      <c r="Q415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15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152" s="11">
        <f>IFERROR(VLOOKUP(Tabla1[[#This Row],[FECHA]],'RECAUDOS LOCALES'!A:D,4,FALSE),0)</f>
        <v>4</v>
      </c>
      <c r="T4152" s="9">
        <f>IFERROR(VLOOKUP(Tabla1[[#This Row],[FECHA]],'RECAUDOS LOCALES'!A:D,3,FALSE),0)</f>
        <v>840000</v>
      </c>
      <c r="U4152" s="11">
        <f>IFERROR(VLOOKUP(Tabla1[[#This Row],[FECHA]],'RECAUDOS EXTERNOS'!A:D,4,FALSE),0)</f>
        <v>3</v>
      </c>
      <c r="V4152" s="9">
        <f>IFERROR(VLOOKUP(Tabla1[[#This Row],[FECHA]],'RECAUDOS EXTERNOS'!A:D,3,FALSE),0)</f>
        <v>1106765</v>
      </c>
    </row>
    <row r="4153" spans="1:22" x14ac:dyDescent="0.25">
      <c r="A4153" s="1">
        <v>41712</v>
      </c>
      <c r="B4153" s="3" t="s">
        <v>0</v>
      </c>
      <c r="C4153" s="2">
        <v>41699</v>
      </c>
      <c r="D4153" s="5">
        <f>YEAR(Tabla1[[#This Row],[FECHA]])</f>
        <v>2014</v>
      </c>
      <c r="E4153" s="5">
        <f>IFERROR(VLOOKUP(Tabla1[[#This Row],[FECHA]],'COMPARENDOS TOTALES'!A:D,4,FALSE),0)</f>
        <v>2</v>
      </c>
      <c r="F4153" s="9">
        <f>IFERROR(VLOOKUP(Tabla1[[#This Row],[FECHA]],'COMPARENDOS TOTALES'!A:D,3,FALSE),0)</f>
        <v>1001000</v>
      </c>
      <c r="G4153" s="5">
        <f>IFERROR(VLOOKUP(Tabla1[[#This Row],[FECHA]],EXONERACIONES!A:D,4,FALSE),0)</f>
        <v>0</v>
      </c>
      <c r="H4153" s="9">
        <f>IFERROR(VLOOKUP(Tabla1[[#This Row],[FECHA]],EXONERACIONES!A:D,3,FALSE),0)</f>
        <v>0</v>
      </c>
      <c r="I4153" s="5">
        <f>IFERROR(VLOOKUP(Tabla1[[#This Row],[FECHA]],'SIMIT CON RES'!A:D,4,FALSE),0)</f>
        <v>1</v>
      </c>
      <c r="J4153" s="9">
        <f>IFERROR(VLOOKUP(Tabla1[[#This Row],[FECHA]],'SIMIT CON RES'!A:D,3,FALSE),0)</f>
        <v>616000</v>
      </c>
      <c r="K4153">
        <f>IFERROR(VLOOKUP(Tabla1[[#This Row],[FECHA]],'SIMIT SIN RES'!A:D,4,FALSE),0)</f>
        <v>0</v>
      </c>
      <c r="L4153" s="9">
        <f>IFERROR(VLOOKUP(Tabla1[[#This Row],[FECHA]],'SIMIT SIN RES'!A:D,3,FALSE),0)</f>
        <v>0</v>
      </c>
      <c r="M4153" s="5">
        <f>IFERROR(VLOOKUP(Tabla1[[#This Row],[FECHA]],'RECAUDOS DE COMPARENDOS'!A:D,4,FALSE),0)</f>
        <v>0</v>
      </c>
      <c r="N4153" s="9">
        <f>IFERROR(VLOOKUP(Tabla1[[#This Row],[FECHA]],'RECAUDOS DE COMPARENDOS'!A:D,3,FALSE),0)</f>
        <v>0</v>
      </c>
      <c r="O4153" s="5">
        <f>IFERROR(VLOOKUP(Tabla1[[#This Row],[FECHA]],'RECAUDOS DE RESOLUCIONES'!A:D,4,FALSE),0)</f>
        <v>0</v>
      </c>
      <c r="P4153" s="9">
        <f>IFERROR(VLOOKUP(Tabla1[[#This Row],[FECHA]],'RECAUDOS DE RESOLUCIONES'!A:D,3,FALSE),0)</f>
        <v>0</v>
      </c>
      <c r="Q415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153" s="9">
        <f>Tabla1[V. COMPARENDOS]-(Tabla1[V. EXONERACIONES]+Tabla1[[#This Row],[V. SIMIT CON RESOLUCION]]+Tabla1[[#This Row],[V. SIMIT SIN RESOLUCION]]+Tabla1[[#This Row],[V. RECAUDOS COMPARENDOS]]+Tabla1[[#This Row],[V. RECAUDOS RESOLUCIONES]])</f>
        <v>385000</v>
      </c>
      <c r="S4153" s="11">
        <f>IFERROR(VLOOKUP(Tabla1[[#This Row],[FECHA]],'RECAUDOS LOCALES'!A:D,4,FALSE),0)</f>
        <v>4</v>
      </c>
      <c r="T4153" s="9">
        <f>IFERROR(VLOOKUP(Tabla1[[#This Row],[FECHA]],'RECAUDOS LOCALES'!A:D,3,FALSE),0)</f>
        <v>800000</v>
      </c>
      <c r="U4153" s="11">
        <f>IFERROR(VLOOKUP(Tabla1[[#This Row],[FECHA]],'RECAUDOS EXTERNOS'!A:D,4,FALSE),0)</f>
        <v>0</v>
      </c>
      <c r="V4153" s="9">
        <f>IFERROR(VLOOKUP(Tabla1[[#This Row],[FECHA]],'RECAUDOS EXTERNOS'!A:D,3,FALSE),0)</f>
        <v>0</v>
      </c>
    </row>
    <row r="4154" spans="1:22" x14ac:dyDescent="0.25">
      <c r="A4154" s="1">
        <v>41713</v>
      </c>
      <c r="B4154" s="3" t="s">
        <v>5</v>
      </c>
      <c r="C4154" s="2">
        <v>41699</v>
      </c>
      <c r="D4154" s="5">
        <f>YEAR(Tabla1[[#This Row],[FECHA]])</f>
        <v>2014</v>
      </c>
      <c r="E4154" s="5">
        <f>IFERROR(VLOOKUP(Tabla1[[#This Row],[FECHA]],'COMPARENDOS TOTALES'!A:D,4,FALSE),0)</f>
        <v>9</v>
      </c>
      <c r="F4154" s="9">
        <f>IFERROR(VLOOKUP(Tabla1[[#This Row],[FECHA]],'COMPARENDOS TOTALES'!A:D,3,FALSE),0)</f>
        <v>32914934</v>
      </c>
      <c r="G4154" s="5">
        <f>IFERROR(VLOOKUP(Tabla1[[#This Row],[FECHA]],EXONERACIONES!A:D,4,FALSE),0)</f>
        <v>0</v>
      </c>
      <c r="H4154" s="9">
        <f>IFERROR(VLOOKUP(Tabla1[[#This Row],[FECHA]],EXONERACIONES!A:D,3,FALSE),0)</f>
        <v>0</v>
      </c>
      <c r="I4154" s="5">
        <f>IFERROR(VLOOKUP(Tabla1[[#This Row],[FECHA]],'SIMIT CON RES'!A:D,4,FALSE),0)</f>
        <v>5</v>
      </c>
      <c r="J4154" s="9">
        <f>IFERROR(VLOOKUP(Tabla1[[#This Row],[FECHA]],'SIMIT CON RES'!A:D,3,FALSE),0)</f>
        <v>31416000</v>
      </c>
      <c r="K4154">
        <f>IFERROR(VLOOKUP(Tabla1[[#This Row],[FECHA]],'SIMIT SIN RES'!A:D,4,FALSE),0)</f>
        <v>0</v>
      </c>
      <c r="L4154" s="9">
        <f>IFERROR(VLOOKUP(Tabla1[[#This Row],[FECHA]],'SIMIT SIN RES'!A:D,3,FALSE),0)</f>
        <v>0</v>
      </c>
      <c r="M4154" s="5">
        <f>IFERROR(VLOOKUP(Tabla1[[#This Row],[FECHA]],'RECAUDOS DE COMPARENDOS'!A:D,4,FALSE),0)</f>
        <v>0</v>
      </c>
      <c r="N4154" s="9">
        <f>IFERROR(VLOOKUP(Tabla1[[#This Row],[FECHA]],'RECAUDOS DE COMPARENDOS'!A:D,3,FALSE),0)</f>
        <v>0</v>
      </c>
      <c r="O4154" s="5">
        <f>IFERROR(VLOOKUP(Tabla1[[#This Row],[FECHA]],'RECAUDOS DE RESOLUCIONES'!A:D,4,FALSE),0)</f>
        <v>0</v>
      </c>
      <c r="P4154" s="9">
        <f>IFERROR(VLOOKUP(Tabla1[[#This Row],[FECHA]],'RECAUDOS DE RESOLUCIONES'!A:D,3,FALSE),0)</f>
        <v>0</v>
      </c>
      <c r="Q415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4154" s="9">
        <f>Tabla1[V. COMPARENDOS]-(Tabla1[V. EXONERACIONES]+Tabla1[[#This Row],[V. SIMIT CON RESOLUCION]]+Tabla1[[#This Row],[V. SIMIT SIN RESOLUCION]]+Tabla1[[#This Row],[V. RECAUDOS COMPARENDOS]]+Tabla1[[#This Row],[V. RECAUDOS RESOLUCIONES]])</f>
        <v>1498934</v>
      </c>
      <c r="S4154" s="11">
        <f>IFERROR(VLOOKUP(Tabla1[[#This Row],[FECHA]],'RECAUDOS LOCALES'!A:D,4,FALSE),0)</f>
        <v>0</v>
      </c>
      <c r="T4154" s="9">
        <f>IFERROR(VLOOKUP(Tabla1[[#This Row],[FECHA]],'RECAUDOS LOCALES'!A:D,3,FALSE),0)</f>
        <v>0</v>
      </c>
      <c r="U4154" s="11">
        <f>IFERROR(VLOOKUP(Tabla1[[#This Row],[FECHA]],'RECAUDOS EXTERNOS'!A:D,4,FALSE),0)</f>
        <v>1</v>
      </c>
      <c r="V4154" s="9">
        <f>IFERROR(VLOOKUP(Tabla1[[#This Row],[FECHA]],'RECAUDOS EXTERNOS'!A:D,3,FALSE),0)</f>
        <v>882398</v>
      </c>
    </row>
    <row r="4155" spans="1:22" x14ac:dyDescent="0.25">
      <c r="A4155" s="1">
        <v>41714</v>
      </c>
      <c r="B4155" s="3" t="s">
        <v>4</v>
      </c>
      <c r="C4155" s="2">
        <v>41699</v>
      </c>
      <c r="D4155" s="5">
        <f>YEAR(Tabla1[[#This Row],[FECHA]])</f>
        <v>2014</v>
      </c>
      <c r="E4155" s="5">
        <f>IFERROR(VLOOKUP(Tabla1[[#This Row],[FECHA]],'COMPARENDOS TOTALES'!A:D,4,FALSE),0)</f>
        <v>3</v>
      </c>
      <c r="F4155" s="9">
        <f>IFERROR(VLOOKUP(Tabla1[[#This Row],[FECHA]],'COMPARENDOS TOTALES'!A:D,3,FALSE),0)</f>
        <v>944534</v>
      </c>
      <c r="G4155" s="5">
        <f>IFERROR(VLOOKUP(Tabla1[[#This Row],[FECHA]],EXONERACIONES!A:D,4,FALSE),0)</f>
        <v>0</v>
      </c>
      <c r="H4155" s="9">
        <f>IFERROR(VLOOKUP(Tabla1[[#This Row],[FECHA]],EXONERACIONES!A:D,3,FALSE),0)</f>
        <v>0</v>
      </c>
      <c r="I4155" s="5">
        <f>IFERROR(VLOOKUP(Tabla1[[#This Row],[FECHA]],'SIMIT CON RES'!A:D,4,FALSE),0)</f>
        <v>3</v>
      </c>
      <c r="J4155" s="9">
        <f>IFERROR(VLOOKUP(Tabla1[[#This Row],[FECHA]],'SIMIT CON RES'!A:D,3,FALSE),0)</f>
        <v>944534</v>
      </c>
      <c r="K4155">
        <f>IFERROR(VLOOKUP(Tabla1[[#This Row],[FECHA]],'SIMIT SIN RES'!A:D,4,FALSE),0)</f>
        <v>0</v>
      </c>
      <c r="L4155" s="9">
        <f>IFERROR(VLOOKUP(Tabla1[[#This Row],[FECHA]],'SIMIT SIN RES'!A:D,3,FALSE),0)</f>
        <v>0</v>
      </c>
      <c r="M4155" s="5">
        <f>IFERROR(VLOOKUP(Tabla1[[#This Row],[FECHA]],'RECAUDOS DE COMPARENDOS'!A:D,4,FALSE),0)</f>
        <v>0</v>
      </c>
      <c r="N4155" s="9">
        <f>IFERROR(VLOOKUP(Tabla1[[#This Row],[FECHA]],'RECAUDOS DE COMPARENDOS'!A:D,3,FALSE),0)</f>
        <v>0</v>
      </c>
      <c r="O4155" s="5">
        <f>IFERROR(VLOOKUP(Tabla1[[#This Row],[FECHA]],'RECAUDOS DE RESOLUCIONES'!A:D,4,FALSE),0)</f>
        <v>0</v>
      </c>
      <c r="P4155" s="9">
        <f>IFERROR(VLOOKUP(Tabla1[[#This Row],[FECHA]],'RECAUDOS DE RESOLUCIONES'!A:D,3,FALSE),0)</f>
        <v>0</v>
      </c>
      <c r="Q415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15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155" s="11">
        <f>IFERROR(VLOOKUP(Tabla1[[#This Row],[FECHA]],'RECAUDOS LOCALES'!A:D,4,FALSE),0)</f>
        <v>0</v>
      </c>
      <c r="T4155" s="9">
        <f>IFERROR(VLOOKUP(Tabla1[[#This Row],[FECHA]],'RECAUDOS LOCALES'!A:D,3,FALSE),0)</f>
        <v>0</v>
      </c>
      <c r="U4155" s="11">
        <f>IFERROR(VLOOKUP(Tabla1[[#This Row],[FECHA]],'RECAUDOS EXTERNOS'!A:D,4,FALSE),0)</f>
        <v>0</v>
      </c>
      <c r="V4155" s="9">
        <f>IFERROR(VLOOKUP(Tabla1[[#This Row],[FECHA]],'RECAUDOS EXTERNOS'!A:D,3,FALSE),0)</f>
        <v>0</v>
      </c>
    </row>
    <row r="4156" spans="1:22" x14ac:dyDescent="0.25">
      <c r="A4156" s="1">
        <v>41715</v>
      </c>
      <c r="B4156" s="3" t="s">
        <v>1</v>
      </c>
      <c r="C4156" s="2">
        <v>41699</v>
      </c>
      <c r="D4156" s="5">
        <f>YEAR(Tabla1[[#This Row],[FECHA]])</f>
        <v>2014</v>
      </c>
      <c r="E4156" s="5">
        <f>IFERROR(VLOOKUP(Tabla1[[#This Row],[FECHA]],'COMPARENDOS TOTALES'!A:D,4,FALSE),0)</f>
        <v>9</v>
      </c>
      <c r="F4156" s="9">
        <f>IFERROR(VLOOKUP(Tabla1[[#This Row],[FECHA]],'COMPARENDOS TOTALES'!A:D,3,FALSE),0)</f>
        <v>3244267</v>
      </c>
      <c r="G4156" s="5">
        <f>IFERROR(VLOOKUP(Tabla1[[#This Row],[FECHA]],EXONERACIONES!A:D,4,FALSE),0)</f>
        <v>0</v>
      </c>
      <c r="H4156" s="9">
        <f>IFERROR(VLOOKUP(Tabla1[[#This Row],[FECHA]],EXONERACIONES!A:D,3,FALSE),0)</f>
        <v>0</v>
      </c>
      <c r="I4156" s="5">
        <f>IFERROR(VLOOKUP(Tabla1[[#This Row],[FECHA]],'SIMIT CON RES'!A:D,4,FALSE),0)</f>
        <v>5</v>
      </c>
      <c r="J4156" s="9">
        <f>IFERROR(VLOOKUP(Tabla1[[#This Row],[FECHA]],'SIMIT CON RES'!A:D,3,FALSE),0)</f>
        <v>2012267</v>
      </c>
      <c r="K4156">
        <f>IFERROR(VLOOKUP(Tabla1[[#This Row],[FECHA]],'SIMIT SIN RES'!A:D,4,FALSE),0)</f>
        <v>0</v>
      </c>
      <c r="L4156" s="9">
        <f>IFERROR(VLOOKUP(Tabla1[[#This Row],[FECHA]],'SIMIT SIN RES'!A:D,3,FALSE),0)</f>
        <v>0</v>
      </c>
      <c r="M4156" s="5">
        <f>IFERROR(VLOOKUP(Tabla1[[#This Row],[FECHA]],'RECAUDOS DE COMPARENDOS'!A:D,4,FALSE),0)</f>
        <v>0</v>
      </c>
      <c r="N4156" s="9">
        <f>IFERROR(VLOOKUP(Tabla1[[#This Row],[FECHA]],'RECAUDOS DE COMPARENDOS'!A:D,3,FALSE),0)</f>
        <v>0</v>
      </c>
      <c r="O4156" s="5">
        <f>IFERROR(VLOOKUP(Tabla1[[#This Row],[FECHA]],'RECAUDOS DE RESOLUCIONES'!A:D,4,FALSE),0)</f>
        <v>0</v>
      </c>
      <c r="P4156" s="9">
        <f>IFERROR(VLOOKUP(Tabla1[[#This Row],[FECHA]],'RECAUDOS DE RESOLUCIONES'!A:D,3,FALSE),0)</f>
        <v>0</v>
      </c>
      <c r="Q415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4156" s="9">
        <f>Tabla1[V. COMPARENDOS]-(Tabla1[V. EXONERACIONES]+Tabla1[[#This Row],[V. SIMIT CON RESOLUCION]]+Tabla1[[#This Row],[V. SIMIT SIN RESOLUCION]]+Tabla1[[#This Row],[V. RECAUDOS COMPARENDOS]]+Tabla1[[#This Row],[V. RECAUDOS RESOLUCIONES]])</f>
        <v>1232000</v>
      </c>
      <c r="S4156" s="11">
        <f>IFERROR(VLOOKUP(Tabla1[[#This Row],[FECHA]],'RECAUDOS LOCALES'!A:D,4,FALSE),0)</f>
        <v>0</v>
      </c>
      <c r="T4156" s="9">
        <f>IFERROR(VLOOKUP(Tabla1[[#This Row],[FECHA]],'RECAUDOS LOCALES'!A:D,3,FALSE),0)</f>
        <v>0</v>
      </c>
      <c r="U4156" s="11">
        <f>IFERROR(VLOOKUP(Tabla1[[#This Row],[FECHA]],'RECAUDOS EXTERNOS'!A:D,4,FALSE),0)</f>
        <v>2</v>
      </c>
      <c r="V4156" s="9">
        <f>IFERROR(VLOOKUP(Tabla1[[#This Row],[FECHA]],'RECAUDOS EXTERNOS'!A:D,3,FALSE),0)</f>
        <v>1481617</v>
      </c>
    </row>
    <row r="4157" spans="1:22" x14ac:dyDescent="0.25">
      <c r="A4157" s="1">
        <v>41716</v>
      </c>
      <c r="B4157" s="3" t="s">
        <v>2</v>
      </c>
      <c r="C4157" s="2">
        <v>41699</v>
      </c>
      <c r="D4157" s="5">
        <f>YEAR(Tabla1[[#This Row],[FECHA]])</f>
        <v>2014</v>
      </c>
      <c r="E4157" s="5">
        <f>IFERROR(VLOOKUP(Tabla1[[#This Row],[FECHA]],'COMPARENDOS TOTALES'!A:D,4,FALSE),0)</f>
        <v>6</v>
      </c>
      <c r="F4157" s="9">
        <f>IFERROR(VLOOKUP(Tabla1[[#This Row],[FECHA]],'COMPARENDOS TOTALES'!A:D,3,FALSE),0)</f>
        <v>924002</v>
      </c>
      <c r="G4157" s="5">
        <f>IFERROR(VLOOKUP(Tabla1[[#This Row],[FECHA]],EXONERACIONES!A:D,4,FALSE),0)</f>
        <v>0</v>
      </c>
      <c r="H4157" s="9">
        <f>IFERROR(VLOOKUP(Tabla1[[#This Row],[FECHA]],EXONERACIONES!A:D,3,FALSE),0)</f>
        <v>0</v>
      </c>
      <c r="I4157" s="5">
        <f>IFERROR(VLOOKUP(Tabla1[[#This Row],[FECHA]],'SIMIT CON RES'!A:D,4,FALSE),0)</f>
        <v>5</v>
      </c>
      <c r="J4157" s="9">
        <f>IFERROR(VLOOKUP(Tabla1[[#This Row],[FECHA]],'SIMIT CON RES'!A:D,3,FALSE),0)</f>
        <v>821335</v>
      </c>
      <c r="K4157">
        <f>IFERROR(VLOOKUP(Tabla1[[#This Row],[FECHA]],'SIMIT SIN RES'!A:D,4,FALSE),0)</f>
        <v>0</v>
      </c>
      <c r="L4157" s="9">
        <f>IFERROR(VLOOKUP(Tabla1[[#This Row],[FECHA]],'SIMIT SIN RES'!A:D,3,FALSE),0)</f>
        <v>0</v>
      </c>
      <c r="M4157" s="5">
        <f>IFERROR(VLOOKUP(Tabla1[[#This Row],[FECHA]],'RECAUDOS DE COMPARENDOS'!A:D,4,FALSE),0)</f>
        <v>0</v>
      </c>
      <c r="N4157" s="9">
        <f>IFERROR(VLOOKUP(Tabla1[[#This Row],[FECHA]],'RECAUDOS DE COMPARENDOS'!A:D,3,FALSE),0)</f>
        <v>0</v>
      </c>
      <c r="O4157" s="5">
        <f>IFERROR(VLOOKUP(Tabla1[[#This Row],[FECHA]],'RECAUDOS DE RESOLUCIONES'!A:D,4,FALSE),0)</f>
        <v>0</v>
      </c>
      <c r="P4157" s="9">
        <f>IFERROR(VLOOKUP(Tabla1[[#This Row],[FECHA]],'RECAUDOS DE RESOLUCIONES'!A:D,3,FALSE),0)</f>
        <v>0</v>
      </c>
      <c r="Q415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157" s="9">
        <f>Tabla1[V. COMPARENDOS]-(Tabla1[V. EXONERACIONES]+Tabla1[[#This Row],[V. SIMIT CON RESOLUCION]]+Tabla1[[#This Row],[V. SIMIT SIN RESOLUCION]]+Tabla1[[#This Row],[V. RECAUDOS COMPARENDOS]]+Tabla1[[#This Row],[V. RECAUDOS RESOLUCIONES]])</f>
        <v>102667</v>
      </c>
      <c r="S4157" s="11">
        <f>IFERROR(VLOOKUP(Tabla1[[#This Row],[FECHA]],'RECAUDOS LOCALES'!A:D,4,FALSE),0)</f>
        <v>2</v>
      </c>
      <c r="T4157" s="9">
        <f>IFERROR(VLOOKUP(Tabla1[[#This Row],[FECHA]],'RECAUDOS LOCALES'!A:D,3,FALSE),0)</f>
        <v>350000</v>
      </c>
      <c r="U4157" s="11">
        <f>IFERROR(VLOOKUP(Tabla1[[#This Row],[FECHA]],'RECAUDOS EXTERNOS'!A:D,4,FALSE),0)</f>
        <v>5</v>
      </c>
      <c r="V4157" s="9">
        <f>IFERROR(VLOOKUP(Tabla1[[#This Row],[FECHA]],'RECAUDOS EXTERNOS'!A:D,3,FALSE),0)</f>
        <v>1596929</v>
      </c>
    </row>
    <row r="4158" spans="1:22" x14ac:dyDescent="0.25">
      <c r="A4158" s="1">
        <v>41717</v>
      </c>
      <c r="B4158" s="3" t="s">
        <v>3</v>
      </c>
      <c r="C4158" s="2">
        <v>41699</v>
      </c>
      <c r="D4158" s="5">
        <f>YEAR(Tabla1[[#This Row],[FECHA]])</f>
        <v>2014</v>
      </c>
      <c r="E4158" s="5">
        <f>IFERROR(VLOOKUP(Tabla1[[#This Row],[FECHA]],'COMPARENDOS TOTALES'!A:D,4,FALSE),0)</f>
        <v>7</v>
      </c>
      <c r="F4158" s="9">
        <f>IFERROR(VLOOKUP(Tabla1[[#This Row],[FECHA]],'COMPARENDOS TOTALES'!A:D,3,FALSE),0)</f>
        <v>1981468</v>
      </c>
      <c r="G4158" s="5">
        <f>IFERROR(VLOOKUP(Tabla1[[#This Row],[FECHA]],EXONERACIONES!A:D,4,FALSE),0)</f>
        <v>0</v>
      </c>
      <c r="H4158" s="9">
        <f>IFERROR(VLOOKUP(Tabla1[[#This Row],[FECHA]],EXONERACIONES!A:D,3,FALSE),0)</f>
        <v>0</v>
      </c>
      <c r="I4158" s="5">
        <f>IFERROR(VLOOKUP(Tabla1[[#This Row],[FECHA]],'SIMIT CON RES'!A:D,4,FALSE),0)</f>
        <v>4</v>
      </c>
      <c r="J4158" s="9">
        <f>IFERROR(VLOOKUP(Tabla1[[#This Row],[FECHA]],'SIMIT CON RES'!A:D,3,FALSE),0)</f>
        <v>1108801</v>
      </c>
      <c r="K4158">
        <f>IFERROR(VLOOKUP(Tabla1[[#This Row],[FECHA]],'SIMIT SIN RES'!A:D,4,FALSE),0)</f>
        <v>1</v>
      </c>
      <c r="L4158" s="9">
        <f>IFERROR(VLOOKUP(Tabla1[[#This Row],[FECHA]],'SIMIT SIN RES'!A:D,3,FALSE),0)</f>
        <v>385000</v>
      </c>
      <c r="M4158" s="5">
        <f>IFERROR(VLOOKUP(Tabla1[[#This Row],[FECHA]],'RECAUDOS DE COMPARENDOS'!A:D,4,FALSE),0)</f>
        <v>0</v>
      </c>
      <c r="N4158" s="9">
        <f>IFERROR(VLOOKUP(Tabla1[[#This Row],[FECHA]],'RECAUDOS DE COMPARENDOS'!A:D,3,FALSE),0)</f>
        <v>0</v>
      </c>
      <c r="O4158" s="5">
        <f>IFERROR(VLOOKUP(Tabla1[[#This Row],[FECHA]],'RECAUDOS DE RESOLUCIONES'!A:D,4,FALSE),0)</f>
        <v>0</v>
      </c>
      <c r="P4158" s="9">
        <f>IFERROR(VLOOKUP(Tabla1[[#This Row],[FECHA]],'RECAUDOS DE RESOLUCIONES'!A:D,3,FALSE),0)</f>
        <v>0</v>
      </c>
      <c r="Q415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4158" s="9">
        <f>Tabla1[V. COMPARENDOS]-(Tabla1[V. EXONERACIONES]+Tabla1[[#This Row],[V. SIMIT CON RESOLUCION]]+Tabla1[[#This Row],[V. SIMIT SIN RESOLUCION]]+Tabla1[[#This Row],[V. RECAUDOS COMPARENDOS]]+Tabla1[[#This Row],[V. RECAUDOS RESOLUCIONES]])</f>
        <v>487667</v>
      </c>
      <c r="S4158" s="11">
        <f>IFERROR(VLOOKUP(Tabla1[[#This Row],[FECHA]],'RECAUDOS LOCALES'!A:D,4,FALSE),0)</f>
        <v>4</v>
      </c>
      <c r="T4158" s="9">
        <f>IFERROR(VLOOKUP(Tabla1[[#This Row],[FECHA]],'RECAUDOS LOCALES'!A:D,3,FALSE),0)</f>
        <v>1362300</v>
      </c>
      <c r="U4158" s="11">
        <f>IFERROR(VLOOKUP(Tabla1[[#This Row],[FECHA]],'RECAUDOS EXTERNOS'!A:D,4,FALSE),0)</f>
        <v>5</v>
      </c>
      <c r="V4158" s="9">
        <f>IFERROR(VLOOKUP(Tabla1[[#This Row],[FECHA]],'RECAUDOS EXTERNOS'!A:D,3,FALSE),0)</f>
        <v>1832220</v>
      </c>
    </row>
    <row r="4159" spans="1:22" x14ac:dyDescent="0.25">
      <c r="A4159" s="1">
        <v>41718</v>
      </c>
      <c r="B4159" s="3" t="s">
        <v>6</v>
      </c>
      <c r="C4159" s="2">
        <v>41699</v>
      </c>
      <c r="D4159" s="5">
        <f>YEAR(Tabla1[[#This Row],[FECHA]])</f>
        <v>2014</v>
      </c>
      <c r="E4159" s="5">
        <f>IFERROR(VLOOKUP(Tabla1[[#This Row],[FECHA]],'COMPARENDOS TOTALES'!A:D,4,FALSE),0)</f>
        <v>1</v>
      </c>
      <c r="F4159" s="9">
        <f>IFERROR(VLOOKUP(Tabla1[[#This Row],[FECHA]],'COMPARENDOS TOTALES'!A:D,3,FALSE),0)</f>
        <v>164267</v>
      </c>
      <c r="G4159" s="5">
        <f>IFERROR(VLOOKUP(Tabla1[[#This Row],[FECHA]],EXONERACIONES!A:D,4,FALSE),0)</f>
        <v>0</v>
      </c>
      <c r="H4159" s="9">
        <f>IFERROR(VLOOKUP(Tabla1[[#This Row],[FECHA]],EXONERACIONES!A:D,3,FALSE),0)</f>
        <v>0</v>
      </c>
      <c r="I4159" s="5">
        <f>IFERROR(VLOOKUP(Tabla1[[#This Row],[FECHA]],'SIMIT CON RES'!A:D,4,FALSE),0)</f>
        <v>1</v>
      </c>
      <c r="J4159" s="9">
        <f>IFERROR(VLOOKUP(Tabla1[[#This Row],[FECHA]],'SIMIT CON RES'!A:D,3,FALSE),0)</f>
        <v>164267</v>
      </c>
      <c r="K4159">
        <f>IFERROR(VLOOKUP(Tabla1[[#This Row],[FECHA]],'SIMIT SIN RES'!A:D,4,FALSE),0)</f>
        <v>0</v>
      </c>
      <c r="L4159" s="9">
        <f>IFERROR(VLOOKUP(Tabla1[[#This Row],[FECHA]],'SIMIT SIN RES'!A:D,3,FALSE),0)</f>
        <v>0</v>
      </c>
      <c r="M4159" s="5">
        <f>IFERROR(VLOOKUP(Tabla1[[#This Row],[FECHA]],'RECAUDOS DE COMPARENDOS'!A:D,4,FALSE),0)</f>
        <v>0</v>
      </c>
      <c r="N4159" s="9">
        <f>IFERROR(VLOOKUP(Tabla1[[#This Row],[FECHA]],'RECAUDOS DE COMPARENDOS'!A:D,3,FALSE),0)</f>
        <v>0</v>
      </c>
      <c r="O4159" s="5">
        <f>IFERROR(VLOOKUP(Tabla1[[#This Row],[FECHA]],'RECAUDOS DE RESOLUCIONES'!A:D,4,FALSE),0)</f>
        <v>0</v>
      </c>
      <c r="P4159" s="9">
        <f>IFERROR(VLOOKUP(Tabla1[[#This Row],[FECHA]],'RECAUDOS DE RESOLUCIONES'!A:D,3,FALSE),0)</f>
        <v>0</v>
      </c>
      <c r="Q415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15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159" s="11">
        <f>IFERROR(VLOOKUP(Tabla1[[#This Row],[FECHA]],'RECAUDOS LOCALES'!A:D,4,FALSE),0)</f>
        <v>3</v>
      </c>
      <c r="T4159" s="9">
        <f>IFERROR(VLOOKUP(Tabla1[[#This Row],[FECHA]],'RECAUDOS LOCALES'!A:D,3,FALSE),0)</f>
        <v>928820</v>
      </c>
      <c r="U4159" s="11">
        <f>IFERROR(VLOOKUP(Tabla1[[#This Row],[FECHA]],'RECAUDOS EXTERNOS'!A:D,4,FALSE),0)</f>
        <v>2</v>
      </c>
      <c r="V4159" s="9">
        <f>IFERROR(VLOOKUP(Tabla1[[#This Row],[FECHA]],'RECAUDOS EXTERNOS'!A:D,3,FALSE),0)</f>
        <v>586554</v>
      </c>
    </row>
    <row r="4160" spans="1:22" x14ac:dyDescent="0.25">
      <c r="A4160" s="1">
        <v>41719</v>
      </c>
      <c r="B4160" s="3" t="s">
        <v>0</v>
      </c>
      <c r="C4160" s="2">
        <v>41699</v>
      </c>
      <c r="D4160" s="5">
        <f>YEAR(Tabla1[[#This Row],[FECHA]])</f>
        <v>2014</v>
      </c>
      <c r="E4160" s="5">
        <f>IFERROR(VLOOKUP(Tabla1[[#This Row],[FECHA]],'COMPARENDOS TOTALES'!A:D,4,FALSE),0)</f>
        <v>2</v>
      </c>
      <c r="F4160" s="9">
        <f>IFERROR(VLOOKUP(Tabla1[[#This Row],[FECHA]],'COMPARENDOS TOTALES'!A:D,3,FALSE),0)</f>
        <v>7556267</v>
      </c>
      <c r="G4160" s="5">
        <f>IFERROR(VLOOKUP(Tabla1[[#This Row],[FECHA]],EXONERACIONES!A:D,4,FALSE),0)</f>
        <v>0</v>
      </c>
      <c r="H4160" s="9">
        <f>IFERROR(VLOOKUP(Tabla1[[#This Row],[FECHA]],EXONERACIONES!A:D,3,FALSE),0)</f>
        <v>0</v>
      </c>
      <c r="I4160" s="5">
        <f>IFERROR(VLOOKUP(Tabla1[[#This Row],[FECHA]],'SIMIT CON RES'!A:D,4,FALSE),0)</f>
        <v>2</v>
      </c>
      <c r="J4160" s="9">
        <f>IFERROR(VLOOKUP(Tabla1[[#This Row],[FECHA]],'SIMIT CON RES'!A:D,3,FALSE),0)</f>
        <v>7556267</v>
      </c>
      <c r="K4160">
        <f>IFERROR(VLOOKUP(Tabla1[[#This Row],[FECHA]],'SIMIT SIN RES'!A:D,4,FALSE),0)</f>
        <v>0</v>
      </c>
      <c r="L4160" s="9">
        <f>IFERROR(VLOOKUP(Tabla1[[#This Row],[FECHA]],'SIMIT SIN RES'!A:D,3,FALSE),0)</f>
        <v>0</v>
      </c>
      <c r="M4160" s="5">
        <f>IFERROR(VLOOKUP(Tabla1[[#This Row],[FECHA]],'RECAUDOS DE COMPARENDOS'!A:D,4,FALSE),0)</f>
        <v>0</v>
      </c>
      <c r="N4160" s="9">
        <f>IFERROR(VLOOKUP(Tabla1[[#This Row],[FECHA]],'RECAUDOS DE COMPARENDOS'!A:D,3,FALSE),0)</f>
        <v>0</v>
      </c>
      <c r="O4160" s="5">
        <f>IFERROR(VLOOKUP(Tabla1[[#This Row],[FECHA]],'RECAUDOS DE RESOLUCIONES'!A:D,4,FALSE),0)</f>
        <v>0</v>
      </c>
      <c r="P4160" s="9">
        <f>IFERROR(VLOOKUP(Tabla1[[#This Row],[FECHA]],'RECAUDOS DE RESOLUCIONES'!A:D,3,FALSE),0)</f>
        <v>0</v>
      </c>
      <c r="Q416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16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160" s="11">
        <f>IFERROR(VLOOKUP(Tabla1[[#This Row],[FECHA]],'RECAUDOS LOCALES'!A:D,4,FALSE),0)</f>
        <v>4</v>
      </c>
      <c r="T4160" s="9">
        <f>IFERROR(VLOOKUP(Tabla1[[#This Row],[FECHA]],'RECAUDOS LOCALES'!A:D,3,FALSE),0)</f>
        <v>612321</v>
      </c>
      <c r="U4160" s="11">
        <f>IFERROR(VLOOKUP(Tabla1[[#This Row],[FECHA]],'RECAUDOS EXTERNOS'!A:D,4,FALSE),0)</f>
        <v>2</v>
      </c>
      <c r="V4160" s="9">
        <f>IFERROR(VLOOKUP(Tabla1[[#This Row],[FECHA]],'RECAUDOS EXTERNOS'!A:D,3,FALSE),0)</f>
        <v>542862</v>
      </c>
    </row>
    <row r="4161" spans="1:22" x14ac:dyDescent="0.25">
      <c r="A4161" s="1">
        <v>41720</v>
      </c>
      <c r="B4161" s="3" t="s">
        <v>5</v>
      </c>
      <c r="C4161" s="2">
        <v>41699</v>
      </c>
      <c r="D4161" s="5">
        <f>YEAR(Tabla1[[#This Row],[FECHA]])</f>
        <v>2014</v>
      </c>
      <c r="E4161" s="5">
        <f>IFERROR(VLOOKUP(Tabla1[[#This Row],[FECHA]],'COMPARENDOS TOTALES'!A:D,4,FALSE),0)</f>
        <v>0</v>
      </c>
      <c r="F4161" s="9">
        <f>IFERROR(VLOOKUP(Tabla1[[#This Row],[FECHA]],'COMPARENDOS TOTALES'!A:D,3,FALSE),0)</f>
        <v>0</v>
      </c>
      <c r="G4161" s="5">
        <f>IFERROR(VLOOKUP(Tabla1[[#This Row],[FECHA]],EXONERACIONES!A:D,4,FALSE),0)</f>
        <v>0</v>
      </c>
      <c r="H4161" s="9">
        <f>IFERROR(VLOOKUP(Tabla1[[#This Row],[FECHA]],EXONERACIONES!A:D,3,FALSE),0)</f>
        <v>0</v>
      </c>
      <c r="I4161" s="5">
        <f>IFERROR(VLOOKUP(Tabla1[[#This Row],[FECHA]],'SIMIT CON RES'!A:D,4,FALSE),0)</f>
        <v>0</v>
      </c>
      <c r="J4161" s="9">
        <f>IFERROR(VLOOKUP(Tabla1[[#This Row],[FECHA]],'SIMIT CON RES'!A:D,3,FALSE),0)</f>
        <v>0</v>
      </c>
      <c r="K4161">
        <f>IFERROR(VLOOKUP(Tabla1[[#This Row],[FECHA]],'SIMIT SIN RES'!A:D,4,FALSE),0)</f>
        <v>0</v>
      </c>
      <c r="L4161" s="9">
        <f>IFERROR(VLOOKUP(Tabla1[[#This Row],[FECHA]],'SIMIT SIN RES'!A:D,3,FALSE),0)</f>
        <v>0</v>
      </c>
      <c r="M4161" s="5">
        <f>IFERROR(VLOOKUP(Tabla1[[#This Row],[FECHA]],'RECAUDOS DE COMPARENDOS'!A:D,4,FALSE),0)</f>
        <v>0</v>
      </c>
      <c r="N4161" s="9">
        <f>IFERROR(VLOOKUP(Tabla1[[#This Row],[FECHA]],'RECAUDOS DE COMPARENDOS'!A:D,3,FALSE),0)</f>
        <v>0</v>
      </c>
      <c r="O4161" s="5">
        <f>IFERROR(VLOOKUP(Tabla1[[#This Row],[FECHA]],'RECAUDOS DE RESOLUCIONES'!A:D,4,FALSE),0)</f>
        <v>0</v>
      </c>
      <c r="P4161" s="9">
        <f>IFERROR(VLOOKUP(Tabla1[[#This Row],[FECHA]],'RECAUDOS DE RESOLUCIONES'!A:D,3,FALSE),0)</f>
        <v>0</v>
      </c>
      <c r="Q416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16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161" s="11">
        <f>IFERROR(VLOOKUP(Tabla1[[#This Row],[FECHA]],'RECAUDOS LOCALES'!A:D,4,FALSE),0)</f>
        <v>0</v>
      </c>
      <c r="T4161" s="9">
        <f>IFERROR(VLOOKUP(Tabla1[[#This Row],[FECHA]],'RECAUDOS LOCALES'!A:D,3,FALSE),0)</f>
        <v>0</v>
      </c>
      <c r="U4161" s="11">
        <f>IFERROR(VLOOKUP(Tabla1[[#This Row],[FECHA]],'RECAUDOS EXTERNOS'!A:D,4,FALSE),0)</f>
        <v>0</v>
      </c>
      <c r="V4161" s="9">
        <f>IFERROR(VLOOKUP(Tabla1[[#This Row],[FECHA]],'RECAUDOS EXTERNOS'!A:D,3,FALSE),0)</f>
        <v>0</v>
      </c>
    </row>
    <row r="4162" spans="1:22" x14ac:dyDescent="0.25">
      <c r="A4162" s="1">
        <v>41721</v>
      </c>
      <c r="B4162" s="3" t="s">
        <v>4</v>
      </c>
      <c r="C4162" s="2">
        <v>41699</v>
      </c>
      <c r="D4162" s="5">
        <f>YEAR(Tabla1[[#This Row],[FECHA]])</f>
        <v>2014</v>
      </c>
      <c r="E4162" s="5">
        <f>IFERROR(VLOOKUP(Tabla1[[#This Row],[FECHA]],'COMPARENDOS TOTALES'!A:D,4,FALSE),0)</f>
        <v>2</v>
      </c>
      <c r="F4162" s="9">
        <f>IFERROR(VLOOKUP(Tabla1[[#This Row],[FECHA]],'COMPARENDOS TOTALES'!A:D,3,FALSE),0)</f>
        <v>4312000</v>
      </c>
      <c r="G4162" s="5">
        <f>IFERROR(VLOOKUP(Tabla1[[#This Row],[FECHA]],EXONERACIONES!A:D,4,FALSE),0)</f>
        <v>0</v>
      </c>
      <c r="H4162" s="9">
        <f>IFERROR(VLOOKUP(Tabla1[[#This Row],[FECHA]],EXONERACIONES!A:D,3,FALSE),0)</f>
        <v>0</v>
      </c>
      <c r="I4162" s="5">
        <f>IFERROR(VLOOKUP(Tabla1[[#This Row],[FECHA]],'SIMIT CON RES'!A:D,4,FALSE),0)</f>
        <v>1</v>
      </c>
      <c r="J4162" s="9">
        <f>IFERROR(VLOOKUP(Tabla1[[#This Row],[FECHA]],'SIMIT CON RES'!A:D,3,FALSE),0)</f>
        <v>616000</v>
      </c>
      <c r="K4162">
        <f>IFERROR(VLOOKUP(Tabla1[[#This Row],[FECHA]],'SIMIT SIN RES'!A:D,4,FALSE),0)</f>
        <v>1</v>
      </c>
      <c r="L4162" s="9">
        <f>IFERROR(VLOOKUP(Tabla1[[#This Row],[FECHA]],'SIMIT SIN RES'!A:D,3,FALSE),0)</f>
        <v>3696000</v>
      </c>
      <c r="M4162" s="5">
        <f>IFERROR(VLOOKUP(Tabla1[[#This Row],[FECHA]],'RECAUDOS DE COMPARENDOS'!A:D,4,FALSE),0)</f>
        <v>0</v>
      </c>
      <c r="N4162" s="9">
        <f>IFERROR(VLOOKUP(Tabla1[[#This Row],[FECHA]],'RECAUDOS DE COMPARENDOS'!A:D,3,FALSE),0)</f>
        <v>0</v>
      </c>
      <c r="O4162" s="5">
        <f>IFERROR(VLOOKUP(Tabla1[[#This Row],[FECHA]],'RECAUDOS DE RESOLUCIONES'!A:D,4,FALSE),0)</f>
        <v>0</v>
      </c>
      <c r="P4162" s="9">
        <f>IFERROR(VLOOKUP(Tabla1[[#This Row],[FECHA]],'RECAUDOS DE RESOLUCIONES'!A:D,3,FALSE),0)</f>
        <v>0</v>
      </c>
      <c r="Q416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16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162" s="11">
        <f>IFERROR(VLOOKUP(Tabla1[[#This Row],[FECHA]],'RECAUDOS LOCALES'!A:D,4,FALSE),0)</f>
        <v>0</v>
      </c>
      <c r="T4162" s="9">
        <f>IFERROR(VLOOKUP(Tabla1[[#This Row],[FECHA]],'RECAUDOS LOCALES'!A:D,3,FALSE),0)</f>
        <v>0</v>
      </c>
      <c r="U4162" s="11">
        <f>IFERROR(VLOOKUP(Tabla1[[#This Row],[FECHA]],'RECAUDOS EXTERNOS'!A:D,4,FALSE),0)</f>
        <v>0</v>
      </c>
      <c r="V4162" s="9">
        <f>IFERROR(VLOOKUP(Tabla1[[#This Row],[FECHA]],'RECAUDOS EXTERNOS'!A:D,3,FALSE),0)</f>
        <v>0</v>
      </c>
    </row>
    <row r="4163" spans="1:22" x14ac:dyDescent="0.25">
      <c r="A4163" s="1">
        <v>41722</v>
      </c>
      <c r="B4163" s="3" t="s">
        <v>1</v>
      </c>
      <c r="C4163" s="2">
        <v>41699</v>
      </c>
      <c r="D4163" s="5">
        <f>YEAR(Tabla1[[#This Row],[FECHA]])</f>
        <v>2014</v>
      </c>
      <c r="E4163" s="5">
        <f>IFERROR(VLOOKUP(Tabla1[[#This Row],[FECHA]],'COMPARENDOS TOTALES'!A:D,4,FALSE),0)</f>
        <v>3</v>
      </c>
      <c r="F4163" s="9">
        <f>IFERROR(VLOOKUP(Tabla1[[#This Row],[FECHA]],'COMPARENDOS TOTALES'!A:D,3,FALSE),0)</f>
        <v>3991167</v>
      </c>
      <c r="G4163" s="5">
        <f>IFERROR(VLOOKUP(Tabla1[[#This Row],[FECHA]],EXONERACIONES!A:D,4,FALSE),0)</f>
        <v>1</v>
      </c>
      <c r="H4163" s="9">
        <f>IFERROR(VLOOKUP(Tabla1[[#This Row],[FECHA]],EXONERACIONES!A:D,3,FALSE),0)</f>
        <v>3696000</v>
      </c>
      <c r="I4163" s="5">
        <f>IFERROR(VLOOKUP(Tabla1[[#This Row],[FECHA]],'SIMIT CON RES'!A:D,4,FALSE),0)</f>
        <v>0</v>
      </c>
      <c r="J4163" s="9">
        <f>IFERROR(VLOOKUP(Tabla1[[#This Row],[FECHA]],'SIMIT CON RES'!A:D,3,FALSE),0)</f>
        <v>0</v>
      </c>
      <c r="K4163">
        <f>IFERROR(VLOOKUP(Tabla1[[#This Row],[FECHA]],'SIMIT SIN RES'!A:D,4,FALSE),0)</f>
        <v>0</v>
      </c>
      <c r="L4163" s="9">
        <f>IFERROR(VLOOKUP(Tabla1[[#This Row],[FECHA]],'SIMIT SIN RES'!A:D,3,FALSE),0)</f>
        <v>0</v>
      </c>
      <c r="M4163" s="5">
        <f>IFERROR(VLOOKUP(Tabla1[[#This Row],[FECHA]],'RECAUDOS DE COMPARENDOS'!A:D,4,FALSE),0)</f>
        <v>0</v>
      </c>
      <c r="N4163" s="9">
        <f>IFERROR(VLOOKUP(Tabla1[[#This Row],[FECHA]],'RECAUDOS DE COMPARENDOS'!A:D,3,FALSE),0)</f>
        <v>0</v>
      </c>
      <c r="O4163" s="5">
        <f>IFERROR(VLOOKUP(Tabla1[[#This Row],[FECHA]],'RECAUDOS DE RESOLUCIONES'!A:D,4,FALSE),0)</f>
        <v>0</v>
      </c>
      <c r="P4163" s="9">
        <f>IFERROR(VLOOKUP(Tabla1[[#This Row],[FECHA]],'RECAUDOS DE RESOLUCIONES'!A:D,3,FALSE),0)</f>
        <v>0</v>
      </c>
      <c r="Q416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4163" s="9">
        <f>Tabla1[V. COMPARENDOS]-(Tabla1[V. EXONERACIONES]+Tabla1[[#This Row],[V. SIMIT CON RESOLUCION]]+Tabla1[[#This Row],[V. SIMIT SIN RESOLUCION]]+Tabla1[[#This Row],[V. RECAUDOS COMPARENDOS]]+Tabla1[[#This Row],[V. RECAUDOS RESOLUCIONES]])</f>
        <v>295167</v>
      </c>
      <c r="S4163" s="11">
        <f>IFERROR(VLOOKUP(Tabla1[[#This Row],[FECHA]],'RECAUDOS LOCALES'!A:D,4,FALSE),0)</f>
        <v>0</v>
      </c>
      <c r="T4163" s="9">
        <f>IFERROR(VLOOKUP(Tabla1[[#This Row],[FECHA]],'RECAUDOS LOCALES'!A:D,3,FALSE),0)</f>
        <v>0</v>
      </c>
      <c r="U4163" s="11">
        <f>IFERROR(VLOOKUP(Tabla1[[#This Row],[FECHA]],'RECAUDOS EXTERNOS'!A:D,4,FALSE),0)</f>
        <v>0</v>
      </c>
      <c r="V4163" s="9">
        <f>IFERROR(VLOOKUP(Tabla1[[#This Row],[FECHA]],'RECAUDOS EXTERNOS'!A:D,3,FALSE),0)</f>
        <v>0</v>
      </c>
    </row>
    <row r="4164" spans="1:22" x14ac:dyDescent="0.25">
      <c r="A4164" s="1">
        <v>41723</v>
      </c>
      <c r="B4164" s="3" t="s">
        <v>2</v>
      </c>
      <c r="C4164" s="2">
        <v>41699</v>
      </c>
      <c r="D4164" s="5">
        <f>YEAR(Tabla1[[#This Row],[FECHA]])</f>
        <v>2014</v>
      </c>
      <c r="E4164" s="5">
        <f>IFERROR(VLOOKUP(Tabla1[[#This Row],[FECHA]],'COMPARENDOS TOTALES'!A:D,4,FALSE),0)</f>
        <v>1</v>
      </c>
      <c r="F4164" s="9">
        <f>IFERROR(VLOOKUP(Tabla1[[#This Row],[FECHA]],'COMPARENDOS TOTALES'!A:D,3,FALSE),0)</f>
        <v>616000</v>
      </c>
      <c r="G4164" s="5">
        <f>IFERROR(VLOOKUP(Tabla1[[#This Row],[FECHA]],EXONERACIONES!A:D,4,FALSE),0)</f>
        <v>0</v>
      </c>
      <c r="H4164" s="9">
        <f>IFERROR(VLOOKUP(Tabla1[[#This Row],[FECHA]],EXONERACIONES!A:D,3,FALSE),0)</f>
        <v>0</v>
      </c>
      <c r="I4164" s="5">
        <f>IFERROR(VLOOKUP(Tabla1[[#This Row],[FECHA]],'SIMIT CON RES'!A:D,4,FALSE),0)</f>
        <v>1</v>
      </c>
      <c r="J4164" s="9">
        <f>IFERROR(VLOOKUP(Tabla1[[#This Row],[FECHA]],'SIMIT CON RES'!A:D,3,FALSE),0)</f>
        <v>616000</v>
      </c>
      <c r="K4164">
        <f>IFERROR(VLOOKUP(Tabla1[[#This Row],[FECHA]],'SIMIT SIN RES'!A:D,4,FALSE),0)</f>
        <v>0</v>
      </c>
      <c r="L4164" s="9">
        <f>IFERROR(VLOOKUP(Tabla1[[#This Row],[FECHA]],'SIMIT SIN RES'!A:D,3,FALSE),0)</f>
        <v>0</v>
      </c>
      <c r="M4164" s="5">
        <f>IFERROR(VLOOKUP(Tabla1[[#This Row],[FECHA]],'RECAUDOS DE COMPARENDOS'!A:D,4,FALSE),0)</f>
        <v>0</v>
      </c>
      <c r="N4164" s="9">
        <f>IFERROR(VLOOKUP(Tabla1[[#This Row],[FECHA]],'RECAUDOS DE COMPARENDOS'!A:D,3,FALSE),0)</f>
        <v>0</v>
      </c>
      <c r="O4164" s="5">
        <f>IFERROR(VLOOKUP(Tabla1[[#This Row],[FECHA]],'RECAUDOS DE RESOLUCIONES'!A:D,4,FALSE),0)</f>
        <v>0</v>
      </c>
      <c r="P4164" s="9">
        <f>IFERROR(VLOOKUP(Tabla1[[#This Row],[FECHA]],'RECAUDOS DE RESOLUCIONES'!A:D,3,FALSE),0)</f>
        <v>0</v>
      </c>
      <c r="Q416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16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164" s="11">
        <f>IFERROR(VLOOKUP(Tabla1[[#This Row],[FECHA]],'RECAUDOS LOCALES'!A:D,4,FALSE),0)</f>
        <v>0</v>
      </c>
      <c r="T4164" s="9">
        <f>IFERROR(VLOOKUP(Tabla1[[#This Row],[FECHA]],'RECAUDOS LOCALES'!A:D,3,FALSE),0)</f>
        <v>0</v>
      </c>
      <c r="U4164" s="11">
        <f>IFERROR(VLOOKUP(Tabla1[[#This Row],[FECHA]],'RECAUDOS EXTERNOS'!A:D,4,FALSE),0)</f>
        <v>4</v>
      </c>
      <c r="V4164" s="9">
        <f>IFERROR(VLOOKUP(Tabla1[[#This Row],[FECHA]],'RECAUDOS EXTERNOS'!A:D,3,FALSE),0)</f>
        <v>936264</v>
      </c>
    </row>
    <row r="4165" spans="1:22" x14ac:dyDescent="0.25">
      <c r="A4165" s="1">
        <v>41724</v>
      </c>
      <c r="B4165" s="3" t="s">
        <v>3</v>
      </c>
      <c r="C4165" s="2">
        <v>41699</v>
      </c>
      <c r="D4165" s="5">
        <f>YEAR(Tabla1[[#This Row],[FECHA]])</f>
        <v>2014</v>
      </c>
      <c r="E4165" s="5">
        <f>IFERROR(VLOOKUP(Tabla1[[#This Row],[FECHA]],'COMPARENDOS TOTALES'!A:D,4,FALSE),0)</f>
        <v>3</v>
      </c>
      <c r="F4165" s="9">
        <f>IFERROR(VLOOKUP(Tabla1[[#This Row],[FECHA]],'COMPARENDOS TOTALES'!A:D,3,FALSE),0)</f>
        <v>1116500</v>
      </c>
      <c r="G4165" s="5">
        <f>IFERROR(VLOOKUP(Tabla1[[#This Row],[FECHA]],EXONERACIONES!A:D,4,FALSE),0)</f>
        <v>0</v>
      </c>
      <c r="H4165" s="9">
        <f>IFERROR(VLOOKUP(Tabla1[[#This Row],[FECHA]],EXONERACIONES!A:D,3,FALSE),0)</f>
        <v>0</v>
      </c>
      <c r="I4165" s="5">
        <f>IFERROR(VLOOKUP(Tabla1[[#This Row],[FECHA]],'SIMIT CON RES'!A:D,4,FALSE),0)</f>
        <v>2</v>
      </c>
      <c r="J4165" s="9">
        <f>IFERROR(VLOOKUP(Tabla1[[#This Row],[FECHA]],'SIMIT CON RES'!A:D,3,FALSE),0)</f>
        <v>924000</v>
      </c>
      <c r="K4165">
        <f>IFERROR(VLOOKUP(Tabla1[[#This Row],[FECHA]],'SIMIT SIN RES'!A:D,4,FALSE),0)</f>
        <v>0</v>
      </c>
      <c r="L4165" s="9">
        <f>IFERROR(VLOOKUP(Tabla1[[#This Row],[FECHA]],'SIMIT SIN RES'!A:D,3,FALSE),0)</f>
        <v>0</v>
      </c>
      <c r="M4165" s="5">
        <f>IFERROR(VLOOKUP(Tabla1[[#This Row],[FECHA]],'RECAUDOS DE COMPARENDOS'!A:D,4,FALSE),0)</f>
        <v>0</v>
      </c>
      <c r="N4165" s="9">
        <f>IFERROR(VLOOKUP(Tabla1[[#This Row],[FECHA]],'RECAUDOS DE COMPARENDOS'!A:D,3,FALSE),0)</f>
        <v>0</v>
      </c>
      <c r="O4165" s="5">
        <f>IFERROR(VLOOKUP(Tabla1[[#This Row],[FECHA]],'RECAUDOS DE RESOLUCIONES'!A:D,4,FALSE),0)</f>
        <v>0</v>
      </c>
      <c r="P4165" s="9">
        <f>IFERROR(VLOOKUP(Tabla1[[#This Row],[FECHA]],'RECAUDOS DE RESOLUCIONES'!A:D,3,FALSE),0)</f>
        <v>0</v>
      </c>
      <c r="Q416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165" s="9">
        <f>Tabla1[V. COMPARENDOS]-(Tabla1[V. EXONERACIONES]+Tabla1[[#This Row],[V. SIMIT CON RESOLUCION]]+Tabla1[[#This Row],[V. SIMIT SIN RESOLUCION]]+Tabla1[[#This Row],[V. RECAUDOS COMPARENDOS]]+Tabla1[[#This Row],[V. RECAUDOS RESOLUCIONES]])</f>
        <v>192500</v>
      </c>
      <c r="S4165" s="11">
        <f>IFERROR(VLOOKUP(Tabla1[[#This Row],[FECHA]],'RECAUDOS LOCALES'!A:D,4,FALSE),0)</f>
        <v>0</v>
      </c>
      <c r="T4165" s="9">
        <f>IFERROR(VLOOKUP(Tabla1[[#This Row],[FECHA]],'RECAUDOS LOCALES'!A:D,3,FALSE),0)</f>
        <v>0</v>
      </c>
      <c r="U4165" s="11">
        <f>IFERROR(VLOOKUP(Tabla1[[#This Row],[FECHA]],'RECAUDOS EXTERNOS'!A:D,4,FALSE),0)</f>
        <v>2</v>
      </c>
      <c r="V4165" s="9">
        <f>IFERROR(VLOOKUP(Tabla1[[#This Row],[FECHA]],'RECAUDOS EXTERNOS'!A:D,3,FALSE),0)</f>
        <v>1078319</v>
      </c>
    </row>
    <row r="4166" spans="1:22" x14ac:dyDescent="0.25">
      <c r="A4166" s="1">
        <v>41725</v>
      </c>
      <c r="B4166" s="3" t="s">
        <v>6</v>
      </c>
      <c r="C4166" s="2">
        <v>41699</v>
      </c>
      <c r="D4166" s="5">
        <f>YEAR(Tabla1[[#This Row],[FECHA]])</f>
        <v>2014</v>
      </c>
      <c r="E4166" s="5">
        <f>IFERROR(VLOOKUP(Tabla1[[#This Row],[FECHA]],'COMPARENDOS TOTALES'!A:D,4,FALSE),0)</f>
        <v>7</v>
      </c>
      <c r="F4166" s="9">
        <f>IFERROR(VLOOKUP(Tabla1[[#This Row],[FECHA]],'COMPARENDOS TOTALES'!A:D,3,FALSE),0)</f>
        <v>2772000</v>
      </c>
      <c r="G4166" s="5">
        <f>IFERROR(VLOOKUP(Tabla1[[#This Row],[FECHA]],EXONERACIONES!A:D,4,FALSE),0)</f>
        <v>0</v>
      </c>
      <c r="H4166" s="9">
        <f>IFERROR(VLOOKUP(Tabla1[[#This Row],[FECHA]],EXONERACIONES!A:D,3,FALSE),0)</f>
        <v>0</v>
      </c>
      <c r="I4166" s="5">
        <f>IFERROR(VLOOKUP(Tabla1[[#This Row],[FECHA]],'SIMIT CON RES'!A:D,4,FALSE),0)</f>
        <v>7</v>
      </c>
      <c r="J4166" s="9">
        <f>IFERROR(VLOOKUP(Tabla1[[#This Row],[FECHA]],'SIMIT CON RES'!A:D,3,FALSE),0)</f>
        <v>2772000</v>
      </c>
      <c r="K4166">
        <f>IFERROR(VLOOKUP(Tabla1[[#This Row],[FECHA]],'SIMIT SIN RES'!A:D,4,FALSE),0)</f>
        <v>0</v>
      </c>
      <c r="L4166" s="9">
        <f>IFERROR(VLOOKUP(Tabla1[[#This Row],[FECHA]],'SIMIT SIN RES'!A:D,3,FALSE),0)</f>
        <v>0</v>
      </c>
      <c r="M4166" s="5">
        <f>IFERROR(VLOOKUP(Tabla1[[#This Row],[FECHA]],'RECAUDOS DE COMPARENDOS'!A:D,4,FALSE),0)</f>
        <v>0</v>
      </c>
      <c r="N4166" s="9">
        <f>IFERROR(VLOOKUP(Tabla1[[#This Row],[FECHA]],'RECAUDOS DE COMPARENDOS'!A:D,3,FALSE),0)</f>
        <v>0</v>
      </c>
      <c r="O4166" s="5">
        <f>IFERROR(VLOOKUP(Tabla1[[#This Row],[FECHA]],'RECAUDOS DE RESOLUCIONES'!A:D,4,FALSE),0)</f>
        <v>0</v>
      </c>
      <c r="P4166" s="9">
        <f>IFERROR(VLOOKUP(Tabla1[[#This Row],[FECHA]],'RECAUDOS DE RESOLUCIONES'!A:D,3,FALSE),0)</f>
        <v>0</v>
      </c>
      <c r="Q416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16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166" s="11">
        <f>IFERROR(VLOOKUP(Tabla1[[#This Row],[FECHA]],'RECAUDOS LOCALES'!A:D,4,FALSE),0)</f>
        <v>3</v>
      </c>
      <c r="T4166" s="9">
        <f>IFERROR(VLOOKUP(Tabla1[[#This Row],[FECHA]],'RECAUDOS LOCALES'!A:D,3,FALSE),0)</f>
        <v>968000</v>
      </c>
      <c r="U4166" s="11">
        <f>IFERROR(VLOOKUP(Tabla1[[#This Row],[FECHA]],'RECAUDOS EXTERNOS'!A:D,4,FALSE),0)</f>
        <v>2</v>
      </c>
      <c r="V4166" s="9">
        <f>IFERROR(VLOOKUP(Tabla1[[#This Row],[FECHA]],'RECAUDOS EXTERNOS'!A:D,3,FALSE),0)</f>
        <v>779640</v>
      </c>
    </row>
    <row r="4167" spans="1:22" x14ac:dyDescent="0.25">
      <c r="A4167" s="1">
        <v>41726</v>
      </c>
      <c r="B4167" s="3" t="s">
        <v>0</v>
      </c>
      <c r="C4167" s="2">
        <v>41699</v>
      </c>
      <c r="D4167" s="5">
        <f>YEAR(Tabla1[[#This Row],[FECHA]])</f>
        <v>2014</v>
      </c>
      <c r="E4167" s="5">
        <f>IFERROR(VLOOKUP(Tabla1[[#This Row],[FECHA]],'COMPARENDOS TOTALES'!A:D,4,FALSE),0)</f>
        <v>1</v>
      </c>
      <c r="F4167" s="9">
        <f>IFERROR(VLOOKUP(Tabla1[[#This Row],[FECHA]],'COMPARENDOS TOTALES'!A:D,3,FALSE),0)</f>
        <v>164267</v>
      </c>
      <c r="G4167" s="5">
        <f>IFERROR(VLOOKUP(Tabla1[[#This Row],[FECHA]],EXONERACIONES!A:D,4,FALSE),0)</f>
        <v>0</v>
      </c>
      <c r="H4167" s="9">
        <f>IFERROR(VLOOKUP(Tabla1[[#This Row],[FECHA]],EXONERACIONES!A:D,3,FALSE),0)</f>
        <v>0</v>
      </c>
      <c r="I4167" s="5">
        <f>IFERROR(VLOOKUP(Tabla1[[#This Row],[FECHA]],'SIMIT CON RES'!A:D,4,FALSE),0)</f>
        <v>1</v>
      </c>
      <c r="J4167" s="9">
        <f>IFERROR(VLOOKUP(Tabla1[[#This Row],[FECHA]],'SIMIT CON RES'!A:D,3,FALSE),0)</f>
        <v>164267</v>
      </c>
      <c r="K4167">
        <f>IFERROR(VLOOKUP(Tabla1[[#This Row],[FECHA]],'SIMIT SIN RES'!A:D,4,FALSE),0)</f>
        <v>0</v>
      </c>
      <c r="L4167" s="9">
        <f>IFERROR(VLOOKUP(Tabla1[[#This Row],[FECHA]],'SIMIT SIN RES'!A:D,3,FALSE),0)</f>
        <v>0</v>
      </c>
      <c r="M4167" s="5">
        <f>IFERROR(VLOOKUP(Tabla1[[#This Row],[FECHA]],'RECAUDOS DE COMPARENDOS'!A:D,4,FALSE),0)</f>
        <v>0</v>
      </c>
      <c r="N4167" s="9">
        <f>IFERROR(VLOOKUP(Tabla1[[#This Row],[FECHA]],'RECAUDOS DE COMPARENDOS'!A:D,3,FALSE),0)</f>
        <v>0</v>
      </c>
      <c r="O4167" s="5">
        <f>IFERROR(VLOOKUP(Tabla1[[#This Row],[FECHA]],'RECAUDOS DE RESOLUCIONES'!A:D,4,FALSE),0)</f>
        <v>0</v>
      </c>
      <c r="P4167" s="9">
        <f>IFERROR(VLOOKUP(Tabla1[[#This Row],[FECHA]],'RECAUDOS DE RESOLUCIONES'!A:D,3,FALSE),0)</f>
        <v>0</v>
      </c>
      <c r="Q416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16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167" s="11">
        <f>IFERROR(VLOOKUP(Tabla1[[#This Row],[FECHA]],'RECAUDOS LOCALES'!A:D,4,FALSE),0)</f>
        <v>0</v>
      </c>
      <c r="T4167" s="9">
        <f>IFERROR(VLOOKUP(Tabla1[[#This Row],[FECHA]],'RECAUDOS LOCALES'!A:D,3,FALSE),0)</f>
        <v>0</v>
      </c>
      <c r="U4167" s="11">
        <f>IFERROR(VLOOKUP(Tabla1[[#This Row],[FECHA]],'RECAUDOS EXTERNOS'!A:D,4,FALSE),0)</f>
        <v>3</v>
      </c>
      <c r="V4167" s="9">
        <f>IFERROR(VLOOKUP(Tabla1[[#This Row],[FECHA]],'RECAUDOS EXTERNOS'!A:D,3,FALSE),0)</f>
        <v>517540</v>
      </c>
    </row>
    <row r="4168" spans="1:22" x14ac:dyDescent="0.25">
      <c r="A4168" s="1">
        <v>41727</v>
      </c>
      <c r="B4168" s="3" t="s">
        <v>5</v>
      </c>
      <c r="C4168" s="2">
        <v>41699</v>
      </c>
      <c r="D4168" s="5">
        <f>YEAR(Tabla1[[#This Row],[FECHA]])</f>
        <v>2014</v>
      </c>
      <c r="E4168" s="5">
        <f>IFERROR(VLOOKUP(Tabla1[[#This Row],[FECHA]],'COMPARENDOS TOTALES'!A:D,4,FALSE),0)</f>
        <v>0</v>
      </c>
      <c r="F4168" s="9">
        <f>IFERROR(VLOOKUP(Tabla1[[#This Row],[FECHA]],'COMPARENDOS TOTALES'!A:D,3,FALSE),0)</f>
        <v>0</v>
      </c>
      <c r="G4168" s="5">
        <f>IFERROR(VLOOKUP(Tabla1[[#This Row],[FECHA]],EXONERACIONES!A:D,4,FALSE),0)</f>
        <v>0</v>
      </c>
      <c r="H4168" s="9">
        <f>IFERROR(VLOOKUP(Tabla1[[#This Row],[FECHA]],EXONERACIONES!A:D,3,FALSE),0)</f>
        <v>0</v>
      </c>
      <c r="I4168" s="5">
        <f>IFERROR(VLOOKUP(Tabla1[[#This Row],[FECHA]],'SIMIT CON RES'!A:D,4,FALSE),0)</f>
        <v>0</v>
      </c>
      <c r="J4168" s="9">
        <f>IFERROR(VLOOKUP(Tabla1[[#This Row],[FECHA]],'SIMIT CON RES'!A:D,3,FALSE),0)</f>
        <v>0</v>
      </c>
      <c r="K4168">
        <f>IFERROR(VLOOKUP(Tabla1[[#This Row],[FECHA]],'SIMIT SIN RES'!A:D,4,FALSE),0)</f>
        <v>0</v>
      </c>
      <c r="L4168" s="9">
        <f>IFERROR(VLOOKUP(Tabla1[[#This Row],[FECHA]],'SIMIT SIN RES'!A:D,3,FALSE),0)</f>
        <v>0</v>
      </c>
      <c r="M4168" s="5">
        <f>IFERROR(VLOOKUP(Tabla1[[#This Row],[FECHA]],'RECAUDOS DE COMPARENDOS'!A:D,4,FALSE),0)</f>
        <v>0</v>
      </c>
      <c r="N4168" s="9">
        <f>IFERROR(VLOOKUP(Tabla1[[#This Row],[FECHA]],'RECAUDOS DE COMPARENDOS'!A:D,3,FALSE),0)</f>
        <v>0</v>
      </c>
      <c r="O4168" s="5">
        <f>IFERROR(VLOOKUP(Tabla1[[#This Row],[FECHA]],'RECAUDOS DE RESOLUCIONES'!A:D,4,FALSE),0)</f>
        <v>0</v>
      </c>
      <c r="P4168" s="9">
        <f>IFERROR(VLOOKUP(Tabla1[[#This Row],[FECHA]],'RECAUDOS DE RESOLUCIONES'!A:D,3,FALSE),0)</f>
        <v>0</v>
      </c>
      <c r="Q416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16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168" s="11">
        <f>IFERROR(VLOOKUP(Tabla1[[#This Row],[FECHA]],'RECAUDOS LOCALES'!A:D,4,FALSE),0)</f>
        <v>0</v>
      </c>
      <c r="T4168" s="9">
        <f>IFERROR(VLOOKUP(Tabla1[[#This Row],[FECHA]],'RECAUDOS LOCALES'!A:D,3,FALSE),0)</f>
        <v>0</v>
      </c>
      <c r="U4168" s="11">
        <f>IFERROR(VLOOKUP(Tabla1[[#This Row],[FECHA]],'RECAUDOS EXTERNOS'!A:D,4,FALSE),0)</f>
        <v>0</v>
      </c>
      <c r="V4168" s="9">
        <f>IFERROR(VLOOKUP(Tabla1[[#This Row],[FECHA]],'RECAUDOS EXTERNOS'!A:D,3,FALSE),0)</f>
        <v>0</v>
      </c>
    </row>
    <row r="4169" spans="1:22" x14ac:dyDescent="0.25">
      <c r="A4169" s="1">
        <v>41728</v>
      </c>
      <c r="B4169" s="3" t="s">
        <v>4</v>
      </c>
      <c r="C4169" s="2">
        <v>41699</v>
      </c>
      <c r="D4169" s="5">
        <f>YEAR(Tabla1[[#This Row],[FECHA]])</f>
        <v>2014</v>
      </c>
      <c r="E4169" s="5">
        <f>IFERROR(VLOOKUP(Tabla1[[#This Row],[FECHA]],'COMPARENDOS TOTALES'!A:D,4,FALSE),0)</f>
        <v>6</v>
      </c>
      <c r="F4169" s="9">
        <f>IFERROR(VLOOKUP(Tabla1[[#This Row],[FECHA]],'COMPARENDOS TOTALES'!A:D,3,FALSE),0)</f>
        <v>2964500</v>
      </c>
      <c r="G4169" s="5">
        <f>IFERROR(VLOOKUP(Tabla1[[#This Row],[FECHA]],EXONERACIONES!A:D,4,FALSE),0)</f>
        <v>0</v>
      </c>
      <c r="H4169" s="9">
        <f>IFERROR(VLOOKUP(Tabla1[[#This Row],[FECHA]],EXONERACIONES!A:D,3,FALSE),0)</f>
        <v>0</v>
      </c>
      <c r="I4169" s="5">
        <f>IFERROR(VLOOKUP(Tabla1[[#This Row],[FECHA]],'SIMIT CON RES'!A:D,4,FALSE),0)</f>
        <v>5</v>
      </c>
      <c r="J4169" s="9">
        <f>IFERROR(VLOOKUP(Tabla1[[#This Row],[FECHA]],'SIMIT CON RES'!A:D,3,FALSE),0)</f>
        <v>2772000</v>
      </c>
      <c r="K4169">
        <f>IFERROR(VLOOKUP(Tabla1[[#This Row],[FECHA]],'SIMIT SIN RES'!A:D,4,FALSE),0)</f>
        <v>0</v>
      </c>
      <c r="L4169" s="9">
        <f>IFERROR(VLOOKUP(Tabla1[[#This Row],[FECHA]],'SIMIT SIN RES'!A:D,3,FALSE),0)</f>
        <v>0</v>
      </c>
      <c r="M4169" s="5">
        <f>IFERROR(VLOOKUP(Tabla1[[#This Row],[FECHA]],'RECAUDOS DE COMPARENDOS'!A:D,4,FALSE),0)</f>
        <v>0</v>
      </c>
      <c r="N4169" s="9">
        <f>IFERROR(VLOOKUP(Tabla1[[#This Row],[FECHA]],'RECAUDOS DE COMPARENDOS'!A:D,3,FALSE),0)</f>
        <v>0</v>
      </c>
      <c r="O4169" s="5">
        <f>IFERROR(VLOOKUP(Tabla1[[#This Row],[FECHA]],'RECAUDOS DE RESOLUCIONES'!A:D,4,FALSE),0)</f>
        <v>0</v>
      </c>
      <c r="P4169" s="9">
        <f>IFERROR(VLOOKUP(Tabla1[[#This Row],[FECHA]],'RECAUDOS DE RESOLUCIONES'!A:D,3,FALSE),0)</f>
        <v>0</v>
      </c>
      <c r="Q416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169" s="9">
        <f>Tabla1[V. COMPARENDOS]-(Tabla1[V. EXONERACIONES]+Tabla1[[#This Row],[V. SIMIT CON RESOLUCION]]+Tabla1[[#This Row],[V. SIMIT SIN RESOLUCION]]+Tabla1[[#This Row],[V. RECAUDOS COMPARENDOS]]+Tabla1[[#This Row],[V. RECAUDOS RESOLUCIONES]])</f>
        <v>192500</v>
      </c>
      <c r="S4169" s="11">
        <f>IFERROR(VLOOKUP(Tabla1[[#This Row],[FECHA]],'RECAUDOS LOCALES'!A:D,4,FALSE),0)</f>
        <v>0</v>
      </c>
      <c r="T4169" s="9">
        <f>IFERROR(VLOOKUP(Tabla1[[#This Row],[FECHA]],'RECAUDOS LOCALES'!A:D,3,FALSE),0)</f>
        <v>0</v>
      </c>
      <c r="U4169" s="11">
        <f>IFERROR(VLOOKUP(Tabla1[[#This Row],[FECHA]],'RECAUDOS EXTERNOS'!A:D,4,FALSE),0)</f>
        <v>0</v>
      </c>
      <c r="V4169" s="9">
        <f>IFERROR(VLOOKUP(Tabla1[[#This Row],[FECHA]],'RECAUDOS EXTERNOS'!A:D,3,FALSE),0)</f>
        <v>0</v>
      </c>
    </row>
    <row r="4170" spans="1:22" x14ac:dyDescent="0.25">
      <c r="A4170" s="1">
        <v>41729</v>
      </c>
      <c r="B4170" s="3" t="s">
        <v>1</v>
      </c>
      <c r="C4170" s="2">
        <v>41699</v>
      </c>
      <c r="D4170" s="5">
        <f>YEAR(Tabla1[[#This Row],[FECHA]])</f>
        <v>2014</v>
      </c>
      <c r="E4170" s="5">
        <f>IFERROR(VLOOKUP(Tabla1[[#This Row],[FECHA]],'COMPARENDOS TOTALES'!A:D,4,FALSE),0)</f>
        <v>3</v>
      </c>
      <c r="F4170" s="9">
        <f>IFERROR(VLOOKUP(Tabla1[[#This Row],[FECHA]],'COMPARENDOS TOTALES'!A:D,3,FALSE),0)</f>
        <v>1386000</v>
      </c>
      <c r="G4170" s="5">
        <f>IFERROR(VLOOKUP(Tabla1[[#This Row],[FECHA]],EXONERACIONES!A:D,4,FALSE),0)</f>
        <v>0</v>
      </c>
      <c r="H4170" s="9">
        <f>IFERROR(VLOOKUP(Tabla1[[#This Row],[FECHA]],EXONERACIONES!A:D,3,FALSE),0)</f>
        <v>0</v>
      </c>
      <c r="I4170" s="5">
        <f>IFERROR(VLOOKUP(Tabla1[[#This Row],[FECHA]],'SIMIT CON RES'!A:D,4,FALSE),0)</f>
        <v>2</v>
      </c>
      <c r="J4170" s="9">
        <f>IFERROR(VLOOKUP(Tabla1[[#This Row],[FECHA]],'SIMIT CON RES'!A:D,3,FALSE),0)</f>
        <v>1232000</v>
      </c>
      <c r="K4170">
        <f>IFERROR(VLOOKUP(Tabla1[[#This Row],[FECHA]],'SIMIT SIN RES'!A:D,4,FALSE),0)</f>
        <v>1</v>
      </c>
      <c r="L4170" s="9">
        <f>IFERROR(VLOOKUP(Tabla1[[#This Row],[FECHA]],'SIMIT SIN RES'!A:D,3,FALSE),0)</f>
        <v>154000</v>
      </c>
      <c r="M4170" s="5">
        <f>IFERROR(VLOOKUP(Tabla1[[#This Row],[FECHA]],'RECAUDOS DE COMPARENDOS'!A:D,4,FALSE),0)</f>
        <v>0</v>
      </c>
      <c r="N4170" s="9">
        <f>IFERROR(VLOOKUP(Tabla1[[#This Row],[FECHA]],'RECAUDOS DE COMPARENDOS'!A:D,3,FALSE),0)</f>
        <v>0</v>
      </c>
      <c r="O4170" s="5">
        <f>IFERROR(VLOOKUP(Tabla1[[#This Row],[FECHA]],'RECAUDOS DE RESOLUCIONES'!A:D,4,FALSE),0)</f>
        <v>0</v>
      </c>
      <c r="P4170" s="9">
        <f>IFERROR(VLOOKUP(Tabla1[[#This Row],[FECHA]],'RECAUDOS DE RESOLUCIONES'!A:D,3,FALSE),0)</f>
        <v>0</v>
      </c>
      <c r="Q417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17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170" s="11">
        <f>IFERROR(VLOOKUP(Tabla1[[#This Row],[FECHA]],'RECAUDOS LOCALES'!A:D,4,FALSE),0)</f>
        <v>6</v>
      </c>
      <c r="T4170" s="9">
        <f>IFERROR(VLOOKUP(Tabla1[[#This Row],[FECHA]],'RECAUDOS LOCALES'!A:D,3,FALSE),0)</f>
        <v>1282000</v>
      </c>
      <c r="U4170" s="11">
        <f>IFERROR(VLOOKUP(Tabla1[[#This Row],[FECHA]],'RECAUDOS EXTERNOS'!A:D,4,FALSE),0)</f>
        <v>2</v>
      </c>
      <c r="V4170" s="9">
        <f>IFERROR(VLOOKUP(Tabla1[[#This Row],[FECHA]],'RECAUDOS EXTERNOS'!A:D,3,FALSE),0)</f>
        <v>441840</v>
      </c>
    </row>
    <row r="4171" spans="1:22" x14ac:dyDescent="0.25">
      <c r="A4171" s="1">
        <v>41730</v>
      </c>
      <c r="B4171" s="3" t="s">
        <v>2</v>
      </c>
      <c r="C4171" s="2">
        <v>41730</v>
      </c>
      <c r="D4171" s="5">
        <f>YEAR(Tabla1[[#This Row],[FECHA]])</f>
        <v>2014</v>
      </c>
      <c r="E4171" s="5">
        <f>IFERROR(VLOOKUP(Tabla1[[#This Row],[FECHA]],'COMPARENDOS TOTALES'!A:D,4,FALSE),0)</f>
        <v>1</v>
      </c>
      <c r="F4171" s="9">
        <f>IFERROR(VLOOKUP(Tabla1[[#This Row],[FECHA]],'COMPARENDOS TOTALES'!A:D,3,FALSE),0)</f>
        <v>164267</v>
      </c>
      <c r="G4171" s="5">
        <f>IFERROR(VLOOKUP(Tabla1[[#This Row],[FECHA]],EXONERACIONES!A:D,4,FALSE),0)</f>
        <v>0</v>
      </c>
      <c r="H4171" s="9">
        <f>IFERROR(VLOOKUP(Tabla1[[#This Row],[FECHA]],EXONERACIONES!A:D,3,FALSE),0)</f>
        <v>0</v>
      </c>
      <c r="I4171" s="5">
        <f>IFERROR(VLOOKUP(Tabla1[[#This Row],[FECHA]],'SIMIT CON RES'!A:D,4,FALSE),0)</f>
        <v>1</v>
      </c>
      <c r="J4171" s="9">
        <f>IFERROR(VLOOKUP(Tabla1[[#This Row],[FECHA]],'SIMIT CON RES'!A:D,3,FALSE),0)</f>
        <v>164267</v>
      </c>
      <c r="K4171">
        <f>IFERROR(VLOOKUP(Tabla1[[#This Row],[FECHA]],'SIMIT SIN RES'!A:D,4,FALSE),0)</f>
        <v>0</v>
      </c>
      <c r="L4171" s="9">
        <f>IFERROR(VLOOKUP(Tabla1[[#This Row],[FECHA]],'SIMIT SIN RES'!A:D,3,FALSE),0)</f>
        <v>0</v>
      </c>
      <c r="M4171" s="5">
        <f>IFERROR(VLOOKUP(Tabla1[[#This Row],[FECHA]],'RECAUDOS DE COMPARENDOS'!A:D,4,FALSE),0)</f>
        <v>0</v>
      </c>
      <c r="N4171" s="9">
        <f>IFERROR(VLOOKUP(Tabla1[[#This Row],[FECHA]],'RECAUDOS DE COMPARENDOS'!A:D,3,FALSE),0)</f>
        <v>0</v>
      </c>
      <c r="O4171" s="5">
        <f>IFERROR(VLOOKUP(Tabla1[[#This Row],[FECHA]],'RECAUDOS DE RESOLUCIONES'!A:D,4,FALSE),0)</f>
        <v>0</v>
      </c>
      <c r="P4171" s="9">
        <f>IFERROR(VLOOKUP(Tabla1[[#This Row],[FECHA]],'RECAUDOS DE RESOLUCIONES'!A:D,3,FALSE),0)</f>
        <v>0</v>
      </c>
      <c r="Q417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17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171" s="11">
        <f>IFERROR(VLOOKUP(Tabla1[[#This Row],[FECHA]],'RECAUDOS LOCALES'!A:D,4,FALSE),0)</f>
        <v>5</v>
      </c>
      <c r="T4171" s="9">
        <f>IFERROR(VLOOKUP(Tabla1[[#This Row],[FECHA]],'RECAUDOS LOCALES'!A:D,3,FALSE),0)</f>
        <v>1020000</v>
      </c>
      <c r="U4171" s="11">
        <f>IFERROR(VLOOKUP(Tabla1[[#This Row],[FECHA]],'RECAUDOS EXTERNOS'!A:D,4,FALSE),0)</f>
        <v>3</v>
      </c>
      <c r="V4171" s="9">
        <f>IFERROR(VLOOKUP(Tabla1[[#This Row],[FECHA]],'RECAUDOS EXTERNOS'!A:D,3,FALSE),0)</f>
        <v>1168270</v>
      </c>
    </row>
    <row r="4172" spans="1:22" x14ac:dyDescent="0.25">
      <c r="A4172" s="1">
        <v>41731</v>
      </c>
      <c r="B4172" s="3" t="s">
        <v>3</v>
      </c>
      <c r="C4172" s="2">
        <v>41730</v>
      </c>
      <c r="D4172" s="5">
        <f>YEAR(Tabla1[[#This Row],[FECHA]])</f>
        <v>2014</v>
      </c>
      <c r="E4172" s="5">
        <f>IFERROR(VLOOKUP(Tabla1[[#This Row],[FECHA]],'COMPARENDOS TOTALES'!A:D,4,FALSE),0)</f>
        <v>5</v>
      </c>
      <c r="F4172" s="9">
        <f>IFERROR(VLOOKUP(Tabla1[[#This Row],[FECHA]],'COMPARENDOS TOTALES'!A:D,3,FALSE),0)</f>
        <v>2012267</v>
      </c>
      <c r="G4172" s="5">
        <f>IFERROR(VLOOKUP(Tabla1[[#This Row],[FECHA]],EXONERACIONES!A:D,4,FALSE),0)</f>
        <v>0</v>
      </c>
      <c r="H4172" s="9">
        <f>IFERROR(VLOOKUP(Tabla1[[#This Row],[FECHA]],EXONERACIONES!A:D,3,FALSE),0)</f>
        <v>0</v>
      </c>
      <c r="I4172" s="5">
        <f>IFERROR(VLOOKUP(Tabla1[[#This Row],[FECHA]],'SIMIT CON RES'!A:D,4,FALSE),0)</f>
        <v>4</v>
      </c>
      <c r="J4172" s="9">
        <f>IFERROR(VLOOKUP(Tabla1[[#This Row],[FECHA]],'SIMIT CON RES'!A:D,3,FALSE),0)</f>
        <v>2012267</v>
      </c>
      <c r="K4172">
        <f>IFERROR(VLOOKUP(Tabla1[[#This Row],[FECHA]],'SIMIT SIN RES'!A:D,4,FALSE),0)</f>
        <v>1</v>
      </c>
      <c r="L4172" s="9">
        <f>IFERROR(VLOOKUP(Tabla1[[#This Row],[FECHA]],'SIMIT SIN RES'!A:D,3,FALSE),0)</f>
        <v>0</v>
      </c>
      <c r="M4172" s="5">
        <f>IFERROR(VLOOKUP(Tabla1[[#This Row],[FECHA]],'RECAUDOS DE COMPARENDOS'!A:D,4,FALSE),0)</f>
        <v>0</v>
      </c>
      <c r="N4172" s="9">
        <f>IFERROR(VLOOKUP(Tabla1[[#This Row],[FECHA]],'RECAUDOS DE COMPARENDOS'!A:D,3,FALSE),0)</f>
        <v>0</v>
      </c>
      <c r="O4172" s="5">
        <f>IFERROR(VLOOKUP(Tabla1[[#This Row],[FECHA]],'RECAUDOS DE RESOLUCIONES'!A:D,4,FALSE),0)</f>
        <v>0</v>
      </c>
      <c r="P4172" s="9">
        <f>IFERROR(VLOOKUP(Tabla1[[#This Row],[FECHA]],'RECAUDOS DE RESOLUCIONES'!A:D,3,FALSE),0)</f>
        <v>0</v>
      </c>
      <c r="Q417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17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172" s="11">
        <f>IFERROR(VLOOKUP(Tabla1[[#This Row],[FECHA]],'RECAUDOS LOCALES'!A:D,4,FALSE),0)</f>
        <v>2</v>
      </c>
      <c r="T4172" s="9">
        <f>IFERROR(VLOOKUP(Tabla1[[#This Row],[FECHA]],'RECAUDOS LOCALES'!A:D,3,FALSE),0)</f>
        <v>300000</v>
      </c>
      <c r="U4172" s="11">
        <f>IFERROR(VLOOKUP(Tabla1[[#This Row],[FECHA]],'RECAUDOS EXTERNOS'!A:D,4,FALSE),0)</f>
        <v>0</v>
      </c>
      <c r="V4172" s="9">
        <f>IFERROR(VLOOKUP(Tabla1[[#This Row],[FECHA]],'RECAUDOS EXTERNOS'!A:D,3,FALSE),0)</f>
        <v>0</v>
      </c>
    </row>
    <row r="4173" spans="1:22" x14ac:dyDescent="0.25">
      <c r="A4173" s="1">
        <v>41732</v>
      </c>
      <c r="B4173" s="3" t="s">
        <v>6</v>
      </c>
      <c r="C4173" s="2">
        <v>41730</v>
      </c>
      <c r="D4173" s="5">
        <f>YEAR(Tabla1[[#This Row],[FECHA]])</f>
        <v>2014</v>
      </c>
      <c r="E4173" s="5">
        <f>IFERROR(VLOOKUP(Tabla1[[#This Row],[FECHA]],'COMPARENDOS TOTALES'!A:D,4,FALSE),0)</f>
        <v>3</v>
      </c>
      <c r="F4173" s="9">
        <f>IFERROR(VLOOKUP(Tabla1[[#This Row],[FECHA]],'COMPARENDOS TOTALES'!A:D,3,FALSE),0)</f>
        <v>1396267</v>
      </c>
      <c r="G4173" s="5">
        <f>IFERROR(VLOOKUP(Tabla1[[#This Row],[FECHA]],EXONERACIONES!A:D,4,FALSE),0)</f>
        <v>0</v>
      </c>
      <c r="H4173" s="9">
        <f>IFERROR(VLOOKUP(Tabla1[[#This Row],[FECHA]],EXONERACIONES!A:D,3,FALSE),0)</f>
        <v>0</v>
      </c>
      <c r="I4173" s="5">
        <f>IFERROR(VLOOKUP(Tabla1[[#This Row],[FECHA]],'SIMIT CON RES'!A:D,4,FALSE),0)</f>
        <v>3</v>
      </c>
      <c r="J4173" s="9">
        <f>IFERROR(VLOOKUP(Tabla1[[#This Row],[FECHA]],'SIMIT CON RES'!A:D,3,FALSE),0)</f>
        <v>1396267</v>
      </c>
      <c r="K4173">
        <f>IFERROR(VLOOKUP(Tabla1[[#This Row],[FECHA]],'SIMIT SIN RES'!A:D,4,FALSE),0)</f>
        <v>0</v>
      </c>
      <c r="L4173" s="9">
        <f>IFERROR(VLOOKUP(Tabla1[[#This Row],[FECHA]],'SIMIT SIN RES'!A:D,3,FALSE),0)</f>
        <v>0</v>
      </c>
      <c r="M4173" s="5">
        <f>IFERROR(VLOOKUP(Tabla1[[#This Row],[FECHA]],'RECAUDOS DE COMPARENDOS'!A:D,4,FALSE),0)</f>
        <v>0</v>
      </c>
      <c r="N4173" s="9">
        <f>IFERROR(VLOOKUP(Tabla1[[#This Row],[FECHA]],'RECAUDOS DE COMPARENDOS'!A:D,3,FALSE),0)</f>
        <v>0</v>
      </c>
      <c r="O4173" s="5">
        <f>IFERROR(VLOOKUP(Tabla1[[#This Row],[FECHA]],'RECAUDOS DE RESOLUCIONES'!A:D,4,FALSE),0)</f>
        <v>0</v>
      </c>
      <c r="P4173" s="9">
        <f>IFERROR(VLOOKUP(Tabla1[[#This Row],[FECHA]],'RECAUDOS DE RESOLUCIONES'!A:D,3,FALSE),0)</f>
        <v>0</v>
      </c>
      <c r="Q417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17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173" s="11">
        <f>IFERROR(VLOOKUP(Tabla1[[#This Row],[FECHA]],'RECAUDOS LOCALES'!A:D,4,FALSE),0)</f>
        <v>7</v>
      </c>
      <c r="T4173" s="9">
        <f>IFERROR(VLOOKUP(Tabla1[[#This Row],[FECHA]],'RECAUDOS LOCALES'!A:D,3,FALSE),0)</f>
        <v>2161396</v>
      </c>
      <c r="U4173" s="11">
        <f>IFERROR(VLOOKUP(Tabla1[[#This Row],[FECHA]],'RECAUDOS EXTERNOS'!A:D,4,FALSE),0)</f>
        <v>1</v>
      </c>
      <c r="V4173" s="9">
        <f>IFERROR(VLOOKUP(Tabla1[[#This Row],[FECHA]],'RECAUDOS EXTERNOS'!A:D,3,FALSE),0)</f>
        <v>454095</v>
      </c>
    </row>
    <row r="4174" spans="1:22" x14ac:dyDescent="0.25">
      <c r="A4174" s="1">
        <v>41733</v>
      </c>
      <c r="B4174" s="3" t="s">
        <v>0</v>
      </c>
      <c r="C4174" s="2">
        <v>41730</v>
      </c>
      <c r="D4174" s="5">
        <f>YEAR(Tabla1[[#This Row],[FECHA]])</f>
        <v>2014</v>
      </c>
      <c r="E4174" s="5">
        <f>IFERROR(VLOOKUP(Tabla1[[#This Row],[FECHA]],'COMPARENDOS TOTALES'!A:D,4,FALSE),0)</f>
        <v>3</v>
      </c>
      <c r="F4174" s="9">
        <f>IFERROR(VLOOKUP(Tabla1[[#This Row],[FECHA]],'COMPARENDOS TOTALES'!A:D,3,FALSE),0)</f>
        <v>1088267</v>
      </c>
      <c r="G4174" s="5">
        <f>IFERROR(VLOOKUP(Tabla1[[#This Row],[FECHA]],EXONERACIONES!A:D,4,FALSE),0)</f>
        <v>0</v>
      </c>
      <c r="H4174" s="9">
        <f>IFERROR(VLOOKUP(Tabla1[[#This Row],[FECHA]],EXONERACIONES!A:D,3,FALSE),0)</f>
        <v>0</v>
      </c>
      <c r="I4174" s="5">
        <f>IFERROR(VLOOKUP(Tabla1[[#This Row],[FECHA]],'SIMIT CON RES'!A:D,4,FALSE),0)</f>
        <v>2</v>
      </c>
      <c r="J4174" s="9">
        <f>IFERROR(VLOOKUP(Tabla1[[#This Row],[FECHA]],'SIMIT CON RES'!A:D,3,FALSE),0)</f>
        <v>924000</v>
      </c>
      <c r="K4174">
        <f>IFERROR(VLOOKUP(Tabla1[[#This Row],[FECHA]],'SIMIT SIN RES'!A:D,4,FALSE),0)</f>
        <v>0</v>
      </c>
      <c r="L4174" s="9">
        <f>IFERROR(VLOOKUP(Tabla1[[#This Row],[FECHA]],'SIMIT SIN RES'!A:D,3,FALSE),0)</f>
        <v>0</v>
      </c>
      <c r="M4174" s="5">
        <f>IFERROR(VLOOKUP(Tabla1[[#This Row],[FECHA]],'RECAUDOS DE COMPARENDOS'!A:D,4,FALSE),0)</f>
        <v>1</v>
      </c>
      <c r="N4174" s="9">
        <f>IFERROR(VLOOKUP(Tabla1[[#This Row],[FECHA]],'RECAUDOS DE COMPARENDOS'!A:D,3,FALSE),0)</f>
        <v>164267</v>
      </c>
      <c r="O4174" s="5">
        <f>IFERROR(VLOOKUP(Tabla1[[#This Row],[FECHA]],'RECAUDOS DE RESOLUCIONES'!A:D,4,FALSE),0)</f>
        <v>0</v>
      </c>
      <c r="P4174" s="9">
        <f>IFERROR(VLOOKUP(Tabla1[[#This Row],[FECHA]],'RECAUDOS DE RESOLUCIONES'!A:D,3,FALSE),0)</f>
        <v>0</v>
      </c>
      <c r="Q417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17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174" s="11">
        <f>IFERROR(VLOOKUP(Tabla1[[#This Row],[FECHA]],'RECAUDOS LOCALES'!A:D,4,FALSE),0)</f>
        <v>0</v>
      </c>
      <c r="T4174" s="9">
        <f>IFERROR(VLOOKUP(Tabla1[[#This Row],[FECHA]],'RECAUDOS LOCALES'!A:D,3,FALSE),0)</f>
        <v>0</v>
      </c>
      <c r="U4174" s="11">
        <f>IFERROR(VLOOKUP(Tabla1[[#This Row],[FECHA]],'RECAUDOS EXTERNOS'!A:D,4,FALSE),0)</f>
        <v>3</v>
      </c>
      <c r="V4174" s="9">
        <f>IFERROR(VLOOKUP(Tabla1[[#This Row],[FECHA]],'RECAUDOS EXTERNOS'!A:D,3,FALSE),0)</f>
        <v>1751900</v>
      </c>
    </row>
    <row r="4175" spans="1:22" x14ac:dyDescent="0.25">
      <c r="A4175" s="1">
        <v>41734</v>
      </c>
      <c r="B4175" s="3" t="s">
        <v>5</v>
      </c>
      <c r="C4175" s="2">
        <v>41730</v>
      </c>
      <c r="D4175" s="5">
        <f>YEAR(Tabla1[[#This Row],[FECHA]])</f>
        <v>2014</v>
      </c>
      <c r="E4175" s="5">
        <f>IFERROR(VLOOKUP(Tabla1[[#This Row],[FECHA]],'COMPARENDOS TOTALES'!A:D,4,FALSE),0)</f>
        <v>1</v>
      </c>
      <c r="F4175" s="9">
        <f>IFERROR(VLOOKUP(Tabla1[[#This Row],[FECHA]],'COMPARENDOS TOTALES'!A:D,3,FALSE),0)</f>
        <v>164267</v>
      </c>
      <c r="G4175" s="5">
        <f>IFERROR(VLOOKUP(Tabla1[[#This Row],[FECHA]],EXONERACIONES!A:D,4,FALSE),0)</f>
        <v>0</v>
      </c>
      <c r="H4175" s="9">
        <f>IFERROR(VLOOKUP(Tabla1[[#This Row],[FECHA]],EXONERACIONES!A:D,3,FALSE),0)</f>
        <v>0</v>
      </c>
      <c r="I4175" s="5">
        <f>IFERROR(VLOOKUP(Tabla1[[#This Row],[FECHA]],'SIMIT CON RES'!A:D,4,FALSE),0)</f>
        <v>1</v>
      </c>
      <c r="J4175" s="9">
        <f>IFERROR(VLOOKUP(Tabla1[[#This Row],[FECHA]],'SIMIT CON RES'!A:D,3,FALSE),0)</f>
        <v>164267</v>
      </c>
      <c r="K4175">
        <f>IFERROR(VLOOKUP(Tabla1[[#This Row],[FECHA]],'SIMIT SIN RES'!A:D,4,FALSE),0)</f>
        <v>0</v>
      </c>
      <c r="L4175" s="9">
        <f>IFERROR(VLOOKUP(Tabla1[[#This Row],[FECHA]],'SIMIT SIN RES'!A:D,3,FALSE),0)</f>
        <v>0</v>
      </c>
      <c r="M4175" s="5">
        <f>IFERROR(VLOOKUP(Tabla1[[#This Row],[FECHA]],'RECAUDOS DE COMPARENDOS'!A:D,4,FALSE),0)</f>
        <v>0</v>
      </c>
      <c r="N4175" s="9">
        <f>IFERROR(VLOOKUP(Tabla1[[#This Row],[FECHA]],'RECAUDOS DE COMPARENDOS'!A:D,3,FALSE),0)</f>
        <v>0</v>
      </c>
      <c r="O4175" s="5">
        <f>IFERROR(VLOOKUP(Tabla1[[#This Row],[FECHA]],'RECAUDOS DE RESOLUCIONES'!A:D,4,FALSE),0)</f>
        <v>0</v>
      </c>
      <c r="P4175" s="9">
        <f>IFERROR(VLOOKUP(Tabla1[[#This Row],[FECHA]],'RECAUDOS DE RESOLUCIONES'!A:D,3,FALSE),0)</f>
        <v>0</v>
      </c>
      <c r="Q417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17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175" s="11">
        <f>IFERROR(VLOOKUP(Tabla1[[#This Row],[FECHA]],'RECAUDOS LOCALES'!A:D,4,FALSE),0)</f>
        <v>0</v>
      </c>
      <c r="T4175" s="9">
        <f>IFERROR(VLOOKUP(Tabla1[[#This Row],[FECHA]],'RECAUDOS LOCALES'!A:D,3,FALSE),0)</f>
        <v>0</v>
      </c>
      <c r="U4175" s="11">
        <f>IFERROR(VLOOKUP(Tabla1[[#This Row],[FECHA]],'RECAUDOS EXTERNOS'!A:D,4,FALSE),0)</f>
        <v>0</v>
      </c>
      <c r="V4175" s="9">
        <f>IFERROR(VLOOKUP(Tabla1[[#This Row],[FECHA]],'RECAUDOS EXTERNOS'!A:D,3,FALSE),0)</f>
        <v>0</v>
      </c>
    </row>
    <row r="4176" spans="1:22" x14ac:dyDescent="0.25">
      <c r="A4176" s="1">
        <v>41735</v>
      </c>
      <c r="B4176" s="3" t="s">
        <v>4</v>
      </c>
      <c r="C4176" s="2">
        <v>41730</v>
      </c>
      <c r="D4176" s="5">
        <f>YEAR(Tabla1[[#This Row],[FECHA]])</f>
        <v>2014</v>
      </c>
      <c r="E4176" s="5">
        <f>IFERROR(VLOOKUP(Tabla1[[#This Row],[FECHA]],'COMPARENDOS TOTALES'!A:D,4,FALSE),0)</f>
        <v>1</v>
      </c>
      <c r="F4176" s="9">
        <f>IFERROR(VLOOKUP(Tabla1[[#This Row],[FECHA]],'COMPARENDOS TOTALES'!A:D,3,FALSE),0)</f>
        <v>616000</v>
      </c>
      <c r="G4176" s="5">
        <f>IFERROR(VLOOKUP(Tabla1[[#This Row],[FECHA]],EXONERACIONES!A:D,4,FALSE),0)</f>
        <v>0</v>
      </c>
      <c r="H4176" s="9">
        <f>IFERROR(VLOOKUP(Tabla1[[#This Row],[FECHA]],EXONERACIONES!A:D,3,FALSE),0)</f>
        <v>0</v>
      </c>
      <c r="I4176" s="5">
        <f>IFERROR(VLOOKUP(Tabla1[[#This Row],[FECHA]],'SIMIT CON RES'!A:D,4,FALSE),0)</f>
        <v>1</v>
      </c>
      <c r="J4176" s="9">
        <f>IFERROR(VLOOKUP(Tabla1[[#This Row],[FECHA]],'SIMIT CON RES'!A:D,3,FALSE),0)</f>
        <v>616000</v>
      </c>
      <c r="K4176">
        <f>IFERROR(VLOOKUP(Tabla1[[#This Row],[FECHA]],'SIMIT SIN RES'!A:D,4,FALSE),0)</f>
        <v>0</v>
      </c>
      <c r="L4176" s="9">
        <f>IFERROR(VLOOKUP(Tabla1[[#This Row],[FECHA]],'SIMIT SIN RES'!A:D,3,FALSE),0)</f>
        <v>0</v>
      </c>
      <c r="M4176" s="5">
        <f>IFERROR(VLOOKUP(Tabla1[[#This Row],[FECHA]],'RECAUDOS DE COMPARENDOS'!A:D,4,FALSE),0)</f>
        <v>0</v>
      </c>
      <c r="N4176" s="9">
        <f>IFERROR(VLOOKUP(Tabla1[[#This Row],[FECHA]],'RECAUDOS DE COMPARENDOS'!A:D,3,FALSE),0)</f>
        <v>0</v>
      </c>
      <c r="O4176" s="5">
        <f>IFERROR(VLOOKUP(Tabla1[[#This Row],[FECHA]],'RECAUDOS DE RESOLUCIONES'!A:D,4,FALSE),0)</f>
        <v>0</v>
      </c>
      <c r="P4176" s="9">
        <f>IFERROR(VLOOKUP(Tabla1[[#This Row],[FECHA]],'RECAUDOS DE RESOLUCIONES'!A:D,3,FALSE),0)</f>
        <v>0</v>
      </c>
      <c r="Q417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17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176" s="11">
        <f>IFERROR(VLOOKUP(Tabla1[[#This Row],[FECHA]],'RECAUDOS LOCALES'!A:D,4,FALSE),0)</f>
        <v>0</v>
      </c>
      <c r="T4176" s="9">
        <f>IFERROR(VLOOKUP(Tabla1[[#This Row],[FECHA]],'RECAUDOS LOCALES'!A:D,3,FALSE),0)</f>
        <v>0</v>
      </c>
      <c r="U4176" s="11">
        <f>IFERROR(VLOOKUP(Tabla1[[#This Row],[FECHA]],'RECAUDOS EXTERNOS'!A:D,4,FALSE),0)</f>
        <v>0</v>
      </c>
      <c r="V4176" s="9">
        <f>IFERROR(VLOOKUP(Tabla1[[#This Row],[FECHA]],'RECAUDOS EXTERNOS'!A:D,3,FALSE),0)</f>
        <v>0</v>
      </c>
    </row>
    <row r="4177" spans="1:22" x14ac:dyDescent="0.25">
      <c r="A4177" s="1">
        <v>41736</v>
      </c>
      <c r="B4177" s="3" t="s">
        <v>1</v>
      </c>
      <c r="C4177" s="2">
        <v>41730</v>
      </c>
      <c r="D4177" s="5">
        <f>YEAR(Tabla1[[#This Row],[FECHA]])</f>
        <v>2014</v>
      </c>
      <c r="E4177" s="5">
        <f>IFERROR(VLOOKUP(Tabla1[[#This Row],[FECHA]],'COMPARENDOS TOTALES'!A:D,4,FALSE),0)</f>
        <v>3</v>
      </c>
      <c r="F4177" s="9">
        <f>IFERROR(VLOOKUP(Tabla1[[#This Row],[FECHA]],'COMPARENDOS TOTALES'!A:D,3,FALSE),0)</f>
        <v>944534</v>
      </c>
      <c r="G4177" s="5">
        <f>IFERROR(VLOOKUP(Tabla1[[#This Row],[FECHA]],EXONERACIONES!A:D,4,FALSE),0)</f>
        <v>0</v>
      </c>
      <c r="H4177" s="9">
        <f>IFERROR(VLOOKUP(Tabla1[[#This Row],[FECHA]],EXONERACIONES!A:D,3,FALSE),0)</f>
        <v>0</v>
      </c>
      <c r="I4177" s="5">
        <f>IFERROR(VLOOKUP(Tabla1[[#This Row],[FECHA]],'SIMIT CON RES'!A:D,4,FALSE),0)</f>
        <v>3</v>
      </c>
      <c r="J4177" s="9">
        <f>IFERROR(VLOOKUP(Tabla1[[#This Row],[FECHA]],'SIMIT CON RES'!A:D,3,FALSE),0)</f>
        <v>944534</v>
      </c>
      <c r="K4177">
        <f>IFERROR(VLOOKUP(Tabla1[[#This Row],[FECHA]],'SIMIT SIN RES'!A:D,4,FALSE),0)</f>
        <v>0</v>
      </c>
      <c r="L4177" s="9">
        <f>IFERROR(VLOOKUP(Tabla1[[#This Row],[FECHA]],'SIMIT SIN RES'!A:D,3,FALSE),0)</f>
        <v>0</v>
      </c>
      <c r="M4177" s="5">
        <f>IFERROR(VLOOKUP(Tabla1[[#This Row],[FECHA]],'RECAUDOS DE COMPARENDOS'!A:D,4,FALSE),0)</f>
        <v>0</v>
      </c>
      <c r="N4177" s="9">
        <f>IFERROR(VLOOKUP(Tabla1[[#This Row],[FECHA]],'RECAUDOS DE COMPARENDOS'!A:D,3,FALSE),0)</f>
        <v>0</v>
      </c>
      <c r="O4177" s="5">
        <f>IFERROR(VLOOKUP(Tabla1[[#This Row],[FECHA]],'RECAUDOS DE RESOLUCIONES'!A:D,4,FALSE),0)</f>
        <v>0</v>
      </c>
      <c r="P4177" s="9">
        <f>IFERROR(VLOOKUP(Tabla1[[#This Row],[FECHA]],'RECAUDOS DE RESOLUCIONES'!A:D,3,FALSE),0)</f>
        <v>0</v>
      </c>
      <c r="Q417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17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177" s="11">
        <f>IFERROR(VLOOKUP(Tabla1[[#This Row],[FECHA]],'RECAUDOS LOCALES'!A:D,4,FALSE),0)</f>
        <v>6</v>
      </c>
      <c r="T4177" s="9">
        <f>IFERROR(VLOOKUP(Tabla1[[#This Row],[FECHA]],'RECAUDOS LOCALES'!A:D,3,FALSE),0)</f>
        <v>900000</v>
      </c>
      <c r="U4177" s="11">
        <f>IFERROR(VLOOKUP(Tabla1[[#This Row],[FECHA]],'RECAUDOS EXTERNOS'!A:D,4,FALSE),0)</f>
        <v>3</v>
      </c>
      <c r="V4177" s="9">
        <f>IFERROR(VLOOKUP(Tabla1[[#This Row],[FECHA]],'RECAUDOS EXTERNOS'!A:D,3,FALSE),0)</f>
        <v>740323</v>
      </c>
    </row>
    <row r="4178" spans="1:22" x14ac:dyDescent="0.25">
      <c r="A4178" s="1">
        <v>41737</v>
      </c>
      <c r="B4178" s="3" t="s">
        <v>2</v>
      </c>
      <c r="C4178" s="2">
        <v>41730</v>
      </c>
      <c r="D4178" s="5">
        <f>YEAR(Tabla1[[#This Row],[FECHA]])</f>
        <v>2014</v>
      </c>
      <c r="E4178" s="5">
        <f>IFERROR(VLOOKUP(Tabla1[[#This Row],[FECHA]],'COMPARENDOS TOTALES'!A:D,4,FALSE),0)</f>
        <v>3</v>
      </c>
      <c r="F4178" s="9">
        <f>IFERROR(VLOOKUP(Tabla1[[#This Row],[FECHA]],'COMPARENDOS TOTALES'!A:D,3,FALSE),0)</f>
        <v>1396267</v>
      </c>
      <c r="G4178" s="5">
        <f>IFERROR(VLOOKUP(Tabla1[[#This Row],[FECHA]],EXONERACIONES!A:D,4,FALSE),0)</f>
        <v>0</v>
      </c>
      <c r="H4178" s="9">
        <f>IFERROR(VLOOKUP(Tabla1[[#This Row],[FECHA]],EXONERACIONES!A:D,3,FALSE),0)</f>
        <v>0</v>
      </c>
      <c r="I4178" s="5">
        <f>IFERROR(VLOOKUP(Tabla1[[#This Row],[FECHA]],'SIMIT CON RES'!A:D,4,FALSE),0)</f>
        <v>2</v>
      </c>
      <c r="J4178" s="9">
        <f>IFERROR(VLOOKUP(Tabla1[[#This Row],[FECHA]],'SIMIT CON RES'!A:D,3,FALSE),0)</f>
        <v>780267</v>
      </c>
      <c r="K4178">
        <f>IFERROR(VLOOKUP(Tabla1[[#This Row],[FECHA]],'SIMIT SIN RES'!A:D,4,FALSE),0)</f>
        <v>0</v>
      </c>
      <c r="L4178" s="9">
        <f>IFERROR(VLOOKUP(Tabla1[[#This Row],[FECHA]],'SIMIT SIN RES'!A:D,3,FALSE),0)</f>
        <v>0</v>
      </c>
      <c r="M4178" s="5">
        <f>IFERROR(VLOOKUP(Tabla1[[#This Row],[FECHA]],'RECAUDOS DE COMPARENDOS'!A:D,4,FALSE),0)</f>
        <v>0</v>
      </c>
      <c r="N4178" s="9">
        <f>IFERROR(VLOOKUP(Tabla1[[#This Row],[FECHA]],'RECAUDOS DE COMPARENDOS'!A:D,3,FALSE),0)</f>
        <v>0</v>
      </c>
      <c r="O4178" s="5">
        <f>IFERROR(VLOOKUP(Tabla1[[#This Row],[FECHA]],'RECAUDOS DE RESOLUCIONES'!A:D,4,FALSE),0)</f>
        <v>0</v>
      </c>
      <c r="P4178" s="9">
        <f>IFERROR(VLOOKUP(Tabla1[[#This Row],[FECHA]],'RECAUDOS DE RESOLUCIONES'!A:D,3,FALSE),0)</f>
        <v>0</v>
      </c>
      <c r="Q417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178" s="9">
        <f>Tabla1[V. COMPARENDOS]-(Tabla1[V. EXONERACIONES]+Tabla1[[#This Row],[V. SIMIT CON RESOLUCION]]+Tabla1[[#This Row],[V. SIMIT SIN RESOLUCION]]+Tabla1[[#This Row],[V. RECAUDOS COMPARENDOS]]+Tabla1[[#This Row],[V. RECAUDOS RESOLUCIONES]])</f>
        <v>616000</v>
      </c>
      <c r="S4178" s="11">
        <f>IFERROR(VLOOKUP(Tabla1[[#This Row],[FECHA]],'RECAUDOS LOCALES'!A:D,4,FALSE),0)</f>
        <v>4</v>
      </c>
      <c r="T4178" s="9">
        <f>IFERROR(VLOOKUP(Tabla1[[#This Row],[FECHA]],'RECAUDOS LOCALES'!A:D,3,FALSE),0)</f>
        <v>1135000</v>
      </c>
      <c r="U4178" s="11">
        <f>IFERROR(VLOOKUP(Tabla1[[#This Row],[FECHA]],'RECAUDOS EXTERNOS'!A:D,4,FALSE),0)</f>
        <v>1</v>
      </c>
      <c r="V4178" s="9">
        <f>IFERROR(VLOOKUP(Tabla1[[#This Row],[FECHA]],'RECAUDOS EXTERNOS'!A:D,3,FALSE),0)</f>
        <v>312240</v>
      </c>
    </row>
    <row r="4179" spans="1:22" x14ac:dyDescent="0.25">
      <c r="A4179" s="1">
        <v>41738</v>
      </c>
      <c r="B4179" s="3" t="s">
        <v>3</v>
      </c>
      <c r="C4179" s="2">
        <v>41730</v>
      </c>
      <c r="D4179" s="5">
        <f>YEAR(Tabla1[[#This Row],[FECHA]])</f>
        <v>2014</v>
      </c>
      <c r="E4179" s="5">
        <f>IFERROR(VLOOKUP(Tabla1[[#This Row],[FECHA]],'COMPARENDOS TOTALES'!A:D,4,FALSE),0)</f>
        <v>1</v>
      </c>
      <c r="F4179" s="9">
        <f>IFERROR(VLOOKUP(Tabla1[[#This Row],[FECHA]],'COMPARENDOS TOTALES'!A:D,3,FALSE),0)</f>
        <v>164267</v>
      </c>
      <c r="G4179" s="5">
        <f>IFERROR(VLOOKUP(Tabla1[[#This Row],[FECHA]],EXONERACIONES!A:D,4,FALSE),0)</f>
        <v>0</v>
      </c>
      <c r="H4179" s="9">
        <f>IFERROR(VLOOKUP(Tabla1[[#This Row],[FECHA]],EXONERACIONES!A:D,3,FALSE),0)</f>
        <v>0</v>
      </c>
      <c r="I4179" s="5">
        <f>IFERROR(VLOOKUP(Tabla1[[#This Row],[FECHA]],'SIMIT CON RES'!A:D,4,FALSE),0)</f>
        <v>1</v>
      </c>
      <c r="J4179" s="9">
        <f>IFERROR(VLOOKUP(Tabla1[[#This Row],[FECHA]],'SIMIT CON RES'!A:D,3,FALSE),0)</f>
        <v>164267</v>
      </c>
      <c r="K4179">
        <f>IFERROR(VLOOKUP(Tabla1[[#This Row],[FECHA]],'SIMIT SIN RES'!A:D,4,FALSE),0)</f>
        <v>0</v>
      </c>
      <c r="L4179" s="9">
        <f>IFERROR(VLOOKUP(Tabla1[[#This Row],[FECHA]],'SIMIT SIN RES'!A:D,3,FALSE),0)</f>
        <v>0</v>
      </c>
      <c r="M4179" s="5">
        <f>IFERROR(VLOOKUP(Tabla1[[#This Row],[FECHA]],'RECAUDOS DE COMPARENDOS'!A:D,4,FALSE),0)</f>
        <v>0</v>
      </c>
      <c r="N4179" s="9">
        <f>IFERROR(VLOOKUP(Tabla1[[#This Row],[FECHA]],'RECAUDOS DE COMPARENDOS'!A:D,3,FALSE),0)</f>
        <v>0</v>
      </c>
      <c r="O4179" s="5">
        <f>IFERROR(VLOOKUP(Tabla1[[#This Row],[FECHA]],'RECAUDOS DE RESOLUCIONES'!A:D,4,FALSE),0)</f>
        <v>0</v>
      </c>
      <c r="P4179" s="9">
        <f>IFERROR(VLOOKUP(Tabla1[[#This Row],[FECHA]],'RECAUDOS DE RESOLUCIONES'!A:D,3,FALSE),0)</f>
        <v>0</v>
      </c>
      <c r="Q417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17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179" s="11">
        <f>IFERROR(VLOOKUP(Tabla1[[#This Row],[FECHA]],'RECAUDOS LOCALES'!A:D,4,FALSE),0)</f>
        <v>0</v>
      </c>
      <c r="T4179" s="9">
        <f>IFERROR(VLOOKUP(Tabla1[[#This Row],[FECHA]],'RECAUDOS LOCALES'!A:D,3,FALSE),0)</f>
        <v>0</v>
      </c>
      <c r="U4179" s="11">
        <f>IFERROR(VLOOKUP(Tabla1[[#This Row],[FECHA]],'RECAUDOS EXTERNOS'!A:D,4,FALSE),0)</f>
        <v>2</v>
      </c>
      <c r="V4179" s="9">
        <f>IFERROR(VLOOKUP(Tabla1[[#This Row],[FECHA]],'RECAUDOS EXTERNOS'!A:D,3,FALSE),0)</f>
        <v>1106200</v>
      </c>
    </row>
    <row r="4180" spans="1:22" x14ac:dyDescent="0.25">
      <c r="A4180" s="1">
        <v>41739</v>
      </c>
      <c r="B4180" s="3" t="s">
        <v>6</v>
      </c>
      <c r="C4180" s="2">
        <v>41730</v>
      </c>
      <c r="D4180" s="5">
        <f>YEAR(Tabla1[[#This Row],[FECHA]])</f>
        <v>2014</v>
      </c>
      <c r="E4180" s="5">
        <f>IFERROR(VLOOKUP(Tabla1[[#This Row],[FECHA]],'COMPARENDOS TOTALES'!A:D,4,FALSE),0)</f>
        <v>1</v>
      </c>
      <c r="F4180" s="9">
        <f>IFERROR(VLOOKUP(Tabla1[[#This Row],[FECHA]],'COMPARENDOS TOTALES'!A:D,3,FALSE),0)</f>
        <v>308000</v>
      </c>
      <c r="G4180" s="5">
        <f>IFERROR(VLOOKUP(Tabla1[[#This Row],[FECHA]],EXONERACIONES!A:D,4,FALSE),0)</f>
        <v>0</v>
      </c>
      <c r="H4180" s="9">
        <f>IFERROR(VLOOKUP(Tabla1[[#This Row],[FECHA]],EXONERACIONES!A:D,3,FALSE),0)</f>
        <v>0</v>
      </c>
      <c r="I4180" s="5">
        <f>IFERROR(VLOOKUP(Tabla1[[#This Row],[FECHA]],'SIMIT CON RES'!A:D,4,FALSE),0)</f>
        <v>1</v>
      </c>
      <c r="J4180" s="9">
        <f>IFERROR(VLOOKUP(Tabla1[[#This Row],[FECHA]],'SIMIT CON RES'!A:D,3,FALSE),0)</f>
        <v>308000</v>
      </c>
      <c r="K4180">
        <f>IFERROR(VLOOKUP(Tabla1[[#This Row],[FECHA]],'SIMIT SIN RES'!A:D,4,FALSE),0)</f>
        <v>0</v>
      </c>
      <c r="L4180" s="9">
        <f>IFERROR(VLOOKUP(Tabla1[[#This Row],[FECHA]],'SIMIT SIN RES'!A:D,3,FALSE),0)</f>
        <v>0</v>
      </c>
      <c r="M4180" s="5">
        <f>IFERROR(VLOOKUP(Tabla1[[#This Row],[FECHA]],'RECAUDOS DE COMPARENDOS'!A:D,4,FALSE),0)</f>
        <v>0</v>
      </c>
      <c r="N4180" s="9">
        <f>IFERROR(VLOOKUP(Tabla1[[#This Row],[FECHA]],'RECAUDOS DE COMPARENDOS'!A:D,3,FALSE),0)</f>
        <v>0</v>
      </c>
      <c r="O4180" s="5">
        <f>IFERROR(VLOOKUP(Tabla1[[#This Row],[FECHA]],'RECAUDOS DE RESOLUCIONES'!A:D,4,FALSE),0)</f>
        <v>0</v>
      </c>
      <c r="P4180" s="9">
        <f>IFERROR(VLOOKUP(Tabla1[[#This Row],[FECHA]],'RECAUDOS DE RESOLUCIONES'!A:D,3,FALSE),0)</f>
        <v>0</v>
      </c>
      <c r="Q418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18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180" s="11">
        <f>IFERROR(VLOOKUP(Tabla1[[#This Row],[FECHA]],'RECAUDOS LOCALES'!A:D,4,FALSE),0)</f>
        <v>1</v>
      </c>
      <c r="T4180" s="9">
        <f>IFERROR(VLOOKUP(Tabla1[[#This Row],[FECHA]],'RECAUDOS LOCALES'!A:D,3,FALSE),0)</f>
        <v>364391</v>
      </c>
      <c r="U4180" s="11">
        <f>IFERROR(VLOOKUP(Tabla1[[#This Row],[FECHA]],'RECAUDOS EXTERNOS'!A:D,4,FALSE),0)</f>
        <v>3</v>
      </c>
      <c r="V4180" s="9">
        <f>IFERROR(VLOOKUP(Tabla1[[#This Row],[FECHA]],'RECAUDOS EXTERNOS'!A:D,3,FALSE),0)</f>
        <v>1533243</v>
      </c>
    </row>
    <row r="4181" spans="1:22" x14ac:dyDescent="0.25">
      <c r="A4181" s="1">
        <v>41740</v>
      </c>
      <c r="B4181" s="3" t="s">
        <v>0</v>
      </c>
      <c r="C4181" s="2">
        <v>41730</v>
      </c>
      <c r="D4181" s="5">
        <f>YEAR(Tabla1[[#This Row],[FECHA]])</f>
        <v>2014</v>
      </c>
      <c r="E4181" s="5">
        <f>IFERROR(VLOOKUP(Tabla1[[#This Row],[FECHA]],'COMPARENDOS TOTALES'!A:D,4,FALSE),0)</f>
        <v>2</v>
      </c>
      <c r="F4181" s="9">
        <f>IFERROR(VLOOKUP(Tabla1[[#This Row],[FECHA]],'COMPARENDOS TOTALES'!A:D,3,FALSE),0)</f>
        <v>1232000</v>
      </c>
      <c r="G4181" s="5">
        <f>IFERROR(VLOOKUP(Tabla1[[#This Row],[FECHA]],EXONERACIONES!A:D,4,FALSE),0)</f>
        <v>1</v>
      </c>
      <c r="H4181" s="9">
        <f>IFERROR(VLOOKUP(Tabla1[[#This Row],[FECHA]],EXONERACIONES!A:D,3,FALSE),0)</f>
        <v>616000</v>
      </c>
      <c r="I4181" s="5">
        <f>IFERROR(VLOOKUP(Tabla1[[#This Row],[FECHA]],'SIMIT CON RES'!A:D,4,FALSE),0)</f>
        <v>0</v>
      </c>
      <c r="J4181" s="9">
        <f>IFERROR(VLOOKUP(Tabla1[[#This Row],[FECHA]],'SIMIT CON RES'!A:D,3,FALSE),0)</f>
        <v>0</v>
      </c>
      <c r="K4181">
        <f>IFERROR(VLOOKUP(Tabla1[[#This Row],[FECHA]],'SIMIT SIN RES'!A:D,4,FALSE),0)</f>
        <v>0</v>
      </c>
      <c r="L4181" s="9">
        <f>IFERROR(VLOOKUP(Tabla1[[#This Row],[FECHA]],'SIMIT SIN RES'!A:D,3,FALSE),0)</f>
        <v>0</v>
      </c>
      <c r="M4181" s="5">
        <f>IFERROR(VLOOKUP(Tabla1[[#This Row],[FECHA]],'RECAUDOS DE COMPARENDOS'!A:D,4,FALSE),0)</f>
        <v>0</v>
      </c>
      <c r="N4181" s="9">
        <f>IFERROR(VLOOKUP(Tabla1[[#This Row],[FECHA]],'RECAUDOS DE COMPARENDOS'!A:D,3,FALSE),0)</f>
        <v>0</v>
      </c>
      <c r="O4181" s="5">
        <f>IFERROR(VLOOKUP(Tabla1[[#This Row],[FECHA]],'RECAUDOS DE RESOLUCIONES'!A:D,4,FALSE),0)</f>
        <v>0</v>
      </c>
      <c r="P4181" s="9">
        <f>IFERROR(VLOOKUP(Tabla1[[#This Row],[FECHA]],'RECAUDOS DE RESOLUCIONES'!A:D,3,FALSE),0)</f>
        <v>0</v>
      </c>
      <c r="Q418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181" s="9">
        <f>Tabla1[V. COMPARENDOS]-(Tabla1[V. EXONERACIONES]+Tabla1[[#This Row],[V. SIMIT CON RESOLUCION]]+Tabla1[[#This Row],[V. SIMIT SIN RESOLUCION]]+Tabla1[[#This Row],[V. RECAUDOS COMPARENDOS]]+Tabla1[[#This Row],[V. RECAUDOS RESOLUCIONES]])</f>
        <v>616000</v>
      </c>
      <c r="S4181" s="11">
        <f>IFERROR(VLOOKUP(Tabla1[[#This Row],[FECHA]],'RECAUDOS LOCALES'!A:D,4,FALSE),0)</f>
        <v>3</v>
      </c>
      <c r="T4181" s="9">
        <f>IFERROR(VLOOKUP(Tabla1[[#This Row],[FECHA]],'RECAUDOS LOCALES'!A:D,3,FALSE),0)</f>
        <v>500000</v>
      </c>
      <c r="U4181" s="11">
        <f>IFERROR(VLOOKUP(Tabla1[[#This Row],[FECHA]],'RECAUDOS EXTERNOS'!A:D,4,FALSE),0)</f>
        <v>0</v>
      </c>
      <c r="V4181" s="9">
        <f>IFERROR(VLOOKUP(Tabla1[[#This Row],[FECHA]],'RECAUDOS EXTERNOS'!A:D,3,FALSE),0)</f>
        <v>0</v>
      </c>
    </row>
    <row r="4182" spans="1:22" x14ac:dyDescent="0.25">
      <c r="A4182" s="1">
        <v>41741</v>
      </c>
      <c r="B4182" s="3" t="s">
        <v>5</v>
      </c>
      <c r="C4182" s="2">
        <v>41730</v>
      </c>
      <c r="D4182" s="5">
        <f>YEAR(Tabla1[[#This Row],[FECHA]])</f>
        <v>2014</v>
      </c>
      <c r="E4182" s="5">
        <f>IFERROR(VLOOKUP(Tabla1[[#This Row],[FECHA]],'COMPARENDOS TOTALES'!A:D,4,FALSE),0)</f>
        <v>1</v>
      </c>
      <c r="F4182" s="9">
        <f>IFERROR(VLOOKUP(Tabla1[[#This Row],[FECHA]],'COMPARENDOS TOTALES'!A:D,3,FALSE),0)</f>
        <v>308000</v>
      </c>
      <c r="G4182" s="5">
        <f>IFERROR(VLOOKUP(Tabla1[[#This Row],[FECHA]],EXONERACIONES!A:D,4,FALSE),0)</f>
        <v>0</v>
      </c>
      <c r="H4182" s="9">
        <f>IFERROR(VLOOKUP(Tabla1[[#This Row],[FECHA]],EXONERACIONES!A:D,3,FALSE),0)</f>
        <v>0</v>
      </c>
      <c r="I4182" s="5">
        <f>IFERROR(VLOOKUP(Tabla1[[#This Row],[FECHA]],'SIMIT CON RES'!A:D,4,FALSE),0)</f>
        <v>1</v>
      </c>
      <c r="J4182" s="9">
        <f>IFERROR(VLOOKUP(Tabla1[[#This Row],[FECHA]],'SIMIT CON RES'!A:D,3,FALSE),0)</f>
        <v>308000</v>
      </c>
      <c r="K4182">
        <f>IFERROR(VLOOKUP(Tabla1[[#This Row],[FECHA]],'SIMIT SIN RES'!A:D,4,FALSE),0)</f>
        <v>0</v>
      </c>
      <c r="L4182" s="9">
        <f>IFERROR(VLOOKUP(Tabla1[[#This Row],[FECHA]],'SIMIT SIN RES'!A:D,3,FALSE),0)</f>
        <v>0</v>
      </c>
      <c r="M4182" s="5">
        <f>IFERROR(VLOOKUP(Tabla1[[#This Row],[FECHA]],'RECAUDOS DE COMPARENDOS'!A:D,4,FALSE),0)</f>
        <v>0</v>
      </c>
      <c r="N4182" s="9">
        <f>IFERROR(VLOOKUP(Tabla1[[#This Row],[FECHA]],'RECAUDOS DE COMPARENDOS'!A:D,3,FALSE),0)</f>
        <v>0</v>
      </c>
      <c r="O4182" s="5">
        <f>IFERROR(VLOOKUP(Tabla1[[#This Row],[FECHA]],'RECAUDOS DE RESOLUCIONES'!A:D,4,FALSE),0)</f>
        <v>0</v>
      </c>
      <c r="P4182" s="9">
        <f>IFERROR(VLOOKUP(Tabla1[[#This Row],[FECHA]],'RECAUDOS DE RESOLUCIONES'!A:D,3,FALSE),0)</f>
        <v>0</v>
      </c>
      <c r="Q418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18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182" s="11">
        <f>IFERROR(VLOOKUP(Tabla1[[#This Row],[FECHA]],'RECAUDOS LOCALES'!A:D,4,FALSE),0)</f>
        <v>0</v>
      </c>
      <c r="T4182" s="9">
        <f>IFERROR(VLOOKUP(Tabla1[[#This Row],[FECHA]],'RECAUDOS LOCALES'!A:D,3,FALSE),0)</f>
        <v>0</v>
      </c>
      <c r="U4182" s="11">
        <f>IFERROR(VLOOKUP(Tabla1[[#This Row],[FECHA]],'RECAUDOS EXTERNOS'!A:D,4,FALSE),0)</f>
        <v>1</v>
      </c>
      <c r="V4182" s="9">
        <f>IFERROR(VLOOKUP(Tabla1[[#This Row],[FECHA]],'RECAUDOS EXTERNOS'!A:D,3,FALSE),0)</f>
        <v>274320</v>
      </c>
    </row>
    <row r="4183" spans="1:22" x14ac:dyDescent="0.25">
      <c r="A4183" s="1">
        <v>41742</v>
      </c>
      <c r="B4183" s="3" t="s">
        <v>4</v>
      </c>
      <c r="C4183" s="2">
        <v>41730</v>
      </c>
      <c r="D4183" s="5">
        <f>YEAR(Tabla1[[#This Row],[FECHA]])</f>
        <v>2014</v>
      </c>
      <c r="E4183" s="5">
        <f>IFERROR(VLOOKUP(Tabla1[[#This Row],[FECHA]],'COMPARENDOS TOTALES'!A:D,4,FALSE),0)</f>
        <v>5</v>
      </c>
      <c r="F4183" s="9">
        <f>IFERROR(VLOOKUP(Tabla1[[#This Row],[FECHA]],'COMPARENDOS TOTALES'!A:D,3,FALSE),0)</f>
        <v>1540000</v>
      </c>
      <c r="G4183" s="5">
        <f>IFERROR(VLOOKUP(Tabla1[[#This Row],[FECHA]],EXONERACIONES!A:D,4,FALSE),0)</f>
        <v>0</v>
      </c>
      <c r="H4183" s="9">
        <f>IFERROR(VLOOKUP(Tabla1[[#This Row],[FECHA]],EXONERACIONES!A:D,3,FALSE),0)</f>
        <v>0</v>
      </c>
      <c r="I4183" s="5">
        <f>IFERROR(VLOOKUP(Tabla1[[#This Row],[FECHA]],'SIMIT CON RES'!A:D,4,FALSE),0)</f>
        <v>2</v>
      </c>
      <c r="J4183" s="9">
        <f>IFERROR(VLOOKUP(Tabla1[[#This Row],[FECHA]],'SIMIT CON RES'!A:D,3,FALSE),0)</f>
        <v>616000</v>
      </c>
      <c r="K4183">
        <f>IFERROR(VLOOKUP(Tabla1[[#This Row],[FECHA]],'SIMIT SIN RES'!A:D,4,FALSE),0)</f>
        <v>0</v>
      </c>
      <c r="L4183" s="9">
        <f>IFERROR(VLOOKUP(Tabla1[[#This Row],[FECHA]],'SIMIT SIN RES'!A:D,3,FALSE),0)</f>
        <v>0</v>
      </c>
      <c r="M4183" s="5">
        <f>IFERROR(VLOOKUP(Tabla1[[#This Row],[FECHA]],'RECAUDOS DE COMPARENDOS'!A:D,4,FALSE),0)</f>
        <v>0</v>
      </c>
      <c r="N4183" s="9">
        <f>IFERROR(VLOOKUP(Tabla1[[#This Row],[FECHA]],'RECAUDOS DE COMPARENDOS'!A:D,3,FALSE),0)</f>
        <v>0</v>
      </c>
      <c r="O4183" s="5">
        <f>IFERROR(VLOOKUP(Tabla1[[#This Row],[FECHA]],'RECAUDOS DE RESOLUCIONES'!A:D,4,FALSE),0)</f>
        <v>0</v>
      </c>
      <c r="P4183" s="9">
        <f>IFERROR(VLOOKUP(Tabla1[[#This Row],[FECHA]],'RECAUDOS DE RESOLUCIONES'!A:D,3,FALSE),0)</f>
        <v>0</v>
      </c>
      <c r="Q418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4183" s="9">
        <f>Tabla1[V. COMPARENDOS]-(Tabla1[V. EXONERACIONES]+Tabla1[[#This Row],[V. SIMIT CON RESOLUCION]]+Tabla1[[#This Row],[V. SIMIT SIN RESOLUCION]]+Tabla1[[#This Row],[V. RECAUDOS COMPARENDOS]]+Tabla1[[#This Row],[V. RECAUDOS RESOLUCIONES]])</f>
        <v>924000</v>
      </c>
      <c r="S4183" s="11">
        <f>IFERROR(VLOOKUP(Tabla1[[#This Row],[FECHA]],'RECAUDOS LOCALES'!A:D,4,FALSE),0)</f>
        <v>0</v>
      </c>
      <c r="T4183" s="9">
        <f>IFERROR(VLOOKUP(Tabla1[[#This Row],[FECHA]],'RECAUDOS LOCALES'!A:D,3,FALSE),0)</f>
        <v>0</v>
      </c>
      <c r="U4183" s="11">
        <f>IFERROR(VLOOKUP(Tabla1[[#This Row],[FECHA]],'RECAUDOS EXTERNOS'!A:D,4,FALSE),0)</f>
        <v>0</v>
      </c>
      <c r="V4183" s="9">
        <f>IFERROR(VLOOKUP(Tabla1[[#This Row],[FECHA]],'RECAUDOS EXTERNOS'!A:D,3,FALSE),0)</f>
        <v>0</v>
      </c>
    </row>
    <row r="4184" spans="1:22" x14ac:dyDescent="0.25">
      <c r="A4184" s="1">
        <v>41743</v>
      </c>
      <c r="B4184" s="3" t="s">
        <v>1</v>
      </c>
      <c r="C4184" s="2">
        <v>41730</v>
      </c>
      <c r="D4184" s="5">
        <f>YEAR(Tabla1[[#This Row],[FECHA]])</f>
        <v>2014</v>
      </c>
      <c r="E4184" s="5">
        <f>IFERROR(VLOOKUP(Tabla1[[#This Row],[FECHA]],'COMPARENDOS TOTALES'!A:D,4,FALSE),0)</f>
        <v>3</v>
      </c>
      <c r="F4184" s="9">
        <f>IFERROR(VLOOKUP(Tabla1[[#This Row],[FECHA]],'COMPARENDOS TOTALES'!A:D,3,FALSE),0)</f>
        <v>1088267</v>
      </c>
      <c r="G4184" s="5">
        <f>IFERROR(VLOOKUP(Tabla1[[#This Row],[FECHA]],EXONERACIONES!A:D,4,FALSE),0)</f>
        <v>0</v>
      </c>
      <c r="H4184" s="9">
        <f>IFERROR(VLOOKUP(Tabla1[[#This Row],[FECHA]],EXONERACIONES!A:D,3,FALSE),0)</f>
        <v>0</v>
      </c>
      <c r="I4184" s="5">
        <f>IFERROR(VLOOKUP(Tabla1[[#This Row],[FECHA]],'SIMIT CON RES'!A:D,4,FALSE),0)</f>
        <v>3</v>
      </c>
      <c r="J4184" s="9">
        <f>IFERROR(VLOOKUP(Tabla1[[#This Row],[FECHA]],'SIMIT CON RES'!A:D,3,FALSE),0)</f>
        <v>1088267</v>
      </c>
      <c r="K4184">
        <f>IFERROR(VLOOKUP(Tabla1[[#This Row],[FECHA]],'SIMIT SIN RES'!A:D,4,FALSE),0)</f>
        <v>0</v>
      </c>
      <c r="L4184" s="9">
        <f>IFERROR(VLOOKUP(Tabla1[[#This Row],[FECHA]],'SIMIT SIN RES'!A:D,3,FALSE),0)</f>
        <v>0</v>
      </c>
      <c r="M4184" s="5">
        <f>IFERROR(VLOOKUP(Tabla1[[#This Row],[FECHA]],'RECAUDOS DE COMPARENDOS'!A:D,4,FALSE),0)</f>
        <v>0</v>
      </c>
      <c r="N4184" s="9">
        <f>IFERROR(VLOOKUP(Tabla1[[#This Row],[FECHA]],'RECAUDOS DE COMPARENDOS'!A:D,3,FALSE),0)</f>
        <v>0</v>
      </c>
      <c r="O4184" s="5">
        <f>IFERROR(VLOOKUP(Tabla1[[#This Row],[FECHA]],'RECAUDOS DE RESOLUCIONES'!A:D,4,FALSE),0)</f>
        <v>0</v>
      </c>
      <c r="P4184" s="9">
        <f>IFERROR(VLOOKUP(Tabla1[[#This Row],[FECHA]],'RECAUDOS DE RESOLUCIONES'!A:D,3,FALSE),0)</f>
        <v>0</v>
      </c>
      <c r="Q418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18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184" s="11">
        <f>IFERROR(VLOOKUP(Tabla1[[#This Row],[FECHA]],'RECAUDOS LOCALES'!A:D,4,FALSE),0)</f>
        <v>0</v>
      </c>
      <c r="T4184" s="9">
        <f>IFERROR(VLOOKUP(Tabla1[[#This Row],[FECHA]],'RECAUDOS LOCALES'!A:D,3,FALSE),0)</f>
        <v>0</v>
      </c>
      <c r="U4184" s="11">
        <f>IFERROR(VLOOKUP(Tabla1[[#This Row],[FECHA]],'RECAUDOS EXTERNOS'!A:D,4,FALSE),0)</f>
        <v>1</v>
      </c>
      <c r="V4184" s="9">
        <f>IFERROR(VLOOKUP(Tabla1[[#This Row],[FECHA]],'RECAUDOS EXTERNOS'!A:D,3,FALSE),0)</f>
        <v>610380</v>
      </c>
    </row>
    <row r="4185" spans="1:22" x14ac:dyDescent="0.25">
      <c r="A4185" s="1">
        <v>41744</v>
      </c>
      <c r="B4185" s="3" t="s">
        <v>2</v>
      </c>
      <c r="C4185" s="2">
        <v>41730</v>
      </c>
      <c r="D4185" s="5">
        <f>YEAR(Tabla1[[#This Row],[FECHA]])</f>
        <v>2014</v>
      </c>
      <c r="E4185" s="5">
        <f>IFERROR(VLOOKUP(Tabla1[[#This Row],[FECHA]],'COMPARENDOS TOTALES'!A:D,4,FALSE),0)</f>
        <v>4</v>
      </c>
      <c r="F4185" s="9">
        <f>IFERROR(VLOOKUP(Tabla1[[#This Row],[FECHA]],'COMPARENDOS TOTALES'!A:D,3,FALSE),0)</f>
        <v>1540000</v>
      </c>
      <c r="G4185" s="5">
        <f>IFERROR(VLOOKUP(Tabla1[[#This Row],[FECHA]],EXONERACIONES!A:D,4,FALSE),0)</f>
        <v>0</v>
      </c>
      <c r="H4185" s="9">
        <f>IFERROR(VLOOKUP(Tabla1[[#This Row],[FECHA]],EXONERACIONES!A:D,3,FALSE),0)</f>
        <v>0</v>
      </c>
      <c r="I4185" s="5">
        <f>IFERROR(VLOOKUP(Tabla1[[#This Row],[FECHA]],'SIMIT CON RES'!A:D,4,FALSE),0)</f>
        <v>3</v>
      </c>
      <c r="J4185" s="9">
        <f>IFERROR(VLOOKUP(Tabla1[[#This Row],[FECHA]],'SIMIT CON RES'!A:D,3,FALSE),0)</f>
        <v>1540000</v>
      </c>
      <c r="K4185">
        <f>IFERROR(VLOOKUP(Tabla1[[#This Row],[FECHA]],'SIMIT SIN RES'!A:D,4,FALSE),0)</f>
        <v>1</v>
      </c>
      <c r="L4185" s="9">
        <f>IFERROR(VLOOKUP(Tabla1[[#This Row],[FECHA]],'SIMIT SIN RES'!A:D,3,FALSE),0)</f>
        <v>0</v>
      </c>
      <c r="M4185" s="5">
        <f>IFERROR(VLOOKUP(Tabla1[[#This Row],[FECHA]],'RECAUDOS DE COMPARENDOS'!A:D,4,FALSE),0)</f>
        <v>0</v>
      </c>
      <c r="N4185" s="9">
        <f>IFERROR(VLOOKUP(Tabla1[[#This Row],[FECHA]],'RECAUDOS DE COMPARENDOS'!A:D,3,FALSE),0)</f>
        <v>0</v>
      </c>
      <c r="O4185" s="5">
        <f>IFERROR(VLOOKUP(Tabla1[[#This Row],[FECHA]],'RECAUDOS DE RESOLUCIONES'!A:D,4,FALSE),0)</f>
        <v>0</v>
      </c>
      <c r="P4185" s="9">
        <f>IFERROR(VLOOKUP(Tabla1[[#This Row],[FECHA]],'RECAUDOS DE RESOLUCIONES'!A:D,3,FALSE),0)</f>
        <v>0</v>
      </c>
      <c r="Q418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18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185" s="11">
        <f>IFERROR(VLOOKUP(Tabla1[[#This Row],[FECHA]],'RECAUDOS LOCALES'!A:D,4,FALSE),0)</f>
        <v>0</v>
      </c>
      <c r="T4185" s="9">
        <f>IFERROR(VLOOKUP(Tabla1[[#This Row],[FECHA]],'RECAUDOS LOCALES'!A:D,3,FALSE),0)</f>
        <v>0</v>
      </c>
      <c r="U4185" s="11">
        <f>IFERROR(VLOOKUP(Tabla1[[#This Row],[FECHA]],'RECAUDOS EXTERNOS'!A:D,4,FALSE),0)</f>
        <v>2</v>
      </c>
      <c r="V4185" s="9">
        <f>IFERROR(VLOOKUP(Tabla1[[#This Row],[FECHA]],'RECAUDOS EXTERNOS'!A:D,3,FALSE),0)</f>
        <v>969120</v>
      </c>
    </row>
    <row r="4186" spans="1:22" x14ac:dyDescent="0.25">
      <c r="A4186" s="1">
        <v>41745</v>
      </c>
      <c r="B4186" s="3" t="s">
        <v>3</v>
      </c>
      <c r="C4186" s="2">
        <v>41730</v>
      </c>
      <c r="D4186" s="5">
        <f>YEAR(Tabla1[[#This Row],[FECHA]])</f>
        <v>2014</v>
      </c>
      <c r="E4186" s="5">
        <f>IFERROR(VLOOKUP(Tabla1[[#This Row],[FECHA]],'COMPARENDOS TOTALES'!A:D,4,FALSE),0)</f>
        <v>10</v>
      </c>
      <c r="F4186" s="9">
        <f>IFERROR(VLOOKUP(Tabla1[[#This Row],[FECHA]],'COMPARENDOS TOTALES'!A:D,3,FALSE),0)</f>
        <v>2791250</v>
      </c>
      <c r="G4186" s="5">
        <f>IFERROR(VLOOKUP(Tabla1[[#This Row],[FECHA]],EXONERACIONES!A:D,4,FALSE),0)</f>
        <v>0</v>
      </c>
      <c r="H4186" s="9">
        <f>IFERROR(VLOOKUP(Tabla1[[#This Row],[FECHA]],EXONERACIONES!A:D,3,FALSE),0)</f>
        <v>0</v>
      </c>
      <c r="I4186" s="5">
        <f>IFERROR(VLOOKUP(Tabla1[[#This Row],[FECHA]],'SIMIT CON RES'!A:D,4,FALSE),0)</f>
        <v>3</v>
      </c>
      <c r="J4186" s="9">
        <f>IFERROR(VLOOKUP(Tabla1[[#This Row],[FECHA]],'SIMIT CON RES'!A:D,3,FALSE),0)</f>
        <v>924000</v>
      </c>
      <c r="K4186">
        <f>IFERROR(VLOOKUP(Tabla1[[#This Row],[FECHA]],'SIMIT SIN RES'!A:D,4,FALSE),0)</f>
        <v>0</v>
      </c>
      <c r="L4186" s="9">
        <f>IFERROR(VLOOKUP(Tabla1[[#This Row],[FECHA]],'SIMIT SIN RES'!A:D,3,FALSE),0)</f>
        <v>0</v>
      </c>
      <c r="M4186" s="5">
        <f>IFERROR(VLOOKUP(Tabla1[[#This Row],[FECHA]],'RECAUDOS DE COMPARENDOS'!A:D,4,FALSE),0)</f>
        <v>0</v>
      </c>
      <c r="N4186" s="9">
        <f>IFERROR(VLOOKUP(Tabla1[[#This Row],[FECHA]],'RECAUDOS DE COMPARENDOS'!A:D,3,FALSE),0)</f>
        <v>0</v>
      </c>
      <c r="O4186" s="5">
        <f>IFERROR(VLOOKUP(Tabla1[[#This Row],[FECHA]],'RECAUDOS DE RESOLUCIONES'!A:D,4,FALSE),0)</f>
        <v>0</v>
      </c>
      <c r="P4186" s="9">
        <f>IFERROR(VLOOKUP(Tabla1[[#This Row],[FECHA]],'RECAUDOS DE RESOLUCIONES'!A:D,3,FALSE),0)</f>
        <v>0</v>
      </c>
      <c r="Q418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7</v>
      </c>
      <c r="R4186" s="9">
        <f>Tabla1[V. COMPARENDOS]-(Tabla1[V. EXONERACIONES]+Tabla1[[#This Row],[V. SIMIT CON RESOLUCION]]+Tabla1[[#This Row],[V. SIMIT SIN RESOLUCION]]+Tabla1[[#This Row],[V. RECAUDOS COMPARENDOS]]+Tabla1[[#This Row],[V. RECAUDOS RESOLUCIONES]])</f>
        <v>1867250</v>
      </c>
      <c r="S4186" s="11">
        <f>IFERROR(VLOOKUP(Tabla1[[#This Row],[FECHA]],'RECAUDOS LOCALES'!A:D,4,FALSE),0)</f>
        <v>0</v>
      </c>
      <c r="T4186" s="9">
        <f>IFERROR(VLOOKUP(Tabla1[[#This Row],[FECHA]],'RECAUDOS LOCALES'!A:D,3,FALSE),0)</f>
        <v>0</v>
      </c>
      <c r="U4186" s="11">
        <f>IFERROR(VLOOKUP(Tabla1[[#This Row],[FECHA]],'RECAUDOS EXTERNOS'!A:D,4,FALSE),0)</f>
        <v>2</v>
      </c>
      <c r="V4186" s="9">
        <f>IFERROR(VLOOKUP(Tabla1[[#This Row],[FECHA]],'RECAUDOS EXTERNOS'!A:D,3,FALSE),0)</f>
        <v>1350490</v>
      </c>
    </row>
    <row r="4187" spans="1:22" x14ac:dyDescent="0.25">
      <c r="A4187" s="1">
        <v>41746</v>
      </c>
      <c r="B4187" s="3" t="s">
        <v>6</v>
      </c>
      <c r="C4187" s="2">
        <v>41730</v>
      </c>
      <c r="D4187" s="5">
        <f>YEAR(Tabla1[[#This Row],[FECHA]])</f>
        <v>2014</v>
      </c>
      <c r="E4187" s="5">
        <f>IFERROR(VLOOKUP(Tabla1[[#This Row],[FECHA]],'COMPARENDOS TOTALES'!A:D,4,FALSE),0)</f>
        <v>4</v>
      </c>
      <c r="F4187" s="9">
        <f>IFERROR(VLOOKUP(Tabla1[[#This Row],[FECHA]],'COMPARENDOS TOTALES'!A:D,3,FALSE),0)</f>
        <v>2156000</v>
      </c>
      <c r="G4187" s="5">
        <f>IFERROR(VLOOKUP(Tabla1[[#This Row],[FECHA]],EXONERACIONES!A:D,4,FALSE),0)</f>
        <v>0</v>
      </c>
      <c r="H4187" s="9">
        <f>IFERROR(VLOOKUP(Tabla1[[#This Row],[FECHA]],EXONERACIONES!A:D,3,FALSE),0)</f>
        <v>0</v>
      </c>
      <c r="I4187" s="5">
        <f>IFERROR(VLOOKUP(Tabla1[[#This Row],[FECHA]],'SIMIT CON RES'!A:D,4,FALSE),0)</f>
        <v>4</v>
      </c>
      <c r="J4187" s="9">
        <f>IFERROR(VLOOKUP(Tabla1[[#This Row],[FECHA]],'SIMIT CON RES'!A:D,3,FALSE),0)</f>
        <v>2156000</v>
      </c>
      <c r="K4187">
        <f>IFERROR(VLOOKUP(Tabla1[[#This Row],[FECHA]],'SIMIT SIN RES'!A:D,4,FALSE),0)</f>
        <v>0</v>
      </c>
      <c r="L4187" s="9">
        <f>IFERROR(VLOOKUP(Tabla1[[#This Row],[FECHA]],'SIMIT SIN RES'!A:D,3,FALSE),0)</f>
        <v>0</v>
      </c>
      <c r="M4187" s="5">
        <f>IFERROR(VLOOKUP(Tabla1[[#This Row],[FECHA]],'RECAUDOS DE COMPARENDOS'!A:D,4,FALSE),0)</f>
        <v>0</v>
      </c>
      <c r="N4187" s="9">
        <f>IFERROR(VLOOKUP(Tabla1[[#This Row],[FECHA]],'RECAUDOS DE COMPARENDOS'!A:D,3,FALSE),0)</f>
        <v>0</v>
      </c>
      <c r="O4187" s="5">
        <f>IFERROR(VLOOKUP(Tabla1[[#This Row],[FECHA]],'RECAUDOS DE RESOLUCIONES'!A:D,4,FALSE),0)</f>
        <v>0</v>
      </c>
      <c r="P4187" s="9">
        <f>IFERROR(VLOOKUP(Tabla1[[#This Row],[FECHA]],'RECAUDOS DE RESOLUCIONES'!A:D,3,FALSE),0)</f>
        <v>0</v>
      </c>
      <c r="Q418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18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187" s="11">
        <f>IFERROR(VLOOKUP(Tabla1[[#This Row],[FECHA]],'RECAUDOS LOCALES'!A:D,4,FALSE),0)</f>
        <v>0</v>
      </c>
      <c r="T4187" s="9">
        <f>IFERROR(VLOOKUP(Tabla1[[#This Row],[FECHA]],'RECAUDOS LOCALES'!A:D,3,FALSE),0)</f>
        <v>0</v>
      </c>
      <c r="U4187" s="11">
        <f>IFERROR(VLOOKUP(Tabla1[[#This Row],[FECHA]],'RECAUDOS EXTERNOS'!A:D,4,FALSE),0)</f>
        <v>0</v>
      </c>
      <c r="V4187" s="9">
        <f>IFERROR(VLOOKUP(Tabla1[[#This Row],[FECHA]],'RECAUDOS EXTERNOS'!A:D,3,FALSE),0)</f>
        <v>0</v>
      </c>
    </row>
    <row r="4188" spans="1:22" x14ac:dyDescent="0.25">
      <c r="A4188" s="1">
        <v>41747</v>
      </c>
      <c r="B4188" s="3" t="s">
        <v>0</v>
      </c>
      <c r="C4188" s="2">
        <v>41730</v>
      </c>
      <c r="D4188" s="5">
        <f>YEAR(Tabla1[[#This Row],[FECHA]])</f>
        <v>2014</v>
      </c>
      <c r="E4188" s="5">
        <f>IFERROR(VLOOKUP(Tabla1[[#This Row],[FECHA]],'COMPARENDOS TOTALES'!A:D,4,FALSE),0)</f>
        <v>2</v>
      </c>
      <c r="F4188" s="9">
        <f>IFERROR(VLOOKUP(Tabla1[[#This Row],[FECHA]],'COMPARENDOS TOTALES'!A:D,3,FALSE),0)</f>
        <v>1232000</v>
      </c>
      <c r="G4188" s="5">
        <f>IFERROR(VLOOKUP(Tabla1[[#This Row],[FECHA]],EXONERACIONES!A:D,4,FALSE),0)</f>
        <v>0</v>
      </c>
      <c r="H4188" s="9">
        <f>IFERROR(VLOOKUP(Tabla1[[#This Row],[FECHA]],EXONERACIONES!A:D,3,FALSE),0)</f>
        <v>0</v>
      </c>
      <c r="I4188" s="5">
        <f>IFERROR(VLOOKUP(Tabla1[[#This Row],[FECHA]],'SIMIT CON RES'!A:D,4,FALSE),0)</f>
        <v>2</v>
      </c>
      <c r="J4188" s="9">
        <f>IFERROR(VLOOKUP(Tabla1[[#This Row],[FECHA]],'SIMIT CON RES'!A:D,3,FALSE),0)</f>
        <v>1232000</v>
      </c>
      <c r="K4188">
        <f>IFERROR(VLOOKUP(Tabla1[[#This Row],[FECHA]],'SIMIT SIN RES'!A:D,4,FALSE),0)</f>
        <v>0</v>
      </c>
      <c r="L4188" s="9">
        <f>IFERROR(VLOOKUP(Tabla1[[#This Row],[FECHA]],'SIMIT SIN RES'!A:D,3,FALSE),0)</f>
        <v>0</v>
      </c>
      <c r="M4188" s="5">
        <f>IFERROR(VLOOKUP(Tabla1[[#This Row],[FECHA]],'RECAUDOS DE COMPARENDOS'!A:D,4,FALSE),0)</f>
        <v>0</v>
      </c>
      <c r="N4188" s="9">
        <f>IFERROR(VLOOKUP(Tabla1[[#This Row],[FECHA]],'RECAUDOS DE COMPARENDOS'!A:D,3,FALSE),0)</f>
        <v>0</v>
      </c>
      <c r="O4188" s="5">
        <f>IFERROR(VLOOKUP(Tabla1[[#This Row],[FECHA]],'RECAUDOS DE RESOLUCIONES'!A:D,4,FALSE),0)</f>
        <v>0</v>
      </c>
      <c r="P4188" s="9">
        <f>IFERROR(VLOOKUP(Tabla1[[#This Row],[FECHA]],'RECAUDOS DE RESOLUCIONES'!A:D,3,FALSE),0)</f>
        <v>0</v>
      </c>
      <c r="Q418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18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188" s="11">
        <f>IFERROR(VLOOKUP(Tabla1[[#This Row],[FECHA]],'RECAUDOS LOCALES'!A:D,4,FALSE),0)</f>
        <v>0</v>
      </c>
      <c r="T4188" s="9">
        <f>IFERROR(VLOOKUP(Tabla1[[#This Row],[FECHA]],'RECAUDOS LOCALES'!A:D,3,FALSE),0)</f>
        <v>0</v>
      </c>
      <c r="U4188" s="11">
        <f>IFERROR(VLOOKUP(Tabla1[[#This Row],[FECHA]],'RECAUDOS EXTERNOS'!A:D,4,FALSE),0)</f>
        <v>0</v>
      </c>
      <c r="V4188" s="9">
        <f>IFERROR(VLOOKUP(Tabla1[[#This Row],[FECHA]],'RECAUDOS EXTERNOS'!A:D,3,FALSE),0)</f>
        <v>0</v>
      </c>
    </row>
    <row r="4189" spans="1:22" x14ac:dyDescent="0.25">
      <c r="A4189" s="1">
        <v>41748</v>
      </c>
      <c r="B4189" s="3" t="s">
        <v>5</v>
      </c>
      <c r="C4189" s="2">
        <v>41730</v>
      </c>
      <c r="D4189" s="5">
        <f>YEAR(Tabla1[[#This Row],[FECHA]])</f>
        <v>2014</v>
      </c>
      <c r="E4189" s="5">
        <f>IFERROR(VLOOKUP(Tabla1[[#This Row],[FECHA]],'COMPARENDOS TOTALES'!A:D,4,FALSE),0)</f>
        <v>3</v>
      </c>
      <c r="F4189" s="9">
        <f>IFERROR(VLOOKUP(Tabla1[[#This Row],[FECHA]],'COMPARENDOS TOTALES'!A:D,3,FALSE),0)</f>
        <v>1540000</v>
      </c>
      <c r="G4189" s="5">
        <f>IFERROR(VLOOKUP(Tabla1[[#This Row],[FECHA]],EXONERACIONES!A:D,4,FALSE),0)</f>
        <v>0</v>
      </c>
      <c r="H4189" s="9">
        <f>IFERROR(VLOOKUP(Tabla1[[#This Row],[FECHA]],EXONERACIONES!A:D,3,FALSE),0)</f>
        <v>0</v>
      </c>
      <c r="I4189" s="5">
        <f>IFERROR(VLOOKUP(Tabla1[[#This Row],[FECHA]],'SIMIT CON RES'!A:D,4,FALSE),0)</f>
        <v>3</v>
      </c>
      <c r="J4189" s="9">
        <f>IFERROR(VLOOKUP(Tabla1[[#This Row],[FECHA]],'SIMIT CON RES'!A:D,3,FALSE),0)</f>
        <v>1540000</v>
      </c>
      <c r="K4189">
        <f>IFERROR(VLOOKUP(Tabla1[[#This Row],[FECHA]],'SIMIT SIN RES'!A:D,4,FALSE),0)</f>
        <v>0</v>
      </c>
      <c r="L4189" s="9">
        <f>IFERROR(VLOOKUP(Tabla1[[#This Row],[FECHA]],'SIMIT SIN RES'!A:D,3,FALSE),0)</f>
        <v>0</v>
      </c>
      <c r="M4189" s="5">
        <f>IFERROR(VLOOKUP(Tabla1[[#This Row],[FECHA]],'RECAUDOS DE COMPARENDOS'!A:D,4,FALSE),0)</f>
        <v>0</v>
      </c>
      <c r="N4189" s="9">
        <f>IFERROR(VLOOKUP(Tabla1[[#This Row],[FECHA]],'RECAUDOS DE COMPARENDOS'!A:D,3,FALSE),0)</f>
        <v>0</v>
      </c>
      <c r="O4189" s="5">
        <f>IFERROR(VLOOKUP(Tabla1[[#This Row],[FECHA]],'RECAUDOS DE RESOLUCIONES'!A:D,4,FALSE),0)</f>
        <v>0</v>
      </c>
      <c r="P4189" s="9">
        <f>IFERROR(VLOOKUP(Tabla1[[#This Row],[FECHA]],'RECAUDOS DE RESOLUCIONES'!A:D,3,FALSE),0)</f>
        <v>0</v>
      </c>
      <c r="Q418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18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189" s="11">
        <f>IFERROR(VLOOKUP(Tabla1[[#This Row],[FECHA]],'RECAUDOS LOCALES'!A:D,4,FALSE),0)</f>
        <v>0</v>
      </c>
      <c r="T4189" s="9">
        <f>IFERROR(VLOOKUP(Tabla1[[#This Row],[FECHA]],'RECAUDOS LOCALES'!A:D,3,FALSE),0)</f>
        <v>0</v>
      </c>
      <c r="U4189" s="11">
        <f>IFERROR(VLOOKUP(Tabla1[[#This Row],[FECHA]],'RECAUDOS EXTERNOS'!A:D,4,FALSE),0)</f>
        <v>0</v>
      </c>
      <c r="V4189" s="9">
        <f>IFERROR(VLOOKUP(Tabla1[[#This Row],[FECHA]],'RECAUDOS EXTERNOS'!A:D,3,FALSE),0)</f>
        <v>0</v>
      </c>
    </row>
    <row r="4190" spans="1:22" x14ac:dyDescent="0.25">
      <c r="A4190" s="1">
        <v>41749</v>
      </c>
      <c r="B4190" s="3" t="s">
        <v>4</v>
      </c>
      <c r="C4190" s="2">
        <v>41730</v>
      </c>
      <c r="D4190" s="5">
        <f>YEAR(Tabla1[[#This Row],[FECHA]])</f>
        <v>2014</v>
      </c>
      <c r="E4190" s="5">
        <f>IFERROR(VLOOKUP(Tabla1[[#This Row],[FECHA]],'COMPARENDOS TOTALES'!A:D,4,FALSE),0)</f>
        <v>0</v>
      </c>
      <c r="F4190" s="9">
        <f>IFERROR(VLOOKUP(Tabla1[[#This Row],[FECHA]],'COMPARENDOS TOTALES'!A:D,3,FALSE),0)</f>
        <v>0</v>
      </c>
      <c r="G4190" s="5">
        <f>IFERROR(VLOOKUP(Tabla1[[#This Row],[FECHA]],EXONERACIONES!A:D,4,FALSE),0)</f>
        <v>0</v>
      </c>
      <c r="H4190" s="9">
        <f>IFERROR(VLOOKUP(Tabla1[[#This Row],[FECHA]],EXONERACIONES!A:D,3,FALSE),0)</f>
        <v>0</v>
      </c>
      <c r="I4190" s="5">
        <f>IFERROR(VLOOKUP(Tabla1[[#This Row],[FECHA]],'SIMIT CON RES'!A:D,4,FALSE),0)</f>
        <v>0</v>
      </c>
      <c r="J4190" s="9">
        <f>IFERROR(VLOOKUP(Tabla1[[#This Row],[FECHA]],'SIMIT CON RES'!A:D,3,FALSE),0)</f>
        <v>0</v>
      </c>
      <c r="K4190">
        <f>IFERROR(VLOOKUP(Tabla1[[#This Row],[FECHA]],'SIMIT SIN RES'!A:D,4,FALSE),0)</f>
        <v>0</v>
      </c>
      <c r="L4190" s="9">
        <f>IFERROR(VLOOKUP(Tabla1[[#This Row],[FECHA]],'SIMIT SIN RES'!A:D,3,FALSE),0)</f>
        <v>0</v>
      </c>
      <c r="M4190" s="5">
        <f>IFERROR(VLOOKUP(Tabla1[[#This Row],[FECHA]],'RECAUDOS DE COMPARENDOS'!A:D,4,FALSE),0)</f>
        <v>0</v>
      </c>
      <c r="N4190" s="9">
        <f>IFERROR(VLOOKUP(Tabla1[[#This Row],[FECHA]],'RECAUDOS DE COMPARENDOS'!A:D,3,FALSE),0)</f>
        <v>0</v>
      </c>
      <c r="O4190" s="5">
        <f>IFERROR(VLOOKUP(Tabla1[[#This Row],[FECHA]],'RECAUDOS DE RESOLUCIONES'!A:D,4,FALSE),0)</f>
        <v>0</v>
      </c>
      <c r="P4190" s="9">
        <f>IFERROR(VLOOKUP(Tabla1[[#This Row],[FECHA]],'RECAUDOS DE RESOLUCIONES'!A:D,3,FALSE),0)</f>
        <v>0</v>
      </c>
      <c r="Q419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19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190" s="11">
        <f>IFERROR(VLOOKUP(Tabla1[[#This Row],[FECHA]],'RECAUDOS LOCALES'!A:D,4,FALSE),0)</f>
        <v>0</v>
      </c>
      <c r="T4190" s="9">
        <f>IFERROR(VLOOKUP(Tabla1[[#This Row],[FECHA]],'RECAUDOS LOCALES'!A:D,3,FALSE),0)</f>
        <v>0</v>
      </c>
      <c r="U4190" s="11">
        <f>IFERROR(VLOOKUP(Tabla1[[#This Row],[FECHA]],'RECAUDOS EXTERNOS'!A:D,4,FALSE),0)</f>
        <v>0</v>
      </c>
      <c r="V4190" s="9">
        <f>IFERROR(VLOOKUP(Tabla1[[#This Row],[FECHA]],'RECAUDOS EXTERNOS'!A:D,3,FALSE),0)</f>
        <v>0</v>
      </c>
    </row>
    <row r="4191" spans="1:22" x14ac:dyDescent="0.25">
      <c r="A4191" s="1">
        <v>41750</v>
      </c>
      <c r="B4191" s="3" t="s">
        <v>1</v>
      </c>
      <c r="C4191" s="2">
        <v>41730</v>
      </c>
      <c r="D4191" s="5">
        <f>YEAR(Tabla1[[#This Row],[FECHA]])</f>
        <v>2014</v>
      </c>
      <c r="E4191" s="5">
        <f>IFERROR(VLOOKUP(Tabla1[[#This Row],[FECHA]],'COMPARENDOS TOTALES'!A:D,4,FALSE),0)</f>
        <v>2</v>
      </c>
      <c r="F4191" s="9">
        <f>IFERROR(VLOOKUP(Tabla1[[#This Row],[FECHA]],'COMPARENDOS TOTALES'!A:D,3,FALSE),0)</f>
        <v>780267</v>
      </c>
      <c r="G4191" s="5">
        <f>IFERROR(VLOOKUP(Tabla1[[#This Row],[FECHA]],EXONERACIONES!A:D,4,FALSE),0)</f>
        <v>0</v>
      </c>
      <c r="H4191" s="9">
        <f>IFERROR(VLOOKUP(Tabla1[[#This Row],[FECHA]],EXONERACIONES!A:D,3,FALSE),0)</f>
        <v>0</v>
      </c>
      <c r="I4191" s="5">
        <f>IFERROR(VLOOKUP(Tabla1[[#This Row],[FECHA]],'SIMIT CON RES'!A:D,4,FALSE),0)</f>
        <v>2</v>
      </c>
      <c r="J4191" s="9">
        <f>IFERROR(VLOOKUP(Tabla1[[#This Row],[FECHA]],'SIMIT CON RES'!A:D,3,FALSE),0)</f>
        <v>780267</v>
      </c>
      <c r="K4191">
        <f>IFERROR(VLOOKUP(Tabla1[[#This Row],[FECHA]],'SIMIT SIN RES'!A:D,4,FALSE),0)</f>
        <v>0</v>
      </c>
      <c r="L4191" s="9">
        <f>IFERROR(VLOOKUP(Tabla1[[#This Row],[FECHA]],'SIMIT SIN RES'!A:D,3,FALSE),0)</f>
        <v>0</v>
      </c>
      <c r="M4191" s="5">
        <f>IFERROR(VLOOKUP(Tabla1[[#This Row],[FECHA]],'RECAUDOS DE COMPARENDOS'!A:D,4,FALSE),0)</f>
        <v>0</v>
      </c>
      <c r="N4191" s="9">
        <f>IFERROR(VLOOKUP(Tabla1[[#This Row],[FECHA]],'RECAUDOS DE COMPARENDOS'!A:D,3,FALSE),0)</f>
        <v>0</v>
      </c>
      <c r="O4191" s="5">
        <f>IFERROR(VLOOKUP(Tabla1[[#This Row],[FECHA]],'RECAUDOS DE RESOLUCIONES'!A:D,4,FALSE),0)</f>
        <v>0</v>
      </c>
      <c r="P4191" s="9">
        <f>IFERROR(VLOOKUP(Tabla1[[#This Row],[FECHA]],'RECAUDOS DE RESOLUCIONES'!A:D,3,FALSE),0)</f>
        <v>0</v>
      </c>
      <c r="Q419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19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191" s="11">
        <f>IFERROR(VLOOKUP(Tabla1[[#This Row],[FECHA]],'RECAUDOS LOCALES'!A:D,4,FALSE),0)</f>
        <v>6</v>
      </c>
      <c r="T4191" s="9">
        <f>IFERROR(VLOOKUP(Tabla1[[#This Row],[FECHA]],'RECAUDOS LOCALES'!A:D,3,FALSE),0)</f>
        <v>1215401</v>
      </c>
      <c r="U4191" s="11">
        <f>IFERROR(VLOOKUP(Tabla1[[#This Row],[FECHA]],'RECAUDOS EXTERNOS'!A:D,4,FALSE),0)</f>
        <v>4</v>
      </c>
      <c r="V4191" s="9">
        <f>IFERROR(VLOOKUP(Tabla1[[#This Row],[FECHA]],'RECAUDOS EXTERNOS'!A:D,3,FALSE),0)</f>
        <v>2123141</v>
      </c>
    </row>
    <row r="4192" spans="1:22" x14ac:dyDescent="0.25">
      <c r="A4192" s="1">
        <v>41751</v>
      </c>
      <c r="B4192" s="3" t="s">
        <v>2</v>
      </c>
      <c r="C4192" s="2">
        <v>41730</v>
      </c>
      <c r="D4192" s="5">
        <f>YEAR(Tabla1[[#This Row],[FECHA]])</f>
        <v>2014</v>
      </c>
      <c r="E4192" s="5">
        <f>IFERROR(VLOOKUP(Tabla1[[#This Row],[FECHA]],'COMPARENDOS TOTALES'!A:D,4,FALSE),0)</f>
        <v>6</v>
      </c>
      <c r="F4192" s="9">
        <f>IFERROR(VLOOKUP(Tabla1[[#This Row],[FECHA]],'COMPARENDOS TOTALES'!A:D,3,FALSE),0)</f>
        <v>2772000</v>
      </c>
      <c r="G4192" s="5">
        <f>IFERROR(VLOOKUP(Tabla1[[#This Row],[FECHA]],EXONERACIONES!A:D,4,FALSE),0)</f>
        <v>0</v>
      </c>
      <c r="H4192" s="9">
        <f>IFERROR(VLOOKUP(Tabla1[[#This Row],[FECHA]],EXONERACIONES!A:D,3,FALSE),0)</f>
        <v>0</v>
      </c>
      <c r="I4192" s="5">
        <f>IFERROR(VLOOKUP(Tabla1[[#This Row],[FECHA]],'SIMIT CON RES'!A:D,4,FALSE),0)</f>
        <v>5</v>
      </c>
      <c r="J4192" s="9">
        <f>IFERROR(VLOOKUP(Tabla1[[#This Row],[FECHA]],'SIMIT CON RES'!A:D,3,FALSE),0)</f>
        <v>2772000</v>
      </c>
      <c r="K4192">
        <f>IFERROR(VLOOKUP(Tabla1[[#This Row],[FECHA]],'SIMIT SIN RES'!A:D,4,FALSE),0)</f>
        <v>1</v>
      </c>
      <c r="L4192" s="9">
        <f>IFERROR(VLOOKUP(Tabla1[[#This Row],[FECHA]],'SIMIT SIN RES'!A:D,3,FALSE),0)</f>
        <v>0</v>
      </c>
      <c r="M4192" s="5">
        <f>IFERROR(VLOOKUP(Tabla1[[#This Row],[FECHA]],'RECAUDOS DE COMPARENDOS'!A:D,4,FALSE),0)</f>
        <v>0</v>
      </c>
      <c r="N4192" s="9">
        <f>IFERROR(VLOOKUP(Tabla1[[#This Row],[FECHA]],'RECAUDOS DE COMPARENDOS'!A:D,3,FALSE),0)</f>
        <v>0</v>
      </c>
      <c r="O4192" s="5">
        <f>IFERROR(VLOOKUP(Tabla1[[#This Row],[FECHA]],'RECAUDOS DE RESOLUCIONES'!A:D,4,FALSE),0)</f>
        <v>0</v>
      </c>
      <c r="P4192" s="9">
        <f>IFERROR(VLOOKUP(Tabla1[[#This Row],[FECHA]],'RECAUDOS DE RESOLUCIONES'!A:D,3,FALSE),0)</f>
        <v>0</v>
      </c>
      <c r="Q419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19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192" s="11">
        <f>IFERROR(VLOOKUP(Tabla1[[#This Row],[FECHA]],'RECAUDOS LOCALES'!A:D,4,FALSE),0)</f>
        <v>2</v>
      </c>
      <c r="T4192" s="9">
        <f>IFERROR(VLOOKUP(Tabla1[[#This Row],[FECHA]],'RECAUDOS LOCALES'!A:D,3,FALSE),0)</f>
        <v>450000</v>
      </c>
      <c r="U4192" s="11">
        <f>IFERROR(VLOOKUP(Tabla1[[#This Row],[FECHA]],'RECAUDOS EXTERNOS'!A:D,4,FALSE),0)</f>
        <v>2</v>
      </c>
      <c r="V4192" s="9">
        <f>IFERROR(VLOOKUP(Tabla1[[#This Row],[FECHA]],'RECAUDOS EXTERNOS'!A:D,3,FALSE),0)</f>
        <v>403920</v>
      </c>
    </row>
    <row r="4193" spans="1:22" x14ac:dyDescent="0.25">
      <c r="A4193" s="1">
        <v>41752</v>
      </c>
      <c r="B4193" s="3" t="s">
        <v>3</v>
      </c>
      <c r="C4193" s="2">
        <v>41730</v>
      </c>
      <c r="D4193" s="5">
        <f>YEAR(Tabla1[[#This Row],[FECHA]])</f>
        <v>2014</v>
      </c>
      <c r="E4193" s="5">
        <f>IFERROR(VLOOKUP(Tabla1[[#This Row],[FECHA]],'COMPARENDOS TOTALES'!A:D,4,FALSE),0)</f>
        <v>2</v>
      </c>
      <c r="F4193" s="9">
        <f>IFERROR(VLOOKUP(Tabla1[[#This Row],[FECHA]],'COMPARENDOS TOTALES'!A:D,3,FALSE),0)</f>
        <v>472267</v>
      </c>
      <c r="G4193" s="5">
        <f>IFERROR(VLOOKUP(Tabla1[[#This Row],[FECHA]],EXONERACIONES!A:D,4,FALSE),0)</f>
        <v>0</v>
      </c>
      <c r="H4193" s="9">
        <f>IFERROR(VLOOKUP(Tabla1[[#This Row],[FECHA]],EXONERACIONES!A:D,3,FALSE),0)</f>
        <v>0</v>
      </c>
      <c r="I4193" s="5">
        <f>IFERROR(VLOOKUP(Tabla1[[#This Row],[FECHA]],'SIMIT CON RES'!A:D,4,FALSE),0)</f>
        <v>2</v>
      </c>
      <c r="J4193" s="9">
        <f>IFERROR(VLOOKUP(Tabla1[[#This Row],[FECHA]],'SIMIT CON RES'!A:D,3,FALSE),0)</f>
        <v>472267</v>
      </c>
      <c r="K4193">
        <f>IFERROR(VLOOKUP(Tabla1[[#This Row],[FECHA]],'SIMIT SIN RES'!A:D,4,FALSE),0)</f>
        <v>0</v>
      </c>
      <c r="L4193" s="9">
        <f>IFERROR(VLOOKUP(Tabla1[[#This Row],[FECHA]],'SIMIT SIN RES'!A:D,3,FALSE),0)</f>
        <v>0</v>
      </c>
      <c r="M4193" s="5">
        <f>IFERROR(VLOOKUP(Tabla1[[#This Row],[FECHA]],'RECAUDOS DE COMPARENDOS'!A:D,4,FALSE),0)</f>
        <v>0</v>
      </c>
      <c r="N4193" s="9">
        <f>IFERROR(VLOOKUP(Tabla1[[#This Row],[FECHA]],'RECAUDOS DE COMPARENDOS'!A:D,3,FALSE),0)</f>
        <v>0</v>
      </c>
      <c r="O4193" s="5">
        <f>IFERROR(VLOOKUP(Tabla1[[#This Row],[FECHA]],'RECAUDOS DE RESOLUCIONES'!A:D,4,FALSE),0)</f>
        <v>0</v>
      </c>
      <c r="P4193" s="9">
        <f>IFERROR(VLOOKUP(Tabla1[[#This Row],[FECHA]],'RECAUDOS DE RESOLUCIONES'!A:D,3,FALSE),0)</f>
        <v>0</v>
      </c>
      <c r="Q419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19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193" s="11">
        <f>IFERROR(VLOOKUP(Tabla1[[#This Row],[FECHA]],'RECAUDOS LOCALES'!A:D,4,FALSE),0)</f>
        <v>3</v>
      </c>
      <c r="T4193" s="9">
        <f>IFERROR(VLOOKUP(Tabla1[[#This Row],[FECHA]],'RECAUDOS LOCALES'!A:D,3,FALSE),0)</f>
        <v>585672</v>
      </c>
      <c r="U4193" s="11">
        <f>IFERROR(VLOOKUP(Tabla1[[#This Row],[FECHA]],'RECAUDOS EXTERNOS'!A:D,4,FALSE),0)</f>
        <v>1</v>
      </c>
      <c r="V4193" s="9">
        <f>IFERROR(VLOOKUP(Tabla1[[#This Row],[FECHA]],'RECAUDOS EXTERNOS'!A:D,3,FALSE),0)</f>
        <v>178367</v>
      </c>
    </row>
    <row r="4194" spans="1:22" x14ac:dyDescent="0.25">
      <c r="A4194" s="1">
        <v>41753</v>
      </c>
      <c r="B4194" s="3" t="s">
        <v>6</v>
      </c>
      <c r="C4194" s="2">
        <v>41730</v>
      </c>
      <c r="D4194" s="5">
        <f>YEAR(Tabla1[[#This Row],[FECHA]])</f>
        <v>2014</v>
      </c>
      <c r="E4194" s="5">
        <f>IFERROR(VLOOKUP(Tabla1[[#This Row],[FECHA]],'COMPARENDOS TOTALES'!A:D,4,FALSE),0)</f>
        <v>7</v>
      </c>
      <c r="F4194" s="9">
        <f>IFERROR(VLOOKUP(Tabla1[[#This Row],[FECHA]],'COMPARENDOS TOTALES'!A:D,3,FALSE),0)</f>
        <v>2956801</v>
      </c>
      <c r="G4194" s="5">
        <f>IFERROR(VLOOKUP(Tabla1[[#This Row],[FECHA]],EXONERACIONES!A:D,4,FALSE),0)</f>
        <v>0</v>
      </c>
      <c r="H4194" s="9">
        <f>IFERROR(VLOOKUP(Tabla1[[#This Row],[FECHA]],EXONERACIONES!A:D,3,FALSE),0)</f>
        <v>0</v>
      </c>
      <c r="I4194" s="5">
        <f>IFERROR(VLOOKUP(Tabla1[[#This Row],[FECHA]],'SIMIT CON RES'!A:D,4,FALSE),0)</f>
        <v>6</v>
      </c>
      <c r="J4194" s="9">
        <f>IFERROR(VLOOKUP(Tabla1[[#This Row],[FECHA]],'SIMIT CON RES'!A:D,3,FALSE),0)</f>
        <v>2340801</v>
      </c>
      <c r="K4194">
        <f>IFERROR(VLOOKUP(Tabla1[[#This Row],[FECHA]],'SIMIT SIN RES'!A:D,4,FALSE),0)</f>
        <v>0</v>
      </c>
      <c r="L4194" s="9">
        <f>IFERROR(VLOOKUP(Tabla1[[#This Row],[FECHA]],'SIMIT SIN RES'!A:D,3,FALSE),0)</f>
        <v>0</v>
      </c>
      <c r="M4194" s="5">
        <f>IFERROR(VLOOKUP(Tabla1[[#This Row],[FECHA]],'RECAUDOS DE COMPARENDOS'!A:D,4,FALSE),0)</f>
        <v>0</v>
      </c>
      <c r="N4194" s="9">
        <f>IFERROR(VLOOKUP(Tabla1[[#This Row],[FECHA]],'RECAUDOS DE COMPARENDOS'!A:D,3,FALSE),0)</f>
        <v>0</v>
      </c>
      <c r="O4194" s="5">
        <f>IFERROR(VLOOKUP(Tabla1[[#This Row],[FECHA]],'RECAUDOS DE RESOLUCIONES'!A:D,4,FALSE),0)</f>
        <v>0</v>
      </c>
      <c r="P4194" s="9">
        <f>IFERROR(VLOOKUP(Tabla1[[#This Row],[FECHA]],'RECAUDOS DE RESOLUCIONES'!A:D,3,FALSE),0)</f>
        <v>0</v>
      </c>
      <c r="Q419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194" s="9">
        <f>Tabla1[V. COMPARENDOS]-(Tabla1[V. EXONERACIONES]+Tabla1[[#This Row],[V. SIMIT CON RESOLUCION]]+Tabla1[[#This Row],[V. SIMIT SIN RESOLUCION]]+Tabla1[[#This Row],[V. RECAUDOS COMPARENDOS]]+Tabla1[[#This Row],[V. RECAUDOS RESOLUCIONES]])</f>
        <v>616000</v>
      </c>
      <c r="S4194" s="11">
        <f>IFERROR(VLOOKUP(Tabla1[[#This Row],[FECHA]],'RECAUDOS LOCALES'!A:D,4,FALSE),0)</f>
        <v>2</v>
      </c>
      <c r="T4194" s="9">
        <f>IFERROR(VLOOKUP(Tabla1[[#This Row],[FECHA]],'RECAUDOS LOCALES'!A:D,3,FALSE),0)</f>
        <v>350000</v>
      </c>
      <c r="U4194" s="11">
        <f>IFERROR(VLOOKUP(Tabla1[[#This Row],[FECHA]],'RECAUDOS EXTERNOS'!A:D,4,FALSE),0)</f>
        <v>4</v>
      </c>
      <c r="V4194" s="9">
        <f>IFERROR(VLOOKUP(Tabla1[[#This Row],[FECHA]],'RECAUDOS EXTERNOS'!A:D,3,FALSE),0)</f>
        <v>1407644</v>
      </c>
    </row>
    <row r="4195" spans="1:22" x14ac:dyDescent="0.25">
      <c r="A4195" s="1">
        <v>41754</v>
      </c>
      <c r="B4195" s="3" t="s">
        <v>0</v>
      </c>
      <c r="C4195" s="2">
        <v>41730</v>
      </c>
      <c r="D4195" s="5">
        <f>YEAR(Tabla1[[#This Row],[FECHA]])</f>
        <v>2014</v>
      </c>
      <c r="E4195" s="5">
        <f>IFERROR(VLOOKUP(Tabla1[[#This Row],[FECHA]],'COMPARENDOS TOTALES'!A:D,4,FALSE),0)</f>
        <v>4</v>
      </c>
      <c r="F4195" s="9">
        <f>IFERROR(VLOOKUP(Tabla1[[#This Row],[FECHA]],'COMPARENDOS TOTALES'!A:D,3,FALSE),0)</f>
        <v>1047201</v>
      </c>
      <c r="G4195" s="5">
        <f>IFERROR(VLOOKUP(Tabla1[[#This Row],[FECHA]],EXONERACIONES!A:D,4,FALSE),0)</f>
        <v>0</v>
      </c>
      <c r="H4195" s="9">
        <f>IFERROR(VLOOKUP(Tabla1[[#This Row],[FECHA]],EXONERACIONES!A:D,3,FALSE),0)</f>
        <v>0</v>
      </c>
      <c r="I4195" s="5">
        <f>IFERROR(VLOOKUP(Tabla1[[#This Row],[FECHA]],'SIMIT CON RES'!A:D,4,FALSE),0)</f>
        <v>3</v>
      </c>
      <c r="J4195" s="9">
        <f>IFERROR(VLOOKUP(Tabla1[[#This Row],[FECHA]],'SIMIT CON RES'!A:D,3,FALSE),0)</f>
        <v>944534</v>
      </c>
      <c r="K4195">
        <f>IFERROR(VLOOKUP(Tabla1[[#This Row],[FECHA]],'SIMIT SIN RES'!A:D,4,FALSE),0)</f>
        <v>0</v>
      </c>
      <c r="L4195" s="9">
        <f>IFERROR(VLOOKUP(Tabla1[[#This Row],[FECHA]],'SIMIT SIN RES'!A:D,3,FALSE),0)</f>
        <v>0</v>
      </c>
      <c r="M4195" s="5">
        <f>IFERROR(VLOOKUP(Tabla1[[#This Row],[FECHA]],'RECAUDOS DE COMPARENDOS'!A:D,4,FALSE),0)</f>
        <v>0</v>
      </c>
      <c r="N4195" s="9">
        <f>IFERROR(VLOOKUP(Tabla1[[#This Row],[FECHA]],'RECAUDOS DE COMPARENDOS'!A:D,3,FALSE),0)</f>
        <v>0</v>
      </c>
      <c r="O4195" s="5">
        <f>IFERROR(VLOOKUP(Tabla1[[#This Row],[FECHA]],'RECAUDOS DE RESOLUCIONES'!A:D,4,FALSE),0)</f>
        <v>0</v>
      </c>
      <c r="P4195" s="9">
        <f>IFERROR(VLOOKUP(Tabla1[[#This Row],[FECHA]],'RECAUDOS DE RESOLUCIONES'!A:D,3,FALSE),0)</f>
        <v>0</v>
      </c>
      <c r="Q419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195" s="9">
        <f>Tabla1[V. COMPARENDOS]-(Tabla1[V. EXONERACIONES]+Tabla1[[#This Row],[V. SIMIT CON RESOLUCION]]+Tabla1[[#This Row],[V. SIMIT SIN RESOLUCION]]+Tabla1[[#This Row],[V. RECAUDOS COMPARENDOS]]+Tabla1[[#This Row],[V. RECAUDOS RESOLUCIONES]])</f>
        <v>102667</v>
      </c>
      <c r="S4195" s="11">
        <f>IFERROR(VLOOKUP(Tabla1[[#This Row],[FECHA]],'RECAUDOS LOCALES'!A:D,4,FALSE),0)</f>
        <v>2</v>
      </c>
      <c r="T4195" s="9">
        <f>IFERROR(VLOOKUP(Tabla1[[#This Row],[FECHA]],'RECAUDOS LOCALES'!A:D,3,FALSE),0)</f>
        <v>333300</v>
      </c>
      <c r="U4195" s="11">
        <f>IFERROR(VLOOKUP(Tabla1[[#This Row],[FECHA]],'RECAUDOS EXTERNOS'!A:D,4,FALSE),0)</f>
        <v>1</v>
      </c>
      <c r="V4195" s="9">
        <f>IFERROR(VLOOKUP(Tabla1[[#This Row],[FECHA]],'RECAUDOS EXTERNOS'!A:D,3,FALSE),0)</f>
        <v>274320</v>
      </c>
    </row>
    <row r="4196" spans="1:22" x14ac:dyDescent="0.25">
      <c r="A4196" s="1">
        <v>41755</v>
      </c>
      <c r="B4196" s="3" t="s">
        <v>5</v>
      </c>
      <c r="C4196" s="2">
        <v>41730</v>
      </c>
      <c r="D4196" s="5">
        <f>YEAR(Tabla1[[#This Row],[FECHA]])</f>
        <v>2014</v>
      </c>
      <c r="E4196" s="5">
        <f>IFERROR(VLOOKUP(Tabla1[[#This Row],[FECHA]],'COMPARENDOS TOTALES'!A:D,4,FALSE),0)</f>
        <v>1</v>
      </c>
      <c r="F4196" s="9">
        <f>IFERROR(VLOOKUP(Tabla1[[#This Row],[FECHA]],'COMPARENDOS TOTALES'!A:D,3,FALSE),0)</f>
        <v>0</v>
      </c>
      <c r="G4196" s="5">
        <f>IFERROR(VLOOKUP(Tabla1[[#This Row],[FECHA]],EXONERACIONES!A:D,4,FALSE),0)</f>
        <v>0</v>
      </c>
      <c r="H4196" s="9">
        <f>IFERROR(VLOOKUP(Tabla1[[#This Row],[FECHA]],EXONERACIONES!A:D,3,FALSE),0)</f>
        <v>0</v>
      </c>
      <c r="I4196" s="5">
        <f>IFERROR(VLOOKUP(Tabla1[[#This Row],[FECHA]],'SIMIT CON RES'!A:D,4,FALSE),0)</f>
        <v>0</v>
      </c>
      <c r="J4196" s="9">
        <f>IFERROR(VLOOKUP(Tabla1[[#This Row],[FECHA]],'SIMIT CON RES'!A:D,3,FALSE),0)</f>
        <v>0</v>
      </c>
      <c r="K4196">
        <f>IFERROR(VLOOKUP(Tabla1[[#This Row],[FECHA]],'SIMIT SIN RES'!A:D,4,FALSE),0)</f>
        <v>1</v>
      </c>
      <c r="L4196" s="9">
        <f>IFERROR(VLOOKUP(Tabla1[[#This Row],[FECHA]],'SIMIT SIN RES'!A:D,3,FALSE),0)</f>
        <v>0</v>
      </c>
      <c r="M4196" s="5">
        <f>IFERROR(VLOOKUP(Tabla1[[#This Row],[FECHA]],'RECAUDOS DE COMPARENDOS'!A:D,4,FALSE),0)</f>
        <v>0</v>
      </c>
      <c r="N4196" s="9">
        <f>IFERROR(VLOOKUP(Tabla1[[#This Row],[FECHA]],'RECAUDOS DE COMPARENDOS'!A:D,3,FALSE),0)</f>
        <v>0</v>
      </c>
      <c r="O4196" s="5">
        <f>IFERROR(VLOOKUP(Tabla1[[#This Row],[FECHA]],'RECAUDOS DE RESOLUCIONES'!A:D,4,FALSE),0)</f>
        <v>0</v>
      </c>
      <c r="P4196" s="9">
        <f>IFERROR(VLOOKUP(Tabla1[[#This Row],[FECHA]],'RECAUDOS DE RESOLUCIONES'!A:D,3,FALSE),0)</f>
        <v>0</v>
      </c>
      <c r="Q419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19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196" s="11">
        <f>IFERROR(VLOOKUP(Tabla1[[#This Row],[FECHA]],'RECAUDOS LOCALES'!A:D,4,FALSE),0)</f>
        <v>0</v>
      </c>
      <c r="T4196" s="9">
        <f>IFERROR(VLOOKUP(Tabla1[[#This Row],[FECHA]],'RECAUDOS LOCALES'!A:D,3,FALSE),0)</f>
        <v>0</v>
      </c>
      <c r="U4196" s="11">
        <f>IFERROR(VLOOKUP(Tabla1[[#This Row],[FECHA]],'RECAUDOS EXTERNOS'!A:D,4,FALSE),0)</f>
        <v>0</v>
      </c>
      <c r="V4196" s="9">
        <f>IFERROR(VLOOKUP(Tabla1[[#This Row],[FECHA]],'RECAUDOS EXTERNOS'!A:D,3,FALSE),0)</f>
        <v>0</v>
      </c>
    </row>
    <row r="4197" spans="1:22" x14ac:dyDescent="0.25">
      <c r="A4197" s="1">
        <v>41756</v>
      </c>
      <c r="B4197" s="3" t="s">
        <v>4</v>
      </c>
      <c r="C4197" s="2">
        <v>41730</v>
      </c>
      <c r="D4197" s="5">
        <f>YEAR(Tabla1[[#This Row],[FECHA]])</f>
        <v>2014</v>
      </c>
      <c r="E4197" s="5">
        <f>IFERROR(VLOOKUP(Tabla1[[#This Row],[FECHA]],'COMPARENDOS TOTALES'!A:D,4,FALSE),0)</f>
        <v>2</v>
      </c>
      <c r="F4197" s="9">
        <f>IFERROR(VLOOKUP(Tabla1[[#This Row],[FECHA]],'COMPARENDOS TOTALES'!A:D,3,FALSE),0)</f>
        <v>780267</v>
      </c>
      <c r="G4197" s="5">
        <f>IFERROR(VLOOKUP(Tabla1[[#This Row],[FECHA]],EXONERACIONES!A:D,4,FALSE),0)</f>
        <v>0</v>
      </c>
      <c r="H4197" s="9">
        <f>IFERROR(VLOOKUP(Tabla1[[#This Row],[FECHA]],EXONERACIONES!A:D,3,FALSE),0)</f>
        <v>0</v>
      </c>
      <c r="I4197" s="5">
        <f>IFERROR(VLOOKUP(Tabla1[[#This Row],[FECHA]],'SIMIT CON RES'!A:D,4,FALSE),0)</f>
        <v>2</v>
      </c>
      <c r="J4197" s="9">
        <f>IFERROR(VLOOKUP(Tabla1[[#This Row],[FECHA]],'SIMIT CON RES'!A:D,3,FALSE),0)</f>
        <v>780267</v>
      </c>
      <c r="K4197">
        <f>IFERROR(VLOOKUP(Tabla1[[#This Row],[FECHA]],'SIMIT SIN RES'!A:D,4,FALSE),0)</f>
        <v>0</v>
      </c>
      <c r="L4197" s="9">
        <f>IFERROR(VLOOKUP(Tabla1[[#This Row],[FECHA]],'SIMIT SIN RES'!A:D,3,FALSE),0)</f>
        <v>0</v>
      </c>
      <c r="M4197" s="5">
        <f>IFERROR(VLOOKUP(Tabla1[[#This Row],[FECHA]],'RECAUDOS DE COMPARENDOS'!A:D,4,FALSE),0)</f>
        <v>0</v>
      </c>
      <c r="N4197" s="9">
        <f>IFERROR(VLOOKUP(Tabla1[[#This Row],[FECHA]],'RECAUDOS DE COMPARENDOS'!A:D,3,FALSE),0)</f>
        <v>0</v>
      </c>
      <c r="O4197" s="5">
        <f>IFERROR(VLOOKUP(Tabla1[[#This Row],[FECHA]],'RECAUDOS DE RESOLUCIONES'!A:D,4,FALSE),0)</f>
        <v>0</v>
      </c>
      <c r="P4197" s="9">
        <f>IFERROR(VLOOKUP(Tabla1[[#This Row],[FECHA]],'RECAUDOS DE RESOLUCIONES'!A:D,3,FALSE),0)</f>
        <v>0</v>
      </c>
      <c r="Q419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19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197" s="11">
        <f>IFERROR(VLOOKUP(Tabla1[[#This Row],[FECHA]],'RECAUDOS LOCALES'!A:D,4,FALSE),0)</f>
        <v>0</v>
      </c>
      <c r="T4197" s="9">
        <f>IFERROR(VLOOKUP(Tabla1[[#This Row],[FECHA]],'RECAUDOS LOCALES'!A:D,3,FALSE),0)</f>
        <v>0</v>
      </c>
      <c r="U4197" s="11">
        <f>IFERROR(VLOOKUP(Tabla1[[#This Row],[FECHA]],'RECAUDOS EXTERNOS'!A:D,4,FALSE),0)</f>
        <v>0</v>
      </c>
      <c r="V4197" s="9">
        <f>IFERROR(VLOOKUP(Tabla1[[#This Row],[FECHA]],'RECAUDOS EXTERNOS'!A:D,3,FALSE),0)</f>
        <v>0</v>
      </c>
    </row>
    <row r="4198" spans="1:22" x14ac:dyDescent="0.25">
      <c r="A4198" s="1">
        <v>41757</v>
      </c>
      <c r="B4198" s="3" t="s">
        <v>1</v>
      </c>
      <c r="C4198" s="2">
        <v>41730</v>
      </c>
      <c r="D4198" s="5">
        <f>YEAR(Tabla1[[#This Row],[FECHA]])</f>
        <v>2014</v>
      </c>
      <c r="E4198" s="5">
        <f>IFERROR(VLOOKUP(Tabla1[[#This Row],[FECHA]],'COMPARENDOS TOTALES'!A:D,4,FALSE),0)</f>
        <v>3</v>
      </c>
      <c r="F4198" s="9">
        <f>IFERROR(VLOOKUP(Tabla1[[#This Row],[FECHA]],'COMPARENDOS TOTALES'!A:D,3,FALSE),0)</f>
        <v>636534</v>
      </c>
      <c r="G4198" s="5">
        <f>IFERROR(VLOOKUP(Tabla1[[#This Row],[FECHA]],EXONERACIONES!A:D,4,FALSE),0)</f>
        <v>0</v>
      </c>
      <c r="H4198" s="9">
        <f>IFERROR(VLOOKUP(Tabla1[[#This Row],[FECHA]],EXONERACIONES!A:D,3,FALSE),0)</f>
        <v>0</v>
      </c>
      <c r="I4198" s="5">
        <f>IFERROR(VLOOKUP(Tabla1[[#This Row],[FECHA]],'SIMIT CON RES'!A:D,4,FALSE),0)</f>
        <v>3</v>
      </c>
      <c r="J4198" s="9">
        <f>IFERROR(VLOOKUP(Tabla1[[#This Row],[FECHA]],'SIMIT CON RES'!A:D,3,FALSE),0)</f>
        <v>636534</v>
      </c>
      <c r="K4198">
        <f>IFERROR(VLOOKUP(Tabla1[[#This Row],[FECHA]],'SIMIT SIN RES'!A:D,4,FALSE),0)</f>
        <v>0</v>
      </c>
      <c r="L4198" s="9">
        <f>IFERROR(VLOOKUP(Tabla1[[#This Row],[FECHA]],'SIMIT SIN RES'!A:D,3,FALSE),0)</f>
        <v>0</v>
      </c>
      <c r="M4198" s="5">
        <f>IFERROR(VLOOKUP(Tabla1[[#This Row],[FECHA]],'RECAUDOS DE COMPARENDOS'!A:D,4,FALSE),0)</f>
        <v>0</v>
      </c>
      <c r="N4198" s="9">
        <f>IFERROR(VLOOKUP(Tabla1[[#This Row],[FECHA]],'RECAUDOS DE COMPARENDOS'!A:D,3,FALSE),0)</f>
        <v>0</v>
      </c>
      <c r="O4198" s="5">
        <f>IFERROR(VLOOKUP(Tabla1[[#This Row],[FECHA]],'RECAUDOS DE RESOLUCIONES'!A:D,4,FALSE),0)</f>
        <v>0</v>
      </c>
      <c r="P4198" s="9">
        <f>IFERROR(VLOOKUP(Tabla1[[#This Row],[FECHA]],'RECAUDOS DE RESOLUCIONES'!A:D,3,FALSE),0)</f>
        <v>0</v>
      </c>
      <c r="Q419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19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198" s="11">
        <f>IFERROR(VLOOKUP(Tabla1[[#This Row],[FECHA]],'RECAUDOS LOCALES'!A:D,4,FALSE),0)</f>
        <v>6</v>
      </c>
      <c r="T4198" s="9">
        <f>IFERROR(VLOOKUP(Tabla1[[#This Row],[FECHA]],'RECAUDOS LOCALES'!A:D,3,FALSE),0)</f>
        <v>1402000</v>
      </c>
      <c r="U4198" s="11">
        <f>IFERROR(VLOOKUP(Tabla1[[#This Row],[FECHA]],'RECAUDOS EXTERNOS'!A:D,4,FALSE),0)</f>
        <v>4</v>
      </c>
      <c r="V4198" s="9">
        <f>IFERROR(VLOOKUP(Tabla1[[#This Row],[FECHA]],'RECAUDOS EXTERNOS'!A:D,3,FALSE),0)</f>
        <v>1634898</v>
      </c>
    </row>
    <row r="4199" spans="1:22" x14ac:dyDescent="0.25">
      <c r="A4199" s="1">
        <v>41758</v>
      </c>
      <c r="B4199" s="3" t="s">
        <v>2</v>
      </c>
      <c r="C4199" s="2">
        <v>41730</v>
      </c>
      <c r="D4199" s="5">
        <f>YEAR(Tabla1[[#This Row],[FECHA]])</f>
        <v>2014</v>
      </c>
      <c r="E4199" s="5">
        <f>IFERROR(VLOOKUP(Tabla1[[#This Row],[FECHA]],'COMPARENDOS TOTALES'!A:D,4,FALSE),0)</f>
        <v>3</v>
      </c>
      <c r="F4199" s="9">
        <f>IFERROR(VLOOKUP(Tabla1[[#This Row],[FECHA]],'COMPARENDOS TOTALES'!A:D,3,FALSE),0)</f>
        <v>1396267</v>
      </c>
      <c r="G4199" s="5">
        <f>IFERROR(VLOOKUP(Tabla1[[#This Row],[FECHA]],EXONERACIONES!A:D,4,FALSE),0)</f>
        <v>0</v>
      </c>
      <c r="H4199" s="9">
        <f>IFERROR(VLOOKUP(Tabla1[[#This Row],[FECHA]],EXONERACIONES!A:D,3,FALSE),0)</f>
        <v>0</v>
      </c>
      <c r="I4199" s="5">
        <f>IFERROR(VLOOKUP(Tabla1[[#This Row],[FECHA]],'SIMIT CON RES'!A:D,4,FALSE),0)</f>
        <v>3</v>
      </c>
      <c r="J4199" s="9">
        <f>IFERROR(VLOOKUP(Tabla1[[#This Row],[FECHA]],'SIMIT CON RES'!A:D,3,FALSE),0)</f>
        <v>1396267</v>
      </c>
      <c r="K4199">
        <f>IFERROR(VLOOKUP(Tabla1[[#This Row],[FECHA]],'SIMIT SIN RES'!A:D,4,FALSE),0)</f>
        <v>0</v>
      </c>
      <c r="L4199" s="9">
        <f>IFERROR(VLOOKUP(Tabla1[[#This Row],[FECHA]],'SIMIT SIN RES'!A:D,3,FALSE),0)</f>
        <v>0</v>
      </c>
      <c r="M4199" s="5">
        <f>IFERROR(VLOOKUP(Tabla1[[#This Row],[FECHA]],'RECAUDOS DE COMPARENDOS'!A:D,4,FALSE),0)</f>
        <v>0</v>
      </c>
      <c r="N4199" s="9">
        <f>IFERROR(VLOOKUP(Tabla1[[#This Row],[FECHA]],'RECAUDOS DE COMPARENDOS'!A:D,3,FALSE),0)</f>
        <v>0</v>
      </c>
      <c r="O4199" s="5">
        <f>IFERROR(VLOOKUP(Tabla1[[#This Row],[FECHA]],'RECAUDOS DE RESOLUCIONES'!A:D,4,FALSE),0)</f>
        <v>0</v>
      </c>
      <c r="P4199" s="9">
        <f>IFERROR(VLOOKUP(Tabla1[[#This Row],[FECHA]],'RECAUDOS DE RESOLUCIONES'!A:D,3,FALSE),0)</f>
        <v>0</v>
      </c>
      <c r="Q419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19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199" s="11">
        <f>IFERROR(VLOOKUP(Tabla1[[#This Row],[FECHA]],'RECAUDOS LOCALES'!A:D,4,FALSE),0)</f>
        <v>0</v>
      </c>
      <c r="T4199" s="9">
        <f>IFERROR(VLOOKUP(Tabla1[[#This Row],[FECHA]],'RECAUDOS LOCALES'!A:D,3,FALSE),0)</f>
        <v>0</v>
      </c>
      <c r="U4199" s="11">
        <f>IFERROR(VLOOKUP(Tabla1[[#This Row],[FECHA]],'RECAUDOS EXTERNOS'!A:D,4,FALSE),0)</f>
        <v>2</v>
      </c>
      <c r="V4199" s="9">
        <f>IFERROR(VLOOKUP(Tabla1[[#This Row],[FECHA]],'RECAUDOS EXTERNOS'!A:D,3,FALSE),0)</f>
        <v>496208</v>
      </c>
    </row>
    <row r="4200" spans="1:22" x14ac:dyDescent="0.25">
      <c r="A4200" s="1">
        <v>41759</v>
      </c>
      <c r="B4200" s="3" t="s">
        <v>3</v>
      </c>
      <c r="C4200" s="2">
        <v>41730</v>
      </c>
      <c r="D4200" s="5">
        <f>YEAR(Tabla1[[#This Row],[FECHA]])</f>
        <v>2014</v>
      </c>
      <c r="E4200" s="5">
        <f>IFERROR(VLOOKUP(Tabla1[[#This Row],[FECHA]],'COMPARENDOS TOTALES'!A:D,4,FALSE),0)</f>
        <v>2</v>
      </c>
      <c r="F4200" s="9">
        <f>IFERROR(VLOOKUP(Tabla1[[#This Row],[FECHA]],'COMPARENDOS TOTALES'!A:D,3,FALSE),0)</f>
        <v>780267</v>
      </c>
      <c r="G4200" s="5">
        <f>IFERROR(VLOOKUP(Tabla1[[#This Row],[FECHA]],EXONERACIONES!A:D,4,FALSE),0)</f>
        <v>0</v>
      </c>
      <c r="H4200" s="9">
        <f>IFERROR(VLOOKUP(Tabla1[[#This Row],[FECHA]],EXONERACIONES!A:D,3,FALSE),0)</f>
        <v>0</v>
      </c>
      <c r="I4200" s="5">
        <f>IFERROR(VLOOKUP(Tabla1[[#This Row],[FECHA]],'SIMIT CON RES'!A:D,4,FALSE),0)</f>
        <v>1</v>
      </c>
      <c r="J4200" s="9">
        <f>IFERROR(VLOOKUP(Tabla1[[#This Row],[FECHA]],'SIMIT CON RES'!A:D,3,FALSE),0)</f>
        <v>164267</v>
      </c>
      <c r="K4200">
        <f>IFERROR(VLOOKUP(Tabla1[[#This Row],[FECHA]],'SIMIT SIN RES'!A:D,4,FALSE),0)</f>
        <v>0</v>
      </c>
      <c r="L4200" s="9">
        <f>IFERROR(VLOOKUP(Tabla1[[#This Row],[FECHA]],'SIMIT SIN RES'!A:D,3,FALSE),0)</f>
        <v>0</v>
      </c>
      <c r="M4200" s="5">
        <f>IFERROR(VLOOKUP(Tabla1[[#This Row],[FECHA]],'RECAUDOS DE COMPARENDOS'!A:D,4,FALSE),0)</f>
        <v>0</v>
      </c>
      <c r="N4200" s="9">
        <f>IFERROR(VLOOKUP(Tabla1[[#This Row],[FECHA]],'RECAUDOS DE COMPARENDOS'!A:D,3,FALSE),0)</f>
        <v>0</v>
      </c>
      <c r="O4200" s="5">
        <f>IFERROR(VLOOKUP(Tabla1[[#This Row],[FECHA]],'RECAUDOS DE RESOLUCIONES'!A:D,4,FALSE),0)</f>
        <v>0</v>
      </c>
      <c r="P4200" s="9">
        <f>IFERROR(VLOOKUP(Tabla1[[#This Row],[FECHA]],'RECAUDOS DE RESOLUCIONES'!A:D,3,FALSE),0)</f>
        <v>0</v>
      </c>
      <c r="Q420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200" s="9">
        <f>Tabla1[V. COMPARENDOS]-(Tabla1[V. EXONERACIONES]+Tabla1[[#This Row],[V. SIMIT CON RESOLUCION]]+Tabla1[[#This Row],[V. SIMIT SIN RESOLUCION]]+Tabla1[[#This Row],[V. RECAUDOS COMPARENDOS]]+Tabla1[[#This Row],[V. RECAUDOS RESOLUCIONES]])</f>
        <v>616000</v>
      </c>
      <c r="S4200" s="11">
        <f>IFERROR(VLOOKUP(Tabla1[[#This Row],[FECHA]],'RECAUDOS LOCALES'!A:D,4,FALSE),0)</f>
        <v>3</v>
      </c>
      <c r="T4200" s="9">
        <f>IFERROR(VLOOKUP(Tabla1[[#This Row],[FECHA]],'RECAUDOS LOCALES'!A:D,3,FALSE),0)</f>
        <v>300000</v>
      </c>
      <c r="U4200" s="11">
        <f>IFERROR(VLOOKUP(Tabla1[[#This Row],[FECHA]],'RECAUDOS EXTERNOS'!A:D,4,FALSE),0)</f>
        <v>1</v>
      </c>
      <c r="V4200" s="9">
        <f>IFERROR(VLOOKUP(Tabla1[[#This Row],[FECHA]],'RECAUDOS EXTERNOS'!A:D,3,FALSE),0)</f>
        <v>274320</v>
      </c>
    </row>
    <row r="4201" spans="1:22" x14ac:dyDescent="0.25">
      <c r="A4201" s="1">
        <v>41760</v>
      </c>
      <c r="B4201" s="3" t="s">
        <v>6</v>
      </c>
      <c r="C4201" s="2">
        <v>41760</v>
      </c>
      <c r="D4201" s="5">
        <f>YEAR(Tabla1[[#This Row],[FECHA]])</f>
        <v>2014</v>
      </c>
      <c r="E4201" s="5">
        <f>IFERROR(VLOOKUP(Tabla1[[#This Row],[FECHA]],'COMPARENDOS TOTALES'!A:D,4,FALSE),0)</f>
        <v>9</v>
      </c>
      <c r="F4201" s="9">
        <f>IFERROR(VLOOKUP(Tabla1[[#This Row],[FECHA]],'COMPARENDOS TOTALES'!A:D,3,FALSE),0)</f>
        <v>4928000</v>
      </c>
      <c r="G4201" s="5">
        <f>IFERROR(VLOOKUP(Tabla1[[#This Row],[FECHA]],EXONERACIONES!A:D,4,FALSE),0)</f>
        <v>0</v>
      </c>
      <c r="H4201" s="9">
        <f>IFERROR(VLOOKUP(Tabla1[[#This Row],[FECHA]],EXONERACIONES!A:D,3,FALSE),0)</f>
        <v>0</v>
      </c>
      <c r="I4201" s="5">
        <f>IFERROR(VLOOKUP(Tabla1[[#This Row],[FECHA]],'SIMIT CON RES'!A:D,4,FALSE),0)</f>
        <v>8</v>
      </c>
      <c r="J4201" s="9">
        <f>IFERROR(VLOOKUP(Tabla1[[#This Row],[FECHA]],'SIMIT CON RES'!A:D,3,FALSE),0)</f>
        <v>4928000</v>
      </c>
      <c r="K4201">
        <f>IFERROR(VLOOKUP(Tabla1[[#This Row],[FECHA]],'SIMIT SIN RES'!A:D,4,FALSE),0)</f>
        <v>1</v>
      </c>
      <c r="L4201" s="9">
        <f>IFERROR(VLOOKUP(Tabla1[[#This Row],[FECHA]],'SIMIT SIN RES'!A:D,3,FALSE),0)</f>
        <v>0</v>
      </c>
      <c r="M4201" s="5">
        <f>IFERROR(VLOOKUP(Tabla1[[#This Row],[FECHA]],'RECAUDOS DE COMPARENDOS'!A:D,4,FALSE),0)</f>
        <v>0</v>
      </c>
      <c r="N4201" s="9">
        <f>IFERROR(VLOOKUP(Tabla1[[#This Row],[FECHA]],'RECAUDOS DE COMPARENDOS'!A:D,3,FALSE),0)</f>
        <v>0</v>
      </c>
      <c r="O4201" s="5">
        <f>IFERROR(VLOOKUP(Tabla1[[#This Row],[FECHA]],'RECAUDOS DE RESOLUCIONES'!A:D,4,FALSE),0)</f>
        <v>0</v>
      </c>
      <c r="P4201" s="9">
        <f>IFERROR(VLOOKUP(Tabla1[[#This Row],[FECHA]],'RECAUDOS DE RESOLUCIONES'!A:D,3,FALSE),0)</f>
        <v>0</v>
      </c>
      <c r="Q420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20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201" s="11">
        <f>IFERROR(VLOOKUP(Tabla1[[#This Row],[FECHA]],'RECAUDOS LOCALES'!A:D,4,FALSE),0)</f>
        <v>0</v>
      </c>
      <c r="T4201" s="9">
        <f>IFERROR(VLOOKUP(Tabla1[[#This Row],[FECHA]],'RECAUDOS LOCALES'!A:D,3,FALSE),0)</f>
        <v>0</v>
      </c>
      <c r="U4201" s="11">
        <f>IFERROR(VLOOKUP(Tabla1[[#This Row],[FECHA]],'RECAUDOS EXTERNOS'!A:D,4,FALSE),0)</f>
        <v>0</v>
      </c>
      <c r="V4201" s="9">
        <f>IFERROR(VLOOKUP(Tabla1[[#This Row],[FECHA]],'RECAUDOS EXTERNOS'!A:D,3,FALSE),0)</f>
        <v>0</v>
      </c>
    </row>
    <row r="4202" spans="1:22" x14ac:dyDescent="0.25">
      <c r="A4202" s="1">
        <v>41761</v>
      </c>
      <c r="B4202" s="3" t="s">
        <v>0</v>
      </c>
      <c r="C4202" s="2">
        <v>41760</v>
      </c>
      <c r="D4202" s="5">
        <f>YEAR(Tabla1[[#This Row],[FECHA]])</f>
        <v>2014</v>
      </c>
      <c r="E4202" s="5">
        <f>IFERROR(VLOOKUP(Tabla1[[#This Row],[FECHA]],'COMPARENDOS TOTALES'!A:D,4,FALSE),0)</f>
        <v>5</v>
      </c>
      <c r="F4202" s="9">
        <f>IFERROR(VLOOKUP(Tabla1[[#This Row],[FECHA]],'COMPARENDOS TOTALES'!A:D,3,FALSE),0)</f>
        <v>2320267</v>
      </c>
      <c r="G4202" s="5">
        <f>IFERROR(VLOOKUP(Tabla1[[#This Row],[FECHA]],EXONERACIONES!A:D,4,FALSE),0)</f>
        <v>0</v>
      </c>
      <c r="H4202" s="9">
        <f>IFERROR(VLOOKUP(Tabla1[[#This Row],[FECHA]],EXONERACIONES!A:D,3,FALSE),0)</f>
        <v>0</v>
      </c>
      <c r="I4202" s="5">
        <f>IFERROR(VLOOKUP(Tabla1[[#This Row],[FECHA]],'SIMIT CON RES'!A:D,4,FALSE),0)</f>
        <v>4</v>
      </c>
      <c r="J4202" s="9">
        <f>IFERROR(VLOOKUP(Tabla1[[#This Row],[FECHA]],'SIMIT CON RES'!A:D,3,FALSE),0)</f>
        <v>1704267</v>
      </c>
      <c r="K4202">
        <f>IFERROR(VLOOKUP(Tabla1[[#This Row],[FECHA]],'SIMIT SIN RES'!A:D,4,FALSE),0)</f>
        <v>0</v>
      </c>
      <c r="L4202" s="9">
        <f>IFERROR(VLOOKUP(Tabla1[[#This Row],[FECHA]],'SIMIT SIN RES'!A:D,3,FALSE),0)</f>
        <v>0</v>
      </c>
      <c r="M4202" s="5">
        <f>IFERROR(VLOOKUP(Tabla1[[#This Row],[FECHA]],'RECAUDOS DE COMPARENDOS'!A:D,4,FALSE),0)</f>
        <v>0</v>
      </c>
      <c r="N4202" s="9">
        <f>IFERROR(VLOOKUP(Tabla1[[#This Row],[FECHA]],'RECAUDOS DE COMPARENDOS'!A:D,3,FALSE),0)</f>
        <v>0</v>
      </c>
      <c r="O4202" s="5">
        <f>IFERROR(VLOOKUP(Tabla1[[#This Row],[FECHA]],'RECAUDOS DE RESOLUCIONES'!A:D,4,FALSE),0)</f>
        <v>0</v>
      </c>
      <c r="P4202" s="9">
        <f>IFERROR(VLOOKUP(Tabla1[[#This Row],[FECHA]],'RECAUDOS DE RESOLUCIONES'!A:D,3,FALSE),0)</f>
        <v>0</v>
      </c>
      <c r="Q420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202" s="9">
        <f>Tabla1[V. COMPARENDOS]-(Tabla1[V. EXONERACIONES]+Tabla1[[#This Row],[V. SIMIT CON RESOLUCION]]+Tabla1[[#This Row],[V. SIMIT SIN RESOLUCION]]+Tabla1[[#This Row],[V. RECAUDOS COMPARENDOS]]+Tabla1[[#This Row],[V. RECAUDOS RESOLUCIONES]])</f>
        <v>616000</v>
      </c>
      <c r="S4202" s="11">
        <f>IFERROR(VLOOKUP(Tabla1[[#This Row],[FECHA]],'RECAUDOS LOCALES'!A:D,4,FALSE),0)</f>
        <v>2</v>
      </c>
      <c r="T4202" s="9">
        <f>IFERROR(VLOOKUP(Tabla1[[#This Row],[FECHA]],'RECAUDOS LOCALES'!A:D,3,FALSE),0)</f>
        <v>195024</v>
      </c>
      <c r="U4202" s="11">
        <f>IFERROR(VLOOKUP(Tabla1[[#This Row],[FECHA]],'RECAUDOS EXTERNOS'!A:D,4,FALSE),0)</f>
        <v>1</v>
      </c>
      <c r="V4202" s="9">
        <f>IFERROR(VLOOKUP(Tabla1[[#This Row],[FECHA]],'RECAUDOS EXTERNOS'!A:D,3,FALSE),0)</f>
        <v>75700</v>
      </c>
    </row>
    <row r="4203" spans="1:22" x14ac:dyDescent="0.25">
      <c r="A4203" s="1">
        <v>41762</v>
      </c>
      <c r="B4203" s="3" t="s">
        <v>5</v>
      </c>
      <c r="C4203" s="2">
        <v>41760</v>
      </c>
      <c r="D4203" s="5">
        <f>YEAR(Tabla1[[#This Row],[FECHA]])</f>
        <v>2014</v>
      </c>
      <c r="E4203" s="5">
        <f>IFERROR(VLOOKUP(Tabla1[[#This Row],[FECHA]],'COMPARENDOS TOTALES'!A:D,4,FALSE),0)</f>
        <v>6</v>
      </c>
      <c r="F4203" s="9">
        <f>IFERROR(VLOOKUP(Tabla1[[#This Row],[FECHA]],'COMPARENDOS TOTALES'!A:D,3,FALSE),0)</f>
        <v>2369034</v>
      </c>
      <c r="G4203" s="5">
        <f>IFERROR(VLOOKUP(Tabla1[[#This Row],[FECHA]],EXONERACIONES!A:D,4,FALSE),0)</f>
        <v>0</v>
      </c>
      <c r="H4203" s="9">
        <f>IFERROR(VLOOKUP(Tabla1[[#This Row],[FECHA]],EXONERACIONES!A:D,3,FALSE),0)</f>
        <v>0</v>
      </c>
      <c r="I4203" s="5">
        <f>IFERROR(VLOOKUP(Tabla1[[#This Row],[FECHA]],'SIMIT CON RES'!A:D,4,FALSE),0)</f>
        <v>4</v>
      </c>
      <c r="J4203" s="9">
        <f>IFERROR(VLOOKUP(Tabla1[[#This Row],[FECHA]],'SIMIT CON RES'!A:D,3,FALSE),0)</f>
        <v>2012267</v>
      </c>
      <c r="K4203">
        <f>IFERROR(VLOOKUP(Tabla1[[#This Row],[FECHA]],'SIMIT SIN RES'!A:D,4,FALSE),0)</f>
        <v>0</v>
      </c>
      <c r="L4203" s="9">
        <f>IFERROR(VLOOKUP(Tabla1[[#This Row],[FECHA]],'SIMIT SIN RES'!A:D,3,FALSE),0)</f>
        <v>0</v>
      </c>
      <c r="M4203" s="5">
        <f>IFERROR(VLOOKUP(Tabla1[[#This Row],[FECHA]],'RECAUDOS DE COMPARENDOS'!A:D,4,FALSE),0)</f>
        <v>0</v>
      </c>
      <c r="N4203" s="9">
        <f>IFERROR(VLOOKUP(Tabla1[[#This Row],[FECHA]],'RECAUDOS DE COMPARENDOS'!A:D,3,FALSE),0)</f>
        <v>0</v>
      </c>
      <c r="O4203" s="5">
        <f>IFERROR(VLOOKUP(Tabla1[[#This Row],[FECHA]],'RECAUDOS DE RESOLUCIONES'!A:D,4,FALSE),0)</f>
        <v>0</v>
      </c>
      <c r="P4203" s="9">
        <f>IFERROR(VLOOKUP(Tabla1[[#This Row],[FECHA]],'RECAUDOS DE RESOLUCIONES'!A:D,3,FALSE),0)</f>
        <v>0</v>
      </c>
      <c r="Q420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4203" s="9">
        <f>Tabla1[V. COMPARENDOS]-(Tabla1[V. EXONERACIONES]+Tabla1[[#This Row],[V. SIMIT CON RESOLUCION]]+Tabla1[[#This Row],[V. SIMIT SIN RESOLUCION]]+Tabla1[[#This Row],[V. RECAUDOS COMPARENDOS]]+Tabla1[[#This Row],[V. RECAUDOS RESOLUCIONES]])</f>
        <v>356767</v>
      </c>
      <c r="S4203" s="11">
        <f>IFERROR(VLOOKUP(Tabla1[[#This Row],[FECHA]],'RECAUDOS LOCALES'!A:D,4,FALSE),0)</f>
        <v>0</v>
      </c>
      <c r="T4203" s="9">
        <f>IFERROR(VLOOKUP(Tabla1[[#This Row],[FECHA]],'RECAUDOS LOCALES'!A:D,3,FALSE),0)</f>
        <v>0</v>
      </c>
      <c r="U4203" s="11">
        <f>IFERROR(VLOOKUP(Tabla1[[#This Row],[FECHA]],'RECAUDOS EXTERNOS'!A:D,4,FALSE),0)</f>
        <v>0</v>
      </c>
      <c r="V4203" s="9">
        <f>IFERROR(VLOOKUP(Tabla1[[#This Row],[FECHA]],'RECAUDOS EXTERNOS'!A:D,3,FALSE),0)</f>
        <v>0</v>
      </c>
    </row>
    <row r="4204" spans="1:22" x14ac:dyDescent="0.25">
      <c r="A4204" s="1">
        <v>41763</v>
      </c>
      <c r="B4204" s="3" t="s">
        <v>4</v>
      </c>
      <c r="C4204" s="2">
        <v>41760</v>
      </c>
      <c r="D4204" s="5">
        <f>YEAR(Tabla1[[#This Row],[FECHA]])</f>
        <v>2014</v>
      </c>
      <c r="E4204" s="5">
        <f>IFERROR(VLOOKUP(Tabla1[[#This Row],[FECHA]],'COMPARENDOS TOTALES'!A:D,4,FALSE),0)</f>
        <v>2</v>
      </c>
      <c r="F4204" s="9">
        <f>IFERROR(VLOOKUP(Tabla1[[#This Row],[FECHA]],'COMPARENDOS TOTALES'!A:D,3,FALSE),0)</f>
        <v>1232000</v>
      </c>
      <c r="G4204" s="5">
        <f>IFERROR(VLOOKUP(Tabla1[[#This Row],[FECHA]],EXONERACIONES!A:D,4,FALSE),0)</f>
        <v>0</v>
      </c>
      <c r="H4204" s="9">
        <f>IFERROR(VLOOKUP(Tabla1[[#This Row],[FECHA]],EXONERACIONES!A:D,3,FALSE),0)</f>
        <v>0</v>
      </c>
      <c r="I4204" s="5">
        <f>IFERROR(VLOOKUP(Tabla1[[#This Row],[FECHA]],'SIMIT CON RES'!A:D,4,FALSE),0)</f>
        <v>2</v>
      </c>
      <c r="J4204" s="9">
        <f>IFERROR(VLOOKUP(Tabla1[[#This Row],[FECHA]],'SIMIT CON RES'!A:D,3,FALSE),0)</f>
        <v>1232000</v>
      </c>
      <c r="K4204">
        <f>IFERROR(VLOOKUP(Tabla1[[#This Row],[FECHA]],'SIMIT SIN RES'!A:D,4,FALSE),0)</f>
        <v>0</v>
      </c>
      <c r="L4204" s="9">
        <f>IFERROR(VLOOKUP(Tabla1[[#This Row],[FECHA]],'SIMIT SIN RES'!A:D,3,FALSE),0)</f>
        <v>0</v>
      </c>
      <c r="M4204" s="5">
        <f>IFERROR(VLOOKUP(Tabla1[[#This Row],[FECHA]],'RECAUDOS DE COMPARENDOS'!A:D,4,FALSE),0)</f>
        <v>0</v>
      </c>
      <c r="N4204" s="9">
        <f>IFERROR(VLOOKUP(Tabla1[[#This Row],[FECHA]],'RECAUDOS DE COMPARENDOS'!A:D,3,FALSE),0)</f>
        <v>0</v>
      </c>
      <c r="O4204" s="5">
        <f>IFERROR(VLOOKUP(Tabla1[[#This Row],[FECHA]],'RECAUDOS DE RESOLUCIONES'!A:D,4,FALSE),0)</f>
        <v>0</v>
      </c>
      <c r="P4204" s="9">
        <f>IFERROR(VLOOKUP(Tabla1[[#This Row],[FECHA]],'RECAUDOS DE RESOLUCIONES'!A:D,3,FALSE),0)</f>
        <v>0</v>
      </c>
      <c r="Q420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20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204" s="11">
        <f>IFERROR(VLOOKUP(Tabla1[[#This Row],[FECHA]],'RECAUDOS LOCALES'!A:D,4,FALSE),0)</f>
        <v>0</v>
      </c>
      <c r="T4204" s="9">
        <f>IFERROR(VLOOKUP(Tabla1[[#This Row],[FECHA]],'RECAUDOS LOCALES'!A:D,3,FALSE),0)</f>
        <v>0</v>
      </c>
      <c r="U4204" s="11">
        <f>IFERROR(VLOOKUP(Tabla1[[#This Row],[FECHA]],'RECAUDOS EXTERNOS'!A:D,4,FALSE),0)</f>
        <v>0</v>
      </c>
      <c r="V4204" s="9">
        <f>IFERROR(VLOOKUP(Tabla1[[#This Row],[FECHA]],'RECAUDOS EXTERNOS'!A:D,3,FALSE),0)</f>
        <v>0</v>
      </c>
    </row>
    <row r="4205" spans="1:22" x14ac:dyDescent="0.25">
      <c r="A4205" s="1">
        <v>41764</v>
      </c>
      <c r="B4205" s="3" t="s">
        <v>1</v>
      </c>
      <c r="C4205" s="2">
        <v>41760</v>
      </c>
      <c r="D4205" s="5">
        <f>YEAR(Tabla1[[#This Row],[FECHA]])</f>
        <v>2014</v>
      </c>
      <c r="E4205" s="5">
        <f>IFERROR(VLOOKUP(Tabla1[[#This Row],[FECHA]],'COMPARENDOS TOTALES'!A:D,4,FALSE),0)</f>
        <v>24</v>
      </c>
      <c r="F4205" s="9">
        <f>IFERROR(VLOOKUP(Tabla1[[#This Row],[FECHA]],'COMPARENDOS TOTALES'!A:D,3,FALSE),0)</f>
        <v>7913036</v>
      </c>
      <c r="G4205" s="5">
        <f>IFERROR(VLOOKUP(Tabla1[[#This Row],[FECHA]],EXONERACIONES!A:D,4,FALSE),0)</f>
        <v>0</v>
      </c>
      <c r="H4205" s="9">
        <f>IFERROR(VLOOKUP(Tabla1[[#This Row],[FECHA]],EXONERACIONES!A:D,3,FALSE),0)</f>
        <v>0</v>
      </c>
      <c r="I4205" s="5">
        <f>IFERROR(VLOOKUP(Tabla1[[#This Row],[FECHA]],'SIMIT CON RES'!A:D,4,FALSE),0)</f>
        <v>16</v>
      </c>
      <c r="J4205" s="9">
        <f>IFERROR(VLOOKUP(Tabla1[[#This Row],[FECHA]],'SIMIT CON RES'!A:D,3,FALSE),0)</f>
        <v>6981335</v>
      </c>
      <c r="K4205">
        <f>IFERROR(VLOOKUP(Tabla1[[#This Row],[FECHA]],'SIMIT SIN RES'!A:D,4,FALSE),0)</f>
        <v>4</v>
      </c>
      <c r="L4205" s="9">
        <f>IFERROR(VLOOKUP(Tabla1[[#This Row],[FECHA]],'SIMIT SIN RES'!A:D,3,FALSE),0)</f>
        <v>164267</v>
      </c>
      <c r="M4205" s="5">
        <f>IFERROR(VLOOKUP(Tabla1[[#This Row],[FECHA]],'RECAUDOS DE COMPARENDOS'!A:D,4,FALSE),0)</f>
        <v>0</v>
      </c>
      <c r="N4205" s="9">
        <f>IFERROR(VLOOKUP(Tabla1[[#This Row],[FECHA]],'RECAUDOS DE COMPARENDOS'!A:D,3,FALSE),0)</f>
        <v>0</v>
      </c>
      <c r="O4205" s="5">
        <f>IFERROR(VLOOKUP(Tabla1[[#This Row],[FECHA]],'RECAUDOS DE RESOLUCIONES'!A:D,4,FALSE),0)</f>
        <v>0</v>
      </c>
      <c r="P4205" s="9">
        <f>IFERROR(VLOOKUP(Tabla1[[#This Row],[FECHA]],'RECAUDOS DE RESOLUCIONES'!A:D,3,FALSE),0)</f>
        <v>0</v>
      </c>
      <c r="Q420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4205" s="9">
        <f>Tabla1[V. COMPARENDOS]-(Tabla1[V. EXONERACIONES]+Tabla1[[#This Row],[V. SIMIT CON RESOLUCION]]+Tabla1[[#This Row],[V. SIMIT SIN RESOLUCION]]+Tabla1[[#This Row],[V. RECAUDOS COMPARENDOS]]+Tabla1[[#This Row],[V. RECAUDOS RESOLUCIONES]])</f>
        <v>767434</v>
      </c>
      <c r="S4205" s="11">
        <f>IFERROR(VLOOKUP(Tabla1[[#This Row],[FECHA]],'RECAUDOS LOCALES'!A:D,4,FALSE),0)</f>
        <v>8</v>
      </c>
      <c r="T4205" s="9">
        <f>IFERROR(VLOOKUP(Tabla1[[#This Row],[FECHA]],'RECAUDOS LOCALES'!A:D,3,FALSE),0)</f>
        <v>1618000</v>
      </c>
      <c r="U4205" s="11">
        <f>IFERROR(VLOOKUP(Tabla1[[#This Row],[FECHA]],'RECAUDOS EXTERNOS'!A:D,4,FALSE),0)</f>
        <v>3</v>
      </c>
      <c r="V4205" s="9">
        <f>IFERROR(VLOOKUP(Tabla1[[#This Row],[FECHA]],'RECAUDOS EXTERNOS'!A:D,3,FALSE),0)</f>
        <v>933696</v>
      </c>
    </row>
    <row r="4206" spans="1:22" x14ac:dyDescent="0.25">
      <c r="A4206" s="1">
        <v>41765</v>
      </c>
      <c r="B4206" s="3" t="s">
        <v>2</v>
      </c>
      <c r="C4206" s="2">
        <v>41760</v>
      </c>
      <c r="D4206" s="5">
        <f>YEAR(Tabla1[[#This Row],[FECHA]])</f>
        <v>2014</v>
      </c>
      <c r="E4206" s="5">
        <f>IFERROR(VLOOKUP(Tabla1[[#This Row],[FECHA]],'COMPARENDOS TOTALES'!A:D,4,FALSE),0)</f>
        <v>2</v>
      </c>
      <c r="F4206" s="9">
        <f>IFERROR(VLOOKUP(Tabla1[[#This Row],[FECHA]],'COMPARENDOS TOTALES'!A:D,3,FALSE),0)</f>
        <v>780267</v>
      </c>
      <c r="G4206" s="5">
        <f>IFERROR(VLOOKUP(Tabla1[[#This Row],[FECHA]],EXONERACIONES!A:D,4,FALSE),0)</f>
        <v>0</v>
      </c>
      <c r="H4206" s="9">
        <f>IFERROR(VLOOKUP(Tabla1[[#This Row],[FECHA]],EXONERACIONES!A:D,3,FALSE),0)</f>
        <v>0</v>
      </c>
      <c r="I4206" s="5">
        <f>IFERROR(VLOOKUP(Tabla1[[#This Row],[FECHA]],'SIMIT CON RES'!A:D,4,FALSE),0)</f>
        <v>1</v>
      </c>
      <c r="J4206" s="9">
        <f>IFERROR(VLOOKUP(Tabla1[[#This Row],[FECHA]],'SIMIT CON RES'!A:D,3,FALSE),0)</f>
        <v>164267</v>
      </c>
      <c r="K4206">
        <f>IFERROR(VLOOKUP(Tabla1[[#This Row],[FECHA]],'SIMIT SIN RES'!A:D,4,FALSE),0)</f>
        <v>0</v>
      </c>
      <c r="L4206" s="9">
        <f>IFERROR(VLOOKUP(Tabla1[[#This Row],[FECHA]],'SIMIT SIN RES'!A:D,3,FALSE),0)</f>
        <v>0</v>
      </c>
      <c r="M4206" s="5">
        <f>IFERROR(VLOOKUP(Tabla1[[#This Row],[FECHA]],'RECAUDOS DE COMPARENDOS'!A:D,4,FALSE),0)</f>
        <v>0</v>
      </c>
      <c r="N4206" s="9">
        <f>IFERROR(VLOOKUP(Tabla1[[#This Row],[FECHA]],'RECAUDOS DE COMPARENDOS'!A:D,3,FALSE),0)</f>
        <v>0</v>
      </c>
      <c r="O4206" s="5">
        <f>IFERROR(VLOOKUP(Tabla1[[#This Row],[FECHA]],'RECAUDOS DE RESOLUCIONES'!A:D,4,FALSE),0)</f>
        <v>0</v>
      </c>
      <c r="P4206" s="9">
        <f>IFERROR(VLOOKUP(Tabla1[[#This Row],[FECHA]],'RECAUDOS DE RESOLUCIONES'!A:D,3,FALSE),0)</f>
        <v>0</v>
      </c>
      <c r="Q420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206" s="9">
        <f>Tabla1[V. COMPARENDOS]-(Tabla1[V. EXONERACIONES]+Tabla1[[#This Row],[V. SIMIT CON RESOLUCION]]+Tabla1[[#This Row],[V. SIMIT SIN RESOLUCION]]+Tabla1[[#This Row],[V. RECAUDOS COMPARENDOS]]+Tabla1[[#This Row],[V. RECAUDOS RESOLUCIONES]])</f>
        <v>616000</v>
      </c>
      <c r="S4206" s="11">
        <f>IFERROR(VLOOKUP(Tabla1[[#This Row],[FECHA]],'RECAUDOS LOCALES'!A:D,4,FALSE),0)</f>
        <v>4</v>
      </c>
      <c r="T4206" s="9">
        <f>IFERROR(VLOOKUP(Tabla1[[#This Row],[FECHA]],'RECAUDOS LOCALES'!A:D,3,FALSE),0)</f>
        <v>553801</v>
      </c>
      <c r="U4206" s="11">
        <f>IFERROR(VLOOKUP(Tabla1[[#This Row],[FECHA]],'RECAUDOS EXTERNOS'!A:D,4,FALSE),0)</f>
        <v>3</v>
      </c>
      <c r="V4206" s="9">
        <f>IFERROR(VLOOKUP(Tabla1[[#This Row],[FECHA]],'RECAUDOS EXTERNOS'!A:D,3,FALSE),0)</f>
        <v>1160057</v>
      </c>
    </row>
    <row r="4207" spans="1:22" x14ac:dyDescent="0.25">
      <c r="A4207" s="1">
        <v>41766</v>
      </c>
      <c r="B4207" s="3" t="s">
        <v>3</v>
      </c>
      <c r="C4207" s="2">
        <v>41760</v>
      </c>
      <c r="D4207" s="5">
        <f>YEAR(Tabla1[[#This Row],[FECHA]])</f>
        <v>2014</v>
      </c>
      <c r="E4207" s="5">
        <f>IFERROR(VLOOKUP(Tabla1[[#This Row],[FECHA]],'COMPARENDOS TOTALES'!A:D,4,FALSE),0)</f>
        <v>4</v>
      </c>
      <c r="F4207" s="9">
        <f>IFERROR(VLOOKUP(Tabla1[[#This Row],[FECHA]],'COMPARENDOS TOTALES'!A:D,3,FALSE),0)</f>
        <v>1300017</v>
      </c>
      <c r="G4207" s="5">
        <f>IFERROR(VLOOKUP(Tabla1[[#This Row],[FECHA]],EXONERACIONES!A:D,4,FALSE),0)</f>
        <v>0</v>
      </c>
      <c r="H4207" s="9">
        <f>IFERROR(VLOOKUP(Tabla1[[#This Row],[FECHA]],EXONERACIONES!A:D,3,FALSE),0)</f>
        <v>0</v>
      </c>
      <c r="I4207" s="5">
        <f>IFERROR(VLOOKUP(Tabla1[[#This Row],[FECHA]],'SIMIT CON RES'!A:D,4,FALSE),0)</f>
        <v>2</v>
      </c>
      <c r="J4207" s="9">
        <f>IFERROR(VLOOKUP(Tabla1[[#This Row],[FECHA]],'SIMIT CON RES'!A:D,3,FALSE),0)</f>
        <v>780267</v>
      </c>
      <c r="K4207">
        <f>IFERROR(VLOOKUP(Tabla1[[#This Row],[FECHA]],'SIMIT SIN RES'!A:D,4,FALSE),0)</f>
        <v>0</v>
      </c>
      <c r="L4207" s="9">
        <f>IFERROR(VLOOKUP(Tabla1[[#This Row],[FECHA]],'SIMIT SIN RES'!A:D,3,FALSE),0)</f>
        <v>0</v>
      </c>
      <c r="M4207" s="5">
        <f>IFERROR(VLOOKUP(Tabla1[[#This Row],[FECHA]],'RECAUDOS DE COMPARENDOS'!A:D,4,FALSE),0)</f>
        <v>0</v>
      </c>
      <c r="N4207" s="9">
        <f>IFERROR(VLOOKUP(Tabla1[[#This Row],[FECHA]],'RECAUDOS DE COMPARENDOS'!A:D,3,FALSE),0)</f>
        <v>0</v>
      </c>
      <c r="O4207" s="5">
        <f>IFERROR(VLOOKUP(Tabla1[[#This Row],[FECHA]],'RECAUDOS DE RESOLUCIONES'!A:D,4,FALSE),0)</f>
        <v>0</v>
      </c>
      <c r="P4207" s="9">
        <f>IFERROR(VLOOKUP(Tabla1[[#This Row],[FECHA]],'RECAUDOS DE RESOLUCIONES'!A:D,3,FALSE),0)</f>
        <v>0</v>
      </c>
      <c r="Q420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4207" s="9">
        <f>Tabla1[V. COMPARENDOS]-(Tabla1[V. EXONERACIONES]+Tabla1[[#This Row],[V. SIMIT CON RESOLUCION]]+Tabla1[[#This Row],[V. SIMIT SIN RESOLUCION]]+Tabla1[[#This Row],[V. RECAUDOS COMPARENDOS]]+Tabla1[[#This Row],[V. RECAUDOS RESOLUCIONES]])</f>
        <v>519750</v>
      </c>
      <c r="S4207" s="11">
        <f>IFERROR(VLOOKUP(Tabla1[[#This Row],[FECHA]],'RECAUDOS LOCALES'!A:D,4,FALSE),0)</f>
        <v>4</v>
      </c>
      <c r="T4207" s="9">
        <f>IFERROR(VLOOKUP(Tabla1[[#This Row],[FECHA]],'RECAUDOS LOCALES'!A:D,3,FALSE),0)</f>
        <v>732402</v>
      </c>
      <c r="U4207" s="11">
        <f>IFERROR(VLOOKUP(Tabla1[[#This Row],[FECHA]],'RECAUDOS EXTERNOS'!A:D,4,FALSE),0)</f>
        <v>2</v>
      </c>
      <c r="V4207" s="9">
        <f>IFERROR(VLOOKUP(Tabla1[[#This Row],[FECHA]],'RECAUDOS EXTERNOS'!A:D,3,FALSE),0)</f>
        <v>586560</v>
      </c>
    </row>
    <row r="4208" spans="1:22" x14ac:dyDescent="0.25">
      <c r="A4208" s="1">
        <v>41767</v>
      </c>
      <c r="B4208" s="3" t="s">
        <v>6</v>
      </c>
      <c r="C4208" s="2">
        <v>41760</v>
      </c>
      <c r="D4208" s="5">
        <f>YEAR(Tabla1[[#This Row],[FECHA]])</f>
        <v>2014</v>
      </c>
      <c r="E4208" s="5">
        <f>IFERROR(VLOOKUP(Tabla1[[#This Row],[FECHA]],'COMPARENDOS TOTALES'!A:D,4,FALSE),0)</f>
        <v>4</v>
      </c>
      <c r="F4208" s="9">
        <f>IFERROR(VLOOKUP(Tabla1[[#This Row],[FECHA]],'COMPARENDOS TOTALES'!A:D,3,FALSE),0)</f>
        <v>800801</v>
      </c>
      <c r="G4208" s="5">
        <f>IFERROR(VLOOKUP(Tabla1[[#This Row],[FECHA]],EXONERACIONES!A:D,4,FALSE),0)</f>
        <v>0</v>
      </c>
      <c r="H4208" s="9">
        <f>IFERROR(VLOOKUP(Tabla1[[#This Row],[FECHA]],EXONERACIONES!A:D,3,FALSE),0)</f>
        <v>0</v>
      </c>
      <c r="I4208" s="5">
        <f>IFERROR(VLOOKUP(Tabla1[[#This Row],[FECHA]],'SIMIT CON RES'!A:D,4,FALSE),0)</f>
        <v>4</v>
      </c>
      <c r="J4208" s="9">
        <f>IFERROR(VLOOKUP(Tabla1[[#This Row],[FECHA]],'SIMIT CON RES'!A:D,3,FALSE),0)</f>
        <v>800801</v>
      </c>
      <c r="K4208">
        <f>IFERROR(VLOOKUP(Tabla1[[#This Row],[FECHA]],'SIMIT SIN RES'!A:D,4,FALSE),0)</f>
        <v>0</v>
      </c>
      <c r="L4208" s="9">
        <f>IFERROR(VLOOKUP(Tabla1[[#This Row],[FECHA]],'SIMIT SIN RES'!A:D,3,FALSE),0)</f>
        <v>0</v>
      </c>
      <c r="M4208" s="5">
        <f>IFERROR(VLOOKUP(Tabla1[[#This Row],[FECHA]],'RECAUDOS DE COMPARENDOS'!A:D,4,FALSE),0)</f>
        <v>0</v>
      </c>
      <c r="N4208" s="9">
        <f>IFERROR(VLOOKUP(Tabla1[[#This Row],[FECHA]],'RECAUDOS DE COMPARENDOS'!A:D,3,FALSE),0)</f>
        <v>0</v>
      </c>
      <c r="O4208" s="5">
        <f>IFERROR(VLOOKUP(Tabla1[[#This Row],[FECHA]],'RECAUDOS DE RESOLUCIONES'!A:D,4,FALSE),0)</f>
        <v>0</v>
      </c>
      <c r="P4208" s="9">
        <f>IFERROR(VLOOKUP(Tabla1[[#This Row],[FECHA]],'RECAUDOS DE RESOLUCIONES'!A:D,3,FALSE),0)</f>
        <v>0</v>
      </c>
      <c r="Q420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20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208" s="11">
        <f>IFERROR(VLOOKUP(Tabla1[[#This Row],[FECHA]],'RECAUDOS LOCALES'!A:D,4,FALSE),0)</f>
        <v>7</v>
      </c>
      <c r="T4208" s="9">
        <f>IFERROR(VLOOKUP(Tabla1[[#This Row],[FECHA]],'RECAUDOS LOCALES'!A:D,3,FALSE),0)</f>
        <v>1354120</v>
      </c>
      <c r="U4208" s="11">
        <f>IFERROR(VLOOKUP(Tabla1[[#This Row],[FECHA]],'RECAUDOS EXTERNOS'!A:D,4,FALSE),0)</f>
        <v>6</v>
      </c>
      <c r="V4208" s="9">
        <f>IFERROR(VLOOKUP(Tabla1[[#This Row],[FECHA]],'RECAUDOS EXTERNOS'!A:D,3,FALSE),0)</f>
        <v>2879464</v>
      </c>
    </row>
    <row r="4209" spans="1:22" x14ac:dyDescent="0.25">
      <c r="A4209" s="1">
        <v>41768</v>
      </c>
      <c r="B4209" s="3" t="s">
        <v>0</v>
      </c>
      <c r="C4209" s="2">
        <v>41760</v>
      </c>
      <c r="D4209" s="5">
        <f>YEAR(Tabla1[[#This Row],[FECHA]])</f>
        <v>2014</v>
      </c>
      <c r="E4209" s="5">
        <f>IFERROR(VLOOKUP(Tabla1[[#This Row],[FECHA]],'COMPARENDOS TOTALES'!A:D,4,FALSE),0)</f>
        <v>5</v>
      </c>
      <c r="F4209" s="9">
        <f>IFERROR(VLOOKUP(Tabla1[[#This Row],[FECHA]],'COMPARENDOS TOTALES'!A:D,3,FALSE),0)</f>
        <v>8364767</v>
      </c>
      <c r="G4209" s="5">
        <f>IFERROR(VLOOKUP(Tabla1[[#This Row],[FECHA]],EXONERACIONES!A:D,4,FALSE),0)</f>
        <v>0</v>
      </c>
      <c r="H4209" s="9">
        <f>IFERROR(VLOOKUP(Tabla1[[#This Row],[FECHA]],EXONERACIONES!A:D,3,FALSE),0)</f>
        <v>0</v>
      </c>
      <c r="I4209" s="5">
        <f>IFERROR(VLOOKUP(Tabla1[[#This Row],[FECHA]],'SIMIT CON RES'!A:D,4,FALSE),0)</f>
        <v>3</v>
      </c>
      <c r="J4209" s="9">
        <f>IFERROR(VLOOKUP(Tabla1[[#This Row],[FECHA]],'SIMIT CON RES'!A:D,3,FALSE),0)</f>
        <v>8172267</v>
      </c>
      <c r="K4209">
        <f>IFERROR(VLOOKUP(Tabla1[[#This Row],[FECHA]],'SIMIT SIN RES'!A:D,4,FALSE),0)</f>
        <v>1</v>
      </c>
      <c r="L4209" s="9">
        <f>IFERROR(VLOOKUP(Tabla1[[#This Row],[FECHA]],'SIMIT SIN RES'!A:D,3,FALSE),0)</f>
        <v>0</v>
      </c>
      <c r="M4209" s="5">
        <f>IFERROR(VLOOKUP(Tabla1[[#This Row],[FECHA]],'RECAUDOS DE COMPARENDOS'!A:D,4,FALSE),0)</f>
        <v>0</v>
      </c>
      <c r="N4209" s="9">
        <f>IFERROR(VLOOKUP(Tabla1[[#This Row],[FECHA]],'RECAUDOS DE COMPARENDOS'!A:D,3,FALSE),0)</f>
        <v>0</v>
      </c>
      <c r="O4209" s="5">
        <f>IFERROR(VLOOKUP(Tabla1[[#This Row],[FECHA]],'RECAUDOS DE RESOLUCIONES'!A:D,4,FALSE),0)</f>
        <v>0</v>
      </c>
      <c r="P4209" s="9">
        <f>IFERROR(VLOOKUP(Tabla1[[#This Row],[FECHA]],'RECAUDOS DE RESOLUCIONES'!A:D,3,FALSE),0)</f>
        <v>0</v>
      </c>
      <c r="Q420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209" s="9">
        <f>Tabla1[V. COMPARENDOS]-(Tabla1[V. EXONERACIONES]+Tabla1[[#This Row],[V. SIMIT CON RESOLUCION]]+Tabla1[[#This Row],[V. SIMIT SIN RESOLUCION]]+Tabla1[[#This Row],[V. RECAUDOS COMPARENDOS]]+Tabla1[[#This Row],[V. RECAUDOS RESOLUCIONES]])</f>
        <v>192500</v>
      </c>
      <c r="S4209" s="11">
        <f>IFERROR(VLOOKUP(Tabla1[[#This Row],[FECHA]],'RECAUDOS LOCALES'!A:D,4,FALSE),0)</f>
        <v>0</v>
      </c>
      <c r="T4209" s="9">
        <f>IFERROR(VLOOKUP(Tabla1[[#This Row],[FECHA]],'RECAUDOS LOCALES'!A:D,3,FALSE),0)</f>
        <v>0</v>
      </c>
      <c r="U4209" s="11">
        <f>IFERROR(VLOOKUP(Tabla1[[#This Row],[FECHA]],'RECAUDOS EXTERNOS'!A:D,4,FALSE),0)</f>
        <v>3</v>
      </c>
      <c r="V4209" s="9">
        <f>IFERROR(VLOOKUP(Tabla1[[#This Row],[FECHA]],'RECAUDOS EXTERNOS'!A:D,3,FALSE),0)</f>
        <v>479620</v>
      </c>
    </row>
    <row r="4210" spans="1:22" x14ac:dyDescent="0.25">
      <c r="A4210" s="1">
        <v>41769</v>
      </c>
      <c r="B4210" s="3" t="s">
        <v>5</v>
      </c>
      <c r="C4210" s="2">
        <v>41760</v>
      </c>
      <c r="D4210" s="5">
        <f>YEAR(Tabla1[[#This Row],[FECHA]])</f>
        <v>2014</v>
      </c>
      <c r="E4210" s="5">
        <f>IFERROR(VLOOKUP(Tabla1[[#This Row],[FECHA]],'COMPARENDOS TOTALES'!A:D,4,FALSE),0)</f>
        <v>5</v>
      </c>
      <c r="F4210" s="9">
        <f>IFERROR(VLOOKUP(Tabla1[[#This Row],[FECHA]],'COMPARENDOS TOTALES'!A:D,3,FALSE),0)</f>
        <v>5852000</v>
      </c>
      <c r="G4210" s="5">
        <f>IFERROR(VLOOKUP(Tabla1[[#This Row],[FECHA]],EXONERACIONES!A:D,4,FALSE),0)</f>
        <v>0</v>
      </c>
      <c r="H4210" s="9">
        <f>IFERROR(VLOOKUP(Tabla1[[#This Row],[FECHA]],EXONERACIONES!A:D,3,FALSE),0)</f>
        <v>0</v>
      </c>
      <c r="I4210" s="5">
        <f>IFERROR(VLOOKUP(Tabla1[[#This Row],[FECHA]],'SIMIT CON RES'!A:D,4,FALSE),0)</f>
        <v>5</v>
      </c>
      <c r="J4210" s="9">
        <f>IFERROR(VLOOKUP(Tabla1[[#This Row],[FECHA]],'SIMIT CON RES'!A:D,3,FALSE),0)</f>
        <v>5852000</v>
      </c>
      <c r="K4210">
        <f>IFERROR(VLOOKUP(Tabla1[[#This Row],[FECHA]],'SIMIT SIN RES'!A:D,4,FALSE),0)</f>
        <v>0</v>
      </c>
      <c r="L4210" s="9">
        <f>IFERROR(VLOOKUP(Tabla1[[#This Row],[FECHA]],'SIMIT SIN RES'!A:D,3,FALSE),0)</f>
        <v>0</v>
      </c>
      <c r="M4210" s="5">
        <f>IFERROR(VLOOKUP(Tabla1[[#This Row],[FECHA]],'RECAUDOS DE COMPARENDOS'!A:D,4,FALSE),0)</f>
        <v>0</v>
      </c>
      <c r="N4210" s="9">
        <f>IFERROR(VLOOKUP(Tabla1[[#This Row],[FECHA]],'RECAUDOS DE COMPARENDOS'!A:D,3,FALSE),0)</f>
        <v>0</v>
      </c>
      <c r="O4210" s="5">
        <f>IFERROR(VLOOKUP(Tabla1[[#This Row],[FECHA]],'RECAUDOS DE RESOLUCIONES'!A:D,4,FALSE),0)</f>
        <v>0</v>
      </c>
      <c r="P4210" s="9">
        <f>IFERROR(VLOOKUP(Tabla1[[#This Row],[FECHA]],'RECAUDOS DE RESOLUCIONES'!A:D,3,FALSE),0)</f>
        <v>0</v>
      </c>
      <c r="Q421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21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210" s="11">
        <f>IFERROR(VLOOKUP(Tabla1[[#This Row],[FECHA]],'RECAUDOS LOCALES'!A:D,4,FALSE),0)</f>
        <v>0</v>
      </c>
      <c r="T4210" s="9">
        <f>IFERROR(VLOOKUP(Tabla1[[#This Row],[FECHA]],'RECAUDOS LOCALES'!A:D,3,FALSE),0)</f>
        <v>0</v>
      </c>
      <c r="U4210" s="11">
        <f>IFERROR(VLOOKUP(Tabla1[[#This Row],[FECHA]],'RECAUDOS EXTERNOS'!A:D,4,FALSE),0)</f>
        <v>0</v>
      </c>
      <c r="V4210" s="9">
        <f>IFERROR(VLOOKUP(Tabla1[[#This Row],[FECHA]],'RECAUDOS EXTERNOS'!A:D,3,FALSE),0)</f>
        <v>0</v>
      </c>
    </row>
    <row r="4211" spans="1:22" x14ac:dyDescent="0.25">
      <c r="A4211" s="1">
        <v>41770</v>
      </c>
      <c r="B4211" s="3" t="s">
        <v>4</v>
      </c>
      <c r="C4211" s="2">
        <v>41760</v>
      </c>
      <c r="D4211" s="5">
        <f>YEAR(Tabla1[[#This Row],[FECHA]])</f>
        <v>2014</v>
      </c>
      <c r="E4211" s="5">
        <f>IFERROR(VLOOKUP(Tabla1[[#This Row],[FECHA]],'COMPARENDOS TOTALES'!A:D,4,FALSE),0)</f>
        <v>8</v>
      </c>
      <c r="F4211" s="9">
        <f>IFERROR(VLOOKUP(Tabla1[[#This Row],[FECHA]],'COMPARENDOS TOTALES'!A:D,3,FALSE),0)</f>
        <v>12381601</v>
      </c>
      <c r="G4211" s="5">
        <f>IFERROR(VLOOKUP(Tabla1[[#This Row],[FECHA]],EXONERACIONES!A:D,4,FALSE),0)</f>
        <v>0</v>
      </c>
      <c r="H4211" s="9">
        <f>IFERROR(VLOOKUP(Tabla1[[#This Row],[FECHA]],EXONERACIONES!A:D,3,FALSE),0)</f>
        <v>0</v>
      </c>
      <c r="I4211" s="5">
        <f>IFERROR(VLOOKUP(Tabla1[[#This Row],[FECHA]],'SIMIT CON RES'!A:D,4,FALSE),0)</f>
        <v>5</v>
      </c>
      <c r="J4211" s="9">
        <f>IFERROR(VLOOKUP(Tabla1[[#This Row],[FECHA]],'SIMIT CON RES'!A:D,3,FALSE),0)</f>
        <v>12176267</v>
      </c>
      <c r="K4211">
        <f>IFERROR(VLOOKUP(Tabla1[[#This Row],[FECHA]],'SIMIT SIN RES'!A:D,4,FALSE),0)</f>
        <v>1</v>
      </c>
      <c r="L4211" s="9">
        <f>IFERROR(VLOOKUP(Tabla1[[#This Row],[FECHA]],'SIMIT SIN RES'!A:D,3,FALSE),0)</f>
        <v>0</v>
      </c>
      <c r="M4211" s="5">
        <f>IFERROR(VLOOKUP(Tabla1[[#This Row],[FECHA]],'RECAUDOS DE COMPARENDOS'!A:D,4,FALSE),0)</f>
        <v>0</v>
      </c>
      <c r="N4211" s="9">
        <f>IFERROR(VLOOKUP(Tabla1[[#This Row],[FECHA]],'RECAUDOS DE COMPARENDOS'!A:D,3,FALSE),0)</f>
        <v>0</v>
      </c>
      <c r="O4211" s="5">
        <f>IFERROR(VLOOKUP(Tabla1[[#This Row],[FECHA]],'RECAUDOS DE RESOLUCIONES'!A:D,4,FALSE),0)</f>
        <v>0</v>
      </c>
      <c r="P4211" s="9">
        <f>IFERROR(VLOOKUP(Tabla1[[#This Row],[FECHA]],'RECAUDOS DE RESOLUCIONES'!A:D,3,FALSE),0)</f>
        <v>0</v>
      </c>
      <c r="Q421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4211" s="9">
        <f>Tabla1[V. COMPARENDOS]-(Tabla1[V. EXONERACIONES]+Tabla1[[#This Row],[V. SIMIT CON RESOLUCION]]+Tabla1[[#This Row],[V. SIMIT SIN RESOLUCION]]+Tabla1[[#This Row],[V. RECAUDOS COMPARENDOS]]+Tabla1[[#This Row],[V. RECAUDOS RESOLUCIONES]])</f>
        <v>205334</v>
      </c>
      <c r="S4211" s="11">
        <f>IFERROR(VLOOKUP(Tabla1[[#This Row],[FECHA]],'RECAUDOS LOCALES'!A:D,4,FALSE),0)</f>
        <v>0</v>
      </c>
      <c r="T4211" s="9">
        <f>IFERROR(VLOOKUP(Tabla1[[#This Row],[FECHA]],'RECAUDOS LOCALES'!A:D,3,FALSE),0)</f>
        <v>0</v>
      </c>
      <c r="U4211" s="11">
        <f>IFERROR(VLOOKUP(Tabla1[[#This Row],[FECHA]],'RECAUDOS EXTERNOS'!A:D,4,FALSE),0)</f>
        <v>0</v>
      </c>
      <c r="V4211" s="9">
        <f>IFERROR(VLOOKUP(Tabla1[[#This Row],[FECHA]],'RECAUDOS EXTERNOS'!A:D,3,FALSE),0)</f>
        <v>0</v>
      </c>
    </row>
    <row r="4212" spans="1:22" x14ac:dyDescent="0.25">
      <c r="A4212" s="1">
        <v>41771</v>
      </c>
      <c r="B4212" s="3" t="s">
        <v>1</v>
      </c>
      <c r="C4212" s="2">
        <v>41760</v>
      </c>
      <c r="D4212" s="5">
        <f>YEAR(Tabla1[[#This Row],[FECHA]])</f>
        <v>2014</v>
      </c>
      <c r="E4212" s="5">
        <f>IFERROR(VLOOKUP(Tabla1[[#This Row],[FECHA]],'COMPARENDOS TOTALES'!A:D,4,FALSE),0)</f>
        <v>3</v>
      </c>
      <c r="F4212" s="9">
        <f>IFERROR(VLOOKUP(Tabla1[[#This Row],[FECHA]],'COMPARENDOS TOTALES'!A:D,3,FALSE),0)</f>
        <v>621134</v>
      </c>
      <c r="G4212" s="5">
        <f>IFERROR(VLOOKUP(Tabla1[[#This Row],[FECHA]],EXONERACIONES!A:D,4,FALSE),0)</f>
        <v>0</v>
      </c>
      <c r="H4212" s="9">
        <f>IFERROR(VLOOKUP(Tabla1[[#This Row],[FECHA]],EXONERACIONES!A:D,3,FALSE),0)</f>
        <v>0</v>
      </c>
      <c r="I4212" s="5">
        <f>IFERROR(VLOOKUP(Tabla1[[#This Row],[FECHA]],'SIMIT CON RES'!A:D,4,FALSE),0)</f>
        <v>0</v>
      </c>
      <c r="J4212" s="9">
        <f>IFERROR(VLOOKUP(Tabla1[[#This Row],[FECHA]],'SIMIT CON RES'!A:D,3,FALSE),0)</f>
        <v>0</v>
      </c>
      <c r="K4212">
        <f>IFERROR(VLOOKUP(Tabla1[[#This Row],[FECHA]],'SIMIT SIN RES'!A:D,4,FALSE),0)</f>
        <v>0</v>
      </c>
      <c r="L4212" s="9">
        <f>IFERROR(VLOOKUP(Tabla1[[#This Row],[FECHA]],'SIMIT SIN RES'!A:D,3,FALSE),0)</f>
        <v>0</v>
      </c>
      <c r="M4212" s="5">
        <f>IFERROR(VLOOKUP(Tabla1[[#This Row],[FECHA]],'RECAUDOS DE COMPARENDOS'!A:D,4,FALSE),0)</f>
        <v>0</v>
      </c>
      <c r="N4212" s="9">
        <f>IFERROR(VLOOKUP(Tabla1[[#This Row],[FECHA]],'RECAUDOS DE COMPARENDOS'!A:D,3,FALSE),0)</f>
        <v>0</v>
      </c>
      <c r="O4212" s="5">
        <f>IFERROR(VLOOKUP(Tabla1[[#This Row],[FECHA]],'RECAUDOS DE RESOLUCIONES'!A:D,4,FALSE),0)</f>
        <v>0</v>
      </c>
      <c r="P4212" s="9">
        <f>IFERROR(VLOOKUP(Tabla1[[#This Row],[FECHA]],'RECAUDOS DE RESOLUCIONES'!A:D,3,FALSE),0)</f>
        <v>0</v>
      </c>
      <c r="Q421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4212" s="9">
        <f>Tabla1[V. COMPARENDOS]-(Tabla1[V. EXONERACIONES]+Tabla1[[#This Row],[V. SIMIT CON RESOLUCION]]+Tabla1[[#This Row],[V. SIMIT SIN RESOLUCION]]+Tabla1[[#This Row],[V. RECAUDOS COMPARENDOS]]+Tabla1[[#This Row],[V. RECAUDOS RESOLUCIONES]])</f>
        <v>621134</v>
      </c>
      <c r="S4212" s="11">
        <f>IFERROR(VLOOKUP(Tabla1[[#This Row],[FECHA]],'RECAUDOS LOCALES'!A:D,4,FALSE),0)</f>
        <v>1</v>
      </c>
      <c r="T4212" s="9">
        <f>IFERROR(VLOOKUP(Tabla1[[#This Row],[FECHA]],'RECAUDOS LOCALES'!A:D,3,FALSE),0)</f>
        <v>250000</v>
      </c>
      <c r="U4212" s="11">
        <f>IFERROR(VLOOKUP(Tabla1[[#This Row],[FECHA]],'RECAUDOS EXTERNOS'!A:D,4,FALSE),0)</f>
        <v>1</v>
      </c>
      <c r="V4212" s="9">
        <f>IFERROR(VLOOKUP(Tabla1[[#This Row],[FECHA]],'RECAUDOS EXTERNOS'!A:D,3,FALSE),0)</f>
        <v>132236</v>
      </c>
    </row>
    <row r="4213" spans="1:22" x14ac:dyDescent="0.25">
      <c r="A4213" s="1">
        <v>41772</v>
      </c>
      <c r="B4213" s="3" t="s">
        <v>2</v>
      </c>
      <c r="C4213" s="2">
        <v>41760</v>
      </c>
      <c r="D4213" s="5">
        <f>YEAR(Tabla1[[#This Row],[FECHA]])</f>
        <v>2014</v>
      </c>
      <c r="E4213" s="5">
        <f>IFERROR(VLOOKUP(Tabla1[[#This Row],[FECHA]],'COMPARENDOS TOTALES'!A:D,4,FALSE),0)</f>
        <v>1</v>
      </c>
      <c r="F4213" s="9">
        <f>IFERROR(VLOOKUP(Tabla1[[#This Row],[FECHA]],'COMPARENDOS TOTALES'!A:D,3,FALSE),0)</f>
        <v>164267</v>
      </c>
      <c r="G4213" s="5">
        <f>IFERROR(VLOOKUP(Tabla1[[#This Row],[FECHA]],EXONERACIONES!A:D,4,FALSE),0)</f>
        <v>0</v>
      </c>
      <c r="H4213" s="9">
        <f>IFERROR(VLOOKUP(Tabla1[[#This Row],[FECHA]],EXONERACIONES!A:D,3,FALSE),0)</f>
        <v>0</v>
      </c>
      <c r="I4213" s="5">
        <f>IFERROR(VLOOKUP(Tabla1[[#This Row],[FECHA]],'SIMIT CON RES'!A:D,4,FALSE),0)</f>
        <v>0</v>
      </c>
      <c r="J4213" s="9">
        <f>IFERROR(VLOOKUP(Tabla1[[#This Row],[FECHA]],'SIMIT CON RES'!A:D,3,FALSE),0)</f>
        <v>0</v>
      </c>
      <c r="K4213">
        <f>IFERROR(VLOOKUP(Tabla1[[#This Row],[FECHA]],'SIMIT SIN RES'!A:D,4,FALSE),0)</f>
        <v>0</v>
      </c>
      <c r="L4213" s="9">
        <f>IFERROR(VLOOKUP(Tabla1[[#This Row],[FECHA]],'SIMIT SIN RES'!A:D,3,FALSE),0)</f>
        <v>0</v>
      </c>
      <c r="M4213" s="5">
        <f>IFERROR(VLOOKUP(Tabla1[[#This Row],[FECHA]],'RECAUDOS DE COMPARENDOS'!A:D,4,FALSE),0)</f>
        <v>0</v>
      </c>
      <c r="N4213" s="9">
        <f>IFERROR(VLOOKUP(Tabla1[[#This Row],[FECHA]],'RECAUDOS DE COMPARENDOS'!A:D,3,FALSE),0)</f>
        <v>0</v>
      </c>
      <c r="O4213" s="5">
        <f>IFERROR(VLOOKUP(Tabla1[[#This Row],[FECHA]],'RECAUDOS DE RESOLUCIONES'!A:D,4,FALSE),0)</f>
        <v>0</v>
      </c>
      <c r="P4213" s="9">
        <f>IFERROR(VLOOKUP(Tabla1[[#This Row],[FECHA]],'RECAUDOS DE RESOLUCIONES'!A:D,3,FALSE),0)</f>
        <v>0</v>
      </c>
      <c r="Q421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213" s="9">
        <f>Tabla1[V. COMPARENDOS]-(Tabla1[V. EXONERACIONES]+Tabla1[[#This Row],[V. SIMIT CON RESOLUCION]]+Tabla1[[#This Row],[V. SIMIT SIN RESOLUCION]]+Tabla1[[#This Row],[V. RECAUDOS COMPARENDOS]]+Tabla1[[#This Row],[V. RECAUDOS RESOLUCIONES]])</f>
        <v>164267</v>
      </c>
      <c r="S4213" s="11">
        <f>IFERROR(VLOOKUP(Tabla1[[#This Row],[FECHA]],'RECAUDOS LOCALES'!A:D,4,FALSE),0)</f>
        <v>1</v>
      </c>
      <c r="T4213" s="9">
        <f>IFERROR(VLOOKUP(Tabla1[[#This Row],[FECHA]],'RECAUDOS LOCALES'!A:D,3,FALSE),0)</f>
        <v>250000</v>
      </c>
      <c r="U4213" s="11">
        <f>IFERROR(VLOOKUP(Tabla1[[#This Row],[FECHA]],'RECAUDOS EXTERNOS'!A:D,4,FALSE),0)</f>
        <v>2</v>
      </c>
      <c r="V4213" s="9">
        <f>IFERROR(VLOOKUP(Tabla1[[#This Row],[FECHA]],'RECAUDOS EXTERNOS'!A:D,3,FALSE),0)</f>
        <v>650184</v>
      </c>
    </row>
    <row r="4214" spans="1:22" x14ac:dyDescent="0.25">
      <c r="A4214" s="1">
        <v>41773</v>
      </c>
      <c r="B4214" s="3" t="s">
        <v>3</v>
      </c>
      <c r="C4214" s="2">
        <v>41760</v>
      </c>
      <c r="D4214" s="5">
        <f>YEAR(Tabla1[[#This Row],[FECHA]])</f>
        <v>2014</v>
      </c>
      <c r="E4214" s="5">
        <f>IFERROR(VLOOKUP(Tabla1[[#This Row],[FECHA]],'COMPARENDOS TOTALES'!A:D,4,FALSE),0)</f>
        <v>8</v>
      </c>
      <c r="F4214" s="9">
        <f>IFERROR(VLOOKUP(Tabla1[[#This Row],[FECHA]],'COMPARENDOS TOTALES'!A:D,3,FALSE),0)</f>
        <v>3087701</v>
      </c>
      <c r="G4214" s="5">
        <f>IFERROR(VLOOKUP(Tabla1[[#This Row],[FECHA]],EXONERACIONES!A:D,4,FALSE),0)</f>
        <v>1</v>
      </c>
      <c r="H4214" s="9">
        <f>IFERROR(VLOOKUP(Tabla1[[#This Row],[FECHA]],EXONERACIONES!A:D,3,FALSE),0)</f>
        <v>616000</v>
      </c>
      <c r="I4214" s="5">
        <f>IFERROR(VLOOKUP(Tabla1[[#This Row],[FECHA]],'SIMIT CON RES'!A:D,4,FALSE),0)</f>
        <v>4</v>
      </c>
      <c r="J4214" s="9">
        <f>IFERROR(VLOOKUP(Tabla1[[#This Row],[FECHA]],'SIMIT CON RES'!A:D,3,FALSE),0)</f>
        <v>2012267</v>
      </c>
      <c r="K4214">
        <f>IFERROR(VLOOKUP(Tabla1[[#This Row],[FECHA]],'SIMIT SIN RES'!A:D,4,FALSE),0)</f>
        <v>1</v>
      </c>
      <c r="L4214" s="9">
        <f>IFERROR(VLOOKUP(Tabla1[[#This Row],[FECHA]],'SIMIT SIN RES'!A:D,3,FALSE),0)</f>
        <v>192500</v>
      </c>
      <c r="M4214" s="5">
        <f>IFERROR(VLOOKUP(Tabla1[[#This Row],[FECHA]],'RECAUDOS DE COMPARENDOS'!A:D,4,FALSE),0)</f>
        <v>0</v>
      </c>
      <c r="N4214" s="9">
        <f>IFERROR(VLOOKUP(Tabla1[[#This Row],[FECHA]],'RECAUDOS DE COMPARENDOS'!A:D,3,FALSE),0)</f>
        <v>0</v>
      </c>
      <c r="O4214" s="5">
        <f>IFERROR(VLOOKUP(Tabla1[[#This Row],[FECHA]],'RECAUDOS DE RESOLUCIONES'!A:D,4,FALSE),0)</f>
        <v>0</v>
      </c>
      <c r="P4214" s="9">
        <f>IFERROR(VLOOKUP(Tabla1[[#This Row],[FECHA]],'RECAUDOS DE RESOLUCIONES'!A:D,3,FALSE),0)</f>
        <v>0</v>
      </c>
      <c r="Q421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4214" s="9">
        <f>Tabla1[V. COMPARENDOS]-(Tabla1[V. EXONERACIONES]+Tabla1[[#This Row],[V. SIMIT CON RESOLUCION]]+Tabla1[[#This Row],[V. SIMIT SIN RESOLUCION]]+Tabla1[[#This Row],[V. RECAUDOS COMPARENDOS]]+Tabla1[[#This Row],[V. RECAUDOS RESOLUCIONES]])</f>
        <v>266934</v>
      </c>
      <c r="S4214" s="11">
        <f>IFERROR(VLOOKUP(Tabla1[[#This Row],[FECHA]],'RECAUDOS LOCALES'!A:D,4,FALSE),0)</f>
        <v>2</v>
      </c>
      <c r="T4214" s="9">
        <f>IFERROR(VLOOKUP(Tabla1[[#This Row],[FECHA]],'RECAUDOS LOCALES'!A:D,3,FALSE),0)</f>
        <v>188219</v>
      </c>
      <c r="U4214" s="11">
        <f>IFERROR(VLOOKUP(Tabla1[[#This Row],[FECHA]],'RECAUDOS EXTERNOS'!A:D,4,FALSE),0)</f>
        <v>4</v>
      </c>
      <c r="V4214" s="9">
        <f>IFERROR(VLOOKUP(Tabla1[[#This Row],[FECHA]],'RECAUDOS EXTERNOS'!A:D,3,FALSE),0)</f>
        <v>1404820</v>
      </c>
    </row>
    <row r="4215" spans="1:22" x14ac:dyDescent="0.25">
      <c r="A4215" s="1">
        <v>41774</v>
      </c>
      <c r="B4215" s="3" t="s">
        <v>6</v>
      </c>
      <c r="C4215" s="2">
        <v>41760</v>
      </c>
      <c r="D4215" s="5">
        <f>YEAR(Tabla1[[#This Row],[FECHA]])</f>
        <v>2014</v>
      </c>
      <c r="E4215" s="5">
        <f>IFERROR(VLOOKUP(Tabla1[[#This Row],[FECHA]],'COMPARENDOS TOTALES'!A:D,4,FALSE),0)</f>
        <v>1</v>
      </c>
      <c r="F4215" s="9">
        <f>IFERROR(VLOOKUP(Tabla1[[#This Row],[FECHA]],'COMPARENDOS TOTALES'!A:D,3,FALSE),0)</f>
        <v>164267</v>
      </c>
      <c r="G4215" s="5">
        <f>IFERROR(VLOOKUP(Tabla1[[#This Row],[FECHA]],EXONERACIONES!A:D,4,FALSE),0)</f>
        <v>0</v>
      </c>
      <c r="H4215" s="9">
        <f>IFERROR(VLOOKUP(Tabla1[[#This Row],[FECHA]],EXONERACIONES!A:D,3,FALSE),0)</f>
        <v>0</v>
      </c>
      <c r="I4215" s="5">
        <f>IFERROR(VLOOKUP(Tabla1[[#This Row],[FECHA]],'SIMIT CON RES'!A:D,4,FALSE),0)</f>
        <v>1</v>
      </c>
      <c r="J4215" s="9">
        <f>IFERROR(VLOOKUP(Tabla1[[#This Row],[FECHA]],'SIMIT CON RES'!A:D,3,FALSE),0)</f>
        <v>164267</v>
      </c>
      <c r="K4215">
        <f>IFERROR(VLOOKUP(Tabla1[[#This Row],[FECHA]],'SIMIT SIN RES'!A:D,4,FALSE),0)</f>
        <v>0</v>
      </c>
      <c r="L4215" s="9">
        <f>IFERROR(VLOOKUP(Tabla1[[#This Row],[FECHA]],'SIMIT SIN RES'!A:D,3,FALSE),0)</f>
        <v>0</v>
      </c>
      <c r="M4215" s="5">
        <f>IFERROR(VLOOKUP(Tabla1[[#This Row],[FECHA]],'RECAUDOS DE COMPARENDOS'!A:D,4,FALSE),0)</f>
        <v>0</v>
      </c>
      <c r="N4215" s="9">
        <f>IFERROR(VLOOKUP(Tabla1[[#This Row],[FECHA]],'RECAUDOS DE COMPARENDOS'!A:D,3,FALSE),0)</f>
        <v>0</v>
      </c>
      <c r="O4215" s="5">
        <f>IFERROR(VLOOKUP(Tabla1[[#This Row],[FECHA]],'RECAUDOS DE RESOLUCIONES'!A:D,4,FALSE),0)</f>
        <v>0</v>
      </c>
      <c r="P4215" s="9">
        <f>IFERROR(VLOOKUP(Tabla1[[#This Row],[FECHA]],'RECAUDOS DE RESOLUCIONES'!A:D,3,FALSE),0)</f>
        <v>0</v>
      </c>
      <c r="Q421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21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215" s="11">
        <f>IFERROR(VLOOKUP(Tabla1[[#This Row],[FECHA]],'RECAUDOS LOCALES'!A:D,4,FALSE),0)</f>
        <v>1</v>
      </c>
      <c r="T4215" s="9">
        <f>IFERROR(VLOOKUP(Tabla1[[#This Row],[FECHA]],'RECAUDOS LOCALES'!A:D,3,FALSE),0)</f>
        <v>200000</v>
      </c>
      <c r="U4215" s="11">
        <f>IFERROR(VLOOKUP(Tabla1[[#This Row],[FECHA]],'RECAUDOS EXTERNOS'!A:D,4,FALSE),0)</f>
        <v>3</v>
      </c>
      <c r="V4215" s="9">
        <f>IFERROR(VLOOKUP(Tabla1[[#This Row],[FECHA]],'RECAUDOS EXTERNOS'!A:D,3,FALSE),0)</f>
        <v>1554720</v>
      </c>
    </row>
    <row r="4216" spans="1:22" x14ac:dyDescent="0.25">
      <c r="A4216" s="1">
        <v>41775</v>
      </c>
      <c r="B4216" s="3" t="s">
        <v>0</v>
      </c>
      <c r="C4216" s="2">
        <v>41760</v>
      </c>
      <c r="D4216" s="5">
        <f>YEAR(Tabla1[[#This Row],[FECHA]])</f>
        <v>2014</v>
      </c>
      <c r="E4216" s="5">
        <f>IFERROR(VLOOKUP(Tabla1[[#This Row],[FECHA]],'COMPARENDOS TOTALES'!A:D,4,FALSE),0)</f>
        <v>1</v>
      </c>
      <c r="F4216" s="9">
        <f>IFERROR(VLOOKUP(Tabla1[[#This Row],[FECHA]],'COMPARENDOS TOTALES'!A:D,3,FALSE),0)</f>
        <v>164267</v>
      </c>
      <c r="G4216" s="5">
        <f>IFERROR(VLOOKUP(Tabla1[[#This Row],[FECHA]],EXONERACIONES!A:D,4,FALSE),0)</f>
        <v>0</v>
      </c>
      <c r="H4216" s="9">
        <f>IFERROR(VLOOKUP(Tabla1[[#This Row],[FECHA]],EXONERACIONES!A:D,3,FALSE),0)</f>
        <v>0</v>
      </c>
      <c r="I4216" s="5">
        <f>IFERROR(VLOOKUP(Tabla1[[#This Row],[FECHA]],'SIMIT CON RES'!A:D,4,FALSE),0)</f>
        <v>1</v>
      </c>
      <c r="J4216" s="9">
        <f>IFERROR(VLOOKUP(Tabla1[[#This Row],[FECHA]],'SIMIT CON RES'!A:D,3,FALSE),0)</f>
        <v>164267</v>
      </c>
      <c r="K4216">
        <f>IFERROR(VLOOKUP(Tabla1[[#This Row],[FECHA]],'SIMIT SIN RES'!A:D,4,FALSE),0)</f>
        <v>0</v>
      </c>
      <c r="L4216" s="9">
        <f>IFERROR(VLOOKUP(Tabla1[[#This Row],[FECHA]],'SIMIT SIN RES'!A:D,3,FALSE),0)</f>
        <v>0</v>
      </c>
      <c r="M4216" s="5">
        <f>IFERROR(VLOOKUP(Tabla1[[#This Row],[FECHA]],'RECAUDOS DE COMPARENDOS'!A:D,4,FALSE),0)</f>
        <v>0</v>
      </c>
      <c r="N4216" s="9">
        <f>IFERROR(VLOOKUP(Tabla1[[#This Row],[FECHA]],'RECAUDOS DE COMPARENDOS'!A:D,3,FALSE),0)</f>
        <v>0</v>
      </c>
      <c r="O4216" s="5">
        <f>IFERROR(VLOOKUP(Tabla1[[#This Row],[FECHA]],'RECAUDOS DE RESOLUCIONES'!A:D,4,FALSE),0)</f>
        <v>0</v>
      </c>
      <c r="P4216" s="9">
        <f>IFERROR(VLOOKUP(Tabla1[[#This Row],[FECHA]],'RECAUDOS DE RESOLUCIONES'!A:D,3,FALSE),0)</f>
        <v>0</v>
      </c>
      <c r="Q421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21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216" s="11">
        <f>IFERROR(VLOOKUP(Tabla1[[#This Row],[FECHA]],'RECAUDOS LOCALES'!A:D,4,FALSE),0)</f>
        <v>1</v>
      </c>
      <c r="T4216" s="9">
        <f>IFERROR(VLOOKUP(Tabla1[[#This Row],[FECHA]],'RECAUDOS LOCALES'!A:D,3,FALSE),0)</f>
        <v>150000</v>
      </c>
      <c r="U4216" s="11">
        <f>IFERROR(VLOOKUP(Tabla1[[#This Row],[FECHA]],'RECAUDOS EXTERNOS'!A:D,4,FALSE),0)</f>
        <v>3</v>
      </c>
      <c r="V4216" s="9">
        <f>IFERROR(VLOOKUP(Tabla1[[#This Row],[FECHA]],'RECAUDOS EXTERNOS'!A:D,3,FALSE),0)</f>
        <v>540824</v>
      </c>
    </row>
    <row r="4217" spans="1:22" x14ac:dyDescent="0.25">
      <c r="A4217" s="1">
        <v>41776</v>
      </c>
      <c r="B4217" s="3" t="s">
        <v>5</v>
      </c>
      <c r="C4217" s="2">
        <v>41760</v>
      </c>
      <c r="D4217" s="5">
        <f>YEAR(Tabla1[[#This Row],[FECHA]])</f>
        <v>2014</v>
      </c>
      <c r="E4217" s="5">
        <f>IFERROR(VLOOKUP(Tabla1[[#This Row],[FECHA]],'COMPARENDOS TOTALES'!A:D,4,FALSE),0)</f>
        <v>1</v>
      </c>
      <c r="F4217" s="9">
        <f>IFERROR(VLOOKUP(Tabla1[[#This Row],[FECHA]],'COMPARENDOS TOTALES'!A:D,3,FALSE),0)</f>
        <v>616000</v>
      </c>
      <c r="G4217" s="5">
        <f>IFERROR(VLOOKUP(Tabla1[[#This Row],[FECHA]],EXONERACIONES!A:D,4,FALSE),0)</f>
        <v>0</v>
      </c>
      <c r="H4217" s="9">
        <f>IFERROR(VLOOKUP(Tabla1[[#This Row],[FECHA]],EXONERACIONES!A:D,3,FALSE),0)</f>
        <v>0</v>
      </c>
      <c r="I4217" s="5">
        <f>IFERROR(VLOOKUP(Tabla1[[#This Row],[FECHA]],'SIMIT CON RES'!A:D,4,FALSE),0)</f>
        <v>1</v>
      </c>
      <c r="J4217" s="9">
        <f>IFERROR(VLOOKUP(Tabla1[[#This Row],[FECHA]],'SIMIT CON RES'!A:D,3,FALSE),0)</f>
        <v>616000</v>
      </c>
      <c r="K4217">
        <f>IFERROR(VLOOKUP(Tabla1[[#This Row],[FECHA]],'SIMIT SIN RES'!A:D,4,FALSE),0)</f>
        <v>0</v>
      </c>
      <c r="L4217" s="9">
        <f>IFERROR(VLOOKUP(Tabla1[[#This Row],[FECHA]],'SIMIT SIN RES'!A:D,3,FALSE),0)</f>
        <v>0</v>
      </c>
      <c r="M4217" s="5">
        <f>IFERROR(VLOOKUP(Tabla1[[#This Row],[FECHA]],'RECAUDOS DE COMPARENDOS'!A:D,4,FALSE),0)</f>
        <v>0</v>
      </c>
      <c r="N4217" s="9">
        <f>IFERROR(VLOOKUP(Tabla1[[#This Row],[FECHA]],'RECAUDOS DE COMPARENDOS'!A:D,3,FALSE),0)</f>
        <v>0</v>
      </c>
      <c r="O4217" s="5">
        <f>IFERROR(VLOOKUP(Tabla1[[#This Row],[FECHA]],'RECAUDOS DE RESOLUCIONES'!A:D,4,FALSE),0)</f>
        <v>0</v>
      </c>
      <c r="P4217" s="9">
        <f>IFERROR(VLOOKUP(Tabla1[[#This Row],[FECHA]],'RECAUDOS DE RESOLUCIONES'!A:D,3,FALSE),0)</f>
        <v>0</v>
      </c>
      <c r="Q421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21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217" s="11">
        <f>IFERROR(VLOOKUP(Tabla1[[#This Row],[FECHA]],'RECAUDOS LOCALES'!A:D,4,FALSE),0)</f>
        <v>0</v>
      </c>
      <c r="T4217" s="9">
        <f>IFERROR(VLOOKUP(Tabla1[[#This Row],[FECHA]],'RECAUDOS LOCALES'!A:D,3,FALSE),0)</f>
        <v>0</v>
      </c>
      <c r="U4217" s="11">
        <f>IFERROR(VLOOKUP(Tabla1[[#This Row],[FECHA]],'RECAUDOS EXTERNOS'!A:D,4,FALSE),0)</f>
        <v>0</v>
      </c>
      <c r="V4217" s="9">
        <f>IFERROR(VLOOKUP(Tabla1[[#This Row],[FECHA]],'RECAUDOS EXTERNOS'!A:D,3,FALSE),0)</f>
        <v>0</v>
      </c>
    </row>
    <row r="4218" spans="1:22" x14ac:dyDescent="0.25">
      <c r="A4218" s="1">
        <v>41777</v>
      </c>
      <c r="B4218" s="3" t="s">
        <v>4</v>
      </c>
      <c r="C4218" s="2">
        <v>41760</v>
      </c>
      <c r="D4218" s="5">
        <f>YEAR(Tabla1[[#This Row],[FECHA]])</f>
        <v>2014</v>
      </c>
      <c r="E4218" s="5">
        <f>IFERROR(VLOOKUP(Tabla1[[#This Row],[FECHA]],'COMPARENDOS TOTALES'!A:D,4,FALSE),0)</f>
        <v>1</v>
      </c>
      <c r="F4218" s="9">
        <f>IFERROR(VLOOKUP(Tabla1[[#This Row],[FECHA]],'COMPARENDOS TOTALES'!A:D,3,FALSE),0)</f>
        <v>616000</v>
      </c>
      <c r="G4218" s="5">
        <f>IFERROR(VLOOKUP(Tabla1[[#This Row],[FECHA]],EXONERACIONES!A:D,4,FALSE),0)</f>
        <v>0</v>
      </c>
      <c r="H4218" s="9">
        <f>IFERROR(VLOOKUP(Tabla1[[#This Row],[FECHA]],EXONERACIONES!A:D,3,FALSE),0)</f>
        <v>0</v>
      </c>
      <c r="I4218" s="5">
        <f>IFERROR(VLOOKUP(Tabla1[[#This Row],[FECHA]],'SIMIT CON RES'!A:D,4,FALSE),0)</f>
        <v>1</v>
      </c>
      <c r="J4218" s="9">
        <f>IFERROR(VLOOKUP(Tabla1[[#This Row],[FECHA]],'SIMIT CON RES'!A:D,3,FALSE),0)</f>
        <v>616000</v>
      </c>
      <c r="K4218">
        <f>IFERROR(VLOOKUP(Tabla1[[#This Row],[FECHA]],'SIMIT SIN RES'!A:D,4,FALSE),0)</f>
        <v>0</v>
      </c>
      <c r="L4218" s="9">
        <f>IFERROR(VLOOKUP(Tabla1[[#This Row],[FECHA]],'SIMIT SIN RES'!A:D,3,FALSE),0)</f>
        <v>0</v>
      </c>
      <c r="M4218" s="5">
        <f>IFERROR(VLOOKUP(Tabla1[[#This Row],[FECHA]],'RECAUDOS DE COMPARENDOS'!A:D,4,FALSE),0)</f>
        <v>0</v>
      </c>
      <c r="N4218" s="9">
        <f>IFERROR(VLOOKUP(Tabla1[[#This Row],[FECHA]],'RECAUDOS DE COMPARENDOS'!A:D,3,FALSE),0)</f>
        <v>0</v>
      </c>
      <c r="O4218" s="5">
        <f>IFERROR(VLOOKUP(Tabla1[[#This Row],[FECHA]],'RECAUDOS DE RESOLUCIONES'!A:D,4,FALSE),0)</f>
        <v>0</v>
      </c>
      <c r="P4218" s="9">
        <f>IFERROR(VLOOKUP(Tabla1[[#This Row],[FECHA]],'RECAUDOS DE RESOLUCIONES'!A:D,3,FALSE),0)</f>
        <v>0</v>
      </c>
      <c r="Q421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21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218" s="11">
        <f>IFERROR(VLOOKUP(Tabla1[[#This Row],[FECHA]],'RECAUDOS LOCALES'!A:D,4,FALSE),0)</f>
        <v>0</v>
      </c>
      <c r="T4218" s="9">
        <f>IFERROR(VLOOKUP(Tabla1[[#This Row],[FECHA]],'RECAUDOS LOCALES'!A:D,3,FALSE),0)</f>
        <v>0</v>
      </c>
      <c r="U4218" s="11">
        <f>IFERROR(VLOOKUP(Tabla1[[#This Row],[FECHA]],'RECAUDOS EXTERNOS'!A:D,4,FALSE),0)</f>
        <v>0</v>
      </c>
      <c r="V4218" s="9">
        <f>IFERROR(VLOOKUP(Tabla1[[#This Row],[FECHA]],'RECAUDOS EXTERNOS'!A:D,3,FALSE),0)</f>
        <v>0</v>
      </c>
    </row>
    <row r="4219" spans="1:22" x14ac:dyDescent="0.25">
      <c r="A4219" s="1">
        <v>41778</v>
      </c>
      <c r="B4219" s="3" t="s">
        <v>1</v>
      </c>
      <c r="C4219" s="2">
        <v>41760</v>
      </c>
      <c r="D4219" s="5">
        <f>YEAR(Tabla1[[#This Row],[FECHA]])</f>
        <v>2014</v>
      </c>
      <c r="E4219" s="5">
        <f>IFERROR(VLOOKUP(Tabla1[[#This Row],[FECHA]],'COMPARENDOS TOTALES'!A:D,4,FALSE),0)</f>
        <v>2</v>
      </c>
      <c r="F4219" s="9">
        <f>IFERROR(VLOOKUP(Tabla1[[#This Row],[FECHA]],'COMPARENDOS TOTALES'!A:D,3,FALSE),0)</f>
        <v>924000</v>
      </c>
      <c r="G4219" s="5">
        <f>IFERROR(VLOOKUP(Tabla1[[#This Row],[FECHA]],EXONERACIONES!A:D,4,FALSE),0)</f>
        <v>0</v>
      </c>
      <c r="H4219" s="9">
        <f>IFERROR(VLOOKUP(Tabla1[[#This Row],[FECHA]],EXONERACIONES!A:D,3,FALSE),0)</f>
        <v>0</v>
      </c>
      <c r="I4219" s="5">
        <f>IFERROR(VLOOKUP(Tabla1[[#This Row],[FECHA]],'SIMIT CON RES'!A:D,4,FALSE),0)</f>
        <v>1</v>
      </c>
      <c r="J4219" s="9">
        <f>IFERROR(VLOOKUP(Tabla1[[#This Row],[FECHA]],'SIMIT CON RES'!A:D,3,FALSE),0)</f>
        <v>308000</v>
      </c>
      <c r="K4219">
        <f>IFERROR(VLOOKUP(Tabla1[[#This Row],[FECHA]],'SIMIT SIN RES'!A:D,4,FALSE),0)</f>
        <v>0</v>
      </c>
      <c r="L4219" s="9">
        <f>IFERROR(VLOOKUP(Tabla1[[#This Row],[FECHA]],'SIMIT SIN RES'!A:D,3,FALSE),0)</f>
        <v>0</v>
      </c>
      <c r="M4219" s="5">
        <f>IFERROR(VLOOKUP(Tabla1[[#This Row],[FECHA]],'RECAUDOS DE COMPARENDOS'!A:D,4,FALSE),0)</f>
        <v>0</v>
      </c>
      <c r="N4219" s="9">
        <f>IFERROR(VLOOKUP(Tabla1[[#This Row],[FECHA]],'RECAUDOS DE COMPARENDOS'!A:D,3,FALSE),0)</f>
        <v>0</v>
      </c>
      <c r="O4219" s="5">
        <f>IFERROR(VLOOKUP(Tabla1[[#This Row],[FECHA]],'RECAUDOS DE RESOLUCIONES'!A:D,4,FALSE),0)</f>
        <v>0</v>
      </c>
      <c r="P4219" s="9">
        <f>IFERROR(VLOOKUP(Tabla1[[#This Row],[FECHA]],'RECAUDOS DE RESOLUCIONES'!A:D,3,FALSE),0)</f>
        <v>0</v>
      </c>
      <c r="Q421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219" s="9">
        <f>Tabla1[V. COMPARENDOS]-(Tabla1[V. EXONERACIONES]+Tabla1[[#This Row],[V. SIMIT CON RESOLUCION]]+Tabla1[[#This Row],[V. SIMIT SIN RESOLUCION]]+Tabla1[[#This Row],[V. RECAUDOS COMPARENDOS]]+Tabla1[[#This Row],[V. RECAUDOS RESOLUCIONES]])</f>
        <v>616000</v>
      </c>
      <c r="S4219" s="11">
        <f>IFERROR(VLOOKUP(Tabla1[[#This Row],[FECHA]],'RECAUDOS LOCALES'!A:D,4,FALSE),0)</f>
        <v>0</v>
      </c>
      <c r="T4219" s="9">
        <f>IFERROR(VLOOKUP(Tabla1[[#This Row],[FECHA]],'RECAUDOS LOCALES'!A:D,3,FALSE),0)</f>
        <v>0</v>
      </c>
      <c r="U4219" s="11">
        <f>IFERROR(VLOOKUP(Tabla1[[#This Row],[FECHA]],'RECAUDOS EXTERNOS'!A:D,4,FALSE),0)</f>
        <v>4</v>
      </c>
      <c r="V4219" s="9">
        <f>IFERROR(VLOOKUP(Tabla1[[#This Row],[FECHA]],'RECAUDOS EXTERNOS'!A:D,3,FALSE),0)</f>
        <v>2187033</v>
      </c>
    </row>
    <row r="4220" spans="1:22" x14ac:dyDescent="0.25">
      <c r="A4220" s="1">
        <v>41779</v>
      </c>
      <c r="B4220" s="3" t="s">
        <v>2</v>
      </c>
      <c r="C4220" s="2">
        <v>41760</v>
      </c>
      <c r="D4220" s="5">
        <f>YEAR(Tabla1[[#This Row],[FECHA]])</f>
        <v>2014</v>
      </c>
      <c r="E4220" s="5">
        <f>IFERROR(VLOOKUP(Tabla1[[#This Row],[FECHA]],'COMPARENDOS TOTALES'!A:D,4,FALSE),0)</f>
        <v>1</v>
      </c>
      <c r="F4220" s="9">
        <f>IFERROR(VLOOKUP(Tabla1[[#This Row],[FECHA]],'COMPARENDOS TOTALES'!A:D,3,FALSE),0)</f>
        <v>616000</v>
      </c>
      <c r="G4220" s="5">
        <f>IFERROR(VLOOKUP(Tabla1[[#This Row],[FECHA]],EXONERACIONES!A:D,4,FALSE),0)</f>
        <v>0</v>
      </c>
      <c r="H4220" s="9">
        <f>IFERROR(VLOOKUP(Tabla1[[#This Row],[FECHA]],EXONERACIONES!A:D,3,FALSE),0)</f>
        <v>0</v>
      </c>
      <c r="I4220" s="5">
        <f>IFERROR(VLOOKUP(Tabla1[[#This Row],[FECHA]],'SIMIT CON RES'!A:D,4,FALSE),0)</f>
        <v>1</v>
      </c>
      <c r="J4220" s="9">
        <f>IFERROR(VLOOKUP(Tabla1[[#This Row],[FECHA]],'SIMIT CON RES'!A:D,3,FALSE),0)</f>
        <v>616000</v>
      </c>
      <c r="K4220">
        <f>IFERROR(VLOOKUP(Tabla1[[#This Row],[FECHA]],'SIMIT SIN RES'!A:D,4,FALSE),0)</f>
        <v>0</v>
      </c>
      <c r="L4220" s="9">
        <f>IFERROR(VLOOKUP(Tabla1[[#This Row],[FECHA]],'SIMIT SIN RES'!A:D,3,FALSE),0)</f>
        <v>0</v>
      </c>
      <c r="M4220" s="5">
        <f>IFERROR(VLOOKUP(Tabla1[[#This Row],[FECHA]],'RECAUDOS DE COMPARENDOS'!A:D,4,FALSE),0)</f>
        <v>0</v>
      </c>
      <c r="N4220" s="9">
        <f>IFERROR(VLOOKUP(Tabla1[[#This Row],[FECHA]],'RECAUDOS DE COMPARENDOS'!A:D,3,FALSE),0)</f>
        <v>0</v>
      </c>
      <c r="O4220" s="5">
        <f>IFERROR(VLOOKUP(Tabla1[[#This Row],[FECHA]],'RECAUDOS DE RESOLUCIONES'!A:D,4,FALSE),0)</f>
        <v>0</v>
      </c>
      <c r="P4220" s="9">
        <f>IFERROR(VLOOKUP(Tabla1[[#This Row],[FECHA]],'RECAUDOS DE RESOLUCIONES'!A:D,3,FALSE),0)</f>
        <v>0</v>
      </c>
      <c r="Q422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22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220" s="11">
        <f>IFERROR(VLOOKUP(Tabla1[[#This Row],[FECHA]],'RECAUDOS LOCALES'!A:D,4,FALSE),0)</f>
        <v>3</v>
      </c>
      <c r="T4220" s="9">
        <f>IFERROR(VLOOKUP(Tabla1[[#This Row],[FECHA]],'RECAUDOS LOCALES'!A:D,3,FALSE),0)</f>
        <v>530251</v>
      </c>
      <c r="U4220" s="11">
        <f>IFERROR(VLOOKUP(Tabla1[[#This Row],[FECHA]],'RECAUDOS EXTERNOS'!A:D,4,FALSE),0)</f>
        <v>3</v>
      </c>
      <c r="V4220" s="9">
        <f>IFERROR(VLOOKUP(Tabla1[[#This Row],[FECHA]],'RECAUDOS EXTERNOS'!A:D,3,FALSE),0)</f>
        <v>754055</v>
      </c>
    </row>
    <row r="4221" spans="1:22" x14ac:dyDescent="0.25">
      <c r="A4221" s="1">
        <v>41780</v>
      </c>
      <c r="B4221" s="3" t="s">
        <v>3</v>
      </c>
      <c r="C4221" s="2">
        <v>41760</v>
      </c>
      <c r="D4221" s="5">
        <f>YEAR(Tabla1[[#This Row],[FECHA]])</f>
        <v>2014</v>
      </c>
      <c r="E4221" s="5">
        <f>IFERROR(VLOOKUP(Tabla1[[#This Row],[FECHA]],'COMPARENDOS TOTALES'!A:D,4,FALSE),0)</f>
        <v>7</v>
      </c>
      <c r="F4221" s="9">
        <f>IFERROR(VLOOKUP(Tabla1[[#This Row],[FECHA]],'COMPARENDOS TOTALES'!A:D,3,FALSE),0)</f>
        <v>3214750</v>
      </c>
      <c r="G4221" s="5">
        <f>IFERROR(VLOOKUP(Tabla1[[#This Row],[FECHA]],EXONERACIONES!A:D,4,FALSE),0)</f>
        <v>0</v>
      </c>
      <c r="H4221" s="9">
        <f>IFERROR(VLOOKUP(Tabla1[[#This Row],[FECHA]],EXONERACIONES!A:D,3,FALSE),0)</f>
        <v>0</v>
      </c>
      <c r="I4221" s="5">
        <f>IFERROR(VLOOKUP(Tabla1[[#This Row],[FECHA]],'SIMIT CON RES'!A:D,4,FALSE),0)</f>
        <v>4</v>
      </c>
      <c r="J4221" s="9">
        <f>IFERROR(VLOOKUP(Tabla1[[#This Row],[FECHA]],'SIMIT CON RES'!A:D,3,FALSE),0)</f>
        <v>2156000</v>
      </c>
      <c r="K4221">
        <f>IFERROR(VLOOKUP(Tabla1[[#This Row],[FECHA]],'SIMIT SIN RES'!A:D,4,FALSE),0)</f>
        <v>1</v>
      </c>
      <c r="L4221" s="9">
        <f>IFERROR(VLOOKUP(Tabla1[[#This Row],[FECHA]],'SIMIT SIN RES'!A:D,3,FALSE),0)</f>
        <v>134750</v>
      </c>
      <c r="M4221" s="5">
        <f>IFERROR(VLOOKUP(Tabla1[[#This Row],[FECHA]],'RECAUDOS DE COMPARENDOS'!A:D,4,FALSE),0)</f>
        <v>0</v>
      </c>
      <c r="N4221" s="9">
        <f>IFERROR(VLOOKUP(Tabla1[[#This Row],[FECHA]],'RECAUDOS DE COMPARENDOS'!A:D,3,FALSE),0)</f>
        <v>0</v>
      </c>
      <c r="O4221" s="5">
        <f>IFERROR(VLOOKUP(Tabla1[[#This Row],[FECHA]],'RECAUDOS DE RESOLUCIONES'!A:D,4,FALSE),0)</f>
        <v>0</v>
      </c>
      <c r="P4221" s="9">
        <f>IFERROR(VLOOKUP(Tabla1[[#This Row],[FECHA]],'RECAUDOS DE RESOLUCIONES'!A:D,3,FALSE),0)</f>
        <v>0</v>
      </c>
      <c r="Q422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4221" s="9">
        <f>Tabla1[V. COMPARENDOS]-(Tabla1[V. EXONERACIONES]+Tabla1[[#This Row],[V. SIMIT CON RESOLUCION]]+Tabla1[[#This Row],[V. SIMIT SIN RESOLUCION]]+Tabla1[[#This Row],[V. RECAUDOS COMPARENDOS]]+Tabla1[[#This Row],[V. RECAUDOS RESOLUCIONES]])</f>
        <v>924000</v>
      </c>
      <c r="S4221" s="11">
        <f>IFERROR(VLOOKUP(Tabla1[[#This Row],[FECHA]],'RECAUDOS LOCALES'!A:D,4,FALSE),0)</f>
        <v>1</v>
      </c>
      <c r="T4221" s="9">
        <f>IFERROR(VLOOKUP(Tabla1[[#This Row],[FECHA]],'RECAUDOS LOCALES'!A:D,3,FALSE),0)</f>
        <v>150000</v>
      </c>
      <c r="U4221" s="11">
        <f>IFERROR(VLOOKUP(Tabla1[[#This Row],[FECHA]],'RECAUDOS EXTERNOS'!A:D,4,FALSE),0)</f>
        <v>4</v>
      </c>
      <c r="V4221" s="9">
        <f>IFERROR(VLOOKUP(Tabla1[[#This Row],[FECHA]],'RECAUDOS EXTERNOS'!A:D,3,FALSE),0)</f>
        <v>896837</v>
      </c>
    </row>
    <row r="4222" spans="1:22" x14ac:dyDescent="0.25">
      <c r="A4222" s="1">
        <v>41781</v>
      </c>
      <c r="B4222" s="3" t="s">
        <v>6</v>
      </c>
      <c r="C4222" s="2">
        <v>41760</v>
      </c>
      <c r="D4222" s="5">
        <f>YEAR(Tabla1[[#This Row],[FECHA]])</f>
        <v>2014</v>
      </c>
      <c r="E4222" s="5">
        <f>IFERROR(VLOOKUP(Tabla1[[#This Row],[FECHA]],'COMPARENDOS TOTALES'!A:D,4,FALSE),0)</f>
        <v>9</v>
      </c>
      <c r="F4222" s="9">
        <f>IFERROR(VLOOKUP(Tabla1[[#This Row],[FECHA]],'COMPARENDOS TOTALES'!A:D,3,FALSE),0)</f>
        <v>3141601</v>
      </c>
      <c r="G4222" s="5">
        <f>IFERROR(VLOOKUP(Tabla1[[#This Row],[FECHA]],EXONERACIONES!A:D,4,FALSE),0)</f>
        <v>0</v>
      </c>
      <c r="H4222" s="9">
        <f>IFERROR(VLOOKUP(Tabla1[[#This Row],[FECHA]],EXONERACIONES!A:D,3,FALSE),0)</f>
        <v>0</v>
      </c>
      <c r="I4222" s="5">
        <f>IFERROR(VLOOKUP(Tabla1[[#This Row],[FECHA]],'SIMIT CON RES'!A:D,4,FALSE),0)</f>
        <v>6</v>
      </c>
      <c r="J4222" s="9">
        <f>IFERROR(VLOOKUP(Tabla1[[#This Row],[FECHA]],'SIMIT CON RES'!A:D,3,FALSE),0)</f>
        <v>2628267</v>
      </c>
      <c r="K4222">
        <f>IFERROR(VLOOKUP(Tabla1[[#This Row],[FECHA]],'SIMIT SIN RES'!A:D,4,FALSE),0)</f>
        <v>2</v>
      </c>
      <c r="L4222" s="9">
        <f>IFERROR(VLOOKUP(Tabla1[[#This Row],[FECHA]],'SIMIT SIN RES'!A:D,3,FALSE),0)</f>
        <v>205334</v>
      </c>
      <c r="M4222" s="5">
        <f>IFERROR(VLOOKUP(Tabla1[[#This Row],[FECHA]],'RECAUDOS DE COMPARENDOS'!A:D,4,FALSE),0)</f>
        <v>0</v>
      </c>
      <c r="N4222" s="9">
        <f>IFERROR(VLOOKUP(Tabla1[[#This Row],[FECHA]],'RECAUDOS DE COMPARENDOS'!A:D,3,FALSE),0)</f>
        <v>0</v>
      </c>
      <c r="O4222" s="5">
        <f>IFERROR(VLOOKUP(Tabla1[[#This Row],[FECHA]],'RECAUDOS DE RESOLUCIONES'!A:D,4,FALSE),0)</f>
        <v>0</v>
      </c>
      <c r="P4222" s="9">
        <f>IFERROR(VLOOKUP(Tabla1[[#This Row],[FECHA]],'RECAUDOS DE RESOLUCIONES'!A:D,3,FALSE),0)</f>
        <v>0</v>
      </c>
      <c r="Q422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222" s="9">
        <f>Tabla1[V. COMPARENDOS]-(Tabla1[V. EXONERACIONES]+Tabla1[[#This Row],[V. SIMIT CON RESOLUCION]]+Tabla1[[#This Row],[V. SIMIT SIN RESOLUCION]]+Tabla1[[#This Row],[V. RECAUDOS COMPARENDOS]]+Tabla1[[#This Row],[V. RECAUDOS RESOLUCIONES]])</f>
        <v>308000</v>
      </c>
      <c r="S4222" s="11">
        <f>IFERROR(VLOOKUP(Tabla1[[#This Row],[FECHA]],'RECAUDOS LOCALES'!A:D,4,FALSE),0)</f>
        <v>4</v>
      </c>
      <c r="T4222" s="9">
        <f>IFERROR(VLOOKUP(Tabla1[[#This Row],[FECHA]],'RECAUDOS LOCALES'!A:D,3,FALSE),0)</f>
        <v>807000</v>
      </c>
      <c r="U4222" s="11">
        <f>IFERROR(VLOOKUP(Tabla1[[#This Row],[FECHA]],'RECAUDOS EXTERNOS'!A:D,4,FALSE),0)</f>
        <v>2</v>
      </c>
      <c r="V4222" s="9">
        <f>IFERROR(VLOOKUP(Tabla1[[#This Row],[FECHA]],'RECAUDOS EXTERNOS'!A:D,3,FALSE),0)</f>
        <v>182200</v>
      </c>
    </row>
    <row r="4223" spans="1:22" x14ac:dyDescent="0.25">
      <c r="A4223" s="1">
        <v>41782</v>
      </c>
      <c r="B4223" s="3" t="s">
        <v>0</v>
      </c>
      <c r="C4223" s="2">
        <v>41760</v>
      </c>
      <c r="D4223" s="5">
        <f>YEAR(Tabla1[[#This Row],[FECHA]])</f>
        <v>2014</v>
      </c>
      <c r="E4223" s="5">
        <f>IFERROR(VLOOKUP(Tabla1[[#This Row],[FECHA]],'COMPARENDOS TOTALES'!A:D,4,FALSE),0)</f>
        <v>6</v>
      </c>
      <c r="F4223" s="9">
        <f>IFERROR(VLOOKUP(Tabla1[[#This Row],[FECHA]],'COMPARENDOS TOTALES'!A:D,3,FALSE),0)</f>
        <v>1910884</v>
      </c>
      <c r="G4223" s="5">
        <f>IFERROR(VLOOKUP(Tabla1[[#This Row],[FECHA]],EXONERACIONES!A:D,4,FALSE),0)</f>
        <v>0</v>
      </c>
      <c r="H4223" s="9">
        <f>IFERROR(VLOOKUP(Tabla1[[#This Row],[FECHA]],EXONERACIONES!A:D,3,FALSE),0)</f>
        <v>0</v>
      </c>
      <c r="I4223" s="5">
        <f>IFERROR(VLOOKUP(Tabla1[[#This Row],[FECHA]],'SIMIT CON RES'!A:D,4,FALSE),0)</f>
        <v>3</v>
      </c>
      <c r="J4223" s="9">
        <f>IFERROR(VLOOKUP(Tabla1[[#This Row],[FECHA]],'SIMIT CON RES'!A:D,3,FALSE),0)</f>
        <v>1396267</v>
      </c>
      <c r="K4223">
        <f>IFERROR(VLOOKUP(Tabla1[[#This Row],[FECHA]],'SIMIT SIN RES'!A:D,4,FALSE),0)</f>
        <v>1</v>
      </c>
      <c r="L4223" s="9">
        <f>IFERROR(VLOOKUP(Tabla1[[#This Row],[FECHA]],'SIMIT SIN RES'!A:D,3,FALSE),0)</f>
        <v>71867</v>
      </c>
      <c r="M4223" s="5">
        <f>IFERROR(VLOOKUP(Tabla1[[#This Row],[FECHA]],'RECAUDOS DE COMPARENDOS'!A:D,4,FALSE),0)</f>
        <v>0</v>
      </c>
      <c r="N4223" s="9">
        <f>IFERROR(VLOOKUP(Tabla1[[#This Row],[FECHA]],'RECAUDOS DE COMPARENDOS'!A:D,3,FALSE),0)</f>
        <v>0</v>
      </c>
      <c r="O4223" s="5">
        <f>IFERROR(VLOOKUP(Tabla1[[#This Row],[FECHA]],'RECAUDOS DE RESOLUCIONES'!A:D,4,FALSE),0)</f>
        <v>0</v>
      </c>
      <c r="P4223" s="9">
        <f>IFERROR(VLOOKUP(Tabla1[[#This Row],[FECHA]],'RECAUDOS DE RESOLUCIONES'!A:D,3,FALSE),0)</f>
        <v>0</v>
      </c>
      <c r="Q422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4223" s="9">
        <f>Tabla1[V. COMPARENDOS]-(Tabla1[V. EXONERACIONES]+Tabla1[[#This Row],[V. SIMIT CON RESOLUCION]]+Tabla1[[#This Row],[V. SIMIT SIN RESOLUCION]]+Tabla1[[#This Row],[V. RECAUDOS COMPARENDOS]]+Tabla1[[#This Row],[V. RECAUDOS RESOLUCIONES]])</f>
        <v>442750</v>
      </c>
      <c r="S4223" s="11">
        <f>IFERROR(VLOOKUP(Tabla1[[#This Row],[FECHA]],'RECAUDOS LOCALES'!A:D,4,FALSE),0)</f>
        <v>1</v>
      </c>
      <c r="T4223" s="9">
        <f>IFERROR(VLOOKUP(Tabla1[[#This Row],[FECHA]],'RECAUDOS LOCALES'!A:D,3,FALSE),0)</f>
        <v>65401</v>
      </c>
      <c r="U4223" s="11">
        <f>IFERROR(VLOOKUP(Tabla1[[#This Row],[FECHA]],'RECAUDOS EXTERNOS'!A:D,4,FALSE),0)</f>
        <v>1</v>
      </c>
      <c r="V4223" s="9">
        <f>IFERROR(VLOOKUP(Tabla1[[#This Row],[FECHA]],'RECAUDOS EXTERNOS'!A:D,3,FALSE),0)</f>
        <v>291000</v>
      </c>
    </row>
    <row r="4224" spans="1:22" x14ac:dyDescent="0.25">
      <c r="A4224" s="1">
        <v>41783</v>
      </c>
      <c r="B4224" s="3" t="s">
        <v>5</v>
      </c>
      <c r="C4224" s="2">
        <v>41760</v>
      </c>
      <c r="D4224" s="5">
        <f>YEAR(Tabla1[[#This Row],[FECHA]])</f>
        <v>2014</v>
      </c>
      <c r="E4224" s="5">
        <f>IFERROR(VLOOKUP(Tabla1[[#This Row],[FECHA]],'COMPARENDOS TOTALES'!A:D,4,FALSE),0)</f>
        <v>11</v>
      </c>
      <c r="F4224" s="9">
        <f>IFERROR(VLOOKUP(Tabla1[[#This Row],[FECHA]],'COMPARENDOS TOTALES'!A:D,3,FALSE),0)</f>
        <v>3986034</v>
      </c>
      <c r="G4224" s="5">
        <f>IFERROR(VLOOKUP(Tabla1[[#This Row],[FECHA]],EXONERACIONES!A:D,4,FALSE),0)</f>
        <v>0</v>
      </c>
      <c r="H4224" s="9">
        <f>IFERROR(VLOOKUP(Tabla1[[#This Row],[FECHA]],EXONERACIONES!A:D,3,FALSE),0)</f>
        <v>0</v>
      </c>
      <c r="I4224" s="5">
        <f>IFERROR(VLOOKUP(Tabla1[[#This Row],[FECHA]],'SIMIT CON RES'!A:D,4,FALSE),0)</f>
        <v>6</v>
      </c>
      <c r="J4224" s="9">
        <f>IFERROR(VLOOKUP(Tabla1[[#This Row],[FECHA]],'SIMIT CON RES'!A:D,3,FALSE),0)</f>
        <v>2628267</v>
      </c>
      <c r="K4224">
        <f>IFERROR(VLOOKUP(Tabla1[[#This Row],[FECHA]],'SIMIT SIN RES'!A:D,4,FALSE),0)</f>
        <v>2</v>
      </c>
      <c r="L4224" s="9">
        <f>IFERROR(VLOOKUP(Tabla1[[#This Row],[FECHA]],'SIMIT SIN RES'!A:D,3,FALSE),0)</f>
        <v>500500</v>
      </c>
      <c r="M4224" s="5">
        <f>IFERROR(VLOOKUP(Tabla1[[#This Row],[FECHA]],'RECAUDOS DE COMPARENDOS'!A:D,4,FALSE),0)</f>
        <v>0</v>
      </c>
      <c r="N4224" s="9">
        <f>IFERROR(VLOOKUP(Tabla1[[#This Row],[FECHA]],'RECAUDOS DE COMPARENDOS'!A:D,3,FALSE),0)</f>
        <v>0</v>
      </c>
      <c r="O4224" s="5">
        <f>IFERROR(VLOOKUP(Tabla1[[#This Row],[FECHA]],'RECAUDOS DE RESOLUCIONES'!A:D,4,FALSE),0)</f>
        <v>0</v>
      </c>
      <c r="P4224" s="9">
        <f>IFERROR(VLOOKUP(Tabla1[[#This Row],[FECHA]],'RECAUDOS DE RESOLUCIONES'!A:D,3,FALSE),0)</f>
        <v>0</v>
      </c>
      <c r="Q422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4224" s="9">
        <f>Tabla1[V. COMPARENDOS]-(Tabla1[V. EXONERACIONES]+Tabla1[[#This Row],[V. SIMIT CON RESOLUCION]]+Tabla1[[#This Row],[V. SIMIT SIN RESOLUCION]]+Tabla1[[#This Row],[V. RECAUDOS COMPARENDOS]]+Tabla1[[#This Row],[V. RECAUDOS RESOLUCIONES]])</f>
        <v>857267</v>
      </c>
      <c r="S4224" s="11">
        <f>IFERROR(VLOOKUP(Tabla1[[#This Row],[FECHA]],'RECAUDOS LOCALES'!A:D,4,FALSE),0)</f>
        <v>0</v>
      </c>
      <c r="T4224" s="9">
        <f>IFERROR(VLOOKUP(Tabla1[[#This Row],[FECHA]],'RECAUDOS LOCALES'!A:D,3,FALSE),0)</f>
        <v>0</v>
      </c>
      <c r="U4224" s="11">
        <f>IFERROR(VLOOKUP(Tabla1[[#This Row],[FECHA]],'RECAUDOS EXTERNOS'!A:D,4,FALSE),0)</f>
        <v>0</v>
      </c>
      <c r="V4224" s="9">
        <f>IFERROR(VLOOKUP(Tabla1[[#This Row],[FECHA]],'RECAUDOS EXTERNOS'!A:D,3,FALSE),0)</f>
        <v>0</v>
      </c>
    </row>
    <row r="4225" spans="1:22" x14ac:dyDescent="0.25">
      <c r="A4225" s="1">
        <v>41784</v>
      </c>
      <c r="B4225" s="3" t="s">
        <v>4</v>
      </c>
      <c r="C4225" s="2">
        <v>41760</v>
      </c>
      <c r="D4225" s="5">
        <f>YEAR(Tabla1[[#This Row],[FECHA]])</f>
        <v>2014</v>
      </c>
      <c r="E4225" s="5">
        <f>IFERROR(VLOOKUP(Tabla1[[#This Row],[FECHA]],'COMPARENDOS TOTALES'!A:D,4,FALSE),0)</f>
        <v>2</v>
      </c>
      <c r="F4225" s="9">
        <f>IFERROR(VLOOKUP(Tabla1[[#This Row],[FECHA]],'COMPARENDOS TOTALES'!A:D,3,FALSE),0)</f>
        <v>356767</v>
      </c>
      <c r="G4225" s="5">
        <f>IFERROR(VLOOKUP(Tabla1[[#This Row],[FECHA]],EXONERACIONES!A:D,4,FALSE),0)</f>
        <v>0</v>
      </c>
      <c r="H4225" s="9">
        <f>IFERROR(VLOOKUP(Tabla1[[#This Row],[FECHA]],EXONERACIONES!A:D,3,FALSE),0)</f>
        <v>0</v>
      </c>
      <c r="I4225" s="5">
        <f>IFERROR(VLOOKUP(Tabla1[[#This Row],[FECHA]],'SIMIT CON RES'!A:D,4,FALSE),0)</f>
        <v>1</v>
      </c>
      <c r="J4225" s="9">
        <f>IFERROR(VLOOKUP(Tabla1[[#This Row],[FECHA]],'SIMIT CON RES'!A:D,3,FALSE),0)</f>
        <v>164267</v>
      </c>
      <c r="K4225">
        <f>IFERROR(VLOOKUP(Tabla1[[#This Row],[FECHA]],'SIMIT SIN RES'!A:D,4,FALSE),0)</f>
        <v>1</v>
      </c>
      <c r="L4225" s="9">
        <f>IFERROR(VLOOKUP(Tabla1[[#This Row],[FECHA]],'SIMIT SIN RES'!A:D,3,FALSE),0)</f>
        <v>192500</v>
      </c>
      <c r="M4225" s="5">
        <f>IFERROR(VLOOKUP(Tabla1[[#This Row],[FECHA]],'RECAUDOS DE COMPARENDOS'!A:D,4,FALSE),0)</f>
        <v>0</v>
      </c>
      <c r="N4225" s="9">
        <f>IFERROR(VLOOKUP(Tabla1[[#This Row],[FECHA]],'RECAUDOS DE COMPARENDOS'!A:D,3,FALSE),0)</f>
        <v>0</v>
      </c>
      <c r="O4225" s="5">
        <f>IFERROR(VLOOKUP(Tabla1[[#This Row],[FECHA]],'RECAUDOS DE RESOLUCIONES'!A:D,4,FALSE),0)</f>
        <v>0</v>
      </c>
      <c r="P4225" s="9">
        <f>IFERROR(VLOOKUP(Tabla1[[#This Row],[FECHA]],'RECAUDOS DE RESOLUCIONES'!A:D,3,FALSE),0)</f>
        <v>0</v>
      </c>
      <c r="Q422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22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225" s="11">
        <f>IFERROR(VLOOKUP(Tabla1[[#This Row],[FECHA]],'RECAUDOS LOCALES'!A:D,4,FALSE),0)</f>
        <v>1</v>
      </c>
      <c r="T4225" s="9">
        <f>IFERROR(VLOOKUP(Tabla1[[#This Row],[FECHA]],'RECAUDOS LOCALES'!A:D,3,FALSE),0)</f>
        <v>200000</v>
      </c>
      <c r="U4225" s="11">
        <f>IFERROR(VLOOKUP(Tabla1[[#This Row],[FECHA]],'RECAUDOS EXTERNOS'!A:D,4,FALSE),0)</f>
        <v>0</v>
      </c>
      <c r="V4225" s="9">
        <f>IFERROR(VLOOKUP(Tabla1[[#This Row],[FECHA]],'RECAUDOS EXTERNOS'!A:D,3,FALSE),0)</f>
        <v>0</v>
      </c>
    </row>
    <row r="4226" spans="1:22" x14ac:dyDescent="0.25">
      <c r="A4226" s="1">
        <v>41785</v>
      </c>
      <c r="B4226" s="3" t="s">
        <v>1</v>
      </c>
      <c r="C4226" s="2">
        <v>41760</v>
      </c>
      <c r="D4226" s="5">
        <f>YEAR(Tabla1[[#This Row],[FECHA]])</f>
        <v>2014</v>
      </c>
      <c r="E4226" s="5">
        <f>IFERROR(VLOOKUP(Tabla1[[#This Row],[FECHA]],'COMPARENDOS TOTALES'!A:D,4,FALSE),0)</f>
        <v>3</v>
      </c>
      <c r="F4226" s="9">
        <f>IFERROR(VLOOKUP(Tabla1[[#This Row],[FECHA]],'COMPARENDOS TOTALES'!A:D,3,FALSE),0)</f>
        <v>972767</v>
      </c>
      <c r="G4226" s="5">
        <f>IFERROR(VLOOKUP(Tabla1[[#This Row],[FECHA]],EXONERACIONES!A:D,4,FALSE),0)</f>
        <v>0</v>
      </c>
      <c r="H4226" s="9">
        <f>IFERROR(VLOOKUP(Tabla1[[#This Row],[FECHA]],EXONERACIONES!A:D,3,FALSE),0)</f>
        <v>0</v>
      </c>
      <c r="I4226" s="5">
        <f>IFERROR(VLOOKUP(Tabla1[[#This Row],[FECHA]],'SIMIT CON RES'!A:D,4,FALSE),0)</f>
        <v>2</v>
      </c>
      <c r="J4226" s="9">
        <f>IFERROR(VLOOKUP(Tabla1[[#This Row],[FECHA]],'SIMIT CON RES'!A:D,3,FALSE),0)</f>
        <v>780267</v>
      </c>
      <c r="K4226">
        <f>IFERROR(VLOOKUP(Tabla1[[#This Row],[FECHA]],'SIMIT SIN RES'!A:D,4,FALSE),0)</f>
        <v>0</v>
      </c>
      <c r="L4226" s="9">
        <f>IFERROR(VLOOKUP(Tabla1[[#This Row],[FECHA]],'SIMIT SIN RES'!A:D,3,FALSE),0)</f>
        <v>0</v>
      </c>
      <c r="M4226" s="5">
        <f>IFERROR(VLOOKUP(Tabla1[[#This Row],[FECHA]],'RECAUDOS DE COMPARENDOS'!A:D,4,FALSE),0)</f>
        <v>0</v>
      </c>
      <c r="N4226" s="9">
        <f>IFERROR(VLOOKUP(Tabla1[[#This Row],[FECHA]],'RECAUDOS DE COMPARENDOS'!A:D,3,FALSE),0)</f>
        <v>0</v>
      </c>
      <c r="O4226" s="5">
        <f>IFERROR(VLOOKUP(Tabla1[[#This Row],[FECHA]],'RECAUDOS DE RESOLUCIONES'!A:D,4,FALSE),0)</f>
        <v>0</v>
      </c>
      <c r="P4226" s="9">
        <f>IFERROR(VLOOKUP(Tabla1[[#This Row],[FECHA]],'RECAUDOS DE RESOLUCIONES'!A:D,3,FALSE),0)</f>
        <v>0</v>
      </c>
      <c r="Q422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226" s="9">
        <f>Tabla1[V. COMPARENDOS]-(Tabla1[V. EXONERACIONES]+Tabla1[[#This Row],[V. SIMIT CON RESOLUCION]]+Tabla1[[#This Row],[V. SIMIT SIN RESOLUCION]]+Tabla1[[#This Row],[V. RECAUDOS COMPARENDOS]]+Tabla1[[#This Row],[V. RECAUDOS RESOLUCIONES]])</f>
        <v>192500</v>
      </c>
      <c r="S4226" s="11">
        <f>IFERROR(VLOOKUP(Tabla1[[#This Row],[FECHA]],'RECAUDOS LOCALES'!A:D,4,FALSE),0)</f>
        <v>0</v>
      </c>
      <c r="T4226" s="9">
        <f>IFERROR(VLOOKUP(Tabla1[[#This Row],[FECHA]],'RECAUDOS LOCALES'!A:D,3,FALSE),0)</f>
        <v>0</v>
      </c>
      <c r="U4226" s="11">
        <f>IFERROR(VLOOKUP(Tabla1[[#This Row],[FECHA]],'RECAUDOS EXTERNOS'!A:D,4,FALSE),0)</f>
        <v>0</v>
      </c>
      <c r="V4226" s="9">
        <f>IFERROR(VLOOKUP(Tabla1[[#This Row],[FECHA]],'RECAUDOS EXTERNOS'!A:D,3,FALSE),0)</f>
        <v>0</v>
      </c>
    </row>
    <row r="4227" spans="1:22" x14ac:dyDescent="0.25">
      <c r="A4227" s="1">
        <v>41786</v>
      </c>
      <c r="B4227" s="3" t="s">
        <v>2</v>
      </c>
      <c r="C4227" s="2">
        <v>41760</v>
      </c>
      <c r="D4227" s="5">
        <f>YEAR(Tabla1[[#This Row],[FECHA]])</f>
        <v>2014</v>
      </c>
      <c r="E4227" s="5">
        <f>IFERROR(VLOOKUP(Tabla1[[#This Row],[FECHA]],'COMPARENDOS TOTALES'!A:D,4,FALSE),0)</f>
        <v>9</v>
      </c>
      <c r="F4227" s="9">
        <f>IFERROR(VLOOKUP(Tabla1[[#This Row],[FECHA]],'COMPARENDOS TOTALES'!A:D,3,FALSE),0)</f>
        <v>3367468</v>
      </c>
      <c r="G4227" s="5">
        <f>IFERROR(VLOOKUP(Tabla1[[#This Row],[FECHA]],EXONERACIONES!A:D,4,FALSE),0)</f>
        <v>0</v>
      </c>
      <c r="H4227" s="9">
        <f>IFERROR(VLOOKUP(Tabla1[[#This Row],[FECHA]],EXONERACIONES!A:D,3,FALSE),0)</f>
        <v>0</v>
      </c>
      <c r="I4227" s="5">
        <f>IFERROR(VLOOKUP(Tabla1[[#This Row],[FECHA]],'SIMIT CON RES'!A:D,4,FALSE),0)</f>
        <v>5</v>
      </c>
      <c r="J4227" s="9">
        <f>IFERROR(VLOOKUP(Tabla1[[#This Row],[FECHA]],'SIMIT CON RES'!A:D,3,FALSE),0)</f>
        <v>2320267</v>
      </c>
      <c r="K4227">
        <f>IFERROR(VLOOKUP(Tabla1[[#This Row],[FECHA]],'SIMIT SIN RES'!A:D,4,FALSE),0)</f>
        <v>1</v>
      </c>
      <c r="L4227" s="9">
        <f>IFERROR(VLOOKUP(Tabla1[[#This Row],[FECHA]],'SIMIT SIN RES'!A:D,3,FALSE),0)</f>
        <v>102667</v>
      </c>
      <c r="M4227" s="5">
        <f>IFERROR(VLOOKUP(Tabla1[[#This Row],[FECHA]],'RECAUDOS DE COMPARENDOS'!A:D,4,FALSE),0)</f>
        <v>0</v>
      </c>
      <c r="N4227" s="9">
        <f>IFERROR(VLOOKUP(Tabla1[[#This Row],[FECHA]],'RECAUDOS DE COMPARENDOS'!A:D,3,FALSE),0)</f>
        <v>0</v>
      </c>
      <c r="O4227" s="5">
        <f>IFERROR(VLOOKUP(Tabla1[[#This Row],[FECHA]],'RECAUDOS DE RESOLUCIONES'!A:D,4,FALSE),0)</f>
        <v>0</v>
      </c>
      <c r="P4227" s="9">
        <f>IFERROR(VLOOKUP(Tabla1[[#This Row],[FECHA]],'RECAUDOS DE RESOLUCIONES'!A:D,3,FALSE),0)</f>
        <v>0</v>
      </c>
      <c r="Q422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4227" s="9">
        <f>Tabla1[V. COMPARENDOS]-(Tabla1[V. EXONERACIONES]+Tabla1[[#This Row],[V. SIMIT CON RESOLUCION]]+Tabla1[[#This Row],[V. SIMIT SIN RESOLUCION]]+Tabla1[[#This Row],[V. RECAUDOS COMPARENDOS]]+Tabla1[[#This Row],[V. RECAUDOS RESOLUCIONES]])</f>
        <v>944534</v>
      </c>
      <c r="S4227" s="11">
        <f>IFERROR(VLOOKUP(Tabla1[[#This Row],[FECHA]],'RECAUDOS LOCALES'!A:D,4,FALSE),0)</f>
        <v>10</v>
      </c>
      <c r="T4227" s="9">
        <f>IFERROR(VLOOKUP(Tabla1[[#This Row],[FECHA]],'RECAUDOS LOCALES'!A:D,3,FALSE),0)</f>
        <v>2019850</v>
      </c>
      <c r="U4227" s="11">
        <f>IFERROR(VLOOKUP(Tabla1[[#This Row],[FECHA]],'RECAUDOS EXTERNOS'!A:D,4,FALSE),0)</f>
        <v>3</v>
      </c>
      <c r="V4227" s="9">
        <f>IFERROR(VLOOKUP(Tabla1[[#This Row],[FECHA]],'RECAUDOS EXTERNOS'!A:D,3,FALSE),0)</f>
        <v>860880</v>
      </c>
    </row>
    <row r="4228" spans="1:22" x14ac:dyDescent="0.25">
      <c r="A4228" s="1">
        <v>41787</v>
      </c>
      <c r="B4228" s="3" t="s">
        <v>3</v>
      </c>
      <c r="C4228" s="2">
        <v>41760</v>
      </c>
      <c r="D4228" s="5">
        <f>YEAR(Tabla1[[#This Row],[FECHA]])</f>
        <v>2014</v>
      </c>
      <c r="E4228" s="5">
        <f>IFERROR(VLOOKUP(Tabla1[[#This Row],[FECHA]],'COMPARENDOS TOTALES'!A:D,4,FALSE),0)</f>
        <v>6</v>
      </c>
      <c r="F4228" s="9">
        <f>IFERROR(VLOOKUP(Tabla1[[#This Row],[FECHA]],'COMPARENDOS TOTALES'!A:D,3,FALSE),0)</f>
        <v>1896767</v>
      </c>
      <c r="G4228" s="5">
        <f>IFERROR(VLOOKUP(Tabla1[[#This Row],[FECHA]],EXONERACIONES!A:D,4,FALSE),0)</f>
        <v>0</v>
      </c>
      <c r="H4228" s="9">
        <f>IFERROR(VLOOKUP(Tabla1[[#This Row],[FECHA]],EXONERACIONES!A:D,3,FALSE),0)</f>
        <v>0</v>
      </c>
      <c r="I4228" s="5">
        <f>IFERROR(VLOOKUP(Tabla1[[#This Row],[FECHA]],'SIMIT CON RES'!A:D,4,FALSE),0)</f>
        <v>4</v>
      </c>
      <c r="J4228" s="9">
        <f>IFERROR(VLOOKUP(Tabla1[[#This Row],[FECHA]],'SIMIT CON RES'!A:D,3,FALSE),0)</f>
        <v>1396267</v>
      </c>
      <c r="K4228">
        <f>IFERROR(VLOOKUP(Tabla1[[#This Row],[FECHA]],'SIMIT SIN RES'!A:D,4,FALSE),0)</f>
        <v>1</v>
      </c>
      <c r="L4228" s="9">
        <f>IFERROR(VLOOKUP(Tabla1[[#This Row],[FECHA]],'SIMIT SIN RES'!A:D,3,FALSE),0)</f>
        <v>192500</v>
      </c>
      <c r="M4228" s="5">
        <f>IFERROR(VLOOKUP(Tabla1[[#This Row],[FECHA]],'RECAUDOS DE COMPARENDOS'!A:D,4,FALSE),0)</f>
        <v>0</v>
      </c>
      <c r="N4228" s="9">
        <f>IFERROR(VLOOKUP(Tabla1[[#This Row],[FECHA]],'RECAUDOS DE COMPARENDOS'!A:D,3,FALSE),0)</f>
        <v>0</v>
      </c>
      <c r="O4228" s="5">
        <f>IFERROR(VLOOKUP(Tabla1[[#This Row],[FECHA]],'RECAUDOS DE RESOLUCIONES'!A:D,4,FALSE),0)</f>
        <v>0</v>
      </c>
      <c r="P4228" s="9">
        <f>IFERROR(VLOOKUP(Tabla1[[#This Row],[FECHA]],'RECAUDOS DE RESOLUCIONES'!A:D,3,FALSE),0)</f>
        <v>0</v>
      </c>
      <c r="Q422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228" s="9">
        <f>Tabla1[V. COMPARENDOS]-(Tabla1[V. EXONERACIONES]+Tabla1[[#This Row],[V. SIMIT CON RESOLUCION]]+Tabla1[[#This Row],[V. SIMIT SIN RESOLUCION]]+Tabla1[[#This Row],[V. RECAUDOS COMPARENDOS]]+Tabla1[[#This Row],[V. RECAUDOS RESOLUCIONES]])</f>
        <v>308000</v>
      </c>
      <c r="S4228" s="11">
        <f>IFERROR(VLOOKUP(Tabla1[[#This Row],[FECHA]],'RECAUDOS LOCALES'!A:D,4,FALSE),0)</f>
        <v>3</v>
      </c>
      <c r="T4228" s="9">
        <f>IFERROR(VLOOKUP(Tabla1[[#This Row],[FECHA]],'RECAUDOS LOCALES'!A:D,3,FALSE),0)</f>
        <v>440000</v>
      </c>
      <c r="U4228" s="11">
        <f>IFERROR(VLOOKUP(Tabla1[[#This Row],[FECHA]],'RECAUDOS EXTERNOS'!A:D,4,FALSE),0)</f>
        <v>0</v>
      </c>
      <c r="V4228" s="9">
        <f>IFERROR(VLOOKUP(Tabla1[[#This Row],[FECHA]],'RECAUDOS EXTERNOS'!A:D,3,FALSE),0)</f>
        <v>0</v>
      </c>
    </row>
    <row r="4229" spans="1:22" x14ac:dyDescent="0.25">
      <c r="A4229" s="1">
        <v>41788</v>
      </c>
      <c r="B4229" s="3" t="s">
        <v>6</v>
      </c>
      <c r="C4229" s="2">
        <v>41760</v>
      </c>
      <c r="D4229" s="5">
        <f>YEAR(Tabla1[[#This Row],[FECHA]])</f>
        <v>2014</v>
      </c>
      <c r="E4229" s="5">
        <f>IFERROR(VLOOKUP(Tabla1[[#This Row],[FECHA]],'COMPARENDOS TOTALES'!A:D,4,FALSE),0)</f>
        <v>5</v>
      </c>
      <c r="F4229" s="9">
        <f>IFERROR(VLOOKUP(Tabla1[[#This Row],[FECHA]],'COMPARENDOS TOTALES'!A:D,3,FALSE),0)</f>
        <v>872668</v>
      </c>
      <c r="G4229" s="5">
        <f>IFERROR(VLOOKUP(Tabla1[[#This Row],[FECHA]],EXONERACIONES!A:D,4,FALSE),0)</f>
        <v>0</v>
      </c>
      <c r="H4229" s="9">
        <f>IFERROR(VLOOKUP(Tabla1[[#This Row],[FECHA]],EXONERACIONES!A:D,3,FALSE),0)</f>
        <v>0</v>
      </c>
      <c r="I4229" s="5">
        <f>IFERROR(VLOOKUP(Tabla1[[#This Row],[FECHA]],'SIMIT CON RES'!A:D,4,FALSE),0)</f>
        <v>3</v>
      </c>
      <c r="J4229" s="9">
        <f>IFERROR(VLOOKUP(Tabla1[[#This Row],[FECHA]],'SIMIT CON RES'!A:D,3,FALSE),0)</f>
        <v>492801</v>
      </c>
      <c r="K4229">
        <f>IFERROR(VLOOKUP(Tabla1[[#This Row],[FECHA]],'SIMIT SIN RES'!A:D,4,FALSE),0)</f>
        <v>1</v>
      </c>
      <c r="L4229" s="9">
        <f>IFERROR(VLOOKUP(Tabla1[[#This Row],[FECHA]],'SIMIT SIN RES'!A:D,3,FALSE),0)</f>
        <v>71867</v>
      </c>
      <c r="M4229" s="5">
        <f>IFERROR(VLOOKUP(Tabla1[[#This Row],[FECHA]],'RECAUDOS DE COMPARENDOS'!A:D,4,FALSE),0)</f>
        <v>0</v>
      </c>
      <c r="N4229" s="9">
        <f>IFERROR(VLOOKUP(Tabla1[[#This Row],[FECHA]],'RECAUDOS DE COMPARENDOS'!A:D,3,FALSE),0)</f>
        <v>0</v>
      </c>
      <c r="O4229" s="5">
        <f>IFERROR(VLOOKUP(Tabla1[[#This Row],[FECHA]],'RECAUDOS DE RESOLUCIONES'!A:D,4,FALSE),0)</f>
        <v>0</v>
      </c>
      <c r="P4229" s="9">
        <f>IFERROR(VLOOKUP(Tabla1[[#This Row],[FECHA]],'RECAUDOS DE RESOLUCIONES'!A:D,3,FALSE),0)</f>
        <v>0</v>
      </c>
      <c r="Q422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229" s="9">
        <f>Tabla1[V. COMPARENDOS]-(Tabla1[V. EXONERACIONES]+Tabla1[[#This Row],[V. SIMIT CON RESOLUCION]]+Tabla1[[#This Row],[V. SIMIT SIN RESOLUCION]]+Tabla1[[#This Row],[V. RECAUDOS COMPARENDOS]]+Tabla1[[#This Row],[V. RECAUDOS RESOLUCIONES]])</f>
        <v>308000</v>
      </c>
      <c r="S4229" s="11">
        <f>IFERROR(VLOOKUP(Tabla1[[#This Row],[FECHA]],'RECAUDOS LOCALES'!A:D,4,FALSE),0)</f>
        <v>3</v>
      </c>
      <c r="T4229" s="9">
        <f>IFERROR(VLOOKUP(Tabla1[[#This Row],[FECHA]],'RECAUDOS LOCALES'!A:D,3,FALSE),0)</f>
        <v>287050</v>
      </c>
      <c r="U4229" s="11">
        <f>IFERROR(VLOOKUP(Tabla1[[#This Row],[FECHA]],'RECAUDOS EXTERNOS'!A:D,4,FALSE),0)</f>
        <v>2</v>
      </c>
      <c r="V4229" s="9">
        <f>IFERROR(VLOOKUP(Tabla1[[#This Row],[FECHA]],'RECAUDOS EXTERNOS'!A:D,3,FALSE),0)</f>
        <v>205300</v>
      </c>
    </row>
    <row r="4230" spans="1:22" x14ac:dyDescent="0.25">
      <c r="A4230" s="1">
        <v>41789</v>
      </c>
      <c r="B4230" s="3" t="s">
        <v>0</v>
      </c>
      <c r="C4230" s="2">
        <v>41760</v>
      </c>
      <c r="D4230" s="5">
        <f>YEAR(Tabla1[[#This Row],[FECHA]])</f>
        <v>2014</v>
      </c>
      <c r="E4230" s="5">
        <f>IFERROR(VLOOKUP(Tabla1[[#This Row],[FECHA]],'COMPARENDOS TOTALES'!A:D,4,FALSE),0)</f>
        <v>5</v>
      </c>
      <c r="F4230" s="9">
        <f>IFERROR(VLOOKUP(Tabla1[[#This Row],[FECHA]],'COMPARENDOS TOTALES'!A:D,3,FALSE),0)</f>
        <v>2772000</v>
      </c>
      <c r="G4230" s="5">
        <f>IFERROR(VLOOKUP(Tabla1[[#This Row],[FECHA]],EXONERACIONES!A:D,4,FALSE),0)</f>
        <v>0</v>
      </c>
      <c r="H4230" s="9">
        <f>IFERROR(VLOOKUP(Tabla1[[#This Row],[FECHA]],EXONERACIONES!A:D,3,FALSE),0)</f>
        <v>0</v>
      </c>
      <c r="I4230" s="5">
        <f>IFERROR(VLOOKUP(Tabla1[[#This Row],[FECHA]],'SIMIT CON RES'!A:D,4,FALSE),0)</f>
        <v>5</v>
      </c>
      <c r="J4230" s="9">
        <f>IFERROR(VLOOKUP(Tabla1[[#This Row],[FECHA]],'SIMIT CON RES'!A:D,3,FALSE),0)</f>
        <v>2772000</v>
      </c>
      <c r="K4230">
        <f>IFERROR(VLOOKUP(Tabla1[[#This Row],[FECHA]],'SIMIT SIN RES'!A:D,4,FALSE),0)</f>
        <v>0</v>
      </c>
      <c r="L4230" s="9">
        <f>IFERROR(VLOOKUP(Tabla1[[#This Row],[FECHA]],'SIMIT SIN RES'!A:D,3,FALSE),0)</f>
        <v>0</v>
      </c>
      <c r="M4230" s="5">
        <f>IFERROR(VLOOKUP(Tabla1[[#This Row],[FECHA]],'RECAUDOS DE COMPARENDOS'!A:D,4,FALSE),0)</f>
        <v>0</v>
      </c>
      <c r="N4230" s="9">
        <f>IFERROR(VLOOKUP(Tabla1[[#This Row],[FECHA]],'RECAUDOS DE COMPARENDOS'!A:D,3,FALSE),0)</f>
        <v>0</v>
      </c>
      <c r="O4230" s="5">
        <f>IFERROR(VLOOKUP(Tabla1[[#This Row],[FECHA]],'RECAUDOS DE RESOLUCIONES'!A:D,4,FALSE),0)</f>
        <v>0</v>
      </c>
      <c r="P4230" s="9">
        <f>IFERROR(VLOOKUP(Tabla1[[#This Row],[FECHA]],'RECAUDOS DE RESOLUCIONES'!A:D,3,FALSE),0)</f>
        <v>0</v>
      </c>
      <c r="Q423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23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230" s="11">
        <f>IFERROR(VLOOKUP(Tabla1[[#This Row],[FECHA]],'RECAUDOS LOCALES'!A:D,4,FALSE),0)</f>
        <v>3</v>
      </c>
      <c r="T4230" s="9">
        <f>IFERROR(VLOOKUP(Tabla1[[#This Row],[FECHA]],'RECAUDOS LOCALES'!A:D,3,FALSE),0)</f>
        <v>453210</v>
      </c>
      <c r="U4230" s="11">
        <f>IFERROR(VLOOKUP(Tabla1[[#This Row],[FECHA]],'RECAUDOS EXTERNOS'!A:D,4,FALSE),0)</f>
        <v>4</v>
      </c>
      <c r="V4230" s="9">
        <f>IFERROR(VLOOKUP(Tabla1[[#This Row],[FECHA]],'RECAUDOS EXTERNOS'!A:D,3,FALSE),0)</f>
        <v>987670</v>
      </c>
    </row>
    <row r="4231" spans="1:22" x14ac:dyDescent="0.25">
      <c r="A4231" s="1">
        <v>41790</v>
      </c>
      <c r="B4231" s="3" t="s">
        <v>5</v>
      </c>
      <c r="C4231" s="2">
        <v>41760</v>
      </c>
      <c r="D4231" s="5">
        <f>YEAR(Tabla1[[#This Row],[FECHA]])</f>
        <v>2014</v>
      </c>
      <c r="E4231" s="5">
        <f>IFERROR(VLOOKUP(Tabla1[[#This Row],[FECHA]],'COMPARENDOS TOTALES'!A:D,4,FALSE),0)</f>
        <v>3</v>
      </c>
      <c r="F4231" s="9">
        <f>IFERROR(VLOOKUP(Tabla1[[#This Row],[FECHA]],'COMPARENDOS TOTALES'!A:D,3,FALSE),0)</f>
        <v>924000</v>
      </c>
      <c r="G4231" s="5">
        <f>IFERROR(VLOOKUP(Tabla1[[#This Row],[FECHA]],EXONERACIONES!A:D,4,FALSE),0)</f>
        <v>0</v>
      </c>
      <c r="H4231" s="9">
        <f>IFERROR(VLOOKUP(Tabla1[[#This Row],[FECHA]],EXONERACIONES!A:D,3,FALSE),0)</f>
        <v>0</v>
      </c>
      <c r="I4231" s="5">
        <f>IFERROR(VLOOKUP(Tabla1[[#This Row],[FECHA]],'SIMIT CON RES'!A:D,4,FALSE),0)</f>
        <v>3</v>
      </c>
      <c r="J4231" s="9">
        <f>IFERROR(VLOOKUP(Tabla1[[#This Row],[FECHA]],'SIMIT CON RES'!A:D,3,FALSE),0)</f>
        <v>924000</v>
      </c>
      <c r="K4231">
        <f>IFERROR(VLOOKUP(Tabla1[[#This Row],[FECHA]],'SIMIT SIN RES'!A:D,4,FALSE),0)</f>
        <v>0</v>
      </c>
      <c r="L4231" s="9">
        <f>IFERROR(VLOOKUP(Tabla1[[#This Row],[FECHA]],'SIMIT SIN RES'!A:D,3,FALSE),0)</f>
        <v>0</v>
      </c>
      <c r="M4231" s="5">
        <f>IFERROR(VLOOKUP(Tabla1[[#This Row],[FECHA]],'RECAUDOS DE COMPARENDOS'!A:D,4,FALSE),0)</f>
        <v>0</v>
      </c>
      <c r="N4231" s="9">
        <f>IFERROR(VLOOKUP(Tabla1[[#This Row],[FECHA]],'RECAUDOS DE COMPARENDOS'!A:D,3,FALSE),0)</f>
        <v>0</v>
      </c>
      <c r="O4231" s="5">
        <f>IFERROR(VLOOKUP(Tabla1[[#This Row],[FECHA]],'RECAUDOS DE RESOLUCIONES'!A:D,4,FALSE),0)</f>
        <v>0</v>
      </c>
      <c r="P4231" s="9">
        <f>IFERROR(VLOOKUP(Tabla1[[#This Row],[FECHA]],'RECAUDOS DE RESOLUCIONES'!A:D,3,FALSE),0)</f>
        <v>0</v>
      </c>
      <c r="Q423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23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231" s="11">
        <f>IFERROR(VLOOKUP(Tabla1[[#This Row],[FECHA]],'RECAUDOS LOCALES'!A:D,4,FALSE),0)</f>
        <v>0</v>
      </c>
      <c r="T4231" s="9">
        <f>IFERROR(VLOOKUP(Tabla1[[#This Row],[FECHA]],'RECAUDOS LOCALES'!A:D,3,FALSE),0)</f>
        <v>0</v>
      </c>
      <c r="U4231" s="11">
        <f>IFERROR(VLOOKUP(Tabla1[[#This Row],[FECHA]],'RECAUDOS EXTERNOS'!A:D,4,FALSE),0)</f>
        <v>0</v>
      </c>
      <c r="V4231" s="9">
        <f>IFERROR(VLOOKUP(Tabla1[[#This Row],[FECHA]],'RECAUDOS EXTERNOS'!A:D,3,FALSE),0)</f>
        <v>0</v>
      </c>
    </row>
    <row r="4232" spans="1:22" x14ac:dyDescent="0.25">
      <c r="A4232" s="1">
        <v>41791</v>
      </c>
      <c r="B4232" s="3" t="s">
        <v>4</v>
      </c>
      <c r="C4232" s="2">
        <v>41791</v>
      </c>
      <c r="D4232" s="5">
        <f>YEAR(Tabla1[[#This Row],[FECHA]])</f>
        <v>2014</v>
      </c>
      <c r="E4232" s="5">
        <f>IFERROR(VLOOKUP(Tabla1[[#This Row],[FECHA]],'COMPARENDOS TOTALES'!A:D,4,FALSE),0)</f>
        <v>4</v>
      </c>
      <c r="F4232" s="9">
        <f>IFERROR(VLOOKUP(Tabla1[[#This Row],[FECHA]],'COMPARENDOS TOTALES'!A:D,3,FALSE),0)</f>
        <v>2156000</v>
      </c>
      <c r="G4232" s="5">
        <f>IFERROR(VLOOKUP(Tabla1[[#This Row],[FECHA]],EXONERACIONES!A:D,4,FALSE),0)</f>
        <v>0</v>
      </c>
      <c r="H4232" s="9">
        <f>IFERROR(VLOOKUP(Tabla1[[#This Row],[FECHA]],EXONERACIONES!A:D,3,FALSE),0)</f>
        <v>0</v>
      </c>
      <c r="I4232" s="5">
        <f>IFERROR(VLOOKUP(Tabla1[[#This Row],[FECHA]],'SIMIT CON RES'!A:D,4,FALSE),0)</f>
        <v>4</v>
      </c>
      <c r="J4232" s="9">
        <f>IFERROR(VLOOKUP(Tabla1[[#This Row],[FECHA]],'SIMIT CON RES'!A:D,3,FALSE),0)</f>
        <v>2156000</v>
      </c>
      <c r="K4232">
        <f>IFERROR(VLOOKUP(Tabla1[[#This Row],[FECHA]],'SIMIT SIN RES'!A:D,4,FALSE),0)</f>
        <v>0</v>
      </c>
      <c r="L4232" s="9">
        <f>IFERROR(VLOOKUP(Tabla1[[#This Row],[FECHA]],'SIMIT SIN RES'!A:D,3,FALSE),0)</f>
        <v>0</v>
      </c>
      <c r="M4232" s="5">
        <f>IFERROR(VLOOKUP(Tabla1[[#This Row],[FECHA]],'RECAUDOS DE COMPARENDOS'!A:D,4,FALSE),0)</f>
        <v>0</v>
      </c>
      <c r="N4232" s="9">
        <f>IFERROR(VLOOKUP(Tabla1[[#This Row],[FECHA]],'RECAUDOS DE COMPARENDOS'!A:D,3,FALSE),0)</f>
        <v>0</v>
      </c>
      <c r="O4232" s="5">
        <f>IFERROR(VLOOKUP(Tabla1[[#This Row],[FECHA]],'RECAUDOS DE RESOLUCIONES'!A:D,4,FALSE),0)</f>
        <v>0</v>
      </c>
      <c r="P4232" s="9">
        <f>IFERROR(VLOOKUP(Tabla1[[#This Row],[FECHA]],'RECAUDOS DE RESOLUCIONES'!A:D,3,FALSE),0)</f>
        <v>0</v>
      </c>
      <c r="Q423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23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232" s="11">
        <f>IFERROR(VLOOKUP(Tabla1[[#This Row],[FECHA]],'RECAUDOS LOCALES'!A:D,4,FALSE),0)</f>
        <v>0</v>
      </c>
      <c r="T4232" s="9">
        <f>IFERROR(VLOOKUP(Tabla1[[#This Row],[FECHA]],'RECAUDOS LOCALES'!A:D,3,FALSE),0)</f>
        <v>0</v>
      </c>
      <c r="U4232" s="11">
        <f>IFERROR(VLOOKUP(Tabla1[[#This Row],[FECHA]],'RECAUDOS EXTERNOS'!A:D,4,FALSE),0)</f>
        <v>0</v>
      </c>
      <c r="V4232" s="9">
        <f>IFERROR(VLOOKUP(Tabla1[[#This Row],[FECHA]],'RECAUDOS EXTERNOS'!A:D,3,FALSE),0)</f>
        <v>0</v>
      </c>
    </row>
    <row r="4233" spans="1:22" x14ac:dyDescent="0.25">
      <c r="A4233" s="1">
        <v>41792</v>
      </c>
      <c r="B4233" s="3" t="s">
        <v>1</v>
      </c>
      <c r="C4233" s="2">
        <v>41791</v>
      </c>
      <c r="D4233" s="5">
        <f>YEAR(Tabla1[[#This Row],[FECHA]])</f>
        <v>2014</v>
      </c>
      <c r="E4233" s="5">
        <f>IFERROR(VLOOKUP(Tabla1[[#This Row],[FECHA]],'COMPARENDOS TOTALES'!A:D,4,FALSE),0)</f>
        <v>8</v>
      </c>
      <c r="F4233" s="9">
        <f>IFERROR(VLOOKUP(Tabla1[[#This Row],[FECHA]],'COMPARENDOS TOTALES'!A:D,3,FALSE),0)</f>
        <v>17653534</v>
      </c>
      <c r="G4233" s="5">
        <f>IFERROR(VLOOKUP(Tabla1[[#This Row],[FECHA]],EXONERACIONES!A:D,4,FALSE),0)</f>
        <v>0</v>
      </c>
      <c r="H4233" s="9">
        <f>IFERROR(VLOOKUP(Tabla1[[#This Row],[FECHA]],EXONERACIONES!A:D,3,FALSE),0)</f>
        <v>0</v>
      </c>
      <c r="I4233" s="5">
        <f>IFERROR(VLOOKUP(Tabla1[[#This Row],[FECHA]],'SIMIT CON RES'!A:D,4,FALSE),0)</f>
        <v>7</v>
      </c>
      <c r="J4233" s="9">
        <f>IFERROR(VLOOKUP(Tabla1[[#This Row],[FECHA]],'SIMIT CON RES'!A:D,3,FALSE),0)</f>
        <v>2869534</v>
      </c>
      <c r="K4233">
        <f>IFERROR(VLOOKUP(Tabla1[[#This Row],[FECHA]],'SIMIT SIN RES'!A:D,4,FALSE),0)</f>
        <v>1</v>
      </c>
      <c r="L4233" s="9">
        <f>IFERROR(VLOOKUP(Tabla1[[#This Row],[FECHA]],'SIMIT SIN RES'!A:D,3,FALSE),0)</f>
        <v>14784000</v>
      </c>
      <c r="M4233" s="5">
        <f>IFERROR(VLOOKUP(Tabla1[[#This Row],[FECHA]],'RECAUDOS DE COMPARENDOS'!A:D,4,FALSE),0)</f>
        <v>0</v>
      </c>
      <c r="N4233" s="9">
        <f>IFERROR(VLOOKUP(Tabla1[[#This Row],[FECHA]],'RECAUDOS DE COMPARENDOS'!A:D,3,FALSE),0)</f>
        <v>0</v>
      </c>
      <c r="O4233" s="5">
        <f>IFERROR(VLOOKUP(Tabla1[[#This Row],[FECHA]],'RECAUDOS DE RESOLUCIONES'!A:D,4,FALSE),0)</f>
        <v>0</v>
      </c>
      <c r="P4233" s="9">
        <f>IFERROR(VLOOKUP(Tabla1[[#This Row],[FECHA]],'RECAUDOS DE RESOLUCIONES'!A:D,3,FALSE),0)</f>
        <v>0</v>
      </c>
      <c r="Q423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23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233" s="11">
        <f>IFERROR(VLOOKUP(Tabla1[[#This Row],[FECHA]],'RECAUDOS LOCALES'!A:D,4,FALSE),0)</f>
        <v>0</v>
      </c>
      <c r="T4233" s="9">
        <f>IFERROR(VLOOKUP(Tabla1[[#This Row],[FECHA]],'RECAUDOS LOCALES'!A:D,3,FALSE),0)</f>
        <v>0</v>
      </c>
      <c r="U4233" s="11">
        <f>IFERROR(VLOOKUP(Tabla1[[#This Row],[FECHA]],'RECAUDOS EXTERNOS'!A:D,4,FALSE),0)</f>
        <v>0</v>
      </c>
      <c r="V4233" s="9">
        <f>IFERROR(VLOOKUP(Tabla1[[#This Row],[FECHA]],'RECAUDOS EXTERNOS'!A:D,3,FALSE),0)</f>
        <v>0</v>
      </c>
    </row>
    <row r="4234" spans="1:22" x14ac:dyDescent="0.25">
      <c r="A4234" s="1">
        <v>41793</v>
      </c>
      <c r="B4234" s="3" t="s">
        <v>2</v>
      </c>
      <c r="C4234" s="2">
        <v>41791</v>
      </c>
      <c r="D4234" s="5">
        <f>YEAR(Tabla1[[#This Row],[FECHA]])</f>
        <v>2014</v>
      </c>
      <c r="E4234" s="5">
        <f>IFERROR(VLOOKUP(Tabla1[[#This Row],[FECHA]],'COMPARENDOS TOTALES'!A:D,4,FALSE),0)</f>
        <v>13</v>
      </c>
      <c r="F4234" s="9">
        <f>IFERROR(VLOOKUP(Tabla1[[#This Row],[FECHA]],'COMPARENDOS TOTALES'!A:D,3,FALSE),0)</f>
        <v>4188801</v>
      </c>
      <c r="G4234" s="5">
        <f>IFERROR(VLOOKUP(Tabla1[[#This Row],[FECHA]],EXONERACIONES!A:D,4,FALSE),0)</f>
        <v>0</v>
      </c>
      <c r="H4234" s="9">
        <f>IFERROR(VLOOKUP(Tabla1[[#This Row],[FECHA]],EXONERACIONES!A:D,3,FALSE),0)</f>
        <v>0</v>
      </c>
      <c r="I4234" s="5">
        <f>IFERROR(VLOOKUP(Tabla1[[#This Row],[FECHA]],'SIMIT CON RES'!A:D,4,FALSE),0)</f>
        <v>12</v>
      </c>
      <c r="J4234" s="9">
        <f>IFERROR(VLOOKUP(Tabla1[[#This Row],[FECHA]],'SIMIT CON RES'!A:D,3,FALSE),0)</f>
        <v>3880801</v>
      </c>
      <c r="K4234">
        <f>IFERROR(VLOOKUP(Tabla1[[#This Row],[FECHA]],'SIMIT SIN RES'!A:D,4,FALSE),0)</f>
        <v>0</v>
      </c>
      <c r="L4234" s="9">
        <f>IFERROR(VLOOKUP(Tabla1[[#This Row],[FECHA]],'SIMIT SIN RES'!A:D,3,FALSE),0)</f>
        <v>0</v>
      </c>
      <c r="M4234" s="5">
        <f>IFERROR(VLOOKUP(Tabla1[[#This Row],[FECHA]],'RECAUDOS DE COMPARENDOS'!A:D,4,FALSE),0)</f>
        <v>0</v>
      </c>
      <c r="N4234" s="9">
        <f>IFERROR(VLOOKUP(Tabla1[[#This Row],[FECHA]],'RECAUDOS DE COMPARENDOS'!A:D,3,FALSE),0)</f>
        <v>0</v>
      </c>
      <c r="O4234" s="5">
        <f>IFERROR(VLOOKUP(Tabla1[[#This Row],[FECHA]],'RECAUDOS DE RESOLUCIONES'!A:D,4,FALSE),0)</f>
        <v>0</v>
      </c>
      <c r="P4234" s="9">
        <f>IFERROR(VLOOKUP(Tabla1[[#This Row],[FECHA]],'RECAUDOS DE RESOLUCIONES'!A:D,3,FALSE),0)</f>
        <v>0</v>
      </c>
      <c r="Q423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234" s="9">
        <f>Tabla1[V. COMPARENDOS]-(Tabla1[V. EXONERACIONES]+Tabla1[[#This Row],[V. SIMIT CON RESOLUCION]]+Tabla1[[#This Row],[V. SIMIT SIN RESOLUCION]]+Tabla1[[#This Row],[V. RECAUDOS COMPARENDOS]]+Tabla1[[#This Row],[V. RECAUDOS RESOLUCIONES]])</f>
        <v>308000</v>
      </c>
      <c r="S4234" s="11">
        <f>IFERROR(VLOOKUP(Tabla1[[#This Row],[FECHA]],'RECAUDOS LOCALES'!A:D,4,FALSE),0)</f>
        <v>6</v>
      </c>
      <c r="T4234" s="9">
        <f>IFERROR(VLOOKUP(Tabla1[[#This Row],[FECHA]],'RECAUDOS LOCALES'!A:D,3,FALSE),0)</f>
        <v>1035150</v>
      </c>
      <c r="U4234" s="11">
        <f>IFERROR(VLOOKUP(Tabla1[[#This Row],[FECHA]],'RECAUDOS EXTERNOS'!A:D,4,FALSE),0)</f>
        <v>2</v>
      </c>
      <c r="V4234" s="9">
        <f>IFERROR(VLOOKUP(Tabla1[[#This Row],[FECHA]],'RECAUDOS EXTERNOS'!A:D,3,FALSE),0)</f>
        <v>316950</v>
      </c>
    </row>
    <row r="4235" spans="1:22" x14ac:dyDescent="0.25">
      <c r="A4235" s="1">
        <v>41794</v>
      </c>
      <c r="B4235" s="3" t="s">
        <v>3</v>
      </c>
      <c r="C4235" s="2">
        <v>41791</v>
      </c>
      <c r="D4235" s="5">
        <f>YEAR(Tabla1[[#This Row],[FECHA]])</f>
        <v>2014</v>
      </c>
      <c r="E4235" s="5">
        <f>IFERROR(VLOOKUP(Tabla1[[#This Row],[FECHA]],'COMPARENDOS TOTALES'!A:D,4,FALSE),0)</f>
        <v>7</v>
      </c>
      <c r="F4235" s="9">
        <f>IFERROR(VLOOKUP(Tabla1[[#This Row],[FECHA]],'COMPARENDOS TOTALES'!A:D,3,FALSE),0)</f>
        <v>2705267</v>
      </c>
      <c r="G4235" s="5">
        <f>IFERROR(VLOOKUP(Tabla1[[#This Row],[FECHA]],EXONERACIONES!A:D,4,FALSE),0)</f>
        <v>0</v>
      </c>
      <c r="H4235" s="9">
        <f>IFERROR(VLOOKUP(Tabla1[[#This Row],[FECHA]],EXONERACIONES!A:D,3,FALSE),0)</f>
        <v>0</v>
      </c>
      <c r="I4235" s="5">
        <f>IFERROR(VLOOKUP(Tabla1[[#This Row],[FECHA]],'SIMIT CON RES'!A:D,4,FALSE),0)</f>
        <v>7</v>
      </c>
      <c r="J4235" s="9">
        <f>IFERROR(VLOOKUP(Tabla1[[#This Row],[FECHA]],'SIMIT CON RES'!A:D,3,FALSE),0)</f>
        <v>2705267</v>
      </c>
      <c r="K4235">
        <f>IFERROR(VLOOKUP(Tabla1[[#This Row],[FECHA]],'SIMIT SIN RES'!A:D,4,FALSE),0)</f>
        <v>0</v>
      </c>
      <c r="L4235" s="9">
        <f>IFERROR(VLOOKUP(Tabla1[[#This Row],[FECHA]],'SIMIT SIN RES'!A:D,3,FALSE),0)</f>
        <v>0</v>
      </c>
      <c r="M4235" s="5">
        <f>IFERROR(VLOOKUP(Tabla1[[#This Row],[FECHA]],'RECAUDOS DE COMPARENDOS'!A:D,4,FALSE),0)</f>
        <v>0</v>
      </c>
      <c r="N4235" s="9">
        <f>IFERROR(VLOOKUP(Tabla1[[#This Row],[FECHA]],'RECAUDOS DE COMPARENDOS'!A:D,3,FALSE),0)</f>
        <v>0</v>
      </c>
      <c r="O4235" s="5">
        <f>IFERROR(VLOOKUP(Tabla1[[#This Row],[FECHA]],'RECAUDOS DE RESOLUCIONES'!A:D,4,FALSE),0)</f>
        <v>0</v>
      </c>
      <c r="P4235" s="9">
        <f>IFERROR(VLOOKUP(Tabla1[[#This Row],[FECHA]],'RECAUDOS DE RESOLUCIONES'!A:D,3,FALSE),0)</f>
        <v>0</v>
      </c>
      <c r="Q423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23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235" s="11">
        <f>IFERROR(VLOOKUP(Tabla1[[#This Row],[FECHA]],'RECAUDOS LOCALES'!A:D,4,FALSE),0)</f>
        <v>2</v>
      </c>
      <c r="T4235" s="9">
        <f>IFERROR(VLOOKUP(Tabla1[[#This Row],[FECHA]],'RECAUDOS LOCALES'!A:D,3,FALSE),0)</f>
        <v>291100</v>
      </c>
      <c r="U4235" s="11">
        <f>IFERROR(VLOOKUP(Tabla1[[#This Row],[FECHA]],'RECAUDOS EXTERNOS'!A:D,4,FALSE),0)</f>
        <v>4</v>
      </c>
      <c r="V4235" s="9">
        <f>IFERROR(VLOOKUP(Tabla1[[#This Row],[FECHA]],'RECAUDOS EXTERNOS'!A:D,3,FALSE),0)</f>
        <v>652728</v>
      </c>
    </row>
    <row r="4236" spans="1:22" x14ac:dyDescent="0.25">
      <c r="A4236" s="1">
        <v>41795</v>
      </c>
      <c r="B4236" s="3" t="s">
        <v>6</v>
      </c>
      <c r="C4236" s="2">
        <v>41791</v>
      </c>
      <c r="D4236" s="5">
        <f>YEAR(Tabla1[[#This Row],[FECHA]])</f>
        <v>2014</v>
      </c>
      <c r="E4236" s="5">
        <f>IFERROR(VLOOKUP(Tabla1[[#This Row],[FECHA]],'COMPARENDOS TOTALES'!A:D,4,FALSE),0)</f>
        <v>1</v>
      </c>
      <c r="F4236" s="9">
        <f>IFERROR(VLOOKUP(Tabla1[[#This Row],[FECHA]],'COMPARENDOS TOTALES'!A:D,3,FALSE),0)</f>
        <v>192500</v>
      </c>
      <c r="G4236" s="5">
        <f>IFERROR(VLOOKUP(Tabla1[[#This Row],[FECHA]],EXONERACIONES!A:D,4,FALSE),0)</f>
        <v>0</v>
      </c>
      <c r="H4236" s="9">
        <f>IFERROR(VLOOKUP(Tabla1[[#This Row],[FECHA]],EXONERACIONES!A:D,3,FALSE),0)</f>
        <v>0</v>
      </c>
      <c r="I4236" s="5">
        <f>IFERROR(VLOOKUP(Tabla1[[#This Row],[FECHA]],'SIMIT CON RES'!A:D,4,FALSE),0)</f>
        <v>0</v>
      </c>
      <c r="J4236" s="9">
        <f>IFERROR(VLOOKUP(Tabla1[[#This Row],[FECHA]],'SIMIT CON RES'!A:D,3,FALSE),0)</f>
        <v>0</v>
      </c>
      <c r="K4236">
        <f>IFERROR(VLOOKUP(Tabla1[[#This Row],[FECHA]],'SIMIT SIN RES'!A:D,4,FALSE),0)</f>
        <v>0</v>
      </c>
      <c r="L4236" s="9">
        <f>IFERROR(VLOOKUP(Tabla1[[#This Row],[FECHA]],'SIMIT SIN RES'!A:D,3,FALSE),0)</f>
        <v>0</v>
      </c>
      <c r="M4236" s="5">
        <f>IFERROR(VLOOKUP(Tabla1[[#This Row],[FECHA]],'RECAUDOS DE COMPARENDOS'!A:D,4,FALSE),0)</f>
        <v>0</v>
      </c>
      <c r="N4236" s="9">
        <f>IFERROR(VLOOKUP(Tabla1[[#This Row],[FECHA]],'RECAUDOS DE COMPARENDOS'!A:D,3,FALSE),0)</f>
        <v>0</v>
      </c>
      <c r="O4236" s="5">
        <f>IFERROR(VLOOKUP(Tabla1[[#This Row],[FECHA]],'RECAUDOS DE RESOLUCIONES'!A:D,4,FALSE),0)</f>
        <v>0</v>
      </c>
      <c r="P4236" s="9">
        <f>IFERROR(VLOOKUP(Tabla1[[#This Row],[FECHA]],'RECAUDOS DE RESOLUCIONES'!A:D,3,FALSE),0)</f>
        <v>0</v>
      </c>
      <c r="Q423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236" s="9">
        <f>Tabla1[V. COMPARENDOS]-(Tabla1[V. EXONERACIONES]+Tabla1[[#This Row],[V. SIMIT CON RESOLUCION]]+Tabla1[[#This Row],[V. SIMIT SIN RESOLUCION]]+Tabla1[[#This Row],[V. RECAUDOS COMPARENDOS]]+Tabla1[[#This Row],[V. RECAUDOS RESOLUCIONES]])</f>
        <v>192500</v>
      </c>
      <c r="S4236" s="11">
        <f>IFERROR(VLOOKUP(Tabla1[[#This Row],[FECHA]],'RECAUDOS LOCALES'!A:D,4,FALSE),0)</f>
        <v>5</v>
      </c>
      <c r="T4236" s="9">
        <f>IFERROR(VLOOKUP(Tabla1[[#This Row],[FECHA]],'RECAUDOS LOCALES'!A:D,3,FALSE),0)</f>
        <v>860300</v>
      </c>
      <c r="U4236" s="11">
        <f>IFERROR(VLOOKUP(Tabla1[[#This Row],[FECHA]],'RECAUDOS EXTERNOS'!A:D,4,FALSE),0)</f>
        <v>7</v>
      </c>
      <c r="V4236" s="9">
        <f>IFERROR(VLOOKUP(Tabla1[[#This Row],[FECHA]],'RECAUDOS EXTERNOS'!A:D,3,FALSE),0)</f>
        <v>1740436</v>
      </c>
    </row>
    <row r="4237" spans="1:22" x14ac:dyDescent="0.25">
      <c r="A4237" s="1">
        <v>41796</v>
      </c>
      <c r="B4237" s="3" t="s">
        <v>0</v>
      </c>
      <c r="C4237" s="2">
        <v>41791</v>
      </c>
      <c r="D4237" s="5">
        <f>YEAR(Tabla1[[#This Row],[FECHA]])</f>
        <v>2014</v>
      </c>
      <c r="E4237" s="5">
        <f>IFERROR(VLOOKUP(Tabla1[[#This Row],[FECHA]],'COMPARENDOS TOTALES'!A:D,4,FALSE),0)</f>
        <v>3</v>
      </c>
      <c r="F4237" s="9">
        <f>IFERROR(VLOOKUP(Tabla1[[#This Row],[FECHA]],'COMPARENDOS TOTALES'!A:D,3,FALSE),0)</f>
        <v>1049767</v>
      </c>
      <c r="G4237" s="5">
        <f>IFERROR(VLOOKUP(Tabla1[[#This Row],[FECHA]],EXONERACIONES!A:D,4,FALSE),0)</f>
        <v>0</v>
      </c>
      <c r="H4237" s="9">
        <f>IFERROR(VLOOKUP(Tabla1[[#This Row],[FECHA]],EXONERACIONES!A:D,3,FALSE),0)</f>
        <v>0</v>
      </c>
      <c r="I4237" s="5">
        <f>IFERROR(VLOOKUP(Tabla1[[#This Row],[FECHA]],'SIMIT CON RES'!A:D,4,FALSE),0)</f>
        <v>1</v>
      </c>
      <c r="J4237" s="9">
        <f>IFERROR(VLOOKUP(Tabla1[[#This Row],[FECHA]],'SIMIT CON RES'!A:D,3,FALSE),0)</f>
        <v>164267</v>
      </c>
      <c r="K4237">
        <f>IFERROR(VLOOKUP(Tabla1[[#This Row],[FECHA]],'SIMIT SIN RES'!A:D,4,FALSE),0)</f>
        <v>0</v>
      </c>
      <c r="L4237" s="9">
        <f>IFERROR(VLOOKUP(Tabla1[[#This Row],[FECHA]],'SIMIT SIN RES'!A:D,3,FALSE),0)</f>
        <v>0</v>
      </c>
      <c r="M4237" s="5">
        <f>IFERROR(VLOOKUP(Tabla1[[#This Row],[FECHA]],'RECAUDOS DE COMPARENDOS'!A:D,4,FALSE),0)</f>
        <v>0</v>
      </c>
      <c r="N4237" s="9">
        <f>IFERROR(VLOOKUP(Tabla1[[#This Row],[FECHA]],'RECAUDOS DE COMPARENDOS'!A:D,3,FALSE),0)</f>
        <v>0</v>
      </c>
      <c r="O4237" s="5">
        <f>IFERROR(VLOOKUP(Tabla1[[#This Row],[FECHA]],'RECAUDOS DE RESOLUCIONES'!A:D,4,FALSE),0)</f>
        <v>0</v>
      </c>
      <c r="P4237" s="9">
        <f>IFERROR(VLOOKUP(Tabla1[[#This Row],[FECHA]],'RECAUDOS DE RESOLUCIONES'!A:D,3,FALSE),0)</f>
        <v>0</v>
      </c>
      <c r="Q423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4237" s="9">
        <f>Tabla1[V. COMPARENDOS]-(Tabla1[V. EXONERACIONES]+Tabla1[[#This Row],[V. SIMIT CON RESOLUCION]]+Tabla1[[#This Row],[V. SIMIT SIN RESOLUCION]]+Tabla1[[#This Row],[V. RECAUDOS COMPARENDOS]]+Tabla1[[#This Row],[V. RECAUDOS RESOLUCIONES]])</f>
        <v>885500</v>
      </c>
      <c r="S4237" s="11">
        <f>IFERROR(VLOOKUP(Tabla1[[#This Row],[FECHA]],'RECAUDOS LOCALES'!A:D,4,FALSE),0)</f>
        <v>3</v>
      </c>
      <c r="T4237" s="9">
        <f>IFERROR(VLOOKUP(Tabla1[[#This Row],[FECHA]],'RECAUDOS LOCALES'!A:D,3,FALSE),0)</f>
        <v>576200</v>
      </c>
      <c r="U4237" s="11">
        <f>IFERROR(VLOOKUP(Tabla1[[#This Row],[FECHA]],'RECAUDOS EXTERNOS'!A:D,4,FALSE),0)</f>
        <v>1</v>
      </c>
      <c r="V4237" s="9">
        <f>IFERROR(VLOOKUP(Tabla1[[#This Row],[FECHA]],'RECAUDOS EXTERNOS'!A:D,3,FALSE),0)</f>
        <v>323100</v>
      </c>
    </row>
    <row r="4238" spans="1:22" x14ac:dyDescent="0.25">
      <c r="A4238" s="1">
        <v>41797</v>
      </c>
      <c r="B4238" s="3" t="s">
        <v>5</v>
      </c>
      <c r="C4238" s="2">
        <v>41791</v>
      </c>
      <c r="D4238" s="5">
        <f>YEAR(Tabla1[[#This Row],[FECHA]])</f>
        <v>2014</v>
      </c>
      <c r="E4238" s="5">
        <f>IFERROR(VLOOKUP(Tabla1[[#This Row],[FECHA]],'COMPARENDOS TOTALES'!A:D,4,FALSE),0)</f>
        <v>3</v>
      </c>
      <c r="F4238" s="9">
        <f>IFERROR(VLOOKUP(Tabla1[[#This Row],[FECHA]],'COMPARENDOS TOTALES'!A:D,3,FALSE),0)</f>
        <v>1848000</v>
      </c>
      <c r="G4238" s="5">
        <f>IFERROR(VLOOKUP(Tabla1[[#This Row],[FECHA]],EXONERACIONES!A:D,4,FALSE),0)</f>
        <v>1</v>
      </c>
      <c r="H4238" s="9">
        <f>IFERROR(VLOOKUP(Tabla1[[#This Row],[FECHA]],EXONERACIONES!A:D,3,FALSE),0)</f>
        <v>616000</v>
      </c>
      <c r="I4238" s="5">
        <f>IFERROR(VLOOKUP(Tabla1[[#This Row],[FECHA]],'SIMIT CON RES'!A:D,4,FALSE),0)</f>
        <v>2</v>
      </c>
      <c r="J4238" s="9">
        <f>IFERROR(VLOOKUP(Tabla1[[#This Row],[FECHA]],'SIMIT CON RES'!A:D,3,FALSE),0)</f>
        <v>1232000</v>
      </c>
      <c r="K4238">
        <f>IFERROR(VLOOKUP(Tabla1[[#This Row],[FECHA]],'SIMIT SIN RES'!A:D,4,FALSE),0)</f>
        <v>0</v>
      </c>
      <c r="L4238" s="9">
        <f>IFERROR(VLOOKUP(Tabla1[[#This Row],[FECHA]],'SIMIT SIN RES'!A:D,3,FALSE),0)</f>
        <v>0</v>
      </c>
      <c r="M4238" s="5">
        <f>IFERROR(VLOOKUP(Tabla1[[#This Row],[FECHA]],'RECAUDOS DE COMPARENDOS'!A:D,4,FALSE),0)</f>
        <v>0</v>
      </c>
      <c r="N4238" s="9">
        <f>IFERROR(VLOOKUP(Tabla1[[#This Row],[FECHA]],'RECAUDOS DE COMPARENDOS'!A:D,3,FALSE),0)</f>
        <v>0</v>
      </c>
      <c r="O4238" s="5">
        <f>IFERROR(VLOOKUP(Tabla1[[#This Row],[FECHA]],'RECAUDOS DE RESOLUCIONES'!A:D,4,FALSE),0)</f>
        <v>0</v>
      </c>
      <c r="P4238" s="9">
        <f>IFERROR(VLOOKUP(Tabla1[[#This Row],[FECHA]],'RECAUDOS DE RESOLUCIONES'!A:D,3,FALSE),0)</f>
        <v>0</v>
      </c>
      <c r="Q423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23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238" s="11">
        <f>IFERROR(VLOOKUP(Tabla1[[#This Row],[FECHA]],'RECAUDOS LOCALES'!A:D,4,FALSE),0)</f>
        <v>0</v>
      </c>
      <c r="T4238" s="9">
        <f>IFERROR(VLOOKUP(Tabla1[[#This Row],[FECHA]],'RECAUDOS LOCALES'!A:D,3,FALSE),0)</f>
        <v>0</v>
      </c>
      <c r="U4238" s="11">
        <f>IFERROR(VLOOKUP(Tabla1[[#This Row],[FECHA]],'RECAUDOS EXTERNOS'!A:D,4,FALSE),0)</f>
        <v>0</v>
      </c>
      <c r="V4238" s="9">
        <f>IFERROR(VLOOKUP(Tabla1[[#This Row],[FECHA]],'RECAUDOS EXTERNOS'!A:D,3,FALSE),0)</f>
        <v>0</v>
      </c>
    </row>
    <row r="4239" spans="1:22" x14ac:dyDescent="0.25">
      <c r="A4239" s="1">
        <v>41798</v>
      </c>
      <c r="B4239" s="3" t="s">
        <v>4</v>
      </c>
      <c r="C4239" s="2">
        <v>41791</v>
      </c>
      <c r="D4239" s="5">
        <f>YEAR(Tabla1[[#This Row],[FECHA]])</f>
        <v>2014</v>
      </c>
      <c r="E4239" s="5">
        <f>IFERROR(VLOOKUP(Tabla1[[#This Row],[FECHA]],'COMPARENDOS TOTALES'!A:D,4,FALSE),0)</f>
        <v>0</v>
      </c>
      <c r="F4239" s="9">
        <f>IFERROR(VLOOKUP(Tabla1[[#This Row],[FECHA]],'COMPARENDOS TOTALES'!A:D,3,FALSE),0)</f>
        <v>0</v>
      </c>
      <c r="G4239" s="5">
        <f>IFERROR(VLOOKUP(Tabla1[[#This Row],[FECHA]],EXONERACIONES!A:D,4,FALSE),0)</f>
        <v>0</v>
      </c>
      <c r="H4239" s="9">
        <f>IFERROR(VLOOKUP(Tabla1[[#This Row],[FECHA]],EXONERACIONES!A:D,3,FALSE),0)</f>
        <v>0</v>
      </c>
      <c r="I4239" s="5">
        <f>IFERROR(VLOOKUP(Tabla1[[#This Row],[FECHA]],'SIMIT CON RES'!A:D,4,FALSE),0)</f>
        <v>0</v>
      </c>
      <c r="J4239" s="9">
        <f>IFERROR(VLOOKUP(Tabla1[[#This Row],[FECHA]],'SIMIT CON RES'!A:D,3,FALSE),0)</f>
        <v>0</v>
      </c>
      <c r="K4239">
        <f>IFERROR(VLOOKUP(Tabla1[[#This Row],[FECHA]],'SIMIT SIN RES'!A:D,4,FALSE),0)</f>
        <v>0</v>
      </c>
      <c r="L4239" s="9">
        <f>IFERROR(VLOOKUP(Tabla1[[#This Row],[FECHA]],'SIMIT SIN RES'!A:D,3,FALSE),0)</f>
        <v>0</v>
      </c>
      <c r="M4239" s="5">
        <f>IFERROR(VLOOKUP(Tabla1[[#This Row],[FECHA]],'RECAUDOS DE COMPARENDOS'!A:D,4,FALSE),0)</f>
        <v>0</v>
      </c>
      <c r="N4239" s="9">
        <f>IFERROR(VLOOKUP(Tabla1[[#This Row],[FECHA]],'RECAUDOS DE COMPARENDOS'!A:D,3,FALSE),0)</f>
        <v>0</v>
      </c>
      <c r="O4239" s="5">
        <f>IFERROR(VLOOKUP(Tabla1[[#This Row],[FECHA]],'RECAUDOS DE RESOLUCIONES'!A:D,4,FALSE),0)</f>
        <v>0</v>
      </c>
      <c r="P4239" s="9">
        <f>IFERROR(VLOOKUP(Tabla1[[#This Row],[FECHA]],'RECAUDOS DE RESOLUCIONES'!A:D,3,FALSE),0)</f>
        <v>0</v>
      </c>
      <c r="Q423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23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239" s="11">
        <f>IFERROR(VLOOKUP(Tabla1[[#This Row],[FECHA]],'RECAUDOS LOCALES'!A:D,4,FALSE),0)</f>
        <v>0</v>
      </c>
      <c r="T4239" s="9">
        <f>IFERROR(VLOOKUP(Tabla1[[#This Row],[FECHA]],'RECAUDOS LOCALES'!A:D,3,FALSE),0)</f>
        <v>0</v>
      </c>
      <c r="U4239" s="11">
        <f>IFERROR(VLOOKUP(Tabla1[[#This Row],[FECHA]],'RECAUDOS EXTERNOS'!A:D,4,FALSE),0)</f>
        <v>0</v>
      </c>
      <c r="V4239" s="9">
        <f>IFERROR(VLOOKUP(Tabla1[[#This Row],[FECHA]],'RECAUDOS EXTERNOS'!A:D,3,FALSE),0)</f>
        <v>0</v>
      </c>
    </row>
    <row r="4240" spans="1:22" x14ac:dyDescent="0.25">
      <c r="A4240" s="1">
        <v>41799</v>
      </c>
      <c r="B4240" s="3" t="s">
        <v>1</v>
      </c>
      <c r="C4240" s="2">
        <v>41791</v>
      </c>
      <c r="D4240" s="5">
        <f>YEAR(Tabla1[[#This Row],[FECHA]])</f>
        <v>2014</v>
      </c>
      <c r="E4240" s="5">
        <f>IFERROR(VLOOKUP(Tabla1[[#This Row],[FECHA]],'COMPARENDOS TOTALES'!A:D,4,FALSE),0)</f>
        <v>6</v>
      </c>
      <c r="F4240" s="9">
        <f>IFERROR(VLOOKUP(Tabla1[[#This Row],[FECHA]],'COMPARENDOS TOTALES'!A:D,3,FALSE),0)</f>
        <v>1753034</v>
      </c>
      <c r="G4240" s="5">
        <f>IFERROR(VLOOKUP(Tabla1[[#This Row],[FECHA]],EXONERACIONES!A:D,4,FALSE),0)</f>
        <v>0</v>
      </c>
      <c r="H4240" s="9">
        <f>IFERROR(VLOOKUP(Tabla1[[#This Row],[FECHA]],EXONERACIONES!A:D,3,FALSE),0)</f>
        <v>0</v>
      </c>
      <c r="I4240" s="5">
        <f>IFERROR(VLOOKUP(Tabla1[[#This Row],[FECHA]],'SIMIT CON RES'!A:D,4,FALSE),0)</f>
        <v>5</v>
      </c>
      <c r="J4240" s="9">
        <f>IFERROR(VLOOKUP(Tabla1[[#This Row],[FECHA]],'SIMIT CON RES'!A:D,3,FALSE),0)</f>
        <v>1560534</v>
      </c>
      <c r="K4240">
        <f>IFERROR(VLOOKUP(Tabla1[[#This Row],[FECHA]],'SIMIT SIN RES'!A:D,4,FALSE),0)</f>
        <v>0</v>
      </c>
      <c r="L4240" s="9">
        <f>IFERROR(VLOOKUP(Tabla1[[#This Row],[FECHA]],'SIMIT SIN RES'!A:D,3,FALSE),0)</f>
        <v>0</v>
      </c>
      <c r="M4240" s="5">
        <f>IFERROR(VLOOKUP(Tabla1[[#This Row],[FECHA]],'RECAUDOS DE COMPARENDOS'!A:D,4,FALSE),0)</f>
        <v>0</v>
      </c>
      <c r="N4240" s="9">
        <f>IFERROR(VLOOKUP(Tabla1[[#This Row],[FECHA]],'RECAUDOS DE COMPARENDOS'!A:D,3,FALSE),0)</f>
        <v>0</v>
      </c>
      <c r="O4240" s="5">
        <f>IFERROR(VLOOKUP(Tabla1[[#This Row],[FECHA]],'RECAUDOS DE RESOLUCIONES'!A:D,4,FALSE),0)</f>
        <v>0</v>
      </c>
      <c r="P4240" s="9">
        <f>IFERROR(VLOOKUP(Tabla1[[#This Row],[FECHA]],'RECAUDOS DE RESOLUCIONES'!A:D,3,FALSE),0)</f>
        <v>0</v>
      </c>
      <c r="Q424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240" s="9">
        <f>Tabla1[V. COMPARENDOS]-(Tabla1[V. EXONERACIONES]+Tabla1[[#This Row],[V. SIMIT CON RESOLUCION]]+Tabla1[[#This Row],[V. SIMIT SIN RESOLUCION]]+Tabla1[[#This Row],[V. RECAUDOS COMPARENDOS]]+Tabla1[[#This Row],[V. RECAUDOS RESOLUCIONES]])</f>
        <v>192500</v>
      </c>
      <c r="S4240" s="11">
        <f>IFERROR(VLOOKUP(Tabla1[[#This Row],[FECHA]],'RECAUDOS LOCALES'!A:D,4,FALSE),0)</f>
        <v>6</v>
      </c>
      <c r="T4240" s="9">
        <f>IFERROR(VLOOKUP(Tabla1[[#This Row],[FECHA]],'RECAUDOS LOCALES'!A:D,3,FALSE),0)</f>
        <v>700000</v>
      </c>
      <c r="U4240" s="11">
        <f>IFERROR(VLOOKUP(Tabla1[[#This Row],[FECHA]],'RECAUDOS EXTERNOS'!A:D,4,FALSE),0)</f>
        <v>5</v>
      </c>
      <c r="V4240" s="9">
        <f>IFERROR(VLOOKUP(Tabla1[[#This Row],[FECHA]],'RECAUDOS EXTERNOS'!A:D,3,FALSE),0)</f>
        <v>1460626</v>
      </c>
    </row>
    <row r="4241" spans="1:22" x14ac:dyDescent="0.25">
      <c r="A4241" s="1">
        <v>41800</v>
      </c>
      <c r="B4241" s="3" t="s">
        <v>2</v>
      </c>
      <c r="C4241" s="2">
        <v>41791</v>
      </c>
      <c r="D4241" s="5">
        <f>YEAR(Tabla1[[#This Row],[FECHA]])</f>
        <v>2014</v>
      </c>
      <c r="E4241" s="5">
        <f>IFERROR(VLOOKUP(Tabla1[[#This Row],[FECHA]],'COMPARENDOS TOTALES'!A:D,4,FALSE),0)</f>
        <v>8</v>
      </c>
      <c r="F4241" s="9">
        <f>IFERROR(VLOOKUP(Tabla1[[#This Row],[FECHA]],'COMPARENDOS TOTALES'!A:D,3,FALSE),0)</f>
        <v>2343367</v>
      </c>
      <c r="G4241" s="5">
        <f>IFERROR(VLOOKUP(Tabla1[[#This Row],[FECHA]],EXONERACIONES!A:D,4,FALSE),0)</f>
        <v>1</v>
      </c>
      <c r="H4241" s="9">
        <f>IFERROR(VLOOKUP(Tabla1[[#This Row],[FECHA]],EXONERACIONES!A:D,3,FALSE),0)</f>
        <v>385000</v>
      </c>
      <c r="I4241" s="5">
        <f>IFERROR(VLOOKUP(Tabla1[[#This Row],[FECHA]],'SIMIT CON RES'!A:D,4,FALSE),0)</f>
        <v>3</v>
      </c>
      <c r="J4241" s="9">
        <f>IFERROR(VLOOKUP(Tabla1[[#This Row],[FECHA]],'SIMIT CON RES'!A:D,3,FALSE),0)</f>
        <v>1232000</v>
      </c>
      <c r="K4241">
        <f>IFERROR(VLOOKUP(Tabla1[[#This Row],[FECHA]],'SIMIT SIN RES'!A:D,4,FALSE),0)</f>
        <v>0</v>
      </c>
      <c r="L4241" s="9">
        <f>IFERROR(VLOOKUP(Tabla1[[#This Row],[FECHA]],'SIMIT SIN RES'!A:D,3,FALSE),0)</f>
        <v>0</v>
      </c>
      <c r="M4241" s="5">
        <f>IFERROR(VLOOKUP(Tabla1[[#This Row],[FECHA]],'RECAUDOS DE COMPARENDOS'!A:D,4,FALSE),0)</f>
        <v>0</v>
      </c>
      <c r="N4241" s="9">
        <f>IFERROR(VLOOKUP(Tabla1[[#This Row],[FECHA]],'RECAUDOS DE COMPARENDOS'!A:D,3,FALSE),0)</f>
        <v>0</v>
      </c>
      <c r="O4241" s="5">
        <f>IFERROR(VLOOKUP(Tabla1[[#This Row],[FECHA]],'RECAUDOS DE RESOLUCIONES'!A:D,4,FALSE),0)</f>
        <v>0</v>
      </c>
      <c r="P4241" s="9">
        <f>IFERROR(VLOOKUP(Tabla1[[#This Row],[FECHA]],'RECAUDOS DE RESOLUCIONES'!A:D,3,FALSE),0)</f>
        <v>0</v>
      </c>
      <c r="Q424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4241" s="9">
        <f>Tabla1[V. COMPARENDOS]-(Tabla1[V. EXONERACIONES]+Tabla1[[#This Row],[V. SIMIT CON RESOLUCION]]+Tabla1[[#This Row],[V. SIMIT SIN RESOLUCION]]+Tabla1[[#This Row],[V. RECAUDOS COMPARENDOS]]+Tabla1[[#This Row],[V. RECAUDOS RESOLUCIONES]])</f>
        <v>726367</v>
      </c>
      <c r="S4241" s="11">
        <f>IFERROR(VLOOKUP(Tabla1[[#This Row],[FECHA]],'RECAUDOS LOCALES'!A:D,4,FALSE),0)</f>
        <v>3</v>
      </c>
      <c r="T4241" s="9">
        <f>IFERROR(VLOOKUP(Tabla1[[#This Row],[FECHA]],'RECAUDOS LOCALES'!A:D,3,FALSE),0)</f>
        <v>518240</v>
      </c>
      <c r="U4241" s="11">
        <f>IFERROR(VLOOKUP(Tabla1[[#This Row],[FECHA]],'RECAUDOS EXTERNOS'!A:D,4,FALSE),0)</f>
        <v>3</v>
      </c>
      <c r="V4241" s="9">
        <f>IFERROR(VLOOKUP(Tabla1[[#This Row],[FECHA]],'RECAUDOS EXTERNOS'!A:D,3,FALSE),0)</f>
        <v>725146</v>
      </c>
    </row>
    <row r="4242" spans="1:22" x14ac:dyDescent="0.25">
      <c r="A4242" s="1">
        <v>41801</v>
      </c>
      <c r="B4242" s="3" t="s">
        <v>3</v>
      </c>
      <c r="C4242" s="2">
        <v>41791</v>
      </c>
      <c r="D4242" s="5">
        <f>YEAR(Tabla1[[#This Row],[FECHA]])</f>
        <v>2014</v>
      </c>
      <c r="E4242" s="5">
        <f>IFERROR(VLOOKUP(Tabla1[[#This Row],[FECHA]],'COMPARENDOS TOTALES'!A:D,4,FALSE),0)</f>
        <v>3</v>
      </c>
      <c r="F4242" s="9">
        <f>IFERROR(VLOOKUP(Tabla1[[#This Row],[FECHA]],'COMPARENDOS TOTALES'!A:D,3,FALSE),0)</f>
        <v>972767</v>
      </c>
      <c r="G4242" s="5">
        <f>IFERROR(VLOOKUP(Tabla1[[#This Row],[FECHA]],EXONERACIONES!A:D,4,FALSE),0)</f>
        <v>0</v>
      </c>
      <c r="H4242" s="9">
        <f>IFERROR(VLOOKUP(Tabla1[[#This Row],[FECHA]],EXONERACIONES!A:D,3,FALSE),0)</f>
        <v>0</v>
      </c>
      <c r="I4242" s="5">
        <f>IFERROR(VLOOKUP(Tabla1[[#This Row],[FECHA]],'SIMIT CON RES'!A:D,4,FALSE),0)</f>
        <v>3</v>
      </c>
      <c r="J4242" s="9">
        <f>IFERROR(VLOOKUP(Tabla1[[#This Row],[FECHA]],'SIMIT CON RES'!A:D,3,FALSE),0)</f>
        <v>972767</v>
      </c>
      <c r="K4242">
        <f>IFERROR(VLOOKUP(Tabla1[[#This Row],[FECHA]],'SIMIT SIN RES'!A:D,4,FALSE),0)</f>
        <v>0</v>
      </c>
      <c r="L4242" s="9">
        <f>IFERROR(VLOOKUP(Tabla1[[#This Row],[FECHA]],'SIMIT SIN RES'!A:D,3,FALSE),0)</f>
        <v>0</v>
      </c>
      <c r="M4242" s="5">
        <f>IFERROR(VLOOKUP(Tabla1[[#This Row],[FECHA]],'RECAUDOS DE COMPARENDOS'!A:D,4,FALSE),0)</f>
        <v>0</v>
      </c>
      <c r="N4242" s="9">
        <f>IFERROR(VLOOKUP(Tabla1[[#This Row],[FECHA]],'RECAUDOS DE COMPARENDOS'!A:D,3,FALSE),0)</f>
        <v>0</v>
      </c>
      <c r="O4242" s="5">
        <f>IFERROR(VLOOKUP(Tabla1[[#This Row],[FECHA]],'RECAUDOS DE RESOLUCIONES'!A:D,4,FALSE),0)</f>
        <v>0</v>
      </c>
      <c r="P4242" s="9">
        <f>IFERROR(VLOOKUP(Tabla1[[#This Row],[FECHA]],'RECAUDOS DE RESOLUCIONES'!A:D,3,FALSE),0)</f>
        <v>0</v>
      </c>
      <c r="Q424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24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242" s="11">
        <f>IFERROR(VLOOKUP(Tabla1[[#This Row],[FECHA]],'RECAUDOS LOCALES'!A:D,4,FALSE),0)</f>
        <v>1</v>
      </c>
      <c r="T4242" s="9">
        <f>IFERROR(VLOOKUP(Tabla1[[#This Row],[FECHA]],'RECAUDOS LOCALES'!A:D,3,FALSE),0)</f>
        <v>150000</v>
      </c>
      <c r="U4242" s="11">
        <f>IFERROR(VLOOKUP(Tabla1[[#This Row],[FECHA]],'RECAUDOS EXTERNOS'!A:D,4,FALSE),0)</f>
        <v>1</v>
      </c>
      <c r="V4242" s="9">
        <f>IFERROR(VLOOKUP(Tabla1[[#This Row],[FECHA]],'RECAUDOS EXTERNOS'!A:D,3,FALSE),0)</f>
        <v>942538</v>
      </c>
    </row>
    <row r="4243" spans="1:22" x14ac:dyDescent="0.25">
      <c r="A4243" s="1">
        <v>41802</v>
      </c>
      <c r="B4243" s="3" t="s">
        <v>6</v>
      </c>
      <c r="C4243" s="2">
        <v>41791</v>
      </c>
      <c r="D4243" s="5">
        <f>YEAR(Tabla1[[#This Row],[FECHA]])</f>
        <v>2014</v>
      </c>
      <c r="E4243" s="5">
        <f>IFERROR(VLOOKUP(Tabla1[[#This Row],[FECHA]],'COMPARENDOS TOTALES'!A:D,4,FALSE),0)</f>
        <v>9</v>
      </c>
      <c r="F4243" s="9">
        <f>IFERROR(VLOOKUP(Tabla1[[#This Row],[FECHA]],'COMPARENDOS TOTALES'!A:D,3,FALSE),0)</f>
        <v>3572801</v>
      </c>
      <c r="G4243" s="5">
        <f>IFERROR(VLOOKUP(Tabla1[[#This Row],[FECHA]],EXONERACIONES!A:D,4,FALSE),0)</f>
        <v>0</v>
      </c>
      <c r="H4243" s="9">
        <f>IFERROR(VLOOKUP(Tabla1[[#This Row],[FECHA]],EXONERACIONES!A:D,3,FALSE),0)</f>
        <v>0</v>
      </c>
      <c r="I4243" s="5">
        <f>IFERROR(VLOOKUP(Tabla1[[#This Row],[FECHA]],'SIMIT CON RES'!A:D,4,FALSE),0)</f>
        <v>8</v>
      </c>
      <c r="J4243" s="9">
        <f>IFERROR(VLOOKUP(Tabla1[[#This Row],[FECHA]],'SIMIT CON RES'!A:D,3,FALSE),0)</f>
        <v>3264801</v>
      </c>
      <c r="K4243">
        <f>IFERROR(VLOOKUP(Tabla1[[#This Row],[FECHA]],'SIMIT SIN RES'!A:D,4,FALSE),0)</f>
        <v>0</v>
      </c>
      <c r="L4243" s="9">
        <f>IFERROR(VLOOKUP(Tabla1[[#This Row],[FECHA]],'SIMIT SIN RES'!A:D,3,FALSE),0)</f>
        <v>0</v>
      </c>
      <c r="M4243" s="5">
        <f>IFERROR(VLOOKUP(Tabla1[[#This Row],[FECHA]],'RECAUDOS DE COMPARENDOS'!A:D,4,FALSE),0)</f>
        <v>0</v>
      </c>
      <c r="N4243" s="9">
        <f>IFERROR(VLOOKUP(Tabla1[[#This Row],[FECHA]],'RECAUDOS DE COMPARENDOS'!A:D,3,FALSE),0)</f>
        <v>0</v>
      </c>
      <c r="O4243" s="5">
        <f>IFERROR(VLOOKUP(Tabla1[[#This Row],[FECHA]],'RECAUDOS DE RESOLUCIONES'!A:D,4,FALSE),0)</f>
        <v>0</v>
      </c>
      <c r="P4243" s="9">
        <f>IFERROR(VLOOKUP(Tabla1[[#This Row],[FECHA]],'RECAUDOS DE RESOLUCIONES'!A:D,3,FALSE),0)</f>
        <v>0</v>
      </c>
      <c r="Q424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243" s="9">
        <f>Tabla1[V. COMPARENDOS]-(Tabla1[V. EXONERACIONES]+Tabla1[[#This Row],[V. SIMIT CON RESOLUCION]]+Tabla1[[#This Row],[V. SIMIT SIN RESOLUCION]]+Tabla1[[#This Row],[V. RECAUDOS COMPARENDOS]]+Tabla1[[#This Row],[V. RECAUDOS RESOLUCIONES]])</f>
        <v>308000</v>
      </c>
      <c r="S4243" s="11">
        <f>IFERROR(VLOOKUP(Tabla1[[#This Row],[FECHA]],'RECAUDOS LOCALES'!A:D,4,FALSE),0)</f>
        <v>1</v>
      </c>
      <c r="T4243" s="9">
        <f>IFERROR(VLOOKUP(Tabla1[[#This Row],[FECHA]],'RECAUDOS LOCALES'!A:D,3,FALSE),0)</f>
        <v>200000</v>
      </c>
      <c r="U4243" s="11">
        <f>IFERROR(VLOOKUP(Tabla1[[#This Row],[FECHA]],'RECAUDOS EXTERNOS'!A:D,4,FALSE),0)</f>
        <v>7</v>
      </c>
      <c r="V4243" s="9">
        <f>IFERROR(VLOOKUP(Tabla1[[#This Row],[FECHA]],'RECAUDOS EXTERNOS'!A:D,3,FALSE),0)</f>
        <v>3638336</v>
      </c>
    </row>
    <row r="4244" spans="1:22" x14ac:dyDescent="0.25">
      <c r="A4244" s="1">
        <v>41803</v>
      </c>
      <c r="B4244" s="3" t="s">
        <v>0</v>
      </c>
      <c r="C4244" s="2">
        <v>41791</v>
      </c>
      <c r="D4244" s="5">
        <f>YEAR(Tabla1[[#This Row],[FECHA]])</f>
        <v>2014</v>
      </c>
      <c r="E4244" s="5">
        <f>IFERROR(VLOOKUP(Tabla1[[#This Row],[FECHA]],'COMPARENDOS TOTALES'!A:D,4,FALSE),0)</f>
        <v>5</v>
      </c>
      <c r="F4244" s="9">
        <f>IFERROR(VLOOKUP(Tabla1[[#This Row],[FECHA]],'COMPARENDOS TOTALES'!A:D,3,FALSE),0)</f>
        <v>9111667</v>
      </c>
      <c r="G4244" s="5">
        <f>IFERROR(VLOOKUP(Tabla1[[#This Row],[FECHA]],EXONERACIONES!A:D,4,FALSE),0)</f>
        <v>0</v>
      </c>
      <c r="H4244" s="9">
        <f>IFERROR(VLOOKUP(Tabla1[[#This Row],[FECHA]],EXONERACIONES!A:D,3,FALSE),0)</f>
        <v>0</v>
      </c>
      <c r="I4244" s="5">
        <f>IFERROR(VLOOKUP(Tabla1[[#This Row],[FECHA]],'SIMIT CON RES'!A:D,4,FALSE),0)</f>
        <v>3</v>
      </c>
      <c r="J4244" s="9">
        <f>IFERROR(VLOOKUP(Tabla1[[#This Row],[FECHA]],'SIMIT CON RES'!A:D,3,FALSE),0)</f>
        <v>8624000</v>
      </c>
      <c r="K4244">
        <f>IFERROR(VLOOKUP(Tabla1[[#This Row],[FECHA]],'SIMIT SIN RES'!A:D,4,FALSE),0)</f>
        <v>0</v>
      </c>
      <c r="L4244" s="9">
        <f>IFERROR(VLOOKUP(Tabla1[[#This Row],[FECHA]],'SIMIT SIN RES'!A:D,3,FALSE),0)</f>
        <v>0</v>
      </c>
      <c r="M4244" s="5">
        <f>IFERROR(VLOOKUP(Tabla1[[#This Row],[FECHA]],'RECAUDOS DE COMPARENDOS'!A:D,4,FALSE),0)</f>
        <v>0</v>
      </c>
      <c r="N4244" s="9">
        <f>IFERROR(VLOOKUP(Tabla1[[#This Row],[FECHA]],'RECAUDOS DE COMPARENDOS'!A:D,3,FALSE),0)</f>
        <v>0</v>
      </c>
      <c r="O4244" s="5">
        <f>IFERROR(VLOOKUP(Tabla1[[#This Row],[FECHA]],'RECAUDOS DE RESOLUCIONES'!A:D,4,FALSE),0)</f>
        <v>0</v>
      </c>
      <c r="P4244" s="9">
        <f>IFERROR(VLOOKUP(Tabla1[[#This Row],[FECHA]],'RECAUDOS DE RESOLUCIONES'!A:D,3,FALSE),0)</f>
        <v>0</v>
      </c>
      <c r="Q424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4244" s="9">
        <f>Tabla1[V. COMPARENDOS]-(Tabla1[V. EXONERACIONES]+Tabla1[[#This Row],[V. SIMIT CON RESOLUCION]]+Tabla1[[#This Row],[V. SIMIT SIN RESOLUCION]]+Tabla1[[#This Row],[V. RECAUDOS COMPARENDOS]]+Tabla1[[#This Row],[V. RECAUDOS RESOLUCIONES]])</f>
        <v>487667</v>
      </c>
      <c r="S4244" s="11">
        <f>IFERROR(VLOOKUP(Tabla1[[#This Row],[FECHA]],'RECAUDOS LOCALES'!A:D,4,FALSE),0)</f>
        <v>0</v>
      </c>
      <c r="T4244" s="9">
        <f>IFERROR(VLOOKUP(Tabla1[[#This Row],[FECHA]],'RECAUDOS LOCALES'!A:D,3,FALSE),0)</f>
        <v>0</v>
      </c>
      <c r="U4244" s="11">
        <f>IFERROR(VLOOKUP(Tabla1[[#This Row],[FECHA]],'RECAUDOS EXTERNOS'!A:D,4,FALSE),0)</f>
        <v>3</v>
      </c>
      <c r="V4244" s="9">
        <f>IFERROR(VLOOKUP(Tabla1[[#This Row],[FECHA]],'RECAUDOS EXTERNOS'!A:D,3,FALSE),0)</f>
        <v>603940</v>
      </c>
    </row>
    <row r="4245" spans="1:22" x14ac:dyDescent="0.25">
      <c r="A4245" s="1">
        <v>41804</v>
      </c>
      <c r="B4245" s="3" t="s">
        <v>5</v>
      </c>
      <c r="C4245" s="2">
        <v>41791</v>
      </c>
      <c r="D4245" s="5">
        <f>YEAR(Tabla1[[#This Row],[FECHA]])</f>
        <v>2014</v>
      </c>
      <c r="E4245" s="5">
        <f>IFERROR(VLOOKUP(Tabla1[[#This Row],[FECHA]],'COMPARENDOS TOTALES'!A:D,4,FALSE),0)</f>
        <v>2</v>
      </c>
      <c r="F4245" s="9">
        <f>IFERROR(VLOOKUP(Tabla1[[#This Row],[FECHA]],'COMPARENDOS TOTALES'!A:D,3,FALSE),0)</f>
        <v>410667</v>
      </c>
      <c r="G4245" s="5">
        <f>IFERROR(VLOOKUP(Tabla1[[#This Row],[FECHA]],EXONERACIONES!A:D,4,FALSE),0)</f>
        <v>0</v>
      </c>
      <c r="H4245" s="9">
        <f>IFERROR(VLOOKUP(Tabla1[[#This Row],[FECHA]],EXONERACIONES!A:D,3,FALSE),0)</f>
        <v>0</v>
      </c>
      <c r="I4245" s="5">
        <f>IFERROR(VLOOKUP(Tabla1[[#This Row],[FECHA]],'SIMIT CON RES'!A:D,4,FALSE),0)</f>
        <v>1</v>
      </c>
      <c r="J4245" s="9">
        <f>IFERROR(VLOOKUP(Tabla1[[#This Row],[FECHA]],'SIMIT CON RES'!A:D,3,FALSE),0)</f>
        <v>308000</v>
      </c>
      <c r="K4245">
        <f>IFERROR(VLOOKUP(Tabla1[[#This Row],[FECHA]],'SIMIT SIN RES'!A:D,4,FALSE),0)</f>
        <v>0</v>
      </c>
      <c r="L4245" s="9">
        <f>IFERROR(VLOOKUP(Tabla1[[#This Row],[FECHA]],'SIMIT SIN RES'!A:D,3,FALSE),0)</f>
        <v>0</v>
      </c>
      <c r="M4245" s="5">
        <f>IFERROR(VLOOKUP(Tabla1[[#This Row],[FECHA]],'RECAUDOS DE COMPARENDOS'!A:D,4,FALSE),0)</f>
        <v>0</v>
      </c>
      <c r="N4245" s="9">
        <f>IFERROR(VLOOKUP(Tabla1[[#This Row],[FECHA]],'RECAUDOS DE COMPARENDOS'!A:D,3,FALSE),0)</f>
        <v>0</v>
      </c>
      <c r="O4245" s="5">
        <f>IFERROR(VLOOKUP(Tabla1[[#This Row],[FECHA]],'RECAUDOS DE RESOLUCIONES'!A:D,4,FALSE),0)</f>
        <v>0</v>
      </c>
      <c r="P4245" s="9">
        <f>IFERROR(VLOOKUP(Tabla1[[#This Row],[FECHA]],'RECAUDOS DE RESOLUCIONES'!A:D,3,FALSE),0)</f>
        <v>0</v>
      </c>
      <c r="Q424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245" s="9">
        <f>Tabla1[V. COMPARENDOS]-(Tabla1[V. EXONERACIONES]+Tabla1[[#This Row],[V. SIMIT CON RESOLUCION]]+Tabla1[[#This Row],[V. SIMIT SIN RESOLUCION]]+Tabla1[[#This Row],[V. RECAUDOS COMPARENDOS]]+Tabla1[[#This Row],[V. RECAUDOS RESOLUCIONES]])</f>
        <v>102667</v>
      </c>
      <c r="S4245" s="11">
        <f>IFERROR(VLOOKUP(Tabla1[[#This Row],[FECHA]],'RECAUDOS LOCALES'!A:D,4,FALSE),0)</f>
        <v>0</v>
      </c>
      <c r="T4245" s="9">
        <f>IFERROR(VLOOKUP(Tabla1[[#This Row],[FECHA]],'RECAUDOS LOCALES'!A:D,3,FALSE),0)</f>
        <v>0</v>
      </c>
      <c r="U4245" s="11">
        <f>IFERROR(VLOOKUP(Tabla1[[#This Row],[FECHA]],'RECAUDOS EXTERNOS'!A:D,4,FALSE),0)</f>
        <v>0</v>
      </c>
      <c r="V4245" s="9">
        <f>IFERROR(VLOOKUP(Tabla1[[#This Row],[FECHA]],'RECAUDOS EXTERNOS'!A:D,3,FALSE),0)</f>
        <v>0</v>
      </c>
    </row>
    <row r="4246" spans="1:22" x14ac:dyDescent="0.25">
      <c r="A4246" s="1">
        <v>41805</v>
      </c>
      <c r="B4246" s="3" t="s">
        <v>4</v>
      </c>
      <c r="C4246" s="2">
        <v>41791</v>
      </c>
      <c r="D4246" s="5">
        <f>YEAR(Tabla1[[#This Row],[FECHA]])</f>
        <v>2014</v>
      </c>
      <c r="E4246" s="5">
        <f>IFERROR(VLOOKUP(Tabla1[[#This Row],[FECHA]],'COMPARENDOS TOTALES'!A:D,4,FALSE),0)</f>
        <v>4</v>
      </c>
      <c r="F4246" s="9">
        <f>IFERROR(VLOOKUP(Tabla1[[#This Row],[FECHA]],'COMPARENDOS TOTALES'!A:D,3,FALSE),0)</f>
        <v>1406534</v>
      </c>
      <c r="G4246" s="5">
        <f>IFERROR(VLOOKUP(Tabla1[[#This Row],[FECHA]],EXONERACIONES!A:D,4,FALSE),0)</f>
        <v>0</v>
      </c>
      <c r="H4246" s="9">
        <f>IFERROR(VLOOKUP(Tabla1[[#This Row],[FECHA]],EXONERACIONES!A:D,3,FALSE),0)</f>
        <v>0</v>
      </c>
      <c r="I4246" s="5">
        <f>IFERROR(VLOOKUP(Tabla1[[#This Row],[FECHA]],'SIMIT CON RES'!A:D,4,FALSE),0)</f>
        <v>2</v>
      </c>
      <c r="J4246" s="9">
        <f>IFERROR(VLOOKUP(Tabla1[[#This Row],[FECHA]],'SIMIT CON RES'!A:D,3,FALSE),0)</f>
        <v>1232000</v>
      </c>
      <c r="K4246">
        <f>IFERROR(VLOOKUP(Tabla1[[#This Row],[FECHA]],'SIMIT SIN RES'!A:D,4,FALSE),0)</f>
        <v>0</v>
      </c>
      <c r="L4246" s="9">
        <f>IFERROR(VLOOKUP(Tabla1[[#This Row],[FECHA]],'SIMIT SIN RES'!A:D,3,FALSE),0)</f>
        <v>0</v>
      </c>
      <c r="M4246" s="5">
        <f>IFERROR(VLOOKUP(Tabla1[[#This Row],[FECHA]],'RECAUDOS DE COMPARENDOS'!A:D,4,FALSE),0)</f>
        <v>0</v>
      </c>
      <c r="N4246" s="9">
        <f>IFERROR(VLOOKUP(Tabla1[[#This Row],[FECHA]],'RECAUDOS DE COMPARENDOS'!A:D,3,FALSE),0)</f>
        <v>0</v>
      </c>
      <c r="O4246" s="5">
        <f>IFERROR(VLOOKUP(Tabla1[[#This Row],[FECHA]],'RECAUDOS DE RESOLUCIONES'!A:D,4,FALSE),0)</f>
        <v>0</v>
      </c>
      <c r="P4246" s="9">
        <f>IFERROR(VLOOKUP(Tabla1[[#This Row],[FECHA]],'RECAUDOS DE RESOLUCIONES'!A:D,3,FALSE),0)</f>
        <v>0</v>
      </c>
      <c r="Q424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4246" s="9">
        <f>Tabla1[V. COMPARENDOS]-(Tabla1[V. EXONERACIONES]+Tabla1[[#This Row],[V. SIMIT CON RESOLUCION]]+Tabla1[[#This Row],[V. SIMIT SIN RESOLUCION]]+Tabla1[[#This Row],[V. RECAUDOS COMPARENDOS]]+Tabla1[[#This Row],[V. RECAUDOS RESOLUCIONES]])</f>
        <v>174534</v>
      </c>
      <c r="S4246" s="11">
        <f>IFERROR(VLOOKUP(Tabla1[[#This Row],[FECHA]],'RECAUDOS LOCALES'!A:D,4,FALSE),0)</f>
        <v>0</v>
      </c>
      <c r="T4246" s="9">
        <f>IFERROR(VLOOKUP(Tabla1[[#This Row],[FECHA]],'RECAUDOS LOCALES'!A:D,3,FALSE),0)</f>
        <v>0</v>
      </c>
      <c r="U4246" s="11">
        <f>IFERROR(VLOOKUP(Tabla1[[#This Row],[FECHA]],'RECAUDOS EXTERNOS'!A:D,4,FALSE),0)</f>
        <v>0</v>
      </c>
      <c r="V4246" s="9">
        <f>IFERROR(VLOOKUP(Tabla1[[#This Row],[FECHA]],'RECAUDOS EXTERNOS'!A:D,3,FALSE),0)</f>
        <v>0</v>
      </c>
    </row>
    <row r="4247" spans="1:22" x14ac:dyDescent="0.25">
      <c r="A4247" s="1">
        <v>41806</v>
      </c>
      <c r="B4247" s="3" t="s">
        <v>1</v>
      </c>
      <c r="C4247" s="2">
        <v>41791</v>
      </c>
      <c r="D4247" s="5">
        <f>YEAR(Tabla1[[#This Row],[FECHA]])</f>
        <v>2014</v>
      </c>
      <c r="E4247" s="5">
        <f>IFERROR(VLOOKUP(Tabla1[[#This Row],[FECHA]],'COMPARENDOS TOTALES'!A:D,4,FALSE),0)</f>
        <v>3</v>
      </c>
      <c r="F4247" s="9">
        <f>IFERROR(VLOOKUP(Tabla1[[#This Row],[FECHA]],'COMPARENDOS TOTALES'!A:D,3,FALSE),0)</f>
        <v>1334667</v>
      </c>
      <c r="G4247" s="5">
        <f>IFERROR(VLOOKUP(Tabla1[[#This Row],[FECHA]],EXONERACIONES!A:D,4,FALSE),0)</f>
        <v>0</v>
      </c>
      <c r="H4247" s="9">
        <f>IFERROR(VLOOKUP(Tabla1[[#This Row],[FECHA]],EXONERACIONES!A:D,3,FALSE),0)</f>
        <v>0</v>
      </c>
      <c r="I4247" s="5">
        <f>IFERROR(VLOOKUP(Tabla1[[#This Row],[FECHA]],'SIMIT CON RES'!A:D,4,FALSE),0)</f>
        <v>2</v>
      </c>
      <c r="J4247" s="9">
        <f>IFERROR(VLOOKUP(Tabla1[[#This Row],[FECHA]],'SIMIT CON RES'!A:D,3,FALSE),0)</f>
        <v>1232000</v>
      </c>
      <c r="K4247">
        <f>IFERROR(VLOOKUP(Tabla1[[#This Row],[FECHA]],'SIMIT SIN RES'!A:D,4,FALSE),0)</f>
        <v>0</v>
      </c>
      <c r="L4247" s="9">
        <f>IFERROR(VLOOKUP(Tabla1[[#This Row],[FECHA]],'SIMIT SIN RES'!A:D,3,FALSE),0)</f>
        <v>0</v>
      </c>
      <c r="M4247" s="5">
        <f>IFERROR(VLOOKUP(Tabla1[[#This Row],[FECHA]],'RECAUDOS DE COMPARENDOS'!A:D,4,FALSE),0)</f>
        <v>0</v>
      </c>
      <c r="N4247" s="9">
        <f>IFERROR(VLOOKUP(Tabla1[[#This Row],[FECHA]],'RECAUDOS DE COMPARENDOS'!A:D,3,FALSE),0)</f>
        <v>0</v>
      </c>
      <c r="O4247" s="5">
        <f>IFERROR(VLOOKUP(Tabla1[[#This Row],[FECHA]],'RECAUDOS DE RESOLUCIONES'!A:D,4,FALSE),0)</f>
        <v>0</v>
      </c>
      <c r="P4247" s="9">
        <f>IFERROR(VLOOKUP(Tabla1[[#This Row],[FECHA]],'RECAUDOS DE RESOLUCIONES'!A:D,3,FALSE),0)</f>
        <v>0</v>
      </c>
      <c r="Q424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247" s="9">
        <f>Tabla1[V. COMPARENDOS]-(Tabla1[V. EXONERACIONES]+Tabla1[[#This Row],[V. SIMIT CON RESOLUCION]]+Tabla1[[#This Row],[V. SIMIT SIN RESOLUCION]]+Tabla1[[#This Row],[V. RECAUDOS COMPARENDOS]]+Tabla1[[#This Row],[V. RECAUDOS RESOLUCIONES]])</f>
        <v>102667</v>
      </c>
      <c r="S4247" s="11">
        <f>IFERROR(VLOOKUP(Tabla1[[#This Row],[FECHA]],'RECAUDOS LOCALES'!A:D,4,FALSE),0)</f>
        <v>0</v>
      </c>
      <c r="T4247" s="9">
        <f>IFERROR(VLOOKUP(Tabla1[[#This Row],[FECHA]],'RECAUDOS LOCALES'!A:D,3,FALSE),0)</f>
        <v>0</v>
      </c>
      <c r="U4247" s="11">
        <f>IFERROR(VLOOKUP(Tabla1[[#This Row],[FECHA]],'RECAUDOS EXTERNOS'!A:D,4,FALSE),0)</f>
        <v>4</v>
      </c>
      <c r="V4247" s="9">
        <f>IFERROR(VLOOKUP(Tabla1[[#This Row],[FECHA]],'RECAUDOS EXTERNOS'!A:D,3,FALSE),0)</f>
        <v>1398308</v>
      </c>
    </row>
    <row r="4248" spans="1:22" x14ac:dyDescent="0.25">
      <c r="A4248" s="1">
        <v>41807</v>
      </c>
      <c r="B4248" s="3" t="s">
        <v>2</v>
      </c>
      <c r="C4248" s="2">
        <v>41791</v>
      </c>
      <c r="D4248" s="5">
        <f>YEAR(Tabla1[[#This Row],[FECHA]])</f>
        <v>2014</v>
      </c>
      <c r="E4248" s="5">
        <f>IFERROR(VLOOKUP(Tabla1[[#This Row],[FECHA]],'COMPARENDOS TOTALES'!A:D,4,FALSE),0)</f>
        <v>2</v>
      </c>
      <c r="F4248" s="9">
        <f>IFERROR(VLOOKUP(Tabla1[[#This Row],[FECHA]],'COMPARENDOS TOTALES'!A:D,3,FALSE),0)</f>
        <v>924000</v>
      </c>
      <c r="G4248" s="5">
        <f>IFERROR(VLOOKUP(Tabla1[[#This Row],[FECHA]],EXONERACIONES!A:D,4,FALSE),0)</f>
        <v>0</v>
      </c>
      <c r="H4248" s="9">
        <f>IFERROR(VLOOKUP(Tabla1[[#This Row],[FECHA]],EXONERACIONES!A:D,3,FALSE),0)</f>
        <v>0</v>
      </c>
      <c r="I4248" s="5">
        <f>IFERROR(VLOOKUP(Tabla1[[#This Row],[FECHA]],'SIMIT CON RES'!A:D,4,FALSE),0)</f>
        <v>1</v>
      </c>
      <c r="J4248" s="9">
        <f>IFERROR(VLOOKUP(Tabla1[[#This Row],[FECHA]],'SIMIT CON RES'!A:D,3,FALSE),0)</f>
        <v>616000</v>
      </c>
      <c r="K4248">
        <f>IFERROR(VLOOKUP(Tabla1[[#This Row],[FECHA]],'SIMIT SIN RES'!A:D,4,FALSE),0)</f>
        <v>0</v>
      </c>
      <c r="L4248" s="9">
        <f>IFERROR(VLOOKUP(Tabla1[[#This Row],[FECHA]],'SIMIT SIN RES'!A:D,3,FALSE),0)</f>
        <v>0</v>
      </c>
      <c r="M4248" s="5">
        <f>IFERROR(VLOOKUP(Tabla1[[#This Row],[FECHA]],'RECAUDOS DE COMPARENDOS'!A:D,4,FALSE),0)</f>
        <v>0</v>
      </c>
      <c r="N4248" s="9">
        <f>IFERROR(VLOOKUP(Tabla1[[#This Row],[FECHA]],'RECAUDOS DE COMPARENDOS'!A:D,3,FALSE),0)</f>
        <v>0</v>
      </c>
      <c r="O4248" s="5">
        <f>IFERROR(VLOOKUP(Tabla1[[#This Row],[FECHA]],'RECAUDOS DE RESOLUCIONES'!A:D,4,FALSE),0)</f>
        <v>0</v>
      </c>
      <c r="P4248" s="9">
        <f>IFERROR(VLOOKUP(Tabla1[[#This Row],[FECHA]],'RECAUDOS DE RESOLUCIONES'!A:D,3,FALSE),0)</f>
        <v>0</v>
      </c>
      <c r="Q424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248" s="9">
        <f>Tabla1[V. COMPARENDOS]-(Tabla1[V. EXONERACIONES]+Tabla1[[#This Row],[V. SIMIT CON RESOLUCION]]+Tabla1[[#This Row],[V. SIMIT SIN RESOLUCION]]+Tabla1[[#This Row],[V. RECAUDOS COMPARENDOS]]+Tabla1[[#This Row],[V. RECAUDOS RESOLUCIONES]])</f>
        <v>308000</v>
      </c>
      <c r="S4248" s="11">
        <f>IFERROR(VLOOKUP(Tabla1[[#This Row],[FECHA]],'RECAUDOS LOCALES'!A:D,4,FALSE),0)</f>
        <v>0</v>
      </c>
      <c r="T4248" s="9">
        <f>IFERROR(VLOOKUP(Tabla1[[#This Row],[FECHA]],'RECAUDOS LOCALES'!A:D,3,FALSE),0)</f>
        <v>0</v>
      </c>
      <c r="U4248" s="11">
        <f>IFERROR(VLOOKUP(Tabla1[[#This Row],[FECHA]],'RECAUDOS EXTERNOS'!A:D,4,FALSE),0)</f>
        <v>10</v>
      </c>
      <c r="V4248" s="9">
        <f>IFERROR(VLOOKUP(Tabla1[[#This Row],[FECHA]],'RECAUDOS EXTERNOS'!A:D,3,FALSE),0)</f>
        <v>2903208</v>
      </c>
    </row>
    <row r="4249" spans="1:22" x14ac:dyDescent="0.25">
      <c r="A4249" s="1">
        <v>41808</v>
      </c>
      <c r="B4249" s="3" t="s">
        <v>3</v>
      </c>
      <c r="C4249" s="2">
        <v>41791</v>
      </c>
      <c r="D4249" s="5">
        <f>YEAR(Tabla1[[#This Row],[FECHA]])</f>
        <v>2014</v>
      </c>
      <c r="E4249" s="5">
        <f>IFERROR(VLOOKUP(Tabla1[[#This Row],[FECHA]],'COMPARENDOS TOTALES'!A:D,4,FALSE),0)</f>
        <v>1</v>
      </c>
      <c r="F4249" s="9">
        <f>IFERROR(VLOOKUP(Tabla1[[#This Row],[FECHA]],'COMPARENDOS TOTALES'!A:D,3,FALSE),0)</f>
        <v>616000</v>
      </c>
      <c r="G4249" s="5">
        <f>IFERROR(VLOOKUP(Tabla1[[#This Row],[FECHA]],EXONERACIONES!A:D,4,FALSE),0)</f>
        <v>0</v>
      </c>
      <c r="H4249" s="9">
        <f>IFERROR(VLOOKUP(Tabla1[[#This Row],[FECHA]],EXONERACIONES!A:D,3,FALSE),0)</f>
        <v>0</v>
      </c>
      <c r="I4249" s="5">
        <f>IFERROR(VLOOKUP(Tabla1[[#This Row],[FECHA]],'SIMIT CON RES'!A:D,4,FALSE),0)</f>
        <v>1</v>
      </c>
      <c r="J4249" s="9">
        <f>IFERROR(VLOOKUP(Tabla1[[#This Row],[FECHA]],'SIMIT CON RES'!A:D,3,FALSE),0)</f>
        <v>616000</v>
      </c>
      <c r="K4249">
        <f>IFERROR(VLOOKUP(Tabla1[[#This Row],[FECHA]],'SIMIT SIN RES'!A:D,4,FALSE),0)</f>
        <v>0</v>
      </c>
      <c r="L4249" s="9">
        <f>IFERROR(VLOOKUP(Tabla1[[#This Row],[FECHA]],'SIMIT SIN RES'!A:D,3,FALSE),0)</f>
        <v>0</v>
      </c>
      <c r="M4249" s="5">
        <f>IFERROR(VLOOKUP(Tabla1[[#This Row],[FECHA]],'RECAUDOS DE COMPARENDOS'!A:D,4,FALSE),0)</f>
        <v>0</v>
      </c>
      <c r="N4249" s="9">
        <f>IFERROR(VLOOKUP(Tabla1[[#This Row],[FECHA]],'RECAUDOS DE COMPARENDOS'!A:D,3,FALSE),0)</f>
        <v>0</v>
      </c>
      <c r="O4249" s="5">
        <f>IFERROR(VLOOKUP(Tabla1[[#This Row],[FECHA]],'RECAUDOS DE RESOLUCIONES'!A:D,4,FALSE),0)</f>
        <v>0</v>
      </c>
      <c r="P4249" s="9">
        <f>IFERROR(VLOOKUP(Tabla1[[#This Row],[FECHA]],'RECAUDOS DE RESOLUCIONES'!A:D,3,FALSE),0)</f>
        <v>0</v>
      </c>
      <c r="Q424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24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249" s="11">
        <f>IFERROR(VLOOKUP(Tabla1[[#This Row],[FECHA]],'RECAUDOS LOCALES'!A:D,4,FALSE),0)</f>
        <v>0</v>
      </c>
      <c r="T4249" s="9">
        <f>IFERROR(VLOOKUP(Tabla1[[#This Row],[FECHA]],'RECAUDOS LOCALES'!A:D,3,FALSE),0)</f>
        <v>0</v>
      </c>
      <c r="U4249" s="11">
        <f>IFERROR(VLOOKUP(Tabla1[[#This Row],[FECHA]],'RECAUDOS EXTERNOS'!A:D,4,FALSE),0)</f>
        <v>2</v>
      </c>
      <c r="V4249" s="9">
        <f>IFERROR(VLOOKUP(Tabla1[[#This Row],[FECHA]],'RECAUDOS EXTERNOS'!A:D,3,FALSE),0)</f>
        <v>436300</v>
      </c>
    </row>
    <row r="4250" spans="1:22" x14ac:dyDescent="0.25">
      <c r="A4250" s="1">
        <v>41809</v>
      </c>
      <c r="B4250" s="3" t="s">
        <v>6</v>
      </c>
      <c r="C4250" s="2">
        <v>41791</v>
      </c>
      <c r="D4250" s="5">
        <f>YEAR(Tabla1[[#This Row],[FECHA]])</f>
        <v>2014</v>
      </c>
      <c r="E4250" s="5">
        <f>IFERROR(VLOOKUP(Tabla1[[#This Row],[FECHA]],'COMPARENDOS TOTALES'!A:D,4,FALSE),0)</f>
        <v>3</v>
      </c>
      <c r="F4250" s="9">
        <f>IFERROR(VLOOKUP(Tabla1[[#This Row],[FECHA]],'COMPARENDOS TOTALES'!A:D,3,FALSE),0)</f>
        <v>664767</v>
      </c>
      <c r="G4250" s="5">
        <f>IFERROR(VLOOKUP(Tabla1[[#This Row],[FECHA]],EXONERACIONES!A:D,4,FALSE),0)</f>
        <v>0</v>
      </c>
      <c r="H4250" s="9">
        <f>IFERROR(VLOOKUP(Tabla1[[#This Row],[FECHA]],EXONERACIONES!A:D,3,FALSE),0)</f>
        <v>0</v>
      </c>
      <c r="I4250" s="5">
        <f>IFERROR(VLOOKUP(Tabla1[[#This Row],[FECHA]],'SIMIT CON RES'!A:D,4,FALSE),0)</f>
        <v>3</v>
      </c>
      <c r="J4250" s="9">
        <f>IFERROR(VLOOKUP(Tabla1[[#This Row],[FECHA]],'SIMIT CON RES'!A:D,3,FALSE),0)</f>
        <v>664767</v>
      </c>
      <c r="K4250">
        <f>IFERROR(VLOOKUP(Tabla1[[#This Row],[FECHA]],'SIMIT SIN RES'!A:D,4,FALSE),0)</f>
        <v>0</v>
      </c>
      <c r="L4250" s="9">
        <f>IFERROR(VLOOKUP(Tabla1[[#This Row],[FECHA]],'SIMIT SIN RES'!A:D,3,FALSE),0)</f>
        <v>0</v>
      </c>
      <c r="M4250" s="5">
        <f>IFERROR(VLOOKUP(Tabla1[[#This Row],[FECHA]],'RECAUDOS DE COMPARENDOS'!A:D,4,FALSE),0)</f>
        <v>0</v>
      </c>
      <c r="N4250" s="9">
        <f>IFERROR(VLOOKUP(Tabla1[[#This Row],[FECHA]],'RECAUDOS DE COMPARENDOS'!A:D,3,FALSE),0)</f>
        <v>0</v>
      </c>
      <c r="O4250" s="5">
        <f>IFERROR(VLOOKUP(Tabla1[[#This Row],[FECHA]],'RECAUDOS DE RESOLUCIONES'!A:D,4,FALSE),0)</f>
        <v>0</v>
      </c>
      <c r="P4250" s="9">
        <f>IFERROR(VLOOKUP(Tabla1[[#This Row],[FECHA]],'RECAUDOS DE RESOLUCIONES'!A:D,3,FALSE),0)</f>
        <v>0</v>
      </c>
      <c r="Q425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25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250" s="11">
        <f>IFERROR(VLOOKUP(Tabla1[[#This Row],[FECHA]],'RECAUDOS LOCALES'!A:D,4,FALSE),0)</f>
        <v>0</v>
      </c>
      <c r="T4250" s="9">
        <f>IFERROR(VLOOKUP(Tabla1[[#This Row],[FECHA]],'RECAUDOS LOCALES'!A:D,3,FALSE),0)</f>
        <v>0</v>
      </c>
      <c r="U4250" s="11">
        <f>IFERROR(VLOOKUP(Tabla1[[#This Row],[FECHA]],'RECAUDOS EXTERNOS'!A:D,4,FALSE),0)</f>
        <v>1</v>
      </c>
      <c r="V4250" s="9">
        <f>IFERROR(VLOOKUP(Tabla1[[#This Row],[FECHA]],'RECAUDOS EXTERNOS'!A:D,3,FALSE),0)</f>
        <v>312240</v>
      </c>
    </row>
    <row r="4251" spans="1:22" x14ac:dyDescent="0.25">
      <c r="A4251" s="1">
        <v>41810</v>
      </c>
      <c r="B4251" s="3" t="s">
        <v>0</v>
      </c>
      <c r="C4251" s="2">
        <v>41791</v>
      </c>
      <c r="D4251" s="5">
        <f>YEAR(Tabla1[[#This Row],[FECHA]])</f>
        <v>2014</v>
      </c>
      <c r="E4251" s="5">
        <f>IFERROR(VLOOKUP(Tabla1[[#This Row],[FECHA]],'COMPARENDOS TOTALES'!A:D,4,FALSE),0)</f>
        <v>2</v>
      </c>
      <c r="F4251" s="9">
        <f>IFERROR(VLOOKUP(Tabla1[[#This Row],[FECHA]],'COMPARENDOS TOTALES'!A:D,3,FALSE),0)</f>
        <v>472267</v>
      </c>
      <c r="G4251" s="5">
        <f>IFERROR(VLOOKUP(Tabla1[[#This Row],[FECHA]],EXONERACIONES!A:D,4,FALSE),0)</f>
        <v>0</v>
      </c>
      <c r="H4251" s="9">
        <f>IFERROR(VLOOKUP(Tabla1[[#This Row],[FECHA]],EXONERACIONES!A:D,3,FALSE),0)</f>
        <v>0</v>
      </c>
      <c r="I4251" s="5">
        <f>IFERROR(VLOOKUP(Tabla1[[#This Row],[FECHA]],'SIMIT CON RES'!A:D,4,FALSE),0)</f>
        <v>1</v>
      </c>
      <c r="J4251" s="9">
        <f>IFERROR(VLOOKUP(Tabla1[[#This Row],[FECHA]],'SIMIT CON RES'!A:D,3,FALSE),0)</f>
        <v>164267</v>
      </c>
      <c r="K4251">
        <f>IFERROR(VLOOKUP(Tabla1[[#This Row],[FECHA]],'SIMIT SIN RES'!A:D,4,FALSE),0)</f>
        <v>0</v>
      </c>
      <c r="L4251" s="9">
        <f>IFERROR(VLOOKUP(Tabla1[[#This Row],[FECHA]],'SIMIT SIN RES'!A:D,3,FALSE),0)</f>
        <v>0</v>
      </c>
      <c r="M4251" s="5">
        <f>IFERROR(VLOOKUP(Tabla1[[#This Row],[FECHA]],'RECAUDOS DE COMPARENDOS'!A:D,4,FALSE),0)</f>
        <v>0</v>
      </c>
      <c r="N4251" s="9">
        <f>IFERROR(VLOOKUP(Tabla1[[#This Row],[FECHA]],'RECAUDOS DE COMPARENDOS'!A:D,3,FALSE),0)</f>
        <v>0</v>
      </c>
      <c r="O4251" s="5">
        <f>IFERROR(VLOOKUP(Tabla1[[#This Row],[FECHA]],'RECAUDOS DE RESOLUCIONES'!A:D,4,FALSE),0)</f>
        <v>0</v>
      </c>
      <c r="P4251" s="9">
        <f>IFERROR(VLOOKUP(Tabla1[[#This Row],[FECHA]],'RECAUDOS DE RESOLUCIONES'!A:D,3,FALSE),0)</f>
        <v>0</v>
      </c>
      <c r="Q425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251" s="9">
        <f>Tabla1[V. COMPARENDOS]-(Tabla1[V. EXONERACIONES]+Tabla1[[#This Row],[V. SIMIT CON RESOLUCION]]+Tabla1[[#This Row],[V. SIMIT SIN RESOLUCION]]+Tabla1[[#This Row],[V. RECAUDOS COMPARENDOS]]+Tabla1[[#This Row],[V. RECAUDOS RESOLUCIONES]])</f>
        <v>308000</v>
      </c>
      <c r="S4251" s="11">
        <f>IFERROR(VLOOKUP(Tabla1[[#This Row],[FECHA]],'RECAUDOS LOCALES'!A:D,4,FALSE),0)</f>
        <v>0</v>
      </c>
      <c r="T4251" s="9">
        <f>IFERROR(VLOOKUP(Tabla1[[#This Row],[FECHA]],'RECAUDOS LOCALES'!A:D,3,FALSE),0)</f>
        <v>0</v>
      </c>
      <c r="U4251" s="11">
        <f>IFERROR(VLOOKUP(Tabla1[[#This Row],[FECHA]],'RECAUDOS EXTERNOS'!A:D,4,FALSE),0)</f>
        <v>5</v>
      </c>
      <c r="V4251" s="9">
        <f>IFERROR(VLOOKUP(Tabla1[[#This Row],[FECHA]],'RECAUDOS EXTERNOS'!A:D,3,FALSE),0)</f>
        <v>983060</v>
      </c>
    </row>
    <row r="4252" spans="1:22" x14ac:dyDescent="0.25">
      <c r="A4252" s="1">
        <v>41811</v>
      </c>
      <c r="B4252" s="3" t="s">
        <v>5</v>
      </c>
      <c r="C4252" s="2">
        <v>41791</v>
      </c>
      <c r="D4252" s="5">
        <f>YEAR(Tabla1[[#This Row],[FECHA]])</f>
        <v>2014</v>
      </c>
      <c r="E4252" s="5">
        <f>IFERROR(VLOOKUP(Tabla1[[#This Row],[FECHA]],'COMPARENDOS TOTALES'!A:D,4,FALSE),0)</f>
        <v>2</v>
      </c>
      <c r="F4252" s="9">
        <f>IFERROR(VLOOKUP(Tabla1[[#This Row],[FECHA]],'COMPARENDOS TOTALES'!A:D,3,FALSE),0)</f>
        <v>472267</v>
      </c>
      <c r="G4252" s="5">
        <f>IFERROR(VLOOKUP(Tabla1[[#This Row],[FECHA]],EXONERACIONES!A:D,4,FALSE),0)</f>
        <v>0</v>
      </c>
      <c r="H4252" s="9">
        <f>IFERROR(VLOOKUP(Tabla1[[#This Row],[FECHA]],EXONERACIONES!A:D,3,FALSE),0)</f>
        <v>0</v>
      </c>
      <c r="I4252" s="5">
        <f>IFERROR(VLOOKUP(Tabla1[[#This Row],[FECHA]],'SIMIT CON RES'!A:D,4,FALSE),0)</f>
        <v>1</v>
      </c>
      <c r="J4252" s="9">
        <f>IFERROR(VLOOKUP(Tabla1[[#This Row],[FECHA]],'SIMIT CON RES'!A:D,3,FALSE),0)</f>
        <v>164267</v>
      </c>
      <c r="K4252">
        <f>IFERROR(VLOOKUP(Tabla1[[#This Row],[FECHA]],'SIMIT SIN RES'!A:D,4,FALSE),0)</f>
        <v>0</v>
      </c>
      <c r="L4252" s="9">
        <f>IFERROR(VLOOKUP(Tabla1[[#This Row],[FECHA]],'SIMIT SIN RES'!A:D,3,FALSE),0)</f>
        <v>0</v>
      </c>
      <c r="M4252" s="5">
        <f>IFERROR(VLOOKUP(Tabla1[[#This Row],[FECHA]],'RECAUDOS DE COMPARENDOS'!A:D,4,FALSE),0)</f>
        <v>0</v>
      </c>
      <c r="N4252" s="9">
        <f>IFERROR(VLOOKUP(Tabla1[[#This Row],[FECHA]],'RECAUDOS DE COMPARENDOS'!A:D,3,FALSE),0)</f>
        <v>0</v>
      </c>
      <c r="O4252" s="5">
        <f>IFERROR(VLOOKUP(Tabla1[[#This Row],[FECHA]],'RECAUDOS DE RESOLUCIONES'!A:D,4,FALSE),0)</f>
        <v>1</v>
      </c>
      <c r="P4252" s="9">
        <f>IFERROR(VLOOKUP(Tabla1[[#This Row],[FECHA]],'RECAUDOS DE RESOLUCIONES'!A:D,3,FALSE),0)</f>
        <v>308000</v>
      </c>
      <c r="Q425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25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252" s="11">
        <f>IFERROR(VLOOKUP(Tabla1[[#This Row],[FECHA]],'RECAUDOS LOCALES'!A:D,4,FALSE),0)</f>
        <v>0</v>
      </c>
      <c r="T4252" s="9">
        <f>IFERROR(VLOOKUP(Tabla1[[#This Row],[FECHA]],'RECAUDOS LOCALES'!A:D,3,FALSE),0)</f>
        <v>0</v>
      </c>
      <c r="U4252" s="11">
        <f>IFERROR(VLOOKUP(Tabla1[[#This Row],[FECHA]],'RECAUDOS EXTERNOS'!A:D,4,FALSE),0)</f>
        <v>0</v>
      </c>
      <c r="V4252" s="9">
        <f>IFERROR(VLOOKUP(Tabla1[[#This Row],[FECHA]],'RECAUDOS EXTERNOS'!A:D,3,FALSE),0)</f>
        <v>0</v>
      </c>
    </row>
    <row r="4253" spans="1:22" x14ac:dyDescent="0.25">
      <c r="A4253" s="1">
        <v>41812</v>
      </c>
      <c r="B4253" s="3" t="s">
        <v>4</v>
      </c>
      <c r="C4253" s="2">
        <v>41791</v>
      </c>
      <c r="D4253" s="5">
        <f>YEAR(Tabla1[[#This Row],[FECHA]])</f>
        <v>2014</v>
      </c>
      <c r="E4253" s="5">
        <f>IFERROR(VLOOKUP(Tabla1[[#This Row],[FECHA]],'COMPARENDOS TOTALES'!A:D,4,FALSE),0)</f>
        <v>0</v>
      </c>
      <c r="F4253" s="9">
        <f>IFERROR(VLOOKUP(Tabla1[[#This Row],[FECHA]],'COMPARENDOS TOTALES'!A:D,3,FALSE),0)</f>
        <v>0</v>
      </c>
      <c r="G4253" s="5">
        <f>IFERROR(VLOOKUP(Tabla1[[#This Row],[FECHA]],EXONERACIONES!A:D,4,FALSE),0)</f>
        <v>0</v>
      </c>
      <c r="H4253" s="9">
        <f>IFERROR(VLOOKUP(Tabla1[[#This Row],[FECHA]],EXONERACIONES!A:D,3,FALSE),0)</f>
        <v>0</v>
      </c>
      <c r="I4253" s="5">
        <f>IFERROR(VLOOKUP(Tabla1[[#This Row],[FECHA]],'SIMIT CON RES'!A:D,4,FALSE),0)</f>
        <v>0</v>
      </c>
      <c r="J4253" s="9">
        <f>IFERROR(VLOOKUP(Tabla1[[#This Row],[FECHA]],'SIMIT CON RES'!A:D,3,FALSE),0)</f>
        <v>0</v>
      </c>
      <c r="K4253">
        <f>IFERROR(VLOOKUP(Tabla1[[#This Row],[FECHA]],'SIMIT SIN RES'!A:D,4,FALSE),0)</f>
        <v>0</v>
      </c>
      <c r="L4253" s="9">
        <f>IFERROR(VLOOKUP(Tabla1[[#This Row],[FECHA]],'SIMIT SIN RES'!A:D,3,FALSE),0)</f>
        <v>0</v>
      </c>
      <c r="M4253" s="5">
        <f>IFERROR(VLOOKUP(Tabla1[[#This Row],[FECHA]],'RECAUDOS DE COMPARENDOS'!A:D,4,FALSE),0)</f>
        <v>0</v>
      </c>
      <c r="N4253" s="9">
        <f>IFERROR(VLOOKUP(Tabla1[[#This Row],[FECHA]],'RECAUDOS DE COMPARENDOS'!A:D,3,FALSE),0)</f>
        <v>0</v>
      </c>
      <c r="O4253" s="5">
        <f>IFERROR(VLOOKUP(Tabla1[[#This Row],[FECHA]],'RECAUDOS DE RESOLUCIONES'!A:D,4,FALSE),0)</f>
        <v>0</v>
      </c>
      <c r="P4253" s="9">
        <f>IFERROR(VLOOKUP(Tabla1[[#This Row],[FECHA]],'RECAUDOS DE RESOLUCIONES'!A:D,3,FALSE),0)</f>
        <v>0</v>
      </c>
      <c r="Q425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25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253" s="11">
        <f>IFERROR(VLOOKUP(Tabla1[[#This Row],[FECHA]],'RECAUDOS LOCALES'!A:D,4,FALSE),0)</f>
        <v>0</v>
      </c>
      <c r="T4253" s="9">
        <f>IFERROR(VLOOKUP(Tabla1[[#This Row],[FECHA]],'RECAUDOS LOCALES'!A:D,3,FALSE),0)</f>
        <v>0</v>
      </c>
      <c r="U4253" s="11">
        <f>IFERROR(VLOOKUP(Tabla1[[#This Row],[FECHA]],'RECAUDOS EXTERNOS'!A:D,4,FALSE),0)</f>
        <v>0</v>
      </c>
      <c r="V4253" s="9">
        <f>IFERROR(VLOOKUP(Tabla1[[#This Row],[FECHA]],'RECAUDOS EXTERNOS'!A:D,3,FALSE),0)</f>
        <v>0</v>
      </c>
    </row>
    <row r="4254" spans="1:22" x14ac:dyDescent="0.25">
      <c r="A4254" s="1">
        <v>41813</v>
      </c>
      <c r="B4254" s="3" t="s">
        <v>1</v>
      </c>
      <c r="C4254" s="2">
        <v>41791</v>
      </c>
      <c r="D4254" s="5">
        <f>YEAR(Tabla1[[#This Row],[FECHA]])</f>
        <v>2014</v>
      </c>
      <c r="E4254" s="5">
        <f>IFERROR(VLOOKUP(Tabla1[[#This Row],[FECHA]],'COMPARENDOS TOTALES'!A:D,4,FALSE),0)</f>
        <v>3</v>
      </c>
      <c r="F4254" s="9">
        <f>IFERROR(VLOOKUP(Tabla1[[#This Row],[FECHA]],'COMPARENDOS TOTALES'!A:D,3,FALSE),0)</f>
        <v>491517</v>
      </c>
      <c r="G4254" s="5">
        <f>IFERROR(VLOOKUP(Tabla1[[#This Row],[FECHA]],EXONERACIONES!A:D,4,FALSE),0)</f>
        <v>0</v>
      </c>
      <c r="H4254" s="9">
        <f>IFERROR(VLOOKUP(Tabla1[[#This Row],[FECHA]],EXONERACIONES!A:D,3,FALSE),0)</f>
        <v>0</v>
      </c>
      <c r="I4254" s="5">
        <f>IFERROR(VLOOKUP(Tabla1[[#This Row],[FECHA]],'SIMIT CON RES'!A:D,4,FALSE),0)</f>
        <v>0</v>
      </c>
      <c r="J4254" s="9">
        <f>IFERROR(VLOOKUP(Tabla1[[#This Row],[FECHA]],'SIMIT CON RES'!A:D,3,FALSE),0)</f>
        <v>0</v>
      </c>
      <c r="K4254">
        <f>IFERROR(VLOOKUP(Tabla1[[#This Row],[FECHA]],'SIMIT SIN RES'!A:D,4,FALSE),0)</f>
        <v>0</v>
      </c>
      <c r="L4254" s="9">
        <f>IFERROR(VLOOKUP(Tabla1[[#This Row],[FECHA]],'SIMIT SIN RES'!A:D,3,FALSE),0)</f>
        <v>0</v>
      </c>
      <c r="M4254" s="5">
        <f>IFERROR(VLOOKUP(Tabla1[[#This Row],[FECHA]],'RECAUDOS DE COMPARENDOS'!A:D,4,FALSE),0)</f>
        <v>0</v>
      </c>
      <c r="N4254" s="9">
        <f>IFERROR(VLOOKUP(Tabla1[[#This Row],[FECHA]],'RECAUDOS DE COMPARENDOS'!A:D,3,FALSE),0)</f>
        <v>0</v>
      </c>
      <c r="O4254" s="5">
        <f>IFERROR(VLOOKUP(Tabla1[[#This Row],[FECHA]],'RECAUDOS DE RESOLUCIONES'!A:D,4,FALSE),0)</f>
        <v>0</v>
      </c>
      <c r="P4254" s="9">
        <f>IFERROR(VLOOKUP(Tabla1[[#This Row],[FECHA]],'RECAUDOS DE RESOLUCIONES'!A:D,3,FALSE),0)</f>
        <v>0</v>
      </c>
      <c r="Q425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4254" s="9">
        <f>Tabla1[V. COMPARENDOS]-(Tabla1[V. EXONERACIONES]+Tabla1[[#This Row],[V. SIMIT CON RESOLUCION]]+Tabla1[[#This Row],[V. SIMIT SIN RESOLUCION]]+Tabla1[[#This Row],[V. RECAUDOS COMPARENDOS]]+Tabla1[[#This Row],[V. RECAUDOS RESOLUCIONES]])</f>
        <v>491517</v>
      </c>
      <c r="S4254" s="11">
        <f>IFERROR(VLOOKUP(Tabla1[[#This Row],[FECHA]],'RECAUDOS LOCALES'!A:D,4,FALSE),0)</f>
        <v>0</v>
      </c>
      <c r="T4254" s="9">
        <f>IFERROR(VLOOKUP(Tabla1[[#This Row],[FECHA]],'RECAUDOS LOCALES'!A:D,3,FALSE),0)</f>
        <v>0</v>
      </c>
      <c r="U4254" s="11">
        <f>IFERROR(VLOOKUP(Tabla1[[#This Row],[FECHA]],'RECAUDOS EXTERNOS'!A:D,4,FALSE),0)</f>
        <v>0</v>
      </c>
      <c r="V4254" s="9">
        <f>IFERROR(VLOOKUP(Tabla1[[#This Row],[FECHA]],'RECAUDOS EXTERNOS'!A:D,3,FALSE),0)</f>
        <v>0</v>
      </c>
    </row>
    <row r="4255" spans="1:22" x14ac:dyDescent="0.25">
      <c r="A4255" s="1">
        <v>41814</v>
      </c>
      <c r="B4255" s="3" t="s">
        <v>2</v>
      </c>
      <c r="C4255" s="2">
        <v>41791</v>
      </c>
      <c r="D4255" s="5">
        <f>YEAR(Tabla1[[#This Row],[FECHA]])</f>
        <v>2014</v>
      </c>
      <c r="E4255" s="5">
        <f>IFERROR(VLOOKUP(Tabla1[[#This Row],[FECHA]],'COMPARENDOS TOTALES'!A:D,4,FALSE),0)</f>
        <v>0</v>
      </c>
      <c r="F4255" s="9">
        <f>IFERROR(VLOOKUP(Tabla1[[#This Row],[FECHA]],'COMPARENDOS TOTALES'!A:D,3,FALSE),0)</f>
        <v>0</v>
      </c>
      <c r="G4255" s="5">
        <f>IFERROR(VLOOKUP(Tabla1[[#This Row],[FECHA]],EXONERACIONES!A:D,4,FALSE),0)</f>
        <v>0</v>
      </c>
      <c r="H4255" s="9">
        <f>IFERROR(VLOOKUP(Tabla1[[#This Row],[FECHA]],EXONERACIONES!A:D,3,FALSE),0)</f>
        <v>0</v>
      </c>
      <c r="I4255" s="5">
        <f>IFERROR(VLOOKUP(Tabla1[[#This Row],[FECHA]],'SIMIT CON RES'!A:D,4,FALSE),0)</f>
        <v>0</v>
      </c>
      <c r="J4255" s="9">
        <f>IFERROR(VLOOKUP(Tabla1[[#This Row],[FECHA]],'SIMIT CON RES'!A:D,3,FALSE),0)</f>
        <v>0</v>
      </c>
      <c r="K4255">
        <f>IFERROR(VLOOKUP(Tabla1[[#This Row],[FECHA]],'SIMIT SIN RES'!A:D,4,FALSE),0)</f>
        <v>0</v>
      </c>
      <c r="L4255" s="9">
        <f>IFERROR(VLOOKUP(Tabla1[[#This Row],[FECHA]],'SIMIT SIN RES'!A:D,3,FALSE),0)</f>
        <v>0</v>
      </c>
      <c r="M4255" s="5">
        <f>IFERROR(VLOOKUP(Tabla1[[#This Row],[FECHA]],'RECAUDOS DE COMPARENDOS'!A:D,4,FALSE),0)</f>
        <v>0</v>
      </c>
      <c r="N4255" s="9">
        <f>IFERROR(VLOOKUP(Tabla1[[#This Row],[FECHA]],'RECAUDOS DE COMPARENDOS'!A:D,3,FALSE),0)</f>
        <v>0</v>
      </c>
      <c r="O4255" s="5">
        <f>IFERROR(VLOOKUP(Tabla1[[#This Row],[FECHA]],'RECAUDOS DE RESOLUCIONES'!A:D,4,FALSE),0)</f>
        <v>0</v>
      </c>
      <c r="P4255" s="9">
        <f>IFERROR(VLOOKUP(Tabla1[[#This Row],[FECHA]],'RECAUDOS DE RESOLUCIONES'!A:D,3,FALSE),0)</f>
        <v>0</v>
      </c>
      <c r="Q425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25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255" s="11">
        <f>IFERROR(VLOOKUP(Tabla1[[#This Row],[FECHA]],'RECAUDOS LOCALES'!A:D,4,FALSE),0)</f>
        <v>0</v>
      </c>
      <c r="T4255" s="9">
        <f>IFERROR(VLOOKUP(Tabla1[[#This Row],[FECHA]],'RECAUDOS LOCALES'!A:D,3,FALSE),0)</f>
        <v>0</v>
      </c>
      <c r="U4255" s="11">
        <f>IFERROR(VLOOKUP(Tabla1[[#This Row],[FECHA]],'RECAUDOS EXTERNOS'!A:D,4,FALSE),0)</f>
        <v>1</v>
      </c>
      <c r="V4255" s="9">
        <f>IFERROR(VLOOKUP(Tabla1[[#This Row],[FECHA]],'RECAUDOS EXTERNOS'!A:D,3,FALSE),0)</f>
        <v>534540</v>
      </c>
    </row>
    <row r="4256" spans="1:22" x14ac:dyDescent="0.25">
      <c r="A4256" s="1">
        <v>41815</v>
      </c>
      <c r="B4256" s="3" t="s">
        <v>3</v>
      </c>
      <c r="C4256" s="2">
        <v>41791</v>
      </c>
      <c r="D4256" s="5">
        <f>YEAR(Tabla1[[#This Row],[FECHA]])</f>
        <v>2014</v>
      </c>
      <c r="E4256" s="5">
        <f>IFERROR(VLOOKUP(Tabla1[[#This Row],[FECHA]],'COMPARENDOS TOTALES'!A:D,4,FALSE),0)</f>
        <v>5</v>
      </c>
      <c r="F4256" s="9">
        <f>IFERROR(VLOOKUP(Tabla1[[#This Row],[FECHA]],'COMPARENDOS TOTALES'!A:D,3,FALSE),0)</f>
        <v>2320267</v>
      </c>
      <c r="G4256" s="5">
        <f>IFERROR(VLOOKUP(Tabla1[[#This Row],[FECHA]],EXONERACIONES!A:D,4,FALSE),0)</f>
        <v>0</v>
      </c>
      <c r="H4256" s="9">
        <f>IFERROR(VLOOKUP(Tabla1[[#This Row],[FECHA]],EXONERACIONES!A:D,3,FALSE),0)</f>
        <v>0</v>
      </c>
      <c r="I4256" s="5">
        <f>IFERROR(VLOOKUP(Tabla1[[#This Row],[FECHA]],'SIMIT CON RES'!A:D,4,FALSE),0)</f>
        <v>5</v>
      </c>
      <c r="J4256" s="9">
        <f>IFERROR(VLOOKUP(Tabla1[[#This Row],[FECHA]],'SIMIT CON RES'!A:D,3,FALSE),0)</f>
        <v>2320267</v>
      </c>
      <c r="K4256">
        <f>IFERROR(VLOOKUP(Tabla1[[#This Row],[FECHA]],'SIMIT SIN RES'!A:D,4,FALSE),0)</f>
        <v>0</v>
      </c>
      <c r="L4256" s="9">
        <f>IFERROR(VLOOKUP(Tabla1[[#This Row],[FECHA]],'SIMIT SIN RES'!A:D,3,FALSE),0)</f>
        <v>0</v>
      </c>
      <c r="M4256" s="5">
        <f>IFERROR(VLOOKUP(Tabla1[[#This Row],[FECHA]],'RECAUDOS DE COMPARENDOS'!A:D,4,FALSE),0)</f>
        <v>0</v>
      </c>
      <c r="N4256" s="9">
        <f>IFERROR(VLOOKUP(Tabla1[[#This Row],[FECHA]],'RECAUDOS DE COMPARENDOS'!A:D,3,FALSE),0)</f>
        <v>0</v>
      </c>
      <c r="O4256" s="5">
        <f>IFERROR(VLOOKUP(Tabla1[[#This Row],[FECHA]],'RECAUDOS DE RESOLUCIONES'!A:D,4,FALSE),0)</f>
        <v>0</v>
      </c>
      <c r="P4256" s="9">
        <f>IFERROR(VLOOKUP(Tabla1[[#This Row],[FECHA]],'RECAUDOS DE RESOLUCIONES'!A:D,3,FALSE),0)</f>
        <v>0</v>
      </c>
      <c r="Q425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25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256" s="11">
        <f>IFERROR(VLOOKUP(Tabla1[[#This Row],[FECHA]],'RECAUDOS LOCALES'!A:D,4,FALSE),0)</f>
        <v>0</v>
      </c>
      <c r="T4256" s="9">
        <f>IFERROR(VLOOKUP(Tabla1[[#This Row],[FECHA]],'RECAUDOS LOCALES'!A:D,3,FALSE),0)</f>
        <v>0</v>
      </c>
      <c r="U4256" s="11">
        <f>IFERROR(VLOOKUP(Tabla1[[#This Row],[FECHA]],'RECAUDOS EXTERNOS'!A:D,4,FALSE),0)</f>
        <v>4</v>
      </c>
      <c r="V4256" s="9">
        <f>IFERROR(VLOOKUP(Tabla1[[#This Row],[FECHA]],'RECAUDOS EXTERNOS'!A:D,3,FALSE),0)</f>
        <v>981475</v>
      </c>
    </row>
    <row r="4257" spans="1:22" x14ac:dyDescent="0.25">
      <c r="A4257" s="1">
        <v>41816</v>
      </c>
      <c r="B4257" s="3" t="s">
        <v>6</v>
      </c>
      <c r="C4257" s="2">
        <v>41791</v>
      </c>
      <c r="D4257" s="5">
        <f>YEAR(Tabla1[[#This Row],[FECHA]])</f>
        <v>2014</v>
      </c>
      <c r="E4257" s="5">
        <f>IFERROR(VLOOKUP(Tabla1[[#This Row],[FECHA]],'COMPARENDOS TOTALES'!A:D,4,FALSE),0)</f>
        <v>1</v>
      </c>
      <c r="F4257" s="9">
        <f>IFERROR(VLOOKUP(Tabla1[[#This Row],[FECHA]],'COMPARENDOS TOTALES'!A:D,3,FALSE),0)</f>
        <v>102667</v>
      </c>
      <c r="G4257" s="5">
        <f>IFERROR(VLOOKUP(Tabla1[[#This Row],[FECHA]],EXONERACIONES!A:D,4,FALSE),0)</f>
        <v>0</v>
      </c>
      <c r="H4257" s="9">
        <f>IFERROR(VLOOKUP(Tabla1[[#This Row],[FECHA]],EXONERACIONES!A:D,3,FALSE),0)</f>
        <v>0</v>
      </c>
      <c r="I4257" s="5">
        <f>IFERROR(VLOOKUP(Tabla1[[#This Row],[FECHA]],'SIMIT CON RES'!A:D,4,FALSE),0)</f>
        <v>0</v>
      </c>
      <c r="J4257" s="9">
        <f>IFERROR(VLOOKUP(Tabla1[[#This Row],[FECHA]],'SIMIT CON RES'!A:D,3,FALSE),0)</f>
        <v>0</v>
      </c>
      <c r="K4257">
        <f>IFERROR(VLOOKUP(Tabla1[[#This Row],[FECHA]],'SIMIT SIN RES'!A:D,4,FALSE),0)</f>
        <v>0</v>
      </c>
      <c r="L4257" s="9">
        <f>IFERROR(VLOOKUP(Tabla1[[#This Row],[FECHA]],'SIMIT SIN RES'!A:D,3,FALSE),0)</f>
        <v>0</v>
      </c>
      <c r="M4257" s="5">
        <f>IFERROR(VLOOKUP(Tabla1[[#This Row],[FECHA]],'RECAUDOS DE COMPARENDOS'!A:D,4,FALSE),0)</f>
        <v>0</v>
      </c>
      <c r="N4257" s="9">
        <f>IFERROR(VLOOKUP(Tabla1[[#This Row],[FECHA]],'RECAUDOS DE COMPARENDOS'!A:D,3,FALSE),0)</f>
        <v>0</v>
      </c>
      <c r="O4257" s="5">
        <f>IFERROR(VLOOKUP(Tabla1[[#This Row],[FECHA]],'RECAUDOS DE RESOLUCIONES'!A:D,4,FALSE),0)</f>
        <v>0</v>
      </c>
      <c r="P4257" s="9">
        <f>IFERROR(VLOOKUP(Tabla1[[#This Row],[FECHA]],'RECAUDOS DE RESOLUCIONES'!A:D,3,FALSE),0)</f>
        <v>0</v>
      </c>
      <c r="Q425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257" s="9">
        <f>Tabla1[V. COMPARENDOS]-(Tabla1[V. EXONERACIONES]+Tabla1[[#This Row],[V. SIMIT CON RESOLUCION]]+Tabla1[[#This Row],[V. SIMIT SIN RESOLUCION]]+Tabla1[[#This Row],[V. RECAUDOS COMPARENDOS]]+Tabla1[[#This Row],[V. RECAUDOS RESOLUCIONES]])</f>
        <v>102667</v>
      </c>
      <c r="S4257" s="11">
        <f>IFERROR(VLOOKUP(Tabla1[[#This Row],[FECHA]],'RECAUDOS LOCALES'!A:D,4,FALSE),0)</f>
        <v>0</v>
      </c>
      <c r="T4257" s="9">
        <f>IFERROR(VLOOKUP(Tabla1[[#This Row],[FECHA]],'RECAUDOS LOCALES'!A:D,3,FALSE),0)</f>
        <v>0</v>
      </c>
      <c r="U4257" s="11">
        <f>IFERROR(VLOOKUP(Tabla1[[#This Row],[FECHA]],'RECAUDOS EXTERNOS'!A:D,4,FALSE),0)</f>
        <v>4</v>
      </c>
      <c r="V4257" s="9">
        <f>IFERROR(VLOOKUP(Tabla1[[#This Row],[FECHA]],'RECAUDOS EXTERNOS'!A:D,3,FALSE),0)</f>
        <v>1665500</v>
      </c>
    </row>
    <row r="4258" spans="1:22" x14ac:dyDescent="0.25">
      <c r="A4258" s="1">
        <v>41817</v>
      </c>
      <c r="B4258" s="3" t="s">
        <v>0</v>
      </c>
      <c r="C4258" s="2">
        <v>41791</v>
      </c>
      <c r="D4258" s="5">
        <f>YEAR(Tabla1[[#This Row],[FECHA]])</f>
        <v>2014</v>
      </c>
      <c r="E4258" s="5">
        <f>IFERROR(VLOOKUP(Tabla1[[#This Row],[FECHA]],'COMPARENDOS TOTALES'!A:D,4,FALSE),0)</f>
        <v>4</v>
      </c>
      <c r="F4258" s="9">
        <f>IFERROR(VLOOKUP(Tabla1[[#This Row],[FECHA]],'COMPARENDOS TOTALES'!A:D,3,FALSE),0)</f>
        <v>1280767</v>
      </c>
      <c r="G4258" s="5">
        <f>IFERROR(VLOOKUP(Tabla1[[#This Row],[FECHA]],EXONERACIONES!A:D,4,FALSE),0)</f>
        <v>0</v>
      </c>
      <c r="H4258" s="9">
        <f>IFERROR(VLOOKUP(Tabla1[[#This Row],[FECHA]],EXONERACIONES!A:D,3,FALSE),0)</f>
        <v>0</v>
      </c>
      <c r="I4258" s="5">
        <f>IFERROR(VLOOKUP(Tabla1[[#This Row],[FECHA]],'SIMIT CON RES'!A:D,4,FALSE),0)</f>
        <v>3</v>
      </c>
      <c r="J4258" s="9">
        <f>IFERROR(VLOOKUP(Tabla1[[#This Row],[FECHA]],'SIMIT CON RES'!A:D,3,FALSE),0)</f>
        <v>1088267</v>
      </c>
      <c r="K4258">
        <f>IFERROR(VLOOKUP(Tabla1[[#This Row],[FECHA]],'SIMIT SIN RES'!A:D,4,FALSE),0)</f>
        <v>0</v>
      </c>
      <c r="L4258" s="9">
        <f>IFERROR(VLOOKUP(Tabla1[[#This Row],[FECHA]],'SIMIT SIN RES'!A:D,3,FALSE),0)</f>
        <v>0</v>
      </c>
      <c r="M4258" s="5">
        <f>IFERROR(VLOOKUP(Tabla1[[#This Row],[FECHA]],'RECAUDOS DE COMPARENDOS'!A:D,4,FALSE),0)</f>
        <v>0</v>
      </c>
      <c r="N4258" s="9">
        <f>IFERROR(VLOOKUP(Tabla1[[#This Row],[FECHA]],'RECAUDOS DE COMPARENDOS'!A:D,3,FALSE),0)</f>
        <v>0</v>
      </c>
      <c r="O4258" s="5">
        <f>IFERROR(VLOOKUP(Tabla1[[#This Row],[FECHA]],'RECAUDOS DE RESOLUCIONES'!A:D,4,FALSE),0)</f>
        <v>0</v>
      </c>
      <c r="P4258" s="9">
        <f>IFERROR(VLOOKUP(Tabla1[[#This Row],[FECHA]],'RECAUDOS DE RESOLUCIONES'!A:D,3,FALSE),0)</f>
        <v>0</v>
      </c>
      <c r="Q425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258" s="9">
        <f>Tabla1[V. COMPARENDOS]-(Tabla1[V. EXONERACIONES]+Tabla1[[#This Row],[V. SIMIT CON RESOLUCION]]+Tabla1[[#This Row],[V. SIMIT SIN RESOLUCION]]+Tabla1[[#This Row],[V. RECAUDOS COMPARENDOS]]+Tabla1[[#This Row],[V. RECAUDOS RESOLUCIONES]])</f>
        <v>192500</v>
      </c>
      <c r="S4258" s="11">
        <f>IFERROR(VLOOKUP(Tabla1[[#This Row],[FECHA]],'RECAUDOS LOCALES'!A:D,4,FALSE),0)</f>
        <v>17</v>
      </c>
      <c r="T4258" s="9">
        <f>IFERROR(VLOOKUP(Tabla1[[#This Row],[FECHA]],'RECAUDOS LOCALES'!A:D,3,FALSE),0)</f>
        <v>2569206</v>
      </c>
      <c r="U4258" s="11">
        <f>IFERROR(VLOOKUP(Tabla1[[#This Row],[FECHA]],'RECAUDOS EXTERNOS'!A:D,4,FALSE),0)</f>
        <v>5</v>
      </c>
      <c r="V4258" s="9">
        <f>IFERROR(VLOOKUP(Tabla1[[#This Row],[FECHA]],'RECAUDOS EXTERNOS'!A:D,3,FALSE),0)</f>
        <v>1188782</v>
      </c>
    </row>
    <row r="4259" spans="1:22" x14ac:dyDescent="0.25">
      <c r="A4259" s="1">
        <v>41818</v>
      </c>
      <c r="B4259" s="3" t="s">
        <v>5</v>
      </c>
      <c r="C4259" s="2">
        <v>41791</v>
      </c>
      <c r="D4259" s="5">
        <f>YEAR(Tabla1[[#This Row],[FECHA]])</f>
        <v>2014</v>
      </c>
      <c r="E4259" s="5">
        <f>IFERROR(VLOOKUP(Tabla1[[#This Row],[FECHA]],'COMPARENDOS TOTALES'!A:D,4,FALSE),0)</f>
        <v>2</v>
      </c>
      <c r="F4259" s="9">
        <f>IFERROR(VLOOKUP(Tabla1[[#This Row],[FECHA]],'COMPARENDOS TOTALES'!A:D,3,FALSE),0)</f>
        <v>472267</v>
      </c>
      <c r="G4259" s="5">
        <f>IFERROR(VLOOKUP(Tabla1[[#This Row],[FECHA]],EXONERACIONES!A:D,4,FALSE),0)</f>
        <v>0</v>
      </c>
      <c r="H4259" s="9">
        <f>IFERROR(VLOOKUP(Tabla1[[#This Row],[FECHA]],EXONERACIONES!A:D,3,FALSE),0)</f>
        <v>0</v>
      </c>
      <c r="I4259" s="5">
        <f>IFERROR(VLOOKUP(Tabla1[[#This Row],[FECHA]],'SIMIT CON RES'!A:D,4,FALSE),0)</f>
        <v>2</v>
      </c>
      <c r="J4259" s="9">
        <f>IFERROR(VLOOKUP(Tabla1[[#This Row],[FECHA]],'SIMIT CON RES'!A:D,3,FALSE),0)</f>
        <v>472267</v>
      </c>
      <c r="K4259">
        <f>IFERROR(VLOOKUP(Tabla1[[#This Row],[FECHA]],'SIMIT SIN RES'!A:D,4,FALSE),0)</f>
        <v>0</v>
      </c>
      <c r="L4259" s="9">
        <f>IFERROR(VLOOKUP(Tabla1[[#This Row],[FECHA]],'SIMIT SIN RES'!A:D,3,FALSE),0)</f>
        <v>0</v>
      </c>
      <c r="M4259" s="5">
        <f>IFERROR(VLOOKUP(Tabla1[[#This Row],[FECHA]],'RECAUDOS DE COMPARENDOS'!A:D,4,FALSE),0)</f>
        <v>0</v>
      </c>
      <c r="N4259" s="9">
        <f>IFERROR(VLOOKUP(Tabla1[[#This Row],[FECHA]],'RECAUDOS DE COMPARENDOS'!A:D,3,FALSE),0)</f>
        <v>0</v>
      </c>
      <c r="O4259" s="5">
        <f>IFERROR(VLOOKUP(Tabla1[[#This Row],[FECHA]],'RECAUDOS DE RESOLUCIONES'!A:D,4,FALSE),0)</f>
        <v>0</v>
      </c>
      <c r="P4259" s="9">
        <f>IFERROR(VLOOKUP(Tabla1[[#This Row],[FECHA]],'RECAUDOS DE RESOLUCIONES'!A:D,3,FALSE),0)</f>
        <v>0</v>
      </c>
      <c r="Q425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25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259" s="11">
        <f>IFERROR(VLOOKUP(Tabla1[[#This Row],[FECHA]],'RECAUDOS LOCALES'!A:D,4,FALSE),0)</f>
        <v>0</v>
      </c>
      <c r="T4259" s="9">
        <f>IFERROR(VLOOKUP(Tabla1[[#This Row],[FECHA]],'RECAUDOS LOCALES'!A:D,3,FALSE),0)</f>
        <v>0</v>
      </c>
      <c r="U4259" s="11">
        <f>IFERROR(VLOOKUP(Tabla1[[#This Row],[FECHA]],'RECAUDOS EXTERNOS'!A:D,4,FALSE),0)</f>
        <v>0</v>
      </c>
      <c r="V4259" s="9">
        <f>IFERROR(VLOOKUP(Tabla1[[#This Row],[FECHA]],'RECAUDOS EXTERNOS'!A:D,3,FALSE),0)</f>
        <v>0</v>
      </c>
    </row>
    <row r="4260" spans="1:22" x14ac:dyDescent="0.25">
      <c r="A4260" s="1">
        <v>41819</v>
      </c>
      <c r="B4260" s="3" t="s">
        <v>4</v>
      </c>
      <c r="C4260" s="2">
        <v>41791</v>
      </c>
      <c r="D4260" s="5">
        <f>YEAR(Tabla1[[#This Row],[FECHA]])</f>
        <v>2014</v>
      </c>
      <c r="E4260" s="5">
        <f>IFERROR(VLOOKUP(Tabla1[[#This Row],[FECHA]],'COMPARENDOS TOTALES'!A:D,4,FALSE),0)</f>
        <v>0</v>
      </c>
      <c r="F4260" s="9">
        <f>IFERROR(VLOOKUP(Tabla1[[#This Row],[FECHA]],'COMPARENDOS TOTALES'!A:D,3,FALSE),0)</f>
        <v>0</v>
      </c>
      <c r="G4260" s="5">
        <f>IFERROR(VLOOKUP(Tabla1[[#This Row],[FECHA]],EXONERACIONES!A:D,4,FALSE),0)</f>
        <v>0</v>
      </c>
      <c r="H4260" s="9">
        <f>IFERROR(VLOOKUP(Tabla1[[#This Row],[FECHA]],EXONERACIONES!A:D,3,FALSE),0)</f>
        <v>0</v>
      </c>
      <c r="I4260" s="5">
        <f>IFERROR(VLOOKUP(Tabla1[[#This Row],[FECHA]],'SIMIT CON RES'!A:D,4,FALSE),0)</f>
        <v>0</v>
      </c>
      <c r="J4260" s="9">
        <f>IFERROR(VLOOKUP(Tabla1[[#This Row],[FECHA]],'SIMIT CON RES'!A:D,3,FALSE),0)</f>
        <v>0</v>
      </c>
      <c r="K4260">
        <f>IFERROR(VLOOKUP(Tabla1[[#This Row],[FECHA]],'SIMIT SIN RES'!A:D,4,FALSE),0)</f>
        <v>0</v>
      </c>
      <c r="L4260" s="9">
        <f>IFERROR(VLOOKUP(Tabla1[[#This Row],[FECHA]],'SIMIT SIN RES'!A:D,3,FALSE),0)</f>
        <v>0</v>
      </c>
      <c r="M4260" s="5">
        <f>IFERROR(VLOOKUP(Tabla1[[#This Row],[FECHA]],'RECAUDOS DE COMPARENDOS'!A:D,4,FALSE),0)</f>
        <v>0</v>
      </c>
      <c r="N4260" s="9">
        <f>IFERROR(VLOOKUP(Tabla1[[#This Row],[FECHA]],'RECAUDOS DE COMPARENDOS'!A:D,3,FALSE),0)</f>
        <v>0</v>
      </c>
      <c r="O4260" s="5">
        <f>IFERROR(VLOOKUP(Tabla1[[#This Row],[FECHA]],'RECAUDOS DE RESOLUCIONES'!A:D,4,FALSE),0)</f>
        <v>0</v>
      </c>
      <c r="P4260" s="9">
        <f>IFERROR(VLOOKUP(Tabla1[[#This Row],[FECHA]],'RECAUDOS DE RESOLUCIONES'!A:D,3,FALSE),0)</f>
        <v>0</v>
      </c>
      <c r="Q426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26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260" s="11">
        <f>IFERROR(VLOOKUP(Tabla1[[#This Row],[FECHA]],'RECAUDOS LOCALES'!A:D,4,FALSE),0)</f>
        <v>0</v>
      </c>
      <c r="T4260" s="9">
        <f>IFERROR(VLOOKUP(Tabla1[[#This Row],[FECHA]],'RECAUDOS LOCALES'!A:D,3,FALSE),0)</f>
        <v>0</v>
      </c>
      <c r="U4260" s="11">
        <f>IFERROR(VLOOKUP(Tabla1[[#This Row],[FECHA]],'RECAUDOS EXTERNOS'!A:D,4,FALSE),0)</f>
        <v>0</v>
      </c>
      <c r="V4260" s="9">
        <f>IFERROR(VLOOKUP(Tabla1[[#This Row],[FECHA]],'RECAUDOS EXTERNOS'!A:D,3,FALSE),0)</f>
        <v>0</v>
      </c>
    </row>
    <row r="4261" spans="1:22" x14ac:dyDescent="0.25">
      <c r="A4261" s="1">
        <v>41820</v>
      </c>
      <c r="B4261" s="3" t="s">
        <v>1</v>
      </c>
      <c r="C4261" s="2">
        <v>41791</v>
      </c>
      <c r="D4261" s="5">
        <f>YEAR(Tabla1[[#This Row],[FECHA]])</f>
        <v>2014</v>
      </c>
      <c r="E4261" s="5">
        <f>IFERROR(VLOOKUP(Tabla1[[#This Row],[FECHA]],'COMPARENDOS TOTALES'!A:D,4,FALSE),0)</f>
        <v>10</v>
      </c>
      <c r="F4261" s="9">
        <f>IFERROR(VLOOKUP(Tabla1[[#This Row],[FECHA]],'COMPARENDOS TOTALES'!A:D,3,FALSE),0)</f>
        <v>4091267</v>
      </c>
      <c r="G4261" s="5">
        <f>IFERROR(VLOOKUP(Tabla1[[#This Row],[FECHA]],EXONERACIONES!A:D,4,FALSE),0)</f>
        <v>0</v>
      </c>
      <c r="H4261" s="9">
        <f>IFERROR(VLOOKUP(Tabla1[[#This Row],[FECHA]],EXONERACIONES!A:D,3,FALSE),0)</f>
        <v>0</v>
      </c>
      <c r="I4261" s="5">
        <f>IFERROR(VLOOKUP(Tabla1[[#This Row],[FECHA]],'SIMIT CON RES'!A:D,4,FALSE),0)</f>
        <v>4</v>
      </c>
      <c r="J4261" s="9">
        <f>IFERROR(VLOOKUP(Tabla1[[#This Row],[FECHA]],'SIMIT CON RES'!A:D,3,FALSE),0)</f>
        <v>1925000</v>
      </c>
      <c r="K4261">
        <f>IFERROR(VLOOKUP(Tabla1[[#This Row],[FECHA]],'SIMIT SIN RES'!A:D,4,FALSE),0)</f>
        <v>0</v>
      </c>
      <c r="L4261" s="9">
        <f>IFERROR(VLOOKUP(Tabla1[[#This Row],[FECHA]],'SIMIT SIN RES'!A:D,3,FALSE),0)</f>
        <v>0</v>
      </c>
      <c r="M4261" s="5">
        <f>IFERROR(VLOOKUP(Tabla1[[#This Row],[FECHA]],'RECAUDOS DE COMPARENDOS'!A:D,4,FALSE),0)</f>
        <v>0</v>
      </c>
      <c r="N4261" s="9">
        <f>IFERROR(VLOOKUP(Tabla1[[#This Row],[FECHA]],'RECAUDOS DE COMPARENDOS'!A:D,3,FALSE),0)</f>
        <v>0</v>
      </c>
      <c r="O4261" s="5">
        <f>IFERROR(VLOOKUP(Tabla1[[#This Row],[FECHA]],'RECAUDOS DE RESOLUCIONES'!A:D,4,FALSE),0)</f>
        <v>0</v>
      </c>
      <c r="P4261" s="9">
        <f>IFERROR(VLOOKUP(Tabla1[[#This Row],[FECHA]],'RECAUDOS DE RESOLUCIONES'!A:D,3,FALSE),0)</f>
        <v>0</v>
      </c>
      <c r="Q426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4261" s="9">
        <f>Tabla1[V. COMPARENDOS]-(Tabla1[V. EXONERACIONES]+Tabla1[[#This Row],[V. SIMIT CON RESOLUCION]]+Tabla1[[#This Row],[V. SIMIT SIN RESOLUCION]]+Tabla1[[#This Row],[V. RECAUDOS COMPARENDOS]]+Tabla1[[#This Row],[V. RECAUDOS RESOLUCIONES]])</f>
        <v>2166267</v>
      </c>
      <c r="S4261" s="11">
        <f>IFERROR(VLOOKUP(Tabla1[[#This Row],[FECHA]],'RECAUDOS LOCALES'!A:D,4,FALSE),0)</f>
        <v>0</v>
      </c>
      <c r="T4261" s="9">
        <f>IFERROR(VLOOKUP(Tabla1[[#This Row],[FECHA]],'RECAUDOS LOCALES'!A:D,3,FALSE),0)</f>
        <v>0</v>
      </c>
      <c r="U4261" s="11">
        <f>IFERROR(VLOOKUP(Tabla1[[#This Row],[FECHA]],'RECAUDOS EXTERNOS'!A:D,4,FALSE),0)</f>
        <v>0</v>
      </c>
      <c r="V4261" s="9">
        <f>IFERROR(VLOOKUP(Tabla1[[#This Row],[FECHA]],'RECAUDOS EXTERNOS'!A:D,3,FALSE),0)</f>
        <v>0</v>
      </c>
    </row>
    <row r="4262" spans="1:22" x14ac:dyDescent="0.25">
      <c r="A4262" s="1">
        <v>41821</v>
      </c>
      <c r="B4262" s="3" t="s">
        <v>2</v>
      </c>
      <c r="C4262" s="2">
        <v>41821</v>
      </c>
      <c r="D4262" s="5">
        <f>YEAR(Tabla1[[#This Row],[FECHA]])</f>
        <v>2014</v>
      </c>
      <c r="E4262" s="5">
        <f>IFERROR(VLOOKUP(Tabla1[[#This Row],[FECHA]],'COMPARENDOS TOTALES'!A:D,4,FALSE),0)</f>
        <v>3</v>
      </c>
      <c r="F4262" s="9">
        <f>IFERROR(VLOOKUP(Tabla1[[#This Row],[FECHA]],'COMPARENDOS TOTALES'!A:D,3,FALSE),0)</f>
        <v>1540000</v>
      </c>
      <c r="G4262" s="5">
        <f>IFERROR(VLOOKUP(Tabla1[[#This Row],[FECHA]],EXONERACIONES!A:D,4,FALSE),0)</f>
        <v>0</v>
      </c>
      <c r="H4262" s="9">
        <f>IFERROR(VLOOKUP(Tabla1[[#This Row],[FECHA]],EXONERACIONES!A:D,3,FALSE),0)</f>
        <v>0</v>
      </c>
      <c r="I4262" s="5">
        <f>IFERROR(VLOOKUP(Tabla1[[#This Row],[FECHA]],'SIMIT CON RES'!A:D,4,FALSE),0)</f>
        <v>3</v>
      </c>
      <c r="J4262" s="9">
        <f>IFERROR(VLOOKUP(Tabla1[[#This Row],[FECHA]],'SIMIT CON RES'!A:D,3,FALSE),0)</f>
        <v>1540000</v>
      </c>
      <c r="K4262">
        <f>IFERROR(VLOOKUP(Tabla1[[#This Row],[FECHA]],'SIMIT SIN RES'!A:D,4,FALSE),0)</f>
        <v>0</v>
      </c>
      <c r="L4262" s="9">
        <f>IFERROR(VLOOKUP(Tabla1[[#This Row],[FECHA]],'SIMIT SIN RES'!A:D,3,FALSE),0)</f>
        <v>0</v>
      </c>
      <c r="M4262" s="5">
        <f>IFERROR(VLOOKUP(Tabla1[[#This Row],[FECHA]],'RECAUDOS DE COMPARENDOS'!A:D,4,FALSE),0)</f>
        <v>0</v>
      </c>
      <c r="N4262" s="9">
        <f>IFERROR(VLOOKUP(Tabla1[[#This Row],[FECHA]],'RECAUDOS DE COMPARENDOS'!A:D,3,FALSE),0)</f>
        <v>0</v>
      </c>
      <c r="O4262" s="5">
        <f>IFERROR(VLOOKUP(Tabla1[[#This Row],[FECHA]],'RECAUDOS DE RESOLUCIONES'!A:D,4,FALSE),0)</f>
        <v>0</v>
      </c>
      <c r="P4262" s="9">
        <f>IFERROR(VLOOKUP(Tabla1[[#This Row],[FECHA]],'RECAUDOS DE RESOLUCIONES'!A:D,3,FALSE),0)</f>
        <v>0</v>
      </c>
      <c r="Q426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26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262" s="11">
        <f>IFERROR(VLOOKUP(Tabla1[[#This Row],[FECHA]],'RECAUDOS LOCALES'!A:D,4,FALSE),0)</f>
        <v>6</v>
      </c>
      <c r="T4262" s="9">
        <f>IFERROR(VLOOKUP(Tabla1[[#This Row],[FECHA]],'RECAUDOS LOCALES'!A:D,3,FALSE),0)</f>
        <v>821120</v>
      </c>
      <c r="U4262" s="11">
        <f>IFERROR(VLOOKUP(Tabla1[[#This Row],[FECHA]],'RECAUDOS EXTERNOS'!A:D,4,FALSE),0)</f>
        <v>1</v>
      </c>
      <c r="V4262" s="9">
        <f>IFERROR(VLOOKUP(Tabla1[[#This Row],[FECHA]],'RECAUDOS EXTERNOS'!A:D,3,FALSE),0)</f>
        <v>106500</v>
      </c>
    </row>
    <row r="4263" spans="1:22" x14ac:dyDescent="0.25">
      <c r="A4263" s="1">
        <v>41822</v>
      </c>
      <c r="B4263" s="3" t="s">
        <v>3</v>
      </c>
      <c r="C4263" s="2">
        <v>41821</v>
      </c>
      <c r="D4263" s="5">
        <f>YEAR(Tabla1[[#This Row],[FECHA]])</f>
        <v>2014</v>
      </c>
      <c r="E4263" s="5">
        <f>IFERROR(VLOOKUP(Tabla1[[#This Row],[FECHA]],'COMPARENDOS TOTALES'!A:D,4,FALSE),0)</f>
        <v>9</v>
      </c>
      <c r="F4263" s="9">
        <f>IFERROR(VLOOKUP(Tabla1[[#This Row],[FECHA]],'COMPARENDOS TOTALES'!A:D,3,FALSE),0)</f>
        <v>2725801</v>
      </c>
      <c r="G4263" s="5">
        <f>IFERROR(VLOOKUP(Tabla1[[#This Row],[FECHA]],EXONERACIONES!A:D,4,FALSE),0)</f>
        <v>0</v>
      </c>
      <c r="H4263" s="9">
        <f>IFERROR(VLOOKUP(Tabla1[[#This Row],[FECHA]],EXONERACIONES!A:D,3,FALSE),0)</f>
        <v>0</v>
      </c>
      <c r="I4263" s="5">
        <f>IFERROR(VLOOKUP(Tabla1[[#This Row],[FECHA]],'SIMIT CON RES'!A:D,4,FALSE),0)</f>
        <v>7</v>
      </c>
      <c r="J4263" s="9">
        <f>IFERROR(VLOOKUP(Tabla1[[#This Row],[FECHA]],'SIMIT CON RES'!A:D,3,FALSE),0)</f>
        <v>2369034</v>
      </c>
      <c r="K4263">
        <f>IFERROR(VLOOKUP(Tabla1[[#This Row],[FECHA]],'SIMIT SIN RES'!A:D,4,FALSE),0)</f>
        <v>0</v>
      </c>
      <c r="L4263" s="9">
        <f>IFERROR(VLOOKUP(Tabla1[[#This Row],[FECHA]],'SIMIT SIN RES'!A:D,3,FALSE),0)</f>
        <v>0</v>
      </c>
      <c r="M4263" s="5">
        <f>IFERROR(VLOOKUP(Tabla1[[#This Row],[FECHA]],'RECAUDOS DE COMPARENDOS'!A:D,4,FALSE),0)</f>
        <v>0</v>
      </c>
      <c r="N4263" s="9">
        <f>IFERROR(VLOOKUP(Tabla1[[#This Row],[FECHA]],'RECAUDOS DE COMPARENDOS'!A:D,3,FALSE),0)</f>
        <v>0</v>
      </c>
      <c r="O4263" s="5">
        <f>IFERROR(VLOOKUP(Tabla1[[#This Row],[FECHA]],'RECAUDOS DE RESOLUCIONES'!A:D,4,FALSE),0)</f>
        <v>0</v>
      </c>
      <c r="P4263" s="9">
        <f>IFERROR(VLOOKUP(Tabla1[[#This Row],[FECHA]],'RECAUDOS DE RESOLUCIONES'!A:D,3,FALSE),0)</f>
        <v>0</v>
      </c>
      <c r="Q426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4263" s="9">
        <f>Tabla1[V. COMPARENDOS]-(Tabla1[V. EXONERACIONES]+Tabla1[[#This Row],[V. SIMIT CON RESOLUCION]]+Tabla1[[#This Row],[V. SIMIT SIN RESOLUCION]]+Tabla1[[#This Row],[V. RECAUDOS COMPARENDOS]]+Tabla1[[#This Row],[V. RECAUDOS RESOLUCIONES]])</f>
        <v>356767</v>
      </c>
      <c r="S4263" s="11">
        <f>IFERROR(VLOOKUP(Tabla1[[#This Row],[FECHA]],'RECAUDOS LOCALES'!A:D,4,FALSE),0)</f>
        <v>11</v>
      </c>
      <c r="T4263" s="9">
        <f>IFERROR(VLOOKUP(Tabla1[[#This Row],[FECHA]],'RECAUDOS LOCALES'!A:D,3,FALSE),0)</f>
        <v>1928931</v>
      </c>
      <c r="U4263" s="11">
        <f>IFERROR(VLOOKUP(Tabla1[[#This Row],[FECHA]],'RECAUDOS EXTERNOS'!A:D,4,FALSE),0)</f>
        <v>1</v>
      </c>
      <c r="V4263" s="9">
        <f>IFERROR(VLOOKUP(Tabla1[[#This Row],[FECHA]],'RECAUDOS EXTERNOS'!A:D,3,FALSE),0)</f>
        <v>75700</v>
      </c>
    </row>
    <row r="4264" spans="1:22" x14ac:dyDescent="0.25">
      <c r="A4264" s="1">
        <v>41823</v>
      </c>
      <c r="B4264" s="3" t="s">
        <v>6</v>
      </c>
      <c r="C4264" s="2">
        <v>41821</v>
      </c>
      <c r="D4264" s="5">
        <f>YEAR(Tabla1[[#This Row],[FECHA]])</f>
        <v>2014</v>
      </c>
      <c r="E4264" s="5">
        <f>IFERROR(VLOOKUP(Tabla1[[#This Row],[FECHA]],'COMPARENDOS TOTALES'!A:D,4,FALSE),0)</f>
        <v>15</v>
      </c>
      <c r="F4264" s="9">
        <f>IFERROR(VLOOKUP(Tabla1[[#This Row],[FECHA]],'COMPARENDOS TOTALES'!A:D,3,FALSE),0)</f>
        <v>3962934</v>
      </c>
      <c r="G4264" s="5">
        <f>IFERROR(VLOOKUP(Tabla1[[#This Row],[FECHA]],EXONERACIONES!A:D,4,FALSE),0)</f>
        <v>0</v>
      </c>
      <c r="H4264" s="9">
        <f>IFERROR(VLOOKUP(Tabla1[[#This Row],[FECHA]],EXONERACIONES!A:D,3,FALSE),0)</f>
        <v>0</v>
      </c>
      <c r="I4264" s="5">
        <f>IFERROR(VLOOKUP(Tabla1[[#This Row],[FECHA]],'SIMIT CON RES'!A:D,4,FALSE),0)</f>
        <v>8</v>
      </c>
      <c r="J4264" s="9">
        <f>IFERROR(VLOOKUP(Tabla1[[#This Row],[FECHA]],'SIMIT CON RES'!A:D,3,FALSE),0)</f>
        <v>2628267</v>
      </c>
      <c r="K4264">
        <f>IFERROR(VLOOKUP(Tabla1[[#This Row],[FECHA]],'SIMIT SIN RES'!A:D,4,FALSE),0)</f>
        <v>0</v>
      </c>
      <c r="L4264" s="9">
        <f>IFERROR(VLOOKUP(Tabla1[[#This Row],[FECHA]],'SIMIT SIN RES'!A:D,3,FALSE),0)</f>
        <v>0</v>
      </c>
      <c r="M4264" s="5">
        <f>IFERROR(VLOOKUP(Tabla1[[#This Row],[FECHA]],'RECAUDOS DE COMPARENDOS'!A:D,4,FALSE),0)</f>
        <v>1</v>
      </c>
      <c r="N4264" s="9">
        <f>IFERROR(VLOOKUP(Tabla1[[#This Row],[FECHA]],'RECAUDOS DE COMPARENDOS'!A:D,3,FALSE),0)</f>
        <v>154000</v>
      </c>
      <c r="O4264" s="5">
        <f>IFERROR(VLOOKUP(Tabla1[[#This Row],[FECHA]],'RECAUDOS DE RESOLUCIONES'!A:D,4,FALSE),0)</f>
        <v>0</v>
      </c>
      <c r="P4264" s="9">
        <f>IFERROR(VLOOKUP(Tabla1[[#This Row],[FECHA]],'RECAUDOS DE RESOLUCIONES'!A:D,3,FALSE),0)</f>
        <v>0</v>
      </c>
      <c r="Q426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4264" s="9">
        <f>Tabla1[V. COMPARENDOS]-(Tabla1[V. EXONERACIONES]+Tabla1[[#This Row],[V. SIMIT CON RESOLUCION]]+Tabla1[[#This Row],[V. SIMIT SIN RESOLUCION]]+Tabla1[[#This Row],[V. RECAUDOS COMPARENDOS]]+Tabla1[[#This Row],[V. RECAUDOS RESOLUCIONES]])</f>
        <v>1180667</v>
      </c>
      <c r="S4264" s="11">
        <f>IFERROR(VLOOKUP(Tabla1[[#This Row],[FECHA]],'RECAUDOS LOCALES'!A:D,4,FALSE),0)</f>
        <v>4</v>
      </c>
      <c r="T4264" s="9">
        <f>IFERROR(VLOOKUP(Tabla1[[#This Row],[FECHA]],'RECAUDOS LOCALES'!A:D,3,FALSE),0)</f>
        <v>949515</v>
      </c>
      <c r="U4264" s="11">
        <f>IFERROR(VLOOKUP(Tabla1[[#This Row],[FECHA]],'RECAUDOS EXTERNOS'!A:D,4,FALSE),0)</f>
        <v>6</v>
      </c>
      <c r="V4264" s="9">
        <f>IFERROR(VLOOKUP(Tabla1[[#This Row],[FECHA]],'RECAUDOS EXTERNOS'!A:D,3,FALSE),0)</f>
        <v>1335850</v>
      </c>
    </row>
    <row r="4265" spans="1:22" x14ac:dyDescent="0.25">
      <c r="A4265" s="1">
        <v>41824</v>
      </c>
      <c r="B4265" s="3" t="s">
        <v>0</v>
      </c>
      <c r="C4265" s="2">
        <v>41821</v>
      </c>
      <c r="D4265" s="5">
        <f>YEAR(Tabla1[[#This Row],[FECHA]])</f>
        <v>2014</v>
      </c>
      <c r="E4265" s="5">
        <f>IFERROR(VLOOKUP(Tabla1[[#This Row],[FECHA]],'COMPARENDOS TOTALES'!A:D,4,FALSE),0)</f>
        <v>6</v>
      </c>
      <c r="F4265" s="9">
        <f>IFERROR(VLOOKUP(Tabla1[[#This Row],[FECHA]],'COMPARENDOS TOTALES'!A:D,3,FALSE),0)</f>
        <v>1896767</v>
      </c>
      <c r="G4265" s="5">
        <f>IFERROR(VLOOKUP(Tabla1[[#This Row],[FECHA]],EXONERACIONES!A:D,4,FALSE),0)</f>
        <v>0</v>
      </c>
      <c r="H4265" s="9">
        <f>IFERROR(VLOOKUP(Tabla1[[#This Row],[FECHA]],EXONERACIONES!A:D,3,FALSE),0)</f>
        <v>0</v>
      </c>
      <c r="I4265" s="5">
        <f>IFERROR(VLOOKUP(Tabla1[[#This Row],[FECHA]],'SIMIT CON RES'!A:D,4,FALSE),0)</f>
        <v>5</v>
      </c>
      <c r="J4265" s="9">
        <f>IFERROR(VLOOKUP(Tabla1[[#This Row],[FECHA]],'SIMIT CON RES'!A:D,3,FALSE),0)</f>
        <v>1704267</v>
      </c>
      <c r="K4265">
        <f>IFERROR(VLOOKUP(Tabla1[[#This Row],[FECHA]],'SIMIT SIN RES'!A:D,4,FALSE),0)</f>
        <v>0</v>
      </c>
      <c r="L4265" s="9">
        <f>IFERROR(VLOOKUP(Tabla1[[#This Row],[FECHA]],'SIMIT SIN RES'!A:D,3,FALSE),0)</f>
        <v>0</v>
      </c>
      <c r="M4265" s="5">
        <f>IFERROR(VLOOKUP(Tabla1[[#This Row],[FECHA]],'RECAUDOS DE COMPARENDOS'!A:D,4,FALSE),0)</f>
        <v>0</v>
      </c>
      <c r="N4265" s="9">
        <f>IFERROR(VLOOKUP(Tabla1[[#This Row],[FECHA]],'RECAUDOS DE COMPARENDOS'!A:D,3,FALSE),0)</f>
        <v>0</v>
      </c>
      <c r="O4265" s="5">
        <f>IFERROR(VLOOKUP(Tabla1[[#This Row],[FECHA]],'RECAUDOS DE RESOLUCIONES'!A:D,4,FALSE),0)</f>
        <v>0</v>
      </c>
      <c r="P4265" s="9">
        <f>IFERROR(VLOOKUP(Tabla1[[#This Row],[FECHA]],'RECAUDOS DE RESOLUCIONES'!A:D,3,FALSE),0)</f>
        <v>0</v>
      </c>
      <c r="Q426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265" s="9">
        <f>Tabla1[V. COMPARENDOS]-(Tabla1[V. EXONERACIONES]+Tabla1[[#This Row],[V. SIMIT CON RESOLUCION]]+Tabla1[[#This Row],[V. SIMIT SIN RESOLUCION]]+Tabla1[[#This Row],[V. RECAUDOS COMPARENDOS]]+Tabla1[[#This Row],[V. RECAUDOS RESOLUCIONES]])</f>
        <v>192500</v>
      </c>
      <c r="S4265" s="11">
        <f>IFERROR(VLOOKUP(Tabla1[[#This Row],[FECHA]],'RECAUDOS LOCALES'!A:D,4,FALSE),0)</f>
        <v>8</v>
      </c>
      <c r="T4265" s="9">
        <f>IFERROR(VLOOKUP(Tabla1[[#This Row],[FECHA]],'RECAUDOS LOCALES'!A:D,3,FALSE),0)</f>
        <v>1936313</v>
      </c>
      <c r="U4265" s="11">
        <f>IFERROR(VLOOKUP(Tabla1[[#This Row],[FECHA]],'RECAUDOS EXTERNOS'!A:D,4,FALSE),0)</f>
        <v>4</v>
      </c>
      <c r="V4265" s="9">
        <f>IFERROR(VLOOKUP(Tabla1[[#This Row],[FECHA]],'RECAUDOS EXTERNOS'!A:D,3,FALSE),0)</f>
        <v>1027750</v>
      </c>
    </row>
    <row r="4266" spans="1:22" x14ac:dyDescent="0.25">
      <c r="A4266" s="1">
        <v>41825</v>
      </c>
      <c r="B4266" s="3" t="s">
        <v>5</v>
      </c>
      <c r="C4266" s="2">
        <v>41821</v>
      </c>
      <c r="D4266" s="5">
        <f>YEAR(Tabla1[[#This Row],[FECHA]])</f>
        <v>2014</v>
      </c>
      <c r="E4266" s="5">
        <f>IFERROR(VLOOKUP(Tabla1[[#This Row],[FECHA]],'COMPARENDOS TOTALES'!A:D,4,FALSE),0)</f>
        <v>8</v>
      </c>
      <c r="F4266" s="9">
        <f>IFERROR(VLOOKUP(Tabla1[[#This Row],[FECHA]],'COMPARENDOS TOTALES'!A:D,3,FALSE),0)</f>
        <v>1773568</v>
      </c>
      <c r="G4266" s="5">
        <f>IFERROR(VLOOKUP(Tabla1[[#This Row],[FECHA]],EXONERACIONES!A:D,4,FALSE),0)</f>
        <v>0</v>
      </c>
      <c r="H4266" s="9">
        <f>IFERROR(VLOOKUP(Tabla1[[#This Row],[FECHA]],EXONERACIONES!A:D,3,FALSE),0)</f>
        <v>0</v>
      </c>
      <c r="I4266" s="5">
        <f>IFERROR(VLOOKUP(Tabla1[[#This Row],[FECHA]],'SIMIT CON RES'!A:D,4,FALSE),0)</f>
        <v>7</v>
      </c>
      <c r="J4266" s="9">
        <f>IFERROR(VLOOKUP(Tabla1[[#This Row],[FECHA]],'SIMIT CON RES'!A:D,3,FALSE),0)</f>
        <v>1581068</v>
      </c>
      <c r="K4266">
        <f>IFERROR(VLOOKUP(Tabla1[[#This Row],[FECHA]],'SIMIT SIN RES'!A:D,4,FALSE),0)</f>
        <v>0</v>
      </c>
      <c r="L4266" s="9">
        <f>IFERROR(VLOOKUP(Tabla1[[#This Row],[FECHA]],'SIMIT SIN RES'!A:D,3,FALSE),0)</f>
        <v>0</v>
      </c>
      <c r="M4266" s="5">
        <f>IFERROR(VLOOKUP(Tabla1[[#This Row],[FECHA]],'RECAUDOS DE COMPARENDOS'!A:D,4,FALSE),0)</f>
        <v>0</v>
      </c>
      <c r="N4266" s="9">
        <f>IFERROR(VLOOKUP(Tabla1[[#This Row],[FECHA]],'RECAUDOS DE COMPARENDOS'!A:D,3,FALSE),0)</f>
        <v>0</v>
      </c>
      <c r="O4266" s="5">
        <f>IFERROR(VLOOKUP(Tabla1[[#This Row],[FECHA]],'RECAUDOS DE RESOLUCIONES'!A:D,4,FALSE),0)</f>
        <v>0</v>
      </c>
      <c r="P4266" s="9">
        <f>IFERROR(VLOOKUP(Tabla1[[#This Row],[FECHA]],'RECAUDOS DE RESOLUCIONES'!A:D,3,FALSE),0)</f>
        <v>0</v>
      </c>
      <c r="Q426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266" s="9">
        <f>Tabla1[V. COMPARENDOS]-(Tabla1[V. EXONERACIONES]+Tabla1[[#This Row],[V. SIMIT CON RESOLUCION]]+Tabla1[[#This Row],[V. SIMIT SIN RESOLUCION]]+Tabla1[[#This Row],[V. RECAUDOS COMPARENDOS]]+Tabla1[[#This Row],[V. RECAUDOS RESOLUCIONES]])</f>
        <v>192500</v>
      </c>
      <c r="S4266" s="11">
        <f>IFERROR(VLOOKUP(Tabla1[[#This Row],[FECHA]],'RECAUDOS LOCALES'!A:D,4,FALSE),0)</f>
        <v>0</v>
      </c>
      <c r="T4266" s="9">
        <f>IFERROR(VLOOKUP(Tabla1[[#This Row],[FECHA]],'RECAUDOS LOCALES'!A:D,3,FALSE),0)</f>
        <v>0</v>
      </c>
      <c r="U4266" s="11">
        <f>IFERROR(VLOOKUP(Tabla1[[#This Row],[FECHA]],'RECAUDOS EXTERNOS'!A:D,4,FALSE),0)</f>
        <v>0</v>
      </c>
      <c r="V4266" s="9">
        <f>IFERROR(VLOOKUP(Tabla1[[#This Row],[FECHA]],'RECAUDOS EXTERNOS'!A:D,3,FALSE),0)</f>
        <v>0</v>
      </c>
    </row>
    <row r="4267" spans="1:22" x14ac:dyDescent="0.25">
      <c r="A4267" s="1">
        <v>41826</v>
      </c>
      <c r="B4267" s="3" t="s">
        <v>4</v>
      </c>
      <c r="C4267" s="2">
        <v>41821</v>
      </c>
      <c r="D4267" s="5">
        <f>YEAR(Tabla1[[#This Row],[FECHA]])</f>
        <v>2014</v>
      </c>
      <c r="E4267" s="5">
        <f>IFERROR(VLOOKUP(Tabla1[[#This Row],[FECHA]],'COMPARENDOS TOTALES'!A:D,4,FALSE),0)</f>
        <v>0</v>
      </c>
      <c r="F4267" s="9">
        <f>IFERROR(VLOOKUP(Tabla1[[#This Row],[FECHA]],'COMPARENDOS TOTALES'!A:D,3,FALSE),0)</f>
        <v>0</v>
      </c>
      <c r="G4267" s="5">
        <f>IFERROR(VLOOKUP(Tabla1[[#This Row],[FECHA]],EXONERACIONES!A:D,4,FALSE),0)</f>
        <v>0</v>
      </c>
      <c r="H4267" s="9">
        <f>IFERROR(VLOOKUP(Tabla1[[#This Row],[FECHA]],EXONERACIONES!A:D,3,FALSE),0)</f>
        <v>0</v>
      </c>
      <c r="I4267" s="5">
        <f>IFERROR(VLOOKUP(Tabla1[[#This Row],[FECHA]],'SIMIT CON RES'!A:D,4,FALSE),0)</f>
        <v>0</v>
      </c>
      <c r="J4267" s="9">
        <f>IFERROR(VLOOKUP(Tabla1[[#This Row],[FECHA]],'SIMIT CON RES'!A:D,3,FALSE),0)</f>
        <v>0</v>
      </c>
      <c r="K4267">
        <f>IFERROR(VLOOKUP(Tabla1[[#This Row],[FECHA]],'SIMIT SIN RES'!A:D,4,FALSE),0)</f>
        <v>0</v>
      </c>
      <c r="L4267" s="9">
        <f>IFERROR(VLOOKUP(Tabla1[[#This Row],[FECHA]],'SIMIT SIN RES'!A:D,3,FALSE),0)</f>
        <v>0</v>
      </c>
      <c r="M4267" s="5">
        <f>IFERROR(VLOOKUP(Tabla1[[#This Row],[FECHA]],'RECAUDOS DE COMPARENDOS'!A:D,4,FALSE),0)</f>
        <v>0</v>
      </c>
      <c r="N4267" s="9">
        <f>IFERROR(VLOOKUP(Tabla1[[#This Row],[FECHA]],'RECAUDOS DE COMPARENDOS'!A:D,3,FALSE),0)</f>
        <v>0</v>
      </c>
      <c r="O4267" s="5">
        <f>IFERROR(VLOOKUP(Tabla1[[#This Row],[FECHA]],'RECAUDOS DE RESOLUCIONES'!A:D,4,FALSE),0)</f>
        <v>0</v>
      </c>
      <c r="P4267" s="9">
        <f>IFERROR(VLOOKUP(Tabla1[[#This Row],[FECHA]],'RECAUDOS DE RESOLUCIONES'!A:D,3,FALSE),0)</f>
        <v>0</v>
      </c>
      <c r="Q426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26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267" s="11">
        <f>IFERROR(VLOOKUP(Tabla1[[#This Row],[FECHA]],'RECAUDOS LOCALES'!A:D,4,FALSE),0)</f>
        <v>0</v>
      </c>
      <c r="T4267" s="9">
        <f>IFERROR(VLOOKUP(Tabla1[[#This Row],[FECHA]],'RECAUDOS LOCALES'!A:D,3,FALSE),0)</f>
        <v>0</v>
      </c>
      <c r="U4267" s="11">
        <f>IFERROR(VLOOKUP(Tabla1[[#This Row],[FECHA]],'RECAUDOS EXTERNOS'!A:D,4,FALSE),0)</f>
        <v>0</v>
      </c>
      <c r="V4267" s="9">
        <f>IFERROR(VLOOKUP(Tabla1[[#This Row],[FECHA]],'RECAUDOS EXTERNOS'!A:D,3,FALSE),0)</f>
        <v>0</v>
      </c>
    </row>
    <row r="4268" spans="1:22" x14ac:dyDescent="0.25">
      <c r="A4268" s="1">
        <v>41827</v>
      </c>
      <c r="B4268" s="3" t="s">
        <v>1</v>
      </c>
      <c r="C4268" s="2">
        <v>41821</v>
      </c>
      <c r="D4268" s="5">
        <f>YEAR(Tabla1[[#This Row],[FECHA]])</f>
        <v>2014</v>
      </c>
      <c r="E4268" s="5">
        <f>IFERROR(VLOOKUP(Tabla1[[#This Row],[FECHA]],'COMPARENDOS TOTALES'!A:D,4,FALSE),0)</f>
        <v>1</v>
      </c>
      <c r="F4268" s="9">
        <f>IFERROR(VLOOKUP(Tabla1[[#This Row],[FECHA]],'COMPARENDOS TOTALES'!A:D,3,FALSE),0)</f>
        <v>616000</v>
      </c>
      <c r="G4268" s="5">
        <f>IFERROR(VLOOKUP(Tabla1[[#This Row],[FECHA]],EXONERACIONES!A:D,4,FALSE),0)</f>
        <v>0</v>
      </c>
      <c r="H4268" s="9">
        <f>IFERROR(VLOOKUP(Tabla1[[#This Row],[FECHA]],EXONERACIONES!A:D,3,FALSE),0)</f>
        <v>0</v>
      </c>
      <c r="I4268" s="5">
        <f>IFERROR(VLOOKUP(Tabla1[[#This Row],[FECHA]],'SIMIT CON RES'!A:D,4,FALSE),0)</f>
        <v>1</v>
      </c>
      <c r="J4268" s="9">
        <f>IFERROR(VLOOKUP(Tabla1[[#This Row],[FECHA]],'SIMIT CON RES'!A:D,3,FALSE),0)</f>
        <v>616000</v>
      </c>
      <c r="K4268">
        <f>IFERROR(VLOOKUP(Tabla1[[#This Row],[FECHA]],'SIMIT SIN RES'!A:D,4,FALSE),0)</f>
        <v>0</v>
      </c>
      <c r="L4268" s="9">
        <f>IFERROR(VLOOKUP(Tabla1[[#This Row],[FECHA]],'SIMIT SIN RES'!A:D,3,FALSE),0)</f>
        <v>0</v>
      </c>
      <c r="M4268" s="5">
        <f>IFERROR(VLOOKUP(Tabla1[[#This Row],[FECHA]],'RECAUDOS DE COMPARENDOS'!A:D,4,FALSE),0)</f>
        <v>0</v>
      </c>
      <c r="N4268" s="9">
        <f>IFERROR(VLOOKUP(Tabla1[[#This Row],[FECHA]],'RECAUDOS DE COMPARENDOS'!A:D,3,FALSE),0)</f>
        <v>0</v>
      </c>
      <c r="O4268" s="5">
        <f>IFERROR(VLOOKUP(Tabla1[[#This Row],[FECHA]],'RECAUDOS DE RESOLUCIONES'!A:D,4,FALSE),0)</f>
        <v>0</v>
      </c>
      <c r="P4268" s="9">
        <f>IFERROR(VLOOKUP(Tabla1[[#This Row],[FECHA]],'RECAUDOS DE RESOLUCIONES'!A:D,3,FALSE),0)</f>
        <v>0</v>
      </c>
      <c r="Q426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26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268" s="11">
        <f>IFERROR(VLOOKUP(Tabla1[[#This Row],[FECHA]],'RECAUDOS LOCALES'!A:D,4,FALSE),0)</f>
        <v>7</v>
      </c>
      <c r="T4268" s="9">
        <f>IFERROR(VLOOKUP(Tabla1[[#This Row],[FECHA]],'RECAUDOS LOCALES'!A:D,3,FALSE),0)</f>
        <v>1250551</v>
      </c>
      <c r="U4268" s="11">
        <f>IFERROR(VLOOKUP(Tabla1[[#This Row],[FECHA]],'RECAUDOS EXTERNOS'!A:D,4,FALSE),0)</f>
        <v>3</v>
      </c>
      <c r="V4268" s="9">
        <f>IFERROR(VLOOKUP(Tabla1[[#This Row],[FECHA]],'RECAUDOS EXTERNOS'!A:D,3,FALSE),0)</f>
        <v>867580</v>
      </c>
    </row>
    <row r="4269" spans="1:22" x14ac:dyDescent="0.25">
      <c r="A4269" s="1">
        <v>41828</v>
      </c>
      <c r="B4269" s="3" t="s">
        <v>2</v>
      </c>
      <c r="C4269" s="2">
        <v>41821</v>
      </c>
      <c r="D4269" s="5">
        <f>YEAR(Tabla1[[#This Row],[FECHA]])</f>
        <v>2014</v>
      </c>
      <c r="E4269" s="5">
        <f>IFERROR(VLOOKUP(Tabla1[[#This Row],[FECHA]],'COMPARENDOS TOTALES'!A:D,4,FALSE),0)</f>
        <v>0</v>
      </c>
      <c r="F4269" s="9">
        <f>IFERROR(VLOOKUP(Tabla1[[#This Row],[FECHA]],'COMPARENDOS TOTALES'!A:D,3,FALSE),0)</f>
        <v>0</v>
      </c>
      <c r="G4269" s="5">
        <f>IFERROR(VLOOKUP(Tabla1[[#This Row],[FECHA]],EXONERACIONES!A:D,4,FALSE),0)</f>
        <v>0</v>
      </c>
      <c r="H4269" s="9">
        <f>IFERROR(VLOOKUP(Tabla1[[#This Row],[FECHA]],EXONERACIONES!A:D,3,FALSE),0)</f>
        <v>0</v>
      </c>
      <c r="I4269" s="5">
        <f>IFERROR(VLOOKUP(Tabla1[[#This Row],[FECHA]],'SIMIT CON RES'!A:D,4,FALSE),0)</f>
        <v>0</v>
      </c>
      <c r="J4269" s="9">
        <f>IFERROR(VLOOKUP(Tabla1[[#This Row],[FECHA]],'SIMIT CON RES'!A:D,3,FALSE),0)</f>
        <v>0</v>
      </c>
      <c r="K4269">
        <f>IFERROR(VLOOKUP(Tabla1[[#This Row],[FECHA]],'SIMIT SIN RES'!A:D,4,FALSE),0)</f>
        <v>0</v>
      </c>
      <c r="L4269" s="9">
        <f>IFERROR(VLOOKUP(Tabla1[[#This Row],[FECHA]],'SIMIT SIN RES'!A:D,3,FALSE),0)</f>
        <v>0</v>
      </c>
      <c r="M4269" s="5">
        <f>IFERROR(VLOOKUP(Tabla1[[#This Row],[FECHA]],'RECAUDOS DE COMPARENDOS'!A:D,4,FALSE),0)</f>
        <v>0</v>
      </c>
      <c r="N4269" s="9">
        <f>IFERROR(VLOOKUP(Tabla1[[#This Row],[FECHA]],'RECAUDOS DE COMPARENDOS'!A:D,3,FALSE),0)</f>
        <v>0</v>
      </c>
      <c r="O4269" s="5">
        <f>IFERROR(VLOOKUP(Tabla1[[#This Row],[FECHA]],'RECAUDOS DE RESOLUCIONES'!A:D,4,FALSE),0)</f>
        <v>0</v>
      </c>
      <c r="P4269" s="9">
        <f>IFERROR(VLOOKUP(Tabla1[[#This Row],[FECHA]],'RECAUDOS DE RESOLUCIONES'!A:D,3,FALSE),0)</f>
        <v>0</v>
      </c>
      <c r="Q426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26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269" s="11">
        <f>IFERROR(VLOOKUP(Tabla1[[#This Row],[FECHA]],'RECAUDOS LOCALES'!A:D,4,FALSE),0)</f>
        <v>6</v>
      </c>
      <c r="T4269" s="9">
        <f>IFERROR(VLOOKUP(Tabla1[[#This Row],[FECHA]],'RECAUDOS LOCALES'!A:D,3,FALSE),0)</f>
        <v>1134850</v>
      </c>
      <c r="U4269" s="11">
        <f>IFERROR(VLOOKUP(Tabla1[[#This Row],[FECHA]],'RECAUDOS EXTERNOS'!A:D,4,FALSE),0)</f>
        <v>3</v>
      </c>
      <c r="V4269" s="9">
        <f>IFERROR(VLOOKUP(Tabla1[[#This Row],[FECHA]],'RECAUDOS EXTERNOS'!A:D,3,FALSE),0)</f>
        <v>754200</v>
      </c>
    </row>
    <row r="4270" spans="1:22" x14ac:dyDescent="0.25">
      <c r="A4270" s="1">
        <v>41829</v>
      </c>
      <c r="B4270" s="3" t="s">
        <v>3</v>
      </c>
      <c r="C4270" s="2">
        <v>41821</v>
      </c>
      <c r="D4270" s="5">
        <f>YEAR(Tabla1[[#This Row],[FECHA]])</f>
        <v>2014</v>
      </c>
      <c r="E4270" s="5">
        <f>IFERROR(VLOOKUP(Tabla1[[#This Row],[FECHA]],'COMPARENDOS TOTALES'!A:D,4,FALSE),0)</f>
        <v>2</v>
      </c>
      <c r="F4270" s="9">
        <f>IFERROR(VLOOKUP(Tabla1[[#This Row],[FECHA]],'COMPARENDOS TOTALES'!A:D,3,FALSE),0)</f>
        <v>356767</v>
      </c>
      <c r="G4270" s="5">
        <f>IFERROR(VLOOKUP(Tabla1[[#This Row],[FECHA]],EXONERACIONES!A:D,4,FALSE),0)</f>
        <v>0</v>
      </c>
      <c r="H4270" s="9">
        <f>IFERROR(VLOOKUP(Tabla1[[#This Row],[FECHA]],EXONERACIONES!A:D,3,FALSE),0)</f>
        <v>0</v>
      </c>
      <c r="I4270" s="5">
        <f>IFERROR(VLOOKUP(Tabla1[[#This Row],[FECHA]],'SIMIT CON RES'!A:D,4,FALSE),0)</f>
        <v>2</v>
      </c>
      <c r="J4270" s="9">
        <f>IFERROR(VLOOKUP(Tabla1[[#This Row],[FECHA]],'SIMIT CON RES'!A:D,3,FALSE),0)</f>
        <v>356767</v>
      </c>
      <c r="K4270">
        <f>IFERROR(VLOOKUP(Tabla1[[#This Row],[FECHA]],'SIMIT SIN RES'!A:D,4,FALSE),0)</f>
        <v>0</v>
      </c>
      <c r="L4270" s="9">
        <f>IFERROR(VLOOKUP(Tabla1[[#This Row],[FECHA]],'SIMIT SIN RES'!A:D,3,FALSE),0)</f>
        <v>0</v>
      </c>
      <c r="M4270" s="5">
        <f>IFERROR(VLOOKUP(Tabla1[[#This Row],[FECHA]],'RECAUDOS DE COMPARENDOS'!A:D,4,FALSE),0)</f>
        <v>0</v>
      </c>
      <c r="N4270" s="9">
        <f>IFERROR(VLOOKUP(Tabla1[[#This Row],[FECHA]],'RECAUDOS DE COMPARENDOS'!A:D,3,FALSE),0)</f>
        <v>0</v>
      </c>
      <c r="O4270" s="5">
        <f>IFERROR(VLOOKUP(Tabla1[[#This Row],[FECHA]],'RECAUDOS DE RESOLUCIONES'!A:D,4,FALSE),0)</f>
        <v>0</v>
      </c>
      <c r="P4270" s="9">
        <f>IFERROR(VLOOKUP(Tabla1[[#This Row],[FECHA]],'RECAUDOS DE RESOLUCIONES'!A:D,3,FALSE),0)</f>
        <v>0</v>
      </c>
      <c r="Q427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27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270" s="11">
        <f>IFERROR(VLOOKUP(Tabla1[[#This Row],[FECHA]],'RECAUDOS LOCALES'!A:D,4,FALSE),0)</f>
        <v>2</v>
      </c>
      <c r="T4270" s="9">
        <f>IFERROR(VLOOKUP(Tabla1[[#This Row],[FECHA]],'RECAUDOS LOCALES'!A:D,3,FALSE),0)</f>
        <v>300000</v>
      </c>
      <c r="U4270" s="11">
        <f>IFERROR(VLOOKUP(Tabla1[[#This Row],[FECHA]],'RECAUDOS EXTERNOS'!A:D,4,FALSE),0)</f>
        <v>4</v>
      </c>
      <c r="V4270" s="9">
        <f>IFERROR(VLOOKUP(Tabla1[[#This Row],[FECHA]],'RECAUDOS EXTERNOS'!A:D,3,FALSE),0)</f>
        <v>609220</v>
      </c>
    </row>
    <row r="4271" spans="1:22" x14ac:dyDescent="0.25">
      <c r="A4271" s="1">
        <v>41830</v>
      </c>
      <c r="B4271" s="3" t="s">
        <v>6</v>
      </c>
      <c r="C4271" s="2">
        <v>41821</v>
      </c>
      <c r="D4271" s="5">
        <f>YEAR(Tabla1[[#This Row],[FECHA]])</f>
        <v>2014</v>
      </c>
      <c r="E4271" s="5">
        <f>IFERROR(VLOOKUP(Tabla1[[#This Row],[FECHA]],'COMPARENDOS TOTALES'!A:D,4,FALSE),0)</f>
        <v>3</v>
      </c>
      <c r="F4271" s="9">
        <f>IFERROR(VLOOKUP(Tabla1[[#This Row],[FECHA]],'COMPARENDOS TOTALES'!A:D,3,FALSE),0)</f>
        <v>911167</v>
      </c>
      <c r="G4271" s="5">
        <f>IFERROR(VLOOKUP(Tabla1[[#This Row],[FECHA]],EXONERACIONES!A:D,4,FALSE),0)</f>
        <v>0</v>
      </c>
      <c r="H4271" s="9">
        <f>IFERROR(VLOOKUP(Tabla1[[#This Row],[FECHA]],EXONERACIONES!A:D,3,FALSE),0)</f>
        <v>0</v>
      </c>
      <c r="I4271" s="5">
        <f>IFERROR(VLOOKUP(Tabla1[[#This Row],[FECHA]],'SIMIT CON RES'!A:D,4,FALSE),0)</f>
        <v>1</v>
      </c>
      <c r="J4271" s="9">
        <f>IFERROR(VLOOKUP(Tabla1[[#This Row],[FECHA]],'SIMIT CON RES'!A:D,3,FALSE),0)</f>
        <v>616000</v>
      </c>
      <c r="K4271">
        <f>IFERROR(VLOOKUP(Tabla1[[#This Row],[FECHA]],'SIMIT SIN RES'!A:D,4,FALSE),0)</f>
        <v>0</v>
      </c>
      <c r="L4271" s="9">
        <f>IFERROR(VLOOKUP(Tabla1[[#This Row],[FECHA]],'SIMIT SIN RES'!A:D,3,FALSE),0)</f>
        <v>0</v>
      </c>
      <c r="M4271" s="5">
        <f>IFERROR(VLOOKUP(Tabla1[[#This Row],[FECHA]],'RECAUDOS DE COMPARENDOS'!A:D,4,FALSE),0)</f>
        <v>0</v>
      </c>
      <c r="N4271" s="9">
        <f>IFERROR(VLOOKUP(Tabla1[[#This Row],[FECHA]],'RECAUDOS DE COMPARENDOS'!A:D,3,FALSE),0)</f>
        <v>0</v>
      </c>
      <c r="O4271" s="5">
        <f>IFERROR(VLOOKUP(Tabla1[[#This Row],[FECHA]],'RECAUDOS DE RESOLUCIONES'!A:D,4,FALSE),0)</f>
        <v>0</v>
      </c>
      <c r="P4271" s="9">
        <f>IFERROR(VLOOKUP(Tabla1[[#This Row],[FECHA]],'RECAUDOS DE RESOLUCIONES'!A:D,3,FALSE),0)</f>
        <v>0</v>
      </c>
      <c r="Q427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4271" s="9">
        <f>Tabla1[V. COMPARENDOS]-(Tabla1[V. EXONERACIONES]+Tabla1[[#This Row],[V. SIMIT CON RESOLUCION]]+Tabla1[[#This Row],[V. SIMIT SIN RESOLUCION]]+Tabla1[[#This Row],[V. RECAUDOS COMPARENDOS]]+Tabla1[[#This Row],[V. RECAUDOS RESOLUCIONES]])</f>
        <v>295167</v>
      </c>
      <c r="S4271" s="11">
        <f>IFERROR(VLOOKUP(Tabla1[[#This Row],[FECHA]],'RECAUDOS LOCALES'!A:D,4,FALSE),0)</f>
        <v>5</v>
      </c>
      <c r="T4271" s="9">
        <f>IFERROR(VLOOKUP(Tabla1[[#This Row],[FECHA]],'RECAUDOS LOCALES'!A:D,3,FALSE),0)</f>
        <v>995388</v>
      </c>
      <c r="U4271" s="11">
        <f>IFERROR(VLOOKUP(Tabla1[[#This Row],[FECHA]],'RECAUDOS EXTERNOS'!A:D,4,FALSE),0)</f>
        <v>3</v>
      </c>
      <c r="V4271" s="9">
        <f>IFERROR(VLOOKUP(Tabla1[[#This Row],[FECHA]],'RECAUDOS EXTERNOS'!A:D,3,FALSE),0)</f>
        <v>974964</v>
      </c>
    </row>
    <row r="4272" spans="1:22" x14ac:dyDescent="0.25">
      <c r="A4272" s="1">
        <v>41831</v>
      </c>
      <c r="B4272" s="3" t="s">
        <v>0</v>
      </c>
      <c r="C4272" s="2">
        <v>41821</v>
      </c>
      <c r="D4272" s="5">
        <f>YEAR(Tabla1[[#This Row],[FECHA]])</f>
        <v>2014</v>
      </c>
      <c r="E4272" s="5">
        <f>IFERROR(VLOOKUP(Tabla1[[#This Row],[FECHA]],'COMPARENDOS TOTALES'!A:D,4,FALSE),0)</f>
        <v>1</v>
      </c>
      <c r="F4272" s="9">
        <f>IFERROR(VLOOKUP(Tabla1[[#This Row],[FECHA]],'COMPARENDOS TOTALES'!A:D,3,FALSE),0)</f>
        <v>308000</v>
      </c>
      <c r="G4272" s="5">
        <f>IFERROR(VLOOKUP(Tabla1[[#This Row],[FECHA]],EXONERACIONES!A:D,4,FALSE),0)</f>
        <v>0</v>
      </c>
      <c r="H4272" s="9">
        <f>IFERROR(VLOOKUP(Tabla1[[#This Row],[FECHA]],EXONERACIONES!A:D,3,FALSE),0)</f>
        <v>0</v>
      </c>
      <c r="I4272" s="5">
        <f>IFERROR(VLOOKUP(Tabla1[[#This Row],[FECHA]],'SIMIT CON RES'!A:D,4,FALSE),0)</f>
        <v>1</v>
      </c>
      <c r="J4272" s="9">
        <f>IFERROR(VLOOKUP(Tabla1[[#This Row],[FECHA]],'SIMIT CON RES'!A:D,3,FALSE),0)</f>
        <v>308000</v>
      </c>
      <c r="K4272">
        <f>IFERROR(VLOOKUP(Tabla1[[#This Row],[FECHA]],'SIMIT SIN RES'!A:D,4,FALSE),0)</f>
        <v>0</v>
      </c>
      <c r="L4272" s="9">
        <f>IFERROR(VLOOKUP(Tabla1[[#This Row],[FECHA]],'SIMIT SIN RES'!A:D,3,FALSE),0)</f>
        <v>0</v>
      </c>
      <c r="M4272" s="5">
        <f>IFERROR(VLOOKUP(Tabla1[[#This Row],[FECHA]],'RECAUDOS DE COMPARENDOS'!A:D,4,FALSE),0)</f>
        <v>0</v>
      </c>
      <c r="N4272" s="9">
        <f>IFERROR(VLOOKUP(Tabla1[[#This Row],[FECHA]],'RECAUDOS DE COMPARENDOS'!A:D,3,FALSE),0)</f>
        <v>0</v>
      </c>
      <c r="O4272" s="5">
        <f>IFERROR(VLOOKUP(Tabla1[[#This Row],[FECHA]],'RECAUDOS DE RESOLUCIONES'!A:D,4,FALSE),0)</f>
        <v>0</v>
      </c>
      <c r="P4272" s="9">
        <f>IFERROR(VLOOKUP(Tabla1[[#This Row],[FECHA]],'RECAUDOS DE RESOLUCIONES'!A:D,3,FALSE),0)</f>
        <v>0</v>
      </c>
      <c r="Q427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27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272" s="11">
        <f>IFERROR(VLOOKUP(Tabla1[[#This Row],[FECHA]],'RECAUDOS LOCALES'!A:D,4,FALSE),0)</f>
        <v>5</v>
      </c>
      <c r="T4272" s="9">
        <f>IFERROR(VLOOKUP(Tabla1[[#This Row],[FECHA]],'RECAUDOS LOCALES'!A:D,3,FALSE),0)</f>
        <v>564151</v>
      </c>
      <c r="U4272" s="11">
        <f>IFERROR(VLOOKUP(Tabla1[[#This Row],[FECHA]],'RECAUDOS EXTERNOS'!A:D,4,FALSE),0)</f>
        <v>3</v>
      </c>
      <c r="V4272" s="9">
        <f>IFERROR(VLOOKUP(Tabla1[[#This Row],[FECHA]],'RECAUDOS EXTERNOS'!A:D,3,FALSE),0)</f>
        <v>688454</v>
      </c>
    </row>
    <row r="4273" spans="1:22" x14ac:dyDescent="0.25">
      <c r="A4273" s="1">
        <v>41832</v>
      </c>
      <c r="B4273" s="3" t="s">
        <v>5</v>
      </c>
      <c r="C4273" s="2">
        <v>41821</v>
      </c>
      <c r="D4273" s="5">
        <f>YEAR(Tabla1[[#This Row],[FECHA]])</f>
        <v>2014</v>
      </c>
      <c r="E4273" s="5">
        <f>IFERROR(VLOOKUP(Tabla1[[#This Row],[FECHA]],'COMPARENDOS TOTALES'!A:D,4,FALSE),0)</f>
        <v>3</v>
      </c>
      <c r="F4273" s="9">
        <f>IFERROR(VLOOKUP(Tabla1[[#This Row],[FECHA]],'COMPARENDOS TOTALES'!A:D,3,FALSE),0)</f>
        <v>1848000</v>
      </c>
      <c r="G4273" s="5">
        <f>IFERROR(VLOOKUP(Tabla1[[#This Row],[FECHA]],EXONERACIONES!A:D,4,FALSE),0)</f>
        <v>0</v>
      </c>
      <c r="H4273" s="9">
        <f>IFERROR(VLOOKUP(Tabla1[[#This Row],[FECHA]],EXONERACIONES!A:D,3,FALSE),0)</f>
        <v>0</v>
      </c>
      <c r="I4273" s="5">
        <f>IFERROR(VLOOKUP(Tabla1[[#This Row],[FECHA]],'SIMIT CON RES'!A:D,4,FALSE),0)</f>
        <v>1</v>
      </c>
      <c r="J4273" s="9">
        <f>IFERROR(VLOOKUP(Tabla1[[#This Row],[FECHA]],'SIMIT CON RES'!A:D,3,FALSE),0)</f>
        <v>616000</v>
      </c>
      <c r="K4273">
        <f>IFERROR(VLOOKUP(Tabla1[[#This Row],[FECHA]],'SIMIT SIN RES'!A:D,4,FALSE),0)</f>
        <v>0</v>
      </c>
      <c r="L4273" s="9">
        <f>IFERROR(VLOOKUP(Tabla1[[#This Row],[FECHA]],'SIMIT SIN RES'!A:D,3,FALSE),0)</f>
        <v>0</v>
      </c>
      <c r="M4273" s="5">
        <f>IFERROR(VLOOKUP(Tabla1[[#This Row],[FECHA]],'RECAUDOS DE COMPARENDOS'!A:D,4,FALSE),0)</f>
        <v>0</v>
      </c>
      <c r="N4273" s="9">
        <f>IFERROR(VLOOKUP(Tabla1[[#This Row],[FECHA]],'RECAUDOS DE COMPARENDOS'!A:D,3,FALSE),0)</f>
        <v>0</v>
      </c>
      <c r="O4273" s="5">
        <f>IFERROR(VLOOKUP(Tabla1[[#This Row],[FECHA]],'RECAUDOS DE RESOLUCIONES'!A:D,4,FALSE),0)</f>
        <v>0</v>
      </c>
      <c r="P4273" s="9">
        <f>IFERROR(VLOOKUP(Tabla1[[#This Row],[FECHA]],'RECAUDOS DE RESOLUCIONES'!A:D,3,FALSE),0)</f>
        <v>0</v>
      </c>
      <c r="Q427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4273" s="9">
        <f>Tabla1[V. COMPARENDOS]-(Tabla1[V. EXONERACIONES]+Tabla1[[#This Row],[V. SIMIT CON RESOLUCION]]+Tabla1[[#This Row],[V. SIMIT SIN RESOLUCION]]+Tabla1[[#This Row],[V. RECAUDOS COMPARENDOS]]+Tabla1[[#This Row],[V. RECAUDOS RESOLUCIONES]])</f>
        <v>1232000</v>
      </c>
      <c r="S4273" s="11">
        <f>IFERROR(VLOOKUP(Tabla1[[#This Row],[FECHA]],'RECAUDOS LOCALES'!A:D,4,FALSE),0)</f>
        <v>0</v>
      </c>
      <c r="T4273" s="9">
        <f>IFERROR(VLOOKUP(Tabla1[[#This Row],[FECHA]],'RECAUDOS LOCALES'!A:D,3,FALSE),0)</f>
        <v>0</v>
      </c>
      <c r="U4273" s="11">
        <f>IFERROR(VLOOKUP(Tabla1[[#This Row],[FECHA]],'RECAUDOS EXTERNOS'!A:D,4,FALSE),0)</f>
        <v>0</v>
      </c>
      <c r="V4273" s="9">
        <f>IFERROR(VLOOKUP(Tabla1[[#This Row],[FECHA]],'RECAUDOS EXTERNOS'!A:D,3,FALSE),0)</f>
        <v>0</v>
      </c>
    </row>
    <row r="4274" spans="1:22" x14ac:dyDescent="0.25">
      <c r="A4274" s="1">
        <v>41833</v>
      </c>
      <c r="B4274" s="3" t="s">
        <v>4</v>
      </c>
      <c r="C4274" s="2">
        <v>41821</v>
      </c>
      <c r="D4274" s="5">
        <f>YEAR(Tabla1[[#This Row],[FECHA]])</f>
        <v>2014</v>
      </c>
      <c r="E4274" s="5">
        <f>IFERROR(VLOOKUP(Tabla1[[#This Row],[FECHA]],'COMPARENDOS TOTALES'!A:D,4,FALSE),0)</f>
        <v>0</v>
      </c>
      <c r="F4274" s="9">
        <f>IFERROR(VLOOKUP(Tabla1[[#This Row],[FECHA]],'COMPARENDOS TOTALES'!A:D,3,FALSE),0)</f>
        <v>0</v>
      </c>
      <c r="G4274" s="5">
        <f>IFERROR(VLOOKUP(Tabla1[[#This Row],[FECHA]],EXONERACIONES!A:D,4,FALSE),0)</f>
        <v>0</v>
      </c>
      <c r="H4274" s="9">
        <f>IFERROR(VLOOKUP(Tabla1[[#This Row],[FECHA]],EXONERACIONES!A:D,3,FALSE),0)</f>
        <v>0</v>
      </c>
      <c r="I4274" s="5">
        <f>IFERROR(VLOOKUP(Tabla1[[#This Row],[FECHA]],'SIMIT CON RES'!A:D,4,FALSE),0)</f>
        <v>0</v>
      </c>
      <c r="J4274" s="9">
        <f>IFERROR(VLOOKUP(Tabla1[[#This Row],[FECHA]],'SIMIT CON RES'!A:D,3,FALSE),0)</f>
        <v>0</v>
      </c>
      <c r="K4274">
        <f>IFERROR(VLOOKUP(Tabla1[[#This Row],[FECHA]],'SIMIT SIN RES'!A:D,4,FALSE),0)</f>
        <v>0</v>
      </c>
      <c r="L4274" s="9">
        <f>IFERROR(VLOOKUP(Tabla1[[#This Row],[FECHA]],'SIMIT SIN RES'!A:D,3,FALSE),0)</f>
        <v>0</v>
      </c>
      <c r="M4274" s="5">
        <f>IFERROR(VLOOKUP(Tabla1[[#This Row],[FECHA]],'RECAUDOS DE COMPARENDOS'!A:D,4,FALSE),0)</f>
        <v>0</v>
      </c>
      <c r="N4274" s="9">
        <f>IFERROR(VLOOKUP(Tabla1[[#This Row],[FECHA]],'RECAUDOS DE COMPARENDOS'!A:D,3,FALSE),0)</f>
        <v>0</v>
      </c>
      <c r="O4274" s="5">
        <f>IFERROR(VLOOKUP(Tabla1[[#This Row],[FECHA]],'RECAUDOS DE RESOLUCIONES'!A:D,4,FALSE),0)</f>
        <v>0</v>
      </c>
      <c r="P4274" s="9">
        <f>IFERROR(VLOOKUP(Tabla1[[#This Row],[FECHA]],'RECAUDOS DE RESOLUCIONES'!A:D,3,FALSE),0)</f>
        <v>0</v>
      </c>
      <c r="Q427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27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274" s="11">
        <f>IFERROR(VLOOKUP(Tabla1[[#This Row],[FECHA]],'RECAUDOS LOCALES'!A:D,4,FALSE),0)</f>
        <v>0</v>
      </c>
      <c r="T4274" s="9">
        <f>IFERROR(VLOOKUP(Tabla1[[#This Row],[FECHA]],'RECAUDOS LOCALES'!A:D,3,FALSE),0)</f>
        <v>0</v>
      </c>
      <c r="U4274" s="11">
        <f>IFERROR(VLOOKUP(Tabla1[[#This Row],[FECHA]],'RECAUDOS EXTERNOS'!A:D,4,FALSE),0)</f>
        <v>0</v>
      </c>
      <c r="V4274" s="9">
        <f>IFERROR(VLOOKUP(Tabla1[[#This Row],[FECHA]],'RECAUDOS EXTERNOS'!A:D,3,FALSE),0)</f>
        <v>0</v>
      </c>
    </row>
    <row r="4275" spans="1:22" x14ac:dyDescent="0.25">
      <c r="A4275" s="1">
        <v>41834</v>
      </c>
      <c r="B4275" s="3" t="s">
        <v>1</v>
      </c>
      <c r="C4275" s="2">
        <v>41821</v>
      </c>
      <c r="D4275" s="5">
        <f>YEAR(Tabla1[[#This Row],[FECHA]])</f>
        <v>2014</v>
      </c>
      <c r="E4275" s="5">
        <f>IFERROR(VLOOKUP(Tabla1[[#This Row],[FECHA]],'COMPARENDOS TOTALES'!A:D,4,FALSE),0)</f>
        <v>2</v>
      </c>
      <c r="F4275" s="9">
        <f>IFERROR(VLOOKUP(Tabla1[[#This Row],[FECHA]],'COMPARENDOS TOTALES'!A:D,3,FALSE),0)</f>
        <v>328534</v>
      </c>
      <c r="G4275" s="5">
        <f>IFERROR(VLOOKUP(Tabla1[[#This Row],[FECHA]],EXONERACIONES!A:D,4,FALSE),0)</f>
        <v>0</v>
      </c>
      <c r="H4275" s="9">
        <f>IFERROR(VLOOKUP(Tabla1[[#This Row],[FECHA]],EXONERACIONES!A:D,3,FALSE),0)</f>
        <v>0</v>
      </c>
      <c r="I4275" s="5">
        <f>IFERROR(VLOOKUP(Tabla1[[#This Row],[FECHA]],'SIMIT CON RES'!A:D,4,FALSE),0)</f>
        <v>0</v>
      </c>
      <c r="J4275" s="9">
        <f>IFERROR(VLOOKUP(Tabla1[[#This Row],[FECHA]],'SIMIT CON RES'!A:D,3,FALSE),0)</f>
        <v>0</v>
      </c>
      <c r="K4275">
        <f>IFERROR(VLOOKUP(Tabla1[[#This Row],[FECHA]],'SIMIT SIN RES'!A:D,4,FALSE),0)</f>
        <v>0</v>
      </c>
      <c r="L4275" s="9">
        <f>IFERROR(VLOOKUP(Tabla1[[#This Row],[FECHA]],'SIMIT SIN RES'!A:D,3,FALSE),0)</f>
        <v>0</v>
      </c>
      <c r="M4275" s="5">
        <f>IFERROR(VLOOKUP(Tabla1[[#This Row],[FECHA]],'RECAUDOS DE COMPARENDOS'!A:D,4,FALSE),0)</f>
        <v>0</v>
      </c>
      <c r="N4275" s="9">
        <f>IFERROR(VLOOKUP(Tabla1[[#This Row],[FECHA]],'RECAUDOS DE COMPARENDOS'!A:D,3,FALSE),0)</f>
        <v>0</v>
      </c>
      <c r="O4275" s="5">
        <f>IFERROR(VLOOKUP(Tabla1[[#This Row],[FECHA]],'RECAUDOS DE RESOLUCIONES'!A:D,4,FALSE),0)</f>
        <v>0</v>
      </c>
      <c r="P4275" s="9">
        <f>IFERROR(VLOOKUP(Tabla1[[#This Row],[FECHA]],'RECAUDOS DE RESOLUCIONES'!A:D,3,FALSE),0)</f>
        <v>0</v>
      </c>
      <c r="Q427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4275" s="9">
        <f>Tabla1[V. COMPARENDOS]-(Tabla1[V. EXONERACIONES]+Tabla1[[#This Row],[V. SIMIT CON RESOLUCION]]+Tabla1[[#This Row],[V. SIMIT SIN RESOLUCION]]+Tabla1[[#This Row],[V. RECAUDOS COMPARENDOS]]+Tabla1[[#This Row],[V. RECAUDOS RESOLUCIONES]])</f>
        <v>328534</v>
      </c>
      <c r="S4275" s="11">
        <f>IFERROR(VLOOKUP(Tabla1[[#This Row],[FECHA]],'RECAUDOS LOCALES'!A:D,4,FALSE),0)</f>
        <v>2</v>
      </c>
      <c r="T4275" s="9">
        <f>IFERROR(VLOOKUP(Tabla1[[#This Row],[FECHA]],'RECAUDOS LOCALES'!A:D,3,FALSE),0)</f>
        <v>250000</v>
      </c>
      <c r="U4275" s="11">
        <f>IFERROR(VLOOKUP(Tabla1[[#This Row],[FECHA]],'RECAUDOS EXTERNOS'!A:D,4,FALSE),0)</f>
        <v>2</v>
      </c>
      <c r="V4275" s="9">
        <f>IFERROR(VLOOKUP(Tabla1[[#This Row],[FECHA]],'RECAUDOS EXTERNOS'!A:D,3,FALSE),0)</f>
        <v>665891</v>
      </c>
    </row>
    <row r="4276" spans="1:22" x14ac:dyDescent="0.25">
      <c r="A4276" s="1">
        <v>41835</v>
      </c>
      <c r="B4276" s="3" t="s">
        <v>2</v>
      </c>
      <c r="C4276" s="2">
        <v>41821</v>
      </c>
      <c r="D4276" s="5">
        <f>YEAR(Tabla1[[#This Row],[FECHA]])</f>
        <v>2014</v>
      </c>
      <c r="E4276" s="5">
        <f>IFERROR(VLOOKUP(Tabla1[[#This Row],[FECHA]],'COMPARENDOS TOTALES'!A:D,4,FALSE),0)</f>
        <v>0</v>
      </c>
      <c r="F4276" s="9">
        <f>IFERROR(VLOOKUP(Tabla1[[#This Row],[FECHA]],'COMPARENDOS TOTALES'!A:D,3,FALSE),0)</f>
        <v>0</v>
      </c>
      <c r="G4276" s="5">
        <f>IFERROR(VLOOKUP(Tabla1[[#This Row],[FECHA]],EXONERACIONES!A:D,4,FALSE),0)</f>
        <v>0</v>
      </c>
      <c r="H4276" s="9">
        <f>IFERROR(VLOOKUP(Tabla1[[#This Row],[FECHA]],EXONERACIONES!A:D,3,FALSE),0)</f>
        <v>0</v>
      </c>
      <c r="I4276" s="5">
        <f>IFERROR(VLOOKUP(Tabla1[[#This Row],[FECHA]],'SIMIT CON RES'!A:D,4,FALSE),0)</f>
        <v>0</v>
      </c>
      <c r="J4276" s="9">
        <f>IFERROR(VLOOKUP(Tabla1[[#This Row],[FECHA]],'SIMIT CON RES'!A:D,3,FALSE),0)</f>
        <v>0</v>
      </c>
      <c r="K4276">
        <f>IFERROR(VLOOKUP(Tabla1[[#This Row],[FECHA]],'SIMIT SIN RES'!A:D,4,FALSE),0)</f>
        <v>0</v>
      </c>
      <c r="L4276" s="9">
        <f>IFERROR(VLOOKUP(Tabla1[[#This Row],[FECHA]],'SIMIT SIN RES'!A:D,3,FALSE),0)</f>
        <v>0</v>
      </c>
      <c r="M4276" s="5">
        <f>IFERROR(VLOOKUP(Tabla1[[#This Row],[FECHA]],'RECAUDOS DE COMPARENDOS'!A:D,4,FALSE),0)</f>
        <v>0</v>
      </c>
      <c r="N4276" s="9">
        <f>IFERROR(VLOOKUP(Tabla1[[#This Row],[FECHA]],'RECAUDOS DE COMPARENDOS'!A:D,3,FALSE),0)</f>
        <v>0</v>
      </c>
      <c r="O4276" s="5">
        <f>IFERROR(VLOOKUP(Tabla1[[#This Row],[FECHA]],'RECAUDOS DE RESOLUCIONES'!A:D,4,FALSE),0)</f>
        <v>0</v>
      </c>
      <c r="P4276" s="9">
        <f>IFERROR(VLOOKUP(Tabla1[[#This Row],[FECHA]],'RECAUDOS DE RESOLUCIONES'!A:D,3,FALSE),0)</f>
        <v>0</v>
      </c>
      <c r="Q427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27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276" s="11">
        <f>IFERROR(VLOOKUP(Tabla1[[#This Row],[FECHA]],'RECAUDOS LOCALES'!A:D,4,FALSE),0)</f>
        <v>7</v>
      </c>
      <c r="T4276" s="9">
        <f>IFERROR(VLOOKUP(Tabla1[[#This Row],[FECHA]],'RECAUDOS LOCALES'!A:D,3,FALSE),0)</f>
        <v>1067196</v>
      </c>
      <c r="U4276" s="11">
        <f>IFERROR(VLOOKUP(Tabla1[[#This Row],[FECHA]],'RECAUDOS EXTERNOS'!A:D,4,FALSE),0)</f>
        <v>2</v>
      </c>
      <c r="V4276" s="9">
        <f>IFERROR(VLOOKUP(Tabla1[[#This Row],[FECHA]],'RECAUDOS EXTERNOS'!A:D,3,FALSE),0)</f>
        <v>850815</v>
      </c>
    </row>
    <row r="4277" spans="1:22" x14ac:dyDescent="0.25">
      <c r="A4277" s="1">
        <v>41836</v>
      </c>
      <c r="B4277" s="3" t="s">
        <v>3</v>
      </c>
      <c r="C4277" s="2">
        <v>41821</v>
      </c>
      <c r="D4277" s="5">
        <f>YEAR(Tabla1[[#This Row],[FECHA]])</f>
        <v>2014</v>
      </c>
      <c r="E4277" s="5">
        <f>IFERROR(VLOOKUP(Tabla1[[#This Row],[FECHA]],'COMPARENDOS TOTALES'!A:D,4,FALSE),0)</f>
        <v>4</v>
      </c>
      <c r="F4277" s="9">
        <f>IFERROR(VLOOKUP(Tabla1[[#This Row],[FECHA]],'COMPARENDOS TOTALES'!A:D,3,FALSE),0)</f>
        <v>1219167</v>
      </c>
      <c r="G4277" s="5">
        <f>IFERROR(VLOOKUP(Tabla1[[#This Row],[FECHA]],EXONERACIONES!A:D,4,FALSE),0)</f>
        <v>0</v>
      </c>
      <c r="H4277" s="9">
        <f>IFERROR(VLOOKUP(Tabla1[[#This Row],[FECHA]],EXONERACIONES!A:D,3,FALSE),0)</f>
        <v>0</v>
      </c>
      <c r="I4277" s="5">
        <f>IFERROR(VLOOKUP(Tabla1[[#This Row],[FECHA]],'SIMIT CON RES'!A:D,4,FALSE),0)</f>
        <v>3</v>
      </c>
      <c r="J4277" s="9">
        <f>IFERROR(VLOOKUP(Tabla1[[#This Row],[FECHA]],'SIMIT CON RES'!A:D,3,FALSE),0)</f>
        <v>1026667</v>
      </c>
      <c r="K4277">
        <f>IFERROR(VLOOKUP(Tabla1[[#This Row],[FECHA]],'SIMIT SIN RES'!A:D,4,FALSE),0)</f>
        <v>0</v>
      </c>
      <c r="L4277" s="9">
        <f>IFERROR(VLOOKUP(Tabla1[[#This Row],[FECHA]],'SIMIT SIN RES'!A:D,3,FALSE),0)</f>
        <v>0</v>
      </c>
      <c r="M4277" s="5">
        <f>IFERROR(VLOOKUP(Tabla1[[#This Row],[FECHA]],'RECAUDOS DE COMPARENDOS'!A:D,4,FALSE),0)</f>
        <v>0</v>
      </c>
      <c r="N4277" s="9">
        <f>IFERROR(VLOOKUP(Tabla1[[#This Row],[FECHA]],'RECAUDOS DE COMPARENDOS'!A:D,3,FALSE),0)</f>
        <v>0</v>
      </c>
      <c r="O4277" s="5">
        <f>IFERROR(VLOOKUP(Tabla1[[#This Row],[FECHA]],'RECAUDOS DE RESOLUCIONES'!A:D,4,FALSE),0)</f>
        <v>0</v>
      </c>
      <c r="P4277" s="9">
        <f>IFERROR(VLOOKUP(Tabla1[[#This Row],[FECHA]],'RECAUDOS DE RESOLUCIONES'!A:D,3,FALSE),0)</f>
        <v>0</v>
      </c>
      <c r="Q427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277" s="9">
        <f>Tabla1[V. COMPARENDOS]-(Tabla1[V. EXONERACIONES]+Tabla1[[#This Row],[V. SIMIT CON RESOLUCION]]+Tabla1[[#This Row],[V. SIMIT SIN RESOLUCION]]+Tabla1[[#This Row],[V. RECAUDOS COMPARENDOS]]+Tabla1[[#This Row],[V. RECAUDOS RESOLUCIONES]])</f>
        <v>192500</v>
      </c>
      <c r="S4277" s="11">
        <f>IFERROR(VLOOKUP(Tabla1[[#This Row],[FECHA]],'RECAUDOS LOCALES'!A:D,4,FALSE),0)</f>
        <v>5</v>
      </c>
      <c r="T4277" s="9">
        <f>IFERROR(VLOOKUP(Tabla1[[#This Row],[FECHA]],'RECAUDOS LOCALES'!A:D,3,FALSE),0)</f>
        <v>1222100</v>
      </c>
      <c r="U4277" s="11">
        <f>IFERROR(VLOOKUP(Tabla1[[#This Row],[FECHA]],'RECAUDOS EXTERNOS'!A:D,4,FALSE),0)</f>
        <v>3</v>
      </c>
      <c r="V4277" s="9">
        <f>IFERROR(VLOOKUP(Tabla1[[#This Row],[FECHA]],'RECAUDOS EXTERNOS'!A:D,3,FALSE),0)</f>
        <v>819771</v>
      </c>
    </row>
    <row r="4278" spans="1:22" x14ac:dyDescent="0.25">
      <c r="A4278" s="1">
        <v>41837</v>
      </c>
      <c r="B4278" s="3" t="s">
        <v>6</v>
      </c>
      <c r="C4278" s="2">
        <v>41821</v>
      </c>
      <c r="D4278" s="5">
        <f>YEAR(Tabla1[[#This Row],[FECHA]])</f>
        <v>2014</v>
      </c>
      <c r="E4278" s="5">
        <f>IFERROR(VLOOKUP(Tabla1[[#This Row],[FECHA]],'COMPARENDOS TOTALES'!A:D,4,FALSE),0)</f>
        <v>2</v>
      </c>
      <c r="F4278" s="9">
        <f>IFERROR(VLOOKUP(Tabla1[[#This Row],[FECHA]],'COMPARENDOS TOTALES'!A:D,3,FALSE),0)</f>
        <v>687867</v>
      </c>
      <c r="G4278" s="5">
        <f>IFERROR(VLOOKUP(Tabla1[[#This Row],[FECHA]],EXONERACIONES!A:D,4,FALSE),0)</f>
        <v>0</v>
      </c>
      <c r="H4278" s="9">
        <f>IFERROR(VLOOKUP(Tabla1[[#This Row],[FECHA]],EXONERACIONES!A:D,3,FALSE),0)</f>
        <v>0</v>
      </c>
      <c r="I4278" s="5">
        <f>IFERROR(VLOOKUP(Tabla1[[#This Row],[FECHA]],'SIMIT CON RES'!A:D,4,FALSE),0)</f>
        <v>1</v>
      </c>
      <c r="J4278" s="9">
        <f>IFERROR(VLOOKUP(Tabla1[[#This Row],[FECHA]],'SIMIT CON RES'!A:D,3,FALSE),0)</f>
        <v>616000</v>
      </c>
      <c r="K4278">
        <f>IFERROR(VLOOKUP(Tabla1[[#This Row],[FECHA]],'SIMIT SIN RES'!A:D,4,FALSE),0)</f>
        <v>0</v>
      </c>
      <c r="L4278" s="9">
        <f>IFERROR(VLOOKUP(Tabla1[[#This Row],[FECHA]],'SIMIT SIN RES'!A:D,3,FALSE),0)</f>
        <v>0</v>
      </c>
      <c r="M4278" s="5">
        <f>IFERROR(VLOOKUP(Tabla1[[#This Row],[FECHA]],'RECAUDOS DE COMPARENDOS'!A:D,4,FALSE),0)</f>
        <v>0</v>
      </c>
      <c r="N4278" s="9">
        <f>IFERROR(VLOOKUP(Tabla1[[#This Row],[FECHA]],'RECAUDOS DE COMPARENDOS'!A:D,3,FALSE),0)</f>
        <v>0</v>
      </c>
      <c r="O4278" s="5">
        <f>IFERROR(VLOOKUP(Tabla1[[#This Row],[FECHA]],'RECAUDOS DE RESOLUCIONES'!A:D,4,FALSE),0)</f>
        <v>0</v>
      </c>
      <c r="P4278" s="9">
        <f>IFERROR(VLOOKUP(Tabla1[[#This Row],[FECHA]],'RECAUDOS DE RESOLUCIONES'!A:D,3,FALSE),0)</f>
        <v>0</v>
      </c>
      <c r="Q427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278" s="9">
        <f>Tabla1[V. COMPARENDOS]-(Tabla1[V. EXONERACIONES]+Tabla1[[#This Row],[V. SIMIT CON RESOLUCION]]+Tabla1[[#This Row],[V. SIMIT SIN RESOLUCION]]+Tabla1[[#This Row],[V. RECAUDOS COMPARENDOS]]+Tabla1[[#This Row],[V. RECAUDOS RESOLUCIONES]])</f>
        <v>71867</v>
      </c>
      <c r="S4278" s="11">
        <f>IFERROR(VLOOKUP(Tabla1[[#This Row],[FECHA]],'RECAUDOS LOCALES'!A:D,4,FALSE),0)</f>
        <v>3</v>
      </c>
      <c r="T4278" s="9">
        <f>IFERROR(VLOOKUP(Tabla1[[#This Row],[FECHA]],'RECAUDOS LOCALES'!A:D,3,FALSE),0)</f>
        <v>614566</v>
      </c>
      <c r="U4278" s="11">
        <f>IFERROR(VLOOKUP(Tabla1[[#This Row],[FECHA]],'RECAUDOS EXTERNOS'!A:D,4,FALSE),0)</f>
        <v>1</v>
      </c>
      <c r="V4278" s="9">
        <f>IFERROR(VLOOKUP(Tabla1[[#This Row],[FECHA]],'RECAUDOS EXTERNOS'!A:D,3,FALSE),0)</f>
        <v>298069</v>
      </c>
    </row>
    <row r="4279" spans="1:22" x14ac:dyDescent="0.25">
      <c r="A4279" s="1">
        <v>41838</v>
      </c>
      <c r="B4279" s="3" t="s">
        <v>0</v>
      </c>
      <c r="C4279" s="2">
        <v>41821</v>
      </c>
      <c r="D4279" s="5">
        <f>YEAR(Tabla1[[#This Row],[FECHA]])</f>
        <v>2014</v>
      </c>
      <c r="E4279" s="5">
        <f>IFERROR(VLOOKUP(Tabla1[[#This Row],[FECHA]],'COMPARENDOS TOTALES'!A:D,4,FALSE),0)</f>
        <v>3</v>
      </c>
      <c r="F4279" s="9">
        <f>IFERROR(VLOOKUP(Tabla1[[#This Row],[FECHA]],'COMPARENDOS TOTALES'!A:D,3,FALSE),0)</f>
        <v>1848000</v>
      </c>
      <c r="G4279" s="5">
        <f>IFERROR(VLOOKUP(Tabla1[[#This Row],[FECHA]],EXONERACIONES!A:D,4,FALSE),0)</f>
        <v>0</v>
      </c>
      <c r="H4279" s="9">
        <f>IFERROR(VLOOKUP(Tabla1[[#This Row],[FECHA]],EXONERACIONES!A:D,3,FALSE),0)</f>
        <v>0</v>
      </c>
      <c r="I4279" s="5">
        <f>IFERROR(VLOOKUP(Tabla1[[#This Row],[FECHA]],'SIMIT CON RES'!A:D,4,FALSE),0)</f>
        <v>3</v>
      </c>
      <c r="J4279" s="9">
        <f>IFERROR(VLOOKUP(Tabla1[[#This Row],[FECHA]],'SIMIT CON RES'!A:D,3,FALSE),0)</f>
        <v>1848000</v>
      </c>
      <c r="K4279">
        <f>IFERROR(VLOOKUP(Tabla1[[#This Row],[FECHA]],'SIMIT SIN RES'!A:D,4,FALSE),0)</f>
        <v>0</v>
      </c>
      <c r="L4279" s="9">
        <f>IFERROR(VLOOKUP(Tabla1[[#This Row],[FECHA]],'SIMIT SIN RES'!A:D,3,FALSE),0)</f>
        <v>0</v>
      </c>
      <c r="M4279" s="5">
        <f>IFERROR(VLOOKUP(Tabla1[[#This Row],[FECHA]],'RECAUDOS DE COMPARENDOS'!A:D,4,FALSE),0)</f>
        <v>0</v>
      </c>
      <c r="N4279" s="9">
        <f>IFERROR(VLOOKUP(Tabla1[[#This Row],[FECHA]],'RECAUDOS DE COMPARENDOS'!A:D,3,FALSE),0)</f>
        <v>0</v>
      </c>
      <c r="O4279" s="5">
        <f>IFERROR(VLOOKUP(Tabla1[[#This Row],[FECHA]],'RECAUDOS DE RESOLUCIONES'!A:D,4,FALSE),0)</f>
        <v>0</v>
      </c>
      <c r="P4279" s="9">
        <f>IFERROR(VLOOKUP(Tabla1[[#This Row],[FECHA]],'RECAUDOS DE RESOLUCIONES'!A:D,3,FALSE),0)</f>
        <v>0</v>
      </c>
      <c r="Q427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27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279" s="11">
        <f>IFERROR(VLOOKUP(Tabla1[[#This Row],[FECHA]],'RECAUDOS LOCALES'!A:D,4,FALSE),0)</f>
        <v>1</v>
      </c>
      <c r="T4279" s="9">
        <f>IFERROR(VLOOKUP(Tabla1[[#This Row],[FECHA]],'RECAUDOS LOCALES'!A:D,3,FALSE),0)</f>
        <v>100000</v>
      </c>
      <c r="U4279" s="11">
        <f>IFERROR(VLOOKUP(Tabla1[[#This Row],[FECHA]],'RECAUDOS EXTERNOS'!A:D,4,FALSE),0)</f>
        <v>1</v>
      </c>
      <c r="V4279" s="9">
        <f>IFERROR(VLOOKUP(Tabla1[[#This Row],[FECHA]],'RECAUDOS EXTERNOS'!A:D,3,FALSE),0)</f>
        <v>75700</v>
      </c>
    </row>
    <row r="4280" spans="1:22" x14ac:dyDescent="0.25">
      <c r="A4280" s="1">
        <v>41839</v>
      </c>
      <c r="B4280" s="3" t="s">
        <v>5</v>
      </c>
      <c r="C4280" s="2">
        <v>41821</v>
      </c>
      <c r="D4280" s="5">
        <f>YEAR(Tabla1[[#This Row],[FECHA]])</f>
        <v>2014</v>
      </c>
      <c r="E4280" s="5">
        <f>IFERROR(VLOOKUP(Tabla1[[#This Row],[FECHA]],'COMPARENDOS TOTALES'!A:D,4,FALSE),0)</f>
        <v>0</v>
      </c>
      <c r="F4280" s="9">
        <f>IFERROR(VLOOKUP(Tabla1[[#This Row],[FECHA]],'COMPARENDOS TOTALES'!A:D,3,FALSE),0)</f>
        <v>0</v>
      </c>
      <c r="G4280" s="5">
        <f>IFERROR(VLOOKUP(Tabla1[[#This Row],[FECHA]],EXONERACIONES!A:D,4,FALSE),0)</f>
        <v>0</v>
      </c>
      <c r="H4280" s="9">
        <f>IFERROR(VLOOKUP(Tabla1[[#This Row],[FECHA]],EXONERACIONES!A:D,3,FALSE),0)</f>
        <v>0</v>
      </c>
      <c r="I4280" s="5">
        <f>IFERROR(VLOOKUP(Tabla1[[#This Row],[FECHA]],'SIMIT CON RES'!A:D,4,FALSE),0)</f>
        <v>0</v>
      </c>
      <c r="J4280" s="9">
        <f>IFERROR(VLOOKUP(Tabla1[[#This Row],[FECHA]],'SIMIT CON RES'!A:D,3,FALSE),0)</f>
        <v>0</v>
      </c>
      <c r="K4280">
        <f>IFERROR(VLOOKUP(Tabla1[[#This Row],[FECHA]],'SIMIT SIN RES'!A:D,4,FALSE),0)</f>
        <v>0</v>
      </c>
      <c r="L4280" s="9">
        <f>IFERROR(VLOOKUP(Tabla1[[#This Row],[FECHA]],'SIMIT SIN RES'!A:D,3,FALSE),0)</f>
        <v>0</v>
      </c>
      <c r="M4280" s="5">
        <f>IFERROR(VLOOKUP(Tabla1[[#This Row],[FECHA]],'RECAUDOS DE COMPARENDOS'!A:D,4,FALSE),0)</f>
        <v>0</v>
      </c>
      <c r="N4280" s="9">
        <f>IFERROR(VLOOKUP(Tabla1[[#This Row],[FECHA]],'RECAUDOS DE COMPARENDOS'!A:D,3,FALSE),0)</f>
        <v>0</v>
      </c>
      <c r="O4280" s="5">
        <f>IFERROR(VLOOKUP(Tabla1[[#This Row],[FECHA]],'RECAUDOS DE RESOLUCIONES'!A:D,4,FALSE),0)</f>
        <v>0</v>
      </c>
      <c r="P4280" s="9">
        <f>IFERROR(VLOOKUP(Tabla1[[#This Row],[FECHA]],'RECAUDOS DE RESOLUCIONES'!A:D,3,FALSE),0)</f>
        <v>0</v>
      </c>
      <c r="Q428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28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280" s="11">
        <f>IFERROR(VLOOKUP(Tabla1[[#This Row],[FECHA]],'RECAUDOS LOCALES'!A:D,4,FALSE),0)</f>
        <v>0</v>
      </c>
      <c r="T4280" s="9">
        <f>IFERROR(VLOOKUP(Tabla1[[#This Row],[FECHA]],'RECAUDOS LOCALES'!A:D,3,FALSE),0)</f>
        <v>0</v>
      </c>
      <c r="U4280" s="11">
        <f>IFERROR(VLOOKUP(Tabla1[[#This Row],[FECHA]],'RECAUDOS EXTERNOS'!A:D,4,FALSE),0)</f>
        <v>0</v>
      </c>
      <c r="V4280" s="9">
        <f>IFERROR(VLOOKUP(Tabla1[[#This Row],[FECHA]],'RECAUDOS EXTERNOS'!A:D,3,FALSE),0)</f>
        <v>0</v>
      </c>
    </row>
    <row r="4281" spans="1:22" x14ac:dyDescent="0.25">
      <c r="A4281" s="1">
        <v>41840</v>
      </c>
      <c r="B4281" s="3" t="s">
        <v>4</v>
      </c>
      <c r="C4281" s="2">
        <v>41821</v>
      </c>
      <c r="D4281" s="5">
        <f>YEAR(Tabla1[[#This Row],[FECHA]])</f>
        <v>2014</v>
      </c>
      <c r="E4281" s="5">
        <f>IFERROR(VLOOKUP(Tabla1[[#This Row],[FECHA]],'COMPARENDOS TOTALES'!A:D,4,FALSE),0)</f>
        <v>5</v>
      </c>
      <c r="F4281" s="9">
        <f>IFERROR(VLOOKUP(Tabla1[[#This Row],[FECHA]],'COMPARENDOS TOTALES'!A:D,3,FALSE),0)</f>
        <v>19712000</v>
      </c>
      <c r="G4281" s="5">
        <f>IFERROR(VLOOKUP(Tabla1[[#This Row],[FECHA]],EXONERACIONES!A:D,4,FALSE),0)</f>
        <v>0</v>
      </c>
      <c r="H4281" s="9">
        <f>IFERROR(VLOOKUP(Tabla1[[#This Row],[FECHA]],EXONERACIONES!A:D,3,FALSE),0)</f>
        <v>0</v>
      </c>
      <c r="I4281" s="5">
        <f>IFERROR(VLOOKUP(Tabla1[[#This Row],[FECHA]],'SIMIT CON RES'!A:D,4,FALSE),0)</f>
        <v>5</v>
      </c>
      <c r="J4281" s="9">
        <f>IFERROR(VLOOKUP(Tabla1[[#This Row],[FECHA]],'SIMIT CON RES'!A:D,3,FALSE),0)</f>
        <v>19712000</v>
      </c>
      <c r="K4281">
        <f>IFERROR(VLOOKUP(Tabla1[[#This Row],[FECHA]],'SIMIT SIN RES'!A:D,4,FALSE),0)</f>
        <v>0</v>
      </c>
      <c r="L4281" s="9">
        <f>IFERROR(VLOOKUP(Tabla1[[#This Row],[FECHA]],'SIMIT SIN RES'!A:D,3,FALSE),0)</f>
        <v>0</v>
      </c>
      <c r="M4281" s="5">
        <f>IFERROR(VLOOKUP(Tabla1[[#This Row],[FECHA]],'RECAUDOS DE COMPARENDOS'!A:D,4,FALSE),0)</f>
        <v>0</v>
      </c>
      <c r="N4281" s="9">
        <f>IFERROR(VLOOKUP(Tabla1[[#This Row],[FECHA]],'RECAUDOS DE COMPARENDOS'!A:D,3,FALSE),0)</f>
        <v>0</v>
      </c>
      <c r="O4281" s="5">
        <f>IFERROR(VLOOKUP(Tabla1[[#This Row],[FECHA]],'RECAUDOS DE RESOLUCIONES'!A:D,4,FALSE),0)</f>
        <v>0</v>
      </c>
      <c r="P4281" s="9">
        <f>IFERROR(VLOOKUP(Tabla1[[#This Row],[FECHA]],'RECAUDOS DE RESOLUCIONES'!A:D,3,FALSE),0)</f>
        <v>0</v>
      </c>
      <c r="Q428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28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281" s="11">
        <f>IFERROR(VLOOKUP(Tabla1[[#This Row],[FECHA]],'RECAUDOS LOCALES'!A:D,4,FALSE),0)</f>
        <v>0</v>
      </c>
      <c r="T4281" s="9">
        <f>IFERROR(VLOOKUP(Tabla1[[#This Row],[FECHA]],'RECAUDOS LOCALES'!A:D,3,FALSE),0)</f>
        <v>0</v>
      </c>
      <c r="U4281" s="11">
        <f>IFERROR(VLOOKUP(Tabla1[[#This Row],[FECHA]],'RECAUDOS EXTERNOS'!A:D,4,FALSE),0)</f>
        <v>0</v>
      </c>
      <c r="V4281" s="9">
        <f>IFERROR(VLOOKUP(Tabla1[[#This Row],[FECHA]],'RECAUDOS EXTERNOS'!A:D,3,FALSE),0)</f>
        <v>0</v>
      </c>
    </row>
    <row r="4282" spans="1:22" x14ac:dyDescent="0.25">
      <c r="A4282" s="1">
        <v>41841</v>
      </c>
      <c r="B4282" s="3" t="s">
        <v>1</v>
      </c>
      <c r="C4282" s="2">
        <v>41821</v>
      </c>
      <c r="D4282" s="5">
        <f>YEAR(Tabla1[[#This Row],[FECHA]])</f>
        <v>2014</v>
      </c>
      <c r="E4282" s="5">
        <f>IFERROR(VLOOKUP(Tabla1[[#This Row],[FECHA]],'COMPARENDOS TOTALES'!A:D,4,FALSE),0)</f>
        <v>0</v>
      </c>
      <c r="F4282" s="9">
        <f>IFERROR(VLOOKUP(Tabla1[[#This Row],[FECHA]],'COMPARENDOS TOTALES'!A:D,3,FALSE),0)</f>
        <v>0</v>
      </c>
      <c r="G4282" s="5">
        <f>IFERROR(VLOOKUP(Tabla1[[#This Row],[FECHA]],EXONERACIONES!A:D,4,FALSE),0)</f>
        <v>0</v>
      </c>
      <c r="H4282" s="9">
        <f>IFERROR(VLOOKUP(Tabla1[[#This Row],[FECHA]],EXONERACIONES!A:D,3,FALSE),0)</f>
        <v>0</v>
      </c>
      <c r="I4282" s="5">
        <f>IFERROR(VLOOKUP(Tabla1[[#This Row],[FECHA]],'SIMIT CON RES'!A:D,4,FALSE),0)</f>
        <v>0</v>
      </c>
      <c r="J4282" s="9">
        <f>IFERROR(VLOOKUP(Tabla1[[#This Row],[FECHA]],'SIMIT CON RES'!A:D,3,FALSE),0)</f>
        <v>0</v>
      </c>
      <c r="K4282">
        <f>IFERROR(VLOOKUP(Tabla1[[#This Row],[FECHA]],'SIMIT SIN RES'!A:D,4,FALSE),0)</f>
        <v>0</v>
      </c>
      <c r="L4282" s="9">
        <f>IFERROR(VLOOKUP(Tabla1[[#This Row],[FECHA]],'SIMIT SIN RES'!A:D,3,FALSE),0)</f>
        <v>0</v>
      </c>
      <c r="M4282" s="5">
        <f>IFERROR(VLOOKUP(Tabla1[[#This Row],[FECHA]],'RECAUDOS DE COMPARENDOS'!A:D,4,FALSE),0)</f>
        <v>0</v>
      </c>
      <c r="N4282" s="9">
        <f>IFERROR(VLOOKUP(Tabla1[[#This Row],[FECHA]],'RECAUDOS DE COMPARENDOS'!A:D,3,FALSE),0)</f>
        <v>0</v>
      </c>
      <c r="O4282" s="5">
        <f>IFERROR(VLOOKUP(Tabla1[[#This Row],[FECHA]],'RECAUDOS DE RESOLUCIONES'!A:D,4,FALSE),0)</f>
        <v>0</v>
      </c>
      <c r="P4282" s="9">
        <f>IFERROR(VLOOKUP(Tabla1[[#This Row],[FECHA]],'RECAUDOS DE RESOLUCIONES'!A:D,3,FALSE),0)</f>
        <v>0</v>
      </c>
      <c r="Q428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28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282" s="11">
        <f>IFERROR(VLOOKUP(Tabla1[[#This Row],[FECHA]],'RECAUDOS LOCALES'!A:D,4,FALSE),0)</f>
        <v>2</v>
      </c>
      <c r="T4282" s="9">
        <f>IFERROR(VLOOKUP(Tabla1[[#This Row],[FECHA]],'RECAUDOS LOCALES'!A:D,3,FALSE),0)</f>
        <v>409200</v>
      </c>
      <c r="U4282" s="11">
        <f>IFERROR(VLOOKUP(Tabla1[[#This Row],[FECHA]],'RECAUDOS EXTERNOS'!A:D,4,FALSE),0)</f>
        <v>2</v>
      </c>
      <c r="V4282" s="9">
        <f>IFERROR(VLOOKUP(Tabla1[[#This Row],[FECHA]],'RECAUDOS EXTERNOS'!A:D,3,FALSE),0)</f>
        <v>562482</v>
      </c>
    </row>
    <row r="4283" spans="1:22" x14ac:dyDescent="0.25">
      <c r="A4283" s="1">
        <v>41842</v>
      </c>
      <c r="B4283" s="3" t="s">
        <v>2</v>
      </c>
      <c r="C4283" s="2">
        <v>41821</v>
      </c>
      <c r="D4283" s="5">
        <f>YEAR(Tabla1[[#This Row],[FECHA]])</f>
        <v>2014</v>
      </c>
      <c r="E4283" s="5">
        <f>IFERROR(VLOOKUP(Tabla1[[#This Row],[FECHA]],'COMPARENDOS TOTALES'!A:D,4,FALSE),0)</f>
        <v>0</v>
      </c>
      <c r="F4283" s="9">
        <f>IFERROR(VLOOKUP(Tabla1[[#This Row],[FECHA]],'COMPARENDOS TOTALES'!A:D,3,FALSE),0)</f>
        <v>0</v>
      </c>
      <c r="G4283" s="5">
        <f>IFERROR(VLOOKUP(Tabla1[[#This Row],[FECHA]],EXONERACIONES!A:D,4,FALSE),0)</f>
        <v>0</v>
      </c>
      <c r="H4283" s="9">
        <f>IFERROR(VLOOKUP(Tabla1[[#This Row],[FECHA]],EXONERACIONES!A:D,3,FALSE),0)</f>
        <v>0</v>
      </c>
      <c r="I4283" s="5">
        <f>IFERROR(VLOOKUP(Tabla1[[#This Row],[FECHA]],'SIMIT CON RES'!A:D,4,FALSE),0)</f>
        <v>0</v>
      </c>
      <c r="J4283" s="9">
        <f>IFERROR(VLOOKUP(Tabla1[[#This Row],[FECHA]],'SIMIT CON RES'!A:D,3,FALSE),0)</f>
        <v>0</v>
      </c>
      <c r="K4283">
        <f>IFERROR(VLOOKUP(Tabla1[[#This Row],[FECHA]],'SIMIT SIN RES'!A:D,4,FALSE),0)</f>
        <v>0</v>
      </c>
      <c r="L4283" s="9">
        <f>IFERROR(VLOOKUP(Tabla1[[#This Row],[FECHA]],'SIMIT SIN RES'!A:D,3,FALSE),0)</f>
        <v>0</v>
      </c>
      <c r="M4283" s="5">
        <f>IFERROR(VLOOKUP(Tabla1[[#This Row],[FECHA]],'RECAUDOS DE COMPARENDOS'!A:D,4,FALSE),0)</f>
        <v>0</v>
      </c>
      <c r="N4283" s="9">
        <f>IFERROR(VLOOKUP(Tabla1[[#This Row],[FECHA]],'RECAUDOS DE COMPARENDOS'!A:D,3,FALSE),0)</f>
        <v>0</v>
      </c>
      <c r="O4283" s="5">
        <f>IFERROR(VLOOKUP(Tabla1[[#This Row],[FECHA]],'RECAUDOS DE RESOLUCIONES'!A:D,4,FALSE),0)</f>
        <v>0</v>
      </c>
      <c r="P4283" s="9">
        <f>IFERROR(VLOOKUP(Tabla1[[#This Row],[FECHA]],'RECAUDOS DE RESOLUCIONES'!A:D,3,FALSE),0)</f>
        <v>0</v>
      </c>
      <c r="Q428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28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283" s="11">
        <f>IFERROR(VLOOKUP(Tabla1[[#This Row],[FECHA]],'RECAUDOS LOCALES'!A:D,4,FALSE),0)</f>
        <v>2</v>
      </c>
      <c r="T4283" s="9">
        <f>IFERROR(VLOOKUP(Tabla1[[#This Row],[FECHA]],'RECAUDOS LOCALES'!A:D,3,FALSE),0)</f>
        <v>257300</v>
      </c>
      <c r="U4283" s="11">
        <f>IFERROR(VLOOKUP(Tabla1[[#This Row],[FECHA]],'RECAUDOS EXTERNOS'!A:D,4,FALSE),0)</f>
        <v>4</v>
      </c>
      <c r="V4283" s="9">
        <f>IFERROR(VLOOKUP(Tabla1[[#This Row],[FECHA]],'RECAUDOS EXTERNOS'!A:D,3,FALSE),0)</f>
        <v>1258901</v>
      </c>
    </row>
    <row r="4284" spans="1:22" x14ac:dyDescent="0.25">
      <c r="A4284" s="1">
        <v>41843</v>
      </c>
      <c r="B4284" s="3" t="s">
        <v>3</v>
      </c>
      <c r="C4284" s="2">
        <v>41821</v>
      </c>
      <c r="D4284" s="5">
        <f>YEAR(Tabla1[[#This Row],[FECHA]])</f>
        <v>2014</v>
      </c>
      <c r="E4284" s="5">
        <f>IFERROR(VLOOKUP(Tabla1[[#This Row],[FECHA]],'COMPARENDOS TOTALES'!A:D,4,FALSE),0)</f>
        <v>0</v>
      </c>
      <c r="F4284" s="9">
        <f>IFERROR(VLOOKUP(Tabla1[[#This Row],[FECHA]],'COMPARENDOS TOTALES'!A:D,3,FALSE),0)</f>
        <v>0</v>
      </c>
      <c r="G4284" s="5">
        <f>IFERROR(VLOOKUP(Tabla1[[#This Row],[FECHA]],EXONERACIONES!A:D,4,FALSE),0)</f>
        <v>0</v>
      </c>
      <c r="H4284" s="9">
        <f>IFERROR(VLOOKUP(Tabla1[[#This Row],[FECHA]],EXONERACIONES!A:D,3,FALSE),0)</f>
        <v>0</v>
      </c>
      <c r="I4284" s="5">
        <f>IFERROR(VLOOKUP(Tabla1[[#This Row],[FECHA]],'SIMIT CON RES'!A:D,4,FALSE),0)</f>
        <v>0</v>
      </c>
      <c r="J4284" s="9">
        <f>IFERROR(VLOOKUP(Tabla1[[#This Row],[FECHA]],'SIMIT CON RES'!A:D,3,FALSE),0)</f>
        <v>0</v>
      </c>
      <c r="K4284">
        <f>IFERROR(VLOOKUP(Tabla1[[#This Row],[FECHA]],'SIMIT SIN RES'!A:D,4,FALSE),0)</f>
        <v>0</v>
      </c>
      <c r="L4284" s="9">
        <f>IFERROR(VLOOKUP(Tabla1[[#This Row],[FECHA]],'SIMIT SIN RES'!A:D,3,FALSE),0)</f>
        <v>0</v>
      </c>
      <c r="M4284" s="5">
        <f>IFERROR(VLOOKUP(Tabla1[[#This Row],[FECHA]],'RECAUDOS DE COMPARENDOS'!A:D,4,FALSE),0)</f>
        <v>0</v>
      </c>
      <c r="N4284" s="9">
        <f>IFERROR(VLOOKUP(Tabla1[[#This Row],[FECHA]],'RECAUDOS DE COMPARENDOS'!A:D,3,FALSE),0)</f>
        <v>0</v>
      </c>
      <c r="O4284" s="5">
        <f>IFERROR(VLOOKUP(Tabla1[[#This Row],[FECHA]],'RECAUDOS DE RESOLUCIONES'!A:D,4,FALSE),0)</f>
        <v>0</v>
      </c>
      <c r="P4284" s="9">
        <f>IFERROR(VLOOKUP(Tabla1[[#This Row],[FECHA]],'RECAUDOS DE RESOLUCIONES'!A:D,3,FALSE),0)</f>
        <v>0</v>
      </c>
      <c r="Q428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28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284" s="11">
        <f>IFERROR(VLOOKUP(Tabla1[[#This Row],[FECHA]],'RECAUDOS LOCALES'!A:D,4,FALSE),0)</f>
        <v>1</v>
      </c>
      <c r="T4284" s="9">
        <f>IFERROR(VLOOKUP(Tabla1[[#This Row],[FECHA]],'RECAUDOS LOCALES'!A:D,3,FALSE),0)</f>
        <v>150000</v>
      </c>
      <c r="U4284" s="11">
        <f>IFERROR(VLOOKUP(Tabla1[[#This Row],[FECHA]],'RECAUDOS EXTERNOS'!A:D,4,FALSE),0)</f>
        <v>3</v>
      </c>
      <c r="V4284" s="9">
        <f>IFERROR(VLOOKUP(Tabla1[[#This Row],[FECHA]],'RECAUDOS EXTERNOS'!A:D,3,FALSE),0)</f>
        <v>1046629</v>
      </c>
    </row>
    <row r="4285" spans="1:22" x14ac:dyDescent="0.25">
      <c r="A4285" s="1">
        <v>41844</v>
      </c>
      <c r="B4285" s="3" t="s">
        <v>6</v>
      </c>
      <c r="C4285" s="2">
        <v>41821</v>
      </c>
      <c r="D4285" s="5">
        <f>YEAR(Tabla1[[#This Row],[FECHA]])</f>
        <v>2014</v>
      </c>
      <c r="E4285" s="5">
        <f>IFERROR(VLOOKUP(Tabla1[[#This Row],[FECHA]],'COMPARENDOS TOTALES'!A:D,4,FALSE),0)</f>
        <v>2</v>
      </c>
      <c r="F4285" s="9">
        <f>IFERROR(VLOOKUP(Tabla1[[#This Row],[FECHA]],'COMPARENDOS TOTALES'!A:D,3,FALSE),0)</f>
        <v>1232000</v>
      </c>
      <c r="G4285" s="5">
        <f>IFERROR(VLOOKUP(Tabla1[[#This Row],[FECHA]],EXONERACIONES!A:D,4,FALSE),0)</f>
        <v>0</v>
      </c>
      <c r="H4285" s="9">
        <f>IFERROR(VLOOKUP(Tabla1[[#This Row],[FECHA]],EXONERACIONES!A:D,3,FALSE),0)</f>
        <v>0</v>
      </c>
      <c r="I4285" s="5">
        <f>IFERROR(VLOOKUP(Tabla1[[#This Row],[FECHA]],'SIMIT CON RES'!A:D,4,FALSE),0)</f>
        <v>2</v>
      </c>
      <c r="J4285" s="9">
        <f>IFERROR(VLOOKUP(Tabla1[[#This Row],[FECHA]],'SIMIT CON RES'!A:D,3,FALSE),0)</f>
        <v>1232000</v>
      </c>
      <c r="K4285">
        <f>IFERROR(VLOOKUP(Tabla1[[#This Row],[FECHA]],'SIMIT SIN RES'!A:D,4,FALSE),0)</f>
        <v>0</v>
      </c>
      <c r="L4285" s="9">
        <f>IFERROR(VLOOKUP(Tabla1[[#This Row],[FECHA]],'SIMIT SIN RES'!A:D,3,FALSE),0)</f>
        <v>0</v>
      </c>
      <c r="M4285" s="5">
        <f>IFERROR(VLOOKUP(Tabla1[[#This Row],[FECHA]],'RECAUDOS DE COMPARENDOS'!A:D,4,FALSE),0)</f>
        <v>0</v>
      </c>
      <c r="N4285" s="9">
        <f>IFERROR(VLOOKUP(Tabla1[[#This Row],[FECHA]],'RECAUDOS DE COMPARENDOS'!A:D,3,FALSE),0)</f>
        <v>0</v>
      </c>
      <c r="O4285" s="5">
        <f>IFERROR(VLOOKUP(Tabla1[[#This Row],[FECHA]],'RECAUDOS DE RESOLUCIONES'!A:D,4,FALSE),0)</f>
        <v>0</v>
      </c>
      <c r="P4285" s="9">
        <f>IFERROR(VLOOKUP(Tabla1[[#This Row],[FECHA]],'RECAUDOS DE RESOLUCIONES'!A:D,3,FALSE),0)</f>
        <v>0</v>
      </c>
      <c r="Q428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28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285" s="11">
        <f>IFERROR(VLOOKUP(Tabla1[[#This Row],[FECHA]],'RECAUDOS LOCALES'!A:D,4,FALSE),0)</f>
        <v>3</v>
      </c>
      <c r="T4285" s="9">
        <f>IFERROR(VLOOKUP(Tabla1[[#This Row],[FECHA]],'RECAUDOS LOCALES'!A:D,3,FALSE),0)</f>
        <v>500000</v>
      </c>
      <c r="U4285" s="11">
        <f>IFERROR(VLOOKUP(Tabla1[[#This Row],[FECHA]],'RECAUDOS EXTERNOS'!A:D,4,FALSE),0)</f>
        <v>0</v>
      </c>
      <c r="V4285" s="9">
        <f>IFERROR(VLOOKUP(Tabla1[[#This Row],[FECHA]],'RECAUDOS EXTERNOS'!A:D,3,FALSE),0)</f>
        <v>0</v>
      </c>
    </row>
    <row r="4286" spans="1:22" x14ac:dyDescent="0.25">
      <c r="A4286" s="1">
        <v>41845</v>
      </c>
      <c r="B4286" s="3" t="s">
        <v>0</v>
      </c>
      <c r="C4286" s="2">
        <v>41821</v>
      </c>
      <c r="D4286" s="5">
        <f>YEAR(Tabla1[[#This Row],[FECHA]])</f>
        <v>2014</v>
      </c>
      <c r="E4286" s="5">
        <f>IFERROR(VLOOKUP(Tabla1[[#This Row],[FECHA]],'COMPARENDOS TOTALES'!A:D,4,FALSE),0)</f>
        <v>0</v>
      </c>
      <c r="F4286" s="9">
        <f>IFERROR(VLOOKUP(Tabla1[[#This Row],[FECHA]],'COMPARENDOS TOTALES'!A:D,3,FALSE),0)</f>
        <v>0</v>
      </c>
      <c r="G4286" s="5">
        <f>IFERROR(VLOOKUP(Tabla1[[#This Row],[FECHA]],EXONERACIONES!A:D,4,FALSE),0)</f>
        <v>0</v>
      </c>
      <c r="H4286" s="9">
        <f>IFERROR(VLOOKUP(Tabla1[[#This Row],[FECHA]],EXONERACIONES!A:D,3,FALSE),0)</f>
        <v>0</v>
      </c>
      <c r="I4286" s="5">
        <f>IFERROR(VLOOKUP(Tabla1[[#This Row],[FECHA]],'SIMIT CON RES'!A:D,4,FALSE),0)</f>
        <v>0</v>
      </c>
      <c r="J4286" s="9">
        <f>IFERROR(VLOOKUP(Tabla1[[#This Row],[FECHA]],'SIMIT CON RES'!A:D,3,FALSE),0)</f>
        <v>0</v>
      </c>
      <c r="K4286">
        <f>IFERROR(VLOOKUP(Tabla1[[#This Row],[FECHA]],'SIMIT SIN RES'!A:D,4,FALSE),0)</f>
        <v>0</v>
      </c>
      <c r="L4286" s="9">
        <f>IFERROR(VLOOKUP(Tabla1[[#This Row],[FECHA]],'SIMIT SIN RES'!A:D,3,FALSE),0)</f>
        <v>0</v>
      </c>
      <c r="M4286" s="5">
        <f>IFERROR(VLOOKUP(Tabla1[[#This Row],[FECHA]],'RECAUDOS DE COMPARENDOS'!A:D,4,FALSE),0)</f>
        <v>0</v>
      </c>
      <c r="N4286" s="9">
        <f>IFERROR(VLOOKUP(Tabla1[[#This Row],[FECHA]],'RECAUDOS DE COMPARENDOS'!A:D,3,FALSE),0)</f>
        <v>0</v>
      </c>
      <c r="O4286" s="5">
        <f>IFERROR(VLOOKUP(Tabla1[[#This Row],[FECHA]],'RECAUDOS DE RESOLUCIONES'!A:D,4,FALSE),0)</f>
        <v>0</v>
      </c>
      <c r="P4286" s="9">
        <f>IFERROR(VLOOKUP(Tabla1[[#This Row],[FECHA]],'RECAUDOS DE RESOLUCIONES'!A:D,3,FALSE),0)</f>
        <v>0</v>
      </c>
      <c r="Q428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28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286" s="11">
        <f>IFERROR(VLOOKUP(Tabla1[[#This Row],[FECHA]],'RECAUDOS LOCALES'!A:D,4,FALSE),0)</f>
        <v>0</v>
      </c>
      <c r="T4286" s="9">
        <f>IFERROR(VLOOKUP(Tabla1[[#This Row],[FECHA]],'RECAUDOS LOCALES'!A:D,3,FALSE),0)</f>
        <v>0</v>
      </c>
      <c r="U4286" s="11">
        <f>IFERROR(VLOOKUP(Tabla1[[#This Row],[FECHA]],'RECAUDOS EXTERNOS'!A:D,4,FALSE),0)</f>
        <v>1</v>
      </c>
      <c r="V4286" s="9">
        <f>IFERROR(VLOOKUP(Tabla1[[#This Row],[FECHA]],'RECAUDOS EXTERNOS'!A:D,3,FALSE),0)</f>
        <v>274320</v>
      </c>
    </row>
    <row r="4287" spans="1:22" x14ac:dyDescent="0.25">
      <c r="A4287" s="1">
        <v>41846</v>
      </c>
      <c r="B4287" s="3" t="s">
        <v>5</v>
      </c>
      <c r="C4287" s="2">
        <v>41821</v>
      </c>
      <c r="D4287" s="5">
        <f>YEAR(Tabla1[[#This Row],[FECHA]])</f>
        <v>2014</v>
      </c>
      <c r="E4287" s="5">
        <f>IFERROR(VLOOKUP(Tabla1[[#This Row],[FECHA]],'COMPARENDOS TOTALES'!A:D,4,FALSE),0)</f>
        <v>1</v>
      </c>
      <c r="F4287" s="9">
        <f>IFERROR(VLOOKUP(Tabla1[[#This Row],[FECHA]],'COMPARENDOS TOTALES'!A:D,3,FALSE),0)</f>
        <v>14784000</v>
      </c>
      <c r="G4287" s="5">
        <f>IFERROR(VLOOKUP(Tabla1[[#This Row],[FECHA]],EXONERACIONES!A:D,4,FALSE),0)</f>
        <v>0</v>
      </c>
      <c r="H4287" s="9">
        <f>IFERROR(VLOOKUP(Tabla1[[#This Row],[FECHA]],EXONERACIONES!A:D,3,FALSE),0)</f>
        <v>0</v>
      </c>
      <c r="I4287" s="5">
        <f>IFERROR(VLOOKUP(Tabla1[[#This Row],[FECHA]],'SIMIT CON RES'!A:D,4,FALSE),0)</f>
        <v>0</v>
      </c>
      <c r="J4287" s="9">
        <f>IFERROR(VLOOKUP(Tabla1[[#This Row],[FECHA]],'SIMIT CON RES'!A:D,3,FALSE),0)</f>
        <v>0</v>
      </c>
      <c r="K4287">
        <f>IFERROR(VLOOKUP(Tabla1[[#This Row],[FECHA]],'SIMIT SIN RES'!A:D,4,FALSE),0)</f>
        <v>1</v>
      </c>
      <c r="L4287" s="9">
        <f>IFERROR(VLOOKUP(Tabla1[[#This Row],[FECHA]],'SIMIT SIN RES'!A:D,3,FALSE),0)</f>
        <v>14784000</v>
      </c>
      <c r="M4287" s="5">
        <f>IFERROR(VLOOKUP(Tabla1[[#This Row],[FECHA]],'RECAUDOS DE COMPARENDOS'!A:D,4,FALSE),0)</f>
        <v>0</v>
      </c>
      <c r="N4287" s="9">
        <f>IFERROR(VLOOKUP(Tabla1[[#This Row],[FECHA]],'RECAUDOS DE COMPARENDOS'!A:D,3,FALSE),0)</f>
        <v>0</v>
      </c>
      <c r="O4287" s="5">
        <f>IFERROR(VLOOKUP(Tabla1[[#This Row],[FECHA]],'RECAUDOS DE RESOLUCIONES'!A:D,4,FALSE),0)</f>
        <v>0</v>
      </c>
      <c r="P4287" s="9">
        <f>IFERROR(VLOOKUP(Tabla1[[#This Row],[FECHA]],'RECAUDOS DE RESOLUCIONES'!A:D,3,FALSE),0)</f>
        <v>0</v>
      </c>
      <c r="Q428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28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287" s="11">
        <f>IFERROR(VLOOKUP(Tabla1[[#This Row],[FECHA]],'RECAUDOS LOCALES'!A:D,4,FALSE),0)</f>
        <v>0</v>
      </c>
      <c r="T4287" s="9">
        <f>IFERROR(VLOOKUP(Tabla1[[#This Row],[FECHA]],'RECAUDOS LOCALES'!A:D,3,FALSE),0)</f>
        <v>0</v>
      </c>
      <c r="U4287" s="11">
        <f>IFERROR(VLOOKUP(Tabla1[[#This Row],[FECHA]],'RECAUDOS EXTERNOS'!A:D,4,FALSE),0)</f>
        <v>0</v>
      </c>
      <c r="V4287" s="9">
        <f>IFERROR(VLOOKUP(Tabla1[[#This Row],[FECHA]],'RECAUDOS EXTERNOS'!A:D,3,FALSE),0)</f>
        <v>0</v>
      </c>
    </row>
    <row r="4288" spans="1:22" x14ac:dyDescent="0.25">
      <c r="A4288" s="1">
        <v>41847</v>
      </c>
      <c r="B4288" s="3" t="s">
        <v>4</v>
      </c>
      <c r="C4288" s="2">
        <v>41821</v>
      </c>
      <c r="D4288" s="5">
        <f>YEAR(Tabla1[[#This Row],[FECHA]])</f>
        <v>2014</v>
      </c>
      <c r="E4288" s="5">
        <f>IFERROR(VLOOKUP(Tabla1[[#This Row],[FECHA]],'COMPARENDOS TOTALES'!A:D,4,FALSE),0)</f>
        <v>15</v>
      </c>
      <c r="F4288" s="9">
        <f>IFERROR(VLOOKUP(Tabla1[[#This Row],[FECHA]],'COMPARENDOS TOTALES'!A:D,3,FALSE),0)</f>
        <v>63776534</v>
      </c>
      <c r="G4288" s="5">
        <f>IFERROR(VLOOKUP(Tabla1[[#This Row],[FECHA]],EXONERACIONES!A:D,4,FALSE),0)</f>
        <v>1</v>
      </c>
      <c r="H4288" s="9">
        <f>IFERROR(VLOOKUP(Tabla1[[#This Row],[FECHA]],EXONERACIONES!A:D,3,FALSE),0)</f>
        <v>14784000</v>
      </c>
      <c r="I4288" s="5">
        <f>IFERROR(VLOOKUP(Tabla1[[#This Row],[FECHA]],'SIMIT CON RES'!A:D,4,FALSE),0)</f>
        <v>13</v>
      </c>
      <c r="J4288" s="9">
        <f>IFERROR(VLOOKUP(Tabla1[[#This Row],[FECHA]],'SIMIT CON RES'!A:D,3,FALSE),0)</f>
        <v>48376534</v>
      </c>
      <c r="K4288">
        <f>IFERROR(VLOOKUP(Tabla1[[#This Row],[FECHA]],'SIMIT SIN RES'!A:D,4,FALSE),0)</f>
        <v>0</v>
      </c>
      <c r="L4288" s="9">
        <f>IFERROR(VLOOKUP(Tabla1[[#This Row],[FECHA]],'SIMIT SIN RES'!A:D,3,FALSE),0)</f>
        <v>0</v>
      </c>
      <c r="M4288" s="5">
        <f>IFERROR(VLOOKUP(Tabla1[[#This Row],[FECHA]],'RECAUDOS DE COMPARENDOS'!A:D,4,FALSE),0)</f>
        <v>0</v>
      </c>
      <c r="N4288" s="9">
        <f>IFERROR(VLOOKUP(Tabla1[[#This Row],[FECHA]],'RECAUDOS DE COMPARENDOS'!A:D,3,FALSE),0)</f>
        <v>0</v>
      </c>
      <c r="O4288" s="5">
        <f>IFERROR(VLOOKUP(Tabla1[[#This Row],[FECHA]],'RECAUDOS DE RESOLUCIONES'!A:D,4,FALSE),0)</f>
        <v>0</v>
      </c>
      <c r="P4288" s="9">
        <f>IFERROR(VLOOKUP(Tabla1[[#This Row],[FECHA]],'RECAUDOS DE RESOLUCIONES'!A:D,3,FALSE),0)</f>
        <v>0</v>
      </c>
      <c r="Q428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288" s="9">
        <f>Tabla1[V. COMPARENDOS]-(Tabla1[V. EXONERACIONES]+Tabla1[[#This Row],[V. SIMIT CON RESOLUCION]]+Tabla1[[#This Row],[V. SIMIT SIN RESOLUCION]]+Tabla1[[#This Row],[V. RECAUDOS COMPARENDOS]]+Tabla1[[#This Row],[V. RECAUDOS RESOLUCIONES]])</f>
        <v>616000</v>
      </c>
      <c r="S4288" s="11">
        <f>IFERROR(VLOOKUP(Tabla1[[#This Row],[FECHA]],'RECAUDOS LOCALES'!A:D,4,FALSE),0)</f>
        <v>0</v>
      </c>
      <c r="T4288" s="9">
        <f>IFERROR(VLOOKUP(Tabla1[[#This Row],[FECHA]],'RECAUDOS LOCALES'!A:D,3,FALSE),0)</f>
        <v>0</v>
      </c>
      <c r="U4288" s="11">
        <f>IFERROR(VLOOKUP(Tabla1[[#This Row],[FECHA]],'RECAUDOS EXTERNOS'!A:D,4,FALSE),0)</f>
        <v>0</v>
      </c>
      <c r="V4288" s="9">
        <f>IFERROR(VLOOKUP(Tabla1[[#This Row],[FECHA]],'RECAUDOS EXTERNOS'!A:D,3,FALSE),0)</f>
        <v>0</v>
      </c>
    </row>
    <row r="4289" spans="1:22" x14ac:dyDescent="0.25">
      <c r="A4289" s="1">
        <v>41848</v>
      </c>
      <c r="B4289" s="3" t="s">
        <v>1</v>
      </c>
      <c r="C4289" s="2">
        <v>41821</v>
      </c>
      <c r="D4289" s="5">
        <f>YEAR(Tabla1[[#This Row],[FECHA]])</f>
        <v>2014</v>
      </c>
      <c r="E4289" s="5">
        <f>IFERROR(VLOOKUP(Tabla1[[#This Row],[FECHA]],'COMPARENDOS TOTALES'!A:D,4,FALSE),0)</f>
        <v>7</v>
      </c>
      <c r="F4289" s="9">
        <f>IFERROR(VLOOKUP(Tabla1[[#This Row],[FECHA]],'COMPARENDOS TOTALES'!A:D,3,FALSE),0)</f>
        <v>2705267</v>
      </c>
      <c r="G4289" s="5">
        <f>IFERROR(VLOOKUP(Tabla1[[#This Row],[FECHA]],EXONERACIONES!A:D,4,FALSE),0)</f>
        <v>0</v>
      </c>
      <c r="H4289" s="9">
        <f>IFERROR(VLOOKUP(Tabla1[[#This Row],[FECHA]],EXONERACIONES!A:D,3,FALSE),0)</f>
        <v>0</v>
      </c>
      <c r="I4289" s="5">
        <f>IFERROR(VLOOKUP(Tabla1[[#This Row],[FECHA]],'SIMIT CON RES'!A:D,4,FALSE),0)</f>
        <v>5</v>
      </c>
      <c r="J4289" s="9">
        <f>IFERROR(VLOOKUP(Tabla1[[#This Row],[FECHA]],'SIMIT CON RES'!A:D,3,FALSE),0)</f>
        <v>2320267</v>
      </c>
      <c r="K4289">
        <f>IFERROR(VLOOKUP(Tabla1[[#This Row],[FECHA]],'SIMIT SIN RES'!A:D,4,FALSE),0)</f>
        <v>0</v>
      </c>
      <c r="L4289" s="9">
        <f>IFERROR(VLOOKUP(Tabla1[[#This Row],[FECHA]],'SIMIT SIN RES'!A:D,3,FALSE),0)</f>
        <v>0</v>
      </c>
      <c r="M4289" s="5">
        <f>IFERROR(VLOOKUP(Tabla1[[#This Row],[FECHA]],'RECAUDOS DE COMPARENDOS'!A:D,4,FALSE),0)</f>
        <v>0</v>
      </c>
      <c r="N4289" s="9">
        <f>IFERROR(VLOOKUP(Tabla1[[#This Row],[FECHA]],'RECAUDOS DE COMPARENDOS'!A:D,3,FALSE),0)</f>
        <v>0</v>
      </c>
      <c r="O4289" s="5">
        <f>IFERROR(VLOOKUP(Tabla1[[#This Row],[FECHA]],'RECAUDOS DE RESOLUCIONES'!A:D,4,FALSE),0)</f>
        <v>0</v>
      </c>
      <c r="P4289" s="9">
        <f>IFERROR(VLOOKUP(Tabla1[[#This Row],[FECHA]],'RECAUDOS DE RESOLUCIONES'!A:D,3,FALSE),0)</f>
        <v>0</v>
      </c>
      <c r="Q428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4289" s="9">
        <f>Tabla1[V. COMPARENDOS]-(Tabla1[V. EXONERACIONES]+Tabla1[[#This Row],[V. SIMIT CON RESOLUCION]]+Tabla1[[#This Row],[V. SIMIT SIN RESOLUCION]]+Tabla1[[#This Row],[V. RECAUDOS COMPARENDOS]]+Tabla1[[#This Row],[V. RECAUDOS RESOLUCIONES]])</f>
        <v>385000</v>
      </c>
      <c r="S4289" s="11">
        <f>IFERROR(VLOOKUP(Tabla1[[#This Row],[FECHA]],'RECAUDOS LOCALES'!A:D,4,FALSE),0)</f>
        <v>3</v>
      </c>
      <c r="T4289" s="9">
        <f>IFERROR(VLOOKUP(Tabla1[[#This Row],[FECHA]],'RECAUDOS LOCALES'!A:D,3,FALSE),0)</f>
        <v>587590</v>
      </c>
      <c r="U4289" s="11">
        <f>IFERROR(VLOOKUP(Tabla1[[#This Row],[FECHA]],'RECAUDOS EXTERNOS'!A:D,4,FALSE),0)</f>
        <v>1</v>
      </c>
      <c r="V4289" s="9">
        <f>IFERROR(VLOOKUP(Tabla1[[#This Row],[FECHA]],'RECAUDOS EXTERNOS'!A:D,3,FALSE),0)</f>
        <v>274320</v>
      </c>
    </row>
    <row r="4290" spans="1:22" x14ac:dyDescent="0.25">
      <c r="A4290" s="1">
        <v>41849</v>
      </c>
      <c r="B4290" s="3" t="s">
        <v>2</v>
      </c>
      <c r="C4290" s="2">
        <v>41821</v>
      </c>
      <c r="D4290" s="5">
        <f>YEAR(Tabla1[[#This Row],[FECHA]])</f>
        <v>2014</v>
      </c>
      <c r="E4290" s="5">
        <f>IFERROR(VLOOKUP(Tabla1[[#This Row],[FECHA]],'COMPARENDOS TOTALES'!A:D,4,FALSE),0)</f>
        <v>8</v>
      </c>
      <c r="F4290" s="9">
        <f>IFERROR(VLOOKUP(Tabla1[[#This Row],[FECHA]],'COMPARENDOS TOTALES'!A:D,3,FALSE),0)</f>
        <v>3408534</v>
      </c>
      <c r="G4290" s="5">
        <f>IFERROR(VLOOKUP(Tabla1[[#This Row],[FECHA]],EXONERACIONES!A:D,4,FALSE),0)</f>
        <v>0</v>
      </c>
      <c r="H4290" s="9">
        <f>IFERROR(VLOOKUP(Tabla1[[#This Row],[FECHA]],EXONERACIONES!A:D,3,FALSE),0)</f>
        <v>0</v>
      </c>
      <c r="I4290" s="5">
        <f>IFERROR(VLOOKUP(Tabla1[[#This Row],[FECHA]],'SIMIT CON RES'!A:D,4,FALSE),0)</f>
        <v>8</v>
      </c>
      <c r="J4290" s="9">
        <f>IFERROR(VLOOKUP(Tabla1[[#This Row],[FECHA]],'SIMIT CON RES'!A:D,3,FALSE),0)</f>
        <v>3408534</v>
      </c>
      <c r="K4290">
        <f>IFERROR(VLOOKUP(Tabla1[[#This Row],[FECHA]],'SIMIT SIN RES'!A:D,4,FALSE),0)</f>
        <v>0</v>
      </c>
      <c r="L4290" s="9">
        <f>IFERROR(VLOOKUP(Tabla1[[#This Row],[FECHA]],'SIMIT SIN RES'!A:D,3,FALSE),0)</f>
        <v>0</v>
      </c>
      <c r="M4290" s="5">
        <f>IFERROR(VLOOKUP(Tabla1[[#This Row],[FECHA]],'RECAUDOS DE COMPARENDOS'!A:D,4,FALSE),0)</f>
        <v>0</v>
      </c>
      <c r="N4290" s="9">
        <f>IFERROR(VLOOKUP(Tabla1[[#This Row],[FECHA]],'RECAUDOS DE COMPARENDOS'!A:D,3,FALSE),0)</f>
        <v>0</v>
      </c>
      <c r="O4290" s="5">
        <f>IFERROR(VLOOKUP(Tabla1[[#This Row],[FECHA]],'RECAUDOS DE RESOLUCIONES'!A:D,4,FALSE),0)</f>
        <v>0</v>
      </c>
      <c r="P4290" s="9">
        <f>IFERROR(VLOOKUP(Tabla1[[#This Row],[FECHA]],'RECAUDOS DE RESOLUCIONES'!A:D,3,FALSE),0)</f>
        <v>0</v>
      </c>
      <c r="Q429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29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290" s="11">
        <f>IFERROR(VLOOKUP(Tabla1[[#This Row],[FECHA]],'RECAUDOS LOCALES'!A:D,4,FALSE),0)</f>
        <v>5</v>
      </c>
      <c r="T4290" s="9">
        <f>IFERROR(VLOOKUP(Tabla1[[#This Row],[FECHA]],'RECAUDOS LOCALES'!A:D,3,FALSE),0)</f>
        <v>685509</v>
      </c>
      <c r="U4290" s="11">
        <f>IFERROR(VLOOKUP(Tabla1[[#This Row],[FECHA]],'RECAUDOS EXTERNOS'!A:D,4,FALSE),0)</f>
        <v>0</v>
      </c>
      <c r="V4290" s="9">
        <f>IFERROR(VLOOKUP(Tabla1[[#This Row],[FECHA]],'RECAUDOS EXTERNOS'!A:D,3,FALSE),0)</f>
        <v>0</v>
      </c>
    </row>
    <row r="4291" spans="1:22" x14ac:dyDescent="0.25">
      <c r="A4291" s="1">
        <v>41850</v>
      </c>
      <c r="B4291" s="3" t="s">
        <v>3</v>
      </c>
      <c r="C4291" s="2">
        <v>41821</v>
      </c>
      <c r="D4291" s="5">
        <f>YEAR(Tabla1[[#This Row],[FECHA]])</f>
        <v>2014</v>
      </c>
      <c r="E4291" s="5">
        <f>IFERROR(VLOOKUP(Tabla1[[#This Row],[FECHA]],'COMPARENDOS TOTALES'!A:D,4,FALSE),0)</f>
        <v>2</v>
      </c>
      <c r="F4291" s="9">
        <f>IFERROR(VLOOKUP(Tabla1[[#This Row],[FECHA]],'COMPARENDOS TOTALES'!A:D,3,FALSE),0)</f>
        <v>1232000</v>
      </c>
      <c r="G4291" s="5">
        <f>IFERROR(VLOOKUP(Tabla1[[#This Row],[FECHA]],EXONERACIONES!A:D,4,FALSE),0)</f>
        <v>0</v>
      </c>
      <c r="H4291" s="9">
        <f>IFERROR(VLOOKUP(Tabla1[[#This Row],[FECHA]],EXONERACIONES!A:D,3,FALSE),0)</f>
        <v>0</v>
      </c>
      <c r="I4291" s="5">
        <f>IFERROR(VLOOKUP(Tabla1[[#This Row],[FECHA]],'SIMIT CON RES'!A:D,4,FALSE),0)</f>
        <v>2</v>
      </c>
      <c r="J4291" s="9">
        <f>IFERROR(VLOOKUP(Tabla1[[#This Row],[FECHA]],'SIMIT CON RES'!A:D,3,FALSE),0)</f>
        <v>1232000</v>
      </c>
      <c r="K4291">
        <f>IFERROR(VLOOKUP(Tabla1[[#This Row],[FECHA]],'SIMIT SIN RES'!A:D,4,FALSE),0)</f>
        <v>0</v>
      </c>
      <c r="L4291" s="9">
        <f>IFERROR(VLOOKUP(Tabla1[[#This Row],[FECHA]],'SIMIT SIN RES'!A:D,3,FALSE),0)</f>
        <v>0</v>
      </c>
      <c r="M4291" s="5">
        <f>IFERROR(VLOOKUP(Tabla1[[#This Row],[FECHA]],'RECAUDOS DE COMPARENDOS'!A:D,4,FALSE),0)</f>
        <v>0</v>
      </c>
      <c r="N4291" s="9">
        <f>IFERROR(VLOOKUP(Tabla1[[#This Row],[FECHA]],'RECAUDOS DE COMPARENDOS'!A:D,3,FALSE),0)</f>
        <v>0</v>
      </c>
      <c r="O4291" s="5">
        <f>IFERROR(VLOOKUP(Tabla1[[#This Row],[FECHA]],'RECAUDOS DE RESOLUCIONES'!A:D,4,FALSE),0)</f>
        <v>0</v>
      </c>
      <c r="P4291" s="9">
        <f>IFERROR(VLOOKUP(Tabla1[[#This Row],[FECHA]],'RECAUDOS DE RESOLUCIONES'!A:D,3,FALSE),0)</f>
        <v>0</v>
      </c>
      <c r="Q429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29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291" s="11">
        <f>IFERROR(VLOOKUP(Tabla1[[#This Row],[FECHA]],'RECAUDOS LOCALES'!A:D,4,FALSE),0)</f>
        <v>3</v>
      </c>
      <c r="T4291" s="9">
        <f>IFERROR(VLOOKUP(Tabla1[[#This Row],[FECHA]],'RECAUDOS LOCALES'!A:D,3,FALSE),0)</f>
        <v>425240</v>
      </c>
      <c r="U4291" s="11">
        <f>IFERROR(VLOOKUP(Tabla1[[#This Row],[FECHA]],'RECAUDOS EXTERNOS'!A:D,4,FALSE),0)</f>
        <v>1</v>
      </c>
      <c r="V4291" s="9">
        <f>IFERROR(VLOOKUP(Tabla1[[#This Row],[FECHA]],'RECAUDOS EXTERNOS'!A:D,3,FALSE),0)</f>
        <v>129600</v>
      </c>
    </row>
    <row r="4292" spans="1:22" x14ac:dyDescent="0.25">
      <c r="A4292" s="1">
        <v>41851</v>
      </c>
      <c r="B4292" s="3" t="s">
        <v>6</v>
      </c>
      <c r="C4292" s="2">
        <v>41821</v>
      </c>
      <c r="D4292" s="5">
        <f>YEAR(Tabla1[[#This Row],[FECHA]])</f>
        <v>2014</v>
      </c>
      <c r="E4292" s="5">
        <f>IFERROR(VLOOKUP(Tabla1[[#This Row],[FECHA]],'COMPARENDOS TOTALES'!A:D,4,FALSE),0)</f>
        <v>8</v>
      </c>
      <c r="F4292" s="9">
        <f>IFERROR(VLOOKUP(Tabla1[[#This Row],[FECHA]],'COMPARENDOS TOTALES'!A:D,3,FALSE),0)</f>
        <v>3341810</v>
      </c>
      <c r="G4292" s="5">
        <f>IFERROR(VLOOKUP(Tabla1[[#This Row],[FECHA]],EXONERACIONES!A:D,4,FALSE),0)</f>
        <v>0</v>
      </c>
      <c r="H4292" s="9">
        <f>IFERROR(VLOOKUP(Tabla1[[#This Row],[FECHA]],EXONERACIONES!A:D,3,FALSE),0)</f>
        <v>0</v>
      </c>
      <c r="I4292" s="5">
        <f>IFERROR(VLOOKUP(Tabla1[[#This Row],[FECHA]],'SIMIT CON RES'!A:D,4,FALSE),0)</f>
        <v>6</v>
      </c>
      <c r="J4292" s="9">
        <f>IFERROR(VLOOKUP(Tabla1[[#This Row],[FECHA]],'SIMIT CON RES'!A:D,3,FALSE),0)</f>
        <v>3013270</v>
      </c>
      <c r="K4292">
        <f>IFERROR(VLOOKUP(Tabla1[[#This Row],[FECHA]],'SIMIT SIN RES'!A:D,4,FALSE),0)</f>
        <v>2</v>
      </c>
      <c r="L4292" s="9">
        <f>IFERROR(VLOOKUP(Tabla1[[#This Row],[FECHA]],'SIMIT SIN RES'!A:D,3,FALSE),0)</f>
        <v>328540</v>
      </c>
      <c r="M4292" s="5">
        <f>IFERROR(VLOOKUP(Tabla1[[#This Row],[FECHA]],'RECAUDOS DE COMPARENDOS'!A:D,4,FALSE),0)</f>
        <v>0</v>
      </c>
      <c r="N4292" s="9">
        <f>IFERROR(VLOOKUP(Tabla1[[#This Row],[FECHA]],'RECAUDOS DE COMPARENDOS'!A:D,3,FALSE),0)</f>
        <v>0</v>
      </c>
      <c r="O4292" s="5">
        <f>IFERROR(VLOOKUP(Tabla1[[#This Row],[FECHA]],'RECAUDOS DE RESOLUCIONES'!A:D,4,FALSE),0)</f>
        <v>0</v>
      </c>
      <c r="P4292" s="9">
        <f>IFERROR(VLOOKUP(Tabla1[[#This Row],[FECHA]],'RECAUDOS DE RESOLUCIONES'!A:D,3,FALSE),0)</f>
        <v>0</v>
      </c>
      <c r="Q429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29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292" s="11">
        <f>IFERROR(VLOOKUP(Tabla1[[#This Row],[FECHA]],'RECAUDOS LOCALES'!A:D,4,FALSE),0)</f>
        <v>0</v>
      </c>
      <c r="T4292" s="9">
        <f>IFERROR(VLOOKUP(Tabla1[[#This Row],[FECHA]],'RECAUDOS LOCALES'!A:D,3,FALSE),0)</f>
        <v>0</v>
      </c>
      <c r="U4292" s="11">
        <f>IFERROR(VLOOKUP(Tabla1[[#This Row],[FECHA]],'RECAUDOS EXTERNOS'!A:D,4,FALSE),0)</f>
        <v>3</v>
      </c>
      <c r="V4292" s="9">
        <f>IFERROR(VLOOKUP(Tabla1[[#This Row],[FECHA]],'RECAUDOS EXTERNOS'!A:D,3,FALSE),0)</f>
        <v>711104</v>
      </c>
    </row>
    <row r="4293" spans="1:22" x14ac:dyDescent="0.25">
      <c r="A4293" s="1">
        <v>41852</v>
      </c>
      <c r="B4293" s="3" t="s">
        <v>0</v>
      </c>
      <c r="C4293" s="2">
        <v>41852</v>
      </c>
      <c r="D4293" s="5">
        <f>YEAR(Tabla1[[#This Row],[FECHA]])</f>
        <v>2014</v>
      </c>
      <c r="E4293" s="5">
        <f>IFERROR(VLOOKUP(Tabla1[[#This Row],[FECHA]],'COMPARENDOS TOTALES'!A:D,4,FALSE),0)</f>
        <v>0</v>
      </c>
      <c r="F4293" s="9">
        <f>IFERROR(VLOOKUP(Tabla1[[#This Row],[FECHA]],'COMPARENDOS TOTALES'!A:D,3,FALSE),0)</f>
        <v>0</v>
      </c>
      <c r="G4293" s="5">
        <f>IFERROR(VLOOKUP(Tabla1[[#This Row],[FECHA]],EXONERACIONES!A:D,4,FALSE),0)</f>
        <v>0</v>
      </c>
      <c r="H4293" s="9">
        <f>IFERROR(VLOOKUP(Tabla1[[#This Row],[FECHA]],EXONERACIONES!A:D,3,FALSE),0)</f>
        <v>0</v>
      </c>
      <c r="I4293" s="5">
        <f>IFERROR(VLOOKUP(Tabla1[[#This Row],[FECHA]],'SIMIT CON RES'!A:D,4,FALSE),0)</f>
        <v>0</v>
      </c>
      <c r="J4293" s="9">
        <f>IFERROR(VLOOKUP(Tabla1[[#This Row],[FECHA]],'SIMIT CON RES'!A:D,3,FALSE),0)</f>
        <v>0</v>
      </c>
      <c r="K4293">
        <f>IFERROR(VLOOKUP(Tabla1[[#This Row],[FECHA]],'SIMIT SIN RES'!A:D,4,FALSE),0)</f>
        <v>0</v>
      </c>
      <c r="L4293" s="9">
        <f>IFERROR(VLOOKUP(Tabla1[[#This Row],[FECHA]],'SIMIT SIN RES'!A:D,3,FALSE),0)</f>
        <v>0</v>
      </c>
      <c r="M4293" s="5">
        <f>IFERROR(VLOOKUP(Tabla1[[#This Row],[FECHA]],'RECAUDOS DE COMPARENDOS'!A:D,4,FALSE),0)</f>
        <v>0</v>
      </c>
      <c r="N4293" s="9">
        <f>IFERROR(VLOOKUP(Tabla1[[#This Row],[FECHA]],'RECAUDOS DE COMPARENDOS'!A:D,3,FALSE),0)</f>
        <v>0</v>
      </c>
      <c r="O4293" s="5">
        <f>IFERROR(VLOOKUP(Tabla1[[#This Row],[FECHA]],'RECAUDOS DE RESOLUCIONES'!A:D,4,FALSE),0)</f>
        <v>0</v>
      </c>
      <c r="P4293" s="9">
        <f>IFERROR(VLOOKUP(Tabla1[[#This Row],[FECHA]],'RECAUDOS DE RESOLUCIONES'!A:D,3,FALSE),0)</f>
        <v>0</v>
      </c>
      <c r="Q429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29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293" s="11">
        <f>IFERROR(VLOOKUP(Tabla1[[#This Row],[FECHA]],'RECAUDOS LOCALES'!A:D,4,FALSE),0)</f>
        <v>4</v>
      </c>
      <c r="T4293" s="9">
        <f>IFERROR(VLOOKUP(Tabla1[[#This Row],[FECHA]],'RECAUDOS LOCALES'!A:D,3,FALSE),0)</f>
        <v>1250000</v>
      </c>
      <c r="U4293" s="11">
        <f>IFERROR(VLOOKUP(Tabla1[[#This Row],[FECHA]],'RECAUDOS EXTERNOS'!A:D,4,FALSE),0)</f>
        <v>3</v>
      </c>
      <c r="V4293" s="9">
        <f>IFERROR(VLOOKUP(Tabla1[[#This Row],[FECHA]],'RECAUDOS EXTERNOS'!A:D,3,FALSE),0)</f>
        <v>975804</v>
      </c>
    </row>
    <row r="4294" spans="1:22" x14ac:dyDescent="0.25">
      <c r="A4294" s="1">
        <v>41853</v>
      </c>
      <c r="B4294" s="3" t="s">
        <v>5</v>
      </c>
      <c r="C4294" s="2">
        <v>41852</v>
      </c>
      <c r="D4294" s="5">
        <f>YEAR(Tabla1[[#This Row],[FECHA]])</f>
        <v>2014</v>
      </c>
      <c r="E4294" s="5">
        <f>IFERROR(VLOOKUP(Tabla1[[#This Row],[FECHA]],'COMPARENDOS TOTALES'!A:D,4,FALSE),0)</f>
        <v>1</v>
      </c>
      <c r="F4294" s="9">
        <f>IFERROR(VLOOKUP(Tabla1[[#This Row],[FECHA]],'COMPARENDOS TOTALES'!A:D,3,FALSE),0)</f>
        <v>385000</v>
      </c>
      <c r="G4294" s="5">
        <f>IFERROR(VLOOKUP(Tabla1[[#This Row],[FECHA]],EXONERACIONES!A:D,4,FALSE),0)</f>
        <v>0</v>
      </c>
      <c r="H4294" s="9">
        <f>IFERROR(VLOOKUP(Tabla1[[#This Row],[FECHA]],EXONERACIONES!A:D,3,FALSE),0)</f>
        <v>0</v>
      </c>
      <c r="I4294" s="5">
        <f>IFERROR(VLOOKUP(Tabla1[[#This Row],[FECHA]],'SIMIT CON RES'!A:D,4,FALSE),0)</f>
        <v>0</v>
      </c>
      <c r="J4294" s="9">
        <f>IFERROR(VLOOKUP(Tabla1[[#This Row],[FECHA]],'SIMIT CON RES'!A:D,3,FALSE),0)</f>
        <v>0</v>
      </c>
      <c r="K4294">
        <f>IFERROR(VLOOKUP(Tabla1[[#This Row],[FECHA]],'SIMIT SIN RES'!A:D,4,FALSE),0)</f>
        <v>0</v>
      </c>
      <c r="L4294" s="9">
        <f>IFERROR(VLOOKUP(Tabla1[[#This Row],[FECHA]],'SIMIT SIN RES'!A:D,3,FALSE),0)</f>
        <v>0</v>
      </c>
      <c r="M4294" s="5">
        <f>IFERROR(VLOOKUP(Tabla1[[#This Row],[FECHA]],'RECAUDOS DE COMPARENDOS'!A:D,4,FALSE),0)</f>
        <v>0</v>
      </c>
      <c r="N4294" s="9">
        <f>IFERROR(VLOOKUP(Tabla1[[#This Row],[FECHA]],'RECAUDOS DE COMPARENDOS'!A:D,3,FALSE),0)</f>
        <v>0</v>
      </c>
      <c r="O4294" s="5">
        <f>IFERROR(VLOOKUP(Tabla1[[#This Row],[FECHA]],'RECAUDOS DE RESOLUCIONES'!A:D,4,FALSE),0)</f>
        <v>0</v>
      </c>
      <c r="P4294" s="9">
        <f>IFERROR(VLOOKUP(Tabla1[[#This Row],[FECHA]],'RECAUDOS DE RESOLUCIONES'!A:D,3,FALSE),0)</f>
        <v>0</v>
      </c>
      <c r="Q429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294" s="9">
        <f>Tabla1[V. COMPARENDOS]-(Tabla1[V. EXONERACIONES]+Tabla1[[#This Row],[V. SIMIT CON RESOLUCION]]+Tabla1[[#This Row],[V. SIMIT SIN RESOLUCION]]+Tabla1[[#This Row],[V. RECAUDOS COMPARENDOS]]+Tabla1[[#This Row],[V. RECAUDOS RESOLUCIONES]])</f>
        <v>385000</v>
      </c>
      <c r="S4294" s="11">
        <f>IFERROR(VLOOKUP(Tabla1[[#This Row],[FECHA]],'RECAUDOS LOCALES'!A:D,4,FALSE),0)</f>
        <v>0</v>
      </c>
      <c r="T4294" s="9">
        <f>IFERROR(VLOOKUP(Tabla1[[#This Row],[FECHA]],'RECAUDOS LOCALES'!A:D,3,FALSE),0)</f>
        <v>0</v>
      </c>
      <c r="U4294" s="11">
        <f>IFERROR(VLOOKUP(Tabla1[[#This Row],[FECHA]],'RECAUDOS EXTERNOS'!A:D,4,FALSE),0)</f>
        <v>0</v>
      </c>
      <c r="V4294" s="9">
        <f>IFERROR(VLOOKUP(Tabla1[[#This Row],[FECHA]],'RECAUDOS EXTERNOS'!A:D,3,FALSE),0)</f>
        <v>0</v>
      </c>
    </row>
    <row r="4295" spans="1:22" x14ac:dyDescent="0.25">
      <c r="A4295" s="1">
        <v>41854</v>
      </c>
      <c r="B4295" s="3" t="s">
        <v>4</v>
      </c>
      <c r="C4295" s="2">
        <v>41852</v>
      </c>
      <c r="D4295" s="5">
        <f>YEAR(Tabla1[[#This Row],[FECHA]])</f>
        <v>2014</v>
      </c>
      <c r="E4295" s="5">
        <f>IFERROR(VLOOKUP(Tabla1[[#This Row],[FECHA]],'COMPARENDOS TOTALES'!A:D,4,FALSE),0)</f>
        <v>8</v>
      </c>
      <c r="F4295" s="9">
        <f>IFERROR(VLOOKUP(Tabla1[[#This Row],[FECHA]],'COMPARENDOS TOTALES'!A:D,3,FALSE),0)</f>
        <v>4446750</v>
      </c>
      <c r="G4295" s="5">
        <f>IFERROR(VLOOKUP(Tabla1[[#This Row],[FECHA]],EXONERACIONES!A:D,4,FALSE),0)</f>
        <v>0</v>
      </c>
      <c r="H4295" s="9">
        <f>IFERROR(VLOOKUP(Tabla1[[#This Row],[FECHA]],EXONERACIONES!A:D,3,FALSE),0)</f>
        <v>0</v>
      </c>
      <c r="I4295" s="5">
        <f>IFERROR(VLOOKUP(Tabla1[[#This Row],[FECHA]],'SIMIT CON RES'!A:D,4,FALSE),0)</f>
        <v>6</v>
      </c>
      <c r="J4295" s="9">
        <f>IFERROR(VLOOKUP(Tabla1[[#This Row],[FECHA]],'SIMIT CON RES'!A:D,3,FALSE),0)</f>
        <v>3214750</v>
      </c>
      <c r="K4295">
        <f>IFERROR(VLOOKUP(Tabla1[[#This Row],[FECHA]],'SIMIT SIN RES'!A:D,4,FALSE),0)</f>
        <v>0</v>
      </c>
      <c r="L4295" s="9">
        <f>IFERROR(VLOOKUP(Tabla1[[#This Row],[FECHA]],'SIMIT SIN RES'!A:D,3,FALSE),0)</f>
        <v>0</v>
      </c>
      <c r="M4295" s="5">
        <f>IFERROR(VLOOKUP(Tabla1[[#This Row],[FECHA]],'RECAUDOS DE COMPARENDOS'!A:D,4,FALSE),0)</f>
        <v>0</v>
      </c>
      <c r="N4295" s="9">
        <f>IFERROR(VLOOKUP(Tabla1[[#This Row],[FECHA]],'RECAUDOS DE COMPARENDOS'!A:D,3,FALSE),0)</f>
        <v>0</v>
      </c>
      <c r="O4295" s="5">
        <f>IFERROR(VLOOKUP(Tabla1[[#This Row],[FECHA]],'RECAUDOS DE RESOLUCIONES'!A:D,4,FALSE),0)</f>
        <v>0</v>
      </c>
      <c r="P4295" s="9">
        <f>IFERROR(VLOOKUP(Tabla1[[#This Row],[FECHA]],'RECAUDOS DE RESOLUCIONES'!A:D,3,FALSE),0)</f>
        <v>0</v>
      </c>
      <c r="Q429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4295" s="9">
        <f>Tabla1[V. COMPARENDOS]-(Tabla1[V. EXONERACIONES]+Tabla1[[#This Row],[V. SIMIT CON RESOLUCION]]+Tabla1[[#This Row],[V. SIMIT SIN RESOLUCION]]+Tabla1[[#This Row],[V. RECAUDOS COMPARENDOS]]+Tabla1[[#This Row],[V. RECAUDOS RESOLUCIONES]])</f>
        <v>1232000</v>
      </c>
      <c r="S4295" s="11">
        <f>IFERROR(VLOOKUP(Tabla1[[#This Row],[FECHA]],'RECAUDOS LOCALES'!A:D,4,FALSE),0)</f>
        <v>0</v>
      </c>
      <c r="T4295" s="9">
        <f>IFERROR(VLOOKUP(Tabla1[[#This Row],[FECHA]],'RECAUDOS LOCALES'!A:D,3,FALSE),0)</f>
        <v>0</v>
      </c>
      <c r="U4295" s="11">
        <f>IFERROR(VLOOKUP(Tabla1[[#This Row],[FECHA]],'RECAUDOS EXTERNOS'!A:D,4,FALSE),0)</f>
        <v>0</v>
      </c>
      <c r="V4295" s="9">
        <f>IFERROR(VLOOKUP(Tabla1[[#This Row],[FECHA]],'RECAUDOS EXTERNOS'!A:D,3,FALSE),0)</f>
        <v>0</v>
      </c>
    </row>
    <row r="4296" spans="1:22" x14ac:dyDescent="0.25">
      <c r="A4296" s="1">
        <v>41855</v>
      </c>
      <c r="B4296" s="3" t="s">
        <v>1</v>
      </c>
      <c r="C4296" s="2">
        <v>41852</v>
      </c>
      <c r="D4296" s="5">
        <f>YEAR(Tabla1[[#This Row],[FECHA]])</f>
        <v>2014</v>
      </c>
      <c r="E4296" s="5">
        <f>IFERROR(VLOOKUP(Tabla1[[#This Row],[FECHA]],'COMPARENDOS TOTALES'!A:D,4,FALSE),0)</f>
        <v>2</v>
      </c>
      <c r="F4296" s="9">
        <f>IFERROR(VLOOKUP(Tabla1[[#This Row],[FECHA]],'COMPARENDOS TOTALES'!A:D,3,FALSE),0)</f>
        <v>328534</v>
      </c>
      <c r="G4296" s="5">
        <f>IFERROR(VLOOKUP(Tabla1[[#This Row],[FECHA]],EXONERACIONES!A:D,4,FALSE),0)</f>
        <v>0</v>
      </c>
      <c r="H4296" s="9">
        <f>IFERROR(VLOOKUP(Tabla1[[#This Row],[FECHA]],EXONERACIONES!A:D,3,FALSE),0)</f>
        <v>0</v>
      </c>
      <c r="I4296" s="5">
        <f>IFERROR(VLOOKUP(Tabla1[[#This Row],[FECHA]],'SIMIT CON RES'!A:D,4,FALSE),0)</f>
        <v>2</v>
      </c>
      <c r="J4296" s="9">
        <f>IFERROR(VLOOKUP(Tabla1[[#This Row],[FECHA]],'SIMIT CON RES'!A:D,3,FALSE),0)</f>
        <v>328534</v>
      </c>
      <c r="K4296">
        <f>IFERROR(VLOOKUP(Tabla1[[#This Row],[FECHA]],'SIMIT SIN RES'!A:D,4,FALSE),0)</f>
        <v>0</v>
      </c>
      <c r="L4296" s="9">
        <f>IFERROR(VLOOKUP(Tabla1[[#This Row],[FECHA]],'SIMIT SIN RES'!A:D,3,FALSE),0)</f>
        <v>0</v>
      </c>
      <c r="M4296" s="5">
        <f>IFERROR(VLOOKUP(Tabla1[[#This Row],[FECHA]],'RECAUDOS DE COMPARENDOS'!A:D,4,FALSE),0)</f>
        <v>0</v>
      </c>
      <c r="N4296" s="9">
        <f>IFERROR(VLOOKUP(Tabla1[[#This Row],[FECHA]],'RECAUDOS DE COMPARENDOS'!A:D,3,FALSE),0)</f>
        <v>0</v>
      </c>
      <c r="O4296" s="5">
        <f>IFERROR(VLOOKUP(Tabla1[[#This Row],[FECHA]],'RECAUDOS DE RESOLUCIONES'!A:D,4,FALSE),0)</f>
        <v>0</v>
      </c>
      <c r="P4296" s="9">
        <f>IFERROR(VLOOKUP(Tabla1[[#This Row],[FECHA]],'RECAUDOS DE RESOLUCIONES'!A:D,3,FALSE),0)</f>
        <v>0</v>
      </c>
      <c r="Q429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29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296" s="11">
        <f>IFERROR(VLOOKUP(Tabla1[[#This Row],[FECHA]],'RECAUDOS LOCALES'!A:D,4,FALSE),0)</f>
        <v>9</v>
      </c>
      <c r="T4296" s="9">
        <f>IFERROR(VLOOKUP(Tabla1[[#This Row],[FECHA]],'RECAUDOS LOCALES'!A:D,3,FALSE),0)</f>
        <v>2390637</v>
      </c>
      <c r="U4296" s="11">
        <f>IFERROR(VLOOKUP(Tabla1[[#This Row],[FECHA]],'RECAUDOS EXTERNOS'!A:D,4,FALSE),0)</f>
        <v>5</v>
      </c>
      <c r="V4296" s="9">
        <f>IFERROR(VLOOKUP(Tabla1[[#This Row],[FECHA]],'RECAUDOS EXTERNOS'!A:D,3,FALSE),0)</f>
        <v>1864440</v>
      </c>
    </row>
    <row r="4297" spans="1:22" x14ac:dyDescent="0.25">
      <c r="A4297" s="1">
        <v>41856</v>
      </c>
      <c r="B4297" s="3" t="s">
        <v>2</v>
      </c>
      <c r="C4297" s="2">
        <v>41852</v>
      </c>
      <c r="D4297" s="5">
        <f>YEAR(Tabla1[[#This Row],[FECHA]])</f>
        <v>2014</v>
      </c>
      <c r="E4297" s="5">
        <f>IFERROR(VLOOKUP(Tabla1[[#This Row],[FECHA]],'COMPARENDOS TOTALES'!A:D,4,FALSE),0)</f>
        <v>2</v>
      </c>
      <c r="F4297" s="9">
        <f>IFERROR(VLOOKUP(Tabla1[[#This Row],[FECHA]],'COMPARENDOS TOTALES'!A:D,3,FALSE),0)</f>
        <v>328534</v>
      </c>
      <c r="G4297" s="5">
        <f>IFERROR(VLOOKUP(Tabla1[[#This Row],[FECHA]],EXONERACIONES!A:D,4,FALSE),0)</f>
        <v>0</v>
      </c>
      <c r="H4297" s="9">
        <f>IFERROR(VLOOKUP(Tabla1[[#This Row],[FECHA]],EXONERACIONES!A:D,3,FALSE),0)</f>
        <v>0</v>
      </c>
      <c r="I4297" s="5">
        <f>IFERROR(VLOOKUP(Tabla1[[#This Row],[FECHA]],'SIMIT CON RES'!A:D,4,FALSE),0)</f>
        <v>2</v>
      </c>
      <c r="J4297" s="9">
        <f>IFERROR(VLOOKUP(Tabla1[[#This Row],[FECHA]],'SIMIT CON RES'!A:D,3,FALSE),0)</f>
        <v>328534</v>
      </c>
      <c r="K4297">
        <f>IFERROR(VLOOKUP(Tabla1[[#This Row],[FECHA]],'SIMIT SIN RES'!A:D,4,FALSE),0)</f>
        <v>0</v>
      </c>
      <c r="L4297" s="9">
        <f>IFERROR(VLOOKUP(Tabla1[[#This Row],[FECHA]],'SIMIT SIN RES'!A:D,3,FALSE),0)</f>
        <v>0</v>
      </c>
      <c r="M4297" s="5">
        <f>IFERROR(VLOOKUP(Tabla1[[#This Row],[FECHA]],'RECAUDOS DE COMPARENDOS'!A:D,4,FALSE),0)</f>
        <v>0</v>
      </c>
      <c r="N4297" s="9">
        <f>IFERROR(VLOOKUP(Tabla1[[#This Row],[FECHA]],'RECAUDOS DE COMPARENDOS'!A:D,3,FALSE),0)</f>
        <v>0</v>
      </c>
      <c r="O4297" s="5">
        <f>IFERROR(VLOOKUP(Tabla1[[#This Row],[FECHA]],'RECAUDOS DE RESOLUCIONES'!A:D,4,FALSE),0)</f>
        <v>0</v>
      </c>
      <c r="P4297" s="9">
        <f>IFERROR(VLOOKUP(Tabla1[[#This Row],[FECHA]],'RECAUDOS DE RESOLUCIONES'!A:D,3,FALSE),0)</f>
        <v>0</v>
      </c>
      <c r="Q429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29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297" s="11">
        <f>IFERROR(VLOOKUP(Tabla1[[#This Row],[FECHA]],'RECAUDOS LOCALES'!A:D,4,FALSE),0)</f>
        <v>9</v>
      </c>
      <c r="T4297" s="9">
        <f>IFERROR(VLOOKUP(Tabla1[[#This Row],[FECHA]],'RECAUDOS LOCALES'!A:D,3,FALSE),0)</f>
        <v>2157411</v>
      </c>
      <c r="U4297" s="11">
        <f>IFERROR(VLOOKUP(Tabla1[[#This Row],[FECHA]],'RECAUDOS EXTERNOS'!A:D,4,FALSE),0)</f>
        <v>3</v>
      </c>
      <c r="V4297" s="9">
        <f>IFERROR(VLOOKUP(Tabla1[[#This Row],[FECHA]],'RECAUDOS EXTERNOS'!A:D,3,FALSE),0)</f>
        <v>876104</v>
      </c>
    </row>
    <row r="4298" spans="1:22" x14ac:dyDescent="0.25">
      <c r="A4298" s="1">
        <v>41857</v>
      </c>
      <c r="B4298" s="3" t="s">
        <v>3</v>
      </c>
      <c r="C4298" s="2">
        <v>41852</v>
      </c>
      <c r="D4298" s="5">
        <f>YEAR(Tabla1[[#This Row],[FECHA]])</f>
        <v>2014</v>
      </c>
      <c r="E4298" s="5">
        <f>IFERROR(VLOOKUP(Tabla1[[#This Row],[FECHA]],'COMPARENDOS TOTALES'!A:D,4,FALSE),0)</f>
        <v>1</v>
      </c>
      <c r="F4298" s="9">
        <f>IFERROR(VLOOKUP(Tabla1[[#This Row],[FECHA]],'COMPARENDOS TOTALES'!A:D,3,FALSE),0)</f>
        <v>164267</v>
      </c>
      <c r="G4298" s="5">
        <f>IFERROR(VLOOKUP(Tabla1[[#This Row],[FECHA]],EXONERACIONES!A:D,4,FALSE),0)</f>
        <v>0</v>
      </c>
      <c r="H4298" s="9">
        <f>IFERROR(VLOOKUP(Tabla1[[#This Row],[FECHA]],EXONERACIONES!A:D,3,FALSE),0)</f>
        <v>0</v>
      </c>
      <c r="I4298" s="5">
        <f>IFERROR(VLOOKUP(Tabla1[[#This Row],[FECHA]],'SIMIT CON RES'!A:D,4,FALSE),0)</f>
        <v>1</v>
      </c>
      <c r="J4298" s="9">
        <f>IFERROR(VLOOKUP(Tabla1[[#This Row],[FECHA]],'SIMIT CON RES'!A:D,3,FALSE),0)</f>
        <v>164267</v>
      </c>
      <c r="K4298">
        <f>IFERROR(VLOOKUP(Tabla1[[#This Row],[FECHA]],'SIMIT SIN RES'!A:D,4,FALSE),0)</f>
        <v>0</v>
      </c>
      <c r="L4298" s="9">
        <f>IFERROR(VLOOKUP(Tabla1[[#This Row],[FECHA]],'SIMIT SIN RES'!A:D,3,FALSE),0)</f>
        <v>0</v>
      </c>
      <c r="M4298" s="5">
        <f>IFERROR(VLOOKUP(Tabla1[[#This Row],[FECHA]],'RECAUDOS DE COMPARENDOS'!A:D,4,FALSE),0)</f>
        <v>0</v>
      </c>
      <c r="N4298" s="9">
        <f>IFERROR(VLOOKUP(Tabla1[[#This Row],[FECHA]],'RECAUDOS DE COMPARENDOS'!A:D,3,FALSE),0)</f>
        <v>0</v>
      </c>
      <c r="O4298" s="5">
        <f>IFERROR(VLOOKUP(Tabla1[[#This Row],[FECHA]],'RECAUDOS DE RESOLUCIONES'!A:D,4,FALSE),0)</f>
        <v>0</v>
      </c>
      <c r="P4298" s="9">
        <f>IFERROR(VLOOKUP(Tabla1[[#This Row],[FECHA]],'RECAUDOS DE RESOLUCIONES'!A:D,3,FALSE),0)</f>
        <v>0</v>
      </c>
      <c r="Q429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29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298" s="11">
        <f>IFERROR(VLOOKUP(Tabla1[[#This Row],[FECHA]],'RECAUDOS LOCALES'!A:D,4,FALSE),0)</f>
        <v>1</v>
      </c>
      <c r="T4298" s="9">
        <f>IFERROR(VLOOKUP(Tabla1[[#This Row],[FECHA]],'RECAUDOS LOCALES'!A:D,3,FALSE),0)</f>
        <v>150000</v>
      </c>
      <c r="U4298" s="11">
        <f>IFERROR(VLOOKUP(Tabla1[[#This Row],[FECHA]],'RECAUDOS EXTERNOS'!A:D,4,FALSE),0)</f>
        <v>3</v>
      </c>
      <c r="V4298" s="9">
        <f>IFERROR(VLOOKUP(Tabla1[[#This Row],[FECHA]],'RECAUDOS EXTERNOS'!A:D,3,FALSE),0)</f>
        <v>1218961</v>
      </c>
    </row>
    <row r="4299" spans="1:22" x14ac:dyDescent="0.25">
      <c r="A4299" s="1">
        <v>41858</v>
      </c>
      <c r="B4299" s="3" t="s">
        <v>6</v>
      </c>
      <c r="C4299" s="2">
        <v>41852</v>
      </c>
      <c r="D4299" s="5">
        <f>YEAR(Tabla1[[#This Row],[FECHA]])</f>
        <v>2014</v>
      </c>
      <c r="E4299" s="5">
        <f>IFERROR(VLOOKUP(Tabla1[[#This Row],[FECHA]],'COMPARENDOS TOTALES'!A:D,4,FALSE),0)</f>
        <v>3</v>
      </c>
      <c r="F4299" s="9">
        <f>IFERROR(VLOOKUP(Tabla1[[#This Row],[FECHA]],'COMPARENDOS TOTALES'!A:D,3,FALSE),0)</f>
        <v>1424500</v>
      </c>
      <c r="G4299" s="5">
        <f>IFERROR(VLOOKUP(Tabla1[[#This Row],[FECHA]],EXONERACIONES!A:D,4,FALSE),0)</f>
        <v>0</v>
      </c>
      <c r="H4299" s="9">
        <f>IFERROR(VLOOKUP(Tabla1[[#This Row],[FECHA]],EXONERACIONES!A:D,3,FALSE),0)</f>
        <v>0</v>
      </c>
      <c r="I4299" s="5">
        <f>IFERROR(VLOOKUP(Tabla1[[#This Row],[FECHA]],'SIMIT CON RES'!A:D,4,FALSE),0)</f>
        <v>2</v>
      </c>
      <c r="J4299" s="9">
        <f>IFERROR(VLOOKUP(Tabla1[[#This Row],[FECHA]],'SIMIT CON RES'!A:D,3,FALSE),0)</f>
        <v>1232000</v>
      </c>
      <c r="K4299">
        <f>IFERROR(VLOOKUP(Tabla1[[#This Row],[FECHA]],'SIMIT SIN RES'!A:D,4,FALSE),0)</f>
        <v>0</v>
      </c>
      <c r="L4299" s="9">
        <f>IFERROR(VLOOKUP(Tabla1[[#This Row],[FECHA]],'SIMIT SIN RES'!A:D,3,FALSE),0)</f>
        <v>0</v>
      </c>
      <c r="M4299" s="5">
        <f>IFERROR(VLOOKUP(Tabla1[[#This Row],[FECHA]],'RECAUDOS DE COMPARENDOS'!A:D,4,FALSE),0)</f>
        <v>0</v>
      </c>
      <c r="N4299" s="9">
        <f>IFERROR(VLOOKUP(Tabla1[[#This Row],[FECHA]],'RECAUDOS DE COMPARENDOS'!A:D,3,FALSE),0)</f>
        <v>0</v>
      </c>
      <c r="O4299" s="5">
        <f>IFERROR(VLOOKUP(Tabla1[[#This Row],[FECHA]],'RECAUDOS DE RESOLUCIONES'!A:D,4,FALSE),0)</f>
        <v>0</v>
      </c>
      <c r="P4299" s="9">
        <f>IFERROR(VLOOKUP(Tabla1[[#This Row],[FECHA]],'RECAUDOS DE RESOLUCIONES'!A:D,3,FALSE),0)</f>
        <v>0</v>
      </c>
      <c r="Q429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299" s="9">
        <f>Tabla1[V. COMPARENDOS]-(Tabla1[V. EXONERACIONES]+Tabla1[[#This Row],[V. SIMIT CON RESOLUCION]]+Tabla1[[#This Row],[V. SIMIT SIN RESOLUCION]]+Tabla1[[#This Row],[V. RECAUDOS COMPARENDOS]]+Tabla1[[#This Row],[V. RECAUDOS RESOLUCIONES]])</f>
        <v>192500</v>
      </c>
      <c r="S4299" s="11">
        <f>IFERROR(VLOOKUP(Tabla1[[#This Row],[FECHA]],'RECAUDOS LOCALES'!A:D,4,FALSE),0)</f>
        <v>0</v>
      </c>
      <c r="T4299" s="9">
        <f>IFERROR(VLOOKUP(Tabla1[[#This Row],[FECHA]],'RECAUDOS LOCALES'!A:D,3,FALSE),0)</f>
        <v>0</v>
      </c>
      <c r="U4299" s="11">
        <f>IFERROR(VLOOKUP(Tabla1[[#This Row],[FECHA]],'RECAUDOS EXTERNOS'!A:D,4,FALSE),0)</f>
        <v>0</v>
      </c>
      <c r="V4299" s="9">
        <f>IFERROR(VLOOKUP(Tabla1[[#This Row],[FECHA]],'RECAUDOS EXTERNOS'!A:D,3,FALSE),0)</f>
        <v>0</v>
      </c>
    </row>
    <row r="4300" spans="1:22" x14ac:dyDescent="0.25">
      <c r="A4300" s="1">
        <v>41859</v>
      </c>
      <c r="B4300" s="3" t="s">
        <v>0</v>
      </c>
      <c r="C4300" s="2">
        <v>41852</v>
      </c>
      <c r="D4300" s="5">
        <f>YEAR(Tabla1[[#This Row],[FECHA]])</f>
        <v>2014</v>
      </c>
      <c r="E4300" s="5">
        <f>IFERROR(VLOOKUP(Tabla1[[#This Row],[FECHA]],'COMPARENDOS TOTALES'!A:D,4,FALSE),0)</f>
        <v>2</v>
      </c>
      <c r="F4300" s="9">
        <f>IFERROR(VLOOKUP(Tabla1[[#This Row],[FECHA]],'COMPARENDOS TOTALES'!A:D,3,FALSE),0)</f>
        <v>549267</v>
      </c>
      <c r="G4300" s="5">
        <f>IFERROR(VLOOKUP(Tabla1[[#This Row],[FECHA]],EXONERACIONES!A:D,4,FALSE),0)</f>
        <v>0</v>
      </c>
      <c r="H4300" s="9">
        <f>IFERROR(VLOOKUP(Tabla1[[#This Row],[FECHA]],EXONERACIONES!A:D,3,FALSE),0)</f>
        <v>0</v>
      </c>
      <c r="I4300" s="5">
        <f>IFERROR(VLOOKUP(Tabla1[[#This Row],[FECHA]],'SIMIT CON RES'!A:D,4,FALSE),0)</f>
        <v>0</v>
      </c>
      <c r="J4300" s="9">
        <f>IFERROR(VLOOKUP(Tabla1[[#This Row],[FECHA]],'SIMIT CON RES'!A:D,3,FALSE),0)</f>
        <v>0</v>
      </c>
      <c r="K4300">
        <f>IFERROR(VLOOKUP(Tabla1[[#This Row],[FECHA]],'SIMIT SIN RES'!A:D,4,FALSE),0)</f>
        <v>0</v>
      </c>
      <c r="L4300" s="9">
        <f>IFERROR(VLOOKUP(Tabla1[[#This Row],[FECHA]],'SIMIT SIN RES'!A:D,3,FALSE),0)</f>
        <v>0</v>
      </c>
      <c r="M4300" s="5">
        <f>IFERROR(VLOOKUP(Tabla1[[#This Row],[FECHA]],'RECAUDOS DE COMPARENDOS'!A:D,4,FALSE),0)</f>
        <v>0</v>
      </c>
      <c r="N4300" s="9">
        <f>IFERROR(VLOOKUP(Tabla1[[#This Row],[FECHA]],'RECAUDOS DE COMPARENDOS'!A:D,3,FALSE),0)</f>
        <v>0</v>
      </c>
      <c r="O4300" s="5">
        <f>IFERROR(VLOOKUP(Tabla1[[#This Row],[FECHA]],'RECAUDOS DE RESOLUCIONES'!A:D,4,FALSE),0)</f>
        <v>0</v>
      </c>
      <c r="P4300" s="9">
        <f>IFERROR(VLOOKUP(Tabla1[[#This Row],[FECHA]],'RECAUDOS DE RESOLUCIONES'!A:D,3,FALSE),0)</f>
        <v>0</v>
      </c>
      <c r="Q430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4300" s="9">
        <f>Tabla1[V. COMPARENDOS]-(Tabla1[V. EXONERACIONES]+Tabla1[[#This Row],[V. SIMIT CON RESOLUCION]]+Tabla1[[#This Row],[V. SIMIT SIN RESOLUCION]]+Tabla1[[#This Row],[V. RECAUDOS COMPARENDOS]]+Tabla1[[#This Row],[V. RECAUDOS RESOLUCIONES]])</f>
        <v>549267</v>
      </c>
      <c r="S4300" s="11">
        <f>IFERROR(VLOOKUP(Tabla1[[#This Row],[FECHA]],'RECAUDOS LOCALES'!A:D,4,FALSE),0)</f>
        <v>4</v>
      </c>
      <c r="T4300" s="9">
        <f>IFERROR(VLOOKUP(Tabla1[[#This Row],[FECHA]],'RECAUDOS LOCALES'!A:D,3,FALSE),0)</f>
        <v>423300</v>
      </c>
      <c r="U4300" s="11">
        <f>IFERROR(VLOOKUP(Tabla1[[#This Row],[FECHA]],'RECAUDOS EXTERNOS'!A:D,4,FALSE),0)</f>
        <v>2</v>
      </c>
      <c r="V4300" s="9">
        <f>IFERROR(VLOOKUP(Tabla1[[#This Row],[FECHA]],'RECAUDOS EXTERNOS'!A:D,3,FALSE),0)</f>
        <v>418208</v>
      </c>
    </row>
    <row r="4301" spans="1:22" x14ac:dyDescent="0.25">
      <c r="A4301" s="1">
        <v>41860</v>
      </c>
      <c r="B4301" s="3" t="s">
        <v>5</v>
      </c>
      <c r="C4301" s="2">
        <v>41852</v>
      </c>
      <c r="D4301" s="5">
        <f>YEAR(Tabla1[[#This Row],[FECHA]])</f>
        <v>2014</v>
      </c>
      <c r="E4301" s="5">
        <f>IFERROR(VLOOKUP(Tabla1[[#This Row],[FECHA]],'COMPARENDOS TOTALES'!A:D,4,FALSE),0)</f>
        <v>2</v>
      </c>
      <c r="F4301" s="9">
        <f>IFERROR(VLOOKUP(Tabla1[[#This Row],[FECHA]],'COMPARENDOS TOTALES'!A:D,3,FALSE),0)</f>
        <v>616000</v>
      </c>
      <c r="G4301" s="5">
        <f>IFERROR(VLOOKUP(Tabla1[[#This Row],[FECHA]],EXONERACIONES!A:D,4,FALSE),0)</f>
        <v>0</v>
      </c>
      <c r="H4301" s="9">
        <f>IFERROR(VLOOKUP(Tabla1[[#This Row],[FECHA]],EXONERACIONES!A:D,3,FALSE),0)</f>
        <v>0</v>
      </c>
      <c r="I4301" s="5">
        <f>IFERROR(VLOOKUP(Tabla1[[#This Row],[FECHA]],'SIMIT CON RES'!A:D,4,FALSE),0)</f>
        <v>1</v>
      </c>
      <c r="J4301" s="9">
        <f>IFERROR(VLOOKUP(Tabla1[[#This Row],[FECHA]],'SIMIT CON RES'!A:D,3,FALSE),0)</f>
        <v>308000</v>
      </c>
      <c r="K4301">
        <f>IFERROR(VLOOKUP(Tabla1[[#This Row],[FECHA]],'SIMIT SIN RES'!A:D,4,FALSE),0)</f>
        <v>0</v>
      </c>
      <c r="L4301" s="9">
        <f>IFERROR(VLOOKUP(Tabla1[[#This Row],[FECHA]],'SIMIT SIN RES'!A:D,3,FALSE),0)</f>
        <v>0</v>
      </c>
      <c r="M4301" s="5">
        <f>IFERROR(VLOOKUP(Tabla1[[#This Row],[FECHA]],'RECAUDOS DE COMPARENDOS'!A:D,4,FALSE),0)</f>
        <v>0</v>
      </c>
      <c r="N4301" s="9">
        <f>IFERROR(VLOOKUP(Tabla1[[#This Row],[FECHA]],'RECAUDOS DE COMPARENDOS'!A:D,3,FALSE),0)</f>
        <v>0</v>
      </c>
      <c r="O4301" s="5">
        <f>IFERROR(VLOOKUP(Tabla1[[#This Row],[FECHA]],'RECAUDOS DE RESOLUCIONES'!A:D,4,FALSE),0)</f>
        <v>0</v>
      </c>
      <c r="P4301" s="9">
        <f>IFERROR(VLOOKUP(Tabla1[[#This Row],[FECHA]],'RECAUDOS DE RESOLUCIONES'!A:D,3,FALSE),0)</f>
        <v>0</v>
      </c>
      <c r="Q430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301" s="9">
        <f>Tabla1[V. COMPARENDOS]-(Tabla1[V. EXONERACIONES]+Tabla1[[#This Row],[V. SIMIT CON RESOLUCION]]+Tabla1[[#This Row],[V. SIMIT SIN RESOLUCION]]+Tabla1[[#This Row],[V. RECAUDOS COMPARENDOS]]+Tabla1[[#This Row],[V. RECAUDOS RESOLUCIONES]])</f>
        <v>308000</v>
      </c>
      <c r="S4301" s="11">
        <f>IFERROR(VLOOKUP(Tabla1[[#This Row],[FECHA]],'RECAUDOS LOCALES'!A:D,4,FALSE),0)</f>
        <v>0</v>
      </c>
      <c r="T4301" s="9">
        <f>IFERROR(VLOOKUP(Tabla1[[#This Row],[FECHA]],'RECAUDOS LOCALES'!A:D,3,FALSE),0)</f>
        <v>0</v>
      </c>
      <c r="U4301" s="11">
        <f>IFERROR(VLOOKUP(Tabla1[[#This Row],[FECHA]],'RECAUDOS EXTERNOS'!A:D,4,FALSE),0)</f>
        <v>0</v>
      </c>
      <c r="V4301" s="9">
        <f>IFERROR(VLOOKUP(Tabla1[[#This Row],[FECHA]],'RECAUDOS EXTERNOS'!A:D,3,FALSE),0)</f>
        <v>0</v>
      </c>
    </row>
    <row r="4302" spans="1:22" x14ac:dyDescent="0.25">
      <c r="A4302" s="1">
        <v>41861</v>
      </c>
      <c r="B4302" s="3" t="s">
        <v>4</v>
      </c>
      <c r="C4302" s="2">
        <v>41852</v>
      </c>
      <c r="D4302" s="5">
        <f>YEAR(Tabla1[[#This Row],[FECHA]])</f>
        <v>2014</v>
      </c>
      <c r="E4302" s="5">
        <f>IFERROR(VLOOKUP(Tabla1[[#This Row],[FECHA]],'COMPARENDOS TOTALES'!A:D,4,FALSE),0)</f>
        <v>1</v>
      </c>
      <c r="F4302" s="9">
        <f>IFERROR(VLOOKUP(Tabla1[[#This Row],[FECHA]],'COMPARENDOS TOTALES'!A:D,3,FALSE),0)</f>
        <v>164267</v>
      </c>
      <c r="G4302" s="5">
        <f>IFERROR(VLOOKUP(Tabla1[[#This Row],[FECHA]],EXONERACIONES!A:D,4,FALSE),0)</f>
        <v>0</v>
      </c>
      <c r="H4302" s="9">
        <f>IFERROR(VLOOKUP(Tabla1[[#This Row],[FECHA]],EXONERACIONES!A:D,3,FALSE),0)</f>
        <v>0</v>
      </c>
      <c r="I4302" s="5">
        <f>IFERROR(VLOOKUP(Tabla1[[#This Row],[FECHA]],'SIMIT CON RES'!A:D,4,FALSE),0)</f>
        <v>1</v>
      </c>
      <c r="J4302" s="9">
        <f>IFERROR(VLOOKUP(Tabla1[[#This Row],[FECHA]],'SIMIT CON RES'!A:D,3,FALSE),0)</f>
        <v>164267</v>
      </c>
      <c r="K4302">
        <f>IFERROR(VLOOKUP(Tabla1[[#This Row],[FECHA]],'SIMIT SIN RES'!A:D,4,FALSE),0)</f>
        <v>0</v>
      </c>
      <c r="L4302" s="9">
        <f>IFERROR(VLOOKUP(Tabla1[[#This Row],[FECHA]],'SIMIT SIN RES'!A:D,3,FALSE),0)</f>
        <v>0</v>
      </c>
      <c r="M4302" s="5">
        <f>IFERROR(VLOOKUP(Tabla1[[#This Row],[FECHA]],'RECAUDOS DE COMPARENDOS'!A:D,4,FALSE),0)</f>
        <v>0</v>
      </c>
      <c r="N4302" s="9">
        <f>IFERROR(VLOOKUP(Tabla1[[#This Row],[FECHA]],'RECAUDOS DE COMPARENDOS'!A:D,3,FALSE),0)</f>
        <v>0</v>
      </c>
      <c r="O4302" s="5">
        <f>IFERROR(VLOOKUP(Tabla1[[#This Row],[FECHA]],'RECAUDOS DE RESOLUCIONES'!A:D,4,FALSE),0)</f>
        <v>0</v>
      </c>
      <c r="P4302" s="9">
        <f>IFERROR(VLOOKUP(Tabla1[[#This Row],[FECHA]],'RECAUDOS DE RESOLUCIONES'!A:D,3,FALSE),0)</f>
        <v>0</v>
      </c>
      <c r="Q430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30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302" s="11">
        <f>IFERROR(VLOOKUP(Tabla1[[#This Row],[FECHA]],'RECAUDOS LOCALES'!A:D,4,FALSE),0)</f>
        <v>0</v>
      </c>
      <c r="T4302" s="9">
        <f>IFERROR(VLOOKUP(Tabla1[[#This Row],[FECHA]],'RECAUDOS LOCALES'!A:D,3,FALSE),0)</f>
        <v>0</v>
      </c>
      <c r="U4302" s="11">
        <f>IFERROR(VLOOKUP(Tabla1[[#This Row],[FECHA]],'RECAUDOS EXTERNOS'!A:D,4,FALSE),0)</f>
        <v>0</v>
      </c>
      <c r="V4302" s="9">
        <f>IFERROR(VLOOKUP(Tabla1[[#This Row],[FECHA]],'RECAUDOS EXTERNOS'!A:D,3,FALSE),0)</f>
        <v>0</v>
      </c>
    </row>
    <row r="4303" spans="1:22" x14ac:dyDescent="0.25">
      <c r="A4303" s="1">
        <v>41862</v>
      </c>
      <c r="B4303" s="3" t="s">
        <v>1</v>
      </c>
      <c r="C4303" s="2">
        <v>41852</v>
      </c>
      <c r="D4303" s="5">
        <f>YEAR(Tabla1[[#This Row],[FECHA]])</f>
        <v>2014</v>
      </c>
      <c r="E4303" s="5">
        <f>IFERROR(VLOOKUP(Tabla1[[#This Row],[FECHA]],'COMPARENDOS TOTALES'!A:D,4,FALSE),0)</f>
        <v>1</v>
      </c>
      <c r="F4303" s="9">
        <f>IFERROR(VLOOKUP(Tabla1[[#This Row],[FECHA]],'COMPARENDOS TOTALES'!A:D,3,FALSE),0)</f>
        <v>616000</v>
      </c>
      <c r="G4303" s="5">
        <f>IFERROR(VLOOKUP(Tabla1[[#This Row],[FECHA]],EXONERACIONES!A:D,4,FALSE),0)</f>
        <v>0</v>
      </c>
      <c r="H4303" s="9">
        <f>IFERROR(VLOOKUP(Tabla1[[#This Row],[FECHA]],EXONERACIONES!A:D,3,FALSE),0)</f>
        <v>0</v>
      </c>
      <c r="I4303" s="5">
        <f>IFERROR(VLOOKUP(Tabla1[[#This Row],[FECHA]],'SIMIT CON RES'!A:D,4,FALSE),0)</f>
        <v>1</v>
      </c>
      <c r="J4303" s="9">
        <f>IFERROR(VLOOKUP(Tabla1[[#This Row],[FECHA]],'SIMIT CON RES'!A:D,3,FALSE),0)</f>
        <v>616000</v>
      </c>
      <c r="K4303">
        <f>IFERROR(VLOOKUP(Tabla1[[#This Row],[FECHA]],'SIMIT SIN RES'!A:D,4,FALSE),0)</f>
        <v>0</v>
      </c>
      <c r="L4303" s="9">
        <f>IFERROR(VLOOKUP(Tabla1[[#This Row],[FECHA]],'SIMIT SIN RES'!A:D,3,FALSE),0)</f>
        <v>0</v>
      </c>
      <c r="M4303" s="5">
        <f>IFERROR(VLOOKUP(Tabla1[[#This Row],[FECHA]],'RECAUDOS DE COMPARENDOS'!A:D,4,FALSE),0)</f>
        <v>0</v>
      </c>
      <c r="N4303" s="9">
        <f>IFERROR(VLOOKUP(Tabla1[[#This Row],[FECHA]],'RECAUDOS DE COMPARENDOS'!A:D,3,FALSE),0)</f>
        <v>0</v>
      </c>
      <c r="O4303" s="5">
        <f>IFERROR(VLOOKUP(Tabla1[[#This Row],[FECHA]],'RECAUDOS DE RESOLUCIONES'!A:D,4,FALSE),0)</f>
        <v>0</v>
      </c>
      <c r="P4303" s="9">
        <f>IFERROR(VLOOKUP(Tabla1[[#This Row],[FECHA]],'RECAUDOS DE RESOLUCIONES'!A:D,3,FALSE),0)</f>
        <v>0</v>
      </c>
      <c r="Q430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30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303" s="11">
        <f>IFERROR(VLOOKUP(Tabla1[[#This Row],[FECHA]],'RECAUDOS LOCALES'!A:D,4,FALSE),0)</f>
        <v>8</v>
      </c>
      <c r="T4303" s="9">
        <f>IFERROR(VLOOKUP(Tabla1[[#This Row],[FECHA]],'RECAUDOS LOCALES'!A:D,3,FALSE),0)</f>
        <v>1198390</v>
      </c>
      <c r="U4303" s="11">
        <f>IFERROR(VLOOKUP(Tabla1[[#This Row],[FECHA]],'RECAUDOS EXTERNOS'!A:D,4,FALSE),0)</f>
        <v>3</v>
      </c>
      <c r="V4303" s="9">
        <f>IFERROR(VLOOKUP(Tabla1[[#This Row],[FECHA]],'RECAUDOS EXTERNOS'!A:D,3,FALSE),0)</f>
        <v>716364</v>
      </c>
    </row>
    <row r="4304" spans="1:22" x14ac:dyDescent="0.25">
      <c r="A4304" s="1">
        <v>41863</v>
      </c>
      <c r="B4304" s="3" t="s">
        <v>2</v>
      </c>
      <c r="C4304" s="2">
        <v>41852</v>
      </c>
      <c r="D4304" s="5">
        <f>YEAR(Tabla1[[#This Row],[FECHA]])</f>
        <v>2014</v>
      </c>
      <c r="E4304" s="5">
        <f>IFERROR(VLOOKUP(Tabla1[[#This Row],[FECHA]],'COMPARENDOS TOTALES'!A:D,4,FALSE),0)</f>
        <v>1</v>
      </c>
      <c r="F4304" s="9">
        <f>IFERROR(VLOOKUP(Tabla1[[#This Row],[FECHA]],'COMPARENDOS TOTALES'!A:D,3,FALSE),0)</f>
        <v>102667</v>
      </c>
      <c r="G4304" s="5">
        <f>IFERROR(VLOOKUP(Tabla1[[#This Row],[FECHA]],EXONERACIONES!A:D,4,FALSE),0)</f>
        <v>0</v>
      </c>
      <c r="H4304" s="9">
        <f>IFERROR(VLOOKUP(Tabla1[[#This Row],[FECHA]],EXONERACIONES!A:D,3,FALSE),0)</f>
        <v>0</v>
      </c>
      <c r="I4304" s="5">
        <f>IFERROR(VLOOKUP(Tabla1[[#This Row],[FECHA]],'SIMIT CON RES'!A:D,4,FALSE),0)</f>
        <v>0</v>
      </c>
      <c r="J4304" s="9">
        <f>IFERROR(VLOOKUP(Tabla1[[#This Row],[FECHA]],'SIMIT CON RES'!A:D,3,FALSE),0)</f>
        <v>0</v>
      </c>
      <c r="K4304">
        <f>IFERROR(VLOOKUP(Tabla1[[#This Row],[FECHA]],'SIMIT SIN RES'!A:D,4,FALSE),0)</f>
        <v>0</v>
      </c>
      <c r="L4304" s="9">
        <f>IFERROR(VLOOKUP(Tabla1[[#This Row],[FECHA]],'SIMIT SIN RES'!A:D,3,FALSE),0)</f>
        <v>0</v>
      </c>
      <c r="M4304" s="5">
        <f>IFERROR(VLOOKUP(Tabla1[[#This Row],[FECHA]],'RECAUDOS DE COMPARENDOS'!A:D,4,FALSE),0)</f>
        <v>0</v>
      </c>
      <c r="N4304" s="9">
        <f>IFERROR(VLOOKUP(Tabla1[[#This Row],[FECHA]],'RECAUDOS DE COMPARENDOS'!A:D,3,FALSE),0)</f>
        <v>0</v>
      </c>
      <c r="O4304" s="5">
        <f>IFERROR(VLOOKUP(Tabla1[[#This Row],[FECHA]],'RECAUDOS DE RESOLUCIONES'!A:D,4,FALSE),0)</f>
        <v>0</v>
      </c>
      <c r="P4304" s="9">
        <f>IFERROR(VLOOKUP(Tabla1[[#This Row],[FECHA]],'RECAUDOS DE RESOLUCIONES'!A:D,3,FALSE),0)</f>
        <v>0</v>
      </c>
      <c r="Q430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304" s="9">
        <f>Tabla1[V. COMPARENDOS]-(Tabla1[V. EXONERACIONES]+Tabla1[[#This Row],[V. SIMIT CON RESOLUCION]]+Tabla1[[#This Row],[V. SIMIT SIN RESOLUCION]]+Tabla1[[#This Row],[V. RECAUDOS COMPARENDOS]]+Tabla1[[#This Row],[V. RECAUDOS RESOLUCIONES]])</f>
        <v>102667</v>
      </c>
      <c r="S4304" s="11">
        <f>IFERROR(VLOOKUP(Tabla1[[#This Row],[FECHA]],'RECAUDOS LOCALES'!A:D,4,FALSE),0)</f>
        <v>3</v>
      </c>
      <c r="T4304" s="9">
        <f>IFERROR(VLOOKUP(Tabla1[[#This Row],[FECHA]],'RECAUDOS LOCALES'!A:D,3,FALSE),0)</f>
        <v>520100</v>
      </c>
      <c r="U4304" s="11">
        <f>IFERROR(VLOOKUP(Tabla1[[#This Row],[FECHA]],'RECAUDOS EXTERNOS'!A:D,4,FALSE),0)</f>
        <v>4</v>
      </c>
      <c r="V4304" s="9">
        <f>IFERROR(VLOOKUP(Tabla1[[#This Row],[FECHA]],'RECAUDOS EXTERNOS'!A:D,3,FALSE),0)</f>
        <v>1232070</v>
      </c>
    </row>
    <row r="4305" spans="1:22" x14ac:dyDescent="0.25">
      <c r="A4305" s="1">
        <v>41864</v>
      </c>
      <c r="B4305" s="3" t="s">
        <v>3</v>
      </c>
      <c r="C4305" s="2">
        <v>41852</v>
      </c>
      <c r="D4305" s="5">
        <f>YEAR(Tabla1[[#This Row],[FECHA]])</f>
        <v>2014</v>
      </c>
      <c r="E4305" s="5">
        <f>IFERROR(VLOOKUP(Tabla1[[#This Row],[FECHA]],'COMPARENDOS TOTALES'!A:D,4,FALSE),0)</f>
        <v>2</v>
      </c>
      <c r="F4305" s="9">
        <f>IFERROR(VLOOKUP(Tabla1[[#This Row],[FECHA]],'COMPARENDOS TOTALES'!A:D,3,FALSE),0)</f>
        <v>718667</v>
      </c>
      <c r="G4305" s="5">
        <f>IFERROR(VLOOKUP(Tabla1[[#This Row],[FECHA]],EXONERACIONES!A:D,4,FALSE),0)</f>
        <v>0</v>
      </c>
      <c r="H4305" s="9">
        <f>IFERROR(VLOOKUP(Tabla1[[#This Row],[FECHA]],EXONERACIONES!A:D,3,FALSE),0)</f>
        <v>0</v>
      </c>
      <c r="I4305" s="5">
        <f>IFERROR(VLOOKUP(Tabla1[[#This Row],[FECHA]],'SIMIT CON RES'!A:D,4,FALSE),0)</f>
        <v>1</v>
      </c>
      <c r="J4305" s="9">
        <f>IFERROR(VLOOKUP(Tabla1[[#This Row],[FECHA]],'SIMIT CON RES'!A:D,3,FALSE),0)</f>
        <v>102667</v>
      </c>
      <c r="K4305">
        <f>IFERROR(VLOOKUP(Tabla1[[#This Row],[FECHA]],'SIMIT SIN RES'!A:D,4,FALSE),0)</f>
        <v>0</v>
      </c>
      <c r="L4305" s="9">
        <f>IFERROR(VLOOKUP(Tabla1[[#This Row],[FECHA]],'SIMIT SIN RES'!A:D,3,FALSE),0)</f>
        <v>0</v>
      </c>
      <c r="M4305" s="5">
        <f>IFERROR(VLOOKUP(Tabla1[[#This Row],[FECHA]],'RECAUDOS DE COMPARENDOS'!A:D,4,FALSE),0)</f>
        <v>0</v>
      </c>
      <c r="N4305" s="9">
        <f>IFERROR(VLOOKUP(Tabla1[[#This Row],[FECHA]],'RECAUDOS DE COMPARENDOS'!A:D,3,FALSE),0)</f>
        <v>0</v>
      </c>
      <c r="O4305" s="5">
        <f>IFERROR(VLOOKUP(Tabla1[[#This Row],[FECHA]],'RECAUDOS DE RESOLUCIONES'!A:D,4,FALSE),0)</f>
        <v>0</v>
      </c>
      <c r="P4305" s="9">
        <f>IFERROR(VLOOKUP(Tabla1[[#This Row],[FECHA]],'RECAUDOS DE RESOLUCIONES'!A:D,3,FALSE),0)</f>
        <v>0</v>
      </c>
      <c r="Q430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305" s="9">
        <f>Tabla1[V. COMPARENDOS]-(Tabla1[V. EXONERACIONES]+Tabla1[[#This Row],[V. SIMIT CON RESOLUCION]]+Tabla1[[#This Row],[V. SIMIT SIN RESOLUCION]]+Tabla1[[#This Row],[V. RECAUDOS COMPARENDOS]]+Tabla1[[#This Row],[V. RECAUDOS RESOLUCIONES]])</f>
        <v>616000</v>
      </c>
      <c r="S4305" s="11">
        <f>IFERROR(VLOOKUP(Tabla1[[#This Row],[FECHA]],'RECAUDOS LOCALES'!A:D,4,FALSE),0)</f>
        <v>2</v>
      </c>
      <c r="T4305" s="9">
        <f>IFERROR(VLOOKUP(Tabla1[[#This Row],[FECHA]],'RECAUDOS LOCALES'!A:D,3,FALSE),0)</f>
        <v>501240</v>
      </c>
      <c r="U4305" s="11">
        <f>IFERROR(VLOOKUP(Tabla1[[#This Row],[FECHA]],'RECAUDOS EXTERNOS'!A:D,4,FALSE),0)</f>
        <v>9</v>
      </c>
      <c r="V4305" s="9">
        <f>IFERROR(VLOOKUP(Tabla1[[#This Row],[FECHA]],'RECAUDOS EXTERNOS'!A:D,3,FALSE),0)</f>
        <v>2654609</v>
      </c>
    </row>
    <row r="4306" spans="1:22" x14ac:dyDescent="0.25">
      <c r="A4306" s="1">
        <v>41865</v>
      </c>
      <c r="B4306" s="3" t="s">
        <v>6</v>
      </c>
      <c r="C4306" s="2">
        <v>41852</v>
      </c>
      <c r="D4306" s="5">
        <f>YEAR(Tabla1[[#This Row],[FECHA]])</f>
        <v>2014</v>
      </c>
      <c r="E4306" s="5">
        <f>IFERROR(VLOOKUP(Tabla1[[#This Row],[FECHA]],'COMPARENDOS TOTALES'!A:D,4,FALSE),0)</f>
        <v>3</v>
      </c>
      <c r="F4306" s="9">
        <f>IFERROR(VLOOKUP(Tabla1[[#This Row],[FECHA]],'COMPARENDOS TOTALES'!A:D,3,FALSE),0)</f>
        <v>1396267</v>
      </c>
      <c r="G4306" s="5">
        <f>IFERROR(VLOOKUP(Tabla1[[#This Row],[FECHA]],EXONERACIONES!A:D,4,FALSE),0)</f>
        <v>0</v>
      </c>
      <c r="H4306" s="9">
        <f>IFERROR(VLOOKUP(Tabla1[[#This Row],[FECHA]],EXONERACIONES!A:D,3,FALSE),0)</f>
        <v>0</v>
      </c>
      <c r="I4306" s="5">
        <f>IFERROR(VLOOKUP(Tabla1[[#This Row],[FECHA]],'SIMIT CON RES'!A:D,4,FALSE),0)</f>
        <v>2</v>
      </c>
      <c r="J4306" s="9">
        <f>IFERROR(VLOOKUP(Tabla1[[#This Row],[FECHA]],'SIMIT CON RES'!A:D,3,FALSE),0)</f>
        <v>1232000</v>
      </c>
      <c r="K4306">
        <f>IFERROR(VLOOKUP(Tabla1[[#This Row],[FECHA]],'SIMIT SIN RES'!A:D,4,FALSE),0)</f>
        <v>0</v>
      </c>
      <c r="L4306" s="9">
        <f>IFERROR(VLOOKUP(Tabla1[[#This Row],[FECHA]],'SIMIT SIN RES'!A:D,3,FALSE),0)</f>
        <v>0</v>
      </c>
      <c r="M4306" s="5">
        <f>IFERROR(VLOOKUP(Tabla1[[#This Row],[FECHA]],'RECAUDOS DE COMPARENDOS'!A:D,4,FALSE),0)</f>
        <v>0</v>
      </c>
      <c r="N4306" s="9">
        <f>IFERROR(VLOOKUP(Tabla1[[#This Row],[FECHA]],'RECAUDOS DE COMPARENDOS'!A:D,3,FALSE),0)</f>
        <v>0</v>
      </c>
      <c r="O4306" s="5">
        <f>IFERROR(VLOOKUP(Tabla1[[#This Row],[FECHA]],'RECAUDOS DE RESOLUCIONES'!A:D,4,FALSE),0)</f>
        <v>0</v>
      </c>
      <c r="P4306" s="9">
        <f>IFERROR(VLOOKUP(Tabla1[[#This Row],[FECHA]],'RECAUDOS DE RESOLUCIONES'!A:D,3,FALSE),0)</f>
        <v>0</v>
      </c>
      <c r="Q430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306" s="9">
        <f>Tabla1[V. COMPARENDOS]-(Tabla1[V. EXONERACIONES]+Tabla1[[#This Row],[V. SIMIT CON RESOLUCION]]+Tabla1[[#This Row],[V. SIMIT SIN RESOLUCION]]+Tabla1[[#This Row],[V. RECAUDOS COMPARENDOS]]+Tabla1[[#This Row],[V. RECAUDOS RESOLUCIONES]])</f>
        <v>164267</v>
      </c>
      <c r="S4306" s="11">
        <f>IFERROR(VLOOKUP(Tabla1[[#This Row],[FECHA]],'RECAUDOS LOCALES'!A:D,4,FALSE),0)</f>
        <v>2</v>
      </c>
      <c r="T4306" s="9">
        <f>IFERROR(VLOOKUP(Tabla1[[#This Row],[FECHA]],'RECAUDOS LOCALES'!A:D,3,FALSE),0)</f>
        <v>651577</v>
      </c>
      <c r="U4306" s="11">
        <f>IFERROR(VLOOKUP(Tabla1[[#This Row],[FECHA]],'RECAUDOS EXTERNOS'!A:D,4,FALSE),0)</f>
        <v>2</v>
      </c>
      <c r="V4306" s="9">
        <f>IFERROR(VLOOKUP(Tabla1[[#This Row],[FECHA]],'RECAUDOS EXTERNOS'!A:D,3,FALSE),0)</f>
        <v>1280456</v>
      </c>
    </row>
    <row r="4307" spans="1:22" x14ac:dyDescent="0.25">
      <c r="A4307" s="1">
        <v>41866</v>
      </c>
      <c r="B4307" s="3" t="s">
        <v>0</v>
      </c>
      <c r="C4307" s="2">
        <v>41852</v>
      </c>
      <c r="D4307" s="5">
        <f>YEAR(Tabla1[[#This Row],[FECHA]])</f>
        <v>2014</v>
      </c>
      <c r="E4307" s="5">
        <f>IFERROR(VLOOKUP(Tabla1[[#This Row],[FECHA]],'COMPARENDOS TOTALES'!A:D,4,FALSE),0)</f>
        <v>1</v>
      </c>
      <c r="F4307" s="9">
        <f>IFERROR(VLOOKUP(Tabla1[[#This Row],[FECHA]],'COMPARENDOS TOTALES'!A:D,3,FALSE),0)</f>
        <v>164267</v>
      </c>
      <c r="G4307" s="5">
        <f>IFERROR(VLOOKUP(Tabla1[[#This Row],[FECHA]],EXONERACIONES!A:D,4,FALSE),0)</f>
        <v>0</v>
      </c>
      <c r="H4307" s="9">
        <f>IFERROR(VLOOKUP(Tabla1[[#This Row],[FECHA]],EXONERACIONES!A:D,3,FALSE),0)</f>
        <v>0</v>
      </c>
      <c r="I4307" s="5">
        <f>IFERROR(VLOOKUP(Tabla1[[#This Row],[FECHA]],'SIMIT CON RES'!A:D,4,FALSE),0)</f>
        <v>1</v>
      </c>
      <c r="J4307" s="9">
        <f>IFERROR(VLOOKUP(Tabla1[[#This Row],[FECHA]],'SIMIT CON RES'!A:D,3,FALSE),0)</f>
        <v>164267</v>
      </c>
      <c r="K4307">
        <f>IFERROR(VLOOKUP(Tabla1[[#This Row],[FECHA]],'SIMIT SIN RES'!A:D,4,FALSE),0)</f>
        <v>0</v>
      </c>
      <c r="L4307" s="9">
        <f>IFERROR(VLOOKUP(Tabla1[[#This Row],[FECHA]],'SIMIT SIN RES'!A:D,3,FALSE),0)</f>
        <v>0</v>
      </c>
      <c r="M4307" s="5">
        <f>IFERROR(VLOOKUP(Tabla1[[#This Row],[FECHA]],'RECAUDOS DE COMPARENDOS'!A:D,4,FALSE),0)</f>
        <v>0</v>
      </c>
      <c r="N4307" s="9">
        <f>IFERROR(VLOOKUP(Tabla1[[#This Row],[FECHA]],'RECAUDOS DE COMPARENDOS'!A:D,3,FALSE),0)</f>
        <v>0</v>
      </c>
      <c r="O4307" s="5">
        <f>IFERROR(VLOOKUP(Tabla1[[#This Row],[FECHA]],'RECAUDOS DE RESOLUCIONES'!A:D,4,FALSE),0)</f>
        <v>0</v>
      </c>
      <c r="P4307" s="9">
        <f>IFERROR(VLOOKUP(Tabla1[[#This Row],[FECHA]],'RECAUDOS DE RESOLUCIONES'!A:D,3,FALSE),0)</f>
        <v>0</v>
      </c>
      <c r="Q430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30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307" s="11">
        <f>IFERROR(VLOOKUP(Tabla1[[#This Row],[FECHA]],'RECAUDOS LOCALES'!A:D,4,FALSE),0)</f>
        <v>0</v>
      </c>
      <c r="T4307" s="9">
        <f>IFERROR(VLOOKUP(Tabla1[[#This Row],[FECHA]],'RECAUDOS LOCALES'!A:D,3,FALSE),0)</f>
        <v>0</v>
      </c>
      <c r="U4307" s="11">
        <f>IFERROR(VLOOKUP(Tabla1[[#This Row],[FECHA]],'RECAUDOS EXTERNOS'!A:D,4,FALSE),0)</f>
        <v>1</v>
      </c>
      <c r="V4307" s="9">
        <f>IFERROR(VLOOKUP(Tabla1[[#This Row],[FECHA]],'RECAUDOS EXTERNOS'!A:D,3,FALSE),0)</f>
        <v>322100</v>
      </c>
    </row>
    <row r="4308" spans="1:22" x14ac:dyDescent="0.25">
      <c r="A4308" s="1">
        <v>41867</v>
      </c>
      <c r="B4308" s="3" t="s">
        <v>5</v>
      </c>
      <c r="C4308" s="2">
        <v>41852</v>
      </c>
      <c r="D4308" s="5">
        <f>YEAR(Tabla1[[#This Row],[FECHA]])</f>
        <v>2014</v>
      </c>
      <c r="E4308" s="5">
        <f>IFERROR(VLOOKUP(Tabla1[[#This Row],[FECHA]],'COMPARENDOS TOTALES'!A:D,4,FALSE),0)</f>
        <v>10</v>
      </c>
      <c r="F4308" s="9">
        <f>IFERROR(VLOOKUP(Tabla1[[#This Row],[FECHA]],'COMPARENDOS TOTALES'!A:D,3,FALSE),0)</f>
        <v>19309034</v>
      </c>
      <c r="G4308" s="5">
        <f>IFERROR(VLOOKUP(Tabla1[[#This Row],[FECHA]],EXONERACIONES!A:D,4,FALSE),0)</f>
        <v>0</v>
      </c>
      <c r="H4308" s="9">
        <f>IFERROR(VLOOKUP(Tabla1[[#This Row],[FECHA]],EXONERACIONES!A:D,3,FALSE),0)</f>
        <v>0</v>
      </c>
      <c r="I4308" s="5">
        <f>IFERROR(VLOOKUP(Tabla1[[#This Row],[FECHA]],'SIMIT CON RES'!A:D,4,FALSE),0)</f>
        <v>4</v>
      </c>
      <c r="J4308" s="9">
        <f>IFERROR(VLOOKUP(Tabla1[[#This Row],[FECHA]],'SIMIT CON RES'!A:D,3,FALSE),0)</f>
        <v>3388000</v>
      </c>
      <c r="K4308">
        <f>IFERROR(VLOOKUP(Tabla1[[#This Row],[FECHA]],'SIMIT SIN RES'!A:D,4,FALSE),0)</f>
        <v>1</v>
      </c>
      <c r="L4308" s="9">
        <f>IFERROR(VLOOKUP(Tabla1[[#This Row],[FECHA]],'SIMIT SIN RES'!A:D,3,FALSE),0)</f>
        <v>14784000</v>
      </c>
      <c r="M4308" s="5">
        <f>IFERROR(VLOOKUP(Tabla1[[#This Row],[FECHA]],'RECAUDOS DE COMPARENDOS'!A:D,4,FALSE),0)</f>
        <v>0</v>
      </c>
      <c r="N4308" s="9">
        <f>IFERROR(VLOOKUP(Tabla1[[#This Row],[FECHA]],'RECAUDOS DE COMPARENDOS'!A:D,3,FALSE),0)</f>
        <v>0</v>
      </c>
      <c r="O4308" s="5">
        <f>IFERROR(VLOOKUP(Tabla1[[#This Row],[FECHA]],'RECAUDOS DE RESOLUCIONES'!A:D,4,FALSE),0)</f>
        <v>0</v>
      </c>
      <c r="P4308" s="9">
        <f>IFERROR(VLOOKUP(Tabla1[[#This Row],[FECHA]],'RECAUDOS DE RESOLUCIONES'!A:D,3,FALSE),0)</f>
        <v>0</v>
      </c>
      <c r="Q430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4308" s="9">
        <f>Tabla1[V. COMPARENDOS]-(Tabla1[V. EXONERACIONES]+Tabla1[[#This Row],[V. SIMIT CON RESOLUCION]]+Tabla1[[#This Row],[V. SIMIT SIN RESOLUCION]]+Tabla1[[#This Row],[V. RECAUDOS COMPARENDOS]]+Tabla1[[#This Row],[V. RECAUDOS RESOLUCIONES]])</f>
        <v>1137034</v>
      </c>
      <c r="S4308" s="11">
        <f>IFERROR(VLOOKUP(Tabla1[[#This Row],[FECHA]],'RECAUDOS LOCALES'!A:D,4,FALSE),0)</f>
        <v>0</v>
      </c>
      <c r="T4308" s="9">
        <f>IFERROR(VLOOKUP(Tabla1[[#This Row],[FECHA]],'RECAUDOS LOCALES'!A:D,3,FALSE),0)</f>
        <v>0</v>
      </c>
      <c r="U4308" s="11">
        <f>IFERROR(VLOOKUP(Tabla1[[#This Row],[FECHA]],'RECAUDOS EXTERNOS'!A:D,4,FALSE),0)</f>
        <v>0</v>
      </c>
      <c r="V4308" s="9">
        <f>IFERROR(VLOOKUP(Tabla1[[#This Row],[FECHA]],'RECAUDOS EXTERNOS'!A:D,3,FALSE),0)</f>
        <v>0</v>
      </c>
    </row>
    <row r="4309" spans="1:22" x14ac:dyDescent="0.25">
      <c r="A4309" s="1">
        <v>41868</v>
      </c>
      <c r="B4309" s="3" t="s">
        <v>4</v>
      </c>
      <c r="C4309" s="2">
        <v>41852</v>
      </c>
      <c r="D4309" s="5">
        <f>YEAR(Tabla1[[#This Row],[FECHA]])</f>
        <v>2014</v>
      </c>
      <c r="E4309" s="5">
        <f>IFERROR(VLOOKUP(Tabla1[[#This Row],[FECHA]],'COMPARENDOS TOTALES'!A:D,4,FALSE),0)</f>
        <v>0</v>
      </c>
      <c r="F4309" s="9">
        <f>IFERROR(VLOOKUP(Tabla1[[#This Row],[FECHA]],'COMPARENDOS TOTALES'!A:D,3,FALSE),0)</f>
        <v>0</v>
      </c>
      <c r="G4309" s="5">
        <f>IFERROR(VLOOKUP(Tabla1[[#This Row],[FECHA]],EXONERACIONES!A:D,4,FALSE),0)</f>
        <v>0</v>
      </c>
      <c r="H4309" s="9">
        <f>IFERROR(VLOOKUP(Tabla1[[#This Row],[FECHA]],EXONERACIONES!A:D,3,FALSE),0)</f>
        <v>0</v>
      </c>
      <c r="I4309" s="5">
        <f>IFERROR(VLOOKUP(Tabla1[[#This Row],[FECHA]],'SIMIT CON RES'!A:D,4,FALSE),0)</f>
        <v>0</v>
      </c>
      <c r="J4309" s="9">
        <f>IFERROR(VLOOKUP(Tabla1[[#This Row],[FECHA]],'SIMIT CON RES'!A:D,3,FALSE),0)</f>
        <v>0</v>
      </c>
      <c r="K4309">
        <f>IFERROR(VLOOKUP(Tabla1[[#This Row],[FECHA]],'SIMIT SIN RES'!A:D,4,FALSE),0)</f>
        <v>0</v>
      </c>
      <c r="L4309" s="9">
        <f>IFERROR(VLOOKUP(Tabla1[[#This Row],[FECHA]],'SIMIT SIN RES'!A:D,3,FALSE),0)</f>
        <v>0</v>
      </c>
      <c r="M4309" s="5">
        <f>IFERROR(VLOOKUP(Tabla1[[#This Row],[FECHA]],'RECAUDOS DE COMPARENDOS'!A:D,4,FALSE),0)</f>
        <v>0</v>
      </c>
      <c r="N4309" s="9">
        <f>IFERROR(VLOOKUP(Tabla1[[#This Row],[FECHA]],'RECAUDOS DE COMPARENDOS'!A:D,3,FALSE),0)</f>
        <v>0</v>
      </c>
      <c r="O4309" s="5">
        <f>IFERROR(VLOOKUP(Tabla1[[#This Row],[FECHA]],'RECAUDOS DE RESOLUCIONES'!A:D,4,FALSE),0)</f>
        <v>0</v>
      </c>
      <c r="P4309" s="9">
        <f>IFERROR(VLOOKUP(Tabla1[[#This Row],[FECHA]],'RECAUDOS DE RESOLUCIONES'!A:D,3,FALSE),0)</f>
        <v>0</v>
      </c>
      <c r="Q430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30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309" s="11">
        <f>IFERROR(VLOOKUP(Tabla1[[#This Row],[FECHA]],'RECAUDOS LOCALES'!A:D,4,FALSE),0)</f>
        <v>0</v>
      </c>
      <c r="T4309" s="9">
        <f>IFERROR(VLOOKUP(Tabla1[[#This Row],[FECHA]],'RECAUDOS LOCALES'!A:D,3,FALSE),0)</f>
        <v>0</v>
      </c>
      <c r="U4309" s="11">
        <f>IFERROR(VLOOKUP(Tabla1[[#This Row],[FECHA]],'RECAUDOS EXTERNOS'!A:D,4,FALSE),0)</f>
        <v>0</v>
      </c>
      <c r="V4309" s="9">
        <f>IFERROR(VLOOKUP(Tabla1[[#This Row],[FECHA]],'RECAUDOS EXTERNOS'!A:D,3,FALSE),0)</f>
        <v>0</v>
      </c>
    </row>
    <row r="4310" spans="1:22" x14ac:dyDescent="0.25">
      <c r="A4310" s="1">
        <v>41869</v>
      </c>
      <c r="B4310" s="3" t="s">
        <v>1</v>
      </c>
      <c r="C4310" s="2">
        <v>41852</v>
      </c>
      <c r="D4310" s="5">
        <f>YEAR(Tabla1[[#This Row],[FECHA]])</f>
        <v>2014</v>
      </c>
      <c r="E4310" s="5">
        <f>IFERROR(VLOOKUP(Tabla1[[#This Row],[FECHA]],'COMPARENDOS TOTALES'!A:D,4,FALSE),0)</f>
        <v>5</v>
      </c>
      <c r="F4310" s="9">
        <f>IFERROR(VLOOKUP(Tabla1[[#This Row],[FECHA]],'COMPARENDOS TOTALES'!A:D,3,FALSE),0)</f>
        <v>1396267</v>
      </c>
      <c r="G4310" s="5">
        <f>IFERROR(VLOOKUP(Tabla1[[#This Row],[FECHA]],EXONERACIONES!A:D,4,FALSE),0)</f>
        <v>0</v>
      </c>
      <c r="H4310" s="9">
        <f>IFERROR(VLOOKUP(Tabla1[[#This Row],[FECHA]],EXONERACIONES!A:D,3,FALSE),0)</f>
        <v>0</v>
      </c>
      <c r="I4310" s="5">
        <f>IFERROR(VLOOKUP(Tabla1[[#This Row],[FECHA]],'SIMIT CON RES'!A:D,4,FALSE),0)</f>
        <v>3</v>
      </c>
      <c r="J4310" s="9">
        <f>IFERROR(VLOOKUP(Tabla1[[#This Row],[FECHA]],'SIMIT CON RES'!A:D,3,FALSE),0)</f>
        <v>780267</v>
      </c>
      <c r="K4310">
        <f>IFERROR(VLOOKUP(Tabla1[[#This Row],[FECHA]],'SIMIT SIN RES'!A:D,4,FALSE),0)</f>
        <v>0</v>
      </c>
      <c r="L4310" s="9">
        <f>IFERROR(VLOOKUP(Tabla1[[#This Row],[FECHA]],'SIMIT SIN RES'!A:D,3,FALSE),0)</f>
        <v>0</v>
      </c>
      <c r="M4310" s="5">
        <f>IFERROR(VLOOKUP(Tabla1[[#This Row],[FECHA]],'RECAUDOS DE COMPARENDOS'!A:D,4,FALSE),0)</f>
        <v>0</v>
      </c>
      <c r="N4310" s="9">
        <f>IFERROR(VLOOKUP(Tabla1[[#This Row],[FECHA]],'RECAUDOS DE COMPARENDOS'!A:D,3,FALSE),0)</f>
        <v>0</v>
      </c>
      <c r="O4310" s="5">
        <f>IFERROR(VLOOKUP(Tabla1[[#This Row],[FECHA]],'RECAUDOS DE RESOLUCIONES'!A:D,4,FALSE),0)</f>
        <v>0</v>
      </c>
      <c r="P4310" s="9">
        <f>IFERROR(VLOOKUP(Tabla1[[#This Row],[FECHA]],'RECAUDOS DE RESOLUCIONES'!A:D,3,FALSE),0)</f>
        <v>0</v>
      </c>
      <c r="Q431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4310" s="9">
        <f>Tabla1[V. COMPARENDOS]-(Tabla1[V. EXONERACIONES]+Tabla1[[#This Row],[V. SIMIT CON RESOLUCION]]+Tabla1[[#This Row],[V. SIMIT SIN RESOLUCION]]+Tabla1[[#This Row],[V. RECAUDOS COMPARENDOS]]+Tabla1[[#This Row],[V. RECAUDOS RESOLUCIONES]])</f>
        <v>616000</v>
      </c>
      <c r="S4310" s="11">
        <f>IFERROR(VLOOKUP(Tabla1[[#This Row],[FECHA]],'RECAUDOS LOCALES'!A:D,4,FALSE),0)</f>
        <v>0</v>
      </c>
      <c r="T4310" s="9">
        <f>IFERROR(VLOOKUP(Tabla1[[#This Row],[FECHA]],'RECAUDOS LOCALES'!A:D,3,FALSE),0)</f>
        <v>0</v>
      </c>
      <c r="U4310" s="11">
        <f>IFERROR(VLOOKUP(Tabla1[[#This Row],[FECHA]],'RECAUDOS EXTERNOS'!A:D,4,FALSE),0)</f>
        <v>0</v>
      </c>
      <c r="V4310" s="9">
        <f>IFERROR(VLOOKUP(Tabla1[[#This Row],[FECHA]],'RECAUDOS EXTERNOS'!A:D,3,FALSE),0)</f>
        <v>0</v>
      </c>
    </row>
    <row r="4311" spans="1:22" x14ac:dyDescent="0.25">
      <c r="A4311" s="1">
        <v>41870</v>
      </c>
      <c r="B4311" s="3" t="s">
        <v>2</v>
      </c>
      <c r="C4311" s="2">
        <v>41852</v>
      </c>
      <c r="D4311" s="5">
        <f>YEAR(Tabla1[[#This Row],[FECHA]])</f>
        <v>2014</v>
      </c>
      <c r="E4311" s="5">
        <f>IFERROR(VLOOKUP(Tabla1[[#This Row],[FECHA]],'COMPARENDOS TOTALES'!A:D,4,FALSE),0)</f>
        <v>10</v>
      </c>
      <c r="F4311" s="9">
        <f>IFERROR(VLOOKUP(Tabla1[[#This Row],[FECHA]],'COMPARENDOS TOTALES'!A:D,3,FALSE),0)</f>
        <v>3613868</v>
      </c>
      <c r="G4311" s="5">
        <f>IFERROR(VLOOKUP(Tabla1[[#This Row],[FECHA]],EXONERACIONES!A:D,4,FALSE),0)</f>
        <v>1</v>
      </c>
      <c r="H4311" s="9">
        <f>IFERROR(VLOOKUP(Tabla1[[#This Row],[FECHA]],EXONERACIONES!A:D,3,FALSE),0)</f>
        <v>308000</v>
      </c>
      <c r="I4311" s="5">
        <f>IFERROR(VLOOKUP(Tabla1[[#This Row],[FECHA]],'SIMIT CON RES'!A:D,4,FALSE),0)</f>
        <v>7</v>
      </c>
      <c r="J4311" s="9">
        <f>IFERROR(VLOOKUP(Tabla1[[#This Row],[FECHA]],'SIMIT CON RES'!A:D,3,FALSE),0)</f>
        <v>3244267</v>
      </c>
      <c r="K4311">
        <f>IFERROR(VLOOKUP(Tabla1[[#This Row],[FECHA]],'SIMIT SIN RES'!A:D,4,FALSE),0)</f>
        <v>0</v>
      </c>
      <c r="L4311" s="9">
        <f>IFERROR(VLOOKUP(Tabla1[[#This Row],[FECHA]],'SIMIT SIN RES'!A:D,3,FALSE),0)</f>
        <v>0</v>
      </c>
      <c r="M4311" s="5">
        <f>IFERROR(VLOOKUP(Tabla1[[#This Row],[FECHA]],'RECAUDOS DE COMPARENDOS'!A:D,4,FALSE),0)</f>
        <v>0</v>
      </c>
      <c r="N4311" s="9">
        <f>IFERROR(VLOOKUP(Tabla1[[#This Row],[FECHA]],'RECAUDOS DE COMPARENDOS'!A:D,3,FALSE),0)</f>
        <v>0</v>
      </c>
      <c r="O4311" s="5">
        <f>IFERROR(VLOOKUP(Tabla1[[#This Row],[FECHA]],'RECAUDOS DE RESOLUCIONES'!A:D,4,FALSE),0)</f>
        <v>0</v>
      </c>
      <c r="P4311" s="9">
        <f>IFERROR(VLOOKUP(Tabla1[[#This Row],[FECHA]],'RECAUDOS DE RESOLUCIONES'!A:D,3,FALSE),0)</f>
        <v>0</v>
      </c>
      <c r="Q431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4311" s="9">
        <f>Tabla1[V. COMPARENDOS]-(Tabla1[V. EXONERACIONES]+Tabla1[[#This Row],[V. SIMIT CON RESOLUCION]]+Tabla1[[#This Row],[V. SIMIT SIN RESOLUCION]]+Tabla1[[#This Row],[V. RECAUDOS COMPARENDOS]]+Tabla1[[#This Row],[V. RECAUDOS RESOLUCIONES]])</f>
        <v>61601</v>
      </c>
      <c r="S4311" s="11">
        <f>IFERROR(VLOOKUP(Tabla1[[#This Row],[FECHA]],'RECAUDOS LOCALES'!A:D,4,FALSE),0)</f>
        <v>2</v>
      </c>
      <c r="T4311" s="9">
        <f>IFERROR(VLOOKUP(Tabla1[[#This Row],[FECHA]],'RECAUDOS LOCALES'!A:D,3,FALSE),0)</f>
        <v>245600</v>
      </c>
      <c r="U4311" s="11">
        <f>IFERROR(VLOOKUP(Tabla1[[#This Row],[FECHA]],'RECAUDOS EXTERNOS'!A:D,4,FALSE),0)</f>
        <v>6</v>
      </c>
      <c r="V4311" s="9">
        <f>IFERROR(VLOOKUP(Tabla1[[#This Row],[FECHA]],'RECAUDOS EXTERNOS'!A:D,3,FALSE),0)</f>
        <v>2164645</v>
      </c>
    </row>
    <row r="4312" spans="1:22" x14ac:dyDescent="0.25">
      <c r="A4312" s="1">
        <v>41871</v>
      </c>
      <c r="B4312" s="3" t="s">
        <v>3</v>
      </c>
      <c r="C4312" s="2">
        <v>41852</v>
      </c>
      <c r="D4312" s="5">
        <f>YEAR(Tabla1[[#This Row],[FECHA]])</f>
        <v>2014</v>
      </c>
      <c r="E4312" s="5">
        <f>IFERROR(VLOOKUP(Tabla1[[#This Row],[FECHA]],'COMPARENDOS TOTALES'!A:D,4,FALSE),0)</f>
        <v>2</v>
      </c>
      <c r="F4312" s="9">
        <f>IFERROR(VLOOKUP(Tabla1[[#This Row],[FECHA]],'COMPARENDOS TOTALES'!A:D,3,FALSE),0)</f>
        <v>1232000</v>
      </c>
      <c r="G4312" s="5">
        <f>IFERROR(VLOOKUP(Tabla1[[#This Row],[FECHA]],EXONERACIONES!A:D,4,FALSE),0)</f>
        <v>0</v>
      </c>
      <c r="H4312" s="9">
        <f>IFERROR(VLOOKUP(Tabla1[[#This Row],[FECHA]],EXONERACIONES!A:D,3,FALSE),0)</f>
        <v>0</v>
      </c>
      <c r="I4312" s="5">
        <f>IFERROR(VLOOKUP(Tabla1[[#This Row],[FECHA]],'SIMIT CON RES'!A:D,4,FALSE),0)</f>
        <v>2</v>
      </c>
      <c r="J4312" s="9">
        <f>IFERROR(VLOOKUP(Tabla1[[#This Row],[FECHA]],'SIMIT CON RES'!A:D,3,FALSE),0)</f>
        <v>1232000</v>
      </c>
      <c r="K4312">
        <f>IFERROR(VLOOKUP(Tabla1[[#This Row],[FECHA]],'SIMIT SIN RES'!A:D,4,FALSE),0)</f>
        <v>0</v>
      </c>
      <c r="L4312" s="9">
        <f>IFERROR(VLOOKUP(Tabla1[[#This Row],[FECHA]],'SIMIT SIN RES'!A:D,3,FALSE),0)</f>
        <v>0</v>
      </c>
      <c r="M4312" s="5">
        <f>IFERROR(VLOOKUP(Tabla1[[#This Row],[FECHA]],'RECAUDOS DE COMPARENDOS'!A:D,4,FALSE),0)</f>
        <v>0</v>
      </c>
      <c r="N4312" s="9">
        <f>IFERROR(VLOOKUP(Tabla1[[#This Row],[FECHA]],'RECAUDOS DE COMPARENDOS'!A:D,3,FALSE),0)</f>
        <v>0</v>
      </c>
      <c r="O4312" s="5">
        <f>IFERROR(VLOOKUP(Tabla1[[#This Row],[FECHA]],'RECAUDOS DE RESOLUCIONES'!A:D,4,FALSE),0)</f>
        <v>0</v>
      </c>
      <c r="P4312" s="9">
        <f>IFERROR(VLOOKUP(Tabla1[[#This Row],[FECHA]],'RECAUDOS DE RESOLUCIONES'!A:D,3,FALSE),0)</f>
        <v>0</v>
      </c>
      <c r="Q431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31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312" s="11">
        <f>IFERROR(VLOOKUP(Tabla1[[#This Row],[FECHA]],'RECAUDOS LOCALES'!A:D,4,FALSE),0)</f>
        <v>2</v>
      </c>
      <c r="T4312" s="9">
        <f>IFERROR(VLOOKUP(Tabla1[[#This Row],[FECHA]],'RECAUDOS LOCALES'!A:D,3,FALSE),0)</f>
        <v>176000</v>
      </c>
      <c r="U4312" s="11">
        <f>IFERROR(VLOOKUP(Tabla1[[#This Row],[FECHA]],'RECAUDOS EXTERNOS'!A:D,4,FALSE),0)</f>
        <v>2</v>
      </c>
      <c r="V4312" s="9">
        <f>IFERROR(VLOOKUP(Tabla1[[#This Row],[FECHA]],'RECAUDOS EXTERNOS'!A:D,3,FALSE),0)</f>
        <v>317892</v>
      </c>
    </row>
    <row r="4313" spans="1:22" x14ac:dyDescent="0.25">
      <c r="A4313" s="1">
        <v>41872</v>
      </c>
      <c r="B4313" s="3" t="s">
        <v>6</v>
      </c>
      <c r="C4313" s="2">
        <v>41852</v>
      </c>
      <c r="D4313" s="5">
        <f>YEAR(Tabla1[[#This Row],[FECHA]])</f>
        <v>2014</v>
      </c>
      <c r="E4313" s="5">
        <f>IFERROR(VLOOKUP(Tabla1[[#This Row],[FECHA]],'COMPARENDOS TOTALES'!A:D,4,FALSE),0)</f>
        <v>0</v>
      </c>
      <c r="F4313" s="9">
        <f>IFERROR(VLOOKUP(Tabla1[[#This Row],[FECHA]],'COMPARENDOS TOTALES'!A:D,3,FALSE),0)</f>
        <v>0</v>
      </c>
      <c r="G4313" s="5">
        <f>IFERROR(VLOOKUP(Tabla1[[#This Row],[FECHA]],EXONERACIONES!A:D,4,FALSE),0)</f>
        <v>0</v>
      </c>
      <c r="H4313" s="9">
        <f>IFERROR(VLOOKUP(Tabla1[[#This Row],[FECHA]],EXONERACIONES!A:D,3,FALSE),0)</f>
        <v>0</v>
      </c>
      <c r="I4313" s="5">
        <f>IFERROR(VLOOKUP(Tabla1[[#This Row],[FECHA]],'SIMIT CON RES'!A:D,4,FALSE),0)</f>
        <v>0</v>
      </c>
      <c r="J4313" s="9">
        <f>IFERROR(VLOOKUP(Tabla1[[#This Row],[FECHA]],'SIMIT CON RES'!A:D,3,FALSE),0)</f>
        <v>0</v>
      </c>
      <c r="K4313">
        <f>IFERROR(VLOOKUP(Tabla1[[#This Row],[FECHA]],'SIMIT SIN RES'!A:D,4,FALSE),0)</f>
        <v>0</v>
      </c>
      <c r="L4313" s="9">
        <f>IFERROR(VLOOKUP(Tabla1[[#This Row],[FECHA]],'SIMIT SIN RES'!A:D,3,FALSE),0)</f>
        <v>0</v>
      </c>
      <c r="M4313" s="5">
        <f>IFERROR(VLOOKUP(Tabla1[[#This Row],[FECHA]],'RECAUDOS DE COMPARENDOS'!A:D,4,FALSE),0)</f>
        <v>0</v>
      </c>
      <c r="N4313" s="9">
        <f>IFERROR(VLOOKUP(Tabla1[[#This Row],[FECHA]],'RECAUDOS DE COMPARENDOS'!A:D,3,FALSE),0)</f>
        <v>0</v>
      </c>
      <c r="O4313" s="5">
        <f>IFERROR(VLOOKUP(Tabla1[[#This Row],[FECHA]],'RECAUDOS DE RESOLUCIONES'!A:D,4,FALSE),0)</f>
        <v>0</v>
      </c>
      <c r="P4313" s="9">
        <f>IFERROR(VLOOKUP(Tabla1[[#This Row],[FECHA]],'RECAUDOS DE RESOLUCIONES'!A:D,3,FALSE),0)</f>
        <v>0</v>
      </c>
      <c r="Q431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31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313" s="11">
        <f>IFERROR(VLOOKUP(Tabla1[[#This Row],[FECHA]],'RECAUDOS LOCALES'!A:D,4,FALSE),0)</f>
        <v>3</v>
      </c>
      <c r="T4313" s="9">
        <f>IFERROR(VLOOKUP(Tabla1[[#This Row],[FECHA]],'RECAUDOS LOCALES'!A:D,3,FALSE),0)</f>
        <v>318201</v>
      </c>
      <c r="U4313" s="11">
        <f>IFERROR(VLOOKUP(Tabla1[[#This Row],[FECHA]],'RECAUDOS EXTERNOS'!A:D,4,FALSE),0)</f>
        <v>3</v>
      </c>
      <c r="V4313" s="9">
        <f>IFERROR(VLOOKUP(Tabla1[[#This Row],[FECHA]],'RECAUDOS EXTERNOS'!A:D,3,FALSE),0)</f>
        <v>425720</v>
      </c>
    </row>
    <row r="4314" spans="1:22" x14ac:dyDescent="0.25">
      <c r="A4314" s="1">
        <v>41873</v>
      </c>
      <c r="B4314" s="3" t="s">
        <v>0</v>
      </c>
      <c r="C4314" s="2">
        <v>41852</v>
      </c>
      <c r="D4314" s="5">
        <f>YEAR(Tabla1[[#This Row],[FECHA]])</f>
        <v>2014</v>
      </c>
      <c r="E4314" s="5">
        <f>IFERROR(VLOOKUP(Tabla1[[#This Row],[FECHA]],'COMPARENDOS TOTALES'!A:D,4,FALSE),0)</f>
        <v>4</v>
      </c>
      <c r="F4314" s="9">
        <f>IFERROR(VLOOKUP(Tabla1[[#This Row],[FECHA]],'COMPARENDOS TOTALES'!A:D,3,FALSE),0)</f>
        <v>3244267</v>
      </c>
      <c r="G4314" s="5">
        <f>IFERROR(VLOOKUP(Tabla1[[#This Row],[FECHA]],EXONERACIONES!A:D,4,FALSE),0)</f>
        <v>0</v>
      </c>
      <c r="H4314" s="9">
        <f>IFERROR(VLOOKUP(Tabla1[[#This Row],[FECHA]],EXONERACIONES!A:D,3,FALSE),0)</f>
        <v>0</v>
      </c>
      <c r="I4314" s="5">
        <f>IFERROR(VLOOKUP(Tabla1[[#This Row],[FECHA]],'SIMIT CON RES'!A:D,4,FALSE),0)</f>
        <v>2</v>
      </c>
      <c r="J4314" s="9">
        <f>IFERROR(VLOOKUP(Tabla1[[#This Row],[FECHA]],'SIMIT CON RES'!A:D,3,FALSE),0)</f>
        <v>780267</v>
      </c>
      <c r="K4314">
        <f>IFERROR(VLOOKUP(Tabla1[[#This Row],[FECHA]],'SIMIT SIN RES'!A:D,4,FALSE),0)</f>
        <v>1</v>
      </c>
      <c r="L4314" s="9">
        <f>IFERROR(VLOOKUP(Tabla1[[#This Row],[FECHA]],'SIMIT SIN RES'!A:D,3,FALSE),0)</f>
        <v>1848000</v>
      </c>
      <c r="M4314" s="5">
        <f>IFERROR(VLOOKUP(Tabla1[[#This Row],[FECHA]],'RECAUDOS DE COMPARENDOS'!A:D,4,FALSE),0)</f>
        <v>0</v>
      </c>
      <c r="N4314" s="9">
        <f>IFERROR(VLOOKUP(Tabla1[[#This Row],[FECHA]],'RECAUDOS DE COMPARENDOS'!A:D,3,FALSE),0)</f>
        <v>0</v>
      </c>
      <c r="O4314" s="5">
        <f>IFERROR(VLOOKUP(Tabla1[[#This Row],[FECHA]],'RECAUDOS DE RESOLUCIONES'!A:D,4,FALSE),0)</f>
        <v>0</v>
      </c>
      <c r="P4314" s="9">
        <f>IFERROR(VLOOKUP(Tabla1[[#This Row],[FECHA]],'RECAUDOS DE RESOLUCIONES'!A:D,3,FALSE),0)</f>
        <v>0</v>
      </c>
      <c r="Q431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314" s="9">
        <f>Tabla1[V. COMPARENDOS]-(Tabla1[V. EXONERACIONES]+Tabla1[[#This Row],[V. SIMIT CON RESOLUCION]]+Tabla1[[#This Row],[V. SIMIT SIN RESOLUCION]]+Tabla1[[#This Row],[V. RECAUDOS COMPARENDOS]]+Tabla1[[#This Row],[V. RECAUDOS RESOLUCIONES]])</f>
        <v>616000</v>
      </c>
      <c r="S4314" s="11">
        <f>IFERROR(VLOOKUP(Tabla1[[#This Row],[FECHA]],'RECAUDOS LOCALES'!A:D,4,FALSE),0)</f>
        <v>4</v>
      </c>
      <c r="T4314" s="9">
        <f>IFERROR(VLOOKUP(Tabla1[[#This Row],[FECHA]],'RECAUDOS LOCALES'!A:D,3,FALSE),0)</f>
        <v>454300</v>
      </c>
      <c r="U4314" s="11">
        <f>IFERROR(VLOOKUP(Tabla1[[#This Row],[FECHA]],'RECAUDOS EXTERNOS'!A:D,4,FALSE),0)</f>
        <v>0</v>
      </c>
      <c r="V4314" s="9">
        <f>IFERROR(VLOOKUP(Tabla1[[#This Row],[FECHA]],'RECAUDOS EXTERNOS'!A:D,3,FALSE),0)</f>
        <v>0</v>
      </c>
    </row>
    <row r="4315" spans="1:22" x14ac:dyDescent="0.25">
      <c r="A4315" s="1">
        <v>41874</v>
      </c>
      <c r="B4315" s="3" t="s">
        <v>5</v>
      </c>
      <c r="C4315" s="2">
        <v>41852</v>
      </c>
      <c r="D4315" s="5">
        <f>YEAR(Tabla1[[#This Row],[FECHA]])</f>
        <v>2014</v>
      </c>
      <c r="E4315" s="5">
        <f>IFERROR(VLOOKUP(Tabla1[[#This Row],[FECHA]],'COMPARENDOS TOTALES'!A:D,4,FALSE),0)</f>
        <v>0</v>
      </c>
      <c r="F4315" s="9">
        <f>IFERROR(VLOOKUP(Tabla1[[#This Row],[FECHA]],'COMPARENDOS TOTALES'!A:D,3,FALSE),0)</f>
        <v>0</v>
      </c>
      <c r="G4315" s="5">
        <f>IFERROR(VLOOKUP(Tabla1[[#This Row],[FECHA]],EXONERACIONES!A:D,4,FALSE),0)</f>
        <v>0</v>
      </c>
      <c r="H4315" s="9">
        <f>IFERROR(VLOOKUP(Tabla1[[#This Row],[FECHA]],EXONERACIONES!A:D,3,FALSE),0)</f>
        <v>0</v>
      </c>
      <c r="I4315" s="5">
        <f>IFERROR(VLOOKUP(Tabla1[[#This Row],[FECHA]],'SIMIT CON RES'!A:D,4,FALSE),0)</f>
        <v>0</v>
      </c>
      <c r="J4315" s="9">
        <f>IFERROR(VLOOKUP(Tabla1[[#This Row],[FECHA]],'SIMIT CON RES'!A:D,3,FALSE),0)</f>
        <v>0</v>
      </c>
      <c r="K4315">
        <f>IFERROR(VLOOKUP(Tabla1[[#This Row],[FECHA]],'SIMIT SIN RES'!A:D,4,FALSE),0)</f>
        <v>0</v>
      </c>
      <c r="L4315" s="9">
        <f>IFERROR(VLOOKUP(Tabla1[[#This Row],[FECHA]],'SIMIT SIN RES'!A:D,3,FALSE),0)</f>
        <v>0</v>
      </c>
      <c r="M4315" s="5">
        <f>IFERROR(VLOOKUP(Tabla1[[#This Row],[FECHA]],'RECAUDOS DE COMPARENDOS'!A:D,4,FALSE),0)</f>
        <v>0</v>
      </c>
      <c r="N4315" s="9">
        <f>IFERROR(VLOOKUP(Tabla1[[#This Row],[FECHA]],'RECAUDOS DE COMPARENDOS'!A:D,3,FALSE),0)</f>
        <v>0</v>
      </c>
      <c r="O4315" s="5">
        <f>IFERROR(VLOOKUP(Tabla1[[#This Row],[FECHA]],'RECAUDOS DE RESOLUCIONES'!A:D,4,FALSE),0)</f>
        <v>0</v>
      </c>
      <c r="P4315" s="9">
        <f>IFERROR(VLOOKUP(Tabla1[[#This Row],[FECHA]],'RECAUDOS DE RESOLUCIONES'!A:D,3,FALSE),0)</f>
        <v>0</v>
      </c>
      <c r="Q431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31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315" s="11">
        <f>IFERROR(VLOOKUP(Tabla1[[#This Row],[FECHA]],'RECAUDOS LOCALES'!A:D,4,FALSE),0)</f>
        <v>0</v>
      </c>
      <c r="T4315" s="9">
        <f>IFERROR(VLOOKUP(Tabla1[[#This Row],[FECHA]],'RECAUDOS LOCALES'!A:D,3,FALSE),0)</f>
        <v>0</v>
      </c>
      <c r="U4315" s="11">
        <f>IFERROR(VLOOKUP(Tabla1[[#This Row],[FECHA]],'RECAUDOS EXTERNOS'!A:D,4,FALSE),0)</f>
        <v>1</v>
      </c>
      <c r="V4315" s="9">
        <f>IFERROR(VLOOKUP(Tabla1[[#This Row],[FECHA]],'RECAUDOS EXTERNOS'!A:D,3,FALSE),0)</f>
        <v>274320</v>
      </c>
    </row>
    <row r="4316" spans="1:22" x14ac:dyDescent="0.25">
      <c r="A4316" s="1">
        <v>41875</v>
      </c>
      <c r="B4316" s="3" t="s">
        <v>4</v>
      </c>
      <c r="C4316" s="2">
        <v>41852</v>
      </c>
      <c r="D4316" s="5">
        <f>YEAR(Tabla1[[#This Row],[FECHA]])</f>
        <v>2014</v>
      </c>
      <c r="E4316" s="5">
        <f>IFERROR(VLOOKUP(Tabla1[[#This Row],[FECHA]],'COMPARENDOS TOTALES'!A:D,4,FALSE),0)</f>
        <v>0</v>
      </c>
      <c r="F4316" s="9">
        <f>IFERROR(VLOOKUP(Tabla1[[#This Row],[FECHA]],'COMPARENDOS TOTALES'!A:D,3,FALSE),0)</f>
        <v>0</v>
      </c>
      <c r="G4316" s="5">
        <f>IFERROR(VLOOKUP(Tabla1[[#This Row],[FECHA]],EXONERACIONES!A:D,4,FALSE),0)</f>
        <v>0</v>
      </c>
      <c r="H4316" s="9">
        <f>IFERROR(VLOOKUP(Tabla1[[#This Row],[FECHA]],EXONERACIONES!A:D,3,FALSE),0)</f>
        <v>0</v>
      </c>
      <c r="I4316" s="5">
        <f>IFERROR(VLOOKUP(Tabla1[[#This Row],[FECHA]],'SIMIT CON RES'!A:D,4,FALSE),0)</f>
        <v>0</v>
      </c>
      <c r="J4316" s="9">
        <f>IFERROR(VLOOKUP(Tabla1[[#This Row],[FECHA]],'SIMIT CON RES'!A:D,3,FALSE),0)</f>
        <v>0</v>
      </c>
      <c r="K4316">
        <f>IFERROR(VLOOKUP(Tabla1[[#This Row],[FECHA]],'SIMIT SIN RES'!A:D,4,FALSE),0)</f>
        <v>0</v>
      </c>
      <c r="L4316" s="9">
        <f>IFERROR(VLOOKUP(Tabla1[[#This Row],[FECHA]],'SIMIT SIN RES'!A:D,3,FALSE),0)</f>
        <v>0</v>
      </c>
      <c r="M4316" s="5">
        <f>IFERROR(VLOOKUP(Tabla1[[#This Row],[FECHA]],'RECAUDOS DE COMPARENDOS'!A:D,4,FALSE),0)</f>
        <v>0</v>
      </c>
      <c r="N4316" s="9">
        <f>IFERROR(VLOOKUP(Tabla1[[#This Row],[FECHA]],'RECAUDOS DE COMPARENDOS'!A:D,3,FALSE),0)</f>
        <v>0</v>
      </c>
      <c r="O4316" s="5">
        <f>IFERROR(VLOOKUP(Tabla1[[#This Row],[FECHA]],'RECAUDOS DE RESOLUCIONES'!A:D,4,FALSE),0)</f>
        <v>0</v>
      </c>
      <c r="P4316" s="9">
        <f>IFERROR(VLOOKUP(Tabla1[[#This Row],[FECHA]],'RECAUDOS DE RESOLUCIONES'!A:D,3,FALSE),0)</f>
        <v>0</v>
      </c>
      <c r="Q431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31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316" s="11">
        <f>IFERROR(VLOOKUP(Tabla1[[#This Row],[FECHA]],'RECAUDOS LOCALES'!A:D,4,FALSE),0)</f>
        <v>0</v>
      </c>
      <c r="T4316" s="9">
        <f>IFERROR(VLOOKUP(Tabla1[[#This Row],[FECHA]],'RECAUDOS LOCALES'!A:D,3,FALSE),0)</f>
        <v>0</v>
      </c>
      <c r="U4316" s="11">
        <f>IFERROR(VLOOKUP(Tabla1[[#This Row],[FECHA]],'RECAUDOS EXTERNOS'!A:D,4,FALSE),0)</f>
        <v>0</v>
      </c>
      <c r="V4316" s="9">
        <f>IFERROR(VLOOKUP(Tabla1[[#This Row],[FECHA]],'RECAUDOS EXTERNOS'!A:D,3,FALSE),0)</f>
        <v>0</v>
      </c>
    </row>
    <row r="4317" spans="1:22" x14ac:dyDescent="0.25">
      <c r="A4317" s="1">
        <v>41876</v>
      </c>
      <c r="B4317" s="3" t="s">
        <v>1</v>
      </c>
      <c r="C4317" s="2">
        <v>41852</v>
      </c>
      <c r="D4317" s="5">
        <f>YEAR(Tabla1[[#This Row],[FECHA]])</f>
        <v>2014</v>
      </c>
      <c r="E4317" s="5">
        <f>IFERROR(VLOOKUP(Tabla1[[#This Row],[FECHA]],'COMPARENDOS TOTALES'!A:D,4,FALSE),0)</f>
        <v>5</v>
      </c>
      <c r="F4317" s="9">
        <f>IFERROR(VLOOKUP(Tabla1[[#This Row],[FECHA]],'COMPARENDOS TOTALES'!A:D,3,FALSE),0)</f>
        <v>2204767</v>
      </c>
      <c r="G4317" s="5">
        <f>IFERROR(VLOOKUP(Tabla1[[#This Row],[FECHA]],EXONERACIONES!A:D,4,FALSE),0)</f>
        <v>0</v>
      </c>
      <c r="H4317" s="9">
        <f>IFERROR(VLOOKUP(Tabla1[[#This Row],[FECHA]],EXONERACIONES!A:D,3,FALSE),0)</f>
        <v>0</v>
      </c>
      <c r="I4317" s="5">
        <f>IFERROR(VLOOKUP(Tabla1[[#This Row],[FECHA]],'SIMIT CON RES'!A:D,4,FALSE),0)</f>
        <v>4</v>
      </c>
      <c r="J4317" s="9">
        <f>IFERROR(VLOOKUP(Tabla1[[#This Row],[FECHA]],'SIMIT CON RES'!A:D,3,FALSE),0)</f>
        <v>2012267</v>
      </c>
      <c r="K4317">
        <f>IFERROR(VLOOKUP(Tabla1[[#This Row],[FECHA]],'SIMIT SIN RES'!A:D,4,FALSE),0)</f>
        <v>0</v>
      </c>
      <c r="L4317" s="9">
        <f>IFERROR(VLOOKUP(Tabla1[[#This Row],[FECHA]],'SIMIT SIN RES'!A:D,3,FALSE),0)</f>
        <v>0</v>
      </c>
      <c r="M4317" s="5">
        <f>IFERROR(VLOOKUP(Tabla1[[#This Row],[FECHA]],'RECAUDOS DE COMPARENDOS'!A:D,4,FALSE),0)</f>
        <v>0</v>
      </c>
      <c r="N4317" s="9">
        <f>IFERROR(VLOOKUP(Tabla1[[#This Row],[FECHA]],'RECAUDOS DE COMPARENDOS'!A:D,3,FALSE),0)</f>
        <v>0</v>
      </c>
      <c r="O4317" s="5">
        <f>IFERROR(VLOOKUP(Tabla1[[#This Row],[FECHA]],'RECAUDOS DE RESOLUCIONES'!A:D,4,FALSE),0)</f>
        <v>0</v>
      </c>
      <c r="P4317" s="9">
        <f>IFERROR(VLOOKUP(Tabla1[[#This Row],[FECHA]],'RECAUDOS DE RESOLUCIONES'!A:D,3,FALSE),0)</f>
        <v>0</v>
      </c>
      <c r="Q431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317" s="9">
        <f>Tabla1[V. COMPARENDOS]-(Tabla1[V. EXONERACIONES]+Tabla1[[#This Row],[V. SIMIT CON RESOLUCION]]+Tabla1[[#This Row],[V. SIMIT SIN RESOLUCION]]+Tabla1[[#This Row],[V. RECAUDOS COMPARENDOS]]+Tabla1[[#This Row],[V. RECAUDOS RESOLUCIONES]])</f>
        <v>192500</v>
      </c>
      <c r="S4317" s="11">
        <f>IFERROR(VLOOKUP(Tabla1[[#This Row],[FECHA]],'RECAUDOS LOCALES'!A:D,4,FALSE),0)</f>
        <v>8</v>
      </c>
      <c r="T4317" s="9">
        <f>IFERROR(VLOOKUP(Tabla1[[#This Row],[FECHA]],'RECAUDOS LOCALES'!A:D,3,FALSE),0)</f>
        <v>1382776</v>
      </c>
      <c r="U4317" s="11">
        <f>IFERROR(VLOOKUP(Tabla1[[#This Row],[FECHA]],'RECAUDOS EXTERNOS'!A:D,4,FALSE),0)</f>
        <v>3</v>
      </c>
      <c r="V4317" s="9">
        <f>IFERROR(VLOOKUP(Tabla1[[#This Row],[FECHA]],'RECAUDOS EXTERNOS'!A:D,3,FALSE),0)</f>
        <v>870826</v>
      </c>
    </row>
    <row r="4318" spans="1:22" x14ac:dyDescent="0.25">
      <c r="A4318" s="1">
        <v>41877</v>
      </c>
      <c r="B4318" s="3" t="s">
        <v>2</v>
      </c>
      <c r="C4318" s="2">
        <v>41852</v>
      </c>
      <c r="D4318" s="5">
        <f>YEAR(Tabla1[[#This Row],[FECHA]])</f>
        <v>2014</v>
      </c>
      <c r="E4318" s="5">
        <f>IFERROR(VLOOKUP(Tabla1[[#This Row],[FECHA]],'COMPARENDOS TOTALES'!A:D,4,FALSE),0)</f>
        <v>1</v>
      </c>
      <c r="F4318" s="9">
        <f>IFERROR(VLOOKUP(Tabla1[[#This Row],[FECHA]],'COMPARENDOS TOTALES'!A:D,3,FALSE),0)</f>
        <v>616000</v>
      </c>
      <c r="G4318" s="5">
        <f>IFERROR(VLOOKUP(Tabla1[[#This Row],[FECHA]],EXONERACIONES!A:D,4,FALSE),0)</f>
        <v>0</v>
      </c>
      <c r="H4318" s="9">
        <f>IFERROR(VLOOKUP(Tabla1[[#This Row],[FECHA]],EXONERACIONES!A:D,3,FALSE),0)</f>
        <v>0</v>
      </c>
      <c r="I4318" s="5">
        <f>IFERROR(VLOOKUP(Tabla1[[#This Row],[FECHA]],'SIMIT CON RES'!A:D,4,FALSE),0)</f>
        <v>0</v>
      </c>
      <c r="J4318" s="9">
        <f>IFERROR(VLOOKUP(Tabla1[[#This Row],[FECHA]],'SIMIT CON RES'!A:D,3,FALSE),0)</f>
        <v>0</v>
      </c>
      <c r="K4318">
        <f>IFERROR(VLOOKUP(Tabla1[[#This Row],[FECHA]],'SIMIT SIN RES'!A:D,4,FALSE),0)</f>
        <v>0</v>
      </c>
      <c r="L4318" s="9">
        <f>IFERROR(VLOOKUP(Tabla1[[#This Row],[FECHA]],'SIMIT SIN RES'!A:D,3,FALSE),0)</f>
        <v>0</v>
      </c>
      <c r="M4318" s="5">
        <f>IFERROR(VLOOKUP(Tabla1[[#This Row],[FECHA]],'RECAUDOS DE COMPARENDOS'!A:D,4,FALSE),0)</f>
        <v>0</v>
      </c>
      <c r="N4318" s="9">
        <f>IFERROR(VLOOKUP(Tabla1[[#This Row],[FECHA]],'RECAUDOS DE COMPARENDOS'!A:D,3,FALSE),0)</f>
        <v>0</v>
      </c>
      <c r="O4318" s="5">
        <f>IFERROR(VLOOKUP(Tabla1[[#This Row],[FECHA]],'RECAUDOS DE RESOLUCIONES'!A:D,4,FALSE),0)</f>
        <v>0</v>
      </c>
      <c r="P4318" s="9">
        <f>IFERROR(VLOOKUP(Tabla1[[#This Row],[FECHA]],'RECAUDOS DE RESOLUCIONES'!A:D,3,FALSE),0)</f>
        <v>0</v>
      </c>
      <c r="Q431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318" s="9">
        <f>Tabla1[V. COMPARENDOS]-(Tabla1[V. EXONERACIONES]+Tabla1[[#This Row],[V. SIMIT CON RESOLUCION]]+Tabla1[[#This Row],[V. SIMIT SIN RESOLUCION]]+Tabla1[[#This Row],[V. RECAUDOS COMPARENDOS]]+Tabla1[[#This Row],[V. RECAUDOS RESOLUCIONES]])</f>
        <v>616000</v>
      </c>
      <c r="S4318" s="11">
        <f>IFERROR(VLOOKUP(Tabla1[[#This Row],[FECHA]],'RECAUDOS LOCALES'!A:D,4,FALSE),0)</f>
        <v>5</v>
      </c>
      <c r="T4318" s="9">
        <f>IFERROR(VLOOKUP(Tabla1[[#This Row],[FECHA]],'RECAUDOS LOCALES'!A:D,3,FALSE),0)</f>
        <v>765210</v>
      </c>
      <c r="U4318" s="11">
        <f>IFERROR(VLOOKUP(Tabla1[[#This Row],[FECHA]],'RECAUDOS EXTERNOS'!A:D,4,FALSE),0)</f>
        <v>2</v>
      </c>
      <c r="V4318" s="9">
        <f>IFERROR(VLOOKUP(Tabla1[[#This Row],[FECHA]],'RECAUDOS EXTERNOS'!A:D,3,FALSE),0)</f>
        <v>1102440</v>
      </c>
    </row>
    <row r="4319" spans="1:22" x14ac:dyDescent="0.25">
      <c r="A4319" s="1">
        <v>41878</v>
      </c>
      <c r="B4319" s="3" t="s">
        <v>3</v>
      </c>
      <c r="C4319" s="2">
        <v>41852</v>
      </c>
      <c r="D4319" s="5">
        <f>YEAR(Tabla1[[#This Row],[FECHA]])</f>
        <v>2014</v>
      </c>
      <c r="E4319" s="5">
        <f>IFERROR(VLOOKUP(Tabla1[[#This Row],[FECHA]],'COMPARENDOS TOTALES'!A:D,4,FALSE),0)</f>
        <v>7</v>
      </c>
      <c r="F4319" s="9">
        <f>IFERROR(VLOOKUP(Tabla1[[#This Row],[FECHA]],'COMPARENDOS TOTALES'!A:D,3,FALSE),0)</f>
        <v>1960935</v>
      </c>
      <c r="G4319" s="5">
        <f>IFERROR(VLOOKUP(Tabla1[[#This Row],[FECHA]],EXONERACIONES!A:D,4,FALSE),0)</f>
        <v>0</v>
      </c>
      <c r="H4319" s="9">
        <f>IFERROR(VLOOKUP(Tabla1[[#This Row],[FECHA]],EXONERACIONES!A:D,3,FALSE),0)</f>
        <v>0</v>
      </c>
      <c r="I4319" s="5">
        <f>IFERROR(VLOOKUP(Tabla1[[#This Row],[FECHA]],'SIMIT CON RES'!A:D,4,FALSE),0)</f>
        <v>4</v>
      </c>
      <c r="J4319" s="9">
        <f>IFERROR(VLOOKUP(Tabla1[[#This Row],[FECHA]],'SIMIT CON RES'!A:D,3,FALSE),0)</f>
        <v>1560534</v>
      </c>
      <c r="K4319">
        <f>IFERROR(VLOOKUP(Tabla1[[#This Row],[FECHA]],'SIMIT SIN RES'!A:D,4,FALSE),0)</f>
        <v>0</v>
      </c>
      <c r="L4319" s="9">
        <f>IFERROR(VLOOKUP(Tabla1[[#This Row],[FECHA]],'SIMIT SIN RES'!A:D,3,FALSE),0)</f>
        <v>0</v>
      </c>
      <c r="M4319" s="5">
        <f>IFERROR(VLOOKUP(Tabla1[[#This Row],[FECHA]],'RECAUDOS DE COMPARENDOS'!A:D,4,FALSE),0)</f>
        <v>0</v>
      </c>
      <c r="N4319" s="9">
        <f>IFERROR(VLOOKUP(Tabla1[[#This Row],[FECHA]],'RECAUDOS DE COMPARENDOS'!A:D,3,FALSE),0)</f>
        <v>0</v>
      </c>
      <c r="O4319" s="5">
        <f>IFERROR(VLOOKUP(Tabla1[[#This Row],[FECHA]],'RECAUDOS DE RESOLUCIONES'!A:D,4,FALSE),0)</f>
        <v>0</v>
      </c>
      <c r="P4319" s="9">
        <f>IFERROR(VLOOKUP(Tabla1[[#This Row],[FECHA]],'RECAUDOS DE RESOLUCIONES'!A:D,3,FALSE),0)</f>
        <v>0</v>
      </c>
      <c r="Q431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4319" s="9">
        <f>Tabla1[V. COMPARENDOS]-(Tabla1[V. EXONERACIONES]+Tabla1[[#This Row],[V. SIMIT CON RESOLUCION]]+Tabla1[[#This Row],[V. SIMIT SIN RESOLUCION]]+Tabla1[[#This Row],[V. RECAUDOS COMPARENDOS]]+Tabla1[[#This Row],[V. RECAUDOS RESOLUCIONES]])</f>
        <v>400401</v>
      </c>
      <c r="S4319" s="11">
        <f>IFERROR(VLOOKUP(Tabla1[[#This Row],[FECHA]],'RECAUDOS LOCALES'!A:D,4,FALSE),0)</f>
        <v>3</v>
      </c>
      <c r="T4319" s="9">
        <f>IFERROR(VLOOKUP(Tabla1[[#This Row],[FECHA]],'RECAUDOS LOCALES'!A:D,3,FALSE),0)</f>
        <v>979743</v>
      </c>
      <c r="U4319" s="11">
        <f>IFERROR(VLOOKUP(Tabla1[[#This Row],[FECHA]],'RECAUDOS EXTERNOS'!A:D,4,FALSE),0)</f>
        <v>1</v>
      </c>
      <c r="V4319" s="9">
        <f>IFERROR(VLOOKUP(Tabla1[[#This Row],[FECHA]],'RECAUDOS EXTERNOS'!A:D,3,FALSE),0)</f>
        <v>312240</v>
      </c>
    </row>
    <row r="4320" spans="1:22" x14ac:dyDescent="0.25">
      <c r="A4320" s="1">
        <v>41879</v>
      </c>
      <c r="B4320" s="3" t="s">
        <v>6</v>
      </c>
      <c r="C4320" s="2">
        <v>41852</v>
      </c>
      <c r="D4320" s="5">
        <f>YEAR(Tabla1[[#This Row],[FECHA]])</f>
        <v>2014</v>
      </c>
      <c r="E4320" s="5">
        <f>IFERROR(VLOOKUP(Tabla1[[#This Row],[FECHA]],'COMPARENDOS TOTALES'!A:D,4,FALSE),0)</f>
        <v>7</v>
      </c>
      <c r="F4320" s="9">
        <f>IFERROR(VLOOKUP(Tabla1[[#This Row],[FECHA]],'COMPARENDOS TOTALES'!A:D,3,FALSE),0)</f>
        <v>2743767</v>
      </c>
      <c r="G4320" s="5">
        <f>IFERROR(VLOOKUP(Tabla1[[#This Row],[FECHA]],EXONERACIONES!A:D,4,FALSE),0)</f>
        <v>0</v>
      </c>
      <c r="H4320" s="9">
        <f>IFERROR(VLOOKUP(Tabla1[[#This Row],[FECHA]],EXONERACIONES!A:D,3,FALSE),0)</f>
        <v>0</v>
      </c>
      <c r="I4320" s="5">
        <f>IFERROR(VLOOKUP(Tabla1[[#This Row],[FECHA]],'SIMIT CON RES'!A:D,4,FALSE),0)</f>
        <v>4</v>
      </c>
      <c r="J4320" s="9">
        <f>IFERROR(VLOOKUP(Tabla1[[#This Row],[FECHA]],'SIMIT CON RES'!A:D,3,FALSE),0)</f>
        <v>1925000</v>
      </c>
      <c r="K4320">
        <f>IFERROR(VLOOKUP(Tabla1[[#This Row],[FECHA]],'SIMIT SIN RES'!A:D,4,FALSE),0)</f>
        <v>0</v>
      </c>
      <c r="L4320" s="9">
        <f>IFERROR(VLOOKUP(Tabla1[[#This Row],[FECHA]],'SIMIT SIN RES'!A:D,3,FALSE),0)</f>
        <v>0</v>
      </c>
      <c r="M4320" s="5">
        <f>IFERROR(VLOOKUP(Tabla1[[#This Row],[FECHA]],'RECAUDOS DE COMPARENDOS'!A:D,4,FALSE),0)</f>
        <v>0</v>
      </c>
      <c r="N4320" s="9">
        <f>IFERROR(VLOOKUP(Tabla1[[#This Row],[FECHA]],'RECAUDOS DE COMPARENDOS'!A:D,3,FALSE),0)</f>
        <v>0</v>
      </c>
      <c r="O4320" s="5">
        <f>IFERROR(VLOOKUP(Tabla1[[#This Row],[FECHA]],'RECAUDOS DE RESOLUCIONES'!A:D,4,FALSE),0)</f>
        <v>0</v>
      </c>
      <c r="P4320" s="9">
        <f>IFERROR(VLOOKUP(Tabla1[[#This Row],[FECHA]],'RECAUDOS DE RESOLUCIONES'!A:D,3,FALSE),0)</f>
        <v>0</v>
      </c>
      <c r="Q432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4320" s="9">
        <f>Tabla1[V. COMPARENDOS]-(Tabla1[V. EXONERACIONES]+Tabla1[[#This Row],[V. SIMIT CON RESOLUCION]]+Tabla1[[#This Row],[V. SIMIT SIN RESOLUCION]]+Tabla1[[#This Row],[V. RECAUDOS COMPARENDOS]]+Tabla1[[#This Row],[V. RECAUDOS RESOLUCIONES]])</f>
        <v>818767</v>
      </c>
      <c r="S4320" s="11">
        <f>IFERROR(VLOOKUP(Tabla1[[#This Row],[FECHA]],'RECAUDOS LOCALES'!A:D,4,FALSE),0)</f>
        <v>9</v>
      </c>
      <c r="T4320" s="9">
        <f>IFERROR(VLOOKUP(Tabla1[[#This Row],[FECHA]],'RECAUDOS LOCALES'!A:D,3,FALSE),0)</f>
        <v>1065952</v>
      </c>
      <c r="U4320" s="11">
        <f>IFERROR(VLOOKUP(Tabla1[[#This Row],[FECHA]],'RECAUDOS EXTERNOS'!A:D,4,FALSE),0)</f>
        <v>1</v>
      </c>
      <c r="V4320" s="9">
        <f>IFERROR(VLOOKUP(Tabla1[[#This Row],[FECHA]],'RECAUDOS EXTERNOS'!A:D,3,FALSE),0)</f>
        <v>274320</v>
      </c>
    </row>
    <row r="4321" spans="1:22" x14ac:dyDescent="0.25">
      <c r="A4321" s="1">
        <v>41880</v>
      </c>
      <c r="B4321" s="3" t="s">
        <v>0</v>
      </c>
      <c r="C4321" s="2">
        <v>41852</v>
      </c>
      <c r="D4321" s="5">
        <f>YEAR(Tabla1[[#This Row],[FECHA]])</f>
        <v>2014</v>
      </c>
      <c r="E4321" s="5">
        <f>IFERROR(VLOOKUP(Tabla1[[#This Row],[FECHA]],'COMPARENDOS TOTALES'!A:D,4,FALSE),0)</f>
        <v>2</v>
      </c>
      <c r="F4321" s="9">
        <f>IFERROR(VLOOKUP(Tabla1[[#This Row],[FECHA]],'COMPARENDOS TOTALES'!A:D,3,FALSE),0)</f>
        <v>1232000</v>
      </c>
      <c r="G4321" s="5">
        <f>IFERROR(VLOOKUP(Tabla1[[#This Row],[FECHA]],EXONERACIONES!A:D,4,FALSE),0)</f>
        <v>0</v>
      </c>
      <c r="H4321" s="9">
        <f>IFERROR(VLOOKUP(Tabla1[[#This Row],[FECHA]],EXONERACIONES!A:D,3,FALSE),0)</f>
        <v>0</v>
      </c>
      <c r="I4321" s="5">
        <f>IFERROR(VLOOKUP(Tabla1[[#This Row],[FECHA]],'SIMIT CON RES'!A:D,4,FALSE),0)</f>
        <v>2</v>
      </c>
      <c r="J4321" s="9">
        <f>IFERROR(VLOOKUP(Tabla1[[#This Row],[FECHA]],'SIMIT CON RES'!A:D,3,FALSE),0)</f>
        <v>1232000</v>
      </c>
      <c r="K4321">
        <f>IFERROR(VLOOKUP(Tabla1[[#This Row],[FECHA]],'SIMIT SIN RES'!A:D,4,FALSE),0)</f>
        <v>0</v>
      </c>
      <c r="L4321" s="9">
        <f>IFERROR(VLOOKUP(Tabla1[[#This Row],[FECHA]],'SIMIT SIN RES'!A:D,3,FALSE),0)</f>
        <v>0</v>
      </c>
      <c r="M4321" s="5">
        <f>IFERROR(VLOOKUP(Tabla1[[#This Row],[FECHA]],'RECAUDOS DE COMPARENDOS'!A:D,4,FALSE),0)</f>
        <v>0</v>
      </c>
      <c r="N4321" s="9">
        <f>IFERROR(VLOOKUP(Tabla1[[#This Row],[FECHA]],'RECAUDOS DE COMPARENDOS'!A:D,3,FALSE),0)</f>
        <v>0</v>
      </c>
      <c r="O4321" s="5">
        <f>IFERROR(VLOOKUP(Tabla1[[#This Row],[FECHA]],'RECAUDOS DE RESOLUCIONES'!A:D,4,FALSE),0)</f>
        <v>0</v>
      </c>
      <c r="P4321" s="9">
        <f>IFERROR(VLOOKUP(Tabla1[[#This Row],[FECHA]],'RECAUDOS DE RESOLUCIONES'!A:D,3,FALSE),0)</f>
        <v>0</v>
      </c>
      <c r="Q432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32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321" s="11">
        <f>IFERROR(VLOOKUP(Tabla1[[#This Row],[FECHA]],'RECAUDOS LOCALES'!A:D,4,FALSE),0)</f>
        <v>6</v>
      </c>
      <c r="T4321" s="9">
        <f>IFERROR(VLOOKUP(Tabla1[[#This Row],[FECHA]],'RECAUDOS LOCALES'!A:D,3,FALSE),0)</f>
        <v>914000</v>
      </c>
      <c r="U4321" s="11">
        <f>IFERROR(VLOOKUP(Tabla1[[#This Row],[FECHA]],'RECAUDOS EXTERNOS'!A:D,4,FALSE),0)</f>
        <v>1</v>
      </c>
      <c r="V4321" s="9">
        <f>IFERROR(VLOOKUP(Tabla1[[#This Row],[FECHA]],'RECAUDOS EXTERNOS'!A:D,3,FALSE),0)</f>
        <v>173108</v>
      </c>
    </row>
    <row r="4322" spans="1:22" x14ac:dyDescent="0.25">
      <c r="A4322" s="1">
        <v>41881</v>
      </c>
      <c r="B4322" s="3" t="s">
        <v>5</v>
      </c>
      <c r="C4322" s="2">
        <v>41852</v>
      </c>
      <c r="D4322" s="5">
        <f>YEAR(Tabla1[[#This Row],[FECHA]])</f>
        <v>2014</v>
      </c>
      <c r="E4322" s="5">
        <f>IFERROR(VLOOKUP(Tabla1[[#This Row],[FECHA]],'COMPARENDOS TOTALES'!A:D,4,FALSE),0)</f>
        <v>4</v>
      </c>
      <c r="F4322" s="9">
        <f>IFERROR(VLOOKUP(Tabla1[[#This Row],[FECHA]],'COMPARENDOS TOTALES'!A:D,3,FALSE),0)</f>
        <v>1396267</v>
      </c>
      <c r="G4322" s="5">
        <f>IFERROR(VLOOKUP(Tabla1[[#This Row],[FECHA]],EXONERACIONES!A:D,4,FALSE),0)</f>
        <v>1</v>
      </c>
      <c r="H4322" s="9">
        <f>IFERROR(VLOOKUP(Tabla1[[#This Row],[FECHA]],EXONERACIONES!A:D,3,FALSE),0)</f>
        <v>308000</v>
      </c>
      <c r="I4322" s="5">
        <f>IFERROR(VLOOKUP(Tabla1[[#This Row],[FECHA]],'SIMIT CON RES'!A:D,4,FALSE),0)</f>
        <v>2</v>
      </c>
      <c r="J4322" s="9">
        <f>IFERROR(VLOOKUP(Tabla1[[#This Row],[FECHA]],'SIMIT CON RES'!A:D,3,FALSE),0)</f>
        <v>924000</v>
      </c>
      <c r="K4322">
        <f>IFERROR(VLOOKUP(Tabla1[[#This Row],[FECHA]],'SIMIT SIN RES'!A:D,4,FALSE),0)</f>
        <v>0</v>
      </c>
      <c r="L4322" s="9">
        <f>IFERROR(VLOOKUP(Tabla1[[#This Row],[FECHA]],'SIMIT SIN RES'!A:D,3,FALSE),0)</f>
        <v>0</v>
      </c>
      <c r="M4322" s="5">
        <f>IFERROR(VLOOKUP(Tabla1[[#This Row],[FECHA]],'RECAUDOS DE COMPARENDOS'!A:D,4,FALSE),0)</f>
        <v>0</v>
      </c>
      <c r="N4322" s="9">
        <f>IFERROR(VLOOKUP(Tabla1[[#This Row],[FECHA]],'RECAUDOS DE COMPARENDOS'!A:D,3,FALSE),0)</f>
        <v>0</v>
      </c>
      <c r="O4322" s="5">
        <f>IFERROR(VLOOKUP(Tabla1[[#This Row],[FECHA]],'RECAUDOS DE RESOLUCIONES'!A:D,4,FALSE),0)</f>
        <v>0</v>
      </c>
      <c r="P4322" s="9">
        <f>IFERROR(VLOOKUP(Tabla1[[#This Row],[FECHA]],'RECAUDOS DE RESOLUCIONES'!A:D,3,FALSE),0)</f>
        <v>0</v>
      </c>
      <c r="Q432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322" s="9">
        <f>Tabla1[V. COMPARENDOS]-(Tabla1[V. EXONERACIONES]+Tabla1[[#This Row],[V. SIMIT CON RESOLUCION]]+Tabla1[[#This Row],[V. SIMIT SIN RESOLUCION]]+Tabla1[[#This Row],[V. RECAUDOS COMPARENDOS]]+Tabla1[[#This Row],[V. RECAUDOS RESOLUCIONES]])</f>
        <v>164267</v>
      </c>
      <c r="S4322" s="11">
        <f>IFERROR(VLOOKUP(Tabla1[[#This Row],[FECHA]],'RECAUDOS LOCALES'!A:D,4,FALSE),0)</f>
        <v>0</v>
      </c>
      <c r="T4322" s="9">
        <f>IFERROR(VLOOKUP(Tabla1[[#This Row],[FECHA]],'RECAUDOS LOCALES'!A:D,3,FALSE),0)</f>
        <v>0</v>
      </c>
      <c r="U4322" s="11">
        <f>IFERROR(VLOOKUP(Tabla1[[#This Row],[FECHA]],'RECAUDOS EXTERNOS'!A:D,4,FALSE),0)</f>
        <v>0</v>
      </c>
      <c r="V4322" s="9">
        <f>IFERROR(VLOOKUP(Tabla1[[#This Row],[FECHA]],'RECAUDOS EXTERNOS'!A:D,3,FALSE),0)</f>
        <v>0</v>
      </c>
    </row>
    <row r="4323" spans="1:22" x14ac:dyDescent="0.25">
      <c r="A4323" s="1">
        <v>41882</v>
      </c>
      <c r="B4323" s="3" t="s">
        <v>4</v>
      </c>
      <c r="C4323" s="2">
        <v>41852</v>
      </c>
      <c r="D4323" s="5">
        <f>YEAR(Tabla1[[#This Row],[FECHA]])</f>
        <v>2014</v>
      </c>
      <c r="E4323" s="5">
        <f>IFERROR(VLOOKUP(Tabla1[[#This Row],[FECHA]],'COMPARENDOS TOTALES'!A:D,4,FALSE),0)</f>
        <v>1</v>
      </c>
      <c r="F4323" s="9">
        <f>IFERROR(VLOOKUP(Tabla1[[#This Row],[FECHA]],'COMPARENDOS TOTALES'!A:D,3,FALSE),0)</f>
        <v>164267</v>
      </c>
      <c r="G4323" s="5">
        <f>IFERROR(VLOOKUP(Tabla1[[#This Row],[FECHA]],EXONERACIONES!A:D,4,FALSE),0)</f>
        <v>0</v>
      </c>
      <c r="H4323" s="9">
        <f>IFERROR(VLOOKUP(Tabla1[[#This Row],[FECHA]],EXONERACIONES!A:D,3,FALSE),0)</f>
        <v>0</v>
      </c>
      <c r="I4323" s="5">
        <f>IFERROR(VLOOKUP(Tabla1[[#This Row],[FECHA]],'SIMIT CON RES'!A:D,4,FALSE),0)</f>
        <v>1</v>
      </c>
      <c r="J4323" s="9">
        <f>IFERROR(VLOOKUP(Tabla1[[#This Row],[FECHA]],'SIMIT CON RES'!A:D,3,FALSE),0)</f>
        <v>164267</v>
      </c>
      <c r="K4323">
        <f>IFERROR(VLOOKUP(Tabla1[[#This Row],[FECHA]],'SIMIT SIN RES'!A:D,4,FALSE),0)</f>
        <v>0</v>
      </c>
      <c r="L4323" s="9">
        <f>IFERROR(VLOOKUP(Tabla1[[#This Row],[FECHA]],'SIMIT SIN RES'!A:D,3,FALSE),0)</f>
        <v>0</v>
      </c>
      <c r="M4323" s="5">
        <f>IFERROR(VLOOKUP(Tabla1[[#This Row],[FECHA]],'RECAUDOS DE COMPARENDOS'!A:D,4,FALSE),0)</f>
        <v>0</v>
      </c>
      <c r="N4323" s="9">
        <f>IFERROR(VLOOKUP(Tabla1[[#This Row],[FECHA]],'RECAUDOS DE COMPARENDOS'!A:D,3,FALSE),0)</f>
        <v>0</v>
      </c>
      <c r="O4323" s="5">
        <f>IFERROR(VLOOKUP(Tabla1[[#This Row],[FECHA]],'RECAUDOS DE RESOLUCIONES'!A:D,4,FALSE),0)</f>
        <v>0</v>
      </c>
      <c r="P4323" s="9">
        <f>IFERROR(VLOOKUP(Tabla1[[#This Row],[FECHA]],'RECAUDOS DE RESOLUCIONES'!A:D,3,FALSE),0)</f>
        <v>0</v>
      </c>
      <c r="Q432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32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323" s="11">
        <f>IFERROR(VLOOKUP(Tabla1[[#This Row],[FECHA]],'RECAUDOS LOCALES'!A:D,4,FALSE),0)</f>
        <v>0</v>
      </c>
      <c r="T4323" s="9">
        <f>IFERROR(VLOOKUP(Tabla1[[#This Row],[FECHA]],'RECAUDOS LOCALES'!A:D,3,FALSE),0)</f>
        <v>0</v>
      </c>
      <c r="U4323" s="11">
        <f>IFERROR(VLOOKUP(Tabla1[[#This Row],[FECHA]],'RECAUDOS EXTERNOS'!A:D,4,FALSE),0)</f>
        <v>0</v>
      </c>
      <c r="V4323" s="9">
        <f>IFERROR(VLOOKUP(Tabla1[[#This Row],[FECHA]],'RECAUDOS EXTERNOS'!A:D,3,FALSE),0)</f>
        <v>0</v>
      </c>
    </row>
    <row r="4324" spans="1:22" x14ac:dyDescent="0.25">
      <c r="A4324" s="1">
        <v>41883</v>
      </c>
      <c r="B4324" s="3" t="s">
        <v>1</v>
      </c>
      <c r="C4324" s="2">
        <v>41883</v>
      </c>
      <c r="D4324" s="5">
        <f>YEAR(Tabla1[[#This Row],[FECHA]])</f>
        <v>2014</v>
      </c>
      <c r="E4324" s="5">
        <f>IFERROR(VLOOKUP(Tabla1[[#This Row],[FECHA]],'COMPARENDOS TOTALES'!A:D,4,FALSE),0)</f>
        <v>2</v>
      </c>
      <c r="F4324" s="9">
        <f>IFERROR(VLOOKUP(Tabla1[[#This Row],[FECHA]],'COMPARENDOS TOTALES'!A:D,3,FALSE),0)</f>
        <v>500500</v>
      </c>
      <c r="G4324" s="5">
        <f>IFERROR(VLOOKUP(Tabla1[[#This Row],[FECHA]],EXONERACIONES!A:D,4,FALSE),0)</f>
        <v>0</v>
      </c>
      <c r="H4324" s="9">
        <f>IFERROR(VLOOKUP(Tabla1[[#This Row],[FECHA]],EXONERACIONES!A:D,3,FALSE),0)</f>
        <v>0</v>
      </c>
      <c r="I4324" s="5">
        <f>IFERROR(VLOOKUP(Tabla1[[#This Row],[FECHA]],'SIMIT CON RES'!A:D,4,FALSE),0)</f>
        <v>0</v>
      </c>
      <c r="J4324" s="9">
        <f>IFERROR(VLOOKUP(Tabla1[[#This Row],[FECHA]],'SIMIT CON RES'!A:D,3,FALSE),0)</f>
        <v>0</v>
      </c>
      <c r="K4324">
        <f>IFERROR(VLOOKUP(Tabla1[[#This Row],[FECHA]],'SIMIT SIN RES'!A:D,4,FALSE),0)</f>
        <v>0</v>
      </c>
      <c r="L4324" s="9">
        <f>IFERROR(VLOOKUP(Tabla1[[#This Row],[FECHA]],'SIMIT SIN RES'!A:D,3,FALSE),0)</f>
        <v>0</v>
      </c>
      <c r="M4324" s="5">
        <f>IFERROR(VLOOKUP(Tabla1[[#This Row],[FECHA]],'RECAUDOS DE COMPARENDOS'!A:D,4,FALSE),0)</f>
        <v>0</v>
      </c>
      <c r="N4324" s="9">
        <f>IFERROR(VLOOKUP(Tabla1[[#This Row],[FECHA]],'RECAUDOS DE COMPARENDOS'!A:D,3,FALSE),0)</f>
        <v>0</v>
      </c>
      <c r="O4324" s="5">
        <f>IFERROR(VLOOKUP(Tabla1[[#This Row],[FECHA]],'RECAUDOS DE RESOLUCIONES'!A:D,4,FALSE),0)</f>
        <v>0</v>
      </c>
      <c r="P4324" s="9">
        <f>IFERROR(VLOOKUP(Tabla1[[#This Row],[FECHA]],'RECAUDOS DE RESOLUCIONES'!A:D,3,FALSE),0)</f>
        <v>0</v>
      </c>
      <c r="Q432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4324" s="9">
        <f>Tabla1[V. COMPARENDOS]-(Tabla1[V. EXONERACIONES]+Tabla1[[#This Row],[V. SIMIT CON RESOLUCION]]+Tabla1[[#This Row],[V. SIMIT SIN RESOLUCION]]+Tabla1[[#This Row],[V. RECAUDOS COMPARENDOS]]+Tabla1[[#This Row],[V. RECAUDOS RESOLUCIONES]])</f>
        <v>500500</v>
      </c>
      <c r="S4324" s="11">
        <f>IFERROR(VLOOKUP(Tabla1[[#This Row],[FECHA]],'RECAUDOS LOCALES'!A:D,4,FALSE),0)</f>
        <v>9</v>
      </c>
      <c r="T4324" s="9">
        <f>IFERROR(VLOOKUP(Tabla1[[#This Row],[FECHA]],'RECAUDOS LOCALES'!A:D,3,FALSE),0)</f>
        <v>1273462</v>
      </c>
      <c r="U4324" s="11">
        <f>IFERROR(VLOOKUP(Tabla1[[#This Row],[FECHA]],'RECAUDOS EXTERNOS'!A:D,4,FALSE),0)</f>
        <v>2</v>
      </c>
      <c r="V4324" s="9">
        <f>IFERROR(VLOOKUP(Tabla1[[#This Row],[FECHA]],'RECAUDOS EXTERNOS'!A:D,3,FALSE),0)</f>
        <v>403920</v>
      </c>
    </row>
    <row r="4325" spans="1:22" x14ac:dyDescent="0.25">
      <c r="A4325" s="1">
        <v>41884</v>
      </c>
      <c r="B4325" s="3" t="s">
        <v>2</v>
      </c>
      <c r="C4325" s="2">
        <v>41883</v>
      </c>
      <c r="D4325" s="5">
        <f>YEAR(Tabla1[[#This Row],[FECHA]])</f>
        <v>2014</v>
      </c>
      <c r="E4325" s="5">
        <f>IFERROR(VLOOKUP(Tabla1[[#This Row],[FECHA]],'COMPARENDOS TOTALES'!A:D,4,FALSE),0)</f>
        <v>4</v>
      </c>
      <c r="F4325" s="9">
        <f>IFERROR(VLOOKUP(Tabla1[[#This Row],[FECHA]],'COMPARENDOS TOTALES'!A:D,3,FALSE),0)</f>
        <v>1560534</v>
      </c>
      <c r="G4325" s="5">
        <f>IFERROR(VLOOKUP(Tabla1[[#This Row],[FECHA]],EXONERACIONES!A:D,4,FALSE),0)</f>
        <v>0</v>
      </c>
      <c r="H4325" s="9">
        <f>IFERROR(VLOOKUP(Tabla1[[#This Row],[FECHA]],EXONERACIONES!A:D,3,FALSE),0)</f>
        <v>0</v>
      </c>
      <c r="I4325" s="5">
        <f>IFERROR(VLOOKUP(Tabla1[[#This Row],[FECHA]],'SIMIT CON RES'!A:D,4,FALSE),0)</f>
        <v>3</v>
      </c>
      <c r="J4325" s="9">
        <f>IFERROR(VLOOKUP(Tabla1[[#This Row],[FECHA]],'SIMIT CON RES'!A:D,3,FALSE),0)</f>
        <v>944534</v>
      </c>
      <c r="K4325">
        <f>IFERROR(VLOOKUP(Tabla1[[#This Row],[FECHA]],'SIMIT SIN RES'!A:D,4,FALSE),0)</f>
        <v>0</v>
      </c>
      <c r="L4325" s="9">
        <f>IFERROR(VLOOKUP(Tabla1[[#This Row],[FECHA]],'SIMIT SIN RES'!A:D,3,FALSE),0)</f>
        <v>0</v>
      </c>
      <c r="M4325" s="5">
        <f>IFERROR(VLOOKUP(Tabla1[[#This Row],[FECHA]],'RECAUDOS DE COMPARENDOS'!A:D,4,FALSE),0)</f>
        <v>0</v>
      </c>
      <c r="N4325" s="9">
        <f>IFERROR(VLOOKUP(Tabla1[[#This Row],[FECHA]],'RECAUDOS DE COMPARENDOS'!A:D,3,FALSE),0)</f>
        <v>0</v>
      </c>
      <c r="O4325" s="5">
        <f>IFERROR(VLOOKUP(Tabla1[[#This Row],[FECHA]],'RECAUDOS DE RESOLUCIONES'!A:D,4,FALSE),0)</f>
        <v>0</v>
      </c>
      <c r="P4325" s="9">
        <f>IFERROR(VLOOKUP(Tabla1[[#This Row],[FECHA]],'RECAUDOS DE RESOLUCIONES'!A:D,3,FALSE),0)</f>
        <v>0</v>
      </c>
      <c r="Q432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325" s="9">
        <f>Tabla1[V. COMPARENDOS]-(Tabla1[V. EXONERACIONES]+Tabla1[[#This Row],[V. SIMIT CON RESOLUCION]]+Tabla1[[#This Row],[V. SIMIT SIN RESOLUCION]]+Tabla1[[#This Row],[V. RECAUDOS COMPARENDOS]]+Tabla1[[#This Row],[V. RECAUDOS RESOLUCIONES]])</f>
        <v>616000</v>
      </c>
      <c r="S4325" s="11">
        <f>IFERROR(VLOOKUP(Tabla1[[#This Row],[FECHA]],'RECAUDOS LOCALES'!A:D,4,FALSE),0)</f>
        <v>3</v>
      </c>
      <c r="T4325" s="9">
        <f>IFERROR(VLOOKUP(Tabla1[[#This Row],[FECHA]],'RECAUDOS LOCALES'!A:D,3,FALSE),0)</f>
        <v>450000</v>
      </c>
      <c r="U4325" s="11">
        <f>IFERROR(VLOOKUP(Tabla1[[#This Row],[FECHA]],'RECAUDOS EXTERNOS'!A:D,4,FALSE),0)</f>
        <v>4</v>
      </c>
      <c r="V4325" s="9">
        <f>IFERROR(VLOOKUP(Tabla1[[#This Row],[FECHA]],'RECAUDOS EXTERNOS'!A:D,3,FALSE),0)</f>
        <v>1303140</v>
      </c>
    </row>
    <row r="4326" spans="1:22" x14ac:dyDescent="0.25">
      <c r="A4326" s="1">
        <v>41885</v>
      </c>
      <c r="B4326" s="3" t="s">
        <v>3</v>
      </c>
      <c r="C4326" s="2">
        <v>41883</v>
      </c>
      <c r="D4326" s="5">
        <f>YEAR(Tabla1[[#This Row],[FECHA]])</f>
        <v>2014</v>
      </c>
      <c r="E4326" s="5">
        <f>IFERROR(VLOOKUP(Tabla1[[#This Row],[FECHA]],'COMPARENDOS TOTALES'!A:D,4,FALSE),0)</f>
        <v>1</v>
      </c>
      <c r="F4326" s="9">
        <f>IFERROR(VLOOKUP(Tabla1[[#This Row],[FECHA]],'COMPARENDOS TOTALES'!A:D,3,FALSE),0)</f>
        <v>102667</v>
      </c>
      <c r="G4326" s="5">
        <f>IFERROR(VLOOKUP(Tabla1[[#This Row],[FECHA]],EXONERACIONES!A:D,4,FALSE),0)</f>
        <v>0</v>
      </c>
      <c r="H4326" s="9">
        <f>IFERROR(VLOOKUP(Tabla1[[#This Row],[FECHA]],EXONERACIONES!A:D,3,FALSE),0)</f>
        <v>0</v>
      </c>
      <c r="I4326" s="5">
        <f>IFERROR(VLOOKUP(Tabla1[[#This Row],[FECHA]],'SIMIT CON RES'!A:D,4,FALSE),0)</f>
        <v>0</v>
      </c>
      <c r="J4326" s="9">
        <f>IFERROR(VLOOKUP(Tabla1[[#This Row],[FECHA]],'SIMIT CON RES'!A:D,3,FALSE),0)</f>
        <v>0</v>
      </c>
      <c r="K4326">
        <f>IFERROR(VLOOKUP(Tabla1[[#This Row],[FECHA]],'SIMIT SIN RES'!A:D,4,FALSE),0)</f>
        <v>0</v>
      </c>
      <c r="L4326" s="9">
        <f>IFERROR(VLOOKUP(Tabla1[[#This Row],[FECHA]],'SIMIT SIN RES'!A:D,3,FALSE),0)</f>
        <v>0</v>
      </c>
      <c r="M4326" s="5">
        <f>IFERROR(VLOOKUP(Tabla1[[#This Row],[FECHA]],'RECAUDOS DE COMPARENDOS'!A:D,4,FALSE),0)</f>
        <v>0</v>
      </c>
      <c r="N4326" s="9">
        <f>IFERROR(VLOOKUP(Tabla1[[#This Row],[FECHA]],'RECAUDOS DE COMPARENDOS'!A:D,3,FALSE),0)</f>
        <v>0</v>
      </c>
      <c r="O4326" s="5">
        <f>IFERROR(VLOOKUP(Tabla1[[#This Row],[FECHA]],'RECAUDOS DE RESOLUCIONES'!A:D,4,FALSE),0)</f>
        <v>0</v>
      </c>
      <c r="P4326" s="9">
        <f>IFERROR(VLOOKUP(Tabla1[[#This Row],[FECHA]],'RECAUDOS DE RESOLUCIONES'!A:D,3,FALSE),0)</f>
        <v>0</v>
      </c>
      <c r="Q432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326" s="9">
        <f>Tabla1[V. COMPARENDOS]-(Tabla1[V. EXONERACIONES]+Tabla1[[#This Row],[V. SIMIT CON RESOLUCION]]+Tabla1[[#This Row],[V. SIMIT SIN RESOLUCION]]+Tabla1[[#This Row],[V. RECAUDOS COMPARENDOS]]+Tabla1[[#This Row],[V. RECAUDOS RESOLUCIONES]])</f>
        <v>102667</v>
      </c>
      <c r="S4326" s="11">
        <f>IFERROR(VLOOKUP(Tabla1[[#This Row],[FECHA]],'RECAUDOS LOCALES'!A:D,4,FALSE),0)</f>
        <v>3</v>
      </c>
      <c r="T4326" s="9">
        <f>IFERROR(VLOOKUP(Tabla1[[#This Row],[FECHA]],'RECAUDOS LOCALES'!A:D,3,FALSE),0)</f>
        <v>323287</v>
      </c>
      <c r="U4326" s="11">
        <f>IFERROR(VLOOKUP(Tabla1[[#This Row],[FECHA]],'RECAUDOS EXTERNOS'!A:D,4,FALSE),0)</f>
        <v>1</v>
      </c>
      <c r="V4326" s="9">
        <f>IFERROR(VLOOKUP(Tabla1[[#This Row],[FECHA]],'RECAUDOS EXTERNOS'!A:D,3,FALSE),0)</f>
        <v>274320</v>
      </c>
    </row>
    <row r="4327" spans="1:22" x14ac:dyDescent="0.25">
      <c r="A4327" s="1">
        <v>41886</v>
      </c>
      <c r="B4327" s="3" t="s">
        <v>6</v>
      </c>
      <c r="C4327" s="2">
        <v>41883</v>
      </c>
      <c r="D4327" s="5">
        <f>YEAR(Tabla1[[#This Row],[FECHA]])</f>
        <v>2014</v>
      </c>
      <c r="E4327" s="5">
        <f>IFERROR(VLOOKUP(Tabla1[[#This Row],[FECHA]],'COMPARENDOS TOTALES'!A:D,4,FALSE),0)</f>
        <v>5</v>
      </c>
      <c r="F4327" s="9">
        <f>IFERROR(VLOOKUP(Tabla1[[#This Row],[FECHA]],'COMPARENDOS TOTALES'!A:D,3,FALSE),0)</f>
        <v>2089267</v>
      </c>
      <c r="G4327" s="5">
        <f>IFERROR(VLOOKUP(Tabla1[[#This Row],[FECHA]],EXONERACIONES!A:D,4,FALSE),0)</f>
        <v>0</v>
      </c>
      <c r="H4327" s="9">
        <f>IFERROR(VLOOKUP(Tabla1[[#This Row],[FECHA]],EXONERACIONES!A:D,3,FALSE),0)</f>
        <v>0</v>
      </c>
      <c r="I4327" s="5">
        <f>IFERROR(VLOOKUP(Tabla1[[#This Row],[FECHA]],'SIMIT CON RES'!A:D,4,FALSE),0)</f>
        <v>5</v>
      </c>
      <c r="J4327" s="9">
        <f>IFERROR(VLOOKUP(Tabla1[[#This Row],[FECHA]],'SIMIT CON RES'!A:D,3,FALSE),0)</f>
        <v>2089267</v>
      </c>
      <c r="K4327">
        <f>IFERROR(VLOOKUP(Tabla1[[#This Row],[FECHA]],'SIMIT SIN RES'!A:D,4,FALSE),0)</f>
        <v>0</v>
      </c>
      <c r="L4327" s="9">
        <f>IFERROR(VLOOKUP(Tabla1[[#This Row],[FECHA]],'SIMIT SIN RES'!A:D,3,FALSE),0)</f>
        <v>0</v>
      </c>
      <c r="M4327" s="5">
        <f>IFERROR(VLOOKUP(Tabla1[[#This Row],[FECHA]],'RECAUDOS DE COMPARENDOS'!A:D,4,FALSE),0)</f>
        <v>0</v>
      </c>
      <c r="N4327" s="9">
        <f>IFERROR(VLOOKUP(Tabla1[[#This Row],[FECHA]],'RECAUDOS DE COMPARENDOS'!A:D,3,FALSE),0)</f>
        <v>0</v>
      </c>
      <c r="O4327" s="5">
        <f>IFERROR(VLOOKUP(Tabla1[[#This Row],[FECHA]],'RECAUDOS DE RESOLUCIONES'!A:D,4,FALSE),0)</f>
        <v>0</v>
      </c>
      <c r="P4327" s="9">
        <f>IFERROR(VLOOKUP(Tabla1[[#This Row],[FECHA]],'RECAUDOS DE RESOLUCIONES'!A:D,3,FALSE),0)</f>
        <v>0</v>
      </c>
      <c r="Q432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32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327" s="11">
        <f>IFERROR(VLOOKUP(Tabla1[[#This Row],[FECHA]],'RECAUDOS LOCALES'!A:D,4,FALSE),0)</f>
        <v>7</v>
      </c>
      <c r="T4327" s="9">
        <f>IFERROR(VLOOKUP(Tabla1[[#This Row],[FECHA]],'RECAUDOS LOCALES'!A:D,3,FALSE),0)</f>
        <v>820301</v>
      </c>
      <c r="U4327" s="11">
        <f>IFERROR(VLOOKUP(Tabla1[[#This Row],[FECHA]],'RECAUDOS EXTERNOS'!A:D,4,FALSE),0)</f>
        <v>8</v>
      </c>
      <c r="V4327" s="9">
        <f>IFERROR(VLOOKUP(Tabla1[[#This Row],[FECHA]],'RECAUDOS EXTERNOS'!A:D,3,FALSE),0)</f>
        <v>3525946</v>
      </c>
    </row>
    <row r="4328" spans="1:22" x14ac:dyDescent="0.25">
      <c r="A4328" s="1">
        <v>41887</v>
      </c>
      <c r="B4328" s="3" t="s">
        <v>0</v>
      </c>
      <c r="C4328" s="2">
        <v>41883</v>
      </c>
      <c r="D4328" s="5">
        <f>YEAR(Tabla1[[#This Row],[FECHA]])</f>
        <v>2014</v>
      </c>
      <c r="E4328" s="5">
        <f>IFERROR(VLOOKUP(Tabla1[[#This Row],[FECHA]],'COMPARENDOS TOTALES'!A:D,4,FALSE),0)</f>
        <v>1</v>
      </c>
      <c r="F4328" s="9">
        <f>IFERROR(VLOOKUP(Tabla1[[#This Row],[FECHA]],'COMPARENDOS TOTALES'!A:D,3,FALSE),0)</f>
        <v>616000</v>
      </c>
      <c r="G4328" s="5">
        <f>IFERROR(VLOOKUP(Tabla1[[#This Row],[FECHA]],EXONERACIONES!A:D,4,FALSE),0)</f>
        <v>0</v>
      </c>
      <c r="H4328" s="9">
        <f>IFERROR(VLOOKUP(Tabla1[[#This Row],[FECHA]],EXONERACIONES!A:D,3,FALSE),0)</f>
        <v>0</v>
      </c>
      <c r="I4328" s="5">
        <f>IFERROR(VLOOKUP(Tabla1[[#This Row],[FECHA]],'SIMIT CON RES'!A:D,4,FALSE),0)</f>
        <v>0</v>
      </c>
      <c r="J4328" s="9">
        <f>IFERROR(VLOOKUP(Tabla1[[#This Row],[FECHA]],'SIMIT CON RES'!A:D,3,FALSE),0)</f>
        <v>0</v>
      </c>
      <c r="K4328">
        <f>IFERROR(VLOOKUP(Tabla1[[#This Row],[FECHA]],'SIMIT SIN RES'!A:D,4,FALSE),0)</f>
        <v>0</v>
      </c>
      <c r="L4328" s="9">
        <f>IFERROR(VLOOKUP(Tabla1[[#This Row],[FECHA]],'SIMIT SIN RES'!A:D,3,FALSE),0)</f>
        <v>0</v>
      </c>
      <c r="M4328" s="5">
        <f>IFERROR(VLOOKUP(Tabla1[[#This Row],[FECHA]],'RECAUDOS DE COMPARENDOS'!A:D,4,FALSE),0)</f>
        <v>0</v>
      </c>
      <c r="N4328" s="9">
        <f>IFERROR(VLOOKUP(Tabla1[[#This Row],[FECHA]],'RECAUDOS DE COMPARENDOS'!A:D,3,FALSE),0)</f>
        <v>0</v>
      </c>
      <c r="O4328" s="5">
        <f>IFERROR(VLOOKUP(Tabla1[[#This Row],[FECHA]],'RECAUDOS DE RESOLUCIONES'!A:D,4,FALSE),0)</f>
        <v>0</v>
      </c>
      <c r="P4328" s="9">
        <f>IFERROR(VLOOKUP(Tabla1[[#This Row],[FECHA]],'RECAUDOS DE RESOLUCIONES'!A:D,3,FALSE),0)</f>
        <v>0</v>
      </c>
      <c r="Q432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328" s="9">
        <f>Tabla1[V. COMPARENDOS]-(Tabla1[V. EXONERACIONES]+Tabla1[[#This Row],[V. SIMIT CON RESOLUCION]]+Tabla1[[#This Row],[V. SIMIT SIN RESOLUCION]]+Tabla1[[#This Row],[V. RECAUDOS COMPARENDOS]]+Tabla1[[#This Row],[V. RECAUDOS RESOLUCIONES]])</f>
        <v>616000</v>
      </c>
      <c r="S4328" s="11">
        <f>IFERROR(VLOOKUP(Tabla1[[#This Row],[FECHA]],'RECAUDOS LOCALES'!A:D,4,FALSE),0)</f>
        <v>5</v>
      </c>
      <c r="T4328" s="9">
        <f>IFERROR(VLOOKUP(Tabla1[[#This Row],[FECHA]],'RECAUDOS LOCALES'!A:D,3,FALSE),0)</f>
        <v>750000</v>
      </c>
      <c r="U4328" s="11">
        <f>IFERROR(VLOOKUP(Tabla1[[#This Row],[FECHA]],'RECAUDOS EXTERNOS'!A:D,4,FALSE),0)</f>
        <v>2</v>
      </c>
      <c r="V4328" s="9">
        <f>IFERROR(VLOOKUP(Tabla1[[#This Row],[FECHA]],'RECAUDOS EXTERNOS'!A:D,3,FALSE),0)</f>
        <v>739980</v>
      </c>
    </row>
    <row r="4329" spans="1:22" x14ac:dyDescent="0.25">
      <c r="A4329" s="1">
        <v>41888</v>
      </c>
      <c r="B4329" s="3" t="s">
        <v>5</v>
      </c>
      <c r="C4329" s="2">
        <v>41883</v>
      </c>
      <c r="D4329" s="5">
        <f>YEAR(Tabla1[[#This Row],[FECHA]])</f>
        <v>2014</v>
      </c>
      <c r="E4329" s="5">
        <f>IFERROR(VLOOKUP(Tabla1[[#This Row],[FECHA]],'COMPARENDOS TOTALES'!A:D,4,FALSE),0)</f>
        <v>2</v>
      </c>
      <c r="F4329" s="9">
        <f>IFERROR(VLOOKUP(Tabla1[[#This Row],[FECHA]],'COMPARENDOS TOTALES'!A:D,3,FALSE),0)</f>
        <v>808500</v>
      </c>
      <c r="G4329" s="5">
        <f>IFERROR(VLOOKUP(Tabla1[[#This Row],[FECHA]],EXONERACIONES!A:D,4,FALSE),0)</f>
        <v>0</v>
      </c>
      <c r="H4329" s="9">
        <f>IFERROR(VLOOKUP(Tabla1[[#This Row],[FECHA]],EXONERACIONES!A:D,3,FALSE),0)</f>
        <v>0</v>
      </c>
      <c r="I4329" s="5">
        <f>IFERROR(VLOOKUP(Tabla1[[#This Row],[FECHA]],'SIMIT CON RES'!A:D,4,FALSE),0)</f>
        <v>1</v>
      </c>
      <c r="J4329" s="9">
        <f>IFERROR(VLOOKUP(Tabla1[[#This Row],[FECHA]],'SIMIT CON RES'!A:D,3,FALSE),0)</f>
        <v>616000</v>
      </c>
      <c r="K4329">
        <f>IFERROR(VLOOKUP(Tabla1[[#This Row],[FECHA]],'SIMIT SIN RES'!A:D,4,FALSE),0)</f>
        <v>0</v>
      </c>
      <c r="L4329" s="9">
        <f>IFERROR(VLOOKUP(Tabla1[[#This Row],[FECHA]],'SIMIT SIN RES'!A:D,3,FALSE),0)</f>
        <v>0</v>
      </c>
      <c r="M4329" s="5">
        <f>IFERROR(VLOOKUP(Tabla1[[#This Row],[FECHA]],'RECAUDOS DE COMPARENDOS'!A:D,4,FALSE),0)</f>
        <v>0</v>
      </c>
      <c r="N4329" s="9">
        <f>IFERROR(VLOOKUP(Tabla1[[#This Row],[FECHA]],'RECAUDOS DE COMPARENDOS'!A:D,3,FALSE),0)</f>
        <v>0</v>
      </c>
      <c r="O4329" s="5">
        <f>IFERROR(VLOOKUP(Tabla1[[#This Row],[FECHA]],'RECAUDOS DE RESOLUCIONES'!A:D,4,FALSE),0)</f>
        <v>0</v>
      </c>
      <c r="P4329" s="9">
        <f>IFERROR(VLOOKUP(Tabla1[[#This Row],[FECHA]],'RECAUDOS DE RESOLUCIONES'!A:D,3,FALSE),0)</f>
        <v>0</v>
      </c>
      <c r="Q432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329" s="9">
        <f>Tabla1[V. COMPARENDOS]-(Tabla1[V. EXONERACIONES]+Tabla1[[#This Row],[V. SIMIT CON RESOLUCION]]+Tabla1[[#This Row],[V. SIMIT SIN RESOLUCION]]+Tabla1[[#This Row],[V. RECAUDOS COMPARENDOS]]+Tabla1[[#This Row],[V. RECAUDOS RESOLUCIONES]])</f>
        <v>192500</v>
      </c>
      <c r="S4329" s="11">
        <f>IFERROR(VLOOKUP(Tabla1[[#This Row],[FECHA]],'RECAUDOS LOCALES'!A:D,4,FALSE),0)</f>
        <v>0</v>
      </c>
      <c r="T4329" s="9">
        <f>IFERROR(VLOOKUP(Tabla1[[#This Row],[FECHA]],'RECAUDOS LOCALES'!A:D,3,FALSE),0)</f>
        <v>0</v>
      </c>
      <c r="U4329" s="11">
        <f>IFERROR(VLOOKUP(Tabla1[[#This Row],[FECHA]],'RECAUDOS EXTERNOS'!A:D,4,FALSE),0)</f>
        <v>0</v>
      </c>
      <c r="V4329" s="9">
        <f>IFERROR(VLOOKUP(Tabla1[[#This Row],[FECHA]],'RECAUDOS EXTERNOS'!A:D,3,FALSE),0)</f>
        <v>0</v>
      </c>
    </row>
    <row r="4330" spans="1:22" x14ac:dyDescent="0.25">
      <c r="A4330" s="1">
        <v>41889</v>
      </c>
      <c r="B4330" s="3" t="s">
        <v>4</v>
      </c>
      <c r="C4330" s="2">
        <v>41883</v>
      </c>
      <c r="D4330" s="5">
        <f>YEAR(Tabla1[[#This Row],[FECHA]])</f>
        <v>2014</v>
      </c>
      <c r="E4330" s="5">
        <f>IFERROR(VLOOKUP(Tabla1[[#This Row],[FECHA]],'COMPARENDOS TOTALES'!A:D,4,FALSE),0)</f>
        <v>4</v>
      </c>
      <c r="F4330" s="9">
        <f>IFERROR(VLOOKUP(Tabla1[[#This Row],[FECHA]],'COMPARENDOS TOTALES'!A:D,3,FALSE),0)</f>
        <v>2156000</v>
      </c>
      <c r="G4330" s="5">
        <f>IFERROR(VLOOKUP(Tabla1[[#This Row],[FECHA]],EXONERACIONES!A:D,4,FALSE),0)</f>
        <v>0</v>
      </c>
      <c r="H4330" s="9">
        <f>IFERROR(VLOOKUP(Tabla1[[#This Row],[FECHA]],EXONERACIONES!A:D,3,FALSE),0)</f>
        <v>0</v>
      </c>
      <c r="I4330" s="5">
        <f>IFERROR(VLOOKUP(Tabla1[[#This Row],[FECHA]],'SIMIT CON RES'!A:D,4,FALSE),0)</f>
        <v>4</v>
      </c>
      <c r="J4330" s="9">
        <f>IFERROR(VLOOKUP(Tabla1[[#This Row],[FECHA]],'SIMIT CON RES'!A:D,3,FALSE),0)</f>
        <v>2156000</v>
      </c>
      <c r="K4330">
        <f>IFERROR(VLOOKUP(Tabla1[[#This Row],[FECHA]],'SIMIT SIN RES'!A:D,4,FALSE),0)</f>
        <v>0</v>
      </c>
      <c r="L4330" s="9">
        <f>IFERROR(VLOOKUP(Tabla1[[#This Row],[FECHA]],'SIMIT SIN RES'!A:D,3,FALSE),0)</f>
        <v>0</v>
      </c>
      <c r="M4330" s="5">
        <f>IFERROR(VLOOKUP(Tabla1[[#This Row],[FECHA]],'RECAUDOS DE COMPARENDOS'!A:D,4,FALSE),0)</f>
        <v>0</v>
      </c>
      <c r="N4330" s="9">
        <f>IFERROR(VLOOKUP(Tabla1[[#This Row],[FECHA]],'RECAUDOS DE COMPARENDOS'!A:D,3,FALSE),0)</f>
        <v>0</v>
      </c>
      <c r="O4330" s="5">
        <f>IFERROR(VLOOKUP(Tabla1[[#This Row],[FECHA]],'RECAUDOS DE RESOLUCIONES'!A:D,4,FALSE),0)</f>
        <v>0</v>
      </c>
      <c r="P4330" s="9">
        <f>IFERROR(VLOOKUP(Tabla1[[#This Row],[FECHA]],'RECAUDOS DE RESOLUCIONES'!A:D,3,FALSE),0)</f>
        <v>0</v>
      </c>
      <c r="Q433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33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330" s="11">
        <f>IFERROR(VLOOKUP(Tabla1[[#This Row],[FECHA]],'RECAUDOS LOCALES'!A:D,4,FALSE),0)</f>
        <v>0</v>
      </c>
      <c r="T4330" s="9">
        <f>IFERROR(VLOOKUP(Tabla1[[#This Row],[FECHA]],'RECAUDOS LOCALES'!A:D,3,FALSE),0)</f>
        <v>0</v>
      </c>
      <c r="U4330" s="11">
        <f>IFERROR(VLOOKUP(Tabla1[[#This Row],[FECHA]],'RECAUDOS EXTERNOS'!A:D,4,FALSE),0)</f>
        <v>0</v>
      </c>
      <c r="V4330" s="9">
        <f>IFERROR(VLOOKUP(Tabla1[[#This Row],[FECHA]],'RECAUDOS EXTERNOS'!A:D,3,FALSE),0)</f>
        <v>0</v>
      </c>
    </row>
    <row r="4331" spans="1:22" x14ac:dyDescent="0.25">
      <c r="A4331" s="1">
        <v>41890</v>
      </c>
      <c r="B4331" s="3" t="s">
        <v>1</v>
      </c>
      <c r="C4331" s="2">
        <v>41883</v>
      </c>
      <c r="D4331" s="5">
        <f>YEAR(Tabla1[[#This Row],[FECHA]])</f>
        <v>2014</v>
      </c>
      <c r="E4331" s="5">
        <f>IFERROR(VLOOKUP(Tabla1[[#This Row],[FECHA]],'COMPARENDOS TOTALES'!A:D,4,FALSE),0)</f>
        <v>4</v>
      </c>
      <c r="F4331" s="9">
        <f>IFERROR(VLOOKUP(Tabla1[[#This Row],[FECHA]],'COMPARENDOS TOTALES'!A:D,3,FALSE),0)</f>
        <v>2012267</v>
      </c>
      <c r="G4331" s="5">
        <f>IFERROR(VLOOKUP(Tabla1[[#This Row],[FECHA]],EXONERACIONES!A:D,4,FALSE),0)</f>
        <v>0</v>
      </c>
      <c r="H4331" s="9">
        <f>IFERROR(VLOOKUP(Tabla1[[#This Row],[FECHA]],EXONERACIONES!A:D,3,FALSE),0)</f>
        <v>0</v>
      </c>
      <c r="I4331" s="5">
        <f>IFERROR(VLOOKUP(Tabla1[[#This Row],[FECHA]],'SIMIT CON RES'!A:D,4,FALSE),0)</f>
        <v>4</v>
      </c>
      <c r="J4331" s="9">
        <f>IFERROR(VLOOKUP(Tabla1[[#This Row],[FECHA]],'SIMIT CON RES'!A:D,3,FALSE),0)</f>
        <v>2012267</v>
      </c>
      <c r="K4331">
        <f>IFERROR(VLOOKUP(Tabla1[[#This Row],[FECHA]],'SIMIT SIN RES'!A:D,4,FALSE),0)</f>
        <v>0</v>
      </c>
      <c r="L4331" s="9">
        <f>IFERROR(VLOOKUP(Tabla1[[#This Row],[FECHA]],'SIMIT SIN RES'!A:D,3,FALSE),0)</f>
        <v>0</v>
      </c>
      <c r="M4331" s="5">
        <f>IFERROR(VLOOKUP(Tabla1[[#This Row],[FECHA]],'RECAUDOS DE COMPARENDOS'!A:D,4,FALSE),0)</f>
        <v>0</v>
      </c>
      <c r="N4331" s="9">
        <f>IFERROR(VLOOKUP(Tabla1[[#This Row],[FECHA]],'RECAUDOS DE COMPARENDOS'!A:D,3,FALSE),0)</f>
        <v>0</v>
      </c>
      <c r="O4331" s="5">
        <f>IFERROR(VLOOKUP(Tabla1[[#This Row],[FECHA]],'RECAUDOS DE RESOLUCIONES'!A:D,4,FALSE),0)</f>
        <v>0</v>
      </c>
      <c r="P4331" s="9">
        <f>IFERROR(VLOOKUP(Tabla1[[#This Row],[FECHA]],'RECAUDOS DE RESOLUCIONES'!A:D,3,FALSE),0)</f>
        <v>0</v>
      </c>
      <c r="Q433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33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331" s="11">
        <f>IFERROR(VLOOKUP(Tabla1[[#This Row],[FECHA]],'RECAUDOS LOCALES'!A:D,4,FALSE),0)</f>
        <v>3</v>
      </c>
      <c r="T4331" s="9">
        <f>IFERROR(VLOOKUP(Tabla1[[#This Row],[FECHA]],'RECAUDOS LOCALES'!A:D,3,FALSE),0)</f>
        <v>370800</v>
      </c>
      <c r="U4331" s="11">
        <f>IFERROR(VLOOKUP(Tabla1[[#This Row],[FECHA]],'RECAUDOS EXTERNOS'!A:D,4,FALSE),0)</f>
        <v>1</v>
      </c>
      <c r="V4331" s="9">
        <f>IFERROR(VLOOKUP(Tabla1[[#This Row],[FECHA]],'RECAUDOS EXTERNOS'!A:D,3,FALSE),0)</f>
        <v>360600</v>
      </c>
    </row>
    <row r="4332" spans="1:22" x14ac:dyDescent="0.25">
      <c r="A4332" s="1">
        <v>41891</v>
      </c>
      <c r="B4332" s="3" t="s">
        <v>2</v>
      </c>
      <c r="C4332" s="2">
        <v>41883</v>
      </c>
      <c r="D4332" s="5">
        <f>YEAR(Tabla1[[#This Row],[FECHA]])</f>
        <v>2014</v>
      </c>
      <c r="E4332" s="5">
        <f>IFERROR(VLOOKUP(Tabla1[[#This Row],[FECHA]],'COMPARENDOS TOTALES'!A:D,4,FALSE),0)</f>
        <v>4</v>
      </c>
      <c r="F4332" s="9">
        <f>IFERROR(VLOOKUP(Tabla1[[#This Row],[FECHA]],'COMPARENDOS TOTALES'!A:D,3,FALSE),0)</f>
        <v>2464000</v>
      </c>
      <c r="G4332" s="5">
        <f>IFERROR(VLOOKUP(Tabla1[[#This Row],[FECHA]],EXONERACIONES!A:D,4,FALSE),0)</f>
        <v>0</v>
      </c>
      <c r="H4332" s="9">
        <f>IFERROR(VLOOKUP(Tabla1[[#This Row],[FECHA]],EXONERACIONES!A:D,3,FALSE),0)</f>
        <v>0</v>
      </c>
      <c r="I4332" s="5">
        <f>IFERROR(VLOOKUP(Tabla1[[#This Row],[FECHA]],'SIMIT CON RES'!A:D,4,FALSE),0)</f>
        <v>4</v>
      </c>
      <c r="J4332" s="9">
        <f>IFERROR(VLOOKUP(Tabla1[[#This Row],[FECHA]],'SIMIT CON RES'!A:D,3,FALSE),0)</f>
        <v>2464000</v>
      </c>
      <c r="K4332">
        <f>IFERROR(VLOOKUP(Tabla1[[#This Row],[FECHA]],'SIMIT SIN RES'!A:D,4,FALSE),0)</f>
        <v>0</v>
      </c>
      <c r="L4332" s="9">
        <f>IFERROR(VLOOKUP(Tabla1[[#This Row],[FECHA]],'SIMIT SIN RES'!A:D,3,FALSE),0)</f>
        <v>0</v>
      </c>
      <c r="M4332" s="5">
        <f>IFERROR(VLOOKUP(Tabla1[[#This Row],[FECHA]],'RECAUDOS DE COMPARENDOS'!A:D,4,FALSE),0)</f>
        <v>0</v>
      </c>
      <c r="N4332" s="9">
        <f>IFERROR(VLOOKUP(Tabla1[[#This Row],[FECHA]],'RECAUDOS DE COMPARENDOS'!A:D,3,FALSE),0)</f>
        <v>0</v>
      </c>
      <c r="O4332" s="5">
        <f>IFERROR(VLOOKUP(Tabla1[[#This Row],[FECHA]],'RECAUDOS DE RESOLUCIONES'!A:D,4,FALSE),0)</f>
        <v>0</v>
      </c>
      <c r="P4332" s="9">
        <f>IFERROR(VLOOKUP(Tabla1[[#This Row],[FECHA]],'RECAUDOS DE RESOLUCIONES'!A:D,3,FALSE),0)</f>
        <v>0</v>
      </c>
      <c r="Q433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33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332" s="11">
        <f>IFERROR(VLOOKUP(Tabla1[[#This Row],[FECHA]],'RECAUDOS LOCALES'!A:D,4,FALSE),0)</f>
        <v>5</v>
      </c>
      <c r="T4332" s="9">
        <f>IFERROR(VLOOKUP(Tabla1[[#This Row],[FECHA]],'RECAUDOS LOCALES'!A:D,3,FALSE),0)</f>
        <v>994519</v>
      </c>
      <c r="U4332" s="11">
        <f>IFERROR(VLOOKUP(Tabla1[[#This Row],[FECHA]],'RECAUDOS EXTERNOS'!A:D,4,FALSE),0)</f>
        <v>2</v>
      </c>
      <c r="V4332" s="9">
        <f>IFERROR(VLOOKUP(Tabla1[[#This Row],[FECHA]],'RECAUDOS EXTERNOS'!A:D,3,FALSE),0)</f>
        <v>608196</v>
      </c>
    </row>
    <row r="4333" spans="1:22" x14ac:dyDescent="0.25">
      <c r="A4333" s="1">
        <v>41892</v>
      </c>
      <c r="B4333" s="3" t="s">
        <v>3</v>
      </c>
      <c r="C4333" s="2">
        <v>41883</v>
      </c>
      <c r="D4333" s="5">
        <f>YEAR(Tabla1[[#This Row],[FECHA]])</f>
        <v>2014</v>
      </c>
      <c r="E4333" s="5">
        <f>IFERROR(VLOOKUP(Tabla1[[#This Row],[FECHA]],'COMPARENDOS TOTALES'!A:D,4,FALSE),0)</f>
        <v>3</v>
      </c>
      <c r="F4333" s="9">
        <f>IFERROR(VLOOKUP(Tabla1[[#This Row],[FECHA]],'COMPARENDOS TOTALES'!A:D,3,FALSE),0)</f>
        <v>1396267</v>
      </c>
      <c r="G4333" s="5">
        <f>IFERROR(VLOOKUP(Tabla1[[#This Row],[FECHA]],EXONERACIONES!A:D,4,FALSE),0)</f>
        <v>0</v>
      </c>
      <c r="H4333" s="9">
        <f>IFERROR(VLOOKUP(Tabla1[[#This Row],[FECHA]],EXONERACIONES!A:D,3,FALSE),0)</f>
        <v>0</v>
      </c>
      <c r="I4333" s="5">
        <f>IFERROR(VLOOKUP(Tabla1[[#This Row],[FECHA]],'SIMIT CON RES'!A:D,4,FALSE),0)</f>
        <v>3</v>
      </c>
      <c r="J4333" s="9">
        <f>IFERROR(VLOOKUP(Tabla1[[#This Row],[FECHA]],'SIMIT CON RES'!A:D,3,FALSE),0)</f>
        <v>1396267</v>
      </c>
      <c r="K4333">
        <f>IFERROR(VLOOKUP(Tabla1[[#This Row],[FECHA]],'SIMIT SIN RES'!A:D,4,FALSE),0)</f>
        <v>0</v>
      </c>
      <c r="L4333" s="9">
        <f>IFERROR(VLOOKUP(Tabla1[[#This Row],[FECHA]],'SIMIT SIN RES'!A:D,3,FALSE),0)</f>
        <v>0</v>
      </c>
      <c r="M4333" s="5">
        <f>IFERROR(VLOOKUP(Tabla1[[#This Row],[FECHA]],'RECAUDOS DE COMPARENDOS'!A:D,4,FALSE),0)</f>
        <v>0</v>
      </c>
      <c r="N4333" s="9">
        <f>IFERROR(VLOOKUP(Tabla1[[#This Row],[FECHA]],'RECAUDOS DE COMPARENDOS'!A:D,3,FALSE),0)</f>
        <v>0</v>
      </c>
      <c r="O4333" s="5">
        <f>IFERROR(VLOOKUP(Tabla1[[#This Row],[FECHA]],'RECAUDOS DE RESOLUCIONES'!A:D,4,FALSE),0)</f>
        <v>0</v>
      </c>
      <c r="P4333" s="9">
        <f>IFERROR(VLOOKUP(Tabla1[[#This Row],[FECHA]],'RECAUDOS DE RESOLUCIONES'!A:D,3,FALSE),0)</f>
        <v>0</v>
      </c>
      <c r="Q433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33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333" s="11">
        <f>IFERROR(VLOOKUP(Tabla1[[#This Row],[FECHA]],'RECAUDOS LOCALES'!A:D,4,FALSE),0)</f>
        <v>6</v>
      </c>
      <c r="T4333" s="9">
        <f>IFERROR(VLOOKUP(Tabla1[[#This Row],[FECHA]],'RECAUDOS LOCALES'!A:D,3,FALSE),0)</f>
        <v>1850282</v>
      </c>
      <c r="U4333" s="11">
        <f>IFERROR(VLOOKUP(Tabla1[[#This Row],[FECHA]],'RECAUDOS EXTERNOS'!A:D,4,FALSE),0)</f>
        <v>5</v>
      </c>
      <c r="V4333" s="9">
        <f>IFERROR(VLOOKUP(Tabla1[[#This Row],[FECHA]],'RECAUDOS EXTERNOS'!A:D,3,FALSE),0)</f>
        <v>928359</v>
      </c>
    </row>
    <row r="4334" spans="1:22" x14ac:dyDescent="0.25">
      <c r="A4334" s="1">
        <v>41893</v>
      </c>
      <c r="B4334" s="3" t="s">
        <v>6</v>
      </c>
      <c r="C4334" s="2">
        <v>41883</v>
      </c>
      <c r="D4334" s="5">
        <f>YEAR(Tabla1[[#This Row],[FECHA]])</f>
        <v>2014</v>
      </c>
      <c r="E4334" s="5">
        <f>IFERROR(VLOOKUP(Tabla1[[#This Row],[FECHA]],'COMPARENDOS TOTALES'!A:D,4,FALSE),0)</f>
        <v>1</v>
      </c>
      <c r="F4334" s="9">
        <f>IFERROR(VLOOKUP(Tabla1[[#This Row],[FECHA]],'COMPARENDOS TOTALES'!A:D,3,FALSE),0)</f>
        <v>164267</v>
      </c>
      <c r="G4334" s="5">
        <f>IFERROR(VLOOKUP(Tabla1[[#This Row],[FECHA]],EXONERACIONES!A:D,4,FALSE),0)</f>
        <v>0</v>
      </c>
      <c r="H4334" s="9">
        <f>IFERROR(VLOOKUP(Tabla1[[#This Row],[FECHA]],EXONERACIONES!A:D,3,FALSE),0)</f>
        <v>0</v>
      </c>
      <c r="I4334" s="5">
        <f>IFERROR(VLOOKUP(Tabla1[[#This Row],[FECHA]],'SIMIT CON RES'!A:D,4,FALSE),0)</f>
        <v>1</v>
      </c>
      <c r="J4334" s="9">
        <f>IFERROR(VLOOKUP(Tabla1[[#This Row],[FECHA]],'SIMIT CON RES'!A:D,3,FALSE),0)</f>
        <v>164267</v>
      </c>
      <c r="K4334">
        <f>IFERROR(VLOOKUP(Tabla1[[#This Row],[FECHA]],'SIMIT SIN RES'!A:D,4,FALSE),0)</f>
        <v>0</v>
      </c>
      <c r="L4334" s="9">
        <f>IFERROR(VLOOKUP(Tabla1[[#This Row],[FECHA]],'SIMIT SIN RES'!A:D,3,FALSE),0)</f>
        <v>0</v>
      </c>
      <c r="M4334" s="5">
        <f>IFERROR(VLOOKUP(Tabla1[[#This Row],[FECHA]],'RECAUDOS DE COMPARENDOS'!A:D,4,FALSE),0)</f>
        <v>0</v>
      </c>
      <c r="N4334" s="9">
        <f>IFERROR(VLOOKUP(Tabla1[[#This Row],[FECHA]],'RECAUDOS DE COMPARENDOS'!A:D,3,FALSE),0)</f>
        <v>0</v>
      </c>
      <c r="O4334" s="5">
        <f>IFERROR(VLOOKUP(Tabla1[[#This Row],[FECHA]],'RECAUDOS DE RESOLUCIONES'!A:D,4,FALSE),0)</f>
        <v>0</v>
      </c>
      <c r="P4334" s="9">
        <f>IFERROR(VLOOKUP(Tabla1[[#This Row],[FECHA]],'RECAUDOS DE RESOLUCIONES'!A:D,3,FALSE),0)</f>
        <v>0</v>
      </c>
      <c r="Q433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33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334" s="11">
        <f>IFERROR(VLOOKUP(Tabla1[[#This Row],[FECHA]],'RECAUDOS LOCALES'!A:D,4,FALSE),0)</f>
        <v>2</v>
      </c>
      <c r="T4334" s="9">
        <f>IFERROR(VLOOKUP(Tabla1[[#This Row],[FECHA]],'RECAUDOS LOCALES'!A:D,3,FALSE),0)</f>
        <v>450000</v>
      </c>
      <c r="U4334" s="11">
        <f>IFERROR(VLOOKUP(Tabla1[[#This Row],[FECHA]],'RECAUDOS EXTERNOS'!A:D,4,FALSE),0)</f>
        <v>1</v>
      </c>
      <c r="V4334" s="9">
        <f>IFERROR(VLOOKUP(Tabla1[[#This Row],[FECHA]],'RECAUDOS EXTERNOS'!A:D,3,FALSE),0)</f>
        <v>534540</v>
      </c>
    </row>
    <row r="4335" spans="1:22" x14ac:dyDescent="0.25">
      <c r="A4335" s="1">
        <v>41894</v>
      </c>
      <c r="B4335" s="3" t="s">
        <v>0</v>
      </c>
      <c r="C4335" s="2">
        <v>41883</v>
      </c>
      <c r="D4335" s="5">
        <f>YEAR(Tabla1[[#This Row],[FECHA]])</f>
        <v>2014</v>
      </c>
      <c r="E4335" s="5">
        <f>IFERROR(VLOOKUP(Tabla1[[#This Row],[FECHA]],'COMPARENDOS TOTALES'!A:D,4,FALSE),0)</f>
        <v>8</v>
      </c>
      <c r="F4335" s="9">
        <f>IFERROR(VLOOKUP(Tabla1[[#This Row],[FECHA]],'COMPARENDOS TOTALES'!A:D,3,FALSE),0)</f>
        <v>3388000</v>
      </c>
      <c r="G4335" s="5">
        <f>IFERROR(VLOOKUP(Tabla1[[#This Row],[FECHA]],EXONERACIONES!A:D,4,FALSE),0)</f>
        <v>0</v>
      </c>
      <c r="H4335" s="9">
        <f>IFERROR(VLOOKUP(Tabla1[[#This Row],[FECHA]],EXONERACIONES!A:D,3,FALSE),0)</f>
        <v>0</v>
      </c>
      <c r="I4335" s="5">
        <f>IFERROR(VLOOKUP(Tabla1[[#This Row],[FECHA]],'SIMIT CON RES'!A:D,4,FALSE),0)</f>
        <v>8</v>
      </c>
      <c r="J4335" s="9">
        <f>IFERROR(VLOOKUP(Tabla1[[#This Row],[FECHA]],'SIMIT CON RES'!A:D,3,FALSE),0)</f>
        <v>3388000</v>
      </c>
      <c r="K4335">
        <f>IFERROR(VLOOKUP(Tabla1[[#This Row],[FECHA]],'SIMIT SIN RES'!A:D,4,FALSE),0)</f>
        <v>0</v>
      </c>
      <c r="L4335" s="9">
        <f>IFERROR(VLOOKUP(Tabla1[[#This Row],[FECHA]],'SIMIT SIN RES'!A:D,3,FALSE),0)</f>
        <v>0</v>
      </c>
      <c r="M4335" s="5">
        <f>IFERROR(VLOOKUP(Tabla1[[#This Row],[FECHA]],'RECAUDOS DE COMPARENDOS'!A:D,4,FALSE),0)</f>
        <v>0</v>
      </c>
      <c r="N4335" s="9">
        <f>IFERROR(VLOOKUP(Tabla1[[#This Row],[FECHA]],'RECAUDOS DE COMPARENDOS'!A:D,3,FALSE),0)</f>
        <v>0</v>
      </c>
      <c r="O4335" s="5">
        <f>IFERROR(VLOOKUP(Tabla1[[#This Row],[FECHA]],'RECAUDOS DE RESOLUCIONES'!A:D,4,FALSE),0)</f>
        <v>0</v>
      </c>
      <c r="P4335" s="9">
        <f>IFERROR(VLOOKUP(Tabla1[[#This Row],[FECHA]],'RECAUDOS DE RESOLUCIONES'!A:D,3,FALSE),0)</f>
        <v>0</v>
      </c>
      <c r="Q433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33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335" s="11">
        <f>IFERROR(VLOOKUP(Tabla1[[#This Row],[FECHA]],'RECAUDOS LOCALES'!A:D,4,FALSE),0)</f>
        <v>0</v>
      </c>
      <c r="T4335" s="9">
        <f>IFERROR(VLOOKUP(Tabla1[[#This Row],[FECHA]],'RECAUDOS LOCALES'!A:D,3,FALSE),0)</f>
        <v>0</v>
      </c>
      <c r="U4335" s="11">
        <f>IFERROR(VLOOKUP(Tabla1[[#This Row],[FECHA]],'RECAUDOS EXTERNOS'!A:D,4,FALSE),0)</f>
        <v>2</v>
      </c>
      <c r="V4335" s="9">
        <f>IFERROR(VLOOKUP(Tabla1[[#This Row],[FECHA]],'RECAUDOS EXTERNOS'!A:D,3,FALSE),0)</f>
        <v>403920</v>
      </c>
    </row>
    <row r="4336" spans="1:22" x14ac:dyDescent="0.25">
      <c r="A4336" s="1">
        <v>41895</v>
      </c>
      <c r="B4336" s="3" t="s">
        <v>5</v>
      </c>
      <c r="C4336" s="2">
        <v>41883</v>
      </c>
      <c r="D4336" s="5">
        <f>YEAR(Tabla1[[#This Row],[FECHA]])</f>
        <v>2014</v>
      </c>
      <c r="E4336" s="5">
        <f>IFERROR(VLOOKUP(Tabla1[[#This Row],[FECHA]],'COMPARENDOS TOTALES'!A:D,4,FALSE),0)</f>
        <v>4</v>
      </c>
      <c r="F4336" s="9">
        <f>IFERROR(VLOOKUP(Tabla1[[#This Row],[FECHA]],'COMPARENDOS TOTALES'!A:D,3,FALSE),0)</f>
        <v>1108801</v>
      </c>
      <c r="G4336" s="5">
        <f>IFERROR(VLOOKUP(Tabla1[[#This Row],[FECHA]],EXONERACIONES!A:D,4,FALSE),0)</f>
        <v>0</v>
      </c>
      <c r="H4336" s="9">
        <f>IFERROR(VLOOKUP(Tabla1[[#This Row],[FECHA]],EXONERACIONES!A:D,3,FALSE),0)</f>
        <v>0</v>
      </c>
      <c r="I4336" s="5">
        <f>IFERROR(VLOOKUP(Tabla1[[#This Row],[FECHA]],'SIMIT CON RES'!A:D,4,FALSE),0)</f>
        <v>2</v>
      </c>
      <c r="J4336" s="9">
        <f>IFERROR(VLOOKUP(Tabla1[[#This Row],[FECHA]],'SIMIT CON RES'!A:D,3,FALSE),0)</f>
        <v>780267</v>
      </c>
      <c r="K4336">
        <f>IFERROR(VLOOKUP(Tabla1[[#This Row],[FECHA]],'SIMIT SIN RES'!A:D,4,FALSE),0)</f>
        <v>0</v>
      </c>
      <c r="L4336" s="9">
        <f>IFERROR(VLOOKUP(Tabla1[[#This Row],[FECHA]],'SIMIT SIN RES'!A:D,3,FALSE),0)</f>
        <v>0</v>
      </c>
      <c r="M4336" s="5">
        <f>IFERROR(VLOOKUP(Tabla1[[#This Row],[FECHA]],'RECAUDOS DE COMPARENDOS'!A:D,4,FALSE),0)</f>
        <v>0</v>
      </c>
      <c r="N4336" s="9">
        <f>IFERROR(VLOOKUP(Tabla1[[#This Row],[FECHA]],'RECAUDOS DE COMPARENDOS'!A:D,3,FALSE),0)</f>
        <v>0</v>
      </c>
      <c r="O4336" s="5">
        <f>IFERROR(VLOOKUP(Tabla1[[#This Row],[FECHA]],'RECAUDOS DE RESOLUCIONES'!A:D,4,FALSE),0)</f>
        <v>0</v>
      </c>
      <c r="P4336" s="9">
        <f>IFERROR(VLOOKUP(Tabla1[[#This Row],[FECHA]],'RECAUDOS DE RESOLUCIONES'!A:D,3,FALSE),0)</f>
        <v>0</v>
      </c>
      <c r="Q433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4336" s="9">
        <f>Tabla1[V. COMPARENDOS]-(Tabla1[V. EXONERACIONES]+Tabla1[[#This Row],[V. SIMIT CON RESOLUCION]]+Tabla1[[#This Row],[V. SIMIT SIN RESOLUCION]]+Tabla1[[#This Row],[V. RECAUDOS COMPARENDOS]]+Tabla1[[#This Row],[V. RECAUDOS RESOLUCIONES]])</f>
        <v>328534</v>
      </c>
      <c r="S4336" s="11">
        <f>IFERROR(VLOOKUP(Tabla1[[#This Row],[FECHA]],'RECAUDOS LOCALES'!A:D,4,FALSE),0)</f>
        <v>0</v>
      </c>
      <c r="T4336" s="9">
        <f>IFERROR(VLOOKUP(Tabla1[[#This Row],[FECHA]],'RECAUDOS LOCALES'!A:D,3,FALSE),0)</f>
        <v>0</v>
      </c>
      <c r="U4336" s="11">
        <f>IFERROR(VLOOKUP(Tabla1[[#This Row],[FECHA]],'RECAUDOS EXTERNOS'!A:D,4,FALSE),0)</f>
        <v>0</v>
      </c>
      <c r="V4336" s="9">
        <f>IFERROR(VLOOKUP(Tabla1[[#This Row],[FECHA]],'RECAUDOS EXTERNOS'!A:D,3,FALSE),0)</f>
        <v>0</v>
      </c>
    </row>
    <row r="4337" spans="1:22" x14ac:dyDescent="0.25">
      <c r="A4337" s="1">
        <v>41896</v>
      </c>
      <c r="B4337" s="3" t="s">
        <v>4</v>
      </c>
      <c r="C4337" s="2">
        <v>41883</v>
      </c>
      <c r="D4337" s="5">
        <f>YEAR(Tabla1[[#This Row],[FECHA]])</f>
        <v>2014</v>
      </c>
      <c r="E4337" s="5">
        <f>IFERROR(VLOOKUP(Tabla1[[#This Row],[FECHA]],'COMPARENDOS TOTALES'!A:D,4,FALSE),0)</f>
        <v>1</v>
      </c>
      <c r="F4337" s="9">
        <f>IFERROR(VLOOKUP(Tabla1[[#This Row],[FECHA]],'COMPARENDOS TOTALES'!A:D,3,FALSE),0)</f>
        <v>0</v>
      </c>
      <c r="G4337" s="5">
        <f>IFERROR(VLOOKUP(Tabla1[[#This Row],[FECHA]],EXONERACIONES!A:D,4,FALSE),0)</f>
        <v>0</v>
      </c>
      <c r="H4337" s="9">
        <f>IFERROR(VLOOKUP(Tabla1[[#This Row],[FECHA]],EXONERACIONES!A:D,3,FALSE),0)</f>
        <v>0</v>
      </c>
      <c r="I4337" s="5">
        <f>IFERROR(VLOOKUP(Tabla1[[#This Row],[FECHA]],'SIMIT CON RES'!A:D,4,FALSE),0)</f>
        <v>0</v>
      </c>
      <c r="J4337" s="9">
        <f>IFERROR(VLOOKUP(Tabla1[[#This Row],[FECHA]],'SIMIT CON RES'!A:D,3,FALSE),0)</f>
        <v>0</v>
      </c>
      <c r="K4337">
        <f>IFERROR(VLOOKUP(Tabla1[[#This Row],[FECHA]],'SIMIT SIN RES'!A:D,4,FALSE),0)</f>
        <v>1</v>
      </c>
      <c r="L4337" s="9">
        <f>IFERROR(VLOOKUP(Tabla1[[#This Row],[FECHA]],'SIMIT SIN RES'!A:D,3,FALSE),0)</f>
        <v>0</v>
      </c>
      <c r="M4337" s="5">
        <f>IFERROR(VLOOKUP(Tabla1[[#This Row],[FECHA]],'RECAUDOS DE COMPARENDOS'!A:D,4,FALSE),0)</f>
        <v>0</v>
      </c>
      <c r="N4337" s="9">
        <f>IFERROR(VLOOKUP(Tabla1[[#This Row],[FECHA]],'RECAUDOS DE COMPARENDOS'!A:D,3,FALSE),0)</f>
        <v>0</v>
      </c>
      <c r="O4337" s="5">
        <f>IFERROR(VLOOKUP(Tabla1[[#This Row],[FECHA]],'RECAUDOS DE RESOLUCIONES'!A:D,4,FALSE),0)</f>
        <v>0</v>
      </c>
      <c r="P4337" s="9">
        <f>IFERROR(VLOOKUP(Tabla1[[#This Row],[FECHA]],'RECAUDOS DE RESOLUCIONES'!A:D,3,FALSE),0)</f>
        <v>0</v>
      </c>
      <c r="Q433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33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337" s="11">
        <f>IFERROR(VLOOKUP(Tabla1[[#This Row],[FECHA]],'RECAUDOS LOCALES'!A:D,4,FALSE),0)</f>
        <v>0</v>
      </c>
      <c r="T4337" s="9">
        <f>IFERROR(VLOOKUP(Tabla1[[#This Row],[FECHA]],'RECAUDOS LOCALES'!A:D,3,FALSE),0)</f>
        <v>0</v>
      </c>
      <c r="U4337" s="11">
        <f>IFERROR(VLOOKUP(Tabla1[[#This Row],[FECHA]],'RECAUDOS EXTERNOS'!A:D,4,FALSE),0)</f>
        <v>0</v>
      </c>
      <c r="V4337" s="9">
        <f>IFERROR(VLOOKUP(Tabla1[[#This Row],[FECHA]],'RECAUDOS EXTERNOS'!A:D,3,FALSE),0)</f>
        <v>0</v>
      </c>
    </row>
    <row r="4338" spans="1:22" x14ac:dyDescent="0.25">
      <c r="A4338" s="1">
        <v>41897</v>
      </c>
      <c r="B4338" s="3" t="s">
        <v>1</v>
      </c>
      <c r="C4338" s="2">
        <v>41883</v>
      </c>
      <c r="D4338" s="5">
        <f>YEAR(Tabla1[[#This Row],[FECHA]])</f>
        <v>2014</v>
      </c>
      <c r="E4338" s="5">
        <f>IFERROR(VLOOKUP(Tabla1[[#This Row],[FECHA]],'COMPARENDOS TOTALES'!A:D,4,FALSE),0)</f>
        <v>1</v>
      </c>
      <c r="F4338" s="9">
        <f>IFERROR(VLOOKUP(Tabla1[[#This Row],[FECHA]],'COMPARENDOS TOTALES'!A:D,3,FALSE),0)</f>
        <v>308000</v>
      </c>
      <c r="G4338" s="5">
        <f>IFERROR(VLOOKUP(Tabla1[[#This Row],[FECHA]],EXONERACIONES!A:D,4,FALSE),0)</f>
        <v>0</v>
      </c>
      <c r="H4338" s="9">
        <f>IFERROR(VLOOKUP(Tabla1[[#This Row],[FECHA]],EXONERACIONES!A:D,3,FALSE),0)</f>
        <v>0</v>
      </c>
      <c r="I4338" s="5">
        <f>IFERROR(VLOOKUP(Tabla1[[#This Row],[FECHA]],'SIMIT CON RES'!A:D,4,FALSE),0)</f>
        <v>1</v>
      </c>
      <c r="J4338" s="9">
        <f>IFERROR(VLOOKUP(Tabla1[[#This Row],[FECHA]],'SIMIT CON RES'!A:D,3,FALSE),0)</f>
        <v>308000</v>
      </c>
      <c r="K4338">
        <f>IFERROR(VLOOKUP(Tabla1[[#This Row],[FECHA]],'SIMIT SIN RES'!A:D,4,FALSE),0)</f>
        <v>0</v>
      </c>
      <c r="L4338" s="9">
        <f>IFERROR(VLOOKUP(Tabla1[[#This Row],[FECHA]],'SIMIT SIN RES'!A:D,3,FALSE),0)</f>
        <v>0</v>
      </c>
      <c r="M4338" s="5">
        <f>IFERROR(VLOOKUP(Tabla1[[#This Row],[FECHA]],'RECAUDOS DE COMPARENDOS'!A:D,4,FALSE),0)</f>
        <v>0</v>
      </c>
      <c r="N4338" s="9">
        <f>IFERROR(VLOOKUP(Tabla1[[#This Row],[FECHA]],'RECAUDOS DE COMPARENDOS'!A:D,3,FALSE),0)</f>
        <v>0</v>
      </c>
      <c r="O4338" s="5">
        <f>IFERROR(VLOOKUP(Tabla1[[#This Row],[FECHA]],'RECAUDOS DE RESOLUCIONES'!A:D,4,FALSE),0)</f>
        <v>0</v>
      </c>
      <c r="P4338" s="9">
        <f>IFERROR(VLOOKUP(Tabla1[[#This Row],[FECHA]],'RECAUDOS DE RESOLUCIONES'!A:D,3,FALSE),0)</f>
        <v>0</v>
      </c>
      <c r="Q433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33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338" s="11">
        <f>IFERROR(VLOOKUP(Tabla1[[#This Row],[FECHA]],'RECAUDOS LOCALES'!A:D,4,FALSE),0)</f>
        <v>3</v>
      </c>
      <c r="T4338" s="9">
        <f>IFERROR(VLOOKUP(Tabla1[[#This Row],[FECHA]],'RECAUDOS LOCALES'!A:D,3,FALSE),0)</f>
        <v>419997</v>
      </c>
      <c r="U4338" s="11">
        <f>IFERROR(VLOOKUP(Tabla1[[#This Row],[FECHA]],'RECAUDOS EXTERNOS'!A:D,4,FALSE),0)</f>
        <v>0</v>
      </c>
      <c r="V4338" s="9">
        <f>IFERROR(VLOOKUP(Tabla1[[#This Row],[FECHA]],'RECAUDOS EXTERNOS'!A:D,3,FALSE),0)</f>
        <v>0</v>
      </c>
    </row>
    <row r="4339" spans="1:22" x14ac:dyDescent="0.25">
      <c r="A4339" s="1">
        <v>41898</v>
      </c>
      <c r="B4339" s="3" t="s">
        <v>2</v>
      </c>
      <c r="C4339" s="2">
        <v>41883</v>
      </c>
      <c r="D4339" s="5">
        <f>YEAR(Tabla1[[#This Row],[FECHA]])</f>
        <v>2014</v>
      </c>
      <c r="E4339" s="5">
        <f>IFERROR(VLOOKUP(Tabla1[[#This Row],[FECHA]],'COMPARENDOS TOTALES'!A:D,4,FALSE),0)</f>
        <v>3</v>
      </c>
      <c r="F4339" s="9">
        <f>IFERROR(VLOOKUP(Tabla1[[#This Row],[FECHA]],'COMPARENDOS TOTALES'!A:D,3,FALSE),0)</f>
        <v>636534</v>
      </c>
      <c r="G4339" s="5">
        <f>IFERROR(VLOOKUP(Tabla1[[#This Row],[FECHA]],EXONERACIONES!A:D,4,FALSE),0)</f>
        <v>0</v>
      </c>
      <c r="H4339" s="9">
        <f>IFERROR(VLOOKUP(Tabla1[[#This Row],[FECHA]],EXONERACIONES!A:D,3,FALSE),0)</f>
        <v>0</v>
      </c>
      <c r="I4339" s="5">
        <f>IFERROR(VLOOKUP(Tabla1[[#This Row],[FECHA]],'SIMIT CON RES'!A:D,4,FALSE),0)</f>
        <v>3</v>
      </c>
      <c r="J4339" s="9">
        <f>IFERROR(VLOOKUP(Tabla1[[#This Row],[FECHA]],'SIMIT CON RES'!A:D,3,FALSE),0)</f>
        <v>636534</v>
      </c>
      <c r="K4339">
        <f>IFERROR(VLOOKUP(Tabla1[[#This Row],[FECHA]],'SIMIT SIN RES'!A:D,4,FALSE),0)</f>
        <v>0</v>
      </c>
      <c r="L4339" s="9">
        <f>IFERROR(VLOOKUP(Tabla1[[#This Row],[FECHA]],'SIMIT SIN RES'!A:D,3,FALSE),0)</f>
        <v>0</v>
      </c>
      <c r="M4339" s="5">
        <f>IFERROR(VLOOKUP(Tabla1[[#This Row],[FECHA]],'RECAUDOS DE COMPARENDOS'!A:D,4,FALSE),0)</f>
        <v>0</v>
      </c>
      <c r="N4339" s="9">
        <f>IFERROR(VLOOKUP(Tabla1[[#This Row],[FECHA]],'RECAUDOS DE COMPARENDOS'!A:D,3,FALSE),0)</f>
        <v>0</v>
      </c>
      <c r="O4339" s="5">
        <f>IFERROR(VLOOKUP(Tabla1[[#This Row],[FECHA]],'RECAUDOS DE RESOLUCIONES'!A:D,4,FALSE),0)</f>
        <v>0</v>
      </c>
      <c r="P4339" s="9">
        <f>IFERROR(VLOOKUP(Tabla1[[#This Row],[FECHA]],'RECAUDOS DE RESOLUCIONES'!A:D,3,FALSE),0)</f>
        <v>0</v>
      </c>
      <c r="Q433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33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339" s="11">
        <f>IFERROR(VLOOKUP(Tabla1[[#This Row],[FECHA]],'RECAUDOS LOCALES'!A:D,4,FALSE),0)</f>
        <v>3</v>
      </c>
      <c r="T4339" s="9">
        <f>IFERROR(VLOOKUP(Tabla1[[#This Row],[FECHA]],'RECAUDOS LOCALES'!A:D,3,FALSE),0)</f>
        <v>450000</v>
      </c>
      <c r="U4339" s="11">
        <f>IFERROR(VLOOKUP(Tabla1[[#This Row],[FECHA]],'RECAUDOS EXTERNOS'!A:D,4,FALSE),0)</f>
        <v>0</v>
      </c>
      <c r="V4339" s="9">
        <f>IFERROR(VLOOKUP(Tabla1[[#This Row],[FECHA]],'RECAUDOS EXTERNOS'!A:D,3,FALSE),0)</f>
        <v>0</v>
      </c>
    </row>
    <row r="4340" spans="1:22" x14ac:dyDescent="0.25">
      <c r="A4340" s="1">
        <v>41899</v>
      </c>
      <c r="B4340" s="3" t="s">
        <v>3</v>
      </c>
      <c r="C4340" s="2">
        <v>41883</v>
      </c>
      <c r="D4340" s="5">
        <f>YEAR(Tabla1[[#This Row],[FECHA]])</f>
        <v>2014</v>
      </c>
      <c r="E4340" s="5">
        <f>IFERROR(VLOOKUP(Tabla1[[#This Row],[FECHA]],'COMPARENDOS TOTALES'!A:D,4,FALSE),0)</f>
        <v>1</v>
      </c>
      <c r="F4340" s="9">
        <f>IFERROR(VLOOKUP(Tabla1[[#This Row],[FECHA]],'COMPARENDOS TOTALES'!A:D,3,FALSE),0)</f>
        <v>385000</v>
      </c>
      <c r="G4340" s="5">
        <f>IFERROR(VLOOKUP(Tabla1[[#This Row],[FECHA]],EXONERACIONES!A:D,4,FALSE),0)</f>
        <v>0</v>
      </c>
      <c r="H4340" s="9">
        <f>IFERROR(VLOOKUP(Tabla1[[#This Row],[FECHA]],EXONERACIONES!A:D,3,FALSE),0)</f>
        <v>0</v>
      </c>
      <c r="I4340" s="5">
        <f>IFERROR(VLOOKUP(Tabla1[[#This Row],[FECHA]],'SIMIT CON RES'!A:D,4,FALSE),0)</f>
        <v>0</v>
      </c>
      <c r="J4340" s="9">
        <f>IFERROR(VLOOKUP(Tabla1[[#This Row],[FECHA]],'SIMIT CON RES'!A:D,3,FALSE),0)</f>
        <v>0</v>
      </c>
      <c r="K4340">
        <f>IFERROR(VLOOKUP(Tabla1[[#This Row],[FECHA]],'SIMIT SIN RES'!A:D,4,FALSE),0)</f>
        <v>0</v>
      </c>
      <c r="L4340" s="9">
        <f>IFERROR(VLOOKUP(Tabla1[[#This Row],[FECHA]],'SIMIT SIN RES'!A:D,3,FALSE),0)</f>
        <v>0</v>
      </c>
      <c r="M4340" s="5">
        <f>IFERROR(VLOOKUP(Tabla1[[#This Row],[FECHA]],'RECAUDOS DE COMPARENDOS'!A:D,4,FALSE),0)</f>
        <v>0</v>
      </c>
      <c r="N4340" s="9">
        <f>IFERROR(VLOOKUP(Tabla1[[#This Row],[FECHA]],'RECAUDOS DE COMPARENDOS'!A:D,3,FALSE),0)</f>
        <v>0</v>
      </c>
      <c r="O4340" s="5">
        <f>IFERROR(VLOOKUP(Tabla1[[#This Row],[FECHA]],'RECAUDOS DE RESOLUCIONES'!A:D,4,FALSE),0)</f>
        <v>0</v>
      </c>
      <c r="P4340" s="9">
        <f>IFERROR(VLOOKUP(Tabla1[[#This Row],[FECHA]],'RECAUDOS DE RESOLUCIONES'!A:D,3,FALSE),0)</f>
        <v>0</v>
      </c>
      <c r="Q434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340" s="9">
        <f>Tabla1[V. COMPARENDOS]-(Tabla1[V. EXONERACIONES]+Tabla1[[#This Row],[V. SIMIT CON RESOLUCION]]+Tabla1[[#This Row],[V. SIMIT SIN RESOLUCION]]+Tabla1[[#This Row],[V. RECAUDOS COMPARENDOS]]+Tabla1[[#This Row],[V. RECAUDOS RESOLUCIONES]])</f>
        <v>385000</v>
      </c>
      <c r="S4340" s="11">
        <f>IFERROR(VLOOKUP(Tabla1[[#This Row],[FECHA]],'RECAUDOS LOCALES'!A:D,4,FALSE),0)</f>
        <v>6</v>
      </c>
      <c r="T4340" s="9">
        <f>IFERROR(VLOOKUP(Tabla1[[#This Row],[FECHA]],'RECAUDOS LOCALES'!A:D,3,FALSE),0)</f>
        <v>1300795</v>
      </c>
      <c r="U4340" s="11">
        <f>IFERROR(VLOOKUP(Tabla1[[#This Row],[FECHA]],'RECAUDOS EXTERNOS'!A:D,4,FALSE),0)</f>
        <v>1</v>
      </c>
      <c r="V4340" s="9">
        <f>IFERROR(VLOOKUP(Tabla1[[#This Row],[FECHA]],'RECAUDOS EXTERNOS'!A:D,3,FALSE),0)</f>
        <v>548567</v>
      </c>
    </row>
    <row r="4341" spans="1:22" x14ac:dyDescent="0.25">
      <c r="A4341" s="1">
        <v>41900</v>
      </c>
      <c r="B4341" s="3" t="s">
        <v>6</v>
      </c>
      <c r="C4341" s="2">
        <v>41883</v>
      </c>
      <c r="D4341" s="5">
        <f>YEAR(Tabla1[[#This Row],[FECHA]])</f>
        <v>2014</v>
      </c>
      <c r="E4341" s="5">
        <f>IFERROR(VLOOKUP(Tabla1[[#This Row],[FECHA]],'COMPARENDOS TOTALES'!A:D,4,FALSE),0)</f>
        <v>4</v>
      </c>
      <c r="F4341" s="9">
        <f>IFERROR(VLOOKUP(Tabla1[[#This Row],[FECHA]],'COMPARENDOS TOTALES'!A:D,3,FALSE),0)</f>
        <v>1560534</v>
      </c>
      <c r="G4341" s="5">
        <f>IFERROR(VLOOKUP(Tabla1[[#This Row],[FECHA]],EXONERACIONES!A:D,4,FALSE),0)</f>
        <v>0</v>
      </c>
      <c r="H4341" s="9">
        <f>IFERROR(VLOOKUP(Tabla1[[#This Row],[FECHA]],EXONERACIONES!A:D,3,FALSE),0)</f>
        <v>0</v>
      </c>
      <c r="I4341" s="5">
        <f>IFERROR(VLOOKUP(Tabla1[[#This Row],[FECHA]],'SIMIT CON RES'!A:D,4,FALSE),0)</f>
        <v>2</v>
      </c>
      <c r="J4341" s="9">
        <f>IFERROR(VLOOKUP(Tabla1[[#This Row],[FECHA]],'SIMIT CON RES'!A:D,3,FALSE),0)</f>
        <v>1232000</v>
      </c>
      <c r="K4341">
        <f>IFERROR(VLOOKUP(Tabla1[[#This Row],[FECHA]],'SIMIT SIN RES'!A:D,4,FALSE),0)</f>
        <v>1</v>
      </c>
      <c r="L4341" s="9">
        <f>IFERROR(VLOOKUP(Tabla1[[#This Row],[FECHA]],'SIMIT SIN RES'!A:D,3,FALSE),0)</f>
        <v>164267</v>
      </c>
      <c r="M4341" s="5">
        <f>IFERROR(VLOOKUP(Tabla1[[#This Row],[FECHA]],'RECAUDOS DE COMPARENDOS'!A:D,4,FALSE),0)</f>
        <v>0</v>
      </c>
      <c r="N4341" s="9">
        <f>IFERROR(VLOOKUP(Tabla1[[#This Row],[FECHA]],'RECAUDOS DE COMPARENDOS'!A:D,3,FALSE),0)</f>
        <v>0</v>
      </c>
      <c r="O4341" s="5">
        <f>IFERROR(VLOOKUP(Tabla1[[#This Row],[FECHA]],'RECAUDOS DE RESOLUCIONES'!A:D,4,FALSE),0)</f>
        <v>0</v>
      </c>
      <c r="P4341" s="9">
        <f>IFERROR(VLOOKUP(Tabla1[[#This Row],[FECHA]],'RECAUDOS DE RESOLUCIONES'!A:D,3,FALSE),0)</f>
        <v>0</v>
      </c>
      <c r="Q434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341" s="9">
        <f>Tabla1[V. COMPARENDOS]-(Tabla1[V. EXONERACIONES]+Tabla1[[#This Row],[V. SIMIT CON RESOLUCION]]+Tabla1[[#This Row],[V. SIMIT SIN RESOLUCION]]+Tabla1[[#This Row],[V. RECAUDOS COMPARENDOS]]+Tabla1[[#This Row],[V. RECAUDOS RESOLUCIONES]])</f>
        <v>164267</v>
      </c>
      <c r="S4341" s="11">
        <f>IFERROR(VLOOKUP(Tabla1[[#This Row],[FECHA]],'RECAUDOS LOCALES'!A:D,4,FALSE),0)</f>
        <v>1</v>
      </c>
      <c r="T4341" s="9">
        <f>IFERROR(VLOOKUP(Tabla1[[#This Row],[FECHA]],'RECAUDOS LOCALES'!A:D,3,FALSE),0)</f>
        <v>112500</v>
      </c>
      <c r="U4341" s="11">
        <f>IFERROR(VLOOKUP(Tabla1[[#This Row],[FECHA]],'RECAUDOS EXTERNOS'!A:D,4,FALSE),0)</f>
        <v>3</v>
      </c>
      <c r="V4341" s="9">
        <f>IFERROR(VLOOKUP(Tabla1[[#This Row],[FECHA]],'RECAUDOS EXTERNOS'!A:D,3,FALSE),0)</f>
        <v>1338270</v>
      </c>
    </row>
    <row r="4342" spans="1:22" x14ac:dyDescent="0.25">
      <c r="A4342" s="1">
        <v>41901</v>
      </c>
      <c r="B4342" s="3" t="s">
        <v>0</v>
      </c>
      <c r="C4342" s="2">
        <v>41883</v>
      </c>
      <c r="D4342" s="5">
        <f>YEAR(Tabla1[[#This Row],[FECHA]])</f>
        <v>2014</v>
      </c>
      <c r="E4342" s="5">
        <f>IFERROR(VLOOKUP(Tabla1[[#This Row],[FECHA]],'COMPARENDOS TOTALES'!A:D,4,FALSE),0)</f>
        <v>3</v>
      </c>
      <c r="F4342" s="9">
        <f>IFERROR(VLOOKUP(Tabla1[[#This Row],[FECHA]],'COMPARENDOS TOTALES'!A:D,3,FALSE),0)</f>
        <v>1848000</v>
      </c>
      <c r="G4342" s="5">
        <f>IFERROR(VLOOKUP(Tabla1[[#This Row],[FECHA]],EXONERACIONES!A:D,4,FALSE),0)</f>
        <v>0</v>
      </c>
      <c r="H4342" s="9">
        <f>IFERROR(VLOOKUP(Tabla1[[#This Row],[FECHA]],EXONERACIONES!A:D,3,FALSE),0)</f>
        <v>0</v>
      </c>
      <c r="I4342" s="5">
        <f>IFERROR(VLOOKUP(Tabla1[[#This Row],[FECHA]],'SIMIT CON RES'!A:D,4,FALSE),0)</f>
        <v>3</v>
      </c>
      <c r="J4342" s="9">
        <f>IFERROR(VLOOKUP(Tabla1[[#This Row],[FECHA]],'SIMIT CON RES'!A:D,3,FALSE),0)</f>
        <v>1848000</v>
      </c>
      <c r="K4342">
        <f>IFERROR(VLOOKUP(Tabla1[[#This Row],[FECHA]],'SIMIT SIN RES'!A:D,4,FALSE),0)</f>
        <v>0</v>
      </c>
      <c r="L4342" s="9">
        <f>IFERROR(VLOOKUP(Tabla1[[#This Row],[FECHA]],'SIMIT SIN RES'!A:D,3,FALSE),0)</f>
        <v>0</v>
      </c>
      <c r="M4342" s="5">
        <f>IFERROR(VLOOKUP(Tabla1[[#This Row],[FECHA]],'RECAUDOS DE COMPARENDOS'!A:D,4,FALSE),0)</f>
        <v>0</v>
      </c>
      <c r="N4342" s="9">
        <f>IFERROR(VLOOKUP(Tabla1[[#This Row],[FECHA]],'RECAUDOS DE COMPARENDOS'!A:D,3,FALSE),0)</f>
        <v>0</v>
      </c>
      <c r="O4342" s="5">
        <f>IFERROR(VLOOKUP(Tabla1[[#This Row],[FECHA]],'RECAUDOS DE RESOLUCIONES'!A:D,4,FALSE),0)</f>
        <v>0</v>
      </c>
      <c r="P4342" s="9">
        <f>IFERROR(VLOOKUP(Tabla1[[#This Row],[FECHA]],'RECAUDOS DE RESOLUCIONES'!A:D,3,FALSE),0)</f>
        <v>0</v>
      </c>
      <c r="Q434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34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342" s="11">
        <f>IFERROR(VLOOKUP(Tabla1[[#This Row],[FECHA]],'RECAUDOS LOCALES'!A:D,4,FALSE),0)</f>
        <v>0</v>
      </c>
      <c r="T4342" s="9">
        <f>IFERROR(VLOOKUP(Tabla1[[#This Row],[FECHA]],'RECAUDOS LOCALES'!A:D,3,FALSE),0)</f>
        <v>0</v>
      </c>
      <c r="U4342" s="11">
        <f>IFERROR(VLOOKUP(Tabla1[[#This Row],[FECHA]],'RECAUDOS EXTERNOS'!A:D,4,FALSE),0)</f>
        <v>2</v>
      </c>
      <c r="V4342" s="9">
        <f>IFERROR(VLOOKUP(Tabla1[[#This Row],[FECHA]],'RECAUDOS EXTERNOS'!A:D,3,FALSE),0)</f>
        <v>284867</v>
      </c>
    </row>
    <row r="4343" spans="1:22" x14ac:dyDescent="0.25">
      <c r="A4343" s="1">
        <v>41902</v>
      </c>
      <c r="B4343" s="3" t="s">
        <v>5</v>
      </c>
      <c r="C4343" s="2">
        <v>41883</v>
      </c>
      <c r="D4343" s="5">
        <f>YEAR(Tabla1[[#This Row],[FECHA]])</f>
        <v>2014</v>
      </c>
      <c r="E4343" s="5">
        <f>IFERROR(VLOOKUP(Tabla1[[#This Row],[FECHA]],'COMPARENDOS TOTALES'!A:D,4,FALSE),0)</f>
        <v>1</v>
      </c>
      <c r="F4343" s="9">
        <f>IFERROR(VLOOKUP(Tabla1[[#This Row],[FECHA]],'COMPARENDOS TOTALES'!A:D,3,FALSE),0)</f>
        <v>616000</v>
      </c>
      <c r="G4343" s="5">
        <f>IFERROR(VLOOKUP(Tabla1[[#This Row],[FECHA]],EXONERACIONES!A:D,4,FALSE),0)</f>
        <v>0</v>
      </c>
      <c r="H4343" s="9">
        <f>IFERROR(VLOOKUP(Tabla1[[#This Row],[FECHA]],EXONERACIONES!A:D,3,FALSE),0)</f>
        <v>0</v>
      </c>
      <c r="I4343" s="5">
        <f>IFERROR(VLOOKUP(Tabla1[[#This Row],[FECHA]],'SIMIT CON RES'!A:D,4,FALSE),0)</f>
        <v>1</v>
      </c>
      <c r="J4343" s="9">
        <f>IFERROR(VLOOKUP(Tabla1[[#This Row],[FECHA]],'SIMIT CON RES'!A:D,3,FALSE),0)</f>
        <v>616000</v>
      </c>
      <c r="K4343">
        <f>IFERROR(VLOOKUP(Tabla1[[#This Row],[FECHA]],'SIMIT SIN RES'!A:D,4,FALSE),0)</f>
        <v>0</v>
      </c>
      <c r="L4343" s="9">
        <f>IFERROR(VLOOKUP(Tabla1[[#This Row],[FECHA]],'SIMIT SIN RES'!A:D,3,FALSE),0)</f>
        <v>0</v>
      </c>
      <c r="M4343" s="5">
        <f>IFERROR(VLOOKUP(Tabla1[[#This Row],[FECHA]],'RECAUDOS DE COMPARENDOS'!A:D,4,FALSE),0)</f>
        <v>0</v>
      </c>
      <c r="N4343" s="9">
        <f>IFERROR(VLOOKUP(Tabla1[[#This Row],[FECHA]],'RECAUDOS DE COMPARENDOS'!A:D,3,FALSE),0)</f>
        <v>0</v>
      </c>
      <c r="O4343" s="5">
        <f>IFERROR(VLOOKUP(Tabla1[[#This Row],[FECHA]],'RECAUDOS DE RESOLUCIONES'!A:D,4,FALSE),0)</f>
        <v>0</v>
      </c>
      <c r="P4343" s="9">
        <f>IFERROR(VLOOKUP(Tabla1[[#This Row],[FECHA]],'RECAUDOS DE RESOLUCIONES'!A:D,3,FALSE),0)</f>
        <v>0</v>
      </c>
      <c r="Q434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34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343" s="11">
        <f>IFERROR(VLOOKUP(Tabla1[[#This Row],[FECHA]],'RECAUDOS LOCALES'!A:D,4,FALSE),0)</f>
        <v>0</v>
      </c>
      <c r="T4343" s="9">
        <f>IFERROR(VLOOKUP(Tabla1[[#This Row],[FECHA]],'RECAUDOS LOCALES'!A:D,3,FALSE),0)</f>
        <v>0</v>
      </c>
      <c r="U4343" s="11">
        <f>IFERROR(VLOOKUP(Tabla1[[#This Row],[FECHA]],'RECAUDOS EXTERNOS'!A:D,4,FALSE),0)</f>
        <v>0</v>
      </c>
      <c r="V4343" s="9">
        <f>IFERROR(VLOOKUP(Tabla1[[#This Row],[FECHA]],'RECAUDOS EXTERNOS'!A:D,3,FALSE),0)</f>
        <v>0</v>
      </c>
    </row>
    <row r="4344" spans="1:22" x14ac:dyDescent="0.25">
      <c r="A4344" s="1">
        <v>41903</v>
      </c>
      <c r="B4344" s="3" t="s">
        <v>4</v>
      </c>
      <c r="C4344" s="2">
        <v>41883</v>
      </c>
      <c r="D4344" s="5">
        <f>YEAR(Tabla1[[#This Row],[FECHA]])</f>
        <v>2014</v>
      </c>
      <c r="E4344" s="5">
        <f>IFERROR(VLOOKUP(Tabla1[[#This Row],[FECHA]],'COMPARENDOS TOTALES'!A:D,4,FALSE),0)</f>
        <v>3</v>
      </c>
      <c r="F4344" s="9">
        <f>IFERROR(VLOOKUP(Tabla1[[#This Row],[FECHA]],'COMPARENDOS TOTALES'!A:D,3,FALSE),0)</f>
        <v>1396267</v>
      </c>
      <c r="G4344" s="5">
        <f>IFERROR(VLOOKUP(Tabla1[[#This Row],[FECHA]],EXONERACIONES!A:D,4,FALSE),0)</f>
        <v>0</v>
      </c>
      <c r="H4344" s="9">
        <f>IFERROR(VLOOKUP(Tabla1[[#This Row],[FECHA]],EXONERACIONES!A:D,3,FALSE),0)</f>
        <v>0</v>
      </c>
      <c r="I4344" s="5">
        <f>IFERROR(VLOOKUP(Tabla1[[#This Row],[FECHA]],'SIMIT CON RES'!A:D,4,FALSE),0)</f>
        <v>3</v>
      </c>
      <c r="J4344" s="9">
        <f>IFERROR(VLOOKUP(Tabla1[[#This Row],[FECHA]],'SIMIT CON RES'!A:D,3,FALSE),0)</f>
        <v>1396267</v>
      </c>
      <c r="K4344">
        <f>IFERROR(VLOOKUP(Tabla1[[#This Row],[FECHA]],'SIMIT SIN RES'!A:D,4,FALSE),0)</f>
        <v>0</v>
      </c>
      <c r="L4344" s="9">
        <f>IFERROR(VLOOKUP(Tabla1[[#This Row],[FECHA]],'SIMIT SIN RES'!A:D,3,FALSE),0)</f>
        <v>0</v>
      </c>
      <c r="M4344" s="5">
        <f>IFERROR(VLOOKUP(Tabla1[[#This Row],[FECHA]],'RECAUDOS DE COMPARENDOS'!A:D,4,FALSE),0)</f>
        <v>0</v>
      </c>
      <c r="N4344" s="9">
        <f>IFERROR(VLOOKUP(Tabla1[[#This Row],[FECHA]],'RECAUDOS DE COMPARENDOS'!A:D,3,FALSE),0)</f>
        <v>0</v>
      </c>
      <c r="O4344" s="5">
        <f>IFERROR(VLOOKUP(Tabla1[[#This Row],[FECHA]],'RECAUDOS DE RESOLUCIONES'!A:D,4,FALSE),0)</f>
        <v>0</v>
      </c>
      <c r="P4344" s="9">
        <f>IFERROR(VLOOKUP(Tabla1[[#This Row],[FECHA]],'RECAUDOS DE RESOLUCIONES'!A:D,3,FALSE),0)</f>
        <v>0</v>
      </c>
      <c r="Q434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34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344" s="11">
        <f>IFERROR(VLOOKUP(Tabla1[[#This Row],[FECHA]],'RECAUDOS LOCALES'!A:D,4,FALSE),0)</f>
        <v>0</v>
      </c>
      <c r="T4344" s="9">
        <f>IFERROR(VLOOKUP(Tabla1[[#This Row],[FECHA]],'RECAUDOS LOCALES'!A:D,3,FALSE),0)</f>
        <v>0</v>
      </c>
      <c r="U4344" s="11">
        <f>IFERROR(VLOOKUP(Tabla1[[#This Row],[FECHA]],'RECAUDOS EXTERNOS'!A:D,4,FALSE),0)</f>
        <v>0</v>
      </c>
      <c r="V4344" s="9">
        <f>IFERROR(VLOOKUP(Tabla1[[#This Row],[FECHA]],'RECAUDOS EXTERNOS'!A:D,3,FALSE),0)</f>
        <v>0</v>
      </c>
    </row>
    <row r="4345" spans="1:22" x14ac:dyDescent="0.25">
      <c r="A4345" s="1">
        <v>41904</v>
      </c>
      <c r="B4345" s="3" t="s">
        <v>1</v>
      </c>
      <c r="C4345" s="2">
        <v>41883</v>
      </c>
      <c r="D4345" s="5">
        <f>YEAR(Tabla1[[#This Row],[FECHA]])</f>
        <v>2014</v>
      </c>
      <c r="E4345" s="5">
        <f>IFERROR(VLOOKUP(Tabla1[[#This Row],[FECHA]],'COMPARENDOS TOTALES'!A:D,4,FALSE),0)</f>
        <v>2</v>
      </c>
      <c r="F4345" s="9">
        <f>IFERROR(VLOOKUP(Tabla1[[#This Row],[FECHA]],'COMPARENDOS TOTALES'!A:D,3,FALSE),0)</f>
        <v>1232000</v>
      </c>
      <c r="G4345" s="5">
        <f>IFERROR(VLOOKUP(Tabla1[[#This Row],[FECHA]],EXONERACIONES!A:D,4,FALSE),0)</f>
        <v>0</v>
      </c>
      <c r="H4345" s="9">
        <f>IFERROR(VLOOKUP(Tabla1[[#This Row],[FECHA]],EXONERACIONES!A:D,3,FALSE),0)</f>
        <v>0</v>
      </c>
      <c r="I4345" s="5">
        <f>IFERROR(VLOOKUP(Tabla1[[#This Row],[FECHA]],'SIMIT CON RES'!A:D,4,FALSE),0)</f>
        <v>2</v>
      </c>
      <c r="J4345" s="9">
        <f>IFERROR(VLOOKUP(Tabla1[[#This Row],[FECHA]],'SIMIT CON RES'!A:D,3,FALSE),0)</f>
        <v>1232000</v>
      </c>
      <c r="K4345">
        <f>IFERROR(VLOOKUP(Tabla1[[#This Row],[FECHA]],'SIMIT SIN RES'!A:D,4,FALSE),0)</f>
        <v>0</v>
      </c>
      <c r="L4345" s="9">
        <f>IFERROR(VLOOKUP(Tabla1[[#This Row],[FECHA]],'SIMIT SIN RES'!A:D,3,FALSE),0)</f>
        <v>0</v>
      </c>
      <c r="M4345" s="5">
        <f>IFERROR(VLOOKUP(Tabla1[[#This Row],[FECHA]],'RECAUDOS DE COMPARENDOS'!A:D,4,FALSE),0)</f>
        <v>0</v>
      </c>
      <c r="N4345" s="9">
        <f>IFERROR(VLOOKUP(Tabla1[[#This Row],[FECHA]],'RECAUDOS DE COMPARENDOS'!A:D,3,FALSE),0)</f>
        <v>0</v>
      </c>
      <c r="O4345" s="5">
        <f>IFERROR(VLOOKUP(Tabla1[[#This Row],[FECHA]],'RECAUDOS DE RESOLUCIONES'!A:D,4,FALSE),0)</f>
        <v>0</v>
      </c>
      <c r="P4345" s="9">
        <f>IFERROR(VLOOKUP(Tabla1[[#This Row],[FECHA]],'RECAUDOS DE RESOLUCIONES'!A:D,3,FALSE),0)</f>
        <v>0</v>
      </c>
      <c r="Q434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34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345" s="11">
        <f>IFERROR(VLOOKUP(Tabla1[[#This Row],[FECHA]],'RECAUDOS LOCALES'!A:D,4,FALSE),0)</f>
        <v>2</v>
      </c>
      <c r="T4345" s="9">
        <f>IFERROR(VLOOKUP(Tabla1[[#This Row],[FECHA]],'RECAUDOS LOCALES'!A:D,3,FALSE),0)</f>
        <v>600000</v>
      </c>
      <c r="U4345" s="11">
        <f>IFERROR(VLOOKUP(Tabla1[[#This Row],[FECHA]],'RECAUDOS EXTERNOS'!A:D,4,FALSE),0)</f>
        <v>2</v>
      </c>
      <c r="V4345" s="9">
        <f>IFERROR(VLOOKUP(Tabla1[[#This Row],[FECHA]],'RECAUDOS EXTERNOS'!A:D,3,FALSE),0)</f>
        <v>904420</v>
      </c>
    </row>
    <row r="4346" spans="1:22" x14ac:dyDescent="0.25">
      <c r="A4346" s="1">
        <v>41905</v>
      </c>
      <c r="B4346" s="3" t="s">
        <v>2</v>
      </c>
      <c r="C4346" s="2">
        <v>41883</v>
      </c>
      <c r="D4346" s="5">
        <f>YEAR(Tabla1[[#This Row],[FECHA]])</f>
        <v>2014</v>
      </c>
      <c r="E4346" s="5">
        <f>IFERROR(VLOOKUP(Tabla1[[#This Row],[FECHA]],'COMPARENDOS TOTALES'!A:D,4,FALSE),0)</f>
        <v>4</v>
      </c>
      <c r="F4346" s="9">
        <f>IFERROR(VLOOKUP(Tabla1[[#This Row],[FECHA]],'COMPARENDOS TOTALES'!A:D,3,FALSE),0)</f>
        <v>1809500</v>
      </c>
      <c r="G4346" s="5">
        <f>IFERROR(VLOOKUP(Tabla1[[#This Row],[FECHA]],EXONERACIONES!A:D,4,FALSE),0)</f>
        <v>0</v>
      </c>
      <c r="H4346" s="9">
        <f>IFERROR(VLOOKUP(Tabla1[[#This Row],[FECHA]],EXONERACIONES!A:D,3,FALSE),0)</f>
        <v>0</v>
      </c>
      <c r="I4346" s="5">
        <f>IFERROR(VLOOKUP(Tabla1[[#This Row],[FECHA]],'SIMIT CON RES'!A:D,4,FALSE),0)</f>
        <v>3</v>
      </c>
      <c r="J4346" s="9">
        <f>IFERROR(VLOOKUP(Tabla1[[#This Row],[FECHA]],'SIMIT CON RES'!A:D,3,FALSE),0)</f>
        <v>1540000</v>
      </c>
      <c r="K4346">
        <f>IFERROR(VLOOKUP(Tabla1[[#This Row],[FECHA]],'SIMIT SIN RES'!A:D,4,FALSE),0)</f>
        <v>0</v>
      </c>
      <c r="L4346" s="9">
        <f>IFERROR(VLOOKUP(Tabla1[[#This Row],[FECHA]],'SIMIT SIN RES'!A:D,3,FALSE),0)</f>
        <v>0</v>
      </c>
      <c r="M4346" s="5">
        <f>IFERROR(VLOOKUP(Tabla1[[#This Row],[FECHA]],'RECAUDOS DE COMPARENDOS'!A:D,4,FALSE),0)</f>
        <v>0</v>
      </c>
      <c r="N4346" s="9">
        <f>IFERROR(VLOOKUP(Tabla1[[#This Row],[FECHA]],'RECAUDOS DE COMPARENDOS'!A:D,3,FALSE),0)</f>
        <v>0</v>
      </c>
      <c r="O4346" s="5">
        <f>IFERROR(VLOOKUP(Tabla1[[#This Row],[FECHA]],'RECAUDOS DE RESOLUCIONES'!A:D,4,FALSE),0)</f>
        <v>0</v>
      </c>
      <c r="P4346" s="9">
        <f>IFERROR(VLOOKUP(Tabla1[[#This Row],[FECHA]],'RECAUDOS DE RESOLUCIONES'!A:D,3,FALSE),0)</f>
        <v>0</v>
      </c>
      <c r="Q434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346" s="9">
        <f>Tabla1[V. COMPARENDOS]-(Tabla1[V. EXONERACIONES]+Tabla1[[#This Row],[V. SIMIT CON RESOLUCION]]+Tabla1[[#This Row],[V. SIMIT SIN RESOLUCION]]+Tabla1[[#This Row],[V. RECAUDOS COMPARENDOS]]+Tabla1[[#This Row],[V. RECAUDOS RESOLUCIONES]])</f>
        <v>269500</v>
      </c>
      <c r="S4346" s="11">
        <f>IFERROR(VLOOKUP(Tabla1[[#This Row],[FECHA]],'RECAUDOS LOCALES'!A:D,4,FALSE),0)</f>
        <v>5</v>
      </c>
      <c r="T4346" s="9">
        <f>IFERROR(VLOOKUP(Tabla1[[#This Row],[FECHA]],'RECAUDOS LOCALES'!A:D,3,FALSE),0)</f>
        <v>660122</v>
      </c>
      <c r="U4346" s="11">
        <f>IFERROR(VLOOKUP(Tabla1[[#This Row],[FECHA]],'RECAUDOS EXTERNOS'!A:D,4,FALSE),0)</f>
        <v>3</v>
      </c>
      <c r="V4346" s="9">
        <f>IFERROR(VLOOKUP(Tabla1[[#This Row],[FECHA]],'RECAUDOS EXTERNOS'!A:D,3,FALSE),0)</f>
        <v>1151718</v>
      </c>
    </row>
    <row r="4347" spans="1:22" x14ac:dyDescent="0.25">
      <c r="A4347" s="1">
        <v>41906</v>
      </c>
      <c r="B4347" s="3" t="s">
        <v>3</v>
      </c>
      <c r="C4347" s="2">
        <v>41883</v>
      </c>
      <c r="D4347" s="5">
        <f>YEAR(Tabla1[[#This Row],[FECHA]])</f>
        <v>2014</v>
      </c>
      <c r="E4347" s="5">
        <f>IFERROR(VLOOKUP(Tabla1[[#This Row],[FECHA]],'COMPARENDOS TOTALES'!A:D,4,FALSE),0)</f>
        <v>1</v>
      </c>
      <c r="F4347" s="9">
        <f>IFERROR(VLOOKUP(Tabla1[[#This Row],[FECHA]],'COMPARENDOS TOTALES'!A:D,3,FALSE),0)</f>
        <v>164267</v>
      </c>
      <c r="G4347" s="5">
        <f>IFERROR(VLOOKUP(Tabla1[[#This Row],[FECHA]],EXONERACIONES!A:D,4,FALSE),0)</f>
        <v>0</v>
      </c>
      <c r="H4347" s="9">
        <f>IFERROR(VLOOKUP(Tabla1[[#This Row],[FECHA]],EXONERACIONES!A:D,3,FALSE),0)</f>
        <v>0</v>
      </c>
      <c r="I4347" s="5">
        <f>IFERROR(VLOOKUP(Tabla1[[#This Row],[FECHA]],'SIMIT CON RES'!A:D,4,FALSE),0)</f>
        <v>1</v>
      </c>
      <c r="J4347" s="9">
        <f>IFERROR(VLOOKUP(Tabla1[[#This Row],[FECHA]],'SIMIT CON RES'!A:D,3,FALSE),0)</f>
        <v>164267</v>
      </c>
      <c r="K4347">
        <f>IFERROR(VLOOKUP(Tabla1[[#This Row],[FECHA]],'SIMIT SIN RES'!A:D,4,FALSE),0)</f>
        <v>0</v>
      </c>
      <c r="L4347" s="9">
        <f>IFERROR(VLOOKUP(Tabla1[[#This Row],[FECHA]],'SIMIT SIN RES'!A:D,3,FALSE),0)</f>
        <v>0</v>
      </c>
      <c r="M4347" s="5">
        <f>IFERROR(VLOOKUP(Tabla1[[#This Row],[FECHA]],'RECAUDOS DE COMPARENDOS'!A:D,4,FALSE),0)</f>
        <v>0</v>
      </c>
      <c r="N4347" s="9">
        <f>IFERROR(VLOOKUP(Tabla1[[#This Row],[FECHA]],'RECAUDOS DE COMPARENDOS'!A:D,3,FALSE),0)</f>
        <v>0</v>
      </c>
      <c r="O4347" s="5">
        <f>IFERROR(VLOOKUP(Tabla1[[#This Row],[FECHA]],'RECAUDOS DE RESOLUCIONES'!A:D,4,FALSE),0)</f>
        <v>0</v>
      </c>
      <c r="P4347" s="9">
        <f>IFERROR(VLOOKUP(Tabla1[[#This Row],[FECHA]],'RECAUDOS DE RESOLUCIONES'!A:D,3,FALSE),0)</f>
        <v>0</v>
      </c>
      <c r="Q434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34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347" s="11">
        <f>IFERROR(VLOOKUP(Tabla1[[#This Row],[FECHA]],'RECAUDOS LOCALES'!A:D,4,FALSE),0)</f>
        <v>4</v>
      </c>
      <c r="T4347" s="9">
        <f>IFERROR(VLOOKUP(Tabla1[[#This Row],[FECHA]],'RECAUDOS LOCALES'!A:D,3,FALSE),0)</f>
        <v>628850</v>
      </c>
      <c r="U4347" s="11">
        <f>IFERROR(VLOOKUP(Tabla1[[#This Row],[FECHA]],'RECAUDOS EXTERNOS'!A:D,4,FALSE),0)</f>
        <v>0</v>
      </c>
      <c r="V4347" s="9">
        <f>IFERROR(VLOOKUP(Tabla1[[#This Row],[FECHA]],'RECAUDOS EXTERNOS'!A:D,3,FALSE),0)</f>
        <v>0</v>
      </c>
    </row>
    <row r="4348" spans="1:22" x14ac:dyDescent="0.25">
      <c r="A4348" s="1">
        <v>41907</v>
      </c>
      <c r="B4348" s="3" t="s">
        <v>6</v>
      </c>
      <c r="C4348" s="2">
        <v>41883</v>
      </c>
      <c r="D4348" s="5">
        <f>YEAR(Tabla1[[#This Row],[FECHA]])</f>
        <v>2014</v>
      </c>
      <c r="E4348" s="5">
        <f>IFERROR(VLOOKUP(Tabla1[[#This Row],[FECHA]],'COMPARENDOS TOTALES'!A:D,4,FALSE),0)</f>
        <v>0</v>
      </c>
      <c r="F4348" s="9">
        <f>IFERROR(VLOOKUP(Tabla1[[#This Row],[FECHA]],'COMPARENDOS TOTALES'!A:D,3,FALSE),0)</f>
        <v>0</v>
      </c>
      <c r="G4348" s="5">
        <f>IFERROR(VLOOKUP(Tabla1[[#This Row],[FECHA]],EXONERACIONES!A:D,4,FALSE),0)</f>
        <v>0</v>
      </c>
      <c r="H4348" s="9">
        <f>IFERROR(VLOOKUP(Tabla1[[#This Row],[FECHA]],EXONERACIONES!A:D,3,FALSE),0)</f>
        <v>0</v>
      </c>
      <c r="I4348" s="5">
        <f>IFERROR(VLOOKUP(Tabla1[[#This Row],[FECHA]],'SIMIT CON RES'!A:D,4,FALSE),0)</f>
        <v>0</v>
      </c>
      <c r="J4348" s="9">
        <f>IFERROR(VLOOKUP(Tabla1[[#This Row],[FECHA]],'SIMIT CON RES'!A:D,3,FALSE),0)</f>
        <v>0</v>
      </c>
      <c r="K4348">
        <f>IFERROR(VLOOKUP(Tabla1[[#This Row],[FECHA]],'SIMIT SIN RES'!A:D,4,FALSE),0)</f>
        <v>0</v>
      </c>
      <c r="L4348" s="9">
        <f>IFERROR(VLOOKUP(Tabla1[[#This Row],[FECHA]],'SIMIT SIN RES'!A:D,3,FALSE),0)</f>
        <v>0</v>
      </c>
      <c r="M4348" s="5">
        <f>IFERROR(VLOOKUP(Tabla1[[#This Row],[FECHA]],'RECAUDOS DE COMPARENDOS'!A:D,4,FALSE),0)</f>
        <v>0</v>
      </c>
      <c r="N4348" s="9">
        <f>IFERROR(VLOOKUP(Tabla1[[#This Row],[FECHA]],'RECAUDOS DE COMPARENDOS'!A:D,3,FALSE),0)</f>
        <v>0</v>
      </c>
      <c r="O4348" s="5">
        <f>IFERROR(VLOOKUP(Tabla1[[#This Row],[FECHA]],'RECAUDOS DE RESOLUCIONES'!A:D,4,FALSE),0)</f>
        <v>0</v>
      </c>
      <c r="P4348" s="9">
        <f>IFERROR(VLOOKUP(Tabla1[[#This Row],[FECHA]],'RECAUDOS DE RESOLUCIONES'!A:D,3,FALSE),0)</f>
        <v>0</v>
      </c>
      <c r="Q434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34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348" s="11">
        <f>IFERROR(VLOOKUP(Tabla1[[#This Row],[FECHA]],'RECAUDOS LOCALES'!A:D,4,FALSE),0)</f>
        <v>5</v>
      </c>
      <c r="T4348" s="9">
        <f>IFERROR(VLOOKUP(Tabla1[[#This Row],[FECHA]],'RECAUDOS LOCALES'!A:D,3,FALSE),0)</f>
        <v>701651</v>
      </c>
      <c r="U4348" s="11">
        <f>IFERROR(VLOOKUP(Tabla1[[#This Row],[FECHA]],'RECAUDOS EXTERNOS'!A:D,4,FALSE),0)</f>
        <v>1</v>
      </c>
      <c r="V4348" s="9">
        <f>IFERROR(VLOOKUP(Tabla1[[#This Row],[FECHA]],'RECAUDOS EXTERNOS'!A:D,3,FALSE),0)</f>
        <v>1083636</v>
      </c>
    </row>
    <row r="4349" spans="1:22" x14ac:dyDescent="0.25">
      <c r="A4349" s="1">
        <v>41908</v>
      </c>
      <c r="B4349" s="3" t="s">
        <v>0</v>
      </c>
      <c r="C4349" s="2">
        <v>41883</v>
      </c>
      <c r="D4349" s="5">
        <f>YEAR(Tabla1[[#This Row],[FECHA]])</f>
        <v>2014</v>
      </c>
      <c r="E4349" s="5">
        <f>IFERROR(VLOOKUP(Tabla1[[#This Row],[FECHA]],'COMPARENDOS TOTALES'!A:D,4,FALSE),0)</f>
        <v>2</v>
      </c>
      <c r="F4349" s="9">
        <f>IFERROR(VLOOKUP(Tabla1[[#This Row],[FECHA]],'COMPARENDOS TOTALES'!A:D,3,FALSE),0)</f>
        <v>30184000</v>
      </c>
      <c r="G4349" s="5">
        <f>IFERROR(VLOOKUP(Tabla1[[#This Row],[FECHA]],EXONERACIONES!A:D,4,FALSE),0)</f>
        <v>0</v>
      </c>
      <c r="H4349" s="9">
        <f>IFERROR(VLOOKUP(Tabla1[[#This Row],[FECHA]],EXONERACIONES!A:D,3,FALSE),0)</f>
        <v>0</v>
      </c>
      <c r="I4349" s="5">
        <f>IFERROR(VLOOKUP(Tabla1[[#This Row],[FECHA]],'SIMIT CON RES'!A:D,4,FALSE),0)</f>
        <v>1</v>
      </c>
      <c r="J4349" s="9">
        <f>IFERROR(VLOOKUP(Tabla1[[#This Row],[FECHA]],'SIMIT CON RES'!A:D,3,FALSE),0)</f>
        <v>616000</v>
      </c>
      <c r="K4349">
        <f>IFERROR(VLOOKUP(Tabla1[[#This Row],[FECHA]],'SIMIT SIN RES'!A:D,4,FALSE),0)</f>
        <v>1</v>
      </c>
      <c r="L4349" s="9">
        <f>IFERROR(VLOOKUP(Tabla1[[#This Row],[FECHA]],'SIMIT SIN RES'!A:D,3,FALSE),0)</f>
        <v>29568000</v>
      </c>
      <c r="M4349" s="5">
        <f>IFERROR(VLOOKUP(Tabla1[[#This Row],[FECHA]],'RECAUDOS DE COMPARENDOS'!A:D,4,FALSE),0)</f>
        <v>0</v>
      </c>
      <c r="N4349" s="9">
        <f>IFERROR(VLOOKUP(Tabla1[[#This Row],[FECHA]],'RECAUDOS DE COMPARENDOS'!A:D,3,FALSE),0)</f>
        <v>0</v>
      </c>
      <c r="O4349" s="5">
        <f>IFERROR(VLOOKUP(Tabla1[[#This Row],[FECHA]],'RECAUDOS DE RESOLUCIONES'!A:D,4,FALSE),0)</f>
        <v>0</v>
      </c>
      <c r="P4349" s="9">
        <f>IFERROR(VLOOKUP(Tabla1[[#This Row],[FECHA]],'RECAUDOS DE RESOLUCIONES'!A:D,3,FALSE),0)</f>
        <v>0</v>
      </c>
      <c r="Q434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34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349" s="11">
        <f>IFERROR(VLOOKUP(Tabla1[[#This Row],[FECHA]],'RECAUDOS LOCALES'!A:D,4,FALSE),0)</f>
        <v>0</v>
      </c>
      <c r="T4349" s="9">
        <f>IFERROR(VLOOKUP(Tabla1[[#This Row],[FECHA]],'RECAUDOS LOCALES'!A:D,3,FALSE),0)</f>
        <v>0</v>
      </c>
      <c r="U4349" s="11">
        <f>IFERROR(VLOOKUP(Tabla1[[#This Row],[FECHA]],'RECAUDOS EXTERNOS'!A:D,4,FALSE),0)</f>
        <v>1</v>
      </c>
      <c r="V4349" s="9">
        <f>IFERROR(VLOOKUP(Tabla1[[#This Row],[FECHA]],'RECAUDOS EXTERNOS'!A:D,3,FALSE),0)</f>
        <v>534540</v>
      </c>
    </row>
    <row r="4350" spans="1:22" x14ac:dyDescent="0.25">
      <c r="A4350" s="1">
        <v>41909</v>
      </c>
      <c r="B4350" s="3" t="s">
        <v>5</v>
      </c>
      <c r="C4350" s="2">
        <v>41883</v>
      </c>
      <c r="D4350" s="5">
        <f>YEAR(Tabla1[[#This Row],[FECHA]])</f>
        <v>2014</v>
      </c>
      <c r="E4350" s="5">
        <f>IFERROR(VLOOKUP(Tabla1[[#This Row],[FECHA]],'COMPARENDOS TOTALES'!A:D,4,FALSE),0)</f>
        <v>5</v>
      </c>
      <c r="F4350" s="9">
        <f>IFERROR(VLOOKUP(Tabla1[[#This Row],[FECHA]],'COMPARENDOS TOTALES'!A:D,3,FALSE),0)</f>
        <v>2733500</v>
      </c>
      <c r="G4350" s="5">
        <f>IFERROR(VLOOKUP(Tabla1[[#This Row],[FECHA]],EXONERACIONES!A:D,4,FALSE),0)</f>
        <v>0</v>
      </c>
      <c r="H4350" s="9">
        <f>IFERROR(VLOOKUP(Tabla1[[#This Row],[FECHA]],EXONERACIONES!A:D,3,FALSE),0)</f>
        <v>0</v>
      </c>
      <c r="I4350" s="5">
        <f>IFERROR(VLOOKUP(Tabla1[[#This Row],[FECHA]],'SIMIT CON RES'!A:D,4,FALSE),0)</f>
        <v>3</v>
      </c>
      <c r="J4350" s="9">
        <f>IFERROR(VLOOKUP(Tabla1[[#This Row],[FECHA]],'SIMIT CON RES'!A:D,3,FALSE),0)</f>
        <v>1848000</v>
      </c>
      <c r="K4350">
        <f>IFERROR(VLOOKUP(Tabla1[[#This Row],[FECHA]],'SIMIT SIN RES'!A:D,4,FALSE),0)</f>
        <v>0</v>
      </c>
      <c r="L4350" s="9">
        <f>IFERROR(VLOOKUP(Tabla1[[#This Row],[FECHA]],'SIMIT SIN RES'!A:D,3,FALSE),0)</f>
        <v>0</v>
      </c>
      <c r="M4350" s="5">
        <f>IFERROR(VLOOKUP(Tabla1[[#This Row],[FECHA]],'RECAUDOS DE COMPARENDOS'!A:D,4,FALSE),0)</f>
        <v>0</v>
      </c>
      <c r="N4350" s="9">
        <f>IFERROR(VLOOKUP(Tabla1[[#This Row],[FECHA]],'RECAUDOS DE COMPARENDOS'!A:D,3,FALSE),0)</f>
        <v>0</v>
      </c>
      <c r="O4350" s="5">
        <f>IFERROR(VLOOKUP(Tabla1[[#This Row],[FECHA]],'RECAUDOS DE RESOLUCIONES'!A:D,4,FALSE),0)</f>
        <v>0</v>
      </c>
      <c r="P4350" s="9">
        <f>IFERROR(VLOOKUP(Tabla1[[#This Row],[FECHA]],'RECAUDOS DE RESOLUCIONES'!A:D,3,FALSE),0)</f>
        <v>0</v>
      </c>
      <c r="Q435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4350" s="9">
        <f>Tabla1[V. COMPARENDOS]-(Tabla1[V. EXONERACIONES]+Tabla1[[#This Row],[V. SIMIT CON RESOLUCION]]+Tabla1[[#This Row],[V. SIMIT SIN RESOLUCION]]+Tabla1[[#This Row],[V. RECAUDOS COMPARENDOS]]+Tabla1[[#This Row],[V. RECAUDOS RESOLUCIONES]])</f>
        <v>885500</v>
      </c>
      <c r="S4350" s="11">
        <f>IFERROR(VLOOKUP(Tabla1[[#This Row],[FECHA]],'RECAUDOS LOCALES'!A:D,4,FALSE),0)</f>
        <v>0</v>
      </c>
      <c r="T4350" s="9">
        <f>IFERROR(VLOOKUP(Tabla1[[#This Row],[FECHA]],'RECAUDOS LOCALES'!A:D,3,FALSE),0)</f>
        <v>0</v>
      </c>
      <c r="U4350" s="11">
        <f>IFERROR(VLOOKUP(Tabla1[[#This Row],[FECHA]],'RECAUDOS EXTERNOS'!A:D,4,FALSE),0)</f>
        <v>0</v>
      </c>
      <c r="V4350" s="9">
        <f>IFERROR(VLOOKUP(Tabla1[[#This Row],[FECHA]],'RECAUDOS EXTERNOS'!A:D,3,FALSE),0)</f>
        <v>0</v>
      </c>
    </row>
    <row r="4351" spans="1:22" x14ac:dyDescent="0.25">
      <c r="A4351" s="1">
        <v>41910</v>
      </c>
      <c r="B4351" s="3" t="s">
        <v>4</v>
      </c>
      <c r="C4351" s="2">
        <v>41883</v>
      </c>
      <c r="D4351" s="5">
        <f>YEAR(Tabla1[[#This Row],[FECHA]])</f>
        <v>2014</v>
      </c>
      <c r="E4351" s="5">
        <f>IFERROR(VLOOKUP(Tabla1[[#This Row],[FECHA]],'COMPARENDOS TOTALES'!A:D,4,FALSE),0)</f>
        <v>5</v>
      </c>
      <c r="F4351" s="9">
        <f>IFERROR(VLOOKUP(Tabla1[[#This Row],[FECHA]],'COMPARENDOS TOTALES'!A:D,3,FALSE),0)</f>
        <v>15892801</v>
      </c>
      <c r="G4351" s="5">
        <f>IFERROR(VLOOKUP(Tabla1[[#This Row],[FECHA]],EXONERACIONES!A:D,4,FALSE),0)</f>
        <v>0</v>
      </c>
      <c r="H4351" s="9">
        <f>IFERROR(VLOOKUP(Tabla1[[#This Row],[FECHA]],EXONERACIONES!A:D,3,FALSE),0)</f>
        <v>0</v>
      </c>
      <c r="I4351" s="5">
        <f>IFERROR(VLOOKUP(Tabla1[[#This Row],[FECHA]],'SIMIT CON RES'!A:D,4,FALSE),0)</f>
        <v>3</v>
      </c>
      <c r="J4351" s="9">
        <f>IFERROR(VLOOKUP(Tabla1[[#This Row],[FECHA]],'SIMIT CON RES'!A:D,3,FALSE),0)</f>
        <v>944534</v>
      </c>
      <c r="K4351">
        <f>IFERROR(VLOOKUP(Tabla1[[#This Row],[FECHA]],'SIMIT SIN RES'!A:D,4,FALSE),0)</f>
        <v>1</v>
      </c>
      <c r="L4351" s="9">
        <f>IFERROR(VLOOKUP(Tabla1[[#This Row],[FECHA]],'SIMIT SIN RES'!A:D,3,FALSE),0)</f>
        <v>14784000</v>
      </c>
      <c r="M4351" s="5">
        <f>IFERROR(VLOOKUP(Tabla1[[#This Row],[FECHA]],'RECAUDOS DE COMPARENDOS'!A:D,4,FALSE),0)</f>
        <v>0</v>
      </c>
      <c r="N4351" s="9">
        <f>IFERROR(VLOOKUP(Tabla1[[#This Row],[FECHA]],'RECAUDOS DE COMPARENDOS'!A:D,3,FALSE),0)</f>
        <v>0</v>
      </c>
      <c r="O4351" s="5">
        <f>IFERROR(VLOOKUP(Tabla1[[#This Row],[FECHA]],'RECAUDOS DE RESOLUCIONES'!A:D,4,FALSE),0)</f>
        <v>0</v>
      </c>
      <c r="P4351" s="9">
        <f>IFERROR(VLOOKUP(Tabla1[[#This Row],[FECHA]],'RECAUDOS DE RESOLUCIONES'!A:D,3,FALSE),0)</f>
        <v>0</v>
      </c>
      <c r="Q435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351" s="9">
        <f>Tabla1[V. COMPARENDOS]-(Tabla1[V. EXONERACIONES]+Tabla1[[#This Row],[V. SIMIT CON RESOLUCION]]+Tabla1[[#This Row],[V. SIMIT SIN RESOLUCION]]+Tabla1[[#This Row],[V. RECAUDOS COMPARENDOS]]+Tabla1[[#This Row],[V. RECAUDOS RESOLUCIONES]])</f>
        <v>164267</v>
      </c>
      <c r="S4351" s="11">
        <f>IFERROR(VLOOKUP(Tabla1[[#This Row],[FECHA]],'RECAUDOS LOCALES'!A:D,4,FALSE),0)</f>
        <v>0</v>
      </c>
      <c r="T4351" s="9">
        <f>IFERROR(VLOOKUP(Tabla1[[#This Row],[FECHA]],'RECAUDOS LOCALES'!A:D,3,FALSE),0)</f>
        <v>0</v>
      </c>
      <c r="U4351" s="11">
        <f>IFERROR(VLOOKUP(Tabla1[[#This Row],[FECHA]],'RECAUDOS EXTERNOS'!A:D,4,FALSE),0)</f>
        <v>0</v>
      </c>
      <c r="V4351" s="9">
        <f>IFERROR(VLOOKUP(Tabla1[[#This Row],[FECHA]],'RECAUDOS EXTERNOS'!A:D,3,FALSE),0)</f>
        <v>0</v>
      </c>
    </row>
    <row r="4352" spans="1:22" x14ac:dyDescent="0.25">
      <c r="A4352" s="1">
        <v>41911</v>
      </c>
      <c r="B4352" s="3" t="s">
        <v>1</v>
      </c>
      <c r="C4352" s="2">
        <v>41883</v>
      </c>
      <c r="D4352" s="5">
        <f>YEAR(Tabla1[[#This Row],[FECHA]])</f>
        <v>2014</v>
      </c>
      <c r="E4352" s="5">
        <f>IFERROR(VLOOKUP(Tabla1[[#This Row],[FECHA]],'COMPARENDOS TOTALES'!A:D,4,FALSE),0)</f>
        <v>4</v>
      </c>
      <c r="F4352" s="9">
        <f>IFERROR(VLOOKUP(Tabla1[[#This Row],[FECHA]],'COMPARENDOS TOTALES'!A:D,3,FALSE),0)</f>
        <v>1560534</v>
      </c>
      <c r="G4352" s="5">
        <f>IFERROR(VLOOKUP(Tabla1[[#This Row],[FECHA]],EXONERACIONES!A:D,4,FALSE),0)</f>
        <v>0</v>
      </c>
      <c r="H4352" s="9">
        <f>IFERROR(VLOOKUP(Tabla1[[#This Row],[FECHA]],EXONERACIONES!A:D,3,FALSE),0)</f>
        <v>0</v>
      </c>
      <c r="I4352" s="5">
        <f>IFERROR(VLOOKUP(Tabla1[[#This Row],[FECHA]],'SIMIT CON RES'!A:D,4,FALSE),0)</f>
        <v>3</v>
      </c>
      <c r="J4352" s="9">
        <f>IFERROR(VLOOKUP(Tabla1[[#This Row],[FECHA]],'SIMIT CON RES'!A:D,3,FALSE),0)</f>
        <v>1396267</v>
      </c>
      <c r="K4352">
        <f>IFERROR(VLOOKUP(Tabla1[[#This Row],[FECHA]],'SIMIT SIN RES'!A:D,4,FALSE),0)</f>
        <v>0</v>
      </c>
      <c r="L4352" s="9">
        <f>IFERROR(VLOOKUP(Tabla1[[#This Row],[FECHA]],'SIMIT SIN RES'!A:D,3,FALSE),0)</f>
        <v>0</v>
      </c>
      <c r="M4352" s="5">
        <f>IFERROR(VLOOKUP(Tabla1[[#This Row],[FECHA]],'RECAUDOS DE COMPARENDOS'!A:D,4,FALSE),0)</f>
        <v>0</v>
      </c>
      <c r="N4352" s="9">
        <f>IFERROR(VLOOKUP(Tabla1[[#This Row],[FECHA]],'RECAUDOS DE COMPARENDOS'!A:D,3,FALSE),0)</f>
        <v>0</v>
      </c>
      <c r="O4352" s="5">
        <f>IFERROR(VLOOKUP(Tabla1[[#This Row],[FECHA]],'RECAUDOS DE RESOLUCIONES'!A:D,4,FALSE),0)</f>
        <v>0</v>
      </c>
      <c r="P4352" s="9">
        <f>IFERROR(VLOOKUP(Tabla1[[#This Row],[FECHA]],'RECAUDOS DE RESOLUCIONES'!A:D,3,FALSE),0)</f>
        <v>0</v>
      </c>
      <c r="Q435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352" s="9">
        <f>Tabla1[V. COMPARENDOS]-(Tabla1[V. EXONERACIONES]+Tabla1[[#This Row],[V. SIMIT CON RESOLUCION]]+Tabla1[[#This Row],[V. SIMIT SIN RESOLUCION]]+Tabla1[[#This Row],[V. RECAUDOS COMPARENDOS]]+Tabla1[[#This Row],[V. RECAUDOS RESOLUCIONES]])</f>
        <v>164267</v>
      </c>
      <c r="S4352" s="11">
        <f>IFERROR(VLOOKUP(Tabla1[[#This Row],[FECHA]],'RECAUDOS LOCALES'!A:D,4,FALSE),0)</f>
        <v>7</v>
      </c>
      <c r="T4352" s="9">
        <f>IFERROR(VLOOKUP(Tabla1[[#This Row],[FECHA]],'RECAUDOS LOCALES'!A:D,3,FALSE),0)</f>
        <v>894402</v>
      </c>
      <c r="U4352" s="11">
        <f>IFERROR(VLOOKUP(Tabla1[[#This Row],[FECHA]],'RECAUDOS EXTERNOS'!A:D,4,FALSE),0)</f>
        <v>0</v>
      </c>
      <c r="V4352" s="9">
        <f>IFERROR(VLOOKUP(Tabla1[[#This Row],[FECHA]],'RECAUDOS EXTERNOS'!A:D,3,FALSE),0)</f>
        <v>0</v>
      </c>
    </row>
    <row r="4353" spans="1:22" x14ac:dyDescent="0.25">
      <c r="A4353" s="1">
        <v>41912</v>
      </c>
      <c r="B4353" s="3" t="s">
        <v>2</v>
      </c>
      <c r="C4353" s="2">
        <v>41883</v>
      </c>
      <c r="D4353" s="5">
        <f>YEAR(Tabla1[[#This Row],[FECHA]])</f>
        <v>2014</v>
      </c>
      <c r="E4353" s="5">
        <f>IFERROR(VLOOKUP(Tabla1[[#This Row],[FECHA]],'COMPARENDOS TOTALES'!A:D,4,FALSE),0)</f>
        <v>9</v>
      </c>
      <c r="F4353" s="9">
        <f>IFERROR(VLOOKUP(Tabla1[[#This Row],[FECHA]],'COMPARENDOS TOTALES'!A:D,3,FALSE),0)</f>
        <v>5236000</v>
      </c>
      <c r="G4353" s="5">
        <f>IFERROR(VLOOKUP(Tabla1[[#This Row],[FECHA]],EXONERACIONES!A:D,4,FALSE),0)</f>
        <v>0</v>
      </c>
      <c r="H4353" s="9">
        <f>IFERROR(VLOOKUP(Tabla1[[#This Row],[FECHA]],EXONERACIONES!A:D,3,FALSE),0)</f>
        <v>0</v>
      </c>
      <c r="I4353" s="5">
        <f>IFERROR(VLOOKUP(Tabla1[[#This Row],[FECHA]],'SIMIT CON RES'!A:D,4,FALSE),0)</f>
        <v>8</v>
      </c>
      <c r="J4353" s="9">
        <f>IFERROR(VLOOKUP(Tabla1[[#This Row],[FECHA]],'SIMIT CON RES'!A:D,3,FALSE),0)</f>
        <v>4620000</v>
      </c>
      <c r="K4353">
        <f>IFERROR(VLOOKUP(Tabla1[[#This Row],[FECHA]],'SIMIT SIN RES'!A:D,4,FALSE),0)</f>
        <v>1</v>
      </c>
      <c r="L4353" s="9">
        <f>IFERROR(VLOOKUP(Tabla1[[#This Row],[FECHA]],'SIMIT SIN RES'!A:D,3,FALSE),0)</f>
        <v>616000</v>
      </c>
      <c r="M4353" s="5">
        <f>IFERROR(VLOOKUP(Tabla1[[#This Row],[FECHA]],'RECAUDOS DE COMPARENDOS'!A:D,4,FALSE),0)</f>
        <v>0</v>
      </c>
      <c r="N4353" s="9">
        <f>IFERROR(VLOOKUP(Tabla1[[#This Row],[FECHA]],'RECAUDOS DE COMPARENDOS'!A:D,3,FALSE),0)</f>
        <v>0</v>
      </c>
      <c r="O4353" s="5">
        <f>IFERROR(VLOOKUP(Tabla1[[#This Row],[FECHA]],'RECAUDOS DE RESOLUCIONES'!A:D,4,FALSE),0)</f>
        <v>0</v>
      </c>
      <c r="P4353" s="9">
        <f>IFERROR(VLOOKUP(Tabla1[[#This Row],[FECHA]],'RECAUDOS DE RESOLUCIONES'!A:D,3,FALSE),0)</f>
        <v>0</v>
      </c>
      <c r="Q435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35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353" s="11">
        <f>IFERROR(VLOOKUP(Tabla1[[#This Row],[FECHA]],'RECAUDOS LOCALES'!A:D,4,FALSE),0)</f>
        <v>0</v>
      </c>
      <c r="T4353" s="9">
        <f>IFERROR(VLOOKUP(Tabla1[[#This Row],[FECHA]],'RECAUDOS LOCALES'!A:D,3,FALSE),0)</f>
        <v>0</v>
      </c>
      <c r="U4353" s="11">
        <f>IFERROR(VLOOKUP(Tabla1[[#This Row],[FECHA]],'RECAUDOS EXTERNOS'!A:D,4,FALSE),0)</f>
        <v>1</v>
      </c>
      <c r="V4353" s="9">
        <f>IFERROR(VLOOKUP(Tabla1[[#This Row],[FECHA]],'RECAUDOS EXTERNOS'!A:D,3,FALSE),0)</f>
        <v>178367</v>
      </c>
    </row>
    <row r="4354" spans="1:22" x14ac:dyDescent="0.25">
      <c r="A4354" s="1">
        <v>41913</v>
      </c>
      <c r="B4354" s="3" t="s">
        <v>3</v>
      </c>
      <c r="C4354" s="2">
        <v>41913</v>
      </c>
      <c r="D4354" s="5">
        <f>YEAR(Tabla1[[#This Row],[FECHA]])</f>
        <v>2014</v>
      </c>
      <c r="E4354" s="5">
        <f>IFERROR(VLOOKUP(Tabla1[[#This Row],[FECHA]],'COMPARENDOS TOTALES'!A:D,4,FALSE),0)</f>
        <v>0</v>
      </c>
      <c r="F4354" s="9">
        <f>IFERROR(VLOOKUP(Tabla1[[#This Row],[FECHA]],'COMPARENDOS TOTALES'!A:D,3,FALSE),0)</f>
        <v>0</v>
      </c>
      <c r="G4354" s="5">
        <f>IFERROR(VLOOKUP(Tabla1[[#This Row],[FECHA]],EXONERACIONES!A:D,4,FALSE),0)</f>
        <v>0</v>
      </c>
      <c r="H4354" s="9">
        <f>IFERROR(VLOOKUP(Tabla1[[#This Row],[FECHA]],EXONERACIONES!A:D,3,FALSE),0)</f>
        <v>0</v>
      </c>
      <c r="I4354" s="5">
        <f>IFERROR(VLOOKUP(Tabla1[[#This Row],[FECHA]],'SIMIT CON RES'!A:D,4,FALSE),0)</f>
        <v>0</v>
      </c>
      <c r="J4354" s="9">
        <f>IFERROR(VLOOKUP(Tabla1[[#This Row],[FECHA]],'SIMIT CON RES'!A:D,3,FALSE),0)</f>
        <v>0</v>
      </c>
      <c r="K4354">
        <f>IFERROR(VLOOKUP(Tabla1[[#This Row],[FECHA]],'SIMIT SIN RES'!A:D,4,FALSE),0)</f>
        <v>0</v>
      </c>
      <c r="L4354" s="9">
        <f>IFERROR(VLOOKUP(Tabla1[[#This Row],[FECHA]],'SIMIT SIN RES'!A:D,3,FALSE),0)</f>
        <v>0</v>
      </c>
      <c r="M4354" s="5">
        <f>IFERROR(VLOOKUP(Tabla1[[#This Row],[FECHA]],'RECAUDOS DE COMPARENDOS'!A:D,4,FALSE),0)</f>
        <v>0</v>
      </c>
      <c r="N4354" s="9">
        <f>IFERROR(VLOOKUP(Tabla1[[#This Row],[FECHA]],'RECAUDOS DE COMPARENDOS'!A:D,3,FALSE),0)</f>
        <v>0</v>
      </c>
      <c r="O4354" s="5">
        <f>IFERROR(VLOOKUP(Tabla1[[#This Row],[FECHA]],'RECAUDOS DE RESOLUCIONES'!A:D,4,FALSE),0)</f>
        <v>0</v>
      </c>
      <c r="P4354" s="9">
        <f>IFERROR(VLOOKUP(Tabla1[[#This Row],[FECHA]],'RECAUDOS DE RESOLUCIONES'!A:D,3,FALSE),0)</f>
        <v>0</v>
      </c>
      <c r="Q435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35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354" s="11">
        <f>IFERROR(VLOOKUP(Tabla1[[#This Row],[FECHA]],'RECAUDOS LOCALES'!A:D,4,FALSE),0)</f>
        <v>10</v>
      </c>
      <c r="T4354" s="9">
        <f>IFERROR(VLOOKUP(Tabla1[[#This Row],[FECHA]],'RECAUDOS LOCALES'!A:D,3,FALSE),0)</f>
        <v>1353277</v>
      </c>
      <c r="U4354" s="11">
        <f>IFERROR(VLOOKUP(Tabla1[[#This Row],[FECHA]],'RECAUDOS EXTERNOS'!A:D,4,FALSE),0)</f>
        <v>1</v>
      </c>
      <c r="V4354" s="9">
        <f>IFERROR(VLOOKUP(Tabla1[[#This Row],[FECHA]],'RECAUDOS EXTERNOS'!A:D,3,FALSE),0)</f>
        <v>280272</v>
      </c>
    </row>
    <row r="4355" spans="1:22" x14ac:dyDescent="0.25">
      <c r="A4355" s="1">
        <v>41914</v>
      </c>
      <c r="B4355" s="3" t="s">
        <v>6</v>
      </c>
      <c r="C4355" s="2">
        <v>41913</v>
      </c>
      <c r="D4355" s="5">
        <f>YEAR(Tabla1[[#This Row],[FECHA]])</f>
        <v>2014</v>
      </c>
      <c r="E4355" s="5">
        <f>IFERROR(VLOOKUP(Tabla1[[#This Row],[FECHA]],'COMPARENDOS TOTALES'!A:D,4,FALSE),0)</f>
        <v>1</v>
      </c>
      <c r="F4355" s="9">
        <f>IFERROR(VLOOKUP(Tabla1[[#This Row],[FECHA]],'COMPARENDOS TOTALES'!A:D,3,FALSE),0)</f>
        <v>616000</v>
      </c>
      <c r="G4355" s="5">
        <f>IFERROR(VLOOKUP(Tabla1[[#This Row],[FECHA]],EXONERACIONES!A:D,4,FALSE),0)</f>
        <v>0</v>
      </c>
      <c r="H4355" s="9">
        <f>IFERROR(VLOOKUP(Tabla1[[#This Row],[FECHA]],EXONERACIONES!A:D,3,FALSE),0)</f>
        <v>0</v>
      </c>
      <c r="I4355" s="5">
        <f>IFERROR(VLOOKUP(Tabla1[[#This Row],[FECHA]],'SIMIT CON RES'!A:D,4,FALSE),0)</f>
        <v>1</v>
      </c>
      <c r="J4355" s="9">
        <f>IFERROR(VLOOKUP(Tabla1[[#This Row],[FECHA]],'SIMIT CON RES'!A:D,3,FALSE),0)</f>
        <v>616000</v>
      </c>
      <c r="K4355">
        <f>IFERROR(VLOOKUP(Tabla1[[#This Row],[FECHA]],'SIMIT SIN RES'!A:D,4,FALSE),0)</f>
        <v>0</v>
      </c>
      <c r="L4355" s="9">
        <f>IFERROR(VLOOKUP(Tabla1[[#This Row],[FECHA]],'SIMIT SIN RES'!A:D,3,FALSE),0)</f>
        <v>0</v>
      </c>
      <c r="M4355" s="5">
        <f>IFERROR(VLOOKUP(Tabla1[[#This Row],[FECHA]],'RECAUDOS DE COMPARENDOS'!A:D,4,FALSE),0)</f>
        <v>0</v>
      </c>
      <c r="N4355" s="9">
        <f>IFERROR(VLOOKUP(Tabla1[[#This Row],[FECHA]],'RECAUDOS DE COMPARENDOS'!A:D,3,FALSE),0)</f>
        <v>0</v>
      </c>
      <c r="O4355" s="5">
        <f>IFERROR(VLOOKUP(Tabla1[[#This Row],[FECHA]],'RECAUDOS DE RESOLUCIONES'!A:D,4,FALSE),0)</f>
        <v>0</v>
      </c>
      <c r="P4355" s="9">
        <f>IFERROR(VLOOKUP(Tabla1[[#This Row],[FECHA]],'RECAUDOS DE RESOLUCIONES'!A:D,3,FALSE),0)</f>
        <v>0</v>
      </c>
      <c r="Q435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35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355" s="11">
        <f>IFERROR(VLOOKUP(Tabla1[[#This Row],[FECHA]],'RECAUDOS LOCALES'!A:D,4,FALSE),0)</f>
        <v>2</v>
      </c>
      <c r="T4355" s="9">
        <f>IFERROR(VLOOKUP(Tabla1[[#This Row],[FECHA]],'RECAUDOS LOCALES'!A:D,3,FALSE),0)</f>
        <v>300000</v>
      </c>
      <c r="U4355" s="11">
        <f>IFERROR(VLOOKUP(Tabla1[[#This Row],[FECHA]],'RECAUDOS EXTERNOS'!A:D,4,FALSE),0)</f>
        <v>1</v>
      </c>
      <c r="V4355" s="9">
        <f>IFERROR(VLOOKUP(Tabla1[[#This Row],[FECHA]],'RECAUDOS EXTERNOS'!A:D,3,FALSE),0)</f>
        <v>312240</v>
      </c>
    </row>
    <row r="4356" spans="1:22" x14ac:dyDescent="0.25">
      <c r="A4356" s="1">
        <v>41915</v>
      </c>
      <c r="B4356" s="3" t="s">
        <v>0</v>
      </c>
      <c r="C4356" s="2">
        <v>41913</v>
      </c>
      <c r="D4356" s="5">
        <f>YEAR(Tabla1[[#This Row],[FECHA]])</f>
        <v>2014</v>
      </c>
      <c r="E4356" s="5">
        <f>IFERROR(VLOOKUP(Tabla1[[#This Row],[FECHA]],'COMPARENDOS TOTALES'!A:D,4,FALSE),0)</f>
        <v>0</v>
      </c>
      <c r="F4356" s="9">
        <f>IFERROR(VLOOKUP(Tabla1[[#This Row],[FECHA]],'COMPARENDOS TOTALES'!A:D,3,FALSE),0)</f>
        <v>0</v>
      </c>
      <c r="G4356" s="5">
        <f>IFERROR(VLOOKUP(Tabla1[[#This Row],[FECHA]],EXONERACIONES!A:D,4,FALSE),0)</f>
        <v>0</v>
      </c>
      <c r="H4356" s="9">
        <f>IFERROR(VLOOKUP(Tabla1[[#This Row],[FECHA]],EXONERACIONES!A:D,3,FALSE),0)</f>
        <v>0</v>
      </c>
      <c r="I4356" s="5">
        <f>IFERROR(VLOOKUP(Tabla1[[#This Row],[FECHA]],'SIMIT CON RES'!A:D,4,FALSE),0)</f>
        <v>0</v>
      </c>
      <c r="J4356" s="9">
        <f>IFERROR(VLOOKUP(Tabla1[[#This Row],[FECHA]],'SIMIT CON RES'!A:D,3,FALSE),0)</f>
        <v>0</v>
      </c>
      <c r="K4356">
        <f>IFERROR(VLOOKUP(Tabla1[[#This Row],[FECHA]],'SIMIT SIN RES'!A:D,4,FALSE),0)</f>
        <v>0</v>
      </c>
      <c r="L4356" s="9">
        <f>IFERROR(VLOOKUP(Tabla1[[#This Row],[FECHA]],'SIMIT SIN RES'!A:D,3,FALSE),0)</f>
        <v>0</v>
      </c>
      <c r="M4356" s="5">
        <f>IFERROR(VLOOKUP(Tabla1[[#This Row],[FECHA]],'RECAUDOS DE COMPARENDOS'!A:D,4,FALSE),0)</f>
        <v>0</v>
      </c>
      <c r="N4356" s="9">
        <f>IFERROR(VLOOKUP(Tabla1[[#This Row],[FECHA]],'RECAUDOS DE COMPARENDOS'!A:D,3,FALSE),0)</f>
        <v>0</v>
      </c>
      <c r="O4356" s="5">
        <f>IFERROR(VLOOKUP(Tabla1[[#This Row],[FECHA]],'RECAUDOS DE RESOLUCIONES'!A:D,4,FALSE),0)</f>
        <v>0</v>
      </c>
      <c r="P4356" s="9">
        <f>IFERROR(VLOOKUP(Tabla1[[#This Row],[FECHA]],'RECAUDOS DE RESOLUCIONES'!A:D,3,FALSE),0)</f>
        <v>0</v>
      </c>
      <c r="Q435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35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356" s="11">
        <f>IFERROR(VLOOKUP(Tabla1[[#This Row],[FECHA]],'RECAUDOS LOCALES'!A:D,4,FALSE),0)</f>
        <v>2</v>
      </c>
      <c r="T4356" s="9">
        <f>IFERROR(VLOOKUP(Tabla1[[#This Row],[FECHA]],'RECAUDOS LOCALES'!A:D,3,FALSE),0)</f>
        <v>145400</v>
      </c>
      <c r="U4356" s="11">
        <f>IFERROR(VLOOKUP(Tabla1[[#This Row],[FECHA]],'RECAUDOS EXTERNOS'!A:D,4,FALSE),0)</f>
        <v>2</v>
      </c>
      <c r="V4356" s="9">
        <f>IFERROR(VLOOKUP(Tabla1[[#This Row],[FECHA]],'RECAUDOS EXTERNOS'!A:D,3,FALSE),0)</f>
        <v>942340</v>
      </c>
    </row>
    <row r="4357" spans="1:22" x14ac:dyDescent="0.25">
      <c r="A4357" s="1">
        <v>41916</v>
      </c>
      <c r="B4357" s="3" t="s">
        <v>5</v>
      </c>
      <c r="C4357" s="2">
        <v>41913</v>
      </c>
      <c r="D4357" s="5">
        <f>YEAR(Tabla1[[#This Row],[FECHA]])</f>
        <v>2014</v>
      </c>
      <c r="E4357" s="5">
        <f>IFERROR(VLOOKUP(Tabla1[[#This Row],[FECHA]],'COMPARENDOS TOTALES'!A:D,4,FALSE),0)</f>
        <v>0</v>
      </c>
      <c r="F4357" s="9">
        <f>IFERROR(VLOOKUP(Tabla1[[#This Row],[FECHA]],'COMPARENDOS TOTALES'!A:D,3,FALSE),0)</f>
        <v>0</v>
      </c>
      <c r="G4357" s="5">
        <f>IFERROR(VLOOKUP(Tabla1[[#This Row],[FECHA]],EXONERACIONES!A:D,4,FALSE),0)</f>
        <v>0</v>
      </c>
      <c r="H4357" s="9">
        <f>IFERROR(VLOOKUP(Tabla1[[#This Row],[FECHA]],EXONERACIONES!A:D,3,FALSE),0)</f>
        <v>0</v>
      </c>
      <c r="I4357" s="5">
        <f>IFERROR(VLOOKUP(Tabla1[[#This Row],[FECHA]],'SIMIT CON RES'!A:D,4,FALSE),0)</f>
        <v>0</v>
      </c>
      <c r="J4357" s="9">
        <f>IFERROR(VLOOKUP(Tabla1[[#This Row],[FECHA]],'SIMIT CON RES'!A:D,3,FALSE),0)</f>
        <v>0</v>
      </c>
      <c r="K4357">
        <f>IFERROR(VLOOKUP(Tabla1[[#This Row],[FECHA]],'SIMIT SIN RES'!A:D,4,FALSE),0)</f>
        <v>0</v>
      </c>
      <c r="L4357" s="9">
        <f>IFERROR(VLOOKUP(Tabla1[[#This Row],[FECHA]],'SIMIT SIN RES'!A:D,3,FALSE),0)</f>
        <v>0</v>
      </c>
      <c r="M4357" s="5">
        <f>IFERROR(VLOOKUP(Tabla1[[#This Row],[FECHA]],'RECAUDOS DE COMPARENDOS'!A:D,4,FALSE),0)</f>
        <v>0</v>
      </c>
      <c r="N4357" s="9">
        <f>IFERROR(VLOOKUP(Tabla1[[#This Row],[FECHA]],'RECAUDOS DE COMPARENDOS'!A:D,3,FALSE),0)</f>
        <v>0</v>
      </c>
      <c r="O4357" s="5">
        <f>IFERROR(VLOOKUP(Tabla1[[#This Row],[FECHA]],'RECAUDOS DE RESOLUCIONES'!A:D,4,FALSE),0)</f>
        <v>0</v>
      </c>
      <c r="P4357" s="9">
        <f>IFERROR(VLOOKUP(Tabla1[[#This Row],[FECHA]],'RECAUDOS DE RESOLUCIONES'!A:D,3,FALSE),0)</f>
        <v>0</v>
      </c>
      <c r="Q435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35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357" s="11">
        <f>IFERROR(VLOOKUP(Tabla1[[#This Row],[FECHA]],'RECAUDOS LOCALES'!A:D,4,FALSE),0)</f>
        <v>0</v>
      </c>
      <c r="T4357" s="9">
        <f>IFERROR(VLOOKUP(Tabla1[[#This Row],[FECHA]],'RECAUDOS LOCALES'!A:D,3,FALSE),0)</f>
        <v>0</v>
      </c>
      <c r="U4357" s="11">
        <f>IFERROR(VLOOKUP(Tabla1[[#This Row],[FECHA]],'RECAUDOS EXTERNOS'!A:D,4,FALSE),0)</f>
        <v>0</v>
      </c>
      <c r="V4357" s="9">
        <f>IFERROR(VLOOKUP(Tabla1[[#This Row],[FECHA]],'RECAUDOS EXTERNOS'!A:D,3,FALSE),0)</f>
        <v>0</v>
      </c>
    </row>
    <row r="4358" spans="1:22" x14ac:dyDescent="0.25">
      <c r="A4358" s="1">
        <v>41917</v>
      </c>
      <c r="B4358" s="3" t="s">
        <v>4</v>
      </c>
      <c r="C4358" s="2">
        <v>41913</v>
      </c>
      <c r="D4358" s="5">
        <f>YEAR(Tabla1[[#This Row],[FECHA]])</f>
        <v>2014</v>
      </c>
      <c r="E4358" s="5">
        <f>IFERROR(VLOOKUP(Tabla1[[#This Row],[FECHA]],'COMPARENDOS TOTALES'!A:D,4,FALSE),0)</f>
        <v>0</v>
      </c>
      <c r="F4358" s="9">
        <f>IFERROR(VLOOKUP(Tabla1[[#This Row],[FECHA]],'COMPARENDOS TOTALES'!A:D,3,FALSE),0)</f>
        <v>0</v>
      </c>
      <c r="G4358" s="5">
        <f>IFERROR(VLOOKUP(Tabla1[[#This Row],[FECHA]],EXONERACIONES!A:D,4,FALSE),0)</f>
        <v>0</v>
      </c>
      <c r="H4358" s="9">
        <f>IFERROR(VLOOKUP(Tabla1[[#This Row],[FECHA]],EXONERACIONES!A:D,3,FALSE),0)</f>
        <v>0</v>
      </c>
      <c r="I4358" s="5">
        <f>IFERROR(VLOOKUP(Tabla1[[#This Row],[FECHA]],'SIMIT CON RES'!A:D,4,FALSE),0)</f>
        <v>0</v>
      </c>
      <c r="J4358" s="9">
        <f>IFERROR(VLOOKUP(Tabla1[[#This Row],[FECHA]],'SIMIT CON RES'!A:D,3,FALSE),0)</f>
        <v>0</v>
      </c>
      <c r="K4358">
        <f>IFERROR(VLOOKUP(Tabla1[[#This Row],[FECHA]],'SIMIT SIN RES'!A:D,4,FALSE),0)</f>
        <v>0</v>
      </c>
      <c r="L4358" s="9">
        <f>IFERROR(VLOOKUP(Tabla1[[#This Row],[FECHA]],'SIMIT SIN RES'!A:D,3,FALSE),0)</f>
        <v>0</v>
      </c>
      <c r="M4358" s="5">
        <f>IFERROR(VLOOKUP(Tabla1[[#This Row],[FECHA]],'RECAUDOS DE COMPARENDOS'!A:D,4,FALSE),0)</f>
        <v>0</v>
      </c>
      <c r="N4358" s="9">
        <f>IFERROR(VLOOKUP(Tabla1[[#This Row],[FECHA]],'RECAUDOS DE COMPARENDOS'!A:D,3,FALSE),0)</f>
        <v>0</v>
      </c>
      <c r="O4358" s="5">
        <f>IFERROR(VLOOKUP(Tabla1[[#This Row],[FECHA]],'RECAUDOS DE RESOLUCIONES'!A:D,4,FALSE),0)</f>
        <v>0</v>
      </c>
      <c r="P4358" s="9">
        <f>IFERROR(VLOOKUP(Tabla1[[#This Row],[FECHA]],'RECAUDOS DE RESOLUCIONES'!A:D,3,FALSE),0)</f>
        <v>0</v>
      </c>
      <c r="Q435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35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358" s="11">
        <f>IFERROR(VLOOKUP(Tabla1[[#This Row],[FECHA]],'RECAUDOS LOCALES'!A:D,4,FALSE),0)</f>
        <v>0</v>
      </c>
      <c r="T4358" s="9">
        <f>IFERROR(VLOOKUP(Tabla1[[#This Row],[FECHA]],'RECAUDOS LOCALES'!A:D,3,FALSE),0)</f>
        <v>0</v>
      </c>
      <c r="U4358" s="11">
        <f>IFERROR(VLOOKUP(Tabla1[[#This Row],[FECHA]],'RECAUDOS EXTERNOS'!A:D,4,FALSE),0)</f>
        <v>0</v>
      </c>
      <c r="V4358" s="9">
        <f>IFERROR(VLOOKUP(Tabla1[[#This Row],[FECHA]],'RECAUDOS EXTERNOS'!A:D,3,FALSE),0)</f>
        <v>0</v>
      </c>
    </row>
    <row r="4359" spans="1:22" x14ac:dyDescent="0.25">
      <c r="A4359" s="1">
        <v>41918</v>
      </c>
      <c r="B4359" s="3" t="s">
        <v>1</v>
      </c>
      <c r="C4359" s="2">
        <v>41913</v>
      </c>
      <c r="D4359" s="5">
        <f>YEAR(Tabla1[[#This Row],[FECHA]])</f>
        <v>2014</v>
      </c>
      <c r="E4359" s="5">
        <f>IFERROR(VLOOKUP(Tabla1[[#This Row],[FECHA]],'COMPARENDOS TOTALES'!A:D,4,FALSE),0)</f>
        <v>10</v>
      </c>
      <c r="F4359" s="9">
        <f>IFERROR(VLOOKUP(Tabla1[[#This Row],[FECHA]],'COMPARENDOS TOTALES'!A:D,3,FALSE),0)</f>
        <v>2240701</v>
      </c>
      <c r="G4359" s="5">
        <f>IFERROR(VLOOKUP(Tabla1[[#This Row],[FECHA]],EXONERACIONES!A:D,4,FALSE),0)</f>
        <v>0</v>
      </c>
      <c r="H4359" s="9">
        <f>IFERROR(VLOOKUP(Tabla1[[#This Row],[FECHA]],EXONERACIONES!A:D,3,FALSE),0)</f>
        <v>0</v>
      </c>
      <c r="I4359" s="5">
        <f>IFERROR(VLOOKUP(Tabla1[[#This Row],[FECHA]],'SIMIT CON RES'!A:D,4,FALSE),0)</f>
        <v>5</v>
      </c>
      <c r="J4359" s="9">
        <f>IFERROR(VLOOKUP(Tabla1[[#This Row],[FECHA]],'SIMIT CON RES'!A:D,3,FALSE),0)</f>
        <v>1252534</v>
      </c>
      <c r="K4359">
        <f>IFERROR(VLOOKUP(Tabla1[[#This Row],[FECHA]],'SIMIT SIN RES'!A:D,4,FALSE),0)</f>
        <v>0</v>
      </c>
      <c r="L4359" s="9">
        <f>IFERROR(VLOOKUP(Tabla1[[#This Row],[FECHA]],'SIMIT SIN RES'!A:D,3,FALSE),0)</f>
        <v>0</v>
      </c>
      <c r="M4359" s="5">
        <f>IFERROR(VLOOKUP(Tabla1[[#This Row],[FECHA]],'RECAUDOS DE COMPARENDOS'!A:D,4,FALSE),0)</f>
        <v>0</v>
      </c>
      <c r="N4359" s="9">
        <f>IFERROR(VLOOKUP(Tabla1[[#This Row],[FECHA]],'RECAUDOS DE COMPARENDOS'!A:D,3,FALSE),0)</f>
        <v>0</v>
      </c>
      <c r="O4359" s="5">
        <f>IFERROR(VLOOKUP(Tabla1[[#This Row],[FECHA]],'RECAUDOS DE RESOLUCIONES'!A:D,4,FALSE),0)</f>
        <v>0</v>
      </c>
      <c r="P4359" s="9">
        <f>IFERROR(VLOOKUP(Tabla1[[#This Row],[FECHA]],'RECAUDOS DE RESOLUCIONES'!A:D,3,FALSE),0)</f>
        <v>0</v>
      </c>
      <c r="Q435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4359" s="9">
        <f>Tabla1[V. COMPARENDOS]-(Tabla1[V. EXONERACIONES]+Tabla1[[#This Row],[V. SIMIT CON RESOLUCION]]+Tabla1[[#This Row],[V. SIMIT SIN RESOLUCION]]+Tabla1[[#This Row],[V. RECAUDOS COMPARENDOS]]+Tabla1[[#This Row],[V. RECAUDOS RESOLUCIONES]])</f>
        <v>988167</v>
      </c>
      <c r="S4359" s="11">
        <f>IFERROR(VLOOKUP(Tabla1[[#This Row],[FECHA]],'RECAUDOS LOCALES'!A:D,4,FALSE),0)</f>
        <v>3</v>
      </c>
      <c r="T4359" s="9">
        <f>IFERROR(VLOOKUP(Tabla1[[#This Row],[FECHA]],'RECAUDOS LOCALES'!A:D,3,FALSE),0)</f>
        <v>256159</v>
      </c>
      <c r="U4359" s="11">
        <f>IFERROR(VLOOKUP(Tabla1[[#This Row],[FECHA]],'RECAUDOS EXTERNOS'!A:D,4,FALSE),0)</f>
        <v>3</v>
      </c>
      <c r="V4359" s="9">
        <f>IFERROR(VLOOKUP(Tabla1[[#This Row],[FECHA]],'RECAUDOS EXTERNOS'!A:D,3,FALSE),0)</f>
        <v>1470644</v>
      </c>
    </row>
    <row r="4360" spans="1:22" x14ac:dyDescent="0.25">
      <c r="A4360" s="1">
        <v>41919</v>
      </c>
      <c r="B4360" s="3" t="s">
        <v>2</v>
      </c>
      <c r="C4360" s="2">
        <v>41913</v>
      </c>
      <c r="D4360" s="5">
        <f>YEAR(Tabla1[[#This Row],[FECHA]])</f>
        <v>2014</v>
      </c>
      <c r="E4360" s="5">
        <f>IFERROR(VLOOKUP(Tabla1[[#This Row],[FECHA]],'COMPARENDOS TOTALES'!A:D,4,FALSE),0)</f>
        <v>11</v>
      </c>
      <c r="F4360" s="9">
        <f>IFERROR(VLOOKUP(Tabla1[[#This Row],[FECHA]],'COMPARENDOS TOTALES'!A:D,3,FALSE),0)</f>
        <v>3000434</v>
      </c>
      <c r="G4360" s="5">
        <f>IFERROR(VLOOKUP(Tabla1[[#This Row],[FECHA]],EXONERACIONES!A:D,4,FALSE),0)</f>
        <v>1</v>
      </c>
      <c r="H4360" s="9">
        <f>IFERROR(VLOOKUP(Tabla1[[#This Row],[FECHA]],EXONERACIONES!A:D,3,FALSE),0)</f>
        <v>308000</v>
      </c>
      <c r="I4360" s="5">
        <f>IFERROR(VLOOKUP(Tabla1[[#This Row],[FECHA]],'SIMIT CON RES'!A:D,4,FALSE),0)</f>
        <v>6</v>
      </c>
      <c r="J4360" s="9">
        <f>IFERROR(VLOOKUP(Tabla1[[#This Row],[FECHA]],'SIMIT CON RES'!A:D,3,FALSE),0)</f>
        <v>2156000</v>
      </c>
      <c r="K4360">
        <f>IFERROR(VLOOKUP(Tabla1[[#This Row],[FECHA]],'SIMIT SIN RES'!A:D,4,FALSE),0)</f>
        <v>0</v>
      </c>
      <c r="L4360" s="9">
        <f>IFERROR(VLOOKUP(Tabla1[[#This Row],[FECHA]],'SIMIT SIN RES'!A:D,3,FALSE),0)</f>
        <v>0</v>
      </c>
      <c r="M4360" s="5">
        <f>IFERROR(VLOOKUP(Tabla1[[#This Row],[FECHA]],'RECAUDOS DE COMPARENDOS'!A:D,4,FALSE),0)</f>
        <v>0</v>
      </c>
      <c r="N4360" s="9">
        <f>IFERROR(VLOOKUP(Tabla1[[#This Row],[FECHA]],'RECAUDOS DE COMPARENDOS'!A:D,3,FALSE),0)</f>
        <v>0</v>
      </c>
      <c r="O4360" s="5">
        <f>IFERROR(VLOOKUP(Tabla1[[#This Row],[FECHA]],'RECAUDOS DE RESOLUCIONES'!A:D,4,FALSE),0)</f>
        <v>0</v>
      </c>
      <c r="P4360" s="9">
        <f>IFERROR(VLOOKUP(Tabla1[[#This Row],[FECHA]],'RECAUDOS DE RESOLUCIONES'!A:D,3,FALSE),0)</f>
        <v>0</v>
      </c>
      <c r="Q436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4360" s="9">
        <f>Tabla1[V. COMPARENDOS]-(Tabla1[V. EXONERACIONES]+Tabla1[[#This Row],[V. SIMIT CON RESOLUCION]]+Tabla1[[#This Row],[V. SIMIT SIN RESOLUCION]]+Tabla1[[#This Row],[V. RECAUDOS COMPARENDOS]]+Tabla1[[#This Row],[V. RECAUDOS RESOLUCIONES]])</f>
        <v>536434</v>
      </c>
      <c r="S4360" s="11">
        <f>IFERROR(VLOOKUP(Tabla1[[#This Row],[FECHA]],'RECAUDOS LOCALES'!A:D,4,FALSE),0)</f>
        <v>2</v>
      </c>
      <c r="T4360" s="9">
        <f>IFERROR(VLOOKUP(Tabla1[[#This Row],[FECHA]],'RECAUDOS LOCALES'!A:D,3,FALSE),0)</f>
        <v>255000</v>
      </c>
      <c r="U4360" s="11">
        <f>IFERROR(VLOOKUP(Tabla1[[#This Row],[FECHA]],'RECAUDOS EXTERNOS'!A:D,4,FALSE),0)</f>
        <v>1</v>
      </c>
      <c r="V4360" s="9">
        <f>IFERROR(VLOOKUP(Tabla1[[#This Row],[FECHA]],'RECAUDOS EXTERNOS'!A:D,3,FALSE),0)</f>
        <v>857182</v>
      </c>
    </row>
    <row r="4361" spans="1:22" x14ac:dyDescent="0.25">
      <c r="A4361" s="1">
        <v>41920</v>
      </c>
      <c r="B4361" s="3" t="s">
        <v>3</v>
      </c>
      <c r="C4361" s="2">
        <v>41913</v>
      </c>
      <c r="D4361" s="5">
        <f>YEAR(Tabla1[[#This Row],[FECHA]])</f>
        <v>2014</v>
      </c>
      <c r="E4361" s="5">
        <f>IFERROR(VLOOKUP(Tabla1[[#This Row],[FECHA]],'COMPARENDOS TOTALES'!A:D,4,FALSE),0)</f>
        <v>12</v>
      </c>
      <c r="F4361" s="9">
        <f>IFERROR(VLOOKUP(Tabla1[[#This Row],[FECHA]],'COMPARENDOS TOTALES'!A:D,3,FALSE),0)</f>
        <v>4553267</v>
      </c>
      <c r="G4361" s="5">
        <f>IFERROR(VLOOKUP(Tabla1[[#This Row],[FECHA]],EXONERACIONES!A:D,4,FALSE),0)</f>
        <v>0</v>
      </c>
      <c r="H4361" s="9">
        <f>IFERROR(VLOOKUP(Tabla1[[#This Row],[FECHA]],EXONERACIONES!A:D,3,FALSE),0)</f>
        <v>0</v>
      </c>
      <c r="I4361" s="5">
        <f>IFERROR(VLOOKUP(Tabla1[[#This Row],[FECHA]],'SIMIT CON RES'!A:D,4,FALSE),0)</f>
        <v>8</v>
      </c>
      <c r="J4361" s="9">
        <f>IFERROR(VLOOKUP(Tabla1[[#This Row],[FECHA]],'SIMIT CON RES'!A:D,3,FALSE),0)</f>
        <v>3860267</v>
      </c>
      <c r="K4361">
        <f>IFERROR(VLOOKUP(Tabla1[[#This Row],[FECHA]],'SIMIT SIN RES'!A:D,4,FALSE),0)</f>
        <v>2</v>
      </c>
      <c r="L4361" s="9">
        <f>IFERROR(VLOOKUP(Tabla1[[#This Row],[FECHA]],'SIMIT SIN RES'!A:D,3,FALSE),0)</f>
        <v>308000</v>
      </c>
      <c r="M4361" s="5">
        <f>IFERROR(VLOOKUP(Tabla1[[#This Row],[FECHA]],'RECAUDOS DE COMPARENDOS'!A:D,4,FALSE),0)</f>
        <v>0</v>
      </c>
      <c r="N4361" s="9">
        <f>IFERROR(VLOOKUP(Tabla1[[#This Row],[FECHA]],'RECAUDOS DE COMPARENDOS'!A:D,3,FALSE),0)</f>
        <v>0</v>
      </c>
      <c r="O4361" s="5">
        <f>IFERROR(VLOOKUP(Tabla1[[#This Row],[FECHA]],'RECAUDOS DE RESOLUCIONES'!A:D,4,FALSE),0)</f>
        <v>0</v>
      </c>
      <c r="P4361" s="9">
        <f>IFERROR(VLOOKUP(Tabla1[[#This Row],[FECHA]],'RECAUDOS DE RESOLUCIONES'!A:D,3,FALSE),0)</f>
        <v>0</v>
      </c>
      <c r="Q436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4361" s="9">
        <f>Tabla1[V. COMPARENDOS]-(Tabla1[V. EXONERACIONES]+Tabla1[[#This Row],[V. SIMIT CON RESOLUCION]]+Tabla1[[#This Row],[V. SIMIT SIN RESOLUCION]]+Tabla1[[#This Row],[V. RECAUDOS COMPARENDOS]]+Tabla1[[#This Row],[V. RECAUDOS RESOLUCIONES]])</f>
        <v>385000</v>
      </c>
      <c r="S4361" s="11">
        <f>IFERROR(VLOOKUP(Tabla1[[#This Row],[FECHA]],'RECAUDOS LOCALES'!A:D,4,FALSE),0)</f>
        <v>0</v>
      </c>
      <c r="T4361" s="9">
        <f>IFERROR(VLOOKUP(Tabla1[[#This Row],[FECHA]],'RECAUDOS LOCALES'!A:D,3,FALSE),0)</f>
        <v>0</v>
      </c>
      <c r="U4361" s="11">
        <f>IFERROR(VLOOKUP(Tabla1[[#This Row],[FECHA]],'RECAUDOS EXTERNOS'!A:D,4,FALSE),0)</f>
        <v>4</v>
      </c>
      <c r="V4361" s="9">
        <f>IFERROR(VLOOKUP(Tabla1[[#This Row],[FECHA]],'RECAUDOS EXTERNOS'!A:D,3,FALSE),0)</f>
        <v>1713754</v>
      </c>
    </row>
    <row r="4362" spans="1:22" x14ac:dyDescent="0.25">
      <c r="A4362" s="1">
        <v>41921</v>
      </c>
      <c r="B4362" s="3" t="s">
        <v>6</v>
      </c>
      <c r="C4362" s="2">
        <v>41913</v>
      </c>
      <c r="D4362" s="5">
        <f>YEAR(Tabla1[[#This Row],[FECHA]])</f>
        <v>2014</v>
      </c>
      <c r="E4362" s="5">
        <f>IFERROR(VLOOKUP(Tabla1[[#This Row],[FECHA]],'COMPARENDOS TOTALES'!A:D,4,FALSE),0)</f>
        <v>4</v>
      </c>
      <c r="F4362" s="9">
        <f>IFERROR(VLOOKUP(Tabla1[[#This Row],[FECHA]],'COMPARENDOS TOTALES'!A:D,3,FALSE),0)</f>
        <v>1252534</v>
      </c>
      <c r="G4362" s="5">
        <f>IFERROR(VLOOKUP(Tabla1[[#This Row],[FECHA]],EXONERACIONES!A:D,4,FALSE),0)</f>
        <v>0</v>
      </c>
      <c r="H4362" s="9">
        <f>IFERROR(VLOOKUP(Tabla1[[#This Row],[FECHA]],EXONERACIONES!A:D,3,FALSE),0)</f>
        <v>0</v>
      </c>
      <c r="I4362" s="5">
        <f>IFERROR(VLOOKUP(Tabla1[[#This Row],[FECHA]],'SIMIT CON RES'!A:D,4,FALSE),0)</f>
        <v>2</v>
      </c>
      <c r="J4362" s="9">
        <f>IFERROR(VLOOKUP(Tabla1[[#This Row],[FECHA]],'SIMIT CON RES'!A:D,3,FALSE),0)</f>
        <v>924000</v>
      </c>
      <c r="K4362">
        <f>IFERROR(VLOOKUP(Tabla1[[#This Row],[FECHA]],'SIMIT SIN RES'!A:D,4,FALSE),0)</f>
        <v>0</v>
      </c>
      <c r="L4362" s="9">
        <f>IFERROR(VLOOKUP(Tabla1[[#This Row],[FECHA]],'SIMIT SIN RES'!A:D,3,FALSE),0)</f>
        <v>0</v>
      </c>
      <c r="M4362" s="5">
        <f>IFERROR(VLOOKUP(Tabla1[[#This Row],[FECHA]],'RECAUDOS DE COMPARENDOS'!A:D,4,FALSE),0)</f>
        <v>0</v>
      </c>
      <c r="N4362" s="9">
        <f>IFERROR(VLOOKUP(Tabla1[[#This Row],[FECHA]],'RECAUDOS DE COMPARENDOS'!A:D,3,FALSE),0)</f>
        <v>0</v>
      </c>
      <c r="O4362" s="5">
        <f>IFERROR(VLOOKUP(Tabla1[[#This Row],[FECHA]],'RECAUDOS DE RESOLUCIONES'!A:D,4,FALSE),0)</f>
        <v>0</v>
      </c>
      <c r="P4362" s="9">
        <f>IFERROR(VLOOKUP(Tabla1[[#This Row],[FECHA]],'RECAUDOS DE RESOLUCIONES'!A:D,3,FALSE),0)</f>
        <v>0</v>
      </c>
      <c r="Q436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4362" s="9">
        <f>Tabla1[V. COMPARENDOS]-(Tabla1[V. EXONERACIONES]+Tabla1[[#This Row],[V. SIMIT CON RESOLUCION]]+Tabla1[[#This Row],[V. SIMIT SIN RESOLUCION]]+Tabla1[[#This Row],[V. RECAUDOS COMPARENDOS]]+Tabla1[[#This Row],[V. RECAUDOS RESOLUCIONES]])</f>
        <v>328534</v>
      </c>
      <c r="S4362" s="11">
        <f>IFERROR(VLOOKUP(Tabla1[[#This Row],[FECHA]],'RECAUDOS LOCALES'!A:D,4,FALSE),0)</f>
        <v>2</v>
      </c>
      <c r="T4362" s="9">
        <f>IFERROR(VLOOKUP(Tabla1[[#This Row],[FECHA]],'RECAUDOS LOCALES'!A:D,3,FALSE),0)</f>
        <v>382500</v>
      </c>
      <c r="U4362" s="11">
        <f>IFERROR(VLOOKUP(Tabla1[[#This Row],[FECHA]],'RECAUDOS EXTERNOS'!A:D,4,FALSE),0)</f>
        <v>4</v>
      </c>
      <c r="V4362" s="9">
        <f>IFERROR(VLOOKUP(Tabla1[[#This Row],[FECHA]],'RECAUDOS EXTERNOS'!A:D,3,FALSE),0)</f>
        <v>1115063</v>
      </c>
    </row>
    <row r="4363" spans="1:22" x14ac:dyDescent="0.25">
      <c r="A4363" s="1">
        <v>41922</v>
      </c>
      <c r="B4363" s="3" t="s">
        <v>0</v>
      </c>
      <c r="C4363" s="2">
        <v>41913</v>
      </c>
      <c r="D4363" s="5">
        <f>YEAR(Tabla1[[#This Row],[FECHA]])</f>
        <v>2014</v>
      </c>
      <c r="E4363" s="5">
        <f>IFERROR(VLOOKUP(Tabla1[[#This Row],[FECHA]],'COMPARENDOS TOTALES'!A:D,4,FALSE),0)</f>
        <v>5</v>
      </c>
      <c r="F4363" s="9">
        <f>IFERROR(VLOOKUP(Tabla1[[#This Row],[FECHA]],'COMPARENDOS TOTALES'!A:D,3,FALSE),0)</f>
        <v>1724801</v>
      </c>
      <c r="G4363" s="5">
        <f>IFERROR(VLOOKUP(Tabla1[[#This Row],[FECHA]],EXONERACIONES!A:D,4,FALSE),0)</f>
        <v>0</v>
      </c>
      <c r="H4363" s="9">
        <f>IFERROR(VLOOKUP(Tabla1[[#This Row],[FECHA]],EXONERACIONES!A:D,3,FALSE),0)</f>
        <v>0</v>
      </c>
      <c r="I4363" s="5">
        <f>IFERROR(VLOOKUP(Tabla1[[#This Row],[FECHA]],'SIMIT CON RES'!A:D,4,FALSE),0)</f>
        <v>5</v>
      </c>
      <c r="J4363" s="9">
        <f>IFERROR(VLOOKUP(Tabla1[[#This Row],[FECHA]],'SIMIT CON RES'!A:D,3,FALSE),0)</f>
        <v>1724801</v>
      </c>
      <c r="K4363">
        <f>IFERROR(VLOOKUP(Tabla1[[#This Row],[FECHA]],'SIMIT SIN RES'!A:D,4,FALSE),0)</f>
        <v>0</v>
      </c>
      <c r="L4363" s="9">
        <f>IFERROR(VLOOKUP(Tabla1[[#This Row],[FECHA]],'SIMIT SIN RES'!A:D,3,FALSE),0)</f>
        <v>0</v>
      </c>
      <c r="M4363" s="5">
        <f>IFERROR(VLOOKUP(Tabla1[[#This Row],[FECHA]],'RECAUDOS DE COMPARENDOS'!A:D,4,FALSE),0)</f>
        <v>0</v>
      </c>
      <c r="N4363" s="9">
        <f>IFERROR(VLOOKUP(Tabla1[[#This Row],[FECHA]],'RECAUDOS DE COMPARENDOS'!A:D,3,FALSE),0)</f>
        <v>0</v>
      </c>
      <c r="O4363" s="5">
        <f>IFERROR(VLOOKUP(Tabla1[[#This Row],[FECHA]],'RECAUDOS DE RESOLUCIONES'!A:D,4,FALSE),0)</f>
        <v>0</v>
      </c>
      <c r="P4363" s="9">
        <f>IFERROR(VLOOKUP(Tabla1[[#This Row],[FECHA]],'RECAUDOS DE RESOLUCIONES'!A:D,3,FALSE),0)</f>
        <v>0</v>
      </c>
      <c r="Q436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36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363" s="11">
        <f>IFERROR(VLOOKUP(Tabla1[[#This Row],[FECHA]],'RECAUDOS LOCALES'!A:D,4,FALSE),0)</f>
        <v>6</v>
      </c>
      <c r="T4363" s="9">
        <f>IFERROR(VLOOKUP(Tabla1[[#This Row],[FECHA]],'RECAUDOS LOCALES'!A:D,3,FALSE),0)</f>
        <v>642789</v>
      </c>
      <c r="U4363" s="11">
        <f>IFERROR(VLOOKUP(Tabla1[[#This Row],[FECHA]],'RECAUDOS EXTERNOS'!A:D,4,FALSE),0)</f>
        <v>2</v>
      </c>
      <c r="V4363" s="9">
        <f>IFERROR(VLOOKUP(Tabla1[[#This Row],[FECHA]],'RECAUDOS EXTERNOS'!A:D,3,FALSE),0)</f>
        <v>259200</v>
      </c>
    </row>
    <row r="4364" spans="1:22" x14ac:dyDescent="0.25">
      <c r="A4364" s="1">
        <v>41923</v>
      </c>
      <c r="B4364" s="3" t="s">
        <v>5</v>
      </c>
      <c r="C4364" s="2">
        <v>41913</v>
      </c>
      <c r="D4364" s="5">
        <f>YEAR(Tabla1[[#This Row],[FECHA]])</f>
        <v>2014</v>
      </c>
      <c r="E4364" s="5">
        <f>IFERROR(VLOOKUP(Tabla1[[#This Row],[FECHA]],'COMPARENDOS TOTALES'!A:D,4,FALSE),0)</f>
        <v>4</v>
      </c>
      <c r="F4364" s="9">
        <f>IFERROR(VLOOKUP(Tabla1[[#This Row],[FECHA]],'COMPARENDOS TOTALES'!A:D,3,FALSE),0)</f>
        <v>915017</v>
      </c>
      <c r="G4364" s="5">
        <f>IFERROR(VLOOKUP(Tabla1[[#This Row],[FECHA]],EXONERACIONES!A:D,4,FALSE),0)</f>
        <v>0</v>
      </c>
      <c r="H4364" s="9">
        <f>IFERROR(VLOOKUP(Tabla1[[#This Row],[FECHA]],EXONERACIONES!A:D,3,FALSE),0)</f>
        <v>0</v>
      </c>
      <c r="I4364" s="5">
        <f>IFERROR(VLOOKUP(Tabla1[[#This Row],[FECHA]],'SIMIT CON RES'!A:D,4,FALSE),0)</f>
        <v>3</v>
      </c>
      <c r="J4364" s="9">
        <f>IFERROR(VLOOKUP(Tabla1[[#This Row],[FECHA]],'SIMIT CON RES'!A:D,3,FALSE),0)</f>
        <v>780267</v>
      </c>
      <c r="K4364">
        <f>IFERROR(VLOOKUP(Tabla1[[#This Row],[FECHA]],'SIMIT SIN RES'!A:D,4,FALSE),0)</f>
        <v>0</v>
      </c>
      <c r="L4364" s="9">
        <f>IFERROR(VLOOKUP(Tabla1[[#This Row],[FECHA]],'SIMIT SIN RES'!A:D,3,FALSE),0)</f>
        <v>0</v>
      </c>
      <c r="M4364" s="5">
        <f>IFERROR(VLOOKUP(Tabla1[[#This Row],[FECHA]],'RECAUDOS DE COMPARENDOS'!A:D,4,FALSE),0)</f>
        <v>0</v>
      </c>
      <c r="N4364" s="9">
        <f>IFERROR(VLOOKUP(Tabla1[[#This Row],[FECHA]],'RECAUDOS DE COMPARENDOS'!A:D,3,FALSE),0)</f>
        <v>0</v>
      </c>
      <c r="O4364" s="5">
        <f>IFERROR(VLOOKUP(Tabla1[[#This Row],[FECHA]],'RECAUDOS DE RESOLUCIONES'!A:D,4,FALSE),0)</f>
        <v>0</v>
      </c>
      <c r="P4364" s="9">
        <f>IFERROR(VLOOKUP(Tabla1[[#This Row],[FECHA]],'RECAUDOS DE RESOLUCIONES'!A:D,3,FALSE),0)</f>
        <v>0</v>
      </c>
      <c r="Q436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364" s="9">
        <f>Tabla1[V. COMPARENDOS]-(Tabla1[V. EXONERACIONES]+Tabla1[[#This Row],[V. SIMIT CON RESOLUCION]]+Tabla1[[#This Row],[V. SIMIT SIN RESOLUCION]]+Tabla1[[#This Row],[V. RECAUDOS COMPARENDOS]]+Tabla1[[#This Row],[V. RECAUDOS RESOLUCIONES]])</f>
        <v>134750</v>
      </c>
      <c r="S4364" s="11">
        <f>IFERROR(VLOOKUP(Tabla1[[#This Row],[FECHA]],'RECAUDOS LOCALES'!A:D,4,FALSE),0)</f>
        <v>0</v>
      </c>
      <c r="T4364" s="9">
        <f>IFERROR(VLOOKUP(Tabla1[[#This Row],[FECHA]],'RECAUDOS LOCALES'!A:D,3,FALSE),0)</f>
        <v>0</v>
      </c>
      <c r="U4364" s="11">
        <f>IFERROR(VLOOKUP(Tabla1[[#This Row],[FECHA]],'RECAUDOS EXTERNOS'!A:D,4,FALSE),0)</f>
        <v>0</v>
      </c>
      <c r="V4364" s="9">
        <f>IFERROR(VLOOKUP(Tabla1[[#This Row],[FECHA]],'RECAUDOS EXTERNOS'!A:D,3,FALSE),0)</f>
        <v>0</v>
      </c>
    </row>
    <row r="4365" spans="1:22" x14ac:dyDescent="0.25">
      <c r="A4365" s="1">
        <v>41924</v>
      </c>
      <c r="B4365" s="3" t="s">
        <v>4</v>
      </c>
      <c r="C4365" s="2">
        <v>41913</v>
      </c>
      <c r="D4365" s="5">
        <f>YEAR(Tabla1[[#This Row],[FECHA]])</f>
        <v>2014</v>
      </c>
      <c r="E4365" s="5">
        <f>IFERROR(VLOOKUP(Tabla1[[#This Row],[FECHA]],'COMPARENDOS TOTALES'!A:D,4,FALSE),0)</f>
        <v>3</v>
      </c>
      <c r="F4365" s="9">
        <f>IFERROR(VLOOKUP(Tabla1[[#This Row],[FECHA]],'COMPARENDOS TOTALES'!A:D,3,FALSE),0)</f>
        <v>1848000</v>
      </c>
      <c r="G4365" s="5">
        <f>IFERROR(VLOOKUP(Tabla1[[#This Row],[FECHA]],EXONERACIONES!A:D,4,FALSE),0)</f>
        <v>0</v>
      </c>
      <c r="H4365" s="9">
        <f>IFERROR(VLOOKUP(Tabla1[[#This Row],[FECHA]],EXONERACIONES!A:D,3,FALSE),0)</f>
        <v>0</v>
      </c>
      <c r="I4365" s="5">
        <f>IFERROR(VLOOKUP(Tabla1[[#This Row],[FECHA]],'SIMIT CON RES'!A:D,4,FALSE),0)</f>
        <v>3</v>
      </c>
      <c r="J4365" s="9">
        <f>IFERROR(VLOOKUP(Tabla1[[#This Row],[FECHA]],'SIMIT CON RES'!A:D,3,FALSE),0)</f>
        <v>1848000</v>
      </c>
      <c r="K4365">
        <f>IFERROR(VLOOKUP(Tabla1[[#This Row],[FECHA]],'SIMIT SIN RES'!A:D,4,FALSE),0)</f>
        <v>0</v>
      </c>
      <c r="L4365" s="9">
        <f>IFERROR(VLOOKUP(Tabla1[[#This Row],[FECHA]],'SIMIT SIN RES'!A:D,3,FALSE),0)</f>
        <v>0</v>
      </c>
      <c r="M4365" s="5">
        <f>IFERROR(VLOOKUP(Tabla1[[#This Row],[FECHA]],'RECAUDOS DE COMPARENDOS'!A:D,4,FALSE),0)</f>
        <v>0</v>
      </c>
      <c r="N4365" s="9">
        <f>IFERROR(VLOOKUP(Tabla1[[#This Row],[FECHA]],'RECAUDOS DE COMPARENDOS'!A:D,3,FALSE),0)</f>
        <v>0</v>
      </c>
      <c r="O4365" s="5">
        <f>IFERROR(VLOOKUP(Tabla1[[#This Row],[FECHA]],'RECAUDOS DE RESOLUCIONES'!A:D,4,FALSE),0)</f>
        <v>0</v>
      </c>
      <c r="P4365" s="9">
        <f>IFERROR(VLOOKUP(Tabla1[[#This Row],[FECHA]],'RECAUDOS DE RESOLUCIONES'!A:D,3,FALSE),0)</f>
        <v>0</v>
      </c>
      <c r="Q436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36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365" s="11">
        <f>IFERROR(VLOOKUP(Tabla1[[#This Row],[FECHA]],'RECAUDOS LOCALES'!A:D,4,FALSE),0)</f>
        <v>0</v>
      </c>
      <c r="T4365" s="9">
        <f>IFERROR(VLOOKUP(Tabla1[[#This Row],[FECHA]],'RECAUDOS LOCALES'!A:D,3,FALSE),0)</f>
        <v>0</v>
      </c>
      <c r="U4365" s="11">
        <f>IFERROR(VLOOKUP(Tabla1[[#This Row],[FECHA]],'RECAUDOS EXTERNOS'!A:D,4,FALSE),0)</f>
        <v>0</v>
      </c>
      <c r="V4365" s="9">
        <f>IFERROR(VLOOKUP(Tabla1[[#This Row],[FECHA]],'RECAUDOS EXTERNOS'!A:D,3,FALSE),0)</f>
        <v>0</v>
      </c>
    </row>
    <row r="4366" spans="1:22" x14ac:dyDescent="0.25">
      <c r="A4366" s="1">
        <v>41925</v>
      </c>
      <c r="B4366" s="3" t="s">
        <v>1</v>
      </c>
      <c r="C4366" s="2">
        <v>41913</v>
      </c>
      <c r="D4366" s="5">
        <f>YEAR(Tabla1[[#This Row],[FECHA]])</f>
        <v>2014</v>
      </c>
      <c r="E4366" s="5">
        <f>IFERROR(VLOOKUP(Tabla1[[#This Row],[FECHA]],'COMPARENDOS TOTALES'!A:D,4,FALSE),0)</f>
        <v>6</v>
      </c>
      <c r="F4366" s="9">
        <f>IFERROR(VLOOKUP(Tabla1[[#This Row],[FECHA]],'COMPARENDOS TOTALES'!A:D,3,FALSE),0)</f>
        <v>1329534</v>
      </c>
      <c r="G4366" s="5">
        <f>IFERROR(VLOOKUP(Tabla1[[#This Row],[FECHA]],EXONERACIONES!A:D,4,FALSE),0)</f>
        <v>1</v>
      </c>
      <c r="H4366" s="9">
        <f>IFERROR(VLOOKUP(Tabla1[[#This Row],[FECHA]],EXONERACIONES!A:D,3,FALSE),0)</f>
        <v>308000</v>
      </c>
      <c r="I4366" s="5">
        <f>IFERROR(VLOOKUP(Tabla1[[#This Row],[FECHA]],'SIMIT CON RES'!A:D,4,FALSE),0)</f>
        <v>2</v>
      </c>
      <c r="J4366" s="9">
        <f>IFERROR(VLOOKUP(Tabla1[[#This Row],[FECHA]],'SIMIT CON RES'!A:D,3,FALSE),0)</f>
        <v>328534</v>
      </c>
      <c r="K4366">
        <f>IFERROR(VLOOKUP(Tabla1[[#This Row],[FECHA]],'SIMIT SIN RES'!A:D,4,FALSE),0)</f>
        <v>0</v>
      </c>
      <c r="L4366" s="9">
        <f>IFERROR(VLOOKUP(Tabla1[[#This Row],[FECHA]],'SIMIT SIN RES'!A:D,3,FALSE),0)</f>
        <v>0</v>
      </c>
      <c r="M4366" s="5">
        <f>IFERROR(VLOOKUP(Tabla1[[#This Row],[FECHA]],'RECAUDOS DE COMPARENDOS'!A:D,4,FALSE),0)</f>
        <v>0</v>
      </c>
      <c r="N4366" s="9">
        <f>IFERROR(VLOOKUP(Tabla1[[#This Row],[FECHA]],'RECAUDOS DE COMPARENDOS'!A:D,3,FALSE),0)</f>
        <v>0</v>
      </c>
      <c r="O4366" s="5">
        <f>IFERROR(VLOOKUP(Tabla1[[#This Row],[FECHA]],'RECAUDOS DE RESOLUCIONES'!A:D,4,FALSE),0)</f>
        <v>0</v>
      </c>
      <c r="P4366" s="9">
        <f>IFERROR(VLOOKUP(Tabla1[[#This Row],[FECHA]],'RECAUDOS DE RESOLUCIONES'!A:D,3,FALSE),0)</f>
        <v>0</v>
      </c>
      <c r="Q436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4366" s="9">
        <f>Tabla1[V. COMPARENDOS]-(Tabla1[V. EXONERACIONES]+Tabla1[[#This Row],[V. SIMIT CON RESOLUCION]]+Tabla1[[#This Row],[V. SIMIT SIN RESOLUCION]]+Tabla1[[#This Row],[V. RECAUDOS COMPARENDOS]]+Tabla1[[#This Row],[V. RECAUDOS RESOLUCIONES]])</f>
        <v>693000</v>
      </c>
      <c r="S4366" s="11">
        <f>IFERROR(VLOOKUP(Tabla1[[#This Row],[FECHA]],'RECAUDOS LOCALES'!A:D,4,FALSE),0)</f>
        <v>0</v>
      </c>
      <c r="T4366" s="9">
        <f>IFERROR(VLOOKUP(Tabla1[[#This Row],[FECHA]],'RECAUDOS LOCALES'!A:D,3,FALSE),0)</f>
        <v>0</v>
      </c>
      <c r="U4366" s="11">
        <f>IFERROR(VLOOKUP(Tabla1[[#This Row],[FECHA]],'RECAUDOS EXTERNOS'!A:D,4,FALSE),0)</f>
        <v>0</v>
      </c>
      <c r="V4366" s="9">
        <f>IFERROR(VLOOKUP(Tabla1[[#This Row],[FECHA]],'RECAUDOS EXTERNOS'!A:D,3,FALSE),0)</f>
        <v>0</v>
      </c>
    </row>
    <row r="4367" spans="1:22" x14ac:dyDescent="0.25">
      <c r="A4367" s="1">
        <v>41926</v>
      </c>
      <c r="B4367" s="3" t="s">
        <v>2</v>
      </c>
      <c r="C4367" s="2">
        <v>41913</v>
      </c>
      <c r="D4367" s="5">
        <f>YEAR(Tabla1[[#This Row],[FECHA]])</f>
        <v>2014</v>
      </c>
      <c r="E4367" s="5">
        <f>IFERROR(VLOOKUP(Tabla1[[#This Row],[FECHA]],'COMPARENDOS TOTALES'!A:D,4,FALSE),0)</f>
        <v>11</v>
      </c>
      <c r="F4367" s="9">
        <f>IFERROR(VLOOKUP(Tabla1[[#This Row],[FECHA]],'COMPARENDOS TOTALES'!A:D,3,FALSE),0)</f>
        <v>2582068</v>
      </c>
      <c r="G4367" s="5">
        <f>IFERROR(VLOOKUP(Tabla1[[#This Row],[FECHA]],EXONERACIONES!A:D,4,FALSE),0)</f>
        <v>0</v>
      </c>
      <c r="H4367" s="9">
        <f>IFERROR(VLOOKUP(Tabla1[[#This Row],[FECHA]],EXONERACIONES!A:D,3,FALSE),0)</f>
        <v>0</v>
      </c>
      <c r="I4367" s="5">
        <f>IFERROR(VLOOKUP(Tabla1[[#This Row],[FECHA]],'SIMIT CON RES'!A:D,4,FALSE),0)</f>
        <v>6</v>
      </c>
      <c r="J4367" s="9">
        <f>IFERROR(VLOOKUP(Tabla1[[#This Row],[FECHA]],'SIMIT CON RES'!A:D,3,FALSE),0)</f>
        <v>1560534</v>
      </c>
      <c r="K4367">
        <f>IFERROR(VLOOKUP(Tabla1[[#This Row],[FECHA]],'SIMIT SIN RES'!A:D,4,FALSE),0)</f>
        <v>1</v>
      </c>
      <c r="L4367" s="9">
        <f>IFERROR(VLOOKUP(Tabla1[[#This Row],[FECHA]],'SIMIT SIN RES'!A:D,3,FALSE),0)</f>
        <v>164267</v>
      </c>
      <c r="M4367" s="5">
        <f>IFERROR(VLOOKUP(Tabla1[[#This Row],[FECHA]],'RECAUDOS DE COMPARENDOS'!A:D,4,FALSE),0)</f>
        <v>0</v>
      </c>
      <c r="N4367" s="9">
        <f>IFERROR(VLOOKUP(Tabla1[[#This Row],[FECHA]],'RECAUDOS DE COMPARENDOS'!A:D,3,FALSE),0)</f>
        <v>0</v>
      </c>
      <c r="O4367" s="5">
        <f>IFERROR(VLOOKUP(Tabla1[[#This Row],[FECHA]],'RECAUDOS DE RESOLUCIONES'!A:D,4,FALSE),0)</f>
        <v>0</v>
      </c>
      <c r="P4367" s="9">
        <f>IFERROR(VLOOKUP(Tabla1[[#This Row],[FECHA]],'RECAUDOS DE RESOLUCIONES'!A:D,3,FALSE),0)</f>
        <v>0</v>
      </c>
      <c r="Q436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4367" s="9">
        <f>Tabla1[V. COMPARENDOS]-(Tabla1[V. EXONERACIONES]+Tabla1[[#This Row],[V. SIMIT CON RESOLUCION]]+Tabla1[[#This Row],[V. SIMIT SIN RESOLUCION]]+Tabla1[[#This Row],[V. RECAUDOS COMPARENDOS]]+Tabla1[[#This Row],[V. RECAUDOS RESOLUCIONES]])</f>
        <v>857267</v>
      </c>
      <c r="S4367" s="11">
        <f>IFERROR(VLOOKUP(Tabla1[[#This Row],[FECHA]],'RECAUDOS LOCALES'!A:D,4,FALSE),0)</f>
        <v>5</v>
      </c>
      <c r="T4367" s="9">
        <f>IFERROR(VLOOKUP(Tabla1[[#This Row],[FECHA]],'RECAUDOS LOCALES'!A:D,3,FALSE),0)</f>
        <v>1050000</v>
      </c>
      <c r="U4367" s="11">
        <f>IFERROR(VLOOKUP(Tabla1[[#This Row],[FECHA]],'RECAUDOS EXTERNOS'!A:D,4,FALSE),0)</f>
        <v>6</v>
      </c>
      <c r="V4367" s="9">
        <f>IFERROR(VLOOKUP(Tabla1[[#This Row],[FECHA]],'RECAUDOS EXTERNOS'!A:D,3,FALSE),0)</f>
        <v>863300</v>
      </c>
    </row>
    <row r="4368" spans="1:22" x14ac:dyDescent="0.25">
      <c r="A4368" s="1">
        <v>41927</v>
      </c>
      <c r="B4368" s="3" t="s">
        <v>3</v>
      </c>
      <c r="C4368" s="2">
        <v>41913</v>
      </c>
      <c r="D4368" s="5">
        <f>YEAR(Tabla1[[#This Row],[FECHA]])</f>
        <v>2014</v>
      </c>
      <c r="E4368" s="5">
        <f>IFERROR(VLOOKUP(Tabla1[[#This Row],[FECHA]],'COMPARENDOS TOTALES'!A:D,4,FALSE),0)</f>
        <v>1</v>
      </c>
      <c r="F4368" s="9">
        <f>IFERROR(VLOOKUP(Tabla1[[#This Row],[FECHA]],'COMPARENDOS TOTALES'!A:D,3,FALSE),0)</f>
        <v>308000</v>
      </c>
      <c r="G4368" s="5">
        <f>IFERROR(VLOOKUP(Tabla1[[#This Row],[FECHA]],EXONERACIONES!A:D,4,FALSE),0)</f>
        <v>0</v>
      </c>
      <c r="H4368" s="9">
        <f>IFERROR(VLOOKUP(Tabla1[[#This Row],[FECHA]],EXONERACIONES!A:D,3,FALSE),0)</f>
        <v>0</v>
      </c>
      <c r="I4368" s="5">
        <f>IFERROR(VLOOKUP(Tabla1[[#This Row],[FECHA]],'SIMIT CON RES'!A:D,4,FALSE),0)</f>
        <v>1</v>
      </c>
      <c r="J4368" s="9">
        <f>IFERROR(VLOOKUP(Tabla1[[#This Row],[FECHA]],'SIMIT CON RES'!A:D,3,FALSE),0)</f>
        <v>308000</v>
      </c>
      <c r="K4368">
        <f>IFERROR(VLOOKUP(Tabla1[[#This Row],[FECHA]],'SIMIT SIN RES'!A:D,4,FALSE),0)</f>
        <v>0</v>
      </c>
      <c r="L4368" s="9">
        <f>IFERROR(VLOOKUP(Tabla1[[#This Row],[FECHA]],'SIMIT SIN RES'!A:D,3,FALSE),0)</f>
        <v>0</v>
      </c>
      <c r="M4368" s="5">
        <f>IFERROR(VLOOKUP(Tabla1[[#This Row],[FECHA]],'RECAUDOS DE COMPARENDOS'!A:D,4,FALSE),0)</f>
        <v>0</v>
      </c>
      <c r="N4368" s="9">
        <f>IFERROR(VLOOKUP(Tabla1[[#This Row],[FECHA]],'RECAUDOS DE COMPARENDOS'!A:D,3,FALSE),0)</f>
        <v>0</v>
      </c>
      <c r="O4368" s="5">
        <f>IFERROR(VLOOKUP(Tabla1[[#This Row],[FECHA]],'RECAUDOS DE RESOLUCIONES'!A:D,4,FALSE),0)</f>
        <v>0</v>
      </c>
      <c r="P4368" s="9">
        <f>IFERROR(VLOOKUP(Tabla1[[#This Row],[FECHA]],'RECAUDOS DE RESOLUCIONES'!A:D,3,FALSE),0)</f>
        <v>0</v>
      </c>
      <c r="Q436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36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368" s="11">
        <f>IFERROR(VLOOKUP(Tabla1[[#This Row],[FECHA]],'RECAUDOS LOCALES'!A:D,4,FALSE),0)</f>
        <v>1</v>
      </c>
      <c r="T4368" s="9">
        <f>IFERROR(VLOOKUP(Tabla1[[#This Row],[FECHA]],'RECAUDOS LOCALES'!A:D,3,FALSE),0)</f>
        <v>63720</v>
      </c>
      <c r="U4368" s="11">
        <f>IFERROR(VLOOKUP(Tabla1[[#This Row],[FECHA]],'RECAUDOS EXTERNOS'!A:D,4,FALSE),0)</f>
        <v>2</v>
      </c>
      <c r="V4368" s="9">
        <f>IFERROR(VLOOKUP(Tabla1[[#This Row],[FECHA]],'RECAUDOS EXTERNOS'!A:D,3,FALSE),0)</f>
        <v>259200</v>
      </c>
    </row>
    <row r="4369" spans="1:22" x14ac:dyDescent="0.25">
      <c r="A4369" s="1">
        <v>41928</v>
      </c>
      <c r="B4369" s="3" t="s">
        <v>6</v>
      </c>
      <c r="C4369" s="2">
        <v>41913</v>
      </c>
      <c r="D4369" s="5">
        <f>YEAR(Tabla1[[#This Row],[FECHA]])</f>
        <v>2014</v>
      </c>
      <c r="E4369" s="5">
        <f>IFERROR(VLOOKUP(Tabla1[[#This Row],[FECHA]],'COMPARENDOS TOTALES'!A:D,4,FALSE),0)</f>
        <v>5</v>
      </c>
      <c r="F4369" s="9">
        <f>IFERROR(VLOOKUP(Tabla1[[#This Row],[FECHA]],'COMPARENDOS TOTALES'!A:D,3,FALSE),0)</f>
        <v>903468</v>
      </c>
      <c r="G4369" s="5">
        <f>IFERROR(VLOOKUP(Tabla1[[#This Row],[FECHA]],EXONERACIONES!A:D,4,FALSE),0)</f>
        <v>0</v>
      </c>
      <c r="H4369" s="9">
        <f>IFERROR(VLOOKUP(Tabla1[[#This Row],[FECHA]],EXONERACIONES!A:D,3,FALSE),0)</f>
        <v>0</v>
      </c>
      <c r="I4369" s="5">
        <f>IFERROR(VLOOKUP(Tabla1[[#This Row],[FECHA]],'SIMIT CON RES'!A:D,4,FALSE),0)</f>
        <v>3</v>
      </c>
      <c r="J4369" s="9">
        <f>IFERROR(VLOOKUP(Tabla1[[#This Row],[FECHA]],'SIMIT CON RES'!A:D,3,FALSE),0)</f>
        <v>492801</v>
      </c>
      <c r="K4369">
        <f>IFERROR(VLOOKUP(Tabla1[[#This Row],[FECHA]],'SIMIT SIN RES'!A:D,4,FALSE),0)</f>
        <v>0</v>
      </c>
      <c r="L4369" s="9">
        <f>IFERROR(VLOOKUP(Tabla1[[#This Row],[FECHA]],'SIMIT SIN RES'!A:D,3,FALSE),0)</f>
        <v>0</v>
      </c>
      <c r="M4369" s="5">
        <f>IFERROR(VLOOKUP(Tabla1[[#This Row],[FECHA]],'RECAUDOS DE COMPARENDOS'!A:D,4,FALSE),0)</f>
        <v>0</v>
      </c>
      <c r="N4369" s="9">
        <f>IFERROR(VLOOKUP(Tabla1[[#This Row],[FECHA]],'RECAUDOS DE COMPARENDOS'!A:D,3,FALSE),0)</f>
        <v>0</v>
      </c>
      <c r="O4369" s="5">
        <f>IFERROR(VLOOKUP(Tabla1[[#This Row],[FECHA]],'RECAUDOS DE RESOLUCIONES'!A:D,4,FALSE),0)</f>
        <v>0</v>
      </c>
      <c r="P4369" s="9">
        <f>IFERROR(VLOOKUP(Tabla1[[#This Row],[FECHA]],'RECAUDOS DE RESOLUCIONES'!A:D,3,FALSE),0)</f>
        <v>0</v>
      </c>
      <c r="Q436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4369" s="9">
        <f>Tabla1[V. COMPARENDOS]-(Tabla1[V. EXONERACIONES]+Tabla1[[#This Row],[V. SIMIT CON RESOLUCION]]+Tabla1[[#This Row],[V. SIMIT SIN RESOLUCION]]+Tabla1[[#This Row],[V. RECAUDOS COMPARENDOS]]+Tabla1[[#This Row],[V. RECAUDOS RESOLUCIONES]])</f>
        <v>410667</v>
      </c>
      <c r="S4369" s="11">
        <f>IFERROR(VLOOKUP(Tabla1[[#This Row],[FECHA]],'RECAUDOS LOCALES'!A:D,4,FALSE),0)</f>
        <v>2</v>
      </c>
      <c r="T4369" s="9">
        <f>IFERROR(VLOOKUP(Tabla1[[#This Row],[FECHA]],'RECAUDOS LOCALES'!A:D,3,FALSE),0)</f>
        <v>174400</v>
      </c>
      <c r="U4369" s="11">
        <f>IFERROR(VLOOKUP(Tabla1[[#This Row],[FECHA]],'RECAUDOS EXTERNOS'!A:D,4,FALSE),0)</f>
        <v>3</v>
      </c>
      <c r="V4369" s="9">
        <f>IFERROR(VLOOKUP(Tabla1[[#This Row],[FECHA]],'RECAUDOS EXTERNOS'!A:D,3,FALSE),0)</f>
        <v>582287</v>
      </c>
    </row>
    <row r="4370" spans="1:22" x14ac:dyDescent="0.25">
      <c r="A4370" s="1">
        <v>41929</v>
      </c>
      <c r="B4370" s="3" t="s">
        <v>0</v>
      </c>
      <c r="C4370" s="2">
        <v>41913</v>
      </c>
      <c r="D4370" s="5">
        <f>YEAR(Tabla1[[#This Row],[FECHA]])</f>
        <v>2014</v>
      </c>
      <c r="E4370" s="5">
        <f>IFERROR(VLOOKUP(Tabla1[[#This Row],[FECHA]],'COMPARENDOS TOTALES'!A:D,4,FALSE),0)</f>
        <v>4</v>
      </c>
      <c r="F4370" s="9">
        <f>IFERROR(VLOOKUP(Tabla1[[#This Row],[FECHA]],'COMPARENDOS TOTALES'!A:D,3,FALSE),0)</f>
        <v>431201</v>
      </c>
      <c r="G4370" s="5">
        <f>IFERROR(VLOOKUP(Tabla1[[#This Row],[FECHA]],EXONERACIONES!A:D,4,FALSE),0)</f>
        <v>0</v>
      </c>
      <c r="H4370" s="9">
        <f>IFERROR(VLOOKUP(Tabla1[[#This Row],[FECHA]],EXONERACIONES!A:D,3,FALSE),0)</f>
        <v>0</v>
      </c>
      <c r="I4370" s="5">
        <f>IFERROR(VLOOKUP(Tabla1[[#This Row],[FECHA]],'SIMIT CON RES'!A:D,4,FALSE),0)</f>
        <v>3</v>
      </c>
      <c r="J4370" s="9">
        <f>IFERROR(VLOOKUP(Tabla1[[#This Row],[FECHA]],'SIMIT CON RES'!A:D,3,FALSE),0)</f>
        <v>431201</v>
      </c>
      <c r="K4370">
        <f>IFERROR(VLOOKUP(Tabla1[[#This Row],[FECHA]],'SIMIT SIN RES'!A:D,4,FALSE),0)</f>
        <v>1</v>
      </c>
      <c r="L4370" s="9">
        <f>IFERROR(VLOOKUP(Tabla1[[#This Row],[FECHA]],'SIMIT SIN RES'!A:D,3,FALSE),0)</f>
        <v>0</v>
      </c>
      <c r="M4370" s="5">
        <f>IFERROR(VLOOKUP(Tabla1[[#This Row],[FECHA]],'RECAUDOS DE COMPARENDOS'!A:D,4,FALSE),0)</f>
        <v>0</v>
      </c>
      <c r="N4370" s="9">
        <f>IFERROR(VLOOKUP(Tabla1[[#This Row],[FECHA]],'RECAUDOS DE COMPARENDOS'!A:D,3,FALSE),0)</f>
        <v>0</v>
      </c>
      <c r="O4370" s="5">
        <f>IFERROR(VLOOKUP(Tabla1[[#This Row],[FECHA]],'RECAUDOS DE RESOLUCIONES'!A:D,4,FALSE),0)</f>
        <v>0</v>
      </c>
      <c r="P4370" s="9">
        <f>IFERROR(VLOOKUP(Tabla1[[#This Row],[FECHA]],'RECAUDOS DE RESOLUCIONES'!A:D,3,FALSE),0)</f>
        <v>0</v>
      </c>
      <c r="Q437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37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370" s="11">
        <f>IFERROR(VLOOKUP(Tabla1[[#This Row],[FECHA]],'RECAUDOS LOCALES'!A:D,4,FALSE),0)</f>
        <v>7</v>
      </c>
      <c r="T4370" s="9">
        <f>IFERROR(VLOOKUP(Tabla1[[#This Row],[FECHA]],'RECAUDOS LOCALES'!A:D,3,FALSE),0)</f>
        <v>904605</v>
      </c>
      <c r="U4370" s="11">
        <f>IFERROR(VLOOKUP(Tabla1[[#This Row],[FECHA]],'RECAUDOS EXTERNOS'!A:D,4,FALSE),0)</f>
        <v>2</v>
      </c>
      <c r="V4370" s="9">
        <f>IFERROR(VLOOKUP(Tabla1[[#This Row],[FECHA]],'RECAUDOS EXTERNOS'!A:D,3,FALSE),0)</f>
        <v>282484</v>
      </c>
    </row>
    <row r="4371" spans="1:22" x14ac:dyDescent="0.25">
      <c r="A4371" s="1">
        <v>41930</v>
      </c>
      <c r="B4371" s="3" t="s">
        <v>5</v>
      </c>
      <c r="C4371" s="2">
        <v>41913</v>
      </c>
      <c r="D4371" s="5">
        <f>YEAR(Tabla1[[#This Row],[FECHA]])</f>
        <v>2014</v>
      </c>
      <c r="E4371" s="5">
        <f>IFERROR(VLOOKUP(Tabla1[[#This Row],[FECHA]],'COMPARENDOS TOTALES'!A:D,4,FALSE),0)</f>
        <v>4</v>
      </c>
      <c r="F4371" s="9">
        <f>IFERROR(VLOOKUP(Tabla1[[#This Row],[FECHA]],'COMPARENDOS TOTALES'!A:D,3,FALSE),0)</f>
        <v>1732500</v>
      </c>
      <c r="G4371" s="5">
        <f>IFERROR(VLOOKUP(Tabla1[[#This Row],[FECHA]],EXONERACIONES!A:D,4,FALSE),0)</f>
        <v>0</v>
      </c>
      <c r="H4371" s="9">
        <f>IFERROR(VLOOKUP(Tabla1[[#This Row],[FECHA]],EXONERACIONES!A:D,3,FALSE),0)</f>
        <v>0</v>
      </c>
      <c r="I4371" s="5">
        <f>IFERROR(VLOOKUP(Tabla1[[#This Row],[FECHA]],'SIMIT CON RES'!A:D,4,FALSE),0)</f>
        <v>1</v>
      </c>
      <c r="J4371" s="9">
        <f>IFERROR(VLOOKUP(Tabla1[[#This Row],[FECHA]],'SIMIT CON RES'!A:D,3,FALSE),0)</f>
        <v>616000</v>
      </c>
      <c r="K4371">
        <f>IFERROR(VLOOKUP(Tabla1[[#This Row],[FECHA]],'SIMIT SIN RES'!A:D,4,FALSE),0)</f>
        <v>0</v>
      </c>
      <c r="L4371" s="9">
        <f>IFERROR(VLOOKUP(Tabla1[[#This Row],[FECHA]],'SIMIT SIN RES'!A:D,3,FALSE),0)</f>
        <v>0</v>
      </c>
      <c r="M4371" s="5">
        <f>IFERROR(VLOOKUP(Tabla1[[#This Row],[FECHA]],'RECAUDOS DE COMPARENDOS'!A:D,4,FALSE),0)</f>
        <v>0</v>
      </c>
      <c r="N4371" s="9">
        <f>IFERROR(VLOOKUP(Tabla1[[#This Row],[FECHA]],'RECAUDOS DE COMPARENDOS'!A:D,3,FALSE),0)</f>
        <v>0</v>
      </c>
      <c r="O4371" s="5">
        <f>IFERROR(VLOOKUP(Tabla1[[#This Row],[FECHA]],'RECAUDOS DE RESOLUCIONES'!A:D,4,FALSE),0)</f>
        <v>0</v>
      </c>
      <c r="P4371" s="9">
        <f>IFERROR(VLOOKUP(Tabla1[[#This Row],[FECHA]],'RECAUDOS DE RESOLUCIONES'!A:D,3,FALSE),0)</f>
        <v>0</v>
      </c>
      <c r="Q437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4371" s="9">
        <f>Tabla1[V. COMPARENDOS]-(Tabla1[V. EXONERACIONES]+Tabla1[[#This Row],[V. SIMIT CON RESOLUCION]]+Tabla1[[#This Row],[V. SIMIT SIN RESOLUCION]]+Tabla1[[#This Row],[V. RECAUDOS COMPARENDOS]]+Tabla1[[#This Row],[V. RECAUDOS RESOLUCIONES]])</f>
        <v>1116500</v>
      </c>
      <c r="S4371" s="11">
        <f>IFERROR(VLOOKUP(Tabla1[[#This Row],[FECHA]],'RECAUDOS LOCALES'!A:D,4,FALSE),0)</f>
        <v>0</v>
      </c>
      <c r="T4371" s="9">
        <f>IFERROR(VLOOKUP(Tabla1[[#This Row],[FECHA]],'RECAUDOS LOCALES'!A:D,3,FALSE),0)</f>
        <v>0</v>
      </c>
      <c r="U4371" s="11">
        <f>IFERROR(VLOOKUP(Tabla1[[#This Row],[FECHA]],'RECAUDOS EXTERNOS'!A:D,4,FALSE),0)</f>
        <v>1</v>
      </c>
      <c r="V4371" s="9">
        <f>IFERROR(VLOOKUP(Tabla1[[#This Row],[FECHA]],'RECAUDOS EXTERNOS'!A:D,3,FALSE),0)</f>
        <v>129600</v>
      </c>
    </row>
    <row r="4372" spans="1:22" x14ac:dyDescent="0.25">
      <c r="A4372" s="1">
        <v>41931</v>
      </c>
      <c r="B4372" s="3" t="s">
        <v>4</v>
      </c>
      <c r="C4372" s="2">
        <v>41913</v>
      </c>
      <c r="D4372" s="5">
        <f>YEAR(Tabla1[[#This Row],[FECHA]])</f>
        <v>2014</v>
      </c>
      <c r="E4372" s="5">
        <f>IFERROR(VLOOKUP(Tabla1[[#This Row],[FECHA]],'COMPARENDOS TOTALES'!A:D,4,FALSE),0)</f>
        <v>2</v>
      </c>
      <c r="F4372" s="9">
        <f>IFERROR(VLOOKUP(Tabla1[[#This Row],[FECHA]],'COMPARENDOS TOTALES'!A:D,3,FALSE),0)</f>
        <v>780267</v>
      </c>
      <c r="G4372" s="5">
        <f>IFERROR(VLOOKUP(Tabla1[[#This Row],[FECHA]],EXONERACIONES!A:D,4,FALSE),0)</f>
        <v>0</v>
      </c>
      <c r="H4372" s="9">
        <f>IFERROR(VLOOKUP(Tabla1[[#This Row],[FECHA]],EXONERACIONES!A:D,3,FALSE),0)</f>
        <v>0</v>
      </c>
      <c r="I4372" s="5">
        <f>IFERROR(VLOOKUP(Tabla1[[#This Row],[FECHA]],'SIMIT CON RES'!A:D,4,FALSE),0)</f>
        <v>2</v>
      </c>
      <c r="J4372" s="9">
        <f>IFERROR(VLOOKUP(Tabla1[[#This Row],[FECHA]],'SIMIT CON RES'!A:D,3,FALSE),0)</f>
        <v>780267</v>
      </c>
      <c r="K4372">
        <f>IFERROR(VLOOKUP(Tabla1[[#This Row],[FECHA]],'SIMIT SIN RES'!A:D,4,FALSE),0)</f>
        <v>0</v>
      </c>
      <c r="L4372" s="9">
        <f>IFERROR(VLOOKUP(Tabla1[[#This Row],[FECHA]],'SIMIT SIN RES'!A:D,3,FALSE),0)</f>
        <v>0</v>
      </c>
      <c r="M4372" s="5">
        <f>IFERROR(VLOOKUP(Tabla1[[#This Row],[FECHA]],'RECAUDOS DE COMPARENDOS'!A:D,4,FALSE),0)</f>
        <v>0</v>
      </c>
      <c r="N4372" s="9">
        <f>IFERROR(VLOOKUP(Tabla1[[#This Row],[FECHA]],'RECAUDOS DE COMPARENDOS'!A:D,3,FALSE),0)</f>
        <v>0</v>
      </c>
      <c r="O4372" s="5">
        <f>IFERROR(VLOOKUP(Tabla1[[#This Row],[FECHA]],'RECAUDOS DE RESOLUCIONES'!A:D,4,FALSE),0)</f>
        <v>0</v>
      </c>
      <c r="P4372" s="9">
        <f>IFERROR(VLOOKUP(Tabla1[[#This Row],[FECHA]],'RECAUDOS DE RESOLUCIONES'!A:D,3,FALSE),0)</f>
        <v>0</v>
      </c>
      <c r="Q437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37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372" s="11">
        <f>IFERROR(VLOOKUP(Tabla1[[#This Row],[FECHA]],'RECAUDOS LOCALES'!A:D,4,FALSE),0)</f>
        <v>0</v>
      </c>
      <c r="T4372" s="9">
        <f>IFERROR(VLOOKUP(Tabla1[[#This Row],[FECHA]],'RECAUDOS LOCALES'!A:D,3,FALSE),0)</f>
        <v>0</v>
      </c>
      <c r="U4372" s="11">
        <f>IFERROR(VLOOKUP(Tabla1[[#This Row],[FECHA]],'RECAUDOS EXTERNOS'!A:D,4,FALSE),0)</f>
        <v>0</v>
      </c>
      <c r="V4372" s="9">
        <f>IFERROR(VLOOKUP(Tabla1[[#This Row],[FECHA]],'RECAUDOS EXTERNOS'!A:D,3,FALSE),0)</f>
        <v>0</v>
      </c>
    </row>
    <row r="4373" spans="1:22" x14ac:dyDescent="0.25">
      <c r="A4373" s="1">
        <v>41932</v>
      </c>
      <c r="B4373" s="3" t="s">
        <v>1</v>
      </c>
      <c r="C4373" s="2">
        <v>41913</v>
      </c>
      <c r="D4373" s="5">
        <f>YEAR(Tabla1[[#This Row],[FECHA]])</f>
        <v>2014</v>
      </c>
      <c r="E4373" s="5">
        <f>IFERROR(VLOOKUP(Tabla1[[#This Row],[FECHA]],'COMPARENDOS TOTALES'!A:D,4,FALSE),0)</f>
        <v>9</v>
      </c>
      <c r="F4373" s="9">
        <f>IFERROR(VLOOKUP(Tabla1[[#This Row],[FECHA]],'COMPARENDOS TOTALES'!A:D,3,FALSE),0)</f>
        <v>3909034</v>
      </c>
      <c r="G4373" s="5">
        <f>IFERROR(VLOOKUP(Tabla1[[#This Row],[FECHA]],EXONERACIONES!A:D,4,FALSE),0)</f>
        <v>0</v>
      </c>
      <c r="H4373" s="9">
        <f>IFERROR(VLOOKUP(Tabla1[[#This Row],[FECHA]],EXONERACIONES!A:D,3,FALSE),0)</f>
        <v>0</v>
      </c>
      <c r="I4373" s="5">
        <f>IFERROR(VLOOKUP(Tabla1[[#This Row],[FECHA]],'SIMIT CON RES'!A:D,4,FALSE),0)</f>
        <v>6</v>
      </c>
      <c r="J4373" s="9">
        <f>IFERROR(VLOOKUP(Tabla1[[#This Row],[FECHA]],'SIMIT CON RES'!A:D,3,FALSE),0)</f>
        <v>2936267</v>
      </c>
      <c r="K4373">
        <f>IFERROR(VLOOKUP(Tabla1[[#This Row],[FECHA]],'SIMIT SIN RES'!A:D,4,FALSE),0)</f>
        <v>0</v>
      </c>
      <c r="L4373" s="9">
        <f>IFERROR(VLOOKUP(Tabla1[[#This Row],[FECHA]],'SIMIT SIN RES'!A:D,3,FALSE),0)</f>
        <v>0</v>
      </c>
      <c r="M4373" s="5">
        <f>IFERROR(VLOOKUP(Tabla1[[#This Row],[FECHA]],'RECAUDOS DE COMPARENDOS'!A:D,4,FALSE),0)</f>
        <v>0</v>
      </c>
      <c r="N4373" s="9">
        <f>IFERROR(VLOOKUP(Tabla1[[#This Row],[FECHA]],'RECAUDOS DE COMPARENDOS'!A:D,3,FALSE),0)</f>
        <v>0</v>
      </c>
      <c r="O4373" s="5">
        <f>IFERROR(VLOOKUP(Tabla1[[#This Row],[FECHA]],'RECAUDOS DE RESOLUCIONES'!A:D,4,FALSE),0)</f>
        <v>0</v>
      </c>
      <c r="P4373" s="9">
        <f>IFERROR(VLOOKUP(Tabla1[[#This Row],[FECHA]],'RECAUDOS DE RESOLUCIONES'!A:D,3,FALSE),0)</f>
        <v>0</v>
      </c>
      <c r="Q437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4373" s="9">
        <f>Tabla1[V. COMPARENDOS]-(Tabla1[V. EXONERACIONES]+Tabla1[[#This Row],[V. SIMIT CON RESOLUCION]]+Tabla1[[#This Row],[V. SIMIT SIN RESOLUCION]]+Tabla1[[#This Row],[V. RECAUDOS COMPARENDOS]]+Tabla1[[#This Row],[V. RECAUDOS RESOLUCIONES]])</f>
        <v>972767</v>
      </c>
      <c r="S4373" s="11">
        <f>IFERROR(VLOOKUP(Tabla1[[#This Row],[FECHA]],'RECAUDOS LOCALES'!A:D,4,FALSE),0)</f>
        <v>2</v>
      </c>
      <c r="T4373" s="9">
        <f>IFERROR(VLOOKUP(Tabla1[[#This Row],[FECHA]],'RECAUDOS LOCALES'!A:D,3,FALSE),0)</f>
        <v>420000</v>
      </c>
      <c r="U4373" s="11">
        <f>IFERROR(VLOOKUP(Tabla1[[#This Row],[FECHA]],'RECAUDOS EXTERNOS'!A:D,4,FALSE),0)</f>
        <v>1</v>
      </c>
      <c r="V4373" s="9">
        <f>IFERROR(VLOOKUP(Tabla1[[#This Row],[FECHA]],'RECAUDOS EXTERNOS'!A:D,3,FALSE),0)</f>
        <v>274320</v>
      </c>
    </row>
    <row r="4374" spans="1:22" x14ac:dyDescent="0.25">
      <c r="A4374" s="1">
        <v>41933</v>
      </c>
      <c r="B4374" s="3" t="s">
        <v>2</v>
      </c>
      <c r="C4374" s="2">
        <v>41913</v>
      </c>
      <c r="D4374" s="5">
        <f>YEAR(Tabla1[[#This Row],[FECHA]])</f>
        <v>2014</v>
      </c>
      <c r="E4374" s="5">
        <f>IFERROR(VLOOKUP(Tabla1[[#This Row],[FECHA]],'COMPARENDOS TOTALES'!A:D,4,FALSE),0)</f>
        <v>4</v>
      </c>
      <c r="F4374" s="9">
        <f>IFERROR(VLOOKUP(Tabla1[[#This Row],[FECHA]],'COMPARENDOS TOTALES'!A:D,3,FALSE),0)</f>
        <v>657068</v>
      </c>
      <c r="G4374" s="5">
        <f>IFERROR(VLOOKUP(Tabla1[[#This Row],[FECHA]],EXONERACIONES!A:D,4,FALSE),0)</f>
        <v>0</v>
      </c>
      <c r="H4374" s="9">
        <f>IFERROR(VLOOKUP(Tabla1[[#This Row],[FECHA]],EXONERACIONES!A:D,3,FALSE),0)</f>
        <v>0</v>
      </c>
      <c r="I4374" s="5">
        <f>IFERROR(VLOOKUP(Tabla1[[#This Row],[FECHA]],'SIMIT CON RES'!A:D,4,FALSE),0)</f>
        <v>4</v>
      </c>
      <c r="J4374" s="9">
        <f>IFERROR(VLOOKUP(Tabla1[[#This Row],[FECHA]],'SIMIT CON RES'!A:D,3,FALSE),0)</f>
        <v>657068</v>
      </c>
      <c r="K4374">
        <f>IFERROR(VLOOKUP(Tabla1[[#This Row],[FECHA]],'SIMIT SIN RES'!A:D,4,FALSE),0)</f>
        <v>0</v>
      </c>
      <c r="L4374" s="9">
        <f>IFERROR(VLOOKUP(Tabla1[[#This Row],[FECHA]],'SIMIT SIN RES'!A:D,3,FALSE),0)</f>
        <v>0</v>
      </c>
      <c r="M4374" s="5">
        <f>IFERROR(VLOOKUP(Tabla1[[#This Row],[FECHA]],'RECAUDOS DE COMPARENDOS'!A:D,4,FALSE),0)</f>
        <v>0</v>
      </c>
      <c r="N4374" s="9">
        <f>IFERROR(VLOOKUP(Tabla1[[#This Row],[FECHA]],'RECAUDOS DE COMPARENDOS'!A:D,3,FALSE),0)</f>
        <v>0</v>
      </c>
      <c r="O4374" s="5">
        <f>IFERROR(VLOOKUP(Tabla1[[#This Row],[FECHA]],'RECAUDOS DE RESOLUCIONES'!A:D,4,FALSE),0)</f>
        <v>0</v>
      </c>
      <c r="P4374" s="9">
        <f>IFERROR(VLOOKUP(Tabla1[[#This Row],[FECHA]],'RECAUDOS DE RESOLUCIONES'!A:D,3,FALSE),0)</f>
        <v>0</v>
      </c>
      <c r="Q437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37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374" s="11">
        <f>IFERROR(VLOOKUP(Tabla1[[#This Row],[FECHA]],'RECAUDOS LOCALES'!A:D,4,FALSE),0)</f>
        <v>2</v>
      </c>
      <c r="T4374" s="9">
        <f>IFERROR(VLOOKUP(Tabla1[[#This Row],[FECHA]],'RECAUDOS LOCALES'!A:D,3,FALSE),0)</f>
        <v>292679</v>
      </c>
      <c r="U4374" s="11">
        <f>IFERROR(VLOOKUP(Tabla1[[#This Row],[FECHA]],'RECAUDOS EXTERNOS'!A:D,4,FALSE),0)</f>
        <v>2</v>
      </c>
      <c r="V4374" s="9">
        <f>IFERROR(VLOOKUP(Tabla1[[#This Row],[FECHA]],'RECAUDOS EXTERNOS'!A:D,3,FALSE),0)</f>
        <v>490200</v>
      </c>
    </row>
    <row r="4375" spans="1:22" x14ac:dyDescent="0.25">
      <c r="A4375" s="1">
        <v>41934</v>
      </c>
      <c r="B4375" s="3" t="s">
        <v>3</v>
      </c>
      <c r="C4375" s="2">
        <v>41913</v>
      </c>
      <c r="D4375" s="5">
        <f>YEAR(Tabla1[[#This Row],[FECHA]])</f>
        <v>2014</v>
      </c>
      <c r="E4375" s="5">
        <f>IFERROR(VLOOKUP(Tabla1[[#This Row],[FECHA]],'COMPARENDOS TOTALES'!A:D,4,FALSE),0)</f>
        <v>11</v>
      </c>
      <c r="F4375" s="9">
        <f>IFERROR(VLOOKUP(Tabla1[[#This Row],[FECHA]],'COMPARENDOS TOTALES'!A:D,3,FALSE),0)</f>
        <v>4496801</v>
      </c>
      <c r="G4375" s="5">
        <f>IFERROR(VLOOKUP(Tabla1[[#This Row],[FECHA]],EXONERACIONES!A:D,4,FALSE),0)</f>
        <v>0</v>
      </c>
      <c r="H4375" s="9">
        <f>IFERROR(VLOOKUP(Tabla1[[#This Row],[FECHA]],EXONERACIONES!A:D,3,FALSE),0)</f>
        <v>0</v>
      </c>
      <c r="I4375" s="5">
        <f>IFERROR(VLOOKUP(Tabla1[[#This Row],[FECHA]],'SIMIT CON RES'!A:D,4,FALSE),0)</f>
        <v>10</v>
      </c>
      <c r="J4375" s="9">
        <f>IFERROR(VLOOKUP(Tabla1[[#This Row],[FECHA]],'SIMIT CON RES'!A:D,3,FALSE),0)</f>
        <v>4188801</v>
      </c>
      <c r="K4375">
        <f>IFERROR(VLOOKUP(Tabla1[[#This Row],[FECHA]],'SIMIT SIN RES'!A:D,4,FALSE),0)</f>
        <v>0</v>
      </c>
      <c r="L4375" s="9">
        <f>IFERROR(VLOOKUP(Tabla1[[#This Row],[FECHA]],'SIMIT SIN RES'!A:D,3,FALSE),0)</f>
        <v>0</v>
      </c>
      <c r="M4375" s="5">
        <f>IFERROR(VLOOKUP(Tabla1[[#This Row],[FECHA]],'RECAUDOS DE COMPARENDOS'!A:D,4,FALSE),0)</f>
        <v>0</v>
      </c>
      <c r="N4375" s="9">
        <f>IFERROR(VLOOKUP(Tabla1[[#This Row],[FECHA]],'RECAUDOS DE COMPARENDOS'!A:D,3,FALSE),0)</f>
        <v>0</v>
      </c>
      <c r="O4375" s="5">
        <f>IFERROR(VLOOKUP(Tabla1[[#This Row],[FECHA]],'RECAUDOS DE RESOLUCIONES'!A:D,4,FALSE),0)</f>
        <v>0</v>
      </c>
      <c r="P4375" s="9">
        <f>IFERROR(VLOOKUP(Tabla1[[#This Row],[FECHA]],'RECAUDOS DE RESOLUCIONES'!A:D,3,FALSE),0)</f>
        <v>0</v>
      </c>
      <c r="Q437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375" s="9">
        <f>Tabla1[V. COMPARENDOS]-(Tabla1[V. EXONERACIONES]+Tabla1[[#This Row],[V. SIMIT CON RESOLUCION]]+Tabla1[[#This Row],[V. SIMIT SIN RESOLUCION]]+Tabla1[[#This Row],[V. RECAUDOS COMPARENDOS]]+Tabla1[[#This Row],[V. RECAUDOS RESOLUCIONES]])</f>
        <v>308000</v>
      </c>
      <c r="S4375" s="11">
        <f>IFERROR(VLOOKUP(Tabla1[[#This Row],[FECHA]],'RECAUDOS LOCALES'!A:D,4,FALSE),0)</f>
        <v>0</v>
      </c>
      <c r="T4375" s="9">
        <f>IFERROR(VLOOKUP(Tabla1[[#This Row],[FECHA]],'RECAUDOS LOCALES'!A:D,3,FALSE),0)</f>
        <v>0</v>
      </c>
      <c r="U4375" s="11">
        <f>IFERROR(VLOOKUP(Tabla1[[#This Row],[FECHA]],'RECAUDOS EXTERNOS'!A:D,4,FALSE),0)</f>
        <v>1</v>
      </c>
      <c r="V4375" s="9">
        <f>IFERROR(VLOOKUP(Tabla1[[#This Row],[FECHA]],'RECAUDOS EXTERNOS'!A:D,3,FALSE),0)</f>
        <v>274320</v>
      </c>
    </row>
    <row r="4376" spans="1:22" x14ac:dyDescent="0.25">
      <c r="A4376" s="1">
        <v>41935</v>
      </c>
      <c r="B4376" s="3" t="s">
        <v>6</v>
      </c>
      <c r="C4376" s="2">
        <v>41913</v>
      </c>
      <c r="D4376" s="5">
        <f>YEAR(Tabla1[[#This Row],[FECHA]])</f>
        <v>2014</v>
      </c>
      <c r="E4376" s="5">
        <f>IFERROR(VLOOKUP(Tabla1[[#This Row],[FECHA]],'COMPARENDOS TOTALES'!A:D,4,FALSE),0)</f>
        <v>31</v>
      </c>
      <c r="F4376" s="9">
        <f>IFERROR(VLOOKUP(Tabla1[[#This Row],[FECHA]],'COMPARENDOS TOTALES'!A:D,3,FALSE),0)</f>
        <v>17556000</v>
      </c>
      <c r="G4376" s="5">
        <f>IFERROR(VLOOKUP(Tabla1[[#This Row],[FECHA]],EXONERACIONES!A:D,4,FALSE),0)</f>
        <v>0</v>
      </c>
      <c r="H4376" s="9">
        <f>IFERROR(VLOOKUP(Tabla1[[#This Row],[FECHA]],EXONERACIONES!A:D,3,FALSE),0)</f>
        <v>0</v>
      </c>
      <c r="I4376" s="5">
        <f>IFERROR(VLOOKUP(Tabla1[[#This Row],[FECHA]],'SIMIT CON RES'!A:D,4,FALSE),0)</f>
        <v>31</v>
      </c>
      <c r="J4376" s="9">
        <f>IFERROR(VLOOKUP(Tabla1[[#This Row],[FECHA]],'SIMIT CON RES'!A:D,3,FALSE),0)</f>
        <v>17556000</v>
      </c>
      <c r="K4376">
        <f>IFERROR(VLOOKUP(Tabla1[[#This Row],[FECHA]],'SIMIT SIN RES'!A:D,4,FALSE),0)</f>
        <v>0</v>
      </c>
      <c r="L4376" s="9">
        <f>IFERROR(VLOOKUP(Tabla1[[#This Row],[FECHA]],'SIMIT SIN RES'!A:D,3,FALSE),0)</f>
        <v>0</v>
      </c>
      <c r="M4376" s="5">
        <f>IFERROR(VLOOKUP(Tabla1[[#This Row],[FECHA]],'RECAUDOS DE COMPARENDOS'!A:D,4,FALSE),0)</f>
        <v>0</v>
      </c>
      <c r="N4376" s="9">
        <f>IFERROR(VLOOKUP(Tabla1[[#This Row],[FECHA]],'RECAUDOS DE COMPARENDOS'!A:D,3,FALSE),0)</f>
        <v>0</v>
      </c>
      <c r="O4376" s="5">
        <f>IFERROR(VLOOKUP(Tabla1[[#This Row],[FECHA]],'RECAUDOS DE RESOLUCIONES'!A:D,4,FALSE),0)</f>
        <v>0</v>
      </c>
      <c r="P4376" s="9">
        <f>IFERROR(VLOOKUP(Tabla1[[#This Row],[FECHA]],'RECAUDOS DE RESOLUCIONES'!A:D,3,FALSE),0)</f>
        <v>0</v>
      </c>
      <c r="Q437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37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376" s="11">
        <f>IFERROR(VLOOKUP(Tabla1[[#This Row],[FECHA]],'RECAUDOS LOCALES'!A:D,4,FALSE),0)</f>
        <v>5</v>
      </c>
      <c r="T4376" s="9">
        <f>IFERROR(VLOOKUP(Tabla1[[#This Row],[FECHA]],'RECAUDOS LOCALES'!A:D,3,FALSE),0)</f>
        <v>1000000</v>
      </c>
      <c r="U4376" s="11">
        <f>IFERROR(VLOOKUP(Tabla1[[#This Row],[FECHA]],'RECAUDOS EXTERNOS'!A:D,4,FALSE),0)</f>
        <v>2</v>
      </c>
      <c r="V4376" s="9">
        <f>IFERROR(VLOOKUP(Tabla1[[#This Row],[FECHA]],'RECAUDOS EXTERNOS'!A:D,3,FALSE),0)</f>
        <v>205300</v>
      </c>
    </row>
    <row r="4377" spans="1:22" x14ac:dyDescent="0.25">
      <c r="A4377" s="1">
        <v>41936</v>
      </c>
      <c r="B4377" s="3" t="s">
        <v>0</v>
      </c>
      <c r="C4377" s="2">
        <v>41913</v>
      </c>
      <c r="D4377" s="5">
        <f>YEAR(Tabla1[[#This Row],[FECHA]])</f>
        <v>2014</v>
      </c>
      <c r="E4377" s="5">
        <f>IFERROR(VLOOKUP(Tabla1[[#This Row],[FECHA]],'COMPARENDOS TOTALES'!A:D,4,FALSE),0)</f>
        <v>10</v>
      </c>
      <c r="F4377" s="9">
        <f>IFERROR(VLOOKUP(Tabla1[[#This Row],[FECHA]],'COMPARENDOS TOTALES'!A:D,3,FALSE),0)</f>
        <v>3326402</v>
      </c>
      <c r="G4377" s="5">
        <f>IFERROR(VLOOKUP(Tabla1[[#This Row],[FECHA]],EXONERACIONES!A:D,4,FALSE),0)</f>
        <v>0</v>
      </c>
      <c r="H4377" s="9">
        <f>IFERROR(VLOOKUP(Tabla1[[#This Row],[FECHA]],EXONERACIONES!A:D,3,FALSE),0)</f>
        <v>0</v>
      </c>
      <c r="I4377" s="5">
        <f>IFERROR(VLOOKUP(Tabla1[[#This Row],[FECHA]],'SIMIT CON RES'!A:D,4,FALSE),0)</f>
        <v>9</v>
      </c>
      <c r="J4377" s="9">
        <f>IFERROR(VLOOKUP(Tabla1[[#This Row],[FECHA]],'SIMIT CON RES'!A:D,3,FALSE),0)</f>
        <v>2710402</v>
      </c>
      <c r="K4377">
        <f>IFERROR(VLOOKUP(Tabla1[[#This Row],[FECHA]],'SIMIT SIN RES'!A:D,4,FALSE),0)</f>
        <v>0</v>
      </c>
      <c r="L4377" s="9">
        <f>IFERROR(VLOOKUP(Tabla1[[#This Row],[FECHA]],'SIMIT SIN RES'!A:D,3,FALSE),0)</f>
        <v>0</v>
      </c>
      <c r="M4377" s="5">
        <f>IFERROR(VLOOKUP(Tabla1[[#This Row],[FECHA]],'RECAUDOS DE COMPARENDOS'!A:D,4,FALSE),0)</f>
        <v>0</v>
      </c>
      <c r="N4377" s="9">
        <f>IFERROR(VLOOKUP(Tabla1[[#This Row],[FECHA]],'RECAUDOS DE COMPARENDOS'!A:D,3,FALSE),0)</f>
        <v>0</v>
      </c>
      <c r="O4377" s="5">
        <f>IFERROR(VLOOKUP(Tabla1[[#This Row],[FECHA]],'RECAUDOS DE RESOLUCIONES'!A:D,4,FALSE),0)</f>
        <v>0</v>
      </c>
      <c r="P4377" s="9">
        <f>IFERROR(VLOOKUP(Tabla1[[#This Row],[FECHA]],'RECAUDOS DE RESOLUCIONES'!A:D,3,FALSE),0)</f>
        <v>0</v>
      </c>
      <c r="Q437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377" s="9">
        <f>Tabla1[V. COMPARENDOS]-(Tabla1[V. EXONERACIONES]+Tabla1[[#This Row],[V. SIMIT CON RESOLUCION]]+Tabla1[[#This Row],[V. SIMIT SIN RESOLUCION]]+Tabla1[[#This Row],[V. RECAUDOS COMPARENDOS]]+Tabla1[[#This Row],[V. RECAUDOS RESOLUCIONES]])</f>
        <v>616000</v>
      </c>
      <c r="S4377" s="11">
        <f>IFERROR(VLOOKUP(Tabla1[[#This Row],[FECHA]],'RECAUDOS LOCALES'!A:D,4,FALSE),0)</f>
        <v>4</v>
      </c>
      <c r="T4377" s="9">
        <f>IFERROR(VLOOKUP(Tabla1[[#This Row],[FECHA]],'RECAUDOS LOCALES'!A:D,3,FALSE),0)</f>
        <v>545964</v>
      </c>
      <c r="U4377" s="11">
        <f>IFERROR(VLOOKUP(Tabla1[[#This Row],[FECHA]],'RECAUDOS EXTERNOS'!A:D,4,FALSE),0)</f>
        <v>2</v>
      </c>
      <c r="V4377" s="9">
        <f>IFERROR(VLOOKUP(Tabla1[[#This Row],[FECHA]],'RECAUDOS EXTERNOS'!A:D,3,FALSE),0)</f>
        <v>387940</v>
      </c>
    </row>
    <row r="4378" spans="1:22" x14ac:dyDescent="0.25">
      <c r="A4378" s="1">
        <v>41937</v>
      </c>
      <c r="B4378" s="3" t="s">
        <v>5</v>
      </c>
      <c r="C4378" s="2">
        <v>41913</v>
      </c>
      <c r="D4378" s="5">
        <f>YEAR(Tabla1[[#This Row],[FECHA]])</f>
        <v>2014</v>
      </c>
      <c r="E4378" s="5">
        <f>IFERROR(VLOOKUP(Tabla1[[#This Row],[FECHA]],'COMPARENDOS TOTALES'!A:D,4,FALSE),0)</f>
        <v>3</v>
      </c>
      <c r="F4378" s="9">
        <f>IFERROR(VLOOKUP(Tabla1[[#This Row],[FECHA]],'COMPARENDOS TOTALES'!A:D,3,FALSE),0)</f>
        <v>1396267</v>
      </c>
      <c r="G4378" s="5">
        <f>IFERROR(VLOOKUP(Tabla1[[#This Row],[FECHA]],EXONERACIONES!A:D,4,FALSE),0)</f>
        <v>0</v>
      </c>
      <c r="H4378" s="9">
        <f>IFERROR(VLOOKUP(Tabla1[[#This Row],[FECHA]],EXONERACIONES!A:D,3,FALSE),0)</f>
        <v>0</v>
      </c>
      <c r="I4378" s="5">
        <f>IFERROR(VLOOKUP(Tabla1[[#This Row],[FECHA]],'SIMIT CON RES'!A:D,4,FALSE),0)</f>
        <v>3</v>
      </c>
      <c r="J4378" s="9">
        <f>IFERROR(VLOOKUP(Tabla1[[#This Row],[FECHA]],'SIMIT CON RES'!A:D,3,FALSE),0)</f>
        <v>1396267</v>
      </c>
      <c r="K4378">
        <f>IFERROR(VLOOKUP(Tabla1[[#This Row],[FECHA]],'SIMIT SIN RES'!A:D,4,FALSE),0)</f>
        <v>0</v>
      </c>
      <c r="L4378" s="9">
        <f>IFERROR(VLOOKUP(Tabla1[[#This Row],[FECHA]],'SIMIT SIN RES'!A:D,3,FALSE),0)</f>
        <v>0</v>
      </c>
      <c r="M4378" s="5">
        <f>IFERROR(VLOOKUP(Tabla1[[#This Row],[FECHA]],'RECAUDOS DE COMPARENDOS'!A:D,4,FALSE),0)</f>
        <v>0</v>
      </c>
      <c r="N4378" s="9">
        <f>IFERROR(VLOOKUP(Tabla1[[#This Row],[FECHA]],'RECAUDOS DE COMPARENDOS'!A:D,3,FALSE),0)</f>
        <v>0</v>
      </c>
      <c r="O4378" s="5">
        <f>IFERROR(VLOOKUP(Tabla1[[#This Row],[FECHA]],'RECAUDOS DE RESOLUCIONES'!A:D,4,FALSE),0)</f>
        <v>0</v>
      </c>
      <c r="P4378" s="9">
        <f>IFERROR(VLOOKUP(Tabla1[[#This Row],[FECHA]],'RECAUDOS DE RESOLUCIONES'!A:D,3,FALSE),0)</f>
        <v>0</v>
      </c>
      <c r="Q437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37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378" s="11">
        <f>IFERROR(VLOOKUP(Tabla1[[#This Row],[FECHA]],'RECAUDOS LOCALES'!A:D,4,FALSE),0)</f>
        <v>0</v>
      </c>
      <c r="T4378" s="9">
        <f>IFERROR(VLOOKUP(Tabla1[[#This Row],[FECHA]],'RECAUDOS LOCALES'!A:D,3,FALSE),0)</f>
        <v>0</v>
      </c>
      <c r="U4378" s="11">
        <f>IFERROR(VLOOKUP(Tabla1[[#This Row],[FECHA]],'RECAUDOS EXTERNOS'!A:D,4,FALSE),0)</f>
        <v>1</v>
      </c>
      <c r="V4378" s="9">
        <f>IFERROR(VLOOKUP(Tabla1[[#This Row],[FECHA]],'RECAUDOS EXTERNOS'!A:D,3,FALSE),0)</f>
        <v>274320</v>
      </c>
    </row>
    <row r="4379" spans="1:22" x14ac:dyDescent="0.25">
      <c r="A4379" s="1">
        <v>41938</v>
      </c>
      <c r="B4379" s="3" t="s">
        <v>4</v>
      </c>
      <c r="C4379" s="2">
        <v>41913</v>
      </c>
      <c r="D4379" s="5">
        <f>YEAR(Tabla1[[#This Row],[FECHA]])</f>
        <v>2014</v>
      </c>
      <c r="E4379" s="5">
        <f>IFERROR(VLOOKUP(Tabla1[[#This Row],[FECHA]],'COMPARENDOS TOTALES'!A:D,4,FALSE),0)</f>
        <v>1</v>
      </c>
      <c r="F4379" s="9">
        <f>IFERROR(VLOOKUP(Tabla1[[#This Row],[FECHA]],'COMPARENDOS TOTALES'!A:D,3,FALSE),0)</f>
        <v>164267</v>
      </c>
      <c r="G4379" s="5">
        <f>IFERROR(VLOOKUP(Tabla1[[#This Row],[FECHA]],EXONERACIONES!A:D,4,FALSE),0)</f>
        <v>0</v>
      </c>
      <c r="H4379" s="9">
        <f>IFERROR(VLOOKUP(Tabla1[[#This Row],[FECHA]],EXONERACIONES!A:D,3,FALSE),0)</f>
        <v>0</v>
      </c>
      <c r="I4379" s="5">
        <f>IFERROR(VLOOKUP(Tabla1[[#This Row],[FECHA]],'SIMIT CON RES'!A:D,4,FALSE),0)</f>
        <v>0</v>
      </c>
      <c r="J4379" s="9">
        <f>IFERROR(VLOOKUP(Tabla1[[#This Row],[FECHA]],'SIMIT CON RES'!A:D,3,FALSE),0)</f>
        <v>0</v>
      </c>
      <c r="K4379">
        <f>IFERROR(VLOOKUP(Tabla1[[#This Row],[FECHA]],'SIMIT SIN RES'!A:D,4,FALSE),0)</f>
        <v>0</v>
      </c>
      <c r="L4379" s="9">
        <f>IFERROR(VLOOKUP(Tabla1[[#This Row],[FECHA]],'SIMIT SIN RES'!A:D,3,FALSE),0)</f>
        <v>0</v>
      </c>
      <c r="M4379" s="5">
        <f>IFERROR(VLOOKUP(Tabla1[[#This Row],[FECHA]],'RECAUDOS DE COMPARENDOS'!A:D,4,FALSE),0)</f>
        <v>0</v>
      </c>
      <c r="N4379" s="9">
        <f>IFERROR(VLOOKUP(Tabla1[[#This Row],[FECHA]],'RECAUDOS DE COMPARENDOS'!A:D,3,FALSE),0)</f>
        <v>0</v>
      </c>
      <c r="O4379" s="5">
        <f>IFERROR(VLOOKUP(Tabla1[[#This Row],[FECHA]],'RECAUDOS DE RESOLUCIONES'!A:D,4,FALSE),0)</f>
        <v>0</v>
      </c>
      <c r="P4379" s="9">
        <f>IFERROR(VLOOKUP(Tabla1[[#This Row],[FECHA]],'RECAUDOS DE RESOLUCIONES'!A:D,3,FALSE),0)</f>
        <v>0</v>
      </c>
      <c r="Q437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379" s="9">
        <f>Tabla1[V. COMPARENDOS]-(Tabla1[V. EXONERACIONES]+Tabla1[[#This Row],[V. SIMIT CON RESOLUCION]]+Tabla1[[#This Row],[V. SIMIT SIN RESOLUCION]]+Tabla1[[#This Row],[V. RECAUDOS COMPARENDOS]]+Tabla1[[#This Row],[V. RECAUDOS RESOLUCIONES]])</f>
        <v>164267</v>
      </c>
      <c r="S4379" s="11">
        <f>IFERROR(VLOOKUP(Tabla1[[#This Row],[FECHA]],'RECAUDOS LOCALES'!A:D,4,FALSE),0)</f>
        <v>0</v>
      </c>
      <c r="T4379" s="9">
        <f>IFERROR(VLOOKUP(Tabla1[[#This Row],[FECHA]],'RECAUDOS LOCALES'!A:D,3,FALSE),0)</f>
        <v>0</v>
      </c>
      <c r="U4379" s="11">
        <f>IFERROR(VLOOKUP(Tabla1[[#This Row],[FECHA]],'RECAUDOS EXTERNOS'!A:D,4,FALSE),0)</f>
        <v>0</v>
      </c>
      <c r="V4379" s="9">
        <f>IFERROR(VLOOKUP(Tabla1[[#This Row],[FECHA]],'RECAUDOS EXTERNOS'!A:D,3,FALSE),0)</f>
        <v>0</v>
      </c>
    </row>
    <row r="4380" spans="1:22" x14ac:dyDescent="0.25">
      <c r="A4380" s="1">
        <v>41939</v>
      </c>
      <c r="B4380" s="3" t="s">
        <v>1</v>
      </c>
      <c r="C4380" s="2">
        <v>41913</v>
      </c>
      <c r="D4380" s="5">
        <f>YEAR(Tabla1[[#This Row],[FECHA]])</f>
        <v>2014</v>
      </c>
      <c r="E4380" s="5">
        <f>IFERROR(VLOOKUP(Tabla1[[#This Row],[FECHA]],'COMPARENDOS TOTALES'!A:D,4,FALSE),0)</f>
        <v>5</v>
      </c>
      <c r="F4380" s="9">
        <f>IFERROR(VLOOKUP(Tabla1[[#This Row],[FECHA]],'COMPARENDOS TOTALES'!A:D,3,FALSE),0)</f>
        <v>1724801</v>
      </c>
      <c r="G4380" s="5">
        <f>IFERROR(VLOOKUP(Tabla1[[#This Row],[FECHA]],EXONERACIONES!A:D,4,FALSE),0)</f>
        <v>0</v>
      </c>
      <c r="H4380" s="9">
        <f>IFERROR(VLOOKUP(Tabla1[[#This Row],[FECHA]],EXONERACIONES!A:D,3,FALSE),0)</f>
        <v>0</v>
      </c>
      <c r="I4380" s="5">
        <f>IFERROR(VLOOKUP(Tabla1[[#This Row],[FECHA]],'SIMIT CON RES'!A:D,4,FALSE),0)</f>
        <v>2</v>
      </c>
      <c r="J4380" s="9">
        <f>IFERROR(VLOOKUP(Tabla1[[#This Row],[FECHA]],'SIMIT CON RES'!A:D,3,FALSE),0)</f>
        <v>1232000</v>
      </c>
      <c r="K4380">
        <f>IFERROR(VLOOKUP(Tabla1[[#This Row],[FECHA]],'SIMIT SIN RES'!A:D,4,FALSE),0)</f>
        <v>0</v>
      </c>
      <c r="L4380" s="9">
        <f>IFERROR(VLOOKUP(Tabla1[[#This Row],[FECHA]],'SIMIT SIN RES'!A:D,3,FALSE),0)</f>
        <v>0</v>
      </c>
      <c r="M4380" s="5">
        <f>IFERROR(VLOOKUP(Tabla1[[#This Row],[FECHA]],'RECAUDOS DE COMPARENDOS'!A:D,4,FALSE),0)</f>
        <v>0</v>
      </c>
      <c r="N4380" s="9">
        <f>IFERROR(VLOOKUP(Tabla1[[#This Row],[FECHA]],'RECAUDOS DE COMPARENDOS'!A:D,3,FALSE),0)</f>
        <v>0</v>
      </c>
      <c r="O4380" s="5">
        <f>IFERROR(VLOOKUP(Tabla1[[#This Row],[FECHA]],'RECAUDOS DE RESOLUCIONES'!A:D,4,FALSE),0)</f>
        <v>0</v>
      </c>
      <c r="P4380" s="9">
        <f>IFERROR(VLOOKUP(Tabla1[[#This Row],[FECHA]],'RECAUDOS DE RESOLUCIONES'!A:D,3,FALSE),0)</f>
        <v>0</v>
      </c>
      <c r="Q438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4380" s="9">
        <f>Tabla1[V. COMPARENDOS]-(Tabla1[V. EXONERACIONES]+Tabla1[[#This Row],[V. SIMIT CON RESOLUCION]]+Tabla1[[#This Row],[V. SIMIT SIN RESOLUCION]]+Tabla1[[#This Row],[V. RECAUDOS COMPARENDOS]]+Tabla1[[#This Row],[V. RECAUDOS RESOLUCIONES]])</f>
        <v>492801</v>
      </c>
      <c r="S4380" s="11">
        <f>IFERROR(VLOOKUP(Tabla1[[#This Row],[FECHA]],'RECAUDOS LOCALES'!A:D,4,FALSE),0)</f>
        <v>3</v>
      </c>
      <c r="T4380" s="9">
        <f>IFERROR(VLOOKUP(Tabla1[[#This Row],[FECHA]],'RECAUDOS LOCALES'!A:D,3,FALSE),0)</f>
        <v>367812</v>
      </c>
      <c r="U4380" s="11">
        <f>IFERROR(VLOOKUP(Tabla1[[#This Row],[FECHA]],'RECAUDOS EXTERNOS'!A:D,4,FALSE),0)</f>
        <v>0</v>
      </c>
      <c r="V4380" s="9">
        <f>IFERROR(VLOOKUP(Tabla1[[#This Row],[FECHA]],'RECAUDOS EXTERNOS'!A:D,3,FALSE),0)</f>
        <v>0</v>
      </c>
    </row>
    <row r="4381" spans="1:22" x14ac:dyDescent="0.25">
      <c r="A4381" s="1">
        <v>41940</v>
      </c>
      <c r="B4381" s="3" t="s">
        <v>2</v>
      </c>
      <c r="C4381" s="2">
        <v>41913</v>
      </c>
      <c r="D4381" s="5">
        <f>YEAR(Tabla1[[#This Row],[FECHA]])</f>
        <v>2014</v>
      </c>
      <c r="E4381" s="5">
        <f>IFERROR(VLOOKUP(Tabla1[[#This Row],[FECHA]],'COMPARENDOS TOTALES'!A:D,4,FALSE),0)</f>
        <v>4</v>
      </c>
      <c r="F4381" s="9">
        <f>IFERROR(VLOOKUP(Tabla1[[#This Row],[FECHA]],'COMPARENDOS TOTALES'!A:D,3,FALSE),0)</f>
        <v>1252534</v>
      </c>
      <c r="G4381" s="5">
        <f>IFERROR(VLOOKUP(Tabla1[[#This Row],[FECHA]],EXONERACIONES!A:D,4,FALSE),0)</f>
        <v>0</v>
      </c>
      <c r="H4381" s="9">
        <f>IFERROR(VLOOKUP(Tabla1[[#This Row],[FECHA]],EXONERACIONES!A:D,3,FALSE),0)</f>
        <v>0</v>
      </c>
      <c r="I4381" s="5">
        <f>IFERROR(VLOOKUP(Tabla1[[#This Row],[FECHA]],'SIMIT CON RES'!A:D,4,FALSE),0)</f>
        <v>4</v>
      </c>
      <c r="J4381" s="9">
        <f>IFERROR(VLOOKUP(Tabla1[[#This Row],[FECHA]],'SIMIT CON RES'!A:D,3,FALSE),0)</f>
        <v>1252534</v>
      </c>
      <c r="K4381">
        <f>IFERROR(VLOOKUP(Tabla1[[#This Row],[FECHA]],'SIMIT SIN RES'!A:D,4,FALSE),0)</f>
        <v>0</v>
      </c>
      <c r="L4381" s="9">
        <f>IFERROR(VLOOKUP(Tabla1[[#This Row],[FECHA]],'SIMIT SIN RES'!A:D,3,FALSE),0)</f>
        <v>0</v>
      </c>
      <c r="M4381" s="5">
        <f>IFERROR(VLOOKUP(Tabla1[[#This Row],[FECHA]],'RECAUDOS DE COMPARENDOS'!A:D,4,FALSE),0)</f>
        <v>0</v>
      </c>
      <c r="N4381" s="9">
        <f>IFERROR(VLOOKUP(Tabla1[[#This Row],[FECHA]],'RECAUDOS DE COMPARENDOS'!A:D,3,FALSE),0)</f>
        <v>0</v>
      </c>
      <c r="O4381" s="5">
        <f>IFERROR(VLOOKUP(Tabla1[[#This Row],[FECHA]],'RECAUDOS DE RESOLUCIONES'!A:D,4,FALSE),0)</f>
        <v>0</v>
      </c>
      <c r="P4381" s="9">
        <f>IFERROR(VLOOKUP(Tabla1[[#This Row],[FECHA]],'RECAUDOS DE RESOLUCIONES'!A:D,3,FALSE),0)</f>
        <v>0</v>
      </c>
      <c r="Q438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38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381" s="11">
        <f>IFERROR(VLOOKUP(Tabla1[[#This Row],[FECHA]],'RECAUDOS LOCALES'!A:D,4,FALSE),0)</f>
        <v>3</v>
      </c>
      <c r="T4381" s="9">
        <f>IFERROR(VLOOKUP(Tabla1[[#This Row],[FECHA]],'RECAUDOS LOCALES'!A:D,3,FALSE),0)</f>
        <v>450000</v>
      </c>
      <c r="U4381" s="11">
        <f>IFERROR(VLOOKUP(Tabla1[[#This Row],[FECHA]],'RECAUDOS EXTERNOS'!A:D,4,FALSE),0)</f>
        <v>2</v>
      </c>
      <c r="V4381" s="9">
        <f>IFERROR(VLOOKUP(Tabla1[[#This Row],[FECHA]],'RECAUDOS EXTERNOS'!A:D,3,FALSE),0)</f>
        <v>461670</v>
      </c>
    </row>
    <row r="4382" spans="1:22" x14ac:dyDescent="0.25">
      <c r="A4382" s="1">
        <v>41941</v>
      </c>
      <c r="B4382" s="3" t="s">
        <v>3</v>
      </c>
      <c r="C4382" s="2">
        <v>41913</v>
      </c>
      <c r="D4382" s="5">
        <f>YEAR(Tabla1[[#This Row],[FECHA]])</f>
        <v>2014</v>
      </c>
      <c r="E4382" s="5">
        <f>IFERROR(VLOOKUP(Tabla1[[#This Row],[FECHA]],'COMPARENDOS TOTALES'!A:D,4,FALSE),0)</f>
        <v>2</v>
      </c>
      <c r="F4382" s="9">
        <f>IFERROR(VLOOKUP(Tabla1[[#This Row],[FECHA]],'COMPARENDOS TOTALES'!A:D,3,FALSE),0)</f>
        <v>164267</v>
      </c>
      <c r="G4382" s="5">
        <f>IFERROR(VLOOKUP(Tabla1[[#This Row],[FECHA]],EXONERACIONES!A:D,4,FALSE),0)</f>
        <v>0</v>
      </c>
      <c r="H4382" s="9">
        <f>IFERROR(VLOOKUP(Tabla1[[#This Row],[FECHA]],EXONERACIONES!A:D,3,FALSE),0)</f>
        <v>0</v>
      </c>
      <c r="I4382" s="5">
        <f>IFERROR(VLOOKUP(Tabla1[[#This Row],[FECHA]],'SIMIT CON RES'!A:D,4,FALSE),0)</f>
        <v>1</v>
      </c>
      <c r="J4382" s="9">
        <f>IFERROR(VLOOKUP(Tabla1[[#This Row],[FECHA]],'SIMIT CON RES'!A:D,3,FALSE),0)</f>
        <v>164267</v>
      </c>
      <c r="K4382">
        <f>IFERROR(VLOOKUP(Tabla1[[#This Row],[FECHA]],'SIMIT SIN RES'!A:D,4,FALSE),0)</f>
        <v>0</v>
      </c>
      <c r="L4382" s="9">
        <f>IFERROR(VLOOKUP(Tabla1[[#This Row],[FECHA]],'SIMIT SIN RES'!A:D,3,FALSE),0)</f>
        <v>0</v>
      </c>
      <c r="M4382" s="5">
        <f>IFERROR(VLOOKUP(Tabla1[[#This Row],[FECHA]],'RECAUDOS DE COMPARENDOS'!A:D,4,FALSE),0)</f>
        <v>0</v>
      </c>
      <c r="N4382" s="9">
        <f>IFERROR(VLOOKUP(Tabla1[[#This Row],[FECHA]],'RECAUDOS DE COMPARENDOS'!A:D,3,FALSE),0)</f>
        <v>0</v>
      </c>
      <c r="O4382" s="5">
        <f>IFERROR(VLOOKUP(Tabla1[[#This Row],[FECHA]],'RECAUDOS DE RESOLUCIONES'!A:D,4,FALSE),0)</f>
        <v>0</v>
      </c>
      <c r="P4382" s="9">
        <f>IFERROR(VLOOKUP(Tabla1[[#This Row],[FECHA]],'RECAUDOS DE RESOLUCIONES'!A:D,3,FALSE),0)</f>
        <v>0</v>
      </c>
      <c r="Q438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38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382" s="11">
        <f>IFERROR(VLOOKUP(Tabla1[[#This Row],[FECHA]],'RECAUDOS LOCALES'!A:D,4,FALSE),0)</f>
        <v>7</v>
      </c>
      <c r="T4382" s="9">
        <f>IFERROR(VLOOKUP(Tabla1[[#This Row],[FECHA]],'RECAUDOS LOCALES'!A:D,3,FALSE),0)</f>
        <v>1227500</v>
      </c>
      <c r="U4382" s="11">
        <f>IFERROR(VLOOKUP(Tabla1[[#This Row],[FECHA]],'RECAUDOS EXTERNOS'!A:D,4,FALSE),0)</f>
        <v>2</v>
      </c>
      <c r="V4382" s="9">
        <f>IFERROR(VLOOKUP(Tabla1[[#This Row],[FECHA]],'RECAUDOS EXTERNOS'!A:D,3,FALSE),0)</f>
        <v>1157276</v>
      </c>
    </row>
    <row r="4383" spans="1:22" x14ac:dyDescent="0.25">
      <c r="A4383" s="1">
        <v>41942</v>
      </c>
      <c r="B4383" s="3" t="s">
        <v>6</v>
      </c>
      <c r="C4383" s="2">
        <v>41913</v>
      </c>
      <c r="D4383" s="5">
        <f>YEAR(Tabla1[[#This Row],[FECHA]])</f>
        <v>2014</v>
      </c>
      <c r="E4383" s="5">
        <f>IFERROR(VLOOKUP(Tabla1[[#This Row],[FECHA]],'COMPARENDOS TOTALES'!A:D,4,FALSE),0)</f>
        <v>8</v>
      </c>
      <c r="F4383" s="9">
        <f>IFERROR(VLOOKUP(Tabla1[[#This Row],[FECHA]],'COMPARENDOS TOTALES'!A:D,3,FALSE),0)</f>
        <v>3264801</v>
      </c>
      <c r="G4383" s="5">
        <f>IFERROR(VLOOKUP(Tabla1[[#This Row],[FECHA]],EXONERACIONES!A:D,4,FALSE),0)</f>
        <v>0</v>
      </c>
      <c r="H4383" s="9">
        <f>IFERROR(VLOOKUP(Tabla1[[#This Row],[FECHA]],EXONERACIONES!A:D,3,FALSE),0)</f>
        <v>0</v>
      </c>
      <c r="I4383" s="5">
        <f>IFERROR(VLOOKUP(Tabla1[[#This Row],[FECHA]],'SIMIT CON RES'!A:D,4,FALSE),0)</f>
        <v>7</v>
      </c>
      <c r="J4383" s="9">
        <f>IFERROR(VLOOKUP(Tabla1[[#This Row],[FECHA]],'SIMIT CON RES'!A:D,3,FALSE),0)</f>
        <v>3100534</v>
      </c>
      <c r="K4383">
        <f>IFERROR(VLOOKUP(Tabla1[[#This Row],[FECHA]],'SIMIT SIN RES'!A:D,4,FALSE),0)</f>
        <v>0</v>
      </c>
      <c r="L4383" s="9">
        <f>IFERROR(VLOOKUP(Tabla1[[#This Row],[FECHA]],'SIMIT SIN RES'!A:D,3,FALSE),0)</f>
        <v>0</v>
      </c>
      <c r="M4383" s="5">
        <f>IFERROR(VLOOKUP(Tabla1[[#This Row],[FECHA]],'RECAUDOS DE COMPARENDOS'!A:D,4,FALSE),0)</f>
        <v>0</v>
      </c>
      <c r="N4383" s="9">
        <f>IFERROR(VLOOKUP(Tabla1[[#This Row],[FECHA]],'RECAUDOS DE COMPARENDOS'!A:D,3,FALSE),0)</f>
        <v>0</v>
      </c>
      <c r="O4383" s="5">
        <f>IFERROR(VLOOKUP(Tabla1[[#This Row],[FECHA]],'RECAUDOS DE RESOLUCIONES'!A:D,4,FALSE),0)</f>
        <v>0</v>
      </c>
      <c r="P4383" s="9">
        <f>IFERROR(VLOOKUP(Tabla1[[#This Row],[FECHA]],'RECAUDOS DE RESOLUCIONES'!A:D,3,FALSE),0)</f>
        <v>0</v>
      </c>
      <c r="Q438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383" s="9">
        <f>Tabla1[V. COMPARENDOS]-(Tabla1[V. EXONERACIONES]+Tabla1[[#This Row],[V. SIMIT CON RESOLUCION]]+Tabla1[[#This Row],[V. SIMIT SIN RESOLUCION]]+Tabla1[[#This Row],[V. RECAUDOS COMPARENDOS]]+Tabla1[[#This Row],[V. RECAUDOS RESOLUCIONES]])</f>
        <v>164267</v>
      </c>
      <c r="S4383" s="11">
        <f>IFERROR(VLOOKUP(Tabla1[[#This Row],[FECHA]],'RECAUDOS LOCALES'!A:D,4,FALSE),0)</f>
        <v>1</v>
      </c>
      <c r="T4383" s="9">
        <f>IFERROR(VLOOKUP(Tabla1[[#This Row],[FECHA]],'RECAUDOS LOCALES'!A:D,3,FALSE),0)</f>
        <v>500000</v>
      </c>
      <c r="U4383" s="11">
        <f>IFERROR(VLOOKUP(Tabla1[[#This Row],[FECHA]],'RECAUDOS EXTERNOS'!A:D,4,FALSE),0)</f>
        <v>1</v>
      </c>
      <c r="V4383" s="9">
        <f>IFERROR(VLOOKUP(Tabla1[[#This Row],[FECHA]],'RECAUDOS EXTERNOS'!A:D,3,FALSE),0)</f>
        <v>1023748</v>
      </c>
    </row>
    <row r="4384" spans="1:22" x14ac:dyDescent="0.25">
      <c r="A4384" s="1">
        <v>41943</v>
      </c>
      <c r="B4384" s="3" t="s">
        <v>0</v>
      </c>
      <c r="C4384" s="2">
        <v>41913</v>
      </c>
      <c r="D4384" s="5">
        <f>YEAR(Tabla1[[#This Row],[FECHA]])</f>
        <v>2014</v>
      </c>
      <c r="E4384" s="5">
        <f>IFERROR(VLOOKUP(Tabla1[[#This Row],[FECHA]],'COMPARENDOS TOTALES'!A:D,4,FALSE),0)</f>
        <v>2</v>
      </c>
      <c r="F4384" s="9">
        <f>IFERROR(VLOOKUP(Tabla1[[#This Row],[FECHA]],'COMPARENDOS TOTALES'!A:D,3,FALSE),0)</f>
        <v>657067</v>
      </c>
      <c r="G4384" s="5">
        <f>IFERROR(VLOOKUP(Tabla1[[#This Row],[FECHA]],EXONERACIONES!A:D,4,FALSE),0)</f>
        <v>0</v>
      </c>
      <c r="H4384" s="9">
        <f>IFERROR(VLOOKUP(Tabla1[[#This Row],[FECHA]],EXONERACIONES!A:D,3,FALSE),0)</f>
        <v>0</v>
      </c>
      <c r="I4384" s="5">
        <f>IFERROR(VLOOKUP(Tabla1[[#This Row],[FECHA]],'SIMIT CON RES'!A:D,4,FALSE),0)</f>
        <v>1</v>
      </c>
      <c r="J4384" s="9">
        <f>IFERROR(VLOOKUP(Tabla1[[#This Row],[FECHA]],'SIMIT CON RES'!A:D,3,FALSE),0)</f>
        <v>616000</v>
      </c>
      <c r="K4384">
        <f>IFERROR(VLOOKUP(Tabla1[[#This Row],[FECHA]],'SIMIT SIN RES'!A:D,4,FALSE),0)</f>
        <v>0</v>
      </c>
      <c r="L4384" s="9">
        <f>IFERROR(VLOOKUP(Tabla1[[#This Row],[FECHA]],'SIMIT SIN RES'!A:D,3,FALSE),0)</f>
        <v>0</v>
      </c>
      <c r="M4384" s="5">
        <f>IFERROR(VLOOKUP(Tabla1[[#This Row],[FECHA]],'RECAUDOS DE COMPARENDOS'!A:D,4,FALSE),0)</f>
        <v>0</v>
      </c>
      <c r="N4384" s="9">
        <f>IFERROR(VLOOKUP(Tabla1[[#This Row],[FECHA]],'RECAUDOS DE COMPARENDOS'!A:D,3,FALSE),0)</f>
        <v>0</v>
      </c>
      <c r="O4384" s="5">
        <f>IFERROR(VLOOKUP(Tabla1[[#This Row],[FECHA]],'RECAUDOS DE RESOLUCIONES'!A:D,4,FALSE),0)</f>
        <v>0</v>
      </c>
      <c r="P4384" s="9">
        <f>IFERROR(VLOOKUP(Tabla1[[#This Row],[FECHA]],'RECAUDOS DE RESOLUCIONES'!A:D,3,FALSE),0)</f>
        <v>0</v>
      </c>
      <c r="Q438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384" s="9">
        <f>Tabla1[V. COMPARENDOS]-(Tabla1[V. EXONERACIONES]+Tabla1[[#This Row],[V. SIMIT CON RESOLUCION]]+Tabla1[[#This Row],[V. SIMIT SIN RESOLUCION]]+Tabla1[[#This Row],[V. RECAUDOS COMPARENDOS]]+Tabla1[[#This Row],[V. RECAUDOS RESOLUCIONES]])</f>
        <v>41067</v>
      </c>
      <c r="S4384" s="11">
        <f>IFERROR(VLOOKUP(Tabla1[[#This Row],[FECHA]],'RECAUDOS LOCALES'!A:D,4,FALSE),0)</f>
        <v>1</v>
      </c>
      <c r="T4384" s="9">
        <f>IFERROR(VLOOKUP(Tabla1[[#This Row],[FECHA]],'RECAUDOS LOCALES'!A:D,3,FALSE),0)</f>
        <v>150000</v>
      </c>
      <c r="U4384" s="11">
        <f>IFERROR(VLOOKUP(Tabla1[[#This Row],[FECHA]],'RECAUDOS EXTERNOS'!A:D,4,FALSE),0)</f>
        <v>3</v>
      </c>
      <c r="V4384" s="9">
        <f>IFERROR(VLOOKUP(Tabla1[[#This Row],[FECHA]],'RECAUDOS EXTERNOS'!A:D,3,FALSE),0)</f>
        <v>1552720</v>
      </c>
    </row>
    <row r="4385" spans="1:22" x14ac:dyDescent="0.25">
      <c r="A4385" s="1">
        <v>41944</v>
      </c>
      <c r="B4385" s="3" t="s">
        <v>5</v>
      </c>
      <c r="C4385" s="2">
        <v>41944</v>
      </c>
      <c r="D4385" s="5">
        <f>YEAR(Tabla1[[#This Row],[FECHA]])</f>
        <v>2014</v>
      </c>
      <c r="E4385" s="5">
        <f>IFERROR(VLOOKUP(Tabla1[[#This Row],[FECHA]],'COMPARENDOS TOTALES'!A:D,4,FALSE),0)</f>
        <v>4</v>
      </c>
      <c r="F4385" s="9">
        <f>IFERROR(VLOOKUP(Tabla1[[#This Row],[FECHA]],'COMPARENDOS TOTALES'!A:D,3,FALSE),0)</f>
        <v>2156000</v>
      </c>
      <c r="G4385" s="5">
        <f>IFERROR(VLOOKUP(Tabla1[[#This Row],[FECHA]],EXONERACIONES!A:D,4,FALSE),0)</f>
        <v>0</v>
      </c>
      <c r="H4385" s="9">
        <f>IFERROR(VLOOKUP(Tabla1[[#This Row],[FECHA]],EXONERACIONES!A:D,3,FALSE),0)</f>
        <v>0</v>
      </c>
      <c r="I4385" s="5">
        <f>IFERROR(VLOOKUP(Tabla1[[#This Row],[FECHA]],'SIMIT CON RES'!A:D,4,FALSE),0)</f>
        <v>3</v>
      </c>
      <c r="J4385" s="9">
        <f>IFERROR(VLOOKUP(Tabla1[[#This Row],[FECHA]],'SIMIT CON RES'!A:D,3,FALSE),0)</f>
        <v>1848000</v>
      </c>
      <c r="K4385">
        <f>IFERROR(VLOOKUP(Tabla1[[#This Row],[FECHA]],'SIMIT SIN RES'!A:D,4,FALSE),0)</f>
        <v>0</v>
      </c>
      <c r="L4385" s="9">
        <f>IFERROR(VLOOKUP(Tabla1[[#This Row],[FECHA]],'SIMIT SIN RES'!A:D,3,FALSE),0)</f>
        <v>0</v>
      </c>
      <c r="M4385" s="5">
        <f>IFERROR(VLOOKUP(Tabla1[[#This Row],[FECHA]],'RECAUDOS DE COMPARENDOS'!A:D,4,FALSE),0)</f>
        <v>0</v>
      </c>
      <c r="N4385" s="9">
        <f>IFERROR(VLOOKUP(Tabla1[[#This Row],[FECHA]],'RECAUDOS DE COMPARENDOS'!A:D,3,FALSE),0)</f>
        <v>0</v>
      </c>
      <c r="O4385" s="5">
        <f>IFERROR(VLOOKUP(Tabla1[[#This Row],[FECHA]],'RECAUDOS DE RESOLUCIONES'!A:D,4,FALSE),0)</f>
        <v>0</v>
      </c>
      <c r="P4385" s="9">
        <f>IFERROR(VLOOKUP(Tabla1[[#This Row],[FECHA]],'RECAUDOS DE RESOLUCIONES'!A:D,3,FALSE),0)</f>
        <v>0</v>
      </c>
      <c r="Q438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385" s="9">
        <f>Tabla1[V. COMPARENDOS]-(Tabla1[V. EXONERACIONES]+Tabla1[[#This Row],[V. SIMIT CON RESOLUCION]]+Tabla1[[#This Row],[V. SIMIT SIN RESOLUCION]]+Tabla1[[#This Row],[V. RECAUDOS COMPARENDOS]]+Tabla1[[#This Row],[V. RECAUDOS RESOLUCIONES]])</f>
        <v>308000</v>
      </c>
      <c r="S4385" s="11">
        <f>IFERROR(VLOOKUP(Tabla1[[#This Row],[FECHA]],'RECAUDOS LOCALES'!A:D,4,FALSE),0)</f>
        <v>0</v>
      </c>
      <c r="T4385" s="9">
        <f>IFERROR(VLOOKUP(Tabla1[[#This Row],[FECHA]],'RECAUDOS LOCALES'!A:D,3,FALSE),0)</f>
        <v>0</v>
      </c>
      <c r="U4385" s="11">
        <f>IFERROR(VLOOKUP(Tabla1[[#This Row],[FECHA]],'RECAUDOS EXTERNOS'!A:D,4,FALSE),0)</f>
        <v>0</v>
      </c>
      <c r="V4385" s="9">
        <f>IFERROR(VLOOKUP(Tabla1[[#This Row],[FECHA]],'RECAUDOS EXTERNOS'!A:D,3,FALSE),0)</f>
        <v>0</v>
      </c>
    </row>
    <row r="4386" spans="1:22" x14ac:dyDescent="0.25">
      <c r="A4386" s="1">
        <v>41945</v>
      </c>
      <c r="B4386" s="3" t="s">
        <v>4</v>
      </c>
      <c r="C4386" s="2">
        <v>41944</v>
      </c>
      <c r="D4386" s="5">
        <f>YEAR(Tabla1[[#This Row],[FECHA]])</f>
        <v>2014</v>
      </c>
      <c r="E4386" s="5">
        <f>IFERROR(VLOOKUP(Tabla1[[#This Row],[FECHA]],'COMPARENDOS TOTALES'!A:D,4,FALSE),0)</f>
        <v>0</v>
      </c>
      <c r="F4386" s="9">
        <f>IFERROR(VLOOKUP(Tabla1[[#This Row],[FECHA]],'COMPARENDOS TOTALES'!A:D,3,FALSE),0)</f>
        <v>0</v>
      </c>
      <c r="G4386" s="5">
        <f>IFERROR(VLOOKUP(Tabla1[[#This Row],[FECHA]],EXONERACIONES!A:D,4,FALSE),0)</f>
        <v>0</v>
      </c>
      <c r="H4386" s="9">
        <f>IFERROR(VLOOKUP(Tabla1[[#This Row],[FECHA]],EXONERACIONES!A:D,3,FALSE),0)</f>
        <v>0</v>
      </c>
      <c r="I4386" s="5">
        <f>IFERROR(VLOOKUP(Tabla1[[#This Row],[FECHA]],'SIMIT CON RES'!A:D,4,FALSE),0)</f>
        <v>0</v>
      </c>
      <c r="J4386" s="9">
        <f>IFERROR(VLOOKUP(Tabla1[[#This Row],[FECHA]],'SIMIT CON RES'!A:D,3,FALSE),0)</f>
        <v>0</v>
      </c>
      <c r="K4386">
        <f>IFERROR(VLOOKUP(Tabla1[[#This Row],[FECHA]],'SIMIT SIN RES'!A:D,4,FALSE),0)</f>
        <v>0</v>
      </c>
      <c r="L4386" s="9">
        <f>IFERROR(VLOOKUP(Tabla1[[#This Row],[FECHA]],'SIMIT SIN RES'!A:D,3,FALSE),0)</f>
        <v>0</v>
      </c>
      <c r="M4386" s="5">
        <f>IFERROR(VLOOKUP(Tabla1[[#This Row],[FECHA]],'RECAUDOS DE COMPARENDOS'!A:D,4,FALSE),0)</f>
        <v>0</v>
      </c>
      <c r="N4386" s="9">
        <f>IFERROR(VLOOKUP(Tabla1[[#This Row],[FECHA]],'RECAUDOS DE COMPARENDOS'!A:D,3,FALSE),0)</f>
        <v>0</v>
      </c>
      <c r="O4386" s="5">
        <f>IFERROR(VLOOKUP(Tabla1[[#This Row],[FECHA]],'RECAUDOS DE RESOLUCIONES'!A:D,4,FALSE),0)</f>
        <v>0</v>
      </c>
      <c r="P4386" s="9">
        <f>IFERROR(VLOOKUP(Tabla1[[#This Row],[FECHA]],'RECAUDOS DE RESOLUCIONES'!A:D,3,FALSE),0)</f>
        <v>0</v>
      </c>
      <c r="Q438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38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386" s="11">
        <f>IFERROR(VLOOKUP(Tabla1[[#This Row],[FECHA]],'RECAUDOS LOCALES'!A:D,4,FALSE),0)</f>
        <v>0</v>
      </c>
      <c r="T4386" s="9">
        <f>IFERROR(VLOOKUP(Tabla1[[#This Row],[FECHA]],'RECAUDOS LOCALES'!A:D,3,FALSE),0)</f>
        <v>0</v>
      </c>
      <c r="U4386" s="11">
        <f>IFERROR(VLOOKUP(Tabla1[[#This Row],[FECHA]],'RECAUDOS EXTERNOS'!A:D,4,FALSE),0)</f>
        <v>0</v>
      </c>
      <c r="V4386" s="9">
        <f>IFERROR(VLOOKUP(Tabla1[[#This Row],[FECHA]],'RECAUDOS EXTERNOS'!A:D,3,FALSE),0)</f>
        <v>0</v>
      </c>
    </row>
    <row r="4387" spans="1:22" x14ac:dyDescent="0.25">
      <c r="A4387" s="1">
        <v>41946</v>
      </c>
      <c r="B4387" s="3" t="s">
        <v>1</v>
      </c>
      <c r="C4387" s="2">
        <v>41944</v>
      </c>
      <c r="D4387" s="5">
        <f>YEAR(Tabla1[[#This Row],[FECHA]])</f>
        <v>2014</v>
      </c>
      <c r="E4387" s="5">
        <f>IFERROR(VLOOKUP(Tabla1[[#This Row],[FECHA]],'COMPARENDOS TOTALES'!A:D,4,FALSE),0)</f>
        <v>5</v>
      </c>
      <c r="F4387" s="9">
        <f>IFERROR(VLOOKUP(Tabla1[[#This Row],[FECHA]],'COMPARENDOS TOTALES'!A:D,3,FALSE),0)</f>
        <v>1704267</v>
      </c>
      <c r="G4387" s="5">
        <f>IFERROR(VLOOKUP(Tabla1[[#This Row],[FECHA]],EXONERACIONES!A:D,4,FALSE),0)</f>
        <v>1</v>
      </c>
      <c r="H4387" s="9">
        <f>IFERROR(VLOOKUP(Tabla1[[#This Row],[FECHA]],EXONERACIONES!A:D,3,FALSE),0)</f>
        <v>164267</v>
      </c>
      <c r="I4387" s="5">
        <f>IFERROR(VLOOKUP(Tabla1[[#This Row],[FECHA]],'SIMIT CON RES'!A:D,4,FALSE),0)</f>
        <v>5</v>
      </c>
      <c r="J4387" s="9">
        <f>IFERROR(VLOOKUP(Tabla1[[#This Row],[FECHA]],'SIMIT CON RES'!A:D,3,FALSE),0)</f>
        <v>1704267</v>
      </c>
      <c r="K4387">
        <f>IFERROR(VLOOKUP(Tabla1[[#This Row],[FECHA]],'SIMIT SIN RES'!A:D,4,FALSE),0)</f>
        <v>0</v>
      </c>
      <c r="L4387" s="9">
        <f>IFERROR(VLOOKUP(Tabla1[[#This Row],[FECHA]],'SIMIT SIN RES'!A:D,3,FALSE),0)</f>
        <v>0</v>
      </c>
      <c r="M4387" s="5">
        <f>IFERROR(VLOOKUP(Tabla1[[#This Row],[FECHA]],'RECAUDOS DE COMPARENDOS'!A:D,4,FALSE),0)</f>
        <v>0</v>
      </c>
      <c r="N4387" s="9">
        <f>IFERROR(VLOOKUP(Tabla1[[#This Row],[FECHA]],'RECAUDOS DE COMPARENDOS'!A:D,3,FALSE),0)</f>
        <v>0</v>
      </c>
      <c r="O4387" s="5">
        <f>IFERROR(VLOOKUP(Tabla1[[#This Row],[FECHA]],'RECAUDOS DE RESOLUCIONES'!A:D,4,FALSE),0)</f>
        <v>0</v>
      </c>
      <c r="P4387" s="9">
        <f>IFERROR(VLOOKUP(Tabla1[[#This Row],[FECHA]],'RECAUDOS DE RESOLUCIONES'!A:D,3,FALSE),0)</f>
        <v>0</v>
      </c>
      <c r="Q438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-1</v>
      </c>
      <c r="R4387" s="9">
        <f>Tabla1[V. COMPARENDOS]-(Tabla1[V. EXONERACIONES]+Tabla1[[#This Row],[V. SIMIT CON RESOLUCION]]+Tabla1[[#This Row],[V. SIMIT SIN RESOLUCION]]+Tabla1[[#This Row],[V. RECAUDOS COMPARENDOS]]+Tabla1[[#This Row],[V. RECAUDOS RESOLUCIONES]])</f>
        <v>-164267</v>
      </c>
      <c r="S4387" s="11">
        <f>IFERROR(VLOOKUP(Tabla1[[#This Row],[FECHA]],'RECAUDOS LOCALES'!A:D,4,FALSE),0)</f>
        <v>0</v>
      </c>
      <c r="T4387" s="9">
        <f>IFERROR(VLOOKUP(Tabla1[[#This Row],[FECHA]],'RECAUDOS LOCALES'!A:D,3,FALSE),0)</f>
        <v>0</v>
      </c>
      <c r="U4387" s="11">
        <f>IFERROR(VLOOKUP(Tabla1[[#This Row],[FECHA]],'RECAUDOS EXTERNOS'!A:D,4,FALSE),0)</f>
        <v>0</v>
      </c>
      <c r="V4387" s="9">
        <f>IFERROR(VLOOKUP(Tabla1[[#This Row],[FECHA]],'RECAUDOS EXTERNOS'!A:D,3,FALSE),0)</f>
        <v>0</v>
      </c>
    </row>
    <row r="4388" spans="1:22" x14ac:dyDescent="0.25">
      <c r="A4388" s="1">
        <v>41947</v>
      </c>
      <c r="B4388" s="3" t="s">
        <v>2</v>
      </c>
      <c r="C4388" s="2">
        <v>41944</v>
      </c>
      <c r="D4388" s="5">
        <f>YEAR(Tabla1[[#This Row],[FECHA]])</f>
        <v>2014</v>
      </c>
      <c r="E4388" s="5">
        <f>IFERROR(VLOOKUP(Tabla1[[#This Row],[FECHA]],'COMPARENDOS TOTALES'!A:D,4,FALSE),0)</f>
        <v>6</v>
      </c>
      <c r="F4388" s="9">
        <f>IFERROR(VLOOKUP(Tabla1[[#This Row],[FECHA]],'COMPARENDOS TOTALES'!A:D,3,FALSE),0)</f>
        <v>2031517</v>
      </c>
      <c r="G4388" s="5">
        <f>IFERROR(VLOOKUP(Tabla1[[#This Row],[FECHA]],EXONERACIONES!A:D,4,FALSE),0)</f>
        <v>0</v>
      </c>
      <c r="H4388" s="9">
        <f>IFERROR(VLOOKUP(Tabla1[[#This Row],[FECHA]],EXONERACIONES!A:D,3,FALSE),0)</f>
        <v>0</v>
      </c>
      <c r="I4388" s="5">
        <f>IFERROR(VLOOKUP(Tabla1[[#This Row],[FECHA]],'SIMIT CON RES'!A:D,4,FALSE),0)</f>
        <v>3</v>
      </c>
      <c r="J4388" s="9">
        <f>IFERROR(VLOOKUP(Tabla1[[#This Row],[FECHA]],'SIMIT CON RES'!A:D,3,FALSE),0)</f>
        <v>1540000</v>
      </c>
      <c r="K4388">
        <f>IFERROR(VLOOKUP(Tabla1[[#This Row],[FECHA]],'SIMIT SIN RES'!A:D,4,FALSE),0)</f>
        <v>0</v>
      </c>
      <c r="L4388" s="9">
        <f>IFERROR(VLOOKUP(Tabla1[[#This Row],[FECHA]],'SIMIT SIN RES'!A:D,3,FALSE),0)</f>
        <v>0</v>
      </c>
      <c r="M4388" s="5">
        <f>IFERROR(VLOOKUP(Tabla1[[#This Row],[FECHA]],'RECAUDOS DE COMPARENDOS'!A:D,4,FALSE),0)</f>
        <v>0</v>
      </c>
      <c r="N4388" s="9">
        <f>IFERROR(VLOOKUP(Tabla1[[#This Row],[FECHA]],'RECAUDOS DE COMPARENDOS'!A:D,3,FALSE),0)</f>
        <v>0</v>
      </c>
      <c r="O4388" s="5">
        <f>IFERROR(VLOOKUP(Tabla1[[#This Row],[FECHA]],'RECAUDOS DE RESOLUCIONES'!A:D,4,FALSE),0)</f>
        <v>0</v>
      </c>
      <c r="P4388" s="9">
        <f>IFERROR(VLOOKUP(Tabla1[[#This Row],[FECHA]],'RECAUDOS DE RESOLUCIONES'!A:D,3,FALSE),0)</f>
        <v>0</v>
      </c>
      <c r="Q438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4388" s="9">
        <f>Tabla1[V. COMPARENDOS]-(Tabla1[V. EXONERACIONES]+Tabla1[[#This Row],[V. SIMIT CON RESOLUCION]]+Tabla1[[#This Row],[V. SIMIT SIN RESOLUCION]]+Tabla1[[#This Row],[V. RECAUDOS COMPARENDOS]]+Tabla1[[#This Row],[V. RECAUDOS RESOLUCIONES]])</f>
        <v>491517</v>
      </c>
      <c r="S4388" s="11">
        <f>IFERROR(VLOOKUP(Tabla1[[#This Row],[FECHA]],'RECAUDOS LOCALES'!A:D,4,FALSE),0)</f>
        <v>1</v>
      </c>
      <c r="T4388" s="9">
        <f>IFERROR(VLOOKUP(Tabla1[[#This Row],[FECHA]],'RECAUDOS LOCALES'!A:D,3,FALSE),0)</f>
        <v>150000</v>
      </c>
      <c r="U4388" s="11">
        <f>IFERROR(VLOOKUP(Tabla1[[#This Row],[FECHA]],'RECAUDOS EXTERNOS'!A:D,4,FALSE),0)</f>
        <v>2</v>
      </c>
      <c r="V4388" s="9">
        <f>IFERROR(VLOOKUP(Tabla1[[#This Row],[FECHA]],'RECAUDOS EXTERNOS'!A:D,3,FALSE),0)</f>
        <v>483880</v>
      </c>
    </row>
    <row r="4389" spans="1:22" x14ac:dyDescent="0.25">
      <c r="A4389" s="1">
        <v>41948</v>
      </c>
      <c r="B4389" s="3" t="s">
        <v>3</v>
      </c>
      <c r="C4389" s="2">
        <v>41944</v>
      </c>
      <c r="D4389" s="5">
        <f>YEAR(Tabla1[[#This Row],[FECHA]])</f>
        <v>2014</v>
      </c>
      <c r="E4389" s="5">
        <f>IFERROR(VLOOKUP(Tabla1[[#This Row],[FECHA]],'COMPARENDOS TOTALES'!A:D,4,FALSE),0)</f>
        <v>6</v>
      </c>
      <c r="F4389" s="9">
        <f>IFERROR(VLOOKUP(Tabla1[[#This Row],[FECHA]],'COMPARENDOS TOTALES'!A:D,3,FALSE),0)</f>
        <v>2061034</v>
      </c>
      <c r="G4389" s="5">
        <f>IFERROR(VLOOKUP(Tabla1[[#This Row],[FECHA]],EXONERACIONES!A:D,4,FALSE),0)</f>
        <v>1</v>
      </c>
      <c r="H4389" s="9">
        <f>IFERROR(VLOOKUP(Tabla1[[#This Row],[FECHA]],EXONERACIONES!A:D,3,FALSE),0)</f>
        <v>192500</v>
      </c>
      <c r="I4389" s="5">
        <f>IFERROR(VLOOKUP(Tabla1[[#This Row],[FECHA]],'SIMIT CON RES'!A:D,4,FALSE),0)</f>
        <v>4</v>
      </c>
      <c r="J4389" s="9">
        <f>IFERROR(VLOOKUP(Tabla1[[#This Row],[FECHA]],'SIMIT CON RES'!A:D,3,FALSE),0)</f>
        <v>1560534</v>
      </c>
      <c r="K4389">
        <f>IFERROR(VLOOKUP(Tabla1[[#This Row],[FECHA]],'SIMIT SIN RES'!A:D,4,FALSE),0)</f>
        <v>0</v>
      </c>
      <c r="L4389" s="9">
        <f>IFERROR(VLOOKUP(Tabla1[[#This Row],[FECHA]],'SIMIT SIN RES'!A:D,3,FALSE),0)</f>
        <v>0</v>
      </c>
      <c r="M4389" s="5">
        <f>IFERROR(VLOOKUP(Tabla1[[#This Row],[FECHA]],'RECAUDOS DE COMPARENDOS'!A:D,4,FALSE),0)</f>
        <v>0</v>
      </c>
      <c r="N4389" s="9">
        <f>IFERROR(VLOOKUP(Tabla1[[#This Row],[FECHA]],'RECAUDOS DE COMPARENDOS'!A:D,3,FALSE),0)</f>
        <v>0</v>
      </c>
      <c r="O4389" s="5">
        <f>IFERROR(VLOOKUP(Tabla1[[#This Row],[FECHA]],'RECAUDOS DE RESOLUCIONES'!A:D,4,FALSE),0)</f>
        <v>0</v>
      </c>
      <c r="P4389" s="9">
        <f>IFERROR(VLOOKUP(Tabla1[[#This Row],[FECHA]],'RECAUDOS DE RESOLUCIONES'!A:D,3,FALSE),0)</f>
        <v>0</v>
      </c>
      <c r="Q438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389" s="9">
        <f>Tabla1[V. COMPARENDOS]-(Tabla1[V. EXONERACIONES]+Tabla1[[#This Row],[V. SIMIT CON RESOLUCION]]+Tabla1[[#This Row],[V. SIMIT SIN RESOLUCION]]+Tabla1[[#This Row],[V. RECAUDOS COMPARENDOS]]+Tabla1[[#This Row],[V. RECAUDOS RESOLUCIONES]])</f>
        <v>308000</v>
      </c>
      <c r="S4389" s="11">
        <f>IFERROR(VLOOKUP(Tabla1[[#This Row],[FECHA]],'RECAUDOS LOCALES'!A:D,4,FALSE),0)</f>
        <v>4</v>
      </c>
      <c r="T4389" s="9">
        <f>IFERROR(VLOOKUP(Tabla1[[#This Row],[FECHA]],'RECAUDOS LOCALES'!A:D,3,FALSE),0)</f>
        <v>750000</v>
      </c>
      <c r="U4389" s="11">
        <f>IFERROR(VLOOKUP(Tabla1[[#This Row],[FECHA]],'RECAUDOS EXTERNOS'!A:D,4,FALSE),0)</f>
        <v>0</v>
      </c>
      <c r="V4389" s="9">
        <f>IFERROR(VLOOKUP(Tabla1[[#This Row],[FECHA]],'RECAUDOS EXTERNOS'!A:D,3,FALSE),0)</f>
        <v>0</v>
      </c>
    </row>
    <row r="4390" spans="1:22" x14ac:dyDescent="0.25">
      <c r="A4390" s="1">
        <v>41949</v>
      </c>
      <c r="B4390" s="3" t="s">
        <v>6</v>
      </c>
      <c r="C4390" s="2">
        <v>41944</v>
      </c>
      <c r="D4390" s="5">
        <f>YEAR(Tabla1[[#This Row],[FECHA]])</f>
        <v>2014</v>
      </c>
      <c r="E4390" s="5">
        <f>IFERROR(VLOOKUP(Tabla1[[#This Row],[FECHA]],'COMPARENDOS TOTALES'!A:D,4,FALSE),0)</f>
        <v>9</v>
      </c>
      <c r="F4390" s="9">
        <f>IFERROR(VLOOKUP(Tabla1[[#This Row],[FECHA]],'COMPARENDOS TOTALES'!A:D,3,FALSE),0)</f>
        <v>3244267</v>
      </c>
      <c r="G4390" s="5">
        <f>IFERROR(VLOOKUP(Tabla1[[#This Row],[FECHA]],EXONERACIONES!A:D,4,FALSE),0)</f>
        <v>0</v>
      </c>
      <c r="H4390" s="9">
        <f>IFERROR(VLOOKUP(Tabla1[[#This Row],[FECHA]],EXONERACIONES!A:D,3,FALSE),0)</f>
        <v>0</v>
      </c>
      <c r="I4390" s="5">
        <f>IFERROR(VLOOKUP(Tabla1[[#This Row],[FECHA]],'SIMIT CON RES'!A:D,4,FALSE),0)</f>
        <v>8</v>
      </c>
      <c r="J4390" s="9">
        <f>IFERROR(VLOOKUP(Tabla1[[#This Row],[FECHA]],'SIMIT CON RES'!A:D,3,FALSE),0)</f>
        <v>3244267</v>
      </c>
      <c r="K4390">
        <f>IFERROR(VLOOKUP(Tabla1[[#This Row],[FECHA]],'SIMIT SIN RES'!A:D,4,FALSE),0)</f>
        <v>1</v>
      </c>
      <c r="L4390" s="9">
        <f>IFERROR(VLOOKUP(Tabla1[[#This Row],[FECHA]],'SIMIT SIN RES'!A:D,3,FALSE),0)</f>
        <v>0</v>
      </c>
      <c r="M4390" s="5">
        <f>IFERROR(VLOOKUP(Tabla1[[#This Row],[FECHA]],'RECAUDOS DE COMPARENDOS'!A:D,4,FALSE),0)</f>
        <v>0</v>
      </c>
      <c r="N4390" s="9">
        <f>IFERROR(VLOOKUP(Tabla1[[#This Row],[FECHA]],'RECAUDOS DE COMPARENDOS'!A:D,3,FALSE),0)</f>
        <v>0</v>
      </c>
      <c r="O4390" s="5">
        <f>IFERROR(VLOOKUP(Tabla1[[#This Row],[FECHA]],'RECAUDOS DE RESOLUCIONES'!A:D,4,FALSE),0)</f>
        <v>0</v>
      </c>
      <c r="P4390" s="9">
        <f>IFERROR(VLOOKUP(Tabla1[[#This Row],[FECHA]],'RECAUDOS DE RESOLUCIONES'!A:D,3,FALSE),0)</f>
        <v>0</v>
      </c>
      <c r="Q439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39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390" s="11">
        <f>IFERROR(VLOOKUP(Tabla1[[#This Row],[FECHA]],'RECAUDOS LOCALES'!A:D,4,FALSE),0)</f>
        <v>15</v>
      </c>
      <c r="T4390" s="9">
        <f>IFERROR(VLOOKUP(Tabla1[[#This Row],[FECHA]],'RECAUDOS LOCALES'!A:D,3,FALSE),0)</f>
        <v>1859651</v>
      </c>
      <c r="U4390" s="11">
        <f>IFERROR(VLOOKUP(Tabla1[[#This Row],[FECHA]],'RECAUDOS EXTERNOS'!A:D,4,FALSE),0)</f>
        <v>3</v>
      </c>
      <c r="V4390" s="9">
        <f>IFERROR(VLOOKUP(Tabla1[[#This Row],[FECHA]],'RECAUDOS EXTERNOS'!A:D,3,FALSE),0)</f>
        <v>960749</v>
      </c>
    </row>
    <row r="4391" spans="1:22" x14ac:dyDescent="0.25">
      <c r="A4391" s="1">
        <v>41950</v>
      </c>
      <c r="B4391" s="3" t="s">
        <v>0</v>
      </c>
      <c r="C4391" s="2">
        <v>41944</v>
      </c>
      <c r="D4391" s="5">
        <f>YEAR(Tabla1[[#This Row],[FECHA]])</f>
        <v>2014</v>
      </c>
      <c r="E4391" s="5">
        <f>IFERROR(VLOOKUP(Tabla1[[#This Row],[FECHA]],'COMPARENDOS TOTALES'!A:D,4,FALSE),0)</f>
        <v>9</v>
      </c>
      <c r="F4391" s="9">
        <f>IFERROR(VLOOKUP(Tabla1[[#This Row],[FECHA]],'COMPARENDOS TOTALES'!A:D,3,FALSE),0)</f>
        <v>2184235</v>
      </c>
      <c r="G4391" s="5">
        <f>IFERROR(VLOOKUP(Tabla1[[#This Row],[FECHA]],EXONERACIONES!A:D,4,FALSE),0)</f>
        <v>0</v>
      </c>
      <c r="H4391" s="9">
        <f>IFERROR(VLOOKUP(Tabla1[[#This Row],[FECHA]],EXONERACIONES!A:D,3,FALSE),0)</f>
        <v>0</v>
      </c>
      <c r="I4391" s="5">
        <f>IFERROR(VLOOKUP(Tabla1[[#This Row],[FECHA]],'SIMIT CON RES'!A:D,4,FALSE),0)</f>
        <v>5</v>
      </c>
      <c r="J4391" s="9">
        <f>IFERROR(VLOOKUP(Tabla1[[#This Row],[FECHA]],'SIMIT CON RES'!A:D,3,FALSE),0)</f>
        <v>1560534</v>
      </c>
      <c r="K4391">
        <f>IFERROR(VLOOKUP(Tabla1[[#This Row],[FECHA]],'SIMIT SIN RES'!A:D,4,FALSE),0)</f>
        <v>0</v>
      </c>
      <c r="L4391" s="9">
        <f>IFERROR(VLOOKUP(Tabla1[[#This Row],[FECHA]],'SIMIT SIN RES'!A:D,3,FALSE),0)</f>
        <v>0</v>
      </c>
      <c r="M4391" s="5">
        <f>IFERROR(VLOOKUP(Tabla1[[#This Row],[FECHA]],'RECAUDOS DE COMPARENDOS'!A:D,4,FALSE),0)</f>
        <v>0</v>
      </c>
      <c r="N4391" s="9">
        <f>IFERROR(VLOOKUP(Tabla1[[#This Row],[FECHA]],'RECAUDOS DE COMPARENDOS'!A:D,3,FALSE),0)</f>
        <v>0</v>
      </c>
      <c r="O4391" s="5">
        <f>IFERROR(VLOOKUP(Tabla1[[#This Row],[FECHA]],'RECAUDOS DE RESOLUCIONES'!A:D,4,FALSE),0)</f>
        <v>0</v>
      </c>
      <c r="P4391" s="9">
        <f>IFERROR(VLOOKUP(Tabla1[[#This Row],[FECHA]],'RECAUDOS DE RESOLUCIONES'!A:D,3,FALSE),0)</f>
        <v>0</v>
      </c>
      <c r="Q439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4391" s="9">
        <f>Tabla1[V. COMPARENDOS]-(Tabla1[V. EXONERACIONES]+Tabla1[[#This Row],[V. SIMIT CON RESOLUCION]]+Tabla1[[#This Row],[V. SIMIT SIN RESOLUCION]]+Tabla1[[#This Row],[V. RECAUDOS COMPARENDOS]]+Tabla1[[#This Row],[V. RECAUDOS RESOLUCIONES]])</f>
        <v>623701</v>
      </c>
      <c r="S4391" s="11">
        <f>IFERROR(VLOOKUP(Tabla1[[#This Row],[FECHA]],'RECAUDOS LOCALES'!A:D,4,FALSE),0)</f>
        <v>3</v>
      </c>
      <c r="T4391" s="9">
        <f>IFERROR(VLOOKUP(Tabla1[[#This Row],[FECHA]],'RECAUDOS LOCALES'!A:D,3,FALSE),0)</f>
        <v>384251</v>
      </c>
      <c r="U4391" s="11">
        <f>IFERROR(VLOOKUP(Tabla1[[#This Row],[FECHA]],'RECAUDOS EXTERNOS'!A:D,4,FALSE),0)</f>
        <v>2</v>
      </c>
      <c r="V4391" s="9">
        <f>IFERROR(VLOOKUP(Tabla1[[#This Row],[FECHA]],'RECAUDOS EXTERNOS'!A:D,3,FALSE),0)</f>
        <v>872433</v>
      </c>
    </row>
    <row r="4392" spans="1:22" x14ac:dyDescent="0.25">
      <c r="A4392" s="1">
        <v>41951</v>
      </c>
      <c r="B4392" s="3" t="s">
        <v>5</v>
      </c>
      <c r="C4392" s="2">
        <v>41944</v>
      </c>
      <c r="D4392" s="5">
        <f>YEAR(Tabla1[[#This Row],[FECHA]])</f>
        <v>2014</v>
      </c>
      <c r="E4392" s="5">
        <f>IFERROR(VLOOKUP(Tabla1[[#This Row],[FECHA]],'COMPARENDOS TOTALES'!A:D,4,FALSE),0)</f>
        <v>9</v>
      </c>
      <c r="F4392" s="9">
        <f>IFERROR(VLOOKUP(Tabla1[[#This Row],[FECHA]],'COMPARENDOS TOTALES'!A:D,3,FALSE),0)</f>
        <v>3995017</v>
      </c>
      <c r="G4392" s="5">
        <f>IFERROR(VLOOKUP(Tabla1[[#This Row],[FECHA]],EXONERACIONES!A:D,4,FALSE),0)</f>
        <v>0</v>
      </c>
      <c r="H4392" s="9">
        <f>IFERROR(VLOOKUP(Tabla1[[#This Row],[FECHA]],EXONERACIONES!A:D,3,FALSE),0)</f>
        <v>0</v>
      </c>
      <c r="I4392" s="5">
        <f>IFERROR(VLOOKUP(Tabla1[[#This Row],[FECHA]],'SIMIT CON RES'!A:D,4,FALSE),0)</f>
        <v>7</v>
      </c>
      <c r="J4392" s="9">
        <f>IFERROR(VLOOKUP(Tabla1[[#This Row],[FECHA]],'SIMIT CON RES'!A:D,3,FALSE),0)</f>
        <v>3552267</v>
      </c>
      <c r="K4392">
        <f>IFERROR(VLOOKUP(Tabla1[[#This Row],[FECHA]],'SIMIT SIN RES'!A:D,4,FALSE),0)</f>
        <v>0</v>
      </c>
      <c r="L4392" s="9">
        <f>IFERROR(VLOOKUP(Tabla1[[#This Row],[FECHA]],'SIMIT SIN RES'!A:D,3,FALSE),0)</f>
        <v>0</v>
      </c>
      <c r="M4392" s="5">
        <f>IFERROR(VLOOKUP(Tabla1[[#This Row],[FECHA]],'RECAUDOS DE COMPARENDOS'!A:D,4,FALSE),0)</f>
        <v>0</v>
      </c>
      <c r="N4392" s="9">
        <f>IFERROR(VLOOKUP(Tabla1[[#This Row],[FECHA]],'RECAUDOS DE COMPARENDOS'!A:D,3,FALSE),0)</f>
        <v>0</v>
      </c>
      <c r="O4392" s="5">
        <f>IFERROR(VLOOKUP(Tabla1[[#This Row],[FECHA]],'RECAUDOS DE RESOLUCIONES'!A:D,4,FALSE),0)</f>
        <v>0</v>
      </c>
      <c r="P4392" s="9">
        <f>IFERROR(VLOOKUP(Tabla1[[#This Row],[FECHA]],'RECAUDOS DE RESOLUCIONES'!A:D,3,FALSE),0)</f>
        <v>0</v>
      </c>
      <c r="Q439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4392" s="9">
        <f>Tabla1[V. COMPARENDOS]-(Tabla1[V. EXONERACIONES]+Tabla1[[#This Row],[V. SIMIT CON RESOLUCION]]+Tabla1[[#This Row],[V. SIMIT SIN RESOLUCION]]+Tabla1[[#This Row],[V. RECAUDOS COMPARENDOS]]+Tabla1[[#This Row],[V. RECAUDOS RESOLUCIONES]])</f>
        <v>442750</v>
      </c>
      <c r="S4392" s="11">
        <f>IFERROR(VLOOKUP(Tabla1[[#This Row],[FECHA]],'RECAUDOS LOCALES'!A:D,4,FALSE),0)</f>
        <v>0</v>
      </c>
      <c r="T4392" s="9">
        <f>IFERROR(VLOOKUP(Tabla1[[#This Row],[FECHA]],'RECAUDOS LOCALES'!A:D,3,FALSE),0)</f>
        <v>0</v>
      </c>
      <c r="U4392" s="11">
        <f>IFERROR(VLOOKUP(Tabla1[[#This Row],[FECHA]],'RECAUDOS EXTERNOS'!A:D,4,FALSE),0)</f>
        <v>0</v>
      </c>
      <c r="V4392" s="9">
        <f>IFERROR(VLOOKUP(Tabla1[[#This Row],[FECHA]],'RECAUDOS EXTERNOS'!A:D,3,FALSE),0)</f>
        <v>0</v>
      </c>
    </row>
    <row r="4393" spans="1:22" x14ac:dyDescent="0.25">
      <c r="A4393" s="1">
        <v>41952</v>
      </c>
      <c r="B4393" s="3" t="s">
        <v>4</v>
      </c>
      <c r="C4393" s="2">
        <v>41944</v>
      </c>
      <c r="D4393" s="5">
        <f>YEAR(Tabla1[[#This Row],[FECHA]])</f>
        <v>2014</v>
      </c>
      <c r="E4393" s="5">
        <f>IFERROR(VLOOKUP(Tabla1[[#This Row],[FECHA]],'COMPARENDOS TOTALES'!A:D,4,FALSE),0)</f>
        <v>1</v>
      </c>
      <c r="F4393" s="9">
        <f>IFERROR(VLOOKUP(Tabla1[[#This Row],[FECHA]],'COMPARENDOS TOTALES'!A:D,3,FALSE),0)</f>
        <v>164267</v>
      </c>
      <c r="G4393" s="5">
        <f>IFERROR(VLOOKUP(Tabla1[[#This Row],[FECHA]],EXONERACIONES!A:D,4,FALSE),0)</f>
        <v>0</v>
      </c>
      <c r="H4393" s="9">
        <f>IFERROR(VLOOKUP(Tabla1[[#This Row],[FECHA]],EXONERACIONES!A:D,3,FALSE),0)</f>
        <v>0</v>
      </c>
      <c r="I4393" s="5">
        <f>IFERROR(VLOOKUP(Tabla1[[#This Row],[FECHA]],'SIMIT CON RES'!A:D,4,FALSE),0)</f>
        <v>1</v>
      </c>
      <c r="J4393" s="9">
        <f>IFERROR(VLOOKUP(Tabla1[[#This Row],[FECHA]],'SIMIT CON RES'!A:D,3,FALSE),0)</f>
        <v>164267</v>
      </c>
      <c r="K4393">
        <f>IFERROR(VLOOKUP(Tabla1[[#This Row],[FECHA]],'SIMIT SIN RES'!A:D,4,FALSE),0)</f>
        <v>0</v>
      </c>
      <c r="L4393" s="9">
        <f>IFERROR(VLOOKUP(Tabla1[[#This Row],[FECHA]],'SIMIT SIN RES'!A:D,3,FALSE),0)</f>
        <v>0</v>
      </c>
      <c r="M4393" s="5">
        <f>IFERROR(VLOOKUP(Tabla1[[#This Row],[FECHA]],'RECAUDOS DE COMPARENDOS'!A:D,4,FALSE),0)</f>
        <v>0</v>
      </c>
      <c r="N4393" s="9">
        <f>IFERROR(VLOOKUP(Tabla1[[#This Row],[FECHA]],'RECAUDOS DE COMPARENDOS'!A:D,3,FALSE),0)</f>
        <v>0</v>
      </c>
      <c r="O4393" s="5">
        <f>IFERROR(VLOOKUP(Tabla1[[#This Row],[FECHA]],'RECAUDOS DE RESOLUCIONES'!A:D,4,FALSE),0)</f>
        <v>0</v>
      </c>
      <c r="P4393" s="9">
        <f>IFERROR(VLOOKUP(Tabla1[[#This Row],[FECHA]],'RECAUDOS DE RESOLUCIONES'!A:D,3,FALSE),0)</f>
        <v>0</v>
      </c>
      <c r="Q439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39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393" s="11">
        <f>IFERROR(VLOOKUP(Tabla1[[#This Row],[FECHA]],'RECAUDOS LOCALES'!A:D,4,FALSE),0)</f>
        <v>0</v>
      </c>
      <c r="T4393" s="9">
        <f>IFERROR(VLOOKUP(Tabla1[[#This Row],[FECHA]],'RECAUDOS LOCALES'!A:D,3,FALSE),0)</f>
        <v>0</v>
      </c>
      <c r="U4393" s="11">
        <f>IFERROR(VLOOKUP(Tabla1[[#This Row],[FECHA]],'RECAUDOS EXTERNOS'!A:D,4,FALSE),0)</f>
        <v>0</v>
      </c>
      <c r="V4393" s="9">
        <f>IFERROR(VLOOKUP(Tabla1[[#This Row],[FECHA]],'RECAUDOS EXTERNOS'!A:D,3,FALSE),0)</f>
        <v>0</v>
      </c>
    </row>
    <row r="4394" spans="1:22" x14ac:dyDescent="0.25">
      <c r="A4394" s="1">
        <v>41953</v>
      </c>
      <c r="B4394" s="3" t="s">
        <v>1</v>
      </c>
      <c r="C4394" s="2">
        <v>41944</v>
      </c>
      <c r="D4394" s="5">
        <f>YEAR(Tabla1[[#This Row],[FECHA]])</f>
        <v>2014</v>
      </c>
      <c r="E4394" s="5">
        <f>IFERROR(VLOOKUP(Tabla1[[#This Row],[FECHA]],'COMPARENDOS TOTALES'!A:D,4,FALSE),0)</f>
        <v>3</v>
      </c>
      <c r="F4394" s="9">
        <f>IFERROR(VLOOKUP(Tabla1[[#This Row],[FECHA]],'COMPARENDOS TOTALES'!A:D,3,FALSE),0)</f>
        <v>1026667</v>
      </c>
      <c r="G4394" s="5">
        <f>IFERROR(VLOOKUP(Tabla1[[#This Row],[FECHA]],EXONERACIONES!A:D,4,FALSE),0)</f>
        <v>0</v>
      </c>
      <c r="H4394" s="9">
        <f>IFERROR(VLOOKUP(Tabla1[[#This Row],[FECHA]],EXONERACIONES!A:D,3,FALSE),0)</f>
        <v>0</v>
      </c>
      <c r="I4394" s="5">
        <f>IFERROR(VLOOKUP(Tabla1[[#This Row],[FECHA]],'SIMIT CON RES'!A:D,4,FALSE),0)</f>
        <v>2</v>
      </c>
      <c r="J4394" s="9">
        <f>IFERROR(VLOOKUP(Tabla1[[#This Row],[FECHA]],'SIMIT CON RES'!A:D,3,FALSE),0)</f>
        <v>924000</v>
      </c>
      <c r="K4394">
        <f>IFERROR(VLOOKUP(Tabla1[[#This Row],[FECHA]],'SIMIT SIN RES'!A:D,4,FALSE),0)</f>
        <v>0</v>
      </c>
      <c r="L4394" s="9">
        <f>IFERROR(VLOOKUP(Tabla1[[#This Row],[FECHA]],'SIMIT SIN RES'!A:D,3,FALSE),0)</f>
        <v>0</v>
      </c>
      <c r="M4394" s="5">
        <f>IFERROR(VLOOKUP(Tabla1[[#This Row],[FECHA]],'RECAUDOS DE COMPARENDOS'!A:D,4,FALSE),0)</f>
        <v>0</v>
      </c>
      <c r="N4394" s="9">
        <f>IFERROR(VLOOKUP(Tabla1[[#This Row],[FECHA]],'RECAUDOS DE COMPARENDOS'!A:D,3,FALSE),0)</f>
        <v>0</v>
      </c>
      <c r="O4394" s="5">
        <f>IFERROR(VLOOKUP(Tabla1[[#This Row],[FECHA]],'RECAUDOS DE RESOLUCIONES'!A:D,4,FALSE),0)</f>
        <v>0</v>
      </c>
      <c r="P4394" s="9">
        <f>IFERROR(VLOOKUP(Tabla1[[#This Row],[FECHA]],'RECAUDOS DE RESOLUCIONES'!A:D,3,FALSE),0)</f>
        <v>0</v>
      </c>
      <c r="Q439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394" s="9">
        <f>Tabla1[V. COMPARENDOS]-(Tabla1[V. EXONERACIONES]+Tabla1[[#This Row],[V. SIMIT CON RESOLUCION]]+Tabla1[[#This Row],[V. SIMIT SIN RESOLUCION]]+Tabla1[[#This Row],[V. RECAUDOS COMPARENDOS]]+Tabla1[[#This Row],[V. RECAUDOS RESOLUCIONES]])</f>
        <v>102667</v>
      </c>
      <c r="S4394" s="11">
        <f>IFERROR(VLOOKUP(Tabla1[[#This Row],[FECHA]],'RECAUDOS LOCALES'!A:D,4,FALSE),0)</f>
        <v>5</v>
      </c>
      <c r="T4394" s="9">
        <f>IFERROR(VLOOKUP(Tabla1[[#This Row],[FECHA]],'RECAUDOS LOCALES'!A:D,3,FALSE),0)</f>
        <v>873559</v>
      </c>
      <c r="U4394" s="11">
        <f>IFERROR(VLOOKUP(Tabla1[[#This Row],[FECHA]],'RECAUDOS EXTERNOS'!A:D,4,FALSE),0)</f>
        <v>4</v>
      </c>
      <c r="V4394" s="9">
        <f>IFERROR(VLOOKUP(Tabla1[[#This Row],[FECHA]],'RECAUDOS EXTERNOS'!A:D,3,FALSE),0)</f>
        <v>1804248</v>
      </c>
    </row>
    <row r="4395" spans="1:22" x14ac:dyDescent="0.25">
      <c r="A4395" s="1">
        <v>41954</v>
      </c>
      <c r="B4395" s="3" t="s">
        <v>2</v>
      </c>
      <c r="C4395" s="2">
        <v>41944</v>
      </c>
      <c r="D4395" s="5">
        <f>YEAR(Tabla1[[#This Row],[FECHA]])</f>
        <v>2014</v>
      </c>
      <c r="E4395" s="5">
        <f>IFERROR(VLOOKUP(Tabla1[[#This Row],[FECHA]],'COMPARENDOS TOTALES'!A:D,4,FALSE),0)</f>
        <v>1</v>
      </c>
      <c r="F4395" s="9">
        <f>IFERROR(VLOOKUP(Tabla1[[#This Row],[FECHA]],'COMPARENDOS TOTALES'!A:D,3,FALSE),0)</f>
        <v>192500</v>
      </c>
      <c r="G4395" s="5">
        <f>IFERROR(VLOOKUP(Tabla1[[#This Row],[FECHA]],EXONERACIONES!A:D,4,FALSE),0)</f>
        <v>0</v>
      </c>
      <c r="H4395" s="9">
        <f>IFERROR(VLOOKUP(Tabla1[[#This Row],[FECHA]],EXONERACIONES!A:D,3,FALSE),0)</f>
        <v>0</v>
      </c>
      <c r="I4395" s="5">
        <f>IFERROR(VLOOKUP(Tabla1[[#This Row],[FECHA]],'SIMIT CON RES'!A:D,4,FALSE),0)</f>
        <v>0</v>
      </c>
      <c r="J4395" s="9">
        <f>IFERROR(VLOOKUP(Tabla1[[#This Row],[FECHA]],'SIMIT CON RES'!A:D,3,FALSE),0)</f>
        <v>0</v>
      </c>
      <c r="K4395">
        <f>IFERROR(VLOOKUP(Tabla1[[#This Row],[FECHA]],'SIMIT SIN RES'!A:D,4,FALSE),0)</f>
        <v>0</v>
      </c>
      <c r="L4395" s="9">
        <f>IFERROR(VLOOKUP(Tabla1[[#This Row],[FECHA]],'SIMIT SIN RES'!A:D,3,FALSE),0)</f>
        <v>0</v>
      </c>
      <c r="M4395" s="5">
        <f>IFERROR(VLOOKUP(Tabla1[[#This Row],[FECHA]],'RECAUDOS DE COMPARENDOS'!A:D,4,FALSE),0)</f>
        <v>0</v>
      </c>
      <c r="N4395" s="9">
        <f>IFERROR(VLOOKUP(Tabla1[[#This Row],[FECHA]],'RECAUDOS DE COMPARENDOS'!A:D,3,FALSE),0)</f>
        <v>0</v>
      </c>
      <c r="O4395" s="5">
        <f>IFERROR(VLOOKUP(Tabla1[[#This Row],[FECHA]],'RECAUDOS DE RESOLUCIONES'!A:D,4,FALSE),0)</f>
        <v>0</v>
      </c>
      <c r="P4395" s="9">
        <f>IFERROR(VLOOKUP(Tabla1[[#This Row],[FECHA]],'RECAUDOS DE RESOLUCIONES'!A:D,3,FALSE),0)</f>
        <v>0</v>
      </c>
      <c r="Q439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395" s="9">
        <f>Tabla1[V. COMPARENDOS]-(Tabla1[V. EXONERACIONES]+Tabla1[[#This Row],[V. SIMIT CON RESOLUCION]]+Tabla1[[#This Row],[V. SIMIT SIN RESOLUCION]]+Tabla1[[#This Row],[V. RECAUDOS COMPARENDOS]]+Tabla1[[#This Row],[V. RECAUDOS RESOLUCIONES]])</f>
        <v>192500</v>
      </c>
      <c r="S4395" s="11">
        <f>IFERROR(VLOOKUP(Tabla1[[#This Row],[FECHA]],'RECAUDOS LOCALES'!A:D,4,FALSE),0)</f>
        <v>3</v>
      </c>
      <c r="T4395" s="9">
        <f>IFERROR(VLOOKUP(Tabla1[[#This Row],[FECHA]],'RECAUDOS LOCALES'!A:D,3,FALSE),0)</f>
        <v>625888</v>
      </c>
      <c r="U4395" s="11">
        <f>IFERROR(VLOOKUP(Tabla1[[#This Row],[FECHA]],'RECAUDOS EXTERNOS'!A:D,4,FALSE),0)</f>
        <v>6</v>
      </c>
      <c r="V4395" s="9">
        <f>IFERROR(VLOOKUP(Tabla1[[#This Row],[FECHA]],'RECAUDOS EXTERNOS'!A:D,3,FALSE),0)</f>
        <v>1225187</v>
      </c>
    </row>
    <row r="4396" spans="1:22" x14ac:dyDescent="0.25">
      <c r="A4396" s="1">
        <v>41955</v>
      </c>
      <c r="B4396" s="3" t="s">
        <v>3</v>
      </c>
      <c r="C4396" s="2">
        <v>41944</v>
      </c>
      <c r="D4396" s="5">
        <f>YEAR(Tabla1[[#This Row],[FECHA]])</f>
        <v>2014</v>
      </c>
      <c r="E4396" s="5">
        <f>IFERROR(VLOOKUP(Tabla1[[#This Row],[FECHA]],'COMPARENDOS TOTALES'!A:D,4,FALSE),0)</f>
        <v>0</v>
      </c>
      <c r="F4396" s="9">
        <f>IFERROR(VLOOKUP(Tabla1[[#This Row],[FECHA]],'COMPARENDOS TOTALES'!A:D,3,FALSE),0)</f>
        <v>0</v>
      </c>
      <c r="G4396" s="5">
        <f>IFERROR(VLOOKUP(Tabla1[[#This Row],[FECHA]],EXONERACIONES!A:D,4,FALSE),0)</f>
        <v>0</v>
      </c>
      <c r="H4396" s="9">
        <f>IFERROR(VLOOKUP(Tabla1[[#This Row],[FECHA]],EXONERACIONES!A:D,3,FALSE),0)</f>
        <v>0</v>
      </c>
      <c r="I4396" s="5">
        <f>IFERROR(VLOOKUP(Tabla1[[#This Row],[FECHA]],'SIMIT CON RES'!A:D,4,FALSE),0)</f>
        <v>0</v>
      </c>
      <c r="J4396" s="9">
        <f>IFERROR(VLOOKUP(Tabla1[[#This Row],[FECHA]],'SIMIT CON RES'!A:D,3,FALSE),0)</f>
        <v>0</v>
      </c>
      <c r="K4396">
        <f>IFERROR(VLOOKUP(Tabla1[[#This Row],[FECHA]],'SIMIT SIN RES'!A:D,4,FALSE),0)</f>
        <v>0</v>
      </c>
      <c r="L4396" s="9">
        <f>IFERROR(VLOOKUP(Tabla1[[#This Row],[FECHA]],'SIMIT SIN RES'!A:D,3,FALSE),0)</f>
        <v>0</v>
      </c>
      <c r="M4396" s="5">
        <f>IFERROR(VLOOKUP(Tabla1[[#This Row],[FECHA]],'RECAUDOS DE COMPARENDOS'!A:D,4,FALSE),0)</f>
        <v>0</v>
      </c>
      <c r="N4396" s="9">
        <f>IFERROR(VLOOKUP(Tabla1[[#This Row],[FECHA]],'RECAUDOS DE COMPARENDOS'!A:D,3,FALSE),0)</f>
        <v>0</v>
      </c>
      <c r="O4396" s="5">
        <f>IFERROR(VLOOKUP(Tabla1[[#This Row],[FECHA]],'RECAUDOS DE RESOLUCIONES'!A:D,4,FALSE),0)</f>
        <v>0</v>
      </c>
      <c r="P4396" s="9">
        <f>IFERROR(VLOOKUP(Tabla1[[#This Row],[FECHA]],'RECAUDOS DE RESOLUCIONES'!A:D,3,FALSE),0)</f>
        <v>0</v>
      </c>
      <c r="Q439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39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396" s="11">
        <f>IFERROR(VLOOKUP(Tabla1[[#This Row],[FECHA]],'RECAUDOS LOCALES'!A:D,4,FALSE),0)</f>
        <v>11</v>
      </c>
      <c r="T4396" s="9">
        <f>IFERROR(VLOOKUP(Tabla1[[#This Row],[FECHA]],'RECAUDOS LOCALES'!A:D,3,FALSE),0)</f>
        <v>1450000</v>
      </c>
      <c r="U4396" s="11">
        <f>IFERROR(VLOOKUP(Tabla1[[#This Row],[FECHA]],'RECAUDOS EXTERNOS'!A:D,4,FALSE),0)</f>
        <v>0</v>
      </c>
      <c r="V4396" s="9">
        <f>IFERROR(VLOOKUP(Tabla1[[#This Row],[FECHA]],'RECAUDOS EXTERNOS'!A:D,3,FALSE),0)</f>
        <v>0</v>
      </c>
    </row>
    <row r="4397" spans="1:22" x14ac:dyDescent="0.25">
      <c r="A4397" s="1">
        <v>41956</v>
      </c>
      <c r="B4397" s="3" t="s">
        <v>6</v>
      </c>
      <c r="C4397" s="2">
        <v>41944</v>
      </c>
      <c r="D4397" s="5">
        <f>YEAR(Tabla1[[#This Row],[FECHA]])</f>
        <v>2014</v>
      </c>
      <c r="E4397" s="5">
        <f>IFERROR(VLOOKUP(Tabla1[[#This Row],[FECHA]],'COMPARENDOS TOTALES'!A:D,4,FALSE),0)</f>
        <v>12</v>
      </c>
      <c r="F4397" s="9">
        <f>IFERROR(VLOOKUP(Tabla1[[#This Row],[FECHA]],'COMPARENDOS TOTALES'!A:D,3,FALSE),0)</f>
        <v>6324267</v>
      </c>
      <c r="G4397" s="5">
        <f>IFERROR(VLOOKUP(Tabla1[[#This Row],[FECHA]],EXONERACIONES!A:D,4,FALSE),0)</f>
        <v>0</v>
      </c>
      <c r="H4397" s="9">
        <f>IFERROR(VLOOKUP(Tabla1[[#This Row],[FECHA]],EXONERACIONES!A:D,3,FALSE),0)</f>
        <v>0</v>
      </c>
      <c r="I4397" s="5">
        <f>IFERROR(VLOOKUP(Tabla1[[#This Row],[FECHA]],'SIMIT CON RES'!A:D,4,FALSE),0)</f>
        <v>12</v>
      </c>
      <c r="J4397" s="9">
        <f>IFERROR(VLOOKUP(Tabla1[[#This Row],[FECHA]],'SIMIT CON RES'!A:D,3,FALSE),0)</f>
        <v>6324267</v>
      </c>
      <c r="K4397">
        <f>IFERROR(VLOOKUP(Tabla1[[#This Row],[FECHA]],'SIMIT SIN RES'!A:D,4,FALSE),0)</f>
        <v>0</v>
      </c>
      <c r="L4397" s="9">
        <f>IFERROR(VLOOKUP(Tabla1[[#This Row],[FECHA]],'SIMIT SIN RES'!A:D,3,FALSE),0)</f>
        <v>0</v>
      </c>
      <c r="M4397" s="5">
        <f>IFERROR(VLOOKUP(Tabla1[[#This Row],[FECHA]],'RECAUDOS DE COMPARENDOS'!A:D,4,FALSE),0)</f>
        <v>0</v>
      </c>
      <c r="N4397" s="9">
        <f>IFERROR(VLOOKUP(Tabla1[[#This Row],[FECHA]],'RECAUDOS DE COMPARENDOS'!A:D,3,FALSE),0)</f>
        <v>0</v>
      </c>
      <c r="O4397" s="5">
        <f>IFERROR(VLOOKUP(Tabla1[[#This Row],[FECHA]],'RECAUDOS DE RESOLUCIONES'!A:D,4,FALSE),0)</f>
        <v>0</v>
      </c>
      <c r="P4397" s="9">
        <f>IFERROR(VLOOKUP(Tabla1[[#This Row],[FECHA]],'RECAUDOS DE RESOLUCIONES'!A:D,3,FALSE),0)</f>
        <v>0</v>
      </c>
      <c r="Q439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39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397" s="11">
        <f>IFERROR(VLOOKUP(Tabla1[[#This Row],[FECHA]],'RECAUDOS LOCALES'!A:D,4,FALSE),0)</f>
        <v>2</v>
      </c>
      <c r="T4397" s="9">
        <f>IFERROR(VLOOKUP(Tabla1[[#This Row],[FECHA]],'RECAUDOS LOCALES'!A:D,3,FALSE),0)</f>
        <v>399000</v>
      </c>
      <c r="U4397" s="11">
        <f>IFERROR(VLOOKUP(Tabla1[[#This Row],[FECHA]],'RECAUDOS EXTERNOS'!A:D,4,FALSE),0)</f>
        <v>3</v>
      </c>
      <c r="V4397" s="9">
        <f>IFERROR(VLOOKUP(Tabla1[[#This Row],[FECHA]],'RECAUDOS EXTERNOS'!A:D,3,FALSE),0)</f>
        <v>537160</v>
      </c>
    </row>
    <row r="4398" spans="1:22" x14ac:dyDescent="0.25">
      <c r="A4398" s="1">
        <v>41957</v>
      </c>
      <c r="B4398" s="3" t="s">
        <v>0</v>
      </c>
      <c r="C4398" s="2">
        <v>41944</v>
      </c>
      <c r="D4398" s="5">
        <f>YEAR(Tabla1[[#This Row],[FECHA]])</f>
        <v>2014</v>
      </c>
      <c r="E4398" s="5">
        <f>IFERROR(VLOOKUP(Tabla1[[#This Row],[FECHA]],'COMPARENDOS TOTALES'!A:D,4,FALSE),0)</f>
        <v>4</v>
      </c>
      <c r="F4398" s="9">
        <f>IFERROR(VLOOKUP(Tabla1[[#This Row],[FECHA]],'COMPARENDOS TOTALES'!A:D,3,FALSE),0)</f>
        <v>2156000</v>
      </c>
      <c r="G4398" s="5">
        <f>IFERROR(VLOOKUP(Tabla1[[#This Row],[FECHA]],EXONERACIONES!A:D,4,FALSE),0)</f>
        <v>0</v>
      </c>
      <c r="H4398" s="9">
        <f>IFERROR(VLOOKUP(Tabla1[[#This Row],[FECHA]],EXONERACIONES!A:D,3,FALSE),0)</f>
        <v>0</v>
      </c>
      <c r="I4398" s="5">
        <f>IFERROR(VLOOKUP(Tabla1[[#This Row],[FECHA]],'SIMIT CON RES'!A:D,4,FALSE),0)</f>
        <v>4</v>
      </c>
      <c r="J4398" s="9">
        <f>IFERROR(VLOOKUP(Tabla1[[#This Row],[FECHA]],'SIMIT CON RES'!A:D,3,FALSE),0)</f>
        <v>2156000</v>
      </c>
      <c r="K4398">
        <f>IFERROR(VLOOKUP(Tabla1[[#This Row],[FECHA]],'SIMIT SIN RES'!A:D,4,FALSE),0)</f>
        <v>0</v>
      </c>
      <c r="L4398" s="9">
        <f>IFERROR(VLOOKUP(Tabla1[[#This Row],[FECHA]],'SIMIT SIN RES'!A:D,3,FALSE),0)</f>
        <v>0</v>
      </c>
      <c r="M4398" s="5">
        <f>IFERROR(VLOOKUP(Tabla1[[#This Row],[FECHA]],'RECAUDOS DE COMPARENDOS'!A:D,4,FALSE),0)</f>
        <v>0</v>
      </c>
      <c r="N4398" s="9">
        <f>IFERROR(VLOOKUP(Tabla1[[#This Row],[FECHA]],'RECAUDOS DE COMPARENDOS'!A:D,3,FALSE),0)</f>
        <v>0</v>
      </c>
      <c r="O4398" s="5">
        <f>IFERROR(VLOOKUP(Tabla1[[#This Row],[FECHA]],'RECAUDOS DE RESOLUCIONES'!A:D,4,FALSE),0)</f>
        <v>0</v>
      </c>
      <c r="P4398" s="9">
        <f>IFERROR(VLOOKUP(Tabla1[[#This Row],[FECHA]],'RECAUDOS DE RESOLUCIONES'!A:D,3,FALSE),0)</f>
        <v>0</v>
      </c>
      <c r="Q439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39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398" s="11">
        <f>IFERROR(VLOOKUP(Tabla1[[#This Row],[FECHA]],'RECAUDOS LOCALES'!A:D,4,FALSE),0)</f>
        <v>3</v>
      </c>
      <c r="T4398" s="9">
        <f>IFERROR(VLOOKUP(Tabla1[[#This Row],[FECHA]],'RECAUDOS LOCALES'!A:D,3,FALSE),0)</f>
        <v>473701</v>
      </c>
      <c r="U4398" s="11">
        <f>IFERROR(VLOOKUP(Tabla1[[#This Row],[FECHA]],'RECAUDOS EXTERNOS'!A:D,4,FALSE),0)</f>
        <v>2</v>
      </c>
      <c r="V4398" s="9">
        <f>IFERROR(VLOOKUP(Tabla1[[#This Row],[FECHA]],'RECAUDOS EXTERNOS'!A:D,3,FALSE),0)</f>
        <v>747507</v>
      </c>
    </row>
    <row r="4399" spans="1:22" x14ac:dyDescent="0.25">
      <c r="A4399" s="1">
        <v>41958</v>
      </c>
      <c r="B4399" s="3" t="s">
        <v>5</v>
      </c>
      <c r="C4399" s="2">
        <v>41944</v>
      </c>
      <c r="D4399" s="5">
        <f>YEAR(Tabla1[[#This Row],[FECHA]])</f>
        <v>2014</v>
      </c>
      <c r="E4399" s="5">
        <f>IFERROR(VLOOKUP(Tabla1[[#This Row],[FECHA]],'COMPARENDOS TOTALES'!A:D,4,FALSE),0)</f>
        <v>4</v>
      </c>
      <c r="F4399" s="9">
        <f>IFERROR(VLOOKUP(Tabla1[[#This Row],[FECHA]],'COMPARENDOS TOTALES'!A:D,3,FALSE),0)</f>
        <v>15391017</v>
      </c>
      <c r="G4399" s="5">
        <f>IFERROR(VLOOKUP(Tabla1[[#This Row],[FECHA]],EXONERACIONES!A:D,4,FALSE),0)</f>
        <v>0</v>
      </c>
      <c r="H4399" s="9">
        <f>IFERROR(VLOOKUP(Tabla1[[#This Row],[FECHA]],EXONERACIONES!A:D,3,FALSE),0)</f>
        <v>0</v>
      </c>
      <c r="I4399" s="5">
        <f>IFERROR(VLOOKUP(Tabla1[[#This Row],[FECHA]],'SIMIT CON RES'!A:D,4,FALSE),0)</f>
        <v>0</v>
      </c>
      <c r="J4399" s="9">
        <f>IFERROR(VLOOKUP(Tabla1[[#This Row],[FECHA]],'SIMIT CON RES'!A:D,3,FALSE),0)</f>
        <v>0</v>
      </c>
      <c r="K4399">
        <f>IFERROR(VLOOKUP(Tabla1[[#This Row],[FECHA]],'SIMIT SIN RES'!A:D,4,FALSE),0)</f>
        <v>1</v>
      </c>
      <c r="L4399" s="9">
        <f>IFERROR(VLOOKUP(Tabla1[[#This Row],[FECHA]],'SIMIT SIN RES'!A:D,3,FALSE),0)</f>
        <v>14784000</v>
      </c>
      <c r="M4399" s="5">
        <f>IFERROR(VLOOKUP(Tabla1[[#This Row],[FECHA]],'RECAUDOS DE COMPARENDOS'!A:D,4,FALSE),0)</f>
        <v>0</v>
      </c>
      <c r="N4399" s="9">
        <f>IFERROR(VLOOKUP(Tabla1[[#This Row],[FECHA]],'RECAUDOS DE COMPARENDOS'!A:D,3,FALSE),0)</f>
        <v>0</v>
      </c>
      <c r="O4399" s="5">
        <f>IFERROR(VLOOKUP(Tabla1[[#This Row],[FECHA]],'RECAUDOS DE RESOLUCIONES'!A:D,4,FALSE),0)</f>
        <v>0</v>
      </c>
      <c r="P4399" s="9">
        <f>IFERROR(VLOOKUP(Tabla1[[#This Row],[FECHA]],'RECAUDOS DE RESOLUCIONES'!A:D,3,FALSE),0)</f>
        <v>0</v>
      </c>
      <c r="Q439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4399" s="9">
        <f>Tabla1[V. COMPARENDOS]-(Tabla1[V. EXONERACIONES]+Tabla1[[#This Row],[V. SIMIT CON RESOLUCION]]+Tabla1[[#This Row],[V. SIMIT SIN RESOLUCION]]+Tabla1[[#This Row],[V. RECAUDOS COMPARENDOS]]+Tabla1[[#This Row],[V. RECAUDOS RESOLUCIONES]])</f>
        <v>607017</v>
      </c>
      <c r="S4399" s="11">
        <f>IFERROR(VLOOKUP(Tabla1[[#This Row],[FECHA]],'RECAUDOS LOCALES'!A:D,4,FALSE),0)</f>
        <v>0</v>
      </c>
      <c r="T4399" s="9">
        <f>IFERROR(VLOOKUP(Tabla1[[#This Row],[FECHA]],'RECAUDOS LOCALES'!A:D,3,FALSE),0)</f>
        <v>0</v>
      </c>
      <c r="U4399" s="11">
        <f>IFERROR(VLOOKUP(Tabla1[[#This Row],[FECHA]],'RECAUDOS EXTERNOS'!A:D,4,FALSE),0)</f>
        <v>0</v>
      </c>
      <c r="V4399" s="9">
        <f>IFERROR(VLOOKUP(Tabla1[[#This Row],[FECHA]],'RECAUDOS EXTERNOS'!A:D,3,FALSE),0)</f>
        <v>0</v>
      </c>
    </row>
    <row r="4400" spans="1:22" x14ac:dyDescent="0.25">
      <c r="A4400" s="1">
        <v>41959</v>
      </c>
      <c r="B4400" s="3" t="s">
        <v>4</v>
      </c>
      <c r="C4400" s="2">
        <v>41944</v>
      </c>
      <c r="D4400" s="5">
        <f>YEAR(Tabla1[[#This Row],[FECHA]])</f>
        <v>2014</v>
      </c>
      <c r="E4400" s="5">
        <f>IFERROR(VLOOKUP(Tabla1[[#This Row],[FECHA]],'COMPARENDOS TOTALES'!A:D,4,FALSE),0)</f>
        <v>3</v>
      </c>
      <c r="F4400" s="9">
        <f>IFERROR(VLOOKUP(Tabla1[[#This Row],[FECHA]],'COMPARENDOS TOTALES'!A:D,3,FALSE),0)</f>
        <v>750750</v>
      </c>
      <c r="G4400" s="5">
        <f>IFERROR(VLOOKUP(Tabla1[[#This Row],[FECHA]],EXONERACIONES!A:D,4,FALSE),0)</f>
        <v>0</v>
      </c>
      <c r="H4400" s="9">
        <f>IFERROR(VLOOKUP(Tabla1[[#This Row],[FECHA]],EXONERACIONES!A:D,3,FALSE),0)</f>
        <v>0</v>
      </c>
      <c r="I4400" s="5">
        <f>IFERROR(VLOOKUP(Tabla1[[#This Row],[FECHA]],'SIMIT CON RES'!A:D,4,FALSE),0)</f>
        <v>0</v>
      </c>
      <c r="J4400" s="9">
        <f>IFERROR(VLOOKUP(Tabla1[[#This Row],[FECHA]],'SIMIT CON RES'!A:D,3,FALSE),0)</f>
        <v>0</v>
      </c>
      <c r="K4400">
        <f>IFERROR(VLOOKUP(Tabla1[[#This Row],[FECHA]],'SIMIT SIN RES'!A:D,4,FALSE),0)</f>
        <v>0</v>
      </c>
      <c r="L4400" s="9">
        <f>IFERROR(VLOOKUP(Tabla1[[#This Row],[FECHA]],'SIMIT SIN RES'!A:D,3,FALSE),0)</f>
        <v>0</v>
      </c>
      <c r="M4400" s="5">
        <f>IFERROR(VLOOKUP(Tabla1[[#This Row],[FECHA]],'RECAUDOS DE COMPARENDOS'!A:D,4,FALSE),0)</f>
        <v>0</v>
      </c>
      <c r="N4400" s="9">
        <f>IFERROR(VLOOKUP(Tabla1[[#This Row],[FECHA]],'RECAUDOS DE COMPARENDOS'!A:D,3,FALSE),0)</f>
        <v>0</v>
      </c>
      <c r="O4400" s="5">
        <f>IFERROR(VLOOKUP(Tabla1[[#This Row],[FECHA]],'RECAUDOS DE RESOLUCIONES'!A:D,4,FALSE),0)</f>
        <v>0</v>
      </c>
      <c r="P4400" s="9">
        <f>IFERROR(VLOOKUP(Tabla1[[#This Row],[FECHA]],'RECAUDOS DE RESOLUCIONES'!A:D,3,FALSE),0)</f>
        <v>0</v>
      </c>
      <c r="Q440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4400" s="9">
        <f>Tabla1[V. COMPARENDOS]-(Tabla1[V. EXONERACIONES]+Tabla1[[#This Row],[V. SIMIT CON RESOLUCION]]+Tabla1[[#This Row],[V. SIMIT SIN RESOLUCION]]+Tabla1[[#This Row],[V. RECAUDOS COMPARENDOS]]+Tabla1[[#This Row],[V. RECAUDOS RESOLUCIONES]])</f>
        <v>750750</v>
      </c>
      <c r="S4400" s="11">
        <f>IFERROR(VLOOKUP(Tabla1[[#This Row],[FECHA]],'RECAUDOS LOCALES'!A:D,4,FALSE),0)</f>
        <v>0</v>
      </c>
      <c r="T4400" s="9">
        <f>IFERROR(VLOOKUP(Tabla1[[#This Row],[FECHA]],'RECAUDOS LOCALES'!A:D,3,FALSE),0)</f>
        <v>0</v>
      </c>
      <c r="U4400" s="11">
        <f>IFERROR(VLOOKUP(Tabla1[[#This Row],[FECHA]],'RECAUDOS EXTERNOS'!A:D,4,FALSE),0)</f>
        <v>0</v>
      </c>
      <c r="V4400" s="9">
        <f>IFERROR(VLOOKUP(Tabla1[[#This Row],[FECHA]],'RECAUDOS EXTERNOS'!A:D,3,FALSE),0)</f>
        <v>0</v>
      </c>
    </row>
    <row r="4401" spans="1:22" x14ac:dyDescent="0.25">
      <c r="A4401" s="1">
        <v>41960</v>
      </c>
      <c r="B4401" s="3" t="s">
        <v>1</v>
      </c>
      <c r="C4401" s="2">
        <v>41944</v>
      </c>
      <c r="D4401" s="5">
        <f>YEAR(Tabla1[[#This Row],[FECHA]])</f>
        <v>2014</v>
      </c>
      <c r="E4401" s="5">
        <f>IFERROR(VLOOKUP(Tabla1[[#This Row],[FECHA]],'COMPARENDOS TOTALES'!A:D,4,FALSE),0)</f>
        <v>10</v>
      </c>
      <c r="F4401" s="9">
        <f>IFERROR(VLOOKUP(Tabla1[[#This Row],[FECHA]],'COMPARENDOS TOTALES'!A:D,3,FALSE),0)</f>
        <v>4245267</v>
      </c>
      <c r="G4401" s="5">
        <f>IFERROR(VLOOKUP(Tabla1[[#This Row],[FECHA]],EXONERACIONES!A:D,4,FALSE),0)</f>
        <v>0</v>
      </c>
      <c r="H4401" s="9">
        <f>IFERROR(VLOOKUP(Tabla1[[#This Row],[FECHA]],EXONERACIONES!A:D,3,FALSE),0)</f>
        <v>0</v>
      </c>
      <c r="I4401" s="5">
        <f>IFERROR(VLOOKUP(Tabla1[[#This Row],[FECHA]],'SIMIT CON RES'!A:D,4,FALSE),0)</f>
        <v>9</v>
      </c>
      <c r="J4401" s="9">
        <f>IFERROR(VLOOKUP(Tabla1[[#This Row],[FECHA]],'SIMIT CON RES'!A:D,3,FALSE),0)</f>
        <v>3937267</v>
      </c>
      <c r="K4401">
        <f>IFERROR(VLOOKUP(Tabla1[[#This Row],[FECHA]],'SIMIT SIN RES'!A:D,4,FALSE),0)</f>
        <v>0</v>
      </c>
      <c r="L4401" s="9">
        <f>IFERROR(VLOOKUP(Tabla1[[#This Row],[FECHA]],'SIMIT SIN RES'!A:D,3,FALSE),0)</f>
        <v>0</v>
      </c>
      <c r="M4401" s="5">
        <f>IFERROR(VLOOKUP(Tabla1[[#This Row],[FECHA]],'RECAUDOS DE COMPARENDOS'!A:D,4,FALSE),0)</f>
        <v>0</v>
      </c>
      <c r="N4401" s="9">
        <f>IFERROR(VLOOKUP(Tabla1[[#This Row],[FECHA]],'RECAUDOS DE COMPARENDOS'!A:D,3,FALSE),0)</f>
        <v>0</v>
      </c>
      <c r="O4401" s="5">
        <f>IFERROR(VLOOKUP(Tabla1[[#This Row],[FECHA]],'RECAUDOS DE RESOLUCIONES'!A:D,4,FALSE),0)</f>
        <v>0</v>
      </c>
      <c r="P4401" s="9">
        <f>IFERROR(VLOOKUP(Tabla1[[#This Row],[FECHA]],'RECAUDOS DE RESOLUCIONES'!A:D,3,FALSE),0)</f>
        <v>0</v>
      </c>
      <c r="Q440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401" s="9">
        <f>Tabla1[V. COMPARENDOS]-(Tabla1[V. EXONERACIONES]+Tabla1[[#This Row],[V. SIMIT CON RESOLUCION]]+Tabla1[[#This Row],[V. SIMIT SIN RESOLUCION]]+Tabla1[[#This Row],[V. RECAUDOS COMPARENDOS]]+Tabla1[[#This Row],[V. RECAUDOS RESOLUCIONES]])</f>
        <v>308000</v>
      </c>
      <c r="S4401" s="11">
        <f>IFERROR(VLOOKUP(Tabla1[[#This Row],[FECHA]],'RECAUDOS LOCALES'!A:D,4,FALSE),0)</f>
        <v>0</v>
      </c>
      <c r="T4401" s="9">
        <f>IFERROR(VLOOKUP(Tabla1[[#This Row],[FECHA]],'RECAUDOS LOCALES'!A:D,3,FALSE),0)</f>
        <v>0</v>
      </c>
      <c r="U4401" s="11">
        <f>IFERROR(VLOOKUP(Tabla1[[#This Row],[FECHA]],'RECAUDOS EXTERNOS'!A:D,4,FALSE),0)</f>
        <v>0</v>
      </c>
      <c r="V4401" s="9">
        <f>IFERROR(VLOOKUP(Tabla1[[#This Row],[FECHA]],'RECAUDOS EXTERNOS'!A:D,3,FALSE),0)</f>
        <v>0</v>
      </c>
    </row>
    <row r="4402" spans="1:22" x14ac:dyDescent="0.25">
      <c r="A4402" s="1">
        <v>41961</v>
      </c>
      <c r="B4402" s="3" t="s">
        <v>2</v>
      </c>
      <c r="C4402" s="2">
        <v>41944</v>
      </c>
      <c r="D4402" s="5">
        <f>YEAR(Tabla1[[#This Row],[FECHA]])</f>
        <v>2014</v>
      </c>
      <c r="E4402" s="5">
        <f>IFERROR(VLOOKUP(Tabla1[[#This Row],[FECHA]],'COMPARENDOS TOTALES'!A:D,4,FALSE),0)</f>
        <v>2</v>
      </c>
      <c r="F4402" s="9">
        <f>IFERROR(VLOOKUP(Tabla1[[#This Row],[FECHA]],'COMPARENDOS TOTALES'!A:D,3,FALSE),0)</f>
        <v>29670667</v>
      </c>
      <c r="G4402" s="5">
        <f>IFERROR(VLOOKUP(Tabla1[[#This Row],[FECHA]],EXONERACIONES!A:D,4,FALSE),0)</f>
        <v>0</v>
      </c>
      <c r="H4402" s="9">
        <f>IFERROR(VLOOKUP(Tabla1[[#This Row],[FECHA]],EXONERACIONES!A:D,3,FALSE),0)</f>
        <v>0</v>
      </c>
      <c r="I4402" s="5">
        <f>IFERROR(VLOOKUP(Tabla1[[#This Row],[FECHA]],'SIMIT CON RES'!A:D,4,FALSE),0)</f>
        <v>1</v>
      </c>
      <c r="J4402" s="9">
        <f>IFERROR(VLOOKUP(Tabla1[[#This Row],[FECHA]],'SIMIT CON RES'!A:D,3,FALSE),0)</f>
        <v>29568000</v>
      </c>
      <c r="K4402">
        <f>IFERROR(VLOOKUP(Tabla1[[#This Row],[FECHA]],'SIMIT SIN RES'!A:D,4,FALSE),0)</f>
        <v>0</v>
      </c>
      <c r="L4402" s="9">
        <f>IFERROR(VLOOKUP(Tabla1[[#This Row],[FECHA]],'SIMIT SIN RES'!A:D,3,FALSE),0)</f>
        <v>0</v>
      </c>
      <c r="M4402" s="5">
        <f>IFERROR(VLOOKUP(Tabla1[[#This Row],[FECHA]],'RECAUDOS DE COMPARENDOS'!A:D,4,FALSE),0)</f>
        <v>0</v>
      </c>
      <c r="N4402" s="9">
        <f>IFERROR(VLOOKUP(Tabla1[[#This Row],[FECHA]],'RECAUDOS DE COMPARENDOS'!A:D,3,FALSE),0)</f>
        <v>0</v>
      </c>
      <c r="O4402" s="5">
        <f>IFERROR(VLOOKUP(Tabla1[[#This Row],[FECHA]],'RECAUDOS DE RESOLUCIONES'!A:D,4,FALSE),0)</f>
        <v>0</v>
      </c>
      <c r="P4402" s="9">
        <f>IFERROR(VLOOKUP(Tabla1[[#This Row],[FECHA]],'RECAUDOS DE RESOLUCIONES'!A:D,3,FALSE),0)</f>
        <v>0</v>
      </c>
      <c r="Q440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402" s="9">
        <f>Tabla1[V. COMPARENDOS]-(Tabla1[V. EXONERACIONES]+Tabla1[[#This Row],[V. SIMIT CON RESOLUCION]]+Tabla1[[#This Row],[V. SIMIT SIN RESOLUCION]]+Tabla1[[#This Row],[V. RECAUDOS COMPARENDOS]]+Tabla1[[#This Row],[V. RECAUDOS RESOLUCIONES]])</f>
        <v>102667</v>
      </c>
      <c r="S4402" s="11">
        <f>IFERROR(VLOOKUP(Tabla1[[#This Row],[FECHA]],'RECAUDOS LOCALES'!A:D,4,FALSE),0)</f>
        <v>4</v>
      </c>
      <c r="T4402" s="9">
        <f>IFERROR(VLOOKUP(Tabla1[[#This Row],[FECHA]],'RECAUDOS LOCALES'!A:D,3,FALSE),0)</f>
        <v>747284</v>
      </c>
      <c r="U4402" s="11">
        <f>IFERROR(VLOOKUP(Tabla1[[#This Row],[FECHA]],'RECAUDOS EXTERNOS'!A:D,4,FALSE),0)</f>
        <v>1</v>
      </c>
      <c r="V4402" s="9">
        <f>IFERROR(VLOOKUP(Tabla1[[#This Row],[FECHA]],'RECAUDOS EXTERNOS'!A:D,3,FALSE),0)</f>
        <v>129600</v>
      </c>
    </row>
    <row r="4403" spans="1:22" x14ac:dyDescent="0.25">
      <c r="A4403" s="1">
        <v>41962</v>
      </c>
      <c r="B4403" s="3" t="s">
        <v>3</v>
      </c>
      <c r="C4403" s="2">
        <v>41944</v>
      </c>
      <c r="D4403" s="5">
        <f>YEAR(Tabla1[[#This Row],[FECHA]])</f>
        <v>2014</v>
      </c>
      <c r="E4403" s="5">
        <f>IFERROR(VLOOKUP(Tabla1[[#This Row],[FECHA]],'COMPARENDOS TOTALES'!A:D,4,FALSE),0)</f>
        <v>6</v>
      </c>
      <c r="F4403" s="9">
        <f>IFERROR(VLOOKUP(Tabla1[[#This Row],[FECHA]],'COMPARENDOS TOTALES'!A:D,3,FALSE),0)</f>
        <v>2253534</v>
      </c>
      <c r="G4403" s="5">
        <f>IFERROR(VLOOKUP(Tabla1[[#This Row],[FECHA]],EXONERACIONES!A:D,4,FALSE),0)</f>
        <v>0</v>
      </c>
      <c r="H4403" s="9">
        <f>IFERROR(VLOOKUP(Tabla1[[#This Row],[FECHA]],EXONERACIONES!A:D,3,FALSE),0)</f>
        <v>0</v>
      </c>
      <c r="I4403" s="5">
        <f>IFERROR(VLOOKUP(Tabla1[[#This Row],[FECHA]],'SIMIT CON RES'!A:D,4,FALSE),0)</f>
        <v>5</v>
      </c>
      <c r="J4403" s="9">
        <f>IFERROR(VLOOKUP(Tabla1[[#This Row],[FECHA]],'SIMIT CON RES'!A:D,3,FALSE),0)</f>
        <v>1868534</v>
      </c>
      <c r="K4403">
        <f>IFERROR(VLOOKUP(Tabla1[[#This Row],[FECHA]],'SIMIT SIN RES'!A:D,4,FALSE),0)</f>
        <v>0</v>
      </c>
      <c r="L4403" s="9">
        <f>IFERROR(VLOOKUP(Tabla1[[#This Row],[FECHA]],'SIMIT SIN RES'!A:D,3,FALSE),0)</f>
        <v>0</v>
      </c>
      <c r="M4403" s="5">
        <f>IFERROR(VLOOKUP(Tabla1[[#This Row],[FECHA]],'RECAUDOS DE COMPARENDOS'!A:D,4,FALSE),0)</f>
        <v>0</v>
      </c>
      <c r="N4403" s="9">
        <f>IFERROR(VLOOKUP(Tabla1[[#This Row],[FECHA]],'RECAUDOS DE COMPARENDOS'!A:D,3,FALSE),0)</f>
        <v>0</v>
      </c>
      <c r="O4403" s="5">
        <f>IFERROR(VLOOKUP(Tabla1[[#This Row],[FECHA]],'RECAUDOS DE RESOLUCIONES'!A:D,4,FALSE),0)</f>
        <v>0</v>
      </c>
      <c r="P4403" s="9">
        <f>IFERROR(VLOOKUP(Tabla1[[#This Row],[FECHA]],'RECAUDOS DE RESOLUCIONES'!A:D,3,FALSE),0)</f>
        <v>0</v>
      </c>
      <c r="Q440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403" s="9">
        <f>Tabla1[V. COMPARENDOS]-(Tabla1[V. EXONERACIONES]+Tabla1[[#This Row],[V. SIMIT CON RESOLUCION]]+Tabla1[[#This Row],[V. SIMIT SIN RESOLUCION]]+Tabla1[[#This Row],[V. RECAUDOS COMPARENDOS]]+Tabla1[[#This Row],[V. RECAUDOS RESOLUCIONES]])</f>
        <v>385000</v>
      </c>
      <c r="S4403" s="11">
        <f>IFERROR(VLOOKUP(Tabla1[[#This Row],[FECHA]],'RECAUDOS LOCALES'!A:D,4,FALSE),0)</f>
        <v>3</v>
      </c>
      <c r="T4403" s="9">
        <f>IFERROR(VLOOKUP(Tabla1[[#This Row],[FECHA]],'RECAUDOS LOCALES'!A:D,3,FALSE),0)</f>
        <v>604050</v>
      </c>
      <c r="U4403" s="11">
        <f>IFERROR(VLOOKUP(Tabla1[[#This Row],[FECHA]],'RECAUDOS EXTERNOS'!A:D,4,FALSE),0)</f>
        <v>2</v>
      </c>
      <c r="V4403" s="9">
        <f>IFERROR(VLOOKUP(Tabla1[[#This Row],[FECHA]],'RECAUDOS EXTERNOS'!A:D,3,FALSE),0)</f>
        <v>1100820</v>
      </c>
    </row>
    <row r="4404" spans="1:22" x14ac:dyDescent="0.25">
      <c r="A4404" s="1">
        <v>41963</v>
      </c>
      <c r="B4404" s="3" t="s">
        <v>6</v>
      </c>
      <c r="C4404" s="2">
        <v>41944</v>
      </c>
      <c r="D4404" s="5">
        <f>YEAR(Tabla1[[#This Row],[FECHA]])</f>
        <v>2014</v>
      </c>
      <c r="E4404" s="5">
        <f>IFERROR(VLOOKUP(Tabla1[[#This Row],[FECHA]],'COMPARENDOS TOTALES'!A:D,4,FALSE),0)</f>
        <v>4</v>
      </c>
      <c r="F4404" s="9">
        <f>IFERROR(VLOOKUP(Tabla1[[#This Row],[FECHA]],'COMPARENDOS TOTALES'!A:D,3,FALSE),0)</f>
        <v>1540000</v>
      </c>
      <c r="G4404" s="5">
        <f>IFERROR(VLOOKUP(Tabla1[[#This Row],[FECHA]],EXONERACIONES!A:D,4,FALSE),0)</f>
        <v>0</v>
      </c>
      <c r="H4404" s="9">
        <f>IFERROR(VLOOKUP(Tabla1[[#This Row],[FECHA]],EXONERACIONES!A:D,3,FALSE),0)</f>
        <v>0</v>
      </c>
      <c r="I4404" s="5">
        <f>IFERROR(VLOOKUP(Tabla1[[#This Row],[FECHA]],'SIMIT CON RES'!A:D,4,FALSE),0)</f>
        <v>3</v>
      </c>
      <c r="J4404" s="9">
        <f>IFERROR(VLOOKUP(Tabla1[[#This Row],[FECHA]],'SIMIT CON RES'!A:D,3,FALSE),0)</f>
        <v>1232000</v>
      </c>
      <c r="K4404">
        <f>IFERROR(VLOOKUP(Tabla1[[#This Row],[FECHA]],'SIMIT SIN RES'!A:D,4,FALSE),0)</f>
        <v>0</v>
      </c>
      <c r="L4404" s="9">
        <f>IFERROR(VLOOKUP(Tabla1[[#This Row],[FECHA]],'SIMIT SIN RES'!A:D,3,FALSE),0)</f>
        <v>0</v>
      </c>
      <c r="M4404" s="5">
        <f>IFERROR(VLOOKUP(Tabla1[[#This Row],[FECHA]],'RECAUDOS DE COMPARENDOS'!A:D,4,FALSE),0)</f>
        <v>0</v>
      </c>
      <c r="N4404" s="9">
        <f>IFERROR(VLOOKUP(Tabla1[[#This Row],[FECHA]],'RECAUDOS DE COMPARENDOS'!A:D,3,FALSE),0)</f>
        <v>0</v>
      </c>
      <c r="O4404" s="5">
        <f>IFERROR(VLOOKUP(Tabla1[[#This Row],[FECHA]],'RECAUDOS DE RESOLUCIONES'!A:D,4,FALSE),0)</f>
        <v>0</v>
      </c>
      <c r="P4404" s="9">
        <f>IFERROR(VLOOKUP(Tabla1[[#This Row],[FECHA]],'RECAUDOS DE RESOLUCIONES'!A:D,3,FALSE),0)</f>
        <v>0</v>
      </c>
      <c r="Q440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404" s="9">
        <f>Tabla1[V. COMPARENDOS]-(Tabla1[V. EXONERACIONES]+Tabla1[[#This Row],[V. SIMIT CON RESOLUCION]]+Tabla1[[#This Row],[V. SIMIT SIN RESOLUCION]]+Tabla1[[#This Row],[V. RECAUDOS COMPARENDOS]]+Tabla1[[#This Row],[V. RECAUDOS RESOLUCIONES]])</f>
        <v>308000</v>
      </c>
      <c r="S4404" s="11">
        <f>IFERROR(VLOOKUP(Tabla1[[#This Row],[FECHA]],'RECAUDOS LOCALES'!A:D,4,FALSE),0)</f>
        <v>0</v>
      </c>
      <c r="T4404" s="9">
        <f>IFERROR(VLOOKUP(Tabla1[[#This Row],[FECHA]],'RECAUDOS LOCALES'!A:D,3,FALSE),0)</f>
        <v>0</v>
      </c>
      <c r="U4404" s="11">
        <f>IFERROR(VLOOKUP(Tabla1[[#This Row],[FECHA]],'RECAUDOS EXTERNOS'!A:D,4,FALSE),0)</f>
        <v>1</v>
      </c>
      <c r="V4404" s="9">
        <f>IFERROR(VLOOKUP(Tabla1[[#This Row],[FECHA]],'RECAUDOS EXTERNOS'!A:D,3,FALSE),0)</f>
        <v>992268</v>
      </c>
    </row>
    <row r="4405" spans="1:22" x14ac:dyDescent="0.25">
      <c r="A4405" s="1">
        <v>41964</v>
      </c>
      <c r="B4405" s="3" t="s">
        <v>0</v>
      </c>
      <c r="C4405" s="2">
        <v>41944</v>
      </c>
      <c r="D4405" s="5">
        <f>YEAR(Tabla1[[#This Row],[FECHA]])</f>
        <v>2014</v>
      </c>
      <c r="E4405" s="5">
        <f>IFERROR(VLOOKUP(Tabla1[[#This Row],[FECHA]],'COMPARENDOS TOTALES'!A:D,4,FALSE),0)</f>
        <v>6</v>
      </c>
      <c r="F4405" s="9">
        <f>IFERROR(VLOOKUP(Tabla1[[#This Row],[FECHA]],'COMPARENDOS TOTALES'!A:D,3,FALSE),0)</f>
        <v>2166267</v>
      </c>
      <c r="G4405" s="5">
        <f>IFERROR(VLOOKUP(Tabla1[[#This Row],[FECHA]],EXONERACIONES!A:D,4,FALSE),0)</f>
        <v>0</v>
      </c>
      <c r="H4405" s="9">
        <f>IFERROR(VLOOKUP(Tabla1[[#This Row],[FECHA]],EXONERACIONES!A:D,3,FALSE),0)</f>
        <v>0</v>
      </c>
      <c r="I4405" s="5">
        <f>IFERROR(VLOOKUP(Tabla1[[#This Row],[FECHA]],'SIMIT CON RES'!A:D,4,FALSE),0)</f>
        <v>4</v>
      </c>
      <c r="J4405" s="9">
        <f>IFERROR(VLOOKUP(Tabla1[[#This Row],[FECHA]],'SIMIT CON RES'!A:D,3,FALSE),0)</f>
        <v>1704267</v>
      </c>
      <c r="K4405">
        <f>IFERROR(VLOOKUP(Tabla1[[#This Row],[FECHA]],'SIMIT SIN RES'!A:D,4,FALSE),0)</f>
        <v>0</v>
      </c>
      <c r="L4405" s="9">
        <f>IFERROR(VLOOKUP(Tabla1[[#This Row],[FECHA]],'SIMIT SIN RES'!A:D,3,FALSE),0)</f>
        <v>0</v>
      </c>
      <c r="M4405" s="5">
        <f>IFERROR(VLOOKUP(Tabla1[[#This Row],[FECHA]],'RECAUDOS DE COMPARENDOS'!A:D,4,FALSE),0)</f>
        <v>0</v>
      </c>
      <c r="N4405" s="9">
        <f>IFERROR(VLOOKUP(Tabla1[[#This Row],[FECHA]],'RECAUDOS DE COMPARENDOS'!A:D,3,FALSE),0)</f>
        <v>0</v>
      </c>
      <c r="O4405" s="5">
        <f>IFERROR(VLOOKUP(Tabla1[[#This Row],[FECHA]],'RECAUDOS DE RESOLUCIONES'!A:D,4,FALSE),0)</f>
        <v>0</v>
      </c>
      <c r="P4405" s="9">
        <f>IFERROR(VLOOKUP(Tabla1[[#This Row],[FECHA]],'RECAUDOS DE RESOLUCIONES'!A:D,3,FALSE),0)</f>
        <v>0</v>
      </c>
      <c r="Q440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4405" s="9">
        <f>Tabla1[V. COMPARENDOS]-(Tabla1[V. EXONERACIONES]+Tabla1[[#This Row],[V. SIMIT CON RESOLUCION]]+Tabla1[[#This Row],[V. SIMIT SIN RESOLUCION]]+Tabla1[[#This Row],[V. RECAUDOS COMPARENDOS]]+Tabla1[[#This Row],[V. RECAUDOS RESOLUCIONES]])</f>
        <v>462000</v>
      </c>
      <c r="S4405" s="11">
        <f>IFERROR(VLOOKUP(Tabla1[[#This Row],[FECHA]],'RECAUDOS LOCALES'!A:D,4,FALSE),0)</f>
        <v>4</v>
      </c>
      <c r="T4405" s="9">
        <f>IFERROR(VLOOKUP(Tabla1[[#This Row],[FECHA]],'RECAUDOS LOCALES'!A:D,3,FALSE),0)</f>
        <v>829124</v>
      </c>
      <c r="U4405" s="11">
        <f>IFERROR(VLOOKUP(Tabla1[[#This Row],[FECHA]],'RECAUDOS EXTERNOS'!A:D,4,FALSE),0)</f>
        <v>4</v>
      </c>
      <c r="V4405" s="9">
        <f>IFERROR(VLOOKUP(Tabla1[[#This Row],[FECHA]],'RECAUDOS EXTERNOS'!A:D,3,FALSE),0)</f>
        <v>794020</v>
      </c>
    </row>
    <row r="4406" spans="1:22" x14ac:dyDescent="0.25">
      <c r="A4406" s="1">
        <v>41965</v>
      </c>
      <c r="B4406" s="3" t="s">
        <v>5</v>
      </c>
      <c r="C4406" s="2">
        <v>41944</v>
      </c>
      <c r="D4406" s="5">
        <f>YEAR(Tabla1[[#This Row],[FECHA]])</f>
        <v>2014</v>
      </c>
      <c r="E4406" s="5">
        <f>IFERROR(VLOOKUP(Tabla1[[#This Row],[FECHA]],'COMPARENDOS TOTALES'!A:D,4,FALSE),0)</f>
        <v>8</v>
      </c>
      <c r="F4406" s="9">
        <f>IFERROR(VLOOKUP(Tabla1[[#This Row],[FECHA]],'COMPARENDOS TOTALES'!A:D,3,FALSE),0)</f>
        <v>2890068</v>
      </c>
      <c r="G4406" s="5">
        <f>IFERROR(VLOOKUP(Tabla1[[#This Row],[FECHA]],EXONERACIONES!A:D,4,FALSE),0)</f>
        <v>0</v>
      </c>
      <c r="H4406" s="9">
        <f>IFERROR(VLOOKUP(Tabla1[[#This Row],[FECHA]],EXONERACIONES!A:D,3,FALSE),0)</f>
        <v>0</v>
      </c>
      <c r="I4406" s="5">
        <f>IFERROR(VLOOKUP(Tabla1[[#This Row],[FECHA]],'SIMIT CON RES'!A:D,4,FALSE),0)</f>
        <v>8</v>
      </c>
      <c r="J4406" s="9">
        <f>IFERROR(VLOOKUP(Tabla1[[#This Row],[FECHA]],'SIMIT CON RES'!A:D,3,FALSE),0)</f>
        <v>2890068</v>
      </c>
      <c r="K4406">
        <f>IFERROR(VLOOKUP(Tabla1[[#This Row],[FECHA]],'SIMIT SIN RES'!A:D,4,FALSE),0)</f>
        <v>0</v>
      </c>
      <c r="L4406" s="9">
        <f>IFERROR(VLOOKUP(Tabla1[[#This Row],[FECHA]],'SIMIT SIN RES'!A:D,3,FALSE),0)</f>
        <v>0</v>
      </c>
      <c r="M4406" s="5">
        <f>IFERROR(VLOOKUP(Tabla1[[#This Row],[FECHA]],'RECAUDOS DE COMPARENDOS'!A:D,4,FALSE),0)</f>
        <v>0</v>
      </c>
      <c r="N4406" s="9">
        <f>IFERROR(VLOOKUP(Tabla1[[#This Row],[FECHA]],'RECAUDOS DE COMPARENDOS'!A:D,3,FALSE),0)</f>
        <v>0</v>
      </c>
      <c r="O4406" s="5">
        <f>IFERROR(VLOOKUP(Tabla1[[#This Row],[FECHA]],'RECAUDOS DE RESOLUCIONES'!A:D,4,FALSE),0)</f>
        <v>0</v>
      </c>
      <c r="P4406" s="9">
        <f>IFERROR(VLOOKUP(Tabla1[[#This Row],[FECHA]],'RECAUDOS DE RESOLUCIONES'!A:D,3,FALSE),0)</f>
        <v>0</v>
      </c>
      <c r="Q440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40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406" s="11">
        <f>IFERROR(VLOOKUP(Tabla1[[#This Row],[FECHA]],'RECAUDOS LOCALES'!A:D,4,FALSE),0)</f>
        <v>1</v>
      </c>
      <c r="T4406" s="9">
        <f>IFERROR(VLOOKUP(Tabla1[[#This Row],[FECHA]],'RECAUDOS LOCALES'!A:D,3,FALSE),0)</f>
        <v>300000</v>
      </c>
      <c r="U4406" s="11">
        <f>IFERROR(VLOOKUP(Tabla1[[#This Row],[FECHA]],'RECAUDOS EXTERNOS'!A:D,4,FALSE),0)</f>
        <v>0</v>
      </c>
      <c r="V4406" s="9">
        <f>IFERROR(VLOOKUP(Tabla1[[#This Row],[FECHA]],'RECAUDOS EXTERNOS'!A:D,3,FALSE),0)</f>
        <v>0</v>
      </c>
    </row>
    <row r="4407" spans="1:22" x14ac:dyDescent="0.25">
      <c r="A4407" s="1">
        <v>41966</v>
      </c>
      <c r="B4407" s="3" t="s">
        <v>4</v>
      </c>
      <c r="C4407" s="2">
        <v>41944</v>
      </c>
      <c r="D4407" s="5">
        <f>YEAR(Tabla1[[#This Row],[FECHA]])</f>
        <v>2014</v>
      </c>
      <c r="E4407" s="5">
        <f>IFERROR(VLOOKUP(Tabla1[[#This Row],[FECHA]],'COMPARENDOS TOTALES'!A:D,4,FALSE),0)</f>
        <v>11</v>
      </c>
      <c r="F4407" s="9">
        <f>IFERROR(VLOOKUP(Tabla1[[#This Row],[FECHA]],'COMPARENDOS TOTALES'!A:D,3,FALSE),0)</f>
        <v>5564534</v>
      </c>
      <c r="G4407" s="5">
        <f>IFERROR(VLOOKUP(Tabla1[[#This Row],[FECHA]],EXONERACIONES!A:D,4,FALSE),0)</f>
        <v>0</v>
      </c>
      <c r="H4407" s="9">
        <f>IFERROR(VLOOKUP(Tabla1[[#This Row],[FECHA]],EXONERACIONES!A:D,3,FALSE),0)</f>
        <v>0</v>
      </c>
      <c r="I4407" s="5">
        <f>IFERROR(VLOOKUP(Tabla1[[#This Row],[FECHA]],'SIMIT CON RES'!A:D,4,FALSE),0)</f>
        <v>9</v>
      </c>
      <c r="J4407" s="9">
        <f>IFERROR(VLOOKUP(Tabla1[[#This Row],[FECHA]],'SIMIT CON RES'!A:D,3,FALSE),0)</f>
        <v>4332534</v>
      </c>
      <c r="K4407">
        <f>IFERROR(VLOOKUP(Tabla1[[#This Row],[FECHA]],'SIMIT SIN RES'!A:D,4,FALSE),0)</f>
        <v>0</v>
      </c>
      <c r="L4407" s="9">
        <f>IFERROR(VLOOKUP(Tabla1[[#This Row],[FECHA]],'SIMIT SIN RES'!A:D,3,FALSE),0)</f>
        <v>0</v>
      </c>
      <c r="M4407" s="5">
        <f>IFERROR(VLOOKUP(Tabla1[[#This Row],[FECHA]],'RECAUDOS DE COMPARENDOS'!A:D,4,FALSE),0)</f>
        <v>0</v>
      </c>
      <c r="N4407" s="9">
        <f>IFERROR(VLOOKUP(Tabla1[[#This Row],[FECHA]],'RECAUDOS DE COMPARENDOS'!A:D,3,FALSE),0)</f>
        <v>0</v>
      </c>
      <c r="O4407" s="5">
        <f>IFERROR(VLOOKUP(Tabla1[[#This Row],[FECHA]],'RECAUDOS DE RESOLUCIONES'!A:D,4,FALSE),0)</f>
        <v>0</v>
      </c>
      <c r="P4407" s="9">
        <f>IFERROR(VLOOKUP(Tabla1[[#This Row],[FECHA]],'RECAUDOS DE RESOLUCIONES'!A:D,3,FALSE),0)</f>
        <v>0</v>
      </c>
      <c r="Q440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4407" s="9">
        <f>Tabla1[V. COMPARENDOS]-(Tabla1[V. EXONERACIONES]+Tabla1[[#This Row],[V. SIMIT CON RESOLUCION]]+Tabla1[[#This Row],[V. SIMIT SIN RESOLUCION]]+Tabla1[[#This Row],[V. RECAUDOS COMPARENDOS]]+Tabla1[[#This Row],[V. RECAUDOS RESOLUCIONES]])</f>
        <v>1232000</v>
      </c>
      <c r="S4407" s="11">
        <f>IFERROR(VLOOKUP(Tabla1[[#This Row],[FECHA]],'RECAUDOS LOCALES'!A:D,4,FALSE),0)</f>
        <v>0</v>
      </c>
      <c r="T4407" s="9">
        <f>IFERROR(VLOOKUP(Tabla1[[#This Row],[FECHA]],'RECAUDOS LOCALES'!A:D,3,FALSE),0)</f>
        <v>0</v>
      </c>
      <c r="U4407" s="11">
        <f>IFERROR(VLOOKUP(Tabla1[[#This Row],[FECHA]],'RECAUDOS EXTERNOS'!A:D,4,FALSE),0)</f>
        <v>0</v>
      </c>
      <c r="V4407" s="9">
        <f>IFERROR(VLOOKUP(Tabla1[[#This Row],[FECHA]],'RECAUDOS EXTERNOS'!A:D,3,FALSE),0)</f>
        <v>0</v>
      </c>
    </row>
    <row r="4408" spans="1:22" x14ac:dyDescent="0.25">
      <c r="A4408" s="1">
        <v>41967</v>
      </c>
      <c r="B4408" s="3" t="s">
        <v>1</v>
      </c>
      <c r="C4408" s="2">
        <v>41944</v>
      </c>
      <c r="D4408" s="5">
        <f>YEAR(Tabla1[[#This Row],[FECHA]])</f>
        <v>2014</v>
      </c>
      <c r="E4408" s="5">
        <f>IFERROR(VLOOKUP(Tabla1[[#This Row],[FECHA]],'COMPARENDOS TOTALES'!A:D,4,FALSE),0)</f>
        <v>8</v>
      </c>
      <c r="F4408" s="9">
        <f>IFERROR(VLOOKUP(Tabla1[[#This Row],[FECHA]],'COMPARENDOS TOTALES'!A:D,3,FALSE),0)</f>
        <v>3388000</v>
      </c>
      <c r="G4408" s="5">
        <f>IFERROR(VLOOKUP(Tabla1[[#This Row],[FECHA]],EXONERACIONES!A:D,4,FALSE),0)</f>
        <v>0</v>
      </c>
      <c r="H4408" s="9">
        <f>IFERROR(VLOOKUP(Tabla1[[#This Row],[FECHA]],EXONERACIONES!A:D,3,FALSE),0)</f>
        <v>0</v>
      </c>
      <c r="I4408" s="5">
        <f>IFERROR(VLOOKUP(Tabla1[[#This Row],[FECHA]],'SIMIT CON RES'!A:D,4,FALSE),0)</f>
        <v>6</v>
      </c>
      <c r="J4408" s="9">
        <f>IFERROR(VLOOKUP(Tabla1[[#This Row],[FECHA]],'SIMIT CON RES'!A:D,3,FALSE),0)</f>
        <v>2464000</v>
      </c>
      <c r="K4408">
        <f>IFERROR(VLOOKUP(Tabla1[[#This Row],[FECHA]],'SIMIT SIN RES'!A:D,4,FALSE),0)</f>
        <v>0</v>
      </c>
      <c r="L4408" s="9">
        <f>IFERROR(VLOOKUP(Tabla1[[#This Row],[FECHA]],'SIMIT SIN RES'!A:D,3,FALSE),0)</f>
        <v>0</v>
      </c>
      <c r="M4408" s="5">
        <f>IFERROR(VLOOKUP(Tabla1[[#This Row],[FECHA]],'RECAUDOS DE COMPARENDOS'!A:D,4,FALSE),0)</f>
        <v>0</v>
      </c>
      <c r="N4408" s="9">
        <f>IFERROR(VLOOKUP(Tabla1[[#This Row],[FECHA]],'RECAUDOS DE COMPARENDOS'!A:D,3,FALSE),0)</f>
        <v>0</v>
      </c>
      <c r="O4408" s="5">
        <f>IFERROR(VLOOKUP(Tabla1[[#This Row],[FECHA]],'RECAUDOS DE RESOLUCIONES'!A:D,4,FALSE),0)</f>
        <v>0</v>
      </c>
      <c r="P4408" s="9">
        <f>IFERROR(VLOOKUP(Tabla1[[#This Row],[FECHA]],'RECAUDOS DE RESOLUCIONES'!A:D,3,FALSE),0)</f>
        <v>0</v>
      </c>
      <c r="Q440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4408" s="9">
        <f>Tabla1[V. COMPARENDOS]-(Tabla1[V. EXONERACIONES]+Tabla1[[#This Row],[V. SIMIT CON RESOLUCION]]+Tabla1[[#This Row],[V. SIMIT SIN RESOLUCION]]+Tabla1[[#This Row],[V. RECAUDOS COMPARENDOS]]+Tabla1[[#This Row],[V. RECAUDOS RESOLUCIONES]])</f>
        <v>924000</v>
      </c>
      <c r="S4408" s="11">
        <f>IFERROR(VLOOKUP(Tabla1[[#This Row],[FECHA]],'RECAUDOS LOCALES'!A:D,4,FALSE),0)</f>
        <v>1</v>
      </c>
      <c r="T4408" s="9">
        <f>IFERROR(VLOOKUP(Tabla1[[#This Row],[FECHA]],'RECAUDOS LOCALES'!A:D,3,FALSE),0)</f>
        <v>300000</v>
      </c>
      <c r="U4408" s="11">
        <f>IFERROR(VLOOKUP(Tabla1[[#This Row],[FECHA]],'RECAUDOS EXTERNOS'!A:D,4,FALSE),0)</f>
        <v>3</v>
      </c>
      <c r="V4408" s="9">
        <f>IFERROR(VLOOKUP(Tabla1[[#This Row],[FECHA]],'RECAUDOS EXTERNOS'!A:D,3,FALSE),0)</f>
        <v>2183635</v>
      </c>
    </row>
    <row r="4409" spans="1:22" x14ac:dyDescent="0.25">
      <c r="A4409" s="1">
        <v>41968</v>
      </c>
      <c r="B4409" s="3" t="s">
        <v>2</v>
      </c>
      <c r="C4409" s="2">
        <v>41944</v>
      </c>
      <c r="D4409" s="5">
        <f>YEAR(Tabla1[[#This Row],[FECHA]])</f>
        <v>2014</v>
      </c>
      <c r="E4409" s="5">
        <f>IFERROR(VLOOKUP(Tabla1[[#This Row],[FECHA]],'COMPARENDOS TOTALES'!A:D,4,FALSE),0)</f>
        <v>8</v>
      </c>
      <c r="F4409" s="9">
        <f>IFERROR(VLOOKUP(Tabla1[[#This Row],[FECHA]],'COMPARENDOS TOTALES'!A:D,3,FALSE),0)</f>
        <v>2677034</v>
      </c>
      <c r="G4409" s="5">
        <f>IFERROR(VLOOKUP(Tabla1[[#This Row],[FECHA]],EXONERACIONES!A:D,4,FALSE),0)</f>
        <v>0</v>
      </c>
      <c r="H4409" s="9">
        <f>IFERROR(VLOOKUP(Tabla1[[#This Row],[FECHA]],EXONERACIONES!A:D,3,FALSE),0)</f>
        <v>0</v>
      </c>
      <c r="I4409" s="5">
        <f>IFERROR(VLOOKUP(Tabla1[[#This Row],[FECHA]],'SIMIT CON RES'!A:D,4,FALSE),0)</f>
        <v>6</v>
      </c>
      <c r="J4409" s="9">
        <f>IFERROR(VLOOKUP(Tabla1[[#This Row],[FECHA]],'SIMIT CON RES'!A:D,3,FALSE),0)</f>
        <v>1868534</v>
      </c>
      <c r="K4409">
        <f>IFERROR(VLOOKUP(Tabla1[[#This Row],[FECHA]],'SIMIT SIN RES'!A:D,4,FALSE),0)</f>
        <v>0</v>
      </c>
      <c r="L4409" s="9">
        <f>IFERROR(VLOOKUP(Tabla1[[#This Row],[FECHA]],'SIMIT SIN RES'!A:D,3,FALSE),0)</f>
        <v>0</v>
      </c>
      <c r="M4409" s="5">
        <f>IFERROR(VLOOKUP(Tabla1[[#This Row],[FECHA]],'RECAUDOS DE COMPARENDOS'!A:D,4,FALSE),0)</f>
        <v>0</v>
      </c>
      <c r="N4409" s="9">
        <f>IFERROR(VLOOKUP(Tabla1[[#This Row],[FECHA]],'RECAUDOS DE COMPARENDOS'!A:D,3,FALSE),0)</f>
        <v>0</v>
      </c>
      <c r="O4409" s="5">
        <f>IFERROR(VLOOKUP(Tabla1[[#This Row],[FECHA]],'RECAUDOS DE RESOLUCIONES'!A:D,4,FALSE),0)</f>
        <v>0</v>
      </c>
      <c r="P4409" s="9">
        <f>IFERROR(VLOOKUP(Tabla1[[#This Row],[FECHA]],'RECAUDOS DE RESOLUCIONES'!A:D,3,FALSE),0)</f>
        <v>0</v>
      </c>
      <c r="Q440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4409" s="9">
        <f>Tabla1[V. COMPARENDOS]-(Tabla1[V. EXONERACIONES]+Tabla1[[#This Row],[V. SIMIT CON RESOLUCION]]+Tabla1[[#This Row],[V. SIMIT SIN RESOLUCION]]+Tabla1[[#This Row],[V. RECAUDOS COMPARENDOS]]+Tabla1[[#This Row],[V. RECAUDOS RESOLUCIONES]])</f>
        <v>808500</v>
      </c>
      <c r="S4409" s="11">
        <f>IFERROR(VLOOKUP(Tabla1[[#This Row],[FECHA]],'RECAUDOS LOCALES'!A:D,4,FALSE),0)</f>
        <v>1</v>
      </c>
      <c r="T4409" s="9">
        <f>IFERROR(VLOOKUP(Tabla1[[#This Row],[FECHA]],'RECAUDOS LOCALES'!A:D,3,FALSE),0)</f>
        <v>200000</v>
      </c>
      <c r="U4409" s="11">
        <f>IFERROR(VLOOKUP(Tabla1[[#This Row],[FECHA]],'RECAUDOS EXTERNOS'!A:D,4,FALSE),0)</f>
        <v>2</v>
      </c>
      <c r="V4409" s="9">
        <f>IFERROR(VLOOKUP(Tabla1[[#This Row],[FECHA]],'RECAUDOS EXTERNOS'!A:D,3,FALSE),0)</f>
        <v>717008</v>
      </c>
    </row>
    <row r="4410" spans="1:22" x14ac:dyDescent="0.25">
      <c r="A4410" s="1">
        <v>41969</v>
      </c>
      <c r="B4410" s="3" t="s">
        <v>3</v>
      </c>
      <c r="C4410" s="2">
        <v>41944</v>
      </c>
      <c r="D4410" s="5">
        <f>YEAR(Tabla1[[#This Row],[FECHA]])</f>
        <v>2014</v>
      </c>
      <c r="E4410" s="5">
        <f>IFERROR(VLOOKUP(Tabla1[[#This Row],[FECHA]],'COMPARENDOS TOTALES'!A:D,4,FALSE),0)</f>
        <v>6</v>
      </c>
      <c r="F4410" s="9">
        <f>IFERROR(VLOOKUP(Tabla1[[#This Row],[FECHA]],'COMPARENDOS TOTALES'!A:D,3,FALSE),0)</f>
        <v>2484534</v>
      </c>
      <c r="G4410" s="5">
        <f>IFERROR(VLOOKUP(Tabla1[[#This Row],[FECHA]],EXONERACIONES!A:D,4,FALSE),0)</f>
        <v>0</v>
      </c>
      <c r="H4410" s="9">
        <f>IFERROR(VLOOKUP(Tabla1[[#This Row],[FECHA]],EXONERACIONES!A:D,3,FALSE),0)</f>
        <v>0</v>
      </c>
      <c r="I4410" s="5">
        <f>IFERROR(VLOOKUP(Tabla1[[#This Row],[FECHA]],'SIMIT CON RES'!A:D,4,FALSE),0)</f>
        <v>5</v>
      </c>
      <c r="J4410" s="9">
        <f>IFERROR(VLOOKUP(Tabla1[[#This Row],[FECHA]],'SIMIT CON RES'!A:D,3,FALSE),0)</f>
        <v>2320267</v>
      </c>
      <c r="K4410">
        <f>IFERROR(VLOOKUP(Tabla1[[#This Row],[FECHA]],'SIMIT SIN RES'!A:D,4,FALSE),0)</f>
        <v>0</v>
      </c>
      <c r="L4410" s="9">
        <f>IFERROR(VLOOKUP(Tabla1[[#This Row],[FECHA]],'SIMIT SIN RES'!A:D,3,FALSE),0)</f>
        <v>0</v>
      </c>
      <c r="M4410" s="5">
        <f>IFERROR(VLOOKUP(Tabla1[[#This Row],[FECHA]],'RECAUDOS DE COMPARENDOS'!A:D,4,FALSE),0)</f>
        <v>0</v>
      </c>
      <c r="N4410" s="9">
        <f>IFERROR(VLOOKUP(Tabla1[[#This Row],[FECHA]],'RECAUDOS DE COMPARENDOS'!A:D,3,FALSE),0)</f>
        <v>0</v>
      </c>
      <c r="O4410" s="5">
        <f>IFERROR(VLOOKUP(Tabla1[[#This Row],[FECHA]],'RECAUDOS DE RESOLUCIONES'!A:D,4,FALSE),0)</f>
        <v>0</v>
      </c>
      <c r="P4410" s="9">
        <f>IFERROR(VLOOKUP(Tabla1[[#This Row],[FECHA]],'RECAUDOS DE RESOLUCIONES'!A:D,3,FALSE),0)</f>
        <v>0</v>
      </c>
      <c r="Q441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410" s="9">
        <f>Tabla1[V. COMPARENDOS]-(Tabla1[V. EXONERACIONES]+Tabla1[[#This Row],[V. SIMIT CON RESOLUCION]]+Tabla1[[#This Row],[V. SIMIT SIN RESOLUCION]]+Tabla1[[#This Row],[V. RECAUDOS COMPARENDOS]]+Tabla1[[#This Row],[V. RECAUDOS RESOLUCIONES]])</f>
        <v>164267</v>
      </c>
      <c r="S4410" s="11">
        <f>IFERROR(VLOOKUP(Tabla1[[#This Row],[FECHA]],'RECAUDOS LOCALES'!A:D,4,FALSE),0)</f>
        <v>4</v>
      </c>
      <c r="T4410" s="9">
        <f>IFERROR(VLOOKUP(Tabla1[[#This Row],[FECHA]],'RECAUDOS LOCALES'!A:D,3,FALSE),0)</f>
        <v>960020</v>
      </c>
      <c r="U4410" s="11">
        <f>IFERROR(VLOOKUP(Tabla1[[#This Row],[FECHA]],'RECAUDOS EXTERNOS'!A:D,4,FALSE),0)</f>
        <v>5</v>
      </c>
      <c r="V4410" s="9">
        <f>IFERROR(VLOOKUP(Tabla1[[#This Row],[FECHA]],'RECAUDOS EXTERNOS'!A:D,3,FALSE),0)</f>
        <v>956190</v>
      </c>
    </row>
    <row r="4411" spans="1:22" x14ac:dyDescent="0.25">
      <c r="A4411" s="1">
        <v>41970</v>
      </c>
      <c r="B4411" s="3" t="s">
        <v>6</v>
      </c>
      <c r="C4411" s="2">
        <v>41944</v>
      </c>
      <c r="D4411" s="5">
        <f>YEAR(Tabla1[[#This Row],[FECHA]])</f>
        <v>2014</v>
      </c>
      <c r="E4411" s="5">
        <f>IFERROR(VLOOKUP(Tabla1[[#This Row],[FECHA]],'COMPARENDOS TOTALES'!A:D,4,FALSE),0)</f>
        <v>8</v>
      </c>
      <c r="F4411" s="9">
        <f>IFERROR(VLOOKUP(Tabla1[[#This Row],[FECHA]],'COMPARENDOS TOTALES'!A:D,3,FALSE),0)</f>
        <v>4312000</v>
      </c>
      <c r="G4411" s="5">
        <f>IFERROR(VLOOKUP(Tabla1[[#This Row],[FECHA]],EXONERACIONES!A:D,4,FALSE),0)</f>
        <v>0</v>
      </c>
      <c r="H4411" s="9">
        <f>IFERROR(VLOOKUP(Tabla1[[#This Row],[FECHA]],EXONERACIONES!A:D,3,FALSE),0)</f>
        <v>0</v>
      </c>
      <c r="I4411" s="5">
        <f>IFERROR(VLOOKUP(Tabla1[[#This Row],[FECHA]],'SIMIT CON RES'!A:D,4,FALSE),0)</f>
        <v>8</v>
      </c>
      <c r="J4411" s="9">
        <f>IFERROR(VLOOKUP(Tabla1[[#This Row],[FECHA]],'SIMIT CON RES'!A:D,3,FALSE),0)</f>
        <v>4312000</v>
      </c>
      <c r="K4411">
        <f>IFERROR(VLOOKUP(Tabla1[[#This Row],[FECHA]],'SIMIT SIN RES'!A:D,4,FALSE),0)</f>
        <v>0</v>
      </c>
      <c r="L4411" s="9">
        <f>IFERROR(VLOOKUP(Tabla1[[#This Row],[FECHA]],'SIMIT SIN RES'!A:D,3,FALSE),0)</f>
        <v>0</v>
      </c>
      <c r="M4411" s="5">
        <f>IFERROR(VLOOKUP(Tabla1[[#This Row],[FECHA]],'RECAUDOS DE COMPARENDOS'!A:D,4,FALSE),0)</f>
        <v>0</v>
      </c>
      <c r="N4411" s="9">
        <f>IFERROR(VLOOKUP(Tabla1[[#This Row],[FECHA]],'RECAUDOS DE COMPARENDOS'!A:D,3,FALSE),0)</f>
        <v>0</v>
      </c>
      <c r="O4411" s="5">
        <f>IFERROR(VLOOKUP(Tabla1[[#This Row],[FECHA]],'RECAUDOS DE RESOLUCIONES'!A:D,4,FALSE),0)</f>
        <v>0</v>
      </c>
      <c r="P4411" s="9">
        <f>IFERROR(VLOOKUP(Tabla1[[#This Row],[FECHA]],'RECAUDOS DE RESOLUCIONES'!A:D,3,FALSE),0)</f>
        <v>0</v>
      </c>
      <c r="Q441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41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411" s="11">
        <f>IFERROR(VLOOKUP(Tabla1[[#This Row],[FECHA]],'RECAUDOS LOCALES'!A:D,4,FALSE),0)</f>
        <v>6</v>
      </c>
      <c r="T4411" s="9">
        <f>IFERROR(VLOOKUP(Tabla1[[#This Row],[FECHA]],'RECAUDOS LOCALES'!A:D,3,FALSE),0)</f>
        <v>1077668</v>
      </c>
      <c r="U4411" s="11">
        <f>IFERROR(VLOOKUP(Tabla1[[#This Row],[FECHA]],'RECAUDOS EXTERNOS'!A:D,4,FALSE),0)</f>
        <v>5</v>
      </c>
      <c r="V4411" s="9">
        <f>IFERROR(VLOOKUP(Tabla1[[#This Row],[FECHA]],'RECAUDOS EXTERNOS'!A:D,3,FALSE),0)</f>
        <v>1642018</v>
      </c>
    </row>
    <row r="4412" spans="1:22" x14ac:dyDescent="0.25">
      <c r="A4412" s="1">
        <v>41971</v>
      </c>
      <c r="B4412" s="3" t="s">
        <v>0</v>
      </c>
      <c r="C4412" s="2">
        <v>41944</v>
      </c>
      <c r="D4412" s="5">
        <f>YEAR(Tabla1[[#This Row],[FECHA]])</f>
        <v>2014</v>
      </c>
      <c r="E4412" s="5">
        <f>IFERROR(VLOOKUP(Tabla1[[#This Row],[FECHA]],'COMPARENDOS TOTALES'!A:D,4,FALSE),0)</f>
        <v>7</v>
      </c>
      <c r="F4412" s="9">
        <f>IFERROR(VLOOKUP(Tabla1[[#This Row],[FECHA]],'COMPARENDOS TOTALES'!A:D,3,FALSE),0)</f>
        <v>1691434</v>
      </c>
      <c r="G4412" s="5">
        <f>IFERROR(VLOOKUP(Tabla1[[#This Row],[FECHA]],EXONERACIONES!A:D,4,FALSE),0)</f>
        <v>0</v>
      </c>
      <c r="H4412" s="9">
        <f>IFERROR(VLOOKUP(Tabla1[[#This Row],[FECHA]],EXONERACIONES!A:D,3,FALSE),0)</f>
        <v>0</v>
      </c>
      <c r="I4412" s="5">
        <f>IFERROR(VLOOKUP(Tabla1[[#This Row],[FECHA]],'SIMIT CON RES'!A:D,4,FALSE),0)</f>
        <v>4</v>
      </c>
      <c r="J4412" s="9">
        <f>IFERROR(VLOOKUP(Tabla1[[#This Row],[FECHA]],'SIMIT CON RES'!A:D,3,FALSE),0)</f>
        <v>1232000</v>
      </c>
      <c r="K4412">
        <f>IFERROR(VLOOKUP(Tabla1[[#This Row],[FECHA]],'SIMIT SIN RES'!A:D,4,FALSE),0)</f>
        <v>0</v>
      </c>
      <c r="L4412" s="9">
        <f>IFERROR(VLOOKUP(Tabla1[[#This Row],[FECHA]],'SIMIT SIN RES'!A:D,3,FALSE),0)</f>
        <v>0</v>
      </c>
      <c r="M4412" s="5">
        <f>IFERROR(VLOOKUP(Tabla1[[#This Row],[FECHA]],'RECAUDOS DE COMPARENDOS'!A:D,4,FALSE),0)</f>
        <v>0</v>
      </c>
      <c r="N4412" s="9">
        <f>IFERROR(VLOOKUP(Tabla1[[#This Row],[FECHA]],'RECAUDOS DE COMPARENDOS'!A:D,3,FALSE),0)</f>
        <v>0</v>
      </c>
      <c r="O4412" s="5">
        <f>IFERROR(VLOOKUP(Tabla1[[#This Row],[FECHA]],'RECAUDOS DE RESOLUCIONES'!A:D,4,FALSE),0)</f>
        <v>0</v>
      </c>
      <c r="P4412" s="9">
        <f>IFERROR(VLOOKUP(Tabla1[[#This Row],[FECHA]],'RECAUDOS DE RESOLUCIONES'!A:D,3,FALSE),0)</f>
        <v>0</v>
      </c>
      <c r="Q441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4412" s="9">
        <f>Tabla1[V. COMPARENDOS]-(Tabla1[V. EXONERACIONES]+Tabla1[[#This Row],[V. SIMIT CON RESOLUCION]]+Tabla1[[#This Row],[V. SIMIT SIN RESOLUCION]]+Tabla1[[#This Row],[V. RECAUDOS COMPARENDOS]]+Tabla1[[#This Row],[V. RECAUDOS RESOLUCIONES]])</f>
        <v>459434</v>
      </c>
      <c r="S4412" s="11">
        <f>IFERROR(VLOOKUP(Tabla1[[#This Row],[FECHA]],'RECAUDOS LOCALES'!A:D,4,FALSE),0)</f>
        <v>5</v>
      </c>
      <c r="T4412" s="9">
        <f>IFERROR(VLOOKUP(Tabla1[[#This Row],[FECHA]],'RECAUDOS LOCALES'!A:D,3,FALSE),0)</f>
        <v>671964</v>
      </c>
      <c r="U4412" s="11">
        <f>IFERROR(VLOOKUP(Tabla1[[#This Row],[FECHA]],'RECAUDOS EXTERNOS'!A:D,4,FALSE),0)</f>
        <v>2</v>
      </c>
      <c r="V4412" s="9">
        <f>IFERROR(VLOOKUP(Tabla1[[#This Row],[FECHA]],'RECAUDOS EXTERNOS'!A:D,3,FALSE),0)</f>
        <v>751382</v>
      </c>
    </row>
    <row r="4413" spans="1:22" x14ac:dyDescent="0.25">
      <c r="A4413" s="1">
        <v>41972</v>
      </c>
      <c r="B4413" s="3" t="s">
        <v>5</v>
      </c>
      <c r="C4413" s="2">
        <v>41944</v>
      </c>
      <c r="D4413" s="5">
        <f>YEAR(Tabla1[[#This Row],[FECHA]])</f>
        <v>2014</v>
      </c>
      <c r="E4413" s="5">
        <f>IFERROR(VLOOKUP(Tabla1[[#This Row],[FECHA]],'COMPARENDOS TOTALES'!A:D,4,FALSE),0)</f>
        <v>0</v>
      </c>
      <c r="F4413" s="9">
        <f>IFERROR(VLOOKUP(Tabla1[[#This Row],[FECHA]],'COMPARENDOS TOTALES'!A:D,3,FALSE),0)</f>
        <v>0</v>
      </c>
      <c r="G4413" s="5">
        <f>IFERROR(VLOOKUP(Tabla1[[#This Row],[FECHA]],EXONERACIONES!A:D,4,FALSE),0)</f>
        <v>0</v>
      </c>
      <c r="H4413" s="9">
        <f>IFERROR(VLOOKUP(Tabla1[[#This Row],[FECHA]],EXONERACIONES!A:D,3,FALSE),0)</f>
        <v>0</v>
      </c>
      <c r="I4413" s="5">
        <f>IFERROR(VLOOKUP(Tabla1[[#This Row],[FECHA]],'SIMIT CON RES'!A:D,4,FALSE),0)</f>
        <v>0</v>
      </c>
      <c r="J4413" s="9">
        <f>IFERROR(VLOOKUP(Tabla1[[#This Row],[FECHA]],'SIMIT CON RES'!A:D,3,FALSE),0)</f>
        <v>0</v>
      </c>
      <c r="K4413">
        <f>IFERROR(VLOOKUP(Tabla1[[#This Row],[FECHA]],'SIMIT SIN RES'!A:D,4,FALSE),0)</f>
        <v>0</v>
      </c>
      <c r="L4413" s="9">
        <f>IFERROR(VLOOKUP(Tabla1[[#This Row],[FECHA]],'SIMIT SIN RES'!A:D,3,FALSE),0)</f>
        <v>0</v>
      </c>
      <c r="M4413" s="5">
        <f>IFERROR(VLOOKUP(Tabla1[[#This Row],[FECHA]],'RECAUDOS DE COMPARENDOS'!A:D,4,FALSE),0)</f>
        <v>0</v>
      </c>
      <c r="N4413" s="9">
        <f>IFERROR(VLOOKUP(Tabla1[[#This Row],[FECHA]],'RECAUDOS DE COMPARENDOS'!A:D,3,FALSE),0)</f>
        <v>0</v>
      </c>
      <c r="O4413" s="5">
        <f>IFERROR(VLOOKUP(Tabla1[[#This Row],[FECHA]],'RECAUDOS DE RESOLUCIONES'!A:D,4,FALSE),0)</f>
        <v>0</v>
      </c>
      <c r="P4413" s="9">
        <f>IFERROR(VLOOKUP(Tabla1[[#This Row],[FECHA]],'RECAUDOS DE RESOLUCIONES'!A:D,3,FALSE),0)</f>
        <v>0</v>
      </c>
      <c r="Q441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41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413" s="11">
        <f>IFERROR(VLOOKUP(Tabla1[[#This Row],[FECHA]],'RECAUDOS LOCALES'!A:D,4,FALSE),0)</f>
        <v>0</v>
      </c>
      <c r="T4413" s="9">
        <f>IFERROR(VLOOKUP(Tabla1[[#This Row],[FECHA]],'RECAUDOS LOCALES'!A:D,3,FALSE),0)</f>
        <v>0</v>
      </c>
      <c r="U4413" s="11">
        <f>IFERROR(VLOOKUP(Tabla1[[#This Row],[FECHA]],'RECAUDOS EXTERNOS'!A:D,4,FALSE),0)</f>
        <v>1</v>
      </c>
      <c r="V4413" s="9">
        <f>IFERROR(VLOOKUP(Tabla1[[#This Row],[FECHA]],'RECAUDOS EXTERNOS'!A:D,3,FALSE),0)</f>
        <v>312240</v>
      </c>
    </row>
    <row r="4414" spans="1:22" x14ac:dyDescent="0.25">
      <c r="A4414" s="1">
        <v>41973</v>
      </c>
      <c r="B4414" s="3" t="s">
        <v>4</v>
      </c>
      <c r="C4414" s="2">
        <v>41944</v>
      </c>
      <c r="D4414" s="5">
        <f>YEAR(Tabla1[[#This Row],[FECHA]])</f>
        <v>2014</v>
      </c>
      <c r="E4414" s="5">
        <f>IFERROR(VLOOKUP(Tabla1[[#This Row],[FECHA]],'COMPARENDOS TOTALES'!A:D,4,FALSE),0)</f>
        <v>3</v>
      </c>
      <c r="F4414" s="9">
        <f>IFERROR(VLOOKUP(Tabla1[[#This Row],[FECHA]],'COMPARENDOS TOTALES'!A:D,3,FALSE),0)</f>
        <v>664767</v>
      </c>
      <c r="G4414" s="5">
        <f>IFERROR(VLOOKUP(Tabla1[[#This Row],[FECHA]],EXONERACIONES!A:D,4,FALSE),0)</f>
        <v>0</v>
      </c>
      <c r="H4414" s="9">
        <f>IFERROR(VLOOKUP(Tabla1[[#This Row],[FECHA]],EXONERACIONES!A:D,3,FALSE),0)</f>
        <v>0</v>
      </c>
      <c r="I4414" s="5">
        <f>IFERROR(VLOOKUP(Tabla1[[#This Row],[FECHA]],'SIMIT CON RES'!A:D,4,FALSE),0)</f>
        <v>2</v>
      </c>
      <c r="J4414" s="9">
        <f>IFERROR(VLOOKUP(Tabla1[[#This Row],[FECHA]],'SIMIT CON RES'!A:D,3,FALSE),0)</f>
        <v>472267</v>
      </c>
      <c r="K4414">
        <f>IFERROR(VLOOKUP(Tabla1[[#This Row],[FECHA]],'SIMIT SIN RES'!A:D,4,FALSE),0)</f>
        <v>0</v>
      </c>
      <c r="L4414" s="9">
        <f>IFERROR(VLOOKUP(Tabla1[[#This Row],[FECHA]],'SIMIT SIN RES'!A:D,3,FALSE),0)</f>
        <v>0</v>
      </c>
      <c r="M4414" s="5">
        <f>IFERROR(VLOOKUP(Tabla1[[#This Row],[FECHA]],'RECAUDOS DE COMPARENDOS'!A:D,4,FALSE),0)</f>
        <v>0</v>
      </c>
      <c r="N4414" s="9">
        <f>IFERROR(VLOOKUP(Tabla1[[#This Row],[FECHA]],'RECAUDOS DE COMPARENDOS'!A:D,3,FALSE),0)</f>
        <v>0</v>
      </c>
      <c r="O4414" s="5">
        <f>IFERROR(VLOOKUP(Tabla1[[#This Row],[FECHA]],'RECAUDOS DE RESOLUCIONES'!A:D,4,FALSE),0)</f>
        <v>0</v>
      </c>
      <c r="P4414" s="9">
        <f>IFERROR(VLOOKUP(Tabla1[[#This Row],[FECHA]],'RECAUDOS DE RESOLUCIONES'!A:D,3,FALSE),0)</f>
        <v>0</v>
      </c>
      <c r="Q441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414" s="9">
        <f>Tabla1[V. COMPARENDOS]-(Tabla1[V. EXONERACIONES]+Tabla1[[#This Row],[V. SIMIT CON RESOLUCION]]+Tabla1[[#This Row],[V. SIMIT SIN RESOLUCION]]+Tabla1[[#This Row],[V. RECAUDOS COMPARENDOS]]+Tabla1[[#This Row],[V. RECAUDOS RESOLUCIONES]])</f>
        <v>192500</v>
      </c>
      <c r="S4414" s="11">
        <f>IFERROR(VLOOKUP(Tabla1[[#This Row],[FECHA]],'RECAUDOS LOCALES'!A:D,4,FALSE),0)</f>
        <v>0</v>
      </c>
      <c r="T4414" s="9">
        <f>IFERROR(VLOOKUP(Tabla1[[#This Row],[FECHA]],'RECAUDOS LOCALES'!A:D,3,FALSE),0)</f>
        <v>0</v>
      </c>
      <c r="U4414" s="11">
        <f>IFERROR(VLOOKUP(Tabla1[[#This Row],[FECHA]],'RECAUDOS EXTERNOS'!A:D,4,FALSE),0)</f>
        <v>0</v>
      </c>
      <c r="V4414" s="9">
        <f>IFERROR(VLOOKUP(Tabla1[[#This Row],[FECHA]],'RECAUDOS EXTERNOS'!A:D,3,FALSE),0)</f>
        <v>0</v>
      </c>
    </row>
    <row r="4415" spans="1:22" x14ac:dyDescent="0.25">
      <c r="A4415" s="1">
        <v>41974</v>
      </c>
      <c r="B4415" s="3" t="s">
        <v>1</v>
      </c>
      <c r="C4415" s="2">
        <v>41974</v>
      </c>
      <c r="D4415" s="5">
        <f>YEAR(Tabla1[[#This Row],[FECHA]])</f>
        <v>2014</v>
      </c>
      <c r="E4415" s="5">
        <f>IFERROR(VLOOKUP(Tabla1[[#This Row],[FECHA]],'COMPARENDOS TOTALES'!A:D,4,FALSE),0)</f>
        <v>3</v>
      </c>
      <c r="F4415" s="9">
        <f>IFERROR(VLOOKUP(Tabla1[[#This Row],[FECHA]],'COMPARENDOS TOTALES'!A:D,3,FALSE),0)</f>
        <v>574934</v>
      </c>
      <c r="G4415" s="5">
        <f>IFERROR(VLOOKUP(Tabla1[[#This Row],[FECHA]],EXONERACIONES!A:D,4,FALSE),0)</f>
        <v>0</v>
      </c>
      <c r="H4415" s="9">
        <f>IFERROR(VLOOKUP(Tabla1[[#This Row],[FECHA]],EXONERACIONES!A:D,3,FALSE),0)</f>
        <v>0</v>
      </c>
      <c r="I4415" s="5">
        <f>IFERROR(VLOOKUP(Tabla1[[#This Row],[FECHA]],'SIMIT CON RES'!A:D,4,FALSE),0)</f>
        <v>2</v>
      </c>
      <c r="J4415" s="9">
        <f>IFERROR(VLOOKUP(Tabla1[[#This Row],[FECHA]],'SIMIT CON RES'!A:D,3,FALSE),0)</f>
        <v>472267</v>
      </c>
      <c r="K4415">
        <f>IFERROR(VLOOKUP(Tabla1[[#This Row],[FECHA]],'SIMIT SIN RES'!A:D,4,FALSE),0)</f>
        <v>0</v>
      </c>
      <c r="L4415" s="9">
        <f>IFERROR(VLOOKUP(Tabla1[[#This Row],[FECHA]],'SIMIT SIN RES'!A:D,3,FALSE),0)</f>
        <v>0</v>
      </c>
      <c r="M4415" s="5">
        <f>IFERROR(VLOOKUP(Tabla1[[#This Row],[FECHA]],'RECAUDOS DE COMPARENDOS'!A:D,4,FALSE),0)</f>
        <v>0</v>
      </c>
      <c r="N4415" s="9">
        <f>IFERROR(VLOOKUP(Tabla1[[#This Row],[FECHA]],'RECAUDOS DE COMPARENDOS'!A:D,3,FALSE),0)</f>
        <v>0</v>
      </c>
      <c r="O4415" s="5">
        <f>IFERROR(VLOOKUP(Tabla1[[#This Row],[FECHA]],'RECAUDOS DE RESOLUCIONES'!A:D,4,FALSE),0)</f>
        <v>0</v>
      </c>
      <c r="P4415" s="9">
        <f>IFERROR(VLOOKUP(Tabla1[[#This Row],[FECHA]],'RECAUDOS DE RESOLUCIONES'!A:D,3,FALSE),0)</f>
        <v>0</v>
      </c>
      <c r="Q441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415" s="9">
        <f>Tabla1[V. COMPARENDOS]-(Tabla1[V. EXONERACIONES]+Tabla1[[#This Row],[V. SIMIT CON RESOLUCION]]+Tabla1[[#This Row],[V. SIMIT SIN RESOLUCION]]+Tabla1[[#This Row],[V. RECAUDOS COMPARENDOS]]+Tabla1[[#This Row],[V. RECAUDOS RESOLUCIONES]])</f>
        <v>102667</v>
      </c>
      <c r="S4415" s="11">
        <f>IFERROR(VLOOKUP(Tabla1[[#This Row],[FECHA]],'RECAUDOS LOCALES'!A:D,4,FALSE),0)</f>
        <v>3</v>
      </c>
      <c r="T4415" s="9">
        <f>IFERROR(VLOOKUP(Tabla1[[#This Row],[FECHA]],'RECAUDOS LOCALES'!A:D,3,FALSE),0)</f>
        <v>570991</v>
      </c>
      <c r="U4415" s="11">
        <f>IFERROR(VLOOKUP(Tabla1[[#This Row],[FECHA]],'RECAUDOS EXTERNOS'!A:D,4,FALSE),0)</f>
        <v>2</v>
      </c>
      <c r="V4415" s="9">
        <f>IFERROR(VLOOKUP(Tabla1[[#This Row],[FECHA]],'RECAUDOS EXTERNOS'!A:D,3,FALSE),0)</f>
        <v>807080</v>
      </c>
    </row>
    <row r="4416" spans="1:22" x14ac:dyDescent="0.25">
      <c r="A4416" s="1">
        <v>41975</v>
      </c>
      <c r="B4416" s="3" t="s">
        <v>2</v>
      </c>
      <c r="C4416" s="2">
        <v>41974</v>
      </c>
      <c r="D4416" s="5">
        <f>YEAR(Tabla1[[#This Row],[FECHA]])</f>
        <v>2014</v>
      </c>
      <c r="E4416" s="5">
        <f>IFERROR(VLOOKUP(Tabla1[[#This Row],[FECHA]],'COMPARENDOS TOTALES'!A:D,4,FALSE),0)</f>
        <v>5</v>
      </c>
      <c r="F4416" s="9">
        <f>IFERROR(VLOOKUP(Tabla1[[#This Row],[FECHA]],'COMPARENDOS TOTALES'!A:D,3,FALSE),0)</f>
        <v>1704267</v>
      </c>
      <c r="G4416" s="5">
        <f>IFERROR(VLOOKUP(Tabla1[[#This Row],[FECHA]],EXONERACIONES!A:D,4,FALSE),0)</f>
        <v>0</v>
      </c>
      <c r="H4416" s="9">
        <f>IFERROR(VLOOKUP(Tabla1[[#This Row],[FECHA]],EXONERACIONES!A:D,3,FALSE),0)</f>
        <v>0</v>
      </c>
      <c r="I4416" s="5">
        <f>IFERROR(VLOOKUP(Tabla1[[#This Row],[FECHA]],'SIMIT CON RES'!A:D,4,FALSE),0)</f>
        <v>5</v>
      </c>
      <c r="J4416" s="9">
        <f>IFERROR(VLOOKUP(Tabla1[[#This Row],[FECHA]],'SIMIT CON RES'!A:D,3,FALSE),0)</f>
        <v>1704267</v>
      </c>
      <c r="K4416">
        <f>IFERROR(VLOOKUP(Tabla1[[#This Row],[FECHA]],'SIMIT SIN RES'!A:D,4,FALSE),0)</f>
        <v>0</v>
      </c>
      <c r="L4416" s="9">
        <f>IFERROR(VLOOKUP(Tabla1[[#This Row],[FECHA]],'SIMIT SIN RES'!A:D,3,FALSE),0)</f>
        <v>0</v>
      </c>
      <c r="M4416" s="5">
        <f>IFERROR(VLOOKUP(Tabla1[[#This Row],[FECHA]],'RECAUDOS DE COMPARENDOS'!A:D,4,FALSE),0)</f>
        <v>0</v>
      </c>
      <c r="N4416" s="9">
        <f>IFERROR(VLOOKUP(Tabla1[[#This Row],[FECHA]],'RECAUDOS DE COMPARENDOS'!A:D,3,FALSE),0)</f>
        <v>0</v>
      </c>
      <c r="O4416" s="5">
        <f>IFERROR(VLOOKUP(Tabla1[[#This Row],[FECHA]],'RECAUDOS DE RESOLUCIONES'!A:D,4,FALSE),0)</f>
        <v>0</v>
      </c>
      <c r="P4416" s="9">
        <f>IFERROR(VLOOKUP(Tabla1[[#This Row],[FECHA]],'RECAUDOS DE RESOLUCIONES'!A:D,3,FALSE),0)</f>
        <v>0</v>
      </c>
      <c r="Q441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41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416" s="11">
        <f>IFERROR(VLOOKUP(Tabla1[[#This Row],[FECHA]],'RECAUDOS LOCALES'!A:D,4,FALSE),0)</f>
        <v>5</v>
      </c>
      <c r="T4416" s="9">
        <f>IFERROR(VLOOKUP(Tabla1[[#This Row],[FECHA]],'RECAUDOS LOCALES'!A:D,3,FALSE),0)</f>
        <v>709800</v>
      </c>
      <c r="U4416" s="11">
        <f>IFERROR(VLOOKUP(Tabla1[[#This Row],[FECHA]],'RECAUDOS EXTERNOS'!A:D,4,FALSE),0)</f>
        <v>4</v>
      </c>
      <c r="V4416" s="9">
        <f>IFERROR(VLOOKUP(Tabla1[[#This Row],[FECHA]],'RECAUDOS EXTERNOS'!A:D,3,FALSE),0)</f>
        <v>715737</v>
      </c>
    </row>
    <row r="4417" spans="1:22" x14ac:dyDescent="0.25">
      <c r="A4417" s="1">
        <v>41976</v>
      </c>
      <c r="B4417" s="3" t="s">
        <v>3</v>
      </c>
      <c r="C4417" s="2">
        <v>41974</v>
      </c>
      <c r="D4417" s="5">
        <f>YEAR(Tabla1[[#This Row],[FECHA]])</f>
        <v>2014</v>
      </c>
      <c r="E4417" s="5">
        <f>IFERROR(VLOOKUP(Tabla1[[#This Row],[FECHA]],'COMPARENDOS TOTALES'!A:D,4,FALSE),0)</f>
        <v>0</v>
      </c>
      <c r="F4417" s="9">
        <f>IFERROR(VLOOKUP(Tabla1[[#This Row],[FECHA]],'COMPARENDOS TOTALES'!A:D,3,FALSE),0)</f>
        <v>0</v>
      </c>
      <c r="G4417" s="5">
        <f>IFERROR(VLOOKUP(Tabla1[[#This Row],[FECHA]],EXONERACIONES!A:D,4,FALSE),0)</f>
        <v>0</v>
      </c>
      <c r="H4417" s="9">
        <f>IFERROR(VLOOKUP(Tabla1[[#This Row],[FECHA]],EXONERACIONES!A:D,3,FALSE),0)</f>
        <v>0</v>
      </c>
      <c r="I4417" s="5">
        <f>IFERROR(VLOOKUP(Tabla1[[#This Row],[FECHA]],'SIMIT CON RES'!A:D,4,FALSE),0)</f>
        <v>0</v>
      </c>
      <c r="J4417" s="9">
        <f>IFERROR(VLOOKUP(Tabla1[[#This Row],[FECHA]],'SIMIT CON RES'!A:D,3,FALSE),0)</f>
        <v>0</v>
      </c>
      <c r="K4417">
        <f>IFERROR(VLOOKUP(Tabla1[[#This Row],[FECHA]],'SIMIT SIN RES'!A:D,4,FALSE),0)</f>
        <v>0</v>
      </c>
      <c r="L4417" s="9">
        <f>IFERROR(VLOOKUP(Tabla1[[#This Row],[FECHA]],'SIMIT SIN RES'!A:D,3,FALSE),0)</f>
        <v>0</v>
      </c>
      <c r="M4417" s="5">
        <f>IFERROR(VLOOKUP(Tabla1[[#This Row],[FECHA]],'RECAUDOS DE COMPARENDOS'!A:D,4,FALSE),0)</f>
        <v>0</v>
      </c>
      <c r="N4417" s="9">
        <f>IFERROR(VLOOKUP(Tabla1[[#This Row],[FECHA]],'RECAUDOS DE COMPARENDOS'!A:D,3,FALSE),0)</f>
        <v>0</v>
      </c>
      <c r="O4417" s="5">
        <f>IFERROR(VLOOKUP(Tabla1[[#This Row],[FECHA]],'RECAUDOS DE RESOLUCIONES'!A:D,4,FALSE),0)</f>
        <v>0</v>
      </c>
      <c r="P4417" s="9">
        <f>IFERROR(VLOOKUP(Tabla1[[#This Row],[FECHA]],'RECAUDOS DE RESOLUCIONES'!A:D,3,FALSE),0)</f>
        <v>0</v>
      </c>
      <c r="Q441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41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417" s="11">
        <f>IFERROR(VLOOKUP(Tabla1[[#This Row],[FECHA]],'RECAUDOS LOCALES'!A:D,4,FALSE),0)</f>
        <v>2</v>
      </c>
      <c r="T4417" s="9">
        <f>IFERROR(VLOOKUP(Tabla1[[#This Row],[FECHA]],'RECAUDOS LOCALES'!A:D,3,FALSE),0)</f>
        <v>604264</v>
      </c>
      <c r="U4417" s="11">
        <f>IFERROR(VLOOKUP(Tabla1[[#This Row],[FECHA]],'RECAUDOS EXTERNOS'!A:D,4,FALSE),0)</f>
        <v>5</v>
      </c>
      <c r="V4417" s="9">
        <f>IFERROR(VLOOKUP(Tabla1[[#This Row],[FECHA]],'RECAUDOS EXTERNOS'!A:D,3,FALSE),0)</f>
        <v>2032797</v>
      </c>
    </row>
    <row r="4418" spans="1:22" x14ac:dyDescent="0.25">
      <c r="A4418" s="1">
        <v>41977</v>
      </c>
      <c r="B4418" s="3" t="s">
        <v>6</v>
      </c>
      <c r="C4418" s="2">
        <v>41974</v>
      </c>
      <c r="D4418" s="5">
        <f>YEAR(Tabla1[[#This Row],[FECHA]])</f>
        <v>2014</v>
      </c>
      <c r="E4418" s="5">
        <f>IFERROR(VLOOKUP(Tabla1[[#This Row],[FECHA]],'COMPARENDOS TOTALES'!A:D,4,FALSE),0)</f>
        <v>2</v>
      </c>
      <c r="F4418" s="9">
        <f>IFERROR(VLOOKUP(Tabla1[[#This Row],[FECHA]],'COMPARENDOS TOTALES'!A:D,3,FALSE),0)</f>
        <v>924000</v>
      </c>
      <c r="G4418" s="5">
        <f>IFERROR(VLOOKUP(Tabla1[[#This Row],[FECHA]],EXONERACIONES!A:D,4,FALSE),0)</f>
        <v>0</v>
      </c>
      <c r="H4418" s="9">
        <f>IFERROR(VLOOKUP(Tabla1[[#This Row],[FECHA]],EXONERACIONES!A:D,3,FALSE),0)</f>
        <v>0</v>
      </c>
      <c r="I4418" s="5">
        <f>IFERROR(VLOOKUP(Tabla1[[#This Row],[FECHA]],'SIMIT CON RES'!A:D,4,FALSE),0)</f>
        <v>1</v>
      </c>
      <c r="J4418" s="9">
        <f>IFERROR(VLOOKUP(Tabla1[[#This Row],[FECHA]],'SIMIT CON RES'!A:D,3,FALSE),0)</f>
        <v>616000</v>
      </c>
      <c r="K4418">
        <f>IFERROR(VLOOKUP(Tabla1[[#This Row],[FECHA]],'SIMIT SIN RES'!A:D,4,FALSE),0)</f>
        <v>0</v>
      </c>
      <c r="L4418" s="9">
        <f>IFERROR(VLOOKUP(Tabla1[[#This Row],[FECHA]],'SIMIT SIN RES'!A:D,3,FALSE),0)</f>
        <v>0</v>
      </c>
      <c r="M4418" s="5">
        <f>IFERROR(VLOOKUP(Tabla1[[#This Row],[FECHA]],'RECAUDOS DE COMPARENDOS'!A:D,4,FALSE),0)</f>
        <v>0</v>
      </c>
      <c r="N4418" s="9">
        <f>IFERROR(VLOOKUP(Tabla1[[#This Row],[FECHA]],'RECAUDOS DE COMPARENDOS'!A:D,3,FALSE),0)</f>
        <v>0</v>
      </c>
      <c r="O4418" s="5">
        <f>IFERROR(VLOOKUP(Tabla1[[#This Row],[FECHA]],'RECAUDOS DE RESOLUCIONES'!A:D,4,FALSE),0)</f>
        <v>0</v>
      </c>
      <c r="P4418" s="9">
        <f>IFERROR(VLOOKUP(Tabla1[[#This Row],[FECHA]],'RECAUDOS DE RESOLUCIONES'!A:D,3,FALSE),0)</f>
        <v>0</v>
      </c>
      <c r="Q441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418" s="9">
        <f>Tabla1[V. COMPARENDOS]-(Tabla1[V. EXONERACIONES]+Tabla1[[#This Row],[V. SIMIT CON RESOLUCION]]+Tabla1[[#This Row],[V. SIMIT SIN RESOLUCION]]+Tabla1[[#This Row],[V. RECAUDOS COMPARENDOS]]+Tabla1[[#This Row],[V. RECAUDOS RESOLUCIONES]])</f>
        <v>308000</v>
      </c>
      <c r="S4418" s="11">
        <f>IFERROR(VLOOKUP(Tabla1[[#This Row],[FECHA]],'RECAUDOS LOCALES'!A:D,4,FALSE),0)</f>
        <v>1</v>
      </c>
      <c r="T4418" s="9">
        <f>IFERROR(VLOOKUP(Tabla1[[#This Row],[FECHA]],'RECAUDOS LOCALES'!A:D,3,FALSE),0)</f>
        <v>290000</v>
      </c>
      <c r="U4418" s="11">
        <f>IFERROR(VLOOKUP(Tabla1[[#This Row],[FECHA]],'RECAUDOS EXTERNOS'!A:D,4,FALSE),0)</f>
        <v>2</v>
      </c>
      <c r="V4418" s="9">
        <f>IFERROR(VLOOKUP(Tabla1[[#This Row],[FECHA]],'RECAUDOS EXTERNOS'!A:D,3,FALSE),0)</f>
        <v>637732</v>
      </c>
    </row>
    <row r="4419" spans="1:22" x14ac:dyDescent="0.25">
      <c r="A4419" s="1">
        <v>41978</v>
      </c>
      <c r="B4419" s="3" t="s">
        <v>0</v>
      </c>
      <c r="C4419" s="2">
        <v>41974</v>
      </c>
      <c r="D4419" s="5">
        <f>YEAR(Tabla1[[#This Row],[FECHA]])</f>
        <v>2014</v>
      </c>
      <c r="E4419" s="5">
        <f>IFERROR(VLOOKUP(Tabla1[[#This Row],[FECHA]],'COMPARENDOS TOTALES'!A:D,4,FALSE),0)</f>
        <v>1</v>
      </c>
      <c r="F4419" s="9">
        <f>IFERROR(VLOOKUP(Tabla1[[#This Row],[FECHA]],'COMPARENDOS TOTALES'!A:D,3,FALSE),0)</f>
        <v>164267</v>
      </c>
      <c r="G4419" s="5">
        <f>IFERROR(VLOOKUP(Tabla1[[#This Row],[FECHA]],EXONERACIONES!A:D,4,FALSE),0)</f>
        <v>0</v>
      </c>
      <c r="H4419" s="9">
        <f>IFERROR(VLOOKUP(Tabla1[[#This Row],[FECHA]],EXONERACIONES!A:D,3,FALSE),0)</f>
        <v>0</v>
      </c>
      <c r="I4419" s="5">
        <f>IFERROR(VLOOKUP(Tabla1[[#This Row],[FECHA]],'SIMIT CON RES'!A:D,4,FALSE),0)</f>
        <v>1</v>
      </c>
      <c r="J4419" s="9">
        <f>IFERROR(VLOOKUP(Tabla1[[#This Row],[FECHA]],'SIMIT CON RES'!A:D,3,FALSE),0)</f>
        <v>164267</v>
      </c>
      <c r="K4419">
        <f>IFERROR(VLOOKUP(Tabla1[[#This Row],[FECHA]],'SIMIT SIN RES'!A:D,4,FALSE),0)</f>
        <v>0</v>
      </c>
      <c r="L4419" s="9">
        <f>IFERROR(VLOOKUP(Tabla1[[#This Row],[FECHA]],'SIMIT SIN RES'!A:D,3,FALSE),0)</f>
        <v>0</v>
      </c>
      <c r="M4419" s="5">
        <f>IFERROR(VLOOKUP(Tabla1[[#This Row],[FECHA]],'RECAUDOS DE COMPARENDOS'!A:D,4,FALSE),0)</f>
        <v>0</v>
      </c>
      <c r="N4419" s="9">
        <f>IFERROR(VLOOKUP(Tabla1[[#This Row],[FECHA]],'RECAUDOS DE COMPARENDOS'!A:D,3,FALSE),0)</f>
        <v>0</v>
      </c>
      <c r="O4419" s="5">
        <f>IFERROR(VLOOKUP(Tabla1[[#This Row],[FECHA]],'RECAUDOS DE RESOLUCIONES'!A:D,4,FALSE),0)</f>
        <v>0</v>
      </c>
      <c r="P4419" s="9">
        <f>IFERROR(VLOOKUP(Tabla1[[#This Row],[FECHA]],'RECAUDOS DE RESOLUCIONES'!A:D,3,FALSE),0)</f>
        <v>0</v>
      </c>
      <c r="Q441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41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419" s="11">
        <f>IFERROR(VLOOKUP(Tabla1[[#This Row],[FECHA]],'RECAUDOS LOCALES'!A:D,4,FALSE),0)</f>
        <v>2</v>
      </c>
      <c r="T4419" s="9">
        <f>IFERROR(VLOOKUP(Tabla1[[#This Row],[FECHA]],'RECAUDOS LOCALES'!A:D,3,FALSE),0)</f>
        <v>400000</v>
      </c>
      <c r="U4419" s="11">
        <f>IFERROR(VLOOKUP(Tabla1[[#This Row],[FECHA]],'RECAUDOS EXTERNOS'!A:D,4,FALSE),0)</f>
        <v>3</v>
      </c>
      <c r="V4419" s="9">
        <f>IFERROR(VLOOKUP(Tabla1[[#This Row],[FECHA]],'RECAUDOS EXTERNOS'!A:D,3,FALSE),0)</f>
        <v>784771</v>
      </c>
    </row>
    <row r="4420" spans="1:22" x14ac:dyDescent="0.25">
      <c r="A4420" s="1">
        <v>41979</v>
      </c>
      <c r="B4420" s="3" t="s">
        <v>5</v>
      </c>
      <c r="C4420" s="2">
        <v>41974</v>
      </c>
      <c r="D4420" s="5">
        <f>YEAR(Tabla1[[#This Row],[FECHA]])</f>
        <v>2014</v>
      </c>
      <c r="E4420" s="5">
        <f>IFERROR(VLOOKUP(Tabla1[[#This Row],[FECHA]],'COMPARENDOS TOTALES'!A:D,4,FALSE),0)</f>
        <v>8</v>
      </c>
      <c r="F4420" s="9">
        <f>IFERROR(VLOOKUP(Tabla1[[#This Row],[FECHA]],'COMPARENDOS TOTALES'!A:D,3,FALSE),0)</f>
        <v>2964500</v>
      </c>
      <c r="G4420" s="5">
        <f>IFERROR(VLOOKUP(Tabla1[[#This Row],[FECHA]],EXONERACIONES!A:D,4,FALSE),0)</f>
        <v>0</v>
      </c>
      <c r="H4420" s="9">
        <f>IFERROR(VLOOKUP(Tabla1[[#This Row],[FECHA]],EXONERACIONES!A:D,3,FALSE),0)</f>
        <v>0</v>
      </c>
      <c r="I4420" s="5">
        <f>IFERROR(VLOOKUP(Tabla1[[#This Row],[FECHA]],'SIMIT CON RES'!A:D,4,FALSE),0)</f>
        <v>6</v>
      </c>
      <c r="J4420" s="9">
        <f>IFERROR(VLOOKUP(Tabla1[[#This Row],[FECHA]],'SIMIT CON RES'!A:D,3,FALSE),0)</f>
        <v>2656500</v>
      </c>
      <c r="K4420">
        <f>IFERROR(VLOOKUP(Tabla1[[#This Row],[FECHA]],'SIMIT SIN RES'!A:D,4,FALSE),0)</f>
        <v>1</v>
      </c>
      <c r="L4420" s="9">
        <f>IFERROR(VLOOKUP(Tabla1[[#This Row],[FECHA]],'SIMIT SIN RES'!A:D,3,FALSE),0)</f>
        <v>0</v>
      </c>
      <c r="M4420" s="5">
        <f>IFERROR(VLOOKUP(Tabla1[[#This Row],[FECHA]],'RECAUDOS DE COMPARENDOS'!A:D,4,FALSE),0)</f>
        <v>0</v>
      </c>
      <c r="N4420" s="9">
        <f>IFERROR(VLOOKUP(Tabla1[[#This Row],[FECHA]],'RECAUDOS DE COMPARENDOS'!A:D,3,FALSE),0)</f>
        <v>0</v>
      </c>
      <c r="O4420" s="5">
        <f>IFERROR(VLOOKUP(Tabla1[[#This Row],[FECHA]],'RECAUDOS DE RESOLUCIONES'!A:D,4,FALSE),0)</f>
        <v>0</v>
      </c>
      <c r="P4420" s="9">
        <f>IFERROR(VLOOKUP(Tabla1[[#This Row],[FECHA]],'RECAUDOS DE RESOLUCIONES'!A:D,3,FALSE),0)</f>
        <v>0</v>
      </c>
      <c r="Q442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420" s="9">
        <f>Tabla1[V. COMPARENDOS]-(Tabla1[V. EXONERACIONES]+Tabla1[[#This Row],[V. SIMIT CON RESOLUCION]]+Tabla1[[#This Row],[V. SIMIT SIN RESOLUCION]]+Tabla1[[#This Row],[V. RECAUDOS COMPARENDOS]]+Tabla1[[#This Row],[V. RECAUDOS RESOLUCIONES]])</f>
        <v>308000</v>
      </c>
      <c r="S4420" s="11">
        <f>IFERROR(VLOOKUP(Tabla1[[#This Row],[FECHA]],'RECAUDOS LOCALES'!A:D,4,FALSE),0)</f>
        <v>0</v>
      </c>
      <c r="T4420" s="9">
        <f>IFERROR(VLOOKUP(Tabla1[[#This Row],[FECHA]],'RECAUDOS LOCALES'!A:D,3,FALSE),0)</f>
        <v>0</v>
      </c>
      <c r="U4420" s="11">
        <f>IFERROR(VLOOKUP(Tabla1[[#This Row],[FECHA]],'RECAUDOS EXTERNOS'!A:D,4,FALSE),0)</f>
        <v>0</v>
      </c>
      <c r="V4420" s="9">
        <f>IFERROR(VLOOKUP(Tabla1[[#This Row],[FECHA]],'RECAUDOS EXTERNOS'!A:D,3,FALSE),0)</f>
        <v>0</v>
      </c>
    </row>
    <row r="4421" spans="1:22" x14ac:dyDescent="0.25">
      <c r="A4421" s="1">
        <v>41980</v>
      </c>
      <c r="B4421" s="3" t="s">
        <v>4</v>
      </c>
      <c r="C4421" s="2">
        <v>41974</v>
      </c>
      <c r="D4421" s="5">
        <f>YEAR(Tabla1[[#This Row],[FECHA]])</f>
        <v>2014</v>
      </c>
      <c r="E4421" s="5">
        <f>IFERROR(VLOOKUP(Tabla1[[#This Row],[FECHA]],'COMPARENDOS TOTALES'!A:D,4,FALSE),0)</f>
        <v>23</v>
      </c>
      <c r="F4421" s="9">
        <f>IFERROR(VLOOKUP(Tabla1[[#This Row],[FECHA]],'COMPARENDOS TOTALES'!A:D,3,FALSE),0)</f>
        <v>77020534</v>
      </c>
      <c r="G4421" s="5">
        <f>IFERROR(VLOOKUP(Tabla1[[#This Row],[FECHA]],EXONERACIONES!A:D,4,FALSE),0)</f>
        <v>0</v>
      </c>
      <c r="H4421" s="9">
        <f>IFERROR(VLOOKUP(Tabla1[[#This Row],[FECHA]],EXONERACIONES!A:D,3,FALSE),0)</f>
        <v>0</v>
      </c>
      <c r="I4421" s="5">
        <f>IFERROR(VLOOKUP(Tabla1[[#This Row],[FECHA]],'SIMIT CON RES'!A:D,4,FALSE),0)</f>
        <v>17</v>
      </c>
      <c r="J4421" s="9">
        <f>IFERROR(VLOOKUP(Tabla1[[#This Row],[FECHA]],'SIMIT CON RES'!A:D,3,FALSE),0)</f>
        <v>23428534</v>
      </c>
      <c r="K4421">
        <f>IFERROR(VLOOKUP(Tabla1[[#This Row],[FECHA]],'SIMIT SIN RES'!A:D,4,FALSE),0)</f>
        <v>6</v>
      </c>
      <c r="L4421" s="9">
        <f>IFERROR(VLOOKUP(Tabla1[[#This Row],[FECHA]],'SIMIT SIN RES'!A:D,3,FALSE),0)</f>
        <v>53592000</v>
      </c>
      <c r="M4421" s="5">
        <f>IFERROR(VLOOKUP(Tabla1[[#This Row],[FECHA]],'RECAUDOS DE COMPARENDOS'!A:D,4,FALSE),0)</f>
        <v>0</v>
      </c>
      <c r="N4421" s="9">
        <f>IFERROR(VLOOKUP(Tabla1[[#This Row],[FECHA]],'RECAUDOS DE COMPARENDOS'!A:D,3,FALSE),0)</f>
        <v>0</v>
      </c>
      <c r="O4421" s="5">
        <f>IFERROR(VLOOKUP(Tabla1[[#This Row],[FECHA]],'RECAUDOS DE RESOLUCIONES'!A:D,4,FALSE),0)</f>
        <v>0</v>
      </c>
      <c r="P4421" s="9">
        <f>IFERROR(VLOOKUP(Tabla1[[#This Row],[FECHA]],'RECAUDOS DE RESOLUCIONES'!A:D,3,FALSE),0)</f>
        <v>0</v>
      </c>
      <c r="Q442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42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421" s="11">
        <f>IFERROR(VLOOKUP(Tabla1[[#This Row],[FECHA]],'RECAUDOS LOCALES'!A:D,4,FALSE),0)</f>
        <v>0</v>
      </c>
      <c r="T4421" s="9">
        <f>IFERROR(VLOOKUP(Tabla1[[#This Row],[FECHA]],'RECAUDOS LOCALES'!A:D,3,FALSE),0)</f>
        <v>0</v>
      </c>
      <c r="U4421" s="11">
        <f>IFERROR(VLOOKUP(Tabla1[[#This Row],[FECHA]],'RECAUDOS EXTERNOS'!A:D,4,FALSE),0)</f>
        <v>0</v>
      </c>
      <c r="V4421" s="9">
        <f>IFERROR(VLOOKUP(Tabla1[[#This Row],[FECHA]],'RECAUDOS EXTERNOS'!A:D,3,FALSE),0)</f>
        <v>0</v>
      </c>
    </row>
    <row r="4422" spans="1:22" x14ac:dyDescent="0.25">
      <c r="A4422" s="1">
        <v>41981</v>
      </c>
      <c r="B4422" s="3" t="s">
        <v>1</v>
      </c>
      <c r="C4422" s="2">
        <v>41974</v>
      </c>
      <c r="D4422" s="5">
        <f>YEAR(Tabla1[[#This Row],[FECHA]])</f>
        <v>2014</v>
      </c>
      <c r="E4422" s="5">
        <f>IFERROR(VLOOKUP(Tabla1[[#This Row],[FECHA]],'COMPARENDOS TOTALES'!A:D,4,FALSE),0)</f>
        <v>5</v>
      </c>
      <c r="F4422" s="9">
        <f>IFERROR(VLOOKUP(Tabla1[[#This Row],[FECHA]],'COMPARENDOS TOTALES'!A:D,3,FALSE),0)</f>
        <v>2618000</v>
      </c>
      <c r="G4422" s="5">
        <f>IFERROR(VLOOKUP(Tabla1[[#This Row],[FECHA]],EXONERACIONES!A:D,4,FALSE),0)</f>
        <v>0</v>
      </c>
      <c r="H4422" s="9">
        <f>IFERROR(VLOOKUP(Tabla1[[#This Row],[FECHA]],EXONERACIONES!A:D,3,FALSE),0)</f>
        <v>0</v>
      </c>
      <c r="I4422" s="5">
        <f>IFERROR(VLOOKUP(Tabla1[[#This Row],[FECHA]],'SIMIT CON RES'!A:D,4,FALSE),0)</f>
        <v>4</v>
      </c>
      <c r="J4422" s="9">
        <f>IFERROR(VLOOKUP(Tabla1[[#This Row],[FECHA]],'SIMIT CON RES'!A:D,3,FALSE),0)</f>
        <v>2233000</v>
      </c>
      <c r="K4422">
        <f>IFERROR(VLOOKUP(Tabla1[[#This Row],[FECHA]],'SIMIT SIN RES'!A:D,4,FALSE),0)</f>
        <v>0</v>
      </c>
      <c r="L4422" s="9">
        <f>IFERROR(VLOOKUP(Tabla1[[#This Row],[FECHA]],'SIMIT SIN RES'!A:D,3,FALSE),0)</f>
        <v>0</v>
      </c>
      <c r="M4422" s="5">
        <f>IFERROR(VLOOKUP(Tabla1[[#This Row],[FECHA]],'RECAUDOS DE COMPARENDOS'!A:D,4,FALSE),0)</f>
        <v>0</v>
      </c>
      <c r="N4422" s="9">
        <f>IFERROR(VLOOKUP(Tabla1[[#This Row],[FECHA]],'RECAUDOS DE COMPARENDOS'!A:D,3,FALSE),0)</f>
        <v>0</v>
      </c>
      <c r="O4422" s="5">
        <f>IFERROR(VLOOKUP(Tabla1[[#This Row],[FECHA]],'RECAUDOS DE RESOLUCIONES'!A:D,4,FALSE),0)</f>
        <v>0</v>
      </c>
      <c r="P4422" s="9">
        <f>IFERROR(VLOOKUP(Tabla1[[#This Row],[FECHA]],'RECAUDOS DE RESOLUCIONES'!A:D,3,FALSE),0)</f>
        <v>0</v>
      </c>
      <c r="Q442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422" s="9">
        <f>Tabla1[V. COMPARENDOS]-(Tabla1[V. EXONERACIONES]+Tabla1[[#This Row],[V. SIMIT CON RESOLUCION]]+Tabla1[[#This Row],[V. SIMIT SIN RESOLUCION]]+Tabla1[[#This Row],[V. RECAUDOS COMPARENDOS]]+Tabla1[[#This Row],[V. RECAUDOS RESOLUCIONES]])</f>
        <v>385000</v>
      </c>
      <c r="S4422" s="11">
        <f>IFERROR(VLOOKUP(Tabla1[[#This Row],[FECHA]],'RECAUDOS LOCALES'!A:D,4,FALSE),0)</f>
        <v>0</v>
      </c>
      <c r="T4422" s="9">
        <f>IFERROR(VLOOKUP(Tabla1[[#This Row],[FECHA]],'RECAUDOS LOCALES'!A:D,3,FALSE),0)</f>
        <v>0</v>
      </c>
      <c r="U4422" s="11">
        <f>IFERROR(VLOOKUP(Tabla1[[#This Row],[FECHA]],'RECAUDOS EXTERNOS'!A:D,4,FALSE),0)</f>
        <v>0</v>
      </c>
      <c r="V4422" s="9">
        <f>IFERROR(VLOOKUP(Tabla1[[#This Row],[FECHA]],'RECAUDOS EXTERNOS'!A:D,3,FALSE),0)</f>
        <v>0</v>
      </c>
    </row>
    <row r="4423" spans="1:22" x14ac:dyDescent="0.25">
      <c r="A4423" s="1">
        <v>41982</v>
      </c>
      <c r="B4423" s="3" t="s">
        <v>2</v>
      </c>
      <c r="C4423" s="2">
        <v>41974</v>
      </c>
      <c r="D4423" s="5">
        <f>YEAR(Tabla1[[#This Row],[FECHA]])</f>
        <v>2014</v>
      </c>
      <c r="E4423" s="5">
        <f>IFERROR(VLOOKUP(Tabla1[[#This Row],[FECHA]],'COMPARENDOS TOTALES'!A:D,4,FALSE),0)</f>
        <v>4</v>
      </c>
      <c r="F4423" s="9">
        <f>IFERROR(VLOOKUP(Tabla1[[#This Row],[FECHA]],'COMPARENDOS TOTALES'!A:D,3,FALSE),0)</f>
        <v>1473267</v>
      </c>
      <c r="G4423" s="5">
        <f>IFERROR(VLOOKUP(Tabla1[[#This Row],[FECHA]],EXONERACIONES!A:D,4,FALSE),0)</f>
        <v>0</v>
      </c>
      <c r="H4423" s="9">
        <f>IFERROR(VLOOKUP(Tabla1[[#This Row],[FECHA]],EXONERACIONES!A:D,3,FALSE),0)</f>
        <v>0</v>
      </c>
      <c r="I4423" s="5">
        <f>IFERROR(VLOOKUP(Tabla1[[#This Row],[FECHA]],'SIMIT CON RES'!A:D,4,FALSE),0)</f>
        <v>4</v>
      </c>
      <c r="J4423" s="9">
        <f>IFERROR(VLOOKUP(Tabla1[[#This Row],[FECHA]],'SIMIT CON RES'!A:D,3,FALSE),0)</f>
        <v>1473267</v>
      </c>
      <c r="K4423">
        <f>IFERROR(VLOOKUP(Tabla1[[#This Row],[FECHA]],'SIMIT SIN RES'!A:D,4,FALSE),0)</f>
        <v>0</v>
      </c>
      <c r="L4423" s="9">
        <f>IFERROR(VLOOKUP(Tabla1[[#This Row],[FECHA]],'SIMIT SIN RES'!A:D,3,FALSE),0)</f>
        <v>0</v>
      </c>
      <c r="M4423" s="5">
        <f>IFERROR(VLOOKUP(Tabla1[[#This Row],[FECHA]],'RECAUDOS DE COMPARENDOS'!A:D,4,FALSE),0)</f>
        <v>0</v>
      </c>
      <c r="N4423" s="9">
        <f>IFERROR(VLOOKUP(Tabla1[[#This Row],[FECHA]],'RECAUDOS DE COMPARENDOS'!A:D,3,FALSE),0)</f>
        <v>0</v>
      </c>
      <c r="O4423" s="5">
        <f>IFERROR(VLOOKUP(Tabla1[[#This Row],[FECHA]],'RECAUDOS DE RESOLUCIONES'!A:D,4,FALSE),0)</f>
        <v>0</v>
      </c>
      <c r="P4423" s="9">
        <f>IFERROR(VLOOKUP(Tabla1[[#This Row],[FECHA]],'RECAUDOS DE RESOLUCIONES'!A:D,3,FALSE),0)</f>
        <v>0</v>
      </c>
      <c r="Q442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42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423" s="11">
        <f>IFERROR(VLOOKUP(Tabla1[[#This Row],[FECHA]],'RECAUDOS LOCALES'!A:D,4,FALSE),0)</f>
        <v>3</v>
      </c>
      <c r="T4423" s="9">
        <f>IFERROR(VLOOKUP(Tabla1[[#This Row],[FECHA]],'RECAUDOS LOCALES'!A:D,3,FALSE),0)</f>
        <v>403125</v>
      </c>
      <c r="U4423" s="11">
        <f>IFERROR(VLOOKUP(Tabla1[[#This Row],[FECHA]],'RECAUDOS EXTERNOS'!A:D,4,FALSE),0)</f>
        <v>5</v>
      </c>
      <c r="V4423" s="9">
        <f>IFERROR(VLOOKUP(Tabla1[[#This Row],[FECHA]],'RECAUDOS EXTERNOS'!A:D,3,FALSE),0)</f>
        <v>2526029</v>
      </c>
    </row>
    <row r="4424" spans="1:22" x14ac:dyDescent="0.25">
      <c r="A4424" s="1">
        <v>41983</v>
      </c>
      <c r="B4424" s="3" t="s">
        <v>3</v>
      </c>
      <c r="C4424" s="2">
        <v>41974</v>
      </c>
      <c r="D4424" s="5">
        <f>YEAR(Tabla1[[#This Row],[FECHA]])</f>
        <v>2014</v>
      </c>
      <c r="E4424" s="5">
        <f>IFERROR(VLOOKUP(Tabla1[[#This Row],[FECHA]],'COMPARENDOS TOTALES'!A:D,4,FALSE),0)</f>
        <v>3</v>
      </c>
      <c r="F4424" s="9">
        <f>IFERROR(VLOOKUP(Tabla1[[#This Row],[FECHA]],'COMPARENDOS TOTALES'!A:D,3,FALSE),0)</f>
        <v>1165267</v>
      </c>
      <c r="G4424" s="5">
        <f>IFERROR(VLOOKUP(Tabla1[[#This Row],[FECHA]],EXONERACIONES!A:D,4,FALSE),0)</f>
        <v>0</v>
      </c>
      <c r="H4424" s="9">
        <f>IFERROR(VLOOKUP(Tabla1[[#This Row],[FECHA]],EXONERACIONES!A:D,3,FALSE),0)</f>
        <v>0</v>
      </c>
      <c r="I4424" s="5">
        <f>IFERROR(VLOOKUP(Tabla1[[#This Row],[FECHA]],'SIMIT CON RES'!A:D,4,FALSE),0)</f>
        <v>3</v>
      </c>
      <c r="J4424" s="9">
        <f>IFERROR(VLOOKUP(Tabla1[[#This Row],[FECHA]],'SIMIT CON RES'!A:D,3,FALSE),0)</f>
        <v>1165267</v>
      </c>
      <c r="K4424">
        <f>IFERROR(VLOOKUP(Tabla1[[#This Row],[FECHA]],'SIMIT SIN RES'!A:D,4,FALSE),0)</f>
        <v>0</v>
      </c>
      <c r="L4424" s="9">
        <f>IFERROR(VLOOKUP(Tabla1[[#This Row],[FECHA]],'SIMIT SIN RES'!A:D,3,FALSE),0)</f>
        <v>0</v>
      </c>
      <c r="M4424" s="5">
        <f>IFERROR(VLOOKUP(Tabla1[[#This Row],[FECHA]],'RECAUDOS DE COMPARENDOS'!A:D,4,FALSE),0)</f>
        <v>0</v>
      </c>
      <c r="N4424" s="9">
        <f>IFERROR(VLOOKUP(Tabla1[[#This Row],[FECHA]],'RECAUDOS DE COMPARENDOS'!A:D,3,FALSE),0)</f>
        <v>0</v>
      </c>
      <c r="O4424" s="5">
        <f>IFERROR(VLOOKUP(Tabla1[[#This Row],[FECHA]],'RECAUDOS DE RESOLUCIONES'!A:D,4,FALSE),0)</f>
        <v>0</v>
      </c>
      <c r="P4424" s="9">
        <f>IFERROR(VLOOKUP(Tabla1[[#This Row],[FECHA]],'RECAUDOS DE RESOLUCIONES'!A:D,3,FALSE),0)</f>
        <v>0</v>
      </c>
      <c r="Q442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42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424" s="11">
        <f>IFERROR(VLOOKUP(Tabla1[[#This Row],[FECHA]],'RECAUDOS LOCALES'!A:D,4,FALSE),0)</f>
        <v>2</v>
      </c>
      <c r="T4424" s="9">
        <f>IFERROR(VLOOKUP(Tabla1[[#This Row],[FECHA]],'RECAUDOS LOCALES'!A:D,3,FALSE),0)</f>
        <v>240024</v>
      </c>
      <c r="U4424" s="11">
        <f>IFERROR(VLOOKUP(Tabla1[[#This Row],[FECHA]],'RECAUDOS EXTERNOS'!A:D,4,FALSE),0)</f>
        <v>3</v>
      </c>
      <c r="V4424" s="9">
        <f>IFERROR(VLOOKUP(Tabla1[[#This Row],[FECHA]],'RECAUDOS EXTERNOS'!A:D,3,FALSE),0)</f>
        <v>577028</v>
      </c>
    </row>
    <row r="4425" spans="1:22" x14ac:dyDescent="0.25">
      <c r="A4425" s="1">
        <v>41984</v>
      </c>
      <c r="B4425" s="3" t="s">
        <v>6</v>
      </c>
      <c r="C4425" s="2">
        <v>41974</v>
      </c>
      <c r="D4425" s="5">
        <f>YEAR(Tabla1[[#This Row],[FECHA]])</f>
        <v>2014</v>
      </c>
      <c r="E4425" s="5">
        <f>IFERROR(VLOOKUP(Tabla1[[#This Row],[FECHA]],'COMPARENDOS TOTALES'!A:D,4,FALSE),0)</f>
        <v>3</v>
      </c>
      <c r="F4425" s="9">
        <f>IFERROR(VLOOKUP(Tabla1[[#This Row],[FECHA]],'COMPARENDOS TOTALES'!A:D,3,FALSE),0)</f>
        <v>924000</v>
      </c>
      <c r="G4425" s="5">
        <f>IFERROR(VLOOKUP(Tabla1[[#This Row],[FECHA]],EXONERACIONES!A:D,4,FALSE),0)</f>
        <v>0</v>
      </c>
      <c r="H4425" s="9">
        <f>IFERROR(VLOOKUP(Tabla1[[#This Row],[FECHA]],EXONERACIONES!A:D,3,FALSE),0)</f>
        <v>0</v>
      </c>
      <c r="I4425" s="5">
        <f>IFERROR(VLOOKUP(Tabla1[[#This Row],[FECHA]],'SIMIT CON RES'!A:D,4,FALSE),0)</f>
        <v>1</v>
      </c>
      <c r="J4425" s="9">
        <f>IFERROR(VLOOKUP(Tabla1[[#This Row],[FECHA]],'SIMIT CON RES'!A:D,3,FALSE),0)</f>
        <v>308000</v>
      </c>
      <c r="K4425">
        <f>IFERROR(VLOOKUP(Tabla1[[#This Row],[FECHA]],'SIMIT SIN RES'!A:D,4,FALSE),0)</f>
        <v>0</v>
      </c>
      <c r="L4425" s="9">
        <f>IFERROR(VLOOKUP(Tabla1[[#This Row],[FECHA]],'SIMIT SIN RES'!A:D,3,FALSE),0)</f>
        <v>0</v>
      </c>
      <c r="M4425" s="5">
        <f>IFERROR(VLOOKUP(Tabla1[[#This Row],[FECHA]],'RECAUDOS DE COMPARENDOS'!A:D,4,FALSE),0)</f>
        <v>0</v>
      </c>
      <c r="N4425" s="9">
        <f>IFERROR(VLOOKUP(Tabla1[[#This Row],[FECHA]],'RECAUDOS DE COMPARENDOS'!A:D,3,FALSE),0)</f>
        <v>0</v>
      </c>
      <c r="O4425" s="5">
        <f>IFERROR(VLOOKUP(Tabla1[[#This Row],[FECHA]],'RECAUDOS DE RESOLUCIONES'!A:D,4,FALSE),0)</f>
        <v>0</v>
      </c>
      <c r="P4425" s="9">
        <f>IFERROR(VLOOKUP(Tabla1[[#This Row],[FECHA]],'RECAUDOS DE RESOLUCIONES'!A:D,3,FALSE),0)</f>
        <v>0</v>
      </c>
      <c r="Q442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4425" s="9">
        <f>Tabla1[V. COMPARENDOS]-(Tabla1[V. EXONERACIONES]+Tabla1[[#This Row],[V. SIMIT CON RESOLUCION]]+Tabla1[[#This Row],[V. SIMIT SIN RESOLUCION]]+Tabla1[[#This Row],[V. RECAUDOS COMPARENDOS]]+Tabla1[[#This Row],[V. RECAUDOS RESOLUCIONES]])</f>
        <v>616000</v>
      </c>
      <c r="S4425" s="11">
        <f>IFERROR(VLOOKUP(Tabla1[[#This Row],[FECHA]],'RECAUDOS LOCALES'!A:D,4,FALSE),0)</f>
        <v>0</v>
      </c>
      <c r="T4425" s="9">
        <f>IFERROR(VLOOKUP(Tabla1[[#This Row],[FECHA]],'RECAUDOS LOCALES'!A:D,3,FALSE),0)</f>
        <v>0</v>
      </c>
      <c r="U4425" s="11">
        <f>IFERROR(VLOOKUP(Tabla1[[#This Row],[FECHA]],'RECAUDOS EXTERNOS'!A:D,4,FALSE),0)</f>
        <v>3</v>
      </c>
      <c r="V4425" s="9">
        <f>IFERROR(VLOOKUP(Tabla1[[#This Row],[FECHA]],'RECAUDOS EXTERNOS'!A:D,3,FALSE),0)</f>
        <v>1380160</v>
      </c>
    </row>
    <row r="4426" spans="1:22" x14ac:dyDescent="0.25">
      <c r="A4426" s="1">
        <v>41985</v>
      </c>
      <c r="B4426" s="3" t="s">
        <v>0</v>
      </c>
      <c r="C4426" s="2">
        <v>41974</v>
      </c>
      <c r="D4426" s="5">
        <f>YEAR(Tabla1[[#This Row],[FECHA]])</f>
        <v>2014</v>
      </c>
      <c r="E4426" s="5">
        <f>IFERROR(VLOOKUP(Tabla1[[#This Row],[FECHA]],'COMPARENDOS TOTALES'!A:D,4,FALSE),0)</f>
        <v>2</v>
      </c>
      <c r="F4426" s="9">
        <f>IFERROR(VLOOKUP(Tabla1[[#This Row],[FECHA]],'COMPARENDOS TOTALES'!A:D,3,FALSE),0)</f>
        <v>500500</v>
      </c>
      <c r="G4426" s="5">
        <f>IFERROR(VLOOKUP(Tabla1[[#This Row],[FECHA]],EXONERACIONES!A:D,4,FALSE),0)</f>
        <v>0</v>
      </c>
      <c r="H4426" s="9">
        <f>IFERROR(VLOOKUP(Tabla1[[#This Row],[FECHA]],EXONERACIONES!A:D,3,FALSE),0)</f>
        <v>0</v>
      </c>
      <c r="I4426" s="5">
        <f>IFERROR(VLOOKUP(Tabla1[[#This Row],[FECHA]],'SIMIT CON RES'!A:D,4,FALSE),0)</f>
        <v>1</v>
      </c>
      <c r="J4426" s="9">
        <f>IFERROR(VLOOKUP(Tabla1[[#This Row],[FECHA]],'SIMIT CON RES'!A:D,3,FALSE),0)</f>
        <v>308000</v>
      </c>
      <c r="K4426">
        <f>IFERROR(VLOOKUP(Tabla1[[#This Row],[FECHA]],'SIMIT SIN RES'!A:D,4,FALSE),0)</f>
        <v>0</v>
      </c>
      <c r="L4426" s="9">
        <f>IFERROR(VLOOKUP(Tabla1[[#This Row],[FECHA]],'SIMIT SIN RES'!A:D,3,FALSE),0)</f>
        <v>0</v>
      </c>
      <c r="M4426" s="5">
        <f>IFERROR(VLOOKUP(Tabla1[[#This Row],[FECHA]],'RECAUDOS DE COMPARENDOS'!A:D,4,FALSE),0)</f>
        <v>0</v>
      </c>
      <c r="N4426" s="9">
        <f>IFERROR(VLOOKUP(Tabla1[[#This Row],[FECHA]],'RECAUDOS DE COMPARENDOS'!A:D,3,FALSE),0)</f>
        <v>0</v>
      </c>
      <c r="O4426" s="5">
        <f>IFERROR(VLOOKUP(Tabla1[[#This Row],[FECHA]],'RECAUDOS DE RESOLUCIONES'!A:D,4,FALSE),0)</f>
        <v>0</v>
      </c>
      <c r="P4426" s="9">
        <f>IFERROR(VLOOKUP(Tabla1[[#This Row],[FECHA]],'RECAUDOS DE RESOLUCIONES'!A:D,3,FALSE),0)</f>
        <v>0</v>
      </c>
      <c r="Q442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426" s="9">
        <f>Tabla1[V. COMPARENDOS]-(Tabla1[V. EXONERACIONES]+Tabla1[[#This Row],[V. SIMIT CON RESOLUCION]]+Tabla1[[#This Row],[V. SIMIT SIN RESOLUCION]]+Tabla1[[#This Row],[V. RECAUDOS COMPARENDOS]]+Tabla1[[#This Row],[V. RECAUDOS RESOLUCIONES]])</f>
        <v>192500</v>
      </c>
      <c r="S4426" s="11">
        <f>IFERROR(VLOOKUP(Tabla1[[#This Row],[FECHA]],'RECAUDOS LOCALES'!A:D,4,FALSE),0)</f>
        <v>1</v>
      </c>
      <c r="T4426" s="9">
        <f>IFERROR(VLOOKUP(Tabla1[[#This Row],[FECHA]],'RECAUDOS LOCALES'!A:D,3,FALSE),0)</f>
        <v>200000</v>
      </c>
      <c r="U4426" s="11">
        <f>IFERROR(VLOOKUP(Tabla1[[#This Row],[FECHA]],'RECAUDOS EXTERNOS'!A:D,4,FALSE),0)</f>
        <v>2</v>
      </c>
      <c r="V4426" s="9">
        <f>IFERROR(VLOOKUP(Tabla1[[#This Row],[FECHA]],'RECAUDOS EXTERNOS'!A:D,3,FALSE),0)</f>
        <v>557340</v>
      </c>
    </row>
    <row r="4427" spans="1:22" x14ac:dyDescent="0.25">
      <c r="A4427" s="1">
        <v>41986</v>
      </c>
      <c r="B4427" s="3" t="s">
        <v>5</v>
      </c>
      <c r="C4427" s="2">
        <v>41974</v>
      </c>
      <c r="D4427" s="5">
        <f>YEAR(Tabla1[[#This Row],[FECHA]])</f>
        <v>2014</v>
      </c>
      <c r="E4427" s="5">
        <f>IFERROR(VLOOKUP(Tabla1[[#This Row],[FECHA]],'COMPARENDOS TOTALES'!A:D,4,FALSE),0)</f>
        <v>1</v>
      </c>
      <c r="F4427" s="9">
        <f>IFERROR(VLOOKUP(Tabla1[[#This Row],[FECHA]],'COMPARENDOS TOTALES'!A:D,3,FALSE),0)</f>
        <v>192500</v>
      </c>
      <c r="G4427" s="5">
        <f>IFERROR(VLOOKUP(Tabla1[[#This Row],[FECHA]],EXONERACIONES!A:D,4,FALSE),0)</f>
        <v>0</v>
      </c>
      <c r="H4427" s="9">
        <f>IFERROR(VLOOKUP(Tabla1[[#This Row],[FECHA]],EXONERACIONES!A:D,3,FALSE),0)</f>
        <v>0</v>
      </c>
      <c r="I4427" s="5">
        <f>IFERROR(VLOOKUP(Tabla1[[#This Row],[FECHA]],'SIMIT CON RES'!A:D,4,FALSE),0)</f>
        <v>0</v>
      </c>
      <c r="J4427" s="9">
        <f>IFERROR(VLOOKUP(Tabla1[[#This Row],[FECHA]],'SIMIT CON RES'!A:D,3,FALSE),0)</f>
        <v>0</v>
      </c>
      <c r="K4427">
        <f>IFERROR(VLOOKUP(Tabla1[[#This Row],[FECHA]],'SIMIT SIN RES'!A:D,4,FALSE),0)</f>
        <v>0</v>
      </c>
      <c r="L4427" s="9">
        <f>IFERROR(VLOOKUP(Tabla1[[#This Row],[FECHA]],'SIMIT SIN RES'!A:D,3,FALSE),0)</f>
        <v>0</v>
      </c>
      <c r="M4427" s="5">
        <f>IFERROR(VLOOKUP(Tabla1[[#This Row],[FECHA]],'RECAUDOS DE COMPARENDOS'!A:D,4,FALSE),0)</f>
        <v>0</v>
      </c>
      <c r="N4427" s="9">
        <f>IFERROR(VLOOKUP(Tabla1[[#This Row],[FECHA]],'RECAUDOS DE COMPARENDOS'!A:D,3,FALSE),0)</f>
        <v>0</v>
      </c>
      <c r="O4427" s="5">
        <f>IFERROR(VLOOKUP(Tabla1[[#This Row],[FECHA]],'RECAUDOS DE RESOLUCIONES'!A:D,4,FALSE),0)</f>
        <v>0</v>
      </c>
      <c r="P4427" s="9">
        <f>IFERROR(VLOOKUP(Tabla1[[#This Row],[FECHA]],'RECAUDOS DE RESOLUCIONES'!A:D,3,FALSE),0)</f>
        <v>0</v>
      </c>
      <c r="Q442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427" s="9">
        <f>Tabla1[V. COMPARENDOS]-(Tabla1[V. EXONERACIONES]+Tabla1[[#This Row],[V. SIMIT CON RESOLUCION]]+Tabla1[[#This Row],[V. SIMIT SIN RESOLUCION]]+Tabla1[[#This Row],[V. RECAUDOS COMPARENDOS]]+Tabla1[[#This Row],[V. RECAUDOS RESOLUCIONES]])</f>
        <v>192500</v>
      </c>
      <c r="S4427" s="11">
        <f>IFERROR(VLOOKUP(Tabla1[[#This Row],[FECHA]],'RECAUDOS LOCALES'!A:D,4,FALSE),0)</f>
        <v>0</v>
      </c>
      <c r="T4427" s="9">
        <f>IFERROR(VLOOKUP(Tabla1[[#This Row],[FECHA]],'RECAUDOS LOCALES'!A:D,3,FALSE),0)</f>
        <v>0</v>
      </c>
      <c r="U4427" s="11">
        <f>IFERROR(VLOOKUP(Tabla1[[#This Row],[FECHA]],'RECAUDOS EXTERNOS'!A:D,4,FALSE),0)</f>
        <v>1</v>
      </c>
      <c r="V4427" s="9">
        <f>IFERROR(VLOOKUP(Tabla1[[#This Row],[FECHA]],'RECAUDOS EXTERNOS'!A:D,3,FALSE),0)</f>
        <v>274320</v>
      </c>
    </row>
    <row r="4428" spans="1:22" x14ac:dyDescent="0.25">
      <c r="A4428" s="1">
        <v>41987</v>
      </c>
      <c r="B4428" s="3" t="s">
        <v>4</v>
      </c>
      <c r="C4428" s="2">
        <v>41974</v>
      </c>
      <c r="D4428" s="5">
        <f>YEAR(Tabla1[[#This Row],[FECHA]])</f>
        <v>2014</v>
      </c>
      <c r="E4428" s="5">
        <f>IFERROR(VLOOKUP(Tabla1[[#This Row],[FECHA]],'COMPARENDOS TOTALES'!A:D,4,FALSE),0)</f>
        <v>10</v>
      </c>
      <c r="F4428" s="9">
        <f>IFERROR(VLOOKUP(Tabla1[[#This Row],[FECHA]],'COMPARENDOS TOTALES'!A:D,3,FALSE),0)</f>
        <v>8028534</v>
      </c>
      <c r="G4428" s="5">
        <f>IFERROR(VLOOKUP(Tabla1[[#This Row],[FECHA]],EXONERACIONES!A:D,4,FALSE),0)</f>
        <v>0</v>
      </c>
      <c r="H4428" s="9">
        <f>IFERROR(VLOOKUP(Tabla1[[#This Row],[FECHA]],EXONERACIONES!A:D,3,FALSE),0)</f>
        <v>0</v>
      </c>
      <c r="I4428" s="5">
        <f>IFERROR(VLOOKUP(Tabla1[[#This Row],[FECHA]],'SIMIT CON RES'!A:D,4,FALSE),0)</f>
        <v>9</v>
      </c>
      <c r="J4428" s="9">
        <f>IFERROR(VLOOKUP(Tabla1[[#This Row],[FECHA]],'SIMIT CON RES'!A:D,3,FALSE),0)</f>
        <v>8028534</v>
      </c>
      <c r="K4428">
        <f>IFERROR(VLOOKUP(Tabla1[[#This Row],[FECHA]],'SIMIT SIN RES'!A:D,4,FALSE),0)</f>
        <v>1</v>
      </c>
      <c r="L4428" s="9">
        <f>IFERROR(VLOOKUP(Tabla1[[#This Row],[FECHA]],'SIMIT SIN RES'!A:D,3,FALSE),0)</f>
        <v>0</v>
      </c>
      <c r="M4428" s="5">
        <f>IFERROR(VLOOKUP(Tabla1[[#This Row],[FECHA]],'RECAUDOS DE COMPARENDOS'!A:D,4,FALSE),0)</f>
        <v>0</v>
      </c>
      <c r="N4428" s="9">
        <f>IFERROR(VLOOKUP(Tabla1[[#This Row],[FECHA]],'RECAUDOS DE COMPARENDOS'!A:D,3,FALSE),0)</f>
        <v>0</v>
      </c>
      <c r="O4428" s="5">
        <f>IFERROR(VLOOKUP(Tabla1[[#This Row],[FECHA]],'RECAUDOS DE RESOLUCIONES'!A:D,4,FALSE),0)</f>
        <v>0</v>
      </c>
      <c r="P4428" s="9">
        <f>IFERROR(VLOOKUP(Tabla1[[#This Row],[FECHA]],'RECAUDOS DE RESOLUCIONES'!A:D,3,FALSE),0)</f>
        <v>0</v>
      </c>
      <c r="Q442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42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428" s="11">
        <f>IFERROR(VLOOKUP(Tabla1[[#This Row],[FECHA]],'RECAUDOS LOCALES'!A:D,4,FALSE),0)</f>
        <v>0</v>
      </c>
      <c r="T4428" s="9">
        <f>IFERROR(VLOOKUP(Tabla1[[#This Row],[FECHA]],'RECAUDOS LOCALES'!A:D,3,FALSE),0)</f>
        <v>0</v>
      </c>
      <c r="U4428" s="11">
        <f>IFERROR(VLOOKUP(Tabla1[[#This Row],[FECHA]],'RECAUDOS EXTERNOS'!A:D,4,FALSE),0)</f>
        <v>0</v>
      </c>
      <c r="V4428" s="9">
        <f>IFERROR(VLOOKUP(Tabla1[[#This Row],[FECHA]],'RECAUDOS EXTERNOS'!A:D,3,FALSE),0)</f>
        <v>0</v>
      </c>
    </row>
    <row r="4429" spans="1:22" x14ac:dyDescent="0.25">
      <c r="A4429" s="1">
        <v>41988</v>
      </c>
      <c r="B4429" s="3" t="s">
        <v>1</v>
      </c>
      <c r="C4429" s="2">
        <v>41974</v>
      </c>
      <c r="D4429" s="5">
        <f>YEAR(Tabla1[[#This Row],[FECHA]])</f>
        <v>2014</v>
      </c>
      <c r="E4429" s="5">
        <f>IFERROR(VLOOKUP(Tabla1[[#This Row],[FECHA]],'COMPARENDOS TOTALES'!A:D,4,FALSE),0)</f>
        <v>9</v>
      </c>
      <c r="F4429" s="9">
        <f>IFERROR(VLOOKUP(Tabla1[[#This Row],[FECHA]],'COMPARENDOS TOTALES'!A:D,3,FALSE),0)</f>
        <v>2677034</v>
      </c>
      <c r="G4429" s="5">
        <f>IFERROR(VLOOKUP(Tabla1[[#This Row],[FECHA]],EXONERACIONES!A:D,4,FALSE),0)</f>
        <v>0</v>
      </c>
      <c r="H4429" s="9">
        <f>IFERROR(VLOOKUP(Tabla1[[#This Row],[FECHA]],EXONERACIONES!A:D,3,FALSE),0)</f>
        <v>0</v>
      </c>
      <c r="I4429" s="5">
        <f>IFERROR(VLOOKUP(Tabla1[[#This Row],[FECHA]],'SIMIT CON RES'!A:D,4,FALSE),0)</f>
        <v>8</v>
      </c>
      <c r="J4429" s="9">
        <f>IFERROR(VLOOKUP(Tabla1[[#This Row],[FECHA]],'SIMIT CON RES'!A:D,3,FALSE),0)</f>
        <v>2484534</v>
      </c>
      <c r="K4429">
        <f>IFERROR(VLOOKUP(Tabla1[[#This Row],[FECHA]],'SIMIT SIN RES'!A:D,4,FALSE),0)</f>
        <v>0</v>
      </c>
      <c r="L4429" s="9">
        <f>IFERROR(VLOOKUP(Tabla1[[#This Row],[FECHA]],'SIMIT SIN RES'!A:D,3,FALSE),0)</f>
        <v>0</v>
      </c>
      <c r="M4429" s="5">
        <f>IFERROR(VLOOKUP(Tabla1[[#This Row],[FECHA]],'RECAUDOS DE COMPARENDOS'!A:D,4,FALSE),0)</f>
        <v>0</v>
      </c>
      <c r="N4429" s="9">
        <f>IFERROR(VLOOKUP(Tabla1[[#This Row],[FECHA]],'RECAUDOS DE COMPARENDOS'!A:D,3,FALSE),0)</f>
        <v>0</v>
      </c>
      <c r="O4429" s="5">
        <f>IFERROR(VLOOKUP(Tabla1[[#This Row],[FECHA]],'RECAUDOS DE RESOLUCIONES'!A:D,4,FALSE),0)</f>
        <v>0</v>
      </c>
      <c r="P4429" s="9">
        <f>IFERROR(VLOOKUP(Tabla1[[#This Row],[FECHA]],'RECAUDOS DE RESOLUCIONES'!A:D,3,FALSE),0)</f>
        <v>0</v>
      </c>
      <c r="Q442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429" s="9">
        <f>Tabla1[V. COMPARENDOS]-(Tabla1[V. EXONERACIONES]+Tabla1[[#This Row],[V. SIMIT CON RESOLUCION]]+Tabla1[[#This Row],[V. SIMIT SIN RESOLUCION]]+Tabla1[[#This Row],[V. RECAUDOS COMPARENDOS]]+Tabla1[[#This Row],[V. RECAUDOS RESOLUCIONES]])</f>
        <v>192500</v>
      </c>
      <c r="S4429" s="11">
        <f>IFERROR(VLOOKUP(Tabla1[[#This Row],[FECHA]],'RECAUDOS LOCALES'!A:D,4,FALSE),0)</f>
        <v>3</v>
      </c>
      <c r="T4429" s="9">
        <f>IFERROR(VLOOKUP(Tabla1[[#This Row],[FECHA]],'RECAUDOS LOCALES'!A:D,3,FALSE),0)</f>
        <v>421779</v>
      </c>
      <c r="U4429" s="11">
        <f>IFERROR(VLOOKUP(Tabla1[[#This Row],[FECHA]],'RECAUDOS EXTERNOS'!A:D,4,FALSE),0)</f>
        <v>0</v>
      </c>
      <c r="V4429" s="9">
        <f>IFERROR(VLOOKUP(Tabla1[[#This Row],[FECHA]],'RECAUDOS EXTERNOS'!A:D,3,FALSE),0)</f>
        <v>0</v>
      </c>
    </row>
    <row r="4430" spans="1:22" x14ac:dyDescent="0.25">
      <c r="A4430" s="1">
        <v>41989</v>
      </c>
      <c r="B4430" s="3" t="s">
        <v>2</v>
      </c>
      <c r="C4430" s="2">
        <v>41974</v>
      </c>
      <c r="D4430" s="5">
        <f>YEAR(Tabla1[[#This Row],[FECHA]])</f>
        <v>2014</v>
      </c>
      <c r="E4430" s="5">
        <f>IFERROR(VLOOKUP(Tabla1[[#This Row],[FECHA]],'COMPARENDOS TOTALES'!A:D,4,FALSE),0)</f>
        <v>11</v>
      </c>
      <c r="F4430" s="9">
        <f>IFERROR(VLOOKUP(Tabla1[[#This Row],[FECHA]],'COMPARENDOS TOTALES'!A:D,3,FALSE),0)</f>
        <v>3013267</v>
      </c>
      <c r="G4430" s="5">
        <f>IFERROR(VLOOKUP(Tabla1[[#This Row],[FECHA]],EXONERACIONES!A:D,4,FALSE),0)</f>
        <v>0</v>
      </c>
      <c r="H4430" s="9">
        <f>IFERROR(VLOOKUP(Tabla1[[#This Row],[FECHA]],EXONERACIONES!A:D,3,FALSE),0)</f>
        <v>0</v>
      </c>
      <c r="I4430" s="5">
        <f>IFERROR(VLOOKUP(Tabla1[[#This Row],[FECHA]],'SIMIT CON RES'!A:D,4,FALSE),0)</f>
        <v>5</v>
      </c>
      <c r="J4430" s="9">
        <f>IFERROR(VLOOKUP(Tabla1[[#This Row],[FECHA]],'SIMIT CON RES'!A:D,3,FALSE),0)</f>
        <v>1396267</v>
      </c>
      <c r="K4430">
        <f>IFERROR(VLOOKUP(Tabla1[[#This Row],[FECHA]],'SIMIT SIN RES'!A:D,4,FALSE),0)</f>
        <v>0</v>
      </c>
      <c r="L4430" s="9">
        <f>IFERROR(VLOOKUP(Tabla1[[#This Row],[FECHA]],'SIMIT SIN RES'!A:D,3,FALSE),0)</f>
        <v>0</v>
      </c>
      <c r="M4430" s="5">
        <f>IFERROR(VLOOKUP(Tabla1[[#This Row],[FECHA]],'RECAUDOS DE COMPARENDOS'!A:D,4,FALSE),0)</f>
        <v>0</v>
      </c>
      <c r="N4430" s="9">
        <f>IFERROR(VLOOKUP(Tabla1[[#This Row],[FECHA]],'RECAUDOS DE COMPARENDOS'!A:D,3,FALSE),0)</f>
        <v>0</v>
      </c>
      <c r="O4430" s="5">
        <f>IFERROR(VLOOKUP(Tabla1[[#This Row],[FECHA]],'RECAUDOS DE RESOLUCIONES'!A:D,4,FALSE),0)</f>
        <v>0</v>
      </c>
      <c r="P4430" s="9">
        <f>IFERROR(VLOOKUP(Tabla1[[#This Row],[FECHA]],'RECAUDOS DE RESOLUCIONES'!A:D,3,FALSE),0)</f>
        <v>0</v>
      </c>
      <c r="Q443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4430" s="9">
        <f>Tabla1[V. COMPARENDOS]-(Tabla1[V. EXONERACIONES]+Tabla1[[#This Row],[V. SIMIT CON RESOLUCION]]+Tabla1[[#This Row],[V. SIMIT SIN RESOLUCION]]+Tabla1[[#This Row],[V. RECAUDOS COMPARENDOS]]+Tabla1[[#This Row],[V. RECAUDOS RESOLUCIONES]])</f>
        <v>1617000</v>
      </c>
      <c r="S4430" s="11">
        <f>IFERROR(VLOOKUP(Tabla1[[#This Row],[FECHA]],'RECAUDOS LOCALES'!A:D,4,FALSE),0)</f>
        <v>2</v>
      </c>
      <c r="T4430" s="9">
        <f>IFERROR(VLOOKUP(Tabla1[[#This Row],[FECHA]],'RECAUDOS LOCALES'!A:D,3,FALSE),0)</f>
        <v>370000</v>
      </c>
      <c r="U4430" s="11">
        <f>IFERROR(VLOOKUP(Tabla1[[#This Row],[FECHA]],'RECAUDOS EXTERNOS'!A:D,4,FALSE),0)</f>
        <v>2</v>
      </c>
      <c r="V4430" s="9">
        <f>IFERROR(VLOOKUP(Tabla1[[#This Row],[FECHA]],'RECAUDOS EXTERNOS'!A:D,3,FALSE),0)</f>
        <v>433971</v>
      </c>
    </row>
    <row r="4431" spans="1:22" x14ac:dyDescent="0.25">
      <c r="A4431" s="1">
        <v>41990</v>
      </c>
      <c r="B4431" s="3" t="s">
        <v>3</v>
      </c>
      <c r="C4431" s="2">
        <v>41974</v>
      </c>
      <c r="D4431" s="5">
        <f>YEAR(Tabla1[[#This Row],[FECHA]])</f>
        <v>2014</v>
      </c>
      <c r="E4431" s="5">
        <f>IFERROR(VLOOKUP(Tabla1[[#This Row],[FECHA]],'COMPARENDOS TOTALES'!A:D,4,FALSE),0)</f>
        <v>15</v>
      </c>
      <c r="F4431" s="9">
        <f>IFERROR(VLOOKUP(Tabla1[[#This Row],[FECHA]],'COMPARENDOS TOTALES'!A:D,3,FALSE),0)</f>
        <v>4322267</v>
      </c>
      <c r="G4431" s="5">
        <f>IFERROR(VLOOKUP(Tabla1[[#This Row],[FECHA]],EXONERACIONES!A:D,4,FALSE),0)</f>
        <v>0</v>
      </c>
      <c r="H4431" s="9">
        <f>IFERROR(VLOOKUP(Tabla1[[#This Row],[FECHA]],EXONERACIONES!A:D,3,FALSE),0)</f>
        <v>0</v>
      </c>
      <c r="I4431" s="5">
        <f>IFERROR(VLOOKUP(Tabla1[[#This Row],[FECHA]],'SIMIT CON RES'!A:D,4,FALSE),0)</f>
        <v>10</v>
      </c>
      <c r="J4431" s="9">
        <f>IFERROR(VLOOKUP(Tabla1[[#This Row],[FECHA]],'SIMIT CON RES'!A:D,3,FALSE),0)</f>
        <v>3773000</v>
      </c>
      <c r="K4431">
        <f>IFERROR(VLOOKUP(Tabla1[[#This Row],[FECHA]],'SIMIT SIN RES'!A:D,4,FALSE),0)</f>
        <v>2</v>
      </c>
      <c r="L4431" s="9">
        <f>IFERROR(VLOOKUP(Tabla1[[#This Row],[FECHA]],'SIMIT SIN RES'!A:D,3,FALSE),0)</f>
        <v>0</v>
      </c>
      <c r="M4431" s="5">
        <f>IFERROR(VLOOKUP(Tabla1[[#This Row],[FECHA]],'RECAUDOS DE COMPARENDOS'!A:D,4,FALSE),0)</f>
        <v>0</v>
      </c>
      <c r="N4431" s="9">
        <f>IFERROR(VLOOKUP(Tabla1[[#This Row],[FECHA]],'RECAUDOS DE COMPARENDOS'!A:D,3,FALSE),0)</f>
        <v>0</v>
      </c>
      <c r="O4431" s="5">
        <f>IFERROR(VLOOKUP(Tabla1[[#This Row],[FECHA]],'RECAUDOS DE RESOLUCIONES'!A:D,4,FALSE),0)</f>
        <v>0</v>
      </c>
      <c r="P4431" s="9">
        <f>IFERROR(VLOOKUP(Tabla1[[#This Row],[FECHA]],'RECAUDOS DE RESOLUCIONES'!A:D,3,FALSE),0)</f>
        <v>0</v>
      </c>
      <c r="Q443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4431" s="9">
        <f>Tabla1[V. COMPARENDOS]-(Tabla1[V. EXONERACIONES]+Tabla1[[#This Row],[V. SIMIT CON RESOLUCION]]+Tabla1[[#This Row],[V. SIMIT SIN RESOLUCION]]+Tabla1[[#This Row],[V. RECAUDOS COMPARENDOS]]+Tabla1[[#This Row],[V. RECAUDOS RESOLUCIONES]])</f>
        <v>549267</v>
      </c>
      <c r="S4431" s="11">
        <f>IFERROR(VLOOKUP(Tabla1[[#This Row],[FECHA]],'RECAUDOS LOCALES'!A:D,4,FALSE),0)</f>
        <v>3</v>
      </c>
      <c r="T4431" s="9">
        <f>IFERROR(VLOOKUP(Tabla1[[#This Row],[FECHA]],'RECAUDOS LOCALES'!A:D,3,FALSE),0)</f>
        <v>479859</v>
      </c>
      <c r="U4431" s="11">
        <f>IFERROR(VLOOKUP(Tabla1[[#This Row],[FECHA]],'RECAUDOS EXTERNOS'!A:D,4,FALSE),0)</f>
        <v>12</v>
      </c>
      <c r="V4431" s="9">
        <f>IFERROR(VLOOKUP(Tabla1[[#This Row],[FECHA]],'RECAUDOS EXTERNOS'!A:D,3,FALSE),0)</f>
        <v>2996474</v>
      </c>
    </row>
    <row r="4432" spans="1:22" x14ac:dyDescent="0.25">
      <c r="A4432" s="1">
        <v>41991</v>
      </c>
      <c r="B4432" s="3" t="s">
        <v>6</v>
      </c>
      <c r="C4432" s="2">
        <v>41974</v>
      </c>
      <c r="D4432" s="5">
        <f>YEAR(Tabla1[[#This Row],[FECHA]])</f>
        <v>2014</v>
      </c>
      <c r="E4432" s="5">
        <f>IFERROR(VLOOKUP(Tabla1[[#This Row],[FECHA]],'COMPARENDOS TOTALES'!A:D,4,FALSE),0)</f>
        <v>8</v>
      </c>
      <c r="F4432" s="9">
        <f>IFERROR(VLOOKUP(Tabla1[[#This Row],[FECHA]],'COMPARENDOS TOTALES'!A:D,3,FALSE),0)</f>
        <v>2138034</v>
      </c>
      <c r="G4432" s="5">
        <f>IFERROR(VLOOKUP(Tabla1[[#This Row],[FECHA]],EXONERACIONES!A:D,4,FALSE),0)</f>
        <v>0</v>
      </c>
      <c r="H4432" s="9">
        <f>IFERROR(VLOOKUP(Tabla1[[#This Row],[FECHA]],EXONERACIONES!A:D,3,FALSE),0)</f>
        <v>0</v>
      </c>
      <c r="I4432" s="5">
        <f>IFERROR(VLOOKUP(Tabla1[[#This Row],[FECHA]],'SIMIT CON RES'!A:D,4,FALSE),0)</f>
        <v>3</v>
      </c>
      <c r="J4432" s="9">
        <f>IFERROR(VLOOKUP(Tabla1[[#This Row],[FECHA]],'SIMIT CON RES'!A:D,3,FALSE),0)</f>
        <v>636534</v>
      </c>
      <c r="K4432">
        <f>IFERROR(VLOOKUP(Tabla1[[#This Row],[FECHA]],'SIMIT SIN RES'!A:D,4,FALSE),0)</f>
        <v>0</v>
      </c>
      <c r="L4432" s="9">
        <f>IFERROR(VLOOKUP(Tabla1[[#This Row],[FECHA]],'SIMIT SIN RES'!A:D,3,FALSE),0)</f>
        <v>0</v>
      </c>
      <c r="M4432" s="5">
        <f>IFERROR(VLOOKUP(Tabla1[[#This Row],[FECHA]],'RECAUDOS DE COMPARENDOS'!A:D,4,FALSE),0)</f>
        <v>0</v>
      </c>
      <c r="N4432" s="9">
        <f>IFERROR(VLOOKUP(Tabla1[[#This Row],[FECHA]],'RECAUDOS DE COMPARENDOS'!A:D,3,FALSE),0)</f>
        <v>0</v>
      </c>
      <c r="O4432" s="5">
        <f>IFERROR(VLOOKUP(Tabla1[[#This Row],[FECHA]],'RECAUDOS DE RESOLUCIONES'!A:D,4,FALSE),0)</f>
        <v>0</v>
      </c>
      <c r="P4432" s="9">
        <f>IFERROR(VLOOKUP(Tabla1[[#This Row],[FECHA]],'RECAUDOS DE RESOLUCIONES'!A:D,3,FALSE),0)</f>
        <v>0</v>
      </c>
      <c r="Q443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4432" s="9">
        <f>Tabla1[V. COMPARENDOS]-(Tabla1[V. EXONERACIONES]+Tabla1[[#This Row],[V. SIMIT CON RESOLUCION]]+Tabla1[[#This Row],[V. SIMIT SIN RESOLUCION]]+Tabla1[[#This Row],[V. RECAUDOS COMPARENDOS]]+Tabla1[[#This Row],[V. RECAUDOS RESOLUCIONES]])</f>
        <v>1501500</v>
      </c>
      <c r="S4432" s="11">
        <f>IFERROR(VLOOKUP(Tabla1[[#This Row],[FECHA]],'RECAUDOS LOCALES'!A:D,4,FALSE),0)</f>
        <v>3</v>
      </c>
      <c r="T4432" s="9">
        <f>IFERROR(VLOOKUP(Tabla1[[#This Row],[FECHA]],'RECAUDOS LOCALES'!A:D,3,FALSE),0)</f>
        <v>450526</v>
      </c>
      <c r="U4432" s="11">
        <f>IFERROR(VLOOKUP(Tabla1[[#This Row],[FECHA]],'RECAUDOS EXTERNOS'!A:D,4,FALSE),0)</f>
        <v>2</v>
      </c>
      <c r="V4432" s="9">
        <f>IFERROR(VLOOKUP(Tabla1[[#This Row],[FECHA]],'RECAUDOS EXTERNOS'!A:D,3,FALSE),0)</f>
        <v>403920</v>
      </c>
    </row>
    <row r="4433" spans="1:22" x14ac:dyDescent="0.25">
      <c r="A4433" s="1">
        <v>41992</v>
      </c>
      <c r="B4433" s="3" t="s">
        <v>0</v>
      </c>
      <c r="C4433" s="2">
        <v>41974</v>
      </c>
      <c r="D4433" s="5">
        <f>YEAR(Tabla1[[#This Row],[FECHA]])</f>
        <v>2014</v>
      </c>
      <c r="E4433" s="5">
        <f>IFERROR(VLOOKUP(Tabla1[[#This Row],[FECHA]],'COMPARENDOS TOTALES'!A:D,4,FALSE),0)</f>
        <v>7</v>
      </c>
      <c r="F4433" s="9">
        <f>IFERROR(VLOOKUP(Tabla1[[#This Row],[FECHA]],'COMPARENDOS TOTALES'!A:D,3,FALSE),0)</f>
        <v>1868534</v>
      </c>
      <c r="G4433" s="5">
        <f>IFERROR(VLOOKUP(Tabla1[[#This Row],[FECHA]],EXONERACIONES!A:D,4,FALSE),0)</f>
        <v>0</v>
      </c>
      <c r="H4433" s="9">
        <f>IFERROR(VLOOKUP(Tabla1[[#This Row],[FECHA]],EXONERACIONES!A:D,3,FALSE),0)</f>
        <v>0</v>
      </c>
      <c r="I4433" s="5">
        <f>IFERROR(VLOOKUP(Tabla1[[#This Row],[FECHA]],'SIMIT CON RES'!A:D,4,FALSE),0)</f>
        <v>5</v>
      </c>
      <c r="J4433" s="9">
        <f>IFERROR(VLOOKUP(Tabla1[[#This Row],[FECHA]],'SIMIT CON RES'!A:D,3,FALSE),0)</f>
        <v>1252534</v>
      </c>
      <c r="K4433">
        <f>IFERROR(VLOOKUP(Tabla1[[#This Row],[FECHA]],'SIMIT SIN RES'!A:D,4,FALSE),0)</f>
        <v>0</v>
      </c>
      <c r="L4433" s="9">
        <f>IFERROR(VLOOKUP(Tabla1[[#This Row],[FECHA]],'SIMIT SIN RES'!A:D,3,FALSE),0)</f>
        <v>0</v>
      </c>
      <c r="M4433" s="5">
        <f>IFERROR(VLOOKUP(Tabla1[[#This Row],[FECHA]],'RECAUDOS DE COMPARENDOS'!A:D,4,FALSE),0)</f>
        <v>0</v>
      </c>
      <c r="N4433" s="9">
        <f>IFERROR(VLOOKUP(Tabla1[[#This Row],[FECHA]],'RECAUDOS DE COMPARENDOS'!A:D,3,FALSE),0)</f>
        <v>0</v>
      </c>
      <c r="O4433" s="5">
        <f>IFERROR(VLOOKUP(Tabla1[[#This Row],[FECHA]],'RECAUDOS DE RESOLUCIONES'!A:D,4,FALSE),0)</f>
        <v>0</v>
      </c>
      <c r="P4433" s="9">
        <f>IFERROR(VLOOKUP(Tabla1[[#This Row],[FECHA]],'RECAUDOS DE RESOLUCIONES'!A:D,3,FALSE),0)</f>
        <v>0</v>
      </c>
      <c r="Q443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4433" s="9">
        <f>Tabla1[V. COMPARENDOS]-(Tabla1[V. EXONERACIONES]+Tabla1[[#This Row],[V. SIMIT CON RESOLUCION]]+Tabla1[[#This Row],[V. SIMIT SIN RESOLUCION]]+Tabla1[[#This Row],[V. RECAUDOS COMPARENDOS]]+Tabla1[[#This Row],[V. RECAUDOS RESOLUCIONES]])</f>
        <v>616000</v>
      </c>
      <c r="S4433" s="11">
        <f>IFERROR(VLOOKUP(Tabla1[[#This Row],[FECHA]],'RECAUDOS LOCALES'!A:D,4,FALSE),0)</f>
        <v>0</v>
      </c>
      <c r="T4433" s="9">
        <f>IFERROR(VLOOKUP(Tabla1[[#This Row],[FECHA]],'RECAUDOS LOCALES'!A:D,3,FALSE),0)</f>
        <v>0</v>
      </c>
      <c r="U4433" s="11">
        <f>IFERROR(VLOOKUP(Tabla1[[#This Row],[FECHA]],'RECAUDOS EXTERNOS'!A:D,4,FALSE),0)</f>
        <v>6</v>
      </c>
      <c r="V4433" s="9">
        <f>IFERROR(VLOOKUP(Tabla1[[#This Row],[FECHA]],'RECAUDOS EXTERNOS'!A:D,3,FALSE),0)</f>
        <v>940364</v>
      </c>
    </row>
    <row r="4434" spans="1:22" x14ac:dyDescent="0.25">
      <c r="A4434" s="1">
        <v>41993</v>
      </c>
      <c r="B4434" s="3" t="s">
        <v>5</v>
      </c>
      <c r="C4434" s="2">
        <v>41974</v>
      </c>
      <c r="D4434" s="5">
        <f>YEAR(Tabla1[[#This Row],[FECHA]])</f>
        <v>2014</v>
      </c>
      <c r="E4434" s="5">
        <f>IFERROR(VLOOKUP(Tabla1[[#This Row],[FECHA]],'COMPARENDOS TOTALES'!A:D,4,FALSE),0)</f>
        <v>5</v>
      </c>
      <c r="F4434" s="9">
        <f>IFERROR(VLOOKUP(Tabla1[[#This Row],[FECHA]],'COMPARENDOS TOTALES'!A:D,3,FALSE),0)</f>
        <v>1280767</v>
      </c>
      <c r="G4434" s="5">
        <f>IFERROR(VLOOKUP(Tabla1[[#This Row],[FECHA]],EXONERACIONES!A:D,4,FALSE),0)</f>
        <v>0</v>
      </c>
      <c r="H4434" s="9">
        <f>IFERROR(VLOOKUP(Tabla1[[#This Row],[FECHA]],EXONERACIONES!A:D,3,FALSE),0)</f>
        <v>0</v>
      </c>
      <c r="I4434" s="5">
        <f>IFERROR(VLOOKUP(Tabla1[[#This Row],[FECHA]],'SIMIT CON RES'!A:D,4,FALSE),0)</f>
        <v>5</v>
      </c>
      <c r="J4434" s="9">
        <f>IFERROR(VLOOKUP(Tabla1[[#This Row],[FECHA]],'SIMIT CON RES'!A:D,3,FALSE),0)</f>
        <v>1280767</v>
      </c>
      <c r="K4434">
        <f>IFERROR(VLOOKUP(Tabla1[[#This Row],[FECHA]],'SIMIT SIN RES'!A:D,4,FALSE),0)</f>
        <v>0</v>
      </c>
      <c r="L4434" s="9">
        <f>IFERROR(VLOOKUP(Tabla1[[#This Row],[FECHA]],'SIMIT SIN RES'!A:D,3,FALSE),0)</f>
        <v>0</v>
      </c>
      <c r="M4434" s="5">
        <f>IFERROR(VLOOKUP(Tabla1[[#This Row],[FECHA]],'RECAUDOS DE COMPARENDOS'!A:D,4,FALSE),0)</f>
        <v>0</v>
      </c>
      <c r="N4434" s="9">
        <f>IFERROR(VLOOKUP(Tabla1[[#This Row],[FECHA]],'RECAUDOS DE COMPARENDOS'!A:D,3,FALSE),0)</f>
        <v>0</v>
      </c>
      <c r="O4434" s="5">
        <f>IFERROR(VLOOKUP(Tabla1[[#This Row],[FECHA]],'RECAUDOS DE RESOLUCIONES'!A:D,4,FALSE),0)</f>
        <v>0</v>
      </c>
      <c r="P4434" s="9">
        <f>IFERROR(VLOOKUP(Tabla1[[#This Row],[FECHA]],'RECAUDOS DE RESOLUCIONES'!A:D,3,FALSE),0)</f>
        <v>0</v>
      </c>
      <c r="Q443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43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434" s="11">
        <f>IFERROR(VLOOKUP(Tabla1[[#This Row],[FECHA]],'RECAUDOS LOCALES'!A:D,4,FALSE),0)</f>
        <v>0</v>
      </c>
      <c r="T4434" s="9">
        <f>IFERROR(VLOOKUP(Tabla1[[#This Row],[FECHA]],'RECAUDOS LOCALES'!A:D,3,FALSE),0)</f>
        <v>0</v>
      </c>
      <c r="U4434" s="11">
        <f>IFERROR(VLOOKUP(Tabla1[[#This Row],[FECHA]],'RECAUDOS EXTERNOS'!A:D,4,FALSE),0)</f>
        <v>1</v>
      </c>
      <c r="V4434" s="9">
        <f>IFERROR(VLOOKUP(Tabla1[[#This Row],[FECHA]],'RECAUDOS EXTERNOS'!A:D,3,FALSE),0)</f>
        <v>630100</v>
      </c>
    </row>
    <row r="4435" spans="1:22" x14ac:dyDescent="0.25">
      <c r="A4435" s="1">
        <v>41994</v>
      </c>
      <c r="B4435" s="3" t="s">
        <v>4</v>
      </c>
      <c r="C4435" s="2">
        <v>41974</v>
      </c>
      <c r="D4435" s="5">
        <f>YEAR(Tabla1[[#This Row],[FECHA]])</f>
        <v>2014</v>
      </c>
      <c r="E4435" s="5">
        <f>IFERROR(VLOOKUP(Tabla1[[#This Row],[FECHA]],'COMPARENDOS TOTALES'!A:D,4,FALSE),0)</f>
        <v>13</v>
      </c>
      <c r="F4435" s="9">
        <f>IFERROR(VLOOKUP(Tabla1[[#This Row],[FECHA]],'COMPARENDOS TOTALES'!A:D,3,FALSE),0)</f>
        <v>4014267</v>
      </c>
      <c r="G4435" s="5">
        <f>IFERROR(VLOOKUP(Tabla1[[#This Row],[FECHA]],EXONERACIONES!A:D,4,FALSE),0)</f>
        <v>2</v>
      </c>
      <c r="H4435" s="9">
        <f>IFERROR(VLOOKUP(Tabla1[[#This Row],[FECHA]],EXONERACIONES!A:D,3,FALSE),0)</f>
        <v>500500</v>
      </c>
      <c r="I4435" s="5">
        <f>IFERROR(VLOOKUP(Tabla1[[#This Row],[FECHA]],'SIMIT CON RES'!A:D,4,FALSE),0)</f>
        <v>5</v>
      </c>
      <c r="J4435" s="9">
        <f>IFERROR(VLOOKUP(Tabla1[[#This Row],[FECHA]],'SIMIT CON RES'!A:D,3,FALSE),0)</f>
        <v>2012267</v>
      </c>
      <c r="K4435">
        <f>IFERROR(VLOOKUP(Tabla1[[#This Row],[FECHA]],'SIMIT SIN RES'!A:D,4,FALSE),0)</f>
        <v>0</v>
      </c>
      <c r="L4435" s="9">
        <f>IFERROR(VLOOKUP(Tabla1[[#This Row],[FECHA]],'SIMIT SIN RES'!A:D,3,FALSE),0)</f>
        <v>0</v>
      </c>
      <c r="M4435" s="5">
        <f>IFERROR(VLOOKUP(Tabla1[[#This Row],[FECHA]],'RECAUDOS DE COMPARENDOS'!A:D,4,FALSE),0)</f>
        <v>0</v>
      </c>
      <c r="N4435" s="9">
        <f>IFERROR(VLOOKUP(Tabla1[[#This Row],[FECHA]],'RECAUDOS DE COMPARENDOS'!A:D,3,FALSE),0)</f>
        <v>0</v>
      </c>
      <c r="O4435" s="5">
        <f>IFERROR(VLOOKUP(Tabla1[[#This Row],[FECHA]],'RECAUDOS DE RESOLUCIONES'!A:D,4,FALSE),0)</f>
        <v>0</v>
      </c>
      <c r="P4435" s="9">
        <f>IFERROR(VLOOKUP(Tabla1[[#This Row],[FECHA]],'RECAUDOS DE RESOLUCIONES'!A:D,3,FALSE),0)</f>
        <v>0</v>
      </c>
      <c r="Q443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4435" s="9">
        <f>Tabla1[V. COMPARENDOS]-(Tabla1[V. EXONERACIONES]+Tabla1[[#This Row],[V. SIMIT CON RESOLUCION]]+Tabla1[[#This Row],[V. SIMIT SIN RESOLUCION]]+Tabla1[[#This Row],[V. RECAUDOS COMPARENDOS]]+Tabla1[[#This Row],[V. RECAUDOS RESOLUCIONES]])</f>
        <v>1501500</v>
      </c>
      <c r="S4435" s="11">
        <f>IFERROR(VLOOKUP(Tabla1[[#This Row],[FECHA]],'RECAUDOS LOCALES'!A:D,4,FALSE),0)</f>
        <v>0</v>
      </c>
      <c r="T4435" s="9">
        <f>IFERROR(VLOOKUP(Tabla1[[#This Row],[FECHA]],'RECAUDOS LOCALES'!A:D,3,FALSE),0)</f>
        <v>0</v>
      </c>
      <c r="U4435" s="11">
        <f>IFERROR(VLOOKUP(Tabla1[[#This Row],[FECHA]],'RECAUDOS EXTERNOS'!A:D,4,FALSE),0)</f>
        <v>0</v>
      </c>
      <c r="V4435" s="9">
        <f>IFERROR(VLOOKUP(Tabla1[[#This Row],[FECHA]],'RECAUDOS EXTERNOS'!A:D,3,FALSE),0)</f>
        <v>0</v>
      </c>
    </row>
    <row r="4436" spans="1:22" x14ac:dyDescent="0.25">
      <c r="A4436" s="1">
        <v>41995</v>
      </c>
      <c r="B4436" s="3" t="s">
        <v>1</v>
      </c>
      <c r="C4436" s="2">
        <v>41974</v>
      </c>
      <c r="D4436" s="5">
        <f>YEAR(Tabla1[[#This Row],[FECHA]])</f>
        <v>2014</v>
      </c>
      <c r="E4436" s="5">
        <f>IFERROR(VLOOKUP(Tabla1[[#This Row],[FECHA]],'COMPARENDOS TOTALES'!A:D,4,FALSE),0)</f>
        <v>7</v>
      </c>
      <c r="F4436" s="9">
        <f>IFERROR(VLOOKUP(Tabla1[[#This Row],[FECHA]],'COMPARENDOS TOTALES'!A:D,3,FALSE),0)</f>
        <v>2204767</v>
      </c>
      <c r="G4436" s="5">
        <f>IFERROR(VLOOKUP(Tabla1[[#This Row],[FECHA]],EXONERACIONES!A:D,4,FALSE),0)</f>
        <v>0</v>
      </c>
      <c r="H4436" s="9">
        <f>IFERROR(VLOOKUP(Tabla1[[#This Row],[FECHA]],EXONERACIONES!A:D,3,FALSE),0)</f>
        <v>0</v>
      </c>
      <c r="I4436" s="5">
        <f>IFERROR(VLOOKUP(Tabla1[[#This Row],[FECHA]],'SIMIT CON RES'!A:D,4,FALSE),0)</f>
        <v>5</v>
      </c>
      <c r="J4436" s="9">
        <f>IFERROR(VLOOKUP(Tabla1[[#This Row],[FECHA]],'SIMIT CON RES'!A:D,3,FALSE),0)</f>
        <v>1588767</v>
      </c>
      <c r="K4436">
        <f>IFERROR(VLOOKUP(Tabla1[[#This Row],[FECHA]],'SIMIT SIN RES'!A:D,4,FALSE),0)</f>
        <v>1</v>
      </c>
      <c r="L4436" s="9">
        <f>IFERROR(VLOOKUP(Tabla1[[#This Row],[FECHA]],'SIMIT SIN RES'!A:D,3,FALSE),0)</f>
        <v>308000</v>
      </c>
      <c r="M4436" s="5">
        <f>IFERROR(VLOOKUP(Tabla1[[#This Row],[FECHA]],'RECAUDOS DE COMPARENDOS'!A:D,4,FALSE),0)</f>
        <v>1</v>
      </c>
      <c r="N4436" s="9">
        <f>IFERROR(VLOOKUP(Tabla1[[#This Row],[FECHA]],'RECAUDOS DE COMPARENDOS'!A:D,3,FALSE),0)</f>
        <v>308000</v>
      </c>
      <c r="O4436" s="5">
        <f>IFERROR(VLOOKUP(Tabla1[[#This Row],[FECHA]],'RECAUDOS DE RESOLUCIONES'!A:D,4,FALSE),0)</f>
        <v>0</v>
      </c>
      <c r="P4436" s="9">
        <f>IFERROR(VLOOKUP(Tabla1[[#This Row],[FECHA]],'RECAUDOS DE RESOLUCIONES'!A:D,3,FALSE),0)</f>
        <v>0</v>
      </c>
      <c r="Q443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43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436" s="11">
        <f>IFERROR(VLOOKUP(Tabla1[[#This Row],[FECHA]],'RECAUDOS LOCALES'!A:D,4,FALSE),0)</f>
        <v>0</v>
      </c>
      <c r="T4436" s="9">
        <f>IFERROR(VLOOKUP(Tabla1[[#This Row],[FECHA]],'RECAUDOS LOCALES'!A:D,3,FALSE),0)</f>
        <v>0</v>
      </c>
      <c r="U4436" s="11">
        <f>IFERROR(VLOOKUP(Tabla1[[#This Row],[FECHA]],'RECAUDOS EXTERNOS'!A:D,4,FALSE),0)</f>
        <v>5</v>
      </c>
      <c r="V4436" s="9">
        <f>IFERROR(VLOOKUP(Tabla1[[#This Row],[FECHA]],'RECAUDOS EXTERNOS'!A:D,3,FALSE),0)</f>
        <v>838780</v>
      </c>
    </row>
    <row r="4437" spans="1:22" x14ac:dyDescent="0.25">
      <c r="A4437" s="1">
        <v>41996</v>
      </c>
      <c r="B4437" s="3" t="s">
        <v>2</v>
      </c>
      <c r="C4437" s="2">
        <v>41974</v>
      </c>
      <c r="D4437" s="5">
        <f>YEAR(Tabla1[[#This Row],[FECHA]])</f>
        <v>2014</v>
      </c>
      <c r="E4437" s="5">
        <f>IFERROR(VLOOKUP(Tabla1[[#This Row],[FECHA]],'COMPARENDOS TOTALES'!A:D,4,FALSE),0)</f>
        <v>10</v>
      </c>
      <c r="F4437" s="9">
        <f>IFERROR(VLOOKUP(Tabla1[[#This Row],[FECHA]],'COMPARENDOS TOTALES'!A:D,3,FALSE),0)</f>
        <v>2589767</v>
      </c>
      <c r="G4437" s="5">
        <f>IFERROR(VLOOKUP(Tabla1[[#This Row],[FECHA]],EXONERACIONES!A:D,4,FALSE),0)</f>
        <v>1</v>
      </c>
      <c r="H4437" s="9">
        <f>IFERROR(VLOOKUP(Tabla1[[#This Row],[FECHA]],EXONERACIONES!A:D,3,FALSE),0)</f>
        <v>192500</v>
      </c>
      <c r="I4437" s="5">
        <f>IFERROR(VLOOKUP(Tabla1[[#This Row],[FECHA]],'SIMIT CON RES'!A:D,4,FALSE),0)</f>
        <v>6</v>
      </c>
      <c r="J4437" s="9">
        <f>IFERROR(VLOOKUP(Tabla1[[#This Row],[FECHA]],'SIMIT CON RES'!A:D,3,FALSE),0)</f>
        <v>1588767</v>
      </c>
      <c r="K4437">
        <f>IFERROR(VLOOKUP(Tabla1[[#This Row],[FECHA]],'SIMIT SIN RES'!A:D,4,FALSE),0)</f>
        <v>0</v>
      </c>
      <c r="L4437" s="9">
        <f>IFERROR(VLOOKUP(Tabla1[[#This Row],[FECHA]],'SIMIT SIN RES'!A:D,3,FALSE),0)</f>
        <v>0</v>
      </c>
      <c r="M4437" s="5">
        <f>IFERROR(VLOOKUP(Tabla1[[#This Row],[FECHA]],'RECAUDOS DE COMPARENDOS'!A:D,4,FALSE),0)</f>
        <v>0</v>
      </c>
      <c r="N4437" s="9">
        <f>IFERROR(VLOOKUP(Tabla1[[#This Row],[FECHA]],'RECAUDOS DE COMPARENDOS'!A:D,3,FALSE),0)</f>
        <v>0</v>
      </c>
      <c r="O4437" s="5">
        <f>IFERROR(VLOOKUP(Tabla1[[#This Row],[FECHA]],'RECAUDOS DE RESOLUCIONES'!A:D,4,FALSE),0)</f>
        <v>0</v>
      </c>
      <c r="P4437" s="9">
        <f>IFERROR(VLOOKUP(Tabla1[[#This Row],[FECHA]],'RECAUDOS DE RESOLUCIONES'!A:D,3,FALSE),0)</f>
        <v>0</v>
      </c>
      <c r="Q443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4437" s="9">
        <f>Tabla1[V. COMPARENDOS]-(Tabla1[V. EXONERACIONES]+Tabla1[[#This Row],[V. SIMIT CON RESOLUCION]]+Tabla1[[#This Row],[V. SIMIT SIN RESOLUCION]]+Tabla1[[#This Row],[V. RECAUDOS COMPARENDOS]]+Tabla1[[#This Row],[V. RECAUDOS RESOLUCIONES]])</f>
        <v>808500</v>
      </c>
      <c r="S4437" s="11">
        <f>IFERROR(VLOOKUP(Tabla1[[#This Row],[FECHA]],'RECAUDOS LOCALES'!A:D,4,FALSE),0)</f>
        <v>1</v>
      </c>
      <c r="T4437" s="9">
        <f>IFERROR(VLOOKUP(Tabla1[[#This Row],[FECHA]],'RECAUDOS LOCALES'!A:D,3,FALSE),0)</f>
        <v>129600</v>
      </c>
      <c r="U4437" s="11">
        <f>IFERROR(VLOOKUP(Tabla1[[#This Row],[FECHA]],'RECAUDOS EXTERNOS'!A:D,4,FALSE),0)</f>
        <v>3</v>
      </c>
      <c r="V4437" s="9">
        <f>IFERROR(VLOOKUP(Tabla1[[#This Row],[FECHA]],'RECAUDOS EXTERNOS'!A:D,3,FALSE),0)</f>
        <v>533520</v>
      </c>
    </row>
    <row r="4438" spans="1:22" x14ac:dyDescent="0.25">
      <c r="A4438" s="1">
        <v>41997</v>
      </c>
      <c r="B4438" s="3" t="s">
        <v>3</v>
      </c>
      <c r="C4438" s="2">
        <v>41974</v>
      </c>
      <c r="D4438" s="5">
        <f>YEAR(Tabla1[[#This Row],[FECHA]])</f>
        <v>2014</v>
      </c>
      <c r="E4438" s="5">
        <f>IFERROR(VLOOKUP(Tabla1[[#This Row],[FECHA]],'COMPARENDOS TOTALES'!A:D,4,FALSE),0)</f>
        <v>4</v>
      </c>
      <c r="F4438" s="9">
        <f>IFERROR(VLOOKUP(Tabla1[[#This Row],[FECHA]],'COMPARENDOS TOTALES'!A:D,3,FALSE),0)</f>
        <v>1116500</v>
      </c>
      <c r="G4438" s="5">
        <f>IFERROR(VLOOKUP(Tabla1[[#This Row],[FECHA]],EXONERACIONES!A:D,4,FALSE),0)</f>
        <v>0</v>
      </c>
      <c r="H4438" s="9">
        <f>IFERROR(VLOOKUP(Tabla1[[#This Row],[FECHA]],EXONERACIONES!A:D,3,FALSE),0)</f>
        <v>0</v>
      </c>
      <c r="I4438" s="5">
        <f>IFERROR(VLOOKUP(Tabla1[[#This Row],[FECHA]],'SIMIT CON RES'!A:D,4,FALSE),0)</f>
        <v>3</v>
      </c>
      <c r="J4438" s="9">
        <f>IFERROR(VLOOKUP(Tabla1[[#This Row],[FECHA]],'SIMIT CON RES'!A:D,3,FALSE),0)</f>
        <v>924000</v>
      </c>
      <c r="K4438">
        <f>IFERROR(VLOOKUP(Tabla1[[#This Row],[FECHA]],'SIMIT SIN RES'!A:D,4,FALSE),0)</f>
        <v>0</v>
      </c>
      <c r="L4438" s="9">
        <f>IFERROR(VLOOKUP(Tabla1[[#This Row],[FECHA]],'SIMIT SIN RES'!A:D,3,FALSE),0)</f>
        <v>0</v>
      </c>
      <c r="M4438" s="5">
        <f>IFERROR(VLOOKUP(Tabla1[[#This Row],[FECHA]],'RECAUDOS DE COMPARENDOS'!A:D,4,FALSE),0)</f>
        <v>0</v>
      </c>
      <c r="N4438" s="9">
        <f>IFERROR(VLOOKUP(Tabla1[[#This Row],[FECHA]],'RECAUDOS DE COMPARENDOS'!A:D,3,FALSE),0)</f>
        <v>0</v>
      </c>
      <c r="O4438" s="5">
        <f>IFERROR(VLOOKUP(Tabla1[[#This Row],[FECHA]],'RECAUDOS DE RESOLUCIONES'!A:D,4,FALSE),0)</f>
        <v>0</v>
      </c>
      <c r="P4438" s="9">
        <f>IFERROR(VLOOKUP(Tabla1[[#This Row],[FECHA]],'RECAUDOS DE RESOLUCIONES'!A:D,3,FALSE),0)</f>
        <v>0</v>
      </c>
      <c r="Q443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438" s="9">
        <f>Tabla1[V. COMPARENDOS]-(Tabla1[V. EXONERACIONES]+Tabla1[[#This Row],[V. SIMIT CON RESOLUCION]]+Tabla1[[#This Row],[V. SIMIT SIN RESOLUCION]]+Tabla1[[#This Row],[V. RECAUDOS COMPARENDOS]]+Tabla1[[#This Row],[V. RECAUDOS RESOLUCIONES]])</f>
        <v>192500</v>
      </c>
      <c r="S4438" s="11">
        <f>IFERROR(VLOOKUP(Tabla1[[#This Row],[FECHA]],'RECAUDOS LOCALES'!A:D,4,FALSE),0)</f>
        <v>0</v>
      </c>
      <c r="T4438" s="9">
        <f>IFERROR(VLOOKUP(Tabla1[[#This Row],[FECHA]],'RECAUDOS LOCALES'!A:D,3,FALSE),0)</f>
        <v>0</v>
      </c>
      <c r="U4438" s="11">
        <f>IFERROR(VLOOKUP(Tabla1[[#This Row],[FECHA]],'RECAUDOS EXTERNOS'!A:D,4,FALSE),0)</f>
        <v>2</v>
      </c>
      <c r="V4438" s="9">
        <f>IFERROR(VLOOKUP(Tabla1[[#This Row],[FECHA]],'RECAUDOS EXTERNOS'!A:D,3,FALSE),0)</f>
        <v>259200</v>
      </c>
    </row>
    <row r="4439" spans="1:22" x14ac:dyDescent="0.25">
      <c r="A4439" s="1">
        <v>41998</v>
      </c>
      <c r="B4439" s="3" t="s">
        <v>6</v>
      </c>
      <c r="C4439" s="2">
        <v>41974</v>
      </c>
      <c r="D4439" s="5">
        <f>YEAR(Tabla1[[#This Row],[FECHA]])</f>
        <v>2014</v>
      </c>
      <c r="E4439" s="5">
        <f>IFERROR(VLOOKUP(Tabla1[[#This Row],[FECHA]],'COMPARENDOS TOTALES'!A:D,4,FALSE),0)</f>
        <v>9</v>
      </c>
      <c r="F4439" s="9">
        <f>IFERROR(VLOOKUP(Tabla1[[#This Row],[FECHA]],'COMPARENDOS TOTALES'!A:D,3,FALSE),0)</f>
        <v>6632267</v>
      </c>
      <c r="G4439" s="5">
        <f>IFERROR(VLOOKUP(Tabla1[[#This Row],[FECHA]],EXONERACIONES!A:D,4,FALSE),0)</f>
        <v>1</v>
      </c>
      <c r="H4439" s="9">
        <f>IFERROR(VLOOKUP(Tabla1[[#This Row],[FECHA]],EXONERACIONES!A:D,3,FALSE),0)</f>
        <v>308000</v>
      </c>
      <c r="I4439" s="5">
        <f>IFERROR(VLOOKUP(Tabla1[[#This Row],[FECHA]],'SIMIT CON RES'!A:D,4,FALSE),0)</f>
        <v>6</v>
      </c>
      <c r="J4439" s="9">
        <f>IFERROR(VLOOKUP(Tabla1[[#This Row],[FECHA]],'SIMIT CON RES'!A:D,3,FALSE),0)</f>
        <v>2628267</v>
      </c>
      <c r="K4439">
        <f>IFERROR(VLOOKUP(Tabla1[[#This Row],[FECHA]],'SIMIT SIN RES'!A:D,4,FALSE),0)</f>
        <v>2</v>
      </c>
      <c r="L4439" s="9">
        <f>IFERROR(VLOOKUP(Tabla1[[#This Row],[FECHA]],'SIMIT SIN RES'!A:D,3,FALSE),0)</f>
        <v>3696000</v>
      </c>
      <c r="M4439" s="5">
        <f>IFERROR(VLOOKUP(Tabla1[[#This Row],[FECHA]],'RECAUDOS DE COMPARENDOS'!A:D,4,FALSE),0)</f>
        <v>1</v>
      </c>
      <c r="N4439" s="9">
        <f>IFERROR(VLOOKUP(Tabla1[[#This Row],[FECHA]],'RECAUDOS DE COMPARENDOS'!A:D,3,FALSE),0)</f>
        <v>308000</v>
      </c>
      <c r="O4439" s="5">
        <f>IFERROR(VLOOKUP(Tabla1[[#This Row],[FECHA]],'RECAUDOS DE RESOLUCIONES'!A:D,4,FALSE),0)</f>
        <v>0</v>
      </c>
      <c r="P4439" s="9">
        <f>IFERROR(VLOOKUP(Tabla1[[#This Row],[FECHA]],'RECAUDOS DE RESOLUCIONES'!A:D,3,FALSE),0)</f>
        <v>0</v>
      </c>
      <c r="Q443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-1</v>
      </c>
      <c r="R4439" s="9">
        <f>Tabla1[V. COMPARENDOS]-(Tabla1[V. EXONERACIONES]+Tabla1[[#This Row],[V. SIMIT CON RESOLUCION]]+Tabla1[[#This Row],[V. SIMIT SIN RESOLUCION]]+Tabla1[[#This Row],[V. RECAUDOS COMPARENDOS]]+Tabla1[[#This Row],[V. RECAUDOS RESOLUCIONES]])</f>
        <v>-308000</v>
      </c>
      <c r="S4439" s="11">
        <f>IFERROR(VLOOKUP(Tabla1[[#This Row],[FECHA]],'RECAUDOS LOCALES'!A:D,4,FALSE),0)</f>
        <v>0</v>
      </c>
      <c r="T4439" s="9">
        <f>IFERROR(VLOOKUP(Tabla1[[#This Row],[FECHA]],'RECAUDOS LOCALES'!A:D,3,FALSE),0)</f>
        <v>0</v>
      </c>
      <c r="U4439" s="11">
        <f>IFERROR(VLOOKUP(Tabla1[[#This Row],[FECHA]],'RECAUDOS EXTERNOS'!A:D,4,FALSE),0)</f>
        <v>0</v>
      </c>
      <c r="V4439" s="9">
        <f>IFERROR(VLOOKUP(Tabla1[[#This Row],[FECHA]],'RECAUDOS EXTERNOS'!A:D,3,FALSE),0)</f>
        <v>0</v>
      </c>
    </row>
    <row r="4440" spans="1:22" x14ac:dyDescent="0.25">
      <c r="A4440" s="1">
        <v>41999</v>
      </c>
      <c r="B4440" s="3" t="s">
        <v>0</v>
      </c>
      <c r="C4440" s="2">
        <v>41974</v>
      </c>
      <c r="D4440" s="5">
        <f>YEAR(Tabla1[[#This Row],[FECHA]])</f>
        <v>2014</v>
      </c>
      <c r="E4440" s="5">
        <f>IFERROR(VLOOKUP(Tabla1[[#This Row],[FECHA]],'COMPARENDOS TOTALES'!A:D,4,FALSE),0)</f>
        <v>6</v>
      </c>
      <c r="F4440" s="9">
        <f>IFERROR(VLOOKUP(Tabla1[[#This Row],[FECHA]],'COMPARENDOS TOTALES'!A:D,3,FALSE),0)</f>
        <v>2040500</v>
      </c>
      <c r="G4440" s="5">
        <f>IFERROR(VLOOKUP(Tabla1[[#This Row],[FECHA]],EXONERACIONES!A:D,4,FALSE),0)</f>
        <v>1</v>
      </c>
      <c r="H4440" s="9">
        <f>IFERROR(VLOOKUP(Tabla1[[#This Row],[FECHA]],EXONERACIONES!A:D,3,FALSE),0)</f>
        <v>616000</v>
      </c>
      <c r="I4440" s="5">
        <f>IFERROR(VLOOKUP(Tabla1[[#This Row],[FECHA]],'SIMIT CON RES'!A:D,4,FALSE),0)</f>
        <v>2</v>
      </c>
      <c r="J4440" s="9">
        <f>IFERROR(VLOOKUP(Tabla1[[#This Row],[FECHA]],'SIMIT CON RES'!A:D,3,FALSE),0)</f>
        <v>616000</v>
      </c>
      <c r="K4440">
        <f>IFERROR(VLOOKUP(Tabla1[[#This Row],[FECHA]],'SIMIT SIN RES'!A:D,4,FALSE),0)</f>
        <v>0</v>
      </c>
      <c r="L4440" s="9">
        <f>IFERROR(VLOOKUP(Tabla1[[#This Row],[FECHA]],'SIMIT SIN RES'!A:D,3,FALSE),0)</f>
        <v>0</v>
      </c>
      <c r="M4440" s="5">
        <f>IFERROR(VLOOKUP(Tabla1[[#This Row],[FECHA]],'RECAUDOS DE COMPARENDOS'!A:D,4,FALSE),0)</f>
        <v>0</v>
      </c>
      <c r="N4440" s="9">
        <f>IFERROR(VLOOKUP(Tabla1[[#This Row],[FECHA]],'RECAUDOS DE COMPARENDOS'!A:D,3,FALSE),0)</f>
        <v>0</v>
      </c>
      <c r="O4440" s="5">
        <f>IFERROR(VLOOKUP(Tabla1[[#This Row],[FECHA]],'RECAUDOS DE RESOLUCIONES'!A:D,4,FALSE),0)</f>
        <v>0</v>
      </c>
      <c r="P4440" s="9">
        <f>IFERROR(VLOOKUP(Tabla1[[#This Row],[FECHA]],'RECAUDOS DE RESOLUCIONES'!A:D,3,FALSE),0)</f>
        <v>0</v>
      </c>
      <c r="Q444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4440" s="9">
        <f>Tabla1[V. COMPARENDOS]-(Tabla1[V. EXONERACIONES]+Tabla1[[#This Row],[V. SIMIT CON RESOLUCION]]+Tabla1[[#This Row],[V. SIMIT SIN RESOLUCION]]+Tabla1[[#This Row],[V. RECAUDOS COMPARENDOS]]+Tabla1[[#This Row],[V. RECAUDOS RESOLUCIONES]])</f>
        <v>808500</v>
      </c>
      <c r="S4440" s="11">
        <f>IFERROR(VLOOKUP(Tabla1[[#This Row],[FECHA]],'RECAUDOS LOCALES'!A:D,4,FALSE),0)</f>
        <v>0</v>
      </c>
      <c r="T4440" s="9">
        <f>IFERROR(VLOOKUP(Tabla1[[#This Row],[FECHA]],'RECAUDOS LOCALES'!A:D,3,FALSE),0)</f>
        <v>0</v>
      </c>
      <c r="U4440" s="11">
        <f>IFERROR(VLOOKUP(Tabla1[[#This Row],[FECHA]],'RECAUDOS EXTERNOS'!A:D,4,FALSE),0)</f>
        <v>2</v>
      </c>
      <c r="V4440" s="9">
        <f>IFERROR(VLOOKUP(Tabla1[[#This Row],[FECHA]],'RECAUDOS EXTERNOS'!A:D,3,FALSE),0)</f>
        <v>924704</v>
      </c>
    </row>
    <row r="4441" spans="1:22" x14ac:dyDescent="0.25">
      <c r="A4441" s="1">
        <v>42000</v>
      </c>
      <c r="B4441" s="3" t="s">
        <v>5</v>
      </c>
      <c r="C4441" s="2">
        <v>41974</v>
      </c>
      <c r="D4441" s="5">
        <f>YEAR(Tabla1[[#This Row],[FECHA]])</f>
        <v>2014</v>
      </c>
      <c r="E4441" s="5">
        <f>IFERROR(VLOOKUP(Tabla1[[#This Row],[FECHA]],'COMPARENDOS TOTALES'!A:D,4,FALSE),0)</f>
        <v>4</v>
      </c>
      <c r="F4441" s="9">
        <f>IFERROR(VLOOKUP(Tabla1[[#This Row],[FECHA]],'COMPARENDOS TOTALES'!A:D,3,FALSE),0)</f>
        <v>943250</v>
      </c>
      <c r="G4441" s="5">
        <f>IFERROR(VLOOKUP(Tabla1[[#This Row],[FECHA]],EXONERACIONES!A:D,4,FALSE),0)</f>
        <v>0</v>
      </c>
      <c r="H4441" s="9">
        <f>IFERROR(VLOOKUP(Tabla1[[#This Row],[FECHA]],EXONERACIONES!A:D,3,FALSE),0)</f>
        <v>0</v>
      </c>
      <c r="I4441" s="5">
        <f>IFERROR(VLOOKUP(Tabla1[[#This Row],[FECHA]],'SIMIT CON RES'!A:D,4,FALSE),0)</f>
        <v>3</v>
      </c>
      <c r="J4441" s="9">
        <f>IFERROR(VLOOKUP(Tabla1[[#This Row],[FECHA]],'SIMIT CON RES'!A:D,3,FALSE),0)</f>
        <v>808500</v>
      </c>
      <c r="K4441">
        <f>IFERROR(VLOOKUP(Tabla1[[#This Row],[FECHA]],'SIMIT SIN RES'!A:D,4,FALSE),0)</f>
        <v>0</v>
      </c>
      <c r="L4441" s="9">
        <f>IFERROR(VLOOKUP(Tabla1[[#This Row],[FECHA]],'SIMIT SIN RES'!A:D,3,FALSE),0)</f>
        <v>0</v>
      </c>
      <c r="M4441" s="5">
        <f>IFERROR(VLOOKUP(Tabla1[[#This Row],[FECHA]],'RECAUDOS DE COMPARENDOS'!A:D,4,FALSE),0)</f>
        <v>0</v>
      </c>
      <c r="N4441" s="9">
        <f>IFERROR(VLOOKUP(Tabla1[[#This Row],[FECHA]],'RECAUDOS DE COMPARENDOS'!A:D,3,FALSE),0)</f>
        <v>0</v>
      </c>
      <c r="O4441" s="5">
        <f>IFERROR(VLOOKUP(Tabla1[[#This Row],[FECHA]],'RECAUDOS DE RESOLUCIONES'!A:D,4,FALSE),0)</f>
        <v>0</v>
      </c>
      <c r="P4441" s="9">
        <f>IFERROR(VLOOKUP(Tabla1[[#This Row],[FECHA]],'RECAUDOS DE RESOLUCIONES'!A:D,3,FALSE),0)</f>
        <v>0</v>
      </c>
      <c r="Q444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441" s="9">
        <f>Tabla1[V. COMPARENDOS]-(Tabla1[V. EXONERACIONES]+Tabla1[[#This Row],[V. SIMIT CON RESOLUCION]]+Tabla1[[#This Row],[V. SIMIT SIN RESOLUCION]]+Tabla1[[#This Row],[V. RECAUDOS COMPARENDOS]]+Tabla1[[#This Row],[V. RECAUDOS RESOLUCIONES]])</f>
        <v>134750</v>
      </c>
      <c r="S4441" s="11">
        <f>IFERROR(VLOOKUP(Tabla1[[#This Row],[FECHA]],'RECAUDOS LOCALES'!A:D,4,FALSE),0)</f>
        <v>0</v>
      </c>
      <c r="T4441" s="9">
        <f>IFERROR(VLOOKUP(Tabla1[[#This Row],[FECHA]],'RECAUDOS LOCALES'!A:D,3,FALSE),0)</f>
        <v>0</v>
      </c>
      <c r="U4441" s="11">
        <f>IFERROR(VLOOKUP(Tabla1[[#This Row],[FECHA]],'RECAUDOS EXTERNOS'!A:D,4,FALSE),0)</f>
        <v>0</v>
      </c>
      <c r="V4441" s="9">
        <f>IFERROR(VLOOKUP(Tabla1[[#This Row],[FECHA]],'RECAUDOS EXTERNOS'!A:D,3,FALSE),0)</f>
        <v>0</v>
      </c>
    </row>
    <row r="4442" spans="1:22" x14ac:dyDescent="0.25">
      <c r="A4442" s="1">
        <v>42001</v>
      </c>
      <c r="B4442" s="3" t="s">
        <v>4</v>
      </c>
      <c r="C4442" s="2">
        <v>41974</v>
      </c>
      <c r="D4442" s="5">
        <f>YEAR(Tabla1[[#This Row],[FECHA]])</f>
        <v>2014</v>
      </c>
      <c r="E4442" s="5">
        <f>IFERROR(VLOOKUP(Tabla1[[#This Row],[FECHA]],'COMPARENDOS TOTALES'!A:D,4,FALSE),0)</f>
        <v>9</v>
      </c>
      <c r="F4442" s="9">
        <f>IFERROR(VLOOKUP(Tabla1[[#This Row],[FECHA]],'COMPARENDOS TOTALES'!A:D,3,FALSE),0)</f>
        <v>3436767</v>
      </c>
      <c r="G4442" s="5">
        <f>IFERROR(VLOOKUP(Tabla1[[#This Row],[FECHA]],EXONERACIONES!A:D,4,FALSE),0)</f>
        <v>0</v>
      </c>
      <c r="H4442" s="9">
        <f>IFERROR(VLOOKUP(Tabla1[[#This Row],[FECHA]],EXONERACIONES!A:D,3,FALSE),0)</f>
        <v>0</v>
      </c>
      <c r="I4442" s="5">
        <f>IFERROR(VLOOKUP(Tabla1[[#This Row],[FECHA]],'SIMIT CON RES'!A:D,4,FALSE),0)</f>
        <v>8</v>
      </c>
      <c r="J4442" s="9">
        <f>IFERROR(VLOOKUP(Tabla1[[#This Row],[FECHA]],'SIMIT CON RES'!A:D,3,FALSE),0)</f>
        <v>3244267</v>
      </c>
      <c r="K4442">
        <f>IFERROR(VLOOKUP(Tabla1[[#This Row],[FECHA]],'SIMIT SIN RES'!A:D,4,FALSE),0)</f>
        <v>0</v>
      </c>
      <c r="L4442" s="9">
        <f>IFERROR(VLOOKUP(Tabla1[[#This Row],[FECHA]],'SIMIT SIN RES'!A:D,3,FALSE),0)</f>
        <v>0</v>
      </c>
      <c r="M4442" s="5">
        <f>IFERROR(VLOOKUP(Tabla1[[#This Row],[FECHA]],'RECAUDOS DE COMPARENDOS'!A:D,4,FALSE),0)</f>
        <v>0</v>
      </c>
      <c r="N4442" s="9">
        <f>IFERROR(VLOOKUP(Tabla1[[#This Row],[FECHA]],'RECAUDOS DE COMPARENDOS'!A:D,3,FALSE),0)</f>
        <v>0</v>
      </c>
      <c r="O4442" s="5">
        <f>IFERROR(VLOOKUP(Tabla1[[#This Row],[FECHA]],'RECAUDOS DE RESOLUCIONES'!A:D,4,FALSE),0)</f>
        <v>0</v>
      </c>
      <c r="P4442" s="9">
        <f>IFERROR(VLOOKUP(Tabla1[[#This Row],[FECHA]],'RECAUDOS DE RESOLUCIONES'!A:D,3,FALSE),0)</f>
        <v>0</v>
      </c>
      <c r="Q444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442" s="9">
        <f>Tabla1[V. COMPARENDOS]-(Tabla1[V. EXONERACIONES]+Tabla1[[#This Row],[V. SIMIT CON RESOLUCION]]+Tabla1[[#This Row],[V. SIMIT SIN RESOLUCION]]+Tabla1[[#This Row],[V. RECAUDOS COMPARENDOS]]+Tabla1[[#This Row],[V. RECAUDOS RESOLUCIONES]])</f>
        <v>192500</v>
      </c>
      <c r="S4442" s="11">
        <f>IFERROR(VLOOKUP(Tabla1[[#This Row],[FECHA]],'RECAUDOS LOCALES'!A:D,4,FALSE),0)</f>
        <v>0</v>
      </c>
      <c r="T4442" s="9">
        <f>IFERROR(VLOOKUP(Tabla1[[#This Row],[FECHA]],'RECAUDOS LOCALES'!A:D,3,FALSE),0)</f>
        <v>0</v>
      </c>
      <c r="U4442" s="11">
        <f>IFERROR(VLOOKUP(Tabla1[[#This Row],[FECHA]],'RECAUDOS EXTERNOS'!A:D,4,FALSE),0)</f>
        <v>0</v>
      </c>
      <c r="V4442" s="9">
        <f>IFERROR(VLOOKUP(Tabla1[[#This Row],[FECHA]],'RECAUDOS EXTERNOS'!A:D,3,FALSE),0)</f>
        <v>0</v>
      </c>
    </row>
    <row r="4443" spans="1:22" x14ac:dyDescent="0.25">
      <c r="A4443" s="1">
        <v>42002</v>
      </c>
      <c r="B4443" s="3" t="s">
        <v>1</v>
      </c>
      <c r="C4443" s="2">
        <v>41974</v>
      </c>
      <c r="D4443" s="5">
        <f>YEAR(Tabla1[[#This Row],[FECHA]])</f>
        <v>2014</v>
      </c>
      <c r="E4443" s="5">
        <f>IFERROR(VLOOKUP(Tabla1[[#This Row],[FECHA]],'COMPARENDOS TOTALES'!A:D,4,FALSE),0)</f>
        <v>12</v>
      </c>
      <c r="F4443" s="9">
        <f>IFERROR(VLOOKUP(Tabla1[[#This Row],[FECHA]],'COMPARENDOS TOTALES'!A:D,3,FALSE),0)</f>
        <v>4014267</v>
      </c>
      <c r="G4443" s="5">
        <f>IFERROR(VLOOKUP(Tabla1[[#This Row],[FECHA]],EXONERACIONES!A:D,4,FALSE),0)</f>
        <v>0</v>
      </c>
      <c r="H4443" s="9">
        <f>IFERROR(VLOOKUP(Tabla1[[#This Row],[FECHA]],EXONERACIONES!A:D,3,FALSE),0)</f>
        <v>0</v>
      </c>
      <c r="I4443" s="5">
        <f>IFERROR(VLOOKUP(Tabla1[[#This Row],[FECHA]],'SIMIT CON RES'!A:D,4,FALSE),0)</f>
        <v>8</v>
      </c>
      <c r="J4443" s="9">
        <f>IFERROR(VLOOKUP(Tabla1[[#This Row],[FECHA]],'SIMIT CON RES'!A:D,3,FALSE),0)</f>
        <v>3128767</v>
      </c>
      <c r="K4443">
        <f>IFERROR(VLOOKUP(Tabla1[[#This Row],[FECHA]],'SIMIT SIN RES'!A:D,4,FALSE),0)</f>
        <v>0</v>
      </c>
      <c r="L4443" s="9">
        <f>IFERROR(VLOOKUP(Tabla1[[#This Row],[FECHA]],'SIMIT SIN RES'!A:D,3,FALSE),0)</f>
        <v>0</v>
      </c>
      <c r="M4443" s="5">
        <f>IFERROR(VLOOKUP(Tabla1[[#This Row],[FECHA]],'RECAUDOS DE COMPARENDOS'!A:D,4,FALSE),0)</f>
        <v>1</v>
      </c>
      <c r="N4443" s="9">
        <f>IFERROR(VLOOKUP(Tabla1[[#This Row],[FECHA]],'RECAUDOS DE COMPARENDOS'!A:D,3,FALSE),0)</f>
        <v>308000</v>
      </c>
      <c r="O4443" s="5">
        <f>IFERROR(VLOOKUP(Tabla1[[#This Row],[FECHA]],'RECAUDOS DE RESOLUCIONES'!A:D,4,FALSE),0)</f>
        <v>0</v>
      </c>
      <c r="P4443" s="9">
        <f>IFERROR(VLOOKUP(Tabla1[[#This Row],[FECHA]],'RECAUDOS DE RESOLUCIONES'!A:D,3,FALSE),0)</f>
        <v>0</v>
      </c>
      <c r="Q444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4443" s="9">
        <f>Tabla1[V. COMPARENDOS]-(Tabla1[V. EXONERACIONES]+Tabla1[[#This Row],[V. SIMIT CON RESOLUCION]]+Tabla1[[#This Row],[V. SIMIT SIN RESOLUCION]]+Tabla1[[#This Row],[V. RECAUDOS COMPARENDOS]]+Tabla1[[#This Row],[V. RECAUDOS RESOLUCIONES]])</f>
        <v>577500</v>
      </c>
      <c r="S4443" s="11">
        <f>IFERROR(VLOOKUP(Tabla1[[#This Row],[FECHA]],'RECAUDOS LOCALES'!A:D,4,FALSE),0)</f>
        <v>6</v>
      </c>
      <c r="T4443" s="9">
        <f>IFERROR(VLOOKUP(Tabla1[[#This Row],[FECHA]],'RECAUDOS LOCALES'!A:D,3,FALSE),0)</f>
        <v>1432141</v>
      </c>
      <c r="U4443" s="11">
        <f>IFERROR(VLOOKUP(Tabla1[[#This Row],[FECHA]],'RECAUDOS EXTERNOS'!A:D,4,FALSE),0)</f>
        <v>5</v>
      </c>
      <c r="V4443" s="9">
        <f>IFERROR(VLOOKUP(Tabla1[[#This Row],[FECHA]],'RECAUDOS EXTERNOS'!A:D,3,FALSE),0)</f>
        <v>937440</v>
      </c>
    </row>
    <row r="4444" spans="1:22" x14ac:dyDescent="0.25">
      <c r="A4444" s="1">
        <v>42003</v>
      </c>
      <c r="B4444" s="3" t="s">
        <v>2</v>
      </c>
      <c r="C4444" s="2">
        <v>41974</v>
      </c>
      <c r="D4444" s="5">
        <f>YEAR(Tabla1[[#This Row],[FECHA]])</f>
        <v>2014</v>
      </c>
      <c r="E4444" s="5">
        <f>IFERROR(VLOOKUP(Tabla1[[#This Row],[FECHA]],'COMPARENDOS TOTALES'!A:D,4,FALSE),0)</f>
        <v>3</v>
      </c>
      <c r="F4444" s="9">
        <f>IFERROR(VLOOKUP(Tabla1[[#This Row],[FECHA]],'COMPARENDOS TOTALES'!A:D,3,FALSE),0)</f>
        <v>924000</v>
      </c>
      <c r="G4444" s="5">
        <f>IFERROR(VLOOKUP(Tabla1[[#This Row],[FECHA]],EXONERACIONES!A:D,4,FALSE),0)</f>
        <v>0</v>
      </c>
      <c r="H4444" s="9">
        <f>IFERROR(VLOOKUP(Tabla1[[#This Row],[FECHA]],EXONERACIONES!A:D,3,FALSE),0)</f>
        <v>0</v>
      </c>
      <c r="I4444" s="5">
        <f>IFERROR(VLOOKUP(Tabla1[[#This Row],[FECHA]],'SIMIT CON RES'!A:D,4,FALSE),0)</f>
        <v>1</v>
      </c>
      <c r="J4444" s="9">
        <f>IFERROR(VLOOKUP(Tabla1[[#This Row],[FECHA]],'SIMIT CON RES'!A:D,3,FALSE),0)</f>
        <v>308000</v>
      </c>
      <c r="K4444">
        <f>IFERROR(VLOOKUP(Tabla1[[#This Row],[FECHA]],'SIMIT SIN RES'!A:D,4,FALSE),0)</f>
        <v>0</v>
      </c>
      <c r="L4444" s="9">
        <f>IFERROR(VLOOKUP(Tabla1[[#This Row],[FECHA]],'SIMIT SIN RES'!A:D,3,FALSE),0)</f>
        <v>0</v>
      </c>
      <c r="M4444" s="5">
        <f>IFERROR(VLOOKUP(Tabla1[[#This Row],[FECHA]],'RECAUDOS DE COMPARENDOS'!A:D,4,FALSE),0)</f>
        <v>0</v>
      </c>
      <c r="N4444" s="9">
        <f>IFERROR(VLOOKUP(Tabla1[[#This Row],[FECHA]],'RECAUDOS DE COMPARENDOS'!A:D,3,FALSE),0)</f>
        <v>0</v>
      </c>
      <c r="O4444" s="5">
        <f>IFERROR(VLOOKUP(Tabla1[[#This Row],[FECHA]],'RECAUDOS DE RESOLUCIONES'!A:D,4,FALSE),0)</f>
        <v>0</v>
      </c>
      <c r="P4444" s="9">
        <f>IFERROR(VLOOKUP(Tabla1[[#This Row],[FECHA]],'RECAUDOS DE RESOLUCIONES'!A:D,3,FALSE),0)</f>
        <v>0</v>
      </c>
      <c r="Q444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4444" s="9">
        <f>Tabla1[V. COMPARENDOS]-(Tabla1[V. EXONERACIONES]+Tabla1[[#This Row],[V. SIMIT CON RESOLUCION]]+Tabla1[[#This Row],[V. SIMIT SIN RESOLUCION]]+Tabla1[[#This Row],[V. RECAUDOS COMPARENDOS]]+Tabla1[[#This Row],[V. RECAUDOS RESOLUCIONES]])</f>
        <v>616000</v>
      </c>
      <c r="S4444" s="11">
        <f>IFERROR(VLOOKUP(Tabla1[[#This Row],[FECHA]],'RECAUDOS LOCALES'!A:D,4,FALSE),0)</f>
        <v>9</v>
      </c>
      <c r="T4444" s="9">
        <f>IFERROR(VLOOKUP(Tabla1[[#This Row],[FECHA]],'RECAUDOS LOCALES'!A:D,3,FALSE),0)</f>
        <v>2668625</v>
      </c>
      <c r="U4444" s="11">
        <f>IFERROR(VLOOKUP(Tabla1[[#This Row],[FECHA]],'RECAUDOS EXTERNOS'!A:D,4,FALSE),0)</f>
        <v>9</v>
      </c>
      <c r="V4444" s="9">
        <f>IFERROR(VLOOKUP(Tabla1[[#This Row],[FECHA]],'RECAUDOS EXTERNOS'!A:D,3,FALSE),0)</f>
        <v>2227940</v>
      </c>
    </row>
    <row r="4445" spans="1:22" x14ac:dyDescent="0.25">
      <c r="A4445" s="1">
        <v>42004</v>
      </c>
      <c r="B4445" s="3" t="s">
        <v>3</v>
      </c>
      <c r="C4445" s="2">
        <v>41974</v>
      </c>
      <c r="D4445" s="5">
        <f>YEAR(Tabla1[[#This Row],[FECHA]])</f>
        <v>2014</v>
      </c>
      <c r="E4445" s="5">
        <f>IFERROR(VLOOKUP(Tabla1[[#This Row],[FECHA]],'COMPARENDOS TOTALES'!A:D,4,FALSE),0)</f>
        <v>1</v>
      </c>
      <c r="F4445" s="9">
        <f>IFERROR(VLOOKUP(Tabla1[[#This Row],[FECHA]],'COMPARENDOS TOTALES'!A:D,3,FALSE),0)</f>
        <v>308000</v>
      </c>
      <c r="G4445" s="5">
        <f>IFERROR(VLOOKUP(Tabla1[[#This Row],[FECHA]],EXONERACIONES!A:D,4,FALSE),0)</f>
        <v>0</v>
      </c>
      <c r="H4445" s="9">
        <f>IFERROR(VLOOKUP(Tabla1[[#This Row],[FECHA]],EXONERACIONES!A:D,3,FALSE),0)</f>
        <v>0</v>
      </c>
      <c r="I4445" s="5">
        <f>IFERROR(VLOOKUP(Tabla1[[#This Row],[FECHA]],'SIMIT CON RES'!A:D,4,FALSE),0)</f>
        <v>0</v>
      </c>
      <c r="J4445" s="9">
        <f>IFERROR(VLOOKUP(Tabla1[[#This Row],[FECHA]],'SIMIT CON RES'!A:D,3,FALSE),0)</f>
        <v>0</v>
      </c>
      <c r="K4445">
        <f>IFERROR(VLOOKUP(Tabla1[[#This Row],[FECHA]],'SIMIT SIN RES'!A:D,4,FALSE),0)</f>
        <v>0</v>
      </c>
      <c r="L4445" s="9">
        <f>IFERROR(VLOOKUP(Tabla1[[#This Row],[FECHA]],'SIMIT SIN RES'!A:D,3,FALSE),0)</f>
        <v>0</v>
      </c>
      <c r="M4445" s="5">
        <f>IFERROR(VLOOKUP(Tabla1[[#This Row],[FECHA]],'RECAUDOS DE COMPARENDOS'!A:D,4,FALSE),0)</f>
        <v>0</v>
      </c>
      <c r="N4445" s="9">
        <f>IFERROR(VLOOKUP(Tabla1[[#This Row],[FECHA]],'RECAUDOS DE COMPARENDOS'!A:D,3,FALSE),0)</f>
        <v>0</v>
      </c>
      <c r="O4445" s="5">
        <f>IFERROR(VLOOKUP(Tabla1[[#This Row],[FECHA]],'RECAUDOS DE RESOLUCIONES'!A:D,4,FALSE),0)</f>
        <v>0</v>
      </c>
      <c r="P4445" s="9">
        <f>IFERROR(VLOOKUP(Tabla1[[#This Row],[FECHA]],'RECAUDOS DE RESOLUCIONES'!A:D,3,FALSE),0)</f>
        <v>0</v>
      </c>
      <c r="Q444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445" s="9">
        <f>Tabla1[V. COMPARENDOS]-(Tabla1[V. EXONERACIONES]+Tabla1[[#This Row],[V. SIMIT CON RESOLUCION]]+Tabla1[[#This Row],[V. SIMIT SIN RESOLUCION]]+Tabla1[[#This Row],[V. RECAUDOS COMPARENDOS]]+Tabla1[[#This Row],[V. RECAUDOS RESOLUCIONES]])</f>
        <v>308000</v>
      </c>
      <c r="S4445" s="11">
        <f>IFERROR(VLOOKUP(Tabla1[[#This Row],[FECHA]],'RECAUDOS LOCALES'!A:D,4,FALSE),0)</f>
        <v>0</v>
      </c>
      <c r="T4445" s="9">
        <f>IFERROR(VLOOKUP(Tabla1[[#This Row],[FECHA]],'RECAUDOS LOCALES'!A:D,3,FALSE),0)</f>
        <v>0</v>
      </c>
      <c r="U4445" s="11">
        <f>IFERROR(VLOOKUP(Tabla1[[#This Row],[FECHA]],'RECAUDOS EXTERNOS'!A:D,4,FALSE),0)</f>
        <v>0</v>
      </c>
      <c r="V4445" s="9">
        <f>IFERROR(VLOOKUP(Tabla1[[#This Row],[FECHA]],'RECAUDOS EXTERNOS'!A:D,3,FALSE),0)</f>
        <v>0</v>
      </c>
    </row>
    <row r="4446" spans="1:22" x14ac:dyDescent="0.25">
      <c r="A4446" s="1">
        <v>42005</v>
      </c>
      <c r="B4446" s="3" t="s">
        <v>6</v>
      </c>
      <c r="C4446" s="2">
        <v>42005</v>
      </c>
      <c r="D4446" s="5">
        <f>YEAR(Tabla1[[#This Row],[FECHA]])</f>
        <v>2015</v>
      </c>
      <c r="E4446" s="5">
        <f>IFERROR(VLOOKUP(Tabla1[[#This Row],[FECHA]],'COMPARENDOS TOTALES'!A:D,4,FALSE),0)</f>
        <v>6</v>
      </c>
      <c r="F4446" s="9">
        <f>IFERROR(VLOOKUP(Tabla1[[#This Row],[FECHA]],'COMPARENDOS TOTALES'!A:D,3,FALSE),0)</f>
        <v>2061921</v>
      </c>
      <c r="G4446" s="5">
        <f>IFERROR(VLOOKUP(Tabla1[[#This Row],[FECHA]],EXONERACIONES!A:D,4,FALSE),0)</f>
        <v>0</v>
      </c>
      <c r="H4446" s="9">
        <f>IFERROR(VLOOKUP(Tabla1[[#This Row],[FECHA]],EXONERACIONES!A:D,3,FALSE),0)</f>
        <v>0</v>
      </c>
      <c r="I4446" s="5">
        <f>IFERROR(VLOOKUP(Tabla1[[#This Row],[FECHA]],'SIMIT CON RES'!A:D,4,FALSE),0)</f>
        <v>0</v>
      </c>
      <c r="J4446" s="9">
        <f>IFERROR(VLOOKUP(Tabla1[[#This Row],[FECHA]],'SIMIT CON RES'!A:D,3,FALSE),0)</f>
        <v>0</v>
      </c>
      <c r="K4446">
        <f>IFERROR(VLOOKUP(Tabla1[[#This Row],[FECHA]],'SIMIT SIN RES'!A:D,4,FALSE),0)</f>
        <v>6</v>
      </c>
      <c r="L4446" s="9">
        <f>IFERROR(VLOOKUP(Tabla1[[#This Row],[FECHA]],'SIMIT SIN RES'!A:D,3,FALSE),0)</f>
        <v>2061921</v>
      </c>
      <c r="M4446" s="5">
        <f>IFERROR(VLOOKUP(Tabla1[[#This Row],[FECHA]],'RECAUDOS DE COMPARENDOS'!A:D,4,FALSE),0)</f>
        <v>0</v>
      </c>
      <c r="N4446" s="9">
        <f>IFERROR(VLOOKUP(Tabla1[[#This Row],[FECHA]],'RECAUDOS DE COMPARENDOS'!A:D,3,FALSE),0)</f>
        <v>0</v>
      </c>
      <c r="O4446" s="5">
        <f>IFERROR(VLOOKUP(Tabla1[[#This Row],[FECHA]],'RECAUDOS DE RESOLUCIONES'!A:D,4,FALSE),0)</f>
        <v>0</v>
      </c>
      <c r="P4446" s="9">
        <f>IFERROR(VLOOKUP(Tabla1[[#This Row],[FECHA]],'RECAUDOS DE RESOLUCIONES'!A:D,3,FALSE),0)</f>
        <v>0</v>
      </c>
      <c r="Q444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44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446" s="11">
        <f>IFERROR(VLOOKUP(Tabla1[[#This Row],[FECHA]],'RECAUDOS LOCALES'!A:D,4,FALSE),0)</f>
        <v>0</v>
      </c>
      <c r="T4446" s="9">
        <f>IFERROR(VLOOKUP(Tabla1[[#This Row],[FECHA]],'RECAUDOS LOCALES'!A:D,3,FALSE),0)</f>
        <v>0</v>
      </c>
      <c r="U4446" s="11">
        <f>IFERROR(VLOOKUP(Tabla1[[#This Row],[FECHA]],'RECAUDOS EXTERNOS'!A:D,4,FALSE),0)</f>
        <v>0</v>
      </c>
      <c r="V4446" s="9">
        <f>IFERROR(VLOOKUP(Tabla1[[#This Row],[FECHA]],'RECAUDOS EXTERNOS'!A:D,3,FALSE),0)</f>
        <v>0</v>
      </c>
    </row>
    <row r="4447" spans="1:22" x14ac:dyDescent="0.25">
      <c r="A4447" s="1">
        <v>42006</v>
      </c>
      <c r="B4447" s="3" t="s">
        <v>0</v>
      </c>
      <c r="C4447" s="2">
        <v>42005</v>
      </c>
      <c r="D4447" s="5">
        <f>YEAR(Tabla1[[#This Row],[FECHA]])</f>
        <v>2015</v>
      </c>
      <c r="E4447" s="5">
        <f>IFERROR(VLOOKUP(Tabla1[[#This Row],[FECHA]],'COMPARENDOS TOTALES'!A:D,4,FALSE),0)</f>
        <v>0</v>
      </c>
      <c r="F4447" s="9">
        <f>IFERROR(VLOOKUP(Tabla1[[#This Row],[FECHA]],'COMPARENDOS TOTALES'!A:D,3,FALSE),0)</f>
        <v>0</v>
      </c>
      <c r="G4447" s="5">
        <f>IFERROR(VLOOKUP(Tabla1[[#This Row],[FECHA]],EXONERACIONES!A:D,4,FALSE),0)</f>
        <v>0</v>
      </c>
      <c r="H4447" s="9">
        <f>IFERROR(VLOOKUP(Tabla1[[#This Row],[FECHA]],EXONERACIONES!A:D,3,FALSE),0)</f>
        <v>0</v>
      </c>
      <c r="I4447" s="5">
        <f>IFERROR(VLOOKUP(Tabla1[[#This Row],[FECHA]],'SIMIT CON RES'!A:D,4,FALSE),0)</f>
        <v>0</v>
      </c>
      <c r="J4447" s="9">
        <f>IFERROR(VLOOKUP(Tabla1[[#This Row],[FECHA]],'SIMIT CON RES'!A:D,3,FALSE),0)</f>
        <v>0</v>
      </c>
      <c r="K4447">
        <f>IFERROR(VLOOKUP(Tabla1[[#This Row],[FECHA]],'SIMIT SIN RES'!A:D,4,FALSE),0)</f>
        <v>0</v>
      </c>
      <c r="L4447" s="9">
        <f>IFERROR(VLOOKUP(Tabla1[[#This Row],[FECHA]],'SIMIT SIN RES'!A:D,3,FALSE),0)</f>
        <v>0</v>
      </c>
      <c r="M4447" s="5">
        <f>IFERROR(VLOOKUP(Tabla1[[#This Row],[FECHA]],'RECAUDOS DE COMPARENDOS'!A:D,4,FALSE),0)</f>
        <v>0</v>
      </c>
      <c r="N4447" s="9">
        <f>IFERROR(VLOOKUP(Tabla1[[#This Row],[FECHA]],'RECAUDOS DE COMPARENDOS'!A:D,3,FALSE),0)</f>
        <v>0</v>
      </c>
      <c r="O4447" s="5">
        <f>IFERROR(VLOOKUP(Tabla1[[#This Row],[FECHA]],'RECAUDOS DE RESOLUCIONES'!A:D,4,FALSE),0)</f>
        <v>0</v>
      </c>
      <c r="P4447" s="9">
        <f>IFERROR(VLOOKUP(Tabla1[[#This Row],[FECHA]],'RECAUDOS DE RESOLUCIONES'!A:D,3,FALSE),0)</f>
        <v>0</v>
      </c>
      <c r="Q444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44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447" s="11">
        <f>IFERROR(VLOOKUP(Tabla1[[#This Row],[FECHA]],'RECAUDOS LOCALES'!A:D,4,FALSE),0)</f>
        <v>0</v>
      </c>
      <c r="T4447" s="9">
        <f>IFERROR(VLOOKUP(Tabla1[[#This Row],[FECHA]],'RECAUDOS LOCALES'!A:D,3,FALSE),0)</f>
        <v>0</v>
      </c>
      <c r="U4447" s="11">
        <f>IFERROR(VLOOKUP(Tabla1[[#This Row],[FECHA]],'RECAUDOS EXTERNOS'!A:D,4,FALSE),0)</f>
        <v>0</v>
      </c>
      <c r="V4447" s="9">
        <f>IFERROR(VLOOKUP(Tabla1[[#This Row],[FECHA]],'RECAUDOS EXTERNOS'!A:D,3,FALSE),0)</f>
        <v>0</v>
      </c>
    </row>
    <row r="4448" spans="1:22" x14ac:dyDescent="0.25">
      <c r="A4448" s="1">
        <v>42007</v>
      </c>
      <c r="B4448" s="3" t="s">
        <v>5</v>
      </c>
      <c r="C4448" s="2">
        <v>42005</v>
      </c>
      <c r="D4448" s="5">
        <f>YEAR(Tabla1[[#This Row],[FECHA]])</f>
        <v>2015</v>
      </c>
      <c r="E4448" s="5">
        <f>IFERROR(VLOOKUP(Tabla1[[#This Row],[FECHA]],'COMPARENDOS TOTALES'!A:D,4,FALSE),0)</f>
        <v>8</v>
      </c>
      <c r="F4448" s="9">
        <f>IFERROR(VLOOKUP(Tabla1[[#This Row],[FECHA]],'COMPARENDOS TOTALES'!A:D,3,FALSE),0)</f>
        <v>2265964</v>
      </c>
      <c r="G4448" s="5">
        <f>IFERROR(VLOOKUP(Tabla1[[#This Row],[FECHA]],EXONERACIONES!A:D,4,FALSE),0)</f>
        <v>0</v>
      </c>
      <c r="H4448" s="9">
        <f>IFERROR(VLOOKUP(Tabla1[[#This Row],[FECHA]],EXONERACIONES!A:D,3,FALSE),0)</f>
        <v>0</v>
      </c>
      <c r="I4448" s="5">
        <f>IFERROR(VLOOKUP(Tabla1[[#This Row],[FECHA]],'SIMIT CON RES'!A:D,4,FALSE),0)</f>
        <v>0</v>
      </c>
      <c r="J4448" s="9">
        <f>IFERROR(VLOOKUP(Tabla1[[#This Row],[FECHA]],'SIMIT CON RES'!A:D,3,FALSE),0)</f>
        <v>0</v>
      </c>
      <c r="K4448">
        <f>IFERROR(VLOOKUP(Tabla1[[#This Row],[FECHA]],'SIMIT SIN RES'!A:D,4,FALSE),0)</f>
        <v>6</v>
      </c>
      <c r="L4448" s="9">
        <f>IFERROR(VLOOKUP(Tabla1[[#This Row],[FECHA]],'SIMIT SIN RES'!A:D,3,FALSE),0)</f>
        <v>1661886</v>
      </c>
      <c r="M4448" s="5">
        <f>IFERROR(VLOOKUP(Tabla1[[#This Row],[FECHA]],'RECAUDOS DE COMPARENDOS'!A:D,4,FALSE),0)</f>
        <v>0</v>
      </c>
      <c r="N4448" s="9">
        <f>IFERROR(VLOOKUP(Tabla1[[#This Row],[FECHA]],'RECAUDOS DE COMPARENDOS'!A:D,3,FALSE),0)</f>
        <v>0</v>
      </c>
      <c r="O4448" s="5">
        <f>IFERROR(VLOOKUP(Tabla1[[#This Row],[FECHA]],'RECAUDOS DE RESOLUCIONES'!A:D,4,FALSE),0)</f>
        <v>0</v>
      </c>
      <c r="P4448" s="9">
        <f>IFERROR(VLOOKUP(Tabla1[[#This Row],[FECHA]],'RECAUDOS DE RESOLUCIONES'!A:D,3,FALSE),0)</f>
        <v>0</v>
      </c>
      <c r="Q444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4448" s="9">
        <f>Tabla1[V. COMPARENDOS]-(Tabla1[V. EXONERACIONES]+Tabla1[[#This Row],[V. SIMIT CON RESOLUCION]]+Tabla1[[#This Row],[V. SIMIT SIN RESOLUCION]]+Tabla1[[#This Row],[V. RECAUDOS COMPARENDOS]]+Tabla1[[#This Row],[V. RECAUDOS RESOLUCIONES]])</f>
        <v>604078</v>
      </c>
      <c r="S4448" s="11">
        <f>IFERROR(VLOOKUP(Tabla1[[#This Row],[FECHA]],'RECAUDOS LOCALES'!A:D,4,FALSE),0)</f>
        <v>0</v>
      </c>
      <c r="T4448" s="9">
        <f>IFERROR(VLOOKUP(Tabla1[[#This Row],[FECHA]],'RECAUDOS LOCALES'!A:D,3,FALSE),0)</f>
        <v>0</v>
      </c>
      <c r="U4448" s="11">
        <f>IFERROR(VLOOKUP(Tabla1[[#This Row],[FECHA]],'RECAUDOS EXTERNOS'!A:D,4,FALSE),0)</f>
        <v>0</v>
      </c>
      <c r="V4448" s="9">
        <f>IFERROR(VLOOKUP(Tabla1[[#This Row],[FECHA]],'RECAUDOS EXTERNOS'!A:D,3,FALSE),0)</f>
        <v>0</v>
      </c>
    </row>
    <row r="4449" spans="1:22" x14ac:dyDescent="0.25">
      <c r="A4449" s="1">
        <v>42008</v>
      </c>
      <c r="B4449" s="3" t="s">
        <v>4</v>
      </c>
      <c r="C4449" s="2">
        <v>42005</v>
      </c>
      <c r="D4449" s="5">
        <f>YEAR(Tabla1[[#This Row],[FECHA]])</f>
        <v>2015</v>
      </c>
      <c r="E4449" s="5">
        <f>IFERROR(VLOOKUP(Tabla1[[#This Row],[FECHA]],'COMPARENDOS TOTALES'!A:D,4,FALSE),0)</f>
        <v>11</v>
      </c>
      <c r="F4449" s="9">
        <f>IFERROR(VLOOKUP(Tabla1[[#This Row],[FECHA]],'COMPARENDOS TOTALES'!A:D,3,FALSE),0)</f>
        <v>3302293</v>
      </c>
      <c r="G4449" s="5">
        <f>IFERROR(VLOOKUP(Tabla1[[#This Row],[FECHA]],EXONERACIONES!A:D,4,FALSE),0)</f>
        <v>1</v>
      </c>
      <c r="H4449" s="9">
        <f>IFERROR(VLOOKUP(Tabla1[[#This Row],[FECHA]],EXONERACIONES!A:D,3,FALSE),0)</f>
        <v>322175</v>
      </c>
      <c r="I4449" s="5">
        <f>IFERROR(VLOOKUP(Tabla1[[#This Row],[FECHA]],'SIMIT CON RES'!A:D,4,FALSE),0)</f>
        <v>0</v>
      </c>
      <c r="J4449" s="9">
        <f>IFERROR(VLOOKUP(Tabla1[[#This Row],[FECHA]],'SIMIT CON RES'!A:D,3,FALSE),0)</f>
        <v>0</v>
      </c>
      <c r="K4449">
        <f>IFERROR(VLOOKUP(Tabla1[[#This Row],[FECHA]],'SIMIT SIN RES'!A:D,4,FALSE),0)</f>
        <v>7</v>
      </c>
      <c r="L4449" s="9">
        <f>IFERROR(VLOOKUP(Tabla1[[#This Row],[FECHA]],'SIMIT SIN RES'!A:D,3,FALSE),0)</f>
        <v>2134409</v>
      </c>
      <c r="M4449" s="5">
        <f>IFERROR(VLOOKUP(Tabla1[[#This Row],[FECHA]],'RECAUDOS DE COMPARENDOS'!A:D,4,FALSE),0)</f>
        <v>0</v>
      </c>
      <c r="N4449" s="9">
        <f>IFERROR(VLOOKUP(Tabla1[[#This Row],[FECHA]],'RECAUDOS DE COMPARENDOS'!A:D,3,FALSE),0)</f>
        <v>0</v>
      </c>
      <c r="O4449" s="5">
        <f>IFERROR(VLOOKUP(Tabla1[[#This Row],[FECHA]],'RECAUDOS DE RESOLUCIONES'!A:D,4,FALSE),0)</f>
        <v>0</v>
      </c>
      <c r="P4449" s="9">
        <f>IFERROR(VLOOKUP(Tabla1[[#This Row],[FECHA]],'RECAUDOS DE RESOLUCIONES'!A:D,3,FALSE),0)</f>
        <v>0</v>
      </c>
      <c r="Q444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4449" s="9">
        <f>Tabla1[V. COMPARENDOS]-(Tabla1[V. EXONERACIONES]+Tabla1[[#This Row],[V. SIMIT CON RESOLUCION]]+Tabla1[[#This Row],[V. SIMIT SIN RESOLUCION]]+Tabla1[[#This Row],[V. RECAUDOS COMPARENDOS]]+Tabla1[[#This Row],[V. RECAUDOS RESOLUCIONES]])</f>
        <v>845709</v>
      </c>
      <c r="S4449" s="11">
        <f>IFERROR(VLOOKUP(Tabla1[[#This Row],[FECHA]],'RECAUDOS LOCALES'!A:D,4,FALSE),0)</f>
        <v>0</v>
      </c>
      <c r="T4449" s="9">
        <f>IFERROR(VLOOKUP(Tabla1[[#This Row],[FECHA]],'RECAUDOS LOCALES'!A:D,3,FALSE),0)</f>
        <v>0</v>
      </c>
      <c r="U4449" s="11">
        <f>IFERROR(VLOOKUP(Tabla1[[#This Row],[FECHA]],'RECAUDOS EXTERNOS'!A:D,4,FALSE),0)</f>
        <v>0</v>
      </c>
      <c r="V4449" s="9">
        <f>IFERROR(VLOOKUP(Tabla1[[#This Row],[FECHA]],'RECAUDOS EXTERNOS'!A:D,3,FALSE),0)</f>
        <v>0</v>
      </c>
    </row>
    <row r="4450" spans="1:22" x14ac:dyDescent="0.25">
      <c r="A4450" s="1">
        <v>42009</v>
      </c>
      <c r="B4450" s="3" t="s">
        <v>1</v>
      </c>
      <c r="C4450" s="2">
        <v>42005</v>
      </c>
      <c r="D4450" s="5">
        <f>YEAR(Tabla1[[#This Row],[FECHA]])</f>
        <v>2015</v>
      </c>
      <c r="E4450" s="5">
        <f>IFERROR(VLOOKUP(Tabla1[[#This Row],[FECHA]],'COMPARENDOS TOTALES'!A:D,4,FALSE),0)</f>
        <v>12</v>
      </c>
      <c r="F4450" s="9">
        <f>IFERROR(VLOOKUP(Tabla1[[#This Row],[FECHA]],'COMPARENDOS TOTALES'!A:D,3,FALSE),0)</f>
        <v>3232488</v>
      </c>
      <c r="G4450" s="5">
        <f>IFERROR(VLOOKUP(Tabla1[[#This Row],[FECHA]],EXONERACIONES!A:D,4,FALSE),0)</f>
        <v>0</v>
      </c>
      <c r="H4450" s="9">
        <f>IFERROR(VLOOKUP(Tabla1[[#This Row],[FECHA]],EXONERACIONES!A:D,3,FALSE),0)</f>
        <v>0</v>
      </c>
      <c r="I4450" s="5">
        <f>IFERROR(VLOOKUP(Tabla1[[#This Row],[FECHA]],'SIMIT CON RES'!A:D,4,FALSE),0)</f>
        <v>0</v>
      </c>
      <c r="J4450" s="9">
        <f>IFERROR(VLOOKUP(Tabla1[[#This Row],[FECHA]],'SIMIT CON RES'!A:D,3,FALSE),0)</f>
        <v>0</v>
      </c>
      <c r="K4450">
        <f>IFERROR(VLOOKUP(Tabla1[[#This Row],[FECHA]],'SIMIT SIN RES'!A:D,4,FALSE),0)</f>
        <v>9</v>
      </c>
      <c r="L4450" s="9">
        <f>IFERROR(VLOOKUP(Tabla1[[#This Row],[FECHA]],'SIMIT SIN RES'!A:D,3,FALSE),0)</f>
        <v>2507595</v>
      </c>
      <c r="M4450" s="5">
        <f>IFERROR(VLOOKUP(Tabla1[[#This Row],[FECHA]],'RECAUDOS DE COMPARENDOS'!A:D,4,FALSE),0)</f>
        <v>0</v>
      </c>
      <c r="N4450" s="9">
        <f>IFERROR(VLOOKUP(Tabla1[[#This Row],[FECHA]],'RECAUDOS DE COMPARENDOS'!A:D,3,FALSE),0)</f>
        <v>0</v>
      </c>
      <c r="O4450" s="5">
        <f>IFERROR(VLOOKUP(Tabla1[[#This Row],[FECHA]],'RECAUDOS DE RESOLUCIONES'!A:D,4,FALSE),0)</f>
        <v>0</v>
      </c>
      <c r="P4450" s="9">
        <f>IFERROR(VLOOKUP(Tabla1[[#This Row],[FECHA]],'RECAUDOS DE RESOLUCIONES'!A:D,3,FALSE),0)</f>
        <v>0</v>
      </c>
      <c r="Q445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4450" s="9">
        <f>Tabla1[V. COMPARENDOS]-(Tabla1[V. EXONERACIONES]+Tabla1[[#This Row],[V. SIMIT CON RESOLUCION]]+Tabla1[[#This Row],[V. SIMIT SIN RESOLUCION]]+Tabla1[[#This Row],[V. RECAUDOS COMPARENDOS]]+Tabla1[[#This Row],[V. RECAUDOS RESOLUCIONES]])</f>
        <v>724893</v>
      </c>
      <c r="S4450" s="11">
        <f>IFERROR(VLOOKUP(Tabla1[[#This Row],[FECHA]],'RECAUDOS LOCALES'!A:D,4,FALSE),0)</f>
        <v>1</v>
      </c>
      <c r="T4450" s="9">
        <f>IFERROR(VLOOKUP(Tabla1[[#This Row],[FECHA]],'RECAUDOS LOCALES'!A:D,3,FALSE),0)</f>
        <v>250000</v>
      </c>
      <c r="U4450" s="11">
        <f>IFERROR(VLOOKUP(Tabla1[[#This Row],[FECHA]],'RECAUDOS EXTERNOS'!A:D,4,FALSE),0)</f>
        <v>4</v>
      </c>
      <c r="V4450" s="9">
        <f>IFERROR(VLOOKUP(Tabla1[[#This Row],[FECHA]],'RECAUDOS EXTERNOS'!A:D,3,FALSE),0)</f>
        <v>1092463</v>
      </c>
    </row>
    <row r="4451" spans="1:22" x14ac:dyDescent="0.25">
      <c r="A4451" s="1">
        <v>42010</v>
      </c>
      <c r="B4451" s="3" t="s">
        <v>2</v>
      </c>
      <c r="C4451" s="2">
        <v>42005</v>
      </c>
      <c r="D4451" s="5">
        <f>YEAR(Tabla1[[#This Row],[FECHA]])</f>
        <v>2015</v>
      </c>
      <c r="E4451" s="5">
        <f>IFERROR(VLOOKUP(Tabla1[[#This Row],[FECHA]],'COMPARENDOS TOTALES'!A:D,4,FALSE),0)</f>
        <v>12</v>
      </c>
      <c r="F4451" s="9">
        <f>IFERROR(VLOOKUP(Tabla1[[#This Row],[FECHA]],'COMPARENDOS TOTALES'!A:D,3,FALSE),0)</f>
        <v>4510450</v>
      </c>
      <c r="G4451" s="5">
        <f>IFERROR(VLOOKUP(Tabla1[[#This Row],[FECHA]],EXONERACIONES!A:D,4,FALSE),0)</f>
        <v>0</v>
      </c>
      <c r="H4451" s="9">
        <f>IFERROR(VLOOKUP(Tabla1[[#This Row],[FECHA]],EXONERACIONES!A:D,3,FALSE),0)</f>
        <v>0</v>
      </c>
      <c r="I4451" s="5">
        <f>IFERROR(VLOOKUP(Tabla1[[#This Row],[FECHA]],'SIMIT CON RES'!A:D,4,FALSE),0)</f>
        <v>0</v>
      </c>
      <c r="J4451" s="9">
        <f>IFERROR(VLOOKUP(Tabla1[[#This Row],[FECHA]],'SIMIT CON RES'!A:D,3,FALSE),0)</f>
        <v>0</v>
      </c>
      <c r="K4451">
        <f>IFERROR(VLOOKUP(Tabla1[[#This Row],[FECHA]],'SIMIT SIN RES'!A:D,4,FALSE),0)</f>
        <v>8</v>
      </c>
      <c r="L4451" s="9">
        <f>IFERROR(VLOOKUP(Tabla1[[#This Row],[FECHA]],'SIMIT SIN RES'!A:D,3,FALSE),0)</f>
        <v>2899575</v>
      </c>
      <c r="M4451" s="5">
        <f>IFERROR(VLOOKUP(Tabla1[[#This Row],[FECHA]],'RECAUDOS DE COMPARENDOS'!A:D,4,FALSE),0)</f>
        <v>0</v>
      </c>
      <c r="N4451" s="9">
        <f>IFERROR(VLOOKUP(Tabla1[[#This Row],[FECHA]],'RECAUDOS DE COMPARENDOS'!A:D,3,FALSE),0)</f>
        <v>0</v>
      </c>
      <c r="O4451" s="5">
        <f>IFERROR(VLOOKUP(Tabla1[[#This Row],[FECHA]],'RECAUDOS DE RESOLUCIONES'!A:D,4,FALSE),0)</f>
        <v>0</v>
      </c>
      <c r="P4451" s="9">
        <f>IFERROR(VLOOKUP(Tabla1[[#This Row],[FECHA]],'RECAUDOS DE RESOLUCIONES'!A:D,3,FALSE),0)</f>
        <v>0</v>
      </c>
      <c r="Q445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4451" s="9">
        <f>Tabla1[V. COMPARENDOS]-(Tabla1[V. EXONERACIONES]+Tabla1[[#This Row],[V. SIMIT CON RESOLUCION]]+Tabla1[[#This Row],[V. SIMIT SIN RESOLUCION]]+Tabla1[[#This Row],[V. RECAUDOS COMPARENDOS]]+Tabla1[[#This Row],[V. RECAUDOS RESOLUCIONES]])</f>
        <v>1610875</v>
      </c>
      <c r="S4451" s="11">
        <f>IFERROR(VLOOKUP(Tabla1[[#This Row],[FECHA]],'RECAUDOS LOCALES'!A:D,4,FALSE),0)</f>
        <v>1</v>
      </c>
      <c r="T4451" s="9">
        <f>IFERROR(VLOOKUP(Tabla1[[#This Row],[FECHA]],'RECAUDOS LOCALES'!A:D,3,FALSE),0)</f>
        <v>184152</v>
      </c>
      <c r="U4451" s="11">
        <f>IFERROR(VLOOKUP(Tabla1[[#This Row],[FECHA]],'RECAUDOS EXTERNOS'!A:D,4,FALSE),0)</f>
        <v>7</v>
      </c>
      <c r="V4451" s="9">
        <f>IFERROR(VLOOKUP(Tabla1[[#This Row],[FECHA]],'RECAUDOS EXTERNOS'!A:D,3,FALSE),0)</f>
        <v>1977756</v>
      </c>
    </row>
    <row r="4452" spans="1:22" x14ac:dyDescent="0.25">
      <c r="A4452" s="1">
        <v>42011</v>
      </c>
      <c r="B4452" s="3" t="s">
        <v>3</v>
      </c>
      <c r="C4452" s="2">
        <v>42005</v>
      </c>
      <c r="D4452" s="5">
        <f>YEAR(Tabla1[[#This Row],[FECHA]])</f>
        <v>2015</v>
      </c>
      <c r="E4452" s="5">
        <f>IFERROR(VLOOKUP(Tabla1[[#This Row],[FECHA]],'COMPARENDOS TOTALES'!A:D,4,FALSE),0)</f>
        <v>10</v>
      </c>
      <c r="F4452" s="9">
        <f>IFERROR(VLOOKUP(Tabla1[[#This Row],[FECHA]],'COMPARENDOS TOTALES'!A:D,3,FALSE),0)</f>
        <v>3796295</v>
      </c>
      <c r="G4452" s="5">
        <f>IFERROR(VLOOKUP(Tabla1[[#This Row],[FECHA]],EXONERACIONES!A:D,4,FALSE),0)</f>
        <v>0</v>
      </c>
      <c r="H4452" s="9">
        <f>IFERROR(VLOOKUP(Tabla1[[#This Row],[FECHA]],EXONERACIONES!A:D,3,FALSE),0)</f>
        <v>0</v>
      </c>
      <c r="I4452" s="5">
        <f>IFERROR(VLOOKUP(Tabla1[[#This Row],[FECHA]],'SIMIT CON RES'!A:D,4,FALSE),0)</f>
        <v>0</v>
      </c>
      <c r="J4452" s="9">
        <f>IFERROR(VLOOKUP(Tabla1[[#This Row],[FECHA]],'SIMIT CON RES'!A:D,3,FALSE),0)</f>
        <v>0</v>
      </c>
      <c r="K4452">
        <f>IFERROR(VLOOKUP(Tabla1[[#This Row],[FECHA]],'SIMIT SIN RES'!A:D,4,FALSE),0)</f>
        <v>8</v>
      </c>
      <c r="L4452" s="9">
        <f>IFERROR(VLOOKUP(Tabla1[[#This Row],[FECHA]],'SIMIT SIN RES'!A:D,3,FALSE),0)</f>
        <v>3393577</v>
      </c>
      <c r="M4452" s="5">
        <f>IFERROR(VLOOKUP(Tabla1[[#This Row],[FECHA]],'RECAUDOS DE COMPARENDOS'!A:D,4,FALSE),0)</f>
        <v>0</v>
      </c>
      <c r="N4452" s="9">
        <f>IFERROR(VLOOKUP(Tabla1[[#This Row],[FECHA]],'RECAUDOS DE COMPARENDOS'!A:D,3,FALSE),0)</f>
        <v>0</v>
      </c>
      <c r="O4452" s="5">
        <f>IFERROR(VLOOKUP(Tabla1[[#This Row],[FECHA]],'RECAUDOS DE RESOLUCIONES'!A:D,4,FALSE),0)</f>
        <v>0</v>
      </c>
      <c r="P4452" s="9">
        <f>IFERROR(VLOOKUP(Tabla1[[#This Row],[FECHA]],'RECAUDOS DE RESOLUCIONES'!A:D,3,FALSE),0)</f>
        <v>0</v>
      </c>
      <c r="Q445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4452" s="9">
        <f>Tabla1[V. COMPARENDOS]-(Tabla1[V. EXONERACIONES]+Tabla1[[#This Row],[V. SIMIT CON RESOLUCION]]+Tabla1[[#This Row],[V. SIMIT SIN RESOLUCION]]+Tabla1[[#This Row],[V. RECAUDOS COMPARENDOS]]+Tabla1[[#This Row],[V. RECAUDOS RESOLUCIONES]])</f>
        <v>402718</v>
      </c>
      <c r="S4452" s="11">
        <f>IFERROR(VLOOKUP(Tabla1[[#This Row],[FECHA]],'RECAUDOS LOCALES'!A:D,4,FALSE),0)</f>
        <v>6</v>
      </c>
      <c r="T4452" s="9">
        <f>IFERROR(VLOOKUP(Tabla1[[#This Row],[FECHA]],'RECAUDOS LOCALES'!A:D,3,FALSE),0)</f>
        <v>652829</v>
      </c>
      <c r="U4452" s="11">
        <f>IFERROR(VLOOKUP(Tabla1[[#This Row],[FECHA]],'RECAUDOS EXTERNOS'!A:D,4,FALSE),0)</f>
        <v>5</v>
      </c>
      <c r="V4452" s="9">
        <f>IFERROR(VLOOKUP(Tabla1[[#This Row],[FECHA]],'RECAUDOS EXTERNOS'!A:D,3,FALSE),0)</f>
        <v>1283281</v>
      </c>
    </row>
    <row r="4453" spans="1:22" x14ac:dyDescent="0.25">
      <c r="A4453" s="1">
        <v>42012</v>
      </c>
      <c r="B4453" s="3" t="s">
        <v>6</v>
      </c>
      <c r="C4453" s="2">
        <v>42005</v>
      </c>
      <c r="D4453" s="5">
        <f>YEAR(Tabla1[[#This Row],[FECHA]])</f>
        <v>2015</v>
      </c>
      <c r="E4453" s="5">
        <f>IFERROR(VLOOKUP(Tabla1[[#This Row],[FECHA]],'COMPARENDOS TOTALES'!A:D,4,FALSE),0)</f>
        <v>19</v>
      </c>
      <c r="F4453" s="9">
        <f>IFERROR(VLOOKUP(Tabla1[[#This Row],[FECHA]],'COMPARENDOS TOTALES'!A:D,3,FALSE),0)</f>
        <v>9262530</v>
      </c>
      <c r="G4453" s="5">
        <f>IFERROR(VLOOKUP(Tabla1[[#This Row],[FECHA]],EXONERACIONES!A:D,4,FALSE),0)</f>
        <v>0</v>
      </c>
      <c r="H4453" s="9">
        <f>IFERROR(VLOOKUP(Tabla1[[#This Row],[FECHA]],EXONERACIONES!A:D,3,FALSE),0)</f>
        <v>0</v>
      </c>
      <c r="I4453" s="5">
        <f>IFERROR(VLOOKUP(Tabla1[[#This Row],[FECHA]],'SIMIT CON RES'!A:D,4,FALSE),0)</f>
        <v>0</v>
      </c>
      <c r="J4453" s="9">
        <f>IFERROR(VLOOKUP(Tabla1[[#This Row],[FECHA]],'SIMIT CON RES'!A:D,3,FALSE),0)</f>
        <v>0</v>
      </c>
      <c r="K4453">
        <f>IFERROR(VLOOKUP(Tabla1[[#This Row],[FECHA]],'SIMIT SIN RES'!A:D,4,FALSE),0)</f>
        <v>15</v>
      </c>
      <c r="L4453" s="9">
        <f>IFERROR(VLOOKUP(Tabla1[[#This Row],[FECHA]],'SIMIT SIN RES'!A:D,3,FALSE),0)</f>
        <v>8457094</v>
      </c>
      <c r="M4453" s="5">
        <f>IFERROR(VLOOKUP(Tabla1[[#This Row],[FECHA]],'RECAUDOS DE COMPARENDOS'!A:D,4,FALSE),0)</f>
        <v>0</v>
      </c>
      <c r="N4453" s="9">
        <f>IFERROR(VLOOKUP(Tabla1[[#This Row],[FECHA]],'RECAUDOS DE COMPARENDOS'!A:D,3,FALSE),0)</f>
        <v>0</v>
      </c>
      <c r="O4453" s="5">
        <f>IFERROR(VLOOKUP(Tabla1[[#This Row],[FECHA]],'RECAUDOS DE RESOLUCIONES'!A:D,4,FALSE),0)</f>
        <v>0</v>
      </c>
      <c r="P4453" s="9">
        <f>IFERROR(VLOOKUP(Tabla1[[#This Row],[FECHA]],'RECAUDOS DE RESOLUCIONES'!A:D,3,FALSE),0)</f>
        <v>0</v>
      </c>
      <c r="Q445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4453" s="9">
        <f>Tabla1[V. COMPARENDOS]-(Tabla1[V. EXONERACIONES]+Tabla1[[#This Row],[V. SIMIT CON RESOLUCION]]+Tabla1[[#This Row],[V. SIMIT SIN RESOLUCION]]+Tabla1[[#This Row],[V. RECAUDOS COMPARENDOS]]+Tabla1[[#This Row],[V. RECAUDOS RESOLUCIONES]])</f>
        <v>805436</v>
      </c>
      <c r="S4453" s="11">
        <f>IFERROR(VLOOKUP(Tabla1[[#This Row],[FECHA]],'RECAUDOS LOCALES'!A:D,4,FALSE),0)</f>
        <v>0</v>
      </c>
      <c r="T4453" s="9">
        <f>IFERROR(VLOOKUP(Tabla1[[#This Row],[FECHA]],'RECAUDOS LOCALES'!A:D,3,FALSE),0)</f>
        <v>0</v>
      </c>
      <c r="U4453" s="11">
        <f>IFERROR(VLOOKUP(Tabla1[[#This Row],[FECHA]],'RECAUDOS EXTERNOS'!A:D,4,FALSE),0)</f>
        <v>2</v>
      </c>
      <c r="V4453" s="9">
        <f>IFERROR(VLOOKUP(Tabla1[[#This Row],[FECHA]],'RECAUDOS EXTERNOS'!A:D,3,FALSE),0)</f>
        <v>530051</v>
      </c>
    </row>
    <row r="4454" spans="1:22" x14ac:dyDescent="0.25">
      <c r="A4454" s="1">
        <v>42013</v>
      </c>
      <c r="B4454" s="3" t="s">
        <v>0</v>
      </c>
      <c r="C4454" s="2">
        <v>42005</v>
      </c>
      <c r="D4454" s="5">
        <f>YEAR(Tabla1[[#This Row],[FECHA]])</f>
        <v>2015</v>
      </c>
      <c r="E4454" s="5">
        <f>IFERROR(VLOOKUP(Tabla1[[#This Row],[FECHA]],'COMPARENDOS TOTALES'!A:D,4,FALSE),0)</f>
        <v>10</v>
      </c>
      <c r="F4454" s="9">
        <f>IFERROR(VLOOKUP(Tabla1[[#This Row],[FECHA]],'COMPARENDOS TOTALES'!A:D,3,FALSE),0)</f>
        <v>4054035</v>
      </c>
      <c r="G4454" s="5">
        <f>IFERROR(VLOOKUP(Tabla1[[#This Row],[FECHA]],EXONERACIONES!A:D,4,FALSE),0)</f>
        <v>0</v>
      </c>
      <c r="H4454" s="9">
        <f>IFERROR(VLOOKUP(Tabla1[[#This Row],[FECHA]],EXONERACIONES!A:D,3,FALSE),0)</f>
        <v>0</v>
      </c>
      <c r="I4454" s="5">
        <f>IFERROR(VLOOKUP(Tabla1[[#This Row],[FECHA]],'SIMIT CON RES'!A:D,4,FALSE),0)</f>
        <v>0</v>
      </c>
      <c r="J4454" s="9">
        <f>IFERROR(VLOOKUP(Tabla1[[#This Row],[FECHA]],'SIMIT CON RES'!A:D,3,FALSE),0)</f>
        <v>0</v>
      </c>
      <c r="K4454">
        <f>IFERROR(VLOOKUP(Tabla1[[#This Row],[FECHA]],'SIMIT SIN RES'!A:D,4,FALSE),0)</f>
        <v>7</v>
      </c>
      <c r="L4454" s="9">
        <f>IFERROR(VLOOKUP(Tabla1[[#This Row],[FECHA]],'SIMIT SIN RES'!A:D,3,FALSE),0)</f>
        <v>3543925</v>
      </c>
      <c r="M4454" s="5">
        <f>IFERROR(VLOOKUP(Tabla1[[#This Row],[FECHA]],'RECAUDOS DE COMPARENDOS'!A:D,4,FALSE),0)</f>
        <v>0</v>
      </c>
      <c r="N4454" s="9">
        <f>IFERROR(VLOOKUP(Tabla1[[#This Row],[FECHA]],'RECAUDOS DE COMPARENDOS'!A:D,3,FALSE),0)</f>
        <v>0</v>
      </c>
      <c r="O4454" s="5">
        <f>IFERROR(VLOOKUP(Tabla1[[#This Row],[FECHA]],'RECAUDOS DE RESOLUCIONES'!A:D,4,FALSE),0)</f>
        <v>0</v>
      </c>
      <c r="P4454" s="9">
        <f>IFERROR(VLOOKUP(Tabla1[[#This Row],[FECHA]],'RECAUDOS DE RESOLUCIONES'!A:D,3,FALSE),0)</f>
        <v>0</v>
      </c>
      <c r="Q445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4454" s="9">
        <f>Tabla1[V. COMPARENDOS]-(Tabla1[V. EXONERACIONES]+Tabla1[[#This Row],[V. SIMIT CON RESOLUCION]]+Tabla1[[#This Row],[V. SIMIT SIN RESOLUCION]]+Tabla1[[#This Row],[V. RECAUDOS COMPARENDOS]]+Tabla1[[#This Row],[V. RECAUDOS RESOLUCIONES]])</f>
        <v>510110</v>
      </c>
      <c r="S4454" s="11">
        <f>IFERROR(VLOOKUP(Tabla1[[#This Row],[FECHA]],'RECAUDOS LOCALES'!A:D,4,FALSE),0)</f>
        <v>9</v>
      </c>
      <c r="T4454" s="9">
        <f>IFERROR(VLOOKUP(Tabla1[[#This Row],[FECHA]],'RECAUDOS LOCALES'!A:D,3,FALSE),0)</f>
        <v>1784588</v>
      </c>
      <c r="U4454" s="11">
        <f>IFERROR(VLOOKUP(Tabla1[[#This Row],[FECHA]],'RECAUDOS EXTERNOS'!A:D,4,FALSE),0)</f>
        <v>8</v>
      </c>
      <c r="V4454" s="9">
        <f>IFERROR(VLOOKUP(Tabla1[[#This Row],[FECHA]],'RECAUDOS EXTERNOS'!A:D,3,FALSE),0)</f>
        <v>1196196</v>
      </c>
    </row>
    <row r="4455" spans="1:22" x14ac:dyDescent="0.25">
      <c r="A4455" s="1">
        <v>42014</v>
      </c>
      <c r="B4455" s="3" t="s">
        <v>5</v>
      </c>
      <c r="C4455" s="2">
        <v>42005</v>
      </c>
      <c r="D4455" s="5">
        <f>YEAR(Tabla1[[#This Row],[FECHA]])</f>
        <v>2015</v>
      </c>
      <c r="E4455" s="5">
        <f>IFERROR(VLOOKUP(Tabla1[[#This Row],[FECHA]],'COMPARENDOS TOTALES'!A:D,4,FALSE),0)</f>
        <v>11</v>
      </c>
      <c r="F4455" s="9">
        <f>IFERROR(VLOOKUP(Tabla1[[#This Row],[FECHA]],'COMPARENDOS TOTALES'!A:D,3,FALSE),0)</f>
        <v>3060661</v>
      </c>
      <c r="G4455" s="5">
        <f>IFERROR(VLOOKUP(Tabla1[[#This Row],[FECHA]],EXONERACIONES!A:D,4,FALSE),0)</f>
        <v>0</v>
      </c>
      <c r="H4455" s="9">
        <f>IFERROR(VLOOKUP(Tabla1[[#This Row],[FECHA]],EXONERACIONES!A:D,3,FALSE),0)</f>
        <v>0</v>
      </c>
      <c r="I4455" s="5">
        <f>IFERROR(VLOOKUP(Tabla1[[#This Row],[FECHA]],'SIMIT CON RES'!A:D,4,FALSE),0)</f>
        <v>0</v>
      </c>
      <c r="J4455" s="9">
        <f>IFERROR(VLOOKUP(Tabla1[[#This Row],[FECHA]],'SIMIT CON RES'!A:D,3,FALSE),0)</f>
        <v>0</v>
      </c>
      <c r="K4455">
        <f>IFERROR(VLOOKUP(Tabla1[[#This Row],[FECHA]],'SIMIT SIN RES'!A:D,4,FALSE),0)</f>
        <v>7</v>
      </c>
      <c r="L4455" s="9">
        <f>IFERROR(VLOOKUP(Tabla1[[#This Row],[FECHA]],'SIMIT SIN RES'!A:D,3,FALSE),0)</f>
        <v>2013593</v>
      </c>
      <c r="M4455" s="5">
        <f>IFERROR(VLOOKUP(Tabla1[[#This Row],[FECHA]],'RECAUDOS DE COMPARENDOS'!A:D,4,FALSE),0)</f>
        <v>0</v>
      </c>
      <c r="N4455" s="9">
        <f>IFERROR(VLOOKUP(Tabla1[[#This Row],[FECHA]],'RECAUDOS DE COMPARENDOS'!A:D,3,FALSE),0)</f>
        <v>0</v>
      </c>
      <c r="O4455" s="5">
        <f>IFERROR(VLOOKUP(Tabla1[[#This Row],[FECHA]],'RECAUDOS DE RESOLUCIONES'!A:D,4,FALSE),0)</f>
        <v>0</v>
      </c>
      <c r="P4455" s="9">
        <f>IFERROR(VLOOKUP(Tabla1[[#This Row],[FECHA]],'RECAUDOS DE RESOLUCIONES'!A:D,3,FALSE),0)</f>
        <v>0</v>
      </c>
      <c r="Q445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4455" s="9">
        <f>Tabla1[V. COMPARENDOS]-(Tabla1[V. EXONERACIONES]+Tabla1[[#This Row],[V. SIMIT CON RESOLUCION]]+Tabla1[[#This Row],[V. SIMIT SIN RESOLUCION]]+Tabla1[[#This Row],[V. RECAUDOS COMPARENDOS]]+Tabla1[[#This Row],[V. RECAUDOS RESOLUCIONES]])</f>
        <v>1047068</v>
      </c>
      <c r="S4455" s="11">
        <f>IFERROR(VLOOKUP(Tabla1[[#This Row],[FECHA]],'RECAUDOS LOCALES'!A:D,4,FALSE),0)</f>
        <v>0</v>
      </c>
      <c r="T4455" s="9">
        <f>IFERROR(VLOOKUP(Tabla1[[#This Row],[FECHA]],'RECAUDOS LOCALES'!A:D,3,FALSE),0)</f>
        <v>0</v>
      </c>
      <c r="U4455" s="11">
        <f>IFERROR(VLOOKUP(Tabla1[[#This Row],[FECHA]],'RECAUDOS EXTERNOS'!A:D,4,FALSE),0)</f>
        <v>0</v>
      </c>
      <c r="V4455" s="9">
        <f>IFERROR(VLOOKUP(Tabla1[[#This Row],[FECHA]],'RECAUDOS EXTERNOS'!A:D,3,FALSE),0)</f>
        <v>0</v>
      </c>
    </row>
    <row r="4456" spans="1:22" x14ac:dyDescent="0.25">
      <c r="A4456" s="1">
        <v>42015</v>
      </c>
      <c r="B4456" s="3" t="s">
        <v>4</v>
      </c>
      <c r="C4456" s="2">
        <v>42005</v>
      </c>
      <c r="D4456" s="5">
        <f>YEAR(Tabla1[[#This Row],[FECHA]])</f>
        <v>2015</v>
      </c>
      <c r="E4456" s="5">
        <f>IFERROR(VLOOKUP(Tabla1[[#This Row],[FECHA]],'COMPARENDOS TOTALES'!A:D,4,FALSE),0)</f>
        <v>13</v>
      </c>
      <c r="F4456" s="9">
        <f>IFERROR(VLOOKUP(Tabla1[[#This Row],[FECHA]],'COMPARENDOS TOTALES'!A:D,3,FALSE),0)</f>
        <v>4581597</v>
      </c>
      <c r="G4456" s="5">
        <f>IFERROR(VLOOKUP(Tabla1[[#This Row],[FECHA]],EXONERACIONES!A:D,4,FALSE),0)</f>
        <v>0</v>
      </c>
      <c r="H4456" s="9">
        <f>IFERROR(VLOOKUP(Tabla1[[#This Row],[FECHA]],EXONERACIONES!A:D,3,FALSE),0)</f>
        <v>0</v>
      </c>
      <c r="I4456" s="5">
        <f>IFERROR(VLOOKUP(Tabla1[[#This Row],[FECHA]],'SIMIT CON RES'!A:D,4,FALSE),0)</f>
        <v>0</v>
      </c>
      <c r="J4456" s="9">
        <f>IFERROR(VLOOKUP(Tabla1[[#This Row],[FECHA]],'SIMIT CON RES'!A:D,3,FALSE),0)</f>
        <v>0</v>
      </c>
      <c r="K4456">
        <f>IFERROR(VLOOKUP(Tabla1[[#This Row],[FECHA]],'SIMIT SIN RES'!A:D,4,FALSE),0)</f>
        <v>9</v>
      </c>
      <c r="L4456" s="9">
        <f>IFERROR(VLOOKUP(Tabla1[[#This Row],[FECHA]],'SIMIT SIN RES'!A:D,3,FALSE),0)</f>
        <v>3715752</v>
      </c>
      <c r="M4456" s="5">
        <f>IFERROR(VLOOKUP(Tabla1[[#This Row],[FECHA]],'RECAUDOS DE COMPARENDOS'!A:D,4,FALSE),0)</f>
        <v>0</v>
      </c>
      <c r="N4456" s="9">
        <f>IFERROR(VLOOKUP(Tabla1[[#This Row],[FECHA]],'RECAUDOS DE COMPARENDOS'!A:D,3,FALSE),0)</f>
        <v>0</v>
      </c>
      <c r="O4456" s="5">
        <f>IFERROR(VLOOKUP(Tabla1[[#This Row],[FECHA]],'RECAUDOS DE RESOLUCIONES'!A:D,4,FALSE),0)</f>
        <v>0</v>
      </c>
      <c r="P4456" s="9">
        <f>IFERROR(VLOOKUP(Tabla1[[#This Row],[FECHA]],'RECAUDOS DE RESOLUCIONES'!A:D,3,FALSE),0)</f>
        <v>0</v>
      </c>
      <c r="Q445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4456" s="9">
        <f>Tabla1[V. COMPARENDOS]-(Tabla1[V. EXONERACIONES]+Tabla1[[#This Row],[V. SIMIT CON RESOLUCION]]+Tabla1[[#This Row],[V. SIMIT SIN RESOLUCION]]+Tabla1[[#This Row],[V. RECAUDOS COMPARENDOS]]+Tabla1[[#This Row],[V. RECAUDOS RESOLUCIONES]])</f>
        <v>865845</v>
      </c>
      <c r="S4456" s="11">
        <f>IFERROR(VLOOKUP(Tabla1[[#This Row],[FECHA]],'RECAUDOS LOCALES'!A:D,4,FALSE),0)</f>
        <v>0</v>
      </c>
      <c r="T4456" s="9">
        <f>IFERROR(VLOOKUP(Tabla1[[#This Row],[FECHA]],'RECAUDOS LOCALES'!A:D,3,FALSE),0)</f>
        <v>0</v>
      </c>
      <c r="U4456" s="11">
        <f>IFERROR(VLOOKUP(Tabla1[[#This Row],[FECHA]],'RECAUDOS EXTERNOS'!A:D,4,FALSE),0)</f>
        <v>0</v>
      </c>
      <c r="V4456" s="9">
        <f>IFERROR(VLOOKUP(Tabla1[[#This Row],[FECHA]],'RECAUDOS EXTERNOS'!A:D,3,FALSE),0)</f>
        <v>0</v>
      </c>
    </row>
    <row r="4457" spans="1:22" x14ac:dyDescent="0.25">
      <c r="A4457" s="1">
        <v>42016</v>
      </c>
      <c r="B4457" s="3" t="s">
        <v>1</v>
      </c>
      <c r="C4457" s="2">
        <v>42005</v>
      </c>
      <c r="D4457" s="5">
        <f>YEAR(Tabla1[[#This Row],[FECHA]])</f>
        <v>2015</v>
      </c>
      <c r="E4457" s="5">
        <f>IFERROR(VLOOKUP(Tabla1[[#This Row],[FECHA]],'COMPARENDOS TOTALES'!A:D,4,FALSE),0)</f>
        <v>8</v>
      </c>
      <c r="F4457" s="9">
        <f>IFERROR(VLOOKUP(Tabla1[[#This Row],[FECHA]],'COMPARENDOS TOTALES'!A:D,3,FALSE),0)</f>
        <v>2416312</v>
      </c>
      <c r="G4457" s="5">
        <f>IFERROR(VLOOKUP(Tabla1[[#This Row],[FECHA]],EXONERACIONES!A:D,4,FALSE),0)</f>
        <v>0</v>
      </c>
      <c r="H4457" s="9">
        <f>IFERROR(VLOOKUP(Tabla1[[#This Row],[FECHA]],EXONERACIONES!A:D,3,FALSE),0)</f>
        <v>0</v>
      </c>
      <c r="I4457" s="5">
        <f>IFERROR(VLOOKUP(Tabla1[[#This Row],[FECHA]],'SIMIT CON RES'!A:D,4,FALSE),0)</f>
        <v>0</v>
      </c>
      <c r="J4457" s="9">
        <f>IFERROR(VLOOKUP(Tabla1[[#This Row],[FECHA]],'SIMIT CON RES'!A:D,3,FALSE),0)</f>
        <v>0</v>
      </c>
      <c r="K4457">
        <f>IFERROR(VLOOKUP(Tabla1[[#This Row],[FECHA]],'SIMIT SIN RES'!A:D,4,FALSE),0)</f>
        <v>4</v>
      </c>
      <c r="L4457" s="9">
        <f>IFERROR(VLOOKUP(Tabla1[[#This Row],[FECHA]],'SIMIT SIN RES'!A:D,3,FALSE),0)</f>
        <v>1167884</v>
      </c>
      <c r="M4457" s="5">
        <f>IFERROR(VLOOKUP(Tabla1[[#This Row],[FECHA]],'RECAUDOS DE COMPARENDOS'!A:D,4,FALSE),0)</f>
        <v>0</v>
      </c>
      <c r="N4457" s="9">
        <f>IFERROR(VLOOKUP(Tabla1[[#This Row],[FECHA]],'RECAUDOS DE COMPARENDOS'!A:D,3,FALSE),0)</f>
        <v>0</v>
      </c>
      <c r="O4457" s="5">
        <f>IFERROR(VLOOKUP(Tabla1[[#This Row],[FECHA]],'RECAUDOS DE RESOLUCIONES'!A:D,4,FALSE),0)</f>
        <v>0</v>
      </c>
      <c r="P4457" s="9">
        <f>IFERROR(VLOOKUP(Tabla1[[#This Row],[FECHA]],'RECAUDOS DE RESOLUCIONES'!A:D,3,FALSE),0)</f>
        <v>0</v>
      </c>
      <c r="Q445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4457" s="9">
        <f>Tabla1[V. COMPARENDOS]-(Tabla1[V. EXONERACIONES]+Tabla1[[#This Row],[V. SIMIT CON RESOLUCION]]+Tabla1[[#This Row],[V. SIMIT SIN RESOLUCION]]+Tabla1[[#This Row],[V. RECAUDOS COMPARENDOS]]+Tabla1[[#This Row],[V. RECAUDOS RESOLUCIONES]])</f>
        <v>1248428</v>
      </c>
      <c r="S4457" s="11">
        <f>IFERROR(VLOOKUP(Tabla1[[#This Row],[FECHA]],'RECAUDOS LOCALES'!A:D,4,FALSE),0)</f>
        <v>0</v>
      </c>
      <c r="T4457" s="9">
        <f>IFERROR(VLOOKUP(Tabla1[[#This Row],[FECHA]],'RECAUDOS LOCALES'!A:D,3,FALSE),0)</f>
        <v>0</v>
      </c>
      <c r="U4457" s="11">
        <f>IFERROR(VLOOKUP(Tabla1[[#This Row],[FECHA]],'RECAUDOS EXTERNOS'!A:D,4,FALSE),0)</f>
        <v>0</v>
      </c>
      <c r="V4457" s="9">
        <f>IFERROR(VLOOKUP(Tabla1[[#This Row],[FECHA]],'RECAUDOS EXTERNOS'!A:D,3,FALSE),0)</f>
        <v>0</v>
      </c>
    </row>
    <row r="4458" spans="1:22" x14ac:dyDescent="0.25">
      <c r="A4458" s="1">
        <v>42017</v>
      </c>
      <c r="B4458" s="3" t="s">
        <v>2</v>
      </c>
      <c r="C4458" s="2">
        <v>42005</v>
      </c>
      <c r="D4458" s="5">
        <f>YEAR(Tabla1[[#This Row],[FECHA]])</f>
        <v>2015</v>
      </c>
      <c r="E4458" s="5">
        <f>IFERROR(VLOOKUP(Tabla1[[#This Row],[FECHA]],'COMPARENDOS TOTALES'!A:D,4,FALSE),0)</f>
        <v>6</v>
      </c>
      <c r="F4458" s="9">
        <f>IFERROR(VLOOKUP(Tabla1[[#This Row],[FECHA]],'COMPARENDOS TOTALES'!A:D,3,FALSE),0)</f>
        <v>1390722</v>
      </c>
      <c r="G4458" s="5">
        <f>IFERROR(VLOOKUP(Tabla1[[#This Row],[FECHA]],EXONERACIONES!A:D,4,FALSE),0)</f>
        <v>0</v>
      </c>
      <c r="H4458" s="9">
        <f>IFERROR(VLOOKUP(Tabla1[[#This Row],[FECHA]],EXONERACIONES!A:D,3,FALSE),0)</f>
        <v>0</v>
      </c>
      <c r="I4458" s="5">
        <f>IFERROR(VLOOKUP(Tabla1[[#This Row],[FECHA]],'SIMIT CON RES'!A:D,4,FALSE),0)</f>
        <v>0</v>
      </c>
      <c r="J4458" s="9">
        <f>IFERROR(VLOOKUP(Tabla1[[#This Row],[FECHA]],'SIMIT CON RES'!A:D,3,FALSE),0)</f>
        <v>0</v>
      </c>
      <c r="K4458">
        <f>IFERROR(VLOOKUP(Tabla1[[#This Row],[FECHA]],'SIMIT SIN RES'!A:D,4,FALSE),0)</f>
        <v>4</v>
      </c>
      <c r="L4458" s="9">
        <f>IFERROR(VLOOKUP(Tabla1[[#This Row],[FECHA]],'SIMIT SIN RES'!A:D,3,FALSE),0)</f>
        <v>988004</v>
      </c>
      <c r="M4458" s="5">
        <f>IFERROR(VLOOKUP(Tabla1[[#This Row],[FECHA]],'RECAUDOS DE COMPARENDOS'!A:D,4,FALSE),0)</f>
        <v>0</v>
      </c>
      <c r="N4458" s="9">
        <f>IFERROR(VLOOKUP(Tabla1[[#This Row],[FECHA]],'RECAUDOS DE COMPARENDOS'!A:D,3,FALSE),0)</f>
        <v>0</v>
      </c>
      <c r="O4458" s="5">
        <f>IFERROR(VLOOKUP(Tabla1[[#This Row],[FECHA]],'RECAUDOS DE RESOLUCIONES'!A:D,4,FALSE),0)</f>
        <v>0</v>
      </c>
      <c r="P4458" s="9">
        <f>IFERROR(VLOOKUP(Tabla1[[#This Row],[FECHA]],'RECAUDOS DE RESOLUCIONES'!A:D,3,FALSE),0)</f>
        <v>0</v>
      </c>
      <c r="Q445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4458" s="9">
        <f>Tabla1[V. COMPARENDOS]-(Tabla1[V. EXONERACIONES]+Tabla1[[#This Row],[V. SIMIT CON RESOLUCION]]+Tabla1[[#This Row],[V. SIMIT SIN RESOLUCION]]+Tabla1[[#This Row],[V. RECAUDOS COMPARENDOS]]+Tabla1[[#This Row],[V. RECAUDOS RESOLUCIONES]])</f>
        <v>402718</v>
      </c>
      <c r="S4458" s="11">
        <f>IFERROR(VLOOKUP(Tabla1[[#This Row],[FECHA]],'RECAUDOS LOCALES'!A:D,4,FALSE),0)</f>
        <v>5</v>
      </c>
      <c r="T4458" s="9">
        <f>IFERROR(VLOOKUP(Tabla1[[#This Row],[FECHA]],'RECAUDOS LOCALES'!A:D,3,FALSE),0)</f>
        <v>778839</v>
      </c>
      <c r="U4458" s="11">
        <f>IFERROR(VLOOKUP(Tabla1[[#This Row],[FECHA]],'RECAUDOS EXTERNOS'!A:D,4,FALSE),0)</f>
        <v>6</v>
      </c>
      <c r="V4458" s="9">
        <f>IFERROR(VLOOKUP(Tabla1[[#This Row],[FECHA]],'RECAUDOS EXTERNOS'!A:D,3,FALSE),0)</f>
        <v>809496</v>
      </c>
    </row>
    <row r="4459" spans="1:22" x14ac:dyDescent="0.25">
      <c r="A4459" s="1">
        <v>42018</v>
      </c>
      <c r="B4459" s="3" t="s">
        <v>3</v>
      </c>
      <c r="C4459" s="2">
        <v>42005</v>
      </c>
      <c r="D4459" s="5">
        <f>YEAR(Tabla1[[#This Row],[FECHA]])</f>
        <v>2015</v>
      </c>
      <c r="E4459" s="5">
        <f>IFERROR(VLOOKUP(Tabla1[[#This Row],[FECHA]],'COMPARENDOS TOTALES'!A:D,4,FALSE),0)</f>
        <v>6</v>
      </c>
      <c r="F4459" s="9">
        <f>IFERROR(VLOOKUP(Tabla1[[#This Row],[FECHA]],'COMPARENDOS TOTALES'!A:D,3,FALSE),0)</f>
        <v>2255225</v>
      </c>
      <c r="G4459" s="5">
        <f>IFERROR(VLOOKUP(Tabla1[[#This Row],[FECHA]],EXONERACIONES!A:D,4,FALSE),0)</f>
        <v>1</v>
      </c>
      <c r="H4459" s="9">
        <f>IFERROR(VLOOKUP(Tabla1[[#This Row],[FECHA]],EXONERACIONES!A:D,3,FALSE),0)</f>
        <v>322175</v>
      </c>
      <c r="I4459" s="5">
        <f>IFERROR(VLOOKUP(Tabla1[[#This Row],[FECHA]],'SIMIT CON RES'!A:D,4,FALSE),0)</f>
        <v>0</v>
      </c>
      <c r="J4459" s="9">
        <f>IFERROR(VLOOKUP(Tabla1[[#This Row],[FECHA]],'SIMIT CON RES'!A:D,3,FALSE),0)</f>
        <v>0</v>
      </c>
      <c r="K4459">
        <f>IFERROR(VLOOKUP(Tabla1[[#This Row],[FECHA]],'SIMIT SIN RES'!A:D,4,FALSE),0)</f>
        <v>4</v>
      </c>
      <c r="L4459" s="9">
        <f>IFERROR(VLOOKUP(Tabla1[[#This Row],[FECHA]],'SIMIT SIN RES'!A:D,3,FALSE),0)</f>
        <v>1610875</v>
      </c>
      <c r="M4459" s="5">
        <f>IFERROR(VLOOKUP(Tabla1[[#This Row],[FECHA]],'RECAUDOS DE COMPARENDOS'!A:D,4,FALSE),0)</f>
        <v>0</v>
      </c>
      <c r="N4459" s="9">
        <f>IFERROR(VLOOKUP(Tabla1[[#This Row],[FECHA]],'RECAUDOS DE COMPARENDOS'!A:D,3,FALSE),0)</f>
        <v>0</v>
      </c>
      <c r="O4459" s="5">
        <f>IFERROR(VLOOKUP(Tabla1[[#This Row],[FECHA]],'RECAUDOS DE RESOLUCIONES'!A:D,4,FALSE),0)</f>
        <v>0</v>
      </c>
      <c r="P4459" s="9">
        <f>IFERROR(VLOOKUP(Tabla1[[#This Row],[FECHA]],'RECAUDOS DE RESOLUCIONES'!A:D,3,FALSE),0)</f>
        <v>0</v>
      </c>
      <c r="Q445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459" s="9">
        <f>Tabla1[V. COMPARENDOS]-(Tabla1[V. EXONERACIONES]+Tabla1[[#This Row],[V. SIMIT CON RESOLUCION]]+Tabla1[[#This Row],[V. SIMIT SIN RESOLUCION]]+Tabla1[[#This Row],[V. RECAUDOS COMPARENDOS]]+Tabla1[[#This Row],[V. RECAUDOS RESOLUCIONES]])</f>
        <v>322175</v>
      </c>
      <c r="S4459" s="11">
        <f>IFERROR(VLOOKUP(Tabla1[[#This Row],[FECHA]],'RECAUDOS LOCALES'!A:D,4,FALSE),0)</f>
        <v>4</v>
      </c>
      <c r="T4459" s="9">
        <f>IFERROR(VLOOKUP(Tabla1[[#This Row],[FECHA]],'RECAUDOS LOCALES'!A:D,3,FALSE),0)</f>
        <v>466144</v>
      </c>
      <c r="U4459" s="11">
        <f>IFERROR(VLOOKUP(Tabla1[[#This Row],[FECHA]],'RECAUDOS EXTERNOS'!A:D,4,FALSE),0)</f>
        <v>4</v>
      </c>
      <c r="V4459" s="9">
        <f>IFERROR(VLOOKUP(Tabla1[[#This Row],[FECHA]],'RECAUDOS EXTERNOS'!A:D,3,FALSE),0)</f>
        <v>1224032</v>
      </c>
    </row>
    <row r="4460" spans="1:22" x14ac:dyDescent="0.25">
      <c r="A4460" s="1">
        <v>42019</v>
      </c>
      <c r="B4460" s="3" t="s">
        <v>6</v>
      </c>
      <c r="C4460" s="2">
        <v>42005</v>
      </c>
      <c r="D4460" s="5">
        <f>YEAR(Tabla1[[#This Row],[FECHA]])</f>
        <v>2015</v>
      </c>
      <c r="E4460" s="5">
        <f>IFERROR(VLOOKUP(Tabla1[[#This Row],[FECHA]],'COMPARENDOS TOTALES'!A:D,4,FALSE),0)</f>
        <v>5</v>
      </c>
      <c r="F4460" s="9">
        <f>IFERROR(VLOOKUP(Tabla1[[#This Row],[FECHA]],'COMPARENDOS TOTALES'!A:D,3,FALSE),0)</f>
        <v>1339711</v>
      </c>
      <c r="G4460" s="5">
        <f>IFERROR(VLOOKUP(Tabla1[[#This Row],[FECHA]],EXONERACIONES!A:D,4,FALSE),0)</f>
        <v>0</v>
      </c>
      <c r="H4460" s="9">
        <f>IFERROR(VLOOKUP(Tabla1[[#This Row],[FECHA]],EXONERACIONES!A:D,3,FALSE),0)</f>
        <v>0</v>
      </c>
      <c r="I4460" s="5">
        <f>IFERROR(VLOOKUP(Tabla1[[#This Row],[FECHA]],'SIMIT CON RES'!A:D,4,FALSE),0)</f>
        <v>0</v>
      </c>
      <c r="J4460" s="9">
        <f>IFERROR(VLOOKUP(Tabla1[[#This Row],[FECHA]],'SIMIT CON RES'!A:D,3,FALSE),0)</f>
        <v>0</v>
      </c>
      <c r="K4460">
        <f>IFERROR(VLOOKUP(Tabla1[[#This Row],[FECHA]],'SIMIT SIN RES'!A:D,4,FALSE),0)</f>
        <v>4</v>
      </c>
      <c r="L4460" s="9">
        <f>IFERROR(VLOOKUP(Tabla1[[#This Row],[FECHA]],'SIMIT SIN RES'!A:D,3,FALSE),0)</f>
        <v>1017536</v>
      </c>
      <c r="M4460" s="5">
        <f>IFERROR(VLOOKUP(Tabla1[[#This Row],[FECHA]],'RECAUDOS DE COMPARENDOS'!A:D,4,FALSE),0)</f>
        <v>0</v>
      </c>
      <c r="N4460" s="9">
        <f>IFERROR(VLOOKUP(Tabla1[[#This Row],[FECHA]],'RECAUDOS DE COMPARENDOS'!A:D,3,FALSE),0)</f>
        <v>0</v>
      </c>
      <c r="O4460" s="5">
        <f>IFERROR(VLOOKUP(Tabla1[[#This Row],[FECHA]],'RECAUDOS DE RESOLUCIONES'!A:D,4,FALSE),0)</f>
        <v>0</v>
      </c>
      <c r="P4460" s="9">
        <f>IFERROR(VLOOKUP(Tabla1[[#This Row],[FECHA]],'RECAUDOS DE RESOLUCIONES'!A:D,3,FALSE),0)</f>
        <v>0</v>
      </c>
      <c r="Q446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460" s="9">
        <f>Tabla1[V. COMPARENDOS]-(Tabla1[V. EXONERACIONES]+Tabla1[[#This Row],[V. SIMIT CON RESOLUCION]]+Tabla1[[#This Row],[V. SIMIT SIN RESOLUCION]]+Tabla1[[#This Row],[V. RECAUDOS COMPARENDOS]]+Tabla1[[#This Row],[V. RECAUDOS RESOLUCIONES]])</f>
        <v>322175</v>
      </c>
      <c r="S4460" s="11">
        <f>IFERROR(VLOOKUP(Tabla1[[#This Row],[FECHA]],'RECAUDOS LOCALES'!A:D,4,FALSE),0)</f>
        <v>5</v>
      </c>
      <c r="T4460" s="9">
        <f>IFERROR(VLOOKUP(Tabla1[[#This Row],[FECHA]],'RECAUDOS LOCALES'!A:D,3,FALSE),0)</f>
        <v>671800</v>
      </c>
      <c r="U4460" s="11">
        <f>IFERROR(VLOOKUP(Tabla1[[#This Row],[FECHA]],'RECAUDOS EXTERNOS'!A:D,4,FALSE),0)</f>
        <v>4</v>
      </c>
      <c r="V4460" s="9">
        <f>IFERROR(VLOOKUP(Tabla1[[#This Row],[FECHA]],'RECAUDOS EXTERNOS'!A:D,3,FALSE),0)</f>
        <v>1024987</v>
      </c>
    </row>
    <row r="4461" spans="1:22" x14ac:dyDescent="0.25">
      <c r="A4461" s="1">
        <v>42020</v>
      </c>
      <c r="B4461" s="3" t="s">
        <v>0</v>
      </c>
      <c r="C4461" s="2">
        <v>42005</v>
      </c>
      <c r="D4461" s="5">
        <f>YEAR(Tabla1[[#This Row],[FECHA]])</f>
        <v>2015</v>
      </c>
      <c r="E4461" s="5">
        <f>IFERROR(VLOOKUP(Tabla1[[#This Row],[FECHA]],'COMPARENDOS TOTALES'!A:D,4,FALSE),0)</f>
        <v>5</v>
      </c>
      <c r="F4461" s="9">
        <f>IFERROR(VLOOKUP(Tabla1[[#This Row],[FECHA]],'COMPARENDOS TOTALES'!A:D,3,FALSE),0)</f>
        <v>1933050</v>
      </c>
      <c r="G4461" s="5">
        <f>IFERROR(VLOOKUP(Tabla1[[#This Row],[FECHA]],EXONERACIONES!A:D,4,FALSE),0)</f>
        <v>0</v>
      </c>
      <c r="H4461" s="9">
        <f>IFERROR(VLOOKUP(Tabla1[[#This Row],[FECHA]],EXONERACIONES!A:D,3,FALSE),0)</f>
        <v>0</v>
      </c>
      <c r="I4461" s="5">
        <f>IFERROR(VLOOKUP(Tabla1[[#This Row],[FECHA]],'SIMIT CON RES'!A:D,4,FALSE),0)</f>
        <v>0</v>
      </c>
      <c r="J4461" s="9">
        <f>IFERROR(VLOOKUP(Tabla1[[#This Row],[FECHA]],'SIMIT CON RES'!A:D,3,FALSE),0)</f>
        <v>0</v>
      </c>
      <c r="K4461">
        <f>IFERROR(VLOOKUP(Tabla1[[#This Row],[FECHA]],'SIMIT SIN RES'!A:D,4,FALSE),0)</f>
        <v>3</v>
      </c>
      <c r="L4461" s="9">
        <f>IFERROR(VLOOKUP(Tabla1[[#This Row],[FECHA]],'SIMIT SIN RES'!A:D,3,FALSE),0)</f>
        <v>1288700</v>
      </c>
      <c r="M4461" s="5">
        <f>IFERROR(VLOOKUP(Tabla1[[#This Row],[FECHA]],'RECAUDOS DE COMPARENDOS'!A:D,4,FALSE),0)</f>
        <v>1</v>
      </c>
      <c r="N4461" s="9">
        <f>IFERROR(VLOOKUP(Tabla1[[#This Row],[FECHA]],'RECAUDOS DE COMPARENDOS'!A:D,3,FALSE),0)</f>
        <v>322175</v>
      </c>
      <c r="O4461" s="5">
        <f>IFERROR(VLOOKUP(Tabla1[[#This Row],[FECHA]],'RECAUDOS DE RESOLUCIONES'!A:D,4,FALSE),0)</f>
        <v>0</v>
      </c>
      <c r="P4461" s="9">
        <f>IFERROR(VLOOKUP(Tabla1[[#This Row],[FECHA]],'RECAUDOS DE RESOLUCIONES'!A:D,3,FALSE),0)</f>
        <v>0</v>
      </c>
      <c r="Q446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461" s="9">
        <f>Tabla1[V. COMPARENDOS]-(Tabla1[V. EXONERACIONES]+Tabla1[[#This Row],[V. SIMIT CON RESOLUCION]]+Tabla1[[#This Row],[V. SIMIT SIN RESOLUCION]]+Tabla1[[#This Row],[V. RECAUDOS COMPARENDOS]]+Tabla1[[#This Row],[V. RECAUDOS RESOLUCIONES]])</f>
        <v>322175</v>
      </c>
      <c r="S4461" s="11">
        <f>IFERROR(VLOOKUP(Tabla1[[#This Row],[FECHA]],'RECAUDOS LOCALES'!A:D,4,FALSE),0)</f>
        <v>9</v>
      </c>
      <c r="T4461" s="9">
        <f>IFERROR(VLOOKUP(Tabla1[[#This Row],[FECHA]],'RECAUDOS LOCALES'!A:D,3,FALSE),0)</f>
        <v>1180315</v>
      </c>
      <c r="U4461" s="11">
        <f>IFERROR(VLOOKUP(Tabla1[[#This Row],[FECHA]],'RECAUDOS EXTERNOS'!A:D,4,FALSE),0)</f>
        <v>7</v>
      </c>
      <c r="V4461" s="9">
        <f>IFERROR(VLOOKUP(Tabla1[[#This Row],[FECHA]],'RECAUDOS EXTERNOS'!A:D,3,FALSE),0)</f>
        <v>1076810</v>
      </c>
    </row>
    <row r="4462" spans="1:22" x14ac:dyDescent="0.25">
      <c r="A4462" s="1">
        <v>42021</v>
      </c>
      <c r="B4462" s="3" t="s">
        <v>5</v>
      </c>
      <c r="C4462" s="2">
        <v>42005</v>
      </c>
      <c r="D4462" s="5">
        <f>YEAR(Tabla1[[#This Row],[FECHA]])</f>
        <v>2015</v>
      </c>
      <c r="E4462" s="5">
        <f>IFERROR(VLOOKUP(Tabla1[[#This Row],[FECHA]],'COMPARENDOS TOTALES'!A:D,4,FALSE),0)</f>
        <v>2</v>
      </c>
      <c r="F4462" s="9">
        <f>IFERROR(VLOOKUP(Tabla1[[#This Row],[FECHA]],'COMPARENDOS TOTALES'!A:D,3,FALSE),0)</f>
        <v>845709</v>
      </c>
      <c r="G4462" s="5">
        <f>IFERROR(VLOOKUP(Tabla1[[#This Row],[FECHA]],EXONERACIONES!A:D,4,FALSE),0)</f>
        <v>0</v>
      </c>
      <c r="H4462" s="9">
        <f>IFERROR(VLOOKUP(Tabla1[[#This Row],[FECHA]],EXONERACIONES!A:D,3,FALSE),0)</f>
        <v>0</v>
      </c>
      <c r="I4462" s="5">
        <f>IFERROR(VLOOKUP(Tabla1[[#This Row],[FECHA]],'SIMIT CON RES'!A:D,4,FALSE),0)</f>
        <v>0</v>
      </c>
      <c r="J4462" s="9">
        <f>IFERROR(VLOOKUP(Tabla1[[#This Row],[FECHA]],'SIMIT CON RES'!A:D,3,FALSE),0)</f>
        <v>0</v>
      </c>
      <c r="K4462">
        <f>IFERROR(VLOOKUP(Tabla1[[#This Row],[FECHA]],'SIMIT SIN RES'!A:D,4,FALSE),0)</f>
        <v>1</v>
      </c>
      <c r="L4462" s="9">
        <f>IFERROR(VLOOKUP(Tabla1[[#This Row],[FECHA]],'SIMIT SIN RES'!A:D,3,FALSE),0)</f>
        <v>644350</v>
      </c>
      <c r="M4462" s="5">
        <f>IFERROR(VLOOKUP(Tabla1[[#This Row],[FECHA]],'RECAUDOS DE COMPARENDOS'!A:D,4,FALSE),0)</f>
        <v>0</v>
      </c>
      <c r="N4462" s="9">
        <f>IFERROR(VLOOKUP(Tabla1[[#This Row],[FECHA]],'RECAUDOS DE COMPARENDOS'!A:D,3,FALSE),0)</f>
        <v>0</v>
      </c>
      <c r="O4462" s="5">
        <f>IFERROR(VLOOKUP(Tabla1[[#This Row],[FECHA]],'RECAUDOS DE RESOLUCIONES'!A:D,4,FALSE),0)</f>
        <v>0</v>
      </c>
      <c r="P4462" s="9">
        <f>IFERROR(VLOOKUP(Tabla1[[#This Row],[FECHA]],'RECAUDOS DE RESOLUCIONES'!A:D,3,FALSE),0)</f>
        <v>0</v>
      </c>
      <c r="Q446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462" s="9">
        <f>Tabla1[V. COMPARENDOS]-(Tabla1[V. EXONERACIONES]+Tabla1[[#This Row],[V. SIMIT CON RESOLUCION]]+Tabla1[[#This Row],[V. SIMIT SIN RESOLUCION]]+Tabla1[[#This Row],[V. RECAUDOS COMPARENDOS]]+Tabla1[[#This Row],[V. RECAUDOS RESOLUCIONES]])</f>
        <v>201359</v>
      </c>
      <c r="S4462" s="11">
        <f>IFERROR(VLOOKUP(Tabla1[[#This Row],[FECHA]],'RECAUDOS LOCALES'!A:D,4,FALSE),0)</f>
        <v>0</v>
      </c>
      <c r="T4462" s="9">
        <f>IFERROR(VLOOKUP(Tabla1[[#This Row],[FECHA]],'RECAUDOS LOCALES'!A:D,3,FALSE),0)</f>
        <v>0</v>
      </c>
      <c r="U4462" s="11">
        <f>IFERROR(VLOOKUP(Tabla1[[#This Row],[FECHA]],'RECAUDOS EXTERNOS'!A:D,4,FALSE),0)</f>
        <v>0</v>
      </c>
      <c r="V4462" s="9">
        <f>IFERROR(VLOOKUP(Tabla1[[#This Row],[FECHA]],'RECAUDOS EXTERNOS'!A:D,3,FALSE),0)</f>
        <v>0</v>
      </c>
    </row>
    <row r="4463" spans="1:22" x14ac:dyDescent="0.25">
      <c r="A4463" s="1">
        <v>42022</v>
      </c>
      <c r="B4463" s="3" t="s">
        <v>4</v>
      </c>
      <c r="C4463" s="2">
        <v>42005</v>
      </c>
      <c r="D4463" s="5">
        <f>YEAR(Tabla1[[#This Row],[FECHA]])</f>
        <v>2015</v>
      </c>
      <c r="E4463" s="5">
        <f>IFERROR(VLOOKUP(Tabla1[[#This Row],[FECHA]],'COMPARENDOS TOTALES'!A:D,4,FALSE),0)</f>
        <v>1</v>
      </c>
      <c r="F4463" s="9">
        <f>IFERROR(VLOOKUP(Tabla1[[#This Row],[FECHA]],'COMPARENDOS TOTALES'!A:D,3,FALSE),0)</f>
        <v>201359</v>
      </c>
      <c r="G4463" s="5">
        <f>IFERROR(VLOOKUP(Tabla1[[#This Row],[FECHA]],EXONERACIONES!A:D,4,FALSE),0)</f>
        <v>0</v>
      </c>
      <c r="H4463" s="9">
        <f>IFERROR(VLOOKUP(Tabla1[[#This Row],[FECHA]],EXONERACIONES!A:D,3,FALSE),0)</f>
        <v>0</v>
      </c>
      <c r="I4463" s="5">
        <f>IFERROR(VLOOKUP(Tabla1[[#This Row],[FECHA]],'SIMIT CON RES'!A:D,4,FALSE),0)</f>
        <v>0</v>
      </c>
      <c r="J4463" s="9">
        <f>IFERROR(VLOOKUP(Tabla1[[#This Row],[FECHA]],'SIMIT CON RES'!A:D,3,FALSE),0)</f>
        <v>0</v>
      </c>
      <c r="K4463">
        <f>IFERROR(VLOOKUP(Tabla1[[#This Row],[FECHA]],'SIMIT SIN RES'!A:D,4,FALSE),0)</f>
        <v>0</v>
      </c>
      <c r="L4463" s="9">
        <f>IFERROR(VLOOKUP(Tabla1[[#This Row],[FECHA]],'SIMIT SIN RES'!A:D,3,FALSE),0)</f>
        <v>0</v>
      </c>
      <c r="M4463" s="5">
        <f>IFERROR(VLOOKUP(Tabla1[[#This Row],[FECHA]],'RECAUDOS DE COMPARENDOS'!A:D,4,FALSE),0)</f>
        <v>0</v>
      </c>
      <c r="N4463" s="9">
        <f>IFERROR(VLOOKUP(Tabla1[[#This Row],[FECHA]],'RECAUDOS DE COMPARENDOS'!A:D,3,FALSE),0)</f>
        <v>0</v>
      </c>
      <c r="O4463" s="5">
        <f>IFERROR(VLOOKUP(Tabla1[[#This Row],[FECHA]],'RECAUDOS DE RESOLUCIONES'!A:D,4,FALSE),0)</f>
        <v>0</v>
      </c>
      <c r="P4463" s="9">
        <f>IFERROR(VLOOKUP(Tabla1[[#This Row],[FECHA]],'RECAUDOS DE RESOLUCIONES'!A:D,3,FALSE),0)</f>
        <v>0</v>
      </c>
      <c r="Q446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463" s="9">
        <f>Tabla1[V. COMPARENDOS]-(Tabla1[V. EXONERACIONES]+Tabla1[[#This Row],[V. SIMIT CON RESOLUCION]]+Tabla1[[#This Row],[V. SIMIT SIN RESOLUCION]]+Tabla1[[#This Row],[V. RECAUDOS COMPARENDOS]]+Tabla1[[#This Row],[V. RECAUDOS RESOLUCIONES]])</f>
        <v>201359</v>
      </c>
      <c r="S4463" s="11">
        <f>IFERROR(VLOOKUP(Tabla1[[#This Row],[FECHA]],'RECAUDOS LOCALES'!A:D,4,FALSE),0)</f>
        <v>0</v>
      </c>
      <c r="T4463" s="9">
        <f>IFERROR(VLOOKUP(Tabla1[[#This Row],[FECHA]],'RECAUDOS LOCALES'!A:D,3,FALSE),0)</f>
        <v>0</v>
      </c>
      <c r="U4463" s="11">
        <f>IFERROR(VLOOKUP(Tabla1[[#This Row],[FECHA]],'RECAUDOS EXTERNOS'!A:D,4,FALSE),0)</f>
        <v>0</v>
      </c>
      <c r="V4463" s="9">
        <f>IFERROR(VLOOKUP(Tabla1[[#This Row],[FECHA]],'RECAUDOS EXTERNOS'!A:D,3,FALSE),0)</f>
        <v>0</v>
      </c>
    </row>
    <row r="4464" spans="1:22" x14ac:dyDescent="0.25">
      <c r="A4464" s="1">
        <v>42023</v>
      </c>
      <c r="B4464" s="3" t="s">
        <v>1</v>
      </c>
      <c r="C4464" s="2">
        <v>42005</v>
      </c>
      <c r="D4464" s="5">
        <f>YEAR(Tabla1[[#This Row],[FECHA]])</f>
        <v>2015</v>
      </c>
      <c r="E4464" s="5">
        <f>IFERROR(VLOOKUP(Tabla1[[#This Row],[FECHA]],'COMPARENDOS TOTALES'!A:D,4,FALSE),0)</f>
        <v>23</v>
      </c>
      <c r="F4464" s="9">
        <f>IFERROR(VLOOKUP(Tabla1[[#This Row],[FECHA]],'COMPARENDOS TOTALES'!A:D,3,FALSE),0)</f>
        <v>14742192</v>
      </c>
      <c r="G4464" s="5">
        <f>IFERROR(VLOOKUP(Tabla1[[#This Row],[FECHA]],EXONERACIONES!A:D,4,FALSE),0)</f>
        <v>0</v>
      </c>
      <c r="H4464" s="9">
        <f>IFERROR(VLOOKUP(Tabla1[[#This Row],[FECHA]],EXONERACIONES!A:D,3,FALSE),0)</f>
        <v>0</v>
      </c>
      <c r="I4464" s="5">
        <f>IFERROR(VLOOKUP(Tabla1[[#This Row],[FECHA]],'SIMIT CON RES'!A:D,4,FALSE),0)</f>
        <v>0</v>
      </c>
      <c r="J4464" s="9">
        <f>IFERROR(VLOOKUP(Tabla1[[#This Row],[FECHA]],'SIMIT CON RES'!A:D,3,FALSE),0)</f>
        <v>0</v>
      </c>
      <c r="K4464">
        <f>IFERROR(VLOOKUP(Tabla1[[#This Row],[FECHA]],'SIMIT SIN RES'!A:D,4,FALSE),0)</f>
        <v>21</v>
      </c>
      <c r="L4464" s="9">
        <f>IFERROR(VLOOKUP(Tabla1[[#This Row],[FECHA]],'SIMIT SIN RES'!A:D,3,FALSE),0)</f>
        <v>14218658</v>
      </c>
      <c r="M4464" s="5">
        <f>IFERROR(VLOOKUP(Tabla1[[#This Row],[FECHA]],'RECAUDOS DE COMPARENDOS'!A:D,4,FALSE),0)</f>
        <v>0</v>
      </c>
      <c r="N4464" s="9">
        <f>IFERROR(VLOOKUP(Tabla1[[#This Row],[FECHA]],'RECAUDOS DE COMPARENDOS'!A:D,3,FALSE),0)</f>
        <v>0</v>
      </c>
      <c r="O4464" s="5">
        <f>IFERROR(VLOOKUP(Tabla1[[#This Row],[FECHA]],'RECAUDOS DE RESOLUCIONES'!A:D,4,FALSE),0)</f>
        <v>0</v>
      </c>
      <c r="P4464" s="9">
        <f>IFERROR(VLOOKUP(Tabla1[[#This Row],[FECHA]],'RECAUDOS DE RESOLUCIONES'!A:D,3,FALSE),0)</f>
        <v>0</v>
      </c>
      <c r="Q446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4464" s="9">
        <f>Tabla1[V. COMPARENDOS]-(Tabla1[V. EXONERACIONES]+Tabla1[[#This Row],[V. SIMIT CON RESOLUCION]]+Tabla1[[#This Row],[V. SIMIT SIN RESOLUCION]]+Tabla1[[#This Row],[V. RECAUDOS COMPARENDOS]]+Tabla1[[#This Row],[V. RECAUDOS RESOLUCIONES]])</f>
        <v>523534</v>
      </c>
      <c r="S4464" s="11">
        <f>IFERROR(VLOOKUP(Tabla1[[#This Row],[FECHA]],'RECAUDOS LOCALES'!A:D,4,FALSE),0)</f>
        <v>0</v>
      </c>
      <c r="T4464" s="9">
        <f>IFERROR(VLOOKUP(Tabla1[[#This Row],[FECHA]],'RECAUDOS LOCALES'!A:D,3,FALSE),0)</f>
        <v>0</v>
      </c>
      <c r="U4464" s="11">
        <f>IFERROR(VLOOKUP(Tabla1[[#This Row],[FECHA]],'RECAUDOS EXTERNOS'!A:D,4,FALSE),0)</f>
        <v>4</v>
      </c>
      <c r="V4464" s="9">
        <f>IFERROR(VLOOKUP(Tabla1[[#This Row],[FECHA]],'RECAUDOS EXTERNOS'!A:D,3,FALSE),0)</f>
        <v>727848</v>
      </c>
    </row>
    <row r="4465" spans="1:22" x14ac:dyDescent="0.25">
      <c r="A4465" s="1">
        <v>42024</v>
      </c>
      <c r="B4465" s="3" t="s">
        <v>2</v>
      </c>
      <c r="C4465" s="2">
        <v>42005</v>
      </c>
      <c r="D4465" s="5">
        <f>YEAR(Tabla1[[#This Row],[FECHA]])</f>
        <v>2015</v>
      </c>
      <c r="E4465" s="5">
        <f>IFERROR(VLOOKUP(Tabla1[[#This Row],[FECHA]],'COMPARENDOS TOTALES'!A:D,4,FALSE),0)</f>
        <v>8</v>
      </c>
      <c r="F4465" s="9">
        <f>IFERROR(VLOOKUP(Tabla1[[#This Row],[FECHA]],'COMPARENDOS TOTALES'!A:D,3,FALSE),0)</f>
        <v>10116296</v>
      </c>
      <c r="G4465" s="5">
        <f>IFERROR(VLOOKUP(Tabla1[[#This Row],[FECHA]],EXONERACIONES!A:D,4,FALSE),0)</f>
        <v>0</v>
      </c>
      <c r="H4465" s="9">
        <f>IFERROR(VLOOKUP(Tabla1[[#This Row],[FECHA]],EXONERACIONES!A:D,3,FALSE),0)</f>
        <v>0</v>
      </c>
      <c r="I4465" s="5">
        <f>IFERROR(VLOOKUP(Tabla1[[#This Row],[FECHA]],'SIMIT CON RES'!A:D,4,FALSE),0)</f>
        <v>0</v>
      </c>
      <c r="J4465" s="9">
        <f>IFERROR(VLOOKUP(Tabla1[[#This Row],[FECHA]],'SIMIT CON RES'!A:D,3,FALSE),0)</f>
        <v>0</v>
      </c>
      <c r="K4465">
        <f>IFERROR(VLOOKUP(Tabla1[[#This Row],[FECHA]],'SIMIT SIN RES'!A:D,4,FALSE),0)</f>
        <v>7</v>
      </c>
      <c r="L4465" s="9">
        <f>IFERROR(VLOOKUP(Tabla1[[#This Row],[FECHA]],'SIMIT SIN RES'!A:D,3,FALSE),0)</f>
        <v>10008904</v>
      </c>
      <c r="M4465" s="5">
        <f>IFERROR(VLOOKUP(Tabla1[[#This Row],[FECHA]],'RECAUDOS DE COMPARENDOS'!A:D,4,FALSE),0)</f>
        <v>0</v>
      </c>
      <c r="N4465" s="9">
        <f>IFERROR(VLOOKUP(Tabla1[[#This Row],[FECHA]],'RECAUDOS DE COMPARENDOS'!A:D,3,FALSE),0)</f>
        <v>0</v>
      </c>
      <c r="O4465" s="5">
        <f>IFERROR(VLOOKUP(Tabla1[[#This Row],[FECHA]],'RECAUDOS DE RESOLUCIONES'!A:D,4,FALSE),0)</f>
        <v>0</v>
      </c>
      <c r="P4465" s="9">
        <f>IFERROR(VLOOKUP(Tabla1[[#This Row],[FECHA]],'RECAUDOS DE RESOLUCIONES'!A:D,3,FALSE),0)</f>
        <v>0</v>
      </c>
      <c r="Q446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465" s="9">
        <f>Tabla1[V. COMPARENDOS]-(Tabla1[V. EXONERACIONES]+Tabla1[[#This Row],[V. SIMIT CON RESOLUCION]]+Tabla1[[#This Row],[V. SIMIT SIN RESOLUCION]]+Tabla1[[#This Row],[V. RECAUDOS COMPARENDOS]]+Tabla1[[#This Row],[V. RECAUDOS RESOLUCIONES]])</f>
        <v>107392</v>
      </c>
      <c r="S4465" s="11">
        <f>IFERROR(VLOOKUP(Tabla1[[#This Row],[FECHA]],'RECAUDOS LOCALES'!A:D,4,FALSE),0)</f>
        <v>0</v>
      </c>
      <c r="T4465" s="9">
        <f>IFERROR(VLOOKUP(Tabla1[[#This Row],[FECHA]],'RECAUDOS LOCALES'!A:D,3,FALSE),0)</f>
        <v>0</v>
      </c>
      <c r="U4465" s="11">
        <f>IFERROR(VLOOKUP(Tabla1[[#This Row],[FECHA]],'RECAUDOS EXTERNOS'!A:D,4,FALSE),0)</f>
        <v>2</v>
      </c>
      <c r="V4465" s="9">
        <f>IFERROR(VLOOKUP(Tabla1[[#This Row],[FECHA]],'RECAUDOS EXTERNOS'!A:D,3,FALSE),0)</f>
        <v>330239</v>
      </c>
    </row>
    <row r="4466" spans="1:22" x14ac:dyDescent="0.25">
      <c r="A4466" s="1">
        <v>42025</v>
      </c>
      <c r="B4466" s="3" t="s">
        <v>3</v>
      </c>
      <c r="C4466" s="2">
        <v>42005</v>
      </c>
      <c r="D4466" s="5">
        <f>YEAR(Tabla1[[#This Row],[FECHA]])</f>
        <v>2015</v>
      </c>
      <c r="E4466" s="5">
        <f>IFERROR(VLOOKUP(Tabla1[[#This Row],[FECHA]],'COMPARENDOS TOTALES'!A:D,4,FALSE),0)</f>
        <v>4</v>
      </c>
      <c r="F4466" s="9">
        <f>IFERROR(VLOOKUP(Tabla1[[#This Row],[FECHA]],'COMPARENDOS TOTALES'!A:D,3,FALSE),0)</f>
        <v>716840</v>
      </c>
      <c r="G4466" s="5">
        <f>IFERROR(VLOOKUP(Tabla1[[#This Row],[FECHA]],EXONERACIONES!A:D,4,FALSE),0)</f>
        <v>0</v>
      </c>
      <c r="H4466" s="9">
        <f>IFERROR(VLOOKUP(Tabla1[[#This Row],[FECHA]],EXONERACIONES!A:D,3,FALSE),0)</f>
        <v>0</v>
      </c>
      <c r="I4466" s="5">
        <f>IFERROR(VLOOKUP(Tabla1[[#This Row],[FECHA]],'SIMIT CON RES'!A:D,4,FALSE),0)</f>
        <v>0</v>
      </c>
      <c r="J4466" s="9">
        <f>IFERROR(VLOOKUP(Tabla1[[#This Row],[FECHA]],'SIMIT CON RES'!A:D,3,FALSE),0)</f>
        <v>0</v>
      </c>
      <c r="K4466">
        <f>IFERROR(VLOOKUP(Tabla1[[#This Row],[FECHA]],'SIMIT SIN RES'!A:D,4,FALSE),0)</f>
        <v>4</v>
      </c>
      <c r="L4466" s="9">
        <f>IFERROR(VLOOKUP(Tabla1[[#This Row],[FECHA]],'SIMIT SIN RES'!A:D,3,FALSE),0)</f>
        <v>716840</v>
      </c>
      <c r="M4466" s="5">
        <f>IFERROR(VLOOKUP(Tabla1[[#This Row],[FECHA]],'RECAUDOS DE COMPARENDOS'!A:D,4,FALSE),0)</f>
        <v>0</v>
      </c>
      <c r="N4466" s="9">
        <f>IFERROR(VLOOKUP(Tabla1[[#This Row],[FECHA]],'RECAUDOS DE COMPARENDOS'!A:D,3,FALSE),0)</f>
        <v>0</v>
      </c>
      <c r="O4466" s="5">
        <f>IFERROR(VLOOKUP(Tabla1[[#This Row],[FECHA]],'RECAUDOS DE RESOLUCIONES'!A:D,4,FALSE),0)</f>
        <v>0</v>
      </c>
      <c r="P4466" s="9">
        <f>IFERROR(VLOOKUP(Tabla1[[#This Row],[FECHA]],'RECAUDOS DE RESOLUCIONES'!A:D,3,FALSE),0)</f>
        <v>0</v>
      </c>
      <c r="Q446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46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466" s="11">
        <f>IFERROR(VLOOKUP(Tabla1[[#This Row],[FECHA]],'RECAUDOS LOCALES'!A:D,4,FALSE),0)</f>
        <v>5</v>
      </c>
      <c r="T4466" s="9">
        <f>IFERROR(VLOOKUP(Tabla1[[#This Row],[FECHA]],'RECAUDOS LOCALES'!A:D,3,FALSE),0)</f>
        <v>837209</v>
      </c>
      <c r="U4466" s="11">
        <f>IFERROR(VLOOKUP(Tabla1[[#This Row],[FECHA]],'RECAUDOS EXTERNOS'!A:D,4,FALSE),0)</f>
        <v>0</v>
      </c>
      <c r="V4466" s="9">
        <f>IFERROR(VLOOKUP(Tabla1[[#This Row],[FECHA]],'RECAUDOS EXTERNOS'!A:D,3,FALSE),0)</f>
        <v>0</v>
      </c>
    </row>
    <row r="4467" spans="1:22" x14ac:dyDescent="0.25">
      <c r="A4467" s="1">
        <v>42026</v>
      </c>
      <c r="B4467" s="3" t="s">
        <v>6</v>
      </c>
      <c r="C4467" s="2">
        <v>42005</v>
      </c>
      <c r="D4467" s="5">
        <f>YEAR(Tabla1[[#This Row],[FECHA]])</f>
        <v>2015</v>
      </c>
      <c r="E4467" s="5">
        <f>IFERROR(VLOOKUP(Tabla1[[#This Row],[FECHA]],'COMPARENDOS TOTALES'!A:D,4,FALSE),0)</f>
        <v>3</v>
      </c>
      <c r="F4467" s="9">
        <f>IFERROR(VLOOKUP(Tabla1[[#This Row],[FECHA]],'COMPARENDOS TOTALES'!A:D,3,FALSE),0)</f>
        <v>515481</v>
      </c>
      <c r="G4467" s="5">
        <f>IFERROR(VLOOKUP(Tabla1[[#This Row],[FECHA]],EXONERACIONES!A:D,4,FALSE),0)</f>
        <v>0</v>
      </c>
      <c r="H4467" s="9">
        <f>IFERROR(VLOOKUP(Tabla1[[#This Row],[FECHA]],EXONERACIONES!A:D,3,FALSE),0)</f>
        <v>0</v>
      </c>
      <c r="I4467" s="5">
        <f>IFERROR(VLOOKUP(Tabla1[[#This Row],[FECHA]],'SIMIT CON RES'!A:D,4,FALSE),0)</f>
        <v>0</v>
      </c>
      <c r="J4467" s="9">
        <f>IFERROR(VLOOKUP(Tabla1[[#This Row],[FECHA]],'SIMIT CON RES'!A:D,3,FALSE),0)</f>
        <v>0</v>
      </c>
      <c r="K4467">
        <f>IFERROR(VLOOKUP(Tabla1[[#This Row],[FECHA]],'SIMIT SIN RES'!A:D,4,FALSE),0)</f>
        <v>3</v>
      </c>
      <c r="L4467" s="9">
        <f>IFERROR(VLOOKUP(Tabla1[[#This Row],[FECHA]],'SIMIT SIN RES'!A:D,3,FALSE),0)</f>
        <v>515481</v>
      </c>
      <c r="M4467" s="5">
        <f>IFERROR(VLOOKUP(Tabla1[[#This Row],[FECHA]],'RECAUDOS DE COMPARENDOS'!A:D,4,FALSE),0)</f>
        <v>0</v>
      </c>
      <c r="N4467" s="9">
        <f>IFERROR(VLOOKUP(Tabla1[[#This Row],[FECHA]],'RECAUDOS DE COMPARENDOS'!A:D,3,FALSE),0)</f>
        <v>0</v>
      </c>
      <c r="O4467" s="5">
        <f>IFERROR(VLOOKUP(Tabla1[[#This Row],[FECHA]],'RECAUDOS DE RESOLUCIONES'!A:D,4,FALSE),0)</f>
        <v>0</v>
      </c>
      <c r="P4467" s="9">
        <f>IFERROR(VLOOKUP(Tabla1[[#This Row],[FECHA]],'RECAUDOS DE RESOLUCIONES'!A:D,3,FALSE),0)</f>
        <v>0</v>
      </c>
      <c r="Q446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46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467" s="11">
        <f>IFERROR(VLOOKUP(Tabla1[[#This Row],[FECHA]],'RECAUDOS LOCALES'!A:D,4,FALSE),0)</f>
        <v>1</v>
      </c>
      <c r="T4467" s="9">
        <f>IFERROR(VLOOKUP(Tabla1[[#This Row],[FECHA]],'RECAUDOS LOCALES'!A:D,3,FALSE),0)</f>
        <v>240000</v>
      </c>
      <c r="U4467" s="11">
        <f>IFERROR(VLOOKUP(Tabla1[[#This Row],[FECHA]],'RECAUDOS EXTERNOS'!A:D,4,FALSE),0)</f>
        <v>2</v>
      </c>
      <c r="V4467" s="9">
        <f>IFERROR(VLOOKUP(Tabla1[[#This Row],[FECHA]],'RECAUDOS EXTERNOS'!A:D,3,FALSE),0)</f>
        <v>352855</v>
      </c>
    </row>
    <row r="4468" spans="1:22" x14ac:dyDescent="0.25">
      <c r="A4468" s="1">
        <v>42027</v>
      </c>
      <c r="B4468" s="3" t="s">
        <v>0</v>
      </c>
      <c r="C4468" s="2">
        <v>42005</v>
      </c>
      <c r="D4468" s="5">
        <f>YEAR(Tabla1[[#This Row],[FECHA]])</f>
        <v>2015</v>
      </c>
      <c r="E4468" s="5">
        <f>IFERROR(VLOOKUP(Tabla1[[#This Row],[FECHA]],'COMPARENDOS TOTALES'!A:D,4,FALSE),0)</f>
        <v>4</v>
      </c>
      <c r="F4468" s="9">
        <f>IFERROR(VLOOKUP(Tabla1[[#This Row],[FECHA]],'COMPARENDOS TOTALES'!A:D,3,FALSE),0)</f>
        <v>926252</v>
      </c>
      <c r="G4468" s="5">
        <f>IFERROR(VLOOKUP(Tabla1[[#This Row],[FECHA]],EXONERACIONES!A:D,4,FALSE),0)</f>
        <v>0</v>
      </c>
      <c r="H4468" s="9">
        <f>IFERROR(VLOOKUP(Tabla1[[#This Row],[FECHA]],EXONERACIONES!A:D,3,FALSE),0)</f>
        <v>0</v>
      </c>
      <c r="I4468" s="5">
        <f>IFERROR(VLOOKUP(Tabla1[[#This Row],[FECHA]],'SIMIT CON RES'!A:D,4,FALSE),0)</f>
        <v>0</v>
      </c>
      <c r="J4468" s="9">
        <f>IFERROR(VLOOKUP(Tabla1[[#This Row],[FECHA]],'SIMIT CON RES'!A:D,3,FALSE),0)</f>
        <v>0</v>
      </c>
      <c r="K4468">
        <f>IFERROR(VLOOKUP(Tabla1[[#This Row],[FECHA]],'SIMIT SIN RES'!A:D,4,FALSE),0)</f>
        <v>1</v>
      </c>
      <c r="L4468" s="9">
        <f>IFERROR(VLOOKUP(Tabla1[[#This Row],[FECHA]],'SIMIT SIN RES'!A:D,3,FALSE),0)</f>
        <v>322175</v>
      </c>
      <c r="M4468" s="5">
        <f>IFERROR(VLOOKUP(Tabla1[[#This Row],[FECHA]],'RECAUDOS DE COMPARENDOS'!A:D,4,FALSE),0)</f>
        <v>0</v>
      </c>
      <c r="N4468" s="9">
        <f>IFERROR(VLOOKUP(Tabla1[[#This Row],[FECHA]],'RECAUDOS DE COMPARENDOS'!A:D,3,FALSE),0)</f>
        <v>0</v>
      </c>
      <c r="O4468" s="5">
        <f>IFERROR(VLOOKUP(Tabla1[[#This Row],[FECHA]],'RECAUDOS DE RESOLUCIONES'!A:D,4,FALSE),0)</f>
        <v>0</v>
      </c>
      <c r="P4468" s="9">
        <f>IFERROR(VLOOKUP(Tabla1[[#This Row],[FECHA]],'RECAUDOS DE RESOLUCIONES'!A:D,3,FALSE),0)</f>
        <v>0</v>
      </c>
      <c r="Q446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4468" s="9">
        <f>Tabla1[V. COMPARENDOS]-(Tabla1[V. EXONERACIONES]+Tabla1[[#This Row],[V. SIMIT CON RESOLUCION]]+Tabla1[[#This Row],[V. SIMIT SIN RESOLUCION]]+Tabla1[[#This Row],[V. RECAUDOS COMPARENDOS]]+Tabla1[[#This Row],[V. RECAUDOS RESOLUCIONES]])</f>
        <v>604077</v>
      </c>
      <c r="S4468" s="11">
        <f>IFERROR(VLOOKUP(Tabla1[[#This Row],[FECHA]],'RECAUDOS LOCALES'!A:D,4,FALSE),0)</f>
        <v>4</v>
      </c>
      <c r="T4468" s="9">
        <f>IFERROR(VLOOKUP(Tabla1[[#This Row],[FECHA]],'RECAUDOS LOCALES'!A:D,3,FALSE),0)</f>
        <v>1328324</v>
      </c>
      <c r="U4468" s="11">
        <f>IFERROR(VLOOKUP(Tabla1[[#This Row],[FECHA]],'RECAUDOS EXTERNOS'!A:D,4,FALSE),0)</f>
        <v>3</v>
      </c>
      <c r="V4468" s="9">
        <f>IFERROR(VLOOKUP(Tabla1[[#This Row],[FECHA]],'RECAUDOS EXTERNOS'!A:D,3,FALSE),0)</f>
        <v>782762</v>
      </c>
    </row>
    <row r="4469" spans="1:22" x14ac:dyDescent="0.25">
      <c r="A4469" s="1">
        <v>42028</v>
      </c>
      <c r="B4469" s="3" t="s">
        <v>5</v>
      </c>
      <c r="C4469" s="2">
        <v>42005</v>
      </c>
      <c r="D4469" s="5">
        <f>YEAR(Tabla1[[#This Row],[FECHA]])</f>
        <v>2015</v>
      </c>
      <c r="E4469" s="5">
        <f>IFERROR(VLOOKUP(Tabla1[[#This Row],[FECHA]],'COMPARENDOS TOTALES'!A:D,4,FALSE),0)</f>
        <v>12</v>
      </c>
      <c r="F4469" s="9">
        <f>IFERROR(VLOOKUP(Tabla1[[#This Row],[FECHA]],'COMPARENDOS TOTALES'!A:D,3,FALSE),0)</f>
        <v>3554663</v>
      </c>
      <c r="G4469" s="5">
        <f>IFERROR(VLOOKUP(Tabla1[[#This Row],[FECHA]],EXONERACIONES!A:D,4,FALSE),0)</f>
        <v>0</v>
      </c>
      <c r="H4469" s="9">
        <f>IFERROR(VLOOKUP(Tabla1[[#This Row],[FECHA]],EXONERACIONES!A:D,3,FALSE),0)</f>
        <v>0</v>
      </c>
      <c r="I4469" s="5">
        <f>IFERROR(VLOOKUP(Tabla1[[#This Row],[FECHA]],'SIMIT CON RES'!A:D,4,FALSE),0)</f>
        <v>0</v>
      </c>
      <c r="J4469" s="9">
        <f>IFERROR(VLOOKUP(Tabla1[[#This Row],[FECHA]],'SIMIT CON RES'!A:D,3,FALSE),0)</f>
        <v>0</v>
      </c>
      <c r="K4469">
        <f>IFERROR(VLOOKUP(Tabla1[[#This Row],[FECHA]],'SIMIT SIN RES'!A:D,4,FALSE),0)</f>
        <v>9</v>
      </c>
      <c r="L4469" s="9">
        <f>IFERROR(VLOOKUP(Tabla1[[#This Row],[FECHA]],'SIMIT SIN RES'!A:D,3,FALSE),0)</f>
        <v>2950586</v>
      </c>
      <c r="M4469" s="5">
        <f>IFERROR(VLOOKUP(Tabla1[[#This Row],[FECHA]],'RECAUDOS DE COMPARENDOS'!A:D,4,FALSE),0)</f>
        <v>0</v>
      </c>
      <c r="N4469" s="9">
        <f>IFERROR(VLOOKUP(Tabla1[[#This Row],[FECHA]],'RECAUDOS DE COMPARENDOS'!A:D,3,FALSE),0)</f>
        <v>0</v>
      </c>
      <c r="O4469" s="5">
        <f>IFERROR(VLOOKUP(Tabla1[[#This Row],[FECHA]],'RECAUDOS DE RESOLUCIONES'!A:D,4,FALSE),0)</f>
        <v>0</v>
      </c>
      <c r="P4469" s="9">
        <f>IFERROR(VLOOKUP(Tabla1[[#This Row],[FECHA]],'RECAUDOS DE RESOLUCIONES'!A:D,3,FALSE),0)</f>
        <v>0</v>
      </c>
      <c r="Q446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4469" s="9">
        <f>Tabla1[V. COMPARENDOS]-(Tabla1[V. EXONERACIONES]+Tabla1[[#This Row],[V. SIMIT CON RESOLUCION]]+Tabla1[[#This Row],[V. SIMIT SIN RESOLUCION]]+Tabla1[[#This Row],[V. RECAUDOS COMPARENDOS]]+Tabla1[[#This Row],[V. RECAUDOS RESOLUCIONES]])</f>
        <v>604077</v>
      </c>
      <c r="S4469" s="11">
        <f>IFERROR(VLOOKUP(Tabla1[[#This Row],[FECHA]],'RECAUDOS LOCALES'!A:D,4,FALSE),0)</f>
        <v>0</v>
      </c>
      <c r="T4469" s="9">
        <f>IFERROR(VLOOKUP(Tabla1[[#This Row],[FECHA]],'RECAUDOS LOCALES'!A:D,3,FALSE),0)</f>
        <v>0</v>
      </c>
      <c r="U4469" s="11">
        <f>IFERROR(VLOOKUP(Tabla1[[#This Row],[FECHA]],'RECAUDOS EXTERNOS'!A:D,4,FALSE),0)</f>
        <v>0</v>
      </c>
      <c r="V4469" s="9">
        <f>IFERROR(VLOOKUP(Tabla1[[#This Row],[FECHA]],'RECAUDOS EXTERNOS'!A:D,3,FALSE),0)</f>
        <v>0</v>
      </c>
    </row>
    <row r="4470" spans="1:22" x14ac:dyDescent="0.25">
      <c r="A4470" s="1">
        <v>42029</v>
      </c>
      <c r="B4470" s="3" t="s">
        <v>4</v>
      </c>
      <c r="C4470" s="2">
        <v>42005</v>
      </c>
      <c r="D4470" s="5">
        <f>YEAR(Tabla1[[#This Row],[FECHA]])</f>
        <v>2015</v>
      </c>
      <c r="E4470" s="5">
        <f>IFERROR(VLOOKUP(Tabla1[[#This Row],[FECHA]],'COMPARENDOS TOTALES'!A:D,4,FALSE),0)</f>
        <v>8</v>
      </c>
      <c r="F4470" s="9">
        <f>IFERROR(VLOOKUP(Tabla1[[#This Row],[FECHA]],'COMPARENDOS TOTALES'!A:D,3,FALSE),0)</f>
        <v>2214952</v>
      </c>
      <c r="G4470" s="5">
        <f>IFERROR(VLOOKUP(Tabla1[[#This Row],[FECHA]],EXONERACIONES!A:D,4,FALSE),0)</f>
        <v>0</v>
      </c>
      <c r="H4470" s="9">
        <f>IFERROR(VLOOKUP(Tabla1[[#This Row],[FECHA]],EXONERACIONES!A:D,3,FALSE),0)</f>
        <v>0</v>
      </c>
      <c r="I4470" s="5">
        <f>IFERROR(VLOOKUP(Tabla1[[#This Row],[FECHA]],'SIMIT CON RES'!A:D,4,FALSE),0)</f>
        <v>0</v>
      </c>
      <c r="J4470" s="9">
        <f>IFERROR(VLOOKUP(Tabla1[[#This Row],[FECHA]],'SIMIT CON RES'!A:D,3,FALSE),0)</f>
        <v>0</v>
      </c>
      <c r="K4470">
        <f>IFERROR(VLOOKUP(Tabla1[[#This Row],[FECHA]],'SIMIT SIN RES'!A:D,4,FALSE),0)</f>
        <v>3</v>
      </c>
      <c r="L4470" s="9">
        <f>IFERROR(VLOOKUP(Tabla1[[#This Row],[FECHA]],'SIMIT SIN RES'!A:D,3,FALSE),0)</f>
        <v>966525</v>
      </c>
      <c r="M4470" s="5">
        <f>IFERROR(VLOOKUP(Tabla1[[#This Row],[FECHA]],'RECAUDOS DE COMPARENDOS'!A:D,4,FALSE),0)</f>
        <v>0</v>
      </c>
      <c r="N4470" s="9">
        <f>IFERROR(VLOOKUP(Tabla1[[#This Row],[FECHA]],'RECAUDOS DE COMPARENDOS'!A:D,3,FALSE),0)</f>
        <v>0</v>
      </c>
      <c r="O4470" s="5">
        <f>IFERROR(VLOOKUP(Tabla1[[#This Row],[FECHA]],'RECAUDOS DE RESOLUCIONES'!A:D,4,FALSE),0)</f>
        <v>0</v>
      </c>
      <c r="P4470" s="9">
        <f>IFERROR(VLOOKUP(Tabla1[[#This Row],[FECHA]],'RECAUDOS DE RESOLUCIONES'!A:D,3,FALSE),0)</f>
        <v>0</v>
      </c>
      <c r="Q447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4470" s="9">
        <f>Tabla1[V. COMPARENDOS]-(Tabla1[V. EXONERACIONES]+Tabla1[[#This Row],[V. SIMIT CON RESOLUCION]]+Tabla1[[#This Row],[V. SIMIT SIN RESOLUCION]]+Tabla1[[#This Row],[V. RECAUDOS COMPARENDOS]]+Tabla1[[#This Row],[V. RECAUDOS RESOLUCIONES]])</f>
        <v>1248427</v>
      </c>
      <c r="S4470" s="11">
        <f>IFERROR(VLOOKUP(Tabla1[[#This Row],[FECHA]],'RECAUDOS LOCALES'!A:D,4,FALSE),0)</f>
        <v>0</v>
      </c>
      <c r="T4470" s="9">
        <f>IFERROR(VLOOKUP(Tabla1[[#This Row],[FECHA]],'RECAUDOS LOCALES'!A:D,3,FALSE),0)</f>
        <v>0</v>
      </c>
      <c r="U4470" s="11">
        <f>IFERROR(VLOOKUP(Tabla1[[#This Row],[FECHA]],'RECAUDOS EXTERNOS'!A:D,4,FALSE),0)</f>
        <v>0</v>
      </c>
      <c r="V4470" s="9">
        <f>IFERROR(VLOOKUP(Tabla1[[#This Row],[FECHA]],'RECAUDOS EXTERNOS'!A:D,3,FALSE),0)</f>
        <v>0</v>
      </c>
    </row>
    <row r="4471" spans="1:22" x14ac:dyDescent="0.25">
      <c r="A4471" s="1">
        <v>42030</v>
      </c>
      <c r="B4471" s="3" t="s">
        <v>1</v>
      </c>
      <c r="C4471" s="2">
        <v>42005</v>
      </c>
      <c r="D4471" s="5">
        <f>YEAR(Tabla1[[#This Row],[FECHA]])</f>
        <v>2015</v>
      </c>
      <c r="E4471" s="5">
        <f>IFERROR(VLOOKUP(Tabla1[[#This Row],[FECHA]],'COMPARENDOS TOTALES'!A:D,4,FALSE),0)</f>
        <v>12</v>
      </c>
      <c r="F4471" s="9">
        <f>IFERROR(VLOOKUP(Tabla1[[#This Row],[FECHA]],'COMPARENDOS TOTALES'!A:D,3,FALSE),0)</f>
        <v>4158741</v>
      </c>
      <c r="G4471" s="5">
        <f>IFERROR(VLOOKUP(Tabla1[[#This Row],[FECHA]],EXONERACIONES!A:D,4,FALSE),0)</f>
        <v>0</v>
      </c>
      <c r="H4471" s="9">
        <f>IFERROR(VLOOKUP(Tabla1[[#This Row],[FECHA]],EXONERACIONES!A:D,3,FALSE),0)</f>
        <v>0</v>
      </c>
      <c r="I4471" s="5">
        <f>IFERROR(VLOOKUP(Tabla1[[#This Row],[FECHA]],'SIMIT CON RES'!A:D,4,FALSE),0)</f>
        <v>0</v>
      </c>
      <c r="J4471" s="9">
        <f>IFERROR(VLOOKUP(Tabla1[[#This Row],[FECHA]],'SIMIT CON RES'!A:D,3,FALSE),0)</f>
        <v>0</v>
      </c>
      <c r="K4471">
        <f>IFERROR(VLOOKUP(Tabla1[[#This Row],[FECHA]],'SIMIT SIN RES'!A:D,4,FALSE),0)</f>
        <v>8</v>
      </c>
      <c r="L4471" s="9">
        <f>IFERROR(VLOOKUP(Tabla1[[#This Row],[FECHA]],'SIMIT SIN RES'!A:D,3,FALSE),0)</f>
        <v>3272761</v>
      </c>
      <c r="M4471" s="5">
        <f>IFERROR(VLOOKUP(Tabla1[[#This Row],[FECHA]],'RECAUDOS DE COMPARENDOS'!A:D,4,FALSE),0)</f>
        <v>0</v>
      </c>
      <c r="N4471" s="9">
        <f>IFERROR(VLOOKUP(Tabla1[[#This Row],[FECHA]],'RECAUDOS DE COMPARENDOS'!A:D,3,FALSE),0)</f>
        <v>0</v>
      </c>
      <c r="O4471" s="5">
        <f>IFERROR(VLOOKUP(Tabla1[[#This Row],[FECHA]],'RECAUDOS DE RESOLUCIONES'!A:D,4,FALSE),0)</f>
        <v>0</v>
      </c>
      <c r="P4471" s="9">
        <f>IFERROR(VLOOKUP(Tabla1[[#This Row],[FECHA]],'RECAUDOS DE RESOLUCIONES'!A:D,3,FALSE),0)</f>
        <v>0</v>
      </c>
      <c r="Q447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4471" s="9">
        <f>Tabla1[V. COMPARENDOS]-(Tabla1[V. EXONERACIONES]+Tabla1[[#This Row],[V. SIMIT CON RESOLUCION]]+Tabla1[[#This Row],[V. SIMIT SIN RESOLUCION]]+Tabla1[[#This Row],[V. RECAUDOS COMPARENDOS]]+Tabla1[[#This Row],[V. RECAUDOS RESOLUCIONES]])</f>
        <v>885980</v>
      </c>
      <c r="S4471" s="11">
        <f>IFERROR(VLOOKUP(Tabla1[[#This Row],[FECHA]],'RECAUDOS LOCALES'!A:D,4,FALSE),0)</f>
        <v>4</v>
      </c>
      <c r="T4471" s="9">
        <f>IFERROR(VLOOKUP(Tabla1[[#This Row],[FECHA]],'RECAUDOS LOCALES'!A:D,3,FALSE),0)</f>
        <v>599995</v>
      </c>
      <c r="U4471" s="11">
        <f>IFERROR(VLOOKUP(Tabla1[[#This Row],[FECHA]],'RECAUDOS EXTERNOS'!A:D,4,FALSE),0)</f>
        <v>10</v>
      </c>
      <c r="V4471" s="9">
        <f>IFERROR(VLOOKUP(Tabla1[[#This Row],[FECHA]],'RECAUDOS EXTERNOS'!A:D,3,FALSE),0)</f>
        <v>2075979</v>
      </c>
    </row>
    <row r="4472" spans="1:22" x14ac:dyDescent="0.25">
      <c r="A4472" s="1">
        <v>42031</v>
      </c>
      <c r="B4472" s="3" t="s">
        <v>2</v>
      </c>
      <c r="C4472" s="2">
        <v>42005</v>
      </c>
      <c r="D4472" s="5">
        <f>YEAR(Tabla1[[#This Row],[FECHA]])</f>
        <v>2015</v>
      </c>
      <c r="E4472" s="5">
        <f>IFERROR(VLOOKUP(Tabla1[[#This Row],[FECHA]],'COMPARENDOS TOTALES'!A:D,4,FALSE),0)</f>
        <v>5</v>
      </c>
      <c r="F4472" s="9">
        <f>IFERROR(VLOOKUP(Tabla1[[#This Row],[FECHA]],'COMPARENDOS TOTALES'!A:D,3,FALSE),0)</f>
        <v>1570602</v>
      </c>
      <c r="G4472" s="5">
        <f>IFERROR(VLOOKUP(Tabla1[[#This Row],[FECHA]],EXONERACIONES!A:D,4,FALSE),0)</f>
        <v>0</v>
      </c>
      <c r="H4472" s="9">
        <f>IFERROR(VLOOKUP(Tabla1[[#This Row],[FECHA]],EXONERACIONES!A:D,3,FALSE),0)</f>
        <v>0</v>
      </c>
      <c r="I4472" s="5">
        <f>IFERROR(VLOOKUP(Tabla1[[#This Row],[FECHA]],'SIMIT CON RES'!A:D,4,FALSE),0)</f>
        <v>0</v>
      </c>
      <c r="J4472" s="9">
        <f>IFERROR(VLOOKUP(Tabla1[[#This Row],[FECHA]],'SIMIT CON RES'!A:D,3,FALSE),0)</f>
        <v>0</v>
      </c>
      <c r="K4472">
        <f>IFERROR(VLOOKUP(Tabla1[[#This Row],[FECHA]],'SIMIT SIN RES'!A:D,4,FALSE),0)</f>
        <v>4</v>
      </c>
      <c r="L4472" s="9">
        <f>IFERROR(VLOOKUP(Tabla1[[#This Row],[FECHA]],'SIMIT SIN RES'!A:D,3,FALSE),0)</f>
        <v>1369243</v>
      </c>
      <c r="M4472" s="5">
        <f>IFERROR(VLOOKUP(Tabla1[[#This Row],[FECHA]],'RECAUDOS DE COMPARENDOS'!A:D,4,FALSE),0)</f>
        <v>0</v>
      </c>
      <c r="N4472" s="9">
        <f>IFERROR(VLOOKUP(Tabla1[[#This Row],[FECHA]],'RECAUDOS DE COMPARENDOS'!A:D,3,FALSE),0)</f>
        <v>0</v>
      </c>
      <c r="O4472" s="5">
        <f>IFERROR(VLOOKUP(Tabla1[[#This Row],[FECHA]],'RECAUDOS DE RESOLUCIONES'!A:D,4,FALSE),0)</f>
        <v>0</v>
      </c>
      <c r="P4472" s="9">
        <f>IFERROR(VLOOKUP(Tabla1[[#This Row],[FECHA]],'RECAUDOS DE RESOLUCIONES'!A:D,3,FALSE),0)</f>
        <v>0</v>
      </c>
      <c r="Q447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472" s="9">
        <f>Tabla1[V. COMPARENDOS]-(Tabla1[V. EXONERACIONES]+Tabla1[[#This Row],[V. SIMIT CON RESOLUCION]]+Tabla1[[#This Row],[V. SIMIT SIN RESOLUCION]]+Tabla1[[#This Row],[V. RECAUDOS COMPARENDOS]]+Tabla1[[#This Row],[V. RECAUDOS RESOLUCIONES]])</f>
        <v>201359</v>
      </c>
      <c r="S4472" s="11">
        <f>IFERROR(VLOOKUP(Tabla1[[#This Row],[FECHA]],'RECAUDOS LOCALES'!A:D,4,FALSE),0)</f>
        <v>3</v>
      </c>
      <c r="T4472" s="9">
        <f>IFERROR(VLOOKUP(Tabla1[[#This Row],[FECHA]],'RECAUDOS LOCALES'!A:D,3,FALSE),0)</f>
        <v>522931</v>
      </c>
      <c r="U4472" s="11">
        <f>IFERROR(VLOOKUP(Tabla1[[#This Row],[FECHA]],'RECAUDOS EXTERNOS'!A:D,4,FALSE),0)</f>
        <v>5</v>
      </c>
      <c r="V4472" s="9">
        <f>IFERROR(VLOOKUP(Tabla1[[#This Row],[FECHA]],'RECAUDOS EXTERNOS'!A:D,3,FALSE),0)</f>
        <v>674580</v>
      </c>
    </row>
    <row r="4473" spans="1:22" x14ac:dyDescent="0.25">
      <c r="A4473" s="1">
        <v>42032</v>
      </c>
      <c r="B4473" s="3" t="s">
        <v>3</v>
      </c>
      <c r="C4473" s="2">
        <v>42005</v>
      </c>
      <c r="D4473" s="5">
        <f>YEAR(Tabla1[[#This Row],[FECHA]])</f>
        <v>2015</v>
      </c>
      <c r="E4473" s="5">
        <f>IFERROR(VLOOKUP(Tabla1[[#This Row],[FECHA]],'COMPARENDOS TOTALES'!A:D,4,FALSE),0)</f>
        <v>9</v>
      </c>
      <c r="F4473" s="9">
        <f>IFERROR(VLOOKUP(Tabla1[[#This Row],[FECHA]],'COMPARENDOS TOTALES'!A:D,3,FALSE),0)</f>
        <v>2295495</v>
      </c>
      <c r="G4473" s="5">
        <f>IFERROR(VLOOKUP(Tabla1[[#This Row],[FECHA]],EXONERACIONES!A:D,4,FALSE),0)</f>
        <v>0</v>
      </c>
      <c r="H4473" s="9">
        <f>IFERROR(VLOOKUP(Tabla1[[#This Row],[FECHA]],EXONERACIONES!A:D,3,FALSE),0)</f>
        <v>0</v>
      </c>
      <c r="I4473" s="5">
        <f>IFERROR(VLOOKUP(Tabla1[[#This Row],[FECHA]],'SIMIT CON RES'!A:D,4,FALSE),0)</f>
        <v>0</v>
      </c>
      <c r="J4473" s="9">
        <f>IFERROR(VLOOKUP(Tabla1[[#This Row],[FECHA]],'SIMIT CON RES'!A:D,3,FALSE),0)</f>
        <v>0</v>
      </c>
      <c r="K4473">
        <f>IFERROR(VLOOKUP(Tabla1[[#This Row],[FECHA]],'SIMIT SIN RES'!A:D,4,FALSE),0)</f>
        <v>6</v>
      </c>
      <c r="L4473" s="9">
        <f>IFERROR(VLOOKUP(Tabla1[[#This Row],[FECHA]],'SIMIT SIN RES'!A:D,3,FALSE),0)</f>
        <v>1449786</v>
      </c>
      <c r="M4473" s="5">
        <f>IFERROR(VLOOKUP(Tabla1[[#This Row],[FECHA]],'RECAUDOS DE COMPARENDOS'!A:D,4,FALSE),0)</f>
        <v>0</v>
      </c>
      <c r="N4473" s="9">
        <f>IFERROR(VLOOKUP(Tabla1[[#This Row],[FECHA]],'RECAUDOS DE COMPARENDOS'!A:D,3,FALSE),0)</f>
        <v>0</v>
      </c>
      <c r="O4473" s="5">
        <f>IFERROR(VLOOKUP(Tabla1[[#This Row],[FECHA]],'RECAUDOS DE RESOLUCIONES'!A:D,4,FALSE),0)</f>
        <v>0</v>
      </c>
      <c r="P4473" s="9">
        <f>IFERROR(VLOOKUP(Tabla1[[#This Row],[FECHA]],'RECAUDOS DE RESOLUCIONES'!A:D,3,FALSE),0)</f>
        <v>0</v>
      </c>
      <c r="Q447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4473" s="9">
        <f>Tabla1[V. COMPARENDOS]-(Tabla1[V. EXONERACIONES]+Tabla1[[#This Row],[V. SIMIT CON RESOLUCION]]+Tabla1[[#This Row],[V. SIMIT SIN RESOLUCION]]+Tabla1[[#This Row],[V. RECAUDOS COMPARENDOS]]+Tabla1[[#This Row],[V. RECAUDOS RESOLUCIONES]])</f>
        <v>845709</v>
      </c>
      <c r="S4473" s="11">
        <f>IFERROR(VLOOKUP(Tabla1[[#This Row],[FECHA]],'RECAUDOS LOCALES'!A:D,4,FALSE),0)</f>
        <v>4</v>
      </c>
      <c r="T4473" s="9">
        <f>IFERROR(VLOOKUP(Tabla1[[#This Row],[FECHA]],'RECAUDOS LOCALES'!A:D,3,FALSE),0)</f>
        <v>534651</v>
      </c>
      <c r="U4473" s="11">
        <f>IFERROR(VLOOKUP(Tabla1[[#This Row],[FECHA]],'RECAUDOS EXTERNOS'!A:D,4,FALSE),0)</f>
        <v>5</v>
      </c>
      <c r="V4473" s="9">
        <f>IFERROR(VLOOKUP(Tabla1[[#This Row],[FECHA]],'RECAUDOS EXTERNOS'!A:D,3,FALSE),0)</f>
        <v>830192</v>
      </c>
    </row>
    <row r="4474" spans="1:22" x14ac:dyDescent="0.25">
      <c r="A4474" s="1">
        <v>42033</v>
      </c>
      <c r="B4474" s="3" t="s">
        <v>6</v>
      </c>
      <c r="C4474" s="2">
        <v>42005</v>
      </c>
      <c r="D4474" s="5">
        <f>YEAR(Tabla1[[#This Row],[FECHA]])</f>
        <v>2015</v>
      </c>
      <c r="E4474" s="5">
        <f>IFERROR(VLOOKUP(Tabla1[[#This Row],[FECHA]],'COMPARENDOS TOTALES'!A:D,4,FALSE),0)</f>
        <v>5</v>
      </c>
      <c r="F4474" s="9">
        <f>IFERROR(VLOOKUP(Tabla1[[#This Row],[FECHA]],'COMPARENDOS TOTALES'!A:D,3,FALSE),0)</f>
        <v>1098079</v>
      </c>
      <c r="G4474" s="5">
        <f>IFERROR(VLOOKUP(Tabla1[[#This Row],[FECHA]],EXONERACIONES!A:D,4,FALSE),0)</f>
        <v>0</v>
      </c>
      <c r="H4474" s="9">
        <f>IFERROR(VLOOKUP(Tabla1[[#This Row],[FECHA]],EXONERACIONES!A:D,3,FALSE),0)</f>
        <v>0</v>
      </c>
      <c r="I4474" s="5">
        <f>IFERROR(VLOOKUP(Tabla1[[#This Row],[FECHA]],'SIMIT CON RES'!A:D,4,FALSE),0)</f>
        <v>0</v>
      </c>
      <c r="J4474" s="9">
        <f>IFERROR(VLOOKUP(Tabla1[[#This Row],[FECHA]],'SIMIT CON RES'!A:D,3,FALSE),0)</f>
        <v>0</v>
      </c>
      <c r="K4474">
        <f>IFERROR(VLOOKUP(Tabla1[[#This Row],[FECHA]],'SIMIT SIN RES'!A:D,4,FALSE),0)</f>
        <v>4</v>
      </c>
      <c r="L4474" s="9">
        <f>IFERROR(VLOOKUP(Tabla1[[#This Row],[FECHA]],'SIMIT SIN RES'!A:D,3,FALSE),0)</f>
        <v>896720</v>
      </c>
      <c r="M4474" s="5">
        <f>IFERROR(VLOOKUP(Tabla1[[#This Row],[FECHA]],'RECAUDOS DE COMPARENDOS'!A:D,4,FALSE),0)</f>
        <v>0</v>
      </c>
      <c r="N4474" s="9">
        <f>IFERROR(VLOOKUP(Tabla1[[#This Row],[FECHA]],'RECAUDOS DE COMPARENDOS'!A:D,3,FALSE),0)</f>
        <v>0</v>
      </c>
      <c r="O4474" s="5">
        <f>IFERROR(VLOOKUP(Tabla1[[#This Row],[FECHA]],'RECAUDOS DE RESOLUCIONES'!A:D,4,FALSE),0)</f>
        <v>0</v>
      </c>
      <c r="P4474" s="9">
        <f>IFERROR(VLOOKUP(Tabla1[[#This Row],[FECHA]],'RECAUDOS DE RESOLUCIONES'!A:D,3,FALSE),0)</f>
        <v>0</v>
      </c>
      <c r="Q447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474" s="9">
        <f>Tabla1[V. COMPARENDOS]-(Tabla1[V. EXONERACIONES]+Tabla1[[#This Row],[V. SIMIT CON RESOLUCION]]+Tabla1[[#This Row],[V. SIMIT SIN RESOLUCION]]+Tabla1[[#This Row],[V. RECAUDOS COMPARENDOS]]+Tabla1[[#This Row],[V. RECAUDOS RESOLUCIONES]])</f>
        <v>201359</v>
      </c>
      <c r="S4474" s="11">
        <f>IFERROR(VLOOKUP(Tabla1[[#This Row],[FECHA]],'RECAUDOS LOCALES'!A:D,4,FALSE),0)</f>
        <v>1</v>
      </c>
      <c r="T4474" s="9">
        <f>IFERROR(VLOOKUP(Tabla1[[#This Row],[FECHA]],'RECAUDOS LOCALES'!A:D,3,FALSE),0)</f>
        <v>106151</v>
      </c>
      <c r="U4474" s="11">
        <f>IFERROR(VLOOKUP(Tabla1[[#This Row],[FECHA]],'RECAUDOS EXTERNOS'!A:D,4,FALSE),0)</f>
        <v>5</v>
      </c>
      <c r="V4474" s="9">
        <f>IFERROR(VLOOKUP(Tabla1[[#This Row],[FECHA]],'RECAUDOS EXTERNOS'!A:D,3,FALSE),0)</f>
        <v>674580</v>
      </c>
    </row>
    <row r="4475" spans="1:22" x14ac:dyDescent="0.25">
      <c r="A4475" s="1">
        <v>42034</v>
      </c>
      <c r="B4475" s="3" t="s">
        <v>0</v>
      </c>
      <c r="C4475" s="2">
        <v>42005</v>
      </c>
      <c r="D4475" s="5">
        <f>YEAR(Tabla1[[#This Row],[FECHA]])</f>
        <v>2015</v>
      </c>
      <c r="E4475" s="5">
        <f>IFERROR(VLOOKUP(Tabla1[[#This Row],[FECHA]],'COMPARENDOS TOTALES'!A:D,4,FALSE),0)</f>
        <v>7</v>
      </c>
      <c r="F4475" s="9">
        <f>IFERROR(VLOOKUP(Tabla1[[#This Row],[FECHA]],'COMPARENDOS TOTALES'!A:D,3,FALSE),0)</f>
        <v>2064605</v>
      </c>
      <c r="G4475" s="5">
        <f>IFERROR(VLOOKUP(Tabla1[[#This Row],[FECHA]],EXONERACIONES!A:D,4,FALSE),0)</f>
        <v>0</v>
      </c>
      <c r="H4475" s="9">
        <f>IFERROR(VLOOKUP(Tabla1[[#This Row],[FECHA]],EXONERACIONES!A:D,3,FALSE),0)</f>
        <v>0</v>
      </c>
      <c r="I4475" s="5">
        <f>IFERROR(VLOOKUP(Tabla1[[#This Row],[FECHA]],'SIMIT CON RES'!A:D,4,FALSE),0)</f>
        <v>0</v>
      </c>
      <c r="J4475" s="9">
        <f>IFERROR(VLOOKUP(Tabla1[[#This Row],[FECHA]],'SIMIT CON RES'!A:D,3,FALSE),0)</f>
        <v>0</v>
      </c>
      <c r="K4475">
        <f>IFERROR(VLOOKUP(Tabla1[[#This Row],[FECHA]],'SIMIT SIN RES'!A:D,4,FALSE),0)</f>
        <v>5</v>
      </c>
      <c r="L4475" s="9">
        <f>IFERROR(VLOOKUP(Tabla1[[#This Row],[FECHA]],'SIMIT SIN RES'!A:D,3,FALSE),0)</f>
        <v>1782702</v>
      </c>
      <c r="M4475" s="5">
        <f>IFERROR(VLOOKUP(Tabla1[[#This Row],[FECHA]],'RECAUDOS DE COMPARENDOS'!A:D,4,FALSE),0)</f>
        <v>0</v>
      </c>
      <c r="N4475" s="9">
        <f>IFERROR(VLOOKUP(Tabla1[[#This Row],[FECHA]],'RECAUDOS DE COMPARENDOS'!A:D,3,FALSE),0)</f>
        <v>0</v>
      </c>
      <c r="O4475" s="5">
        <f>IFERROR(VLOOKUP(Tabla1[[#This Row],[FECHA]],'RECAUDOS DE RESOLUCIONES'!A:D,4,FALSE),0)</f>
        <v>0</v>
      </c>
      <c r="P4475" s="9">
        <f>IFERROR(VLOOKUP(Tabla1[[#This Row],[FECHA]],'RECAUDOS DE RESOLUCIONES'!A:D,3,FALSE),0)</f>
        <v>0</v>
      </c>
      <c r="Q447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4475" s="9">
        <f>Tabla1[V. COMPARENDOS]-(Tabla1[V. EXONERACIONES]+Tabla1[[#This Row],[V. SIMIT CON RESOLUCION]]+Tabla1[[#This Row],[V. SIMIT SIN RESOLUCION]]+Tabla1[[#This Row],[V. RECAUDOS COMPARENDOS]]+Tabla1[[#This Row],[V. RECAUDOS RESOLUCIONES]])</f>
        <v>281903</v>
      </c>
      <c r="S4475" s="11">
        <f>IFERROR(VLOOKUP(Tabla1[[#This Row],[FECHA]],'RECAUDOS LOCALES'!A:D,4,FALSE),0)</f>
        <v>6</v>
      </c>
      <c r="T4475" s="9">
        <f>IFERROR(VLOOKUP(Tabla1[[#This Row],[FECHA]],'RECAUDOS LOCALES'!A:D,3,FALSE),0)</f>
        <v>770529</v>
      </c>
      <c r="U4475" s="11">
        <f>IFERROR(VLOOKUP(Tabla1[[#This Row],[FECHA]],'RECAUDOS EXTERNOS'!A:D,4,FALSE),0)</f>
        <v>6</v>
      </c>
      <c r="V4475" s="9">
        <f>IFERROR(VLOOKUP(Tabla1[[#This Row],[FECHA]],'RECAUDOS EXTERNOS'!A:D,3,FALSE),0)</f>
        <v>809496</v>
      </c>
    </row>
    <row r="4476" spans="1:22" x14ac:dyDescent="0.25">
      <c r="A4476" s="1">
        <v>42035</v>
      </c>
      <c r="B4476" s="3" t="s">
        <v>5</v>
      </c>
      <c r="C4476" s="2">
        <v>42005</v>
      </c>
      <c r="D4476" s="5">
        <f>YEAR(Tabla1[[#This Row],[FECHA]])</f>
        <v>2015</v>
      </c>
      <c r="E4476" s="5">
        <f>IFERROR(VLOOKUP(Tabla1[[#This Row],[FECHA]],'COMPARENDOS TOTALES'!A:D,4,FALSE),0)</f>
        <v>6</v>
      </c>
      <c r="F4476" s="9">
        <f>IFERROR(VLOOKUP(Tabla1[[#This Row],[FECHA]],'COMPARENDOS TOTALES'!A:D,3,FALSE),0)</f>
        <v>1570602</v>
      </c>
      <c r="G4476" s="5">
        <f>IFERROR(VLOOKUP(Tabla1[[#This Row],[FECHA]],EXONERACIONES!A:D,4,FALSE),0)</f>
        <v>0</v>
      </c>
      <c r="H4476" s="9">
        <f>IFERROR(VLOOKUP(Tabla1[[#This Row],[FECHA]],EXONERACIONES!A:D,3,FALSE),0)</f>
        <v>0</v>
      </c>
      <c r="I4476" s="5">
        <f>IFERROR(VLOOKUP(Tabla1[[#This Row],[FECHA]],'SIMIT CON RES'!A:D,4,FALSE),0)</f>
        <v>0</v>
      </c>
      <c r="J4476" s="9">
        <f>IFERROR(VLOOKUP(Tabla1[[#This Row],[FECHA]],'SIMIT CON RES'!A:D,3,FALSE),0)</f>
        <v>0</v>
      </c>
      <c r="K4476">
        <f>IFERROR(VLOOKUP(Tabla1[[#This Row],[FECHA]],'SIMIT SIN RES'!A:D,4,FALSE),0)</f>
        <v>3</v>
      </c>
      <c r="L4476" s="9">
        <f>IFERROR(VLOOKUP(Tabla1[[#This Row],[FECHA]],'SIMIT SIN RES'!A:D,3,FALSE),0)</f>
        <v>966525</v>
      </c>
      <c r="M4476" s="5">
        <f>IFERROR(VLOOKUP(Tabla1[[#This Row],[FECHA]],'RECAUDOS DE COMPARENDOS'!A:D,4,FALSE),0)</f>
        <v>0</v>
      </c>
      <c r="N4476" s="9">
        <f>IFERROR(VLOOKUP(Tabla1[[#This Row],[FECHA]],'RECAUDOS DE COMPARENDOS'!A:D,3,FALSE),0)</f>
        <v>0</v>
      </c>
      <c r="O4476" s="5">
        <f>IFERROR(VLOOKUP(Tabla1[[#This Row],[FECHA]],'RECAUDOS DE RESOLUCIONES'!A:D,4,FALSE),0)</f>
        <v>0</v>
      </c>
      <c r="P4476" s="9">
        <f>IFERROR(VLOOKUP(Tabla1[[#This Row],[FECHA]],'RECAUDOS DE RESOLUCIONES'!A:D,3,FALSE),0)</f>
        <v>0</v>
      </c>
      <c r="Q447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4476" s="9">
        <f>Tabla1[V. COMPARENDOS]-(Tabla1[V. EXONERACIONES]+Tabla1[[#This Row],[V. SIMIT CON RESOLUCION]]+Tabla1[[#This Row],[V. SIMIT SIN RESOLUCION]]+Tabla1[[#This Row],[V. RECAUDOS COMPARENDOS]]+Tabla1[[#This Row],[V. RECAUDOS RESOLUCIONES]])</f>
        <v>604077</v>
      </c>
      <c r="S4476" s="11">
        <f>IFERROR(VLOOKUP(Tabla1[[#This Row],[FECHA]],'RECAUDOS LOCALES'!A:D,4,FALSE),0)</f>
        <v>0</v>
      </c>
      <c r="T4476" s="9">
        <f>IFERROR(VLOOKUP(Tabla1[[#This Row],[FECHA]],'RECAUDOS LOCALES'!A:D,3,FALSE),0)</f>
        <v>0</v>
      </c>
      <c r="U4476" s="11">
        <f>IFERROR(VLOOKUP(Tabla1[[#This Row],[FECHA]],'RECAUDOS EXTERNOS'!A:D,4,FALSE),0)</f>
        <v>0</v>
      </c>
      <c r="V4476" s="9">
        <f>IFERROR(VLOOKUP(Tabla1[[#This Row],[FECHA]],'RECAUDOS EXTERNOS'!A:D,3,FALSE),0)</f>
        <v>0</v>
      </c>
    </row>
    <row r="4477" spans="1:22" x14ac:dyDescent="0.25">
      <c r="A4477" s="1">
        <v>42036</v>
      </c>
      <c r="B4477" s="3" t="s">
        <v>4</v>
      </c>
      <c r="C4477" s="2">
        <v>42036</v>
      </c>
      <c r="D4477" s="5">
        <f>YEAR(Tabla1[[#This Row],[FECHA]])</f>
        <v>2015</v>
      </c>
      <c r="E4477" s="5">
        <f>IFERROR(VLOOKUP(Tabla1[[#This Row],[FECHA]],'COMPARENDOS TOTALES'!A:D,4,FALSE),0)</f>
        <v>6</v>
      </c>
      <c r="F4477" s="9">
        <f>IFERROR(VLOOKUP(Tabla1[[#This Row],[FECHA]],'COMPARENDOS TOTALES'!A:D,3,FALSE),0)</f>
        <v>1510195</v>
      </c>
      <c r="G4477" s="5">
        <f>IFERROR(VLOOKUP(Tabla1[[#This Row],[FECHA]],EXONERACIONES!A:D,4,FALSE),0)</f>
        <v>0</v>
      </c>
      <c r="H4477" s="9">
        <f>IFERROR(VLOOKUP(Tabla1[[#This Row],[FECHA]],EXONERACIONES!A:D,3,FALSE),0)</f>
        <v>0</v>
      </c>
      <c r="I4477" s="5">
        <f>IFERROR(VLOOKUP(Tabla1[[#This Row],[FECHA]],'SIMIT CON RES'!A:D,4,FALSE),0)</f>
        <v>0</v>
      </c>
      <c r="J4477" s="9">
        <f>IFERROR(VLOOKUP(Tabla1[[#This Row],[FECHA]],'SIMIT CON RES'!A:D,3,FALSE),0)</f>
        <v>0</v>
      </c>
      <c r="K4477">
        <f>IFERROR(VLOOKUP(Tabla1[[#This Row],[FECHA]],'SIMIT SIN RES'!A:D,4,FALSE),0)</f>
        <v>2</v>
      </c>
      <c r="L4477" s="9">
        <f>IFERROR(VLOOKUP(Tabla1[[#This Row],[FECHA]],'SIMIT SIN RES'!A:D,3,FALSE),0)</f>
        <v>644350</v>
      </c>
      <c r="M4477" s="5">
        <f>IFERROR(VLOOKUP(Tabla1[[#This Row],[FECHA]],'RECAUDOS DE COMPARENDOS'!A:D,4,FALSE),0)</f>
        <v>0</v>
      </c>
      <c r="N4477" s="9">
        <f>IFERROR(VLOOKUP(Tabla1[[#This Row],[FECHA]],'RECAUDOS DE COMPARENDOS'!A:D,3,FALSE),0)</f>
        <v>0</v>
      </c>
      <c r="O4477" s="5">
        <f>IFERROR(VLOOKUP(Tabla1[[#This Row],[FECHA]],'RECAUDOS DE RESOLUCIONES'!A:D,4,FALSE),0)</f>
        <v>0</v>
      </c>
      <c r="P4477" s="9">
        <f>IFERROR(VLOOKUP(Tabla1[[#This Row],[FECHA]],'RECAUDOS DE RESOLUCIONES'!A:D,3,FALSE),0)</f>
        <v>0</v>
      </c>
      <c r="Q447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4477" s="9">
        <f>Tabla1[V. COMPARENDOS]-(Tabla1[V. EXONERACIONES]+Tabla1[[#This Row],[V. SIMIT CON RESOLUCION]]+Tabla1[[#This Row],[V. SIMIT SIN RESOLUCION]]+Tabla1[[#This Row],[V. RECAUDOS COMPARENDOS]]+Tabla1[[#This Row],[V. RECAUDOS RESOLUCIONES]])</f>
        <v>865845</v>
      </c>
      <c r="S4477" s="11">
        <f>IFERROR(VLOOKUP(Tabla1[[#This Row],[FECHA]],'RECAUDOS LOCALES'!A:D,4,FALSE),0)</f>
        <v>0</v>
      </c>
      <c r="T4477" s="9">
        <f>IFERROR(VLOOKUP(Tabla1[[#This Row],[FECHA]],'RECAUDOS LOCALES'!A:D,3,FALSE),0)</f>
        <v>0</v>
      </c>
      <c r="U4477" s="11">
        <f>IFERROR(VLOOKUP(Tabla1[[#This Row],[FECHA]],'RECAUDOS EXTERNOS'!A:D,4,FALSE),0)</f>
        <v>0</v>
      </c>
      <c r="V4477" s="9">
        <f>IFERROR(VLOOKUP(Tabla1[[#This Row],[FECHA]],'RECAUDOS EXTERNOS'!A:D,3,FALSE),0)</f>
        <v>0</v>
      </c>
    </row>
    <row r="4478" spans="1:22" x14ac:dyDescent="0.25">
      <c r="A4478" s="1">
        <v>42037</v>
      </c>
      <c r="B4478" s="3" t="s">
        <v>1</v>
      </c>
      <c r="C4478" s="2">
        <v>42036</v>
      </c>
      <c r="D4478" s="5">
        <f>YEAR(Tabla1[[#This Row],[FECHA]])</f>
        <v>2015</v>
      </c>
      <c r="E4478" s="5">
        <f>IFERROR(VLOOKUP(Tabla1[[#This Row],[FECHA]],'COMPARENDOS TOTALES'!A:D,4,FALSE),0)</f>
        <v>1</v>
      </c>
      <c r="F4478" s="9">
        <f>IFERROR(VLOOKUP(Tabla1[[#This Row],[FECHA]],'COMPARENDOS TOTALES'!A:D,3,FALSE),0)</f>
        <v>201359</v>
      </c>
      <c r="G4478" s="5">
        <f>IFERROR(VLOOKUP(Tabla1[[#This Row],[FECHA]],EXONERACIONES!A:D,4,FALSE),0)</f>
        <v>0</v>
      </c>
      <c r="H4478" s="9">
        <f>IFERROR(VLOOKUP(Tabla1[[#This Row],[FECHA]],EXONERACIONES!A:D,3,FALSE),0)</f>
        <v>0</v>
      </c>
      <c r="I4478" s="5">
        <f>IFERROR(VLOOKUP(Tabla1[[#This Row],[FECHA]],'SIMIT CON RES'!A:D,4,FALSE),0)</f>
        <v>0</v>
      </c>
      <c r="J4478" s="9">
        <f>IFERROR(VLOOKUP(Tabla1[[#This Row],[FECHA]],'SIMIT CON RES'!A:D,3,FALSE),0)</f>
        <v>0</v>
      </c>
      <c r="K4478">
        <f>IFERROR(VLOOKUP(Tabla1[[#This Row],[FECHA]],'SIMIT SIN RES'!A:D,4,FALSE),0)</f>
        <v>0</v>
      </c>
      <c r="L4478" s="9">
        <f>IFERROR(VLOOKUP(Tabla1[[#This Row],[FECHA]],'SIMIT SIN RES'!A:D,3,FALSE),0)</f>
        <v>0</v>
      </c>
      <c r="M4478" s="5">
        <f>IFERROR(VLOOKUP(Tabla1[[#This Row],[FECHA]],'RECAUDOS DE COMPARENDOS'!A:D,4,FALSE),0)</f>
        <v>0</v>
      </c>
      <c r="N4478" s="9">
        <f>IFERROR(VLOOKUP(Tabla1[[#This Row],[FECHA]],'RECAUDOS DE COMPARENDOS'!A:D,3,FALSE),0)</f>
        <v>0</v>
      </c>
      <c r="O4478" s="5">
        <f>IFERROR(VLOOKUP(Tabla1[[#This Row],[FECHA]],'RECAUDOS DE RESOLUCIONES'!A:D,4,FALSE),0)</f>
        <v>0</v>
      </c>
      <c r="P4478" s="9">
        <f>IFERROR(VLOOKUP(Tabla1[[#This Row],[FECHA]],'RECAUDOS DE RESOLUCIONES'!A:D,3,FALSE),0)</f>
        <v>0</v>
      </c>
      <c r="Q447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478" s="9">
        <f>Tabla1[V. COMPARENDOS]-(Tabla1[V. EXONERACIONES]+Tabla1[[#This Row],[V. SIMIT CON RESOLUCION]]+Tabla1[[#This Row],[V. SIMIT SIN RESOLUCION]]+Tabla1[[#This Row],[V. RECAUDOS COMPARENDOS]]+Tabla1[[#This Row],[V. RECAUDOS RESOLUCIONES]])</f>
        <v>201359</v>
      </c>
      <c r="S4478" s="11">
        <f>IFERROR(VLOOKUP(Tabla1[[#This Row],[FECHA]],'RECAUDOS LOCALES'!A:D,4,FALSE),0)</f>
        <v>6</v>
      </c>
      <c r="T4478" s="9">
        <f>IFERROR(VLOOKUP(Tabla1[[#This Row],[FECHA]],'RECAUDOS LOCALES'!A:D,3,FALSE),0)</f>
        <v>1045488</v>
      </c>
      <c r="U4478" s="11">
        <f>IFERROR(VLOOKUP(Tabla1[[#This Row],[FECHA]],'RECAUDOS EXTERNOS'!A:D,4,FALSE),0)</f>
        <v>6</v>
      </c>
      <c r="V4478" s="9">
        <f>IFERROR(VLOOKUP(Tabla1[[#This Row],[FECHA]],'RECAUDOS EXTERNOS'!A:D,3,FALSE),0)</f>
        <v>1124058</v>
      </c>
    </row>
    <row r="4479" spans="1:22" x14ac:dyDescent="0.25">
      <c r="A4479" s="1">
        <v>42038</v>
      </c>
      <c r="B4479" s="3" t="s">
        <v>2</v>
      </c>
      <c r="C4479" s="2">
        <v>42036</v>
      </c>
      <c r="D4479" s="5">
        <f>YEAR(Tabla1[[#This Row],[FECHA]])</f>
        <v>2015</v>
      </c>
      <c r="E4479" s="5">
        <f>IFERROR(VLOOKUP(Tabla1[[#This Row],[FECHA]],'COMPARENDOS TOTALES'!A:D,4,FALSE),0)</f>
        <v>0</v>
      </c>
      <c r="F4479" s="9">
        <f>IFERROR(VLOOKUP(Tabla1[[#This Row],[FECHA]],'COMPARENDOS TOTALES'!A:D,3,FALSE),0)</f>
        <v>0</v>
      </c>
      <c r="G4479" s="5">
        <f>IFERROR(VLOOKUP(Tabla1[[#This Row],[FECHA]],EXONERACIONES!A:D,4,FALSE),0)</f>
        <v>0</v>
      </c>
      <c r="H4479" s="9">
        <f>IFERROR(VLOOKUP(Tabla1[[#This Row],[FECHA]],EXONERACIONES!A:D,3,FALSE),0)</f>
        <v>0</v>
      </c>
      <c r="I4479" s="5">
        <f>IFERROR(VLOOKUP(Tabla1[[#This Row],[FECHA]],'SIMIT CON RES'!A:D,4,FALSE),0)</f>
        <v>0</v>
      </c>
      <c r="J4479" s="9">
        <f>IFERROR(VLOOKUP(Tabla1[[#This Row],[FECHA]],'SIMIT CON RES'!A:D,3,FALSE),0)</f>
        <v>0</v>
      </c>
      <c r="K4479">
        <f>IFERROR(VLOOKUP(Tabla1[[#This Row],[FECHA]],'SIMIT SIN RES'!A:D,4,FALSE),0)</f>
        <v>0</v>
      </c>
      <c r="L4479" s="9">
        <f>IFERROR(VLOOKUP(Tabla1[[#This Row],[FECHA]],'SIMIT SIN RES'!A:D,3,FALSE),0)</f>
        <v>0</v>
      </c>
      <c r="M4479" s="5">
        <f>IFERROR(VLOOKUP(Tabla1[[#This Row],[FECHA]],'RECAUDOS DE COMPARENDOS'!A:D,4,FALSE),0)</f>
        <v>0</v>
      </c>
      <c r="N4479" s="9">
        <f>IFERROR(VLOOKUP(Tabla1[[#This Row],[FECHA]],'RECAUDOS DE COMPARENDOS'!A:D,3,FALSE),0)</f>
        <v>0</v>
      </c>
      <c r="O4479" s="5">
        <f>IFERROR(VLOOKUP(Tabla1[[#This Row],[FECHA]],'RECAUDOS DE RESOLUCIONES'!A:D,4,FALSE),0)</f>
        <v>0</v>
      </c>
      <c r="P4479" s="9">
        <f>IFERROR(VLOOKUP(Tabla1[[#This Row],[FECHA]],'RECAUDOS DE RESOLUCIONES'!A:D,3,FALSE),0)</f>
        <v>0</v>
      </c>
      <c r="Q447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47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479" s="11">
        <f>IFERROR(VLOOKUP(Tabla1[[#This Row],[FECHA]],'RECAUDOS LOCALES'!A:D,4,FALSE),0)</f>
        <v>4</v>
      </c>
      <c r="T4479" s="9">
        <f>IFERROR(VLOOKUP(Tabla1[[#This Row],[FECHA]],'RECAUDOS LOCALES'!A:D,3,FALSE),0)</f>
        <v>702208</v>
      </c>
      <c r="U4479" s="11">
        <f>IFERROR(VLOOKUP(Tabla1[[#This Row],[FECHA]],'RECAUDOS EXTERNOS'!A:D,4,FALSE),0)</f>
        <v>4</v>
      </c>
      <c r="V4479" s="9">
        <f>IFERROR(VLOOKUP(Tabla1[[#This Row],[FECHA]],'RECAUDOS EXTERNOS'!A:D,3,FALSE),0)</f>
        <v>1132532</v>
      </c>
    </row>
    <row r="4480" spans="1:22" x14ac:dyDescent="0.25">
      <c r="A4480" s="1">
        <v>42039</v>
      </c>
      <c r="B4480" s="3" t="s">
        <v>3</v>
      </c>
      <c r="C4480" s="2">
        <v>42036</v>
      </c>
      <c r="D4480" s="5">
        <f>YEAR(Tabla1[[#This Row],[FECHA]])</f>
        <v>2015</v>
      </c>
      <c r="E4480" s="5">
        <f>IFERROR(VLOOKUP(Tabla1[[#This Row],[FECHA]],'COMPARENDOS TOTALES'!A:D,4,FALSE),0)</f>
        <v>5</v>
      </c>
      <c r="F4480" s="9">
        <f>IFERROR(VLOOKUP(Tabla1[[#This Row],[FECHA]],'COMPARENDOS TOTALES'!A:D,3,FALSE),0)</f>
        <v>2749227</v>
      </c>
      <c r="G4480" s="5">
        <f>IFERROR(VLOOKUP(Tabla1[[#This Row],[FECHA]],EXONERACIONES!A:D,4,FALSE),0)</f>
        <v>0</v>
      </c>
      <c r="H4480" s="9">
        <f>IFERROR(VLOOKUP(Tabla1[[#This Row],[FECHA]],EXONERACIONES!A:D,3,FALSE),0)</f>
        <v>0</v>
      </c>
      <c r="I4480" s="5">
        <f>IFERROR(VLOOKUP(Tabla1[[#This Row],[FECHA]],'SIMIT CON RES'!A:D,4,FALSE),0)</f>
        <v>0</v>
      </c>
      <c r="J4480" s="9">
        <f>IFERROR(VLOOKUP(Tabla1[[#This Row],[FECHA]],'SIMIT CON RES'!A:D,3,FALSE),0)</f>
        <v>0</v>
      </c>
      <c r="K4480">
        <f>IFERROR(VLOOKUP(Tabla1[[#This Row],[FECHA]],'SIMIT SIN RES'!A:D,4,FALSE),0)</f>
        <v>5</v>
      </c>
      <c r="L4480" s="9">
        <f>IFERROR(VLOOKUP(Tabla1[[#This Row],[FECHA]],'SIMIT SIN RES'!A:D,3,FALSE),0)</f>
        <v>2749227</v>
      </c>
      <c r="M4480" s="5">
        <f>IFERROR(VLOOKUP(Tabla1[[#This Row],[FECHA]],'RECAUDOS DE COMPARENDOS'!A:D,4,FALSE),0)</f>
        <v>0</v>
      </c>
      <c r="N4480" s="9">
        <f>IFERROR(VLOOKUP(Tabla1[[#This Row],[FECHA]],'RECAUDOS DE COMPARENDOS'!A:D,3,FALSE),0)</f>
        <v>0</v>
      </c>
      <c r="O4480" s="5">
        <f>IFERROR(VLOOKUP(Tabla1[[#This Row],[FECHA]],'RECAUDOS DE RESOLUCIONES'!A:D,4,FALSE),0)</f>
        <v>0</v>
      </c>
      <c r="P4480" s="9">
        <f>IFERROR(VLOOKUP(Tabla1[[#This Row],[FECHA]],'RECAUDOS DE RESOLUCIONES'!A:D,3,FALSE),0)</f>
        <v>0</v>
      </c>
      <c r="Q448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48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480" s="11">
        <f>IFERROR(VLOOKUP(Tabla1[[#This Row],[FECHA]],'RECAUDOS LOCALES'!A:D,4,FALSE),0)</f>
        <v>4</v>
      </c>
      <c r="T4480" s="9">
        <f>IFERROR(VLOOKUP(Tabla1[[#This Row],[FECHA]],'RECAUDOS LOCALES'!A:D,3,FALSE),0)</f>
        <v>1187500</v>
      </c>
      <c r="U4480" s="11">
        <f>IFERROR(VLOOKUP(Tabla1[[#This Row],[FECHA]],'RECAUDOS EXTERNOS'!A:D,4,FALSE),0)</f>
        <v>2</v>
      </c>
      <c r="V4480" s="9">
        <f>IFERROR(VLOOKUP(Tabla1[[#This Row],[FECHA]],'RECAUDOS EXTERNOS'!A:D,3,FALSE),0)</f>
        <v>313283</v>
      </c>
    </row>
    <row r="4481" spans="1:22" x14ac:dyDescent="0.25">
      <c r="A4481" s="1">
        <v>42040</v>
      </c>
      <c r="B4481" s="3" t="s">
        <v>6</v>
      </c>
      <c r="C4481" s="2">
        <v>42036</v>
      </c>
      <c r="D4481" s="5">
        <f>YEAR(Tabla1[[#This Row],[FECHA]])</f>
        <v>2015</v>
      </c>
      <c r="E4481" s="5">
        <f>IFERROR(VLOOKUP(Tabla1[[#This Row],[FECHA]],'COMPARENDOS TOTALES'!A:D,4,FALSE),0)</f>
        <v>7</v>
      </c>
      <c r="F4481" s="9">
        <f>IFERROR(VLOOKUP(Tabla1[[#This Row],[FECHA]],'COMPARENDOS TOTALES'!A:D,3,FALSE),0)</f>
        <v>2859302</v>
      </c>
      <c r="G4481" s="5">
        <f>IFERROR(VLOOKUP(Tabla1[[#This Row],[FECHA]],EXONERACIONES!A:D,4,FALSE),0)</f>
        <v>0</v>
      </c>
      <c r="H4481" s="9">
        <f>IFERROR(VLOOKUP(Tabla1[[#This Row],[FECHA]],EXONERACIONES!A:D,3,FALSE),0)</f>
        <v>0</v>
      </c>
      <c r="I4481" s="5">
        <f>IFERROR(VLOOKUP(Tabla1[[#This Row],[FECHA]],'SIMIT CON RES'!A:D,4,FALSE),0)</f>
        <v>0</v>
      </c>
      <c r="J4481" s="9">
        <f>IFERROR(VLOOKUP(Tabla1[[#This Row],[FECHA]],'SIMIT CON RES'!A:D,3,FALSE),0)</f>
        <v>0</v>
      </c>
      <c r="K4481">
        <f>IFERROR(VLOOKUP(Tabla1[[#This Row],[FECHA]],'SIMIT SIN RES'!A:D,4,FALSE),0)</f>
        <v>4</v>
      </c>
      <c r="L4481" s="9">
        <f>IFERROR(VLOOKUP(Tabla1[[#This Row],[FECHA]],'SIMIT SIN RES'!A:D,3,FALSE),0)</f>
        <v>2255225</v>
      </c>
      <c r="M4481" s="5">
        <f>IFERROR(VLOOKUP(Tabla1[[#This Row],[FECHA]],'RECAUDOS DE COMPARENDOS'!A:D,4,FALSE),0)</f>
        <v>0</v>
      </c>
      <c r="N4481" s="9">
        <f>IFERROR(VLOOKUP(Tabla1[[#This Row],[FECHA]],'RECAUDOS DE COMPARENDOS'!A:D,3,FALSE),0)</f>
        <v>0</v>
      </c>
      <c r="O4481" s="5">
        <f>IFERROR(VLOOKUP(Tabla1[[#This Row],[FECHA]],'RECAUDOS DE RESOLUCIONES'!A:D,4,FALSE),0)</f>
        <v>0</v>
      </c>
      <c r="P4481" s="9">
        <f>IFERROR(VLOOKUP(Tabla1[[#This Row],[FECHA]],'RECAUDOS DE RESOLUCIONES'!A:D,3,FALSE),0)</f>
        <v>0</v>
      </c>
      <c r="Q448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4481" s="9">
        <f>Tabla1[V. COMPARENDOS]-(Tabla1[V. EXONERACIONES]+Tabla1[[#This Row],[V. SIMIT CON RESOLUCION]]+Tabla1[[#This Row],[V. SIMIT SIN RESOLUCION]]+Tabla1[[#This Row],[V. RECAUDOS COMPARENDOS]]+Tabla1[[#This Row],[V. RECAUDOS RESOLUCIONES]])</f>
        <v>604077</v>
      </c>
      <c r="S4481" s="11">
        <f>IFERROR(VLOOKUP(Tabla1[[#This Row],[FECHA]],'RECAUDOS LOCALES'!A:D,4,FALSE),0)</f>
        <v>3</v>
      </c>
      <c r="T4481" s="9">
        <f>IFERROR(VLOOKUP(Tabla1[[#This Row],[FECHA]],'RECAUDOS LOCALES'!A:D,3,FALSE),0)</f>
        <v>672769</v>
      </c>
      <c r="U4481" s="11">
        <f>IFERROR(VLOOKUP(Tabla1[[#This Row],[FECHA]],'RECAUDOS EXTERNOS'!A:D,4,FALSE),0)</f>
        <v>2</v>
      </c>
      <c r="V4481" s="9">
        <f>IFERROR(VLOOKUP(Tabla1[[#This Row],[FECHA]],'RECAUDOS EXTERNOS'!A:D,3,FALSE),0)</f>
        <v>715975</v>
      </c>
    </row>
    <row r="4482" spans="1:22" x14ac:dyDescent="0.25">
      <c r="A4482" s="1">
        <v>42041</v>
      </c>
      <c r="B4482" s="3" t="s">
        <v>0</v>
      </c>
      <c r="C4482" s="2">
        <v>42036</v>
      </c>
      <c r="D4482" s="5">
        <f>YEAR(Tabla1[[#This Row],[FECHA]])</f>
        <v>2015</v>
      </c>
      <c r="E4482" s="5">
        <f>IFERROR(VLOOKUP(Tabla1[[#This Row],[FECHA]],'COMPARENDOS TOTALES'!A:D,4,FALSE),0)</f>
        <v>5</v>
      </c>
      <c r="F4482" s="9">
        <f>IFERROR(VLOOKUP(Tabla1[[#This Row],[FECHA]],'COMPARENDOS TOTALES'!A:D,3,FALSE),0)</f>
        <v>1812234</v>
      </c>
      <c r="G4482" s="5">
        <f>IFERROR(VLOOKUP(Tabla1[[#This Row],[FECHA]],EXONERACIONES!A:D,4,FALSE),0)</f>
        <v>0</v>
      </c>
      <c r="H4482" s="9">
        <f>IFERROR(VLOOKUP(Tabla1[[#This Row],[FECHA]],EXONERACIONES!A:D,3,FALSE),0)</f>
        <v>0</v>
      </c>
      <c r="I4482" s="5">
        <f>IFERROR(VLOOKUP(Tabla1[[#This Row],[FECHA]],'SIMIT CON RES'!A:D,4,FALSE),0)</f>
        <v>0</v>
      </c>
      <c r="J4482" s="9">
        <f>IFERROR(VLOOKUP(Tabla1[[#This Row],[FECHA]],'SIMIT CON RES'!A:D,3,FALSE),0)</f>
        <v>0</v>
      </c>
      <c r="K4482">
        <f>IFERROR(VLOOKUP(Tabla1[[#This Row],[FECHA]],'SIMIT SIN RES'!A:D,4,FALSE),0)</f>
        <v>4</v>
      </c>
      <c r="L4482" s="9">
        <f>IFERROR(VLOOKUP(Tabla1[[#This Row],[FECHA]],'SIMIT SIN RES'!A:D,3,FALSE),0)</f>
        <v>1490059</v>
      </c>
      <c r="M4482" s="5">
        <f>IFERROR(VLOOKUP(Tabla1[[#This Row],[FECHA]],'RECAUDOS DE COMPARENDOS'!A:D,4,FALSE),0)</f>
        <v>0</v>
      </c>
      <c r="N4482" s="9">
        <f>IFERROR(VLOOKUP(Tabla1[[#This Row],[FECHA]],'RECAUDOS DE COMPARENDOS'!A:D,3,FALSE),0)</f>
        <v>0</v>
      </c>
      <c r="O4482" s="5">
        <f>IFERROR(VLOOKUP(Tabla1[[#This Row],[FECHA]],'RECAUDOS DE RESOLUCIONES'!A:D,4,FALSE),0)</f>
        <v>0</v>
      </c>
      <c r="P4482" s="9">
        <f>IFERROR(VLOOKUP(Tabla1[[#This Row],[FECHA]],'RECAUDOS DE RESOLUCIONES'!A:D,3,FALSE),0)</f>
        <v>0</v>
      </c>
      <c r="Q448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482" s="9">
        <f>Tabla1[V. COMPARENDOS]-(Tabla1[V. EXONERACIONES]+Tabla1[[#This Row],[V. SIMIT CON RESOLUCION]]+Tabla1[[#This Row],[V. SIMIT SIN RESOLUCION]]+Tabla1[[#This Row],[V. RECAUDOS COMPARENDOS]]+Tabla1[[#This Row],[V. RECAUDOS RESOLUCIONES]])</f>
        <v>322175</v>
      </c>
      <c r="S4482" s="11">
        <f>IFERROR(VLOOKUP(Tabla1[[#This Row],[FECHA]],'RECAUDOS LOCALES'!A:D,4,FALSE),0)</f>
        <v>2</v>
      </c>
      <c r="T4482" s="9">
        <f>IFERROR(VLOOKUP(Tabla1[[#This Row],[FECHA]],'RECAUDOS LOCALES'!A:D,3,FALSE),0)</f>
        <v>450000</v>
      </c>
      <c r="U4482" s="11">
        <f>IFERROR(VLOOKUP(Tabla1[[#This Row],[FECHA]],'RECAUDOS EXTERNOS'!A:D,4,FALSE),0)</f>
        <v>4</v>
      </c>
      <c r="V4482" s="9">
        <f>IFERROR(VLOOKUP(Tabla1[[#This Row],[FECHA]],'RECAUDOS EXTERNOS'!A:D,3,FALSE),0)</f>
        <v>2162967</v>
      </c>
    </row>
    <row r="4483" spans="1:22" x14ac:dyDescent="0.25">
      <c r="A4483" s="1">
        <v>42042</v>
      </c>
      <c r="B4483" s="3" t="s">
        <v>5</v>
      </c>
      <c r="C4483" s="2">
        <v>42036</v>
      </c>
      <c r="D4483" s="5">
        <f>YEAR(Tabla1[[#This Row],[FECHA]])</f>
        <v>2015</v>
      </c>
      <c r="E4483" s="5">
        <f>IFERROR(VLOOKUP(Tabla1[[#This Row],[FECHA]],'COMPARENDOS TOTALES'!A:D,4,FALSE),0)</f>
        <v>99</v>
      </c>
      <c r="F4483" s="9">
        <f>IFERROR(VLOOKUP(Tabla1[[#This Row],[FECHA]],'COMPARENDOS TOTALES'!A:D,3,FALSE),0)</f>
        <v>60226587</v>
      </c>
      <c r="G4483" s="5">
        <f>IFERROR(VLOOKUP(Tabla1[[#This Row],[FECHA]],EXONERACIONES!A:D,4,FALSE),0)</f>
        <v>12</v>
      </c>
      <c r="H4483" s="9">
        <f>IFERROR(VLOOKUP(Tabla1[[#This Row],[FECHA]],EXONERACIONES!A:D,3,FALSE),0)</f>
        <v>7732200</v>
      </c>
      <c r="I4483" s="5">
        <f>IFERROR(VLOOKUP(Tabla1[[#This Row],[FECHA]],'SIMIT CON RES'!A:D,4,FALSE),0)</f>
        <v>31</v>
      </c>
      <c r="J4483" s="9">
        <f>IFERROR(VLOOKUP(Tabla1[[#This Row],[FECHA]],'SIMIT CON RES'!A:D,3,FALSE),0)</f>
        <v>19974850</v>
      </c>
      <c r="K4483">
        <f>IFERROR(VLOOKUP(Tabla1[[#This Row],[FECHA]],'SIMIT SIN RES'!A:D,4,FALSE),0)</f>
        <v>12</v>
      </c>
      <c r="L4483" s="9">
        <f>IFERROR(VLOOKUP(Tabla1[[#This Row],[FECHA]],'SIMIT SIN RES'!A:D,3,FALSE),0)</f>
        <v>6000509</v>
      </c>
      <c r="M4483" s="5">
        <f>IFERROR(VLOOKUP(Tabla1[[#This Row],[FECHA]],'RECAUDOS DE COMPARENDOS'!A:D,4,FALSE),0)</f>
        <v>0</v>
      </c>
      <c r="N4483" s="9">
        <f>IFERROR(VLOOKUP(Tabla1[[#This Row],[FECHA]],'RECAUDOS DE COMPARENDOS'!A:D,3,FALSE),0)</f>
        <v>0</v>
      </c>
      <c r="O4483" s="5">
        <f>IFERROR(VLOOKUP(Tabla1[[#This Row],[FECHA]],'RECAUDOS DE RESOLUCIONES'!A:D,4,FALSE),0)</f>
        <v>0</v>
      </c>
      <c r="P4483" s="9">
        <f>IFERROR(VLOOKUP(Tabla1[[#This Row],[FECHA]],'RECAUDOS DE RESOLUCIONES'!A:D,3,FALSE),0)</f>
        <v>0</v>
      </c>
      <c r="Q448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44</v>
      </c>
      <c r="R4483" s="9">
        <f>Tabla1[V. COMPARENDOS]-(Tabla1[V. EXONERACIONES]+Tabla1[[#This Row],[V. SIMIT CON RESOLUCION]]+Tabla1[[#This Row],[V. SIMIT SIN RESOLUCION]]+Tabla1[[#This Row],[V. RECAUDOS COMPARENDOS]]+Tabla1[[#This Row],[V. RECAUDOS RESOLUCIONES]])</f>
        <v>26519028</v>
      </c>
      <c r="S4483" s="11">
        <f>IFERROR(VLOOKUP(Tabla1[[#This Row],[FECHA]],'RECAUDOS LOCALES'!A:D,4,FALSE),0)</f>
        <v>0</v>
      </c>
      <c r="T4483" s="9">
        <f>IFERROR(VLOOKUP(Tabla1[[#This Row],[FECHA]],'RECAUDOS LOCALES'!A:D,3,FALSE),0)</f>
        <v>0</v>
      </c>
      <c r="U4483" s="11">
        <f>IFERROR(VLOOKUP(Tabla1[[#This Row],[FECHA]],'RECAUDOS EXTERNOS'!A:D,4,FALSE),0)</f>
        <v>0</v>
      </c>
      <c r="V4483" s="9">
        <f>IFERROR(VLOOKUP(Tabla1[[#This Row],[FECHA]],'RECAUDOS EXTERNOS'!A:D,3,FALSE),0)</f>
        <v>0</v>
      </c>
    </row>
    <row r="4484" spans="1:22" x14ac:dyDescent="0.25">
      <c r="A4484" s="1">
        <v>42043</v>
      </c>
      <c r="B4484" s="3" t="s">
        <v>4</v>
      </c>
      <c r="C4484" s="2">
        <v>42036</v>
      </c>
      <c r="D4484" s="5">
        <f>YEAR(Tabla1[[#This Row],[FECHA]])</f>
        <v>2015</v>
      </c>
      <c r="E4484" s="5">
        <f>IFERROR(VLOOKUP(Tabla1[[#This Row],[FECHA]],'COMPARENDOS TOTALES'!A:D,4,FALSE),0)</f>
        <v>100</v>
      </c>
      <c r="F4484" s="9">
        <f>IFERROR(VLOOKUP(Tabla1[[#This Row],[FECHA]],'COMPARENDOS TOTALES'!A:D,3,FALSE),0)</f>
        <v>61526026</v>
      </c>
      <c r="G4484" s="5">
        <f>IFERROR(VLOOKUP(Tabla1[[#This Row],[FECHA]],EXONERACIONES!A:D,4,FALSE),0)</f>
        <v>12</v>
      </c>
      <c r="H4484" s="9">
        <f>IFERROR(VLOOKUP(Tabla1[[#This Row],[FECHA]],EXONERACIONES!A:D,3,FALSE),0)</f>
        <v>7732200</v>
      </c>
      <c r="I4484" s="5">
        <f>IFERROR(VLOOKUP(Tabla1[[#This Row],[FECHA]],'SIMIT CON RES'!A:D,4,FALSE),0)</f>
        <v>39</v>
      </c>
      <c r="J4484" s="9">
        <f>IFERROR(VLOOKUP(Tabla1[[#This Row],[FECHA]],'SIMIT CON RES'!A:D,3,FALSE),0)</f>
        <v>25129650</v>
      </c>
      <c r="K4484">
        <f>IFERROR(VLOOKUP(Tabla1[[#This Row],[FECHA]],'SIMIT SIN RES'!A:D,4,FALSE),0)</f>
        <v>4</v>
      </c>
      <c r="L4484" s="9">
        <f>IFERROR(VLOOKUP(Tabla1[[#This Row],[FECHA]],'SIMIT SIN RES'!A:D,3,FALSE),0)</f>
        <v>1138352</v>
      </c>
      <c r="M4484" s="5">
        <f>IFERROR(VLOOKUP(Tabla1[[#This Row],[FECHA]],'RECAUDOS DE COMPARENDOS'!A:D,4,FALSE),0)</f>
        <v>0</v>
      </c>
      <c r="N4484" s="9">
        <f>IFERROR(VLOOKUP(Tabla1[[#This Row],[FECHA]],'RECAUDOS DE COMPARENDOS'!A:D,3,FALSE),0)</f>
        <v>0</v>
      </c>
      <c r="O4484" s="5">
        <f>IFERROR(VLOOKUP(Tabla1[[#This Row],[FECHA]],'RECAUDOS DE RESOLUCIONES'!A:D,4,FALSE),0)</f>
        <v>0</v>
      </c>
      <c r="P4484" s="9">
        <f>IFERROR(VLOOKUP(Tabla1[[#This Row],[FECHA]],'RECAUDOS DE RESOLUCIONES'!A:D,3,FALSE),0)</f>
        <v>0</v>
      </c>
      <c r="Q448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45</v>
      </c>
      <c r="R4484" s="9">
        <f>Tabla1[V. COMPARENDOS]-(Tabla1[V. EXONERACIONES]+Tabla1[[#This Row],[V. SIMIT CON RESOLUCION]]+Tabla1[[#This Row],[V. SIMIT SIN RESOLUCION]]+Tabla1[[#This Row],[V. RECAUDOS COMPARENDOS]]+Tabla1[[#This Row],[V. RECAUDOS RESOLUCIONES]])</f>
        <v>27525824</v>
      </c>
      <c r="S4484" s="11">
        <f>IFERROR(VLOOKUP(Tabla1[[#This Row],[FECHA]],'RECAUDOS LOCALES'!A:D,4,FALSE),0)</f>
        <v>0</v>
      </c>
      <c r="T4484" s="9">
        <f>IFERROR(VLOOKUP(Tabla1[[#This Row],[FECHA]],'RECAUDOS LOCALES'!A:D,3,FALSE),0)</f>
        <v>0</v>
      </c>
      <c r="U4484" s="11">
        <f>IFERROR(VLOOKUP(Tabla1[[#This Row],[FECHA]],'RECAUDOS EXTERNOS'!A:D,4,FALSE),0)</f>
        <v>0</v>
      </c>
      <c r="V4484" s="9">
        <f>IFERROR(VLOOKUP(Tabla1[[#This Row],[FECHA]],'RECAUDOS EXTERNOS'!A:D,3,FALSE),0)</f>
        <v>0</v>
      </c>
    </row>
    <row r="4485" spans="1:22" x14ac:dyDescent="0.25">
      <c r="A4485" s="1">
        <v>42044</v>
      </c>
      <c r="B4485" s="3" t="s">
        <v>1</v>
      </c>
      <c r="C4485" s="2">
        <v>42036</v>
      </c>
      <c r="D4485" s="5">
        <f>YEAR(Tabla1[[#This Row],[FECHA]])</f>
        <v>2015</v>
      </c>
      <c r="E4485" s="5">
        <f>IFERROR(VLOOKUP(Tabla1[[#This Row],[FECHA]],'COMPARENDOS TOTALES'!A:D,4,FALSE),0)</f>
        <v>95</v>
      </c>
      <c r="F4485" s="9">
        <f>IFERROR(VLOOKUP(Tabla1[[#This Row],[FECHA]],'COMPARENDOS TOTALES'!A:D,3,FALSE),0)</f>
        <v>58474760</v>
      </c>
      <c r="G4485" s="5">
        <f>IFERROR(VLOOKUP(Tabla1[[#This Row],[FECHA]],EXONERACIONES!A:D,4,FALSE),0)</f>
        <v>13</v>
      </c>
      <c r="H4485" s="9">
        <f>IFERROR(VLOOKUP(Tabla1[[#This Row],[FECHA]],EXONERACIONES!A:D,3,FALSE),0)</f>
        <v>8376550</v>
      </c>
      <c r="I4485" s="5">
        <f>IFERROR(VLOOKUP(Tabla1[[#This Row],[FECHA]],'SIMIT CON RES'!A:D,4,FALSE),0)</f>
        <v>36</v>
      </c>
      <c r="J4485" s="9">
        <f>IFERROR(VLOOKUP(Tabla1[[#This Row],[FECHA]],'SIMIT CON RES'!A:D,3,FALSE),0)</f>
        <v>23196600</v>
      </c>
      <c r="K4485">
        <f>IFERROR(VLOOKUP(Tabla1[[#This Row],[FECHA]],'SIMIT SIN RES'!A:D,4,FALSE),0)</f>
        <v>5</v>
      </c>
      <c r="L4485" s="9">
        <f>IFERROR(VLOOKUP(Tabla1[[#This Row],[FECHA]],'SIMIT SIN RES'!A:D,3,FALSE),0)</f>
        <v>1812234</v>
      </c>
      <c r="M4485" s="5">
        <f>IFERROR(VLOOKUP(Tabla1[[#This Row],[FECHA]],'RECAUDOS DE COMPARENDOS'!A:D,4,FALSE),0)</f>
        <v>0</v>
      </c>
      <c r="N4485" s="9">
        <f>IFERROR(VLOOKUP(Tabla1[[#This Row],[FECHA]],'RECAUDOS DE COMPARENDOS'!A:D,3,FALSE),0)</f>
        <v>0</v>
      </c>
      <c r="O4485" s="5">
        <f>IFERROR(VLOOKUP(Tabla1[[#This Row],[FECHA]],'RECAUDOS DE RESOLUCIONES'!A:D,4,FALSE),0)</f>
        <v>0</v>
      </c>
      <c r="P4485" s="9">
        <f>IFERROR(VLOOKUP(Tabla1[[#This Row],[FECHA]],'RECAUDOS DE RESOLUCIONES'!A:D,3,FALSE),0)</f>
        <v>0</v>
      </c>
      <c r="Q448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41</v>
      </c>
      <c r="R4485" s="9">
        <f>Tabla1[V. COMPARENDOS]-(Tabla1[V. EXONERACIONES]+Tabla1[[#This Row],[V. SIMIT CON RESOLUCION]]+Tabla1[[#This Row],[V. SIMIT SIN RESOLUCION]]+Tabla1[[#This Row],[V. RECAUDOS COMPARENDOS]]+Tabla1[[#This Row],[V. RECAUDOS RESOLUCIONES]])</f>
        <v>25089376</v>
      </c>
      <c r="S4485" s="11">
        <f>IFERROR(VLOOKUP(Tabla1[[#This Row],[FECHA]],'RECAUDOS LOCALES'!A:D,4,FALSE),0)</f>
        <v>6</v>
      </c>
      <c r="T4485" s="9">
        <f>IFERROR(VLOOKUP(Tabla1[[#This Row],[FECHA]],'RECAUDOS LOCALES'!A:D,3,FALSE),0)</f>
        <v>1352377</v>
      </c>
      <c r="U4485" s="11">
        <f>IFERROR(VLOOKUP(Tabla1[[#This Row],[FECHA]],'RECAUDOS EXTERNOS'!A:D,4,FALSE),0)</f>
        <v>2</v>
      </c>
      <c r="V4485" s="9">
        <f>IFERROR(VLOOKUP(Tabla1[[#This Row],[FECHA]],'RECAUDOS EXTERNOS'!A:D,3,FALSE),0)</f>
        <v>269832</v>
      </c>
    </row>
    <row r="4486" spans="1:22" x14ac:dyDescent="0.25">
      <c r="A4486" s="1">
        <v>42045</v>
      </c>
      <c r="B4486" s="3" t="s">
        <v>2</v>
      </c>
      <c r="C4486" s="2">
        <v>42036</v>
      </c>
      <c r="D4486" s="5">
        <f>YEAR(Tabla1[[#This Row],[FECHA]])</f>
        <v>2015</v>
      </c>
      <c r="E4486" s="5">
        <f>IFERROR(VLOOKUP(Tabla1[[#This Row],[FECHA]],'COMPARENDOS TOTALES'!A:D,4,FALSE),0)</f>
        <v>82</v>
      </c>
      <c r="F4486" s="9">
        <f>IFERROR(VLOOKUP(Tabla1[[#This Row],[FECHA]],'COMPARENDOS TOTALES'!A:D,3,FALSE),0)</f>
        <v>49585414</v>
      </c>
      <c r="G4486" s="5">
        <f>IFERROR(VLOOKUP(Tabla1[[#This Row],[FECHA]],EXONERACIONES!A:D,4,FALSE),0)</f>
        <v>8</v>
      </c>
      <c r="H4486" s="9">
        <f>IFERROR(VLOOKUP(Tabla1[[#This Row],[FECHA]],EXONERACIONES!A:D,3,FALSE),0)</f>
        <v>5154800</v>
      </c>
      <c r="I4486" s="5">
        <f>IFERROR(VLOOKUP(Tabla1[[#This Row],[FECHA]],'SIMIT CON RES'!A:D,4,FALSE),0)</f>
        <v>25</v>
      </c>
      <c r="J4486" s="9">
        <f>IFERROR(VLOOKUP(Tabla1[[#This Row],[FECHA]],'SIMIT CON RES'!A:D,3,FALSE),0)</f>
        <v>16108750</v>
      </c>
      <c r="K4486">
        <f>IFERROR(VLOOKUP(Tabla1[[#This Row],[FECHA]],'SIMIT SIN RES'!A:D,4,FALSE),0)</f>
        <v>5</v>
      </c>
      <c r="L4486" s="9">
        <f>IFERROR(VLOOKUP(Tabla1[[#This Row],[FECHA]],'SIMIT SIN RES'!A:D,3,FALSE),0)</f>
        <v>1782702</v>
      </c>
      <c r="M4486" s="5">
        <f>IFERROR(VLOOKUP(Tabla1[[#This Row],[FECHA]],'RECAUDOS DE COMPARENDOS'!A:D,4,FALSE),0)</f>
        <v>0</v>
      </c>
      <c r="N4486" s="9">
        <f>IFERROR(VLOOKUP(Tabla1[[#This Row],[FECHA]],'RECAUDOS DE COMPARENDOS'!A:D,3,FALSE),0)</f>
        <v>0</v>
      </c>
      <c r="O4486" s="5">
        <f>IFERROR(VLOOKUP(Tabla1[[#This Row],[FECHA]],'RECAUDOS DE RESOLUCIONES'!A:D,4,FALSE),0)</f>
        <v>0</v>
      </c>
      <c r="P4486" s="9">
        <f>IFERROR(VLOOKUP(Tabla1[[#This Row],[FECHA]],'RECAUDOS DE RESOLUCIONES'!A:D,3,FALSE),0)</f>
        <v>0</v>
      </c>
      <c r="Q448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44</v>
      </c>
      <c r="R4486" s="9">
        <f>Tabla1[V. COMPARENDOS]-(Tabla1[V. EXONERACIONES]+Tabla1[[#This Row],[V. SIMIT CON RESOLUCION]]+Tabla1[[#This Row],[V. SIMIT SIN RESOLUCION]]+Tabla1[[#This Row],[V. RECAUDOS COMPARENDOS]]+Tabla1[[#This Row],[V. RECAUDOS RESOLUCIONES]])</f>
        <v>26539162</v>
      </c>
      <c r="S4486" s="11">
        <f>IFERROR(VLOOKUP(Tabla1[[#This Row],[FECHA]],'RECAUDOS LOCALES'!A:D,4,FALSE),0)</f>
        <v>0</v>
      </c>
      <c r="T4486" s="9">
        <f>IFERROR(VLOOKUP(Tabla1[[#This Row],[FECHA]],'RECAUDOS LOCALES'!A:D,3,FALSE),0)</f>
        <v>0</v>
      </c>
      <c r="U4486" s="11">
        <f>IFERROR(VLOOKUP(Tabla1[[#This Row],[FECHA]],'RECAUDOS EXTERNOS'!A:D,4,FALSE),0)</f>
        <v>4</v>
      </c>
      <c r="V4486" s="9">
        <f>IFERROR(VLOOKUP(Tabla1[[#This Row],[FECHA]],'RECAUDOS EXTERNOS'!A:D,3,FALSE),0)</f>
        <v>577856</v>
      </c>
    </row>
    <row r="4487" spans="1:22" x14ac:dyDescent="0.25">
      <c r="A4487" s="1">
        <v>42046</v>
      </c>
      <c r="B4487" s="3" t="s">
        <v>3</v>
      </c>
      <c r="C4487" s="2">
        <v>42036</v>
      </c>
      <c r="D4487" s="5">
        <f>YEAR(Tabla1[[#This Row],[FECHA]])</f>
        <v>2015</v>
      </c>
      <c r="E4487" s="5">
        <f>IFERROR(VLOOKUP(Tabla1[[#This Row],[FECHA]],'COMPARENDOS TOTALES'!A:D,4,FALSE),0)</f>
        <v>69</v>
      </c>
      <c r="F4487" s="9">
        <f>IFERROR(VLOOKUP(Tabla1[[#This Row],[FECHA]],'COMPARENDOS TOTALES'!A:D,3,FALSE),0)</f>
        <v>43312401</v>
      </c>
      <c r="G4487" s="5">
        <f>IFERROR(VLOOKUP(Tabla1[[#This Row],[FECHA]],EXONERACIONES!A:D,4,FALSE),0)</f>
        <v>8</v>
      </c>
      <c r="H4487" s="9">
        <f>IFERROR(VLOOKUP(Tabla1[[#This Row],[FECHA]],EXONERACIONES!A:D,3,FALSE),0)</f>
        <v>5154800</v>
      </c>
      <c r="I4487" s="5">
        <f>IFERROR(VLOOKUP(Tabla1[[#This Row],[FECHA]],'SIMIT CON RES'!A:D,4,FALSE),0)</f>
        <v>29</v>
      </c>
      <c r="J4487" s="9">
        <f>IFERROR(VLOOKUP(Tabla1[[#This Row],[FECHA]],'SIMIT CON RES'!A:D,3,FALSE),0)</f>
        <v>18686150</v>
      </c>
      <c r="K4487">
        <f>IFERROR(VLOOKUP(Tabla1[[#This Row],[FECHA]],'SIMIT SIN RES'!A:D,4,FALSE),0)</f>
        <v>1</v>
      </c>
      <c r="L4487" s="9">
        <f>IFERROR(VLOOKUP(Tabla1[[#This Row],[FECHA]],'SIMIT SIN RES'!A:D,3,FALSE),0)</f>
        <v>523534</v>
      </c>
      <c r="M4487" s="5">
        <f>IFERROR(VLOOKUP(Tabla1[[#This Row],[FECHA]],'RECAUDOS DE COMPARENDOS'!A:D,4,FALSE),0)</f>
        <v>0</v>
      </c>
      <c r="N4487" s="9">
        <f>IFERROR(VLOOKUP(Tabla1[[#This Row],[FECHA]],'RECAUDOS DE COMPARENDOS'!A:D,3,FALSE),0)</f>
        <v>0</v>
      </c>
      <c r="O4487" s="5">
        <f>IFERROR(VLOOKUP(Tabla1[[#This Row],[FECHA]],'RECAUDOS DE RESOLUCIONES'!A:D,4,FALSE),0)</f>
        <v>0</v>
      </c>
      <c r="P4487" s="9">
        <f>IFERROR(VLOOKUP(Tabla1[[#This Row],[FECHA]],'RECAUDOS DE RESOLUCIONES'!A:D,3,FALSE),0)</f>
        <v>0</v>
      </c>
      <c r="Q448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31</v>
      </c>
      <c r="R4487" s="9">
        <f>Tabla1[V. COMPARENDOS]-(Tabla1[V. EXONERACIONES]+Tabla1[[#This Row],[V. SIMIT CON RESOLUCION]]+Tabla1[[#This Row],[V. SIMIT SIN RESOLUCION]]+Tabla1[[#This Row],[V. RECAUDOS COMPARENDOS]]+Tabla1[[#This Row],[V. RECAUDOS RESOLUCIONES]])</f>
        <v>18947917</v>
      </c>
      <c r="S4487" s="11">
        <f>IFERROR(VLOOKUP(Tabla1[[#This Row],[FECHA]],'RECAUDOS LOCALES'!A:D,4,FALSE),0)</f>
        <v>1</v>
      </c>
      <c r="T4487" s="9">
        <f>IFERROR(VLOOKUP(Tabla1[[#This Row],[FECHA]],'RECAUDOS LOCALES'!A:D,3,FALSE),0)</f>
        <v>150000</v>
      </c>
      <c r="U4487" s="11">
        <f>IFERROR(VLOOKUP(Tabla1[[#This Row],[FECHA]],'RECAUDOS EXTERNOS'!A:D,4,FALSE),0)</f>
        <v>2</v>
      </c>
      <c r="V4487" s="9">
        <f>IFERROR(VLOOKUP(Tabla1[[#This Row],[FECHA]],'RECAUDOS EXTERNOS'!A:D,3,FALSE),0)</f>
        <v>287045</v>
      </c>
    </row>
    <row r="4488" spans="1:22" x14ac:dyDescent="0.25">
      <c r="A4488" s="1">
        <v>42047</v>
      </c>
      <c r="B4488" s="3" t="s">
        <v>6</v>
      </c>
      <c r="C4488" s="2">
        <v>42036</v>
      </c>
      <c r="D4488" s="5">
        <f>YEAR(Tabla1[[#This Row],[FECHA]])</f>
        <v>2015</v>
      </c>
      <c r="E4488" s="5">
        <f>IFERROR(VLOOKUP(Tabla1[[#This Row],[FECHA]],'COMPARENDOS TOTALES'!A:D,4,FALSE),0)</f>
        <v>54</v>
      </c>
      <c r="F4488" s="9">
        <f>IFERROR(VLOOKUP(Tabla1[[#This Row],[FECHA]],'COMPARENDOS TOTALES'!A:D,3,FALSE),0)</f>
        <v>33425656</v>
      </c>
      <c r="G4488" s="5">
        <f>IFERROR(VLOOKUP(Tabla1[[#This Row],[FECHA]],EXONERACIONES!A:D,4,FALSE),0)</f>
        <v>7</v>
      </c>
      <c r="H4488" s="9">
        <f>IFERROR(VLOOKUP(Tabla1[[#This Row],[FECHA]],EXONERACIONES!A:D,3,FALSE),0)</f>
        <v>4510450</v>
      </c>
      <c r="I4488" s="5">
        <f>IFERROR(VLOOKUP(Tabla1[[#This Row],[FECHA]],'SIMIT CON RES'!A:D,4,FALSE),0)</f>
        <v>21</v>
      </c>
      <c r="J4488" s="9">
        <f>IFERROR(VLOOKUP(Tabla1[[#This Row],[FECHA]],'SIMIT CON RES'!A:D,3,FALSE),0)</f>
        <v>13531350</v>
      </c>
      <c r="K4488">
        <f>IFERROR(VLOOKUP(Tabla1[[#This Row],[FECHA]],'SIMIT SIN RES'!A:D,4,FALSE),0)</f>
        <v>4</v>
      </c>
      <c r="L4488" s="9">
        <f>IFERROR(VLOOKUP(Tabla1[[#This Row],[FECHA]],'SIMIT SIN RES'!A:D,3,FALSE),0)</f>
        <v>1933050</v>
      </c>
      <c r="M4488" s="5">
        <f>IFERROR(VLOOKUP(Tabla1[[#This Row],[FECHA]],'RECAUDOS DE COMPARENDOS'!A:D,4,FALSE),0)</f>
        <v>0</v>
      </c>
      <c r="N4488" s="9">
        <f>IFERROR(VLOOKUP(Tabla1[[#This Row],[FECHA]],'RECAUDOS DE COMPARENDOS'!A:D,3,FALSE),0)</f>
        <v>0</v>
      </c>
      <c r="O4488" s="5">
        <f>IFERROR(VLOOKUP(Tabla1[[#This Row],[FECHA]],'RECAUDOS DE RESOLUCIONES'!A:D,4,FALSE),0)</f>
        <v>0</v>
      </c>
      <c r="P4488" s="9">
        <f>IFERROR(VLOOKUP(Tabla1[[#This Row],[FECHA]],'RECAUDOS DE RESOLUCIONES'!A:D,3,FALSE),0)</f>
        <v>0</v>
      </c>
      <c r="Q448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22</v>
      </c>
      <c r="R4488" s="9">
        <f>Tabla1[V. COMPARENDOS]-(Tabla1[V. EXONERACIONES]+Tabla1[[#This Row],[V. SIMIT CON RESOLUCION]]+Tabla1[[#This Row],[V. SIMIT SIN RESOLUCION]]+Tabla1[[#This Row],[V. RECAUDOS COMPARENDOS]]+Tabla1[[#This Row],[V. RECAUDOS RESOLUCIONES]])</f>
        <v>13450806</v>
      </c>
      <c r="S4488" s="11">
        <f>IFERROR(VLOOKUP(Tabla1[[#This Row],[FECHA]],'RECAUDOS LOCALES'!A:D,4,FALSE),0)</f>
        <v>2</v>
      </c>
      <c r="T4488" s="9">
        <f>IFERROR(VLOOKUP(Tabla1[[#This Row],[FECHA]],'RECAUDOS LOCALES'!A:D,3,FALSE),0)</f>
        <v>552415</v>
      </c>
      <c r="U4488" s="11">
        <f>IFERROR(VLOOKUP(Tabla1[[#This Row],[FECHA]],'RECAUDOS EXTERNOS'!A:D,4,FALSE),0)</f>
        <v>0</v>
      </c>
      <c r="V4488" s="9">
        <f>IFERROR(VLOOKUP(Tabla1[[#This Row],[FECHA]],'RECAUDOS EXTERNOS'!A:D,3,FALSE),0)</f>
        <v>0</v>
      </c>
    </row>
    <row r="4489" spans="1:22" x14ac:dyDescent="0.25">
      <c r="A4489" s="1">
        <v>42048</v>
      </c>
      <c r="B4489" s="3" t="s">
        <v>0</v>
      </c>
      <c r="C4489" s="2">
        <v>42036</v>
      </c>
      <c r="D4489" s="5">
        <f>YEAR(Tabla1[[#This Row],[FECHA]])</f>
        <v>2015</v>
      </c>
      <c r="E4489" s="5">
        <f>IFERROR(VLOOKUP(Tabla1[[#This Row],[FECHA]],'COMPARENDOS TOTALES'!A:D,4,FALSE),0)</f>
        <v>98</v>
      </c>
      <c r="F4489" s="9">
        <f>IFERROR(VLOOKUP(Tabla1[[#This Row],[FECHA]],'COMPARENDOS TOTALES'!A:D,3,FALSE),0)</f>
        <v>61475015</v>
      </c>
      <c r="G4489" s="5">
        <f>IFERROR(VLOOKUP(Tabla1[[#This Row],[FECHA]],EXONERACIONES!A:D,4,FALSE),0)</f>
        <v>15</v>
      </c>
      <c r="H4489" s="9">
        <f>IFERROR(VLOOKUP(Tabla1[[#This Row],[FECHA]],EXONERACIONES!A:D,3,FALSE),0)</f>
        <v>9020900</v>
      </c>
      <c r="I4489" s="5">
        <f>IFERROR(VLOOKUP(Tabla1[[#This Row],[FECHA]],'SIMIT CON RES'!A:D,4,FALSE),0)</f>
        <v>50</v>
      </c>
      <c r="J4489" s="9">
        <f>IFERROR(VLOOKUP(Tabla1[[#This Row],[FECHA]],'SIMIT CON RES'!A:D,3,FALSE),0)</f>
        <v>32217500</v>
      </c>
      <c r="K4489">
        <f>IFERROR(VLOOKUP(Tabla1[[#This Row],[FECHA]],'SIMIT SIN RES'!A:D,4,FALSE),0)</f>
        <v>0</v>
      </c>
      <c r="L4489" s="9">
        <f>IFERROR(VLOOKUP(Tabla1[[#This Row],[FECHA]],'SIMIT SIN RES'!A:D,3,FALSE),0)</f>
        <v>0</v>
      </c>
      <c r="M4489" s="5">
        <f>IFERROR(VLOOKUP(Tabla1[[#This Row],[FECHA]],'RECAUDOS DE COMPARENDOS'!A:D,4,FALSE),0)</f>
        <v>0</v>
      </c>
      <c r="N4489" s="9">
        <f>IFERROR(VLOOKUP(Tabla1[[#This Row],[FECHA]],'RECAUDOS DE COMPARENDOS'!A:D,3,FALSE),0)</f>
        <v>0</v>
      </c>
      <c r="O4489" s="5">
        <f>IFERROR(VLOOKUP(Tabla1[[#This Row],[FECHA]],'RECAUDOS DE RESOLUCIONES'!A:D,4,FALSE),0)</f>
        <v>0</v>
      </c>
      <c r="P4489" s="9">
        <f>IFERROR(VLOOKUP(Tabla1[[#This Row],[FECHA]],'RECAUDOS DE RESOLUCIONES'!A:D,3,FALSE),0)</f>
        <v>0</v>
      </c>
      <c r="Q448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33</v>
      </c>
      <c r="R4489" s="9">
        <f>Tabla1[V. COMPARENDOS]-(Tabla1[V. EXONERACIONES]+Tabla1[[#This Row],[V. SIMIT CON RESOLUCION]]+Tabla1[[#This Row],[V. SIMIT SIN RESOLUCION]]+Tabla1[[#This Row],[V. RECAUDOS COMPARENDOS]]+Tabla1[[#This Row],[V. RECAUDOS RESOLUCIONES]])</f>
        <v>20236615</v>
      </c>
      <c r="S4489" s="11">
        <f>IFERROR(VLOOKUP(Tabla1[[#This Row],[FECHA]],'RECAUDOS LOCALES'!A:D,4,FALSE),0)</f>
        <v>1</v>
      </c>
      <c r="T4489" s="9">
        <f>IFERROR(VLOOKUP(Tabla1[[#This Row],[FECHA]],'RECAUDOS LOCALES'!A:D,3,FALSE),0)</f>
        <v>150000</v>
      </c>
      <c r="U4489" s="11">
        <f>IFERROR(VLOOKUP(Tabla1[[#This Row],[FECHA]],'RECAUDOS EXTERNOS'!A:D,4,FALSE),0)</f>
        <v>3</v>
      </c>
      <c r="V4489" s="9">
        <f>IFERROR(VLOOKUP(Tabla1[[#This Row],[FECHA]],'RECAUDOS EXTERNOS'!A:D,3,FALSE),0)</f>
        <v>620200</v>
      </c>
    </row>
    <row r="4490" spans="1:22" x14ac:dyDescent="0.25">
      <c r="A4490" s="1">
        <v>42049</v>
      </c>
      <c r="B4490" s="3" t="s">
        <v>5</v>
      </c>
      <c r="C4490" s="2">
        <v>42036</v>
      </c>
      <c r="D4490" s="5">
        <f>YEAR(Tabla1[[#This Row],[FECHA]])</f>
        <v>2015</v>
      </c>
      <c r="E4490" s="5">
        <f>IFERROR(VLOOKUP(Tabla1[[#This Row],[FECHA]],'COMPARENDOS TOTALES'!A:D,4,FALSE),0)</f>
        <v>116</v>
      </c>
      <c r="F4490" s="9">
        <f>IFERROR(VLOOKUP(Tabla1[[#This Row],[FECHA]],'COMPARENDOS TOTALES'!A:D,3,FALSE),0)</f>
        <v>71462438</v>
      </c>
      <c r="G4490" s="5">
        <f>IFERROR(VLOOKUP(Tabla1[[#This Row],[FECHA]],EXONERACIONES!A:D,4,FALSE),0)</f>
        <v>17</v>
      </c>
      <c r="H4490" s="9">
        <f>IFERROR(VLOOKUP(Tabla1[[#This Row],[FECHA]],EXONERACIONES!A:D,3,FALSE),0)</f>
        <v>10953950</v>
      </c>
      <c r="I4490" s="5">
        <f>IFERROR(VLOOKUP(Tabla1[[#This Row],[FECHA]],'SIMIT CON RES'!A:D,4,FALSE),0)</f>
        <v>45</v>
      </c>
      <c r="J4490" s="9">
        <f>IFERROR(VLOOKUP(Tabla1[[#This Row],[FECHA]],'SIMIT CON RES'!A:D,3,FALSE),0)</f>
        <v>28995750</v>
      </c>
      <c r="K4490">
        <f>IFERROR(VLOOKUP(Tabla1[[#This Row],[FECHA]],'SIMIT SIN RES'!A:D,4,FALSE),0)</f>
        <v>1</v>
      </c>
      <c r="L4490" s="9">
        <f>IFERROR(VLOOKUP(Tabla1[[#This Row],[FECHA]],'SIMIT SIN RES'!A:D,3,FALSE),0)</f>
        <v>322175</v>
      </c>
      <c r="M4490" s="5">
        <f>IFERROR(VLOOKUP(Tabla1[[#This Row],[FECHA]],'RECAUDOS DE COMPARENDOS'!A:D,4,FALSE),0)</f>
        <v>0</v>
      </c>
      <c r="N4490" s="9">
        <f>IFERROR(VLOOKUP(Tabla1[[#This Row],[FECHA]],'RECAUDOS DE COMPARENDOS'!A:D,3,FALSE),0)</f>
        <v>0</v>
      </c>
      <c r="O4490" s="5">
        <f>IFERROR(VLOOKUP(Tabla1[[#This Row],[FECHA]],'RECAUDOS DE RESOLUCIONES'!A:D,4,FALSE),0)</f>
        <v>0</v>
      </c>
      <c r="P4490" s="9">
        <f>IFERROR(VLOOKUP(Tabla1[[#This Row],[FECHA]],'RECAUDOS DE RESOLUCIONES'!A:D,3,FALSE),0)</f>
        <v>0</v>
      </c>
      <c r="Q449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53</v>
      </c>
      <c r="R4490" s="9">
        <f>Tabla1[V. COMPARENDOS]-(Tabla1[V. EXONERACIONES]+Tabla1[[#This Row],[V. SIMIT CON RESOLUCION]]+Tabla1[[#This Row],[V. SIMIT SIN RESOLUCION]]+Tabla1[[#This Row],[V. RECAUDOS COMPARENDOS]]+Tabla1[[#This Row],[V. RECAUDOS RESOLUCIONES]])</f>
        <v>31190563</v>
      </c>
      <c r="S4490" s="11">
        <f>IFERROR(VLOOKUP(Tabla1[[#This Row],[FECHA]],'RECAUDOS LOCALES'!A:D,4,FALSE),0)</f>
        <v>0</v>
      </c>
      <c r="T4490" s="9">
        <f>IFERROR(VLOOKUP(Tabla1[[#This Row],[FECHA]],'RECAUDOS LOCALES'!A:D,3,FALSE),0)</f>
        <v>0</v>
      </c>
      <c r="U4490" s="11">
        <f>IFERROR(VLOOKUP(Tabla1[[#This Row],[FECHA]],'RECAUDOS EXTERNOS'!A:D,4,FALSE),0)</f>
        <v>0</v>
      </c>
      <c r="V4490" s="9">
        <f>IFERROR(VLOOKUP(Tabla1[[#This Row],[FECHA]],'RECAUDOS EXTERNOS'!A:D,3,FALSE),0)</f>
        <v>0</v>
      </c>
    </row>
    <row r="4491" spans="1:22" x14ac:dyDescent="0.25">
      <c r="A4491" s="1">
        <v>42050</v>
      </c>
      <c r="B4491" s="3" t="s">
        <v>4</v>
      </c>
      <c r="C4491" s="2">
        <v>42036</v>
      </c>
      <c r="D4491" s="5">
        <f>YEAR(Tabla1[[#This Row],[FECHA]])</f>
        <v>2015</v>
      </c>
      <c r="E4491" s="5">
        <f>IFERROR(VLOOKUP(Tabla1[[#This Row],[FECHA]],'COMPARENDOS TOTALES'!A:D,4,FALSE),0)</f>
        <v>212</v>
      </c>
      <c r="F4491" s="9">
        <f>IFERROR(VLOOKUP(Tabla1[[#This Row],[FECHA]],'COMPARENDOS TOTALES'!A:D,3,FALSE),0)</f>
        <v>131568210</v>
      </c>
      <c r="G4491" s="5">
        <f>IFERROR(VLOOKUP(Tabla1[[#This Row],[FECHA]],EXONERACIONES!A:D,4,FALSE),0)</f>
        <v>31</v>
      </c>
      <c r="H4491" s="9">
        <f>IFERROR(VLOOKUP(Tabla1[[#This Row],[FECHA]],EXONERACIONES!A:D,3,FALSE),0)</f>
        <v>19471452</v>
      </c>
      <c r="I4491" s="5">
        <f>IFERROR(VLOOKUP(Tabla1[[#This Row],[FECHA]],'SIMIT CON RES'!A:D,4,FALSE),0)</f>
        <v>87</v>
      </c>
      <c r="J4491" s="9">
        <f>IFERROR(VLOOKUP(Tabla1[[#This Row],[FECHA]],'SIMIT CON RES'!A:D,3,FALSE),0)</f>
        <v>56058450</v>
      </c>
      <c r="K4491">
        <f>IFERROR(VLOOKUP(Tabla1[[#This Row],[FECHA]],'SIMIT SIN RES'!A:D,4,FALSE),0)</f>
        <v>1</v>
      </c>
      <c r="L4491" s="9">
        <f>IFERROR(VLOOKUP(Tabla1[[#This Row],[FECHA]],'SIMIT SIN RES'!A:D,3,FALSE),0)</f>
        <v>322175</v>
      </c>
      <c r="M4491" s="5">
        <f>IFERROR(VLOOKUP(Tabla1[[#This Row],[FECHA]],'RECAUDOS DE COMPARENDOS'!A:D,4,FALSE),0)</f>
        <v>0</v>
      </c>
      <c r="N4491" s="9">
        <f>IFERROR(VLOOKUP(Tabla1[[#This Row],[FECHA]],'RECAUDOS DE COMPARENDOS'!A:D,3,FALSE),0)</f>
        <v>0</v>
      </c>
      <c r="O4491" s="5">
        <f>IFERROR(VLOOKUP(Tabla1[[#This Row],[FECHA]],'RECAUDOS DE RESOLUCIONES'!A:D,4,FALSE),0)</f>
        <v>0</v>
      </c>
      <c r="P4491" s="9">
        <f>IFERROR(VLOOKUP(Tabla1[[#This Row],[FECHA]],'RECAUDOS DE RESOLUCIONES'!A:D,3,FALSE),0)</f>
        <v>0</v>
      </c>
      <c r="Q449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93</v>
      </c>
      <c r="R4491" s="9">
        <f>Tabla1[V. COMPARENDOS]-(Tabla1[V. EXONERACIONES]+Tabla1[[#This Row],[V. SIMIT CON RESOLUCION]]+Tabla1[[#This Row],[V. SIMIT SIN RESOLUCION]]+Tabla1[[#This Row],[V. RECAUDOS COMPARENDOS]]+Tabla1[[#This Row],[V. RECAUDOS RESOLUCIONES]])</f>
        <v>55716133</v>
      </c>
      <c r="S4491" s="11">
        <f>IFERROR(VLOOKUP(Tabla1[[#This Row],[FECHA]],'RECAUDOS LOCALES'!A:D,4,FALSE),0)</f>
        <v>0</v>
      </c>
      <c r="T4491" s="9">
        <f>IFERROR(VLOOKUP(Tabla1[[#This Row],[FECHA]],'RECAUDOS LOCALES'!A:D,3,FALSE),0)</f>
        <v>0</v>
      </c>
      <c r="U4491" s="11">
        <f>IFERROR(VLOOKUP(Tabla1[[#This Row],[FECHA]],'RECAUDOS EXTERNOS'!A:D,4,FALSE),0)</f>
        <v>0</v>
      </c>
      <c r="V4491" s="9">
        <f>IFERROR(VLOOKUP(Tabla1[[#This Row],[FECHA]],'RECAUDOS EXTERNOS'!A:D,3,FALSE),0)</f>
        <v>0</v>
      </c>
    </row>
    <row r="4492" spans="1:22" x14ac:dyDescent="0.25">
      <c r="A4492" s="1">
        <v>42051</v>
      </c>
      <c r="B4492" s="3" t="s">
        <v>1</v>
      </c>
      <c r="C4492" s="2">
        <v>42036</v>
      </c>
      <c r="D4492" s="5">
        <f>YEAR(Tabla1[[#This Row],[FECHA]])</f>
        <v>2015</v>
      </c>
      <c r="E4492" s="5">
        <f>IFERROR(VLOOKUP(Tabla1[[#This Row],[FECHA]],'COMPARENDOS TOTALES'!A:D,4,FALSE),0)</f>
        <v>131</v>
      </c>
      <c r="F4492" s="9">
        <f>IFERROR(VLOOKUP(Tabla1[[#This Row],[FECHA]],'COMPARENDOS TOTALES'!A:D,3,FALSE),0)</f>
        <v>81872719</v>
      </c>
      <c r="G4492" s="5">
        <f>IFERROR(VLOOKUP(Tabla1[[#This Row],[FECHA]],EXONERACIONES!A:D,4,FALSE),0)</f>
        <v>24</v>
      </c>
      <c r="H4492" s="9">
        <f>IFERROR(VLOOKUP(Tabla1[[#This Row],[FECHA]],EXONERACIONES!A:D,3,FALSE),0)</f>
        <v>15464400</v>
      </c>
      <c r="I4492" s="5">
        <f>IFERROR(VLOOKUP(Tabla1[[#This Row],[FECHA]],'SIMIT CON RES'!A:D,4,FALSE),0)</f>
        <v>44</v>
      </c>
      <c r="J4492" s="9">
        <f>IFERROR(VLOOKUP(Tabla1[[#This Row],[FECHA]],'SIMIT CON RES'!A:D,3,FALSE),0)</f>
        <v>28351400</v>
      </c>
      <c r="K4492">
        <f>IFERROR(VLOOKUP(Tabla1[[#This Row],[FECHA]],'SIMIT SIN RES'!A:D,4,FALSE),0)</f>
        <v>2</v>
      </c>
      <c r="L4492" s="9">
        <f>IFERROR(VLOOKUP(Tabla1[[#This Row],[FECHA]],'SIMIT SIN RES'!A:D,3,FALSE),0)</f>
        <v>1288700</v>
      </c>
      <c r="M4492" s="5">
        <f>IFERROR(VLOOKUP(Tabla1[[#This Row],[FECHA]],'RECAUDOS DE COMPARENDOS'!A:D,4,FALSE),0)</f>
        <v>0</v>
      </c>
      <c r="N4492" s="9">
        <f>IFERROR(VLOOKUP(Tabla1[[#This Row],[FECHA]],'RECAUDOS DE COMPARENDOS'!A:D,3,FALSE),0)</f>
        <v>0</v>
      </c>
      <c r="O4492" s="5">
        <f>IFERROR(VLOOKUP(Tabla1[[#This Row],[FECHA]],'RECAUDOS DE RESOLUCIONES'!A:D,4,FALSE),0)</f>
        <v>0</v>
      </c>
      <c r="P4492" s="9">
        <f>IFERROR(VLOOKUP(Tabla1[[#This Row],[FECHA]],'RECAUDOS DE RESOLUCIONES'!A:D,3,FALSE),0)</f>
        <v>0</v>
      </c>
      <c r="Q449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61</v>
      </c>
      <c r="R4492" s="9">
        <f>Tabla1[V. COMPARENDOS]-(Tabla1[V. EXONERACIONES]+Tabla1[[#This Row],[V. SIMIT CON RESOLUCION]]+Tabla1[[#This Row],[V. SIMIT SIN RESOLUCION]]+Tabla1[[#This Row],[V. RECAUDOS COMPARENDOS]]+Tabla1[[#This Row],[V. RECAUDOS RESOLUCIONES]])</f>
        <v>36768219</v>
      </c>
      <c r="S4492" s="11">
        <f>IFERROR(VLOOKUP(Tabla1[[#This Row],[FECHA]],'RECAUDOS LOCALES'!A:D,4,FALSE),0)</f>
        <v>0</v>
      </c>
      <c r="T4492" s="9">
        <f>IFERROR(VLOOKUP(Tabla1[[#This Row],[FECHA]],'RECAUDOS LOCALES'!A:D,3,FALSE),0)</f>
        <v>0</v>
      </c>
      <c r="U4492" s="11">
        <f>IFERROR(VLOOKUP(Tabla1[[#This Row],[FECHA]],'RECAUDOS EXTERNOS'!A:D,4,FALSE),0)</f>
        <v>0</v>
      </c>
      <c r="V4492" s="9">
        <f>IFERROR(VLOOKUP(Tabla1[[#This Row],[FECHA]],'RECAUDOS EXTERNOS'!A:D,3,FALSE),0)</f>
        <v>0</v>
      </c>
    </row>
    <row r="4493" spans="1:22" x14ac:dyDescent="0.25">
      <c r="A4493" s="1">
        <v>42052</v>
      </c>
      <c r="B4493" s="3" t="s">
        <v>2</v>
      </c>
      <c r="C4493" s="2">
        <v>42036</v>
      </c>
      <c r="D4493" s="5">
        <f>YEAR(Tabla1[[#This Row],[FECHA]])</f>
        <v>2015</v>
      </c>
      <c r="E4493" s="5">
        <f>IFERROR(VLOOKUP(Tabla1[[#This Row],[FECHA]],'COMPARENDOS TOTALES'!A:D,4,FALSE),0)</f>
        <v>102</v>
      </c>
      <c r="F4493" s="9">
        <f>IFERROR(VLOOKUP(Tabla1[[#This Row],[FECHA]],'COMPARENDOS TOTALES'!A:D,3,FALSE),0)</f>
        <v>61897866</v>
      </c>
      <c r="G4493" s="5">
        <f>IFERROR(VLOOKUP(Tabla1[[#This Row],[FECHA]],EXONERACIONES!A:D,4,FALSE),0)</f>
        <v>11</v>
      </c>
      <c r="H4493" s="9">
        <f>IFERROR(VLOOKUP(Tabla1[[#This Row],[FECHA]],EXONERACIONES!A:D,3,FALSE),0)</f>
        <v>7087850</v>
      </c>
      <c r="I4493" s="5">
        <f>IFERROR(VLOOKUP(Tabla1[[#This Row],[FECHA]],'SIMIT CON RES'!A:D,4,FALSE),0)</f>
        <v>36</v>
      </c>
      <c r="J4493" s="9">
        <f>IFERROR(VLOOKUP(Tabla1[[#This Row],[FECHA]],'SIMIT CON RES'!A:D,3,FALSE),0)</f>
        <v>23196600</v>
      </c>
      <c r="K4493">
        <f>IFERROR(VLOOKUP(Tabla1[[#This Row],[FECHA]],'SIMIT SIN RES'!A:D,4,FALSE),0)</f>
        <v>3</v>
      </c>
      <c r="L4493" s="9">
        <f>IFERROR(VLOOKUP(Tabla1[[#This Row],[FECHA]],'SIMIT SIN RES'!A:D,3,FALSE),0)</f>
        <v>1047068</v>
      </c>
      <c r="M4493" s="5">
        <f>IFERROR(VLOOKUP(Tabla1[[#This Row],[FECHA]],'RECAUDOS DE COMPARENDOS'!A:D,4,FALSE),0)</f>
        <v>0</v>
      </c>
      <c r="N4493" s="9">
        <f>IFERROR(VLOOKUP(Tabla1[[#This Row],[FECHA]],'RECAUDOS DE COMPARENDOS'!A:D,3,FALSE),0)</f>
        <v>0</v>
      </c>
      <c r="O4493" s="5">
        <f>IFERROR(VLOOKUP(Tabla1[[#This Row],[FECHA]],'RECAUDOS DE RESOLUCIONES'!A:D,4,FALSE),0)</f>
        <v>0</v>
      </c>
      <c r="P4493" s="9">
        <f>IFERROR(VLOOKUP(Tabla1[[#This Row],[FECHA]],'RECAUDOS DE RESOLUCIONES'!A:D,3,FALSE),0)</f>
        <v>0</v>
      </c>
      <c r="Q449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52</v>
      </c>
      <c r="R4493" s="9">
        <f>Tabla1[V. COMPARENDOS]-(Tabla1[V. EXONERACIONES]+Tabla1[[#This Row],[V. SIMIT CON RESOLUCION]]+Tabla1[[#This Row],[V. SIMIT SIN RESOLUCION]]+Tabla1[[#This Row],[V. RECAUDOS COMPARENDOS]]+Tabla1[[#This Row],[V. RECAUDOS RESOLUCIONES]])</f>
        <v>30566348</v>
      </c>
      <c r="S4493" s="11">
        <f>IFERROR(VLOOKUP(Tabla1[[#This Row],[FECHA]],'RECAUDOS LOCALES'!A:D,4,FALSE),0)</f>
        <v>0</v>
      </c>
      <c r="T4493" s="9">
        <f>IFERROR(VLOOKUP(Tabla1[[#This Row],[FECHA]],'RECAUDOS LOCALES'!A:D,3,FALSE),0)</f>
        <v>0</v>
      </c>
      <c r="U4493" s="11">
        <f>IFERROR(VLOOKUP(Tabla1[[#This Row],[FECHA]],'RECAUDOS EXTERNOS'!A:D,4,FALSE),0)</f>
        <v>0</v>
      </c>
      <c r="V4493" s="9">
        <f>IFERROR(VLOOKUP(Tabla1[[#This Row],[FECHA]],'RECAUDOS EXTERNOS'!A:D,3,FALSE),0)</f>
        <v>0</v>
      </c>
    </row>
    <row r="4494" spans="1:22" x14ac:dyDescent="0.25">
      <c r="A4494" s="1">
        <v>42053</v>
      </c>
      <c r="B4494" s="3" t="s">
        <v>3</v>
      </c>
      <c r="C4494" s="2">
        <v>42036</v>
      </c>
      <c r="D4494" s="5">
        <f>YEAR(Tabla1[[#This Row],[FECHA]])</f>
        <v>2015</v>
      </c>
      <c r="E4494" s="5">
        <f>IFERROR(VLOOKUP(Tabla1[[#This Row],[FECHA]],'COMPARENDOS TOTALES'!A:D,4,FALSE),0)</f>
        <v>93</v>
      </c>
      <c r="F4494" s="9">
        <f>IFERROR(VLOOKUP(Tabla1[[#This Row],[FECHA]],'COMPARENDOS TOTALES'!A:D,3,FALSE),0)</f>
        <v>57780742</v>
      </c>
      <c r="G4494" s="5">
        <f>IFERROR(VLOOKUP(Tabla1[[#This Row],[FECHA]],EXONERACIONES!A:D,4,FALSE),0)</f>
        <v>13</v>
      </c>
      <c r="H4494" s="9">
        <f>IFERROR(VLOOKUP(Tabla1[[#This Row],[FECHA]],EXONERACIONES!A:D,3,FALSE),0)</f>
        <v>8376550</v>
      </c>
      <c r="I4494" s="5">
        <f>IFERROR(VLOOKUP(Tabla1[[#This Row],[FECHA]],'SIMIT CON RES'!A:D,4,FALSE),0)</f>
        <v>41</v>
      </c>
      <c r="J4494" s="9">
        <f>IFERROR(VLOOKUP(Tabla1[[#This Row],[FECHA]],'SIMIT CON RES'!A:D,3,FALSE),0)</f>
        <v>26418350</v>
      </c>
      <c r="K4494">
        <f>IFERROR(VLOOKUP(Tabla1[[#This Row],[FECHA]],'SIMIT SIN RES'!A:D,4,FALSE),0)</f>
        <v>3</v>
      </c>
      <c r="L4494" s="9">
        <f>IFERROR(VLOOKUP(Tabla1[[#This Row],[FECHA]],'SIMIT SIN RES'!A:D,3,FALSE),0)</f>
        <v>1138352</v>
      </c>
      <c r="M4494" s="5">
        <f>IFERROR(VLOOKUP(Tabla1[[#This Row],[FECHA]],'RECAUDOS DE COMPARENDOS'!A:D,4,FALSE),0)</f>
        <v>0</v>
      </c>
      <c r="N4494" s="9">
        <f>IFERROR(VLOOKUP(Tabla1[[#This Row],[FECHA]],'RECAUDOS DE COMPARENDOS'!A:D,3,FALSE),0)</f>
        <v>0</v>
      </c>
      <c r="O4494" s="5">
        <f>IFERROR(VLOOKUP(Tabla1[[#This Row],[FECHA]],'RECAUDOS DE RESOLUCIONES'!A:D,4,FALSE),0)</f>
        <v>0</v>
      </c>
      <c r="P4494" s="9">
        <f>IFERROR(VLOOKUP(Tabla1[[#This Row],[FECHA]],'RECAUDOS DE RESOLUCIONES'!A:D,3,FALSE),0)</f>
        <v>0</v>
      </c>
      <c r="Q449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36</v>
      </c>
      <c r="R4494" s="9">
        <f>Tabla1[V. COMPARENDOS]-(Tabla1[V. EXONERACIONES]+Tabla1[[#This Row],[V. SIMIT CON RESOLUCION]]+Tabla1[[#This Row],[V. SIMIT SIN RESOLUCION]]+Tabla1[[#This Row],[V. RECAUDOS COMPARENDOS]]+Tabla1[[#This Row],[V. RECAUDOS RESOLUCIONES]])</f>
        <v>21847490</v>
      </c>
      <c r="S4494" s="11">
        <f>IFERROR(VLOOKUP(Tabla1[[#This Row],[FECHA]],'RECAUDOS LOCALES'!A:D,4,FALSE),0)</f>
        <v>6</v>
      </c>
      <c r="T4494" s="9">
        <f>IFERROR(VLOOKUP(Tabla1[[#This Row],[FECHA]],'RECAUDOS LOCALES'!A:D,3,FALSE),0)</f>
        <v>633550</v>
      </c>
      <c r="U4494" s="11">
        <f>IFERROR(VLOOKUP(Tabla1[[#This Row],[FECHA]],'RECAUDOS EXTERNOS'!A:D,4,FALSE),0)</f>
        <v>1</v>
      </c>
      <c r="V4494" s="9">
        <f>IFERROR(VLOOKUP(Tabla1[[#This Row],[FECHA]],'RECAUDOS EXTERNOS'!A:D,3,FALSE),0)</f>
        <v>195323</v>
      </c>
    </row>
    <row r="4495" spans="1:22" x14ac:dyDescent="0.25">
      <c r="A4495" s="1">
        <v>42054</v>
      </c>
      <c r="B4495" s="3" t="s">
        <v>6</v>
      </c>
      <c r="C4495" s="2">
        <v>42036</v>
      </c>
      <c r="D4495" s="5">
        <f>YEAR(Tabla1[[#This Row],[FECHA]])</f>
        <v>2015</v>
      </c>
      <c r="E4495" s="5">
        <f>IFERROR(VLOOKUP(Tabla1[[#This Row],[FECHA]],'COMPARENDOS TOTALES'!A:D,4,FALSE),0)</f>
        <v>143</v>
      </c>
      <c r="F4495" s="9">
        <f>IFERROR(VLOOKUP(Tabla1[[#This Row],[FECHA]],'COMPARENDOS TOTALES'!A:D,3,FALSE),0)</f>
        <v>88175266</v>
      </c>
      <c r="G4495" s="5">
        <f>IFERROR(VLOOKUP(Tabla1[[#This Row],[FECHA]],EXONERACIONES!A:D,4,FALSE),0)</f>
        <v>29</v>
      </c>
      <c r="H4495" s="9">
        <f>IFERROR(VLOOKUP(Tabla1[[#This Row],[FECHA]],EXONERACIONES!A:D,3,FALSE),0)</f>
        <v>18686150</v>
      </c>
      <c r="I4495" s="5">
        <f>IFERROR(VLOOKUP(Tabla1[[#This Row],[FECHA]],'SIMIT CON RES'!A:D,4,FALSE),0)</f>
        <v>51</v>
      </c>
      <c r="J4495" s="9">
        <f>IFERROR(VLOOKUP(Tabla1[[#This Row],[FECHA]],'SIMIT CON RES'!A:D,3,FALSE),0)</f>
        <v>32217500</v>
      </c>
      <c r="K4495">
        <f>IFERROR(VLOOKUP(Tabla1[[#This Row],[FECHA]],'SIMIT SIN RES'!A:D,4,FALSE),0)</f>
        <v>2</v>
      </c>
      <c r="L4495" s="9">
        <f>IFERROR(VLOOKUP(Tabla1[[#This Row],[FECHA]],'SIMIT SIN RES'!A:D,3,FALSE),0)</f>
        <v>644350</v>
      </c>
      <c r="M4495" s="5">
        <f>IFERROR(VLOOKUP(Tabla1[[#This Row],[FECHA]],'RECAUDOS DE COMPARENDOS'!A:D,4,FALSE),0)</f>
        <v>1</v>
      </c>
      <c r="N4495" s="9">
        <f>IFERROR(VLOOKUP(Tabla1[[#This Row],[FECHA]],'RECAUDOS DE COMPARENDOS'!A:D,3,FALSE),0)</f>
        <v>644350</v>
      </c>
      <c r="O4495" s="5">
        <f>IFERROR(VLOOKUP(Tabla1[[#This Row],[FECHA]],'RECAUDOS DE RESOLUCIONES'!A:D,4,FALSE),0)</f>
        <v>0</v>
      </c>
      <c r="P4495" s="9">
        <f>IFERROR(VLOOKUP(Tabla1[[#This Row],[FECHA]],'RECAUDOS DE RESOLUCIONES'!A:D,3,FALSE),0)</f>
        <v>0</v>
      </c>
      <c r="Q449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60</v>
      </c>
      <c r="R4495" s="9">
        <f>Tabla1[V. COMPARENDOS]-(Tabla1[V. EXONERACIONES]+Tabla1[[#This Row],[V. SIMIT CON RESOLUCION]]+Tabla1[[#This Row],[V. SIMIT SIN RESOLUCION]]+Tabla1[[#This Row],[V. RECAUDOS COMPARENDOS]]+Tabla1[[#This Row],[V. RECAUDOS RESOLUCIONES]])</f>
        <v>35982916</v>
      </c>
      <c r="S4495" s="11">
        <f>IFERROR(VLOOKUP(Tabla1[[#This Row],[FECHA]],'RECAUDOS LOCALES'!A:D,4,FALSE),0)</f>
        <v>0</v>
      </c>
      <c r="T4495" s="9">
        <f>IFERROR(VLOOKUP(Tabla1[[#This Row],[FECHA]],'RECAUDOS LOCALES'!A:D,3,FALSE),0)</f>
        <v>0</v>
      </c>
      <c r="U4495" s="11">
        <f>IFERROR(VLOOKUP(Tabla1[[#This Row],[FECHA]],'RECAUDOS EXTERNOS'!A:D,4,FALSE),0)</f>
        <v>2</v>
      </c>
      <c r="V4495" s="9">
        <f>IFERROR(VLOOKUP(Tabla1[[#This Row],[FECHA]],'RECAUDOS EXTERNOS'!A:D,3,FALSE),0)</f>
        <v>885831</v>
      </c>
    </row>
    <row r="4496" spans="1:22" x14ac:dyDescent="0.25">
      <c r="A4496" s="1">
        <v>42055</v>
      </c>
      <c r="B4496" s="3" t="s">
        <v>0</v>
      </c>
      <c r="C4496" s="2">
        <v>42036</v>
      </c>
      <c r="D4496" s="5">
        <f>YEAR(Tabla1[[#This Row],[FECHA]])</f>
        <v>2015</v>
      </c>
      <c r="E4496" s="5">
        <f>IFERROR(VLOOKUP(Tabla1[[#This Row],[FECHA]],'COMPARENDOS TOTALES'!A:D,4,FALSE),0)</f>
        <v>213</v>
      </c>
      <c r="F4496" s="9">
        <f>IFERROR(VLOOKUP(Tabla1[[#This Row],[FECHA]],'COMPARENDOS TOTALES'!A:D,3,FALSE),0)</f>
        <v>133098538</v>
      </c>
      <c r="G4496" s="5">
        <f>IFERROR(VLOOKUP(Tabla1[[#This Row],[FECHA]],EXONERACIONES!A:D,4,FALSE),0)</f>
        <v>25</v>
      </c>
      <c r="H4496" s="9">
        <f>IFERROR(VLOOKUP(Tabla1[[#This Row],[FECHA]],EXONERACIONES!A:D,3,FALSE),0)</f>
        <v>16108750</v>
      </c>
      <c r="I4496" s="5">
        <f>IFERROR(VLOOKUP(Tabla1[[#This Row],[FECHA]],'SIMIT CON RES'!A:D,4,FALSE),0)</f>
        <v>90</v>
      </c>
      <c r="J4496" s="9">
        <f>IFERROR(VLOOKUP(Tabla1[[#This Row],[FECHA]],'SIMIT CON RES'!A:D,3,FALSE),0)</f>
        <v>57991500</v>
      </c>
      <c r="K4496">
        <f>IFERROR(VLOOKUP(Tabla1[[#This Row],[FECHA]],'SIMIT SIN RES'!A:D,4,FALSE),0)</f>
        <v>6</v>
      </c>
      <c r="L4496" s="9">
        <f>IFERROR(VLOOKUP(Tabla1[[#This Row],[FECHA]],'SIMIT SIN RES'!A:D,3,FALSE),0)</f>
        <v>3100934</v>
      </c>
      <c r="M4496" s="5">
        <f>IFERROR(VLOOKUP(Tabla1[[#This Row],[FECHA]],'RECAUDOS DE COMPARENDOS'!A:D,4,FALSE),0)</f>
        <v>0</v>
      </c>
      <c r="N4496" s="9">
        <f>IFERROR(VLOOKUP(Tabla1[[#This Row],[FECHA]],'RECAUDOS DE COMPARENDOS'!A:D,3,FALSE),0)</f>
        <v>0</v>
      </c>
      <c r="O4496" s="5">
        <f>IFERROR(VLOOKUP(Tabla1[[#This Row],[FECHA]],'RECAUDOS DE RESOLUCIONES'!A:D,4,FALSE),0)</f>
        <v>0</v>
      </c>
      <c r="P4496" s="9">
        <f>IFERROR(VLOOKUP(Tabla1[[#This Row],[FECHA]],'RECAUDOS DE RESOLUCIONES'!A:D,3,FALSE),0)</f>
        <v>0</v>
      </c>
      <c r="Q449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92</v>
      </c>
      <c r="R4496" s="9">
        <f>Tabla1[V. COMPARENDOS]-(Tabla1[V. EXONERACIONES]+Tabla1[[#This Row],[V. SIMIT CON RESOLUCION]]+Tabla1[[#This Row],[V. SIMIT SIN RESOLUCION]]+Tabla1[[#This Row],[V. RECAUDOS COMPARENDOS]]+Tabla1[[#This Row],[V. RECAUDOS RESOLUCIONES]])</f>
        <v>55897354</v>
      </c>
      <c r="S4496" s="11">
        <f>IFERROR(VLOOKUP(Tabla1[[#This Row],[FECHA]],'RECAUDOS LOCALES'!A:D,4,FALSE),0)</f>
        <v>2</v>
      </c>
      <c r="T4496" s="9">
        <f>IFERROR(VLOOKUP(Tabla1[[#This Row],[FECHA]],'RECAUDOS LOCALES'!A:D,3,FALSE),0)</f>
        <v>156589</v>
      </c>
      <c r="U4496" s="11">
        <f>IFERROR(VLOOKUP(Tabla1[[#This Row],[FECHA]],'RECAUDOS EXTERNOS'!A:D,4,FALSE),0)</f>
        <v>0</v>
      </c>
      <c r="V4496" s="9">
        <f>IFERROR(VLOOKUP(Tabla1[[#This Row],[FECHA]],'RECAUDOS EXTERNOS'!A:D,3,FALSE),0)</f>
        <v>0</v>
      </c>
    </row>
    <row r="4497" spans="1:22" x14ac:dyDescent="0.25">
      <c r="A4497" s="1">
        <v>42056</v>
      </c>
      <c r="B4497" s="3" t="s">
        <v>5</v>
      </c>
      <c r="C4497" s="2">
        <v>42036</v>
      </c>
      <c r="D4497" s="5">
        <f>YEAR(Tabla1[[#This Row],[FECHA]])</f>
        <v>2015</v>
      </c>
      <c r="E4497" s="5">
        <f>IFERROR(VLOOKUP(Tabla1[[#This Row],[FECHA]],'COMPARENDOS TOTALES'!A:D,4,FALSE),0)</f>
        <v>177</v>
      </c>
      <c r="F4497" s="9">
        <f>IFERROR(VLOOKUP(Tabla1[[#This Row],[FECHA]],'COMPARENDOS TOTALES'!A:D,3,FALSE),0)</f>
        <v>109136780</v>
      </c>
      <c r="G4497" s="5">
        <f>IFERROR(VLOOKUP(Tabla1[[#This Row],[FECHA]],EXONERACIONES!A:D,4,FALSE),0)</f>
        <v>24</v>
      </c>
      <c r="H4497" s="9">
        <f>IFERROR(VLOOKUP(Tabla1[[#This Row],[FECHA]],EXONERACIONES!A:D,3,FALSE),0)</f>
        <v>15464400</v>
      </c>
      <c r="I4497" s="5">
        <f>IFERROR(VLOOKUP(Tabla1[[#This Row],[FECHA]],'SIMIT CON RES'!A:D,4,FALSE),0)</f>
        <v>72</v>
      </c>
      <c r="J4497" s="9">
        <f>IFERROR(VLOOKUP(Tabla1[[#This Row],[FECHA]],'SIMIT CON RES'!A:D,3,FALSE),0)</f>
        <v>45748850</v>
      </c>
      <c r="K4497">
        <f>IFERROR(VLOOKUP(Tabla1[[#This Row],[FECHA]],'SIMIT SIN RES'!A:D,4,FALSE),0)</f>
        <v>7</v>
      </c>
      <c r="L4497" s="9">
        <f>IFERROR(VLOOKUP(Tabla1[[#This Row],[FECHA]],'SIMIT SIN RES'!A:D,3,FALSE),0)</f>
        <v>2899575</v>
      </c>
      <c r="M4497" s="5">
        <f>IFERROR(VLOOKUP(Tabla1[[#This Row],[FECHA]],'RECAUDOS DE COMPARENDOS'!A:D,4,FALSE),0)</f>
        <v>0</v>
      </c>
      <c r="N4497" s="9">
        <f>IFERROR(VLOOKUP(Tabla1[[#This Row],[FECHA]],'RECAUDOS DE COMPARENDOS'!A:D,3,FALSE),0)</f>
        <v>0</v>
      </c>
      <c r="O4497" s="5">
        <f>IFERROR(VLOOKUP(Tabla1[[#This Row],[FECHA]],'RECAUDOS DE RESOLUCIONES'!A:D,4,FALSE),0)</f>
        <v>0</v>
      </c>
      <c r="P4497" s="9">
        <f>IFERROR(VLOOKUP(Tabla1[[#This Row],[FECHA]],'RECAUDOS DE RESOLUCIONES'!A:D,3,FALSE),0)</f>
        <v>0</v>
      </c>
      <c r="Q449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74</v>
      </c>
      <c r="R4497" s="9">
        <f>Tabla1[V. COMPARENDOS]-(Tabla1[V. EXONERACIONES]+Tabla1[[#This Row],[V. SIMIT CON RESOLUCION]]+Tabla1[[#This Row],[V. SIMIT SIN RESOLUCION]]+Tabla1[[#This Row],[V. RECAUDOS COMPARENDOS]]+Tabla1[[#This Row],[V. RECAUDOS RESOLUCIONES]])</f>
        <v>45023955</v>
      </c>
      <c r="S4497" s="11">
        <f>IFERROR(VLOOKUP(Tabla1[[#This Row],[FECHA]],'RECAUDOS LOCALES'!A:D,4,FALSE),0)</f>
        <v>0</v>
      </c>
      <c r="T4497" s="9">
        <f>IFERROR(VLOOKUP(Tabla1[[#This Row],[FECHA]],'RECAUDOS LOCALES'!A:D,3,FALSE),0)</f>
        <v>0</v>
      </c>
      <c r="U4497" s="11">
        <f>IFERROR(VLOOKUP(Tabla1[[#This Row],[FECHA]],'RECAUDOS EXTERNOS'!A:D,4,FALSE),0)</f>
        <v>0</v>
      </c>
      <c r="V4497" s="9">
        <f>IFERROR(VLOOKUP(Tabla1[[#This Row],[FECHA]],'RECAUDOS EXTERNOS'!A:D,3,FALSE),0)</f>
        <v>0</v>
      </c>
    </row>
    <row r="4498" spans="1:22" x14ac:dyDescent="0.25">
      <c r="A4498" s="1">
        <v>42057</v>
      </c>
      <c r="B4498" s="3" t="s">
        <v>4</v>
      </c>
      <c r="C4498" s="2">
        <v>42036</v>
      </c>
      <c r="D4498" s="5">
        <f>YEAR(Tabla1[[#This Row],[FECHA]])</f>
        <v>2015</v>
      </c>
      <c r="E4498" s="5">
        <f>IFERROR(VLOOKUP(Tabla1[[#This Row],[FECHA]],'COMPARENDOS TOTALES'!A:D,4,FALSE),0)</f>
        <v>179</v>
      </c>
      <c r="F4498" s="9">
        <f>IFERROR(VLOOKUP(Tabla1[[#This Row],[FECHA]],'COMPARENDOS TOTALES'!A:D,3,FALSE),0)</f>
        <v>110183845</v>
      </c>
      <c r="G4498" s="5">
        <f>IFERROR(VLOOKUP(Tabla1[[#This Row],[FECHA]],EXONERACIONES!A:D,4,FALSE),0)</f>
        <v>26</v>
      </c>
      <c r="H4498" s="9">
        <f>IFERROR(VLOOKUP(Tabla1[[#This Row],[FECHA]],EXONERACIONES!A:D,3,FALSE),0)</f>
        <v>16108750</v>
      </c>
      <c r="I4498" s="5">
        <f>IFERROR(VLOOKUP(Tabla1[[#This Row],[FECHA]],'SIMIT CON RES'!A:D,4,FALSE),0)</f>
        <v>66</v>
      </c>
      <c r="J4498" s="9">
        <f>IFERROR(VLOOKUP(Tabla1[[#This Row],[FECHA]],'SIMIT CON RES'!A:D,3,FALSE),0)</f>
        <v>42527100</v>
      </c>
      <c r="K4498">
        <f>IFERROR(VLOOKUP(Tabla1[[#This Row],[FECHA]],'SIMIT SIN RES'!A:D,4,FALSE),0)</f>
        <v>3</v>
      </c>
      <c r="L4498" s="9">
        <f>IFERROR(VLOOKUP(Tabla1[[#This Row],[FECHA]],'SIMIT SIN RES'!A:D,3,FALSE),0)</f>
        <v>966525</v>
      </c>
      <c r="M4498" s="5">
        <f>IFERROR(VLOOKUP(Tabla1[[#This Row],[FECHA]],'RECAUDOS DE COMPARENDOS'!A:D,4,FALSE),0)</f>
        <v>0</v>
      </c>
      <c r="N4498" s="9">
        <f>IFERROR(VLOOKUP(Tabla1[[#This Row],[FECHA]],'RECAUDOS DE COMPARENDOS'!A:D,3,FALSE),0)</f>
        <v>0</v>
      </c>
      <c r="O4498" s="5">
        <f>IFERROR(VLOOKUP(Tabla1[[#This Row],[FECHA]],'RECAUDOS DE RESOLUCIONES'!A:D,4,FALSE),0)</f>
        <v>0</v>
      </c>
      <c r="P4498" s="9">
        <f>IFERROR(VLOOKUP(Tabla1[[#This Row],[FECHA]],'RECAUDOS DE RESOLUCIONES'!A:D,3,FALSE),0)</f>
        <v>0</v>
      </c>
      <c r="Q449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84</v>
      </c>
      <c r="R4498" s="9">
        <f>Tabla1[V. COMPARENDOS]-(Tabla1[V. EXONERACIONES]+Tabla1[[#This Row],[V. SIMIT CON RESOLUCION]]+Tabla1[[#This Row],[V. SIMIT SIN RESOLUCION]]+Tabla1[[#This Row],[V. RECAUDOS COMPARENDOS]]+Tabla1[[#This Row],[V. RECAUDOS RESOLUCIONES]])</f>
        <v>50581470</v>
      </c>
      <c r="S4498" s="11">
        <f>IFERROR(VLOOKUP(Tabla1[[#This Row],[FECHA]],'RECAUDOS LOCALES'!A:D,4,FALSE),0)</f>
        <v>0</v>
      </c>
      <c r="T4498" s="9">
        <f>IFERROR(VLOOKUP(Tabla1[[#This Row],[FECHA]],'RECAUDOS LOCALES'!A:D,3,FALSE),0)</f>
        <v>0</v>
      </c>
      <c r="U4498" s="11">
        <f>IFERROR(VLOOKUP(Tabla1[[#This Row],[FECHA]],'RECAUDOS EXTERNOS'!A:D,4,FALSE),0)</f>
        <v>0</v>
      </c>
      <c r="V4498" s="9">
        <f>IFERROR(VLOOKUP(Tabla1[[#This Row],[FECHA]],'RECAUDOS EXTERNOS'!A:D,3,FALSE),0)</f>
        <v>0</v>
      </c>
    </row>
    <row r="4499" spans="1:22" x14ac:dyDescent="0.25">
      <c r="A4499" s="1">
        <v>42058</v>
      </c>
      <c r="B4499" s="3" t="s">
        <v>1</v>
      </c>
      <c r="C4499" s="2">
        <v>42036</v>
      </c>
      <c r="D4499" s="5">
        <f>YEAR(Tabla1[[#This Row],[FECHA]])</f>
        <v>2015</v>
      </c>
      <c r="E4499" s="5">
        <f>IFERROR(VLOOKUP(Tabla1[[#This Row],[FECHA]],'COMPARENDOS TOTALES'!A:D,4,FALSE),0)</f>
        <v>146</v>
      </c>
      <c r="F4499" s="9">
        <f>IFERROR(VLOOKUP(Tabla1[[#This Row],[FECHA]],'COMPARENDOS TOTALES'!A:D,3,FALSE),0)</f>
        <v>90954027</v>
      </c>
      <c r="G4499" s="5">
        <f>IFERROR(VLOOKUP(Tabla1[[#This Row],[FECHA]],EXONERACIONES!A:D,4,FALSE),0)</f>
        <v>23</v>
      </c>
      <c r="H4499" s="9">
        <f>IFERROR(VLOOKUP(Tabla1[[#This Row],[FECHA]],EXONERACIONES!A:D,3,FALSE),0)</f>
        <v>14578418</v>
      </c>
      <c r="I4499" s="5">
        <f>IFERROR(VLOOKUP(Tabla1[[#This Row],[FECHA]],'SIMIT CON RES'!A:D,4,FALSE),0)</f>
        <v>64</v>
      </c>
      <c r="J4499" s="9">
        <f>IFERROR(VLOOKUP(Tabla1[[#This Row],[FECHA]],'SIMIT CON RES'!A:D,3,FALSE),0)</f>
        <v>41238400</v>
      </c>
      <c r="K4499">
        <f>IFERROR(VLOOKUP(Tabla1[[#This Row],[FECHA]],'SIMIT SIN RES'!A:D,4,FALSE),0)</f>
        <v>4</v>
      </c>
      <c r="L4499" s="9">
        <f>IFERROR(VLOOKUP(Tabla1[[#This Row],[FECHA]],'SIMIT SIN RES'!A:D,3,FALSE),0)</f>
        <v>1812234</v>
      </c>
      <c r="M4499" s="5">
        <f>IFERROR(VLOOKUP(Tabla1[[#This Row],[FECHA]],'RECAUDOS DE COMPARENDOS'!A:D,4,FALSE),0)</f>
        <v>0</v>
      </c>
      <c r="N4499" s="9">
        <f>IFERROR(VLOOKUP(Tabla1[[#This Row],[FECHA]],'RECAUDOS DE COMPARENDOS'!A:D,3,FALSE),0)</f>
        <v>0</v>
      </c>
      <c r="O4499" s="5">
        <f>IFERROR(VLOOKUP(Tabla1[[#This Row],[FECHA]],'RECAUDOS DE RESOLUCIONES'!A:D,4,FALSE),0)</f>
        <v>0</v>
      </c>
      <c r="P4499" s="9">
        <f>IFERROR(VLOOKUP(Tabla1[[#This Row],[FECHA]],'RECAUDOS DE RESOLUCIONES'!A:D,3,FALSE),0)</f>
        <v>0</v>
      </c>
      <c r="Q449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55</v>
      </c>
      <c r="R4499" s="9">
        <f>Tabla1[V. COMPARENDOS]-(Tabla1[V. EXONERACIONES]+Tabla1[[#This Row],[V. SIMIT CON RESOLUCION]]+Tabla1[[#This Row],[V. SIMIT SIN RESOLUCION]]+Tabla1[[#This Row],[V. RECAUDOS COMPARENDOS]]+Tabla1[[#This Row],[V. RECAUDOS RESOLUCIONES]])</f>
        <v>33324975</v>
      </c>
      <c r="S4499" s="11">
        <f>IFERROR(VLOOKUP(Tabla1[[#This Row],[FECHA]],'RECAUDOS LOCALES'!A:D,4,FALSE),0)</f>
        <v>2</v>
      </c>
      <c r="T4499" s="9">
        <f>IFERROR(VLOOKUP(Tabla1[[#This Row],[FECHA]],'RECAUDOS LOCALES'!A:D,3,FALSE),0)</f>
        <v>237040</v>
      </c>
      <c r="U4499" s="11">
        <f>IFERROR(VLOOKUP(Tabla1[[#This Row],[FECHA]],'RECAUDOS EXTERNOS'!A:D,4,FALSE),0)</f>
        <v>1</v>
      </c>
      <c r="V4499" s="9">
        <f>IFERROR(VLOOKUP(Tabla1[[#This Row],[FECHA]],'RECAUDOS EXTERNOS'!A:D,3,FALSE),0)</f>
        <v>1128401</v>
      </c>
    </row>
    <row r="4500" spans="1:22" x14ac:dyDescent="0.25">
      <c r="A4500" s="1">
        <v>42059</v>
      </c>
      <c r="B4500" s="3" t="s">
        <v>2</v>
      </c>
      <c r="C4500" s="2">
        <v>42036</v>
      </c>
      <c r="D4500" s="5">
        <f>YEAR(Tabla1[[#This Row],[FECHA]])</f>
        <v>2015</v>
      </c>
      <c r="E4500" s="5">
        <f>IFERROR(VLOOKUP(Tabla1[[#This Row],[FECHA]],'COMPARENDOS TOTALES'!A:D,4,FALSE),0)</f>
        <v>171</v>
      </c>
      <c r="F4500" s="9">
        <f>IFERROR(VLOOKUP(Tabla1[[#This Row],[FECHA]],'COMPARENDOS TOTALES'!A:D,3,FALSE),0)</f>
        <v>105422370</v>
      </c>
      <c r="G4500" s="5">
        <f>IFERROR(VLOOKUP(Tabla1[[#This Row],[FECHA]],EXONERACIONES!A:D,4,FALSE),0)</f>
        <v>23</v>
      </c>
      <c r="H4500" s="9">
        <f>IFERROR(VLOOKUP(Tabla1[[#This Row],[FECHA]],EXONERACIONES!A:D,3,FALSE),0)</f>
        <v>14820050</v>
      </c>
      <c r="I4500" s="5">
        <f>IFERROR(VLOOKUP(Tabla1[[#This Row],[FECHA]],'SIMIT CON RES'!A:D,4,FALSE),0)</f>
        <v>77</v>
      </c>
      <c r="J4500" s="9">
        <f>IFERROR(VLOOKUP(Tabla1[[#This Row],[FECHA]],'SIMIT CON RES'!A:D,3,FALSE),0)</f>
        <v>49614950</v>
      </c>
      <c r="K4500">
        <f>IFERROR(VLOOKUP(Tabla1[[#This Row],[FECHA]],'SIMIT SIN RES'!A:D,4,FALSE),0)</f>
        <v>5</v>
      </c>
      <c r="L4500" s="9">
        <f>IFERROR(VLOOKUP(Tabla1[[#This Row],[FECHA]],'SIMIT SIN RES'!A:D,3,FALSE),0)</f>
        <v>1984061</v>
      </c>
      <c r="M4500" s="5">
        <f>IFERROR(VLOOKUP(Tabla1[[#This Row],[FECHA]],'RECAUDOS DE COMPARENDOS'!A:D,4,FALSE),0)</f>
        <v>1</v>
      </c>
      <c r="N4500" s="9">
        <f>IFERROR(VLOOKUP(Tabla1[[#This Row],[FECHA]],'RECAUDOS DE COMPARENDOS'!A:D,3,FALSE),0)</f>
        <v>644350</v>
      </c>
      <c r="O4500" s="5">
        <f>IFERROR(VLOOKUP(Tabla1[[#This Row],[FECHA]],'RECAUDOS DE RESOLUCIONES'!A:D,4,FALSE),0)</f>
        <v>0</v>
      </c>
      <c r="P4500" s="9">
        <f>IFERROR(VLOOKUP(Tabla1[[#This Row],[FECHA]],'RECAUDOS DE RESOLUCIONES'!A:D,3,FALSE),0)</f>
        <v>0</v>
      </c>
      <c r="Q450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65</v>
      </c>
      <c r="R4500" s="9">
        <f>Tabla1[V. COMPARENDOS]-(Tabla1[V. EXONERACIONES]+Tabla1[[#This Row],[V. SIMIT CON RESOLUCION]]+Tabla1[[#This Row],[V. SIMIT SIN RESOLUCION]]+Tabla1[[#This Row],[V. RECAUDOS COMPARENDOS]]+Tabla1[[#This Row],[V. RECAUDOS RESOLUCIONES]])</f>
        <v>38358959</v>
      </c>
      <c r="S4500" s="11">
        <f>IFERROR(VLOOKUP(Tabla1[[#This Row],[FECHA]],'RECAUDOS LOCALES'!A:D,4,FALSE),0)</f>
        <v>1</v>
      </c>
      <c r="T4500" s="9">
        <f>IFERROR(VLOOKUP(Tabla1[[#This Row],[FECHA]],'RECAUDOS LOCALES'!A:D,3,FALSE),0)</f>
        <v>160488</v>
      </c>
      <c r="U4500" s="11">
        <f>IFERROR(VLOOKUP(Tabla1[[#This Row],[FECHA]],'RECAUDOS EXTERNOS'!A:D,4,FALSE),0)</f>
        <v>1</v>
      </c>
      <c r="V4500" s="9">
        <f>IFERROR(VLOOKUP(Tabla1[[#This Row],[FECHA]],'RECAUDOS EXTERNOS'!A:D,3,FALSE),0)</f>
        <v>134916</v>
      </c>
    </row>
    <row r="4501" spans="1:22" x14ac:dyDescent="0.25">
      <c r="A4501" s="1">
        <v>42060</v>
      </c>
      <c r="B4501" s="3" t="s">
        <v>3</v>
      </c>
      <c r="C4501" s="2">
        <v>42036</v>
      </c>
      <c r="D4501" s="5">
        <f>YEAR(Tabla1[[#This Row],[FECHA]])</f>
        <v>2015</v>
      </c>
      <c r="E4501" s="5">
        <f>IFERROR(VLOOKUP(Tabla1[[#This Row],[FECHA]],'COMPARENDOS TOTALES'!A:D,4,FALSE),0)</f>
        <v>155</v>
      </c>
      <c r="F4501" s="9">
        <f>IFERROR(VLOOKUP(Tabla1[[#This Row],[FECHA]],'COMPARENDOS TOTALES'!A:D,3,FALSE),0)</f>
        <v>94565071</v>
      </c>
      <c r="G4501" s="5">
        <f>IFERROR(VLOOKUP(Tabla1[[#This Row],[FECHA]],EXONERACIONES!A:D,4,FALSE),0)</f>
        <v>20</v>
      </c>
      <c r="H4501" s="9">
        <f>IFERROR(VLOOKUP(Tabla1[[#This Row],[FECHA]],EXONERACIONES!A:D,3,FALSE),0)</f>
        <v>12564825</v>
      </c>
      <c r="I4501" s="5">
        <f>IFERROR(VLOOKUP(Tabla1[[#This Row],[FECHA]],'SIMIT CON RES'!A:D,4,FALSE),0)</f>
        <v>48</v>
      </c>
      <c r="J4501" s="9">
        <f>IFERROR(VLOOKUP(Tabla1[[#This Row],[FECHA]],'SIMIT CON RES'!A:D,3,FALSE),0)</f>
        <v>30928800</v>
      </c>
      <c r="K4501">
        <f>IFERROR(VLOOKUP(Tabla1[[#This Row],[FECHA]],'SIMIT SIN RES'!A:D,4,FALSE),0)</f>
        <v>2</v>
      </c>
      <c r="L4501" s="9">
        <f>IFERROR(VLOOKUP(Tabla1[[#This Row],[FECHA]],'SIMIT SIN RES'!A:D,3,FALSE),0)</f>
        <v>644350</v>
      </c>
      <c r="M4501" s="5">
        <f>IFERROR(VLOOKUP(Tabla1[[#This Row],[FECHA]],'RECAUDOS DE COMPARENDOS'!A:D,4,FALSE),0)</f>
        <v>0</v>
      </c>
      <c r="N4501" s="9">
        <f>IFERROR(VLOOKUP(Tabla1[[#This Row],[FECHA]],'RECAUDOS DE COMPARENDOS'!A:D,3,FALSE),0)</f>
        <v>0</v>
      </c>
      <c r="O4501" s="5">
        <f>IFERROR(VLOOKUP(Tabla1[[#This Row],[FECHA]],'RECAUDOS DE RESOLUCIONES'!A:D,4,FALSE),0)</f>
        <v>0</v>
      </c>
      <c r="P4501" s="9">
        <f>IFERROR(VLOOKUP(Tabla1[[#This Row],[FECHA]],'RECAUDOS DE RESOLUCIONES'!A:D,3,FALSE),0)</f>
        <v>0</v>
      </c>
      <c r="Q450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85</v>
      </c>
      <c r="R4501" s="9">
        <f>Tabla1[V. COMPARENDOS]-(Tabla1[V. EXONERACIONES]+Tabla1[[#This Row],[V. SIMIT CON RESOLUCION]]+Tabla1[[#This Row],[V. SIMIT SIN RESOLUCION]]+Tabla1[[#This Row],[V. RECAUDOS COMPARENDOS]]+Tabla1[[#This Row],[V. RECAUDOS RESOLUCIONES]])</f>
        <v>50427096</v>
      </c>
      <c r="S4501" s="11">
        <f>IFERROR(VLOOKUP(Tabla1[[#This Row],[FECHA]],'RECAUDOS LOCALES'!A:D,4,FALSE),0)</f>
        <v>4</v>
      </c>
      <c r="T4501" s="9">
        <f>IFERROR(VLOOKUP(Tabla1[[#This Row],[FECHA]],'RECAUDOS LOCALES'!A:D,3,FALSE),0)</f>
        <v>588612</v>
      </c>
      <c r="U4501" s="11">
        <f>IFERROR(VLOOKUP(Tabla1[[#This Row],[FECHA]],'RECAUDOS EXTERNOS'!A:D,4,FALSE),0)</f>
        <v>1</v>
      </c>
      <c r="V4501" s="9">
        <f>IFERROR(VLOOKUP(Tabla1[[#This Row],[FECHA]],'RECAUDOS EXTERNOS'!A:D,3,FALSE),0)</f>
        <v>534540</v>
      </c>
    </row>
    <row r="4502" spans="1:22" x14ac:dyDescent="0.25">
      <c r="A4502" s="1">
        <v>42061</v>
      </c>
      <c r="B4502" s="3" t="s">
        <v>6</v>
      </c>
      <c r="C4502" s="2">
        <v>42036</v>
      </c>
      <c r="D4502" s="5">
        <f>YEAR(Tabla1[[#This Row],[FECHA]])</f>
        <v>2015</v>
      </c>
      <c r="E4502" s="5">
        <f>IFERROR(VLOOKUP(Tabla1[[#This Row],[FECHA]],'COMPARENDOS TOTALES'!A:D,4,FALSE),0)</f>
        <v>165</v>
      </c>
      <c r="F4502" s="9">
        <f>IFERROR(VLOOKUP(Tabla1[[#This Row],[FECHA]],'COMPARENDOS TOTALES'!A:D,3,FALSE),0)</f>
        <v>100244744</v>
      </c>
      <c r="G4502" s="5">
        <f>IFERROR(VLOOKUP(Tabla1[[#This Row],[FECHA]],EXONERACIONES!A:D,4,FALSE),0)</f>
        <v>22</v>
      </c>
      <c r="H4502" s="9">
        <f>IFERROR(VLOOKUP(Tabla1[[#This Row],[FECHA]],EXONERACIONES!A:D,3,FALSE),0)</f>
        <v>13853525</v>
      </c>
      <c r="I4502" s="5">
        <f>IFERROR(VLOOKUP(Tabla1[[#This Row],[FECHA]],'SIMIT CON RES'!A:D,4,FALSE),0)</f>
        <v>58</v>
      </c>
      <c r="J4502" s="9">
        <f>IFERROR(VLOOKUP(Tabla1[[#This Row],[FECHA]],'SIMIT CON RES'!A:D,3,FALSE),0)</f>
        <v>37372300</v>
      </c>
      <c r="K4502">
        <f>IFERROR(VLOOKUP(Tabla1[[#This Row],[FECHA]],'SIMIT SIN RES'!A:D,4,FALSE),0)</f>
        <v>7</v>
      </c>
      <c r="L4502" s="9">
        <f>IFERROR(VLOOKUP(Tabla1[[#This Row],[FECHA]],'SIMIT SIN RES'!A:D,3,FALSE),0)</f>
        <v>3001597</v>
      </c>
      <c r="M4502" s="5">
        <f>IFERROR(VLOOKUP(Tabla1[[#This Row],[FECHA]],'RECAUDOS DE COMPARENDOS'!A:D,4,FALSE),0)</f>
        <v>0</v>
      </c>
      <c r="N4502" s="9">
        <f>IFERROR(VLOOKUP(Tabla1[[#This Row],[FECHA]],'RECAUDOS DE COMPARENDOS'!A:D,3,FALSE),0)</f>
        <v>0</v>
      </c>
      <c r="O4502" s="5">
        <f>IFERROR(VLOOKUP(Tabla1[[#This Row],[FECHA]],'RECAUDOS DE RESOLUCIONES'!A:D,4,FALSE),0)</f>
        <v>0</v>
      </c>
      <c r="P4502" s="9">
        <f>IFERROR(VLOOKUP(Tabla1[[#This Row],[FECHA]],'RECAUDOS DE RESOLUCIONES'!A:D,3,FALSE),0)</f>
        <v>0</v>
      </c>
      <c r="Q450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78</v>
      </c>
      <c r="R4502" s="9">
        <f>Tabla1[V. COMPARENDOS]-(Tabla1[V. EXONERACIONES]+Tabla1[[#This Row],[V. SIMIT CON RESOLUCION]]+Tabla1[[#This Row],[V. SIMIT SIN RESOLUCION]]+Tabla1[[#This Row],[V. RECAUDOS COMPARENDOS]]+Tabla1[[#This Row],[V. RECAUDOS RESOLUCIONES]])</f>
        <v>46017322</v>
      </c>
      <c r="S4502" s="11">
        <f>IFERROR(VLOOKUP(Tabla1[[#This Row],[FECHA]],'RECAUDOS LOCALES'!A:D,4,FALSE),0)</f>
        <v>2</v>
      </c>
      <c r="T4502" s="9">
        <f>IFERROR(VLOOKUP(Tabla1[[#This Row],[FECHA]],'RECAUDOS LOCALES'!A:D,3,FALSE),0)</f>
        <v>529582</v>
      </c>
      <c r="U4502" s="11">
        <f>IFERROR(VLOOKUP(Tabla1[[#This Row],[FECHA]],'RECAUDOS EXTERNOS'!A:D,4,FALSE),0)</f>
        <v>2</v>
      </c>
      <c r="V4502" s="9">
        <f>IFERROR(VLOOKUP(Tabla1[[#This Row],[FECHA]],'RECAUDOS EXTERNOS'!A:D,3,FALSE),0)</f>
        <v>376686</v>
      </c>
    </row>
    <row r="4503" spans="1:22" x14ac:dyDescent="0.25">
      <c r="A4503" s="1">
        <v>42062</v>
      </c>
      <c r="B4503" s="3" t="s">
        <v>0</v>
      </c>
      <c r="C4503" s="2">
        <v>42036</v>
      </c>
      <c r="D4503" s="5">
        <f>YEAR(Tabla1[[#This Row],[FECHA]])</f>
        <v>2015</v>
      </c>
      <c r="E4503" s="5">
        <f>IFERROR(VLOOKUP(Tabla1[[#This Row],[FECHA]],'COMPARENDOS TOTALES'!A:D,4,FALSE),0)</f>
        <v>212</v>
      </c>
      <c r="F4503" s="9">
        <f>IFERROR(VLOOKUP(Tabla1[[#This Row],[FECHA]],'COMPARENDOS TOTALES'!A:D,3,FALSE),0)</f>
        <v>131880992</v>
      </c>
      <c r="G4503" s="5">
        <f>IFERROR(VLOOKUP(Tabla1[[#This Row],[FECHA]],EXONERACIONES!A:D,4,FALSE),0)</f>
        <v>30</v>
      </c>
      <c r="H4503" s="9">
        <f>IFERROR(VLOOKUP(Tabla1[[#This Row],[FECHA]],EXONERACIONES!A:D,3,FALSE),0)</f>
        <v>19008325</v>
      </c>
      <c r="I4503" s="5">
        <f>IFERROR(VLOOKUP(Tabla1[[#This Row],[FECHA]],'SIMIT CON RES'!A:D,4,FALSE),0)</f>
        <v>85</v>
      </c>
      <c r="J4503" s="9">
        <f>IFERROR(VLOOKUP(Tabla1[[#This Row],[FECHA]],'SIMIT CON RES'!A:D,3,FALSE),0)</f>
        <v>54769750</v>
      </c>
      <c r="K4503">
        <f>IFERROR(VLOOKUP(Tabla1[[#This Row],[FECHA]],'SIMIT SIN RES'!A:D,4,FALSE),0)</f>
        <v>5</v>
      </c>
      <c r="L4503" s="9">
        <f>IFERROR(VLOOKUP(Tabla1[[#This Row],[FECHA]],'SIMIT SIN RES'!A:D,3,FALSE),0)</f>
        <v>1661886</v>
      </c>
      <c r="M4503" s="5">
        <f>IFERROR(VLOOKUP(Tabla1[[#This Row],[FECHA]],'RECAUDOS DE COMPARENDOS'!A:D,4,FALSE),0)</f>
        <v>0</v>
      </c>
      <c r="N4503" s="9">
        <f>IFERROR(VLOOKUP(Tabla1[[#This Row],[FECHA]],'RECAUDOS DE COMPARENDOS'!A:D,3,FALSE),0)</f>
        <v>0</v>
      </c>
      <c r="O4503" s="5">
        <f>IFERROR(VLOOKUP(Tabla1[[#This Row],[FECHA]],'RECAUDOS DE RESOLUCIONES'!A:D,4,FALSE),0)</f>
        <v>0</v>
      </c>
      <c r="P4503" s="9">
        <f>IFERROR(VLOOKUP(Tabla1[[#This Row],[FECHA]],'RECAUDOS DE RESOLUCIONES'!A:D,3,FALSE),0)</f>
        <v>0</v>
      </c>
      <c r="Q450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92</v>
      </c>
      <c r="R4503" s="9">
        <f>Tabla1[V. COMPARENDOS]-(Tabla1[V. EXONERACIONES]+Tabla1[[#This Row],[V. SIMIT CON RESOLUCION]]+Tabla1[[#This Row],[V. SIMIT SIN RESOLUCION]]+Tabla1[[#This Row],[V. RECAUDOS COMPARENDOS]]+Tabla1[[#This Row],[V. RECAUDOS RESOLUCIONES]])</f>
        <v>56441031</v>
      </c>
      <c r="S4503" s="11">
        <f>IFERROR(VLOOKUP(Tabla1[[#This Row],[FECHA]],'RECAUDOS LOCALES'!A:D,4,FALSE),0)</f>
        <v>0</v>
      </c>
      <c r="T4503" s="9">
        <f>IFERROR(VLOOKUP(Tabla1[[#This Row],[FECHA]],'RECAUDOS LOCALES'!A:D,3,FALSE),0)</f>
        <v>0</v>
      </c>
      <c r="U4503" s="11">
        <f>IFERROR(VLOOKUP(Tabla1[[#This Row],[FECHA]],'RECAUDOS EXTERNOS'!A:D,4,FALSE),0)</f>
        <v>2</v>
      </c>
      <c r="V4503" s="9">
        <f>IFERROR(VLOOKUP(Tabla1[[#This Row],[FECHA]],'RECAUDOS EXTERNOS'!A:D,3,FALSE),0)</f>
        <v>577831</v>
      </c>
    </row>
    <row r="4504" spans="1:22" x14ac:dyDescent="0.25">
      <c r="A4504" s="1">
        <v>42063</v>
      </c>
      <c r="B4504" s="3" t="s">
        <v>5</v>
      </c>
      <c r="C4504" s="2">
        <v>42036</v>
      </c>
      <c r="D4504" s="5">
        <f>YEAR(Tabla1[[#This Row],[FECHA]])</f>
        <v>2015</v>
      </c>
      <c r="E4504" s="5">
        <f>IFERROR(VLOOKUP(Tabla1[[#This Row],[FECHA]],'COMPARENDOS TOTALES'!A:D,4,FALSE),0)</f>
        <v>230</v>
      </c>
      <c r="F4504" s="9">
        <f>IFERROR(VLOOKUP(Tabla1[[#This Row],[FECHA]],'COMPARENDOS TOTALES'!A:D,3,FALSE),0)</f>
        <v>142502021</v>
      </c>
      <c r="G4504" s="5">
        <f>IFERROR(VLOOKUP(Tabla1[[#This Row],[FECHA]],EXONERACIONES!A:D,4,FALSE),0)</f>
        <v>26</v>
      </c>
      <c r="H4504" s="9">
        <f>IFERROR(VLOOKUP(Tabla1[[#This Row],[FECHA]],EXONERACIONES!A:D,3,FALSE),0)</f>
        <v>16753100</v>
      </c>
      <c r="I4504" s="5">
        <f>IFERROR(VLOOKUP(Tabla1[[#This Row],[FECHA]],'SIMIT CON RES'!A:D,4,FALSE),0)</f>
        <v>101</v>
      </c>
      <c r="J4504" s="9">
        <f>IFERROR(VLOOKUP(Tabla1[[#This Row],[FECHA]],'SIMIT CON RES'!A:D,3,FALSE),0)</f>
        <v>65079350</v>
      </c>
      <c r="K4504">
        <f>IFERROR(VLOOKUP(Tabla1[[#This Row],[FECHA]],'SIMIT SIN RES'!A:D,4,FALSE),0)</f>
        <v>6</v>
      </c>
      <c r="L4504" s="9">
        <f>IFERROR(VLOOKUP(Tabla1[[#This Row],[FECHA]],'SIMIT SIN RES'!A:D,3,FALSE),0)</f>
        <v>3100934</v>
      </c>
      <c r="M4504" s="5">
        <f>IFERROR(VLOOKUP(Tabla1[[#This Row],[FECHA]],'RECAUDOS DE COMPARENDOS'!A:D,4,FALSE),0)</f>
        <v>0</v>
      </c>
      <c r="N4504" s="9">
        <f>IFERROR(VLOOKUP(Tabla1[[#This Row],[FECHA]],'RECAUDOS DE COMPARENDOS'!A:D,3,FALSE),0)</f>
        <v>0</v>
      </c>
      <c r="O4504" s="5">
        <f>IFERROR(VLOOKUP(Tabla1[[#This Row],[FECHA]],'RECAUDOS DE RESOLUCIONES'!A:D,4,FALSE),0)</f>
        <v>0</v>
      </c>
      <c r="P4504" s="9">
        <f>IFERROR(VLOOKUP(Tabla1[[#This Row],[FECHA]],'RECAUDOS DE RESOLUCIONES'!A:D,3,FALSE),0)</f>
        <v>0</v>
      </c>
      <c r="Q450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97</v>
      </c>
      <c r="R4504" s="9">
        <f>Tabla1[V. COMPARENDOS]-(Tabla1[V. EXONERACIONES]+Tabla1[[#This Row],[V. SIMIT CON RESOLUCION]]+Tabla1[[#This Row],[V. SIMIT SIN RESOLUCION]]+Tabla1[[#This Row],[V. RECAUDOS COMPARENDOS]]+Tabla1[[#This Row],[V. RECAUDOS RESOLUCIONES]])</f>
        <v>57568637</v>
      </c>
      <c r="S4504" s="11">
        <f>IFERROR(VLOOKUP(Tabla1[[#This Row],[FECHA]],'RECAUDOS LOCALES'!A:D,4,FALSE),0)</f>
        <v>0</v>
      </c>
      <c r="T4504" s="9">
        <f>IFERROR(VLOOKUP(Tabla1[[#This Row],[FECHA]],'RECAUDOS LOCALES'!A:D,3,FALSE),0)</f>
        <v>0</v>
      </c>
      <c r="U4504" s="11">
        <f>IFERROR(VLOOKUP(Tabla1[[#This Row],[FECHA]],'RECAUDOS EXTERNOS'!A:D,4,FALSE),0)</f>
        <v>0</v>
      </c>
      <c r="V4504" s="9">
        <f>IFERROR(VLOOKUP(Tabla1[[#This Row],[FECHA]],'RECAUDOS EXTERNOS'!A:D,3,FALSE),0)</f>
        <v>0</v>
      </c>
    </row>
    <row r="4505" spans="1:22" x14ac:dyDescent="0.25">
      <c r="A4505" s="1">
        <v>42064</v>
      </c>
      <c r="B4505" s="3" t="s">
        <v>4</v>
      </c>
      <c r="C4505" s="2">
        <v>42064</v>
      </c>
      <c r="D4505" s="5">
        <f>YEAR(Tabla1[[#This Row],[FECHA]])</f>
        <v>2015</v>
      </c>
      <c r="E4505" s="5">
        <f>IFERROR(VLOOKUP(Tabla1[[#This Row],[FECHA]],'COMPARENDOS TOTALES'!A:D,4,FALSE),0)</f>
        <v>221</v>
      </c>
      <c r="F4505" s="9">
        <f>IFERROR(VLOOKUP(Tabla1[[#This Row],[FECHA]],'COMPARENDOS TOTALES'!A:D,3,FALSE),0)</f>
        <v>134800696</v>
      </c>
      <c r="G4505" s="5">
        <f>IFERROR(VLOOKUP(Tabla1[[#This Row],[FECHA]],EXONERACIONES!A:D,4,FALSE),0)</f>
        <v>29</v>
      </c>
      <c r="H4505" s="9">
        <f>IFERROR(VLOOKUP(Tabla1[[#This Row],[FECHA]],EXONERACIONES!A:D,3,FALSE),0)</f>
        <v>18686150</v>
      </c>
      <c r="I4505" s="5">
        <f>IFERROR(VLOOKUP(Tabla1[[#This Row],[FECHA]],'SIMIT CON RES'!A:D,4,FALSE),0)</f>
        <v>89</v>
      </c>
      <c r="J4505" s="9">
        <f>IFERROR(VLOOKUP(Tabla1[[#This Row],[FECHA]],'SIMIT CON RES'!A:D,3,FALSE),0)</f>
        <v>57347150</v>
      </c>
      <c r="K4505">
        <f>IFERROR(VLOOKUP(Tabla1[[#This Row],[FECHA]],'SIMIT SIN RES'!A:D,4,FALSE),0)</f>
        <v>9</v>
      </c>
      <c r="L4505" s="9">
        <f>IFERROR(VLOOKUP(Tabla1[[#This Row],[FECHA]],'SIMIT SIN RES'!A:D,3,FALSE),0)</f>
        <v>3917111</v>
      </c>
      <c r="M4505" s="5">
        <f>IFERROR(VLOOKUP(Tabla1[[#This Row],[FECHA]],'RECAUDOS DE COMPARENDOS'!A:D,4,FALSE),0)</f>
        <v>0</v>
      </c>
      <c r="N4505" s="9">
        <f>IFERROR(VLOOKUP(Tabla1[[#This Row],[FECHA]],'RECAUDOS DE COMPARENDOS'!A:D,3,FALSE),0)</f>
        <v>0</v>
      </c>
      <c r="O4505" s="5">
        <f>IFERROR(VLOOKUP(Tabla1[[#This Row],[FECHA]],'RECAUDOS DE RESOLUCIONES'!A:D,4,FALSE),0)</f>
        <v>0</v>
      </c>
      <c r="P4505" s="9">
        <f>IFERROR(VLOOKUP(Tabla1[[#This Row],[FECHA]],'RECAUDOS DE RESOLUCIONES'!A:D,3,FALSE),0)</f>
        <v>0</v>
      </c>
      <c r="Q450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94</v>
      </c>
      <c r="R4505" s="9">
        <f>Tabla1[V. COMPARENDOS]-(Tabla1[V. EXONERACIONES]+Tabla1[[#This Row],[V. SIMIT CON RESOLUCION]]+Tabla1[[#This Row],[V. SIMIT SIN RESOLUCION]]+Tabla1[[#This Row],[V. RECAUDOS COMPARENDOS]]+Tabla1[[#This Row],[V. RECAUDOS RESOLUCIONES]])</f>
        <v>54850285</v>
      </c>
      <c r="S4505" s="11">
        <f>IFERROR(VLOOKUP(Tabla1[[#This Row],[FECHA]],'RECAUDOS LOCALES'!A:D,4,FALSE),0)</f>
        <v>0</v>
      </c>
      <c r="T4505" s="9">
        <f>IFERROR(VLOOKUP(Tabla1[[#This Row],[FECHA]],'RECAUDOS LOCALES'!A:D,3,FALSE),0)</f>
        <v>0</v>
      </c>
      <c r="U4505" s="11">
        <f>IFERROR(VLOOKUP(Tabla1[[#This Row],[FECHA]],'RECAUDOS EXTERNOS'!A:D,4,FALSE),0)</f>
        <v>0</v>
      </c>
      <c r="V4505" s="9">
        <f>IFERROR(VLOOKUP(Tabla1[[#This Row],[FECHA]],'RECAUDOS EXTERNOS'!A:D,3,FALSE),0)</f>
        <v>0</v>
      </c>
    </row>
    <row r="4506" spans="1:22" x14ac:dyDescent="0.25">
      <c r="A4506" s="1">
        <v>42065</v>
      </c>
      <c r="B4506" s="3" t="s">
        <v>1</v>
      </c>
      <c r="C4506" s="2">
        <v>42064</v>
      </c>
      <c r="D4506" s="5">
        <f>YEAR(Tabla1[[#This Row],[FECHA]])</f>
        <v>2015</v>
      </c>
      <c r="E4506" s="5">
        <f>IFERROR(VLOOKUP(Tabla1[[#This Row],[FECHA]],'COMPARENDOS TOTALES'!A:D,4,FALSE),0)</f>
        <v>136</v>
      </c>
      <c r="F4506" s="9">
        <f>IFERROR(VLOOKUP(Tabla1[[#This Row],[FECHA]],'COMPARENDOS TOTALES'!A:D,3,FALSE),0)</f>
        <v>84349437</v>
      </c>
      <c r="G4506" s="5">
        <f>IFERROR(VLOOKUP(Tabla1[[#This Row],[FECHA]],EXONERACIONES!A:D,4,FALSE),0)</f>
        <v>25</v>
      </c>
      <c r="H4506" s="9">
        <f>IFERROR(VLOOKUP(Tabla1[[#This Row],[FECHA]],EXONERACIONES!A:D,3,FALSE),0)</f>
        <v>16108750</v>
      </c>
      <c r="I4506" s="5">
        <f>IFERROR(VLOOKUP(Tabla1[[#This Row],[FECHA]],'SIMIT CON RES'!A:D,4,FALSE),0)</f>
        <v>43</v>
      </c>
      <c r="J4506" s="9">
        <f>IFERROR(VLOOKUP(Tabla1[[#This Row],[FECHA]],'SIMIT CON RES'!A:D,3,FALSE),0)</f>
        <v>27707050</v>
      </c>
      <c r="K4506">
        <f>IFERROR(VLOOKUP(Tabla1[[#This Row],[FECHA]],'SIMIT SIN RES'!A:D,4,FALSE),0)</f>
        <v>3</v>
      </c>
      <c r="L4506" s="9">
        <f>IFERROR(VLOOKUP(Tabla1[[#This Row],[FECHA]],'SIMIT SIN RES'!A:D,3,FALSE),0)</f>
        <v>1167884</v>
      </c>
      <c r="M4506" s="5">
        <f>IFERROR(VLOOKUP(Tabla1[[#This Row],[FECHA]],'RECAUDOS DE COMPARENDOS'!A:D,4,FALSE),0)</f>
        <v>0</v>
      </c>
      <c r="N4506" s="9">
        <f>IFERROR(VLOOKUP(Tabla1[[#This Row],[FECHA]],'RECAUDOS DE COMPARENDOS'!A:D,3,FALSE),0)</f>
        <v>0</v>
      </c>
      <c r="O4506" s="5">
        <f>IFERROR(VLOOKUP(Tabla1[[#This Row],[FECHA]],'RECAUDOS DE RESOLUCIONES'!A:D,4,FALSE),0)</f>
        <v>0</v>
      </c>
      <c r="P4506" s="9">
        <f>IFERROR(VLOOKUP(Tabla1[[#This Row],[FECHA]],'RECAUDOS DE RESOLUCIONES'!A:D,3,FALSE),0)</f>
        <v>0</v>
      </c>
      <c r="Q450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65</v>
      </c>
      <c r="R4506" s="9">
        <f>Tabla1[V. COMPARENDOS]-(Tabla1[V. EXONERACIONES]+Tabla1[[#This Row],[V. SIMIT CON RESOLUCION]]+Tabla1[[#This Row],[V. SIMIT SIN RESOLUCION]]+Tabla1[[#This Row],[V. RECAUDOS COMPARENDOS]]+Tabla1[[#This Row],[V. RECAUDOS RESOLUCIONES]])</f>
        <v>39365753</v>
      </c>
      <c r="S4506" s="11">
        <f>IFERROR(VLOOKUP(Tabla1[[#This Row],[FECHA]],'RECAUDOS LOCALES'!A:D,4,FALSE),0)</f>
        <v>3</v>
      </c>
      <c r="T4506" s="9">
        <f>IFERROR(VLOOKUP(Tabla1[[#This Row],[FECHA]],'RECAUDOS LOCALES'!A:D,3,FALSE),0)</f>
        <v>303005</v>
      </c>
      <c r="U4506" s="11">
        <f>IFERROR(VLOOKUP(Tabla1[[#This Row],[FECHA]],'RECAUDOS EXTERNOS'!A:D,4,FALSE),0)</f>
        <v>1</v>
      </c>
      <c r="V4506" s="9">
        <f>IFERROR(VLOOKUP(Tabla1[[#This Row],[FECHA]],'RECAUDOS EXTERNOS'!A:D,3,FALSE),0)</f>
        <v>134916</v>
      </c>
    </row>
    <row r="4507" spans="1:22" x14ac:dyDescent="0.25">
      <c r="A4507" s="1">
        <v>42066</v>
      </c>
      <c r="B4507" s="3" t="s">
        <v>2</v>
      </c>
      <c r="C4507" s="2">
        <v>42064</v>
      </c>
      <c r="D4507" s="5">
        <f>YEAR(Tabla1[[#This Row],[FECHA]])</f>
        <v>2015</v>
      </c>
      <c r="E4507" s="5">
        <f>IFERROR(VLOOKUP(Tabla1[[#This Row],[FECHA]],'COMPARENDOS TOTALES'!A:D,4,FALSE),0)</f>
        <v>159</v>
      </c>
      <c r="F4507" s="9">
        <f>IFERROR(VLOOKUP(Tabla1[[#This Row],[FECHA]],'COMPARENDOS TOTALES'!A:D,3,FALSE),0)</f>
        <v>98515743</v>
      </c>
      <c r="G4507" s="5">
        <f>IFERROR(VLOOKUP(Tabla1[[#This Row],[FECHA]],EXONERACIONES!A:D,4,FALSE),0)</f>
        <v>28</v>
      </c>
      <c r="H4507" s="9">
        <f>IFERROR(VLOOKUP(Tabla1[[#This Row],[FECHA]],EXONERACIONES!A:D,3,FALSE),0)</f>
        <v>18041800</v>
      </c>
      <c r="I4507" s="5">
        <f>IFERROR(VLOOKUP(Tabla1[[#This Row],[FECHA]],'SIMIT CON RES'!A:D,4,FALSE),0)</f>
        <v>57</v>
      </c>
      <c r="J4507" s="9">
        <f>IFERROR(VLOOKUP(Tabla1[[#This Row],[FECHA]],'SIMIT CON RES'!A:D,3,FALSE),0)</f>
        <v>36727950</v>
      </c>
      <c r="K4507">
        <f>IFERROR(VLOOKUP(Tabla1[[#This Row],[FECHA]],'SIMIT SIN RES'!A:D,4,FALSE),0)</f>
        <v>7</v>
      </c>
      <c r="L4507" s="9">
        <f>IFERROR(VLOOKUP(Tabla1[[#This Row],[FECHA]],'SIMIT SIN RES'!A:D,3,FALSE),0)</f>
        <v>2628411</v>
      </c>
      <c r="M4507" s="5">
        <f>IFERROR(VLOOKUP(Tabla1[[#This Row],[FECHA]],'RECAUDOS DE COMPARENDOS'!A:D,4,FALSE),0)</f>
        <v>0</v>
      </c>
      <c r="N4507" s="9">
        <f>IFERROR(VLOOKUP(Tabla1[[#This Row],[FECHA]],'RECAUDOS DE COMPARENDOS'!A:D,3,FALSE),0)</f>
        <v>0</v>
      </c>
      <c r="O4507" s="5">
        <f>IFERROR(VLOOKUP(Tabla1[[#This Row],[FECHA]],'RECAUDOS DE RESOLUCIONES'!A:D,4,FALSE),0)</f>
        <v>0</v>
      </c>
      <c r="P4507" s="9">
        <f>IFERROR(VLOOKUP(Tabla1[[#This Row],[FECHA]],'RECAUDOS DE RESOLUCIONES'!A:D,3,FALSE),0)</f>
        <v>0</v>
      </c>
      <c r="Q450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67</v>
      </c>
      <c r="R4507" s="9">
        <f>Tabla1[V. COMPARENDOS]-(Tabla1[V. EXONERACIONES]+Tabla1[[#This Row],[V. SIMIT CON RESOLUCION]]+Tabla1[[#This Row],[V. SIMIT SIN RESOLUCION]]+Tabla1[[#This Row],[V. RECAUDOS COMPARENDOS]]+Tabla1[[#This Row],[V. RECAUDOS RESOLUCIONES]])</f>
        <v>41117582</v>
      </c>
      <c r="S4507" s="11">
        <f>IFERROR(VLOOKUP(Tabla1[[#This Row],[FECHA]],'RECAUDOS LOCALES'!A:D,4,FALSE),0)</f>
        <v>6</v>
      </c>
      <c r="T4507" s="9">
        <f>IFERROR(VLOOKUP(Tabla1[[#This Row],[FECHA]],'RECAUDOS LOCALES'!A:D,3,FALSE),0)</f>
        <v>1045960</v>
      </c>
      <c r="U4507" s="11">
        <f>IFERROR(VLOOKUP(Tabla1[[#This Row],[FECHA]],'RECAUDOS EXTERNOS'!A:D,4,FALSE),0)</f>
        <v>1</v>
      </c>
      <c r="V4507" s="9">
        <f>IFERROR(VLOOKUP(Tabla1[[#This Row],[FECHA]],'RECAUDOS EXTERNOS'!A:D,3,FALSE),0)</f>
        <v>161780</v>
      </c>
    </row>
    <row r="4508" spans="1:22" x14ac:dyDescent="0.25">
      <c r="A4508" s="1">
        <v>42067</v>
      </c>
      <c r="B4508" s="3" t="s">
        <v>3</v>
      </c>
      <c r="C4508" s="2">
        <v>42064</v>
      </c>
      <c r="D4508" s="5">
        <f>YEAR(Tabla1[[#This Row],[FECHA]])</f>
        <v>2015</v>
      </c>
      <c r="E4508" s="5">
        <f>IFERROR(VLOOKUP(Tabla1[[#This Row],[FECHA]],'COMPARENDOS TOTALES'!A:D,4,FALSE),0)</f>
        <v>155</v>
      </c>
      <c r="F4508" s="9">
        <f>IFERROR(VLOOKUP(Tabla1[[#This Row],[FECHA]],'COMPARENDOS TOTALES'!A:D,3,FALSE),0)</f>
        <v>95404066</v>
      </c>
      <c r="G4508" s="5">
        <f>IFERROR(VLOOKUP(Tabla1[[#This Row],[FECHA]],EXONERACIONES!A:D,4,FALSE),0)</f>
        <v>25</v>
      </c>
      <c r="H4508" s="9">
        <f>IFERROR(VLOOKUP(Tabla1[[#This Row],[FECHA]],EXONERACIONES!A:D,3,FALSE),0)</f>
        <v>16108750</v>
      </c>
      <c r="I4508" s="5">
        <f>IFERROR(VLOOKUP(Tabla1[[#This Row],[FECHA]],'SIMIT CON RES'!A:D,4,FALSE),0)</f>
        <v>70</v>
      </c>
      <c r="J4508" s="9">
        <f>IFERROR(VLOOKUP(Tabla1[[#This Row],[FECHA]],'SIMIT CON RES'!A:D,3,FALSE),0)</f>
        <v>44782325</v>
      </c>
      <c r="K4508">
        <f>IFERROR(VLOOKUP(Tabla1[[#This Row],[FECHA]],'SIMIT SIN RES'!A:D,4,FALSE),0)</f>
        <v>5</v>
      </c>
      <c r="L4508" s="9">
        <f>IFERROR(VLOOKUP(Tabla1[[#This Row],[FECHA]],'SIMIT SIN RES'!A:D,3,FALSE),0)</f>
        <v>2134409</v>
      </c>
      <c r="M4508" s="5">
        <f>IFERROR(VLOOKUP(Tabla1[[#This Row],[FECHA]],'RECAUDOS DE COMPARENDOS'!A:D,4,FALSE),0)</f>
        <v>0</v>
      </c>
      <c r="N4508" s="9">
        <f>IFERROR(VLOOKUP(Tabla1[[#This Row],[FECHA]],'RECAUDOS DE COMPARENDOS'!A:D,3,FALSE),0)</f>
        <v>0</v>
      </c>
      <c r="O4508" s="5">
        <f>IFERROR(VLOOKUP(Tabla1[[#This Row],[FECHA]],'RECAUDOS DE RESOLUCIONES'!A:D,4,FALSE),0)</f>
        <v>0</v>
      </c>
      <c r="P4508" s="9">
        <f>IFERROR(VLOOKUP(Tabla1[[#This Row],[FECHA]],'RECAUDOS DE RESOLUCIONES'!A:D,3,FALSE),0)</f>
        <v>0</v>
      </c>
      <c r="Q450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55</v>
      </c>
      <c r="R4508" s="9">
        <f>Tabla1[V. COMPARENDOS]-(Tabla1[V. EXONERACIONES]+Tabla1[[#This Row],[V. SIMIT CON RESOLUCION]]+Tabla1[[#This Row],[V. SIMIT SIN RESOLUCION]]+Tabla1[[#This Row],[V. RECAUDOS COMPARENDOS]]+Tabla1[[#This Row],[V. RECAUDOS RESOLUCIONES]])</f>
        <v>32378582</v>
      </c>
      <c r="S4508" s="11">
        <f>IFERROR(VLOOKUP(Tabla1[[#This Row],[FECHA]],'RECAUDOS LOCALES'!A:D,4,FALSE),0)</f>
        <v>6</v>
      </c>
      <c r="T4508" s="9">
        <f>IFERROR(VLOOKUP(Tabla1[[#This Row],[FECHA]],'RECAUDOS LOCALES'!A:D,3,FALSE),0)</f>
        <v>757893</v>
      </c>
      <c r="U4508" s="11">
        <f>IFERROR(VLOOKUP(Tabla1[[#This Row],[FECHA]],'RECAUDOS EXTERNOS'!A:D,4,FALSE),0)</f>
        <v>5</v>
      </c>
      <c r="V4508" s="9">
        <f>IFERROR(VLOOKUP(Tabla1[[#This Row],[FECHA]],'RECAUDOS EXTERNOS'!A:D,3,FALSE),0)</f>
        <v>1223825</v>
      </c>
    </row>
    <row r="4509" spans="1:22" x14ac:dyDescent="0.25">
      <c r="A4509" s="1">
        <v>42068</v>
      </c>
      <c r="B4509" s="3" t="s">
        <v>6</v>
      </c>
      <c r="C4509" s="2">
        <v>42064</v>
      </c>
      <c r="D4509" s="5">
        <f>YEAR(Tabla1[[#This Row],[FECHA]])</f>
        <v>2015</v>
      </c>
      <c r="E4509" s="5">
        <f>IFERROR(VLOOKUP(Tabla1[[#This Row],[FECHA]],'COMPARENDOS TOTALES'!A:D,4,FALSE),0)</f>
        <v>190</v>
      </c>
      <c r="F4509" s="9">
        <f>IFERROR(VLOOKUP(Tabla1[[#This Row],[FECHA]],'COMPARENDOS TOTALES'!A:D,3,FALSE),0)</f>
        <v>116467605</v>
      </c>
      <c r="G4509" s="5">
        <f>IFERROR(VLOOKUP(Tabla1[[#This Row],[FECHA]],EXONERACIONES!A:D,4,FALSE),0)</f>
        <v>21</v>
      </c>
      <c r="H4509" s="9">
        <f>IFERROR(VLOOKUP(Tabla1[[#This Row],[FECHA]],EXONERACIONES!A:D,3,FALSE),0)</f>
        <v>13209175</v>
      </c>
      <c r="I4509" s="5">
        <f>IFERROR(VLOOKUP(Tabla1[[#This Row],[FECHA]],'SIMIT CON RES'!A:D,4,FALSE),0)</f>
        <v>82</v>
      </c>
      <c r="J4509" s="9">
        <f>IFERROR(VLOOKUP(Tabla1[[#This Row],[FECHA]],'SIMIT CON RES'!A:D,3,FALSE),0)</f>
        <v>52514525</v>
      </c>
      <c r="K4509">
        <f>IFERROR(VLOOKUP(Tabla1[[#This Row],[FECHA]],'SIMIT SIN RES'!A:D,4,FALSE),0)</f>
        <v>10</v>
      </c>
      <c r="L4509" s="9">
        <f>IFERROR(VLOOKUP(Tabla1[[#This Row],[FECHA]],'SIMIT SIN RES'!A:D,3,FALSE),0)</f>
        <v>4109074</v>
      </c>
      <c r="M4509" s="5">
        <f>IFERROR(VLOOKUP(Tabla1[[#This Row],[FECHA]],'RECAUDOS DE COMPARENDOS'!A:D,4,FALSE),0)</f>
        <v>3</v>
      </c>
      <c r="N4509" s="9">
        <f>IFERROR(VLOOKUP(Tabla1[[#This Row],[FECHA]],'RECAUDOS DE COMPARENDOS'!A:D,3,FALSE),0)</f>
        <v>1933050</v>
      </c>
      <c r="O4509" s="5">
        <f>IFERROR(VLOOKUP(Tabla1[[#This Row],[FECHA]],'RECAUDOS DE RESOLUCIONES'!A:D,4,FALSE),0)</f>
        <v>0</v>
      </c>
      <c r="P4509" s="9">
        <f>IFERROR(VLOOKUP(Tabla1[[#This Row],[FECHA]],'RECAUDOS DE RESOLUCIONES'!A:D,3,FALSE),0)</f>
        <v>0</v>
      </c>
      <c r="Q450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74</v>
      </c>
      <c r="R4509" s="9">
        <f>Tabla1[V. COMPARENDOS]-(Tabla1[V. EXONERACIONES]+Tabla1[[#This Row],[V. SIMIT CON RESOLUCION]]+Tabla1[[#This Row],[V. SIMIT SIN RESOLUCION]]+Tabla1[[#This Row],[V. RECAUDOS COMPARENDOS]]+Tabla1[[#This Row],[V. RECAUDOS RESOLUCIONES]])</f>
        <v>44701781</v>
      </c>
      <c r="S4509" s="11">
        <f>IFERROR(VLOOKUP(Tabla1[[#This Row],[FECHA]],'RECAUDOS LOCALES'!A:D,4,FALSE),0)</f>
        <v>3</v>
      </c>
      <c r="T4509" s="9">
        <f>IFERROR(VLOOKUP(Tabla1[[#This Row],[FECHA]],'RECAUDOS LOCALES'!A:D,3,FALSE),0)</f>
        <v>438910</v>
      </c>
      <c r="U4509" s="11">
        <f>IFERROR(VLOOKUP(Tabla1[[#This Row],[FECHA]],'RECAUDOS EXTERNOS'!A:D,4,FALSE),0)</f>
        <v>3</v>
      </c>
      <c r="V4509" s="9">
        <f>IFERROR(VLOOKUP(Tabla1[[#This Row],[FECHA]],'RECAUDOS EXTERNOS'!A:D,3,FALSE),0)</f>
        <v>524612</v>
      </c>
    </row>
    <row r="4510" spans="1:22" x14ac:dyDescent="0.25">
      <c r="A4510" s="1">
        <v>42069</v>
      </c>
      <c r="B4510" s="3" t="s">
        <v>0</v>
      </c>
      <c r="C4510" s="2">
        <v>42064</v>
      </c>
      <c r="D4510" s="5">
        <f>YEAR(Tabla1[[#This Row],[FECHA]])</f>
        <v>2015</v>
      </c>
      <c r="E4510" s="5">
        <f>IFERROR(VLOOKUP(Tabla1[[#This Row],[FECHA]],'COMPARENDOS TOTALES'!A:D,4,FALSE),0)</f>
        <v>183</v>
      </c>
      <c r="F4510" s="9">
        <f>IFERROR(VLOOKUP(Tabla1[[#This Row],[FECHA]],'COMPARENDOS TOTALES'!A:D,3,FALSE),0)</f>
        <v>112590760</v>
      </c>
      <c r="G4510" s="5">
        <f>IFERROR(VLOOKUP(Tabla1[[#This Row],[FECHA]],EXONERACIONES!A:D,4,FALSE),0)</f>
        <v>18</v>
      </c>
      <c r="H4510" s="9">
        <f>IFERROR(VLOOKUP(Tabla1[[#This Row],[FECHA]],EXONERACIONES!A:D,3,FALSE),0)</f>
        <v>11598300</v>
      </c>
      <c r="I4510" s="5">
        <f>IFERROR(VLOOKUP(Tabla1[[#This Row],[FECHA]],'SIMIT CON RES'!A:D,4,FALSE),0)</f>
        <v>81</v>
      </c>
      <c r="J4510" s="9">
        <f>IFERROR(VLOOKUP(Tabla1[[#This Row],[FECHA]],'SIMIT CON RES'!A:D,3,FALSE),0)</f>
        <v>52071534</v>
      </c>
      <c r="K4510">
        <f>IFERROR(VLOOKUP(Tabla1[[#This Row],[FECHA]],'SIMIT SIN RES'!A:D,4,FALSE),0)</f>
        <v>5</v>
      </c>
      <c r="L4510" s="9">
        <f>IFERROR(VLOOKUP(Tabla1[[#This Row],[FECHA]],'SIMIT SIN RES'!A:D,3,FALSE),0)</f>
        <v>1601479</v>
      </c>
      <c r="M4510" s="5">
        <f>IFERROR(VLOOKUP(Tabla1[[#This Row],[FECHA]],'RECAUDOS DE COMPARENDOS'!A:D,4,FALSE),0)</f>
        <v>1</v>
      </c>
      <c r="N4510" s="9">
        <f>IFERROR(VLOOKUP(Tabla1[[#This Row],[FECHA]],'RECAUDOS DE COMPARENDOS'!A:D,3,FALSE),0)</f>
        <v>644350</v>
      </c>
      <c r="O4510" s="5">
        <f>IFERROR(VLOOKUP(Tabla1[[#This Row],[FECHA]],'RECAUDOS DE RESOLUCIONES'!A:D,4,FALSE),0)</f>
        <v>0</v>
      </c>
      <c r="P4510" s="9">
        <f>IFERROR(VLOOKUP(Tabla1[[#This Row],[FECHA]],'RECAUDOS DE RESOLUCIONES'!A:D,3,FALSE),0)</f>
        <v>0</v>
      </c>
      <c r="Q451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78</v>
      </c>
      <c r="R4510" s="9">
        <f>Tabla1[V. COMPARENDOS]-(Tabla1[V. EXONERACIONES]+Tabla1[[#This Row],[V. SIMIT CON RESOLUCION]]+Tabla1[[#This Row],[V. SIMIT SIN RESOLUCION]]+Tabla1[[#This Row],[V. RECAUDOS COMPARENDOS]]+Tabla1[[#This Row],[V. RECAUDOS RESOLUCIONES]])</f>
        <v>46675097</v>
      </c>
      <c r="S4510" s="11">
        <f>IFERROR(VLOOKUP(Tabla1[[#This Row],[FECHA]],'RECAUDOS LOCALES'!A:D,4,FALSE),0)</f>
        <v>1</v>
      </c>
      <c r="T4510" s="9">
        <f>IFERROR(VLOOKUP(Tabla1[[#This Row],[FECHA]],'RECAUDOS LOCALES'!A:D,3,FALSE),0)</f>
        <v>92076</v>
      </c>
      <c r="U4510" s="11">
        <f>IFERROR(VLOOKUP(Tabla1[[#This Row],[FECHA]],'RECAUDOS EXTERNOS'!A:D,4,FALSE),0)</f>
        <v>2</v>
      </c>
      <c r="V4510" s="9">
        <f>IFERROR(VLOOKUP(Tabla1[[#This Row],[FECHA]],'RECAUDOS EXTERNOS'!A:D,3,FALSE),0)</f>
        <v>472974</v>
      </c>
    </row>
    <row r="4511" spans="1:22" x14ac:dyDescent="0.25">
      <c r="A4511" s="1">
        <v>42070</v>
      </c>
      <c r="B4511" s="3" t="s">
        <v>5</v>
      </c>
      <c r="C4511" s="2">
        <v>42064</v>
      </c>
      <c r="D4511" s="5">
        <f>YEAR(Tabla1[[#This Row],[FECHA]])</f>
        <v>2015</v>
      </c>
      <c r="E4511" s="5">
        <f>IFERROR(VLOOKUP(Tabla1[[#This Row],[FECHA]],'COMPARENDOS TOTALES'!A:D,4,FALSE),0)</f>
        <v>180</v>
      </c>
      <c r="F4511" s="9">
        <f>IFERROR(VLOOKUP(Tabla1[[#This Row],[FECHA]],'COMPARENDOS TOTALES'!A:D,3,FALSE),0)</f>
        <v>115157420</v>
      </c>
      <c r="G4511" s="5">
        <f>IFERROR(VLOOKUP(Tabla1[[#This Row],[FECHA]],EXONERACIONES!A:D,4,FALSE),0)</f>
        <v>23</v>
      </c>
      <c r="H4511" s="9">
        <f>IFERROR(VLOOKUP(Tabla1[[#This Row],[FECHA]],EXONERACIONES!A:D,3,FALSE),0)</f>
        <v>18041800</v>
      </c>
      <c r="I4511" s="5">
        <f>IFERROR(VLOOKUP(Tabla1[[#This Row],[FECHA]],'SIMIT CON RES'!A:D,4,FALSE),0)</f>
        <v>71</v>
      </c>
      <c r="J4511" s="9">
        <f>IFERROR(VLOOKUP(Tabla1[[#This Row],[FECHA]],'SIMIT CON RES'!A:D,3,FALSE),0)</f>
        <v>45748850</v>
      </c>
      <c r="K4511">
        <f>IFERROR(VLOOKUP(Tabla1[[#This Row],[FECHA]],'SIMIT SIN RES'!A:D,4,FALSE),0)</f>
        <v>3</v>
      </c>
      <c r="L4511" s="9">
        <f>IFERROR(VLOOKUP(Tabla1[[#This Row],[FECHA]],'SIMIT SIN RES'!A:D,3,FALSE),0)</f>
        <v>1288700</v>
      </c>
      <c r="M4511" s="5">
        <f>IFERROR(VLOOKUP(Tabla1[[#This Row],[FECHA]],'RECAUDOS DE COMPARENDOS'!A:D,4,FALSE),0)</f>
        <v>0</v>
      </c>
      <c r="N4511" s="9">
        <f>IFERROR(VLOOKUP(Tabla1[[#This Row],[FECHA]],'RECAUDOS DE COMPARENDOS'!A:D,3,FALSE),0)</f>
        <v>0</v>
      </c>
      <c r="O4511" s="5">
        <f>IFERROR(VLOOKUP(Tabla1[[#This Row],[FECHA]],'RECAUDOS DE RESOLUCIONES'!A:D,4,FALSE),0)</f>
        <v>0</v>
      </c>
      <c r="P4511" s="9">
        <f>IFERROR(VLOOKUP(Tabla1[[#This Row],[FECHA]],'RECAUDOS DE RESOLUCIONES'!A:D,3,FALSE),0)</f>
        <v>0</v>
      </c>
      <c r="Q451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83</v>
      </c>
      <c r="R4511" s="9">
        <f>Tabla1[V. COMPARENDOS]-(Tabla1[V. EXONERACIONES]+Tabla1[[#This Row],[V. SIMIT CON RESOLUCION]]+Tabla1[[#This Row],[V. SIMIT SIN RESOLUCION]]+Tabla1[[#This Row],[V. RECAUDOS COMPARENDOS]]+Tabla1[[#This Row],[V. RECAUDOS RESOLUCIONES]])</f>
        <v>50078070</v>
      </c>
      <c r="S4511" s="11">
        <f>IFERROR(VLOOKUP(Tabla1[[#This Row],[FECHA]],'RECAUDOS LOCALES'!A:D,4,FALSE),0)</f>
        <v>0</v>
      </c>
      <c r="T4511" s="9">
        <f>IFERROR(VLOOKUP(Tabla1[[#This Row],[FECHA]],'RECAUDOS LOCALES'!A:D,3,FALSE),0)</f>
        <v>0</v>
      </c>
      <c r="U4511" s="11">
        <f>IFERROR(VLOOKUP(Tabla1[[#This Row],[FECHA]],'RECAUDOS EXTERNOS'!A:D,4,FALSE),0)</f>
        <v>0</v>
      </c>
      <c r="V4511" s="9">
        <f>IFERROR(VLOOKUP(Tabla1[[#This Row],[FECHA]],'RECAUDOS EXTERNOS'!A:D,3,FALSE),0)</f>
        <v>0</v>
      </c>
    </row>
    <row r="4512" spans="1:22" x14ac:dyDescent="0.25">
      <c r="A4512" s="1">
        <v>42071</v>
      </c>
      <c r="B4512" s="3" t="s">
        <v>4</v>
      </c>
      <c r="C4512" s="2">
        <v>42064</v>
      </c>
      <c r="D4512" s="5">
        <f>YEAR(Tabla1[[#This Row],[FECHA]])</f>
        <v>2015</v>
      </c>
      <c r="E4512" s="5">
        <f>IFERROR(VLOOKUP(Tabla1[[#This Row],[FECHA]],'COMPARENDOS TOTALES'!A:D,4,FALSE),0)</f>
        <v>257</v>
      </c>
      <c r="F4512" s="9">
        <f>IFERROR(VLOOKUP(Tabla1[[#This Row],[FECHA]],'COMPARENDOS TOTALES'!A:D,3,FALSE),0)</f>
        <v>158953082</v>
      </c>
      <c r="G4512" s="5">
        <f>IFERROR(VLOOKUP(Tabla1[[#This Row],[FECHA]],EXONERACIONES!A:D,4,FALSE),0)</f>
        <v>23</v>
      </c>
      <c r="H4512" s="9">
        <f>IFERROR(VLOOKUP(Tabla1[[#This Row],[FECHA]],EXONERACIONES!A:D,3,FALSE),0)</f>
        <v>14820050</v>
      </c>
      <c r="I4512" s="5">
        <f>IFERROR(VLOOKUP(Tabla1[[#This Row],[FECHA]],'SIMIT CON RES'!A:D,4,FALSE),0)</f>
        <v>125</v>
      </c>
      <c r="J4512" s="9">
        <f>IFERROR(VLOOKUP(Tabla1[[#This Row],[FECHA]],'SIMIT CON RES'!A:D,3,FALSE),0)</f>
        <v>80543750</v>
      </c>
      <c r="K4512">
        <f>IFERROR(VLOOKUP(Tabla1[[#This Row],[FECHA]],'SIMIT SIN RES'!A:D,4,FALSE),0)</f>
        <v>5</v>
      </c>
      <c r="L4512" s="9">
        <f>IFERROR(VLOOKUP(Tabla1[[#This Row],[FECHA]],'SIMIT SIN RES'!A:D,3,FALSE),0)</f>
        <v>2013593</v>
      </c>
      <c r="M4512" s="5">
        <f>IFERROR(VLOOKUP(Tabla1[[#This Row],[FECHA]],'RECAUDOS DE COMPARENDOS'!A:D,4,FALSE),0)</f>
        <v>1</v>
      </c>
      <c r="N4512" s="9">
        <f>IFERROR(VLOOKUP(Tabla1[[#This Row],[FECHA]],'RECAUDOS DE COMPARENDOS'!A:D,3,FALSE),0)</f>
        <v>523533</v>
      </c>
      <c r="O4512" s="5">
        <f>IFERROR(VLOOKUP(Tabla1[[#This Row],[FECHA]],'RECAUDOS DE RESOLUCIONES'!A:D,4,FALSE),0)</f>
        <v>0</v>
      </c>
      <c r="P4512" s="9">
        <f>IFERROR(VLOOKUP(Tabla1[[#This Row],[FECHA]],'RECAUDOS DE RESOLUCIONES'!A:D,3,FALSE),0)</f>
        <v>0</v>
      </c>
      <c r="Q451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103</v>
      </c>
      <c r="R4512" s="9">
        <f>Tabla1[V. COMPARENDOS]-(Tabla1[V. EXONERACIONES]+Tabla1[[#This Row],[V. SIMIT CON RESOLUCION]]+Tabla1[[#This Row],[V. SIMIT SIN RESOLUCION]]+Tabla1[[#This Row],[V. RECAUDOS COMPARENDOS]]+Tabla1[[#This Row],[V. RECAUDOS RESOLUCIONES]])</f>
        <v>61052156</v>
      </c>
      <c r="S4512" s="11">
        <f>IFERROR(VLOOKUP(Tabla1[[#This Row],[FECHA]],'RECAUDOS LOCALES'!A:D,4,FALSE),0)</f>
        <v>0</v>
      </c>
      <c r="T4512" s="9">
        <f>IFERROR(VLOOKUP(Tabla1[[#This Row],[FECHA]],'RECAUDOS LOCALES'!A:D,3,FALSE),0)</f>
        <v>0</v>
      </c>
      <c r="U4512" s="11">
        <f>IFERROR(VLOOKUP(Tabla1[[#This Row],[FECHA]],'RECAUDOS EXTERNOS'!A:D,4,FALSE),0)</f>
        <v>0</v>
      </c>
      <c r="V4512" s="9">
        <f>IFERROR(VLOOKUP(Tabla1[[#This Row],[FECHA]],'RECAUDOS EXTERNOS'!A:D,3,FALSE),0)</f>
        <v>0</v>
      </c>
    </row>
    <row r="4513" spans="1:22" x14ac:dyDescent="0.25">
      <c r="A4513" s="1">
        <v>42072</v>
      </c>
      <c r="B4513" s="3" t="s">
        <v>1</v>
      </c>
      <c r="C4513" s="2">
        <v>42064</v>
      </c>
      <c r="D4513" s="5">
        <f>YEAR(Tabla1[[#This Row],[FECHA]])</f>
        <v>2015</v>
      </c>
      <c r="E4513" s="5">
        <f>IFERROR(VLOOKUP(Tabla1[[#This Row],[FECHA]],'COMPARENDOS TOTALES'!A:D,4,FALSE),0)</f>
        <v>162</v>
      </c>
      <c r="F4513" s="9">
        <f>IFERROR(VLOOKUP(Tabla1[[#This Row],[FECHA]],'COMPARENDOS TOTALES'!A:D,3,FALSE),0)</f>
        <v>100016544</v>
      </c>
      <c r="G4513" s="5">
        <f>IFERROR(VLOOKUP(Tabla1[[#This Row],[FECHA]],EXONERACIONES!A:D,4,FALSE),0)</f>
        <v>32</v>
      </c>
      <c r="H4513" s="9">
        <f>IFERROR(VLOOKUP(Tabla1[[#This Row],[FECHA]],EXONERACIONES!A:D,3,FALSE),0)</f>
        <v>20619200</v>
      </c>
      <c r="I4513" s="5">
        <f>IFERROR(VLOOKUP(Tabla1[[#This Row],[FECHA]],'SIMIT CON RES'!A:D,4,FALSE),0)</f>
        <v>62</v>
      </c>
      <c r="J4513" s="9">
        <f>IFERROR(VLOOKUP(Tabla1[[#This Row],[FECHA]],'SIMIT CON RES'!A:D,3,FALSE),0)</f>
        <v>39949700</v>
      </c>
      <c r="K4513">
        <f>IFERROR(VLOOKUP(Tabla1[[#This Row],[FECHA]],'SIMIT SIN RES'!A:D,4,FALSE),0)</f>
        <v>5</v>
      </c>
      <c r="L4513" s="9">
        <f>IFERROR(VLOOKUP(Tabla1[[#This Row],[FECHA]],'SIMIT SIN RES'!A:D,3,FALSE),0)</f>
        <v>1712897</v>
      </c>
      <c r="M4513" s="5">
        <f>IFERROR(VLOOKUP(Tabla1[[#This Row],[FECHA]],'RECAUDOS DE COMPARENDOS'!A:D,4,FALSE),0)</f>
        <v>0</v>
      </c>
      <c r="N4513" s="9">
        <f>IFERROR(VLOOKUP(Tabla1[[#This Row],[FECHA]],'RECAUDOS DE COMPARENDOS'!A:D,3,FALSE),0)</f>
        <v>0</v>
      </c>
      <c r="O4513" s="5">
        <f>IFERROR(VLOOKUP(Tabla1[[#This Row],[FECHA]],'RECAUDOS DE RESOLUCIONES'!A:D,4,FALSE),0)</f>
        <v>0</v>
      </c>
      <c r="P4513" s="9">
        <f>IFERROR(VLOOKUP(Tabla1[[#This Row],[FECHA]],'RECAUDOS DE RESOLUCIONES'!A:D,3,FALSE),0)</f>
        <v>0</v>
      </c>
      <c r="Q451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63</v>
      </c>
      <c r="R4513" s="9">
        <f>Tabla1[V. COMPARENDOS]-(Tabla1[V. EXONERACIONES]+Tabla1[[#This Row],[V. SIMIT CON RESOLUCION]]+Tabla1[[#This Row],[V. SIMIT SIN RESOLUCION]]+Tabla1[[#This Row],[V. RECAUDOS COMPARENDOS]]+Tabla1[[#This Row],[V. RECAUDOS RESOLUCIONES]])</f>
        <v>37734747</v>
      </c>
      <c r="S4513" s="11">
        <f>IFERROR(VLOOKUP(Tabla1[[#This Row],[FECHA]],'RECAUDOS LOCALES'!A:D,4,FALSE),0)</f>
        <v>1</v>
      </c>
      <c r="T4513" s="9">
        <f>IFERROR(VLOOKUP(Tabla1[[#This Row],[FECHA]],'RECAUDOS LOCALES'!A:D,3,FALSE),0)</f>
        <v>96020</v>
      </c>
      <c r="U4513" s="11">
        <f>IFERROR(VLOOKUP(Tabla1[[#This Row],[FECHA]],'RECAUDOS EXTERNOS'!A:D,4,FALSE),0)</f>
        <v>2</v>
      </c>
      <c r="V4513" s="9">
        <f>IFERROR(VLOOKUP(Tabla1[[#This Row],[FECHA]],'RECAUDOS EXTERNOS'!A:D,3,FALSE),0)</f>
        <v>447156</v>
      </c>
    </row>
    <row r="4514" spans="1:22" x14ac:dyDescent="0.25">
      <c r="A4514" s="1">
        <v>42073</v>
      </c>
      <c r="B4514" s="3" t="s">
        <v>2</v>
      </c>
      <c r="C4514" s="2">
        <v>42064</v>
      </c>
      <c r="D4514" s="5">
        <f>YEAR(Tabla1[[#This Row],[FECHA]])</f>
        <v>2015</v>
      </c>
      <c r="E4514" s="5">
        <f>IFERROR(VLOOKUP(Tabla1[[#This Row],[FECHA]],'COMPARENDOS TOTALES'!A:D,4,FALSE),0)</f>
        <v>62</v>
      </c>
      <c r="F4514" s="9">
        <f>IFERROR(VLOOKUP(Tabla1[[#This Row],[FECHA]],'COMPARENDOS TOTALES'!A:D,3,FALSE),0)</f>
        <v>38600590</v>
      </c>
      <c r="G4514" s="5">
        <f>IFERROR(VLOOKUP(Tabla1[[#This Row],[FECHA]],EXONERACIONES!A:D,4,FALSE),0)</f>
        <v>3</v>
      </c>
      <c r="H4514" s="9">
        <f>IFERROR(VLOOKUP(Tabla1[[#This Row],[FECHA]],EXONERACIONES!A:D,3,FALSE),0)</f>
        <v>1933050</v>
      </c>
      <c r="I4514" s="5">
        <f>IFERROR(VLOOKUP(Tabla1[[#This Row],[FECHA]],'SIMIT CON RES'!A:D,4,FALSE),0)</f>
        <v>24</v>
      </c>
      <c r="J4514" s="9">
        <f>IFERROR(VLOOKUP(Tabla1[[#This Row],[FECHA]],'SIMIT CON RES'!A:D,3,FALSE),0)</f>
        <v>15464400</v>
      </c>
      <c r="K4514">
        <f>IFERROR(VLOOKUP(Tabla1[[#This Row],[FECHA]],'SIMIT SIN RES'!A:D,4,FALSE),0)</f>
        <v>1</v>
      </c>
      <c r="L4514" s="9">
        <f>IFERROR(VLOOKUP(Tabla1[[#This Row],[FECHA]],'SIMIT SIN RES'!A:D,3,FALSE),0)</f>
        <v>523534</v>
      </c>
      <c r="M4514" s="5">
        <f>IFERROR(VLOOKUP(Tabla1[[#This Row],[FECHA]],'RECAUDOS DE COMPARENDOS'!A:D,4,FALSE),0)</f>
        <v>0</v>
      </c>
      <c r="N4514" s="9">
        <f>IFERROR(VLOOKUP(Tabla1[[#This Row],[FECHA]],'RECAUDOS DE COMPARENDOS'!A:D,3,FALSE),0)</f>
        <v>0</v>
      </c>
      <c r="O4514" s="5">
        <f>IFERROR(VLOOKUP(Tabla1[[#This Row],[FECHA]],'RECAUDOS DE RESOLUCIONES'!A:D,4,FALSE),0)</f>
        <v>0</v>
      </c>
      <c r="P4514" s="9">
        <f>IFERROR(VLOOKUP(Tabla1[[#This Row],[FECHA]],'RECAUDOS DE RESOLUCIONES'!A:D,3,FALSE),0)</f>
        <v>0</v>
      </c>
      <c r="Q451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34</v>
      </c>
      <c r="R4514" s="9">
        <f>Tabla1[V. COMPARENDOS]-(Tabla1[V. EXONERACIONES]+Tabla1[[#This Row],[V. SIMIT CON RESOLUCION]]+Tabla1[[#This Row],[V. SIMIT SIN RESOLUCION]]+Tabla1[[#This Row],[V. RECAUDOS COMPARENDOS]]+Tabla1[[#This Row],[V. RECAUDOS RESOLUCIONES]])</f>
        <v>20679606</v>
      </c>
      <c r="S4514" s="11">
        <f>IFERROR(VLOOKUP(Tabla1[[#This Row],[FECHA]],'RECAUDOS LOCALES'!A:D,4,FALSE),0)</f>
        <v>2</v>
      </c>
      <c r="T4514" s="9">
        <f>IFERROR(VLOOKUP(Tabla1[[#This Row],[FECHA]],'RECAUDOS LOCALES'!A:D,3,FALSE),0)</f>
        <v>262500</v>
      </c>
      <c r="U4514" s="11">
        <f>IFERROR(VLOOKUP(Tabla1[[#This Row],[FECHA]],'RECAUDOS EXTERNOS'!A:D,4,FALSE),0)</f>
        <v>0</v>
      </c>
      <c r="V4514" s="9">
        <f>IFERROR(VLOOKUP(Tabla1[[#This Row],[FECHA]],'RECAUDOS EXTERNOS'!A:D,3,FALSE),0)</f>
        <v>0</v>
      </c>
    </row>
    <row r="4515" spans="1:22" x14ac:dyDescent="0.25">
      <c r="A4515" s="1">
        <v>42074</v>
      </c>
      <c r="B4515" s="3" t="s">
        <v>3</v>
      </c>
      <c r="C4515" s="2">
        <v>42064</v>
      </c>
      <c r="D4515" s="5">
        <f>YEAR(Tabla1[[#This Row],[FECHA]])</f>
        <v>2015</v>
      </c>
      <c r="E4515" s="5">
        <f>IFERROR(VLOOKUP(Tabla1[[#This Row],[FECHA]],'COMPARENDOS TOTALES'!A:D,4,FALSE),0)</f>
        <v>62</v>
      </c>
      <c r="F4515" s="9">
        <f>IFERROR(VLOOKUP(Tabla1[[#This Row],[FECHA]],'COMPARENDOS TOTALES'!A:D,3,FALSE),0)</f>
        <v>37866299</v>
      </c>
      <c r="G4515" s="5">
        <f>IFERROR(VLOOKUP(Tabla1[[#This Row],[FECHA]],EXONERACIONES!A:D,4,FALSE),0)</f>
        <v>7</v>
      </c>
      <c r="H4515" s="9">
        <f>IFERROR(VLOOKUP(Tabla1[[#This Row],[FECHA]],EXONERACIONES!A:D,3,FALSE),0)</f>
        <v>4510450</v>
      </c>
      <c r="I4515" s="5">
        <f>IFERROR(VLOOKUP(Tabla1[[#This Row],[FECHA]],'SIMIT CON RES'!A:D,4,FALSE),0)</f>
        <v>22</v>
      </c>
      <c r="J4515" s="9">
        <f>IFERROR(VLOOKUP(Tabla1[[#This Row],[FECHA]],'SIMIT CON RES'!A:D,3,FALSE),0)</f>
        <v>14175700</v>
      </c>
      <c r="K4515">
        <f>IFERROR(VLOOKUP(Tabla1[[#This Row],[FECHA]],'SIMIT SIN RES'!A:D,4,FALSE),0)</f>
        <v>2</v>
      </c>
      <c r="L4515" s="9">
        <f>IFERROR(VLOOKUP(Tabla1[[#This Row],[FECHA]],'SIMIT SIN RES'!A:D,3,FALSE),0)</f>
        <v>494002</v>
      </c>
      <c r="M4515" s="5">
        <f>IFERROR(VLOOKUP(Tabla1[[#This Row],[FECHA]],'RECAUDOS DE COMPARENDOS'!A:D,4,FALSE),0)</f>
        <v>0</v>
      </c>
      <c r="N4515" s="9">
        <f>IFERROR(VLOOKUP(Tabla1[[#This Row],[FECHA]],'RECAUDOS DE COMPARENDOS'!A:D,3,FALSE),0)</f>
        <v>0</v>
      </c>
      <c r="O4515" s="5">
        <f>IFERROR(VLOOKUP(Tabla1[[#This Row],[FECHA]],'RECAUDOS DE RESOLUCIONES'!A:D,4,FALSE),0)</f>
        <v>0</v>
      </c>
      <c r="P4515" s="9">
        <f>IFERROR(VLOOKUP(Tabla1[[#This Row],[FECHA]],'RECAUDOS DE RESOLUCIONES'!A:D,3,FALSE),0)</f>
        <v>0</v>
      </c>
      <c r="Q451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31</v>
      </c>
      <c r="R4515" s="9">
        <f>Tabla1[V. COMPARENDOS]-(Tabla1[V. EXONERACIONES]+Tabla1[[#This Row],[V. SIMIT CON RESOLUCION]]+Tabla1[[#This Row],[V. SIMIT SIN RESOLUCION]]+Tabla1[[#This Row],[V. RECAUDOS COMPARENDOS]]+Tabla1[[#This Row],[V. RECAUDOS RESOLUCIONES]])</f>
        <v>18686147</v>
      </c>
      <c r="S4515" s="11">
        <f>IFERROR(VLOOKUP(Tabla1[[#This Row],[FECHA]],'RECAUDOS LOCALES'!A:D,4,FALSE),0)</f>
        <v>1</v>
      </c>
      <c r="T4515" s="9">
        <f>IFERROR(VLOOKUP(Tabla1[[#This Row],[FECHA]],'RECAUDOS LOCALES'!A:D,3,FALSE),0)</f>
        <v>400000</v>
      </c>
      <c r="U4515" s="11">
        <f>IFERROR(VLOOKUP(Tabla1[[#This Row],[FECHA]],'RECAUDOS EXTERNOS'!A:D,4,FALSE),0)</f>
        <v>0</v>
      </c>
      <c r="V4515" s="9">
        <f>IFERROR(VLOOKUP(Tabla1[[#This Row],[FECHA]],'RECAUDOS EXTERNOS'!A:D,3,FALSE),0)</f>
        <v>0</v>
      </c>
    </row>
    <row r="4516" spans="1:22" x14ac:dyDescent="0.25">
      <c r="A4516" s="1">
        <v>42075</v>
      </c>
      <c r="B4516" s="3" t="s">
        <v>6</v>
      </c>
      <c r="C4516" s="2">
        <v>42064</v>
      </c>
      <c r="D4516" s="5">
        <f>YEAR(Tabla1[[#This Row],[FECHA]])</f>
        <v>2015</v>
      </c>
      <c r="E4516" s="5">
        <f>IFERROR(VLOOKUP(Tabla1[[#This Row],[FECHA]],'COMPARENDOS TOTALES'!A:D,4,FALSE),0)</f>
        <v>64</v>
      </c>
      <c r="F4516" s="9">
        <f>IFERROR(VLOOKUP(Tabla1[[#This Row],[FECHA]],'COMPARENDOS TOTALES'!A:D,3,FALSE),0)</f>
        <v>39175135</v>
      </c>
      <c r="G4516" s="5">
        <f>IFERROR(VLOOKUP(Tabla1[[#This Row],[FECHA]],EXONERACIONES!A:D,4,FALSE),0)</f>
        <v>13</v>
      </c>
      <c r="H4516" s="9">
        <f>IFERROR(VLOOKUP(Tabla1[[#This Row],[FECHA]],EXONERACIONES!A:D,3,FALSE),0)</f>
        <v>8376550</v>
      </c>
      <c r="I4516" s="5">
        <f>IFERROR(VLOOKUP(Tabla1[[#This Row],[FECHA]],'SIMIT CON RES'!A:D,4,FALSE),0)</f>
        <v>18</v>
      </c>
      <c r="J4516" s="9">
        <f>IFERROR(VLOOKUP(Tabla1[[#This Row],[FECHA]],'SIMIT CON RES'!A:D,3,FALSE),0)</f>
        <v>11598300</v>
      </c>
      <c r="K4516">
        <f>IFERROR(VLOOKUP(Tabla1[[#This Row],[FECHA]],'SIMIT SIN RES'!A:D,4,FALSE),0)</f>
        <v>3</v>
      </c>
      <c r="L4516" s="9">
        <f>IFERROR(VLOOKUP(Tabla1[[#This Row],[FECHA]],'SIMIT SIN RES'!A:D,3,FALSE),0)</f>
        <v>1017536</v>
      </c>
      <c r="M4516" s="5">
        <f>IFERROR(VLOOKUP(Tabla1[[#This Row],[FECHA]],'RECAUDOS DE COMPARENDOS'!A:D,4,FALSE),0)</f>
        <v>0</v>
      </c>
      <c r="N4516" s="9">
        <f>IFERROR(VLOOKUP(Tabla1[[#This Row],[FECHA]],'RECAUDOS DE COMPARENDOS'!A:D,3,FALSE),0)</f>
        <v>0</v>
      </c>
      <c r="O4516" s="5">
        <f>IFERROR(VLOOKUP(Tabla1[[#This Row],[FECHA]],'RECAUDOS DE RESOLUCIONES'!A:D,4,FALSE),0)</f>
        <v>0</v>
      </c>
      <c r="P4516" s="9">
        <f>IFERROR(VLOOKUP(Tabla1[[#This Row],[FECHA]],'RECAUDOS DE RESOLUCIONES'!A:D,3,FALSE),0)</f>
        <v>0</v>
      </c>
      <c r="Q451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30</v>
      </c>
      <c r="R4516" s="9">
        <f>Tabla1[V. COMPARENDOS]-(Tabla1[V. EXONERACIONES]+Tabla1[[#This Row],[V. SIMIT CON RESOLUCION]]+Tabla1[[#This Row],[V. SIMIT SIN RESOLUCION]]+Tabla1[[#This Row],[V. RECAUDOS COMPARENDOS]]+Tabla1[[#This Row],[V. RECAUDOS RESOLUCIONES]])</f>
        <v>18182749</v>
      </c>
      <c r="S4516" s="11">
        <f>IFERROR(VLOOKUP(Tabla1[[#This Row],[FECHA]],'RECAUDOS LOCALES'!A:D,4,FALSE),0)</f>
        <v>0</v>
      </c>
      <c r="T4516" s="9">
        <f>IFERROR(VLOOKUP(Tabla1[[#This Row],[FECHA]],'RECAUDOS LOCALES'!A:D,3,FALSE),0)</f>
        <v>0</v>
      </c>
      <c r="U4516" s="11">
        <f>IFERROR(VLOOKUP(Tabla1[[#This Row],[FECHA]],'RECAUDOS EXTERNOS'!A:D,4,FALSE),0)</f>
        <v>1</v>
      </c>
      <c r="V4516" s="9">
        <f>IFERROR(VLOOKUP(Tabla1[[#This Row],[FECHA]],'RECAUDOS EXTERNOS'!A:D,3,FALSE),0)</f>
        <v>336275</v>
      </c>
    </row>
    <row r="4517" spans="1:22" x14ac:dyDescent="0.25">
      <c r="A4517" s="1">
        <v>42076</v>
      </c>
      <c r="B4517" s="3" t="s">
        <v>0</v>
      </c>
      <c r="C4517" s="2">
        <v>42064</v>
      </c>
      <c r="D4517" s="5">
        <f>YEAR(Tabla1[[#This Row],[FECHA]])</f>
        <v>2015</v>
      </c>
      <c r="E4517" s="5">
        <f>IFERROR(VLOOKUP(Tabla1[[#This Row],[FECHA]],'COMPARENDOS TOTALES'!A:D,4,FALSE),0)</f>
        <v>49</v>
      </c>
      <c r="F4517" s="9">
        <f>IFERROR(VLOOKUP(Tabla1[[#This Row],[FECHA]],'COMPARENDOS TOTALES'!A:D,3,FALSE),0)</f>
        <v>30062953</v>
      </c>
      <c r="G4517" s="5">
        <f>IFERROR(VLOOKUP(Tabla1[[#This Row],[FECHA]],EXONERACIONES!A:D,4,FALSE),0)</f>
        <v>7</v>
      </c>
      <c r="H4517" s="9">
        <f>IFERROR(VLOOKUP(Tabla1[[#This Row],[FECHA]],EXONERACIONES!A:D,3,FALSE),0)</f>
        <v>4510450</v>
      </c>
      <c r="I4517" s="5">
        <f>IFERROR(VLOOKUP(Tabla1[[#This Row],[FECHA]],'SIMIT CON RES'!A:D,4,FALSE),0)</f>
        <v>18</v>
      </c>
      <c r="J4517" s="9">
        <f>IFERROR(VLOOKUP(Tabla1[[#This Row],[FECHA]],'SIMIT CON RES'!A:D,3,FALSE),0)</f>
        <v>11598300</v>
      </c>
      <c r="K4517">
        <f>IFERROR(VLOOKUP(Tabla1[[#This Row],[FECHA]],'SIMIT SIN RES'!A:D,4,FALSE),0)</f>
        <v>1</v>
      </c>
      <c r="L4517" s="9">
        <f>IFERROR(VLOOKUP(Tabla1[[#This Row],[FECHA]],'SIMIT SIN RES'!A:D,3,FALSE),0)</f>
        <v>523534</v>
      </c>
      <c r="M4517" s="5">
        <f>IFERROR(VLOOKUP(Tabla1[[#This Row],[FECHA]],'RECAUDOS DE COMPARENDOS'!A:D,4,FALSE),0)</f>
        <v>0</v>
      </c>
      <c r="N4517" s="9">
        <f>IFERROR(VLOOKUP(Tabla1[[#This Row],[FECHA]],'RECAUDOS DE COMPARENDOS'!A:D,3,FALSE),0)</f>
        <v>0</v>
      </c>
      <c r="O4517" s="5">
        <f>IFERROR(VLOOKUP(Tabla1[[#This Row],[FECHA]],'RECAUDOS DE RESOLUCIONES'!A:D,4,FALSE),0)</f>
        <v>0</v>
      </c>
      <c r="P4517" s="9">
        <f>IFERROR(VLOOKUP(Tabla1[[#This Row],[FECHA]],'RECAUDOS DE RESOLUCIONES'!A:D,3,FALSE),0)</f>
        <v>0</v>
      </c>
      <c r="Q451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23</v>
      </c>
      <c r="R4517" s="9">
        <f>Tabla1[V. COMPARENDOS]-(Tabla1[V. EXONERACIONES]+Tabla1[[#This Row],[V. SIMIT CON RESOLUCION]]+Tabla1[[#This Row],[V. SIMIT SIN RESOLUCION]]+Tabla1[[#This Row],[V. RECAUDOS COMPARENDOS]]+Tabla1[[#This Row],[V. RECAUDOS RESOLUCIONES]])</f>
        <v>13430669</v>
      </c>
      <c r="S4517" s="11">
        <f>IFERROR(VLOOKUP(Tabla1[[#This Row],[FECHA]],'RECAUDOS LOCALES'!A:D,4,FALSE),0)</f>
        <v>1</v>
      </c>
      <c r="T4517" s="9">
        <f>IFERROR(VLOOKUP(Tabla1[[#This Row],[FECHA]],'RECAUDOS LOCALES'!A:D,3,FALSE),0)</f>
        <v>801043</v>
      </c>
      <c r="U4517" s="11">
        <f>IFERROR(VLOOKUP(Tabla1[[#This Row],[FECHA]],'RECAUDOS EXTERNOS'!A:D,4,FALSE),0)</f>
        <v>1</v>
      </c>
      <c r="V4517" s="9">
        <f>IFERROR(VLOOKUP(Tabla1[[#This Row],[FECHA]],'RECAUDOS EXTERNOS'!A:D,3,FALSE),0)</f>
        <v>178367</v>
      </c>
    </row>
    <row r="4518" spans="1:22" x14ac:dyDescent="0.25">
      <c r="A4518" s="1">
        <v>42077</v>
      </c>
      <c r="B4518" s="3" t="s">
        <v>5</v>
      </c>
      <c r="C4518" s="2">
        <v>42064</v>
      </c>
      <c r="D4518" s="5">
        <f>YEAR(Tabla1[[#This Row],[FECHA]])</f>
        <v>2015</v>
      </c>
      <c r="E4518" s="5">
        <f>IFERROR(VLOOKUP(Tabla1[[#This Row],[FECHA]],'COMPARENDOS TOTALES'!A:D,4,FALSE),0)</f>
        <v>70</v>
      </c>
      <c r="F4518" s="9">
        <f>IFERROR(VLOOKUP(Tabla1[[#This Row],[FECHA]],'COMPARENDOS TOTALES'!A:D,3,FALSE),0)</f>
        <v>42970087</v>
      </c>
      <c r="G4518" s="5">
        <f>IFERROR(VLOOKUP(Tabla1[[#This Row],[FECHA]],EXONERACIONES!A:D,4,FALSE),0)</f>
        <v>7</v>
      </c>
      <c r="H4518" s="9">
        <f>IFERROR(VLOOKUP(Tabla1[[#This Row],[FECHA]],EXONERACIONES!A:D,3,FALSE),0)</f>
        <v>4510450</v>
      </c>
      <c r="I4518" s="5">
        <f>IFERROR(VLOOKUP(Tabla1[[#This Row],[FECHA]],'SIMIT CON RES'!A:D,4,FALSE),0)</f>
        <v>28</v>
      </c>
      <c r="J4518" s="9">
        <f>IFERROR(VLOOKUP(Tabla1[[#This Row],[FECHA]],'SIMIT CON RES'!A:D,3,FALSE),0)</f>
        <v>18041800</v>
      </c>
      <c r="K4518">
        <f>IFERROR(VLOOKUP(Tabla1[[#This Row],[FECHA]],'SIMIT SIN RES'!A:D,4,FALSE),0)</f>
        <v>4</v>
      </c>
      <c r="L4518" s="9">
        <f>IFERROR(VLOOKUP(Tabla1[[#This Row],[FECHA]],'SIMIT SIN RES'!A:D,3,FALSE),0)</f>
        <v>2074002</v>
      </c>
      <c r="M4518" s="5">
        <f>IFERROR(VLOOKUP(Tabla1[[#This Row],[FECHA]],'RECAUDOS DE COMPARENDOS'!A:D,4,FALSE),0)</f>
        <v>0</v>
      </c>
      <c r="N4518" s="9">
        <f>IFERROR(VLOOKUP(Tabla1[[#This Row],[FECHA]],'RECAUDOS DE COMPARENDOS'!A:D,3,FALSE),0)</f>
        <v>0</v>
      </c>
      <c r="O4518" s="5">
        <f>IFERROR(VLOOKUP(Tabla1[[#This Row],[FECHA]],'RECAUDOS DE RESOLUCIONES'!A:D,4,FALSE),0)</f>
        <v>0</v>
      </c>
      <c r="P4518" s="9">
        <f>IFERROR(VLOOKUP(Tabla1[[#This Row],[FECHA]],'RECAUDOS DE RESOLUCIONES'!A:D,3,FALSE),0)</f>
        <v>0</v>
      </c>
      <c r="Q451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31</v>
      </c>
      <c r="R4518" s="9">
        <f>Tabla1[V. COMPARENDOS]-(Tabla1[V. EXONERACIONES]+Tabla1[[#This Row],[V. SIMIT CON RESOLUCION]]+Tabla1[[#This Row],[V. SIMIT SIN RESOLUCION]]+Tabla1[[#This Row],[V. RECAUDOS COMPARENDOS]]+Tabla1[[#This Row],[V. RECAUDOS RESOLUCIONES]])</f>
        <v>18343835</v>
      </c>
      <c r="S4518" s="11">
        <f>IFERROR(VLOOKUP(Tabla1[[#This Row],[FECHA]],'RECAUDOS LOCALES'!A:D,4,FALSE),0)</f>
        <v>0</v>
      </c>
      <c r="T4518" s="9">
        <f>IFERROR(VLOOKUP(Tabla1[[#This Row],[FECHA]],'RECAUDOS LOCALES'!A:D,3,FALSE),0)</f>
        <v>0</v>
      </c>
      <c r="U4518" s="11">
        <f>IFERROR(VLOOKUP(Tabla1[[#This Row],[FECHA]],'RECAUDOS EXTERNOS'!A:D,4,FALSE),0)</f>
        <v>0</v>
      </c>
      <c r="V4518" s="9">
        <f>IFERROR(VLOOKUP(Tabla1[[#This Row],[FECHA]],'RECAUDOS EXTERNOS'!A:D,3,FALSE),0)</f>
        <v>0</v>
      </c>
    </row>
    <row r="4519" spans="1:22" x14ac:dyDescent="0.25">
      <c r="A4519" s="1">
        <v>42078</v>
      </c>
      <c r="B4519" s="3" t="s">
        <v>4</v>
      </c>
      <c r="C4519" s="2">
        <v>42064</v>
      </c>
      <c r="D4519" s="5">
        <f>YEAR(Tabla1[[#This Row],[FECHA]])</f>
        <v>2015</v>
      </c>
      <c r="E4519" s="5">
        <f>IFERROR(VLOOKUP(Tabla1[[#This Row],[FECHA]],'COMPARENDOS TOTALES'!A:D,4,FALSE),0)</f>
        <v>56</v>
      </c>
      <c r="F4519" s="9">
        <f>IFERROR(VLOOKUP(Tabla1[[#This Row],[FECHA]],'COMPARENDOS TOTALES'!A:D,3,FALSE),0)</f>
        <v>34231091</v>
      </c>
      <c r="G4519" s="5">
        <f>IFERROR(VLOOKUP(Tabla1[[#This Row],[FECHA]],EXONERACIONES!A:D,4,FALSE),0)</f>
        <v>1</v>
      </c>
      <c r="H4519" s="9">
        <f>IFERROR(VLOOKUP(Tabla1[[#This Row],[FECHA]],EXONERACIONES!A:D,3,FALSE),0)</f>
        <v>644350</v>
      </c>
      <c r="I4519" s="5">
        <f>IFERROR(VLOOKUP(Tabla1[[#This Row],[FECHA]],'SIMIT CON RES'!A:D,4,FALSE),0)</f>
        <v>30</v>
      </c>
      <c r="J4519" s="9">
        <f>IFERROR(VLOOKUP(Tabla1[[#This Row],[FECHA]],'SIMIT CON RES'!A:D,3,FALSE),0)</f>
        <v>19330500</v>
      </c>
      <c r="K4519">
        <f>IFERROR(VLOOKUP(Tabla1[[#This Row],[FECHA]],'SIMIT SIN RES'!A:D,4,FALSE),0)</f>
        <v>1</v>
      </c>
      <c r="L4519" s="9">
        <f>IFERROR(VLOOKUP(Tabla1[[#This Row],[FECHA]],'SIMIT SIN RES'!A:D,3,FALSE),0)</f>
        <v>322175</v>
      </c>
      <c r="M4519" s="5">
        <f>IFERROR(VLOOKUP(Tabla1[[#This Row],[FECHA]],'RECAUDOS DE COMPARENDOS'!A:D,4,FALSE),0)</f>
        <v>0</v>
      </c>
      <c r="N4519" s="9">
        <f>IFERROR(VLOOKUP(Tabla1[[#This Row],[FECHA]],'RECAUDOS DE COMPARENDOS'!A:D,3,FALSE),0)</f>
        <v>0</v>
      </c>
      <c r="O4519" s="5">
        <f>IFERROR(VLOOKUP(Tabla1[[#This Row],[FECHA]],'RECAUDOS DE RESOLUCIONES'!A:D,4,FALSE),0)</f>
        <v>0</v>
      </c>
      <c r="P4519" s="9">
        <f>IFERROR(VLOOKUP(Tabla1[[#This Row],[FECHA]],'RECAUDOS DE RESOLUCIONES'!A:D,3,FALSE),0)</f>
        <v>0</v>
      </c>
      <c r="Q451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24</v>
      </c>
      <c r="R4519" s="9">
        <f>Tabla1[V. COMPARENDOS]-(Tabla1[V. EXONERACIONES]+Tabla1[[#This Row],[V. SIMIT CON RESOLUCION]]+Tabla1[[#This Row],[V. SIMIT SIN RESOLUCION]]+Tabla1[[#This Row],[V. RECAUDOS COMPARENDOS]]+Tabla1[[#This Row],[V. RECAUDOS RESOLUCIONES]])</f>
        <v>13934066</v>
      </c>
      <c r="S4519" s="11">
        <f>IFERROR(VLOOKUP(Tabla1[[#This Row],[FECHA]],'RECAUDOS LOCALES'!A:D,4,FALSE),0)</f>
        <v>1</v>
      </c>
      <c r="T4519" s="9">
        <f>IFERROR(VLOOKUP(Tabla1[[#This Row],[FECHA]],'RECAUDOS LOCALES'!A:D,3,FALSE),0)</f>
        <v>218648</v>
      </c>
      <c r="U4519" s="11">
        <f>IFERROR(VLOOKUP(Tabla1[[#This Row],[FECHA]],'RECAUDOS EXTERNOS'!A:D,4,FALSE),0)</f>
        <v>0</v>
      </c>
      <c r="V4519" s="9">
        <f>IFERROR(VLOOKUP(Tabla1[[#This Row],[FECHA]],'RECAUDOS EXTERNOS'!A:D,3,FALSE),0)</f>
        <v>0</v>
      </c>
    </row>
    <row r="4520" spans="1:22" x14ac:dyDescent="0.25">
      <c r="A4520" s="1">
        <v>42079</v>
      </c>
      <c r="B4520" s="3" t="s">
        <v>1</v>
      </c>
      <c r="C4520" s="2">
        <v>42064</v>
      </c>
      <c r="D4520" s="5">
        <f>YEAR(Tabla1[[#This Row],[FECHA]])</f>
        <v>2015</v>
      </c>
      <c r="E4520" s="5">
        <f>IFERROR(VLOOKUP(Tabla1[[#This Row],[FECHA]],'COMPARENDOS TOTALES'!A:D,4,FALSE),0)</f>
        <v>63</v>
      </c>
      <c r="F4520" s="9">
        <f>IFERROR(VLOOKUP(Tabla1[[#This Row],[FECHA]],'COMPARENDOS TOTALES'!A:D,3,FALSE),0)</f>
        <v>38358958</v>
      </c>
      <c r="G4520" s="5">
        <f>IFERROR(VLOOKUP(Tabla1[[#This Row],[FECHA]],EXONERACIONES!A:D,4,FALSE),0)</f>
        <v>11</v>
      </c>
      <c r="H4520" s="9">
        <f>IFERROR(VLOOKUP(Tabla1[[#This Row],[FECHA]],EXONERACIONES!A:D,3,FALSE),0)</f>
        <v>7087850</v>
      </c>
      <c r="I4520" s="5">
        <f>IFERROR(VLOOKUP(Tabla1[[#This Row],[FECHA]],'SIMIT CON RES'!A:D,4,FALSE),0)</f>
        <v>18</v>
      </c>
      <c r="J4520" s="9">
        <f>IFERROR(VLOOKUP(Tabla1[[#This Row],[FECHA]],'SIMIT CON RES'!A:D,3,FALSE),0)</f>
        <v>11598300</v>
      </c>
      <c r="K4520">
        <f>IFERROR(VLOOKUP(Tabla1[[#This Row],[FECHA]],'SIMIT SIN RES'!A:D,4,FALSE),0)</f>
        <v>3</v>
      </c>
      <c r="L4520" s="9">
        <f>IFERROR(VLOOKUP(Tabla1[[#This Row],[FECHA]],'SIMIT SIN RES'!A:D,3,FALSE),0)</f>
        <v>966525</v>
      </c>
      <c r="M4520" s="5">
        <f>IFERROR(VLOOKUP(Tabla1[[#This Row],[FECHA]],'RECAUDOS DE COMPARENDOS'!A:D,4,FALSE),0)</f>
        <v>1</v>
      </c>
      <c r="N4520" s="9">
        <f>IFERROR(VLOOKUP(Tabla1[[#This Row],[FECHA]],'RECAUDOS DE COMPARENDOS'!A:D,3,FALSE),0)</f>
        <v>644350</v>
      </c>
      <c r="O4520" s="5">
        <f>IFERROR(VLOOKUP(Tabla1[[#This Row],[FECHA]],'RECAUDOS DE RESOLUCIONES'!A:D,4,FALSE),0)</f>
        <v>0</v>
      </c>
      <c r="P4520" s="9">
        <f>IFERROR(VLOOKUP(Tabla1[[#This Row],[FECHA]],'RECAUDOS DE RESOLUCIONES'!A:D,3,FALSE),0)</f>
        <v>0</v>
      </c>
      <c r="Q452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30</v>
      </c>
      <c r="R4520" s="9">
        <f>Tabla1[V. COMPARENDOS]-(Tabla1[V. EXONERACIONES]+Tabla1[[#This Row],[V. SIMIT CON RESOLUCION]]+Tabla1[[#This Row],[V. SIMIT SIN RESOLUCION]]+Tabla1[[#This Row],[V. RECAUDOS COMPARENDOS]]+Tabla1[[#This Row],[V. RECAUDOS RESOLUCIONES]])</f>
        <v>18061933</v>
      </c>
      <c r="S4520" s="11">
        <f>IFERROR(VLOOKUP(Tabla1[[#This Row],[FECHA]],'RECAUDOS LOCALES'!A:D,4,FALSE),0)</f>
        <v>3</v>
      </c>
      <c r="T4520" s="9">
        <f>IFERROR(VLOOKUP(Tabla1[[#This Row],[FECHA]],'RECAUDOS LOCALES'!A:D,3,FALSE),0)</f>
        <v>423520</v>
      </c>
      <c r="U4520" s="11">
        <f>IFERROR(VLOOKUP(Tabla1[[#This Row],[FECHA]],'RECAUDOS EXTERNOS'!A:D,4,FALSE),0)</f>
        <v>1</v>
      </c>
      <c r="V4520" s="9">
        <f>IFERROR(VLOOKUP(Tabla1[[#This Row],[FECHA]],'RECAUDOS EXTERNOS'!A:D,3,FALSE),0)</f>
        <v>322100</v>
      </c>
    </row>
    <row r="4521" spans="1:22" x14ac:dyDescent="0.25">
      <c r="A4521" s="1">
        <v>42080</v>
      </c>
      <c r="B4521" s="3" t="s">
        <v>2</v>
      </c>
      <c r="C4521" s="2">
        <v>42064</v>
      </c>
      <c r="D4521" s="5">
        <f>YEAR(Tabla1[[#This Row],[FECHA]])</f>
        <v>2015</v>
      </c>
      <c r="E4521" s="5">
        <f>IFERROR(VLOOKUP(Tabla1[[#This Row],[FECHA]],'COMPARENDOS TOTALES'!A:D,4,FALSE),0)</f>
        <v>90</v>
      </c>
      <c r="F4521" s="9">
        <f>IFERROR(VLOOKUP(Tabla1[[#This Row],[FECHA]],'COMPARENDOS TOTALES'!A:D,3,FALSE),0)</f>
        <v>55022118</v>
      </c>
      <c r="G4521" s="5">
        <f>IFERROR(VLOOKUP(Tabla1[[#This Row],[FECHA]],EXONERACIONES!A:D,4,FALSE),0)</f>
        <v>7</v>
      </c>
      <c r="H4521" s="9">
        <f>IFERROR(VLOOKUP(Tabla1[[#This Row],[FECHA]],EXONERACIONES!A:D,3,FALSE),0)</f>
        <v>4510450</v>
      </c>
      <c r="I4521" s="5">
        <f>IFERROR(VLOOKUP(Tabla1[[#This Row],[FECHA]],'SIMIT CON RES'!A:D,4,FALSE),0)</f>
        <v>36</v>
      </c>
      <c r="J4521" s="9">
        <f>IFERROR(VLOOKUP(Tabla1[[#This Row],[FECHA]],'SIMIT CON RES'!A:D,3,FALSE),0)</f>
        <v>23196600</v>
      </c>
      <c r="K4521">
        <f>IFERROR(VLOOKUP(Tabla1[[#This Row],[FECHA]],'SIMIT SIN RES'!A:D,4,FALSE),0)</f>
        <v>1</v>
      </c>
      <c r="L4521" s="9">
        <f>IFERROR(VLOOKUP(Tabla1[[#This Row],[FECHA]],'SIMIT SIN RES'!A:D,3,FALSE),0)</f>
        <v>171827</v>
      </c>
      <c r="M4521" s="5">
        <f>IFERROR(VLOOKUP(Tabla1[[#This Row],[FECHA]],'RECAUDOS DE COMPARENDOS'!A:D,4,FALSE),0)</f>
        <v>1</v>
      </c>
      <c r="N4521" s="9">
        <f>IFERROR(VLOOKUP(Tabla1[[#This Row],[FECHA]],'RECAUDOS DE COMPARENDOS'!A:D,3,FALSE),0)</f>
        <v>644350</v>
      </c>
      <c r="O4521" s="5">
        <f>IFERROR(VLOOKUP(Tabla1[[#This Row],[FECHA]],'RECAUDOS DE RESOLUCIONES'!A:D,4,FALSE),0)</f>
        <v>0</v>
      </c>
      <c r="P4521" s="9">
        <f>IFERROR(VLOOKUP(Tabla1[[#This Row],[FECHA]],'RECAUDOS DE RESOLUCIONES'!A:D,3,FALSE),0)</f>
        <v>0</v>
      </c>
      <c r="Q452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45</v>
      </c>
      <c r="R4521" s="9">
        <f>Tabla1[V. COMPARENDOS]-(Tabla1[V. EXONERACIONES]+Tabla1[[#This Row],[V. SIMIT CON RESOLUCION]]+Tabla1[[#This Row],[V. SIMIT SIN RESOLUCION]]+Tabla1[[#This Row],[V. RECAUDOS COMPARENDOS]]+Tabla1[[#This Row],[V. RECAUDOS RESOLUCIONES]])</f>
        <v>26498891</v>
      </c>
      <c r="S4521" s="11">
        <f>IFERROR(VLOOKUP(Tabla1[[#This Row],[FECHA]],'RECAUDOS LOCALES'!A:D,4,FALSE),0)</f>
        <v>4</v>
      </c>
      <c r="T4521" s="9">
        <f>IFERROR(VLOOKUP(Tabla1[[#This Row],[FECHA]],'RECAUDOS LOCALES'!A:D,3,FALSE),0)</f>
        <v>244400</v>
      </c>
      <c r="U4521" s="11">
        <f>IFERROR(VLOOKUP(Tabla1[[#This Row],[FECHA]],'RECAUDOS EXTERNOS'!A:D,4,FALSE),0)</f>
        <v>0</v>
      </c>
      <c r="V4521" s="9">
        <f>IFERROR(VLOOKUP(Tabla1[[#This Row],[FECHA]],'RECAUDOS EXTERNOS'!A:D,3,FALSE),0)</f>
        <v>0</v>
      </c>
    </row>
    <row r="4522" spans="1:22" x14ac:dyDescent="0.25">
      <c r="A4522" s="1">
        <v>42081</v>
      </c>
      <c r="B4522" s="3" t="s">
        <v>3</v>
      </c>
      <c r="C4522" s="2">
        <v>42064</v>
      </c>
      <c r="D4522" s="5">
        <f>YEAR(Tabla1[[#This Row],[FECHA]])</f>
        <v>2015</v>
      </c>
      <c r="E4522" s="5">
        <f>IFERROR(VLOOKUP(Tabla1[[#This Row],[FECHA]],'COMPARENDOS TOTALES'!A:D,4,FALSE),0)</f>
        <v>91</v>
      </c>
      <c r="F4522" s="9">
        <f>IFERROR(VLOOKUP(Tabla1[[#This Row],[FECHA]],'COMPARENDOS TOTALES'!A:D,3,FALSE),0)</f>
        <v>56049049</v>
      </c>
      <c r="G4522" s="5">
        <f>IFERROR(VLOOKUP(Tabla1[[#This Row],[FECHA]],EXONERACIONES!A:D,4,FALSE),0)</f>
        <v>12</v>
      </c>
      <c r="H4522" s="9">
        <f>IFERROR(VLOOKUP(Tabla1[[#This Row],[FECHA]],EXONERACIONES!A:D,3,FALSE),0)</f>
        <v>7732200</v>
      </c>
      <c r="I4522" s="5">
        <f>IFERROR(VLOOKUP(Tabla1[[#This Row],[FECHA]],'SIMIT CON RES'!A:D,4,FALSE),0)</f>
        <v>35</v>
      </c>
      <c r="J4522" s="9">
        <f>IFERROR(VLOOKUP(Tabla1[[#This Row],[FECHA]],'SIMIT CON RES'!A:D,3,FALSE),0)</f>
        <v>22552250</v>
      </c>
      <c r="K4522">
        <f>IFERROR(VLOOKUP(Tabla1[[#This Row],[FECHA]],'SIMIT SIN RES'!A:D,4,FALSE),0)</f>
        <v>3</v>
      </c>
      <c r="L4522" s="9">
        <f>IFERROR(VLOOKUP(Tabla1[[#This Row],[FECHA]],'SIMIT SIN RES'!A:D,3,FALSE),0)</f>
        <v>1339711</v>
      </c>
      <c r="M4522" s="5">
        <f>IFERROR(VLOOKUP(Tabla1[[#This Row],[FECHA]],'RECAUDOS DE COMPARENDOS'!A:D,4,FALSE),0)</f>
        <v>0</v>
      </c>
      <c r="N4522" s="9">
        <f>IFERROR(VLOOKUP(Tabla1[[#This Row],[FECHA]],'RECAUDOS DE COMPARENDOS'!A:D,3,FALSE),0)</f>
        <v>0</v>
      </c>
      <c r="O4522" s="5">
        <f>IFERROR(VLOOKUP(Tabla1[[#This Row],[FECHA]],'RECAUDOS DE RESOLUCIONES'!A:D,4,FALSE),0)</f>
        <v>0</v>
      </c>
      <c r="P4522" s="9">
        <f>IFERROR(VLOOKUP(Tabla1[[#This Row],[FECHA]],'RECAUDOS DE RESOLUCIONES'!A:D,3,FALSE),0)</f>
        <v>0</v>
      </c>
      <c r="Q452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41</v>
      </c>
      <c r="R4522" s="9">
        <f>Tabla1[V. COMPARENDOS]-(Tabla1[V. EXONERACIONES]+Tabla1[[#This Row],[V. SIMIT CON RESOLUCION]]+Tabla1[[#This Row],[V. SIMIT SIN RESOLUCION]]+Tabla1[[#This Row],[V. RECAUDOS COMPARENDOS]]+Tabla1[[#This Row],[V. RECAUDOS RESOLUCIONES]])</f>
        <v>24424888</v>
      </c>
      <c r="S4522" s="11">
        <f>IFERROR(VLOOKUP(Tabla1[[#This Row],[FECHA]],'RECAUDOS LOCALES'!A:D,4,FALSE),0)</f>
        <v>0</v>
      </c>
      <c r="T4522" s="9">
        <f>IFERROR(VLOOKUP(Tabla1[[#This Row],[FECHA]],'RECAUDOS LOCALES'!A:D,3,FALSE),0)</f>
        <v>0</v>
      </c>
      <c r="U4522" s="11">
        <f>IFERROR(VLOOKUP(Tabla1[[#This Row],[FECHA]],'RECAUDOS EXTERNOS'!A:D,4,FALSE),0)</f>
        <v>0</v>
      </c>
      <c r="V4522" s="9">
        <f>IFERROR(VLOOKUP(Tabla1[[#This Row],[FECHA]],'RECAUDOS EXTERNOS'!A:D,3,FALSE),0)</f>
        <v>0</v>
      </c>
    </row>
    <row r="4523" spans="1:22" x14ac:dyDescent="0.25">
      <c r="A4523" s="1">
        <v>42082</v>
      </c>
      <c r="B4523" s="3" t="s">
        <v>6</v>
      </c>
      <c r="C4523" s="2">
        <v>42064</v>
      </c>
      <c r="D4523" s="5">
        <f>YEAR(Tabla1[[#This Row],[FECHA]])</f>
        <v>2015</v>
      </c>
      <c r="E4523" s="5">
        <f>IFERROR(VLOOKUP(Tabla1[[#This Row],[FECHA]],'COMPARENDOS TOTALES'!A:D,4,FALSE),0)</f>
        <v>150</v>
      </c>
      <c r="F4523" s="9">
        <f>IFERROR(VLOOKUP(Tabla1[[#This Row],[FECHA]],'COMPARENDOS TOTALES'!A:D,3,FALSE),0)</f>
        <v>90490899</v>
      </c>
      <c r="G4523" s="5">
        <f>IFERROR(VLOOKUP(Tabla1[[#This Row],[FECHA]],EXONERACIONES!A:D,4,FALSE),0)</f>
        <v>15</v>
      </c>
      <c r="H4523" s="9">
        <f>IFERROR(VLOOKUP(Tabla1[[#This Row],[FECHA]],EXONERACIONES!A:D,3,FALSE),0)</f>
        <v>9665250</v>
      </c>
      <c r="I4523" s="5">
        <f>IFERROR(VLOOKUP(Tabla1[[#This Row],[FECHA]],'SIMIT CON RES'!A:D,4,FALSE),0)</f>
        <v>60</v>
      </c>
      <c r="J4523" s="9">
        <f>IFERROR(VLOOKUP(Tabla1[[#This Row],[FECHA]],'SIMIT CON RES'!A:D,3,FALSE),0)</f>
        <v>38661000</v>
      </c>
      <c r="K4523">
        <f>IFERROR(VLOOKUP(Tabla1[[#This Row],[FECHA]],'SIMIT SIN RES'!A:D,4,FALSE),0)</f>
        <v>8</v>
      </c>
      <c r="L4523" s="9">
        <f>IFERROR(VLOOKUP(Tabla1[[#This Row],[FECHA]],'SIMIT SIN RES'!A:D,3,FALSE),0)</f>
        <v>2980118</v>
      </c>
      <c r="M4523" s="5">
        <f>IFERROR(VLOOKUP(Tabla1[[#This Row],[FECHA]],'RECAUDOS DE COMPARENDOS'!A:D,4,FALSE),0)</f>
        <v>0</v>
      </c>
      <c r="N4523" s="9">
        <f>IFERROR(VLOOKUP(Tabla1[[#This Row],[FECHA]],'RECAUDOS DE COMPARENDOS'!A:D,3,FALSE),0)</f>
        <v>0</v>
      </c>
      <c r="O4523" s="5">
        <f>IFERROR(VLOOKUP(Tabla1[[#This Row],[FECHA]],'RECAUDOS DE RESOLUCIONES'!A:D,4,FALSE),0)</f>
        <v>0</v>
      </c>
      <c r="P4523" s="9">
        <f>IFERROR(VLOOKUP(Tabla1[[#This Row],[FECHA]],'RECAUDOS DE RESOLUCIONES'!A:D,3,FALSE),0)</f>
        <v>0</v>
      </c>
      <c r="Q452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67</v>
      </c>
      <c r="R4523" s="9">
        <f>Tabla1[V. COMPARENDOS]-(Tabla1[V. EXONERACIONES]+Tabla1[[#This Row],[V. SIMIT CON RESOLUCION]]+Tabla1[[#This Row],[V. SIMIT SIN RESOLUCION]]+Tabla1[[#This Row],[V. RECAUDOS COMPARENDOS]]+Tabla1[[#This Row],[V. RECAUDOS RESOLUCIONES]])</f>
        <v>39184531</v>
      </c>
      <c r="S4523" s="11">
        <f>IFERROR(VLOOKUP(Tabla1[[#This Row],[FECHA]],'RECAUDOS LOCALES'!A:D,4,FALSE),0)</f>
        <v>1</v>
      </c>
      <c r="T4523" s="9">
        <f>IFERROR(VLOOKUP(Tabla1[[#This Row],[FECHA]],'RECAUDOS LOCALES'!A:D,3,FALSE),0)</f>
        <v>76730</v>
      </c>
      <c r="U4523" s="11">
        <f>IFERROR(VLOOKUP(Tabla1[[#This Row],[FECHA]],'RECAUDOS EXTERNOS'!A:D,4,FALSE),0)</f>
        <v>1</v>
      </c>
      <c r="V4523" s="9">
        <f>IFERROR(VLOOKUP(Tabla1[[#This Row],[FECHA]],'RECAUDOS EXTERNOS'!A:D,3,FALSE),0)</f>
        <v>274320</v>
      </c>
    </row>
    <row r="4524" spans="1:22" x14ac:dyDescent="0.25">
      <c r="A4524" s="1">
        <v>42083</v>
      </c>
      <c r="B4524" s="3" t="s">
        <v>0</v>
      </c>
      <c r="C4524" s="2">
        <v>42064</v>
      </c>
      <c r="D4524" s="5">
        <f>YEAR(Tabla1[[#This Row],[FECHA]])</f>
        <v>2015</v>
      </c>
      <c r="E4524" s="5">
        <f>IFERROR(VLOOKUP(Tabla1[[#This Row],[FECHA]],'COMPARENDOS TOTALES'!A:D,4,FALSE),0)</f>
        <v>231</v>
      </c>
      <c r="F4524" s="9">
        <f>IFERROR(VLOOKUP(Tabla1[[#This Row],[FECHA]],'COMPARENDOS TOTALES'!A:D,3,FALSE),0)</f>
        <v>142461754</v>
      </c>
      <c r="G4524" s="5">
        <f>IFERROR(VLOOKUP(Tabla1[[#This Row],[FECHA]],EXONERACIONES!A:D,4,FALSE),0)</f>
        <v>23</v>
      </c>
      <c r="H4524" s="9">
        <f>IFERROR(VLOOKUP(Tabla1[[#This Row],[FECHA]],EXONERACIONES!A:D,3,FALSE),0)</f>
        <v>14820050</v>
      </c>
      <c r="I4524" s="5">
        <f>IFERROR(VLOOKUP(Tabla1[[#This Row],[FECHA]],'SIMIT CON RES'!A:D,4,FALSE),0)</f>
        <v>84</v>
      </c>
      <c r="J4524" s="9">
        <f>IFERROR(VLOOKUP(Tabla1[[#This Row],[FECHA]],'SIMIT CON RES'!A:D,3,FALSE),0)</f>
        <v>54125400</v>
      </c>
      <c r="K4524">
        <f>IFERROR(VLOOKUP(Tabla1[[#This Row],[FECHA]],'SIMIT SIN RES'!A:D,4,FALSE),0)</f>
        <v>5</v>
      </c>
      <c r="L4524" s="9">
        <f>IFERROR(VLOOKUP(Tabla1[[#This Row],[FECHA]],'SIMIT SIN RES'!A:D,3,FALSE),0)</f>
        <v>1812234</v>
      </c>
      <c r="M4524" s="5">
        <f>IFERROR(VLOOKUP(Tabla1[[#This Row],[FECHA]],'RECAUDOS DE COMPARENDOS'!A:D,4,FALSE),0)</f>
        <v>5</v>
      </c>
      <c r="N4524" s="9">
        <f>IFERROR(VLOOKUP(Tabla1[[#This Row],[FECHA]],'RECAUDOS DE COMPARENDOS'!A:D,3,FALSE),0)</f>
        <v>3221750</v>
      </c>
      <c r="O4524" s="5">
        <f>IFERROR(VLOOKUP(Tabla1[[#This Row],[FECHA]],'RECAUDOS DE RESOLUCIONES'!A:D,4,FALSE),0)</f>
        <v>0</v>
      </c>
      <c r="P4524" s="9">
        <f>IFERROR(VLOOKUP(Tabla1[[#This Row],[FECHA]],'RECAUDOS DE RESOLUCIONES'!A:D,3,FALSE),0)</f>
        <v>0</v>
      </c>
      <c r="Q452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114</v>
      </c>
      <c r="R4524" s="9">
        <f>Tabla1[V. COMPARENDOS]-(Tabla1[V. EXONERACIONES]+Tabla1[[#This Row],[V. SIMIT CON RESOLUCION]]+Tabla1[[#This Row],[V. SIMIT SIN RESOLUCION]]+Tabla1[[#This Row],[V. RECAUDOS COMPARENDOS]]+Tabla1[[#This Row],[V. RECAUDOS RESOLUCIONES]])</f>
        <v>68482320</v>
      </c>
      <c r="S4524" s="11">
        <f>IFERROR(VLOOKUP(Tabla1[[#This Row],[FECHA]],'RECAUDOS LOCALES'!A:D,4,FALSE),0)</f>
        <v>2</v>
      </c>
      <c r="T4524" s="9">
        <f>IFERROR(VLOOKUP(Tabla1[[#This Row],[FECHA]],'RECAUDOS LOCALES'!A:D,3,FALSE),0)</f>
        <v>875283</v>
      </c>
      <c r="U4524" s="11">
        <f>IFERROR(VLOOKUP(Tabla1[[#This Row],[FECHA]],'RECAUDOS EXTERNOS'!A:D,4,FALSE),0)</f>
        <v>2</v>
      </c>
      <c r="V4524" s="9">
        <f>IFERROR(VLOOKUP(Tabla1[[#This Row],[FECHA]],'RECAUDOS EXTERNOS'!A:D,3,FALSE),0)</f>
        <v>862589</v>
      </c>
    </row>
    <row r="4525" spans="1:22" x14ac:dyDescent="0.25">
      <c r="A4525" s="1">
        <v>42084</v>
      </c>
      <c r="B4525" s="3" t="s">
        <v>5</v>
      </c>
      <c r="C4525" s="2">
        <v>42064</v>
      </c>
      <c r="D4525" s="5">
        <f>YEAR(Tabla1[[#This Row],[FECHA]])</f>
        <v>2015</v>
      </c>
      <c r="E4525" s="5">
        <f>IFERROR(VLOOKUP(Tabla1[[#This Row],[FECHA]],'COMPARENDOS TOTALES'!A:D,4,FALSE),0)</f>
        <v>239</v>
      </c>
      <c r="F4525" s="9">
        <f>IFERROR(VLOOKUP(Tabla1[[#This Row],[FECHA]],'COMPARENDOS TOTALES'!A:D,3,FALSE),0)</f>
        <v>145985538</v>
      </c>
      <c r="G4525" s="5">
        <f>IFERROR(VLOOKUP(Tabla1[[#This Row],[FECHA]],EXONERACIONES!A:D,4,FALSE),0)</f>
        <v>20</v>
      </c>
      <c r="H4525" s="9">
        <f>IFERROR(VLOOKUP(Tabla1[[#This Row],[FECHA]],EXONERACIONES!A:D,3,FALSE),0)</f>
        <v>12887000</v>
      </c>
      <c r="I4525" s="5">
        <f>IFERROR(VLOOKUP(Tabla1[[#This Row],[FECHA]],'SIMIT CON RES'!A:D,4,FALSE),0)</f>
        <v>94</v>
      </c>
      <c r="J4525" s="9">
        <f>IFERROR(VLOOKUP(Tabla1[[#This Row],[FECHA]],'SIMIT CON RES'!A:D,3,FALSE),0)</f>
        <v>60568900</v>
      </c>
      <c r="K4525">
        <f>IFERROR(VLOOKUP(Tabla1[[#This Row],[FECHA]],'SIMIT SIN RES'!A:D,4,FALSE),0)</f>
        <v>11</v>
      </c>
      <c r="L4525" s="9">
        <f>IFERROR(VLOOKUP(Tabla1[[#This Row],[FECHA]],'SIMIT SIN RES'!A:D,3,FALSE),0)</f>
        <v>5436702</v>
      </c>
      <c r="M4525" s="5">
        <f>IFERROR(VLOOKUP(Tabla1[[#This Row],[FECHA]],'RECAUDOS DE COMPARENDOS'!A:D,4,FALSE),0)</f>
        <v>2</v>
      </c>
      <c r="N4525" s="9">
        <f>IFERROR(VLOOKUP(Tabla1[[#This Row],[FECHA]],'RECAUDOS DE COMPARENDOS'!A:D,3,FALSE),0)</f>
        <v>1288700</v>
      </c>
      <c r="O4525" s="5">
        <f>IFERROR(VLOOKUP(Tabla1[[#This Row],[FECHA]],'RECAUDOS DE RESOLUCIONES'!A:D,4,FALSE),0)</f>
        <v>0</v>
      </c>
      <c r="P4525" s="9">
        <f>IFERROR(VLOOKUP(Tabla1[[#This Row],[FECHA]],'RECAUDOS DE RESOLUCIONES'!A:D,3,FALSE),0)</f>
        <v>0</v>
      </c>
      <c r="Q452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112</v>
      </c>
      <c r="R4525" s="9">
        <f>Tabla1[V. COMPARENDOS]-(Tabla1[V. EXONERACIONES]+Tabla1[[#This Row],[V. SIMIT CON RESOLUCION]]+Tabla1[[#This Row],[V. SIMIT SIN RESOLUCION]]+Tabla1[[#This Row],[V. RECAUDOS COMPARENDOS]]+Tabla1[[#This Row],[V. RECAUDOS RESOLUCIONES]])</f>
        <v>65804236</v>
      </c>
      <c r="S4525" s="11">
        <f>IFERROR(VLOOKUP(Tabla1[[#This Row],[FECHA]],'RECAUDOS LOCALES'!A:D,4,FALSE),0)</f>
        <v>0</v>
      </c>
      <c r="T4525" s="9">
        <f>IFERROR(VLOOKUP(Tabla1[[#This Row],[FECHA]],'RECAUDOS LOCALES'!A:D,3,FALSE),0)</f>
        <v>0</v>
      </c>
      <c r="U4525" s="11">
        <f>IFERROR(VLOOKUP(Tabla1[[#This Row],[FECHA]],'RECAUDOS EXTERNOS'!A:D,4,FALSE),0)</f>
        <v>0</v>
      </c>
      <c r="V4525" s="9">
        <f>IFERROR(VLOOKUP(Tabla1[[#This Row],[FECHA]],'RECAUDOS EXTERNOS'!A:D,3,FALSE),0)</f>
        <v>0</v>
      </c>
    </row>
    <row r="4526" spans="1:22" x14ac:dyDescent="0.25">
      <c r="A4526" s="1">
        <v>42085</v>
      </c>
      <c r="B4526" s="3" t="s">
        <v>4</v>
      </c>
      <c r="C4526" s="2">
        <v>42064</v>
      </c>
      <c r="D4526" s="5">
        <f>YEAR(Tabla1[[#This Row],[FECHA]])</f>
        <v>2015</v>
      </c>
      <c r="E4526" s="5">
        <f>IFERROR(VLOOKUP(Tabla1[[#This Row],[FECHA]],'COMPARENDOS TOTALES'!A:D,4,FALSE),0)</f>
        <v>237</v>
      </c>
      <c r="F4526" s="9">
        <f>IFERROR(VLOOKUP(Tabla1[[#This Row],[FECHA]],'COMPARENDOS TOTALES'!A:D,3,FALSE),0)</f>
        <v>146882259</v>
      </c>
      <c r="G4526" s="5">
        <f>IFERROR(VLOOKUP(Tabla1[[#This Row],[FECHA]],EXONERACIONES!A:D,4,FALSE),0)</f>
        <v>33</v>
      </c>
      <c r="H4526" s="9">
        <f>IFERROR(VLOOKUP(Tabla1[[#This Row],[FECHA]],EXONERACIONES!A:D,3,FALSE),0)</f>
        <v>21263550</v>
      </c>
      <c r="I4526" s="5">
        <f>IFERROR(VLOOKUP(Tabla1[[#This Row],[FECHA]],'SIMIT CON RES'!A:D,4,FALSE),0)</f>
        <v>100</v>
      </c>
      <c r="J4526" s="9">
        <f>IFERROR(VLOOKUP(Tabla1[[#This Row],[FECHA]],'SIMIT CON RES'!A:D,3,FALSE),0)</f>
        <v>64253777</v>
      </c>
      <c r="K4526">
        <f>IFERROR(VLOOKUP(Tabla1[[#This Row],[FECHA]],'SIMIT SIN RES'!A:D,4,FALSE),0)</f>
        <v>6</v>
      </c>
      <c r="L4526" s="9">
        <f>IFERROR(VLOOKUP(Tabla1[[#This Row],[FECHA]],'SIMIT SIN RES'!A:D,3,FALSE),0)</f>
        <v>2326372</v>
      </c>
      <c r="M4526" s="5">
        <f>IFERROR(VLOOKUP(Tabla1[[#This Row],[FECHA]],'RECAUDOS DE COMPARENDOS'!A:D,4,FALSE),0)</f>
        <v>1</v>
      </c>
      <c r="N4526" s="9">
        <f>IFERROR(VLOOKUP(Tabla1[[#This Row],[FECHA]],'RECAUDOS DE COMPARENDOS'!A:D,3,FALSE),0)</f>
        <v>644350</v>
      </c>
      <c r="O4526" s="5">
        <f>IFERROR(VLOOKUP(Tabla1[[#This Row],[FECHA]],'RECAUDOS DE RESOLUCIONES'!A:D,4,FALSE),0)</f>
        <v>0</v>
      </c>
      <c r="P4526" s="9">
        <f>IFERROR(VLOOKUP(Tabla1[[#This Row],[FECHA]],'RECAUDOS DE RESOLUCIONES'!A:D,3,FALSE),0)</f>
        <v>0</v>
      </c>
      <c r="Q452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97</v>
      </c>
      <c r="R4526" s="9">
        <f>Tabla1[V. COMPARENDOS]-(Tabla1[V. EXONERACIONES]+Tabla1[[#This Row],[V. SIMIT CON RESOLUCION]]+Tabla1[[#This Row],[V. SIMIT SIN RESOLUCION]]+Tabla1[[#This Row],[V. RECAUDOS COMPARENDOS]]+Tabla1[[#This Row],[V. RECAUDOS RESOLUCIONES]])</f>
        <v>58394210</v>
      </c>
      <c r="S4526" s="11">
        <f>IFERROR(VLOOKUP(Tabla1[[#This Row],[FECHA]],'RECAUDOS LOCALES'!A:D,4,FALSE),0)</f>
        <v>0</v>
      </c>
      <c r="T4526" s="9">
        <f>IFERROR(VLOOKUP(Tabla1[[#This Row],[FECHA]],'RECAUDOS LOCALES'!A:D,3,FALSE),0)</f>
        <v>0</v>
      </c>
      <c r="U4526" s="11">
        <f>IFERROR(VLOOKUP(Tabla1[[#This Row],[FECHA]],'RECAUDOS EXTERNOS'!A:D,4,FALSE),0)</f>
        <v>0</v>
      </c>
      <c r="V4526" s="9">
        <f>IFERROR(VLOOKUP(Tabla1[[#This Row],[FECHA]],'RECAUDOS EXTERNOS'!A:D,3,FALSE),0)</f>
        <v>0</v>
      </c>
    </row>
    <row r="4527" spans="1:22" x14ac:dyDescent="0.25">
      <c r="A4527" s="1">
        <v>42086</v>
      </c>
      <c r="B4527" s="3" t="s">
        <v>1</v>
      </c>
      <c r="C4527" s="2">
        <v>42064</v>
      </c>
      <c r="D4527" s="5">
        <f>YEAR(Tabla1[[#This Row],[FECHA]])</f>
        <v>2015</v>
      </c>
      <c r="E4527" s="5">
        <f>IFERROR(VLOOKUP(Tabla1[[#This Row],[FECHA]],'COMPARENDOS TOTALES'!A:D,4,FALSE),0)</f>
        <v>276</v>
      </c>
      <c r="F4527" s="9">
        <f>IFERROR(VLOOKUP(Tabla1[[#This Row],[FECHA]],'COMPARENDOS TOTALES'!A:D,3,FALSE),0)</f>
        <v>169282814</v>
      </c>
      <c r="G4527" s="5">
        <f>IFERROR(VLOOKUP(Tabla1[[#This Row],[FECHA]],EXONERACIONES!A:D,4,FALSE),0)</f>
        <v>22</v>
      </c>
      <c r="H4527" s="9">
        <f>IFERROR(VLOOKUP(Tabla1[[#This Row],[FECHA]],EXONERACIONES!A:D,3,FALSE),0)</f>
        <v>14175700</v>
      </c>
      <c r="I4527" s="5">
        <f>IFERROR(VLOOKUP(Tabla1[[#This Row],[FECHA]],'SIMIT CON RES'!A:D,4,FALSE),0)</f>
        <v>118</v>
      </c>
      <c r="J4527" s="9">
        <f>IFERROR(VLOOKUP(Tabla1[[#This Row],[FECHA]],'SIMIT CON RES'!A:D,3,FALSE),0)</f>
        <v>75388950</v>
      </c>
      <c r="K4527">
        <f>IFERROR(VLOOKUP(Tabla1[[#This Row],[FECHA]],'SIMIT SIN RES'!A:D,4,FALSE),0)</f>
        <v>4</v>
      </c>
      <c r="L4527" s="9">
        <f>IFERROR(VLOOKUP(Tabla1[[#This Row],[FECHA]],'SIMIT SIN RES'!A:D,3,FALSE),0)</f>
        <v>1490059</v>
      </c>
      <c r="M4527" s="5">
        <f>IFERROR(VLOOKUP(Tabla1[[#This Row],[FECHA]],'RECAUDOS DE COMPARENDOS'!A:D,4,FALSE),0)</f>
        <v>3</v>
      </c>
      <c r="N4527" s="9">
        <f>IFERROR(VLOOKUP(Tabla1[[#This Row],[FECHA]],'RECAUDOS DE COMPARENDOS'!A:D,3,FALSE),0)</f>
        <v>1933050</v>
      </c>
      <c r="O4527" s="5">
        <f>IFERROR(VLOOKUP(Tabla1[[#This Row],[FECHA]],'RECAUDOS DE RESOLUCIONES'!A:D,4,FALSE),0)</f>
        <v>0</v>
      </c>
      <c r="P4527" s="9">
        <f>IFERROR(VLOOKUP(Tabla1[[#This Row],[FECHA]],'RECAUDOS DE RESOLUCIONES'!A:D,3,FALSE),0)</f>
        <v>0</v>
      </c>
      <c r="Q452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129</v>
      </c>
      <c r="R4527" s="9">
        <f>Tabla1[V. COMPARENDOS]-(Tabla1[V. EXONERACIONES]+Tabla1[[#This Row],[V. SIMIT CON RESOLUCION]]+Tabla1[[#This Row],[V. SIMIT SIN RESOLUCION]]+Tabla1[[#This Row],[V. RECAUDOS COMPARENDOS]]+Tabla1[[#This Row],[V. RECAUDOS RESOLUCIONES]])</f>
        <v>76295055</v>
      </c>
      <c r="S4527" s="11">
        <f>IFERROR(VLOOKUP(Tabla1[[#This Row],[FECHA]],'RECAUDOS LOCALES'!A:D,4,FALSE),0)</f>
        <v>0</v>
      </c>
      <c r="T4527" s="9">
        <f>IFERROR(VLOOKUP(Tabla1[[#This Row],[FECHA]],'RECAUDOS LOCALES'!A:D,3,FALSE),0)</f>
        <v>0</v>
      </c>
      <c r="U4527" s="11">
        <f>IFERROR(VLOOKUP(Tabla1[[#This Row],[FECHA]],'RECAUDOS EXTERNOS'!A:D,4,FALSE),0)</f>
        <v>0</v>
      </c>
      <c r="V4527" s="9">
        <f>IFERROR(VLOOKUP(Tabla1[[#This Row],[FECHA]],'RECAUDOS EXTERNOS'!A:D,3,FALSE),0)</f>
        <v>0</v>
      </c>
    </row>
    <row r="4528" spans="1:22" x14ac:dyDescent="0.25">
      <c r="A4528" s="1">
        <v>42087</v>
      </c>
      <c r="B4528" s="3" t="s">
        <v>2</v>
      </c>
      <c r="C4528" s="2">
        <v>42064</v>
      </c>
      <c r="D4528" s="5">
        <f>YEAR(Tabla1[[#This Row],[FECHA]])</f>
        <v>2015</v>
      </c>
      <c r="E4528" s="5">
        <f>IFERROR(VLOOKUP(Tabla1[[#This Row],[FECHA]],'COMPARENDOS TOTALES'!A:D,4,FALSE),0)</f>
        <v>184</v>
      </c>
      <c r="F4528" s="9">
        <f>IFERROR(VLOOKUP(Tabla1[[#This Row],[FECHA]],'COMPARENDOS TOTALES'!A:D,3,FALSE),0)</f>
        <v>114181502</v>
      </c>
      <c r="G4528" s="5">
        <f>IFERROR(VLOOKUP(Tabla1[[#This Row],[FECHA]],EXONERACIONES!A:D,4,FALSE),0)</f>
        <v>19</v>
      </c>
      <c r="H4528" s="9">
        <f>IFERROR(VLOOKUP(Tabla1[[#This Row],[FECHA]],EXONERACIONES!A:D,3,FALSE),0)</f>
        <v>12242650</v>
      </c>
      <c r="I4528" s="5">
        <f>IFERROR(VLOOKUP(Tabla1[[#This Row],[FECHA]],'SIMIT CON RES'!A:D,4,FALSE),0)</f>
        <v>89</v>
      </c>
      <c r="J4528" s="9">
        <f>IFERROR(VLOOKUP(Tabla1[[#This Row],[FECHA]],'SIMIT CON RES'!A:D,3,FALSE),0)</f>
        <v>57226334</v>
      </c>
      <c r="K4528">
        <f>IFERROR(VLOOKUP(Tabla1[[#This Row],[FECHA]],'SIMIT SIN RES'!A:D,4,FALSE),0)</f>
        <v>6</v>
      </c>
      <c r="L4528" s="9">
        <f>IFERROR(VLOOKUP(Tabla1[[#This Row],[FECHA]],'SIMIT SIN RES'!A:D,3,FALSE),0)</f>
        <v>2749227</v>
      </c>
      <c r="M4528" s="5">
        <f>IFERROR(VLOOKUP(Tabla1[[#This Row],[FECHA]],'RECAUDOS DE COMPARENDOS'!A:D,4,FALSE),0)</f>
        <v>2</v>
      </c>
      <c r="N4528" s="9">
        <f>IFERROR(VLOOKUP(Tabla1[[#This Row],[FECHA]],'RECAUDOS DE COMPARENDOS'!A:D,3,FALSE),0)</f>
        <v>1288700</v>
      </c>
      <c r="O4528" s="5">
        <f>IFERROR(VLOOKUP(Tabla1[[#This Row],[FECHA]],'RECAUDOS DE RESOLUCIONES'!A:D,4,FALSE),0)</f>
        <v>0</v>
      </c>
      <c r="P4528" s="9">
        <f>IFERROR(VLOOKUP(Tabla1[[#This Row],[FECHA]],'RECAUDOS DE RESOLUCIONES'!A:D,3,FALSE),0)</f>
        <v>0</v>
      </c>
      <c r="Q452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68</v>
      </c>
      <c r="R4528" s="9">
        <f>Tabla1[V. COMPARENDOS]-(Tabla1[V. EXONERACIONES]+Tabla1[[#This Row],[V. SIMIT CON RESOLUCION]]+Tabla1[[#This Row],[V. SIMIT SIN RESOLUCION]]+Tabla1[[#This Row],[V. RECAUDOS COMPARENDOS]]+Tabla1[[#This Row],[V. RECAUDOS RESOLUCIONES]])</f>
        <v>40674591</v>
      </c>
      <c r="S4528" s="11">
        <f>IFERROR(VLOOKUP(Tabla1[[#This Row],[FECHA]],'RECAUDOS LOCALES'!A:D,4,FALSE),0)</f>
        <v>2</v>
      </c>
      <c r="T4528" s="9">
        <f>IFERROR(VLOOKUP(Tabla1[[#This Row],[FECHA]],'RECAUDOS LOCALES'!A:D,3,FALSE),0)</f>
        <v>246853</v>
      </c>
      <c r="U4528" s="11">
        <f>IFERROR(VLOOKUP(Tabla1[[#This Row],[FECHA]],'RECAUDOS EXTERNOS'!A:D,4,FALSE),0)</f>
        <v>3</v>
      </c>
      <c r="V4528" s="9">
        <f>IFERROR(VLOOKUP(Tabla1[[#This Row],[FECHA]],'RECAUDOS EXTERNOS'!A:D,3,FALSE),0)</f>
        <v>507854</v>
      </c>
    </row>
    <row r="4529" spans="1:22" x14ac:dyDescent="0.25">
      <c r="A4529" s="1">
        <v>42088</v>
      </c>
      <c r="B4529" s="3" t="s">
        <v>3</v>
      </c>
      <c r="C4529" s="2">
        <v>42064</v>
      </c>
      <c r="D4529" s="5">
        <f>YEAR(Tabla1[[#This Row],[FECHA]])</f>
        <v>2015</v>
      </c>
      <c r="E4529" s="5">
        <f>IFERROR(VLOOKUP(Tabla1[[#This Row],[FECHA]],'COMPARENDOS TOTALES'!A:D,4,FALSE),0)</f>
        <v>177</v>
      </c>
      <c r="F4529" s="9">
        <f>IFERROR(VLOOKUP(Tabla1[[#This Row],[FECHA]],'COMPARENDOS TOTALES'!A:D,3,FALSE),0)</f>
        <v>108331338</v>
      </c>
      <c r="G4529" s="5">
        <f>IFERROR(VLOOKUP(Tabla1[[#This Row],[FECHA]],EXONERACIONES!A:D,4,FALSE),0)</f>
        <v>25</v>
      </c>
      <c r="H4529" s="9">
        <f>IFERROR(VLOOKUP(Tabla1[[#This Row],[FECHA]],EXONERACIONES!A:D,3,FALSE),0)</f>
        <v>15786575</v>
      </c>
      <c r="I4529" s="5">
        <f>IFERROR(VLOOKUP(Tabla1[[#This Row],[FECHA]],'SIMIT CON RES'!A:D,4,FALSE),0)</f>
        <v>62</v>
      </c>
      <c r="J4529" s="9">
        <f>IFERROR(VLOOKUP(Tabla1[[#This Row],[FECHA]],'SIMIT CON RES'!A:D,3,FALSE),0)</f>
        <v>39627525</v>
      </c>
      <c r="K4529">
        <f>IFERROR(VLOOKUP(Tabla1[[#This Row],[FECHA]],'SIMIT SIN RES'!A:D,4,FALSE),0)</f>
        <v>8</v>
      </c>
      <c r="L4529" s="9">
        <f>IFERROR(VLOOKUP(Tabla1[[#This Row],[FECHA]],'SIMIT SIN RES'!A:D,3,FALSE),0)</f>
        <v>3543925</v>
      </c>
      <c r="M4529" s="5">
        <f>IFERROR(VLOOKUP(Tabla1[[#This Row],[FECHA]],'RECAUDOS DE COMPARENDOS'!A:D,4,FALSE),0)</f>
        <v>3</v>
      </c>
      <c r="N4529" s="9">
        <f>IFERROR(VLOOKUP(Tabla1[[#This Row],[FECHA]],'RECAUDOS DE COMPARENDOS'!A:D,3,FALSE),0)</f>
        <v>1933050</v>
      </c>
      <c r="O4529" s="5">
        <f>IFERROR(VLOOKUP(Tabla1[[#This Row],[FECHA]],'RECAUDOS DE RESOLUCIONES'!A:D,4,FALSE),0)</f>
        <v>0</v>
      </c>
      <c r="P4529" s="9">
        <f>IFERROR(VLOOKUP(Tabla1[[#This Row],[FECHA]],'RECAUDOS DE RESOLUCIONES'!A:D,3,FALSE),0)</f>
        <v>0</v>
      </c>
      <c r="Q452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79</v>
      </c>
      <c r="R4529" s="9">
        <f>Tabla1[V. COMPARENDOS]-(Tabla1[V. EXONERACIONES]+Tabla1[[#This Row],[V. SIMIT CON RESOLUCION]]+Tabla1[[#This Row],[V. SIMIT SIN RESOLUCION]]+Tabla1[[#This Row],[V. RECAUDOS COMPARENDOS]]+Tabla1[[#This Row],[V. RECAUDOS RESOLUCIONES]])</f>
        <v>47440263</v>
      </c>
      <c r="S4529" s="11">
        <f>IFERROR(VLOOKUP(Tabla1[[#This Row],[FECHA]],'RECAUDOS LOCALES'!A:D,4,FALSE),0)</f>
        <v>1</v>
      </c>
      <c r="T4529" s="9">
        <f>IFERROR(VLOOKUP(Tabla1[[#This Row],[FECHA]],'RECAUDOS LOCALES'!A:D,3,FALSE),0)</f>
        <v>400000</v>
      </c>
      <c r="U4529" s="11">
        <f>IFERROR(VLOOKUP(Tabla1[[#This Row],[FECHA]],'RECAUDOS EXTERNOS'!A:D,4,FALSE),0)</f>
        <v>1</v>
      </c>
      <c r="V4529" s="9">
        <f>IFERROR(VLOOKUP(Tabla1[[#This Row],[FECHA]],'RECAUDOS EXTERNOS'!A:D,3,FALSE),0)</f>
        <v>309559</v>
      </c>
    </row>
    <row r="4530" spans="1:22" x14ac:dyDescent="0.25">
      <c r="A4530" s="1">
        <v>42089</v>
      </c>
      <c r="B4530" s="3" t="s">
        <v>6</v>
      </c>
      <c r="C4530" s="2">
        <v>42064</v>
      </c>
      <c r="D4530" s="5">
        <f>YEAR(Tabla1[[#This Row],[FECHA]])</f>
        <v>2015</v>
      </c>
      <c r="E4530" s="5">
        <f>IFERROR(VLOOKUP(Tabla1[[#This Row],[FECHA]],'COMPARENDOS TOTALES'!A:D,4,FALSE),0)</f>
        <v>220</v>
      </c>
      <c r="F4530" s="9">
        <f>IFERROR(VLOOKUP(Tabla1[[#This Row],[FECHA]],'COMPARENDOS TOTALES'!A:D,3,FALSE),0)</f>
        <v>136582059</v>
      </c>
      <c r="G4530" s="5">
        <f>IFERROR(VLOOKUP(Tabla1[[#This Row],[FECHA]],EXONERACIONES!A:D,4,FALSE),0)</f>
        <v>28</v>
      </c>
      <c r="H4530" s="9">
        <f>IFERROR(VLOOKUP(Tabla1[[#This Row],[FECHA]],EXONERACIONES!A:D,3,FALSE),0)</f>
        <v>17920984</v>
      </c>
      <c r="I4530" s="5">
        <f>IFERROR(VLOOKUP(Tabla1[[#This Row],[FECHA]],'SIMIT CON RES'!A:D,4,FALSE),0)</f>
        <v>77</v>
      </c>
      <c r="J4530" s="9">
        <f>IFERROR(VLOOKUP(Tabla1[[#This Row],[FECHA]],'SIMIT CON RES'!A:D,3,FALSE),0)</f>
        <v>49614950</v>
      </c>
      <c r="K4530">
        <f>IFERROR(VLOOKUP(Tabla1[[#This Row],[FECHA]],'SIMIT SIN RES'!A:D,4,FALSE),0)</f>
        <v>8</v>
      </c>
      <c r="L4530" s="9">
        <f>IFERROR(VLOOKUP(Tabla1[[#This Row],[FECHA]],'SIMIT SIN RES'!A:D,3,FALSE),0)</f>
        <v>3423109</v>
      </c>
      <c r="M4530" s="5">
        <f>IFERROR(VLOOKUP(Tabla1[[#This Row],[FECHA]],'RECAUDOS DE COMPARENDOS'!A:D,4,FALSE),0)</f>
        <v>1</v>
      </c>
      <c r="N4530" s="9">
        <f>IFERROR(VLOOKUP(Tabla1[[#This Row],[FECHA]],'RECAUDOS DE COMPARENDOS'!A:D,3,FALSE),0)</f>
        <v>644350</v>
      </c>
      <c r="O4530" s="5">
        <f>IFERROR(VLOOKUP(Tabla1[[#This Row],[FECHA]],'RECAUDOS DE RESOLUCIONES'!A:D,4,FALSE),0)</f>
        <v>0</v>
      </c>
      <c r="P4530" s="9">
        <f>IFERROR(VLOOKUP(Tabla1[[#This Row],[FECHA]],'RECAUDOS DE RESOLUCIONES'!A:D,3,FALSE),0)</f>
        <v>0</v>
      </c>
      <c r="Q453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106</v>
      </c>
      <c r="R4530" s="9">
        <f>Tabla1[V. COMPARENDOS]-(Tabla1[V. EXONERACIONES]+Tabla1[[#This Row],[V. SIMIT CON RESOLUCION]]+Tabla1[[#This Row],[V. SIMIT SIN RESOLUCION]]+Tabla1[[#This Row],[V. RECAUDOS COMPARENDOS]]+Tabla1[[#This Row],[V. RECAUDOS RESOLUCIONES]])</f>
        <v>64978666</v>
      </c>
      <c r="S4530" s="11">
        <f>IFERROR(VLOOKUP(Tabla1[[#This Row],[FECHA]],'RECAUDOS LOCALES'!A:D,4,FALSE),0)</f>
        <v>1</v>
      </c>
      <c r="T4530" s="9">
        <f>IFERROR(VLOOKUP(Tabla1[[#This Row],[FECHA]],'RECAUDOS LOCALES'!A:D,3,FALSE),0)</f>
        <v>100000</v>
      </c>
      <c r="U4530" s="11">
        <f>IFERROR(VLOOKUP(Tabla1[[#This Row],[FECHA]],'RECAUDOS EXTERNOS'!A:D,4,FALSE),0)</f>
        <v>2</v>
      </c>
      <c r="V4530" s="9">
        <f>IFERROR(VLOOKUP(Tabla1[[#This Row],[FECHA]],'RECAUDOS EXTERNOS'!A:D,3,FALSE),0)</f>
        <v>632278</v>
      </c>
    </row>
    <row r="4531" spans="1:22" x14ac:dyDescent="0.25">
      <c r="A4531" s="1">
        <v>42090</v>
      </c>
      <c r="B4531" s="3" t="s">
        <v>0</v>
      </c>
      <c r="C4531" s="2">
        <v>42064</v>
      </c>
      <c r="D4531" s="5">
        <f>YEAR(Tabla1[[#This Row],[FECHA]])</f>
        <v>2015</v>
      </c>
      <c r="E4531" s="5">
        <f>IFERROR(VLOOKUP(Tabla1[[#This Row],[FECHA]],'COMPARENDOS TOTALES'!A:D,4,FALSE),0)</f>
        <v>429</v>
      </c>
      <c r="F4531" s="9">
        <f>IFERROR(VLOOKUP(Tabla1[[#This Row],[FECHA]],'COMPARENDOS TOTALES'!A:D,3,FALSE),0)</f>
        <v>258576288</v>
      </c>
      <c r="G4531" s="5">
        <f>IFERROR(VLOOKUP(Tabla1[[#This Row],[FECHA]],EXONERACIONES!A:D,4,FALSE),0)</f>
        <v>73</v>
      </c>
      <c r="H4531" s="9">
        <f>IFERROR(VLOOKUP(Tabla1[[#This Row],[FECHA]],EXONERACIONES!A:D,3,FALSE),0)</f>
        <v>47037550</v>
      </c>
      <c r="I4531" s="5">
        <f>IFERROR(VLOOKUP(Tabla1[[#This Row],[FECHA]],'SIMIT CON RES'!A:D,4,FALSE),0)</f>
        <v>163</v>
      </c>
      <c r="J4531" s="9">
        <f>IFERROR(VLOOKUP(Tabla1[[#This Row],[FECHA]],'SIMIT CON RES'!A:D,3,FALSE),0)</f>
        <v>104787418</v>
      </c>
      <c r="K4531">
        <f>IFERROR(VLOOKUP(Tabla1[[#This Row],[FECHA]],'SIMIT SIN RES'!A:D,4,FALSE),0)</f>
        <v>22</v>
      </c>
      <c r="L4531" s="9">
        <f>IFERROR(VLOOKUP(Tabla1[[#This Row],[FECHA]],'SIMIT SIN RES'!A:D,3,FALSE),0)</f>
        <v>8548377</v>
      </c>
      <c r="M4531" s="5">
        <f>IFERROR(VLOOKUP(Tabla1[[#This Row],[FECHA]],'RECAUDOS DE COMPARENDOS'!A:D,4,FALSE),0)</f>
        <v>2</v>
      </c>
      <c r="N4531" s="9">
        <f>IFERROR(VLOOKUP(Tabla1[[#This Row],[FECHA]],'RECAUDOS DE COMPARENDOS'!A:D,3,FALSE),0)</f>
        <v>1288700</v>
      </c>
      <c r="O4531" s="5">
        <f>IFERROR(VLOOKUP(Tabla1[[#This Row],[FECHA]],'RECAUDOS DE RESOLUCIONES'!A:D,4,FALSE),0)</f>
        <v>0</v>
      </c>
      <c r="P4531" s="9">
        <f>IFERROR(VLOOKUP(Tabla1[[#This Row],[FECHA]],'RECAUDOS DE RESOLUCIONES'!A:D,3,FALSE),0)</f>
        <v>0</v>
      </c>
      <c r="Q453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169</v>
      </c>
      <c r="R4531" s="9">
        <f>Tabla1[V. COMPARENDOS]-(Tabla1[V. EXONERACIONES]+Tabla1[[#This Row],[V. SIMIT CON RESOLUCION]]+Tabla1[[#This Row],[V. SIMIT SIN RESOLUCION]]+Tabla1[[#This Row],[V. RECAUDOS COMPARENDOS]]+Tabla1[[#This Row],[V. RECAUDOS RESOLUCIONES]])</f>
        <v>96914243</v>
      </c>
      <c r="S4531" s="11">
        <f>IFERROR(VLOOKUP(Tabla1[[#This Row],[FECHA]],'RECAUDOS LOCALES'!A:D,4,FALSE),0)</f>
        <v>0</v>
      </c>
      <c r="T4531" s="9">
        <f>IFERROR(VLOOKUP(Tabla1[[#This Row],[FECHA]],'RECAUDOS LOCALES'!A:D,3,FALSE),0)</f>
        <v>0</v>
      </c>
      <c r="U4531" s="11">
        <f>IFERROR(VLOOKUP(Tabla1[[#This Row],[FECHA]],'RECAUDOS EXTERNOS'!A:D,4,FALSE),0)</f>
        <v>1</v>
      </c>
      <c r="V4531" s="9">
        <f>IFERROR(VLOOKUP(Tabla1[[#This Row],[FECHA]],'RECAUDOS EXTERNOS'!A:D,3,FALSE),0)</f>
        <v>255731</v>
      </c>
    </row>
    <row r="4532" spans="1:22" x14ac:dyDescent="0.25">
      <c r="A4532" s="1">
        <v>42091</v>
      </c>
      <c r="B4532" s="3" t="s">
        <v>5</v>
      </c>
      <c r="C4532" s="2">
        <v>42064</v>
      </c>
      <c r="D4532" s="5">
        <f>YEAR(Tabla1[[#This Row],[FECHA]])</f>
        <v>2015</v>
      </c>
      <c r="E4532" s="5">
        <f>IFERROR(VLOOKUP(Tabla1[[#This Row],[FECHA]],'COMPARENDOS TOTALES'!A:D,4,FALSE),0)</f>
        <v>328</v>
      </c>
      <c r="F4532" s="9">
        <f>IFERROR(VLOOKUP(Tabla1[[#This Row],[FECHA]],'COMPARENDOS TOTALES'!A:D,3,FALSE),0)</f>
        <v>194101027</v>
      </c>
      <c r="G4532" s="5">
        <f>IFERROR(VLOOKUP(Tabla1[[#This Row],[FECHA]],EXONERACIONES!A:D,4,FALSE),0)</f>
        <v>28</v>
      </c>
      <c r="H4532" s="9">
        <f>IFERROR(VLOOKUP(Tabla1[[#This Row],[FECHA]],EXONERACIONES!A:D,3,FALSE),0)</f>
        <v>17920984</v>
      </c>
      <c r="I4532" s="5">
        <f>IFERROR(VLOOKUP(Tabla1[[#This Row],[FECHA]],'SIMIT CON RES'!A:D,4,FALSE),0)</f>
        <v>126</v>
      </c>
      <c r="J4532" s="9">
        <f>IFERROR(VLOOKUP(Tabla1[[#This Row],[FECHA]],'SIMIT CON RES'!A:D,3,FALSE),0)</f>
        <v>81188100</v>
      </c>
      <c r="K4532">
        <f>IFERROR(VLOOKUP(Tabla1[[#This Row],[FECHA]],'SIMIT SIN RES'!A:D,4,FALSE),0)</f>
        <v>17</v>
      </c>
      <c r="L4532" s="9">
        <f>IFERROR(VLOOKUP(Tabla1[[#This Row],[FECHA]],'SIMIT SIN RES'!A:D,3,FALSE),0)</f>
        <v>6716006</v>
      </c>
      <c r="M4532" s="5">
        <f>IFERROR(VLOOKUP(Tabla1[[#This Row],[FECHA]],'RECAUDOS DE COMPARENDOS'!A:D,4,FALSE),0)</f>
        <v>2</v>
      </c>
      <c r="N4532" s="9">
        <f>IFERROR(VLOOKUP(Tabla1[[#This Row],[FECHA]],'RECAUDOS DE COMPARENDOS'!A:D,3,FALSE),0)</f>
        <v>1288700</v>
      </c>
      <c r="O4532" s="5">
        <f>IFERROR(VLOOKUP(Tabla1[[#This Row],[FECHA]],'RECAUDOS DE RESOLUCIONES'!A:D,4,FALSE),0)</f>
        <v>0</v>
      </c>
      <c r="P4532" s="9">
        <f>IFERROR(VLOOKUP(Tabla1[[#This Row],[FECHA]],'RECAUDOS DE RESOLUCIONES'!A:D,3,FALSE),0)</f>
        <v>0</v>
      </c>
      <c r="Q453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155</v>
      </c>
      <c r="R4532" s="9">
        <f>Tabla1[V. COMPARENDOS]-(Tabla1[V. EXONERACIONES]+Tabla1[[#This Row],[V. SIMIT CON RESOLUCION]]+Tabla1[[#This Row],[V. SIMIT SIN RESOLUCION]]+Tabla1[[#This Row],[V. RECAUDOS COMPARENDOS]]+Tabla1[[#This Row],[V. RECAUDOS RESOLUCIONES]])</f>
        <v>86987237</v>
      </c>
      <c r="S4532" s="11">
        <f>IFERROR(VLOOKUP(Tabla1[[#This Row],[FECHA]],'RECAUDOS LOCALES'!A:D,4,FALSE),0)</f>
        <v>0</v>
      </c>
      <c r="T4532" s="9">
        <f>IFERROR(VLOOKUP(Tabla1[[#This Row],[FECHA]],'RECAUDOS LOCALES'!A:D,3,FALSE),0)</f>
        <v>0</v>
      </c>
      <c r="U4532" s="11">
        <f>IFERROR(VLOOKUP(Tabla1[[#This Row],[FECHA]],'RECAUDOS EXTERNOS'!A:D,4,FALSE),0)</f>
        <v>0</v>
      </c>
      <c r="V4532" s="9">
        <f>IFERROR(VLOOKUP(Tabla1[[#This Row],[FECHA]],'RECAUDOS EXTERNOS'!A:D,3,FALSE),0)</f>
        <v>0</v>
      </c>
    </row>
    <row r="4533" spans="1:22" x14ac:dyDescent="0.25">
      <c r="A4533" s="1">
        <v>42092</v>
      </c>
      <c r="B4533" s="3" t="s">
        <v>4</v>
      </c>
      <c r="C4533" s="2">
        <v>42064</v>
      </c>
      <c r="D4533" s="5">
        <f>YEAR(Tabla1[[#This Row],[FECHA]])</f>
        <v>2015</v>
      </c>
      <c r="E4533" s="5">
        <f>IFERROR(VLOOKUP(Tabla1[[#This Row],[FECHA]],'COMPARENDOS TOTALES'!A:D,4,FALSE),0)</f>
        <v>417</v>
      </c>
      <c r="F4533" s="9">
        <f>IFERROR(VLOOKUP(Tabla1[[#This Row],[FECHA]],'COMPARENDOS TOTALES'!A:D,3,FALSE),0)</f>
        <v>254820272</v>
      </c>
      <c r="G4533" s="5">
        <f>IFERROR(VLOOKUP(Tabla1[[#This Row],[FECHA]],EXONERACIONES!A:D,4,FALSE),0)</f>
        <v>42</v>
      </c>
      <c r="H4533" s="9">
        <f>IFERROR(VLOOKUP(Tabla1[[#This Row],[FECHA]],EXONERACIONES!A:D,3,FALSE),0)</f>
        <v>27062700</v>
      </c>
      <c r="I4533" s="5">
        <f>IFERROR(VLOOKUP(Tabla1[[#This Row],[FECHA]],'SIMIT CON RES'!A:D,4,FALSE),0)</f>
        <v>149</v>
      </c>
      <c r="J4533" s="9">
        <f>IFERROR(VLOOKUP(Tabla1[[#This Row],[FECHA]],'SIMIT CON RES'!A:D,3,FALSE),0)</f>
        <v>96008150</v>
      </c>
      <c r="K4533">
        <f>IFERROR(VLOOKUP(Tabla1[[#This Row],[FECHA]],'SIMIT SIN RES'!A:D,4,FALSE),0)</f>
        <v>14</v>
      </c>
      <c r="L4533" s="9">
        <f>IFERROR(VLOOKUP(Tabla1[[#This Row],[FECHA]],'SIMIT SIN RES'!A:D,3,FALSE),0)</f>
        <v>6644859</v>
      </c>
      <c r="M4533" s="5">
        <f>IFERROR(VLOOKUP(Tabla1[[#This Row],[FECHA]],'RECAUDOS DE COMPARENDOS'!A:D,4,FALSE),0)</f>
        <v>4</v>
      </c>
      <c r="N4533" s="9">
        <f>IFERROR(VLOOKUP(Tabla1[[#This Row],[FECHA]],'RECAUDOS DE COMPARENDOS'!A:D,3,FALSE),0)</f>
        <v>2577400</v>
      </c>
      <c r="O4533" s="5">
        <f>IFERROR(VLOOKUP(Tabla1[[#This Row],[FECHA]],'RECAUDOS DE RESOLUCIONES'!A:D,4,FALSE),0)</f>
        <v>0</v>
      </c>
      <c r="P4533" s="9">
        <f>IFERROR(VLOOKUP(Tabla1[[#This Row],[FECHA]],'RECAUDOS DE RESOLUCIONES'!A:D,3,FALSE),0)</f>
        <v>0</v>
      </c>
      <c r="Q453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208</v>
      </c>
      <c r="R4533" s="9">
        <f>Tabla1[V. COMPARENDOS]-(Tabla1[V. EXONERACIONES]+Tabla1[[#This Row],[V. SIMIT CON RESOLUCION]]+Tabla1[[#This Row],[V. SIMIT SIN RESOLUCION]]+Tabla1[[#This Row],[V. RECAUDOS COMPARENDOS]]+Tabla1[[#This Row],[V. RECAUDOS RESOLUCIONES]])</f>
        <v>122527163</v>
      </c>
      <c r="S4533" s="11">
        <f>IFERROR(VLOOKUP(Tabla1[[#This Row],[FECHA]],'RECAUDOS LOCALES'!A:D,4,FALSE),0)</f>
        <v>0</v>
      </c>
      <c r="T4533" s="9">
        <f>IFERROR(VLOOKUP(Tabla1[[#This Row],[FECHA]],'RECAUDOS LOCALES'!A:D,3,FALSE),0)</f>
        <v>0</v>
      </c>
      <c r="U4533" s="11">
        <f>IFERROR(VLOOKUP(Tabla1[[#This Row],[FECHA]],'RECAUDOS EXTERNOS'!A:D,4,FALSE),0)</f>
        <v>0</v>
      </c>
      <c r="V4533" s="9">
        <f>IFERROR(VLOOKUP(Tabla1[[#This Row],[FECHA]],'RECAUDOS EXTERNOS'!A:D,3,FALSE),0)</f>
        <v>0</v>
      </c>
    </row>
    <row r="4534" spans="1:22" x14ac:dyDescent="0.25">
      <c r="A4534" s="1">
        <v>42093</v>
      </c>
      <c r="B4534" s="3" t="s">
        <v>1</v>
      </c>
      <c r="C4534" s="2">
        <v>42064</v>
      </c>
      <c r="D4534" s="5">
        <f>YEAR(Tabla1[[#This Row],[FECHA]])</f>
        <v>2015</v>
      </c>
      <c r="E4534" s="5">
        <f>IFERROR(VLOOKUP(Tabla1[[#This Row],[FECHA]],'COMPARENDOS TOTALES'!A:D,4,FALSE),0)</f>
        <v>684</v>
      </c>
      <c r="F4534" s="9">
        <f>IFERROR(VLOOKUP(Tabla1[[#This Row],[FECHA]],'COMPARENDOS TOTALES'!A:D,3,FALSE),0)</f>
        <v>410632145</v>
      </c>
      <c r="G4534" s="5">
        <f>IFERROR(VLOOKUP(Tabla1[[#This Row],[FECHA]],EXONERACIONES!A:D,4,FALSE),0)</f>
        <v>114</v>
      </c>
      <c r="H4534" s="9">
        <f>IFERROR(VLOOKUP(Tabla1[[#This Row],[FECHA]],EXONERACIONES!A:D,3,FALSE),0)</f>
        <v>72167200</v>
      </c>
      <c r="I4534" s="5">
        <f>IFERROR(VLOOKUP(Tabla1[[#This Row],[FECHA]],'SIMIT CON RES'!A:D,4,FALSE),0)</f>
        <v>248</v>
      </c>
      <c r="J4534" s="9">
        <f>IFERROR(VLOOKUP(Tabla1[[#This Row],[FECHA]],'SIMIT CON RES'!A:D,3,FALSE),0)</f>
        <v>158832275</v>
      </c>
      <c r="K4534">
        <f>IFERROR(VLOOKUP(Tabla1[[#This Row],[FECHA]],'SIMIT SIN RES'!A:D,4,FALSE),0)</f>
        <v>26</v>
      </c>
      <c r="L4534" s="9">
        <f>IFERROR(VLOOKUP(Tabla1[[#This Row],[FECHA]],'SIMIT SIN RES'!A:D,3,FALSE),0)</f>
        <v>10148513</v>
      </c>
      <c r="M4534" s="5">
        <f>IFERROR(VLOOKUP(Tabla1[[#This Row],[FECHA]],'RECAUDOS DE COMPARENDOS'!A:D,4,FALSE),0)</f>
        <v>8</v>
      </c>
      <c r="N4534" s="9">
        <f>IFERROR(VLOOKUP(Tabla1[[#This Row],[FECHA]],'RECAUDOS DE COMPARENDOS'!A:D,3,FALSE),0)</f>
        <v>5154800</v>
      </c>
      <c r="O4534" s="5">
        <f>IFERROR(VLOOKUP(Tabla1[[#This Row],[FECHA]],'RECAUDOS DE RESOLUCIONES'!A:D,4,FALSE),0)</f>
        <v>0</v>
      </c>
      <c r="P4534" s="9">
        <f>IFERROR(VLOOKUP(Tabla1[[#This Row],[FECHA]],'RECAUDOS DE RESOLUCIONES'!A:D,3,FALSE),0)</f>
        <v>0</v>
      </c>
      <c r="Q453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288</v>
      </c>
      <c r="R4534" s="9">
        <f>Tabla1[V. COMPARENDOS]-(Tabla1[V. EXONERACIONES]+Tabla1[[#This Row],[V. SIMIT CON RESOLUCION]]+Tabla1[[#This Row],[V. SIMIT SIN RESOLUCION]]+Tabla1[[#This Row],[V. RECAUDOS COMPARENDOS]]+Tabla1[[#This Row],[V. RECAUDOS RESOLUCIONES]])</f>
        <v>164329357</v>
      </c>
      <c r="S4534" s="11">
        <f>IFERROR(VLOOKUP(Tabla1[[#This Row],[FECHA]],'RECAUDOS LOCALES'!A:D,4,FALSE),0)</f>
        <v>0</v>
      </c>
      <c r="T4534" s="9">
        <f>IFERROR(VLOOKUP(Tabla1[[#This Row],[FECHA]],'RECAUDOS LOCALES'!A:D,3,FALSE),0)</f>
        <v>0</v>
      </c>
      <c r="U4534" s="11">
        <f>IFERROR(VLOOKUP(Tabla1[[#This Row],[FECHA]],'RECAUDOS EXTERNOS'!A:D,4,FALSE),0)</f>
        <v>1</v>
      </c>
      <c r="V4534" s="9">
        <f>IFERROR(VLOOKUP(Tabla1[[#This Row],[FECHA]],'RECAUDOS EXTERNOS'!A:D,3,FALSE),0)</f>
        <v>134916</v>
      </c>
    </row>
    <row r="4535" spans="1:22" x14ac:dyDescent="0.25">
      <c r="A4535" s="1">
        <v>42094</v>
      </c>
      <c r="B4535" s="3" t="s">
        <v>2</v>
      </c>
      <c r="C4535" s="2">
        <v>42064</v>
      </c>
      <c r="D4535" s="5">
        <f>YEAR(Tabla1[[#This Row],[FECHA]])</f>
        <v>2015</v>
      </c>
      <c r="E4535" s="5">
        <f>IFERROR(VLOOKUP(Tabla1[[#This Row],[FECHA]],'COMPARENDOS TOTALES'!A:D,4,FALSE),0)</f>
        <v>767</v>
      </c>
      <c r="F4535" s="9">
        <f>IFERROR(VLOOKUP(Tabla1[[#This Row],[FECHA]],'COMPARENDOS TOTALES'!A:D,3,FALSE),0)</f>
        <v>465925433</v>
      </c>
      <c r="G4535" s="5">
        <f>IFERROR(VLOOKUP(Tabla1[[#This Row],[FECHA]],EXONERACIONES!A:D,4,FALSE),0)</f>
        <v>113</v>
      </c>
      <c r="H4535" s="9">
        <f>IFERROR(VLOOKUP(Tabla1[[#This Row],[FECHA]],EXONERACIONES!A:D,3,FALSE),0)</f>
        <v>72489375</v>
      </c>
      <c r="I4535" s="5">
        <f>IFERROR(VLOOKUP(Tabla1[[#This Row],[FECHA]],'SIMIT CON RES'!A:D,4,FALSE),0)</f>
        <v>295</v>
      </c>
      <c r="J4535" s="9">
        <f>IFERROR(VLOOKUP(Tabla1[[#This Row],[FECHA]],'SIMIT CON RES'!A:D,3,FALSE),0)</f>
        <v>189761075</v>
      </c>
      <c r="K4535">
        <f>IFERROR(VLOOKUP(Tabla1[[#This Row],[FECHA]],'SIMIT SIN RES'!A:D,4,FALSE),0)</f>
        <v>24</v>
      </c>
      <c r="L4535" s="9">
        <f>IFERROR(VLOOKUP(Tabla1[[#This Row],[FECHA]],'SIMIT SIN RES'!A:D,3,FALSE),0)</f>
        <v>9041036</v>
      </c>
      <c r="M4535" s="5">
        <f>IFERROR(VLOOKUP(Tabla1[[#This Row],[FECHA]],'RECAUDOS DE COMPARENDOS'!A:D,4,FALSE),0)</f>
        <v>8</v>
      </c>
      <c r="N4535" s="9">
        <f>IFERROR(VLOOKUP(Tabla1[[#This Row],[FECHA]],'RECAUDOS DE COMPARENDOS'!A:D,3,FALSE),0)</f>
        <v>5154800</v>
      </c>
      <c r="O4535" s="5">
        <f>IFERROR(VLOOKUP(Tabla1[[#This Row],[FECHA]],'RECAUDOS DE RESOLUCIONES'!A:D,4,FALSE),0)</f>
        <v>0</v>
      </c>
      <c r="P4535" s="9">
        <f>IFERROR(VLOOKUP(Tabla1[[#This Row],[FECHA]],'RECAUDOS DE RESOLUCIONES'!A:D,3,FALSE),0)</f>
        <v>0</v>
      </c>
      <c r="Q453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327</v>
      </c>
      <c r="R4535" s="9">
        <f>Tabla1[V. COMPARENDOS]-(Tabla1[V. EXONERACIONES]+Tabla1[[#This Row],[V. SIMIT CON RESOLUCION]]+Tabla1[[#This Row],[V. SIMIT SIN RESOLUCION]]+Tabla1[[#This Row],[V. RECAUDOS COMPARENDOS]]+Tabla1[[#This Row],[V. RECAUDOS RESOLUCIONES]])</f>
        <v>189479147</v>
      </c>
      <c r="S4535" s="11">
        <f>IFERROR(VLOOKUP(Tabla1[[#This Row],[FECHA]],'RECAUDOS LOCALES'!A:D,4,FALSE),0)</f>
        <v>0</v>
      </c>
      <c r="T4535" s="9">
        <f>IFERROR(VLOOKUP(Tabla1[[#This Row],[FECHA]],'RECAUDOS LOCALES'!A:D,3,FALSE),0)</f>
        <v>0</v>
      </c>
      <c r="U4535" s="11">
        <f>IFERROR(VLOOKUP(Tabla1[[#This Row],[FECHA]],'RECAUDOS EXTERNOS'!A:D,4,FALSE),0)</f>
        <v>3</v>
      </c>
      <c r="V4535" s="9">
        <f>IFERROR(VLOOKUP(Tabla1[[#This Row],[FECHA]],'RECAUDOS EXTERNOS'!A:D,3,FALSE),0)</f>
        <v>1674101</v>
      </c>
    </row>
    <row r="4536" spans="1:22" x14ac:dyDescent="0.25">
      <c r="A4536" s="1">
        <v>42095</v>
      </c>
      <c r="B4536" s="3" t="s">
        <v>3</v>
      </c>
      <c r="C4536" s="2">
        <v>42095</v>
      </c>
      <c r="D4536" s="5">
        <f>YEAR(Tabla1[[#This Row],[FECHA]])</f>
        <v>2015</v>
      </c>
      <c r="E4536" s="5">
        <f>IFERROR(VLOOKUP(Tabla1[[#This Row],[FECHA]],'COMPARENDOS TOTALES'!A:D,4,FALSE),0)</f>
        <v>1187</v>
      </c>
      <c r="F4536" s="9">
        <f>IFERROR(VLOOKUP(Tabla1[[#This Row],[FECHA]],'COMPARENDOS TOTALES'!A:D,3,FALSE),0)</f>
        <v>715993608</v>
      </c>
      <c r="G4536" s="5">
        <f>IFERROR(VLOOKUP(Tabla1[[#This Row],[FECHA]],EXONERACIONES!A:D,4,FALSE),0)</f>
        <v>139</v>
      </c>
      <c r="H4536" s="9">
        <f>IFERROR(VLOOKUP(Tabla1[[#This Row],[FECHA]],EXONERACIONES!A:D,3,FALSE),0)</f>
        <v>88920300</v>
      </c>
      <c r="I4536" s="5">
        <f>IFERROR(VLOOKUP(Tabla1[[#This Row],[FECHA]],'SIMIT CON RES'!A:D,4,FALSE),0)</f>
        <v>468</v>
      </c>
      <c r="J4536" s="9">
        <f>IFERROR(VLOOKUP(Tabla1[[#This Row],[FECHA]],'SIMIT CON RES'!A:D,3,FALSE),0)</f>
        <v>301555800</v>
      </c>
      <c r="K4536">
        <f>IFERROR(VLOOKUP(Tabla1[[#This Row],[FECHA]],'SIMIT SIN RES'!A:D,4,FALSE),0)</f>
        <v>38</v>
      </c>
      <c r="L4536" s="9">
        <f>IFERROR(VLOOKUP(Tabla1[[#This Row],[FECHA]],'SIMIT SIN RES'!A:D,3,FALSE),0)</f>
        <v>15625486</v>
      </c>
      <c r="M4536" s="5">
        <f>IFERROR(VLOOKUP(Tabla1[[#This Row],[FECHA]],'RECAUDOS DE COMPARENDOS'!A:D,4,FALSE),0)</f>
        <v>5</v>
      </c>
      <c r="N4536" s="9">
        <f>IFERROR(VLOOKUP(Tabla1[[#This Row],[FECHA]],'RECAUDOS DE COMPARENDOS'!A:D,3,FALSE),0)</f>
        <v>3221750</v>
      </c>
      <c r="O4536" s="5">
        <f>IFERROR(VLOOKUP(Tabla1[[#This Row],[FECHA]],'RECAUDOS DE RESOLUCIONES'!A:D,4,FALSE),0)</f>
        <v>0</v>
      </c>
      <c r="P4536" s="9">
        <f>IFERROR(VLOOKUP(Tabla1[[#This Row],[FECHA]],'RECAUDOS DE RESOLUCIONES'!A:D,3,FALSE),0)</f>
        <v>0</v>
      </c>
      <c r="Q453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537</v>
      </c>
      <c r="R4536" s="9">
        <f>Tabla1[V. COMPARENDOS]-(Tabla1[V. EXONERACIONES]+Tabla1[[#This Row],[V. SIMIT CON RESOLUCION]]+Tabla1[[#This Row],[V. SIMIT SIN RESOLUCION]]+Tabla1[[#This Row],[V. RECAUDOS COMPARENDOS]]+Tabla1[[#This Row],[V. RECAUDOS RESOLUCIONES]])</f>
        <v>306670272</v>
      </c>
      <c r="S4536" s="11">
        <f>IFERROR(VLOOKUP(Tabla1[[#This Row],[FECHA]],'RECAUDOS LOCALES'!A:D,4,FALSE),0)</f>
        <v>1</v>
      </c>
      <c r="T4536" s="9">
        <f>IFERROR(VLOOKUP(Tabla1[[#This Row],[FECHA]],'RECAUDOS LOCALES'!A:D,3,FALSE),0)</f>
        <v>150000</v>
      </c>
      <c r="U4536" s="11">
        <f>IFERROR(VLOOKUP(Tabla1[[#This Row],[FECHA]],'RECAUDOS EXTERNOS'!A:D,4,FALSE),0)</f>
        <v>0</v>
      </c>
      <c r="V4536" s="9">
        <f>IFERROR(VLOOKUP(Tabla1[[#This Row],[FECHA]],'RECAUDOS EXTERNOS'!A:D,3,FALSE),0)</f>
        <v>0</v>
      </c>
    </row>
    <row r="4537" spans="1:22" x14ac:dyDescent="0.25">
      <c r="A4537" s="1">
        <v>42096</v>
      </c>
      <c r="B4537" s="3" t="s">
        <v>6</v>
      </c>
      <c r="C4537" s="2">
        <v>42095</v>
      </c>
      <c r="D4537" s="5">
        <f>YEAR(Tabla1[[#This Row],[FECHA]])</f>
        <v>2015</v>
      </c>
      <c r="E4537" s="5">
        <f>IFERROR(VLOOKUP(Tabla1[[#This Row],[FECHA]],'COMPARENDOS TOTALES'!A:D,4,FALSE),0)</f>
        <v>513</v>
      </c>
      <c r="F4537" s="9">
        <f>IFERROR(VLOOKUP(Tabla1[[#This Row],[FECHA]],'COMPARENDOS TOTALES'!A:D,3,FALSE),0)</f>
        <v>318832419</v>
      </c>
      <c r="G4537" s="5">
        <f>IFERROR(VLOOKUP(Tabla1[[#This Row],[FECHA]],EXONERACIONES!A:D,4,FALSE),0)</f>
        <v>42</v>
      </c>
      <c r="H4537" s="9">
        <f>IFERROR(VLOOKUP(Tabla1[[#This Row],[FECHA]],EXONERACIONES!A:D,3,FALSE),0)</f>
        <v>26740525</v>
      </c>
      <c r="I4537" s="5">
        <f>IFERROR(VLOOKUP(Tabla1[[#This Row],[FECHA]],'SIMIT CON RES'!A:D,4,FALSE),0)</f>
        <v>220</v>
      </c>
      <c r="J4537" s="9">
        <f>IFERROR(VLOOKUP(Tabla1[[#This Row],[FECHA]],'SIMIT CON RES'!A:D,3,FALSE),0)</f>
        <v>141757000</v>
      </c>
      <c r="K4537">
        <f>IFERROR(VLOOKUP(Tabla1[[#This Row],[FECHA]],'SIMIT SIN RES'!A:D,4,FALSE),0)</f>
        <v>13</v>
      </c>
      <c r="L4537" s="9">
        <f>IFERROR(VLOOKUP(Tabla1[[#This Row],[FECHA]],'SIMIT SIN RES'!A:D,3,FALSE),0)</f>
        <v>8940356</v>
      </c>
      <c r="M4537" s="5">
        <f>IFERROR(VLOOKUP(Tabla1[[#This Row],[FECHA]],'RECAUDOS DE COMPARENDOS'!A:D,4,FALSE),0)</f>
        <v>4</v>
      </c>
      <c r="N4537" s="9">
        <f>IFERROR(VLOOKUP(Tabla1[[#This Row],[FECHA]],'RECAUDOS DE COMPARENDOS'!A:D,3,FALSE),0)</f>
        <v>2577400</v>
      </c>
      <c r="O4537" s="5">
        <f>IFERROR(VLOOKUP(Tabla1[[#This Row],[FECHA]],'RECAUDOS DE RESOLUCIONES'!A:D,4,FALSE),0)</f>
        <v>0</v>
      </c>
      <c r="P4537" s="9">
        <f>IFERROR(VLOOKUP(Tabla1[[#This Row],[FECHA]],'RECAUDOS DE RESOLUCIONES'!A:D,3,FALSE),0)</f>
        <v>0</v>
      </c>
      <c r="Q453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234</v>
      </c>
      <c r="R4537" s="9">
        <f>Tabla1[V. COMPARENDOS]-(Tabla1[V. EXONERACIONES]+Tabla1[[#This Row],[V. SIMIT CON RESOLUCION]]+Tabla1[[#This Row],[V. SIMIT SIN RESOLUCION]]+Tabla1[[#This Row],[V. RECAUDOS COMPARENDOS]]+Tabla1[[#This Row],[V. RECAUDOS RESOLUCIONES]])</f>
        <v>138817138</v>
      </c>
      <c r="S4537" s="11">
        <f>IFERROR(VLOOKUP(Tabla1[[#This Row],[FECHA]],'RECAUDOS LOCALES'!A:D,4,FALSE),0)</f>
        <v>0</v>
      </c>
      <c r="T4537" s="9">
        <f>IFERROR(VLOOKUP(Tabla1[[#This Row],[FECHA]],'RECAUDOS LOCALES'!A:D,3,FALSE),0)</f>
        <v>0</v>
      </c>
      <c r="U4537" s="11">
        <f>IFERROR(VLOOKUP(Tabla1[[#This Row],[FECHA]],'RECAUDOS EXTERNOS'!A:D,4,FALSE),0)</f>
        <v>0</v>
      </c>
      <c r="V4537" s="9">
        <f>IFERROR(VLOOKUP(Tabla1[[#This Row],[FECHA]],'RECAUDOS EXTERNOS'!A:D,3,FALSE),0)</f>
        <v>0</v>
      </c>
    </row>
    <row r="4538" spans="1:22" x14ac:dyDescent="0.25">
      <c r="A4538" s="1">
        <v>42097</v>
      </c>
      <c r="B4538" s="3" t="s">
        <v>0</v>
      </c>
      <c r="C4538" s="2">
        <v>42095</v>
      </c>
      <c r="D4538" s="5">
        <f>YEAR(Tabla1[[#This Row],[FECHA]])</f>
        <v>2015</v>
      </c>
      <c r="E4538" s="5">
        <f>IFERROR(VLOOKUP(Tabla1[[#This Row],[FECHA]],'COMPARENDOS TOTALES'!A:D,4,FALSE),0)</f>
        <v>540</v>
      </c>
      <c r="F4538" s="9">
        <f>IFERROR(VLOOKUP(Tabla1[[#This Row],[FECHA]],'COMPARENDOS TOTALES'!A:D,3,FALSE),0)</f>
        <v>334972046</v>
      </c>
      <c r="G4538" s="5">
        <f>IFERROR(VLOOKUP(Tabla1[[#This Row],[FECHA]],EXONERACIONES!A:D,4,FALSE),0)</f>
        <v>34</v>
      </c>
      <c r="H4538" s="9">
        <f>IFERROR(VLOOKUP(Tabla1[[#This Row],[FECHA]],EXONERACIONES!A:D,3,FALSE),0)</f>
        <v>21585725</v>
      </c>
      <c r="I4538" s="5">
        <f>IFERROR(VLOOKUP(Tabla1[[#This Row],[FECHA]],'SIMIT CON RES'!A:D,4,FALSE),0)</f>
        <v>239</v>
      </c>
      <c r="J4538" s="9">
        <f>IFERROR(VLOOKUP(Tabla1[[#This Row],[FECHA]],'SIMIT CON RES'!A:D,3,FALSE),0)</f>
        <v>153999650</v>
      </c>
      <c r="K4538">
        <f>IFERROR(VLOOKUP(Tabla1[[#This Row],[FECHA]],'SIMIT SIN RES'!A:D,4,FALSE),0)</f>
        <v>15</v>
      </c>
      <c r="L4538" s="9">
        <f>IFERROR(VLOOKUP(Tabla1[[#This Row],[FECHA]],'SIMIT SIN RES'!A:D,3,FALSE),0)</f>
        <v>7481172</v>
      </c>
      <c r="M4538" s="5">
        <f>IFERROR(VLOOKUP(Tabla1[[#This Row],[FECHA]],'RECAUDOS DE COMPARENDOS'!A:D,4,FALSE),0)</f>
        <v>2</v>
      </c>
      <c r="N4538" s="9">
        <f>IFERROR(VLOOKUP(Tabla1[[#This Row],[FECHA]],'RECAUDOS DE COMPARENDOS'!A:D,3,FALSE),0)</f>
        <v>1288700</v>
      </c>
      <c r="O4538" s="5">
        <f>IFERROR(VLOOKUP(Tabla1[[#This Row],[FECHA]],'RECAUDOS DE RESOLUCIONES'!A:D,4,FALSE),0)</f>
        <v>0</v>
      </c>
      <c r="P4538" s="9">
        <f>IFERROR(VLOOKUP(Tabla1[[#This Row],[FECHA]],'RECAUDOS DE RESOLUCIONES'!A:D,3,FALSE),0)</f>
        <v>0</v>
      </c>
      <c r="Q453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250</v>
      </c>
      <c r="R4538" s="9">
        <f>Tabla1[V. COMPARENDOS]-(Tabla1[V. EXONERACIONES]+Tabla1[[#This Row],[V. SIMIT CON RESOLUCION]]+Tabla1[[#This Row],[V. SIMIT SIN RESOLUCION]]+Tabla1[[#This Row],[V. RECAUDOS COMPARENDOS]]+Tabla1[[#This Row],[V. RECAUDOS RESOLUCIONES]])</f>
        <v>150616799</v>
      </c>
      <c r="S4538" s="11">
        <f>IFERROR(VLOOKUP(Tabla1[[#This Row],[FECHA]],'RECAUDOS LOCALES'!A:D,4,FALSE),0)</f>
        <v>0</v>
      </c>
      <c r="T4538" s="9">
        <f>IFERROR(VLOOKUP(Tabla1[[#This Row],[FECHA]],'RECAUDOS LOCALES'!A:D,3,FALSE),0)</f>
        <v>0</v>
      </c>
      <c r="U4538" s="11">
        <f>IFERROR(VLOOKUP(Tabla1[[#This Row],[FECHA]],'RECAUDOS EXTERNOS'!A:D,4,FALSE),0)</f>
        <v>0</v>
      </c>
      <c r="V4538" s="9">
        <f>IFERROR(VLOOKUP(Tabla1[[#This Row],[FECHA]],'RECAUDOS EXTERNOS'!A:D,3,FALSE),0)</f>
        <v>0</v>
      </c>
    </row>
    <row r="4539" spans="1:22" x14ac:dyDescent="0.25">
      <c r="A4539" s="1">
        <v>42098</v>
      </c>
      <c r="B4539" s="3" t="s">
        <v>5</v>
      </c>
      <c r="C4539" s="2">
        <v>42095</v>
      </c>
      <c r="D4539" s="5">
        <f>YEAR(Tabla1[[#This Row],[FECHA]])</f>
        <v>2015</v>
      </c>
      <c r="E4539" s="5">
        <f>IFERROR(VLOOKUP(Tabla1[[#This Row],[FECHA]],'COMPARENDOS TOTALES'!A:D,4,FALSE),0)</f>
        <v>1421</v>
      </c>
      <c r="F4539" s="9">
        <f>IFERROR(VLOOKUP(Tabla1[[#This Row],[FECHA]],'COMPARENDOS TOTALES'!A:D,3,FALSE),0)</f>
        <v>868100473</v>
      </c>
      <c r="G4539" s="5">
        <f>IFERROR(VLOOKUP(Tabla1[[#This Row],[FECHA]],EXONERACIONES!A:D,4,FALSE),0)</f>
        <v>99</v>
      </c>
      <c r="H4539" s="9">
        <f>IFERROR(VLOOKUP(Tabla1[[#This Row],[FECHA]],EXONERACIONES!A:D,3,FALSE),0)</f>
        <v>63790650</v>
      </c>
      <c r="I4539" s="5">
        <f>IFERROR(VLOOKUP(Tabla1[[#This Row],[FECHA]],'SIMIT CON RES'!A:D,4,FALSE),0)</f>
        <v>624</v>
      </c>
      <c r="J4539" s="9">
        <f>IFERROR(VLOOKUP(Tabla1[[#This Row],[FECHA]],'SIMIT CON RES'!A:D,3,FALSE),0)</f>
        <v>402074400</v>
      </c>
      <c r="K4539">
        <f>IFERROR(VLOOKUP(Tabla1[[#This Row],[FECHA]],'SIMIT SIN RES'!A:D,4,FALSE),0)</f>
        <v>23</v>
      </c>
      <c r="L4539" s="9">
        <f>IFERROR(VLOOKUP(Tabla1[[#This Row],[FECHA]],'SIMIT SIN RES'!A:D,3,FALSE),0)</f>
        <v>8900083</v>
      </c>
      <c r="M4539" s="5">
        <f>IFERROR(VLOOKUP(Tabla1[[#This Row],[FECHA]],'RECAUDOS DE COMPARENDOS'!A:D,4,FALSE),0)</f>
        <v>5</v>
      </c>
      <c r="N4539" s="9">
        <f>IFERROR(VLOOKUP(Tabla1[[#This Row],[FECHA]],'RECAUDOS DE COMPARENDOS'!A:D,3,FALSE),0)</f>
        <v>3221750</v>
      </c>
      <c r="O4539" s="5">
        <f>IFERROR(VLOOKUP(Tabla1[[#This Row],[FECHA]],'RECAUDOS DE RESOLUCIONES'!A:D,4,FALSE),0)</f>
        <v>0</v>
      </c>
      <c r="P4539" s="9">
        <f>IFERROR(VLOOKUP(Tabla1[[#This Row],[FECHA]],'RECAUDOS DE RESOLUCIONES'!A:D,3,FALSE),0)</f>
        <v>0</v>
      </c>
      <c r="Q453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670</v>
      </c>
      <c r="R4539" s="9">
        <f>Tabla1[V. COMPARENDOS]-(Tabla1[V. EXONERACIONES]+Tabla1[[#This Row],[V. SIMIT CON RESOLUCION]]+Tabla1[[#This Row],[V. SIMIT SIN RESOLUCION]]+Tabla1[[#This Row],[V. RECAUDOS COMPARENDOS]]+Tabla1[[#This Row],[V. RECAUDOS RESOLUCIONES]])</f>
        <v>390113590</v>
      </c>
      <c r="S4539" s="11">
        <f>IFERROR(VLOOKUP(Tabla1[[#This Row],[FECHA]],'RECAUDOS LOCALES'!A:D,4,FALSE),0)</f>
        <v>1</v>
      </c>
      <c r="T4539" s="9">
        <f>IFERROR(VLOOKUP(Tabla1[[#This Row],[FECHA]],'RECAUDOS LOCALES'!A:D,3,FALSE),0)</f>
        <v>322175</v>
      </c>
      <c r="U4539" s="11">
        <f>IFERROR(VLOOKUP(Tabla1[[#This Row],[FECHA]],'RECAUDOS EXTERNOS'!A:D,4,FALSE),0)</f>
        <v>0</v>
      </c>
      <c r="V4539" s="9">
        <f>IFERROR(VLOOKUP(Tabla1[[#This Row],[FECHA]],'RECAUDOS EXTERNOS'!A:D,3,FALSE),0)</f>
        <v>0</v>
      </c>
    </row>
    <row r="4540" spans="1:22" x14ac:dyDescent="0.25">
      <c r="A4540" s="1">
        <v>42099</v>
      </c>
      <c r="B4540" s="3" t="s">
        <v>4</v>
      </c>
      <c r="C4540" s="2">
        <v>42095</v>
      </c>
      <c r="D4540" s="5">
        <f>YEAR(Tabla1[[#This Row],[FECHA]])</f>
        <v>2015</v>
      </c>
      <c r="E4540" s="5">
        <f>IFERROR(VLOOKUP(Tabla1[[#This Row],[FECHA]],'COMPARENDOS TOTALES'!A:D,4,FALSE),0)</f>
        <v>941</v>
      </c>
      <c r="F4540" s="9">
        <f>IFERROR(VLOOKUP(Tabla1[[#This Row],[FECHA]],'COMPARENDOS TOTALES'!A:D,3,FALSE),0)</f>
        <v>571499472</v>
      </c>
      <c r="G4540" s="5">
        <f>IFERROR(VLOOKUP(Tabla1[[#This Row],[FECHA]],EXONERACIONES!A:D,4,FALSE),0)</f>
        <v>58</v>
      </c>
      <c r="H4540" s="9">
        <f>IFERROR(VLOOKUP(Tabla1[[#This Row],[FECHA]],EXONERACIONES!A:D,3,FALSE),0)</f>
        <v>37372300</v>
      </c>
      <c r="I4540" s="5">
        <f>IFERROR(VLOOKUP(Tabla1[[#This Row],[FECHA]],'SIMIT CON RES'!A:D,4,FALSE),0)</f>
        <v>402</v>
      </c>
      <c r="J4540" s="9">
        <f>IFERROR(VLOOKUP(Tabla1[[#This Row],[FECHA]],'SIMIT CON RES'!A:D,3,FALSE),0)</f>
        <v>259028700</v>
      </c>
      <c r="K4540">
        <f>IFERROR(VLOOKUP(Tabla1[[#This Row],[FECHA]],'SIMIT SIN RES'!A:D,4,FALSE),0)</f>
        <v>21</v>
      </c>
      <c r="L4540" s="9">
        <f>IFERROR(VLOOKUP(Tabla1[[#This Row],[FECHA]],'SIMIT SIN RES'!A:D,3,FALSE),0)</f>
        <v>8881290</v>
      </c>
      <c r="M4540" s="5">
        <f>IFERROR(VLOOKUP(Tabla1[[#This Row],[FECHA]],'RECAUDOS DE COMPARENDOS'!A:D,4,FALSE),0)</f>
        <v>9</v>
      </c>
      <c r="N4540" s="9">
        <f>IFERROR(VLOOKUP(Tabla1[[#This Row],[FECHA]],'RECAUDOS DE COMPARENDOS'!A:D,3,FALSE),0)</f>
        <v>5799150</v>
      </c>
      <c r="O4540" s="5">
        <f>IFERROR(VLOOKUP(Tabla1[[#This Row],[FECHA]],'RECAUDOS DE RESOLUCIONES'!A:D,4,FALSE),0)</f>
        <v>0</v>
      </c>
      <c r="P4540" s="9">
        <f>IFERROR(VLOOKUP(Tabla1[[#This Row],[FECHA]],'RECAUDOS DE RESOLUCIONES'!A:D,3,FALSE),0)</f>
        <v>0</v>
      </c>
      <c r="Q454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451</v>
      </c>
      <c r="R4540" s="9">
        <f>Tabla1[V. COMPARENDOS]-(Tabla1[V. EXONERACIONES]+Tabla1[[#This Row],[V. SIMIT CON RESOLUCION]]+Tabla1[[#This Row],[V. SIMIT SIN RESOLUCION]]+Tabla1[[#This Row],[V. RECAUDOS COMPARENDOS]]+Tabla1[[#This Row],[V. RECAUDOS RESOLUCIONES]])</f>
        <v>260418032</v>
      </c>
      <c r="S4540" s="11">
        <f>IFERROR(VLOOKUP(Tabla1[[#This Row],[FECHA]],'RECAUDOS LOCALES'!A:D,4,FALSE),0)</f>
        <v>1</v>
      </c>
      <c r="T4540" s="9">
        <f>IFERROR(VLOOKUP(Tabla1[[#This Row],[FECHA]],'RECAUDOS LOCALES'!A:D,3,FALSE),0)</f>
        <v>100262</v>
      </c>
      <c r="U4540" s="11">
        <f>IFERROR(VLOOKUP(Tabla1[[#This Row],[FECHA]],'RECAUDOS EXTERNOS'!A:D,4,FALSE),0)</f>
        <v>0</v>
      </c>
      <c r="V4540" s="9">
        <f>IFERROR(VLOOKUP(Tabla1[[#This Row],[FECHA]],'RECAUDOS EXTERNOS'!A:D,3,FALSE),0)</f>
        <v>0</v>
      </c>
    </row>
    <row r="4541" spans="1:22" x14ac:dyDescent="0.25">
      <c r="A4541" s="1">
        <v>42100</v>
      </c>
      <c r="B4541" s="3" t="s">
        <v>1</v>
      </c>
      <c r="C4541" s="2">
        <v>42095</v>
      </c>
      <c r="D4541" s="5">
        <f>YEAR(Tabla1[[#This Row],[FECHA]])</f>
        <v>2015</v>
      </c>
      <c r="E4541" s="5">
        <f>IFERROR(VLOOKUP(Tabla1[[#This Row],[FECHA]],'COMPARENDOS TOTALES'!A:D,4,FALSE),0)</f>
        <v>501</v>
      </c>
      <c r="F4541" s="9">
        <f>IFERROR(VLOOKUP(Tabla1[[#This Row],[FECHA]],'COMPARENDOS TOTALES'!A:D,3,FALSE),0)</f>
        <v>304133173</v>
      </c>
      <c r="G4541" s="5">
        <f>IFERROR(VLOOKUP(Tabla1[[#This Row],[FECHA]],EXONERACIONES!A:D,4,FALSE),0)</f>
        <v>110</v>
      </c>
      <c r="H4541" s="9">
        <f>IFERROR(VLOOKUP(Tabla1[[#This Row],[FECHA]],EXONERACIONES!A:D,3,FALSE),0)</f>
        <v>70234150</v>
      </c>
      <c r="I4541" s="5">
        <f>IFERROR(VLOOKUP(Tabla1[[#This Row],[FECHA]],'SIMIT CON RES'!A:D,4,FALSE),0)</f>
        <v>171</v>
      </c>
      <c r="J4541" s="9">
        <f>IFERROR(VLOOKUP(Tabla1[[#This Row],[FECHA]],'SIMIT CON RES'!A:D,3,FALSE),0)</f>
        <v>109539500</v>
      </c>
      <c r="K4541">
        <f>IFERROR(VLOOKUP(Tabla1[[#This Row],[FECHA]],'SIMIT SIN RES'!A:D,4,FALSE),0)</f>
        <v>16</v>
      </c>
      <c r="L4541" s="9">
        <f>IFERROR(VLOOKUP(Tabla1[[#This Row],[FECHA]],'SIMIT SIN RES'!A:D,3,FALSE),0)</f>
        <v>6222004</v>
      </c>
      <c r="M4541" s="5">
        <f>IFERROR(VLOOKUP(Tabla1[[#This Row],[FECHA]],'RECAUDOS DE COMPARENDOS'!A:D,4,FALSE),0)</f>
        <v>2</v>
      </c>
      <c r="N4541" s="9">
        <f>IFERROR(VLOOKUP(Tabla1[[#This Row],[FECHA]],'RECAUDOS DE COMPARENDOS'!A:D,3,FALSE),0)</f>
        <v>1288700</v>
      </c>
      <c r="O4541" s="5">
        <f>IFERROR(VLOOKUP(Tabla1[[#This Row],[FECHA]],'RECAUDOS DE RESOLUCIONES'!A:D,4,FALSE),0)</f>
        <v>0</v>
      </c>
      <c r="P4541" s="9">
        <f>IFERROR(VLOOKUP(Tabla1[[#This Row],[FECHA]],'RECAUDOS DE RESOLUCIONES'!A:D,3,FALSE),0)</f>
        <v>0</v>
      </c>
      <c r="Q454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202</v>
      </c>
      <c r="R4541" s="9">
        <f>Tabla1[V. COMPARENDOS]-(Tabla1[V. EXONERACIONES]+Tabla1[[#This Row],[V. SIMIT CON RESOLUCION]]+Tabla1[[#This Row],[V. SIMIT SIN RESOLUCION]]+Tabla1[[#This Row],[V. RECAUDOS COMPARENDOS]]+Tabla1[[#This Row],[V. RECAUDOS RESOLUCIONES]])</f>
        <v>116848819</v>
      </c>
      <c r="S4541" s="11">
        <f>IFERROR(VLOOKUP(Tabla1[[#This Row],[FECHA]],'RECAUDOS LOCALES'!A:D,4,FALSE),0)</f>
        <v>6</v>
      </c>
      <c r="T4541" s="9">
        <f>IFERROR(VLOOKUP(Tabla1[[#This Row],[FECHA]],'RECAUDOS LOCALES'!A:D,3,FALSE),0)</f>
        <v>950378</v>
      </c>
      <c r="U4541" s="11">
        <f>IFERROR(VLOOKUP(Tabla1[[#This Row],[FECHA]],'RECAUDOS EXTERNOS'!A:D,4,FALSE),0)</f>
        <v>6</v>
      </c>
      <c r="V4541" s="9">
        <f>IFERROR(VLOOKUP(Tabla1[[#This Row],[FECHA]],'RECAUDOS EXTERNOS'!A:D,3,FALSE),0)</f>
        <v>881180</v>
      </c>
    </row>
    <row r="4542" spans="1:22" x14ac:dyDescent="0.25">
      <c r="A4542" s="1">
        <v>42101</v>
      </c>
      <c r="B4542" s="3" t="s">
        <v>2</v>
      </c>
      <c r="C4542" s="2">
        <v>42095</v>
      </c>
      <c r="D4542" s="5">
        <f>YEAR(Tabla1[[#This Row],[FECHA]])</f>
        <v>2015</v>
      </c>
      <c r="E4542" s="5">
        <f>IFERROR(VLOOKUP(Tabla1[[#This Row],[FECHA]],'COMPARENDOS TOTALES'!A:D,4,FALSE),0)</f>
        <v>759</v>
      </c>
      <c r="F4542" s="9">
        <f>IFERROR(VLOOKUP(Tabla1[[#This Row],[FECHA]],'COMPARENDOS TOTALES'!A:D,3,FALSE),0)</f>
        <v>457750226</v>
      </c>
      <c r="G4542" s="5">
        <f>IFERROR(VLOOKUP(Tabla1[[#This Row],[FECHA]],EXONERACIONES!A:D,4,FALSE),0)</f>
        <v>162</v>
      </c>
      <c r="H4542" s="9">
        <f>IFERROR(VLOOKUP(Tabla1[[#This Row],[FECHA]],EXONERACIONES!A:D,3,FALSE),0)</f>
        <v>102773825</v>
      </c>
      <c r="I4542" s="5">
        <f>IFERROR(VLOOKUP(Tabla1[[#This Row],[FECHA]],'SIMIT CON RES'!A:D,4,FALSE),0)</f>
        <v>261</v>
      </c>
      <c r="J4542" s="9">
        <f>IFERROR(VLOOKUP(Tabla1[[#This Row],[FECHA]],'SIMIT CON RES'!A:D,3,FALSE),0)</f>
        <v>168175350</v>
      </c>
      <c r="K4542">
        <f>IFERROR(VLOOKUP(Tabla1[[#This Row],[FECHA]],'SIMIT SIN RES'!A:D,4,FALSE),0)</f>
        <v>29</v>
      </c>
      <c r="L4542" s="9">
        <f>IFERROR(VLOOKUP(Tabla1[[#This Row],[FECHA]],'SIMIT SIN RES'!A:D,3,FALSE),0)</f>
        <v>11195579</v>
      </c>
      <c r="M4542" s="5">
        <f>IFERROR(VLOOKUP(Tabla1[[#This Row],[FECHA]],'RECAUDOS DE COMPARENDOS'!A:D,4,FALSE),0)</f>
        <v>4</v>
      </c>
      <c r="N4542" s="9">
        <f>IFERROR(VLOOKUP(Tabla1[[#This Row],[FECHA]],'RECAUDOS DE COMPARENDOS'!A:D,3,FALSE),0)</f>
        <v>2456583</v>
      </c>
      <c r="O4542" s="5">
        <f>IFERROR(VLOOKUP(Tabla1[[#This Row],[FECHA]],'RECAUDOS DE RESOLUCIONES'!A:D,4,FALSE),0)</f>
        <v>0</v>
      </c>
      <c r="P4542" s="9">
        <f>IFERROR(VLOOKUP(Tabla1[[#This Row],[FECHA]],'RECAUDOS DE RESOLUCIONES'!A:D,3,FALSE),0)</f>
        <v>0</v>
      </c>
      <c r="Q454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303</v>
      </c>
      <c r="R4542" s="9">
        <f>Tabla1[V. COMPARENDOS]-(Tabla1[V. EXONERACIONES]+Tabla1[[#This Row],[V. SIMIT CON RESOLUCION]]+Tabla1[[#This Row],[V. SIMIT SIN RESOLUCION]]+Tabla1[[#This Row],[V. RECAUDOS COMPARENDOS]]+Tabla1[[#This Row],[V. RECAUDOS RESOLUCIONES]])</f>
        <v>173148889</v>
      </c>
      <c r="S4542" s="11">
        <f>IFERROR(VLOOKUP(Tabla1[[#This Row],[FECHA]],'RECAUDOS LOCALES'!A:D,4,FALSE),0)</f>
        <v>1</v>
      </c>
      <c r="T4542" s="9">
        <f>IFERROR(VLOOKUP(Tabla1[[#This Row],[FECHA]],'RECAUDOS LOCALES'!A:D,3,FALSE),0)</f>
        <v>81120</v>
      </c>
      <c r="U4542" s="11">
        <f>IFERROR(VLOOKUP(Tabla1[[#This Row],[FECHA]],'RECAUDOS EXTERNOS'!A:D,4,FALSE),0)</f>
        <v>9</v>
      </c>
      <c r="V4542" s="9">
        <f>IFERROR(VLOOKUP(Tabla1[[#This Row],[FECHA]],'RECAUDOS EXTERNOS'!A:D,3,FALSE),0)</f>
        <v>1491143</v>
      </c>
    </row>
    <row r="4543" spans="1:22" x14ac:dyDescent="0.25">
      <c r="A4543" s="1">
        <v>42102</v>
      </c>
      <c r="B4543" s="3" t="s">
        <v>3</v>
      </c>
      <c r="C4543" s="2">
        <v>42095</v>
      </c>
      <c r="D4543" s="5">
        <f>YEAR(Tabla1[[#This Row],[FECHA]])</f>
        <v>2015</v>
      </c>
      <c r="E4543" s="5">
        <f>IFERROR(VLOOKUP(Tabla1[[#This Row],[FECHA]],'COMPARENDOS TOTALES'!A:D,4,FALSE),0)</f>
        <v>568</v>
      </c>
      <c r="F4543" s="9">
        <f>IFERROR(VLOOKUP(Tabla1[[#This Row],[FECHA]],'COMPARENDOS TOTALES'!A:D,3,FALSE),0)</f>
        <v>346499189</v>
      </c>
      <c r="G4543" s="5">
        <f>IFERROR(VLOOKUP(Tabla1[[#This Row],[FECHA]],EXONERACIONES!A:D,4,FALSE),0)</f>
        <v>109</v>
      </c>
      <c r="H4543" s="9">
        <f>IFERROR(VLOOKUP(Tabla1[[#This Row],[FECHA]],EXONERACIONES!A:D,3,FALSE),0)</f>
        <v>70234150</v>
      </c>
      <c r="I4543" s="5">
        <f>IFERROR(VLOOKUP(Tabla1[[#This Row],[FECHA]],'SIMIT CON RES'!A:D,4,FALSE),0)</f>
        <v>203</v>
      </c>
      <c r="J4543" s="9">
        <f>IFERROR(VLOOKUP(Tabla1[[#This Row],[FECHA]],'SIMIT CON RES'!A:D,3,FALSE),0)</f>
        <v>130803050</v>
      </c>
      <c r="K4543">
        <f>IFERROR(VLOOKUP(Tabla1[[#This Row],[FECHA]],'SIMIT SIN RES'!A:D,4,FALSE),0)</f>
        <v>19</v>
      </c>
      <c r="L4543" s="9">
        <f>IFERROR(VLOOKUP(Tabla1[[#This Row],[FECHA]],'SIMIT SIN RES'!A:D,3,FALSE),0)</f>
        <v>6987170</v>
      </c>
      <c r="M4543" s="5">
        <f>IFERROR(VLOOKUP(Tabla1[[#This Row],[FECHA]],'RECAUDOS DE COMPARENDOS'!A:D,4,FALSE),0)</f>
        <v>4</v>
      </c>
      <c r="N4543" s="9">
        <f>IFERROR(VLOOKUP(Tabla1[[#This Row],[FECHA]],'RECAUDOS DE COMPARENDOS'!A:D,3,FALSE),0)</f>
        <v>2456583</v>
      </c>
      <c r="O4543" s="5">
        <f>IFERROR(VLOOKUP(Tabla1[[#This Row],[FECHA]],'RECAUDOS DE RESOLUCIONES'!A:D,4,FALSE),0)</f>
        <v>0</v>
      </c>
      <c r="P4543" s="9">
        <f>IFERROR(VLOOKUP(Tabla1[[#This Row],[FECHA]],'RECAUDOS DE RESOLUCIONES'!A:D,3,FALSE),0)</f>
        <v>0</v>
      </c>
      <c r="Q454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233</v>
      </c>
      <c r="R4543" s="9">
        <f>Tabla1[V. COMPARENDOS]-(Tabla1[V. EXONERACIONES]+Tabla1[[#This Row],[V. SIMIT CON RESOLUCION]]+Tabla1[[#This Row],[V. SIMIT SIN RESOLUCION]]+Tabla1[[#This Row],[V. RECAUDOS COMPARENDOS]]+Tabla1[[#This Row],[V. RECAUDOS RESOLUCIONES]])</f>
        <v>136018236</v>
      </c>
      <c r="S4543" s="11">
        <f>IFERROR(VLOOKUP(Tabla1[[#This Row],[FECHA]],'RECAUDOS LOCALES'!A:D,4,FALSE),0)</f>
        <v>4</v>
      </c>
      <c r="T4543" s="9">
        <f>IFERROR(VLOOKUP(Tabla1[[#This Row],[FECHA]],'RECAUDOS LOCALES'!A:D,3,FALSE),0)</f>
        <v>425234</v>
      </c>
      <c r="U4543" s="11">
        <f>IFERROR(VLOOKUP(Tabla1[[#This Row],[FECHA]],'RECAUDOS EXTERNOS'!A:D,4,FALSE),0)</f>
        <v>4</v>
      </c>
      <c r="V4543" s="9">
        <f>IFERROR(VLOOKUP(Tabla1[[#This Row],[FECHA]],'RECAUDOS EXTERNOS'!A:D,3,FALSE),0)</f>
        <v>847663</v>
      </c>
    </row>
    <row r="4544" spans="1:22" x14ac:dyDescent="0.25">
      <c r="A4544" s="1">
        <v>42103</v>
      </c>
      <c r="B4544" s="3" t="s">
        <v>6</v>
      </c>
      <c r="C4544" s="2">
        <v>42095</v>
      </c>
      <c r="D4544" s="5">
        <f>YEAR(Tabla1[[#This Row],[FECHA]])</f>
        <v>2015</v>
      </c>
      <c r="E4544" s="5">
        <f>IFERROR(VLOOKUP(Tabla1[[#This Row],[FECHA]],'COMPARENDOS TOTALES'!A:D,4,FALSE),0)</f>
        <v>203</v>
      </c>
      <c r="F4544" s="9">
        <f>IFERROR(VLOOKUP(Tabla1[[#This Row],[FECHA]],'COMPARENDOS TOTALES'!A:D,3,FALSE),0)</f>
        <v>123614513</v>
      </c>
      <c r="G4544" s="5">
        <f>IFERROR(VLOOKUP(Tabla1[[#This Row],[FECHA]],EXONERACIONES!A:D,4,FALSE),0)</f>
        <v>20</v>
      </c>
      <c r="H4544" s="9">
        <f>IFERROR(VLOOKUP(Tabla1[[#This Row],[FECHA]],EXONERACIONES!A:D,3,FALSE),0)</f>
        <v>12887000</v>
      </c>
      <c r="I4544" s="5">
        <f>IFERROR(VLOOKUP(Tabla1[[#This Row],[FECHA]],'SIMIT CON RES'!A:D,4,FALSE),0)</f>
        <v>73</v>
      </c>
      <c r="J4544" s="9">
        <f>IFERROR(VLOOKUP(Tabla1[[#This Row],[FECHA]],'SIMIT CON RES'!A:D,3,FALSE),0)</f>
        <v>47037550</v>
      </c>
      <c r="K4544">
        <f>IFERROR(VLOOKUP(Tabla1[[#This Row],[FECHA]],'SIMIT SIN RES'!A:D,4,FALSE),0)</f>
        <v>5</v>
      </c>
      <c r="L4544" s="9">
        <f>IFERROR(VLOOKUP(Tabla1[[#This Row],[FECHA]],'SIMIT SIN RES'!A:D,3,FALSE),0)</f>
        <v>1933050</v>
      </c>
      <c r="M4544" s="5">
        <f>IFERROR(VLOOKUP(Tabla1[[#This Row],[FECHA]],'RECAUDOS DE COMPARENDOS'!A:D,4,FALSE),0)</f>
        <v>4</v>
      </c>
      <c r="N4544" s="9">
        <f>IFERROR(VLOOKUP(Tabla1[[#This Row],[FECHA]],'RECAUDOS DE COMPARENDOS'!A:D,3,FALSE),0)</f>
        <v>2577400</v>
      </c>
      <c r="O4544" s="5">
        <f>IFERROR(VLOOKUP(Tabla1[[#This Row],[FECHA]],'RECAUDOS DE RESOLUCIONES'!A:D,4,FALSE),0)</f>
        <v>0</v>
      </c>
      <c r="P4544" s="9">
        <f>IFERROR(VLOOKUP(Tabla1[[#This Row],[FECHA]],'RECAUDOS DE RESOLUCIONES'!A:D,3,FALSE),0)</f>
        <v>0</v>
      </c>
      <c r="Q454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101</v>
      </c>
      <c r="R4544" s="9">
        <f>Tabla1[V. COMPARENDOS]-(Tabla1[V. EXONERACIONES]+Tabla1[[#This Row],[V. SIMIT CON RESOLUCION]]+Tabla1[[#This Row],[V. SIMIT SIN RESOLUCION]]+Tabla1[[#This Row],[V. RECAUDOS COMPARENDOS]]+Tabla1[[#This Row],[V. RECAUDOS RESOLUCIONES]])</f>
        <v>59179513</v>
      </c>
      <c r="S4544" s="11">
        <f>IFERROR(VLOOKUP(Tabla1[[#This Row],[FECHA]],'RECAUDOS LOCALES'!A:D,4,FALSE),0)</f>
        <v>4</v>
      </c>
      <c r="T4544" s="9">
        <f>IFERROR(VLOOKUP(Tabla1[[#This Row],[FECHA]],'RECAUDOS LOCALES'!A:D,3,FALSE),0)</f>
        <v>609656</v>
      </c>
      <c r="U4544" s="11">
        <f>IFERROR(VLOOKUP(Tabla1[[#This Row],[FECHA]],'RECAUDOS EXTERNOS'!A:D,4,FALSE),0)</f>
        <v>6</v>
      </c>
      <c r="V4544" s="9">
        <f>IFERROR(VLOOKUP(Tabla1[[#This Row],[FECHA]],'RECAUDOS EXTERNOS'!A:D,3,FALSE),0)</f>
        <v>809496</v>
      </c>
    </row>
    <row r="4545" spans="1:22" x14ac:dyDescent="0.25">
      <c r="A4545" s="1">
        <v>42104</v>
      </c>
      <c r="B4545" s="3" t="s">
        <v>0</v>
      </c>
      <c r="C4545" s="2">
        <v>42095</v>
      </c>
      <c r="D4545" s="5">
        <f>YEAR(Tabla1[[#This Row],[FECHA]])</f>
        <v>2015</v>
      </c>
      <c r="E4545" s="5">
        <f>IFERROR(VLOOKUP(Tabla1[[#This Row],[FECHA]],'COMPARENDOS TOTALES'!A:D,4,FALSE),0)</f>
        <v>201</v>
      </c>
      <c r="F4545" s="9">
        <f>IFERROR(VLOOKUP(Tabla1[[#This Row],[FECHA]],'COMPARENDOS TOTALES'!A:D,3,FALSE),0)</f>
        <v>121259949</v>
      </c>
      <c r="G4545" s="5">
        <f>IFERROR(VLOOKUP(Tabla1[[#This Row],[FECHA]],EXONERACIONES!A:D,4,FALSE),0)</f>
        <v>17</v>
      </c>
      <c r="H4545" s="9">
        <f>IFERROR(VLOOKUP(Tabla1[[#This Row],[FECHA]],EXONERACIONES!A:D,3,FALSE),0)</f>
        <v>10953950</v>
      </c>
      <c r="I4545" s="5">
        <f>IFERROR(VLOOKUP(Tabla1[[#This Row],[FECHA]],'SIMIT CON RES'!A:D,4,FALSE),0)</f>
        <v>72</v>
      </c>
      <c r="J4545" s="9">
        <f>IFERROR(VLOOKUP(Tabla1[[#This Row],[FECHA]],'SIMIT CON RES'!A:D,3,FALSE),0)</f>
        <v>46393200</v>
      </c>
      <c r="K4545">
        <f>IFERROR(VLOOKUP(Tabla1[[#This Row],[FECHA]],'SIMIT SIN RES'!A:D,4,FALSE),0)</f>
        <v>8</v>
      </c>
      <c r="L4545" s="9">
        <f>IFERROR(VLOOKUP(Tabla1[[#This Row],[FECHA]],'SIMIT SIN RES'!A:D,3,FALSE),0)</f>
        <v>2679422</v>
      </c>
      <c r="M4545" s="5">
        <f>IFERROR(VLOOKUP(Tabla1[[#This Row],[FECHA]],'RECAUDOS DE COMPARENDOS'!A:D,4,FALSE),0)</f>
        <v>1</v>
      </c>
      <c r="N4545" s="9">
        <f>IFERROR(VLOOKUP(Tabla1[[#This Row],[FECHA]],'RECAUDOS DE COMPARENDOS'!A:D,3,FALSE),0)</f>
        <v>644350</v>
      </c>
      <c r="O4545" s="5">
        <f>IFERROR(VLOOKUP(Tabla1[[#This Row],[FECHA]],'RECAUDOS DE RESOLUCIONES'!A:D,4,FALSE),0)</f>
        <v>0</v>
      </c>
      <c r="P4545" s="9">
        <f>IFERROR(VLOOKUP(Tabla1[[#This Row],[FECHA]],'RECAUDOS DE RESOLUCIONES'!A:D,3,FALSE),0)</f>
        <v>0</v>
      </c>
      <c r="Q454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103</v>
      </c>
      <c r="R4545" s="9">
        <f>Tabla1[V. COMPARENDOS]-(Tabla1[V. EXONERACIONES]+Tabla1[[#This Row],[V. SIMIT CON RESOLUCION]]+Tabla1[[#This Row],[V. SIMIT SIN RESOLUCION]]+Tabla1[[#This Row],[V. RECAUDOS COMPARENDOS]]+Tabla1[[#This Row],[V. RECAUDOS RESOLUCIONES]])</f>
        <v>60589027</v>
      </c>
      <c r="S4545" s="11">
        <f>IFERROR(VLOOKUP(Tabla1[[#This Row],[FECHA]],'RECAUDOS LOCALES'!A:D,4,FALSE),0)</f>
        <v>1</v>
      </c>
      <c r="T4545" s="9">
        <f>IFERROR(VLOOKUP(Tabla1[[#This Row],[FECHA]],'RECAUDOS LOCALES'!A:D,3,FALSE),0)</f>
        <v>86051</v>
      </c>
      <c r="U4545" s="11">
        <f>IFERROR(VLOOKUP(Tabla1[[#This Row],[FECHA]],'RECAUDOS EXTERNOS'!A:D,4,FALSE),0)</f>
        <v>6</v>
      </c>
      <c r="V4545" s="9">
        <f>IFERROR(VLOOKUP(Tabla1[[#This Row],[FECHA]],'RECAUDOS EXTERNOS'!A:D,3,FALSE),0)</f>
        <v>930310</v>
      </c>
    </row>
    <row r="4546" spans="1:22" x14ac:dyDescent="0.25">
      <c r="A4546" s="1">
        <v>42105</v>
      </c>
      <c r="B4546" s="3" t="s">
        <v>5</v>
      </c>
      <c r="C4546" s="2">
        <v>42095</v>
      </c>
      <c r="D4546" s="5">
        <f>YEAR(Tabla1[[#This Row],[FECHA]])</f>
        <v>2015</v>
      </c>
      <c r="E4546" s="5">
        <f>IFERROR(VLOOKUP(Tabla1[[#This Row],[FECHA]],'COMPARENDOS TOTALES'!A:D,4,FALSE),0)</f>
        <v>500</v>
      </c>
      <c r="F4546" s="9">
        <f>IFERROR(VLOOKUP(Tabla1[[#This Row],[FECHA]],'COMPARENDOS TOTALES'!A:D,3,FALSE),0)</f>
        <v>304063372</v>
      </c>
      <c r="G4546" s="5">
        <f>IFERROR(VLOOKUP(Tabla1[[#This Row],[FECHA]],EXONERACIONES!A:D,4,FALSE),0)</f>
        <v>83</v>
      </c>
      <c r="H4546" s="9">
        <f>IFERROR(VLOOKUP(Tabla1[[#This Row],[FECHA]],EXONERACIONES!A:D,3,FALSE),0)</f>
        <v>53481050</v>
      </c>
      <c r="I4546" s="5">
        <f>IFERROR(VLOOKUP(Tabla1[[#This Row],[FECHA]],'SIMIT CON RES'!A:D,4,FALSE),0)</f>
        <v>182</v>
      </c>
      <c r="J4546" s="9">
        <f>IFERROR(VLOOKUP(Tabla1[[#This Row],[FECHA]],'SIMIT CON RES'!A:D,3,FALSE),0)</f>
        <v>117271700</v>
      </c>
      <c r="K4546">
        <f>IFERROR(VLOOKUP(Tabla1[[#This Row],[FECHA]],'SIMIT SIN RES'!A:D,4,FALSE),0)</f>
        <v>11</v>
      </c>
      <c r="L4546" s="9">
        <f>IFERROR(VLOOKUP(Tabla1[[#This Row],[FECHA]],'SIMIT SIN RES'!A:D,3,FALSE),0)</f>
        <v>3745284</v>
      </c>
      <c r="M4546" s="5">
        <f>IFERROR(VLOOKUP(Tabla1[[#This Row],[FECHA]],'RECAUDOS DE COMPARENDOS'!A:D,4,FALSE),0)</f>
        <v>3</v>
      </c>
      <c r="N4546" s="9">
        <f>IFERROR(VLOOKUP(Tabla1[[#This Row],[FECHA]],'RECAUDOS DE COMPARENDOS'!A:D,3,FALSE),0)</f>
        <v>1933050</v>
      </c>
      <c r="O4546" s="5">
        <f>IFERROR(VLOOKUP(Tabla1[[#This Row],[FECHA]],'RECAUDOS DE RESOLUCIONES'!A:D,4,FALSE),0)</f>
        <v>0</v>
      </c>
      <c r="P4546" s="9">
        <f>IFERROR(VLOOKUP(Tabla1[[#This Row],[FECHA]],'RECAUDOS DE RESOLUCIONES'!A:D,3,FALSE),0)</f>
        <v>0</v>
      </c>
      <c r="Q454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221</v>
      </c>
      <c r="R4546" s="9">
        <f>Tabla1[V. COMPARENDOS]-(Tabla1[V. EXONERACIONES]+Tabla1[[#This Row],[V. SIMIT CON RESOLUCION]]+Tabla1[[#This Row],[V. SIMIT SIN RESOLUCION]]+Tabla1[[#This Row],[V. RECAUDOS COMPARENDOS]]+Tabla1[[#This Row],[V. RECAUDOS RESOLUCIONES]])</f>
        <v>127632288</v>
      </c>
      <c r="S4546" s="11">
        <f>IFERROR(VLOOKUP(Tabla1[[#This Row],[FECHA]],'RECAUDOS LOCALES'!A:D,4,FALSE),0)</f>
        <v>0</v>
      </c>
      <c r="T4546" s="9">
        <f>IFERROR(VLOOKUP(Tabla1[[#This Row],[FECHA]],'RECAUDOS LOCALES'!A:D,3,FALSE),0)</f>
        <v>0</v>
      </c>
      <c r="U4546" s="11">
        <f>IFERROR(VLOOKUP(Tabla1[[#This Row],[FECHA]],'RECAUDOS EXTERNOS'!A:D,4,FALSE),0)</f>
        <v>0</v>
      </c>
      <c r="V4546" s="9">
        <f>IFERROR(VLOOKUP(Tabla1[[#This Row],[FECHA]],'RECAUDOS EXTERNOS'!A:D,3,FALSE),0)</f>
        <v>0</v>
      </c>
    </row>
    <row r="4547" spans="1:22" x14ac:dyDescent="0.25">
      <c r="A4547" s="1">
        <v>42106</v>
      </c>
      <c r="B4547" s="3" t="s">
        <v>4</v>
      </c>
      <c r="C4547" s="2">
        <v>42095</v>
      </c>
      <c r="D4547" s="5">
        <f>YEAR(Tabla1[[#This Row],[FECHA]])</f>
        <v>2015</v>
      </c>
      <c r="E4547" s="5">
        <f>IFERROR(VLOOKUP(Tabla1[[#This Row],[FECHA]],'COMPARENDOS TOTALES'!A:D,4,FALSE),0)</f>
        <v>269</v>
      </c>
      <c r="F4547" s="9">
        <f>IFERROR(VLOOKUP(Tabla1[[#This Row],[FECHA]],'COMPARENDOS TOTALES'!A:D,3,FALSE),0)</f>
        <v>164561611</v>
      </c>
      <c r="G4547" s="5">
        <f>IFERROR(VLOOKUP(Tabla1[[#This Row],[FECHA]],EXONERACIONES!A:D,4,FALSE),0)</f>
        <v>22</v>
      </c>
      <c r="H4547" s="9">
        <f>IFERROR(VLOOKUP(Tabla1[[#This Row],[FECHA]],EXONERACIONES!A:D,3,FALSE),0)</f>
        <v>14175700</v>
      </c>
      <c r="I4547" s="5">
        <f>IFERROR(VLOOKUP(Tabla1[[#This Row],[FECHA]],'SIMIT CON RES'!A:D,4,FALSE),0)</f>
        <v>108</v>
      </c>
      <c r="J4547" s="9">
        <f>IFERROR(VLOOKUP(Tabla1[[#This Row],[FECHA]],'SIMIT CON RES'!A:D,3,FALSE),0)</f>
        <v>69589800</v>
      </c>
      <c r="K4547">
        <f>IFERROR(VLOOKUP(Tabla1[[#This Row],[FECHA]],'SIMIT SIN RES'!A:D,4,FALSE),0)</f>
        <v>4</v>
      </c>
      <c r="L4547" s="9">
        <f>IFERROR(VLOOKUP(Tabla1[[#This Row],[FECHA]],'SIMIT SIN RES'!A:D,3,FALSE),0)</f>
        <v>1138352</v>
      </c>
      <c r="M4547" s="5">
        <f>IFERROR(VLOOKUP(Tabla1[[#This Row],[FECHA]],'RECAUDOS DE COMPARENDOS'!A:D,4,FALSE),0)</f>
        <v>3</v>
      </c>
      <c r="N4547" s="9">
        <f>IFERROR(VLOOKUP(Tabla1[[#This Row],[FECHA]],'RECAUDOS DE COMPARENDOS'!A:D,3,FALSE),0)</f>
        <v>1933050</v>
      </c>
      <c r="O4547" s="5">
        <f>IFERROR(VLOOKUP(Tabla1[[#This Row],[FECHA]],'RECAUDOS DE RESOLUCIONES'!A:D,4,FALSE),0)</f>
        <v>0</v>
      </c>
      <c r="P4547" s="9">
        <f>IFERROR(VLOOKUP(Tabla1[[#This Row],[FECHA]],'RECAUDOS DE RESOLUCIONES'!A:D,3,FALSE),0)</f>
        <v>0</v>
      </c>
      <c r="Q454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132</v>
      </c>
      <c r="R4547" s="9">
        <f>Tabla1[V. COMPARENDOS]-(Tabla1[V. EXONERACIONES]+Tabla1[[#This Row],[V. SIMIT CON RESOLUCION]]+Tabla1[[#This Row],[V. SIMIT SIN RESOLUCION]]+Tabla1[[#This Row],[V. RECAUDOS COMPARENDOS]]+Tabla1[[#This Row],[V. RECAUDOS RESOLUCIONES]])</f>
        <v>77724709</v>
      </c>
      <c r="S4547" s="11">
        <f>IFERROR(VLOOKUP(Tabla1[[#This Row],[FECHA]],'RECAUDOS LOCALES'!A:D,4,FALSE),0)</f>
        <v>0</v>
      </c>
      <c r="T4547" s="9">
        <f>IFERROR(VLOOKUP(Tabla1[[#This Row],[FECHA]],'RECAUDOS LOCALES'!A:D,3,FALSE),0)</f>
        <v>0</v>
      </c>
      <c r="U4547" s="11">
        <f>IFERROR(VLOOKUP(Tabla1[[#This Row],[FECHA]],'RECAUDOS EXTERNOS'!A:D,4,FALSE),0)</f>
        <v>0</v>
      </c>
      <c r="V4547" s="9">
        <f>IFERROR(VLOOKUP(Tabla1[[#This Row],[FECHA]],'RECAUDOS EXTERNOS'!A:D,3,FALSE),0)</f>
        <v>0</v>
      </c>
    </row>
    <row r="4548" spans="1:22" x14ac:dyDescent="0.25">
      <c r="A4548" s="1">
        <v>42107</v>
      </c>
      <c r="B4548" s="3" t="s">
        <v>1</v>
      </c>
      <c r="C4548" s="2">
        <v>42095</v>
      </c>
      <c r="D4548" s="5">
        <f>YEAR(Tabla1[[#This Row],[FECHA]])</f>
        <v>2015</v>
      </c>
      <c r="E4548" s="5">
        <f>IFERROR(VLOOKUP(Tabla1[[#This Row],[FECHA]],'COMPARENDOS TOTALES'!A:D,4,FALSE),0)</f>
        <v>654</v>
      </c>
      <c r="F4548" s="9">
        <f>IFERROR(VLOOKUP(Tabla1[[#This Row],[FECHA]],'COMPARENDOS TOTALES'!A:D,3,FALSE),0)</f>
        <v>397141062</v>
      </c>
      <c r="G4548" s="5">
        <f>IFERROR(VLOOKUP(Tabla1[[#This Row],[FECHA]],EXONERACIONES!A:D,4,FALSE),0)</f>
        <v>133</v>
      </c>
      <c r="H4548" s="9">
        <f>IFERROR(VLOOKUP(Tabla1[[#This Row],[FECHA]],EXONERACIONES!A:D,3,FALSE),0)</f>
        <v>85698550</v>
      </c>
      <c r="I4548" s="5">
        <f>IFERROR(VLOOKUP(Tabla1[[#This Row],[FECHA]],'SIMIT CON RES'!A:D,4,FALSE),0)</f>
        <v>253</v>
      </c>
      <c r="J4548" s="9">
        <f>IFERROR(VLOOKUP(Tabla1[[#This Row],[FECHA]],'SIMIT CON RES'!A:D,3,FALSE),0)</f>
        <v>163020550</v>
      </c>
      <c r="K4548">
        <f>IFERROR(VLOOKUP(Tabla1[[#This Row],[FECHA]],'SIMIT SIN RES'!A:D,4,FALSE),0)</f>
        <v>32</v>
      </c>
      <c r="L4548" s="9">
        <f>IFERROR(VLOOKUP(Tabla1[[#This Row],[FECHA]],'SIMIT SIN RES'!A:D,3,FALSE),0)</f>
        <v>11678843</v>
      </c>
      <c r="M4548" s="5">
        <f>IFERROR(VLOOKUP(Tabla1[[#This Row],[FECHA]],'RECAUDOS DE COMPARENDOS'!A:D,4,FALSE),0)</f>
        <v>3</v>
      </c>
      <c r="N4548" s="9">
        <f>IFERROR(VLOOKUP(Tabla1[[#This Row],[FECHA]],'RECAUDOS DE COMPARENDOS'!A:D,3,FALSE),0)</f>
        <v>1812233</v>
      </c>
      <c r="O4548" s="5">
        <f>IFERROR(VLOOKUP(Tabla1[[#This Row],[FECHA]],'RECAUDOS DE RESOLUCIONES'!A:D,4,FALSE),0)</f>
        <v>0</v>
      </c>
      <c r="P4548" s="9">
        <f>IFERROR(VLOOKUP(Tabla1[[#This Row],[FECHA]],'RECAUDOS DE RESOLUCIONES'!A:D,3,FALSE),0)</f>
        <v>0</v>
      </c>
      <c r="Q454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233</v>
      </c>
      <c r="R4548" s="9">
        <f>Tabla1[V. COMPARENDOS]-(Tabla1[V. EXONERACIONES]+Tabla1[[#This Row],[V. SIMIT CON RESOLUCION]]+Tabla1[[#This Row],[V. SIMIT SIN RESOLUCION]]+Tabla1[[#This Row],[V. RECAUDOS COMPARENDOS]]+Tabla1[[#This Row],[V. RECAUDOS RESOLUCIONES]])</f>
        <v>134930886</v>
      </c>
      <c r="S4548" s="11">
        <f>IFERROR(VLOOKUP(Tabla1[[#This Row],[FECHA]],'RECAUDOS LOCALES'!A:D,4,FALSE),0)</f>
        <v>3</v>
      </c>
      <c r="T4548" s="9">
        <f>IFERROR(VLOOKUP(Tabla1[[#This Row],[FECHA]],'RECAUDOS LOCALES'!A:D,3,FALSE),0)</f>
        <v>757006</v>
      </c>
      <c r="U4548" s="11">
        <f>IFERROR(VLOOKUP(Tabla1[[#This Row],[FECHA]],'RECAUDOS EXTERNOS'!A:D,4,FALSE),0)</f>
        <v>2</v>
      </c>
      <c r="V4548" s="9">
        <f>IFERROR(VLOOKUP(Tabla1[[#This Row],[FECHA]],'RECAUDOS EXTERNOS'!A:D,3,FALSE),0)</f>
        <v>269832</v>
      </c>
    </row>
    <row r="4549" spans="1:22" x14ac:dyDescent="0.25">
      <c r="A4549" s="1">
        <v>42108</v>
      </c>
      <c r="B4549" s="3" t="s">
        <v>2</v>
      </c>
      <c r="C4549" s="2">
        <v>42095</v>
      </c>
      <c r="D4549" s="5">
        <f>YEAR(Tabla1[[#This Row],[FECHA]])</f>
        <v>2015</v>
      </c>
      <c r="E4549" s="5">
        <f>IFERROR(VLOOKUP(Tabla1[[#This Row],[FECHA]],'COMPARENDOS TOTALES'!A:D,4,FALSE),0)</f>
        <v>471</v>
      </c>
      <c r="F4549" s="9">
        <f>IFERROR(VLOOKUP(Tabla1[[#This Row],[FECHA]],'COMPARENDOS TOTALES'!A:D,3,FALSE),0)</f>
        <v>287158576</v>
      </c>
      <c r="G4549" s="5">
        <f>IFERROR(VLOOKUP(Tabla1[[#This Row],[FECHA]],EXONERACIONES!A:D,4,FALSE),0)</f>
        <v>100</v>
      </c>
      <c r="H4549" s="9">
        <f>IFERROR(VLOOKUP(Tabla1[[#This Row],[FECHA]],EXONERACIONES!A:D,3,FALSE),0)</f>
        <v>64435000</v>
      </c>
      <c r="I4549" s="5">
        <f>IFERROR(VLOOKUP(Tabla1[[#This Row],[FECHA]],'SIMIT CON RES'!A:D,4,FALSE),0)</f>
        <v>169</v>
      </c>
      <c r="J4549" s="9">
        <f>IFERROR(VLOOKUP(Tabla1[[#This Row],[FECHA]],'SIMIT CON RES'!A:D,3,FALSE),0)</f>
        <v>108774334</v>
      </c>
      <c r="K4549">
        <f>IFERROR(VLOOKUP(Tabla1[[#This Row],[FECHA]],'SIMIT SIN RES'!A:D,4,FALSE),0)</f>
        <v>14</v>
      </c>
      <c r="L4549" s="9">
        <f>IFERROR(VLOOKUP(Tabla1[[#This Row],[FECHA]],'SIMIT SIN RES'!A:D,3,FALSE),0)</f>
        <v>5235343</v>
      </c>
      <c r="M4549" s="5">
        <f>IFERROR(VLOOKUP(Tabla1[[#This Row],[FECHA]],'RECAUDOS DE COMPARENDOS'!A:D,4,FALSE),0)</f>
        <v>0</v>
      </c>
      <c r="N4549" s="9">
        <f>IFERROR(VLOOKUP(Tabla1[[#This Row],[FECHA]],'RECAUDOS DE COMPARENDOS'!A:D,3,FALSE),0)</f>
        <v>0</v>
      </c>
      <c r="O4549" s="5">
        <f>IFERROR(VLOOKUP(Tabla1[[#This Row],[FECHA]],'RECAUDOS DE RESOLUCIONES'!A:D,4,FALSE),0)</f>
        <v>0</v>
      </c>
      <c r="P4549" s="9">
        <f>IFERROR(VLOOKUP(Tabla1[[#This Row],[FECHA]],'RECAUDOS DE RESOLUCIONES'!A:D,3,FALSE),0)</f>
        <v>0</v>
      </c>
      <c r="Q454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188</v>
      </c>
      <c r="R4549" s="9">
        <f>Tabla1[V. COMPARENDOS]-(Tabla1[V. EXONERACIONES]+Tabla1[[#This Row],[V. SIMIT CON RESOLUCION]]+Tabla1[[#This Row],[V. SIMIT SIN RESOLUCION]]+Tabla1[[#This Row],[V. RECAUDOS COMPARENDOS]]+Tabla1[[#This Row],[V. RECAUDOS RESOLUCIONES]])</f>
        <v>108713899</v>
      </c>
      <c r="S4549" s="11">
        <f>IFERROR(VLOOKUP(Tabla1[[#This Row],[FECHA]],'RECAUDOS LOCALES'!A:D,4,FALSE),0)</f>
        <v>2</v>
      </c>
      <c r="T4549" s="9">
        <f>IFERROR(VLOOKUP(Tabla1[[#This Row],[FECHA]],'RECAUDOS LOCALES'!A:D,3,FALSE),0)</f>
        <v>453043</v>
      </c>
      <c r="U4549" s="11">
        <f>IFERROR(VLOOKUP(Tabla1[[#This Row],[FECHA]],'RECAUDOS EXTERNOS'!A:D,4,FALSE),0)</f>
        <v>2</v>
      </c>
      <c r="V4549" s="9">
        <f>IFERROR(VLOOKUP(Tabla1[[#This Row],[FECHA]],'RECAUDOS EXTERNOS'!A:D,3,FALSE),0)</f>
        <v>297424</v>
      </c>
    </row>
    <row r="4550" spans="1:22" x14ac:dyDescent="0.25">
      <c r="A4550" s="1">
        <v>42109</v>
      </c>
      <c r="B4550" s="3" t="s">
        <v>3</v>
      </c>
      <c r="C4550" s="2">
        <v>42095</v>
      </c>
      <c r="D4550" s="5">
        <f>YEAR(Tabla1[[#This Row],[FECHA]])</f>
        <v>2015</v>
      </c>
      <c r="E4550" s="5">
        <f>IFERROR(VLOOKUP(Tabla1[[#This Row],[FECHA]],'COMPARENDOS TOTALES'!A:D,4,FALSE),0)</f>
        <v>307</v>
      </c>
      <c r="F4550" s="9">
        <f>IFERROR(VLOOKUP(Tabla1[[#This Row],[FECHA]],'COMPARENDOS TOTALES'!A:D,3,FALSE),0)</f>
        <v>185431834</v>
      </c>
      <c r="G4550" s="5">
        <f>IFERROR(VLOOKUP(Tabla1[[#This Row],[FECHA]],EXONERACIONES!A:D,4,FALSE),0)</f>
        <v>39</v>
      </c>
      <c r="H4550" s="9">
        <f>IFERROR(VLOOKUP(Tabla1[[#This Row],[FECHA]],EXONERACIONES!A:D,3,FALSE),0)</f>
        <v>24807475</v>
      </c>
      <c r="I4550" s="5">
        <f>IFERROR(VLOOKUP(Tabla1[[#This Row],[FECHA]],'SIMIT CON RES'!A:D,4,FALSE),0)</f>
        <v>119</v>
      </c>
      <c r="J4550" s="9">
        <f>IFERROR(VLOOKUP(Tabla1[[#This Row],[FECHA]],'SIMIT CON RES'!A:D,3,FALSE),0)</f>
        <v>76677650</v>
      </c>
      <c r="K4550">
        <f>IFERROR(VLOOKUP(Tabla1[[#This Row],[FECHA]],'SIMIT SIN RES'!A:D,4,FALSE),0)</f>
        <v>13</v>
      </c>
      <c r="L4550" s="9">
        <f>IFERROR(VLOOKUP(Tabla1[[#This Row],[FECHA]],'SIMIT SIN RES'!A:D,3,FALSE),0)</f>
        <v>6081052</v>
      </c>
      <c r="M4550" s="5">
        <f>IFERROR(VLOOKUP(Tabla1[[#This Row],[FECHA]],'RECAUDOS DE COMPARENDOS'!A:D,4,FALSE),0)</f>
        <v>3</v>
      </c>
      <c r="N4550" s="9">
        <f>IFERROR(VLOOKUP(Tabla1[[#This Row],[FECHA]],'RECAUDOS DE COMPARENDOS'!A:D,3,FALSE),0)</f>
        <v>1933050</v>
      </c>
      <c r="O4550" s="5">
        <f>IFERROR(VLOOKUP(Tabla1[[#This Row],[FECHA]],'RECAUDOS DE RESOLUCIONES'!A:D,4,FALSE),0)</f>
        <v>0</v>
      </c>
      <c r="P4550" s="9">
        <f>IFERROR(VLOOKUP(Tabla1[[#This Row],[FECHA]],'RECAUDOS DE RESOLUCIONES'!A:D,3,FALSE),0)</f>
        <v>0</v>
      </c>
      <c r="Q455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133</v>
      </c>
      <c r="R4550" s="9">
        <f>Tabla1[V. COMPARENDOS]-(Tabla1[V. EXONERACIONES]+Tabla1[[#This Row],[V. SIMIT CON RESOLUCION]]+Tabla1[[#This Row],[V. SIMIT SIN RESOLUCION]]+Tabla1[[#This Row],[V. RECAUDOS COMPARENDOS]]+Tabla1[[#This Row],[V. RECAUDOS RESOLUCIONES]])</f>
        <v>75932607</v>
      </c>
      <c r="S4550" s="11">
        <f>IFERROR(VLOOKUP(Tabla1[[#This Row],[FECHA]],'RECAUDOS LOCALES'!A:D,4,FALSE),0)</f>
        <v>0</v>
      </c>
      <c r="T4550" s="9">
        <f>IFERROR(VLOOKUP(Tabla1[[#This Row],[FECHA]],'RECAUDOS LOCALES'!A:D,3,FALSE),0)</f>
        <v>0</v>
      </c>
      <c r="U4550" s="11">
        <f>IFERROR(VLOOKUP(Tabla1[[#This Row],[FECHA]],'RECAUDOS EXTERNOS'!A:D,4,FALSE),0)</f>
        <v>2</v>
      </c>
      <c r="V4550" s="9">
        <f>IFERROR(VLOOKUP(Tabla1[[#This Row],[FECHA]],'RECAUDOS EXTERNOS'!A:D,3,FALSE),0)</f>
        <v>313283</v>
      </c>
    </row>
    <row r="4551" spans="1:22" x14ac:dyDescent="0.25">
      <c r="A4551" s="1">
        <v>42110</v>
      </c>
      <c r="B4551" s="3" t="s">
        <v>6</v>
      </c>
      <c r="C4551" s="2">
        <v>42095</v>
      </c>
      <c r="D4551" s="5">
        <f>YEAR(Tabla1[[#This Row],[FECHA]])</f>
        <v>2015</v>
      </c>
      <c r="E4551" s="5">
        <f>IFERROR(VLOOKUP(Tabla1[[#This Row],[FECHA]],'COMPARENDOS TOTALES'!A:D,4,FALSE),0)</f>
        <v>421</v>
      </c>
      <c r="F4551" s="9">
        <f>IFERROR(VLOOKUP(Tabla1[[#This Row],[FECHA]],'COMPARENDOS TOTALES'!A:D,3,FALSE),0)</f>
        <v>258001749</v>
      </c>
      <c r="G4551" s="5">
        <f>IFERROR(VLOOKUP(Tabla1[[#This Row],[FECHA]],EXONERACIONES!A:D,4,FALSE),0)</f>
        <v>77</v>
      </c>
      <c r="H4551" s="9">
        <f>IFERROR(VLOOKUP(Tabla1[[#This Row],[FECHA]],EXONERACIONES!A:D,3,FALSE),0)</f>
        <v>49614950</v>
      </c>
      <c r="I4551" s="5">
        <f>IFERROR(VLOOKUP(Tabla1[[#This Row],[FECHA]],'SIMIT CON RES'!A:D,4,FALSE),0)</f>
        <v>185</v>
      </c>
      <c r="J4551" s="9">
        <f>IFERROR(VLOOKUP(Tabla1[[#This Row],[FECHA]],'SIMIT CON RES'!A:D,3,FALSE),0)</f>
        <v>119083934</v>
      </c>
      <c r="K4551">
        <f>IFERROR(VLOOKUP(Tabla1[[#This Row],[FECHA]],'SIMIT SIN RES'!A:D,4,FALSE),0)</f>
        <v>12</v>
      </c>
      <c r="L4551" s="9">
        <f>IFERROR(VLOOKUP(Tabla1[[#This Row],[FECHA]],'SIMIT SIN RES'!A:D,3,FALSE),0)</f>
        <v>4268818</v>
      </c>
      <c r="M4551" s="5">
        <f>IFERROR(VLOOKUP(Tabla1[[#This Row],[FECHA]],'RECAUDOS DE COMPARENDOS'!A:D,4,FALSE),0)</f>
        <v>1</v>
      </c>
      <c r="N4551" s="9">
        <f>IFERROR(VLOOKUP(Tabla1[[#This Row],[FECHA]],'RECAUDOS DE COMPARENDOS'!A:D,3,FALSE),0)</f>
        <v>644350</v>
      </c>
      <c r="O4551" s="5">
        <f>IFERROR(VLOOKUP(Tabla1[[#This Row],[FECHA]],'RECAUDOS DE RESOLUCIONES'!A:D,4,FALSE),0)</f>
        <v>0</v>
      </c>
      <c r="P4551" s="9">
        <f>IFERROR(VLOOKUP(Tabla1[[#This Row],[FECHA]],'RECAUDOS DE RESOLUCIONES'!A:D,3,FALSE),0)</f>
        <v>0</v>
      </c>
      <c r="Q455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146</v>
      </c>
      <c r="R4551" s="9">
        <f>Tabla1[V. COMPARENDOS]-(Tabla1[V. EXONERACIONES]+Tabla1[[#This Row],[V. SIMIT CON RESOLUCION]]+Tabla1[[#This Row],[V. SIMIT SIN RESOLUCION]]+Tabla1[[#This Row],[V. RECAUDOS COMPARENDOS]]+Tabla1[[#This Row],[V. RECAUDOS RESOLUCIONES]])</f>
        <v>84389697</v>
      </c>
      <c r="S4551" s="11">
        <f>IFERROR(VLOOKUP(Tabla1[[#This Row],[FECHA]],'RECAUDOS LOCALES'!A:D,4,FALSE),0)</f>
        <v>1</v>
      </c>
      <c r="T4551" s="9">
        <f>IFERROR(VLOOKUP(Tabla1[[#This Row],[FECHA]],'RECAUDOS LOCALES'!A:D,3,FALSE),0)</f>
        <v>100000</v>
      </c>
      <c r="U4551" s="11">
        <f>IFERROR(VLOOKUP(Tabla1[[#This Row],[FECHA]],'RECAUDOS EXTERNOS'!A:D,4,FALSE),0)</f>
        <v>1</v>
      </c>
      <c r="V4551" s="9">
        <f>IFERROR(VLOOKUP(Tabla1[[#This Row],[FECHA]],'RECAUDOS EXTERNOS'!A:D,3,FALSE),0)</f>
        <v>134916</v>
      </c>
    </row>
    <row r="4552" spans="1:22" x14ac:dyDescent="0.25">
      <c r="A4552" s="1">
        <v>42111</v>
      </c>
      <c r="B4552" s="3" t="s">
        <v>0</v>
      </c>
      <c r="C4552" s="2">
        <v>42095</v>
      </c>
      <c r="D4552" s="5">
        <f>YEAR(Tabla1[[#This Row],[FECHA]])</f>
        <v>2015</v>
      </c>
      <c r="E4552" s="5">
        <f>IFERROR(VLOOKUP(Tabla1[[#This Row],[FECHA]],'COMPARENDOS TOTALES'!A:D,4,FALSE),0)</f>
        <v>760</v>
      </c>
      <c r="F4552" s="9">
        <f>IFERROR(VLOOKUP(Tabla1[[#This Row],[FECHA]],'COMPARENDOS TOTALES'!A:D,3,FALSE),0)</f>
        <v>463475543</v>
      </c>
      <c r="G4552" s="5">
        <f>IFERROR(VLOOKUP(Tabla1[[#This Row],[FECHA]],EXONERACIONES!A:D,4,FALSE),0)</f>
        <v>137</v>
      </c>
      <c r="H4552" s="9">
        <f>IFERROR(VLOOKUP(Tabla1[[#This Row],[FECHA]],EXONERACIONES!A:D,3,FALSE),0)</f>
        <v>87631600</v>
      </c>
      <c r="I4552" s="5">
        <f>IFERROR(VLOOKUP(Tabla1[[#This Row],[FECHA]],'SIMIT CON RES'!A:D,4,FALSE),0)</f>
        <v>279</v>
      </c>
      <c r="J4552" s="9">
        <f>IFERROR(VLOOKUP(Tabla1[[#This Row],[FECHA]],'SIMIT CON RES'!A:D,3,FALSE),0)</f>
        <v>179451475</v>
      </c>
      <c r="K4552">
        <f>IFERROR(VLOOKUP(Tabla1[[#This Row],[FECHA]],'SIMIT SIN RES'!A:D,4,FALSE),0)</f>
        <v>24</v>
      </c>
      <c r="L4552" s="9">
        <f>IFERROR(VLOOKUP(Tabla1[[#This Row],[FECHA]],'SIMIT SIN RES'!A:D,3,FALSE),0)</f>
        <v>8980627</v>
      </c>
      <c r="M4552" s="5">
        <f>IFERROR(VLOOKUP(Tabla1[[#This Row],[FECHA]],'RECAUDOS DE COMPARENDOS'!A:D,4,FALSE),0)</f>
        <v>1</v>
      </c>
      <c r="N4552" s="9">
        <f>IFERROR(VLOOKUP(Tabla1[[#This Row],[FECHA]],'RECAUDOS DE COMPARENDOS'!A:D,3,FALSE),0)</f>
        <v>644350</v>
      </c>
      <c r="O4552" s="5">
        <f>IFERROR(VLOOKUP(Tabla1[[#This Row],[FECHA]],'RECAUDOS DE RESOLUCIONES'!A:D,4,FALSE),0)</f>
        <v>0</v>
      </c>
      <c r="P4552" s="9">
        <f>IFERROR(VLOOKUP(Tabla1[[#This Row],[FECHA]],'RECAUDOS DE RESOLUCIONES'!A:D,3,FALSE),0)</f>
        <v>0</v>
      </c>
      <c r="Q455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319</v>
      </c>
      <c r="R4552" s="9">
        <f>Tabla1[V. COMPARENDOS]-(Tabla1[V. EXONERACIONES]+Tabla1[[#This Row],[V. SIMIT CON RESOLUCION]]+Tabla1[[#This Row],[V. SIMIT SIN RESOLUCION]]+Tabla1[[#This Row],[V. RECAUDOS COMPARENDOS]]+Tabla1[[#This Row],[V. RECAUDOS RESOLUCIONES]])</f>
        <v>186767491</v>
      </c>
      <c r="S4552" s="11">
        <f>IFERROR(VLOOKUP(Tabla1[[#This Row],[FECHA]],'RECAUDOS LOCALES'!A:D,4,FALSE),0)</f>
        <v>0</v>
      </c>
      <c r="T4552" s="9">
        <f>IFERROR(VLOOKUP(Tabla1[[#This Row],[FECHA]],'RECAUDOS LOCALES'!A:D,3,FALSE),0)</f>
        <v>0</v>
      </c>
      <c r="U4552" s="11">
        <f>IFERROR(VLOOKUP(Tabla1[[#This Row],[FECHA]],'RECAUDOS EXTERNOS'!A:D,4,FALSE),0)</f>
        <v>3</v>
      </c>
      <c r="V4552" s="9">
        <f>IFERROR(VLOOKUP(Tabla1[[#This Row],[FECHA]],'RECAUDOS EXTERNOS'!A:D,3,FALSE),0)</f>
        <v>706785</v>
      </c>
    </row>
    <row r="4553" spans="1:22" x14ac:dyDescent="0.25">
      <c r="A4553" s="1">
        <v>42112</v>
      </c>
      <c r="B4553" s="3" t="s">
        <v>5</v>
      </c>
      <c r="C4553" s="2">
        <v>42095</v>
      </c>
      <c r="D4553" s="5">
        <f>YEAR(Tabla1[[#This Row],[FECHA]])</f>
        <v>2015</v>
      </c>
      <c r="E4553" s="5">
        <f>IFERROR(VLOOKUP(Tabla1[[#This Row],[FECHA]],'COMPARENDOS TOTALES'!A:D,4,FALSE),0)</f>
        <v>470</v>
      </c>
      <c r="F4553" s="9">
        <f>IFERROR(VLOOKUP(Tabla1[[#This Row],[FECHA]],'COMPARENDOS TOTALES'!A:D,3,FALSE),0)</f>
        <v>289021832</v>
      </c>
      <c r="G4553" s="5">
        <f>IFERROR(VLOOKUP(Tabla1[[#This Row],[FECHA]],EXONERACIONES!A:D,4,FALSE),0)</f>
        <v>69</v>
      </c>
      <c r="H4553" s="9">
        <f>IFERROR(VLOOKUP(Tabla1[[#This Row],[FECHA]],EXONERACIONES!A:D,3,FALSE),0)</f>
        <v>44137975</v>
      </c>
      <c r="I4553" s="5">
        <f>IFERROR(VLOOKUP(Tabla1[[#This Row],[FECHA]],'SIMIT CON RES'!A:D,4,FALSE),0)</f>
        <v>191</v>
      </c>
      <c r="J4553" s="9">
        <f>IFERROR(VLOOKUP(Tabla1[[#This Row],[FECHA]],'SIMIT CON RES'!A:D,3,FALSE),0)</f>
        <v>123070850</v>
      </c>
      <c r="K4553">
        <f>IFERROR(VLOOKUP(Tabla1[[#This Row],[FECHA]],'SIMIT SIN RES'!A:D,4,FALSE),0)</f>
        <v>16</v>
      </c>
      <c r="L4553" s="9">
        <f>IFERROR(VLOOKUP(Tabla1[[#This Row],[FECHA]],'SIMIT SIN RES'!A:D,3,FALSE),0)</f>
        <v>6575054</v>
      </c>
      <c r="M4553" s="5">
        <f>IFERROR(VLOOKUP(Tabla1[[#This Row],[FECHA]],'RECAUDOS DE COMPARENDOS'!A:D,4,FALSE),0)</f>
        <v>1</v>
      </c>
      <c r="N4553" s="9">
        <f>IFERROR(VLOOKUP(Tabla1[[#This Row],[FECHA]],'RECAUDOS DE COMPARENDOS'!A:D,3,FALSE),0)</f>
        <v>644350</v>
      </c>
      <c r="O4553" s="5">
        <f>IFERROR(VLOOKUP(Tabla1[[#This Row],[FECHA]],'RECAUDOS DE RESOLUCIONES'!A:D,4,FALSE),0)</f>
        <v>0</v>
      </c>
      <c r="P4553" s="9">
        <f>IFERROR(VLOOKUP(Tabla1[[#This Row],[FECHA]],'RECAUDOS DE RESOLUCIONES'!A:D,3,FALSE),0)</f>
        <v>0</v>
      </c>
      <c r="Q455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193</v>
      </c>
      <c r="R4553" s="9">
        <f>Tabla1[V. COMPARENDOS]-(Tabla1[V. EXONERACIONES]+Tabla1[[#This Row],[V. SIMIT CON RESOLUCION]]+Tabla1[[#This Row],[V. SIMIT SIN RESOLUCION]]+Tabla1[[#This Row],[V. RECAUDOS COMPARENDOS]]+Tabla1[[#This Row],[V. RECAUDOS RESOLUCIONES]])</f>
        <v>114593603</v>
      </c>
      <c r="S4553" s="11">
        <f>IFERROR(VLOOKUP(Tabla1[[#This Row],[FECHA]],'RECAUDOS LOCALES'!A:D,4,FALSE),0)</f>
        <v>0</v>
      </c>
      <c r="T4553" s="9">
        <f>IFERROR(VLOOKUP(Tabla1[[#This Row],[FECHA]],'RECAUDOS LOCALES'!A:D,3,FALSE),0)</f>
        <v>0</v>
      </c>
      <c r="U4553" s="11">
        <f>IFERROR(VLOOKUP(Tabla1[[#This Row],[FECHA]],'RECAUDOS EXTERNOS'!A:D,4,FALSE),0)</f>
        <v>0</v>
      </c>
      <c r="V4553" s="9">
        <f>IFERROR(VLOOKUP(Tabla1[[#This Row],[FECHA]],'RECAUDOS EXTERNOS'!A:D,3,FALSE),0)</f>
        <v>0</v>
      </c>
    </row>
    <row r="4554" spans="1:22" x14ac:dyDescent="0.25">
      <c r="A4554" s="1">
        <v>42113</v>
      </c>
      <c r="B4554" s="3" t="s">
        <v>4</v>
      </c>
      <c r="C4554" s="2">
        <v>42095</v>
      </c>
      <c r="D4554" s="5">
        <f>YEAR(Tabla1[[#This Row],[FECHA]])</f>
        <v>2015</v>
      </c>
      <c r="E4554" s="5">
        <f>IFERROR(VLOOKUP(Tabla1[[#This Row],[FECHA]],'COMPARENDOS TOTALES'!A:D,4,FALSE),0)</f>
        <v>204</v>
      </c>
      <c r="F4554" s="9">
        <f>IFERROR(VLOOKUP(Tabla1[[#This Row],[FECHA]],'COMPARENDOS TOTALES'!A:D,3,FALSE),0)</f>
        <v>137992911</v>
      </c>
      <c r="G4554" s="5">
        <f>IFERROR(VLOOKUP(Tabla1[[#This Row],[FECHA]],EXONERACIONES!A:D,4,FALSE),0)</f>
        <v>22</v>
      </c>
      <c r="H4554" s="9">
        <f>IFERROR(VLOOKUP(Tabla1[[#This Row],[FECHA]],EXONERACIONES!A:D,3,FALSE),0)</f>
        <v>13853525</v>
      </c>
      <c r="I4554" s="5">
        <f>IFERROR(VLOOKUP(Tabla1[[#This Row],[FECHA]],'SIMIT CON RES'!A:D,4,FALSE),0)</f>
        <v>82</v>
      </c>
      <c r="J4554" s="9">
        <f>IFERROR(VLOOKUP(Tabla1[[#This Row],[FECHA]],'SIMIT CON RES'!A:D,3,FALSE),0)</f>
        <v>52836700</v>
      </c>
      <c r="K4554">
        <f>IFERROR(VLOOKUP(Tabla1[[#This Row],[FECHA]],'SIMIT SIN RES'!A:D,4,FALSE),0)</f>
        <v>12</v>
      </c>
      <c r="L4554" s="9">
        <f>IFERROR(VLOOKUP(Tabla1[[#This Row],[FECHA]],'SIMIT SIN RES'!A:D,3,FALSE),0)</f>
        <v>19674154</v>
      </c>
      <c r="M4554" s="5">
        <f>IFERROR(VLOOKUP(Tabla1[[#This Row],[FECHA]],'RECAUDOS DE COMPARENDOS'!A:D,4,FALSE),0)</f>
        <v>2</v>
      </c>
      <c r="N4554" s="9">
        <f>IFERROR(VLOOKUP(Tabla1[[#This Row],[FECHA]],'RECAUDOS DE COMPARENDOS'!A:D,3,FALSE),0)</f>
        <v>1288700</v>
      </c>
      <c r="O4554" s="5">
        <f>IFERROR(VLOOKUP(Tabla1[[#This Row],[FECHA]],'RECAUDOS DE RESOLUCIONES'!A:D,4,FALSE),0)</f>
        <v>0</v>
      </c>
      <c r="P4554" s="9">
        <f>IFERROR(VLOOKUP(Tabla1[[#This Row],[FECHA]],'RECAUDOS DE RESOLUCIONES'!A:D,3,FALSE),0)</f>
        <v>0</v>
      </c>
      <c r="Q455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86</v>
      </c>
      <c r="R4554" s="9">
        <f>Tabla1[V. COMPARENDOS]-(Tabla1[V. EXONERACIONES]+Tabla1[[#This Row],[V. SIMIT CON RESOLUCION]]+Tabla1[[#This Row],[V. SIMIT SIN RESOLUCION]]+Tabla1[[#This Row],[V. RECAUDOS COMPARENDOS]]+Tabla1[[#This Row],[V. RECAUDOS RESOLUCIONES]])</f>
        <v>50339832</v>
      </c>
      <c r="S4554" s="11">
        <f>IFERROR(VLOOKUP(Tabla1[[#This Row],[FECHA]],'RECAUDOS LOCALES'!A:D,4,FALSE),0)</f>
        <v>0</v>
      </c>
      <c r="T4554" s="9">
        <f>IFERROR(VLOOKUP(Tabla1[[#This Row],[FECHA]],'RECAUDOS LOCALES'!A:D,3,FALSE),0)</f>
        <v>0</v>
      </c>
      <c r="U4554" s="11">
        <f>IFERROR(VLOOKUP(Tabla1[[#This Row],[FECHA]],'RECAUDOS EXTERNOS'!A:D,4,FALSE),0)</f>
        <v>0</v>
      </c>
      <c r="V4554" s="9">
        <f>IFERROR(VLOOKUP(Tabla1[[#This Row],[FECHA]],'RECAUDOS EXTERNOS'!A:D,3,FALSE),0)</f>
        <v>0</v>
      </c>
    </row>
    <row r="4555" spans="1:22" x14ac:dyDescent="0.25">
      <c r="A4555" s="1">
        <v>42114</v>
      </c>
      <c r="B4555" s="3" t="s">
        <v>1</v>
      </c>
      <c r="C4555" s="2">
        <v>42095</v>
      </c>
      <c r="D4555" s="5">
        <f>YEAR(Tabla1[[#This Row],[FECHA]])</f>
        <v>2015</v>
      </c>
      <c r="E4555" s="5">
        <f>IFERROR(VLOOKUP(Tabla1[[#This Row],[FECHA]],'COMPARENDOS TOTALES'!A:D,4,FALSE),0)</f>
        <v>613</v>
      </c>
      <c r="F4555" s="9">
        <f>IFERROR(VLOOKUP(Tabla1[[#This Row],[FECHA]],'COMPARENDOS TOTALES'!A:D,3,FALSE),0)</f>
        <v>377146084</v>
      </c>
      <c r="G4555" s="5">
        <f>IFERROR(VLOOKUP(Tabla1[[#This Row],[FECHA]],EXONERACIONES!A:D,4,FALSE),0)</f>
        <v>126</v>
      </c>
      <c r="H4555" s="9">
        <f>IFERROR(VLOOKUP(Tabla1[[#This Row],[FECHA]],EXONERACIONES!A:D,3,FALSE),0)</f>
        <v>80745109</v>
      </c>
      <c r="I4555" s="5">
        <f>IFERROR(VLOOKUP(Tabla1[[#This Row],[FECHA]],'SIMIT CON RES'!A:D,4,FALSE),0)</f>
        <v>230</v>
      </c>
      <c r="J4555" s="9">
        <f>IFERROR(VLOOKUP(Tabla1[[#This Row],[FECHA]],'SIMIT CON RES'!A:D,3,FALSE),0)</f>
        <v>148200500</v>
      </c>
      <c r="K4555">
        <f>IFERROR(VLOOKUP(Tabla1[[#This Row],[FECHA]],'SIMIT SIN RES'!A:D,4,FALSE),0)</f>
        <v>24</v>
      </c>
      <c r="L4555" s="9">
        <f>IFERROR(VLOOKUP(Tabla1[[#This Row],[FECHA]],'SIMIT SIN RES'!A:D,3,FALSE),0)</f>
        <v>9544434</v>
      </c>
      <c r="M4555" s="5">
        <f>IFERROR(VLOOKUP(Tabla1[[#This Row],[FECHA]],'RECAUDOS DE COMPARENDOS'!A:D,4,FALSE),0)</f>
        <v>1</v>
      </c>
      <c r="N4555" s="9">
        <f>IFERROR(VLOOKUP(Tabla1[[#This Row],[FECHA]],'RECAUDOS DE COMPARENDOS'!A:D,3,FALSE),0)</f>
        <v>644350</v>
      </c>
      <c r="O4555" s="5">
        <f>IFERROR(VLOOKUP(Tabla1[[#This Row],[FECHA]],'RECAUDOS DE RESOLUCIONES'!A:D,4,FALSE),0)</f>
        <v>0</v>
      </c>
      <c r="P4555" s="9">
        <f>IFERROR(VLOOKUP(Tabla1[[#This Row],[FECHA]],'RECAUDOS DE RESOLUCIONES'!A:D,3,FALSE),0)</f>
        <v>0</v>
      </c>
      <c r="Q455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232</v>
      </c>
      <c r="R4555" s="9">
        <f>Tabla1[V. COMPARENDOS]-(Tabla1[V. EXONERACIONES]+Tabla1[[#This Row],[V. SIMIT CON RESOLUCION]]+Tabla1[[#This Row],[V. SIMIT SIN RESOLUCION]]+Tabla1[[#This Row],[V. RECAUDOS COMPARENDOS]]+Tabla1[[#This Row],[V. RECAUDOS RESOLUCIONES]])</f>
        <v>138011691</v>
      </c>
      <c r="S4555" s="11">
        <f>IFERROR(VLOOKUP(Tabla1[[#This Row],[FECHA]],'RECAUDOS LOCALES'!A:D,4,FALSE),0)</f>
        <v>5</v>
      </c>
      <c r="T4555" s="9">
        <f>IFERROR(VLOOKUP(Tabla1[[#This Row],[FECHA]],'RECAUDOS LOCALES'!A:D,3,FALSE),0)</f>
        <v>1377575</v>
      </c>
      <c r="U4555" s="11">
        <f>IFERROR(VLOOKUP(Tabla1[[#This Row],[FECHA]],'RECAUDOS EXTERNOS'!A:D,4,FALSE),0)</f>
        <v>3</v>
      </c>
      <c r="V4555" s="9">
        <f>IFERROR(VLOOKUP(Tabla1[[#This Row],[FECHA]],'RECAUDOS EXTERNOS'!A:D,3,FALSE),0)</f>
        <v>535243</v>
      </c>
    </row>
    <row r="4556" spans="1:22" x14ac:dyDescent="0.25">
      <c r="A4556" s="1">
        <v>42115</v>
      </c>
      <c r="B4556" s="3" t="s">
        <v>2</v>
      </c>
      <c r="C4556" s="2">
        <v>42095</v>
      </c>
      <c r="D4556" s="5">
        <f>YEAR(Tabla1[[#This Row],[FECHA]])</f>
        <v>2015</v>
      </c>
      <c r="E4556" s="5">
        <f>IFERROR(VLOOKUP(Tabla1[[#This Row],[FECHA]],'COMPARENDOS TOTALES'!A:D,4,FALSE),0)</f>
        <v>403</v>
      </c>
      <c r="F4556" s="9">
        <f>IFERROR(VLOOKUP(Tabla1[[#This Row],[FECHA]],'COMPARENDOS TOTALES'!A:D,3,FALSE),0)</f>
        <v>243203169</v>
      </c>
      <c r="G4556" s="5">
        <f>IFERROR(VLOOKUP(Tabla1[[#This Row],[FECHA]],EXONERACIONES!A:D,4,FALSE),0)</f>
        <v>64</v>
      </c>
      <c r="H4556" s="9">
        <f>IFERROR(VLOOKUP(Tabla1[[#This Row],[FECHA]],EXONERACIONES!A:D,3,FALSE),0)</f>
        <v>40151059</v>
      </c>
      <c r="I4556" s="5">
        <f>IFERROR(VLOOKUP(Tabla1[[#This Row],[FECHA]],'SIMIT CON RES'!A:D,4,FALSE),0)</f>
        <v>143</v>
      </c>
      <c r="J4556" s="9">
        <f>IFERROR(VLOOKUP(Tabla1[[#This Row],[FECHA]],'SIMIT CON RES'!A:D,3,FALSE),0)</f>
        <v>92142050</v>
      </c>
      <c r="K4556">
        <f>IFERROR(VLOOKUP(Tabla1[[#This Row],[FECHA]],'SIMIT SIN RES'!A:D,4,FALSE),0)</f>
        <v>16</v>
      </c>
      <c r="L4556" s="9">
        <f>IFERROR(VLOOKUP(Tabla1[[#This Row],[FECHA]],'SIMIT SIN RES'!A:D,3,FALSE),0)</f>
        <v>5901172</v>
      </c>
      <c r="M4556" s="5">
        <f>IFERROR(VLOOKUP(Tabla1[[#This Row],[FECHA]],'RECAUDOS DE COMPARENDOS'!A:D,4,FALSE),0)</f>
        <v>2</v>
      </c>
      <c r="N4556" s="9">
        <f>IFERROR(VLOOKUP(Tabla1[[#This Row],[FECHA]],'RECAUDOS DE COMPARENDOS'!A:D,3,FALSE),0)</f>
        <v>1288700</v>
      </c>
      <c r="O4556" s="5">
        <f>IFERROR(VLOOKUP(Tabla1[[#This Row],[FECHA]],'RECAUDOS DE RESOLUCIONES'!A:D,4,FALSE),0)</f>
        <v>0</v>
      </c>
      <c r="P4556" s="9">
        <f>IFERROR(VLOOKUP(Tabla1[[#This Row],[FECHA]],'RECAUDOS DE RESOLUCIONES'!A:D,3,FALSE),0)</f>
        <v>0</v>
      </c>
      <c r="Q455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178</v>
      </c>
      <c r="R4556" s="9">
        <f>Tabla1[V. COMPARENDOS]-(Tabla1[V. EXONERACIONES]+Tabla1[[#This Row],[V. SIMIT CON RESOLUCION]]+Tabla1[[#This Row],[V. SIMIT SIN RESOLUCION]]+Tabla1[[#This Row],[V. RECAUDOS COMPARENDOS]]+Tabla1[[#This Row],[V. RECAUDOS RESOLUCIONES]])</f>
        <v>103720188</v>
      </c>
      <c r="S4556" s="11">
        <f>IFERROR(VLOOKUP(Tabla1[[#This Row],[FECHA]],'RECAUDOS LOCALES'!A:D,4,FALSE),0)</f>
        <v>2</v>
      </c>
      <c r="T4556" s="9">
        <f>IFERROR(VLOOKUP(Tabla1[[#This Row],[FECHA]],'RECAUDOS LOCALES'!A:D,3,FALSE),0)</f>
        <v>644350</v>
      </c>
      <c r="U4556" s="11">
        <f>IFERROR(VLOOKUP(Tabla1[[#This Row],[FECHA]],'RECAUDOS EXTERNOS'!A:D,4,FALSE),0)</f>
        <v>3</v>
      </c>
      <c r="V4556" s="9">
        <f>IFERROR(VLOOKUP(Tabla1[[#This Row],[FECHA]],'RECAUDOS EXTERNOS'!A:D,3,FALSE),0)</f>
        <v>564956</v>
      </c>
    </row>
    <row r="4557" spans="1:22" x14ac:dyDescent="0.25">
      <c r="A4557" s="1">
        <v>42116</v>
      </c>
      <c r="B4557" s="3" t="s">
        <v>3</v>
      </c>
      <c r="C4557" s="2">
        <v>42095</v>
      </c>
      <c r="D4557" s="5">
        <f>YEAR(Tabla1[[#This Row],[FECHA]])</f>
        <v>2015</v>
      </c>
      <c r="E4557" s="5">
        <f>IFERROR(VLOOKUP(Tabla1[[#This Row],[FECHA]],'COMPARENDOS TOTALES'!A:D,4,FALSE),0)</f>
        <v>545</v>
      </c>
      <c r="F4557" s="9">
        <f>IFERROR(VLOOKUP(Tabla1[[#This Row],[FECHA]],'COMPARENDOS TOTALES'!A:D,3,FALSE),0)</f>
        <v>330743485</v>
      </c>
      <c r="G4557" s="5">
        <f>IFERROR(VLOOKUP(Tabla1[[#This Row],[FECHA]],EXONERACIONES!A:D,4,FALSE),0)</f>
        <v>104</v>
      </c>
      <c r="H4557" s="9">
        <f>IFERROR(VLOOKUP(Tabla1[[#This Row],[FECHA]],EXONERACIONES!A:D,3,FALSE),0)</f>
        <v>67012400</v>
      </c>
      <c r="I4557" s="5">
        <f>IFERROR(VLOOKUP(Tabla1[[#This Row],[FECHA]],'SIMIT CON RES'!A:D,4,FALSE),0)</f>
        <v>183</v>
      </c>
      <c r="J4557" s="9">
        <f>IFERROR(VLOOKUP(Tabla1[[#This Row],[FECHA]],'SIMIT CON RES'!A:D,3,FALSE),0)</f>
        <v>117916050</v>
      </c>
      <c r="K4557">
        <f>IFERROR(VLOOKUP(Tabla1[[#This Row],[FECHA]],'SIMIT SIN RES'!A:D,4,FALSE),0)</f>
        <v>26</v>
      </c>
      <c r="L4557" s="9">
        <f>IFERROR(VLOOKUP(Tabla1[[#This Row],[FECHA]],'SIMIT SIN RES'!A:D,3,FALSE),0)</f>
        <v>9816940</v>
      </c>
      <c r="M4557" s="5">
        <f>IFERROR(VLOOKUP(Tabla1[[#This Row],[FECHA]],'RECAUDOS DE COMPARENDOS'!A:D,4,FALSE),0)</f>
        <v>1</v>
      </c>
      <c r="N4557" s="9">
        <f>IFERROR(VLOOKUP(Tabla1[[#This Row],[FECHA]],'RECAUDOS DE COMPARENDOS'!A:D,3,FALSE),0)</f>
        <v>644350</v>
      </c>
      <c r="O4557" s="5">
        <f>IFERROR(VLOOKUP(Tabla1[[#This Row],[FECHA]],'RECAUDOS DE RESOLUCIONES'!A:D,4,FALSE),0)</f>
        <v>0</v>
      </c>
      <c r="P4557" s="9">
        <f>IFERROR(VLOOKUP(Tabla1[[#This Row],[FECHA]],'RECAUDOS DE RESOLUCIONES'!A:D,3,FALSE),0)</f>
        <v>0</v>
      </c>
      <c r="Q455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231</v>
      </c>
      <c r="R4557" s="9">
        <f>Tabla1[V. COMPARENDOS]-(Tabla1[V. EXONERACIONES]+Tabla1[[#This Row],[V. SIMIT CON RESOLUCION]]+Tabla1[[#This Row],[V. SIMIT SIN RESOLUCION]]+Tabla1[[#This Row],[V. RECAUDOS COMPARENDOS]]+Tabla1[[#This Row],[V. RECAUDOS RESOLUCIONES]])</f>
        <v>135353745</v>
      </c>
      <c r="S4557" s="11">
        <f>IFERROR(VLOOKUP(Tabla1[[#This Row],[FECHA]],'RECAUDOS LOCALES'!A:D,4,FALSE),0)</f>
        <v>8</v>
      </c>
      <c r="T4557" s="9">
        <f>IFERROR(VLOOKUP(Tabla1[[#This Row],[FECHA]],'RECAUDOS LOCALES'!A:D,3,FALSE),0)</f>
        <v>1533100</v>
      </c>
      <c r="U4557" s="11">
        <f>IFERROR(VLOOKUP(Tabla1[[#This Row],[FECHA]],'RECAUDOS EXTERNOS'!A:D,4,FALSE),0)</f>
        <v>0</v>
      </c>
      <c r="V4557" s="9">
        <f>IFERROR(VLOOKUP(Tabla1[[#This Row],[FECHA]],'RECAUDOS EXTERNOS'!A:D,3,FALSE),0)</f>
        <v>0</v>
      </c>
    </row>
    <row r="4558" spans="1:22" x14ac:dyDescent="0.25">
      <c r="A4558" s="1">
        <v>42117</v>
      </c>
      <c r="B4558" s="3" t="s">
        <v>6</v>
      </c>
      <c r="C4558" s="2">
        <v>42095</v>
      </c>
      <c r="D4558" s="5">
        <f>YEAR(Tabla1[[#This Row],[FECHA]])</f>
        <v>2015</v>
      </c>
      <c r="E4558" s="5">
        <f>IFERROR(VLOOKUP(Tabla1[[#This Row],[FECHA]],'COMPARENDOS TOTALES'!A:D,4,FALSE),0)</f>
        <v>140</v>
      </c>
      <c r="F4558" s="9">
        <f>IFERROR(VLOOKUP(Tabla1[[#This Row],[FECHA]],'COMPARENDOS TOTALES'!A:D,3,FALSE),0)</f>
        <v>85950913</v>
      </c>
      <c r="G4558" s="5">
        <f>IFERROR(VLOOKUP(Tabla1[[#This Row],[FECHA]],EXONERACIONES!A:D,4,FALSE),0)</f>
        <v>17</v>
      </c>
      <c r="H4558" s="9">
        <f>IFERROR(VLOOKUP(Tabla1[[#This Row],[FECHA]],EXONERACIONES!A:D,3,FALSE),0)</f>
        <v>10953950</v>
      </c>
      <c r="I4558" s="5">
        <f>IFERROR(VLOOKUP(Tabla1[[#This Row],[FECHA]],'SIMIT CON RES'!A:D,4,FALSE),0)</f>
        <v>42</v>
      </c>
      <c r="J4558" s="9">
        <f>IFERROR(VLOOKUP(Tabla1[[#This Row],[FECHA]],'SIMIT CON RES'!A:D,3,FALSE),0)</f>
        <v>27062700</v>
      </c>
      <c r="K4558">
        <f>IFERROR(VLOOKUP(Tabla1[[#This Row],[FECHA]],'SIMIT SIN RES'!A:D,4,FALSE),0)</f>
        <v>5</v>
      </c>
      <c r="L4558" s="9">
        <f>IFERROR(VLOOKUP(Tabla1[[#This Row],[FECHA]],'SIMIT SIN RES'!A:D,3,FALSE),0)</f>
        <v>2185420</v>
      </c>
      <c r="M4558" s="5">
        <f>IFERROR(VLOOKUP(Tabla1[[#This Row],[FECHA]],'RECAUDOS DE COMPARENDOS'!A:D,4,FALSE),0)</f>
        <v>0</v>
      </c>
      <c r="N4558" s="9">
        <f>IFERROR(VLOOKUP(Tabla1[[#This Row],[FECHA]],'RECAUDOS DE COMPARENDOS'!A:D,3,FALSE),0)</f>
        <v>0</v>
      </c>
      <c r="O4558" s="5">
        <f>IFERROR(VLOOKUP(Tabla1[[#This Row],[FECHA]],'RECAUDOS DE RESOLUCIONES'!A:D,4,FALSE),0)</f>
        <v>0</v>
      </c>
      <c r="P4558" s="9">
        <f>IFERROR(VLOOKUP(Tabla1[[#This Row],[FECHA]],'RECAUDOS DE RESOLUCIONES'!A:D,3,FALSE),0)</f>
        <v>0</v>
      </c>
      <c r="Q455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76</v>
      </c>
      <c r="R4558" s="9">
        <f>Tabla1[V. COMPARENDOS]-(Tabla1[V. EXONERACIONES]+Tabla1[[#This Row],[V. SIMIT CON RESOLUCION]]+Tabla1[[#This Row],[V. SIMIT SIN RESOLUCION]]+Tabla1[[#This Row],[V. RECAUDOS COMPARENDOS]]+Tabla1[[#This Row],[V. RECAUDOS RESOLUCIONES]])</f>
        <v>45748843</v>
      </c>
      <c r="S4558" s="11">
        <f>IFERROR(VLOOKUP(Tabla1[[#This Row],[FECHA]],'RECAUDOS LOCALES'!A:D,4,FALSE),0)</f>
        <v>4</v>
      </c>
      <c r="T4558" s="9">
        <f>IFERROR(VLOOKUP(Tabla1[[#This Row],[FECHA]],'RECAUDOS LOCALES'!A:D,3,FALSE),0)</f>
        <v>1063378</v>
      </c>
      <c r="U4558" s="11">
        <f>IFERROR(VLOOKUP(Tabla1[[#This Row],[FECHA]],'RECAUDOS EXTERNOS'!A:D,4,FALSE),0)</f>
        <v>1</v>
      </c>
      <c r="V4558" s="9">
        <f>IFERROR(VLOOKUP(Tabla1[[#This Row],[FECHA]],'RECAUDOS EXTERNOS'!A:D,3,FALSE),0)</f>
        <v>134916</v>
      </c>
    </row>
    <row r="4559" spans="1:22" x14ac:dyDescent="0.25">
      <c r="A4559" s="1">
        <v>42118</v>
      </c>
      <c r="B4559" s="3" t="s">
        <v>0</v>
      </c>
      <c r="C4559" s="2">
        <v>42095</v>
      </c>
      <c r="D4559" s="5">
        <f>YEAR(Tabla1[[#This Row],[FECHA]])</f>
        <v>2015</v>
      </c>
      <c r="E4559" s="5">
        <f>IFERROR(VLOOKUP(Tabla1[[#This Row],[FECHA]],'COMPARENDOS TOTALES'!A:D,4,FALSE),0)</f>
        <v>163</v>
      </c>
      <c r="F4559" s="9">
        <f>IFERROR(VLOOKUP(Tabla1[[#This Row],[FECHA]],'COMPARENDOS TOTALES'!A:D,3,FALSE),0)</f>
        <v>98576141</v>
      </c>
      <c r="G4559" s="5">
        <f>IFERROR(VLOOKUP(Tabla1[[#This Row],[FECHA]],EXONERACIONES!A:D,4,FALSE),0)</f>
        <v>14</v>
      </c>
      <c r="H4559" s="9">
        <f>IFERROR(VLOOKUP(Tabla1[[#This Row],[FECHA]],EXONERACIONES!A:D,3,FALSE),0)</f>
        <v>9020900</v>
      </c>
      <c r="I4559" s="5">
        <f>IFERROR(VLOOKUP(Tabla1[[#This Row],[FECHA]],'SIMIT CON RES'!A:D,4,FALSE),0)</f>
        <v>52</v>
      </c>
      <c r="J4559" s="9">
        <f>IFERROR(VLOOKUP(Tabla1[[#This Row],[FECHA]],'SIMIT CON RES'!A:D,3,FALSE),0)</f>
        <v>33506200</v>
      </c>
      <c r="K4559">
        <f>IFERROR(VLOOKUP(Tabla1[[#This Row],[FECHA]],'SIMIT SIN RES'!A:D,4,FALSE),0)</f>
        <v>11</v>
      </c>
      <c r="L4559" s="9">
        <f>IFERROR(VLOOKUP(Tabla1[[#This Row],[FECHA]],'SIMIT SIN RES'!A:D,3,FALSE),0)</f>
        <v>6051520</v>
      </c>
      <c r="M4559" s="5">
        <f>IFERROR(VLOOKUP(Tabla1[[#This Row],[FECHA]],'RECAUDOS DE COMPARENDOS'!A:D,4,FALSE),0)</f>
        <v>0</v>
      </c>
      <c r="N4559" s="9">
        <f>IFERROR(VLOOKUP(Tabla1[[#This Row],[FECHA]],'RECAUDOS DE COMPARENDOS'!A:D,3,FALSE),0)</f>
        <v>0</v>
      </c>
      <c r="O4559" s="5">
        <f>IFERROR(VLOOKUP(Tabla1[[#This Row],[FECHA]],'RECAUDOS DE RESOLUCIONES'!A:D,4,FALSE),0)</f>
        <v>0</v>
      </c>
      <c r="P4559" s="9">
        <f>IFERROR(VLOOKUP(Tabla1[[#This Row],[FECHA]],'RECAUDOS DE RESOLUCIONES'!A:D,3,FALSE),0)</f>
        <v>0</v>
      </c>
      <c r="Q455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86</v>
      </c>
      <c r="R4559" s="9">
        <f>Tabla1[V. COMPARENDOS]-(Tabla1[V. EXONERACIONES]+Tabla1[[#This Row],[V. SIMIT CON RESOLUCION]]+Tabla1[[#This Row],[V. SIMIT SIN RESOLUCION]]+Tabla1[[#This Row],[V. RECAUDOS COMPARENDOS]]+Tabla1[[#This Row],[V. RECAUDOS RESOLUCIONES]])</f>
        <v>49997521</v>
      </c>
      <c r="S4559" s="11">
        <f>IFERROR(VLOOKUP(Tabla1[[#This Row],[FECHA]],'RECAUDOS LOCALES'!A:D,4,FALSE),0)</f>
        <v>8</v>
      </c>
      <c r="T4559" s="9">
        <f>IFERROR(VLOOKUP(Tabla1[[#This Row],[FECHA]],'RECAUDOS LOCALES'!A:D,3,FALSE),0)</f>
        <v>2066820</v>
      </c>
      <c r="U4559" s="11">
        <f>IFERROR(VLOOKUP(Tabla1[[#This Row],[FECHA]],'RECAUDOS EXTERNOS'!A:D,4,FALSE),0)</f>
        <v>1</v>
      </c>
      <c r="V4559" s="9">
        <f>IFERROR(VLOOKUP(Tabla1[[#This Row],[FECHA]],'RECAUDOS EXTERNOS'!A:D,3,FALSE),0)</f>
        <v>195323</v>
      </c>
    </row>
    <row r="4560" spans="1:22" x14ac:dyDescent="0.25">
      <c r="A4560" s="1">
        <v>42119</v>
      </c>
      <c r="B4560" s="3" t="s">
        <v>5</v>
      </c>
      <c r="C4560" s="2">
        <v>42095</v>
      </c>
      <c r="D4560" s="5">
        <f>YEAR(Tabla1[[#This Row],[FECHA]])</f>
        <v>2015</v>
      </c>
      <c r="E4560" s="5">
        <f>IFERROR(VLOOKUP(Tabla1[[#This Row],[FECHA]],'COMPARENDOS TOTALES'!A:D,4,FALSE),0)</f>
        <v>182</v>
      </c>
      <c r="F4560" s="9">
        <f>IFERROR(VLOOKUP(Tabla1[[#This Row],[FECHA]],'COMPARENDOS TOTALES'!A:D,3,FALSE),0)</f>
        <v>111955801</v>
      </c>
      <c r="G4560" s="5">
        <f>IFERROR(VLOOKUP(Tabla1[[#This Row],[FECHA]],EXONERACIONES!A:D,4,FALSE),0)</f>
        <v>17</v>
      </c>
      <c r="H4560" s="9">
        <f>IFERROR(VLOOKUP(Tabla1[[#This Row],[FECHA]],EXONERACIONES!A:D,3,FALSE),0)</f>
        <v>10953950</v>
      </c>
      <c r="I4560" s="5">
        <f>IFERROR(VLOOKUP(Tabla1[[#This Row],[FECHA]],'SIMIT CON RES'!A:D,4,FALSE),0)</f>
        <v>71</v>
      </c>
      <c r="J4560" s="9">
        <f>IFERROR(VLOOKUP(Tabla1[[#This Row],[FECHA]],'SIMIT CON RES'!A:D,3,FALSE),0)</f>
        <v>45426675</v>
      </c>
      <c r="K4560">
        <f>IFERROR(VLOOKUP(Tabla1[[#This Row],[FECHA]],'SIMIT SIN RES'!A:D,4,FALSE),0)</f>
        <v>5</v>
      </c>
      <c r="L4560" s="9">
        <f>IFERROR(VLOOKUP(Tabla1[[#This Row],[FECHA]],'SIMIT SIN RES'!A:D,3,FALSE),0)</f>
        <v>2657943</v>
      </c>
      <c r="M4560" s="5">
        <f>IFERROR(VLOOKUP(Tabla1[[#This Row],[FECHA]],'RECAUDOS DE COMPARENDOS'!A:D,4,FALSE),0)</f>
        <v>0</v>
      </c>
      <c r="N4560" s="9">
        <f>IFERROR(VLOOKUP(Tabla1[[#This Row],[FECHA]],'RECAUDOS DE COMPARENDOS'!A:D,3,FALSE),0)</f>
        <v>0</v>
      </c>
      <c r="O4560" s="5">
        <f>IFERROR(VLOOKUP(Tabla1[[#This Row],[FECHA]],'RECAUDOS DE RESOLUCIONES'!A:D,4,FALSE),0)</f>
        <v>0</v>
      </c>
      <c r="P4560" s="9">
        <f>IFERROR(VLOOKUP(Tabla1[[#This Row],[FECHA]],'RECAUDOS DE RESOLUCIONES'!A:D,3,FALSE),0)</f>
        <v>0</v>
      </c>
      <c r="Q456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89</v>
      </c>
      <c r="R4560" s="9">
        <f>Tabla1[V. COMPARENDOS]-(Tabla1[V. EXONERACIONES]+Tabla1[[#This Row],[V. SIMIT CON RESOLUCION]]+Tabla1[[#This Row],[V. SIMIT SIN RESOLUCION]]+Tabla1[[#This Row],[V. RECAUDOS COMPARENDOS]]+Tabla1[[#This Row],[V. RECAUDOS RESOLUCIONES]])</f>
        <v>52917233</v>
      </c>
      <c r="S4560" s="11">
        <f>IFERROR(VLOOKUP(Tabla1[[#This Row],[FECHA]],'RECAUDOS LOCALES'!A:D,4,FALSE),0)</f>
        <v>0</v>
      </c>
      <c r="T4560" s="9">
        <f>IFERROR(VLOOKUP(Tabla1[[#This Row],[FECHA]],'RECAUDOS LOCALES'!A:D,3,FALSE),0)</f>
        <v>0</v>
      </c>
      <c r="U4560" s="11">
        <f>IFERROR(VLOOKUP(Tabla1[[#This Row],[FECHA]],'RECAUDOS EXTERNOS'!A:D,4,FALSE),0)</f>
        <v>0</v>
      </c>
      <c r="V4560" s="9">
        <f>IFERROR(VLOOKUP(Tabla1[[#This Row],[FECHA]],'RECAUDOS EXTERNOS'!A:D,3,FALSE),0)</f>
        <v>0</v>
      </c>
    </row>
    <row r="4561" spans="1:22" x14ac:dyDescent="0.25">
      <c r="A4561" s="1">
        <v>42120</v>
      </c>
      <c r="B4561" s="3" t="s">
        <v>4</v>
      </c>
      <c r="C4561" s="2">
        <v>42095</v>
      </c>
      <c r="D4561" s="5">
        <f>YEAR(Tabla1[[#This Row],[FECHA]])</f>
        <v>2015</v>
      </c>
      <c r="E4561" s="5">
        <f>IFERROR(VLOOKUP(Tabla1[[#This Row],[FECHA]],'COMPARENDOS TOTALES'!A:D,4,FALSE),0)</f>
        <v>212</v>
      </c>
      <c r="F4561" s="9">
        <f>IFERROR(VLOOKUP(Tabla1[[#This Row],[FECHA]],'COMPARENDOS TOTALES'!A:D,3,FALSE),0)</f>
        <v>128719638</v>
      </c>
      <c r="G4561" s="5">
        <f>IFERROR(VLOOKUP(Tabla1[[#This Row],[FECHA]],EXONERACIONES!A:D,4,FALSE),0)</f>
        <v>21</v>
      </c>
      <c r="H4561" s="9">
        <f>IFERROR(VLOOKUP(Tabla1[[#This Row],[FECHA]],EXONERACIONES!A:D,3,FALSE),0)</f>
        <v>13531350</v>
      </c>
      <c r="I4561" s="5">
        <f>IFERROR(VLOOKUP(Tabla1[[#This Row],[FECHA]],'SIMIT CON RES'!A:D,4,FALSE),0)</f>
        <v>88</v>
      </c>
      <c r="J4561" s="9">
        <f>IFERROR(VLOOKUP(Tabla1[[#This Row],[FECHA]],'SIMIT CON RES'!A:D,3,FALSE),0)</f>
        <v>56702800</v>
      </c>
      <c r="K4561">
        <f>IFERROR(VLOOKUP(Tabla1[[#This Row],[FECHA]],'SIMIT SIN RES'!A:D,4,FALSE),0)</f>
        <v>8</v>
      </c>
      <c r="L4561" s="9">
        <f>IFERROR(VLOOKUP(Tabla1[[#This Row],[FECHA]],'SIMIT SIN RES'!A:D,3,FALSE),0)</f>
        <v>3272761</v>
      </c>
      <c r="M4561" s="5">
        <f>IFERROR(VLOOKUP(Tabla1[[#This Row],[FECHA]],'RECAUDOS DE COMPARENDOS'!A:D,4,FALSE),0)</f>
        <v>0</v>
      </c>
      <c r="N4561" s="9">
        <f>IFERROR(VLOOKUP(Tabla1[[#This Row],[FECHA]],'RECAUDOS DE COMPARENDOS'!A:D,3,FALSE),0)</f>
        <v>0</v>
      </c>
      <c r="O4561" s="5">
        <f>IFERROR(VLOOKUP(Tabla1[[#This Row],[FECHA]],'RECAUDOS DE RESOLUCIONES'!A:D,4,FALSE),0)</f>
        <v>0</v>
      </c>
      <c r="P4561" s="9">
        <f>IFERROR(VLOOKUP(Tabla1[[#This Row],[FECHA]],'RECAUDOS DE RESOLUCIONES'!A:D,3,FALSE),0)</f>
        <v>0</v>
      </c>
      <c r="Q456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95</v>
      </c>
      <c r="R4561" s="9">
        <f>Tabla1[V. COMPARENDOS]-(Tabla1[V. EXONERACIONES]+Tabla1[[#This Row],[V. SIMIT CON RESOLUCION]]+Tabla1[[#This Row],[V. SIMIT SIN RESOLUCION]]+Tabla1[[#This Row],[V. RECAUDOS COMPARENDOS]]+Tabla1[[#This Row],[V. RECAUDOS RESOLUCIONES]])</f>
        <v>55212727</v>
      </c>
      <c r="S4561" s="11">
        <f>IFERROR(VLOOKUP(Tabla1[[#This Row],[FECHA]],'RECAUDOS LOCALES'!A:D,4,FALSE),0)</f>
        <v>0</v>
      </c>
      <c r="T4561" s="9">
        <f>IFERROR(VLOOKUP(Tabla1[[#This Row],[FECHA]],'RECAUDOS LOCALES'!A:D,3,FALSE),0)</f>
        <v>0</v>
      </c>
      <c r="U4561" s="11">
        <f>IFERROR(VLOOKUP(Tabla1[[#This Row],[FECHA]],'RECAUDOS EXTERNOS'!A:D,4,FALSE),0)</f>
        <v>0</v>
      </c>
      <c r="V4561" s="9">
        <f>IFERROR(VLOOKUP(Tabla1[[#This Row],[FECHA]],'RECAUDOS EXTERNOS'!A:D,3,FALSE),0)</f>
        <v>0</v>
      </c>
    </row>
    <row r="4562" spans="1:22" x14ac:dyDescent="0.25">
      <c r="A4562" s="1">
        <v>42121</v>
      </c>
      <c r="B4562" s="3" t="s">
        <v>1</v>
      </c>
      <c r="C4562" s="2">
        <v>42095</v>
      </c>
      <c r="D4562" s="5">
        <f>YEAR(Tabla1[[#This Row],[FECHA]])</f>
        <v>2015</v>
      </c>
      <c r="E4562" s="5">
        <f>IFERROR(VLOOKUP(Tabla1[[#This Row],[FECHA]],'COMPARENDOS TOTALES'!A:D,4,FALSE),0)</f>
        <v>175</v>
      </c>
      <c r="F4562" s="9">
        <f>IFERROR(VLOOKUP(Tabla1[[#This Row],[FECHA]],'COMPARENDOS TOTALES'!A:D,3,FALSE),0)</f>
        <v>107042632</v>
      </c>
      <c r="G4562" s="5">
        <f>IFERROR(VLOOKUP(Tabla1[[#This Row],[FECHA]],EXONERACIONES!A:D,4,FALSE),0)</f>
        <v>12</v>
      </c>
      <c r="H4562" s="9">
        <f>IFERROR(VLOOKUP(Tabla1[[#This Row],[FECHA]],EXONERACIONES!A:D,3,FALSE),0)</f>
        <v>7732200</v>
      </c>
      <c r="I4562" s="5">
        <f>IFERROR(VLOOKUP(Tabla1[[#This Row],[FECHA]],'SIMIT CON RES'!A:D,4,FALSE),0)</f>
        <v>74</v>
      </c>
      <c r="J4562" s="9">
        <f>IFERROR(VLOOKUP(Tabla1[[#This Row],[FECHA]],'SIMIT CON RES'!A:D,3,FALSE),0)</f>
        <v>47681900</v>
      </c>
      <c r="K4562">
        <f>IFERROR(VLOOKUP(Tabla1[[#This Row],[FECHA]],'SIMIT SIN RES'!A:D,4,FALSE),0)</f>
        <v>5</v>
      </c>
      <c r="L4562" s="9">
        <f>IFERROR(VLOOKUP(Tabla1[[#This Row],[FECHA]],'SIMIT SIN RES'!A:D,3,FALSE),0)</f>
        <v>2456584</v>
      </c>
      <c r="M4562" s="5">
        <f>IFERROR(VLOOKUP(Tabla1[[#This Row],[FECHA]],'RECAUDOS DE COMPARENDOS'!A:D,4,FALSE),0)</f>
        <v>0</v>
      </c>
      <c r="N4562" s="9">
        <f>IFERROR(VLOOKUP(Tabla1[[#This Row],[FECHA]],'RECAUDOS DE COMPARENDOS'!A:D,3,FALSE),0)</f>
        <v>0</v>
      </c>
      <c r="O4562" s="5">
        <f>IFERROR(VLOOKUP(Tabla1[[#This Row],[FECHA]],'RECAUDOS DE RESOLUCIONES'!A:D,4,FALSE),0)</f>
        <v>0</v>
      </c>
      <c r="P4562" s="9">
        <f>IFERROR(VLOOKUP(Tabla1[[#This Row],[FECHA]],'RECAUDOS DE RESOLUCIONES'!A:D,3,FALSE),0)</f>
        <v>0</v>
      </c>
      <c r="Q456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84</v>
      </c>
      <c r="R4562" s="9">
        <f>Tabla1[V. COMPARENDOS]-(Tabla1[V. EXONERACIONES]+Tabla1[[#This Row],[V. SIMIT CON RESOLUCION]]+Tabla1[[#This Row],[V. SIMIT SIN RESOLUCION]]+Tabla1[[#This Row],[V. RECAUDOS COMPARENDOS]]+Tabla1[[#This Row],[V. RECAUDOS RESOLUCIONES]])</f>
        <v>49171948</v>
      </c>
      <c r="S4562" s="11">
        <f>IFERROR(VLOOKUP(Tabla1[[#This Row],[FECHA]],'RECAUDOS LOCALES'!A:D,4,FALSE),0)</f>
        <v>8</v>
      </c>
      <c r="T4562" s="9">
        <f>IFERROR(VLOOKUP(Tabla1[[#This Row],[FECHA]],'RECAUDOS LOCALES'!A:D,3,FALSE),0)</f>
        <v>1656714</v>
      </c>
      <c r="U4562" s="11">
        <f>IFERROR(VLOOKUP(Tabla1[[#This Row],[FECHA]],'RECAUDOS EXTERNOS'!A:D,4,FALSE),0)</f>
        <v>1</v>
      </c>
      <c r="V4562" s="9">
        <f>IFERROR(VLOOKUP(Tabla1[[#This Row],[FECHA]],'RECAUDOS EXTERNOS'!A:D,3,FALSE),0)</f>
        <v>312240</v>
      </c>
    </row>
    <row r="4563" spans="1:22" x14ac:dyDescent="0.25">
      <c r="A4563" s="1">
        <v>42122</v>
      </c>
      <c r="B4563" s="3" t="s">
        <v>2</v>
      </c>
      <c r="C4563" s="2">
        <v>42095</v>
      </c>
      <c r="D4563" s="5">
        <f>YEAR(Tabla1[[#This Row],[FECHA]])</f>
        <v>2015</v>
      </c>
      <c r="E4563" s="5">
        <f>IFERROR(VLOOKUP(Tabla1[[#This Row],[FECHA]],'COMPARENDOS TOTALES'!A:D,4,FALSE),0)</f>
        <v>120</v>
      </c>
      <c r="F4563" s="9">
        <f>IFERROR(VLOOKUP(Tabla1[[#This Row],[FECHA]],'COMPARENDOS TOTALES'!A:D,3,FALSE),0)</f>
        <v>73435759</v>
      </c>
      <c r="G4563" s="5">
        <f>IFERROR(VLOOKUP(Tabla1[[#This Row],[FECHA]],EXONERACIONES!A:D,4,FALSE),0)</f>
        <v>11</v>
      </c>
      <c r="H4563" s="9">
        <f>IFERROR(VLOOKUP(Tabla1[[#This Row],[FECHA]],EXONERACIONES!A:D,3,FALSE),0)</f>
        <v>7087850</v>
      </c>
      <c r="I4563" s="5">
        <f>IFERROR(VLOOKUP(Tabla1[[#This Row],[FECHA]],'SIMIT CON RES'!A:D,4,FALSE),0)</f>
        <v>46</v>
      </c>
      <c r="J4563" s="9">
        <f>IFERROR(VLOOKUP(Tabla1[[#This Row],[FECHA]],'SIMIT CON RES'!A:D,3,FALSE),0)</f>
        <v>29640100</v>
      </c>
      <c r="K4563">
        <f>IFERROR(VLOOKUP(Tabla1[[#This Row],[FECHA]],'SIMIT SIN RES'!A:D,4,FALSE),0)</f>
        <v>6</v>
      </c>
      <c r="L4563" s="9">
        <f>IFERROR(VLOOKUP(Tabla1[[#This Row],[FECHA]],'SIMIT SIN RES'!A:D,3,FALSE),0)</f>
        <v>3221750</v>
      </c>
      <c r="M4563" s="5">
        <f>IFERROR(VLOOKUP(Tabla1[[#This Row],[FECHA]],'RECAUDOS DE COMPARENDOS'!A:D,4,FALSE),0)</f>
        <v>0</v>
      </c>
      <c r="N4563" s="9">
        <f>IFERROR(VLOOKUP(Tabla1[[#This Row],[FECHA]],'RECAUDOS DE COMPARENDOS'!A:D,3,FALSE),0)</f>
        <v>0</v>
      </c>
      <c r="O4563" s="5">
        <f>IFERROR(VLOOKUP(Tabla1[[#This Row],[FECHA]],'RECAUDOS DE RESOLUCIONES'!A:D,4,FALSE),0)</f>
        <v>0</v>
      </c>
      <c r="P4563" s="9">
        <f>IFERROR(VLOOKUP(Tabla1[[#This Row],[FECHA]],'RECAUDOS DE RESOLUCIONES'!A:D,3,FALSE),0)</f>
        <v>0</v>
      </c>
      <c r="Q456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57</v>
      </c>
      <c r="R4563" s="9">
        <f>Tabla1[V. COMPARENDOS]-(Tabla1[V. EXONERACIONES]+Tabla1[[#This Row],[V. SIMIT CON RESOLUCION]]+Tabla1[[#This Row],[V. SIMIT SIN RESOLUCION]]+Tabla1[[#This Row],[V. RECAUDOS COMPARENDOS]]+Tabla1[[#This Row],[V. RECAUDOS RESOLUCIONES]])</f>
        <v>33486059</v>
      </c>
      <c r="S4563" s="11">
        <f>IFERROR(VLOOKUP(Tabla1[[#This Row],[FECHA]],'RECAUDOS LOCALES'!A:D,4,FALSE),0)</f>
        <v>8</v>
      </c>
      <c r="T4563" s="9">
        <f>IFERROR(VLOOKUP(Tabla1[[#This Row],[FECHA]],'RECAUDOS LOCALES'!A:D,3,FALSE),0)</f>
        <v>2383050</v>
      </c>
      <c r="U4563" s="11">
        <f>IFERROR(VLOOKUP(Tabla1[[#This Row],[FECHA]],'RECAUDOS EXTERNOS'!A:D,4,FALSE),0)</f>
        <v>56</v>
      </c>
      <c r="V4563" s="9">
        <f>IFERROR(VLOOKUP(Tabla1[[#This Row],[FECHA]],'RECAUDOS EXTERNOS'!A:D,3,FALSE),0)</f>
        <v>12657364</v>
      </c>
    </row>
    <row r="4564" spans="1:22" x14ac:dyDescent="0.25">
      <c r="A4564" s="1">
        <v>42123</v>
      </c>
      <c r="B4564" s="3" t="s">
        <v>3</v>
      </c>
      <c r="C4564" s="2">
        <v>42095</v>
      </c>
      <c r="D4564" s="5">
        <f>YEAR(Tabla1[[#This Row],[FECHA]])</f>
        <v>2015</v>
      </c>
      <c r="E4564" s="5">
        <f>IFERROR(VLOOKUP(Tabla1[[#This Row],[FECHA]],'COMPARENDOS TOTALES'!A:D,4,FALSE),0)</f>
        <v>533</v>
      </c>
      <c r="F4564" s="9">
        <f>IFERROR(VLOOKUP(Tabla1[[#This Row],[FECHA]],'COMPARENDOS TOTALES'!A:D,3,FALSE),0)</f>
        <v>324128158</v>
      </c>
      <c r="G4564" s="5">
        <f>IFERROR(VLOOKUP(Tabla1[[#This Row],[FECHA]],EXONERACIONES!A:D,4,FALSE),0)</f>
        <v>90</v>
      </c>
      <c r="H4564" s="9">
        <f>IFERROR(VLOOKUP(Tabla1[[#This Row],[FECHA]],EXONERACIONES!A:D,3,FALSE),0)</f>
        <v>57548509</v>
      </c>
      <c r="I4564" s="5">
        <f>IFERROR(VLOOKUP(Tabla1[[#This Row],[FECHA]],'SIMIT CON RES'!A:D,4,FALSE),0)</f>
        <v>220</v>
      </c>
      <c r="J4564" s="9">
        <f>IFERROR(VLOOKUP(Tabla1[[#This Row],[FECHA]],'SIMIT CON RES'!A:D,3,FALSE),0)</f>
        <v>141757000</v>
      </c>
      <c r="K4564">
        <f>IFERROR(VLOOKUP(Tabla1[[#This Row],[FECHA]],'SIMIT SIN RES'!A:D,4,FALSE),0)</f>
        <v>23</v>
      </c>
      <c r="L4564" s="9">
        <f>IFERROR(VLOOKUP(Tabla1[[#This Row],[FECHA]],'SIMIT SIN RES'!A:D,3,FALSE),0)</f>
        <v>7933559</v>
      </c>
      <c r="M4564" s="5">
        <f>IFERROR(VLOOKUP(Tabla1[[#This Row],[FECHA]],'RECAUDOS DE COMPARENDOS'!A:D,4,FALSE),0)</f>
        <v>0</v>
      </c>
      <c r="N4564" s="9">
        <f>IFERROR(VLOOKUP(Tabla1[[#This Row],[FECHA]],'RECAUDOS DE COMPARENDOS'!A:D,3,FALSE),0)</f>
        <v>0</v>
      </c>
      <c r="O4564" s="5">
        <f>IFERROR(VLOOKUP(Tabla1[[#This Row],[FECHA]],'RECAUDOS DE RESOLUCIONES'!A:D,4,FALSE),0)</f>
        <v>0</v>
      </c>
      <c r="P4564" s="9">
        <f>IFERROR(VLOOKUP(Tabla1[[#This Row],[FECHA]],'RECAUDOS DE RESOLUCIONES'!A:D,3,FALSE),0)</f>
        <v>0</v>
      </c>
      <c r="Q456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200</v>
      </c>
      <c r="R4564" s="9">
        <f>Tabla1[V. COMPARENDOS]-(Tabla1[V. EXONERACIONES]+Tabla1[[#This Row],[V. SIMIT CON RESOLUCION]]+Tabla1[[#This Row],[V. SIMIT SIN RESOLUCION]]+Tabla1[[#This Row],[V. RECAUDOS COMPARENDOS]]+Tabla1[[#This Row],[V. RECAUDOS RESOLUCIONES]])</f>
        <v>116889090</v>
      </c>
      <c r="S4564" s="11">
        <f>IFERROR(VLOOKUP(Tabla1[[#This Row],[FECHA]],'RECAUDOS LOCALES'!A:D,4,FALSE),0)</f>
        <v>6</v>
      </c>
      <c r="T4564" s="9">
        <f>IFERROR(VLOOKUP(Tabla1[[#This Row],[FECHA]],'RECAUDOS LOCALES'!A:D,3,FALSE),0)</f>
        <v>1609517</v>
      </c>
      <c r="U4564" s="11">
        <f>IFERROR(VLOOKUP(Tabla1[[#This Row],[FECHA]],'RECAUDOS EXTERNOS'!A:D,4,FALSE),0)</f>
        <v>145</v>
      </c>
      <c r="V4564" s="9">
        <f>IFERROR(VLOOKUP(Tabla1[[#This Row],[FECHA]],'RECAUDOS EXTERNOS'!A:D,3,FALSE),0)</f>
        <v>25885461</v>
      </c>
    </row>
    <row r="4565" spans="1:22" x14ac:dyDescent="0.25">
      <c r="A4565" s="1">
        <v>42124</v>
      </c>
      <c r="B4565" s="3" t="s">
        <v>6</v>
      </c>
      <c r="C4565" s="2">
        <v>42095</v>
      </c>
      <c r="D4565" s="5">
        <f>YEAR(Tabla1[[#This Row],[FECHA]])</f>
        <v>2015</v>
      </c>
      <c r="E4565" s="5">
        <f>IFERROR(VLOOKUP(Tabla1[[#This Row],[FECHA]],'COMPARENDOS TOTALES'!A:D,4,FALSE),0)</f>
        <v>161</v>
      </c>
      <c r="F4565" s="9">
        <f>IFERROR(VLOOKUP(Tabla1[[#This Row],[FECHA]],'COMPARENDOS TOTALES'!A:D,3,FALSE),0)</f>
        <v>96647124</v>
      </c>
      <c r="G4565" s="5">
        <f>IFERROR(VLOOKUP(Tabla1[[#This Row],[FECHA]],EXONERACIONES!A:D,4,FALSE),0)</f>
        <v>21</v>
      </c>
      <c r="H4565" s="9">
        <f>IFERROR(VLOOKUP(Tabla1[[#This Row],[FECHA]],EXONERACIONES!A:D,3,FALSE),0)</f>
        <v>13209175</v>
      </c>
      <c r="I4565" s="5">
        <f>IFERROR(VLOOKUP(Tabla1[[#This Row],[FECHA]],'SIMIT CON RES'!A:D,4,FALSE),0)</f>
        <v>67</v>
      </c>
      <c r="J4565" s="9">
        <f>IFERROR(VLOOKUP(Tabla1[[#This Row],[FECHA]],'SIMIT CON RES'!A:D,3,FALSE),0)</f>
        <v>42406284</v>
      </c>
      <c r="K4565">
        <f>IFERROR(VLOOKUP(Tabla1[[#This Row],[FECHA]],'SIMIT SIN RES'!A:D,4,FALSE),0)</f>
        <v>10</v>
      </c>
      <c r="L4565" s="9">
        <f>IFERROR(VLOOKUP(Tabla1[[#This Row],[FECHA]],'SIMIT SIN RES'!A:D,3,FALSE),0)</f>
        <v>4148002</v>
      </c>
      <c r="M4565" s="5">
        <f>IFERROR(VLOOKUP(Tabla1[[#This Row],[FECHA]],'RECAUDOS DE COMPARENDOS'!A:D,4,FALSE),0)</f>
        <v>0</v>
      </c>
      <c r="N4565" s="9">
        <f>IFERROR(VLOOKUP(Tabla1[[#This Row],[FECHA]],'RECAUDOS DE COMPARENDOS'!A:D,3,FALSE),0)</f>
        <v>0</v>
      </c>
      <c r="O4565" s="5">
        <f>IFERROR(VLOOKUP(Tabla1[[#This Row],[FECHA]],'RECAUDOS DE RESOLUCIONES'!A:D,4,FALSE),0)</f>
        <v>0</v>
      </c>
      <c r="P4565" s="9">
        <f>IFERROR(VLOOKUP(Tabla1[[#This Row],[FECHA]],'RECAUDOS DE RESOLUCIONES'!A:D,3,FALSE),0)</f>
        <v>0</v>
      </c>
      <c r="Q456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63</v>
      </c>
      <c r="R4565" s="9">
        <f>Tabla1[V. COMPARENDOS]-(Tabla1[V. EXONERACIONES]+Tabla1[[#This Row],[V. SIMIT CON RESOLUCION]]+Tabla1[[#This Row],[V. SIMIT SIN RESOLUCION]]+Tabla1[[#This Row],[V. RECAUDOS COMPARENDOS]]+Tabla1[[#This Row],[V. RECAUDOS RESOLUCIONES]])</f>
        <v>36883663</v>
      </c>
      <c r="S4565" s="11">
        <f>IFERROR(VLOOKUP(Tabla1[[#This Row],[FECHA]],'RECAUDOS LOCALES'!A:D,4,FALSE),0)</f>
        <v>6</v>
      </c>
      <c r="T4565" s="9">
        <f>IFERROR(VLOOKUP(Tabla1[[#This Row],[FECHA]],'RECAUDOS LOCALES'!A:D,3,FALSE),0)</f>
        <v>1687605</v>
      </c>
      <c r="U4565" s="11">
        <f>IFERROR(VLOOKUP(Tabla1[[#This Row],[FECHA]],'RECAUDOS EXTERNOS'!A:D,4,FALSE),0)</f>
        <v>283</v>
      </c>
      <c r="V4565" s="9">
        <f>IFERROR(VLOOKUP(Tabla1[[#This Row],[FECHA]],'RECAUDOS EXTERNOS'!A:D,3,FALSE),0)</f>
        <v>49713146</v>
      </c>
    </row>
    <row r="4566" spans="1:22" x14ac:dyDescent="0.25">
      <c r="A4566" s="1">
        <v>42125</v>
      </c>
      <c r="B4566" s="3" t="s">
        <v>0</v>
      </c>
      <c r="C4566" s="2">
        <v>42125</v>
      </c>
      <c r="D4566" s="5">
        <f>YEAR(Tabla1[[#This Row],[FECHA]])</f>
        <v>2015</v>
      </c>
      <c r="E4566" s="5">
        <f>IFERROR(VLOOKUP(Tabla1[[#This Row],[FECHA]],'COMPARENDOS TOTALES'!A:D,4,FALSE),0)</f>
        <v>273</v>
      </c>
      <c r="F4566" s="9">
        <f>IFERROR(VLOOKUP(Tabla1[[#This Row],[FECHA]],'COMPARENDOS TOTALES'!A:D,3,FALSE),0)</f>
        <v>158812135</v>
      </c>
      <c r="G4566" s="5">
        <f>IFERROR(VLOOKUP(Tabla1[[#This Row],[FECHA]],EXONERACIONES!A:D,4,FALSE),0)</f>
        <v>37</v>
      </c>
      <c r="H4566" s="9">
        <f>IFERROR(VLOOKUP(Tabla1[[#This Row],[FECHA]],EXONERACIONES!A:D,3,FALSE),0)</f>
        <v>22230075</v>
      </c>
      <c r="I4566" s="5">
        <f>IFERROR(VLOOKUP(Tabla1[[#This Row],[FECHA]],'SIMIT CON RES'!A:D,4,FALSE),0)</f>
        <v>104</v>
      </c>
      <c r="J4566" s="9">
        <f>IFERROR(VLOOKUP(Tabla1[[#This Row],[FECHA]],'SIMIT CON RES'!A:D,3,FALSE),0)</f>
        <v>62179775</v>
      </c>
      <c r="K4566">
        <f>IFERROR(VLOOKUP(Tabla1[[#This Row],[FECHA]],'SIMIT SIN RES'!A:D,4,FALSE),0)</f>
        <v>12</v>
      </c>
      <c r="L4566" s="9">
        <f>IFERROR(VLOOKUP(Tabla1[[#This Row],[FECHA]],'SIMIT SIN RES'!A:D,3,FALSE),0)</f>
        <v>4711809</v>
      </c>
      <c r="M4566" s="5">
        <f>IFERROR(VLOOKUP(Tabla1[[#This Row],[FECHA]],'RECAUDOS DE COMPARENDOS'!A:D,4,FALSE),0)</f>
        <v>1</v>
      </c>
      <c r="N4566" s="9">
        <f>IFERROR(VLOOKUP(Tabla1[[#This Row],[FECHA]],'RECAUDOS DE COMPARENDOS'!A:D,3,FALSE),0)</f>
        <v>644350</v>
      </c>
      <c r="O4566" s="5">
        <f>IFERROR(VLOOKUP(Tabla1[[#This Row],[FECHA]],'RECAUDOS DE RESOLUCIONES'!A:D,4,FALSE),0)</f>
        <v>0</v>
      </c>
      <c r="P4566" s="9">
        <f>IFERROR(VLOOKUP(Tabla1[[#This Row],[FECHA]],'RECAUDOS DE RESOLUCIONES'!A:D,3,FALSE),0)</f>
        <v>0</v>
      </c>
      <c r="Q456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119</v>
      </c>
      <c r="R4566" s="9">
        <f>Tabla1[V. COMPARENDOS]-(Tabla1[V. EXONERACIONES]+Tabla1[[#This Row],[V. SIMIT CON RESOLUCION]]+Tabla1[[#This Row],[V. SIMIT SIN RESOLUCION]]+Tabla1[[#This Row],[V. RECAUDOS COMPARENDOS]]+Tabla1[[#This Row],[V. RECAUDOS RESOLUCIONES]])</f>
        <v>69046126</v>
      </c>
      <c r="S4566" s="11">
        <f>IFERROR(VLOOKUP(Tabla1[[#This Row],[FECHA]],'RECAUDOS LOCALES'!A:D,4,FALSE),0)</f>
        <v>0</v>
      </c>
      <c r="T4566" s="9">
        <f>IFERROR(VLOOKUP(Tabla1[[#This Row],[FECHA]],'RECAUDOS LOCALES'!A:D,3,FALSE),0)</f>
        <v>0</v>
      </c>
      <c r="U4566" s="11">
        <f>IFERROR(VLOOKUP(Tabla1[[#This Row],[FECHA]],'RECAUDOS EXTERNOS'!A:D,4,FALSE),0)</f>
        <v>0</v>
      </c>
      <c r="V4566" s="9">
        <f>IFERROR(VLOOKUP(Tabla1[[#This Row],[FECHA]],'RECAUDOS EXTERNOS'!A:D,3,FALSE),0)</f>
        <v>0</v>
      </c>
    </row>
    <row r="4567" spans="1:22" x14ac:dyDescent="0.25">
      <c r="A4567" s="1">
        <v>42126</v>
      </c>
      <c r="B4567" s="3" t="s">
        <v>5</v>
      </c>
      <c r="C4567" s="2">
        <v>42125</v>
      </c>
      <c r="D4567" s="5">
        <f>YEAR(Tabla1[[#This Row],[FECHA]])</f>
        <v>2015</v>
      </c>
      <c r="E4567" s="5">
        <f>IFERROR(VLOOKUP(Tabla1[[#This Row],[FECHA]],'COMPARENDOS TOTALES'!A:D,4,FALSE),0)</f>
        <v>233</v>
      </c>
      <c r="F4567" s="9">
        <f>IFERROR(VLOOKUP(Tabla1[[#This Row],[FECHA]],'COMPARENDOS TOTALES'!A:D,3,FALSE),0)</f>
        <v>142528873</v>
      </c>
      <c r="G4567" s="5">
        <f>IFERROR(VLOOKUP(Tabla1[[#This Row],[FECHA]],EXONERACIONES!A:D,4,FALSE),0)</f>
        <v>27</v>
      </c>
      <c r="H4567" s="9">
        <f>IFERROR(VLOOKUP(Tabla1[[#This Row],[FECHA]],EXONERACIONES!A:D,3,FALSE),0)</f>
        <v>17075275</v>
      </c>
      <c r="I4567" s="5">
        <f>IFERROR(VLOOKUP(Tabla1[[#This Row],[FECHA]],'SIMIT CON RES'!A:D,4,FALSE),0)</f>
        <v>84</v>
      </c>
      <c r="J4567" s="9">
        <f>IFERROR(VLOOKUP(Tabla1[[#This Row],[FECHA]],'SIMIT CON RES'!A:D,3,FALSE),0)</f>
        <v>53158875</v>
      </c>
      <c r="K4567">
        <f>IFERROR(VLOOKUP(Tabla1[[#This Row],[FECHA]],'SIMIT SIN RES'!A:D,4,FALSE),0)</f>
        <v>4</v>
      </c>
      <c r="L4567" s="9">
        <f>IFERROR(VLOOKUP(Tabla1[[#This Row],[FECHA]],'SIMIT SIN RES'!A:D,3,FALSE),0)</f>
        <v>1610875</v>
      </c>
      <c r="M4567" s="5">
        <f>IFERROR(VLOOKUP(Tabla1[[#This Row],[FECHA]],'RECAUDOS DE COMPARENDOS'!A:D,4,FALSE),0)</f>
        <v>0</v>
      </c>
      <c r="N4567" s="9">
        <f>IFERROR(VLOOKUP(Tabla1[[#This Row],[FECHA]],'RECAUDOS DE COMPARENDOS'!A:D,3,FALSE),0)</f>
        <v>0</v>
      </c>
      <c r="O4567" s="5">
        <f>IFERROR(VLOOKUP(Tabla1[[#This Row],[FECHA]],'RECAUDOS DE RESOLUCIONES'!A:D,4,FALSE),0)</f>
        <v>0</v>
      </c>
      <c r="P4567" s="9">
        <f>IFERROR(VLOOKUP(Tabla1[[#This Row],[FECHA]],'RECAUDOS DE RESOLUCIONES'!A:D,3,FALSE),0)</f>
        <v>0</v>
      </c>
      <c r="Q456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118</v>
      </c>
      <c r="R4567" s="9">
        <f>Tabla1[V. COMPARENDOS]-(Tabla1[V. EXONERACIONES]+Tabla1[[#This Row],[V. SIMIT CON RESOLUCION]]+Tabla1[[#This Row],[V. SIMIT SIN RESOLUCION]]+Tabla1[[#This Row],[V. RECAUDOS COMPARENDOS]]+Tabla1[[#This Row],[V. RECAUDOS RESOLUCIONES]])</f>
        <v>70683848</v>
      </c>
      <c r="S4567" s="11">
        <f>IFERROR(VLOOKUP(Tabla1[[#This Row],[FECHA]],'RECAUDOS LOCALES'!A:D,4,FALSE),0)</f>
        <v>0</v>
      </c>
      <c r="T4567" s="9">
        <f>IFERROR(VLOOKUP(Tabla1[[#This Row],[FECHA]],'RECAUDOS LOCALES'!A:D,3,FALSE),0)</f>
        <v>0</v>
      </c>
      <c r="U4567" s="11">
        <f>IFERROR(VLOOKUP(Tabla1[[#This Row],[FECHA]],'RECAUDOS EXTERNOS'!A:D,4,FALSE),0)</f>
        <v>23</v>
      </c>
      <c r="V4567" s="9">
        <f>IFERROR(VLOOKUP(Tabla1[[#This Row],[FECHA]],'RECAUDOS EXTERNOS'!A:D,3,FALSE),0)</f>
        <v>3948773</v>
      </c>
    </row>
    <row r="4568" spans="1:22" x14ac:dyDescent="0.25">
      <c r="A4568" s="1">
        <v>42127</v>
      </c>
      <c r="B4568" s="3" t="s">
        <v>4</v>
      </c>
      <c r="C4568" s="2">
        <v>42125</v>
      </c>
      <c r="D4568" s="5">
        <f>YEAR(Tabla1[[#This Row],[FECHA]])</f>
        <v>2015</v>
      </c>
      <c r="E4568" s="5">
        <f>IFERROR(VLOOKUP(Tabla1[[#This Row],[FECHA]],'COMPARENDOS TOTALES'!A:D,4,FALSE),0)</f>
        <v>277</v>
      </c>
      <c r="F4568" s="9">
        <f>IFERROR(VLOOKUP(Tabla1[[#This Row],[FECHA]],'COMPARENDOS TOTALES'!A:D,3,FALSE),0)</f>
        <v>173471092</v>
      </c>
      <c r="G4568" s="5">
        <f>IFERROR(VLOOKUP(Tabla1[[#This Row],[FECHA]],EXONERACIONES!A:D,4,FALSE),0)</f>
        <v>20</v>
      </c>
      <c r="H4568" s="9">
        <f>IFERROR(VLOOKUP(Tabla1[[#This Row],[FECHA]],EXONERACIONES!A:D,3,FALSE),0)</f>
        <v>12564825</v>
      </c>
      <c r="I4568" s="5">
        <f>IFERROR(VLOOKUP(Tabla1[[#This Row],[FECHA]],'SIMIT CON RES'!A:D,4,FALSE),0)</f>
        <v>142</v>
      </c>
      <c r="J4568" s="9">
        <f>IFERROR(VLOOKUP(Tabla1[[#This Row],[FECHA]],'SIMIT CON RES'!A:D,3,FALSE),0)</f>
        <v>91376884</v>
      </c>
      <c r="K4568">
        <f>IFERROR(VLOOKUP(Tabla1[[#This Row],[FECHA]],'SIMIT SIN RES'!A:D,4,FALSE),0)</f>
        <v>4</v>
      </c>
      <c r="L4568" s="9">
        <f>IFERROR(VLOOKUP(Tabla1[[#This Row],[FECHA]],'SIMIT SIN RES'!A:D,3,FALSE),0)</f>
        <v>1832370</v>
      </c>
      <c r="M4568" s="5">
        <f>IFERROR(VLOOKUP(Tabla1[[#This Row],[FECHA]],'RECAUDOS DE COMPARENDOS'!A:D,4,FALSE),0)</f>
        <v>1</v>
      </c>
      <c r="N4568" s="9">
        <f>IFERROR(VLOOKUP(Tabla1[[#This Row],[FECHA]],'RECAUDOS DE COMPARENDOS'!A:D,3,FALSE),0)</f>
        <v>644350</v>
      </c>
      <c r="O4568" s="5">
        <f>IFERROR(VLOOKUP(Tabla1[[#This Row],[FECHA]],'RECAUDOS DE RESOLUCIONES'!A:D,4,FALSE),0)</f>
        <v>0</v>
      </c>
      <c r="P4568" s="9">
        <f>IFERROR(VLOOKUP(Tabla1[[#This Row],[FECHA]],'RECAUDOS DE RESOLUCIONES'!A:D,3,FALSE),0)</f>
        <v>0</v>
      </c>
      <c r="Q456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110</v>
      </c>
      <c r="R4568" s="9">
        <f>Tabla1[V. COMPARENDOS]-(Tabla1[V. EXONERACIONES]+Tabla1[[#This Row],[V. SIMIT CON RESOLUCION]]+Tabla1[[#This Row],[V. SIMIT SIN RESOLUCION]]+Tabla1[[#This Row],[V. RECAUDOS COMPARENDOS]]+Tabla1[[#This Row],[V. RECAUDOS RESOLUCIONES]])</f>
        <v>67052663</v>
      </c>
      <c r="S4568" s="11">
        <f>IFERROR(VLOOKUP(Tabla1[[#This Row],[FECHA]],'RECAUDOS LOCALES'!A:D,4,FALSE),0)</f>
        <v>0</v>
      </c>
      <c r="T4568" s="9">
        <f>IFERROR(VLOOKUP(Tabla1[[#This Row],[FECHA]],'RECAUDOS LOCALES'!A:D,3,FALSE),0)</f>
        <v>0</v>
      </c>
      <c r="U4568" s="11">
        <f>IFERROR(VLOOKUP(Tabla1[[#This Row],[FECHA]],'RECAUDOS EXTERNOS'!A:D,4,FALSE),0)</f>
        <v>0</v>
      </c>
      <c r="V4568" s="9">
        <f>IFERROR(VLOOKUP(Tabla1[[#This Row],[FECHA]],'RECAUDOS EXTERNOS'!A:D,3,FALSE),0)</f>
        <v>0</v>
      </c>
    </row>
    <row r="4569" spans="1:22" x14ac:dyDescent="0.25">
      <c r="A4569" s="1">
        <v>42128</v>
      </c>
      <c r="B4569" s="3" t="s">
        <v>1</v>
      </c>
      <c r="C4569" s="2">
        <v>42125</v>
      </c>
      <c r="D4569" s="5">
        <f>YEAR(Tabla1[[#This Row],[FECHA]])</f>
        <v>2015</v>
      </c>
      <c r="E4569" s="5">
        <f>IFERROR(VLOOKUP(Tabla1[[#This Row],[FECHA]],'COMPARENDOS TOTALES'!A:D,4,FALSE),0)</f>
        <v>209</v>
      </c>
      <c r="F4569" s="9">
        <f>IFERROR(VLOOKUP(Tabla1[[#This Row],[FECHA]],'COMPARENDOS TOTALES'!A:D,3,FALSE),0)</f>
        <v>128739780</v>
      </c>
      <c r="G4569" s="5">
        <f>IFERROR(VLOOKUP(Tabla1[[#This Row],[FECHA]],EXONERACIONES!A:D,4,FALSE),0)</f>
        <v>21</v>
      </c>
      <c r="H4569" s="9">
        <f>IFERROR(VLOOKUP(Tabla1[[#This Row],[FECHA]],EXONERACIONES!A:D,3,FALSE),0)</f>
        <v>13531350</v>
      </c>
      <c r="I4569" s="5">
        <f>IFERROR(VLOOKUP(Tabla1[[#This Row],[FECHA]],'SIMIT CON RES'!A:D,4,FALSE),0)</f>
        <v>73</v>
      </c>
      <c r="J4569" s="9">
        <f>IFERROR(VLOOKUP(Tabla1[[#This Row],[FECHA]],'SIMIT CON RES'!A:D,3,FALSE),0)</f>
        <v>46916734</v>
      </c>
      <c r="K4569">
        <f>IFERROR(VLOOKUP(Tabla1[[#This Row],[FECHA]],'SIMIT SIN RES'!A:D,4,FALSE),0)</f>
        <v>8</v>
      </c>
      <c r="L4569" s="9">
        <f>IFERROR(VLOOKUP(Tabla1[[#This Row],[FECHA]],'SIMIT SIN RES'!A:D,3,FALSE),0)</f>
        <v>3675479</v>
      </c>
      <c r="M4569" s="5">
        <f>IFERROR(VLOOKUP(Tabla1[[#This Row],[FECHA]],'RECAUDOS DE COMPARENDOS'!A:D,4,FALSE),0)</f>
        <v>1</v>
      </c>
      <c r="N4569" s="9">
        <f>IFERROR(VLOOKUP(Tabla1[[#This Row],[FECHA]],'RECAUDOS DE COMPARENDOS'!A:D,3,FALSE),0)</f>
        <v>644350</v>
      </c>
      <c r="O4569" s="5">
        <f>IFERROR(VLOOKUP(Tabla1[[#This Row],[FECHA]],'RECAUDOS DE RESOLUCIONES'!A:D,4,FALSE),0)</f>
        <v>0</v>
      </c>
      <c r="P4569" s="9">
        <f>IFERROR(VLOOKUP(Tabla1[[#This Row],[FECHA]],'RECAUDOS DE RESOLUCIONES'!A:D,3,FALSE),0)</f>
        <v>0</v>
      </c>
      <c r="Q456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106</v>
      </c>
      <c r="R4569" s="9">
        <f>Tabla1[V. COMPARENDOS]-(Tabla1[V. EXONERACIONES]+Tabla1[[#This Row],[V. SIMIT CON RESOLUCION]]+Tabla1[[#This Row],[V. SIMIT SIN RESOLUCION]]+Tabla1[[#This Row],[V. RECAUDOS COMPARENDOS]]+Tabla1[[#This Row],[V. RECAUDOS RESOLUCIONES]])</f>
        <v>63971867</v>
      </c>
      <c r="S4569" s="11">
        <f>IFERROR(VLOOKUP(Tabla1[[#This Row],[FECHA]],'RECAUDOS LOCALES'!A:D,4,FALSE),0)</f>
        <v>15</v>
      </c>
      <c r="T4569" s="9">
        <f>IFERROR(VLOOKUP(Tabla1[[#This Row],[FECHA]],'RECAUDOS LOCALES'!A:D,3,FALSE),0)</f>
        <v>3602024</v>
      </c>
      <c r="U4569" s="11">
        <f>IFERROR(VLOOKUP(Tabla1[[#This Row],[FECHA]],'RECAUDOS EXTERNOS'!A:D,4,FALSE),0)</f>
        <v>323</v>
      </c>
      <c r="V4569" s="9">
        <f>IFERROR(VLOOKUP(Tabla1[[#This Row],[FECHA]],'RECAUDOS EXTERNOS'!A:D,3,FALSE),0)</f>
        <v>51310033</v>
      </c>
    </row>
    <row r="4570" spans="1:22" x14ac:dyDescent="0.25">
      <c r="A4570" s="1">
        <v>42129</v>
      </c>
      <c r="B4570" s="3" t="s">
        <v>2</v>
      </c>
      <c r="C4570" s="2">
        <v>42125</v>
      </c>
      <c r="D4570" s="5">
        <f>YEAR(Tabla1[[#This Row],[FECHA]])</f>
        <v>2015</v>
      </c>
      <c r="E4570" s="5">
        <f>IFERROR(VLOOKUP(Tabla1[[#This Row],[FECHA]],'COMPARENDOS TOTALES'!A:D,4,FALSE),0)</f>
        <v>185</v>
      </c>
      <c r="F4570" s="9">
        <f>IFERROR(VLOOKUP(Tabla1[[#This Row],[FECHA]],'COMPARENDOS TOTALES'!A:D,3,FALSE),0)</f>
        <v>110465742</v>
      </c>
      <c r="G4570" s="5">
        <f>IFERROR(VLOOKUP(Tabla1[[#This Row],[FECHA]],EXONERACIONES!A:D,4,FALSE),0)</f>
        <v>21</v>
      </c>
      <c r="H4570" s="9">
        <f>IFERROR(VLOOKUP(Tabla1[[#This Row],[FECHA]],EXONERACIONES!A:D,3,FALSE),0)</f>
        <v>13209175</v>
      </c>
      <c r="I4570" s="5">
        <f>IFERROR(VLOOKUP(Tabla1[[#This Row],[FECHA]],'SIMIT CON RES'!A:D,4,FALSE),0)</f>
        <v>62</v>
      </c>
      <c r="J4570" s="9">
        <f>IFERROR(VLOOKUP(Tabla1[[#This Row],[FECHA]],'SIMIT CON RES'!A:D,3,FALSE),0)</f>
        <v>39949700</v>
      </c>
      <c r="K4570">
        <f>IFERROR(VLOOKUP(Tabla1[[#This Row],[FECHA]],'SIMIT SIN RES'!A:D,4,FALSE),0)</f>
        <v>14</v>
      </c>
      <c r="L4570" s="9">
        <f>IFERROR(VLOOKUP(Tabla1[[#This Row],[FECHA]],'SIMIT SIN RES'!A:D,3,FALSE),0)</f>
        <v>5557518</v>
      </c>
      <c r="M4570" s="5">
        <f>IFERROR(VLOOKUP(Tabla1[[#This Row],[FECHA]],'RECAUDOS DE COMPARENDOS'!A:D,4,FALSE),0)</f>
        <v>0</v>
      </c>
      <c r="N4570" s="9">
        <f>IFERROR(VLOOKUP(Tabla1[[#This Row],[FECHA]],'RECAUDOS DE COMPARENDOS'!A:D,3,FALSE),0)</f>
        <v>0</v>
      </c>
      <c r="O4570" s="5">
        <f>IFERROR(VLOOKUP(Tabla1[[#This Row],[FECHA]],'RECAUDOS DE RESOLUCIONES'!A:D,4,FALSE),0)</f>
        <v>0</v>
      </c>
      <c r="P4570" s="9">
        <f>IFERROR(VLOOKUP(Tabla1[[#This Row],[FECHA]],'RECAUDOS DE RESOLUCIONES'!A:D,3,FALSE),0)</f>
        <v>0</v>
      </c>
      <c r="Q457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88</v>
      </c>
      <c r="R4570" s="9">
        <f>Tabla1[V. COMPARENDOS]-(Tabla1[V. EXONERACIONES]+Tabla1[[#This Row],[V. SIMIT CON RESOLUCION]]+Tabla1[[#This Row],[V. SIMIT SIN RESOLUCION]]+Tabla1[[#This Row],[V. RECAUDOS COMPARENDOS]]+Tabla1[[#This Row],[V. RECAUDOS RESOLUCIONES]])</f>
        <v>51749349</v>
      </c>
      <c r="S4570" s="11">
        <f>IFERROR(VLOOKUP(Tabla1[[#This Row],[FECHA]],'RECAUDOS LOCALES'!A:D,4,FALSE),0)</f>
        <v>12</v>
      </c>
      <c r="T4570" s="9">
        <f>IFERROR(VLOOKUP(Tabla1[[#This Row],[FECHA]],'RECAUDOS LOCALES'!A:D,3,FALSE),0)</f>
        <v>3920009</v>
      </c>
      <c r="U4570" s="11">
        <f>IFERROR(VLOOKUP(Tabla1[[#This Row],[FECHA]],'RECAUDOS EXTERNOS'!A:D,4,FALSE),0)</f>
        <v>356</v>
      </c>
      <c r="V4570" s="9">
        <f>IFERROR(VLOOKUP(Tabla1[[#This Row],[FECHA]],'RECAUDOS EXTERNOS'!A:D,3,FALSE),0)</f>
        <v>57619501</v>
      </c>
    </row>
    <row r="4571" spans="1:22" x14ac:dyDescent="0.25">
      <c r="A4571" s="1">
        <v>42130</v>
      </c>
      <c r="B4571" s="3" t="s">
        <v>3</v>
      </c>
      <c r="C4571" s="2">
        <v>42125</v>
      </c>
      <c r="D4571" s="5">
        <f>YEAR(Tabla1[[#This Row],[FECHA]])</f>
        <v>2015</v>
      </c>
      <c r="E4571" s="5">
        <f>IFERROR(VLOOKUP(Tabla1[[#This Row],[FECHA]],'COMPARENDOS TOTALES'!A:D,4,FALSE),0)</f>
        <v>169</v>
      </c>
      <c r="F4571" s="9">
        <f>IFERROR(VLOOKUP(Tabla1[[#This Row],[FECHA]],'COMPARENDOS TOTALES'!A:D,3,FALSE),0)</f>
        <v>100498457</v>
      </c>
      <c r="G4571" s="5">
        <f>IFERROR(VLOOKUP(Tabla1[[#This Row],[FECHA]],EXONERACIONES!A:D,4,FALSE),0)</f>
        <v>16</v>
      </c>
      <c r="H4571" s="9">
        <f>IFERROR(VLOOKUP(Tabla1[[#This Row],[FECHA]],EXONERACIONES!A:D,3,FALSE),0)</f>
        <v>9987425</v>
      </c>
      <c r="I4571" s="5">
        <f>IFERROR(VLOOKUP(Tabla1[[#This Row],[FECHA]],'SIMIT CON RES'!A:D,4,FALSE),0)</f>
        <v>61</v>
      </c>
      <c r="J4571" s="9">
        <f>IFERROR(VLOOKUP(Tabla1[[#This Row],[FECHA]],'SIMIT CON RES'!A:D,3,FALSE),0)</f>
        <v>39305350</v>
      </c>
      <c r="K4571">
        <f>IFERROR(VLOOKUP(Tabla1[[#This Row],[FECHA]],'SIMIT SIN RES'!A:D,4,FALSE),0)</f>
        <v>8</v>
      </c>
      <c r="L4571" s="9">
        <f>IFERROR(VLOOKUP(Tabla1[[#This Row],[FECHA]],'SIMIT SIN RES'!A:D,3,FALSE),0)</f>
        <v>2919711</v>
      </c>
      <c r="M4571" s="5">
        <f>IFERROR(VLOOKUP(Tabla1[[#This Row],[FECHA]],'RECAUDOS DE COMPARENDOS'!A:D,4,FALSE),0)</f>
        <v>0</v>
      </c>
      <c r="N4571" s="9">
        <f>IFERROR(VLOOKUP(Tabla1[[#This Row],[FECHA]],'RECAUDOS DE COMPARENDOS'!A:D,3,FALSE),0)</f>
        <v>0</v>
      </c>
      <c r="O4571" s="5">
        <f>IFERROR(VLOOKUP(Tabla1[[#This Row],[FECHA]],'RECAUDOS DE RESOLUCIONES'!A:D,4,FALSE),0)</f>
        <v>0</v>
      </c>
      <c r="P4571" s="9">
        <f>IFERROR(VLOOKUP(Tabla1[[#This Row],[FECHA]],'RECAUDOS DE RESOLUCIONES'!A:D,3,FALSE),0)</f>
        <v>0</v>
      </c>
      <c r="Q457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84</v>
      </c>
      <c r="R4571" s="9">
        <f>Tabla1[V. COMPARENDOS]-(Tabla1[V. EXONERACIONES]+Tabla1[[#This Row],[V. SIMIT CON RESOLUCION]]+Tabla1[[#This Row],[V. SIMIT SIN RESOLUCION]]+Tabla1[[#This Row],[V. RECAUDOS COMPARENDOS]]+Tabla1[[#This Row],[V. RECAUDOS RESOLUCIONES]])</f>
        <v>48285971</v>
      </c>
      <c r="S4571" s="11">
        <f>IFERROR(VLOOKUP(Tabla1[[#This Row],[FECHA]],'RECAUDOS LOCALES'!A:D,4,FALSE),0)</f>
        <v>4</v>
      </c>
      <c r="T4571" s="9">
        <f>IFERROR(VLOOKUP(Tabla1[[#This Row],[FECHA]],'RECAUDOS LOCALES'!A:D,3,FALSE),0)</f>
        <v>998700</v>
      </c>
      <c r="U4571" s="11">
        <f>IFERROR(VLOOKUP(Tabla1[[#This Row],[FECHA]],'RECAUDOS EXTERNOS'!A:D,4,FALSE),0)</f>
        <v>315</v>
      </c>
      <c r="V4571" s="9">
        <f>IFERROR(VLOOKUP(Tabla1[[#This Row],[FECHA]],'RECAUDOS EXTERNOS'!A:D,3,FALSE),0)</f>
        <v>52707414</v>
      </c>
    </row>
    <row r="4572" spans="1:22" x14ac:dyDescent="0.25">
      <c r="A4572" s="1">
        <v>42131</v>
      </c>
      <c r="B4572" s="3" t="s">
        <v>6</v>
      </c>
      <c r="C4572" s="2">
        <v>42125</v>
      </c>
      <c r="D4572" s="5">
        <f>YEAR(Tabla1[[#This Row],[FECHA]])</f>
        <v>2015</v>
      </c>
      <c r="E4572" s="5">
        <f>IFERROR(VLOOKUP(Tabla1[[#This Row],[FECHA]],'COMPARENDOS TOTALES'!A:D,4,FALSE),0)</f>
        <v>178</v>
      </c>
      <c r="F4572" s="9">
        <f>IFERROR(VLOOKUP(Tabla1[[#This Row],[FECHA]],'COMPARENDOS TOTALES'!A:D,3,FALSE),0)</f>
        <v>107747391</v>
      </c>
      <c r="G4572" s="5">
        <f>IFERROR(VLOOKUP(Tabla1[[#This Row],[FECHA]],EXONERACIONES!A:D,4,FALSE),0)</f>
        <v>18</v>
      </c>
      <c r="H4572" s="9">
        <f>IFERROR(VLOOKUP(Tabla1[[#This Row],[FECHA]],EXONERACIONES!A:D,3,FALSE),0)</f>
        <v>11417077</v>
      </c>
      <c r="I4572" s="5">
        <f>IFERROR(VLOOKUP(Tabla1[[#This Row],[FECHA]],'SIMIT CON RES'!A:D,4,FALSE),0)</f>
        <v>66</v>
      </c>
      <c r="J4572" s="9">
        <f>IFERROR(VLOOKUP(Tabla1[[#This Row],[FECHA]],'SIMIT CON RES'!A:D,3,FALSE),0)</f>
        <v>42527100</v>
      </c>
      <c r="K4572">
        <f>IFERROR(VLOOKUP(Tabla1[[#This Row],[FECHA]],'SIMIT SIN RES'!A:D,4,FALSE),0)</f>
        <v>7</v>
      </c>
      <c r="L4572" s="9">
        <f>IFERROR(VLOOKUP(Tabla1[[#This Row],[FECHA]],'SIMIT SIN RES'!A:D,3,FALSE),0)</f>
        <v>3040527</v>
      </c>
      <c r="M4572" s="5">
        <f>IFERROR(VLOOKUP(Tabla1[[#This Row],[FECHA]],'RECAUDOS DE COMPARENDOS'!A:D,4,FALSE),0)</f>
        <v>0</v>
      </c>
      <c r="N4572" s="9">
        <f>IFERROR(VLOOKUP(Tabla1[[#This Row],[FECHA]],'RECAUDOS DE COMPARENDOS'!A:D,3,FALSE),0)</f>
        <v>0</v>
      </c>
      <c r="O4572" s="5">
        <f>IFERROR(VLOOKUP(Tabla1[[#This Row],[FECHA]],'RECAUDOS DE RESOLUCIONES'!A:D,4,FALSE),0)</f>
        <v>0</v>
      </c>
      <c r="P4572" s="9">
        <f>IFERROR(VLOOKUP(Tabla1[[#This Row],[FECHA]],'RECAUDOS DE RESOLUCIONES'!A:D,3,FALSE),0)</f>
        <v>0</v>
      </c>
      <c r="Q457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87</v>
      </c>
      <c r="R4572" s="9">
        <f>Tabla1[V. COMPARENDOS]-(Tabla1[V. EXONERACIONES]+Tabla1[[#This Row],[V. SIMIT CON RESOLUCION]]+Tabla1[[#This Row],[V. SIMIT SIN RESOLUCION]]+Tabla1[[#This Row],[V. RECAUDOS COMPARENDOS]]+Tabla1[[#This Row],[V. RECAUDOS RESOLUCIONES]])</f>
        <v>50762687</v>
      </c>
      <c r="S4572" s="11">
        <f>IFERROR(VLOOKUP(Tabla1[[#This Row],[FECHA]],'RECAUDOS LOCALES'!A:D,4,FALSE),0)</f>
        <v>5</v>
      </c>
      <c r="T4572" s="9">
        <f>IFERROR(VLOOKUP(Tabla1[[#This Row],[FECHA]],'RECAUDOS LOCALES'!A:D,3,FALSE),0)</f>
        <v>1590093</v>
      </c>
      <c r="U4572" s="11">
        <f>IFERROR(VLOOKUP(Tabla1[[#This Row],[FECHA]],'RECAUDOS EXTERNOS'!A:D,4,FALSE),0)</f>
        <v>240</v>
      </c>
      <c r="V4572" s="9">
        <f>IFERROR(VLOOKUP(Tabla1[[#This Row],[FECHA]],'RECAUDOS EXTERNOS'!A:D,3,FALSE),0)</f>
        <v>40137569</v>
      </c>
    </row>
    <row r="4573" spans="1:22" x14ac:dyDescent="0.25">
      <c r="A4573" s="1">
        <v>42132</v>
      </c>
      <c r="B4573" s="3" t="s">
        <v>0</v>
      </c>
      <c r="C4573" s="2">
        <v>42125</v>
      </c>
      <c r="D4573" s="5">
        <f>YEAR(Tabla1[[#This Row],[FECHA]])</f>
        <v>2015</v>
      </c>
      <c r="E4573" s="5">
        <f>IFERROR(VLOOKUP(Tabla1[[#This Row],[FECHA]],'COMPARENDOS TOTALES'!A:D,4,FALSE),0)</f>
        <v>143</v>
      </c>
      <c r="F4573" s="9">
        <f>IFERROR(VLOOKUP(Tabla1[[#This Row],[FECHA]],'COMPARENDOS TOTALES'!A:D,3,FALSE),0)</f>
        <v>85779088</v>
      </c>
      <c r="G4573" s="5">
        <f>IFERROR(VLOOKUP(Tabla1[[#This Row],[FECHA]],EXONERACIONES!A:D,4,FALSE),0)</f>
        <v>10</v>
      </c>
      <c r="H4573" s="9">
        <f>IFERROR(VLOOKUP(Tabla1[[#This Row],[FECHA]],EXONERACIONES!A:D,3,FALSE),0)</f>
        <v>6443500</v>
      </c>
      <c r="I4573" s="5">
        <f>IFERROR(VLOOKUP(Tabla1[[#This Row],[FECHA]],'SIMIT CON RES'!A:D,4,FALSE),0)</f>
        <v>65</v>
      </c>
      <c r="J4573" s="9">
        <f>IFERROR(VLOOKUP(Tabla1[[#This Row],[FECHA]],'SIMIT CON RES'!A:D,3,FALSE),0)</f>
        <v>41882750</v>
      </c>
      <c r="K4573">
        <f>IFERROR(VLOOKUP(Tabla1[[#This Row],[FECHA]],'SIMIT SIN RES'!A:D,4,FALSE),0)</f>
        <v>9</v>
      </c>
      <c r="L4573" s="9">
        <f>IFERROR(VLOOKUP(Tabla1[[#This Row],[FECHA]],'SIMIT SIN RES'!A:D,3,FALSE),0)</f>
        <v>2738486</v>
      </c>
      <c r="M4573" s="5">
        <f>IFERROR(VLOOKUP(Tabla1[[#This Row],[FECHA]],'RECAUDOS DE COMPARENDOS'!A:D,4,FALSE),0)</f>
        <v>1</v>
      </c>
      <c r="N4573" s="9">
        <f>IFERROR(VLOOKUP(Tabla1[[#This Row],[FECHA]],'RECAUDOS DE COMPARENDOS'!A:D,3,FALSE),0)</f>
        <v>644350</v>
      </c>
      <c r="O4573" s="5">
        <f>IFERROR(VLOOKUP(Tabla1[[#This Row],[FECHA]],'RECAUDOS DE RESOLUCIONES'!A:D,4,FALSE),0)</f>
        <v>0</v>
      </c>
      <c r="P4573" s="9">
        <f>IFERROR(VLOOKUP(Tabla1[[#This Row],[FECHA]],'RECAUDOS DE RESOLUCIONES'!A:D,3,FALSE),0)</f>
        <v>0</v>
      </c>
      <c r="Q457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58</v>
      </c>
      <c r="R4573" s="9">
        <f>Tabla1[V. COMPARENDOS]-(Tabla1[V. EXONERACIONES]+Tabla1[[#This Row],[V. SIMIT CON RESOLUCION]]+Tabla1[[#This Row],[V. SIMIT SIN RESOLUCION]]+Tabla1[[#This Row],[V. RECAUDOS COMPARENDOS]]+Tabla1[[#This Row],[V. RECAUDOS RESOLUCIONES]])</f>
        <v>34070002</v>
      </c>
      <c r="S4573" s="11">
        <f>IFERROR(VLOOKUP(Tabla1[[#This Row],[FECHA]],'RECAUDOS LOCALES'!A:D,4,FALSE),0)</f>
        <v>7</v>
      </c>
      <c r="T4573" s="9">
        <f>IFERROR(VLOOKUP(Tabla1[[#This Row],[FECHA]],'RECAUDOS LOCALES'!A:D,3,FALSE),0)</f>
        <v>2045550</v>
      </c>
      <c r="U4573" s="11">
        <f>IFERROR(VLOOKUP(Tabla1[[#This Row],[FECHA]],'RECAUDOS EXTERNOS'!A:D,4,FALSE),0)</f>
        <v>244</v>
      </c>
      <c r="V4573" s="9">
        <f>IFERROR(VLOOKUP(Tabla1[[#This Row],[FECHA]],'RECAUDOS EXTERNOS'!A:D,3,FALSE),0)</f>
        <v>40252976</v>
      </c>
    </row>
    <row r="4574" spans="1:22" x14ac:dyDescent="0.25">
      <c r="A4574" s="1">
        <v>42133</v>
      </c>
      <c r="B4574" s="3" t="s">
        <v>5</v>
      </c>
      <c r="C4574" s="2">
        <v>42125</v>
      </c>
      <c r="D4574" s="5">
        <f>YEAR(Tabla1[[#This Row],[FECHA]])</f>
        <v>2015</v>
      </c>
      <c r="E4574" s="5">
        <f>IFERROR(VLOOKUP(Tabla1[[#This Row],[FECHA]],'COMPARENDOS TOTALES'!A:D,4,FALSE),0)</f>
        <v>180</v>
      </c>
      <c r="F4574" s="9">
        <f>IFERROR(VLOOKUP(Tabla1[[#This Row],[FECHA]],'COMPARENDOS TOTALES'!A:D,3,FALSE),0)</f>
        <v>109841527</v>
      </c>
      <c r="G4574" s="5">
        <f>IFERROR(VLOOKUP(Tabla1[[#This Row],[FECHA]],EXONERACIONES!A:D,4,FALSE),0)</f>
        <v>15</v>
      </c>
      <c r="H4574" s="9">
        <f>IFERROR(VLOOKUP(Tabla1[[#This Row],[FECHA]],EXONERACIONES!A:D,3,FALSE),0)</f>
        <v>9665250</v>
      </c>
      <c r="I4574" s="5">
        <f>IFERROR(VLOOKUP(Tabla1[[#This Row],[FECHA]],'SIMIT CON RES'!A:D,4,FALSE),0)</f>
        <v>75</v>
      </c>
      <c r="J4574" s="9">
        <f>IFERROR(VLOOKUP(Tabla1[[#This Row],[FECHA]],'SIMIT CON RES'!A:D,3,FALSE),0)</f>
        <v>48326250</v>
      </c>
      <c r="K4574">
        <f>IFERROR(VLOOKUP(Tabla1[[#This Row],[FECHA]],'SIMIT SIN RES'!A:D,4,FALSE),0)</f>
        <v>3</v>
      </c>
      <c r="L4574" s="9">
        <f>IFERROR(VLOOKUP(Tabla1[[#This Row],[FECHA]],'SIMIT SIN RES'!A:D,3,FALSE),0)</f>
        <v>1107477</v>
      </c>
      <c r="M4574" s="5">
        <f>IFERROR(VLOOKUP(Tabla1[[#This Row],[FECHA]],'RECAUDOS DE COMPARENDOS'!A:D,4,FALSE),0)</f>
        <v>0</v>
      </c>
      <c r="N4574" s="9">
        <f>IFERROR(VLOOKUP(Tabla1[[#This Row],[FECHA]],'RECAUDOS DE COMPARENDOS'!A:D,3,FALSE),0)</f>
        <v>0</v>
      </c>
      <c r="O4574" s="5">
        <f>IFERROR(VLOOKUP(Tabla1[[#This Row],[FECHA]],'RECAUDOS DE RESOLUCIONES'!A:D,4,FALSE),0)</f>
        <v>0</v>
      </c>
      <c r="P4574" s="9">
        <f>IFERROR(VLOOKUP(Tabla1[[#This Row],[FECHA]],'RECAUDOS DE RESOLUCIONES'!A:D,3,FALSE),0)</f>
        <v>0</v>
      </c>
      <c r="Q457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87</v>
      </c>
      <c r="R4574" s="9">
        <f>Tabla1[V. COMPARENDOS]-(Tabla1[V. EXONERACIONES]+Tabla1[[#This Row],[V. SIMIT CON RESOLUCION]]+Tabla1[[#This Row],[V. SIMIT SIN RESOLUCION]]+Tabla1[[#This Row],[V. RECAUDOS COMPARENDOS]]+Tabla1[[#This Row],[V. RECAUDOS RESOLUCIONES]])</f>
        <v>50742550</v>
      </c>
      <c r="S4574" s="11">
        <f>IFERROR(VLOOKUP(Tabla1[[#This Row],[FECHA]],'RECAUDOS LOCALES'!A:D,4,FALSE),0)</f>
        <v>0</v>
      </c>
      <c r="T4574" s="9">
        <f>IFERROR(VLOOKUP(Tabla1[[#This Row],[FECHA]],'RECAUDOS LOCALES'!A:D,3,FALSE),0)</f>
        <v>0</v>
      </c>
      <c r="U4574" s="11">
        <f>IFERROR(VLOOKUP(Tabla1[[#This Row],[FECHA]],'RECAUDOS EXTERNOS'!A:D,4,FALSE),0)</f>
        <v>33</v>
      </c>
      <c r="V4574" s="9">
        <f>IFERROR(VLOOKUP(Tabla1[[#This Row],[FECHA]],'RECAUDOS EXTERNOS'!A:D,3,FALSE),0)</f>
        <v>4891190</v>
      </c>
    </row>
    <row r="4575" spans="1:22" x14ac:dyDescent="0.25">
      <c r="A4575" s="1">
        <v>42134</v>
      </c>
      <c r="B4575" s="3" t="s">
        <v>4</v>
      </c>
      <c r="C4575" s="2">
        <v>42125</v>
      </c>
      <c r="D4575" s="5">
        <f>YEAR(Tabla1[[#This Row],[FECHA]])</f>
        <v>2015</v>
      </c>
      <c r="E4575" s="5">
        <f>IFERROR(VLOOKUP(Tabla1[[#This Row],[FECHA]],'COMPARENDOS TOTALES'!A:D,4,FALSE),0)</f>
        <v>196</v>
      </c>
      <c r="F4575" s="9">
        <f>IFERROR(VLOOKUP(Tabla1[[#This Row],[FECHA]],'COMPARENDOS TOTALES'!A:D,3,FALSE),0)</f>
        <v>137176736</v>
      </c>
      <c r="G4575" s="5">
        <f>IFERROR(VLOOKUP(Tabla1[[#This Row],[FECHA]],EXONERACIONES!A:D,4,FALSE),0)</f>
        <v>13</v>
      </c>
      <c r="H4575" s="9">
        <f>IFERROR(VLOOKUP(Tabla1[[#This Row],[FECHA]],EXONERACIONES!A:D,3,FALSE),0)</f>
        <v>8376550</v>
      </c>
      <c r="I4575" s="5">
        <f>IFERROR(VLOOKUP(Tabla1[[#This Row],[FECHA]],'SIMIT CON RES'!A:D,4,FALSE),0)</f>
        <v>77</v>
      </c>
      <c r="J4575" s="9">
        <f>IFERROR(VLOOKUP(Tabla1[[#This Row],[FECHA]],'SIMIT CON RES'!A:D,3,FALSE),0)</f>
        <v>49614950</v>
      </c>
      <c r="K4575">
        <f>IFERROR(VLOOKUP(Tabla1[[#This Row],[FECHA]],'SIMIT SIN RES'!A:D,4,FALSE),0)</f>
        <v>12</v>
      </c>
      <c r="L4575" s="9">
        <f>IFERROR(VLOOKUP(Tabla1[[#This Row],[FECHA]],'SIMIT SIN RES'!A:D,3,FALSE),0)</f>
        <v>23569786</v>
      </c>
      <c r="M4575" s="5">
        <f>IFERROR(VLOOKUP(Tabla1[[#This Row],[FECHA]],'RECAUDOS DE COMPARENDOS'!A:D,4,FALSE),0)</f>
        <v>0</v>
      </c>
      <c r="N4575" s="9">
        <f>IFERROR(VLOOKUP(Tabla1[[#This Row],[FECHA]],'RECAUDOS DE COMPARENDOS'!A:D,3,FALSE),0)</f>
        <v>0</v>
      </c>
      <c r="O4575" s="5">
        <f>IFERROR(VLOOKUP(Tabla1[[#This Row],[FECHA]],'RECAUDOS DE RESOLUCIONES'!A:D,4,FALSE),0)</f>
        <v>0</v>
      </c>
      <c r="P4575" s="9">
        <f>IFERROR(VLOOKUP(Tabla1[[#This Row],[FECHA]],'RECAUDOS DE RESOLUCIONES'!A:D,3,FALSE),0)</f>
        <v>0</v>
      </c>
      <c r="Q457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94</v>
      </c>
      <c r="R4575" s="9">
        <f>Tabla1[V. COMPARENDOS]-(Tabla1[V. EXONERACIONES]+Tabla1[[#This Row],[V. SIMIT CON RESOLUCION]]+Tabla1[[#This Row],[V. SIMIT SIN RESOLUCION]]+Tabla1[[#This Row],[V. RECAUDOS COMPARENDOS]]+Tabla1[[#This Row],[V. RECAUDOS RESOLUCIONES]])</f>
        <v>55615450</v>
      </c>
      <c r="S4575" s="11">
        <f>IFERROR(VLOOKUP(Tabla1[[#This Row],[FECHA]],'RECAUDOS LOCALES'!A:D,4,FALSE),0)</f>
        <v>0</v>
      </c>
      <c r="T4575" s="9">
        <f>IFERROR(VLOOKUP(Tabla1[[#This Row],[FECHA]],'RECAUDOS LOCALES'!A:D,3,FALSE),0)</f>
        <v>0</v>
      </c>
      <c r="U4575" s="11">
        <f>IFERROR(VLOOKUP(Tabla1[[#This Row],[FECHA]],'RECAUDOS EXTERNOS'!A:D,4,FALSE),0)</f>
        <v>0</v>
      </c>
      <c r="V4575" s="9">
        <f>IFERROR(VLOOKUP(Tabla1[[#This Row],[FECHA]],'RECAUDOS EXTERNOS'!A:D,3,FALSE),0)</f>
        <v>0</v>
      </c>
    </row>
    <row r="4576" spans="1:22" x14ac:dyDescent="0.25">
      <c r="A4576" s="1">
        <v>42135</v>
      </c>
      <c r="B4576" s="3" t="s">
        <v>1</v>
      </c>
      <c r="C4576" s="2">
        <v>42125</v>
      </c>
      <c r="D4576" s="5">
        <f>YEAR(Tabla1[[#This Row],[FECHA]])</f>
        <v>2015</v>
      </c>
      <c r="E4576" s="5">
        <f>IFERROR(VLOOKUP(Tabla1[[#This Row],[FECHA]],'COMPARENDOS TOTALES'!A:D,4,FALSE),0)</f>
        <v>144</v>
      </c>
      <c r="F4576" s="9">
        <f>IFERROR(VLOOKUP(Tabla1[[#This Row],[FECHA]],'COMPARENDOS TOTALES'!A:D,3,FALSE),0)</f>
        <v>93371680</v>
      </c>
      <c r="G4576" s="5">
        <f>IFERROR(VLOOKUP(Tabla1[[#This Row],[FECHA]],EXONERACIONES!A:D,4,FALSE),0)</f>
        <v>10</v>
      </c>
      <c r="H4576" s="9">
        <f>IFERROR(VLOOKUP(Tabla1[[#This Row],[FECHA]],EXONERACIONES!A:D,3,FALSE),0)</f>
        <v>6443500</v>
      </c>
      <c r="I4576" s="5">
        <f>IFERROR(VLOOKUP(Tabla1[[#This Row],[FECHA]],'SIMIT CON RES'!A:D,4,FALSE),0)</f>
        <v>52</v>
      </c>
      <c r="J4576" s="9">
        <f>IFERROR(VLOOKUP(Tabla1[[#This Row],[FECHA]],'SIMIT CON RES'!A:D,3,FALSE),0)</f>
        <v>33506200</v>
      </c>
      <c r="K4576">
        <f>IFERROR(VLOOKUP(Tabla1[[#This Row],[FECHA]],'SIMIT SIN RES'!A:D,4,FALSE),0)</f>
        <v>20</v>
      </c>
      <c r="L4576" s="9">
        <f>IFERROR(VLOOKUP(Tabla1[[#This Row],[FECHA]],'SIMIT SIN RES'!A:D,3,FALSE),0)</f>
        <v>15244247</v>
      </c>
      <c r="M4576" s="5">
        <f>IFERROR(VLOOKUP(Tabla1[[#This Row],[FECHA]],'RECAUDOS DE COMPARENDOS'!A:D,4,FALSE),0)</f>
        <v>0</v>
      </c>
      <c r="N4576" s="9">
        <f>IFERROR(VLOOKUP(Tabla1[[#This Row],[FECHA]],'RECAUDOS DE COMPARENDOS'!A:D,3,FALSE),0)</f>
        <v>0</v>
      </c>
      <c r="O4576" s="5">
        <f>IFERROR(VLOOKUP(Tabla1[[#This Row],[FECHA]],'RECAUDOS DE RESOLUCIONES'!A:D,4,FALSE),0)</f>
        <v>0</v>
      </c>
      <c r="P4576" s="9">
        <f>IFERROR(VLOOKUP(Tabla1[[#This Row],[FECHA]],'RECAUDOS DE RESOLUCIONES'!A:D,3,FALSE),0)</f>
        <v>0</v>
      </c>
      <c r="Q457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62</v>
      </c>
      <c r="R4576" s="9">
        <f>Tabla1[V. COMPARENDOS]-(Tabla1[V. EXONERACIONES]+Tabla1[[#This Row],[V. SIMIT CON RESOLUCION]]+Tabla1[[#This Row],[V. SIMIT SIN RESOLUCION]]+Tabla1[[#This Row],[V. RECAUDOS COMPARENDOS]]+Tabla1[[#This Row],[V. RECAUDOS RESOLUCIONES]])</f>
        <v>38177733</v>
      </c>
      <c r="S4576" s="11">
        <f>IFERROR(VLOOKUP(Tabla1[[#This Row],[FECHA]],'RECAUDOS LOCALES'!A:D,4,FALSE),0)</f>
        <v>10</v>
      </c>
      <c r="T4576" s="9">
        <f>IFERROR(VLOOKUP(Tabla1[[#This Row],[FECHA]],'RECAUDOS LOCALES'!A:D,3,FALSE),0)</f>
        <v>2716966</v>
      </c>
      <c r="U4576" s="11">
        <f>IFERROR(VLOOKUP(Tabla1[[#This Row],[FECHA]],'RECAUDOS EXTERNOS'!A:D,4,FALSE),0)</f>
        <v>278</v>
      </c>
      <c r="V4576" s="9">
        <f>IFERROR(VLOOKUP(Tabla1[[#This Row],[FECHA]],'RECAUDOS EXTERNOS'!A:D,3,FALSE),0)</f>
        <v>45609494</v>
      </c>
    </row>
    <row r="4577" spans="1:22" x14ac:dyDescent="0.25">
      <c r="A4577" s="1">
        <v>42136</v>
      </c>
      <c r="B4577" s="3" t="s">
        <v>2</v>
      </c>
      <c r="C4577" s="2">
        <v>42125</v>
      </c>
      <c r="D4577" s="5">
        <f>YEAR(Tabla1[[#This Row],[FECHA]])</f>
        <v>2015</v>
      </c>
      <c r="E4577" s="5">
        <f>IFERROR(VLOOKUP(Tabla1[[#This Row],[FECHA]],'COMPARENDOS TOTALES'!A:D,4,FALSE),0)</f>
        <v>135</v>
      </c>
      <c r="F4577" s="9">
        <f>IFERROR(VLOOKUP(Tabla1[[#This Row],[FECHA]],'COMPARENDOS TOTALES'!A:D,3,FALSE),0)</f>
        <v>82436523</v>
      </c>
      <c r="G4577" s="5">
        <f>IFERROR(VLOOKUP(Tabla1[[#This Row],[FECHA]],EXONERACIONES!A:D,4,FALSE),0)</f>
        <v>11</v>
      </c>
      <c r="H4577" s="9">
        <f>IFERROR(VLOOKUP(Tabla1[[#This Row],[FECHA]],EXONERACIONES!A:D,3,FALSE),0)</f>
        <v>7087850</v>
      </c>
      <c r="I4577" s="5">
        <f>IFERROR(VLOOKUP(Tabla1[[#This Row],[FECHA]],'SIMIT CON RES'!A:D,4,FALSE),0)</f>
        <v>64</v>
      </c>
      <c r="J4577" s="9">
        <f>IFERROR(VLOOKUP(Tabla1[[#This Row],[FECHA]],'SIMIT CON RES'!A:D,3,FALSE),0)</f>
        <v>41238400</v>
      </c>
      <c r="K4577">
        <f>IFERROR(VLOOKUP(Tabla1[[#This Row],[FECHA]],'SIMIT SIN RES'!A:D,4,FALSE),0)</f>
        <v>5</v>
      </c>
      <c r="L4577" s="9">
        <f>IFERROR(VLOOKUP(Tabla1[[#This Row],[FECHA]],'SIMIT SIN RES'!A:D,3,FALSE),0)</f>
        <v>1751827</v>
      </c>
      <c r="M4577" s="5">
        <f>IFERROR(VLOOKUP(Tabla1[[#This Row],[FECHA]],'RECAUDOS DE COMPARENDOS'!A:D,4,FALSE),0)</f>
        <v>0</v>
      </c>
      <c r="N4577" s="9">
        <f>IFERROR(VLOOKUP(Tabla1[[#This Row],[FECHA]],'RECAUDOS DE COMPARENDOS'!A:D,3,FALSE),0)</f>
        <v>0</v>
      </c>
      <c r="O4577" s="5">
        <f>IFERROR(VLOOKUP(Tabla1[[#This Row],[FECHA]],'RECAUDOS DE RESOLUCIONES'!A:D,4,FALSE),0)</f>
        <v>0</v>
      </c>
      <c r="P4577" s="9">
        <f>IFERROR(VLOOKUP(Tabla1[[#This Row],[FECHA]],'RECAUDOS DE RESOLUCIONES'!A:D,3,FALSE),0)</f>
        <v>0</v>
      </c>
      <c r="Q457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55</v>
      </c>
      <c r="R4577" s="9">
        <f>Tabla1[V. COMPARENDOS]-(Tabla1[V. EXONERACIONES]+Tabla1[[#This Row],[V. SIMIT CON RESOLUCION]]+Tabla1[[#This Row],[V. SIMIT SIN RESOLUCION]]+Tabla1[[#This Row],[V. RECAUDOS COMPARENDOS]]+Tabla1[[#This Row],[V. RECAUDOS RESOLUCIONES]])</f>
        <v>32358446</v>
      </c>
      <c r="S4577" s="11">
        <f>IFERROR(VLOOKUP(Tabla1[[#This Row],[FECHA]],'RECAUDOS LOCALES'!A:D,4,FALSE),0)</f>
        <v>8</v>
      </c>
      <c r="T4577" s="9">
        <f>IFERROR(VLOOKUP(Tabla1[[#This Row],[FECHA]],'RECAUDOS LOCALES'!A:D,3,FALSE),0)</f>
        <v>2577401</v>
      </c>
      <c r="U4577" s="11">
        <f>IFERROR(VLOOKUP(Tabla1[[#This Row],[FECHA]],'RECAUDOS EXTERNOS'!A:D,4,FALSE),0)</f>
        <v>242</v>
      </c>
      <c r="V4577" s="9">
        <f>IFERROR(VLOOKUP(Tabla1[[#This Row],[FECHA]],'RECAUDOS EXTERNOS'!A:D,3,FALSE),0)</f>
        <v>40704009</v>
      </c>
    </row>
    <row r="4578" spans="1:22" x14ac:dyDescent="0.25">
      <c r="A4578" s="1">
        <v>42137</v>
      </c>
      <c r="B4578" s="3" t="s">
        <v>3</v>
      </c>
      <c r="C4578" s="2">
        <v>42125</v>
      </c>
      <c r="D4578" s="5">
        <f>YEAR(Tabla1[[#This Row],[FECHA]])</f>
        <v>2015</v>
      </c>
      <c r="E4578" s="5">
        <f>IFERROR(VLOOKUP(Tabla1[[#This Row],[FECHA]],'COMPARENDOS TOTALES'!A:D,4,FALSE),0)</f>
        <v>119</v>
      </c>
      <c r="F4578" s="9">
        <f>IFERROR(VLOOKUP(Tabla1[[#This Row],[FECHA]],'COMPARENDOS TOTALES'!A:D,3,FALSE),0)</f>
        <v>70193868</v>
      </c>
      <c r="G4578" s="5">
        <f>IFERROR(VLOOKUP(Tabla1[[#This Row],[FECHA]],EXONERACIONES!A:D,4,FALSE),0)</f>
        <v>11</v>
      </c>
      <c r="H4578" s="9">
        <f>IFERROR(VLOOKUP(Tabla1[[#This Row],[FECHA]],EXONERACIONES!A:D,3,FALSE),0)</f>
        <v>7087850</v>
      </c>
      <c r="I4578" s="5">
        <f>IFERROR(VLOOKUP(Tabla1[[#This Row],[FECHA]],'SIMIT CON RES'!A:D,4,FALSE),0)</f>
        <v>50</v>
      </c>
      <c r="J4578" s="9">
        <f>IFERROR(VLOOKUP(Tabla1[[#This Row],[FECHA]],'SIMIT CON RES'!A:D,3,FALSE),0)</f>
        <v>32217500</v>
      </c>
      <c r="K4578">
        <f>IFERROR(VLOOKUP(Tabla1[[#This Row],[FECHA]],'SIMIT SIN RES'!A:D,4,FALSE),0)</f>
        <v>11</v>
      </c>
      <c r="L4578" s="9">
        <f>IFERROR(VLOOKUP(Tabla1[[#This Row],[FECHA]],'SIMIT SIN RES'!A:D,3,FALSE),0)</f>
        <v>4148002</v>
      </c>
      <c r="M4578" s="5">
        <f>IFERROR(VLOOKUP(Tabla1[[#This Row],[FECHA]],'RECAUDOS DE COMPARENDOS'!A:D,4,FALSE),0)</f>
        <v>0</v>
      </c>
      <c r="N4578" s="9">
        <f>IFERROR(VLOOKUP(Tabla1[[#This Row],[FECHA]],'RECAUDOS DE COMPARENDOS'!A:D,3,FALSE),0)</f>
        <v>0</v>
      </c>
      <c r="O4578" s="5">
        <f>IFERROR(VLOOKUP(Tabla1[[#This Row],[FECHA]],'RECAUDOS DE RESOLUCIONES'!A:D,4,FALSE),0)</f>
        <v>0</v>
      </c>
      <c r="P4578" s="9">
        <f>IFERROR(VLOOKUP(Tabla1[[#This Row],[FECHA]],'RECAUDOS DE RESOLUCIONES'!A:D,3,FALSE),0)</f>
        <v>0</v>
      </c>
      <c r="Q457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47</v>
      </c>
      <c r="R4578" s="9">
        <f>Tabla1[V. COMPARENDOS]-(Tabla1[V. EXONERACIONES]+Tabla1[[#This Row],[V. SIMIT CON RESOLUCION]]+Tabla1[[#This Row],[V. SIMIT SIN RESOLUCION]]+Tabla1[[#This Row],[V. RECAUDOS COMPARENDOS]]+Tabla1[[#This Row],[V. RECAUDOS RESOLUCIONES]])</f>
        <v>26740516</v>
      </c>
      <c r="S4578" s="11">
        <f>IFERROR(VLOOKUP(Tabla1[[#This Row],[FECHA]],'RECAUDOS LOCALES'!A:D,4,FALSE),0)</f>
        <v>4</v>
      </c>
      <c r="T4578" s="9">
        <f>IFERROR(VLOOKUP(Tabla1[[#This Row],[FECHA]],'RECAUDOS LOCALES'!A:D,3,FALSE),0)</f>
        <v>1384425</v>
      </c>
      <c r="U4578" s="11">
        <f>IFERROR(VLOOKUP(Tabla1[[#This Row],[FECHA]],'RECAUDOS EXTERNOS'!A:D,4,FALSE),0)</f>
        <v>198</v>
      </c>
      <c r="V4578" s="9">
        <f>IFERROR(VLOOKUP(Tabla1[[#This Row],[FECHA]],'RECAUDOS EXTERNOS'!A:D,3,FALSE),0)</f>
        <v>34744241</v>
      </c>
    </row>
    <row r="4579" spans="1:22" x14ac:dyDescent="0.25">
      <c r="A4579" s="1">
        <v>42138</v>
      </c>
      <c r="B4579" s="3" t="s">
        <v>6</v>
      </c>
      <c r="C4579" s="2">
        <v>42125</v>
      </c>
      <c r="D4579" s="5">
        <f>YEAR(Tabla1[[#This Row],[FECHA]])</f>
        <v>2015</v>
      </c>
      <c r="E4579" s="5">
        <f>IFERROR(VLOOKUP(Tabla1[[#This Row],[FECHA]],'COMPARENDOS TOTALES'!A:D,4,FALSE),0)</f>
        <v>101</v>
      </c>
      <c r="F4579" s="9">
        <f>IFERROR(VLOOKUP(Tabla1[[#This Row],[FECHA]],'COMPARENDOS TOTALES'!A:D,3,FALSE),0)</f>
        <v>60870936</v>
      </c>
      <c r="G4579" s="5">
        <f>IFERROR(VLOOKUP(Tabla1[[#This Row],[FECHA]],EXONERACIONES!A:D,4,FALSE),0)</f>
        <v>7</v>
      </c>
      <c r="H4579" s="9">
        <f>IFERROR(VLOOKUP(Tabla1[[#This Row],[FECHA]],EXONERACIONES!A:D,3,FALSE),0)</f>
        <v>4510450</v>
      </c>
      <c r="I4579" s="5">
        <f>IFERROR(VLOOKUP(Tabla1[[#This Row],[FECHA]],'SIMIT CON RES'!A:D,4,FALSE),0)</f>
        <v>41</v>
      </c>
      <c r="J4579" s="9">
        <f>IFERROR(VLOOKUP(Tabla1[[#This Row],[FECHA]],'SIMIT CON RES'!A:D,3,FALSE),0)</f>
        <v>26418350</v>
      </c>
      <c r="K4579">
        <f>IFERROR(VLOOKUP(Tabla1[[#This Row],[FECHA]],'SIMIT SIN RES'!A:D,4,FALSE),0)</f>
        <v>1</v>
      </c>
      <c r="L4579" s="9">
        <f>IFERROR(VLOOKUP(Tabla1[[#This Row],[FECHA]],'SIMIT SIN RES'!A:D,3,FALSE),0)</f>
        <v>322175</v>
      </c>
      <c r="M4579" s="5">
        <f>IFERROR(VLOOKUP(Tabla1[[#This Row],[FECHA]],'RECAUDOS DE COMPARENDOS'!A:D,4,FALSE),0)</f>
        <v>1</v>
      </c>
      <c r="N4579" s="9">
        <f>IFERROR(VLOOKUP(Tabla1[[#This Row],[FECHA]],'RECAUDOS DE COMPARENDOS'!A:D,3,FALSE),0)</f>
        <v>644350</v>
      </c>
      <c r="O4579" s="5">
        <f>IFERROR(VLOOKUP(Tabla1[[#This Row],[FECHA]],'RECAUDOS DE RESOLUCIONES'!A:D,4,FALSE),0)</f>
        <v>0</v>
      </c>
      <c r="P4579" s="9">
        <f>IFERROR(VLOOKUP(Tabla1[[#This Row],[FECHA]],'RECAUDOS DE RESOLUCIONES'!A:D,3,FALSE),0)</f>
        <v>0</v>
      </c>
      <c r="Q457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51</v>
      </c>
      <c r="R4579" s="9">
        <f>Tabla1[V. COMPARENDOS]-(Tabla1[V. EXONERACIONES]+Tabla1[[#This Row],[V. SIMIT CON RESOLUCION]]+Tabla1[[#This Row],[V. SIMIT SIN RESOLUCION]]+Tabla1[[#This Row],[V. RECAUDOS COMPARENDOS]]+Tabla1[[#This Row],[V. RECAUDOS RESOLUCIONES]])</f>
        <v>28975611</v>
      </c>
      <c r="S4579" s="11">
        <f>IFERROR(VLOOKUP(Tabla1[[#This Row],[FECHA]],'RECAUDOS LOCALES'!A:D,4,FALSE),0)</f>
        <v>13</v>
      </c>
      <c r="T4579" s="9">
        <f>IFERROR(VLOOKUP(Tabla1[[#This Row],[FECHA]],'RECAUDOS LOCALES'!A:D,3,FALSE),0)</f>
        <v>2693605</v>
      </c>
      <c r="U4579" s="11">
        <f>IFERROR(VLOOKUP(Tabla1[[#This Row],[FECHA]],'RECAUDOS EXTERNOS'!A:D,4,FALSE),0)</f>
        <v>205</v>
      </c>
      <c r="V4579" s="9">
        <f>IFERROR(VLOOKUP(Tabla1[[#This Row],[FECHA]],'RECAUDOS EXTERNOS'!A:D,3,FALSE),0)</f>
        <v>35386042</v>
      </c>
    </row>
    <row r="4580" spans="1:22" x14ac:dyDescent="0.25">
      <c r="A4580" s="1">
        <v>42139</v>
      </c>
      <c r="B4580" s="3" t="s">
        <v>0</v>
      </c>
      <c r="C4580" s="2">
        <v>42125</v>
      </c>
      <c r="D4580" s="5">
        <f>YEAR(Tabla1[[#This Row],[FECHA]])</f>
        <v>2015</v>
      </c>
      <c r="E4580" s="5">
        <f>IFERROR(VLOOKUP(Tabla1[[#This Row],[FECHA]],'COMPARENDOS TOTALES'!A:D,4,FALSE),0)</f>
        <v>94</v>
      </c>
      <c r="F4580" s="9">
        <f>IFERROR(VLOOKUP(Tabla1[[#This Row],[FECHA]],'COMPARENDOS TOTALES'!A:D,3,FALSE),0)</f>
        <v>56884018</v>
      </c>
      <c r="G4580" s="5">
        <f>IFERROR(VLOOKUP(Tabla1[[#This Row],[FECHA]],EXONERACIONES!A:D,4,FALSE),0)</f>
        <v>5</v>
      </c>
      <c r="H4580" s="9">
        <f>IFERROR(VLOOKUP(Tabla1[[#This Row],[FECHA]],EXONERACIONES!A:D,3,FALSE),0)</f>
        <v>3221750</v>
      </c>
      <c r="I4580" s="5">
        <f>IFERROR(VLOOKUP(Tabla1[[#This Row],[FECHA]],'SIMIT CON RES'!A:D,4,FALSE),0)</f>
        <v>40</v>
      </c>
      <c r="J4580" s="9">
        <f>IFERROR(VLOOKUP(Tabla1[[#This Row],[FECHA]],'SIMIT CON RES'!A:D,3,FALSE),0)</f>
        <v>25774000</v>
      </c>
      <c r="K4580">
        <f>IFERROR(VLOOKUP(Tabla1[[#This Row],[FECHA]],'SIMIT SIN RES'!A:D,4,FALSE),0)</f>
        <v>6</v>
      </c>
      <c r="L4580" s="9">
        <f>IFERROR(VLOOKUP(Tabla1[[#This Row],[FECHA]],'SIMIT SIN RES'!A:D,3,FALSE),0)</f>
        <v>3503652</v>
      </c>
      <c r="M4580" s="5">
        <f>IFERROR(VLOOKUP(Tabla1[[#This Row],[FECHA]],'RECAUDOS DE COMPARENDOS'!A:D,4,FALSE),0)</f>
        <v>0</v>
      </c>
      <c r="N4580" s="9">
        <f>IFERROR(VLOOKUP(Tabla1[[#This Row],[FECHA]],'RECAUDOS DE COMPARENDOS'!A:D,3,FALSE),0)</f>
        <v>0</v>
      </c>
      <c r="O4580" s="5">
        <f>IFERROR(VLOOKUP(Tabla1[[#This Row],[FECHA]],'RECAUDOS DE RESOLUCIONES'!A:D,4,FALSE),0)</f>
        <v>0</v>
      </c>
      <c r="P4580" s="9">
        <f>IFERROR(VLOOKUP(Tabla1[[#This Row],[FECHA]],'RECAUDOS DE RESOLUCIONES'!A:D,3,FALSE),0)</f>
        <v>0</v>
      </c>
      <c r="Q458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43</v>
      </c>
      <c r="R4580" s="9">
        <f>Tabla1[V. COMPARENDOS]-(Tabla1[V. EXONERACIONES]+Tabla1[[#This Row],[V. SIMIT CON RESOLUCION]]+Tabla1[[#This Row],[V. SIMIT SIN RESOLUCION]]+Tabla1[[#This Row],[V. RECAUDOS COMPARENDOS]]+Tabla1[[#This Row],[V. RECAUDOS RESOLUCIONES]])</f>
        <v>24384616</v>
      </c>
      <c r="S4580" s="11">
        <f>IFERROR(VLOOKUP(Tabla1[[#This Row],[FECHA]],'RECAUDOS LOCALES'!A:D,4,FALSE),0)</f>
        <v>10</v>
      </c>
      <c r="T4580" s="9">
        <f>IFERROR(VLOOKUP(Tabla1[[#This Row],[FECHA]],'RECAUDOS LOCALES'!A:D,3,FALSE),0)</f>
        <v>2931750</v>
      </c>
      <c r="U4580" s="11">
        <f>IFERROR(VLOOKUP(Tabla1[[#This Row],[FECHA]],'RECAUDOS EXTERNOS'!A:D,4,FALSE),0)</f>
        <v>160</v>
      </c>
      <c r="V4580" s="9">
        <f>IFERROR(VLOOKUP(Tabla1[[#This Row],[FECHA]],'RECAUDOS EXTERNOS'!A:D,3,FALSE),0)</f>
        <v>31283823</v>
      </c>
    </row>
    <row r="4581" spans="1:22" x14ac:dyDescent="0.25">
      <c r="A4581" s="1">
        <v>42140</v>
      </c>
      <c r="B4581" s="3" t="s">
        <v>5</v>
      </c>
      <c r="C4581" s="2">
        <v>42125</v>
      </c>
      <c r="D4581" s="5">
        <f>YEAR(Tabla1[[#This Row],[FECHA]])</f>
        <v>2015</v>
      </c>
      <c r="E4581" s="5">
        <f>IFERROR(VLOOKUP(Tabla1[[#This Row],[FECHA]],'COMPARENDOS TOTALES'!A:D,4,FALSE),0)</f>
        <v>209</v>
      </c>
      <c r="F4581" s="9">
        <f>IFERROR(VLOOKUP(Tabla1[[#This Row],[FECHA]],'COMPARENDOS TOTALES'!A:D,3,FALSE),0)</f>
        <v>141334133</v>
      </c>
      <c r="G4581" s="5">
        <f>IFERROR(VLOOKUP(Tabla1[[#This Row],[FECHA]],EXONERACIONES!A:D,4,FALSE),0)</f>
        <v>16</v>
      </c>
      <c r="H4581" s="9">
        <f>IFERROR(VLOOKUP(Tabla1[[#This Row],[FECHA]],EXONERACIONES!A:D,3,FALSE),0)</f>
        <v>9987425</v>
      </c>
      <c r="I4581" s="5">
        <f>IFERROR(VLOOKUP(Tabla1[[#This Row],[FECHA]],'SIMIT CON RES'!A:D,4,FALSE),0)</f>
        <v>91</v>
      </c>
      <c r="J4581" s="9">
        <f>IFERROR(VLOOKUP(Tabla1[[#This Row],[FECHA]],'SIMIT CON RES'!A:D,3,FALSE),0)</f>
        <v>58635850</v>
      </c>
      <c r="K4581">
        <f>IFERROR(VLOOKUP(Tabla1[[#This Row],[FECHA]],'SIMIT SIN RES'!A:D,4,FALSE),0)</f>
        <v>5</v>
      </c>
      <c r="L4581" s="9">
        <f>IFERROR(VLOOKUP(Tabla1[[#This Row],[FECHA]],'SIMIT SIN RES'!A:D,3,FALSE),0)</f>
        <v>17075275</v>
      </c>
      <c r="M4581" s="5">
        <f>IFERROR(VLOOKUP(Tabla1[[#This Row],[FECHA]],'RECAUDOS DE COMPARENDOS'!A:D,4,FALSE),0)</f>
        <v>0</v>
      </c>
      <c r="N4581" s="9">
        <f>IFERROR(VLOOKUP(Tabla1[[#This Row],[FECHA]],'RECAUDOS DE COMPARENDOS'!A:D,3,FALSE),0)</f>
        <v>0</v>
      </c>
      <c r="O4581" s="5">
        <f>IFERROR(VLOOKUP(Tabla1[[#This Row],[FECHA]],'RECAUDOS DE RESOLUCIONES'!A:D,4,FALSE),0)</f>
        <v>0</v>
      </c>
      <c r="P4581" s="9">
        <f>IFERROR(VLOOKUP(Tabla1[[#This Row],[FECHA]],'RECAUDOS DE RESOLUCIONES'!A:D,3,FALSE),0)</f>
        <v>0</v>
      </c>
      <c r="Q458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97</v>
      </c>
      <c r="R4581" s="9">
        <f>Tabla1[V. COMPARENDOS]-(Tabla1[V. EXONERACIONES]+Tabla1[[#This Row],[V. SIMIT CON RESOLUCION]]+Tabla1[[#This Row],[V. SIMIT SIN RESOLUCION]]+Tabla1[[#This Row],[V. RECAUDOS COMPARENDOS]]+Tabla1[[#This Row],[V. RECAUDOS RESOLUCIONES]])</f>
        <v>55635583</v>
      </c>
      <c r="S4581" s="11">
        <f>IFERROR(VLOOKUP(Tabla1[[#This Row],[FECHA]],'RECAUDOS LOCALES'!A:D,4,FALSE),0)</f>
        <v>0</v>
      </c>
      <c r="T4581" s="9">
        <f>IFERROR(VLOOKUP(Tabla1[[#This Row],[FECHA]],'RECAUDOS LOCALES'!A:D,3,FALSE),0)</f>
        <v>0</v>
      </c>
      <c r="U4581" s="11">
        <f>IFERROR(VLOOKUP(Tabla1[[#This Row],[FECHA]],'RECAUDOS EXTERNOS'!A:D,4,FALSE),0)</f>
        <v>6</v>
      </c>
      <c r="V4581" s="9">
        <f>IFERROR(VLOOKUP(Tabla1[[#This Row],[FECHA]],'RECAUDOS EXTERNOS'!A:D,3,FALSE),0)</f>
        <v>930310</v>
      </c>
    </row>
    <row r="4582" spans="1:22" x14ac:dyDescent="0.25">
      <c r="A4582" s="1">
        <v>42141</v>
      </c>
      <c r="B4582" s="3" t="s">
        <v>4</v>
      </c>
      <c r="C4582" s="2">
        <v>42125</v>
      </c>
      <c r="D4582" s="5">
        <f>YEAR(Tabla1[[#This Row],[FECHA]])</f>
        <v>2015</v>
      </c>
      <c r="E4582" s="5">
        <f>IFERROR(VLOOKUP(Tabla1[[#This Row],[FECHA]],'COMPARENDOS TOTALES'!A:D,4,FALSE),0)</f>
        <v>143</v>
      </c>
      <c r="F4582" s="9">
        <f>IFERROR(VLOOKUP(Tabla1[[#This Row],[FECHA]],'COMPARENDOS TOTALES'!A:D,3,FALSE),0)</f>
        <v>88055793</v>
      </c>
      <c r="G4582" s="5">
        <f>IFERROR(VLOOKUP(Tabla1[[#This Row],[FECHA]],EXONERACIONES!A:D,4,FALSE),0)</f>
        <v>5</v>
      </c>
      <c r="H4582" s="9">
        <f>IFERROR(VLOOKUP(Tabla1[[#This Row],[FECHA]],EXONERACIONES!A:D,3,FALSE),0)</f>
        <v>3221750</v>
      </c>
      <c r="I4582" s="5">
        <f>IFERROR(VLOOKUP(Tabla1[[#This Row],[FECHA]],'SIMIT CON RES'!A:D,4,FALSE),0)</f>
        <v>72</v>
      </c>
      <c r="J4582" s="9">
        <f>IFERROR(VLOOKUP(Tabla1[[#This Row],[FECHA]],'SIMIT CON RES'!A:D,3,FALSE),0)</f>
        <v>46393200</v>
      </c>
      <c r="K4582">
        <f>IFERROR(VLOOKUP(Tabla1[[#This Row],[FECHA]],'SIMIT SIN RES'!A:D,4,FALSE),0)</f>
        <v>3</v>
      </c>
      <c r="L4582" s="9">
        <f>IFERROR(VLOOKUP(Tabla1[[#This Row],[FECHA]],'SIMIT SIN RES'!A:D,3,FALSE),0)</f>
        <v>1339711</v>
      </c>
      <c r="M4582" s="5">
        <f>IFERROR(VLOOKUP(Tabla1[[#This Row],[FECHA]],'RECAUDOS DE COMPARENDOS'!A:D,4,FALSE),0)</f>
        <v>0</v>
      </c>
      <c r="N4582" s="9">
        <f>IFERROR(VLOOKUP(Tabla1[[#This Row],[FECHA]],'RECAUDOS DE COMPARENDOS'!A:D,3,FALSE),0)</f>
        <v>0</v>
      </c>
      <c r="O4582" s="5">
        <f>IFERROR(VLOOKUP(Tabla1[[#This Row],[FECHA]],'RECAUDOS DE RESOLUCIONES'!A:D,4,FALSE),0)</f>
        <v>0</v>
      </c>
      <c r="P4582" s="9">
        <f>IFERROR(VLOOKUP(Tabla1[[#This Row],[FECHA]],'RECAUDOS DE RESOLUCIONES'!A:D,3,FALSE),0)</f>
        <v>0</v>
      </c>
      <c r="Q458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63</v>
      </c>
      <c r="R4582" s="9">
        <f>Tabla1[V. COMPARENDOS]-(Tabla1[V. EXONERACIONES]+Tabla1[[#This Row],[V. SIMIT CON RESOLUCION]]+Tabla1[[#This Row],[V. SIMIT SIN RESOLUCION]]+Tabla1[[#This Row],[V. RECAUDOS COMPARENDOS]]+Tabla1[[#This Row],[V. RECAUDOS RESOLUCIONES]])</f>
        <v>37101132</v>
      </c>
      <c r="S4582" s="11">
        <f>IFERROR(VLOOKUP(Tabla1[[#This Row],[FECHA]],'RECAUDOS LOCALES'!A:D,4,FALSE),0)</f>
        <v>0</v>
      </c>
      <c r="T4582" s="9">
        <f>IFERROR(VLOOKUP(Tabla1[[#This Row],[FECHA]],'RECAUDOS LOCALES'!A:D,3,FALSE),0)</f>
        <v>0</v>
      </c>
      <c r="U4582" s="11">
        <f>IFERROR(VLOOKUP(Tabla1[[#This Row],[FECHA]],'RECAUDOS EXTERNOS'!A:D,4,FALSE),0)</f>
        <v>0</v>
      </c>
      <c r="V4582" s="9">
        <f>IFERROR(VLOOKUP(Tabla1[[#This Row],[FECHA]],'RECAUDOS EXTERNOS'!A:D,3,FALSE),0)</f>
        <v>0</v>
      </c>
    </row>
    <row r="4583" spans="1:22" x14ac:dyDescent="0.25">
      <c r="A4583" s="1">
        <v>42142</v>
      </c>
      <c r="B4583" s="3" t="s">
        <v>1</v>
      </c>
      <c r="C4583" s="2">
        <v>42125</v>
      </c>
      <c r="D4583" s="5">
        <f>YEAR(Tabla1[[#This Row],[FECHA]])</f>
        <v>2015</v>
      </c>
      <c r="E4583" s="5">
        <f>IFERROR(VLOOKUP(Tabla1[[#This Row],[FECHA]],'COMPARENDOS TOTALES'!A:D,4,FALSE),0)</f>
        <v>177</v>
      </c>
      <c r="F4583" s="9">
        <f>IFERROR(VLOOKUP(Tabla1[[#This Row],[FECHA]],'COMPARENDOS TOTALES'!A:D,3,FALSE),0)</f>
        <v>124168924</v>
      </c>
      <c r="G4583" s="5">
        <f>IFERROR(VLOOKUP(Tabla1[[#This Row],[FECHA]],EXONERACIONES!A:D,4,FALSE),0)</f>
        <v>9</v>
      </c>
      <c r="H4583" s="9">
        <f>IFERROR(VLOOKUP(Tabla1[[#This Row],[FECHA]],EXONERACIONES!A:D,3,FALSE),0)</f>
        <v>5799150</v>
      </c>
      <c r="I4583" s="5">
        <f>IFERROR(VLOOKUP(Tabla1[[#This Row],[FECHA]],'SIMIT CON RES'!A:D,4,FALSE),0)</f>
        <v>95</v>
      </c>
      <c r="J4583" s="9">
        <f>IFERROR(VLOOKUP(Tabla1[[#This Row],[FECHA]],'SIMIT CON RES'!A:D,3,FALSE),0)</f>
        <v>61213250</v>
      </c>
      <c r="K4583">
        <f>IFERROR(VLOOKUP(Tabla1[[#This Row],[FECHA]],'SIMIT SIN RES'!A:D,4,FALSE),0)</f>
        <v>8</v>
      </c>
      <c r="L4583" s="9">
        <f>IFERROR(VLOOKUP(Tabla1[[#This Row],[FECHA]],'SIMIT SIN RES'!A:D,3,FALSE),0)</f>
        <v>18737161</v>
      </c>
      <c r="M4583" s="5">
        <f>IFERROR(VLOOKUP(Tabla1[[#This Row],[FECHA]],'RECAUDOS DE COMPARENDOS'!A:D,4,FALSE),0)</f>
        <v>0</v>
      </c>
      <c r="N4583" s="9">
        <f>IFERROR(VLOOKUP(Tabla1[[#This Row],[FECHA]],'RECAUDOS DE COMPARENDOS'!A:D,3,FALSE),0)</f>
        <v>0</v>
      </c>
      <c r="O4583" s="5">
        <f>IFERROR(VLOOKUP(Tabla1[[#This Row],[FECHA]],'RECAUDOS DE RESOLUCIONES'!A:D,4,FALSE),0)</f>
        <v>0</v>
      </c>
      <c r="P4583" s="9">
        <f>IFERROR(VLOOKUP(Tabla1[[#This Row],[FECHA]],'RECAUDOS DE RESOLUCIONES'!A:D,3,FALSE),0)</f>
        <v>0</v>
      </c>
      <c r="Q458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65</v>
      </c>
      <c r="R4583" s="9">
        <f>Tabla1[V. COMPARENDOS]-(Tabla1[V. EXONERACIONES]+Tabla1[[#This Row],[V. SIMIT CON RESOLUCION]]+Tabla1[[#This Row],[V. SIMIT SIN RESOLUCION]]+Tabla1[[#This Row],[V. RECAUDOS COMPARENDOS]]+Tabla1[[#This Row],[V. RECAUDOS RESOLUCIONES]])</f>
        <v>38419363</v>
      </c>
      <c r="S4583" s="11">
        <f>IFERROR(VLOOKUP(Tabla1[[#This Row],[FECHA]],'RECAUDOS LOCALES'!A:D,4,FALSE),0)</f>
        <v>0</v>
      </c>
      <c r="T4583" s="9">
        <f>IFERROR(VLOOKUP(Tabla1[[#This Row],[FECHA]],'RECAUDOS LOCALES'!A:D,3,FALSE),0)</f>
        <v>0</v>
      </c>
      <c r="U4583" s="11">
        <f>IFERROR(VLOOKUP(Tabla1[[#This Row],[FECHA]],'RECAUDOS EXTERNOS'!A:D,4,FALSE),0)</f>
        <v>1</v>
      </c>
      <c r="V4583" s="9">
        <f>IFERROR(VLOOKUP(Tabla1[[#This Row],[FECHA]],'RECAUDOS EXTERNOS'!A:D,3,FALSE),0)</f>
        <v>336275</v>
      </c>
    </row>
    <row r="4584" spans="1:22" x14ac:dyDescent="0.25">
      <c r="A4584" s="1">
        <v>42143</v>
      </c>
      <c r="B4584" s="3" t="s">
        <v>2</v>
      </c>
      <c r="C4584" s="2">
        <v>42125</v>
      </c>
      <c r="D4584" s="5">
        <f>YEAR(Tabla1[[#This Row],[FECHA]])</f>
        <v>2015</v>
      </c>
      <c r="E4584" s="5">
        <f>IFERROR(VLOOKUP(Tabla1[[#This Row],[FECHA]],'COMPARENDOS TOTALES'!A:D,4,FALSE),0)</f>
        <v>146</v>
      </c>
      <c r="F4584" s="9">
        <f>IFERROR(VLOOKUP(Tabla1[[#This Row],[FECHA]],'COMPARENDOS TOTALES'!A:D,3,FALSE),0)</f>
        <v>87893363</v>
      </c>
      <c r="G4584" s="5">
        <f>IFERROR(VLOOKUP(Tabla1[[#This Row],[FECHA]],EXONERACIONES!A:D,4,FALSE),0)</f>
        <v>11</v>
      </c>
      <c r="H4584" s="9">
        <f>IFERROR(VLOOKUP(Tabla1[[#This Row],[FECHA]],EXONERACIONES!A:D,3,FALSE),0)</f>
        <v>7087850</v>
      </c>
      <c r="I4584" s="5">
        <f>IFERROR(VLOOKUP(Tabla1[[#This Row],[FECHA]],'SIMIT CON RES'!A:D,4,FALSE),0)</f>
        <v>59</v>
      </c>
      <c r="J4584" s="9">
        <f>IFERROR(VLOOKUP(Tabla1[[#This Row],[FECHA]],'SIMIT CON RES'!A:D,3,FALSE),0)</f>
        <v>38016650</v>
      </c>
      <c r="K4584">
        <f>IFERROR(VLOOKUP(Tabla1[[#This Row],[FECHA]],'SIMIT SIN RES'!A:D,4,FALSE),0)</f>
        <v>1</v>
      </c>
      <c r="L4584" s="9">
        <f>IFERROR(VLOOKUP(Tabla1[[#This Row],[FECHA]],'SIMIT SIN RES'!A:D,3,FALSE),0)</f>
        <v>322175</v>
      </c>
      <c r="M4584" s="5">
        <f>IFERROR(VLOOKUP(Tabla1[[#This Row],[FECHA]],'RECAUDOS DE COMPARENDOS'!A:D,4,FALSE),0)</f>
        <v>0</v>
      </c>
      <c r="N4584" s="9">
        <f>IFERROR(VLOOKUP(Tabla1[[#This Row],[FECHA]],'RECAUDOS DE COMPARENDOS'!A:D,3,FALSE),0)</f>
        <v>0</v>
      </c>
      <c r="O4584" s="5">
        <f>IFERROR(VLOOKUP(Tabla1[[#This Row],[FECHA]],'RECAUDOS DE RESOLUCIONES'!A:D,4,FALSE),0)</f>
        <v>0</v>
      </c>
      <c r="P4584" s="9">
        <f>IFERROR(VLOOKUP(Tabla1[[#This Row],[FECHA]],'RECAUDOS DE RESOLUCIONES'!A:D,3,FALSE),0)</f>
        <v>0</v>
      </c>
      <c r="Q458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75</v>
      </c>
      <c r="R4584" s="9">
        <f>Tabla1[V. COMPARENDOS]-(Tabla1[V. EXONERACIONES]+Tabla1[[#This Row],[V. SIMIT CON RESOLUCION]]+Tabla1[[#This Row],[V. SIMIT SIN RESOLUCION]]+Tabla1[[#This Row],[V. RECAUDOS COMPARENDOS]]+Tabla1[[#This Row],[V. RECAUDOS RESOLUCIONES]])</f>
        <v>42466688</v>
      </c>
      <c r="S4584" s="11">
        <f>IFERROR(VLOOKUP(Tabla1[[#This Row],[FECHA]],'RECAUDOS LOCALES'!A:D,4,FALSE),0)</f>
        <v>8</v>
      </c>
      <c r="T4584" s="9">
        <f>IFERROR(VLOOKUP(Tabla1[[#This Row],[FECHA]],'RECAUDOS LOCALES'!A:D,3,FALSE),0)</f>
        <v>2256750</v>
      </c>
      <c r="U4584" s="11">
        <f>IFERROR(VLOOKUP(Tabla1[[#This Row],[FECHA]],'RECAUDOS EXTERNOS'!A:D,4,FALSE),0)</f>
        <v>133</v>
      </c>
      <c r="V4584" s="9">
        <f>IFERROR(VLOOKUP(Tabla1[[#This Row],[FECHA]],'RECAUDOS EXTERNOS'!A:D,3,FALSE),0)</f>
        <v>25172600</v>
      </c>
    </row>
    <row r="4585" spans="1:22" x14ac:dyDescent="0.25">
      <c r="A4585" s="1">
        <v>42144</v>
      </c>
      <c r="B4585" s="3" t="s">
        <v>3</v>
      </c>
      <c r="C4585" s="2">
        <v>42125</v>
      </c>
      <c r="D4585" s="5">
        <f>YEAR(Tabla1[[#This Row],[FECHA]])</f>
        <v>2015</v>
      </c>
      <c r="E4585" s="5">
        <f>IFERROR(VLOOKUP(Tabla1[[#This Row],[FECHA]],'COMPARENDOS TOTALES'!A:D,4,FALSE),0)</f>
        <v>114</v>
      </c>
      <c r="F4585" s="9">
        <f>IFERROR(VLOOKUP(Tabla1[[#This Row],[FECHA]],'COMPARENDOS TOTALES'!A:D,3,FALSE),0)</f>
        <v>84631340</v>
      </c>
      <c r="G4585" s="5">
        <f>IFERROR(VLOOKUP(Tabla1[[#This Row],[FECHA]],EXONERACIONES!A:D,4,FALSE),0)</f>
        <v>9</v>
      </c>
      <c r="H4585" s="9">
        <f>IFERROR(VLOOKUP(Tabla1[[#This Row],[FECHA]],EXONERACIONES!A:D,3,FALSE),0)</f>
        <v>20619200</v>
      </c>
      <c r="I4585" s="5">
        <f>IFERROR(VLOOKUP(Tabla1[[#This Row],[FECHA]],'SIMIT CON RES'!A:D,4,FALSE),0)</f>
        <v>42</v>
      </c>
      <c r="J4585" s="9">
        <f>IFERROR(VLOOKUP(Tabla1[[#This Row],[FECHA]],'SIMIT CON RES'!A:D,3,FALSE),0)</f>
        <v>27062700</v>
      </c>
      <c r="K4585">
        <f>IFERROR(VLOOKUP(Tabla1[[#This Row],[FECHA]],'SIMIT SIN RES'!A:D,4,FALSE),0)</f>
        <v>4</v>
      </c>
      <c r="L4585" s="9">
        <f>IFERROR(VLOOKUP(Tabla1[[#This Row],[FECHA]],'SIMIT SIN RES'!A:D,3,FALSE),0)</f>
        <v>1953186</v>
      </c>
      <c r="M4585" s="5">
        <f>IFERROR(VLOOKUP(Tabla1[[#This Row],[FECHA]],'RECAUDOS DE COMPARENDOS'!A:D,4,FALSE),0)</f>
        <v>2</v>
      </c>
      <c r="N4585" s="9">
        <f>IFERROR(VLOOKUP(Tabla1[[#This Row],[FECHA]],'RECAUDOS DE COMPARENDOS'!A:D,3,FALSE),0)</f>
        <v>1288700</v>
      </c>
      <c r="O4585" s="5">
        <f>IFERROR(VLOOKUP(Tabla1[[#This Row],[FECHA]],'RECAUDOS DE RESOLUCIONES'!A:D,4,FALSE),0)</f>
        <v>0</v>
      </c>
      <c r="P4585" s="9">
        <f>IFERROR(VLOOKUP(Tabla1[[#This Row],[FECHA]],'RECAUDOS DE RESOLUCIONES'!A:D,3,FALSE),0)</f>
        <v>0</v>
      </c>
      <c r="Q458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57</v>
      </c>
      <c r="R4585" s="9">
        <f>Tabla1[V. COMPARENDOS]-(Tabla1[V. EXONERACIONES]+Tabla1[[#This Row],[V. SIMIT CON RESOLUCION]]+Tabla1[[#This Row],[V. SIMIT SIN RESOLUCION]]+Tabla1[[#This Row],[V. RECAUDOS COMPARENDOS]]+Tabla1[[#This Row],[V. RECAUDOS RESOLUCIONES]])</f>
        <v>33707554</v>
      </c>
      <c r="S4585" s="11">
        <f>IFERROR(VLOOKUP(Tabla1[[#This Row],[FECHA]],'RECAUDOS LOCALES'!A:D,4,FALSE),0)</f>
        <v>2</v>
      </c>
      <c r="T4585" s="9">
        <f>IFERROR(VLOOKUP(Tabla1[[#This Row],[FECHA]],'RECAUDOS LOCALES'!A:D,3,FALSE),0)</f>
        <v>496129</v>
      </c>
      <c r="U4585" s="11">
        <f>IFERROR(VLOOKUP(Tabla1[[#This Row],[FECHA]],'RECAUDOS EXTERNOS'!A:D,4,FALSE),0)</f>
        <v>152</v>
      </c>
      <c r="V4585" s="9">
        <f>IFERROR(VLOOKUP(Tabla1[[#This Row],[FECHA]],'RECAUDOS EXTERNOS'!A:D,3,FALSE),0)</f>
        <v>30112030</v>
      </c>
    </row>
    <row r="4586" spans="1:22" x14ac:dyDescent="0.25">
      <c r="A4586" s="1">
        <v>42145</v>
      </c>
      <c r="B4586" s="3" t="s">
        <v>6</v>
      </c>
      <c r="C4586" s="2">
        <v>42125</v>
      </c>
      <c r="D4586" s="5">
        <f>YEAR(Tabla1[[#This Row],[FECHA]])</f>
        <v>2015</v>
      </c>
      <c r="E4586" s="5">
        <f>IFERROR(VLOOKUP(Tabla1[[#This Row],[FECHA]],'COMPARENDOS TOTALES'!A:D,4,FALSE),0)</f>
        <v>93</v>
      </c>
      <c r="F4586" s="9">
        <f>IFERROR(VLOOKUP(Tabla1[[#This Row],[FECHA]],'COMPARENDOS TOTALES'!A:D,3,FALSE),0)</f>
        <v>56138987</v>
      </c>
      <c r="G4586" s="5">
        <f>IFERROR(VLOOKUP(Tabla1[[#This Row],[FECHA]],EXONERACIONES!A:D,4,FALSE),0)</f>
        <v>10</v>
      </c>
      <c r="H4586" s="9">
        <f>IFERROR(VLOOKUP(Tabla1[[#This Row],[FECHA]],EXONERACIONES!A:D,3,FALSE),0)</f>
        <v>6443500</v>
      </c>
      <c r="I4586" s="5">
        <f>IFERROR(VLOOKUP(Tabla1[[#This Row],[FECHA]],'SIMIT CON RES'!A:D,4,FALSE),0)</f>
        <v>31</v>
      </c>
      <c r="J4586" s="9">
        <f>IFERROR(VLOOKUP(Tabla1[[#This Row],[FECHA]],'SIMIT CON RES'!A:D,3,FALSE),0)</f>
        <v>19974850</v>
      </c>
      <c r="K4586">
        <f>IFERROR(VLOOKUP(Tabla1[[#This Row],[FECHA]],'SIMIT SIN RES'!A:D,4,FALSE),0)</f>
        <v>6</v>
      </c>
      <c r="L4586" s="9">
        <f>IFERROR(VLOOKUP(Tabla1[[#This Row],[FECHA]],'SIMIT SIN RES'!A:D,3,FALSE),0)</f>
        <v>2778759</v>
      </c>
      <c r="M4586" s="5">
        <f>IFERROR(VLOOKUP(Tabla1[[#This Row],[FECHA]],'RECAUDOS DE COMPARENDOS'!A:D,4,FALSE),0)</f>
        <v>0</v>
      </c>
      <c r="N4586" s="9">
        <f>IFERROR(VLOOKUP(Tabla1[[#This Row],[FECHA]],'RECAUDOS DE COMPARENDOS'!A:D,3,FALSE),0)</f>
        <v>0</v>
      </c>
      <c r="O4586" s="5">
        <f>IFERROR(VLOOKUP(Tabla1[[#This Row],[FECHA]],'RECAUDOS DE RESOLUCIONES'!A:D,4,FALSE),0)</f>
        <v>0</v>
      </c>
      <c r="P4586" s="9">
        <f>IFERROR(VLOOKUP(Tabla1[[#This Row],[FECHA]],'RECAUDOS DE RESOLUCIONES'!A:D,3,FALSE),0)</f>
        <v>0</v>
      </c>
      <c r="Q458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46</v>
      </c>
      <c r="R4586" s="9">
        <f>Tabla1[V. COMPARENDOS]-(Tabla1[V. EXONERACIONES]+Tabla1[[#This Row],[V. SIMIT CON RESOLUCION]]+Tabla1[[#This Row],[V. SIMIT SIN RESOLUCION]]+Tabla1[[#This Row],[V. RECAUDOS COMPARENDOS]]+Tabla1[[#This Row],[V. RECAUDOS RESOLUCIONES]])</f>
        <v>26941878</v>
      </c>
      <c r="S4586" s="11">
        <f>IFERROR(VLOOKUP(Tabla1[[#This Row],[FECHA]],'RECAUDOS LOCALES'!A:D,4,FALSE),0)</f>
        <v>4</v>
      </c>
      <c r="T4586" s="9">
        <f>IFERROR(VLOOKUP(Tabla1[[#This Row],[FECHA]],'RECAUDOS LOCALES'!A:D,3,FALSE),0)</f>
        <v>1322175</v>
      </c>
      <c r="U4586" s="11">
        <f>IFERROR(VLOOKUP(Tabla1[[#This Row],[FECHA]],'RECAUDOS EXTERNOS'!A:D,4,FALSE),0)</f>
        <v>123</v>
      </c>
      <c r="V4586" s="9">
        <f>IFERROR(VLOOKUP(Tabla1[[#This Row],[FECHA]],'RECAUDOS EXTERNOS'!A:D,3,FALSE),0)</f>
        <v>24998282</v>
      </c>
    </row>
    <row r="4587" spans="1:22" x14ac:dyDescent="0.25">
      <c r="A4587" s="1">
        <v>42146</v>
      </c>
      <c r="B4587" s="3" t="s">
        <v>0</v>
      </c>
      <c r="C4587" s="2">
        <v>42125</v>
      </c>
      <c r="D4587" s="5">
        <f>YEAR(Tabla1[[#This Row],[FECHA]])</f>
        <v>2015</v>
      </c>
      <c r="E4587" s="5">
        <f>IFERROR(VLOOKUP(Tabla1[[#This Row],[FECHA]],'COMPARENDOS TOTALES'!A:D,4,FALSE),0)</f>
        <v>72</v>
      </c>
      <c r="F4587" s="9">
        <f>IFERROR(VLOOKUP(Tabla1[[#This Row],[FECHA]],'COMPARENDOS TOTALES'!A:D,3,FALSE),0)</f>
        <v>43933929</v>
      </c>
      <c r="G4587" s="5">
        <f>IFERROR(VLOOKUP(Tabla1[[#This Row],[FECHA]],EXONERACIONES!A:D,4,FALSE),0)</f>
        <v>3</v>
      </c>
      <c r="H4587" s="9">
        <f>IFERROR(VLOOKUP(Tabla1[[#This Row],[FECHA]],EXONERACIONES!A:D,3,FALSE),0)</f>
        <v>1933050</v>
      </c>
      <c r="I4587" s="5">
        <f>IFERROR(VLOOKUP(Tabla1[[#This Row],[FECHA]],'SIMIT CON RES'!A:D,4,FALSE),0)</f>
        <v>31</v>
      </c>
      <c r="J4587" s="9">
        <f>IFERROR(VLOOKUP(Tabla1[[#This Row],[FECHA]],'SIMIT CON RES'!A:D,3,FALSE),0)</f>
        <v>19974850</v>
      </c>
      <c r="K4587">
        <f>IFERROR(VLOOKUP(Tabla1[[#This Row],[FECHA]],'SIMIT SIN RES'!A:D,4,FALSE),0)</f>
        <v>3</v>
      </c>
      <c r="L4587" s="9">
        <f>IFERROR(VLOOKUP(Tabla1[[#This Row],[FECHA]],'SIMIT SIN RES'!A:D,3,FALSE),0)</f>
        <v>1218895</v>
      </c>
      <c r="M4587" s="5">
        <f>IFERROR(VLOOKUP(Tabla1[[#This Row],[FECHA]],'RECAUDOS DE COMPARENDOS'!A:D,4,FALSE),0)</f>
        <v>1</v>
      </c>
      <c r="N4587" s="9">
        <f>IFERROR(VLOOKUP(Tabla1[[#This Row],[FECHA]],'RECAUDOS DE COMPARENDOS'!A:D,3,FALSE),0)</f>
        <v>644350</v>
      </c>
      <c r="O4587" s="5">
        <f>IFERROR(VLOOKUP(Tabla1[[#This Row],[FECHA]],'RECAUDOS DE RESOLUCIONES'!A:D,4,FALSE),0)</f>
        <v>0</v>
      </c>
      <c r="P4587" s="9">
        <f>IFERROR(VLOOKUP(Tabla1[[#This Row],[FECHA]],'RECAUDOS DE RESOLUCIONES'!A:D,3,FALSE),0)</f>
        <v>0</v>
      </c>
      <c r="Q458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34</v>
      </c>
      <c r="R4587" s="9">
        <f>Tabla1[V. COMPARENDOS]-(Tabla1[V. EXONERACIONES]+Tabla1[[#This Row],[V. SIMIT CON RESOLUCION]]+Tabla1[[#This Row],[V. SIMIT SIN RESOLUCION]]+Tabla1[[#This Row],[V. RECAUDOS COMPARENDOS]]+Tabla1[[#This Row],[V. RECAUDOS RESOLUCIONES]])</f>
        <v>20162784</v>
      </c>
      <c r="S4587" s="11">
        <f>IFERROR(VLOOKUP(Tabla1[[#This Row],[FECHA]],'RECAUDOS LOCALES'!A:D,4,FALSE),0)</f>
        <v>4</v>
      </c>
      <c r="T4587" s="9">
        <f>IFERROR(VLOOKUP(Tabla1[[#This Row],[FECHA]],'RECAUDOS LOCALES'!A:D,3,FALSE),0)</f>
        <v>1402382</v>
      </c>
      <c r="U4587" s="11">
        <f>IFERROR(VLOOKUP(Tabla1[[#This Row],[FECHA]],'RECAUDOS EXTERNOS'!A:D,4,FALSE),0)</f>
        <v>131</v>
      </c>
      <c r="V4587" s="9">
        <f>IFERROR(VLOOKUP(Tabla1[[#This Row],[FECHA]],'RECAUDOS EXTERNOS'!A:D,3,FALSE),0)</f>
        <v>23012643</v>
      </c>
    </row>
    <row r="4588" spans="1:22" x14ac:dyDescent="0.25">
      <c r="A4588" s="1">
        <v>42147</v>
      </c>
      <c r="B4588" s="3" t="s">
        <v>5</v>
      </c>
      <c r="C4588" s="2">
        <v>42125</v>
      </c>
      <c r="D4588" s="5">
        <f>YEAR(Tabla1[[#This Row],[FECHA]])</f>
        <v>2015</v>
      </c>
      <c r="E4588" s="5">
        <f>IFERROR(VLOOKUP(Tabla1[[#This Row],[FECHA]],'COMPARENDOS TOTALES'!A:D,4,FALSE),0)</f>
        <v>121</v>
      </c>
      <c r="F4588" s="9">
        <f>IFERROR(VLOOKUP(Tabla1[[#This Row],[FECHA]],'COMPARENDOS TOTALES'!A:D,3,FALSE),0)</f>
        <v>74222402</v>
      </c>
      <c r="G4588" s="5">
        <f>IFERROR(VLOOKUP(Tabla1[[#This Row],[FECHA]],EXONERACIONES!A:D,4,FALSE),0)</f>
        <v>6</v>
      </c>
      <c r="H4588" s="9">
        <f>IFERROR(VLOOKUP(Tabla1[[#This Row],[FECHA]],EXONERACIONES!A:D,3,FALSE),0)</f>
        <v>3866100</v>
      </c>
      <c r="I4588" s="5">
        <f>IFERROR(VLOOKUP(Tabla1[[#This Row],[FECHA]],'SIMIT CON RES'!A:D,4,FALSE),0)</f>
        <v>61</v>
      </c>
      <c r="J4588" s="9">
        <f>IFERROR(VLOOKUP(Tabla1[[#This Row],[FECHA]],'SIMIT CON RES'!A:D,3,FALSE),0)</f>
        <v>39305350</v>
      </c>
      <c r="K4588">
        <f>IFERROR(VLOOKUP(Tabla1[[#This Row],[FECHA]],'SIMIT SIN RES'!A:D,4,FALSE),0)</f>
        <v>3</v>
      </c>
      <c r="L4588" s="9">
        <f>IFERROR(VLOOKUP(Tabla1[[#This Row],[FECHA]],'SIMIT SIN RES'!A:D,3,FALSE),0)</f>
        <v>665829</v>
      </c>
      <c r="M4588" s="5">
        <f>IFERROR(VLOOKUP(Tabla1[[#This Row],[FECHA]],'RECAUDOS DE COMPARENDOS'!A:D,4,FALSE),0)</f>
        <v>0</v>
      </c>
      <c r="N4588" s="9">
        <f>IFERROR(VLOOKUP(Tabla1[[#This Row],[FECHA]],'RECAUDOS DE COMPARENDOS'!A:D,3,FALSE),0)</f>
        <v>0</v>
      </c>
      <c r="O4588" s="5">
        <f>IFERROR(VLOOKUP(Tabla1[[#This Row],[FECHA]],'RECAUDOS DE RESOLUCIONES'!A:D,4,FALSE),0)</f>
        <v>0</v>
      </c>
      <c r="P4588" s="9">
        <f>IFERROR(VLOOKUP(Tabla1[[#This Row],[FECHA]],'RECAUDOS DE RESOLUCIONES'!A:D,3,FALSE),0)</f>
        <v>0</v>
      </c>
      <c r="Q458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51</v>
      </c>
      <c r="R4588" s="9">
        <f>Tabla1[V. COMPARENDOS]-(Tabla1[V. EXONERACIONES]+Tabla1[[#This Row],[V. SIMIT CON RESOLUCION]]+Tabla1[[#This Row],[V. SIMIT SIN RESOLUCION]]+Tabla1[[#This Row],[V. RECAUDOS COMPARENDOS]]+Tabla1[[#This Row],[V. RECAUDOS RESOLUCIONES]])</f>
        <v>30385123</v>
      </c>
      <c r="S4588" s="11">
        <f>IFERROR(VLOOKUP(Tabla1[[#This Row],[FECHA]],'RECAUDOS LOCALES'!A:D,4,FALSE),0)</f>
        <v>0</v>
      </c>
      <c r="T4588" s="9">
        <f>IFERROR(VLOOKUP(Tabla1[[#This Row],[FECHA]],'RECAUDOS LOCALES'!A:D,3,FALSE),0)</f>
        <v>0</v>
      </c>
      <c r="U4588" s="11">
        <f>IFERROR(VLOOKUP(Tabla1[[#This Row],[FECHA]],'RECAUDOS EXTERNOS'!A:D,4,FALSE),0)</f>
        <v>10</v>
      </c>
      <c r="V4588" s="9">
        <f>IFERROR(VLOOKUP(Tabla1[[#This Row],[FECHA]],'RECAUDOS EXTERNOS'!A:D,3,FALSE),0)</f>
        <v>2074051</v>
      </c>
    </row>
    <row r="4589" spans="1:22" x14ac:dyDescent="0.25">
      <c r="A4589" s="1">
        <v>42148</v>
      </c>
      <c r="B4589" s="3" t="s">
        <v>4</v>
      </c>
      <c r="C4589" s="2">
        <v>42125</v>
      </c>
      <c r="D4589" s="5">
        <f>YEAR(Tabla1[[#This Row],[FECHA]])</f>
        <v>2015</v>
      </c>
      <c r="E4589" s="5">
        <f>IFERROR(VLOOKUP(Tabla1[[#This Row],[FECHA]],'COMPARENDOS TOTALES'!A:D,4,FALSE),0)</f>
        <v>148</v>
      </c>
      <c r="F4589" s="9">
        <f>IFERROR(VLOOKUP(Tabla1[[#This Row],[FECHA]],'COMPARENDOS TOTALES'!A:D,3,FALSE),0)</f>
        <v>94951677</v>
      </c>
      <c r="G4589" s="5">
        <f>IFERROR(VLOOKUP(Tabla1[[#This Row],[FECHA]],EXONERACIONES!A:D,4,FALSE),0)</f>
        <v>7</v>
      </c>
      <c r="H4589" s="9">
        <f>IFERROR(VLOOKUP(Tabla1[[#This Row],[FECHA]],EXONERACIONES!A:D,3,FALSE),0)</f>
        <v>4510450</v>
      </c>
      <c r="I4589" s="5">
        <f>IFERROR(VLOOKUP(Tabla1[[#This Row],[FECHA]],'SIMIT CON RES'!A:D,4,FALSE),0)</f>
        <v>72</v>
      </c>
      <c r="J4589" s="9">
        <f>IFERROR(VLOOKUP(Tabla1[[#This Row],[FECHA]],'SIMIT CON RES'!A:D,3,FALSE),0)</f>
        <v>46393200</v>
      </c>
      <c r="K4589">
        <f>IFERROR(VLOOKUP(Tabla1[[#This Row],[FECHA]],'SIMIT SIN RES'!A:D,4,FALSE),0)</f>
        <v>4</v>
      </c>
      <c r="L4589" s="9">
        <f>IFERROR(VLOOKUP(Tabla1[[#This Row],[FECHA]],'SIMIT SIN RES'!A:D,3,FALSE),0)</f>
        <v>5326627</v>
      </c>
      <c r="M4589" s="5">
        <f>IFERROR(VLOOKUP(Tabla1[[#This Row],[FECHA]],'RECAUDOS DE COMPARENDOS'!A:D,4,FALSE),0)</f>
        <v>0</v>
      </c>
      <c r="N4589" s="9">
        <f>IFERROR(VLOOKUP(Tabla1[[#This Row],[FECHA]],'RECAUDOS DE COMPARENDOS'!A:D,3,FALSE),0)</f>
        <v>0</v>
      </c>
      <c r="O4589" s="5">
        <f>IFERROR(VLOOKUP(Tabla1[[#This Row],[FECHA]],'RECAUDOS DE RESOLUCIONES'!A:D,4,FALSE),0)</f>
        <v>0</v>
      </c>
      <c r="P4589" s="9">
        <f>IFERROR(VLOOKUP(Tabla1[[#This Row],[FECHA]],'RECAUDOS DE RESOLUCIONES'!A:D,3,FALSE),0)</f>
        <v>0</v>
      </c>
      <c r="Q458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65</v>
      </c>
      <c r="R4589" s="9">
        <f>Tabla1[V. COMPARENDOS]-(Tabla1[V. EXONERACIONES]+Tabla1[[#This Row],[V. SIMIT CON RESOLUCION]]+Tabla1[[#This Row],[V. SIMIT SIN RESOLUCION]]+Tabla1[[#This Row],[V. RECAUDOS COMPARENDOS]]+Tabla1[[#This Row],[V. RECAUDOS RESOLUCIONES]])</f>
        <v>38721400</v>
      </c>
      <c r="S4589" s="11">
        <f>IFERROR(VLOOKUP(Tabla1[[#This Row],[FECHA]],'RECAUDOS LOCALES'!A:D,4,FALSE),0)</f>
        <v>0</v>
      </c>
      <c r="T4589" s="9">
        <f>IFERROR(VLOOKUP(Tabla1[[#This Row],[FECHA]],'RECAUDOS LOCALES'!A:D,3,FALSE),0)</f>
        <v>0</v>
      </c>
      <c r="U4589" s="11">
        <f>IFERROR(VLOOKUP(Tabla1[[#This Row],[FECHA]],'RECAUDOS EXTERNOS'!A:D,4,FALSE),0)</f>
        <v>0</v>
      </c>
      <c r="V4589" s="9">
        <f>IFERROR(VLOOKUP(Tabla1[[#This Row],[FECHA]],'RECAUDOS EXTERNOS'!A:D,3,FALSE),0)</f>
        <v>0</v>
      </c>
    </row>
    <row r="4590" spans="1:22" x14ac:dyDescent="0.25">
      <c r="A4590" s="1">
        <v>42149</v>
      </c>
      <c r="B4590" s="3" t="s">
        <v>1</v>
      </c>
      <c r="C4590" s="2">
        <v>42125</v>
      </c>
      <c r="D4590" s="5">
        <f>YEAR(Tabla1[[#This Row],[FECHA]])</f>
        <v>2015</v>
      </c>
      <c r="E4590" s="5">
        <f>IFERROR(VLOOKUP(Tabla1[[#This Row],[FECHA]],'COMPARENDOS TOTALES'!A:D,4,FALSE),0)</f>
        <v>94</v>
      </c>
      <c r="F4590" s="9">
        <f>IFERROR(VLOOKUP(Tabla1[[#This Row],[FECHA]],'COMPARENDOS TOTALES'!A:D,3,FALSE),0)</f>
        <v>57126993</v>
      </c>
      <c r="G4590" s="5">
        <f>IFERROR(VLOOKUP(Tabla1[[#This Row],[FECHA]],EXONERACIONES!A:D,4,FALSE),0)</f>
        <v>4</v>
      </c>
      <c r="H4590" s="9">
        <f>IFERROR(VLOOKUP(Tabla1[[#This Row],[FECHA]],EXONERACIONES!A:D,3,FALSE),0)</f>
        <v>2577400</v>
      </c>
      <c r="I4590" s="5">
        <f>IFERROR(VLOOKUP(Tabla1[[#This Row],[FECHA]],'SIMIT CON RES'!A:D,4,FALSE),0)</f>
        <v>33</v>
      </c>
      <c r="J4590" s="9">
        <f>IFERROR(VLOOKUP(Tabla1[[#This Row],[FECHA]],'SIMIT CON RES'!A:D,3,FALSE),0)</f>
        <v>21263550</v>
      </c>
      <c r="K4590">
        <f>IFERROR(VLOOKUP(Tabla1[[#This Row],[FECHA]],'SIMIT SIN RES'!A:D,4,FALSE),0)</f>
        <v>4</v>
      </c>
      <c r="L4590" s="9">
        <f>IFERROR(VLOOKUP(Tabla1[[#This Row],[FECHA]],'SIMIT SIN RES'!A:D,3,FALSE),0)</f>
        <v>1310179</v>
      </c>
      <c r="M4590" s="5">
        <f>IFERROR(VLOOKUP(Tabla1[[#This Row],[FECHA]],'RECAUDOS DE COMPARENDOS'!A:D,4,FALSE),0)</f>
        <v>0</v>
      </c>
      <c r="N4590" s="9">
        <f>IFERROR(VLOOKUP(Tabla1[[#This Row],[FECHA]],'RECAUDOS DE COMPARENDOS'!A:D,3,FALSE),0)</f>
        <v>0</v>
      </c>
      <c r="O4590" s="5">
        <f>IFERROR(VLOOKUP(Tabla1[[#This Row],[FECHA]],'RECAUDOS DE RESOLUCIONES'!A:D,4,FALSE),0)</f>
        <v>0</v>
      </c>
      <c r="P4590" s="9">
        <f>IFERROR(VLOOKUP(Tabla1[[#This Row],[FECHA]],'RECAUDOS DE RESOLUCIONES'!A:D,3,FALSE),0)</f>
        <v>0</v>
      </c>
      <c r="Q459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53</v>
      </c>
      <c r="R4590" s="9">
        <f>Tabla1[V. COMPARENDOS]-(Tabla1[V. EXONERACIONES]+Tabla1[[#This Row],[V. SIMIT CON RESOLUCION]]+Tabla1[[#This Row],[V. SIMIT SIN RESOLUCION]]+Tabla1[[#This Row],[V. RECAUDOS COMPARENDOS]]+Tabla1[[#This Row],[V. RECAUDOS RESOLUCIONES]])</f>
        <v>31975864</v>
      </c>
      <c r="S4590" s="11">
        <f>IFERROR(VLOOKUP(Tabla1[[#This Row],[FECHA]],'RECAUDOS LOCALES'!A:D,4,FALSE),0)</f>
        <v>4</v>
      </c>
      <c r="T4590" s="9">
        <f>IFERROR(VLOOKUP(Tabla1[[#This Row],[FECHA]],'RECAUDOS LOCALES'!A:D,3,FALSE),0)</f>
        <v>1349563</v>
      </c>
      <c r="U4590" s="11">
        <f>IFERROR(VLOOKUP(Tabla1[[#This Row],[FECHA]],'RECAUDOS EXTERNOS'!A:D,4,FALSE),0)</f>
        <v>148</v>
      </c>
      <c r="V4590" s="9">
        <f>IFERROR(VLOOKUP(Tabla1[[#This Row],[FECHA]],'RECAUDOS EXTERNOS'!A:D,3,FALSE),0)</f>
        <v>25903107</v>
      </c>
    </row>
    <row r="4591" spans="1:22" x14ac:dyDescent="0.25">
      <c r="A4591" s="1">
        <v>42150</v>
      </c>
      <c r="B4591" s="3" t="s">
        <v>2</v>
      </c>
      <c r="C4591" s="2">
        <v>42125</v>
      </c>
      <c r="D4591" s="5">
        <f>YEAR(Tabla1[[#This Row],[FECHA]])</f>
        <v>2015</v>
      </c>
      <c r="E4591" s="5">
        <f>IFERROR(VLOOKUP(Tabla1[[#This Row],[FECHA]],'COMPARENDOS TOTALES'!A:D,4,FALSE),0)</f>
        <v>102</v>
      </c>
      <c r="F4591" s="9">
        <f>IFERROR(VLOOKUP(Tabla1[[#This Row],[FECHA]],'COMPARENDOS TOTALES'!A:D,3,FALSE),0)</f>
        <v>62904664</v>
      </c>
      <c r="G4591" s="5">
        <f>IFERROR(VLOOKUP(Tabla1[[#This Row],[FECHA]],EXONERACIONES!A:D,4,FALSE),0)</f>
        <v>9</v>
      </c>
      <c r="H4591" s="9">
        <f>IFERROR(VLOOKUP(Tabla1[[#This Row],[FECHA]],EXONERACIONES!A:D,3,FALSE),0)</f>
        <v>5799150</v>
      </c>
      <c r="I4591" s="5">
        <f>IFERROR(VLOOKUP(Tabla1[[#This Row],[FECHA]],'SIMIT CON RES'!A:D,4,FALSE),0)</f>
        <v>42</v>
      </c>
      <c r="J4591" s="9">
        <f>IFERROR(VLOOKUP(Tabla1[[#This Row],[FECHA]],'SIMIT CON RES'!A:D,3,FALSE),0)</f>
        <v>27062700</v>
      </c>
      <c r="K4591">
        <f>IFERROR(VLOOKUP(Tabla1[[#This Row],[FECHA]],'SIMIT SIN RES'!A:D,4,FALSE),0)</f>
        <v>4</v>
      </c>
      <c r="L4591" s="9">
        <f>IFERROR(VLOOKUP(Tabla1[[#This Row],[FECHA]],'SIMIT SIN RES'!A:D,3,FALSE),0)</f>
        <v>1691418</v>
      </c>
      <c r="M4591" s="5">
        <f>IFERROR(VLOOKUP(Tabla1[[#This Row],[FECHA]],'RECAUDOS DE COMPARENDOS'!A:D,4,FALSE),0)</f>
        <v>0</v>
      </c>
      <c r="N4591" s="9">
        <f>IFERROR(VLOOKUP(Tabla1[[#This Row],[FECHA]],'RECAUDOS DE COMPARENDOS'!A:D,3,FALSE),0)</f>
        <v>0</v>
      </c>
      <c r="O4591" s="5">
        <f>IFERROR(VLOOKUP(Tabla1[[#This Row],[FECHA]],'RECAUDOS DE RESOLUCIONES'!A:D,4,FALSE),0)</f>
        <v>0</v>
      </c>
      <c r="P4591" s="9">
        <f>IFERROR(VLOOKUP(Tabla1[[#This Row],[FECHA]],'RECAUDOS DE RESOLUCIONES'!A:D,3,FALSE),0)</f>
        <v>0</v>
      </c>
      <c r="Q459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47</v>
      </c>
      <c r="R4591" s="9">
        <f>Tabla1[V. COMPARENDOS]-(Tabla1[V. EXONERACIONES]+Tabla1[[#This Row],[V. SIMIT CON RESOLUCION]]+Tabla1[[#This Row],[V. SIMIT SIN RESOLUCION]]+Tabla1[[#This Row],[V. RECAUDOS COMPARENDOS]]+Tabla1[[#This Row],[V. RECAUDOS RESOLUCIONES]])</f>
        <v>28351396</v>
      </c>
      <c r="S4591" s="11">
        <f>IFERROR(VLOOKUP(Tabla1[[#This Row],[FECHA]],'RECAUDOS LOCALES'!A:D,4,FALSE),0)</f>
        <v>5</v>
      </c>
      <c r="T4591" s="9">
        <f>IFERROR(VLOOKUP(Tabla1[[#This Row],[FECHA]],'RECAUDOS LOCALES'!A:D,3,FALSE),0)</f>
        <v>1385553</v>
      </c>
      <c r="U4591" s="11">
        <f>IFERROR(VLOOKUP(Tabla1[[#This Row],[FECHA]],'RECAUDOS EXTERNOS'!A:D,4,FALSE),0)</f>
        <v>166</v>
      </c>
      <c r="V4591" s="9">
        <f>IFERROR(VLOOKUP(Tabla1[[#This Row],[FECHA]],'RECAUDOS EXTERNOS'!A:D,3,FALSE),0)</f>
        <v>33533053</v>
      </c>
    </row>
    <row r="4592" spans="1:22" x14ac:dyDescent="0.25">
      <c r="A4592" s="1">
        <v>42151</v>
      </c>
      <c r="B4592" s="3" t="s">
        <v>3</v>
      </c>
      <c r="C4592" s="2">
        <v>42125</v>
      </c>
      <c r="D4592" s="5">
        <f>YEAR(Tabla1[[#This Row],[FECHA]])</f>
        <v>2015</v>
      </c>
      <c r="E4592" s="5">
        <f>IFERROR(VLOOKUP(Tabla1[[#This Row],[FECHA]],'COMPARENDOS TOTALES'!A:D,4,FALSE),0)</f>
        <v>101</v>
      </c>
      <c r="F4592" s="9">
        <f>IFERROR(VLOOKUP(Tabla1[[#This Row],[FECHA]],'COMPARENDOS TOTALES'!A:D,3,FALSE),0)</f>
        <v>60852141</v>
      </c>
      <c r="G4592" s="5">
        <f>IFERROR(VLOOKUP(Tabla1[[#This Row],[FECHA]],EXONERACIONES!A:D,4,FALSE),0)</f>
        <v>9</v>
      </c>
      <c r="H4592" s="9">
        <f>IFERROR(VLOOKUP(Tabla1[[#This Row],[FECHA]],EXONERACIONES!A:D,3,FALSE),0)</f>
        <v>5799150</v>
      </c>
      <c r="I4592" s="5">
        <f>IFERROR(VLOOKUP(Tabla1[[#This Row],[FECHA]],'SIMIT CON RES'!A:D,4,FALSE),0)</f>
        <v>39</v>
      </c>
      <c r="J4592" s="9">
        <f>IFERROR(VLOOKUP(Tabla1[[#This Row],[FECHA]],'SIMIT CON RES'!A:D,3,FALSE),0)</f>
        <v>25129650</v>
      </c>
      <c r="K4592">
        <f>IFERROR(VLOOKUP(Tabla1[[#This Row],[FECHA]],'SIMIT SIN RES'!A:D,4,FALSE),0)</f>
        <v>9</v>
      </c>
      <c r="L4592" s="9">
        <f>IFERROR(VLOOKUP(Tabla1[[#This Row],[FECHA]],'SIMIT SIN RES'!A:D,3,FALSE),0)</f>
        <v>3525131</v>
      </c>
      <c r="M4592" s="5">
        <f>IFERROR(VLOOKUP(Tabla1[[#This Row],[FECHA]],'RECAUDOS DE COMPARENDOS'!A:D,4,FALSE),0)</f>
        <v>0</v>
      </c>
      <c r="N4592" s="9">
        <f>IFERROR(VLOOKUP(Tabla1[[#This Row],[FECHA]],'RECAUDOS DE COMPARENDOS'!A:D,3,FALSE),0)</f>
        <v>0</v>
      </c>
      <c r="O4592" s="5">
        <f>IFERROR(VLOOKUP(Tabla1[[#This Row],[FECHA]],'RECAUDOS DE RESOLUCIONES'!A:D,4,FALSE),0)</f>
        <v>0</v>
      </c>
      <c r="P4592" s="9">
        <f>IFERROR(VLOOKUP(Tabla1[[#This Row],[FECHA]],'RECAUDOS DE RESOLUCIONES'!A:D,3,FALSE),0)</f>
        <v>0</v>
      </c>
      <c r="Q459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44</v>
      </c>
      <c r="R4592" s="9">
        <f>Tabla1[V. COMPARENDOS]-(Tabla1[V. EXONERACIONES]+Tabla1[[#This Row],[V. SIMIT CON RESOLUCION]]+Tabla1[[#This Row],[V. SIMIT SIN RESOLUCION]]+Tabla1[[#This Row],[V. RECAUDOS COMPARENDOS]]+Tabla1[[#This Row],[V. RECAUDOS RESOLUCIONES]])</f>
        <v>26398210</v>
      </c>
      <c r="S4592" s="11">
        <f>IFERROR(VLOOKUP(Tabla1[[#This Row],[FECHA]],'RECAUDOS LOCALES'!A:D,4,FALSE),0)</f>
        <v>3</v>
      </c>
      <c r="T4592" s="9">
        <f>IFERROR(VLOOKUP(Tabla1[[#This Row],[FECHA]],'RECAUDOS LOCALES'!A:D,3,FALSE),0)</f>
        <v>966525</v>
      </c>
      <c r="U4592" s="11">
        <f>IFERROR(VLOOKUP(Tabla1[[#This Row],[FECHA]],'RECAUDOS EXTERNOS'!A:D,4,FALSE),0)</f>
        <v>133</v>
      </c>
      <c r="V4592" s="9">
        <f>IFERROR(VLOOKUP(Tabla1[[#This Row],[FECHA]],'RECAUDOS EXTERNOS'!A:D,3,FALSE),0)</f>
        <v>26359088</v>
      </c>
    </row>
    <row r="4593" spans="1:22" x14ac:dyDescent="0.25">
      <c r="A4593" s="1">
        <v>42152</v>
      </c>
      <c r="B4593" s="3" t="s">
        <v>6</v>
      </c>
      <c r="C4593" s="2">
        <v>42125</v>
      </c>
      <c r="D4593" s="5">
        <f>YEAR(Tabla1[[#This Row],[FECHA]])</f>
        <v>2015</v>
      </c>
      <c r="E4593" s="5">
        <f>IFERROR(VLOOKUP(Tabla1[[#This Row],[FECHA]],'COMPARENDOS TOTALES'!A:D,4,FALSE),0)</f>
        <v>73</v>
      </c>
      <c r="F4593" s="9">
        <f>IFERROR(VLOOKUP(Tabla1[[#This Row],[FECHA]],'COMPARENDOS TOTALES'!A:D,3,FALSE),0)</f>
        <v>44316511</v>
      </c>
      <c r="G4593" s="5">
        <f>IFERROR(VLOOKUP(Tabla1[[#This Row],[FECHA]],EXONERACIONES!A:D,4,FALSE),0)</f>
        <v>5</v>
      </c>
      <c r="H4593" s="9">
        <f>IFERROR(VLOOKUP(Tabla1[[#This Row],[FECHA]],EXONERACIONES!A:D,3,FALSE),0)</f>
        <v>3221750</v>
      </c>
      <c r="I4593" s="5">
        <f>IFERROR(VLOOKUP(Tabla1[[#This Row],[FECHA]],'SIMIT CON RES'!A:D,4,FALSE),0)</f>
        <v>32</v>
      </c>
      <c r="J4593" s="9">
        <f>IFERROR(VLOOKUP(Tabla1[[#This Row],[FECHA]],'SIMIT CON RES'!A:D,3,FALSE),0)</f>
        <v>20619200</v>
      </c>
      <c r="K4593">
        <f>IFERROR(VLOOKUP(Tabla1[[#This Row],[FECHA]],'SIMIT SIN RES'!A:D,4,FALSE),0)</f>
        <v>3</v>
      </c>
      <c r="L4593" s="9">
        <f>IFERROR(VLOOKUP(Tabla1[[#This Row],[FECHA]],'SIMIT SIN RES'!A:D,3,FALSE),0)</f>
        <v>1460527</v>
      </c>
      <c r="M4593" s="5">
        <f>IFERROR(VLOOKUP(Tabla1[[#This Row],[FECHA]],'RECAUDOS DE COMPARENDOS'!A:D,4,FALSE),0)</f>
        <v>0</v>
      </c>
      <c r="N4593" s="9">
        <f>IFERROR(VLOOKUP(Tabla1[[#This Row],[FECHA]],'RECAUDOS DE COMPARENDOS'!A:D,3,FALSE),0)</f>
        <v>0</v>
      </c>
      <c r="O4593" s="5">
        <f>IFERROR(VLOOKUP(Tabla1[[#This Row],[FECHA]],'RECAUDOS DE RESOLUCIONES'!A:D,4,FALSE),0)</f>
        <v>0</v>
      </c>
      <c r="P4593" s="9">
        <f>IFERROR(VLOOKUP(Tabla1[[#This Row],[FECHA]],'RECAUDOS DE RESOLUCIONES'!A:D,3,FALSE),0)</f>
        <v>0</v>
      </c>
      <c r="Q459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33</v>
      </c>
      <c r="R4593" s="9">
        <f>Tabla1[V. COMPARENDOS]-(Tabla1[V. EXONERACIONES]+Tabla1[[#This Row],[V. SIMIT CON RESOLUCION]]+Tabla1[[#This Row],[V. SIMIT SIN RESOLUCION]]+Tabla1[[#This Row],[V. RECAUDOS COMPARENDOS]]+Tabla1[[#This Row],[V. RECAUDOS RESOLUCIONES]])</f>
        <v>19015034</v>
      </c>
      <c r="S4593" s="11">
        <f>IFERROR(VLOOKUP(Tabla1[[#This Row],[FECHA]],'RECAUDOS LOCALES'!A:D,4,FALSE),0)</f>
        <v>3</v>
      </c>
      <c r="T4593" s="9">
        <f>IFERROR(VLOOKUP(Tabla1[[#This Row],[FECHA]],'RECAUDOS LOCALES'!A:D,3,FALSE),0)</f>
        <v>620000</v>
      </c>
      <c r="U4593" s="11">
        <f>IFERROR(VLOOKUP(Tabla1[[#This Row],[FECHA]],'RECAUDOS EXTERNOS'!A:D,4,FALSE),0)</f>
        <v>129</v>
      </c>
      <c r="V4593" s="9">
        <f>IFERROR(VLOOKUP(Tabla1[[#This Row],[FECHA]],'RECAUDOS EXTERNOS'!A:D,3,FALSE),0)</f>
        <v>26445160</v>
      </c>
    </row>
    <row r="4594" spans="1:22" x14ac:dyDescent="0.25">
      <c r="A4594" s="1">
        <v>42153</v>
      </c>
      <c r="B4594" s="3" t="s">
        <v>0</v>
      </c>
      <c r="C4594" s="2">
        <v>42125</v>
      </c>
      <c r="D4594" s="5">
        <f>YEAR(Tabla1[[#This Row],[FECHA]])</f>
        <v>2015</v>
      </c>
      <c r="E4594" s="5">
        <f>IFERROR(VLOOKUP(Tabla1[[#This Row],[FECHA]],'COMPARENDOS TOTALES'!A:D,4,FALSE),0)</f>
        <v>23</v>
      </c>
      <c r="F4594" s="9">
        <f>IFERROR(VLOOKUP(Tabla1[[#This Row],[FECHA]],'COMPARENDOS TOTALES'!A:D,3,FALSE),0)</f>
        <v>13732708</v>
      </c>
      <c r="G4594" s="5">
        <f>IFERROR(VLOOKUP(Tabla1[[#This Row],[FECHA]],EXONERACIONES!A:D,4,FALSE),0)</f>
        <v>2</v>
      </c>
      <c r="H4594" s="9">
        <f>IFERROR(VLOOKUP(Tabla1[[#This Row],[FECHA]],EXONERACIONES!A:D,3,FALSE),0)</f>
        <v>1288700</v>
      </c>
      <c r="I4594" s="5">
        <f>IFERROR(VLOOKUP(Tabla1[[#This Row],[FECHA]],'SIMIT CON RES'!A:D,4,FALSE),0)</f>
        <v>9</v>
      </c>
      <c r="J4594" s="9">
        <f>IFERROR(VLOOKUP(Tabla1[[#This Row],[FECHA]],'SIMIT CON RES'!A:D,3,FALSE),0)</f>
        <v>5799150</v>
      </c>
      <c r="K4594">
        <f>IFERROR(VLOOKUP(Tabla1[[#This Row],[FECHA]],'SIMIT SIN RES'!A:D,4,FALSE),0)</f>
        <v>1</v>
      </c>
      <c r="L4594" s="9">
        <f>IFERROR(VLOOKUP(Tabla1[[#This Row],[FECHA]],'SIMIT SIN RES'!A:D,3,FALSE),0)</f>
        <v>644350</v>
      </c>
      <c r="M4594" s="5">
        <f>IFERROR(VLOOKUP(Tabla1[[#This Row],[FECHA]],'RECAUDOS DE COMPARENDOS'!A:D,4,FALSE),0)</f>
        <v>0</v>
      </c>
      <c r="N4594" s="9">
        <f>IFERROR(VLOOKUP(Tabla1[[#This Row],[FECHA]],'RECAUDOS DE COMPARENDOS'!A:D,3,FALSE),0)</f>
        <v>0</v>
      </c>
      <c r="O4594" s="5">
        <f>IFERROR(VLOOKUP(Tabla1[[#This Row],[FECHA]],'RECAUDOS DE RESOLUCIONES'!A:D,4,FALSE),0)</f>
        <v>0</v>
      </c>
      <c r="P4594" s="9">
        <f>IFERROR(VLOOKUP(Tabla1[[#This Row],[FECHA]],'RECAUDOS DE RESOLUCIONES'!A:D,3,FALSE),0)</f>
        <v>0</v>
      </c>
      <c r="Q459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11</v>
      </c>
      <c r="R4594" s="9">
        <f>Tabla1[V. COMPARENDOS]-(Tabla1[V. EXONERACIONES]+Tabla1[[#This Row],[V. SIMIT CON RESOLUCION]]+Tabla1[[#This Row],[V. SIMIT SIN RESOLUCION]]+Tabla1[[#This Row],[V. RECAUDOS COMPARENDOS]]+Tabla1[[#This Row],[V. RECAUDOS RESOLUCIONES]])</f>
        <v>6000508</v>
      </c>
      <c r="S4594" s="11">
        <f>IFERROR(VLOOKUP(Tabla1[[#This Row],[FECHA]],'RECAUDOS LOCALES'!A:D,4,FALSE),0)</f>
        <v>1</v>
      </c>
      <c r="T4594" s="9">
        <f>IFERROR(VLOOKUP(Tabla1[[#This Row],[FECHA]],'RECAUDOS LOCALES'!A:D,3,FALSE),0)</f>
        <v>322175</v>
      </c>
      <c r="U4594" s="11">
        <f>IFERROR(VLOOKUP(Tabla1[[#This Row],[FECHA]],'RECAUDOS EXTERNOS'!A:D,4,FALSE),0)</f>
        <v>123</v>
      </c>
      <c r="V4594" s="9">
        <f>IFERROR(VLOOKUP(Tabla1[[#This Row],[FECHA]],'RECAUDOS EXTERNOS'!A:D,3,FALSE),0)</f>
        <v>24854406</v>
      </c>
    </row>
    <row r="4595" spans="1:22" x14ac:dyDescent="0.25">
      <c r="A4595" s="1">
        <v>42154</v>
      </c>
      <c r="B4595" s="3" t="s">
        <v>5</v>
      </c>
      <c r="C4595" s="2">
        <v>42125</v>
      </c>
      <c r="D4595" s="5">
        <f>YEAR(Tabla1[[#This Row],[FECHA]])</f>
        <v>2015</v>
      </c>
      <c r="E4595" s="5">
        <f>IFERROR(VLOOKUP(Tabla1[[#This Row],[FECHA]],'COMPARENDOS TOTALES'!A:D,4,FALSE),0)</f>
        <v>58</v>
      </c>
      <c r="F4595" s="9">
        <f>IFERROR(VLOOKUP(Tabla1[[#This Row],[FECHA]],'COMPARENDOS TOTALES'!A:D,3,FALSE),0)</f>
        <v>35862101</v>
      </c>
      <c r="G4595" s="5">
        <f>IFERROR(VLOOKUP(Tabla1[[#This Row],[FECHA]],EXONERACIONES!A:D,4,FALSE),0)</f>
        <v>4</v>
      </c>
      <c r="H4595" s="9">
        <f>IFERROR(VLOOKUP(Tabla1[[#This Row],[FECHA]],EXONERACIONES!A:D,3,FALSE),0)</f>
        <v>2577400</v>
      </c>
      <c r="I4595" s="5">
        <f>IFERROR(VLOOKUP(Tabla1[[#This Row],[FECHA]],'SIMIT CON RES'!A:D,4,FALSE),0)</f>
        <v>22</v>
      </c>
      <c r="J4595" s="9">
        <f>IFERROR(VLOOKUP(Tabla1[[#This Row],[FECHA]],'SIMIT CON RES'!A:D,3,FALSE),0)</f>
        <v>14175700</v>
      </c>
      <c r="K4595">
        <f>IFERROR(VLOOKUP(Tabla1[[#This Row],[FECHA]],'SIMIT SIN RES'!A:D,4,FALSE),0)</f>
        <v>0</v>
      </c>
      <c r="L4595" s="9">
        <f>IFERROR(VLOOKUP(Tabla1[[#This Row],[FECHA]],'SIMIT SIN RES'!A:D,3,FALSE),0)</f>
        <v>0</v>
      </c>
      <c r="M4595" s="5">
        <f>IFERROR(VLOOKUP(Tabla1[[#This Row],[FECHA]],'RECAUDOS DE COMPARENDOS'!A:D,4,FALSE),0)</f>
        <v>0</v>
      </c>
      <c r="N4595" s="9">
        <f>IFERROR(VLOOKUP(Tabla1[[#This Row],[FECHA]],'RECAUDOS DE COMPARENDOS'!A:D,3,FALSE),0)</f>
        <v>0</v>
      </c>
      <c r="O4595" s="5">
        <f>IFERROR(VLOOKUP(Tabla1[[#This Row],[FECHA]],'RECAUDOS DE RESOLUCIONES'!A:D,4,FALSE),0)</f>
        <v>0</v>
      </c>
      <c r="P4595" s="9">
        <f>IFERROR(VLOOKUP(Tabla1[[#This Row],[FECHA]],'RECAUDOS DE RESOLUCIONES'!A:D,3,FALSE),0)</f>
        <v>0</v>
      </c>
      <c r="Q459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32</v>
      </c>
      <c r="R4595" s="9">
        <f>Tabla1[V. COMPARENDOS]-(Tabla1[V. EXONERACIONES]+Tabla1[[#This Row],[V. SIMIT CON RESOLUCION]]+Tabla1[[#This Row],[V. SIMIT SIN RESOLUCION]]+Tabla1[[#This Row],[V. RECAUDOS COMPARENDOS]]+Tabla1[[#This Row],[V. RECAUDOS RESOLUCIONES]])</f>
        <v>19109001</v>
      </c>
      <c r="S4595" s="11">
        <f>IFERROR(VLOOKUP(Tabla1[[#This Row],[FECHA]],'RECAUDOS LOCALES'!A:D,4,FALSE),0)</f>
        <v>0</v>
      </c>
      <c r="T4595" s="9">
        <f>IFERROR(VLOOKUP(Tabla1[[#This Row],[FECHA]],'RECAUDOS LOCALES'!A:D,3,FALSE),0)</f>
        <v>0</v>
      </c>
      <c r="U4595" s="11">
        <f>IFERROR(VLOOKUP(Tabla1[[#This Row],[FECHA]],'RECAUDOS EXTERNOS'!A:D,4,FALSE),0)</f>
        <v>7</v>
      </c>
      <c r="V4595" s="9">
        <f>IFERROR(VLOOKUP(Tabla1[[#This Row],[FECHA]],'RECAUDOS EXTERNOS'!A:D,3,FALSE),0)</f>
        <v>1467944</v>
      </c>
    </row>
    <row r="4596" spans="1:22" x14ac:dyDescent="0.25">
      <c r="A4596" s="1">
        <v>42155</v>
      </c>
      <c r="B4596" s="3" t="s">
        <v>4</v>
      </c>
      <c r="C4596" s="2">
        <v>42125</v>
      </c>
      <c r="D4596" s="5">
        <f>YEAR(Tabla1[[#This Row],[FECHA]])</f>
        <v>2015</v>
      </c>
      <c r="E4596" s="5">
        <f>IFERROR(VLOOKUP(Tabla1[[#This Row],[FECHA]],'COMPARENDOS TOTALES'!A:D,4,FALSE),0)</f>
        <v>72</v>
      </c>
      <c r="F4596" s="9">
        <f>IFERROR(VLOOKUP(Tabla1[[#This Row],[FECHA]],'COMPARENDOS TOTALES'!A:D,3,FALSE),0)</f>
        <v>44399740</v>
      </c>
      <c r="G4596" s="5">
        <f>IFERROR(VLOOKUP(Tabla1[[#This Row],[FECHA]],EXONERACIONES!A:D,4,FALSE),0)</f>
        <v>6</v>
      </c>
      <c r="H4596" s="9">
        <f>IFERROR(VLOOKUP(Tabla1[[#This Row],[FECHA]],EXONERACIONES!A:D,3,FALSE),0)</f>
        <v>3866100</v>
      </c>
      <c r="I4596" s="5">
        <f>IFERROR(VLOOKUP(Tabla1[[#This Row],[FECHA]],'SIMIT CON RES'!A:D,4,FALSE),0)</f>
        <v>32</v>
      </c>
      <c r="J4596" s="9">
        <f>IFERROR(VLOOKUP(Tabla1[[#This Row],[FECHA]],'SIMIT CON RES'!A:D,3,FALSE),0)</f>
        <v>20619200</v>
      </c>
      <c r="K4596">
        <f>IFERROR(VLOOKUP(Tabla1[[#This Row],[FECHA]],'SIMIT SIN RES'!A:D,4,FALSE),0)</f>
        <v>4</v>
      </c>
      <c r="L4596" s="9">
        <f>IFERROR(VLOOKUP(Tabla1[[#This Row],[FECHA]],'SIMIT SIN RES'!A:D,3,FALSE),0)</f>
        <v>1490059</v>
      </c>
      <c r="M4596" s="5">
        <f>IFERROR(VLOOKUP(Tabla1[[#This Row],[FECHA]],'RECAUDOS DE COMPARENDOS'!A:D,4,FALSE),0)</f>
        <v>1</v>
      </c>
      <c r="N4596" s="9">
        <f>IFERROR(VLOOKUP(Tabla1[[#This Row],[FECHA]],'RECAUDOS DE COMPARENDOS'!A:D,3,FALSE),0)</f>
        <v>644350</v>
      </c>
      <c r="O4596" s="5">
        <f>IFERROR(VLOOKUP(Tabla1[[#This Row],[FECHA]],'RECAUDOS DE RESOLUCIONES'!A:D,4,FALSE),0)</f>
        <v>0</v>
      </c>
      <c r="P4596" s="9">
        <f>IFERROR(VLOOKUP(Tabla1[[#This Row],[FECHA]],'RECAUDOS DE RESOLUCIONES'!A:D,3,FALSE),0)</f>
        <v>0</v>
      </c>
      <c r="Q459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29</v>
      </c>
      <c r="R4596" s="9">
        <f>Tabla1[V. COMPARENDOS]-(Tabla1[V. EXONERACIONES]+Tabla1[[#This Row],[V. SIMIT CON RESOLUCION]]+Tabla1[[#This Row],[V. SIMIT SIN RESOLUCION]]+Tabla1[[#This Row],[V. RECAUDOS COMPARENDOS]]+Tabla1[[#This Row],[V. RECAUDOS RESOLUCIONES]])</f>
        <v>17780031</v>
      </c>
      <c r="S4596" s="11">
        <f>IFERROR(VLOOKUP(Tabla1[[#This Row],[FECHA]],'RECAUDOS LOCALES'!A:D,4,FALSE),0)</f>
        <v>0</v>
      </c>
      <c r="T4596" s="9">
        <f>IFERROR(VLOOKUP(Tabla1[[#This Row],[FECHA]],'RECAUDOS LOCALES'!A:D,3,FALSE),0)</f>
        <v>0</v>
      </c>
      <c r="U4596" s="11">
        <f>IFERROR(VLOOKUP(Tabla1[[#This Row],[FECHA]],'RECAUDOS EXTERNOS'!A:D,4,FALSE),0)</f>
        <v>6</v>
      </c>
      <c r="V4596" s="9">
        <f>IFERROR(VLOOKUP(Tabla1[[#This Row],[FECHA]],'RECAUDOS EXTERNOS'!A:D,3,FALSE),0)</f>
        <v>1071262</v>
      </c>
    </row>
    <row r="4597" spans="1:22" x14ac:dyDescent="0.25">
      <c r="A4597" s="1">
        <v>42156</v>
      </c>
      <c r="B4597" s="3" t="s">
        <v>1</v>
      </c>
      <c r="C4597" s="2">
        <v>42156</v>
      </c>
      <c r="D4597" s="5">
        <f>YEAR(Tabla1[[#This Row],[FECHA]])</f>
        <v>2015</v>
      </c>
      <c r="E4597" s="5">
        <f>IFERROR(VLOOKUP(Tabla1[[#This Row],[FECHA]],'COMPARENDOS TOTALES'!A:D,4,FALSE),0)</f>
        <v>54</v>
      </c>
      <c r="F4597" s="9">
        <f>IFERROR(VLOOKUP(Tabla1[[#This Row],[FECHA]],'COMPARENDOS TOTALES'!A:D,3,FALSE),0)</f>
        <v>32277906</v>
      </c>
      <c r="G4597" s="5">
        <f>IFERROR(VLOOKUP(Tabla1[[#This Row],[FECHA]],EXONERACIONES!A:D,4,FALSE),0)</f>
        <v>5</v>
      </c>
      <c r="H4597" s="9">
        <f>IFERROR(VLOOKUP(Tabla1[[#This Row],[FECHA]],EXONERACIONES!A:D,3,FALSE),0)</f>
        <v>3221750</v>
      </c>
      <c r="I4597" s="5">
        <f>IFERROR(VLOOKUP(Tabla1[[#This Row],[FECHA]],'SIMIT CON RES'!A:D,4,FALSE),0)</f>
        <v>20</v>
      </c>
      <c r="J4597" s="9">
        <f>IFERROR(VLOOKUP(Tabla1[[#This Row],[FECHA]],'SIMIT CON RES'!A:D,3,FALSE),0)</f>
        <v>12887000</v>
      </c>
      <c r="K4597">
        <f>IFERROR(VLOOKUP(Tabla1[[#This Row],[FECHA]],'SIMIT SIN RES'!A:D,4,FALSE),0)</f>
        <v>7</v>
      </c>
      <c r="L4597" s="9">
        <f>IFERROR(VLOOKUP(Tabla1[[#This Row],[FECHA]],'SIMIT SIN RES'!A:D,3,FALSE),0)</f>
        <v>3221750</v>
      </c>
      <c r="M4597" s="5">
        <f>IFERROR(VLOOKUP(Tabla1[[#This Row],[FECHA]],'RECAUDOS DE COMPARENDOS'!A:D,4,FALSE),0)</f>
        <v>0</v>
      </c>
      <c r="N4597" s="9">
        <f>IFERROR(VLOOKUP(Tabla1[[#This Row],[FECHA]],'RECAUDOS DE COMPARENDOS'!A:D,3,FALSE),0)</f>
        <v>0</v>
      </c>
      <c r="O4597" s="5">
        <f>IFERROR(VLOOKUP(Tabla1[[#This Row],[FECHA]],'RECAUDOS DE RESOLUCIONES'!A:D,4,FALSE),0)</f>
        <v>0</v>
      </c>
      <c r="P4597" s="9">
        <f>IFERROR(VLOOKUP(Tabla1[[#This Row],[FECHA]],'RECAUDOS DE RESOLUCIONES'!A:D,3,FALSE),0)</f>
        <v>0</v>
      </c>
      <c r="Q459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22</v>
      </c>
      <c r="R4597" s="9">
        <f>Tabla1[V. COMPARENDOS]-(Tabla1[V. EXONERACIONES]+Tabla1[[#This Row],[V. SIMIT CON RESOLUCION]]+Tabla1[[#This Row],[V. SIMIT SIN RESOLUCION]]+Tabla1[[#This Row],[V. RECAUDOS COMPARENDOS]]+Tabla1[[#This Row],[V. RECAUDOS RESOLUCIONES]])</f>
        <v>12947406</v>
      </c>
      <c r="S4597" s="11">
        <f>IFERROR(VLOOKUP(Tabla1[[#This Row],[FECHA]],'RECAUDOS LOCALES'!A:D,4,FALSE),0)</f>
        <v>2</v>
      </c>
      <c r="T4597" s="9">
        <f>IFERROR(VLOOKUP(Tabla1[[#This Row],[FECHA]],'RECAUDOS LOCALES'!A:D,3,FALSE),0)</f>
        <v>398905</v>
      </c>
      <c r="U4597" s="11">
        <f>IFERROR(VLOOKUP(Tabla1[[#This Row],[FECHA]],'RECAUDOS EXTERNOS'!A:D,4,FALSE),0)</f>
        <v>84</v>
      </c>
      <c r="V4597" s="9">
        <f>IFERROR(VLOOKUP(Tabla1[[#This Row],[FECHA]],'RECAUDOS EXTERNOS'!A:D,3,FALSE),0)</f>
        <v>17085241</v>
      </c>
    </row>
    <row r="4598" spans="1:22" x14ac:dyDescent="0.25">
      <c r="A4598" s="1">
        <v>42157</v>
      </c>
      <c r="B4598" s="3" t="s">
        <v>2</v>
      </c>
      <c r="C4598" s="2">
        <v>42156</v>
      </c>
      <c r="D4598" s="5">
        <f>YEAR(Tabla1[[#This Row],[FECHA]])</f>
        <v>2015</v>
      </c>
      <c r="E4598" s="5">
        <f>IFERROR(VLOOKUP(Tabla1[[#This Row],[FECHA]],'COMPARENDOS TOTALES'!A:D,4,FALSE),0)</f>
        <v>58</v>
      </c>
      <c r="F4598" s="9">
        <f>IFERROR(VLOOKUP(Tabla1[[#This Row],[FECHA]],'COMPARENDOS TOTALES'!A:D,3,FALSE),0)</f>
        <v>34926453</v>
      </c>
      <c r="G4598" s="5">
        <f>IFERROR(VLOOKUP(Tabla1[[#This Row],[FECHA]],EXONERACIONES!A:D,4,FALSE),0)</f>
        <v>5</v>
      </c>
      <c r="H4598" s="9">
        <f>IFERROR(VLOOKUP(Tabla1[[#This Row],[FECHA]],EXONERACIONES!A:D,3,FALSE),0)</f>
        <v>3221750</v>
      </c>
      <c r="I4598" s="5">
        <f>IFERROR(VLOOKUP(Tabla1[[#This Row],[FECHA]],'SIMIT CON RES'!A:D,4,FALSE),0)</f>
        <v>23</v>
      </c>
      <c r="J4598" s="9">
        <f>IFERROR(VLOOKUP(Tabla1[[#This Row],[FECHA]],'SIMIT CON RES'!A:D,3,FALSE),0)</f>
        <v>14820050</v>
      </c>
      <c r="K4598">
        <f>IFERROR(VLOOKUP(Tabla1[[#This Row],[FECHA]],'SIMIT SIN RES'!A:D,4,FALSE),0)</f>
        <v>3</v>
      </c>
      <c r="L4598" s="9">
        <f>IFERROR(VLOOKUP(Tabla1[[#This Row],[FECHA]],'SIMIT SIN RES'!A:D,3,FALSE),0)</f>
        <v>816177</v>
      </c>
      <c r="M4598" s="5">
        <f>IFERROR(VLOOKUP(Tabla1[[#This Row],[FECHA]],'RECAUDOS DE COMPARENDOS'!A:D,4,FALSE),0)</f>
        <v>0</v>
      </c>
      <c r="N4598" s="9">
        <f>IFERROR(VLOOKUP(Tabla1[[#This Row],[FECHA]],'RECAUDOS DE COMPARENDOS'!A:D,3,FALSE),0)</f>
        <v>0</v>
      </c>
      <c r="O4598" s="5">
        <f>IFERROR(VLOOKUP(Tabla1[[#This Row],[FECHA]],'RECAUDOS DE RESOLUCIONES'!A:D,4,FALSE),0)</f>
        <v>0</v>
      </c>
      <c r="P4598" s="9">
        <f>IFERROR(VLOOKUP(Tabla1[[#This Row],[FECHA]],'RECAUDOS DE RESOLUCIONES'!A:D,3,FALSE),0)</f>
        <v>0</v>
      </c>
      <c r="Q459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27</v>
      </c>
      <c r="R4598" s="9">
        <f>Tabla1[V. COMPARENDOS]-(Tabla1[V. EXONERACIONES]+Tabla1[[#This Row],[V. SIMIT CON RESOLUCION]]+Tabla1[[#This Row],[V. SIMIT SIN RESOLUCION]]+Tabla1[[#This Row],[V. RECAUDOS COMPARENDOS]]+Tabla1[[#This Row],[V. RECAUDOS RESOLUCIONES]])</f>
        <v>16068476</v>
      </c>
      <c r="S4598" s="11">
        <f>IFERROR(VLOOKUP(Tabla1[[#This Row],[FECHA]],'RECAUDOS LOCALES'!A:D,4,FALSE),0)</f>
        <v>1</v>
      </c>
      <c r="T4598" s="9">
        <f>IFERROR(VLOOKUP(Tabla1[[#This Row],[FECHA]],'RECAUDOS LOCALES'!A:D,3,FALSE),0)</f>
        <v>322175</v>
      </c>
      <c r="U4598" s="11">
        <f>IFERROR(VLOOKUP(Tabla1[[#This Row],[FECHA]],'RECAUDOS EXTERNOS'!A:D,4,FALSE),0)</f>
        <v>105</v>
      </c>
      <c r="V4598" s="9">
        <f>IFERROR(VLOOKUP(Tabla1[[#This Row],[FECHA]],'RECAUDOS EXTERNOS'!A:D,3,FALSE),0)</f>
        <v>22700714</v>
      </c>
    </row>
    <row r="4599" spans="1:22" x14ac:dyDescent="0.25">
      <c r="A4599" s="1">
        <v>42158</v>
      </c>
      <c r="B4599" s="3" t="s">
        <v>3</v>
      </c>
      <c r="C4599" s="2">
        <v>42156</v>
      </c>
      <c r="D4599" s="5">
        <f>YEAR(Tabla1[[#This Row],[FECHA]])</f>
        <v>2015</v>
      </c>
      <c r="E4599" s="5">
        <f>IFERROR(VLOOKUP(Tabla1[[#This Row],[FECHA]],'COMPARENDOS TOTALES'!A:D,4,FALSE),0)</f>
        <v>77</v>
      </c>
      <c r="F4599" s="9">
        <f>IFERROR(VLOOKUP(Tabla1[[#This Row],[FECHA]],'COMPARENDOS TOTALES'!A:D,3,FALSE),0)</f>
        <v>48265840</v>
      </c>
      <c r="G4599" s="5">
        <f>IFERROR(VLOOKUP(Tabla1[[#This Row],[FECHA]],EXONERACIONES!A:D,4,FALSE),0)</f>
        <v>4</v>
      </c>
      <c r="H4599" s="9">
        <f>IFERROR(VLOOKUP(Tabla1[[#This Row],[FECHA]],EXONERACIONES!A:D,3,FALSE),0)</f>
        <v>2577400</v>
      </c>
      <c r="I4599" s="5">
        <f>IFERROR(VLOOKUP(Tabla1[[#This Row],[FECHA]],'SIMIT CON RES'!A:D,4,FALSE),0)</f>
        <v>28</v>
      </c>
      <c r="J4599" s="9">
        <f>IFERROR(VLOOKUP(Tabla1[[#This Row],[FECHA]],'SIMIT CON RES'!A:D,3,FALSE),0)</f>
        <v>18041800</v>
      </c>
      <c r="K4599">
        <f>IFERROR(VLOOKUP(Tabla1[[#This Row],[FECHA]],'SIMIT SIN RES'!A:D,4,FALSE),0)</f>
        <v>1</v>
      </c>
      <c r="L4599" s="9">
        <f>IFERROR(VLOOKUP(Tabla1[[#This Row],[FECHA]],'SIMIT SIN RES'!A:D,3,FALSE),0)</f>
        <v>644350</v>
      </c>
      <c r="M4599" s="5">
        <f>IFERROR(VLOOKUP(Tabla1[[#This Row],[FECHA]],'RECAUDOS DE COMPARENDOS'!A:D,4,FALSE),0)</f>
        <v>0</v>
      </c>
      <c r="N4599" s="9">
        <f>IFERROR(VLOOKUP(Tabla1[[#This Row],[FECHA]],'RECAUDOS DE COMPARENDOS'!A:D,3,FALSE),0)</f>
        <v>0</v>
      </c>
      <c r="O4599" s="5">
        <f>IFERROR(VLOOKUP(Tabla1[[#This Row],[FECHA]],'RECAUDOS DE RESOLUCIONES'!A:D,4,FALSE),0)</f>
        <v>0</v>
      </c>
      <c r="P4599" s="9">
        <f>IFERROR(VLOOKUP(Tabla1[[#This Row],[FECHA]],'RECAUDOS DE RESOLUCIONES'!A:D,3,FALSE),0)</f>
        <v>0</v>
      </c>
      <c r="Q459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44</v>
      </c>
      <c r="R4599" s="9">
        <f>Tabla1[V. COMPARENDOS]-(Tabla1[V. EXONERACIONES]+Tabla1[[#This Row],[V. SIMIT CON RESOLUCION]]+Tabla1[[#This Row],[V. SIMIT SIN RESOLUCION]]+Tabla1[[#This Row],[V. RECAUDOS COMPARENDOS]]+Tabla1[[#This Row],[V. RECAUDOS RESOLUCIONES]])</f>
        <v>27002290</v>
      </c>
      <c r="S4599" s="11">
        <f>IFERROR(VLOOKUP(Tabla1[[#This Row],[FECHA]],'RECAUDOS LOCALES'!A:D,4,FALSE),0)</f>
        <v>0</v>
      </c>
      <c r="T4599" s="9">
        <f>IFERROR(VLOOKUP(Tabla1[[#This Row],[FECHA]],'RECAUDOS LOCALES'!A:D,3,FALSE),0)</f>
        <v>0</v>
      </c>
      <c r="U4599" s="11">
        <f>IFERROR(VLOOKUP(Tabla1[[#This Row],[FECHA]],'RECAUDOS EXTERNOS'!A:D,4,FALSE),0)</f>
        <v>92</v>
      </c>
      <c r="V4599" s="9">
        <f>IFERROR(VLOOKUP(Tabla1[[#This Row],[FECHA]],'RECAUDOS EXTERNOS'!A:D,3,FALSE),0)</f>
        <v>22008035</v>
      </c>
    </row>
    <row r="4600" spans="1:22" x14ac:dyDescent="0.25">
      <c r="A4600" s="1">
        <v>42159</v>
      </c>
      <c r="B4600" s="3" t="s">
        <v>6</v>
      </c>
      <c r="C4600" s="2">
        <v>42156</v>
      </c>
      <c r="D4600" s="5">
        <f>YEAR(Tabla1[[#This Row],[FECHA]])</f>
        <v>2015</v>
      </c>
      <c r="E4600" s="5">
        <f>IFERROR(VLOOKUP(Tabla1[[#This Row],[FECHA]],'COMPARENDOS TOTALES'!A:D,4,FALSE),0)</f>
        <v>106</v>
      </c>
      <c r="F4600" s="9">
        <f>IFERROR(VLOOKUP(Tabla1[[#This Row],[FECHA]],'COMPARENDOS TOTALES'!A:D,3,FALSE),0)</f>
        <v>62774456</v>
      </c>
      <c r="G4600" s="5">
        <f>IFERROR(VLOOKUP(Tabla1[[#This Row],[FECHA]],EXONERACIONES!A:D,4,FALSE),0)</f>
        <v>8</v>
      </c>
      <c r="H4600" s="9">
        <f>IFERROR(VLOOKUP(Tabla1[[#This Row],[FECHA]],EXONERACIONES!A:D,3,FALSE),0)</f>
        <v>5154800</v>
      </c>
      <c r="I4600" s="5">
        <f>IFERROR(VLOOKUP(Tabla1[[#This Row],[FECHA]],'SIMIT CON RES'!A:D,4,FALSE),0)</f>
        <v>39</v>
      </c>
      <c r="J4600" s="9">
        <f>IFERROR(VLOOKUP(Tabla1[[#This Row],[FECHA]],'SIMIT CON RES'!A:D,3,FALSE),0)</f>
        <v>25129650</v>
      </c>
      <c r="K4600">
        <f>IFERROR(VLOOKUP(Tabla1[[#This Row],[FECHA]],'SIMIT SIN RES'!A:D,4,FALSE),0)</f>
        <v>13</v>
      </c>
      <c r="L4600" s="9">
        <f>IFERROR(VLOOKUP(Tabla1[[#This Row],[FECHA]],'SIMIT SIN RES'!A:D,3,FALSE),0)</f>
        <v>5326627</v>
      </c>
      <c r="M4600" s="5">
        <f>IFERROR(VLOOKUP(Tabla1[[#This Row],[FECHA]],'RECAUDOS DE COMPARENDOS'!A:D,4,FALSE),0)</f>
        <v>0</v>
      </c>
      <c r="N4600" s="9">
        <f>IFERROR(VLOOKUP(Tabla1[[#This Row],[FECHA]],'RECAUDOS DE COMPARENDOS'!A:D,3,FALSE),0)</f>
        <v>0</v>
      </c>
      <c r="O4600" s="5">
        <f>IFERROR(VLOOKUP(Tabla1[[#This Row],[FECHA]],'RECAUDOS DE RESOLUCIONES'!A:D,4,FALSE),0)</f>
        <v>0</v>
      </c>
      <c r="P4600" s="9">
        <f>IFERROR(VLOOKUP(Tabla1[[#This Row],[FECHA]],'RECAUDOS DE RESOLUCIONES'!A:D,3,FALSE),0)</f>
        <v>0</v>
      </c>
      <c r="Q460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46</v>
      </c>
      <c r="R4600" s="9">
        <f>Tabla1[V. COMPARENDOS]-(Tabla1[V. EXONERACIONES]+Tabla1[[#This Row],[V. SIMIT CON RESOLUCION]]+Tabla1[[#This Row],[V. SIMIT SIN RESOLUCION]]+Tabla1[[#This Row],[V. RECAUDOS COMPARENDOS]]+Tabla1[[#This Row],[V. RECAUDOS RESOLUCIONES]])</f>
        <v>27163379</v>
      </c>
      <c r="S4600" s="11">
        <f>IFERROR(VLOOKUP(Tabla1[[#This Row],[FECHA]],'RECAUDOS LOCALES'!A:D,4,FALSE),0)</f>
        <v>4</v>
      </c>
      <c r="T4600" s="9">
        <f>IFERROR(VLOOKUP(Tabla1[[#This Row],[FECHA]],'RECAUDOS LOCALES'!A:D,3,FALSE),0)</f>
        <v>380185</v>
      </c>
      <c r="U4600" s="11">
        <f>IFERROR(VLOOKUP(Tabla1[[#This Row],[FECHA]],'RECAUDOS EXTERNOS'!A:D,4,FALSE),0)</f>
        <v>93</v>
      </c>
      <c r="V4600" s="9">
        <f>IFERROR(VLOOKUP(Tabla1[[#This Row],[FECHA]],'RECAUDOS EXTERNOS'!A:D,3,FALSE),0)</f>
        <v>19843541</v>
      </c>
    </row>
    <row r="4601" spans="1:22" x14ac:dyDescent="0.25">
      <c r="A4601" s="1">
        <v>42160</v>
      </c>
      <c r="B4601" s="3" t="s">
        <v>0</v>
      </c>
      <c r="C4601" s="2">
        <v>42156</v>
      </c>
      <c r="D4601" s="5">
        <f>YEAR(Tabla1[[#This Row],[FECHA]])</f>
        <v>2015</v>
      </c>
      <c r="E4601" s="5">
        <f>IFERROR(VLOOKUP(Tabla1[[#This Row],[FECHA]],'COMPARENDOS TOTALES'!A:D,4,FALSE),0)</f>
        <v>85</v>
      </c>
      <c r="F4601" s="9">
        <f>IFERROR(VLOOKUP(Tabla1[[#This Row],[FECHA]],'COMPARENDOS TOTALES'!A:D,3,FALSE),0)</f>
        <v>52051396</v>
      </c>
      <c r="G4601" s="5">
        <f>IFERROR(VLOOKUP(Tabla1[[#This Row],[FECHA]],EXONERACIONES!A:D,4,FALSE),0)</f>
        <v>7</v>
      </c>
      <c r="H4601" s="9">
        <f>IFERROR(VLOOKUP(Tabla1[[#This Row],[FECHA]],EXONERACIONES!A:D,3,FALSE),0)</f>
        <v>4510450</v>
      </c>
      <c r="I4601" s="5">
        <f>IFERROR(VLOOKUP(Tabla1[[#This Row],[FECHA]],'SIMIT CON RES'!A:D,4,FALSE),0)</f>
        <v>35</v>
      </c>
      <c r="J4601" s="9">
        <f>IFERROR(VLOOKUP(Tabla1[[#This Row],[FECHA]],'SIMIT CON RES'!A:D,3,FALSE),0)</f>
        <v>22552250</v>
      </c>
      <c r="K4601">
        <f>IFERROR(VLOOKUP(Tabla1[[#This Row],[FECHA]],'SIMIT SIN RES'!A:D,4,FALSE),0)</f>
        <v>5</v>
      </c>
      <c r="L4601" s="9">
        <f>IFERROR(VLOOKUP(Tabla1[[#This Row],[FECHA]],'SIMIT SIN RES'!A:D,3,FALSE),0)</f>
        <v>2255225</v>
      </c>
      <c r="M4601" s="5">
        <f>IFERROR(VLOOKUP(Tabla1[[#This Row],[FECHA]],'RECAUDOS DE COMPARENDOS'!A:D,4,FALSE),0)</f>
        <v>0</v>
      </c>
      <c r="N4601" s="9">
        <f>IFERROR(VLOOKUP(Tabla1[[#This Row],[FECHA]],'RECAUDOS DE COMPARENDOS'!A:D,3,FALSE),0)</f>
        <v>0</v>
      </c>
      <c r="O4601" s="5">
        <f>IFERROR(VLOOKUP(Tabla1[[#This Row],[FECHA]],'RECAUDOS DE RESOLUCIONES'!A:D,4,FALSE),0)</f>
        <v>0</v>
      </c>
      <c r="P4601" s="9">
        <f>IFERROR(VLOOKUP(Tabla1[[#This Row],[FECHA]],'RECAUDOS DE RESOLUCIONES'!A:D,3,FALSE),0)</f>
        <v>0</v>
      </c>
      <c r="Q460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38</v>
      </c>
      <c r="R4601" s="9">
        <f>Tabla1[V. COMPARENDOS]-(Tabla1[V. EXONERACIONES]+Tabla1[[#This Row],[V. SIMIT CON RESOLUCION]]+Tabla1[[#This Row],[V. SIMIT SIN RESOLUCION]]+Tabla1[[#This Row],[V. RECAUDOS COMPARENDOS]]+Tabla1[[#This Row],[V. RECAUDOS RESOLUCIONES]])</f>
        <v>22733471</v>
      </c>
      <c r="S4601" s="11">
        <f>IFERROR(VLOOKUP(Tabla1[[#This Row],[FECHA]],'RECAUDOS LOCALES'!A:D,4,FALSE),0)</f>
        <v>2</v>
      </c>
      <c r="T4601" s="9">
        <f>IFERROR(VLOOKUP(Tabla1[[#This Row],[FECHA]],'RECAUDOS LOCALES'!A:D,3,FALSE),0)</f>
        <v>434675</v>
      </c>
      <c r="U4601" s="11">
        <f>IFERROR(VLOOKUP(Tabla1[[#This Row],[FECHA]],'RECAUDOS EXTERNOS'!A:D,4,FALSE),0)</f>
        <v>76</v>
      </c>
      <c r="V4601" s="9">
        <f>IFERROR(VLOOKUP(Tabla1[[#This Row],[FECHA]],'RECAUDOS EXTERNOS'!A:D,3,FALSE),0)</f>
        <v>15730576</v>
      </c>
    </row>
    <row r="4602" spans="1:22" x14ac:dyDescent="0.25">
      <c r="A4602" s="1">
        <v>42161</v>
      </c>
      <c r="B4602" s="3" t="s">
        <v>5</v>
      </c>
      <c r="C4602" s="2">
        <v>42156</v>
      </c>
      <c r="D4602" s="5">
        <f>YEAR(Tabla1[[#This Row],[FECHA]])</f>
        <v>2015</v>
      </c>
      <c r="E4602" s="5">
        <f>IFERROR(VLOOKUP(Tabla1[[#This Row],[FECHA]],'COMPARENDOS TOTALES'!A:D,4,FALSE),0)</f>
        <v>127</v>
      </c>
      <c r="F4602" s="9">
        <f>IFERROR(VLOOKUP(Tabla1[[#This Row],[FECHA]],'COMPARENDOS TOTALES'!A:D,3,FALSE),0)</f>
        <v>74372750</v>
      </c>
      <c r="G4602" s="5">
        <f>IFERROR(VLOOKUP(Tabla1[[#This Row],[FECHA]],EXONERACIONES!A:D,4,FALSE),0)</f>
        <v>5</v>
      </c>
      <c r="H4602" s="9">
        <f>IFERROR(VLOOKUP(Tabla1[[#This Row],[FECHA]],EXONERACIONES!A:D,3,FALSE),0)</f>
        <v>3221750</v>
      </c>
      <c r="I4602" s="5">
        <f>IFERROR(VLOOKUP(Tabla1[[#This Row],[FECHA]],'SIMIT CON RES'!A:D,4,FALSE),0)</f>
        <v>59</v>
      </c>
      <c r="J4602" s="9">
        <f>IFERROR(VLOOKUP(Tabla1[[#This Row],[FECHA]],'SIMIT CON RES'!A:D,3,FALSE),0)</f>
        <v>38016650</v>
      </c>
      <c r="K4602">
        <f>IFERROR(VLOOKUP(Tabla1[[#This Row],[FECHA]],'SIMIT SIN RES'!A:D,4,FALSE),0)</f>
        <v>15</v>
      </c>
      <c r="L4602" s="9">
        <f>IFERROR(VLOOKUP(Tabla1[[#This Row],[FECHA]],'SIMIT SIN RES'!A:D,3,FALSE),0)</f>
        <v>5084995</v>
      </c>
      <c r="M4602" s="5">
        <f>IFERROR(VLOOKUP(Tabla1[[#This Row],[FECHA]],'RECAUDOS DE COMPARENDOS'!A:D,4,FALSE),0)</f>
        <v>0</v>
      </c>
      <c r="N4602" s="9">
        <f>IFERROR(VLOOKUP(Tabla1[[#This Row],[FECHA]],'RECAUDOS DE COMPARENDOS'!A:D,3,FALSE),0)</f>
        <v>0</v>
      </c>
      <c r="O4602" s="5">
        <f>IFERROR(VLOOKUP(Tabla1[[#This Row],[FECHA]],'RECAUDOS DE RESOLUCIONES'!A:D,4,FALSE),0)</f>
        <v>0</v>
      </c>
      <c r="P4602" s="9">
        <f>IFERROR(VLOOKUP(Tabla1[[#This Row],[FECHA]],'RECAUDOS DE RESOLUCIONES'!A:D,3,FALSE),0)</f>
        <v>0</v>
      </c>
      <c r="Q460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48</v>
      </c>
      <c r="R4602" s="9">
        <f>Tabla1[V. COMPARENDOS]-(Tabla1[V. EXONERACIONES]+Tabla1[[#This Row],[V. SIMIT CON RESOLUCION]]+Tabla1[[#This Row],[V. SIMIT SIN RESOLUCION]]+Tabla1[[#This Row],[V. RECAUDOS COMPARENDOS]]+Tabla1[[#This Row],[V. RECAUDOS RESOLUCIONES]])</f>
        <v>28049355</v>
      </c>
      <c r="S4602" s="11">
        <f>IFERROR(VLOOKUP(Tabla1[[#This Row],[FECHA]],'RECAUDOS LOCALES'!A:D,4,FALSE),0)</f>
        <v>0</v>
      </c>
      <c r="T4602" s="9">
        <f>IFERROR(VLOOKUP(Tabla1[[#This Row],[FECHA]],'RECAUDOS LOCALES'!A:D,3,FALSE),0)</f>
        <v>0</v>
      </c>
      <c r="U4602" s="11">
        <f>IFERROR(VLOOKUP(Tabla1[[#This Row],[FECHA]],'RECAUDOS EXTERNOS'!A:D,4,FALSE),0)</f>
        <v>6</v>
      </c>
      <c r="V4602" s="9">
        <f>IFERROR(VLOOKUP(Tabla1[[#This Row],[FECHA]],'RECAUDOS EXTERNOS'!A:D,3,FALSE),0)</f>
        <v>809496</v>
      </c>
    </row>
    <row r="4603" spans="1:22" x14ac:dyDescent="0.25">
      <c r="A4603" s="1">
        <v>42162</v>
      </c>
      <c r="B4603" s="3" t="s">
        <v>4</v>
      </c>
      <c r="C4603" s="2">
        <v>42156</v>
      </c>
      <c r="D4603" s="5">
        <f>YEAR(Tabla1[[#This Row],[FECHA]])</f>
        <v>2015</v>
      </c>
      <c r="E4603" s="5">
        <f>IFERROR(VLOOKUP(Tabla1[[#This Row],[FECHA]],'COMPARENDOS TOTALES'!A:D,4,FALSE),0)</f>
        <v>100</v>
      </c>
      <c r="F4603" s="9">
        <f>IFERROR(VLOOKUP(Tabla1[[#This Row],[FECHA]],'COMPARENDOS TOTALES'!A:D,3,FALSE),0)</f>
        <v>61193110</v>
      </c>
      <c r="G4603" s="5">
        <f>IFERROR(VLOOKUP(Tabla1[[#This Row],[FECHA]],EXONERACIONES!A:D,4,FALSE),0)</f>
        <v>6</v>
      </c>
      <c r="H4603" s="9">
        <f>IFERROR(VLOOKUP(Tabla1[[#This Row],[FECHA]],EXONERACIONES!A:D,3,FALSE),0)</f>
        <v>3866100</v>
      </c>
      <c r="I4603" s="5">
        <f>IFERROR(VLOOKUP(Tabla1[[#This Row],[FECHA]],'SIMIT CON RES'!A:D,4,FALSE),0)</f>
        <v>43</v>
      </c>
      <c r="J4603" s="9">
        <f>IFERROR(VLOOKUP(Tabla1[[#This Row],[FECHA]],'SIMIT CON RES'!A:D,3,FALSE),0)</f>
        <v>27707050</v>
      </c>
      <c r="K4603">
        <f>IFERROR(VLOOKUP(Tabla1[[#This Row],[FECHA]],'SIMIT SIN RES'!A:D,4,FALSE),0)</f>
        <v>4</v>
      </c>
      <c r="L4603" s="9">
        <f>IFERROR(VLOOKUP(Tabla1[[#This Row],[FECHA]],'SIMIT SIN RES'!A:D,3,FALSE),0)</f>
        <v>1691418</v>
      </c>
      <c r="M4603" s="5">
        <f>IFERROR(VLOOKUP(Tabla1[[#This Row],[FECHA]],'RECAUDOS DE COMPARENDOS'!A:D,4,FALSE),0)</f>
        <v>1</v>
      </c>
      <c r="N4603" s="9">
        <f>IFERROR(VLOOKUP(Tabla1[[#This Row],[FECHA]],'RECAUDOS DE COMPARENDOS'!A:D,3,FALSE),0)</f>
        <v>644350</v>
      </c>
      <c r="O4603" s="5">
        <f>IFERROR(VLOOKUP(Tabla1[[#This Row],[FECHA]],'RECAUDOS DE RESOLUCIONES'!A:D,4,FALSE),0)</f>
        <v>0</v>
      </c>
      <c r="P4603" s="9">
        <f>IFERROR(VLOOKUP(Tabla1[[#This Row],[FECHA]],'RECAUDOS DE RESOLUCIONES'!A:D,3,FALSE),0)</f>
        <v>0</v>
      </c>
      <c r="Q460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46</v>
      </c>
      <c r="R4603" s="9">
        <f>Tabla1[V. COMPARENDOS]-(Tabla1[V. EXONERACIONES]+Tabla1[[#This Row],[V. SIMIT CON RESOLUCION]]+Tabla1[[#This Row],[V. SIMIT SIN RESOLUCION]]+Tabla1[[#This Row],[V. RECAUDOS COMPARENDOS]]+Tabla1[[#This Row],[V. RECAUDOS RESOLUCIONES]])</f>
        <v>27284192</v>
      </c>
      <c r="S4603" s="11">
        <f>IFERROR(VLOOKUP(Tabla1[[#This Row],[FECHA]],'RECAUDOS LOCALES'!A:D,4,FALSE),0)</f>
        <v>0</v>
      </c>
      <c r="T4603" s="9">
        <f>IFERROR(VLOOKUP(Tabla1[[#This Row],[FECHA]],'RECAUDOS LOCALES'!A:D,3,FALSE),0)</f>
        <v>0</v>
      </c>
      <c r="U4603" s="11">
        <f>IFERROR(VLOOKUP(Tabla1[[#This Row],[FECHA]],'RECAUDOS EXTERNOS'!A:D,4,FALSE),0)</f>
        <v>0</v>
      </c>
      <c r="V4603" s="9">
        <f>IFERROR(VLOOKUP(Tabla1[[#This Row],[FECHA]],'RECAUDOS EXTERNOS'!A:D,3,FALSE),0)</f>
        <v>0</v>
      </c>
    </row>
    <row r="4604" spans="1:22" x14ac:dyDescent="0.25">
      <c r="A4604" s="1">
        <v>42163</v>
      </c>
      <c r="B4604" s="3" t="s">
        <v>1</v>
      </c>
      <c r="C4604" s="2">
        <v>42156</v>
      </c>
      <c r="D4604" s="5">
        <f>YEAR(Tabla1[[#This Row],[FECHA]])</f>
        <v>2015</v>
      </c>
      <c r="E4604" s="5">
        <f>IFERROR(VLOOKUP(Tabla1[[#This Row],[FECHA]],'COMPARENDOS TOTALES'!A:D,4,FALSE),0)</f>
        <v>80</v>
      </c>
      <c r="F4604" s="9">
        <f>IFERROR(VLOOKUP(Tabla1[[#This Row],[FECHA]],'COMPARENDOS TOTALES'!A:D,3,FALSE),0)</f>
        <v>48930325</v>
      </c>
      <c r="G4604" s="5">
        <f>IFERROR(VLOOKUP(Tabla1[[#This Row],[FECHA]],EXONERACIONES!A:D,4,FALSE),0)</f>
        <v>8</v>
      </c>
      <c r="H4604" s="9">
        <f>IFERROR(VLOOKUP(Tabla1[[#This Row],[FECHA]],EXONERACIONES!A:D,3,FALSE),0)</f>
        <v>5154800</v>
      </c>
      <c r="I4604" s="5">
        <f>IFERROR(VLOOKUP(Tabla1[[#This Row],[FECHA]],'SIMIT CON RES'!A:D,4,FALSE),0)</f>
        <v>38</v>
      </c>
      <c r="J4604" s="9">
        <f>IFERROR(VLOOKUP(Tabla1[[#This Row],[FECHA]],'SIMIT CON RES'!A:D,3,FALSE),0)</f>
        <v>24485300</v>
      </c>
      <c r="K4604">
        <f>IFERROR(VLOOKUP(Tabla1[[#This Row],[FECHA]],'SIMIT SIN RES'!A:D,4,FALSE),0)</f>
        <v>2</v>
      </c>
      <c r="L4604" s="9">
        <f>IFERROR(VLOOKUP(Tabla1[[#This Row],[FECHA]],'SIMIT SIN RES'!A:D,3,FALSE),0)</f>
        <v>966525</v>
      </c>
      <c r="M4604" s="5">
        <f>IFERROR(VLOOKUP(Tabla1[[#This Row],[FECHA]],'RECAUDOS DE COMPARENDOS'!A:D,4,FALSE),0)</f>
        <v>0</v>
      </c>
      <c r="N4604" s="9">
        <f>IFERROR(VLOOKUP(Tabla1[[#This Row],[FECHA]],'RECAUDOS DE COMPARENDOS'!A:D,3,FALSE),0)</f>
        <v>0</v>
      </c>
      <c r="O4604" s="5">
        <f>IFERROR(VLOOKUP(Tabla1[[#This Row],[FECHA]],'RECAUDOS DE RESOLUCIONES'!A:D,4,FALSE),0)</f>
        <v>0</v>
      </c>
      <c r="P4604" s="9">
        <f>IFERROR(VLOOKUP(Tabla1[[#This Row],[FECHA]],'RECAUDOS DE RESOLUCIONES'!A:D,3,FALSE),0)</f>
        <v>0</v>
      </c>
      <c r="Q460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32</v>
      </c>
      <c r="R4604" s="9">
        <f>Tabla1[V. COMPARENDOS]-(Tabla1[V. EXONERACIONES]+Tabla1[[#This Row],[V. SIMIT CON RESOLUCION]]+Tabla1[[#This Row],[V. SIMIT SIN RESOLUCION]]+Tabla1[[#This Row],[V. RECAUDOS COMPARENDOS]]+Tabla1[[#This Row],[V. RECAUDOS RESOLUCIONES]])</f>
        <v>18323700</v>
      </c>
      <c r="S4604" s="11">
        <f>IFERROR(VLOOKUP(Tabla1[[#This Row],[FECHA]],'RECAUDOS LOCALES'!A:D,4,FALSE),0)</f>
        <v>0</v>
      </c>
      <c r="T4604" s="9">
        <f>IFERROR(VLOOKUP(Tabla1[[#This Row],[FECHA]],'RECAUDOS LOCALES'!A:D,3,FALSE),0)</f>
        <v>0</v>
      </c>
      <c r="U4604" s="11">
        <f>IFERROR(VLOOKUP(Tabla1[[#This Row],[FECHA]],'RECAUDOS EXTERNOS'!A:D,4,FALSE),0)</f>
        <v>1</v>
      </c>
      <c r="V4604" s="9">
        <f>IFERROR(VLOOKUP(Tabla1[[#This Row],[FECHA]],'RECAUDOS EXTERNOS'!A:D,3,FALSE),0)</f>
        <v>336275</v>
      </c>
    </row>
    <row r="4605" spans="1:22" x14ac:dyDescent="0.25">
      <c r="A4605" s="1">
        <v>42164</v>
      </c>
      <c r="B4605" s="3" t="s">
        <v>2</v>
      </c>
      <c r="C4605" s="2">
        <v>42156</v>
      </c>
      <c r="D4605" s="5">
        <f>YEAR(Tabla1[[#This Row],[FECHA]])</f>
        <v>2015</v>
      </c>
      <c r="E4605" s="5">
        <f>IFERROR(VLOOKUP(Tabla1[[#This Row],[FECHA]],'COMPARENDOS TOTALES'!A:D,4,FALSE),0)</f>
        <v>86</v>
      </c>
      <c r="F4605" s="9">
        <f>IFERROR(VLOOKUP(Tabla1[[#This Row],[FECHA]],'COMPARENDOS TOTALES'!A:D,3,FALSE),0)</f>
        <v>54145533</v>
      </c>
      <c r="G4605" s="5">
        <f>IFERROR(VLOOKUP(Tabla1[[#This Row],[FECHA]],EXONERACIONES!A:D,4,FALSE),0)</f>
        <v>2</v>
      </c>
      <c r="H4605" s="9">
        <f>IFERROR(VLOOKUP(Tabla1[[#This Row],[FECHA]],EXONERACIONES!A:D,3,FALSE),0)</f>
        <v>1288700</v>
      </c>
      <c r="I4605" s="5">
        <f>IFERROR(VLOOKUP(Tabla1[[#This Row],[FECHA]],'SIMIT CON RES'!A:D,4,FALSE),0)</f>
        <v>42</v>
      </c>
      <c r="J4605" s="9">
        <f>IFERROR(VLOOKUP(Tabla1[[#This Row],[FECHA]],'SIMIT CON RES'!A:D,3,FALSE),0)</f>
        <v>27062700</v>
      </c>
      <c r="K4605">
        <f>IFERROR(VLOOKUP(Tabla1[[#This Row],[FECHA]],'SIMIT SIN RES'!A:D,4,FALSE),0)</f>
        <v>0</v>
      </c>
      <c r="L4605" s="9">
        <f>IFERROR(VLOOKUP(Tabla1[[#This Row],[FECHA]],'SIMIT SIN RES'!A:D,3,FALSE),0)</f>
        <v>0</v>
      </c>
      <c r="M4605" s="5">
        <f>IFERROR(VLOOKUP(Tabla1[[#This Row],[FECHA]],'RECAUDOS DE COMPARENDOS'!A:D,4,FALSE),0)</f>
        <v>1</v>
      </c>
      <c r="N4605" s="9">
        <f>IFERROR(VLOOKUP(Tabla1[[#This Row],[FECHA]],'RECAUDOS DE COMPARENDOS'!A:D,3,FALSE),0)</f>
        <v>644350</v>
      </c>
      <c r="O4605" s="5">
        <f>IFERROR(VLOOKUP(Tabla1[[#This Row],[FECHA]],'RECAUDOS DE RESOLUCIONES'!A:D,4,FALSE),0)</f>
        <v>0</v>
      </c>
      <c r="P4605" s="9">
        <f>IFERROR(VLOOKUP(Tabla1[[#This Row],[FECHA]],'RECAUDOS DE RESOLUCIONES'!A:D,3,FALSE),0)</f>
        <v>0</v>
      </c>
      <c r="Q460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41</v>
      </c>
      <c r="R4605" s="9">
        <f>Tabla1[V. COMPARENDOS]-(Tabla1[V. EXONERACIONES]+Tabla1[[#This Row],[V. SIMIT CON RESOLUCION]]+Tabla1[[#This Row],[V. SIMIT SIN RESOLUCION]]+Tabla1[[#This Row],[V. RECAUDOS COMPARENDOS]]+Tabla1[[#This Row],[V. RECAUDOS RESOLUCIONES]])</f>
        <v>25149783</v>
      </c>
      <c r="S4605" s="11">
        <f>IFERROR(VLOOKUP(Tabla1[[#This Row],[FECHA]],'RECAUDOS LOCALES'!A:D,4,FALSE),0)</f>
        <v>4</v>
      </c>
      <c r="T4605" s="9">
        <f>IFERROR(VLOOKUP(Tabla1[[#This Row],[FECHA]],'RECAUDOS LOCALES'!A:D,3,FALSE),0)</f>
        <v>612708</v>
      </c>
      <c r="U4605" s="11">
        <f>IFERROR(VLOOKUP(Tabla1[[#This Row],[FECHA]],'RECAUDOS EXTERNOS'!A:D,4,FALSE),0)</f>
        <v>78</v>
      </c>
      <c r="V4605" s="9">
        <f>IFERROR(VLOOKUP(Tabla1[[#This Row],[FECHA]],'RECAUDOS EXTERNOS'!A:D,3,FALSE),0)</f>
        <v>19659805</v>
      </c>
    </row>
    <row r="4606" spans="1:22" x14ac:dyDescent="0.25">
      <c r="A4606" s="1">
        <v>42165</v>
      </c>
      <c r="B4606" s="3" t="s">
        <v>3</v>
      </c>
      <c r="C4606" s="2">
        <v>42156</v>
      </c>
      <c r="D4606" s="5">
        <f>YEAR(Tabla1[[#This Row],[FECHA]])</f>
        <v>2015</v>
      </c>
      <c r="E4606" s="5">
        <f>IFERROR(VLOOKUP(Tabla1[[#This Row],[FECHA]],'COMPARENDOS TOTALES'!A:D,4,FALSE),0)</f>
        <v>98</v>
      </c>
      <c r="F4606" s="9">
        <f>IFERROR(VLOOKUP(Tabla1[[#This Row],[FECHA]],'COMPARENDOS TOTALES'!A:D,3,FALSE),0)</f>
        <v>61172978</v>
      </c>
      <c r="G4606" s="5">
        <f>IFERROR(VLOOKUP(Tabla1[[#This Row],[FECHA]],EXONERACIONES!A:D,4,FALSE),0)</f>
        <v>10</v>
      </c>
      <c r="H4606" s="9">
        <f>IFERROR(VLOOKUP(Tabla1[[#This Row],[FECHA]],EXONERACIONES!A:D,3,FALSE),0)</f>
        <v>6443500</v>
      </c>
      <c r="I4606" s="5">
        <f>IFERROR(VLOOKUP(Tabla1[[#This Row],[FECHA]],'SIMIT CON RES'!A:D,4,FALSE),0)</f>
        <v>46</v>
      </c>
      <c r="J4606" s="9">
        <f>IFERROR(VLOOKUP(Tabla1[[#This Row],[FECHA]],'SIMIT CON RES'!A:D,3,FALSE),0)</f>
        <v>29640100</v>
      </c>
      <c r="K4606">
        <f>IFERROR(VLOOKUP(Tabla1[[#This Row],[FECHA]],'SIMIT SIN RES'!A:D,4,FALSE),0)</f>
        <v>3</v>
      </c>
      <c r="L4606" s="9">
        <f>IFERROR(VLOOKUP(Tabla1[[#This Row],[FECHA]],'SIMIT SIN RES'!A:D,3,FALSE),0)</f>
        <v>1288700</v>
      </c>
      <c r="M4606" s="5">
        <f>IFERROR(VLOOKUP(Tabla1[[#This Row],[FECHA]],'RECAUDOS DE COMPARENDOS'!A:D,4,FALSE),0)</f>
        <v>0</v>
      </c>
      <c r="N4606" s="9">
        <f>IFERROR(VLOOKUP(Tabla1[[#This Row],[FECHA]],'RECAUDOS DE COMPARENDOS'!A:D,3,FALSE),0)</f>
        <v>0</v>
      </c>
      <c r="O4606" s="5">
        <f>IFERROR(VLOOKUP(Tabla1[[#This Row],[FECHA]],'RECAUDOS DE RESOLUCIONES'!A:D,4,FALSE),0)</f>
        <v>0</v>
      </c>
      <c r="P4606" s="9">
        <f>IFERROR(VLOOKUP(Tabla1[[#This Row],[FECHA]],'RECAUDOS DE RESOLUCIONES'!A:D,3,FALSE),0)</f>
        <v>0</v>
      </c>
      <c r="Q460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39</v>
      </c>
      <c r="R4606" s="9">
        <f>Tabla1[V. COMPARENDOS]-(Tabla1[V. EXONERACIONES]+Tabla1[[#This Row],[V. SIMIT CON RESOLUCION]]+Tabla1[[#This Row],[V. SIMIT SIN RESOLUCION]]+Tabla1[[#This Row],[V. RECAUDOS COMPARENDOS]]+Tabla1[[#This Row],[V. RECAUDOS RESOLUCIONES]])</f>
        <v>23800678</v>
      </c>
      <c r="S4606" s="11">
        <f>IFERROR(VLOOKUP(Tabla1[[#This Row],[FECHA]],'RECAUDOS LOCALES'!A:D,4,FALSE),0)</f>
        <v>3</v>
      </c>
      <c r="T4606" s="9">
        <f>IFERROR(VLOOKUP(Tabla1[[#This Row],[FECHA]],'RECAUDOS LOCALES'!A:D,3,FALSE),0)</f>
        <v>404572</v>
      </c>
      <c r="U4606" s="11">
        <f>IFERROR(VLOOKUP(Tabla1[[#This Row],[FECHA]],'RECAUDOS EXTERNOS'!A:D,4,FALSE),0)</f>
        <v>66</v>
      </c>
      <c r="V4606" s="9">
        <f>IFERROR(VLOOKUP(Tabla1[[#This Row],[FECHA]],'RECAUDOS EXTERNOS'!A:D,3,FALSE),0)</f>
        <v>15373424</v>
      </c>
    </row>
    <row r="4607" spans="1:22" x14ac:dyDescent="0.25">
      <c r="A4607" s="1">
        <v>42166</v>
      </c>
      <c r="B4607" s="3" t="s">
        <v>6</v>
      </c>
      <c r="C4607" s="2">
        <v>42156</v>
      </c>
      <c r="D4607" s="5">
        <f>YEAR(Tabla1[[#This Row],[FECHA]])</f>
        <v>2015</v>
      </c>
      <c r="E4607" s="5">
        <f>IFERROR(VLOOKUP(Tabla1[[#This Row],[FECHA]],'COMPARENDOS TOTALES'!A:D,4,FALSE),0)</f>
        <v>144</v>
      </c>
      <c r="F4607" s="9">
        <f>IFERROR(VLOOKUP(Tabla1[[#This Row],[FECHA]],'COMPARENDOS TOTALES'!A:D,3,FALSE),0)</f>
        <v>87729592</v>
      </c>
      <c r="G4607" s="5">
        <f>IFERROR(VLOOKUP(Tabla1[[#This Row],[FECHA]],EXONERACIONES!A:D,4,FALSE),0)</f>
        <v>7</v>
      </c>
      <c r="H4607" s="9">
        <f>IFERROR(VLOOKUP(Tabla1[[#This Row],[FECHA]],EXONERACIONES!A:D,3,FALSE),0)</f>
        <v>4389634</v>
      </c>
      <c r="I4607" s="5">
        <f>IFERROR(VLOOKUP(Tabla1[[#This Row],[FECHA]],'SIMIT CON RES'!A:D,4,FALSE),0)</f>
        <v>60</v>
      </c>
      <c r="J4607" s="9">
        <f>IFERROR(VLOOKUP(Tabla1[[#This Row],[FECHA]],'SIMIT CON RES'!A:D,3,FALSE),0)</f>
        <v>38661000</v>
      </c>
      <c r="K4607">
        <f>IFERROR(VLOOKUP(Tabla1[[#This Row],[FECHA]],'SIMIT SIN RES'!A:D,4,FALSE),0)</f>
        <v>10</v>
      </c>
      <c r="L4607" s="9">
        <f>IFERROR(VLOOKUP(Tabla1[[#This Row],[FECHA]],'SIMIT SIN RES'!A:D,3,FALSE),0)</f>
        <v>6322684</v>
      </c>
      <c r="M4607" s="5">
        <f>IFERROR(VLOOKUP(Tabla1[[#This Row],[FECHA]],'RECAUDOS DE COMPARENDOS'!A:D,4,FALSE),0)</f>
        <v>1</v>
      </c>
      <c r="N4607" s="9">
        <f>IFERROR(VLOOKUP(Tabla1[[#This Row],[FECHA]],'RECAUDOS DE COMPARENDOS'!A:D,3,FALSE),0)</f>
        <v>644350</v>
      </c>
      <c r="O4607" s="5">
        <f>IFERROR(VLOOKUP(Tabla1[[#This Row],[FECHA]],'RECAUDOS DE RESOLUCIONES'!A:D,4,FALSE),0)</f>
        <v>0</v>
      </c>
      <c r="P4607" s="9">
        <f>IFERROR(VLOOKUP(Tabla1[[#This Row],[FECHA]],'RECAUDOS DE RESOLUCIONES'!A:D,3,FALSE),0)</f>
        <v>0</v>
      </c>
      <c r="Q460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66</v>
      </c>
      <c r="R4607" s="9">
        <f>Tabla1[V. COMPARENDOS]-(Tabla1[V. EXONERACIONES]+Tabla1[[#This Row],[V. SIMIT CON RESOLUCION]]+Tabla1[[#This Row],[V. SIMIT SIN RESOLUCION]]+Tabla1[[#This Row],[V. RECAUDOS COMPARENDOS]]+Tabla1[[#This Row],[V. RECAUDOS RESOLUCIONES]])</f>
        <v>37711924</v>
      </c>
      <c r="S4607" s="11">
        <f>IFERROR(VLOOKUP(Tabla1[[#This Row],[FECHA]],'RECAUDOS LOCALES'!A:D,4,FALSE),0)</f>
        <v>7</v>
      </c>
      <c r="T4607" s="9">
        <f>IFERROR(VLOOKUP(Tabla1[[#This Row],[FECHA]],'RECAUDOS LOCALES'!A:D,3,FALSE),0)</f>
        <v>828980</v>
      </c>
      <c r="U4607" s="11">
        <f>IFERROR(VLOOKUP(Tabla1[[#This Row],[FECHA]],'RECAUDOS EXTERNOS'!A:D,4,FALSE),0)</f>
        <v>98</v>
      </c>
      <c r="V4607" s="9">
        <f>IFERROR(VLOOKUP(Tabla1[[#This Row],[FECHA]],'RECAUDOS EXTERNOS'!A:D,3,FALSE),0)</f>
        <v>24583874</v>
      </c>
    </row>
    <row r="4608" spans="1:22" x14ac:dyDescent="0.25">
      <c r="A4608" s="1">
        <v>42167</v>
      </c>
      <c r="B4608" s="3" t="s">
        <v>0</v>
      </c>
      <c r="C4608" s="2">
        <v>42156</v>
      </c>
      <c r="D4608" s="5">
        <f>YEAR(Tabla1[[#This Row],[FECHA]])</f>
        <v>2015</v>
      </c>
      <c r="E4608" s="5">
        <f>IFERROR(VLOOKUP(Tabla1[[#This Row],[FECHA]],'COMPARENDOS TOTALES'!A:D,4,FALSE),0)</f>
        <v>115</v>
      </c>
      <c r="F4608" s="9">
        <f>IFERROR(VLOOKUP(Tabla1[[#This Row],[FECHA]],'COMPARENDOS TOTALES'!A:D,3,FALSE),0)</f>
        <v>70768418</v>
      </c>
      <c r="G4608" s="5">
        <f>IFERROR(VLOOKUP(Tabla1[[#This Row],[FECHA]],EXONERACIONES!A:D,4,FALSE),0)</f>
        <v>4</v>
      </c>
      <c r="H4608" s="9">
        <f>IFERROR(VLOOKUP(Tabla1[[#This Row],[FECHA]],EXONERACIONES!A:D,3,FALSE),0)</f>
        <v>2577400</v>
      </c>
      <c r="I4608" s="5">
        <f>IFERROR(VLOOKUP(Tabla1[[#This Row],[FECHA]],'SIMIT CON RES'!A:D,4,FALSE),0)</f>
        <v>57</v>
      </c>
      <c r="J4608" s="9">
        <f>IFERROR(VLOOKUP(Tabla1[[#This Row],[FECHA]],'SIMIT CON RES'!A:D,3,FALSE),0)</f>
        <v>36727950</v>
      </c>
      <c r="K4608">
        <f>IFERROR(VLOOKUP(Tabla1[[#This Row],[FECHA]],'SIMIT SIN RES'!A:D,4,FALSE),0)</f>
        <v>4</v>
      </c>
      <c r="L4608" s="9">
        <f>IFERROR(VLOOKUP(Tabla1[[#This Row],[FECHA]],'SIMIT SIN RES'!A:D,3,FALSE),0)</f>
        <v>1782702</v>
      </c>
      <c r="M4608" s="5">
        <f>IFERROR(VLOOKUP(Tabla1[[#This Row],[FECHA]],'RECAUDOS DE COMPARENDOS'!A:D,4,FALSE),0)</f>
        <v>0</v>
      </c>
      <c r="N4608" s="9">
        <f>IFERROR(VLOOKUP(Tabla1[[#This Row],[FECHA]],'RECAUDOS DE COMPARENDOS'!A:D,3,FALSE),0)</f>
        <v>0</v>
      </c>
      <c r="O4608" s="5">
        <f>IFERROR(VLOOKUP(Tabla1[[#This Row],[FECHA]],'RECAUDOS DE RESOLUCIONES'!A:D,4,FALSE),0)</f>
        <v>0</v>
      </c>
      <c r="P4608" s="9">
        <f>IFERROR(VLOOKUP(Tabla1[[#This Row],[FECHA]],'RECAUDOS DE RESOLUCIONES'!A:D,3,FALSE),0)</f>
        <v>0</v>
      </c>
      <c r="Q460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50</v>
      </c>
      <c r="R4608" s="9">
        <f>Tabla1[V. COMPARENDOS]-(Tabla1[V. EXONERACIONES]+Tabla1[[#This Row],[V. SIMIT CON RESOLUCION]]+Tabla1[[#This Row],[V. SIMIT SIN RESOLUCION]]+Tabla1[[#This Row],[V. RECAUDOS COMPARENDOS]]+Tabla1[[#This Row],[V. RECAUDOS RESOLUCIONES]])</f>
        <v>29680366</v>
      </c>
      <c r="S4608" s="11">
        <f>IFERROR(VLOOKUP(Tabla1[[#This Row],[FECHA]],'RECAUDOS LOCALES'!A:D,4,FALSE),0)</f>
        <v>0</v>
      </c>
      <c r="T4608" s="9">
        <f>IFERROR(VLOOKUP(Tabla1[[#This Row],[FECHA]],'RECAUDOS LOCALES'!A:D,3,FALSE),0)</f>
        <v>0</v>
      </c>
      <c r="U4608" s="11">
        <f>IFERROR(VLOOKUP(Tabla1[[#This Row],[FECHA]],'RECAUDOS EXTERNOS'!A:D,4,FALSE),0)</f>
        <v>81</v>
      </c>
      <c r="V4608" s="9">
        <f>IFERROR(VLOOKUP(Tabla1[[#This Row],[FECHA]],'RECAUDOS EXTERNOS'!A:D,3,FALSE),0)</f>
        <v>21111749</v>
      </c>
    </row>
    <row r="4609" spans="1:22" x14ac:dyDescent="0.25">
      <c r="A4609" s="1">
        <v>42168</v>
      </c>
      <c r="B4609" s="3" t="s">
        <v>5</v>
      </c>
      <c r="C4609" s="2">
        <v>42156</v>
      </c>
      <c r="D4609" s="5">
        <f>YEAR(Tabla1[[#This Row],[FECHA]])</f>
        <v>2015</v>
      </c>
      <c r="E4609" s="5">
        <f>IFERROR(VLOOKUP(Tabla1[[#This Row],[FECHA]],'COMPARENDOS TOTALES'!A:D,4,FALSE),0)</f>
        <v>178</v>
      </c>
      <c r="F4609" s="9">
        <f>IFERROR(VLOOKUP(Tabla1[[#This Row],[FECHA]],'COMPARENDOS TOTALES'!A:D,3,FALSE),0)</f>
        <v>107968891</v>
      </c>
      <c r="G4609" s="5">
        <f>IFERROR(VLOOKUP(Tabla1[[#This Row],[FECHA]],EXONERACIONES!A:D,4,FALSE),0)</f>
        <v>7</v>
      </c>
      <c r="H4609" s="9">
        <f>IFERROR(VLOOKUP(Tabla1[[#This Row],[FECHA]],EXONERACIONES!A:D,3,FALSE),0)</f>
        <v>4510450</v>
      </c>
      <c r="I4609" s="5">
        <f>IFERROR(VLOOKUP(Tabla1[[#This Row],[FECHA]],'SIMIT CON RES'!A:D,4,FALSE),0)</f>
        <v>95</v>
      </c>
      <c r="J4609" s="9">
        <f>IFERROR(VLOOKUP(Tabla1[[#This Row],[FECHA]],'SIMIT CON RES'!A:D,3,FALSE),0)</f>
        <v>61213250</v>
      </c>
      <c r="K4609">
        <f>IFERROR(VLOOKUP(Tabla1[[#This Row],[FECHA]],'SIMIT SIN RES'!A:D,4,FALSE),0)</f>
        <v>10</v>
      </c>
      <c r="L4609" s="9">
        <f>IFERROR(VLOOKUP(Tabla1[[#This Row],[FECHA]],'SIMIT SIN RES'!A:D,3,FALSE),0)</f>
        <v>4711809</v>
      </c>
      <c r="M4609" s="5">
        <f>IFERROR(VLOOKUP(Tabla1[[#This Row],[FECHA]],'RECAUDOS DE COMPARENDOS'!A:D,4,FALSE),0)</f>
        <v>1</v>
      </c>
      <c r="N4609" s="9">
        <f>IFERROR(VLOOKUP(Tabla1[[#This Row],[FECHA]],'RECAUDOS DE COMPARENDOS'!A:D,3,FALSE),0)</f>
        <v>644350</v>
      </c>
      <c r="O4609" s="5">
        <f>IFERROR(VLOOKUP(Tabla1[[#This Row],[FECHA]],'RECAUDOS DE RESOLUCIONES'!A:D,4,FALSE),0)</f>
        <v>0</v>
      </c>
      <c r="P4609" s="9">
        <f>IFERROR(VLOOKUP(Tabla1[[#This Row],[FECHA]],'RECAUDOS DE RESOLUCIONES'!A:D,3,FALSE),0)</f>
        <v>0</v>
      </c>
      <c r="Q460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65</v>
      </c>
      <c r="R4609" s="9">
        <f>Tabla1[V. COMPARENDOS]-(Tabla1[V. EXONERACIONES]+Tabla1[[#This Row],[V. SIMIT CON RESOLUCION]]+Tabla1[[#This Row],[V. SIMIT SIN RESOLUCION]]+Tabla1[[#This Row],[V. RECAUDOS COMPARENDOS]]+Tabla1[[#This Row],[V. RECAUDOS RESOLUCIONES]])</f>
        <v>36889032</v>
      </c>
      <c r="S4609" s="11">
        <f>IFERROR(VLOOKUP(Tabla1[[#This Row],[FECHA]],'RECAUDOS LOCALES'!A:D,4,FALSE),0)</f>
        <v>0</v>
      </c>
      <c r="T4609" s="9">
        <f>IFERROR(VLOOKUP(Tabla1[[#This Row],[FECHA]],'RECAUDOS LOCALES'!A:D,3,FALSE),0)</f>
        <v>0</v>
      </c>
      <c r="U4609" s="11">
        <f>IFERROR(VLOOKUP(Tabla1[[#This Row],[FECHA]],'RECAUDOS EXTERNOS'!A:D,4,FALSE),0)</f>
        <v>13</v>
      </c>
      <c r="V4609" s="9">
        <f>IFERROR(VLOOKUP(Tabla1[[#This Row],[FECHA]],'RECAUDOS EXTERNOS'!A:D,3,FALSE),0)</f>
        <v>3163421</v>
      </c>
    </row>
    <row r="4610" spans="1:22" x14ac:dyDescent="0.25">
      <c r="A4610" s="1">
        <v>42169</v>
      </c>
      <c r="B4610" s="3" t="s">
        <v>4</v>
      </c>
      <c r="C4610" s="2">
        <v>42156</v>
      </c>
      <c r="D4610" s="5">
        <f>YEAR(Tabla1[[#This Row],[FECHA]])</f>
        <v>2015</v>
      </c>
      <c r="E4610" s="5">
        <f>IFERROR(VLOOKUP(Tabla1[[#This Row],[FECHA]],'COMPARENDOS TOTALES'!A:D,4,FALSE),0)</f>
        <v>138</v>
      </c>
      <c r="F4610" s="9">
        <f>IFERROR(VLOOKUP(Tabla1[[#This Row],[FECHA]],'COMPARENDOS TOTALES'!A:D,3,FALSE),0)</f>
        <v>82668758</v>
      </c>
      <c r="G4610" s="5">
        <f>IFERROR(VLOOKUP(Tabla1[[#This Row],[FECHA]],EXONERACIONES!A:D,4,FALSE),0)</f>
        <v>8</v>
      </c>
      <c r="H4610" s="9">
        <f>IFERROR(VLOOKUP(Tabla1[[#This Row],[FECHA]],EXONERACIONES!A:D,3,FALSE),0)</f>
        <v>5154800</v>
      </c>
      <c r="I4610" s="5">
        <f>IFERROR(VLOOKUP(Tabla1[[#This Row],[FECHA]],'SIMIT CON RES'!A:D,4,FALSE),0)</f>
        <v>66</v>
      </c>
      <c r="J4610" s="9">
        <f>IFERROR(VLOOKUP(Tabla1[[#This Row],[FECHA]],'SIMIT CON RES'!A:D,3,FALSE),0)</f>
        <v>42527100</v>
      </c>
      <c r="K4610">
        <f>IFERROR(VLOOKUP(Tabla1[[#This Row],[FECHA]],'SIMIT SIN RES'!A:D,4,FALSE),0)</f>
        <v>12</v>
      </c>
      <c r="L4610" s="9">
        <f>IFERROR(VLOOKUP(Tabla1[[#This Row],[FECHA]],'SIMIT SIN RES'!A:D,3,FALSE),0)</f>
        <v>5527986</v>
      </c>
      <c r="M4610" s="5">
        <f>IFERROR(VLOOKUP(Tabla1[[#This Row],[FECHA]],'RECAUDOS DE COMPARENDOS'!A:D,4,FALSE),0)</f>
        <v>2</v>
      </c>
      <c r="N4610" s="9">
        <f>IFERROR(VLOOKUP(Tabla1[[#This Row],[FECHA]],'RECAUDOS DE COMPARENDOS'!A:D,3,FALSE),0)</f>
        <v>1288700</v>
      </c>
      <c r="O4610" s="5">
        <f>IFERROR(VLOOKUP(Tabla1[[#This Row],[FECHA]],'RECAUDOS DE RESOLUCIONES'!A:D,4,FALSE),0)</f>
        <v>0</v>
      </c>
      <c r="P4610" s="9">
        <f>IFERROR(VLOOKUP(Tabla1[[#This Row],[FECHA]],'RECAUDOS DE RESOLUCIONES'!A:D,3,FALSE),0)</f>
        <v>0</v>
      </c>
      <c r="Q461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50</v>
      </c>
      <c r="R4610" s="9">
        <f>Tabla1[V. COMPARENDOS]-(Tabla1[V. EXONERACIONES]+Tabla1[[#This Row],[V. SIMIT CON RESOLUCION]]+Tabla1[[#This Row],[V. SIMIT SIN RESOLUCION]]+Tabla1[[#This Row],[V. RECAUDOS COMPARENDOS]]+Tabla1[[#This Row],[V. RECAUDOS RESOLUCIONES]])</f>
        <v>28170172</v>
      </c>
      <c r="S4610" s="11">
        <f>IFERROR(VLOOKUP(Tabla1[[#This Row],[FECHA]],'RECAUDOS LOCALES'!A:D,4,FALSE),0)</f>
        <v>0</v>
      </c>
      <c r="T4610" s="9">
        <f>IFERROR(VLOOKUP(Tabla1[[#This Row],[FECHA]],'RECAUDOS LOCALES'!A:D,3,FALSE),0)</f>
        <v>0</v>
      </c>
      <c r="U4610" s="11">
        <f>IFERROR(VLOOKUP(Tabla1[[#This Row],[FECHA]],'RECAUDOS EXTERNOS'!A:D,4,FALSE),0)</f>
        <v>0</v>
      </c>
      <c r="V4610" s="9">
        <f>IFERROR(VLOOKUP(Tabla1[[#This Row],[FECHA]],'RECAUDOS EXTERNOS'!A:D,3,FALSE),0)</f>
        <v>0</v>
      </c>
    </row>
    <row r="4611" spans="1:22" x14ac:dyDescent="0.25">
      <c r="A4611" s="1">
        <v>42170</v>
      </c>
      <c r="B4611" s="3" t="s">
        <v>1</v>
      </c>
      <c r="C4611" s="2">
        <v>42156</v>
      </c>
      <c r="D4611" s="5">
        <f>YEAR(Tabla1[[#This Row],[FECHA]])</f>
        <v>2015</v>
      </c>
      <c r="E4611" s="5">
        <f>IFERROR(VLOOKUP(Tabla1[[#This Row],[FECHA]],'COMPARENDOS TOTALES'!A:D,4,FALSE),0)</f>
        <v>168</v>
      </c>
      <c r="F4611" s="9">
        <f>IFERROR(VLOOKUP(Tabla1[[#This Row],[FECHA]],'COMPARENDOS TOTALES'!A:D,3,FALSE),0)</f>
        <v>100468926</v>
      </c>
      <c r="G4611" s="5">
        <f>IFERROR(VLOOKUP(Tabla1[[#This Row],[FECHA]],EXONERACIONES!A:D,4,FALSE),0)</f>
        <v>10</v>
      </c>
      <c r="H4611" s="9">
        <f>IFERROR(VLOOKUP(Tabla1[[#This Row],[FECHA]],EXONERACIONES!A:D,3,FALSE),0)</f>
        <v>6443500</v>
      </c>
      <c r="I4611" s="5">
        <f>IFERROR(VLOOKUP(Tabla1[[#This Row],[FECHA]],'SIMIT CON RES'!A:D,4,FALSE),0)</f>
        <v>76</v>
      </c>
      <c r="J4611" s="9">
        <f>IFERROR(VLOOKUP(Tabla1[[#This Row],[FECHA]],'SIMIT CON RES'!A:D,3,FALSE),0)</f>
        <v>48970600</v>
      </c>
      <c r="K4611">
        <f>IFERROR(VLOOKUP(Tabla1[[#This Row],[FECHA]],'SIMIT SIN RES'!A:D,4,FALSE),0)</f>
        <v>15</v>
      </c>
      <c r="L4611" s="9">
        <f>IFERROR(VLOOKUP(Tabla1[[#This Row],[FECHA]],'SIMIT SIN RES'!A:D,3,FALSE),0)</f>
        <v>7581852</v>
      </c>
      <c r="M4611" s="5">
        <f>IFERROR(VLOOKUP(Tabla1[[#This Row],[FECHA]],'RECAUDOS DE COMPARENDOS'!A:D,4,FALSE),0)</f>
        <v>2</v>
      </c>
      <c r="N4611" s="9">
        <f>IFERROR(VLOOKUP(Tabla1[[#This Row],[FECHA]],'RECAUDOS DE COMPARENDOS'!A:D,3,FALSE),0)</f>
        <v>1288700</v>
      </c>
      <c r="O4611" s="5">
        <f>IFERROR(VLOOKUP(Tabla1[[#This Row],[FECHA]],'RECAUDOS DE RESOLUCIONES'!A:D,4,FALSE),0)</f>
        <v>0</v>
      </c>
      <c r="P4611" s="9">
        <f>IFERROR(VLOOKUP(Tabla1[[#This Row],[FECHA]],'RECAUDOS DE RESOLUCIONES'!A:D,3,FALSE),0)</f>
        <v>0</v>
      </c>
      <c r="Q461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65</v>
      </c>
      <c r="R4611" s="9">
        <f>Tabla1[V. COMPARENDOS]-(Tabla1[V. EXONERACIONES]+Tabla1[[#This Row],[V. SIMIT CON RESOLUCION]]+Tabla1[[#This Row],[V. SIMIT SIN RESOLUCION]]+Tabla1[[#This Row],[V. RECAUDOS COMPARENDOS]]+Tabla1[[#This Row],[V. RECAUDOS RESOLUCIONES]])</f>
        <v>36184274</v>
      </c>
      <c r="S4611" s="11">
        <f>IFERROR(VLOOKUP(Tabla1[[#This Row],[FECHA]],'RECAUDOS LOCALES'!A:D,4,FALSE),0)</f>
        <v>0</v>
      </c>
      <c r="T4611" s="9">
        <f>IFERROR(VLOOKUP(Tabla1[[#This Row],[FECHA]],'RECAUDOS LOCALES'!A:D,3,FALSE),0)</f>
        <v>0</v>
      </c>
      <c r="U4611" s="11">
        <f>IFERROR(VLOOKUP(Tabla1[[#This Row],[FECHA]],'RECAUDOS EXTERNOS'!A:D,4,FALSE),0)</f>
        <v>0</v>
      </c>
      <c r="V4611" s="9">
        <f>IFERROR(VLOOKUP(Tabla1[[#This Row],[FECHA]],'RECAUDOS EXTERNOS'!A:D,3,FALSE),0)</f>
        <v>0</v>
      </c>
    </row>
    <row r="4612" spans="1:22" x14ac:dyDescent="0.25">
      <c r="A4612" s="1">
        <v>42171</v>
      </c>
      <c r="B4612" s="3" t="s">
        <v>2</v>
      </c>
      <c r="C4612" s="2">
        <v>42156</v>
      </c>
      <c r="D4612" s="5">
        <f>YEAR(Tabla1[[#This Row],[FECHA]])</f>
        <v>2015</v>
      </c>
      <c r="E4612" s="5">
        <f>IFERROR(VLOOKUP(Tabla1[[#This Row],[FECHA]],'COMPARENDOS TOTALES'!A:D,4,FALSE),0)</f>
        <v>92</v>
      </c>
      <c r="F4612" s="9">
        <f>IFERROR(VLOOKUP(Tabla1[[#This Row],[FECHA]],'COMPARENDOS TOTALES'!A:D,3,FALSE),0)</f>
        <v>56089320</v>
      </c>
      <c r="G4612" s="5">
        <f>IFERROR(VLOOKUP(Tabla1[[#This Row],[FECHA]],EXONERACIONES!A:D,4,FALSE),0)</f>
        <v>5</v>
      </c>
      <c r="H4612" s="9">
        <f>IFERROR(VLOOKUP(Tabla1[[#This Row],[FECHA]],EXONERACIONES!A:D,3,FALSE),0)</f>
        <v>3221750</v>
      </c>
      <c r="I4612" s="5">
        <f>IFERROR(VLOOKUP(Tabla1[[#This Row],[FECHA]],'SIMIT CON RES'!A:D,4,FALSE),0)</f>
        <v>42</v>
      </c>
      <c r="J4612" s="9">
        <f>IFERROR(VLOOKUP(Tabla1[[#This Row],[FECHA]],'SIMIT CON RES'!A:D,3,FALSE),0)</f>
        <v>27062700</v>
      </c>
      <c r="K4612">
        <f>IFERROR(VLOOKUP(Tabla1[[#This Row],[FECHA]],'SIMIT SIN RES'!A:D,4,FALSE),0)</f>
        <v>8</v>
      </c>
      <c r="L4612" s="9">
        <f>IFERROR(VLOOKUP(Tabla1[[#This Row],[FECHA]],'SIMIT SIN RES'!A:D,3,FALSE),0)</f>
        <v>4561461</v>
      </c>
      <c r="M4612" s="5">
        <f>IFERROR(VLOOKUP(Tabla1[[#This Row],[FECHA]],'RECAUDOS DE COMPARENDOS'!A:D,4,FALSE),0)</f>
        <v>2</v>
      </c>
      <c r="N4612" s="9">
        <f>IFERROR(VLOOKUP(Tabla1[[#This Row],[FECHA]],'RECAUDOS DE COMPARENDOS'!A:D,3,FALSE),0)</f>
        <v>1288700</v>
      </c>
      <c r="O4612" s="5">
        <f>IFERROR(VLOOKUP(Tabla1[[#This Row],[FECHA]],'RECAUDOS DE RESOLUCIONES'!A:D,4,FALSE),0)</f>
        <v>0</v>
      </c>
      <c r="P4612" s="9">
        <f>IFERROR(VLOOKUP(Tabla1[[#This Row],[FECHA]],'RECAUDOS DE RESOLUCIONES'!A:D,3,FALSE),0)</f>
        <v>0</v>
      </c>
      <c r="Q461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35</v>
      </c>
      <c r="R4612" s="9">
        <f>Tabla1[V. COMPARENDOS]-(Tabla1[V. EXONERACIONES]+Tabla1[[#This Row],[V. SIMIT CON RESOLUCION]]+Tabla1[[#This Row],[V. SIMIT SIN RESOLUCION]]+Tabla1[[#This Row],[V. RECAUDOS COMPARENDOS]]+Tabla1[[#This Row],[V. RECAUDOS RESOLUCIONES]])</f>
        <v>19954709</v>
      </c>
      <c r="S4612" s="11">
        <f>IFERROR(VLOOKUP(Tabla1[[#This Row],[FECHA]],'RECAUDOS LOCALES'!A:D,4,FALSE),0)</f>
        <v>3</v>
      </c>
      <c r="T4612" s="9">
        <f>IFERROR(VLOOKUP(Tabla1[[#This Row],[FECHA]],'RECAUDOS LOCALES'!A:D,3,FALSE),0)</f>
        <v>610497</v>
      </c>
      <c r="U4612" s="11">
        <f>IFERROR(VLOOKUP(Tabla1[[#This Row],[FECHA]],'RECAUDOS EXTERNOS'!A:D,4,FALSE),0)</f>
        <v>58</v>
      </c>
      <c r="V4612" s="9">
        <f>IFERROR(VLOOKUP(Tabla1[[#This Row],[FECHA]],'RECAUDOS EXTERNOS'!A:D,3,FALSE),0)</f>
        <v>13515788</v>
      </c>
    </row>
    <row r="4613" spans="1:22" x14ac:dyDescent="0.25">
      <c r="A4613" s="1">
        <v>42172</v>
      </c>
      <c r="B4613" s="3" t="s">
        <v>3</v>
      </c>
      <c r="C4613" s="2">
        <v>42156</v>
      </c>
      <c r="D4613" s="5">
        <f>YEAR(Tabla1[[#This Row],[FECHA]])</f>
        <v>2015</v>
      </c>
      <c r="E4613" s="5">
        <f>IFERROR(VLOOKUP(Tabla1[[#This Row],[FECHA]],'COMPARENDOS TOTALES'!A:D,4,FALSE),0)</f>
        <v>111</v>
      </c>
      <c r="F4613" s="9">
        <f>IFERROR(VLOOKUP(Tabla1[[#This Row],[FECHA]],'COMPARENDOS TOTALES'!A:D,3,FALSE),0)</f>
        <v>65745176</v>
      </c>
      <c r="G4613" s="5">
        <f>IFERROR(VLOOKUP(Tabla1[[#This Row],[FECHA]],EXONERACIONES!A:D,4,FALSE),0)</f>
        <v>7</v>
      </c>
      <c r="H4613" s="9">
        <f>IFERROR(VLOOKUP(Tabla1[[#This Row],[FECHA]],EXONERACIONES!A:D,3,FALSE),0)</f>
        <v>4510450</v>
      </c>
      <c r="I4613" s="5">
        <f>IFERROR(VLOOKUP(Tabla1[[#This Row],[FECHA]],'SIMIT CON RES'!A:D,4,FALSE),0)</f>
        <v>42</v>
      </c>
      <c r="J4613" s="9">
        <f>IFERROR(VLOOKUP(Tabla1[[#This Row],[FECHA]],'SIMIT CON RES'!A:D,3,FALSE),0)</f>
        <v>27062700</v>
      </c>
      <c r="K4613">
        <f>IFERROR(VLOOKUP(Tabla1[[#This Row],[FECHA]],'SIMIT SIN RES'!A:D,4,FALSE),0)</f>
        <v>7</v>
      </c>
      <c r="L4613" s="9">
        <f>IFERROR(VLOOKUP(Tabla1[[#This Row],[FECHA]],'SIMIT SIN RES'!A:D,3,FALSE),0)</f>
        <v>3543925</v>
      </c>
      <c r="M4613" s="5">
        <f>IFERROR(VLOOKUP(Tabla1[[#This Row],[FECHA]],'RECAUDOS DE COMPARENDOS'!A:D,4,FALSE),0)</f>
        <v>1</v>
      </c>
      <c r="N4613" s="9">
        <f>IFERROR(VLOOKUP(Tabla1[[#This Row],[FECHA]],'RECAUDOS DE COMPARENDOS'!A:D,3,FALSE),0)</f>
        <v>644350</v>
      </c>
      <c r="O4613" s="5">
        <f>IFERROR(VLOOKUP(Tabla1[[#This Row],[FECHA]],'RECAUDOS DE RESOLUCIONES'!A:D,4,FALSE),0)</f>
        <v>0</v>
      </c>
      <c r="P4613" s="9">
        <f>IFERROR(VLOOKUP(Tabla1[[#This Row],[FECHA]],'RECAUDOS DE RESOLUCIONES'!A:D,3,FALSE),0)</f>
        <v>0</v>
      </c>
      <c r="Q461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54</v>
      </c>
      <c r="R4613" s="9">
        <f>Tabla1[V. COMPARENDOS]-(Tabla1[V. EXONERACIONES]+Tabla1[[#This Row],[V. SIMIT CON RESOLUCION]]+Tabla1[[#This Row],[V. SIMIT SIN RESOLUCION]]+Tabla1[[#This Row],[V. RECAUDOS COMPARENDOS]]+Tabla1[[#This Row],[V. RECAUDOS RESOLUCIONES]])</f>
        <v>29983751</v>
      </c>
      <c r="S4613" s="11">
        <f>IFERROR(VLOOKUP(Tabla1[[#This Row],[FECHA]],'RECAUDOS LOCALES'!A:D,4,FALSE),0)</f>
        <v>1</v>
      </c>
      <c r="T4613" s="9">
        <f>IFERROR(VLOOKUP(Tabla1[[#This Row],[FECHA]],'RECAUDOS LOCALES'!A:D,3,FALSE),0)</f>
        <v>200000</v>
      </c>
      <c r="U4613" s="11">
        <f>IFERROR(VLOOKUP(Tabla1[[#This Row],[FECHA]],'RECAUDOS EXTERNOS'!A:D,4,FALSE),0)</f>
        <v>48</v>
      </c>
      <c r="V4613" s="9">
        <f>IFERROR(VLOOKUP(Tabla1[[#This Row],[FECHA]],'RECAUDOS EXTERNOS'!A:D,3,FALSE),0)</f>
        <v>11886738</v>
      </c>
    </row>
    <row r="4614" spans="1:22" x14ac:dyDescent="0.25">
      <c r="A4614" s="1">
        <v>42173</v>
      </c>
      <c r="B4614" s="3" t="s">
        <v>6</v>
      </c>
      <c r="C4614" s="2">
        <v>42156</v>
      </c>
      <c r="D4614" s="5">
        <f>YEAR(Tabla1[[#This Row],[FECHA]])</f>
        <v>2015</v>
      </c>
      <c r="E4614" s="5">
        <f>IFERROR(VLOOKUP(Tabla1[[#This Row],[FECHA]],'COMPARENDOS TOTALES'!A:D,4,FALSE),0)</f>
        <v>119</v>
      </c>
      <c r="F4614" s="9">
        <f>IFERROR(VLOOKUP(Tabla1[[#This Row],[FECHA]],'COMPARENDOS TOTALES'!A:D,3,FALSE),0)</f>
        <v>70047549</v>
      </c>
      <c r="G4614" s="5">
        <f>IFERROR(VLOOKUP(Tabla1[[#This Row],[FECHA]],EXONERACIONES!A:D,4,FALSE),0)</f>
        <v>12</v>
      </c>
      <c r="H4614" s="9">
        <f>IFERROR(VLOOKUP(Tabla1[[#This Row],[FECHA]],EXONERACIONES!A:D,3,FALSE),0)</f>
        <v>7732200</v>
      </c>
      <c r="I4614" s="5">
        <f>IFERROR(VLOOKUP(Tabla1[[#This Row],[FECHA]],'SIMIT CON RES'!A:D,4,FALSE),0)</f>
        <v>42</v>
      </c>
      <c r="J4614" s="9">
        <f>IFERROR(VLOOKUP(Tabla1[[#This Row],[FECHA]],'SIMIT CON RES'!A:D,3,FALSE),0)</f>
        <v>27062700</v>
      </c>
      <c r="K4614">
        <f>IFERROR(VLOOKUP(Tabla1[[#This Row],[FECHA]],'SIMIT SIN RES'!A:D,4,FALSE),0)</f>
        <v>9</v>
      </c>
      <c r="L4614" s="9">
        <f>IFERROR(VLOOKUP(Tabla1[[#This Row],[FECHA]],'SIMIT SIN RES'!A:D,3,FALSE),0)</f>
        <v>4329227</v>
      </c>
      <c r="M4614" s="5">
        <f>IFERROR(VLOOKUP(Tabla1[[#This Row],[FECHA]],'RECAUDOS DE COMPARENDOS'!A:D,4,FALSE),0)</f>
        <v>0</v>
      </c>
      <c r="N4614" s="9">
        <f>IFERROR(VLOOKUP(Tabla1[[#This Row],[FECHA]],'RECAUDOS DE COMPARENDOS'!A:D,3,FALSE),0)</f>
        <v>0</v>
      </c>
      <c r="O4614" s="5">
        <f>IFERROR(VLOOKUP(Tabla1[[#This Row],[FECHA]],'RECAUDOS DE RESOLUCIONES'!A:D,4,FALSE),0)</f>
        <v>0</v>
      </c>
      <c r="P4614" s="9">
        <f>IFERROR(VLOOKUP(Tabla1[[#This Row],[FECHA]],'RECAUDOS DE RESOLUCIONES'!A:D,3,FALSE),0)</f>
        <v>0</v>
      </c>
      <c r="Q461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56</v>
      </c>
      <c r="R4614" s="9">
        <f>Tabla1[V. COMPARENDOS]-(Tabla1[V. EXONERACIONES]+Tabla1[[#This Row],[V. SIMIT CON RESOLUCION]]+Tabla1[[#This Row],[V. SIMIT SIN RESOLUCION]]+Tabla1[[#This Row],[V. RECAUDOS COMPARENDOS]]+Tabla1[[#This Row],[V. RECAUDOS RESOLUCIONES]])</f>
        <v>30923422</v>
      </c>
      <c r="S4614" s="11">
        <f>IFERROR(VLOOKUP(Tabla1[[#This Row],[FECHA]],'RECAUDOS LOCALES'!A:D,4,FALSE),0)</f>
        <v>1</v>
      </c>
      <c r="T4614" s="9">
        <f>IFERROR(VLOOKUP(Tabla1[[#This Row],[FECHA]],'RECAUDOS LOCALES'!A:D,3,FALSE),0)</f>
        <v>322175</v>
      </c>
      <c r="U4614" s="11">
        <f>IFERROR(VLOOKUP(Tabla1[[#This Row],[FECHA]],'RECAUDOS EXTERNOS'!A:D,4,FALSE),0)</f>
        <v>66</v>
      </c>
      <c r="V4614" s="9">
        <f>IFERROR(VLOOKUP(Tabla1[[#This Row],[FECHA]],'RECAUDOS EXTERNOS'!A:D,3,FALSE),0)</f>
        <v>16096049</v>
      </c>
    </row>
    <row r="4615" spans="1:22" x14ac:dyDescent="0.25">
      <c r="A4615" s="1">
        <v>42174</v>
      </c>
      <c r="B4615" s="3" t="s">
        <v>0</v>
      </c>
      <c r="C4615" s="2">
        <v>42156</v>
      </c>
      <c r="D4615" s="5">
        <f>YEAR(Tabla1[[#This Row],[FECHA]])</f>
        <v>2015</v>
      </c>
      <c r="E4615" s="5">
        <f>IFERROR(VLOOKUP(Tabla1[[#This Row],[FECHA]],'COMPARENDOS TOTALES'!A:D,4,FALSE),0)</f>
        <v>129</v>
      </c>
      <c r="F4615" s="9">
        <f>IFERROR(VLOOKUP(Tabla1[[#This Row],[FECHA]],'COMPARENDOS TOTALES'!A:D,3,FALSE),0)</f>
        <v>77966343</v>
      </c>
      <c r="G4615" s="5">
        <f>IFERROR(VLOOKUP(Tabla1[[#This Row],[FECHA]],EXONERACIONES!A:D,4,FALSE),0)</f>
        <v>6</v>
      </c>
      <c r="H4615" s="9">
        <f>IFERROR(VLOOKUP(Tabla1[[#This Row],[FECHA]],EXONERACIONES!A:D,3,FALSE),0)</f>
        <v>3866100</v>
      </c>
      <c r="I4615" s="5">
        <f>IFERROR(VLOOKUP(Tabla1[[#This Row],[FECHA]],'SIMIT CON RES'!A:D,4,FALSE),0)</f>
        <v>59</v>
      </c>
      <c r="J4615" s="9">
        <f>IFERROR(VLOOKUP(Tabla1[[#This Row],[FECHA]],'SIMIT CON RES'!A:D,3,FALSE),0)</f>
        <v>37694475</v>
      </c>
      <c r="K4615">
        <f>IFERROR(VLOOKUP(Tabla1[[#This Row],[FECHA]],'SIMIT SIN RES'!A:D,4,FALSE),0)</f>
        <v>12</v>
      </c>
      <c r="L4615" s="9">
        <f>IFERROR(VLOOKUP(Tabla1[[#This Row],[FECHA]],'SIMIT SIN RES'!A:D,3,FALSE),0)</f>
        <v>6765675</v>
      </c>
      <c r="M4615" s="5">
        <f>IFERROR(VLOOKUP(Tabla1[[#This Row],[FECHA]],'RECAUDOS DE COMPARENDOS'!A:D,4,FALSE),0)</f>
        <v>1</v>
      </c>
      <c r="N4615" s="9">
        <f>IFERROR(VLOOKUP(Tabla1[[#This Row],[FECHA]],'RECAUDOS DE COMPARENDOS'!A:D,3,FALSE),0)</f>
        <v>644350</v>
      </c>
      <c r="O4615" s="5">
        <f>IFERROR(VLOOKUP(Tabla1[[#This Row],[FECHA]],'RECAUDOS DE RESOLUCIONES'!A:D,4,FALSE),0)</f>
        <v>0</v>
      </c>
      <c r="P4615" s="9">
        <f>IFERROR(VLOOKUP(Tabla1[[#This Row],[FECHA]],'RECAUDOS DE RESOLUCIONES'!A:D,3,FALSE),0)</f>
        <v>0</v>
      </c>
      <c r="Q461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51</v>
      </c>
      <c r="R4615" s="9">
        <f>Tabla1[V. COMPARENDOS]-(Tabla1[V. EXONERACIONES]+Tabla1[[#This Row],[V. SIMIT CON RESOLUCION]]+Tabla1[[#This Row],[V. SIMIT SIN RESOLUCION]]+Tabla1[[#This Row],[V. RECAUDOS COMPARENDOS]]+Tabla1[[#This Row],[V. RECAUDOS RESOLUCIONES]])</f>
        <v>28995743</v>
      </c>
      <c r="S4615" s="11">
        <f>IFERROR(VLOOKUP(Tabla1[[#This Row],[FECHA]],'RECAUDOS LOCALES'!A:D,4,FALSE),0)</f>
        <v>0</v>
      </c>
      <c r="T4615" s="9">
        <f>IFERROR(VLOOKUP(Tabla1[[#This Row],[FECHA]],'RECAUDOS LOCALES'!A:D,3,FALSE),0)</f>
        <v>0</v>
      </c>
      <c r="U4615" s="11">
        <f>IFERROR(VLOOKUP(Tabla1[[#This Row],[FECHA]],'RECAUDOS EXTERNOS'!A:D,4,FALSE),0)</f>
        <v>73</v>
      </c>
      <c r="V4615" s="9">
        <f>IFERROR(VLOOKUP(Tabla1[[#This Row],[FECHA]],'RECAUDOS EXTERNOS'!A:D,3,FALSE),0)</f>
        <v>18346215</v>
      </c>
    </row>
    <row r="4616" spans="1:22" x14ac:dyDescent="0.25">
      <c r="A4616" s="1">
        <v>42175</v>
      </c>
      <c r="B4616" s="3" t="s">
        <v>5</v>
      </c>
      <c r="C4616" s="2">
        <v>42156</v>
      </c>
      <c r="D4616" s="5">
        <f>YEAR(Tabla1[[#This Row],[FECHA]])</f>
        <v>2015</v>
      </c>
      <c r="E4616" s="5">
        <f>IFERROR(VLOOKUP(Tabla1[[#This Row],[FECHA]],'COMPARENDOS TOTALES'!A:D,4,FALSE),0)</f>
        <v>166</v>
      </c>
      <c r="F4616" s="9">
        <f>IFERROR(VLOOKUP(Tabla1[[#This Row],[FECHA]],'COMPARENDOS TOTALES'!A:D,3,FALSE),0)</f>
        <v>103035587</v>
      </c>
      <c r="G4616" s="5">
        <f>IFERROR(VLOOKUP(Tabla1[[#This Row],[FECHA]],EXONERACIONES!A:D,4,FALSE),0)</f>
        <v>9</v>
      </c>
      <c r="H4616" s="9">
        <f>IFERROR(VLOOKUP(Tabla1[[#This Row],[FECHA]],EXONERACIONES!A:D,3,FALSE),0)</f>
        <v>5799150</v>
      </c>
      <c r="I4616" s="5">
        <f>IFERROR(VLOOKUP(Tabla1[[#This Row],[FECHA]],'SIMIT CON RES'!A:D,4,FALSE),0)</f>
        <v>77</v>
      </c>
      <c r="J4616" s="9">
        <f>IFERROR(VLOOKUP(Tabla1[[#This Row],[FECHA]],'SIMIT CON RES'!A:D,3,FALSE),0)</f>
        <v>49614950</v>
      </c>
      <c r="K4616">
        <f>IFERROR(VLOOKUP(Tabla1[[#This Row],[FECHA]],'SIMIT SIN RES'!A:D,4,FALSE),0)</f>
        <v>12</v>
      </c>
      <c r="L4616" s="9">
        <f>IFERROR(VLOOKUP(Tabla1[[#This Row],[FECHA]],'SIMIT SIN RES'!A:D,3,FALSE),0)</f>
        <v>7732200</v>
      </c>
      <c r="M4616" s="5">
        <f>IFERROR(VLOOKUP(Tabla1[[#This Row],[FECHA]],'RECAUDOS DE COMPARENDOS'!A:D,4,FALSE),0)</f>
        <v>0</v>
      </c>
      <c r="N4616" s="9">
        <f>IFERROR(VLOOKUP(Tabla1[[#This Row],[FECHA]],'RECAUDOS DE COMPARENDOS'!A:D,3,FALSE),0)</f>
        <v>0</v>
      </c>
      <c r="O4616" s="5">
        <f>IFERROR(VLOOKUP(Tabla1[[#This Row],[FECHA]],'RECAUDOS DE RESOLUCIONES'!A:D,4,FALSE),0)</f>
        <v>0</v>
      </c>
      <c r="P4616" s="9">
        <f>IFERROR(VLOOKUP(Tabla1[[#This Row],[FECHA]],'RECAUDOS DE RESOLUCIONES'!A:D,3,FALSE),0)</f>
        <v>0</v>
      </c>
      <c r="Q461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68</v>
      </c>
      <c r="R4616" s="9">
        <f>Tabla1[V. COMPARENDOS]-(Tabla1[V. EXONERACIONES]+Tabla1[[#This Row],[V. SIMIT CON RESOLUCION]]+Tabla1[[#This Row],[V. SIMIT SIN RESOLUCION]]+Tabla1[[#This Row],[V. RECAUDOS COMPARENDOS]]+Tabla1[[#This Row],[V. RECAUDOS RESOLUCIONES]])</f>
        <v>39889287</v>
      </c>
      <c r="S4616" s="11">
        <f>IFERROR(VLOOKUP(Tabla1[[#This Row],[FECHA]],'RECAUDOS LOCALES'!A:D,4,FALSE),0)</f>
        <v>0</v>
      </c>
      <c r="T4616" s="9">
        <f>IFERROR(VLOOKUP(Tabla1[[#This Row],[FECHA]],'RECAUDOS LOCALES'!A:D,3,FALSE),0)</f>
        <v>0</v>
      </c>
      <c r="U4616" s="11">
        <f>IFERROR(VLOOKUP(Tabla1[[#This Row],[FECHA]],'RECAUDOS EXTERNOS'!A:D,4,FALSE),0)</f>
        <v>9</v>
      </c>
      <c r="V4616" s="9">
        <f>IFERROR(VLOOKUP(Tabla1[[#This Row],[FECHA]],'RECAUDOS EXTERNOS'!A:D,3,FALSE),0)</f>
        <v>2080087</v>
      </c>
    </row>
    <row r="4617" spans="1:22" x14ac:dyDescent="0.25">
      <c r="A4617" s="1">
        <v>42176</v>
      </c>
      <c r="B4617" s="3" t="s">
        <v>4</v>
      </c>
      <c r="C4617" s="2">
        <v>42156</v>
      </c>
      <c r="D4617" s="5">
        <f>YEAR(Tabla1[[#This Row],[FECHA]])</f>
        <v>2015</v>
      </c>
      <c r="E4617" s="5">
        <f>IFERROR(VLOOKUP(Tabla1[[#This Row],[FECHA]],'COMPARENDOS TOTALES'!A:D,4,FALSE),0)</f>
        <v>159</v>
      </c>
      <c r="F4617" s="9">
        <f>IFERROR(VLOOKUP(Tabla1[[#This Row],[FECHA]],'COMPARENDOS TOTALES'!A:D,3,FALSE),0)</f>
        <v>97135759</v>
      </c>
      <c r="G4617" s="5">
        <f>IFERROR(VLOOKUP(Tabla1[[#This Row],[FECHA]],EXONERACIONES!A:D,4,FALSE),0)</f>
        <v>7</v>
      </c>
      <c r="H4617" s="9">
        <f>IFERROR(VLOOKUP(Tabla1[[#This Row],[FECHA]],EXONERACIONES!A:D,3,FALSE),0)</f>
        <v>4510450</v>
      </c>
      <c r="I4617" s="5">
        <f>IFERROR(VLOOKUP(Tabla1[[#This Row],[FECHA]],'SIMIT CON RES'!A:D,4,FALSE),0)</f>
        <v>74</v>
      </c>
      <c r="J4617" s="9">
        <f>IFERROR(VLOOKUP(Tabla1[[#This Row],[FECHA]],'SIMIT CON RES'!A:D,3,FALSE),0)</f>
        <v>47681900</v>
      </c>
      <c r="K4617">
        <f>IFERROR(VLOOKUP(Tabla1[[#This Row],[FECHA]],'SIMIT SIN RES'!A:D,4,FALSE),0)</f>
        <v>9</v>
      </c>
      <c r="L4617" s="9">
        <f>IFERROR(VLOOKUP(Tabla1[[#This Row],[FECHA]],'SIMIT SIN RES'!A:D,3,FALSE),0)</f>
        <v>4973577</v>
      </c>
      <c r="M4617" s="5">
        <f>IFERROR(VLOOKUP(Tabla1[[#This Row],[FECHA]],'RECAUDOS DE COMPARENDOS'!A:D,4,FALSE),0)</f>
        <v>0</v>
      </c>
      <c r="N4617" s="9">
        <f>IFERROR(VLOOKUP(Tabla1[[#This Row],[FECHA]],'RECAUDOS DE COMPARENDOS'!A:D,3,FALSE),0)</f>
        <v>0</v>
      </c>
      <c r="O4617" s="5">
        <f>IFERROR(VLOOKUP(Tabla1[[#This Row],[FECHA]],'RECAUDOS DE RESOLUCIONES'!A:D,4,FALSE),0)</f>
        <v>0</v>
      </c>
      <c r="P4617" s="9">
        <f>IFERROR(VLOOKUP(Tabla1[[#This Row],[FECHA]],'RECAUDOS DE RESOLUCIONES'!A:D,3,FALSE),0)</f>
        <v>0</v>
      </c>
      <c r="Q461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69</v>
      </c>
      <c r="R4617" s="9">
        <f>Tabla1[V. COMPARENDOS]-(Tabla1[V. EXONERACIONES]+Tabla1[[#This Row],[V. SIMIT CON RESOLUCION]]+Tabla1[[#This Row],[V. SIMIT SIN RESOLUCION]]+Tabla1[[#This Row],[V. RECAUDOS COMPARENDOS]]+Tabla1[[#This Row],[V. RECAUDOS RESOLUCIONES]])</f>
        <v>39969832</v>
      </c>
      <c r="S4617" s="11">
        <f>IFERROR(VLOOKUP(Tabla1[[#This Row],[FECHA]],'RECAUDOS LOCALES'!A:D,4,FALSE),0)</f>
        <v>0</v>
      </c>
      <c r="T4617" s="9">
        <f>IFERROR(VLOOKUP(Tabla1[[#This Row],[FECHA]],'RECAUDOS LOCALES'!A:D,3,FALSE),0)</f>
        <v>0</v>
      </c>
      <c r="U4617" s="11">
        <f>IFERROR(VLOOKUP(Tabla1[[#This Row],[FECHA]],'RECAUDOS EXTERNOS'!A:D,4,FALSE),0)</f>
        <v>0</v>
      </c>
      <c r="V4617" s="9">
        <f>IFERROR(VLOOKUP(Tabla1[[#This Row],[FECHA]],'RECAUDOS EXTERNOS'!A:D,3,FALSE),0)</f>
        <v>0</v>
      </c>
    </row>
    <row r="4618" spans="1:22" x14ac:dyDescent="0.25">
      <c r="A4618" s="1">
        <v>42177</v>
      </c>
      <c r="B4618" s="3" t="s">
        <v>1</v>
      </c>
      <c r="C4618" s="2">
        <v>42156</v>
      </c>
      <c r="D4618" s="5">
        <f>YEAR(Tabla1[[#This Row],[FECHA]])</f>
        <v>2015</v>
      </c>
      <c r="E4618" s="5">
        <f>IFERROR(VLOOKUP(Tabla1[[#This Row],[FECHA]],'COMPARENDOS TOTALES'!A:D,4,FALSE),0)</f>
        <v>155</v>
      </c>
      <c r="F4618" s="9">
        <f>IFERROR(VLOOKUP(Tabla1[[#This Row],[FECHA]],'COMPARENDOS TOTALES'!A:D,3,FALSE),0)</f>
        <v>94931542</v>
      </c>
      <c r="G4618" s="5">
        <f>IFERROR(VLOOKUP(Tabla1[[#This Row],[FECHA]],EXONERACIONES!A:D,4,FALSE),0)</f>
        <v>10</v>
      </c>
      <c r="H4618" s="9">
        <f>IFERROR(VLOOKUP(Tabla1[[#This Row],[FECHA]],EXONERACIONES!A:D,3,FALSE),0)</f>
        <v>6443500</v>
      </c>
      <c r="I4618" s="5">
        <f>IFERROR(VLOOKUP(Tabla1[[#This Row],[FECHA]],'SIMIT CON RES'!A:D,4,FALSE),0)</f>
        <v>75</v>
      </c>
      <c r="J4618" s="9">
        <f>IFERROR(VLOOKUP(Tabla1[[#This Row],[FECHA]],'SIMIT CON RES'!A:D,3,FALSE),0)</f>
        <v>48326250</v>
      </c>
      <c r="K4618">
        <f>IFERROR(VLOOKUP(Tabla1[[#This Row],[FECHA]],'SIMIT SIN RES'!A:D,4,FALSE),0)</f>
        <v>7</v>
      </c>
      <c r="L4618" s="9">
        <f>IFERROR(VLOOKUP(Tabla1[[#This Row],[FECHA]],'SIMIT SIN RES'!A:D,3,FALSE),0)</f>
        <v>3071402</v>
      </c>
      <c r="M4618" s="5">
        <f>IFERROR(VLOOKUP(Tabla1[[#This Row],[FECHA]],'RECAUDOS DE COMPARENDOS'!A:D,4,FALSE),0)</f>
        <v>0</v>
      </c>
      <c r="N4618" s="9">
        <f>IFERROR(VLOOKUP(Tabla1[[#This Row],[FECHA]],'RECAUDOS DE COMPARENDOS'!A:D,3,FALSE),0)</f>
        <v>0</v>
      </c>
      <c r="O4618" s="5">
        <f>IFERROR(VLOOKUP(Tabla1[[#This Row],[FECHA]],'RECAUDOS DE RESOLUCIONES'!A:D,4,FALSE),0)</f>
        <v>0</v>
      </c>
      <c r="P4618" s="9">
        <f>IFERROR(VLOOKUP(Tabla1[[#This Row],[FECHA]],'RECAUDOS DE RESOLUCIONES'!A:D,3,FALSE),0)</f>
        <v>0</v>
      </c>
      <c r="Q461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63</v>
      </c>
      <c r="R4618" s="9">
        <f>Tabla1[V. COMPARENDOS]-(Tabla1[V. EXONERACIONES]+Tabla1[[#This Row],[V. SIMIT CON RESOLUCION]]+Tabla1[[#This Row],[V. SIMIT SIN RESOLUCION]]+Tabla1[[#This Row],[V. RECAUDOS COMPARENDOS]]+Tabla1[[#This Row],[V. RECAUDOS RESOLUCIONES]])</f>
        <v>37090390</v>
      </c>
      <c r="S4618" s="11">
        <f>IFERROR(VLOOKUP(Tabla1[[#This Row],[FECHA]],'RECAUDOS LOCALES'!A:D,4,FALSE),0)</f>
        <v>0</v>
      </c>
      <c r="T4618" s="9">
        <f>IFERROR(VLOOKUP(Tabla1[[#This Row],[FECHA]],'RECAUDOS LOCALES'!A:D,3,FALSE),0)</f>
        <v>0</v>
      </c>
      <c r="U4618" s="11">
        <f>IFERROR(VLOOKUP(Tabla1[[#This Row],[FECHA]],'RECAUDOS EXTERNOS'!A:D,4,FALSE),0)</f>
        <v>68</v>
      </c>
      <c r="V4618" s="9">
        <f>IFERROR(VLOOKUP(Tabla1[[#This Row],[FECHA]],'RECAUDOS EXTERNOS'!A:D,3,FALSE),0)</f>
        <v>17754161</v>
      </c>
    </row>
    <row r="4619" spans="1:22" x14ac:dyDescent="0.25">
      <c r="A4619" s="1">
        <v>42178</v>
      </c>
      <c r="B4619" s="3" t="s">
        <v>2</v>
      </c>
      <c r="C4619" s="2">
        <v>42156</v>
      </c>
      <c r="D4619" s="5">
        <f>YEAR(Tabla1[[#This Row],[FECHA]])</f>
        <v>2015</v>
      </c>
      <c r="E4619" s="5">
        <f>IFERROR(VLOOKUP(Tabla1[[#This Row],[FECHA]],'COMPARENDOS TOTALES'!A:D,4,FALSE),0)</f>
        <v>94</v>
      </c>
      <c r="F4619" s="9">
        <f>IFERROR(VLOOKUP(Tabla1[[#This Row],[FECHA]],'COMPARENDOS TOTALES'!A:D,3,FALSE),0)</f>
        <v>57125648</v>
      </c>
      <c r="G4619" s="5">
        <f>IFERROR(VLOOKUP(Tabla1[[#This Row],[FECHA]],EXONERACIONES!A:D,4,FALSE),0)</f>
        <v>1</v>
      </c>
      <c r="H4619" s="9">
        <f>IFERROR(VLOOKUP(Tabla1[[#This Row],[FECHA]],EXONERACIONES!A:D,3,FALSE),0)</f>
        <v>644350</v>
      </c>
      <c r="I4619" s="5">
        <f>IFERROR(VLOOKUP(Tabla1[[#This Row],[FECHA]],'SIMIT CON RES'!A:D,4,FALSE),0)</f>
        <v>38</v>
      </c>
      <c r="J4619" s="9">
        <f>IFERROR(VLOOKUP(Tabla1[[#This Row],[FECHA]],'SIMIT CON RES'!A:D,3,FALSE),0)</f>
        <v>24485300</v>
      </c>
      <c r="K4619">
        <f>IFERROR(VLOOKUP(Tabla1[[#This Row],[FECHA]],'SIMIT SIN RES'!A:D,4,FALSE),0)</f>
        <v>8</v>
      </c>
      <c r="L4619" s="9">
        <f>IFERROR(VLOOKUP(Tabla1[[#This Row],[FECHA]],'SIMIT SIN RES'!A:D,3,FALSE),0)</f>
        <v>4711809</v>
      </c>
      <c r="M4619" s="5">
        <f>IFERROR(VLOOKUP(Tabla1[[#This Row],[FECHA]],'RECAUDOS DE COMPARENDOS'!A:D,4,FALSE),0)</f>
        <v>0</v>
      </c>
      <c r="N4619" s="9">
        <f>IFERROR(VLOOKUP(Tabla1[[#This Row],[FECHA]],'RECAUDOS DE COMPARENDOS'!A:D,3,FALSE),0)</f>
        <v>0</v>
      </c>
      <c r="O4619" s="5">
        <f>IFERROR(VLOOKUP(Tabla1[[#This Row],[FECHA]],'RECAUDOS DE RESOLUCIONES'!A:D,4,FALSE),0)</f>
        <v>0</v>
      </c>
      <c r="P4619" s="9">
        <f>IFERROR(VLOOKUP(Tabla1[[#This Row],[FECHA]],'RECAUDOS DE RESOLUCIONES'!A:D,3,FALSE),0)</f>
        <v>0</v>
      </c>
      <c r="Q461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47</v>
      </c>
      <c r="R4619" s="9">
        <f>Tabla1[V. COMPARENDOS]-(Tabla1[V. EXONERACIONES]+Tabla1[[#This Row],[V. SIMIT CON RESOLUCION]]+Tabla1[[#This Row],[V. SIMIT SIN RESOLUCION]]+Tabla1[[#This Row],[V. RECAUDOS COMPARENDOS]]+Tabla1[[#This Row],[V. RECAUDOS RESOLUCIONES]])</f>
        <v>27284189</v>
      </c>
      <c r="S4619" s="11">
        <f>IFERROR(VLOOKUP(Tabla1[[#This Row],[FECHA]],'RECAUDOS LOCALES'!A:D,4,FALSE),0)</f>
        <v>1</v>
      </c>
      <c r="T4619" s="9">
        <f>IFERROR(VLOOKUP(Tabla1[[#This Row],[FECHA]],'RECAUDOS LOCALES'!A:D,3,FALSE),0)</f>
        <v>172557</v>
      </c>
      <c r="U4619" s="11">
        <f>IFERROR(VLOOKUP(Tabla1[[#This Row],[FECHA]],'RECAUDOS EXTERNOS'!A:D,4,FALSE),0)</f>
        <v>65</v>
      </c>
      <c r="V4619" s="9">
        <f>IFERROR(VLOOKUP(Tabla1[[#This Row],[FECHA]],'RECAUDOS EXTERNOS'!A:D,3,FALSE),0)</f>
        <v>16582265</v>
      </c>
    </row>
    <row r="4620" spans="1:22" x14ac:dyDescent="0.25">
      <c r="A4620" s="1">
        <v>42179</v>
      </c>
      <c r="B4620" s="3" t="s">
        <v>3</v>
      </c>
      <c r="C4620" s="2">
        <v>42156</v>
      </c>
      <c r="D4620" s="5">
        <f>YEAR(Tabla1[[#This Row],[FECHA]])</f>
        <v>2015</v>
      </c>
      <c r="E4620" s="5">
        <f>IFERROR(VLOOKUP(Tabla1[[#This Row],[FECHA]],'COMPARENDOS TOTALES'!A:D,4,FALSE),0)</f>
        <v>93</v>
      </c>
      <c r="F4620" s="9">
        <f>IFERROR(VLOOKUP(Tabla1[[#This Row],[FECHA]],'COMPARENDOS TOTALES'!A:D,3,FALSE),0)</f>
        <v>55917493</v>
      </c>
      <c r="G4620" s="5">
        <f>IFERROR(VLOOKUP(Tabla1[[#This Row],[FECHA]],EXONERACIONES!A:D,4,FALSE),0)</f>
        <v>5</v>
      </c>
      <c r="H4620" s="9">
        <f>IFERROR(VLOOKUP(Tabla1[[#This Row],[FECHA]],EXONERACIONES!A:D,3,FALSE),0)</f>
        <v>3221750</v>
      </c>
      <c r="I4620" s="5">
        <f>IFERROR(VLOOKUP(Tabla1[[#This Row],[FECHA]],'SIMIT CON RES'!A:D,4,FALSE),0)</f>
        <v>36</v>
      </c>
      <c r="J4620" s="9">
        <f>IFERROR(VLOOKUP(Tabla1[[#This Row],[FECHA]],'SIMIT CON RES'!A:D,3,FALSE),0)</f>
        <v>23196600</v>
      </c>
      <c r="K4620">
        <f>IFERROR(VLOOKUP(Tabla1[[#This Row],[FECHA]],'SIMIT SIN RES'!A:D,4,FALSE),0)</f>
        <v>6</v>
      </c>
      <c r="L4620" s="9">
        <f>IFERROR(VLOOKUP(Tabla1[[#This Row],[FECHA]],'SIMIT SIN RES'!A:D,3,FALSE),0)</f>
        <v>2899575</v>
      </c>
      <c r="M4620" s="5">
        <f>IFERROR(VLOOKUP(Tabla1[[#This Row],[FECHA]],'RECAUDOS DE COMPARENDOS'!A:D,4,FALSE),0)</f>
        <v>1</v>
      </c>
      <c r="N4620" s="9">
        <f>IFERROR(VLOOKUP(Tabla1[[#This Row],[FECHA]],'RECAUDOS DE COMPARENDOS'!A:D,3,FALSE),0)</f>
        <v>644350</v>
      </c>
      <c r="O4620" s="5">
        <f>IFERROR(VLOOKUP(Tabla1[[#This Row],[FECHA]],'RECAUDOS DE RESOLUCIONES'!A:D,4,FALSE),0)</f>
        <v>0</v>
      </c>
      <c r="P4620" s="9">
        <f>IFERROR(VLOOKUP(Tabla1[[#This Row],[FECHA]],'RECAUDOS DE RESOLUCIONES'!A:D,3,FALSE),0)</f>
        <v>0</v>
      </c>
      <c r="Q462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45</v>
      </c>
      <c r="R4620" s="9">
        <f>Tabla1[V. COMPARENDOS]-(Tabla1[V. EXONERACIONES]+Tabla1[[#This Row],[V. SIMIT CON RESOLUCION]]+Tabla1[[#This Row],[V. SIMIT SIN RESOLUCION]]+Tabla1[[#This Row],[V. RECAUDOS COMPARENDOS]]+Tabla1[[#This Row],[V. RECAUDOS RESOLUCIONES]])</f>
        <v>25955218</v>
      </c>
      <c r="S4620" s="11">
        <f>IFERROR(VLOOKUP(Tabla1[[#This Row],[FECHA]],'RECAUDOS LOCALES'!A:D,4,FALSE),0)</f>
        <v>0</v>
      </c>
      <c r="T4620" s="9">
        <f>IFERROR(VLOOKUP(Tabla1[[#This Row],[FECHA]],'RECAUDOS LOCALES'!A:D,3,FALSE),0)</f>
        <v>0</v>
      </c>
      <c r="U4620" s="11">
        <f>IFERROR(VLOOKUP(Tabla1[[#This Row],[FECHA]],'RECAUDOS EXTERNOS'!A:D,4,FALSE),0)</f>
        <v>51</v>
      </c>
      <c r="V4620" s="9">
        <f>IFERROR(VLOOKUP(Tabla1[[#This Row],[FECHA]],'RECAUDOS EXTERNOS'!A:D,3,FALSE),0)</f>
        <v>11471697</v>
      </c>
    </row>
    <row r="4621" spans="1:22" x14ac:dyDescent="0.25">
      <c r="A4621" s="1">
        <v>42180</v>
      </c>
      <c r="B4621" s="3" t="s">
        <v>6</v>
      </c>
      <c r="C4621" s="2">
        <v>42156</v>
      </c>
      <c r="D4621" s="5">
        <f>YEAR(Tabla1[[#This Row],[FECHA]])</f>
        <v>2015</v>
      </c>
      <c r="E4621" s="5">
        <f>IFERROR(VLOOKUP(Tabla1[[#This Row],[FECHA]],'COMPARENDOS TOTALES'!A:D,4,FALSE),0)</f>
        <v>118</v>
      </c>
      <c r="F4621" s="9">
        <f>IFERROR(VLOOKUP(Tabla1[[#This Row],[FECHA]],'COMPARENDOS TOTALES'!A:D,3,FALSE),0)</f>
        <v>70918765</v>
      </c>
      <c r="G4621" s="5">
        <f>IFERROR(VLOOKUP(Tabla1[[#This Row],[FECHA]],EXONERACIONES!A:D,4,FALSE),0)</f>
        <v>8</v>
      </c>
      <c r="H4621" s="9">
        <f>IFERROR(VLOOKUP(Tabla1[[#This Row],[FECHA]],EXONERACIONES!A:D,3,FALSE),0)</f>
        <v>5033984</v>
      </c>
      <c r="I4621" s="5">
        <f>IFERROR(VLOOKUP(Tabla1[[#This Row],[FECHA]],'SIMIT CON RES'!A:D,4,FALSE),0)</f>
        <v>58</v>
      </c>
      <c r="J4621" s="9">
        <f>IFERROR(VLOOKUP(Tabla1[[#This Row],[FECHA]],'SIMIT CON RES'!A:D,3,FALSE),0)</f>
        <v>37372300</v>
      </c>
      <c r="K4621">
        <f>IFERROR(VLOOKUP(Tabla1[[#This Row],[FECHA]],'SIMIT SIN RES'!A:D,4,FALSE),0)</f>
        <v>6</v>
      </c>
      <c r="L4621" s="9">
        <f>IFERROR(VLOOKUP(Tabla1[[#This Row],[FECHA]],'SIMIT SIN RES'!A:D,3,FALSE),0)</f>
        <v>2899575</v>
      </c>
      <c r="M4621" s="5">
        <f>IFERROR(VLOOKUP(Tabla1[[#This Row],[FECHA]],'RECAUDOS DE COMPARENDOS'!A:D,4,FALSE),0)</f>
        <v>1</v>
      </c>
      <c r="N4621" s="9">
        <f>IFERROR(VLOOKUP(Tabla1[[#This Row],[FECHA]],'RECAUDOS DE COMPARENDOS'!A:D,3,FALSE),0)</f>
        <v>644350</v>
      </c>
      <c r="O4621" s="5">
        <f>IFERROR(VLOOKUP(Tabla1[[#This Row],[FECHA]],'RECAUDOS DE RESOLUCIONES'!A:D,4,FALSE),0)</f>
        <v>0</v>
      </c>
      <c r="P4621" s="9">
        <f>IFERROR(VLOOKUP(Tabla1[[#This Row],[FECHA]],'RECAUDOS DE RESOLUCIONES'!A:D,3,FALSE),0)</f>
        <v>0</v>
      </c>
      <c r="Q462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45</v>
      </c>
      <c r="R4621" s="9">
        <f>Tabla1[V. COMPARENDOS]-(Tabla1[V. EXONERACIONES]+Tabla1[[#This Row],[V. SIMIT CON RESOLUCION]]+Tabla1[[#This Row],[V. SIMIT SIN RESOLUCION]]+Tabla1[[#This Row],[V. RECAUDOS COMPARENDOS]]+Tabla1[[#This Row],[V. RECAUDOS RESOLUCIONES]])</f>
        <v>24968556</v>
      </c>
      <c r="S4621" s="11">
        <f>IFERROR(VLOOKUP(Tabla1[[#This Row],[FECHA]],'RECAUDOS LOCALES'!A:D,4,FALSE),0)</f>
        <v>1</v>
      </c>
      <c r="T4621" s="9">
        <f>IFERROR(VLOOKUP(Tabla1[[#This Row],[FECHA]],'RECAUDOS LOCALES'!A:D,3,FALSE),0)</f>
        <v>96853</v>
      </c>
      <c r="U4621" s="11">
        <f>IFERROR(VLOOKUP(Tabla1[[#This Row],[FECHA]],'RECAUDOS EXTERNOS'!A:D,4,FALSE),0)</f>
        <v>75</v>
      </c>
      <c r="V4621" s="9">
        <f>IFERROR(VLOOKUP(Tabla1[[#This Row],[FECHA]],'RECAUDOS EXTERNOS'!A:D,3,FALSE),0)</f>
        <v>17057783</v>
      </c>
    </row>
    <row r="4622" spans="1:22" x14ac:dyDescent="0.25">
      <c r="A4622" s="1">
        <v>42181</v>
      </c>
      <c r="B4622" s="3" t="s">
        <v>0</v>
      </c>
      <c r="C4622" s="2">
        <v>42156</v>
      </c>
      <c r="D4622" s="5">
        <f>YEAR(Tabla1[[#This Row],[FECHA]])</f>
        <v>2015</v>
      </c>
      <c r="E4622" s="5">
        <f>IFERROR(VLOOKUP(Tabla1[[#This Row],[FECHA]],'COMPARENDOS TOTALES'!A:D,4,FALSE),0)</f>
        <v>121</v>
      </c>
      <c r="F4622" s="9">
        <f>IFERROR(VLOOKUP(Tabla1[[#This Row],[FECHA]],'COMPARENDOS TOTALES'!A:D,3,FALSE),0)</f>
        <v>60045359</v>
      </c>
      <c r="G4622" s="5">
        <f>IFERROR(VLOOKUP(Tabla1[[#This Row],[FECHA]],EXONERACIONES!A:D,4,FALSE),0)</f>
        <v>4</v>
      </c>
      <c r="H4622" s="9">
        <f>IFERROR(VLOOKUP(Tabla1[[#This Row],[FECHA]],EXONERACIONES!A:D,3,FALSE),0)</f>
        <v>2255225</v>
      </c>
      <c r="I4622" s="5">
        <f>IFERROR(VLOOKUP(Tabla1[[#This Row],[FECHA]],'SIMIT CON RES'!A:D,4,FALSE),0)</f>
        <v>39</v>
      </c>
      <c r="J4622" s="9">
        <f>IFERROR(VLOOKUP(Tabla1[[#This Row],[FECHA]],'SIMIT CON RES'!A:D,3,FALSE),0)</f>
        <v>25129650</v>
      </c>
      <c r="K4622">
        <f>IFERROR(VLOOKUP(Tabla1[[#This Row],[FECHA]],'SIMIT SIN RES'!A:D,4,FALSE),0)</f>
        <v>8</v>
      </c>
      <c r="L4622" s="9">
        <f>IFERROR(VLOOKUP(Tabla1[[#This Row],[FECHA]],'SIMIT SIN RES'!A:D,3,FALSE),0)</f>
        <v>4510450</v>
      </c>
      <c r="M4622" s="5">
        <f>IFERROR(VLOOKUP(Tabla1[[#This Row],[FECHA]],'RECAUDOS DE COMPARENDOS'!A:D,4,FALSE),0)</f>
        <v>0</v>
      </c>
      <c r="N4622" s="9">
        <f>IFERROR(VLOOKUP(Tabla1[[#This Row],[FECHA]],'RECAUDOS DE COMPARENDOS'!A:D,3,FALSE),0)</f>
        <v>0</v>
      </c>
      <c r="O4622" s="5">
        <f>IFERROR(VLOOKUP(Tabla1[[#This Row],[FECHA]],'RECAUDOS DE RESOLUCIONES'!A:D,4,FALSE),0)</f>
        <v>0</v>
      </c>
      <c r="P4622" s="9">
        <f>IFERROR(VLOOKUP(Tabla1[[#This Row],[FECHA]],'RECAUDOS DE RESOLUCIONES'!A:D,3,FALSE),0)</f>
        <v>0</v>
      </c>
      <c r="Q462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70</v>
      </c>
      <c r="R4622" s="9">
        <f>Tabla1[V. COMPARENDOS]-(Tabla1[V. EXONERACIONES]+Tabla1[[#This Row],[V. SIMIT CON RESOLUCION]]+Tabla1[[#This Row],[V. SIMIT SIN RESOLUCION]]+Tabla1[[#This Row],[V. RECAUDOS COMPARENDOS]]+Tabla1[[#This Row],[V. RECAUDOS RESOLUCIONES]])</f>
        <v>28150034</v>
      </c>
      <c r="S4622" s="11">
        <f>IFERROR(VLOOKUP(Tabla1[[#This Row],[FECHA]],'RECAUDOS LOCALES'!A:D,4,FALSE),0)</f>
        <v>0</v>
      </c>
      <c r="T4622" s="9">
        <f>IFERROR(VLOOKUP(Tabla1[[#This Row],[FECHA]],'RECAUDOS LOCALES'!A:D,3,FALSE),0)</f>
        <v>0</v>
      </c>
      <c r="U4622" s="11">
        <f>IFERROR(VLOOKUP(Tabla1[[#This Row],[FECHA]],'RECAUDOS EXTERNOS'!A:D,4,FALSE),0)</f>
        <v>55</v>
      </c>
      <c r="V4622" s="9">
        <f>IFERROR(VLOOKUP(Tabla1[[#This Row],[FECHA]],'RECAUDOS EXTERNOS'!A:D,3,FALSE),0)</f>
        <v>13074538</v>
      </c>
    </row>
    <row r="4623" spans="1:22" x14ac:dyDescent="0.25">
      <c r="A4623" s="1">
        <v>42182</v>
      </c>
      <c r="B4623" s="3" t="s">
        <v>5</v>
      </c>
      <c r="C4623" s="2">
        <v>42156</v>
      </c>
      <c r="D4623" s="5">
        <f>YEAR(Tabla1[[#This Row],[FECHA]])</f>
        <v>2015</v>
      </c>
      <c r="E4623" s="5">
        <f>IFERROR(VLOOKUP(Tabla1[[#This Row],[FECHA]],'COMPARENDOS TOTALES'!A:D,4,FALSE),0)</f>
        <v>219</v>
      </c>
      <c r="F4623" s="9">
        <f>IFERROR(VLOOKUP(Tabla1[[#This Row],[FECHA]],'COMPARENDOS TOTALES'!A:D,3,FALSE),0)</f>
        <v>74261336</v>
      </c>
      <c r="G4623" s="5">
        <f>IFERROR(VLOOKUP(Tabla1[[#This Row],[FECHA]],EXONERACIONES!A:D,4,FALSE),0)</f>
        <v>2</v>
      </c>
      <c r="H4623" s="9">
        <f>IFERROR(VLOOKUP(Tabla1[[#This Row],[FECHA]],EXONERACIONES!A:D,3,FALSE),0)</f>
        <v>1288700</v>
      </c>
      <c r="I4623" s="5">
        <f>IFERROR(VLOOKUP(Tabla1[[#This Row],[FECHA]],'SIMIT CON RES'!A:D,4,FALSE),0)</f>
        <v>10</v>
      </c>
      <c r="J4623" s="9">
        <f>IFERROR(VLOOKUP(Tabla1[[#This Row],[FECHA]],'SIMIT CON RES'!A:D,3,FALSE),0)</f>
        <v>6443500</v>
      </c>
      <c r="K4623">
        <f>IFERROR(VLOOKUP(Tabla1[[#This Row],[FECHA]],'SIMIT SIN RES'!A:D,4,FALSE),0)</f>
        <v>4</v>
      </c>
      <c r="L4623" s="9">
        <f>IFERROR(VLOOKUP(Tabla1[[#This Row],[FECHA]],'SIMIT SIN RES'!A:D,3,FALSE),0)</f>
        <v>1610875</v>
      </c>
      <c r="M4623" s="5">
        <f>IFERROR(VLOOKUP(Tabla1[[#This Row],[FECHA]],'RECAUDOS DE COMPARENDOS'!A:D,4,FALSE),0)</f>
        <v>0</v>
      </c>
      <c r="N4623" s="9">
        <f>IFERROR(VLOOKUP(Tabla1[[#This Row],[FECHA]],'RECAUDOS DE COMPARENDOS'!A:D,3,FALSE),0)</f>
        <v>0</v>
      </c>
      <c r="O4623" s="5">
        <f>IFERROR(VLOOKUP(Tabla1[[#This Row],[FECHA]],'RECAUDOS DE RESOLUCIONES'!A:D,4,FALSE),0)</f>
        <v>0</v>
      </c>
      <c r="P4623" s="9">
        <f>IFERROR(VLOOKUP(Tabla1[[#This Row],[FECHA]],'RECAUDOS DE RESOLUCIONES'!A:D,3,FALSE),0)</f>
        <v>0</v>
      </c>
      <c r="Q462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203</v>
      </c>
      <c r="R4623" s="9">
        <f>Tabla1[V. COMPARENDOS]-(Tabla1[V. EXONERACIONES]+Tabla1[[#This Row],[V. SIMIT CON RESOLUCION]]+Tabla1[[#This Row],[V. SIMIT SIN RESOLUCION]]+Tabla1[[#This Row],[V. RECAUDOS COMPARENDOS]]+Tabla1[[#This Row],[V. RECAUDOS RESOLUCIONES]])</f>
        <v>64918261</v>
      </c>
      <c r="S4623" s="11">
        <f>IFERROR(VLOOKUP(Tabla1[[#This Row],[FECHA]],'RECAUDOS LOCALES'!A:D,4,FALSE),0)</f>
        <v>0</v>
      </c>
      <c r="T4623" s="9">
        <f>IFERROR(VLOOKUP(Tabla1[[#This Row],[FECHA]],'RECAUDOS LOCALES'!A:D,3,FALSE),0)</f>
        <v>0</v>
      </c>
      <c r="U4623" s="11">
        <f>IFERROR(VLOOKUP(Tabla1[[#This Row],[FECHA]],'RECAUDOS EXTERNOS'!A:D,4,FALSE),0)</f>
        <v>1</v>
      </c>
      <c r="V4623" s="9">
        <f>IFERROR(VLOOKUP(Tabla1[[#This Row],[FECHA]],'RECAUDOS EXTERNOS'!A:D,3,FALSE),0)</f>
        <v>336275</v>
      </c>
    </row>
    <row r="4624" spans="1:22" x14ac:dyDescent="0.25">
      <c r="A4624" s="1">
        <v>42183</v>
      </c>
      <c r="B4624" s="3" t="s">
        <v>4</v>
      </c>
      <c r="C4624" s="2">
        <v>42156</v>
      </c>
      <c r="D4624" s="5">
        <f>YEAR(Tabla1[[#This Row],[FECHA]])</f>
        <v>2015</v>
      </c>
      <c r="E4624" s="5">
        <f>IFERROR(VLOOKUP(Tabla1[[#This Row],[FECHA]],'COMPARENDOS TOTALES'!A:D,4,FALSE),0)</f>
        <v>101</v>
      </c>
      <c r="F4624" s="9">
        <f>IFERROR(VLOOKUP(Tabla1[[#This Row],[FECHA]],'COMPARENDOS TOTALES'!A:D,3,FALSE),0)</f>
        <v>53803220</v>
      </c>
      <c r="G4624" s="5">
        <f>IFERROR(VLOOKUP(Tabla1[[#This Row],[FECHA]],EXONERACIONES!A:D,4,FALSE),0)</f>
        <v>1</v>
      </c>
      <c r="H4624" s="9">
        <f>IFERROR(VLOOKUP(Tabla1[[#This Row],[FECHA]],EXONERACIONES!A:D,3,FALSE),0)</f>
        <v>644350</v>
      </c>
      <c r="I4624" s="5">
        <f>IFERROR(VLOOKUP(Tabla1[[#This Row],[FECHA]],'SIMIT CON RES'!A:D,4,FALSE),0)</f>
        <v>29</v>
      </c>
      <c r="J4624" s="9">
        <f>IFERROR(VLOOKUP(Tabla1[[#This Row],[FECHA]],'SIMIT CON RES'!A:D,3,FALSE),0)</f>
        <v>18686150</v>
      </c>
      <c r="K4624">
        <f>IFERROR(VLOOKUP(Tabla1[[#This Row],[FECHA]],'SIMIT SIN RES'!A:D,4,FALSE),0)</f>
        <v>6</v>
      </c>
      <c r="L4624" s="9">
        <f>IFERROR(VLOOKUP(Tabla1[[#This Row],[FECHA]],'SIMIT SIN RES'!A:D,3,FALSE),0)</f>
        <v>3221750</v>
      </c>
      <c r="M4624" s="5">
        <f>IFERROR(VLOOKUP(Tabla1[[#This Row],[FECHA]],'RECAUDOS DE COMPARENDOS'!A:D,4,FALSE),0)</f>
        <v>1</v>
      </c>
      <c r="N4624" s="9">
        <f>IFERROR(VLOOKUP(Tabla1[[#This Row],[FECHA]],'RECAUDOS DE COMPARENDOS'!A:D,3,FALSE),0)</f>
        <v>644350</v>
      </c>
      <c r="O4624" s="5">
        <f>IFERROR(VLOOKUP(Tabla1[[#This Row],[FECHA]],'RECAUDOS DE RESOLUCIONES'!A:D,4,FALSE),0)</f>
        <v>0</v>
      </c>
      <c r="P4624" s="9">
        <f>IFERROR(VLOOKUP(Tabla1[[#This Row],[FECHA]],'RECAUDOS DE RESOLUCIONES'!A:D,3,FALSE),0)</f>
        <v>0</v>
      </c>
      <c r="Q462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64</v>
      </c>
      <c r="R4624" s="9">
        <f>Tabla1[V. COMPARENDOS]-(Tabla1[V. EXONERACIONES]+Tabla1[[#This Row],[V. SIMIT CON RESOLUCION]]+Tabla1[[#This Row],[V. SIMIT SIN RESOLUCION]]+Tabla1[[#This Row],[V. RECAUDOS COMPARENDOS]]+Tabla1[[#This Row],[V. RECAUDOS RESOLUCIONES]])</f>
        <v>30606620</v>
      </c>
      <c r="S4624" s="11">
        <f>IFERROR(VLOOKUP(Tabla1[[#This Row],[FECHA]],'RECAUDOS LOCALES'!A:D,4,FALSE),0)</f>
        <v>0</v>
      </c>
      <c r="T4624" s="9">
        <f>IFERROR(VLOOKUP(Tabla1[[#This Row],[FECHA]],'RECAUDOS LOCALES'!A:D,3,FALSE),0)</f>
        <v>0</v>
      </c>
      <c r="U4624" s="11">
        <f>IFERROR(VLOOKUP(Tabla1[[#This Row],[FECHA]],'RECAUDOS EXTERNOS'!A:D,4,FALSE),0)</f>
        <v>1</v>
      </c>
      <c r="V4624" s="9">
        <f>IFERROR(VLOOKUP(Tabla1[[#This Row],[FECHA]],'RECAUDOS EXTERNOS'!A:D,3,FALSE),0)</f>
        <v>336275</v>
      </c>
    </row>
    <row r="4625" spans="1:22" x14ac:dyDescent="0.25">
      <c r="A4625" s="1">
        <v>42184</v>
      </c>
      <c r="B4625" s="3" t="s">
        <v>1</v>
      </c>
      <c r="C4625" s="2">
        <v>42156</v>
      </c>
      <c r="D4625" s="5">
        <f>YEAR(Tabla1[[#This Row],[FECHA]])</f>
        <v>2015</v>
      </c>
      <c r="E4625" s="5">
        <f>IFERROR(VLOOKUP(Tabla1[[#This Row],[FECHA]],'COMPARENDOS TOTALES'!A:D,4,FALSE),0)</f>
        <v>111</v>
      </c>
      <c r="F4625" s="9">
        <f>IFERROR(VLOOKUP(Tabla1[[#This Row],[FECHA]],'COMPARENDOS TOTALES'!A:D,3,FALSE),0)</f>
        <v>57700198</v>
      </c>
      <c r="G4625" s="5">
        <f>IFERROR(VLOOKUP(Tabla1[[#This Row],[FECHA]],EXONERACIONES!A:D,4,FALSE),0)</f>
        <v>3</v>
      </c>
      <c r="H4625" s="9">
        <f>IFERROR(VLOOKUP(Tabla1[[#This Row],[FECHA]],EXONERACIONES!A:D,3,FALSE),0)</f>
        <v>1933050</v>
      </c>
      <c r="I4625" s="5">
        <f>IFERROR(VLOOKUP(Tabla1[[#This Row],[FECHA]],'SIMIT CON RES'!A:D,4,FALSE),0)</f>
        <v>37</v>
      </c>
      <c r="J4625" s="9">
        <f>IFERROR(VLOOKUP(Tabla1[[#This Row],[FECHA]],'SIMIT CON RES'!A:D,3,FALSE),0)</f>
        <v>23840950</v>
      </c>
      <c r="K4625">
        <f>IFERROR(VLOOKUP(Tabla1[[#This Row],[FECHA]],'SIMIT SIN RES'!A:D,4,FALSE),0)</f>
        <v>11</v>
      </c>
      <c r="L4625" s="9">
        <f>IFERROR(VLOOKUP(Tabla1[[#This Row],[FECHA]],'SIMIT SIN RES'!A:D,3,FALSE),0)</f>
        <v>5970977</v>
      </c>
      <c r="M4625" s="5">
        <f>IFERROR(VLOOKUP(Tabla1[[#This Row],[FECHA]],'RECAUDOS DE COMPARENDOS'!A:D,4,FALSE),0)</f>
        <v>0</v>
      </c>
      <c r="N4625" s="9">
        <f>IFERROR(VLOOKUP(Tabla1[[#This Row],[FECHA]],'RECAUDOS DE COMPARENDOS'!A:D,3,FALSE),0)</f>
        <v>0</v>
      </c>
      <c r="O4625" s="5">
        <f>IFERROR(VLOOKUP(Tabla1[[#This Row],[FECHA]],'RECAUDOS DE RESOLUCIONES'!A:D,4,FALSE),0)</f>
        <v>0</v>
      </c>
      <c r="P4625" s="9">
        <f>IFERROR(VLOOKUP(Tabla1[[#This Row],[FECHA]],'RECAUDOS DE RESOLUCIONES'!A:D,3,FALSE),0)</f>
        <v>0</v>
      </c>
      <c r="Q462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60</v>
      </c>
      <c r="R4625" s="9">
        <f>Tabla1[V. COMPARENDOS]-(Tabla1[V. EXONERACIONES]+Tabla1[[#This Row],[V. SIMIT CON RESOLUCION]]+Tabla1[[#This Row],[V. SIMIT SIN RESOLUCION]]+Tabla1[[#This Row],[V. RECAUDOS COMPARENDOS]]+Tabla1[[#This Row],[V. RECAUDOS RESOLUCIONES]])</f>
        <v>25955221</v>
      </c>
      <c r="S4625" s="11">
        <f>IFERROR(VLOOKUP(Tabla1[[#This Row],[FECHA]],'RECAUDOS LOCALES'!A:D,4,FALSE),0)</f>
        <v>0</v>
      </c>
      <c r="T4625" s="9">
        <f>IFERROR(VLOOKUP(Tabla1[[#This Row],[FECHA]],'RECAUDOS LOCALES'!A:D,3,FALSE),0)</f>
        <v>0</v>
      </c>
      <c r="U4625" s="11">
        <f>IFERROR(VLOOKUP(Tabla1[[#This Row],[FECHA]],'RECAUDOS EXTERNOS'!A:D,4,FALSE),0)</f>
        <v>0</v>
      </c>
      <c r="V4625" s="9">
        <f>IFERROR(VLOOKUP(Tabla1[[#This Row],[FECHA]],'RECAUDOS EXTERNOS'!A:D,3,FALSE),0)</f>
        <v>0</v>
      </c>
    </row>
    <row r="4626" spans="1:22" x14ac:dyDescent="0.25">
      <c r="A4626" s="1">
        <v>42185</v>
      </c>
      <c r="B4626" s="3" t="s">
        <v>2</v>
      </c>
      <c r="C4626" s="2">
        <v>42156</v>
      </c>
      <c r="D4626" s="5">
        <f>YEAR(Tabla1[[#This Row],[FECHA]])</f>
        <v>2015</v>
      </c>
      <c r="E4626" s="5">
        <f>IFERROR(VLOOKUP(Tabla1[[#This Row],[FECHA]],'COMPARENDOS TOTALES'!A:D,4,FALSE),0)</f>
        <v>116</v>
      </c>
      <c r="F4626" s="9">
        <f>IFERROR(VLOOKUP(Tabla1[[#This Row],[FECHA]],'COMPARENDOS TOTALES'!A:D,3,FALSE),0)</f>
        <v>56069186</v>
      </c>
      <c r="G4626" s="5">
        <f>IFERROR(VLOOKUP(Tabla1[[#This Row],[FECHA]],EXONERACIONES!A:D,4,FALSE),0)</f>
        <v>0</v>
      </c>
      <c r="H4626" s="9">
        <f>IFERROR(VLOOKUP(Tabla1[[#This Row],[FECHA]],EXONERACIONES!A:D,3,FALSE),0)</f>
        <v>0</v>
      </c>
      <c r="I4626" s="5">
        <f>IFERROR(VLOOKUP(Tabla1[[#This Row],[FECHA]],'SIMIT CON RES'!A:D,4,FALSE),0)</f>
        <v>29</v>
      </c>
      <c r="J4626" s="9">
        <f>IFERROR(VLOOKUP(Tabla1[[#This Row],[FECHA]],'SIMIT CON RES'!A:D,3,FALSE),0)</f>
        <v>18686150</v>
      </c>
      <c r="K4626">
        <f>IFERROR(VLOOKUP(Tabla1[[#This Row],[FECHA]],'SIMIT SIN RES'!A:D,4,FALSE),0)</f>
        <v>5</v>
      </c>
      <c r="L4626" s="9">
        <f>IFERROR(VLOOKUP(Tabla1[[#This Row],[FECHA]],'SIMIT SIN RES'!A:D,3,FALSE),0)</f>
        <v>2427052</v>
      </c>
      <c r="M4626" s="5">
        <f>IFERROR(VLOOKUP(Tabla1[[#This Row],[FECHA]],'RECAUDOS DE COMPARENDOS'!A:D,4,FALSE),0)</f>
        <v>0</v>
      </c>
      <c r="N4626" s="9">
        <f>IFERROR(VLOOKUP(Tabla1[[#This Row],[FECHA]],'RECAUDOS DE COMPARENDOS'!A:D,3,FALSE),0)</f>
        <v>0</v>
      </c>
      <c r="O4626" s="5">
        <f>IFERROR(VLOOKUP(Tabla1[[#This Row],[FECHA]],'RECAUDOS DE RESOLUCIONES'!A:D,4,FALSE),0)</f>
        <v>0</v>
      </c>
      <c r="P4626" s="9">
        <f>IFERROR(VLOOKUP(Tabla1[[#This Row],[FECHA]],'RECAUDOS DE RESOLUCIONES'!A:D,3,FALSE),0)</f>
        <v>0</v>
      </c>
      <c r="Q462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82</v>
      </c>
      <c r="R4626" s="9">
        <f>Tabla1[V. COMPARENDOS]-(Tabla1[V. EXONERACIONES]+Tabla1[[#This Row],[V. SIMIT CON RESOLUCION]]+Tabla1[[#This Row],[V. SIMIT SIN RESOLUCION]]+Tabla1[[#This Row],[V. RECAUDOS COMPARENDOS]]+Tabla1[[#This Row],[V. RECAUDOS RESOLUCIONES]])</f>
        <v>34955984</v>
      </c>
      <c r="S4626" s="11">
        <f>IFERROR(VLOOKUP(Tabla1[[#This Row],[FECHA]],'RECAUDOS LOCALES'!A:D,4,FALSE),0)</f>
        <v>1</v>
      </c>
      <c r="T4626" s="9">
        <f>IFERROR(VLOOKUP(Tabla1[[#This Row],[FECHA]],'RECAUDOS LOCALES'!A:D,3,FALSE),0)</f>
        <v>117593</v>
      </c>
      <c r="U4626" s="11">
        <f>IFERROR(VLOOKUP(Tabla1[[#This Row],[FECHA]],'RECAUDOS EXTERNOS'!A:D,4,FALSE),0)</f>
        <v>70</v>
      </c>
      <c r="V4626" s="9">
        <f>IFERROR(VLOOKUP(Tabla1[[#This Row],[FECHA]],'RECAUDOS EXTERNOS'!A:D,3,FALSE),0)</f>
        <v>14558289</v>
      </c>
    </row>
    <row r="4627" spans="1:22" x14ac:dyDescent="0.25">
      <c r="A4627" s="1">
        <v>42186</v>
      </c>
      <c r="B4627" s="3" t="s">
        <v>3</v>
      </c>
      <c r="C4627" s="2">
        <v>42186</v>
      </c>
      <c r="D4627" s="5">
        <f>YEAR(Tabla1[[#This Row],[FECHA]])</f>
        <v>2015</v>
      </c>
      <c r="E4627" s="5">
        <f>IFERROR(VLOOKUP(Tabla1[[#This Row],[FECHA]],'COMPARENDOS TOTALES'!A:D,4,FALSE),0)</f>
        <v>150</v>
      </c>
      <c r="F4627" s="9">
        <f>IFERROR(VLOOKUP(Tabla1[[#This Row],[FECHA]],'COMPARENDOS TOTALES'!A:D,3,FALSE),0)</f>
        <v>66911716</v>
      </c>
      <c r="G4627" s="5">
        <f>IFERROR(VLOOKUP(Tabla1[[#This Row],[FECHA]],EXONERACIONES!A:D,4,FALSE),0)</f>
        <v>6</v>
      </c>
      <c r="H4627" s="9">
        <f>IFERROR(VLOOKUP(Tabla1[[#This Row],[FECHA]],EXONERACIONES!A:D,3,FALSE),0)</f>
        <v>3543925</v>
      </c>
      <c r="I4627" s="5">
        <f>IFERROR(VLOOKUP(Tabla1[[#This Row],[FECHA]],'SIMIT CON RES'!A:D,4,FALSE),0)</f>
        <v>26</v>
      </c>
      <c r="J4627" s="9">
        <f>IFERROR(VLOOKUP(Tabla1[[#This Row],[FECHA]],'SIMIT CON RES'!A:D,3,FALSE),0)</f>
        <v>16753100</v>
      </c>
      <c r="K4627">
        <f>IFERROR(VLOOKUP(Tabla1[[#This Row],[FECHA]],'SIMIT SIN RES'!A:D,4,FALSE),0)</f>
        <v>10</v>
      </c>
      <c r="L4627" s="9">
        <f>IFERROR(VLOOKUP(Tabla1[[#This Row],[FECHA]],'SIMIT SIN RES'!A:D,3,FALSE),0)</f>
        <v>5678334</v>
      </c>
      <c r="M4627" s="5">
        <f>IFERROR(VLOOKUP(Tabla1[[#This Row],[FECHA]],'RECAUDOS DE COMPARENDOS'!A:D,4,FALSE),0)</f>
        <v>0</v>
      </c>
      <c r="N4627" s="9">
        <f>IFERROR(VLOOKUP(Tabla1[[#This Row],[FECHA]],'RECAUDOS DE COMPARENDOS'!A:D,3,FALSE),0)</f>
        <v>0</v>
      </c>
      <c r="O4627" s="5">
        <f>IFERROR(VLOOKUP(Tabla1[[#This Row],[FECHA]],'RECAUDOS DE RESOLUCIONES'!A:D,4,FALSE),0)</f>
        <v>0</v>
      </c>
      <c r="P4627" s="9">
        <f>IFERROR(VLOOKUP(Tabla1[[#This Row],[FECHA]],'RECAUDOS DE RESOLUCIONES'!A:D,3,FALSE),0)</f>
        <v>0</v>
      </c>
      <c r="Q462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108</v>
      </c>
      <c r="R4627" s="9">
        <f>Tabla1[V. COMPARENDOS]-(Tabla1[V. EXONERACIONES]+Tabla1[[#This Row],[V. SIMIT CON RESOLUCION]]+Tabla1[[#This Row],[V. SIMIT SIN RESOLUCION]]+Tabla1[[#This Row],[V. RECAUDOS COMPARENDOS]]+Tabla1[[#This Row],[V. RECAUDOS RESOLUCIONES]])</f>
        <v>40936357</v>
      </c>
      <c r="S4627" s="11">
        <f>IFERROR(VLOOKUP(Tabla1[[#This Row],[FECHA]],'RECAUDOS LOCALES'!A:D,4,FALSE),0)</f>
        <v>1</v>
      </c>
      <c r="T4627" s="9">
        <f>IFERROR(VLOOKUP(Tabla1[[#This Row],[FECHA]],'RECAUDOS LOCALES'!A:D,3,FALSE),0)</f>
        <v>300000</v>
      </c>
      <c r="U4627" s="11">
        <f>IFERROR(VLOOKUP(Tabla1[[#This Row],[FECHA]],'RECAUDOS EXTERNOS'!A:D,4,FALSE),0)</f>
        <v>77</v>
      </c>
      <c r="V4627" s="9">
        <f>IFERROR(VLOOKUP(Tabla1[[#This Row],[FECHA]],'RECAUDOS EXTERNOS'!A:D,3,FALSE),0)</f>
        <v>18627834</v>
      </c>
    </row>
    <row r="4628" spans="1:22" x14ac:dyDescent="0.25">
      <c r="A4628" s="1">
        <v>42187</v>
      </c>
      <c r="B4628" s="3" t="s">
        <v>6</v>
      </c>
      <c r="C4628" s="2">
        <v>42186</v>
      </c>
      <c r="D4628" s="5">
        <f>YEAR(Tabla1[[#This Row],[FECHA]])</f>
        <v>2015</v>
      </c>
      <c r="E4628" s="5">
        <f>IFERROR(VLOOKUP(Tabla1[[#This Row],[FECHA]],'COMPARENDOS TOTALES'!A:D,4,FALSE),0)</f>
        <v>150</v>
      </c>
      <c r="F4628" s="9">
        <f>IFERROR(VLOOKUP(Tabla1[[#This Row],[FECHA]],'COMPARENDOS TOTALES'!A:D,3,FALSE),0)</f>
        <v>87228875</v>
      </c>
      <c r="G4628" s="5">
        <f>IFERROR(VLOOKUP(Tabla1[[#This Row],[FECHA]],EXONERACIONES!A:D,4,FALSE),0)</f>
        <v>2</v>
      </c>
      <c r="H4628" s="9">
        <f>IFERROR(VLOOKUP(Tabla1[[#This Row],[FECHA]],EXONERACIONES!A:D,3,FALSE),0)</f>
        <v>1288700</v>
      </c>
      <c r="I4628" s="5">
        <f>IFERROR(VLOOKUP(Tabla1[[#This Row],[FECHA]],'SIMIT CON RES'!A:D,4,FALSE),0)</f>
        <v>57</v>
      </c>
      <c r="J4628" s="9">
        <f>IFERROR(VLOOKUP(Tabla1[[#This Row],[FECHA]],'SIMIT CON RES'!A:D,3,FALSE),0)</f>
        <v>36727950</v>
      </c>
      <c r="K4628">
        <f>IFERROR(VLOOKUP(Tabla1[[#This Row],[FECHA]],'SIMIT SIN RES'!A:D,4,FALSE),0)</f>
        <v>14</v>
      </c>
      <c r="L4628" s="9">
        <f>IFERROR(VLOOKUP(Tabla1[[#This Row],[FECHA]],'SIMIT SIN RES'!A:D,3,FALSE),0)</f>
        <v>8779268</v>
      </c>
      <c r="M4628" s="5">
        <f>IFERROR(VLOOKUP(Tabla1[[#This Row],[FECHA]],'RECAUDOS DE COMPARENDOS'!A:D,4,FALSE),0)</f>
        <v>0</v>
      </c>
      <c r="N4628" s="9">
        <f>IFERROR(VLOOKUP(Tabla1[[#This Row],[FECHA]],'RECAUDOS DE COMPARENDOS'!A:D,3,FALSE),0)</f>
        <v>0</v>
      </c>
      <c r="O4628" s="5">
        <f>IFERROR(VLOOKUP(Tabla1[[#This Row],[FECHA]],'RECAUDOS DE RESOLUCIONES'!A:D,4,FALSE),0)</f>
        <v>0</v>
      </c>
      <c r="P4628" s="9">
        <f>IFERROR(VLOOKUP(Tabla1[[#This Row],[FECHA]],'RECAUDOS DE RESOLUCIONES'!A:D,3,FALSE),0)</f>
        <v>0</v>
      </c>
      <c r="Q462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77</v>
      </c>
      <c r="R4628" s="9">
        <f>Tabla1[V. COMPARENDOS]-(Tabla1[V. EXONERACIONES]+Tabla1[[#This Row],[V. SIMIT CON RESOLUCION]]+Tabla1[[#This Row],[V. SIMIT SIN RESOLUCION]]+Tabla1[[#This Row],[V. RECAUDOS COMPARENDOS]]+Tabla1[[#This Row],[V. RECAUDOS RESOLUCIONES]])</f>
        <v>40432957</v>
      </c>
      <c r="S4628" s="11">
        <f>IFERROR(VLOOKUP(Tabla1[[#This Row],[FECHA]],'RECAUDOS LOCALES'!A:D,4,FALSE),0)</f>
        <v>5</v>
      </c>
      <c r="T4628" s="9">
        <f>IFERROR(VLOOKUP(Tabla1[[#This Row],[FECHA]],'RECAUDOS LOCALES'!A:D,3,FALSE),0)</f>
        <v>916922</v>
      </c>
      <c r="U4628" s="11">
        <f>IFERROR(VLOOKUP(Tabla1[[#This Row],[FECHA]],'RECAUDOS EXTERNOS'!A:D,4,FALSE),0)</f>
        <v>49</v>
      </c>
      <c r="V4628" s="9">
        <f>IFERROR(VLOOKUP(Tabla1[[#This Row],[FECHA]],'RECAUDOS EXTERNOS'!A:D,3,FALSE),0)</f>
        <v>10331997</v>
      </c>
    </row>
    <row r="4629" spans="1:22" x14ac:dyDescent="0.25">
      <c r="A4629" s="1">
        <v>42188</v>
      </c>
      <c r="B4629" s="3" t="s">
        <v>0</v>
      </c>
      <c r="C4629" s="2">
        <v>42186</v>
      </c>
      <c r="D4629" s="5">
        <f>YEAR(Tabla1[[#This Row],[FECHA]])</f>
        <v>2015</v>
      </c>
      <c r="E4629" s="5">
        <f>IFERROR(VLOOKUP(Tabla1[[#This Row],[FECHA]],'COMPARENDOS TOTALES'!A:D,4,FALSE),0)</f>
        <v>107</v>
      </c>
      <c r="F4629" s="9">
        <f>IFERROR(VLOOKUP(Tabla1[[#This Row],[FECHA]],'COMPARENDOS TOTALES'!A:D,3,FALSE),0)</f>
        <v>64284644</v>
      </c>
      <c r="G4629" s="5">
        <f>IFERROR(VLOOKUP(Tabla1[[#This Row],[FECHA]],EXONERACIONES!A:D,4,FALSE),0)</f>
        <v>4</v>
      </c>
      <c r="H4629" s="9">
        <f>IFERROR(VLOOKUP(Tabla1[[#This Row],[FECHA]],EXONERACIONES!A:D,3,FALSE),0)</f>
        <v>2577400</v>
      </c>
      <c r="I4629" s="5">
        <f>IFERROR(VLOOKUP(Tabla1[[#This Row],[FECHA]],'SIMIT CON RES'!A:D,4,FALSE),0)</f>
        <v>42</v>
      </c>
      <c r="J4629" s="9">
        <f>IFERROR(VLOOKUP(Tabla1[[#This Row],[FECHA]],'SIMIT CON RES'!A:D,3,FALSE),0)</f>
        <v>27062700</v>
      </c>
      <c r="K4629">
        <f>IFERROR(VLOOKUP(Tabla1[[#This Row],[FECHA]],'SIMIT SIN RES'!A:D,4,FALSE),0)</f>
        <v>7</v>
      </c>
      <c r="L4629" s="9">
        <f>IFERROR(VLOOKUP(Tabla1[[#This Row],[FECHA]],'SIMIT SIN RES'!A:D,3,FALSE),0)</f>
        <v>3856704</v>
      </c>
      <c r="M4629" s="5">
        <f>IFERROR(VLOOKUP(Tabla1[[#This Row],[FECHA]],'RECAUDOS DE COMPARENDOS'!A:D,4,FALSE),0)</f>
        <v>0</v>
      </c>
      <c r="N4629" s="9">
        <f>IFERROR(VLOOKUP(Tabla1[[#This Row],[FECHA]],'RECAUDOS DE COMPARENDOS'!A:D,3,FALSE),0)</f>
        <v>0</v>
      </c>
      <c r="O4629" s="5">
        <f>IFERROR(VLOOKUP(Tabla1[[#This Row],[FECHA]],'RECAUDOS DE RESOLUCIONES'!A:D,4,FALSE),0)</f>
        <v>0</v>
      </c>
      <c r="P4629" s="9">
        <f>IFERROR(VLOOKUP(Tabla1[[#This Row],[FECHA]],'RECAUDOS DE RESOLUCIONES'!A:D,3,FALSE),0)</f>
        <v>0</v>
      </c>
      <c r="Q462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54</v>
      </c>
      <c r="R4629" s="9">
        <f>Tabla1[V. COMPARENDOS]-(Tabla1[V. EXONERACIONES]+Tabla1[[#This Row],[V. SIMIT CON RESOLUCION]]+Tabla1[[#This Row],[V. SIMIT SIN RESOLUCION]]+Tabla1[[#This Row],[V. RECAUDOS COMPARENDOS]]+Tabla1[[#This Row],[V. RECAUDOS RESOLUCIONES]])</f>
        <v>30787840</v>
      </c>
      <c r="S4629" s="11">
        <f>IFERROR(VLOOKUP(Tabla1[[#This Row],[FECHA]],'RECAUDOS LOCALES'!A:D,4,FALSE),0)</f>
        <v>3</v>
      </c>
      <c r="T4629" s="9">
        <f>IFERROR(VLOOKUP(Tabla1[[#This Row],[FECHA]],'RECAUDOS LOCALES'!A:D,3,FALSE),0)</f>
        <v>714914</v>
      </c>
      <c r="U4629" s="11">
        <f>IFERROR(VLOOKUP(Tabla1[[#This Row],[FECHA]],'RECAUDOS EXTERNOS'!A:D,4,FALSE),0)</f>
        <v>75</v>
      </c>
      <c r="V4629" s="9">
        <f>IFERROR(VLOOKUP(Tabla1[[#This Row],[FECHA]],'RECAUDOS EXTERNOS'!A:D,3,FALSE),0)</f>
        <v>17344327</v>
      </c>
    </row>
    <row r="4630" spans="1:22" x14ac:dyDescent="0.25">
      <c r="A4630" s="1">
        <v>42189</v>
      </c>
      <c r="B4630" s="3" t="s">
        <v>5</v>
      </c>
      <c r="C4630" s="2">
        <v>42186</v>
      </c>
      <c r="D4630" s="5">
        <f>YEAR(Tabla1[[#This Row],[FECHA]])</f>
        <v>2015</v>
      </c>
      <c r="E4630" s="5">
        <f>IFERROR(VLOOKUP(Tabla1[[#This Row],[FECHA]],'COMPARENDOS TOTALES'!A:D,4,FALSE),0)</f>
        <v>127</v>
      </c>
      <c r="F4630" s="9">
        <f>IFERROR(VLOOKUP(Tabla1[[#This Row],[FECHA]],'COMPARENDOS TOTALES'!A:D,3,FALSE),0)</f>
        <v>77433410</v>
      </c>
      <c r="G4630" s="5">
        <f>IFERROR(VLOOKUP(Tabla1[[#This Row],[FECHA]],EXONERACIONES!A:D,4,FALSE),0)</f>
        <v>1</v>
      </c>
      <c r="H4630" s="9">
        <f>IFERROR(VLOOKUP(Tabla1[[#This Row],[FECHA]],EXONERACIONES!A:D,3,FALSE),0)</f>
        <v>644350</v>
      </c>
      <c r="I4630" s="5">
        <f>IFERROR(VLOOKUP(Tabla1[[#This Row],[FECHA]],'SIMIT CON RES'!A:D,4,FALSE),0)</f>
        <v>62</v>
      </c>
      <c r="J4630" s="9">
        <f>IFERROR(VLOOKUP(Tabla1[[#This Row],[FECHA]],'SIMIT CON RES'!A:D,3,FALSE),0)</f>
        <v>39949700</v>
      </c>
      <c r="K4630">
        <f>IFERROR(VLOOKUP(Tabla1[[#This Row],[FECHA]],'SIMIT SIN RES'!A:D,4,FALSE),0)</f>
        <v>13</v>
      </c>
      <c r="L4630" s="9">
        <f>IFERROR(VLOOKUP(Tabla1[[#This Row],[FECHA]],'SIMIT SIN RES'!A:D,3,FALSE),0)</f>
        <v>7662395</v>
      </c>
      <c r="M4630" s="5">
        <f>IFERROR(VLOOKUP(Tabla1[[#This Row],[FECHA]],'RECAUDOS DE COMPARENDOS'!A:D,4,FALSE),0)</f>
        <v>0</v>
      </c>
      <c r="N4630" s="9">
        <f>IFERROR(VLOOKUP(Tabla1[[#This Row],[FECHA]],'RECAUDOS DE COMPARENDOS'!A:D,3,FALSE),0)</f>
        <v>0</v>
      </c>
      <c r="O4630" s="5">
        <f>IFERROR(VLOOKUP(Tabla1[[#This Row],[FECHA]],'RECAUDOS DE RESOLUCIONES'!A:D,4,FALSE),0)</f>
        <v>0</v>
      </c>
      <c r="P4630" s="9">
        <f>IFERROR(VLOOKUP(Tabla1[[#This Row],[FECHA]],'RECAUDOS DE RESOLUCIONES'!A:D,3,FALSE),0)</f>
        <v>0</v>
      </c>
      <c r="Q463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51</v>
      </c>
      <c r="R4630" s="9">
        <f>Tabla1[V. COMPARENDOS]-(Tabla1[V. EXONERACIONES]+Tabla1[[#This Row],[V. SIMIT CON RESOLUCION]]+Tabla1[[#This Row],[V. SIMIT SIN RESOLUCION]]+Tabla1[[#This Row],[V. RECAUDOS COMPARENDOS]]+Tabla1[[#This Row],[V. RECAUDOS RESOLUCIONES]])</f>
        <v>29176965</v>
      </c>
      <c r="S4630" s="11">
        <f>IFERROR(VLOOKUP(Tabla1[[#This Row],[FECHA]],'RECAUDOS LOCALES'!A:D,4,FALSE),0)</f>
        <v>0</v>
      </c>
      <c r="T4630" s="9">
        <f>IFERROR(VLOOKUP(Tabla1[[#This Row],[FECHA]],'RECAUDOS LOCALES'!A:D,3,FALSE),0)</f>
        <v>0</v>
      </c>
      <c r="U4630" s="11">
        <f>IFERROR(VLOOKUP(Tabla1[[#This Row],[FECHA]],'RECAUDOS EXTERNOS'!A:D,4,FALSE),0)</f>
        <v>3</v>
      </c>
      <c r="V4630" s="9">
        <f>IFERROR(VLOOKUP(Tabla1[[#This Row],[FECHA]],'RECAUDOS EXTERNOS'!A:D,3,FALSE),0)</f>
        <v>404748</v>
      </c>
    </row>
    <row r="4631" spans="1:22" x14ac:dyDescent="0.25">
      <c r="A4631" s="1">
        <v>42190</v>
      </c>
      <c r="B4631" s="3" t="s">
        <v>4</v>
      </c>
      <c r="C4631" s="2">
        <v>42186</v>
      </c>
      <c r="D4631" s="5">
        <f>YEAR(Tabla1[[#This Row],[FECHA]])</f>
        <v>2015</v>
      </c>
      <c r="E4631" s="5">
        <f>IFERROR(VLOOKUP(Tabla1[[#This Row],[FECHA]],'COMPARENDOS TOTALES'!A:D,4,FALSE),0)</f>
        <v>71</v>
      </c>
      <c r="F4631" s="9">
        <f>IFERROR(VLOOKUP(Tabla1[[#This Row],[FECHA]],'COMPARENDOS TOTALES'!A:D,3,FALSE),0)</f>
        <v>42970086</v>
      </c>
      <c r="G4631" s="5">
        <f>IFERROR(VLOOKUP(Tabla1[[#This Row],[FECHA]],EXONERACIONES!A:D,4,FALSE),0)</f>
        <v>1</v>
      </c>
      <c r="H4631" s="9">
        <f>IFERROR(VLOOKUP(Tabla1[[#This Row],[FECHA]],EXONERACIONES!A:D,3,FALSE),0)</f>
        <v>644350</v>
      </c>
      <c r="I4631" s="5">
        <f>IFERROR(VLOOKUP(Tabla1[[#This Row],[FECHA]],'SIMIT CON RES'!A:D,4,FALSE),0)</f>
        <v>33</v>
      </c>
      <c r="J4631" s="9">
        <f>IFERROR(VLOOKUP(Tabla1[[#This Row],[FECHA]],'SIMIT CON RES'!A:D,3,FALSE),0)</f>
        <v>21263550</v>
      </c>
      <c r="K4631">
        <f>IFERROR(VLOOKUP(Tabla1[[#This Row],[FECHA]],'SIMIT SIN RES'!A:D,4,FALSE),0)</f>
        <v>7</v>
      </c>
      <c r="L4631" s="9">
        <f>IFERROR(VLOOKUP(Tabla1[[#This Row],[FECHA]],'SIMIT SIN RES'!A:D,3,FALSE),0)</f>
        <v>4148002</v>
      </c>
      <c r="M4631" s="5">
        <f>IFERROR(VLOOKUP(Tabla1[[#This Row],[FECHA]],'RECAUDOS DE COMPARENDOS'!A:D,4,FALSE),0)</f>
        <v>0</v>
      </c>
      <c r="N4631" s="9">
        <f>IFERROR(VLOOKUP(Tabla1[[#This Row],[FECHA]],'RECAUDOS DE COMPARENDOS'!A:D,3,FALSE),0)</f>
        <v>0</v>
      </c>
      <c r="O4631" s="5">
        <f>IFERROR(VLOOKUP(Tabla1[[#This Row],[FECHA]],'RECAUDOS DE RESOLUCIONES'!A:D,4,FALSE),0)</f>
        <v>0</v>
      </c>
      <c r="P4631" s="9">
        <f>IFERROR(VLOOKUP(Tabla1[[#This Row],[FECHA]],'RECAUDOS DE RESOLUCIONES'!A:D,3,FALSE),0)</f>
        <v>0</v>
      </c>
      <c r="Q463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30</v>
      </c>
      <c r="R4631" s="9">
        <f>Tabla1[V. COMPARENDOS]-(Tabla1[V. EXONERACIONES]+Tabla1[[#This Row],[V. SIMIT CON RESOLUCION]]+Tabla1[[#This Row],[V. SIMIT SIN RESOLUCION]]+Tabla1[[#This Row],[V. RECAUDOS COMPARENDOS]]+Tabla1[[#This Row],[V. RECAUDOS RESOLUCIONES]])</f>
        <v>16914184</v>
      </c>
      <c r="S4631" s="11">
        <f>IFERROR(VLOOKUP(Tabla1[[#This Row],[FECHA]],'RECAUDOS LOCALES'!A:D,4,FALSE),0)</f>
        <v>0</v>
      </c>
      <c r="T4631" s="9">
        <f>IFERROR(VLOOKUP(Tabla1[[#This Row],[FECHA]],'RECAUDOS LOCALES'!A:D,3,FALSE),0)</f>
        <v>0</v>
      </c>
      <c r="U4631" s="11">
        <f>IFERROR(VLOOKUP(Tabla1[[#This Row],[FECHA]],'RECAUDOS EXTERNOS'!A:D,4,FALSE),0)</f>
        <v>1</v>
      </c>
      <c r="V4631" s="9">
        <f>IFERROR(VLOOKUP(Tabla1[[#This Row],[FECHA]],'RECAUDOS EXTERNOS'!A:D,3,FALSE),0)</f>
        <v>336275</v>
      </c>
    </row>
    <row r="4632" spans="1:22" x14ac:dyDescent="0.25">
      <c r="A4632" s="1">
        <v>42191</v>
      </c>
      <c r="B4632" s="3" t="s">
        <v>1</v>
      </c>
      <c r="C4632" s="2">
        <v>42186</v>
      </c>
      <c r="D4632" s="5">
        <f>YEAR(Tabla1[[#This Row],[FECHA]])</f>
        <v>2015</v>
      </c>
      <c r="E4632" s="5">
        <f>IFERROR(VLOOKUP(Tabla1[[#This Row],[FECHA]],'COMPARENDOS TOTALES'!A:D,4,FALSE),0)</f>
        <v>98</v>
      </c>
      <c r="F4632" s="9">
        <f>IFERROR(VLOOKUP(Tabla1[[#This Row],[FECHA]],'COMPARENDOS TOTALES'!A:D,3,FALSE),0)</f>
        <v>60125902</v>
      </c>
      <c r="G4632" s="5">
        <f>IFERROR(VLOOKUP(Tabla1[[#This Row],[FECHA]],EXONERACIONES!A:D,4,FALSE),0)</f>
        <v>2</v>
      </c>
      <c r="H4632" s="9">
        <f>IFERROR(VLOOKUP(Tabla1[[#This Row],[FECHA]],EXONERACIONES!A:D,3,FALSE),0)</f>
        <v>1288700</v>
      </c>
      <c r="I4632" s="5">
        <f>IFERROR(VLOOKUP(Tabla1[[#This Row],[FECHA]],'SIMIT CON RES'!A:D,4,FALSE),0)</f>
        <v>44</v>
      </c>
      <c r="J4632" s="9">
        <f>IFERROR(VLOOKUP(Tabla1[[#This Row],[FECHA]],'SIMIT CON RES'!A:D,3,FALSE),0)</f>
        <v>28351400</v>
      </c>
      <c r="K4632">
        <f>IFERROR(VLOOKUP(Tabla1[[#This Row],[FECHA]],'SIMIT SIN RES'!A:D,4,FALSE),0)</f>
        <v>3</v>
      </c>
      <c r="L4632" s="9">
        <f>IFERROR(VLOOKUP(Tabla1[[#This Row],[FECHA]],'SIMIT SIN RES'!A:D,3,FALSE),0)</f>
        <v>1933050</v>
      </c>
      <c r="M4632" s="5">
        <f>IFERROR(VLOOKUP(Tabla1[[#This Row],[FECHA]],'RECAUDOS DE COMPARENDOS'!A:D,4,FALSE),0)</f>
        <v>0</v>
      </c>
      <c r="N4632" s="9">
        <f>IFERROR(VLOOKUP(Tabla1[[#This Row],[FECHA]],'RECAUDOS DE COMPARENDOS'!A:D,3,FALSE),0)</f>
        <v>0</v>
      </c>
      <c r="O4632" s="5">
        <f>IFERROR(VLOOKUP(Tabla1[[#This Row],[FECHA]],'RECAUDOS DE RESOLUCIONES'!A:D,4,FALSE),0)</f>
        <v>0</v>
      </c>
      <c r="P4632" s="9">
        <f>IFERROR(VLOOKUP(Tabla1[[#This Row],[FECHA]],'RECAUDOS DE RESOLUCIONES'!A:D,3,FALSE),0)</f>
        <v>0</v>
      </c>
      <c r="Q463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49</v>
      </c>
      <c r="R4632" s="9">
        <f>Tabla1[V. COMPARENDOS]-(Tabla1[V. EXONERACIONES]+Tabla1[[#This Row],[V. SIMIT CON RESOLUCION]]+Tabla1[[#This Row],[V. SIMIT SIN RESOLUCION]]+Tabla1[[#This Row],[V. RECAUDOS COMPARENDOS]]+Tabla1[[#This Row],[V. RECAUDOS RESOLUCIONES]])</f>
        <v>28552752</v>
      </c>
      <c r="S4632" s="11">
        <f>IFERROR(VLOOKUP(Tabla1[[#This Row],[FECHA]],'RECAUDOS LOCALES'!A:D,4,FALSE),0)</f>
        <v>2</v>
      </c>
      <c r="T4632" s="9">
        <f>IFERROR(VLOOKUP(Tabla1[[#This Row],[FECHA]],'RECAUDOS LOCALES'!A:D,3,FALSE),0)</f>
        <v>182326</v>
      </c>
      <c r="U4632" s="11">
        <f>IFERROR(VLOOKUP(Tabla1[[#This Row],[FECHA]],'RECAUDOS EXTERNOS'!A:D,4,FALSE),0)</f>
        <v>69</v>
      </c>
      <c r="V4632" s="9">
        <f>IFERROR(VLOOKUP(Tabla1[[#This Row],[FECHA]],'RECAUDOS EXTERNOS'!A:D,3,FALSE),0)</f>
        <v>15692278</v>
      </c>
    </row>
    <row r="4633" spans="1:22" x14ac:dyDescent="0.25">
      <c r="A4633" s="1">
        <v>42192</v>
      </c>
      <c r="B4633" s="3" t="s">
        <v>2</v>
      </c>
      <c r="C4633" s="2">
        <v>42186</v>
      </c>
      <c r="D4633" s="5">
        <f>YEAR(Tabla1[[#This Row],[FECHA]])</f>
        <v>2015</v>
      </c>
      <c r="E4633" s="5">
        <f>IFERROR(VLOOKUP(Tabla1[[#This Row],[FECHA]],'COMPARENDOS TOTALES'!A:D,4,FALSE),0)</f>
        <v>85</v>
      </c>
      <c r="F4633" s="9">
        <f>IFERROR(VLOOKUP(Tabla1[[#This Row],[FECHA]],'COMPARENDOS TOTALES'!A:D,3,FALSE),0)</f>
        <v>51829898</v>
      </c>
      <c r="G4633" s="5">
        <f>IFERROR(VLOOKUP(Tabla1[[#This Row],[FECHA]],EXONERACIONES!A:D,4,FALSE),0)</f>
        <v>5</v>
      </c>
      <c r="H4633" s="9">
        <f>IFERROR(VLOOKUP(Tabla1[[#This Row],[FECHA]],EXONERACIONES!A:D,3,FALSE),0)</f>
        <v>3221750</v>
      </c>
      <c r="I4633" s="5">
        <f>IFERROR(VLOOKUP(Tabla1[[#This Row],[FECHA]],'SIMIT CON RES'!A:D,4,FALSE),0)</f>
        <v>39</v>
      </c>
      <c r="J4633" s="9">
        <f>IFERROR(VLOOKUP(Tabla1[[#This Row],[FECHA]],'SIMIT CON RES'!A:D,3,FALSE),0)</f>
        <v>25129650</v>
      </c>
      <c r="K4633">
        <f>IFERROR(VLOOKUP(Tabla1[[#This Row],[FECHA]],'SIMIT SIN RES'!A:D,4,FALSE),0)</f>
        <v>7</v>
      </c>
      <c r="L4633" s="9">
        <f>IFERROR(VLOOKUP(Tabla1[[#This Row],[FECHA]],'SIMIT SIN RES'!A:D,3,FALSE),0)</f>
        <v>3866100</v>
      </c>
      <c r="M4633" s="5">
        <f>IFERROR(VLOOKUP(Tabla1[[#This Row],[FECHA]],'RECAUDOS DE COMPARENDOS'!A:D,4,FALSE),0)</f>
        <v>0</v>
      </c>
      <c r="N4633" s="9">
        <f>IFERROR(VLOOKUP(Tabla1[[#This Row],[FECHA]],'RECAUDOS DE COMPARENDOS'!A:D,3,FALSE),0)</f>
        <v>0</v>
      </c>
      <c r="O4633" s="5">
        <f>IFERROR(VLOOKUP(Tabla1[[#This Row],[FECHA]],'RECAUDOS DE RESOLUCIONES'!A:D,4,FALSE),0)</f>
        <v>0</v>
      </c>
      <c r="P4633" s="9">
        <f>IFERROR(VLOOKUP(Tabla1[[#This Row],[FECHA]],'RECAUDOS DE RESOLUCIONES'!A:D,3,FALSE),0)</f>
        <v>0</v>
      </c>
      <c r="Q463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34</v>
      </c>
      <c r="R4633" s="9">
        <f>Tabla1[V. COMPARENDOS]-(Tabla1[V. EXONERACIONES]+Tabla1[[#This Row],[V. SIMIT CON RESOLUCION]]+Tabla1[[#This Row],[V. SIMIT SIN RESOLUCION]]+Tabla1[[#This Row],[V. RECAUDOS COMPARENDOS]]+Tabla1[[#This Row],[V. RECAUDOS RESOLUCIONES]])</f>
        <v>19612398</v>
      </c>
      <c r="S4633" s="11">
        <f>IFERROR(VLOOKUP(Tabla1[[#This Row],[FECHA]],'RECAUDOS LOCALES'!A:D,4,FALSE),0)</f>
        <v>5</v>
      </c>
      <c r="T4633" s="9">
        <f>IFERROR(VLOOKUP(Tabla1[[#This Row],[FECHA]],'RECAUDOS LOCALES'!A:D,3,FALSE),0)</f>
        <v>1331801</v>
      </c>
      <c r="U4633" s="11">
        <f>IFERROR(VLOOKUP(Tabla1[[#This Row],[FECHA]],'RECAUDOS EXTERNOS'!A:D,4,FALSE),0)</f>
        <v>90</v>
      </c>
      <c r="V4633" s="9">
        <f>IFERROR(VLOOKUP(Tabla1[[#This Row],[FECHA]],'RECAUDOS EXTERNOS'!A:D,3,FALSE),0)</f>
        <v>19543542</v>
      </c>
    </row>
    <row r="4634" spans="1:22" x14ac:dyDescent="0.25">
      <c r="A4634" s="1">
        <v>42193</v>
      </c>
      <c r="B4634" s="3" t="s">
        <v>3</v>
      </c>
      <c r="C4634" s="2">
        <v>42186</v>
      </c>
      <c r="D4634" s="5">
        <f>YEAR(Tabla1[[#This Row],[FECHA]])</f>
        <v>2015</v>
      </c>
      <c r="E4634" s="5">
        <f>IFERROR(VLOOKUP(Tabla1[[#This Row],[FECHA]],'COMPARENDOS TOTALES'!A:D,4,FALSE),0)</f>
        <v>50</v>
      </c>
      <c r="F4634" s="9">
        <f>IFERROR(VLOOKUP(Tabla1[[#This Row],[FECHA]],'COMPARENDOS TOTALES'!A:D,3,FALSE),0)</f>
        <v>30667031</v>
      </c>
      <c r="G4634" s="5">
        <f>IFERROR(VLOOKUP(Tabla1[[#This Row],[FECHA]],EXONERACIONES!A:D,4,FALSE),0)</f>
        <v>4</v>
      </c>
      <c r="H4634" s="9">
        <f>IFERROR(VLOOKUP(Tabla1[[#This Row],[FECHA]],EXONERACIONES!A:D,3,FALSE),0)</f>
        <v>2577400</v>
      </c>
      <c r="I4634" s="5">
        <f>IFERROR(VLOOKUP(Tabla1[[#This Row],[FECHA]],'SIMIT CON RES'!A:D,4,FALSE),0)</f>
        <v>18</v>
      </c>
      <c r="J4634" s="9">
        <f>IFERROR(VLOOKUP(Tabla1[[#This Row],[FECHA]],'SIMIT CON RES'!A:D,3,FALSE),0)</f>
        <v>11598300</v>
      </c>
      <c r="K4634">
        <f>IFERROR(VLOOKUP(Tabla1[[#This Row],[FECHA]],'SIMIT SIN RES'!A:D,4,FALSE),0)</f>
        <v>8</v>
      </c>
      <c r="L4634" s="9">
        <f>IFERROR(VLOOKUP(Tabla1[[#This Row],[FECHA]],'SIMIT SIN RES'!A:D,3,FALSE),0)</f>
        <v>4510450</v>
      </c>
      <c r="M4634" s="5">
        <f>IFERROR(VLOOKUP(Tabla1[[#This Row],[FECHA]],'RECAUDOS DE COMPARENDOS'!A:D,4,FALSE),0)</f>
        <v>0</v>
      </c>
      <c r="N4634" s="9">
        <f>IFERROR(VLOOKUP(Tabla1[[#This Row],[FECHA]],'RECAUDOS DE COMPARENDOS'!A:D,3,FALSE),0)</f>
        <v>0</v>
      </c>
      <c r="O4634" s="5">
        <f>IFERROR(VLOOKUP(Tabla1[[#This Row],[FECHA]],'RECAUDOS DE RESOLUCIONES'!A:D,4,FALSE),0)</f>
        <v>0</v>
      </c>
      <c r="P4634" s="9">
        <f>IFERROR(VLOOKUP(Tabla1[[#This Row],[FECHA]],'RECAUDOS DE RESOLUCIONES'!A:D,3,FALSE),0)</f>
        <v>0</v>
      </c>
      <c r="Q463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20</v>
      </c>
      <c r="R4634" s="9">
        <f>Tabla1[V. COMPARENDOS]-(Tabla1[V. EXONERACIONES]+Tabla1[[#This Row],[V. SIMIT CON RESOLUCION]]+Tabla1[[#This Row],[V. SIMIT SIN RESOLUCION]]+Tabla1[[#This Row],[V. RECAUDOS COMPARENDOS]]+Tabla1[[#This Row],[V. RECAUDOS RESOLUCIONES]])</f>
        <v>11980881</v>
      </c>
      <c r="S4634" s="11">
        <f>IFERROR(VLOOKUP(Tabla1[[#This Row],[FECHA]],'RECAUDOS LOCALES'!A:D,4,FALSE),0)</f>
        <v>4</v>
      </c>
      <c r="T4634" s="9">
        <f>IFERROR(VLOOKUP(Tabla1[[#This Row],[FECHA]],'RECAUDOS LOCALES'!A:D,3,FALSE),0)</f>
        <v>1024209</v>
      </c>
      <c r="U4634" s="11">
        <f>IFERROR(VLOOKUP(Tabla1[[#This Row],[FECHA]],'RECAUDOS EXTERNOS'!A:D,4,FALSE),0)</f>
        <v>72</v>
      </c>
      <c r="V4634" s="9">
        <f>IFERROR(VLOOKUP(Tabla1[[#This Row],[FECHA]],'RECAUDOS EXTERNOS'!A:D,3,FALSE),0)</f>
        <v>16519882</v>
      </c>
    </row>
    <row r="4635" spans="1:22" x14ac:dyDescent="0.25">
      <c r="A4635" s="1">
        <v>42194</v>
      </c>
      <c r="B4635" s="3" t="s">
        <v>6</v>
      </c>
      <c r="C4635" s="2">
        <v>42186</v>
      </c>
      <c r="D4635" s="5">
        <f>YEAR(Tabla1[[#This Row],[FECHA]])</f>
        <v>2015</v>
      </c>
      <c r="E4635" s="5">
        <f>IFERROR(VLOOKUP(Tabla1[[#This Row],[FECHA]],'COMPARENDOS TOTALES'!A:D,4,FALSE),0)</f>
        <v>84</v>
      </c>
      <c r="F4635" s="9">
        <f>IFERROR(VLOOKUP(Tabla1[[#This Row],[FECHA]],'COMPARENDOS TOTALES'!A:D,3,FALSE),0)</f>
        <v>51245957</v>
      </c>
      <c r="G4635" s="5">
        <f>IFERROR(VLOOKUP(Tabla1[[#This Row],[FECHA]],EXONERACIONES!A:D,4,FALSE),0)</f>
        <v>0</v>
      </c>
      <c r="H4635" s="9">
        <f>IFERROR(VLOOKUP(Tabla1[[#This Row],[FECHA]],EXONERACIONES!A:D,3,FALSE),0)</f>
        <v>0</v>
      </c>
      <c r="I4635" s="5">
        <f>IFERROR(VLOOKUP(Tabla1[[#This Row],[FECHA]],'SIMIT CON RES'!A:D,4,FALSE),0)</f>
        <v>38</v>
      </c>
      <c r="J4635" s="9">
        <f>IFERROR(VLOOKUP(Tabla1[[#This Row],[FECHA]],'SIMIT CON RES'!A:D,3,FALSE),0)</f>
        <v>24485300</v>
      </c>
      <c r="K4635">
        <f>IFERROR(VLOOKUP(Tabla1[[#This Row],[FECHA]],'SIMIT SIN RES'!A:D,4,FALSE),0)</f>
        <v>7</v>
      </c>
      <c r="L4635" s="9">
        <f>IFERROR(VLOOKUP(Tabla1[[#This Row],[FECHA]],'SIMIT SIN RES'!A:D,3,FALSE),0)</f>
        <v>4510450</v>
      </c>
      <c r="M4635" s="5">
        <f>IFERROR(VLOOKUP(Tabla1[[#This Row],[FECHA]],'RECAUDOS DE COMPARENDOS'!A:D,4,FALSE),0)</f>
        <v>0</v>
      </c>
      <c r="N4635" s="9">
        <f>IFERROR(VLOOKUP(Tabla1[[#This Row],[FECHA]],'RECAUDOS DE COMPARENDOS'!A:D,3,FALSE),0)</f>
        <v>0</v>
      </c>
      <c r="O4635" s="5">
        <f>IFERROR(VLOOKUP(Tabla1[[#This Row],[FECHA]],'RECAUDOS DE RESOLUCIONES'!A:D,4,FALSE),0)</f>
        <v>0</v>
      </c>
      <c r="P4635" s="9">
        <f>IFERROR(VLOOKUP(Tabla1[[#This Row],[FECHA]],'RECAUDOS DE RESOLUCIONES'!A:D,3,FALSE),0)</f>
        <v>0</v>
      </c>
      <c r="Q463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39</v>
      </c>
      <c r="R4635" s="9">
        <f>Tabla1[V. COMPARENDOS]-(Tabla1[V. EXONERACIONES]+Tabla1[[#This Row],[V. SIMIT CON RESOLUCION]]+Tabla1[[#This Row],[V. SIMIT SIN RESOLUCION]]+Tabla1[[#This Row],[V. RECAUDOS COMPARENDOS]]+Tabla1[[#This Row],[V. RECAUDOS RESOLUCIONES]])</f>
        <v>22250207</v>
      </c>
      <c r="S4635" s="11">
        <f>IFERROR(VLOOKUP(Tabla1[[#This Row],[FECHA]],'RECAUDOS LOCALES'!A:D,4,FALSE),0)</f>
        <v>2</v>
      </c>
      <c r="T4635" s="9">
        <f>IFERROR(VLOOKUP(Tabla1[[#This Row],[FECHA]],'RECAUDOS LOCALES'!A:D,3,FALSE),0)</f>
        <v>522175</v>
      </c>
      <c r="U4635" s="11">
        <f>IFERROR(VLOOKUP(Tabla1[[#This Row],[FECHA]],'RECAUDOS EXTERNOS'!A:D,4,FALSE),0)</f>
        <v>93</v>
      </c>
      <c r="V4635" s="9">
        <f>IFERROR(VLOOKUP(Tabla1[[#This Row],[FECHA]],'RECAUDOS EXTERNOS'!A:D,3,FALSE),0)</f>
        <v>20679067</v>
      </c>
    </row>
    <row r="4636" spans="1:22" x14ac:dyDescent="0.25">
      <c r="A4636" s="1">
        <v>42195</v>
      </c>
      <c r="B4636" s="3" t="s">
        <v>0</v>
      </c>
      <c r="C4636" s="2">
        <v>42186</v>
      </c>
      <c r="D4636" s="5">
        <f>YEAR(Tabla1[[#This Row],[FECHA]])</f>
        <v>2015</v>
      </c>
      <c r="E4636" s="5">
        <f>IFERROR(VLOOKUP(Tabla1[[#This Row],[FECHA]],'COMPARENDOS TOTALES'!A:D,4,FALSE),0)</f>
        <v>77</v>
      </c>
      <c r="F4636" s="9">
        <f>IFERROR(VLOOKUP(Tabla1[[#This Row],[FECHA]],'COMPARENDOS TOTALES'!A:D,3,FALSE),0)</f>
        <v>46675098</v>
      </c>
      <c r="G4636" s="5">
        <f>IFERROR(VLOOKUP(Tabla1[[#This Row],[FECHA]],EXONERACIONES!A:D,4,FALSE),0)</f>
        <v>6</v>
      </c>
      <c r="H4636" s="9">
        <f>IFERROR(VLOOKUP(Tabla1[[#This Row],[FECHA]],EXONERACIONES!A:D,3,FALSE),0)</f>
        <v>3866100</v>
      </c>
      <c r="I4636" s="5">
        <f>IFERROR(VLOOKUP(Tabla1[[#This Row],[FECHA]],'SIMIT CON RES'!A:D,4,FALSE),0)</f>
        <v>33</v>
      </c>
      <c r="J4636" s="9">
        <f>IFERROR(VLOOKUP(Tabla1[[#This Row],[FECHA]],'SIMIT CON RES'!A:D,3,FALSE),0)</f>
        <v>21263550</v>
      </c>
      <c r="K4636">
        <f>IFERROR(VLOOKUP(Tabla1[[#This Row],[FECHA]],'SIMIT SIN RES'!A:D,4,FALSE),0)</f>
        <v>9</v>
      </c>
      <c r="L4636" s="9">
        <f>IFERROR(VLOOKUP(Tabla1[[#This Row],[FECHA]],'SIMIT SIN RES'!A:D,3,FALSE),0)</f>
        <v>5154800</v>
      </c>
      <c r="M4636" s="5">
        <f>IFERROR(VLOOKUP(Tabla1[[#This Row],[FECHA]],'RECAUDOS DE COMPARENDOS'!A:D,4,FALSE),0)</f>
        <v>0</v>
      </c>
      <c r="N4636" s="9">
        <f>IFERROR(VLOOKUP(Tabla1[[#This Row],[FECHA]],'RECAUDOS DE COMPARENDOS'!A:D,3,FALSE),0)</f>
        <v>0</v>
      </c>
      <c r="O4636" s="5">
        <f>IFERROR(VLOOKUP(Tabla1[[#This Row],[FECHA]],'RECAUDOS DE RESOLUCIONES'!A:D,4,FALSE),0)</f>
        <v>0</v>
      </c>
      <c r="P4636" s="9">
        <f>IFERROR(VLOOKUP(Tabla1[[#This Row],[FECHA]],'RECAUDOS DE RESOLUCIONES'!A:D,3,FALSE),0)</f>
        <v>0</v>
      </c>
      <c r="Q463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29</v>
      </c>
      <c r="R4636" s="9">
        <f>Tabla1[V. COMPARENDOS]-(Tabla1[V. EXONERACIONES]+Tabla1[[#This Row],[V. SIMIT CON RESOLUCION]]+Tabla1[[#This Row],[V. SIMIT SIN RESOLUCION]]+Tabla1[[#This Row],[V. RECAUDOS COMPARENDOS]]+Tabla1[[#This Row],[V. RECAUDOS RESOLUCIONES]])</f>
        <v>16390648</v>
      </c>
      <c r="S4636" s="11">
        <f>IFERROR(VLOOKUP(Tabla1[[#This Row],[FECHA]],'RECAUDOS LOCALES'!A:D,4,FALSE),0)</f>
        <v>0</v>
      </c>
      <c r="T4636" s="9">
        <f>IFERROR(VLOOKUP(Tabla1[[#This Row],[FECHA]],'RECAUDOS LOCALES'!A:D,3,FALSE),0)</f>
        <v>0</v>
      </c>
      <c r="U4636" s="11">
        <f>IFERROR(VLOOKUP(Tabla1[[#This Row],[FECHA]],'RECAUDOS EXTERNOS'!A:D,4,FALSE),0)</f>
        <v>67</v>
      </c>
      <c r="V4636" s="9">
        <f>IFERROR(VLOOKUP(Tabla1[[#This Row],[FECHA]],'RECAUDOS EXTERNOS'!A:D,3,FALSE),0)</f>
        <v>14959321</v>
      </c>
    </row>
    <row r="4637" spans="1:22" x14ac:dyDescent="0.25">
      <c r="A4637" s="1">
        <v>42196</v>
      </c>
      <c r="B4637" s="3" t="s">
        <v>5</v>
      </c>
      <c r="C4637" s="2">
        <v>42186</v>
      </c>
      <c r="D4637" s="5">
        <f>YEAR(Tabla1[[#This Row],[FECHA]])</f>
        <v>2015</v>
      </c>
      <c r="E4637" s="5">
        <f>IFERROR(VLOOKUP(Tabla1[[#This Row],[FECHA]],'COMPARENDOS TOTALES'!A:D,4,FALSE),0)</f>
        <v>94</v>
      </c>
      <c r="F4637" s="9">
        <f>IFERROR(VLOOKUP(Tabla1[[#This Row],[FECHA]],'COMPARENDOS TOTALES'!A:D,3,FALSE),0)</f>
        <v>57136392</v>
      </c>
      <c r="G4637" s="5">
        <f>IFERROR(VLOOKUP(Tabla1[[#This Row],[FECHA]],EXONERACIONES!A:D,4,FALSE),0)</f>
        <v>4</v>
      </c>
      <c r="H4637" s="9">
        <f>IFERROR(VLOOKUP(Tabla1[[#This Row],[FECHA]],EXONERACIONES!A:D,3,FALSE),0)</f>
        <v>2577400</v>
      </c>
      <c r="I4637" s="5">
        <f>IFERROR(VLOOKUP(Tabla1[[#This Row],[FECHA]],'SIMIT CON RES'!A:D,4,FALSE),0)</f>
        <v>39</v>
      </c>
      <c r="J4637" s="9">
        <f>IFERROR(VLOOKUP(Tabla1[[#This Row],[FECHA]],'SIMIT CON RES'!A:D,3,FALSE),0)</f>
        <v>25129650</v>
      </c>
      <c r="K4637">
        <f>IFERROR(VLOOKUP(Tabla1[[#This Row],[FECHA]],'SIMIT SIN RES'!A:D,4,FALSE),0)</f>
        <v>13</v>
      </c>
      <c r="L4637" s="9">
        <f>IFERROR(VLOOKUP(Tabla1[[#This Row],[FECHA]],'SIMIT SIN RES'!A:D,3,FALSE),0)</f>
        <v>6937502</v>
      </c>
      <c r="M4637" s="5">
        <f>IFERROR(VLOOKUP(Tabla1[[#This Row],[FECHA]],'RECAUDOS DE COMPARENDOS'!A:D,4,FALSE),0)</f>
        <v>0</v>
      </c>
      <c r="N4637" s="9">
        <f>IFERROR(VLOOKUP(Tabla1[[#This Row],[FECHA]],'RECAUDOS DE COMPARENDOS'!A:D,3,FALSE),0)</f>
        <v>0</v>
      </c>
      <c r="O4637" s="5">
        <f>IFERROR(VLOOKUP(Tabla1[[#This Row],[FECHA]],'RECAUDOS DE RESOLUCIONES'!A:D,4,FALSE),0)</f>
        <v>0</v>
      </c>
      <c r="P4637" s="9">
        <f>IFERROR(VLOOKUP(Tabla1[[#This Row],[FECHA]],'RECAUDOS DE RESOLUCIONES'!A:D,3,FALSE),0)</f>
        <v>0</v>
      </c>
      <c r="Q463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38</v>
      </c>
      <c r="R4637" s="9">
        <f>Tabla1[V. COMPARENDOS]-(Tabla1[V. EXONERACIONES]+Tabla1[[#This Row],[V. SIMIT CON RESOLUCION]]+Tabla1[[#This Row],[V. SIMIT SIN RESOLUCION]]+Tabla1[[#This Row],[V. RECAUDOS COMPARENDOS]]+Tabla1[[#This Row],[V. RECAUDOS RESOLUCIONES]])</f>
        <v>22491840</v>
      </c>
      <c r="S4637" s="11">
        <f>IFERROR(VLOOKUP(Tabla1[[#This Row],[FECHA]],'RECAUDOS LOCALES'!A:D,4,FALSE),0)</f>
        <v>0</v>
      </c>
      <c r="T4637" s="9">
        <f>IFERROR(VLOOKUP(Tabla1[[#This Row],[FECHA]],'RECAUDOS LOCALES'!A:D,3,FALSE),0)</f>
        <v>0</v>
      </c>
      <c r="U4637" s="11">
        <f>IFERROR(VLOOKUP(Tabla1[[#This Row],[FECHA]],'RECAUDOS EXTERNOS'!A:D,4,FALSE),0)</f>
        <v>12</v>
      </c>
      <c r="V4637" s="9">
        <f>IFERROR(VLOOKUP(Tabla1[[#This Row],[FECHA]],'RECAUDOS EXTERNOS'!A:D,3,FALSE),0)</f>
        <v>2223069</v>
      </c>
    </row>
    <row r="4638" spans="1:22" x14ac:dyDescent="0.25">
      <c r="A4638" s="1">
        <v>42197</v>
      </c>
      <c r="B4638" s="3" t="s">
        <v>4</v>
      </c>
      <c r="C4638" s="2">
        <v>42186</v>
      </c>
      <c r="D4638" s="5">
        <f>YEAR(Tabla1[[#This Row],[FECHA]])</f>
        <v>2015</v>
      </c>
      <c r="E4638" s="5">
        <f>IFERROR(VLOOKUP(Tabla1[[#This Row],[FECHA]],'COMPARENDOS TOTALES'!A:D,4,FALSE),0)</f>
        <v>84</v>
      </c>
      <c r="F4638" s="9">
        <f>IFERROR(VLOOKUP(Tabla1[[#This Row],[FECHA]],'COMPARENDOS TOTALES'!A:D,3,FALSE),0)</f>
        <v>52192344</v>
      </c>
      <c r="G4638" s="5">
        <f>IFERROR(VLOOKUP(Tabla1[[#This Row],[FECHA]],EXONERACIONES!A:D,4,FALSE),0)</f>
        <v>6</v>
      </c>
      <c r="H4638" s="9">
        <f>IFERROR(VLOOKUP(Tabla1[[#This Row],[FECHA]],EXONERACIONES!A:D,3,FALSE),0)</f>
        <v>3866100</v>
      </c>
      <c r="I4638" s="5">
        <f>IFERROR(VLOOKUP(Tabla1[[#This Row],[FECHA]],'SIMIT CON RES'!A:D,4,FALSE),0)</f>
        <v>37</v>
      </c>
      <c r="J4638" s="9">
        <f>IFERROR(VLOOKUP(Tabla1[[#This Row],[FECHA]],'SIMIT CON RES'!A:D,3,FALSE),0)</f>
        <v>23840950</v>
      </c>
      <c r="K4638">
        <f>IFERROR(VLOOKUP(Tabla1[[#This Row],[FECHA]],'SIMIT SIN RES'!A:D,4,FALSE),0)</f>
        <v>7</v>
      </c>
      <c r="L4638" s="9">
        <f>IFERROR(VLOOKUP(Tabla1[[#This Row],[FECHA]],'SIMIT SIN RES'!A:D,3,FALSE),0)</f>
        <v>4510450</v>
      </c>
      <c r="M4638" s="5">
        <f>IFERROR(VLOOKUP(Tabla1[[#This Row],[FECHA]],'RECAUDOS DE COMPARENDOS'!A:D,4,FALSE),0)</f>
        <v>0</v>
      </c>
      <c r="N4638" s="9">
        <f>IFERROR(VLOOKUP(Tabla1[[#This Row],[FECHA]],'RECAUDOS DE COMPARENDOS'!A:D,3,FALSE),0)</f>
        <v>0</v>
      </c>
      <c r="O4638" s="5">
        <f>IFERROR(VLOOKUP(Tabla1[[#This Row],[FECHA]],'RECAUDOS DE RESOLUCIONES'!A:D,4,FALSE),0)</f>
        <v>0</v>
      </c>
      <c r="P4638" s="9">
        <f>IFERROR(VLOOKUP(Tabla1[[#This Row],[FECHA]],'RECAUDOS DE RESOLUCIONES'!A:D,3,FALSE),0)</f>
        <v>0</v>
      </c>
      <c r="Q463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34</v>
      </c>
      <c r="R4638" s="9">
        <f>Tabla1[V. COMPARENDOS]-(Tabla1[V. EXONERACIONES]+Tabla1[[#This Row],[V. SIMIT CON RESOLUCION]]+Tabla1[[#This Row],[V. SIMIT SIN RESOLUCION]]+Tabla1[[#This Row],[V. RECAUDOS COMPARENDOS]]+Tabla1[[#This Row],[V. RECAUDOS RESOLUCIONES]])</f>
        <v>19974844</v>
      </c>
      <c r="S4638" s="11">
        <f>IFERROR(VLOOKUP(Tabla1[[#This Row],[FECHA]],'RECAUDOS LOCALES'!A:D,4,FALSE),0)</f>
        <v>0</v>
      </c>
      <c r="T4638" s="9">
        <f>IFERROR(VLOOKUP(Tabla1[[#This Row],[FECHA]],'RECAUDOS LOCALES'!A:D,3,FALSE),0)</f>
        <v>0</v>
      </c>
      <c r="U4638" s="11">
        <f>IFERROR(VLOOKUP(Tabla1[[#This Row],[FECHA]],'RECAUDOS EXTERNOS'!A:D,4,FALSE),0)</f>
        <v>7</v>
      </c>
      <c r="V4638" s="9">
        <f>IFERROR(VLOOKUP(Tabla1[[#This Row],[FECHA]],'RECAUDOS EXTERNOS'!A:D,3,FALSE),0)</f>
        <v>1407537</v>
      </c>
    </row>
    <row r="4639" spans="1:22" x14ac:dyDescent="0.25">
      <c r="A4639" s="1">
        <v>42198</v>
      </c>
      <c r="B4639" s="3" t="s">
        <v>1</v>
      </c>
      <c r="C4639" s="2">
        <v>42186</v>
      </c>
      <c r="D4639" s="5">
        <f>YEAR(Tabla1[[#This Row],[FECHA]])</f>
        <v>2015</v>
      </c>
      <c r="E4639" s="5">
        <f>IFERROR(VLOOKUP(Tabla1[[#This Row],[FECHA]],'COMPARENDOS TOTALES'!A:D,4,FALSE),0)</f>
        <v>44</v>
      </c>
      <c r="F4639" s="9">
        <f>IFERROR(VLOOKUP(Tabla1[[#This Row],[FECHA]],'COMPARENDOS TOTALES'!A:D,3,FALSE),0)</f>
        <v>26780792</v>
      </c>
      <c r="G4639" s="5">
        <f>IFERROR(VLOOKUP(Tabla1[[#This Row],[FECHA]],EXONERACIONES!A:D,4,FALSE),0)</f>
        <v>4</v>
      </c>
      <c r="H4639" s="9">
        <f>IFERROR(VLOOKUP(Tabla1[[#This Row],[FECHA]],EXONERACIONES!A:D,3,FALSE),0)</f>
        <v>2577400</v>
      </c>
      <c r="I4639" s="5">
        <f>IFERROR(VLOOKUP(Tabla1[[#This Row],[FECHA]],'SIMIT CON RES'!A:D,4,FALSE),0)</f>
        <v>12</v>
      </c>
      <c r="J4639" s="9">
        <f>IFERROR(VLOOKUP(Tabla1[[#This Row],[FECHA]],'SIMIT CON RES'!A:D,3,FALSE),0)</f>
        <v>7732200</v>
      </c>
      <c r="K4639">
        <f>IFERROR(VLOOKUP(Tabla1[[#This Row],[FECHA]],'SIMIT SIN RES'!A:D,4,FALSE),0)</f>
        <v>7</v>
      </c>
      <c r="L4639" s="9">
        <f>IFERROR(VLOOKUP(Tabla1[[#This Row],[FECHA]],'SIMIT SIN RES'!A:D,3,FALSE),0)</f>
        <v>4389634</v>
      </c>
      <c r="M4639" s="5">
        <f>IFERROR(VLOOKUP(Tabla1[[#This Row],[FECHA]],'RECAUDOS DE COMPARENDOS'!A:D,4,FALSE),0)</f>
        <v>0</v>
      </c>
      <c r="N4639" s="9">
        <f>IFERROR(VLOOKUP(Tabla1[[#This Row],[FECHA]],'RECAUDOS DE COMPARENDOS'!A:D,3,FALSE),0)</f>
        <v>0</v>
      </c>
      <c r="O4639" s="5">
        <f>IFERROR(VLOOKUP(Tabla1[[#This Row],[FECHA]],'RECAUDOS DE RESOLUCIONES'!A:D,4,FALSE),0)</f>
        <v>0</v>
      </c>
      <c r="P4639" s="9">
        <f>IFERROR(VLOOKUP(Tabla1[[#This Row],[FECHA]],'RECAUDOS DE RESOLUCIONES'!A:D,3,FALSE),0)</f>
        <v>0</v>
      </c>
      <c r="Q463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21</v>
      </c>
      <c r="R4639" s="9">
        <f>Tabla1[V. COMPARENDOS]-(Tabla1[V. EXONERACIONES]+Tabla1[[#This Row],[V. SIMIT CON RESOLUCION]]+Tabla1[[#This Row],[V. SIMIT SIN RESOLUCION]]+Tabla1[[#This Row],[V. RECAUDOS COMPARENDOS]]+Tabla1[[#This Row],[V. RECAUDOS RESOLUCIONES]])</f>
        <v>12081558</v>
      </c>
      <c r="S4639" s="11">
        <f>IFERROR(VLOOKUP(Tabla1[[#This Row],[FECHA]],'RECAUDOS LOCALES'!A:D,4,FALSE),0)</f>
        <v>1</v>
      </c>
      <c r="T4639" s="9">
        <f>IFERROR(VLOOKUP(Tabla1[[#This Row],[FECHA]],'RECAUDOS LOCALES'!A:D,3,FALSE),0)</f>
        <v>322175</v>
      </c>
      <c r="U4639" s="11">
        <f>IFERROR(VLOOKUP(Tabla1[[#This Row],[FECHA]],'RECAUDOS EXTERNOS'!A:D,4,FALSE),0)</f>
        <v>86</v>
      </c>
      <c r="V4639" s="9">
        <f>IFERROR(VLOOKUP(Tabla1[[#This Row],[FECHA]],'RECAUDOS EXTERNOS'!A:D,3,FALSE),0)</f>
        <v>16436247</v>
      </c>
    </row>
    <row r="4640" spans="1:22" x14ac:dyDescent="0.25">
      <c r="A4640" s="1">
        <v>42199</v>
      </c>
      <c r="B4640" s="3" t="s">
        <v>2</v>
      </c>
      <c r="C4640" s="2">
        <v>42186</v>
      </c>
      <c r="D4640" s="5">
        <f>YEAR(Tabla1[[#This Row],[FECHA]])</f>
        <v>2015</v>
      </c>
      <c r="E4640" s="5">
        <f>IFERROR(VLOOKUP(Tabla1[[#This Row],[FECHA]],'COMPARENDOS TOTALES'!A:D,4,FALSE),0)</f>
        <v>64</v>
      </c>
      <c r="F4640" s="9">
        <f>IFERROR(VLOOKUP(Tabla1[[#This Row],[FECHA]],'COMPARENDOS TOTALES'!A:D,3,FALSE),0)</f>
        <v>37428679</v>
      </c>
      <c r="G4640" s="5">
        <f>IFERROR(VLOOKUP(Tabla1[[#This Row],[FECHA]],EXONERACIONES!A:D,4,FALSE),0)</f>
        <v>1</v>
      </c>
      <c r="H4640" s="9">
        <f>IFERROR(VLOOKUP(Tabla1[[#This Row],[FECHA]],EXONERACIONES!A:D,3,FALSE),0)</f>
        <v>644350</v>
      </c>
      <c r="I4640" s="5">
        <f>IFERROR(VLOOKUP(Tabla1[[#This Row],[FECHA]],'SIMIT CON RES'!A:D,4,FALSE),0)</f>
        <v>24</v>
      </c>
      <c r="J4640" s="9">
        <f>IFERROR(VLOOKUP(Tabla1[[#This Row],[FECHA]],'SIMIT CON RES'!A:D,3,FALSE),0)</f>
        <v>15464400</v>
      </c>
      <c r="K4640">
        <f>IFERROR(VLOOKUP(Tabla1[[#This Row],[FECHA]],'SIMIT SIN RES'!A:D,4,FALSE),0)</f>
        <v>17</v>
      </c>
      <c r="L4640" s="9">
        <f>IFERROR(VLOOKUP(Tabla1[[#This Row],[FECHA]],'SIMIT SIN RES'!A:D,3,FALSE),0)</f>
        <v>9686729</v>
      </c>
      <c r="M4640" s="5">
        <f>IFERROR(VLOOKUP(Tabla1[[#This Row],[FECHA]],'RECAUDOS DE COMPARENDOS'!A:D,4,FALSE),0)</f>
        <v>0</v>
      </c>
      <c r="N4640" s="9">
        <f>IFERROR(VLOOKUP(Tabla1[[#This Row],[FECHA]],'RECAUDOS DE COMPARENDOS'!A:D,3,FALSE),0)</f>
        <v>0</v>
      </c>
      <c r="O4640" s="5">
        <f>IFERROR(VLOOKUP(Tabla1[[#This Row],[FECHA]],'RECAUDOS DE RESOLUCIONES'!A:D,4,FALSE),0)</f>
        <v>0</v>
      </c>
      <c r="P4640" s="9">
        <f>IFERROR(VLOOKUP(Tabla1[[#This Row],[FECHA]],'RECAUDOS DE RESOLUCIONES'!A:D,3,FALSE),0)</f>
        <v>0</v>
      </c>
      <c r="Q464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22</v>
      </c>
      <c r="R4640" s="9">
        <f>Tabla1[V. COMPARENDOS]-(Tabla1[V. EXONERACIONES]+Tabla1[[#This Row],[V. SIMIT CON RESOLUCION]]+Tabla1[[#This Row],[V. SIMIT SIN RESOLUCION]]+Tabla1[[#This Row],[V. RECAUDOS COMPARENDOS]]+Tabla1[[#This Row],[V. RECAUDOS RESOLUCIONES]])</f>
        <v>11633200</v>
      </c>
      <c r="S4640" s="11">
        <f>IFERROR(VLOOKUP(Tabla1[[#This Row],[FECHA]],'RECAUDOS LOCALES'!A:D,4,FALSE),0)</f>
        <v>2</v>
      </c>
      <c r="T4640" s="9">
        <f>IFERROR(VLOOKUP(Tabla1[[#This Row],[FECHA]],'RECAUDOS LOCALES'!A:D,3,FALSE),0)</f>
        <v>411674</v>
      </c>
      <c r="U4640" s="11">
        <f>IFERROR(VLOOKUP(Tabla1[[#This Row],[FECHA]],'RECAUDOS EXTERNOS'!A:D,4,FALSE),0)</f>
        <v>163</v>
      </c>
      <c r="V4640" s="9">
        <f>IFERROR(VLOOKUP(Tabla1[[#This Row],[FECHA]],'RECAUDOS EXTERNOS'!A:D,3,FALSE),0)</f>
        <v>43899162</v>
      </c>
    </row>
    <row r="4641" spans="1:22" x14ac:dyDescent="0.25">
      <c r="A4641" s="1">
        <v>42200</v>
      </c>
      <c r="B4641" s="3" t="s">
        <v>3</v>
      </c>
      <c r="C4641" s="2">
        <v>42186</v>
      </c>
      <c r="D4641" s="5">
        <f>YEAR(Tabla1[[#This Row],[FECHA]])</f>
        <v>2015</v>
      </c>
      <c r="E4641" s="5">
        <f>IFERROR(VLOOKUP(Tabla1[[#This Row],[FECHA]],'COMPARENDOS TOTALES'!A:D,4,FALSE),0)</f>
        <v>102</v>
      </c>
      <c r="F4641" s="9">
        <f>IFERROR(VLOOKUP(Tabla1[[#This Row],[FECHA]],'COMPARENDOS TOTALES'!A:D,3,FALSE),0)</f>
        <v>63106024</v>
      </c>
      <c r="G4641" s="5">
        <f>IFERROR(VLOOKUP(Tabla1[[#This Row],[FECHA]],EXONERACIONES!A:D,4,FALSE),0)</f>
        <v>5</v>
      </c>
      <c r="H4641" s="9">
        <f>IFERROR(VLOOKUP(Tabla1[[#This Row],[FECHA]],EXONERACIONES!A:D,3,FALSE),0)</f>
        <v>3221750</v>
      </c>
      <c r="I4641" s="5">
        <f>IFERROR(VLOOKUP(Tabla1[[#This Row],[FECHA]],'SIMIT CON RES'!A:D,4,FALSE),0)</f>
        <v>44</v>
      </c>
      <c r="J4641" s="9">
        <f>IFERROR(VLOOKUP(Tabla1[[#This Row],[FECHA]],'SIMIT CON RES'!A:D,3,FALSE),0)</f>
        <v>28351400</v>
      </c>
      <c r="K4641">
        <f>IFERROR(VLOOKUP(Tabla1[[#This Row],[FECHA]],'SIMIT SIN RES'!A:D,4,FALSE),0)</f>
        <v>17</v>
      </c>
      <c r="L4641" s="9">
        <f>IFERROR(VLOOKUP(Tabla1[[#This Row],[FECHA]],'SIMIT SIN RES'!A:D,3,FALSE),0)</f>
        <v>9987425</v>
      </c>
      <c r="M4641" s="5">
        <f>IFERROR(VLOOKUP(Tabla1[[#This Row],[FECHA]],'RECAUDOS DE COMPARENDOS'!A:D,4,FALSE),0)</f>
        <v>0</v>
      </c>
      <c r="N4641" s="9">
        <f>IFERROR(VLOOKUP(Tabla1[[#This Row],[FECHA]],'RECAUDOS DE COMPARENDOS'!A:D,3,FALSE),0)</f>
        <v>0</v>
      </c>
      <c r="O4641" s="5">
        <f>IFERROR(VLOOKUP(Tabla1[[#This Row],[FECHA]],'RECAUDOS DE RESOLUCIONES'!A:D,4,FALSE),0)</f>
        <v>0</v>
      </c>
      <c r="P4641" s="9">
        <f>IFERROR(VLOOKUP(Tabla1[[#This Row],[FECHA]],'RECAUDOS DE RESOLUCIONES'!A:D,3,FALSE),0)</f>
        <v>0</v>
      </c>
      <c r="Q464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36</v>
      </c>
      <c r="R4641" s="9">
        <f>Tabla1[V. COMPARENDOS]-(Tabla1[V. EXONERACIONES]+Tabla1[[#This Row],[V. SIMIT CON RESOLUCION]]+Tabla1[[#This Row],[V. SIMIT SIN RESOLUCION]]+Tabla1[[#This Row],[V. RECAUDOS COMPARENDOS]]+Tabla1[[#This Row],[V. RECAUDOS RESOLUCIONES]])</f>
        <v>21545449</v>
      </c>
      <c r="S4641" s="11">
        <f>IFERROR(VLOOKUP(Tabla1[[#This Row],[FECHA]],'RECAUDOS LOCALES'!A:D,4,FALSE),0)</f>
        <v>4</v>
      </c>
      <c r="T4641" s="9">
        <f>IFERROR(VLOOKUP(Tabla1[[#This Row],[FECHA]],'RECAUDOS LOCALES'!A:D,3,FALSE),0)</f>
        <v>702364</v>
      </c>
      <c r="U4641" s="11">
        <f>IFERROR(VLOOKUP(Tabla1[[#This Row],[FECHA]],'RECAUDOS EXTERNOS'!A:D,4,FALSE),0)</f>
        <v>70</v>
      </c>
      <c r="V4641" s="9">
        <f>IFERROR(VLOOKUP(Tabla1[[#This Row],[FECHA]],'RECAUDOS EXTERNOS'!A:D,3,FALSE),0)</f>
        <v>14075370</v>
      </c>
    </row>
    <row r="4642" spans="1:22" x14ac:dyDescent="0.25">
      <c r="A4642" s="1">
        <v>42201</v>
      </c>
      <c r="B4642" s="3" t="s">
        <v>6</v>
      </c>
      <c r="C4642" s="2">
        <v>42186</v>
      </c>
      <c r="D4642" s="5">
        <f>YEAR(Tabla1[[#This Row],[FECHA]])</f>
        <v>2015</v>
      </c>
      <c r="E4642" s="5">
        <f>IFERROR(VLOOKUP(Tabla1[[#This Row],[FECHA]],'COMPARENDOS TOTALES'!A:D,4,FALSE),0)</f>
        <v>66</v>
      </c>
      <c r="F4642" s="9">
        <f>IFERROR(VLOOKUP(Tabla1[[#This Row],[FECHA]],'COMPARENDOS TOTALES'!A:D,3,FALSE),0)</f>
        <v>41721661</v>
      </c>
      <c r="G4642" s="5">
        <f>IFERROR(VLOOKUP(Tabla1[[#This Row],[FECHA]],EXONERACIONES!A:D,4,FALSE),0)</f>
        <v>5</v>
      </c>
      <c r="H4642" s="9">
        <f>IFERROR(VLOOKUP(Tabla1[[#This Row],[FECHA]],EXONERACIONES!A:D,3,FALSE),0)</f>
        <v>3221750</v>
      </c>
      <c r="I4642" s="5">
        <f>IFERROR(VLOOKUP(Tabla1[[#This Row],[FECHA]],'SIMIT CON RES'!A:D,4,FALSE),0)</f>
        <v>39</v>
      </c>
      <c r="J4642" s="9">
        <f>IFERROR(VLOOKUP(Tabla1[[#This Row],[FECHA]],'SIMIT CON RES'!A:D,3,FALSE),0)</f>
        <v>25129650</v>
      </c>
      <c r="K4642">
        <f>IFERROR(VLOOKUP(Tabla1[[#This Row],[FECHA]],'SIMIT SIN RES'!A:D,4,FALSE),0)</f>
        <v>11</v>
      </c>
      <c r="L4642" s="9">
        <f>IFERROR(VLOOKUP(Tabla1[[#This Row],[FECHA]],'SIMIT SIN RES'!A:D,3,FALSE),0)</f>
        <v>6765675</v>
      </c>
      <c r="M4642" s="5">
        <f>IFERROR(VLOOKUP(Tabla1[[#This Row],[FECHA]],'RECAUDOS DE COMPARENDOS'!A:D,4,FALSE),0)</f>
        <v>0</v>
      </c>
      <c r="N4642" s="9">
        <f>IFERROR(VLOOKUP(Tabla1[[#This Row],[FECHA]],'RECAUDOS DE COMPARENDOS'!A:D,3,FALSE),0)</f>
        <v>0</v>
      </c>
      <c r="O4642" s="5">
        <f>IFERROR(VLOOKUP(Tabla1[[#This Row],[FECHA]],'RECAUDOS DE RESOLUCIONES'!A:D,4,FALSE),0)</f>
        <v>0</v>
      </c>
      <c r="P4642" s="9">
        <f>IFERROR(VLOOKUP(Tabla1[[#This Row],[FECHA]],'RECAUDOS DE RESOLUCIONES'!A:D,3,FALSE),0)</f>
        <v>0</v>
      </c>
      <c r="Q464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11</v>
      </c>
      <c r="R4642" s="9">
        <f>Tabla1[V. COMPARENDOS]-(Tabla1[V. EXONERACIONES]+Tabla1[[#This Row],[V. SIMIT CON RESOLUCION]]+Tabla1[[#This Row],[V. SIMIT SIN RESOLUCION]]+Tabla1[[#This Row],[V. RECAUDOS COMPARENDOS]]+Tabla1[[#This Row],[V. RECAUDOS RESOLUCIONES]])</f>
        <v>6604586</v>
      </c>
      <c r="S4642" s="11">
        <f>IFERROR(VLOOKUP(Tabla1[[#This Row],[FECHA]],'RECAUDOS LOCALES'!A:D,4,FALSE),0)</f>
        <v>1</v>
      </c>
      <c r="T4642" s="9">
        <f>IFERROR(VLOOKUP(Tabla1[[#This Row],[FECHA]],'RECAUDOS LOCALES'!A:D,3,FALSE),0)</f>
        <v>322175</v>
      </c>
      <c r="U4642" s="11">
        <f>IFERROR(VLOOKUP(Tabla1[[#This Row],[FECHA]],'RECAUDOS EXTERNOS'!A:D,4,FALSE),0)</f>
        <v>67</v>
      </c>
      <c r="V4642" s="9">
        <f>IFERROR(VLOOKUP(Tabla1[[#This Row],[FECHA]],'RECAUDOS EXTERNOS'!A:D,3,FALSE),0)</f>
        <v>12954954</v>
      </c>
    </row>
    <row r="4643" spans="1:22" x14ac:dyDescent="0.25">
      <c r="A4643" s="1">
        <v>42202</v>
      </c>
      <c r="B4643" s="3" t="s">
        <v>0</v>
      </c>
      <c r="C4643" s="2">
        <v>42186</v>
      </c>
      <c r="D4643" s="5">
        <f>YEAR(Tabla1[[#This Row],[FECHA]])</f>
        <v>2015</v>
      </c>
      <c r="E4643" s="5">
        <f>IFERROR(VLOOKUP(Tabla1[[#This Row],[FECHA]],'COMPARENDOS TOTALES'!A:D,4,FALSE),0)</f>
        <v>84</v>
      </c>
      <c r="F4643" s="9">
        <f>IFERROR(VLOOKUP(Tabla1[[#This Row],[FECHA]],'COMPARENDOS TOTALES'!A:D,3,FALSE),0)</f>
        <v>51156016</v>
      </c>
      <c r="G4643" s="5">
        <f>IFERROR(VLOOKUP(Tabla1[[#This Row],[FECHA]],EXONERACIONES!A:D,4,FALSE),0)</f>
        <v>4</v>
      </c>
      <c r="H4643" s="9">
        <f>IFERROR(VLOOKUP(Tabla1[[#This Row],[FECHA]],EXONERACIONES!A:D,3,FALSE),0)</f>
        <v>2577400</v>
      </c>
      <c r="I4643" s="5">
        <f>IFERROR(VLOOKUP(Tabla1[[#This Row],[FECHA]],'SIMIT CON RES'!A:D,4,FALSE),0)</f>
        <v>36</v>
      </c>
      <c r="J4643" s="9">
        <f>IFERROR(VLOOKUP(Tabla1[[#This Row],[FECHA]],'SIMIT CON RES'!A:D,3,FALSE),0)</f>
        <v>23196600</v>
      </c>
      <c r="K4643">
        <f>IFERROR(VLOOKUP(Tabla1[[#This Row],[FECHA]],'SIMIT SIN RES'!A:D,4,FALSE),0)</f>
        <v>15</v>
      </c>
      <c r="L4643" s="9">
        <f>IFERROR(VLOOKUP(Tabla1[[#This Row],[FECHA]],'SIMIT SIN RES'!A:D,3,FALSE),0)</f>
        <v>8749736</v>
      </c>
      <c r="M4643" s="5">
        <f>IFERROR(VLOOKUP(Tabla1[[#This Row],[FECHA]],'RECAUDOS DE COMPARENDOS'!A:D,4,FALSE),0)</f>
        <v>1</v>
      </c>
      <c r="N4643" s="9">
        <f>IFERROR(VLOOKUP(Tabla1[[#This Row],[FECHA]],'RECAUDOS DE COMPARENDOS'!A:D,3,FALSE),0)</f>
        <v>644350</v>
      </c>
      <c r="O4643" s="5">
        <f>IFERROR(VLOOKUP(Tabla1[[#This Row],[FECHA]],'RECAUDOS DE RESOLUCIONES'!A:D,4,FALSE),0)</f>
        <v>0</v>
      </c>
      <c r="P4643" s="9">
        <f>IFERROR(VLOOKUP(Tabla1[[#This Row],[FECHA]],'RECAUDOS DE RESOLUCIONES'!A:D,3,FALSE),0)</f>
        <v>0</v>
      </c>
      <c r="Q464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28</v>
      </c>
      <c r="R4643" s="9">
        <f>Tabla1[V. COMPARENDOS]-(Tabla1[V. EXONERACIONES]+Tabla1[[#This Row],[V. SIMIT CON RESOLUCION]]+Tabla1[[#This Row],[V. SIMIT SIN RESOLUCION]]+Tabla1[[#This Row],[V. RECAUDOS COMPARENDOS]]+Tabla1[[#This Row],[V. RECAUDOS RESOLUCIONES]])</f>
        <v>15987930</v>
      </c>
      <c r="S4643" s="11">
        <f>IFERROR(VLOOKUP(Tabla1[[#This Row],[FECHA]],'RECAUDOS LOCALES'!A:D,4,FALSE),0)</f>
        <v>2</v>
      </c>
      <c r="T4643" s="9">
        <f>IFERROR(VLOOKUP(Tabla1[[#This Row],[FECHA]],'RECAUDOS LOCALES'!A:D,3,FALSE),0)</f>
        <v>464854</v>
      </c>
      <c r="U4643" s="11">
        <f>IFERROR(VLOOKUP(Tabla1[[#This Row],[FECHA]],'RECAUDOS EXTERNOS'!A:D,4,FALSE),0)</f>
        <v>69</v>
      </c>
      <c r="V4643" s="9">
        <f>IFERROR(VLOOKUP(Tabla1[[#This Row],[FECHA]],'RECAUDOS EXTERNOS'!A:D,3,FALSE),0)</f>
        <v>15047932</v>
      </c>
    </row>
    <row r="4644" spans="1:22" x14ac:dyDescent="0.25">
      <c r="A4644" s="1">
        <v>42203</v>
      </c>
      <c r="B4644" s="3" t="s">
        <v>5</v>
      </c>
      <c r="C4644" s="2">
        <v>42186</v>
      </c>
      <c r="D4644" s="5">
        <f>YEAR(Tabla1[[#This Row],[FECHA]])</f>
        <v>2015</v>
      </c>
      <c r="E4644" s="5">
        <f>IFERROR(VLOOKUP(Tabla1[[#This Row],[FECHA]],'COMPARENDOS TOTALES'!A:D,4,FALSE),0)</f>
        <v>129</v>
      </c>
      <c r="F4644" s="9">
        <f>IFERROR(VLOOKUP(Tabla1[[#This Row],[FECHA]],'COMPARENDOS TOTALES'!A:D,3,FALSE),0)</f>
        <v>79778580</v>
      </c>
      <c r="G4644" s="5">
        <f>IFERROR(VLOOKUP(Tabla1[[#This Row],[FECHA]],EXONERACIONES!A:D,4,FALSE),0)</f>
        <v>7</v>
      </c>
      <c r="H4644" s="9">
        <f>IFERROR(VLOOKUP(Tabla1[[#This Row],[FECHA]],EXONERACIONES!A:D,3,FALSE),0)</f>
        <v>4510450</v>
      </c>
      <c r="I4644" s="5">
        <f>IFERROR(VLOOKUP(Tabla1[[#This Row],[FECHA]],'SIMIT CON RES'!A:D,4,FALSE),0)</f>
        <v>72</v>
      </c>
      <c r="J4644" s="9">
        <f>IFERROR(VLOOKUP(Tabla1[[#This Row],[FECHA]],'SIMIT CON RES'!A:D,3,FALSE),0)</f>
        <v>46393200</v>
      </c>
      <c r="K4644">
        <f>IFERROR(VLOOKUP(Tabla1[[#This Row],[FECHA]],'SIMIT SIN RES'!A:D,4,FALSE),0)</f>
        <v>4</v>
      </c>
      <c r="L4644" s="9">
        <f>IFERROR(VLOOKUP(Tabla1[[#This Row],[FECHA]],'SIMIT SIN RES'!A:D,3,FALSE),0)</f>
        <v>2255225</v>
      </c>
      <c r="M4644" s="5">
        <f>IFERROR(VLOOKUP(Tabla1[[#This Row],[FECHA]],'RECAUDOS DE COMPARENDOS'!A:D,4,FALSE),0)</f>
        <v>0</v>
      </c>
      <c r="N4644" s="9">
        <f>IFERROR(VLOOKUP(Tabla1[[#This Row],[FECHA]],'RECAUDOS DE COMPARENDOS'!A:D,3,FALSE),0)</f>
        <v>0</v>
      </c>
      <c r="O4644" s="5">
        <f>IFERROR(VLOOKUP(Tabla1[[#This Row],[FECHA]],'RECAUDOS DE RESOLUCIONES'!A:D,4,FALSE),0)</f>
        <v>0</v>
      </c>
      <c r="P4644" s="9">
        <f>IFERROR(VLOOKUP(Tabla1[[#This Row],[FECHA]],'RECAUDOS DE RESOLUCIONES'!A:D,3,FALSE),0)</f>
        <v>0</v>
      </c>
      <c r="Q464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46</v>
      </c>
      <c r="R4644" s="9">
        <f>Tabla1[V. COMPARENDOS]-(Tabla1[V. EXONERACIONES]+Tabla1[[#This Row],[V. SIMIT CON RESOLUCION]]+Tabla1[[#This Row],[V. SIMIT SIN RESOLUCION]]+Tabla1[[#This Row],[V. RECAUDOS COMPARENDOS]]+Tabla1[[#This Row],[V. RECAUDOS RESOLUCIONES]])</f>
        <v>26619705</v>
      </c>
      <c r="S4644" s="11">
        <f>IFERROR(VLOOKUP(Tabla1[[#This Row],[FECHA]],'RECAUDOS LOCALES'!A:D,4,FALSE),0)</f>
        <v>0</v>
      </c>
      <c r="T4644" s="9">
        <f>IFERROR(VLOOKUP(Tabla1[[#This Row],[FECHA]],'RECAUDOS LOCALES'!A:D,3,FALSE),0)</f>
        <v>0</v>
      </c>
      <c r="U4644" s="11">
        <f>IFERROR(VLOOKUP(Tabla1[[#This Row],[FECHA]],'RECAUDOS EXTERNOS'!A:D,4,FALSE),0)</f>
        <v>10</v>
      </c>
      <c r="V4644" s="9">
        <f>IFERROR(VLOOKUP(Tabla1[[#This Row],[FECHA]],'RECAUDOS EXTERNOS'!A:D,3,FALSE),0)</f>
        <v>1812285</v>
      </c>
    </row>
    <row r="4645" spans="1:22" x14ac:dyDescent="0.25">
      <c r="A4645" s="1">
        <v>42204</v>
      </c>
      <c r="B4645" s="3" t="s">
        <v>4</v>
      </c>
      <c r="C4645" s="2">
        <v>42186</v>
      </c>
      <c r="D4645" s="5">
        <f>YEAR(Tabla1[[#This Row],[FECHA]])</f>
        <v>2015</v>
      </c>
      <c r="E4645" s="5">
        <f>IFERROR(VLOOKUP(Tabla1[[#This Row],[FECHA]],'COMPARENDOS TOTALES'!A:D,4,FALSE),0)</f>
        <v>85</v>
      </c>
      <c r="F4645" s="9">
        <f>IFERROR(VLOOKUP(Tabla1[[#This Row],[FECHA]],'COMPARENDOS TOTALES'!A:D,3,FALSE),0)</f>
        <v>54044854</v>
      </c>
      <c r="G4645" s="5">
        <f>IFERROR(VLOOKUP(Tabla1[[#This Row],[FECHA]],EXONERACIONES!A:D,4,FALSE),0)</f>
        <v>3</v>
      </c>
      <c r="H4645" s="9">
        <f>IFERROR(VLOOKUP(Tabla1[[#This Row],[FECHA]],EXONERACIONES!A:D,3,FALSE),0)</f>
        <v>1933050</v>
      </c>
      <c r="I4645" s="5">
        <f>IFERROR(VLOOKUP(Tabla1[[#This Row],[FECHA]],'SIMIT CON RES'!A:D,4,FALSE),0)</f>
        <v>52</v>
      </c>
      <c r="J4645" s="9">
        <f>IFERROR(VLOOKUP(Tabla1[[#This Row],[FECHA]],'SIMIT CON RES'!A:D,3,FALSE),0)</f>
        <v>33506200</v>
      </c>
      <c r="K4645">
        <f>IFERROR(VLOOKUP(Tabla1[[#This Row],[FECHA]],'SIMIT SIN RES'!A:D,4,FALSE),0)</f>
        <v>5</v>
      </c>
      <c r="L4645" s="9">
        <f>IFERROR(VLOOKUP(Tabla1[[#This Row],[FECHA]],'SIMIT SIN RES'!A:D,3,FALSE),0)</f>
        <v>3100934</v>
      </c>
      <c r="M4645" s="5">
        <f>IFERROR(VLOOKUP(Tabla1[[#This Row],[FECHA]],'RECAUDOS DE COMPARENDOS'!A:D,4,FALSE),0)</f>
        <v>0</v>
      </c>
      <c r="N4645" s="9">
        <f>IFERROR(VLOOKUP(Tabla1[[#This Row],[FECHA]],'RECAUDOS DE COMPARENDOS'!A:D,3,FALSE),0)</f>
        <v>0</v>
      </c>
      <c r="O4645" s="5">
        <f>IFERROR(VLOOKUP(Tabla1[[#This Row],[FECHA]],'RECAUDOS DE RESOLUCIONES'!A:D,4,FALSE),0)</f>
        <v>0</v>
      </c>
      <c r="P4645" s="9">
        <f>IFERROR(VLOOKUP(Tabla1[[#This Row],[FECHA]],'RECAUDOS DE RESOLUCIONES'!A:D,3,FALSE),0)</f>
        <v>0</v>
      </c>
      <c r="Q464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25</v>
      </c>
      <c r="R4645" s="9">
        <f>Tabla1[V. COMPARENDOS]-(Tabla1[V. EXONERACIONES]+Tabla1[[#This Row],[V. SIMIT CON RESOLUCION]]+Tabla1[[#This Row],[V. SIMIT SIN RESOLUCION]]+Tabla1[[#This Row],[V. RECAUDOS COMPARENDOS]]+Tabla1[[#This Row],[V. RECAUDOS RESOLUCIONES]])</f>
        <v>15504670</v>
      </c>
      <c r="S4645" s="11">
        <f>IFERROR(VLOOKUP(Tabla1[[#This Row],[FECHA]],'RECAUDOS LOCALES'!A:D,4,FALSE),0)</f>
        <v>0</v>
      </c>
      <c r="T4645" s="9">
        <f>IFERROR(VLOOKUP(Tabla1[[#This Row],[FECHA]],'RECAUDOS LOCALES'!A:D,3,FALSE),0)</f>
        <v>0</v>
      </c>
      <c r="U4645" s="11">
        <f>IFERROR(VLOOKUP(Tabla1[[#This Row],[FECHA]],'RECAUDOS EXTERNOS'!A:D,4,FALSE),0)</f>
        <v>0</v>
      </c>
      <c r="V4645" s="9">
        <f>IFERROR(VLOOKUP(Tabla1[[#This Row],[FECHA]],'RECAUDOS EXTERNOS'!A:D,3,FALSE),0)</f>
        <v>0</v>
      </c>
    </row>
    <row r="4646" spans="1:22" x14ac:dyDescent="0.25">
      <c r="A4646" s="1">
        <v>42205</v>
      </c>
      <c r="B4646" s="3" t="s">
        <v>1</v>
      </c>
      <c r="C4646" s="2">
        <v>42186</v>
      </c>
      <c r="D4646" s="5">
        <f>YEAR(Tabla1[[#This Row],[FECHA]])</f>
        <v>2015</v>
      </c>
      <c r="E4646" s="5">
        <f>IFERROR(VLOOKUP(Tabla1[[#This Row],[FECHA]],'COMPARENDOS TOTALES'!A:D,4,FALSE),0)</f>
        <v>59</v>
      </c>
      <c r="F4646" s="9">
        <f>IFERROR(VLOOKUP(Tabla1[[#This Row],[FECHA]],'COMPARENDOS TOTALES'!A:D,3,FALSE),0)</f>
        <v>35993658</v>
      </c>
      <c r="G4646" s="5">
        <f>IFERROR(VLOOKUP(Tabla1[[#This Row],[FECHA]],EXONERACIONES!A:D,4,FALSE),0)</f>
        <v>2</v>
      </c>
      <c r="H4646" s="9">
        <f>IFERROR(VLOOKUP(Tabla1[[#This Row],[FECHA]],EXONERACIONES!A:D,3,FALSE),0)</f>
        <v>1288700</v>
      </c>
      <c r="I4646" s="5">
        <f>IFERROR(VLOOKUP(Tabla1[[#This Row],[FECHA]],'SIMIT CON RES'!A:D,4,FALSE),0)</f>
        <v>30</v>
      </c>
      <c r="J4646" s="9">
        <f>IFERROR(VLOOKUP(Tabla1[[#This Row],[FECHA]],'SIMIT CON RES'!A:D,3,FALSE),0)</f>
        <v>19330500</v>
      </c>
      <c r="K4646">
        <f>IFERROR(VLOOKUP(Tabla1[[#This Row],[FECHA]],'SIMIT SIN RES'!A:D,4,FALSE),0)</f>
        <v>7</v>
      </c>
      <c r="L4646" s="9">
        <f>IFERROR(VLOOKUP(Tabla1[[#This Row],[FECHA]],'SIMIT SIN RES'!A:D,3,FALSE),0)</f>
        <v>3393577</v>
      </c>
      <c r="M4646" s="5">
        <f>IFERROR(VLOOKUP(Tabla1[[#This Row],[FECHA]],'RECAUDOS DE COMPARENDOS'!A:D,4,FALSE),0)</f>
        <v>0</v>
      </c>
      <c r="N4646" s="9">
        <f>IFERROR(VLOOKUP(Tabla1[[#This Row],[FECHA]],'RECAUDOS DE COMPARENDOS'!A:D,3,FALSE),0)</f>
        <v>0</v>
      </c>
      <c r="O4646" s="5">
        <f>IFERROR(VLOOKUP(Tabla1[[#This Row],[FECHA]],'RECAUDOS DE RESOLUCIONES'!A:D,4,FALSE),0)</f>
        <v>0</v>
      </c>
      <c r="P4646" s="9">
        <f>IFERROR(VLOOKUP(Tabla1[[#This Row],[FECHA]],'RECAUDOS DE RESOLUCIONES'!A:D,3,FALSE),0)</f>
        <v>0</v>
      </c>
      <c r="Q464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20</v>
      </c>
      <c r="R4646" s="9">
        <f>Tabla1[V. COMPARENDOS]-(Tabla1[V. EXONERACIONES]+Tabla1[[#This Row],[V. SIMIT CON RESOLUCION]]+Tabla1[[#This Row],[V. SIMIT SIN RESOLUCION]]+Tabla1[[#This Row],[V. RECAUDOS COMPARENDOS]]+Tabla1[[#This Row],[V. RECAUDOS RESOLUCIONES]])</f>
        <v>11980881</v>
      </c>
      <c r="S4646" s="11">
        <f>IFERROR(VLOOKUP(Tabla1[[#This Row],[FECHA]],'RECAUDOS LOCALES'!A:D,4,FALSE),0)</f>
        <v>0</v>
      </c>
      <c r="T4646" s="9">
        <f>IFERROR(VLOOKUP(Tabla1[[#This Row],[FECHA]],'RECAUDOS LOCALES'!A:D,3,FALSE),0)</f>
        <v>0</v>
      </c>
      <c r="U4646" s="11">
        <f>IFERROR(VLOOKUP(Tabla1[[#This Row],[FECHA]],'RECAUDOS EXTERNOS'!A:D,4,FALSE),0)</f>
        <v>3</v>
      </c>
      <c r="V4646" s="9">
        <f>IFERROR(VLOOKUP(Tabla1[[#This Row],[FECHA]],'RECAUDOS EXTERNOS'!A:D,3,FALSE),0)</f>
        <v>867873</v>
      </c>
    </row>
    <row r="4647" spans="1:22" x14ac:dyDescent="0.25">
      <c r="A4647" s="1">
        <v>42206</v>
      </c>
      <c r="B4647" s="3" t="s">
        <v>2</v>
      </c>
      <c r="C4647" s="2">
        <v>42186</v>
      </c>
      <c r="D4647" s="5">
        <f>YEAR(Tabla1[[#This Row],[FECHA]])</f>
        <v>2015</v>
      </c>
      <c r="E4647" s="5">
        <f>IFERROR(VLOOKUP(Tabla1[[#This Row],[FECHA]],'COMPARENDOS TOTALES'!A:D,4,FALSE),0)</f>
        <v>83</v>
      </c>
      <c r="F4647" s="9">
        <f>IFERROR(VLOOKUP(Tabla1[[#This Row],[FECHA]],'COMPARENDOS TOTALES'!A:D,3,FALSE),0)</f>
        <v>51850036</v>
      </c>
      <c r="G4647" s="5">
        <f>IFERROR(VLOOKUP(Tabla1[[#This Row],[FECHA]],EXONERACIONES!A:D,4,FALSE),0)</f>
        <v>3</v>
      </c>
      <c r="H4647" s="9">
        <f>IFERROR(VLOOKUP(Tabla1[[#This Row],[FECHA]],EXONERACIONES!A:D,3,FALSE),0)</f>
        <v>1933050</v>
      </c>
      <c r="I4647" s="5">
        <f>IFERROR(VLOOKUP(Tabla1[[#This Row],[FECHA]],'SIMIT CON RES'!A:D,4,FALSE),0)</f>
        <v>37</v>
      </c>
      <c r="J4647" s="9">
        <f>IFERROR(VLOOKUP(Tabla1[[#This Row],[FECHA]],'SIMIT CON RES'!A:D,3,FALSE),0)</f>
        <v>23840950</v>
      </c>
      <c r="K4647">
        <f>IFERROR(VLOOKUP(Tabla1[[#This Row],[FECHA]],'SIMIT SIN RES'!A:D,4,FALSE),0)</f>
        <v>9</v>
      </c>
      <c r="L4647" s="9">
        <f>IFERROR(VLOOKUP(Tabla1[[#This Row],[FECHA]],'SIMIT SIN RES'!A:D,3,FALSE),0)</f>
        <v>5799150</v>
      </c>
      <c r="M4647" s="5">
        <f>IFERROR(VLOOKUP(Tabla1[[#This Row],[FECHA]],'RECAUDOS DE COMPARENDOS'!A:D,4,FALSE),0)</f>
        <v>0</v>
      </c>
      <c r="N4647" s="9">
        <f>IFERROR(VLOOKUP(Tabla1[[#This Row],[FECHA]],'RECAUDOS DE COMPARENDOS'!A:D,3,FALSE),0)</f>
        <v>0</v>
      </c>
      <c r="O4647" s="5">
        <f>IFERROR(VLOOKUP(Tabla1[[#This Row],[FECHA]],'RECAUDOS DE RESOLUCIONES'!A:D,4,FALSE),0)</f>
        <v>0</v>
      </c>
      <c r="P4647" s="9">
        <f>IFERROR(VLOOKUP(Tabla1[[#This Row],[FECHA]],'RECAUDOS DE RESOLUCIONES'!A:D,3,FALSE),0)</f>
        <v>0</v>
      </c>
      <c r="Q464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34</v>
      </c>
      <c r="R4647" s="9">
        <f>Tabla1[V. COMPARENDOS]-(Tabla1[V. EXONERACIONES]+Tabla1[[#This Row],[V. SIMIT CON RESOLUCION]]+Tabla1[[#This Row],[V. SIMIT SIN RESOLUCION]]+Tabla1[[#This Row],[V. RECAUDOS COMPARENDOS]]+Tabla1[[#This Row],[V. RECAUDOS RESOLUCIONES]])</f>
        <v>20276886</v>
      </c>
      <c r="S4647" s="11">
        <f>IFERROR(VLOOKUP(Tabla1[[#This Row],[FECHA]],'RECAUDOS LOCALES'!A:D,4,FALSE),0)</f>
        <v>3</v>
      </c>
      <c r="T4647" s="9">
        <f>IFERROR(VLOOKUP(Tabla1[[#This Row],[FECHA]],'RECAUDOS LOCALES'!A:D,3,FALSE),0)</f>
        <v>451714</v>
      </c>
      <c r="U4647" s="11">
        <f>IFERROR(VLOOKUP(Tabla1[[#This Row],[FECHA]],'RECAUDOS EXTERNOS'!A:D,4,FALSE),0)</f>
        <v>58</v>
      </c>
      <c r="V4647" s="9">
        <f>IFERROR(VLOOKUP(Tabla1[[#This Row],[FECHA]],'RECAUDOS EXTERNOS'!A:D,3,FALSE),0)</f>
        <v>12992122</v>
      </c>
    </row>
    <row r="4648" spans="1:22" x14ac:dyDescent="0.25">
      <c r="A4648" s="1">
        <v>42207</v>
      </c>
      <c r="B4648" s="3" t="s">
        <v>3</v>
      </c>
      <c r="C4648" s="2">
        <v>42186</v>
      </c>
      <c r="D4648" s="5">
        <f>YEAR(Tabla1[[#This Row],[FECHA]])</f>
        <v>2015</v>
      </c>
      <c r="E4648" s="5">
        <f>IFERROR(VLOOKUP(Tabla1[[#This Row],[FECHA]],'COMPARENDOS TOTALES'!A:D,4,FALSE),0)</f>
        <v>81</v>
      </c>
      <c r="F4648" s="9">
        <f>IFERROR(VLOOKUP(Tabla1[[#This Row],[FECHA]],'COMPARENDOS TOTALES'!A:D,3,FALSE),0)</f>
        <v>50319703</v>
      </c>
      <c r="G4648" s="5">
        <f>IFERROR(VLOOKUP(Tabla1[[#This Row],[FECHA]],EXONERACIONES!A:D,4,FALSE),0)</f>
        <v>3</v>
      </c>
      <c r="H4648" s="9">
        <f>IFERROR(VLOOKUP(Tabla1[[#This Row],[FECHA]],EXONERACIONES!A:D,3,FALSE),0)</f>
        <v>1933050</v>
      </c>
      <c r="I4648" s="5">
        <f>IFERROR(VLOOKUP(Tabla1[[#This Row],[FECHA]],'SIMIT CON RES'!A:D,4,FALSE),0)</f>
        <v>31</v>
      </c>
      <c r="J4648" s="9">
        <f>IFERROR(VLOOKUP(Tabla1[[#This Row],[FECHA]],'SIMIT CON RES'!A:D,3,FALSE),0)</f>
        <v>19974850</v>
      </c>
      <c r="K4648">
        <f>IFERROR(VLOOKUP(Tabla1[[#This Row],[FECHA]],'SIMIT SIN RES'!A:D,4,FALSE),0)</f>
        <v>11</v>
      </c>
      <c r="L4648" s="9">
        <f>IFERROR(VLOOKUP(Tabla1[[#This Row],[FECHA]],'SIMIT SIN RES'!A:D,3,FALSE),0)</f>
        <v>7087850</v>
      </c>
      <c r="M4648" s="5">
        <f>IFERROR(VLOOKUP(Tabla1[[#This Row],[FECHA]],'RECAUDOS DE COMPARENDOS'!A:D,4,FALSE),0)</f>
        <v>0</v>
      </c>
      <c r="N4648" s="9">
        <f>IFERROR(VLOOKUP(Tabla1[[#This Row],[FECHA]],'RECAUDOS DE COMPARENDOS'!A:D,3,FALSE),0)</f>
        <v>0</v>
      </c>
      <c r="O4648" s="5">
        <f>IFERROR(VLOOKUP(Tabla1[[#This Row],[FECHA]],'RECAUDOS DE RESOLUCIONES'!A:D,4,FALSE),0)</f>
        <v>0</v>
      </c>
      <c r="P4648" s="9">
        <f>IFERROR(VLOOKUP(Tabla1[[#This Row],[FECHA]],'RECAUDOS DE RESOLUCIONES'!A:D,3,FALSE),0)</f>
        <v>0</v>
      </c>
      <c r="Q464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36</v>
      </c>
      <c r="R4648" s="9">
        <f>Tabla1[V. COMPARENDOS]-(Tabla1[V. EXONERACIONES]+Tabla1[[#This Row],[V. SIMIT CON RESOLUCION]]+Tabla1[[#This Row],[V. SIMIT SIN RESOLUCION]]+Tabla1[[#This Row],[V. RECAUDOS COMPARENDOS]]+Tabla1[[#This Row],[V. RECAUDOS RESOLUCIONES]])</f>
        <v>21323953</v>
      </c>
      <c r="S4648" s="11">
        <f>IFERROR(VLOOKUP(Tabla1[[#This Row],[FECHA]],'RECAUDOS LOCALES'!A:D,4,FALSE),0)</f>
        <v>2</v>
      </c>
      <c r="T4648" s="9">
        <f>IFERROR(VLOOKUP(Tabla1[[#This Row],[FECHA]],'RECAUDOS LOCALES'!A:D,3,FALSE),0)</f>
        <v>644350</v>
      </c>
      <c r="U4648" s="11">
        <f>IFERROR(VLOOKUP(Tabla1[[#This Row],[FECHA]],'RECAUDOS EXTERNOS'!A:D,4,FALSE),0)</f>
        <v>82</v>
      </c>
      <c r="V4648" s="9">
        <f>IFERROR(VLOOKUP(Tabla1[[#This Row],[FECHA]],'RECAUDOS EXTERNOS'!A:D,3,FALSE),0)</f>
        <v>20358175</v>
      </c>
    </row>
    <row r="4649" spans="1:22" x14ac:dyDescent="0.25">
      <c r="A4649" s="1">
        <v>42208</v>
      </c>
      <c r="B4649" s="3" t="s">
        <v>6</v>
      </c>
      <c r="C4649" s="2">
        <v>42186</v>
      </c>
      <c r="D4649" s="5">
        <f>YEAR(Tabla1[[#This Row],[FECHA]])</f>
        <v>2015</v>
      </c>
      <c r="E4649" s="5">
        <f>IFERROR(VLOOKUP(Tabla1[[#This Row],[FECHA]],'COMPARENDOS TOTALES'!A:D,4,FALSE),0)</f>
        <v>74</v>
      </c>
      <c r="F4649" s="9">
        <f>IFERROR(VLOOKUP(Tabla1[[#This Row],[FECHA]],'COMPARENDOS TOTALES'!A:D,3,FALSE),0)</f>
        <v>43674845</v>
      </c>
      <c r="G4649" s="5">
        <f>IFERROR(VLOOKUP(Tabla1[[#This Row],[FECHA]],EXONERACIONES!A:D,4,FALSE),0)</f>
        <v>5</v>
      </c>
      <c r="H4649" s="9">
        <f>IFERROR(VLOOKUP(Tabla1[[#This Row],[FECHA]],EXONERACIONES!A:D,3,FALSE),0)</f>
        <v>3221750</v>
      </c>
      <c r="I4649" s="5">
        <f>IFERROR(VLOOKUP(Tabla1[[#This Row],[FECHA]],'SIMIT CON RES'!A:D,4,FALSE),0)</f>
        <v>29</v>
      </c>
      <c r="J4649" s="9">
        <f>IFERROR(VLOOKUP(Tabla1[[#This Row],[FECHA]],'SIMIT CON RES'!A:D,3,FALSE),0)</f>
        <v>18686150</v>
      </c>
      <c r="K4649">
        <f>IFERROR(VLOOKUP(Tabla1[[#This Row],[FECHA]],'SIMIT SIN RES'!A:D,4,FALSE),0)</f>
        <v>9</v>
      </c>
      <c r="L4649" s="9">
        <f>IFERROR(VLOOKUP(Tabla1[[#This Row],[FECHA]],'SIMIT SIN RES'!A:D,3,FALSE),0)</f>
        <v>4913168</v>
      </c>
      <c r="M4649" s="5">
        <f>IFERROR(VLOOKUP(Tabla1[[#This Row],[FECHA]],'RECAUDOS DE COMPARENDOS'!A:D,4,FALSE),0)</f>
        <v>0</v>
      </c>
      <c r="N4649" s="9">
        <f>IFERROR(VLOOKUP(Tabla1[[#This Row],[FECHA]],'RECAUDOS DE COMPARENDOS'!A:D,3,FALSE),0)</f>
        <v>0</v>
      </c>
      <c r="O4649" s="5">
        <f>IFERROR(VLOOKUP(Tabla1[[#This Row],[FECHA]],'RECAUDOS DE RESOLUCIONES'!A:D,4,FALSE),0)</f>
        <v>0</v>
      </c>
      <c r="P4649" s="9">
        <f>IFERROR(VLOOKUP(Tabla1[[#This Row],[FECHA]],'RECAUDOS DE RESOLUCIONES'!A:D,3,FALSE),0)</f>
        <v>0</v>
      </c>
      <c r="Q464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31</v>
      </c>
      <c r="R4649" s="9">
        <f>Tabla1[V. COMPARENDOS]-(Tabla1[V. EXONERACIONES]+Tabla1[[#This Row],[V. SIMIT CON RESOLUCION]]+Tabla1[[#This Row],[V. SIMIT SIN RESOLUCION]]+Tabla1[[#This Row],[V. RECAUDOS COMPARENDOS]]+Tabla1[[#This Row],[V. RECAUDOS RESOLUCIONES]])</f>
        <v>16853777</v>
      </c>
      <c r="S4649" s="11">
        <f>IFERROR(VLOOKUP(Tabla1[[#This Row],[FECHA]],'RECAUDOS LOCALES'!A:D,4,FALSE),0)</f>
        <v>14</v>
      </c>
      <c r="T4649" s="9">
        <f>IFERROR(VLOOKUP(Tabla1[[#This Row],[FECHA]],'RECAUDOS LOCALES'!A:D,3,FALSE),0)</f>
        <v>2091183</v>
      </c>
      <c r="U4649" s="11">
        <f>IFERROR(VLOOKUP(Tabla1[[#This Row],[FECHA]],'RECAUDOS EXTERNOS'!A:D,4,FALSE),0)</f>
        <v>86</v>
      </c>
      <c r="V4649" s="9">
        <f>IFERROR(VLOOKUP(Tabla1[[#This Row],[FECHA]],'RECAUDOS EXTERNOS'!A:D,3,FALSE),0)</f>
        <v>20718122</v>
      </c>
    </row>
    <row r="4650" spans="1:22" x14ac:dyDescent="0.25">
      <c r="A4650" s="1">
        <v>42209</v>
      </c>
      <c r="B4650" s="3" t="s">
        <v>0</v>
      </c>
      <c r="C4650" s="2">
        <v>42186</v>
      </c>
      <c r="D4650" s="5">
        <f>YEAR(Tabla1[[#This Row],[FECHA]])</f>
        <v>2015</v>
      </c>
      <c r="E4650" s="5">
        <f>IFERROR(VLOOKUP(Tabla1[[#This Row],[FECHA]],'COMPARENDOS TOTALES'!A:D,4,FALSE),0)</f>
        <v>119</v>
      </c>
      <c r="F4650" s="9">
        <f>IFERROR(VLOOKUP(Tabla1[[#This Row],[FECHA]],'COMPARENDOS TOTALES'!A:D,3,FALSE),0)</f>
        <v>73234399</v>
      </c>
      <c r="G4650" s="5">
        <f>IFERROR(VLOOKUP(Tabla1[[#This Row],[FECHA]],EXONERACIONES!A:D,4,FALSE),0)</f>
        <v>4</v>
      </c>
      <c r="H4650" s="9">
        <f>IFERROR(VLOOKUP(Tabla1[[#This Row],[FECHA]],EXONERACIONES!A:D,3,FALSE),0)</f>
        <v>2577400</v>
      </c>
      <c r="I4650" s="5">
        <f>IFERROR(VLOOKUP(Tabla1[[#This Row],[FECHA]],'SIMIT CON RES'!A:D,4,FALSE),0)</f>
        <v>51</v>
      </c>
      <c r="J4650" s="9">
        <f>IFERROR(VLOOKUP(Tabla1[[#This Row],[FECHA]],'SIMIT CON RES'!A:D,3,FALSE),0)</f>
        <v>32861850</v>
      </c>
      <c r="K4650">
        <f>IFERROR(VLOOKUP(Tabla1[[#This Row],[FECHA]],'SIMIT SIN RES'!A:D,4,FALSE),0)</f>
        <v>10</v>
      </c>
      <c r="L4650" s="9">
        <f>IFERROR(VLOOKUP(Tabla1[[#This Row],[FECHA]],'SIMIT SIN RES'!A:D,3,FALSE),0)</f>
        <v>6201868</v>
      </c>
      <c r="M4650" s="5">
        <f>IFERROR(VLOOKUP(Tabla1[[#This Row],[FECHA]],'RECAUDOS DE COMPARENDOS'!A:D,4,FALSE),0)</f>
        <v>0</v>
      </c>
      <c r="N4650" s="9">
        <f>IFERROR(VLOOKUP(Tabla1[[#This Row],[FECHA]],'RECAUDOS DE COMPARENDOS'!A:D,3,FALSE),0)</f>
        <v>0</v>
      </c>
      <c r="O4650" s="5">
        <f>IFERROR(VLOOKUP(Tabla1[[#This Row],[FECHA]],'RECAUDOS DE RESOLUCIONES'!A:D,4,FALSE),0)</f>
        <v>0</v>
      </c>
      <c r="P4650" s="9">
        <f>IFERROR(VLOOKUP(Tabla1[[#This Row],[FECHA]],'RECAUDOS DE RESOLUCIONES'!A:D,3,FALSE),0)</f>
        <v>0</v>
      </c>
      <c r="Q465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54</v>
      </c>
      <c r="R4650" s="9">
        <f>Tabla1[V. COMPARENDOS]-(Tabla1[V. EXONERACIONES]+Tabla1[[#This Row],[V. SIMIT CON RESOLUCION]]+Tabla1[[#This Row],[V. SIMIT SIN RESOLUCION]]+Tabla1[[#This Row],[V. RECAUDOS COMPARENDOS]]+Tabla1[[#This Row],[V. RECAUDOS RESOLUCIONES]])</f>
        <v>31593281</v>
      </c>
      <c r="S4650" s="11">
        <f>IFERROR(VLOOKUP(Tabla1[[#This Row],[FECHA]],'RECAUDOS LOCALES'!A:D,4,FALSE),0)</f>
        <v>6</v>
      </c>
      <c r="T4650" s="9">
        <f>IFERROR(VLOOKUP(Tabla1[[#This Row],[FECHA]],'RECAUDOS LOCALES'!A:D,3,FALSE),0)</f>
        <v>1310574</v>
      </c>
      <c r="U4650" s="11">
        <f>IFERROR(VLOOKUP(Tabla1[[#This Row],[FECHA]],'RECAUDOS EXTERNOS'!A:D,4,FALSE),0)</f>
        <v>102</v>
      </c>
      <c r="V4650" s="9">
        <f>IFERROR(VLOOKUP(Tabla1[[#This Row],[FECHA]],'RECAUDOS EXTERNOS'!A:D,3,FALSE),0)</f>
        <v>24795016</v>
      </c>
    </row>
    <row r="4651" spans="1:22" x14ac:dyDescent="0.25">
      <c r="A4651" s="1">
        <v>42210</v>
      </c>
      <c r="B4651" s="3" t="s">
        <v>5</v>
      </c>
      <c r="C4651" s="2">
        <v>42186</v>
      </c>
      <c r="D4651" s="5">
        <f>YEAR(Tabla1[[#This Row],[FECHA]])</f>
        <v>2015</v>
      </c>
      <c r="E4651" s="5">
        <f>IFERROR(VLOOKUP(Tabla1[[#This Row],[FECHA]],'COMPARENDOS TOTALES'!A:D,4,FALSE),0)</f>
        <v>133</v>
      </c>
      <c r="F4651" s="9">
        <f>IFERROR(VLOOKUP(Tabla1[[#This Row],[FECHA]],'COMPARENDOS TOTALES'!A:D,3,FALSE),0)</f>
        <v>80051082</v>
      </c>
      <c r="G4651" s="5">
        <f>IFERROR(VLOOKUP(Tabla1[[#This Row],[FECHA]],EXONERACIONES!A:D,4,FALSE),0)</f>
        <v>7</v>
      </c>
      <c r="H4651" s="9">
        <f>IFERROR(VLOOKUP(Tabla1[[#This Row],[FECHA]],EXONERACIONES!A:D,3,FALSE),0)</f>
        <v>4389634</v>
      </c>
      <c r="I4651" s="5">
        <f>IFERROR(VLOOKUP(Tabla1[[#This Row],[FECHA]],'SIMIT CON RES'!A:D,4,FALSE),0)</f>
        <v>55</v>
      </c>
      <c r="J4651" s="9">
        <f>IFERROR(VLOOKUP(Tabla1[[#This Row],[FECHA]],'SIMIT CON RES'!A:D,3,FALSE),0)</f>
        <v>35439250</v>
      </c>
      <c r="K4651">
        <f>IFERROR(VLOOKUP(Tabla1[[#This Row],[FECHA]],'SIMIT SIN RES'!A:D,4,FALSE),0)</f>
        <v>11</v>
      </c>
      <c r="L4651" s="9">
        <f>IFERROR(VLOOKUP(Tabla1[[#This Row],[FECHA]],'SIMIT SIN RES'!A:D,3,FALSE),0)</f>
        <v>6172336</v>
      </c>
      <c r="M4651" s="5">
        <f>IFERROR(VLOOKUP(Tabla1[[#This Row],[FECHA]],'RECAUDOS DE COMPARENDOS'!A:D,4,FALSE),0)</f>
        <v>0</v>
      </c>
      <c r="N4651" s="9">
        <f>IFERROR(VLOOKUP(Tabla1[[#This Row],[FECHA]],'RECAUDOS DE COMPARENDOS'!A:D,3,FALSE),0)</f>
        <v>0</v>
      </c>
      <c r="O4651" s="5">
        <f>IFERROR(VLOOKUP(Tabla1[[#This Row],[FECHA]],'RECAUDOS DE RESOLUCIONES'!A:D,4,FALSE),0)</f>
        <v>0</v>
      </c>
      <c r="P4651" s="9">
        <f>IFERROR(VLOOKUP(Tabla1[[#This Row],[FECHA]],'RECAUDOS DE RESOLUCIONES'!A:D,3,FALSE),0)</f>
        <v>0</v>
      </c>
      <c r="Q465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60</v>
      </c>
      <c r="R4651" s="9">
        <f>Tabla1[V. COMPARENDOS]-(Tabla1[V. EXONERACIONES]+Tabla1[[#This Row],[V. SIMIT CON RESOLUCION]]+Tabla1[[#This Row],[V. SIMIT SIN RESOLUCION]]+Tabla1[[#This Row],[V. RECAUDOS COMPARENDOS]]+Tabla1[[#This Row],[V. RECAUDOS RESOLUCIONES]])</f>
        <v>34049862</v>
      </c>
      <c r="S4651" s="11">
        <f>IFERROR(VLOOKUP(Tabla1[[#This Row],[FECHA]],'RECAUDOS LOCALES'!A:D,4,FALSE),0)</f>
        <v>0</v>
      </c>
      <c r="T4651" s="9">
        <f>IFERROR(VLOOKUP(Tabla1[[#This Row],[FECHA]],'RECAUDOS LOCALES'!A:D,3,FALSE),0)</f>
        <v>0</v>
      </c>
      <c r="U4651" s="11">
        <f>IFERROR(VLOOKUP(Tabla1[[#This Row],[FECHA]],'RECAUDOS EXTERNOS'!A:D,4,FALSE),0)</f>
        <v>15</v>
      </c>
      <c r="V4651" s="9">
        <f>IFERROR(VLOOKUP(Tabla1[[#This Row],[FECHA]],'RECAUDOS EXTERNOS'!A:D,3,FALSE),0)</f>
        <v>3090942</v>
      </c>
    </row>
    <row r="4652" spans="1:22" x14ac:dyDescent="0.25">
      <c r="A4652" s="1">
        <v>42211</v>
      </c>
      <c r="B4652" s="3" t="s">
        <v>4</v>
      </c>
      <c r="C4652" s="2">
        <v>42186</v>
      </c>
      <c r="D4652" s="5">
        <f>YEAR(Tabla1[[#This Row],[FECHA]])</f>
        <v>2015</v>
      </c>
      <c r="E4652" s="5">
        <f>IFERROR(VLOOKUP(Tabla1[[#This Row],[FECHA]],'COMPARENDOS TOTALES'!A:D,4,FALSE),0)</f>
        <v>159</v>
      </c>
      <c r="F4652" s="9">
        <f>IFERROR(VLOOKUP(Tabla1[[#This Row],[FECHA]],'COMPARENDOS TOTALES'!A:D,3,FALSE),0)</f>
        <v>96471266</v>
      </c>
      <c r="G4652" s="5">
        <f>IFERROR(VLOOKUP(Tabla1[[#This Row],[FECHA]],EXONERACIONES!A:D,4,FALSE),0)</f>
        <v>6</v>
      </c>
      <c r="H4652" s="9">
        <f>IFERROR(VLOOKUP(Tabla1[[#This Row],[FECHA]],EXONERACIONES!A:D,3,FALSE),0)</f>
        <v>3866100</v>
      </c>
      <c r="I4652" s="5">
        <f>IFERROR(VLOOKUP(Tabla1[[#This Row],[FECHA]],'SIMIT CON RES'!A:D,4,FALSE),0)</f>
        <v>74</v>
      </c>
      <c r="J4652" s="9">
        <f>IFERROR(VLOOKUP(Tabla1[[#This Row],[FECHA]],'SIMIT CON RES'!A:D,3,FALSE),0)</f>
        <v>47681900</v>
      </c>
      <c r="K4652">
        <f>IFERROR(VLOOKUP(Tabla1[[#This Row],[FECHA]],'SIMIT SIN RES'!A:D,4,FALSE),0)</f>
        <v>12</v>
      </c>
      <c r="L4652" s="9">
        <f>IFERROR(VLOOKUP(Tabla1[[#This Row],[FECHA]],'SIMIT SIN RES'!A:D,3,FALSE),0)</f>
        <v>6362954</v>
      </c>
      <c r="M4652" s="5">
        <f>IFERROR(VLOOKUP(Tabla1[[#This Row],[FECHA]],'RECAUDOS DE COMPARENDOS'!A:D,4,FALSE),0)</f>
        <v>0</v>
      </c>
      <c r="N4652" s="9">
        <f>IFERROR(VLOOKUP(Tabla1[[#This Row],[FECHA]],'RECAUDOS DE COMPARENDOS'!A:D,3,FALSE),0)</f>
        <v>0</v>
      </c>
      <c r="O4652" s="5">
        <f>IFERROR(VLOOKUP(Tabla1[[#This Row],[FECHA]],'RECAUDOS DE RESOLUCIONES'!A:D,4,FALSE),0)</f>
        <v>0</v>
      </c>
      <c r="P4652" s="9">
        <f>IFERROR(VLOOKUP(Tabla1[[#This Row],[FECHA]],'RECAUDOS DE RESOLUCIONES'!A:D,3,FALSE),0)</f>
        <v>0</v>
      </c>
      <c r="Q465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67</v>
      </c>
      <c r="R4652" s="9">
        <f>Tabla1[V. COMPARENDOS]-(Tabla1[V. EXONERACIONES]+Tabla1[[#This Row],[V. SIMIT CON RESOLUCION]]+Tabla1[[#This Row],[V. SIMIT SIN RESOLUCION]]+Tabla1[[#This Row],[V. RECAUDOS COMPARENDOS]]+Tabla1[[#This Row],[V. RECAUDOS RESOLUCIONES]])</f>
        <v>38560312</v>
      </c>
      <c r="S4652" s="11">
        <f>IFERROR(VLOOKUP(Tabla1[[#This Row],[FECHA]],'RECAUDOS LOCALES'!A:D,4,FALSE),0)</f>
        <v>0</v>
      </c>
      <c r="T4652" s="9">
        <f>IFERROR(VLOOKUP(Tabla1[[#This Row],[FECHA]],'RECAUDOS LOCALES'!A:D,3,FALSE),0)</f>
        <v>0</v>
      </c>
      <c r="U4652" s="11">
        <f>IFERROR(VLOOKUP(Tabla1[[#This Row],[FECHA]],'RECAUDOS EXTERNOS'!A:D,4,FALSE),0)</f>
        <v>0</v>
      </c>
      <c r="V4652" s="9">
        <f>IFERROR(VLOOKUP(Tabla1[[#This Row],[FECHA]],'RECAUDOS EXTERNOS'!A:D,3,FALSE),0)</f>
        <v>0</v>
      </c>
    </row>
    <row r="4653" spans="1:22" x14ac:dyDescent="0.25">
      <c r="A4653" s="1">
        <v>42212</v>
      </c>
      <c r="B4653" s="3" t="s">
        <v>1</v>
      </c>
      <c r="C4653" s="2">
        <v>42186</v>
      </c>
      <c r="D4653" s="5">
        <f>YEAR(Tabla1[[#This Row],[FECHA]])</f>
        <v>2015</v>
      </c>
      <c r="E4653" s="5">
        <f>IFERROR(VLOOKUP(Tabla1[[#This Row],[FECHA]],'COMPARENDOS TOTALES'!A:D,4,FALSE),0)</f>
        <v>127</v>
      </c>
      <c r="F4653" s="9">
        <f>IFERROR(VLOOKUP(Tabla1[[#This Row],[FECHA]],'COMPARENDOS TOTALES'!A:D,3,FALSE),0)</f>
        <v>77382401</v>
      </c>
      <c r="G4653" s="5">
        <f>IFERROR(VLOOKUP(Tabla1[[#This Row],[FECHA]],EXONERACIONES!A:D,4,FALSE),0)</f>
        <v>2</v>
      </c>
      <c r="H4653" s="9">
        <f>IFERROR(VLOOKUP(Tabla1[[#This Row],[FECHA]],EXONERACIONES!A:D,3,FALSE),0)</f>
        <v>1288700</v>
      </c>
      <c r="I4653" s="5">
        <f>IFERROR(VLOOKUP(Tabla1[[#This Row],[FECHA]],'SIMIT CON RES'!A:D,4,FALSE),0)</f>
        <v>53</v>
      </c>
      <c r="J4653" s="9">
        <f>IFERROR(VLOOKUP(Tabla1[[#This Row],[FECHA]],'SIMIT CON RES'!A:D,3,FALSE),0)</f>
        <v>33828375</v>
      </c>
      <c r="K4653">
        <f>IFERROR(VLOOKUP(Tabla1[[#This Row],[FECHA]],'SIMIT SIN RES'!A:D,4,FALSE),0)</f>
        <v>11</v>
      </c>
      <c r="L4653" s="9">
        <f>IFERROR(VLOOKUP(Tabla1[[#This Row],[FECHA]],'SIMIT SIN RES'!A:D,3,FALSE),0)</f>
        <v>6725404</v>
      </c>
      <c r="M4653" s="5">
        <f>IFERROR(VLOOKUP(Tabla1[[#This Row],[FECHA]],'RECAUDOS DE COMPARENDOS'!A:D,4,FALSE),0)</f>
        <v>0</v>
      </c>
      <c r="N4653" s="9">
        <f>IFERROR(VLOOKUP(Tabla1[[#This Row],[FECHA]],'RECAUDOS DE COMPARENDOS'!A:D,3,FALSE),0)</f>
        <v>0</v>
      </c>
      <c r="O4653" s="5">
        <f>IFERROR(VLOOKUP(Tabla1[[#This Row],[FECHA]],'RECAUDOS DE RESOLUCIONES'!A:D,4,FALSE),0)</f>
        <v>0</v>
      </c>
      <c r="P4653" s="9">
        <f>IFERROR(VLOOKUP(Tabla1[[#This Row],[FECHA]],'RECAUDOS DE RESOLUCIONES'!A:D,3,FALSE),0)</f>
        <v>0</v>
      </c>
      <c r="Q465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61</v>
      </c>
      <c r="R4653" s="9">
        <f>Tabla1[V. COMPARENDOS]-(Tabla1[V. EXONERACIONES]+Tabla1[[#This Row],[V. SIMIT CON RESOLUCION]]+Tabla1[[#This Row],[V. SIMIT SIN RESOLUCION]]+Tabla1[[#This Row],[V. RECAUDOS COMPARENDOS]]+Tabla1[[#This Row],[V. RECAUDOS RESOLUCIONES]])</f>
        <v>35539922</v>
      </c>
      <c r="S4653" s="11">
        <f>IFERROR(VLOOKUP(Tabla1[[#This Row],[FECHA]],'RECAUDOS LOCALES'!A:D,4,FALSE),0)</f>
        <v>2</v>
      </c>
      <c r="T4653" s="9">
        <f>IFERROR(VLOOKUP(Tabla1[[#This Row],[FECHA]],'RECAUDOS LOCALES'!A:D,3,FALSE),0)</f>
        <v>644350</v>
      </c>
      <c r="U4653" s="11">
        <f>IFERROR(VLOOKUP(Tabla1[[#This Row],[FECHA]],'RECAUDOS EXTERNOS'!A:D,4,FALSE),0)</f>
        <v>63</v>
      </c>
      <c r="V4653" s="9">
        <f>IFERROR(VLOOKUP(Tabla1[[#This Row],[FECHA]],'RECAUDOS EXTERNOS'!A:D,3,FALSE),0)</f>
        <v>13501988</v>
      </c>
    </row>
    <row r="4654" spans="1:22" x14ac:dyDescent="0.25">
      <c r="A4654" s="1">
        <v>42213</v>
      </c>
      <c r="B4654" s="3" t="s">
        <v>2</v>
      </c>
      <c r="C4654" s="2">
        <v>42186</v>
      </c>
      <c r="D4654" s="5">
        <f>YEAR(Tabla1[[#This Row],[FECHA]])</f>
        <v>2015</v>
      </c>
      <c r="E4654" s="5">
        <f>IFERROR(VLOOKUP(Tabla1[[#This Row],[FECHA]],'COMPARENDOS TOTALES'!A:D,4,FALSE),0)</f>
        <v>92</v>
      </c>
      <c r="F4654" s="9">
        <f>IFERROR(VLOOKUP(Tabla1[[#This Row],[FECHA]],'COMPARENDOS TOTALES'!A:D,3,FALSE),0)</f>
        <v>54972445</v>
      </c>
      <c r="G4654" s="5">
        <f>IFERROR(VLOOKUP(Tabla1[[#This Row],[FECHA]],EXONERACIONES!A:D,4,FALSE),0)</f>
        <v>2</v>
      </c>
      <c r="H4654" s="9">
        <f>IFERROR(VLOOKUP(Tabla1[[#This Row],[FECHA]],EXONERACIONES!A:D,3,FALSE),0)</f>
        <v>1167884</v>
      </c>
      <c r="I4654" s="5">
        <f>IFERROR(VLOOKUP(Tabla1[[#This Row],[FECHA]],'SIMIT CON RES'!A:D,4,FALSE),0)</f>
        <v>40</v>
      </c>
      <c r="J4654" s="9">
        <f>IFERROR(VLOOKUP(Tabla1[[#This Row],[FECHA]],'SIMIT CON RES'!A:D,3,FALSE),0)</f>
        <v>25774000</v>
      </c>
      <c r="K4654">
        <f>IFERROR(VLOOKUP(Tabla1[[#This Row],[FECHA]],'SIMIT SIN RES'!A:D,4,FALSE),0)</f>
        <v>13</v>
      </c>
      <c r="L4654" s="9">
        <f>IFERROR(VLOOKUP(Tabla1[[#This Row],[FECHA]],'SIMIT SIN RES'!A:D,3,FALSE),0)</f>
        <v>6666338</v>
      </c>
      <c r="M4654" s="5">
        <f>IFERROR(VLOOKUP(Tabla1[[#This Row],[FECHA]],'RECAUDOS DE COMPARENDOS'!A:D,4,FALSE),0)</f>
        <v>0</v>
      </c>
      <c r="N4654" s="9">
        <f>IFERROR(VLOOKUP(Tabla1[[#This Row],[FECHA]],'RECAUDOS DE COMPARENDOS'!A:D,3,FALSE),0)</f>
        <v>0</v>
      </c>
      <c r="O4654" s="5">
        <f>IFERROR(VLOOKUP(Tabla1[[#This Row],[FECHA]],'RECAUDOS DE RESOLUCIONES'!A:D,4,FALSE),0)</f>
        <v>0</v>
      </c>
      <c r="P4654" s="9">
        <f>IFERROR(VLOOKUP(Tabla1[[#This Row],[FECHA]],'RECAUDOS DE RESOLUCIONES'!A:D,3,FALSE),0)</f>
        <v>0</v>
      </c>
      <c r="Q465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37</v>
      </c>
      <c r="R4654" s="9">
        <f>Tabla1[V. COMPARENDOS]-(Tabla1[V. EXONERACIONES]+Tabla1[[#This Row],[V. SIMIT CON RESOLUCION]]+Tabla1[[#This Row],[V. SIMIT SIN RESOLUCION]]+Tabla1[[#This Row],[V. RECAUDOS COMPARENDOS]]+Tabla1[[#This Row],[V. RECAUDOS RESOLUCIONES]])</f>
        <v>21364223</v>
      </c>
      <c r="S4654" s="11">
        <f>IFERROR(VLOOKUP(Tabla1[[#This Row],[FECHA]],'RECAUDOS LOCALES'!A:D,4,FALSE),0)</f>
        <v>1</v>
      </c>
      <c r="T4654" s="9">
        <f>IFERROR(VLOOKUP(Tabla1[[#This Row],[FECHA]],'RECAUDOS LOCALES'!A:D,3,FALSE),0)</f>
        <v>200000</v>
      </c>
      <c r="U4654" s="11">
        <f>IFERROR(VLOOKUP(Tabla1[[#This Row],[FECHA]],'RECAUDOS EXTERNOS'!A:D,4,FALSE),0)</f>
        <v>75</v>
      </c>
      <c r="V4654" s="9">
        <f>IFERROR(VLOOKUP(Tabla1[[#This Row],[FECHA]],'RECAUDOS EXTERNOS'!A:D,3,FALSE),0)</f>
        <v>16119194</v>
      </c>
    </row>
    <row r="4655" spans="1:22" x14ac:dyDescent="0.25">
      <c r="A4655" s="1">
        <v>42214</v>
      </c>
      <c r="B4655" s="3" t="s">
        <v>3</v>
      </c>
      <c r="C4655" s="2">
        <v>42186</v>
      </c>
      <c r="D4655" s="5">
        <f>YEAR(Tabla1[[#This Row],[FECHA]])</f>
        <v>2015</v>
      </c>
      <c r="E4655" s="5">
        <f>IFERROR(VLOOKUP(Tabla1[[#This Row],[FECHA]],'COMPARENDOS TOTALES'!A:D,4,FALSE),0)</f>
        <v>97</v>
      </c>
      <c r="F4655" s="9">
        <f>IFERROR(VLOOKUP(Tabla1[[#This Row],[FECHA]],'COMPARENDOS TOTALES'!A:D,3,FALSE),0)</f>
        <v>58012974</v>
      </c>
      <c r="G4655" s="5">
        <f>IFERROR(VLOOKUP(Tabla1[[#This Row],[FECHA]],EXONERACIONES!A:D,4,FALSE),0)</f>
        <v>2</v>
      </c>
      <c r="H4655" s="9">
        <f>IFERROR(VLOOKUP(Tabla1[[#This Row],[FECHA]],EXONERACIONES!A:D,3,FALSE),0)</f>
        <v>1288700</v>
      </c>
      <c r="I4655" s="5">
        <f>IFERROR(VLOOKUP(Tabla1[[#This Row],[FECHA]],'SIMIT CON RES'!A:D,4,FALSE),0)</f>
        <v>30</v>
      </c>
      <c r="J4655" s="9">
        <f>IFERROR(VLOOKUP(Tabla1[[#This Row],[FECHA]],'SIMIT CON RES'!A:D,3,FALSE),0)</f>
        <v>19330500</v>
      </c>
      <c r="K4655">
        <f>IFERROR(VLOOKUP(Tabla1[[#This Row],[FECHA]],'SIMIT SIN RES'!A:D,4,FALSE),0)</f>
        <v>13</v>
      </c>
      <c r="L4655" s="9">
        <f>IFERROR(VLOOKUP(Tabla1[[#This Row],[FECHA]],'SIMIT SIN RES'!A:D,3,FALSE),0)</f>
        <v>6485115</v>
      </c>
      <c r="M4655" s="5">
        <f>IFERROR(VLOOKUP(Tabla1[[#This Row],[FECHA]],'RECAUDOS DE COMPARENDOS'!A:D,4,FALSE),0)</f>
        <v>0</v>
      </c>
      <c r="N4655" s="9">
        <f>IFERROR(VLOOKUP(Tabla1[[#This Row],[FECHA]],'RECAUDOS DE COMPARENDOS'!A:D,3,FALSE),0)</f>
        <v>0</v>
      </c>
      <c r="O4655" s="5">
        <f>IFERROR(VLOOKUP(Tabla1[[#This Row],[FECHA]],'RECAUDOS DE RESOLUCIONES'!A:D,4,FALSE),0)</f>
        <v>0</v>
      </c>
      <c r="P4655" s="9">
        <f>IFERROR(VLOOKUP(Tabla1[[#This Row],[FECHA]],'RECAUDOS DE RESOLUCIONES'!A:D,3,FALSE),0)</f>
        <v>0</v>
      </c>
      <c r="Q465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52</v>
      </c>
      <c r="R4655" s="9">
        <f>Tabla1[V. COMPARENDOS]-(Tabla1[V. EXONERACIONES]+Tabla1[[#This Row],[V. SIMIT CON RESOLUCION]]+Tabla1[[#This Row],[V. SIMIT SIN RESOLUCION]]+Tabla1[[#This Row],[V. RECAUDOS COMPARENDOS]]+Tabla1[[#This Row],[V. RECAUDOS RESOLUCIONES]])</f>
        <v>30908659</v>
      </c>
      <c r="S4655" s="11">
        <f>IFERROR(VLOOKUP(Tabla1[[#This Row],[FECHA]],'RECAUDOS LOCALES'!A:D,4,FALSE),0)</f>
        <v>0</v>
      </c>
      <c r="T4655" s="9">
        <f>IFERROR(VLOOKUP(Tabla1[[#This Row],[FECHA]],'RECAUDOS LOCALES'!A:D,3,FALSE),0)</f>
        <v>0</v>
      </c>
      <c r="U4655" s="11">
        <f>IFERROR(VLOOKUP(Tabla1[[#This Row],[FECHA]],'RECAUDOS EXTERNOS'!A:D,4,FALSE),0)</f>
        <v>75</v>
      </c>
      <c r="V4655" s="9">
        <f>IFERROR(VLOOKUP(Tabla1[[#This Row],[FECHA]],'RECAUDOS EXTERNOS'!A:D,3,FALSE),0)</f>
        <v>22632504</v>
      </c>
    </row>
    <row r="4656" spans="1:22" x14ac:dyDescent="0.25">
      <c r="A4656" s="1">
        <v>42215</v>
      </c>
      <c r="B4656" s="3" t="s">
        <v>6</v>
      </c>
      <c r="C4656" s="2">
        <v>42186</v>
      </c>
      <c r="D4656" s="5">
        <f>YEAR(Tabla1[[#This Row],[FECHA]])</f>
        <v>2015</v>
      </c>
      <c r="E4656" s="5">
        <f>IFERROR(VLOOKUP(Tabla1[[#This Row],[FECHA]],'COMPARENDOS TOTALES'!A:D,4,FALSE),0)</f>
        <v>72</v>
      </c>
      <c r="F4656" s="9">
        <f>IFERROR(VLOOKUP(Tabla1[[#This Row],[FECHA]],'COMPARENDOS TOTALES'!A:D,3,FALSE),0)</f>
        <v>44238651</v>
      </c>
      <c r="G4656" s="5">
        <f>IFERROR(VLOOKUP(Tabla1[[#This Row],[FECHA]],EXONERACIONES!A:D,4,FALSE),0)</f>
        <v>3</v>
      </c>
      <c r="H4656" s="9">
        <f>IFERROR(VLOOKUP(Tabla1[[#This Row],[FECHA]],EXONERACIONES!A:D,3,FALSE),0)</f>
        <v>1933050</v>
      </c>
      <c r="I4656" s="5">
        <f>IFERROR(VLOOKUP(Tabla1[[#This Row],[FECHA]],'SIMIT CON RES'!A:D,4,FALSE),0)</f>
        <v>28</v>
      </c>
      <c r="J4656" s="9">
        <f>IFERROR(VLOOKUP(Tabla1[[#This Row],[FECHA]],'SIMIT CON RES'!A:D,3,FALSE),0)</f>
        <v>18041800</v>
      </c>
      <c r="K4656">
        <f>IFERROR(VLOOKUP(Tabla1[[#This Row],[FECHA]],'SIMIT SIN RES'!A:D,4,FALSE),0)</f>
        <v>9</v>
      </c>
      <c r="L4656" s="9">
        <f>IFERROR(VLOOKUP(Tabla1[[#This Row],[FECHA]],'SIMIT SIN RES'!A:D,3,FALSE),0)</f>
        <v>5033984</v>
      </c>
      <c r="M4656" s="5">
        <f>IFERROR(VLOOKUP(Tabla1[[#This Row],[FECHA]],'RECAUDOS DE COMPARENDOS'!A:D,4,FALSE),0)</f>
        <v>1</v>
      </c>
      <c r="N4656" s="9">
        <f>IFERROR(VLOOKUP(Tabla1[[#This Row],[FECHA]],'RECAUDOS DE COMPARENDOS'!A:D,3,FALSE),0)</f>
        <v>644350</v>
      </c>
      <c r="O4656" s="5">
        <f>IFERROR(VLOOKUP(Tabla1[[#This Row],[FECHA]],'RECAUDOS DE RESOLUCIONES'!A:D,4,FALSE),0)</f>
        <v>0</v>
      </c>
      <c r="P4656" s="9">
        <f>IFERROR(VLOOKUP(Tabla1[[#This Row],[FECHA]],'RECAUDOS DE RESOLUCIONES'!A:D,3,FALSE),0)</f>
        <v>0</v>
      </c>
      <c r="Q465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31</v>
      </c>
      <c r="R4656" s="9">
        <f>Tabla1[V. COMPARENDOS]-(Tabla1[V. EXONERACIONES]+Tabla1[[#This Row],[V. SIMIT CON RESOLUCION]]+Tabla1[[#This Row],[V. SIMIT SIN RESOLUCION]]+Tabla1[[#This Row],[V. RECAUDOS COMPARENDOS]]+Tabla1[[#This Row],[V. RECAUDOS RESOLUCIONES]])</f>
        <v>18585467</v>
      </c>
      <c r="S4656" s="11">
        <f>IFERROR(VLOOKUP(Tabla1[[#This Row],[FECHA]],'RECAUDOS LOCALES'!A:D,4,FALSE),0)</f>
        <v>3</v>
      </c>
      <c r="T4656" s="9">
        <f>IFERROR(VLOOKUP(Tabla1[[#This Row],[FECHA]],'RECAUDOS LOCALES'!A:D,3,FALSE),0)</f>
        <v>816907</v>
      </c>
      <c r="U4656" s="11">
        <f>IFERROR(VLOOKUP(Tabla1[[#This Row],[FECHA]],'RECAUDOS EXTERNOS'!A:D,4,FALSE),0)</f>
        <v>100</v>
      </c>
      <c r="V4656" s="9">
        <f>IFERROR(VLOOKUP(Tabla1[[#This Row],[FECHA]],'RECAUDOS EXTERNOS'!A:D,3,FALSE),0)</f>
        <v>29792314</v>
      </c>
    </row>
    <row r="4657" spans="1:22" x14ac:dyDescent="0.25">
      <c r="A4657" s="1">
        <v>42216</v>
      </c>
      <c r="B4657" s="3" t="s">
        <v>0</v>
      </c>
      <c r="C4657" s="2">
        <v>42186</v>
      </c>
      <c r="D4657" s="5">
        <f>YEAR(Tabla1[[#This Row],[FECHA]])</f>
        <v>2015</v>
      </c>
      <c r="E4657" s="5">
        <f>IFERROR(VLOOKUP(Tabla1[[#This Row],[FECHA]],'COMPARENDOS TOTALES'!A:D,4,FALSE),0)</f>
        <v>58</v>
      </c>
      <c r="F4657" s="9">
        <f>IFERROR(VLOOKUP(Tabla1[[#This Row],[FECHA]],'COMPARENDOS TOTALES'!A:D,3,FALSE),0)</f>
        <v>35922510</v>
      </c>
      <c r="G4657" s="5">
        <f>IFERROR(VLOOKUP(Tabla1[[#This Row],[FECHA]],EXONERACIONES!A:D,4,FALSE),0)</f>
        <v>2</v>
      </c>
      <c r="H4657" s="9">
        <f>IFERROR(VLOOKUP(Tabla1[[#This Row],[FECHA]],EXONERACIONES!A:D,3,FALSE),0)</f>
        <v>1288700</v>
      </c>
      <c r="I4657" s="5">
        <f>IFERROR(VLOOKUP(Tabla1[[#This Row],[FECHA]],'SIMIT CON RES'!A:D,4,FALSE),0)</f>
        <v>28</v>
      </c>
      <c r="J4657" s="9">
        <f>IFERROR(VLOOKUP(Tabla1[[#This Row],[FECHA]],'SIMIT CON RES'!A:D,3,FALSE),0)</f>
        <v>18041800</v>
      </c>
      <c r="K4657">
        <f>IFERROR(VLOOKUP(Tabla1[[#This Row],[FECHA]],'SIMIT SIN RES'!A:D,4,FALSE),0)</f>
        <v>1</v>
      </c>
      <c r="L4657" s="9">
        <f>IFERROR(VLOOKUP(Tabla1[[#This Row],[FECHA]],'SIMIT SIN RES'!A:D,3,FALSE),0)</f>
        <v>644350</v>
      </c>
      <c r="M4657" s="5">
        <f>IFERROR(VLOOKUP(Tabla1[[#This Row],[FECHA]],'RECAUDOS DE COMPARENDOS'!A:D,4,FALSE),0)</f>
        <v>0</v>
      </c>
      <c r="N4657" s="9">
        <f>IFERROR(VLOOKUP(Tabla1[[#This Row],[FECHA]],'RECAUDOS DE COMPARENDOS'!A:D,3,FALSE),0)</f>
        <v>0</v>
      </c>
      <c r="O4657" s="5">
        <f>IFERROR(VLOOKUP(Tabla1[[#This Row],[FECHA]],'RECAUDOS DE RESOLUCIONES'!A:D,4,FALSE),0)</f>
        <v>0</v>
      </c>
      <c r="P4657" s="9">
        <f>IFERROR(VLOOKUP(Tabla1[[#This Row],[FECHA]],'RECAUDOS DE RESOLUCIONES'!A:D,3,FALSE),0)</f>
        <v>0</v>
      </c>
      <c r="Q465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27</v>
      </c>
      <c r="R4657" s="9">
        <f>Tabla1[V. COMPARENDOS]-(Tabla1[V. EXONERACIONES]+Tabla1[[#This Row],[V. SIMIT CON RESOLUCION]]+Tabla1[[#This Row],[V. SIMIT SIN RESOLUCION]]+Tabla1[[#This Row],[V. RECAUDOS COMPARENDOS]]+Tabla1[[#This Row],[V. RECAUDOS RESOLUCIONES]])</f>
        <v>15947660</v>
      </c>
      <c r="S4657" s="11">
        <f>IFERROR(VLOOKUP(Tabla1[[#This Row],[FECHA]],'RECAUDOS LOCALES'!A:D,4,FALSE),0)</f>
        <v>0</v>
      </c>
      <c r="T4657" s="9">
        <f>IFERROR(VLOOKUP(Tabla1[[#This Row],[FECHA]],'RECAUDOS LOCALES'!A:D,3,FALSE),0)</f>
        <v>0</v>
      </c>
      <c r="U4657" s="11">
        <f>IFERROR(VLOOKUP(Tabla1[[#This Row],[FECHA]],'RECAUDOS EXTERNOS'!A:D,4,FALSE),0)</f>
        <v>65</v>
      </c>
      <c r="V4657" s="9">
        <f>IFERROR(VLOOKUP(Tabla1[[#This Row],[FECHA]],'RECAUDOS EXTERNOS'!A:D,3,FALSE),0)</f>
        <v>19715003</v>
      </c>
    </row>
    <row r="4658" spans="1:22" x14ac:dyDescent="0.25">
      <c r="A4658" s="1">
        <v>42217</v>
      </c>
      <c r="B4658" s="3" t="s">
        <v>5</v>
      </c>
      <c r="C4658" s="2">
        <v>42217</v>
      </c>
      <c r="D4658" s="5">
        <f>YEAR(Tabla1[[#This Row],[FECHA]])</f>
        <v>2015</v>
      </c>
      <c r="E4658" s="5">
        <f>IFERROR(VLOOKUP(Tabla1[[#This Row],[FECHA]],'COMPARENDOS TOTALES'!A:D,4,FALSE),0)</f>
        <v>101</v>
      </c>
      <c r="F4658" s="9">
        <f>IFERROR(VLOOKUP(Tabla1[[#This Row],[FECHA]],'COMPARENDOS TOTALES'!A:D,3,FALSE),0)</f>
        <v>61978411</v>
      </c>
      <c r="G4658" s="5">
        <f>IFERROR(VLOOKUP(Tabla1[[#This Row],[FECHA]],EXONERACIONES!A:D,4,FALSE),0)</f>
        <v>2</v>
      </c>
      <c r="H4658" s="9">
        <f>IFERROR(VLOOKUP(Tabla1[[#This Row],[FECHA]],EXONERACIONES!A:D,3,FALSE),0)</f>
        <v>1288700</v>
      </c>
      <c r="I4658" s="5">
        <f>IFERROR(VLOOKUP(Tabla1[[#This Row],[FECHA]],'SIMIT CON RES'!A:D,4,FALSE),0)</f>
        <v>34</v>
      </c>
      <c r="J4658" s="9">
        <f>IFERROR(VLOOKUP(Tabla1[[#This Row],[FECHA]],'SIMIT CON RES'!A:D,3,FALSE),0)</f>
        <v>21907900</v>
      </c>
      <c r="K4658">
        <f>IFERROR(VLOOKUP(Tabla1[[#This Row],[FECHA]],'SIMIT SIN RES'!A:D,4,FALSE),0)</f>
        <v>6</v>
      </c>
      <c r="L4658" s="9">
        <f>IFERROR(VLOOKUP(Tabla1[[#This Row],[FECHA]],'SIMIT SIN RES'!A:D,3,FALSE),0)</f>
        <v>3302293</v>
      </c>
      <c r="M4658" s="5">
        <f>IFERROR(VLOOKUP(Tabla1[[#This Row],[FECHA]],'RECAUDOS DE COMPARENDOS'!A:D,4,FALSE),0)</f>
        <v>0</v>
      </c>
      <c r="N4658" s="9">
        <f>IFERROR(VLOOKUP(Tabla1[[#This Row],[FECHA]],'RECAUDOS DE COMPARENDOS'!A:D,3,FALSE),0)</f>
        <v>0</v>
      </c>
      <c r="O4658" s="5">
        <f>IFERROR(VLOOKUP(Tabla1[[#This Row],[FECHA]],'RECAUDOS DE RESOLUCIONES'!A:D,4,FALSE),0)</f>
        <v>0</v>
      </c>
      <c r="P4658" s="9">
        <f>IFERROR(VLOOKUP(Tabla1[[#This Row],[FECHA]],'RECAUDOS DE RESOLUCIONES'!A:D,3,FALSE),0)</f>
        <v>0</v>
      </c>
      <c r="Q465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59</v>
      </c>
      <c r="R4658" s="9">
        <f>Tabla1[V. COMPARENDOS]-(Tabla1[V. EXONERACIONES]+Tabla1[[#This Row],[V. SIMIT CON RESOLUCION]]+Tabla1[[#This Row],[V. SIMIT SIN RESOLUCION]]+Tabla1[[#This Row],[V. RECAUDOS COMPARENDOS]]+Tabla1[[#This Row],[V. RECAUDOS RESOLUCIONES]])</f>
        <v>35479518</v>
      </c>
      <c r="S4658" s="11">
        <f>IFERROR(VLOOKUP(Tabla1[[#This Row],[FECHA]],'RECAUDOS LOCALES'!A:D,4,FALSE),0)</f>
        <v>0</v>
      </c>
      <c r="T4658" s="9">
        <f>IFERROR(VLOOKUP(Tabla1[[#This Row],[FECHA]],'RECAUDOS LOCALES'!A:D,3,FALSE),0)</f>
        <v>0</v>
      </c>
      <c r="U4658" s="11">
        <f>IFERROR(VLOOKUP(Tabla1[[#This Row],[FECHA]],'RECAUDOS EXTERNOS'!A:D,4,FALSE),0)</f>
        <v>4</v>
      </c>
      <c r="V4658" s="9">
        <f>IFERROR(VLOOKUP(Tabla1[[#This Row],[FECHA]],'RECAUDOS EXTERNOS'!A:D,3,FALSE),0)</f>
        <v>1256450</v>
      </c>
    </row>
    <row r="4659" spans="1:22" x14ac:dyDescent="0.25">
      <c r="A4659" s="1">
        <v>42218</v>
      </c>
      <c r="B4659" s="3" t="s">
        <v>4</v>
      </c>
      <c r="C4659" s="2">
        <v>42217</v>
      </c>
      <c r="D4659" s="5">
        <f>YEAR(Tabla1[[#This Row],[FECHA]])</f>
        <v>2015</v>
      </c>
      <c r="E4659" s="5">
        <f>IFERROR(VLOOKUP(Tabla1[[#This Row],[FECHA]],'COMPARENDOS TOTALES'!A:D,4,FALSE),0)</f>
        <v>62</v>
      </c>
      <c r="F4659" s="9">
        <f>IFERROR(VLOOKUP(Tabla1[[#This Row],[FECHA]],'COMPARENDOS TOTALES'!A:D,3,FALSE),0)</f>
        <v>37029986</v>
      </c>
      <c r="G4659" s="5">
        <f>IFERROR(VLOOKUP(Tabla1[[#This Row],[FECHA]],EXONERACIONES!A:D,4,FALSE),0)</f>
        <v>1</v>
      </c>
      <c r="H4659" s="9">
        <f>IFERROR(VLOOKUP(Tabla1[[#This Row],[FECHA]],EXONERACIONES!A:D,3,FALSE),0)</f>
        <v>644350</v>
      </c>
      <c r="I4659" s="5">
        <f>IFERROR(VLOOKUP(Tabla1[[#This Row],[FECHA]],'SIMIT CON RES'!A:D,4,FALSE),0)</f>
        <v>29</v>
      </c>
      <c r="J4659" s="9">
        <f>IFERROR(VLOOKUP(Tabla1[[#This Row],[FECHA]],'SIMIT CON RES'!A:D,3,FALSE),0)</f>
        <v>18686150</v>
      </c>
      <c r="K4659">
        <f>IFERROR(VLOOKUP(Tabla1[[#This Row],[FECHA]],'SIMIT SIN RES'!A:D,4,FALSE),0)</f>
        <v>8</v>
      </c>
      <c r="L4659" s="9">
        <f>IFERROR(VLOOKUP(Tabla1[[#This Row],[FECHA]],'SIMIT SIN RES'!A:D,3,FALSE),0)</f>
        <v>4470177</v>
      </c>
      <c r="M4659" s="5">
        <f>IFERROR(VLOOKUP(Tabla1[[#This Row],[FECHA]],'RECAUDOS DE COMPARENDOS'!A:D,4,FALSE),0)</f>
        <v>1</v>
      </c>
      <c r="N4659" s="9">
        <f>IFERROR(VLOOKUP(Tabla1[[#This Row],[FECHA]],'RECAUDOS DE COMPARENDOS'!A:D,3,FALSE),0)</f>
        <v>644350</v>
      </c>
      <c r="O4659" s="5">
        <f>IFERROR(VLOOKUP(Tabla1[[#This Row],[FECHA]],'RECAUDOS DE RESOLUCIONES'!A:D,4,FALSE),0)</f>
        <v>0</v>
      </c>
      <c r="P4659" s="9">
        <f>IFERROR(VLOOKUP(Tabla1[[#This Row],[FECHA]],'RECAUDOS DE RESOLUCIONES'!A:D,3,FALSE),0)</f>
        <v>0</v>
      </c>
      <c r="Q465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23</v>
      </c>
      <c r="R4659" s="9">
        <f>Tabla1[V. COMPARENDOS]-(Tabla1[V. EXONERACIONES]+Tabla1[[#This Row],[V. SIMIT CON RESOLUCION]]+Tabla1[[#This Row],[V. SIMIT SIN RESOLUCION]]+Tabla1[[#This Row],[V. RECAUDOS COMPARENDOS]]+Tabla1[[#This Row],[V. RECAUDOS RESOLUCIONES]])</f>
        <v>12584959</v>
      </c>
      <c r="S4659" s="11">
        <f>IFERROR(VLOOKUP(Tabla1[[#This Row],[FECHA]],'RECAUDOS LOCALES'!A:D,4,FALSE),0)</f>
        <v>0</v>
      </c>
      <c r="T4659" s="9">
        <f>IFERROR(VLOOKUP(Tabla1[[#This Row],[FECHA]],'RECAUDOS LOCALES'!A:D,3,FALSE),0)</f>
        <v>0</v>
      </c>
      <c r="U4659" s="11">
        <f>IFERROR(VLOOKUP(Tabla1[[#This Row],[FECHA]],'RECAUDOS EXTERNOS'!A:D,4,FALSE),0)</f>
        <v>0</v>
      </c>
      <c r="V4659" s="9">
        <f>IFERROR(VLOOKUP(Tabla1[[#This Row],[FECHA]],'RECAUDOS EXTERNOS'!A:D,3,FALSE),0)</f>
        <v>0</v>
      </c>
    </row>
    <row r="4660" spans="1:22" x14ac:dyDescent="0.25">
      <c r="A4660" s="1">
        <v>42219</v>
      </c>
      <c r="B4660" s="3" t="s">
        <v>1</v>
      </c>
      <c r="C4660" s="2">
        <v>42217</v>
      </c>
      <c r="D4660" s="5">
        <f>YEAR(Tabla1[[#This Row],[FECHA]])</f>
        <v>2015</v>
      </c>
      <c r="E4660" s="5">
        <f>IFERROR(VLOOKUP(Tabla1[[#This Row],[FECHA]],'COMPARENDOS TOTALES'!A:D,4,FALSE),0)</f>
        <v>76</v>
      </c>
      <c r="F4660" s="9">
        <f>IFERROR(VLOOKUP(Tabla1[[#This Row],[FECHA]],'COMPARENDOS TOTALES'!A:D,3,FALSE),0)</f>
        <v>45527348</v>
      </c>
      <c r="G4660" s="5">
        <f>IFERROR(VLOOKUP(Tabla1[[#This Row],[FECHA]],EXONERACIONES!A:D,4,FALSE),0)</f>
        <v>5</v>
      </c>
      <c r="H4660" s="9">
        <f>IFERROR(VLOOKUP(Tabla1[[#This Row],[FECHA]],EXONERACIONES!A:D,3,FALSE),0)</f>
        <v>2899575</v>
      </c>
      <c r="I4660" s="5">
        <f>IFERROR(VLOOKUP(Tabla1[[#This Row],[FECHA]],'SIMIT CON RES'!A:D,4,FALSE),0)</f>
        <v>30</v>
      </c>
      <c r="J4660" s="9">
        <f>IFERROR(VLOOKUP(Tabla1[[#This Row],[FECHA]],'SIMIT CON RES'!A:D,3,FALSE),0)</f>
        <v>19330500</v>
      </c>
      <c r="K4660">
        <f>IFERROR(VLOOKUP(Tabla1[[#This Row],[FECHA]],'SIMIT SIN RES'!A:D,4,FALSE),0)</f>
        <v>8</v>
      </c>
      <c r="L4660" s="9">
        <f>IFERROR(VLOOKUP(Tabla1[[#This Row],[FECHA]],'SIMIT SIN RES'!A:D,3,FALSE),0)</f>
        <v>4510450</v>
      </c>
      <c r="M4660" s="5">
        <f>IFERROR(VLOOKUP(Tabla1[[#This Row],[FECHA]],'RECAUDOS DE COMPARENDOS'!A:D,4,FALSE),0)</f>
        <v>0</v>
      </c>
      <c r="N4660" s="9">
        <f>IFERROR(VLOOKUP(Tabla1[[#This Row],[FECHA]],'RECAUDOS DE COMPARENDOS'!A:D,3,FALSE),0)</f>
        <v>0</v>
      </c>
      <c r="O4660" s="5">
        <f>IFERROR(VLOOKUP(Tabla1[[#This Row],[FECHA]],'RECAUDOS DE RESOLUCIONES'!A:D,4,FALSE),0)</f>
        <v>0</v>
      </c>
      <c r="P4660" s="9">
        <f>IFERROR(VLOOKUP(Tabla1[[#This Row],[FECHA]],'RECAUDOS DE RESOLUCIONES'!A:D,3,FALSE),0)</f>
        <v>0</v>
      </c>
      <c r="Q466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33</v>
      </c>
      <c r="R4660" s="9">
        <f>Tabla1[V. COMPARENDOS]-(Tabla1[V. EXONERACIONES]+Tabla1[[#This Row],[V. SIMIT CON RESOLUCION]]+Tabla1[[#This Row],[V. SIMIT SIN RESOLUCION]]+Tabla1[[#This Row],[V. RECAUDOS COMPARENDOS]]+Tabla1[[#This Row],[V. RECAUDOS RESOLUCIONES]])</f>
        <v>18786823</v>
      </c>
      <c r="S4660" s="11">
        <f>IFERROR(VLOOKUP(Tabla1[[#This Row],[FECHA]],'RECAUDOS LOCALES'!A:D,4,FALSE),0)</f>
        <v>1</v>
      </c>
      <c r="T4660" s="9">
        <f>IFERROR(VLOOKUP(Tabla1[[#This Row],[FECHA]],'RECAUDOS LOCALES'!A:D,3,FALSE),0)</f>
        <v>72289</v>
      </c>
      <c r="U4660" s="11">
        <f>IFERROR(VLOOKUP(Tabla1[[#This Row],[FECHA]],'RECAUDOS EXTERNOS'!A:D,4,FALSE),0)</f>
        <v>81</v>
      </c>
      <c r="V4660" s="9">
        <f>IFERROR(VLOOKUP(Tabla1[[#This Row],[FECHA]],'RECAUDOS EXTERNOS'!A:D,3,FALSE),0)</f>
        <v>24051601</v>
      </c>
    </row>
    <row r="4661" spans="1:22" x14ac:dyDescent="0.25">
      <c r="A4661" s="1">
        <v>42220</v>
      </c>
      <c r="B4661" s="3" t="s">
        <v>2</v>
      </c>
      <c r="C4661" s="2">
        <v>42217</v>
      </c>
      <c r="D4661" s="5">
        <f>YEAR(Tabla1[[#This Row],[FECHA]])</f>
        <v>2015</v>
      </c>
      <c r="E4661" s="5">
        <f>IFERROR(VLOOKUP(Tabla1[[#This Row],[FECHA]],'COMPARENDOS TOTALES'!A:D,4,FALSE),0)</f>
        <v>62</v>
      </c>
      <c r="F4661" s="9">
        <f>IFERROR(VLOOKUP(Tabla1[[#This Row],[FECHA]],'COMPARENDOS TOTALES'!A:D,3,FALSE),0)</f>
        <v>37956239</v>
      </c>
      <c r="G4661" s="5">
        <f>IFERROR(VLOOKUP(Tabla1[[#This Row],[FECHA]],EXONERACIONES!A:D,4,FALSE),0)</f>
        <v>2</v>
      </c>
      <c r="H4661" s="9">
        <f>IFERROR(VLOOKUP(Tabla1[[#This Row],[FECHA]],EXONERACIONES!A:D,3,FALSE),0)</f>
        <v>1167884</v>
      </c>
      <c r="I4661" s="5">
        <f>IFERROR(VLOOKUP(Tabla1[[#This Row],[FECHA]],'SIMIT CON RES'!A:D,4,FALSE),0)</f>
        <v>23</v>
      </c>
      <c r="J4661" s="9">
        <f>IFERROR(VLOOKUP(Tabla1[[#This Row],[FECHA]],'SIMIT CON RES'!A:D,3,FALSE),0)</f>
        <v>14820050</v>
      </c>
      <c r="K4661">
        <f>IFERROR(VLOOKUP(Tabla1[[#This Row],[FECHA]],'SIMIT SIN RES'!A:D,4,FALSE),0)</f>
        <v>3</v>
      </c>
      <c r="L4661" s="9">
        <f>IFERROR(VLOOKUP(Tabla1[[#This Row],[FECHA]],'SIMIT SIN RES'!A:D,3,FALSE),0)</f>
        <v>1933050</v>
      </c>
      <c r="M4661" s="5">
        <f>IFERROR(VLOOKUP(Tabla1[[#This Row],[FECHA]],'RECAUDOS DE COMPARENDOS'!A:D,4,FALSE),0)</f>
        <v>0</v>
      </c>
      <c r="N4661" s="9">
        <f>IFERROR(VLOOKUP(Tabla1[[#This Row],[FECHA]],'RECAUDOS DE COMPARENDOS'!A:D,3,FALSE),0)</f>
        <v>0</v>
      </c>
      <c r="O4661" s="5">
        <f>IFERROR(VLOOKUP(Tabla1[[#This Row],[FECHA]],'RECAUDOS DE RESOLUCIONES'!A:D,4,FALSE),0)</f>
        <v>0</v>
      </c>
      <c r="P4661" s="9">
        <f>IFERROR(VLOOKUP(Tabla1[[#This Row],[FECHA]],'RECAUDOS DE RESOLUCIONES'!A:D,3,FALSE),0)</f>
        <v>0</v>
      </c>
      <c r="Q466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34</v>
      </c>
      <c r="R4661" s="9">
        <f>Tabla1[V. COMPARENDOS]-(Tabla1[V. EXONERACIONES]+Tabla1[[#This Row],[V. SIMIT CON RESOLUCION]]+Tabla1[[#This Row],[V. SIMIT SIN RESOLUCION]]+Tabla1[[#This Row],[V. RECAUDOS COMPARENDOS]]+Tabla1[[#This Row],[V. RECAUDOS RESOLUCIONES]])</f>
        <v>20035255</v>
      </c>
      <c r="S4661" s="11">
        <f>IFERROR(VLOOKUP(Tabla1[[#This Row],[FECHA]],'RECAUDOS LOCALES'!A:D,4,FALSE),0)</f>
        <v>3</v>
      </c>
      <c r="T4661" s="9">
        <f>IFERROR(VLOOKUP(Tabla1[[#This Row],[FECHA]],'RECAUDOS LOCALES'!A:D,3,FALSE),0)</f>
        <v>440185</v>
      </c>
      <c r="U4661" s="11">
        <f>IFERROR(VLOOKUP(Tabla1[[#This Row],[FECHA]],'RECAUDOS EXTERNOS'!A:D,4,FALSE),0)</f>
        <v>97</v>
      </c>
      <c r="V4661" s="9">
        <f>IFERROR(VLOOKUP(Tabla1[[#This Row],[FECHA]],'RECAUDOS EXTERNOS'!A:D,3,FALSE),0)</f>
        <v>25593915</v>
      </c>
    </row>
    <row r="4662" spans="1:22" x14ac:dyDescent="0.25">
      <c r="A4662" s="1">
        <v>42221</v>
      </c>
      <c r="B4662" s="3" t="s">
        <v>3</v>
      </c>
      <c r="C4662" s="2">
        <v>42217</v>
      </c>
      <c r="D4662" s="5">
        <f>YEAR(Tabla1[[#This Row],[FECHA]])</f>
        <v>2015</v>
      </c>
      <c r="E4662" s="5">
        <f>IFERROR(VLOOKUP(Tabla1[[#This Row],[FECHA]],'COMPARENDOS TOTALES'!A:D,4,FALSE),0)</f>
        <v>64</v>
      </c>
      <c r="F4662" s="9">
        <f>IFERROR(VLOOKUP(Tabla1[[#This Row],[FECHA]],'COMPARENDOS TOTALES'!A:D,3,FALSE),0)</f>
        <v>39869154</v>
      </c>
      <c r="G4662" s="5">
        <f>IFERROR(VLOOKUP(Tabla1[[#This Row],[FECHA]],EXONERACIONES!A:D,4,FALSE),0)</f>
        <v>2</v>
      </c>
      <c r="H4662" s="9">
        <f>IFERROR(VLOOKUP(Tabla1[[#This Row],[FECHA]],EXONERACIONES!A:D,3,FALSE),0)</f>
        <v>1288700</v>
      </c>
      <c r="I4662" s="5">
        <f>IFERROR(VLOOKUP(Tabla1[[#This Row],[FECHA]],'SIMIT CON RES'!A:D,4,FALSE),0)</f>
        <v>24</v>
      </c>
      <c r="J4662" s="9">
        <f>IFERROR(VLOOKUP(Tabla1[[#This Row],[FECHA]],'SIMIT CON RES'!A:D,3,FALSE),0)</f>
        <v>15464400</v>
      </c>
      <c r="K4662">
        <f>IFERROR(VLOOKUP(Tabla1[[#This Row],[FECHA]],'SIMIT SIN RES'!A:D,4,FALSE),0)</f>
        <v>6</v>
      </c>
      <c r="L4662" s="9">
        <f>IFERROR(VLOOKUP(Tabla1[[#This Row],[FECHA]],'SIMIT SIN RES'!A:D,3,FALSE),0)</f>
        <v>3866100</v>
      </c>
      <c r="M4662" s="5">
        <f>IFERROR(VLOOKUP(Tabla1[[#This Row],[FECHA]],'RECAUDOS DE COMPARENDOS'!A:D,4,FALSE),0)</f>
        <v>0</v>
      </c>
      <c r="N4662" s="9">
        <f>IFERROR(VLOOKUP(Tabla1[[#This Row],[FECHA]],'RECAUDOS DE COMPARENDOS'!A:D,3,FALSE),0)</f>
        <v>0</v>
      </c>
      <c r="O4662" s="5">
        <f>IFERROR(VLOOKUP(Tabla1[[#This Row],[FECHA]],'RECAUDOS DE RESOLUCIONES'!A:D,4,FALSE),0)</f>
        <v>0</v>
      </c>
      <c r="P4662" s="9">
        <f>IFERROR(VLOOKUP(Tabla1[[#This Row],[FECHA]],'RECAUDOS DE RESOLUCIONES'!A:D,3,FALSE),0)</f>
        <v>0</v>
      </c>
      <c r="Q466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32</v>
      </c>
      <c r="R4662" s="9">
        <f>Tabla1[V. COMPARENDOS]-(Tabla1[V. EXONERACIONES]+Tabla1[[#This Row],[V. SIMIT CON RESOLUCION]]+Tabla1[[#This Row],[V. SIMIT SIN RESOLUCION]]+Tabla1[[#This Row],[V. RECAUDOS COMPARENDOS]]+Tabla1[[#This Row],[V. RECAUDOS RESOLUCIONES]])</f>
        <v>19249954</v>
      </c>
      <c r="S4662" s="11">
        <f>IFERROR(VLOOKUP(Tabla1[[#This Row],[FECHA]],'RECAUDOS LOCALES'!A:D,4,FALSE),0)</f>
        <v>3</v>
      </c>
      <c r="T4662" s="9">
        <f>IFERROR(VLOOKUP(Tabla1[[#This Row],[FECHA]],'RECAUDOS LOCALES'!A:D,3,FALSE),0)</f>
        <v>751291</v>
      </c>
      <c r="U4662" s="11">
        <f>IFERROR(VLOOKUP(Tabla1[[#This Row],[FECHA]],'RECAUDOS EXTERNOS'!A:D,4,FALSE),0)</f>
        <v>102</v>
      </c>
      <c r="V4662" s="9">
        <f>IFERROR(VLOOKUP(Tabla1[[#This Row],[FECHA]],'RECAUDOS EXTERNOS'!A:D,3,FALSE),0)</f>
        <v>29108622</v>
      </c>
    </row>
    <row r="4663" spans="1:22" x14ac:dyDescent="0.25">
      <c r="A4663" s="1">
        <v>42222</v>
      </c>
      <c r="B4663" s="3" t="s">
        <v>6</v>
      </c>
      <c r="C4663" s="2">
        <v>42217</v>
      </c>
      <c r="D4663" s="5">
        <f>YEAR(Tabla1[[#This Row],[FECHA]])</f>
        <v>2015</v>
      </c>
      <c r="E4663" s="5">
        <f>IFERROR(VLOOKUP(Tabla1[[#This Row],[FECHA]],'COMPARENDOS TOTALES'!A:D,4,FALSE),0)</f>
        <v>79</v>
      </c>
      <c r="F4663" s="9">
        <f>IFERROR(VLOOKUP(Tabla1[[#This Row],[FECHA]],'COMPARENDOS TOTALES'!A:D,3,FALSE),0)</f>
        <v>48044342</v>
      </c>
      <c r="G4663" s="5">
        <f>IFERROR(VLOOKUP(Tabla1[[#This Row],[FECHA]],EXONERACIONES!A:D,4,FALSE),0)</f>
        <v>4</v>
      </c>
      <c r="H4663" s="9">
        <f>IFERROR(VLOOKUP(Tabla1[[#This Row],[FECHA]],EXONERACIONES!A:D,3,FALSE),0)</f>
        <v>2577400</v>
      </c>
      <c r="I4663" s="5">
        <f>IFERROR(VLOOKUP(Tabla1[[#This Row],[FECHA]],'SIMIT CON RES'!A:D,4,FALSE),0)</f>
        <v>29</v>
      </c>
      <c r="J4663" s="9">
        <f>IFERROR(VLOOKUP(Tabla1[[#This Row],[FECHA]],'SIMIT CON RES'!A:D,3,FALSE),0)</f>
        <v>18686150</v>
      </c>
      <c r="K4663">
        <f>IFERROR(VLOOKUP(Tabla1[[#This Row],[FECHA]],'SIMIT SIN RES'!A:D,4,FALSE),0)</f>
        <v>5</v>
      </c>
      <c r="L4663" s="9">
        <f>IFERROR(VLOOKUP(Tabla1[[#This Row],[FECHA]],'SIMIT SIN RES'!A:D,3,FALSE),0)</f>
        <v>2778759</v>
      </c>
      <c r="M4663" s="5">
        <f>IFERROR(VLOOKUP(Tabla1[[#This Row],[FECHA]],'RECAUDOS DE COMPARENDOS'!A:D,4,FALSE),0)</f>
        <v>0</v>
      </c>
      <c r="N4663" s="9">
        <f>IFERROR(VLOOKUP(Tabla1[[#This Row],[FECHA]],'RECAUDOS DE COMPARENDOS'!A:D,3,FALSE),0)</f>
        <v>0</v>
      </c>
      <c r="O4663" s="5">
        <f>IFERROR(VLOOKUP(Tabla1[[#This Row],[FECHA]],'RECAUDOS DE RESOLUCIONES'!A:D,4,FALSE),0)</f>
        <v>0</v>
      </c>
      <c r="P4663" s="9">
        <f>IFERROR(VLOOKUP(Tabla1[[#This Row],[FECHA]],'RECAUDOS DE RESOLUCIONES'!A:D,3,FALSE),0)</f>
        <v>0</v>
      </c>
      <c r="Q466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41</v>
      </c>
      <c r="R4663" s="9">
        <f>Tabla1[V. COMPARENDOS]-(Tabla1[V. EXONERACIONES]+Tabla1[[#This Row],[V. SIMIT CON RESOLUCION]]+Tabla1[[#This Row],[V. SIMIT SIN RESOLUCION]]+Tabla1[[#This Row],[V. RECAUDOS COMPARENDOS]]+Tabla1[[#This Row],[V. RECAUDOS RESOLUCIONES]])</f>
        <v>24002033</v>
      </c>
      <c r="S4663" s="11">
        <f>IFERROR(VLOOKUP(Tabla1[[#This Row],[FECHA]],'RECAUDOS LOCALES'!A:D,4,FALSE),0)</f>
        <v>3</v>
      </c>
      <c r="T4663" s="9">
        <f>IFERROR(VLOOKUP(Tabla1[[#This Row],[FECHA]],'RECAUDOS LOCALES'!A:D,3,FALSE),0)</f>
        <v>850000</v>
      </c>
      <c r="U4663" s="11">
        <f>IFERROR(VLOOKUP(Tabla1[[#This Row],[FECHA]],'RECAUDOS EXTERNOS'!A:D,4,FALSE),0)</f>
        <v>86</v>
      </c>
      <c r="V4663" s="9">
        <f>IFERROR(VLOOKUP(Tabla1[[#This Row],[FECHA]],'RECAUDOS EXTERNOS'!A:D,3,FALSE),0)</f>
        <v>25599817</v>
      </c>
    </row>
    <row r="4664" spans="1:22" x14ac:dyDescent="0.25">
      <c r="A4664" s="1">
        <v>42223</v>
      </c>
      <c r="B4664" s="3" t="s">
        <v>0</v>
      </c>
      <c r="C4664" s="2">
        <v>42217</v>
      </c>
      <c r="D4664" s="5">
        <f>YEAR(Tabla1[[#This Row],[FECHA]])</f>
        <v>2015</v>
      </c>
      <c r="E4664" s="5">
        <f>IFERROR(VLOOKUP(Tabla1[[#This Row],[FECHA]],'COMPARENDOS TOTALES'!A:D,4,FALSE),0)</f>
        <v>182</v>
      </c>
      <c r="F4664" s="9">
        <f>IFERROR(VLOOKUP(Tabla1[[#This Row],[FECHA]],'COMPARENDOS TOTALES'!A:D,3,FALSE),0)</f>
        <v>110928864</v>
      </c>
      <c r="G4664" s="5">
        <f>IFERROR(VLOOKUP(Tabla1[[#This Row],[FECHA]],EXONERACIONES!A:D,4,FALSE),0)</f>
        <v>9</v>
      </c>
      <c r="H4664" s="9">
        <f>IFERROR(VLOOKUP(Tabla1[[#This Row],[FECHA]],EXONERACIONES!A:D,3,FALSE),0)</f>
        <v>5799150</v>
      </c>
      <c r="I4664" s="5">
        <f>IFERROR(VLOOKUP(Tabla1[[#This Row],[FECHA]],'SIMIT CON RES'!A:D,4,FALSE),0)</f>
        <v>84</v>
      </c>
      <c r="J4664" s="9">
        <f>IFERROR(VLOOKUP(Tabla1[[#This Row],[FECHA]],'SIMIT CON RES'!A:D,3,FALSE),0)</f>
        <v>54125400</v>
      </c>
      <c r="K4664">
        <f>IFERROR(VLOOKUP(Tabla1[[#This Row],[FECHA]],'SIMIT SIN RES'!A:D,4,FALSE),0)</f>
        <v>11</v>
      </c>
      <c r="L4664" s="9">
        <f>IFERROR(VLOOKUP(Tabla1[[#This Row],[FECHA]],'SIMIT SIN RES'!A:D,3,FALSE),0)</f>
        <v>6201868</v>
      </c>
      <c r="M4664" s="5">
        <f>IFERROR(VLOOKUP(Tabla1[[#This Row],[FECHA]],'RECAUDOS DE COMPARENDOS'!A:D,4,FALSE),0)</f>
        <v>0</v>
      </c>
      <c r="N4664" s="9">
        <f>IFERROR(VLOOKUP(Tabla1[[#This Row],[FECHA]],'RECAUDOS DE COMPARENDOS'!A:D,3,FALSE),0)</f>
        <v>0</v>
      </c>
      <c r="O4664" s="5">
        <f>IFERROR(VLOOKUP(Tabla1[[#This Row],[FECHA]],'RECAUDOS DE RESOLUCIONES'!A:D,4,FALSE),0)</f>
        <v>0</v>
      </c>
      <c r="P4664" s="9">
        <f>IFERROR(VLOOKUP(Tabla1[[#This Row],[FECHA]],'RECAUDOS DE RESOLUCIONES'!A:D,3,FALSE),0)</f>
        <v>0</v>
      </c>
      <c r="Q466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78</v>
      </c>
      <c r="R4664" s="9">
        <f>Tabla1[V. COMPARENDOS]-(Tabla1[V. EXONERACIONES]+Tabla1[[#This Row],[V. SIMIT CON RESOLUCION]]+Tabla1[[#This Row],[V. SIMIT SIN RESOLUCION]]+Tabla1[[#This Row],[V. RECAUDOS COMPARENDOS]]+Tabla1[[#This Row],[V. RECAUDOS RESOLUCIONES]])</f>
        <v>44802446</v>
      </c>
      <c r="S4664" s="11">
        <f>IFERROR(VLOOKUP(Tabla1[[#This Row],[FECHA]],'RECAUDOS LOCALES'!A:D,4,FALSE),0)</f>
        <v>0</v>
      </c>
      <c r="T4664" s="9">
        <f>IFERROR(VLOOKUP(Tabla1[[#This Row],[FECHA]],'RECAUDOS LOCALES'!A:D,3,FALSE),0)</f>
        <v>0</v>
      </c>
      <c r="U4664" s="11">
        <f>IFERROR(VLOOKUP(Tabla1[[#This Row],[FECHA]],'RECAUDOS EXTERNOS'!A:D,4,FALSE),0)</f>
        <v>0</v>
      </c>
      <c r="V4664" s="9">
        <f>IFERROR(VLOOKUP(Tabla1[[#This Row],[FECHA]],'RECAUDOS EXTERNOS'!A:D,3,FALSE),0)</f>
        <v>0</v>
      </c>
    </row>
    <row r="4665" spans="1:22" x14ac:dyDescent="0.25">
      <c r="A4665" s="1">
        <v>42224</v>
      </c>
      <c r="B4665" s="3" t="s">
        <v>5</v>
      </c>
      <c r="C4665" s="2">
        <v>42217</v>
      </c>
      <c r="D4665" s="5">
        <f>YEAR(Tabla1[[#This Row],[FECHA]])</f>
        <v>2015</v>
      </c>
      <c r="E4665" s="5">
        <f>IFERROR(VLOOKUP(Tabla1[[#This Row],[FECHA]],'COMPARENDOS TOTALES'!A:D,4,FALSE),0)</f>
        <v>99</v>
      </c>
      <c r="F4665" s="9">
        <f>IFERROR(VLOOKUP(Tabla1[[#This Row],[FECHA]],'COMPARENDOS TOTALES'!A:D,3,FALSE),0)</f>
        <v>59239921</v>
      </c>
      <c r="G4665" s="5">
        <f>IFERROR(VLOOKUP(Tabla1[[#This Row],[FECHA]],EXONERACIONES!A:D,4,FALSE),0)</f>
        <v>5</v>
      </c>
      <c r="H4665" s="9">
        <f>IFERROR(VLOOKUP(Tabla1[[#This Row],[FECHA]],EXONERACIONES!A:D,3,FALSE),0)</f>
        <v>3221750</v>
      </c>
      <c r="I4665" s="5">
        <f>IFERROR(VLOOKUP(Tabla1[[#This Row],[FECHA]],'SIMIT CON RES'!A:D,4,FALSE),0)</f>
        <v>43</v>
      </c>
      <c r="J4665" s="9">
        <f>IFERROR(VLOOKUP(Tabla1[[#This Row],[FECHA]],'SIMIT CON RES'!A:D,3,FALSE),0)</f>
        <v>27707050</v>
      </c>
      <c r="K4665">
        <f>IFERROR(VLOOKUP(Tabla1[[#This Row],[FECHA]],'SIMIT SIN RES'!A:D,4,FALSE),0)</f>
        <v>5</v>
      </c>
      <c r="L4665" s="9">
        <f>IFERROR(VLOOKUP(Tabla1[[#This Row],[FECHA]],'SIMIT SIN RES'!A:D,3,FALSE),0)</f>
        <v>2617671</v>
      </c>
      <c r="M4665" s="5">
        <f>IFERROR(VLOOKUP(Tabla1[[#This Row],[FECHA]],'RECAUDOS DE COMPARENDOS'!A:D,4,FALSE),0)</f>
        <v>0</v>
      </c>
      <c r="N4665" s="9">
        <f>IFERROR(VLOOKUP(Tabla1[[#This Row],[FECHA]],'RECAUDOS DE COMPARENDOS'!A:D,3,FALSE),0)</f>
        <v>0</v>
      </c>
      <c r="O4665" s="5">
        <f>IFERROR(VLOOKUP(Tabla1[[#This Row],[FECHA]],'RECAUDOS DE RESOLUCIONES'!A:D,4,FALSE),0)</f>
        <v>0</v>
      </c>
      <c r="P4665" s="9">
        <f>IFERROR(VLOOKUP(Tabla1[[#This Row],[FECHA]],'RECAUDOS DE RESOLUCIONES'!A:D,3,FALSE),0)</f>
        <v>0</v>
      </c>
      <c r="Q466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46</v>
      </c>
      <c r="R4665" s="9">
        <f>Tabla1[V. COMPARENDOS]-(Tabla1[V. EXONERACIONES]+Tabla1[[#This Row],[V. SIMIT CON RESOLUCION]]+Tabla1[[#This Row],[V. SIMIT SIN RESOLUCION]]+Tabla1[[#This Row],[V. RECAUDOS COMPARENDOS]]+Tabla1[[#This Row],[V. RECAUDOS RESOLUCIONES]])</f>
        <v>25693450</v>
      </c>
      <c r="S4665" s="11">
        <f>IFERROR(VLOOKUP(Tabla1[[#This Row],[FECHA]],'RECAUDOS LOCALES'!A:D,4,FALSE),0)</f>
        <v>0</v>
      </c>
      <c r="T4665" s="9">
        <f>IFERROR(VLOOKUP(Tabla1[[#This Row],[FECHA]],'RECAUDOS LOCALES'!A:D,3,FALSE),0)</f>
        <v>0</v>
      </c>
      <c r="U4665" s="11">
        <f>IFERROR(VLOOKUP(Tabla1[[#This Row],[FECHA]],'RECAUDOS EXTERNOS'!A:D,4,FALSE),0)</f>
        <v>10</v>
      </c>
      <c r="V4665" s="9">
        <f>IFERROR(VLOOKUP(Tabla1[[#This Row],[FECHA]],'RECAUDOS EXTERNOS'!A:D,3,FALSE),0)</f>
        <v>3449908</v>
      </c>
    </row>
    <row r="4666" spans="1:22" x14ac:dyDescent="0.25">
      <c r="A4666" s="1">
        <v>42225</v>
      </c>
      <c r="B4666" s="3" t="s">
        <v>4</v>
      </c>
      <c r="C4666" s="2">
        <v>42217</v>
      </c>
      <c r="D4666" s="5">
        <f>YEAR(Tabla1[[#This Row],[FECHA]])</f>
        <v>2015</v>
      </c>
      <c r="E4666" s="5">
        <f>IFERROR(VLOOKUP(Tabla1[[#This Row],[FECHA]],'COMPARENDOS TOTALES'!A:D,4,FALSE),0)</f>
        <v>131</v>
      </c>
      <c r="F4666" s="9">
        <f>IFERROR(VLOOKUP(Tabla1[[#This Row],[FECHA]],'COMPARENDOS TOTALES'!A:D,3,FALSE),0)</f>
        <v>77543487</v>
      </c>
      <c r="G4666" s="5">
        <f>IFERROR(VLOOKUP(Tabla1[[#This Row],[FECHA]],EXONERACIONES!A:D,4,FALSE),0)</f>
        <v>8</v>
      </c>
      <c r="H4666" s="9">
        <f>IFERROR(VLOOKUP(Tabla1[[#This Row],[FECHA]],EXONERACIONES!A:D,3,FALSE),0)</f>
        <v>5154800</v>
      </c>
      <c r="I4666" s="5">
        <f>IFERROR(VLOOKUP(Tabla1[[#This Row],[FECHA]],'SIMIT CON RES'!A:D,4,FALSE),0)</f>
        <v>57</v>
      </c>
      <c r="J4666" s="9">
        <f>IFERROR(VLOOKUP(Tabla1[[#This Row],[FECHA]],'SIMIT CON RES'!A:D,3,FALSE),0)</f>
        <v>36727950</v>
      </c>
      <c r="K4666">
        <f>IFERROR(VLOOKUP(Tabla1[[#This Row],[FECHA]],'SIMIT SIN RES'!A:D,4,FALSE),0)</f>
        <v>11</v>
      </c>
      <c r="L4666" s="9">
        <f>IFERROR(VLOOKUP(Tabla1[[#This Row],[FECHA]],'SIMIT SIN RES'!A:D,3,FALSE),0)</f>
        <v>5557518</v>
      </c>
      <c r="M4666" s="5">
        <f>IFERROR(VLOOKUP(Tabla1[[#This Row],[FECHA]],'RECAUDOS DE COMPARENDOS'!A:D,4,FALSE),0)</f>
        <v>0</v>
      </c>
      <c r="N4666" s="9">
        <f>IFERROR(VLOOKUP(Tabla1[[#This Row],[FECHA]],'RECAUDOS DE COMPARENDOS'!A:D,3,FALSE),0)</f>
        <v>0</v>
      </c>
      <c r="O4666" s="5">
        <f>IFERROR(VLOOKUP(Tabla1[[#This Row],[FECHA]],'RECAUDOS DE RESOLUCIONES'!A:D,4,FALSE),0)</f>
        <v>0</v>
      </c>
      <c r="P4666" s="9">
        <f>IFERROR(VLOOKUP(Tabla1[[#This Row],[FECHA]],'RECAUDOS DE RESOLUCIONES'!A:D,3,FALSE),0)</f>
        <v>0</v>
      </c>
      <c r="Q466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55</v>
      </c>
      <c r="R4666" s="9">
        <f>Tabla1[V. COMPARENDOS]-(Tabla1[V. EXONERACIONES]+Tabla1[[#This Row],[V. SIMIT CON RESOLUCION]]+Tabla1[[#This Row],[V. SIMIT SIN RESOLUCION]]+Tabla1[[#This Row],[V. RECAUDOS COMPARENDOS]]+Tabla1[[#This Row],[V. RECAUDOS RESOLUCIONES]])</f>
        <v>30103219</v>
      </c>
      <c r="S4666" s="11">
        <f>IFERROR(VLOOKUP(Tabla1[[#This Row],[FECHA]],'RECAUDOS LOCALES'!A:D,4,FALSE),0)</f>
        <v>0</v>
      </c>
      <c r="T4666" s="9">
        <f>IFERROR(VLOOKUP(Tabla1[[#This Row],[FECHA]],'RECAUDOS LOCALES'!A:D,3,FALSE),0)</f>
        <v>0</v>
      </c>
      <c r="U4666" s="11">
        <f>IFERROR(VLOOKUP(Tabla1[[#This Row],[FECHA]],'RECAUDOS EXTERNOS'!A:D,4,FALSE),0)</f>
        <v>0</v>
      </c>
      <c r="V4666" s="9">
        <f>IFERROR(VLOOKUP(Tabla1[[#This Row],[FECHA]],'RECAUDOS EXTERNOS'!A:D,3,FALSE),0)</f>
        <v>0</v>
      </c>
    </row>
    <row r="4667" spans="1:22" x14ac:dyDescent="0.25">
      <c r="A4667" s="1">
        <v>42226</v>
      </c>
      <c r="B4667" s="3" t="s">
        <v>1</v>
      </c>
      <c r="C4667" s="2">
        <v>42217</v>
      </c>
      <c r="D4667" s="5">
        <f>YEAR(Tabla1[[#This Row],[FECHA]])</f>
        <v>2015</v>
      </c>
      <c r="E4667" s="5">
        <f>IFERROR(VLOOKUP(Tabla1[[#This Row],[FECHA]],'COMPARENDOS TOTALES'!A:D,4,FALSE),0)</f>
        <v>94</v>
      </c>
      <c r="F4667" s="9">
        <f>IFERROR(VLOOKUP(Tabla1[[#This Row],[FECHA]],'COMPARENDOS TOTALES'!A:D,3,FALSE),0)</f>
        <v>57588775</v>
      </c>
      <c r="G4667" s="5">
        <f>IFERROR(VLOOKUP(Tabla1[[#This Row],[FECHA]],EXONERACIONES!A:D,4,FALSE),0)</f>
        <v>8</v>
      </c>
      <c r="H4667" s="9">
        <f>IFERROR(VLOOKUP(Tabla1[[#This Row],[FECHA]],EXONERACIONES!A:D,3,FALSE),0)</f>
        <v>5154800</v>
      </c>
      <c r="I4667" s="5">
        <f>IFERROR(VLOOKUP(Tabla1[[#This Row],[FECHA]],'SIMIT CON RES'!A:D,4,FALSE),0)</f>
        <v>37</v>
      </c>
      <c r="J4667" s="9">
        <f>IFERROR(VLOOKUP(Tabla1[[#This Row],[FECHA]],'SIMIT CON RES'!A:D,3,FALSE),0)</f>
        <v>23840950</v>
      </c>
      <c r="K4667">
        <f>IFERROR(VLOOKUP(Tabla1[[#This Row],[FECHA]],'SIMIT SIN RES'!A:D,4,FALSE),0)</f>
        <v>4</v>
      </c>
      <c r="L4667" s="9">
        <f>IFERROR(VLOOKUP(Tabla1[[#This Row],[FECHA]],'SIMIT SIN RES'!A:D,3,FALSE),0)</f>
        <v>2255225</v>
      </c>
      <c r="M4667" s="5">
        <f>IFERROR(VLOOKUP(Tabla1[[#This Row],[FECHA]],'RECAUDOS DE COMPARENDOS'!A:D,4,FALSE),0)</f>
        <v>1</v>
      </c>
      <c r="N4667" s="9">
        <f>IFERROR(VLOOKUP(Tabla1[[#This Row],[FECHA]],'RECAUDOS DE COMPARENDOS'!A:D,3,FALSE),0)</f>
        <v>644350</v>
      </c>
      <c r="O4667" s="5">
        <f>IFERROR(VLOOKUP(Tabla1[[#This Row],[FECHA]],'RECAUDOS DE RESOLUCIONES'!A:D,4,FALSE),0)</f>
        <v>0</v>
      </c>
      <c r="P4667" s="9">
        <f>IFERROR(VLOOKUP(Tabla1[[#This Row],[FECHA]],'RECAUDOS DE RESOLUCIONES'!A:D,3,FALSE),0)</f>
        <v>0</v>
      </c>
      <c r="Q466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44</v>
      </c>
      <c r="R4667" s="9">
        <f>Tabla1[V. COMPARENDOS]-(Tabla1[V. EXONERACIONES]+Tabla1[[#This Row],[V. SIMIT CON RESOLUCION]]+Tabla1[[#This Row],[V. SIMIT SIN RESOLUCION]]+Tabla1[[#This Row],[V. RECAUDOS COMPARENDOS]]+Tabla1[[#This Row],[V. RECAUDOS RESOLUCIONES]])</f>
        <v>25693450</v>
      </c>
      <c r="S4667" s="11">
        <f>IFERROR(VLOOKUP(Tabla1[[#This Row],[FECHA]],'RECAUDOS LOCALES'!A:D,4,FALSE),0)</f>
        <v>3</v>
      </c>
      <c r="T4667" s="9">
        <f>IFERROR(VLOOKUP(Tabla1[[#This Row],[FECHA]],'RECAUDOS LOCALES'!A:D,3,FALSE),0)</f>
        <v>484951</v>
      </c>
      <c r="U4667" s="11">
        <f>IFERROR(VLOOKUP(Tabla1[[#This Row],[FECHA]],'RECAUDOS EXTERNOS'!A:D,4,FALSE),0)</f>
        <v>92</v>
      </c>
      <c r="V4667" s="9">
        <f>IFERROR(VLOOKUP(Tabla1[[#This Row],[FECHA]],'RECAUDOS EXTERNOS'!A:D,3,FALSE),0)</f>
        <v>23137471</v>
      </c>
    </row>
    <row r="4668" spans="1:22" x14ac:dyDescent="0.25">
      <c r="A4668" s="1">
        <v>42227</v>
      </c>
      <c r="B4668" s="3" t="s">
        <v>2</v>
      </c>
      <c r="C4668" s="2">
        <v>42217</v>
      </c>
      <c r="D4668" s="5">
        <f>YEAR(Tabla1[[#This Row],[FECHA]])</f>
        <v>2015</v>
      </c>
      <c r="E4668" s="5">
        <f>IFERROR(VLOOKUP(Tabla1[[#This Row],[FECHA]],'COMPARENDOS TOTALES'!A:D,4,FALSE),0)</f>
        <v>90</v>
      </c>
      <c r="F4668" s="9">
        <f>IFERROR(VLOOKUP(Tabla1[[#This Row],[FECHA]],'COMPARENDOS TOTALES'!A:D,3,FALSE),0)</f>
        <v>55514778</v>
      </c>
      <c r="G4668" s="5">
        <f>IFERROR(VLOOKUP(Tabla1[[#This Row],[FECHA]],EXONERACIONES!A:D,4,FALSE),0)</f>
        <v>5</v>
      </c>
      <c r="H4668" s="9">
        <f>IFERROR(VLOOKUP(Tabla1[[#This Row],[FECHA]],EXONERACIONES!A:D,3,FALSE),0)</f>
        <v>3221750</v>
      </c>
      <c r="I4668" s="5">
        <f>IFERROR(VLOOKUP(Tabla1[[#This Row],[FECHA]],'SIMIT CON RES'!A:D,4,FALSE),0)</f>
        <v>30</v>
      </c>
      <c r="J4668" s="9">
        <f>IFERROR(VLOOKUP(Tabla1[[#This Row],[FECHA]],'SIMIT CON RES'!A:D,3,FALSE),0)</f>
        <v>19330500</v>
      </c>
      <c r="K4668">
        <f>IFERROR(VLOOKUP(Tabla1[[#This Row],[FECHA]],'SIMIT SIN RES'!A:D,4,FALSE),0)</f>
        <v>9</v>
      </c>
      <c r="L4668" s="9">
        <f>IFERROR(VLOOKUP(Tabla1[[#This Row],[FECHA]],'SIMIT SIN RES'!A:D,3,FALSE),0)</f>
        <v>4832625</v>
      </c>
      <c r="M4668" s="5">
        <f>IFERROR(VLOOKUP(Tabla1[[#This Row],[FECHA]],'RECAUDOS DE COMPARENDOS'!A:D,4,FALSE),0)</f>
        <v>0</v>
      </c>
      <c r="N4668" s="9">
        <f>IFERROR(VLOOKUP(Tabla1[[#This Row],[FECHA]],'RECAUDOS DE COMPARENDOS'!A:D,3,FALSE),0)</f>
        <v>0</v>
      </c>
      <c r="O4668" s="5">
        <f>IFERROR(VLOOKUP(Tabla1[[#This Row],[FECHA]],'RECAUDOS DE RESOLUCIONES'!A:D,4,FALSE),0)</f>
        <v>0</v>
      </c>
      <c r="P4668" s="9">
        <f>IFERROR(VLOOKUP(Tabla1[[#This Row],[FECHA]],'RECAUDOS DE RESOLUCIONES'!A:D,3,FALSE),0)</f>
        <v>0</v>
      </c>
      <c r="Q466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46</v>
      </c>
      <c r="R4668" s="9">
        <f>Tabla1[V. COMPARENDOS]-(Tabla1[V. EXONERACIONES]+Tabla1[[#This Row],[V. SIMIT CON RESOLUCION]]+Tabla1[[#This Row],[V. SIMIT SIN RESOLUCION]]+Tabla1[[#This Row],[V. RECAUDOS COMPARENDOS]]+Tabla1[[#This Row],[V. RECAUDOS RESOLUCIONES]])</f>
        <v>28129903</v>
      </c>
      <c r="S4668" s="11">
        <f>IFERROR(VLOOKUP(Tabla1[[#This Row],[FECHA]],'RECAUDOS LOCALES'!A:D,4,FALSE),0)</f>
        <v>0</v>
      </c>
      <c r="T4668" s="9">
        <f>IFERROR(VLOOKUP(Tabla1[[#This Row],[FECHA]],'RECAUDOS LOCALES'!A:D,3,FALSE),0)</f>
        <v>0</v>
      </c>
      <c r="U4668" s="11">
        <f>IFERROR(VLOOKUP(Tabla1[[#This Row],[FECHA]],'RECAUDOS EXTERNOS'!A:D,4,FALSE),0)</f>
        <v>91</v>
      </c>
      <c r="V4668" s="9">
        <f>IFERROR(VLOOKUP(Tabla1[[#This Row],[FECHA]],'RECAUDOS EXTERNOS'!A:D,3,FALSE),0)</f>
        <v>26874117</v>
      </c>
    </row>
    <row r="4669" spans="1:22" x14ac:dyDescent="0.25">
      <c r="A4669" s="1">
        <v>42228</v>
      </c>
      <c r="B4669" s="3" t="s">
        <v>3</v>
      </c>
      <c r="C4669" s="2">
        <v>42217</v>
      </c>
      <c r="D4669" s="5">
        <f>YEAR(Tabla1[[#This Row],[FECHA]])</f>
        <v>2015</v>
      </c>
      <c r="E4669" s="5">
        <f>IFERROR(VLOOKUP(Tabla1[[#This Row],[FECHA]],'COMPARENDOS TOTALES'!A:D,4,FALSE),0)</f>
        <v>109</v>
      </c>
      <c r="F4669" s="9">
        <f>IFERROR(VLOOKUP(Tabla1[[#This Row],[FECHA]],'COMPARENDOS TOTALES'!A:D,3,FALSE),0)</f>
        <v>65569319</v>
      </c>
      <c r="G4669" s="5">
        <f>IFERROR(VLOOKUP(Tabla1[[#This Row],[FECHA]],EXONERACIONES!A:D,4,FALSE),0)</f>
        <v>5</v>
      </c>
      <c r="H4669" s="9">
        <f>IFERROR(VLOOKUP(Tabla1[[#This Row],[FECHA]],EXONERACIONES!A:D,3,FALSE),0)</f>
        <v>3221750</v>
      </c>
      <c r="I4669" s="5">
        <f>IFERROR(VLOOKUP(Tabla1[[#This Row],[FECHA]],'SIMIT CON RES'!A:D,4,FALSE),0)</f>
        <v>35</v>
      </c>
      <c r="J4669" s="9">
        <f>IFERROR(VLOOKUP(Tabla1[[#This Row],[FECHA]],'SIMIT CON RES'!A:D,3,FALSE),0)</f>
        <v>22552250</v>
      </c>
      <c r="K4669">
        <f>IFERROR(VLOOKUP(Tabla1[[#This Row],[FECHA]],'SIMIT SIN RES'!A:D,4,FALSE),0)</f>
        <v>7</v>
      </c>
      <c r="L4669" s="9">
        <f>IFERROR(VLOOKUP(Tabla1[[#This Row],[FECHA]],'SIMIT SIN RES'!A:D,3,FALSE),0)</f>
        <v>4510450</v>
      </c>
      <c r="M4669" s="5">
        <f>IFERROR(VLOOKUP(Tabla1[[#This Row],[FECHA]],'RECAUDOS DE COMPARENDOS'!A:D,4,FALSE),0)</f>
        <v>0</v>
      </c>
      <c r="N4669" s="9">
        <f>IFERROR(VLOOKUP(Tabla1[[#This Row],[FECHA]],'RECAUDOS DE COMPARENDOS'!A:D,3,FALSE),0)</f>
        <v>0</v>
      </c>
      <c r="O4669" s="5">
        <f>IFERROR(VLOOKUP(Tabla1[[#This Row],[FECHA]],'RECAUDOS DE RESOLUCIONES'!A:D,4,FALSE),0)</f>
        <v>0</v>
      </c>
      <c r="P4669" s="9">
        <f>IFERROR(VLOOKUP(Tabla1[[#This Row],[FECHA]],'RECAUDOS DE RESOLUCIONES'!A:D,3,FALSE),0)</f>
        <v>0</v>
      </c>
      <c r="Q466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62</v>
      </c>
      <c r="R4669" s="9">
        <f>Tabla1[V. COMPARENDOS]-(Tabla1[V. EXONERACIONES]+Tabla1[[#This Row],[V. SIMIT CON RESOLUCION]]+Tabla1[[#This Row],[V. SIMIT SIN RESOLUCION]]+Tabla1[[#This Row],[V. RECAUDOS COMPARENDOS]]+Tabla1[[#This Row],[V. RECAUDOS RESOLUCIONES]])</f>
        <v>35284869</v>
      </c>
      <c r="S4669" s="11">
        <f>IFERROR(VLOOKUP(Tabla1[[#This Row],[FECHA]],'RECAUDOS LOCALES'!A:D,4,FALSE),0)</f>
        <v>6</v>
      </c>
      <c r="T4669" s="9">
        <f>IFERROR(VLOOKUP(Tabla1[[#This Row],[FECHA]],'RECAUDOS LOCALES'!A:D,3,FALSE),0)</f>
        <v>1152907</v>
      </c>
      <c r="U4669" s="11">
        <f>IFERROR(VLOOKUP(Tabla1[[#This Row],[FECHA]],'RECAUDOS EXTERNOS'!A:D,4,FALSE),0)</f>
        <v>86</v>
      </c>
      <c r="V4669" s="9">
        <f>IFERROR(VLOOKUP(Tabla1[[#This Row],[FECHA]],'RECAUDOS EXTERNOS'!A:D,3,FALSE),0)</f>
        <v>24839943</v>
      </c>
    </row>
    <row r="4670" spans="1:22" x14ac:dyDescent="0.25">
      <c r="A4670" s="1">
        <v>42229</v>
      </c>
      <c r="B4670" s="3" t="s">
        <v>6</v>
      </c>
      <c r="C4670" s="2">
        <v>42217</v>
      </c>
      <c r="D4670" s="5">
        <f>YEAR(Tabla1[[#This Row],[FECHA]])</f>
        <v>2015</v>
      </c>
      <c r="E4670" s="5">
        <f>IFERROR(VLOOKUP(Tabla1[[#This Row],[FECHA]],'COMPARENDOS TOTALES'!A:D,4,FALSE),0)</f>
        <v>79</v>
      </c>
      <c r="F4670" s="9">
        <f>IFERROR(VLOOKUP(Tabla1[[#This Row],[FECHA]],'COMPARENDOS TOTALES'!A:D,3,FALSE),0)</f>
        <v>48829644</v>
      </c>
      <c r="G4670" s="5">
        <f>IFERROR(VLOOKUP(Tabla1[[#This Row],[FECHA]],EXONERACIONES!A:D,4,FALSE),0)</f>
        <v>2</v>
      </c>
      <c r="H4670" s="9">
        <f>IFERROR(VLOOKUP(Tabla1[[#This Row],[FECHA]],EXONERACIONES!A:D,3,FALSE),0)</f>
        <v>1288700</v>
      </c>
      <c r="I4670" s="5">
        <f>IFERROR(VLOOKUP(Tabla1[[#This Row],[FECHA]],'SIMIT CON RES'!A:D,4,FALSE),0)</f>
        <v>23</v>
      </c>
      <c r="J4670" s="9">
        <f>IFERROR(VLOOKUP(Tabla1[[#This Row],[FECHA]],'SIMIT CON RES'!A:D,3,FALSE),0)</f>
        <v>14820050</v>
      </c>
      <c r="K4670">
        <f>IFERROR(VLOOKUP(Tabla1[[#This Row],[FECHA]],'SIMIT SIN RES'!A:D,4,FALSE),0)</f>
        <v>21</v>
      </c>
      <c r="L4670" s="9">
        <f>IFERROR(VLOOKUP(Tabla1[[#This Row],[FECHA]],'SIMIT SIN RES'!A:D,3,FALSE),0)</f>
        <v>12967543</v>
      </c>
      <c r="M4670" s="5">
        <f>IFERROR(VLOOKUP(Tabla1[[#This Row],[FECHA]],'RECAUDOS DE COMPARENDOS'!A:D,4,FALSE),0)</f>
        <v>0</v>
      </c>
      <c r="N4670" s="9">
        <f>IFERROR(VLOOKUP(Tabla1[[#This Row],[FECHA]],'RECAUDOS DE COMPARENDOS'!A:D,3,FALSE),0)</f>
        <v>0</v>
      </c>
      <c r="O4670" s="5">
        <f>IFERROR(VLOOKUP(Tabla1[[#This Row],[FECHA]],'RECAUDOS DE RESOLUCIONES'!A:D,4,FALSE),0)</f>
        <v>0</v>
      </c>
      <c r="P4670" s="9">
        <f>IFERROR(VLOOKUP(Tabla1[[#This Row],[FECHA]],'RECAUDOS DE RESOLUCIONES'!A:D,3,FALSE),0)</f>
        <v>0</v>
      </c>
      <c r="Q467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33</v>
      </c>
      <c r="R4670" s="9">
        <f>Tabla1[V. COMPARENDOS]-(Tabla1[V. EXONERACIONES]+Tabla1[[#This Row],[V. SIMIT CON RESOLUCION]]+Tabla1[[#This Row],[V. SIMIT SIN RESOLUCION]]+Tabla1[[#This Row],[V. RECAUDOS COMPARENDOS]]+Tabla1[[#This Row],[V. RECAUDOS RESOLUCIONES]])</f>
        <v>19753351</v>
      </c>
      <c r="S4670" s="11">
        <f>IFERROR(VLOOKUP(Tabla1[[#This Row],[FECHA]],'RECAUDOS LOCALES'!A:D,4,FALSE),0)</f>
        <v>0</v>
      </c>
      <c r="T4670" s="9">
        <f>IFERROR(VLOOKUP(Tabla1[[#This Row],[FECHA]],'RECAUDOS LOCALES'!A:D,3,FALSE),0)</f>
        <v>0</v>
      </c>
      <c r="U4670" s="11">
        <f>IFERROR(VLOOKUP(Tabla1[[#This Row],[FECHA]],'RECAUDOS EXTERNOS'!A:D,4,FALSE),0)</f>
        <v>96</v>
      </c>
      <c r="V4670" s="9">
        <f>IFERROR(VLOOKUP(Tabla1[[#This Row],[FECHA]],'RECAUDOS EXTERNOS'!A:D,3,FALSE),0)</f>
        <v>30581349</v>
      </c>
    </row>
    <row r="4671" spans="1:22" x14ac:dyDescent="0.25">
      <c r="A4671" s="1">
        <v>42230</v>
      </c>
      <c r="B4671" s="3" t="s">
        <v>0</v>
      </c>
      <c r="C4671" s="2">
        <v>42217</v>
      </c>
      <c r="D4671" s="5">
        <f>YEAR(Tabla1[[#This Row],[FECHA]])</f>
        <v>2015</v>
      </c>
      <c r="E4671" s="5">
        <f>IFERROR(VLOOKUP(Tabla1[[#This Row],[FECHA]],'COMPARENDOS TOTALES'!A:D,4,FALSE),0)</f>
        <v>78</v>
      </c>
      <c r="F4671" s="9">
        <f>IFERROR(VLOOKUP(Tabla1[[#This Row],[FECHA]],'COMPARENDOS TOTALES'!A:D,3,FALSE),0)</f>
        <v>46735509</v>
      </c>
      <c r="G4671" s="5">
        <f>IFERROR(VLOOKUP(Tabla1[[#This Row],[FECHA]],EXONERACIONES!A:D,4,FALSE),0)</f>
        <v>3</v>
      </c>
      <c r="H4671" s="9">
        <f>IFERROR(VLOOKUP(Tabla1[[#This Row],[FECHA]],EXONERACIONES!A:D,3,FALSE),0)</f>
        <v>1933050</v>
      </c>
      <c r="I4671" s="5">
        <f>IFERROR(VLOOKUP(Tabla1[[#This Row],[FECHA]],'SIMIT CON RES'!A:D,4,FALSE),0)</f>
        <v>14</v>
      </c>
      <c r="J4671" s="9">
        <f>IFERROR(VLOOKUP(Tabla1[[#This Row],[FECHA]],'SIMIT CON RES'!A:D,3,FALSE),0)</f>
        <v>9020900</v>
      </c>
      <c r="K4671">
        <f>IFERROR(VLOOKUP(Tabla1[[#This Row],[FECHA]],'SIMIT SIN RES'!A:D,4,FALSE),0)</f>
        <v>25</v>
      </c>
      <c r="L4671" s="9">
        <f>IFERROR(VLOOKUP(Tabla1[[#This Row],[FECHA]],'SIMIT SIN RES'!A:D,3,FALSE),0)</f>
        <v>15142225</v>
      </c>
      <c r="M4671" s="5">
        <f>IFERROR(VLOOKUP(Tabla1[[#This Row],[FECHA]],'RECAUDOS DE COMPARENDOS'!A:D,4,FALSE),0)</f>
        <v>0</v>
      </c>
      <c r="N4671" s="9">
        <f>IFERROR(VLOOKUP(Tabla1[[#This Row],[FECHA]],'RECAUDOS DE COMPARENDOS'!A:D,3,FALSE),0)</f>
        <v>0</v>
      </c>
      <c r="O4671" s="5">
        <f>IFERROR(VLOOKUP(Tabla1[[#This Row],[FECHA]],'RECAUDOS DE RESOLUCIONES'!A:D,4,FALSE),0)</f>
        <v>0</v>
      </c>
      <c r="P4671" s="9">
        <f>IFERROR(VLOOKUP(Tabla1[[#This Row],[FECHA]],'RECAUDOS DE RESOLUCIONES'!A:D,3,FALSE),0)</f>
        <v>0</v>
      </c>
      <c r="Q467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36</v>
      </c>
      <c r="R4671" s="9">
        <f>Tabla1[V. COMPARENDOS]-(Tabla1[V. EXONERACIONES]+Tabla1[[#This Row],[V. SIMIT CON RESOLUCION]]+Tabla1[[#This Row],[V. SIMIT SIN RESOLUCION]]+Tabla1[[#This Row],[V. RECAUDOS COMPARENDOS]]+Tabla1[[#This Row],[V. RECAUDOS RESOLUCIONES]])</f>
        <v>20639334</v>
      </c>
      <c r="S4671" s="11">
        <f>IFERROR(VLOOKUP(Tabla1[[#This Row],[FECHA]],'RECAUDOS LOCALES'!A:D,4,FALSE),0)</f>
        <v>0</v>
      </c>
      <c r="T4671" s="9">
        <f>IFERROR(VLOOKUP(Tabla1[[#This Row],[FECHA]],'RECAUDOS LOCALES'!A:D,3,FALSE),0)</f>
        <v>0</v>
      </c>
      <c r="U4671" s="11">
        <f>IFERROR(VLOOKUP(Tabla1[[#This Row],[FECHA]],'RECAUDOS EXTERNOS'!A:D,4,FALSE),0)</f>
        <v>80</v>
      </c>
      <c r="V4671" s="9">
        <f>IFERROR(VLOOKUP(Tabla1[[#This Row],[FECHA]],'RECAUDOS EXTERNOS'!A:D,3,FALSE),0)</f>
        <v>22589110</v>
      </c>
    </row>
    <row r="4672" spans="1:22" x14ac:dyDescent="0.25">
      <c r="A4672" s="1">
        <v>42231</v>
      </c>
      <c r="B4672" s="3" t="s">
        <v>5</v>
      </c>
      <c r="C4672" s="2">
        <v>42217</v>
      </c>
      <c r="D4672" s="5">
        <f>YEAR(Tabla1[[#This Row],[FECHA]])</f>
        <v>2015</v>
      </c>
      <c r="E4672" s="5">
        <f>IFERROR(VLOOKUP(Tabla1[[#This Row],[FECHA]],'COMPARENDOS TOTALES'!A:D,4,FALSE),0)</f>
        <v>96</v>
      </c>
      <c r="F4672" s="9">
        <f>IFERROR(VLOOKUP(Tabla1[[#This Row],[FECHA]],'COMPARENDOS TOTALES'!A:D,3,FALSE),0)</f>
        <v>64978665</v>
      </c>
      <c r="G4672" s="5">
        <f>IFERROR(VLOOKUP(Tabla1[[#This Row],[FECHA]],EXONERACIONES!A:D,4,FALSE),0)</f>
        <v>2</v>
      </c>
      <c r="H4672" s="9">
        <f>IFERROR(VLOOKUP(Tabla1[[#This Row],[FECHA]],EXONERACIONES!A:D,3,FALSE),0)</f>
        <v>1288700</v>
      </c>
      <c r="I4672" s="5">
        <f>IFERROR(VLOOKUP(Tabla1[[#This Row],[FECHA]],'SIMIT CON RES'!A:D,4,FALSE),0)</f>
        <v>47</v>
      </c>
      <c r="J4672" s="9">
        <f>IFERROR(VLOOKUP(Tabla1[[#This Row],[FECHA]],'SIMIT CON RES'!A:D,3,FALSE),0)</f>
        <v>30284450</v>
      </c>
      <c r="K4672">
        <f>IFERROR(VLOOKUP(Tabla1[[#This Row],[FECHA]],'SIMIT SIN RES'!A:D,4,FALSE),0)</f>
        <v>9</v>
      </c>
      <c r="L4672" s="9">
        <f>IFERROR(VLOOKUP(Tabla1[[#This Row],[FECHA]],'SIMIT SIN RES'!A:D,3,FALSE),0)</f>
        <v>12001018</v>
      </c>
      <c r="M4672" s="5">
        <f>IFERROR(VLOOKUP(Tabla1[[#This Row],[FECHA]],'RECAUDOS DE COMPARENDOS'!A:D,4,FALSE),0)</f>
        <v>1</v>
      </c>
      <c r="N4672" s="9">
        <f>IFERROR(VLOOKUP(Tabla1[[#This Row],[FECHA]],'RECAUDOS DE COMPARENDOS'!A:D,3,FALSE),0)</f>
        <v>644350</v>
      </c>
      <c r="O4672" s="5">
        <f>IFERROR(VLOOKUP(Tabla1[[#This Row],[FECHA]],'RECAUDOS DE RESOLUCIONES'!A:D,4,FALSE),0)</f>
        <v>0</v>
      </c>
      <c r="P4672" s="9">
        <f>IFERROR(VLOOKUP(Tabla1[[#This Row],[FECHA]],'RECAUDOS DE RESOLUCIONES'!A:D,3,FALSE),0)</f>
        <v>0</v>
      </c>
      <c r="Q467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37</v>
      </c>
      <c r="R4672" s="9">
        <f>Tabla1[V. COMPARENDOS]-(Tabla1[V. EXONERACIONES]+Tabla1[[#This Row],[V. SIMIT CON RESOLUCION]]+Tabla1[[#This Row],[V. SIMIT SIN RESOLUCION]]+Tabla1[[#This Row],[V. RECAUDOS COMPARENDOS]]+Tabla1[[#This Row],[V. RECAUDOS RESOLUCIONES]])</f>
        <v>20760147</v>
      </c>
      <c r="S4672" s="11">
        <f>IFERROR(VLOOKUP(Tabla1[[#This Row],[FECHA]],'RECAUDOS LOCALES'!A:D,4,FALSE),0)</f>
        <v>0</v>
      </c>
      <c r="T4672" s="9">
        <f>IFERROR(VLOOKUP(Tabla1[[#This Row],[FECHA]],'RECAUDOS LOCALES'!A:D,3,FALSE),0)</f>
        <v>0</v>
      </c>
      <c r="U4672" s="11">
        <f>IFERROR(VLOOKUP(Tabla1[[#This Row],[FECHA]],'RECAUDOS EXTERNOS'!A:D,4,FALSE),0)</f>
        <v>18</v>
      </c>
      <c r="V4672" s="9">
        <f>IFERROR(VLOOKUP(Tabla1[[#This Row],[FECHA]],'RECAUDOS EXTERNOS'!A:D,3,FALSE),0)</f>
        <v>3404257</v>
      </c>
    </row>
    <row r="4673" spans="1:22" x14ac:dyDescent="0.25">
      <c r="A4673" s="1">
        <v>42232</v>
      </c>
      <c r="B4673" s="3" t="s">
        <v>4</v>
      </c>
      <c r="C4673" s="2">
        <v>42217</v>
      </c>
      <c r="D4673" s="5">
        <f>YEAR(Tabla1[[#This Row],[FECHA]])</f>
        <v>2015</v>
      </c>
      <c r="E4673" s="5">
        <f>IFERROR(VLOOKUP(Tabla1[[#This Row],[FECHA]],'COMPARENDOS TOTALES'!A:D,4,FALSE),0)</f>
        <v>60</v>
      </c>
      <c r="F4673" s="9">
        <f>IFERROR(VLOOKUP(Tabla1[[#This Row],[FECHA]],'COMPARENDOS TOTALES'!A:D,3,FALSE),0)</f>
        <v>36788355</v>
      </c>
      <c r="G4673" s="5">
        <f>IFERROR(VLOOKUP(Tabla1[[#This Row],[FECHA]],EXONERACIONES!A:D,4,FALSE),0)</f>
        <v>0</v>
      </c>
      <c r="H4673" s="9">
        <f>IFERROR(VLOOKUP(Tabla1[[#This Row],[FECHA]],EXONERACIONES!A:D,3,FALSE),0)</f>
        <v>0</v>
      </c>
      <c r="I4673" s="5">
        <f>IFERROR(VLOOKUP(Tabla1[[#This Row],[FECHA]],'SIMIT CON RES'!A:D,4,FALSE),0)</f>
        <v>28</v>
      </c>
      <c r="J4673" s="9">
        <f>IFERROR(VLOOKUP(Tabla1[[#This Row],[FECHA]],'SIMIT CON RES'!A:D,3,FALSE),0)</f>
        <v>18041800</v>
      </c>
      <c r="K4673">
        <f>IFERROR(VLOOKUP(Tabla1[[#This Row],[FECHA]],'SIMIT SIN RES'!A:D,4,FALSE),0)</f>
        <v>2</v>
      </c>
      <c r="L4673" s="9">
        <f>IFERROR(VLOOKUP(Tabla1[[#This Row],[FECHA]],'SIMIT SIN RES'!A:D,3,FALSE),0)</f>
        <v>1288700</v>
      </c>
      <c r="M4673" s="5">
        <f>IFERROR(VLOOKUP(Tabla1[[#This Row],[FECHA]],'RECAUDOS DE COMPARENDOS'!A:D,4,FALSE),0)</f>
        <v>0</v>
      </c>
      <c r="N4673" s="9">
        <f>IFERROR(VLOOKUP(Tabla1[[#This Row],[FECHA]],'RECAUDOS DE COMPARENDOS'!A:D,3,FALSE),0)</f>
        <v>0</v>
      </c>
      <c r="O4673" s="5">
        <f>IFERROR(VLOOKUP(Tabla1[[#This Row],[FECHA]],'RECAUDOS DE RESOLUCIONES'!A:D,4,FALSE),0)</f>
        <v>0</v>
      </c>
      <c r="P4673" s="9">
        <f>IFERROR(VLOOKUP(Tabla1[[#This Row],[FECHA]],'RECAUDOS DE RESOLUCIONES'!A:D,3,FALSE),0)</f>
        <v>0</v>
      </c>
      <c r="Q467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30</v>
      </c>
      <c r="R4673" s="9">
        <f>Tabla1[V. COMPARENDOS]-(Tabla1[V. EXONERACIONES]+Tabla1[[#This Row],[V. SIMIT CON RESOLUCION]]+Tabla1[[#This Row],[V. SIMIT SIN RESOLUCION]]+Tabla1[[#This Row],[V. RECAUDOS COMPARENDOS]]+Tabla1[[#This Row],[V. RECAUDOS RESOLUCIONES]])</f>
        <v>17457855</v>
      </c>
      <c r="S4673" s="11">
        <f>IFERROR(VLOOKUP(Tabla1[[#This Row],[FECHA]],'RECAUDOS LOCALES'!A:D,4,FALSE),0)</f>
        <v>0</v>
      </c>
      <c r="T4673" s="9">
        <f>IFERROR(VLOOKUP(Tabla1[[#This Row],[FECHA]],'RECAUDOS LOCALES'!A:D,3,FALSE),0)</f>
        <v>0</v>
      </c>
      <c r="U4673" s="11">
        <f>IFERROR(VLOOKUP(Tabla1[[#This Row],[FECHA]],'RECAUDOS EXTERNOS'!A:D,4,FALSE),0)</f>
        <v>0</v>
      </c>
      <c r="V4673" s="9">
        <f>IFERROR(VLOOKUP(Tabla1[[#This Row],[FECHA]],'RECAUDOS EXTERNOS'!A:D,3,FALSE),0)</f>
        <v>0</v>
      </c>
    </row>
    <row r="4674" spans="1:22" x14ac:dyDescent="0.25">
      <c r="A4674" s="1">
        <v>42233</v>
      </c>
      <c r="B4674" s="3" t="s">
        <v>1</v>
      </c>
      <c r="C4674" s="2">
        <v>42217</v>
      </c>
      <c r="D4674" s="5">
        <f>YEAR(Tabla1[[#This Row],[FECHA]])</f>
        <v>2015</v>
      </c>
      <c r="E4674" s="5">
        <f>IFERROR(VLOOKUP(Tabla1[[#This Row],[FECHA]],'COMPARENDOS TOTALES'!A:D,4,FALSE),0)</f>
        <v>77</v>
      </c>
      <c r="F4674" s="9">
        <f>IFERROR(VLOOKUP(Tabla1[[#This Row],[FECHA]],'COMPARENDOS TOTALES'!A:D,3,FALSE),0)</f>
        <v>45970341</v>
      </c>
      <c r="G4674" s="5">
        <f>IFERROR(VLOOKUP(Tabla1[[#This Row],[FECHA]],EXONERACIONES!A:D,4,FALSE),0)</f>
        <v>5</v>
      </c>
      <c r="H4674" s="9">
        <f>IFERROR(VLOOKUP(Tabla1[[#This Row],[FECHA]],EXONERACIONES!A:D,3,FALSE),0)</f>
        <v>3221750</v>
      </c>
      <c r="I4674" s="5">
        <f>IFERROR(VLOOKUP(Tabla1[[#This Row],[FECHA]],'SIMIT CON RES'!A:D,4,FALSE),0)</f>
        <v>36</v>
      </c>
      <c r="J4674" s="9">
        <f>IFERROR(VLOOKUP(Tabla1[[#This Row],[FECHA]],'SIMIT CON RES'!A:D,3,FALSE),0)</f>
        <v>23196600</v>
      </c>
      <c r="K4674">
        <f>IFERROR(VLOOKUP(Tabla1[[#This Row],[FECHA]],'SIMIT SIN RES'!A:D,4,FALSE),0)</f>
        <v>7</v>
      </c>
      <c r="L4674" s="9">
        <f>IFERROR(VLOOKUP(Tabla1[[#This Row],[FECHA]],'SIMIT SIN RES'!A:D,3,FALSE),0)</f>
        <v>3040527</v>
      </c>
      <c r="M4674" s="5">
        <f>IFERROR(VLOOKUP(Tabla1[[#This Row],[FECHA]],'RECAUDOS DE COMPARENDOS'!A:D,4,FALSE),0)</f>
        <v>0</v>
      </c>
      <c r="N4674" s="9">
        <f>IFERROR(VLOOKUP(Tabla1[[#This Row],[FECHA]],'RECAUDOS DE COMPARENDOS'!A:D,3,FALSE),0)</f>
        <v>0</v>
      </c>
      <c r="O4674" s="5">
        <f>IFERROR(VLOOKUP(Tabla1[[#This Row],[FECHA]],'RECAUDOS DE RESOLUCIONES'!A:D,4,FALSE),0)</f>
        <v>0</v>
      </c>
      <c r="P4674" s="9">
        <f>IFERROR(VLOOKUP(Tabla1[[#This Row],[FECHA]],'RECAUDOS DE RESOLUCIONES'!A:D,3,FALSE),0)</f>
        <v>0</v>
      </c>
      <c r="Q467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29</v>
      </c>
      <c r="R4674" s="9">
        <f>Tabla1[V. COMPARENDOS]-(Tabla1[V. EXONERACIONES]+Tabla1[[#This Row],[V. SIMIT CON RESOLUCION]]+Tabla1[[#This Row],[V. SIMIT SIN RESOLUCION]]+Tabla1[[#This Row],[V. RECAUDOS COMPARENDOS]]+Tabla1[[#This Row],[V. RECAUDOS RESOLUCIONES]])</f>
        <v>16511464</v>
      </c>
      <c r="S4674" s="11">
        <f>IFERROR(VLOOKUP(Tabla1[[#This Row],[FECHA]],'RECAUDOS LOCALES'!A:D,4,FALSE),0)</f>
        <v>0</v>
      </c>
      <c r="T4674" s="9">
        <f>IFERROR(VLOOKUP(Tabla1[[#This Row],[FECHA]],'RECAUDOS LOCALES'!A:D,3,FALSE),0)</f>
        <v>0</v>
      </c>
      <c r="U4674" s="11">
        <f>IFERROR(VLOOKUP(Tabla1[[#This Row],[FECHA]],'RECAUDOS EXTERNOS'!A:D,4,FALSE),0)</f>
        <v>0</v>
      </c>
      <c r="V4674" s="9">
        <f>IFERROR(VLOOKUP(Tabla1[[#This Row],[FECHA]],'RECAUDOS EXTERNOS'!A:D,3,FALSE),0)</f>
        <v>0</v>
      </c>
    </row>
    <row r="4675" spans="1:22" x14ac:dyDescent="0.25">
      <c r="A4675" s="1">
        <v>42234</v>
      </c>
      <c r="B4675" s="3" t="s">
        <v>2</v>
      </c>
      <c r="C4675" s="2">
        <v>42217</v>
      </c>
      <c r="D4675" s="5">
        <f>YEAR(Tabla1[[#This Row],[FECHA]])</f>
        <v>2015</v>
      </c>
      <c r="E4675" s="5">
        <f>IFERROR(VLOOKUP(Tabla1[[#This Row],[FECHA]],'COMPARENDOS TOTALES'!A:D,4,FALSE),0)</f>
        <v>98</v>
      </c>
      <c r="F4675" s="9">
        <f>IFERROR(VLOOKUP(Tabla1[[#This Row],[FECHA]],'COMPARENDOS TOTALES'!A:D,3,FALSE),0)</f>
        <v>60951478</v>
      </c>
      <c r="G4675" s="5">
        <f>IFERROR(VLOOKUP(Tabla1[[#This Row],[FECHA]],EXONERACIONES!A:D,4,FALSE),0)</f>
        <v>3</v>
      </c>
      <c r="H4675" s="9">
        <f>IFERROR(VLOOKUP(Tabla1[[#This Row],[FECHA]],EXONERACIONES!A:D,3,FALSE),0)</f>
        <v>1933050</v>
      </c>
      <c r="I4675" s="5">
        <f>IFERROR(VLOOKUP(Tabla1[[#This Row],[FECHA]],'SIMIT CON RES'!A:D,4,FALSE),0)</f>
        <v>35</v>
      </c>
      <c r="J4675" s="9">
        <f>IFERROR(VLOOKUP(Tabla1[[#This Row],[FECHA]],'SIMIT CON RES'!A:D,3,FALSE),0)</f>
        <v>22552250</v>
      </c>
      <c r="K4675">
        <f>IFERROR(VLOOKUP(Tabla1[[#This Row],[FECHA]],'SIMIT SIN RES'!A:D,4,FALSE),0)</f>
        <v>14</v>
      </c>
      <c r="L4675" s="9">
        <f>IFERROR(VLOOKUP(Tabla1[[#This Row],[FECHA]],'SIMIT SIN RES'!A:D,3,FALSE),0)</f>
        <v>8698725</v>
      </c>
      <c r="M4675" s="5">
        <f>IFERROR(VLOOKUP(Tabla1[[#This Row],[FECHA]],'RECAUDOS DE COMPARENDOS'!A:D,4,FALSE),0)</f>
        <v>0</v>
      </c>
      <c r="N4675" s="9">
        <f>IFERROR(VLOOKUP(Tabla1[[#This Row],[FECHA]],'RECAUDOS DE COMPARENDOS'!A:D,3,FALSE),0)</f>
        <v>0</v>
      </c>
      <c r="O4675" s="5">
        <f>IFERROR(VLOOKUP(Tabla1[[#This Row],[FECHA]],'RECAUDOS DE RESOLUCIONES'!A:D,4,FALSE),0)</f>
        <v>0</v>
      </c>
      <c r="P4675" s="9">
        <f>IFERROR(VLOOKUP(Tabla1[[#This Row],[FECHA]],'RECAUDOS DE RESOLUCIONES'!A:D,3,FALSE),0)</f>
        <v>0</v>
      </c>
      <c r="Q467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46</v>
      </c>
      <c r="R4675" s="9">
        <f>Tabla1[V. COMPARENDOS]-(Tabla1[V. EXONERACIONES]+Tabla1[[#This Row],[V. SIMIT CON RESOLUCION]]+Tabla1[[#This Row],[V. SIMIT SIN RESOLUCION]]+Tabla1[[#This Row],[V. RECAUDOS COMPARENDOS]]+Tabla1[[#This Row],[V. RECAUDOS RESOLUCIONES]])</f>
        <v>27767453</v>
      </c>
      <c r="S4675" s="11">
        <f>IFERROR(VLOOKUP(Tabla1[[#This Row],[FECHA]],'RECAUDOS LOCALES'!A:D,4,FALSE),0)</f>
        <v>1</v>
      </c>
      <c r="T4675" s="9">
        <f>IFERROR(VLOOKUP(Tabla1[[#This Row],[FECHA]],'RECAUDOS LOCALES'!A:D,3,FALSE),0)</f>
        <v>169082</v>
      </c>
      <c r="U4675" s="11">
        <f>IFERROR(VLOOKUP(Tabla1[[#This Row],[FECHA]],'RECAUDOS EXTERNOS'!A:D,4,FALSE),0)</f>
        <v>66</v>
      </c>
      <c r="V4675" s="9">
        <f>IFERROR(VLOOKUP(Tabla1[[#This Row],[FECHA]],'RECAUDOS EXTERNOS'!A:D,3,FALSE),0)</f>
        <v>21091360</v>
      </c>
    </row>
    <row r="4676" spans="1:22" x14ac:dyDescent="0.25">
      <c r="A4676" s="1">
        <v>42235</v>
      </c>
      <c r="B4676" s="3" t="s">
        <v>3</v>
      </c>
      <c r="C4676" s="2">
        <v>42217</v>
      </c>
      <c r="D4676" s="5">
        <f>YEAR(Tabla1[[#This Row],[FECHA]])</f>
        <v>2015</v>
      </c>
      <c r="E4676" s="5">
        <f>IFERROR(VLOOKUP(Tabla1[[#This Row],[FECHA]],'COMPARENDOS TOTALES'!A:D,4,FALSE),0)</f>
        <v>135</v>
      </c>
      <c r="F4676" s="9">
        <f>IFERROR(VLOOKUP(Tabla1[[#This Row],[FECHA]],'COMPARENDOS TOTALES'!A:D,3,FALSE),0)</f>
        <v>82628485</v>
      </c>
      <c r="G4676" s="5">
        <f>IFERROR(VLOOKUP(Tabla1[[#This Row],[FECHA]],EXONERACIONES!A:D,4,FALSE),0)</f>
        <v>5</v>
      </c>
      <c r="H4676" s="9">
        <f>IFERROR(VLOOKUP(Tabla1[[#This Row],[FECHA]],EXONERACIONES!A:D,3,FALSE),0)</f>
        <v>3221750</v>
      </c>
      <c r="I4676" s="5">
        <f>IFERROR(VLOOKUP(Tabla1[[#This Row],[FECHA]],'SIMIT CON RES'!A:D,4,FALSE),0)</f>
        <v>41</v>
      </c>
      <c r="J4676" s="9">
        <f>IFERROR(VLOOKUP(Tabla1[[#This Row],[FECHA]],'SIMIT CON RES'!A:D,3,FALSE),0)</f>
        <v>26418350</v>
      </c>
      <c r="K4676">
        <f>IFERROR(VLOOKUP(Tabla1[[#This Row],[FECHA]],'SIMIT SIN RES'!A:D,4,FALSE),0)</f>
        <v>15</v>
      </c>
      <c r="L4676" s="9">
        <f>IFERROR(VLOOKUP(Tabla1[[#This Row],[FECHA]],'SIMIT SIN RES'!A:D,3,FALSE),0)</f>
        <v>9192727</v>
      </c>
      <c r="M4676" s="5">
        <f>IFERROR(VLOOKUP(Tabla1[[#This Row],[FECHA]],'RECAUDOS DE COMPARENDOS'!A:D,4,FALSE),0)</f>
        <v>0</v>
      </c>
      <c r="N4676" s="9">
        <f>IFERROR(VLOOKUP(Tabla1[[#This Row],[FECHA]],'RECAUDOS DE COMPARENDOS'!A:D,3,FALSE),0)</f>
        <v>0</v>
      </c>
      <c r="O4676" s="5">
        <f>IFERROR(VLOOKUP(Tabla1[[#This Row],[FECHA]],'RECAUDOS DE RESOLUCIONES'!A:D,4,FALSE),0)</f>
        <v>0</v>
      </c>
      <c r="P4676" s="9">
        <f>IFERROR(VLOOKUP(Tabla1[[#This Row],[FECHA]],'RECAUDOS DE RESOLUCIONES'!A:D,3,FALSE),0)</f>
        <v>0</v>
      </c>
      <c r="Q467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74</v>
      </c>
      <c r="R4676" s="9">
        <f>Tabla1[V. COMPARENDOS]-(Tabla1[V. EXONERACIONES]+Tabla1[[#This Row],[V. SIMIT CON RESOLUCION]]+Tabla1[[#This Row],[V. SIMIT SIN RESOLUCION]]+Tabla1[[#This Row],[V. RECAUDOS COMPARENDOS]]+Tabla1[[#This Row],[V. RECAUDOS RESOLUCIONES]])</f>
        <v>43795658</v>
      </c>
      <c r="S4676" s="11">
        <f>IFERROR(VLOOKUP(Tabla1[[#This Row],[FECHA]],'RECAUDOS LOCALES'!A:D,4,FALSE),0)</f>
        <v>2</v>
      </c>
      <c r="T4676" s="9">
        <f>IFERROR(VLOOKUP(Tabla1[[#This Row],[FECHA]],'RECAUDOS LOCALES'!A:D,3,FALSE),0)</f>
        <v>750000</v>
      </c>
      <c r="U4676" s="11">
        <f>IFERROR(VLOOKUP(Tabla1[[#This Row],[FECHA]],'RECAUDOS EXTERNOS'!A:D,4,FALSE),0)</f>
        <v>90</v>
      </c>
      <c r="V4676" s="9">
        <f>IFERROR(VLOOKUP(Tabla1[[#This Row],[FECHA]],'RECAUDOS EXTERNOS'!A:D,3,FALSE),0)</f>
        <v>24312169</v>
      </c>
    </row>
    <row r="4677" spans="1:22" x14ac:dyDescent="0.25">
      <c r="A4677" s="1">
        <v>42236</v>
      </c>
      <c r="B4677" s="3" t="s">
        <v>6</v>
      </c>
      <c r="C4677" s="2">
        <v>42217</v>
      </c>
      <c r="D4677" s="5">
        <f>YEAR(Tabla1[[#This Row],[FECHA]])</f>
        <v>2015</v>
      </c>
      <c r="E4677" s="5">
        <f>IFERROR(VLOOKUP(Tabla1[[#This Row],[FECHA]],'COMPARENDOS TOTALES'!A:D,4,FALSE),0)</f>
        <v>133</v>
      </c>
      <c r="F4677" s="9">
        <f>IFERROR(VLOOKUP(Tabla1[[#This Row],[FECHA]],'COMPARENDOS TOTALES'!A:D,3,FALSE),0)</f>
        <v>79967861</v>
      </c>
      <c r="G4677" s="5">
        <f>IFERROR(VLOOKUP(Tabla1[[#This Row],[FECHA]],EXONERACIONES!A:D,4,FALSE),0)</f>
        <v>6</v>
      </c>
      <c r="H4677" s="9">
        <f>IFERROR(VLOOKUP(Tabla1[[#This Row],[FECHA]],EXONERACIONES!A:D,3,FALSE),0)</f>
        <v>3866100</v>
      </c>
      <c r="I4677" s="5">
        <f>IFERROR(VLOOKUP(Tabla1[[#This Row],[FECHA]],'SIMIT CON RES'!A:D,4,FALSE),0)</f>
        <v>46</v>
      </c>
      <c r="J4677" s="9">
        <f>IFERROR(VLOOKUP(Tabla1[[#This Row],[FECHA]],'SIMIT CON RES'!A:D,3,FALSE),0)</f>
        <v>29640100</v>
      </c>
      <c r="K4677">
        <f>IFERROR(VLOOKUP(Tabla1[[#This Row],[FECHA]],'SIMIT SIN RES'!A:D,4,FALSE),0)</f>
        <v>24</v>
      </c>
      <c r="L4677" s="9">
        <f>IFERROR(VLOOKUP(Tabla1[[#This Row],[FECHA]],'SIMIT SIN RES'!A:D,3,FALSE),0)</f>
        <v>13230654</v>
      </c>
      <c r="M4677" s="5">
        <f>IFERROR(VLOOKUP(Tabla1[[#This Row],[FECHA]],'RECAUDOS DE COMPARENDOS'!A:D,4,FALSE),0)</f>
        <v>1</v>
      </c>
      <c r="N4677" s="9">
        <f>IFERROR(VLOOKUP(Tabla1[[#This Row],[FECHA]],'RECAUDOS DE COMPARENDOS'!A:D,3,FALSE),0)</f>
        <v>644350</v>
      </c>
      <c r="O4677" s="5">
        <f>IFERROR(VLOOKUP(Tabla1[[#This Row],[FECHA]],'RECAUDOS DE RESOLUCIONES'!A:D,4,FALSE),0)</f>
        <v>0</v>
      </c>
      <c r="P4677" s="9">
        <f>IFERROR(VLOOKUP(Tabla1[[#This Row],[FECHA]],'RECAUDOS DE RESOLUCIONES'!A:D,3,FALSE),0)</f>
        <v>0</v>
      </c>
      <c r="Q467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56</v>
      </c>
      <c r="R4677" s="9">
        <f>Tabla1[V. COMPARENDOS]-(Tabla1[V. EXONERACIONES]+Tabla1[[#This Row],[V. SIMIT CON RESOLUCION]]+Tabla1[[#This Row],[V. SIMIT SIN RESOLUCION]]+Tabla1[[#This Row],[V. RECAUDOS COMPARENDOS]]+Tabla1[[#This Row],[V. RECAUDOS RESOLUCIONES]])</f>
        <v>32586657</v>
      </c>
      <c r="S4677" s="11">
        <f>IFERROR(VLOOKUP(Tabla1[[#This Row],[FECHA]],'RECAUDOS LOCALES'!A:D,4,FALSE),0)</f>
        <v>4</v>
      </c>
      <c r="T4677" s="9">
        <f>IFERROR(VLOOKUP(Tabla1[[#This Row],[FECHA]],'RECAUDOS LOCALES'!A:D,3,FALSE),0)</f>
        <v>1166525</v>
      </c>
      <c r="U4677" s="11">
        <f>IFERROR(VLOOKUP(Tabla1[[#This Row],[FECHA]],'RECAUDOS EXTERNOS'!A:D,4,FALSE),0)</f>
        <v>77</v>
      </c>
      <c r="V4677" s="9">
        <f>IFERROR(VLOOKUP(Tabla1[[#This Row],[FECHA]],'RECAUDOS EXTERNOS'!A:D,3,FALSE),0)</f>
        <v>21318781</v>
      </c>
    </row>
    <row r="4678" spans="1:22" x14ac:dyDescent="0.25">
      <c r="A4678" s="1">
        <v>42237</v>
      </c>
      <c r="B4678" s="3" t="s">
        <v>0</v>
      </c>
      <c r="C4678" s="2">
        <v>42217</v>
      </c>
      <c r="D4678" s="5">
        <f>YEAR(Tabla1[[#This Row],[FECHA]])</f>
        <v>2015</v>
      </c>
      <c r="E4678" s="5">
        <f>IFERROR(VLOOKUP(Tabla1[[#This Row],[FECHA]],'COMPARENDOS TOTALES'!A:D,4,FALSE),0)</f>
        <v>78</v>
      </c>
      <c r="F4678" s="9">
        <f>IFERROR(VLOOKUP(Tabla1[[#This Row],[FECHA]],'COMPARENDOS TOTALES'!A:D,3,FALSE),0)</f>
        <v>48930324</v>
      </c>
      <c r="G4678" s="5">
        <f>IFERROR(VLOOKUP(Tabla1[[#This Row],[FECHA]],EXONERACIONES!A:D,4,FALSE),0)</f>
        <v>7</v>
      </c>
      <c r="H4678" s="9">
        <f>IFERROR(VLOOKUP(Tabla1[[#This Row],[FECHA]],EXONERACIONES!A:D,3,FALSE),0)</f>
        <v>4510450</v>
      </c>
      <c r="I4678" s="5">
        <f>IFERROR(VLOOKUP(Tabla1[[#This Row],[FECHA]],'SIMIT CON RES'!A:D,4,FALSE),0)</f>
        <v>33</v>
      </c>
      <c r="J4678" s="9">
        <f>IFERROR(VLOOKUP(Tabla1[[#This Row],[FECHA]],'SIMIT CON RES'!A:D,3,FALSE),0)</f>
        <v>21263550</v>
      </c>
      <c r="K4678">
        <f>IFERROR(VLOOKUP(Tabla1[[#This Row],[FECHA]],'SIMIT SIN RES'!A:D,4,FALSE),0)</f>
        <v>6</v>
      </c>
      <c r="L4678" s="9">
        <f>IFERROR(VLOOKUP(Tabla1[[#This Row],[FECHA]],'SIMIT SIN RES'!A:D,3,FALSE),0)</f>
        <v>3866100</v>
      </c>
      <c r="M4678" s="5">
        <f>IFERROR(VLOOKUP(Tabla1[[#This Row],[FECHA]],'RECAUDOS DE COMPARENDOS'!A:D,4,FALSE),0)</f>
        <v>2</v>
      </c>
      <c r="N4678" s="9">
        <f>IFERROR(VLOOKUP(Tabla1[[#This Row],[FECHA]],'RECAUDOS DE COMPARENDOS'!A:D,3,FALSE),0)</f>
        <v>1288700</v>
      </c>
      <c r="O4678" s="5">
        <f>IFERROR(VLOOKUP(Tabla1[[#This Row],[FECHA]],'RECAUDOS DE RESOLUCIONES'!A:D,4,FALSE),0)</f>
        <v>0</v>
      </c>
      <c r="P4678" s="9">
        <f>IFERROR(VLOOKUP(Tabla1[[#This Row],[FECHA]],'RECAUDOS DE RESOLUCIONES'!A:D,3,FALSE),0)</f>
        <v>0</v>
      </c>
      <c r="Q467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30</v>
      </c>
      <c r="R4678" s="9">
        <f>Tabla1[V. COMPARENDOS]-(Tabla1[V. EXONERACIONES]+Tabla1[[#This Row],[V. SIMIT CON RESOLUCION]]+Tabla1[[#This Row],[V. SIMIT SIN RESOLUCION]]+Tabla1[[#This Row],[V. RECAUDOS COMPARENDOS]]+Tabla1[[#This Row],[V. RECAUDOS RESOLUCIONES]])</f>
        <v>18001524</v>
      </c>
      <c r="S4678" s="11">
        <f>IFERROR(VLOOKUP(Tabla1[[#This Row],[FECHA]],'RECAUDOS LOCALES'!A:D,4,FALSE),0)</f>
        <v>2</v>
      </c>
      <c r="T4678" s="9">
        <f>IFERROR(VLOOKUP(Tabla1[[#This Row],[FECHA]],'RECAUDOS LOCALES'!A:D,3,FALSE),0)</f>
        <v>204857</v>
      </c>
      <c r="U4678" s="11">
        <f>IFERROR(VLOOKUP(Tabla1[[#This Row],[FECHA]],'RECAUDOS EXTERNOS'!A:D,4,FALSE),0)</f>
        <v>82</v>
      </c>
      <c r="V4678" s="9">
        <f>IFERROR(VLOOKUP(Tabla1[[#This Row],[FECHA]],'RECAUDOS EXTERNOS'!A:D,3,FALSE),0)</f>
        <v>22102597</v>
      </c>
    </row>
    <row r="4679" spans="1:22" x14ac:dyDescent="0.25">
      <c r="A4679" s="1">
        <v>42238</v>
      </c>
      <c r="B4679" s="3" t="s">
        <v>5</v>
      </c>
      <c r="C4679" s="2">
        <v>42217</v>
      </c>
      <c r="D4679" s="5">
        <f>YEAR(Tabla1[[#This Row],[FECHA]])</f>
        <v>2015</v>
      </c>
      <c r="E4679" s="5">
        <f>IFERROR(VLOOKUP(Tabla1[[#This Row],[FECHA]],'COMPARENDOS TOTALES'!A:D,4,FALSE),0)</f>
        <v>99</v>
      </c>
      <c r="F4679" s="9">
        <f>IFERROR(VLOOKUP(Tabla1[[#This Row],[FECHA]],'COMPARENDOS TOTALES'!A:D,3,FALSE),0)</f>
        <v>60870934</v>
      </c>
      <c r="G4679" s="5">
        <f>IFERROR(VLOOKUP(Tabla1[[#This Row],[FECHA]],EXONERACIONES!A:D,4,FALSE),0)</f>
        <v>2</v>
      </c>
      <c r="H4679" s="9">
        <f>IFERROR(VLOOKUP(Tabla1[[#This Row],[FECHA]],EXONERACIONES!A:D,3,FALSE),0)</f>
        <v>1288700</v>
      </c>
      <c r="I4679" s="5">
        <f>IFERROR(VLOOKUP(Tabla1[[#This Row],[FECHA]],'SIMIT CON RES'!A:D,4,FALSE),0)</f>
        <v>46</v>
      </c>
      <c r="J4679" s="9">
        <f>IFERROR(VLOOKUP(Tabla1[[#This Row],[FECHA]],'SIMIT CON RES'!A:D,3,FALSE),0)</f>
        <v>29640100</v>
      </c>
      <c r="K4679">
        <f>IFERROR(VLOOKUP(Tabla1[[#This Row],[FECHA]],'SIMIT SIN RES'!A:D,4,FALSE),0)</f>
        <v>12</v>
      </c>
      <c r="L4679" s="9">
        <f>IFERROR(VLOOKUP(Tabla1[[#This Row],[FECHA]],'SIMIT SIN RES'!A:D,3,FALSE),0)</f>
        <v>7410025</v>
      </c>
      <c r="M4679" s="5">
        <f>IFERROR(VLOOKUP(Tabla1[[#This Row],[FECHA]],'RECAUDOS DE COMPARENDOS'!A:D,4,FALSE),0)</f>
        <v>0</v>
      </c>
      <c r="N4679" s="9">
        <f>IFERROR(VLOOKUP(Tabla1[[#This Row],[FECHA]],'RECAUDOS DE COMPARENDOS'!A:D,3,FALSE),0)</f>
        <v>0</v>
      </c>
      <c r="O4679" s="5">
        <f>IFERROR(VLOOKUP(Tabla1[[#This Row],[FECHA]],'RECAUDOS DE RESOLUCIONES'!A:D,4,FALSE),0)</f>
        <v>0</v>
      </c>
      <c r="P4679" s="9">
        <f>IFERROR(VLOOKUP(Tabla1[[#This Row],[FECHA]],'RECAUDOS DE RESOLUCIONES'!A:D,3,FALSE),0)</f>
        <v>0</v>
      </c>
      <c r="Q467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39</v>
      </c>
      <c r="R4679" s="9">
        <f>Tabla1[V. COMPARENDOS]-(Tabla1[V. EXONERACIONES]+Tabla1[[#This Row],[V. SIMIT CON RESOLUCION]]+Tabla1[[#This Row],[V. SIMIT SIN RESOLUCION]]+Tabla1[[#This Row],[V. RECAUDOS COMPARENDOS]]+Tabla1[[#This Row],[V. RECAUDOS RESOLUCIONES]])</f>
        <v>22532109</v>
      </c>
      <c r="S4679" s="11">
        <f>IFERROR(VLOOKUP(Tabla1[[#This Row],[FECHA]],'RECAUDOS LOCALES'!A:D,4,FALSE),0)</f>
        <v>0</v>
      </c>
      <c r="T4679" s="9">
        <f>IFERROR(VLOOKUP(Tabla1[[#This Row],[FECHA]],'RECAUDOS LOCALES'!A:D,3,FALSE),0)</f>
        <v>0</v>
      </c>
      <c r="U4679" s="11">
        <f>IFERROR(VLOOKUP(Tabla1[[#This Row],[FECHA]],'RECAUDOS EXTERNOS'!A:D,4,FALSE),0)</f>
        <v>20</v>
      </c>
      <c r="V4679" s="9">
        <f>IFERROR(VLOOKUP(Tabla1[[#This Row],[FECHA]],'RECAUDOS EXTERNOS'!A:D,3,FALSE),0)</f>
        <v>4725964</v>
      </c>
    </row>
    <row r="4680" spans="1:22" x14ac:dyDescent="0.25">
      <c r="A4680" s="1">
        <v>42239</v>
      </c>
      <c r="B4680" s="3" t="s">
        <v>4</v>
      </c>
      <c r="C4680" s="2">
        <v>42217</v>
      </c>
      <c r="D4680" s="5">
        <f>YEAR(Tabla1[[#This Row],[FECHA]])</f>
        <v>2015</v>
      </c>
      <c r="E4680" s="5">
        <f>IFERROR(VLOOKUP(Tabla1[[#This Row],[FECHA]],'COMPARENDOS TOTALES'!A:D,4,FALSE),0)</f>
        <v>107</v>
      </c>
      <c r="F4680" s="9">
        <f>IFERROR(VLOOKUP(Tabla1[[#This Row],[FECHA]],'COMPARENDOS TOTALES'!A:D,3,FALSE),0)</f>
        <v>65562524</v>
      </c>
      <c r="G4680" s="5">
        <f>IFERROR(VLOOKUP(Tabla1[[#This Row],[FECHA]],EXONERACIONES!A:D,4,FALSE),0)</f>
        <v>4</v>
      </c>
      <c r="H4680" s="9">
        <f>IFERROR(VLOOKUP(Tabla1[[#This Row],[FECHA]],EXONERACIONES!A:D,3,FALSE),0)</f>
        <v>2577400</v>
      </c>
      <c r="I4680" s="5">
        <f>IFERROR(VLOOKUP(Tabla1[[#This Row],[FECHA]],'SIMIT CON RES'!A:D,4,FALSE),0)</f>
        <v>42</v>
      </c>
      <c r="J4680" s="9">
        <f>IFERROR(VLOOKUP(Tabla1[[#This Row],[FECHA]],'SIMIT CON RES'!A:D,3,FALSE),0)</f>
        <v>27062700</v>
      </c>
      <c r="K4680">
        <f>IFERROR(VLOOKUP(Tabla1[[#This Row],[FECHA]],'SIMIT SIN RES'!A:D,4,FALSE),0)</f>
        <v>6</v>
      </c>
      <c r="L4680" s="9">
        <f>IFERROR(VLOOKUP(Tabla1[[#This Row],[FECHA]],'SIMIT SIN RES'!A:D,3,FALSE),0)</f>
        <v>3866100</v>
      </c>
      <c r="M4680" s="5">
        <f>IFERROR(VLOOKUP(Tabla1[[#This Row],[FECHA]],'RECAUDOS DE COMPARENDOS'!A:D,4,FALSE),0)</f>
        <v>0</v>
      </c>
      <c r="N4680" s="9">
        <f>IFERROR(VLOOKUP(Tabla1[[#This Row],[FECHA]],'RECAUDOS DE COMPARENDOS'!A:D,3,FALSE),0)</f>
        <v>0</v>
      </c>
      <c r="O4680" s="5">
        <f>IFERROR(VLOOKUP(Tabla1[[#This Row],[FECHA]],'RECAUDOS DE RESOLUCIONES'!A:D,4,FALSE),0)</f>
        <v>0</v>
      </c>
      <c r="P4680" s="9">
        <f>IFERROR(VLOOKUP(Tabla1[[#This Row],[FECHA]],'RECAUDOS DE RESOLUCIONES'!A:D,3,FALSE),0)</f>
        <v>0</v>
      </c>
      <c r="Q468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55</v>
      </c>
      <c r="R4680" s="9">
        <f>Tabla1[V. COMPARENDOS]-(Tabla1[V. EXONERACIONES]+Tabla1[[#This Row],[V. SIMIT CON RESOLUCION]]+Tabla1[[#This Row],[V. SIMIT SIN RESOLUCION]]+Tabla1[[#This Row],[V. RECAUDOS COMPARENDOS]]+Tabla1[[#This Row],[V. RECAUDOS RESOLUCIONES]])</f>
        <v>32056324</v>
      </c>
      <c r="S4680" s="11">
        <f>IFERROR(VLOOKUP(Tabla1[[#This Row],[FECHA]],'RECAUDOS LOCALES'!A:D,4,FALSE),0)</f>
        <v>0</v>
      </c>
      <c r="T4680" s="9">
        <f>IFERROR(VLOOKUP(Tabla1[[#This Row],[FECHA]],'RECAUDOS LOCALES'!A:D,3,FALSE),0)</f>
        <v>0</v>
      </c>
      <c r="U4680" s="11">
        <f>IFERROR(VLOOKUP(Tabla1[[#This Row],[FECHA]],'RECAUDOS EXTERNOS'!A:D,4,FALSE),0)</f>
        <v>0</v>
      </c>
      <c r="V4680" s="9">
        <f>IFERROR(VLOOKUP(Tabla1[[#This Row],[FECHA]],'RECAUDOS EXTERNOS'!A:D,3,FALSE),0)</f>
        <v>0</v>
      </c>
    </row>
    <row r="4681" spans="1:22" x14ac:dyDescent="0.25">
      <c r="A4681" s="1">
        <v>42240</v>
      </c>
      <c r="B4681" s="3" t="s">
        <v>1</v>
      </c>
      <c r="C4681" s="2">
        <v>42217</v>
      </c>
      <c r="D4681" s="5">
        <f>YEAR(Tabla1[[#This Row],[FECHA]])</f>
        <v>2015</v>
      </c>
      <c r="E4681" s="5">
        <f>IFERROR(VLOOKUP(Tabla1[[#This Row],[FECHA]],'COMPARENDOS TOTALES'!A:D,4,FALSE),0)</f>
        <v>102</v>
      </c>
      <c r="F4681" s="9">
        <f>IFERROR(VLOOKUP(Tabla1[[#This Row],[FECHA]],'COMPARENDOS TOTALES'!A:D,3,FALSE),0)</f>
        <v>62139498</v>
      </c>
      <c r="G4681" s="5">
        <f>IFERROR(VLOOKUP(Tabla1[[#This Row],[FECHA]],EXONERACIONES!A:D,4,FALSE),0)</f>
        <v>5</v>
      </c>
      <c r="H4681" s="9">
        <f>IFERROR(VLOOKUP(Tabla1[[#This Row],[FECHA]],EXONERACIONES!A:D,3,FALSE),0)</f>
        <v>3221750</v>
      </c>
      <c r="I4681" s="5">
        <f>IFERROR(VLOOKUP(Tabla1[[#This Row],[FECHA]],'SIMIT CON RES'!A:D,4,FALSE),0)</f>
        <v>33</v>
      </c>
      <c r="J4681" s="9">
        <f>IFERROR(VLOOKUP(Tabla1[[#This Row],[FECHA]],'SIMIT CON RES'!A:D,3,FALSE),0)</f>
        <v>21263550</v>
      </c>
      <c r="K4681">
        <f>IFERROR(VLOOKUP(Tabla1[[#This Row],[FECHA]],'SIMIT SIN RES'!A:D,4,FALSE),0)</f>
        <v>16</v>
      </c>
      <c r="L4681" s="9">
        <f>IFERROR(VLOOKUP(Tabla1[[#This Row],[FECHA]],'SIMIT SIN RES'!A:D,3,FALSE),0)</f>
        <v>9343075</v>
      </c>
      <c r="M4681" s="5">
        <f>IFERROR(VLOOKUP(Tabla1[[#This Row],[FECHA]],'RECAUDOS DE COMPARENDOS'!A:D,4,FALSE),0)</f>
        <v>0</v>
      </c>
      <c r="N4681" s="9">
        <f>IFERROR(VLOOKUP(Tabla1[[#This Row],[FECHA]],'RECAUDOS DE COMPARENDOS'!A:D,3,FALSE),0)</f>
        <v>0</v>
      </c>
      <c r="O4681" s="5">
        <f>IFERROR(VLOOKUP(Tabla1[[#This Row],[FECHA]],'RECAUDOS DE RESOLUCIONES'!A:D,4,FALSE),0)</f>
        <v>0</v>
      </c>
      <c r="P4681" s="9">
        <f>IFERROR(VLOOKUP(Tabla1[[#This Row],[FECHA]],'RECAUDOS DE RESOLUCIONES'!A:D,3,FALSE),0)</f>
        <v>0</v>
      </c>
      <c r="Q468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48</v>
      </c>
      <c r="R4681" s="9">
        <f>Tabla1[V. COMPARENDOS]-(Tabla1[V. EXONERACIONES]+Tabla1[[#This Row],[V. SIMIT CON RESOLUCION]]+Tabla1[[#This Row],[V. SIMIT SIN RESOLUCION]]+Tabla1[[#This Row],[V. RECAUDOS COMPARENDOS]]+Tabla1[[#This Row],[V. RECAUDOS RESOLUCIONES]])</f>
        <v>28311123</v>
      </c>
      <c r="S4681" s="11">
        <f>IFERROR(VLOOKUP(Tabla1[[#This Row],[FECHA]],'RECAUDOS LOCALES'!A:D,4,FALSE),0)</f>
        <v>0</v>
      </c>
      <c r="T4681" s="9">
        <f>IFERROR(VLOOKUP(Tabla1[[#This Row],[FECHA]],'RECAUDOS LOCALES'!A:D,3,FALSE),0)</f>
        <v>0</v>
      </c>
      <c r="U4681" s="11">
        <f>IFERROR(VLOOKUP(Tabla1[[#This Row],[FECHA]],'RECAUDOS EXTERNOS'!A:D,4,FALSE),0)</f>
        <v>77</v>
      </c>
      <c r="V4681" s="9">
        <f>IFERROR(VLOOKUP(Tabla1[[#This Row],[FECHA]],'RECAUDOS EXTERNOS'!A:D,3,FALSE),0)</f>
        <v>23202544</v>
      </c>
    </row>
    <row r="4682" spans="1:22" x14ac:dyDescent="0.25">
      <c r="A4682" s="1">
        <v>42241</v>
      </c>
      <c r="B4682" s="3" t="s">
        <v>2</v>
      </c>
      <c r="C4682" s="2">
        <v>42217</v>
      </c>
      <c r="D4682" s="5">
        <f>YEAR(Tabla1[[#This Row],[FECHA]])</f>
        <v>2015</v>
      </c>
      <c r="E4682" s="5">
        <f>IFERROR(VLOOKUP(Tabla1[[#This Row],[FECHA]],'COMPARENDOS TOTALES'!A:D,4,FALSE),0)</f>
        <v>71</v>
      </c>
      <c r="F4682" s="9">
        <f>IFERROR(VLOOKUP(Tabla1[[#This Row],[FECHA]],'COMPARENDOS TOTALES'!A:D,3,FALSE),0)</f>
        <v>40943069</v>
      </c>
      <c r="G4682" s="5">
        <f>IFERROR(VLOOKUP(Tabla1[[#This Row],[FECHA]],EXONERACIONES!A:D,4,FALSE),0)</f>
        <v>1</v>
      </c>
      <c r="H4682" s="9">
        <f>IFERROR(VLOOKUP(Tabla1[[#This Row],[FECHA]],EXONERACIONES!A:D,3,FALSE),0)</f>
        <v>644350</v>
      </c>
      <c r="I4682" s="5">
        <f>IFERROR(VLOOKUP(Tabla1[[#This Row],[FECHA]],'SIMIT CON RES'!A:D,4,FALSE),0)</f>
        <v>21</v>
      </c>
      <c r="J4682" s="9">
        <f>IFERROR(VLOOKUP(Tabla1[[#This Row],[FECHA]],'SIMIT CON RES'!A:D,3,FALSE),0)</f>
        <v>13531350</v>
      </c>
      <c r="K4682">
        <f>IFERROR(VLOOKUP(Tabla1[[#This Row],[FECHA]],'SIMIT SIN RES'!A:D,4,FALSE),0)</f>
        <v>15</v>
      </c>
      <c r="L4682" s="9">
        <f>IFERROR(VLOOKUP(Tabla1[[#This Row],[FECHA]],'SIMIT SIN RES'!A:D,3,FALSE),0)</f>
        <v>7933559</v>
      </c>
      <c r="M4682" s="5">
        <f>IFERROR(VLOOKUP(Tabla1[[#This Row],[FECHA]],'RECAUDOS DE COMPARENDOS'!A:D,4,FALSE),0)</f>
        <v>0</v>
      </c>
      <c r="N4682" s="9">
        <f>IFERROR(VLOOKUP(Tabla1[[#This Row],[FECHA]],'RECAUDOS DE COMPARENDOS'!A:D,3,FALSE),0)</f>
        <v>0</v>
      </c>
      <c r="O4682" s="5">
        <f>IFERROR(VLOOKUP(Tabla1[[#This Row],[FECHA]],'RECAUDOS DE RESOLUCIONES'!A:D,4,FALSE),0)</f>
        <v>0</v>
      </c>
      <c r="P4682" s="9">
        <f>IFERROR(VLOOKUP(Tabla1[[#This Row],[FECHA]],'RECAUDOS DE RESOLUCIONES'!A:D,3,FALSE),0)</f>
        <v>0</v>
      </c>
      <c r="Q468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34</v>
      </c>
      <c r="R4682" s="9">
        <f>Tabla1[V. COMPARENDOS]-(Tabla1[V. EXONERACIONES]+Tabla1[[#This Row],[V. SIMIT CON RESOLUCION]]+Tabla1[[#This Row],[V. SIMIT SIN RESOLUCION]]+Tabla1[[#This Row],[V. RECAUDOS COMPARENDOS]]+Tabla1[[#This Row],[V. RECAUDOS RESOLUCIONES]])</f>
        <v>18833810</v>
      </c>
      <c r="S4682" s="11">
        <f>IFERROR(VLOOKUP(Tabla1[[#This Row],[FECHA]],'RECAUDOS LOCALES'!A:D,4,FALSE),0)</f>
        <v>2</v>
      </c>
      <c r="T4682" s="9">
        <f>IFERROR(VLOOKUP(Tabla1[[#This Row],[FECHA]],'RECAUDOS LOCALES'!A:D,3,FALSE),0)</f>
        <v>200000</v>
      </c>
      <c r="U4682" s="11">
        <f>IFERROR(VLOOKUP(Tabla1[[#This Row],[FECHA]],'RECAUDOS EXTERNOS'!A:D,4,FALSE),0)</f>
        <v>98</v>
      </c>
      <c r="V4682" s="9">
        <f>IFERROR(VLOOKUP(Tabla1[[#This Row],[FECHA]],'RECAUDOS EXTERNOS'!A:D,3,FALSE),0)</f>
        <v>27069346</v>
      </c>
    </row>
    <row r="4683" spans="1:22" x14ac:dyDescent="0.25">
      <c r="A4683" s="1">
        <v>42242</v>
      </c>
      <c r="B4683" s="3" t="s">
        <v>3</v>
      </c>
      <c r="C4683" s="2">
        <v>42217</v>
      </c>
      <c r="D4683" s="5">
        <f>YEAR(Tabla1[[#This Row],[FECHA]])</f>
        <v>2015</v>
      </c>
      <c r="E4683" s="5">
        <f>IFERROR(VLOOKUP(Tabla1[[#This Row],[FECHA]],'COMPARENDOS TOTALES'!A:D,4,FALSE),0)</f>
        <v>67</v>
      </c>
      <c r="F4683" s="9">
        <f>IFERROR(VLOOKUP(Tabla1[[#This Row],[FECHA]],'COMPARENDOS TOTALES'!A:D,3,FALSE),0)</f>
        <v>40634317</v>
      </c>
      <c r="G4683" s="5">
        <f>IFERROR(VLOOKUP(Tabla1[[#This Row],[FECHA]],EXONERACIONES!A:D,4,FALSE),0)</f>
        <v>3</v>
      </c>
      <c r="H4683" s="9">
        <f>IFERROR(VLOOKUP(Tabla1[[#This Row],[FECHA]],EXONERACIONES!A:D,3,FALSE),0)</f>
        <v>1933050</v>
      </c>
      <c r="I4683" s="5">
        <f>IFERROR(VLOOKUP(Tabla1[[#This Row],[FECHA]],'SIMIT CON RES'!A:D,4,FALSE),0)</f>
        <v>14</v>
      </c>
      <c r="J4683" s="9">
        <f>IFERROR(VLOOKUP(Tabla1[[#This Row],[FECHA]],'SIMIT CON RES'!A:D,3,FALSE),0)</f>
        <v>9020900</v>
      </c>
      <c r="K4683">
        <f>IFERROR(VLOOKUP(Tabla1[[#This Row],[FECHA]],'SIMIT SIN RES'!A:D,4,FALSE),0)</f>
        <v>16</v>
      </c>
      <c r="L4683" s="9">
        <f>IFERROR(VLOOKUP(Tabla1[[#This Row],[FECHA]],'SIMIT SIN RES'!A:D,3,FALSE),0)</f>
        <v>9343075</v>
      </c>
      <c r="M4683" s="5">
        <f>IFERROR(VLOOKUP(Tabla1[[#This Row],[FECHA]],'RECAUDOS DE COMPARENDOS'!A:D,4,FALSE),0)</f>
        <v>0</v>
      </c>
      <c r="N4683" s="9">
        <f>IFERROR(VLOOKUP(Tabla1[[#This Row],[FECHA]],'RECAUDOS DE COMPARENDOS'!A:D,3,FALSE),0)</f>
        <v>0</v>
      </c>
      <c r="O4683" s="5">
        <f>IFERROR(VLOOKUP(Tabla1[[#This Row],[FECHA]],'RECAUDOS DE RESOLUCIONES'!A:D,4,FALSE),0)</f>
        <v>0</v>
      </c>
      <c r="P4683" s="9">
        <f>IFERROR(VLOOKUP(Tabla1[[#This Row],[FECHA]],'RECAUDOS DE RESOLUCIONES'!A:D,3,FALSE),0)</f>
        <v>0</v>
      </c>
      <c r="Q468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34</v>
      </c>
      <c r="R4683" s="9">
        <f>Tabla1[V. COMPARENDOS]-(Tabla1[V. EXONERACIONES]+Tabla1[[#This Row],[V. SIMIT CON RESOLUCION]]+Tabla1[[#This Row],[V. SIMIT SIN RESOLUCION]]+Tabla1[[#This Row],[V. RECAUDOS COMPARENDOS]]+Tabla1[[#This Row],[V. RECAUDOS RESOLUCIONES]])</f>
        <v>20337292</v>
      </c>
      <c r="S4683" s="11">
        <f>IFERROR(VLOOKUP(Tabla1[[#This Row],[FECHA]],'RECAUDOS LOCALES'!A:D,4,FALSE),0)</f>
        <v>3</v>
      </c>
      <c r="T4683" s="9">
        <f>IFERROR(VLOOKUP(Tabla1[[#This Row],[FECHA]],'RECAUDOS LOCALES'!A:D,3,FALSE),0)</f>
        <v>665700</v>
      </c>
      <c r="U4683" s="11">
        <f>IFERROR(VLOOKUP(Tabla1[[#This Row],[FECHA]],'RECAUDOS EXTERNOS'!A:D,4,FALSE),0)</f>
        <v>89</v>
      </c>
      <c r="V4683" s="9">
        <f>IFERROR(VLOOKUP(Tabla1[[#This Row],[FECHA]],'RECAUDOS EXTERNOS'!A:D,3,FALSE),0)</f>
        <v>27955209</v>
      </c>
    </row>
    <row r="4684" spans="1:22" x14ac:dyDescent="0.25">
      <c r="A4684" s="1">
        <v>42243</v>
      </c>
      <c r="B4684" s="3" t="s">
        <v>6</v>
      </c>
      <c r="C4684" s="2">
        <v>42217</v>
      </c>
      <c r="D4684" s="5">
        <f>YEAR(Tabla1[[#This Row],[FECHA]])</f>
        <v>2015</v>
      </c>
      <c r="E4684" s="5">
        <f>IFERROR(VLOOKUP(Tabla1[[#This Row],[FECHA]],'COMPARENDOS TOTALES'!A:D,4,FALSE),0)</f>
        <v>34</v>
      </c>
      <c r="F4684" s="9">
        <f>IFERROR(VLOOKUP(Tabla1[[#This Row],[FECHA]],'COMPARENDOS TOTALES'!A:D,3,FALSE),0)</f>
        <v>21001781</v>
      </c>
      <c r="G4684" s="5">
        <f>IFERROR(VLOOKUP(Tabla1[[#This Row],[FECHA]],EXONERACIONES!A:D,4,FALSE),0)</f>
        <v>0</v>
      </c>
      <c r="H4684" s="9">
        <f>IFERROR(VLOOKUP(Tabla1[[#This Row],[FECHA]],EXONERACIONES!A:D,3,FALSE),0)</f>
        <v>0</v>
      </c>
      <c r="I4684" s="5">
        <f>IFERROR(VLOOKUP(Tabla1[[#This Row],[FECHA]],'SIMIT CON RES'!A:D,4,FALSE),0)</f>
        <v>14</v>
      </c>
      <c r="J4684" s="9">
        <f>IFERROR(VLOOKUP(Tabla1[[#This Row],[FECHA]],'SIMIT CON RES'!A:D,3,FALSE),0)</f>
        <v>9020900</v>
      </c>
      <c r="K4684">
        <f>IFERROR(VLOOKUP(Tabla1[[#This Row],[FECHA]],'SIMIT SIN RES'!A:D,4,FALSE),0)</f>
        <v>7</v>
      </c>
      <c r="L4684" s="9">
        <f>IFERROR(VLOOKUP(Tabla1[[#This Row],[FECHA]],'SIMIT SIN RES'!A:D,3,FALSE),0)</f>
        <v>4510450</v>
      </c>
      <c r="M4684" s="5">
        <f>IFERROR(VLOOKUP(Tabla1[[#This Row],[FECHA]],'RECAUDOS DE COMPARENDOS'!A:D,4,FALSE),0)</f>
        <v>0</v>
      </c>
      <c r="N4684" s="9">
        <f>IFERROR(VLOOKUP(Tabla1[[#This Row],[FECHA]],'RECAUDOS DE COMPARENDOS'!A:D,3,FALSE),0)</f>
        <v>0</v>
      </c>
      <c r="O4684" s="5">
        <f>IFERROR(VLOOKUP(Tabla1[[#This Row],[FECHA]],'RECAUDOS DE RESOLUCIONES'!A:D,4,FALSE),0)</f>
        <v>0</v>
      </c>
      <c r="P4684" s="9">
        <f>IFERROR(VLOOKUP(Tabla1[[#This Row],[FECHA]],'RECAUDOS DE RESOLUCIONES'!A:D,3,FALSE),0)</f>
        <v>0</v>
      </c>
      <c r="Q468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13</v>
      </c>
      <c r="R4684" s="9">
        <f>Tabla1[V. COMPARENDOS]-(Tabla1[V. EXONERACIONES]+Tabla1[[#This Row],[V. SIMIT CON RESOLUCION]]+Tabla1[[#This Row],[V. SIMIT SIN RESOLUCION]]+Tabla1[[#This Row],[V. RECAUDOS COMPARENDOS]]+Tabla1[[#This Row],[V. RECAUDOS RESOLUCIONES]])</f>
        <v>7470431</v>
      </c>
      <c r="S4684" s="11">
        <f>IFERROR(VLOOKUP(Tabla1[[#This Row],[FECHA]],'RECAUDOS LOCALES'!A:D,4,FALSE),0)</f>
        <v>1</v>
      </c>
      <c r="T4684" s="9">
        <f>IFERROR(VLOOKUP(Tabla1[[#This Row],[FECHA]],'RECAUDOS LOCALES'!A:D,3,FALSE),0)</f>
        <v>142679</v>
      </c>
      <c r="U4684" s="11">
        <f>IFERROR(VLOOKUP(Tabla1[[#This Row],[FECHA]],'RECAUDOS EXTERNOS'!A:D,4,FALSE),0)</f>
        <v>86</v>
      </c>
      <c r="V4684" s="9">
        <f>IFERROR(VLOOKUP(Tabla1[[#This Row],[FECHA]],'RECAUDOS EXTERNOS'!A:D,3,FALSE),0)</f>
        <v>25310073</v>
      </c>
    </row>
    <row r="4685" spans="1:22" x14ac:dyDescent="0.25">
      <c r="A4685" s="1">
        <v>42244</v>
      </c>
      <c r="B4685" s="3" t="s">
        <v>0</v>
      </c>
      <c r="C4685" s="2">
        <v>42217</v>
      </c>
      <c r="D4685" s="5">
        <f>YEAR(Tabla1[[#This Row],[FECHA]])</f>
        <v>2015</v>
      </c>
      <c r="E4685" s="5">
        <f>IFERROR(VLOOKUP(Tabla1[[#This Row],[FECHA]],'COMPARENDOS TOTALES'!A:D,4,FALSE),0)</f>
        <v>52</v>
      </c>
      <c r="F4685" s="9">
        <f>IFERROR(VLOOKUP(Tabla1[[#This Row],[FECHA]],'COMPARENDOS TOTALES'!A:D,3,FALSE),0)</f>
        <v>46675099</v>
      </c>
      <c r="G4685" s="5">
        <f>IFERROR(VLOOKUP(Tabla1[[#This Row],[FECHA]],EXONERACIONES!A:D,4,FALSE),0)</f>
        <v>0</v>
      </c>
      <c r="H4685" s="9">
        <f>IFERROR(VLOOKUP(Tabla1[[#This Row],[FECHA]],EXONERACIONES!A:D,3,FALSE),0)</f>
        <v>0</v>
      </c>
      <c r="I4685" s="5">
        <f>IFERROR(VLOOKUP(Tabla1[[#This Row],[FECHA]],'SIMIT CON RES'!A:D,4,FALSE),0)</f>
        <v>14</v>
      </c>
      <c r="J4685" s="9">
        <f>IFERROR(VLOOKUP(Tabla1[[#This Row],[FECHA]],'SIMIT CON RES'!A:D,3,FALSE),0)</f>
        <v>9020900</v>
      </c>
      <c r="K4685">
        <f>IFERROR(VLOOKUP(Tabla1[[#This Row],[FECHA]],'SIMIT SIN RES'!A:D,4,FALSE),0)</f>
        <v>10</v>
      </c>
      <c r="L4685" s="9">
        <f>IFERROR(VLOOKUP(Tabla1[[#This Row],[FECHA]],'SIMIT SIN RES'!A:D,3,FALSE),0)</f>
        <v>21142734</v>
      </c>
      <c r="M4685" s="5">
        <f>IFERROR(VLOOKUP(Tabla1[[#This Row],[FECHA]],'RECAUDOS DE COMPARENDOS'!A:D,4,FALSE),0)</f>
        <v>0</v>
      </c>
      <c r="N4685" s="9">
        <f>IFERROR(VLOOKUP(Tabla1[[#This Row],[FECHA]],'RECAUDOS DE COMPARENDOS'!A:D,3,FALSE),0)</f>
        <v>0</v>
      </c>
      <c r="O4685" s="5">
        <f>IFERROR(VLOOKUP(Tabla1[[#This Row],[FECHA]],'RECAUDOS DE RESOLUCIONES'!A:D,4,FALSE),0)</f>
        <v>0</v>
      </c>
      <c r="P4685" s="9">
        <f>IFERROR(VLOOKUP(Tabla1[[#This Row],[FECHA]],'RECAUDOS DE RESOLUCIONES'!A:D,3,FALSE),0)</f>
        <v>0</v>
      </c>
      <c r="Q468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28</v>
      </c>
      <c r="R4685" s="9">
        <f>Tabla1[V. COMPARENDOS]-(Tabla1[V. EXONERACIONES]+Tabla1[[#This Row],[V. SIMIT CON RESOLUCION]]+Tabla1[[#This Row],[V. SIMIT SIN RESOLUCION]]+Tabla1[[#This Row],[V. RECAUDOS COMPARENDOS]]+Tabla1[[#This Row],[V. RECAUDOS RESOLUCIONES]])</f>
        <v>16511465</v>
      </c>
      <c r="S4685" s="11">
        <f>IFERROR(VLOOKUP(Tabla1[[#This Row],[FECHA]],'RECAUDOS LOCALES'!A:D,4,FALSE),0)</f>
        <v>2</v>
      </c>
      <c r="T4685" s="9">
        <f>IFERROR(VLOOKUP(Tabla1[[#This Row],[FECHA]],'RECAUDOS LOCALES'!A:D,3,FALSE),0)</f>
        <v>686275</v>
      </c>
      <c r="U4685" s="11">
        <f>IFERROR(VLOOKUP(Tabla1[[#This Row],[FECHA]],'RECAUDOS EXTERNOS'!A:D,4,FALSE),0)</f>
        <v>82</v>
      </c>
      <c r="V4685" s="9">
        <f>IFERROR(VLOOKUP(Tabla1[[#This Row],[FECHA]],'RECAUDOS EXTERNOS'!A:D,3,FALSE),0)</f>
        <v>23211315</v>
      </c>
    </row>
    <row r="4686" spans="1:22" x14ac:dyDescent="0.25">
      <c r="A4686" s="1">
        <v>42245</v>
      </c>
      <c r="B4686" s="3" t="s">
        <v>5</v>
      </c>
      <c r="C4686" s="2">
        <v>42217</v>
      </c>
      <c r="D4686" s="5">
        <f>YEAR(Tabla1[[#This Row],[FECHA]])</f>
        <v>2015</v>
      </c>
      <c r="E4686" s="5">
        <f>IFERROR(VLOOKUP(Tabla1[[#This Row],[FECHA]],'COMPARENDOS TOTALES'!A:D,4,FALSE),0)</f>
        <v>25</v>
      </c>
      <c r="F4686" s="9">
        <f>IFERROR(VLOOKUP(Tabla1[[#This Row],[FECHA]],'COMPARENDOS TOTALES'!A:D,3,FALSE),0)</f>
        <v>14759640</v>
      </c>
      <c r="G4686" s="5">
        <f>IFERROR(VLOOKUP(Tabla1[[#This Row],[FECHA]],EXONERACIONES!A:D,4,FALSE),0)</f>
        <v>0</v>
      </c>
      <c r="H4686" s="9">
        <f>IFERROR(VLOOKUP(Tabla1[[#This Row],[FECHA]],EXONERACIONES!A:D,3,FALSE),0)</f>
        <v>0</v>
      </c>
      <c r="I4686" s="5">
        <f>IFERROR(VLOOKUP(Tabla1[[#This Row],[FECHA]],'SIMIT CON RES'!A:D,4,FALSE),0)</f>
        <v>8</v>
      </c>
      <c r="J4686" s="9">
        <f>IFERROR(VLOOKUP(Tabla1[[#This Row],[FECHA]],'SIMIT CON RES'!A:D,3,FALSE),0)</f>
        <v>5154800</v>
      </c>
      <c r="K4686">
        <f>IFERROR(VLOOKUP(Tabla1[[#This Row],[FECHA]],'SIMIT SIN RES'!A:D,4,FALSE),0)</f>
        <v>6</v>
      </c>
      <c r="L4686" s="9">
        <f>IFERROR(VLOOKUP(Tabla1[[#This Row],[FECHA]],'SIMIT SIN RES'!A:D,3,FALSE),0)</f>
        <v>3543925</v>
      </c>
      <c r="M4686" s="5">
        <f>IFERROR(VLOOKUP(Tabla1[[#This Row],[FECHA]],'RECAUDOS DE COMPARENDOS'!A:D,4,FALSE),0)</f>
        <v>0</v>
      </c>
      <c r="N4686" s="9">
        <f>IFERROR(VLOOKUP(Tabla1[[#This Row],[FECHA]],'RECAUDOS DE COMPARENDOS'!A:D,3,FALSE),0)</f>
        <v>0</v>
      </c>
      <c r="O4686" s="5">
        <f>IFERROR(VLOOKUP(Tabla1[[#This Row],[FECHA]],'RECAUDOS DE RESOLUCIONES'!A:D,4,FALSE),0)</f>
        <v>0</v>
      </c>
      <c r="P4686" s="9">
        <f>IFERROR(VLOOKUP(Tabla1[[#This Row],[FECHA]],'RECAUDOS DE RESOLUCIONES'!A:D,3,FALSE),0)</f>
        <v>0</v>
      </c>
      <c r="Q468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11</v>
      </c>
      <c r="R4686" s="9">
        <f>Tabla1[V. COMPARENDOS]-(Tabla1[V. EXONERACIONES]+Tabla1[[#This Row],[V. SIMIT CON RESOLUCION]]+Tabla1[[#This Row],[V. SIMIT SIN RESOLUCION]]+Tabla1[[#This Row],[V. RECAUDOS COMPARENDOS]]+Tabla1[[#This Row],[V. RECAUDOS RESOLUCIONES]])</f>
        <v>6060915</v>
      </c>
      <c r="S4686" s="11">
        <f>IFERROR(VLOOKUP(Tabla1[[#This Row],[FECHA]],'RECAUDOS LOCALES'!A:D,4,FALSE),0)</f>
        <v>0</v>
      </c>
      <c r="T4686" s="9">
        <f>IFERROR(VLOOKUP(Tabla1[[#This Row],[FECHA]],'RECAUDOS LOCALES'!A:D,3,FALSE),0)</f>
        <v>0</v>
      </c>
      <c r="U4686" s="11">
        <f>IFERROR(VLOOKUP(Tabla1[[#This Row],[FECHA]],'RECAUDOS EXTERNOS'!A:D,4,FALSE),0)</f>
        <v>12</v>
      </c>
      <c r="V4686" s="9">
        <f>IFERROR(VLOOKUP(Tabla1[[#This Row],[FECHA]],'RECAUDOS EXTERNOS'!A:D,3,FALSE),0)</f>
        <v>3714609</v>
      </c>
    </row>
    <row r="4687" spans="1:22" x14ac:dyDescent="0.25">
      <c r="A4687" s="1">
        <v>42246</v>
      </c>
      <c r="B4687" s="3" t="s">
        <v>4</v>
      </c>
      <c r="C4687" s="2">
        <v>42217</v>
      </c>
      <c r="D4687" s="5">
        <f>YEAR(Tabla1[[#This Row],[FECHA]])</f>
        <v>2015</v>
      </c>
      <c r="E4687" s="5">
        <f>IFERROR(VLOOKUP(Tabla1[[#This Row],[FECHA]],'COMPARENDOS TOTALES'!A:D,4,FALSE),0)</f>
        <v>44</v>
      </c>
      <c r="F4687" s="9">
        <f>IFERROR(VLOOKUP(Tabla1[[#This Row],[FECHA]],'COMPARENDOS TOTALES'!A:D,3,FALSE),0)</f>
        <v>26328408</v>
      </c>
      <c r="G4687" s="5">
        <f>IFERROR(VLOOKUP(Tabla1[[#This Row],[FECHA]],EXONERACIONES!A:D,4,FALSE),0)</f>
        <v>3</v>
      </c>
      <c r="H4687" s="9">
        <f>IFERROR(VLOOKUP(Tabla1[[#This Row],[FECHA]],EXONERACIONES!A:D,3,FALSE),0)</f>
        <v>1933050</v>
      </c>
      <c r="I4687" s="5">
        <f>IFERROR(VLOOKUP(Tabla1[[#This Row],[FECHA]],'SIMIT CON RES'!A:D,4,FALSE),0)</f>
        <v>15</v>
      </c>
      <c r="J4687" s="9">
        <f>IFERROR(VLOOKUP(Tabla1[[#This Row],[FECHA]],'SIMIT CON RES'!A:D,3,FALSE),0)</f>
        <v>9665250</v>
      </c>
      <c r="K4687">
        <f>IFERROR(VLOOKUP(Tabla1[[#This Row],[FECHA]],'SIMIT SIN RES'!A:D,4,FALSE),0)</f>
        <v>9</v>
      </c>
      <c r="L4687" s="9">
        <f>IFERROR(VLOOKUP(Tabla1[[#This Row],[FECHA]],'SIMIT SIN RES'!A:D,3,FALSE),0)</f>
        <v>4682277</v>
      </c>
      <c r="M4687" s="5">
        <f>IFERROR(VLOOKUP(Tabla1[[#This Row],[FECHA]],'RECAUDOS DE COMPARENDOS'!A:D,4,FALSE),0)</f>
        <v>0</v>
      </c>
      <c r="N4687" s="9">
        <f>IFERROR(VLOOKUP(Tabla1[[#This Row],[FECHA]],'RECAUDOS DE COMPARENDOS'!A:D,3,FALSE),0)</f>
        <v>0</v>
      </c>
      <c r="O4687" s="5">
        <f>IFERROR(VLOOKUP(Tabla1[[#This Row],[FECHA]],'RECAUDOS DE RESOLUCIONES'!A:D,4,FALSE),0)</f>
        <v>0</v>
      </c>
      <c r="P4687" s="9">
        <f>IFERROR(VLOOKUP(Tabla1[[#This Row],[FECHA]],'RECAUDOS DE RESOLUCIONES'!A:D,3,FALSE),0)</f>
        <v>0</v>
      </c>
      <c r="Q468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17</v>
      </c>
      <c r="R4687" s="9">
        <f>Tabla1[V. COMPARENDOS]-(Tabla1[V. EXONERACIONES]+Tabla1[[#This Row],[V. SIMIT CON RESOLUCION]]+Tabla1[[#This Row],[V. SIMIT SIN RESOLUCION]]+Tabla1[[#This Row],[V. RECAUDOS COMPARENDOS]]+Tabla1[[#This Row],[V. RECAUDOS RESOLUCIONES]])</f>
        <v>10047831</v>
      </c>
      <c r="S4687" s="11">
        <f>IFERROR(VLOOKUP(Tabla1[[#This Row],[FECHA]],'RECAUDOS LOCALES'!A:D,4,FALSE),0)</f>
        <v>0</v>
      </c>
      <c r="T4687" s="9">
        <f>IFERROR(VLOOKUP(Tabla1[[#This Row],[FECHA]],'RECAUDOS LOCALES'!A:D,3,FALSE),0)</f>
        <v>0</v>
      </c>
      <c r="U4687" s="11">
        <f>IFERROR(VLOOKUP(Tabla1[[#This Row],[FECHA]],'RECAUDOS EXTERNOS'!A:D,4,FALSE),0)</f>
        <v>0</v>
      </c>
      <c r="V4687" s="9">
        <f>IFERROR(VLOOKUP(Tabla1[[#This Row],[FECHA]],'RECAUDOS EXTERNOS'!A:D,3,FALSE),0)</f>
        <v>0</v>
      </c>
    </row>
    <row r="4688" spans="1:22" x14ac:dyDescent="0.25">
      <c r="A4688" s="1">
        <v>42247</v>
      </c>
      <c r="B4688" s="3" t="s">
        <v>1</v>
      </c>
      <c r="C4688" s="2">
        <v>42217</v>
      </c>
      <c r="D4688" s="5">
        <f>YEAR(Tabla1[[#This Row],[FECHA]])</f>
        <v>2015</v>
      </c>
      <c r="E4688" s="5">
        <f>IFERROR(VLOOKUP(Tabla1[[#This Row],[FECHA]],'COMPARENDOS TOTALES'!A:D,4,FALSE),0)</f>
        <v>61</v>
      </c>
      <c r="F4688" s="9">
        <f>IFERROR(VLOOKUP(Tabla1[[#This Row],[FECHA]],'COMPARENDOS TOTALES'!A:D,3,FALSE),0)</f>
        <v>37211208</v>
      </c>
      <c r="G4688" s="5">
        <f>IFERROR(VLOOKUP(Tabla1[[#This Row],[FECHA]],EXONERACIONES!A:D,4,FALSE),0)</f>
        <v>2</v>
      </c>
      <c r="H4688" s="9">
        <f>IFERROR(VLOOKUP(Tabla1[[#This Row],[FECHA]],EXONERACIONES!A:D,3,FALSE),0)</f>
        <v>1288700</v>
      </c>
      <c r="I4688" s="5">
        <f>IFERROR(VLOOKUP(Tabla1[[#This Row],[FECHA]],'SIMIT CON RES'!A:D,4,FALSE),0)</f>
        <v>24</v>
      </c>
      <c r="J4688" s="9">
        <f>IFERROR(VLOOKUP(Tabla1[[#This Row],[FECHA]],'SIMIT CON RES'!A:D,3,FALSE),0)</f>
        <v>15464400</v>
      </c>
      <c r="K4688">
        <f>IFERROR(VLOOKUP(Tabla1[[#This Row],[FECHA]],'SIMIT SIN RES'!A:D,4,FALSE),0)</f>
        <v>5</v>
      </c>
      <c r="L4688" s="9">
        <f>IFERROR(VLOOKUP(Tabla1[[#This Row],[FECHA]],'SIMIT SIN RES'!A:D,3,FALSE),0)</f>
        <v>2456584</v>
      </c>
      <c r="M4688" s="5">
        <f>IFERROR(VLOOKUP(Tabla1[[#This Row],[FECHA]],'RECAUDOS DE COMPARENDOS'!A:D,4,FALSE),0)</f>
        <v>0</v>
      </c>
      <c r="N4688" s="9">
        <f>IFERROR(VLOOKUP(Tabla1[[#This Row],[FECHA]],'RECAUDOS DE COMPARENDOS'!A:D,3,FALSE),0)</f>
        <v>0</v>
      </c>
      <c r="O4688" s="5">
        <f>IFERROR(VLOOKUP(Tabla1[[#This Row],[FECHA]],'RECAUDOS DE RESOLUCIONES'!A:D,4,FALSE),0)</f>
        <v>0</v>
      </c>
      <c r="P4688" s="9">
        <f>IFERROR(VLOOKUP(Tabla1[[#This Row],[FECHA]],'RECAUDOS DE RESOLUCIONES'!A:D,3,FALSE),0)</f>
        <v>0</v>
      </c>
      <c r="Q468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30</v>
      </c>
      <c r="R4688" s="9">
        <f>Tabla1[V. COMPARENDOS]-(Tabla1[V. EXONERACIONES]+Tabla1[[#This Row],[V. SIMIT CON RESOLUCION]]+Tabla1[[#This Row],[V. SIMIT SIN RESOLUCION]]+Tabla1[[#This Row],[V. RECAUDOS COMPARENDOS]]+Tabla1[[#This Row],[V. RECAUDOS RESOLUCIONES]])</f>
        <v>18001524</v>
      </c>
      <c r="S4688" s="11">
        <f>IFERROR(VLOOKUP(Tabla1[[#This Row],[FECHA]],'RECAUDOS LOCALES'!A:D,4,FALSE),0)</f>
        <v>0</v>
      </c>
      <c r="T4688" s="9">
        <f>IFERROR(VLOOKUP(Tabla1[[#This Row],[FECHA]],'RECAUDOS LOCALES'!A:D,3,FALSE),0)</f>
        <v>0</v>
      </c>
      <c r="U4688" s="11">
        <f>IFERROR(VLOOKUP(Tabla1[[#This Row],[FECHA]],'RECAUDOS EXTERNOS'!A:D,4,FALSE),0)</f>
        <v>81</v>
      </c>
      <c r="V4688" s="9">
        <f>IFERROR(VLOOKUP(Tabla1[[#This Row],[FECHA]],'RECAUDOS EXTERNOS'!A:D,3,FALSE),0)</f>
        <v>23559442</v>
      </c>
    </row>
    <row r="4689" spans="1:22" x14ac:dyDescent="0.25">
      <c r="A4689" s="1">
        <v>42248</v>
      </c>
      <c r="B4689" s="3" t="s">
        <v>2</v>
      </c>
      <c r="C4689" s="2">
        <v>42248</v>
      </c>
      <c r="D4689" s="5">
        <f>YEAR(Tabla1[[#This Row],[FECHA]])</f>
        <v>2015</v>
      </c>
      <c r="E4689" s="5">
        <f>IFERROR(VLOOKUP(Tabla1[[#This Row],[FECHA]],'COMPARENDOS TOTALES'!A:D,4,FALSE),0)</f>
        <v>36</v>
      </c>
      <c r="F4689" s="9">
        <f>IFERROR(VLOOKUP(Tabla1[[#This Row],[FECHA]],'COMPARENDOS TOTALES'!A:D,3,FALSE),0)</f>
        <v>21703855</v>
      </c>
      <c r="G4689" s="5">
        <f>IFERROR(VLOOKUP(Tabla1[[#This Row],[FECHA]],EXONERACIONES!A:D,4,FALSE),0)</f>
        <v>2</v>
      </c>
      <c r="H4689" s="9">
        <f>IFERROR(VLOOKUP(Tabla1[[#This Row],[FECHA]],EXONERACIONES!A:D,3,FALSE),0)</f>
        <v>1288700</v>
      </c>
      <c r="I4689" s="5">
        <f>IFERROR(VLOOKUP(Tabla1[[#This Row],[FECHA]],'SIMIT CON RES'!A:D,4,FALSE),0)</f>
        <v>14</v>
      </c>
      <c r="J4689" s="9">
        <f>IFERROR(VLOOKUP(Tabla1[[#This Row],[FECHA]],'SIMIT CON RES'!A:D,3,FALSE),0)</f>
        <v>9020900</v>
      </c>
      <c r="K4689">
        <f>IFERROR(VLOOKUP(Tabla1[[#This Row],[FECHA]],'SIMIT SIN RES'!A:D,4,FALSE),0)</f>
        <v>2</v>
      </c>
      <c r="L4689" s="9">
        <f>IFERROR(VLOOKUP(Tabla1[[#This Row],[FECHA]],'SIMIT SIN RES'!A:D,3,FALSE),0)</f>
        <v>816177</v>
      </c>
      <c r="M4689" s="5">
        <f>IFERROR(VLOOKUP(Tabla1[[#This Row],[FECHA]],'RECAUDOS DE COMPARENDOS'!A:D,4,FALSE),0)</f>
        <v>1</v>
      </c>
      <c r="N4689" s="9">
        <f>IFERROR(VLOOKUP(Tabla1[[#This Row],[FECHA]],'RECAUDOS DE COMPARENDOS'!A:D,3,FALSE),0)</f>
        <v>644350</v>
      </c>
      <c r="O4689" s="5">
        <f>IFERROR(VLOOKUP(Tabla1[[#This Row],[FECHA]],'RECAUDOS DE RESOLUCIONES'!A:D,4,FALSE),0)</f>
        <v>0</v>
      </c>
      <c r="P4689" s="9">
        <f>IFERROR(VLOOKUP(Tabla1[[#This Row],[FECHA]],'RECAUDOS DE RESOLUCIONES'!A:D,3,FALSE),0)</f>
        <v>0</v>
      </c>
      <c r="Q468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17</v>
      </c>
      <c r="R4689" s="9">
        <f>Tabla1[V. COMPARENDOS]-(Tabla1[V. EXONERACIONES]+Tabla1[[#This Row],[V. SIMIT CON RESOLUCION]]+Tabla1[[#This Row],[V. SIMIT SIN RESOLUCION]]+Tabla1[[#This Row],[V. RECAUDOS COMPARENDOS]]+Tabla1[[#This Row],[V. RECAUDOS RESOLUCIONES]])</f>
        <v>9933728</v>
      </c>
      <c r="S4689" s="11">
        <f>IFERROR(VLOOKUP(Tabla1[[#This Row],[FECHA]],'RECAUDOS LOCALES'!A:D,4,FALSE),0)</f>
        <v>1</v>
      </c>
      <c r="T4689" s="9">
        <f>IFERROR(VLOOKUP(Tabla1[[#This Row],[FECHA]],'RECAUDOS LOCALES'!A:D,3,FALSE),0)</f>
        <v>172557</v>
      </c>
      <c r="U4689" s="11">
        <f>IFERROR(VLOOKUP(Tabla1[[#This Row],[FECHA]],'RECAUDOS EXTERNOS'!A:D,4,FALSE),0)</f>
        <v>87</v>
      </c>
      <c r="V4689" s="9">
        <f>IFERROR(VLOOKUP(Tabla1[[#This Row],[FECHA]],'RECAUDOS EXTERNOS'!A:D,3,FALSE),0)</f>
        <v>26182701</v>
      </c>
    </row>
    <row r="4690" spans="1:22" x14ac:dyDescent="0.25">
      <c r="A4690" s="1">
        <v>42249</v>
      </c>
      <c r="B4690" s="3" t="s">
        <v>3</v>
      </c>
      <c r="C4690" s="2">
        <v>42248</v>
      </c>
      <c r="D4690" s="5">
        <f>YEAR(Tabla1[[#This Row],[FECHA]])</f>
        <v>2015</v>
      </c>
      <c r="E4690" s="5">
        <f>IFERROR(VLOOKUP(Tabla1[[#This Row],[FECHA]],'COMPARENDOS TOTALES'!A:D,4,FALSE),0)</f>
        <v>106</v>
      </c>
      <c r="F4690" s="9">
        <f>IFERROR(VLOOKUP(Tabla1[[#This Row],[FECHA]],'COMPARENDOS TOTALES'!A:D,3,FALSE),0)</f>
        <v>64857848</v>
      </c>
      <c r="G4690" s="5">
        <f>IFERROR(VLOOKUP(Tabla1[[#This Row],[FECHA]],EXONERACIONES!A:D,4,FALSE),0)</f>
        <v>4</v>
      </c>
      <c r="H4690" s="9">
        <f>IFERROR(VLOOKUP(Tabla1[[#This Row],[FECHA]],EXONERACIONES!A:D,3,FALSE),0)</f>
        <v>2577400</v>
      </c>
      <c r="I4690" s="5">
        <f>IFERROR(VLOOKUP(Tabla1[[#This Row],[FECHA]],'SIMIT CON RES'!A:D,4,FALSE),0)</f>
        <v>34</v>
      </c>
      <c r="J4690" s="9">
        <f>IFERROR(VLOOKUP(Tabla1[[#This Row],[FECHA]],'SIMIT CON RES'!A:D,3,FALSE),0)</f>
        <v>21907900</v>
      </c>
      <c r="K4690">
        <f>IFERROR(VLOOKUP(Tabla1[[#This Row],[FECHA]],'SIMIT SIN RES'!A:D,4,FALSE),0)</f>
        <v>20</v>
      </c>
      <c r="L4690" s="9">
        <f>IFERROR(VLOOKUP(Tabla1[[#This Row],[FECHA]],'SIMIT SIN RES'!A:D,3,FALSE),0)</f>
        <v>11799659</v>
      </c>
      <c r="M4690" s="5">
        <f>IFERROR(VLOOKUP(Tabla1[[#This Row],[FECHA]],'RECAUDOS DE COMPARENDOS'!A:D,4,FALSE),0)</f>
        <v>0</v>
      </c>
      <c r="N4690" s="9">
        <f>IFERROR(VLOOKUP(Tabla1[[#This Row],[FECHA]],'RECAUDOS DE COMPARENDOS'!A:D,3,FALSE),0)</f>
        <v>0</v>
      </c>
      <c r="O4690" s="5">
        <f>IFERROR(VLOOKUP(Tabla1[[#This Row],[FECHA]],'RECAUDOS DE RESOLUCIONES'!A:D,4,FALSE),0)</f>
        <v>0</v>
      </c>
      <c r="P4690" s="9">
        <f>IFERROR(VLOOKUP(Tabla1[[#This Row],[FECHA]],'RECAUDOS DE RESOLUCIONES'!A:D,3,FALSE),0)</f>
        <v>0</v>
      </c>
      <c r="Q469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48</v>
      </c>
      <c r="R4690" s="9">
        <f>Tabla1[V. COMPARENDOS]-(Tabla1[V. EXONERACIONES]+Tabla1[[#This Row],[V. SIMIT CON RESOLUCION]]+Tabla1[[#This Row],[V. SIMIT SIN RESOLUCION]]+Tabla1[[#This Row],[V. RECAUDOS COMPARENDOS]]+Tabla1[[#This Row],[V. RECAUDOS RESOLUCIONES]])</f>
        <v>28572889</v>
      </c>
      <c r="S4690" s="11">
        <f>IFERROR(VLOOKUP(Tabla1[[#This Row],[FECHA]],'RECAUDOS LOCALES'!A:D,4,FALSE),0)</f>
        <v>1</v>
      </c>
      <c r="T4690" s="9">
        <f>IFERROR(VLOOKUP(Tabla1[[#This Row],[FECHA]],'RECAUDOS LOCALES'!A:D,3,FALSE),0)</f>
        <v>80223</v>
      </c>
      <c r="U4690" s="11">
        <f>IFERROR(VLOOKUP(Tabla1[[#This Row],[FECHA]],'RECAUDOS EXTERNOS'!A:D,4,FALSE),0)</f>
        <v>77</v>
      </c>
      <c r="V4690" s="9">
        <f>IFERROR(VLOOKUP(Tabla1[[#This Row],[FECHA]],'RECAUDOS EXTERNOS'!A:D,3,FALSE),0)</f>
        <v>24543874</v>
      </c>
    </row>
    <row r="4691" spans="1:22" x14ac:dyDescent="0.25">
      <c r="A4691" s="1">
        <v>42250</v>
      </c>
      <c r="B4691" s="3" t="s">
        <v>6</v>
      </c>
      <c r="C4691" s="2">
        <v>42248</v>
      </c>
      <c r="D4691" s="5">
        <f>YEAR(Tabla1[[#This Row],[FECHA]])</f>
        <v>2015</v>
      </c>
      <c r="E4691" s="5">
        <f>IFERROR(VLOOKUP(Tabla1[[#This Row],[FECHA]],'COMPARENDOS TOTALES'!A:D,4,FALSE),0)</f>
        <v>94</v>
      </c>
      <c r="F4691" s="9">
        <f>IFERROR(VLOOKUP(Tabla1[[#This Row],[FECHA]],'COMPARENDOS TOTALES'!A:D,3,FALSE),0)</f>
        <v>55293279</v>
      </c>
      <c r="G4691" s="5">
        <f>IFERROR(VLOOKUP(Tabla1[[#This Row],[FECHA]],EXONERACIONES!A:D,4,FALSE),0)</f>
        <v>6</v>
      </c>
      <c r="H4691" s="9">
        <f>IFERROR(VLOOKUP(Tabla1[[#This Row],[FECHA]],EXONERACIONES!A:D,3,FALSE),0)</f>
        <v>3866100</v>
      </c>
      <c r="I4691" s="5">
        <f>IFERROR(VLOOKUP(Tabla1[[#This Row],[FECHA]],'SIMIT CON RES'!A:D,4,FALSE),0)</f>
        <v>29</v>
      </c>
      <c r="J4691" s="9">
        <f>IFERROR(VLOOKUP(Tabla1[[#This Row],[FECHA]],'SIMIT CON RES'!A:D,3,FALSE),0)</f>
        <v>18686150</v>
      </c>
      <c r="K4691">
        <f>IFERROR(VLOOKUP(Tabla1[[#This Row],[FECHA]],'SIMIT SIN RES'!A:D,4,FALSE),0)</f>
        <v>15</v>
      </c>
      <c r="L4691" s="9">
        <f>IFERROR(VLOOKUP(Tabla1[[#This Row],[FECHA]],'SIMIT SIN RES'!A:D,3,FALSE),0)</f>
        <v>8054375</v>
      </c>
      <c r="M4691" s="5">
        <f>IFERROR(VLOOKUP(Tabla1[[#This Row],[FECHA]],'RECAUDOS DE COMPARENDOS'!A:D,4,FALSE),0)</f>
        <v>0</v>
      </c>
      <c r="N4691" s="9">
        <f>IFERROR(VLOOKUP(Tabla1[[#This Row],[FECHA]],'RECAUDOS DE COMPARENDOS'!A:D,3,FALSE),0)</f>
        <v>0</v>
      </c>
      <c r="O4691" s="5">
        <f>IFERROR(VLOOKUP(Tabla1[[#This Row],[FECHA]],'RECAUDOS DE RESOLUCIONES'!A:D,4,FALSE),0)</f>
        <v>0</v>
      </c>
      <c r="P4691" s="9">
        <f>IFERROR(VLOOKUP(Tabla1[[#This Row],[FECHA]],'RECAUDOS DE RESOLUCIONES'!A:D,3,FALSE),0)</f>
        <v>0</v>
      </c>
      <c r="Q469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44</v>
      </c>
      <c r="R4691" s="9">
        <f>Tabla1[V. COMPARENDOS]-(Tabla1[V. EXONERACIONES]+Tabla1[[#This Row],[V. SIMIT CON RESOLUCION]]+Tabla1[[#This Row],[V. SIMIT SIN RESOLUCION]]+Tabla1[[#This Row],[V. RECAUDOS COMPARENDOS]]+Tabla1[[#This Row],[V. RECAUDOS RESOLUCIONES]])</f>
        <v>24686654</v>
      </c>
      <c r="S4691" s="11">
        <f>IFERROR(VLOOKUP(Tabla1[[#This Row],[FECHA]],'RECAUDOS LOCALES'!A:D,4,FALSE),0)</f>
        <v>2</v>
      </c>
      <c r="T4691" s="9">
        <f>IFERROR(VLOOKUP(Tabla1[[#This Row],[FECHA]],'RECAUDOS LOCALES'!A:D,3,FALSE),0)</f>
        <v>394526</v>
      </c>
      <c r="U4691" s="11">
        <f>IFERROR(VLOOKUP(Tabla1[[#This Row],[FECHA]],'RECAUDOS EXTERNOS'!A:D,4,FALSE),0)</f>
        <v>90</v>
      </c>
      <c r="V4691" s="9">
        <f>IFERROR(VLOOKUP(Tabla1[[#This Row],[FECHA]],'RECAUDOS EXTERNOS'!A:D,3,FALSE),0)</f>
        <v>24697597</v>
      </c>
    </row>
    <row r="4692" spans="1:22" x14ac:dyDescent="0.25">
      <c r="A4692" s="1">
        <v>42251</v>
      </c>
      <c r="B4692" s="3" t="s">
        <v>0</v>
      </c>
      <c r="C4692" s="2">
        <v>42248</v>
      </c>
      <c r="D4692" s="5">
        <f>YEAR(Tabla1[[#This Row],[FECHA]])</f>
        <v>2015</v>
      </c>
      <c r="E4692" s="5">
        <f>IFERROR(VLOOKUP(Tabla1[[#This Row],[FECHA]],'COMPARENDOS TOTALES'!A:D,4,FALSE),0)</f>
        <v>126</v>
      </c>
      <c r="F4692" s="9">
        <f>IFERROR(VLOOKUP(Tabla1[[#This Row],[FECHA]],'COMPARENDOS TOTALES'!A:D,3,FALSE),0)</f>
        <v>75268128</v>
      </c>
      <c r="G4692" s="5">
        <f>IFERROR(VLOOKUP(Tabla1[[#This Row],[FECHA]],EXONERACIONES!A:D,4,FALSE),0)</f>
        <v>13</v>
      </c>
      <c r="H4692" s="9">
        <f>IFERROR(VLOOKUP(Tabla1[[#This Row],[FECHA]],EXONERACIONES!A:D,3,FALSE),0)</f>
        <v>8255734</v>
      </c>
      <c r="I4692" s="5">
        <f>IFERROR(VLOOKUP(Tabla1[[#This Row],[FECHA]],'SIMIT CON RES'!A:D,4,FALSE),0)</f>
        <v>38</v>
      </c>
      <c r="J4692" s="9">
        <f>IFERROR(VLOOKUP(Tabla1[[#This Row],[FECHA]],'SIMIT CON RES'!A:D,3,FALSE),0)</f>
        <v>24485300</v>
      </c>
      <c r="K4692">
        <f>IFERROR(VLOOKUP(Tabla1[[#This Row],[FECHA]],'SIMIT SIN RES'!A:D,4,FALSE),0)</f>
        <v>17</v>
      </c>
      <c r="L4692" s="9">
        <f>IFERROR(VLOOKUP(Tabla1[[#This Row],[FECHA]],'SIMIT SIN RES'!A:D,3,FALSE),0)</f>
        <v>9222259</v>
      </c>
      <c r="M4692" s="5">
        <f>IFERROR(VLOOKUP(Tabla1[[#This Row],[FECHA]],'RECAUDOS DE COMPARENDOS'!A:D,4,FALSE),0)</f>
        <v>0</v>
      </c>
      <c r="N4692" s="9">
        <f>IFERROR(VLOOKUP(Tabla1[[#This Row],[FECHA]],'RECAUDOS DE COMPARENDOS'!A:D,3,FALSE),0)</f>
        <v>0</v>
      </c>
      <c r="O4692" s="5">
        <f>IFERROR(VLOOKUP(Tabla1[[#This Row],[FECHA]],'RECAUDOS DE RESOLUCIONES'!A:D,4,FALSE),0)</f>
        <v>0</v>
      </c>
      <c r="P4692" s="9">
        <f>IFERROR(VLOOKUP(Tabla1[[#This Row],[FECHA]],'RECAUDOS DE RESOLUCIONES'!A:D,3,FALSE),0)</f>
        <v>0</v>
      </c>
      <c r="Q469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58</v>
      </c>
      <c r="R4692" s="9">
        <f>Tabla1[V. COMPARENDOS]-(Tabla1[V. EXONERACIONES]+Tabla1[[#This Row],[V. SIMIT CON RESOLUCION]]+Tabla1[[#This Row],[V. SIMIT SIN RESOLUCION]]+Tabla1[[#This Row],[V. RECAUDOS COMPARENDOS]]+Tabla1[[#This Row],[V. RECAUDOS RESOLUCIONES]])</f>
        <v>33304835</v>
      </c>
      <c r="S4692" s="11">
        <f>IFERROR(VLOOKUP(Tabla1[[#This Row],[FECHA]],'RECAUDOS LOCALES'!A:D,4,FALSE),0)</f>
        <v>5</v>
      </c>
      <c r="T4692" s="9">
        <f>IFERROR(VLOOKUP(Tabla1[[#This Row],[FECHA]],'RECAUDOS LOCALES'!A:D,3,FALSE),0)</f>
        <v>780569</v>
      </c>
      <c r="U4692" s="11">
        <f>IFERROR(VLOOKUP(Tabla1[[#This Row],[FECHA]],'RECAUDOS EXTERNOS'!A:D,4,FALSE),0)</f>
        <v>60</v>
      </c>
      <c r="V4692" s="9">
        <f>IFERROR(VLOOKUP(Tabla1[[#This Row],[FECHA]],'RECAUDOS EXTERNOS'!A:D,3,FALSE),0)</f>
        <v>19500052</v>
      </c>
    </row>
    <row r="4693" spans="1:22" x14ac:dyDescent="0.25">
      <c r="A4693" s="1">
        <v>42252</v>
      </c>
      <c r="B4693" s="3" t="s">
        <v>5</v>
      </c>
      <c r="C4693" s="2">
        <v>42248</v>
      </c>
      <c r="D4693" s="5">
        <f>YEAR(Tabla1[[#This Row],[FECHA]])</f>
        <v>2015</v>
      </c>
      <c r="E4693" s="5">
        <f>IFERROR(VLOOKUP(Tabla1[[#This Row],[FECHA]],'COMPARENDOS TOTALES'!A:D,4,FALSE),0)</f>
        <v>133</v>
      </c>
      <c r="F4693" s="9">
        <f>IFERROR(VLOOKUP(Tabla1[[#This Row],[FECHA]],'COMPARENDOS TOTALES'!A:D,3,FALSE),0)</f>
        <v>79413445</v>
      </c>
      <c r="G4693" s="5">
        <f>IFERROR(VLOOKUP(Tabla1[[#This Row],[FECHA]],EXONERACIONES!A:D,4,FALSE),0)</f>
        <v>8</v>
      </c>
      <c r="H4693" s="9">
        <f>IFERROR(VLOOKUP(Tabla1[[#This Row],[FECHA]],EXONERACIONES!A:D,3,FALSE),0)</f>
        <v>5154800</v>
      </c>
      <c r="I4693" s="5">
        <f>IFERROR(VLOOKUP(Tabla1[[#This Row],[FECHA]],'SIMIT CON RES'!A:D,4,FALSE),0)</f>
        <v>55</v>
      </c>
      <c r="J4693" s="9">
        <f>IFERROR(VLOOKUP(Tabla1[[#This Row],[FECHA]],'SIMIT CON RES'!A:D,3,FALSE),0)</f>
        <v>35439250</v>
      </c>
      <c r="K4693">
        <f>IFERROR(VLOOKUP(Tabla1[[#This Row],[FECHA]],'SIMIT SIN RES'!A:D,4,FALSE),0)</f>
        <v>10</v>
      </c>
      <c r="L4693" s="9">
        <f>IFERROR(VLOOKUP(Tabla1[[#This Row],[FECHA]],'SIMIT SIN RES'!A:D,3,FALSE),0)</f>
        <v>5407170</v>
      </c>
      <c r="M4693" s="5">
        <f>IFERROR(VLOOKUP(Tabla1[[#This Row],[FECHA]],'RECAUDOS DE COMPARENDOS'!A:D,4,FALSE),0)</f>
        <v>0</v>
      </c>
      <c r="N4693" s="9">
        <f>IFERROR(VLOOKUP(Tabla1[[#This Row],[FECHA]],'RECAUDOS DE COMPARENDOS'!A:D,3,FALSE),0)</f>
        <v>0</v>
      </c>
      <c r="O4693" s="5">
        <f>IFERROR(VLOOKUP(Tabla1[[#This Row],[FECHA]],'RECAUDOS DE RESOLUCIONES'!A:D,4,FALSE),0)</f>
        <v>0</v>
      </c>
      <c r="P4693" s="9">
        <f>IFERROR(VLOOKUP(Tabla1[[#This Row],[FECHA]],'RECAUDOS DE RESOLUCIONES'!A:D,3,FALSE),0)</f>
        <v>0</v>
      </c>
      <c r="Q469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60</v>
      </c>
      <c r="R4693" s="9">
        <f>Tabla1[V. COMPARENDOS]-(Tabla1[V. EXONERACIONES]+Tabla1[[#This Row],[V. SIMIT CON RESOLUCION]]+Tabla1[[#This Row],[V. SIMIT SIN RESOLUCION]]+Tabla1[[#This Row],[V. RECAUDOS COMPARENDOS]]+Tabla1[[#This Row],[V. RECAUDOS RESOLUCIONES]])</f>
        <v>33412225</v>
      </c>
      <c r="S4693" s="11">
        <f>IFERROR(VLOOKUP(Tabla1[[#This Row],[FECHA]],'RECAUDOS LOCALES'!A:D,4,FALSE),0)</f>
        <v>0</v>
      </c>
      <c r="T4693" s="9">
        <f>IFERROR(VLOOKUP(Tabla1[[#This Row],[FECHA]],'RECAUDOS LOCALES'!A:D,3,FALSE),0)</f>
        <v>0</v>
      </c>
      <c r="U4693" s="11">
        <f>IFERROR(VLOOKUP(Tabla1[[#This Row],[FECHA]],'RECAUDOS EXTERNOS'!A:D,4,FALSE),0)</f>
        <v>8</v>
      </c>
      <c r="V4693" s="9">
        <f>IFERROR(VLOOKUP(Tabla1[[#This Row],[FECHA]],'RECAUDOS EXTERNOS'!A:D,3,FALSE),0)</f>
        <v>1759874</v>
      </c>
    </row>
    <row r="4694" spans="1:22" x14ac:dyDescent="0.25">
      <c r="A4694" s="1">
        <v>42253</v>
      </c>
      <c r="B4694" s="3" t="s">
        <v>4</v>
      </c>
      <c r="C4694" s="2">
        <v>42248</v>
      </c>
      <c r="D4694" s="5">
        <f>YEAR(Tabla1[[#This Row],[FECHA]])</f>
        <v>2015</v>
      </c>
      <c r="E4694" s="5">
        <f>IFERROR(VLOOKUP(Tabla1[[#This Row],[FECHA]],'COMPARENDOS TOTALES'!A:D,4,FALSE),0)</f>
        <v>170</v>
      </c>
      <c r="F4694" s="9">
        <f>IFERROR(VLOOKUP(Tabla1[[#This Row],[FECHA]],'COMPARENDOS TOTALES'!A:D,3,FALSE),0)</f>
        <v>117101202</v>
      </c>
      <c r="G4694" s="5">
        <f>IFERROR(VLOOKUP(Tabla1[[#This Row],[FECHA]],EXONERACIONES!A:D,4,FALSE),0)</f>
        <v>12</v>
      </c>
      <c r="H4694" s="9">
        <f>IFERROR(VLOOKUP(Tabla1[[#This Row],[FECHA]],EXONERACIONES!A:D,3,FALSE),0)</f>
        <v>7732200</v>
      </c>
      <c r="I4694" s="5">
        <f>IFERROR(VLOOKUP(Tabla1[[#This Row],[FECHA]],'SIMIT CON RES'!A:D,4,FALSE),0)</f>
        <v>70</v>
      </c>
      <c r="J4694" s="9">
        <f>IFERROR(VLOOKUP(Tabla1[[#This Row],[FECHA]],'SIMIT CON RES'!A:D,3,FALSE),0)</f>
        <v>45104500</v>
      </c>
      <c r="K4694">
        <f>IFERROR(VLOOKUP(Tabla1[[#This Row],[FECHA]],'SIMIT SIN RES'!A:D,4,FALSE),0)</f>
        <v>18</v>
      </c>
      <c r="L4694" s="9">
        <f>IFERROR(VLOOKUP(Tabla1[[#This Row],[FECHA]],'SIMIT SIN RES'!A:D,3,FALSE),0)</f>
        <v>24294679</v>
      </c>
      <c r="M4694" s="5">
        <f>IFERROR(VLOOKUP(Tabla1[[#This Row],[FECHA]],'RECAUDOS DE COMPARENDOS'!A:D,4,FALSE),0)</f>
        <v>0</v>
      </c>
      <c r="N4694" s="9">
        <f>IFERROR(VLOOKUP(Tabla1[[#This Row],[FECHA]],'RECAUDOS DE COMPARENDOS'!A:D,3,FALSE),0)</f>
        <v>0</v>
      </c>
      <c r="O4694" s="5">
        <f>IFERROR(VLOOKUP(Tabla1[[#This Row],[FECHA]],'RECAUDOS DE RESOLUCIONES'!A:D,4,FALSE),0)</f>
        <v>0</v>
      </c>
      <c r="P4694" s="9">
        <f>IFERROR(VLOOKUP(Tabla1[[#This Row],[FECHA]],'RECAUDOS DE RESOLUCIONES'!A:D,3,FALSE),0)</f>
        <v>0</v>
      </c>
      <c r="Q469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70</v>
      </c>
      <c r="R4694" s="9">
        <f>Tabla1[V. COMPARENDOS]-(Tabla1[V. EXONERACIONES]+Tabla1[[#This Row],[V. SIMIT CON RESOLUCION]]+Tabla1[[#This Row],[V. SIMIT SIN RESOLUCION]]+Tabla1[[#This Row],[V. RECAUDOS COMPARENDOS]]+Tabla1[[#This Row],[V. RECAUDOS RESOLUCIONES]])</f>
        <v>39969823</v>
      </c>
      <c r="S4694" s="11">
        <f>IFERROR(VLOOKUP(Tabla1[[#This Row],[FECHA]],'RECAUDOS LOCALES'!A:D,4,FALSE),0)</f>
        <v>0</v>
      </c>
      <c r="T4694" s="9">
        <f>IFERROR(VLOOKUP(Tabla1[[#This Row],[FECHA]],'RECAUDOS LOCALES'!A:D,3,FALSE),0)</f>
        <v>0</v>
      </c>
      <c r="U4694" s="11">
        <f>IFERROR(VLOOKUP(Tabla1[[#This Row],[FECHA]],'RECAUDOS EXTERNOS'!A:D,4,FALSE),0)</f>
        <v>0</v>
      </c>
      <c r="V4694" s="9">
        <f>IFERROR(VLOOKUP(Tabla1[[#This Row],[FECHA]],'RECAUDOS EXTERNOS'!A:D,3,FALSE),0)</f>
        <v>0</v>
      </c>
    </row>
    <row r="4695" spans="1:22" x14ac:dyDescent="0.25">
      <c r="A4695" s="1">
        <v>42254</v>
      </c>
      <c r="B4695" s="3" t="s">
        <v>1</v>
      </c>
      <c r="C4695" s="2">
        <v>42248</v>
      </c>
      <c r="D4695" s="5">
        <f>YEAR(Tabla1[[#This Row],[FECHA]])</f>
        <v>2015</v>
      </c>
      <c r="E4695" s="5">
        <f>IFERROR(VLOOKUP(Tabla1[[#This Row],[FECHA]],'COMPARENDOS TOTALES'!A:D,4,FALSE),0)</f>
        <v>135</v>
      </c>
      <c r="F4695" s="9">
        <f>IFERROR(VLOOKUP(Tabla1[[#This Row],[FECHA]],'COMPARENDOS TOTALES'!A:D,3,FALSE),0)</f>
        <v>84550793</v>
      </c>
      <c r="G4695" s="5">
        <f>IFERROR(VLOOKUP(Tabla1[[#This Row],[FECHA]],EXONERACIONES!A:D,4,FALSE),0)</f>
        <v>9</v>
      </c>
      <c r="H4695" s="9">
        <f>IFERROR(VLOOKUP(Tabla1[[#This Row],[FECHA]],EXONERACIONES!A:D,3,FALSE),0)</f>
        <v>5799150</v>
      </c>
      <c r="I4695" s="5">
        <f>IFERROR(VLOOKUP(Tabla1[[#This Row],[FECHA]],'SIMIT CON RES'!A:D,4,FALSE),0)</f>
        <v>47</v>
      </c>
      <c r="J4695" s="9">
        <f>IFERROR(VLOOKUP(Tabla1[[#This Row],[FECHA]],'SIMIT CON RES'!A:D,3,FALSE),0)</f>
        <v>30284450</v>
      </c>
      <c r="K4695">
        <f>IFERROR(VLOOKUP(Tabla1[[#This Row],[FECHA]],'SIMIT SIN RES'!A:D,4,FALSE),0)</f>
        <v>16</v>
      </c>
      <c r="L4695" s="9">
        <f>IFERROR(VLOOKUP(Tabla1[[#This Row],[FECHA]],'SIMIT SIN RES'!A:D,3,FALSE),0)</f>
        <v>10833134</v>
      </c>
      <c r="M4695" s="5">
        <f>IFERROR(VLOOKUP(Tabla1[[#This Row],[FECHA]],'RECAUDOS DE COMPARENDOS'!A:D,4,FALSE),0)</f>
        <v>0</v>
      </c>
      <c r="N4695" s="9">
        <f>IFERROR(VLOOKUP(Tabla1[[#This Row],[FECHA]],'RECAUDOS DE COMPARENDOS'!A:D,3,FALSE),0)</f>
        <v>0</v>
      </c>
      <c r="O4695" s="5">
        <f>IFERROR(VLOOKUP(Tabla1[[#This Row],[FECHA]],'RECAUDOS DE RESOLUCIONES'!A:D,4,FALSE),0)</f>
        <v>0</v>
      </c>
      <c r="P4695" s="9">
        <f>IFERROR(VLOOKUP(Tabla1[[#This Row],[FECHA]],'RECAUDOS DE RESOLUCIONES'!A:D,3,FALSE),0)</f>
        <v>0</v>
      </c>
      <c r="Q469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63</v>
      </c>
      <c r="R4695" s="9">
        <f>Tabla1[V. COMPARENDOS]-(Tabla1[V. EXONERACIONES]+Tabla1[[#This Row],[V. SIMIT CON RESOLUCION]]+Tabla1[[#This Row],[V. SIMIT SIN RESOLUCION]]+Tabla1[[#This Row],[V. RECAUDOS COMPARENDOS]]+Tabla1[[#This Row],[V. RECAUDOS RESOLUCIONES]])</f>
        <v>37634059</v>
      </c>
      <c r="S4695" s="11">
        <f>IFERROR(VLOOKUP(Tabla1[[#This Row],[FECHA]],'RECAUDOS LOCALES'!A:D,4,FALSE),0)</f>
        <v>1</v>
      </c>
      <c r="T4695" s="9">
        <f>IFERROR(VLOOKUP(Tabla1[[#This Row],[FECHA]],'RECAUDOS LOCALES'!A:D,3,FALSE),0)</f>
        <v>250000</v>
      </c>
      <c r="U4695" s="11">
        <f>IFERROR(VLOOKUP(Tabla1[[#This Row],[FECHA]],'RECAUDOS EXTERNOS'!A:D,4,FALSE),0)</f>
        <v>79</v>
      </c>
      <c r="V4695" s="9">
        <f>IFERROR(VLOOKUP(Tabla1[[#This Row],[FECHA]],'RECAUDOS EXTERNOS'!A:D,3,FALSE),0)</f>
        <v>22315886</v>
      </c>
    </row>
    <row r="4696" spans="1:22" x14ac:dyDescent="0.25">
      <c r="A4696" s="1">
        <v>42255</v>
      </c>
      <c r="B4696" s="3" t="s">
        <v>2</v>
      </c>
      <c r="C4696" s="2">
        <v>42248</v>
      </c>
      <c r="D4696" s="5">
        <f>YEAR(Tabla1[[#This Row],[FECHA]])</f>
        <v>2015</v>
      </c>
      <c r="E4696" s="5">
        <f>IFERROR(VLOOKUP(Tabla1[[#This Row],[FECHA]],'COMPARENDOS TOTALES'!A:D,4,FALSE),0)</f>
        <v>160</v>
      </c>
      <c r="F4696" s="9">
        <f>IFERROR(VLOOKUP(Tabla1[[#This Row],[FECHA]],'COMPARENDOS TOTALES'!A:D,3,FALSE),0)</f>
        <v>96169227</v>
      </c>
      <c r="G4696" s="5">
        <f>IFERROR(VLOOKUP(Tabla1[[#This Row],[FECHA]],EXONERACIONES!A:D,4,FALSE),0)</f>
        <v>10</v>
      </c>
      <c r="H4696" s="9">
        <f>IFERROR(VLOOKUP(Tabla1[[#This Row],[FECHA]],EXONERACIONES!A:D,3,FALSE),0)</f>
        <v>6443500</v>
      </c>
      <c r="I4696" s="5">
        <f>IFERROR(VLOOKUP(Tabla1[[#This Row],[FECHA]],'SIMIT CON RES'!A:D,4,FALSE),0)</f>
        <v>42</v>
      </c>
      <c r="J4696" s="9">
        <f>IFERROR(VLOOKUP(Tabla1[[#This Row],[FECHA]],'SIMIT CON RES'!A:D,3,FALSE),0)</f>
        <v>27062700</v>
      </c>
      <c r="K4696">
        <f>IFERROR(VLOOKUP(Tabla1[[#This Row],[FECHA]],'SIMIT SIN RES'!A:D,4,FALSE),0)</f>
        <v>19</v>
      </c>
      <c r="L4696" s="9">
        <f>IFERROR(VLOOKUP(Tabla1[[#This Row],[FECHA]],'SIMIT SIN RES'!A:D,3,FALSE),0)</f>
        <v>10833134</v>
      </c>
      <c r="M4696" s="5">
        <f>IFERROR(VLOOKUP(Tabla1[[#This Row],[FECHA]],'RECAUDOS DE COMPARENDOS'!A:D,4,FALSE),0)</f>
        <v>0</v>
      </c>
      <c r="N4696" s="9">
        <f>IFERROR(VLOOKUP(Tabla1[[#This Row],[FECHA]],'RECAUDOS DE COMPARENDOS'!A:D,3,FALSE),0)</f>
        <v>0</v>
      </c>
      <c r="O4696" s="5">
        <f>IFERROR(VLOOKUP(Tabla1[[#This Row],[FECHA]],'RECAUDOS DE RESOLUCIONES'!A:D,4,FALSE),0)</f>
        <v>0</v>
      </c>
      <c r="P4696" s="9">
        <f>IFERROR(VLOOKUP(Tabla1[[#This Row],[FECHA]],'RECAUDOS DE RESOLUCIONES'!A:D,3,FALSE),0)</f>
        <v>0</v>
      </c>
      <c r="Q469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89</v>
      </c>
      <c r="R4696" s="9">
        <f>Tabla1[V. COMPARENDOS]-(Tabla1[V. EXONERACIONES]+Tabla1[[#This Row],[V. SIMIT CON RESOLUCION]]+Tabla1[[#This Row],[V. SIMIT SIN RESOLUCION]]+Tabla1[[#This Row],[V. RECAUDOS COMPARENDOS]]+Tabla1[[#This Row],[V. RECAUDOS RESOLUCIONES]])</f>
        <v>51829893</v>
      </c>
      <c r="S4696" s="11">
        <f>IFERROR(VLOOKUP(Tabla1[[#This Row],[FECHA]],'RECAUDOS LOCALES'!A:D,4,FALSE),0)</f>
        <v>5</v>
      </c>
      <c r="T4696" s="9">
        <f>IFERROR(VLOOKUP(Tabla1[[#This Row],[FECHA]],'RECAUDOS LOCALES'!A:D,3,FALSE),0)</f>
        <v>1184577</v>
      </c>
      <c r="U4696" s="11">
        <f>IFERROR(VLOOKUP(Tabla1[[#This Row],[FECHA]],'RECAUDOS EXTERNOS'!A:D,4,FALSE),0)</f>
        <v>70</v>
      </c>
      <c r="V4696" s="9">
        <f>IFERROR(VLOOKUP(Tabla1[[#This Row],[FECHA]],'RECAUDOS EXTERNOS'!A:D,3,FALSE),0)</f>
        <v>20798004</v>
      </c>
    </row>
    <row r="4697" spans="1:22" x14ac:dyDescent="0.25">
      <c r="A4697" s="1">
        <v>42256</v>
      </c>
      <c r="B4697" s="3" t="s">
        <v>3</v>
      </c>
      <c r="C4697" s="2">
        <v>42248</v>
      </c>
      <c r="D4697" s="5">
        <f>YEAR(Tabla1[[#This Row],[FECHA]])</f>
        <v>2015</v>
      </c>
      <c r="E4697" s="5">
        <f>IFERROR(VLOOKUP(Tabla1[[#This Row],[FECHA]],'COMPARENDOS TOTALES'!A:D,4,FALSE),0)</f>
        <v>264</v>
      </c>
      <c r="F4697" s="9">
        <f>IFERROR(VLOOKUP(Tabla1[[#This Row],[FECHA]],'COMPARENDOS TOTALES'!A:D,3,FALSE),0)</f>
        <v>157906006</v>
      </c>
      <c r="G4697" s="5">
        <f>IFERROR(VLOOKUP(Tabla1[[#This Row],[FECHA]],EXONERACIONES!A:D,4,FALSE),0)</f>
        <v>14</v>
      </c>
      <c r="H4697" s="9">
        <f>IFERROR(VLOOKUP(Tabla1[[#This Row],[FECHA]],EXONERACIONES!A:D,3,FALSE),0)</f>
        <v>9020900</v>
      </c>
      <c r="I4697" s="5">
        <f>IFERROR(VLOOKUP(Tabla1[[#This Row],[FECHA]],'SIMIT CON RES'!A:D,4,FALSE),0)</f>
        <v>104</v>
      </c>
      <c r="J4697" s="9">
        <f>IFERROR(VLOOKUP(Tabla1[[#This Row],[FECHA]],'SIMIT CON RES'!A:D,3,FALSE),0)</f>
        <v>66891584</v>
      </c>
      <c r="K4697">
        <f>IFERROR(VLOOKUP(Tabla1[[#This Row],[FECHA]],'SIMIT SIN RES'!A:D,4,FALSE),0)</f>
        <v>29</v>
      </c>
      <c r="L4697" s="9">
        <f>IFERROR(VLOOKUP(Tabla1[[#This Row],[FECHA]],'SIMIT SIN RES'!A:D,3,FALSE),0)</f>
        <v>15222768</v>
      </c>
      <c r="M4697" s="5">
        <f>IFERROR(VLOOKUP(Tabla1[[#This Row],[FECHA]],'RECAUDOS DE COMPARENDOS'!A:D,4,FALSE),0)</f>
        <v>0</v>
      </c>
      <c r="N4697" s="9">
        <f>IFERROR(VLOOKUP(Tabla1[[#This Row],[FECHA]],'RECAUDOS DE COMPARENDOS'!A:D,3,FALSE),0)</f>
        <v>0</v>
      </c>
      <c r="O4697" s="5">
        <f>IFERROR(VLOOKUP(Tabla1[[#This Row],[FECHA]],'RECAUDOS DE RESOLUCIONES'!A:D,4,FALSE),0)</f>
        <v>0</v>
      </c>
      <c r="P4697" s="9">
        <f>IFERROR(VLOOKUP(Tabla1[[#This Row],[FECHA]],'RECAUDOS DE RESOLUCIONES'!A:D,3,FALSE),0)</f>
        <v>0</v>
      </c>
      <c r="Q469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117</v>
      </c>
      <c r="R4697" s="9">
        <f>Tabla1[V. COMPARENDOS]-(Tabla1[V. EXONERACIONES]+Tabla1[[#This Row],[V. SIMIT CON RESOLUCION]]+Tabla1[[#This Row],[V. SIMIT SIN RESOLUCION]]+Tabla1[[#This Row],[V. RECAUDOS COMPARENDOS]]+Tabla1[[#This Row],[V. RECAUDOS RESOLUCIONES]])</f>
        <v>66770754</v>
      </c>
      <c r="S4697" s="11">
        <f>IFERROR(VLOOKUP(Tabla1[[#This Row],[FECHA]],'RECAUDOS LOCALES'!A:D,4,FALSE),0)</f>
        <v>4</v>
      </c>
      <c r="T4697" s="9">
        <f>IFERROR(VLOOKUP(Tabla1[[#This Row],[FECHA]],'RECAUDOS LOCALES'!A:D,3,FALSE),0)</f>
        <v>1017325</v>
      </c>
      <c r="U4697" s="11">
        <f>IFERROR(VLOOKUP(Tabla1[[#This Row],[FECHA]],'RECAUDOS EXTERNOS'!A:D,4,FALSE),0)</f>
        <v>89</v>
      </c>
      <c r="V4697" s="9">
        <f>IFERROR(VLOOKUP(Tabla1[[#This Row],[FECHA]],'RECAUDOS EXTERNOS'!A:D,3,FALSE),0)</f>
        <v>26809054</v>
      </c>
    </row>
    <row r="4698" spans="1:22" x14ac:dyDescent="0.25">
      <c r="A4698" s="1">
        <v>42257</v>
      </c>
      <c r="B4698" s="3" t="s">
        <v>6</v>
      </c>
      <c r="C4698" s="2">
        <v>42248</v>
      </c>
      <c r="D4698" s="5">
        <f>YEAR(Tabla1[[#This Row],[FECHA]])</f>
        <v>2015</v>
      </c>
      <c r="E4698" s="5">
        <f>IFERROR(VLOOKUP(Tabla1[[#This Row],[FECHA]],'COMPARENDOS TOTALES'!A:D,4,FALSE),0)</f>
        <v>107</v>
      </c>
      <c r="F4698" s="9">
        <f>IFERROR(VLOOKUP(Tabla1[[#This Row],[FECHA]],'COMPARENDOS TOTALES'!A:D,3,FALSE),0)</f>
        <v>62449586</v>
      </c>
      <c r="G4698" s="5">
        <f>IFERROR(VLOOKUP(Tabla1[[#This Row],[FECHA]],EXONERACIONES!A:D,4,FALSE),0)</f>
        <v>5</v>
      </c>
      <c r="H4698" s="9">
        <f>IFERROR(VLOOKUP(Tabla1[[#This Row],[FECHA]],EXONERACIONES!A:D,3,FALSE),0)</f>
        <v>3221750</v>
      </c>
      <c r="I4698" s="5">
        <f>IFERROR(VLOOKUP(Tabla1[[#This Row],[FECHA]],'SIMIT CON RES'!A:D,4,FALSE),0)</f>
        <v>35</v>
      </c>
      <c r="J4698" s="9">
        <f>IFERROR(VLOOKUP(Tabla1[[#This Row],[FECHA]],'SIMIT CON RES'!A:D,3,FALSE),0)</f>
        <v>22552250</v>
      </c>
      <c r="K4698">
        <f>IFERROR(VLOOKUP(Tabla1[[#This Row],[FECHA]],'SIMIT SIN RES'!A:D,4,FALSE),0)</f>
        <v>9</v>
      </c>
      <c r="L4698" s="9">
        <f>IFERROR(VLOOKUP(Tabla1[[#This Row],[FECHA]],'SIMIT SIN RES'!A:D,3,FALSE),0)</f>
        <v>3994971</v>
      </c>
      <c r="M4698" s="5">
        <f>IFERROR(VLOOKUP(Tabla1[[#This Row],[FECHA]],'RECAUDOS DE COMPARENDOS'!A:D,4,FALSE),0)</f>
        <v>1</v>
      </c>
      <c r="N4698" s="9">
        <f>IFERROR(VLOOKUP(Tabla1[[#This Row],[FECHA]],'RECAUDOS DE COMPARENDOS'!A:D,3,FALSE),0)</f>
        <v>644350</v>
      </c>
      <c r="O4698" s="5">
        <f>IFERROR(VLOOKUP(Tabla1[[#This Row],[FECHA]],'RECAUDOS DE RESOLUCIONES'!A:D,4,FALSE),0)</f>
        <v>0</v>
      </c>
      <c r="P4698" s="9">
        <f>IFERROR(VLOOKUP(Tabla1[[#This Row],[FECHA]],'RECAUDOS DE RESOLUCIONES'!A:D,3,FALSE),0)</f>
        <v>0</v>
      </c>
      <c r="Q469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57</v>
      </c>
      <c r="R4698" s="9">
        <f>Tabla1[V. COMPARENDOS]-(Tabla1[V. EXONERACIONES]+Tabla1[[#This Row],[V. SIMIT CON RESOLUCION]]+Tabla1[[#This Row],[V. SIMIT SIN RESOLUCION]]+Tabla1[[#This Row],[V. RECAUDOS COMPARENDOS]]+Tabla1[[#This Row],[V. RECAUDOS RESOLUCIONES]])</f>
        <v>32036265</v>
      </c>
      <c r="S4698" s="11">
        <f>IFERROR(VLOOKUP(Tabla1[[#This Row],[FECHA]],'RECAUDOS LOCALES'!A:D,4,FALSE),0)</f>
        <v>0</v>
      </c>
      <c r="T4698" s="9">
        <f>IFERROR(VLOOKUP(Tabla1[[#This Row],[FECHA]],'RECAUDOS LOCALES'!A:D,3,FALSE),0)</f>
        <v>0</v>
      </c>
      <c r="U4698" s="11">
        <f>IFERROR(VLOOKUP(Tabla1[[#This Row],[FECHA]],'RECAUDOS EXTERNOS'!A:D,4,FALSE),0)</f>
        <v>69</v>
      </c>
      <c r="V4698" s="9">
        <f>IFERROR(VLOOKUP(Tabla1[[#This Row],[FECHA]],'RECAUDOS EXTERNOS'!A:D,3,FALSE),0)</f>
        <v>21681302</v>
      </c>
    </row>
    <row r="4699" spans="1:22" x14ac:dyDescent="0.25">
      <c r="A4699" s="1">
        <v>42258</v>
      </c>
      <c r="B4699" s="3" t="s">
        <v>0</v>
      </c>
      <c r="C4699" s="2">
        <v>42248</v>
      </c>
      <c r="D4699" s="5">
        <f>YEAR(Tabla1[[#This Row],[FECHA]])</f>
        <v>2015</v>
      </c>
      <c r="E4699" s="5">
        <f>IFERROR(VLOOKUP(Tabla1[[#This Row],[FECHA]],'COMPARENDOS TOTALES'!A:D,4,FALSE),0)</f>
        <v>101</v>
      </c>
      <c r="F4699" s="9">
        <f>IFERROR(VLOOKUP(Tabla1[[#This Row],[FECHA]],'COMPARENDOS TOTALES'!A:D,3,FALSE),0)</f>
        <v>60841402</v>
      </c>
      <c r="G4699" s="5">
        <f>IFERROR(VLOOKUP(Tabla1[[#This Row],[FECHA]],EXONERACIONES!A:D,4,FALSE),0)</f>
        <v>9</v>
      </c>
      <c r="H4699" s="9">
        <f>IFERROR(VLOOKUP(Tabla1[[#This Row],[FECHA]],EXONERACIONES!A:D,3,FALSE),0)</f>
        <v>5799150</v>
      </c>
      <c r="I4699" s="5">
        <f>IFERROR(VLOOKUP(Tabla1[[#This Row],[FECHA]],'SIMIT CON RES'!A:D,4,FALSE),0)</f>
        <v>37</v>
      </c>
      <c r="J4699" s="9">
        <f>IFERROR(VLOOKUP(Tabla1[[#This Row],[FECHA]],'SIMIT CON RES'!A:D,3,FALSE),0)</f>
        <v>23840950</v>
      </c>
      <c r="K4699">
        <f>IFERROR(VLOOKUP(Tabla1[[#This Row],[FECHA]],'SIMIT SIN RES'!A:D,4,FALSE),0)</f>
        <v>15</v>
      </c>
      <c r="L4699" s="9">
        <f>IFERROR(VLOOKUP(Tabla1[[#This Row],[FECHA]],'SIMIT SIN RES'!A:D,3,FALSE),0)</f>
        <v>7722804</v>
      </c>
      <c r="M4699" s="5">
        <f>IFERROR(VLOOKUP(Tabla1[[#This Row],[FECHA]],'RECAUDOS DE COMPARENDOS'!A:D,4,FALSE),0)</f>
        <v>0</v>
      </c>
      <c r="N4699" s="9">
        <f>IFERROR(VLOOKUP(Tabla1[[#This Row],[FECHA]],'RECAUDOS DE COMPARENDOS'!A:D,3,FALSE),0)</f>
        <v>0</v>
      </c>
      <c r="O4699" s="5">
        <f>IFERROR(VLOOKUP(Tabla1[[#This Row],[FECHA]],'RECAUDOS DE RESOLUCIONES'!A:D,4,FALSE),0)</f>
        <v>0</v>
      </c>
      <c r="P4699" s="9">
        <f>IFERROR(VLOOKUP(Tabla1[[#This Row],[FECHA]],'RECAUDOS DE RESOLUCIONES'!A:D,3,FALSE),0)</f>
        <v>0</v>
      </c>
      <c r="Q469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40</v>
      </c>
      <c r="R4699" s="9">
        <f>Tabla1[V. COMPARENDOS]-(Tabla1[V. EXONERACIONES]+Tabla1[[#This Row],[V. SIMIT CON RESOLUCION]]+Tabla1[[#This Row],[V. SIMIT SIN RESOLUCION]]+Tabla1[[#This Row],[V. RECAUDOS COMPARENDOS]]+Tabla1[[#This Row],[V. RECAUDOS RESOLUCIONES]])</f>
        <v>23478498</v>
      </c>
      <c r="S4699" s="11">
        <f>IFERROR(VLOOKUP(Tabla1[[#This Row],[FECHA]],'RECAUDOS LOCALES'!A:D,4,FALSE),0)</f>
        <v>2</v>
      </c>
      <c r="T4699" s="9">
        <f>IFERROR(VLOOKUP(Tabla1[[#This Row],[FECHA]],'RECAUDOS LOCALES'!A:D,3,FALSE),0)</f>
        <v>229644</v>
      </c>
      <c r="U4699" s="11">
        <f>IFERROR(VLOOKUP(Tabla1[[#This Row],[FECHA]],'RECAUDOS EXTERNOS'!A:D,4,FALSE),0)</f>
        <v>79</v>
      </c>
      <c r="V4699" s="9">
        <f>IFERROR(VLOOKUP(Tabla1[[#This Row],[FECHA]],'RECAUDOS EXTERNOS'!A:D,3,FALSE),0)</f>
        <v>21919888</v>
      </c>
    </row>
    <row r="4700" spans="1:22" x14ac:dyDescent="0.25">
      <c r="A4700" s="1">
        <v>42259</v>
      </c>
      <c r="B4700" s="3" t="s">
        <v>5</v>
      </c>
      <c r="C4700" s="2">
        <v>42248</v>
      </c>
      <c r="D4700" s="5">
        <f>YEAR(Tabla1[[#This Row],[FECHA]])</f>
        <v>2015</v>
      </c>
      <c r="E4700" s="5">
        <f>IFERROR(VLOOKUP(Tabla1[[#This Row],[FECHA]],'COMPARENDOS TOTALES'!A:D,4,FALSE),0)</f>
        <v>14</v>
      </c>
      <c r="F4700" s="9">
        <f>IFERROR(VLOOKUP(Tabla1[[#This Row],[FECHA]],'COMPARENDOS TOTALES'!A:D,3,FALSE),0)</f>
        <v>7893287</v>
      </c>
      <c r="G4700" s="5">
        <f>IFERROR(VLOOKUP(Tabla1[[#This Row],[FECHA]],EXONERACIONES!A:D,4,FALSE),0)</f>
        <v>0</v>
      </c>
      <c r="H4700" s="9">
        <f>IFERROR(VLOOKUP(Tabla1[[#This Row],[FECHA]],EXONERACIONES!A:D,3,FALSE),0)</f>
        <v>0</v>
      </c>
      <c r="I4700" s="5">
        <f>IFERROR(VLOOKUP(Tabla1[[#This Row],[FECHA]],'SIMIT CON RES'!A:D,4,FALSE),0)</f>
        <v>3</v>
      </c>
      <c r="J4700" s="9">
        <f>IFERROR(VLOOKUP(Tabla1[[#This Row],[FECHA]],'SIMIT CON RES'!A:D,3,FALSE),0)</f>
        <v>1933050</v>
      </c>
      <c r="K4700">
        <f>IFERROR(VLOOKUP(Tabla1[[#This Row],[FECHA]],'SIMIT SIN RES'!A:D,4,FALSE),0)</f>
        <v>3</v>
      </c>
      <c r="L4700" s="9">
        <f>IFERROR(VLOOKUP(Tabla1[[#This Row],[FECHA]],'SIMIT SIN RES'!A:D,3,FALSE),0)</f>
        <v>1610875</v>
      </c>
      <c r="M4700" s="5">
        <f>IFERROR(VLOOKUP(Tabla1[[#This Row],[FECHA]],'RECAUDOS DE COMPARENDOS'!A:D,4,FALSE),0)</f>
        <v>0</v>
      </c>
      <c r="N4700" s="9">
        <f>IFERROR(VLOOKUP(Tabla1[[#This Row],[FECHA]],'RECAUDOS DE COMPARENDOS'!A:D,3,FALSE),0)</f>
        <v>0</v>
      </c>
      <c r="O4700" s="5">
        <f>IFERROR(VLOOKUP(Tabla1[[#This Row],[FECHA]],'RECAUDOS DE RESOLUCIONES'!A:D,4,FALSE),0)</f>
        <v>0</v>
      </c>
      <c r="P4700" s="9">
        <f>IFERROR(VLOOKUP(Tabla1[[#This Row],[FECHA]],'RECAUDOS DE RESOLUCIONES'!A:D,3,FALSE),0)</f>
        <v>0</v>
      </c>
      <c r="Q470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8</v>
      </c>
      <c r="R4700" s="9">
        <f>Tabla1[V. COMPARENDOS]-(Tabla1[V. EXONERACIONES]+Tabla1[[#This Row],[V. SIMIT CON RESOLUCION]]+Tabla1[[#This Row],[V. SIMIT SIN RESOLUCION]]+Tabla1[[#This Row],[V. RECAUDOS COMPARENDOS]]+Tabla1[[#This Row],[V. RECAUDOS RESOLUCIONES]])</f>
        <v>4349362</v>
      </c>
      <c r="S4700" s="11">
        <f>IFERROR(VLOOKUP(Tabla1[[#This Row],[FECHA]],'RECAUDOS LOCALES'!A:D,4,FALSE),0)</f>
        <v>0</v>
      </c>
      <c r="T4700" s="9">
        <f>IFERROR(VLOOKUP(Tabla1[[#This Row],[FECHA]],'RECAUDOS LOCALES'!A:D,3,FALSE),0)</f>
        <v>0</v>
      </c>
      <c r="U4700" s="11">
        <f>IFERROR(VLOOKUP(Tabla1[[#This Row],[FECHA]],'RECAUDOS EXTERNOS'!A:D,4,FALSE),0)</f>
        <v>4</v>
      </c>
      <c r="V4700" s="9">
        <f>IFERROR(VLOOKUP(Tabla1[[#This Row],[FECHA]],'RECAUDOS EXTERNOS'!A:D,3,FALSE),0)</f>
        <v>1208681</v>
      </c>
    </row>
    <row r="4701" spans="1:22" x14ac:dyDescent="0.25">
      <c r="A4701" s="1">
        <v>42260</v>
      </c>
      <c r="B4701" s="3" t="s">
        <v>4</v>
      </c>
      <c r="C4701" s="2">
        <v>42248</v>
      </c>
      <c r="D4701" s="5">
        <f>YEAR(Tabla1[[#This Row],[FECHA]])</f>
        <v>2015</v>
      </c>
      <c r="E4701" s="5">
        <f>IFERROR(VLOOKUP(Tabla1[[#This Row],[FECHA]],'COMPARENDOS TOTALES'!A:D,4,FALSE),0)</f>
        <v>0</v>
      </c>
      <c r="F4701" s="9">
        <f>IFERROR(VLOOKUP(Tabla1[[#This Row],[FECHA]],'COMPARENDOS TOTALES'!A:D,3,FALSE),0)</f>
        <v>0</v>
      </c>
      <c r="G4701" s="5">
        <f>IFERROR(VLOOKUP(Tabla1[[#This Row],[FECHA]],EXONERACIONES!A:D,4,FALSE),0)</f>
        <v>0</v>
      </c>
      <c r="H4701" s="9">
        <f>IFERROR(VLOOKUP(Tabla1[[#This Row],[FECHA]],EXONERACIONES!A:D,3,FALSE),0)</f>
        <v>0</v>
      </c>
      <c r="I4701" s="5">
        <f>IFERROR(VLOOKUP(Tabla1[[#This Row],[FECHA]],'SIMIT CON RES'!A:D,4,FALSE),0)</f>
        <v>0</v>
      </c>
      <c r="J4701" s="9">
        <f>IFERROR(VLOOKUP(Tabla1[[#This Row],[FECHA]],'SIMIT CON RES'!A:D,3,FALSE),0)</f>
        <v>0</v>
      </c>
      <c r="K4701">
        <f>IFERROR(VLOOKUP(Tabla1[[#This Row],[FECHA]],'SIMIT SIN RES'!A:D,4,FALSE),0)</f>
        <v>0</v>
      </c>
      <c r="L4701" s="9">
        <f>IFERROR(VLOOKUP(Tabla1[[#This Row],[FECHA]],'SIMIT SIN RES'!A:D,3,FALSE),0)</f>
        <v>0</v>
      </c>
      <c r="M4701" s="5">
        <f>IFERROR(VLOOKUP(Tabla1[[#This Row],[FECHA]],'RECAUDOS DE COMPARENDOS'!A:D,4,FALSE),0)</f>
        <v>0</v>
      </c>
      <c r="N4701" s="9">
        <f>IFERROR(VLOOKUP(Tabla1[[#This Row],[FECHA]],'RECAUDOS DE COMPARENDOS'!A:D,3,FALSE),0)</f>
        <v>0</v>
      </c>
      <c r="O4701" s="5">
        <f>IFERROR(VLOOKUP(Tabla1[[#This Row],[FECHA]],'RECAUDOS DE RESOLUCIONES'!A:D,4,FALSE),0)</f>
        <v>0</v>
      </c>
      <c r="P4701" s="9">
        <f>IFERROR(VLOOKUP(Tabla1[[#This Row],[FECHA]],'RECAUDOS DE RESOLUCIONES'!A:D,3,FALSE),0)</f>
        <v>0</v>
      </c>
      <c r="Q470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70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701" s="11">
        <f>IFERROR(VLOOKUP(Tabla1[[#This Row],[FECHA]],'RECAUDOS LOCALES'!A:D,4,FALSE),0)</f>
        <v>0</v>
      </c>
      <c r="T4701" s="9">
        <f>IFERROR(VLOOKUP(Tabla1[[#This Row],[FECHA]],'RECAUDOS LOCALES'!A:D,3,FALSE),0)</f>
        <v>0</v>
      </c>
      <c r="U4701" s="11">
        <f>IFERROR(VLOOKUP(Tabla1[[#This Row],[FECHA]],'RECAUDOS EXTERNOS'!A:D,4,FALSE),0)</f>
        <v>1</v>
      </c>
      <c r="V4701" s="9">
        <f>IFERROR(VLOOKUP(Tabla1[[#This Row],[FECHA]],'RECAUDOS EXTERNOS'!A:D,3,FALSE),0)</f>
        <v>401895</v>
      </c>
    </row>
    <row r="4702" spans="1:22" x14ac:dyDescent="0.25">
      <c r="A4702" s="1">
        <v>42261</v>
      </c>
      <c r="B4702" s="3" t="s">
        <v>1</v>
      </c>
      <c r="C4702" s="2">
        <v>42248</v>
      </c>
      <c r="D4702" s="5">
        <f>YEAR(Tabla1[[#This Row],[FECHA]])</f>
        <v>2015</v>
      </c>
      <c r="E4702" s="5">
        <f>IFERROR(VLOOKUP(Tabla1[[#This Row],[FECHA]],'COMPARENDOS TOTALES'!A:D,4,FALSE),0)</f>
        <v>5</v>
      </c>
      <c r="F4702" s="9">
        <f>IFERROR(VLOOKUP(Tabla1[[#This Row],[FECHA]],'COMPARENDOS TOTALES'!A:D,3,FALSE),0)</f>
        <v>2568004</v>
      </c>
      <c r="G4702" s="5">
        <f>IFERROR(VLOOKUP(Tabla1[[#This Row],[FECHA]],EXONERACIONES!A:D,4,FALSE),0)</f>
        <v>0</v>
      </c>
      <c r="H4702" s="9">
        <f>IFERROR(VLOOKUP(Tabla1[[#This Row],[FECHA]],EXONERACIONES!A:D,3,FALSE),0)</f>
        <v>0</v>
      </c>
      <c r="I4702" s="5">
        <f>IFERROR(VLOOKUP(Tabla1[[#This Row],[FECHA]],'SIMIT CON RES'!A:D,4,FALSE),0)</f>
        <v>1</v>
      </c>
      <c r="J4702" s="9">
        <f>IFERROR(VLOOKUP(Tabla1[[#This Row],[FECHA]],'SIMIT CON RES'!A:D,3,FALSE),0)</f>
        <v>644350</v>
      </c>
      <c r="K4702">
        <f>IFERROR(VLOOKUP(Tabla1[[#This Row],[FECHA]],'SIMIT SIN RES'!A:D,4,FALSE),0)</f>
        <v>3</v>
      </c>
      <c r="L4702" s="9">
        <f>IFERROR(VLOOKUP(Tabla1[[#This Row],[FECHA]],'SIMIT SIN RES'!A:D,3,FALSE),0)</f>
        <v>1460527</v>
      </c>
      <c r="M4702" s="5">
        <f>IFERROR(VLOOKUP(Tabla1[[#This Row],[FECHA]],'RECAUDOS DE COMPARENDOS'!A:D,4,FALSE),0)</f>
        <v>0</v>
      </c>
      <c r="N4702" s="9">
        <f>IFERROR(VLOOKUP(Tabla1[[#This Row],[FECHA]],'RECAUDOS DE COMPARENDOS'!A:D,3,FALSE),0)</f>
        <v>0</v>
      </c>
      <c r="O4702" s="5">
        <f>IFERROR(VLOOKUP(Tabla1[[#This Row],[FECHA]],'RECAUDOS DE RESOLUCIONES'!A:D,4,FALSE),0)</f>
        <v>0</v>
      </c>
      <c r="P4702" s="9">
        <f>IFERROR(VLOOKUP(Tabla1[[#This Row],[FECHA]],'RECAUDOS DE RESOLUCIONES'!A:D,3,FALSE),0)</f>
        <v>0</v>
      </c>
      <c r="Q470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702" s="9">
        <f>Tabla1[V. COMPARENDOS]-(Tabla1[V. EXONERACIONES]+Tabla1[[#This Row],[V. SIMIT CON RESOLUCION]]+Tabla1[[#This Row],[V. SIMIT SIN RESOLUCION]]+Tabla1[[#This Row],[V. RECAUDOS COMPARENDOS]]+Tabla1[[#This Row],[V. RECAUDOS RESOLUCIONES]])</f>
        <v>463127</v>
      </c>
      <c r="S4702" s="11">
        <f>IFERROR(VLOOKUP(Tabla1[[#This Row],[FECHA]],'RECAUDOS LOCALES'!A:D,4,FALSE),0)</f>
        <v>1</v>
      </c>
      <c r="T4702" s="9">
        <f>IFERROR(VLOOKUP(Tabla1[[#This Row],[FECHA]],'RECAUDOS LOCALES'!A:D,3,FALSE),0)</f>
        <v>322175</v>
      </c>
      <c r="U4702" s="11">
        <f>IFERROR(VLOOKUP(Tabla1[[#This Row],[FECHA]],'RECAUDOS EXTERNOS'!A:D,4,FALSE),0)</f>
        <v>73</v>
      </c>
      <c r="V4702" s="9">
        <f>IFERROR(VLOOKUP(Tabla1[[#This Row],[FECHA]],'RECAUDOS EXTERNOS'!A:D,3,FALSE),0)</f>
        <v>20107335</v>
      </c>
    </row>
    <row r="4703" spans="1:22" x14ac:dyDescent="0.25">
      <c r="A4703" s="1">
        <v>42262</v>
      </c>
      <c r="B4703" s="3" t="s">
        <v>2</v>
      </c>
      <c r="C4703" s="2">
        <v>42248</v>
      </c>
      <c r="D4703" s="5">
        <f>YEAR(Tabla1[[#This Row],[FECHA]])</f>
        <v>2015</v>
      </c>
      <c r="E4703" s="5">
        <f>IFERROR(VLOOKUP(Tabla1[[#This Row],[FECHA]],'COMPARENDOS TOTALES'!A:D,4,FALSE),0)</f>
        <v>95</v>
      </c>
      <c r="F4703" s="9">
        <f>IFERROR(VLOOKUP(Tabla1[[#This Row],[FECHA]],'COMPARENDOS TOTALES'!A:D,3,FALSE),0)</f>
        <v>56753807</v>
      </c>
      <c r="G4703" s="5">
        <f>IFERROR(VLOOKUP(Tabla1[[#This Row],[FECHA]],EXONERACIONES!A:D,4,FALSE),0)</f>
        <v>7</v>
      </c>
      <c r="H4703" s="9">
        <f>IFERROR(VLOOKUP(Tabla1[[#This Row],[FECHA]],EXONERACIONES!A:D,3,FALSE),0)</f>
        <v>4510450</v>
      </c>
      <c r="I4703" s="5">
        <f>IFERROR(VLOOKUP(Tabla1[[#This Row],[FECHA]],'SIMIT CON RES'!A:D,4,FALSE),0)</f>
        <v>32</v>
      </c>
      <c r="J4703" s="9">
        <f>IFERROR(VLOOKUP(Tabla1[[#This Row],[FECHA]],'SIMIT CON RES'!A:D,3,FALSE),0)</f>
        <v>20619200</v>
      </c>
      <c r="K4703">
        <f>IFERROR(VLOOKUP(Tabla1[[#This Row],[FECHA]],'SIMIT SIN RES'!A:D,4,FALSE),0)</f>
        <v>17</v>
      </c>
      <c r="L4703" s="9">
        <f>IFERROR(VLOOKUP(Tabla1[[#This Row],[FECHA]],'SIMIT SIN RES'!A:D,3,FALSE),0)</f>
        <v>8870552</v>
      </c>
      <c r="M4703" s="5">
        <f>IFERROR(VLOOKUP(Tabla1[[#This Row],[FECHA]],'RECAUDOS DE COMPARENDOS'!A:D,4,FALSE),0)</f>
        <v>0</v>
      </c>
      <c r="N4703" s="9">
        <f>IFERROR(VLOOKUP(Tabla1[[#This Row],[FECHA]],'RECAUDOS DE COMPARENDOS'!A:D,3,FALSE),0)</f>
        <v>0</v>
      </c>
      <c r="O4703" s="5">
        <f>IFERROR(VLOOKUP(Tabla1[[#This Row],[FECHA]],'RECAUDOS DE RESOLUCIONES'!A:D,4,FALSE),0)</f>
        <v>0</v>
      </c>
      <c r="P4703" s="9">
        <f>IFERROR(VLOOKUP(Tabla1[[#This Row],[FECHA]],'RECAUDOS DE RESOLUCIONES'!A:D,3,FALSE),0)</f>
        <v>0</v>
      </c>
      <c r="Q470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39</v>
      </c>
      <c r="R4703" s="9">
        <f>Tabla1[V. COMPARENDOS]-(Tabla1[V. EXONERACIONES]+Tabla1[[#This Row],[V. SIMIT CON RESOLUCION]]+Tabla1[[#This Row],[V. SIMIT SIN RESOLUCION]]+Tabla1[[#This Row],[V. RECAUDOS COMPARENDOS]]+Tabla1[[#This Row],[V. RECAUDOS RESOLUCIONES]])</f>
        <v>22753605</v>
      </c>
      <c r="S4703" s="11">
        <f>IFERROR(VLOOKUP(Tabla1[[#This Row],[FECHA]],'RECAUDOS LOCALES'!A:D,4,FALSE),0)</f>
        <v>5</v>
      </c>
      <c r="T4703" s="9">
        <f>IFERROR(VLOOKUP(Tabla1[[#This Row],[FECHA]],'RECAUDOS LOCALES'!A:D,3,FALSE),0)</f>
        <v>622175</v>
      </c>
      <c r="U4703" s="11">
        <f>IFERROR(VLOOKUP(Tabla1[[#This Row],[FECHA]],'RECAUDOS EXTERNOS'!A:D,4,FALSE),0)</f>
        <v>74</v>
      </c>
      <c r="V4703" s="9">
        <f>IFERROR(VLOOKUP(Tabla1[[#This Row],[FECHA]],'RECAUDOS EXTERNOS'!A:D,3,FALSE),0)</f>
        <v>22011974</v>
      </c>
    </row>
    <row r="4704" spans="1:22" x14ac:dyDescent="0.25">
      <c r="A4704" s="1">
        <v>42263</v>
      </c>
      <c r="B4704" s="3" t="s">
        <v>3</v>
      </c>
      <c r="C4704" s="2">
        <v>42248</v>
      </c>
      <c r="D4704" s="5">
        <f>YEAR(Tabla1[[#This Row],[FECHA]])</f>
        <v>2015</v>
      </c>
      <c r="E4704" s="5">
        <f>IFERROR(VLOOKUP(Tabla1[[#This Row],[FECHA]],'COMPARENDOS TOTALES'!A:D,4,FALSE),0)</f>
        <v>56</v>
      </c>
      <c r="F4704" s="9">
        <f>IFERROR(VLOOKUP(Tabla1[[#This Row],[FECHA]],'COMPARENDOS TOTALES'!A:D,3,FALSE),0)</f>
        <v>34110274</v>
      </c>
      <c r="G4704" s="5">
        <f>IFERROR(VLOOKUP(Tabla1[[#This Row],[FECHA]],EXONERACIONES!A:D,4,FALSE),0)</f>
        <v>2</v>
      </c>
      <c r="H4704" s="9">
        <f>IFERROR(VLOOKUP(Tabla1[[#This Row],[FECHA]],EXONERACIONES!A:D,3,FALSE),0)</f>
        <v>1288700</v>
      </c>
      <c r="I4704" s="5">
        <f>IFERROR(VLOOKUP(Tabla1[[#This Row],[FECHA]],'SIMIT CON RES'!A:D,4,FALSE),0)</f>
        <v>23</v>
      </c>
      <c r="J4704" s="9">
        <f>IFERROR(VLOOKUP(Tabla1[[#This Row],[FECHA]],'SIMIT CON RES'!A:D,3,FALSE),0)</f>
        <v>14820050</v>
      </c>
      <c r="K4704">
        <f>IFERROR(VLOOKUP(Tabla1[[#This Row],[FECHA]],'SIMIT SIN RES'!A:D,4,FALSE),0)</f>
        <v>9</v>
      </c>
      <c r="L4704" s="9">
        <f>IFERROR(VLOOKUP(Tabla1[[#This Row],[FECHA]],'SIMIT SIN RES'!A:D,3,FALSE),0)</f>
        <v>5154800</v>
      </c>
      <c r="M4704" s="5">
        <f>IFERROR(VLOOKUP(Tabla1[[#This Row],[FECHA]],'RECAUDOS DE COMPARENDOS'!A:D,4,FALSE),0)</f>
        <v>0</v>
      </c>
      <c r="N4704" s="9">
        <f>IFERROR(VLOOKUP(Tabla1[[#This Row],[FECHA]],'RECAUDOS DE COMPARENDOS'!A:D,3,FALSE),0)</f>
        <v>0</v>
      </c>
      <c r="O4704" s="5">
        <f>IFERROR(VLOOKUP(Tabla1[[#This Row],[FECHA]],'RECAUDOS DE RESOLUCIONES'!A:D,4,FALSE),0)</f>
        <v>0</v>
      </c>
      <c r="P4704" s="9">
        <f>IFERROR(VLOOKUP(Tabla1[[#This Row],[FECHA]],'RECAUDOS DE RESOLUCIONES'!A:D,3,FALSE),0)</f>
        <v>0</v>
      </c>
      <c r="Q470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22</v>
      </c>
      <c r="R4704" s="9">
        <f>Tabla1[V. COMPARENDOS]-(Tabla1[V. EXONERACIONES]+Tabla1[[#This Row],[V. SIMIT CON RESOLUCION]]+Tabla1[[#This Row],[V. SIMIT SIN RESOLUCION]]+Tabla1[[#This Row],[V. RECAUDOS COMPARENDOS]]+Tabla1[[#This Row],[V. RECAUDOS RESOLUCIONES]])</f>
        <v>12846724</v>
      </c>
      <c r="S4704" s="11">
        <f>IFERROR(VLOOKUP(Tabla1[[#This Row],[FECHA]],'RECAUDOS LOCALES'!A:D,4,FALSE),0)</f>
        <v>1</v>
      </c>
      <c r="T4704" s="9">
        <f>IFERROR(VLOOKUP(Tabla1[[#This Row],[FECHA]],'RECAUDOS LOCALES'!A:D,3,FALSE),0)</f>
        <v>200000</v>
      </c>
      <c r="U4704" s="11">
        <f>IFERROR(VLOOKUP(Tabla1[[#This Row],[FECHA]],'RECAUDOS EXTERNOS'!A:D,4,FALSE),0)</f>
        <v>86</v>
      </c>
      <c r="V4704" s="9">
        <f>IFERROR(VLOOKUP(Tabla1[[#This Row],[FECHA]],'RECAUDOS EXTERNOS'!A:D,3,FALSE),0)</f>
        <v>22410194</v>
      </c>
    </row>
    <row r="4705" spans="1:22" x14ac:dyDescent="0.25">
      <c r="A4705" s="1">
        <v>42264</v>
      </c>
      <c r="B4705" s="3" t="s">
        <v>6</v>
      </c>
      <c r="C4705" s="2">
        <v>42248</v>
      </c>
      <c r="D4705" s="5">
        <f>YEAR(Tabla1[[#This Row],[FECHA]])</f>
        <v>2015</v>
      </c>
      <c r="E4705" s="5">
        <f>IFERROR(VLOOKUP(Tabla1[[#This Row],[FECHA]],'COMPARENDOS TOTALES'!A:D,4,FALSE),0)</f>
        <v>137</v>
      </c>
      <c r="F4705" s="9">
        <f>IFERROR(VLOOKUP(Tabla1[[#This Row],[FECHA]],'COMPARENDOS TOTALES'!A:D,3,FALSE),0)</f>
        <v>84067531</v>
      </c>
      <c r="G4705" s="5">
        <f>IFERROR(VLOOKUP(Tabla1[[#This Row],[FECHA]],EXONERACIONES!A:D,4,FALSE),0)</f>
        <v>10</v>
      </c>
      <c r="H4705" s="9">
        <f>IFERROR(VLOOKUP(Tabla1[[#This Row],[FECHA]],EXONERACIONES!A:D,3,FALSE),0)</f>
        <v>6443500</v>
      </c>
      <c r="I4705" s="5">
        <f>IFERROR(VLOOKUP(Tabla1[[#This Row],[FECHA]],'SIMIT CON RES'!A:D,4,FALSE),0)</f>
        <v>29</v>
      </c>
      <c r="J4705" s="9">
        <f>IFERROR(VLOOKUP(Tabla1[[#This Row],[FECHA]],'SIMIT CON RES'!A:D,3,FALSE),0)</f>
        <v>18686150</v>
      </c>
      <c r="K4705">
        <f>IFERROR(VLOOKUP(Tabla1[[#This Row],[FECHA]],'SIMIT SIN RES'!A:D,4,FALSE),0)</f>
        <v>28</v>
      </c>
      <c r="L4705" s="9">
        <f>IFERROR(VLOOKUP(Tabla1[[#This Row],[FECHA]],'SIMIT SIN RES'!A:D,3,FALSE),0)</f>
        <v>17719625</v>
      </c>
      <c r="M4705" s="5">
        <f>IFERROR(VLOOKUP(Tabla1[[#This Row],[FECHA]],'RECAUDOS DE COMPARENDOS'!A:D,4,FALSE),0)</f>
        <v>0</v>
      </c>
      <c r="N4705" s="9">
        <f>IFERROR(VLOOKUP(Tabla1[[#This Row],[FECHA]],'RECAUDOS DE COMPARENDOS'!A:D,3,FALSE),0)</f>
        <v>0</v>
      </c>
      <c r="O4705" s="5">
        <f>IFERROR(VLOOKUP(Tabla1[[#This Row],[FECHA]],'RECAUDOS DE RESOLUCIONES'!A:D,4,FALSE),0)</f>
        <v>0</v>
      </c>
      <c r="P4705" s="9">
        <f>IFERROR(VLOOKUP(Tabla1[[#This Row],[FECHA]],'RECAUDOS DE RESOLUCIONES'!A:D,3,FALSE),0)</f>
        <v>0</v>
      </c>
      <c r="Q470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70</v>
      </c>
      <c r="R4705" s="9">
        <f>Tabla1[V. COMPARENDOS]-(Tabla1[V. EXONERACIONES]+Tabla1[[#This Row],[V. SIMIT CON RESOLUCION]]+Tabla1[[#This Row],[V. SIMIT SIN RESOLUCION]]+Tabla1[[#This Row],[V. RECAUDOS COMPARENDOS]]+Tabla1[[#This Row],[V. RECAUDOS RESOLUCIONES]])</f>
        <v>41218256</v>
      </c>
      <c r="S4705" s="11">
        <f>IFERROR(VLOOKUP(Tabla1[[#This Row],[FECHA]],'RECAUDOS LOCALES'!A:D,4,FALSE),0)</f>
        <v>4</v>
      </c>
      <c r="T4705" s="9">
        <f>IFERROR(VLOOKUP(Tabla1[[#This Row],[FECHA]],'RECAUDOS LOCALES'!A:D,3,FALSE),0)</f>
        <v>793129</v>
      </c>
      <c r="U4705" s="11">
        <f>IFERROR(VLOOKUP(Tabla1[[#This Row],[FECHA]],'RECAUDOS EXTERNOS'!A:D,4,FALSE),0)</f>
        <v>64</v>
      </c>
      <c r="V4705" s="9">
        <f>IFERROR(VLOOKUP(Tabla1[[#This Row],[FECHA]],'RECAUDOS EXTERNOS'!A:D,3,FALSE),0)</f>
        <v>18678894</v>
      </c>
    </row>
    <row r="4706" spans="1:22" x14ac:dyDescent="0.25">
      <c r="A4706" s="1">
        <v>42265</v>
      </c>
      <c r="B4706" s="3" t="s">
        <v>0</v>
      </c>
      <c r="C4706" s="2">
        <v>42248</v>
      </c>
      <c r="D4706" s="5">
        <f>YEAR(Tabla1[[#This Row],[FECHA]])</f>
        <v>2015</v>
      </c>
      <c r="E4706" s="5">
        <f>IFERROR(VLOOKUP(Tabla1[[#This Row],[FECHA]],'COMPARENDOS TOTALES'!A:D,4,FALSE),0)</f>
        <v>68</v>
      </c>
      <c r="F4706" s="9">
        <f>IFERROR(VLOOKUP(Tabla1[[#This Row],[FECHA]],'COMPARENDOS TOTALES'!A:D,3,FALSE),0)</f>
        <v>42486826</v>
      </c>
      <c r="G4706" s="5">
        <f>IFERROR(VLOOKUP(Tabla1[[#This Row],[FECHA]],EXONERACIONES!A:D,4,FALSE),0)</f>
        <v>2</v>
      </c>
      <c r="H4706" s="9">
        <f>IFERROR(VLOOKUP(Tabla1[[#This Row],[FECHA]],EXONERACIONES!A:D,3,FALSE),0)</f>
        <v>1288700</v>
      </c>
      <c r="I4706" s="5">
        <f>IFERROR(VLOOKUP(Tabla1[[#This Row],[FECHA]],'SIMIT CON RES'!A:D,4,FALSE),0)</f>
        <v>34</v>
      </c>
      <c r="J4706" s="9">
        <f>IFERROR(VLOOKUP(Tabla1[[#This Row],[FECHA]],'SIMIT CON RES'!A:D,3,FALSE),0)</f>
        <v>21907900</v>
      </c>
      <c r="K4706">
        <f>IFERROR(VLOOKUP(Tabla1[[#This Row],[FECHA]],'SIMIT SIN RES'!A:D,4,FALSE),0)</f>
        <v>4</v>
      </c>
      <c r="L4706" s="9">
        <f>IFERROR(VLOOKUP(Tabla1[[#This Row],[FECHA]],'SIMIT SIN RES'!A:D,3,FALSE),0)</f>
        <v>2577400</v>
      </c>
      <c r="M4706" s="5">
        <f>IFERROR(VLOOKUP(Tabla1[[#This Row],[FECHA]],'RECAUDOS DE COMPARENDOS'!A:D,4,FALSE),0)</f>
        <v>0</v>
      </c>
      <c r="N4706" s="9">
        <f>IFERROR(VLOOKUP(Tabla1[[#This Row],[FECHA]],'RECAUDOS DE COMPARENDOS'!A:D,3,FALSE),0)</f>
        <v>0</v>
      </c>
      <c r="O4706" s="5">
        <f>IFERROR(VLOOKUP(Tabla1[[#This Row],[FECHA]],'RECAUDOS DE RESOLUCIONES'!A:D,4,FALSE),0)</f>
        <v>0</v>
      </c>
      <c r="P4706" s="9">
        <f>IFERROR(VLOOKUP(Tabla1[[#This Row],[FECHA]],'RECAUDOS DE RESOLUCIONES'!A:D,3,FALSE),0)</f>
        <v>0</v>
      </c>
      <c r="Q470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28</v>
      </c>
      <c r="R4706" s="9">
        <f>Tabla1[V. COMPARENDOS]-(Tabla1[V. EXONERACIONES]+Tabla1[[#This Row],[V. SIMIT CON RESOLUCION]]+Tabla1[[#This Row],[V. SIMIT SIN RESOLUCION]]+Tabla1[[#This Row],[V. RECAUDOS COMPARENDOS]]+Tabla1[[#This Row],[V. RECAUDOS RESOLUCIONES]])</f>
        <v>16712826</v>
      </c>
      <c r="S4706" s="11">
        <f>IFERROR(VLOOKUP(Tabla1[[#This Row],[FECHA]],'RECAUDOS LOCALES'!A:D,4,FALSE),0)</f>
        <v>1</v>
      </c>
      <c r="T4706" s="9">
        <f>IFERROR(VLOOKUP(Tabla1[[#This Row],[FECHA]],'RECAUDOS LOCALES'!A:D,3,FALSE),0)</f>
        <v>350000</v>
      </c>
      <c r="U4706" s="11">
        <f>IFERROR(VLOOKUP(Tabla1[[#This Row],[FECHA]],'RECAUDOS EXTERNOS'!A:D,4,FALSE),0)</f>
        <v>70</v>
      </c>
      <c r="V4706" s="9">
        <f>IFERROR(VLOOKUP(Tabla1[[#This Row],[FECHA]],'RECAUDOS EXTERNOS'!A:D,3,FALSE),0)</f>
        <v>20691723</v>
      </c>
    </row>
    <row r="4707" spans="1:22" x14ac:dyDescent="0.25">
      <c r="A4707" s="1">
        <v>42266</v>
      </c>
      <c r="B4707" s="3" t="s">
        <v>5</v>
      </c>
      <c r="C4707" s="2">
        <v>42248</v>
      </c>
      <c r="D4707" s="5">
        <f>YEAR(Tabla1[[#This Row],[FECHA]])</f>
        <v>2015</v>
      </c>
      <c r="E4707" s="5">
        <f>IFERROR(VLOOKUP(Tabla1[[#This Row],[FECHA]],'COMPARENDOS TOTALES'!A:D,4,FALSE),0)</f>
        <v>4</v>
      </c>
      <c r="F4707" s="9">
        <f>IFERROR(VLOOKUP(Tabla1[[#This Row],[FECHA]],'COMPARENDOS TOTALES'!A:D,3,FALSE),0)</f>
        <v>923569</v>
      </c>
      <c r="G4707" s="5">
        <f>IFERROR(VLOOKUP(Tabla1[[#This Row],[FECHA]],EXONERACIONES!A:D,4,FALSE),0)</f>
        <v>1</v>
      </c>
      <c r="H4707" s="9">
        <f>IFERROR(VLOOKUP(Tabla1[[#This Row],[FECHA]],EXONERACIONES!A:D,3,FALSE),0)</f>
        <v>322175</v>
      </c>
      <c r="I4707" s="5">
        <f>IFERROR(VLOOKUP(Tabla1[[#This Row],[FECHA]],'SIMIT CON RES'!A:D,4,FALSE),0)</f>
        <v>0</v>
      </c>
      <c r="J4707" s="9">
        <f>IFERROR(VLOOKUP(Tabla1[[#This Row],[FECHA]],'SIMIT CON RES'!A:D,3,FALSE),0)</f>
        <v>0</v>
      </c>
      <c r="K4707">
        <f>IFERROR(VLOOKUP(Tabla1[[#This Row],[FECHA]],'SIMIT SIN RES'!A:D,4,FALSE),0)</f>
        <v>2</v>
      </c>
      <c r="L4707" s="9">
        <f>IFERROR(VLOOKUP(Tabla1[[#This Row],[FECHA]],'SIMIT SIN RES'!A:D,3,FALSE),0)</f>
        <v>494002</v>
      </c>
      <c r="M4707" s="5">
        <f>IFERROR(VLOOKUP(Tabla1[[#This Row],[FECHA]],'RECAUDOS DE COMPARENDOS'!A:D,4,FALSE),0)</f>
        <v>0</v>
      </c>
      <c r="N4707" s="9">
        <f>IFERROR(VLOOKUP(Tabla1[[#This Row],[FECHA]],'RECAUDOS DE COMPARENDOS'!A:D,3,FALSE),0)</f>
        <v>0</v>
      </c>
      <c r="O4707" s="5">
        <f>IFERROR(VLOOKUP(Tabla1[[#This Row],[FECHA]],'RECAUDOS DE RESOLUCIONES'!A:D,4,FALSE),0)</f>
        <v>0</v>
      </c>
      <c r="P4707" s="9">
        <f>IFERROR(VLOOKUP(Tabla1[[#This Row],[FECHA]],'RECAUDOS DE RESOLUCIONES'!A:D,3,FALSE),0)</f>
        <v>0</v>
      </c>
      <c r="Q470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707" s="9">
        <f>Tabla1[V. COMPARENDOS]-(Tabla1[V. EXONERACIONES]+Tabla1[[#This Row],[V. SIMIT CON RESOLUCION]]+Tabla1[[#This Row],[V. SIMIT SIN RESOLUCION]]+Tabla1[[#This Row],[V. RECAUDOS COMPARENDOS]]+Tabla1[[#This Row],[V. RECAUDOS RESOLUCIONES]])</f>
        <v>107392</v>
      </c>
      <c r="S4707" s="11">
        <f>IFERROR(VLOOKUP(Tabla1[[#This Row],[FECHA]],'RECAUDOS LOCALES'!A:D,4,FALSE),0)</f>
        <v>0</v>
      </c>
      <c r="T4707" s="9">
        <f>IFERROR(VLOOKUP(Tabla1[[#This Row],[FECHA]],'RECAUDOS LOCALES'!A:D,3,FALSE),0)</f>
        <v>0</v>
      </c>
      <c r="U4707" s="11">
        <f>IFERROR(VLOOKUP(Tabla1[[#This Row],[FECHA]],'RECAUDOS EXTERNOS'!A:D,4,FALSE),0)</f>
        <v>5</v>
      </c>
      <c r="V4707" s="9">
        <f>IFERROR(VLOOKUP(Tabla1[[#This Row],[FECHA]],'RECAUDOS EXTERNOS'!A:D,3,FALSE),0)</f>
        <v>1204886</v>
      </c>
    </row>
    <row r="4708" spans="1:22" x14ac:dyDescent="0.25">
      <c r="A4708" s="1">
        <v>42267</v>
      </c>
      <c r="B4708" s="3" t="s">
        <v>4</v>
      </c>
      <c r="C4708" s="2">
        <v>42248</v>
      </c>
      <c r="D4708" s="5">
        <f>YEAR(Tabla1[[#This Row],[FECHA]])</f>
        <v>2015</v>
      </c>
      <c r="E4708" s="5">
        <f>IFERROR(VLOOKUP(Tabla1[[#This Row],[FECHA]],'COMPARENDOS TOTALES'!A:D,4,FALSE),0)</f>
        <v>3</v>
      </c>
      <c r="F4708" s="9">
        <f>IFERROR(VLOOKUP(Tabla1[[#This Row],[FECHA]],'COMPARENDOS TOTALES'!A:D,3,FALSE),0)</f>
        <v>1288700</v>
      </c>
      <c r="G4708" s="5">
        <f>IFERROR(VLOOKUP(Tabla1[[#This Row],[FECHA]],EXONERACIONES!A:D,4,FALSE),0)</f>
        <v>0</v>
      </c>
      <c r="H4708" s="9">
        <f>IFERROR(VLOOKUP(Tabla1[[#This Row],[FECHA]],EXONERACIONES!A:D,3,FALSE),0)</f>
        <v>0</v>
      </c>
      <c r="I4708" s="5">
        <f>IFERROR(VLOOKUP(Tabla1[[#This Row],[FECHA]],'SIMIT CON RES'!A:D,4,FALSE),0)</f>
        <v>0</v>
      </c>
      <c r="J4708" s="9">
        <f>IFERROR(VLOOKUP(Tabla1[[#This Row],[FECHA]],'SIMIT CON RES'!A:D,3,FALSE),0)</f>
        <v>0</v>
      </c>
      <c r="K4708">
        <f>IFERROR(VLOOKUP(Tabla1[[#This Row],[FECHA]],'SIMIT SIN RES'!A:D,4,FALSE),0)</f>
        <v>3</v>
      </c>
      <c r="L4708" s="9">
        <f>IFERROR(VLOOKUP(Tabla1[[#This Row],[FECHA]],'SIMIT SIN RES'!A:D,3,FALSE),0)</f>
        <v>1288700</v>
      </c>
      <c r="M4708" s="5">
        <f>IFERROR(VLOOKUP(Tabla1[[#This Row],[FECHA]],'RECAUDOS DE COMPARENDOS'!A:D,4,FALSE),0)</f>
        <v>0</v>
      </c>
      <c r="N4708" s="9">
        <f>IFERROR(VLOOKUP(Tabla1[[#This Row],[FECHA]],'RECAUDOS DE COMPARENDOS'!A:D,3,FALSE),0)</f>
        <v>0</v>
      </c>
      <c r="O4708" s="5">
        <f>IFERROR(VLOOKUP(Tabla1[[#This Row],[FECHA]],'RECAUDOS DE RESOLUCIONES'!A:D,4,FALSE),0)</f>
        <v>0</v>
      </c>
      <c r="P4708" s="9">
        <f>IFERROR(VLOOKUP(Tabla1[[#This Row],[FECHA]],'RECAUDOS DE RESOLUCIONES'!A:D,3,FALSE),0)</f>
        <v>0</v>
      </c>
      <c r="Q470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70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708" s="11">
        <f>IFERROR(VLOOKUP(Tabla1[[#This Row],[FECHA]],'RECAUDOS LOCALES'!A:D,4,FALSE),0)</f>
        <v>0</v>
      </c>
      <c r="T4708" s="9">
        <f>IFERROR(VLOOKUP(Tabla1[[#This Row],[FECHA]],'RECAUDOS LOCALES'!A:D,3,FALSE),0)</f>
        <v>0</v>
      </c>
      <c r="U4708" s="11">
        <f>IFERROR(VLOOKUP(Tabla1[[#This Row],[FECHA]],'RECAUDOS EXTERNOS'!A:D,4,FALSE),0)</f>
        <v>1</v>
      </c>
      <c r="V4708" s="9">
        <f>IFERROR(VLOOKUP(Tabla1[[#This Row],[FECHA]],'RECAUDOS EXTERNOS'!A:D,3,FALSE),0)</f>
        <v>336275</v>
      </c>
    </row>
    <row r="4709" spans="1:22" x14ac:dyDescent="0.25">
      <c r="A4709" s="1">
        <v>42268</v>
      </c>
      <c r="B4709" s="3" t="s">
        <v>1</v>
      </c>
      <c r="C4709" s="2">
        <v>42248</v>
      </c>
      <c r="D4709" s="5">
        <f>YEAR(Tabla1[[#This Row],[FECHA]])</f>
        <v>2015</v>
      </c>
      <c r="E4709" s="5">
        <f>IFERROR(VLOOKUP(Tabla1[[#This Row],[FECHA]],'COMPARENDOS TOTALES'!A:D,4,FALSE),0)</f>
        <v>5</v>
      </c>
      <c r="F4709" s="9">
        <f>IFERROR(VLOOKUP(Tabla1[[#This Row],[FECHA]],'COMPARENDOS TOTALES'!A:D,3,FALSE),0)</f>
        <v>2306236</v>
      </c>
      <c r="G4709" s="5">
        <f>IFERROR(VLOOKUP(Tabla1[[#This Row],[FECHA]],EXONERACIONES!A:D,4,FALSE),0)</f>
        <v>0</v>
      </c>
      <c r="H4709" s="9">
        <f>IFERROR(VLOOKUP(Tabla1[[#This Row],[FECHA]],EXONERACIONES!A:D,3,FALSE),0)</f>
        <v>0</v>
      </c>
      <c r="I4709" s="5">
        <f>IFERROR(VLOOKUP(Tabla1[[#This Row],[FECHA]],'SIMIT CON RES'!A:D,4,FALSE),0)</f>
        <v>0</v>
      </c>
      <c r="J4709" s="9">
        <f>IFERROR(VLOOKUP(Tabla1[[#This Row],[FECHA]],'SIMIT CON RES'!A:D,3,FALSE),0)</f>
        <v>0</v>
      </c>
      <c r="K4709">
        <f>IFERROR(VLOOKUP(Tabla1[[#This Row],[FECHA]],'SIMIT SIN RES'!A:D,4,FALSE),0)</f>
        <v>3</v>
      </c>
      <c r="L4709" s="9">
        <f>IFERROR(VLOOKUP(Tabla1[[#This Row],[FECHA]],'SIMIT SIN RES'!A:D,3,FALSE),0)</f>
        <v>1460527</v>
      </c>
      <c r="M4709" s="5">
        <f>IFERROR(VLOOKUP(Tabla1[[#This Row],[FECHA]],'RECAUDOS DE COMPARENDOS'!A:D,4,FALSE),0)</f>
        <v>0</v>
      </c>
      <c r="N4709" s="9">
        <f>IFERROR(VLOOKUP(Tabla1[[#This Row],[FECHA]],'RECAUDOS DE COMPARENDOS'!A:D,3,FALSE),0)</f>
        <v>0</v>
      </c>
      <c r="O4709" s="5">
        <f>IFERROR(VLOOKUP(Tabla1[[#This Row],[FECHA]],'RECAUDOS DE RESOLUCIONES'!A:D,4,FALSE),0)</f>
        <v>0</v>
      </c>
      <c r="P4709" s="9">
        <f>IFERROR(VLOOKUP(Tabla1[[#This Row],[FECHA]],'RECAUDOS DE RESOLUCIONES'!A:D,3,FALSE),0)</f>
        <v>0</v>
      </c>
      <c r="Q470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4709" s="9">
        <f>Tabla1[V. COMPARENDOS]-(Tabla1[V. EXONERACIONES]+Tabla1[[#This Row],[V. SIMIT CON RESOLUCION]]+Tabla1[[#This Row],[V. SIMIT SIN RESOLUCION]]+Tabla1[[#This Row],[V. RECAUDOS COMPARENDOS]]+Tabla1[[#This Row],[V. RECAUDOS RESOLUCIONES]])</f>
        <v>845709</v>
      </c>
      <c r="S4709" s="11">
        <f>IFERROR(VLOOKUP(Tabla1[[#This Row],[FECHA]],'RECAUDOS LOCALES'!A:D,4,FALSE),0)</f>
        <v>1</v>
      </c>
      <c r="T4709" s="9">
        <f>IFERROR(VLOOKUP(Tabla1[[#This Row],[FECHA]],'RECAUDOS LOCALES'!A:D,3,FALSE),0)</f>
        <v>300000</v>
      </c>
      <c r="U4709" s="11">
        <f>IFERROR(VLOOKUP(Tabla1[[#This Row],[FECHA]],'RECAUDOS EXTERNOS'!A:D,4,FALSE),0)</f>
        <v>79</v>
      </c>
      <c r="V4709" s="9">
        <f>IFERROR(VLOOKUP(Tabla1[[#This Row],[FECHA]],'RECAUDOS EXTERNOS'!A:D,3,FALSE),0)</f>
        <v>19462584</v>
      </c>
    </row>
    <row r="4710" spans="1:22" x14ac:dyDescent="0.25">
      <c r="A4710" s="1">
        <v>42269</v>
      </c>
      <c r="B4710" s="3" t="s">
        <v>2</v>
      </c>
      <c r="C4710" s="2">
        <v>42248</v>
      </c>
      <c r="D4710" s="5">
        <f>YEAR(Tabla1[[#This Row],[FECHA]])</f>
        <v>2015</v>
      </c>
      <c r="E4710" s="5">
        <f>IFERROR(VLOOKUP(Tabla1[[#This Row],[FECHA]],'COMPARENDOS TOTALES'!A:D,4,FALSE),0)</f>
        <v>2</v>
      </c>
      <c r="F4710" s="9">
        <f>IFERROR(VLOOKUP(Tabla1[[#This Row],[FECHA]],'COMPARENDOS TOTALES'!A:D,3,FALSE),0)</f>
        <v>373186</v>
      </c>
      <c r="G4710" s="5">
        <f>IFERROR(VLOOKUP(Tabla1[[#This Row],[FECHA]],EXONERACIONES!A:D,4,FALSE),0)</f>
        <v>0</v>
      </c>
      <c r="H4710" s="9">
        <f>IFERROR(VLOOKUP(Tabla1[[#This Row],[FECHA]],EXONERACIONES!A:D,3,FALSE),0)</f>
        <v>0</v>
      </c>
      <c r="I4710" s="5">
        <f>IFERROR(VLOOKUP(Tabla1[[#This Row],[FECHA]],'SIMIT CON RES'!A:D,4,FALSE),0)</f>
        <v>0</v>
      </c>
      <c r="J4710" s="9">
        <f>IFERROR(VLOOKUP(Tabla1[[#This Row],[FECHA]],'SIMIT CON RES'!A:D,3,FALSE),0)</f>
        <v>0</v>
      </c>
      <c r="K4710">
        <f>IFERROR(VLOOKUP(Tabla1[[#This Row],[FECHA]],'SIMIT SIN RES'!A:D,4,FALSE),0)</f>
        <v>1</v>
      </c>
      <c r="L4710" s="9">
        <f>IFERROR(VLOOKUP(Tabla1[[#This Row],[FECHA]],'SIMIT SIN RES'!A:D,3,FALSE),0)</f>
        <v>171827</v>
      </c>
      <c r="M4710" s="5">
        <f>IFERROR(VLOOKUP(Tabla1[[#This Row],[FECHA]],'RECAUDOS DE COMPARENDOS'!A:D,4,FALSE),0)</f>
        <v>0</v>
      </c>
      <c r="N4710" s="9">
        <f>IFERROR(VLOOKUP(Tabla1[[#This Row],[FECHA]],'RECAUDOS DE COMPARENDOS'!A:D,3,FALSE),0)</f>
        <v>0</v>
      </c>
      <c r="O4710" s="5">
        <f>IFERROR(VLOOKUP(Tabla1[[#This Row],[FECHA]],'RECAUDOS DE RESOLUCIONES'!A:D,4,FALSE),0)</f>
        <v>0</v>
      </c>
      <c r="P4710" s="9">
        <f>IFERROR(VLOOKUP(Tabla1[[#This Row],[FECHA]],'RECAUDOS DE RESOLUCIONES'!A:D,3,FALSE),0)</f>
        <v>0</v>
      </c>
      <c r="Q471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710" s="9">
        <f>Tabla1[V. COMPARENDOS]-(Tabla1[V. EXONERACIONES]+Tabla1[[#This Row],[V. SIMIT CON RESOLUCION]]+Tabla1[[#This Row],[V. SIMIT SIN RESOLUCION]]+Tabla1[[#This Row],[V. RECAUDOS COMPARENDOS]]+Tabla1[[#This Row],[V. RECAUDOS RESOLUCIONES]])</f>
        <v>201359</v>
      </c>
      <c r="S4710" s="11">
        <f>IFERROR(VLOOKUP(Tabla1[[#This Row],[FECHA]],'RECAUDOS LOCALES'!A:D,4,FALSE),0)</f>
        <v>3</v>
      </c>
      <c r="T4710" s="9">
        <f>IFERROR(VLOOKUP(Tabla1[[#This Row],[FECHA]],'RECAUDOS LOCALES'!A:D,3,FALSE),0)</f>
        <v>1044350</v>
      </c>
      <c r="U4710" s="11">
        <f>IFERROR(VLOOKUP(Tabla1[[#This Row],[FECHA]],'RECAUDOS EXTERNOS'!A:D,4,FALSE),0)</f>
        <v>72</v>
      </c>
      <c r="V4710" s="9">
        <f>IFERROR(VLOOKUP(Tabla1[[#This Row],[FECHA]],'RECAUDOS EXTERNOS'!A:D,3,FALSE),0)</f>
        <v>21626177</v>
      </c>
    </row>
    <row r="4711" spans="1:22" x14ac:dyDescent="0.25">
      <c r="A4711" s="1">
        <v>42270</v>
      </c>
      <c r="B4711" s="3" t="s">
        <v>3</v>
      </c>
      <c r="C4711" s="2">
        <v>42248</v>
      </c>
      <c r="D4711" s="5">
        <f>YEAR(Tabla1[[#This Row],[FECHA]])</f>
        <v>2015</v>
      </c>
      <c r="E4711" s="5">
        <f>IFERROR(VLOOKUP(Tabla1[[#This Row],[FECHA]],'COMPARENDOS TOTALES'!A:D,4,FALSE),0)</f>
        <v>1</v>
      </c>
      <c r="F4711" s="9">
        <f>IFERROR(VLOOKUP(Tabla1[[#This Row],[FECHA]],'COMPARENDOS TOTALES'!A:D,3,FALSE),0)</f>
        <v>322175</v>
      </c>
      <c r="G4711" s="5">
        <f>IFERROR(VLOOKUP(Tabla1[[#This Row],[FECHA]],EXONERACIONES!A:D,4,FALSE),0)</f>
        <v>0</v>
      </c>
      <c r="H4711" s="9">
        <f>IFERROR(VLOOKUP(Tabla1[[#This Row],[FECHA]],EXONERACIONES!A:D,3,FALSE),0)</f>
        <v>0</v>
      </c>
      <c r="I4711" s="5">
        <f>IFERROR(VLOOKUP(Tabla1[[#This Row],[FECHA]],'SIMIT CON RES'!A:D,4,FALSE),0)</f>
        <v>0</v>
      </c>
      <c r="J4711" s="9">
        <f>IFERROR(VLOOKUP(Tabla1[[#This Row],[FECHA]],'SIMIT CON RES'!A:D,3,FALSE),0)</f>
        <v>0</v>
      </c>
      <c r="K4711">
        <f>IFERROR(VLOOKUP(Tabla1[[#This Row],[FECHA]],'SIMIT SIN RES'!A:D,4,FALSE),0)</f>
        <v>1</v>
      </c>
      <c r="L4711" s="9">
        <f>IFERROR(VLOOKUP(Tabla1[[#This Row],[FECHA]],'SIMIT SIN RES'!A:D,3,FALSE),0)</f>
        <v>322175</v>
      </c>
      <c r="M4711" s="5">
        <f>IFERROR(VLOOKUP(Tabla1[[#This Row],[FECHA]],'RECAUDOS DE COMPARENDOS'!A:D,4,FALSE),0)</f>
        <v>0</v>
      </c>
      <c r="N4711" s="9">
        <f>IFERROR(VLOOKUP(Tabla1[[#This Row],[FECHA]],'RECAUDOS DE COMPARENDOS'!A:D,3,FALSE),0)</f>
        <v>0</v>
      </c>
      <c r="O4711" s="5">
        <f>IFERROR(VLOOKUP(Tabla1[[#This Row],[FECHA]],'RECAUDOS DE RESOLUCIONES'!A:D,4,FALSE),0)</f>
        <v>0</v>
      </c>
      <c r="P4711" s="9">
        <f>IFERROR(VLOOKUP(Tabla1[[#This Row],[FECHA]],'RECAUDOS DE RESOLUCIONES'!A:D,3,FALSE),0)</f>
        <v>0</v>
      </c>
      <c r="Q471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71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711" s="11">
        <f>IFERROR(VLOOKUP(Tabla1[[#This Row],[FECHA]],'RECAUDOS LOCALES'!A:D,4,FALSE),0)</f>
        <v>3</v>
      </c>
      <c r="T4711" s="9">
        <f>IFERROR(VLOOKUP(Tabla1[[#This Row],[FECHA]],'RECAUDOS LOCALES'!A:D,3,FALSE),0)</f>
        <v>522175</v>
      </c>
      <c r="U4711" s="11">
        <f>IFERROR(VLOOKUP(Tabla1[[#This Row],[FECHA]],'RECAUDOS EXTERNOS'!A:D,4,FALSE),0)</f>
        <v>68</v>
      </c>
      <c r="V4711" s="9">
        <f>IFERROR(VLOOKUP(Tabla1[[#This Row],[FECHA]],'RECAUDOS EXTERNOS'!A:D,3,FALSE),0)</f>
        <v>19667702</v>
      </c>
    </row>
    <row r="4712" spans="1:22" x14ac:dyDescent="0.25">
      <c r="A4712" s="1">
        <v>42271</v>
      </c>
      <c r="B4712" s="3" t="s">
        <v>6</v>
      </c>
      <c r="C4712" s="2">
        <v>42248</v>
      </c>
      <c r="D4712" s="5">
        <f>YEAR(Tabla1[[#This Row],[FECHA]])</f>
        <v>2015</v>
      </c>
      <c r="E4712" s="5">
        <f>IFERROR(VLOOKUP(Tabla1[[#This Row],[FECHA]],'COMPARENDOS TOTALES'!A:D,4,FALSE),0)</f>
        <v>4</v>
      </c>
      <c r="F4712" s="9">
        <f>IFERROR(VLOOKUP(Tabla1[[#This Row],[FECHA]],'COMPARENDOS TOTALES'!A:D,3,FALSE),0)</f>
        <v>1138352</v>
      </c>
      <c r="G4712" s="5">
        <f>IFERROR(VLOOKUP(Tabla1[[#This Row],[FECHA]],EXONERACIONES!A:D,4,FALSE),0)</f>
        <v>0</v>
      </c>
      <c r="H4712" s="9">
        <f>IFERROR(VLOOKUP(Tabla1[[#This Row],[FECHA]],EXONERACIONES!A:D,3,FALSE),0)</f>
        <v>0</v>
      </c>
      <c r="I4712" s="5">
        <f>IFERROR(VLOOKUP(Tabla1[[#This Row],[FECHA]],'SIMIT CON RES'!A:D,4,FALSE),0)</f>
        <v>0</v>
      </c>
      <c r="J4712" s="9">
        <f>IFERROR(VLOOKUP(Tabla1[[#This Row],[FECHA]],'SIMIT CON RES'!A:D,3,FALSE),0)</f>
        <v>0</v>
      </c>
      <c r="K4712">
        <f>IFERROR(VLOOKUP(Tabla1[[#This Row],[FECHA]],'SIMIT SIN RES'!A:D,4,FALSE),0)</f>
        <v>4</v>
      </c>
      <c r="L4712" s="9">
        <f>IFERROR(VLOOKUP(Tabla1[[#This Row],[FECHA]],'SIMIT SIN RES'!A:D,3,FALSE),0)</f>
        <v>1138352</v>
      </c>
      <c r="M4712" s="5">
        <f>IFERROR(VLOOKUP(Tabla1[[#This Row],[FECHA]],'RECAUDOS DE COMPARENDOS'!A:D,4,FALSE),0)</f>
        <v>0</v>
      </c>
      <c r="N4712" s="9">
        <f>IFERROR(VLOOKUP(Tabla1[[#This Row],[FECHA]],'RECAUDOS DE COMPARENDOS'!A:D,3,FALSE),0)</f>
        <v>0</v>
      </c>
      <c r="O4712" s="5">
        <f>IFERROR(VLOOKUP(Tabla1[[#This Row],[FECHA]],'RECAUDOS DE RESOLUCIONES'!A:D,4,FALSE),0)</f>
        <v>0</v>
      </c>
      <c r="P4712" s="9">
        <f>IFERROR(VLOOKUP(Tabla1[[#This Row],[FECHA]],'RECAUDOS DE RESOLUCIONES'!A:D,3,FALSE),0)</f>
        <v>0</v>
      </c>
      <c r="Q471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71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712" s="11">
        <f>IFERROR(VLOOKUP(Tabla1[[#This Row],[FECHA]],'RECAUDOS LOCALES'!A:D,4,FALSE),0)</f>
        <v>3</v>
      </c>
      <c r="T4712" s="9">
        <f>IFERROR(VLOOKUP(Tabla1[[#This Row],[FECHA]],'RECAUDOS LOCALES'!A:D,3,FALSE),0)</f>
        <v>794350</v>
      </c>
      <c r="U4712" s="11">
        <f>IFERROR(VLOOKUP(Tabla1[[#This Row],[FECHA]],'RECAUDOS EXTERNOS'!A:D,4,FALSE),0)</f>
        <v>61</v>
      </c>
      <c r="V4712" s="9">
        <f>IFERROR(VLOOKUP(Tabla1[[#This Row],[FECHA]],'RECAUDOS EXTERNOS'!A:D,3,FALSE),0)</f>
        <v>16089545</v>
      </c>
    </row>
    <row r="4713" spans="1:22" x14ac:dyDescent="0.25">
      <c r="A4713" s="1">
        <v>42272</v>
      </c>
      <c r="B4713" s="3" t="s">
        <v>0</v>
      </c>
      <c r="C4713" s="2">
        <v>42248</v>
      </c>
      <c r="D4713" s="5">
        <f>YEAR(Tabla1[[#This Row],[FECHA]])</f>
        <v>2015</v>
      </c>
      <c r="E4713" s="5">
        <f>IFERROR(VLOOKUP(Tabla1[[#This Row],[FECHA]],'COMPARENDOS TOTALES'!A:D,4,FALSE),0)</f>
        <v>60</v>
      </c>
      <c r="F4713" s="9">
        <f>IFERROR(VLOOKUP(Tabla1[[#This Row],[FECHA]],'COMPARENDOS TOTALES'!A:D,3,FALSE),0)</f>
        <v>37009851</v>
      </c>
      <c r="G4713" s="5">
        <f>IFERROR(VLOOKUP(Tabla1[[#This Row],[FECHA]],EXONERACIONES!A:D,4,FALSE),0)</f>
        <v>4</v>
      </c>
      <c r="H4713" s="9">
        <f>IFERROR(VLOOKUP(Tabla1[[#This Row],[FECHA]],EXONERACIONES!A:D,3,FALSE),0)</f>
        <v>2577400</v>
      </c>
      <c r="I4713" s="5">
        <f>IFERROR(VLOOKUP(Tabla1[[#This Row],[FECHA]],'SIMIT CON RES'!A:D,4,FALSE),0)</f>
        <v>23</v>
      </c>
      <c r="J4713" s="9">
        <f>IFERROR(VLOOKUP(Tabla1[[#This Row],[FECHA]],'SIMIT CON RES'!A:D,3,FALSE),0)</f>
        <v>14820050</v>
      </c>
      <c r="K4713">
        <f>IFERROR(VLOOKUP(Tabla1[[#This Row],[FECHA]],'SIMIT SIN RES'!A:D,4,FALSE),0)</f>
        <v>9</v>
      </c>
      <c r="L4713" s="9">
        <f>IFERROR(VLOOKUP(Tabla1[[#This Row],[FECHA]],'SIMIT SIN RES'!A:D,3,FALSE),0)</f>
        <v>5799150</v>
      </c>
      <c r="M4713" s="5">
        <f>IFERROR(VLOOKUP(Tabla1[[#This Row],[FECHA]],'RECAUDOS DE COMPARENDOS'!A:D,4,FALSE),0)</f>
        <v>0</v>
      </c>
      <c r="N4713" s="9">
        <f>IFERROR(VLOOKUP(Tabla1[[#This Row],[FECHA]],'RECAUDOS DE COMPARENDOS'!A:D,3,FALSE),0)</f>
        <v>0</v>
      </c>
      <c r="O4713" s="5">
        <f>IFERROR(VLOOKUP(Tabla1[[#This Row],[FECHA]],'RECAUDOS DE RESOLUCIONES'!A:D,4,FALSE),0)</f>
        <v>0</v>
      </c>
      <c r="P4713" s="9">
        <f>IFERROR(VLOOKUP(Tabla1[[#This Row],[FECHA]],'RECAUDOS DE RESOLUCIONES'!A:D,3,FALSE),0)</f>
        <v>0</v>
      </c>
      <c r="Q471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24</v>
      </c>
      <c r="R4713" s="9">
        <f>Tabla1[V. COMPARENDOS]-(Tabla1[V. EXONERACIONES]+Tabla1[[#This Row],[V. SIMIT CON RESOLUCION]]+Tabla1[[#This Row],[V. SIMIT SIN RESOLUCION]]+Tabla1[[#This Row],[V. RECAUDOS COMPARENDOS]]+Tabla1[[#This Row],[V. RECAUDOS RESOLUCIONES]])</f>
        <v>13813251</v>
      </c>
      <c r="S4713" s="11">
        <f>IFERROR(VLOOKUP(Tabla1[[#This Row],[FECHA]],'RECAUDOS LOCALES'!A:D,4,FALSE),0)</f>
        <v>1</v>
      </c>
      <c r="T4713" s="9">
        <f>IFERROR(VLOOKUP(Tabla1[[#This Row],[FECHA]],'RECAUDOS LOCALES'!A:D,3,FALSE),0)</f>
        <v>322175</v>
      </c>
      <c r="U4713" s="11">
        <f>IFERROR(VLOOKUP(Tabla1[[#This Row],[FECHA]],'RECAUDOS EXTERNOS'!A:D,4,FALSE),0)</f>
        <v>90</v>
      </c>
      <c r="V4713" s="9">
        <f>IFERROR(VLOOKUP(Tabla1[[#This Row],[FECHA]],'RECAUDOS EXTERNOS'!A:D,3,FALSE),0)</f>
        <v>26133883</v>
      </c>
    </row>
    <row r="4714" spans="1:22" x14ac:dyDescent="0.25">
      <c r="A4714" s="1">
        <v>42273</v>
      </c>
      <c r="B4714" s="3" t="s">
        <v>5</v>
      </c>
      <c r="C4714" s="2">
        <v>42248</v>
      </c>
      <c r="D4714" s="5">
        <f>YEAR(Tabla1[[#This Row],[FECHA]])</f>
        <v>2015</v>
      </c>
      <c r="E4714" s="5">
        <f>IFERROR(VLOOKUP(Tabla1[[#This Row],[FECHA]],'COMPARENDOS TOTALES'!A:D,4,FALSE),0)</f>
        <v>10</v>
      </c>
      <c r="F4714" s="9">
        <f>IFERROR(VLOOKUP(Tabla1[[#This Row],[FECHA]],'COMPARENDOS TOTALES'!A:D,3,FALSE),0)</f>
        <v>5376295</v>
      </c>
      <c r="G4714" s="5">
        <f>IFERROR(VLOOKUP(Tabla1[[#This Row],[FECHA]],EXONERACIONES!A:D,4,FALSE),0)</f>
        <v>0</v>
      </c>
      <c r="H4714" s="9">
        <f>IFERROR(VLOOKUP(Tabla1[[#This Row],[FECHA]],EXONERACIONES!A:D,3,FALSE),0)</f>
        <v>0</v>
      </c>
      <c r="I4714" s="5">
        <f>IFERROR(VLOOKUP(Tabla1[[#This Row],[FECHA]],'SIMIT CON RES'!A:D,4,FALSE),0)</f>
        <v>3</v>
      </c>
      <c r="J4714" s="9">
        <f>IFERROR(VLOOKUP(Tabla1[[#This Row],[FECHA]],'SIMIT CON RES'!A:D,3,FALSE),0)</f>
        <v>1933050</v>
      </c>
      <c r="K4714">
        <f>IFERROR(VLOOKUP(Tabla1[[#This Row],[FECHA]],'SIMIT SIN RES'!A:D,4,FALSE),0)</f>
        <v>4</v>
      </c>
      <c r="L4714" s="9">
        <f>IFERROR(VLOOKUP(Tabla1[[#This Row],[FECHA]],'SIMIT SIN RES'!A:D,3,FALSE),0)</f>
        <v>1812234</v>
      </c>
      <c r="M4714" s="5">
        <f>IFERROR(VLOOKUP(Tabla1[[#This Row],[FECHA]],'RECAUDOS DE COMPARENDOS'!A:D,4,FALSE),0)</f>
        <v>0</v>
      </c>
      <c r="N4714" s="9">
        <f>IFERROR(VLOOKUP(Tabla1[[#This Row],[FECHA]],'RECAUDOS DE COMPARENDOS'!A:D,3,FALSE),0)</f>
        <v>0</v>
      </c>
      <c r="O4714" s="5">
        <f>IFERROR(VLOOKUP(Tabla1[[#This Row],[FECHA]],'RECAUDOS DE RESOLUCIONES'!A:D,4,FALSE),0)</f>
        <v>0</v>
      </c>
      <c r="P4714" s="9">
        <f>IFERROR(VLOOKUP(Tabla1[[#This Row],[FECHA]],'RECAUDOS DE RESOLUCIONES'!A:D,3,FALSE),0)</f>
        <v>0</v>
      </c>
      <c r="Q471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4714" s="9">
        <f>Tabla1[V. COMPARENDOS]-(Tabla1[V. EXONERACIONES]+Tabla1[[#This Row],[V. SIMIT CON RESOLUCION]]+Tabla1[[#This Row],[V. SIMIT SIN RESOLUCION]]+Tabla1[[#This Row],[V. RECAUDOS COMPARENDOS]]+Tabla1[[#This Row],[V. RECAUDOS RESOLUCIONES]])</f>
        <v>1631011</v>
      </c>
      <c r="S4714" s="11">
        <f>IFERROR(VLOOKUP(Tabla1[[#This Row],[FECHA]],'RECAUDOS LOCALES'!A:D,4,FALSE),0)</f>
        <v>0</v>
      </c>
      <c r="T4714" s="9">
        <f>IFERROR(VLOOKUP(Tabla1[[#This Row],[FECHA]],'RECAUDOS LOCALES'!A:D,3,FALSE),0)</f>
        <v>0</v>
      </c>
      <c r="U4714" s="11">
        <f>IFERROR(VLOOKUP(Tabla1[[#This Row],[FECHA]],'RECAUDOS EXTERNOS'!A:D,4,FALSE),0)</f>
        <v>2</v>
      </c>
      <c r="V4714" s="9">
        <f>IFERROR(VLOOKUP(Tabla1[[#This Row],[FECHA]],'RECAUDOS EXTERNOS'!A:D,3,FALSE),0)</f>
        <v>750690</v>
      </c>
    </row>
    <row r="4715" spans="1:22" x14ac:dyDescent="0.25">
      <c r="A4715" s="1">
        <v>42274</v>
      </c>
      <c r="B4715" s="3" t="s">
        <v>4</v>
      </c>
      <c r="C4715" s="2">
        <v>42248</v>
      </c>
      <c r="D4715" s="5">
        <f>YEAR(Tabla1[[#This Row],[FECHA]])</f>
        <v>2015</v>
      </c>
      <c r="E4715" s="5">
        <f>IFERROR(VLOOKUP(Tabla1[[#This Row],[FECHA]],'COMPARENDOS TOTALES'!A:D,4,FALSE),0)</f>
        <v>21</v>
      </c>
      <c r="F4715" s="9">
        <f>IFERROR(VLOOKUP(Tabla1[[#This Row],[FECHA]],'COMPARENDOS TOTALES'!A:D,3,FALSE),0)</f>
        <v>13229311</v>
      </c>
      <c r="G4715" s="5">
        <f>IFERROR(VLOOKUP(Tabla1[[#This Row],[FECHA]],EXONERACIONES!A:D,4,FALSE),0)</f>
        <v>0</v>
      </c>
      <c r="H4715" s="9">
        <f>IFERROR(VLOOKUP(Tabla1[[#This Row],[FECHA]],EXONERACIONES!A:D,3,FALSE),0)</f>
        <v>0</v>
      </c>
      <c r="I4715" s="5">
        <f>IFERROR(VLOOKUP(Tabla1[[#This Row],[FECHA]],'SIMIT CON RES'!A:D,4,FALSE),0)</f>
        <v>11</v>
      </c>
      <c r="J4715" s="9">
        <f>IFERROR(VLOOKUP(Tabla1[[#This Row],[FECHA]],'SIMIT CON RES'!A:D,3,FALSE),0)</f>
        <v>7087850</v>
      </c>
      <c r="K4715">
        <f>IFERROR(VLOOKUP(Tabla1[[#This Row],[FECHA]],'SIMIT SIN RES'!A:D,4,FALSE),0)</f>
        <v>2</v>
      </c>
      <c r="L4715" s="9">
        <f>IFERROR(VLOOKUP(Tabla1[[#This Row],[FECHA]],'SIMIT SIN RES'!A:D,3,FALSE),0)</f>
        <v>1288700</v>
      </c>
      <c r="M4715" s="5">
        <f>IFERROR(VLOOKUP(Tabla1[[#This Row],[FECHA]],'RECAUDOS DE COMPARENDOS'!A:D,4,FALSE),0)</f>
        <v>0</v>
      </c>
      <c r="N4715" s="9">
        <f>IFERROR(VLOOKUP(Tabla1[[#This Row],[FECHA]],'RECAUDOS DE COMPARENDOS'!A:D,3,FALSE),0)</f>
        <v>0</v>
      </c>
      <c r="O4715" s="5">
        <f>IFERROR(VLOOKUP(Tabla1[[#This Row],[FECHA]],'RECAUDOS DE RESOLUCIONES'!A:D,4,FALSE),0)</f>
        <v>0</v>
      </c>
      <c r="P4715" s="9">
        <f>IFERROR(VLOOKUP(Tabla1[[#This Row],[FECHA]],'RECAUDOS DE RESOLUCIONES'!A:D,3,FALSE),0)</f>
        <v>0</v>
      </c>
      <c r="Q471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8</v>
      </c>
      <c r="R4715" s="9">
        <f>Tabla1[V. COMPARENDOS]-(Tabla1[V. EXONERACIONES]+Tabla1[[#This Row],[V. SIMIT CON RESOLUCION]]+Tabla1[[#This Row],[V. SIMIT SIN RESOLUCION]]+Tabla1[[#This Row],[V. RECAUDOS COMPARENDOS]]+Tabla1[[#This Row],[V. RECAUDOS RESOLUCIONES]])</f>
        <v>4852761</v>
      </c>
      <c r="S4715" s="11">
        <f>IFERROR(VLOOKUP(Tabla1[[#This Row],[FECHA]],'RECAUDOS LOCALES'!A:D,4,FALSE),0)</f>
        <v>0</v>
      </c>
      <c r="T4715" s="9">
        <f>IFERROR(VLOOKUP(Tabla1[[#This Row],[FECHA]],'RECAUDOS LOCALES'!A:D,3,FALSE),0)</f>
        <v>0</v>
      </c>
      <c r="U4715" s="11">
        <f>IFERROR(VLOOKUP(Tabla1[[#This Row],[FECHA]],'RECAUDOS EXTERNOS'!A:D,4,FALSE),0)</f>
        <v>0</v>
      </c>
      <c r="V4715" s="9">
        <f>IFERROR(VLOOKUP(Tabla1[[#This Row],[FECHA]],'RECAUDOS EXTERNOS'!A:D,3,FALSE),0)</f>
        <v>0</v>
      </c>
    </row>
    <row r="4716" spans="1:22" x14ac:dyDescent="0.25">
      <c r="A4716" s="1">
        <v>42275</v>
      </c>
      <c r="B4716" s="3" t="s">
        <v>1</v>
      </c>
      <c r="C4716" s="2">
        <v>42248</v>
      </c>
      <c r="D4716" s="5">
        <f>YEAR(Tabla1[[#This Row],[FECHA]])</f>
        <v>2015</v>
      </c>
      <c r="E4716" s="5">
        <f>IFERROR(VLOOKUP(Tabla1[[#This Row],[FECHA]],'COMPARENDOS TOTALES'!A:D,4,FALSE),0)</f>
        <v>42</v>
      </c>
      <c r="F4716" s="9">
        <f>IFERROR(VLOOKUP(Tabla1[[#This Row],[FECHA]],'COMPARENDOS TOTALES'!A:D,3,FALSE),0)</f>
        <v>25543107</v>
      </c>
      <c r="G4716" s="5">
        <f>IFERROR(VLOOKUP(Tabla1[[#This Row],[FECHA]],EXONERACIONES!A:D,4,FALSE),0)</f>
        <v>4</v>
      </c>
      <c r="H4716" s="9">
        <f>IFERROR(VLOOKUP(Tabla1[[#This Row],[FECHA]],EXONERACIONES!A:D,3,FALSE),0)</f>
        <v>2577400</v>
      </c>
      <c r="I4716" s="5">
        <f>IFERROR(VLOOKUP(Tabla1[[#This Row],[FECHA]],'SIMIT CON RES'!A:D,4,FALSE),0)</f>
        <v>17</v>
      </c>
      <c r="J4716" s="9">
        <f>IFERROR(VLOOKUP(Tabla1[[#This Row],[FECHA]],'SIMIT CON RES'!A:D,3,FALSE),0)</f>
        <v>10953950</v>
      </c>
      <c r="K4716">
        <f>IFERROR(VLOOKUP(Tabla1[[#This Row],[FECHA]],'SIMIT SIN RES'!A:D,4,FALSE),0)</f>
        <v>8</v>
      </c>
      <c r="L4716" s="9">
        <f>IFERROR(VLOOKUP(Tabla1[[#This Row],[FECHA]],'SIMIT SIN RES'!A:D,3,FALSE),0)</f>
        <v>4682277</v>
      </c>
      <c r="M4716" s="5">
        <f>IFERROR(VLOOKUP(Tabla1[[#This Row],[FECHA]],'RECAUDOS DE COMPARENDOS'!A:D,4,FALSE),0)</f>
        <v>0</v>
      </c>
      <c r="N4716" s="9">
        <f>IFERROR(VLOOKUP(Tabla1[[#This Row],[FECHA]],'RECAUDOS DE COMPARENDOS'!A:D,3,FALSE),0)</f>
        <v>0</v>
      </c>
      <c r="O4716" s="5">
        <f>IFERROR(VLOOKUP(Tabla1[[#This Row],[FECHA]],'RECAUDOS DE RESOLUCIONES'!A:D,4,FALSE),0)</f>
        <v>0</v>
      </c>
      <c r="P4716" s="9">
        <f>IFERROR(VLOOKUP(Tabla1[[#This Row],[FECHA]],'RECAUDOS DE RESOLUCIONES'!A:D,3,FALSE),0)</f>
        <v>0</v>
      </c>
      <c r="Q471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13</v>
      </c>
      <c r="R4716" s="9">
        <f>Tabla1[V. COMPARENDOS]-(Tabla1[V. EXONERACIONES]+Tabla1[[#This Row],[V. SIMIT CON RESOLUCION]]+Tabla1[[#This Row],[V. SIMIT SIN RESOLUCION]]+Tabla1[[#This Row],[V. RECAUDOS COMPARENDOS]]+Tabla1[[#This Row],[V. RECAUDOS RESOLUCIONES]])</f>
        <v>7329480</v>
      </c>
      <c r="S4716" s="11">
        <f>IFERROR(VLOOKUP(Tabla1[[#This Row],[FECHA]],'RECAUDOS LOCALES'!A:D,4,FALSE),0)</f>
        <v>0</v>
      </c>
      <c r="T4716" s="9">
        <f>IFERROR(VLOOKUP(Tabla1[[#This Row],[FECHA]],'RECAUDOS LOCALES'!A:D,3,FALSE),0)</f>
        <v>0</v>
      </c>
      <c r="U4716" s="11">
        <f>IFERROR(VLOOKUP(Tabla1[[#This Row],[FECHA]],'RECAUDOS EXTERNOS'!A:D,4,FALSE),0)</f>
        <v>67</v>
      </c>
      <c r="V4716" s="9">
        <f>IFERROR(VLOOKUP(Tabla1[[#This Row],[FECHA]],'RECAUDOS EXTERNOS'!A:D,3,FALSE),0)</f>
        <v>20547258</v>
      </c>
    </row>
    <row r="4717" spans="1:22" x14ac:dyDescent="0.25">
      <c r="A4717" s="1">
        <v>42276</v>
      </c>
      <c r="B4717" s="3" t="s">
        <v>2</v>
      </c>
      <c r="C4717" s="2">
        <v>42248</v>
      </c>
      <c r="D4717" s="5">
        <f>YEAR(Tabla1[[#This Row],[FECHA]])</f>
        <v>2015</v>
      </c>
      <c r="E4717" s="5">
        <f>IFERROR(VLOOKUP(Tabla1[[#This Row],[FECHA]],'COMPARENDOS TOTALES'!A:D,4,FALSE),0)</f>
        <v>39</v>
      </c>
      <c r="F4717" s="9">
        <f>IFERROR(VLOOKUP(Tabla1[[#This Row],[FECHA]],'COMPARENDOS TOTALES'!A:D,3,FALSE),0)</f>
        <v>23640933</v>
      </c>
      <c r="G4717" s="5">
        <f>IFERROR(VLOOKUP(Tabla1[[#This Row],[FECHA]],EXONERACIONES!A:D,4,FALSE),0)</f>
        <v>2</v>
      </c>
      <c r="H4717" s="9">
        <f>IFERROR(VLOOKUP(Tabla1[[#This Row],[FECHA]],EXONERACIONES!A:D,3,FALSE),0)</f>
        <v>1288700</v>
      </c>
      <c r="I4717" s="5">
        <f>IFERROR(VLOOKUP(Tabla1[[#This Row],[FECHA]],'SIMIT CON RES'!A:D,4,FALSE),0)</f>
        <v>17</v>
      </c>
      <c r="J4717" s="9">
        <f>IFERROR(VLOOKUP(Tabla1[[#This Row],[FECHA]],'SIMIT CON RES'!A:D,3,FALSE),0)</f>
        <v>10953950</v>
      </c>
      <c r="K4717">
        <f>IFERROR(VLOOKUP(Tabla1[[#This Row],[FECHA]],'SIMIT SIN RES'!A:D,4,FALSE),0)</f>
        <v>6</v>
      </c>
      <c r="L4717" s="9">
        <f>IFERROR(VLOOKUP(Tabla1[[#This Row],[FECHA]],'SIMIT SIN RES'!A:D,3,FALSE),0)</f>
        <v>2921054</v>
      </c>
      <c r="M4717" s="5">
        <f>IFERROR(VLOOKUP(Tabla1[[#This Row],[FECHA]],'RECAUDOS DE COMPARENDOS'!A:D,4,FALSE),0)</f>
        <v>0</v>
      </c>
      <c r="N4717" s="9">
        <f>IFERROR(VLOOKUP(Tabla1[[#This Row],[FECHA]],'RECAUDOS DE COMPARENDOS'!A:D,3,FALSE),0)</f>
        <v>0</v>
      </c>
      <c r="O4717" s="5">
        <f>IFERROR(VLOOKUP(Tabla1[[#This Row],[FECHA]],'RECAUDOS DE RESOLUCIONES'!A:D,4,FALSE),0)</f>
        <v>0</v>
      </c>
      <c r="P4717" s="9">
        <f>IFERROR(VLOOKUP(Tabla1[[#This Row],[FECHA]],'RECAUDOS DE RESOLUCIONES'!A:D,3,FALSE),0)</f>
        <v>0</v>
      </c>
      <c r="Q471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14</v>
      </c>
      <c r="R4717" s="9">
        <f>Tabla1[V. COMPARENDOS]-(Tabla1[V. EXONERACIONES]+Tabla1[[#This Row],[V. SIMIT CON RESOLUCION]]+Tabla1[[#This Row],[V. SIMIT SIN RESOLUCION]]+Tabla1[[#This Row],[V. RECAUDOS COMPARENDOS]]+Tabla1[[#This Row],[V. RECAUDOS RESOLUCIONES]])</f>
        <v>8477229</v>
      </c>
      <c r="S4717" s="11">
        <f>IFERROR(VLOOKUP(Tabla1[[#This Row],[FECHA]],'RECAUDOS LOCALES'!A:D,4,FALSE),0)</f>
        <v>1</v>
      </c>
      <c r="T4717" s="9">
        <f>IFERROR(VLOOKUP(Tabla1[[#This Row],[FECHA]],'RECAUDOS LOCALES'!A:D,3,FALSE),0)</f>
        <v>322175</v>
      </c>
      <c r="U4717" s="11">
        <f>IFERROR(VLOOKUP(Tabla1[[#This Row],[FECHA]],'RECAUDOS EXTERNOS'!A:D,4,FALSE),0)</f>
        <v>82</v>
      </c>
      <c r="V4717" s="9">
        <f>IFERROR(VLOOKUP(Tabla1[[#This Row],[FECHA]],'RECAUDOS EXTERNOS'!A:D,3,FALSE),0)</f>
        <v>26505138</v>
      </c>
    </row>
    <row r="4718" spans="1:22" x14ac:dyDescent="0.25">
      <c r="A4718" s="1">
        <v>42277</v>
      </c>
      <c r="B4718" s="3" t="s">
        <v>3</v>
      </c>
      <c r="C4718" s="2">
        <v>42248</v>
      </c>
      <c r="D4718" s="5">
        <f>YEAR(Tabla1[[#This Row],[FECHA]])</f>
        <v>2015</v>
      </c>
      <c r="E4718" s="5">
        <f>IFERROR(VLOOKUP(Tabla1[[#This Row],[FECHA]],'COMPARENDOS TOTALES'!A:D,4,FALSE),0)</f>
        <v>3</v>
      </c>
      <c r="F4718" s="9">
        <f>IFERROR(VLOOKUP(Tabla1[[#This Row],[FECHA]],'COMPARENDOS TOTALES'!A:D,3,FALSE),0)</f>
        <v>1127612</v>
      </c>
      <c r="G4718" s="5">
        <f>IFERROR(VLOOKUP(Tabla1[[#This Row],[FECHA]],EXONERACIONES!A:D,4,FALSE),0)</f>
        <v>0</v>
      </c>
      <c r="H4718" s="9">
        <f>IFERROR(VLOOKUP(Tabla1[[#This Row],[FECHA]],EXONERACIONES!A:D,3,FALSE),0)</f>
        <v>0</v>
      </c>
      <c r="I4718" s="5">
        <f>IFERROR(VLOOKUP(Tabla1[[#This Row],[FECHA]],'SIMIT CON RES'!A:D,4,FALSE),0)</f>
        <v>0</v>
      </c>
      <c r="J4718" s="9">
        <f>IFERROR(VLOOKUP(Tabla1[[#This Row],[FECHA]],'SIMIT CON RES'!A:D,3,FALSE),0)</f>
        <v>0</v>
      </c>
      <c r="K4718">
        <f>IFERROR(VLOOKUP(Tabla1[[#This Row],[FECHA]],'SIMIT SIN RES'!A:D,4,FALSE),0)</f>
        <v>2</v>
      </c>
      <c r="L4718" s="9">
        <f>IFERROR(VLOOKUP(Tabla1[[#This Row],[FECHA]],'SIMIT SIN RES'!A:D,3,FALSE),0)</f>
        <v>926253</v>
      </c>
      <c r="M4718" s="5">
        <f>IFERROR(VLOOKUP(Tabla1[[#This Row],[FECHA]],'RECAUDOS DE COMPARENDOS'!A:D,4,FALSE),0)</f>
        <v>0</v>
      </c>
      <c r="N4718" s="9">
        <f>IFERROR(VLOOKUP(Tabla1[[#This Row],[FECHA]],'RECAUDOS DE COMPARENDOS'!A:D,3,FALSE),0)</f>
        <v>0</v>
      </c>
      <c r="O4718" s="5">
        <f>IFERROR(VLOOKUP(Tabla1[[#This Row],[FECHA]],'RECAUDOS DE RESOLUCIONES'!A:D,4,FALSE),0)</f>
        <v>0</v>
      </c>
      <c r="P4718" s="9">
        <f>IFERROR(VLOOKUP(Tabla1[[#This Row],[FECHA]],'RECAUDOS DE RESOLUCIONES'!A:D,3,FALSE),0)</f>
        <v>0</v>
      </c>
      <c r="Q471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718" s="9">
        <f>Tabla1[V. COMPARENDOS]-(Tabla1[V. EXONERACIONES]+Tabla1[[#This Row],[V. SIMIT CON RESOLUCION]]+Tabla1[[#This Row],[V. SIMIT SIN RESOLUCION]]+Tabla1[[#This Row],[V. RECAUDOS COMPARENDOS]]+Tabla1[[#This Row],[V. RECAUDOS RESOLUCIONES]])</f>
        <v>201359</v>
      </c>
      <c r="S4718" s="11">
        <f>IFERROR(VLOOKUP(Tabla1[[#This Row],[FECHA]],'RECAUDOS LOCALES'!A:D,4,FALSE),0)</f>
        <v>4</v>
      </c>
      <c r="T4718" s="9">
        <f>IFERROR(VLOOKUP(Tabla1[[#This Row],[FECHA]],'RECAUDOS LOCALES'!A:D,3,FALSE),0)</f>
        <v>663458</v>
      </c>
      <c r="U4718" s="11">
        <f>IFERROR(VLOOKUP(Tabla1[[#This Row],[FECHA]],'RECAUDOS EXTERNOS'!A:D,4,FALSE),0)</f>
        <v>72</v>
      </c>
      <c r="V4718" s="9">
        <f>IFERROR(VLOOKUP(Tabla1[[#This Row],[FECHA]],'RECAUDOS EXTERNOS'!A:D,3,FALSE),0)</f>
        <v>20848562</v>
      </c>
    </row>
    <row r="4719" spans="1:22" x14ac:dyDescent="0.25">
      <c r="A4719" s="1">
        <v>42278</v>
      </c>
      <c r="B4719" s="3" t="s">
        <v>6</v>
      </c>
      <c r="C4719" s="2">
        <v>42278</v>
      </c>
      <c r="D4719" s="5">
        <f>YEAR(Tabla1[[#This Row],[FECHA]])</f>
        <v>2015</v>
      </c>
      <c r="E4719" s="5">
        <f>IFERROR(VLOOKUP(Tabla1[[#This Row],[FECHA]],'COMPARENDOS TOTALES'!A:D,4,FALSE),0)</f>
        <v>0</v>
      </c>
      <c r="F4719" s="9">
        <f>IFERROR(VLOOKUP(Tabla1[[#This Row],[FECHA]],'COMPARENDOS TOTALES'!A:D,3,FALSE),0)</f>
        <v>0</v>
      </c>
      <c r="G4719" s="5">
        <f>IFERROR(VLOOKUP(Tabla1[[#This Row],[FECHA]],EXONERACIONES!A:D,4,FALSE),0)</f>
        <v>0</v>
      </c>
      <c r="H4719" s="9">
        <f>IFERROR(VLOOKUP(Tabla1[[#This Row],[FECHA]],EXONERACIONES!A:D,3,FALSE),0)</f>
        <v>0</v>
      </c>
      <c r="I4719" s="5">
        <f>IFERROR(VLOOKUP(Tabla1[[#This Row],[FECHA]],'SIMIT CON RES'!A:D,4,FALSE),0)</f>
        <v>0</v>
      </c>
      <c r="J4719" s="9">
        <f>IFERROR(VLOOKUP(Tabla1[[#This Row],[FECHA]],'SIMIT CON RES'!A:D,3,FALSE),0)</f>
        <v>0</v>
      </c>
      <c r="K4719">
        <f>IFERROR(VLOOKUP(Tabla1[[#This Row],[FECHA]],'SIMIT SIN RES'!A:D,4,FALSE),0)</f>
        <v>0</v>
      </c>
      <c r="L4719" s="9">
        <f>IFERROR(VLOOKUP(Tabla1[[#This Row],[FECHA]],'SIMIT SIN RES'!A:D,3,FALSE),0)</f>
        <v>0</v>
      </c>
      <c r="M4719" s="5">
        <f>IFERROR(VLOOKUP(Tabla1[[#This Row],[FECHA]],'RECAUDOS DE COMPARENDOS'!A:D,4,FALSE),0)</f>
        <v>0</v>
      </c>
      <c r="N4719" s="9">
        <f>IFERROR(VLOOKUP(Tabla1[[#This Row],[FECHA]],'RECAUDOS DE COMPARENDOS'!A:D,3,FALSE),0)</f>
        <v>0</v>
      </c>
      <c r="O4719" s="5">
        <f>IFERROR(VLOOKUP(Tabla1[[#This Row],[FECHA]],'RECAUDOS DE RESOLUCIONES'!A:D,4,FALSE),0)</f>
        <v>0</v>
      </c>
      <c r="P4719" s="9">
        <f>IFERROR(VLOOKUP(Tabla1[[#This Row],[FECHA]],'RECAUDOS DE RESOLUCIONES'!A:D,3,FALSE),0)</f>
        <v>0</v>
      </c>
      <c r="Q471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71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719" s="11">
        <f>IFERROR(VLOOKUP(Tabla1[[#This Row],[FECHA]],'RECAUDOS LOCALES'!A:D,4,FALSE),0)</f>
        <v>2</v>
      </c>
      <c r="T4719" s="9">
        <f>IFERROR(VLOOKUP(Tabla1[[#This Row],[FECHA]],'RECAUDOS LOCALES'!A:D,3,FALSE),0)</f>
        <v>127464</v>
      </c>
      <c r="U4719" s="11">
        <f>IFERROR(VLOOKUP(Tabla1[[#This Row],[FECHA]],'RECAUDOS EXTERNOS'!A:D,4,FALSE),0)</f>
        <v>53</v>
      </c>
      <c r="V4719" s="9">
        <f>IFERROR(VLOOKUP(Tabla1[[#This Row],[FECHA]],'RECAUDOS EXTERNOS'!A:D,3,FALSE),0)</f>
        <v>16297507</v>
      </c>
    </row>
    <row r="4720" spans="1:22" x14ac:dyDescent="0.25">
      <c r="A4720" s="1">
        <v>42279</v>
      </c>
      <c r="B4720" s="3" t="s">
        <v>0</v>
      </c>
      <c r="C4720" s="2">
        <v>42278</v>
      </c>
      <c r="D4720" s="5">
        <f>YEAR(Tabla1[[#This Row],[FECHA]])</f>
        <v>2015</v>
      </c>
      <c r="E4720" s="5">
        <f>IFERROR(VLOOKUP(Tabla1[[#This Row],[FECHA]],'COMPARENDOS TOTALES'!A:D,4,FALSE),0)</f>
        <v>2</v>
      </c>
      <c r="F4720" s="9">
        <f>IFERROR(VLOOKUP(Tabla1[[#This Row],[FECHA]],'COMPARENDOS TOTALES'!A:D,3,FALSE),0)</f>
        <v>816177</v>
      </c>
      <c r="G4720" s="5">
        <f>IFERROR(VLOOKUP(Tabla1[[#This Row],[FECHA]],EXONERACIONES!A:D,4,FALSE),0)</f>
        <v>0</v>
      </c>
      <c r="H4720" s="9">
        <f>IFERROR(VLOOKUP(Tabla1[[#This Row],[FECHA]],EXONERACIONES!A:D,3,FALSE),0)</f>
        <v>0</v>
      </c>
      <c r="I4720" s="5">
        <f>IFERROR(VLOOKUP(Tabla1[[#This Row],[FECHA]],'SIMIT CON RES'!A:D,4,FALSE),0)</f>
        <v>0</v>
      </c>
      <c r="J4720" s="9">
        <f>IFERROR(VLOOKUP(Tabla1[[#This Row],[FECHA]],'SIMIT CON RES'!A:D,3,FALSE),0)</f>
        <v>0</v>
      </c>
      <c r="K4720">
        <f>IFERROR(VLOOKUP(Tabla1[[#This Row],[FECHA]],'SIMIT SIN RES'!A:D,4,FALSE),0)</f>
        <v>2</v>
      </c>
      <c r="L4720" s="9">
        <f>IFERROR(VLOOKUP(Tabla1[[#This Row],[FECHA]],'SIMIT SIN RES'!A:D,3,FALSE),0)</f>
        <v>816177</v>
      </c>
      <c r="M4720" s="5">
        <f>IFERROR(VLOOKUP(Tabla1[[#This Row],[FECHA]],'RECAUDOS DE COMPARENDOS'!A:D,4,FALSE),0)</f>
        <v>0</v>
      </c>
      <c r="N4720" s="9">
        <f>IFERROR(VLOOKUP(Tabla1[[#This Row],[FECHA]],'RECAUDOS DE COMPARENDOS'!A:D,3,FALSE),0)</f>
        <v>0</v>
      </c>
      <c r="O4720" s="5">
        <f>IFERROR(VLOOKUP(Tabla1[[#This Row],[FECHA]],'RECAUDOS DE RESOLUCIONES'!A:D,4,FALSE),0)</f>
        <v>0</v>
      </c>
      <c r="P4720" s="9">
        <f>IFERROR(VLOOKUP(Tabla1[[#This Row],[FECHA]],'RECAUDOS DE RESOLUCIONES'!A:D,3,FALSE),0)</f>
        <v>0</v>
      </c>
      <c r="Q472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72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720" s="11">
        <f>IFERROR(VLOOKUP(Tabla1[[#This Row],[FECHA]],'RECAUDOS LOCALES'!A:D,4,FALSE),0)</f>
        <v>4</v>
      </c>
      <c r="T4720" s="9">
        <f>IFERROR(VLOOKUP(Tabla1[[#This Row],[FECHA]],'RECAUDOS LOCALES'!A:D,3,FALSE),0)</f>
        <v>1141528</v>
      </c>
      <c r="U4720" s="11">
        <f>IFERROR(VLOOKUP(Tabla1[[#This Row],[FECHA]],'RECAUDOS EXTERNOS'!A:D,4,FALSE),0)</f>
        <v>66</v>
      </c>
      <c r="V4720" s="9">
        <f>IFERROR(VLOOKUP(Tabla1[[#This Row],[FECHA]],'RECAUDOS EXTERNOS'!A:D,3,FALSE),0)</f>
        <v>20315149</v>
      </c>
    </row>
    <row r="4721" spans="1:22" x14ac:dyDescent="0.25">
      <c r="A4721" s="1">
        <v>42280</v>
      </c>
      <c r="B4721" s="3" t="s">
        <v>5</v>
      </c>
      <c r="C4721" s="2">
        <v>42278</v>
      </c>
      <c r="D4721" s="5">
        <f>YEAR(Tabla1[[#This Row],[FECHA]])</f>
        <v>2015</v>
      </c>
      <c r="E4721" s="5">
        <f>IFERROR(VLOOKUP(Tabla1[[#This Row],[FECHA]],'COMPARENDOS TOTALES'!A:D,4,FALSE),0)</f>
        <v>10</v>
      </c>
      <c r="F4721" s="9">
        <f>IFERROR(VLOOKUP(Tabla1[[#This Row],[FECHA]],'COMPARENDOS TOTALES'!A:D,3,FALSE),0)</f>
        <v>5407170</v>
      </c>
      <c r="G4721" s="5">
        <f>IFERROR(VLOOKUP(Tabla1[[#This Row],[FECHA]],EXONERACIONES!A:D,4,FALSE),0)</f>
        <v>1</v>
      </c>
      <c r="H4721" s="9">
        <f>IFERROR(VLOOKUP(Tabla1[[#This Row],[FECHA]],EXONERACIONES!A:D,3,FALSE),0)</f>
        <v>644350</v>
      </c>
      <c r="I4721" s="5">
        <f>IFERROR(VLOOKUP(Tabla1[[#This Row],[FECHA]],'SIMIT CON RES'!A:D,4,FALSE),0)</f>
        <v>2</v>
      </c>
      <c r="J4721" s="9">
        <f>IFERROR(VLOOKUP(Tabla1[[#This Row],[FECHA]],'SIMIT CON RES'!A:D,3,FALSE),0)</f>
        <v>1288700</v>
      </c>
      <c r="K4721">
        <f>IFERROR(VLOOKUP(Tabla1[[#This Row],[FECHA]],'SIMIT SIN RES'!A:D,4,FALSE),0)</f>
        <v>4</v>
      </c>
      <c r="L4721" s="9">
        <f>IFERROR(VLOOKUP(Tabla1[[#This Row],[FECHA]],'SIMIT SIN RES'!A:D,3,FALSE),0)</f>
        <v>1782702</v>
      </c>
      <c r="M4721" s="5">
        <f>IFERROR(VLOOKUP(Tabla1[[#This Row],[FECHA]],'RECAUDOS DE COMPARENDOS'!A:D,4,FALSE),0)</f>
        <v>0</v>
      </c>
      <c r="N4721" s="9">
        <f>IFERROR(VLOOKUP(Tabla1[[#This Row],[FECHA]],'RECAUDOS DE COMPARENDOS'!A:D,3,FALSE),0)</f>
        <v>0</v>
      </c>
      <c r="O4721" s="5">
        <f>IFERROR(VLOOKUP(Tabla1[[#This Row],[FECHA]],'RECAUDOS DE RESOLUCIONES'!A:D,4,FALSE),0)</f>
        <v>0</v>
      </c>
      <c r="P4721" s="9">
        <f>IFERROR(VLOOKUP(Tabla1[[#This Row],[FECHA]],'RECAUDOS DE RESOLUCIONES'!A:D,3,FALSE),0)</f>
        <v>0</v>
      </c>
      <c r="Q472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4721" s="9">
        <f>Tabla1[V. COMPARENDOS]-(Tabla1[V. EXONERACIONES]+Tabla1[[#This Row],[V. SIMIT CON RESOLUCION]]+Tabla1[[#This Row],[V. SIMIT SIN RESOLUCION]]+Tabla1[[#This Row],[V. RECAUDOS COMPARENDOS]]+Tabla1[[#This Row],[V. RECAUDOS RESOLUCIONES]])</f>
        <v>1691418</v>
      </c>
      <c r="S4721" s="11">
        <f>IFERROR(VLOOKUP(Tabla1[[#This Row],[FECHA]],'RECAUDOS LOCALES'!A:D,4,FALSE),0)</f>
        <v>0</v>
      </c>
      <c r="T4721" s="9">
        <f>IFERROR(VLOOKUP(Tabla1[[#This Row],[FECHA]],'RECAUDOS LOCALES'!A:D,3,FALSE),0)</f>
        <v>0</v>
      </c>
      <c r="U4721" s="11">
        <f>IFERROR(VLOOKUP(Tabla1[[#This Row],[FECHA]],'RECAUDOS EXTERNOS'!A:D,4,FALSE),0)</f>
        <v>7</v>
      </c>
      <c r="V4721" s="9">
        <f>IFERROR(VLOOKUP(Tabla1[[#This Row],[FECHA]],'RECAUDOS EXTERNOS'!A:D,3,FALSE),0)</f>
        <v>2568072</v>
      </c>
    </row>
    <row r="4722" spans="1:22" x14ac:dyDescent="0.25">
      <c r="A4722" s="1">
        <v>42281</v>
      </c>
      <c r="B4722" s="3" t="s">
        <v>4</v>
      </c>
      <c r="C4722" s="2">
        <v>42278</v>
      </c>
      <c r="D4722" s="5">
        <f>YEAR(Tabla1[[#This Row],[FECHA]])</f>
        <v>2015</v>
      </c>
      <c r="E4722" s="5">
        <f>IFERROR(VLOOKUP(Tabla1[[#This Row],[FECHA]],'COMPARENDOS TOTALES'!A:D,4,FALSE),0)</f>
        <v>41</v>
      </c>
      <c r="F4722" s="9">
        <f>IFERROR(VLOOKUP(Tabla1[[#This Row],[FECHA]],'COMPARENDOS TOTALES'!A:D,3,FALSE),0)</f>
        <v>23499981</v>
      </c>
      <c r="G4722" s="5">
        <f>IFERROR(VLOOKUP(Tabla1[[#This Row],[FECHA]],EXONERACIONES!A:D,4,FALSE),0)</f>
        <v>1</v>
      </c>
      <c r="H4722" s="9">
        <f>IFERROR(VLOOKUP(Tabla1[[#This Row],[FECHA]],EXONERACIONES!A:D,3,FALSE),0)</f>
        <v>644350</v>
      </c>
      <c r="I4722" s="5">
        <f>IFERROR(VLOOKUP(Tabla1[[#This Row],[FECHA]],'SIMIT CON RES'!A:D,4,FALSE),0)</f>
        <v>13</v>
      </c>
      <c r="J4722" s="9">
        <f>IFERROR(VLOOKUP(Tabla1[[#This Row],[FECHA]],'SIMIT CON RES'!A:D,3,FALSE),0)</f>
        <v>8376550</v>
      </c>
      <c r="K4722">
        <f>IFERROR(VLOOKUP(Tabla1[[#This Row],[FECHA]],'SIMIT SIN RES'!A:D,4,FALSE),0)</f>
        <v>12</v>
      </c>
      <c r="L4722" s="9">
        <f>IFERROR(VLOOKUP(Tabla1[[#This Row],[FECHA]],'SIMIT SIN RES'!A:D,3,FALSE),0)</f>
        <v>5498454</v>
      </c>
      <c r="M4722" s="5">
        <f>IFERROR(VLOOKUP(Tabla1[[#This Row],[FECHA]],'RECAUDOS DE COMPARENDOS'!A:D,4,FALSE),0)</f>
        <v>0</v>
      </c>
      <c r="N4722" s="9">
        <f>IFERROR(VLOOKUP(Tabla1[[#This Row],[FECHA]],'RECAUDOS DE COMPARENDOS'!A:D,3,FALSE),0)</f>
        <v>0</v>
      </c>
      <c r="O4722" s="5">
        <f>IFERROR(VLOOKUP(Tabla1[[#This Row],[FECHA]],'RECAUDOS DE RESOLUCIONES'!A:D,4,FALSE),0)</f>
        <v>0</v>
      </c>
      <c r="P4722" s="9">
        <f>IFERROR(VLOOKUP(Tabla1[[#This Row],[FECHA]],'RECAUDOS DE RESOLUCIONES'!A:D,3,FALSE),0)</f>
        <v>0</v>
      </c>
      <c r="Q472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15</v>
      </c>
      <c r="R4722" s="9">
        <f>Tabla1[V. COMPARENDOS]-(Tabla1[V. EXONERACIONES]+Tabla1[[#This Row],[V. SIMIT CON RESOLUCION]]+Tabla1[[#This Row],[V. SIMIT SIN RESOLUCION]]+Tabla1[[#This Row],[V. RECAUDOS COMPARENDOS]]+Tabla1[[#This Row],[V. RECAUDOS RESOLUCIONES]])</f>
        <v>8980627</v>
      </c>
      <c r="S4722" s="11">
        <f>IFERROR(VLOOKUP(Tabla1[[#This Row],[FECHA]],'RECAUDOS LOCALES'!A:D,4,FALSE),0)</f>
        <v>0</v>
      </c>
      <c r="T4722" s="9">
        <f>IFERROR(VLOOKUP(Tabla1[[#This Row],[FECHA]],'RECAUDOS LOCALES'!A:D,3,FALSE),0)</f>
        <v>0</v>
      </c>
      <c r="U4722" s="11">
        <f>IFERROR(VLOOKUP(Tabla1[[#This Row],[FECHA]],'RECAUDOS EXTERNOS'!A:D,4,FALSE),0)</f>
        <v>0</v>
      </c>
      <c r="V4722" s="9">
        <f>IFERROR(VLOOKUP(Tabla1[[#This Row],[FECHA]],'RECAUDOS EXTERNOS'!A:D,3,FALSE),0)</f>
        <v>0</v>
      </c>
    </row>
    <row r="4723" spans="1:22" x14ac:dyDescent="0.25">
      <c r="A4723" s="1">
        <v>42282</v>
      </c>
      <c r="B4723" s="3" t="s">
        <v>1</v>
      </c>
      <c r="C4723" s="2">
        <v>42278</v>
      </c>
      <c r="D4723" s="5">
        <f>YEAR(Tabla1[[#This Row],[FECHA]])</f>
        <v>2015</v>
      </c>
      <c r="E4723" s="5">
        <f>IFERROR(VLOOKUP(Tabla1[[#This Row],[FECHA]],'COMPARENDOS TOTALES'!A:D,4,FALSE),0)</f>
        <v>137</v>
      </c>
      <c r="F4723" s="9">
        <f>IFERROR(VLOOKUP(Tabla1[[#This Row],[FECHA]],'COMPARENDOS TOTALES'!A:D,3,FALSE),0)</f>
        <v>83232562</v>
      </c>
      <c r="G4723" s="5">
        <f>IFERROR(VLOOKUP(Tabla1[[#This Row],[FECHA]],EXONERACIONES!A:D,4,FALSE),0)</f>
        <v>6</v>
      </c>
      <c r="H4723" s="9">
        <f>IFERROR(VLOOKUP(Tabla1[[#This Row],[FECHA]],EXONERACIONES!A:D,3,FALSE),0)</f>
        <v>3866100</v>
      </c>
      <c r="I4723" s="5">
        <f>IFERROR(VLOOKUP(Tabla1[[#This Row],[FECHA]],'SIMIT CON RES'!A:D,4,FALSE),0)</f>
        <v>54</v>
      </c>
      <c r="J4723" s="9">
        <f>IFERROR(VLOOKUP(Tabla1[[#This Row],[FECHA]],'SIMIT CON RES'!A:D,3,FALSE),0)</f>
        <v>34794900</v>
      </c>
      <c r="K4723">
        <f>IFERROR(VLOOKUP(Tabla1[[#This Row],[FECHA]],'SIMIT SIN RES'!A:D,4,FALSE),0)</f>
        <v>14</v>
      </c>
      <c r="L4723" s="9">
        <f>IFERROR(VLOOKUP(Tabla1[[#This Row],[FECHA]],'SIMIT SIN RES'!A:D,3,FALSE),0)</f>
        <v>7904027</v>
      </c>
      <c r="M4723" s="5">
        <f>IFERROR(VLOOKUP(Tabla1[[#This Row],[FECHA]],'RECAUDOS DE COMPARENDOS'!A:D,4,FALSE),0)</f>
        <v>0</v>
      </c>
      <c r="N4723" s="9">
        <f>IFERROR(VLOOKUP(Tabla1[[#This Row],[FECHA]],'RECAUDOS DE COMPARENDOS'!A:D,3,FALSE),0)</f>
        <v>0</v>
      </c>
      <c r="O4723" s="5">
        <f>IFERROR(VLOOKUP(Tabla1[[#This Row],[FECHA]],'RECAUDOS DE RESOLUCIONES'!A:D,4,FALSE),0)</f>
        <v>0</v>
      </c>
      <c r="P4723" s="9">
        <f>IFERROR(VLOOKUP(Tabla1[[#This Row],[FECHA]],'RECAUDOS DE RESOLUCIONES'!A:D,3,FALSE),0)</f>
        <v>0</v>
      </c>
      <c r="Q472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63</v>
      </c>
      <c r="R4723" s="9">
        <f>Tabla1[V. COMPARENDOS]-(Tabla1[V. EXONERACIONES]+Tabla1[[#This Row],[V. SIMIT CON RESOLUCION]]+Tabla1[[#This Row],[V. SIMIT SIN RESOLUCION]]+Tabla1[[#This Row],[V. RECAUDOS COMPARENDOS]]+Tabla1[[#This Row],[V. RECAUDOS RESOLUCIONES]])</f>
        <v>36667535</v>
      </c>
      <c r="S4723" s="11">
        <f>IFERROR(VLOOKUP(Tabla1[[#This Row],[FECHA]],'RECAUDOS LOCALES'!A:D,4,FALSE),0)</f>
        <v>3</v>
      </c>
      <c r="T4723" s="9">
        <f>IFERROR(VLOOKUP(Tabla1[[#This Row],[FECHA]],'RECAUDOS LOCALES'!A:D,3,FALSE),0)</f>
        <v>332410</v>
      </c>
      <c r="U4723" s="11">
        <f>IFERROR(VLOOKUP(Tabla1[[#This Row],[FECHA]],'RECAUDOS EXTERNOS'!A:D,4,FALSE),0)</f>
        <v>81</v>
      </c>
      <c r="V4723" s="9">
        <f>IFERROR(VLOOKUP(Tabla1[[#This Row],[FECHA]],'RECAUDOS EXTERNOS'!A:D,3,FALSE),0)</f>
        <v>24556258</v>
      </c>
    </row>
    <row r="4724" spans="1:22" x14ac:dyDescent="0.25">
      <c r="A4724" s="1">
        <v>42283</v>
      </c>
      <c r="B4724" s="3" t="s">
        <v>2</v>
      </c>
      <c r="C4724" s="2">
        <v>42278</v>
      </c>
      <c r="D4724" s="5">
        <f>YEAR(Tabla1[[#This Row],[FECHA]])</f>
        <v>2015</v>
      </c>
      <c r="E4724" s="5">
        <f>IFERROR(VLOOKUP(Tabla1[[#This Row],[FECHA]],'COMPARENDOS TOTALES'!A:D,4,FALSE),0)</f>
        <v>99</v>
      </c>
      <c r="F4724" s="9">
        <f>IFERROR(VLOOKUP(Tabla1[[#This Row],[FECHA]],'COMPARENDOS TOTALES'!A:D,3,FALSE),0)</f>
        <v>60931343</v>
      </c>
      <c r="G4724" s="5">
        <f>IFERROR(VLOOKUP(Tabla1[[#This Row],[FECHA]],EXONERACIONES!A:D,4,FALSE),0)</f>
        <v>2</v>
      </c>
      <c r="H4724" s="9">
        <f>IFERROR(VLOOKUP(Tabla1[[#This Row],[FECHA]],EXONERACIONES!A:D,3,FALSE),0)</f>
        <v>1288700</v>
      </c>
      <c r="I4724" s="5">
        <f>IFERROR(VLOOKUP(Tabla1[[#This Row],[FECHA]],'SIMIT CON RES'!A:D,4,FALSE),0)</f>
        <v>40</v>
      </c>
      <c r="J4724" s="9">
        <f>IFERROR(VLOOKUP(Tabla1[[#This Row],[FECHA]],'SIMIT CON RES'!A:D,3,FALSE),0)</f>
        <v>25774000</v>
      </c>
      <c r="K4724">
        <f>IFERROR(VLOOKUP(Tabla1[[#This Row],[FECHA]],'SIMIT SIN RES'!A:D,4,FALSE),0)</f>
        <v>11</v>
      </c>
      <c r="L4724" s="9">
        <f>IFERROR(VLOOKUP(Tabla1[[#This Row],[FECHA]],'SIMIT SIN RES'!A:D,3,FALSE),0)</f>
        <v>6765675</v>
      </c>
      <c r="M4724" s="5">
        <f>IFERROR(VLOOKUP(Tabla1[[#This Row],[FECHA]],'RECAUDOS DE COMPARENDOS'!A:D,4,FALSE),0)</f>
        <v>0</v>
      </c>
      <c r="N4724" s="9">
        <f>IFERROR(VLOOKUP(Tabla1[[#This Row],[FECHA]],'RECAUDOS DE COMPARENDOS'!A:D,3,FALSE),0)</f>
        <v>0</v>
      </c>
      <c r="O4724" s="5">
        <f>IFERROR(VLOOKUP(Tabla1[[#This Row],[FECHA]],'RECAUDOS DE RESOLUCIONES'!A:D,4,FALSE),0)</f>
        <v>0</v>
      </c>
      <c r="P4724" s="9">
        <f>IFERROR(VLOOKUP(Tabla1[[#This Row],[FECHA]],'RECAUDOS DE RESOLUCIONES'!A:D,3,FALSE),0)</f>
        <v>0</v>
      </c>
      <c r="Q472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46</v>
      </c>
      <c r="R4724" s="9">
        <f>Tabla1[V. COMPARENDOS]-(Tabla1[V. EXONERACIONES]+Tabla1[[#This Row],[V. SIMIT CON RESOLUCION]]+Tabla1[[#This Row],[V. SIMIT SIN RESOLUCION]]+Tabla1[[#This Row],[V. RECAUDOS COMPARENDOS]]+Tabla1[[#This Row],[V. RECAUDOS RESOLUCIONES]])</f>
        <v>27102968</v>
      </c>
      <c r="S4724" s="11">
        <f>IFERROR(VLOOKUP(Tabla1[[#This Row],[FECHA]],'RECAUDOS LOCALES'!A:D,4,FALSE),0)</f>
        <v>2</v>
      </c>
      <c r="T4724" s="9">
        <f>IFERROR(VLOOKUP(Tabla1[[#This Row],[FECHA]],'RECAUDOS LOCALES'!A:D,3,FALSE),0)</f>
        <v>315323</v>
      </c>
      <c r="U4724" s="11">
        <f>IFERROR(VLOOKUP(Tabla1[[#This Row],[FECHA]],'RECAUDOS EXTERNOS'!A:D,4,FALSE),0)</f>
        <v>45</v>
      </c>
      <c r="V4724" s="9">
        <f>IFERROR(VLOOKUP(Tabla1[[#This Row],[FECHA]],'RECAUDOS EXTERNOS'!A:D,3,FALSE),0)</f>
        <v>14861020</v>
      </c>
    </row>
    <row r="4725" spans="1:22" x14ac:dyDescent="0.25">
      <c r="A4725" s="1">
        <v>42284</v>
      </c>
      <c r="B4725" s="3" t="s">
        <v>3</v>
      </c>
      <c r="C4725" s="2">
        <v>42278</v>
      </c>
      <c r="D4725" s="5">
        <f>YEAR(Tabla1[[#This Row],[FECHA]])</f>
        <v>2015</v>
      </c>
      <c r="E4725" s="5">
        <f>IFERROR(VLOOKUP(Tabla1[[#This Row],[FECHA]],'COMPARENDOS TOTALES'!A:D,4,FALSE),0)</f>
        <v>132</v>
      </c>
      <c r="F4725" s="9">
        <f>IFERROR(VLOOKUP(Tabla1[[#This Row],[FECHA]],'COMPARENDOS TOTALES'!A:D,3,FALSE),0)</f>
        <v>79899388</v>
      </c>
      <c r="G4725" s="5">
        <f>IFERROR(VLOOKUP(Tabla1[[#This Row],[FECHA]],EXONERACIONES!A:D,4,FALSE),0)</f>
        <v>3</v>
      </c>
      <c r="H4725" s="9">
        <f>IFERROR(VLOOKUP(Tabla1[[#This Row],[FECHA]],EXONERACIONES!A:D,3,FALSE),0)</f>
        <v>1933050</v>
      </c>
      <c r="I4725" s="5">
        <f>IFERROR(VLOOKUP(Tabla1[[#This Row],[FECHA]],'SIMIT CON RES'!A:D,4,FALSE),0)</f>
        <v>61</v>
      </c>
      <c r="J4725" s="9">
        <f>IFERROR(VLOOKUP(Tabla1[[#This Row],[FECHA]],'SIMIT CON RES'!A:D,3,FALSE),0)</f>
        <v>39305350</v>
      </c>
      <c r="K4725">
        <f>IFERROR(VLOOKUP(Tabla1[[#This Row],[FECHA]],'SIMIT SIN RES'!A:D,4,FALSE),0)</f>
        <v>10</v>
      </c>
      <c r="L4725" s="9">
        <f>IFERROR(VLOOKUP(Tabla1[[#This Row],[FECHA]],'SIMIT SIN RES'!A:D,3,FALSE),0)</f>
        <v>6121325</v>
      </c>
      <c r="M4725" s="5">
        <f>IFERROR(VLOOKUP(Tabla1[[#This Row],[FECHA]],'RECAUDOS DE COMPARENDOS'!A:D,4,FALSE),0)</f>
        <v>0</v>
      </c>
      <c r="N4725" s="9">
        <f>IFERROR(VLOOKUP(Tabla1[[#This Row],[FECHA]],'RECAUDOS DE COMPARENDOS'!A:D,3,FALSE),0)</f>
        <v>0</v>
      </c>
      <c r="O4725" s="5">
        <f>IFERROR(VLOOKUP(Tabla1[[#This Row],[FECHA]],'RECAUDOS DE RESOLUCIONES'!A:D,4,FALSE),0)</f>
        <v>0</v>
      </c>
      <c r="P4725" s="9">
        <f>IFERROR(VLOOKUP(Tabla1[[#This Row],[FECHA]],'RECAUDOS DE RESOLUCIONES'!A:D,3,FALSE),0)</f>
        <v>0</v>
      </c>
      <c r="Q472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58</v>
      </c>
      <c r="R4725" s="9">
        <f>Tabla1[V. COMPARENDOS]-(Tabla1[V. EXONERACIONES]+Tabla1[[#This Row],[V. SIMIT CON RESOLUCION]]+Tabla1[[#This Row],[V. SIMIT SIN RESOLUCION]]+Tabla1[[#This Row],[V. RECAUDOS COMPARENDOS]]+Tabla1[[#This Row],[V. RECAUDOS RESOLUCIONES]])</f>
        <v>32539663</v>
      </c>
      <c r="S4725" s="11">
        <f>IFERROR(VLOOKUP(Tabla1[[#This Row],[FECHA]],'RECAUDOS LOCALES'!A:D,4,FALSE),0)</f>
        <v>0</v>
      </c>
      <c r="T4725" s="9">
        <f>IFERROR(VLOOKUP(Tabla1[[#This Row],[FECHA]],'RECAUDOS LOCALES'!A:D,3,FALSE),0)</f>
        <v>0</v>
      </c>
      <c r="U4725" s="11">
        <f>IFERROR(VLOOKUP(Tabla1[[#This Row],[FECHA]],'RECAUDOS EXTERNOS'!A:D,4,FALSE),0)</f>
        <v>67</v>
      </c>
      <c r="V4725" s="9">
        <f>IFERROR(VLOOKUP(Tabla1[[#This Row],[FECHA]],'RECAUDOS EXTERNOS'!A:D,3,FALSE),0)</f>
        <v>23431711</v>
      </c>
    </row>
    <row r="4726" spans="1:22" x14ac:dyDescent="0.25">
      <c r="A4726" s="1">
        <v>42285</v>
      </c>
      <c r="B4726" s="3" t="s">
        <v>6</v>
      </c>
      <c r="C4726" s="2">
        <v>42278</v>
      </c>
      <c r="D4726" s="5">
        <f>YEAR(Tabla1[[#This Row],[FECHA]])</f>
        <v>2015</v>
      </c>
      <c r="E4726" s="5">
        <f>IFERROR(VLOOKUP(Tabla1[[#This Row],[FECHA]],'COMPARENDOS TOTALES'!A:D,4,FALSE),0)</f>
        <v>157</v>
      </c>
      <c r="F4726" s="9">
        <f>IFERROR(VLOOKUP(Tabla1[[#This Row],[FECHA]],'COMPARENDOS TOTALES'!A:D,3,FALSE),0)</f>
        <v>94817437</v>
      </c>
      <c r="G4726" s="5">
        <f>IFERROR(VLOOKUP(Tabla1[[#This Row],[FECHA]],EXONERACIONES!A:D,4,FALSE),0)</f>
        <v>1</v>
      </c>
      <c r="H4726" s="9">
        <f>IFERROR(VLOOKUP(Tabla1[[#This Row],[FECHA]],EXONERACIONES!A:D,3,FALSE),0)</f>
        <v>644350</v>
      </c>
      <c r="I4726" s="5">
        <f>IFERROR(VLOOKUP(Tabla1[[#This Row],[FECHA]],'SIMIT CON RES'!A:D,4,FALSE),0)</f>
        <v>83</v>
      </c>
      <c r="J4726" s="9">
        <f>IFERROR(VLOOKUP(Tabla1[[#This Row],[FECHA]],'SIMIT CON RES'!A:D,3,FALSE),0)</f>
        <v>53481050</v>
      </c>
      <c r="K4726">
        <f>IFERROR(VLOOKUP(Tabla1[[#This Row],[FECHA]],'SIMIT SIN RES'!A:D,4,FALSE),0)</f>
        <v>11</v>
      </c>
      <c r="L4726" s="9">
        <f>IFERROR(VLOOKUP(Tabla1[[#This Row],[FECHA]],'SIMIT SIN RES'!A:D,3,FALSE),0)</f>
        <v>6293152</v>
      </c>
      <c r="M4726" s="5">
        <f>IFERROR(VLOOKUP(Tabla1[[#This Row],[FECHA]],'RECAUDOS DE COMPARENDOS'!A:D,4,FALSE),0)</f>
        <v>0</v>
      </c>
      <c r="N4726" s="9">
        <f>IFERROR(VLOOKUP(Tabla1[[#This Row],[FECHA]],'RECAUDOS DE COMPARENDOS'!A:D,3,FALSE),0)</f>
        <v>0</v>
      </c>
      <c r="O4726" s="5">
        <f>IFERROR(VLOOKUP(Tabla1[[#This Row],[FECHA]],'RECAUDOS DE RESOLUCIONES'!A:D,4,FALSE),0)</f>
        <v>0</v>
      </c>
      <c r="P4726" s="9">
        <f>IFERROR(VLOOKUP(Tabla1[[#This Row],[FECHA]],'RECAUDOS DE RESOLUCIONES'!A:D,3,FALSE),0)</f>
        <v>0</v>
      </c>
      <c r="Q472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62</v>
      </c>
      <c r="R4726" s="9">
        <f>Tabla1[V. COMPARENDOS]-(Tabla1[V. EXONERACIONES]+Tabla1[[#This Row],[V. SIMIT CON RESOLUCION]]+Tabla1[[#This Row],[V. SIMIT SIN RESOLUCION]]+Tabla1[[#This Row],[V. RECAUDOS COMPARENDOS]]+Tabla1[[#This Row],[V. RECAUDOS RESOLUCIONES]])</f>
        <v>34398885</v>
      </c>
      <c r="S4726" s="11">
        <f>IFERROR(VLOOKUP(Tabla1[[#This Row],[FECHA]],'RECAUDOS LOCALES'!A:D,4,FALSE),0)</f>
        <v>0</v>
      </c>
      <c r="T4726" s="9">
        <f>IFERROR(VLOOKUP(Tabla1[[#This Row],[FECHA]],'RECAUDOS LOCALES'!A:D,3,FALSE),0)</f>
        <v>0</v>
      </c>
      <c r="U4726" s="11">
        <f>IFERROR(VLOOKUP(Tabla1[[#This Row],[FECHA]],'RECAUDOS EXTERNOS'!A:D,4,FALSE),0)</f>
        <v>57</v>
      </c>
      <c r="V4726" s="9">
        <f>IFERROR(VLOOKUP(Tabla1[[#This Row],[FECHA]],'RECAUDOS EXTERNOS'!A:D,3,FALSE),0)</f>
        <v>17911781</v>
      </c>
    </row>
    <row r="4727" spans="1:22" x14ac:dyDescent="0.25">
      <c r="A4727" s="1">
        <v>42286</v>
      </c>
      <c r="B4727" s="3" t="s">
        <v>0</v>
      </c>
      <c r="C4727" s="2">
        <v>42278</v>
      </c>
      <c r="D4727" s="5">
        <f>YEAR(Tabla1[[#This Row],[FECHA]])</f>
        <v>2015</v>
      </c>
      <c r="E4727" s="5">
        <f>IFERROR(VLOOKUP(Tabla1[[#This Row],[FECHA]],'COMPARENDOS TOTALES'!A:D,4,FALSE),0)</f>
        <v>167</v>
      </c>
      <c r="F4727" s="9">
        <f>IFERROR(VLOOKUP(Tabla1[[#This Row],[FECHA]],'COMPARENDOS TOTALES'!A:D,3,FALSE),0)</f>
        <v>101807284</v>
      </c>
      <c r="G4727" s="5">
        <f>IFERROR(VLOOKUP(Tabla1[[#This Row],[FECHA]],EXONERACIONES!A:D,4,FALSE),0)</f>
        <v>8</v>
      </c>
      <c r="H4727" s="9">
        <f>IFERROR(VLOOKUP(Tabla1[[#This Row],[FECHA]],EXONERACIONES!A:D,3,FALSE),0)</f>
        <v>5154800</v>
      </c>
      <c r="I4727" s="5">
        <f>IFERROR(VLOOKUP(Tabla1[[#This Row],[FECHA]],'SIMIT CON RES'!A:D,4,FALSE),0)</f>
        <v>67</v>
      </c>
      <c r="J4727" s="9">
        <f>IFERROR(VLOOKUP(Tabla1[[#This Row],[FECHA]],'SIMIT CON RES'!A:D,3,FALSE),0)</f>
        <v>43171450</v>
      </c>
      <c r="K4727">
        <f>IFERROR(VLOOKUP(Tabla1[[#This Row],[FECHA]],'SIMIT SIN RES'!A:D,4,FALSE),0)</f>
        <v>14</v>
      </c>
      <c r="L4727" s="9">
        <f>IFERROR(VLOOKUP(Tabla1[[#This Row],[FECHA]],'SIMIT SIN RES'!A:D,3,FALSE),0)</f>
        <v>8537636</v>
      </c>
      <c r="M4727" s="5">
        <f>IFERROR(VLOOKUP(Tabla1[[#This Row],[FECHA]],'RECAUDOS DE COMPARENDOS'!A:D,4,FALSE),0)</f>
        <v>0</v>
      </c>
      <c r="N4727" s="9">
        <f>IFERROR(VLOOKUP(Tabla1[[#This Row],[FECHA]],'RECAUDOS DE COMPARENDOS'!A:D,3,FALSE),0)</f>
        <v>0</v>
      </c>
      <c r="O4727" s="5">
        <f>IFERROR(VLOOKUP(Tabla1[[#This Row],[FECHA]],'RECAUDOS DE RESOLUCIONES'!A:D,4,FALSE),0)</f>
        <v>0</v>
      </c>
      <c r="P4727" s="9">
        <f>IFERROR(VLOOKUP(Tabla1[[#This Row],[FECHA]],'RECAUDOS DE RESOLUCIONES'!A:D,3,FALSE),0)</f>
        <v>0</v>
      </c>
      <c r="Q472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78</v>
      </c>
      <c r="R4727" s="9">
        <f>Tabla1[V. COMPARENDOS]-(Tabla1[V. EXONERACIONES]+Tabla1[[#This Row],[V. SIMIT CON RESOLUCION]]+Tabla1[[#This Row],[V. SIMIT SIN RESOLUCION]]+Tabla1[[#This Row],[V. RECAUDOS COMPARENDOS]]+Tabla1[[#This Row],[V. RECAUDOS RESOLUCIONES]])</f>
        <v>44943398</v>
      </c>
      <c r="S4727" s="11">
        <f>IFERROR(VLOOKUP(Tabla1[[#This Row],[FECHA]],'RECAUDOS LOCALES'!A:D,4,FALSE),0)</f>
        <v>1</v>
      </c>
      <c r="T4727" s="9">
        <f>IFERROR(VLOOKUP(Tabla1[[#This Row],[FECHA]],'RECAUDOS LOCALES'!A:D,3,FALSE),0)</f>
        <v>150000</v>
      </c>
      <c r="U4727" s="11">
        <f>IFERROR(VLOOKUP(Tabla1[[#This Row],[FECHA]],'RECAUDOS EXTERNOS'!A:D,4,FALSE),0)</f>
        <v>48</v>
      </c>
      <c r="V4727" s="9">
        <f>IFERROR(VLOOKUP(Tabla1[[#This Row],[FECHA]],'RECAUDOS EXTERNOS'!A:D,3,FALSE),0)</f>
        <v>16255953</v>
      </c>
    </row>
    <row r="4728" spans="1:22" x14ac:dyDescent="0.25">
      <c r="A4728" s="1">
        <v>42287</v>
      </c>
      <c r="B4728" s="3" t="s">
        <v>5</v>
      </c>
      <c r="C4728" s="2">
        <v>42278</v>
      </c>
      <c r="D4728" s="5">
        <f>YEAR(Tabla1[[#This Row],[FECHA]])</f>
        <v>2015</v>
      </c>
      <c r="E4728" s="5">
        <f>IFERROR(VLOOKUP(Tabla1[[#This Row],[FECHA]],'COMPARENDOS TOTALES'!A:D,4,FALSE),0)</f>
        <v>40</v>
      </c>
      <c r="F4728" s="9">
        <f>IFERROR(VLOOKUP(Tabla1[[#This Row],[FECHA]],'COMPARENDOS TOTALES'!A:D,3,FALSE),0)</f>
        <v>21948169</v>
      </c>
      <c r="G4728" s="5">
        <f>IFERROR(VLOOKUP(Tabla1[[#This Row],[FECHA]],EXONERACIONES!A:D,4,FALSE),0)</f>
        <v>1</v>
      </c>
      <c r="H4728" s="9">
        <f>IFERROR(VLOOKUP(Tabla1[[#This Row],[FECHA]],EXONERACIONES!A:D,3,FALSE),0)</f>
        <v>644350</v>
      </c>
      <c r="I4728" s="5">
        <f>IFERROR(VLOOKUP(Tabla1[[#This Row],[FECHA]],'SIMIT CON RES'!A:D,4,FALSE),0)</f>
        <v>17</v>
      </c>
      <c r="J4728" s="9">
        <f>IFERROR(VLOOKUP(Tabla1[[#This Row],[FECHA]],'SIMIT CON RES'!A:D,3,FALSE),0)</f>
        <v>10953950</v>
      </c>
      <c r="K4728">
        <f>IFERROR(VLOOKUP(Tabla1[[#This Row],[FECHA]],'SIMIT SIN RES'!A:D,4,FALSE),0)</f>
        <v>7</v>
      </c>
      <c r="L4728" s="9">
        <f>IFERROR(VLOOKUP(Tabla1[[#This Row],[FECHA]],'SIMIT SIN RES'!A:D,3,FALSE),0)</f>
        <v>2798895</v>
      </c>
      <c r="M4728" s="5">
        <f>IFERROR(VLOOKUP(Tabla1[[#This Row],[FECHA]],'RECAUDOS DE COMPARENDOS'!A:D,4,FALSE),0)</f>
        <v>0</v>
      </c>
      <c r="N4728" s="9">
        <f>IFERROR(VLOOKUP(Tabla1[[#This Row],[FECHA]],'RECAUDOS DE COMPARENDOS'!A:D,3,FALSE),0)</f>
        <v>0</v>
      </c>
      <c r="O4728" s="5">
        <f>IFERROR(VLOOKUP(Tabla1[[#This Row],[FECHA]],'RECAUDOS DE RESOLUCIONES'!A:D,4,FALSE),0)</f>
        <v>0</v>
      </c>
      <c r="P4728" s="9">
        <f>IFERROR(VLOOKUP(Tabla1[[#This Row],[FECHA]],'RECAUDOS DE RESOLUCIONES'!A:D,3,FALSE),0)</f>
        <v>0</v>
      </c>
      <c r="Q472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15</v>
      </c>
      <c r="R4728" s="9">
        <f>Tabla1[V. COMPARENDOS]-(Tabla1[V. EXONERACIONES]+Tabla1[[#This Row],[V. SIMIT CON RESOLUCION]]+Tabla1[[#This Row],[V. SIMIT SIN RESOLUCION]]+Tabla1[[#This Row],[V. RECAUDOS COMPARENDOS]]+Tabla1[[#This Row],[V. RECAUDOS RESOLUCIONES]])</f>
        <v>7550974</v>
      </c>
      <c r="S4728" s="11">
        <f>IFERROR(VLOOKUP(Tabla1[[#This Row],[FECHA]],'RECAUDOS LOCALES'!A:D,4,FALSE),0)</f>
        <v>0</v>
      </c>
      <c r="T4728" s="9">
        <f>IFERROR(VLOOKUP(Tabla1[[#This Row],[FECHA]],'RECAUDOS LOCALES'!A:D,3,FALSE),0)</f>
        <v>0</v>
      </c>
      <c r="U4728" s="11">
        <f>IFERROR(VLOOKUP(Tabla1[[#This Row],[FECHA]],'RECAUDOS EXTERNOS'!A:D,4,FALSE),0)</f>
        <v>4</v>
      </c>
      <c r="V4728" s="9">
        <f>IFERROR(VLOOKUP(Tabla1[[#This Row],[FECHA]],'RECAUDOS EXTERNOS'!A:D,3,FALSE),0)</f>
        <v>1548720</v>
      </c>
    </row>
    <row r="4729" spans="1:22" x14ac:dyDescent="0.25">
      <c r="A4729" s="1">
        <v>42288</v>
      </c>
      <c r="B4729" s="3" t="s">
        <v>4</v>
      </c>
      <c r="C4729" s="2">
        <v>42278</v>
      </c>
      <c r="D4729" s="5">
        <f>YEAR(Tabla1[[#This Row],[FECHA]])</f>
        <v>2015</v>
      </c>
      <c r="E4729" s="5">
        <f>IFERROR(VLOOKUP(Tabla1[[#This Row],[FECHA]],'COMPARENDOS TOTALES'!A:D,4,FALSE),0)</f>
        <v>28</v>
      </c>
      <c r="F4729" s="9">
        <f>IFERROR(VLOOKUP(Tabla1[[#This Row],[FECHA]],'COMPARENDOS TOTALES'!A:D,3,FALSE),0)</f>
        <v>16602749</v>
      </c>
      <c r="G4729" s="5">
        <f>IFERROR(VLOOKUP(Tabla1[[#This Row],[FECHA]],EXONERACIONES!A:D,4,FALSE),0)</f>
        <v>0</v>
      </c>
      <c r="H4729" s="9">
        <f>IFERROR(VLOOKUP(Tabla1[[#This Row],[FECHA]],EXONERACIONES!A:D,3,FALSE),0)</f>
        <v>0</v>
      </c>
      <c r="I4729" s="5">
        <f>IFERROR(VLOOKUP(Tabla1[[#This Row],[FECHA]],'SIMIT CON RES'!A:D,4,FALSE),0)</f>
        <v>12</v>
      </c>
      <c r="J4729" s="9">
        <f>IFERROR(VLOOKUP(Tabla1[[#This Row],[FECHA]],'SIMIT CON RES'!A:D,3,FALSE),0)</f>
        <v>7732200</v>
      </c>
      <c r="K4729">
        <f>IFERROR(VLOOKUP(Tabla1[[#This Row],[FECHA]],'SIMIT SIN RES'!A:D,4,FALSE),0)</f>
        <v>2</v>
      </c>
      <c r="L4729" s="9">
        <f>IFERROR(VLOOKUP(Tabla1[[#This Row],[FECHA]],'SIMIT SIN RES'!A:D,3,FALSE),0)</f>
        <v>816177</v>
      </c>
      <c r="M4729" s="5">
        <f>IFERROR(VLOOKUP(Tabla1[[#This Row],[FECHA]],'RECAUDOS DE COMPARENDOS'!A:D,4,FALSE),0)</f>
        <v>0</v>
      </c>
      <c r="N4729" s="9">
        <f>IFERROR(VLOOKUP(Tabla1[[#This Row],[FECHA]],'RECAUDOS DE COMPARENDOS'!A:D,3,FALSE),0)</f>
        <v>0</v>
      </c>
      <c r="O4729" s="5">
        <f>IFERROR(VLOOKUP(Tabla1[[#This Row],[FECHA]],'RECAUDOS DE RESOLUCIONES'!A:D,4,FALSE),0)</f>
        <v>0</v>
      </c>
      <c r="P4729" s="9">
        <f>IFERROR(VLOOKUP(Tabla1[[#This Row],[FECHA]],'RECAUDOS DE RESOLUCIONES'!A:D,3,FALSE),0)</f>
        <v>0</v>
      </c>
      <c r="Q472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14</v>
      </c>
      <c r="R4729" s="9">
        <f>Tabla1[V. COMPARENDOS]-(Tabla1[V. EXONERACIONES]+Tabla1[[#This Row],[V. SIMIT CON RESOLUCION]]+Tabla1[[#This Row],[V. SIMIT SIN RESOLUCION]]+Tabla1[[#This Row],[V. RECAUDOS COMPARENDOS]]+Tabla1[[#This Row],[V. RECAUDOS RESOLUCIONES]])</f>
        <v>8054372</v>
      </c>
      <c r="S4729" s="11">
        <f>IFERROR(VLOOKUP(Tabla1[[#This Row],[FECHA]],'RECAUDOS LOCALES'!A:D,4,FALSE),0)</f>
        <v>0</v>
      </c>
      <c r="T4729" s="9">
        <f>IFERROR(VLOOKUP(Tabla1[[#This Row],[FECHA]],'RECAUDOS LOCALES'!A:D,3,FALSE),0)</f>
        <v>0</v>
      </c>
      <c r="U4729" s="11">
        <f>IFERROR(VLOOKUP(Tabla1[[#This Row],[FECHA]],'RECAUDOS EXTERNOS'!A:D,4,FALSE),0)</f>
        <v>0</v>
      </c>
      <c r="V4729" s="9">
        <f>IFERROR(VLOOKUP(Tabla1[[#This Row],[FECHA]],'RECAUDOS EXTERNOS'!A:D,3,FALSE),0)</f>
        <v>0</v>
      </c>
    </row>
    <row r="4730" spans="1:22" x14ac:dyDescent="0.25">
      <c r="A4730" s="1">
        <v>42289</v>
      </c>
      <c r="B4730" s="3" t="s">
        <v>1</v>
      </c>
      <c r="C4730" s="2">
        <v>42278</v>
      </c>
      <c r="D4730" s="5">
        <f>YEAR(Tabla1[[#This Row],[FECHA]])</f>
        <v>2015</v>
      </c>
      <c r="E4730" s="5">
        <f>IFERROR(VLOOKUP(Tabla1[[#This Row],[FECHA]],'COMPARENDOS TOTALES'!A:D,4,FALSE),0)</f>
        <v>34</v>
      </c>
      <c r="F4730" s="9">
        <f>IFERROR(VLOOKUP(Tabla1[[#This Row],[FECHA]],'COMPARENDOS TOTALES'!A:D,3,FALSE),0)</f>
        <v>19471449</v>
      </c>
      <c r="G4730" s="5">
        <f>IFERROR(VLOOKUP(Tabla1[[#This Row],[FECHA]],EXONERACIONES!A:D,4,FALSE),0)</f>
        <v>0</v>
      </c>
      <c r="H4730" s="9">
        <f>IFERROR(VLOOKUP(Tabla1[[#This Row],[FECHA]],EXONERACIONES!A:D,3,FALSE),0)</f>
        <v>0</v>
      </c>
      <c r="I4730" s="5">
        <f>IFERROR(VLOOKUP(Tabla1[[#This Row],[FECHA]],'SIMIT CON RES'!A:D,4,FALSE),0)</f>
        <v>12</v>
      </c>
      <c r="J4730" s="9">
        <f>IFERROR(VLOOKUP(Tabla1[[#This Row],[FECHA]],'SIMIT CON RES'!A:D,3,FALSE),0)</f>
        <v>7732200</v>
      </c>
      <c r="K4730">
        <f>IFERROR(VLOOKUP(Tabla1[[#This Row],[FECHA]],'SIMIT SIN RES'!A:D,4,FALSE),0)</f>
        <v>11</v>
      </c>
      <c r="L4730" s="9">
        <f>IFERROR(VLOOKUP(Tabla1[[#This Row],[FECHA]],'SIMIT SIN RES'!A:D,3,FALSE),0)</f>
        <v>5819286</v>
      </c>
      <c r="M4730" s="5">
        <f>IFERROR(VLOOKUP(Tabla1[[#This Row],[FECHA]],'RECAUDOS DE COMPARENDOS'!A:D,4,FALSE),0)</f>
        <v>0</v>
      </c>
      <c r="N4730" s="9">
        <f>IFERROR(VLOOKUP(Tabla1[[#This Row],[FECHA]],'RECAUDOS DE COMPARENDOS'!A:D,3,FALSE),0)</f>
        <v>0</v>
      </c>
      <c r="O4730" s="5">
        <f>IFERROR(VLOOKUP(Tabla1[[#This Row],[FECHA]],'RECAUDOS DE RESOLUCIONES'!A:D,4,FALSE),0)</f>
        <v>0</v>
      </c>
      <c r="P4730" s="9">
        <f>IFERROR(VLOOKUP(Tabla1[[#This Row],[FECHA]],'RECAUDOS DE RESOLUCIONES'!A:D,3,FALSE),0)</f>
        <v>0</v>
      </c>
      <c r="Q473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11</v>
      </c>
      <c r="R4730" s="9">
        <f>Tabla1[V. COMPARENDOS]-(Tabla1[V. EXONERACIONES]+Tabla1[[#This Row],[V. SIMIT CON RESOLUCION]]+Tabla1[[#This Row],[V. SIMIT SIN RESOLUCION]]+Tabla1[[#This Row],[V. RECAUDOS COMPARENDOS]]+Tabla1[[#This Row],[V. RECAUDOS RESOLUCIONES]])</f>
        <v>5919963</v>
      </c>
      <c r="S4730" s="11">
        <f>IFERROR(VLOOKUP(Tabla1[[#This Row],[FECHA]],'RECAUDOS LOCALES'!A:D,4,FALSE),0)</f>
        <v>0</v>
      </c>
      <c r="T4730" s="9">
        <f>IFERROR(VLOOKUP(Tabla1[[#This Row],[FECHA]],'RECAUDOS LOCALES'!A:D,3,FALSE),0)</f>
        <v>0</v>
      </c>
      <c r="U4730" s="11">
        <f>IFERROR(VLOOKUP(Tabla1[[#This Row],[FECHA]],'RECAUDOS EXTERNOS'!A:D,4,FALSE),0)</f>
        <v>0</v>
      </c>
      <c r="V4730" s="9">
        <f>IFERROR(VLOOKUP(Tabla1[[#This Row],[FECHA]],'RECAUDOS EXTERNOS'!A:D,3,FALSE),0)</f>
        <v>0</v>
      </c>
    </row>
    <row r="4731" spans="1:22" x14ac:dyDescent="0.25">
      <c r="A4731" s="1">
        <v>42290</v>
      </c>
      <c r="B4731" s="3" t="s">
        <v>2</v>
      </c>
      <c r="C4731" s="2">
        <v>42278</v>
      </c>
      <c r="D4731" s="5">
        <f>YEAR(Tabla1[[#This Row],[FECHA]])</f>
        <v>2015</v>
      </c>
      <c r="E4731" s="5">
        <f>IFERROR(VLOOKUP(Tabla1[[#This Row],[FECHA]],'COMPARENDOS TOTALES'!A:D,4,FALSE),0)</f>
        <v>53</v>
      </c>
      <c r="F4731" s="9">
        <f>IFERROR(VLOOKUP(Tabla1[[#This Row],[FECHA]],'COMPARENDOS TOTALES'!A:D,3,FALSE),0)</f>
        <v>32398719</v>
      </c>
      <c r="G4731" s="5">
        <f>IFERROR(VLOOKUP(Tabla1[[#This Row],[FECHA]],EXONERACIONES!A:D,4,FALSE),0)</f>
        <v>3</v>
      </c>
      <c r="H4731" s="9">
        <f>IFERROR(VLOOKUP(Tabla1[[#This Row],[FECHA]],EXONERACIONES!A:D,3,FALSE),0)</f>
        <v>1933050</v>
      </c>
      <c r="I4731" s="5">
        <f>IFERROR(VLOOKUP(Tabla1[[#This Row],[FECHA]],'SIMIT CON RES'!A:D,4,FALSE),0)</f>
        <v>23</v>
      </c>
      <c r="J4731" s="9">
        <f>IFERROR(VLOOKUP(Tabla1[[#This Row],[FECHA]],'SIMIT CON RES'!A:D,3,FALSE),0)</f>
        <v>14820050</v>
      </c>
      <c r="K4731">
        <f>IFERROR(VLOOKUP(Tabla1[[#This Row],[FECHA]],'SIMIT SIN RES'!A:D,4,FALSE),0)</f>
        <v>6</v>
      </c>
      <c r="L4731" s="9">
        <f>IFERROR(VLOOKUP(Tabla1[[#This Row],[FECHA]],'SIMIT SIN RES'!A:D,3,FALSE),0)</f>
        <v>3866100</v>
      </c>
      <c r="M4731" s="5">
        <f>IFERROR(VLOOKUP(Tabla1[[#This Row],[FECHA]],'RECAUDOS DE COMPARENDOS'!A:D,4,FALSE),0)</f>
        <v>0</v>
      </c>
      <c r="N4731" s="9">
        <f>IFERROR(VLOOKUP(Tabla1[[#This Row],[FECHA]],'RECAUDOS DE COMPARENDOS'!A:D,3,FALSE),0)</f>
        <v>0</v>
      </c>
      <c r="O4731" s="5">
        <f>IFERROR(VLOOKUP(Tabla1[[#This Row],[FECHA]],'RECAUDOS DE RESOLUCIONES'!A:D,4,FALSE),0)</f>
        <v>0</v>
      </c>
      <c r="P4731" s="9">
        <f>IFERROR(VLOOKUP(Tabla1[[#This Row],[FECHA]],'RECAUDOS DE RESOLUCIONES'!A:D,3,FALSE),0)</f>
        <v>0</v>
      </c>
      <c r="Q473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21</v>
      </c>
      <c r="R4731" s="9">
        <f>Tabla1[V. COMPARENDOS]-(Tabla1[V. EXONERACIONES]+Tabla1[[#This Row],[V. SIMIT CON RESOLUCION]]+Tabla1[[#This Row],[V. SIMIT SIN RESOLUCION]]+Tabla1[[#This Row],[V. RECAUDOS COMPARENDOS]]+Tabla1[[#This Row],[V. RECAUDOS RESOLUCIONES]])</f>
        <v>11779519</v>
      </c>
      <c r="S4731" s="11">
        <f>IFERROR(VLOOKUP(Tabla1[[#This Row],[FECHA]],'RECAUDOS LOCALES'!A:D,4,FALSE),0)</f>
        <v>1</v>
      </c>
      <c r="T4731" s="9">
        <f>IFERROR(VLOOKUP(Tabla1[[#This Row],[FECHA]],'RECAUDOS LOCALES'!A:D,3,FALSE),0)</f>
        <v>145400</v>
      </c>
      <c r="U4731" s="11">
        <f>IFERROR(VLOOKUP(Tabla1[[#This Row],[FECHA]],'RECAUDOS EXTERNOS'!A:D,4,FALSE),0)</f>
        <v>45</v>
      </c>
      <c r="V4731" s="9">
        <f>IFERROR(VLOOKUP(Tabla1[[#This Row],[FECHA]],'RECAUDOS EXTERNOS'!A:D,3,FALSE),0)</f>
        <v>13207279</v>
      </c>
    </row>
    <row r="4732" spans="1:22" x14ac:dyDescent="0.25">
      <c r="A4732" s="1">
        <v>42291</v>
      </c>
      <c r="B4732" s="3" t="s">
        <v>3</v>
      </c>
      <c r="C4732" s="2">
        <v>42278</v>
      </c>
      <c r="D4732" s="5">
        <f>YEAR(Tabla1[[#This Row],[FECHA]])</f>
        <v>2015</v>
      </c>
      <c r="E4732" s="5">
        <f>IFERROR(VLOOKUP(Tabla1[[#This Row],[FECHA]],'COMPARENDOS TOTALES'!A:D,4,FALSE),0)</f>
        <v>60</v>
      </c>
      <c r="F4732" s="9">
        <f>IFERROR(VLOOKUP(Tabla1[[#This Row],[FECHA]],'COMPARENDOS TOTALES'!A:D,3,FALSE),0)</f>
        <v>37009849</v>
      </c>
      <c r="G4732" s="5">
        <f>IFERROR(VLOOKUP(Tabla1[[#This Row],[FECHA]],EXONERACIONES!A:D,4,FALSE),0)</f>
        <v>3</v>
      </c>
      <c r="H4732" s="9">
        <f>IFERROR(VLOOKUP(Tabla1[[#This Row],[FECHA]],EXONERACIONES!A:D,3,FALSE),0)</f>
        <v>1933050</v>
      </c>
      <c r="I4732" s="5">
        <f>IFERROR(VLOOKUP(Tabla1[[#This Row],[FECHA]],'SIMIT CON RES'!A:D,4,FALSE),0)</f>
        <v>27</v>
      </c>
      <c r="J4732" s="9">
        <f>IFERROR(VLOOKUP(Tabla1[[#This Row],[FECHA]],'SIMIT CON RES'!A:D,3,FALSE),0)</f>
        <v>17397450</v>
      </c>
      <c r="K4732">
        <f>IFERROR(VLOOKUP(Tabla1[[#This Row],[FECHA]],'SIMIT SIN RES'!A:D,4,FALSE),0)</f>
        <v>6</v>
      </c>
      <c r="L4732" s="9">
        <f>IFERROR(VLOOKUP(Tabla1[[#This Row],[FECHA]],'SIMIT SIN RES'!A:D,3,FALSE),0)</f>
        <v>3543925</v>
      </c>
      <c r="M4732" s="5">
        <f>IFERROR(VLOOKUP(Tabla1[[#This Row],[FECHA]],'RECAUDOS DE COMPARENDOS'!A:D,4,FALSE),0)</f>
        <v>0</v>
      </c>
      <c r="N4732" s="9">
        <f>IFERROR(VLOOKUP(Tabla1[[#This Row],[FECHA]],'RECAUDOS DE COMPARENDOS'!A:D,3,FALSE),0)</f>
        <v>0</v>
      </c>
      <c r="O4732" s="5">
        <f>IFERROR(VLOOKUP(Tabla1[[#This Row],[FECHA]],'RECAUDOS DE RESOLUCIONES'!A:D,4,FALSE),0)</f>
        <v>0</v>
      </c>
      <c r="P4732" s="9">
        <f>IFERROR(VLOOKUP(Tabla1[[#This Row],[FECHA]],'RECAUDOS DE RESOLUCIONES'!A:D,3,FALSE),0)</f>
        <v>0</v>
      </c>
      <c r="Q473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24</v>
      </c>
      <c r="R4732" s="9">
        <f>Tabla1[V. COMPARENDOS]-(Tabla1[V. EXONERACIONES]+Tabla1[[#This Row],[V. SIMIT CON RESOLUCION]]+Tabla1[[#This Row],[V. SIMIT SIN RESOLUCION]]+Tabla1[[#This Row],[V. RECAUDOS COMPARENDOS]]+Tabla1[[#This Row],[V. RECAUDOS RESOLUCIONES]])</f>
        <v>14135424</v>
      </c>
      <c r="S4732" s="11">
        <f>IFERROR(VLOOKUP(Tabla1[[#This Row],[FECHA]],'RECAUDOS LOCALES'!A:D,4,FALSE),0)</f>
        <v>1</v>
      </c>
      <c r="T4732" s="9">
        <f>IFERROR(VLOOKUP(Tabla1[[#This Row],[FECHA]],'RECAUDOS LOCALES'!A:D,3,FALSE),0)</f>
        <v>160000</v>
      </c>
      <c r="U4732" s="11">
        <f>IFERROR(VLOOKUP(Tabla1[[#This Row],[FECHA]],'RECAUDOS EXTERNOS'!A:D,4,FALSE),0)</f>
        <v>58</v>
      </c>
      <c r="V4732" s="9">
        <f>IFERROR(VLOOKUP(Tabla1[[#This Row],[FECHA]],'RECAUDOS EXTERNOS'!A:D,3,FALSE),0)</f>
        <v>16410928</v>
      </c>
    </row>
    <row r="4733" spans="1:22" x14ac:dyDescent="0.25">
      <c r="A4733" s="1">
        <v>42292</v>
      </c>
      <c r="B4733" s="3" t="s">
        <v>6</v>
      </c>
      <c r="C4733" s="2">
        <v>42278</v>
      </c>
      <c r="D4733" s="5">
        <f>YEAR(Tabla1[[#This Row],[FECHA]])</f>
        <v>2015</v>
      </c>
      <c r="E4733" s="5">
        <f>IFERROR(VLOOKUP(Tabla1[[#This Row],[FECHA]],'COMPARENDOS TOTALES'!A:D,4,FALSE),0)</f>
        <v>55</v>
      </c>
      <c r="F4733" s="9">
        <f>IFERROR(VLOOKUP(Tabla1[[#This Row],[FECHA]],'COMPARENDOS TOTALES'!A:D,3,FALSE),0)</f>
        <v>34150547</v>
      </c>
      <c r="G4733" s="5">
        <f>IFERROR(VLOOKUP(Tabla1[[#This Row],[FECHA]],EXONERACIONES!A:D,4,FALSE),0)</f>
        <v>1</v>
      </c>
      <c r="H4733" s="9">
        <f>IFERROR(VLOOKUP(Tabla1[[#This Row],[FECHA]],EXONERACIONES!A:D,3,FALSE),0)</f>
        <v>644350</v>
      </c>
      <c r="I4733" s="5">
        <f>IFERROR(VLOOKUP(Tabla1[[#This Row],[FECHA]],'SIMIT CON RES'!A:D,4,FALSE),0)</f>
        <v>25</v>
      </c>
      <c r="J4733" s="9">
        <f>IFERROR(VLOOKUP(Tabla1[[#This Row],[FECHA]],'SIMIT CON RES'!A:D,3,FALSE),0)</f>
        <v>16108750</v>
      </c>
      <c r="K4733">
        <f>IFERROR(VLOOKUP(Tabla1[[#This Row],[FECHA]],'SIMIT SIN RES'!A:D,4,FALSE),0)</f>
        <v>7</v>
      </c>
      <c r="L4733" s="9">
        <f>IFERROR(VLOOKUP(Tabla1[[#This Row],[FECHA]],'SIMIT SIN RES'!A:D,3,FALSE),0)</f>
        <v>4510450</v>
      </c>
      <c r="M4733" s="5">
        <f>IFERROR(VLOOKUP(Tabla1[[#This Row],[FECHA]],'RECAUDOS DE COMPARENDOS'!A:D,4,FALSE),0)</f>
        <v>0</v>
      </c>
      <c r="N4733" s="9">
        <f>IFERROR(VLOOKUP(Tabla1[[#This Row],[FECHA]],'RECAUDOS DE COMPARENDOS'!A:D,3,FALSE),0)</f>
        <v>0</v>
      </c>
      <c r="O4733" s="5">
        <f>IFERROR(VLOOKUP(Tabla1[[#This Row],[FECHA]],'RECAUDOS DE RESOLUCIONES'!A:D,4,FALSE),0)</f>
        <v>0</v>
      </c>
      <c r="P4733" s="9">
        <f>IFERROR(VLOOKUP(Tabla1[[#This Row],[FECHA]],'RECAUDOS DE RESOLUCIONES'!A:D,3,FALSE),0)</f>
        <v>0</v>
      </c>
      <c r="Q473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22</v>
      </c>
      <c r="R4733" s="9">
        <f>Tabla1[V. COMPARENDOS]-(Tabla1[V. EXONERACIONES]+Tabla1[[#This Row],[V. SIMIT CON RESOLUCION]]+Tabla1[[#This Row],[V. SIMIT SIN RESOLUCION]]+Tabla1[[#This Row],[V. RECAUDOS COMPARENDOS]]+Tabla1[[#This Row],[V. RECAUDOS RESOLUCIONES]])</f>
        <v>12886997</v>
      </c>
      <c r="S4733" s="11">
        <f>IFERROR(VLOOKUP(Tabla1[[#This Row],[FECHA]],'RECAUDOS LOCALES'!A:D,4,FALSE),0)</f>
        <v>1</v>
      </c>
      <c r="T4733" s="9">
        <f>IFERROR(VLOOKUP(Tabla1[[#This Row],[FECHA]],'RECAUDOS LOCALES'!A:D,3,FALSE),0)</f>
        <v>153100</v>
      </c>
      <c r="U4733" s="11">
        <f>IFERROR(VLOOKUP(Tabla1[[#This Row],[FECHA]],'RECAUDOS EXTERNOS'!A:D,4,FALSE),0)</f>
        <v>88</v>
      </c>
      <c r="V4733" s="9">
        <f>IFERROR(VLOOKUP(Tabla1[[#This Row],[FECHA]],'RECAUDOS EXTERNOS'!A:D,3,FALSE),0)</f>
        <v>28246055</v>
      </c>
    </row>
    <row r="4734" spans="1:22" x14ac:dyDescent="0.25">
      <c r="A4734" s="1">
        <v>42293</v>
      </c>
      <c r="B4734" s="3" t="s">
        <v>0</v>
      </c>
      <c r="C4734" s="2">
        <v>42278</v>
      </c>
      <c r="D4734" s="5">
        <f>YEAR(Tabla1[[#This Row],[FECHA]])</f>
        <v>2015</v>
      </c>
      <c r="E4734" s="5">
        <f>IFERROR(VLOOKUP(Tabla1[[#This Row],[FECHA]],'COMPARENDOS TOTALES'!A:D,4,FALSE),0)</f>
        <v>72</v>
      </c>
      <c r="F4734" s="9">
        <f>IFERROR(VLOOKUP(Tabla1[[#This Row],[FECHA]],'COMPARENDOS TOTALES'!A:D,3,FALSE),0)</f>
        <v>44802460</v>
      </c>
      <c r="G4734" s="5">
        <f>IFERROR(VLOOKUP(Tabla1[[#This Row],[FECHA]],EXONERACIONES!A:D,4,FALSE),0)</f>
        <v>4</v>
      </c>
      <c r="H4734" s="9">
        <f>IFERROR(VLOOKUP(Tabla1[[#This Row],[FECHA]],EXONERACIONES!A:D,3,FALSE),0)</f>
        <v>2577400</v>
      </c>
      <c r="I4734" s="5">
        <f>IFERROR(VLOOKUP(Tabla1[[#This Row],[FECHA]],'SIMIT CON RES'!A:D,4,FALSE),0)</f>
        <v>37</v>
      </c>
      <c r="J4734" s="9">
        <f>IFERROR(VLOOKUP(Tabla1[[#This Row],[FECHA]],'SIMIT CON RES'!A:D,3,FALSE),0)</f>
        <v>23840950</v>
      </c>
      <c r="K4734">
        <f>IFERROR(VLOOKUP(Tabla1[[#This Row],[FECHA]],'SIMIT SIN RES'!A:D,4,FALSE),0)</f>
        <v>7</v>
      </c>
      <c r="L4734" s="9">
        <f>IFERROR(VLOOKUP(Tabla1[[#This Row],[FECHA]],'SIMIT SIN RES'!A:D,3,FALSE),0)</f>
        <v>4067459</v>
      </c>
      <c r="M4734" s="5">
        <f>IFERROR(VLOOKUP(Tabla1[[#This Row],[FECHA]],'RECAUDOS DE COMPARENDOS'!A:D,4,FALSE),0)</f>
        <v>0</v>
      </c>
      <c r="N4734" s="9">
        <f>IFERROR(VLOOKUP(Tabla1[[#This Row],[FECHA]],'RECAUDOS DE COMPARENDOS'!A:D,3,FALSE),0)</f>
        <v>0</v>
      </c>
      <c r="O4734" s="5">
        <f>IFERROR(VLOOKUP(Tabla1[[#This Row],[FECHA]],'RECAUDOS DE RESOLUCIONES'!A:D,4,FALSE),0)</f>
        <v>0</v>
      </c>
      <c r="P4734" s="9">
        <f>IFERROR(VLOOKUP(Tabla1[[#This Row],[FECHA]],'RECAUDOS DE RESOLUCIONES'!A:D,3,FALSE),0)</f>
        <v>0</v>
      </c>
      <c r="Q473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24</v>
      </c>
      <c r="R4734" s="9">
        <f>Tabla1[V. COMPARENDOS]-(Tabla1[V. EXONERACIONES]+Tabla1[[#This Row],[V. SIMIT CON RESOLUCION]]+Tabla1[[#This Row],[V. SIMIT SIN RESOLUCION]]+Tabla1[[#This Row],[V. RECAUDOS COMPARENDOS]]+Tabla1[[#This Row],[V. RECAUDOS RESOLUCIONES]])</f>
        <v>14316651</v>
      </c>
      <c r="S4734" s="11">
        <f>IFERROR(VLOOKUP(Tabla1[[#This Row],[FECHA]],'RECAUDOS LOCALES'!A:D,4,FALSE),0)</f>
        <v>0</v>
      </c>
      <c r="T4734" s="9">
        <f>IFERROR(VLOOKUP(Tabla1[[#This Row],[FECHA]],'RECAUDOS LOCALES'!A:D,3,FALSE),0)</f>
        <v>0</v>
      </c>
      <c r="U4734" s="11">
        <f>IFERROR(VLOOKUP(Tabla1[[#This Row],[FECHA]],'RECAUDOS EXTERNOS'!A:D,4,FALSE),0)</f>
        <v>68</v>
      </c>
      <c r="V4734" s="9">
        <f>IFERROR(VLOOKUP(Tabla1[[#This Row],[FECHA]],'RECAUDOS EXTERNOS'!A:D,3,FALSE),0)</f>
        <v>19927278</v>
      </c>
    </row>
    <row r="4735" spans="1:22" x14ac:dyDescent="0.25">
      <c r="A4735" s="1">
        <v>42294</v>
      </c>
      <c r="B4735" s="3" t="s">
        <v>5</v>
      </c>
      <c r="C4735" s="2">
        <v>42278</v>
      </c>
      <c r="D4735" s="5">
        <f>YEAR(Tabla1[[#This Row],[FECHA]])</f>
        <v>2015</v>
      </c>
      <c r="E4735" s="5">
        <f>IFERROR(VLOOKUP(Tabla1[[#This Row],[FECHA]],'COMPARENDOS TOTALES'!A:D,4,FALSE),0)</f>
        <v>7</v>
      </c>
      <c r="F4735" s="9">
        <f>IFERROR(VLOOKUP(Tabla1[[#This Row],[FECHA]],'COMPARENDOS TOTALES'!A:D,3,FALSE),0)</f>
        <v>4268818</v>
      </c>
      <c r="G4735" s="5">
        <f>IFERROR(VLOOKUP(Tabla1[[#This Row],[FECHA]],EXONERACIONES!A:D,4,FALSE),0)</f>
        <v>0</v>
      </c>
      <c r="H4735" s="9">
        <f>IFERROR(VLOOKUP(Tabla1[[#This Row],[FECHA]],EXONERACIONES!A:D,3,FALSE),0)</f>
        <v>0</v>
      </c>
      <c r="I4735" s="5">
        <f>IFERROR(VLOOKUP(Tabla1[[#This Row],[FECHA]],'SIMIT CON RES'!A:D,4,FALSE),0)</f>
        <v>4</v>
      </c>
      <c r="J4735" s="9">
        <f>IFERROR(VLOOKUP(Tabla1[[#This Row],[FECHA]],'SIMIT CON RES'!A:D,3,FALSE),0)</f>
        <v>2577400</v>
      </c>
      <c r="K4735">
        <f>IFERROR(VLOOKUP(Tabla1[[#This Row],[FECHA]],'SIMIT SIN RES'!A:D,4,FALSE),0)</f>
        <v>0</v>
      </c>
      <c r="L4735" s="9">
        <f>IFERROR(VLOOKUP(Tabla1[[#This Row],[FECHA]],'SIMIT SIN RES'!A:D,3,FALSE),0)</f>
        <v>0</v>
      </c>
      <c r="M4735" s="5">
        <f>IFERROR(VLOOKUP(Tabla1[[#This Row],[FECHA]],'RECAUDOS DE COMPARENDOS'!A:D,4,FALSE),0)</f>
        <v>0</v>
      </c>
      <c r="N4735" s="9">
        <f>IFERROR(VLOOKUP(Tabla1[[#This Row],[FECHA]],'RECAUDOS DE COMPARENDOS'!A:D,3,FALSE),0)</f>
        <v>0</v>
      </c>
      <c r="O4735" s="5">
        <f>IFERROR(VLOOKUP(Tabla1[[#This Row],[FECHA]],'RECAUDOS DE RESOLUCIONES'!A:D,4,FALSE),0)</f>
        <v>0</v>
      </c>
      <c r="P4735" s="9">
        <f>IFERROR(VLOOKUP(Tabla1[[#This Row],[FECHA]],'RECAUDOS DE RESOLUCIONES'!A:D,3,FALSE),0)</f>
        <v>0</v>
      </c>
      <c r="Q473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4735" s="9">
        <f>Tabla1[V. COMPARENDOS]-(Tabla1[V. EXONERACIONES]+Tabla1[[#This Row],[V. SIMIT CON RESOLUCION]]+Tabla1[[#This Row],[V. SIMIT SIN RESOLUCION]]+Tabla1[[#This Row],[V. RECAUDOS COMPARENDOS]]+Tabla1[[#This Row],[V. RECAUDOS RESOLUCIONES]])</f>
        <v>1691418</v>
      </c>
      <c r="S4735" s="11">
        <f>IFERROR(VLOOKUP(Tabla1[[#This Row],[FECHA]],'RECAUDOS LOCALES'!A:D,4,FALSE),0)</f>
        <v>0</v>
      </c>
      <c r="T4735" s="9">
        <f>IFERROR(VLOOKUP(Tabla1[[#This Row],[FECHA]],'RECAUDOS LOCALES'!A:D,3,FALSE),0)</f>
        <v>0</v>
      </c>
      <c r="U4735" s="11">
        <f>IFERROR(VLOOKUP(Tabla1[[#This Row],[FECHA]],'RECAUDOS EXTERNOS'!A:D,4,FALSE),0)</f>
        <v>1</v>
      </c>
      <c r="V4735" s="9">
        <f>IFERROR(VLOOKUP(Tabla1[[#This Row],[FECHA]],'RECAUDOS EXTERNOS'!A:D,3,FALSE),0)</f>
        <v>134916</v>
      </c>
    </row>
    <row r="4736" spans="1:22" x14ac:dyDescent="0.25">
      <c r="A4736" s="1">
        <v>42295</v>
      </c>
      <c r="B4736" s="3" t="s">
        <v>4</v>
      </c>
      <c r="C4736" s="2">
        <v>42278</v>
      </c>
      <c r="D4736" s="5">
        <f>YEAR(Tabla1[[#This Row],[FECHA]])</f>
        <v>2015</v>
      </c>
      <c r="E4736" s="5">
        <f>IFERROR(VLOOKUP(Tabla1[[#This Row],[FECHA]],'COMPARENDOS TOTALES'!A:D,4,FALSE),0)</f>
        <v>23</v>
      </c>
      <c r="F4736" s="9">
        <f>IFERROR(VLOOKUP(Tabla1[[#This Row],[FECHA]],'COMPARENDOS TOTALES'!A:D,3,FALSE),0)</f>
        <v>14195836</v>
      </c>
      <c r="G4736" s="5">
        <f>IFERROR(VLOOKUP(Tabla1[[#This Row],[FECHA]],EXONERACIONES!A:D,4,FALSE),0)</f>
        <v>0</v>
      </c>
      <c r="H4736" s="9">
        <f>IFERROR(VLOOKUP(Tabla1[[#This Row],[FECHA]],EXONERACIONES!A:D,3,FALSE),0)</f>
        <v>0</v>
      </c>
      <c r="I4736" s="5">
        <f>IFERROR(VLOOKUP(Tabla1[[#This Row],[FECHA]],'SIMIT CON RES'!A:D,4,FALSE),0)</f>
        <v>10</v>
      </c>
      <c r="J4736" s="9">
        <f>IFERROR(VLOOKUP(Tabla1[[#This Row],[FECHA]],'SIMIT CON RES'!A:D,3,FALSE),0)</f>
        <v>6443500</v>
      </c>
      <c r="K4736">
        <f>IFERROR(VLOOKUP(Tabla1[[#This Row],[FECHA]],'SIMIT SIN RES'!A:D,4,FALSE),0)</f>
        <v>6</v>
      </c>
      <c r="L4736" s="9">
        <f>IFERROR(VLOOKUP(Tabla1[[#This Row],[FECHA]],'SIMIT SIN RES'!A:D,3,FALSE),0)</f>
        <v>3543925</v>
      </c>
      <c r="M4736" s="5">
        <f>IFERROR(VLOOKUP(Tabla1[[#This Row],[FECHA]],'RECAUDOS DE COMPARENDOS'!A:D,4,FALSE),0)</f>
        <v>0</v>
      </c>
      <c r="N4736" s="9">
        <f>IFERROR(VLOOKUP(Tabla1[[#This Row],[FECHA]],'RECAUDOS DE COMPARENDOS'!A:D,3,FALSE),0)</f>
        <v>0</v>
      </c>
      <c r="O4736" s="5">
        <f>IFERROR(VLOOKUP(Tabla1[[#This Row],[FECHA]],'RECAUDOS DE RESOLUCIONES'!A:D,4,FALSE),0)</f>
        <v>0</v>
      </c>
      <c r="P4736" s="9">
        <f>IFERROR(VLOOKUP(Tabla1[[#This Row],[FECHA]],'RECAUDOS DE RESOLUCIONES'!A:D,3,FALSE),0)</f>
        <v>0</v>
      </c>
      <c r="Q473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7</v>
      </c>
      <c r="R4736" s="9">
        <f>Tabla1[V. COMPARENDOS]-(Tabla1[V. EXONERACIONES]+Tabla1[[#This Row],[V. SIMIT CON RESOLUCION]]+Tabla1[[#This Row],[V. SIMIT SIN RESOLUCION]]+Tabla1[[#This Row],[V. RECAUDOS COMPARENDOS]]+Tabla1[[#This Row],[V. RECAUDOS RESOLUCIONES]])</f>
        <v>4208411</v>
      </c>
      <c r="S4736" s="11">
        <f>IFERROR(VLOOKUP(Tabla1[[#This Row],[FECHA]],'RECAUDOS LOCALES'!A:D,4,FALSE),0)</f>
        <v>0</v>
      </c>
      <c r="T4736" s="9">
        <f>IFERROR(VLOOKUP(Tabla1[[#This Row],[FECHA]],'RECAUDOS LOCALES'!A:D,3,FALSE),0)</f>
        <v>0</v>
      </c>
      <c r="U4736" s="11">
        <f>IFERROR(VLOOKUP(Tabla1[[#This Row],[FECHA]],'RECAUDOS EXTERNOS'!A:D,4,FALSE),0)</f>
        <v>0</v>
      </c>
      <c r="V4736" s="9">
        <f>IFERROR(VLOOKUP(Tabla1[[#This Row],[FECHA]],'RECAUDOS EXTERNOS'!A:D,3,FALSE),0)</f>
        <v>0</v>
      </c>
    </row>
    <row r="4737" spans="1:22" x14ac:dyDescent="0.25">
      <c r="A4737" s="1">
        <v>42296</v>
      </c>
      <c r="B4737" s="3" t="s">
        <v>1</v>
      </c>
      <c r="C4737" s="2">
        <v>42278</v>
      </c>
      <c r="D4737" s="5">
        <f>YEAR(Tabla1[[#This Row],[FECHA]])</f>
        <v>2015</v>
      </c>
      <c r="E4737" s="5">
        <f>IFERROR(VLOOKUP(Tabla1[[#This Row],[FECHA]],'COMPARENDOS TOTALES'!A:D,4,FALSE),0)</f>
        <v>62</v>
      </c>
      <c r="F4737" s="9">
        <f>IFERROR(VLOOKUP(Tabla1[[#This Row],[FECHA]],'COMPARENDOS TOTALES'!A:D,3,FALSE),0)</f>
        <v>37392435</v>
      </c>
      <c r="G4737" s="5">
        <f>IFERROR(VLOOKUP(Tabla1[[#This Row],[FECHA]],EXONERACIONES!A:D,4,FALSE),0)</f>
        <v>6</v>
      </c>
      <c r="H4737" s="9">
        <f>IFERROR(VLOOKUP(Tabla1[[#This Row],[FECHA]],EXONERACIONES!A:D,3,FALSE),0)</f>
        <v>3866100</v>
      </c>
      <c r="I4737" s="5">
        <f>IFERROR(VLOOKUP(Tabla1[[#This Row],[FECHA]],'SIMIT CON RES'!A:D,4,FALSE),0)</f>
        <v>24</v>
      </c>
      <c r="J4737" s="9">
        <f>IFERROR(VLOOKUP(Tabla1[[#This Row],[FECHA]],'SIMIT CON RES'!A:D,3,FALSE),0)</f>
        <v>15464400</v>
      </c>
      <c r="K4737">
        <f>IFERROR(VLOOKUP(Tabla1[[#This Row],[FECHA]],'SIMIT SIN RES'!A:D,4,FALSE),0)</f>
        <v>7</v>
      </c>
      <c r="L4737" s="9">
        <f>IFERROR(VLOOKUP(Tabla1[[#This Row],[FECHA]],'SIMIT SIN RES'!A:D,3,FALSE),0)</f>
        <v>3221750</v>
      </c>
      <c r="M4737" s="5">
        <f>IFERROR(VLOOKUP(Tabla1[[#This Row],[FECHA]],'RECAUDOS DE COMPARENDOS'!A:D,4,FALSE),0)</f>
        <v>0</v>
      </c>
      <c r="N4737" s="9">
        <f>IFERROR(VLOOKUP(Tabla1[[#This Row],[FECHA]],'RECAUDOS DE COMPARENDOS'!A:D,3,FALSE),0)</f>
        <v>0</v>
      </c>
      <c r="O4737" s="5">
        <f>IFERROR(VLOOKUP(Tabla1[[#This Row],[FECHA]],'RECAUDOS DE RESOLUCIONES'!A:D,4,FALSE),0)</f>
        <v>0</v>
      </c>
      <c r="P4737" s="9">
        <f>IFERROR(VLOOKUP(Tabla1[[#This Row],[FECHA]],'RECAUDOS DE RESOLUCIONES'!A:D,3,FALSE),0)</f>
        <v>0</v>
      </c>
      <c r="Q473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25</v>
      </c>
      <c r="R4737" s="9">
        <f>Tabla1[V. COMPARENDOS]-(Tabla1[V. EXONERACIONES]+Tabla1[[#This Row],[V. SIMIT CON RESOLUCION]]+Tabla1[[#This Row],[V. SIMIT SIN RESOLUCION]]+Tabla1[[#This Row],[V. RECAUDOS COMPARENDOS]]+Tabla1[[#This Row],[V. RECAUDOS RESOLUCIONES]])</f>
        <v>14840185</v>
      </c>
      <c r="S4737" s="11">
        <f>IFERROR(VLOOKUP(Tabla1[[#This Row],[FECHA]],'RECAUDOS LOCALES'!A:D,4,FALSE),0)</f>
        <v>0</v>
      </c>
      <c r="T4737" s="9">
        <f>IFERROR(VLOOKUP(Tabla1[[#This Row],[FECHA]],'RECAUDOS LOCALES'!A:D,3,FALSE),0)</f>
        <v>0</v>
      </c>
      <c r="U4737" s="11">
        <f>IFERROR(VLOOKUP(Tabla1[[#This Row],[FECHA]],'RECAUDOS EXTERNOS'!A:D,4,FALSE),0)</f>
        <v>82</v>
      </c>
      <c r="V4737" s="9">
        <f>IFERROR(VLOOKUP(Tabla1[[#This Row],[FECHA]],'RECAUDOS EXTERNOS'!A:D,3,FALSE),0)</f>
        <v>21655194</v>
      </c>
    </row>
    <row r="4738" spans="1:22" x14ac:dyDescent="0.25">
      <c r="A4738" s="1">
        <v>42297</v>
      </c>
      <c r="B4738" s="3" t="s">
        <v>2</v>
      </c>
      <c r="C4738" s="2">
        <v>42278</v>
      </c>
      <c r="D4738" s="5">
        <f>YEAR(Tabla1[[#This Row],[FECHA]])</f>
        <v>2015</v>
      </c>
      <c r="E4738" s="5">
        <f>IFERROR(VLOOKUP(Tabla1[[#This Row],[FECHA]],'COMPARENDOS TOTALES'!A:D,4,FALSE),0)</f>
        <v>61</v>
      </c>
      <c r="F4738" s="9">
        <f>IFERROR(VLOOKUP(Tabla1[[#This Row],[FECHA]],'COMPARENDOS TOTALES'!A:D,3,FALSE),0)</f>
        <v>37136037</v>
      </c>
      <c r="G4738" s="5">
        <f>IFERROR(VLOOKUP(Tabla1[[#This Row],[FECHA]],EXONERACIONES!A:D,4,FALSE),0)</f>
        <v>2</v>
      </c>
      <c r="H4738" s="9">
        <f>IFERROR(VLOOKUP(Tabla1[[#This Row],[FECHA]],EXONERACIONES!A:D,3,FALSE),0)</f>
        <v>1288700</v>
      </c>
      <c r="I4738" s="5">
        <f>IFERROR(VLOOKUP(Tabla1[[#This Row],[FECHA]],'SIMIT CON RES'!A:D,4,FALSE),0)</f>
        <v>28</v>
      </c>
      <c r="J4738" s="9">
        <f>IFERROR(VLOOKUP(Tabla1[[#This Row],[FECHA]],'SIMIT CON RES'!A:D,3,FALSE),0)</f>
        <v>18041800</v>
      </c>
      <c r="K4738">
        <f>IFERROR(VLOOKUP(Tabla1[[#This Row],[FECHA]],'SIMIT SIN RES'!A:D,4,FALSE),0)</f>
        <v>13</v>
      </c>
      <c r="L4738" s="9">
        <f>IFERROR(VLOOKUP(Tabla1[[#This Row],[FECHA]],'SIMIT SIN RES'!A:D,3,FALSE),0)</f>
        <v>7259677</v>
      </c>
      <c r="M4738" s="5">
        <f>IFERROR(VLOOKUP(Tabla1[[#This Row],[FECHA]],'RECAUDOS DE COMPARENDOS'!A:D,4,FALSE),0)</f>
        <v>1</v>
      </c>
      <c r="N4738" s="9">
        <f>IFERROR(VLOOKUP(Tabla1[[#This Row],[FECHA]],'RECAUDOS DE COMPARENDOS'!A:D,3,FALSE),0)</f>
        <v>644350</v>
      </c>
      <c r="O4738" s="5">
        <f>IFERROR(VLOOKUP(Tabla1[[#This Row],[FECHA]],'RECAUDOS DE RESOLUCIONES'!A:D,4,FALSE),0)</f>
        <v>0</v>
      </c>
      <c r="P4738" s="9">
        <f>IFERROR(VLOOKUP(Tabla1[[#This Row],[FECHA]],'RECAUDOS DE RESOLUCIONES'!A:D,3,FALSE),0)</f>
        <v>0</v>
      </c>
      <c r="Q473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17</v>
      </c>
      <c r="R4738" s="9">
        <f>Tabla1[V. COMPARENDOS]-(Tabla1[V. EXONERACIONES]+Tabla1[[#This Row],[V. SIMIT CON RESOLUCION]]+Tabla1[[#This Row],[V. SIMIT SIN RESOLUCION]]+Tabla1[[#This Row],[V. RECAUDOS COMPARENDOS]]+Tabla1[[#This Row],[V. RECAUDOS RESOLUCIONES]])</f>
        <v>9901510</v>
      </c>
      <c r="S4738" s="11">
        <f>IFERROR(VLOOKUP(Tabla1[[#This Row],[FECHA]],'RECAUDOS LOCALES'!A:D,4,FALSE),0)</f>
        <v>4</v>
      </c>
      <c r="T4738" s="9">
        <f>IFERROR(VLOOKUP(Tabla1[[#This Row],[FECHA]],'RECAUDOS LOCALES'!A:D,3,FALSE),0)</f>
        <v>366064</v>
      </c>
      <c r="U4738" s="11">
        <f>IFERROR(VLOOKUP(Tabla1[[#This Row],[FECHA]],'RECAUDOS EXTERNOS'!A:D,4,FALSE),0)</f>
        <v>68</v>
      </c>
      <c r="V4738" s="9">
        <f>IFERROR(VLOOKUP(Tabla1[[#This Row],[FECHA]],'RECAUDOS EXTERNOS'!A:D,3,FALSE),0)</f>
        <v>19910556</v>
      </c>
    </row>
    <row r="4739" spans="1:22" x14ac:dyDescent="0.25">
      <c r="A4739" s="1">
        <v>42298</v>
      </c>
      <c r="B4739" s="3" t="s">
        <v>3</v>
      </c>
      <c r="C4739" s="2">
        <v>42278</v>
      </c>
      <c r="D4739" s="5">
        <f>YEAR(Tabla1[[#This Row],[FECHA]])</f>
        <v>2015</v>
      </c>
      <c r="E4739" s="5">
        <f>IFERROR(VLOOKUP(Tabla1[[#This Row],[FECHA]],'COMPARENDOS TOTALES'!A:D,4,FALSE),0)</f>
        <v>62</v>
      </c>
      <c r="F4739" s="9">
        <f>IFERROR(VLOOKUP(Tabla1[[#This Row],[FECHA]],'COMPARENDOS TOTALES'!A:D,3,FALSE),0)</f>
        <v>38801949</v>
      </c>
      <c r="G4739" s="5">
        <f>IFERROR(VLOOKUP(Tabla1[[#This Row],[FECHA]],EXONERACIONES!A:D,4,FALSE),0)</f>
        <v>3</v>
      </c>
      <c r="H4739" s="9">
        <f>IFERROR(VLOOKUP(Tabla1[[#This Row],[FECHA]],EXONERACIONES!A:D,3,FALSE),0)</f>
        <v>1933050</v>
      </c>
      <c r="I4739" s="5">
        <f>IFERROR(VLOOKUP(Tabla1[[#This Row],[FECHA]],'SIMIT CON RES'!A:D,4,FALSE),0)</f>
        <v>36</v>
      </c>
      <c r="J4739" s="9">
        <f>IFERROR(VLOOKUP(Tabla1[[#This Row],[FECHA]],'SIMIT CON RES'!A:D,3,FALSE),0)</f>
        <v>23196600</v>
      </c>
      <c r="K4739">
        <f>IFERROR(VLOOKUP(Tabla1[[#This Row],[FECHA]],'SIMIT SIN RES'!A:D,4,FALSE),0)</f>
        <v>7</v>
      </c>
      <c r="L4739" s="9">
        <f>IFERROR(VLOOKUP(Tabla1[[#This Row],[FECHA]],'SIMIT SIN RES'!A:D,3,FALSE),0)</f>
        <v>4510450</v>
      </c>
      <c r="M4739" s="5">
        <f>IFERROR(VLOOKUP(Tabla1[[#This Row],[FECHA]],'RECAUDOS DE COMPARENDOS'!A:D,4,FALSE),0)</f>
        <v>0</v>
      </c>
      <c r="N4739" s="9">
        <f>IFERROR(VLOOKUP(Tabla1[[#This Row],[FECHA]],'RECAUDOS DE COMPARENDOS'!A:D,3,FALSE),0)</f>
        <v>0</v>
      </c>
      <c r="O4739" s="5">
        <f>IFERROR(VLOOKUP(Tabla1[[#This Row],[FECHA]],'RECAUDOS DE RESOLUCIONES'!A:D,4,FALSE),0)</f>
        <v>0</v>
      </c>
      <c r="P4739" s="9">
        <f>IFERROR(VLOOKUP(Tabla1[[#This Row],[FECHA]],'RECAUDOS DE RESOLUCIONES'!A:D,3,FALSE),0)</f>
        <v>0</v>
      </c>
      <c r="Q473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16</v>
      </c>
      <c r="R4739" s="9">
        <f>Tabla1[V. COMPARENDOS]-(Tabla1[V. EXONERACIONES]+Tabla1[[#This Row],[V. SIMIT CON RESOLUCION]]+Tabla1[[#This Row],[V. SIMIT SIN RESOLUCION]]+Tabla1[[#This Row],[V. RECAUDOS COMPARENDOS]]+Tabla1[[#This Row],[V. RECAUDOS RESOLUCIONES]])</f>
        <v>9161849</v>
      </c>
      <c r="S4739" s="11">
        <f>IFERROR(VLOOKUP(Tabla1[[#This Row],[FECHA]],'RECAUDOS LOCALES'!A:D,4,FALSE),0)</f>
        <v>1</v>
      </c>
      <c r="T4739" s="9">
        <f>IFERROR(VLOOKUP(Tabla1[[#This Row],[FECHA]],'RECAUDOS LOCALES'!A:D,3,FALSE),0)</f>
        <v>161518</v>
      </c>
      <c r="U4739" s="11">
        <f>IFERROR(VLOOKUP(Tabla1[[#This Row],[FECHA]],'RECAUDOS EXTERNOS'!A:D,4,FALSE),0)</f>
        <v>72</v>
      </c>
      <c r="V4739" s="9">
        <f>IFERROR(VLOOKUP(Tabla1[[#This Row],[FECHA]],'RECAUDOS EXTERNOS'!A:D,3,FALSE),0)</f>
        <v>18533521</v>
      </c>
    </row>
    <row r="4740" spans="1:22" x14ac:dyDescent="0.25">
      <c r="A4740" s="1">
        <v>42299</v>
      </c>
      <c r="B4740" s="3" t="s">
        <v>6</v>
      </c>
      <c r="C4740" s="2">
        <v>42278</v>
      </c>
      <c r="D4740" s="5">
        <f>YEAR(Tabla1[[#This Row],[FECHA]])</f>
        <v>2015</v>
      </c>
      <c r="E4740" s="5">
        <f>IFERROR(VLOOKUP(Tabla1[[#This Row],[FECHA]],'COMPARENDOS TOTALES'!A:D,4,FALSE),0)</f>
        <v>43</v>
      </c>
      <c r="F4740" s="9">
        <f>IFERROR(VLOOKUP(Tabla1[[#This Row],[FECHA]],'COMPARENDOS TOTALES'!A:D,3,FALSE),0)</f>
        <v>25673319</v>
      </c>
      <c r="G4740" s="5">
        <f>IFERROR(VLOOKUP(Tabla1[[#This Row],[FECHA]],EXONERACIONES!A:D,4,FALSE),0)</f>
        <v>3</v>
      </c>
      <c r="H4740" s="9">
        <f>IFERROR(VLOOKUP(Tabla1[[#This Row],[FECHA]],EXONERACIONES!A:D,3,FALSE),0)</f>
        <v>1933050</v>
      </c>
      <c r="I4740" s="5">
        <f>IFERROR(VLOOKUP(Tabla1[[#This Row],[FECHA]],'SIMIT CON RES'!A:D,4,FALSE),0)</f>
        <v>21</v>
      </c>
      <c r="J4740" s="9">
        <f>IFERROR(VLOOKUP(Tabla1[[#This Row],[FECHA]],'SIMIT CON RES'!A:D,3,FALSE),0)</f>
        <v>13531350</v>
      </c>
      <c r="K4740">
        <f>IFERROR(VLOOKUP(Tabla1[[#This Row],[FECHA]],'SIMIT SIN RES'!A:D,4,FALSE),0)</f>
        <v>3</v>
      </c>
      <c r="L4740" s="9">
        <f>IFERROR(VLOOKUP(Tabla1[[#This Row],[FECHA]],'SIMIT SIN RES'!A:D,3,FALSE),0)</f>
        <v>1288700</v>
      </c>
      <c r="M4740" s="5">
        <f>IFERROR(VLOOKUP(Tabla1[[#This Row],[FECHA]],'RECAUDOS DE COMPARENDOS'!A:D,4,FALSE),0)</f>
        <v>0</v>
      </c>
      <c r="N4740" s="9">
        <f>IFERROR(VLOOKUP(Tabla1[[#This Row],[FECHA]],'RECAUDOS DE COMPARENDOS'!A:D,3,FALSE),0)</f>
        <v>0</v>
      </c>
      <c r="O4740" s="5">
        <f>IFERROR(VLOOKUP(Tabla1[[#This Row],[FECHA]],'RECAUDOS DE RESOLUCIONES'!A:D,4,FALSE),0)</f>
        <v>0</v>
      </c>
      <c r="P4740" s="9">
        <f>IFERROR(VLOOKUP(Tabla1[[#This Row],[FECHA]],'RECAUDOS DE RESOLUCIONES'!A:D,3,FALSE),0)</f>
        <v>0</v>
      </c>
      <c r="Q474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16</v>
      </c>
      <c r="R4740" s="9">
        <f>Tabla1[V. COMPARENDOS]-(Tabla1[V. EXONERACIONES]+Tabla1[[#This Row],[V. SIMIT CON RESOLUCION]]+Tabla1[[#This Row],[V. SIMIT SIN RESOLUCION]]+Tabla1[[#This Row],[V. RECAUDOS COMPARENDOS]]+Tabla1[[#This Row],[V. RECAUDOS RESOLUCIONES]])</f>
        <v>8920219</v>
      </c>
      <c r="S4740" s="11">
        <f>IFERROR(VLOOKUP(Tabla1[[#This Row],[FECHA]],'RECAUDOS LOCALES'!A:D,4,FALSE),0)</f>
        <v>0</v>
      </c>
      <c r="T4740" s="9">
        <f>IFERROR(VLOOKUP(Tabla1[[#This Row],[FECHA]],'RECAUDOS LOCALES'!A:D,3,FALSE),0)</f>
        <v>0</v>
      </c>
      <c r="U4740" s="11">
        <f>IFERROR(VLOOKUP(Tabla1[[#This Row],[FECHA]],'RECAUDOS EXTERNOS'!A:D,4,FALSE),0)</f>
        <v>75</v>
      </c>
      <c r="V4740" s="9">
        <f>IFERROR(VLOOKUP(Tabla1[[#This Row],[FECHA]],'RECAUDOS EXTERNOS'!A:D,3,FALSE),0)</f>
        <v>21186442</v>
      </c>
    </row>
    <row r="4741" spans="1:22" x14ac:dyDescent="0.25">
      <c r="A4741" s="1">
        <v>42300</v>
      </c>
      <c r="B4741" s="3" t="s">
        <v>0</v>
      </c>
      <c r="C4741" s="2">
        <v>42278</v>
      </c>
      <c r="D4741" s="5">
        <f>YEAR(Tabla1[[#This Row],[FECHA]])</f>
        <v>2015</v>
      </c>
      <c r="E4741" s="5">
        <f>IFERROR(VLOOKUP(Tabla1[[#This Row],[FECHA]],'COMPARENDOS TOTALES'!A:D,4,FALSE),0)</f>
        <v>54</v>
      </c>
      <c r="F4741" s="9">
        <f>IFERROR(VLOOKUP(Tabla1[[#This Row],[FECHA]],'COMPARENDOS TOTALES'!A:D,3,FALSE),0)</f>
        <v>33465926</v>
      </c>
      <c r="G4741" s="5">
        <f>IFERROR(VLOOKUP(Tabla1[[#This Row],[FECHA]],EXONERACIONES!A:D,4,FALSE),0)</f>
        <v>3</v>
      </c>
      <c r="H4741" s="9">
        <f>IFERROR(VLOOKUP(Tabla1[[#This Row],[FECHA]],EXONERACIONES!A:D,3,FALSE),0)</f>
        <v>1933050</v>
      </c>
      <c r="I4741" s="5">
        <f>IFERROR(VLOOKUP(Tabla1[[#This Row],[FECHA]],'SIMIT CON RES'!A:D,4,FALSE),0)</f>
        <v>21</v>
      </c>
      <c r="J4741" s="9">
        <f>IFERROR(VLOOKUP(Tabla1[[#This Row],[FECHA]],'SIMIT CON RES'!A:D,3,FALSE),0)</f>
        <v>13531350</v>
      </c>
      <c r="K4741">
        <f>IFERROR(VLOOKUP(Tabla1[[#This Row],[FECHA]],'SIMIT SIN RES'!A:D,4,FALSE),0)</f>
        <v>8</v>
      </c>
      <c r="L4741" s="9">
        <f>IFERROR(VLOOKUP(Tabla1[[#This Row],[FECHA]],'SIMIT SIN RES'!A:D,3,FALSE),0)</f>
        <v>5154800</v>
      </c>
      <c r="M4741" s="5">
        <f>IFERROR(VLOOKUP(Tabla1[[#This Row],[FECHA]],'RECAUDOS DE COMPARENDOS'!A:D,4,FALSE),0)</f>
        <v>0</v>
      </c>
      <c r="N4741" s="9">
        <f>IFERROR(VLOOKUP(Tabla1[[#This Row],[FECHA]],'RECAUDOS DE COMPARENDOS'!A:D,3,FALSE),0)</f>
        <v>0</v>
      </c>
      <c r="O4741" s="5">
        <f>IFERROR(VLOOKUP(Tabla1[[#This Row],[FECHA]],'RECAUDOS DE RESOLUCIONES'!A:D,4,FALSE),0)</f>
        <v>0</v>
      </c>
      <c r="P4741" s="9">
        <f>IFERROR(VLOOKUP(Tabla1[[#This Row],[FECHA]],'RECAUDOS DE RESOLUCIONES'!A:D,3,FALSE),0)</f>
        <v>0</v>
      </c>
      <c r="Q474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22</v>
      </c>
      <c r="R4741" s="9">
        <f>Tabla1[V. COMPARENDOS]-(Tabla1[V. EXONERACIONES]+Tabla1[[#This Row],[V. SIMIT CON RESOLUCION]]+Tabla1[[#This Row],[V. SIMIT SIN RESOLUCION]]+Tabla1[[#This Row],[V. RECAUDOS COMPARENDOS]]+Tabla1[[#This Row],[V. RECAUDOS RESOLUCIONES]])</f>
        <v>12846726</v>
      </c>
      <c r="S4741" s="11">
        <f>IFERROR(VLOOKUP(Tabla1[[#This Row],[FECHA]],'RECAUDOS LOCALES'!A:D,4,FALSE),0)</f>
        <v>0</v>
      </c>
      <c r="T4741" s="9">
        <f>IFERROR(VLOOKUP(Tabla1[[#This Row],[FECHA]],'RECAUDOS LOCALES'!A:D,3,FALSE),0)</f>
        <v>0</v>
      </c>
      <c r="U4741" s="11">
        <f>IFERROR(VLOOKUP(Tabla1[[#This Row],[FECHA]],'RECAUDOS EXTERNOS'!A:D,4,FALSE),0)</f>
        <v>66</v>
      </c>
      <c r="V4741" s="9">
        <f>IFERROR(VLOOKUP(Tabla1[[#This Row],[FECHA]],'RECAUDOS EXTERNOS'!A:D,3,FALSE),0)</f>
        <v>14692180</v>
      </c>
    </row>
    <row r="4742" spans="1:22" x14ac:dyDescent="0.25">
      <c r="A4742" s="1">
        <v>42301</v>
      </c>
      <c r="B4742" s="3" t="s">
        <v>5</v>
      </c>
      <c r="C4742" s="2">
        <v>42278</v>
      </c>
      <c r="D4742" s="5">
        <f>YEAR(Tabla1[[#This Row],[FECHA]])</f>
        <v>2015</v>
      </c>
      <c r="E4742" s="5">
        <f>IFERROR(VLOOKUP(Tabla1[[#This Row],[FECHA]],'COMPARENDOS TOTALES'!A:D,4,FALSE),0)</f>
        <v>11</v>
      </c>
      <c r="F4742" s="9">
        <f>IFERROR(VLOOKUP(Tabla1[[#This Row],[FECHA]],'COMPARENDOS TOTALES'!A:D,3,FALSE),0)</f>
        <v>6644859</v>
      </c>
      <c r="G4742" s="5">
        <f>IFERROR(VLOOKUP(Tabla1[[#This Row],[FECHA]],EXONERACIONES!A:D,4,FALSE),0)</f>
        <v>0</v>
      </c>
      <c r="H4742" s="9">
        <f>IFERROR(VLOOKUP(Tabla1[[#This Row],[FECHA]],EXONERACIONES!A:D,3,FALSE),0)</f>
        <v>0</v>
      </c>
      <c r="I4742" s="5">
        <f>IFERROR(VLOOKUP(Tabla1[[#This Row],[FECHA]],'SIMIT CON RES'!A:D,4,FALSE),0)</f>
        <v>5</v>
      </c>
      <c r="J4742" s="9">
        <f>IFERROR(VLOOKUP(Tabla1[[#This Row],[FECHA]],'SIMIT CON RES'!A:D,3,FALSE),0)</f>
        <v>3221750</v>
      </c>
      <c r="K4742">
        <f>IFERROR(VLOOKUP(Tabla1[[#This Row],[FECHA]],'SIMIT SIN RES'!A:D,4,FALSE),0)</f>
        <v>3</v>
      </c>
      <c r="L4742" s="9">
        <f>IFERROR(VLOOKUP(Tabla1[[#This Row],[FECHA]],'SIMIT SIN RES'!A:D,3,FALSE),0)</f>
        <v>1610875</v>
      </c>
      <c r="M4742" s="5">
        <f>IFERROR(VLOOKUP(Tabla1[[#This Row],[FECHA]],'RECAUDOS DE COMPARENDOS'!A:D,4,FALSE),0)</f>
        <v>0</v>
      </c>
      <c r="N4742" s="9">
        <f>IFERROR(VLOOKUP(Tabla1[[#This Row],[FECHA]],'RECAUDOS DE COMPARENDOS'!A:D,3,FALSE),0)</f>
        <v>0</v>
      </c>
      <c r="O4742" s="5">
        <f>IFERROR(VLOOKUP(Tabla1[[#This Row],[FECHA]],'RECAUDOS DE RESOLUCIONES'!A:D,4,FALSE),0)</f>
        <v>0</v>
      </c>
      <c r="P4742" s="9">
        <f>IFERROR(VLOOKUP(Tabla1[[#This Row],[FECHA]],'RECAUDOS DE RESOLUCIONES'!A:D,3,FALSE),0)</f>
        <v>0</v>
      </c>
      <c r="Q474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4742" s="9">
        <f>Tabla1[V. COMPARENDOS]-(Tabla1[V. EXONERACIONES]+Tabla1[[#This Row],[V. SIMIT CON RESOLUCION]]+Tabla1[[#This Row],[V. SIMIT SIN RESOLUCION]]+Tabla1[[#This Row],[V. RECAUDOS COMPARENDOS]]+Tabla1[[#This Row],[V. RECAUDOS RESOLUCIONES]])</f>
        <v>1812234</v>
      </c>
      <c r="S4742" s="11">
        <f>IFERROR(VLOOKUP(Tabla1[[#This Row],[FECHA]],'RECAUDOS LOCALES'!A:D,4,FALSE),0)</f>
        <v>0</v>
      </c>
      <c r="T4742" s="9">
        <f>IFERROR(VLOOKUP(Tabla1[[#This Row],[FECHA]],'RECAUDOS LOCALES'!A:D,3,FALSE),0)</f>
        <v>0</v>
      </c>
      <c r="U4742" s="11">
        <f>IFERROR(VLOOKUP(Tabla1[[#This Row],[FECHA]],'RECAUDOS EXTERNOS'!A:D,4,FALSE),0)</f>
        <v>4</v>
      </c>
      <c r="V4742" s="9">
        <f>IFERROR(VLOOKUP(Tabla1[[#This Row],[FECHA]],'RECAUDOS EXTERNOS'!A:D,3,FALSE),0)</f>
        <v>1580358</v>
      </c>
    </row>
    <row r="4743" spans="1:22" x14ac:dyDescent="0.25">
      <c r="A4743" s="1">
        <v>42302</v>
      </c>
      <c r="B4743" s="3" t="s">
        <v>4</v>
      </c>
      <c r="C4743" s="2">
        <v>42278</v>
      </c>
      <c r="D4743" s="5">
        <f>YEAR(Tabla1[[#This Row],[FECHA]])</f>
        <v>2015</v>
      </c>
      <c r="E4743" s="5">
        <f>IFERROR(VLOOKUP(Tabla1[[#This Row],[FECHA]],'COMPARENDOS TOTALES'!A:D,4,FALSE),0)</f>
        <v>11</v>
      </c>
      <c r="F4743" s="9">
        <f>IFERROR(VLOOKUP(Tabla1[[#This Row],[FECHA]],'COMPARENDOS TOTALES'!A:D,3,FALSE),0)</f>
        <v>6967034</v>
      </c>
      <c r="G4743" s="5">
        <f>IFERROR(VLOOKUP(Tabla1[[#This Row],[FECHA]],EXONERACIONES!A:D,4,FALSE),0)</f>
        <v>1</v>
      </c>
      <c r="H4743" s="9">
        <f>IFERROR(VLOOKUP(Tabla1[[#This Row],[FECHA]],EXONERACIONES!A:D,3,FALSE),0)</f>
        <v>644350</v>
      </c>
      <c r="I4743" s="5">
        <f>IFERROR(VLOOKUP(Tabla1[[#This Row],[FECHA]],'SIMIT CON RES'!A:D,4,FALSE),0)</f>
        <v>6</v>
      </c>
      <c r="J4743" s="9">
        <f>IFERROR(VLOOKUP(Tabla1[[#This Row],[FECHA]],'SIMIT CON RES'!A:D,3,FALSE),0)</f>
        <v>3866100</v>
      </c>
      <c r="K4743">
        <f>IFERROR(VLOOKUP(Tabla1[[#This Row],[FECHA]],'SIMIT SIN RES'!A:D,4,FALSE),0)</f>
        <v>3</v>
      </c>
      <c r="L4743" s="9">
        <f>IFERROR(VLOOKUP(Tabla1[[#This Row],[FECHA]],'SIMIT SIN RES'!A:D,3,FALSE),0)</f>
        <v>1933050</v>
      </c>
      <c r="M4743" s="5">
        <f>IFERROR(VLOOKUP(Tabla1[[#This Row],[FECHA]],'RECAUDOS DE COMPARENDOS'!A:D,4,FALSE),0)</f>
        <v>0</v>
      </c>
      <c r="N4743" s="9">
        <f>IFERROR(VLOOKUP(Tabla1[[#This Row],[FECHA]],'RECAUDOS DE COMPARENDOS'!A:D,3,FALSE),0)</f>
        <v>0</v>
      </c>
      <c r="O4743" s="5">
        <f>IFERROR(VLOOKUP(Tabla1[[#This Row],[FECHA]],'RECAUDOS DE RESOLUCIONES'!A:D,4,FALSE),0)</f>
        <v>0</v>
      </c>
      <c r="P4743" s="9">
        <f>IFERROR(VLOOKUP(Tabla1[[#This Row],[FECHA]],'RECAUDOS DE RESOLUCIONES'!A:D,3,FALSE),0)</f>
        <v>0</v>
      </c>
      <c r="Q474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743" s="9">
        <f>Tabla1[V. COMPARENDOS]-(Tabla1[V. EXONERACIONES]+Tabla1[[#This Row],[V. SIMIT CON RESOLUCION]]+Tabla1[[#This Row],[V. SIMIT SIN RESOLUCION]]+Tabla1[[#This Row],[V. RECAUDOS COMPARENDOS]]+Tabla1[[#This Row],[V. RECAUDOS RESOLUCIONES]])</f>
        <v>523534</v>
      </c>
      <c r="S4743" s="11">
        <f>IFERROR(VLOOKUP(Tabla1[[#This Row],[FECHA]],'RECAUDOS LOCALES'!A:D,4,FALSE),0)</f>
        <v>0</v>
      </c>
      <c r="T4743" s="9">
        <f>IFERROR(VLOOKUP(Tabla1[[#This Row],[FECHA]],'RECAUDOS LOCALES'!A:D,3,FALSE),0)</f>
        <v>0</v>
      </c>
      <c r="U4743" s="11">
        <f>IFERROR(VLOOKUP(Tabla1[[#This Row],[FECHA]],'RECAUDOS EXTERNOS'!A:D,4,FALSE),0)</f>
        <v>1</v>
      </c>
      <c r="V4743" s="9">
        <f>IFERROR(VLOOKUP(Tabla1[[#This Row],[FECHA]],'RECAUDOS EXTERNOS'!A:D,3,FALSE),0)</f>
        <v>336275</v>
      </c>
    </row>
    <row r="4744" spans="1:22" x14ac:dyDescent="0.25">
      <c r="A4744" s="1">
        <v>42303</v>
      </c>
      <c r="B4744" s="3" t="s">
        <v>1</v>
      </c>
      <c r="C4744" s="2">
        <v>42278</v>
      </c>
      <c r="D4744" s="5">
        <f>YEAR(Tabla1[[#This Row],[FECHA]])</f>
        <v>2015</v>
      </c>
      <c r="E4744" s="5">
        <f>IFERROR(VLOOKUP(Tabla1[[#This Row],[FECHA]],'COMPARENDOS TOTALES'!A:D,4,FALSE),0)</f>
        <v>36</v>
      </c>
      <c r="F4744" s="9">
        <f>IFERROR(VLOOKUP(Tabla1[[#This Row],[FECHA]],'COMPARENDOS TOTALES'!A:D,3,FALSE),0)</f>
        <v>22391161</v>
      </c>
      <c r="G4744" s="5">
        <f>IFERROR(VLOOKUP(Tabla1[[#This Row],[FECHA]],EXONERACIONES!A:D,4,FALSE),0)</f>
        <v>2</v>
      </c>
      <c r="H4744" s="9">
        <f>IFERROR(VLOOKUP(Tabla1[[#This Row],[FECHA]],EXONERACIONES!A:D,3,FALSE),0)</f>
        <v>1288700</v>
      </c>
      <c r="I4744" s="5">
        <f>IFERROR(VLOOKUP(Tabla1[[#This Row],[FECHA]],'SIMIT CON RES'!A:D,4,FALSE),0)</f>
        <v>18</v>
      </c>
      <c r="J4744" s="9">
        <f>IFERROR(VLOOKUP(Tabla1[[#This Row],[FECHA]],'SIMIT CON RES'!A:D,3,FALSE),0)</f>
        <v>11598300</v>
      </c>
      <c r="K4744">
        <f>IFERROR(VLOOKUP(Tabla1[[#This Row],[FECHA]],'SIMIT SIN RES'!A:D,4,FALSE),0)</f>
        <v>3</v>
      </c>
      <c r="L4744" s="9">
        <f>IFERROR(VLOOKUP(Tabla1[[#This Row],[FECHA]],'SIMIT SIN RES'!A:D,3,FALSE),0)</f>
        <v>1610875</v>
      </c>
      <c r="M4744" s="5">
        <f>IFERROR(VLOOKUP(Tabla1[[#This Row],[FECHA]],'RECAUDOS DE COMPARENDOS'!A:D,4,FALSE),0)</f>
        <v>0</v>
      </c>
      <c r="N4744" s="9">
        <f>IFERROR(VLOOKUP(Tabla1[[#This Row],[FECHA]],'RECAUDOS DE COMPARENDOS'!A:D,3,FALSE),0)</f>
        <v>0</v>
      </c>
      <c r="O4744" s="5">
        <f>IFERROR(VLOOKUP(Tabla1[[#This Row],[FECHA]],'RECAUDOS DE RESOLUCIONES'!A:D,4,FALSE),0)</f>
        <v>0</v>
      </c>
      <c r="P4744" s="9">
        <f>IFERROR(VLOOKUP(Tabla1[[#This Row],[FECHA]],'RECAUDOS DE RESOLUCIONES'!A:D,3,FALSE),0)</f>
        <v>0</v>
      </c>
      <c r="Q474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13</v>
      </c>
      <c r="R4744" s="9">
        <f>Tabla1[V. COMPARENDOS]-(Tabla1[V. EXONERACIONES]+Tabla1[[#This Row],[V. SIMIT CON RESOLUCION]]+Tabla1[[#This Row],[V. SIMIT SIN RESOLUCION]]+Tabla1[[#This Row],[V. RECAUDOS COMPARENDOS]]+Tabla1[[#This Row],[V. RECAUDOS RESOLUCIONES]])</f>
        <v>7893286</v>
      </c>
      <c r="S4744" s="11">
        <f>IFERROR(VLOOKUP(Tabla1[[#This Row],[FECHA]],'RECAUDOS LOCALES'!A:D,4,FALSE),0)</f>
        <v>1</v>
      </c>
      <c r="T4744" s="9">
        <f>IFERROR(VLOOKUP(Tabla1[[#This Row],[FECHA]],'RECAUDOS LOCALES'!A:D,3,FALSE),0)</f>
        <v>150000</v>
      </c>
      <c r="U4744" s="11">
        <f>IFERROR(VLOOKUP(Tabla1[[#This Row],[FECHA]],'RECAUDOS EXTERNOS'!A:D,4,FALSE),0)</f>
        <v>61</v>
      </c>
      <c r="V4744" s="9">
        <f>IFERROR(VLOOKUP(Tabla1[[#This Row],[FECHA]],'RECAUDOS EXTERNOS'!A:D,3,FALSE),0)</f>
        <v>18173294</v>
      </c>
    </row>
    <row r="4745" spans="1:22" x14ac:dyDescent="0.25">
      <c r="A4745" s="1">
        <v>42304</v>
      </c>
      <c r="B4745" s="3" t="s">
        <v>2</v>
      </c>
      <c r="C4745" s="2">
        <v>42278</v>
      </c>
      <c r="D4745" s="5">
        <f>YEAR(Tabla1[[#This Row],[FECHA]])</f>
        <v>2015</v>
      </c>
      <c r="E4745" s="5">
        <f>IFERROR(VLOOKUP(Tabla1[[#This Row],[FECHA]],'COMPARENDOS TOTALES'!A:D,4,FALSE),0)</f>
        <v>42</v>
      </c>
      <c r="F4745" s="9">
        <f>IFERROR(VLOOKUP(Tabla1[[#This Row],[FECHA]],'COMPARENDOS TOTALES'!A:D,3,FALSE),0)</f>
        <v>26257261</v>
      </c>
      <c r="G4745" s="5">
        <f>IFERROR(VLOOKUP(Tabla1[[#This Row],[FECHA]],EXONERACIONES!A:D,4,FALSE),0)</f>
        <v>1</v>
      </c>
      <c r="H4745" s="9">
        <f>IFERROR(VLOOKUP(Tabla1[[#This Row],[FECHA]],EXONERACIONES!A:D,3,FALSE),0)</f>
        <v>644350</v>
      </c>
      <c r="I4745" s="5">
        <f>IFERROR(VLOOKUP(Tabla1[[#This Row],[FECHA]],'SIMIT CON RES'!A:D,4,FALSE),0)</f>
        <v>25</v>
      </c>
      <c r="J4745" s="9">
        <f>IFERROR(VLOOKUP(Tabla1[[#This Row],[FECHA]],'SIMIT CON RES'!A:D,3,FALSE),0)</f>
        <v>16108750</v>
      </c>
      <c r="K4745">
        <f>IFERROR(VLOOKUP(Tabla1[[#This Row],[FECHA]],'SIMIT SIN RES'!A:D,4,FALSE),0)</f>
        <v>5</v>
      </c>
      <c r="L4745" s="9">
        <f>IFERROR(VLOOKUP(Tabla1[[#This Row],[FECHA]],'SIMIT SIN RES'!A:D,3,FALSE),0)</f>
        <v>2899575</v>
      </c>
      <c r="M4745" s="5">
        <f>IFERROR(VLOOKUP(Tabla1[[#This Row],[FECHA]],'RECAUDOS DE COMPARENDOS'!A:D,4,FALSE),0)</f>
        <v>0</v>
      </c>
      <c r="N4745" s="9">
        <f>IFERROR(VLOOKUP(Tabla1[[#This Row],[FECHA]],'RECAUDOS DE COMPARENDOS'!A:D,3,FALSE),0)</f>
        <v>0</v>
      </c>
      <c r="O4745" s="5">
        <f>IFERROR(VLOOKUP(Tabla1[[#This Row],[FECHA]],'RECAUDOS DE RESOLUCIONES'!A:D,4,FALSE),0)</f>
        <v>0</v>
      </c>
      <c r="P4745" s="9">
        <f>IFERROR(VLOOKUP(Tabla1[[#This Row],[FECHA]],'RECAUDOS DE RESOLUCIONES'!A:D,3,FALSE),0)</f>
        <v>0</v>
      </c>
      <c r="Q474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11</v>
      </c>
      <c r="R4745" s="9">
        <f>Tabla1[V. COMPARENDOS]-(Tabla1[V. EXONERACIONES]+Tabla1[[#This Row],[V. SIMIT CON RESOLUCION]]+Tabla1[[#This Row],[V. SIMIT SIN RESOLUCION]]+Tabla1[[#This Row],[V. RECAUDOS COMPARENDOS]]+Tabla1[[#This Row],[V. RECAUDOS RESOLUCIONES]])</f>
        <v>6604586</v>
      </c>
      <c r="S4745" s="11">
        <f>IFERROR(VLOOKUP(Tabla1[[#This Row],[FECHA]],'RECAUDOS LOCALES'!A:D,4,FALSE),0)</f>
        <v>1</v>
      </c>
      <c r="T4745" s="9">
        <f>IFERROR(VLOOKUP(Tabla1[[#This Row],[FECHA]],'RECAUDOS LOCALES'!A:D,3,FALSE),0)</f>
        <v>56000</v>
      </c>
      <c r="U4745" s="11">
        <f>IFERROR(VLOOKUP(Tabla1[[#This Row],[FECHA]],'RECAUDOS EXTERNOS'!A:D,4,FALSE),0)</f>
        <v>61</v>
      </c>
      <c r="V4745" s="9">
        <f>IFERROR(VLOOKUP(Tabla1[[#This Row],[FECHA]],'RECAUDOS EXTERNOS'!A:D,3,FALSE),0)</f>
        <v>16363670</v>
      </c>
    </row>
    <row r="4746" spans="1:22" x14ac:dyDescent="0.25">
      <c r="A4746" s="1">
        <v>42305</v>
      </c>
      <c r="B4746" s="3" t="s">
        <v>3</v>
      </c>
      <c r="C4746" s="2">
        <v>42278</v>
      </c>
      <c r="D4746" s="5">
        <f>YEAR(Tabla1[[#This Row],[FECHA]])</f>
        <v>2015</v>
      </c>
      <c r="E4746" s="5">
        <f>IFERROR(VLOOKUP(Tabla1[[#This Row],[FECHA]],'COMPARENDOS TOTALES'!A:D,4,FALSE),0)</f>
        <v>49</v>
      </c>
      <c r="F4746" s="9">
        <f>IFERROR(VLOOKUP(Tabla1[[#This Row],[FECHA]],'COMPARENDOS TOTALES'!A:D,3,FALSE),0)</f>
        <v>30465672</v>
      </c>
      <c r="G4746" s="5">
        <f>IFERROR(VLOOKUP(Tabla1[[#This Row],[FECHA]],EXONERACIONES!A:D,4,FALSE),0)</f>
        <v>2</v>
      </c>
      <c r="H4746" s="9">
        <f>IFERROR(VLOOKUP(Tabla1[[#This Row],[FECHA]],EXONERACIONES!A:D,3,FALSE),0)</f>
        <v>1288700</v>
      </c>
      <c r="I4746" s="5">
        <f>IFERROR(VLOOKUP(Tabla1[[#This Row],[FECHA]],'SIMIT CON RES'!A:D,4,FALSE),0)</f>
        <v>26</v>
      </c>
      <c r="J4746" s="9">
        <f>IFERROR(VLOOKUP(Tabla1[[#This Row],[FECHA]],'SIMIT CON RES'!A:D,3,FALSE),0)</f>
        <v>16753100</v>
      </c>
      <c r="K4746">
        <f>IFERROR(VLOOKUP(Tabla1[[#This Row],[FECHA]],'SIMIT SIN RES'!A:D,4,FALSE),0)</f>
        <v>7</v>
      </c>
      <c r="L4746" s="9">
        <f>IFERROR(VLOOKUP(Tabla1[[#This Row],[FECHA]],'SIMIT SIN RES'!A:D,3,FALSE),0)</f>
        <v>4188275</v>
      </c>
      <c r="M4746" s="5">
        <f>IFERROR(VLOOKUP(Tabla1[[#This Row],[FECHA]],'RECAUDOS DE COMPARENDOS'!A:D,4,FALSE),0)</f>
        <v>0</v>
      </c>
      <c r="N4746" s="9">
        <f>IFERROR(VLOOKUP(Tabla1[[#This Row],[FECHA]],'RECAUDOS DE COMPARENDOS'!A:D,3,FALSE),0)</f>
        <v>0</v>
      </c>
      <c r="O4746" s="5">
        <f>IFERROR(VLOOKUP(Tabla1[[#This Row],[FECHA]],'RECAUDOS DE RESOLUCIONES'!A:D,4,FALSE),0)</f>
        <v>0</v>
      </c>
      <c r="P4746" s="9">
        <f>IFERROR(VLOOKUP(Tabla1[[#This Row],[FECHA]],'RECAUDOS DE RESOLUCIONES'!A:D,3,FALSE),0)</f>
        <v>0</v>
      </c>
      <c r="Q474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14</v>
      </c>
      <c r="R4746" s="9">
        <f>Tabla1[V. COMPARENDOS]-(Tabla1[V. EXONERACIONES]+Tabla1[[#This Row],[V. SIMIT CON RESOLUCION]]+Tabla1[[#This Row],[V. SIMIT SIN RESOLUCION]]+Tabla1[[#This Row],[V. RECAUDOS COMPARENDOS]]+Tabla1[[#This Row],[V. RECAUDOS RESOLUCIONES]])</f>
        <v>8235597</v>
      </c>
      <c r="S4746" s="11">
        <f>IFERROR(VLOOKUP(Tabla1[[#This Row],[FECHA]],'RECAUDOS LOCALES'!A:D,4,FALSE),0)</f>
        <v>4</v>
      </c>
      <c r="T4746" s="9">
        <f>IFERROR(VLOOKUP(Tabla1[[#This Row],[FECHA]],'RECAUDOS LOCALES'!A:D,3,FALSE),0)</f>
        <v>890202</v>
      </c>
      <c r="U4746" s="11">
        <f>IFERROR(VLOOKUP(Tabla1[[#This Row],[FECHA]],'RECAUDOS EXTERNOS'!A:D,4,FALSE),0)</f>
        <v>38</v>
      </c>
      <c r="V4746" s="9">
        <f>IFERROR(VLOOKUP(Tabla1[[#This Row],[FECHA]],'RECAUDOS EXTERNOS'!A:D,3,FALSE),0)</f>
        <v>12538751</v>
      </c>
    </row>
    <row r="4747" spans="1:22" x14ac:dyDescent="0.25">
      <c r="A4747" s="1">
        <v>42306</v>
      </c>
      <c r="B4747" s="3" t="s">
        <v>6</v>
      </c>
      <c r="C4747" s="2">
        <v>42278</v>
      </c>
      <c r="D4747" s="5">
        <f>YEAR(Tabla1[[#This Row],[FECHA]])</f>
        <v>2015</v>
      </c>
      <c r="E4747" s="5">
        <f>IFERROR(VLOOKUP(Tabla1[[#This Row],[FECHA]],'COMPARENDOS TOTALES'!A:D,4,FALSE),0)</f>
        <v>47</v>
      </c>
      <c r="F4747" s="9">
        <f>IFERROR(VLOOKUP(Tabla1[[#This Row],[FECHA]],'COMPARENDOS TOTALES'!A:D,3,FALSE),0)</f>
        <v>27485551</v>
      </c>
      <c r="G4747" s="5">
        <f>IFERROR(VLOOKUP(Tabla1[[#This Row],[FECHA]],EXONERACIONES!A:D,4,FALSE),0)</f>
        <v>4</v>
      </c>
      <c r="H4747" s="9">
        <f>IFERROR(VLOOKUP(Tabla1[[#This Row],[FECHA]],EXONERACIONES!A:D,3,FALSE),0)</f>
        <v>2577400</v>
      </c>
      <c r="I4747" s="5">
        <f>IFERROR(VLOOKUP(Tabla1[[#This Row],[FECHA]],'SIMIT CON RES'!A:D,4,FALSE),0)</f>
        <v>17</v>
      </c>
      <c r="J4747" s="9">
        <f>IFERROR(VLOOKUP(Tabla1[[#This Row],[FECHA]],'SIMIT CON RES'!A:D,3,FALSE),0)</f>
        <v>10953950</v>
      </c>
      <c r="K4747">
        <f>IFERROR(VLOOKUP(Tabla1[[#This Row],[FECHA]],'SIMIT SIN RES'!A:D,4,FALSE),0)</f>
        <v>2</v>
      </c>
      <c r="L4747" s="9">
        <f>IFERROR(VLOOKUP(Tabla1[[#This Row],[FECHA]],'SIMIT SIN RES'!A:D,3,FALSE),0)</f>
        <v>845709</v>
      </c>
      <c r="M4747" s="5">
        <f>IFERROR(VLOOKUP(Tabla1[[#This Row],[FECHA]],'RECAUDOS DE COMPARENDOS'!A:D,4,FALSE),0)</f>
        <v>0</v>
      </c>
      <c r="N4747" s="9">
        <f>IFERROR(VLOOKUP(Tabla1[[#This Row],[FECHA]],'RECAUDOS DE COMPARENDOS'!A:D,3,FALSE),0)</f>
        <v>0</v>
      </c>
      <c r="O4747" s="5">
        <f>IFERROR(VLOOKUP(Tabla1[[#This Row],[FECHA]],'RECAUDOS DE RESOLUCIONES'!A:D,4,FALSE),0)</f>
        <v>0</v>
      </c>
      <c r="P4747" s="9">
        <f>IFERROR(VLOOKUP(Tabla1[[#This Row],[FECHA]],'RECAUDOS DE RESOLUCIONES'!A:D,3,FALSE),0)</f>
        <v>0</v>
      </c>
      <c r="Q474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24</v>
      </c>
      <c r="R4747" s="9">
        <f>Tabla1[V. COMPARENDOS]-(Tabla1[V. EXONERACIONES]+Tabla1[[#This Row],[V. SIMIT CON RESOLUCION]]+Tabla1[[#This Row],[V. SIMIT SIN RESOLUCION]]+Tabla1[[#This Row],[V. RECAUDOS COMPARENDOS]]+Tabla1[[#This Row],[V. RECAUDOS RESOLUCIONES]])</f>
        <v>13108492</v>
      </c>
      <c r="S4747" s="11">
        <f>IFERROR(VLOOKUP(Tabla1[[#This Row],[FECHA]],'RECAUDOS LOCALES'!A:D,4,FALSE),0)</f>
        <v>5</v>
      </c>
      <c r="T4747" s="9">
        <f>IFERROR(VLOOKUP(Tabla1[[#This Row],[FECHA]],'RECAUDOS LOCALES'!A:D,3,FALSE),0)</f>
        <v>1179351</v>
      </c>
      <c r="U4747" s="11">
        <f>IFERROR(VLOOKUP(Tabla1[[#This Row],[FECHA]],'RECAUDOS EXTERNOS'!A:D,4,FALSE),0)</f>
        <v>42</v>
      </c>
      <c r="V4747" s="9">
        <f>IFERROR(VLOOKUP(Tabla1[[#This Row],[FECHA]],'RECAUDOS EXTERNOS'!A:D,3,FALSE),0)</f>
        <v>13154389</v>
      </c>
    </row>
    <row r="4748" spans="1:22" x14ac:dyDescent="0.25">
      <c r="A4748" s="1">
        <v>42307</v>
      </c>
      <c r="B4748" s="3" t="s">
        <v>0</v>
      </c>
      <c r="C4748" s="2">
        <v>42278</v>
      </c>
      <c r="D4748" s="5">
        <f>YEAR(Tabla1[[#This Row],[FECHA]])</f>
        <v>2015</v>
      </c>
      <c r="E4748" s="5">
        <f>IFERROR(VLOOKUP(Tabla1[[#This Row],[FECHA]],'COMPARENDOS TOTALES'!A:D,4,FALSE),0)</f>
        <v>52</v>
      </c>
      <c r="F4748" s="9">
        <f>IFERROR(VLOOKUP(Tabla1[[#This Row],[FECHA]],'COMPARENDOS TOTALES'!A:D,3,FALSE),0)</f>
        <v>32217499</v>
      </c>
      <c r="G4748" s="5">
        <f>IFERROR(VLOOKUP(Tabla1[[#This Row],[FECHA]],EXONERACIONES!A:D,4,FALSE),0)</f>
        <v>2</v>
      </c>
      <c r="H4748" s="9">
        <f>IFERROR(VLOOKUP(Tabla1[[#This Row],[FECHA]],EXONERACIONES!A:D,3,FALSE),0)</f>
        <v>1288700</v>
      </c>
      <c r="I4748" s="5">
        <f>IFERROR(VLOOKUP(Tabla1[[#This Row],[FECHA]],'SIMIT CON RES'!A:D,4,FALSE),0)</f>
        <v>31</v>
      </c>
      <c r="J4748" s="9">
        <f>IFERROR(VLOOKUP(Tabla1[[#This Row],[FECHA]],'SIMIT CON RES'!A:D,3,FALSE),0)</f>
        <v>19974850</v>
      </c>
      <c r="K4748">
        <f>IFERROR(VLOOKUP(Tabla1[[#This Row],[FECHA]],'SIMIT SIN RES'!A:D,4,FALSE),0)</f>
        <v>4</v>
      </c>
      <c r="L4748" s="9">
        <f>IFERROR(VLOOKUP(Tabla1[[#This Row],[FECHA]],'SIMIT SIN RES'!A:D,3,FALSE),0)</f>
        <v>2134409</v>
      </c>
      <c r="M4748" s="5">
        <f>IFERROR(VLOOKUP(Tabla1[[#This Row],[FECHA]],'RECAUDOS DE COMPARENDOS'!A:D,4,FALSE),0)</f>
        <v>0</v>
      </c>
      <c r="N4748" s="9">
        <f>IFERROR(VLOOKUP(Tabla1[[#This Row],[FECHA]],'RECAUDOS DE COMPARENDOS'!A:D,3,FALSE),0)</f>
        <v>0</v>
      </c>
      <c r="O4748" s="5">
        <f>IFERROR(VLOOKUP(Tabla1[[#This Row],[FECHA]],'RECAUDOS DE RESOLUCIONES'!A:D,4,FALSE),0)</f>
        <v>0</v>
      </c>
      <c r="P4748" s="9">
        <f>IFERROR(VLOOKUP(Tabla1[[#This Row],[FECHA]],'RECAUDOS DE RESOLUCIONES'!A:D,3,FALSE),0)</f>
        <v>0</v>
      </c>
      <c r="Q474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15</v>
      </c>
      <c r="R4748" s="9">
        <f>Tabla1[V. COMPARENDOS]-(Tabla1[V. EXONERACIONES]+Tabla1[[#This Row],[V. SIMIT CON RESOLUCION]]+Tabla1[[#This Row],[V. SIMIT SIN RESOLUCION]]+Tabla1[[#This Row],[V. RECAUDOS COMPARENDOS]]+Tabla1[[#This Row],[V. RECAUDOS RESOLUCIONES]])</f>
        <v>8819540</v>
      </c>
      <c r="S4748" s="11">
        <f>IFERROR(VLOOKUP(Tabla1[[#This Row],[FECHA]],'RECAUDOS LOCALES'!A:D,4,FALSE),0)</f>
        <v>0</v>
      </c>
      <c r="T4748" s="9">
        <f>IFERROR(VLOOKUP(Tabla1[[#This Row],[FECHA]],'RECAUDOS LOCALES'!A:D,3,FALSE),0)</f>
        <v>0</v>
      </c>
      <c r="U4748" s="11">
        <f>IFERROR(VLOOKUP(Tabla1[[#This Row],[FECHA]],'RECAUDOS EXTERNOS'!A:D,4,FALSE),0)</f>
        <v>54</v>
      </c>
      <c r="V4748" s="9">
        <f>IFERROR(VLOOKUP(Tabla1[[#This Row],[FECHA]],'RECAUDOS EXTERNOS'!A:D,3,FALSE),0)</f>
        <v>17367887</v>
      </c>
    </row>
    <row r="4749" spans="1:22" x14ac:dyDescent="0.25">
      <c r="A4749" s="1">
        <v>42308</v>
      </c>
      <c r="B4749" s="3" t="s">
        <v>5</v>
      </c>
      <c r="C4749" s="2">
        <v>42278</v>
      </c>
      <c r="D4749" s="5">
        <f>YEAR(Tabla1[[#This Row],[FECHA]])</f>
        <v>2015</v>
      </c>
      <c r="E4749" s="5">
        <f>IFERROR(VLOOKUP(Tabla1[[#This Row],[FECHA]],'COMPARENDOS TOTALES'!A:D,4,FALSE),0)</f>
        <v>2</v>
      </c>
      <c r="F4749" s="9">
        <f>IFERROR(VLOOKUP(Tabla1[[#This Row],[FECHA]],'COMPARENDOS TOTALES'!A:D,3,FALSE),0)</f>
        <v>966525</v>
      </c>
      <c r="G4749" s="5">
        <f>IFERROR(VLOOKUP(Tabla1[[#This Row],[FECHA]],EXONERACIONES!A:D,4,FALSE),0)</f>
        <v>0</v>
      </c>
      <c r="H4749" s="9">
        <f>IFERROR(VLOOKUP(Tabla1[[#This Row],[FECHA]],EXONERACIONES!A:D,3,FALSE),0)</f>
        <v>0</v>
      </c>
      <c r="I4749" s="5">
        <f>IFERROR(VLOOKUP(Tabla1[[#This Row],[FECHA]],'SIMIT CON RES'!A:D,4,FALSE),0)</f>
        <v>1</v>
      </c>
      <c r="J4749" s="9">
        <f>IFERROR(VLOOKUP(Tabla1[[#This Row],[FECHA]],'SIMIT CON RES'!A:D,3,FALSE),0)</f>
        <v>644350</v>
      </c>
      <c r="K4749">
        <f>IFERROR(VLOOKUP(Tabla1[[#This Row],[FECHA]],'SIMIT SIN RES'!A:D,4,FALSE),0)</f>
        <v>1</v>
      </c>
      <c r="L4749" s="9">
        <f>IFERROR(VLOOKUP(Tabla1[[#This Row],[FECHA]],'SIMIT SIN RES'!A:D,3,FALSE),0)</f>
        <v>322175</v>
      </c>
      <c r="M4749" s="5">
        <f>IFERROR(VLOOKUP(Tabla1[[#This Row],[FECHA]],'RECAUDOS DE COMPARENDOS'!A:D,4,FALSE),0)</f>
        <v>0</v>
      </c>
      <c r="N4749" s="9">
        <f>IFERROR(VLOOKUP(Tabla1[[#This Row],[FECHA]],'RECAUDOS DE COMPARENDOS'!A:D,3,FALSE),0)</f>
        <v>0</v>
      </c>
      <c r="O4749" s="5">
        <f>IFERROR(VLOOKUP(Tabla1[[#This Row],[FECHA]],'RECAUDOS DE RESOLUCIONES'!A:D,4,FALSE),0)</f>
        <v>0</v>
      </c>
      <c r="P4749" s="9">
        <f>IFERROR(VLOOKUP(Tabla1[[#This Row],[FECHA]],'RECAUDOS DE RESOLUCIONES'!A:D,3,FALSE),0)</f>
        <v>0</v>
      </c>
      <c r="Q474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74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749" s="11">
        <f>IFERROR(VLOOKUP(Tabla1[[#This Row],[FECHA]],'RECAUDOS LOCALES'!A:D,4,FALSE),0)</f>
        <v>0</v>
      </c>
      <c r="T4749" s="9">
        <f>IFERROR(VLOOKUP(Tabla1[[#This Row],[FECHA]],'RECAUDOS LOCALES'!A:D,3,FALSE),0)</f>
        <v>0</v>
      </c>
      <c r="U4749" s="11">
        <f>IFERROR(VLOOKUP(Tabla1[[#This Row],[FECHA]],'RECAUDOS EXTERNOS'!A:D,4,FALSE),0)</f>
        <v>3</v>
      </c>
      <c r="V4749" s="9">
        <f>IFERROR(VLOOKUP(Tabla1[[#This Row],[FECHA]],'RECAUDOS EXTERNOS'!A:D,3,FALSE),0)</f>
        <v>885591</v>
      </c>
    </row>
    <row r="4750" spans="1:22" x14ac:dyDescent="0.25">
      <c r="A4750" s="1">
        <v>42309</v>
      </c>
      <c r="B4750" s="3" t="s">
        <v>4</v>
      </c>
      <c r="C4750" s="2">
        <v>42309</v>
      </c>
      <c r="D4750" s="5">
        <f>YEAR(Tabla1[[#This Row],[FECHA]])</f>
        <v>2015</v>
      </c>
      <c r="E4750" s="5">
        <f>IFERROR(VLOOKUP(Tabla1[[#This Row],[FECHA]],'COMPARENDOS TOTALES'!A:D,4,FALSE),0)</f>
        <v>0</v>
      </c>
      <c r="F4750" s="9">
        <f>IFERROR(VLOOKUP(Tabla1[[#This Row],[FECHA]],'COMPARENDOS TOTALES'!A:D,3,FALSE),0)</f>
        <v>0</v>
      </c>
      <c r="G4750" s="5">
        <f>IFERROR(VLOOKUP(Tabla1[[#This Row],[FECHA]],EXONERACIONES!A:D,4,FALSE),0)</f>
        <v>0</v>
      </c>
      <c r="H4750" s="9">
        <f>IFERROR(VLOOKUP(Tabla1[[#This Row],[FECHA]],EXONERACIONES!A:D,3,FALSE),0)</f>
        <v>0</v>
      </c>
      <c r="I4750" s="5">
        <f>IFERROR(VLOOKUP(Tabla1[[#This Row],[FECHA]],'SIMIT CON RES'!A:D,4,FALSE),0)</f>
        <v>0</v>
      </c>
      <c r="J4750" s="9">
        <f>IFERROR(VLOOKUP(Tabla1[[#This Row],[FECHA]],'SIMIT CON RES'!A:D,3,FALSE),0)</f>
        <v>0</v>
      </c>
      <c r="K4750">
        <f>IFERROR(VLOOKUP(Tabla1[[#This Row],[FECHA]],'SIMIT SIN RES'!A:D,4,FALSE),0)</f>
        <v>0</v>
      </c>
      <c r="L4750" s="9">
        <f>IFERROR(VLOOKUP(Tabla1[[#This Row],[FECHA]],'SIMIT SIN RES'!A:D,3,FALSE),0)</f>
        <v>0</v>
      </c>
      <c r="M4750" s="5">
        <f>IFERROR(VLOOKUP(Tabla1[[#This Row],[FECHA]],'RECAUDOS DE COMPARENDOS'!A:D,4,FALSE),0)</f>
        <v>0</v>
      </c>
      <c r="N4750" s="9">
        <f>IFERROR(VLOOKUP(Tabla1[[#This Row],[FECHA]],'RECAUDOS DE COMPARENDOS'!A:D,3,FALSE),0)</f>
        <v>0</v>
      </c>
      <c r="O4750" s="5">
        <f>IFERROR(VLOOKUP(Tabla1[[#This Row],[FECHA]],'RECAUDOS DE RESOLUCIONES'!A:D,4,FALSE),0)</f>
        <v>0</v>
      </c>
      <c r="P4750" s="9">
        <f>IFERROR(VLOOKUP(Tabla1[[#This Row],[FECHA]],'RECAUDOS DE RESOLUCIONES'!A:D,3,FALSE),0)</f>
        <v>0</v>
      </c>
      <c r="Q475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75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750" s="11">
        <f>IFERROR(VLOOKUP(Tabla1[[#This Row],[FECHA]],'RECAUDOS LOCALES'!A:D,4,FALSE),0)</f>
        <v>0</v>
      </c>
      <c r="T4750" s="9">
        <f>IFERROR(VLOOKUP(Tabla1[[#This Row],[FECHA]],'RECAUDOS LOCALES'!A:D,3,FALSE),0)</f>
        <v>0</v>
      </c>
      <c r="U4750" s="11">
        <f>IFERROR(VLOOKUP(Tabla1[[#This Row],[FECHA]],'RECAUDOS EXTERNOS'!A:D,4,FALSE),0)</f>
        <v>1</v>
      </c>
      <c r="V4750" s="9">
        <f>IFERROR(VLOOKUP(Tabla1[[#This Row],[FECHA]],'RECAUDOS EXTERNOS'!A:D,3,FALSE),0)</f>
        <v>336275</v>
      </c>
    </row>
    <row r="4751" spans="1:22" x14ac:dyDescent="0.25">
      <c r="A4751" s="1">
        <v>42310</v>
      </c>
      <c r="B4751" s="3" t="s">
        <v>1</v>
      </c>
      <c r="C4751" s="2">
        <v>42309</v>
      </c>
      <c r="D4751" s="5">
        <f>YEAR(Tabla1[[#This Row],[FECHA]])</f>
        <v>2015</v>
      </c>
      <c r="E4751" s="5">
        <f>IFERROR(VLOOKUP(Tabla1[[#This Row],[FECHA]],'COMPARENDOS TOTALES'!A:D,4,FALSE),0)</f>
        <v>0</v>
      </c>
      <c r="F4751" s="9">
        <f>IFERROR(VLOOKUP(Tabla1[[#This Row],[FECHA]],'COMPARENDOS TOTALES'!A:D,3,FALSE),0)</f>
        <v>0</v>
      </c>
      <c r="G4751" s="5">
        <f>IFERROR(VLOOKUP(Tabla1[[#This Row],[FECHA]],EXONERACIONES!A:D,4,FALSE),0)</f>
        <v>0</v>
      </c>
      <c r="H4751" s="9">
        <f>IFERROR(VLOOKUP(Tabla1[[#This Row],[FECHA]],EXONERACIONES!A:D,3,FALSE),0)</f>
        <v>0</v>
      </c>
      <c r="I4751" s="5">
        <f>IFERROR(VLOOKUP(Tabla1[[#This Row],[FECHA]],'SIMIT CON RES'!A:D,4,FALSE),0)</f>
        <v>0</v>
      </c>
      <c r="J4751" s="9">
        <f>IFERROR(VLOOKUP(Tabla1[[#This Row],[FECHA]],'SIMIT CON RES'!A:D,3,FALSE),0)</f>
        <v>0</v>
      </c>
      <c r="K4751">
        <f>IFERROR(VLOOKUP(Tabla1[[#This Row],[FECHA]],'SIMIT SIN RES'!A:D,4,FALSE),0)</f>
        <v>0</v>
      </c>
      <c r="L4751" s="9">
        <f>IFERROR(VLOOKUP(Tabla1[[#This Row],[FECHA]],'SIMIT SIN RES'!A:D,3,FALSE),0)</f>
        <v>0</v>
      </c>
      <c r="M4751" s="5">
        <f>IFERROR(VLOOKUP(Tabla1[[#This Row],[FECHA]],'RECAUDOS DE COMPARENDOS'!A:D,4,FALSE),0)</f>
        <v>0</v>
      </c>
      <c r="N4751" s="9">
        <f>IFERROR(VLOOKUP(Tabla1[[#This Row],[FECHA]],'RECAUDOS DE COMPARENDOS'!A:D,3,FALSE),0)</f>
        <v>0</v>
      </c>
      <c r="O4751" s="5">
        <f>IFERROR(VLOOKUP(Tabla1[[#This Row],[FECHA]],'RECAUDOS DE RESOLUCIONES'!A:D,4,FALSE),0)</f>
        <v>0</v>
      </c>
      <c r="P4751" s="9">
        <f>IFERROR(VLOOKUP(Tabla1[[#This Row],[FECHA]],'RECAUDOS DE RESOLUCIONES'!A:D,3,FALSE),0)</f>
        <v>0</v>
      </c>
      <c r="Q475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75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751" s="11">
        <f>IFERROR(VLOOKUP(Tabla1[[#This Row],[FECHA]],'RECAUDOS LOCALES'!A:D,4,FALSE),0)</f>
        <v>0</v>
      </c>
      <c r="T4751" s="9">
        <f>IFERROR(VLOOKUP(Tabla1[[#This Row],[FECHA]],'RECAUDOS LOCALES'!A:D,3,FALSE),0)</f>
        <v>0</v>
      </c>
      <c r="U4751" s="11">
        <f>IFERROR(VLOOKUP(Tabla1[[#This Row],[FECHA]],'RECAUDOS EXTERNOS'!A:D,4,FALSE),0)</f>
        <v>0</v>
      </c>
      <c r="V4751" s="9">
        <f>IFERROR(VLOOKUP(Tabla1[[#This Row],[FECHA]],'RECAUDOS EXTERNOS'!A:D,3,FALSE),0)</f>
        <v>0</v>
      </c>
    </row>
    <row r="4752" spans="1:22" x14ac:dyDescent="0.25">
      <c r="A4752" s="1">
        <v>42311</v>
      </c>
      <c r="B4752" s="3" t="s">
        <v>2</v>
      </c>
      <c r="C4752" s="2">
        <v>42309</v>
      </c>
      <c r="D4752" s="5">
        <f>YEAR(Tabla1[[#This Row],[FECHA]])</f>
        <v>2015</v>
      </c>
      <c r="E4752" s="5">
        <f>IFERROR(VLOOKUP(Tabla1[[#This Row],[FECHA]],'COMPARENDOS TOTALES'!A:D,4,FALSE),0)</f>
        <v>1</v>
      </c>
      <c r="F4752" s="9">
        <f>IFERROR(VLOOKUP(Tabla1[[#This Row],[FECHA]],'COMPARENDOS TOTALES'!A:D,3,FALSE),0)</f>
        <v>322175</v>
      </c>
      <c r="G4752" s="5">
        <f>IFERROR(VLOOKUP(Tabla1[[#This Row],[FECHA]],EXONERACIONES!A:D,4,FALSE),0)</f>
        <v>0</v>
      </c>
      <c r="H4752" s="9">
        <f>IFERROR(VLOOKUP(Tabla1[[#This Row],[FECHA]],EXONERACIONES!A:D,3,FALSE),0)</f>
        <v>0</v>
      </c>
      <c r="I4752" s="5">
        <f>IFERROR(VLOOKUP(Tabla1[[#This Row],[FECHA]],'SIMIT CON RES'!A:D,4,FALSE),0)</f>
        <v>0</v>
      </c>
      <c r="J4752" s="9">
        <f>IFERROR(VLOOKUP(Tabla1[[#This Row],[FECHA]],'SIMIT CON RES'!A:D,3,FALSE),0)</f>
        <v>0</v>
      </c>
      <c r="K4752">
        <f>IFERROR(VLOOKUP(Tabla1[[#This Row],[FECHA]],'SIMIT SIN RES'!A:D,4,FALSE),0)</f>
        <v>1</v>
      </c>
      <c r="L4752" s="9">
        <f>IFERROR(VLOOKUP(Tabla1[[#This Row],[FECHA]],'SIMIT SIN RES'!A:D,3,FALSE),0)</f>
        <v>322175</v>
      </c>
      <c r="M4752" s="5">
        <f>IFERROR(VLOOKUP(Tabla1[[#This Row],[FECHA]],'RECAUDOS DE COMPARENDOS'!A:D,4,FALSE),0)</f>
        <v>0</v>
      </c>
      <c r="N4752" s="9">
        <f>IFERROR(VLOOKUP(Tabla1[[#This Row],[FECHA]],'RECAUDOS DE COMPARENDOS'!A:D,3,FALSE),0)</f>
        <v>0</v>
      </c>
      <c r="O4752" s="5">
        <f>IFERROR(VLOOKUP(Tabla1[[#This Row],[FECHA]],'RECAUDOS DE RESOLUCIONES'!A:D,4,FALSE),0)</f>
        <v>0</v>
      </c>
      <c r="P4752" s="9">
        <f>IFERROR(VLOOKUP(Tabla1[[#This Row],[FECHA]],'RECAUDOS DE RESOLUCIONES'!A:D,3,FALSE),0)</f>
        <v>0</v>
      </c>
      <c r="Q475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75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752" s="11">
        <f>IFERROR(VLOOKUP(Tabla1[[#This Row],[FECHA]],'RECAUDOS LOCALES'!A:D,4,FALSE),0)</f>
        <v>0</v>
      </c>
      <c r="T4752" s="9">
        <f>IFERROR(VLOOKUP(Tabla1[[#This Row],[FECHA]],'RECAUDOS LOCALES'!A:D,3,FALSE),0)</f>
        <v>0</v>
      </c>
      <c r="U4752" s="11">
        <f>IFERROR(VLOOKUP(Tabla1[[#This Row],[FECHA]],'RECAUDOS EXTERNOS'!A:D,4,FALSE),0)</f>
        <v>41</v>
      </c>
      <c r="V4752" s="9">
        <f>IFERROR(VLOOKUP(Tabla1[[#This Row],[FECHA]],'RECAUDOS EXTERNOS'!A:D,3,FALSE),0)</f>
        <v>14247177</v>
      </c>
    </row>
    <row r="4753" spans="1:22" x14ac:dyDescent="0.25">
      <c r="A4753" s="1">
        <v>42312</v>
      </c>
      <c r="B4753" s="3" t="s">
        <v>3</v>
      </c>
      <c r="C4753" s="2">
        <v>42309</v>
      </c>
      <c r="D4753" s="5">
        <f>YEAR(Tabla1[[#This Row],[FECHA]])</f>
        <v>2015</v>
      </c>
      <c r="E4753" s="5">
        <f>IFERROR(VLOOKUP(Tabla1[[#This Row],[FECHA]],'COMPARENDOS TOTALES'!A:D,4,FALSE),0)</f>
        <v>0</v>
      </c>
      <c r="F4753" s="9">
        <f>IFERROR(VLOOKUP(Tabla1[[#This Row],[FECHA]],'COMPARENDOS TOTALES'!A:D,3,FALSE),0)</f>
        <v>0</v>
      </c>
      <c r="G4753" s="5">
        <f>IFERROR(VLOOKUP(Tabla1[[#This Row],[FECHA]],EXONERACIONES!A:D,4,FALSE),0)</f>
        <v>0</v>
      </c>
      <c r="H4753" s="9">
        <f>IFERROR(VLOOKUP(Tabla1[[#This Row],[FECHA]],EXONERACIONES!A:D,3,FALSE),0)</f>
        <v>0</v>
      </c>
      <c r="I4753" s="5">
        <f>IFERROR(VLOOKUP(Tabla1[[#This Row],[FECHA]],'SIMIT CON RES'!A:D,4,FALSE),0)</f>
        <v>0</v>
      </c>
      <c r="J4753" s="9">
        <f>IFERROR(VLOOKUP(Tabla1[[#This Row],[FECHA]],'SIMIT CON RES'!A:D,3,FALSE),0)</f>
        <v>0</v>
      </c>
      <c r="K4753">
        <f>IFERROR(VLOOKUP(Tabla1[[#This Row],[FECHA]],'SIMIT SIN RES'!A:D,4,FALSE),0)</f>
        <v>0</v>
      </c>
      <c r="L4753" s="9">
        <f>IFERROR(VLOOKUP(Tabla1[[#This Row],[FECHA]],'SIMIT SIN RES'!A:D,3,FALSE),0)</f>
        <v>0</v>
      </c>
      <c r="M4753" s="5">
        <f>IFERROR(VLOOKUP(Tabla1[[#This Row],[FECHA]],'RECAUDOS DE COMPARENDOS'!A:D,4,FALSE),0)</f>
        <v>0</v>
      </c>
      <c r="N4753" s="9">
        <f>IFERROR(VLOOKUP(Tabla1[[#This Row],[FECHA]],'RECAUDOS DE COMPARENDOS'!A:D,3,FALSE),0)</f>
        <v>0</v>
      </c>
      <c r="O4753" s="5">
        <f>IFERROR(VLOOKUP(Tabla1[[#This Row],[FECHA]],'RECAUDOS DE RESOLUCIONES'!A:D,4,FALSE),0)</f>
        <v>0</v>
      </c>
      <c r="P4753" s="9">
        <f>IFERROR(VLOOKUP(Tabla1[[#This Row],[FECHA]],'RECAUDOS DE RESOLUCIONES'!A:D,3,FALSE),0)</f>
        <v>0</v>
      </c>
      <c r="Q475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75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753" s="11">
        <f>IFERROR(VLOOKUP(Tabla1[[#This Row],[FECHA]],'RECAUDOS LOCALES'!A:D,4,FALSE),0)</f>
        <v>0</v>
      </c>
      <c r="T4753" s="9">
        <f>IFERROR(VLOOKUP(Tabla1[[#This Row],[FECHA]],'RECAUDOS LOCALES'!A:D,3,FALSE),0)</f>
        <v>0</v>
      </c>
      <c r="U4753" s="11">
        <f>IFERROR(VLOOKUP(Tabla1[[#This Row],[FECHA]],'RECAUDOS EXTERNOS'!A:D,4,FALSE),0)</f>
        <v>38</v>
      </c>
      <c r="V4753" s="9">
        <f>IFERROR(VLOOKUP(Tabla1[[#This Row],[FECHA]],'RECAUDOS EXTERNOS'!A:D,3,FALSE),0)</f>
        <v>11151571</v>
      </c>
    </row>
    <row r="4754" spans="1:22" x14ac:dyDescent="0.25">
      <c r="A4754" s="1">
        <v>42313</v>
      </c>
      <c r="B4754" s="3" t="s">
        <v>6</v>
      </c>
      <c r="C4754" s="2">
        <v>42309</v>
      </c>
      <c r="D4754" s="5">
        <f>YEAR(Tabla1[[#This Row],[FECHA]])</f>
        <v>2015</v>
      </c>
      <c r="E4754" s="5">
        <f>IFERROR(VLOOKUP(Tabla1[[#This Row],[FECHA]],'COMPARENDOS TOTALES'!A:D,4,FALSE),0)</f>
        <v>2</v>
      </c>
      <c r="F4754" s="9">
        <f>IFERROR(VLOOKUP(Tabla1[[#This Row],[FECHA]],'COMPARENDOS TOTALES'!A:D,3,FALSE),0)</f>
        <v>644350</v>
      </c>
      <c r="G4754" s="5">
        <f>IFERROR(VLOOKUP(Tabla1[[#This Row],[FECHA]],EXONERACIONES!A:D,4,FALSE),0)</f>
        <v>0</v>
      </c>
      <c r="H4754" s="9">
        <f>IFERROR(VLOOKUP(Tabla1[[#This Row],[FECHA]],EXONERACIONES!A:D,3,FALSE),0)</f>
        <v>0</v>
      </c>
      <c r="I4754" s="5">
        <f>IFERROR(VLOOKUP(Tabla1[[#This Row],[FECHA]],'SIMIT CON RES'!A:D,4,FALSE),0)</f>
        <v>0</v>
      </c>
      <c r="J4754" s="9">
        <f>IFERROR(VLOOKUP(Tabla1[[#This Row],[FECHA]],'SIMIT CON RES'!A:D,3,FALSE),0)</f>
        <v>0</v>
      </c>
      <c r="K4754">
        <f>IFERROR(VLOOKUP(Tabla1[[#This Row],[FECHA]],'SIMIT SIN RES'!A:D,4,FALSE),0)</f>
        <v>2</v>
      </c>
      <c r="L4754" s="9">
        <f>IFERROR(VLOOKUP(Tabla1[[#This Row],[FECHA]],'SIMIT SIN RES'!A:D,3,FALSE),0)</f>
        <v>644350</v>
      </c>
      <c r="M4754" s="5">
        <f>IFERROR(VLOOKUP(Tabla1[[#This Row],[FECHA]],'RECAUDOS DE COMPARENDOS'!A:D,4,FALSE),0)</f>
        <v>0</v>
      </c>
      <c r="N4754" s="9">
        <f>IFERROR(VLOOKUP(Tabla1[[#This Row],[FECHA]],'RECAUDOS DE COMPARENDOS'!A:D,3,FALSE),0)</f>
        <v>0</v>
      </c>
      <c r="O4754" s="5">
        <f>IFERROR(VLOOKUP(Tabla1[[#This Row],[FECHA]],'RECAUDOS DE RESOLUCIONES'!A:D,4,FALSE),0)</f>
        <v>0</v>
      </c>
      <c r="P4754" s="9">
        <f>IFERROR(VLOOKUP(Tabla1[[#This Row],[FECHA]],'RECAUDOS DE RESOLUCIONES'!A:D,3,FALSE),0)</f>
        <v>0</v>
      </c>
      <c r="Q475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75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754" s="11">
        <f>IFERROR(VLOOKUP(Tabla1[[#This Row],[FECHA]],'RECAUDOS LOCALES'!A:D,4,FALSE),0)</f>
        <v>2</v>
      </c>
      <c r="T4754" s="9">
        <f>IFERROR(VLOOKUP(Tabla1[[#This Row],[FECHA]],'RECAUDOS LOCALES'!A:D,3,FALSE),0)</f>
        <v>278644</v>
      </c>
      <c r="U4754" s="11">
        <f>IFERROR(VLOOKUP(Tabla1[[#This Row],[FECHA]],'RECAUDOS EXTERNOS'!A:D,4,FALSE),0)</f>
        <v>61</v>
      </c>
      <c r="V4754" s="9">
        <f>IFERROR(VLOOKUP(Tabla1[[#This Row],[FECHA]],'RECAUDOS EXTERNOS'!A:D,3,FALSE),0)</f>
        <v>19646751</v>
      </c>
    </row>
    <row r="4755" spans="1:22" x14ac:dyDescent="0.25">
      <c r="A4755" s="1">
        <v>42314</v>
      </c>
      <c r="B4755" s="3" t="s">
        <v>0</v>
      </c>
      <c r="C4755" s="2">
        <v>42309</v>
      </c>
      <c r="D4755" s="5">
        <f>YEAR(Tabla1[[#This Row],[FECHA]])</f>
        <v>2015</v>
      </c>
      <c r="E4755" s="5">
        <f>IFERROR(VLOOKUP(Tabla1[[#This Row],[FECHA]],'COMPARENDOS TOTALES'!A:D,4,FALSE),0)</f>
        <v>0</v>
      </c>
      <c r="F4755" s="9">
        <f>IFERROR(VLOOKUP(Tabla1[[#This Row],[FECHA]],'COMPARENDOS TOTALES'!A:D,3,FALSE),0)</f>
        <v>0</v>
      </c>
      <c r="G4755" s="5">
        <f>IFERROR(VLOOKUP(Tabla1[[#This Row],[FECHA]],EXONERACIONES!A:D,4,FALSE),0)</f>
        <v>0</v>
      </c>
      <c r="H4755" s="9">
        <f>IFERROR(VLOOKUP(Tabla1[[#This Row],[FECHA]],EXONERACIONES!A:D,3,FALSE),0)</f>
        <v>0</v>
      </c>
      <c r="I4755" s="5">
        <f>IFERROR(VLOOKUP(Tabla1[[#This Row],[FECHA]],'SIMIT CON RES'!A:D,4,FALSE),0)</f>
        <v>0</v>
      </c>
      <c r="J4755" s="9">
        <f>IFERROR(VLOOKUP(Tabla1[[#This Row],[FECHA]],'SIMIT CON RES'!A:D,3,FALSE),0)</f>
        <v>0</v>
      </c>
      <c r="K4755">
        <f>IFERROR(VLOOKUP(Tabla1[[#This Row],[FECHA]],'SIMIT SIN RES'!A:D,4,FALSE),0)</f>
        <v>0</v>
      </c>
      <c r="L4755" s="9">
        <f>IFERROR(VLOOKUP(Tabla1[[#This Row],[FECHA]],'SIMIT SIN RES'!A:D,3,FALSE),0)</f>
        <v>0</v>
      </c>
      <c r="M4755" s="5">
        <f>IFERROR(VLOOKUP(Tabla1[[#This Row],[FECHA]],'RECAUDOS DE COMPARENDOS'!A:D,4,FALSE),0)</f>
        <v>0</v>
      </c>
      <c r="N4755" s="9">
        <f>IFERROR(VLOOKUP(Tabla1[[#This Row],[FECHA]],'RECAUDOS DE COMPARENDOS'!A:D,3,FALSE),0)</f>
        <v>0</v>
      </c>
      <c r="O4755" s="5">
        <f>IFERROR(VLOOKUP(Tabla1[[#This Row],[FECHA]],'RECAUDOS DE RESOLUCIONES'!A:D,4,FALSE),0)</f>
        <v>0</v>
      </c>
      <c r="P4755" s="9">
        <f>IFERROR(VLOOKUP(Tabla1[[#This Row],[FECHA]],'RECAUDOS DE RESOLUCIONES'!A:D,3,FALSE),0)</f>
        <v>0</v>
      </c>
      <c r="Q475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75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755" s="11">
        <f>IFERROR(VLOOKUP(Tabla1[[#This Row],[FECHA]],'RECAUDOS LOCALES'!A:D,4,FALSE),0)</f>
        <v>0</v>
      </c>
      <c r="T4755" s="9">
        <f>IFERROR(VLOOKUP(Tabla1[[#This Row],[FECHA]],'RECAUDOS LOCALES'!A:D,3,FALSE),0)</f>
        <v>0</v>
      </c>
      <c r="U4755" s="11">
        <f>IFERROR(VLOOKUP(Tabla1[[#This Row],[FECHA]],'RECAUDOS EXTERNOS'!A:D,4,FALSE),0)</f>
        <v>47</v>
      </c>
      <c r="V4755" s="9">
        <f>IFERROR(VLOOKUP(Tabla1[[#This Row],[FECHA]],'RECAUDOS EXTERNOS'!A:D,3,FALSE),0)</f>
        <v>15619416</v>
      </c>
    </row>
    <row r="4756" spans="1:22" x14ac:dyDescent="0.25">
      <c r="A4756" s="1">
        <v>42315</v>
      </c>
      <c r="B4756" s="3" t="s">
        <v>5</v>
      </c>
      <c r="C4756" s="2">
        <v>42309</v>
      </c>
      <c r="D4756" s="5">
        <f>YEAR(Tabla1[[#This Row],[FECHA]])</f>
        <v>2015</v>
      </c>
      <c r="E4756" s="5">
        <f>IFERROR(VLOOKUP(Tabla1[[#This Row],[FECHA]],'COMPARENDOS TOTALES'!A:D,4,FALSE),0)</f>
        <v>4</v>
      </c>
      <c r="F4756" s="9">
        <f>IFERROR(VLOOKUP(Tabla1[[#This Row],[FECHA]],'COMPARENDOS TOTALES'!A:D,3,FALSE),0)</f>
        <v>1167884</v>
      </c>
      <c r="G4756" s="5">
        <f>IFERROR(VLOOKUP(Tabla1[[#This Row],[FECHA]],EXONERACIONES!A:D,4,FALSE),0)</f>
        <v>0</v>
      </c>
      <c r="H4756" s="9">
        <f>IFERROR(VLOOKUP(Tabla1[[#This Row],[FECHA]],EXONERACIONES!A:D,3,FALSE),0)</f>
        <v>0</v>
      </c>
      <c r="I4756" s="5">
        <f>IFERROR(VLOOKUP(Tabla1[[#This Row],[FECHA]],'SIMIT CON RES'!A:D,4,FALSE),0)</f>
        <v>0</v>
      </c>
      <c r="J4756" s="9">
        <f>IFERROR(VLOOKUP(Tabla1[[#This Row],[FECHA]],'SIMIT CON RES'!A:D,3,FALSE),0)</f>
        <v>0</v>
      </c>
      <c r="K4756">
        <f>IFERROR(VLOOKUP(Tabla1[[#This Row],[FECHA]],'SIMIT SIN RES'!A:D,4,FALSE),0)</f>
        <v>4</v>
      </c>
      <c r="L4756" s="9">
        <f>IFERROR(VLOOKUP(Tabla1[[#This Row],[FECHA]],'SIMIT SIN RES'!A:D,3,FALSE),0)</f>
        <v>1167884</v>
      </c>
      <c r="M4756" s="5">
        <f>IFERROR(VLOOKUP(Tabla1[[#This Row],[FECHA]],'RECAUDOS DE COMPARENDOS'!A:D,4,FALSE),0)</f>
        <v>0</v>
      </c>
      <c r="N4756" s="9">
        <f>IFERROR(VLOOKUP(Tabla1[[#This Row],[FECHA]],'RECAUDOS DE COMPARENDOS'!A:D,3,FALSE),0)</f>
        <v>0</v>
      </c>
      <c r="O4756" s="5">
        <f>IFERROR(VLOOKUP(Tabla1[[#This Row],[FECHA]],'RECAUDOS DE RESOLUCIONES'!A:D,4,FALSE),0)</f>
        <v>0</v>
      </c>
      <c r="P4756" s="9">
        <f>IFERROR(VLOOKUP(Tabla1[[#This Row],[FECHA]],'RECAUDOS DE RESOLUCIONES'!A:D,3,FALSE),0)</f>
        <v>0</v>
      </c>
      <c r="Q475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75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756" s="11">
        <f>IFERROR(VLOOKUP(Tabla1[[#This Row],[FECHA]],'RECAUDOS LOCALES'!A:D,4,FALSE),0)</f>
        <v>0</v>
      </c>
      <c r="T4756" s="9">
        <f>IFERROR(VLOOKUP(Tabla1[[#This Row],[FECHA]],'RECAUDOS LOCALES'!A:D,3,FALSE),0)</f>
        <v>0</v>
      </c>
      <c r="U4756" s="11">
        <f>IFERROR(VLOOKUP(Tabla1[[#This Row],[FECHA]],'RECAUDOS EXTERNOS'!A:D,4,FALSE),0)</f>
        <v>5</v>
      </c>
      <c r="V4756" s="9">
        <f>IFERROR(VLOOKUP(Tabla1[[#This Row],[FECHA]],'RECAUDOS EXTERNOS'!A:D,3,FALSE),0)</f>
        <v>1424637</v>
      </c>
    </row>
    <row r="4757" spans="1:22" x14ac:dyDescent="0.25">
      <c r="A4757" s="1">
        <v>42316</v>
      </c>
      <c r="B4757" s="3" t="s">
        <v>4</v>
      </c>
      <c r="C4757" s="2">
        <v>42309</v>
      </c>
      <c r="D4757" s="5">
        <f>YEAR(Tabla1[[#This Row],[FECHA]])</f>
        <v>2015</v>
      </c>
      <c r="E4757" s="5">
        <f>IFERROR(VLOOKUP(Tabla1[[#This Row],[FECHA]],'COMPARENDOS TOTALES'!A:D,4,FALSE),0)</f>
        <v>6</v>
      </c>
      <c r="F4757" s="9">
        <f>IFERROR(VLOOKUP(Tabla1[[#This Row],[FECHA]],'COMPARENDOS TOTALES'!A:D,3,FALSE),0)</f>
        <v>1953186</v>
      </c>
      <c r="G4757" s="5">
        <f>IFERROR(VLOOKUP(Tabla1[[#This Row],[FECHA]],EXONERACIONES!A:D,4,FALSE),0)</f>
        <v>0</v>
      </c>
      <c r="H4757" s="9">
        <f>IFERROR(VLOOKUP(Tabla1[[#This Row],[FECHA]],EXONERACIONES!A:D,3,FALSE),0)</f>
        <v>0</v>
      </c>
      <c r="I4757" s="5">
        <f>IFERROR(VLOOKUP(Tabla1[[#This Row],[FECHA]],'SIMIT CON RES'!A:D,4,FALSE),0)</f>
        <v>0</v>
      </c>
      <c r="J4757" s="9">
        <f>IFERROR(VLOOKUP(Tabla1[[#This Row],[FECHA]],'SIMIT CON RES'!A:D,3,FALSE),0)</f>
        <v>0</v>
      </c>
      <c r="K4757">
        <f>IFERROR(VLOOKUP(Tabla1[[#This Row],[FECHA]],'SIMIT SIN RES'!A:D,4,FALSE),0)</f>
        <v>4</v>
      </c>
      <c r="L4757" s="9">
        <f>IFERROR(VLOOKUP(Tabla1[[#This Row],[FECHA]],'SIMIT SIN RES'!A:D,3,FALSE),0)</f>
        <v>1610875</v>
      </c>
      <c r="M4757" s="5">
        <f>IFERROR(VLOOKUP(Tabla1[[#This Row],[FECHA]],'RECAUDOS DE COMPARENDOS'!A:D,4,FALSE),0)</f>
        <v>0</v>
      </c>
      <c r="N4757" s="9">
        <f>IFERROR(VLOOKUP(Tabla1[[#This Row],[FECHA]],'RECAUDOS DE COMPARENDOS'!A:D,3,FALSE),0)</f>
        <v>0</v>
      </c>
      <c r="O4757" s="5">
        <f>IFERROR(VLOOKUP(Tabla1[[#This Row],[FECHA]],'RECAUDOS DE RESOLUCIONES'!A:D,4,FALSE),0)</f>
        <v>0</v>
      </c>
      <c r="P4757" s="9">
        <f>IFERROR(VLOOKUP(Tabla1[[#This Row],[FECHA]],'RECAUDOS DE RESOLUCIONES'!A:D,3,FALSE),0)</f>
        <v>0</v>
      </c>
      <c r="Q475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4757" s="9">
        <f>Tabla1[V. COMPARENDOS]-(Tabla1[V. EXONERACIONES]+Tabla1[[#This Row],[V. SIMIT CON RESOLUCION]]+Tabla1[[#This Row],[V. SIMIT SIN RESOLUCION]]+Tabla1[[#This Row],[V. RECAUDOS COMPARENDOS]]+Tabla1[[#This Row],[V. RECAUDOS RESOLUCIONES]])</f>
        <v>342311</v>
      </c>
      <c r="S4757" s="11">
        <f>IFERROR(VLOOKUP(Tabla1[[#This Row],[FECHA]],'RECAUDOS LOCALES'!A:D,4,FALSE),0)</f>
        <v>0</v>
      </c>
      <c r="T4757" s="9">
        <f>IFERROR(VLOOKUP(Tabla1[[#This Row],[FECHA]],'RECAUDOS LOCALES'!A:D,3,FALSE),0)</f>
        <v>0</v>
      </c>
      <c r="U4757" s="11">
        <f>IFERROR(VLOOKUP(Tabla1[[#This Row],[FECHA]],'RECAUDOS EXTERNOS'!A:D,4,FALSE),0)</f>
        <v>0</v>
      </c>
      <c r="V4757" s="9">
        <f>IFERROR(VLOOKUP(Tabla1[[#This Row],[FECHA]],'RECAUDOS EXTERNOS'!A:D,3,FALSE),0)</f>
        <v>0</v>
      </c>
    </row>
    <row r="4758" spans="1:22" x14ac:dyDescent="0.25">
      <c r="A4758" s="1">
        <v>42317</v>
      </c>
      <c r="B4758" s="3" t="s">
        <v>1</v>
      </c>
      <c r="C4758" s="2">
        <v>42309</v>
      </c>
      <c r="D4758" s="5">
        <f>YEAR(Tabla1[[#This Row],[FECHA]])</f>
        <v>2015</v>
      </c>
      <c r="E4758" s="5">
        <f>IFERROR(VLOOKUP(Tabla1[[#This Row],[FECHA]],'COMPARENDOS TOTALES'!A:D,4,FALSE),0)</f>
        <v>21</v>
      </c>
      <c r="F4758" s="9">
        <f>IFERROR(VLOOKUP(Tabla1[[#This Row],[FECHA]],'COMPARENDOS TOTALES'!A:D,3,FALSE),0)</f>
        <v>6967034</v>
      </c>
      <c r="G4758" s="5">
        <f>IFERROR(VLOOKUP(Tabla1[[#This Row],[FECHA]],EXONERACIONES!A:D,4,FALSE),0)</f>
        <v>1</v>
      </c>
      <c r="H4758" s="9">
        <f>IFERROR(VLOOKUP(Tabla1[[#This Row],[FECHA]],EXONERACIONES!A:D,3,FALSE),0)</f>
        <v>322175</v>
      </c>
      <c r="I4758" s="5">
        <f>IFERROR(VLOOKUP(Tabla1[[#This Row],[FECHA]],'SIMIT CON RES'!A:D,4,FALSE),0)</f>
        <v>0</v>
      </c>
      <c r="J4758" s="9">
        <f>IFERROR(VLOOKUP(Tabla1[[#This Row],[FECHA]],'SIMIT CON RES'!A:D,3,FALSE),0)</f>
        <v>0</v>
      </c>
      <c r="K4758">
        <f>IFERROR(VLOOKUP(Tabla1[[#This Row],[FECHA]],'SIMIT SIN RES'!A:D,4,FALSE),0)</f>
        <v>15</v>
      </c>
      <c r="L4758" s="9">
        <f>IFERROR(VLOOKUP(Tabla1[[#This Row],[FECHA]],'SIMIT SIN RES'!A:D,3,FALSE),0)</f>
        <v>5154800</v>
      </c>
      <c r="M4758" s="5">
        <f>IFERROR(VLOOKUP(Tabla1[[#This Row],[FECHA]],'RECAUDOS DE COMPARENDOS'!A:D,4,FALSE),0)</f>
        <v>0</v>
      </c>
      <c r="N4758" s="9">
        <f>IFERROR(VLOOKUP(Tabla1[[#This Row],[FECHA]],'RECAUDOS DE COMPARENDOS'!A:D,3,FALSE),0)</f>
        <v>0</v>
      </c>
      <c r="O4758" s="5">
        <f>IFERROR(VLOOKUP(Tabla1[[#This Row],[FECHA]],'RECAUDOS DE RESOLUCIONES'!A:D,4,FALSE),0)</f>
        <v>0</v>
      </c>
      <c r="P4758" s="9">
        <f>IFERROR(VLOOKUP(Tabla1[[#This Row],[FECHA]],'RECAUDOS DE RESOLUCIONES'!A:D,3,FALSE),0)</f>
        <v>0</v>
      </c>
      <c r="Q475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4758" s="9">
        <f>Tabla1[V. COMPARENDOS]-(Tabla1[V. EXONERACIONES]+Tabla1[[#This Row],[V. SIMIT CON RESOLUCION]]+Tabla1[[#This Row],[V. SIMIT SIN RESOLUCION]]+Tabla1[[#This Row],[V. RECAUDOS COMPARENDOS]]+Tabla1[[#This Row],[V. RECAUDOS RESOLUCIONES]])</f>
        <v>1490059</v>
      </c>
      <c r="S4758" s="11">
        <f>IFERROR(VLOOKUP(Tabla1[[#This Row],[FECHA]],'RECAUDOS LOCALES'!A:D,4,FALSE),0)</f>
        <v>0</v>
      </c>
      <c r="T4758" s="9">
        <f>IFERROR(VLOOKUP(Tabla1[[#This Row],[FECHA]],'RECAUDOS LOCALES'!A:D,3,FALSE),0)</f>
        <v>0</v>
      </c>
      <c r="U4758" s="11">
        <f>IFERROR(VLOOKUP(Tabla1[[#This Row],[FECHA]],'RECAUDOS EXTERNOS'!A:D,4,FALSE),0)</f>
        <v>43</v>
      </c>
      <c r="V4758" s="9">
        <f>IFERROR(VLOOKUP(Tabla1[[#This Row],[FECHA]],'RECAUDOS EXTERNOS'!A:D,3,FALSE),0)</f>
        <v>13975125</v>
      </c>
    </row>
    <row r="4759" spans="1:22" x14ac:dyDescent="0.25">
      <c r="A4759" s="1">
        <v>42318</v>
      </c>
      <c r="B4759" s="3" t="s">
        <v>2</v>
      </c>
      <c r="C4759" s="2">
        <v>42309</v>
      </c>
      <c r="D4759" s="5">
        <f>YEAR(Tabla1[[#This Row],[FECHA]])</f>
        <v>2015</v>
      </c>
      <c r="E4759" s="5">
        <f>IFERROR(VLOOKUP(Tabla1[[#This Row],[FECHA]],'COMPARENDOS TOTALES'!A:D,4,FALSE),0)</f>
        <v>22</v>
      </c>
      <c r="F4759" s="9">
        <f>IFERROR(VLOOKUP(Tabla1[[#This Row],[FECHA]],'COMPARENDOS TOTALES'!A:D,3,FALSE),0)</f>
        <v>7783211</v>
      </c>
      <c r="G4759" s="5">
        <f>IFERROR(VLOOKUP(Tabla1[[#This Row],[FECHA]],EXONERACIONES!A:D,4,FALSE),0)</f>
        <v>1</v>
      </c>
      <c r="H4759" s="9">
        <f>IFERROR(VLOOKUP(Tabla1[[#This Row],[FECHA]],EXONERACIONES!A:D,3,FALSE),0)</f>
        <v>322175</v>
      </c>
      <c r="I4759" s="5">
        <f>IFERROR(VLOOKUP(Tabla1[[#This Row],[FECHA]],'SIMIT CON RES'!A:D,4,FALSE),0)</f>
        <v>0</v>
      </c>
      <c r="J4759" s="9">
        <f>IFERROR(VLOOKUP(Tabla1[[#This Row],[FECHA]],'SIMIT CON RES'!A:D,3,FALSE),0)</f>
        <v>0</v>
      </c>
      <c r="K4759">
        <f>IFERROR(VLOOKUP(Tabla1[[#This Row],[FECHA]],'SIMIT SIN RES'!A:D,4,FALSE),0)</f>
        <v>16</v>
      </c>
      <c r="L4759" s="9">
        <f>IFERROR(VLOOKUP(Tabla1[[#This Row],[FECHA]],'SIMIT SIN RES'!A:D,3,FALSE),0)</f>
        <v>5970977</v>
      </c>
      <c r="M4759" s="5">
        <f>IFERROR(VLOOKUP(Tabla1[[#This Row],[FECHA]],'RECAUDOS DE COMPARENDOS'!A:D,4,FALSE),0)</f>
        <v>0</v>
      </c>
      <c r="N4759" s="9">
        <f>IFERROR(VLOOKUP(Tabla1[[#This Row],[FECHA]],'RECAUDOS DE COMPARENDOS'!A:D,3,FALSE),0)</f>
        <v>0</v>
      </c>
      <c r="O4759" s="5">
        <f>IFERROR(VLOOKUP(Tabla1[[#This Row],[FECHA]],'RECAUDOS DE RESOLUCIONES'!A:D,4,FALSE),0)</f>
        <v>0</v>
      </c>
      <c r="P4759" s="9">
        <f>IFERROR(VLOOKUP(Tabla1[[#This Row],[FECHA]],'RECAUDOS DE RESOLUCIONES'!A:D,3,FALSE),0)</f>
        <v>0</v>
      </c>
      <c r="Q475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4759" s="9">
        <f>Tabla1[V. COMPARENDOS]-(Tabla1[V. EXONERACIONES]+Tabla1[[#This Row],[V. SIMIT CON RESOLUCION]]+Tabla1[[#This Row],[V. SIMIT SIN RESOLUCION]]+Tabla1[[#This Row],[V. RECAUDOS COMPARENDOS]]+Tabla1[[#This Row],[V. RECAUDOS RESOLUCIONES]])</f>
        <v>1490059</v>
      </c>
      <c r="S4759" s="11">
        <f>IFERROR(VLOOKUP(Tabla1[[#This Row],[FECHA]],'RECAUDOS LOCALES'!A:D,4,FALSE),0)</f>
        <v>3</v>
      </c>
      <c r="T4759" s="9">
        <f>IFERROR(VLOOKUP(Tabla1[[#This Row],[FECHA]],'RECAUDOS LOCALES'!A:D,3,FALSE),0)</f>
        <v>480254</v>
      </c>
      <c r="U4759" s="11">
        <f>IFERROR(VLOOKUP(Tabla1[[#This Row],[FECHA]],'RECAUDOS EXTERNOS'!A:D,4,FALSE),0)</f>
        <v>61</v>
      </c>
      <c r="V4759" s="9">
        <f>IFERROR(VLOOKUP(Tabla1[[#This Row],[FECHA]],'RECAUDOS EXTERNOS'!A:D,3,FALSE),0)</f>
        <v>19356442</v>
      </c>
    </row>
    <row r="4760" spans="1:22" x14ac:dyDescent="0.25">
      <c r="A4760" s="1">
        <v>42319</v>
      </c>
      <c r="B4760" s="3" t="s">
        <v>3</v>
      </c>
      <c r="C4760" s="2">
        <v>42309</v>
      </c>
      <c r="D4760" s="5">
        <f>YEAR(Tabla1[[#This Row],[FECHA]])</f>
        <v>2015</v>
      </c>
      <c r="E4760" s="5">
        <f>IFERROR(VLOOKUP(Tabla1[[#This Row],[FECHA]],'COMPARENDOS TOTALES'!A:D,4,FALSE),0)</f>
        <v>18</v>
      </c>
      <c r="F4760" s="9">
        <f>IFERROR(VLOOKUP(Tabla1[[#This Row],[FECHA]],'COMPARENDOS TOTALES'!A:D,3,FALSE),0)</f>
        <v>4647375</v>
      </c>
      <c r="G4760" s="5">
        <f>IFERROR(VLOOKUP(Tabla1[[#This Row],[FECHA]],EXONERACIONES!A:D,4,FALSE),0)</f>
        <v>1</v>
      </c>
      <c r="H4760" s="9">
        <f>IFERROR(VLOOKUP(Tabla1[[#This Row],[FECHA]],EXONERACIONES!A:D,3,FALSE),0)</f>
        <v>322175</v>
      </c>
      <c r="I4760" s="5">
        <f>IFERROR(VLOOKUP(Tabla1[[#This Row],[FECHA]],'SIMIT CON RES'!A:D,4,FALSE),0)</f>
        <v>0</v>
      </c>
      <c r="J4760" s="9">
        <f>IFERROR(VLOOKUP(Tabla1[[#This Row],[FECHA]],'SIMIT CON RES'!A:D,3,FALSE),0)</f>
        <v>0</v>
      </c>
      <c r="K4760">
        <f>IFERROR(VLOOKUP(Tabla1[[#This Row],[FECHA]],'SIMIT SIN RES'!A:D,4,FALSE),0)</f>
        <v>9</v>
      </c>
      <c r="L4760" s="9">
        <f>IFERROR(VLOOKUP(Tabla1[[#This Row],[FECHA]],'SIMIT SIN RES'!A:D,3,FALSE),0)</f>
        <v>2598879</v>
      </c>
      <c r="M4760" s="5">
        <f>IFERROR(VLOOKUP(Tabla1[[#This Row],[FECHA]],'RECAUDOS DE COMPARENDOS'!A:D,4,FALSE),0)</f>
        <v>0</v>
      </c>
      <c r="N4760" s="9">
        <f>IFERROR(VLOOKUP(Tabla1[[#This Row],[FECHA]],'RECAUDOS DE COMPARENDOS'!A:D,3,FALSE),0)</f>
        <v>0</v>
      </c>
      <c r="O4760" s="5">
        <f>IFERROR(VLOOKUP(Tabla1[[#This Row],[FECHA]],'RECAUDOS DE RESOLUCIONES'!A:D,4,FALSE),0)</f>
        <v>0</v>
      </c>
      <c r="P4760" s="9">
        <f>IFERROR(VLOOKUP(Tabla1[[#This Row],[FECHA]],'RECAUDOS DE RESOLUCIONES'!A:D,3,FALSE),0)</f>
        <v>0</v>
      </c>
      <c r="Q476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8</v>
      </c>
      <c r="R4760" s="9">
        <f>Tabla1[V. COMPARENDOS]-(Tabla1[V. EXONERACIONES]+Tabla1[[#This Row],[V. SIMIT CON RESOLUCION]]+Tabla1[[#This Row],[V. SIMIT SIN RESOLUCION]]+Tabla1[[#This Row],[V. RECAUDOS COMPARENDOS]]+Tabla1[[#This Row],[V. RECAUDOS RESOLUCIONES]])</f>
        <v>1726321</v>
      </c>
      <c r="S4760" s="11">
        <f>IFERROR(VLOOKUP(Tabla1[[#This Row],[FECHA]],'RECAUDOS LOCALES'!A:D,4,FALSE),0)</f>
        <v>2</v>
      </c>
      <c r="T4760" s="9">
        <f>IFERROR(VLOOKUP(Tabla1[[#This Row],[FECHA]],'RECAUDOS LOCALES'!A:D,3,FALSE),0)</f>
        <v>373000</v>
      </c>
      <c r="U4760" s="11">
        <f>IFERROR(VLOOKUP(Tabla1[[#This Row],[FECHA]],'RECAUDOS EXTERNOS'!A:D,4,FALSE),0)</f>
        <v>38</v>
      </c>
      <c r="V4760" s="9">
        <f>IFERROR(VLOOKUP(Tabla1[[#This Row],[FECHA]],'RECAUDOS EXTERNOS'!A:D,3,FALSE),0)</f>
        <v>11484753</v>
      </c>
    </row>
    <row r="4761" spans="1:22" x14ac:dyDescent="0.25">
      <c r="A4761" s="1">
        <v>42320</v>
      </c>
      <c r="B4761" s="3" t="s">
        <v>6</v>
      </c>
      <c r="C4761" s="2">
        <v>42309</v>
      </c>
      <c r="D4761" s="5">
        <f>YEAR(Tabla1[[#This Row],[FECHA]])</f>
        <v>2015</v>
      </c>
      <c r="E4761" s="5">
        <f>IFERROR(VLOOKUP(Tabla1[[#This Row],[FECHA]],'COMPARENDOS TOTALES'!A:D,4,FALSE),0)</f>
        <v>36</v>
      </c>
      <c r="F4761" s="9">
        <f>IFERROR(VLOOKUP(Tabla1[[#This Row],[FECHA]],'COMPARENDOS TOTALES'!A:D,3,FALSE),0)</f>
        <v>11348615</v>
      </c>
      <c r="G4761" s="5">
        <f>IFERROR(VLOOKUP(Tabla1[[#This Row],[FECHA]],EXONERACIONES!A:D,4,FALSE),0)</f>
        <v>2</v>
      </c>
      <c r="H4761" s="9">
        <f>IFERROR(VLOOKUP(Tabla1[[#This Row],[FECHA]],EXONERACIONES!A:D,3,FALSE),0)</f>
        <v>644350</v>
      </c>
      <c r="I4761" s="5">
        <f>IFERROR(VLOOKUP(Tabla1[[#This Row],[FECHA]],'SIMIT CON RES'!A:D,4,FALSE),0)</f>
        <v>0</v>
      </c>
      <c r="J4761" s="9">
        <f>IFERROR(VLOOKUP(Tabla1[[#This Row],[FECHA]],'SIMIT CON RES'!A:D,3,FALSE),0)</f>
        <v>0</v>
      </c>
      <c r="K4761">
        <f>IFERROR(VLOOKUP(Tabla1[[#This Row],[FECHA]],'SIMIT SIN RES'!A:D,4,FALSE),0)</f>
        <v>23</v>
      </c>
      <c r="L4761" s="9">
        <f>IFERROR(VLOOKUP(Tabla1[[#This Row],[FECHA]],'SIMIT SIN RES'!A:D,3,FALSE),0)</f>
        <v>7281156</v>
      </c>
      <c r="M4761" s="5">
        <f>IFERROR(VLOOKUP(Tabla1[[#This Row],[FECHA]],'RECAUDOS DE COMPARENDOS'!A:D,4,FALSE),0)</f>
        <v>0</v>
      </c>
      <c r="N4761" s="9">
        <f>IFERROR(VLOOKUP(Tabla1[[#This Row],[FECHA]],'RECAUDOS DE COMPARENDOS'!A:D,3,FALSE),0)</f>
        <v>0</v>
      </c>
      <c r="O4761" s="5">
        <f>IFERROR(VLOOKUP(Tabla1[[#This Row],[FECHA]],'RECAUDOS DE RESOLUCIONES'!A:D,4,FALSE),0)</f>
        <v>0</v>
      </c>
      <c r="P4761" s="9">
        <f>IFERROR(VLOOKUP(Tabla1[[#This Row],[FECHA]],'RECAUDOS DE RESOLUCIONES'!A:D,3,FALSE),0)</f>
        <v>0</v>
      </c>
      <c r="Q476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11</v>
      </c>
      <c r="R4761" s="9">
        <f>Tabla1[V. COMPARENDOS]-(Tabla1[V. EXONERACIONES]+Tabla1[[#This Row],[V. SIMIT CON RESOLUCION]]+Tabla1[[#This Row],[V. SIMIT SIN RESOLUCION]]+Tabla1[[#This Row],[V. RECAUDOS COMPARENDOS]]+Tabla1[[#This Row],[V. RECAUDOS RESOLUCIONES]])</f>
        <v>3423109</v>
      </c>
      <c r="S4761" s="11">
        <f>IFERROR(VLOOKUP(Tabla1[[#This Row],[FECHA]],'RECAUDOS LOCALES'!A:D,4,FALSE),0)</f>
        <v>2</v>
      </c>
      <c r="T4761" s="9">
        <f>IFERROR(VLOOKUP(Tabla1[[#This Row],[FECHA]],'RECAUDOS LOCALES'!A:D,3,FALSE),0)</f>
        <v>269405</v>
      </c>
      <c r="U4761" s="11">
        <f>IFERROR(VLOOKUP(Tabla1[[#This Row],[FECHA]],'RECAUDOS EXTERNOS'!A:D,4,FALSE),0)</f>
        <v>38</v>
      </c>
      <c r="V4761" s="9">
        <f>IFERROR(VLOOKUP(Tabla1[[#This Row],[FECHA]],'RECAUDOS EXTERNOS'!A:D,3,FALSE),0)</f>
        <v>11480530</v>
      </c>
    </row>
    <row r="4762" spans="1:22" x14ac:dyDescent="0.25">
      <c r="A4762" s="1">
        <v>42321</v>
      </c>
      <c r="B4762" s="3" t="s">
        <v>0</v>
      </c>
      <c r="C4762" s="2">
        <v>42309</v>
      </c>
      <c r="D4762" s="5">
        <f>YEAR(Tabla1[[#This Row],[FECHA]])</f>
        <v>2015</v>
      </c>
      <c r="E4762" s="5">
        <f>IFERROR(VLOOKUP(Tabla1[[#This Row],[FECHA]],'COMPARENDOS TOTALES'!A:D,4,FALSE),0)</f>
        <v>29</v>
      </c>
      <c r="F4762" s="9">
        <f>IFERROR(VLOOKUP(Tabla1[[#This Row],[FECHA]],'COMPARENDOS TOTALES'!A:D,3,FALSE),0)</f>
        <v>8376549</v>
      </c>
      <c r="G4762" s="5">
        <f>IFERROR(VLOOKUP(Tabla1[[#This Row],[FECHA]],EXONERACIONES!A:D,4,FALSE),0)</f>
        <v>1</v>
      </c>
      <c r="H4762" s="9">
        <f>IFERROR(VLOOKUP(Tabla1[[#This Row],[FECHA]],EXONERACIONES!A:D,3,FALSE),0)</f>
        <v>322175</v>
      </c>
      <c r="I4762" s="5">
        <f>IFERROR(VLOOKUP(Tabla1[[#This Row],[FECHA]],'SIMIT CON RES'!A:D,4,FALSE),0)</f>
        <v>0</v>
      </c>
      <c r="J4762" s="9">
        <f>IFERROR(VLOOKUP(Tabla1[[#This Row],[FECHA]],'SIMIT CON RES'!A:D,3,FALSE),0)</f>
        <v>0</v>
      </c>
      <c r="K4762">
        <f>IFERROR(VLOOKUP(Tabla1[[#This Row],[FECHA]],'SIMIT SIN RES'!A:D,4,FALSE),0)</f>
        <v>16</v>
      </c>
      <c r="L4762" s="9">
        <f>IFERROR(VLOOKUP(Tabla1[[#This Row],[FECHA]],'SIMIT SIN RES'!A:D,3,FALSE),0)</f>
        <v>5033984</v>
      </c>
      <c r="M4762" s="5">
        <f>IFERROR(VLOOKUP(Tabla1[[#This Row],[FECHA]],'RECAUDOS DE COMPARENDOS'!A:D,4,FALSE),0)</f>
        <v>0</v>
      </c>
      <c r="N4762" s="9">
        <f>IFERROR(VLOOKUP(Tabla1[[#This Row],[FECHA]],'RECAUDOS DE COMPARENDOS'!A:D,3,FALSE),0)</f>
        <v>0</v>
      </c>
      <c r="O4762" s="5">
        <f>IFERROR(VLOOKUP(Tabla1[[#This Row],[FECHA]],'RECAUDOS DE RESOLUCIONES'!A:D,4,FALSE),0)</f>
        <v>0</v>
      </c>
      <c r="P4762" s="9">
        <f>IFERROR(VLOOKUP(Tabla1[[#This Row],[FECHA]],'RECAUDOS DE RESOLUCIONES'!A:D,3,FALSE),0)</f>
        <v>0</v>
      </c>
      <c r="Q476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12</v>
      </c>
      <c r="R4762" s="9">
        <f>Tabla1[V. COMPARENDOS]-(Tabla1[V. EXONERACIONES]+Tabla1[[#This Row],[V. SIMIT CON RESOLUCION]]+Tabla1[[#This Row],[V. SIMIT SIN RESOLUCION]]+Tabla1[[#This Row],[V. RECAUDOS COMPARENDOS]]+Tabla1[[#This Row],[V. RECAUDOS RESOLUCIONES]])</f>
        <v>3020390</v>
      </c>
      <c r="S4762" s="11">
        <f>IFERROR(VLOOKUP(Tabla1[[#This Row],[FECHA]],'RECAUDOS LOCALES'!A:D,4,FALSE),0)</f>
        <v>0</v>
      </c>
      <c r="T4762" s="9">
        <f>IFERROR(VLOOKUP(Tabla1[[#This Row],[FECHA]],'RECAUDOS LOCALES'!A:D,3,FALSE),0)</f>
        <v>0</v>
      </c>
      <c r="U4762" s="11">
        <f>IFERROR(VLOOKUP(Tabla1[[#This Row],[FECHA]],'RECAUDOS EXTERNOS'!A:D,4,FALSE),0)</f>
        <v>44</v>
      </c>
      <c r="V4762" s="9">
        <f>IFERROR(VLOOKUP(Tabla1[[#This Row],[FECHA]],'RECAUDOS EXTERNOS'!A:D,3,FALSE),0)</f>
        <v>12210777</v>
      </c>
    </row>
    <row r="4763" spans="1:22" x14ac:dyDescent="0.25">
      <c r="A4763" s="1">
        <v>42322</v>
      </c>
      <c r="B4763" s="3" t="s">
        <v>5</v>
      </c>
      <c r="C4763" s="2">
        <v>42309</v>
      </c>
      <c r="D4763" s="5">
        <f>YEAR(Tabla1[[#This Row],[FECHA]])</f>
        <v>2015</v>
      </c>
      <c r="E4763" s="5">
        <f>IFERROR(VLOOKUP(Tabla1[[#This Row],[FECHA]],'COMPARENDOS TOTALES'!A:D,4,FALSE),0)</f>
        <v>23</v>
      </c>
      <c r="F4763" s="9">
        <f>IFERROR(VLOOKUP(Tabla1[[#This Row],[FECHA]],'COMPARENDOS TOTALES'!A:D,3,FALSE),0)</f>
        <v>6987170</v>
      </c>
      <c r="G4763" s="5">
        <f>IFERROR(VLOOKUP(Tabla1[[#This Row],[FECHA]],EXONERACIONES!A:D,4,FALSE),0)</f>
        <v>0</v>
      </c>
      <c r="H4763" s="9">
        <f>IFERROR(VLOOKUP(Tabla1[[#This Row],[FECHA]],EXONERACIONES!A:D,3,FALSE),0)</f>
        <v>0</v>
      </c>
      <c r="I4763" s="5">
        <f>IFERROR(VLOOKUP(Tabla1[[#This Row],[FECHA]],'SIMIT CON RES'!A:D,4,FALSE),0)</f>
        <v>0</v>
      </c>
      <c r="J4763" s="9">
        <f>IFERROR(VLOOKUP(Tabla1[[#This Row],[FECHA]],'SIMIT CON RES'!A:D,3,FALSE),0)</f>
        <v>0</v>
      </c>
      <c r="K4763">
        <f>IFERROR(VLOOKUP(Tabla1[[#This Row],[FECHA]],'SIMIT SIN RES'!A:D,4,FALSE),0)</f>
        <v>17</v>
      </c>
      <c r="L4763" s="9">
        <f>IFERROR(VLOOKUP(Tabla1[[#This Row],[FECHA]],'SIMIT SIN RES'!A:D,3,FALSE),0)</f>
        <v>5476975</v>
      </c>
      <c r="M4763" s="5">
        <f>IFERROR(VLOOKUP(Tabla1[[#This Row],[FECHA]],'RECAUDOS DE COMPARENDOS'!A:D,4,FALSE),0)</f>
        <v>0</v>
      </c>
      <c r="N4763" s="9">
        <f>IFERROR(VLOOKUP(Tabla1[[#This Row],[FECHA]],'RECAUDOS DE COMPARENDOS'!A:D,3,FALSE),0)</f>
        <v>0</v>
      </c>
      <c r="O4763" s="5">
        <f>IFERROR(VLOOKUP(Tabla1[[#This Row],[FECHA]],'RECAUDOS DE RESOLUCIONES'!A:D,4,FALSE),0)</f>
        <v>0</v>
      </c>
      <c r="P4763" s="9">
        <f>IFERROR(VLOOKUP(Tabla1[[#This Row],[FECHA]],'RECAUDOS DE RESOLUCIONES'!A:D,3,FALSE),0)</f>
        <v>0</v>
      </c>
      <c r="Q476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4763" s="9">
        <f>Tabla1[V. COMPARENDOS]-(Tabla1[V. EXONERACIONES]+Tabla1[[#This Row],[V. SIMIT CON RESOLUCION]]+Tabla1[[#This Row],[V. SIMIT SIN RESOLUCION]]+Tabla1[[#This Row],[V. RECAUDOS COMPARENDOS]]+Tabla1[[#This Row],[V. RECAUDOS RESOLUCIONES]])</f>
        <v>1510195</v>
      </c>
      <c r="S4763" s="11">
        <f>IFERROR(VLOOKUP(Tabla1[[#This Row],[FECHA]],'RECAUDOS LOCALES'!A:D,4,FALSE),0)</f>
        <v>0</v>
      </c>
      <c r="T4763" s="9">
        <f>IFERROR(VLOOKUP(Tabla1[[#This Row],[FECHA]],'RECAUDOS LOCALES'!A:D,3,FALSE),0)</f>
        <v>0</v>
      </c>
      <c r="U4763" s="11">
        <f>IFERROR(VLOOKUP(Tabla1[[#This Row],[FECHA]],'RECAUDOS EXTERNOS'!A:D,4,FALSE),0)</f>
        <v>6</v>
      </c>
      <c r="V4763" s="9">
        <f>IFERROR(VLOOKUP(Tabla1[[#This Row],[FECHA]],'RECAUDOS EXTERNOS'!A:D,3,FALSE),0)</f>
        <v>1404758</v>
      </c>
    </row>
    <row r="4764" spans="1:22" x14ac:dyDescent="0.25">
      <c r="A4764" s="1">
        <v>42323</v>
      </c>
      <c r="B4764" s="3" t="s">
        <v>4</v>
      </c>
      <c r="C4764" s="2">
        <v>42309</v>
      </c>
      <c r="D4764" s="5">
        <f>YEAR(Tabla1[[#This Row],[FECHA]])</f>
        <v>2015</v>
      </c>
      <c r="E4764" s="5">
        <f>IFERROR(VLOOKUP(Tabla1[[#This Row],[FECHA]],'COMPARENDOS TOTALES'!A:D,4,FALSE),0)</f>
        <v>16</v>
      </c>
      <c r="F4764" s="9">
        <f>IFERROR(VLOOKUP(Tabla1[[#This Row],[FECHA]],'COMPARENDOS TOTALES'!A:D,3,FALSE),0)</f>
        <v>4903772</v>
      </c>
      <c r="G4764" s="5">
        <f>IFERROR(VLOOKUP(Tabla1[[#This Row],[FECHA]],EXONERACIONES!A:D,4,FALSE),0)</f>
        <v>1</v>
      </c>
      <c r="H4764" s="9">
        <f>IFERROR(VLOOKUP(Tabla1[[#This Row],[FECHA]],EXONERACIONES!A:D,3,FALSE),0)</f>
        <v>322175</v>
      </c>
      <c r="I4764" s="5">
        <f>IFERROR(VLOOKUP(Tabla1[[#This Row],[FECHA]],'SIMIT CON RES'!A:D,4,FALSE),0)</f>
        <v>0</v>
      </c>
      <c r="J4764" s="9">
        <f>IFERROR(VLOOKUP(Tabla1[[#This Row],[FECHA]],'SIMIT CON RES'!A:D,3,FALSE),0)</f>
        <v>0</v>
      </c>
      <c r="K4764">
        <f>IFERROR(VLOOKUP(Tabla1[[#This Row],[FECHA]],'SIMIT SIN RES'!A:D,4,FALSE),0)</f>
        <v>8</v>
      </c>
      <c r="L4764" s="9">
        <f>IFERROR(VLOOKUP(Tabla1[[#This Row],[FECHA]],'SIMIT SIN RES'!A:D,3,FALSE),0)</f>
        <v>2749227</v>
      </c>
      <c r="M4764" s="5">
        <f>IFERROR(VLOOKUP(Tabla1[[#This Row],[FECHA]],'RECAUDOS DE COMPARENDOS'!A:D,4,FALSE),0)</f>
        <v>0</v>
      </c>
      <c r="N4764" s="9">
        <f>IFERROR(VLOOKUP(Tabla1[[#This Row],[FECHA]],'RECAUDOS DE COMPARENDOS'!A:D,3,FALSE),0)</f>
        <v>0</v>
      </c>
      <c r="O4764" s="5">
        <f>IFERROR(VLOOKUP(Tabla1[[#This Row],[FECHA]],'RECAUDOS DE RESOLUCIONES'!A:D,4,FALSE),0)</f>
        <v>0</v>
      </c>
      <c r="P4764" s="9">
        <f>IFERROR(VLOOKUP(Tabla1[[#This Row],[FECHA]],'RECAUDOS DE RESOLUCIONES'!A:D,3,FALSE),0)</f>
        <v>0</v>
      </c>
      <c r="Q476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7</v>
      </c>
      <c r="R4764" s="9">
        <f>Tabla1[V. COMPARENDOS]-(Tabla1[V. EXONERACIONES]+Tabla1[[#This Row],[V. SIMIT CON RESOLUCION]]+Tabla1[[#This Row],[V. SIMIT SIN RESOLUCION]]+Tabla1[[#This Row],[V. RECAUDOS COMPARENDOS]]+Tabla1[[#This Row],[V. RECAUDOS RESOLUCIONES]])</f>
        <v>1832370</v>
      </c>
      <c r="S4764" s="11">
        <f>IFERROR(VLOOKUP(Tabla1[[#This Row],[FECHA]],'RECAUDOS LOCALES'!A:D,4,FALSE),0)</f>
        <v>0</v>
      </c>
      <c r="T4764" s="9">
        <f>IFERROR(VLOOKUP(Tabla1[[#This Row],[FECHA]],'RECAUDOS LOCALES'!A:D,3,FALSE),0)</f>
        <v>0</v>
      </c>
      <c r="U4764" s="11">
        <f>IFERROR(VLOOKUP(Tabla1[[#This Row],[FECHA]],'RECAUDOS EXTERNOS'!A:D,4,FALSE),0)</f>
        <v>2</v>
      </c>
      <c r="V4764" s="9">
        <f>IFERROR(VLOOKUP(Tabla1[[#This Row],[FECHA]],'RECAUDOS EXTERNOS'!A:D,3,FALSE),0)</f>
        <v>672550</v>
      </c>
    </row>
    <row r="4765" spans="1:22" x14ac:dyDescent="0.25">
      <c r="A4765" s="1">
        <v>42324</v>
      </c>
      <c r="B4765" s="3" t="s">
        <v>1</v>
      </c>
      <c r="C4765" s="2">
        <v>42309</v>
      </c>
      <c r="D4765" s="5">
        <f>YEAR(Tabla1[[#This Row],[FECHA]])</f>
        <v>2015</v>
      </c>
      <c r="E4765" s="5">
        <f>IFERROR(VLOOKUP(Tabla1[[#This Row],[FECHA]],'COMPARENDOS TOTALES'!A:D,4,FALSE),0)</f>
        <v>10</v>
      </c>
      <c r="F4765" s="9">
        <f>IFERROR(VLOOKUP(Tabla1[[#This Row],[FECHA]],'COMPARENDOS TOTALES'!A:D,3,FALSE),0)</f>
        <v>2919711</v>
      </c>
      <c r="G4765" s="5">
        <f>IFERROR(VLOOKUP(Tabla1[[#This Row],[FECHA]],EXONERACIONES!A:D,4,FALSE),0)</f>
        <v>0</v>
      </c>
      <c r="H4765" s="9">
        <f>IFERROR(VLOOKUP(Tabla1[[#This Row],[FECHA]],EXONERACIONES!A:D,3,FALSE),0)</f>
        <v>0</v>
      </c>
      <c r="I4765" s="5">
        <f>IFERROR(VLOOKUP(Tabla1[[#This Row],[FECHA]],'SIMIT CON RES'!A:D,4,FALSE),0)</f>
        <v>0</v>
      </c>
      <c r="J4765" s="9">
        <f>IFERROR(VLOOKUP(Tabla1[[#This Row],[FECHA]],'SIMIT CON RES'!A:D,3,FALSE),0)</f>
        <v>0</v>
      </c>
      <c r="K4765">
        <f>IFERROR(VLOOKUP(Tabla1[[#This Row],[FECHA]],'SIMIT SIN RES'!A:D,4,FALSE),0)</f>
        <v>5</v>
      </c>
      <c r="L4765" s="9">
        <f>IFERROR(VLOOKUP(Tabla1[[#This Row],[FECHA]],'SIMIT SIN RES'!A:D,3,FALSE),0)</f>
        <v>1610875</v>
      </c>
      <c r="M4765" s="5">
        <f>IFERROR(VLOOKUP(Tabla1[[#This Row],[FECHA]],'RECAUDOS DE COMPARENDOS'!A:D,4,FALSE),0)</f>
        <v>0</v>
      </c>
      <c r="N4765" s="9">
        <f>IFERROR(VLOOKUP(Tabla1[[#This Row],[FECHA]],'RECAUDOS DE COMPARENDOS'!A:D,3,FALSE),0)</f>
        <v>0</v>
      </c>
      <c r="O4765" s="5">
        <f>IFERROR(VLOOKUP(Tabla1[[#This Row],[FECHA]],'RECAUDOS DE RESOLUCIONES'!A:D,4,FALSE),0)</f>
        <v>0</v>
      </c>
      <c r="P4765" s="9">
        <f>IFERROR(VLOOKUP(Tabla1[[#This Row],[FECHA]],'RECAUDOS DE RESOLUCIONES'!A:D,3,FALSE),0)</f>
        <v>0</v>
      </c>
      <c r="Q476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4765" s="9">
        <f>Tabla1[V. COMPARENDOS]-(Tabla1[V. EXONERACIONES]+Tabla1[[#This Row],[V. SIMIT CON RESOLUCION]]+Tabla1[[#This Row],[V. SIMIT SIN RESOLUCION]]+Tabla1[[#This Row],[V. RECAUDOS COMPARENDOS]]+Tabla1[[#This Row],[V. RECAUDOS RESOLUCIONES]])</f>
        <v>1308836</v>
      </c>
      <c r="S4765" s="11">
        <f>IFERROR(VLOOKUP(Tabla1[[#This Row],[FECHA]],'RECAUDOS LOCALES'!A:D,4,FALSE),0)</f>
        <v>0</v>
      </c>
      <c r="T4765" s="9">
        <f>IFERROR(VLOOKUP(Tabla1[[#This Row],[FECHA]],'RECAUDOS LOCALES'!A:D,3,FALSE),0)</f>
        <v>0</v>
      </c>
      <c r="U4765" s="11">
        <f>IFERROR(VLOOKUP(Tabla1[[#This Row],[FECHA]],'RECAUDOS EXTERNOS'!A:D,4,FALSE),0)</f>
        <v>0</v>
      </c>
      <c r="V4765" s="9">
        <f>IFERROR(VLOOKUP(Tabla1[[#This Row],[FECHA]],'RECAUDOS EXTERNOS'!A:D,3,FALSE),0)</f>
        <v>0</v>
      </c>
    </row>
    <row r="4766" spans="1:22" x14ac:dyDescent="0.25">
      <c r="A4766" s="1">
        <v>42325</v>
      </c>
      <c r="B4766" s="3" t="s">
        <v>2</v>
      </c>
      <c r="C4766" s="2">
        <v>42309</v>
      </c>
      <c r="D4766" s="5">
        <f>YEAR(Tabla1[[#This Row],[FECHA]])</f>
        <v>2015</v>
      </c>
      <c r="E4766" s="5">
        <f>IFERROR(VLOOKUP(Tabla1[[#This Row],[FECHA]],'COMPARENDOS TOTALES'!A:D,4,FALSE),0)</f>
        <v>33</v>
      </c>
      <c r="F4766" s="9">
        <f>IFERROR(VLOOKUP(Tabla1[[#This Row],[FECHA]],'COMPARENDOS TOTALES'!A:D,3,FALSE),0)</f>
        <v>10027697</v>
      </c>
      <c r="G4766" s="5">
        <f>IFERROR(VLOOKUP(Tabla1[[#This Row],[FECHA]],EXONERACIONES!A:D,4,FALSE),0)</f>
        <v>3</v>
      </c>
      <c r="H4766" s="9">
        <f>IFERROR(VLOOKUP(Tabla1[[#This Row],[FECHA]],EXONERACIONES!A:D,3,FALSE),0)</f>
        <v>966525</v>
      </c>
      <c r="I4766" s="5">
        <f>IFERROR(VLOOKUP(Tabla1[[#This Row],[FECHA]],'SIMIT CON RES'!A:D,4,FALSE),0)</f>
        <v>0</v>
      </c>
      <c r="J4766" s="9">
        <f>IFERROR(VLOOKUP(Tabla1[[#This Row],[FECHA]],'SIMIT CON RES'!A:D,3,FALSE),0)</f>
        <v>0</v>
      </c>
      <c r="K4766">
        <f>IFERROR(VLOOKUP(Tabla1[[#This Row],[FECHA]],'SIMIT SIN RES'!A:D,4,FALSE),0)</f>
        <v>21</v>
      </c>
      <c r="L4766" s="9">
        <f>IFERROR(VLOOKUP(Tabla1[[#This Row],[FECHA]],'SIMIT SIN RES'!A:D,3,FALSE),0)</f>
        <v>6765675</v>
      </c>
      <c r="M4766" s="5">
        <f>IFERROR(VLOOKUP(Tabla1[[#This Row],[FECHA]],'RECAUDOS DE COMPARENDOS'!A:D,4,FALSE),0)</f>
        <v>0</v>
      </c>
      <c r="N4766" s="9">
        <f>IFERROR(VLOOKUP(Tabla1[[#This Row],[FECHA]],'RECAUDOS DE COMPARENDOS'!A:D,3,FALSE),0)</f>
        <v>0</v>
      </c>
      <c r="O4766" s="5">
        <f>IFERROR(VLOOKUP(Tabla1[[#This Row],[FECHA]],'RECAUDOS DE RESOLUCIONES'!A:D,4,FALSE),0)</f>
        <v>0</v>
      </c>
      <c r="P4766" s="9">
        <f>IFERROR(VLOOKUP(Tabla1[[#This Row],[FECHA]],'RECAUDOS DE RESOLUCIONES'!A:D,3,FALSE),0)</f>
        <v>0</v>
      </c>
      <c r="Q476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9</v>
      </c>
      <c r="R4766" s="9">
        <f>Tabla1[V. COMPARENDOS]-(Tabla1[V. EXONERACIONES]+Tabla1[[#This Row],[V. SIMIT CON RESOLUCION]]+Tabla1[[#This Row],[V. SIMIT SIN RESOLUCION]]+Tabla1[[#This Row],[V. RECAUDOS COMPARENDOS]]+Tabla1[[#This Row],[V. RECAUDOS RESOLUCIONES]])</f>
        <v>2295497</v>
      </c>
      <c r="S4766" s="11">
        <f>IFERROR(VLOOKUP(Tabla1[[#This Row],[FECHA]],'RECAUDOS LOCALES'!A:D,4,FALSE),0)</f>
        <v>2</v>
      </c>
      <c r="T4766" s="9">
        <f>IFERROR(VLOOKUP(Tabla1[[#This Row],[FECHA]],'RECAUDOS LOCALES'!A:D,3,FALSE),0)</f>
        <v>583862</v>
      </c>
      <c r="U4766" s="11">
        <f>IFERROR(VLOOKUP(Tabla1[[#This Row],[FECHA]],'RECAUDOS EXTERNOS'!A:D,4,FALSE),0)</f>
        <v>37</v>
      </c>
      <c r="V4766" s="9">
        <f>IFERROR(VLOOKUP(Tabla1[[#This Row],[FECHA]],'RECAUDOS EXTERNOS'!A:D,3,FALSE),0)</f>
        <v>9410177</v>
      </c>
    </row>
    <row r="4767" spans="1:22" x14ac:dyDescent="0.25">
      <c r="A4767" s="1">
        <v>42326</v>
      </c>
      <c r="B4767" s="3" t="s">
        <v>3</v>
      </c>
      <c r="C4767" s="2">
        <v>42309</v>
      </c>
      <c r="D4767" s="5">
        <f>YEAR(Tabla1[[#This Row],[FECHA]])</f>
        <v>2015</v>
      </c>
      <c r="E4767" s="5">
        <f>IFERROR(VLOOKUP(Tabla1[[#This Row],[FECHA]],'COMPARENDOS TOTALES'!A:D,4,FALSE),0)</f>
        <v>46</v>
      </c>
      <c r="F4767" s="9">
        <f>IFERROR(VLOOKUP(Tabla1[[#This Row],[FECHA]],'COMPARENDOS TOTALES'!A:D,3,FALSE),0)</f>
        <v>15736906</v>
      </c>
      <c r="G4767" s="5">
        <f>IFERROR(VLOOKUP(Tabla1[[#This Row],[FECHA]],EXONERACIONES!A:D,4,FALSE),0)</f>
        <v>0</v>
      </c>
      <c r="H4767" s="9">
        <f>IFERROR(VLOOKUP(Tabla1[[#This Row],[FECHA]],EXONERACIONES!A:D,3,FALSE),0)</f>
        <v>0</v>
      </c>
      <c r="I4767" s="5">
        <f>IFERROR(VLOOKUP(Tabla1[[#This Row],[FECHA]],'SIMIT CON RES'!A:D,4,FALSE),0)</f>
        <v>0</v>
      </c>
      <c r="J4767" s="9">
        <f>IFERROR(VLOOKUP(Tabla1[[#This Row],[FECHA]],'SIMIT CON RES'!A:D,3,FALSE),0)</f>
        <v>0</v>
      </c>
      <c r="K4767">
        <f>IFERROR(VLOOKUP(Tabla1[[#This Row],[FECHA]],'SIMIT SIN RES'!A:D,4,FALSE),0)</f>
        <v>34</v>
      </c>
      <c r="L4767" s="9">
        <f>IFERROR(VLOOKUP(Tabla1[[#This Row],[FECHA]],'SIMIT SIN RES'!A:D,3,FALSE),0)</f>
        <v>12564825</v>
      </c>
      <c r="M4767" s="5">
        <f>IFERROR(VLOOKUP(Tabla1[[#This Row],[FECHA]],'RECAUDOS DE COMPARENDOS'!A:D,4,FALSE),0)</f>
        <v>0</v>
      </c>
      <c r="N4767" s="9">
        <f>IFERROR(VLOOKUP(Tabla1[[#This Row],[FECHA]],'RECAUDOS DE COMPARENDOS'!A:D,3,FALSE),0)</f>
        <v>0</v>
      </c>
      <c r="O4767" s="5">
        <f>IFERROR(VLOOKUP(Tabla1[[#This Row],[FECHA]],'RECAUDOS DE RESOLUCIONES'!A:D,4,FALSE),0)</f>
        <v>0</v>
      </c>
      <c r="P4767" s="9">
        <f>IFERROR(VLOOKUP(Tabla1[[#This Row],[FECHA]],'RECAUDOS DE RESOLUCIONES'!A:D,3,FALSE),0)</f>
        <v>0</v>
      </c>
      <c r="Q476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12</v>
      </c>
      <c r="R4767" s="9">
        <f>Tabla1[V. COMPARENDOS]-(Tabla1[V. EXONERACIONES]+Tabla1[[#This Row],[V. SIMIT CON RESOLUCION]]+Tabla1[[#This Row],[V. SIMIT SIN RESOLUCION]]+Tabla1[[#This Row],[V. RECAUDOS COMPARENDOS]]+Tabla1[[#This Row],[V. RECAUDOS RESOLUCIONES]])</f>
        <v>3172081</v>
      </c>
      <c r="S4767" s="11">
        <f>IFERROR(VLOOKUP(Tabla1[[#This Row],[FECHA]],'RECAUDOS LOCALES'!A:D,4,FALSE),0)</f>
        <v>2</v>
      </c>
      <c r="T4767" s="9">
        <f>IFERROR(VLOOKUP(Tabla1[[#This Row],[FECHA]],'RECAUDOS LOCALES'!A:D,3,FALSE),0)</f>
        <v>323954</v>
      </c>
      <c r="U4767" s="11">
        <f>IFERROR(VLOOKUP(Tabla1[[#This Row],[FECHA]],'RECAUDOS EXTERNOS'!A:D,4,FALSE),0)</f>
        <v>49</v>
      </c>
      <c r="V4767" s="9">
        <f>IFERROR(VLOOKUP(Tabla1[[#This Row],[FECHA]],'RECAUDOS EXTERNOS'!A:D,3,FALSE),0)</f>
        <v>15877561</v>
      </c>
    </row>
    <row r="4768" spans="1:22" x14ac:dyDescent="0.25">
      <c r="A4768" s="1">
        <v>42327</v>
      </c>
      <c r="B4768" s="3" t="s">
        <v>6</v>
      </c>
      <c r="C4768" s="2">
        <v>42309</v>
      </c>
      <c r="D4768" s="5">
        <f>YEAR(Tabla1[[#This Row],[FECHA]])</f>
        <v>2015</v>
      </c>
      <c r="E4768" s="5">
        <f>IFERROR(VLOOKUP(Tabla1[[#This Row],[FECHA]],'COMPARENDOS TOTALES'!A:D,4,FALSE),0)</f>
        <v>43</v>
      </c>
      <c r="F4768" s="9">
        <f>IFERROR(VLOOKUP(Tabla1[[#This Row],[FECHA]],'COMPARENDOS TOTALES'!A:D,3,FALSE),0)</f>
        <v>15383854</v>
      </c>
      <c r="G4768" s="5">
        <f>IFERROR(VLOOKUP(Tabla1[[#This Row],[FECHA]],EXONERACIONES!A:D,4,FALSE),0)</f>
        <v>1</v>
      </c>
      <c r="H4768" s="9">
        <f>IFERROR(VLOOKUP(Tabla1[[#This Row],[FECHA]],EXONERACIONES!A:D,3,FALSE),0)</f>
        <v>322175</v>
      </c>
      <c r="I4768" s="5">
        <f>IFERROR(VLOOKUP(Tabla1[[#This Row],[FECHA]],'SIMIT CON RES'!A:D,4,FALSE),0)</f>
        <v>0</v>
      </c>
      <c r="J4768" s="9">
        <f>IFERROR(VLOOKUP(Tabla1[[#This Row],[FECHA]],'SIMIT CON RES'!A:D,3,FALSE),0)</f>
        <v>0</v>
      </c>
      <c r="K4768">
        <f>IFERROR(VLOOKUP(Tabla1[[#This Row],[FECHA]],'SIMIT SIN RES'!A:D,4,FALSE),0)</f>
        <v>32</v>
      </c>
      <c r="L4768" s="9">
        <f>IFERROR(VLOOKUP(Tabla1[[#This Row],[FECHA]],'SIMIT SIN RES'!A:D,3,FALSE),0)</f>
        <v>12564825</v>
      </c>
      <c r="M4768" s="5">
        <f>IFERROR(VLOOKUP(Tabla1[[#This Row],[FECHA]],'RECAUDOS DE COMPARENDOS'!A:D,4,FALSE),0)</f>
        <v>0</v>
      </c>
      <c r="N4768" s="9">
        <f>IFERROR(VLOOKUP(Tabla1[[#This Row],[FECHA]],'RECAUDOS DE COMPARENDOS'!A:D,3,FALSE),0)</f>
        <v>0</v>
      </c>
      <c r="O4768" s="5">
        <f>IFERROR(VLOOKUP(Tabla1[[#This Row],[FECHA]],'RECAUDOS DE RESOLUCIONES'!A:D,4,FALSE),0)</f>
        <v>0</v>
      </c>
      <c r="P4768" s="9">
        <f>IFERROR(VLOOKUP(Tabla1[[#This Row],[FECHA]],'RECAUDOS DE RESOLUCIONES'!A:D,3,FALSE),0)</f>
        <v>0</v>
      </c>
      <c r="Q476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10</v>
      </c>
      <c r="R4768" s="9">
        <f>Tabla1[V. COMPARENDOS]-(Tabla1[V. EXONERACIONES]+Tabla1[[#This Row],[V. SIMIT CON RESOLUCION]]+Tabla1[[#This Row],[V. SIMIT SIN RESOLUCION]]+Tabla1[[#This Row],[V. RECAUDOS COMPARENDOS]]+Tabla1[[#This Row],[V. RECAUDOS RESOLUCIONES]])</f>
        <v>2496854</v>
      </c>
      <c r="S4768" s="11">
        <f>IFERROR(VLOOKUP(Tabla1[[#This Row],[FECHA]],'RECAUDOS LOCALES'!A:D,4,FALSE),0)</f>
        <v>4</v>
      </c>
      <c r="T4768" s="9">
        <f>IFERROR(VLOOKUP(Tabla1[[#This Row],[FECHA]],'RECAUDOS LOCALES'!A:D,3,FALSE),0)</f>
        <v>554930</v>
      </c>
      <c r="U4768" s="11">
        <f>IFERROR(VLOOKUP(Tabla1[[#This Row],[FECHA]],'RECAUDOS EXTERNOS'!A:D,4,FALSE),0)</f>
        <v>77</v>
      </c>
      <c r="V4768" s="9">
        <f>IFERROR(VLOOKUP(Tabla1[[#This Row],[FECHA]],'RECAUDOS EXTERNOS'!A:D,3,FALSE),0)</f>
        <v>25098900</v>
      </c>
    </row>
    <row r="4769" spans="1:22" x14ac:dyDescent="0.25">
      <c r="A4769" s="1">
        <v>42328</v>
      </c>
      <c r="B4769" s="3" t="s">
        <v>0</v>
      </c>
      <c r="C4769" s="2">
        <v>42309</v>
      </c>
      <c r="D4769" s="5">
        <f>YEAR(Tabla1[[#This Row],[FECHA]])</f>
        <v>2015</v>
      </c>
      <c r="E4769" s="5">
        <f>IFERROR(VLOOKUP(Tabla1[[#This Row],[FECHA]],'COMPARENDOS TOTALES'!A:D,4,FALSE),0)</f>
        <v>30</v>
      </c>
      <c r="F4769" s="9">
        <f>IFERROR(VLOOKUP(Tabla1[[#This Row],[FECHA]],'COMPARENDOS TOTALES'!A:D,3,FALSE),0)</f>
        <v>9061170</v>
      </c>
      <c r="G4769" s="5">
        <f>IFERROR(VLOOKUP(Tabla1[[#This Row],[FECHA]],EXONERACIONES!A:D,4,FALSE),0)</f>
        <v>0</v>
      </c>
      <c r="H4769" s="9">
        <f>IFERROR(VLOOKUP(Tabla1[[#This Row],[FECHA]],EXONERACIONES!A:D,3,FALSE),0)</f>
        <v>0</v>
      </c>
      <c r="I4769" s="5">
        <f>IFERROR(VLOOKUP(Tabla1[[#This Row],[FECHA]],'SIMIT CON RES'!A:D,4,FALSE),0)</f>
        <v>0</v>
      </c>
      <c r="J4769" s="9">
        <f>IFERROR(VLOOKUP(Tabla1[[#This Row],[FECHA]],'SIMIT CON RES'!A:D,3,FALSE),0)</f>
        <v>0</v>
      </c>
      <c r="K4769">
        <f>IFERROR(VLOOKUP(Tabla1[[#This Row],[FECHA]],'SIMIT SIN RES'!A:D,4,FALSE),0)</f>
        <v>23</v>
      </c>
      <c r="L4769" s="9">
        <f>IFERROR(VLOOKUP(Tabla1[[#This Row],[FECHA]],'SIMIT SIN RES'!A:D,3,FALSE),0)</f>
        <v>7410025</v>
      </c>
      <c r="M4769" s="5">
        <f>IFERROR(VLOOKUP(Tabla1[[#This Row],[FECHA]],'RECAUDOS DE COMPARENDOS'!A:D,4,FALSE),0)</f>
        <v>0</v>
      </c>
      <c r="N4769" s="9">
        <f>IFERROR(VLOOKUP(Tabla1[[#This Row],[FECHA]],'RECAUDOS DE COMPARENDOS'!A:D,3,FALSE),0)</f>
        <v>0</v>
      </c>
      <c r="O4769" s="5">
        <f>IFERROR(VLOOKUP(Tabla1[[#This Row],[FECHA]],'RECAUDOS DE RESOLUCIONES'!A:D,4,FALSE),0)</f>
        <v>0</v>
      </c>
      <c r="P4769" s="9">
        <f>IFERROR(VLOOKUP(Tabla1[[#This Row],[FECHA]],'RECAUDOS DE RESOLUCIONES'!A:D,3,FALSE),0)</f>
        <v>0</v>
      </c>
      <c r="Q476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7</v>
      </c>
      <c r="R4769" s="9">
        <f>Tabla1[V. COMPARENDOS]-(Tabla1[V. EXONERACIONES]+Tabla1[[#This Row],[V. SIMIT CON RESOLUCION]]+Tabla1[[#This Row],[V. SIMIT SIN RESOLUCION]]+Tabla1[[#This Row],[V. RECAUDOS COMPARENDOS]]+Tabla1[[#This Row],[V. RECAUDOS RESOLUCIONES]])</f>
        <v>1651145</v>
      </c>
      <c r="S4769" s="11">
        <f>IFERROR(VLOOKUP(Tabla1[[#This Row],[FECHA]],'RECAUDOS LOCALES'!A:D,4,FALSE),0)</f>
        <v>2</v>
      </c>
      <c r="T4769" s="9">
        <f>IFERROR(VLOOKUP(Tabla1[[#This Row],[FECHA]],'RECAUDOS LOCALES'!A:D,3,FALSE),0)</f>
        <v>500000</v>
      </c>
      <c r="U4769" s="11">
        <f>IFERROR(VLOOKUP(Tabla1[[#This Row],[FECHA]],'RECAUDOS EXTERNOS'!A:D,4,FALSE),0)</f>
        <v>106</v>
      </c>
      <c r="V4769" s="9">
        <f>IFERROR(VLOOKUP(Tabla1[[#This Row],[FECHA]],'RECAUDOS EXTERNOS'!A:D,3,FALSE),0)</f>
        <v>34899717</v>
      </c>
    </row>
    <row r="4770" spans="1:22" x14ac:dyDescent="0.25">
      <c r="A4770" s="1">
        <v>42329</v>
      </c>
      <c r="B4770" s="3" t="s">
        <v>5</v>
      </c>
      <c r="C4770" s="2">
        <v>42309</v>
      </c>
      <c r="D4770" s="5">
        <f>YEAR(Tabla1[[#This Row],[FECHA]])</f>
        <v>2015</v>
      </c>
      <c r="E4770" s="5">
        <f>IFERROR(VLOOKUP(Tabla1[[#This Row],[FECHA]],'COMPARENDOS TOTALES'!A:D,4,FALSE),0)</f>
        <v>8</v>
      </c>
      <c r="F4770" s="9">
        <f>IFERROR(VLOOKUP(Tabla1[[#This Row],[FECHA]],'COMPARENDOS TOTALES'!A:D,3,FALSE),0)</f>
        <v>3997655</v>
      </c>
      <c r="G4770" s="5">
        <f>IFERROR(VLOOKUP(Tabla1[[#This Row],[FECHA]],EXONERACIONES!A:D,4,FALSE),0)</f>
        <v>0</v>
      </c>
      <c r="H4770" s="9">
        <f>IFERROR(VLOOKUP(Tabla1[[#This Row],[FECHA]],EXONERACIONES!A:D,3,FALSE),0)</f>
        <v>0</v>
      </c>
      <c r="I4770" s="5">
        <f>IFERROR(VLOOKUP(Tabla1[[#This Row],[FECHA]],'SIMIT CON RES'!A:D,4,FALSE),0)</f>
        <v>0</v>
      </c>
      <c r="J4770" s="9">
        <f>IFERROR(VLOOKUP(Tabla1[[#This Row],[FECHA]],'SIMIT CON RES'!A:D,3,FALSE),0)</f>
        <v>0</v>
      </c>
      <c r="K4770">
        <f>IFERROR(VLOOKUP(Tabla1[[#This Row],[FECHA]],'SIMIT SIN RES'!A:D,4,FALSE),0)</f>
        <v>6</v>
      </c>
      <c r="L4770" s="9">
        <f>IFERROR(VLOOKUP(Tabla1[[#This Row],[FECHA]],'SIMIT SIN RES'!A:D,3,FALSE),0)</f>
        <v>3393577</v>
      </c>
      <c r="M4770" s="5">
        <f>IFERROR(VLOOKUP(Tabla1[[#This Row],[FECHA]],'RECAUDOS DE COMPARENDOS'!A:D,4,FALSE),0)</f>
        <v>0</v>
      </c>
      <c r="N4770" s="9">
        <f>IFERROR(VLOOKUP(Tabla1[[#This Row],[FECHA]],'RECAUDOS DE COMPARENDOS'!A:D,3,FALSE),0)</f>
        <v>0</v>
      </c>
      <c r="O4770" s="5">
        <f>IFERROR(VLOOKUP(Tabla1[[#This Row],[FECHA]],'RECAUDOS DE RESOLUCIONES'!A:D,4,FALSE),0)</f>
        <v>0</v>
      </c>
      <c r="P4770" s="9">
        <f>IFERROR(VLOOKUP(Tabla1[[#This Row],[FECHA]],'RECAUDOS DE RESOLUCIONES'!A:D,3,FALSE),0)</f>
        <v>0</v>
      </c>
      <c r="Q477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4770" s="9">
        <f>Tabla1[V. COMPARENDOS]-(Tabla1[V. EXONERACIONES]+Tabla1[[#This Row],[V. SIMIT CON RESOLUCION]]+Tabla1[[#This Row],[V. SIMIT SIN RESOLUCION]]+Tabla1[[#This Row],[V. RECAUDOS COMPARENDOS]]+Tabla1[[#This Row],[V. RECAUDOS RESOLUCIONES]])</f>
        <v>604078</v>
      </c>
      <c r="S4770" s="11">
        <f>IFERROR(VLOOKUP(Tabla1[[#This Row],[FECHA]],'RECAUDOS LOCALES'!A:D,4,FALSE),0)</f>
        <v>0</v>
      </c>
      <c r="T4770" s="9">
        <f>IFERROR(VLOOKUP(Tabla1[[#This Row],[FECHA]],'RECAUDOS LOCALES'!A:D,3,FALSE),0)</f>
        <v>0</v>
      </c>
      <c r="U4770" s="11">
        <f>IFERROR(VLOOKUP(Tabla1[[#This Row],[FECHA]],'RECAUDOS EXTERNOS'!A:D,4,FALSE),0)</f>
        <v>6</v>
      </c>
      <c r="V4770" s="9">
        <f>IFERROR(VLOOKUP(Tabla1[[#This Row],[FECHA]],'RECAUDOS EXTERNOS'!A:D,3,FALSE),0)</f>
        <v>1956395</v>
      </c>
    </row>
    <row r="4771" spans="1:22" x14ac:dyDescent="0.25">
      <c r="A4771" s="1">
        <v>42330</v>
      </c>
      <c r="B4771" s="3" t="s">
        <v>4</v>
      </c>
      <c r="C4771" s="2">
        <v>42309</v>
      </c>
      <c r="D4771" s="5">
        <f>YEAR(Tabla1[[#This Row],[FECHA]])</f>
        <v>2015</v>
      </c>
      <c r="E4771" s="5">
        <f>IFERROR(VLOOKUP(Tabla1[[#This Row],[FECHA]],'COMPARENDOS TOTALES'!A:D,4,FALSE),0)</f>
        <v>2</v>
      </c>
      <c r="F4771" s="9">
        <f>IFERROR(VLOOKUP(Tabla1[[#This Row],[FECHA]],'COMPARENDOS TOTALES'!A:D,3,FALSE),0)</f>
        <v>1288700</v>
      </c>
      <c r="G4771" s="5">
        <f>IFERROR(VLOOKUP(Tabla1[[#This Row],[FECHA]],EXONERACIONES!A:D,4,FALSE),0)</f>
        <v>0</v>
      </c>
      <c r="H4771" s="9">
        <f>IFERROR(VLOOKUP(Tabla1[[#This Row],[FECHA]],EXONERACIONES!A:D,3,FALSE),0)</f>
        <v>0</v>
      </c>
      <c r="I4771" s="5">
        <f>IFERROR(VLOOKUP(Tabla1[[#This Row],[FECHA]],'SIMIT CON RES'!A:D,4,FALSE),0)</f>
        <v>0</v>
      </c>
      <c r="J4771" s="9">
        <f>IFERROR(VLOOKUP(Tabla1[[#This Row],[FECHA]],'SIMIT CON RES'!A:D,3,FALSE),0)</f>
        <v>0</v>
      </c>
      <c r="K4771">
        <f>IFERROR(VLOOKUP(Tabla1[[#This Row],[FECHA]],'SIMIT SIN RES'!A:D,4,FALSE),0)</f>
        <v>2</v>
      </c>
      <c r="L4771" s="9">
        <f>IFERROR(VLOOKUP(Tabla1[[#This Row],[FECHA]],'SIMIT SIN RES'!A:D,3,FALSE),0)</f>
        <v>1288700</v>
      </c>
      <c r="M4771" s="5">
        <f>IFERROR(VLOOKUP(Tabla1[[#This Row],[FECHA]],'RECAUDOS DE COMPARENDOS'!A:D,4,FALSE),0)</f>
        <v>0</v>
      </c>
      <c r="N4771" s="9">
        <f>IFERROR(VLOOKUP(Tabla1[[#This Row],[FECHA]],'RECAUDOS DE COMPARENDOS'!A:D,3,FALSE),0)</f>
        <v>0</v>
      </c>
      <c r="O4771" s="5">
        <f>IFERROR(VLOOKUP(Tabla1[[#This Row],[FECHA]],'RECAUDOS DE RESOLUCIONES'!A:D,4,FALSE),0)</f>
        <v>0</v>
      </c>
      <c r="P4771" s="9">
        <f>IFERROR(VLOOKUP(Tabla1[[#This Row],[FECHA]],'RECAUDOS DE RESOLUCIONES'!A:D,3,FALSE),0)</f>
        <v>0</v>
      </c>
      <c r="Q477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77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771" s="11">
        <f>IFERROR(VLOOKUP(Tabla1[[#This Row],[FECHA]],'RECAUDOS LOCALES'!A:D,4,FALSE),0)</f>
        <v>0</v>
      </c>
      <c r="T4771" s="9">
        <f>IFERROR(VLOOKUP(Tabla1[[#This Row],[FECHA]],'RECAUDOS LOCALES'!A:D,3,FALSE),0)</f>
        <v>0</v>
      </c>
      <c r="U4771" s="11">
        <f>IFERROR(VLOOKUP(Tabla1[[#This Row],[FECHA]],'RECAUDOS EXTERNOS'!A:D,4,FALSE),0)</f>
        <v>1</v>
      </c>
      <c r="V4771" s="9">
        <f>IFERROR(VLOOKUP(Tabla1[[#This Row],[FECHA]],'RECAUDOS EXTERNOS'!A:D,3,FALSE),0)</f>
        <v>412557</v>
      </c>
    </row>
    <row r="4772" spans="1:22" x14ac:dyDescent="0.25">
      <c r="A4772" s="1">
        <v>42331</v>
      </c>
      <c r="B4772" s="3" t="s">
        <v>1</v>
      </c>
      <c r="C4772" s="2">
        <v>42309</v>
      </c>
      <c r="D4772" s="5">
        <f>YEAR(Tabla1[[#This Row],[FECHA]])</f>
        <v>2015</v>
      </c>
      <c r="E4772" s="5">
        <f>IFERROR(VLOOKUP(Tabla1[[#This Row],[FECHA]],'COMPARENDOS TOTALES'!A:D,4,FALSE),0)</f>
        <v>5</v>
      </c>
      <c r="F4772" s="9">
        <f>IFERROR(VLOOKUP(Tabla1[[#This Row],[FECHA]],'COMPARENDOS TOTALES'!A:D,3,FALSE),0)</f>
        <v>2335769</v>
      </c>
      <c r="G4772" s="5">
        <f>IFERROR(VLOOKUP(Tabla1[[#This Row],[FECHA]],EXONERACIONES!A:D,4,FALSE),0)</f>
        <v>0</v>
      </c>
      <c r="H4772" s="9">
        <f>IFERROR(VLOOKUP(Tabla1[[#This Row],[FECHA]],EXONERACIONES!A:D,3,FALSE),0)</f>
        <v>0</v>
      </c>
      <c r="I4772" s="5">
        <f>IFERROR(VLOOKUP(Tabla1[[#This Row],[FECHA]],'SIMIT CON RES'!A:D,4,FALSE),0)</f>
        <v>0</v>
      </c>
      <c r="J4772" s="9">
        <f>IFERROR(VLOOKUP(Tabla1[[#This Row],[FECHA]],'SIMIT CON RES'!A:D,3,FALSE),0)</f>
        <v>0</v>
      </c>
      <c r="K4772">
        <f>IFERROR(VLOOKUP(Tabla1[[#This Row],[FECHA]],'SIMIT SIN RES'!A:D,4,FALSE),0)</f>
        <v>4</v>
      </c>
      <c r="L4772" s="9">
        <f>IFERROR(VLOOKUP(Tabla1[[#This Row],[FECHA]],'SIMIT SIN RES'!A:D,3,FALSE),0)</f>
        <v>1933050</v>
      </c>
      <c r="M4772" s="5">
        <f>IFERROR(VLOOKUP(Tabla1[[#This Row],[FECHA]],'RECAUDOS DE COMPARENDOS'!A:D,4,FALSE),0)</f>
        <v>0</v>
      </c>
      <c r="N4772" s="9">
        <f>IFERROR(VLOOKUP(Tabla1[[#This Row],[FECHA]],'RECAUDOS DE COMPARENDOS'!A:D,3,FALSE),0)</f>
        <v>0</v>
      </c>
      <c r="O4772" s="5">
        <f>IFERROR(VLOOKUP(Tabla1[[#This Row],[FECHA]],'RECAUDOS DE RESOLUCIONES'!A:D,4,FALSE),0)</f>
        <v>0</v>
      </c>
      <c r="P4772" s="9">
        <f>IFERROR(VLOOKUP(Tabla1[[#This Row],[FECHA]],'RECAUDOS DE RESOLUCIONES'!A:D,3,FALSE),0)</f>
        <v>0</v>
      </c>
      <c r="Q477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772" s="9">
        <f>Tabla1[V. COMPARENDOS]-(Tabla1[V. EXONERACIONES]+Tabla1[[#This Row],[V. SIMIT CON RESOLUCION]]+Tabla1[[#This Row],[V. SIMIT SIN RESOLUCION]]+Tabla1[[#This Row],[V. RECAUDOS COMPARENDOS]]+Tabla1[[#This Row],[V. RECAUDOS RESOLUCIONES]])</f>
        <v>402719</v>
      </c>
      <c r="S4772" s="11">
        <f>IFERROR(VLOOKUP(Tabla1[[#This Row],[FECHA]],'RECAUDOS LOCALES'!A:D,4,FALSE),0)</f>
        <v>2</v>
      </c>
      <c r="T4772" s="9">
        <f>IFERROR(VLOOKUP(Tabla1[[#This Row],[FECHA]],'RECAUDOS LOCALES'!A:D,3,FALSE),0)</f>
        <v>400000</v>
      </c>
      <c r="U4772" s="11">
        <f>IFERROR(VLOOKUP(Tabla1[[#This Row],[FECHA]],'RECAUDOS EXTERNOS'!A:D,4,FALSE),0)</f>
        <v>63</v>
      </c>
      <c r="V4772" s="9">
        <f>IFERROR(VLOOKUP(Tabla1[[#This Row],[FECHA]],'RECAUDOS EXTERNOS'!A:D,3,FALSE),0)</f>
        <v>17414885</v>
      </c>
    </row>
    <row r="4773" spans="1:22" x14ac:dyDescent="0.25">
      <c r="A4773" s="1">
        <v>42332</v>
      </c>
      <c r="B4773" s="3" t="s">
        <v>2</v>
      </c>
      <c r="C4773" s="2">
        <v>42309</v>
      </c>
      <c r="D4773" s="5">
        <f>YEAR(Tabla1[[#This Row],[FECHA]])</f>
        <v>2015</v>
      </c>
      <c r="E4773" s="5">
        <f>IFERROR(VLOOKUP(Tabla1[[#This Row],[FECHA]],'COMPARENDOS TOTALES'!A:D,4,FALSE),0)</f>
        <v>3</v>
      </c>
      <c r="F4773" s="9">
        <f>IFERROR(VLOOKUP(Tabla1[[#This Row],[FECHA]],'COMPARENDOS TOTALES'!A:D,3,FALSE),0)</f>
        <v>1610875</v>
      </c>
      <c r="G4773" s="5">
        <f>IFERROR(VLOOKUP(Tabla1[[#This Row],[FECHA]],EXONERACIONES!A:D,4,FALSE),0)</f>
        <v>0</v>
      </c>
      <c r="H4773" s="9">
        <f>IFERROR(VLOOKUP(Tabla1[[#This Row],[FECHA]],EXONERACIONES!A:D,3,FALSE),0)</f>
        <v>0</v>
      </c>
      <c r="I4773" s="5">
        <f>IFERROR(VLOOKUP(Tabla1[[#This Row],[FECHA]],'SIMIT CON RES'!A:D,4,FALSE),0)</f>
        <v>0</v>
      </c>
      <c r="J4773" s="9">
        <f>IFERROR(VLOOKUP(Tabla1[[#This Row],[FECHA]],'SIMIT CON RES'!A:D,3,FALSE),0)</f>
        <v>0</v>
      </c>
      <c r="K4773">
        <f>IFERROR(VLOOKUP(Tabla1[[#This Row],[FECHA]],'SIMIT SIN RES'!A:D,4,FALSE),0)</f>
        <v>3</v>
      </c>
      <c r="L4773" s="9">
        <f>IFERROR(VLOOKUP(Tabla1[[#This Row],[FECHA]],'SIMIT SIN RES'!A:D,3,FALSE),0)</f>
        <v>1610875</v>
      </c>
      <c r="M4773" s="5">
        <f>IFERROR(VLOOKUP(Tabla1[[#This Row],[FECHA]],'RECAUDOS DE COMPARENDOS'!A:D,4,FALSE),0)</f>
        <v>0</v>
      </c>
      <c r="N4773" s="9">
        <f>IFERROR(VLOOKUP(Tabla1[[#This Row],[FECHA]],'RECAUDOS DE COMPARENDOS'!A:D,3,FALSE),0)</f>
        <v>0</v>
      </c>
      <c r="O4773" s="5">
        <f>IFERROR(VLOOKUP(Tabla1[[#This Row],[FECHA]],'RECAUDOS DE RESOLUCIONES'!A:D,4,FALSE),0)</f>
        <v>0</v>
      </c>
      <c r="P4773" s="9">
        <f>IFERROR(VLOOKUP(Tabla1[[#This Row],[FECHA]],'RECAUDOS DE RESOLUCIONES'!A:D,3,FALSE),0)</f>
        <v>0</v>
      </c>
      <c r="Q477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77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773" s="11">
        <f>IFERROR(VLOOKUP(Tabla1[[#This Row],[FECHA]],'RECAUDOS LOCALES'!A:D,4,FALSE),0)</f>
        <v>0</v>
      </c>
      <c r="T4773" s="9">
        <f>IFERROR(VLOOKUP(Tabla1[[#This Row],[FECHA]],'RECAUDOS LOCALES'!A:D,3,FALSE),0)</f>
        <v>0</v>
      </c>
      <c r="U4773" s="11">
        <f>IFERROR(VLOOKUP(Tabla1[[#This Row],[FECHA]],'RECAUDOS EXTERNOS'!A:D,4,FALSE),0)</f>
        <v>53</v>
      </c>
      <c r="V4773" s="9">
        <f>IFERROR(VLOOKUP(Tabla1[[#This Row],[FECHA]],'RECAUDOS EXTERNOS'!A:D,3,FALSE),0)</f>
        <v>16756248</v>
      </c>
    </row>
    <row r="4774" spans="1:22" x14ac:dyDescent="0.25">
      <c r="A4774" s="1">
        <v>42333</v>
      </c>
      <c r="B4774" s="3" t="s">
        <v>3</v>
      </c>
      <c r="C4774" s="2">
        <v>42309</v>
      </c>
      <c r="D4774" s="5">
        <f>YEAR(Tabla1[[#This Row],[FECHA]])</f>
        <v>2015</v>
      </c>
      <c r="E4774" s="5">
        <f>IFERROR(VLOOKUP(Tabla1[[#This Row],[FECHA]],'COMPARENDOS TOTALES'!A:D,4,FALSE),0)</f>
        <v>1</v>
      </c>
      <c r="F4774" s="9">
        <f>IFERROR(VLOOKUP(Tabla1[[#This Row],[FECHA]],'COMPARENDOS TOTALES'!A:D,3,FALSE),0)</f>
        <v>322175</v>
      </c>
      <c r="G4774" s="5">
        <f>IFERROR(VLOOKUP(Tabla1[[#This Row],[FECHA]],EXONERACIONES!A:D,4,FALSE),0)</f>
        <v>0</v>
      </c>
      <c r="H4774" s="9">
        <f>IFERROR(VLOOKUP(Tabla1[[#This Row],[FECHA]],EXONERACIONES!A:D,3,FALSE),0)</f>
        <v>0</v>
      </c>
      <c r="I4774" s="5">
        <f>IFERROR(VLOOKUP(Tabla1[[#This Row],[FECHA]],'SIMIT CON RES'!A:D,4,FALSE),0)</f>
        <v>0</v>
      </c>
      <c r="J4774" s="9">
        <f>IFERROR(VLOOKUP(Tabla1[[#This Row],[FECHA]],'SIMIT CON RES'!A:D,3,FALSE),0)</f>
        <v>0</v>
      </c>
      <c r="K4774">
        <f>IFERROR(VLOOKUP(Tabla1[[#This Row],[FECHA]],'SIMIT SIN RES'!A:D,4,FALSE),0)</f>
        <v>1</v>
      </c>
      <c r="L4774" s="9">
        <f>IFERROR(VLOOKUP(Tabla1[[#This Row],[FECHA]],'SIMIT SIN RES'!A:D,3,FALSE),0)</f>
        <v>322175</v>
      </c>
      <c r="M4774" s="5">
        <f>IFERROR(VLOOKUP(Tabla1[[#This Row],[FECHA]],'RECAUDOS DE COMPARENDOS'!A:D,4,FALSE),0)</f>
        <v>0</v>
      </c>
      <c r="N4774" s="9">
        <f>IFERROR(VLOOKUP(Tabla1[[#This Row],[FECHA]],'RECAUDOS DE COMPARENDOS'!A:D,3,FALSE),0)</f>
        <v>0</v>
      </c>
      <c r="O4774" s="5">
        <f>IFERROR(VLOOKUP(Tabla1[[#This Row],[FECHA]],'RECAUDOS DE RESOLUCIONES'!A:D,4,FALSE),0)</f>
        <v>0</v>
      </c>
      <c r="P4774" s="9">
        <f>IFERROR(VLOOKUP(Tabla1[[#This Row],[FECHA]],'RECAUDOS DE RESOLUCIONES'!A:D,3,FALSE),0)</f>
        <v>0</v>
      </c>
      <c r="Q477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77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774" s="11">
        <f>IFERROR(VLOOKUP(Tabla1[[#This Row],[FECHA]],'RECAUDOS LOCALES'!A:D,4,FALSE),0)</f>
        <v>0</v>
      </c>
      <c r="T4774" s="9">
        <f>IFERROR(VLOOKUP(Tabla1[[#This Row],[FECHA]],'RECAUDOS LOCALES'!A:D,3,FALSE),0)</f>
        <v>0</v>
      </c>
      <c r="U4774" s="11">
        <f>IFERROR(VLOOKUP(Tabla1[[#This Row],[FECHA]],'RECAUDOS EXTERNOS'!A:D,4,FALSE),0)</f>
        <v>59</v>
      </c>
      <c r="V4774" s="9">
        <f>IFERROR(VLOOKUP(Tabla1[[#This Row],[FECHA]],'RECAUDOS EXTERNOS'!A:D,3,FALSE),0)</f>
        <v>19213459</v>
      </c>
    </row>
    <row r="4775" spans="1:22" x14ac:dyDescent="0.25">
      <c r="A4775" s="1">
        <v>42334</v>
      </c>
      <c r="B4775" s="3" t="s">
        <v>6</v>
      </c>
      <c r="C4775" s="2">
        <v>42309</v>
      </c>
      <c r="D4775" s="5">
        <f>YEAR(Tabla1[[#This Row],[FECHA]])</f>
        <v>2015</v>
      </c>
      <c r="E4775" s="5">
        <f>IFERROR(VLOOKUP(Tabla1[[#This Row],[FECHA]],'COMPARENDOS TOTALES'!A:D,4,FALSE),0)</f>
        <v>0</v>
      </c>
      <c r="F4775" s="9">
        <f>IFERROR(VLOOKUP(Tabla1[[#This Row],[FECHA]],'COMPARENDOS TOTALES'!A:D,3,FALSE),0)</f>
        <v>0</v>
      </c>
      <c r="G4775" s="5">
        <f>IFERROR(VLOOKUP(Tabla1[[#This Row],[FECHA]],EXONERACIONES!A:D,4,FALSE),0)</f>
        <v>0</v>
      </c>
      <c r="H4775" s="9">
        <f>IFERROR(VLOOKUP(Tabla1[[#This Row],[FECHA]],EXONERACIONES!A:D,3,FALSE),0)</f>
        <v>0</v>
      </c>
      <c r="I4775" s="5">
        <f>IFERROR(VLOOKUP(Tabla1[[#This Row],[FECHA]],'SIMIT CON RES'!A:D,4,FALSE),0)</f>
        <v>0</v>
      </c>
      <c r="J4775" s="9">
        <f>IFERROR(VLOOKUP(Tabla1[[#This Row],[FECHA]],'SIMIT CON RES'!A:D,3,FALSE),0)</f>
        <v>0</v>
      </c>
      <c r="K4775">
        <f>IFERROR(VLOOKUP(Tabla1[[#This Row],[FECHA]],'SIMIT SIN RES'!A:D,4,FALSE),0)</f>
        <v>0</v>
      </c>
      <c r="L4775" s="9">
        <f>IFERROR(VLOOKUP(Tabla1[[#This Row],[FECHA]],'SIMIT SIN RES'!A:D,3,FALSE),0)</f>
        <v>0</v>
      </c>
      <c r="M4775" s="5">
        <f>IFERROR(VLOOKUP(Tabla1[[#This Row],[FECHA]],'RECAUDOS DE COMPARENDOS'!A:D,4,FALSE),0)</f>
        <v>0</v>
      </c>
      <c r="N4775" s="9">
        <f>IFERROR(VLOOKUP(Tabla1[[#This Row],[FECHA]],'RECAUDOS DE COMPARENDOS'!A:D,3,FALSE),0)</f>
        <v>0</v>
      </c>
      <c r="O4775" s="5">
        <f>IFERROR(VLOOKUP(Tabla1[[#This Row],[FECHA]],'RECAUDOS DE RESOLUCIONES'!A:D,4,FALSE),0)</f>
        <v>0</v>
      </c>
      <c r="P4775" s="9">
        <f>IFERROR(VLOOKUP(Tabla1[[#This Row],[FECHA]],'RECAUDOS DE RESOLUCIONES'!A:D,3,FALSE),0)</f>
        <v>0</v>
      </c>
      <c r="Q477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77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775" s="11">
        <f>IFERROR(VLOOKUP(Tabla1[[#This Row],[FECHA]],'RECAUDOS LOCALES'!A:D,4,FALSE),0)</f>
        <v>0</v>
      </c>
      <c r="T4775" s="9">
        <f>IFERROR(VLOOKUP(Tabla1[[#This Row],[FECHA]],'RECAUDOS LOCALES'!A:D,3,FALSE),0)</f>
        <v>0</v>
      </c>
      <c r="U4775" s="11">
        <f>IFERROR(VLOOKUP(Tabla1[[#This Row],[FECHA]],'RECAUDOS EXTERNOS'!A:D,4,FALSE),0)</f>
        <v>61</v>
      </c>
      <c r="V4775" s="9">
        <f>IFERROR(VLOOKUP(Tabla1[[#This Row],[FECHA]],'RECAUDOS EXTERNOS'!A:D,3,FALSE),0)</f>
        <v>20529331</v>
      </c>
    </row>
    <row r="4776" spans="1:22" x14ac:dyDescent="0.25">
      <c r="A4776" s="1">
        <v>42335</v>
      </c>
      <c r="B4776" s="3" t="s">
        <v>0</v>
      </c>
      <c r="C4776" s="2">
        <v>42309</v>
      </c>
      <c r="D4776" s="5">
        <f>YEAR(Tabla1[[#This Row],[FECHA]])</f>
        <v>2015</v>
      </c>
      <c r="E4776" s="5">
        <f>IFERROR(VLOOKUP(Tabla1[[#This Row],[FECHA]],'COMPARENDOS TOTALES'!A:D,4,FALSE),0)</f>
        <v>2</v>
      </c>
      <c r="F4776" s="9">
        <f>IFERROR(VLOOKUP(Tabla1[[#This Row],[FECHA]],'COMPARENDOS TOTALES'!A:D,3,FALSE),0)</f>
        <v>429567</v>
      </c>
      <c r="G4776" s="5">
        <f>IFERROR(VLOOKUP(Tabla1[[#This Row],[FECHA]],EXONERACIONES!A:D,4,FALSE),0)</f>
        <v>0</v>
      </c>
      <c r="H4776" s="9">
        <f>IFERROR(VLOOKUP(Tabla1[[#This Row],[FECHA]],EXONERACIONES!A:D,3,FALSE),0)</f>
        <v>0</v>
      </c>
      <c r="I4776" s="5">
        <f>IFERROR(VLOOKUP(Tabla1[[#This Row],[FECHA]],'SIMIT CON RES'!A:D,4,FALSE),0)</f>
        <v>0</v>
      </c>
      <c r="J4776" s="9">
        <f>IFERROR(VLOOKUP(Tabla1[[#This Row],[FECHA]],'SIMIT CON RES'!A:D,3,FALSE),0)</f>
        <v>0</v>
      </c>
      <c r="K4776">
        <f>IFERROR(VLOOKUP(Tabla1[[#This Row],[FECHA]],'SIMIT SIN RES'!A:D,4,FALSE),0)</f>
        <v>1</v>
      </c>
      <c r="L4776" s="9">
        <f>IFERROR(VLOOKUP(Tabla1[[#This Row],[FECHA]],'SIMIT SIN RES'!A:D,3,FALSE),0)</f>
        <v>322175</v>
      </c>
      <c r="M4776" s="5">
        <f>IFERROR(VLOOKUP(Tabla1[[#This Row],[FECHA]],'RECAUDOS DE COMPARENDOS'!A:D,4,FALSE),0)</f>
        <v>0</v>
      </c>
      <c r="N4776" s="9">
        <f>IFERROR(VLOOKUP(Tabla1[[#This Row],[FECHA]],'RECAUDOS DE COMPARENDOS'!A:D,3,FALSE),0)</f>
        <v>0</v>
      </c>
      <c r="O4776" s="5">
        <f>IFERROR(VLOOKUP(Tabla1[[#This Row],[FECHA]],'RECAUDOS DE RESOLUCIONES'!A:D,4,FALSE),0)</f>
        <v>0</v>
      </c>
      <c r="P4776" s="9">
        <f>IFERROR(VLOOKUP(Tabla1[[#This Row],[FECHA]],'RECAUDOS DE RESOLUCIONES'!A:D,3,FALSE),0)</f>
        <v>0</v>
      </c>
      <c r="Q477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776" s="9">
        <f>Tabla1[V. COMPARENDOS]-(Tabla1[V. EXONERACIONES]+Tabla1[[#This Row],[V. SIMIT CON RESOLUCION]]+Tabla1[[#This Row],[V. SIMIT SIN RESOLUCION]]+Tabla1[[#This Row],[V. RECAUDOS COMPARENDOS]]+Tabla1[[#This Row],[V. RECAUDOS RESOLUCIONES]])</f>
        <v>107392</v>
      </c>
      <c r="S4776" s="11">
        <f>IFERROR(VLOOKUP(Tabla1[[#This Row],[FECHA]],'RECAUDOS LOCALES'!A:D,4,FALSE),0)</f>
        <v>0</v>
      </c>
      <c r="T4776" s="9">
        <f>IFERROR(VLOOKUP(Tabla1[[#This Row],[FECHA]],'RECAUDOS LOCALES'!A:D,3,FALSE),0)</f>
        <v>0</v>
      </c>
      <c r="U4776" s="11">
        <f>IFERROR(VLOOKUP(Tabla1[[#This Row],[FECHA]],'RECAUDOS EXTERNOS'!A:D,4,FALSE),0)</f>
        <v>38</v>
      </c>
      <c r="V4776" s="9">
        <f>IFERROR(VLOOKUP(Tabla1[[#This Row],[FECHA]],'RECAUDOS EXTERNOS'!A:D,3,FALSE),0)</f>
        <v>11846223</v>
      </c>
    </row>
    <row r="4777" spans="1:22" x14ac:dyDescent="0.25">
      <c r="A4777" s="1">
        <v>42336</v>
      </c>
      <c r="B4777" s="3" t="s">
        <v>5</v>
      </c>
      <c r="C4777" s="2">
        <v>42309</v>
      </c>
      <c r="D4777" s="5">
        <f>YEAR(Tabla1[[#This Row],[FECHA]])</f>
        <v>2015</v>
      </c>
      <c r="E4777" s="5">
        <f>IFERROR(VLOOKUP(Tabla1[[#This Row],[FECHA]],'COMPARENDOS TOTALES'!A:D,4,FALSE),0)</f>
        <v>1</v>
      </c>
      <c r="F4777" s="9">
        <f>IFERROR(VLOOKUP(Tabla1[[#This Row],[FECHA]],'COMPARENDOS TOTALES'!A:D,3,FALSE),0)</f>
        <v>644350</v>
      </c>
      <c r="G4777" s="5">
        <f>IFERROR(VLOOKUP(Tabla1[[#This Row],[FECHA]],EXONERACIONES!A:D,4,FALSE),0)</f>
        <v>0</v>
      </c>
      <c r="H4777" s="9">
        <f>IFERROR(VLOOKUP(Tabla1[[#This Row],[FECHA]],EXONERACIONES!A:D,3,FALSE),0)</f>
        <v>0</v>
      </c>
      <c r="I4777" s="5">
        <f>IFERROR(VLOOKUP(Tabla1[[#This Row],[FECHA]],'SIMIT CON RES'!A:D,4,FALSE),0)</f>
        <v>0</v>
      </c>
      <c r="J4777" s="9">
        <f>IFERROR(VLOOKUP(Tabla1[[#This Row],[FECHA]],'SIMIT CON RES'!A:D,3,FALSE),0)</f>
        <v>0</v>
      </c>
      <c r="K4777">
        <f>IFERROR(VLOOKUP(Tabla1[[#This Row],[FECHA]],'SIMIT SIN RES'!A:D,4,FALSE),0)</f>
        <v>1</v>
      </c>
      <c r="L4777" s="9">
        <f>IFERROR(VLOOKUP(Tabla1[[#This Row],[FECHA]],'SIMIT SIN RES'!A:D,3,FALSE),0)</f>
        <v>644350</v>
      </c>
      <c r="M4777" s="5">
        <f>IFERROR(VLOOKUP(Tabla1[[#This Row],[FECHA]],'RECAUDOS DE COMPARENDOS'!A:D,4,FALSE),0)</f>
        <v>0</v>
      </c>
      <c r="N4777" s="9">
        <f>IFERROR(VLOOKUP(Tabla1[[#This Row],[FECHA]],'RECAUDOS DE COMPARENDOS'!A:D,3,FALSE),0)</f>
        <v>0</v>
      </c>
      <c r="O4777" s="5">
        <f>IFERROR(VLOOKUP(Tabla1[[#This Row],[FECHA]],'RECAUDOS DE RESOLUCIONES'!A:D,4,FALSE),0)</f>
        <v>0</v>
      </c>
      <c r="P4777" s="9">
        <f>IFERROR(VLOOKUP(Tabla1[[#This Row],[FECHA]],'RECAUDOS DE RESOLUCIONES'!A:D,3,FALSE),0)</f>
        <v>0</v>
      </c>
      <c r="Q477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77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777" s="11">
        <f>IFERROR(VLOOKUP(Tabla1[[#This Row],[FECHA]],'RECAUDOS LOCALES'!A:D,4,FALSE),0)</f>
        <v>0</v>
      </c>
      <c r="T4777" s="9">
        <f>IFERROR(VLOOKUP(Tabla1[[#This Row],[FECHA]],'RECAUDOS LOCALES'!A:D,3,FALSE),0)</f>
        <v>0</v>
      </c>
      <c r="U4777" s="11">
        <f>IFERROR(VLOOKUP(Tabla1[[#This Row],[FECHA]],'RECAUDOS EXTERNOS'!A:D,4,FALSE),0)</f>
        <v>4</v>
      </c>
      <c r="V4777" s="9">
        <f>IFERROR(VLOOKUP(Tabla1[[#This Row],[FECHA]],'RECAUDOS EXTERNOS'!A:D,3,FALSE),0)</f>
        <v>1303175</v>
      </c>
    </row>
    <row r="4778" spans="1:22" x14ac:dyDescent="0.25">
      <c r="A4778" s="1">
        <v>42337</v>
      </c>
      <c r="B4778" s="3" t="s">
        <v>4</v>
      </c>
      <c r="C4778" s="2">
        <v>42309</v>
      </c>
      <c r="D4778" s="5">
        <f>YEAR(Tabla1[[#This Row],[FECHA]])</f>
        <v>2015</v>
      </c>
      <c r="E4778" s="5">
        <f>IFERROR(VLOOKUP(Tabla1[[#This Row],[FECHA]],'COMPARENDOS TOTALES'!A:D,4,FALSE),0)</f>
        <v>2</v>
      </c>
      <c r="F4778" s="9">
        <f>IFERROR(VLOOKUP(Tabla1[[#This Row],[FECHA]],'COMPARENDOS TOTALES'!A:D,3,FALSE),0)</f>
        <v>966525</v>
      </c>
      <c r="G4778" s="5">
        <f>IFERROR(VLOOKUP(Tabla1[[#This Row],[FECHA]],EXONERACIONES!A:D,4,FALSE),0)</f>
        <v>1</v>
      </c>
      <c r="H4778" s="9">
        <f>IFERROR(VLOOKUP(Tabla1[[#This Row],[FECHA]],EXONERACIONES!A:D,3,FALSE),0)</f>
        <v>644350</v>
      </c>
      <c r="I4778" s="5">
        <f>IFERROR(VLOOKUP(Tabla1[[#This Row],[FECHA]],'SIMIT CON RES'!A:D,4,FALSE),0)</f>
        <v>0</v>
      </c>
      <c r="J4778" s="9">
        <f>IFERROR(VLOOKUP(Tabla1[[#This Row],[FECHA]],'SIMIT CON RES'!A:D,3,FALSE),0)</f>
        <v>0</v>
      </c>
      <c r="K4778">
        <f>IFERROR(VLOOKUP(Tabla1[[#This Row],[FECHA]],'SIMIT SIN RES'!A:D,4,FALSE),0)</f>
        <v>0</v>
      </c>
      <c r="L4778" s="9">
        <f>IFERROR(VLOOKUP(Tabla1[[#This Row],[FECHA]],'SIMIT SIN RES'!A:D,3,FALSE),0)</f>
        <v>0</v>
      </c>
      <c r="M4778" s="5">
        <f>IFERROR(VLOOKUP(Tabla1[[#This Row],[FECHA]],'RECAUDOS DE COMPARENDOS'!A:D,4,FALSE),0)</f>
        <v>0</v>
      </c>
      <c r="N4778" s="9">
        <f>IFERROR(VLOOKUP(Tabla1[[#This Row],[FECHA]],'RECAUDOS DE COMPARENDOS'!A:D,3,FALSE),0)</f>
        <v>0</v>
      </c>
      <c r="O4778" s="5">
        <f>IFERROR(VLOOKUP(Tabla1[[#This Row],[FECHA]],'RECAUDOS DE RESOLUCIONES'!A:D,4,FALSE),0)</f>
        <v>0</v>
      </c>
      <c r="P4778" s="9">
        <f>IFERROR(VLOOKUP(Tabla1[[#This Row],[FECHA]],'RECAUDOS DE RESOLUCIONES'!A:D,3,FALSE),0)</f>
        <v>0</v>
      </c>
      <c r="Q477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778" s="9">
        <f>Tabla1[V. COMPARENDOS]-(Tabla1[V. EXONERACIONES]+Tabla1[[#This Row],[V. SIMIT CON RESOLUCION]]+Tabla1[[#This Row],[V. SIMIT SIN RESOLUCION]]+Tabla1[[#This Row],[V. RECAUDOS COMPARENDOS]]+Tabla1[[#This Row],[V. RECAUDOS RESOLUCIONES]])</f>
        <v>322175</v>
      </c>
      <c r="S4778" s="11">
        <f>IFERROR(VLOOKUP(Tabla1[[#This Row],[FECHA]],'RECAUDOS LOCALES'!A:D,4,FALSE),0)</f>
        <v>0</v>
      </c>
      <c r="T4778" s="9">
        <f>IFERROR(VLOOKUP(Tabla1[[#This Row],[FECHA]],'RECAUDOS LOCALES'!A:D,3,FALSE),0)</f>
        <v>0</v>
      </c>
      <c r="U4778" s="11">
        <f>IFERROR(VLOOKUP(Tabla1[[#This Row],[FECHA]],'RECAUDOS EXTERNOS'!A:D,4,FALSE),0)</f>
        <v>1</v>
      </c>
      <c r="V4778" s="9">
        <f>IFERROR(VLOOKUP(Tabla1[[#This Row],[FECHA]],'RECAUDOS EXTERNOS'!A:D,3,FALSE),0)</f>
        <v>422588</v>
      </c>
    </row>
    <row r="4779" spans="1:22" x14ac:dyDescent="0.25">
      <c r="A4779" s="1">
        <v>42338</v>
      </c>
      <c r="B4779" s="3" t="s">
        <v>1</v>
      </c>
      <c r="C4779" s="2">
        <v>42309</v>
      </c>
      <c r="D4779" s="5">
        <f>YEAR(Tabla1[[#This Row],[FECHA]])</f>
        <v>2015</v>
      </c>
      <c r="E4779" s="5">
        <f>IFERROR(VLOOKUP(Tabla1[[#This Row],[FECHA]],'COMPARENDOS TOTALES'!A:D,4,FALSE),0)</f>
        <v>23</v>
      </c>
      <c r="F4779" s="9">
        <f>IFERROR(VLOOKUP(Tabla1[[#This Row],[FECHA]],'COMPARENDOS TOTALES'!A:D,3,FALSE),0)</f>
        <v>7228802</v>
      </c>
      <c r="G4779" s="5">
        <f>IFERROR(VLOOKUP(Tabla1[[#This Row],[FECHA]],EXONERACIONES!A:D,4,FALSE),0)</f>
        <v>1</v>
      </c>
      <c r="H4779" s="9">
        <f>IFERROR(VLOOKUP(Tabla1[[#This Row],[FECHA]],EXONERACIONES!A:D,3,FALSE),0)</f>
        <v>322175</v>
      </c>
      <c r="I4779" s="5">
        <f>IFERROR(VLOOKUP(Tabla1[[#This Row],[FECHA]],'SIMIT CON RES'!A:D,4,FALSE),0)</f>
        <v>0</v>
      </c>
      <c r="J4779" s="9">
        <f>IFERROR(VLOOKUP(Tabla1[[#This Row],[FECHA]],'SIMIT CON RES'!A:D,3,FALSE),0)</f>
        <v>0</v>
      </c>
      <c r="K4779">
        <f>IFERROR(VLOOKUP(Tabla1[[#This Row],[FECHA]],'SIMIT SIN RES'!A:D,4,FALSE),0)</f>
        <v>12</v>
      </c>
      <c r="L4779" s="9">
        <f>IFERROR(VLOOKUP(Tabla1[[#This Row],[FECHA]],'SIMIT SIN RES'!A:D,3,FALSE),0)</f>
        <v>4389634</v>
      </c>
      <c r="M4779" s="5">
        <f>IFERROR(VLOOKUP(Tabla1[[#This Row],[FECHA]],'RECAUDOS DE COMPARENDOS'!A:D,4,FALSE),0)</f>
        <v>0</v>
      </c>
      <c r="N4779" s="9">
        <f>IFERROR(VLOOKUP(Tabla1[[#This Row],[FECHA]],'RECAUDOS DE COMPARENDOS'!A:D,3,FALSE),0)</f>
        <v>0</v>
      </c>
      <c r="O4779" s="5">
        <f>IFERROR(VLOOKUP(Tabla1[[#This Row],[FECHA]],'RECAUDOS DE RESOLUCIONES'!A:D,4,FALSE),0)</f>
        <v>0</v>
      </c>
      <c r="P4779" s="9">
        <f>IFERROR(VLOOKUP(Tabla1[[#This Row],[FECHA]],'RECAUDOS DE RESOLUCIONES'!A:D,3,FALSE),0)</f>
        <v>0</v>
      </c>
      <c r="Q477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10</v>
      </c>
      <c r="R4779" s="9">
        <f>Tabla1[V. COMPARENDOS]-(Tabla1[V. EXONERACIONES]+Tabla1[[#This Row],[V. SIMIT CON RESOLUCION]]+Tabla1[[#This Row],[V. SIMIT SIN RESOLUCION]]+Tabla1[[#This Row],[V. RECAUDOS COMPARENDOS]]+Tabla1[[#This Row],[V. RECAUDOS RESOLUCIONES]])</f>
        <v>2516993</v>
      </c>
      <c r="S4779" s="11">
        <f>IFERROR(VLOOKUP(Tabla1[[#This Row],[FECHA]],'RECAUDOS LOCALES'!A:D,4,FALSE),0)</f>
        <v>2</v>
      </c>
      <c r="T4779" s="9">
        <f>IFERROR(VLOOKUP(Tabla1[[#This Row],[FECHA]],'RECAUDOS LOCALES'!A:D,3,FALSE),0)</f>
        <v>291000</v>
      </c>
      <c r="U4779" s="11">
        <f>IFERROR(VLOOKUP(Tabla1[[#This Row],[FECHA]],'RECAUDOS EXTERNOS'!A:D,4,FALSE),0)</f>
        <v>50</v>
      </c>
      <c r="V4779" s="9">
        <f>IFERROR(VLOOKUP(Tabla1[[#This Row],[FECHA]],'RECAUDOS EXTERNOS'!A:D,3,FALSE),0)</f>
        <v>17157212</v>
      </c>
    </row>
    <row r="4780" spans="1:22" x14ac:dyDescent="0.25">
      <c r="A4780" s="1">
        <v>42339</v>
      </c>
      <c r="B4780" s="3" t="s">
        <v>2</v>
      </c>
      <c r="C4780" s="2">
        <v>42339</v>
      </c>
      <c r="D4780" s="5">
        <f>YEAR(Tabla1[[#This Row],[FECHA]])</f>
        <v>2015</v>
      </c>
      <c r="E4780" s="5">
        <f>IFERROR(VLOOKUP(Tabla1[[#This Row],[FECHA]],'COMPARENDOS TOTALES'!A:D,4,FALSE),0)</f>
        <v>21</v>
      </c>
      <c r="F4780" s="9">
        <f>IFERROR(VLOOKUP(Tabla1[[#This Row],[FECHA]],'COMPARENDOS TOTALES'!A:D,3,FALSE),0)</f>
        <v>5921310</v>
      </c>
      <c r="G4780" s="5">
        <f>IFERROR(VLOOKUP(Tabla1[[#This Row],[FECHA]],EXONERACIONES!A:D,4,FALSE),0)</f>
        <v>0</v>
      </c>
      <c r="H4780" s="9">
        <f>IFERROR(VLOOKUP(Tabla1[[#This Row],[FECHA]],EXONERACIONES!A:D,3,FALSE),0)</f>
        <v>0</v>
      </c>
      <c r="I4780" s="5">
        <f>IFERROR(VLOOKUP(Tabla1[[#This Row],[FECHA]],'SIMIT CON RES'!A:D,4,FALSE),0)</f>
        <v>0</v>
      </c>
      <c r="J4780" s="9">
        <f>IFERROR(VLOOKUP(Tabla1[[#This Row],[FECHA]],'SIMIT CON RES'!A:D,3,FALSE),0)</f>
        <v>0</v>
      </c>
      <c r="K4780">
        <f>IFERROR(VLOOKUP(Tabla1[[#This Row],[FECHA]],'SIMIT SIN RES'!A:D,4,FALSE),0)</f>
        <v>15</v>
      </c>
      <c r="L4780" s="9">
        <f>IFERROR(VLOOKUP(Tabla1[[#This Row],[FECHA]],'SIMIT SIN RES'!A:D,3,FALSE),0)</f>
        <v>4682277</v>
      </c>
      <c r="M4780" s="5">
        <f>IFERROR(VLOOKUP(Tabla1[[#This Row],[FECHA]],'RECAUDOS DE COMPARENDOS'!A:D,4,FALSE),0)</f>
        <v>0</v>
      </c>
      <c r="N4780" s="9">
        <f>IFERROR(VLOOKUP(Tabla1[[#This Row],[FECHA]],'RECAUDOS DE COMPARENDOS'!A:D,3,FALSE),0)</f>
        <v>0</v>
      </c>
      <c r="O4780" s="5">
        <f>IFERROR(VLOOKUP(Tabla1[[#This Row],[FECHA]],'RECAUDOS DE RESOLUCIONES'!A:D,4,FALSE),0)</f>
        <v>0</v>
      </c>
      <c r="P4780" s="9">
        <f>IFERROR(VLOOKUP(Tabla1[[#This Row],[FECHA]],'RECAUDOS DE RESOLUCIONES'!A:D,3,FALSE),0)</f>
        <v>0</v>
      </c>
      <c r="Q478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4780" s="9">
        <f>Tabla1[V. COMPARENDOS]-(Tabla1[V. EXONERACIONES]+Tabla1[[#This Row],[V. SIMIT CON RESOLUCION]]+Tabla1[[#This Row],[V. SIMIT SIN RESOLUCION]]+Tabla1[[#This Row],[V. RECAUDOS COMPARENDOS]]+Tabla1[[#This Row],[V. RECAUDOS RESOLUCIONES]])</f>
        <v>1239033</v>
      </c>
      <c r="S4780" s="11">
        <f>IFERROR(VLOOKUP(Tabla1[[#This Row],[FECHA]],'RECAUDOS LOCALES'!A:D,4,FALSE),0)</f>
        <v>0</v>
      </c>
      <c r="T4780" s="9">
        <f>IFERROR(VLOOKUP(Tabla1[[#This Row],[FECHA]],'RECAUDOS LOCALES'!A:D,3,FALSE),0)</f>
        <v>0</v>
      </c>
      <c r="U4780" s="11">
        <f>IFERROR(VLOOKUP(Tabla1[[#This Row],[FECHA]],'RECAUDOS EXTERNOS'!A:D,4,FALSE),0)</f>
        <v>46</v>
      </c>
      <c r="V4780" s="9">
        <f>IFERROR(VLOOKUP(Tabla1[[#This Row],[FECHA]],'RECAUDOS EXTERNOS'!A:D,3,FALSE),0)</f>
        <v>16548944</v>
      </c>
    </row>
    <row r="4781" spans="1:22" x14ac:dyDescent="0.25">
      <c r="A4781" s="1">
        <v>42340</v>
      </c>
      <c r="B4781" s="3" t="s">
        <v>3</v>
      </c>
      <c r="C4781" s="2">
        <v>42339</v>
      </c>
      <c r="D4781" s="5">
        <f>YEAR(Tabla1[[#This Row],[FECHA]])</f>
        <v>2015</v>
      </c>
      <c r="E4781" s="5">
        <f>IFERROR(VLOOKUP(Tabla1[[#This Row],[FECHA]],'COMPARENDOS TOTALES'!A:D,4,FALSE),0)</f>
        <v>3</v>
      </c>
      <c r="F4781" s="9">
        <f>IFERROR(VLOOKUP(Tabla1[[#This Row],[FECHA]],'COMPARENDOS TOTALES'!A:D,3,FALSE),0)</f>
        <v>1288700</v>
      </c>
      <c r="G4781" s="5">
        <f>IFERROR(VLOOKUP(Tabla1[[#This Row],[FECHA]],EXONERACIONES!A:D,4,FALSE),0)</f>
        <v>0</v>
      </c>
      <c r="H4781" s="9">
        <f>IFERROR(VLOOKUP(Tabla1[[#This Row],[FECHA]],EXONERACIONES!A:D,3,FALSE),0)</f>
        <v>0</v>
      </c>
      <c r="I4781" s="5">
        <f>IFERROR(VLOOKUP(Tabla1[[#This Row],[FECHA]],'SIMIT CON RES'!A:D,4,FALSE),0)</f>
        <v>0</v>
      </c>
      <c r="J4781" s="9">
        <f>IFERROR(VLOOKUP(Tabla1[[#This Row],[FECHA]],'SIMIT CON RES'!A:D,3,FALSE),0)</f>
        <v>0</v>
      </c>
      <c r="K4781">
        <f>IFERROR(VLOOKUP(Tabla1[[#This Row],[FECHA]],'SIMIT SIN RES'!A:D,4,FALSE),0)</f>
        <v>3</v>
      </c>
      <c r="L4781" s="9">
        <f>IFERROR(VLOOKUP(Tabla1[[#This Row],[FECHA]],'SIMIT SIN RES'!A:D,3,FALSE),0)</f>
        <v>1288700</v>
      </c>
      <c r="M4781" s="5">
        <f>IFERROR(VLOOKUP(Tabla1[[#This Row],[FECHA]],'RECAUDOS DE COMPARENDOS'!A:D,4,FALSE),0)</f>
        <v>0</v>
      </c>
      <c r="N4781" s="9">
        <f>IFERROR(VLOOKUP(Tabla1[[#This Row],[FECHA]],'RECAUDOS DE COMPARENDOS'!A:D,3,FALSE),0)</f>
        <v>0</v>
      </c>
      <c r="O4781" s="5">
        <f>IFERROR(VLOOKUP(Tabla1[[#This Row],[FECHA]],'RECAUDOS DE RESOLUCIONES'!A:D,4,FALSE),0)</f>
        <v>0</v>
      </c>
      <c r="P4781" s="9">
        <f>IFERROR(VLOOKUP(Tabla1[[#This Row],[FECHA]],'RECAUDOS DE RESOLUCIONES'!A:D,3,FALSE),0)</f>
        <v>0</v>
      </c>
      <c r="Q478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78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781" s="11">
        <f>IFERROR(VLOOKUP(Tabla1[[#This Row],[FECHA]],'RECAUDOS LOCALES'!A:D,4,FALSE),0)</f>
        <v>0</v>
      </c>
      <c r="T4781" s="9">
        <f>IFERROR(VLOOKUP(Tabla1[[#This Row],[FECHA]],'RECAUDOS LOCALES'!A:D,3,FALSE),0)</f>
        <v>0</v>
      </c>
      <c r="U4781" s="11">
        <f>IFERROR(VLOOKUP(Tabla1[[#This Row],[FECHA]],'RECAUDOS EXTERNOS'!A:D,4,FALSE),0)</f>
        <v>53</v>
      </c>
      <c r="V4781" s="9">
        <f>IFERROR(VLOOKUP(Tabla1[[#This Row],[FECHA]],'RECAUDOS EXTERNOS'!A:D,3,FALSE),0)</f>
        <v>17054756</v>
      </c>
    </row>
    <row r="4782" spans="1:22" x14ac:dyDescent="0.25">
      <c r="A4782" s="1">
        <v>42341</v>
      </c>
      <c r="B4782" s="3" t="s">
        <v>6</v>
      </c>
      <c r="C4782" s="2">
        <v>42339</v>
      </c>
      <c r="D4782" s="5">
        <f>YEAR(Tabla1[[#This Row],[FECHA]])</f>
        <v>2015</v>
      </c>
      <c r="E4782" s="5">
        <f>IFERROR(VLOOKUP(Tabla1[[#This Row],[FECHA]],'COMPARENDOS TOTALES'!A:D,4,FALSE),0)</f>
        <v>6</v>
      </c>
      <c r="F4782" s="9">
        <f>IFERROR(VLOOKUP(Tabla1[[#This Row],[FECHA]],'COMPARENDOS TOTALES'!A:D,3,FALSE),0)</f>
        <v>2074002</v>
      </c>
      <c r="G4782" s="5">
        <f>IFERROR(VLOOKUP(Tabla1[[#This Row],[FECHA]],EXONERACIONES!A:D,4,FALSE),0)</f>
        <v>0</v>
      </c>
      <c r="H4782" s="9">
        <f>IFERROR(VLOOKUP(Tabla1[[#This Row],[FECHA]],EXONERACIONES!A:D,3,FALSE),0)</f>
        <v>0</v>
      </c>
      <c r="I4782" s="5">
        <f>IFERROR(VLOOKUP(Tabla1[[#This Row],[FECHA]],'SIMIT CON RES'!A:D,4,FALSE),0)</f>
        <v>0</v>
      </c>
      <c r="J4782" s="9">
        <f>IFERROR(VLOOKUP(Tabla1[[#This Row],[FECHA]],'SIMIT CON RES'!A:D,3,FALSE),0)</f>
        <v>0</v>
      </c>
      <c r="K4782">
        <f>IFERROR(VLOOKUP(Tabla1[[#This Row],[FECHA]],'SIMIT SIN RES'!A:D,4,FALSE),0)</f>
        <v>5</v>
      </c>
      <c r="L4782" s="9">
        <f>IFERROR(VLOOKUP(Tabla1[[#This Row],[FECHA]],'SIMIT SIN RES'!A:D,3,FALSE),0)</f>
        <v>1933050</v>
      </c>
      <c r="M4782" s="5">
        <f>IFERROR(VLOOKUP(Tabla1[[#This Row],[FECHA]],'RECAUDOS DE COMPARENDOS'!A:D,4,FALSE),0)</f>
        <v>0</v>
      </c>
      <c r="N4782" s="9">
        <f>IFERROR(VLOOKUP(Tabla1[[#This Row],[FECHA]],'RECAUDOS DE COMPARENDOS'!A:D,3,FALSE),0)</f>
        <v>0</v>
      </c>
      <c r="O4782" s="5">
        <f>IFERROR(VLOOKUP(Tabla1[[#This Row],[FECHA]],'RECAUDOS DE RESOLUCIONES'!A:D,4,FALSE),0)</f>
        <v>0</v>
      </c>
      <c r="P4782" s="9">
        <f>IFERROR(VLOOKUP(Tabla1[[#This Row],[FECHA]],'RECAUDOS DE RESOLUCIONES'!A:D,3,FALSE),0)</f>
        <v>0</v>
      </c>
      <c r="Q478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782" s="9">
        <f>Tabla1[V. COMPARENDOS]-(Tabla1[V. EXONERACIONES]+Tabla1[[#This Row],[V. SIMIT CON RESOLUCION]]+Tabla1[[#This Row],[V. SIMIT SIN RESOLUCION]]+Tabla1[[#This Row],[V. RECAUDOS COMPARENDOS]]+Tabla1[[#This Row],[V. RECAUDOS RESOLUCIONES]])</f>
        <v>140952</v>
      </c>
      <c r="S4782" s="11">
        <f>IFERROR(VLOOKUP(Tabla1[[#This Row],[FECHA]],'RECAUDOS LOCALES'!A:D,4,FALSE),0)</f>
        <v>2</v>
      </c>
      <c r="T4782" s="9">
        <f>IFERROR(VLOOKUP(Tabla1[[#This Row],[FECHA]],'RECAUDOS LOCALES'!A:D,3,FALSE),0)</f>
        <v>462175</v>
      </c>
      <c r="U4782" s="11">
        <f>IFERROR(VLOOKUP(Tabla1[[#This Row],[FECHA]],'RECAUDOS EXTERNOS'!A:D,4,FALSE),0)</f>
        <v>53</v>
      </c>
      <c r="V4782" s="9">
        <f>IFERROR(VLOOKUP(Tabla1[[#This Row],[FECHA]],'RECAUDOS EXTERNOS'!A:D,3,FALSE),0)</f>
        <v>16135708</v>
      </c>
    </row>
    <row r="4783" spans="1:22" x14ac:dyDescent="0.25">
      <c r="A4783" s="1">
        <v>42342</v>
      </c>
      <c r="B4783" s="3" t="s">
        <v>0</v>
      </c>
      <c r="C4783" s="2">
        <v>42339</v>
      </c>
      <c r="D4783" s="5">
        <f>YEAR(Tabla1[[#This Row],[FECHA]])</f>
        <v>2015</v>
      </c>
      <c r="E4783" s="5">
        <f>IFERROR(VLOOKUP(Tabla1[[#This Row],[FECHA]],'COMPARENDOS TOTALES'!A:D,4,FALSE),0)</f>
        <v>5</v>
      </c>
      <c r="F4783" s="9">
        <f>IFERROR(VLOOKUP(Tabla1[[#This Row],[FECHA]],'COMPARENDOS TOTALES'!A:D,3,FALSE),0)</f>
        <v>1812234</v>
      </c>
      <c r="G4783" s="5">
        <f>IFERROR(VLOOKUP(Tabla1[[#This Row],[FECHA]],EXONERACIONES!A:D,4,FALSE),0)</f>
        <v>0</v>
      </c>
      <c r="H4783" s="9">
        <f>IFERROR(VLOOKUP(Tabla1[[#This Row],[FECHA]],EXONERACIONES!A:D,3,FALSE),0)</f>
        <v>0</v>
      </c>
      <c r="I4783" s="5">
        <f>IFERROR(VLOOKUP(Tabla1[[#This Row],[FECHA]],'SIMIT CON RES'!A:D,4,FALSE),0)</f>
        <v>0</v>
      </c>
      <c r="J4783" s="9">
        <f>IFERROR(VLOOKUP(Tabla1[[#This Row],[FECHA]],'SIMIT CON RES'!A:D,3,FALSE),0)</f>
        <v>0</v>
      </c>
      <c r="K4783">
        <f>IFERROR(VLOOKUP(Tabla1[[#This Row],[FECHA]],'SIMIT SIN RES'!A:D,4,FALSE),0)</f>
        <v>3</v>
      </c>
      <c r="L4783" s="9">
        <f>IFERROR(VLOOKUP(Tabla1[[#This Row],[FECHA]],'SIMIT SIN RES'!A:D,3,FALSE),0)</f>
        <v>1288700</v>
      </c>
      <c r="M4783" s="5">
        <f>IFERROR(VLOOKUP(Tabla1[[#This Row],[FECHA]],'RECAUDOS DE COMPARENDOS'!A:D,4,FALSE),0)</f>
        <v>0</v>
      </c>
      <c r="N4783" s="9">
        <f>IFERROR(VLOOKUP(Tabla1[[#This Row],[FECHA]],'RECAUDOS DE COMPARENDOS'!A:D,3,FALSE),0)</f>
        <v>0</v>
      </c>
      <c r="O4783" s="5">
        <f>IFERROR(VLOOKUP(Tabla1[[#This Row],[FECHA]],'RECAUDOS DE RESOLUCIONES'!A:D,4,FALSE),0)</f>
        <v>0</v>
      </c>
      <c r="P4783" s="9">
        <f>IFERROR(VLOOKUP(Tabla1[[#This Row],[FECHA]],'RECAUDOS DE RESOLUCIONES'!A:D,3,FALSE),0)</f>
        <v>0</v>
      </c>
      <c r="Q478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4783" s="9">
        <f>Tabla1[V. COMPARENDOS]-(Tabla1[V. EXONERACIONES]+Tabla1[[#This Row],[V. SIMIT CON RESOLUCION]]+Tabla1[[#This Row],[V. SIMIT SIN RESOLUCION]]+Tabla1[[#This Row],[V. RECAUDOS COMPARENDOS]]+Tabla1[[#This Row],[V. RECAUDOS RESOLUCIONES]])</f>
        <v>523534</v>
      </c>
      <c r="S4783" s="11">
        <f>IFERROR(VLOOKUP(Tabla1[[#This Row],[FECHA]],'RECAUDOS LOCALES'!A:D,4,FALSE),0)</f>
        <v>0</v>
      </c>
      <c r="T4783" s="9">
        <f>IFERROR(VLOOKUP(Tabla1[[#This Row],[FECHA]],'RECAUDOS LOCALES'!A:D,3,FALSE),0)</f>
        <v>0</v>
      </c>
      <c r="U4783" s="11">
        <f>IFERROR(VLOOKUP(Tabla1[[#This Row],[FECHA]],'RECAUDOS EXTERNOS'!A:D,4,FALSE),0)</f>
        <v>56</v>
      </c>
      <c r="V4783" s="9">
        <f>IFERROR(VLOOKUP(Tabla1[[#This Row],[FECHA]],'RECAUDOS EXTERNOS'!A:D,3,FALSE),0)</f>
        <v>16457748</v>
      </c>
    </row>
    <row r="4784" spans="1:22" x14ac:dyDescent="0.25">
      <c r="A4784" s="1">
        <v>42343</v>
      </c>
      <c r="B4784" s="3" t="s">
        <v>5</v>
      </c>
      <c r="C4784" s="2">
        <v>42339</v>
      </c>
      <c r="D4784" s="5">
        <f>YEAR(Tabla1[[#This Row],[FECHA]])</f>
        <v>2015</v>
      </c>
      <c r="E4784" s="5">
        <f>IFERROR(VLOOKUP(Tabla1[[#This Row],[FECHA]],'COMPARENDOS TOTALES'!A:D,4,FALSE),0)</f>
        <v>7</v>
      </c>
      <c r="F4784" s="9">
        <f>IFERROR(VLOOKUP(Tabla1[[#This Row],[FECHA]],'COMPARENDOS TOTALES'!A:D,3,FALSE),0)</f>
        <v>2396177</v>
      </c>
      <c r="G4784" s="5">
        <f>IFERROR(VLOOKUP(Tabla1[[#This Row],[FECHA]],EXONERACIONES!A:D,4,FALSE),0)</f>
        <v>0</v>
      </c>
      <c r="H4784" s="9">
        <f>IFERROR(VLOOKUP(Tabla1[[#This Row],[FECHA]],EXONERACIONES!A:D,3,FALSE),0)</f>
        <v>0</v>
      </c>
      <c r="I4784" s="5">
        <f>IFERROR(VLOOKUP(Tabla1[[#This Row],[FECHA]],'SIMIT CON RES'!A:D,4,FALSE),0)</f>
        <v>0</v>
      </c>
      <c r="J4784" s="9">
        <f>IFERROR(VLOOKUP(Tabla1[[#This Row],[FECHA]],'SIMIT CON RES'!A:D,3,FALSE),0)</f>
        <v>0</v>
      </c>
      <c r="K4784">
        <f>IFERROR(VLOOKUP(Tabla1[[#This Row],[FECHA]],'SIMIT SIN RES'!A:D,4,FALSE),0)</f>
        <v>6</v>
      </c>
      <c r="L4784" s="9">
        <f>IFERROR(VLOOKUP(Tabla1[[#This Row],[FECHA]],'SIMIT SIN RES'!A:D,3,FALSE),0)</f>
        <v>2255225</v>
      </c>
      <c r="M4784" s="5">
        <f>IFERROR(VLOOKUP(Tabla1[[#This Row],[FECHA]],'RECAUDOS DE COMPARENDOS'!A:D,4,FALSE),0)</f>
        <v>0</v>
      </c>
      <c r="N4784" s="9">
        <f>IFERROR(VLOOKUP(Tabla1[[#This Row],[FECHA]],'RECAUDOS DE COMPARENDOS'!A:D,3,FALSE),0)</f>
        <v>0</v>
      </c>
      <c r="O4784" s="5">
        <f>IFERROR(VLOOKUP(Tabla1[[#This Row],[FECHA]],'RECAUDOS DE RESOLUCIONES'!A:D,4,FALSE),0)</f>
        <v>0</v>
      </c>
      <c r="P4784" s="9">
        <f>IFERROR(VLOOKUP(Tabla1[[#This Row],[FECHA]],'RECAUDOS DE RESOLUCIONES'!A:D,3,FALSE),0)</f>
        <v>0</v>
      </c>
      <c r="Q478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784" s="9">
        <f>Tabla1[V. COMPARENDOS]-(Tabla1[V. EXONERACIONES]+Tabla1[[#This Row],[V. SIMIT CON RESOLUCION]]+Tabla1[[#This Row],[V. SIMIT SIN RESOLUCION]]+Tabla1[[#This Row],[V. RECAUDOS COMPARENDOS]]+Tabla1[[#This Row],[V. RECAUDOS RESOLUCIONES]])</f>
        <v>140952</v>
      </c>
      <c r="S4784" s="11">
        <f>IFERROR(VLOOKUP(Tabla1[[#This Row],[FECHA]],'RECAUDOS LOCALES'!A:D,4,FALSE),0)</f>
        <v>0</v>
      </c>
      <c r="T4784" s="9">
        <f>IFERROR(VLOOKUP(Tabla1[[#This Row],[FECHA]],'RECAUDOS LOCALES'!A:D,3,FALSE),0)</f>
        <v>0</v>
      </c>
      <c r="U4784" s="11">
        <f>IFERROR(VLOOKUP(Tabla1[[#This Row],[FECHA]],'RECAUDOS EXTERNOS'!A:D,4,FALSE),0)</f>
        <v>6</v>
      </c>
      <c r="V4784" s="9">
        <f>IFERROR(VLOOKUP(Tabla1[[#This Row],[FECHA]],'RECAUDOS EXTERNOS'!A:D,3,FALSE),0)</f>
        <v>1963289</v>
      </c>
    </row>
    <row r="4785" spans="1:22" x14ac:dyDescent="0.25">
      <c r="A4785" s="1">
        <v>42344</v>
      </c>
      <c r="B4785" s="3" t="s">
        <v>4</v>
      </c>
      <c r="C4785" s="2">
        <v>42339</v>
      </c>
      <c r="D4785" s="5">
        <f>YEAR(Tabla1[[#This Row],[FECHA]])</f>
        <v>2015</v>
      </c>
      <c r="E4785" s="5">
        <f>IFERROR(VLOOKUP(Tabla1[[#This Row],[FECHA]],'COMPARENDOS TOTALES'!A:D,4,FALSE),0)</f>
        <v>2</v>
      </c>
      <c r="F4785" s="9">
        <f>IFERROR(VLOOKUP(Tabla1[[#This Row],[FECHA]],'COMPARENDOS TOTALES'!A:D,3,FALSE),0)</f>
        <v>523534</v>
      </c>
      <c r="G4785" s="5">
        <f>IFERROR(VLOOKUP(Tabla1[[#This Row],[FECHA]],EXONERACIONES!A:D,4,FALSE),0)</f>
        <v>0</v>
      </c>
      <c r="H4785" s="9">
        <f>IFERROR(VLOOKUP(Tabla1[[#This Row],[FECHA]],EXONERACIONES!A:D,3,FALSE),0)</f>
        <v>0</v>
      </c>
      <c r="I4785" s="5">
        <f>IFERROR(VLOOKUP(Tabla1[[#This Row],[FECHA]],'SIMIT CON RES'!A:D,4,FALSE),0)</f>
        <v>0</v>
      </c>
      <c r="J4785" s="9">
        <f>IFERROR(VLOOKUP(Tabla1[[#This Row],[FECHA]],'SIMIT CON RES'!A:D,3,FALSE),0)</f>
        <v>0</v>
      </c>
      <c r="K4785">
        <f>IFERROR(VLOOKUP(Tabla1[[#This Row],[FECHA]],'SIMIT SIN RES'!A:D,4,FALSE),0)</f>
        <v>1</v>
      </c>
      <c r="L4785" s="9">
        <f>IFERROR(VLOOKUP(Tabla1[[#This Row],[FECHA]],'SIMIT SIN RES'!A:D,3,FALSE),0)</f>
        <v>322175</v>
      </c>
      <c r="M4785" s="5">
        <f>IFERROR(VLOOKUP(Tabla1[[#This Row],[FECHA]],'RECAUDOS DE COMPARENDOS'!A:D,4,FALSE),0)</f>
        <v>0</v>
      </c>
      <c r="N4785" s="9">
        <f>IFERROR(VLOOKUP(Tabla1[[#This Row],[FECHA]],'RECAUDOS DE COMPARENDOS'!A:D,3,FALSE),0)</f>
        <v>0</v>
      </c>
      <c r="O4785" s="5">
        <f>IFERROR(VLOOKUP(Tabla1[[#This Row],[FECHA]],'RECAUDOS DE RESOLUCIONES'!A:D,4,FALSE),0)</f>
        <v>0</v>
      </c>
      <c r="P4785" s="9">
        <f>IFERROR(VLOOKUP(Tabla1[[#This Row],[FECHA]],'RECAUDOS DE RESOLUCIONES'!A:D,3,FALSE),0)</f>
        <v>0</v>
      </c>
      <c r="Q478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785" s="9">
        <f>Tabla1[V. COMPARENDOS]-(Tabla1[V. EXONERACIONES]+Tabla1[[#This Row],[V. SIMIT CON RESOLUCION]]+Tabla1[[#This Row],[V. SIMIT SIN RESOLUCION]]+Tabla1[[#This Row],[V. RECAUDOS COMPARENDOS]]+Tabla1[[#This Row],[V. RECAUDOS RESOLUCIONES]])</f>
        <v>201359</v>
      </c>
      <c r="S4785" s="11">
        <f>IFERROR(VLOOKUP(Tabla1[[#This Row],[FECHA]],'RECAUDOS LOCALES'!A:D,4,FALSE),0)</f>
        <v>0</v>
      </c>
      <c r="T4785" s="9">
        <f>IFERROR(VLOOKUP(Tabla1[[#This Row],[FECHA]],'RECAUDOS LOCALES'!A:D,3,FALSE),0)</f>
        <v>0</v>
      </c>
      <c r="U4785" s="11">
        <f>IFERROR(VLOOKUP(Tabla1[[#This Row],[FECHA]],'RECAUDOS EXTERNOS'!A:D,4,FALSE),0)</f>
        <v>1</v>
      </c>
      <c r="V4785" s="9">
        <f>IFERROR(VLOOKUP(Tabla1[[#This Row],[FECHA]],'RECAUDOS EXTERNOS'!A:D,3,FALSE),0)</f>
        <v>422566</v>
      </c>
    </row>
    <row r="4786" spans="1:22" x14ac:dyDescent="0.25">
      <c r="A4786" s="1">
        <v>42345</v>
      </c>
      <c r="B4786" s="3" t="s">
        <v>1</v>
      </c>
      <c r="C4786" s="2">
        <v>42339</v>
      </c>
      <c r="D4786" s="5">
        <f>YEAR(Tabla1[[#This Row],[FECHA]])</f>
        <v>2015</v>
      </c>
      <c r="E4786" s="5">
        <f>IFERROR(VLOOKUP(Tabla1[[#This Row],[FECHA]],'COMPARENDOS TOTALES'!A:D,4,FALSE),0)</f>
        <v>4</v>
      </c>
      <c r="F4786" s="9">
        <f>IFERROR(VLOOKUP(Tabla1[[#This Row],[FECHA]],'COMPARENDOS TOTALES'!A:D,3,FALSE),0)</f>
        <v>1167884</v>
      </c>
      <c r="G4786" s="5">
        <f>IFERROR(VLOOKUP(Tabla1[[#This Row],[FECHA]],EXONERACIONES!A:D,4,FALSE),0)</f>
        <v>0</v>
      </c>
      <c r="H4786" s="9">
        <f>IFERROR(VLOOKUP(Tabla1[[#This Row],[FECHA]],EXONERACIONES!A:D,3,FALSE),0)</f>
        <v>0</v>
      </c>
      <c r="I4786" s="5">
        <f>IFERROR(VLOOKUP(Tabla1[[#This Row],[FECHA]],'SIMIT CON RES'!A:D,4,FALSE),0)</f>
        <v>0</v>
      </c>
      <c r="J4786" s="9">
        <f>IFERROR(VLOOKUP(Tabla1[[#This Row],[FECHA]],'SIMIT CON RES'!A:D,3,FALSE),0)</f>
        <v>0</v>
      </c>
      <c r="K4786">
        <f>IFERROR(VLOOKUP(Tabla1[[#This Row],[FECHA]],'SIMIT SIN RES'!A:D,4,FALSE),0)</f>
        <v>3</v>
      </c>
      <c r="L4786" s="9">
        <f>IFERROR(VLOOKUP(Tabla1[[#This Row],[FECHA]],'SIMIT SIN RES'!A:D,3,FALSE),0)</f>
        <v>966525</v>
      </c>
      <c r="M4786" s="5">
        <f>IFERROR(VLOOKUP(Tabla1[[#This Row],[FECHA]],'RECAUDOS DE COMPARENDOS'!A:D,4,FALSE),0)</f>
        <v>0</v>
      </c>
      <c r="N4786" s="9">
        <f>IFERROR(VLOOKUP(Tabla1[[#This Row],[FECHA]],'RECAUDOS DE COMPARENDOS'!A:D,3,FALSE),0)</f>
        <v>0</v>
      </c>
      <c r="O4786" s="5">
        <f>IFERROR(VLOOKUP(Tabla1[[#This Row],[FECHA]],'RECAUDOS DE RESOLUCIONES'!A:D,4,FALSE),0)</f>
        <v>0</v>
      </c>
      <c r="P4786" s="9">
        <f>IFERROR(VLOOKUP(Tabla1[[#This Row],[FECHA]],'RECAUDOS DE RESOLUCIONES'!A:D,3,FALSE),0)</f>
        <v>0</v>
      </c>
      <c r="Q478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786" s="9">
        <f>Tabla1[V. COMPARENDOS]-(Tabla1[V. EXONERACIONES]+Tabla1[[#This Row],[V. SIMIT CON RESOLUCION]]+Tabla1[[#This Row],[V. SIMIT SIN RESOLUCION]]+Tabla1[[#This Row],[V. RECAUDOS COMPARENDOS]]+Tabla1[[#This Row],[V. RECAUDOS RESOLUCIONES]])</f>
        <v>201359</v>
      </c>
      <c r="S4786" s="11">
        <f>IFERROR(VLOOKUP(Tabla1[[#This Row],[FECHA]],'RECAUDOS LOCALES'!A:D,4,FALSE),0)</f>
        <v>0</v>
      </c>
      <c r="T4786" s="9">
        <f>IFERROR(VLOOKUP(Tabla1[[#This Row],[FECHA]],'RECAUDOS LOCALES'!A:D,3,FALSE),0)</f>
        <v>0</v>
      </c>
      <c r="U4786" s="11">
        <f>IFERROR(VLOOKUP(Tabla1[[#This Row],[FECHA]],'RECAUDOS EXTERNOS'!A:D,4,FALSE),0)</f>
        <v>53</v>
      </c>
      <c r="V4786" s="9">
        <f>IFERROR(VLOOKUP(Tabla1[[#This Row],[FECHA]],'RECAUDOS EXTERNOS'!A:D,3,FALSE),0)</f>
        <v>17541192</v>
      </c>
    </row>
    <row r="4787" spans="1:22" x14ac:dyDescent="0.25">
      <c r="A4787" s="1">
        <v>42346</v>
      </c>
      <c r="B4787" s="3" t="s">
        <v>2</v>
      </c>
      <c r="C4787" s="2">
        <v>42339</v>
      </c>
      <c r="D4787" s="5">
        <f>YEAR(Tabla1[[#This Row],[FECHA]])</f>
        <v>2015</v>
      </c>
      <c r="E4787" s="5">
        <f>IFERROR(VLOOKUP(Tabla1[[#This Row],[FECHA]],'COMPARENDOS TOTALES'!A:D,4,FALSE),0)</f>
        <v>0</v>
      </c>
      <c r="F4787" s="9">
        <f>IFERROR(VLOOKUP(Tabla1[[#This Row],[FECHA]],'COMPARENDOS TOTALES'!A:D,3,FALSE),0)</f>
        <v>0</v>
      </c>
      <c r="G4787" s="5">
        <f>IFERROR(VLOOKUP(Tabla1[[#This Row],[FECHA]],EXONERACIONES!A:D,4,FALSE),0)</f>
        <v>0</v>
      </c>
      <c r="H4787" s="9">
        <f>IFERROR(VLOOKUP(Tabla1[[#This Row],[FECHA]],EXONERACIONES!A:D,3,FALSE),0)</f>
        <v>0</v>
      </c>
      <c r="I4787" s="5">
        <f>IFERROR(VLOOKUP(Tabla1[[#This Row],[FECHA]],'SIMIT CON RES'!A:D,4,FALSE),0)</f>
        <v>0</v>
      </c>
      <c r="J4787" s="9">
        <f>IFERROR(VLOOKUP(Tabla1[[#This Row],[FECHA]],'SIMIT CON RES'!A:D,3,FALSE),0)</f>
        <v>0</v>
      </c>
      <c r="K4787">
        <f>IFERROR(VLOOKUP(Tabla1[[#This Row],[FECHA]],'SIMIT SIN RES'!A:D,4,FALSE),0)</f>
        <v>0</v>
      </c>
      <c r="L4787" s="9">
        <f>IFERROR(VLOOKUP(Tabla1[[#This Row],[FECHA]],'SIMIT SIN RES'!A:D,3,FALSE),0)</f>
        <v>0</v>
      </c>
      <c r="M4787" s="5">
        <f>IFERROR(VLOOKUP(Tabla1[[#This Row],[FECHA]],'RECAUDOS DE COMPARENDOS'!A:D,4,FALSE),0)</f>
        <v>0</v>
      </c>
      <c r="N4787" s="9">
        <f>IFERROR(VLOOKUP(Tabla1[[#This Row],[FECHA]],'RECAUDOS DE COMPARENDOS'!A:D,3,FALSE),0)</f>
        <v>0</v>
      </c>
      <c r="O4787" s="5">
        <f>IFERROR(VLOOKUP(Tabla1[[#This Row],[FECHA]],'RECAUDOS DE RESOLUCIONES'!A:D,4,FALSE),0)</f>
        <v>0</v>
      </c>
      <c r="P4787" s="9">
        <f>IFERROR(VLOOKUP(Tabla1[[#This Row],[FECHA]],'RECAUDOS DE RESOLUCIONES'!A:D,3,FALSE),0)</f>
        <v>0</v>
      </c>
      <c r="Q478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78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787" s="11">
        <f>IFERROR(VLOOKUP(Tabla1[[#This Row],[FECHA]],'RECAUDOS LOCALES'!A:D,4,FALSE),0)</f>
        <v>0</v>
      </c>
      <c r="T4787" s="9">
        <f>IFERROR(VLOOKUP(Tabla1[[#This Row],[FECHA]],'RECAUDOS LOCALES'!A:D,3,FALSE),0)</f>
        <v>0</v>
      </c>
      <c r="U4787" s="11">
        <f>IFERROR(VLOOKUP(Tabla1[[#This Row],[FECHA]],'RECAUDOS EXTERNOS'!A:D,4,FALSE),0)</f>
        <v>0</v>
      </c>
      <c r="V4787" s="9">
        <f>IFERROR(VLOOKUP(Tabla1[[#This Row],[FECHA]],'RECAUDOS EXTERNOS'!A:D,3,FALSE),0)</f>
        <v>0</v>
      </c>
    </row>
    <row r="4788" spans="1:22" x14ac:dyDescent="0.25">
      <c r="A4788" s="1">
        <v>42347</v>
      </c>
      <c r="B4788" s="3" t="s">
        <v>3</v>
      </c>
      <c r="C4788" s="2">
        <v>42339</v>
      </c>
      <c r="D4788" s="5">
        <f>YEAR(Tabla1[[#This Row],[FECHA]])</f>
        <v>2015</v>
      </c>
      <c r="E4788" s="5">
        <f>IFERROR(VLOOKUP(Tabla1[[#This Row],[FECHA]],'COMPARENDOS TOTALES'!A:D,4,FALSE),0)</f>
        <v>3</v>
      </c>
      <c r="F4788" s="9">
        <f>IFERROR(VLOOKUP(Tabla1[[#This Row],[FECHA]],'COMPARENDOS TOTALES'!A:D,3,FALSE),0)</f>
        <v>724893</v>
      </c>
      <c r="G4788" s="5">
        <f>IFERROR(VLOOKUP(Tabla1[[#This Row],[FECHA]],EXONERACIONES!A:D,4,FALSE),0)</f>
        <v>0</v>
      </c>
      <c r="H4788" s="9">
        <f>IFERROR(VLOOKUP(Tabla1[[#This Row],[FECHA]],EXONERACIONES!A:D,3,FALSE),0)</f>
        <v>0</v>
      </c>
      <c r="I4788" s="5">
        <f>IFERROR(VLOOKUP(Tabla1[[#This Row],[FECHA]],'SIMIT CON RES'!A:D,4,FALSE),0)</f>
        <v>0</v>
      </c>
      <c r="J4788" s="9">
        <f>IFERROR(VLOOKUP(Tabla1[[#This Row],[FECHA]],'SIMIT CON RES'!A:D,3,FALSE),0)</f>
        <v>0</v>
      </c>
      <c r="K4788">
        <f>IFERROR(VLOOKUP(Tabla1[[#This Row],[FECHA]],'SIMIT SIN RES'!A:D,4,FALSE),0)</f>
        <v>1</v>
      </c>
      <c r="L4788" s="9">
        <f>IFERROR(VLOOKUP(Tabla1[[#This Row],[FECHA]],'SIMIT SIN RES'!A:D,3,FALSE),0)</f>
        <v>322175</v>
      </c>
      <c r="M4788" s="5">
        <f>IFERROR(VLOOKUP(Tabla1[[#This Row],[FECHA]],'RECAUDOS DE COMPARENDOS'!A:D,4,FALSE),0)</f>
        <v>0</v>
      </c>
      <c r="N4788" s="9">
        <f>IFERROR(VLOOKUP(Tabla1[[#This Row],[FECHA]],'RECAUDOS DE COMPARENDOS'!A:D,3,FALSE),0)</f>
        <v>0</v>
      </c>
      <c r="O4788" s="5">
        <f>IFERROR(VLOOKUP(Tabla1[[#This Row],[FECHA]],'RECAUDOS DE RESOLUCIONES'!A:D,4,FALSE),0)</f>
        <v>0</v>
      </c>
      <c r="P4788" s="9">
        <f>IFERROR(VLOOKUP(Tabla1[[#This Row],[FECHA]],'RECAUDOS DE RESOLUCIONES'!A:D,3,FALSE),0)</f>
        <v>0</v>
      </c>
      <c r="Q478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4788" s="9">
        <f>Tabla1[V. COMPARENDOS]-(Tabla1[V. EXONERACIONES]+Tabla1[[#This Row],[V. SIMIT CON RESOLUCION]]+Tabla1[[#This Row],[V. SIMIT SIN RESOLUCION]]+Tabla1[[#This Row],[V. RECAUDOS COMPARENDOS]]+Tabla1[[#This Row],[V. RECAUDOS RESOLUCIONES]])</f>
        <v>402718</v>
      </c>
      <c r="S4788" s="11">
        <f>IFERROR(VLOOKUP(Tabla1[[#This Row],[FECHA]],'RECAUDOS LOCALES'!A:D,4,FALSE),0)</f>
        <v>0</v>
      </c>
      <c r="T4788" s="9">
        <f>IFERROR(VLOOKUP(Tabla1[[#This Row],[FECHA]],'RECAUDOS LOCALES'!A:D,3,FALSE),0)</f>
        <v>0</v>
      </c>
      <c r="U4788" s="11">
        <f>IFERROR(VLOOKUP(Tabla1[[#This Row],[FECHA]],'RECAUDOS EXTERNOS'!A:D,4,FALSE),0)</f>
        <v>38</v>
      </c>
      <c r="V4788" s="9">
        <f>IFERROR(VLOOKUP(Tabla1[[#This Row],[FECHA]],'RECAUDOS EXTERNOS'!A:D,3,FALSE),0)</f>
        <v>14294416</v>
      </c>
    </row>
    <row r="4789" spans="1:22" x14ac:dyDescent="0.25">
      <c r="A4789" s="1">
        <v>42348</v>
      </c>
      <c r="B4789" s="3" t="s">
        <v>6</v>
      </c>
      <c r="C4789" s="2">
        <v>42339</v>
      </c>
      <c r="D4789" s="5">
        <f>YEAR(Tabla1[[#This Row],[FECHA]])</f>
        <v>2015</v>
      </c>
      <c r="E4789" s="5">
        <f>IFERROR(VLOOKUP(Tabla1[[#This Row],[FECHA]],'COMPARENDOS TOTALES'!A:D,4,FALSE),0)</f>
        <v>0</v>
      </c>
      <c r="F4789" s="9">
        <f>IFERROR(VLOOKUP(Tabla1[[#This Row],[FECHA]],'COMPARENDOS TOTALES'!A:D,3,FALSE),0)</f>
        <v>0</v>
      </c>
      <c r="G4789" s="5">
        <f>IFERROR(VLOOKUP(Tabla1[[#This Row],[FECHA]],EXONERACIONES!A:D,4,FALSE),0)</f>
        <v>0</v>
      </c>
      <c r="H4789" s="9">
        <f>IFERROR(VLOOKUP(Tabla1[[#This Row],[FECHA]],EXONERACIONES!A:D,3,FALSE),0)</f>
        <v>0</v>
      </c>
      <c r="I4789" s="5">
        <f>IFERROR(VLOOKUP(Tabla1[[#This Row],[FECHA]],'SIMIT CON RES'!A:D,4,FALSE),0)</f>
        <v>0</v>
      </c>
      <c r="J4789" s="9">
        <f>IFERROR(VLOOKUP(Tabla1[[#This Row],[FECHA]],'SIMIT CON RES'!A:D,3,FALSE),0)</f>
        <v>0</v>
      </c>
      <c r="K4789">
        <f>IFERROR(VLOOKUP(Tabla1[[#This Row],[FECHA]],'SIMIT SIN RES'!A:D,4,FALSE),0)</f>
        <v>0</v>
      </c>
      <c r="L4789" s="9">
        <f>IFERROR(VLOOKUP(Tabla1[[#This Row],[FECHA]],'SIMIT SIN RES'!A:D,3,FALSE),0)</f>
        <v>0</v>
      </c>
      <c r="M4789" s="5">
        <f>IFERROR(VLOOKUP(Tabla1[[#This Row],[FECHA]],'RECAUDOS DE COMPARENDOS'!A:D,4,FALSE),0)</f>
        <v>0</v>
      </c>
      <c r="N4789" s="9">
        <f>IFERROR(VLOOKUP(Tabla1[[#This Row],[FECHA]],'RECAUDOS DE COMPARENDOS'!A:D,3,FALSE),0)</f>
        <v>0</v>
      </c>
      <c r="O4789" s="5">
        <f>IFERROR(VLOOKUP(Tabla1[[#This Row],[FECHA]],'RECAUDOS DE RESOLUCIONES'!A:D,4,FALSE),0)</f>
        <v>0</v>
      </c>
      <c r="P4789" s="9">
        <f>IFERROR(VLOOKUP(Tabla1[[#This Row],[FECHA]],'RECAUDOS DE RESOLUCIONES'!A:D,3,FALSE),0)</f>
        <v>0</v>
      </c>
      <c r="Q478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78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789" s="11">
        <f>IFERROR(VLOOKUP(Tabla1[[#This Row],[FECHA]],'RECAUDOS LOCALES'!A:D,4,FALSE),0)</f>
        <v>2</v>
      </c>
      <c r="T4789" s="9">
        <f>IFERROR(VLOOKUP(Tabla1[[#This Row],[FECHA]],'RECAUDOS LOCALES'!A:D,3,FALSE),0)</f>
        <v>256664</v>
      </c>
      <c r="U4789" s="11">
        <f>IFERROR(VLOOKUP(Tabla1[[#This Row],[FECHA]],'RECAUDOS EXTERNOS'!A:D,4,FALSE),0)</f>
        <v>39</v>
      </c>
      <c r="V4789" s="9">
        <f>IFERROR(VLOOKUP(Tabla1[[#This Row],[FECHA]],'RECAUDOS EXTERNOS'!A:D,3,FALSE),0)</f>
        <v>13085514</v>
      </c>
    </row>
    <row r="4790" spans="1:22" x14ac:dyDescent="0.25">
      <c r="A4790" s="1">
        <v>42349</v>
      </c>
      <c r="B4790" s="3" t="s">
        <v>0</v>
      </c>
      <c r="C4790" s="2">
        <v>42339</v>
      </c>
      <c r="D4790" s="5">
        <f>YEAR(Tabla1[[#This Row],[FECHA]])</f>
        <v>2015</v>
      </c>
      <c r="E4790" s="5">
        <f>IFERROR(VLOOKUP(Tabla1[[#This Row],[FECHA]],'COMPARENDOS TOTALES'!A:D,4,FALSE),0)</f>
        <v>0</v>
      </c>
      <c r="F4790" s="9">
        <f>IFERROR(VLOOKUP(Tabla1[[#This Row],[FECHA]],'COMPARENDOS TOTALES'!A:D,3,FALSE),0)</f>
        <v>0</v>
      </c>
      <c r="G4790" s="5">
        <f>IFERROR(VLOOKUP(Tabla1[[#This Row],[FECHA]],EXONERACIONES!A:D,4,FALSE),0)</f>
        <v>0</v>
      </c>
      <c r="H4790" s="9">
        <f>IFERROR(VLOOKUP(Tabla1[[#This Row],[FECHA]],EXONERACIONES!A:D,3,FALSE),0)</f>
        <v>0</v>
      </c>
      <c r="I4790" s="5">
        <f>IFERROR(VLOOKUP(Tabla1[[#This Row],[FECHA]],'SIMIT CON RES'!A:D,4,FALSE),0)</f>
        <v>0</v>
      </c>
      <c r="J4790" s="9">
        <f>IFERROR(VLOOKUP(Tabla1[[#This Row],[FECHA]],'SIMIT CON RES'!A:D,3,FALSE),0)</f>
        <v>0</v>
      </c>
      <c r="K4790">
        <f>IFERROR(VLOOKUP(Tabla1[[#This Row],[FECHA]],'SIMIT SIN RES'!A:D,4,FALSE),0)</f>
        <v>0</v>
      </c>
      <c r="L4790" s="9">
        <f>IFERROR(VLOOKUP(Tabla1[[#This Row],[FECHA]],'SIMIT SIN RES'!A:D,3,FALSE),0)</f>
        <v>0</v>
      </c>
      <c r="M4790" s="5">
        <f>IFERROR(VLOOKUP(Tabla1[[#This Row],[FECHA]],'RECAUDOS DE COMPARENDOS'!A:D,4,FALSE),0)</f>
        <v>0</v>
      </c>
      <c r="N4790" s="9">
        <f>IFERROR(VLOOKUP(Tabla1[[#This Row],[FECHA]],'RECAUDOS DE COMPARENDOS'!A:D,3,FALSE),0)</f>
        <v>0</v>
      </c>
      <c r="O4790" s="5">
        <f>IFERROR(VLOOKUP(Tabla1[[#This Row],[FECHA]],'RECAUDOS DE RESOLUCIONES'!A:D,4,FALSE),0)</f>
        <v>0</v>
      </c>
      <c r="P4790" s="9">
        <f>IFERROR(VLOOKUP(Tabla1[[#This Row],[FECHA]],'RECAUDOS DE RESOLUCIONES'!A:D,3,FALSE),0)</f>
        <v>0</v>
      </c>
      <c r="Q479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79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790" s="11">
        <f>IFERROR(VLOOKUP(Tabla1[[#This Row],[FECHA]],'RECAUDOS LOCALES'!A:D,4,FALSE),0)</f>
        <v>0</v>
      </c>
      <c r="T4790" s="9">
        <f>IFERROR(VLOOKUP(Tabla1[[#This Row],[FECHA]],'RECAUDOS LOCALES'!A:D,3,FALSE),0)</f>
        <v>0</v>
      </c>
      <c r="U4790" s="11">
        <f>IFERROR(VLOOKUP(Tabla1[[#This Row],[FECHA]],'RECAUDOS EXTERNOS'!A:D,4,FALSE),0)</f>
        <v>48</v>
      </c>
      <c r="V4790" s="9">
        <f>IFERROR(VLOOKUP(Tabla1[[#This Row],[FECHA]],'RECAUDOS EXTERNOS'!A:D,3,FALSE),0)</f>
        <v>14568552</v>
      </c>
    </row>
    <row r="4791" spans="1:22" x14ac:dyDescent="0.25">
      <c r="A4791" s="1">
        <v>42350</v>
      </c>
      <c r="B4791" s="3" t="s">
        <v>5</v>
      </c>
      <c r="C4791" s="2">
        <v>42339</v>
      </c>
      <c r="D4791" s="5">
        <f>YEAR(Tabla1[[#This Row],[FECHA]])</f>
        <v>2015</v>
      </c>
      <c r="E4791" s="5">
        <f>IFERROR(VLOOKUP(Tabla1[[#This Row],[FECHA]],'COMPARENDOS TOTALES'!A:D,4,FALSE),0)</f>
        <v>2</v>
      </c>
      <c r="F4791" s="9">
        <f>IFERROR(VLOOKUP(Tabla1[[#This Row],[FECHA]],'COMPARENDOS TOTALES'!A:D,3,FALSE),0)</f>
        <v>8376550</v>
      </c>
      <c r="G4791" s="5">
        <f>IFERROR(VLOOKUP(Tabla1[[#This Row],[FECHA]],EXONERACIONES!A:D,4,FALSE),0)</f>
        <v>0</v>
      </c>
      <c r="H4791" s="9">
        <f>IFERROR(VLOOKUP(Tabla1[[#This Row],[FECHA]],EXONERACIONES!A:D,3,FALSE),0)</f>
        <v>0</v>
      </c>
      <c r="I4791" s="5">
        <f>IFERROR(VLOOKUP(Tabla1[[#This Row],[FECHA]],'SIMIT CON RES'!A:D,4,FALSE),0)</f>
        <v>0</v>
      </c>
      <c r="J4791" s="9">
        <f>IFERROR(VLOOKUP(Tabla1[[#This Row],[FECHA]],'SIMIT CON RES'!A:D,3,FALSE),0)</f>
        <v>0</v>
      </c>
      <c r="K4791">
        <f>IFERROR(VLOOKUP(Tabla1[[#This Row],[FECHA]],'SIMIT SIN RES'!A:D,4,FALSE),0)</f>
        <v>2</v>
      </c>
      <c r="L4791" s="9">
        <f>IFERROR(VLOOKUP(Tabla1[[#This Row],[FECHA]],'SIMIT SIN RES'!A:D,3,FALSE),0)</f>
        <v>8376550</v>
      </c>
      <c r="M4791" s="5">
        <f>IFERROR(VLOOKUP(Tabla1[[#This Row],[FECHA]],'RECAUDOS DE COMPARENDOS'!A:D,4,FALSE),0)</f>
        <v>0</v>
      </c>
      <c r="N4791" s="9">
        <f>IFERROR(VLOOKUP(Tabla1[[#This Row],[FECHA]],'RECAUDOS DE COMPARENDOS'!A:D,3,FALSE),0)</f>
        <v>0</v>
      </c>
      <c r="O4791" s="5">
        <f>IFERROR(VLOOKUP(Tabla1[[#This Row],[FECHA]],'RECAUDOS DE RESOLUCIONES'!A:D,4,FALSE),0)</f>
        <v>0</v>
      </c>
      <c r="P4791" s="9">
        <f>IFERROR(VLOOKUP(Tabla1[[#This Row],[FECHA]],'RECAUDOS DE RESOLUCIONES'!A:D,3,FALSE),0)</f>
        <v>0</v>
      </c>
      <c r="Q479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79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791" s="11">
        <f>IFERROR(VLOOKUP(Tabla1[[#This Row],[FECHA]],'RECAUDOS LOCALES'!A:D,4,FALSE),0)</f>
        <v>0</v>
      </c>
      <c r="T4791" s="9">
        <f>IFERROR(VLOOKUP(Tabla1[[#This Row],[FECHA]],'RECAUDOS LOCALES'!A:D,3,FALSE),0)</f>
        <v>0</v>
      </c>
      <c r="U4791" s="11">
        <f>IFERROR(VLOOKUP(Tabla1[[#This Row],[FECHA]],'RECAUDOS EXTERNOS'!A:D,4,FALSE),0)</f>
        <v>8</v>
      </c>
      <c r="V4791" s="9">
        <f>IFERROR(VLOOKUP(Tabla1[[#This Row],[FECHA]],'RECAUDOS EXTERNOS'!A:D,3,FALSE),0)</f>
        <v>2591366</v>
      </c>
    </row>
    <row r="4792" spans="1:22" x14ac:dyDescent="0.25">
      <c r="A4792" s="1">
        <v>42351</v>
      </c>
      <c r="B4792" s="3" t="s">
        <v>4</v>
      </c>
      <c r="C4792" s="2">
        <v>42339</v>
      </c>
      <c r="D4792" s="5">
        <f>YEAR(Tabla1[[#This Row],[FECHA]])</f>
        <v>2015</v>
      </c>
      <c r="E4792" s="5">
        <f>IFERROR(VLOOKUP(Tabla1[[#This Row],[FECHA]],'COMPARENDOS TOTALES'!A:D,4,FALSE),0)</f>
        <v>2</v>
      </c>
      <c r="F4792" s="9">
        <f>IFERROR(VLOOKUP(Tabla1[[#This Row],[FECHA]],'COMPARENDOS TOTALES'!A:D,3,FALSE),0)</f>
        <v>31573150</v>
      </c>
      <c r="G4792" s="5">
        <f>IFERROR(VLOOKUP(Tabla1[[#This Row],[FECHA]],EXONERACIONES!A:D,4,FALSE),0)</f>
        <v>0</v>
      </c>
      <c r="H4792" s="9">
        <f>IFERROR(VLOOKUP(Tabla1[[#This Row],[FECHA]],EXONERACIONES!A:D,3,FALSE),0)</f>
        <v>0</v>
      </c>
      <c r="I4792" s="5">
        <f>IFERROR(VLOOKUP(Tabla1[[#This Row],[FECHA]],'SIMIT CON RES'!A:D,4,FALSE),0)</f>
        <v>0</v>
      </c>
      <c r="J4792" s="9">
        <f>IFERROR(VLOOKUP(Tabla1[[#This Row],[FECHA]],'SIMIT CON RES'!A:D,3,FALSE),0)</f>
        <v>0</v>
      </c>
      <c r="K4792">
        <f>IFERROR(VLOOKUP(Tabla1[[#This Row],[FECHA]],'SIMIT SIN RES'!A:D,4,FALSE),0)</f>
        <v>2</v>
      </c>
      <c r="L4792" s="9">
        <f>IFERROR(VLOOKUP(Tabla1[[#This Row],[FECHA]],'SIMIT SIN RES'!A:D,3,FALSE),0)</f>
        <v>31573150</v>
      </c>
      <c r="M4792" s="5">
        <f>IFERROR(VLOOKUP(Tabla1[[#This Row],[FECHA]],'RECAUDOS DE COMPARENDOS'!A:D,4,FALSE),0)</f>
        <v>0</v>
      </c>
      <c r="N4792" s="9">
        <f>IFERROR(VLOOKUP(Tabla1[[#This Row],[FECHA]],'RECAUDOS DE COMPARENDOS'!A:D,3,FALSE),0)</f>
        <v>0</v>
      </c>
      <c r="O4792" s="5">
        <f>IFERROR(VLOOKUP(Tabla1[[#This Row],[FECHA]],'RECAUDOS DE RESOLUCIONES'!A:D,4,FALSE),0)</f>
        <v>0</v>
      </c>
      <c r="P4792" s="9">
        <f>IFERROR(VLOOKUP(Tabla1[[#This Row],[FECHA]],'RECAUDOS DE RESOLUCIONES'!A:D,3,FALSE),0)</f>
        <v>0</v>
      </c>
      <c r="Q479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79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792" s="11">
        <f>IFERROR(VLOOKUP(Tabla1[[#This Row],[FECHA]],'RECAUDOS LOCALES'!A:D,4,FALSE),0)</f>
        <v>0</v>
      </c>
      <c r="T4792" s="9">
        <f>IFERROR(VLOOKUP(Tabla1[[#This Row],[FECHA]],'RECAUDOS LOCALES'!A:D,3,FALSE),0)</f>
        <v>0</v>
      </c>
      <c r="U4792" s="11">
        <f>IFERROR(VLOOKUP(Tabla1[[#This Row],[FECHA]],'RECAUDOS EXTERNOS'!A:D,4,FALSE),0)</f>
        <v>0</v>
      </c>
      <c r="V4792" s="9">
        <f>IFERROR(VLOOKUP(Tabla1[[#This Row],[FECHA]],'RECAUDOS EXTERNOS'!A:D,3,FALSE),0)</f>
        <v>0</v>
      </c>
    </row>
    <row r="4793" spans="1:22" x14ac:dyDescent="0.25">
      <c r="A4793" s="1">
        <v>42352</v>
      </c>
      <c r="B4793" s="3" t="s">
        <v>1</v>
      </c>
      <c r="C4793" s="2">
        <v>42339</v>
      </c>
      <c r="D4793" s="5">
        <f>YEAR(Tabla1[[#This Row],[FECHA]])</f>
        <v>2015</v>
      </c>
      <c r="E4793" s="5">
        <f>IFERROR(VLOOKUP(Tabla1[[#This Row],[FECHA]],'COMPARENDOS TOTALES'!A:D,4,FALSE),0)</f>
        <v>1</v>
      </c>
      <c r="F4793" s="9">
        <f>IFERROR(VLOOKUP(Tabla1[[#This Row],[FECHA]],'COMPARENDOS TOTALES'!A:D,3,FALSE),0)</f>
        <v>201359</v>
      </c>
      <c r="G4793" s="5">
        <f>IFERROR(VLOOKUP(Tabla1[[#This Row],[FECHA]],EXONERACIONES!A:D,4,FALSE),0)</f>
        <v>0</v>
      </c>
      <c r="H4793" s="9">
        <f>IFERROR(VLOOKUP(Tabla1[[#This Row],[FECHA]],EXONERACIONES!A:D,3,FALSE),0)</f>
        <v>0</v>
      </c>
      <c r="I4793" s="5">
        <f>IFERROR(VLOOKUP(Tabla1[[#This Row],[FECHA]],'SIMIT CON RES'!A:D,4,FALSE),0)</f>
        <v>0</v>
      </c>
      <c r="J4793" s="9">
        <f>IFERROR(VLOOKUP(Tabla1[[#This Row],[FECHA]],'SIMIT CON RES'!A:D,3,FALSE),0)</f>
        <v>0</v>
      </c>
      <c r="K4793">
        <f>IFERROR(VLOOKUP(Tabla1[[#This Row],[FECHA]],'SIMIT SIN RES'!A:D,4,FALSE),0)</f>
        <v>0</v>
      </c>
      <c r="L4793" s="9">
        <f>IFERROR(VLOOKUP(Tabla1[[#This Row],[FECHA]],'SIMIT SIN RES'!A:D,3,FALSE),0)</f>
        <v>0</v>
      </c>
      <c r="M4793" s="5">
        <f>IFERROR(VLOOKUP(Tabla1[[#This Row],[FECHA]],'RECAUDOS DE COMPARENDOS'!A:D,4,FALSE),0)</f>
        <v>0</v>
      </c>
      <c r="N4793" s="9">
        <f>IFERROR(VLOOKUP(Tabla1[[#This Row],[FECHA]],'RECAUDOS DE COMPARENDOS'!A:D,3,FALSE),0)</f>
        <v>0</v>
      </c>
      <c r="O4793" s="5">
        <f>IFERROR(VLOOKUP(Tabla1[[#This Row],[FECHA]],'RECAUDOS DE RESOLUCIONES'!A:D,4,FALSE),0)</f>
        <v>0</v>
      </c>
      <c r="P4793" s="9">
        <f>IFERROR(VLOOKUP(Tabla1[[#This Row],[FECHA]],'RECAUDOS DE RESOLUCIONES'!A:D,3,FALSE),0)</f>
        <v>0</v>
      </c>
      <c r="Q479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793" s="9">
        <f>Tabla1[V. COMPARENDOS]-(Tabla1[V. EXONERACIONES]+Tabla1[[#This Row],[V. SIMIT CON RESOLUCION]]+Tabla1[[#This Row],[V. SIMIT SIN RESOLUCION]]+Tabla1[[#This Row],[V. RECAUDOS COMPARENDOS]]+Tabla1[[#This Row],[V. RECAUDOS RESOLUCIONES]])</f>
        <v>201359</v>
      </c>
      <c r="S4793" s="11">
        <f>IFERROR(VLOOKUP(Tabla1[[#This Row],[FECHA]],'RECAUDOS LOCALES'!A:D,4,FALSE),0)</f>
        <v>1</v>
      </c>
      <c r="T4793" s="9">
        <f>IFERROR(VLOOKUP(Tabla1[[#This Row],[FECHA]],'RECAUDOS LOCALES'!A:D,3,FALSE),0)</f>
        <v>300000</v>
      </c>
      <c r="U4793" s="11">
        <f>IFERROR(VLOOKUP(Tabla1[[#This Row],[FECHA]],'RECAUDOS EXTERNOS'!A:D,4,FALSE),0)</f>
        <v>39</v>
      </c>
      <c r="V4793" s="9">
        <f>IFERROR(VLOOKUP(Tabla1[[#This Row],[FECHA]],'RECAUDOS EXTERNOS'!A:D,3,FALSE),0)</f>
        <v>12635099</v>
      </c>
    </row>
    <row r="4794" spans="1:22" x14ac:dyDescent="0.25">
      <c r="A4794" s="1">
        <v>42353</v>
      </c>
      <c r="B4794" s="3" t="s">
        <v>2</v>
      </c>
      <c r="C4794" s="2">
        <v>42339</v>
      </c>
      <c r="D4794" s="5">
        <f>YEAR(Tabla1[[#This Row],[FECHA]])</f>
        <v>2015</v>
      </c>
      <c r="E4794" s="5">
        <f>IFERROR(VLOOKUP(Tabla1[[#This Row],[FECHA]],'COMPARENDOS TOTALES'!A:D,4,FALSE),0)</f>
        <v>2</v>
      </c>
      <c r="F4794" s="9">
        <f>IFERROR(VLOOKUP(Tabla1[[#This Row],[FECHA]],'COMPARENDOS TOTALES'!A:D,3,FALSE),0)</f>
        <v>1288700</v>
      </c>
      <c r="G4794" s="5">
        <f>IFERROR(VLOOKUP(Tabla1[[#This Row],[FECHA]],EXONERACIONES!A:D,4,FALSE),0)</f>
        <v>0</v>
      </c>
      <c r="H4794" s="9">
        <f>IFERROR(VLOOKUP(Tabla1[[#This Row],[FECHA]],EXONERACIONES!A:D,3,FALSE),0)</f>
        <v>0</v>
      </c>
      <c r="I4794" s="5">
        <f>IFERROR(VLOOKUP(Tabla1[[#This Row],[FECHA]],'SIMIT CON RES'!A:D,4,FALSE),0)</f>
        <v>0</v>
      </c>
      <c r="J4794" s="9">
        <f>IFERROR(VLOOKUP(Tabla1[[#This Row],[FECHA]],'SIMIT CON RES'!A:D,3,FALSE),0)</f>
        <v>0</v>
      </c>
      <c r="K4794">
        <f>IFERROR(VLOOKUP(Tabla1[[#This Row],[FECHA]],'SIMIT SIN RES'!A:D,4,FALSE),0)</f>
        <v>2</v>
      </c>
      <c r="L4794" s="9">
        <f>IFERROR(VLOOKUP(Tabla1[[#This Row],[FECHA]],'SIMIT SIN RES'!A:D,3,FALSE),0)</f>
        <v>1288700</v>
      </c>
      <c r="M4794" s="5">
        <f>IFERROR(VLOOKUP(Tabla1[[#This Row],[FECHA]],'RECAUDOS DE COMPARENDOS'!A:D,4,FALSE),0)</f>
        <v>0</v>
      </c>
      <c r="N4794" s="9">
        <f>IFERROR(VLOOKUP(Tabla1[[#This Row],[FECHA]],'RECAUDOS DE COMPARENDOS'!A:D,3,FALSE),0)</f>
        <v>0</v>
      </c>
      <c r="O4794" s="5">
        <f>IFERROR(VLOOKUP(Tabla1[[#This Row],[FECHA]],'RECAUDOS DE RESOLUCIONES'!A:D,4,FALSE),0)</f>
        <v>0</v>
      </c>
      <c r="P4794" s="9">
        <f>IFERROR(VLOOKUP(Tabla1[[#This Row],[FECHA]],'RECAUDOS DE RESOLUCIONES'!A:D,3,FALSE),0)</f>
        <v>0</v>
      </c>
      <c r="Q479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79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794" s="11">
        <f>IFERROR(VLOOKUP(Tabla1[[#This Row],[FECHA]],'RECAUDOS LOCALES'!A:D,4,FALSE),0)</f>
        <v>1</v>
      </c>
      <c r="T4794" s="9">
        <f>IFERROR(VLOOKUP(Tabla1[[#This Row],[FECHA]],'RECAUDOS LOCALES'!A:D,3,FALSE),0)</f>
        <v>200000</v>
      </c>
      <c r="U4794" s="11">
        <f>IFERROR(VLOOKUP(Tabla1[[#This Row],[FECHA]],'RECAUDOS EXTERNOS'!A:D,4,FALSE),0)</f>
        <v>45</v>
      </c>
      <c r="V4794" s="9">
        <f>IFERROR(VLOOKUP(Tabla1[[#This Row],[FECHA]],'RECAUDOS EXTERNOS'!A:D,3,FALSE),0)</f>
        <v>15516224</v>
      </c>
    </row>
    <row r="4795" spans="1:22" x14ac:dyDescent="0.25">
      <c r="A4795" s="1">
        <v>42354</v>
      </c>
      <c r="B4795" s="3" t="s">
        <v>3</v>
      </c>
      <c r="C4795" s="2">
        <v>42339</v>
      </c>
      <c r="D4795" s="5">
        <f>YEAR(Tabla1[[#This Row],[FECHA]])</f>
        <v>2015</v>
      </c>
      <c r="E4795" s="5">
        <f>IFERROR(VLOOKUP(Tabla1[[#This Row],[FECHA]],'COMPARENDOS TOTALES'!A:D,4,FALSE),0)</f>
        <v>1</v>
      </c>
      <c r="F4795" s="9">
        <f>IFERROR(VLOOKUP(Tabla1[[#This Row],[FECHA]],'COMPARENDOS TOTALES'!A:D,3,FALSE),0)</f>
        <v>644350</v>
      </c>
      <c r="G4795" s="5">
        <f>IFERROR(VLOOKUP(Tabla1[[#This Row],[FECHA]],EXONERACIONES!A:D,4,FALSE),0)</f>
        <v>0</v>
      </c>
      <c r="H4795" s="9">
        <f>IFERROR(VLOOKUP(Tabla1[[#This Row],[FECHA]],EXONERACIONES!A:D,3,FALSE),0)</f>
        <v>0</v>
      </c>
      <c r="I4795" s="5">
        <f>IFERROR(VLOOKUP(Tabla1[[#This Row],[FECHA]],'SIMIT CON RES'!A:D,4,FALSE),0)</f>
        <v>0</v>
      </c>
      <c r="J4795" s="9">
        <f>IFERROR(VLOOKUP(Tabla1[[#This Row],[FECHA]],'SIMIT CON RES'!A:D,3,FALSE),0)</f>
        <v>0</v>
      </c>
      <c r="K4795">
        <f>IFERROR(VLOOKUP(Tabla1[[#This Row],[FECHA]],'SIMIT SIN RES'!A:D,4,FALSE),0)</f>
        <v>1</v>
      </c>
      <c r="L4795" s="9">
        <f>IFERROR(VLOOKUP(Tabla1[[#This Row],[FECHA]],'SIMIT SIN RES'!A:D,3,FALSE),0)</f>
        <v>644350</v>
      </c>
      <c r="M4795" s="5">
        <f>IFERROR(VLOOKUP(Tabla1[[#This Row],[FECHA]],'RECAUDOS DE COMPARENDOS'!A:D,4,FALSE),0)</f>
        <v>0</v>
      </c>
      <c r="N4795" s="9">
        <f>IFERROR(VLOOKUP(Tabla1[[#This Row],[FECHA]],'RECAUDOS DE COMPARENDOS'!A:D,3,FALSE),0)</f>
        <v>0</v>
      </c>
      <c r="O4795" s="5">
        <f>IFERROR(VLOOKUP(Tabla1[[#This Row],[FECHA]],'RECAUDOS DE RESOLUCIONES'!A:D,4,FALSE),0)</f>
        <v>0</v>
      </c>
      <c r="P4795" s="9">
        <f>IFERROR(VLOOKUP(Tabla1[[#This Row],[FECHA]],'RECAUDOS DE RESOLUCIONES'!A:D,3,FALSE),0)</f>
        <v>0</v>
      </c>
      <c r="Q479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79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795" s="11">
        <f>IFERROR(VLOOKUP(Tabla1[[#This Row],[FECHA]],'RECAUDOS LOCALES'!A:D,4,FALSE),0)</f>
        <v>1</v>
      </c>
      <c r="T4795" s="9">
        <f>IFERROR(VLOOKUP(Tabla1[[#This Row],[FECHA]],'RECAUDOS LOCALES'!A:D,3,FALSE),0)</f>
        <v>172557</v>
      </c>
      <c r="U4795" s="11">
        <f>IFERROR(VLOOKUP(Tabla1[[#This Row],[FECHA]],'RECAUDOS EXTERNOS'!A:D,4,FALSE),0)</f>
        <v>58</v>
      </c>
      <c r="V4795" s="9">
        <f>IFERROR(VLOOKUP(Tabla1[[#This Row],[FECHA]],'RECAUDOS EXTERNOS'!A:D,3,FALSE),0)</f>
        <v>16813097</v>
      </c>
    </row>
    <row r="4796" spans="1:22" x14ac:dyDescent="0.25">
      <c r="A4796" s="1">
        <v>42355</v>
      </c>
      <c r="B4796" s="3" t="s">
        <v>6</v>
      </c>
      <c r="C4796" s="2">
        <v>42339</v>
      </c>
      <c r="D4796" s="5">
        <f>YEAR(Tabla1[[#This Row],[FECHA]])</f>
        <v>2015</v>
      </c>
      <c r="E4796" s="5">
        <f>IFERROR(VLOOKUP(Tabla1[[#This Row],[FECHA]],'COMPARENDOS TOTALES'!A:D,4,FALSE),0)</f>
        <v>0</v>
      </c>
      <c r="F4796" s="9">
        <f>IFERROR(VLOOKUP(Tabla1[[#This Row],[FECHA]],'COMPARENDOS TOTALES'!A:D,3,FALSE),0)</f>
        <v>0</v>
      </c>
      <c r="G4796" s="5">
        <f>IFERROR(VLOOKUP(Tabla1[[#This Row],[FECHA]],EXONERACIONES!A:D,4,FALSE),0)</f>
        <v>0</v>
      </c>
      <c r="H4796" s="9">
        <f>IFERROR(VLOOKUP(Tabla1[[#This Row],[FECHA]],EXONERACIONES!A:D,3,FALSE),0)</f>
        <v>0</v>
      </c>
      <c r="I4796" s="5">
        <f>IFERROR(VLOOKUP(Tabla1[[#This Row],[FECHA]],'SIMIT CON RES'!A:D,4,FALSE),0)</f>
        <v>0</v>
      </c>
      <c r="J4796" s="9">
        <f>IFERROR(VLOOKUP(Tabla1[[#This Row],[FECHA]],'SIMIT CON RES'!A:D,3,FALSE),0)</f>
        <v>0</v>
      </c>
      <c r="K4796">
        <f>IFERROR(VLOOKUP(Tabla1[[#This Row],[FECHA]],'SIMIT SIN RES'!A:D,4,FALSE),0)</f>
        <v>0</v>
      </c>
      <c r="L4796" s="9">
        <f>IFERROR(VLOOKUP(Tabla1[[#This Row],[FECHA]],'SIMIT SIN RES'!A:D,3,FALSE),0)</f>
        <v>0</v>
      </c>
      <c r="M4796" s="5">
        <f>IFERROR(VLOOKUP(Tabla1[[#This Row],[FECHA]],'RECAUDOS DE COMPARENDOS'!A:D,4,FALSE),0)</f>
        <v>0</v>
      </c>
      <c r="N4796" s="9">
        <f>IFERROR(VLOOKUP(Tabla1[[#This Row],[FECHA]],'RECAUDOS DE COMPARENDOS'!A:D,3,FALSE),0)</f>
        <v>0</v>
      </c>
      <c r="O4796" s="5">
        <f>IFERROR(VLOOKUP(Tabla1[[#This Row],[FECHA]],'RECAUDOS DE RESOLUCIONES'!A:D,4,FALSE),0)</f>
        <v>0</v>
      </c>
      <c r="P4796" s="9">
        <f>IFERROR(VLOOKUP(Tabla1[[#This Row],[FECHA]],'RECAUDOS DE RESOLUCIONES'!A:D,3,FALSE),0)</f>
        <v>0</v>
      </c>
      <c r="Q479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79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796" s="11">
        <f>IFERROR(VLOOKUP(Tabla1[[#This Row],[FECHA]],'RECAUDOS LOCALES'!A:D,4,FALSE),0)</f>
        <v>0</v>
      </c>
      <c r="T4796" s="9">
        <f>IFERROR(VLOOKUP(Tabla1[[#This Row],[FECHA]],'RECAUDOS LOCALES'!A:D,3,FALSE),0)</f>
        <v>0</v>
      </c>
      <c r="U4796" s="11">
        <f>IFERROR(VLOOKUP(Tabla1[[#This Row],[FECHA]],'RECAUDOS EXTERNOS'!A:D,4,FALSE),0)</f>
        <v>42</v>
      </c>
      <c r="V4796" s="9">
        <f>IFERROR(VLOOKUP(Tabla1[[#This Row],[FECHA]],'RECAUDOS EXTERNOS'!A:D,3,FALSE),0)</f>
        <v>16212283</v>
      </c>
    </row>
    <row r="4797" spans="1:22" x14ac:dyDescent="0.25">
      <c r="A4797" s="1">
        <v>42356</v>
      </c>
      <c r="B4797" s="3" t="s">
        <v>0</v>
      </c>
      <c r="C4797" s="2">
        <v>42339</v>
      </c>
      <c r="D4797" s="5">
        <f>YEAR(Tabla1[[#This Row],[FECHA]])</f>
        <v>2015</v>
      </c>
      <c r="E4797" s="5">
        <f>IFERROR(VLOOKUP(Tabla1[[#This Row],[FECHA]],'COMPARENDOS TOTALES'!A:D,4,FALSE),0)</f>
        <v>0</v>
      </c>
      <c r="F4797" s="9">
        <f>IFERROR(VLOOKUP(Tabla1[[#This Row],[FECHA]],'COMPARENDOS TOTALES'!A:D,3,FALSE),0)</f>
        <v>0</v>
      </c>
      <c r="G4797" s="5">
        <f>IFERROR(VLOOKUP(Tabla1[[#This Row],[FECHA]],EXONERACIONES!A:D,4,FALSE),0)</f>
        <v>0</v>
      </c>
      <c r="H4797" s="9">
        <f>IFERROR(VLOOKUP(Tabla1[[#This Row],[FECHA]],EXONERACIONES!A:D,3,FALSE),0)</f>
        <v>0</v>
      </c>
      <c r="I4797" s="5">
        <f>IFERROR(VLOOKUP(Tabla1[[#This Row],[FECHA]],'SIMIT CON RES'!A:D,4,FALSE),0)</f>
        <v>0</v>
      </c>
      <c r="J4797" s="9">
        <f>IFERROR(VLOOKUP(Tabla1[[#This Row],[FECHA]],'SIMIT CON RES'!A:D,3,FALSE),0)</f>
        <v>0</v>
      </c>
      <c r="K4797">
        <f>IFERROR(VLOOKUP(Tabla1[[#This Row],[FECHA]],'SIMIT SIN RES'!A:D,4,FALSE),0)</f>
        <v>0</v>
      </c>
      <c r="L4797" s="9">
        <f>IFERROR(VLOOKUP(Tabla1[[#This Row],[FECHA]],'SIMIT SIN RES'!A:D,3,FALSE),0)</f>
        <v>0</v>
      </c>
      <c r="M4797" s="5">
        <f>IFERROR(VLOOKUP(Tabla1[[#This Row],[FECHA]],'RECAUDOS DE COMPARENDOS'!A:D,4,FALSE),0)</f>
        <v>0</v>
      </c>
      <c r="N4797" s="9">
        <f>IFERROR(VLOOKUP(Tabla1[[#This Row],[FECHA]],'RECAUDOS DE COMPARENDOS'!A:D,3,FALSE),0)</f>
        <v>0</v>
      </c>
      <c r="O4797" s="5">
        <f>IFERROR(VLOOKUP(Tabla1[[#This Row],[FECHA]],'RECAUDOS DE RESOLUCIONES'!A:D,4,FALSE),0)</f>
        <v>0</v>
      </c>
      <c r="P4797" s="9">
        <f>IFERROR(VLOOKUP(Tabla1[[#This Row],[FECHA]],'RECAUDOS DE RESOLUCIONES'!A:D,3,FALSE),0)</f>
        <v>0</v>
      </c>
      <c r="Q479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79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797" s="11">
        <f>IFERROR(VLOOKUP(Tabla1[[#This Row],[FECHA]],'RECAUDOS LOCALES'!A:D,4,FALSE),0)</f>
        <v>1</v>
      </c>
      <c r="T4797" s="9">
        <f>IFERROR(VLOOKUP(Tabla1[[#This Row],[FECHA]],'RECAUDOS LOCALES'!A:D,3,FALSE),0)</f>
        <v>102130</v>
      </c>
      <c r="U4797" s="11">
        <f>IFERROR(VLOOKUP(Tabla1[[#This Row],[FECHA]],'RECAUDOS EXTERNOS'!A:D,4,FALSE),0)</f>
        <v>41</v>
      </c>
      <c r="V4797" s="9">
        <f>IFERROR(VLOOKUP(Tabla1[[#This Row],[FECHA]],'RECAUDOS EXTERNOS'!A:D,3,FALSE),0)</f>
        <v>14268052</v>
      </c>
    </row>
    <row r="4798" spans="1:22" x14ac:dyDescent="0.25">
      <c r="A4798" s="1">
        <v>42357</v>
      </c>
      <c r="B4798" s="3" t="s">
        <v>5</v>
      </c>
      <c r="C4798" s="2">
        <v>42339</v>
      </c>
      <c r="D4798" s="5">
        <f>YEAR(Tabla1[[#This Row],[FECHA]])</f>
        <v>2015</v>
      </c>
      <c r="E4798" s="5">
        <f>IFERROR(VLOOKUP(Tabla1[[#This Row],[FECHA]],'COMPARENDOS TOTALES'!A:D,4,FALSE),0)</f>
        <v>0</v>
      </c>
      <c r="F4798" s="9">
        <f>IFERROR(VLOOKUP(Tabla1[[#This Row],[FECHA]],'COMPARENDOS TOTALES'!A:D,3,FALSE),0)</f>
        <v>0</v>
      </c>
      <c r="G4798" s="5">
        <f>IFERROR(VLOOKUP(Tabla1[[#This Row],[FECHA]],EXONERACIONES!A:D,4,FALSE),0)</f>
        <v>0</v>
      </c>
      <c r="H4798" s="9">
        <f>IFERROR(VLOOKUP(Tabla1[[#This Row],[FECHA]],EXONERACIONES!A:D,3,FALSE),0)</f>
        <v>0</v>
      </c>
      <c r="I4798" s="5">
        <f>IFERROR(VLOOKUP(Tabla1[[#This Row],[FECHA]],'SIMIT CON RES'!A:D,4,FALSE),0)</f>
        <v>0</v>
      </c>
      <c r="J4798" s="9">
        <f>IFERROR(VLOOKUP(Tabla1[[#This Row],[FECHA]],'SIMIT CON RES'!A:D,3,FALSE),0)</f>
        <v>0</v>
      </c>
      <c r="K4798">
        <f>IFERROR(VLOOKUP(Tabla1[[#This Row],[FECHA]],'SIMIT SIN RES'!A:D,4,FALSE),0)</f>
        <v>0</v>
      </c>
      <c r="L4798" s="9">
        <f>IFERROR(VLOOKUP(Tabla1[[#This Row],[FECHA]],'SIMIT SIN RES'!A:D,3,FALSE),0)</f>
        <v>0</v>
      </c>
      <c r="M4798" s="5">
        <f>IFERROR(VLOOKUP(Tabla1[[#This Row],[FECHA]],'RECAUDOS DE COMPARENDOS'!A:D,4,FALSE),0)</f>
        <v>0</v>
      </c>
      <c r="N4798" s="9">
        <f>IFERROR(VLOOKUP(Tabla1[[#This Row],[FECHA]],'RECAUDOS DE COMPARENDOS'!A:D,3,FALSE),0)</f>
        <v>0</v>
      </c>
      <c r="O4798" s="5">
        <f>IFERROR(VLOOKUP(Tabla1[[#This Row],[FECHA]],'RECAUDOS DE RESOLUCIONES'!A:D,4,FALSE),0)</f>
        <v>0</v>
      </c>
      <c r="P4798" s="9">
        <f>IFERROR(VLOOKUP(Tabla1[[#This Row],[FECHA]],'RECAUDOS DE RESOLUCIONES'!A:D,3,FALSE),0)</f>
        <v>0</v>
      </c>
      <c r="Q479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79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798" s="11">
        <f>IFERROR(VLOOKUP(Tabla1[[#This Row],[FECHA]],'RECAUDOS LOCALES'!A:D,4,FALSE),0)</f>
        <v>0</v>
      </c>
      <c r="T4798" s="9">
        <f>IFERROR(VLOOKUP(Tabla1[[#This Row],[FECHA]],'RECAUDOS LOCALES'!A:D,3,FALSE),0)</f>
        <v>0</v>
      </c>
      <c r="U4798" s="11">
        <f>IFERROR(VLOOKUP(Tabla1[[#This Row],[FECHA]],'RECAUDOS EXTERNOS'!A:D,4,FALSE),0)</f>
        <v>2</v>
      </c>
      <c r="V4798" s="9">
        <f>IFERROR(VLOOKUP(Tabla1[[#This Row],[FECHA]],'RECAUDOS EXTERNOS'!A:D,3,FALSE),0)</f>
        <v>616073</v>
      </c>
    </row>
    <row r="4799" spans="1:22" x14ac:dyDescent="0.25">
      <c r="A4799" s="1">
        <v>42358</v>
      </c>
      <c r="B4799" s="3" t="s">
        <v>4</v>
      </c>
      <c r="C4799" s="2">
        <v>42339</v>
      </c>
      <c r="D4799" s="5">
        <f>YEAR(Tabla1[[#This Row],[FECHA]])</f>
        <v>2015</v>
      </c>
      <c r="E4799" s="5">
        <f>IFERROR(VLOOKUP(Tabla1[[#This Row],[FECHA]],'COMPARENDOS TOTALES'!A:D,4,FALSE),0)</f>
        <v>0</v>
      </c>
      <c r="F4799" s="9">
        <f>IFERROR(VLOOKUP(Tabla1[[#This Row],[FECHA]],'COMPARENDOS TOTALES'!A:D,3,FALSE),0)</f>
        <v>0</v>
      </c>
      <c r="G4799" s="5">
        <f>IFERROR(VLOOKUP(Tabla1[[#This Row],[FECHA]],EXONERACIONES!A:D,4,FALSE),0)</f>
        <v>0</v>
      </c>
      <c r="H4799" s="9">
        <f>IFERROR(VLOOKUP(Tabla1[[#This Row],[FECHA]],EXONERACIONES!A:D,3,FALSE),0)</f>
        <v>0</v>
      </c>
      <c r="I4799" s="5">
        <f>IFERROR(VLOOKUP(Tabla1[[#This Row],[FECHA]],'SIMIT CON RES'!A:D,4,FALSE),0)</f>
        <v>0</v>
      </c>
      <c r="J4799" s="9">
        <f>IFERROR(VLOOKUP(Tabla1[[#This Row],[FECHA]],'SIMIT CON RES'!A:D,3,FALSE),0)</f>
        <v>0</v>
      </c>
      <c r="K4799">
        <f>IFERROR(VLOOKUP(Tabla1[[#This Row],[FECHA]],'SIMIT SIN RES'!A:D,4,FALSE),0)</f>
        <v>0</v>
      </c>
      <c r="L4799" s="9">
        <f>IFERROR(VLOOKUP(Tabla1[[#This Row],[FECHA]],'SIMIT SIN RES'!A:D,3,FALSE),0)</f>
        <v>0</v>
      </c>
      <c r="M4799" s="5">
        <f>IFERROR(VLOOKUP(Tabla1[[#This Row],[FECHA]],'RECAUDOS DE COMPARENDOS'!A:D,4,FALSE),0)</f>
        <v>0</v>
      </c>
      <c r="N4799" s="9">
        <f>IFERROR(VLOOKUP(Tabla1[[#This Row],[FECHA]],'RECAUDOS DE COMPARENDOS'!A:D,3,FALSE),0)</f>
        <v>0</v>
      </c>
      <c r="O4799" s="5">
        <f>IFERROR(VLOOKUP(Tabla1[[#This Row],[FECHA]],'RECAUDOS DE RESOLUCIONES'!A:D,4,FALSE),0)</f>
        <v>0</v>
      </c>
      <c r="P4799" s="9">
        <f>IFERROR(VLOOKUP(Tabla1[[#This Row],[FECHA]],'RECAUDOS DE RESOLUCIONES'!A:D,3,FALSE),0)</f>
        <v>0</v>
      </c>
      <c r="Q479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79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799" s="11">
        <f>IFERROR(VLOOKUP(Tabla1[[#This Row],[FECHA]],'RECAUDOS LOCALES'!A:D,4,FALSE),0)</f>
        <v>0</v>
      </c>
      <c r="T4799" s="9">
        <f>IFERROR(VLOOKUP(Tabla1[[#This Row],[FECHA]],'RECAUDOS LOCALES'!A:D,3,FALSE),0)</f>
        <v>0</v>
      </c>
      <c r="U4799" s="11">
        <f>IFERROR(VLOOKUP(Tabla1[[#This Row],[FECHA]],'RECAUDOS EXTERNOS'!A:D,4,FALSE),0)</f>
        <v>2</v>
      </c>
      <c r="V4799" s="9">
        <f>IFERROR(VLOOKUP(Tabla1[[#This Row],[FECHA]],'RECAUDOS EXTERNOS'!A:D,3,FALSE),0)</f>
        <v>672550</v>
      </c>
    </row>
    <row r="4800" spans="1:22" x14ac:dyDescent="0.25">
      <c r="A4800" s="1">
        <v>42359</v>
      </c>
      <c r="B4800" s="3" t="s">
        <v>1</v>
      </c>
      <c r="C4800" s="2">
        <v>42339</v>
      </c>
      <c r="D4800" s="5">
        <f>YEAR(Tabla1[[#This Row],[FECHA]])</f>
        <v>2015</v>
      </c>
      <c r="E4800" s="5">
        <f>IFERROR(VLOOKUP(Tabla1[[#This Row],[FECHA]],'COMPARENDOS TOTALES'!A:D,4,FALSE),0)</f>
        <v>0</v>
      </c>
      <c r="F4800" s="9">
        <f>IFERROR(VLOOKUP(Tabla1[[#This Row],[FECHA]],'COMPARENDOS TOTALES'!A:D,3,FALSE),0)</f>
        <v>0</v>
      </c>
      <c r="G4800" s="5">
        <f>IFERROR(VLOOKUP(Tabla1[[#This Row],[FECHA]],EXONERACIONES!A:D,4,FALSE),0)</f>
        <v>0</v>
      </c>
      <c r="H4800" s="9">
        <f>IFERROR(VLOOKUP(Tabla1[[#This Row],[FECHA]],EXONERACIONES!A:D,3,FALSE),0)</f>
        <v>0</v>
      </c>
      <c r="I4800" s="5">
        <f>IFERROR(VLOOKUP(Tabla1[[#This Row],[FECHA]],'SIMIT CON RES'!A:D,4,FALSE),0)</f>
        <v>0</v>
      </c>
      <c r="J4800" s="9">
        <f>IFERROR(VLOOKUP(Tabla1[[#This Row],[FECHA]],'SIMIT CON RES'!A:D,3,FALSE),0)</f>
        <v>0</v>
      </c>
      <c r="K4800">
        <f>IFERROR(VLOOKUP(Tabla1[[#This Row],[FECHA]],'SIMIT SIN RES'!A:D,4,FALSE),0)</f>
        <v>0</v>
      </c>
      <c r="L4800" s="9">
        <f>IFERROR(VLOOKUP(Tabla1[[#This Row],[FECHA]],'SIMIT SIN RES'!A:D,3,FALSE),0)</f>
        <v>0</v>
      </c>
      <c r="M4800" s="5">
        <f>IFERROR(VLOOKUP(Tabla1[[#This Row],[FECHA]],'RECAUDOS DE COMPARENDOS'!A:D,4,FALSE),0)</f>
        <v>0</v>
      </c>
      <c r="N4800" s="9">
        <f>IFERROR(VLOOKUP(Tabla1[[#This Row],[FECHA]],'RECAUDOS DE COMPARENDOS'!A:D,3,FALSE),0)</f>
        <v>0</v>
      </c>
      <c r="O4800" s="5">
        <f>IFERROR(VLOOKUP(Tabla1[[#This Row],[FECHA]],'RECAUDOS DE RESOLUCIONES'!A:D,4,FALSE),0)</f>
        <v>0</v>
      </c>
      <c r="P4800" s="9">
        <f>IFERROR(VLOOKUP(Tabla1[[#This Row],[FECHA]],'RECAUDOS DE RESOLUCIONES'!A:D,3,FALSE),0)</f>
        <v>0</v>
      </c>
      <c r="Q480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80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800" s="11">
        <f>IFERROR(VLOOKUP(Tabla1[[#This Row],[FECHA]],'RECAUDOS LOCALES'!A:D,4,FALSE),0)</f>
        <v>0</v>
      </c>
      <c r="T4800" s="9">
        <f>IFERROR(VLOOKUP(Tabla1[[#This Row],[FECHA]],'RECAUDOS LOCALES'!A:D,3,FALSE),0)</f>
        <v>0</v>
      </c>
      <c r="U4800" s="11">
        <f>IFERROR(VLOOKUP(Tabla1[[#This Row],[FECHA]],'RECAUDOS EXTERNOS'!A:D,4,FALSE),0)</f>
        <v>50</v>
      </c>
      <c r="V4800" s="9">
        <f>IFERROR(VLOOKUP(Tabla1[[#This Row],[FECHA]],'RECAUDOS EXTERNOS'!A:D,3,FALSE),0)</f>
        <v>15682426</v>
      </c>
    </row>
    <row r="4801" spans="1:22" x14ac:dyDescent="0.25">
      <c r="A4801" s="1">
        <v>42360</v>
      </c>
      <c r="B4801" s="3" t="s">
        <v>2</v>
      </c>
      <c r="C4801" s="2">
        <v>42339</v>
      </c>
      <c r="D4801" s="5">
        <f>YEAR(Tabla1[[#This Row],[FECHA]])</f>
        <v>2015</v>
      </c>
      <c r="E4801" s="5">
        <f>IFERROR(VLOOKUP(Tabla1[[#This Row],[FECHA]],'COMPARENDOS TOTALES'!A:D,4,FALSE),0)</f>
        <v>0</v>
      </c>
      <c r="F4801" s="9">
        <f>IFERROR(VLOOKUP(Tabla1[[#This Row],[FECHA]],'COMPARENDOS TOTALES'!A:D,3,FALSE),0)</f>
        <v>0</v>
      </c>
      <c r="G4801" s="5">
        <f>IFERROR(VLOOKUP(Tabla1[[#This Row],[FECHA]],EXONERACIONES!A:D,4,FALSE),0)</f>
        <v>0</v>
      </c>
      <c r="H4801" s="9">
        <f>IFERROR(VLOOKUP(Tabla1[[#This Row],[FECHA]],EXONERACIONES!A:D,3,FALSE),0)</f>
        <v>0</v>
      </c>
      <c r="I4801" s="5">
        <f>IFERROR(VLOOKUP(Tabla1[[#This Row],[FECHA]],'SIMIT CON RES'!A:D,4,FALSE),0)</f>
        <v>0</v>
      </c>
      <c r="J4801" s="9">
        <f>IFERROR(VLOOKUP(Tabla1[[#This Row],[FECHA]],'SIMIT CON RES'!A:D,3,FALSE),0)</f>
        <v>0</v>
      </c>
      <c r="K4801">
        <f>IFERROR(VLOOKUP(Tabla1[[#This Row],[FECHA]],'SIMIT SIN RES'!A:D,4,FALSE),0)</f>
        <v>0</v>
      </c>
      <c r="L4801" s="9">
        <f>IFERROR(VLOOKUP(Tabla1[[#This Row],[FECHA]],'SIMIT SIN RES'!A:D,3,FALSE),0)</f>
        <v>0</v>
      </c>
      <c r="M4801" s="5">
        <f>IFERROR(VLOOKUP(Tabla1[[#This Row],[FECHA]],'RECAUDOS DE COMPARENDOS'!A:D,4,FALSE),0)</f>
        <v>0</v>
      </c>
      <c r="N4801" s="9">
        <f>IFERROR(VLOOKUP(Tabla1[[#This Row],[FECHA]],'RECAUDOS DE COMPARENDOS'!A:D,3,FALSE),0)</f>
        <v>0</v>
      </c>
      <c r="O4801" s="5">
        <f>IFERROR(VLOOKUP(Tabla1[[#This Row],[FECHA]],'RECAUDOS DE RESOLUCIONES'!A:D,4,FALSE),0)</f>
        <v>0</v>
      </c>
      <c r="P4801" s="9">
        <f>IFERROR(VLOOKUP(Tabla1[[#This Row],[FECHA]],'RECAUDOS DE RESOLUCIONES'!A:D,3,FALSE),0)</f>
        <v>0</v>
      </c>
      <c r="Q480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80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801" s="11">
        <f>IFERROR(VLOOKUP(Tabla1[[#This Row],[FECHA]],'RECAUDOS LOCALES'!A:D,4,FALSE),0)</f>
        <v>0</v>
      </c>
      <c r="T4801" s="9">
        <f>IFERROR(VLOOKUP(Tabla1[[#This Row],[FECHA]],'RECAUDOS LOCALES'!A:D,3,FALSE),0)</f>
        <v>0</v>
      </c>
      <c r="U4801" s="11">
        <f>IFERROR(VLOOKUP(Tabla1[[#This Row],[FECHA]],'RECAUDOS EXTERNOS'!A:D,4,FALSE),0)</f>
        <v>52</v>
      </c>
      <c r="V4801" s="9">
        <f>IFERROR(VLOOKUP(Tabla1[[#This Row],[FECHA]],'RECAUDOS EXTERNOS'!A:D,3,FALSE),0)</f>
        <v>16853401</v>
      </c>
    </row>
    <row r="4802" spans="1:22" x14ac:dyDescent="0.25">
      <c r="A4802" s="1">
        <v>42361</v>
      </c>
      <c r="B4802" s="3" t="s">
        <v>3</v>
      </c>
      <c r="C4802" s="2">
        <v>42339</v>
      </c>
      <c r="D4802" s="5">
        <f>YEAR(Tabla1[[#This Row],[FECHA]])</f>
        <v>2015</v>
      </c>
      <c r="E4802" s="5">
        <f>IFERROR(VLOOKUP(Tabla1[[#This Row],[FECHA]],'COMPARENDOS TOTALES'!A:D,4,FALSE),0)</f>
        <v>0</v>
      </c>
      <c r="F4802" s="9">
        <f>IFERROR(VLOOKUP(Tabla1[[#This Row],[FECHA]],'COMPARENDOS TOTALES'!A:D,3,FALSE),0)</f>
        <v>0</v>
      </c>
      <c r="G4802" s="5">
        <f>IFERROR(VLOOKUP(Tabla1[[#This Row],[FECHA]],EXONERACIONES!A:D,4,FALSE),0)</f>
        <v>0</v>
      </c>
      <c r="H4802" s="9">
        <f>IFERROR(VLOOKUP(Tabla1[[#This Row],[FECHA]],EXONERACIONES!A:D,3,FALSE),0)</f>
        <v>0</v>
      </c>
      <c r="I4802" s="5">
        <f>IFERROR(VLOOKUP(Tabla1[[#This Row],[FECHA]],'SIMIT CON RES'!A:D,4,FALSE),0)</f>
        <v>0</v>
      </c>
      <c r="J4802" s="9">
        <f>IFERROR(VLOOKUP(Tabla1[[#This Row],[FECHA]],'SIMIT CON RES'!A:D,3,FALSE),0)</f>
        <v>0</v>
      </c>
      <c r="K4802">
        <f>IFERROR(VLOOKUP(Tabla1[[#This Row],[FECHA]],'SIMIT SIN RES'!A:D,4,FALSE),0)</f>
        <v>0</v>
      </c>
      <c r="L4802" s="9">
        <f>IFERROR(VLOOKUP(Tabla1[[#This Row],[FECHA]],'SIMIT SIN RES'!A:D,3,FALSE),0)</f>
        <v>0</v>
      </c>
      <c r="M4802" s="5">
        <f>IFERROR(VLOOKUP(Tabla1[[#This Row],[FECHA]],'RECAUDOS DE COMPARENDOS'!A:D,4,FALSE),0)</f>
        <v>0</v>
      </c>
      <c r="N4802" s="9">
        <f>IFERROR(VLOOKUP(Tabla1[[#This Row],[FECHA]],'RECAUDOS DE COMPARENDOS'!A:D,3,FALSE),0)</f>
        <v>0</v>
      </c>
      <c r="O4802" s="5">
        <f>IFERROR(VLOOKUP(Tabla1[[#This Row],[FECHA]],'RECAUDOS DE RESOLUCIONES'!A:D,4,FALSE),0)</f>
        <v>0</v>
      </c>
      <c r="P4802" s="9">
        <f>IFERROR(VLOOKUP(Tabla1[[#This Row],[FECHA]],'RECAUDOS DE RESOLUCIONES'!A:D,3,FALSE),0)</f>
        <v>0</v>
      </c>
      <c r="Q480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80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802" s="11">
        <f>IFERROR(VLOOKUP(Tabla1[[#This Row],[FECHA]],'RECAUDOS LOCALES'!A:D,4,FALSE),0)</f>
        <v>2</v>
      </c>
      <c r="T4802" s="9">
        <f>IFERROR(VLOOKUP(Tabla1[[#This Row],[FECHA]],'RECAUDOS LOCALES'!A:D,3,FALSE),0)</f>
        <v>419950</v>
      </c>
      <c r="U4802" s="11">
        <f>IFERROR(VLOOKUP(Tabla1[[#This Row],[FECHA]],'RECAUDOS EXTERNOS'!A:D,4,FALSE),0)</f>
        <v>35</v>
      </c>
      <c r="V4802" s="9">
        <f>IFERROR(VLOOKUP(Tabla1[[#This Row],[FECHA]],'RECAUDOS EXTERNOS'!A:D,3,FALSE),0)</f>
        <v>12979533</v>
      </c>
    </row>
    <row r="4803" spans="1:22" x14ac:dyDescent="0.25">
      <c r="A4803" s="1">
        <v>42362</v>
      </c>
      <c r="B4803" s="3" t="s">
        <v>6</v>
      </c>
      <c r="C4803" s="2">
        <v>42339</v>
      </c>
      <c r="D4803" s="5">
        <f>YEAR(Tabla1[[#This Row],[FECHA]])</f>
        <v>2015</v>
      </c>
      <c r="E4803" s="5">
        <f>IFERROR(VLOOKUP(Tabla1[[#This Row],[FECHA]],'COMPARENDOS TOTALES'!A:D,4,FALSE),0)</f>
        <v>2</v>
      </c>
      <c r="F4803" s="9">
        <f>IFERROR(VLOOKUP(Tabla1[[#This Row],[FECHA]],'COMPARENDOS TOTALES'!A:D,3,FALSE),0)</f>
        <v>523534</v>
      </c>
      <c r="G4803" s="5">
        <f>IFERROR(VLOOKUP(Tabla1[[#This Row],[FECHA]],EXONERACIONES!A:D,4,FALSE),0)</f>
        <v>0</v>
      </c>
      <c r="H4803" s="9">
        <f>IFERROR(VLOOKUP(Tabla1[[#This Row],[FECHA]],EXONERACIONES!A:D,3,FALSE),0)</f>
        <v>0</v>
      </c>
      <c r="I4803" s="5">
        <f>IFERROR(VLOOKUP(Tabla1[[#This Row],[FECHA]],'SIMIT CON RES'!A:D,4,FALSE),0)</f>
        <v>0</v>
      </c>
      <c r="J4803" s="9">
        <f>IFERROR(VLOOKUP(Tabla1[[#This Row],[FECHA]],'SIMIT CON RES'!A:D,3,FALSE),0)</f>
        <v>0</v>
      </c>
      <c r="K4803">
        <f>IFERROR(VLOOKUP(Tabla1[[#This Row],[FECHA]],'SIMIT SIN RES'!A:D,4,FALSE),0)</f>
        <v>1</v>
      </c>
      <c r="L4803" s="9">
        <f>IFERROR(VLOOKUP(Tabla1[[#This Row],[FECHA]],'SIMIT SIN RES'!A:D,3,FALSE),0)</f>
        <v>322175</v>
      </c>
      <c r="M4803" s="5">
        <f>IFERROR(VLOOKUP(Tabla1[[#This Row],[FECHA]],'RECAUDOS DE COMPARENDOS'!A:D,4,FALSE),0)</f>
        <v>0</v>
      </c>
      <c r="N4803" s="9">
        <f>IFERROR(VLOOKUP(Tabla1[[#This Row],[FECHA]],'RECAUDOS DE COMPARENDOS'!A:D,3,FALSE),0)</f>
        <v>0</v>
      </c>
      <c r="O4803" s="5">
        <f>IFERROR(VLOOKUP(Tabla1[[#This Row],[FECHA]],'RECAUDOS DE RESOLUCIONES'!A:D,4,FALSE),0)</f>
        <v>0</v>
      </c>
      <c r="P4803" s="9">
        <f>IFERROR(VLOOKUP(Tabla1[[#This Row],[FECHA]],'RECAUDOS DE RESOLUCIONES'!A:D,3,FALSE),0)</f>
        <v>0</v>
      </c>
      <c r="Q480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803" s="9">
        <f>Tabla1[V. COMPARENDOS]-(Tabla1[V. EXONERACIONES]+Tabla1[[#This Row],[V. SIMIT CON RESOLUCION]]+Tabla1[[#This Row],[V. SIMIT SIN RESOLUCION]]+Tabla1[[#This Row],[V. RECAUDOS COMPARENDOS]]+Tabla1[[#This Row],[V. RECAUDOS RESOLUCIONES]])</f>
        <v>201359</v>
      </c>
      <c r="S4803" s="11">
        <f>IFERROR(VLOOKUP(Tabla1[[#This Row],[FECHA]],'RECAUDOS LOCALES'!A:D,4,FALSE),0)</f>
        <v>0</v>
      </c>
      <c r="T4803" s="9">
        <f>IFERROR(VLOOKUP(Tabla1[[#This Row],[FECHA]],'RECAUDOS LOCALES'!A:D,3,FALSE),0)</f>
        <v>0</v>
      </c>
      <c r="U4803" s="11">
        <f>IFERROR(VLOOKUP(Tabla1[[#This Row],[FECHA]],'RECAUDOS EXTERNOS'!A:D,4,FALSE),0)</f>
        <v>18</v>
      </c>
      <c r="V4803" s="9">
        <f>IFERROR(VLOOKUP(Tabla1[[#This Row],[FECHA]],'RECAUDOS EXTERNOS'!A:D,3,FALSE),0)</f>
        <v>6562095</v>
      </c>
    </row>
    <row r="4804" spans="1:22" x14ac:dyDescent="0.25">
      <c r="A4804" s="1">
        <v>42363</v>
      </c>
      <c r="B4804" s="3" t="s">
        <v>0</v>
      </c>
      <c r="C4804" s="2">
        <v>42339</v>
      </c>
      <c r="D4804" s="5">
        <f>YEAR(Tabla1[[#This Row],[FECHA]])</f>
        <v>2015</v>
      </c>
      <c r="E4804" s="5">
        <f>IFERROR(VLOOKUP(Tabla1[[#This Row],[FECHA]],'COMPARENDOS TOTALES'!A:D,4,FALSE),0)</f>
        <v>0</v>
      </c>
      <c r="F4804" s="9">
        <f>IFERROR(VLOOKUP(Tabla1[[#This Row],[FECHA]],'COMPARENDOS TOTALES'!A:D,3,FALSE),0)</f>
        <v>0</v>
      </c>
      <c r="G4804" s="5">
        <f>IFERROR(VLOOKUP(Tabla1[[#This Row],[FECHA]],EXONERACIONES!A:D,4,FALSE),0)</f>
        <v>0</v>
      </c>
      <c r="H4804" s="9">
        <f>IFERROR(VLOOKUP(Tabla1[[#This Row],[FECHA]],EXONERACIONES!A:D,3,FALSE),0)</f>
        <v>0</v>
      </c>
      <c r="I4804" s="5">
        <f>IFERROR(VLOOKUP(Tabla1[[#This Row],[FECHA]],'SIMIT CON RES'!A:D,4,FALSE),0)</f>
        <v>0</v>
      </c>
      <c r="J4804" s="9">
        <f>IFERROR(VLOOKUP(Tabla1[[#This Row],[FECHA]],'SIMIT CON RES'!A:D,3,FALSE),0)</f>
        <v>0</v>
      </c>
      <c r="K4804">
        <f>IFERROR(VLOOKUP(Tabla1[[#This Row],[FECHA]],'SIMIT SIN RES'!A:D,4,FALSE),0)</f>
        <v>0</v>
      </c>
      <c r="L4804" s="9">
        <f>IFERROR(VLOOKUP(Tabla1[[#This Row],[FECHA]],'SIMIT SIN RES'!A:D,3,FALSE),0)</f>
        <v>0</v>
      </c>
      <c r="M4804" s="5">
        <f>IFERROR(VLOOKUP(Tabla1[[#This Row],[FECHA]],'RECAUDOS DE COMPARENDOS'!A:D,4,FALSE),0)</f>
        <v>0</v>
      </c>
      <c r="N4804" s="9">
        <f>IFERROR(VLOOKUP(Tabla1[[#This Row],[FECHA]],'RECAUDOS DE COMPARENDOS'!A:D,3,FALSE),0)</f>
        <v>0</v>
      </c>
      <c r="O4804" s="5">
        <f>IFERROR(VLOOKUP(Tabla1[[#This Row],[FECHA]],'RECAUDOS DE RESOLUCIONES'!A:D,4,FALSE),0)</f>
        <v>0</v>
      </c>
      <c r="P4804" s="9">
        <f>IFERROR(VLOOKUP(Tabla1[[#This Row],[FECHA]],'RECAUDOS DE RESOLUCIONES'!A:D,3,FALSE),0)</f>
        <v>0</v>
      </c>
      <c r="Q480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80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804" s="11">
        <f>IFERROR(VLOOKUP(Tabla1[[#This Row],[FECHA]],'RECAUDOS LOCALES'!A:D,4,FALSE),0)</f>
        <v>0</v>
      </c>
      <c r="T4804" s="9">
        <f>IFERROR(VLOOKUP(Tabla1[[#This Row],[FECHA]],'RECAUDOS LOCALES'!A:D,3,FALSE),0)</f>
        <v>0</v>
      </c>
      <c r="U4804" s="11">
        <f>IFERROR(VLOOKUP(Tabla1[[#This Row],[FECHA]],'RECAUDOS EXTERNOS'!A:D,4,FALSE),0)</f>
        <v>0</v>
      </c>
      <c r="V4804" s="9">
        <f>IFERROR(VLOOKUP(Tabla1[[#This Row],[FECHA]],'RECAUDOS EXTERNOS'!A:D,3,FALSE),0)</f>
        <v>0</v>
      </c>
    </row>
    <row r="4805" spans="1:22" x14ac:dyDescent="0.25">
      <c r="A4805" s="1">
        <v>42364</v>
      </c>
      <c r="B4805" s="3" t="s">
        <v>5</v>
      </c>
      <c r="C4805" s="2">
        <v>42339</v>
      </c>
      <c r="D4805" s="5">
        <f>YEAR(Tabla1[[#This Row],[FECHA]])</f>
        <v>2015</v>
      </c>
      <c r="E4805" s="5">
        <f>IFERROR(VLOOKUP(Tabla1[[#This Row],[FECHA]],'COMPARENDOS TOTALES'!A:D,4,FALSE),0)</f>
        <v>0</v>
      </c>
      <c r="F4805" s="9">
        <f>IFERROR(VLOOKUP(Tabla1[[#This Row],[FECHA]],'COMPARENDOS TOTALES'!A:D,3,FALSE),0)</f>
        <v>0</v>
      </c>
      <c r="G4805" s="5">
        <f>IFERROR(VLOOKUP(Tabla1[[#This Row],[FECHA]],EXONERACIONES!A:D,4,FALSE),0)</f>
        <v>0</v>
      </c>
      <c r="H4805" s="9">
        <f>IFERROR(VLOOKUP(Tabla1[[#This Row],[FECHA]],EXONERACIONES!A:D,3,FALSE),0)</f>
        <v>0</v>
      </c>
      <c r="I4805" s="5">
        <f>IFERROR(VLOOKUP(Tabla1[[#This Row],[FECHA]],'SIMIT CON RES'!A:D,4,FALSE),0)</f>
        <v>0</v>
      </c>
      <c r="J4805" s="9">
        <f>IFERROR(VLOOKUP(Tabla1[[#This Row],[FECHA]],'SIMIT CON RES'!A:D,3,FALSE),0)</f>
        <v>0</v>
      </c>
      <c r="K4805">
        <f>IFERROR(VLOOKUP(Tabla1[[#This Row],[FECHA]],'SIMIT SIN RES'!A:D,4,FALSE),0)</f>
        <v>0</v>
      </c>
      <c r="L4805" s="9">
        <f>IFERROR(VLOOKUP(Tabla1[[#This Row],[FECHA]],'SIMIT SIN RES'!A:D,3,FALSE),0)</f>
        <v>0</v>
      </c>
      <c r="M4805" s="5">
        <f>IFERROR(VLOOKUP(Tabla1[[#This Row],[FECHA]],'RECAUDOS DE COMPARENDOS'!A:D,4,FALSE),0)</f>
        <v>0</v>
      </c>
      <c r="N4805" s="9">
        <f>IFERROR(VLOOKUP(Tabla1[[#This Row],[FECHA]],'RECAUDOS DE COMPARENDOS'!A:D,3,FALSE),0)</f>
        <v>0</v>
      </c>
      <c r="O4805" s="5">
        <f>IFERROR(VLOOKUP(Tabla1[[#This Row],[FECHA]],'RECAUDOS DE RESOLUCIONES'!A:D,4,FALSE),0)</f>
        <v>0</v>
      </c>
      <c r="P4805" s="9">
        <f>IFERROR(VLOOKUP(Tabla1[[#This Row],[FECHA]],'RECAUDOS DE RESOLUCIONES'!A:D,3,FALSE),0)</f>
        <v>0</v>
      </c>
      <c r="Q480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80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805" s="11">
        <f>IFERROR(VLOOKUP(Tabla1[[#This Row],[FECHA]],'RECAUDOS LOCALES'!A:D,4,FALSE),0)</f>
        <v>0</v>
      </c>
      <c r="T4805" s="9">
        <f>IFERROR(VLOOKUP(Tabla1[[#This Row],[FECHA]],'RECAUDOS LOCALES'!A:D,3,FALSE),0)</f>
        <v>0</v>
      </c>
      <c r="U4805" s="11">
        <f>IFERROR(VLOOKUP(Tabla1[[#This Row],[FECHA]],'RECAUDOS EXTERNOS'!A:D,4,FALSE),0)</f>
        <v>2</v>
      </c>
      <c r="V4805" s="9">
        <f>IFERROR(VLOOKUP(Tabla1[[#This Row],[FECHA]],'RECAUDOS EXTERNOS'!A:D,3,FALSE),0)</f>
        <v>756331</v>
      </c>
    </row>
    <row r="4806" spans="1:22" x14ac:dyDescent="0.25">
      <c r="A4806" s="1">
        <v>42365</v>
      </c>
      <c r="B4806" s="3" t="s">
        <v>4</v>
      </c>
      <c r="C4806" s="2">
        <v>42339</v>
      </c>
      <c r="D4806" s="5">
        <f>YEAR(Tabla1[[#This Row],[FECHA]])</f>
        <v>2015</v>
      </c>
      <c r="E4806" s="5">
        <f>IFERROR(VLOOKUP(Tabla1[[#This Row],[FECHA]],'COMPARENDOS TOTALES'!A:D,4,FALSE),0)</f>
        <v>0</v>
      </c>
      <c r="F4806" s="9">
        <f>IFERROR(VLOOKUP(Tabla1[[#This Row],[FECHA]],'COMPARENDOS TOTALES'!A:D,3,FALSE),0)</f>
        <v>0</v>
      </c>
      <c r="G4806" s="5">
        <f>IFERROR(VLOOKUP(Tabla1[[#This Row],[FECHA]],EXONERACIONES!A:D,4,FALSE),0)</f>
        <v>0</v>
      </c>
      <c r="H4806" s="9">
        <f>IFERROR(VLOOKUP(Tabla1[[#This Row],[FECHA]],EXONERACIONES!A:D,3,FALSE),0)</f>
        <v>0</v>
      </c>
      <c r="I4806" s="5">
        <f>IFERROR(VLOOKUP(Tabla1[[#This Row],[FECHA]],'SIMIT CON RES'!A:D,4,FALSE),0)</f>
        <v>0</v>
      </c>
      <c r="J4806" s="9">
        <f>IFERROR(VLOOKUP(Tabla1[[#This Row],[FECHA]],'SIMIT CON RES'!A:D,3,FALSE),0)</f>
        <v>0</v>
      </c>
      <c r="K4806">
        <f>IFERROR(VLOOKUP(Tabla1[[#This Row],[FECHA]],'SIMIT SIN RES'!A:D,4,FALSE),0)</f>
        <v>0</v>
      </c>
      <c r="L4806" s="9">
        <f>IFERROR(VLOOKUP(Tabla1[[#This Row],[FECHA]],'SIMIT SIN RES'!A:D,3,FALSE),0)</f>
        <v>0</v>
      </c>
      <c r="M4806" s="5">
        <f>IFERROR(VLOOKUP(Tabla1[[#This Row],[FECHA]],'RECAUDOS DE COMPARENDOS'!A:D,4,FALSE),0)</f>
        <v>0</v>
      </c>
      <c r="N4806" s="9">
        <f>IFERROR(VLOOKUP(Tabla1[[#This Row],[FECHA]],'RECAUDOS DE COMPARENDOS'!A:D,3,FALSE),0)</f>
        <v>0</v>
      </c>
      <c r="O4806" s="5">
        <f>IFERROR(VLOOKUP(Tabla1[[#This Row],[FECHA]],'RECAUDOS DE RESOLUCIONES'!A:D,4,FALSE),0)</f>
        <v>0</v>
      </c>
      <c r="P4806" s="9">
        <f>IFERROR(VLOOKUP(Tabla1[[#This Row],[FECHA]],'RECAUDOS DE RESOLUCIONES'!A:D,3,FALSE),0)</f>
        <v>0</v>
      </c>
      <c r="Q480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80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806" s="11">
        <f>IFERROR(VLOOKUP(Tabla1[[#This Row],[FECHA]],'RECAUDOS LOCALES'!A:D,4,FALSE),0)</f>
        <v>0</v>
      </c>
      <c r="T4806" s="9">
        <f>IFERROR(VLOOKUP(Tabla1[[#This Row],[FECHA]],'RECAUDOS LOCALES'!A:D,3,FALSE),0)</f>
        <v>0</v>
      </c>
      <c r="U4806" s="11">
        <f>IFERROR(VLOOKUP(Tabla1[[#This Row],[FECHA]],'RECAUDOS EXTERNOS'!A:D,4,FALSE),0)</f>
        <v>1</v>
      </c>
      <c r="V4806" s="9">
        <f>IFERROR(VLOOKUP(Tabla1[[#This Row],[FECHA]],'RECAUDOS EXTERNOS'!A:D,3,FALSE),0)</f>
        <v>336275</v>
      </c>
    </row>
    <row r="4807" spans="1:22" x14ac:dyDescent="0.25">
      <c r="A4807" s="1">
        <v>42366</v>
      </c>
      <c r="B4807" s="3" t="s">
        <v>1</v>
      </c>
      <c r="C4807" s="2">
        <v>42339</v>
      </c>
      <c r="D4807" s="5">
        <f>YEAR(Tabla1[[#This Row],[FECHA]])</f>
        <v>2015</v>
      </c>
      <c r="E4807" s="5">
        <f>IFERROR(VLOOKUP(Tabla1[[#This Row],[FECHA]],'COMPARENDOS TOTALES'!A:D,4,FALSE),0)</f>
        <v>5</v>
      </c>
      <c r="F4807" s="9">
        <f>IFERROR(VLOOKUP(Tabla1[[#This Row],[FECHA]],'COMPARENDOS TOTALES'!A:D,3,FALSE),0)</f>
        <v>1933050</v>
      </c>
      <c r="G4807" s="5">
        <f>IFERROR(VLOOKUP(Tabla1[[#This Row],[FECHA]],EXONERACIONES!A:D,4,FALSE),0)</f>
        <v>0</v>
      </c>
      <c r="H4807" s="9">
        <f>IFERROR(VLOOKUP(Tabla1[[#This Row],[FECHA]],EXONERACIONES!A:D,3,FALSE),0)</f>
        <v>0</v>
      </c>
      <c r="I4807" s="5">
        <f>IFERROR(VLOOKUP(Tabla1[[#This Row],[FECHA]],'SIMIT CON RES'!A:D,4,FALSE),0)</f>
        <v>0</v>
      </c>
      <c r="J4807" s="9">
        <f>IFERROR(VLOOKUP(Tabla1[[#This Row],[FECHA]],'SIMIT CON RES'!A:D,3,FALSE),0)</f>
        <v>0</v>
      </c>
      <c r="K4807">
        <f>IFERROR(VLOOKUP(Tabla1[[#This Row],[FECHA]],'SIMIT SIN RES'!A:D,4,FALSE),0)</f>
        <v>5</v>
      </c>
      <c r="L4807" s="9">
        <f>IFERROR(VLOOKUP(Tabla1[[#This Row],[FECHA]],'SIMIT SIN RES'!A:D,3,FALSE),0)</f>
        <v>1933050</v>
      </c>
      <c r="M4807" s="5">
        <f>IFERROR(VLOOKUP(Tabla1[[#This Row],[FECHA]],'RECAUDOS DE COMPARENDOS'!A:D,4,FALSE),0)</f>
        <v>0</v>
      </c>
      <c r="N4807" s="9">
        <f>IFERROR(VLOOKUP(Tabla1[[#This Row],[FECHA]],'RECAUDOS DE COMPARENDOS'!A:D,3,FALSE),0)</f>
        <v>0</v>
      </c>
      <c r="O4807" s="5">
        <f>IFERROR(VLOOKUP(Tabla1[[#This Row],[FECHA]],'RECAUDOS DE RESOLUCIONES'!A:D,4,FALSE),0)</f>
        <v>0</v>
      </c>
      <c r="P4807" s="9">
        <f>IFERROR(VLOOKUP(Tabla1[[#This Row],[FECHA]],'RECAUDOS DE RESOLUCIONES'!A:D,3,FALSE),0)</f>
        <v>0</v>
      </c>
      <c r="Q480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80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807" s="11">
        <f>IFERROR(VLOOKUP(Tabla1[[#This Row],[FECHA]],'RECAUDOS LOCALES'!A:D,4,FALSE),0)</f>
        <v>2</v>
      </c>
      <c r="T4807" s="9">
        <f>IFERROR(VLOOKUP(Tabla1[[#This Row],[FECHA]],'RECAUDOS LOCALES'!A:D,3,FALSE),0)</f>
        <v>400000</v>
      </c>
      <c r="U4807" s="11">
        <f>IFERROR(VLOOKUP(Tabla1[[#This Row],[FECHA]],'RECAUDOS EXTERNOS'!A:D,4,FALSE),0)</f>
        <v>40</v>
      </c>
      <c r="V4807" s="9">
        <f>IFERROR(VLOOKUP(Tabla1[[#This Row],[FECHA]],'RECAUDOS EXTERNOS'!A:D,3,FALSE),0)</f>
        <v>14244862</v>
      </c>
    </row>
    <row r="4808" spans="1:22" x14ac:dyDescent="0.25">
      <c r="A4808" s="1">
        <v>42367</v>
      </c>
      <c r="B4808" s="3" t="s">
        <v>2</v>
      </c>
      <c r="C4808" s="2">
        <v>42339</v>
      </c>
      <c r="D4808" s="5">
        <f>YEAR(Tabla1[[#This Row],[FECHA]])</f>
        <v>2015</v>
      </c>
      <c r="E4808" s="5">
        <f>IFERROR(VLOOKUP(Tabla1[[#This Row],[FECHA]],'COMPARENDOS TOTALES'!A:D,4,FALSE),0)</f>
        <v>0</v>
      </c>
      <c r="F4808" s="9">
        <f>IFERROR(VLOOKUP(Tabla1[[#This Row],[FECHA]],'COMPARENDOS TOTALES'!A:D,3,FALSE),0)</f>
        <v>0</v>
      </c>
      <c r="G4808" s="5">
        <f>IFERROR(VLOOKUP(Tabla1[[#This Row],[FECHA]],EXONERACIONES!A:D,4,FALSE),0)</f>
        <v>0</v>
      </c>
      <c r="H4808" s="9">
        <f>IFERROR(VLOOKUP(Tabla1[[#This Row],[FECHA]],EXONERACIONES!A:D,3,FALSE),0)</f>
        <v>0</v>
      </c>
      <c r="I4808" s="5">
        <f>IFERROR(VLOOKUP(Tabla1[[#This Row],[FECHA]],'SIMIT CON RES'!A:D,4,FALSE),0)</f>
        <v>0</v>
      </c>
      <c r="J4808" s="9">
        <f>IFERROR(VLOOKUP(Tabla1[[#This Row],[FECHA]],'SIMIT CON RES'!A:D,3,FALSE),0)</f>
        <v>0</v>
      </c>
      <c r="K4808">
        <f>IFERROR(VLOOKUP(Tabla1[[#This Row],[FECHA]],'SIMIT SIN RES'!A:D,4,FALSE),0)</f>
        <v>0</v>
      </c>
      <c r="L4808" s="9">
        <f>IFERROR(VLOOKUP(Tabla1[[#This Row],[FECHA]],'SIMIT SIN RES'!A:D,3,FALSE),0)</f>
        <v>0</v>
      </c>
      <c r="M4808" s="5">
        <f>IFERROR(VLOOKUP(Tabla1[[#This Row],[FECHA]],'RECAUDOS DE COMPARENDOS'!A:D,4,FALSE),0)</f>
        <v>0</v>
      </c>
      <c r="N4808" s="9">
        <f>IFERROR(VLOOKUP(Tabla1[[#This Row],[FECHA]],'RECAUDOS DE COMPARENDOS'!A:D,3,FALSE),0)</f>
        <v>0</v>
      </c>
      <c r="O4808" s="5">
        <f>IFERROR(VLOOKUP(Tabla1[[#This Row],[FECHA]],'RECAUDOS DE RESOLUCIONES'!A:D,4,FALSE),0)</f>
        <v>0</v>
      </c>
      <c r="P4808" s="9">
        <f>IFERROR(VLOOKUP(Tabla1[[#This Row],[FECHA]],'RECAUDOS DE RESOLUCIONES'!A:D,3,FALSE),0)</f>
        <v>0</v>
      </c>
      <c r="Q480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80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808" s="11">
        <f>IFERROR(VLOOKUP(Tabla1[[#This Row],[FECHA]],'RECAUDOS LOCALES'!A:D,4,FALSE),0)</f>
        <v>1</v>
      </c>
      <c r="T4808" s="9">
        <f>IFERROR(VLOOKUP(Tabla1[[#This Row],[FECHA]],'RECAUDOS LOCALES'!A:D,3,FALSE),0)</f>
        <v>91000</v>
      </c>
      <c r="U4808" s="11">
        <f>IFERROR(VLOOKUP(Tabla1[[#This Row],[FECHA]],'RECAUDOS EXTERNOS'!A:D,4,FALSE),0)</f>
        <v>41</v>
      </c>
      <c r="V4808" s="9">
        <f>IFERROR(VLOOKUP(Tabla1[[#This Row],[FECHA]],'RECAUDOS EXTERNOS'!A:D,3,FALSE),0)</f>
        <v>15504171</v>
      </c>
    </row>
    <row r="4809" spans="1:22" x14ac:dyDescent="0.25">
      <c r="A4809" s="1">
        <v>42368</v>
      </c>
      <c r="B4809" s="3" t="s">
        <v>3</v>
      </c>
      <c r="C4809" s="2">
        <v>42339</v>
      </c>
      <c r="D4809" s="5">
        <f>YEAR(Tabla1[[#This Row],[FECHA]])</f>
        <v>2015</v>
      </c>
      <c r="E4809" s="5">
        <f>IFERROR(VLOOKUP(Tabla1[[#This Row],[FECHA]],'COMPARENDOS TOTALES'!A:D,4,FALSE),0)</f>
        <v>1</v>
      </c>
      <c r="F4809" s="9">
        <f>IFERROR(VLOOKUP(Tabla1[[#This Row],[FECHA]],'COMPARENDOS TOTALES'!A:D,3,FALSE),0)</f>
        <v>322175</v>
      </c>
      <c r="G4809" s="5">
        <f>IFERROR(VLOOKUP(Tabla1[[#This Row],[FECHA]],EXONERACIONES!A:D,4,FALSE),0)</f>
        <v>0</v>
      </c>
      <c r="H4809" s="9">
        <f>IFERROR(VLOOKUP(Tabla1[[#This Row],[FECHA]],EXONERACIONES!A:D,3,FALSE),0)</f>
        <v>0</v>
      </c>
      <c r="I4809" s="5">
        <f>IFERROR(VLOOKUP(Tabla1[[#This Row],[FECHA]],'SIMIT CON RES'!A:D,4,FALSE),0)</f>
        <v>0</v>
      </c>
      <c r="J4809" s="9">
        <f>IFERROR(VLOOKUP(Tabla1[[#This Row],[FECHA]],'SIMIT CON RES'!A:D,3,FALSE),0)</f>
        <v>0</v>
      </c>
      <c r="K4809">
        <f>IFERROR(VLOOKUP(Tabla1[[#This Row],[FECHA]],'SIMIT SIN RES'!A:D,4,FALSE),0)</f>
        <v>1</v>
      </c>
      <c r="L4809" s="9">
        <f>IFERROR(VLOOKUP(Tabla1[[#This Row],[FECHA]],'SIMIT SIN RES'!A:D,3,FALSE),0)</f>
        <v>322175</v>
      </c>
      <c r="M4809" s="5">
        <f>IFERROR(VLOOKUP(Tabla1[[#This Row],[FECHA]],'RECAUDOS DE COMPARENDOS'!A:D,4,FALSE),0)</f>
        <v>0</v>
      </c>
      <c r="N4809" s="9">
        <f>IFERROR(VLOOKUP(Tabla1[[#This Row],[FECHA]],'RECAUDOS DE COMPARENDOS'!A:D,3,FALSE),0)</f>
        <v>0</v>
      </c>
      <c r="O4809" s="5">
        <f>IFERROR(VLOOKUP(Tabla1[[#This Row],[FECHA]],'RECAUDOS DE RESOLUCIONES'!A:D,4,FALSE),0)</f>
        <v>0</v>
      </c>
      <c r="P4809" s="9">
        <f>IFERROR(VLOOKUP(Tabla1[[#This Row],[FECHA]],'RECAUDOS DE RESOLUCIONES'!A:D,3,FALSE),0)</f>
        <v>0</v>
      </c>
      <c r="Q480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80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809" s="11">
        <f>IFERROR(VLOOKUP(Tabla1[[#This Row],[FECHA]],'RECAUDOS LOCALES'!A:D,4,FALSE),0)</f>
        <v>1</v>
      </c>
      <c r="T4809" s="9">
        <f>IFERROR(VLOOKUP(Tabla1[[#This Row],[FECHA]],'RECAUDOS LOCALES'!A:D,3,FALSE),0)</f>
        <v>322175</v>
      </c>
      <c r="U4809" s="11">
        <f>IFERROR(VLOOKUP(Tabla1[[#This Row],[FECHA]],'RECAUDOS EXTERNOS'!A:D,4,FALSE),0)</f>
        <v>19</v>
      </c>
      <c r="V4809" s="9">
        <f>IFERROR(VLOOKUP(Tabla1[[#This Row],[FECHA]],'RECAUDOS EXTERNOS'!A:D,3,FALSE),0)</f>
        <v>7255320</v>
      </c>
    </row>
    <row r="4810" spans="1:22" x14ac:dyDescent="0.25">
      <c r="A4810" s="1">
        <v>42369</v>
      </c>
      <c r="B4810" s="3" t="s">
        <v>6</v>
      </c>
      <c r="C4810" s="2">
        <v>42339</v>
      </c>
      <c r="D4810" s="5">
        <f>YEAR(Tabla1[[#This Row],[FECHA]])</f>
        <v>2015</v>
      </c>
      <c r="E4810" s="5">
        <f>IFERROR(VLOOKUP(Tabla1[[#This Row],[FECHA]],'COMPARENDOS TOTALES'!A:D,4,FALSE),0)</f>
        <v>0</v>
      </c>
      <c r="F4810" s="9">
        <f>IFERROR(VLOOKUP(Tabla1[[#This Row],[FECHA]],'COMPARENDOS TOTALES'!A:D,3,FALSE),0)</f>
        <v>0</v>
      </c>
      <c r="G4810" s="5">
        <f>IFERROR(VLOOKUP(Tabla1[[#This Row],[FECHA]],EXONERACIONES!A:D,4,FALSE),0)</f>
        <v>0</v>
      </c>
      <c r="H4810" s="9">
        <f>IFERROR(VLOOKUP(Tabla1[[#This Row],[FECHA]],EXONERACIONES!A:D,3,FALSE),0)</f>
        <v>0</v>
      </c>
      <c r="I4810" s="5">
        <f>IFERROR(VLOOKUP(Tabla1[[#This Row],[FECHA]],'SIMIT CON RES'!A:D,4,FALSE),0)</f>
        <v>0</v>
      </c>
      <c r="J4810" s="9">
        <f>IFERROR(VLOOKUP(Tabla1[[#This Row],[FECHA]],'SIMIT CON RES'!A:D,3,FALSE),0)</f>
        <v>0</v>
      </c>
      <c r="K4810">
        <f>IFERROR(VLOOKUP(Tabla1[[#This Row],[FECHA]],'SIMIT SIN RES'!A:D,4,FALSE),0)</f>
        <v>0</v>
      </c>
      <c r="L4810" s="9">
        <f>IFERROR(VLOOKUP(Tabla1[[#This Row],[FECHA]],'SIMIT SIN RES'!A:D,3,FALSE),0)</f>
        <v>0</v>
      </c>
      <c r="M4810" s="5">
        <f>IFERROR(VLOOKUP(Tabla1[[#This Row],[FECHA]],'RECAUDOS DE COMPARENDOS'!A:D,4,FALSE),0)</f>
        <v>0</v>
      </c>
      <c r="N4810" s="9">
        <f>IFERROR(VLOOKUP(Tabla1[[#This Row],[FECHA]],'RECAUDOS DE COMPARENDOS'!A:D,3,FALSE),0)</f>
        <v>0</v>
      </c>
      <c r="O4810" s="5">
        <f>IFERROR(VLOOKUP(Tabla1[[#This Row],[FECHA]],'RECAUDOS DE RESOLUCIONES'!A:D,4,FALSE),0)</f>
        <v>0</v>
      </c>
      <c r="P4810" s="9">
        <f>IFERROR(VLOOKUP(Tabla1[[#This Row],[FECHA]],'RECAUDOS DE RESOLUCIONES'!A:D,3,FALSE),0)</f>
        <v>0</v>
      </c>
      <c r="Q481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81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810" s="11">
        <f>IFERROR(VLOOKUP(Tabla1[[#This Row],[FECHA]],'RECAUDOS LOCALES'!A:D,4,FALSE),0)</f>
        <v>0</v>
      </c>
      <c r="T4810" s="9">
        <f>IFERROR(VLOOKUP(Tabla1[[#This Row],[FECHA]],'RECAUDOS LOCALES'!A:D,3,FALSE),0)</f>
        <v>0</v>
      </c>
      <c r="U4810" s="11">
        <f>IFERROR(VLOOKUP(Tabla1[[#This Row],[FECHA]],'RECAUDOS EXTERNOS'!A:D,4,FALSE),0)</f>
        <v>0</v>
      </c>
      <c r="V4810" s="9">
        <f>IFERROR(VLOOKUP(Tabla1[[#This Row],[FECHA]],'RECAUDOS EXTERNOS'!A:D,3,FALSE),0)</f>
        <v>0</v>
      </c>
    </row>
    <row r="4811" spans="1:22" x14ac:dyDescent="0.25">
      <c r="A4811" s="1">
        <v>42370</v>
      </c>
      <c r="B4811" s="3" t="s">
        <v>0</v>
      </c>
      <c r="C4811" s="2">
        <v>42370</v>
      </c>
      <c r="D4811" s="5">
        <f>YEAR(Tabla1[[#This Row],[FECHA]])</f>
        <v>2016</v>
      </c>
      <c r="E4811" s="5">
        <f>IFERROR(VLOOKUP(Tabla1[[#This Row],[FECHA]],'COMPARENDOS TOTALES'!A:D,4,FALSE),0)</f>
        <v>3</v>
      </c>
      <c r="F4811" s="9">
        <f>IFERROR(VLOOKUP(Tabla1[[#This Row],[FECHA]],'COMPARENDOS TOTALES'!A:D,3,FALSE),0)</f>
        <v>1218038</v>
      </c>
      <c r="G4811" s="5">
        <f>IFERROR(VLOOKUP(Tabla1[[#This Row],[FECHA]],EXONERACIONES!A:D,4,FALSE),0)</f>
        <v>0</v>
      </c>
      <c r="H4811" s="9">
        <f>IFERROR(VLOOKUP(Tabla1[[#This Row],[FECHA]],EXONERACIONES!A:D,3,FALSE),0)</f>
        <v>0</v>
      </c>
      <c r="I4811" s="5">
        <f>IFERROR(VLOOKUP(Tabla1[[#This Row],[FECHA]],'SIMIT CON RES'!A:D,4,FALSE),0)</f>
        <v>0</v>
      </c>
      <c r="J4811" s="9">
        <f>IFERROR(VLOOKUP(Tabla1[[#This Row],[FECHA]],'SIMIT CON RES'!A:D,3,FALSE),0)</f>
        <v>0</v>
      </c>
      <c r="K4811">
        <f>IFERROR(VLOOKUP(Tabla1[[#This Row],[FECHA]],'SIMIT SIN RES'!A:D,4,FALSE),0)</f>
        <v>2</v>
      </c>
      <c r="L4811" s="9">
        <f>IFERROR(VLOOKUP(Tabla1[[#This Row],[FECHA]],'SIMIT SIN RES'!A:D,3,FALSE),0)</f>
        <v>1034183</v>
      </c>
      <c r="M4811" s="5">
        <f>IFERROR(VLOOKUP(Tabla1[[#This Row],[FECHA]],'RECAUDOS DE COMPARENDOS'!A:D,4,FALSE),0)</f>
        <v>0</v>
      </c>
      <c r="N4811" s="9">
        <f>IFERROR(VLOOKUP(Tabla1[[#This Row],[FECHA]],'RECAUDOS DE COMPARENDOS'!A:D,3,FALSE),0)</f>
        <v>0</v>
      </c>
      <c r="O4811" s="5">
        <f>IFERROR(VLOOKUP(Tabla1[[#This Row],[FECHA]],'RECAUDOS DE RESOLUCIONES'!A:D,4,FALSE),0)</f>
        <v>0</v>
      </c>
      <c r="P4811" s="9">
        <f>IFERROR(VLOOKUP(Tabla1[[#This Row],[FECHA]],'RECAUDOS DE RESOLUCIONES'!A:D,3,FALSE),0)</f>
        <v>0</v>
      </c>
      <c r="Q481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811" s="9">
        <f>Tabla1[V. COMPARENDOS]-(Tabla1[V. EXONERACIONES]+Tabla1[[#This Row],[V. SIMIT CON RESOLUCION]]+Tabla1[[#This Row],[V. SIMIT SIN RESOLUCION]]+Tabla1[[#This Row],[V. RECAUDOS COMPARENDOS]]+Tabla1[[#This Row],[V. RECAUDOS RESOLUCIONES]])</f>
        <v>183855</v>
      </c>
      <c r="S4811" s="11">
        <f>IFERROR(VLOOKUP(Tabla1[[#This Row],[FECHA]],'RECAUDOS LOCALES'!A:D,4,FALSE),0)</f>
        <v>0</v>
      </c>
      <c r="T4811" s="9">
        <f>IFERROR(VLOOKUP(Tabla1[[#This Row],[FECHA]],'RECAUDOS LOCALES'!A:D,3,FALSE),0)</f>
        <v>0</v>
      </c>
      <c r="U4811" s="11">
        <f>IFERROR(VLOOKUP(Tabla1[[#This Row],[FECHA]],'RECAUDOS EXTERNOS'!A:D,4,FALSE),0)</f>
        <v>1</v>
      </c>
      <c r="V4811" s="9">
        <f>IFERROR(VLOOKUP(Tabla1[[#This Row],[FECHA]],'RECAUDOS EXTERNOS'!A:D,3,FALSE),0)</f>
        <v>428486</v>
      </c>
    </row>
    <row r="4812" spans="1:22" x14ac:dyDescent="0.25">
      <c r="A4812" s="1">
        <v>42371</v>
      </c>
      <c r="B4812" s="3" t="s">
        <v>5</v>
      </c>
      <c r="C4812" s="2">
        <v>42370</v>
      </c>
      <c r="D4812" s="5">
        <f>YEAR(Tabla1[[#This Row],[FECHA]])</f>
        <v>2016</v>
      </c>
      <c r="E4812" s="5">
        <f>IFERROR(VLOOKUP(Tabla1[[#This Row],[FECHA]],'COMPARENDOS TOTALES'!A:D,4,FALSE),0)</f>
        <v>10</v>
      </c>
      <c r="F4812" s="9">
        <f>IFERROR(VLOOKUP(Tabla1[[#This Row],[FECHA]],'COMPARENDOS TOTALES'!A:D,3,FALSE),0)</f>
        <v>5182404</v>
      </c>
      <c r="G4812" s="5">
        <f>IFERROR(VLOOKUP(Tabla1[[#This Row],[FECHA]],EXONERACIONES!A:D,4,FALSE),0)</f>
        <v>0</v>
      </c>
      <c r="H4812" s="9">
        <f>IFERROR(VLOOKUP(Tabla1[[#This Row],[FECHA]],EXONERACIONES!A:D,3,FALSE),0)</f>
        <v>0</v>
      </c>
      <c r="I4812" s="5">
        <f>IFERROR(VLOOKUP(Tabla1[[#This Row],[FECHA]],'SIMIT CON RES'!A:D,4,FALSE),0)</f>
        <v>0</v>
      </c>
      <c r="J4812" s="9">
        <f>IFERROR(VLOOKUP(Tabla1[[#This Row],[FECHA]],'SIMIT CON RES'!A:D,3,FALSE),0)</f>
        <v>0</v>
      </c>
      <c r="K4812">
        <f>IFERROR(VLOOKUP(Tabla1[[#This Row],[FECHA]],'SIMIT SIN RES'!A:D,4,FALSE),0)</f>
        <v>8</v>
      </c>
      <c r="L4812" s="9">
        <f>IFERROR(VLOOKUP(Tabla1[[#This Row],[FECHA]],'SIMIT SIN RES'!A:D,3,FALSE),0)</f>
        <v>4320586</v>
      </c>
      <c r="M4812" s="5">
        <f>IFERROR(VLOOKUP(Tabla1[[#This Row],[FECHA]],'RECAUDOS DE COMPARENDOS'!A:D,4,FALSE),0)</f>
        <v>0</v>
      </c>
      <c r="N4812" s="9">
        <f>IFERROR(VLOOKUP(Tabla1[[#This Row],[FECHA]],'RECAUDOS DE COMPARENDOS'!A:D,3,FALSE),0)</f>
        <v>0</v>
      </c>
      <c r="O4812" s="5">
        <f>IFERROR(VLOOKUP(Tabla1[[#This Row],[FECHA]],'RECAUDOS DE RESOLUCIONES'!A:D,4,FALSE),0)</f>
        <v>0</v>
      </c>
      <c r="P4812" s="9">
        <f>IFERROR(VLOOKUP(Tabla1[[#This Row],[FECHA]],'RECAUDOS DE RESOLUCIONES'!A:D,3,FALSE),0)</f>
        <v>0</v>
      </c>
      <c r="Q481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4812" s="9">
        <f>Tabla1[V. COMPARENDOS]-(Tabla1[V. EXONERACIONES]+Tabla1[[#This Row],[V. SIMIT CON RESOLUCION]]+Tabla1[[#This Row],[V. SIMIT SIN RESOLUCION]]+Tabla1[[#This Row],[V. RECAUDOS COMPARENDOS]]+Tabla1[[#This Row],[V. RECAUDOS RESOLUCIONES]])</f>
        <v>861818</v>
      </c>
      <c r="S4812" s="11">
        <f>IFERROR(VLOOKUP(Tabla1[[#This Row],[FECHA]],'RECAUDOS LOCALES'!A:D,4,FALSE),0)</f>
        <v>0</v>
      </c>
      <c r="T4812" s="9">
        <f>IFERROR(VLOOKUP(Tabla1[[#This Row],[FECHA]],'RECAUDOS LOCALES'!A:D,3,FALSE),0)</f>
        <v>0</v>
      </c>
      <c r="U4812" s="11">
        <f>IFERROR(VLOOKUP(Tabla1[[#This Row],[FECHA]],'RECAUDOS EXTERNOS'!A:D,4,FALSE),0)</f>
        <v>0</v>
      </c>
      <c r="V4812" s="9">
        <f>IFERROR(VLOOKUP(Tabla1[[#This Row],[FECHA]],'RECAUDOS EXTERNOS'!A:D,3,FALSE),0)</f>
        <v>0</v>
      </c>
    </row>
    <row r="4813" spans="1:22" x14ac:dyDescent="0.25">
      <c r="A4813" s="1">
        <v>42372</v>
      </c>
      <c r="B4813" s="3" t="s">
        <v>4</v>
      </c>
      <c r="C4813" s="2">
        <v>42370</v>
      </c>
      <c r="D4813" s="5">
        <f>YEAR(Tabla1[[#This Row],[FECHA]])</f>
        <v>2016</v>
      </c>
      <c r="E4813" s="5">
        <f>IFERROR(VLOOKUP(Tabla1[[#This Row],[FECHA]],'COMPARENDOS TOTALES'!A:D,4,FALSE),0)</f>
        <v>12</v>
      </c>
      <c r="F4813" s="9">
        <f>IFERROR(VLOOKUP(Tabla1[[#This Row],[FECHA]],'COMPARENDOS TOTALES'!A:D,3,FALSE),0)</f>
        <v>39224245</v>
      </c>
      <c r="G4813" s="5">
        <f>IFERROR(VLOOKUP(Tabla1[[#This Row],[FECHA]],EXONERACIONES!A:D,4,FALSE),0)</f>
        <v>0</v>
      </c>
      <c r="H4813" s="9">
        <f>IFERROR(VLOOKUP(Tabla1[[#This Row],[FECHA]],EXONERACIONES!A:D,3,FALSE),0)</f>
        <v>0</v>
      </c>
      <c r="I4813" s="5">
        <f>IFERROR(VLOOKUP(Tabla1[[#This Row],[FECHA]],'SIMIT CON RES'!A:D,4,FALSE),0)</f>
        <v>0</v>
      </c>
      <c r="J4813" s="9">
        <f>IFERROR(VLOOKUP(Tabla1[[#This Row],[FECHA]],'SIMIT CON RES'!A:D,3,FALSE),0)</f>
        <v>0</v>
      </c>
      <c r="K4813">
        <f>IFERROR(VLOOKUP(Tabla1[[#This Row],[FECHA]],'SIMIT SIN RES'!A:D,4,FALSE),0)</f>
        <v>11</v>
      </c>
      <c r="L4813" s="9">
        <f>IFERROR(VLOOKUP(Tabla1[[#This Row],[FECHA]],'SIMIT SIN RES'!A:D,3,FALSE),0)</f>
        <v>38793336</v>
      </c>
      <c r="M4813" s="5">
        <f>IFERROR(VLOOKUP(Tabla1[[#This Row],[FECHA]],'RECAUDOS DE COMPARENDOS'!A:D,4,FALSE),0)</f>
        <v>0</v>
      </c>
      <c r="N4813" s="9">
        <f>IFERROR(VLOOKUP(Tabla1[[#This Row],[FECHA]],'RECAUDOS DE COMPARENDOS'!A:D,3,FALSE),0)</f>
        <v>0</v>
      </c>
      <c r="O4813" s="5">
        <f>IFERROR(VLOOKUP(Tabla1[[#This Row],[FECHA]],'RECAUDOS DE RESOLUCIONES'!A:D,4,FALSE),0)</f>
        <v>0</v>
      </c>
      <c r="P4813" s="9">
        <f>IFERROR(VLOOKUP(Tabla1[[#This Row],[FECHA]],'RECAUDOS DE RESOLUCIONES'!A:D,3,FALSE),0)</f>
        <v>0</v>
      </c>
      <c r="Q481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813" s="9">
        <f>Tabla1[V. COMPARENDOS]-(Tabla1[V. EXONERACIONES]+Tabla1[[#This Row],[V. SIMIT CON RESOLUCION]]+Tabla1[[#This Row],[V. SIMIT SIN RESOLUCION]]+Tabla1[[#This Row],[V. RECAUDOS COMPARENDOS]]+Tabla1[[#This Row],[V. RECAUDOS RESOLUCIONES]])</f>
        <v>430909</v>
      </c>
      <c r="S4813" s="11">
        <f>IFERROR(VLOOKUP(Tabla1[[#This Row],[FECHA]],'RECAUDOS LOCALES'!A:D,4,FALSE),0)</f>
        <v>0</v>
      </c>
      <c r="T4813" s="9">
        <f>IFERROR(VLOOKUP(Tabla1[[#This Row],[FECHA]],'RECAUDOS LOCALES'!A:D,3,FALSE),0)</f>
        <v>0</v>
      </c>
      <c r="U4813" s="11">
        <f>IFERROR(VLOOKUP(Tabla1[[#This Row],[FECHA]],'RECAUDOS EXTERNOS'!A:D,4,FALSE),0)</f>
        <v>0</v>
      </c>
      <c r="V4813" s="9">
        <f>IFERROR(VLOOKUP(Tabla1[[#This Row],[FECHA]],'RECAUDOS EXTERNOS'!A:D,3,FALSE),0)</f>
        <v>0</v>
      </c>
    </row>
    <row r="4814" spans="1:22" x14ac:dyDescent="0.25">
      <c r="A4814" s="1">
        <v>42373</v>
      </c>
      <c r="B4814" s="3" t="s">
        <v>1</v>
      </c>
      <c r="C4814" s="2">
        <v>42370</v>
      </c>
      <c r="D4814" s="5">
        <f>YEAR(Tabla1[[#This Row],[FECHA]])</f>
        <v>2016</v>
      </c>
      <c r="E4814" s="5">
        <f>IFERROR(VLOOKUP(Tabla1[[#This Row],[FECHA]],'COMPARENDOS TOTALES'!A:D,4,FALSE),0)</f>
        <v>2</v>
      </c>
      <c r="F4814" s="9">
        <f>IFERROR(VLOOKUP(Tabla1[[#This Row],[FECHA]],'COMPARENDOS TOTALES'!A:D,3,FALSE),0)</f>
        <v>1378910</v>
      </c>
      <c r="G4814" s="5">
        <f>IFERROR(VLOOKUP(Tabla1[[#This Row],[FECHA]],EXONERACIONES!A:D,4,FALSE),0)</f>
        <v>0</v>
      </c>
      <c r="H4814" s="9">
        <f>IFERROR(VLOOKUP(Tabla1[[#This Row],[FECHA]],EXONERACIONES!A:D,3,FALSE),0)</f>
        <v>0</v>
      </c>
      <c r="I4814" s="5">
        <f>IFERROR(VLOOKUP(Tabla1[[#This Row],[FECHA]],'SIMIT CON RES'!A:D,4,FALSE),0)</f>
        <v>0</v>
      </c>
      <c r="J4814" s="9">
        <f>IFERROR(VLOOKUP(Tabla1[[#This Row],[FECHA]],'SIMIT CON RES'!A:D,3,FALSE),0)</f>
        <v>0</v>
      </c>
      <c r="K4814">
        <f>IFERROR(VLOOKUP(Tabla1[[#This Row],[FECHA]],'SIMIT SIN RES'!A:D,4,FALSE),0)</f>
        <v>2</v>
      </c>
      <c r="L4814" s="9">
        <f>IFERROR(VLOOKUP(Tabla1[[#This Row],[FECHA]],'SIMIT SIN RES'!A:D,3,FALSE),0)</f>
        <v>1378910</v>
      </c>
      <c r="M4814" s="5">
        <f>IFERROR(VLOOKUP(Tabla1[[#This Row],[FECHA]],'RECAUDOS DE COMPARENDOS'!A:D,4,FALSE),0)</f>
        <v>0</v>
      </c>
      <c r="N4814" s="9">
        <f>IFERROR(VLOOKUP(Tabla1[[#This Row],[FECHA]],'RECAUDOS DE COMPARENDOS'!A:D,3,FALSE),0)</f>
        <v>0</v>
      </c>
      <c r="O4814" s="5">
        <f>IFERROR(VLOOKUP(Tabla1[[#This Row],[FECHA]],'RECAUDOS DE RESOLUCIONES'!A:D,4,FALSE),0)</f>
        <v>0</v>
      </c>
      <c r="P4814" s="9">
        <f>IFERROR(VLOOKUP(Tabla1[[#This Row],[FECHA]],'RECAUDOS DE RESOLUCIONES'!A:D,3,FALSE),0)</f>
        <v>0</v>
      </c>
      <c r="Q481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81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814" s="11">
        <f>IFERROR(VLOOKUP(Tabla1[[#This Row],[FECHA]],'RECAUDOS LOCALES'!A:D,4,FALSE),0)</f>
        <v>0</v>
      </c>
      <c r="T4814" s="9">
        <f>IFERROR(VLOOKUP(Tabla1[[#This Row],[FECHA]],'RECAUDOS LOCALES'!A:D,3,FALSE),0)</f>
        <v>0</v>
      </c>
      <c r="U4814" s="11">
        <f>IFERROR(VLOOKUP(Tabla1[[#This Row],[FECHA]],'RECAUDOS EXTERNOS'!A:D,4,FALSE),0)</f>
        <v>18</v>
      </c>
      <c r="V4814" s="9">
        <f>IFERROR(VLOOKUP(Tabla1[[#This Row],[FECHA]],'RECAUDOS EXTERNOS'!A:D,3,FALSE),0)</f>
        <v>6973652</v>
      </c>
    </row>
    <row r="4815" spans="1:22" x14ac:dyDescent="0.25">
      <c r="A4815" s="1">
        <v>42374</v>
      </c>
      <c r="B4815" s="3" t="s">
        <v>2</v>
      </c>
      <c r="C4815" s="2">
        <v>42370</v>
      </c>
      <c r="D4815" s="5">
        <f>YEAR(Tabla1[[#This Row],[FECHA]])</f>
        <v>2016</v>
      </c>
      <c r="E4815" s="5">
        <f>IFERROR(VLOOKUP(Tabla1[[#This Row],[FECHA]],'COMPARENDOS TOTALES'!A:D,4,FALSE),0)</f>
        <v>0</v>
      </c>
      <c r="F4815" s="9">
        <f>IFERROR(VLOOKUP(Tabla1[[#This Row],[FECHA]],'COMPARENDOS TOTALES'!A:D,3,FALSE),0)</f>
        <v>0</v>
      </c>
      <c r="G4815" s="5">
        <f>IFERROR(VLOOKUP(Tabla1[[#This Row],[FECHA]],EXONERACIONES!A:D,4,FALSE),0)</f>
        <v>0</v>
      </c>
      <c r="H4815" s="9">
        <f>IFERROR(VLOOKUP(Tabla1[[#This Row],[FECHA]],EXONERACIONES!A:D,3,FALSE),0)</f>
        <v>0</v>
      </c>
      <c r="I4815" s="5">
        <f>IFERROR(VLOOKUP(Tabla1[[#This Row],[FECHA]],'SIMIT CON RES'!A:D,4,FALSE),0)</f>
        <v>0</v>
      </c>
      <c r="J4815" s="9">
        <f>IFERROR(VLOOKUP(Tabla1[[#This Row],[FECHA]],'SIMIT CON RES'!A:D,3,FALSE),0)</f>
        <v>0</v>
      </c>
      <c r="K4815">
        <f>IFERROR(VLOOKUP(Tabla1[[#This Row],[FECHA]],'SIMIT SIN RES'!A:D,4,FALSE),0)</f>
        <v>0</v>
      </c>
      <c r="L4815" s="9">
        <f>IFERROR(VLOOKUP(Tabla1[[#This Row],[FECHA]],'SIMIT SIN RES'!A:D,3,FALSE),0)</f>
        <v>0</v>
      </c>
      <c r="M4815" s="5">
        <f>IFERROR(VLOOKUP(Tabla1[[#This Row],[FECHA]],'RECAUDOS DE COMPARENDOS'!A:D,4,FALSE),0)</f>
        <v>0</v>
      </c>
      <c r="N4815" s="9">
        <f>IFERROR(VLOOKUP(Tabla1[[#This Row],[FECHA]],'RECAUDOS DE COMPARENDOS'!A:D,3,FALSE),0)</f>
        <v>0</v>
      </c>
      <c r="O4815" s="5">
        <f>IFERROR(VLOOKUP(Tabla1[[#This Row],[FECHA]],'RECAUDOS DE RESOLUCIONES'!A:D,4,FALSE),0)</f>
        <v>0</v>
      </c>
      <c r="P4815" s="9">
        <f>IFERROR(VLOOKUP(Tabla1[[#This Row],[FECHA]],'RECAUDOS DE RESOLUCIONES'!A:D,3,FALSE),0)</f>
        <v>0</v>
      </c>
      <c r="Q481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81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815" s="11">
        <f>IFERROR(VLOOKUP(Tabla1[[#This Row],[FECHA]],'RECAUDOS LOCALES'!A:D,4,FALSE),0)</f>
        <v>0</v>
      </c>
      <c r="T4815" s="9">
        <f>IFERROR(VLOOKUP(Tabla1[[#This Row],[FECHA]],'RECAUDOS LOCALES'!A:D,3,FALSE),0)</f>
        <v>0</v>
      </c>
      <c r="U4815" s="11">
        <f>IFERROR(VLOOKUP(Tabla1[[#This Row],[FECHA]],'RECAUDOS EXTERNOS'!A:D,4,FALSE),0)</f>
        <v>14</v>
      </c>
      <c r="V4815" s="9">
        <f>IFERROR(VLOOKUP(Tabla1[[#This Row],[FECHA]],'RECAUDOS EXTERNOS'!A:D,3,FALSE),0)</f>
        <v>4602398</v>
      </c>
    </row>
    <row r="4816" spans="1:22" x14ac:dyDescent="0.25">
      <c r="A4816" s="1">
        <v>42375</v>
      </c>
      <c r="B4816" s="3" t="s">
        <v>3</v>
      </c>
      <c r="C4816" s="2">
        <v>42370</v>
      </c>
      <c r="D4816" s="5">
        <f>YEAR(Tabla1[[#This Row],[FECHA]])</f>
        <v>2016</v>
      </c>
      <c r="E4816" s="5">
        <f>IFERROR(VLOOKUP(Tabla1[[#This Row],[FECHA]],'COMPARENDOS TOTALES'!A:D,4,FALSE),0)</f>
        <v>1</v>
      </c>
      <c r="F4816" s="9">
        <f>IFERROR(VLOOKUP(Tabla1[[#This Row],[FECHA]],'COMPARENDOS TOTALES'!A:D,3,FALSE),0)</f>
        <v>183855</v>
      </c>
      <c r="G4816" s="5">
        <f>IFERROR(VLOOKUP(Tabla1[[#This Row],[FECHA]],EXONERACIONES!A:D,4,FALSE),0)</f>
        <v>0</v>
      </c>
      <c r="H4816" s="9">
        <f>IFERROR(VLOOKUP(Tabla1[[#This Row],[FECHA]],EXONERACIONES!A:D,3,FALSE),0)</f>
        <v>0</v>
      </c>
      <c r="I4816" s="5">
        <f>IFERROR(VLOOKUP(Tabla1[[#This Row],[FECHA]],'SIMIT CON RES'!A:D,4,FALSE),0)</f>
        <v>0</v>
      </c>
      <c r="J4816" s="9">
        <f>IFERROR(VLOOKUP(Tabla1[[#This Row],[FECHA]],'SIMIT CON RES'!A:D,3,FALSE),0)</f>
        <v>0</v>
      </c>
      <c r="K4816">
        <f>IFERROR(VLOOKUP(Tabla1[[#This Row],[FECHA]],'SIMIT SIN RES'!A:D,4,FALSE),0)</f>
        <v>0</v>
      </c>
      <c r="L4816" s="9">
        <f>IFERROR(VLOOKUP(Tabla1[[#This Row],[FECHA]],'SIMIT SIN RES'!A:D,3,FALSE),0)</f>
        <v>0</v>
      </c>
      <c r="M4816" s="5">
        <f>IFERROR(VLOOKUP(Tabla1[[#This Row],[FECHA]],'RECAUDOS DE COMPARENDOS'!A:D,4,FALSE),0)</f>
        <v>0</v>
      </c>
      <c r="N4816" s="9">
        <f>IFERROR(VLOOKUP(Tabla1[[#This Row],[FECHA]],'RECAUDOS DE COMPARENDOS'!A:D,3,FALSE),0)</f>
        <v>0</v>
      </c>
      <c r="O4816" s="5">
        <f>IFERROR(VLOOKUP(Tabla1[[#This Row],[FECHA]],'RECAUDOS DE RESOLUCIONES'!A:D,4,FALSE),0)</f>
        <v>0</v>
      </c>
      <c r="P4816" s="9">
        <f>IFERROR(VLOOKUP(Tabla1[[#This Row],[FECHA]],'RECAUDOS DE RESOLUCIONES'!A:D,3,FALSE),0)</f>
        <v>0</v>
      </c>
      <c r="Q481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816" s="9">
        <f>Tabla1[V. COMPARENDOS]-(Tabla1[V. EXONERACIONES]+Tabla1[[#This Row],[V. SIMIT CON RESOLUCION]]+Tabla1[[#This Row],[V. SIMIT SIN RESOLUCION]]+Tabla1[[#This Row],[V. RECAUDOS COMPARENDOS]]+Tabla1[[#This Row],[V. RECAUDOS RESOLUCIONES]])</f>
        <v>183855</v>
      </c>
      <c r="S4816" s="11">
        <f>IFERROR(VLOOKUP(Tabla1[[#This Row],[FECHA]],'RECAUDOS LOCALES'!A:D,4,FALSE),0)</f>
        <v>4</v>
      </c>
      <c r="T4816" s="9">
        <f>IFERROR(VLOOKUP(Tabla1[[#This Row],[FECHA]],'RECAUDOS LOCALES'!A:D,3,FALSE),0)</f>
        <v>544496</v>
      </c>
      <c r="U4816" s="11">
        <f>IFERROR(VLOOKUP(Tabla1[[#This Row],[FECHA]],'RECAUDOS EXTERNOS'!A:D,4,FALSE),0)</f>
        <v>38</v>
      </c>
      <c r="V4816" s="9">
        <f>IFERROR(VLOOKUP(Tabla1[[#This Row],[FECHA]],'RECAUDOS EXTERNOS'!A:D,3,FALSE),0)</f>
        <v>12022144</v>
      </c>
    </row>
    <row r="4817" spans="1:22" x14ac:dyDescent="0.25">
      <c r="A4817" s="1">
        <v>42376</v>
      </c>
      <c r="B4817" s="3" t="s">
        <v>6</v>
      </c>
      <c r="C4817" s="2">
        <v>42370</v>
      </c>
      <c r="D4817" s="5">
        <f>YEAR(Tabla1[[#This Row],[FECHA]])</f>
        <v>2016</v>
      </c>
      <c r="E4817" s="5">
        <f>IFERROR(VLOOKUP(Tabla1[[#This Row],[FECHA]],'COMPARENDOS TOTALES'!A:D,4,FALSE),0)</f>
        <v>3</v>
      </c>
      <c r="F4817" s="9">
        <f>IFERROR(VLOOKUP(Tabla1[[#This Row],[FECHA]],'COMPARENDOS TOTALES'!A:D,3,FALSE),0)</f>
        <v>583165</v>
      </c>
      <c r="G4817" s="5">
        <f>IFERROR(VLOOKUP(Tabla1[[#This Row],[FECHA]],EXONERACIONES!A:D,4,FALSE),0)</f>
        <v>0</v>
      </c>
      <c r="H4817" s="9">
        <f>IFERROR(VLOOKUP(Tabla1[[#This Row],[FECHA]],EXONERACIONES!A:D,3,FALSE),0)</f>
        <v>0</v>
      </c>
      <c r="I4817" s="5">
        <f>IFERROR(VLOOKUP(Tabla1[[#This Row],[FECHA]],'SIMIT CON RES'!A:D,4,FALSE),0)</f>
        <v>0</v>
      </c>
      <c r="J4817" s="9">
        <f>IFERROR(VLOOKUP(Tabla1[[#This Row],[FECHA]],'SIMIT CON RES'!A:D,3,FALSE),0)</f>
        <v>0</v>
      </c>
      <c r="K4817">
        <f>IFERROR(VLOOKUP(Tabla1[[#This Row],[FECHA]],'SIMIT SIN RES'!A:D,4,FALSE),0)</f>
        <v>2</v>
      </c>
      <c r="L4817" s="9">
        <f>IFERROR(VLOOKUP(Tabla1[[#This Row],[FECHA]],'SIMIT SIN RES'!A:D,3,FALSE),0)</f>
        <v>367710</v>
      </c>
      <c r="M4817" s="5">
        <f>IFERROR(VLOOKUP(Tabla1[[#This Row],[FECHA]],'RECAUDOS DE COMPARENDOS'!A:D,4,FALSE),0)</f>
        <v>0</v>
      </c>
      <c r="N4817" s="9">
        <f>IFERROR(VLOOKUP(Tabla1[[#This Row],[FECHA]],'RECAUDOS DE COMPARENDOS'!A:D,3,FALSE),0)</f>
        <v>0</v>
      </c>
      <c r="O4817" s="5">
        <f>IFERROR(VLOOKUP(Tabla1[[#This Row],[FECHA]],'RECAUDOS DE RESOLUCIONES'!A:D,4,FALSE),0)</f>
        <v>0</v>
      </c>
      <c r="P4817" s="9">
        <f>IFERROR(VLOOKUP(Tabla1[[#This Row],[FECHA]],'RECAUDOS DE RESOLUCIONES'!A:D,3,FALSE),0)</f>
        <v>0</v>
      </c>
      <c r="Q481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817" s="9">
        <f>Tabla1[V. COMPARENDOS]-(Tabla1[V. EXONERACIONES]+Tabla1[[#This Row],[V. SIMIT CON RESOLUCION]]+Tabla1[[#This Row],[V. SIMIT SIN RESOLUCION]]+Tabla1[[#This Row],[V. RECAUDOS COMPARENDOS]]+Tabla1[[#This Row],[V. RECAUDOS RESOLUCIONES]])</f>
        <v>215455</v>
      </c>
      <c r="S4817" s="11">
        <f>IFERROR(VLOOKUP(Tabla1[[#This Row],[FECHA]],'RECAUDOS LOCALES'!A:D,4,FALSE),0)</f>
        <v>0</v>
      </c>
      <c r="T4817" s="9">
        <f>IFERROR(VLOOKUP(Tabla1[[#This Row],[FECHA]],'RECAUDOS LOCALES'!A:D,3,FALSE),0)</f>
        <v>0</v>
      </c>
      <c r="U4817" s="11">
        <f>IFERROR(VLOOKUP(Tabla1[[#This Row],[FECHA]],'RECAUDOS EXTERNOS'!A:D,4,FALSE),0)</f>
        <v>32</v>
      </c>
      <c r="V4817" s="9">
        <f>IFERROR(VLOOKUP(Tabla1[[#This Row],[FECHA]],'RECAUDOS EXTERNOS'!A:D,3,FALSE),0)</f>
        <v>10261136</v>
      </c>
    </row>
    <row r="4818" spans="1:22" x14ac:dyDescent="0.25">
      <c r="A4818" s="1">
        <v>42377</v>
      </c>
      <c r="B4818" s="3" t="s">
        <v>0</v>
      </c>
      <c r="C4818" s="2">
        <v>42370</v>
      </c>
      <c r="D4818" s="5">
        <f>YEAR(Tabla1[[#This Row],[FECHA]])</f>
        <v>2016</v>
      </c>
      <c r="E4818" s="5">
        <f>IFERROR(VLOOKUP(Tabla1[[#This Row],[FECHA]],'COMPARENDOS TOTALES'!A:D,4,FALSE),0)</f>
        <v>0</v>
      </c>
      <c r="F4818" s="9">
        <f>IFERROR(VLOOKUP(Tabla1[[#This Row],[FECHA]],'COMPARENDOS TOTALES'!A:D,3,FALSE),0)</f>
        <v>0</v>
      </c>
      <c r="G4818" s="5">
        <f>IFERROR(VLOOKUP(Tabla1[[#This Row],[FECHA]],EXONERACIONES!A:D,4,FALSE),0)</f>
        <v>0</v>
      </c>
      <c r="H4818" s="9">
        <f>IFERROR(VLOOKUP(Tabla1[[#This Row],[FECHA]],EXONERACIONES!A:D,3,FALSE),0)</f>
        <v>0</v>
      </c>
      <c r="I4818" s="5">
        <f>IFERROR(VLOOKUP(Tabla1[[#This Row],[FECHA]],'SIMIT CON RES'!A:D,4,FALSE),0)</f>
        <v>0</v>
      </c>
      <c r="J4818" s="9">
        <f>IFERROR(VLOOKUP(Tabla1[[#This Row],[FECHA]],'SIMIT CON RES'!A:D,3,FALSE),0)</f>
        <v>0</v>
      </c>
      <c r="K4818">
        <f>IFERROR(VLOOKUP(Tabla1[[#This Row],[FECHA]],'SIMIT SIN RES'!A:D,4,FALSE),0)</f>
        <v>0</v>
      </c>
      <c r="L4818" s="9">
        <f>IFERROR(VLOOKUP(Tabla1[[#This Row],[FECHA]],'SIMIT SIN RES'!A:D,3,FALSE),0)</f>
        <v>0</v>
      </c>
      <c r="M4818" s="5">
        <f>IFERROR(VLOOKUP(Tabla1[[#This Row],[FECHA]],'RECAUDOS DE COMPARENDOS'!A:D,4,FALSE),0)</f>
        <v>0</v>
      </c>
      <c r="N4818" s="9">
        <f>IFERROR(VLOOKUP(Tabla1[[#This Row],[FECHA]],'RECAUDOS DE COMPARENDOS'!A:D,3,FALSE),0)</f>
        <v>0</v>
      </c>
      <c r="O4818" s="5">
        <f>IFERROR(VLOOKUP(Tabla1[[#This Row],[FECHA]],'RECAUDOS DE RESOLUCIONES'!A:D,4,FALSE),0)</f>
        <v>0</v>
      </c>
      <c r="P4818" s="9">
        <f>IFERROR(VLOOKUP(Tabla1[[#This Row],[FECHA]],'RECAUDOS DE RESOLUCIONES'!A:D,3,FALSE),0)</f>
        <v>0</v>
      </c>
      <c r="Q481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81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818" s="11">
        <f>IFERROR(VLOOKUP(Tabla1[[#This Row],[FECHA]],'RECAUDOS LOCALES'!A:D,4,FALSE),0)</f>
        <v>0</v>
      </c>
      <c r="T4818" s="9">
        <f>IFERROR(VLOOKUP(Tabla1[[#This Row],[FECHA]],'RECAUDOS LOCALES'!A:D,3,FALSE),0)</f>
        <v>0</v>
      </c>
      <c r="U4818" s="11">
        <f>IFERROR(VLOOKUP(Tabla1[[#This Row],[FECHA]],'RECAUDOS EXTERNOS'!A:D,4,FALSE),0)</f>
        <v>38</v>
      </c>
      <c r="V4818" s="9">
        <f>IFERROR(VLOOKUP(Tabla1[[#This Row],[FECHA]],'RECAUDOS EXTERNOS'!A:D,3,FALSE),0)</f>
        <v>13160474</v>
      </c>
    </row>
    <row r="4819" spans="1:22" x14ac:dyDescent="0.25">
      <c r="A4819" s="1">
        <v>42378</v>
      </c>
      <c r="B4819" s="3" t="s">
        <v>5</v>
      </c>
      <c r="C4819" s="2">
        <v>42370</v>
      </c>
      <c r="D4819" s="5">
        <f>YEAR(Tabla1[[#This Row],[FECHA]])</f>
        <v>2016</v>
      </c>
      <c r="E4819" s="5">
        <f>IFERROR(VLOOKUP(Tabla1[[#This Row],[FECHA]],'COMPARENDOS TOTALES'!A:D,4,FALSE),0)</f>
        <v>3</v>
      </c>
      <c r="F4819" s="9">
        <f>IFERROR(VLOOKUP(Tabla1[[#This Row],[FECHA]],'COMPARENDOS TOTALES'!A:D,3,FALSE),0)</f>
        <v>904911</v>
      </c>
      <c r="G4819" s="5">
        <f>IFERROR(VLOOKUP(Tabla1[[#This Row],[FECHA]],EXONERACIONES!A:D,4,FALSE),0)</f>
        <v>0</v>
      </c>
      <c r="H4819" s="9">
        <f>IFERROR(VLOOKUP(Tabla1[[#This Row],[FECHA]],EXONERACIONES!A:D,3,FALSE),0)</f>
        <v>0</v>
      </c>
      <c r="I4819" s="5">
        <f>IFERROR(VLOOKUP(Tabla1[[#This Row],[FECHA]],'SIMIT CON RES'!A:D,4,FALSE),0)</f>
        <v>0</v>
      </c>
      <c r="J4819" s="9">
        <f>IFERROR(VLOOKUP(Tabla1[[#This Row],[FECHA]],'SIMIT CON RES'!A:D,3,FALSE),0)</f>
        <v>0</v>
      </c>
      <c r="K4819">
        <f>IFERROR(VLOOKUP(Tabla1[[#This Row],[FECHA]],'SIMIT SIN RES'!A:D,4,FALSE),0)</f>
        <v>3</v>
      </c>
      <c r="L4819" s="9">
        <f>IFERROR(VLOOKUP(Tabla1[[#This Row],[FECHA]],'SIMIT SIN RES'!A:D,3,FALSE),0)</f>
        <v>904911</v>
      </c>
      <c r="M4819" s="5">
        <f>IFERROR(VLOOKUP(Tabla1[[#This Row],[FECHA]],'RECAUDOS DE COMPARENDOS'!A:D,4,FALSE),0)</f>
        <v>0</v>
      </c>
      <c r="N4819" s="9">
        <f>IFERROR(VLOOKUP(Tabla1[[#This Row],[FECHA]],'RECAUDOS DE COMPARENDOS'!A:D,3,FALSE),0)</f>
        <v>0</v>
      </c>
      <c r="O4819" s="5">
        <f>IFERROR(VLOOKUP(Tabla1[[#This Row],[FECHA]],'RECAUDOS DE RESOLUCIONES'!A:D,4,FALSE),0)</f>
        <v>0</v>
      </c>
      <c r="P4819" s="9">
        <f>IFERROR(VLOOKUP(Tabla1[[#This Row],[FECHA]],'RECAUDOS DE RESOLUCIONES'!A:D,3,FALSE),0)</f>
        <v>0</v>
      </c>
      <c r="Q481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81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819" s="11">
        <f>IFERROR(VLOOKUP(Tabla1[[#This Row],[FECHA]],'RECAUDOS LOCALES'!A:D,4,FALSE),0)</f>
        <v>0</v>
      </c>
      <c r="T4819" s="9">
        <f>IFERROR(VLOOKUP(Tabla1[[#This Row],[FECHA]],'RECAUDOS LOCALES'!A:D,3,FALSE),0)</f>
        <v>0</v>
      </c>
      <c r="U4819" s="11">
        <f>IFERROR(VLOOKUP(Tabla1[[#This Row],[FECHA]],'RECAUDOS EXTERNOS'!A:D,4,FALSE),0)</f>
        <v>3</v>
      </c>
      <c r="V4819" s="9">
        <f>IFERROR(VLOOKUP(Tabla1[[#This Row],[FECHA]],'RECAUDOS EXTERNOS'!A:D,3,FALSE),0)</f>
        <v>1104243</v>
      </c>
    </row>
    <row r="4820" spans="1:22" x14ac:dyDescent="0.25">
      <c r="A4820" s="1">
        <v>42379</v>
      </c>
      <c r="B4820" s="3" t="s">
        <v>4</v>
      </c>
      <c r="C4820" s="2">
        <v>42370</v>
      </c>
      <c r="D4820" s="5">
        <f>YEAR(Tabla1[[#This Row],[FECHA]])</f>
        <v>2016</v>
      </c>
      <c r="E4820" s="5">
        <f>IFERROR(VLOOKUP(Tabla1[[#This Row],[FECHA]],'COMPARENDOS TOTALES'!A:D,4,FALSE),0)</f>
        <v>0</v>
      </c>
      <c r="F4820" s="9">
        <f>IFERROR(VLOOKUP(Tabla1[[#This Row],[FECHA]],'COMPARENDOS TOTALES'!A:D,3,FALSE),0)</f>
        <v>0</v>
      </c>
      <c r="G4820" s="5">
        <f>IFERROR(VLOOKUP(Tabla1[[#This Row],[FECHA]],EXONERACIONES!A:D,4,FALSE),0)</f>
        <v>0</v>
      </c>
      <c r="H4820" s="9">
        <f>IFERROR(VLOOKUP(Tabla1[[#This Row],[FECHA]],EXONERACIONES!A:D,3,FALSE),0)</f>
        <v>0</v>
      </c>
      <c r="I4820" s="5">
        <f>IFERROR(VLOOKUP(Tabla1[[#This Row],[FECHA]],'SIMIT CON RES'!A:D,4,FALSE),0)</f>
        <v>0</v>
      </c>
      <c r="J4820" s="9">
        <f>IFERROR(VLOOKUP(Tabla1[[#This Row],[FECHA]],'SIMIT CON RES'!A:D,3,FALSE),0)</f>
        <v>0</v>
      </c>
      <c r="K4820">
        <f>IFERROR(VLOOKUP(Tabla1[[#This Row],[FECHA]],'SIMIT SIN RES'!A:D,4,FALSE),0)</f>
        <v>0</v>
      </c>
      <c r="L4820" s="9">
        <f>IFERROR(VLOOKUP(Tabla1[[#This Row],[FECHA]],'SIMIT SIN RES'!A:D,3,FALSE),0)</f>
        <v>0</v>
      </c>
      <c r="M4820" s="5">
        <f>IFERROR(VLOOKUP(Tabla1[[#This Row],[FECHA]],'RECAUDOS DE COMPARENDOS'!A:D,4,FALSE),0)</f>
        <v>0</v>
      </c>
      <c r="N4820" s="9">
        <f>IFERROR(VLOOKUP(Tabla1[[#This Row],[FECHA]],'RECAUDOS DE COMPARENDOS'!A:D,3,FALSE),0)</f>
        <v>0</v>
      </c>
      <c r="O4820" s="5">
        <f>IFERROR(VLOOKUP(Tabla1[[#This Row],[FECHA]],'RECAUDOS DE RESOLUCIONES'!A:D,4,FALSE),0)</f>
        <v>0</v>
      </c>
      <c r="P4820" s="9">
        <f>IFERROR(VLOOKUP(Tabla1[[#This Row],[FECHA]],'RECAUDOS DE RESOLUCIONES'!A:D,3,FALSE),0)</f>
        <v>0</v>
      </c>
      <c r="Q482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82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820" s="11">
        <f>IFERROR(VLOOKUP(Tabla1[[#This Row],[FECHA]],'RECAUDOS LOCALES'!A:D,4,FALSE),0)</f>
        <v>0</v>
      </c>
      <c r="T4820" s="9">
        <f>IFERROR(VLOOKUP(Tabla1[[#This Row],[FECHA]],'RECAUDOS LOCALES'!A:D,3,FALSE),0)</f>
        <v>0</v>
      </c>
      <c r="U4820" s="11">
        <f>IFERROR(VLOOKUP(Tabla1[[#This Row],[FECHA]],'RECAUDOS EXTERNOS'!A:D,4,FALSE),0)</f>
        <v>0</v>
      </c>
      <c r="V4820" s="9">
        <f>IFERROR(VLOOKUP(Tabla1[[#This Row],[FECHA]],'RECAUDOS EXTERNOS'!A:D,3,FALSE),0)</f>
        <v>0</v>
      </c>
    </row>
    <row r="4821" spans="1:22" x14ac:dyDescent="0.25">
      <c r="A4821" s="1">
        <v>42380</v>
      </c>
      <c r="B4821" s="3" t="s">
        <v>1</v>
      </c>
      <c r="C4821" s="2">
        <v>42370</v>
      </c>
      <c r="D4821" s="5">
        <f>YEAR(Tabla1[[#This Row],[FECHA]])</f>
        <v>2016</v>
      </c>
      <c r="E4821" s="5">
        <f>IFERROR(VLOOKUP(Tabla1[[#This Row],[FECHA]],'COMPARENDOS TOTALES'!A:D,4,FALSE),0)</f>
        <v>1</v>
      </c>
      <c r="F4821" s="9">
        <f>IFERROR(VLOOKUP(Tabla1[[#This Row],[FECHA]],'COMPARENDOS TOTALES'!A:D,3,FALSE),0)</f>
        <v>689455</v>
      </c>
      <c r="G4821" s="5">
        <f>IFERROR(VLOOKUP(Tabla1[[#This Row],[FECHA]],EXONERACIONES!A:D,4,FALSE),0)</f>
        <v>0</v>
      </c>
      <c r="H4821" s="9">
        <f>IFERROR(VLOOKUP(Tabla1[[#This Row],[FECHA]],EXONERACIONES!A:D,3,FALSE),0)</f>
        <v>0</v>
      </c>
      <c r="I4821" s="5">
        <f>IFERROR(VLOOKUP(Tabla1[[#This Row],[FECHA]],'SIMIT CON RES'!A:D,4,FALSE),0)</f>
        <v>0</v>
      </c>
      <c r="J4821" s="9">
        <f>IFERROR(VLOOKUP(Tabla1[[#This Row],[FECHA]],'SIMIT CON RES'!A:D,3,FALSE),0)</f>
        <v>0</v>
      </c>
      <c r="K4821">
        <f>IFERROR(VLOOKUP(Tabla1[[#This Row],[FECHA]],'SIMIT SIN RES'!A:D,4,FALSE),0)</f>
        <v>1</v>
      </c>
      <c r="L4821" s="9">
        <f>IFERROR(VLOOKUP(Tabla1[[#This Row],[FECHA]],'SIMIT SIN RES'!A:D,3,FALSE),0)</f>
        <v>689455</v>
      </c>
      <c r="M4821" s="5">
        <f>IFERROR(VLOOKUP(Tabla1[[#This Row],[FECHA]],'RECAUDOS DE COMPARENDOS'!A:D,4,FALSE),0)</f>
        <v>0</v>
      </c>
      <c r="N4821" s="9">
        <f>IFERROR(VLOOKUP(Tabla1[[#This Row],[FECHA]],'RECAUDOS DE COMPARENDOS'!A:D,3,FALSE),0)</f>
        <v>0</v>
      </c>
      <c r="O4821" s="5">
        <f>IFERROR(VLOOKUP(Tabla1[[#This Row],[FECHA]],'RECAUDOS DE RESOLUCIONES'!A:D,4,FALSE),0)</f>
        <v>0</v>
      </c>
      <c r="P4821" s="9">
        <f>IFERROR(VLOOKUP(Tabla1[[#This Row],[FECHA]],'RECAUDOS DE RESOLUCIONES'!A:D,3,FALSE),0)</f>
        <v>0</v>
      </c>
      <c r="Q482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82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821" s="11">
        <f>IFERROR(VLOOKUP(Tabla1[[#This Row],[FECHA]],'RECAUDOS LOCALES'!A:D,4,FALSE),0)</f>
        <v>0</v>
      </c>
      <c r="T4821" s="9">
        <f>IFERROR(VLOOKUP(Tabla1[[#This Row],[FECHA]],'RECAUDOS LOCALES'!A:D,3,FALSE),0)</f>
        <v>0</v>
      </c>
      <c r="U4821" s="11">
        <f>IFERROR(VLOOKUP(Tabla1[[#This Row],[FECHA]],'RECAUDOS EXTERNOS'!A:D,4,FALSE),0)</f>
        <v>1</v>
      </c>
      <c r="V4821" s="9">
        <f>IFERROR(VLOOKUP(Tabla1[[#This Row],[FECHA]],'RECAUDOS EXTERNOS'!A:D,3,FALSE),0)</f>
        <v>429184</v>
      </c>
    </row>
    <row r="4822" spans="1:22" x14ac:dyDescent="0.25">
      <c r="A4822" s="1">
        <v>42381</v>
      </c>
      <c r="B4822" s="3" t="s">
        <v>2</v>
      </c>
      <c r="C4822" s="2">
        <v>42370</v>
      </c>
      <c r="D4822" s="5">
        <f>YEAR(Tabla1[[#This Row],[FECHA]])</f>
        <v>2016</v>
      </c>
      <c r="E4822" s="5">
        <f>IFERROR(VLOOKUP(Tabla1[[#This Row],[FECHA]],'COMPARENDOS TOTALES'!A:D,4,FALSE),0)</f>
        <v>4</v>
      </c>
      <c r="F4822" s="9">
        <f>IFERROR(VLOOKUP(Tabla1[[#This Row],[FECHA]],'COMPARENDOS TOTALES'!A:D,3,FALSE),0)</f>
        <v>1907493</v>
      </c>
      <c r="G4822" s="5">
        <f>IFERROR(VLOOKUP(Tabla1[[#This Row],[FECHA]],EXONERACIONES!A:D,4,FALSE),0)</f>
        <v>0</v>
      </c>
      <c r="H4822" s="9">
        <f>IFERROR(VLOOKUP(Tabla1[[#This Row],[FECHA]],EXONERACIONES!A:D,3,FALSE),0)</f>
        <v>0</v>
      </c>
      <c r="I4822" s="5">
        <f>IFERROR(VLOOKUP(Tabla1[[#This Row],[FECHA]],'SIMIT CON RES'!A:D,4,FALSE),0)</f>
        <v>0</v>
      </c>
      <c r="J4822" s="9">
        <f>IFERROR(VLOOKUP(Tabla1[[#This Row],[FECHA]],'SIMIT CON RES'!A:D,3,FALSE),0)</f>
        <v>0</v>
      </c>
      <c r="K4822">
        <f>IFERROR(VLOOKUP(Tabla1[[#This Row],[FECHA]],'SIMIT SIN RES'!A:D,4,FALSE),0)</f>
        <v>4</v>
      </c>
      <c r="L4822" s="9">
        <f>IFERROR(VLOOKUP(Tabla1[[#This Row],[FECHA]],'SIMIT SIN RES'!A:D,3,FALSE),0)</f>
        <v>1907493</v>
      </c>
      <c r="M4822" s="5">
        <f>IFERROR(VLOOKUP(Tabla1[[#This Row],[FECHA]],'RECAUDOS DE COMPARENDOS'!A:D,4,FALSE),0)</f>
        <v>0</v>
      </c>
      <c r="N4822" s="9">
        <f>IFERROR(VLOOKUP(Tabla1[[#This Row],[FECHA]],'RECAUDOS DE COMPARENDOS'!A:D,3,FALSE),0)</f>
        <v>0</v>
      </c>
      <c r="O4822" s="5">
        <f>IFERROR(VLOOKUP(Tabla1[[#This Row],[FECHA]],'RECAUDOS DE RESOLUCIONES'!A:D,4,FALSE),0)</f>
        <v>0</v>
      </c>
      <c r="P4822" s="9">
        <f>IFERROR(VLOOKUP(Tabla1[[#This Row],[FECHA]],'RECAUDOS DE RESOLUCIONES'!A:D,3,FALSE),0)</f>
        <v>0</v>
      </c>
      <c r="Q482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82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822" s="11">
        <f>IFERROR(VLOOKUP(Tabla1[[#This Row],[FECHA]],'RECAUDOS LOCALES'!A:D,4,FALSE),0)</f>
        <v>0</v>
      </c>
      <c r="T4822" s="9">
        <f>IFERROR(VLOOKUP(Tabla1[[#This Row],[FECHA]],'RECAUDOS LOCALES'!A:D,3,FALSE),0)</f>
        <v>0</v>
      </c>
      <c r="U4822" s="11">
        <f>IFERROR(VLOOKUP(Tabla1[[#This Row],[FECHA]],'RECAUDOS EXTERNOS'!A:D,4,FALSE),0)</f>
        <v>31</v>
      </c>
      <c r="V4822" s="9">
        <f>IFERROR(VLOOKUP(Tabla1[[#This Row],[FECHA]],'RECAUDOS EXTERNOS'!A:D,3,FALSE),0)</f>
        <v>11073079</v>
      </c>
    </row>
    <row r="4823" spans="1:22" x14ac:dyDescent="0.25">
      <c r="A4823" s="1">
        <v>42382</v>
      </c>
      <c r="B4823" s="3" t="s">
        <v>3</v>
      </c>
      <c r="C4823" s="2">
        <v>42370</v>
      </c>
      <c r="D4823" s="5">
        <f>YEAR(Tabla1[[#This Row],[FECHA]])</f>
        <v>2016</v>
      </c>
      <c r="E4823" s="5">
        <f>IFERROR(VLOOKUP(Tabla1[[#This Row],[FECHA]],'COMPARENDOS TOTALES'!A:D,4,FALSE),0)</f>
        <v>0</v>
      </c>
      <c r="F4823" s="9">
        <f>IFERROR(VLOOKUP(Tabla1[[#This Row],[FECHA]],'COMPARENDOS TOTALES'!A:D,3,FALSE),0)</f>
        <v>0</v>
      </c>
      <c r="G4823" s="5">
        <f>IFERROR(VLOOKUP(Tabla1[[#This Row],[FECHA]],EXONERACIONES!A:D,4,FALSE),0)</f>
        <v>0</v>
      </c>
      <c r="H4823" s="9">
        <f>IFERROR(VLOOKUP(Tabla1[[#This Row],[FECHA]],EXONERACIONES!A:D,3,FALSE),0)</f>
        <v>0</v>
      </c>
      <c r="I4823" s="5">
        <f>IFERROR(VLOOKUP(Tabla1[[#This Row],[FECHA]],'SIMIT CON RES'!A:D,4,FALSE),0)</f>
        <v>0</v>
      </c>
      <c r="J4823" s="9">
        <f>IFERROR(VLOOKUP(Tabla1[[#This Row],[FECHA]],'SIMIT CON RES'!A:D,3,FALSE),0)</f>
        <v>0</v>
      </c>
      <c r="K4823">
        <f>IFERROR(VLOOKUP(Tabla1[[#This Row],[FECHA]],'SIMIT SIN RES'!A:D,4,FALSE),0)</f>
        <v>0</v>
      </c>
      <c r="L4823" s="9">
        <f>IFERROR(VLOOKUP(Tabla1[[#This Row],[FECHA]],'SIMIT SIN RES'!A:D,3,FALSE),0)</f>
        <v>0</v>
      </c>
      <c r="M4823" s="5">
        <f>IFERROR(VLOOKUP(Tabla1[[#This Row],[FECHA]],'RECAUDOS DE COMPARENDOS'!A:D,4,FALSE),0)</f>
        <v>0</v>
      </c>
      <c r="N4823" s="9">
        <f>IFERROR(VLOOKUP(Tabla1[[#This Row],[FECHA]],'RECAUDOS DE COMPARENDOS'!A:D,3,FALSE),0)</f>
        <v>0</v>
      </c>
      <c r="O4823" s="5">
        <f>IFERROR(VLOOKUP(Tabla1[[#This Row],[FECHA]],'RECAUDOS DE RESOLUCIONES'!A:D,4,FALSE),0)</f>
        <v>0</v>
      </c>
      <c r="P4823" s="9">
        <f>IFERROR(VLOOKUP(Tabla1[[#This Row],[FECHA]],'RECAUDOS DE RESOLUCIONES'!A:D,3,FALSE),0)</f>
        <v>0</v>
      </c>
      <c r="Q482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82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823" s="11">
        <f>IFERROR(VLOOKUP(Tabla1[[#This Row],[FECHA]],'RECAUDOS LOCALES'!A:D,4,FALSE),0)</f>
        <v>0</v>
      </c>
      <c r="T4823" s="9">
        <f>IFERROR(VLOOKUP(Tabla1[[#This Row],[FECHA]],'RECAUDOS LOCALES'!A:D,3,FALSE),0)</f>
        <v>0</v>
      </c>
      <c r="U4823" s="11">
        <f>IFERROR(VLOOKUP(Tabla1[[#This Row],[FECHA]],'RECAUDOS EXTERNOS'!A:D,4,FALSE),0)</f>
        <v>26</v>
      </c>
      <c r="V4823" s="9">
        <f>IFERROR(VLOOKUP(Tabla1[[#This Row],[FECHA]],'RECAUDOS EXTERNOS'!A:D,3,FALSE),0)</f>
        <v>8076027</v>
      </c>
    </row>
    <row r="4824" spans="1:22" x14ac:dyDescent="0.25">
      <c r="A4824" s="1">
        <v>42383</v>
      </c>
      <c r="B4824" s="3" t="s">
        <v>6</v>
      </c>
      <c r="C4824" s="2">
        <v>42370</v>
      </c>
      <c r="D4824" s="5">
        <f>YEAR(Tabla1[[#This Row],[FECHA]])</f>
        <v>2016</v>
      </c>
      <c r="E4824" s="5">
        <f>IFERROR(VLOOKUP(Tabla1[[#This Row],[FECHA]],'COMPARENDOS TOTALES'!A:D,4,FALSE),0)</f>
        <v>0</v>
      </c>
      <c r="F4824" s="9">
        <f>IFERROR(VLOOKUP(Tabla1[[#This Row],[FECHA]],'COMPARENDOS TOTALES'!A:D,3,FALSE),0)</f>
        <v>0</v>
      </c>
      <c r="G4824" s="5">
        <f>IFERROR(VLOOKUP(Tabla1[[#This Row],[FECHA]],EXONERACIONES!A:D,4,FALSE),0)</f>
        <v>0</v>
      </c>
      <c r="H4824" s="9">
        <f>IFERROR(VLOOKUP(Tabla1[[#This Row],[FECHA]],EXONERACIONES!A:D,3,FALSE),0)</f>
        <v>0</v>
      </c>
      <c r="I4824" s="5">
        <f>IFERROR(VLOOKUP(Tabla1[[#This Row],[FECHA]],'SIMIT CON RES'!A:D,4,FALSE),0)</f>
        <v>0</v>
      </c>
      <c r="J4824" s="9">
        <f>IFERROR(VLOOKUP(Tabla1[[#This Row],[FECHA]],'SIMIT CON RES'!A:D,3,FALSE),0)</f>
        <v>0</v>
      </c>
      <c r="K4824">
        <f>IFERROR(VLOOKUP(Tabla1[[#This Row],[FECHA]],'SIMIT SIN RES'!A:D,4,FALSE),0)</f>
        <v>0</v>
      </c>
      <c r="L4824" s="9">
        <f>IFERROR(VLOOKUP(Tabla1[[#This Row],[FECHA]],'SIMIT SIN RES'!A:D,3,FALSE),0)</f>
        <v>0</v>
      </c>
      <c r="M4824" s="5">
        <f>IFERROR(VLOOKUP(Tabla1[[#This Row],[FECHA]],'RECAUDOS DE COMPARENDOS'!A:D,4,FALSE),0)</f>
        <v>0</v>
      </c>
      <c r="N4824" s="9">
        <f>IFERROR(VLOOKUP(Tabla1[[#This Row],[FECHA]],'RECAUDOS DE COMPARENDOS'!A:D,3,FALSE),0)</f>
        <v>0</v>
      </c>
      <c r="O4824" s="5">
        <f>IFERROR(VLOOKUP(Tabla1[[#This Row],[FECHA]],'RECAUDOS DE RESOLUCIONES'!A:D,4,FALSE),0)</f>
        <v>0</v>
      </c>
      <c r="P4824" s="9">
        <f>IFERROR(VLOOKUP(Tabla1[[#This Row],[FECHA]],'RECAUDOS DE RESOLUCIONES'!A:D,3,FALSE),0)</f>
        <v>0</v>
      </c>
      <c r="Q482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82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824" s="11">
        <f>IFERROR(VLOOKUP(Tabla1[[#This Row],[FECHA]],'RECAUDOS LOCALES'!A:D,4,FALSE),0)</f>
        <v>1</v>
      </c>
      <c r="T4824" s="9">
        <f>IFERROR(VLOOKUP(Tabla1[[#This Row],[FECHA]],'RECAUDOS LOCALES'!A:D,3,FALSE),0)</f>
        <v>201426</v>
      </c>
      <c r="U4824" s="11">
        <f>IFERROR(VLOOKUP(Tabla1[[#This Row],[FECHA]],'RECAUDOS EXTERNOS'!A:D,4,FALSE),0)</f>
        <v>24</v>
      </c>
      <c r="V4824" s="9">
        <f>IFERROR(VLOOKUP(Tabla1[[#This Row],[FECHA]],'RECAUDOS EXTERNOS'!A:D,3,FALSE),0)</f>
        <v>8935821</v>
      </c>
    </row>
    <row r="4825" spans="1:22" x14ac:dyDescent="0.25">
      <c r="A4825" s="1">
        <v>42384</v>
      </c>
      <c r="B4825" s="3" t="s">
        <v>0</v>
      </c>
      <c r="C4825" s="2">
        <v>42370</v>
      </c>
      <c r="D4825" s="5">
        <f>YEAR(Tabla1[[#This Row],[FECHA]])</f>
        <v>2016</v>
      </c>
      <c r="E4825" s="5">
        <f>IFERROR(VLOOKUP(Tabla1[[#This Row],[FECHA]],'COMPARENDOS TOTALES'!A:D,4,FALSE),0)</f>
        <v>0</v>
      </c>
      <c r="F4825" s="9">
        <f>IFERROR(VLOOKUP(Tabla1[[#This Row],[FECHA]],'COMPARENDOS TOTALES'!A:D,3,FALSE),0)</f>
        <v>0</v>
      </c>
      <c r="G4825" s="5">
        <f>IFERROR(VLOOKUP(Tabla1[[#This Row],[FECHA]],EXONERACIONES!A:D,4,FALSE),0)</f>
        <v>0</v>
      </c>
      <c r="H4825" s="9">
        <f>IFERROR(VLOOKUP(Tabla1[[#This Row],[FECHA]],EXONERACIONES!A:D,3,FALSE),0)</f>
        <v>0</v>
      </c>
      <c r="I4825" s="5">
        <f>IFERROR(VLOOKUP(Tabla1[[#This Row],[FECHA]],'SIMIT CON RES'!A:D,4,FALSE),0)</f>
        <v>0</v>
      </c>
      <c r="J4825" s="9">
        <f>IFERROR(VLOOKUP(Tabla1[[#This Row],[FECHA]],'SIMIT CON RES'!A:D,3,FALSE),0)</f>
        <v>0</v>
      </c>
      <c r="K4825">
        <f>IFERROR(VLOOKUP(Tabla1[[#This Row],[FECHA]],'SIMIT SIN RES'!A:D,4,FALSE),0)</f>
        <v>0</v>
      </c>
      <c r="L4825" s="9">
        <f>IFERROR(VLOOKUP(Tabla1[[#This Row],[FECHA]],'SIMIT SIN RES'!A:D,3,FALSE),0)</f>
        <v>0</v>
      </c>
      <c r="M4825" s="5">
        <f>IFERROR(VLOOKUP(Tabla1[[#This Row],[FECHA]],'RECAUDOS DE COMPARENDOS'!A:D,4,FALSE),0)</f>
        <v>0</v>
      </c>
      <c r="N4825" s="9">
        <f>IFERROR(VLOOKUP(Tabla1[[#This Row],[FECHA]],'RECAUDOS DE COMPARENDOS'!A:D,3,FALSE),0)</f>
        <v>0</v>
      </c>
      <c r="O4825" s="5">
        <f>IFERROR(VLOOKUP(Tabla1[[#This Row],[FECHA]],'RECAUDOS DE RESOLUCIONES'!A:D,4,FALSE),0)</f>
        <v>0</v>
      </c>
      <c r="P4825" s="9">
        <f>IFERROR(VLOOKUP(Tabla1[[#This Row],[FECHA]],'RECAUDOS DE RESOLUCIONES'!A:D,3,FALSE),0)</f>
        <v>0</v>
      </c>
      <c r="Q482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82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825" s="11">
        <f>IFERROR(VLOOKUP(Tabla1[[#This Row],[FECHA]],'RECAUDOS LOCALES'!A:D,4,FALSE),0)</f>
        <v>2</v>
      </c>
      <c r="T4825" s="9">
        <f>IFERROR(VLOOKUP(Tabla1[[#This Row],[FECHA]],'RECAUDOS LOCALES'!A:D,3,FALSE),0)</f>
        <v>235561</v>
      </c>
      <c r="U4825" s="11">
        <f>IFERROR(VLOOKUP(Tabla1[[#This Row],[FECHA]],'RECAUDOS EXTERNOS'!A:D,4,FALSE),0)</f>
        <v>33</v>
      </c>
      <c r="V4825" s="9">
        <f>IFERROR(VLOOKUP(Tabla1[[#This Row],[FECHA]],'RECAUDOS EXTERNOS'!A:D,3,FALSE),0)</f>
        <v>11252155</v>
      </c>
    </row>
    <row r="4826" spans="1:22" x14ac:dyDescent="0.25">
      <c r="A4826" s="1">
        <v>42385</v>
      </c>
      <c r="B4826" s="3" t="s">
        <v>5</v>
      </c>
      <c r="C4826" s="2">
        <v>42370</v>
      </c>
      <c r="D4826" s="5">
        <f>YEAR(Tabla1[[#This Row],[FECHA]])</f>
        <v>2016</v>
      </c>
      <c r="E4826" s="5">
        <f>IFERROR(VLOOKUP(Tabla1[[#This Row],[FECHA]],'COMPARENDOS TOTALES'!A:D,4,FALSE),0)</f>
        <v>15</v>
      </c>
      <c r="F4826" s="9">
        <f>IFERROR(VLOOKUP(Tabla1[[#This Row],[FECHA]],'COMPARENDOS TOTALES'!A:D,3,FALSE),0)</f>
        <v>7348444</v>
      </c>
      <c r="G4826" s="5">
        <f>IFERROR(VLOOKUP(Tabla1[[#This Row],[FECHA]],EXONERACIONES!A:D,4,FALSE),0)</f>
        <v>0</v>
      </c>
      <c r="H4826" s="9">
        <f>IFERROR(VLOOKUP(Tabla1[[#This Row],[FECHA]],EXONERACIONES!A:D,3,FALSE),0)</f>
        <v>0</v>
      </c>
      <c r="I4826" s="5">
        <f>IFERROR(VLOOKUP(Tabla1[[#This Row],[FECHA]],'SIMIT CON RES'!A:D,4,FALSE),0)</f>
        <v>0</v>
      </c>
      <c r="J4826" s="9">
        <f>IFERROR(VLOOKUP(Tabla1[[#This Row],[FECHA]],'SIMIT CON RES'!A:D,3,FALSE),0)</f>
        <v>0</v>
      </c>
      <c r="K4826">
        <f>IFERROR(VLOOKUP(Tabla1[[#This Row],[FECHA]],'SIMIT SIN RES'!A:D,4,FALSE),0)</f>
        <v>14</v>
      </c>
      <c r="L4826" s="9">
        <f>IFERROR(VLOOKUP(Tabla1[[#This Row],[FECHA]],'SIMIT SIN RES'!A:D,3,FALSE),0)</f>
        <v>7132989</v>
      </c>
      <c r="M4826" s="5">
        <f>IFERROR(VLOOKUP(Tabla1[[#This Row],[FECHA]],'RECAUDOS DE COMPARENDOS'!A:D,4,FALSE),0)</f>
        <v>0</v>
      </c>
      <c r="N4826" s="9">
        <f>IFERROR(VLOOKUP(Tabla1[[#This Row],[FECHA]],'RECAUDOS DE COMPARENDOS'!A:D,3,FALSE),0)</f>
        <v>0</v>
      </c>
      <c r="O4826" s="5">
        <f>IFERROR(VLOOKUP(Tabla1[[#This Row],[FECHA]],'RECAUDOS DE RESOLUCIONES'!A:D,4,FALSE),0)</f>
        <v>0</v>
      </c>
      <c r="P4826" s="9">
        <f>IFERROR(VLOOKUP(Tabla1[[#This Row],[FECHA]],'RECAUDOS DE RESOLUCIONES'!A:D,3,FALSE),0)</f>
        <v>0</v>
      </c>
      <c r="Q482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826" s="9">
        <f>Tabla1[V. COMPARENDOS]-(Tabla1[V. EXONERACIONES]+Tabla1[[#This Row],[V. SIMIT CON RESOLUCION]]+Tabla1[[#This Row],[V. SIMIT SIN RESOLUCION]]+Tabla1[[#This Row],[V. RECAUDOS COMPARENDOS]]+Tabla1[[#This Row],[V. RECAUDOS RESOLUCIONES]])</f>
        <v>215455</v>
      </c>
      <c r="S4826" s="11">
        <f>IFERROR(VLOOKUP(Tabla1[[#This Row],[FECHA]],'RECAUDOS LOCALES'!A:D,4,FALSE),0)</f>
        <v>0</v>
      </c>
      <c r="T4826" s="9">
        <f>IFERROR(VLOOKUP(Tabla1[[#This Row],[FECHA]],'RECAUDOS LOCALES'!A:D,3,FALSE),0)</f>
        <v>0</v>
      </c>
      <c r="U4826" s="11">
        <f>IFERROR(VLOOKUP(Tabla1[[#This Row],[FECHA]],'RECAUDOS EXTERNOS'!A:D,4,FALSE),0)</f>
        <v>2</v>
      </c>
      <c r="V4826" s="9">
        <f>IFERROR(VLOOKUP(Tabla1[[#This Row],[FECHA]],'RECAUDOS EXTERNOS'!A:D,3,FALSE),0)</f>
        <v>776179</v>
      </c>
    </row>
    <row r="4827" spans="1:22" x14ac:dyDescent="0.25">
      <c r="A4827" s="1">
        <v>42386</v>
      </c>
      <c r="B4827" s="3" t="s">
        <v>4</v>
      </c>
      <c r="C4827" s="2">
        <v>42370</v>
      </c>
      <c r="D4827" s="5">
        <f>YEAR(Tabla1[[#This Row],[FECHA]])</f>
        <v>2016</v>
      </c>
      <c r="E4827" s="5">
        <f>IFERROR(VLOOKUP(Tabla1[[#This Row],[FECHA]],'COMPARENDOS TOTALES'!A:D,4,FALSE),0)</f>
        <v>15</v>
      </c>
      <c r="F4827" s="9">
        <f>IFERROR(VLOOKUP(Tabla1[[#This Row],[FECHA]],'COMPARENDOS TOTALES'!A:D,3,FALSE),0)</f>
        <v>9330641</v>
      </c>
      <c r="G4827" s="5">
        <f>IFERROR(VLOOKUP(Tabla1[[#This Row],[FECHA]],EXONERACIONES!A:D,4,FALSE),0)</f>
        <v>0</v>
      </c>
      <c r="H4827" s="9">
        <f>IFERROR(VLOOKUP(Tabla1[[#This Row],[FECHA]],EXONERACIONES!A:D,3,FALSE),0)</f>
        <v>0</v>
      </c>
      <c r="I4827" s="5">
        <f>IFERROR(VLOOKUP(Tabla1[[#This Row],[FECHA]],'SIMIT CON RES'!A:D,4,FALSE),0)</f>
        <v>0</v>
      </c>
      <c r="J4827" s="9">
        <f>IFERROR(VLOOKUP(Tabla1[[#This Row],[FECHA]],'SIMIT CON RES'!A:D,3,FALSE),0)</f>
        <v>0</v>
      </c>
      <c r="K4827">
        <f>IFERROR(VLOOKUP(Tabla1[[#This Row],[FECHA]],'SIMIT SIN RES'!A:D,4,FALSE),0)</f>
        <v>14</v>
      </c>
      <c r="L4827" s="9">
        <f>IFERROR(VLOOKUP(Tabla1[[#This Row],[FECHA]],'SIMIT SIN RES'!A:D,3,FALSE),0)</f>
        <v>9330641</v>
      </c>
      <c r="M4827" s="5">
        <f>IFERROR(VLOOKUP(Tabla1[[#This Row],[FECHA]],'RECAUDOS DE COMPARENDOS'!A:D,4,FALSE),0)</f>
        <v>0</v>
      </c>
      <c r="N4827" s="9">
        <f>IFERROR(VLOOKUP(Tabla1[[#This Row],[FECHA]],'RECAUDOS DE COMPARENDOS'!A:D,3,FALSE),0)</f>
        <v>0</v>
      </c>
      <c r="O4827" s="5">
        <f>IFERROR(VLOOKUP(Tabla1[[#This Row],[FECHA]],'RECAUDOS DE RESOLUCIONES'!A:D,4,FALSE),0)</f>
        <v>0</v>
      </c>
      <c r="P4827" s="9">
        <f>IFERROR(VLOOKUP(Tabla1[[#This Row],[FECHA]],'RECAUDOS DE RESOLUCIONES'!A:D,3,FALSE),0)</f>
        <v>0</v>
      </c>
      <c r="Q482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82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827" s="11">
        <f>IFERROR(VLOOKUP(Tabla1[[#This Row],[FECHA]],'RECAUDOS LOCALES'!A:D,4,FALSE),0)</f>
        <v>0</v>
      </c>
      <c r="T4827" s="9">
        <f>IFERROR(VLOOKUP(Tabla1[[#This Row],[FECHA]],'RECAUDOS LOCALES'!A:D,3,FALSE),0)</f>
        <v>0</v>
      </c>
      <c r="U4827" s="11">
        <f>IFERROR(VLOOKUP(Tabla1[[#This Row],[FECHA]],'RECAUDOS EXTERNOS'!A:D,4,FALSE),0)</f>
        <v>0</v>
      </c>
      <c r="V4827" s="9">
        <f>IFERROR(VLOOKUP(Tabla1[[#This Row],[FECHA]],'RECAUDOS EXTERNOS'!A:D,3,FALSE),0)</f>
        <v>0</v>
      </c>
    </row>
    <row r="4828" spans="1:22" x14ac:dyDescent="0.25">
      <c r="A4828" s="1">
        <v>42387</v>
      </c>
      <c r="B4828" s="3" t="s">
        <v>1</v>
      </c>
      <c r="C4828" s="2">
        <v>42370</v>
      </c>
      <c r="D4828" s="5">
        <f>YEAR(Tabla1[[#This Row],[FECHA]])</f>
        <v>2016</v>
      </c>
      <c r="E4828" s="5">
        <f>IFERROR(VLOOKUP(Tabla1[[#This Row],[FECHA]],'COMPARENDOS TOTALES'!A:D,4,FALSE),0)</f>
        <v>5</v>
      </c>
      <c r="F4828" s="9">
        <f>IFERROR(VLOOKUP(Tabla1[[#This Row],[FECHA]],'COMPARENDOS TOTALES'!A:D,3,FALSE),0)</f>
        <v>2596948</v>
      </c>
      <c r="G4828" s="5">
        <f>IFERROR(VLOOKUP(Tabla1[[#This Row],[FECHA]],EXONERACIONES!A:D,4,FALSE),0)</f>
        <v>0</v>
      </c>
      <c r="H4828" s="9">
        <f>IFERROR(VLOOKUP(Tabla1[[#This Row],[FECHA]],EXONERACIONES!A:D,3,FALSE),0)</f>
        <v>0</v>
      </c>
      <c r="I4828" s="5">
        <f>IFERROR(VLOOKUP(Tabla1[[#This Row],[FECHA]],'SIMIT CON RES'!A:D,4,FALSE),0)</f>
        <v>0</v>
      </c>
      <c r="J4828" s="9">
        <f>IFERROR(VLOOKUP(Tabla1[[#This Row],[FECHA]],'SIMIT CON RES'!A:D,3,FALSE),0)</f>
        <v>0</v>
      </c>
      <c r="K4828">
        <f>IFERROR(VLOOKUP(Tabla1[[#This Row],[FECHA]],'SIMIT SIN RES'!A:D,4,FALSE),0)</f>
        <v>5</v>
      </c>
      <c r="L4828" s="9">
        <f>IFERROR(VLOOKUP(Tabla1[[#This Row],[FECHA]],'SIMIT SIN RES'!A:D,3,FALSE),0)</f>
        <v>2596948</v>
      </c>
      <c r="M4828" s="5">
        <f>IFERROR(VLOOKUP(Tabla1[[#This Row],[FECHA]],'RECAUDOS DE COMPARENDOS'!A:D,4,FALSE),0)</f>
        <v>0</v>
      </c>
      <c r="N4828" s="9">
        <f>IFERROR(VLOOKUP(Tabla1[[#This Row],[FECHA]],'RECAUDOS DE COMPARENDOS'!A:D,3,FALSE),0)</f>
        <v>0</v>
      </c>
      <c r="O4828" s="5">
        <f>IFERROR(VLOOKUP(Tabla1[[#This Row],[FECHA]],'RECAUDOS DE RESOLUCIONES'!A:D,4,FALSE),0)</f>
        <v>0</v>
      </c>
      <c r="P4828" s="9">
        <f>IFERROR(VLOOKUP(Tabla1[[#This Row],[FECHA]],'RECAUDOS DE RESOLUCIONES'!A:D,3,FALSE),0)</f>
        <v>0</v>
      </c>
      <c r="Q482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82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828" s="11">
        <f>IFERROR(VLOOKUP(Tabla1[[#This Row],[FECHA]],'RECAUDOS LOCALES'!A:D,4,FALSE),0)</f>
        <v>2</v>
      </c>
      <c r="T4828" s="9">
        <f>IFERROR(VLOOKUP(Tabla1[[#This Row],[FECHA]],'RECAUDOS LOCALES'!A:D,3,FALSE),0)</f>
        <v>1000000</v>
      </c>
      <c r="U4828" s="11">
        <f>IFERROR(VLOOKUP(Tabla1[[#This Row],[FECHA]],'RECAUDOS EXTERNOS'!A:D,4,FALSE),0)</f>
        <v>32</v>
      </c>
      <c r="V4828" s="9">
        <f>IFERROR(VLOOKUP(Tabla1[[#This Row],[FECHA]],'RECAUDOS EXTERNOS'!A:D,3,FALSE),0)</f>
        <v>12444591</v>
      </c>
    </row>
    <row r="4829" spans="1:22" x14ac:dyDescent="0.25">
      <c r="A4829" s="1">
        <v>42388</v>
      </c>
      <c r="B4829" s="3" t="s">
        <v>2</v>
      </c>
      <c r="C4829" s="2">
        <v>42370</v>
      </c>
      <c r="D4829" s="5">
        <f>YEAR(Tabla1[[#This Row],[FECHA]])</f>
        <v>2016</v>
      </c>
      <c r="E4829" s="5">
        <f>IFERROR(VLOOKUP(Tabla1[[#This Row],[FECHA]],'COMPARENDOS TOTALES'!A:D,4,FALSE),0)</f>
        <v>0</v>
      </c>
      <c r="F4829" s="9">
        <f>IFERROR(VLOOKUP(Tabla1[[#This Row],[FECHA]],'COMPARENDOS TOTALES'!A:D,3,FALSE),0)</f>
        <v>0</v>
      </c>
      <c r="G4829" s="5">
        <f>IFERROR(VLOOKUP(Tabla1[[#This Row],[FECHA]],EXONERACIONES!A:D,4,FALSE),0)</f>
        <v>0</v>
      </c>
      <c r="H4829" s="9">
        <f>IFERROR(VLOOKUP(Tabla1[[#This Row],[FECHA]],EXONERACIONES!A:D,3,FALSE),0)</f>
        <v>0</v>
      </c>
      <c r="I4829" s="5">
        <f>IFERROR(VLOOKUP(Tabla1[[#This Row],[FECHA]],'SIMIT CON RES'!A:D,4,FALSE),0)</f>
        <v>0</v>
      </c>
      <c r="J4829" s="9">
        <f>IFERROR(VLOOKUP(Tabla1[[#This Row],[FECHA]],'SIMIT CON RES'!A:D,3,FALSE),0)</f>
        <v>0</v>
      </c>
      <c r="K4829">
        <f>IFERROR(VLOOKUP(Tabla1[[#This Row],[FECHA]],'SIMIT SIN RES'!A:D,4,FALSE),0)</f>
        <v>0</v>
      </c>
      <c r="L4829" s="9">
        <f>IFERROR(VLOOKUP(Tabla1[[#This Row],[FECHA]],'SIMIT SIN RES'!A:D,3,FALSE),0)</f>
        <v>0</v>
      </c>
      <c r="M4829" s="5">
        <f>IFERROR(VLOOKUP(Tabla1[[#This Row],[FECHA]],'RECAUDOS DE COMPARENDOS'!A:D,4,FALSE),0)</f>
        <v>0</v>
      </c>
      <c r="N4829" s="9">
        <f>IFERROR(VLOOKUP(Tabla1[[#This Row],[FECHA]],'RECAUDOS DE COMPARENDOS'!A:D,3,FALSE),0)</f>
        <v>0</v>
      </c>
      <c r="O4829" s="5">
        <f>IFERROR(VLOOKUP(Tabla1[[#This Row],[FECHA]],'RECAUDOS DE RESOLUCIONES'!A:D,4,FALSE),0)</f>
        <v>0</v>
      </c>
      <c r="P4829" s="9">
        <f>IFERROR(VLOOKUP(Tabla1[[#This Row],[FECHA]],'RECAUDOS DE RESOLUCIONES'!A:D,3,FALSE),0)</f>
        <v>0</v>
      </c>
      <c r="Q482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82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829" s="11">
        <f>IFERROR(VLOOKUP(Tabla1[[#This Row],[FECHA]],'RECAUDOS LOCALES'!A:D,4,FALSE),0)</f>
        <v>1</v>
      </c>
      <c r="T4829" s="9">
        <f>IFERROR(VLOOKUP(Tabla1[[#This Row],[FECHA]],'RECAUDOS LOCALES'!A:D,3,FALSE),0)</f>
        <v>704020</v>
      </c>
      <c r="U4829" s="11">
        <f>IFERROR(VLOOKUP(Tabla1[[#This Row],[FECHA]],'RECAUDOS EXTERNOS'!A:D,4,FALSE),0)</f>
        <v>41</v>
      </c>
      <c r="V4829" s="9">
        <f>IFERROR(VLOOKUP(Tabla1[[#This Row],[FECHA]],'RECAUDOS EXTERNOS'!A:D,3,FALSE),0)</f>
        <v>15564667</v>
      </c>
    </row>
    <row r="4830" spans="1:22" x14ac:dyDescent="0.25">
      <c r="A4830" s="1">
        <v>42389</v>
      </c>
      <c r="B4830" s="3" t="s">
        <v>3</v>
      </c>
      <c r="C4830" s="2">
        <v>42370</v>
      </c>
      <c r="D4830" s="5">
        <f>YEAR(Tabla1[[#This Row],[FECHA]])</f>
        <v>2016</v>
      </c>
      <c r="E4830" s="5">
        <f>IFERROR(VLOOKUP(Tabla1[[#This Row],[FECHA]],'COMPARENDOS TOTALES'!A:D,4,FALSE),0)</f>
        <v>6</v>
      </c>
      <c r="F4830" s="9">
        <f>IFERROR(VLOOKUP(Tabla1[[#This Row],[FECHA]],'COMPARENDOS TOTALES'!A:D,3,FALSE),0)</f>
        <v>2398729</v>
      </c>
      <c r="G4830" s="5">
        <f>IFERROR(VLOOKUP(Tabla1[[#This Row],[FECHA]],EXONERACIONES!A:D,4,FALSE),0)</f>
        <v>0</v>
      </c>
      <c r="H4830" s="9">
        <f>IFERROR(VLOOKUP(Tabla1[[#This Row],[FECHA]],EXONERACIONES!A:D,3,FALSE),0)</f>
        <v>0</v>
      </c>
      <c r="I4830" s="5">
        <f>IFERROR(VLOOKUP(Tabla1[[#This Row],[FECHA]],'SIMIT CON RES'!A:D,4,FALSE),0)</f>
        <v>0</v>
      </c>
      <c r="J4830" s="9">
        <f>IFERROR(VLOOKUP(Tabla1[[#This Row],[FECHA]],'SIMIT CON RES'!A:D,3,FALSE),0)</f>
        <v>0</v>
      </c>
      <c r="K4830">
        <f>IFERROR(VLOOKUP(Tabla1[[#This Row],[FECHA]],'SIMIT SIN RES'!A:D,4,FALSE),0)</f>
        <v>3</v>
      </c>
      <c r="L4830" s="9">
        <f>IFERROR(VLOOKUP(Tabla1[[#This Row],[FECHA]],'SIMIT SIN RES'!A:D,3,FALSE),0)</f>
        <v>2068365</v>
      </c>
      <c r="M4830" s="5">
        <f>IFERROR(VLOOKUP(Tabla1[[#This Row],[FECHA]],'RECAUDOS DE COMPARENDOS'!A:D,4,FALSE),0)</f>
        <v>0</v>
      </c>
      <c r="N4830" s="9">
        <f>IFERROR(VLOOKUP(Tabla1[[#This Row],[FECHA]],'RECAUDOS DE COMPARENDOS'!A:D,3,FALSE),0)</f>
        <v>0</v>
      </c>
      <c r="O4830" s="5">
        <f>IFERROR(VLOOKUP(Tabla1[[#This Row],[FECHA]],'RECAUDOS DE RESOLUCIONES'!A:D,4,FALSE),0)</f>
        <v>0</v>
      </c>
      <c r="P4830" s="9">
        <f>IFERROR(VLOOKUP(Tabla1[[#This Row],[FECHA]],'RECAUDOS DE RESOLUCIONES'!A:D,3,FALSE),0)</f>
        <v>0</v>
      </c>
      <c r="Q483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4830" s="9">
        <f>Tabla1[V. COMPARENDOS]-(Tabla1[V. EXONERACIONES]+Tabla1[[#This Row],[V. SIMIT CON RESOLUCION]]+Tabla1[[#This Row],[V. SIMIT SIN RESOLUCION]]+Tabla1[[#This Row],[V. RECAUDOS COMPARENDOS]]+Tabla1[[#This Row],[V. RECAUDOS RESOLUCIONES]])</f>
        <v>330364</v>
      </c>
      <c r="S4830" s="11">
        <f>IFERROR(VLOOKUP(Tabla1[[#This Row],[FECHA]],'RECAUDOS LOCALES'!A:D,4,FALSE),0)</f>
        <v>0</v>
      </c>
      <c r="T4830" s="9">
        <f>IFERROR(VLOOKUP(Tabla1[[#This Row],[FECHA]],'RECAUDOS LOCALES'!A:D,3,FALSE),0)</f>
        <v>0</v>
      </c>
      <c r="U4830" s="11">
        <f>IFERROR(VLOOKUP(Tabla1[[#This Row],[FECHA]],'RECAUDOS EXTERNOS'!A:D,4,FALSE),0)</f>
        <v>42</v>
      </c>
      <c r="V4830" s="9">
        <f>IFERROR(VLOOKUP(Tabla1[[#This Row],[FECHA]],'RECAUDOS EXTERNOS'!A:D,3,FALSE),0)</f>
        <v>15975800</v>
      </c>
    </row>
    <row r="4831" spans="1:22" x14ac:dyDescent="0.25">
      <c r="A4831" s="1">
        <v>42390</v>
      </c>
      <c r="B4831" s="3" t="s">
        <v>6</v>
      </c>
      <c r="C4831" s="2">
        <v>42370</v>
      </c>
      <c r="D4831" s="5">
        <f>YEAR(Tabla1[[#This Row],[FECHA]])</f>
        <v>2016</v>
      </c>
      <c r="E4831" s="5">
        <f>IFERROR(VLOOKUP(Tabla1[[#This Row],[FECHA]],'COMPARENDOS TOTALES'!A:D,4,FALSE),0)</f>
        <v>2</v>
      </c>
      <c r="F4831" s="9">
        <f>IFERROR(VLOOKUP(Tabla1[[#This Row],[FECHA]],'COMPARENDOS TOTALES'!A:D,3,FALSE),0)</f>
        <v>689456</v>
      </c>
      <c r="G4831" s="5">
        <f>IFERROR(VLOOKUP(Tabla1[[#This Row],[FECHA]],EXONERACIONES!A:D,4,FALSE),0)</f>
        <v>0</v>
      </c>
      <c r="H4831" s="9">
        <f>IFERROR(VLOOKUP(Tabla1[[#This Row],[FECHA]],EXONERACIONES!A:D,3,FALSE),0)</f>
        <v>0</v>
      </c>
      <c r="I4831" s="5">
        <f>IFERROR(VLOOKUP(Tabla1[[#This Row],[FECHA]],'SIMIT CON RES'!A:D,4,FALSE),0)</f>
        <v>0</v>
      </c>
      <c r="J4831" s="9">
        <f>IFERROR(VLOOKUP(Tabla1[[#This Row],[FECHA]],'SIMIT CON RES'!A:D,3,FALSE),0)</f>
        <v>0</v>
      </c>
      <c r="K4831">
        <f>IFERROR(VLOOKUP(Tabla1[[#This Row],[FECHA]],'SIMIT SIN RES'!A:D,4,FALSE),0)</f>
        <v>2</v>
      </c>
      <c r="L4831" s="9">
        <f>IFERROR(VLOOKUP(Tabla1[[#This Row],[FECHA]],'SIMIT SIN RES'!A:D,3,FALSE),0)</f>
        <v>689456</v>
      </c>
      <c r="M4831" s="5">
        <f>IFERROR(VLOOKUP(Tabla1[[#This Row],[FECHA]],'RECAUDOS DE COMPARENDOS'!A:D,4,FALSE),0)</f>
        <v>0</v>
      </c>
      <c r="N4831" s="9">
        <f>IFERROR(VLOOKUP(Tabla1[[#This Row],[FECHA]],'RECAUDOS DE COMPARENDOS'!A:D,3,FALSE),0)</f>
        <v>0</v>
      </c>
      <c r="O4831" s="5">
        <f>IFERROR(VLOOKUP(Tabla1[[#This Row],[FECHA]],'RECAUDOS DE RESOLUCIONES'!A:D,4,FALSE),0)</f>
        <v>0</v>
      </c>
      <c r="P4831" s="9">
        <f>IFERROR(VLOOKUP(Tabla1[[#This Row],[FECHA]],'RECAUDOS DE RESOLUCIONES'!A:D,3,FALSE),0)</f>
        <v>0</v>
      </c>
      <c r="Q483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83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831" s="11">
        <f>IFERROR(VLOOKUP(Tabla1[[#This Row],[FECHA]],'RECAUDOS LOCALES'!A:D,4,FALSE),0)</f>
        <v>0</v>
      </c>
      <c r="T4831" s="9">
        <f>IFERROR(VLOOKUP(Tabla1[[#This Row],[FECHA]],'RECAUDOS LOCALES'!A:D,3,FALSE),0)</f>
        <v>0</v>
      </c>
      <c r="U4831" s="11">
        <f>IFERROR(VLOOKUP(Tabla1[[#This Row],[FECHA]],'RECAUDOS EXTERNOS'!A:D,4,FALSE),0)</f>
        <v>33</v>
      </c>
      <c r="V4831" s="9">
        <f>IFERROR(VLOOKUP(Tabla1[[#This Row],[FECHA]],'RECAUDOS EXTERNOS'!A:D,3,FALSE),0)</f>
        <v>12355447</v>
      </c>
    </row>
    <row r="4832" spans="1:22" x14ac:dyDescent="0.25">
      <c r="A4832" s="1">
        <v>42391</v>
      </c>
      <c r="B4832" s="3" t="s">
        <v>0</v>
      </c>
      <c r="C4832" s="2">
        <v>42370</v>
      </c>
      <c r="D4832" s="5">
        <f>YEAR(Tabla1[[#This Row],[FECHA]])</f>
        <v>2016</v>
      </c>
      <c r="E4832" s="5">
        <f>IFERROR(VLOOKUP(Tabla1[[#This Row],[FECHA]],'COMPARENDOS TOTALES'!A:D,4,FALSE),0)</f>
        <v>7</v>
      </c>
      <c r="F4832" s="9">
        <f>IFERROR(VLOOKUP(Tabla1[[#This Row],[FECHA]],'COMPARENDOS TOTALES'!A:D,3,FALSE),0)</f>
        <v>3157131</v>
      </c>
      <c r="G4832" s="5">
        <f>IFERROR(VLOOKUP(Tabla1[[#This Row],[FECHA]],EXONERACIONES!A:D,4,FALSE),0)</f>
        <v>0</v>
      </c>
      <c r="H4832" s="9">
        <f>IFERROR(VLOOKUP(Tabla1[[#This Row],[FECHA]],EXONERACIONES!A:D,3,FALSE),0)</f>
        <v>0</v>
      </c>
      <c r="I4832" s="5">
        <f>IFERROR(VLOOKUP(Tabla1[[#This Row],[FECHA]],'SIMIT CON RES'!A:D,4,FALSE),0)</f>
        <v>0</v>
      </c>
      <c r="J4832" s="9">
        <f>IFERROR(VLOOKUP(Tabla1[[#This Row],[FECHA]],'SIMIT CON RES'!A:D,3,FALSE),0)</f>
        <v>0</v>
      </c>
      <c r="K4832">
        <f>IFERROR(VLOOKUP(Tabla1[[#This Row],[FECHA]],'SIMIT SIN RES'!A:D,4,FALSE),0)</f>
        <v>6</v>
      </c>
      <c r="L4832" s="9">
        <f>IFERROR(VLOOKUP(Tabla1[[#This Row],[FECHA]],'SIMIT SIN RES'!A:D,3,FALSE),0)</f>
        <v>2941676</v>
      </c>
      <c r="M4832" s="5">
        <f>IFERROR(VLOOKUP(Tabla1[[#This Row],[FECHA]],'RECAUDOS DE COMPARENDOS'!A:D,4,FALSE),0)</f>
        <v>0</v>
      </c>
      <c r="N4832" s="9">
        <f>IFERROR(VLOOKUP(Tabla1[[#This Row],[FECHA]],'RECAUDOS DE COMPARENDOS'!A:D,3,FALSE),0)</f>
        <v>0</v>
      </c>
      <c r="O4832" s="5">
        <f>IFERROR(VLOOKUP(Tabla1[[#This Row],[FECHA]],'RECAUDOS DE RESOLUCIONES'!A:D,4,FALSE),0)</f>
        <v>0</v>
      </c>
      <c r="P4832" s="9">
        <f>IFERROR(VLOOKUP(Tabla1[[#This Row],[FECHA]],'RECAUDOS DE RESOLUCIONES'!A:D,3,FALSE),0)</f>
        <v>0</v>
      </c>
      <c r="Q483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832" s="9">
        <f>Tabla1[V. COMPARENDOS]-(Tabla1[V. EXONERACIONES]+Tabla1[[#This Row],[V. SIMIT CON RESOLUCION]]+Tabla1[[#This Row],[V. SIMIT SIN RESOLUCION]]+Tabla1[[#This Row],[V. RECAUDOS COMPARENDOS]]+Tabla1[[#This Row],[V. RECAUDOS RESOLUCIONES]])</f>
        <v>215455</v>
      </c>
      <c r="S4832" s="11">
        <f>IFERROR(VLOOKUP(Tabla1[[#This Row],[FECHA]],'RECAUDOS LOCALES'!A:D,4,FALSE),0)</f>
        <v>0</v>
      </c>
      <c r="T4832" s="9">
        <f>IFERROR(VLOOKUP(Tabla1[[#This Row],[FECHA]],'RECAUDOS LOCALES'!A:D,3,FALSE),0)</f>
        <v>0</v>
      </c>
      <c r="U4832" s="11">
        <f>IFERROR(VLOOKUP(Tabla1[[#This Row],[FECHA]],'RECAUDOS EXTERNOS'!A:D,4,FALSE),0)</f>
        <v>41</v>
      </c>
      <c r="V4832" s="9">
        <f>IFERROR(VLOOKUP(Tabla1[[#This Row],[FECHA]],'RECAUDOS EXTERNOS'!A:D,3,FALSE),0)</f>
        <v>14732491</v>
      </c>
    </row>
    <row r="4833" spans="1:22" x14ac:dyDescent="0.25">
      <c r="A4833" s="1">
        <v>42392</v>
      </c>
      <c r="B4833" s="3" t="s">
        <v>5</v>
      </c>
      <c r="C4833" s="2">
        <v>42370</v>
      </c>
      <c r="D4833" s="5">
        <f>YEAR(Tabla1[[#This Row],[FECHA]])</f>
        <v>2016</v>
      </c>
      <c r="E4833" s="5">
        <f>IFERROR(VLOOKUP(Tabla1[[#This Row],[FECHA]],'COMPARENDOS TOTALES'!A:D,4,FALSE),0)</f>
        <v>4</v>
      </c>
      <c r="F4833" s="9">
        <f>IFERROR(VLOOKUP(Tabla1[[#This Row],[FECHA]],'COMPARENDOS TOTALES'!A:D,3,FALSE),0)</f>
        <v>1433493</v>
      </c>
      <c r="G4833" s="5">
        <f>IFERROR(VLOOKUP(Tabla1[[#This Row],[FECHA]],EXONERACIONES!A:D,4,FALSE),0)</f>
        <v>0</v>
      </c>
      <c r="H4833" s="9">
        <f>IFERROR(VLOOKUP(Tabla1[[#This Row],[FECHA]],EXONERACIONES!A:D,3,FALSE),0)</f>
        <v>0</v>
      </c>
      <c r="I4833" s="5">
        <f>IFERROR(VLOOKUP(Tabla1[[#This Row],[FECHA]],'SIMIT CON RES'!A:D,4,FALSE),0)</f>
        <v>0</v>
      </c>
      <c r="J4833" s="9">
        <f>IFERROR(VLOOKUP(Tabla1[[#This Row],[FECHA]],'SIMIT CON RES'!A:D,3,FALSE),0)</f>
        <v>0</v>
      </c>
      <c r="K4833">
        <f>IFERROR(VLOOKUP(Tabla1[[#This Row],[FECHA]],'SIMIT SIN RES'!A:D,4,FALSE),0)</f>
        <v>3</v>
      </c>
      <c r="L4833" s="9">
        <f>IFERROR(VLOOKUP(Tabla1[[#This Row],[FECHA]],'SIMIT SIN RES'!A:D,3,FALSE),0)</f>
        <v>1218038</v>
      </c>
      <c r="M4833" s="5">
        <f>IFERROR(VLOOKUP(Tabla1[[#This Row],[FECHA]],'RECAUDOS DE COMPARENDOS'!A:D,4,FALSE),0)</f>
        <v>0</v>
      </c>
      <c r="N4833" s="9">
        <f>IFERROR(VLOOKUP(Tabla1[[#This Row],[FECHA]],'RECAUDOS DE COMPARENDOS'!A:D,3,FALSE),0)</f>
        <v>0</v>
      </c>
      <c r="O4833" s="5">
        <f>IFERROR(VLOOKUP(Tabla1[[#This Row],[FECHA]],'RECAUDOS DE RESOLUCIONES'!A:D,4,FALSE),0)</f>
        <v>0</v>
      </c>
      <c r="P4833" s="9">
        <f>IFERROR(VLOOKUP(Tabla1[[#This Row],[FECHA]],'RECAUDOS DE RESOLUCIONES'!A:D,3,FALSE),0)</f>
        <v>0</v>
      </c>
      <c r="Q483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833" s="9">
        <f>Tabla1[V. COMPARENDOS]-(Tabla1[V. EXONERACIONES]+Tabla1[[#This Row],[V. SIMIT CON RESOLUCION]]+Tabla1[[#This Row],[V. SIMIT SIN RESOLUCION]]+Tabla1[[#This Row],[V. RECAUDOS COMPARENDOS]]+Tabla1[[#This Row],[V. RECAUDOS RESOLUCIONES]])</f>
        <v>215455</v>
      </c>
      <c r="S4833" s="11">
        <f>IFERROR(VLOOKUP(Tabla1[[#This Row],[FECHA]],'RECAUDOS LOCALES'!A:D,4,FALSE),0)</f>
        <v>0</v>
      </c>
      <c r="T4833" s="9">
        <f>IFERROR(VLOOKUP(Tabla1[[#This Row],[FECHA]],'RECAUDOS LOCALES'!A:D,3,FALSE),0)</f>
        <v>0</v>
      </c>
      <c r="U4833" s="11">
        <f>IFERROR(VLOOKUP(Tabla1[[#This Row],[FECHA]],'RECAUDOS EXTERNOS'!A:D,4,FALSE),0)</f>
        <v>2</v>
      </c>
      <c r="V4833" s="9">
        <f>IFERROR(VLOOKUP(Tabla1[[#This Row],[FECHA]],'RECAUDOS EXTERNOS'!A:D,3,FALSE),0)</f>
        <v>874397</v>
      </c>
    </row>
    <row r="4834" spans="1:22" x14ac:dyDescent="0.25">
      <c r="A4834" s="1">
        <v>42393</v>
      </c>
      <c r="B4834" s="3" t="s">
        <v>4</v>
      </c>
      <c r="C4834" s="2">
        <v>42370</v>
      </c>
      <c r="D4834" s="5">
        <f>YEAR(Tabla1[[#This Row],[FECHA]])</f>
        <v>2016</v>
      </c>
      <c r="E4834" s="5">
        <f>IFERROR(VLOOKUP(Tabla1[[#This Row],[FECHA]],'COMPARENDOS TOTALES'!A:D,4,FALSE),0)</f>
        <v>7</v>
      </c>
      <c r="F4834" s="9">
        <f>IFERROR(VLOOKUP(Tabla1[[#This Row],[FECHA]],'COMPARENDOS TOTALES'!A:D,3,FALSE),0)</f>
        <v>7698930</v>
      </c>
      <c r="G4834" s="5">
        <f>IFERROR(VLOOKUP(Tabla1[[#This Row],[FECHA]],EXONERACIONES!A:D,4,FALSE),0)</f>
        <v>0</v>
      </c>
      <c r="H4834" s="9">
        <f>IFERROR(VLOOKUP(Tabla1[[#This Row],[FECHA]],EXONERACIONES!A:D,3,FALSE),0)</f>
        <v>0</v>
      </c>
      <c r="I4834" s="5">
        <f>IFERROR(VLOOKUP(Tabla1[[#This Row],[FECHA]],'SIMIT CON RES'!A:D,4,FALSE),0)</f>
        <v>0</v>
      </c>
      <c r="J4834" s="9">
        <f>IFERROR(VLOOKUP(Tabla1[[#This Row],[FECHA]],'SIMIT CON RES'!A:D,3,FALSE),0)</f>
        <v>0</v>
      </c>
      <c r="K4834">
        <f>IFERROR(VLOOKUP(Tabla1[[#This Row],[FECHA]],'SIMIT SIN RES'!A:D,4,FALSE),0)</f>
        <v>7</v>
      </c>
      <c r="L4834" s="9">
        <f>IFERROR(VLOOKUP(Tabla1[[#This Row],[FECHA]],'SIMIT SIN RES'!A:D,3,FALSE),0)</f>
        <v>7698930</v>
      </c>
      <c r="M4834" s="5">
        <f>IFERROR(VLOOKUP(Tabla1[[#This Row],[FECHA]],'RECAUDOS DE COMPARENDOS'!A:D,4,FALSE),0)</f>
        <v>0</v>
      </c>
      <c r="N4834" s="9">
        <f>IFERROR(VLOOKUP(Tabla1[[#This Row],[FECHA]],'RECAUDOS DE COMPARENDOS'!A:D,3,FALSE),0)</f>
        <v>0</v>
      </c>
      <c r="O4834" s="5">
        <f>IFERROR(VLOOKUP(Tabla1[[#This Row],[FECHA]],'RECAUDOS DE RESOLUCIONES'!A:D,4,FALSE),0)</f>
        <v>0</v>
      </c>
      <c r="P4834" s="9">
        <f>IFERROR(VLOOKUP(Tabla1[[#This Row],[FECHA]],'RECAUDOS DE RESOLUCIONES'!A:D,3,FALSE),0)</f>
        <v>0</v>
      </c>
      <c r="Q483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83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834" s="11">
        <f>IFERROR(VLOOKUP(Tabla1[[#This Row],[FECHA]],'RECAUDOS LOCALES'!A:D,4,FALSE),0)</f>
        <v>0</v>
      </c>
      <c r="T4834" s="9">
        <f>IFERROR(VLOOKUP(Tabla1[[#This Row],[FECHA]],'RECAUDOS LOCALES'!A:D,3,FALSE),0)</f>
        <v>0</v>
      </c>
      <c r="U4834" s="11">
        <f>IFERROR(VLOOKUP(Tabla1[[#This Row],[FECHA]],'RECAUDOS EXTERNOS'!A:D,4,FALSE),0)</f>
        <v>0</v>
      </c>
      <c r="V4834" s="9">
        <f>IFERROR(VLOOKUP(Tabla1[[#This Row],[FECHA]],'RECAUDOS EXTERNOS'!A:D,3,FALSE),0)</f>
        <v>0</v>
      </c>
    </row>
    <row r="4835" spans="1:22" x14ac:dyDescent="0.25">
      <c r="A4835" s="1">
        <v>42394</v>
      </c>
      <c r="B4835" s="3" t="s">
        <v>1</v>
      </c>
      <c r="C4835" s="2">
        <v>42370</v>
      </c>
      <c r="D4835" s="5">
        <f>YEAR(Tabla1[[#This Row],[FECHA]])</f>
        <v>2016</v>
      </c>
      <c r="E4835" s="5">
        <f>IFERROR(VLOOKUP(Tabla1[[#This Row],[FECHA]],'COMPARENDOS TOTALES'!A:D,4,FALSE),0)</f>
        <v>0</v>
      </c>
      <c r="F4835" s="9">
        <f>IFERROR(VLOOKUP(Tabla1[[#This Row],[FECHA]],'COMPARENDOS TOTALES'!A:D,3,FALSE),0)</f>
        <v>0</v>
      </c>
      <c r="G4835" s="5">
        <f>IFERROR(VLOOKUP(Tabla1[[#This Row],[FECHA]],EXONERACIONES!A:D,4,FALSE),0)</f>
        <v>0</v>
      </c>
      <c r="H4835" s="9">
        <f>IFERROR(VLOOKUP(Tabla1[[#This Row],[FECHA]],EXONERACIONES!A:D,3,FALSE),0)</f>
        <v>0</v>
      </c>
      <c r="I4835" s="5">
        <f>IFERROR(VLOOKUP(Tabla1[[#This Row],[FECHA]],'SIMIT CON RES'!A:D,4,FALSE),0)</f>
        <v>0</v>
      </c>
      <c r="J4835" s="9">
        <f>IFERROR(VLOOKUP(Tabla1[[#This Row],[FECHA]],'SIMIT CON RES'!A:D,3,FALSE),0)</f>
        <v>0</v>
      </c>
      <c r="K4835">
        <f>IFERROR(VLOOKUP(Tabla1[[#This Row],[FECHA]],'SIMIT SIN RES'!A:D,4,FALSE),0)</f>
        <v>0</v>
      </c>
      <c r="L4835" s="9">
        <f>IFERROR(VLOOKUP(Tabla1[[#This Row],[FECHA]],'SIMIT SIN RES'!A:D,3,FALSE),0)</f>
        <v>0</v>
      </c>
      <c r="M4835" s="5">
        <f>IFERROR(VLOOKUP(Tabla1[[#This Row],[FECHA]],'RECAUDOS DE COMPARENDOS'!A:D,4,FALSE),0)</f>
        <v>0</v>
      </c>
      <c r="N4835" s="9">
        <f>IFERROR(VLOOKUP(Tabla1[[#This Row],[FECHA]],'RECAUDOS DE COMPARENDOS'!A:D,3,FALSE),0)</f>
        <v>0</v>
      </c>
      <c r="O4835" s="5">
        <f>IFERROR(VLOOKUP(Tabla1[[#This Row],[FECHA]],'RECAUDOS DE RESOLUCIONES'!A:D,4,FALSE),0)</f>
        <v>0</v>
      </c>
      <c r="P4835" s="9">
        <f>IFERROR(VLOOKUP(Tabla1[[#This Row],[FECHA]],'RECAUDOS DE RESOLUCIONES'!A:D,3,FALSE),0)</f>
        <v>0</v>
      </c>
      <c r="Q483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83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835" s="11">
        <f>IFERROR(VLOOKUP(Tabla1[[#This Row],[FECHA]],'RECAUDOS LOCALES'!A:D,4,FALSE),0)</f>
        <v>2</v>
      </c>
      <c r="T4835" s="9">
        <f>IFERROR(VLOOKUP(Tabla1[[#This Row],[FECHA]],'RECAUDOS LOCALES'!A:D,3,FALSE),0)</f>
        <v>372557</v>
      </c>
      <c r="U4835" s="11">
        <f>IFERROR(VLOOKUP(Tabla1[[#This Row],[FECHA]],'RECAUDOS EXTERNOS'!A:D,4,FALSE),0)</f>
        <v>29</v>
      </c>
      <c r="V4835" s="9">
        <f>IFERROR(VLOOKUP(Tabla1[[#This Row],[FECHA]],'RECAUDOS EXTERNOS'!A:D,3,FALSE),0)</f>
        <v>10998160</v>
      </c>
    </row>
    <row r="4836" spans="1:22" x14ac:dyDescent="0.25">
      <c r="A4836" s="1">
        <v>42395</v>
      </c>
      <c r="B4836" s="3" t="s">
        <v>2</v>
      </c>
      <c r="C4836" s="2">
        <v>42370</v>
      </c>
      <c r="D4836" s="5">
        <f>YEAR(Tabla1[[#This Row],[FECHA]])</f>
        <v>2016</v>
      </c>
      <c r="E4836" s="5">
        <f>IFERROR(VLOOKUP(Tabla1[[#This Row],[FECHA]],'COMPARENDOS TOTALES'!A:D,4,FALSE),0)</f>
        <v>2</v>
      </c>
      <c r="F4836" s="9">
        <f>IFERROR(VLOOKUP(Tabla1[[#This Row],[FECHA]],'COMPARENDOS TOTALES'!A:D,3,FALSE),0)</f>
        <v>367710</v>
      </c>
      <c r="G4836" s="5">
        <f>IFERROR(VLOOKUP(Tabla1[[#This Row],[FECHA]],EXONERACIONES!A:D,4,FALSE),0)</f>
        <v>0</v>
      </c>
      <c r="H4836" s="9">
        <f>IFERROR(VLOOKUP(Tabla1[[#This Row],[FECHA]],EXONERACIONES!A:D,3,FALSE),0)</f>
        <v>0</v>
      </c>
      <c r="I4836" s="5">
        <f>IFERROR(VLOOKUP(Tabla1[[#This Row],[FECHA]],'SIMIT CON RES'!A:D,4,FALSE),0)</f>
        <v>0</v>
      </c>
      <c r="J4836" s="9">
        <f>IFERROR(VLOOKUP(Tabla1[[#This Row],[FECHA]],'SIMIT CON RES'!A:D,3,FALSE),0)</f>
        <v>0</v>
      </c>
      <c r="K4836">
        <f>IFERROR(VLOOKUP(Tabla1[[#This Row],[FECHA]],'SIMIT SIN RES'!A:D,4,FALSE),0)</f>
        <v>2</v>
      </c>
      <c r="L4836" s="9">
        <f>IFERROR(VLOOKUP(Tabla1[[#This Row],[FECHA]],'SIMIT SIN RES'!A:D,3,FALSE),0)</f>
        <v>367710</v>
      </c>
      <c r="M4836" s="5">
        <f>IFERROR(VLOOKUP(Tabla1[[#This Row],[FECHA]],'RECAUDOS DE COMPARENDOS'!A:D,4,FALSE),0)</f>
        <v>0</v>
      </c>
      <c r="N4836" s="9">
        <f>IFERROR(VLOOKUP(Tabla1[[#This Row],[FECHA]],'RECAUDOS DE COMPARENDOS'!A:D,3,FALSE),0)</f>
        <v>0</v>
      </c>
      <c r="O4836" s="5">
        <f>IFERROR(VLOOKUP(Tabla1[[#This Row],[FECHA]],'RECAUDOS DE RESOLUCIONES'!A:D,4,FALSE),0)</f>
        <v>0</v>
      </c>
      <c r="P4836" s="9">
        <f>IFERROR(VLOOKUP(Tabla1[[#This Row],[FECHA]],'RECAUDOS DE RESOLUCIONES'!A:D,3,FALSE),0)</f>
        <v>0</v>
      </c>
      <c r="Q483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83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836" s="11">
        <f>IFERROR(VLOOKUP(Tabla1[[#This Row],[FECHA]],'RECAUDOS LOCALES'!A:D,4,FALSE),0)</f>
        <v>1</v>
      </c>
      <c r="T4836" s="9">
        <f>IFERROR(VLOOKUP(Tabla1[[#This Row],[FECHA]],'RECAUDOS LOCALES'!A:D,3,FALSE),0)</f>
        <v>240000</v>
      </c>
      <c r="U4836" s="11">
        <f>IFERROR(VLOOKUP(Tabla1[[#This Row],[FECHA]],'RECAUDOS EXTERNOS'!A:D,4,FALSE),0)</f>
        <v>34</v>
      </c>
      <c r="V4836" s="9">
        <f>IFERROR(VLOOKUP(Tabla1[[#This Row],[FECHA]],'RECAUDOS EXTERNOS'!A:D,3,FALSE),0)</f>
        <v>14337404</v>
      </c>
    </row>
    <row r="4837" spans="1:22" x14ac:dyDescent="0.25">
      <c r="A4837" s="1">
        <v>42396</v>
      </c>
      <c r="B4837" s="3" t="s">
        <v>3</v>
      </c>
      <c r="C4837" s="2">
        <v>42370</v>
      </c>
      <c r="D4837" s="5">
        <f>YEAR(Tabla1[[#This Row],[FECHA]])</f>
        <v>2016</v>
      </c>
      <c r="E4837" s="5">
        <f>IFERROR(VLOOKUP(Tabla1[[#This Row],[FECHA]],'COMPARENDOS TOTALES'!A:D,4,FALSE),0)</f>
        <v>3</v>
      </c>
      <c r="F4837" s="9">
        <f>IFERROR(VLOOKUP(Tabla1[[#This Row],[FECHA]],'COMPARENDOS TOTALES'!A:D,3,FALSE),0)</f>
        <v>712438</v>
      </c>
      <c r="G4837" s="5">
        <f>IFERROR(VLOOKUP(Tabla1[[#This Row],[FECHA]],EXONERACIONES!A:D,4,FALSE),0)</f>
        <v>0</v>
      </c>
      <c r="H4837" s="9">
        <f>IFERROR(VLOOKUP(Tabla1[[#This Row],[FECHA]],EXONERACIONES!A:D,3,FALSE),0)</f>
        <v>0</v>
      </c>
      <c r="I4837" s="5">
        <f>IFERROR(VLOOKUP(Tabla1[[#This Row],[FECHA]],'SIMIT CON RES'!A:D,4,FALSE),0)</f>
        <v>0</v>
      </c>
      <c r="J4837" s="9">
        <f>IFERROR(VLOOKUP(Tabla1[[#This Row],[FECHA]],'SIMIT CON RES'!A:D,3,FALSE),0)</f>
        <v>0</v>
      </c>
      <c r="K4837">
        <f>IFERROR(VLOOKUP(Tabla1[[#This Row],[FECHA]],'SIMIT SIN RES'!A:D,4,FALSE),0)</f>
        <v>3</v>
      </c>
      <c r="L4837" s="9">
        <f>IFERROR(VLOOKUP(Tabla1[[#This Row],[FECHA]],'SIMIT SIN RES'!A:D,3,FALSE),0)</f>
        <v>712438</v>
      </c>
      <c r="M4837" s="5">
        <f>IFERROR(VLOOKUP(Tabla1[[#This Row],[FECHA]],'RECAUDOS DE COMPARENDOS'!A:D,4,FALSE),0)</f>
        <v>0</v>
      </c>
      <c r="N4837" s="9">
        <f>IFERROR(VLOOKUP(Tabla1[[#This Row],[FECHA]],'RECAUDOS DE COMPARENDOS'!A:D,3,FALSE),0)</f>
        <v>0</v>
      </c>
      <c r="O4837" s="5">
        <f>IFERROR(VLOOKUP(Tabla1[[#This Row],[FECHA]],'RECAUDOS DE RESOLUCIONES'!A:D,4,FALSE),0)</f>
        <v>0</v>
      </c>
      <c r="P4837" s="9">
        <f>IFERROR(VLOOKUP(Tabla1[[#This Row],[FECHA]],'RECAUDOS DE RESOLUCIONES'!A:D,3,FALSE),0)</f>
        <v>0</v>
      </c>
      <c r="Q483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83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837" s="11">
        <f>IFERROR(VLOOKUP(Tabla1[[#This Row],[FECHA]],'RECAUDOS LOCALES'!A:D,4,FALSE),0)</f>
        <v>3</v>
      </c>
      <c r="T4837" s="9">
        <f>IFERROR(VLOOKUP(Tabla1[[#This Row],[FECHA]],'RECAUDOS LOCALES'!A:D,3,FALSE),0)</f>
        <v>1567400</v>
      </c>
      <c r="U4837" s="11">
        <f>IFERROR(VLOOKUP(Tabla1[[#This Row],[FECHA]],'RECAUDOS EXTERNOS'!A:D,4,FALSE),0)</f>
        <v>31</v>
      </c>
      <c r="V4837" s="9">
        <f>IFERROR(VLOOKUP(Tabla1[[#This Row],[FECHA]],'RECAUDOS EXTERNOS'!A:D,3,FALSE),0)</f>
        <v>11590957</v>
      </c>
    </row>
    <row r="4838" spans="1:22" x14ac:dyDescent="0.25">
      <c r="A4838" s="1">
        <v>42397</v>
      </c>
      <c r="B4838" s="3" t="s">
        <v>6</v>
      </c>
      <c r="C4838" s="2">
        <v>42370</v>
      </c>
      <c r="D4838" s="5">
        <f>YEAR(Tabla1[[#This Row],[FECHA]])</f>
        <v>2016</v>
      </c>
      <c r="E4838" s="5">
        <f>IFERROR(VLOOKUP(Tabla1[[#This Row],[FECHA]],'COMPARENDOS TOTALES'!A:D,4,FALSE),0)</f>
        <v>7</v>
      </c>
      <c r="F4838" s="9">
        <f>IFERROR(VLOOKUP(Tabla1[[#This Row],[FECHA]],'COMPARENDOS TOTALES'!A:D,3,FALSE),0)</f>
        <v>3631131</v>
      </c>
      <c r="G4838" s="5">
        <f>IFERROR(VLOOKUP(Tabla1[[#This Row],[FECHA]],EXONERACIONES!A:D,4,FALSE),0)</f>
        <v>0</v>
      </c>
      <c r="H4838" s="9">
        <f>IFERROR(VLOOKUP(Tabla1[[#This Row],[FECHA]],EXONERACIONES!A:D,3,FALSE),0)</f>
        <v>0</v>
      </c>
      <c r="I4838" s="5">
        <f>IFERROR(VLOOKUP(Tabla1[[#This Row],[FECHA]],'SIMIT CON RES'!A:D,4,FALSE),0)</f>
        <v>0</v>
      </c>
      <c r="J4838" s="9">
        <f>IFERROR(VLOOKUP(Tabla1[[#This Row],[FECHA]],'SIMIT CON RES'!A:D,3,FALSE),0)</f>
        <v>0</v>
      </c>
      <c r="K4838">
        <f>IFERROR(VLOOKUP(Tabla1[[#This Row],[FECHA]],'SIMIT SIN RES'!A:D,4,FALSE),0)</f>
        <v>7</v>
      </c>
      <c r="L4838" s="9">
        <f>IFERROR(VLOOKUP(Tabla1[[#This Row],[FECHA]],'SIMIT SIN RES'!A:D,3,FALSE),0)</f>
        <v>3631131</v>
      </c>
      <c r="M4838" s="5">
        <f>IFERROR(VLOOKUP(Tabla1[[#This Row],[FECHA]],'RECAUDOS DE COMPARENDOS'!A:D,4,FALSE),0)</f>
        <v>0</v>
      </c>
      <c r="N4838" s="9">
        <f>IFERROR(VLOOKUP(Tabla1[[#This Row],[FECHA]],'RECAUDOS DE COMPARENDOS'!A:D,3,FALSE),0)</f>
        <v>0</v>
      </c>
      <c r="O4838" s="5">
        <f>IFERROR(VLOOKUP(Tabla1[[#This Row],[FECHA]],'RECAUDOS DE RESOLUCIONES'!A:D,4,FALSE),0)</f>
        <v>0</v>
      </c>
      <c r="P4838" s="9">
        <f>IFERROR(VLOOKUP(Tabla1[[#This Row],[FECHA]],'RECAUDOS DE RESOLUCIONES'!A:D,3,FALSE),0)</f>
        <v>0</v>
      </c>
      <c r="Q483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83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838" s="11">
        <f>IFERROR(VLOOKUP(Tabla1[[#This Row],[FECHA]],'RECAUDOS LOCALES'!A:D,4,FALSE),0)</f>
        <v>4</v>
      </c>
      <c r="T4838" s="9">
        <f>IFERROR(VLOOKUP(Tabla1[[#This Row],[FECHA]],'RECAUDOS LOCALES'!A:D,3,FALSE),0)</f>
        <v>950100</v>
      </c>
      <c r="U4838" s="11">
        <f>IFERROR(VLOOKUP(Tabla1[[#This Row],[FECHA]],'RECAUDOS EXTERNOS'!A:D,4,FALSE),0)</f>
        <v>27</v>
      </c>
      <c r="V4838" s="9">
        <f>IFERROR(VLOOKUP(Tabla1[[#This Row],[FECHA]],'RECAUDOS EXTERNOS'!A:D,3,FALSE),0)</f>
        <v>9720234</v>
      </c>
    </row>
    <row r="4839" spans="1:22" x14ac:dyDescent="0.25">
      <c r="A4839" s="1">
        <v>42398</v>
      </c>
      <c r="B4839" s="3" t="s">
        <v>0</v>
      </c>
      <c r="C4839" s="2">
        <v>42370</v>
      </c>
      <c r="D4839" s="5">
        <f>YEAR(Tabla1[[#This Row],[FECHA]])</f>
        <v>2016</v>
      </c>
      <c r="E4839" s="5">
        <f>IFERROR(VLOOKUP(Tabla1[[#This Row],[FECHA]],'COMPARENDOS TOTALES'!A:D,4,FALSE),0)</f>
        <v>30</v>
      </c>
      <c r="F4839" s="9">
        <f>IFERROR(VLOOKUP(Tabla1[[#This Row],[FECHA]],'COMPARENDOS TOTALES'!A:D,3,FALSE),0)</f>
        <v>10312900</v>
      </c>
      <c r="G4839" s="5">
        <f>IFERROR(VLOOKUP(Tabla1[[#This Row],[FECHA]],EXONERACIONES!A:D,4,FALSE),0)</f>
        <v>0</v>
      </c>
      <c r="H4839" s="9">
        <f>IFERROR(VLOOKUP(Tabla1[[#This Row],[FECHA]],EXONERACIONES!A:D,3,FALSE),0)</f>
        <v>0</v>
      </c>
      <c r="I4839" s="5">
        <f>IFERROR(VLOOKUP(Tabla1[[#This Row],[FECHA]],'SIMIT CON RES'!A:D,4,FALSE),0)</f>
        <v>0</v>
      </c>
      <c r="J4839" s="9">
        <f>IFERROR(VLOOKUP(Tabla1[[#This Row],[FECHA]],'SIMIT CON RES'!A:D,3,FALSE),0)</f>
        <v>0</v>
      </c>
      <c r="K4839">
        <f>IFERROR(VLOOKUP(Tabla1[[#This Row],[FECHA]],'SIMIT SIN RES'!A:D,4,FALSE),0)</f>
        <v>24</v>
      </c>
      <c r="L4839" s="9">
        <f>IFERROR(VLOOKUP(Tabla1[[#This Row],[FECHA]],'SIMIT SIN RES'!A:D,3,FALSE),0)</f>
        <v>8618243</v>
      </c>
      <c r="M4839" s="5">
        <f>IFERROR(VLOOKUP(Tabla1[[#This Row],[FECHA]],'RECAUDOS DE COMPARENDOS'!A:D,4,FALSE),0)</f>
        <v>1</v>
      </c>
      <c r="N4839" s="9">
        <f>IFERROR(VLOOKUP(Tabla1[[#This Row],[FECHA]],'RECAUDOS DE COMPARENDOS'!A:D,3,FALSE),0)</f>
        <v>229556</v>
      </c>
      <c r="O4839" s="5">
        <f>IFERROR(VLOOKUP(Tabla1[[#This Row],[FECHA]],'RECAUDOS DE RESOLUCIONES'!A:D,4,FALSE),0)</f>
        <v>0</v>
      </c>
      <c r="P4839" s="9">
        <f>IFERROR(VLOOKUP(Tabla1[[#This Row],[FECHA]],'RECAUDOS DE RESOLUCIONES'!A:D,3,FALSE),0)</f>
        <v>0</v>
      </c>
      <c r="Q483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4839" s="9">
        <f>Tabla1[V. COMPARENDOS]-(Tabla1[V. EXONERACIONES]+Tabla1[[#This Row],[V. SIMIT CON RESOLUCION]]+Tabla1[[#This Row],[V. SIMIT SIN RESOLUCION]]+Tabla1[[#This Row],[V. RECAUDOS COMPARENDOS]]+Tabla1[[#This Row],[V. RECAUDOS RESOLUCIONES]])</f>
        <v>1465101</v>
      </c>
      <c r="S4839" s="11">
        <f>IFERROR(VLOOKUP(Tabla1[[#This Row],[FECHA]],'RECAUDOS LOCALES'!A:D,4,FALSE),0)</f>
        <v>0</v>
      </c>
      <c r="T4839" s="9">
        <f>IFERROR(VLOOKUP(Tabla1[[#This Row],[FECHA]],'RECAUDOS LOCALES'!A:D,3,FALSE),0)</f>
        <v>0</v>
      </c>
      <c r="U4839" s="11">
        <f>IFERROR(VLOOKUP(Tabla1[[#This Row],[FECHA]],'RECAUDOS EXTERNOS'!A:D,4,FALSE),0)</f>
        <v>38</v>
      </c>
      <c r="V4839" s="9">
        <f>IFERROR(VLOOKUP(Tabla1[[#This Row],[FECHA]],'RECAUDOS EXTERNOS'!A:D,3,FALSE),0)</f>
        <v>14547458</v>
      </c>
    </row>
    <row r="4840" spans="1:22" x14ac:dyDescent="0.25">
      <c r="A4840" s="1">
        <v>42399</v>
      </c>
      <c r="B4840" s="3" t="s">
        <v>5</v>
      </c>
      <c r="C4840" s="2">
        <v>42370</v>
      </c>
      <c r="D4840" s="5">
        <f>YEAR(Tabla1[[#This Row],[FECHA]])</f>
        <v>2016</v>
      </c>
      <c r="E4840" s="5">
        <f>IFERROR(VLOOKUP(Tabla1[[#This Row],[FECHA]],'COMPARENDOS TOTALES'!A:D,4,FALSE),0)</f>
        <v>4</v>
      </c>
      <c r="F4840" s="9">
        <f>IFERROR(VLOOKUP(Tabla1[[#This Row],[FECHA]],'COMPARENDOS TOTALES'!A:D,3,FALSE),0)</f>
        <v>9330625</v>
      </c>
      <c r="G4840" s="5">
        <f>IFERROR(VLOOKUP(Tabla1[[#This Row],[FECHA]],EXONERACIONES!A:D,4,FALSE),0)</f>
        <v>0</v>
      </c>
      <c r="H4840" s="9">
        <f>IFERROR(VLOOKUP(Tabla1[[#This Row],[FECHA]],EXONERACIONES!A:D,3,FALSE),0)</f>
        <v>0</v>
      </c>
      <c r="I4840" s="5">
        <f>IFERROR(VLOOKUP(Tabla1[[#This Row],[FECHA]],'SIMIT CON RES'!A:D,4,FALSE),0)</f>
        <v>0</v>
      </c>
      <c r="J4840" s="9">
        <f>IFERROR(VLOOKUP(Tabla1[[#This Row],[FECHA]],'SIMIT CON RES'!A:D,3,FALSE),0)</f>
        <v>0</v>
      </c>
      <c r="K4840">
        <f>IFERROR(VLOOKUP(Tabla1[[#This Row],[FECHA]],'SIMIT SIN RES'!A:D,4,FALSE),0)</f>
        <v>4</v>
      </c>
      <c r="L4840" s="9">
        <f>IFERROR(VLOOKUP(Tabla1[[#This Row],[FECHA]],'SIMIT SIN RES'!A:D,3,FALSE),0)</f>
        <v>9330625</v>
      </c>
      <c r="M4840" s="5">
        <f>IFERROR(VLOOKUP(Tabla1[[#This Row],[FECHA]],'RECAUDOS DE COMPARENDOS'!A:D,4,FALSE),0)</f>
        <v>0</v>
      </c>
      <c r="N4840" s="9">
        <f>IFERROR(VLOOKUP(Tabla1[[#This Row],[FECHA]],'RECAUDOS DE COMPARENDOS'!A:D,3,FALSE),0)</f>
        <v>0</v>
      </c>
      <c r="O4840" s="5">
        <f>IFERROR(VLOOKUP(Tabla1[[#This Row],[FECHA]],'RECAUDOS DE RESOLUCIONES'!A:D,4,FALSE),0)</f>
        <v>0</v>
      </c>
      <c r="P4840" s="9">
        <f>IFERROR(VLOOKUP(Tabla1[[#This Row],[FECHA]],'RECAUDOS DE RESOLUCIONES'!A:D,3,FALSE),0)</f>
        <v>0</v>
      </c>
      <c r="Q484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84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840" s="11">
        <f>IFERROR(VLOOKUP(Tabla1[[#This Row],[FECHA]],'RECAUDOS LOCALES'!A:D,4,FALSE),0)</f>
        <v>0</v>
      </c>
      <c r="T4840" s="9">
        <f>IFERROR(VLOOKUP(Tabla1[[#This Row],[FECHA]],'RECAUDOS LOCALES'!A:D,3,FALSE),0)</f>
        <v>0</v>
      </c>
      <c r="U4840" s="11">
        <f>IFERROR(VLOOKUP(Tabla1[[#This Row],[FECHA]],'RECAUDOS EXTERNOS'!A:D,4,FALSE),0)</f>
        <v>5</v>
      </c>
      <c r="V4840" s="9">
        <f>IFERROR(VLOOKUP(Tabla1[[#This Row],[FECHA]],'RECAUDOS EXTERNOS'!A:D,3,FALSE),0)</f>
        <v>1887616</v>
      </c>
    </row>
    <row r="4841" spans="1:22" x14ac:dyDescent="0.25">
      <c r="A4841" s="1">
        <v>42400</v>
      </c>
      <c r="B4841" s="3" t="s">
        <v>4</v>
      </c>
      <c r="C4841" s="2">
        <v>42370</v>
      </c>
      <c r="D4841" s="5">
        <f>YEAR(Tabla1[[#This Row],[FECHA]])</f>
        <v>2016</v>
      </c>
      <c r="E4841" s="5">
        <f>IFERROR(VLOOKUP(Tabla1[[#This Row],[FECHA]],'COMPARENDOS TOTALES'!A:D,4,FALSE),0)</f>
        <v>12</v>
      </c>
      <c r="F4841" s="9">
        <f>IFERROR(VLOOKUP(Tabla1[[#This Row],[FECHA]],'COMPARENDOS TOTALES'!A:D,3,FALSE),0)</f>
        <v>26038418</v>
      </c>
      <c r="G4841" s="5">
        <f>IFERROR(VLOOKUP(Tabla1[[#This Row],[FECHA]],EXONERACIONES!A:D,4,FALSE),0)</f>
        <v>0</v>
      </c>
      <c r="H4841" s="9">
        <f>IFERROR(VLOOKUP(Tabla1[[#This Row],[FECHA]],EXONERACIONES!A:D,3,FALSE),0)</f>
        <v>0</v>
      </c>
      <c r="I4841" s="5">
        <f>IFERROR(VLOOKUP(Tabla1[[#This Row],[FECHA]],'SIMIT CON RES'!A:D,4,FALSE),0)</f>
        <v>0</v>
      </c>
      <c r="J4841" s="9">
        <f>IFERROR(VLOOKUP(Tabla1[[#This Row],[FECHA]],'SIMIT CON RES'!A:D,3,FALSE),0)</f>
        <v>0</v>
      </c>
      <c r="K4841">
        <f>IFERROR(VLOOKUP(Tabla1[[#This Row],[FECHA]],'SIMIT SIN RES'!A:D,4,FALSE),0)</f>
        <v>11</v>
      </c>
      <c r="L4841" s="9">
        <f>IFERROR(VLOOKUP(Tabla1[[#This Row],[FECHA]],'SIMIT SIN RES'!A:D,3,FALSE),0)</f>
        <v>25693690</v>
      </c>
      <c r="M4841" s="5">
        <f>IFERROR(VLOOKUP(Tabla1[[#This Row],[FECHA]],'RECAUDOS DE COMPARENDOS'!A:D,4,FALSE),0)</f>
        <v>0</v>
      </c>
      <c r="N4841" s="9">
        <f>IFERROR(VLOOKUP(Tabla1[[#This Row],[FECHA]],'RECAUDOS DE COMPARENDOS'!A:D,3,FALSE),0)</f>
        <v>0</v>
      </c>
      <c r="O4841" s="5">
        <f>IFERROR(VLOOKUP(Tabla1[[#This Row],[FECHA]],'RECAUDOS DE RESOLUCIONES'!A:D,4,FALSE),0)</f>
        <v>0</v>
      </c>
      <c r="P4841" s="9">
        <f>IFERROR(VLOOKUP(Tabla1[[#This Row],[FECHA]],'RECAUDOS DE RESOLUCIONES'!A:D,3,FALSE),0)</f>
        <v>0</v>
      </c>
      <c r="Q484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841" s="9">
        <f>Tabla1[V. COMPARENDOS]-(Tabla1[V. EXONERACIONES]+Tabla1[[#This Row],[V. SIMIT CON RESOLUCION]]+Tabla1[[#This Row],[V. SIMIT SIN RESOLUCION]]+Tabla1[[#This Row],[V. RECAUDOS COMPARENDOS]]+Tabla1[[#This Row],[V. RECAUDOS RESOLUCIONES]])</f>
        <v>344728</v>
      </c>
      <c r="S4841" s="11">
        <f>IFERROR(VLOOKUP(Tabla1[[#This Row],[FECHA]],'RECAUDOS LOCALES'!A:D,4,FALSE),0)</f>
        <v>0</v>
      </c>
      <c r="T4841" s="9">
        <f>IFERROR(VLOOKUP(Tabla1[[#This Row],[FECHA]],'RECAUDOS LOCALES'!A:D,3,FALSE),0)</f>
        <v>0</v>
      </c>
      <c r="U4841" s="11">
        <f>IFERROR(VLOOKUP(Tabla1[[#This Row],[FECHA]],'RECAUDOS EXTERNOS'!A:D,4,FALSE),0)</f>
        <v>0</v>
      </c>
      <c r="V4841" s="9">
        <f>IFERROR(VLOOKUP(Tabla1[[#This Row],[FECHA]],'RECAUDOS EXTERNOS'!A:D,3,FALSE),0)</f>
        <v>0</v>
      </c>
    </row>
    <row r="4842" spans="1:22" x14ac:dyDescent="0.25">
      <c r="A4842" s="1">
        <v>42401</v>
      </c>
      <c r="B4842" s="3" t="s">
        <v>1</v>
      </c>
      <c r="C4842" s="2">
        <v>42401</v>
      </c>
      <c r="D4842" s="5">
        <f>YEAR(Tabla1[[#This Row],[FECHA]])</f>
        <v>2016</v>
      </c>
      <c r="E4842" s="5">
        <f>IFERROR(VLOOKUP(Tabla1[[#This Row],[FECHA]],'COMPARENDOS TOTALES'!A:D,4,FALSE),0)</f>
        <v>27</v>
      </c>
      <c r="F4842" s="9">
        <f>IFERROR(VLOOKUP(Tabla1[[#This Row],[FECHA]],'COMPARENDOS TOTALES'!A:D,3,FALSE),0)</f>
        <v>10212605</v>
      </c>
      <c r="G4842" s="5">
        <f>IFERROR(VLOOKUP(Tabla1[[#This Row],[FECHA]],EXONERACIONES!A:D,4,FALSE),0)</f>
        <v>0</v>
      </c>
      <c r="H4842" s="9">
        <f>IFERROR(VLOOKUP(Tabla1[[#This Row],[FECHA]],EXONERACIONES!A:D,3,FALSE),0)</f>
        <v>0</v>
      </c>
      <c r="I4842" s="5">
        <f>IFERROR(VLOOKUP(Tabla1[[#This Row],[FECHA]],'SIMIT CON RES'!A:D,4,FALSE),0)</f>
        <v>0</v>
      </c>
      <c r="J4842" s="9">
        <f>IFERROR(VLOOKUP(Tabla1[[#This Row],[FECHA]],'SIMIT CON RES'!A:D,3,FALSE),0)</f>
        <v>0</v>
      </c>
      <c r="K4842">
        <f>IFERROR(VLOOKUP(Tabla1[[#This Row],[FECHA]],'SIMIT SIN RES'!A:D,4,FALSE),0)</f>
        <v>24</v>
      </c>
      <c r="L4842" s="9">
        <f>IFERROR(VLOOKUP(Tabla1[[#This Row],[FECHA]],'SIMIT SIN RES'!A:D,3,FALSE),0)</f>
        <v>9307689</v>
      </c>
      <c r="M4842" s="5">
        <f>IFERROR(VLOOKUP(Tabla1[[#This Row],[FECHA]],'RECAUDOS DE COMPARENDOS'!A:D,4,FALSE),0)</f>
        <v>1</v>
      </c>
      <c r="N4842" s="9">
        <f>IFERROR(VLOOKUP(Tabla1[[#This Row],[FECHA]],'RECAUDOS DE COMPARENDOS'!A:D,3,FALSE),0)</f>
        <v>215456</v>
      </c>
      <c r="O4842" s="5">
        <f>IFERROR(VLOOKUP(Tabla1[[#This Row],[FECHA]],'RECAUDOS DE RESOLUCIONES'!A:D,4,FALSE),0)</f>
        <v>0</v>
      </c>
      <c r="P4842" s="9">
        <f>IFERROR(VLOOKUP(Tabla1[[#This Row],[FECHA]],'RECAUDOS DE RESOLUCIONES'!A:D,3,FALSE),0)</f>
        <v>0</v>
      </c>
      <c r="Q484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4842" s="9">
        <f>Tabla1[V. COMPARENDOS]-(Tabla1[V. EXONERACIONES]+Tabla1[[#This Row],[V. SIMIT CON RESOLUCION]]+Tabla1[[#This Row],[V. SIMIT SIN RESOLUCION]]+Tabla1[[#This Row],[V. RECAUDOS COMPARENDOS]]+Tabla1[[#This Row],[V. RECAUDOS RESOLUCIONES]])</f>
        <v>689460</v>
      </c>
      <c r="S4842" s="11">
        <f>IFERROR(VLOOKUP(Tabla1[[#This Row],[FECHA]],'RECAUDOS LOCALES'!A:D,4,FALSE),0)</f>
        <v>0</v>
      </c>
      <c r="T4842" s="9">
        <f>IFERROR(VLOOKUP(Tabla1[[#This Row],[FECHA]],'RECAUDOS LOCALES'!A:D,3,FALSE),0)</f>
        <v>0</v>
      </c>
      <c r="U4842" s="11">
        <f>IFERROR(VLOOKUP(Tabla1[[#This Row],[FECHA]],'RECAUDOS EXTERNOS'!A:D,4,FALSE),0)</f>
        <v>38</v>
      </c>
      <c r="V4842" s="9">
        <f>IFERROR(VLOOKUP(Tabla1[[#This Row],[FECHA]],'RECAUDOS EXTERNOS'!A:D,3,FALSE),0)</f>
        <v>13701729</v>
      </c>
    </row>
    <row r="4843" spans="1:22" x14ac:dyDescent="0.25">
      <c r="A4843" s="1">
        <v>42402</v>
      </c>
      <c r="B4843" s="3" t="s">
        <v>2</v>
      </c>
      <c r="C4843" s="2">
        <v>42401</v>
      </c>
      <c r="D4843" s="5">
        <f>YEAR(Tabla1[[#This Row],[FECHA]])</f>
        <v>2016</v>
      </c>
      <c r="E4843" s="5">
        <f>IFERROR(VLOOKUP(Tabla1[[#This Row],[FECHA]],'COMPARENDOS TOTALES'!A:D,4,FALSE),0)</f>
        <v>2</v>
      </c>
      <c r="F4843" s="9">
        <f>IFERROR(VLOOKUP(Tabla1[[#This Row],[FECHA]],'COMPARENDOS TOTALES'!A:D,3,FALSE),0)</f>
        <v>495546</v>
      </c>
      <c r="G4843" s="5">
        <f>IFERROR(VLOOKUP(Tabla1[[#This Row],[FECHA]],EXONERACIONES!A:D,4,FALSE),0)</f>
        <v>0</v>
      </c>
      <c r="H4843" s="9">
        <f>IFERROR(VLOOKUP(Tabla1[[#This Row],[FECHA]],EXONERACIONES!A:D,3,FALSE),0)</f>
        <v>0</v>
      </c>
      <c r="I4843" s="5">
        <f>IFERROR(VLOOKUP(Tabla1[[#This Row],[FECHA]],'SIMIT CON RES'!A:D,4,FALSE),0)</f>
        <v>0</v>
      </c>
      <c r="J4843" s="9">
        <f>IFERROR(VLOOKUP(Tabla1[[#This Row],[FECHA]],'SIMIT CON RES'!A:D,3,FALSE),0)</f>
        <v>0</v>
      </c>
      <c r="K4843">
        <f>IFERROR(VLOOKUP(Tabla1[[#This Row],[FECHA]],'SIMIT SIN RES'!A:D,4,FALSE),0)</f>
        <v>1</v>
      </c>
      <c r="L4843" s="9">
        <f>IFERROR(VLOOKUP(Tabla1[[#This Row],[FECHA]],'SIMIT SIN RES'!A:D,3,FALSE),0)</f>
        <v>344728</v>
      </c>
      <c r="M4843" s="5">
        <f>IFERROR(VLOOKUP(Tabla1[[#This Row],[FECHA]],'RECAUDOS DE COMPARENDOS'!A:D,4,FALSE),0)</f>
        <v>0</v>
      </c>
      <c r="N4843" s="9">
        <f>IFERROR(VLOOKUP(Tabla1[[#This Row],[FECHA]],'RECAUDOS DE COMPARENDOS'!A:D,3,FALSE),0)</f>
        <v>0</v>
      </c>
      <c r="O4843" s="5">
        <f>IFERROR(VLOOKUP(Tabla1[[#This Row],[FECHA]],'RECAUDOS DE RESOLUCIONES'!A:D,4,FALSE),0)</f>
        <v>0</v>
      </c>
      <c r="P4843" s="9">
        <f>IFERROR(VLOOKUP(Tabla1[[#This Row],[FECHA]],'RECAUDOS DE RESOLUCIONES'!A:D,3,FALSE),0)</f>
        <v>0</v>
      </c>
      <c r="Q484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843" s="9">
        <f>Tabla1[V. COMPARENDOS]-(Tabla1[V. EXONERACIONES]+Tabla1[[#This Row],[V. SIMIT CON RESOLUCION]]+Tabla1[[#This Row],[V. SIMIT SIN RESOLUCION]]+Tabla1[[#This Row],[V. RECAUDOS COMPARENDOS]]+Tabla1[[#This Row],[V. RECAUDOS RESOLUCIONES]])</f>
        <v>150818</v>
      </c>
      <c r="S4843" s="11">
        <f>IFERROR(VLOOKUP(Tabla1[[#This Row],[FECHA]],'RECAUDOS LOCALES'!A:D,4,FALSE),0)</f>
        <v>0</v>
      </c>
      <c r="T4843" s="9">
        <f>IFERROR(VLOOKUP(Tabla1[[#This Row],[FECHA]],'RECAUDOS LOCALES'!A:D,3,FALSE),0)</f>
        <v>0</v>
      </c>
      <c r="U4843" s="11">
        <f>IFERROR(VLOOKUP(Tabla1[[#This Row],[FECHA]],'RECAUDOS EXTERNOS'!A:D,4,FALSE),0)</f>
        <v>25</v>
      </c>
      <c r="V4843" s="9">
        <f>IFERROR(VLOOKUP(Tabla1[[#This Row],[FECHA]],'RECAUDOS EXTERNOS'!A:D,3,FALSE),0)</f>
        <v>8998870</v>
      </c>
    </row>
    <row r="4844" spans="1:22" x14ac:dyDescent="0.25">
      <c r="A4844" s="1">
        <v>42403</v>
      </c>
      <c r="B4844" s="3" t="s">
        <v>3</v>
      </c>
      <c r="C4844" s="2">
        <v>42401</v>
      </c>
      <c r="D4844" s="5">
        <f>YEAR(Tabla1[[#This Row],[FECHA]])</f>
        <v>2016</v>
      </c>
      <c r="E4844" s="5">
        <f>IFERROR(VLOOKUP(Tabla1[[#This Row],[FECHA]],'COMPARENDOS TOTALES'!A:D,4,FALSE),0)</f>
        <v>0</v>
      </c>
      <c r="F4844" s="9">
        <f>IFERROR(VLOOKUP(Tabla1[[#This Row],[FECHA]],'COMPARENDOS TOTALES'!A:D,3,FALSE),0)</f>
        <v>0</v>
      </c>
      <c r="G4844" s="5">
        <f>IFERROR(VLOOKUP(Tabla1[[#This Row],[FECHA]],EXONERACIONES!A:D,4,FALSE),0)</f>
        <v>0</v>
      </c>
      <c r="H4844" s="9">
        <f>IFERROR(VLOOKUP(Tabla1[[#This Row],[FECHA]],EXONERACIONES!A:D,3,FALSE),0)</f>
        <v>0</v>
      </c>
      <c r="I4844" s="5">
        <f>IFERROR(VLOOKUP(Tabla1[[#This Row],[FECHA]],'SIMIT CON RES'!A:D,4,FALSE),0)</f>
        <v>0</v>
      </c>
      <c r="J4844" s="9">
        <f>IFERROR(VLOOKUP(Tabla1[[#This Row],[FECHA]],'SIMIT CON RES'!A:D,3,FALSE),0)</f>
        <v>0</v>
      </c>
      <c r="K4844">
        <f>IFERROR(VLOOKUP(Tabla1[[#This Row],[FECHA]],'SIMIT SIN RES'!A:D,4,FALSE),0)</f>
        <v>0</v>
      </c>
      <c r="L4844" s="9">
        <f>IFERROR(VLOOKUP(Tabla1[[#This Row],[FECHA]],'SIMIT SIN RES'!A:D,3,FALSE),0)</f>
        <v>0</v>
      </c>
      <c r="M4844" s="5">
        <f>IFERROR(VLOOKUP(Tabla1[[#This Row],[FECHA]],'RECAUDOS DE COMPARENDOS'!A:D,4,FALSE),0)</f>
        <v>0</v>
      </c>
      <c r="N4844" s="9">
        <f>IFERROR(VLOOKUP(Tabla1[[#This Row],[FECHA]],'RECAUDOS DE COMPARENDOS'!A:D,3,FALSE),0)</f>
        <v>0</v>
      </c>
      <c r="O4844" s="5">
        <f>IFERROR(VLOOKUP(Tabla1[[#This Row],[FECHA]],'RECAUDOS DE RESOLUCIONES'!A:D,4,FALSE),0)</f>
        <v>0</v>
      </c>
      <c r="P4844" s="9">
        <f>IFERROR(VLOOKUP(Tabla1[[#This Row],[FECHA]],'RECAUDOS DE RESOLUCIONES'!A:D,3,FALSE),0)</f>
        <v>0</v>
      </c>
      <c r="Q484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84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844" s="11">
        <f>IFERROR(VLOOKUP(Tabla1[[#This Row],[FECHA]],'RECAUDOS LOCALES'!A:D,4,FALSE),0)</f>
        <v>0</v>
      </c>
      <c r="T4844" s="9">
        <f>IFERROR(VLOOKUP(Tabla1[[#This Row],[FECHA]],'RECAUDOS LOCALES'!A:D,3,FALSE),0)</f>
        <v>0</v>
      </c>
      <c r="U4844" s="11">
        <f>IFERROR(VLOOKUP(Tabla1[[#This Row],[FECHA]],'RECAUDOS EXTERNOS'!A:D,4,FALSE),0)</f>
        <v>23</v>
      </c>
      <c r="V4844" s="9">
        <f>IFERROR(VLOOKUP(Tabla1[[#This Row],[FECHA]],'RECAUDOS EXTERNOS'!A:D,3,FALSE),0)</f>
        <v>9116662</v>
      </c>
    </row>
    <row r="4845" spans="1:22" x14ac:dyDescent="0.25">
      <c r="A4845" s="1">
        <v>42404</v>
      </c>
      <c r="B4845" s="3" t="s">
        <v>6</v>
      </c>
      <c r="C4845" s="2">
        <v>42401</v>
      </c>
      <c r="D4845" s="5">
        <f>YEAR(Tabla1[[#This Row],[FECHA]])</f>
        <v>2016</v>
      </c>
      <c r="E4845" s="5">
        <f>IFERROR(VLOOKUP(Tabla1[[#This Row],[FECHA]],'COMPARENDOS TOTALES'!A:D,4,FALSE),0)</f>
        <v>1</v>
      </c>
      <c r="F4845" s="9">
        <f>IFERROR(VLOOKUP(Tabla1[[#This Row],[FECHA]],'COMPARENDOS TOTALES'!A:D,3,FALSE),0)</f>
        <v>430909</v>
      </c>
      <c r="G4845" s="5">
        <f>IFERROR(VLOOKUP(Tabla1[[#This Row],[FECHA]],EXONERACIONES!A:D,4,FALSE),0)</f>
        <v>0</v>
      </c>
      <c r="H4845" s="9">
        <f>IFERROR(VLOOKUP(Tabla1[[#This Row],[FECHA]],EXONERACIONES!A:D,3,FALSE),0)</f>
        <v>0</v>
      </c>
      <c r="I4845" s="5">
        <f>IFERROR(VLOOKUP(Tabla1[[#This Row],[FECHA]],'SIMIT CON RES'!A:D,4,FALSE),0)</f>
        <v>0</v>
      </c>
      <c r="J4845" s="9">
        <f>IFERROR(VLOOKUP(Tabla1[[#This Row],[FECHA]],'SIMIT CON RES'!A:D,3,FALSE),0)</f>
        <v>0</v>
      </c>
      <c r="K4845">
        <f>IFERROR(VLOOKUP(Tabla1[[#This Row],[FECHA]],'SIMIT SIN RES'!A:D,4,FALSE),0)</f>
        <v>0</v>
      </c>
      <c r="L4845" s="9">
        <f>IFERROR(VLOOKUP(Tabla1[[#This Row],[FECHA]],'SIMIT SIN RES'!A:D,3,FALSE),0)</f>
        <v>0</v>
      </c>
      <c r="M4845" s="5">
        <f>IFERROR(VLOOKUP(Tabla1[[#This Row],[FECHA]],'RECAUDOS DE COMPARENDOS'!A:D,4,FALSE),0)</f>
        <v>0</v>
      </c>
      <c r="N4845" s="9">
        <f>IFERROR(VLOOKUP(Tabla1[[#This Row],[FECHA]],'RECAUDOS DE COMPARENDOS'!A:D,3,FALSE),0)</f>
        <v>0</v>
      </c>
      <c r="O4845" s="5">
        <f>IFERROR(VLOOKUP(Tabla1[[#This Row],[FECHA]],'RECAUDOS DE RESOLUCIONES'!A:D,4,FALSE),0)</f>
        <v>0</v>
      </c>
      <c r="P4845" s="9">
        <f>IFERROR(VLOOKUP(Tabla1[[#This Row],[FECHA]],'RECAUDOS DE RESOLUCIONES'!A:D,3,FALSE),0)</f>
        <v>0</v>
      </c>
      <c r="Q484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845" s="9">
        <f>Tabla1[V. COMPARENDOS]-(Tabla1[V. EXONERACIONES]+Tabla1[[#This Row],[V. SIMIT CON RESOLUCION]]+Tabla1[[#This Row],[V. SIMIT SIN RESOLUCION]]+Tabla1[[#This Row],[V. RECAUDOS COMPARENDOS]]+Tabla1[[#This Row],[V. RECAUDOS RESOLUCIONES]])</f>
        <v>430909</v>
      </c>
      <c r="S4845" s="11">
        <f>IFERROR(VLOOKUP(Tabla1[[#This Row],[FECHA]],'RECAUDOS LOCALES'!A:D,4,FALSE),0)</f>
        <v>0</v>
      </c>
      <c r="T4845" s="9">
        <f>IFERROR(VLOOKUP(Tabla1[[#This Row],[FECHA]],'RECAUDOS LOCALES'!A:D,3,FALSE),0)</f>
        <v>0</v>
      </c>
      <c r="U4845" s="11">
        <f>IFERROR(VLOOKUP(Tabla1[[#This Row],[FECHA]],'RECAUDOS EXTERNOS'!A:D,4,FALSE),0)</f>
        <v>360</v>
      </c>
      <c r="V4845" s="9">
        <f>IFERROR(VLOOKUP(Tabla1[[#This Row],[FECHA]],'RECAUDOS EXTERNOS'!A:D,3,FALSE),0)</f>
        <v>134259904</v>
      </c>
    </row>
    <row r="4846" spans="1:22" x14ac:dyDescent="0.25">
      <c r="A4846" s="1">
        <v>42405</v>
      </c>
      <c r="B4846" s="3" t="s">
        <v>0</v>
      </c>
      <c r="C4846" s="2">
        <v>42401</v>
      </c>
      <c r="D4846" s="5">
        <f>YEAR(Tabla1[[#This Row],[FECHA]])</f>
        <v>2016</v>
      </c>
      <c r="E4846" s="5">
        <f>IFERROR(VLOOKUP(Tabla1[[#This Row],[FECHA]],'COMPARENDOS TOTALES'!A:D,4,FALSE),0)</f>
        <v>47</v>
      </c>
      <c r="F4846" s="9">
        <f>IFERROR(VLOOKUP(Tabla1[[#This Row],[FECHA]],'COMPARENDOS TOTALES'!A:D,3,FALSE),0)</f>
        <v>15782885</v>
      </c>
      <c r="G4846" s="5">
        <f>IFERROR(VLOOKUP(Tabla1[[#This Row],[FECHA]],EXONERACIONES!A:D,4,FALSE),0)</f>
        <v>0</v>
      </c>
      <c r="H4846" s="9">
        <f>IFERROR(VLOOKUP(Tabla1[[#This Row],[FECHA]],EXONERACIONES!A:D,3,FALSE),0)</f>
        <v>0</v>
      </c>
      <c r="I4846" s="5">
        <f>IFERROR(VLOOKUP(Tabla1[[#This Row],[FECHA]],'SIMIT CON RES'!A:D,4,FALSE),0)</f>
        <v>0</v>
      </c>
      <c r="J4846" s="9">
        <f>IFERROR(VLOOKUP(Tabla1[[#This Row],[FECHA]],'SIMIT CON RES'!A:D,3,FALSE),0)</f>
        <v>0</v>
      </c>
      <c r="K4846">
        <f>IFERROR(VLOOKUP(Tabla1[[#This Row],[FECHA]],'SIMIT SIN RES'!A:D,4,FALSE),0)</f>
        <v>42</v>
      </c>
      <c r="L4846" s="9">
        <f>IFERROR(VLOOKUP(Tabla1[[#This Row],[FECHA]],'SIMIT SIN RES'!A:D,3,FALSE),0)</f>
        <v>14317783</v>
      </c>
      <c r="M4846" s="5">
        <f>IFERROR(VLOOKUP(Tabla1[[#This Row],[FECHA]],'RECAUDOS DE COMPARENDOS'!A:D,4,FALSE),0)</f>
        <v>2</v>
      </c>
      <c r="N4846" s="9">
        <f>IFERROR(VLOOKUP(Tabla1[[#This Row],[FECHA]],'RECAUDOS DE COMPARENDOS'!A:D,3,FALSE),0)</f>
        <v>430912</v>
      </c>
      <c r="O4846" s="5">
        <f>IFERROR(VLOOKUP(Tabla1[[#This Row],[FECHA]],'RECAUDOS DE RESOLUCIONES'!A:D,4,FALSE),0)</f>
        <v>0</v>
      </c>
      <c r="P4846" s="9">
        <f>IFERROR(VLOOKUP(Tabla1[[#This Row],[FECHA]],'RECAUDOS DE RESOLUCIONES'!A:D,3,FALSE),0)</f>
        <v>0</v>
      </c>
      <c r="Q484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4846" s="9">
        <f>Tabla1[V. COMPARENDOS]-(Tabla1[V. EXONERACIONES]+Tabla1[[#This Row],[V. SIMIT CON RESOLUCION]]+Tabla1[[#This Row],[V. SIMIT SIN RESOLUCION]]+Tabla1[[#This Row],[V. RECAUDOS COMPARENDOS]]+Tabla1[[#This Row],[V. RECAUDOS RESOLUCIONES]])</f>
        <v>1034190</v>
      </c>
      <c r="S4846" s="11">
        <f>IFERROR(VLOOKUP(Tabla1[[#This Row],[FECHA]],'RECAUDOS LOCALES'!A:D,4,FALSE),0)</f>
        <v>0</v>
      </c>
      <c r="T4846" s="9">
        <f>IFERROR(VLOOKUP(Tabla1[[#This Row],[FECHA]],'RECAUDOS LOCALES'!A:D,3,FALSE),0)</f>
        <v>0</v>
      </c>
      <c r="U4846" s="11">
        <f>IFERROR(VLOOKUP(Tabla1[[#This Row],[FECHA]],'RECAUDOS EXTERNOS'!A:D,4,FALSE),0)</f>
        <v>110</v>
      </c>
      <c r="V4846" s="9">
        <f>IFERROR(VLOOKUP(Tabla1[[#This Row],[FECHA]],'RECAUDOS EXTERNOS'!A:D,3,FALSE),0)</f>
        <v>39146023</v>
      </c>
    </row>
    <row r="4847" spans="1:22" x14ac:dyDescent="0.25">
      <c r="A4847" s="1">
        <v>42406</v>
      </c>
      <c r="B4847" s="3" t="s">
        <v>5</v>
      </c>
      <c r="C4847" s="2">
        <v>42401</v>
      </c>
      <c r="D4847" s="5">
        <f>YEAR(Tabla1[[#This Row],[FECHA]])</f>
        <v>2016</v>
      </c>
      <c r="E4847" s="5">
        <f>IFERROR(VLOOKUP(Tabla1[[#This Row],[FECHA]],'COMPARENDOS TOTALES'!A:D,4,FALSE),0)</f>
        <v>12</v>
      </c>
      <c r="F4847" s="9">
        <f>IFERROR(VLOOKUP(Tabla1[[#This Row],[FECHA]],'COMPARENDOS TOTALES'!A:D,3,FALSE),0)</f>
        <v>12754940</v>
      </c>
      <c r="G4847" s="5">
        <f>IFERROR(VLOOKUP(Tabla1[[#This Row],[FECHA]],EXONERACIONES!A:D,4,FALSE),0)</f>
        <v>0</v>
      </c>
      <c r="H4847" s="9">
        <f>IFERROR(VLOOKUP(Tabla1[[#This Row],[FECHA]],EXONERACIONES!A:D,3,FALSE),0)</f>
        <v>0</v>
      </c>
      <c r="I4847" s="5">
        <f>IFERROR(VLOOKUP(Tabla1[[#This Row],[FECHA]],'SIMIT CON RES'!A:D,4,FALSE),0)</f>
        <v>0</v>
      </c>
      <c r="J4847" s="9">
        <f>IFERROR(VLOOKUP(Tabla1[[#This Row],[FECHA]],'SIMIT CON RES'!A:D,3,FALSE),0)</f>
        <v>0</v>
      </c>
      <c r="K4847">
        <f>IFERROR(VLOOKUP(Tabla1[[#This Row],[FECHA]],'SIMIT SIN RES'!A:D,4,FALSE),0)</f>
        <v>12</v>
      </c>
      <c r="L4847" s="9">
        <f>IFERROR(VLOOKUP(Tabla1[[#This Row],[FECHA]],'SIMIT SIN RES'!A:D,3,FALSE),0)</f>
        <v>12754940</v>
      </c>
      <c r="M4847" s="5">
        <f>IFERROR(VLOOKUP(Tabla1[[#This Row],[FECHA]],'RECAUDOS DE COMPARENDOS'!A:D,4,FALSE),0)</f>
        <v>0</v>
      </c>
      <c r="N4847" s="9">
        <f>IFERROR(VLOOKUP(Tabla1[[#This Row],[FECHA]],'RECAUDOS DE COMPARENDOS'!A:D,3,FALSE),0)</f>
        <v>0</v>
      </c>
      <c r="O4847" s="5">
        <f>IFERROR(VLOOKUP(Tabla1[[#This Row],[FECHA]],'RECAUDOS DE RESOLUCIONES'!A:D,4,FALSE),0)</f>
        <v>0</v>
      </c>
      <c r="P4847" s="9">
        <f>IFERROR(VLOOKUP(Tabla1[[#This Row],[FECHA]],'RECAUDOS DE RESOLUCIONES'!A:D,3,FALSE),0)</f>
        <v>0</v>
      </c>
      <c r="Q484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84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847" s="11">
        <f>IFERROR(VLOOKUP(Tabla1[[#This Row],[FECHA]],'RECAUDOS LOCALES'!A:D,4,FALSE),0)</f>
        <v>0</v>
      </c>
      <c r="T4847" s="9">
        <f>IFERROR(VLOOKUP(Tabla1[[#This Row],[FECHA]],'RECAUDOS LOCALES'!A:D,3,FALSE),0)</f>
        <v>0</v>
      </c>
      <c r="U4847" s="11">
        <f>IFERROR(VLOOKUP(Tabla1[[#This Row],[FECHA]],'RECAUDOS EXTERNOS'!A:D,4,FALSE),0)</f>
        <v>0</v>
      </c>
      <c r="V4847" s="9">
        <f>IFERROR(VLOOKUP(Tabla1[[#This Row],[FECHA]],'RECAUDOS EXTERNOS'!A:D,3,FALSE),0)</f>
        <v>0</v>
      </c>
    </row>
    <row r="4848" spans="1:22" x14ac:dyDescent="0.25">
      <c r="A4848" s="1">
        <v>42407</v>
      </c>
      <c r="B4848" s="3" t="s">
        <v>4</v>
      </c>
      <c r="C4848" s="2">
        <v>42401</v>
      </c>
      <c r="D4848" s="5">
        <f>YEAR(Tabla1[[#This Row],[FECHA]])</f>
        <v>2016</v>
      </c>
      <c r="E4848" s="5">
        <f>IFERROR(VLOOKUP(Tabla1[[#This Row],[FECHA]],'COMPARENDOS TOTALES'!A:D,4,FALSE),0)</f>
        <v>12</v>
      </c>
      <c r="F4848" s="9">
        <f>IFERROR(VLOOKUP(Tabla1[[#This Row],[FECHA]],'COMPARENDOS TOTALES'!A:D,3,FALSE),0)</f>
        <v>20683675</v>
      </c>
      <c r="G4848" s="5">
        <f>IFERROR(VLOOKUP(Tabla1[[#This Row],[FECHA]],EXONERACIONES!A:D,4,FALSE),0)</f>
        <v>0</v>
      </c>
      <c r="H4848" s="9">
        <f>IFERROR(VLOOKUP(Tabla1[[#This Row],[FECHA]],EXONERACIONES!A:D,3,FALSE),0)</f>
        <v>0</v>
      </c>
      <c r="I4848" s="5">
        <f>IFERROR(VLOOKUP(Tabla1[[#This Row],[FECHA]],'SIMIT CON RES'!A:D,4,FALSE),0)</f>
        <v>0</v>
      </c>
      <c r="J4848" s="9">
        <f>IFERROR(VLOOKUP(Tabla1[[#This Row],[FECHA]],'SIMIT CON RES'!A:D,3,FALSE),0)</f>
        <v>0</v>
      </c>
      <c r="K4848">
        <f>IFERROR(VLOOKUP(Tabla1[[#This Row],[FECHA]],'SIMIT SIN RES'!A:D,4,FALSE),0)</f>
        <v>11</v>
      </c>
      <c r="L4848" s="9">
        <f>IFERROR(VLOOKUP(Tabla1[[#This Row],[FECHA]],'SIMIT SIN RES'!A:D,3,FALSE),0)</f>
        <v>20338945</v>
      </c>
      <c r="M4848" s="5">
        <f>IFERROR(VLOOKUP(Tabla1[[#This Row],[FECHA]],'RECAUDOS DE COMPARENDOS'!A:D,4,FALSE),0)</f>
        <v>0</v>
      </c>
      <c r="N4848" s="9">
        <f>IFERROR(VLOOKUP(Tabla1[[#This Row],[FECHA]],'RECAUDOS DE COMPARENDOS'!A:D,3,FALSE),0)</f>
        <v>0</v>
      </c>
      <c r="O4848" s="5">
        <f>IFERROR(VLOOKUP(Tabla1[[#This Row],[FECHA]],'RECAUDOS DE RESOLUCIONES'!A:D,4,FALSE),0)</f>
        <v>0</v>
      </c>
      <c r="P4848" s="9">
        <f>IFERROR(VLOOKUP(Tabla1[[#This Row],[FECHA]],'RECAUDOS DE RESOLUCIONES'!A:D,3,FALSE),0)</f>
        <v>0</v>
      </c>
      <c r="Q484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848" s="9">
        <f>Tabla1[V. COMPARENDOS]-(Tabla1[V. EXONERACIONES]+Tabla1[[#This Row],[V. SIMIT CON RESOLUCION]]+Tabla1[[#This Row],[V. SIMIT SIN RESOLUCION]]+Tabla1[[#This Row],[V. RECAUDOS COMPARENDOS]]+Tabla1[[#This Row],[V. RECAUDOS RESOLUCIONES]])</f>
        <v>344730</v>
      </c>
      <c r="S4848" s="11">
        <f>IFERROR(VLOOKUP(Tabla1[[#This Row],[FECHA]],'RECAUDOS LOCALES'!A:D,4,FALSE),0)</f>
        <v>0</v>
      </c>
      <c r="T4848" s="9">
        <f>IFERROR(VLOOKUP(Tabla1[[#This Row],[FECHA]],'RECAUDOS LOCALES'!A:D,3,FALSE),0)</f>
        <v>0</v>
      </c>
      <c r="U4848" s="11">
        <f>IFERROR(VLOOKUP(Tabla1[[#This Row],[FECHA]],'RECAUDOS EXTERNOS'!A:D,4,FALSE),0)</f>
        <v>1</v>
      </c>
      <c r="V4848" s="9">
        <f>IFERROR(VLOOKUP(Tabla1[[#This Row],[FECHA]],'RECAUDOS EXTERNOS'!A:D,3,FALSE),0)</f>
        <v>437016</v>
      </c>
    </row>
    <row r="4849" spans="1:22" x14ac:dyDescent="0.25">
      <c r="A4849" s="1">
        <v>42408</v>
      </c>
      <c r="B4849" s="3" t="s">
        <v>1</v>
      </c>
      <c r="C4849" s="2">
        <v>42401</v>
      </c>
      <c r="D4849" s="5">
        <f>YEAR(Tabla1[[#This Row],[FECHA]])</f>
        <v>2016</v>
      </c>
      <c r="E4849" s="5">
        <f>IFERROR(VLOOKUP(Tabla1[[#This Row],[FECHA]],'COMPARENDOS TOTALES'!A:D,4,FALSE),0)</f>
        <v>3</v>
      </c>
      <c r="F4849" s="9">
        <f>IFERROR(VLOOKUP(Tabla1[[#This Row],[FECHA]],'COMPARENDOS TOTALES'!A:D,3,FALSE),0)</f>
        <v>1378911</v>
      </c>
      <c r="G4849" s="5">
        <f>IFERROR(VLOOKUP(Tabla1[[#This Row],[FECHA]],EXONERACIONES!A:D,4,FALSE),0)</f>
        <v>0</v>
      </c>
      <c r="H4849" s="9">
        <f>IFERROR(VLOOKUP(Tabla1[[#This Row],[FECHA]],EXONERACIONES!A:D,3,FALSE),0)</f>
        <v>0</v>
      </c>
      <c r="I4849" s="5">
        <f>IFERROR(VLOOKUP(Tabla1[[#This Row],[FECHA]],'SIMIT CON RES'!A:D,4,FALSE),0)</f>
        <v>0</v>
      </c>
      <c r="J4849" s="9">
        <f>IFERROR(VLOOKUP(Tabla1[[#This Row],[FECHA]],'SIMIT CON RES'!A:D,3,FALSE),0)</f>
        <v>0</v>
      </c>
      <c r="K4849">
        <f>IFERROR(VLOOKUP(Tabla1[[#This Row],[FECHA]],'SIMIT SIN RES'!A:D,4,FALSE),0)</f>
        <v>3</v>
      </c>
      <c r="L4849" s="9">
        <f>IFERROR(VLOOKUP(Tabla1[[#This Row],[FECHA]],'SIMIT SIN RES'!A:D,3,FALSE),0)</f>
        <v>1378911</v>
      </c>
      <c r="M4849" s="5">
        <f>IFERROR(VLOOKUP(Tabla1[[#This Row],[FECHA]],'RECAUDOS DE COMPARENDOS'!A:D,4,FALSE),0)</f>
        <v>0</v>
      </c>
      <c r="N4849" s="9">
        <f>IFERROR(VLOOKUP(Tabla1[[#This Row],[FECHA]],'RECAUDOS DE COMPARENDOS'!A:D,3,FALSE),0)</f>
        <v>0</v>
      </c>
      <c r="O4849" s="5">
        <f>IFERROR(VLOOKUP(Tabla1[[#This Row],[FECHA]],'RECAUDOS DE RESOLUCIONES'!A:D,4,FALSE),0)</f>
        <v>0</v>
      </c>
      <c r="P4849" s="9">
        <f>IFERROR(VLOOKUP(Tabla1[[#This Row],[FECHA]],'RECAUDOS DE RESOLUCIONES'!A:D,3,FALSE),0)</f>
        <v>0</v>
      </c>
      <c r="Q484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84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849" s="11">
        <f>IFERROR(VLOOKUP(Tabla1[[#This Row],[FECHA]],'RECAUDOS LOCALES'!A:D,4,FALSE),0)</f>
        <v>0</v>
      </c>
      <c r="T4849" s="9">
        <f>IFERROR(VLOOKUP(Tabla1[[#This Row],[FECHA]],'RECAUDOS LOCALES'!A:D,3,FALSE),0)</f>
        <v>0</v>
      </c>
      <c r="U4849" s="11">
        <f>IFERROR(VLOOKUP(Tabla1[[#This Row],[FECHA]],'RECAUDOS EXTERNOS'!A:D,4,FALSE),0)</f>
        <v>193</v>
      </c>
      <c r="V4849" s="9">
        <f>IFERROR(VLOOKUP(Tabla1[[#This Row],[FECHA]],'RECAUDOS EXTERNOS'!A:D,3,FALSE),0)</f>
        <v>72435038</v>
      </c>
    </row>
    <row r="4850" spans="1:22" x14ac:dyDescent="0.25">
      <c r="A4850" s="1">
        <v>42409</v>
      </c>
      <c r="B4850" s="3" t="s">
        <v>2</v>
      </c>
      <c r="C4850" s="2">
        <v>42401</v>
      </c>
      <c r="D4850" s="5">
        <f>YEAR(Tabla1[[#This Row],[FECHA]])</f>
        <v>2016</v>
      </c>
      <c r="E4850" s="5">
        <f>IFERROR(VLOOKUP(Tabla1[[#This Row],[FECHA]],'COMPARENDOS TOTALES'!A:D,4,FALSE),0)</f>
        <v>45</v>
      </c>
      <c r="F4850" s="9">
        <f>IFERROR(VLOOKUP(Tabla1[[#This Row],[FECHA]],'COMPARENDOS TOTALES'!A:D,3,FALSE),0)</f>
        <v>15081933</v>
      </c>
      <c r="G4850" s="5">
        <f>IFERROR(VLOOKUP(Tabla1[[#This Row],[FECHA]],EXONERACIONES!A:D,4,FALSE),0)</f>
        <v>0</v>
      </c>
      <c r="H4850" s="9">
        <f>IFERROR(VLOOKUP(Tabla1[[#This Row],[FECHA]],EXONERACIONES!A:D,3,FALSE),0)</f>
        <v>0</v>
      </c>
      <c r="I4850" s="5">
        <f>IFERROR(VLOOKUP(Tabla1[[#This Row],[FECHA]],'SIMIT CON RES'!A:D,4,FALSE),0)</f>
        <v>0</v>
      </c>
      <c r="J4850" s="9">
        <f>IFERROR(VLOOKUP(Tabla1[[#This Row],[FECHA]],'SIMIT CON RES'!A:D,3,FALSE),0)</f>
        <v>0</v>
      </c>
      <c r="K4850">
        <f>IFERROR(VLOOKUP(Tabla1[[#This Row],[FECHA]],'SIMIT SIN RES'!A:D,4,FALSE),0)</f>
        <v>39</v>
      </c>
      <c r="L4850" s="9">
        <f>IFERROR(VLOOKUP(Tabla1[[#This Row],[FECHA]],'SIMIT SIN RES'!A:D,3,FALSE),0)</f>
        <v>13444470</v>
      </c>
      <c r="M4850" s="5">
        <f>IFERROR(VLOOKUP(Tabla1[[#This Row],[FECHA]],'RECAUDOS DE COMPARENDOS'!A:D,4,FALSE),0)</f>
        <v>0</v>
      </c>
      <c r="N4850" s="9">
        <f>IFERROR(VLOOKUP(Tabla1[[#This Row],[FECHA]],'RECAUDOS DE COMPARENDOS'!A:D,3,FALSE),0)</f>
        <v>0</v>
      </c>
      <c r="O4850" s="5">
        <f>IFERROR(VLOOKUP(Tabla1[[#This Row],[FECHA]],'RECAUDOS DE RESOLUCIONES'!A:D,4,FALSE),0)</f>
        <v>0</v>
      </c>
      <c r="P4850" s="9">
        <f>IFERROR(VLOOKUP(Tabla1[[#This Row],[FECHA]],'RECAUDOS DE RESOLUCIONES'!A:D,3,FALSE),0)</f>
        <v>0</v>
      </c>
      <c r="Q485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4850" s="9">
        <f>Tabla1[V. COMPARENDOS]-(Tabla1[V. EXONERACIONES]+Tabla1[[#This Row],[V. SIMIT CON RESOLUCION]]+Tabla1[[#This Row],[V. SIMIT SIN RESOLUCION]]+Tabla1[[#This Row],[V. RECAUDOS COMPARENDOS]]+Tabla1[[#This Row],[V. RECAUDOS RESOLUCIONES]])</f>
        <v>1637463</v>
      </c>
      <c r="S4850" s="11">
        <f>IFERROR(VLOOKUP(Tabla1[[#This Row],[FECHA]],'RECAUDOS LOCALES'!A:D,4,FALSE),0)</f>
        <v>0</v>
      </c>
      <c r="T4850" s="9">
        <f>IFERROR(VLOOKUP(Tabla1[[#This Row],[FECHA]],'RECAUDOS LOCALES'!A:D,3,FALSE),0)</f>
        <v>0</v>
      </c>
      <c r="U4850" s="11">
        <f>IFERROR(VLOOKUP(Tabla1[[#This Row],[FECHA]],'RECAUDOS EXTERNOS'!A:D,4,FALSE),0)</f>
        <v>195</v>
      </c>
      <c r="V4850" s="9">
        <f>IFERROR(VLOOKUP(Tabla1[[#This Row],[FECHA]],'RECAUDOS EXTERNOS'!A:D,3,FALSE),0)</f>
        <v>74325492</v>
      </c>
    </row>
    <row r="4851" spans="1:22" x14ac:dyDescent="0.25">
      <c r="A4851" s="1">
        <v>42410</v>
      </c>
      <c r="B4851" s="3" t="s">
        <v>3</v>
      </c>
      <c r="C4851" s="2">
        <v>42401</v>
      </c>
      <c r="D4851" s="5">
        <f>YEAR(Tabla1[[#This Row],[FECHA]])</f>
        <v>2016</v>
      </c>
      <c r="E4851" s="5">
        <f>IFERROR(VLOOKUP(Tabla1[[#This Row],[FECHA]],'COMPARENDOS TOTALES'!A:D,4,FALSE),0)</f>
        <v>7</v>
      </c>
      <c r="F4851" s="9">
        <f>IFERROR(VLOOKUP(Tabla1[[#This Row],[FECHA]],'COMPARENDOS TOTALES'!A:D,3,FALSE),0)</f>
        <v>3631130</v>
      </c>
      <c r="G4851" s="5">
        <f>IFERROR(VLOOKUP(Tabla1[[#This Row],[FECHA]],EXONERACIONES!A:D,4,FALSE),0)</f>
        <v>0</v>
      </c>
      <c r="H4851" s="9">
        <f>IFERROR(VLOOKUP(Tabla1[[#This Row],[FECHA]],EXONERACIONES!A:D,3,FALSE),0)</f>
        <v>0</v>
      </c>
      <c r="I4851" s="5">
        <f>IFERROR(VLOOKUP(Tabla1[[#This Row],[FECHA]],'SIMIT CON RES'!A:D,4,FALSE),0)</f>
        <v>0</v>
      </c>
      <c r="J4851" s="9">
        <f>IFERROR(VLOOKUP(Tabla1[[#This Row],[FECHA]],'SIMIT CON RES'!A:D,3,FALSE),0)</f>
        <v>0</v>
      </c>
      <c r="K4851">
        <f>IFERROR(VLOOKUP(Tabla1[[#This Row],[FECHA]],'SIMIT SIN RES'!A:D,4,FALSE),0)</f>
        <v>7</v>
      </c>
      <c r="L4851" s="9">
        <f>IFERROR(VLOOKUP(Tabla1[[#This Row],[FECHA]],'SIMIT SIN RES'!A:D,3,FALSE),0)</f>
        <v>3631130</v>
      </c>
      <c r="M4851" s="5">
        <f>IFERROR(VLOOKUP(Tabla1[[#This Row],[FECHA]],'RECAUDOS DE COMPARENDOS'!A:D,4,FALSE),0)</f>
        <v>0</v>
      </c>
      <c r="N4851" s="9">
        <f>IFERROR(VLOOKUP(Tabla1[[#This Row],[FECHA]],'RECAUDOS DE COMPARENDOS'!A:D,3,FALSE),0)</f>
        <v>0</v>
      </c>
      <c r="O4851" s="5">
        <f>IFERROR(VLOOKUP(Tabla1[[#This Row],[FECHA]],'RECAUDOS DE RESOLUCIONES'!A:D,4,FALSE),0)</f>
        <v>0</v>
      </c>
      <c r="P4851" s="9">
        <f>IFERROR(VLOOKUP(Tabla1[[#This Row],[FECHA]],'RECAUDOS DE RESOLUCIONES'!A:D,3,FALSE),0)</f>
        <v>0</v>
      </c>
      <c r="Q485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85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851" s="11">
        <f>IFERROR(VLOOKUP(Tabla1[[#This Row],[FECHA]],'RECAUDOS LOCALES'!A:D,4,FALSE),0)</f>
        <v>0</v>
      </c>
      <c r="T4851" s="9">
        <f>IFERROR(VLOOKUP(Tabla1[[#This Row],[FECHA]],'RECAUDOS LOCALES'!A:D,3,FALSE),0)</f>
        <v>0</v>
      </c>
      <c r="U4851" s="11">
        <f>IFERROR(VLOOKUP(Tabla1[[#This Row],[FECHA]],'RECAUDOS EXTERNOS'!A:D,4,FALSE),0)</f>
        <v>52</v>
      </c>
      <c r="V4851" s="9">
        <f>IFERROR(VLOOKUP(Tabla1[[#This Row],[FECHA]],'RECAUDOS EXTERNOS'!A:D,3,FALSE),0)</f>
        <v>20296933</v>
      </c>
    </row>
    <row r="4852" spans="1:22" x14ac:dyDescent="0.25">
      <c r="A4852" s="1">
        <v>42411</v>
      </c>
      <c r="B4852" s="3" t="s">
        <v>6</v>
      </c>
      <c r="C4852" s="2">
        <v>42401</v>
      </c>
      <c r="D4852" s="5">
        <f>YEAR(Tabla1[[#This Row],[FECHA]])</f>
        <v>2016</v>
      </c>
      <c r="E4852" s="5">
        <f>IFERROR(VLOOKUP(Tabla1[[#This Row],[FECHA]],'COMPARENDOS TOTALES'!A:D,4,FALSE),0)</f>
        <v>5</v>
      </c>
      <c r="F4852" s="9">
        <f>IFERROR(VLOOKUP(Tabla1[[#This Row],[FECHA]],'COMPARENDOS TOTALES'!A:D,3,FALSE),0)</f>
        <v>2757825</v>
      </c>
      <c r="G4852" s="5">
        <f>IFERROR(VLOOKUP(Tabla1[[#This Row],[FECHA]],EXONERACIONES!A:D,4,FALSE),0)</f>
        <v>0</v>
      </c>
      <c r="H4852" s="9">
        <f>IFERROR(VLOOKUP(Tabla1[[#This Row],[FECHA]],EXONERACIONES!A:D,3,FALSE),0)</f>
        <v>0</v>
      </c>
      <c r="I4852" s="5">
        <f>IFERROR(VLOOKUP(Tabla1[[#This Row],[FECHA]],'SIMIT CON RES'!A:D,4,FALSE),0)</f>
        <v>0</v>
      </c>
      <c r="J4852" s="9">
        <f>IFERROR(VLOOKUP(Tabla1[[#This Row],[FECHA]],'SIMIT CON RES'!A:D,3,FALSE),0)</f>
        <v>0</v>
      </c>
      <c r="K4852">
        <f>IFERROR(VLOOKUP(Tabla1[[#This Row],[FECHA]],'SIMIT SIN RES'!A:D,4,FALSE),0)</f>
        <v>3</v>
      </c>
      <c r="L4852" s="9">
        <f>IFERROR(VLOOKUP(Tabla1[[#This Row],[FECHA]],'SIMIT SIN RES'!A:D,3,FALSE),0)</f>
        <v>2068365</v>
      </c>
      <c r="M4852" s="5">
        <f>IFERROR(VLOOKUP(Tabla1[[#This Row],[FECHA]],'RECAUDOS DE COMPARENDOS'!A:D,4,FALSE),0)</f>
        <v>0</v>
      </c>
      <c r="N4852" s="9">
        <f>IFERROR(VLOOKUP(Tabla1[[#This Row],[FECHA]],'RECAUDOS DE COMPARENDOS'!A:D,3,FALSE),0)</f>
        <v>0</v>
      </c>
      <c r="O4852" s="5">
        <f>IFERROR(VLOOKUP(Tabla1[[#This Row],[FECHA]],'RECAUDOS DE RESOLUCIONES'!A:D,4,FALSE),0)</f>
        <v>0</v>
      </c>
      <c r="P4852" s="9">
        <f>IFERROR(VLOOKUP(Tabla1[[#This Row],[FECHA]],'RECAUDOS DE RESOLUCIONES'!A:D,3,FALSE),0)</f>
        <v>0</v>
      </c>
      <c r="Q485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4852" s="9">
        <f>Tabla1[V. COMPARENDOS]-(Tabla1[V. EXONERACIONES]+Tabla1[[#This Row],[V. SIMIT CON RESOLUCION]]+Tabla1[[#This Row],[V. SIMIT SIN RESOLUCION]]+Tabla1[[#This Row],[V. RECAUDOS COMPARENDOS]]+Tabla1[[#This Row],[V. RECAUDOS RESOLUCIONES]])</f>
        <v>689460</v>
      </c>
      <c r="S4852" s="11">
        <f>IFERROR(VLOOKUP(Tabla1[[#This Row],[FECHA]],'RECAUDOS LOCALES'!A:D,4,FALSE),0)</f>
        <v>0</v>
      </c>
      <c r="T4852" s="9">
        <f>IFERROR(VLOOKUP(Tabla1[[#This Row],[FECHA]],'RECAUDOS LOCALES'!A:D,3,FALSE),0)</f>
        <v>0</v>
      </c>
      <c r="U4852" s="11">
        <f>IFERROR(VLOOKUP(Tabla1[[#This Row],[FECHA]],'RECAUDOS EXTERNOS'!A:D,4,FALSE),0)</f>
        <v>48</v>
      </c>
      <c r="V4852" s="9">
        <f>IFERROR(VLOOKUP(Tabla1[[#This Row],[FECHA]],'RECAUDOS EXTERNOS'!A:D,3,FALSE),0)</f>
        <v>19510007</v>
      </c>
    </row>
    <row r="4853" spans="1:22" x14ac:dyDescent="0.25">
      <c r="A4853" s="1">
        <v>42412</v>
      </c>
      <c r="B4853" s="3" t="s">
        <v>0</v>
      </c>
      <c r="C4853" s="2">
        <v>42401</v>
      </c>
      <c r="D4853" s="5">
        <f>YEAR(Tabla1[[#This Row],[FECHA]])</f>
        <v>2016</v>
      </c>
      <c r="E4853" s="5">
        <f>IFERROR(VLOOKUP(Tabla1[[#This Row],[FECHA]],'COMPARENDOS TOTALES'!A:D,4,FALSE),0)</f>
        <v>5</v>
      </c>
      <c r="F4853" s="9">
        <f>IFERROR(VLOOKUP(Tabla1[[#This Row],[FECHA]],'COMPARENDOS TOTALES'!A:D,3,FALSE),0)</f>
        <v>1723650</v>
      </c>
      <c r="G4853" s="5">
        <f>IFERROR(VLOOKUP(Tabla1[[#This Row],[FECHA]],EXONERACIONES!A:D,4,FALSE),0)</f>
        <v>0</v>
      </c>
      <c r="H4853" s="9">
        <f>IFERROR(VLOOKUP(Tabla1[[#This Row],[FECHA]],EXONERACIONES!A:D,3,FALSE),0)</f>
        <v>0</v>
      </c>
      <c r="I4853" s="5">
        <f>IFERROR(VLOOKUP(Tabla1[[#This Row],[FECHA]],'SIMIT CON RES'!A:D,4,FALSE),0)</f>
        <v>0</v>
      </c>
      <c r="J4853" s="9">
        <f>IFERROR(VLOOKUP(Tabla1[[#This Row],[FECHA]],'SIMIT CON RES'!A:D,3,FALSE),0)</f>
        <v>0</v>
      </c>
      <c r="K4853">
        <f>IFERROR(VLOOKUP(Tabla1[[#This Row],[FECHA]],'SIMIT SIN RES'!A:D,4,FALSE),0)</f>
        <v>4</v>
      </c>
      <c r="L4853" s="9">
        <f>IFERROR(VLOOKUP(Tabla1[[#This Row],[FECHA]],'SIMIT SIN RES'!A:D,3,FALSE),0)</f>
        <v>1378920</v>
      </c>
      <c r="M4853" s="5">
        <f>IFERROR(VLOOKUP(Tabla1[[#This Row],[FECHA]],'RECAUDOS DE COMPARENDOS'!A:D,4,FALSE),0)</f>
        <v>0</v>
      </c>
      <c r="N4853" s="9">
        <f>IFERROR(VLOOKUP(Tabla1[[#This Row],[FECHA]],'RECAUDOS DE COMPARENDOS'!A:D,3,FALSE),0)</f>
        <v>0</v>
      </c>
      <c r="O4853" s="5">
        <f>IFERROR(VLOOKUP(Tabla1[[#This Row],[FECHA]],'RECAUDOS DE RESOLUCIONES'!A:D,4,FALSE),0)</f>
        <v>0</v>
      </c>
      <c r="P4853" s="9">
        <f>IFERROR(VLOOKUP(Tabla1[[#This Row],[FECHA]],'RECAUDOS DE RESOLUCIONES'!A:D,3,FALSE),0)</f>
        <v>0</v>
      </c>
      <c r="Q485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853" s="9">
        <f>Tabla1[V. COMPARENDOS]-(Tabla1[V. EXONERACIONES]+Tabla1[[#This Row],[V. SIMIT CON RESOLUCION]]+Tabla1[[#This Row],[V. SIMIT SIN RESOLUCION]]+Tabla1[[#This Row],[V. RECAUDOS COMPARENDOS]]+Tabla1[[#This Row],[V. RECAUDOS RESOLUCIONES]])</f>
        <v>344730</v>
      </c>
      <c r="S4853" s="11">
        <f>IFERROR(VLOOKUP(Tabla1[[#This Row],[FECHA]],'RECAUDOS LOCALES'!A:D,4,FALSE),0)</f>
        <v>0</v>
      </c>
      <c r="T4853" s="9">
        <f>IFERROR(VLOOKUP(Tabla1[[#This Row],[FECHA]],'RECAUDOS LOCALES'!A:D,3,FALSE),0)</f>
        <v>0</v>
      </c>
      <c r="U4853" s="11">
        <f>IFERROR(VLOOKUP(Tabla1[[#This Row],[FECHA]],'RECAUDOS EXTERNOS'!A:D,4,FALSE),0)</f>
        <v>66</v>
      </c>
      <c r="V4853" s="9">
        <f>IFERROR(VLOOKUP(Tabla1[[#This Row],[FECHA]],'RECAUDOS EXTERNOS'!A:D,3,FALSE),0)</f>
        <v>27484720</v>
      </c>
    </row>
    <row r="4854" spans="1:22" x14ac:dyDescent="0.25">
      <c r="A4854" s="1">
        <v>42413</v>
      </c>
      <c r="B4854" s="3" t="s">
        <v>5</v>
      </c>
      <c r="C4854" s="2">
        <v>42401</v>
      </c>
      <c r="D4854" s="5">
        <f>YEAR(Tabla1[[#This Row],[FECHA]])</f>
        <v>2016</v>
      </c>
      <c r="E4854" s="5">
        <f>IFERROR(VLOOKUP(Tabla1[[#This Row],[FECHA]],'COMPARENDOS TOTALES'!A:D,4,FALSE),0)</f>
        <v>0</v>
      </c>
      <c r="F4854" s="9">
        <f>IFERROR(VLOOKUP(Tabla1[[#This Row],[FECHA]],'COMPARENDOS TOTALES'!A:D,3,FALSE),0)</f>
        <v>0</v>
      </c>
      <c r="G4854" s="5">
        <f>IFERROR(VLOOKUP(Tabla1[[#This Row],[FECHA]],EXONERACIONES!A:D,4,FALSE),0)</f>
        <v>0</v>
      </c>
      <c r="H4854" s="9">
        <f>IFERROR(VLOOKUP(Tabla1[[#This Row],[FECHA]],EXONERACIONES!A:D,3,FALSE),0)</f>
        <v>0</v>
      </c>
      <c r="I4854" s="5">
        <f>IFERROR(VLOOKUP(Tabla1[[#This Row],[FECHA]],'SIMIT CON RES'!A:D,4,FALSE),0)</f>
        <v>0</v>
      </c>
      <c r="J4854" s="9">
        <f>IFERROR(VLOOKUP(Tabla1[[#This Row],[FECHA]],'SIMIT CON RES'!A:D,3,FALSE),0)</f>
        <v>0</v>
      </c>
      <c r="K4854">
        <f>IFERROR(VLOOKUP(Tabla1[[#This Row],[FECHA]],'SIMIT SIN RES'!A:D,4,FALSE),0)</f>
        <v>0</v>
      </c>
      <c r="L4854" s="9">
        <f>IFERROR(VLOOKUP(Tabla1[[#This Row],[FECHA]],'SIMIT SIN RES'!A:D,3,FALSE),0)</f>
        <v>0</v>
      </c>
      <c r="M4854" s="5">
        <f>IFERROR(VLOOKUP(Tabla1[[#This Row],[FECHA]],'RECAUDOS DE COMPARENDOS'!A:D,4,FALSE),0)</f>
        <v>0</v>
      </c>
      <c r="N4854" s="9">
        <f>IFERROR(VLOOKUP(Tabla1[[#This Row],[FECHA]],'RECAUDOS DE COMPARENDOS'!A:D,3,FALSE),0)</f>
        <v>0</v>
      </c>
      <c r="O4854" s="5">
        <f>IFERROR(VLOOKUP(Tabla1[[#This Row],[FECHA]],'RECAUDOS DE RESOLUCIONES'!A:D,4,FALSE),0)</f>
        <v>0</v>
      </c>
      <c r="P4854" s="9">
        <f>IFERROR(VLOOKUP(Tabla1[[#This Row],[FECHA]],'RECAUDOS DE RESOLUCIONES'!A:D,3,FALSE),0)</f>
        <v>0</v>
      </c>
      <c r="Q485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85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854" s="11">
        <f>IFERROR(VLOOKUP(Tabla1[[#This Row],[FECHA]],'RECAUDOS LOCALES'!A:D,4,FALSE),0)</f>
        <v>0</v>
      </c>
      <c r="T4854" s="9">
        <f>IFERROR(VLOOKUP(Tabla1[[#This Row],[FECHA]],'RECAUDOS LOCALES'!A:D,3,FALSE),0)</f>
        <v>0</v>
      </c>
      <c r="U4854" s="11">
        <f>IFERROR(VLOOKUP(Tabla1[[#This Row],[FECHA]],'RECAUDOS EXTERNOS'!A:D,4,FALSE),0)</f>
        <v>9</v>
      </c>
      <c r="V4854" s="9">
        <f>IFERROR(VLOOKUP(Tabla1[[#This Row],[FECHA]],'RECAUDOS EXTERNOS'!A:D,3,FALSE),0)</f>
        <v>4067241</v>
      </c>
    </row>
    <row r="4855" spans="1:22" x14ac:dyDescent="0.25">
      <c r="A4855" s="1">
        <v>42414</v>
      </c>
      <c r="B4855" s="3" t="s">
        <v>4</v>
      </c>
      <c r="C4855" s="2">
        <v>42401</v>
      </c>
      <c r="D4855" s="5">
        <f>YEAR(Tabla1[[#This Row],[FECHA]])</f>
        <v>2016</v>
      </c>
      <c r="E4855" s="5">
        <f>IFERROR(VLOOKUP(Tabla1[[#This Row],[FECHA]],'COMPARENDOS TOTALES'!A:D,4,FALSE),0)</f>
        <v>4</v>
      </c>
      <c r="F4855" s="9">
        <f>IFERROR(VLOOKUP(Tabla1[[#This Row],[FECHA]],'COMPARENDOS TOTALES'!A:D,3,FALSE),0)</f>
        <v>34817478</v>
      </c>
      <c r="G4855" s="5">
        <f>IFERROR(VLOOKUP(Tabla1[[#This Row],[FECHA]],EXONERACIONES!A:D,4,FALSE),0)</f>
        <v>0</v>
      </c>
      <c r="H4855" s="9">
        <f>IFERROR(VLOOKUP(Tabla1[[#This Row],[FECHA]],EXONERACIONES!A:D,3,FALSE),0)</f>
        <v>0</v>
      </c>
      <c r="I4855" s="5">
        <f>IFERROR(VLOOKUP(Tabla1[[#This Row],[FECHA]],'SIMIT CON RES'!A:D,4,FALSE),0)</f>
        <v>0</v>
      </c>
      <c r="J4855" s="9">
        <f>IFERROR(VLOOKUP(Tabla1[[#This Row],[FECHA]],'SIMIT CON RES'!A:D,3,FALSE),0)</f>
        <v>0</v>
      </c>
      <c r="K4855">
        <f>IFERROR(VLOOKUP(Tabla1[[#This Row],[FECHA]],'SIMIT SIN RES'!A:D,4,FALSE),0)</f>
        <v>4</v>
      </c>
      <c r="L4855" s="9">
        <f>IFERROR(VLOOKUP(Tabla1[[#This Row],[FECHA]],'SIMIT SIN RES'!A:D,3,FALSE),0)</f>
        <v>34817478</v>
      </c>
      <c r="M4855" s="5">
        <f>IFERROR(VLOOKUP(Tabla1[[#This Row],[FECHA]],'RECAUDOS DE COMPARENDOS'!A:D,4,FALSE),0)</f>
        <v>0</v>
      </c>
      <c r="N4855" s="9">
        <f>IFERROR(VLOOKUP(Tabla1[[#This Row],[FECHA]],'RECAUDOS DE COMPARENDOS'!A:D,3,FALSE),0)</f>
        <v>0</v>
      </c>
      <c r="O4855" s="5">
        <f>IFERROR(VLOOKUP(Tabla1[[#This Row],[FECHA]],'RECAUDOS DE RESOLUCIONES'!A:D,4,FALSE),0)</f>
        <v>0</v>
      </c>
      <c r="P4855" s="9">
        <f>IFERROR(VLOOKUP(Tabla1[[#This Row],[FECHA]],'RECAUDOS DE RESOLUCIONES'!A:D,3,FALSE),0)</f>
        <v>0</v>
      </c>
      <c r="Q485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85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855" s="11">
        <f>IFERROR(VLOOKUP(Tabla1[[#This Row],[FECHA]],'RECAUDOS LOCALES'!A:D,4,FALSE),0)</f>
        <v>0</v>
      </c>
      <c r="T4855" s="9">
        <f>IFERROR(VLOOKUP(Tabla1[[#This Row],[FECHA]],'RECAUDOS LOCALES'!A:D,3,FALSE),0)</f>
        <v>0</v>
      </c>
      <c r="U4855" s="11">
        <f>IFERROR(VLOOKUP(Tabla1[[#This Row],[FECHA]],'RECAUDOS EXTERNOS'!A:D,4,FALSE),0)</f>
        <v>0</v>
      </c>
      <c r="V4855" s="9">
        <f>IFERROR(VLOOKUP(Tabla1[[#This Row],[FECHA]],'RECAUDOS EXTERNOS'!A:D,3,FALSE),0)</f>
        <v>0</v>
      </c>
    </row>
    <row r="4856" spans="1:22" x14ac:dyDescent="0.25">
      <c r="A4856" s="1">
        <v>42415</v>
      </c>
      <c r="B4856" s="3" t="s">
        <v>1</v>
      </c>
      <c r="C4856" s="2">
        <v>42401</v>
      </c>
      <c r="D4856" s="5">
        <f>YEAR(Tabla1[[#This Row],[FECHA]])</f>
        <v>2016</v>
      </c>
      <c r="E4856" s="5">
        <f>IFERROR(VLOOKUP(Tabla1[[#This Row],[FECHA]],'COMPARENDOS TOTALES'!A:D,4,FALSE),0)</f>
        <v>1</v>
      </c>
      <c r="F4856" s="9">
        <f>IFERROR(VLOOKUP(Tabla1[[#This Row],[FECHA]],'COMPARENDOS TOTALES'!A:D,3,FALSE),0)</f>
        <v>344730</v>
      </c>
      <c r="G4856" s="5">
        <f>IFERROR(VLOOKUP(Tabla1[[#This Row],[FECHA]],EXONERACIONES!A:D,4,FALSE),0)</f>
        <v>0</v>
      </c>
      <c r="H4856" s="9">
        <f>IFERROR(VLOOKUP(Tabla1[[#This Row],[FECHA]],EXONERACIONES!A:D,3,FALSE),0)</f>
        <v>0</v>
      </c>
      <c r="I4856" s="5">
        <f>IFERROR(VLOOKUP(Tabla1[[#This Row],[FECHA]],'SIMIT CON RES'!A:D,4,FALSE),0)</f>
        <v>0</v>
      </c>
      <c r="J4856" s="9">
        <f>IFERROR(VLOOKUP(Tabla1[[#This Row],[FECHA]],'SIMIT CON RES'!A:D,3,FALSE),0)</f>
        <v>0</v>
      </c>
      <c r="K4856">
        <f>IFERROR(VLOOKUP(Tabla1[[#This Row],[FECHA]],'SIMIT SIN RES'!A:D,4,FALSE),0)</f>
        <v>1</v>
      </c>
      <c r="L4856" s="9">
        <f>IFERROR(VLOOKUP(Tabla1[[#This Row],[FECHA]],'SIMIT SIN RES'!A:D,3,FALSE),0)</f>
        <v>344730</v>
      </c>
      <c r="M4856" s="5">
        <f>IFERROR(VLOOKUP(Tabla1[[#This Row],[FECHA]],'RECAUDOS DE COMPARENDOS'!A:D,4,FALSE),0)</f>
        <v>0</v>
      </c>
      <c r="N4856" s="9">
        <f>IFERROR(VLOOKUP(Tabla1[[#This Row],[FECHA]],'RECAUDOS DE COMPARENDOS'!A:D,3,FALSE),0)</f>
        <v>0</v>
      </c>
      <c r="O4856" s="5">
        <f>IFERROR(VLOOKUP(Tabla1[[#This Row],[FECHA]],'RECAUDOS DE RESOLUCIONES'!A:D,4,FALSE),0)</f>
        <v>0</v>
      </c>
      <c r="P4856" s="9">
        <f>IFERROR(VLOOKUP(Tabla1[[#This Row],[FECHA]],'RECAUDOS DE RESOLUCIONES'!A:D,3,FALSE),0)</f>
        <v>0</v>
      </c>
      <c r="Q485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85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856" s="11">
        <f>IFERROR(VLOOKUP(Tabla1[[#This Row],[FECHA]],'RECAUDOS LOCALES'!A:D,4,FALSE),0)</f>
        <v>1</v>
      </c>
      <c r="T4856" s="9">
        <f>IFERROR(VLOOKUP(Tabla1[[#This Row],[FECHA]],'RECAUDOS LOCALES'!A:D,3,FALSE),0)</f>
        <v>291000</v>
      </c>
      <c r="U4856" s="11">
        <f>IFERROR(VLOOKUP(Tabla1[[#This Row],[FECHA]],'RECAUDOS EXTERNOS'!A:D,4,FALSE),0)</f>
        <v>42</v>
      </c>
      <c r="V4856" s="9">
        <f>IFERROR(VLOOKUP(Tabla1[[#This Row],[FECHA]],'RECAUDOS EXTERNOS'!A:D,3,FALSE),0)</f>
        <v>17476637</v>
      </c>
    </row>
    <row r="4857" spans="1:22" x14ac:dyDescent="0.25">
      <c r="A4857" s="1">
        <v>42416</v>
      </c>
      <c r="B4857" s="3" t="s">
        <v>2</v>
      </c>
      <c r="C4857" s="2">
        <v>42401</v>
      </c>
      <c r="D4857" s="5">
        <f>YEAR(Tabla1[[#This Row],[FECHA]])</f>
        <v>2016</v>
      </c>
      <c r="E4857" s="5">
        <f>IFERROR(VLOOKUP(Tabla1[[#This Row],[FECHA]],'COMPARENDOS TOTALES'!A:D,4,FALSE),0)</f>
        <v>0</v>
      </c>
      <c r="F4857" s="9">
        <f>IFERROR(VLOOKUP(Tabla1[[#This Row],[FECHA]],'COMPARENDOS TOTALES'!A:D,3,FALSE),0)</f>
        <v>0</v>
      </c>
      <c r="G4857" s="5">
        <f>IFERROR(VLOOKUP(Tabla1[[#This Row],[FECHA]],EXONERACIONES!A:D,4,FALSE),0)</f>
        <v>0</v>
      </c>
      <c r="H4857" s="9">
        <f>IFERROR(VLOOKUP(Tabla1[[#This Row],[FECHA]],EXONERACIONES!A:D,3,FALSE),0)</f>
        <v>0</v>
      </c>
      <c r="I4857" s="5">
        <f>IFERROR(VLOOKUP(Tabla1[[#This Row],[FECHA]],'SIMIT CON RES'!A:D,4,FALSE),0)</f>
        <v>0</v>
      </c>
      <c r="J4857" s="9">
        <f>IFERROR(VLOOKUP(Tabla1[[#This Row],[FECHA]],'SIMIT CON RES'!A:D,3,FALSE),0)</f>
        <v>0</v>
      </c>
      <c r="K4857">
        <f>IFERROR(VLOOKUP(Tabla1[[#This Row],[FECHA]],'SIMIT SIN RES'!A:D,4,FALSE),0)</f>
        <v>0</v>
      </c>
      <c r="L4857" s="9">
        <f>IFERROR(VLOOKUP(Tabla1[[#This Row],[FECHA]],'SIMIT SIN RES'!A:D,3,FALSE),0)</f>
        <v>0</v>
      </c>
      <c r="M4857" s="5">
        <f>IFERROR(VLOOKUP(Tabla1[[#This Row],[FECHA]],'RECAUDOS DE COMPARENDOS'!A:D,4,FALSE),0)</f>
        <v>0</v>
      </c>
      <c r="N4857" s="9">
        <f>IFERROR(VLOOKUP(Tabla1[[#This Row],[FECHA]],'RECAUDOS DE COMPARENDOS'!A:D,3,FALSE),0)</f>
        <v>0</v>
      </c>
      <c r="O4857" s="5">
        <f>IFERROR(VLOOKUP(Tabla1[[#This Row],[FECHA]],'RECAUDOS DE RESOLUCIONES'!A:D,4,FALSE),0)</f>
        <v>0</v>
      </c>
      <c r="P4857" s="9">
        <f>IFERROR(VLOOKUP(Tabla1[[#This Row],[FECHA]],'RECAUDOS DE RESOLUCIONES'!A:D,3,FALSE),0)</f>
        <v>0</v>
      </c>
      <c r="Q485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85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857" s="11">
        <f>IFERROR(VLOOKUP(Tabla1[[#This Row],[FECHA]],'RECAUDOS LOCALES'!A:D,4,FALSE),0)</f>
        <v>0</v>
      </c>
      <c r="T4857" s="9">
        <f>IFERROR(VLOOKUP(Tabla1[[#This Row],[FECHA]],'RECAUDOS LOCALES'!A:D,3,FALSE),0)</f>
        <v>0</v>
      </c>
      <c r="U4857" s="11">
        <f>IFERROR(VLOOKUP(Tabla1[[#This Row],[FECHA]],'RECAUDOS EXTERNOS'!A:D,4,FALSE),0)</f>
        <v>56</v>
      </c>
      <c r="V4857" s="9">
        <f>IFERROR(VLOOKUP(Tabla1[[#This Row],[FECHA]],'RECAUDOS EXTERNOS'!A:D,3,FALSE),0)</f>
        <v>23118511</v>
      </c>
    </row>
    <row r="4858" spans="1:22" x14ac:dyDescent="0.25">
      <c r="A4858" s="1">
        <v>42417</v>
      </c>
      <c r="B4858" s="3" t="s">
        <v>3</v>
      </c>
      <c r="C4858" s="2">
        <v>42401</v>
      </c>
      <c r="D4858" s="5">
        <f>YEAR(Tabla1[[#This Row],[FECHA]])</f>
        <v>2016</v>
      </c>
      <c r="E4858" s="5">
        <f>IFERROR(VLOOKUP(Tabla1[[#This Row],[FECHA]],'COMPARENDOS TOTALES'!A:D,4,FALSE),0)</f>
        <v>47</v>
      </c>
      <c r="F4858" s="9">
        <f>IFERROR(VLOOKUP(Tabla1[[#This Row],[FECHA]],'COMPARENDOS TOTALES'!A:D,3,FALSE),0)</f>
        <v>15836028</v>
      </c>
      <c r="G4858" s="5">
        <f>IFERROR(VLOOKUP(Tabla1[[#This Row],[FECHA]],EXONERACIONES!A:D,4,FALSE),0)</f>
        <v>1</v>
      </c>
      <c r="H4858" s="9">
        <f>IFERROR(VLOOKUP(Tabla1[[#This Row],[FECHA]],EXONERACIONES!A:D,3,FALSE),0)</f>
        <v>344730</v>
      </c>
      <c r="I4858" s="5">
        <f>IFERROR(VLOOKUP(Tabla1[[#This Row],[FECHA]],'SIMIT CON RES'!A:D,4,FALSE),0)</f>
        <v>0</v>
      </c>
      <c r="J4858" s="9">
        <f>IFERROR(VLOOKUP(Tabla1[[#This Row],[FECHA]],'SIMIT CON RES'!A:D,3,FALSE),0)</f>
        <v>0</v>
      </c>
      <c r="K4858">
        <f>IFERROR(VLOOKUP(Tabla1[[#This Row],[FECHA]],'SIMIT SIN RES'!A:D,4,FALSE),0)</f>
        <v>38</v>
      </c>
      <c r="L4858" s="9">
        <f>IFERROR(VLOOKUP(Tabla1[[#This Row],[FECHA]],'SIMIT SIN RES'!A:D,3,FALSE),0)</f>
        <v>13315191</v>
      </c>
      <c r="M4858" s="5">
        <f>IFERROR(VLOOKUP(Tabla1[[#This Row],[FECHA]],'RECAUDOS DE COMPARENDOS'!A:D,4,FALSE),0)</f>
        <v>3</v>
      </c>
      <c r="N4858" s="9">
        <f>IFERROR(VLOOKUP(Tabla1[[#This Row],[FECHA]],'RECAUDOS DE COMPARENDOS'!A:D,3,FALSE),0)</f>
        <v>646368</v>
      </c>
      <c r="O4858" s="5">
        <f>IFERROR(VLOOKUP(Tabla1[[#This Row],[FECHA]],'RECAUDOS DE RESOLUCIONES'!A:D,4,FALSE),0)</f>
        <v>0</v>
      </c>
      <c r="P4858" s="9">
        <f>IFERROR(VLOOKUP(Tabla1[[#This Row],[FECHA]],'RECAUDOS DE RESOLUCIONES'!A:D,3,FALSE),0)</f>
        <v>0</v>
      </c>
      <c r="Q485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4858" s="9">
        <f>Tabla1[V. COMPARENDOS]-(Tabla1[V. EXONERACIONES]+Tabla1[[#This Row],[V. SIMIT CON RESOLUCION]]+Tabla1[[#This Row],[V. SIMIT SIN RESOLUCION]]+Tabla1[[#This Row],[V. RECAUDOS COMPARENDOS]]+Tabla1[[#This Row],[V. RECAUDOS RESOLUCIONES]])</f>
        <v>1529739</v>
      </c>
      <c r="S4858" s="11">
        <f>IFERROR(VLOOKUP(Tabla1[[#This Row],[FECHA]],'RECAUDOS LOCALES'!A:D,4,FALSE),0)</f>
        <v>0</v>
      </c>
      <c r="T4858" s="9">
        <f>IFERROR(VLOOKUP(Tabla1[[#This Row],[FECHA]],'RECAUDOS LOCALES'!A:D,3,FALSE),0)</f>
        <v>0</v>
      </c>
      <c r="U4858" s="11">
        <f>IFERROR(VLOOKUP(Tabla1[[#This Row],[FECHA]],'RECAUDOS EXTERNOS'!A:D,4,FALSE),0)</f>
        <v>55</v>
      </c>
      <c r="V4858" s="9">
        <f>IFERROR(VLOOKUP(Tabla1[[#This Row],[FECHA]],'RECAUDOS EXTERNOS'!A:D,3,FALSE),0)</f>
        <v>23593471</v>
      </c>
    </row>
    <row r="4859" spans="1:22" x14ac:dyDescent="0.25">
      <c r="A4859" s="1">
        <v>42418</v>
      </c>
      <c r="B4859" s="3" t="s">
        <v>6</v>
      </c>
      <c r="C4859" s="2">
        <v>42401</v>
      </c>
      <c r="D4859" s="5">
        <f>YEAR(Tabla1[[#This Row],[FECHA]])</f>
        <v>2016</v>
      </c>
      <c r="E4859" s="5">
        <f>IFERROR(VLOOKUP(Tabla1[[#This Row],[FECHA]],'COMPARENDOS TOTALES'!A:D,4,FALSE),0)</f>
        <v>2</v>
      </c>
      <c r="F4859" s="9">
        <f>IFERROR(VLOOKUP(Tabla1[[#This Row],[FECHA]],'COMPARENDOS TOTALES'!A:D,3,FALSE),0)</f>
        <v>689460</v>
      </c>
      <c r="G4859" s="5">
        <f>IFERROR(VLOOKUP(Tabla1[[#This Row],[FECHA]],EXONERACIONES!A:D,4,FALSE),0)</f>
        <v>0</v>
      </c>
      <c r="H4859" s="9">
        <f>IFERROR(VLOOKUP(Tabla1[[#This Row],[FECHA]],EXONERACIONES!A:D,3,FALSE),0)</f>
        <v>0</v>
      </c>
      <c r="I4859" s="5">
        <f>IFERROR(VLOOKUP(Tabla1[[#This Row],[FECHA]],'SIMIT CON RES'!A:D,4,FALSE),0)</f>
        <v>0</v>
      </c>
      <c r="J4859" s="9">
        <f>IFERROR(VLOOKUP(Tabla1[[#This Row],[FECHA]],'SIMIT CON RES'!A:D,3,FALSE),0)</f>
        <v>0</v>
      </c>
      <c r="K4859">
        <f>IFERROR(VLOOKUP(Tabla1[[#This Row],[FECHA]],'SIMIT SIN RES'!A:D,4,FALSE),0)</f>
        <v>2</v>
      </c>
      <c r="L4859" s="9">
        <f>IFERROR(VLOOKUP(Tabla1[[#This Row],[FECHA]],'SIMIT SIN RES'!A:D,3,FALSE),0)</f>
        <v>689460</v>
      </c>
      <c r="M4859" s="5">
        <f>IFERROR(VLOOKUP(Tabla1[[#This Row],[FECHA]],'RECAUDOS DE COMPARENDOS'!A:D,4,FALSE),0)</f>
        <v>0</v>
      </c>
      <c r="N4859" s="9">
        <f>IFERROR(VLOOKUP(Tabla1[[#This Row],[FECHA]],'RECAUDOS DE COMPARENDOS'!A:D,3,FALSE),0)</f>
        <v>0</v>
      </c>
      <c r="O4859" s="5">
        <f>IFERROR(VLOOKUP(Tabla1[[#This Row],[FECHA]],'RECAUDOS DE RESOLUCIONES'!A:D,4,FALSE),0)</f>
        <v>0</v>
      </c>
      <c r="P4859" s="9">
        <f>IFERROR(VLOOKUP(Tabla1[[#This Row],[FECHA]],'RECAUDOS DE RESOLUCIONES'!A:D,3,FALSE),0)</f>
        <v>0</v>
      </c>
      <c r="Q485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85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859" s="11">
        <f>IFERROR(VLOOKUP(Tabla1[[#This Row],[FECHA]],'RECAUDOS LOCALES'!A:D,4,FALSE),0)</f>
        <v>1</v>
      </c>
      <c r="T4859" s="9">
        <f>IFERROR(VLOOKUP(Tabla1[[#This Row],[FECHA]],'RECAUDOS LOCALES'!A:D,3,FALSE),0)</f>
        <v>231700</v>
      </c>
      <c r="U4859" s="11">
        <f>IFERROR(VLOOKUP(Tabla1[[#This Row],[FECHA]],'RECAUDOS EXTERNOS'!A:D,4,FALSE),0)</f>
        <v>49</v>
      </c>
      <c r="V4859" s="9">
        <f>IFERROR(VLOOKUP(Tabla1[[#This Row],[FECHA]],'RECAUDOS EXTERNOS'!A:D,3,FALSE),0)</f>
        <v>19074560</v>
      </c>
    </row>
    <row r="4860" spans="1:22" x14ac:dyDescent="0.25">
      <c r="A4860" s="1">
        <v>42419</v>
      </c>
      <c r="B4860" s="3" t="s">
        <v>0</v>
      </c>
      <c r="C4860" s="2">
        <v>42401</v>
      </c>
      <c r="D4860" s="5">
        <f>YEAR(Tabla1[[#This Row],[FECHA]])</f>
        <v>2016</v>
      </c>
      <c r="E4860" s="5">
        <f>IFERROR(VLOOKUP(Tabla1[[#This Row],[FECHA]],'COMPARENDOS TOTALES'!A:D,4,FALSE),0)</f>
        <v>4</v>
      </c>
      <c r="F4860" s="9">
        <f>IFERROR(VLOOKUP(Tabla1[[#This Row],[FECHA]],'COMPARENDOS TOTALES'!A:D,3,FALSE),0)</f>
        <v>1249645</v>
      </c>
      <c r="G4860" s="5">
        <f>IFERROR(VLOOKUP(Tabla1[[#This Row],[FECHA]],EXONERACIONES!A:D,4,FALSE),0)</f>
        <v>0</v>
      </c>
      <c r="H4860" s="9">
        <f>IFERROR(VLOOKUP(Tabla1[[#This Row],[FECHA]],EXONERACIONES!A:D,3,FALSE),0)</f>
        <v>0</v>
      </c>
      <c r="I4860" s="5">
        <f>IFERROR(VLOOKUP(Tabla1[[#This Row],[FECHA]],'SIMIT CON RES'!A:D,4,FALSE),0)</f>
        <v>0</v>
      </c>
      <c r="J4860" s="9">
        <f>IFERROR(VLOOKUP(Tabla1[[#This Row],[FECHA]],'SIMIT CON RES'!A:D,3,FALSE),0)</f>
        <v>0</v>
      </c>
      <c r="K4860">
        <f>IFERROR(VLOOKUP(Tabla1[[#This Row],[FECHA]],'SIMIT SIN RES'!A:D,4,FALSE),0)</f>
        <v>2</v>
      </c>
      <c r="L4860" s="9">
        <f>IFERROR(VLOOKUP(Tabla1[[#This Row],[FECHA]],'SIMIT SIN RES'!A:D,3,FALSE),0)</f>
        <v>689460</v>
      </c>
      <c r="M4860" s="5">
        <f>IFERROR(VLOOKUP(Tabla1[[#This Row],[FECHA]],'RECAUDOS DE COMPARENDOS'!A:D,4,FALSE),0)</f>
        <v>0</v>
      </c>
      <c r="N4860" s="9">
        <f>IFERROR(VLOOKUP(Tabla1[[#This Row],[FECHA]],'RECAUDOS DE COMPARENDOS'!A:D,3,FALSE),0)</f>
        <v>0</v>
      </c>
      <c r="O4860" s="5">
        <f>IFERROR(VLOOKUP(Tabla1[[#This Row],[FECHA]],'RECAUDOS DE RESOLUCIONES'!A:D,4,FALSE),0)</f>
        <v>0</v>
      </c>
      <c r="P4860" s="9">
        <f>IFERROR(VLOOKUP(Tabla1[[#This Row],[FECHA]],'RECAUDOS DE RESOLUCIONES'!A:D,3,FALSE),0)</f>
        <v>0</v>
      </c>
      <c r="Q486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4860" s="9">
        <f>Tabla1[V. COMPARENDOS]-(Tabla1[V. EXONERACIONES]+Tabla1[[#This Row],[V. SIMIT CON RESOLUCION]]+Tabla1[[#This Row],[V. SIMIT SIN RESOLUCION]]+Tabla1[[#This Row],[V. RECAUDOS COMPARENDOS]]+Tabla1[[#This Row],[V. RECAUDOS RESOLUCIONES]])</f>
        <v>560185</v>
      </c>
      <c r="S4860" s="11">
        <f>IFERROR(VLOOKUP(Tabla1[[#This Row],[FECHA]],'RECAUDOS LOCALES'!A:D,4,FALSE),0)</f>
        <v>1</v>
      </c>
      <c r="T4860" s="9">
        <f>IFERROR(VLOOKUP(Tabla1[[#This Row],[FECHA]],'RECAUDOS LOCALES'!A:D,3,FALSE),0)</f>
        <v>182885</v>
      </c>
      <c r="U4860" s="11">
        <f>IFERROR(VLOOKUP(Tabla1[[#This Row],[FECHA]],'RECAUDOS EXTERNOS'!A:D,4,FALSE),0)</f>
        <v>63</v>
      </c>
      <c r="V4860" s="9">
        <f>IFERROR(VLOOKUP(Tabla1[[#This Row],[FECHA]],'RECAUDOS EXTERNOS'!A:D,3,FALSE),0)</f>
        <v>24804579</v>
      </c>
    </row>
    <row r="4861" spans="1:22" x14ac:dyDescent="0.25">
      <c r="A4861" s="1">
        <v>42420</v>
      </c>
      <c r="B4861" s="3" t="s">
        <v>5</v>
      </c>
      <c r="C4861" s="2">
        <v>42401</v>
      </c>
      <c r="D4861" s="5">
        <f>YEAR(Tabla1[[#This Row],[FECHA]])</f>
        <v>2016</v>
      </c>
      <c r="E4861" s="5">
        <f>IFERROR(VLOOKUP(Tabla1[[#This Row],[FECHA]],'COMPARENDOS TOTALES'!A:D,4,FALSE),0)</f>
        <v>4</v>
      </c>
      <c r="F4861" s="9">
        <f>IFERROR(VLOOKUP(Tabla1[[#This Row],[FECHA]],'COMPARENDOS TOTALES'!A:D,3,FALSE),0)</f>
        <v>25348965</v>
      </c>
      <c r="G4861" s="5">
        <f>IFERROR(VLOOKUP(Tabla1[[#This Row],[FECHA]],EXONERACIONES!A:D,4,FALSE),0)</f>
        <v>0</v>
      </c>
      <c r="H4861" s="9">
        <f>IFERROR(VLOOKUP(Tabla1[[#This Row],[FECHA]],EXONERACIONES!A:D,3,FALSE),0)</f>
        <v>0</v>
      </c>
      <c r="I4861" s="5">
        <f>IFERROR(VLOOKUP(Tabla1[[#This Row],[FECHA]],'SIMIT CON RES'!A:D,4,FALSE),0)</f>
        <v>0</v>
      </c>
      <c r="J4861" s="9">
        <f>IFERROR(VLOOKUP(Tabla1[[#This Row],[FECHA]],'SIMIT CON RES'!A:D,3,FALSE),0)</f>
        <v>0</v>
      </c>
      <c r="K4861">
        <f>IFERROR(VLOOKUP(Tabla1[[#This Row],[FECHA]],'SIMIT SIN RES'!A:D,4,FALSE),0)</f>
        <v>4</v>
      </c>
      <c r="L4861" s="9">
        <f>IFERROR(VLOOKUP(Tabla1[[#This Row],[FECHA]],'SIMIT SIN RES'!A:D,3,FALSE),0)</f>
        <v>25348965</v>
      </c>
      <c r="M4861" s="5">
        <f>IFERROR(VLOOKUP(Tabla1[[#This Row],[FECHA]],'RECAUDOS DE COMPARENDOS'!A:D,4,FALSE),0)</f>
        <v>0</v>
      </c>
      <c r="N4861" s="9">
        <f>IFERROR(VLOOKUP(Tabla1[[#This Row],[FECHA]],'RECAUDOS DE COMPARENDOS'!A:D,3,FALSE),0)</f>
        <v>0</v>
      </c>
      <c r="O4861" s="5">
        <f>IFERROR(VLOOKUP(Tabla1[[#This Row],[FECHA]],'RECAUDOS DE RESOLUCIONES'!A:D,4,FALSE),0)</f>
        <v>0</v>
      </c>
      <c r="P4861" s="9">
        <f>IFERROR(VLOOKUP(Tabla1[[#This Row],[FECHA]],'RECAUDOS DE RESOLUCIONES'!A:D,3,FALSE),0)</f>
        <v>0</v>
      </c>
      <c r="Q486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86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861" s="11">
        <f>IFERROR(VLOOKUP(Tabla1[[#This Row],[FECHA]],'RECAUDOS LOCALES'!A:D,4,FALSE),0)</f>
        <v>0</v>
      </c>
      <c r="T4861" s="9">
        <f>IFERROR(VLOOKUP(Tabla1[[#This Row],[FECHA]],'RECAUDOS LOCALES'!A:D,3,FALSE),0)</f>
        <v>0</v>
      </c>
      <c r="U4861" s="11">
        <f>IFERROR(VLOOKUP(Tabla1[[#This Row],[FECHA]],'RECAUDOS EXTERNOS'!A:D,4,FALSE),0)</f>
        <v>1</v>
      </c>
      <c r="V4861" s="9">
        <f>IFERROR(VLOOKUP(Tabla1[[#This Row],[FECHA]],'RECAUDOS EXTERNOS'!A:D,3,FALSE),0)</f>
        <v>460934</v>
      </c>
    </row>
    <row r="4862" spans="1:22" x14ac:dyDescent="0.25">
      <c r="A4862" s="1">
        <v>42421</v>
      </c>
      <c r="B4862" s="3" t="s">
        <v>4</v>
      </c>
      <c r="C4862" s="2">
        <v>42401</v>
      </c>
      <c r="D4862" s="5">
        <f>YEAR(Tabla1[[#This Row],[FECHA]])</f>
        <v>2016</v>
      </c>
      <c r="E4862" s="5">
        <f>IFERROR(VLOOKUP(Tabla1[[#This Row],[FECHA]],'COMPARENDOS TOTALES'!A:D,4,FALSE),0)</f>
        <v>15</v>
      </c>
      <c r="F4862" s="9">
        <f>IFERROR(VLOOKUP(Tabla1[[#This Row],[FECHA]],'COMPARENDOS TOTALES'!A:D,3,FALSE),0)</f>
        <v>8575124</v>
      </c>
      <c r="G4862" s="5">
        <f>IFERROR(VLOOKUP(Tabla1[[#This Row],[FECHA]],EXONERACIONES!A:D,4,FALSE),0)</f>
        <v>0</v>
      </c>
      <c r="H4862" s="9">
        <f>IFERROR(VLOOKUP(Tabla1[[#This Row],[FECHA]],EXONERACIONES!A:D,3,FALSE),0)</f>
        <v>0</v>
      </c>
      <c r="I4862" s="5">
        <f>IFERROR(VLOOKUP(Tabla1[[#This Row],[FECHA]],'SIMIT CON RES'!A:D,4,FALSE),0)</f>
        <v>0</v>
      </c>
      <c r="J4862" s="9">
        <f>IFERROR(VLOOKUP(Tabla1[[#This Row],[FECHA]],'SIMIT CON RES'!A:D,3,FALSE),0)</f>
        <v>0</v>
      </c>
      <c r="K4862">
        <f>IFERROR(VLOOKUP(Tabla1[[#This Row],[FECHA]],'SIMIT SIN RES'!A:D,4,FALSE),0)</f>
        <v>11</v>
      </c>
      <c r="L4862" s="9">
        <f>IFERROR(VLOOKUP(Tabla1[[#This Row],[FECHA]],'SIMIT SIN RES'!A:D,3,FALSE),0)</f>
        <v>7584028</v>
      </c>
      <c r="M4862" s="5">
        <f>IFERROR(VLOOKUP(Tabla1[[#This Row],[FECHA]],'RECAUDOS DE COMPARENDOS'!A:D,4,FALSE),0)</f>
        <v>0</v>
      </c>
      <c r="N4862" s="9">
        <f>IFERROR(VLOOKUP(Tabla1[[#This Row],[FECHA]],'RECAUDOS DE COMPARENDOS'!A:D,3,FALSE),0)</f>
        <v>0</v>
      </c>
      <c r="O4862" s="5">
        <f>IFERROR(VLOOKUP(Tabla1[[#This Row],[FECHA]],'RECAUDOS DE RESOLUCIONES'!A:D,4,FALSE),0)</f>
        <v>0</v>
      </c>
      <c r="P4862" s="9">
        <f>IFERROR(VLOOKUP(Tabla1[[#This Row],[FECHA]],'RECAUDOS DE RESOLUCIONES'!A:D,3,FALSE),0)</f>
        <v>0</v>
      </c>
      <c r="Q486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4862" s="9">
        <f>Tabla1[V. COMPARENDOS]-(Tabla1[V. EXONERACIONES]+Tabla1[[#This Row],[V. SIMIT CON RESOLUCION]]+Tabla1[[#This Row],[V. SIMIT SIN RESOLUCION]]+Tabla1[[#This Row],[V. RECAUDOS COMPARENDOS]]+Tabla1[[#This Row],[V. RECAUDOS RESOLUCIONES]])</f>
        <v>991096</v>
      </c>
      <c r="S4862" s="11">
        <f>IFERROR(VLOOKUP(Tabla1[[#This Row],[FECHA]],'RECAUDOS LOCALES'!A:D,4,FALSE),0)</f>
        <v>0</v>
      </c>
      <c r="T4862" s="9">
        <f>IFERROR(VLOOKUP(Tabla1[[#This Row],[FECHA]],'RECAUDOS LOCALES'!A:D,3,FALSE),0)</f>
        <v>0</v>
      </c>
      <c r="U4862" s="11">
        <f>IFERROR(VLOOKUP(Tabla1[[#This Row],[FECHA]],'RECAUDOS EXTERNOS'!A:D,4,FALSE),0)</f>
        <v>1</v>
      </c>
      <c r="V4862" s="9">
        <f>IFERROR(VLOOKUP(Tabla1[[#This Row],[FECHA]],'RECAUDOS EXTERNOS'!A:D,3,FALSE),0)</f>
        <v>374751</v>
      </c>
    </row>
    <row r="4863" spans="1:22" x14ac:dyDescent="0.25">
      <c r="A4863" s="1">
        <v>42422</v>
      </c>
      <c r="B4863" s="3" t="s">
        <v>1</v>
      </c>
      <c r="C4863" s="2">
        <v>42401</v>
      </c>
      <c r="D4863" s="5">
        <f>YEAR(Tabla1[[#This Row],[FECHA]])</f>
        <v>2016</v>
      </c>
      <c r="E4863" s="5">
        <f>IFERROR(VLOOKUP(Tabla1[[#This Row],[FECHA]],'COMPARENDOS TOTALES'!A:D,4,FALSE),0)</f>
        <v>3</v>
      </c>
      <c r="F4863" s="9">
        <f>IFERROR(VLOOKUP(Tabla1[[#This Row],[FECHA]],'COMPARENDOS TOTALES'!A:D,3,FALSE),0)</f>
        <v>1034190</v>
      </c>
      <c r="G4863" s="5">
        <f>IFERROR(VLOOKUP(Tabla1[[#This Row],[FECHA]],EXONERACIONES!A:D,4,FALSE),0)</f>
        <v>0</v>
      </c>
      <c r="H4863" s="9">
        <f>IFERROR(VLOOKUP(Tabla1[[#This Row],[FECHA]],EXONERACIONES!A:D,3,FALSE),0)</f>
        <v>0</v>
      </c>
      <c r="I4863" s="5">
        <f>IFERROR(VLOOKUP(Tabla1[[#This Row],[FECHA]],'SIMIT CON RES'!A:D,4,FALSE),0)</f>
        <v>0</v>
      </c>
      <c r="J4863" s="9">
        <f>IFERROR(VLOOKUP(Tabla1[[#This Row],[FECHA]],'SIMIT CON RES'!A:D,3,FALSE),0)</f>
        <v>0</v>
      </c>
      <c r="K4863">
        <f>IFERROR(VLOOKUP(Tabla1[[#This Row],[FECHA]],'SIMIT SIN RES'!A:D,4,FALSE),0)</f>
        <v>3</v>
      </c>
      <c r="L4863" s="9">
        <f>IFERROR(VLOOKUP(Tabla1[[#This Row],[FECHA]],'SIMIT SIN RES'!A:D,3,FALSE),0)</f>
        <v>1034190</v>
      </c>
      <c r="M4863" s="5">
        <f>IFERROR(VLOOKUP(Tabla1[[#This Row],[FECHA]],'RECAUDOS DE COMPARENDOS'!A:D,4,FALSE),0)</f>
        <v>0</v>
      </c>
      <c r="N4863" s="9">
        <f>IFERROR(VLOOKUP(Tabla1[[#This Row],[FECHA]],'RECAUDOS DE COMPARENDOS'!A:D,3,FALSE),0)</f>
        <v>0</v>
      </c>
      <c r="O4863" s="5">
        <f>IFERROR(VLOOKUP(Tabla1[[#This Row],[FECHA]],'RECAUDOS DE RESOLUCIONES'!A:D,4,FALSE),0)</f>
        <v>0</v>
      </c>
      <c r="P4863" s="9">
        <f>IFERROR(VLOOKUP(Tabla1[[#This Row],[FECHA]],'RECAUDOS DE RESOLUCIONES'!A:D,3,FALSE),0)</f>
        <v>0</v>
      </c>
      <c r="Q486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86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863" s="11">
        <f>IFERROR(VLOOKUP(Tabla1[[#This Row],[FECHA]],'RECAUDOS LOCALES'!A:D,4,FALSE),0)</f>
        <v>0</v>
      </c>
      <c r="T4863" s="9">
        <f>IFERROR(VLOOKUP(Tabla1[[#This Row],[FECHA]],'RECAUDOS LOCALES'!A:D,3,FALSE),0)</f>
        <v>0</v>
      </c>
      <c r="U4863" s="11">
        <f>IFERROR(VLOOKUP(Tabla1[[#This Row],[FECHA]],'RECAUDOS EXTERNOS'!A:D,4,FALSE),0)</f>
        <v>64</v>
      </c>
      <c r="V4863" s="9">
        <f>IFERROR(VLOOKUP(Tabla1[[#This Row],[FECHA]],'RECAUDOS EXTERNOS'!A:D,3,FALSE),0)</f>
        <v>26116449</v>
      </c>
    </row>
    <row r="4864" spans="1:22" x14ac:dyDescent="0.25">
      <c r="A4864" s="1">
        <v>42423</v>
      </c>
      <c r="B4864" s="3" t="s">
        <v>2</v>
      </c>
      <c r="C4864" s="2">
        <v>42401</v>
      </c>
      <c r="D4864" s="5">
        <f>YEAR(Tabla1[[#This Row],[FECHA]])</f>
        <v>2016</v>
      </c>
      <c r="E4864" s="5">
        <f>IFERROR(VLOOKUP(Tabla1[[#This Row],[FECHA]],'COMPARENDOS TOTALES'!A:D,4,FALSE),0)</f>
        <v>13</v>
      </c>
      <c r="F4864" s="9">
        <f>IFERROR(VLOOKUP(Tabla1[[#This Row],[FECHA]],'COMPARENDOS TOTALES'!A:D,3,FALSE),0)</f>
        <v>4696939</v>
      </c>
      <c r="G4864" s="5">
        <f>IFERROR(VLOOKUP(Tabla1[[#This Row],[FECHA]],EXONERACIONES!A:D,4,FALSE),0)</f>
        <v>0</v>
      </c>
      <c r="H4864" s="9">
        <f>IFERROR(VLOOKUP(Tabla1[[#This Row],[FECHA]],EXONERACIONES!A:D,3,FALSE),0)</f>
        <v>0</v>
      </c>
      <c r="I4864" s="5">
        <f>IFERROR(VLOOKUP(Tabla1[[#This Row],[FECHA]],'SIMIT CON RES'!A:D,4,FALSE),0)</f>
        <v>0</v>
      </c>
      <c r="J4864" s="9">
        <f>IFERROR(VLOOKUP(Tabla1[[#This Row],[FECHA]],'SIMIT CON RES'!A:D,3,FALSE),0)</f>
        <v>0</v>
      </c>
      <c r="K4864">
        <f>IFERROR(VLOOKUP(Tabla1[[#This Row],[FECHA]],'SIMIT SIN RES'!A:D,4,FALSE),0)</f>
        <v>11</v>
      </c>
      <c r="L4864" s="9">
        <f>IFERROR(VLOOKUP(Tabla1[[#This Row],[FECHA]],'SIMIT SIN RES'!A:D,3,FALSE),0)</f>
        <v>4136753</v>
      </c>
      <c r="M4864" s="5">
        <f>IFERROR(VLOOKUP(Tabla1[[#This Row],[FECHA]],'RECAUDOS DE COMPARENDOS'!A:D,4,FALSE),0)</f>
        <v>0</v>
      </c>
      <c r="N4864" s="9">
        <f>IFERROR(VLOOKUP(Tabla1[[#This Row],[FECHA]],'RECAUDOS DE COMPARENDOS'!A:D,3,FALSE),0)</f>
        <v>0</v>
      </c>
      <c r="O4864" s="5">
        <f>IFERROR(VLOOKUP(Tabla1[[#This Row],[FECHA]],'RECAUDOS DE RESOLUCIONES'!A:D,4,FALSE),0)</f>
        <v>0</v>
      </c>
      <c r="P4864" s="9">
        <f>IFERROR(VLOOKUP(Tabla1[[#This Row],[FECHA]],'RECAUDOS DE RESOLUCIONES'!A:D,3,FALSE),0)</f>
        <v>0</v>
      </c>
      <c r="Q486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4864" s="9">
        <f>Tabla1[V. COMPARENDOS]-(Tabla1[V. EXONERACIONES]+Tabla1[[#This Row],[V. SIMIT CON RESOLUCION]]+Tabla1[[#This Row],[V. SIMIT SIN RESOLUCION]]+Tabla1[[#This Row],[V. RECAUDOS COMPARENDOS]]+Tabla1[[#This Row],[V. RECAUDOS RESOLUCIONES]])</f>
        <v>560186</v>
      </c>
      <c r="S4864" s="11">
        <f>IFERROR(VLOOKUP(Tabla1[[#This Row],[FECHA]],'RECAUDOS LOCALES'!A:D,4,FALSE),0)</f>
        <v>0</v>
      </c>
      <c r="T4864" s="9">
        <f>IFERROR(VLOOKUP(Tabla1[[#This Row],[FECHA]],'RECAUDOS LOCALES'!A:D,3,FALSE),0)</f>
        <v>0</v>
      </c>
      <c r="U4864" s="11">
        <f>IFERROR(VLOOKUP(Tabla1[[#This Row],[FECHA]],'RECAUDOS EXTERNOS'!A:D,4,FALSE),0)</f>
        <v>52</v>
      </c>
      <c r="V4864" s="9">
        <f>IFERROR(VLOOKUP(Tabla1[[#This Row],[FECHA]],'RECAUDOS EXTERNOS'!A:D,3,FALSE),0)</f>
        <v>21571092</v>
      </c>
    </row>
    <row r="4865" spans="1:22" x14ac:dyDescent="0.25">
      <c r="A4865" s="1">
        <v>42424</v>
      </c>
      <c r="B4865" s="3" t="s">
        <v>3</v>
      </c>
      <c r="C4865" s="2">
        <v>42401</v>
      </c>
      <c r="D4865" s="5">
        <f>YEAR(Tabla1[[#This Row],[FECHA]])</f>
        <v>2016</v>
      </c>
      <c r="E4865" s="5">
        <f>IFERROR(VLOOKUP(Tabla1[[#This Row],[FECHA]],'COMPARENDOS TOTALES'!A:D,4,FALSE),0)</f>
        <v>11</v>
      </c>
      <c r="F4865" s="9">
        <f>IFERROR(VLOOKUP(Tabla1[[#This Row],[FECHA]],'COMPARENDOS TOTALES'!A:D,3,FALSE),0)</f>
        <v>4406784</v>
      </c>
      <c r="G4865" s="5">
        <f>IFERROR(VLOOKUP(Tabla1[[#This Row],[FECHA]],EXONERACIONES!A:D,4,FALSE),0)</f>
        <v>0</v>
      </c>
      <c r="H4865" s="9">
        <f>IFERROR(VLOOKUP(Tabla1[[#This Row],[FECHA]],EXONERACIONES!A:D,3,FALSE),0)</f>
        <v>0</v>
      </c>
      <c r="I4865" s="5">
        <f>IFERROR(VLOOKUP(Tabla1[[#This Row],[FECHA]],'SIMIT CON RES'!A:D,4,FALSE),0)</f>
        <v>0</v>
      </c>
      <c r="J4865" s="9">
        <f>IFERROR(VLOOKUP(Tabla1[[#This Row],[FECHA]],'SIMIT CON RES'!A:D,3,FALSE),0)</f>
        <v>0</v>
      </c>
      <c r="K4865">
        <f>IFERROR(VLOOKUP(Tabla1[[#This Row],[FECHA]],'SIMIT SIN RES'!A:D,4,FALSE),0)</f>
        <v>9</v>
      </c>
      <c r="L4865" s="9">
        <f>IFERROR(VLOOKUP(Tabla1[[#This Row],[FECHA]],'SIMIT SIN RES'!A:D,3,FALSE),0)</f>
        <v>3631145</v>
      </c>
      <c r="M4865" s="5">
        <f>IFERROR(VLOOKUP(Tabla1[[#This Row],[FECHA]],'RECAUDOS DE COMPARENDOS'!A:D,4,FALSE),0)</f>
        <v>0</v>
      </c>
      <c r="N4865" s="9">
        <f>IFERROR(VLOOKUP(Tabla1[[#This Row],[FECHA]],'RECAUDOS DE COMPARENDOS'!A:D,3,FALSE),0)</f>
        <v>0</v>
      </c>
      <c r="O4865" s="5">
        <f>IFERROR(VLOOKUP(Tabla1[[#This Row],[FECHA]],'RECAUDOS DE RESOLUCIONES'!A:D,4,FALSE),0)</f>
        <v>0</v>
      </c>
      <c r="P4865" s="9">
        <f>IFERROR(VLOOKUP(Tabla1[[#This Row],[FECHA]],'RECAUDOS DE RESOLUCIONES'!A:D,3,FALSE),0)</f>
        <v>0</v>
      </c>
      <c r="Q486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4865" s="9">
        <f>Tabla1[V. COMPARENDOS]-(Tabla1[V. EXONERACIONES]+Tabla1[[#This Row],[V. SIMIT CON RESOLUCION]]+Tabla1[[#This Row],[V. SIMIT SIN RESOLUCION]]+Tabla1[[#This Row],[V. RECAUDOS COMPARENDOS]]+Tabla1[[#This Row],[V. RECAUDOS RESOLUCIONES]])</f>
        <v>775639</v>
      </c>
      <c r="S4865" s="11">
        <f>IFERROR(VLOOKUP(Tabla1[[#This Row],[FECHA]],'RECAUDOS LOCALES'!A:D,4,FALSE),0)</f>
        <v>1</v>
      </c>
      <c r="T4865" s="9">
        <f>IFERROR(VLOOKUP(Tabla1[[#This Row],[FECHA]],'RECAUDOS LOCALES'!A:D,3,FALSE),0)</f>
        <v>257500</v>
      </c>
      <c r="U4865" s="11">
        <f>IFERROR(VLOOKUP(Tabla1[[#This Row],[FECHA]],'RECAUDOS EXTERNOS'!A:D,4,FALSE),0)</f>
        <v>51</v>
      </c>
      <c r="V4865" s="9">
        <f>IFERROR(VLOOKUP(Tabla1[[#This Row],[FECHA]],'RECAUDOS EXTERNOS'!A:D,3,FALSE),0)</f>
        <v>20274871</v>
      </c>
    </row>
    <row r="4866" spans="1:22" x14ac:dyDescent="0.25">
      <c r="A4866" s="1">
        <v>42425</v>
      </c>
      <c r="B4866" s="3" t="s">
        <v>6</v>
      </c>
      <c r="C4866" s="2">
        <v>42401</v>
      </c>
      <c r="D4866" s="5">
        <f>YEAR(Tabla1[[#This Row],[FECHA]])</f>
        <v>2016</v>
      </c>
      <c r="E4866" s="5">
        <f>IFERROR(VLOOKUP(Tabla1[[#This Row],[FECHA]],'COMPARENDOS TOTALES'!A:D,4,FALSE),0)</f>
        <v>27</v>
      </c>
      <c r="F4866" s="9">
        <f>IFERROR(VLOOKUP(Tabla1[[#This Row],[FECHA]],'COMPARENDOS TOTALES'!A:D,3,FALSE),0)</f>
        <v>8727411</v>
      </c>
      <c r="G4866" s="5">
        <f>IFERROR(VLOOKUP(Tabla1[[#This Row],[FECHA]],EXONERACIONES!A:D,4,FALSE),0)</f>
        <v>2</v>
      </c>
      <c r="H4866" s="9">
        <f>IFERROR(VLOOKUP(Tabla1[[#This Row],[FECHA]],EXONERACIONES!A:D,3,FALSE),0)</f>
        <v>689460</v>
      </c>
      <c r="I4866" s="5">
        <f>IFERROR(VLOOKUP(Tabla1[[#This Row],[FECHA]],'SIMIT CON RES'!A:D,4,FALSE),0)</f>
        <v>0</v>
      </c>
      <c r="J4866" s="9">
        <f>IFERROR(VLOOKUP(Tabla1[[#This Row],[FECHA]],'SIMIT CON RES'!A:D,3,FALSE),0)</f>
        <v>0</v>
      </c>
      <c r="K4866">
        <f>IFERROR(VLOOKUP(Tabla1[[#This Row],[FECHA]],'SIMIT SIN RES'!A:D,4,FALSE),0)</f>
        <v>21</v>
      </c>
      <c r="L4866" s="9">
        <f>IFERROR(VLOOKUP(Tabla1[[#This Row],[FECHA]],'SIMIT SIN RES'!A:D,3,FALSE),0)</f>
        <v>6917580</v>
      </c>
      <c r="M4866" s="5">
        <f>IFERROR(VLOOKUP(Tabla1[[#This Row],[FECHA]],'RECAUDOS DE COMPARENDOS'!A:D,4,FALSE),0)</f>
        <v>1</v>
      </c>
      <c r="N4866" s="9">
        <f>IFERROR(VLOOKUP(Tabla1[[#This Row],[FECHA]],'RECAUDOS DE COMPARENDOS'!A:D,3,FALSE),0)</f>
        <v>215456</v>
      </c>
      <c r="O4866" s="5">
        <f>IFERROR(VLOOKUP(Tabla1[[#This Row],[FECHA]],'RECAUDOS DE RESOLUCIONES'!A:D,4,FALSE),0)</f>
        <v>0</v>
      </c>
      <c r="P4866" s="9">
        <f>IFERROR(VLOOKUP(Tabla1[[#This Row],[FECHA]],'RECAUDOS DE RESOLUCIONES'!A:D,3,FALSE),0)</f>
        <v>0</v>
      </c>
      <c r="Q486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4866" s="9">
        <f>Tabla1[V. COMPARENDOS]-(Tabla1[V. EXONERACIONES]+Tabla1[[#This Row],[V. SIMIT CON RESOLUCION]]+Tabla1[[#This Row],[V. SIMIT SIN RESOLUCION]]+Tabla1[[#This Row],[V. RECAUDOS COMPARENDOS]]+Tabla1[[#This Row],[V. RECAUDOS RESOLUCIONES]])</f>
        <v>904915</v>
      </c>
      <c r="S4866" s="11">
        <f>IFERROR(VLOOKUP(Tabla1[[#This Row],[FECHA]],'RECAUDOS LOCALES'!A:D,4,FALSE),0)</f>
        <v>1</v>
      </c>
      <c r="T4866" s="9">
        <f>IFERROR(VLOOKUP(Tabla1[[#This Row],[FECHA]],'RECAUDOS LOCALES'!A:D,3,FALSE),0)</f>
        <v>397303</v>
      </c>
      <c r="U4866" s="11">
        <f>IFERROR(VLOOKUP(Tabla1[[#This Row],[FECHA]],'RECAUDOS EXTERNOS'!A:D,4,FALSE),0)</f>
        <v>52</v>
      </c>
      <c r="V4866" s="9">
        <f>IFERROR(VLOOKUP(Tabla1[[#This Row],[FECHA]],'RECAUDOS EXTERNOS'!A:D,3,FALSE),0)</f>
        <v>20678274</v>
      </c>
    </row>
    <row r="4867" spans="1:22" x14ac:dyDescent="0.25">
      <c r="A4867" s="1">
        <v>42426</v>
      </c>
      <c r="B4867" s="3" t="s">
        <v>0</v>
      </c>
      <c r="C4867" s="2">
        <v>42401</v>
      </c>
      <c r="D4867" s="5">
        <f>YEAR(Tabla1[[#This Row],[FECHA]])</f>
        <v>2016</v>
      </c>
      <c r="E4867" s="5">
        <f>IFERROR(VLOOKUP(Tabla1[[#This Row],[FECHA]],'COMPARENDOS TOTALES'!A:D,4,FALSE),0)</f>
        <v>47</v>
      </c>
      <c r="F4867" s="9">
        <f>IFERROR(VLOOKUP(Tabla1[[#This Row],[FECHA]],'COMPARENDOS TOTALES'!A:D,3,FALSE),0)</f>
        <v>15685214</v>
      </c>
      <c r="G4867" s="5">
        <f>IFERROR(VLOOKUP(Tabla1[[#This Row],[FECHA]],EXONERACIONES!A:D,4,FALSE),0)</f>
        <v>1</v>
      </c>
      <c r="H4867" s="9">
        <f>IFERROR(VLOOKUP(Tabla1[[#This Row],[FECHA]],EXONERACIONES!A:D,3,FALSE),0)</f>
        <v>344730</v>
      </c>
      <c r="I4867" s="5">
        <f>IFERROR(VLOOKUP(Tabla1[[#This Row],[FECHA]],'SIMIT CON RES'!A:D,4,FALSE),0)</f>
        <v>0</v>
      </c>
      <c r="J4867" s="9">
        <f>IFERROR(VLOOKUP(Tabla1[[#This Row],[FECHA]],'SIMIT CON RES'!A:D,3,FALSE),0)</f>
        <v>0</v>
      </c>
      <c r="K4867">
        <f>IFERROR(VLOOKUP(Tabla1[[#This Row],[FECHA]],'SIMIT SIN RES'!A:D,4,FALSE),0)</f>
        <v>38</v>
      </c>
      <c r="L4867" s="9">
        <f>IFERROR(VLOOKUP(Tabla1[[#This Row],[FECHA]],'SIMIT SIN RES'!A:D,3,FALSE),0)</f>
        <v>13099740</v>
      </c>
      <c r="M4867" s="5">
        <f>IFERROR(VLOOKUP(Tabla1[[#This Row],[FECHA]],'RECAUDOS DE COMPARENDOS'!A:D,4,FALSE),0)</f>
        <v>3</v>
      </c>
      <c r="N4867" s="9">
        <f>IFERROR(VLOOKUP(Tabla1[[#This Row],[FECHA]],'RECAUDOS DE COMPARENDOS'!A:D,3,FALSE),0)</f>
        <v>646368</v>
      </c>
      <c r="O4867" s="5">
        <f>IFERROR(VLOOKUP(Tabla1[[#This Row],[FECHA]],'RECAUDOS DE RESOLUCIONES'!A:D,4,FALSE),0)</f>
        <v>0</v>
      </c>
      <c r="P4867" s="9">
        <f>IFERROR(VLOOKUP(Tabla1[[#This Row],[FECHA]],'RECAUDOS DE RESOLUCIONES'!A:D,3,FALSE),0)</f>
        <v>0</v>
      </c>
      <c r="Q486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4867" s="9">
        <f>Tabla1[V. COMPARENDOS]-(Tabla1[V. EXONERACIONES]+Tabla1[[#This Row],[V. SIMIT CON RESOLUCION]]+Tabla1[[#This Row],[V. SIMIT SIN RESOLUCION]]+Tabla1[[#This Row],[V. RECAUDOS COMPARENDOS]]+Tabla1[[#This Row],[V. RECAUDOS RESOLUCIONES]])</f>
        <v>1594376</v>
      </c>
      <c r="S4867" s="11">
        <f>IFERROR(VLOOKUP(Tabla1[[#This Row],[FECHA]],'RECAUDOS LOCALES'!A:D,4,FALSE),0)</f>
        <v>1</v>
      </c>
      <c r="T4867" s="9">
        <f>IFERROR(VLOOKUP(Tabla1[[#This Row],[FECHA]],'RECAUDOS LOCALES'!A:D,3,FALSE),0)</f>
        <v>322679</v>
      </c>
      <c r="U4867" s="11">
        <f>IFERROR(VLOOKUP(Tabla1[[#This Row],[FECHA]],'RECAUDOS EXTERNOS'!A:D,4,FALSE),0)</f>
        <v>37</v>
      </c>
      <c r="V4867" s="9">
        <f>IFERROR(VLOOKUP(Tabla1[[#This Row],[FECHA]],'RECAUDOS EXTERNOS'!A:D,3,FALSE),0)</f>
        <v>14398140</v>
      </c>
    </row>
    <row r="4868" spans="1:22" x14ac:dyDescent="0.25">
      <c r="A4868" s="1">
        <v>42427</v>
      </c>
      <c r="B4868" s="3" t="s">
        <v>5</v>
      </c>
      <c r="C4868" s="2">
        <v>42401</v>
      </c>
      <c r="D4868" s="5">
        <f>YEAR(Tabla1[[#This Row],[FECHA]])</f>
        <v>2016</v>
      </c>
      <c r="E4868" s="5">
        <f>IFERROR(VLOOKUP(Tabla1[[#This Row],[FECHA]],'COMPARENDOS TOTALES'!A:D,4,FALSE),0)</f>
        <v>10</v>
      </c>
      <c r="F4868" s="9">
        <f>IFERROR(VLOOKUP(Tabla1[[#This Row],[FECHA]],'COMPARENDOS TOTALES'!A:D,3,FALSE),0)</f>
        <v>10902025</v>
      </c>
      <c r="G4868" s="5">
        <f>IFERROR(VLOOKUP(Tabla1[[#This Row],[FECHA]],EXONERACIONES!A:D,4,FALSE),0)</f>
        <v>0</v>
      </c>
      <c r="H4868" s="9">
        <f>IFERROR(VLOOKUP(Tabla1[[#This Row],[FECHA]],EXONERACIONES!A:D,3,FALSE),0)</f>
        <v>0</v>
      </c>
      <c r="I4868" s="5">
        <f>IFERROR(VLOOKUP(Tabla1[[#This Row],[FECHA]],'SIMIT CON RES'!A:D,4,FALSE),0)</f>
        <v>0</v>
      </c>
      <c r="J4868" s="9">
        <f>IFERROR(VLOOKUP(Tabla1[[#This Row],[FECHA]],'SIMIT CON RES'!A:D,3,FALSE),0)</f>
        <v>0</v>
      </c>
      <c r="K4868">
        <f>IFERROR(VLOOKUP(Tabla1[[#This Row],[FECHA]],'SIMIT SIN RES'!A:D,4,FALSE),0)</f>
        <v>9</v>
      </c>
      <c r="L4868" s="9">
        <f>IFERROR(VLOOKUP(Tabla1[[#This Row],[FECHA]],'SIMIT SIN RES'!A:D,3,FALSE),0)</f>
        <v>10686570</v>
      </c>
      <c r="M4868" s="5">
        <f>IFERROR(VLOOKUP(Tabla1[[#This Row],[FECHA]],'RECAUDOS DE COMPARENDOS'!A:D,4,FALSE),0)</f>
        <v>0</v>
      </c>
      <c r="N4868" s="9">
        <f>IFERROR(VLOOKUP(Tabla1[[#This Row],[FECHA]],'RECAUDOS DE COMPARENDOS'!A:D,3,FALSE),0)</f>
        <v>0</v>
      </c>
      <c r="O4868" s="5">
        <f>IFERROR(VLOOKUP(Tabla1[[#This Row],[FECHA]],'RECAUDOS DE RESOLUCIONES'!A:D,4,FALSE),0)</f>
        <v>0</v>
      </c>
      <c r="P4868" s="9">
        <f>IFERROR(VLOOKUP(Tabla1[[#This Row],[FECHA]],'RECAUDOS DE RESOLUCIONES'!A:D,3,FALSE),0)</f>
        <v>0</v>
      </c>
      <c r="Q486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868" s="9">
        <f>Tabla1[V. COMPARENDOS]-(Tabla1[V. EXONERACIONES]+Tabla1[[#This Row],[V. SIMIT CON RESOLUCION]]+Tabla1[[#This Row],[V. SIMIT SIN RESOLUCION]]+Tabla1[[#This Row],[V. RECAUDOS COMPARENDOS]]+Tabla1[[#This Row],[V. RECAUDOS RESOLUCIONES]])</f>
        <v>215455</v>
      </c>
      <c r="S4868" s="11">
        <f>IFERROR(VLOOKUP(Tabla1[[#This Row],[FECHA]],'RECAUDOS LOCALES'!A:D,4,FALSE),0)</f>
        <v>0</v>
      </c>
      <c r="T4868" s="9">
        <f>IFERROR(VLOOKUP(Tabla1[[#This Row],[FECHA]],'RECAUDOS LOCALES'!A:D,3,FALSE),0)</f>
        <v>0</v>
      </c>
      <c r="U4868" s="11">
        <f>IFERROR(VLOOKUP(Tabla1[[#This Row],[FECHA]],'RECAUDOS EXTERNOS'!A:D,4,FALSE),0)</f>
        <v>9</v>
      </c>
      <c r="V4868" s="9">
        <f>IFERROR(VLOOKUP(Tabla1[[#This Row],[FECHA]],'RECAUDOS EXTERNOS'!A:D,3,FALSE),0)</f>
        <v>3489903</v>
      </c>
    </row>
    <row r="4869" spans="1:22" x14ac:dyDescent="0.25">
      <c r="A4869" s="1">
        <v>42428</v>
      </c>
      <c r="B4869" s="3" t="s">
        <v>4</v>
      </c>
      <c r="C4869" s="2">
        <v>42401</v>
      </c>
      <c r="D4869" s="5">
        <f>YEAR(Tabla1[[#This Row],[FECHA]])</f>
        <v>2016</v>
      </c>
      <c r="E4869" s="5">
        <f>IFERROR(VLOOKUP(Tabla1[[#This Row],[FECHA]],'COMPARENDOS TOTALES'!A:D,4,FALSE),0)</f>
        <v>4</v>
      </c>
      <c r="F4869" s="9">
        <f>IFERROR(VLOOKUP(Tabla1[[#This Row],[FECHA]],'COMPARENDOS TOTALES'!A:D,3,FALSE),0)</f>
        <v>9652370</v>
      </c>
      <c r="G4869" s="5">
        <f>IFERROR(VLOOKUP(Tabla1[[#This Row],[FECHA]],EXONERACIONES!A:D,4,FALSE),0)</f>
        <v>0</v>
      </c>
      <c r="H4869" s="9">
        <f>IFERROR(VLOOKUP(Tabla1[[#This Row],[FECHA]],EXONERACIONES!A:D,3,FALSE),0)</f>
        <v>0</v>
      </c>
      <c r="I4869" s="5">
        <f>IFERROR(VLOOKUP(Tabla1[[#This Row],[FECHA]],'SIMIT CON RES'!A:D,4,FALSE),0)</f>
        <v>0</v>
      </c>
      <c r="J4869" s="9">
        <f>IFERROR(VLOOKUP(Tabla1[[#This Row],[FECHA]],'SIMIT CON RES'!A:D,3,FALSE),0)</f>
        <v>0</v>
      </c>
      <c r="K4869">
        <f>IFERROR(VLOOKUP(Tabla1[[#This Row],[FECHA]],'SIMIT SIN RES'!A:D,4,FALSE),0)</f>
        <v>4</v>
      </c>
      <c r="L4869" s="9">
        <f>IFERROR(VLOOKUP(Tabla1[[#This Row],[FECHA]],'SIMIT SIN RES'!A:D,3,FALSE),0)</f>
        <v>9652370</v>
      </c>
      <c r="M4869" s="5">
        <f>IFERROR(VLOOKUP(Tabla1[[#This Row],[FECHA]],'RECAUDOS DE COMPARENDOS'!A:D,4,FALSE),0)</f>
        <v>0</v>
      </c>
      <c r="N4869" s="9">
        <f>IFERROR(VLOOKUP(Tabla1[[#This Row],[FECHA]],'RECAUDOS DE COMPARENDOS'!A:D,3,FALSE),0)</f>
        <v>0</v>
      </c>
      <c r="O4869" s="5">
        <f>IFERROR(VLOOKUP(Tabla1[[#This Row],[FECHA]],'RECAUDOS DE RESOLUCIONES'!A:D,4,FALSE),0)</f>
        <v>0</v>
      </c>
      <c r="P4869" s="9">
        <f>IFERROR(VLOOKUP(Tabla1[[#This Row],[FECHA]],'RECAUDOS DE RESOLUCIONES'!A:D,3,FALSE),0)</f>
        <v>0</v>
      </c>
      <c r="Q486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86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869" s="11">
        <f>IFERROR(VLOOKUP(Tabla1[[#This Row],[FECHA]],'RECAUDOS LOCALES'!A:D,4,FALSE),0)</f>
        <v>1</v>
      </c>
      <c r="T4869" s="9">
        <f>IFERROR(VLOOKUP(Tabla1[[#This Row],[FECHA]],'RECAUDOS LOCALES'!A:D,3,FALSE),0)</f>
        <v>92668</v>
      </c>
      <c r="U4869" s="11">
        <f>IFERROR(VLOOKUP(Tabla1[[#This Row],[FECHA]],'RECAUDOS EXTERNOS'!A:D,4,FALSE),0)</f>
        <v>0</v>
      </c>
      <c r="V4869" s="9">
        <f>IFERROR(VLOOKUP(Tabla1[[#This Row],[FECHA]],'RECAUDOS EXTERNOS'!A:D,3,FALSE),0)</f>
        <v>0</v>
      </c>
    </row>
    <row r="4870" spans="1:22" x14ac:dyDescent="0.25">
      <c r="A4870" s="1">
        <v>42429</v>
      </c>
      <c r="B4870" s="3" t="s">
        <v>1</v>
      </c>
      <c r="C4870" s="2">
        <v>42401</v>
      </c>
      <c r="D4870" s="5">
        <f>YEAR(Tabla1[[#This Row],[FECHA]])</f>
        <v>2016</v>
      </c>
      <c r="E4870" s="5">
        <f>IFERROR(VLOOKUP(Tabla1[[#This Row],[FECHA]],'COMPARENDOS TOTALES'!A:D,4,FALSE),0)</f>
        <v>39</v>
      </c>
      <c r="F4870" s="9">
        <f>IFERROR(VLOOKUP(Tabla1[[#This Row],[FECHA]],'COMPARENDOS TOTALES'!A:D,3,FALSE),0)</f>
        <v>12862737</v>
      </c>
      <c r="G4870" s="5">
        <f>IFERROR(VLOOKUP(Tabla1[[#This Row],[FECHA]],EXONERACIONES!A:D,4,FALSE),0)</f>
        <v>0</v>
      </c>
      <c r="H4870" s="9">
        <f>IFERROR(VLOOKUP(Tabla1[[#This Row],[FECHA]],EXONERACIONES!A:D,3,FALSE),0)</f>
        <v>0</v>
      </c>
      <c r="I4870" s="5">
        <f>IFERROR(VLOOKUP(Tabla1[[#This Row],[FECHA]],'SIMIT CON RES'!A:D,4,FALSE),0)</f>
        <v>0</v>
      </c>
      <c r="J4870" s="9">
        <f>IFERROR(VLOOKUP(Tabla1[[#This Row],[FECHA]],'SIMIT CON RES'!A:D,3,FALSE),0)</f>
        <v>0</v>
      </c>
      <c r="K4870">
        <f>IFERROR(VLOOKUP(Tabla1[[#This Row],[FECHA]],'SIMIT SIN RES'!A:D,4,FALSE),0)</f>
        <v>32</v>
      </c>
      <c r="L4870" s="9">
        <f>IFERROR(VLOOKUP(Tabla1[[#This Row],[FECHA]],'SIMIT SIN RES'!A:D,3,FALSE),0)</f>
        <v>11031360</v>
      </c>
      <c r="M4870" s="5">
        <f>IFERROR(VLOOKUP(Tabla1[[#This Row],[FECHA]],'RECAUDOS DE COMPARENDOS'!A:D,4,FALSE),0)</f>
        <v>0</v>
      </c>
      <c r="N4870" s="9">
        <f>IFERROR(VLOOKUP(Tabla1[[#This Row],[FECHA]],'RECAUDOS DE COMPARENDOS'!A:D,3,FALSE),0)</f>
        <v>0</v>
      </c>
      <c r="O4870" s="5">
        <f>IFERROR(VLOOKUP(Tabla1[[#This Row],[FECHA]],'RECAUDOS DE RESOLUCIONES'!A:D,4,FALSE),0)</f>
        <v>0</v>
      </c>
      <c r="P4870" s="9">
        <f>IFERROR(VLOOKUP(Tabla1[[#This Row],[FECHA]],'RECAUDOS DE RESOLUCIONES'!A:D,3,FALSE),0)</f>
        <v>0</v>
      </c>
      <c r="Q487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7</v>
      </c>
      <c r="R4870" s="9">
        <f>Tabla1[V. COMPARENDOS]-(Tabla1[V. EXONERACIONES]+Tabla1[[#This Row],[V. SIMIT CON RESOLUCION]]+Tabla1[[#This Row],[V. SIMIT SIN RESOLUCION]]+Tabla1[[#This Row],[V. RECAUDOS COMPARENDOS]]+Tabla1[[#This Row],[V. RECAUDOS RESOLUCIONES]])</f>
        <v>1831377</v>
      </c>
      <c r="S4870" s="11">
        <f>IFERROR(VLOOKUP(Tabla1[[#This Row],[FECHA]],'RECAUDOS LOCALES'!A:D,4,FALSE),0)</f>
        <v>2</v>
      </c>
      <c r="T4870" s="9">
        <f>IFERROR(VLOOKUP(Tabla1[[#This Row],[FECHA]],'RECAUDOS LOCALES'!A:D,3,FALSE),0)</f>
        <v>365773</v>
      </c>
      <c r="U4870" s="11">
        <f>IFERROR(VLOOKUP(Tabla1[[#This Row],[FECHA]],'RECAUDOS EXTERNOS'!A:D,4,FALSE),0)</f>
        <v>50</v>
      </c>
      <c r="V4870" s="9">
        <f>IFERROR(VLOOKUP(Tabla1[[#This Row],[FECHA]],'RECAUDOS EXTERNOS'!A:D,3,FALSE),0)</f>
        <v>20636022</v>
      </c>
    </row>
    <row r="4871" spans="1:22" x14ac:dyDescent="0.25">
      <c r="A4871" s="1">
        <v>42430</v>
      </c>
      <c r="B4871" s="3" t="s">
        <v>2</v>
      </c>
      <c r="C4871" s="2">
        <v>42430</v>
      </c>
      <c r="D4871" s="5">
        <f>YEAR(Tabla1[[#This Row],[FECHA]])</f>
        <v>2016</v>
      </c>
      <c r="E4871" s="5">
        <f>IFERROR(VLOOKUP(Tabla1[[#This Row],[FECHA]],'COMPARENDOS TOTALES'!A:D,4,FALSE),0)</f>
        <v>53</v>
      </c>
      <c r="F4871" s="9">
        <f>IFERROR(VLOOKUP(Tabla1[[#This Row],[FECHA]],'COMPARENDOS TOTALES'!A:D,3,FALSE),0)</f>
        <v>17609949</v>
      </c>
      <c r="G4871" s="5">
        <f>IFERROR(VLOOKUP(Tabla1[[#This Row],[FECHA]],EXONERACIONES!A:D,4,FALSE),0)</f>
        <v>1</v>
      </c>
      <c r="H4871" s="9">
        <f>IFERROR(VLOOKUP(Tabla1[[#This Row],[FECHA]],EXONERACIONES!A:D,3,FALSE),0)</f>
        <v>344730</v>
      </c>
      <c r="I4871" s="5">
        <f>IFERROR(VLOOKUP(Tabla1[[#This Row],[FECHA]],'SIMIT CON RES'!A:D,4,FALSE),0)</f>
        <v>0</v>
      </c>
      <c r="J4871" s="9">
        <f>IFERROR(VLOOKUP(Tabla1[[#This Row],[FECHA]],'SIMIT CON RES'!A:D,3,FALSE),0)</f>
        <v>0</v>
      </c>
      <c r="K4871">
        <f>IFERROR(VLOOKUP(Tabla1[[#This Row],[FECHA]],'SIMIT SIN RES'!A:D,4,FALSE),0)</f>
        <v>39</v>
      </c>
      <c r="L4871" s="9">
        <f>IFERROR(VLOOKUP(Tabla1[[#This Row],[FECHA]],'SIMIT SIN RES'!A:D,3,FALSE),0)</f>
        <v>13789195</v>
      </c>
      <c r="M4871" s="5">
        <f>IFERROR(VLOOKUP(Tabla1[[#This Row],[FECHA]],'RECAUDOS DE COMPARENDOS'!A:D,4,FALSE),0)</f>
        <v>1</v>
      </c>
      <c r="N4871" s="9">
        <f>IFERROR(VLOOKUP(Tabla1[[#This Row],[FECHA]],'RECAUDOS DE COMPARENDOS'!A:D,3,FALSE),0)</f>
        <v>215456</v>
      </c>
      <c r="O4871" s="5">
        <f>IFERROR(VLOOKUP(Tabla1[[#This Row],[FECHA]],'RECAUDOS DE RESOLUCIONES'!A:D,4,FALSE),0)</f>
        <v>0</v>
      </c>
      <c r="P4871" s="9">
        <f>IFERROR(VLOOKUP(Tabla1[[#This Row],[FECHA]],'RECAUDOS DE RESOLUCIONES'!A:D,3,FALSE),0)</f>
        <v>0</v>
      </c>
      <c r="Q487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12</v>
      </c>
      <c r="R4871" s="9">
        <f>Tabla1[V. COMPARENDOS]-(Tabla1[V. EXONERACIONES]+Tabla1[[#This Row],[V. SIMIT CON RESOLUCION]]+Tabla1[[#This Row],[V. SIMIT SIN RESOLUCION]]+Tabla1[[#This Row],[V. RECAUDOS COMPARENDOS]]+Tabla1[[#This Row],[V. RECAUDOS RESOLUCIONES]])</f>
        <v>3260568</v>
      </c>
      <c r="S4871" s="11">
        <f>IFERROR(VLOOKUP(Tabla1[[#This Row],[FECHA]],'RECAUDOS LOCALES'!A:D,4,FALSE),0)</f>
        <v>0</v>
      </c>
      <c r="T4871" s="9">
        <f>IFERROR(VLOOKUP(Tabla1[[#This Row],[FECHA]],'RECAUDOS LOCALES'!A:D,3,FALSE),0)</f>
        <v>0</v>
      </c>
      <c r="U4871" s="11">
        <f>IFERROR(VLOOKUP(Tabla1[[#This Row],[FECHA]],'RECAUDOS EXTERNOS'!A:D,4,FALSE),0)</f>
        <v>49</v>
      </c>
      <c r="V4871" s="9">
        <f>IFERROR(VLOOKUP(Tabla1[[#This Row],[FECHA]],'RECAUDOS EXTERNOS'!A:D,3,FALSE),0)</f>
        <v>17578294</v>
      </c>
    </row>
    <row r="4872" spans="1:22" x14ac:dyDescent="0.25">
      <c r="A4872" s="1">
        <v>42431</v>
      </c>
      <c r="B4872" s="3" t="s">
        <v>3</v>
      </c>
      <c r="C4872" s="2">
        <v>42430</v>
      </c>
      <c r="D4872" s="5">
        <f>YEAR(Tabla1[[#This Row],[FECHA]])</f>
        <v>2016</v>
      </c>
      <c r="E4872" s="5">
        <f>IFERROR(VLOOKUP(Tabla1[[#This Row],[FECHA]],'COMPARENDOS TOTALES'!A:D,4,FALSE),0)</f>
        <v>59</v>
      </c>
      <c r="F4872" s="9">
        <f>IFERROR(VLOOKUP(Tabla1[[#This Row],[FECHA]],'COMPARENDOS TOTALES'!A:D,3,FALSE),0)</f>
        <v>20080521</v>
      </c>
      <c r="G4872" s="5">
        <f>IFERROR(VLOOKUP(Tabla1[[#This Row],[FECHA]],EXONERACIONES!A:D,4,FALSE),0)</f>
        <v>0</v>
      </c>
      <c r="H4872" s="9">
        <f>IFERROR(VLOOKUP(Tabla1[[#This Row],[FECHA]],EXONERACIONES!A:D,3,FALSE),0)</f>
        <v>0</v>
      </c>
      <c r="I4872" s="5">
        <f>IFERROR(VLOOKUP(Tabla1[[#This Row],[FECHA]],'SIMIT CON RES'!A:D,4,FALSE),0)</f>
        <v>0</v>
      </c>
      <c r="J4872" s="9">
        <f>IFERROR(VLOOKUP(Tabla1[[#This Row],[FECHA]],'SIMIT CON RES'!A:D,3,FALSE),0)</f>
        <v>0</v>
      </c>
      <c r="K4872">
        <f>IFERROR(VLOOKUP(Tabla1[[#This Row],[FECHA]],'SIMIT SIN RES'!A:D,4,FALSE),0)</f>
        <v>49</v>
      </c>
      <c r="L4872" s="9">
        <f>IFERROR(VLOOKUP(Tabla1[[#This Row],[FECHA]],'SIMIT SIN RES'!A:D,3,FALSE),0)</f>
        <v>16891770</v>
      </c>
      <c r="M4872" s="5">
        <f>IFERROR(VLOOKUP(Tabla1[[#This Row],[FECHA]],'RECAUDOS DE COMPARENDOS'!A:D,4,FALSE),0)</f>
        <v>0</v>
      </c>
      <c r="N4872" s="9">
        <f>IFERROR(VLOOKUP(Tabla1[[#This Row],[FECHA]],'RECAUDOS DE COMPARENDOS'!A:D,3,FALSE),0)</f>
        <v>0</v>
      </c>
      <c r="O4872" s="5">
        <f>IFERROR(VLOOKUP(Tabla1[[#This Row],[FECHA]],'RECAUDOS DE RESOLUCIONES'!A:D,4,FALSE),0)</f>
        <v>0</v>
      </c>
      <c r="P4872" s="9">
        <f>IFERROR(VLOOKUP(Tabla1[[#This Row],[FECHA]],'RECAUDOS DE RESOLUCIONES'!A:D,3,FALSE),0)</f>
        <v>0</v>
      </c>
      <c r="Q487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10</v>
      </c>
      <c r="R4872" s="9">
        <f>Tabla1[V. COMPARENDOS]-(Tabla1[V. EXONERACIONES]+Tabla1[[#This Row],[V. SIMIT CON RESOLUCION]]+Tabla1[[#This Row],[V. SIMIT SIN RESOLUCION]]+Tabla1[[#This Row],[V. RECAUDOS COMPARENDOS]]+Tabla1[[#This Row],[V. RECAUDOS RESOLUCIONES]])</f>
        <v>3188751</v>
      </c>
      <c r="S4872" s="11">
        <f>IFERROR(VLOOKUP(Tabla1[[#This Row],[FECHA]],'RECAUDOS LOCALES'!A:D,4,FALSE),0)</f>
        <v>0</v>
      </c>
      <c r="T4872" s="9">
        <f>IFERROR(VLOOKUP(Tabla1[[#This Row],[FECHA]],'RECAUDOS LOCALES'!A:D,3,FALSE),0)</f>
        <v>0</v>
      </c>
      <c r="U4872" s="11">
        <f>IFERROR(VLOOKUP(Tabla1[[#This Row],[FECHA]],'RECAUDOS EXTERNOS'!A:D,4,FALSE),0)</f>
        <v>33</v>
      </c>
      <c r="V4872" s="9">
        <f>IFERROR(VLOOKUP(Tabla1[[#This Row],[FECHA]],'RECAUDOS EXTERNOS'!A:D,3,FALSE),0)</f>
        <v>12776714</v>
      </c>
    </row>
    <row r="4873" spans="1:22" x14ac:dyDescent="0.25">
      <c r="A4873" s="1">
        <v>42432</v>
      </c>
      <c r="B4873" s="3" t="s">
        <v>6</v>
      </c>
      <c r="C4873" s="2">
        <v>42430</v>
      </c>
      <c r="D4873" s="5">
        <f>YEAR(Tabla1[[#This Row],[FECHA]])</f>
        <v>2016</v>
      </c>
      <c r="E4873" s="5">
        <f>IFERROR(VLOOKUP(Tabla1[[#This Row],[FECHA]],'COMPARENDOS TOTALES'!A:D,4,FALSE),0)</f>
        <v>32</v>
      </c>
      <c r="F4873" s="9">
        <f>IFERROR(VLOOKUP(Tabla1[[#This Row],[FECHA]],'COMPARENDOS TOTALES'!A:D,3,FALSE),0)</f>
        <v>10772811</v>
      </c>
      <c r="G4873" s="5">
        <f>IFERROR(VLOOKUP(Tabla1[[#This Row],[FECHA]],EXONERACIONES!A:D,4,FALSE),0)</f>
        <v>0</v>
      </c>
      <c r="H4873" s="9">
        <f>IFERROR(VLOOKUP(Tabla1[[#This Row],[FECHA]],EXONERACIONES!A:D,3,FALSE),0)</f>
        <v>0</v>
      </c>
      <c r="I4873" s="5">
        <f>IFERROR(VLOOKUP(Tabla1[[#This Row],[FECHA]],'SIMIT CON RES'!A:D,4,FALSE),0)</f>
        <v>0</v>
      </c>
      <c r="J4873" s="9">
        <f>IFERROR(VLOOKUP(Tabla1[[#This Row],[FECHA]],'SIMIT CON RES'!A:D,3,FALSE),0)</f>
        <v>0</v>
      </c>
      <c r="K4873">
        <f>IFERROR(VLOOKUP(Tabla1[[#This Row],[FECHA]],'SIMIT SIN RES'!A:D,4,FALSE),0)</f>
        <v>28</v>
      </c>
      <c r="L4873" s="9">
        <f>IFERROR(VLOOKUP(Tabla1[[#This Row],[FECHA]],'SIMIT SIN RES'!A:D,3,FALSE),0)</f>
        <v>9652440</v>
      </c>
      <c r="M4873" s="5">
        <f>IFERROR(VLOOKUP(Tabla1[[#This Row],[FECHA]],'RECAUDOS DE COMPARENDOS'!A:D,4,FALSE),0)</f>
        <v>1</v>
      </c>
      <c r="N4873" s="9">
        <f>IFERROR(VLOOKUP(Tabla1[[#This Row],[FECHA]],'RECAUDOS DE COMPARENDOS'!A:D,3,FALSE),0)</f>
        <v>215456</v>
      </c>
      <c r="O4873" s="5">
        <f>IFERROR(VLOOKUP(Tabla1[[#This Row],[FECHA]],'RECAUDOS DE RESOLUCIONES'!A:D,4,FALSE),0)</f>
        <v>0</v>
      </c>
      <c r="P4873" s="9">
        <f>IFERROR(VLOOKUP(Tabla1[[#This Row],[FECHA]],'RECAUDOS DE RESOLUCIONES'!A:D,3,FALSE),0)</f>
        <v>0</v>
      </c>
      <c r="Q487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4873" s="9">
        <f>Tabla1[V. COMPARENDOS]-(Tabla1[V. EXONERACIONES]+Tabla1[[#This Row],[V. SIMIT CON RESOLUCION]]+Tabla1[[#This Row],[V. SIMIT SIN RESOLUCION]]+Tabla1[[#This Row],[V. RECAUDOS COMPARENDOS]]+Tabla1[[#This Row],[V. RECAUDOS RESOLUCIONES]])</f>
        <v>904915</v>
      </c>
      <c r="S4873" s="11">
        <f>IFERROR(VLOOKUP(Tabla1[[#This Row],[FECHA]],'RECAUDOS LOCALES'!A:D,4,FALSE),0)</f>
        <v>2</v>
      </c>
      <c r="T4873" s="9">
        <f>IFERROR(VLOOKUP(Tabla1[[#This Row],[FECHA]],'RECAUDOS LOCALES'!A:D,3,FALSE),0)</f>
        <v>618224</v>
      </c>
      <c r="U4873" s="11">
        <f>IFERROR(VLOOKUP(Tabla1[[#This Row],[FECHA]],'RECAUDOS EXTERNOS'!A:D,4,FALSE),0)</f>
        <v>38</v>
      </c>
      <c r="V4873" s="9">
        <f>IFERROR(VLOOKUP(Tabla1[[#This Row],[FECHA]],'RECAUDOS EXTERNOS'!A:D,3,FALSE),0)</f>
        <v>15830095</v>
      </c>
    </row>
    <row r="4874" spans="1:22" x14ac:dyDescent="0.25">
      <c r="A4874" s="1">
        <v>42433</v>
      </c>
      <c r="B4874" s="3" t="s">
        <v>0</v>
      </c>
      <c r="C4874" s="2">
        <v>42430</v>
      </c>
      <c r="D4874" s="5">
        <f>YEAR(Tabla1[[#This Row],[FECHA]])</f>
        <v>2016</v>
      </c>
      <c r="E4874" s="5">
        <f>IFERROR(VLOOKUP(Tabla1[[#This Row],[FECHA]],'COMPARENDOS TOTALES'!A:D,4,FALSE),0)</f>
        <v>5</v>
      </c>
      <c r="F4874" s="9">
        <f>IFERROR(VLOOKUP(Tabla1[[#This Row],[FECHA]],'COMPARENDOS TOTALES'!A:D,3,FALSE),0)</f>
        <v>1206550</v>
      </c>
      <c r="G4874" s="5">
        <f>IFERROR(VLOOKUP(Tabla1[[#This Row],[FECHA]],EXONERACIONES!A:D,4,FALSE),0)</f>
        <v>0</v>
      </c>
      <c r="H4874" s="9">
        <f>IFERROR(VLOOKUP(Tabla1[[#This Row],[FECHA]],EXONERACIONES!A:D,3,FALSE),0)</f>
        <v>0</v>
      </c>
      <c r="I4874" s="5">
        <f>IFERROR(VLOOKUP(Tabla1[[#This Row],[FECHA]],'SIMIT CON RES'!A:D,4,FALSE),0)</f>
        <v>0</v>
      </c>
      <c r="J4874" s="9">
        <f>IFERROR(VLOOKUP(Tabla1[[#This Row],[FECHA]],'SIMIT CON RES'!A:D,3,FALSE),0)</f>
        <v>0</v>
      </c>
      <c r="K4874">
        <f>IFERROR(VLOOKUP(Tabla1[[#This Row],[FECHA]],'SIMIT SIN RES'!A:D,4,FALSE),0)</f>
        <v>0</v>
      </c>
      <c r="L4874" s="9">
        <f>IFERROR(VLOOKUP(Tabla1[[#This Row],[FECHA]],'SIMIT SIN RES'!A:D,3,FALSE),0)</f>
        <v>0</v>
      </c>
      <c r="M4874" s="5">
        <f>IFERROR(VLOOKUP(Tabla1[[#This Row],[FECHA]],'RECAUDOS DE COMPARENDOS'!A:D,4,FALSE),0)</f>
        <v>0</v>
      </c>
      <c r="N4874" s="9">
        <f>IFERROR(VLOOKUP(Tabla1[[#This Row],[FECHA]],'RECAUDOS DE COMPARENDOS'!A:D,3,FALSE),0)</f>
        <v>0</v>
      </c>
      <c r="O4874" s="5">
        <f>IFERROR(VLOOKUP(Tabla1[[#This Row],[FECHA]],'RECAUDOS DE RESOLUCIONES'!A:D,4,FALSE),0)</f>
        <v>0</v>
      </c>
      <c r="P4874" s="9">
        <f>IFERROR(VLOOKUP(Tabla1[[#This Row],[FECHA]],'RECAUDOS DE RESOLUCIONES'!A:D,3,FALSE),0)</f>
        <v>0</v>
      </c>
      <c r="Q487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4874" s="9">
        <f>Tabla1[V. COMPARENDOS]-(Tabla1[V. EXONERACIONES]+Tabla1[[#This Row],[V. SIMIT CON RESOLUCION]]+Tabla1[[#This Row],[V. SIMIT SIN RESOLUCION]]+Tabla1[[#This Row],[V. RECAUDOS COMPARENDOS]]+Tabla1[[#This Row],[V. RECAUDOS RESOLUCIONES]])</f>
        <v>1206550</v>
      </c>
      <c r="S4874" s="11">
        <f>IFERROR(VLOOKUP(Tabla1[[#This Row],[FECHA]],'RECAUDOS LOCALES'!A:D,4,FALSE),0)</f>
        <v>1</v>
      </c>
      <c r="T4874" s="9">
        <f>IFERROR(VLOOKUP(Tabla1[[#This Row],[FECHA]],'RECAUDOS LOCALES'!A:D,3,FALSE),0)</f>
        <v>367600</v>
      </c>
      <c r="U4874" s="11">
        <f>IFERROR(VLOOKUP(Tabla1[[#This Row],[FECHA]],'RECAUDOS EXTERNOS'!A:D,4,FALSE),0)</f>
        <v>31</v>
      </c>
      <c r="V4874" s="9">
        <f>IFERROR(VLOOKUP(Tabla1[[#This Row],[FECHA]],'RECAUDOS EXTERNOS'!A:D,3,FALSE),0)</f>
        <v>12377194</v>
      </c>
    </row>
    <row r="4875" spans="1:22" x14ac:dyDescent="0.25">
      <c r="A4875" s="1">
        <v>42434</v>
      </c>
      <c r="B4875" s="3" t="s">
        <v>5</v>
      </c>
      <c r="C4875" s="2">
        <v>42430</v>
      </c>
      <c r="D4875" s="5">
        <f>YEAR(Tabla1[[#This Row],[FECHA]])</f>
        <v>2016</v>
      </c>
      <c r="E4875" s="5">
        <f>IFERROR(VLOOKUP(Tabla1[[#This Row],[FECHA]],'COMPARENDOS TOTALES'!A:D,4,FALSE),0)</f>
        <v>9</v>
      </c>
      <c r="F4875" s="9">
        <f>IFERROR(VLOOKUP(Tabla1[[#This Row],[FECHA]],'COMPARENDOS TOTALES'!A:D,3,FALSE),0)</f>
        <v>2844020</v>
      </c>
      <c r="G4875" s="5">
        <f>IFERROR(VLOOKUP(Tabla1[[#This Row],[FECHA]],EXONERACIONES!A:D,4,FALSE),0)</f>
        <v>0</v>
      </c>
      <c r="H4875" s="9">
        <f>IFERROR(VLOOKUP(Tabla1[[#This Row],[FECHA]],EXONERACIONES!A:D,3,FALSE),0)</f>
        <v>0</v>
      </c>
      <c r="I4875" s="5">
        <f>IFERROR(VLOOKUP(Tabla1[[#This Row],[FECHA]],'SIMIT CON RES'!A:D,4,FALSE),0)</f>
        <v>0</v>
      </c>
      <c r="J4875" s="9">
        <f>IFERROR(VLOOKUP(Tabla1[[#This Row],[FECHA]],'SIMIT CON RES'!A:D,3,FALSE),0)</f>
        <v>0</v>
      </c>
      <c r="K4875">
        <f>IFERROR(VLOOKUP(Tabla1[[#This Row],[FECHA]],'SIMIT SIN RES'!A:D,4,FALSE),0)</f>
        <v>7</v>
      </c>
      <c r="L4875" s="9">
        <f>IFERROR(VLOOKUP(Tabla1[[#This Row],[FECHA]],'SIMIT SIN RES'!A:D,3,FALSE),0)</f>
        <v>2413110</v>
      </c>
      <c r="M4875" s="5">
        <f>IFERROR(VLOOKUP(Tabla1[[#This Row],[FECHA]],'RECAUDOS DE COMPARENDOS'!A:D,4,FALSE),0)</f>
        <v>0</v>
      </c>
      <c r="N4875" s="9">
        <f>IFERROR(VLOOKUP(Tabla1[[#This Row],[FECHA]],'RECAUDOS DE COMPARENDOS'!A:D,3,FALSE),0)</f>
        <v>0</v>
      </c>
      <c r="O4875" s="5">
        <f>IFERROR(VLOOKUP(Tabla1[[#This Row],[FECHA]],'RECAUDOS DE RESOLUCIONES'!A:D,4,FALSE),0)</f>
        <v>0</v>
      </c>
      <c r="P4875" s="9">
        <f>IFERROR(VLOOKUP(Tabla1[[#This Row],[FECHA]],'RECAUDOS DE RESOLUCIONES'!A:D,3,FALSE),0)</f>
        <v>0</v>
      </c>
      <c r="Q487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4875" s="9">
        <f>Tabla1[V. COMPARENDOS]-(Tabla1[V. EXONERACIONES]+Tabla1[[#This Row],[V. SIMIT CON RESOLUCION]]+Tabla1[[#This Row],[V. SIMIT SIN RESOLUCION]]+Tabla1[[#This Row],[V. RECAUDOS COMPARENDOS]]+Tabla1[[#This Row],[V. RECAUDOS RESOLUCIONES]])</f>
        <v>430910</v>
      </c>
      <c r="S4875" s="11">
        <f>IFERROR(VLOOKUP(Tabla1[[#This Row],[FECHA]],'RECAUDOS LOCALES'!A:D,4,FALSE),0)</f>
        <v>1</v>
      </c>
      <c r="T4875" s="9">
        <f>IFERROR(VLOOKUP(Tabla1[[#This Row],[FECHA]],'RECAUDOS LOCALES'!A:D,3,FALSE),0)</f>
        <v>803400</v>
      </c>
      <c r="U4875" s="11">
        <f>IFERROR(VLOOKUP(Tabla1[[#This Row],[FECHA]],'RECAUDOS EXTERNOS'!A:D,4,FALSE),0)</f>
        <v>0</v>
      </c>
      <c r="V4875" s="9">
        <f>IFERROR(VLOOKUP(Tabla1[[#This Row],[FECHA]],'RECAUDOS EXTERNOS'!A:D,3,FALSE),0)</f>
        <v>0</v>
      </c>
    </row>
    <row r="4876" spans="1:22" x14ac:dyDescent="0.25">
      <c r="A4876" s="1">
        <v>42435</v>
      </c>
      <c r="B4876" s="3" t="s">
        <v>4</v>
      </c>
      <c r="C4876" s="2">
        <v>42430</v>
      </c>
      <c r="D4876" s="5">
        <f>YEAR(Tabla1[[#This Row],[FECHA]])</f>
        <v>2016</v>
      </c>
      <c r="E4876" s="5">
        <f>IFERROR(VLOOKUP(Tabla1[[#This Row],[FECHA]],'COMPARENDOS TOTALES'!A:D,4,FALSE),0)</f>
        <v>7</v>
      </c>
      <c r="F4876" s="9">
        <f>IFERROR(VLOOKUP(Tabla1[[#This Row],[FECHA]],'COMPARENDOS TOTALES'!A:D,3,FALSE),0)</f>
        <v>6205110</v>
      </c>
      <c r="G4876" s="5">
        <f>IFERROR(VLOOKUP(Tabla1[[#This Row],[FECHA]],EXONERACIONES!A:D,4,FALSE),0)</f>
        <v>0</v>
      </c>
      <c r="H4876" s="9">
        <f>IFERROR(VLOOKUP(Tabla1[[#This Row],[FECHA]],EXONERACIONES!A:D,3,FALSE),0)</f>
        <v>0</v>
      </c>
      <c r="I4876" s="5">
        <f>IFERROR(VLOOKUP(Tabla1[[#This Row],[FECHA]],'SIMIT CON RES'!A:D,4,FALSE),0)</f>
        <v>0</v>
      </c>
      <c r="J4876" s="9">
        <f>IFERROR(VLOOKUP(Tabla1[[#This Row],[FECHA]],'SIMIT CON RES'!A:D,3,FALSE),0)</f>
        <v>0</v>
      </c>
      <c r="K4876">
        <f>IFERROR(VLOOKUP(Tabla1[[#This Row],[FECHA]],'SIMIT SIN RES'!A:D,4,FALSE),0)</f>
        <v>7</v>
      </c>
      <c r="L4876" s="9">
        <f>IFERROR(VLOOKUP(Tabla1[[#This Row],[FECHA]],'SIMIT SIN RES'!A:D,3,FALSE),0)</f>
        <v>6205110</v>
      </c>
      <c r="M4876" s="5">
        <f>IFERROR(VLOOKUP(Tabla1[[#This Row],[FECHA]],'RECAUDOS DE COMPARENDOS'!A:D,4,FALSE),0)</f>
        <v>0</v>
      </c>
      <c r="N4876" s="9">
        <f>IFERROR(VLOOKUP(Tabla1[[#This Row],[FECHA]],'RECAUDOS DE COMPARENDOS'!A:D,3,FALSE),0)</f>
        <v>0</v>
      </c>
      <c r="O4876" s="5">
        <f>IFERROR(VLOOKUP(Tabla1[[#This Row],[FECHA]],'RECAUDOS DE RESOLUCIONES'!A:D,4,FALSE),0)</f>
        <v>0</v>
      </c>
      <c r="P4876" s="9">
        <f>IFERROR(VLOOKUP(Tabla1[[#This Row],[FECHA]],'RECAUDOS DE RESOLUCIONES'!A:D,3,FALSE),0)</f>
        <v>0</v>
      </c>
      <c r="Q487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87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876" s="11">
        <f>IFERROR(VLOOKUP(Tabla1[[#This Row],[FECHA]],'RECAUDOS LOCALES'!A:D,4,FALSE),0)</f>
        <v>0</v>
      </c>
      <c r="T4876" s="9">
        <f>IFERROR(VLOOKUP(Tabla1[[#This Row],[FECHA]],'RECAUDOS LOCALES'!A:D,3,FALSE),0)</f>
        <v>0</v>
      </c>
      <c r="U4876" s="11">
        <f>IFERROR(VLOOKUP(Tabla1[[#This Row],[FECHA]],'RECAUDOS EXTERNOS'!A:D,4,FALSE),0)</f>
        <v>1</v>
      </c>
      <c r="V4876" s="9">
        <f>IFERROR(VLOOKUP(Tabla1[[#This Row],[FECHA]],'RECAUDOS EXTERNOS'!A:D,3,FALSE),0)</f>
        <v>465087</v>
      </c>
    </row>
    <row r="4877" spans="1:22" x14ac:dyDescent="0.25">
      <c r="A4877" s="1">
        <v>42436</v>
      </c>
      <c r="B4877" s="3" t="s">
        <v>1</v>
      </c>
      <c r="C4877" s="2">
        <v>42430</v>
      </c>
      <c r="D4877" s="5">
        <f>YEAR(Tabla1[[#This Row],[FECHA]])</f>
        <v>2016</v>
      </c>
      <c r="E4877" s="5">
        <f>IFERROR(VLOOKUP(Tabla1[[#This Row],[FECHA]],'COMPARENDOS TOTALES'!A:D,4,FALSE),0)</f>
        <v>81</v>
      </c>
      <c r="F4877" s="9">
        <f>IFERROR(VLOOKUP(Tabla1[[#This Row],[FECHA]],'COMPARENDOS TOTALES'!A:D,3,FALSE),0)</f>
        <v>60521406</v>
      </c>
      <c r="G4877" s="5">
        <f>IFERROR(VLOOKUP(Tabla1[[#This Row],[FECHA]],EXONERACIONES!A:D,4,FALSE),0)</f>
        <v>2</v>
      </c>
      <c r="H4877" s="9">
        <f>IFERROR(VLOOKUP(Tabla1[[#This Row],[FECHA]],EXONERACIONES!A:D,3,FALSE),0)</f>
        <v>689460</v>
      </c>
      <c r="I4877" s="5">
        <f>IFERROR(VLOOKUP(Tabla1[[#This Row],[FECHA]],'SIMIT CON RES'!A:D,4,FALSE),0)</f>
        <v>0</v>
      </c>
      <c r="J4877" s="9">
        <f>IFERROR(VLOOKUP(Tabla1[[#This Row],[FECHA]],'SIMIT CON RES'!A:D,3,FALSE),0)</f>
        <v>0</v>
      </c>
      <c r="K4877">
        <f>IFERROR(VLOOKUP(Tabla1[[#This Row],[FECHA]],'SIMIT SIN RES'!A:D,4,FALSE),0)</f>
        <v>63</v>
      </c>
      <c r="L4877" s="9">
        <f>IFERROR(VLOOKUP(Tabla1[[#This Row],[FECHA]],'SIMIT SIN RES'!A:D,3,FALSE),0)</f>
        <v>55156548</v>
      </c>
      <c r="M4877" s="5">
        <f>IFERROR(VLOOKUP(Tabla1[[#This Row],[FECHA]],'RECAUDOS DE COMPARENDOS'!A:D,4,FALSE),0)</f>
        <v>2</v>
      </c>
      <c r="N4877" s="9">
        <f>IFERROR(VLOOKUP(Tabla1[[#This Row],[FECHA]],'RECAUDOS DE COMPARENDOS'!A:D,3,FALSE),0)</f>
        <v>430912</v>
      </c>
      <c r="O4877" s="5">
        <f>IFERROR(VLOOKUP(Tabla1[[#This Row],[FECHA]],'RECAUDOS DE RESOLUCIONES'!A:D,4,FALSE),0)</f>
        <v>0</v>
      </c>
      <c r="P4877" s="9">
        <f>IFERROR(VLOOKUP(Tabla1[[#This Row],[FECHA]],'RECAUDOS DE RESOLUCIONES'!A:D,3,FALSE),0)</f>
        <v>0</v>
      </c>
      <c r="Q487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14</v>
      </c>
      <c r="R4877" s="9">
        <f>Tabla1[V. COMPARENDOS]-(Tabla1[V. EXONERACIONES]+Tabla1[[#This Row],[V. SIMIT CON RESOLUCION]]+Tabla1[[#This Row],[V. SIMIT SIN RESOLUCION]]+Tabla1[[#This Row],[V. RECAUDOS COMPARENDOS]]+Tabla1[[#This Row],[V. RECAUDOS RESOLUCIONES]])</f>
        <v>4244486</v>
      </c>
      <c r="S4877" s="11">
        <f>IFERROR(VLOOKUP(Tabla1[[#This Row],[FECHA]],'RECAUDOS LOCALES'!A:D,4,FALSE),0)</f>
        <v>2</v>
      </c>
      <c r="T4877" s="9">
        <f>IFERROR(VLOOKUP(Tabla1[[#This Row],[FECHA]],'RECAUDOS LOCALES'!A:D,3,FALSE),0)</f>
        <v>108640</v>
      </c>
      <c r="U4877" s="11">
        <f>IFERROR(VLOOKUP(Tabla1[[#This Row],[FECHA]],'RECAUDOS EXTERNOS'!A:D,4,FALSE),0)</f>
        <v>49</v>
      </c>
      <c r="V4877" s="9">
        <f>IFERROR(VLOOKUP(Tabla1[[#This Row],[FECHA]],'RECAUDOS EXTERNOS'!A:D,3,FALSE),0)</f>
        <v>16431948</v>
      </c>
    </row>
    <row r="4878" spans="1:22" x14ac:dyDescent="0.25">
      <c r="A4878" s="1">
        <v>42437</v>
      </c>
      <c r="B4878" s="3" t="s">
        <v>2</v>
      </c>
      <c r="C4878" s="2">
        <v>42430</v>
      </c>
      <c r="D4878" s="5">
        <f>YEAR(Tabla1[[#This Row],[FECHA]])</f>
        <v>2016</v>
      </c>
      <c r="E4878" s="5">
        <f>IFERROR(VLOOKUP(Tabla1[[#This Row],[FECHA]],'COMPARENDOS TOTALES'!A:D,4,FALSE),0)</f>
        <v>45</v>
      </c>
      <c r="F4878" s="9">
        <f>IFERROR(VLOOKUP(Tabla1[[#This Row],[FECHA]],'COMPARENDOS TOTALES'!A:D,3,FALSE),0)</f>
        <v>14253142</v>
      </c>
      <c r="G4878" s="5">
        <f>IFERROR(VLOOKUP(Tabla1[[#This Row],[FECHA]],EXONERACIONES!A:D,4,FALSE),0)</f>
        <v>2</v>
      </c>
      <c r="H4878" s="9">
        <f>IFERROR(VLOOKUP(Tabla1[[#This Row],[FECHA]],EXONERACIONES!A:D,3,FALSE),0)</f>
        <v>689460</v>
      </c>
      <c r="I4878" s="5">
        <f>IFERROR(VLOOKUP(Tabla1[[#This Row],[FECHA]],'SIMIT CON RES'!A:D,4,FALSE),0)</f>
        <v>0</v>
      </c>
      <c r="J4878" s="9">
        <f>IFERROR(VLOOKUP(Tabla1[[#This Row],[FECHA]],'SIMIT CON RES'!A:D,3,FALSE),0)</f>
        <v>0</v>
      </c>
      <c r="K4878">
        <f>IFERROR(VLOOKUP(Tabla1[[#This Row],[FECHA]],'SIMIT SIN RES'!A:D,4,FALSE),0)</f>
        <v>35</v>
      </c>
      <c r="L4878" s="9">
        <f>IFERROR(VLOOKUP(Tabla1[[#This Row],[FECHA]],'SIMIT SIN RES'!A:D,3,FALSE),0)</f>
        <v>11904671</v>
      </c>
      <c r="M4878" s="5">
        <f>IFERROR(VLOOKUP(Tabla1[[#This Row],[FECHA]],'RECAUDOS DE COMPARENDOS'!A:D,4,FALSE),0)</f>
        <v>2</v>
      </c>
      <c r="N4878" s="9">
        <f>IFERROR(VLOOKUP(Tabla1[[#This Row],[FECHA]],'RECAUDOS DE COMPARENDOS'!A:D,3,FALSE),0)</f>
        <v>430912</v>
      </c>
      <c r="O4878" s="5">
        <f>IFERROR(VLOOKUP(Tabla1[[#This Row],[FECHA]],'RECAUDOS DE RESOLUCIONES'!A:D,4,FALSE),0)</f>
        <v>0</v>
      </c>
      <c r="P4878" s="9">
        <f>IFERROR(VLOOKUP(Tabla1[[#This Row],[FECHA]],'RECAUDOS DE RESOLUCIONES'!A:D,3,FALSE),0)</f>
        <v>0</v>
      </c>
      <c r="Q487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4878" s="9">
        <f>Tabla1[V. COMPARENDOS]-(Tabla1[V. EXONERACIONES]+Tabla1[[#This Row],[V. SIMIT CON RESOLUCION]]+Tabla1[[#This Row],[V. SIMIT SIN RESOLUCION]]+Tabla1[[#This Row],[V. RECAUDOS COMPARENDOS]]+Tabla1[[#This Row],[V. RECAUDOS RESOLUCIONES]])</f>
        <v>1228099</v>
      </c>
      <c r="S4878" s="11">
        <f>IFERROR(VLOOKUP(Tabla1[[#This Row],[FECHA]],'RECAUDOS LOCALES'!A:D,4,FALSE),0)</f>
        <v>0</v>
      </c>
      <c r="T4878" s="9">
        <f>IFERROR(VLOOKUP(Tabla1[[#This Row],[FECHA]],'RECAUDOS LOCALES'!A:D,3,FALSE),0)</f>
        <v>0</v>
      </c>
      <c r="U4878" s="11">
        <f>IFERROR(VLOOKUP(Tabla1[[#This Row],[FECHA]],'RECAUDOS EXTERNOS'!A:D,4,FALSE),0)</f>
        <v>38</v>
      </c>
      <c r="V4878" s="9">
        <f>IFERROR(VLOOKUP(Tabla1[[#This Row],[FECHA]],'RECAUDOS EXTERNOS'!A:D,3,FALSE),0)</f>
        <v>14496859</v>
      </c>
    </row>
    <row r="4879" spans="1:22" x14ac:dyDescent="0.25">
      <c r="A4879" s="1">
        <v>42438</v>
      </c>
      <c r="B4879" s="3" t="s">
        <v>3</v>
      </c>
      <c r="C4879" s="2">
        <v>42430</v>
      </c>
      <c r="D4879" s="5">
        <f>YEAR(Tabla1[[#This Row],[FECHA]])</f>
        <v>2016</v>
      </c>
      <c r="E4879" s="5">
        <f>IFERROR(VLOOKUP(Tabla1[[#This Row],[FECHA]],'COMPARENDOS TOTALES'!A:D,4,FALSE),0)</f>
        <v>14</v>
      </c>
      <c r="F4879" s="9">
        <f>IFERROR(VLOOKUP(Tabla1[[#This Row],[FECHA]],'COMPARENDOS TOTALES'!A:D,3,FALSE),0)</f>
        <v>4136751</v>
      </c>
      <c r="G4879" s="5">
        <f>IFERROR(VLOOKUP(Tabla1[[#This Row],[FECHA]],EXONERACIONES!A:D,4,FALSE),0)</f>
        <v>0</v>
      </c>
      <c r="H4879" s="9">
        <f>IFERROR(VLOOKUP(Tabla1[[#This Row],[FECHA]],EXONERACIONES!A:D,3,FALSE),0)</f>
        <v>0</v>
      </c>
      <c r="I4879" s="5">
        <f>IFERROR(VLOOKUP(Tabla1[[#This Row],[FECHA]],'SIMIT CON RES'!A:D,4,FALSE),0)</f>
        <v>0</v>
      </c>
      <c r="J4879" s="9">
        <f>IFERROR(VLOOKUP(Tabla1[[#This Row],[FECHA]],'SIMIT CON RES'!A:D,3,FALSE),0)</f>
        <v>0</v>
      </c>
      <c r="K4879">
        <f>IFERROR(VLOOKUP(Tabla1[[#This Row],[FECHA]],'SIMIT SIN RES'!A:D,4,FALSE),0)</f>
        <v>7</v>
      </c>
      <c r="L4879" s="9">
        <f>IFERROR(VLOOKUP(Tabla1[[#This Row],[FECHA]],'SIMIT SIN RES'!A:D,3,FALSE),0)</f>
        <v>2757835</v>
      </c>
      <c r="M4879" s="5">
        <f>IFERROR(VLOOKUP(Tabla1[[#This Row],[FECHA]],'RECAUDOS DE COMPARENDOS'!A:D,4,FALSE),0)</f>
        <v>0</v>
      </c>
      <c r="N4879" s="9">
        <f>IFERROR(VLOOKUP(Tabla1[[#This Row],[FECHA]],'RECAUDOS DE COMPARENDOS'!A:D,3,FALSE),0)</f>
        <v>0</v>
      </c>
      <c r="O4879" s="5">
        <f>IFERROR(VLOOKUP(Tabla1[[#This Row],[FECHA]],'RECAUDOS DE RESOLUCIONES'!A:D,4,FALSE),0)</f>
        <v>0</v>
      </c>
      <c r="P4879" s="9">
        <f>IFERROR(VLOOKUP(Tabla1[[#This Row],[FECHA]],'RECAUDOS DE RESOLUCIONES'!A:D,3,FALSE),0)</f>
        <v>0</v>
      </c>
      <c r="Q487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7</v>
      </c>
      <c r="R4879" s="9">
        <f>Tabla1[V. COMPARENDOS]-(Tabla1[V. EXONERACIONES]+Tabla1[[#This Row],[V. SIMIT CON RESOLUCION]]+Tabla1[[#This Row],[V. SIMIT SIN RESOLUCION]]+Tabla1[[#This Row],[V. RECAUDOS COMPARENDOS]]+Tabla1[[#This Row],[V. RECAUDOS RESOLUCIONES]])</f>
        <v>1378916</v>
      </c>
      <c r="S4879" s="11">
        <f>IFERROR(VLOOKUP(Tabla1[[#This Row],[FECHA]],'RECAUDOS LOCALES'!A:D,4,FALSE),0)</f>
        <v>0</v>
      </c>
      <c r="T4879" s="9">
        <f>IFERROR(VLOOKUP(Tabla1[[#This Row],[FECHA]],'RECAUDOS LOCALES'!A:D,3,FALSE),0)</f>
        <v>0</v>
      </c>
      <c r="U4879" s="11">
        <f>IFERROR(VLOOKUP(Tabla1[[#This Row],[FECHA]],'RECAUDOS EXTERNOS'!A:D,4,FALSE),0)</f>
        <v>30</v>
      </c>
      <c r="V4879" s="9">
        <f>IFERROR(VLOOKUP(Tabla1[[#This Row],[FECHA]],'RECAUDOS EXTERNOS'!A:D,3,FALSE),0)</f>
        <v>10092073</v>
      </c>
    </row>
    <row r="4880" spans="1:22" x14ac:dyDescent="0.25">
      <c r="A4880" s="1">
        <v>42439</v>
      </c>
      <c r="B4880" s="3" t="s">
        <v>6</v>
      </c>
      <c r="C4880" s="2">
        <v>42430</v>
      </c>
      <c r="D4880" s="5">
        <f>YEAR(Tabla1[[#This Row],[FECHA]])</f>
        <v>2016</v>
      </c>
      <c r="E4880" s="5">
        <f>IFERROR(VLOOKUP(Tabla1[[#This Row],[FECHA]],'COMPARENDOS TOTALES'!A:D,4,FALSE),0)</f>
        <v>20</v>
      </c>
      <c r="F4880" s="9">
        <f>IFERROR(VLOOKUP(Tabla1[[#This Row],[FECHA]],'COMPARENDOS TOTALES'!A:D,3,FALSE),0)</f>
        <v>6183592</v>
      </c>
      <c r="G4880" s="5">
        <f>IFERROR(VLOOKUP(Tabla1[[#This Row],[FECHA]],EXONERACIONES!A:D,4,FALSE),0)</f>
        <v>0</v>
      </c>
      <c r="H4880" s="9">
        <f>IFERROR(VLOOKUP(Tabla1[[#This Row],[FECHA]],EXONERACIONES!A:D,3,FALSE),0)</f>
        <v>0</v>
      </c>
      <c r="I4880" s="5">
        <f>IFERROR(VLOOKUP(Tabla1[[#This Row],[FECHA]],'SIMIT CON RES'!A:D,4,FALSE),0)</f>
        <v>0</v>
      </c>
      <c r="J4880" s="9">
        <f>IFERROR(VLOOKUP(Tabla1[[#This Row],[FECHA]],'SIMIT CON RES'!A:D,3,FALSE),0)</f>
        <v>0</v>
      </c>
      <c r="K4880">
        <f>IFERROR(VLOOKUP(Tabla1[[#This Row],[FECHA]],'SIMIT SIN RES'!A:D,4,FALSE),0)</f>
        <v>13</v>
      </c>
      <c r="L4880" s="9">
        <f>IFERROR(VLOOKUP(Tabla1[[#This Row],[FECHA]],'SIMIT SIN RES'!A:D,3,FALSE),0)</f>
        <v>4481490</v>
      </c>
      <c r="M4880" s="5">
        <f>IFERROR(VLOOKUP(Tabla1[[#This Row],[FECHA]],'RECAUDOS DE COMPARENDOS'!A:D,4,FALSE),0)</f>
        <v>1</v>
      </c>
      <c r="N4880" s="9">
        <f>IFERROR(VLOOKUP(Tabla1[[#This Row],[FECHA]],'RECAUDOS DE COMPARENDOS'!A:D,3,FALSE),0)</f>
        <v>344730</v>
      </c>
      <c r="O4880" s="5">
        <f>IFERROR(VLOOKUP(Tabla1[[#This Row],[FECHA]],'RECAUDOS DE RESOLUCIONES'!A:D,4,FALSE),0)</f>
        <v>0</v>
      </c>
      <c r="P4880" s="9">
        <f>IFERROR(VLOOKUP(Tabla1[[#This Row],[FECHA]],'RECAUDOS DE RESOLUCIONES'!A:D,3,FALSE),0)</f>
        <v>0</v>
      </c>
      <c r="Q488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4880" s="9">
        <f>Tabla1[V. COMPARENDOS]-(Tabla1[V. EXONERACIONES]+Tabla1[[#This Row],[V. SIMIT CON RESOLUCION]]+Tabla1[[#This Row],[V. SIMIT SIN RESOLUCION]]+Tabla1[[#This Row],[V. RECAUDOS COMPARENDOS]]+Tabla1[[#This Row],[V. RECAUDOS RESOLUCIONES]])</f>
        <v>1357372</v>
      </c>
      <c r="S4880" s="11">
        <f>IFERROR(VLOOKUP(Tabla1[[#This Row],[FECHA]],'RECAUDOS LOCALES'!A:D,4,FALSE),0)</f>
        <v>0</v>
      </c>
      <c r="T4880" s="9">
        <f>IFERROR(VLOOKUP(Tabla1[[#This Row],[FECHA]],'RECAUDOS LOCALES'!A:D,3,FALSE),0)</f>
        <v>0</v>
      </c>
      <c r="U4880" s="11">
        <f>IFERROR(VLOOKUP(Tabla1[[#This Row],[FECHA]],'RECAUDOS EXTERNOS'!A:D,4,FALSE),0)</f>
        <v>39</v>
      </c>
      <c r="V4880" s="9">
        <f>IFERROR(VLOOKUP(Tabla1[[#This Row],[FECHA]],'RECAUDOS EXTERNOS'!A:D,3,FALSE),0)</f>
        <v>15386530</v>
      </c>
    </row>
    <row r="4881" spans="1:22" x14ac:dyDescent="0.25">
      <c r="A4881" s="1">
        <v>42440</v>
      </c>
      <c r="B4881" s="3" t="s">
        <v>0</v>
      </c>
      <c r="C4881" s="2">
        <v>42430</v>
      </c>
      <c r="D4881" s="5">
        <f>YEAR(Tabla1[[#This Row],[FECHA]])</f>
        <v>2016</v>
      </c>
      <c r="E4881" s="5">
        <f>IFERROR(VLOOKUP(Tabla1[[#This Row],[FECHA]],'COMPARENDOS TOTALES'!A:D,4,FALSE),0)</f>
        <v>16</v>
      </c>
      <c r="F4881" s="9">
        <f>IFERROR(VLOOKUP(Tabla1[[#This Row],[FECHA]],'COMPARENDOS TOTALES'!A:D,3,FALSE),0)</f>
        <v>5407946</v>
      </c>
      <c r="G4881" s="5">
        <f>IFERROR(VLOOKUP(Tabla1[[#This Row],[FECHA]],EXONERACIONES!A:D,4,FALSE),0)</f>
        <v>1</v>
      </c>
      <c r="H4881" s="9">
        <f>IFERROR(VLOOKUP(Tabla1[[#This Row],[FECHA]],EXONERACIONES!A:D,3,FALSE),0)</f>
        <v>344730</v>
      </c>
      <c r="I4881" s="5">
        <f>IFERROR(VLOOKUP(Tabla1[[#This Row],[FECHA]],'SIMIT CON RES'!A:D,4,FALSE),0)</f>
        <v>0</v>
      </c>
      <c r="J4881" s="9">
        <f>IFERROR(VLOOKUP(Tabla1[[#This Row],[FECHA]],'SIMIT CON RES'!A:D,3,FALSE),0)</f>
        <v>0</v>
      </c>
      <c r="K4881">
        <f>IFERROR(VLOOKUP(Tabla1[[#This Row],[FECHA]],'SIMIT SIN RES'!A:D,4,FALSE),0)</f>
        <v>12</v>
      </c>
      <c r="L4881" s="9">
        <f>IFERROR(VLOOKUP(Tabla1[[#This Row],[FECHA]],'SIMIT SIN RES'!A:D,3,FALSE),0)</f>
        <v>4136758</v>
      </c>
      <c r="M4881" s="5">
        <f>IFERROR(VLOOKUP(Tabla1[[#This Row],[FECHA]],'RECAUDOS DE COMPARENDOS'!A:D,4,FALSE),0)</f>
        <v>0</v>
      </c>
      <c r="N4881" s="9">
        <f>IFERROR(VLOOKUP(Tabla1[[#This Row],[FECHA]],'RECAUDOS DE COMPARENDOS'!A:D,3,FALSE),0)</f>
        <v>0</v>
      </c>
      <c r="O4881" s="5">
        <f>IFERROR(VLOOKUP(Tabla1[[#This Row],[FECHA]],'RECAUDOS DE RESOLUCIONES'!A:D,4,FALSE),0)</f>
        <v>0</v>
      </c>
      <c r="P4881" s="9">
        <f>IFERROR(VLOOKUP(Tabla1[[#This Row],[FECHA]],'RECAUDOS DE RESOLUCIONES'!A:D,3,FALSE),0)</f>
        <v>0</v>
      </c>
      <c r="Q488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4881" s="9">
        <f>Tabla1[V. COMPARENDOS]-(Tabla1[V. EXONERACIONES]+Tabla1[[#This Row],[V. SIMIT CON RESOLUCION]]+Tabla1[[#This Row],[V. SIMIT SIN RESOLUCION]]+Tabla1[[#This Row],[V. RECAUDOS COMPARENDOS]]+Tabla1[[#This Row],[V. RECAUDOS RESOLUCIONES]])</f>
        <v>926458</v>
      </c>
      <c r="S4881" s="11">
        <f>IFERROR(VLOOKUP(Tabla1[[#This Row],[FECHA]],'RECAUDOS LOCALES'!A:D,4,FALSE),0)</f>
        <v>5</v>
      </c>
      <c r="T4881" s="9">
        <f>IFERROR(VLOOKUP(Tabla1[[#This Row],[FECHA]],'RECAUDOS LOCALES'!A:D,3,FALSE),0)</f>
        <v>1336259</v>
      </c>
      <c r="U4881" s="11">
        <f>IFERROR(VLOOKUP(Tabla1[[#This Row],[FECHA]],'RECAUDOS EXTERNOS'!A:D,4,FALSE),0)</f>
        <v>38</v>
      </c>
      <c r="V4881" s="9">
        <f>IFERROR(VLOOKUP(Tabla1[[#This Row],[FECHA]],'RECAUDOS EXTERNOS'!A:D,3,FALSE),0)</f>
        <v>15914514</v>
      </c>
    </row>
    <row r="4882" spans="1:22" x14ac:dyDescent="0.25">
      <c r="A4882" s="1">
        <v>42441</v>
      </c>
      <c r="B4882" s="3" t="s">
        <v>5</v>
      </c>
      <c r="C4882" s="2">
        <v>42430</v>
      </c>
      <c r="D4882" s="5">
        <f>YEAR(Tabla1[[#This Row],[FECHA]])</f>
        <v>2016</v>
      </c>
      <c r="E4882" s="5">
        <f>IFERROR(VLOOKUP(Tabla1[[#This Row],[FECHA]],'COMPARENDOS TOTALES'!A:D,4,FALSE),0)</f>
        <v>22</v>
      </c>
      <c r="F4882" s="9">
        <f>IFERROR(VLOOKUP(Tabla1[[#This Row],[FECHA]],'COMPARENDOS TOTALES'!A:D,3,FALSE),0)</f>
        <v>24475698</v>
      </c>
      <c r="G4882" s="5">
        <f>IFERROR(VLOOKUP(Tabla1[[#This Row],[FECHA]],EXONERACIONES!A:D,4,FALSE),0)</f>
        <v>0</v>
      </c>
      <c r="H4882" s="9">
        <f>IFERROR(VLOOKUP(Tabla1[[#This Row],[FECHA]],EXONERACIONES!A:D,3,FALSE),0)</f>
        <v>0</v>
      </c>
      <c r="I4882" s="5">
        <f>IFERROR(VLOOKUP(Tabla1[[#This Row],[FECHA]],'SIMIT CON RES'!A:D,4,FALSE),0)</f>
        <v>0</v>
      </c>
      <c r="J4882" s="9">
        <f>IFERROR(VLOOKUP(Tabla1[[#This Row],[FECHA]],'SIMIT CON RES'!A:D,3,FALSE),0)</f>
        <v>0</v>
      </c>
      <c r="K4882">
        <f>IFERROR(VLOOKUP(Tabla1[[#This Row],[FECHA]],'SIMIT SIN RES'!A:D,4,FALSE),0)</f>
        <v>21</v>
      </c>
      <c r="L4882" s="9">
        <f>IFERROR(VLOOKUP(Tabla1[[#This Row],[FECHA]],'SIMIT SIN RES'!A:D,3,FALSE),0)</f>
        <v>24130968</v>
      </c>
      <c r="M4882" s="5">
        <f>IFERROR(VLOOKUP(Tabla1[[#This Row],[FECHA]],'RECAUDOS DE COMPARENDOS'!A:D,4,FALSE),0)</f>
        <v>1</v>
      </c>
      <c r="N4882" s="9">
        <f>IFERROR(VLOOKUP(Tabla1[[#This Row],[FECHA]],'RECAUDOS DE COMPARENDOS'!A:D,3,FALSE),0)</f>
        <v>344730</v>
      </c>
      <c r="O4882" s="5">
        <f>IFERROR(VLOOKUP(Tabla1[[#This Row],[FECHA]],'RECAUDOS DE RESOLUCIONES'!A:D,4,FALSE),0)</f>
        <v>0</v>
      </c>
      <c r="P4882" s="9">
        <f>IFERROR(VLOOKUP(Tabla1[[#This Row],[FECHA]],'RECAUDOS DE RESOLUCIONES'!A:D,3,FALSE),0)</f>
        <v>0</v>
      </c>
      <c r="Q488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88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882" s="11">
        <f>IFERROR(VLOOKUP(Tabla1[[#This Row],[FECHA]],'RECAUDOS LOCALES'!A:D,4,FALSE),0)</f>
        <v>0</v>
      </c>
      <c r="T4882" s="9">
        <f>IFERROR(VLOOKUP(Tabla1[[#This Row],[FECHA]],'RECAUDOS LOCALES'!A:D,3,FALSE),0)</f>
        <v>0</v>
      </c>
      <c r="U4882" s="11">
        <f>IFERROR(VLOOKUP(Tabla1[[#This Row],[FECHA]],'RECAUDOS EXTERNOS'!A:D,4,FALSE),0)</f>
        <v>1</v>
      </c>
      <c r="V4882" s="9">
        <f>IFERROR(VLOOKUP(Tabla1[[#This Row],[FECHA]],'RECAUDOS EXTERNOS'!A:D,3,FALSE),0)</f>
        <v>375507</v>
      </c>
    </row>
    <row r="4883" spans="1:22" x14ac:dyDescent="0.25">
      <c r="A4883" s="1">
        <v>42442</v>
      </c>
      <c r="B4883" s="3" t="s">
        <v>4</v>
      </c>
      <c r="C4883" s="2">
        <v>42430</v>
      </c>
      <c r="D4883" s="5">
        <f>YEAR(Tabla1[[#This Row],[FECHA]])</f>
        <v>2016</v>
      </c>
      <c r="E4883" s="5">
        <f>IFERROR(VLOOKUP(Tabla1[[#This Row],[FECHA]],'COMPARENDOS TOTALES'!A:D,4,FALSE),0)</f>
        <v>28</v>
      </c>
      <c r="F4883" s="9">
        <f>IFERROR(VLOOKUP(Tabla1[[#This Row],[FECHA]],'COMPARENDOS TOTALES'!A:D,3,FALSE),0)</f>
        <v>10137919</v>
      </c>
      <c r="G4883" s="5">
        <f>IFERROR(VLOOKUP(Tabla1[[#This Row],[FECHA]],EXONERACIONES!A:D,4,FALSE),0)</f>
        <v>0</v>
      </c>
      <c r="H4883" s="9">
        <f>IFERROR(VLOOKUP(Tabla1[[#This Row],[FECHA]],EXONERACIONES!A:D,3,FALSE),0)</f>
        <v>0</v>
      </c>
      <c r="I4883" s="5">
        <f>IFERROR(VLOOKUP(Tabla1[[#This Row],[FECHA]],'SIMIT CON RES'!A:D,4,FALSE),0)</f>
        <v>0</v>
      </c>
      <c r="J4883" s="9">
        <f>IFERROR(VLOOKUP(Tabla1[[#This Row],[FECHA]],'SIMIT CON RES'!A:D,3,FALSE),0)</f>
        <v>0</v>
      </c>
      <c r="K4883">
        <f>IFERROR(VLOOKUP(Tabla1[[#This Row],[FECHA]],'SIMIT SIN RES'!A:D,4,FALSE),0)</f>
        <v>23</v>
      </c>
      <c r="L4883" s="9">
        <f>IFERROR(VLOOKUP(Tabla1[[#This Row],[FECHA]],'SIMIT SIN RES'!A:D,3,FALSE),0)</f>
        <v>8457365</v>
      </c>
      <c r="M4883" s="5">
        <f>IFERROR(VLOOKUP(Tabla1[[#This Row],[FECHA]],'RECAUDOS DE COMPARENDOS'!A:D,4,FALSE),0)</f>
        <v>0</v>
      </c>
      <c r="N4883" s="9">
        <f>IFERROR(VLOOKUP(Tabla1[[#This Row],[FECHA]],'RECAUDOS DE COMPARENDOS'!A:D,3,FALSE),0)</f>
        <v>0</v>
      </c>
      <c r="O4883" s="5">
        <f>IFERROR(VLOOKUP(Tabla1[[#This Row],[FECHA]],'RECAUDOS DE RESOLUCIONES'!A:D,4,FALSE),0)</f>
        <v>0</v>
      </c>
      <c r="P4883" s="9">
        <f>IFERROR(VLOOKUP(Tabla1[[#This Row],[FECHA]],'RECAUDOS DE RESOLUCIONES'!A:D,3,FALSE),0)</f>
        <v>0</v>
      </c>
      <c r="Q488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4883" s="9">
        <f>Tabla1[V. COMPARENDOS]-(Tabla1[V. EXONERACIONES]+Tabla1[[#This Row],[V. SIMIT CON RESOLUCION]]+Tabla1[[#This Row],[V. SIMIT SIN RESOLUCION]]+Tabla1[[#This Row],[V. RECAUDOS COMPARENDOS]]+Tabla1[[#This Row],[V. RECAUDOS RESOLUCIONES]])</f>
        <v>1680554</v>
      </c>
      <c r="S4883" s="11">
        <f>IFERROR(VLOOKUP(Tabla1[[#This Row],[FECHA]],'RECAUDOS LOCALES'!A:D,4,FALSE),0)</f>
        <v>0</v>
      </c>
      <c r="T4883" s="9">
        <f>IFERROR(VLOOKUP(Tabla1[[#This Row],[FECHA]],'RECAUDOS LOCALES'!A:D,3,FALSE),0)</f>
        <v>0</v>
      </c>
      <c r="U4883" s="11">
        <f>IFERROR(VLOOKUP(Tabla1[[#This Row],[FECHA]],'RECAUDOS EXTERNOS'!A:D,4,FALSE),0)</f>
        <v>0</v>
      </c>
      <c r="V4883" s="9">
        <f>IFERROR(VLOOKUP(Tabla1[[#This Row],[FECHA]],'RECAUDOS EXTERNOS'!A:D,3,FALSE),0)</f>
        <v>0</v>
      </c>
    </row>
    <row r="4884" spans="1:22" x14ac:dyDescent="0.25">
      <c r="A4884" s="1">
        <v>42443</v>
      </c>
      <c r="B4884" s="3" t="s">
        <v>1</v>
      </c>
      <c r="C4884" s="2">
        <v>42430</v>
      </c>
      <c r="D4884" s="5">
        <f>YEAR(Tabla1[[#This Row],[FECHA]])</f>
        <v>2016</v>
      </c>
      <c r="E4884" s="5">
        <f>IFERROR(VLOOKUP(Tabla1[[#This Row],[FECHA]],'COMPARENDOS TOTALES'!A:D,4,FALSE),0)</f>
        <v>94</v>
      </c>
      <c r="F4884" s="9">
        <f>IFERROR(VLOOKUP(Tabla1[[#This Row],[FECHA]],'COMPARENDOS TOTALES'!A:D,3,FALSE),0)</f>
        <v>30788692</v>
      </c>
      <c r="G4884" s="5">
        <f>IFERROR(VLOOKUP(Tabla1[[#This Row],[FECHA]],EXONERACIONES!A:D,4,FALSE),0)</f>
        <v>0</v>
      </c>
      <c r="H4884" s="9">
        <f>IFERROR(VLOOKUP(Tabla1[[#This Row],[FECHA]],EXONERACIONES!A:D,3,FALSE),0)</f>
        <v>0</v>
      </c>
      <c r="I4884" s="5">
        <f>IFERROR(VLOOKUP(Tabla1[[#This Row],[FECHA]],'SIMIT CON RES'!A:D,4,FALSE),0)</f>
        <v>0</v>
      </c>
      <c r="J4884" s="9">
        <f>IFERROR(VLOOKUP(Tabla1[[#This Row],[FECHA]],'SIMIT CON RES'!A:D,3,FALSE),0)</f>
        <v>0</v>
      </c>
      <c r="K4884">
        <f>IFERROR(VLOOKUP(Tabla1[[#This Row],[FECHA]],'SIMIT SIN RES'!A:D,4,FALSE),0)</f>
        <v>76</v>
      </c>
      <c r="L4884" s="9">
        <f>IFERROR(VLOOKUP(Tabla1[[#This Row],[FECHA]],'SIMIT SIN RES'!A:D,3,FALSE),0)</f>
        <v>26199478</v>
      </c>
      <c r="M4884" s="5">
        <f>IFERROR(VLOOKUP(Tabla1[[#This Row],[FECHA]],'RECAUDOS DE COMPARENDOS'!A:D,4,FALSE),0)</f>
        <v>6</v>
      </c>
      <c r="N4884" s="9">
        <f>IFERROR(VLOOKUP(Tabla1[[#This Row],[FECHA]],'RECAUDOS DE COMPARENDOS'!A:D,3,FALSE),0)</f>
        <v>1292736</v>
      </c>
      <c r="O4884" s="5">
        <f>IFERROR(VLOOKUP(Tabla1[[#This Row],[FECHA]],'RECAUDOS DE RESOLUCIONES'!A:D,4,FALSE),0)</f>
        <v>0</v>
      </c>
      <c r="P4884" s="9">
        <f>IFERROR(VLOOKUP(Tabla1[[#This Row],[FECHA]],'RECAUDOS DE RESOLUCIONES'!A:D,3,FALSE),0)</f>
        <v>0</v>
      </c>
      <c r="Q488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12</v>
      </c>
      <c r="R4884" s="9">
        <f>Tabla1[V. COMPARENDOS]-(Tabla1[V. EXONERACIONES]+Tabla1[[#This Row],[V. SIMIT CON RESOLUCION]]+Tabla1[[#This Row],[V. SIMIT SIN RESOLUCION]]+Tabla1[[#This Row],[V. RECAUDOS COMPARENDOS]]+Tabla1[[#This Row],[V. RECAUDOS RESOLUCIONES]])</f>
        <v>3296478</v>
      </c>
      <c r="S4884" s="11">
        <f>IFERROR(VLOOKUP(Tabla1[[#This Row],[FECHA]],'RECAUDOS LOCALES'!A:D,4,FALSE),0)</f>
        <v>0</v>
      </c>
      <c r="T4884" s="9">
        <f>IFERROR(VLOOKUP(Tabla1[[#This Row],[FECHA]],'RECAUDOS LOCALES'!A:D,3,FALSE),0)</f>
        <v>0</v>
      </c>
      <c r="U4884" s="11">
        <f>IFERROR(VLOOKUP(Tabla1[[#This Row],[FECHA]],'RECAUDOS EXTERNOS'!A:D,4,FALSE),0)</f>
        <v>35</v>
      </c>
      <c r="V4884" s="9">
        <f>IFERROR(VLOOKUP(Tabla1[[#This Row],[FECHA]],'RECAUDOS EXTERNOS'!A:D,3,FALSE),0)</f>
        <v>12391589</v>
      </c>
    </row>
    <row r="4885" spans="1:22" x14ac:dyDescent="0.25">
      <c r="A4885" s="1">
        <v>42444</v>
      </c>
      <c r="B4885" s="3" t="s">
        <v>2</v>
      </c>
      <c r="C4885" s="2">
        <v>42430</v>
      </c>
      <c r="D4885" s="5">
        <f>YEAR(Tabla1[[#This Row],[FECHA]])</f>
        <v>2016</v>
      </c>
      <c r="E4885" s="5">
        <f>IFERROR(VLOOKUP(Tabla1[[#This Row],[FECHA]],'COMPARENDOS TOTALES'!A:D,4,FALSE),0)</f>
        <v>14</v>
      </c>
      <c r="F4885" s="9">
        <f>IFERROR(VLOOKUP(Tabla1[[#This Row],[FECHA]],'COMPARENDOS TOTALES'!A:D,3,FALSE),0)</f>
        <v>4471432</v>
      </c>
      <c r="G4885" s="5">
        <f>IFERROR(VLOOKUP(Tabla1[[#This Row],[FECHA]],EXONERACIONES!A:D,4,FALSE),0)</f>
        <v>0</v>
      </c>
      <c r="H4885" s="9">
        <f>IFERROR(VLOOKUP(Tabla1[[#This Row],[FECHA]],EXONERACIONES!A:D,3,FALSE),0)</f>
        <v>0</v>
      </c>
      <c r="I4885" s="5">
        <f>IFERROR(VLOOKUP(Tabla1[[#This Row],[FECHA]],'SIMIT CON RES'!A:D,4,FALSE),0)</f>
        <v>0</v>
      </c>
      <c r="J4885" s="9">
        <f>IFERROR(VLOOKUP(Tabla1[[#This Row],[FECHA]],'SIMIT CON RES'!A:D,3,FALSE),0)</f>
        <v>0</v>
      </c>
      <c r="K4885">
        <f>IFERROR(VLOOKUP(Tabla1[[#This Row],[FECHA]],'SIMIT SIN RES'!A:D,4,FALSE),0)</f>
        <v>12</v>
      </c>
      <c r="L4885" s="9">
        <f>IFERROR(VLOOKUP(Tabla1[[#This Row],[FECHA]],'SIMIT SIN RES'!A:D,3,FALSE),0)</f>
        <v>3975883</v>
      </c>
      <c r="M4885" s="5">
        <f>IFERROR(VLOOKUP(Tabla1[[#This Row],[FECHA]],'RECAUDOS DE COMPARENDOS'!A:D,4,FALSE),0)</f>
        <v>0</v>
      </c>
      <c r="N4885" s="9">
        <f>IFERROR(VLOOKUP(Tabla1[[#This Row],[FECHA]],'RECAUDOS DE COMPARENDOS'!A:D,3,FALSE),0)</f>
        <v>0</v>
      </c>
      <c r="O4885" s="5">
        <f>IFERROR(VLOOKUP(Tabla1[[#This Row],[FECHA]],'RECAUDOS DE RESOLUCIONES'!A:D,4,FALSE),0)</f>
        <v>0</v>
      </c>
      <c r="P4885" s="9">
        <f>IFERROR(VLOOKUP(Tabla1[[#This Row],[FECHA]],'RECAUDOS DE RESOLUCIONES'!A:D,3,FALSE),0)</f>
        <v>0</v>
      </c>
      <c r="Q488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4885" s="9">
        <f>Tabla1[V. COMPARENDOS]-(Tabla1[V. EXONERACIONES]+Tabla1[[#This Row],[V. SIMIT CON RESOLUCION]]+Tabla1[[#This Row],[V. SIMIT SIN RESOLUCION]]+Tabla1[[#This Row],[V. RECAUDOS COMPARENDOS]]+Tabla1[[#This Row],[V. RECAUDOS RESOLUCIONES]])</f>
        <v>495549</v>
      </c>
      <c r="S4885" s="11">
        <f>IFERROR(VLOOKUP(Tabla1[[#This Row],[FECHA]],'RECAUDOS LOCALES'!A:D,4,FALSE),0)</f>
        <v>0</v>
      </c>
      <c r="T4885" s="9">
        <f>IFERROR(VLOOKUP(Tabla1[[#This Row],[FECHA]],'RECAUDOS LOCALES'!A:D,3,FALSE),0)</f>
        <v>0</v>
      </c>
      <c r="U4885" s="11">
        <f>IFERROR(VLOOKUP(Tabla1[[#This Row],[FECHA]],'RECAUDOS EXTERNOS'!A:D,4,FALSE),0)</f>
        <v>41</v>
      </c>
      <c r="V4885" s="9">
        <f>IFERROR(VLOOKUP(Tabla1[[#This Row],[FECHA]],'RECAUDOS EXTERNOS'!A:D,3,FALSE),0)</f>
        <v>13490265</v>
      </c>
    </row>
    <row r="4886" spans="1:22" x14ac:dyDescent="0.25">
      <c r="A4886" s="1">
        <v>42445</v>
      </c>
      <c r="B4886" s="3" t="s">
        <v>3</v>
      </c>
      <c r="C4886" s="2">
        <v>42430</v>
      </c>
      <c r="D4886" s="5">
        <f>YEAR(Tabla1[[#This Row],[FECHA]])</f>
        <v>2016</v>
      </c>
      <c r="E4886" s="5">
        <f>IFERROR(VLOOKUP(Tabla1[[#This Row],[FECHA]],'COMPARENDOS TOTALES'!A:D,4,FALSE),0)</f>
        <v>12</v>
      </c>
      <c r="F4886" s="9">
        <f>IFERROR(VLOOKUP(Tabla1[[#This Row],[FECHA]],'COMPARENDOS TOTALES'!A:D,3,FALSE),0)</f>
        <v>4191336</v>
      </c>
      <c r="G4886" s="5">
        <f>IFERROR(VLOOKUP(Tabla1[[#This Row],[FECHA]],EXONERACIONES!A:D,4,FALSE),0)</f>
        <v>0</v>
      </c>
      <c r="H4886" s="9">
        <f>IFERROR(VLOOKUP(Tabla1[[#This Row],[FECHA]],EXONERACIONES!A:D,3,FALSE),0)</f>
        <v>0</v>
      </c>
      <c r="I4886" s="5">
        <f>IFERROR(VLOOKUP(Tabla1[[#This Row],[FECHA]],'SIMIT CON RES'!A:D,4,FALSE),0)</f>
        <v>0</v>
      </c>
      <c r="J4886" s="9">
        <f>IFERROR(VLOOKUP(Tabla1[[#This Row],[FECHA]],'SIMIT CON RES'!A:D,3,FALSE),0)</f>
        <v>0</v>
      </c>
      <c r="K4886">
        <f>IFERROR(VLOOKUP(Tabla1[[#This Row],[FECHA]],'SIMIT SIN RES'!A:D,4,FALSE),0)</f>
        <v>9</v>
      </c>
      <c r="L4886" s="9">
        <f>IFERROR(VLOOKUP(Tabla1[[#This Row],[FECHA]],'SIMIT SIN RES'!A:D,3,FALSE),0)</f>
        <v>3286420</v>
      </c>
      <c r="M4886" s="5">
        <f>IFERROR(VLOOKUP(Tabla1[[#This Row],[FECHA]],'RECAUDOS DE COMPARENDOS'!A:D,4,FALSE),0)</f>
        <v>2</v>
      </c>
      <c r="N4886" s="9">
        <f>IFERROR(VLOOKUP(Tabla1[[#This Row],[FECHA]],'RECAUDOS DE COMPARENDOS'!A:D,3,FALSE),0)</f>
        <v>904911</v>
      </c>
      <c r="O4886" s="5">
        <f>IFERROR(VLOOKUP(Tabla1[[#This Row],[FECHA]],'RECAUDOS DE RESOLUCIONES'!A:D,4,FALSE),0)</f>
        <v>0</v>
      </c>
      <c r="P4886" s="9">
        <f>IFERROR(VLOOKUP(Tabla1[[#This Row],[FECHA]],'RECAUDOS DE RESOLUCIONES'!A:D,3,FALSE),0)</f>
        <v>0</v>
      </c>
      <c r="Q488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886" s="9">
        <f>Tabla1[V. COMPARENDOS]-(Tabla1[V. EXONERACIONES]+Tabla1[[#This Row],[V. SIMIT CON RESOLUCION]]+Tabla1[[#This Row],[V. SIMIT SIN RESOLUCION]]+Tabla1[[#This Row],[V. RECAUDOS COMPARENDOS]]+Tabla1[[#This Row],[V. RECAUDOS RESOLUCIONES]])</f>
        <v>5</v>
      </c>
      <c r="S4886" s="11">
        <f>IFERROR(VLOOKUP(Tabla1[[#This Row],[FECHA]],'RECAUDOS LOCALES'!A:D,4,FALSE),0)</f>
        <v>1</v>
      </c>
      <c r="T4886" s="9">
        <f>IFERROR(VLOOKUP(Tabla1[[#This Row],[FECHA]],'RECAUDOS LOCALES'!A:D,3,FALSE),0)</f>
        <v>300000</v>
      </c>
      <c r="U4886" s="11">
        <f>IFERROR(VLOOKUP(Tabla1[[#This Row],[FECHA]],'RECAUDOS EXTERNOS'!A:D,4,FALSE),0)</f>
        <v>35</v>
      </c>
      <c r="V4886" s="9">
        <f>IFERROR(VLOOKUP(Tabla1[[#This Row],[FECHA]],'RECAUDOS EXTERNOS'!A:D,3,FALSE),0)</f>
        <v>11932665</v>
      </c>
    </row>
    <row r="4887" spans="1:22" x14ac:dyDescent="0.25">
      <c r="A4887" s="1">
        <v>42446</v>
      </c>
      <c r="B4887" s="3" t="s">
        <v>6</v>
      </c>
      <c r="C4887" s="2">
        <v>42430</v>
      </c>
      <c r="D4887" s="5">
        <f>YEAR(Tabla1[[#This Row],[FECHA]])</f>
        <v>2016</v>
      </c>
      <c r="E4887" s="5">
        <f>IFERROR(VLOOKUP(Tabla1[[#This Row],[FECHA]],'COMPARENDOS TOTALES'!A:D,4,FALSE),0)</f>
        <v>64</v>
      </c>
      <c r="F4887" s="9">
        <f>IFERROR(VLOOKUP(Tabla1[[#This Row],[FECHA]],'COMPARENDOS TOTALES'!A:D,3,FALSE),0)</f>
        <v>20617460</v>
      </c>
      <c r="G4887" s="5">
        <f>IFERROR(VLOOKUP(Tabla1[[#This Row],[FECHA]],EXONERACIONES!A:D,4,FALSE),0)</f>
        <v>0</v>
      </c>
      <c r="H4887" s="9">
        <f>IFERROR(VLOOKUP(Tabla1[[#This Row],[FECHA]],EXONERACIONES!A:D,3,FALSE),0)</f>
        <v>0</v>
      </c>
      <c r="I4887" s="5">
        <f>IFERROR(VLOOKUP(Tabla1[[#This Row],[FECHA]],'SIMIT CON RES'!A:D,4,FALSE),0)</f>
        <v>0</v>
      </c>
      <c r="J4887" s="9">
        <f>IFERROR(VLOOKUP(Tabla1[[#This Row],[FECHA]],'SIMIT CON RES'!A:D,3,FALSE),0)</f>
        <v>0</v>
      </c>
      <c r="K4887">
        <f>IFERROR(VLOOKUP(Tabla1[[#This Row],[FECHA]],'SIMIT SIN RES'!A:D,4,FALSE),0)</f>
        <v>55</v>
      </c>
      <c r="L4887" s="9">
        <f>IFERROR(VLOOKUP(Tabla1[[#This Row],[FECHA]],'SIMIT SIN RES'!A:D,3,FALSE),0)</f>
        <v>18799275</v>
      </c>
      <c r="M4887" s="5">
        <f>IFERROR(VLOOKUP(Tabla1[[#This Row],[FECHA]],'RECAUDOS DE COMPARENDOS'!A:D,4,FALSE),0)</f>
        <v>3</v>
      </c>
      <c r="N4887" s="9">
        <f>IFERROR(VLOOKUP(Tabla1[[#This Row],[FECHA]],'RECAUDOS DE COMPARENDOS'!A:D,3,FALSE),0)</f>
        <v>789742</v>
      </c>
      <c r="O4887" s="5">
        <f>IFERROR(VLOOKUP(Tabla1[[#This Row],[FECHA]],'RECAUDOS DE RESOLUCIONES'!A:D,4,FALSE),0)</f>
        <v>0</v>
      </c>
      <c r="P4887" s="9">
        <f>IFERROR(VLOOKUP(Tabla1[[#This Row],[FECHA]],'RECAUDOS DE RESOLUCIONES'!A:D,3,FALSE),0)</f>
        <v>0</v>
      </c>
      <c r="Q488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4887" s="9">
        <f>Tabla1[V. COMPARENDOS]-(Tabla1[V. EXONERACIONES]+Tabla1[[#This Row],[V. SIMIT CON RESOLUCION]]+Tabla1[[#This Row],[V. SIMIT SIN RESOLUCION]]+Tabla1[[#This Row],[V. RECAUDOS COMPARENDOS]]+Tabla1[[#This Row],[V. RECAUDOS RESOLUCIONES]])</f>
        <v>1028443</v>
      </c>
      <c r="S4887" s="11">
        <f>IFERROR(VLOOKUP(Tabla1[[#This Row],[FECHA]],'RECAUDOS LOCALES'!A:D,4,FALSE),0)</f>
        <v>2</v>
      </c>
      <c r="T4887" s="9">
        <f>IFERROR(VLOOKUP(Tabla1[[#This Row],[FECHA]],'RECAUDOS LOCALES'!A:D,3,FALSE),0)</f>
        <v>771380</v>
      </c>
      <c r="U4887" s="11">
        <f>IFERROR(VLOOKUP(Tabla1[[#This Row],[FECHA]],'RECAUDOS EXTERNOS'!A:D,4,FALSE),0)</f>
        <v>45</v>
      </c>
      <c r="V4887" s="9">
        <f>IFERROR(VLOOKUP(Tabla1[[#This Row],[FECHA]],'RECAUDOS EXTERNOS'!A:D,3,FALSE),0)</f>
        <v>17555807</v>
      </c>
    </row>
    <row r="4888" spans="1:22" x14ac:dyDescent="0.25">
      <c r="A4888" s="1">
        <v>42447</v>
      </c>
      <c r="B4888" s="3" t="s">
        <v>0</v>
      </c>
      <c r="C4888" s="2">
        <v>42430</v>
      </c>
      <c r="D4888" s="5">
        <f>YEAR(Tabla1[[#This Row],[FECHA]])</f>
        <v>2016</v>
      </c>
      <c r="E4888" s="5">
        <f>IFERROR(VLOOKUP(Tabla1[[#This Row],[FECHA]],'COMPARENDOS TOTALES'!A:D,4,FALSE),0)</f>
        <v>48</v>
      </c>
      <c r="F4888" s="9">
        <f>IFERROR(VLOOKUP(Tabla1[[#This Row],[FECHA]],'COMPARENDOS TOTALES'!A:D,3,FALSE),0)</f>
        <v>16288491</v>
      </c>
      <c r="G4888" s="5">
        <f>IFERROR(VLOOKUP(Tabla1[[#This Row],[FECHA]],EXONERACIONES!A:D,4,FALSE),0)</f>
        <v>0</v>
      </c>
      <c r="H4888" s="9">
        <f>IFERROR(VLOOKUP(Tabla1[[#This Row],[FECHA]],EXONERACIONES!A:D,3,FALSE),0)</f>
        <v>0</v>
      </c>
      <c r="I4888" s="5">
        <f>IFERROR(VLOOKUP(Tabla1[[#This Row],[FECHA]],'SIMIT CON RES'!A:D,4,FALSE),0)</f>
        <v>0</v>
      </c>
      <c r="J4888" s="9">
        <f>IFERROR(VLOOKUP(Tabla1[[#This Row],[FECHA]],'SIMIT CON RES'!A:D,3,FALSE),0)</f>
        <v>0</v>
      </c>
      <c r="K4888">
        <f>IFERROR(VLOOKUP(Tabla1[[#This Row],[FECHA]],'SIMIT SIN RES'!A:D,4,FALSE),0)</f>
        <v>40</v>
      </c>
      <c r="L4888" s="9">
        <f>IFERROR(VLOOKUP(Tabla1[[#This Row],[FECHA]],'SIMIT SIN RES'!A:D,3,FALSE),0)</f>
        <v>13789200</v>
      </c>
      <c r="M4888" s="5">
        <f>IFERROR(VLOOKUP(Tabla1[[#This Row],[FECHA]],'RECAUDOS DE COMPARENDOS'!A:D,4,FALSE),0)</f>
        <v>1</v>
      </c>
      <c r="N4888" s="9">
        <f>IFERROR(VLOOKUP(Tabla1[[#This Row],[FECHA]],'RECAUDOS DE COMPARENDOS'!A:D,3,FALSE),0)</f>
        <v>215456</v>
      </c>
      <c r="O4888" s="5">
        <f>IFERROR(VLOOKUP(Tabla1[[#This Row],[FECHA]],'RECAUDOS DE RESOLUCIONES'!A:D,4,FALSE),0)</f>
        <v>0</v>
      </c>
      <c r="P4888" s="9">
        <f>IFERROR(VLOOKUP(Tabla1[[#This Row],[FECHA]],'RECAUDOS DE RESOLUCIONES'!A:D,3,FALSE),0)</f>
        <v>0</v>
      </c>
      <c r="Q488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7</v>
      </c>
      <c r="R4888" s="9">
        <f>Tabla1[V. COMPARENDOS]-(Tabla1[V. EXONERACIONES]+Tabla1[[#This Row],[V. SIMIT CON RESOLUCION]]+Tabla1[[#This Row],[V. SIMIT SIN RESOLUCION]]+Tabla1[[#This Row],[V. RECAUDOS COMPARENDOS]]+Tabla1[[#This Row],[V. RECAUDOS RESOLUCIONES]])</f>
        <v>2283835</v>
      </c>
      <c r="S4888" s="11">
        <f>IFERROR(VLOOKUP(Tabla1[[#This Row],[FECHA]],'RECAUDOS LOCALES'!A:D,4,FALSE),0)</f>
        <v>0</v>
      </c>
      <c r="T4888" s="9">
        <f>IFERROR(VLOOKUP(Tabla1[[#This Row],[FECHA]],'RECAUDOS LOCALES'!A:D,3,FALSE),0)</f>
        <v>0</v>
      </c>
      <c r="U4888" s="11">
        <f>IFERROR(VLOOKUP(Tabla1[[#This Row],[FECHA]],'RECAUDOS EXTERNOS'!A:D,4,FALSE),0)</f>
        <v>37</v>
      </c>
      <c r="V4888" s="9">
        <f>IFERROR(VLOOKUP(Tabla1[[#This Row],[FECHA]],'RECAUDOS EXTERNOS'!A:D,3,FALSE),0)</f>
        <v>12475630</v>
      </c>
    </row>
    <row r="4889" spans="1:22" x14ac:dyDescent="0.25">
      <c r="A4889" s="1">
        <v>42448</v>
      </c>
      <c r="B4889" s="3" t="s">
        <v>5</v>
      </c>
      <c r="C4889" s="2">
        <v>42430</v>
      </c>
      <c r="D4889" s="5">
        <f>YEAR(Tabla1[[#This Row],[FECHA]])</f>
        <v>2016</v>
      </c>
      <c r="E4889" s="5">
        <f>IFERROR(VLOOKUP(Tabla1[[#This Row],[FECHA]],'COMPARENDOS TOTALES'!A:D,4,FALSE),0)</f>
        <v>5</v>
      </c>
      <c r="F4889" s="9">
        <f>IFERROR(VLOOKUP(Tabla1[[#This Row],[FECHA]],'COMPARENDOS TOTALES'!A:D,3,FALSE),0)</f>
        <v>2283820</v>
      </c>
      <c r="G4889" s="5">
        <f>IFERROR(VLOOKUP(Tabla1[[#This Row],[FECHA]],EXONERACIONES!A:D,4,FALSE),0)</f>
        <v>0</v>
      </c>
      <c r="H4889" s="9">
        <f>IFERROR(VLOOKUP(Tabla1[[#This Row],[FECHA]],EXONERACIONES!A:D,3,FALSE),0)</f>
        <v>0</v>
      </c>
      <c r="I4889" s="5">
        <f>IFERROR(VLOOKUP(Tabla1[[#This Row],[FECHA]],'SIMIT CON RES'!A:D,4,FALSE),0)</f>
        <v>0</v>
      </c>
      <c r="J4889" s="9">
        <f>IFERROR(VLOOKUP(Tabla1[[#This Row],[FECHA]],'SIMIT CON RES'!A:D,3,FALSE),0)</f>
        <v>0</v>
      </c>
      <c r="K4889">
        <f>IFERROR(VLOOKUP(Tabla1[[#This Row],[FECHA]],'SIMIT SIN RES'!A:D,4,FALSE),0)</f>
        <v>5</v>
      </c>
      <c r="L4889" s="9">
        <f>IFERROR(VLOOKUP(Tabla1[[#This Row],[FECHA]],'SIMIT SIN RES'!A:D,3,FALSE),0)</f>
        <v>2283820</v>
      </c>
      <c r="M4889" s="5">
        <f>IFERROR(VLOOKUP(Tabla1[[#This Row],[FECHA]],'RECAUDOS DE COMPARENDOS'!A:D,4,FALSE),0)</f>
        <v>1</v>
      </c>
      <c r="N4889" s="9">
        <f>IFERROR(VLOOKUP(Tabla1[[#This Row],[FECHA]],'RECAUDOS DE COMPARENDOS'!A:D,3,FALSE),0)</f>
        <v>215454</v>
      </c>
      <c r="O4889" s="5">
        <f>IFERROR(VLOOKUP(Tabla1[[#This Row],[FECHA]],'RECAUDOS DE RESOLUCIONES'!A:D,4,FALSE),0)</f>
        <v>0</v>
      </c>
      <c r="P4889" s="9">
        <f>IFERROR(VLOOKUP(Tabla1[[#This Row],[FECHA]],'RECAUDOS DE RESOLUCIONES'!A:D,3,FALSE),0)</f>
        <v>0</v>
      </c>
      <c r="Q488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-1</v>
      </c>
      <c r="R4889" s="9">
        <f>Tabla1[V. COMPARENDOS]-(Tabla1[V. EXONERACIONES]+Tabla1[[#This Row],[V. SIMIT CON RESOLUCION]]+Tabla1[[#This Row],[V. SIMIT SIN RESOLUCION]]+Tabla1[[#This Row],[V. RECAUDOS COMPARENDOS]]+Tabla1[[#This Row],[V. RECAUDOS RESOLUCIONES]])</f>
        <v>-215454</v>
      </c>
      <c r="S4889" s="11">
        <f>IFERROR(VLOOKUP(Tabla1[[#This Row],[FECHA]],'RECAUDOS LOCALES'!A:D,4,FALSE),0)</f>
        <v>0</v>
      </c>
      <c r="T4889" s="9">
        <f>IFERROR(VLOOKUP(Tabla1[[#This Row],[FECHA]],'RECAUDOS LOCALES'!A:D,3,FALSE),0)</f>
        <v>0</v>
      </c>
      <c r="U4889" s="11">
        <f>IFERROR(VLOOKUP(Tabla1[[#This Row],[FECHA]],'RECAUDOS EXTERNOS'!A:D,4,FALSE),0)</f>
        <v>0</v>
      </c>
      <c r="V4889" s="9">
        <f>IFERROR(VLOOKUP(Tabla1[[#This Row],[FECHA]],'RECAUDOS EXTERNOS'!A:D,3,FALSE),0)</f>
        <v>0</v>
      </c>
    </row>
    <row r="4890" spans="1:22" x14ac:dyDescent="0.25">
      <c r="A4890" s="1">
        <v>42449</v>
      </c>
      <c r="B4890" s="3" t="s">
        <v>4</v>
      </c>
      <c r="C4890" s="2">
        <v>42430</v>
      </c>
      <c r="D4890" s="5">
        <f>YEAR(Tabla1[[#This Row],[FECHA]])</f>
        <v>2016</v>
      </c>
      <c r="E4890" s="5">
        <f>IFERROR(VLOOKUP(Tabla1[[#This Row],[FECHA]],'COMPARENDOS TOTALES'!A:D,4,FALSE),0)</f>
        <v>16</v>
      </c>
      <c r="F4890" s="9">
        <f>IFERROR(VLOOKUP(Tabla1[[#This Row],[FECHA]],'COMPARENDOS TOTALES'!A:D,3,FALSE),0)</f>
        <v>4837695</v>
      </c>
      <c r="G4890" s="5">
        <f>IFERROR(VLOOKUP(Tabla1[[#This Row],[FECHA]],EXONERACIONES!A:D,4,FALSE),0)</f>
        <v>0</v>
      </c>
      <c r="H4890" s="9">
        <f>IFERROR(VLOOKUP(Tabla1[[#This Row],[FECHA]],EXONERACIONES!A:D,3,FALSE),0)</f>
        <v>0</v>
      </c>
      <c r="I4890" s="5">
        <f>IFERROR(VLOOKUP(Tabla1[[#This Row],[FECHA]],'SIMIT CON RES'!A:D,4,FALSE),0)</f>
        <v>0</v>
      </c>
      <c r="J4890" s="9">
        <f>IFERROR(VLOOKUP(Tabla1[[#This Row],[FECHA]],'SIMIT CON RES'!A:D,3,FALSE),0)</f>
        <v>0</v>
      </c>
      <c r="K4890">
        <f>IFERROR(VLOOKUP(Tabla1[[#This Row],[FECHA]],'SIMIT SIN RES'!A:D,4,FALSE),0)</f>
        <v>15</v>
      </c>
      <c r="L4890" s="9">
        <f>IFERROR(VLOOKUP(Tabla1[[#This Row],[FECHA]],'SIMIT SIN RES'!A:D,3,FALSE),0)</f>
        <v>4622240</v>
      </c>
      <c r="M4890" s="5">
        <f>IFERROR(VLOOKUP(Tabla1[[#This Row],[FECHA]],'RECAUDOS DE COMPARENDOS'!A:D,4,FALSE),0)</f>
        <v>2</v>
      </c>
      <c r="N4890" s="9">
        <f>IFERROR(VLOOKUP(Tabla1[[#This Row],[FECHA]],'RECAUDOS DE COMPARENDOS'!A:D,3,FALSE),0)</f>
        <v>430908</v>
      </c>
      <c r="O4890" s="5">
        <f>IFERROR(VLOOKUP(Tabla1[[#This Row],[FECHA]],'RECAUDOS DE RESOLUCIONES'!A:D,4,FALSE),0)</f>
        <v>0</v>
      </c>
      <c r="P4890" s="9">
        <f>IFERROR(VLOOKUP(Tabla1[[#This Row],[FECHA]],'RECAUDOS DE RESOLUCIONES'!A:D,3,FALSE),0)</f>
        <v>0</v>
      </c>
      <c r="Q489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-1</v>
      </c>
      <c r="R4890" s="9">
        <f>Tabla1[V. COMPARENDOS]-(Tabla1[V. EXONERACIONES]+Tabla1[[#This Row],[V. SIMIT CON RESOLUCION]]+Tabla1[[#This Row],[V. SIMIT SIN RESOLUCION]]+Tabla1[[#This Row],[V. RECAUDOS COMPARENDOS]]+Tabla1[[#This Row],[V. RECAUDOS RESOLUCIONES]])</f>
        <v>-215453</v>
      </c>
      <c r="S4890" s="11">
        <f>IFERROR(VLOOKUP(Tabla1[[#This Row],[FECHA]],'RECAUDOS LOCALES'!A:D,4,FALSE),0)</f>
        <v>0</v>
      </c>
      <c r="T4890" s="9">
        <f>IFERROR(VLOOKUP(Tabla1[[#This Row],[FECHA]],'RECAUDOS LOCALES'!A:D,3,FALSE),0)</f>
        <v>0</v>
      </c>
      <c r="U4890" s="11">
        <f>IFERROR(VLOOKUP(Tabla1[[#This Row],[FECHA]],'RECAUDOS EXTERNOS'!A:D,4,FALSE),0)</f>
        <v>0</v>
      </c>
      <c r="V4890" s="9">
        <f>IFERROR(VLOOKUP(Tabla1[[#This Row],[FECHA]],'RECAUDOS EXTERNOS'!A:D,3,FALSE),0)</f>
        <v>0</v>
      </c>
    </row>
    <row r="4891" spans="1:22" x14ac:dyDescent="0.25">
      <c r="A4891" s="1">
        <v>42450</v>
      </c>
      <c r="B4891" s="3" t="s">
        <v>1</v>
      </c>
      <c r="C4891" s="2">
        <v>42430</v>
      </c>
      <c r="D4891" s="5">
        <f>YEAR(Tabla1[[#This Row],[FECHA]])</f>
        <v>2016</v>
      </c>
      <c r="E4891" s="5">
        <f>IFERROR(VLOOKUP(Tabla1[[#This Row],[FECHA]],'COMPARENDOS TOTALES'!A:D,4,FALSE),0)</f>
        <v>33</v>
      </c>
      <c r="F4891" s="9">
        <f>IFERROR(VLOOKUP(Tabla1[[#This Row],[FECHA]],'COMPARENDOS TOTALES'!A:D,3,FALSE),0)</f>
        <v>12438430</v>
      </c>
      <c r="G4891" s="5">
        <f>IFERROR(VLOOKUP(Tabla1[[#This Row],[FECHA]],EXONERACIONES!A:D,4,FALSE),0)</f>
        <v>0</v>
      </c>
      <c r="H4891" s="9">
        <f>IFERROR(VLOOKUP(Tabla1[[#This Row],[FECHA]],EXONERACIONES!A:D,3,FALSE),0)</f>
        <v>0</v>
      </c>
      <c r="I4891" s="5">
        <f>IFERROR(VLOOKUP(Tabla1[[#This Row],[FECHA]],'SIMIT CON RES'!A:D,4,FALSE),0)</f>
        <v>0</v>
      </c>
      <c r="J4891" s="9">
        <f>IFERROR(VLOOKUP(Tabla1[[#This Row],[FECHA]],'SIMIT CON RES'!A:D,3,FALSE),0)</f>
        <v>0</v>
      </c>
      <c r="K4891">
        <f>IFERROR(VLOOKUP(Tabla1[[#This Row],[FECHA]],'SIMIT SIN RES'!A:D,4,FALSE),0)</f>
        <v>25</v>
      </c>
      <c r="L4891" s="9">
        <f>IFERROR(VLOOKUP(Tabla1[[#This Row],[FECHA]],'SIMIT SIN RES'!A:D,3,FALSE),0)</f>
        <v>10442137</v>
      </c>
      <c r="M4891" s="5">
        <f>IFERROR(VLOOKUP(Tabla1[[#This Row],[FECHA]],'RECAUDOS DE COMPARENDOS'!A:D,4,FALSE),0)</f>
        <v>3</v>
      </c>
      <c r="N4891" s="9">
        <f>IFERROR(VLOOKUP(Tabla1[[#This Row],[FECHA]],'RECAUDOS DE COMPARENDOS'!A:D,3,FALSE),0)</f>
        <v>674562</v>
      </c>
      <c r="O4891" s="5">
        <f>IFERROR(VLOOKUP(Tabla1[[#This Row],[FECHA]],'RECAUDOS DE RESOLUCIONES'!A:D,4,FALSE),0)</f>
        <v>0</v>
      </c>
      <c r="P4891" s="9">
        <f>IFERROR(VLOOKUP(Tabla1[[#This Row],[FECHA]],'RECAUDOS DE RESOLUCIONES'!A:D,3,FALSE),0)</f>
        <v>0</v>
      </c>
      <c r="Q489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4891" s="9">
        <f>Tabla1[V. COMPARENDOS]-(Tabla1[V. EXONERACIONES]+Tabla1[[#This Row],[V. SIMIT CON RESOLUCION]]+Tabla1[[#This Row],[V. SIMIT SIN RESOLUCION]]+Tabla1[[#This Row],[V. RECAUDOS COMPARENDOS]]+Tabla1[[#This Row],[V. RECAUDOS RESOLUCIONES]])</f>
        <v>1321731</v>
      </c>
      <c r="S4891" s="11">
        <f>IFERROR(VLOOKUP(Tabla1[[#This Row],[FECHA]],'RECAUDOS LOCALES'!A:D,4,FALSE),0)</f>
        <v>0</v>
      </c>
      <c r="T4891" s="9">
        <f>IFERROR(VLOOKUP(Tabla1[[#This Row],[FECHA]],'RECAUDOS LOCALES'!A:D,3,FALSE),0)</f>
        <v>0</v>
      </c>
      <c r="U4891" s="11">
        <f>IFERROR(VLOOKUP(Tabla1[[#This Row],[FECHA]],'RECAUDOS EXTERNOS'!A:D,4,FALSE),0)</f>
        <v>0</v>
      </c>
      <c r="V4891" s="9">
        <f>IFERROR(VLOOKUP(Tabla1[[#This Row],[FECHA]],'RECAUDOS EXTERNOS'!A:D,3,FALSE),0)</f>
        <v>0</v>
      </c>
    </row>
    <row r="4892" spans="1:22" x14ac:dyDescent="0.25">
      <c r="A4892" s="1">
        <v>42451</v>
      </c>
      <c r="B4892" s="3" t="s">
        <v>2</v>
      </c>
      <c r="C4892" s="2">
        <v>42430</v>
      </c>
      <c r="D4892" s="5">
        <f>YEAR(Tabla1[[#This Row],[FECHA]])</f>
        <v>2016</v>
      </c>
      <c r="E4892" s="5">
        <f>IFERROR(VLOOKUP(Tabla1[[#This Row],[FECHA]],'COMPARENDOS TOTALES'!A:D,4,FALSE),0)</f>
        <v>57</v>
      </c>
      <c r="F4892" s="9">
        <f>IFERROR(VLOOKUP(Tabla1[[#This Row],[FECHA]],'COMPARENDOS TOTALES'!A:D,3,FALSE),0)</f>
        <v>29560400</v>
      </c>
      <c r="G4892" s="5">
        <f>IFERROR(VLOOKUP(Tabla1[[#This Row],[FECHA]],EXONERACIONES!A:D,4,FALSE),0)</f>
        <v>0</v>
      </c>
      <c r="H4892" s="9">
        <f>IFERROR(VLOOKUP(Tabla1[[#This Row],[FECHA]],EXONERACIONES!A:D,3,FALSE),0)</f>
        <v>0</v>
      </c>
      <c r="I4892" s="5">
        <f>IFERROR(VLOOKUP(Tabla1[[#This Row],[FECHA]],'SIMIT CON RES'!A:D,4,FALSE),0)</f>
        <v>0</v>
      </c>
      <c r="J4892" s="9">
        <f>IFERROR(VLOOKUP(Tabla1[[#This Row],[FECHA]],'SIMIT CON RES'!A:D,3,FALSE),0)</f>
        <v>0</v>
      </c>
      <c r="K4892">
        <f>IFERROR(VLOOKUP(Tabla1[[#This Row],[FECHA]],'SIMIT SIN RES'!A:D,4,FALSE),0)</f>
        <v>51</v>
      </c>
      <c r="L4892" s="9">
        <f>IFERROR(VLOOKUP(Tabla1[[#This Row],[FECHA]],'SIMIT SIN RES'!A:D,3,FALSE),0)</f>
        <v>28009116</v>
      </c>
      <c r="M4892" s="5">
        <f>IFERROR(VLOOKUP(Tabla1[[#This Row],[FECHA]],'RECAUDOS DE COMPARENDOS'!A:D,4,FALSE),0)</f>
        <v>3</v>
      </c>
      <c r="N4892" s="9">
        <f>IFERROR(VLOOKUP(Tabla1[[#This Row],[FECHA]],'RECAUDOS DE COMPARENDOS'!A:D,3,FALSE),0)</f>
        <v>646364</v>
      </c>
      <c r="O4892" s="5">
        <f>IFERROR(VLOOKUP(Tabla1[[#This Row],[FECHA]],'RECAUDOS DE RESOLUCIONES'!A:D,4,FALSE),0)</f>
        <v>0</v>
      </c>
      <c r="P4892" s="9">
        <f>IFERROR(VLOOKUP(Tabla1[[#This Row],[FECHA]],'RECAUDOS DE RESOLUCIONES'!A:D,3,FALSE),0)</f>
        <v>0</v>
      </c>
      <c r="Q489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4892" s="9">
        <f>Tabla1[V. COMPARENDOS]-(Tabla1[V. EXONERACIONES]+Tabla1[[#This Row],[V. SIMIT CON RESOLUCION]]+Tabla1[[#This Row],[V. SIMIT SIN RESOLUCION]]+Tabla1[[#This Row],[V. RECAUDOS COMPARENDOS]]+Tabla1[[#This Row],[V. RECAUDOS RESOLUCIONES]])</f>
        <v>904920</v>
      </c>
      <c r="S4892" s="11">
        <f>IFERROR(VLOOKUP(Tabla1[[#This Row],[FECHA]],'RECAUDOS LOCALES'!A:D,4,FALSE),0)</f>
        <v>0</v>
      </c>
      <c r="T4892" s="9">
        <f>IFERROR(VLOOKUP(Tabla1[[#This Row],[FECHA]],'RECAUDOS LOCALES'!A:D,3,FALSE),0)</f>
        <v>0</v>
      </c>
      <c r="U4892" s="11">
        <f>IFERROR(VLOOKUP(Tabla1[[#This Row],[FECHA]],'RECAUDOS EXTERNOS'!A:D,4,FALSE),0)</f>
        <v>34</v>
      </c>
      <c r="V4892" s="9">
        <f>IFERROR(VLOOKUP(Tabla1[[#This Row],[FECHA]],'RECAUDOS EXTERNOS'!A:D,3,FALSE),0)</f>
        <v>11114792</v>
      </c>
    </row>
    <row r="4893" spans="1:22" x14ac:dyDescent="0.25">
      <c r="A4893" s="1">
        <v>42452</v>
      </c>
      <c r="B4893" s="3" t="s">
        <v>3</v>
      </c>
      <c r="C4893" s="2">
        <v>42430</v>
      </c>
      <c r="D4893" s="5">
        <f>YEAR(Tabla1[[#This Row],[FECHA]])</f>
        <v>2016</v>
      </c>
      <c r="E4893" s="5">
        <f>IFERROR(VLOOKUP(Tabla1[[#This Row],[FECHA]],'COMPARENDOS TOTALES'!A:D,4,FALSE),0)</f>
        <v>196</v>
      </c>
      <c r="F4893" s="9">
        <f>IFERROR(VLOOKUP(Tabla1[[#This Row],[FECHA]],'COMPARENDOS TOTALES'!A:D,3,FALSE),0)</f>
        <v>93564683</v>
      </c>
      <c r="G4893" s="5">
        <f>IFERROR(VLOOKUP(Tabla1[[#This Row],[FECHA]],EXONERACIONES!A:D,4,FALSE),0)</f>
        <v>1</v>
      </c>
      <c r="H4893" s="9">
        <f>IFERROR(VLOOKUP(Tabla1[[#This Row],[FECHA]],EXONERACIONES!A:D,3,FALSE),0)</f>
        <v>344730</v>
      </c>
      <c r="I4893" s="5">
        <f>IFERROR(VLOOKUP(Tabla1[[#This Row],[FECHA]],'SIMIT CON RES'!A:D,4,FALSE),0)</f>
        <v>0</v>
      </c>
      <c r="J4893" s="9">
        <f>IFERROR(VLOOKUP(Tabla1[[#This Row],[FECHA]],'SIMIT CON RES'!A:D,3,FALSE),0)</f>
        <v>0</v>
      </c>
      <c r="K4893">
        <f>IFERROR(VLOOKUP(Tabla1[[#This Row],[FECHA]],'SIMIT SIN RES'!A:D,4,FALSE),0)</f>
        <v>165</v>
      </c>
      <c r="L4893" s="9">
        <f>IFERROR(VLOOKUP(Tabla1[[#This Row],[FECHA]],'SIMIT SIN RES'!A:D,3,FALSE),0)</f>
        <v>81571288</v>
      </c>
      <c r="M4893" s="5">
        <f>IFERROR(VLOOKUP(Tabla1[[#This Row],[FECHA]],'RECAUDOS DE COMPARENDOS'!A:D,4,FALSE),0)</f>
        <v>2</v>
      </c>
      <c r="N4893" s="9">
        <f>IFERROR(VLOOKUP(Tabla1[[#This Row],[FECHA]],'RECAUDOS DE COMPARENDOS'!A:D,3,FALSE),0)</f>
        <v>574286</v>
      </c>
      <c r="O4893" s="5">
        <f>IFERROR(VLOOKUP(Tabla1[[#This Row],[FECHA]],'RECAUDOS DE RESOLUCIONES'!A:D,4,FALSE),0)</f>
        <v>0</v>
      </c>
      <c r="P4893" s="9">
        <f>IFERROR(VLOOKUP(Tabla1[[#This Row],[FECHA]],'RECAUDOS DE RESOLUCIONES'!A:D,3,FALSE),0)</f>
        <v>0</v>
      </c>
      <c r="Q489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28</v>
      </c>
      <c r="R4893" s="9">
        <f>Tabla1[V. COMPARENDOS]-(Tabla1[V. EXONERACIONES]+Tabla1[[#This Row],[V. SIMIT CON RESOLUCION]]+Tabla1[[#This Row],[V. SIMIT SIN RESOLUCION]]+Tabla1[[#This Row],[V. RECAUDOS COMPARENDOS]]+Tabla1[[#This Row],[V. RECAUDOS RESOLUCIONES]])</f>
        <v>11074379</v>
      </c>
      <c r="S4893" s="11">
        <f>IFERROR(VLOOKUP(Tabla1[[#This Row],[FECHA]],'RECAUDOS LOCALES'!A:D,4,FALSE),0)</f>
        <v>0</v>
      </c>
      <c r="T4893" s="9">
        <f>IFERROR(VLOOKUP(Tabla1[[#This Row],[FECHA]],'RECAUDOS LOCALES'!A:D,3,FALSE),0)</f>
        <v>0</v>
      </c>
      <c r="U4893" s="11">
        <f>IFERROR(VLOOKUP(Tabla1[[#This Row],[FECHA]],'RECAUDOS EXTERNOS'!A:D,4,FALSE),0)</f>
        <v>18</v>
      </c>
      <c r="V4893" s="9">
        <f>IFERROR(VLOOKUP(Tabla1[[#This Row],[FECHA]],'RECAUDOS EXTERNOS'!A:D,3,FALSE),0)</f>
        <v>7238777</v>
      </c>
    </row>
    <row r="4894" spans="1:22" x14ac:dyDescent="0.25">
      <c r="A4894" s="1">
        <v>42453</v>
      </c>
      <c r="B4894" s="3" t="s">
        <v>6</v>
      </c>
      <c r="C4894" s="2">
        <v>42430</v>
      </c>
      <c r="D4894" s="5">
        <f>YEAR(Tabla1[[#This Row],[FECHA]])</f>
        <v>2016</v>
      </c>
      <c r="E4894" s="5">
        <f>IFERROR(VLOOKUP(Tabla1[[#This Row],[FECHA]],'COMPARENDOS TOTALES'!A:D,4,FALSE),0)</f>
        <v>54</v>
      </c>
      <c r="F4894" s="9">
        <f>IFERROR(VLOOKUP(Tabla1[[#This Row],[FECHA]],'COMPARENDOS TOTALES'!A:D,3,FALSE),0)</f>
        <v>24281820</v>
      </c>
      <c r="G4894" s="5">
        <f>IFERROR(VLOOKUP(Tabla1[[#This Row],[FECHA]],EXONERACIONES!A:D,4,FALSE),0)</f>
        <v>0</v>
      </c>
      <c r="H4894" s="9">
        <f>IFERROR(VLOOKUP(Tabla1[[#This Row],[FECHA]],EXONERACIONES!A:D,3,FALSE),0)</f>
        <v>0</v>
      </c>
      <c r="I4894" s="5">
        <f>IFERROR(VLOOKUP(Tabla1[[#This Row],[FECHA]],'SIMIT CON RES'!A:D,4,FALSE),0)</f>
        <v>0</v>
      </c>
      <c r="J4894" s="9">
        <f>IFERROR(VLOOKUP(Tabla1[[#This Row],[FECHA]],'SIMIT CON RES'!A:D,3,FALSE),0)</f>
        <v>0</v>
      </c>
      <c r="K4894">
        <f>IFERROR(VLOOKUP(Tabla1[[#This Row],[FECHA]],'SIMIT SIN RES'!A:D,4,FALSE),0)</f>
        <v>49</v>
      </c>
      <c r="L4894" s="9">
        <f>IFERROR(VLOOKUP(Tabla1[[#This Row],[FECHA]],'SIMIT SIN RES'!A:D,3,FALSE),0)</f>
        <v>22752081</v>
      </c>
      <c r="M4894" s="5">
        <f>IFERROR(VLOOKUP(Tabla1[[#This Row],[FECHA]],'RECAUDOS DE COMPARENDOS'!A:D,4,FALSE),0)</f>
        <v>0</v>
      </c>
      <c r="N4894" s="9">
        <f>IFERROR(VLOOKUP(Tabla1[[#This Row],[FECHA]],'RECAUDOS DE COMPARENDOS'!A:D,3,FALSE),0)</f>
        <v>0</v>
      </c>
      <c r="O4894" s="5">
        <f>IFERROR(VLOOKUP(Tabla1[[#This Row],[FECHA]],'RECAUDOS DE RESOLUCIONES'!A:D,4,FALSE),0)</f>
        <v>0</v>
      </c>
      <c r="P4894" s="9">
        <f>IFERROR(VLOOKUP(Tabla1[[#This Row],[FECHA]],'RECAUDOS DE RESOLUCIONES'!A:D,3,FALSE),0)</f>
        <v>0</v>
      </c>
      <c r="Q489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4894" s="9">
        <f>Tabla1[V. COMPARENDOS]-(Tabla1[V. EXONERACIONES]+Tabla1[[#This Row],[V. SIMIT CON RESOLUCION]]+Tabla1[[#This Row],[V. SIMIT SIN RESOLUCION]]+Tabla1[[#This Row],[V. RECAUDOS COMPARENDOS]]+Tabla1[[#This Row],[V. RECAUDOS RESOLUCIONES]])</f>
        <v>1529739</v>
      </c>
      <c r="S4894" s="11">
        <f>IFERROR(VLOOKUP(Tabla1[[#This Row],[FECHA]],'RECAUDOS LOCALES'!A:D,4,FALSE),0)</f>
        <v>0</v>
      </c>
      <c r="T4894" s="9">
        <f>IFERROR(VLOOKUP(Tabla1[[#This Row],[FECHA]],'RECAUDOS LOCALES'!A:D,3,FALSE),0)</f>
        <v>0</v>
      </c>
      <c r="U4894" s="11">
        <f>IFERROR(VLOOKUP(Tabla1[[#This Row],[FECHA]],'RECAUDOS EXTERNOS'!A:D,4,FALSE),0)</f>
        <v>0</v>
      </c>
      <c r="V4894" s="9">
        <f>IFERROR(VLOOKUP(Tabla1[[#This Row],[FECHA]],'RECAUDOS EXTERNOS'!A:D,3,FALSE),0)</f>
        <v>0</v>
      </c>
    </row>
    <row r="4895" spans="1:22" x14ac:dyDescent="0.25">
      <c r="A4895" s="1">
        <v>42454</v>
      </c>
      <c r="B4895" s="3" t="s">
        <v>0</v>
      </c>
      <c r="C4895" s="2">
        <v>42430</v>
      </c>
      <c r="D4895" s="5">
        <f>YEAR(Tabla1[[#This Row],[FECHA]])</f>
        <v>2016</v>
      </c>
      <c r="E4895" s="5">
        <f>IFERROR(VLOOKUP(Tabla1[[#This Row],[FECHA]],'COMPARENDOS TOTALES'!A:D,4,FALSE),0)</f>
        <v>13</v>
      </c>
      <c r="F4895" s="9">
        <f>IFERROR(VLOOKUP(Tabla1[[#This Row],[FECHA]],'COMPARENDOS TOTALES'!A:D,3,FALSE),0)</f>
        <v>7454732</v>
      </c>
      <c r="G4895" s="5">
        <f>IFERROR(VLOOKUP(Tabla1[[#This Row],[FECHA]],EXONERACIONES!A:D,4,FALSE),0)</f>
        <v>0</v>
      </c>
      <c r="H4895" s="9">
        <f>IFERROR(VLOOKUP(Tabla1[[#This Row],[FECHA]],EXONERACIONES!A:D,3,FALSE),0)</f>
        <v>0</v>
      </c>
      <c r="I4895" s="5">
        <f>IFERROR(VLOOKUP(Tabla1[[#This Row],[FECHA]],'SIMIT CON RES'!A:D,4,FALSE),0)</f>
        <v>0</v>
      </c>
      <c r="J4895" s="9">
        <f>IFERROR(VLOOKUP(Tabla1[[#This Row],[FECHA]],'SIMIT CON RES'!A:D,3,FALSE),0)</f>
        <v>0</v>
      </c>
      <c r="K4895">
        <f>IFERROR(VLOOKUP(Tabla1[[#This Row],[FECHA]],'SIMIT SIN RES'!A:D,4,FALSE),0)</f>
        <v>12</v>
      </c>
      <c r="L4895" s="9">
        <f>IFERROR(VLOOKUP(Tabla1[[#This Row],[FECHA]],'SIMIT SIN RES'!A:D,3,FALSE),0)</f>
        <v>7239276</v>
      </c>
      <c r="M4895" s="5">
        <f>IFERROR(VLOOKUP(Tabla1[[#This Row],[FECHA]],'RECAUDOS DE COMPARENDOS'!A:D,4,FALSE),0)</f>
        <v>0</v>
      </c>
      <c r="N4895" s="9">
        <f>IFERROR(VLOOKUP(Tabla1[[#This Row],[FECHA]],'RECAUDOS DE COMPARENDOS'!A:D,3,FALSE),0)</f>
        <v>0</v>
      </c>
      <c r="O4895" s="5">
        <f>IFERROR(VLOOKUP(Tabla1[[#This Row],[FECHA]],'RECAUDOS DE RESOLUCIONES'!A:D,4,FALSE),0)</f>
        <v>0</v>
      </c>
      <c r="P4895" s="9">
        <f>IFERROR(VLOOKUP(Tabla1[[#This Row],[FECHA]],'RECAUDOS DE RESOLUCIONES'!A:D,3,FALSE),0)</f>
        <v>0</v>
      </c>
      <c r="Q489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895" s="9">
        <f>Tabla1[V. COMPARENDOS]-(Tabla1[V. EXONERACIONES]+Tabla1[[#This Row],[V. SIMIT CON RESOLUCION]]+Tabla1[[#This Row],[V. SIMIT SIN RESOLUCION]]+Tabla1[[#This Row],[V. RECAUDOS COMPARENDOS]]+Tabla1[[#This Row],[V. RECAUDOS RESOLUCIONES]])</f>
        <v>215456</v>
      </c>
      <c r="S4895" s="11">
        <f>IFERROR(VLOOKUP(Tabla1[[#This Row],[FECHA]],'RECAUDOS LOCALES'!A:D,4,FALSE),0)</f>
        <v>0</v>
      </c>
      <c r="T4895" s="9">
        <f>IFERROR(VLOOKUP(Tabla1[[#This Row],[FECHA]],'RECAUDOS LOCALES'!A:D,3,FALSE),0)</f>
        <v>0</v>
      </c>
      <c r="U4895" s="11">
        <f>IFERROR(VLOOKUP(Tabla1[[#This Row],[FECHA]],'RECAUDOS EXTERNOS'!A:D,4,FALSE),0)</f>
        <v>0</v>
      </c>
      <c r="V4895" s="9">
        <f>IFERROR(VLOOKUP(Tabla1[[#This Row],[FECHA]],'RECAUDOS EXTERNOS'!A:D,3,FALSE),0)</f>
        <v>0</v>
      </c>
    </row>
    <row r="4896" spans="1:22" x14ac:dyDescent="0.25">
      <c r="A4896" s="1">
        <v>42455</v>
      </c>
      <c r="B4896" s="3" t="s">
        <v>5</v>
      </c>
      <c r="C4896" s="2">
        <v>42430</v>
      </c>
      <c r="D4896" s="5">
        <f>YEAR(Tabla1[[#This Row],[FECHA]])</f>
        <v>2016</v>
      </c>
      <c r="E4896" s="5">
        <f>IFERROR(VLOOKUP(Tabla1[[#This Row],[FECHA]],'COMPARENDOS TOTALES'!A:D,4,FALSE),0)</f>
        <v>40</v>
      </c>
      <c r="F4896" s="9">
        <f>IFERROR(VLOOKUP(Tabla1[[#This Row],[FECHA]],'COMPARENDOS TOTALES'!A:D,3,FALSE),0)</f>
        <v>26414711</v>
      </c>
      <c r="G4896" s="5">
        <f>IFERROR(VLOOKUP(Tabla1[[#This Row],[FECHA]],EXONERACIONES!A:D,4,FALSE),0)</f>
        <v>0</v>
      </c>
      <c r="H4896" s="9">
        <f>IFERROR(VLOOKUP(Tabla1[[#This Row],[FECHA]],EXONERACIONES!A:D,3,FALSE),0)</f>
        <v>0</v>
      </c>
      <c r="I4896" s="5">
        <f>IFERROR(VLOOKUP(Tabla1[[#This Row],[FECHA]],'SIMIT CON RES'!A:D,4,FALSE),0)</f>
        <v>0</v>
      </c>
      <c r="J4896" s="9">
        <f>IFERROR(VLOOKUP(Tabla1[[#This Row],[FECHA]],'SIMIT CON RES'!A:D,3,FALSE),0)</f>
        <v>0</v>
      </c>
      <c r="K4896">
        <f>IFERROR(VLOOKUP(Tabla1[[#This Row],[FECHA]],'SIMIT SIN RES'!A:D,4,FALSE),0)</f>
        <v>34</v>
      </c>
      <c r="L4896" s="9">
        <f>IFERROR(VLOOKUP(Tabla1[[#This Row],[FECHA]],'SIMIT SIN RES'!A:D,3,FALSE),0)</f>
        <v>22751985</v>
      </c>
      <c r="M4896" s="5">
        <f>IFERROR(VLOOKUP(Tabla1[[#This Row],[FECHA]],'RECAUDOS DE COMPARENDOS'!A:D,4,FALSE),0)</f>
        <v>0</v>
      </c>
      <c r="N4896" s="9">
        <f>IFERROR(VLOOKUP(Tabla1[[#This Row],[FECHA]],'RECAUDOS DE COMPARENDOS'!A:D,3,FALSE),0)</f>
        <v>0</v>
      </c>
      <c r="O4896" s="5">
        <f>IFERROR(VLOOKUP(Tabla1[[#This Row],[FECHA]],'RECAUDOS DE RESOLUCIONES'!A:D,4,FALSE),0)</f>
        <v>0</v>
      </c>
      <c r="P4896" s="9">
        <f>IFERROR(VLOOKUP(Tabla1[[#This Row],[FECHA]],'RECAUDOS DE RESOLUCIONES'!A:D,3,FALSE),0)</f>
        <v>0</v>
      </c>
      <c r="Q489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4896" s="9">
        <f>Tabla1[V. COMPARENDOS]-(Tabla1[V. EXONERACIONES]+Tabla1[[#This Row],[V. SIMIT CON RESOLUCION]]+Tabla1[[#This Row],[V. SIMIT SIN RESOLUCION]]+Tabla1[[#This Row],[V. RECAUDOS COMPARENDOS]]+Tabla1[[#This Row],[V. RECAUDOS RESOLUCIONES]])</f>
        <v>3662726</v>
      </c>
      <c r="S4896" s="11">
        <f>IFERROR(VLOOKUP(Tabla1[[#This Row],[FECHA]],'RECAUDOS LOCALES'!A:D,4,FALSE),0)</f>
        <v>0</v>
      </c>
      <c r="T4896" s="9">
        <f>IFERROR(VLOOKUP(Tabla1[[#This Row],[FECHA]],'RECAUDOS LOCALES'!A:D,3,FALSE),0)</f>
        <v>0</v>
      </c>
      <c r="U4896" s="11">
        <f>IFERROR(VLOOKUP(Tabla1[[#This Row],[FECHA]],'RECAUDOS EXTERNOS'!A:D,4,FALSE),0)</f>
        <v>0</v>
      </c>
      <c r="V4896" s="9">
        <f>IFERROR(VLOOKUP(Tabla1[[#This Row],[FECHA]],'RECAUDOS EXTERNOS'!A:D,3,FALSE),0)</f>
        <v>0</v>
      </c>
    </row>
    <row r="4897" spans="1:22" x14ac:dyDescent="0.25">
      <c r="A4897" s="1">
        <v>42456</v>
      </c>
      <c r="B4897" s="3" t="s">
        <v>4</v>
      </c>
      <c r="C4897" s="2">
        <v>42430</v>
      </c>
      <c r="D4897" s="5">
        <f>YEAR(Tabla1[[#This Row],[FECHA]])</f>
        <v>2016</v>
      </c>
      <c r="E4897" s="5">
        <f>IFERROR(VLOOKUP(Tabla1[[#This Row],[FECHA]],'COMPARENDOS TOTALES'!A:D,4,FALSE),0)</f>
        <v>27</v>
      </c>
      <c r="F4897" s="9">
        <f>IFERROR(VLOOKUP(Tabla1[[#This Row],[FECHA]],'COMPARENDOS TOTALES'!A:D,3,FALSE),0)</f>
        <v>14174039</v>
      </c>
      <c r="G4897" s="5">
        <f>IFERROR(VLOOKUP(Tabla1[[#This Row],[FECHA]],EXONERACIONES!A:D,4,FALSE),0)</f>
        <v>0</v>
      </c>
      <c r="H4897" s="9">
        <f>IFERROR(VLOOKUP(Tabla1[[#This Row],[FECHA]],EXONERACIONES!A:D,3,FALSE),0)</f>
        <v>0</v>
      </c>
      <c r="I4897" s="5">
        <f>IFERROR(VLOOKUP(Tabla1[[#This Row],[FECHA]],'SIMIT CON RES'!A:D,4,FALSE),0)</f>
        <v>0</v>
      </c>
      <c r="J4897" s="9">
        <f>IFERROR(VLOOKUP(Tabla1[[#This Row],[FECHA]],'SIMIT CON RES'!A:D,3,FALSE),0)</f>
        <v>0</v>
      </c>
      <c r="K4897">
        <f>IFERROR(VLOOKUP(Tabla1[[#This Row],[FECHA]],'SIMIT SIN RES'!A:D,4,FALSE),0)</f>
        <v>25</v>
      </c>
      <c r="L4897" s="9">
        <f>IFERROR(VLOOKUP(Tabla1[[#This Row],[FECHA]],'SIMIT SIN RES'!A:D,3,FALSE),0)</f>
        <v>13843675</v>
      </c>
      <c r="M4897" s="5">
        <f>IFERROR(VLOOKUP(Tabla1[[#This Row],[FECHA]],'RECAUDOS DE COMPARENDOS'!A:D,4,FALSE),0)</f>
        <v>0</v>
      </c>
      <c r="N4897" s="9">
        <f>IFERROR(VLOOKUP(Tabla1[[#This Row],[FECHA]],'RECAUDOS DE COMPARENDOS'!A:D,3,FALSE),0)</f>
        <v>0</v>
      </c>
      <c r="O4897" s="5">
        <f>IFERROR(VLOOKUP(Tabla1[[#This Row],[FECHA]],'RECAUDOS DE RESOLUCIONES'!A:D,4,FALSE),0)</f>
        <v>0</v>
      </c>
      <c r="P4897" s="9">
        <f>IFERROR(VLOOKUP(Tabla1[[#This Row],[FECHA]],'RECAUDOS DE RESOLUCIONES'!A:D,3,FALSE),0)</f>
        <v>0</v>
      </c>
      <c r="Q489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4897" s="9">
        <f>Tabla1[V. COMPARENDOS]-(Tabla1[V. EXONERACIONES]+Tabla1[[#This Row],[V. SIMIT CON RESOLUCION]]+Tabla1[[#This Row],[V. SIMIT SIN RESOLUCION]]+Tabla1[[#This Row],[V. RECAUDOS COMPARENDOS]]+Tabla1[[#This Row],[V. RECAUDOS RESOLUCIONES]])</f>
        <v>330364</v>
      </c>
      <c r="S4897" s="11">
        <f>IFERROR(VLOOKUP(Tabla1[[#This Row],[FECHA]],'RECAUDOS LOCALES'!A:D,4,FALSE),0)</f>
        <v>0</v>
      </c>
      <c r="T4897" s="9">
        <f>IFERROR(VLOOKUP(Tabla1[[#This Row],[FECHA]],'RECAUDOS LOCALES'!A:D,3,FALSE),0)</f>
        <v>0</v>
      </c>
      <c r="U4897" s="11">
        <f>IFERROR(VLOOKUP(Tabla1[[#This Row],[FECHA]],'RECAUDOS EXTERNOS'!A:D,4,FALSE),0)</f>
        <v>0</v>
      </c>
      <c r="V4897" s="9">
        <f>IFERROR(VLOOKUP(Tabla1[[#This Row],[FECHA]],'RECAUDOS EXTERNOS'!A:D,3,FALSE),0)</f>
        <v>0</v>
      </c>
    </row>
    <row r="4898" spans="1:22" x14ac:dyDescent="0.25">
      <c r="A4898" s="1">
        <v>42457</v>
      </c>
      <c r="B4898" s="3" t="s">
        <v>1</v>
      </c>
      <c r="C4898" s="2">
        <v>42430</v>
      </c>
      <c r="D4898" s="5">
        <f>YEAR(Tabla1[[#This Row],[FECHA]])</f>
        <v>2016</v>
      </c>
      <c r="E4898" s="5">
        <f>IFERROR(VLOOKUP(Tabla1[[#This Row],[FECHA]],'COMPARENDOS TOTALES'!A:D,4,FALSE),0)</f>
        <v>141</v>
      </c>
      <c r="F4898" s="9">
        <f>IFERROR(VLOOKUP(Tabla1[[#This Row],[FECHA]],'COMPARENDOS TOTALES'!A:D,3,FALSE),0)</f>
        <v>86269417</v>
      </c>
      <c r="G4898" s="5">
        <f>IFERROR(VLOOKUP(Tabla1[[#This Row],[FECHA]],EXONERACIONES!A:D,4,FALSE),0)</f>
        <v>0</v>
      </c>
      <c r="H4898" s="9">
        <f>IFERROR(VLOOKUP(Tabla1[[#This Row],[FECHA]],EXONERACIONES!A:D,3,FALSE),0)</f>
        <v>0</v>
      </c>
      <c r="I4898" s="5">
        <f>IFERROR(VLOOKUP(Tabla1[[#This Row],[FECHA]],'SIMIT CON RES'!A:D,4,FALSE),0)</f>
        <v>0</v>
      </c>
      <c r="J4898" s="9">
        <f>IFERROR(VLOOKUP(Tabla1[[#This Row],[FECHA]],'SIMIT CON RES'!A:D,3,FALSE),0)</f>
        <v>0</v>
      </c>
      <c r="K4898">
        <f>IFERROR(VLOOKUP(Tabla1[[#This Row],[FECHA]],'SIMIT SIN RES'!A:D,4,FALSE),0)</f>
        <v>125</v>
      </c>
      <c r="L4898" s="9">
        <f>IFERROR(VLOOKUP(Tabla1[[#This Row],[FECHA]],'SIMIT SIN RES'!A:D,3,FALSE),0)</f>
        <v>79116325</v>
      </c>
      <c r="M4898" s="5">
        <f>IFERROR(VLOOKUP(Tabla1[[#This Row],[FECHA]],'RECAUDOS DE COMPARENDOS'!A:D,4,FALSE),0)</f>
        <v>0</v>
      </c>
      <c r="N4898" s="9">
        <f>IFERROR(VLOOKUP(Tabla1[[#This Row],[FECHA]],'RECAUDOS DE COMPARENDOS'!A:D,3,FALSE),0)</f>
        <v>0</v>
      </c>
      <c r="O4898" s="5">
        <f>IFERROR(VLOOKUP(Tabla1[[#This Row],[FECHA]],'RECAUDOS DE RESOLUCIONES'!A:D,4,FALSE),0)</f>
        <v>0</v>
      </c>
      <c r="P4898" s="9">
        <f>IFERROR(VLOOKUP(Tabla1[[#This Row],[FECHA]],'RECAUDOS DE RESOLUCIONES'!A:D,3,FALSE),0)</f>
        <v>0</v>
      </c>
      <c r="Q489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16</v>
      </c>
      <c r="R4898" s="9">
        <f>Tabla1[V. COMPARENDOS]-(Tabla1[V. EXONERACIONES]+Tabla1[[#This Row],[V. SIMIT CON RESOLUCION]]+Tabla1[[#This Row],[V. SIMIT SIN RESOLUCION]]+Tabla1[[#This Row],[V. RECAUDOS COMPARENDOS]]+Tabla1[[#This Row],[V. RECAUDOS RESOLUCIONES]])</f>
        <v>7153092</v>
      </c>
      <c r="S4898" s="11">
        <f>IFERROR(VLOOKUP(Tabla1[[#This Row],[FECHA]],'RECAUDOS LOCALES'!A:D,4,FALSE),0)</f>
        <v>0</v>
      </c>
      <c r="T4898" s="9">
        <f>IFERROR(VLOOKUP(Tabla1[[#This Row],[FECHA]],'RECAUDOS LOCALES'!A:D,3,FALSE),0)</f>
        <v>0</v>
      </c>
      <c r="U4898" s="11">
        <f>IFERROR(VLOOKUP(Tabla1[[#This Row],[FECHA]],'RECAUDOS EXTERNOS'!A:D,4,FALSE),0)</f>
        <v>21</v>
      </c>
      <c r="V4898" s="9">
        <f>IFERROR(VLOOKUP(Tabla1[[#This Row],[FECHA]],'RECAUDOS EXTERNOS'!A:D,3,FALSE),0)</f>
        <v>8536430</v>
      </c>
    </row>
    <row r="4899" spans="1:22" x14ac:dyDescent="0.25">
      <c r="A4899" s="1">
        <v>42458</v>
      </c>
      <c r="B4899" s="3" t="s">
        <v>2</v>
      </c>
      <c r="C4899" s="2">
        <v>42430</v>
      </c>
      <c r="D4899" s="5">
        <f>YEAR(Tabla1[[#This Row],[FECHA]])</f>
        <v>2016</v>
      </c>
      <c r="E4899" s="5">
        <f>IFERROR(VLOOKUP(Tabla1[[#This Row],[FECHA]],'COMPARENDOS TOTALES'!A:D,4,FALSE),0)</f>
        <v>54</v>
      </c>
      <c r="F4899" s="9">
        <f>IFERROR(VLOOKUP(Tabla1[[#This Row],[FECHA]],'COMPARENDOS TOTALES'!A:D,3,FALSE),0)</f>
        <v>33546255</v>
      </c>
      <c r="G4899" s="5">
        <f>IFERROR(VLOOKUP(Tabla1[[#This Row],[FECHA]],EXONERACIONES!A:D,4,FALSE),0)</f>
        <v>0</v>
      </c>
      <c r="H4899" s="9">
        <f>IFERROR(VLOOKUP(Tabla1[[#This Row],[FECHA]],EXONERACIONES!A:D,3,FALSE),0)</f>
        <v>0</v>
      </c>
      <c r="I4899" s="5">
        <f>IFERROR(VLOOKUP(Tabla1[[#This Row],[FECHA]],'SIMIT CON RES'!A:D,4,FALSE),0)</f>
        <v>0</v>
      </c>
      <c r="J4899" s="9">
        <f>IFERROR(VLOOKUP(Tabla1[[#This Row],[FECHA]],'SIMIT CON RES'!A:D,3,FALSE),0)</f>
        <v>0</v>
      </c>
      <c r="K4899">
        <f>IFERROR(VLOOKUP(Tabla1[[#This Row],[FECHA]],'SIMIT SIN RES'!A:D,4,FALSE),0)</f>
        <v>47</v>
      </c>
      <c r="L4899" s="9">
        <f>IFERROR(VLOOKUP(Tabla1[[#This Row],[FECHA]],'SIMIT SIN RES'!A:D,3,FALSE),0)</f>
        <v>30680710</v>
      </c>
      <c r="M4899" s="5">
        <f>IFERROR(VLOOKUP(Tabla1[[#This Row],[FECHA]],'RECAUDOS DE COMPARENDOS'!A:D,4,FALSE),0)</f>
        <v>1</v>
      </c>
      <c r="N4899" s="9">
        <f>IFERROR(VLOOKUP(Tabla1[[#This Row],[FECHA]],'RECAUDOS DE COMPARENDOS'!A:D,3,FALSE),0)</f>
        <v>150817</v>
      </c>
      <c r="O4899" s="5">
        <f>IFERROR(VLOOKUP(Tabla1[[#This Row],[FECHA]],'RECAUDOS DE RESOLUCIONES'!A:D,4,FALSE),0)</f>
        <v>0</v>
      </c>
      <c r="P4899" s="9">
        <f>IFERROR(VLOOKUP(Tabla1[[#This Row],[FECHA]],'RECAUDOS DE RESOLUCIONES'!A:D,3,FALSE),0)</f>
        <v>0</v>
      </c>
      <c r="Q489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4899" s="9">
        <f>Tabla1[V. COMPARENDOS]-(Tabla1[V. EXONERACIONES]+Tabla1[[#This Row],[V. SIMIT CON RESOLUCION]]+Tabla1[[#This Row],[V. SIMIT SIN RESOLUCION]]+Tabla1[[#This Row],[V. RECAUDOS COMPARENDOS]]+Tabla1[[#This Row],[V. RECAUDOS RESOLUCIONES]])</f>
        <v>2714728</v>
      </c>
      <c r="S4899" s="11">
        <f>IFERROR(VLOOKUP(Tabla1[[#This Row],[FECHA]],'RECAUDOS LOCALES'!A:D,4,FALSE),0)</f>
        <v>4</v>
      </c>
      <c r="T4899" s="9">
        <f>IFERROR(VLOOKUP(Tabla1[[#This Row],[FECHA]],'RECAUDOS LOCALES'!A:D,3,FALSE),0)</f>
        <v>1279703</v>
      </c>
      <c r="U4899" s="11">
        <f>IFERROR(VLOOKUP(Tabla1[[#This Row],[FECHA]],'RECAUDOS EXTERNOS'!A:D,4,FALSE),0)</f>
        <v>62</v>
      </c>
      <c r="V4899" s="9">
        <f>IFERROR(VLOOKUP(Tabla1[[#This Row],[FECHA]],'RECAUDOS EXTERNOS'!A:D,3,FALSE),0)</f>
        <v>22563302</v>
      </c>
    </row>
    <row r="4900" spans="1:22" x14ac:dyDescent="0.25">
      <c r="A4900" s="1">
        <v>42459</v>
      </c>
      <c r="B4900" s="3" t="s">
        <v>3</v>
      </c>
      <c r="C4900" s="2">
        <v>42430</v>
      </c>
      <c r="D4900" s="5">
        <f>YEAR(Tabla1[[#This Row],[FECHA]])</f>
        <v>2016</v>
      </c>
      <c r="E4900" s="5">
        <f>IFERROR(VLOOKUP(Tabla1[[#This Row],[FECHA]],'COMPARENDOS TOTALES'!A:D,4,FALSE),0)</f>
        <v>85</v>
      </c>
      <c r="F4900" s="9">
        <f>IFERROR(VLOOKUP(Tabla1[[#This Row],[FECHA]],'COMPARENDOS TOTALES'!A:D,3,FALSE),0)</f>
        <v>56987687</v>
      </c>
      <c r="G4900" s="5">
        <f>IFERROR(VLOOKUP(Tabla1[[#This Row],[FECHA]],EXONERACIONES!A:D,4,FALSE),0)</f>
        <v>0</v>
      </c>
      <c r="H4900" s="9">
        <f>IFERROR(VLOOKUP(Tabla1[[#This Row],[FECHA]],EXONERACIONES!A:D,3,FALSE),0)</f>
        <v>0</v>
      </c>
      <c r="I4900" s="5">
        <f>IFERROR(VLOOKUP(Tabla1[[#This Row],[FECHA]],'SIMIT CON RES'!A:D,4,FALSE),0)</f>
        <v>0</v>
      </c>
      <c r="J4900" s="9">
        <f>IFERROR(VLOOKUP(Tabla1[[#This Row],[FECHA]],'SIMIT CON RES'!A:D,3,FALSE),0)</f>
        <v>0</v>
      </c>
      <c r="K4900">
        <f>IFERROR(VLOOKUP(Tabla1[[#This Row],[FECHA]],'SIMIT SIN RES'!A:D,4,FALSE),0)</f>
        <v>77</v>
      </c>
      <c r="L4900" s="9">
        <f>IFERROR(VLOOKUP(Tabla1[[#This Row],[FECHA]],'SIMIT SIN RES'!A:D,3,FALSE),0)</f>
        <v>52743233</v>
      </c>
      <c r="M4900" s="5">
        <f>IFERROR(VLOOKUP(Tabla1[[#This Row],[FECHA]],'RECAUDOS DE COMPARENDOS'!A:D,4,FALSE),0)</f>
        <v>1</v>
      </c>
      <c r="N4900" s="9">
        <f>IFERROR(VLOOKUP(Tabla1[[#This Row],[FECHA]],'RECAUDOS DE COMPARENDOS'!A:D,3,FALSE),0)</f>
        <v>344727</v>
      </c>
      <c r="O4900" s="5">
        <f>IFERROR(VLOOKUP(Tabla1[[#This Row],[FECHA]],'RECAUDOS DE RESOLUCIONES'!A:D,4,FALSE),0)</f>
        <v>0</v>
      </c>
      <c r="P4900" s="9">
        <f>IFERROR(VLOOKUP(Tabla1[[#This Row],[FECHA]],'RECAUDOS DE RESOLUCIONES'!A:D,3,FALSE),0)</f>
        <v>0</v>
      </c>
      <c r="Q490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7</v>
      </c>
      <c r="R4900" s="9">
        <f>Tabla1[V. COMPARENDOS]-(Tabla1[V. EXONERACIONES]+Tabla1[[#This Row],[V. SIMIT CON RESOLUCION]]+Tabla1[[#This Row],[V. SIMIT SIN RESOLUCION]]+Tabla1[[#This Row],[V. RECAUDOS COMPARENDOS]]+Tabla1[[#This Row],[V. RECAUDOS RESOLUCIONES]])</f>
        <v>3899727</v>
      </c>
      <c r="S4900" s="11">
        <f>IFERROR(VLOOKUP(Tabla1[[#This Row],[FECHA]],'RECAUDOS LOCALES'!A:D,4,FALSE),0)</f>
        <v>1</v>
      </c>
      <c r="T4900" s="9">
        <f>IFERROR(VLOOKUP(Tabla1[[#This Row],[FECHA]],'RECAUDOS LOCALES'!A:D,3,FALSE),0)</f>
        <v>111050</v>
      </c>
      <c r="U4900" s="11">
        <f>IFERROR(VLOOKUP(Tabla1[[#This Row],[FECHA]],'RECAUDOS EXTERNOS'!A:D,4,FALSE),0)</f>
        <v>29</v>
      </c>
      <c r="V4900" s="9">
        <f>IFERROR(VLOOKUP(Tabla1[[#This Row],[FECHA]],'RECAUDOS EXTERNOS'!A:D,3,FALSE),0)</f>
        <v>11004205</v>
      </c>
    </row>
    <row r="4901" spans="1:22" x14ac:dyDescent="0.25">
      <c r="A4901" s="1">
        <v>42460</v>
      </c>
      <c r="B4901" s="3" t="s">
        <v>6</v>
      </c>
      <c r="C4901" s="2">
        <v>42430</v>
      </c>
      <c r="D4901" s="5">
        <f>YEAR(Tabla1[[#This Row],[FECHA]])</f>
        <v>2016</v>
      </c>
      <c r="E4901" s="5">
        <f>IFERROR(VLOOKUP(Tabla1[[#This Row],[FECHA]],'COMPARENDOS TOTALES'!A:D,4,FALSE),0)</f>
        <v>36</v>
      </c>
      <c r="F4901" s="9">
        <f>IFERROR(VLOOKUP(Tabla1[[#This Row],[FECHA]],'COMPARENDOS TOTALES'!A:D,3,FALSE),0)</f>
        <v>22988984</v>
      </c>
      <c r="G4901" s="5">
        <f>IFERROR(VLOOKUP(Tabla1[[#This Row],[FECHA]],EXONERACIONES!A:D,4,FALSE),0)</f>
        <v>0</v>
      </c>
      <c r="H4901" s="9">
        <f>IFERROR(VLOOKUP(Tabla1[[#This Row],[FECHA]],EXONERACIONES!A:D,3,FALSE),0)</f>
        <v>0</v>
      </c>
      <c r="I4901" s="5">
        <f>IFERROR(VLOOKUP(Tabla1[[#This Row],[FECHA]],'SIMIT CON RES'!A:D,4,FALSE),0)</f>
        <v>0</v>
      </c>
      <c r="J4901" s="9">
        <f>IFERROR(VLOOKUP(Tabla1[[#This Row],[FECHA]],'SIMIT CON RES'!A:D,3,FALSE),0)</f>
        <v>0</v>
      </c>
      <c r="K4901">
        <f>IFERROR(VLOOKUP(Tabla1[[#This Row],[FECHA]],'SIMIT SIN RES'!A:D,4,FALSE),0)</f>
        <v>32</v>
      </c>
      <c r="L4901" s="9">
        <f>IFERROR(VLOOKUP(Tabla1[[#This Row],[FECHA]],'SIMIT SIN RES'!A:D,3,FALSE),0)</f>
        <v>21717802</v>
      </c>
      <c r="M4901" s="5">
        <f>IFERROR(VLOOKUP(Tabla1[[#This Row],[FECHA]],'RECAUDOS DE COMPARENDOS'!A:D,4,FALSE),0)</f>
        <v>0</v>
      </c>
      <c r="N4901" s="9">
        <f>IFERROR(VLOOKUP(Tabla1[[#This Row],[FECHA]],'RECAUDOS DE COMPARENDOS'!A:D,3,FALSE),0)</f>
        <v>0</v>
      </c>
      <c r="O4901" s="5">
        <f>IFERROR(VLOOKUP(Tabla1[[#This Row],[FECHA]],'RECAUDOS DE RESOLUCIONES'!A:D,4,FALSE),0)</f>
        <v>0</v>
      </c>
      <c r="P4901" s="9">
        <f>IFERROR(VLOOKUP(Tabla1[[#This Row],[FECHA]],'RECAUDOS DE RESOLUCIONES'!A:D,3,FALSE),0)</f>
        <v>0</v>
      </c>
      <c r="Q490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4</v>
      </c>
      <c r="R4901" s="9">
        <f>Tabla1[V. COMPARENDOS]-(Tabla1[V. EXONERACIONES]+Tabla1[[#This Row],[V. SIMIT CON RESOLUCION]]+Tabla1[[#This Row],[V. SIMIT SIN RESOLUCION]]+Tabla1[[#This Row],[V. RECAUDOS COMPARENDOS]]+Tabla1[[#This Row],[V. RECAUDOS RESOLUCIONES]])</f>
        <v>1271182</v>
      </c>
      <c r="S4901" s="11">
        <f>IFERROR(VLOOKUP(Tabla1[[#This Row],[FECHA]],'RECAUDOS LOCALES'!A:D,4,FALSE),0)</f>
        <v>1</v>
      </c>
      <c r="T4901" s="9">
        <f>IFERROR(VLOOKUP(Tabla1[[#This Row],[FECHA]],'RECAUDOS LOCALES'!A:D,3,FALSE),0)</f>
        <v>142827</v>
      </c>
      <c r="U4901" s="11">
        <f>IFERROR(VLOOKUP(Tabla1[[#This Row],[FECHA]],'RECAUDOS EXTERNOS'!A:D,4,FALSE),0)</f>
        <v>28</v>
      </c>
      <c r="V4901" s="9">
        <f>IFERROR(VLOOKUP(Tabla1[[#This Row],[FECHA]],'RECAUDOS EXTERNOS'!A:D,3,FALSE),0)</f>
        <v>10714014</v>
      </c>
    </row>
    <row r="4902" spans="1:22" x14ac:dyDescent="0.25">
      <c r="A4902" s="1">
        <v>42461</v>
      </c>
      <c r="B4902" s="3" t="s">
        <v>0</v>
      </c>
      <c r="C4902" s="2">
        <v>42461</v>
      </c>
      <c r="D4902" s="5">
        <f>YEAR(Tabla1[[#This Row],[FECHA]])</f>
        <v>2016</v>
      </c>
      <c r="E4902" s="5">
        <f>IFERROR(VLOOKUP(Tabla1[[#This Row],[FECHA]],'COMPARENDOS TOTALES'!A:D,4,FALSE),0)</f>
        <v>119</v>
      </c>
      <c r="F4902" s="9">
        <f>IFERROR(VLOOKUP(Tabla1[[#This Row],[FECHA]],'COMPARENDOS TOTALES'!A:D,3,FALSE),0)</f>
        <v>79330307</v>
      </c>
      <c r="G4902" s="5">
        <f>IFERROR(VLOOKUP(Tabla1[[#This Row],[FECHA]],EXONERACIONES!A:D,4,FALSE),0)</f>
        <v>0</v>
      </c>
      <c r="H4902" s="9">
        <f>IFERROR(VLOOKUP(Tabla1[[#This Row],[FECHA]],EXONERACIONES!A:D,3,FALSE),0)</f>
        <v>0</v>
      </c>
      <c r="I4902" s="5">
        <f>IFERROR(VLOOKUP(Tabla1[[#This Row],[FECHA]],'SIMIT CON RES'!A:D,4,FALSE),0)</f>
        <v>0</v>
      </c>
      <c r="J4902" s="9">
        <f>IFERROR(VLOOKUP(Tabla1[[#This Row],[FECHA]],'SIMIT CON RES'!A:D,3,FALSE),0)</f>
        <v>0</v>
      </c>
      <c r="K4902">
        <f>IFERROR(VLOOKUP(Tabla1[[#This Row],[FECHA]],'SIMIT SIN RES'!A:D,4,FALSE),0)</f>
        <v>110</v>
      </c>
      <c r="L4902" s="9">
        <f>IFERROR(VLOOKUP(Tabla1[[#This Row],[FECHA]],'SIMIT SIN RES'!A:D,3,FALSE),0)</f>
        <v>74805762</v>
      </c>
      <c r="M4902" s="5">
        <f>IFERROR(VLOOKUP(Tabla1[[#This Row],[FECHA]],'RECAUDOS DE COMPARENDOS'!A:D,4,FALSE),0)</f>
        <v>1</v>
      </c>
      <c r="N4902" s="9">
        <f>IFERROR(VLOOKUP(Tabla1[[#This Row],[FECHA]],'RECAUDOS DE COMPARENDOS'!A:D,3,FALSE),0)</f>
        <v>689455</v>
      </c>
      <c r="O4902" s="5">
        <f>IFERROR(VLOOKUP(Tabla1[[#This Row],[FECHA]],'RECAUDOS DE RESOLUCIONES'!A:D,4,FALSE),0)</f>
        <v>0</v>
      </c>
      <c r="P4902" s="9">
        <f>IFERROR(VLOOKUP(Tabla1[[#This Row],[FECHA]],'RECAUDOS DE RESOLUCIONES'!A:D,3,FALSE),0)</f>
        <v>0</v>
      </c>
      <c r="Q490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8</v>
      </c>
      <c r="R4902" s="9">
        <f>Tabla1[V. COMPARENDOS]-(Tabla1[V. EXONERACIONES]+Tabla1[[#This Row],[V. SIMIT CON RESOLUCION]]+Tabla1[[#This Row],[V. SIMIT SIN RESOLUCION]]+Tabla1[[#This Row],[V. RECAUDOS COMPARENDOS]]+Tabla1[[#This Row],[V. RECAUDOS RESOLUCIONES]])</f>
        <v>3835090</v>
      </c>
      <c r="S4902" s="11">
        <f>IFERROR(VLOOKUP(Tabla1[[#This Row],[FECHA]],'RECAUDOS LOCALES'!A:D,4,FALSE),0)</f>
        <v>1</v>
      </c>
      <c r="T4902" s="9">
        <f>IFERROR(VLOOKUP(Tabla1[[#This Row],[FECHA]],'RECAUDOS LOCALES'!A:D,3,FALSE),0)</f>
        <v>230980</v>
      </c>
      <c r="U4902" s="11">
        <f>IFERROR(VLOOKUP(Tabla1[[#This Row],[FECHA]],'RECAUDOS EXTERNOS'!A:D,4,FALSE),0)</f>
        <v>42</v>
      </c>
      <c r="V4902" s="9">
        <f>IFERROR(VLOOKUP(Tabla1[[#This Row],[FECHA]],'RECAUDOS EXTERNOS'!A:D,3,FALSE),0)</f>
        <v>13947942</v>
      </c>
    </row>
    <row r="4903" spans="1:22" x14ac:dyDescent="0.25">
      <c r="A4903" s="1">
        <v>42462</v>
      </c>
      <c r="B4903" s="3" t="s">
        <v>5</v>
      </c>
      <c r="C4903" s="2">
        <v>42461</v>
      </c>
      <c r="D4903" s="5">
        <f>YEAR(Tabla1[[#This Row],[FECHA]])</f>
        <v>2016</v>
      </c>
      <c r="E4903" s="5">
        <f>IFERROR(VLOOKUP(Tabla1[[#This Row],[FECHA]],'COMPARENDOS TOTALES'!A:D,4,FALSE),0)</f>
        <v>3</v>
      </c>
      <c r="F4903" s="9">
        <f>IFERROR(VLOOKUP(Tabla1[[#This Row],[FECHA]],'COMPARENDOS TOTALES'!A:D,3,FALSE),0)</f>
        <v>9652370</v>
      </c>
      <c r="G4903" s="5">
        <f>IFERROR(VLOOKUP(Tabla1[[#This Row],[FECHA]],EXONERACIONES!A:D,4,FALSE),0)</f>
        <v>0</v>
      </c>
      <c r="H4903" s="9">
        <f>IFERROR(VLOOKUP(Tabla1[[#This Row],[FECHA]],EXONERACIONES!A:D,3,FALSE),0)</f>
        <v>0</v>
      </c>
      <c r="I4903" s="5">
        <f>IFERROR(VLOOKUP(Tabla1[[#This Row],[FECHA]],'SIMIT CON RES'!A:D,4,FALSE),0)</f>
        <v>0</v>
      </c>
      <c r="J4903" s="9">
        <f>IFERROR(VLOOKUP(Tabla1[[#This Row],[FECHA]],'SIMIT CON RES'!A:D,3,FALSE),0)</f>
        <v>0</v>
      </c>
      <c r="K4903">
        <f>IFERROR(VLOOKUP(Tabla1[[#This Row],[FECHA]],'SIMIT SIN RES'!A:D,4,FALSE),0)</f>
        <v>3</v>
      </c>
      <c r="L4903" s="9">
        <f>IFERROR(VLOOKUP(Tabla1[[#This Row],[FECHA]],'SIMIT SIN RES'!A:D,3,FALSE),0)</f>
        <v>9652370</v>
      </c>
      <c r="M4903" s="5">
        <f>IFERROR(VLOOKUP(Tabla1[[#This Row],[FECHA]],'RECAUDOS DE COMPARENDOS'!A:D,4,FALSE),0)</f>
        <v>0</v>
      </c>
      <c r="N4903" s="9">
        <f>IFERROR(VLOOKUP(Tabla1[[#This Row],[FECHA]],'RECAUDOS DE COMPARENDOS'!A:D,3,FALSE),0)</f>
        <v>0</v>
      </c>
      <c r="O4903" s="5">
        <f>IFERROR(VLOOKUP(Tabla1[[#This Row],[FECHA]],'RECAUDOS DE RESOLUCIONES'!A:D,4,FALSE),0)</f>
        <v>0</v>
      </c>
      <c r="P4903" s="9">
        <f>IFERROR(VLOOKUP(Tabla1[[#This Row],[FECHA]],'RECAUDOS DE RESOLUCIONES'!A:D,3,FALSE),0)</f>
        <v>0</v>
      </c>
      <c r="Q490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90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903" s="11">
        <f>IFERROR(VLOOKUP(Tabla1[[#This Row],[FECHA]],'RECAUDOS LOCALES'!A:D,4,FALSE),0)</f>
        <v>0</v>
      </c>
      <c r="T4903" s="9">
        <f>IFERROR(VLOOKUP(Tabla1[[#This Row],[FECHA]],'RECAUDOS LOCALES'!A:D,3,FALSE),0)</f>
        <v>0</v>
      </c>
      <c r="U4903" s="11">
        <f>IFERROR(VLOOKUP(Tabla1[[#This Row],[FECHA]],'RECAUDOS EXTERNOS'!A:D,4,FALSE),0)</f>
        <v>0</v>
      </c>
      <c r="V4903" s="9">
        <f>IFERROR(VLOOKUP(Tabla1[[#This Row],[FECHA]],'RECAUDOS EXTERNOS'!A:D,3,FALSE),0)</f>
        <v>0</v>
      </c>
    </row>
    <row r="4904" spans="1:22" x14ac:dyDescent="0.25">
      <c r="A4904" s="1">
        <v>42463</v>
      </c>
      <c r="B4904" s="3" t="s">
        <v>4</v>
      </c>
      <c r="C4904" s="2">
        <v>42461</v>
      </c>
      <c r="D4904" s="5">
        <f>YEAR(Tabla1[[#This Row],[FECHA]])</f>
        <v>2016</v>
      </c>
      <c r="E4904" s="5">
        <f>IFERROR(VLOOKUP(Tabla1[[#This Row],[FECHA]],'COMPARENDOS TOTALES'!A:D,4,FALSE),0)</f>
        <v>3</v>
      </c>
      <c r="F4904" s="9">
        <f>IFERROR(VLOOKUP(Tabla1[[#This Row],[FECHA]],'COMPARENDOS TOTALES'!A:D,3,FALSE),0)</f>
        <v>8641170</v>
      </c>
      <c r="G4904" s="5">
        <f>IFERROR(VLOOKUP(Tabla1[[#This Row],[FECHA]],EXONERACIONES!A:D,4,FALSE),0)</f>
        <v>0</v>
      </c>
      <c r="H4904" s="9">
        <f>IFERROR(VLOOKUP(Tabla1[[#This Row],[FECHA]],EXONERACIONES!A:D,3,FALSE),0)</f>
        <v>0</v>
      </c>
      <c r="I4904" s="5">
        <f>IFERROR(VLOOKUP(Tabla1[[#This Row],[FECHA]],'SIMIT CON RES'!A:D,4,FALSE),0)</f>
        <v>0</v>
      </c>
      <c r="J4904" s="9">
        <f>IFERROR(VLOOKUP(Tabla1[[#This Row],[FECHA]],'SIMIT CON RES'!A:D,3,FALSE),0)</f>
        <v>0</v>
      </c>
      <c r="K4904">
        <f>IFERROR(VLOOKUP(Tabla1[[#This Row],[FECHA]],'SIMIT SIN RES'!A:D,4,FALSE),0)</f>
        <v>3</v>
      </c>
      <c r="L4904" s="9">
        <f>IFERROR(VLOOKUP(Tabla1[[#This Row],[FECHA]],'SIMIT SIN RES'!A:D,3,FALSE),0)</f>
        <v>8641170</v>
      </c>
      <c r="M4904" s="5">
        <f>IFERROR(VLOOKUP(Tabla1[[#This Row],[FECHA]],'RECAUDOS DE COMPARENDOS'!A:D,4,FALSE),0)</f>
        <v>0</v>
      </c>
      <c r="N4904" s="9">
        <f>IFERROR(VLOOKUP(Tabla1[[#This Row],[FECHA]],'RECAUDOS DE COMPARENDOS'!A:D,3,FALSE),0)</f>
        <v>0</v>
      </c>
      <c r="O4904" s="5">
        <f>IFERROR(VLOOKUP(Tabla1[[#This Row],[FECHA]],'RECAUDOS DE RESOLUCIONES'!A:D,4,FALSE),0)</f>
        <v>0</v>
      </c>
      <c r="P4904" s="9">
        <f>IFERROR(VLOOKUP(Tabla1[[#This Row],[FECHA]],'RECAUDOS DE RESOLUCIONES'!A:D,3,FALSE),0)</f>
        <v>0</v>
      </c>
      <c r="Q490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90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904" s="11">
        <f>IFERROR(VLOOKUP(Tabla1[[#This Row],[FECHA]],'RECAUDOS LOCALES'!A:D,4,FALSE),0)</f>
        <v>0</v>
      </c>
      <c r="T4904" s="9">
        <f>IFERROR(VLOOKUP(Tabla1[[#This Row],[FECHA]],'RECAUDOS LOCALES'!A:D,3,FALSE),0)</f>
        <v>0</v>
      </c>
      <c r="U4904" s="11">
        <f>IFERROR(VLOOKUP(Tabla1[[#This Row],[FECHA]],'RECAUDOS EXTERNOS'!A:D,4,FALSE),0)</f>
        <v>0</v>
      </c>
      <c r="V4904" s="9">
        <f>IFERROR(VLOOKUP(Tabla1[[#This Row],[FECHA]],'RECAUDOS EXTERNOS'!A:D,3,FALSE),0)</f>
        <v>0</v>
      </c>
    </row>
    <row r="4905" spans="1:22" x14ac:dyDescent="0.25">
      <c r="A4905" s="1">
        <v>42464</v>
      </c>
      <c r="B4905" s="3" t="s">
        <v>1</v>
      </c>
      <c r="C4905" s="2">
        <v>42461</v>
      </c>
      <c r="D4905" s="5">
        <f>YEAR(Tabla1[[#This Row],[FECHA]])</f>
        <v>2016</v>
      </c>
      <c r="E4905" s="5">
        <f>IFERROR(VLOOKUP(Tabla1[[#This Row],[FECHA]],'COMPARENDOS TOTALES'!A:D,4,FALSE),0)</f>
        <v>37</v>
      </c>
      <c r="F4905" s="9">
        <f>IFERROR(VLOOKUP(Tabla1[[#This Row],[FECHA]],'COMPARENDOS TOTALES'!A:D,3,FALSE),0)</f>
        <v>24207020</v>
      </c>
      <c r="G4905" s="5">
        <f>IFERROR(VLOOKUP(Tabla1[[#This Row],[FECHA]],EXONERACIONES!A:D,4,FALSE),0)</f>
        <v>0</v>
      </c>
      <c r="H4905" s="9">
        <f>IFERROR(VLOOKUP(Tabla1[[#This Row],[FECHA]],EXONERACIONES!A:D,3,FALSE),0)</f>
        <v>0</v>
      </c>
      <c r="I4905" s="5">
        <f>IFERROR(VLOOKUP(Tabla1[[#This Row],[FECHA]],'SIMIT CON RES'!A:D,4,FALSE),0)</f>
        <v>0</v>
      </c>
      <c r="J4905" s="9">
        <f>IFERROR(VLOOKUP(Tabla1[[#This Row],[FECHA]],'SIMIT CON RES'!A:D,3,FALSE),0)</f>
        <v>0</v>
      </c>
      <c r="K4905">
        <f>IFERROR(VLOOKUP(Tabla1[[#This Row],[FECHA]],'SIMIT SIN RES'!A:D,4,FALSE),0)</f>
        <v>34</v>
      </c>
      <c r="L4905" s="9">
        <f>IFERROR(VLOOKUP(Tabla1[[#This Row],[FECHA]],'SIMIT SIN RES'!A:D,3,FALSE),0)</f>
        <v>22591111</v>
      </c>
      <c r="M4905" s="5">
        <f>IFERROR(VLOOKUP(Tabla1[[#This Row],[FECHA]],'RECAUDOS DE COMPARENDOS'!A:D,4,FALSE),0)</f>
        <v>0</v>
      </c>
      <c r="N4905" s="9">
        <f>IFERROR(VLOOKUP(Tabla1[[#This Row],[FECHA]],'RECAUDOS DE COMPARENDOS'!A:D,3,FALSE),0)</f>
        <v>0</v>
      </c>
      <c r="O4905" s="5">
        <f>IFERROR(VLOOKUP(Tabla1[[#This Row],[FECHA]],'RECAUDOS DE RESOLUCIONES'!A:D,4,FALSE),0)</f>
        <v>0</v>
      </c>
      <c r="P4905" s="9">
        <f>IFERROR(VLOOKUP(Tabla1[[#This Row],[FECHA]],'RECAUDOS DE RESOLUCIONES'!A:D,3,FALSE),0)</f>
        <v>0</v>
      </c>
      <c r="Q490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4905" s="9">
        <f>Tabla1[V. COMPARENDOS]-(Tabla1[V. EXONERACIONES]+Tabla1[[#This Row],[V. SIMIT CON RESOLUCION]]+Tabla1[[#This Row],[V. SIMIT SIN RESOLUCION]]+Tabla1[[#This Row],[V. RECAUDOS COMPARENDOS]]+Tabla1[[#This Row],[V. RECAUDOS RESOLUCIONES]])</f>
        <v>1615909</v>
      </c>
      <c r="S4905" s="11">
        <f>IFERROR(VLOOKUP(Tabla1[[#This Row],[FECHA]],'RECAUDOS LOCALES'!A:D,4,FALSE),0)</f>
        <v>2</v>
      </c>
      <c r="T4905" s="9">
        <f>IFERROR(VLOOKUP(Tabla1[[#This Row],[FECHA]],'RECAUDOS LOCALES'!A:D,3,FALSE),0)</f>
        <v>481774</v>
      </c>
      <c r="U4905" s="11">
        <f>IFERROR(VLOOKUP(Tabla1[[#This Row],[FECHA]],'RECAUDOS EXTERNOS'!A:D,4,FALSE),0)</f>
        <v>36</v>
      </c>
      <c r="V4905" s="9">
        <f>IFERROR(VLOOKUP(Tabla1[[#This Row],[FECHA]],'RECAUDOS EXTERNOS'!A:D,3,FALSE),0)</f>
        <v>11157126</v>
      </c>
    </row>
    <row r="4906" spans="1:22" x14ac:dyDescent="0.25">
      <c r="A4906" s="1">
        <v>42465</v>
      </c>
      <c r="B4906" s="3" t="s">
        <v>2</v>
      </c>
      <c r="C4906" s="2">
        <v>42461</v>
      </c>
      <c r="D4906" s="5">
        <f>YEAR(Tabla1[[#This Row],[FECHA]])</f>
        <v>2016</v>
      </c>
      <c r="E4906" s="5">
        <f>IFERROR(VLOOKUP(Tabla1[[#This Row],[FECHA]],'COMPARENDOS TOTALES'!A:D,4,FALSE),0)</f>
        <v>36</v>
      </c>
      <c r="F4906" s="9">
        <f>IFERROR(VLOOKUP(Tabla1[[#This Row],[FECHA]],'COMPARENDOS TOTALES'!A:D,3,FALSE),0)</f>
        <v>24691074</v>
      </c>
      <c r="G4906" s="5">
        <f>IFERROR(VLOOKUP(Tabla1[[#This Row],[FECHA]],EXONERACIONES!A:D,4,FALSE),0)</f>
        <v>0</v>
      </c>
      <c r="H4906" s="9">
        <f>IFERROR(VLOOKUP(Tabla1[[#This Row],[FECHA]],EXONERACIONES!A:D,3,FALSE),0)</f>
        <v>0</v>
      </c>
      <c r="I4906" s="5">
        <f>IFERROR(VLOOKUP(Tabla1[[#This Row],[FECHA]],'SIMIT CON RES'!A:D,4,FALSE),0)</f>
        <v>0</v>
      </c>
      <c r="J4906" s="9">
        <f>IFERROR(VLOOKUP(Tabla1[[#This Row],[FECHA]],'SIMIT CON RES'!A:D,3,FALSE),0)</f>
        <v>0</v>
      </c>
      <c r="K4906">
        <f>IFERROR(VLOOKUP(Tabla1[[#This Row],[FECHA]],'SIMIT SIN RES'!A:D,4,FALSE),0)</f>
        <v>34</v>
      </c>
      <c r="L4906" s="9">
        <f>IFERROR(VLOOKUP(Tabla1[[#This Row],[FECHA]],'SIMIT SIN RES'!A:D,3,FALSE),0)</f>
        <v>23441437</v>
      </c>
      <c r="M4906" s="5">
        <f>IFERROR(VLOOKUP(Tabla1[[#This Row],[FECHA]],'RECAUDOS DE COMPARENDOS'!A:D,4,FALSE),0)</f>
        <v>0</v>
      </c>
      <c r="N4906" s="9">
        <f>IFERROR(VLOOKUP(Tabla1[[#This Row],[FECHA]],'RECAUDOS DE COMPARENDOS'!A:D,3,FALSE),0)</f>
        <v>0</v>
      </c>
      <c r="O4906" s="5">
        <f>IFERROR(VLOOKUP(Tabla1[[#This Row],[FECHA]],'RECAUDOS DE RESOLUCIONES'!A:D,4,FALSE),0)</f>
        <v>0</v>
      </c>
      <c r="P4906" s="9">
        <f>IFERROR(VLOOKUP(Tabla1[[#This Row],[FECHA]],'RECAUDOS DE RESOLUCIONES'!A:D,3,FALSE),0)</f>
        <v>0</v>
      </c>
      <c r="Q490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2</v>
      </c>
      <c r="R4906" s="9">
        <f>Tabla1[V. COMPARENDOS]-(Tabla1[V. EXONERACIONES]+Tabla1[[#This Row],[V. SIMIT CON RESOLUCION]]+Tabla1[[#This Row],[V. SIMIT SIN RESOLUCION]]+Tabla1[[#This Row],[V. RECAUDOS COMPARENDOS]]+Tabla1[[#This Row],[V. RECAUDOS RESOLUCIONES]])</f>
        <v>1249637</v>
      </c>
      <c r="S4906" s="11">
        <f>IFERROR(VLOOKUP(Tabla1[[#This Row],[FECHA]],'RECAUDOS LOCALES'!A:D,4,FALSE),0)</f>
        <v>1</v>
      </c>
      <c r="T4906" s="9">
        <f>IFERROR(VLOOKUP(Tabla1[[#This Row],[FECHA]],'RECAUDOS LOCALES'!A:D,3,FALSE),0)</f>
        <v>174882</v>
      </c>
      <c r="U4906" s="11">
        <f>IFERROR(VLOOKUP(Tabla1[[#This Row],[FECHA]],'RECAUDOS EXTERNOS'!A:D,4,FALSE),0)</f>
        <v>45</v>
      </c>
      <c r="V4906" s="9">
        <f>IFERROR(VLOOKUP(Tabla1[[#This Row],[FECHA]],'RECAUDOS EXTERNOS'!A:D,3,FALSE),0)</f>
        <v>17034642</v>
      </c>
    </row>
    <row r="4907" spans="1:22" x14ac:dyDescent="0.25">
      <c r="A4907" s="1">
        <v>42466</v>
      </c>
      <c r="B4907" s="3" t="s">
        <v>3</v>
      </c>
      <c r="C4907" s="2">
        <v>42461</v>
      </c>
      <c r="D4907" s="5">
        <f>YEAR(Tabla1[[#This Row],[FECHA]])</f>
        <v>2016</v>
      </c>
      <c r="E4907" s="5">
        <f>IFERROR(VLOOKUP(Tabla1[[#This Row],[FECHA]],'COMPARENDOS TOTALES'!A:D,4,FALSE),0)</f>
        <v>57</v>
      </c>
      <c r="F4907" s="9">
        <f>IFERROR(VLOOKUP(Tabla1[[#This Row],[FECHA]],'COMPARENDOS TOTALES'!A:D,3,FALSE),0)</f>
        <v>39104969</v>
      </c>
      <c r="G4907" s="5">
        <f>IFERROR(VLOOKUP(Tabla1[[#This Row],[FECHA]],EXONERACIONES!A:D,4,FALSE),0)</f>
        <v>0</v>
      </c>
      <c r="H4907" s="9">
        <f>IFERROR(VLOOKUP(Tabla1[[#This Row],[FECHA]],EXONERACIONES!A:D,3,FALSE),0)</f>
        <v>0</v>
      </c>
      <c r="I4907" s="5">
        <f>IFERROR(VLOOKUP(Tabla1[[#This Row],[FECHA]],'SIMIT CON RES'!A:D,4,FALSE),0)</f>
        <v>0</v>
      </c>
      <c r="J4907" s="9">
        <f>IFERROR(VLOOKUP(Tabla1[[#This Row],[FECHA]],'SIMIT CON RES'!A:D,3,FALSE),0)</f>
        <v>0</v>
      </c>
      <c r="K4907">
        <f>IFERROR(VLOOKUP(Tabla1[[#This Row],[FECHA]],'SIMIT SIN RES'!A:D,4,FALSE),0)</f>
        <v>56</v>
      </c>
      <c r="L4907" s="9">
        <f>IFERROR(VLOOKUP(Tabla1[[#This Row],[FECHA]],'SIMIT SIN RES'!A:D,3,FALSE),0)</f>
        <v>38609424</v>
      </c>
      <c r="M4907" s="5">
        <f>IFERROR(VLOOKUP(Tabla1[[#This Row],[FECHA]],'RECAUDOS DE COMPARENDOS'!A:D,4,FALSE),0)</f>
        <v>0</v>
      </c>
      <c r="N4907" s="9">
        <f>IFERROR(VLOOKUP(Tabla1[[#This Row],[FECHA]],'RECAUDOS DE COMPARENDOS'!A:D,3,FALSE),0)</f>
        <v>0</v>
      </c>
      <c r="O4907" s="5">
        <f>IFERROR(VLOOKUP(Tabla1[[#This Row],[FECHA]],'RECAUDOS DE RESOLUCIONES'!A:D,4,FALSE),0)</f>
        <v>0</v>
      </c>
      <c r="P4907" s="9">
        <f>IFERROR(VLOOKUP(Tabla1[[#This Row],[FECHA]],'RECAUDOS DE RESOLUCIONES'!A:D,3,FALSE),0)</f>
        <v>0</v>
      </c>
      <c r="Q490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907" s="9">
        <f>Tabla1[V. COMPARENDOS]-(Tabla1[V. EXONERACIONES]+Tabla1[[#This Row],[V. SIMIT CON RESOLUCION]]+Tabla1[[#This Row],[V. SIMIT SIN RESOLUCION]]+Tabla1[[#This Row],[V. RECAUDOS COMPARENDOS]]+Tabla1[[#This Row],[V. RECAUDOS RESOLUCIONES]])</f>
        <v>495545</v>
      </c>
      <c r="S4907" s="11">
        <f>IFERROR(VLOOKUP(Tabla1[[#This Row],[FECHA]],'RECAUDOS LOCALES'!A:D,4,FALSE),0)</f>
        <v>11</v>
      </c>
      <c r="T4907" s="9">
        <f>IFERROR(VLOOKUP(Tabla1[[#This Row],[FECHA]],'RECAUDOS LOCALES'!A:D,3,FALSE),0)</f>
        <v>2971365</v>
      </c>
      <c r="U4907" s="11">
        <f>IFERROR(VLOOKUP(Tabla1[[#This Row],[FECHA]],'RECAUDOS EXTERNOS'!A:D,4,FALSE),0)</f>
        <v>34</v>
      </c>
      <c r="V4907" s="9">
        <f>IFERROR(VLOOKUP(Tabla1[[#This Row],[FECHA]],'RECAUDOS EXTERNOS'!A:D,3,FALSE),0)</f>
        <v>13534709</v>
      </c>
    </row>
    <row r="4908" spans="1:22" x14ac:dyDescent="0.25">
      <c r="A4908" s="1">
        <v>42467</v>
      </c>
      <c r="B4908" s="3" t="s">
        <v>6</v>
      </c>
      <c r="C4908" s="2">
        <v>42461</v>
      </c>
      <c r="D4908" s="5">
        <f>YEAR(Tabla1[[#This Row],[FECHA]])</f>
        <v>2016</v>
      </c>
      <c r="E4908" s="5">
        <f>IFERROR(VLOOKUP(Tabla1[[#This Row],[FECHA]],'COMPARENDOS TOTALES'!A:D,4,FALSE),0)</f>
        <v>85</v>
      </c>
      <c r="F4908" s="9">
        <f>IFERROR(VLOOKUP(Tabla1[[#This Row],[FECHA]],'COMPARENDOS TOTALES'!A:D,3,FALSE),0)</f>
        <v>56051185</v>
      </c>
      <c r="G4908" s="5">
        <f>IFERROR(VLOOKUP(Tabla1[[#This Row],[FECHA]],EXONERACIONES!A:D,4,FALSE),0)</f>
        <v>0</v>
      </c>
      <c r="H4908" s="9">
        <f>IFERROR(VLOOKUP(Tabla1[[#This Row],[FECHA]],EXONERACIONES!A:D,3,FALSE),0)</f>
        <v>0</v>
      </c>
      <c r="I4908" s="5">
        <f>IFERROR(VLOOKUP(Tabla1[[#This Row],[FECHA]],'SIMIT CON RES'!A:D,4,FALSE),0)</f>
        <v>0</v>
      </c>
      <c r="J4908" s="9">
        <f>IFERROR(VLOOKUP(Tabla1[[#This Row],[FECHA]],'SIMIT CON RES'!A:D,3,FALSE),0)</f>
        <v>0</v>
      </c>
      <c r="K4908">
        <f>IFERROR(VLOOKUP(Tabla1[[#This Row],[FECHA]],'SIMIT SIN RES'!A:D,4,FALSE),0)</f>
        <v>72</v>
      </c>
      <c r="L4908" s="9">
        <f>IFERROR(VLOOKUP(Tabla1[[#This Row],[FECHA]],'SIMIT SIN RES'!A:D,3,FALSE),0)</f>
        <v>48790367</v>
      </c>
      <c r="M4908" s="5">
        <f>IFERROR(VLOOKUP(Tabla1[[#This Row],[FECHA]],'RECAUDOS DE COMPARENDOS'!A:D,4,FALSE),0)</f>
        <v>0</v>
      </c>
      <c r="N4908" s="9">
        <f>IFERROR(VLOOKUP(Tabla1[[#This Row],[FECHA]],'RECAUDOS DE COMPARENDOS'!A:D,3,FALSE),0)</f>
        <v>0</v>
      </c>
      <c r="O4908" s="5">
        <f>IFERROR(VLOOKUP(Tabla1[[#This Row],[FECHA]],'RECAUDOS DE RESOLUCIONES'!A:D,4,FALSE),0)</f>
        <v>0</v>
      </c>
      <c r="P4908" s="9">
        <f>IFERROR(VLOOKUP(Tabla1[[#This Row],[FECHA]],'RECAUDOS DE RESOLUCIONES'!A:D,3,FALSE),0)</f>
        <v>0</v>
      </c>
      <c r="Q490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13</v>
      </c>
      <c r="R4908" s="9">
        <f>Tabla1[V. COMPARENDOS]-(Tabla1[V. EXONERACIONES]+Tabla1[[#This Row],[V. SIMIT CON RESOLUCION]]+Tabla1[[#This Row],[V. SIMIT SIN RESOLUCION]]+Tabla1[[#This Row],[V. RECAUDOS COMPARENDOS]]+Tabla1[[#This Row],[V. RECAUDOS RESOLUCIONES]])</f>
        <v>7260818</v>
      </c>
      <c r="S4908" s="11">
        <f>IFERROR(VLOOKUP(Tabla1[[#This Row],[FECHA]],'RECAUDOS LOCALES'!A:D,4,FALSE),0)</f>
        <v>2</v>
      </c>
      <c r="T4908" s="9">
        <f>IFERROR(VLOOKUP(Tabla1[[#This Row],[FECHA]],'RECAUDOS LOCALES'!A:D,3,FALSE),0)</f>
        <v>437161</v>
      </c>
      <c r="U4908" s="11">
        <f>IFERROR(VLOOKUP(Tabla1[[#This Row],[FECHA]],'RECAUDOS EXTERNOS'!A:D,4,FALSE),0)</f>
        <v>39</v>
      </c>
      <c r="V4908" s="9">
        <f>IFERROR(VLOOKUP(Tabla1[[#This Row],[FECHA]],'RECAUDOS EXTERNOS'!A:D,3,FALSE),0)</f>
        <v>13862769</v>
      </c>
    </row>
    <row r="4909" spans="1:22" x14ac:dyDescent="0.25">
      <c r="A4909" s="1">
        <v>42468</v>
      </c>
      <c r="B4909" s="3" t="s">
        <v>0</v>
      </c>
      <c r="C4909" s="2">
        <v>42461</v>
      </c>
      <c r="D4909" s="5">
        <f>YEAR(Tabla1[[#This Row],[FECHA]])</f>
        <v>2016</v>
      </c>
      <c r="E4909" s="5">
        <f>IFERROR(VLOOKUP(Tabla1[[#This Row],[FECHA]],'COMPARENDOS TOTALES'!A:D,4,FALSE),0)</f>
        <v>82</v>
      </c>
      <c r="F4909" s="9">
        <f>IFERROR(VLOOKUP(Tabla1[[#This Row],[FECHA]],'COMPARENDOS TOTALES'!A:D,3,FALSE),0)</f>
        <v>55738049</v>
      </c>
      <c r="G4909" s="5">
        <f>IFERROR(VLOOKUP(Tabla1[[#This Row],[FECHA]],EXONERACIONES!A:D,4,FALSE),0)</f>
        <v>0</v>
      </c>
      <c r="H4909" s="9">
        <f>IFERROR(VLOOKUP(Tabla1[[#This Row],[FECHA]],EXONERACIONES!A:D,3,FALSE),0)</f>
        <v>0</v>
      </c>
      <c r="I4909" s="5">
        <f>IFERROR(VLOOKUP(Tabla1[[#This Row],[FECHA]],'SIMIT CON RES'!A:D,4,FALSE),0)</f>
        <v>0</v>
      </c>
      <c r="J4909" s="9">
        <f>IFERROR(VLOOKUP(Tabla1[[#This Row],[FECHA]],'SIMIT CON RES'!A:D,3,FALSE),0)</f>
        <v>0</v>
      </c>
      <c r="K4909">
        <f>IFERROR(VLOOKUP(Tabla1[[#This Row],[FECHA]],'SIMIT SIN RES'!A:D,4,FALSE),0)</f>
        <v>75</v>
      </c>
      <c r="L4909" s="9">
        <f>IFERROR(VLOOKUP(Tabla1[[#This Row],[FECHA]],'SIMIT SIN RES'!A:D,3,FALSE),0)</f>
        <v>51364323</v>
      </c>
      <c r="M4909" s="5">
        <f>IFERROR(VLOOKUP(Tabla1[[#This Row],[FECHA]],'RECAUDOS DE COMPARENDOS'!A:D,4,FALSE),0)</f>
        <v>0</v>
      </c>
      <c r="N4909" s="9">
        <f>IFERROR(VLOOKUP(Tabla1[[#This Row],[FECHA]],'RECAUDOS DE COMPARENDOS'!A:D,3,FALSE),0)</f>
        <v>0</v>
      </c>
      <c r="O4909" s="5">
        <f>IFERROR(VLOOKUP(Tabla1[[#This Row],[FECHA]],'RECAUDOS DE RESOLUCIONES'!A:D,4,FALSE),0)</f>
        <v>0</v>
      </c>
      <c r="P4909" s="9">
        <f>IFERROR(VLOOKUP(Tabla1[[#This Row],[FECHA]],'RECAUDOS DE RESOLUCIONES'!A:D,3,FALSE),0)</f>
        <v>0</v>
      </c>
      <c r="Q490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7</v>
      </c>
      <c r="R4909" s="9">
        <f>Tabla1[V. COMPARENDOS]-(Tabla1[V. EXONERACIONES]+Tabla1[[#This Row],[V. SIMIT CON RESOLUCION]]+Tabla1[[#This Row],[V. SIMIT SIN RESOLUCION]]+Tabla1[[#This Row],[V. RECAUDOS COMPARENDOS]]+Tabla1[[#This Row],[V. RECAUDOS RESOLUCIONES]])</f>
        <v>4373726</v>
      </c>
      <c r="S4909" s="11">
        <f>IFERROR(VLOOKUP(Tabla1[[#This Row],[FECHA]],'RECAUDOS LOCALES'!A:D,4,FALSE),0)</f>
        <v>4</v>
      </c>
      <c r="T4909" s="9">
        <f>IFERROR(VLOOKUP(Tabla1[[#This Row],[FECHA]],'RECAUDOS LOCALES'!A:D,3,FALSE),0)</f>
        <v>959993</v>
      </c>
      <c r="U4909" s="11">
        <f>IFERROR(VLOOKUP(Tabla1[[#This Row],[FECHA]],'RECAUDOS EXTERNOS'!A:D,4,FALSE),0)</f>
        <v>41</v>
      </c>
      <c r="V4909" s="9">
        <f>IFERROR(VLOOKUP(Tabla1[[#This Row],[FECHA]],'RECAUDOS EXTERNOS'!A:D,3,FALSE),0)</f>
        <v>15174837</v>
      </c>
    </row>
    <row r="4910" spans="1:22" x14ac:dyDescent="0.25">
      <c r="A4910" s="1">
        <v>42469</v>
      </c>
      <c r="B4910" s="3" t="s">
        <v>5</v>
      </c>
      <c r="C4910" s="2">
        <v>42461</v>
      </c>
      <c r="D4910" s="5">
        <f>YEAR(Tabla1[[#This Row],[FECHA]])</f>
        <v>2016</v>
      </c>
      <c r="E4910" s="5">
        <f>IFERROR(VLOOKUP(Tabla1[[#This Row],[FECHA]],'COMPARENDOS TOTALES'!A:D,4,FALSE),0)</f>
        <v>11</v>
      </c>
      <c r="F4910" s="9">
        <f>IFERROR(VLOOKUP(Tabla1[[#This Row],[FECHA]],'COMPARENDOS TOTALES'!A:D,3,FALSE),0)</f>
        <v>7583994</v>
      </c>
      <c r="G4910" s="5">
        <f>IFERROR(VLOOKUP(Tabla1[[#This Row],[FECHA]],EXONERACIONES!A:D,4,FALSE),0)</f>
        <v>0</v>
      </c>
      <c r="H4910" s="9">
        <f>IFERROR(VLOOKUP(Tabla1[[#This Row],[FECHA]],EXONERACIONES!A:D,3,FALSE),0)</f>
        <v>0</v>
      </c>
      <c r="I4910" s="5">
        <f>IFERROR(VLOOKUP(Tabla1[[#This Row],[FECHA]],'SIMIT CON RES'!A:D,4,FALSE),0)</f>
        <v>0</v>
      </c>
      <c r="J4910" s="9">
        <f>IFERROR(VLOOKUP(Tabla1[[#This Row],[FECHA]],'SIMIT CON RES'!A:D,3,FALSE),0)</f>
        <v>0</v>
      </c>
      <c r="K4910">
        <f>IFERROR(VLOOKUP(Tabla1[[#This Row],[FECHA]],'SIMIT SIN RES'!A:D,4,FALSE),0)</f>
        <v>11</v>
      </c>
      <c r="L4910" s="9">
        <f>IFERROR(VLOOKUP(Tabla1[[#This Row],[FECHA]],'SIMIT SIN RES'!A:D,3,FALSE),0)</f>
        <v>7583994</v>
      </c>
      <c r="M4910" s="5">
        <f>IFERROR(VLOOKUP(Tabla1[[#This Row],[FECHA]],'RECAUDOS DE COMPARENDOS'!A:D,4,FALSE),0)</f>
        <v>0</v>
      </c>
      <c r="N4910" s="9">
        <f>IFERROR(VLOOKUP(Tabla1[[#This Row],[FECHA]],'RECAUDOS DE COMPARENDOS'!A:D,3,FALSE),0)</f>
        <v>0</v>
      </c>
      <c r="O4910" s="5">
        <f>IFERROR(VLOOKUP(Tabla1[[#This Row],[FECHA]],'RECAUDOS DE RESOLUCIONES'!A:D,4,FALSE),0)</f>
        <v>0</v>
      </c>
      <c r="P4910" s="9">
        <f>IFERROR(VLOOKUP(Tabla1[[#This Row],[FECHA]],'RECAUDOS DE RESOLUCIONES'!A:D,3,FALSE),0)</f>
        <v>0</v>
      </c>
      <c r="Q491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91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910" s="11">
        <f>IFERROR(VLOOKUP(Tabla1[[#This Row],[FECHA]],'RECAUDOS LOCALES'!A:D,4,FALSE),0)</f>
        <v>0</v>
      </c>
      <c r="T4910" s="9">
        <f>IFERROR(VLOOKUP(Tabla1[[#This Row],[FECHA]],'RECAUDOS LOCALES'!A:D,3,FALSE),0)</f>
        <v>0</v>
      </c>
      <c r="U4910" s="11">
        <f>IFERROR(VLOOKUP(Tabla1[[#This Row],[FECHA]],'RECAUDOS EXTERNOS'!A:D,4,FALSE),0)</f>
        <v>1</v>
      </c>
      <c r="V4910" s="9">
        <f>IFERROR(VLOOKUP(Tabla1[[#This Row],[FECHA]],'RECAUDOS EXTERNOS'!A:D,3,FALSE),0)</f>
        <v>362110</v>
      </c>
    </row>
    <row r="4911" spans="1:22" x14ac:dyDescent="0.25">
      <c r="A4911" s="1">
        <v>42470</v>
      </c>
      <c r="B4911" s="3" t="s">
        <v>4</v>
      </c>
      <c r="C4911" s="2">
        <v>42461</v>
      </c>
      <c r="D4911" s="5">
        <f>YEAR(Tabla1[[#This Row],[FECHA]])</f>
        <v>2016</v>
      </c>
      <c r="E4911" s="5">
        <f>IFERROR(VLOOKUP(Tabla1[[#This Row],[FECHA]],'COMPARENDOS TOTALES'!A:D,4,FALSE),0)</f>
        <v>13</v>
      </c>
      <c r="F4911" s="9">
        <f>IFERROR(VLOOKUP(Tabla1[[#This Row],[FECHA]],'COMPARENDOS TOTALES'!A:D,3,FALSE),0)</f>
        <v>8618175</v>
      </c>
      <c r="G4911" s="5">
        <f>IFERROR(VLOOKUP(Tabla1[[#This Row],[FECHA]],EXONERACIONES!A:D,4,FALSE),0)</f>
        <v>0</v>
      </c>
      <c r="H4911" s="9">
        <f>IFERROR(VLOOKUP(Tabla1[[#This Row],[FECHA]],EXONERACIONES!A:D,3,FALSE),0)</f>
        <v>0</v>
      </c>
      <c r="I4911" s="5">
        <f>IFERROR(VLOOKUP(Tabla1[[#This Row],[FECHA]],'SIMIT CON RES'!A:D,4,FALSE),0)</f>
        <v>0</v>
      </c>
      <c r="J4911" s="9">
        <f>IFERROR(VLOOKUP(Tabla1[[#This Row],[FECHA]],'SIMIT CON RES'!A:D,3,FALSE),0)</f>
        <v>0</v>
      </c>
      <c r="K4911">
        <f>IFERROR(VLOOKUP(Tabla1[[#This Row],[FECHA]],'SIMIT SIN RES'!A:D,4,FALSE),0)</f>
        <v>13</v>
      </c>
      <c r="L4911" s="9">
        <f>IFERROR(VLOOKUP(Tabla1[[#This Row],[FECHA]],'SIMIT SIN RES'!A:D,3,FALSE),0)</f>
        <v>8618175</v>
      </c>
      <c r="M4911" s="5">
        <f>IFERROR(VLOOKUP(Tabla1[[#This Row],[FECHA]],'RECAUDOS DE COMPARENDOS'!A:D,4,FALSE),0)</f>
        <v>0</v>
      </c>
      <c r="N4911" s="9">
        <f>IFERROR(VLOOKUP(Tabla1[[#This Row],[FECHA]],'RECAUDOS DE COMPARENDOS'!A:D,3,FALSE),0)</f>
        <v>0</v>
      </c>
      <c r="O4911" s="5">
        <f>IFERROR(VLOOKUP(Tabla1[[#This Row],[FECHA]],'RECAUDOS DE RESOLUCIONES'!A:D,4,FALSE),0)</f>
        <v>0</v>
      </c>
      <c r="P4911" s="9">
        <f>IFERROR(VLOOKUP(Tabla1[[#This Row],[FECHA]],'RECAUDOS DE RESOLUCIONES'!A:D,3,FALSE),0)</f>
        <v>0</v>
      </c>
      <c r="Q491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91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911" s="11">
        <f>IFERROR(VLOOKUP(Tabla1[[#This Row],[FECHA]],'RECAUDOS LOCALES'!A:D,4,FALSE),0)</f>
        <v>0</v>
      </c>
      <c r="T4911" s="9">
        <f>IFERROR(VLOOKUP(Tabla1[[#This Row],[FECHA]],'RECAUDOS LOCALES'!A:D,3,FALSE),0)</f>
        <v>0</v>
      </c>
      <c r="U4911" s="11">
        <f>IFERROR(VLOOKUP(Tabla1[[#This Row],[FECHA]],'RECAUDOS EXTERNOS'!A:D,4,FALSE),0)</f>
        <v>0</v>
      </c>
      <c r="V4911" s="9">
        <f>IFERROR(VLOOKUP(Tabla1[[#This Row],[FECHA]],'RECAUDOS EXTERNOS'!A:D,3,FALSE),0)</f>
        <v>0</v>
      </c>
    </row>
    <row r="4912" spans="1:22" x14ac:dyDescent="0.25">
      <c r="A4912" s="1">
        <v>42471</v>
      </c>
      <c r="B4912" s="3" t="s">
        <v>1</v>
      </c>
      <c r="C4912" s="2">
        <v>42461</v>
      </c>
      <c r="D4912" s="5">
        <f>YEAR(Tabla1[[#This Row],[FECHA]])</f>
        <v>2016</v>
      </c>
      <c r="E4912" s="5">
        <f>IFERROR(VLOOKUP(Tabla1[[#This Row],[FECHA]],'COMPARENDOS TOTALES'!A:D,4,FALSE),0)</f>
        <v>69</v>
      </c>
      <c r="F4912" s="9">
        <f>IFERROR(VLOOKUP(Tabla1[[#This Row],[FECHA]],'COMPARENDOS TOTALES'!A:D,3,FALSE),0)</f>
        <v>35851610</v>
      </c>
      <c r="G4912" s="5">
        <f>IFERROR(VLOOKUP(Tabla1[[#This Row],[FECHA]],EXONERACIONES!A:D,4,FALSE),0)</f>
        <v>0</v>
      </c>
      <c r="H4912" s="9">
        <f>IFERROR(VLOOKUP(Tabla1[[#This Row],[FECHA]],EXONERACIONES!A:D,3,FALSE),0)</f>
        <v>0</v>
      </c>
      <c r="I4912" s="5">
        <f>IFERROR(VLOOKUP(Tabla1[[#This Row],[FECHA]],'SIMIT CON RES'!A:D,4,FALSE),0)</f>
        <v>0</v>
      </c>
      <c r="J4912" s="9">
        <f>IFERROR(VLOOKUP(Tabla1[[#This Row],[FECHA]],'SIMIT CON RES'!A:D,3,FALSE),0)</f>
        <v>0</v>
      </c>
      <c r="K4912">
        <f>IFERROR(VLOOKUP(Tabla1[[#This Row],[FECHA]],'SIMIT SIN RES'!A:D,4,FALSE),0)</f>
        <v>68</v>
      </c>
      <c r="L4912" s="9">
        <f>IFERROR(VLOOKUP(Tabla1[[#This Row],[FECHA]],'SIMIT SIN RES'!A:D,3,FALSE),0)</f>
        <v>35506882</v>
      </c>
      <c r="M4912" s="5">
        <f>IFERROR(VLOOKUP(Tabla1[[#This Row],[FECHA]],'RECAUDOS DE COMPARENDOS'!A:D,4,FALSE),0)</f>
        <v>0</v>
      </c>
      <c r="N4912" s="9">
        <f>IFERROR(VLOOKUP(Tabla1[[#This Row],[FECHA]],'RECAUDOS DE COMPARENDOS'!A:D,3,FALSE),0)</f>
        <v>0</v>
      </c>
      <c r="O4912" s="5">
        <f>IFERROR(VLOOKUP(Tabla1[[#This Row],[FECHA]],'RECAUDOS DE RESOLUCIONES'!A:D,4,FALSE),0)</f>
        <v>0</v>
      </c>
      <c r="P4912" s="9">
        <f>IFERROR(VLOOKUP(Tabla1[[#This Row],[FECHA]],'RECAUDOS DE RESOLUCIONES'!A:D,3,FALSE),0)</f>
        <v>0</v>
      </c>
      <c r="Q491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912" s="9">
        <f>Tabla1[V. COMPARENDOS]-(Tabla1[V. EXONERACIONES]+Tabla1[[#This Row],[V. SIMIT CON RESOLUCION]]+Tabla1[[#This Row],[V. SIMIT SIN RESOLUCION]]+Tabla1[[#This Row],[V. RECAUDOS COMPARENDOS]]+Tabla1[[#This Row],[V. RECAUDOS RESOLUCIONES]])</f>
        <v>344728</v>
      </c>
      <c r="S4912" s="11">
        <f>IFERROR(VLOOKUP(Tabla1[[#This Row],[FECHA]],'RECAUDOS LOCALES'!A:D,4,FALSE),0)</f>
        <v>3</v>
      </c>
      <c r="T4912" s="9">
        <f>IFERROR(VLOOKUP(Tabla1[[#This Row],[FECHA]],'RECAUDOS LOCALES'!A:D,3,FALSE),0)</f>
        <v>563210</v>
      </c>
      <c r="U4912" s="11">
        <f>IFERROR(VLOOKUP(Tabla1[[#This Row],[FECHA]],'RECAUDOS EXTERNOS'!A:D,4,FALSE),0)</f>
        <v>37</v>
      </c>
      <c r="V4912" s="9">
        <f>IFERROR(VLOOKUP(Tabla1[[#This Row],[FECHA]],'RECAUDOS EXTERNOS'!A:D,3,FALSE),0)</f>
        <v>11797163</v>
      </c>
    </row>
    <row r="4913" spans="1:22" x14ac:dyDescent="0.25">
      <c r="A4913" s="1">
        <v>42472</v>
      </c>
      <c r="B4913" s="3" t="s">
        <v>2</v>
      </c>
      <c r="C4913" s="2">
        <v>42461</v>
      </c>
      <c r="D4913" s="5">
        <f>YEAR(Tabla1[[#This Row],[FECHA]])</f>
        <v>2016</v>
      </c>
      <c r="E4913" s="5">
        <f>IFERROR(VLOOKUP(Tabla1[[#This Row],[FECHA]],'COMPARENDOS TOTALES'!A:D,4,FALSE),0)</f>
        <v>124</v>
      </c>
      <c r="F4913" s="9">
        <f>IFERROR(VLOOKUP(Tabla1[[#This Row],[FECHA]],'COMPARENDOS TOTALES'!A:D,3,FALSE),0)</f>
        <v>84027214</v>
      </c>
      <c r="G4913" s="5">
        <f>IFERROR(VLOOKUP(Tabla1[[#This Row],[FECHA]],EXONERACIONES!A:D,4,FALSE),0)</f>
        <v>0</v>
      </c>
      <c r="H4913" s="9">
        <f>IFERROR(VLOOKUP(Tabla1[[#This Row],[FECHA]],EXONERACIONES!A:D,3,FALSE),0)</f>
        <v>0</v>
      </c>
      <c r="I4913" s="5">
        <f>IFERROR(VLOOKUP(Tabla1[[#This Row],[FECHA]],'SIMIT CON RES'!A:D,4,FALSE),0)</f>
        <v>0</v>
      </c>
      <c r="J4913" s="9">
        <f>IFERROR(VLOOKUP(Tabla1[[#This Row],[FECHA]],'SIMIT CON RES'!A:D,3,FALSE),0)</f>
        <v>0</v>
      </c>
      <c r="K4913">
        <f>IFERROR(VLOOKUP(Tabla1[[#This Row],[FECHA]],'SIMIT SIN RES'!A:D,4,FALSE),0)</f>
        <v>114</v>
      </c>
      <c r="L4913" s="9">
        <f>IFERROR(VLOOKUP(Tabla1[[#This Row],[FECHA]],'SIMIT SIN RES'!A:D,3,FALSE),0)</f>
        <v>78253032</v>
      </c>
      <c r="M4913" s="5">
        <f>IFERROR(VLOOKUP(Tabla1[[#This Row],[FECHA]],'RECAUDOS DE COMPARENDOS'!A:D,4,FALSE),0)</f>
        <v>0</v>
      </c>
      <c r="N4913" s="9">
        <f>IFERROR(VLOOKUP(Tabla1[[#This Row],[FECHA]],'RECAUDOS DE COMPARENDOS'!A:D,3,FALSE),0)</f>
        <v>0</v>
      </c>
      <c r="O4913" s="5">
        <f>IFERROR(VLOOKUP(Tabla1[[#This Row],[FECHA]],'RECAUDOS DE RESOLUCIONES'!A:D,4,FALSE),0)</f>
        <v>0</v>
      </c>
      <c r="P4913" s="9">
        <f>IFERROR(VLOOKUP(Tabla1[[#This Row],[FECHA]],'RECAUDOS DE RESOLUCIONES'!A:D,3,FALSE),0)</f>
        <v>0</v>
      </c>
      <c r="Q491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10</v>
      </c>
      <c r="R4913" s="9">
        <f>Tabla1[V. COMPARENDOS]-(Tabla1[V. EXONERACIONES]+Tabla1[[#This Row],[V. SIMIT CON RESOLUCION]]+Tabla1[[#This Row],[V. SIMIT SIN RESOLUCION]]+Tabla1[[#This Row],[V. RECAUDOS COMPARENDOS]]+Tabla1[[#This Row],[V. RECAUDOS RESOLUCIONES]])</f>
        <v>5774182</v>
      </c>
      <c r="S4913" s="11">
        <f>IFERROR(VLOOKUP(Tabla1[[#This Row],[FECHA]],'RECAUDOS LOCALES'!A:D,4,FALSE),0)</f>
        <v>3</v>
      </c>
      <c r="T4913" s="9">
        <f>IFERROR(VLOOKUP(Tabla1[[#This Row],[FECHA]],'RECAUDOS LOCALES'!A:D,3,FALSE),0)</f>
        <v>640943</v>
      </c>
      <c r="U4913" s="11">
        <f>IFERROR(VLOOKUP(Tabla1[[#This Row],[FECHA]],'RECAUDOS EXTERNOS'!A:D,4,FALSE),0)</f>
        <v>34</v>
      </c>
      <c r="V4913" s="9">
        <f>IFERROR(VLOOKUP(Tabla1[[#This Row],[FECHA]],'RECAUDOS EXTERNOS'!A:D,3,FALSE),0)</f>
        <v>11544144</v>
      </c>
    </row>
    <row r="4914" spans="1:22" x14ac:dyDescent="0.25">
      <c r="A4914" s="1">
        <v>42473</v>
      </c>
      <c r="B4914" s="3" t="s">
        <v>3</v>
      </c>
      <c r="C4914" s="2">
        <v>42461</v>
      </c>
      <c r="D4914" s="5">
        <f>YEAR(Tabla1[[#This Row],[FECHA]])</f>
        <v>2016</v>
      </c>
      <c r="E4914" s="5">
        <f>IFERROR(VLOOKUP(Tabla1[[#This Row],[FECHA]],'COMPARENDOS TOTALES'!A:D,4,FALSE),0)</f>
        <v>3</v>
      </c>
      <c r="F4914" s="9">
        <f>IFERROR(VLOOKUP(Tabla1[[#This Row],[FECHA]],'COMPARENDOS TOTALES'!A:D,3,FALSE),0)</f>
        <v>2252220</v>
      </c>
      <c r="G4914" s="5">
        <f>IFERROR(VLOOKUP(Tabla1[[#This Row],[FECHA]],EXONERACIONES!A:D,4,FALSE),0)</f>
        <v>0</v>
      </c>
      <c r="H4914" s="9">
        <f>IFERROR(VLOOKUP(Tabla1[[#This Row],[FECHA]],EXONERACIONES!A:D,3,FALSE),0)</f>
        <v>0</v>
      </c>
      <c r="I4914" s="5">
        <f>IFERROR(VLOOKUP(Tabla1[[#This Row],[FECHA]],'SIMIT CON RES'!A:D,4,FALSE),0)</f>
        <v>0</v>
      </c>
      <c r="J4914" s="9">
        <f>IFERROR(VLOOKUP(Tabla1[[#This Row],[FECHA]],'SIMIT CON RES'!A:D,3,FALSE),0)</f>
        <v>0</v>
      </c>
      <c r="K4914">
        <f>IFERROR(VLOOKUP(Tabla1[[#This Row],[FECHA]],'SIMIT SIN RES'!A:D,4,FALSE),0)</f>
        <v>3</v>
      </c>
      <c r="L4914" s="9">
        <f>IFERROR(VLOOKUP(Tabla1[[#This Row],[FECHA]],'SIMIT SIN RES'!A:D,3,FALSE),0)</f>
        <v>2252220</v>
      </c>
      <c r="M4914" s="5">
        <f>IFERROR(VLOOKUP(Tabla1[[#This Row],[FECHA]],'RECAUDOS DE COMPARENDOS'!A:D,4,FALSE),0)</f>
        <v>0</v>
      </c>
      <c r="N4914" s="9">
        <f>IFERROR(VLOOKUP(Tabla1[[#This Row],[FECHA]],'RECAUDOS DE COMPARENDOS'!A:D,3,FALSE),0)</f>
        <v>0</v>
      </c>
      <c r="O4914" s="5">
        <f>IFERROR(VLOOKUP(Tabla1[[#This Row],[FECHA]],'RECAUDOS DE RESOLUCIONES'!A:D,4,FALSE),0)</f>
        <v>0</v>
      </c>
      <c r="P4914" s="9">
        <f>IFERROR(VLOOKUP(Tabla1[[#This Row],[FECHA]],'RECAUDOS DE RESOLUCIONES'!A:D,3,FALSE),0)</f>
        <v>0</v>
      </c>
      <c r="Q491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91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914" s="11">
        <f>IFERROR(VLOOKUP(Tabla1[[#This Row],[FECHA]],'RECAUDOS LOCALES'!A:D,4,FALSE),0)</f>
        <v>8</v>
      </c>
      <c r="T4914" s="9">
        <f>IFERROR(VLOOKUP(Tabla1[[#This Row],[FECHA]],'RECAUDOS LOCALES'!A:D,3,FALSE),0)</f>
        <v>1905886</v>
      </c>
      <c r="U4914" s="11">
        <f>IFERROR(VLOOKUP(Tabla1[[#This Row],[FECHA]],'RECAUDOS EXTERNOS'!A:D,4,FALSE),0)</f>
        <v>42</v>
      </c>
      <c r="V4914" s="9">
        <f>IFERROR(VLOOKUP(Tabla1[[#This Row],[FECHA]],'RECAUDOS EXTERNOS'!A:D,3,FALSE),0)</f>
        <v>14711825</v>
      </c>
    </row>
    <row r="4915" spans="1:22" x14ac:dyDescent="0.25">
      <c r="A4915" s="1">
        <v>42474</v>
      </c>
      <c r="B4915" s="3" t="s">
        <v>6</v>
      </c>
      <c r="C4915" s="2">
        <v>42461</v>
      </c>
      <c r="D4915" s="5">
        <f>YEAR(Tabla1[[#This Row],[FECHA]])</f>
        <v>2016</v>
      </c>
      <c r="E4915" s="5">
        <f>IFERROR(VLOOKUP(Tabla1[[#This Row],[FECHA]],'COMPARENDOS TOTALES'!A:D,4,FALSE),0)</f>
        <v>7</v>
      </c>
      <c r="F4915" s="9">
        <f>IFERROR(VLOOKUP(Tabla1[[#This Row],[FECHA]],'COMPARENDOS TOTALES'!A:D,3,FALSE),0)</f>
        <v>1637456</v>
      </c>
      <c r="G4915" s="5">
        <f>IFERROR(VLOOKUP(Tabla1[[#This Row],[FECHA]],EXONERACIONES!A:D,4,FALSE),0)</f>
        <v>0</v>
      </c>
      <c r="H4915" s="9">
        <f>IFERROR(VLOOKUP(Tabla1[[#This Row],[FECHA]],EXONERACIONES!A:D,3,FALSE),0)</f>
        <v>0</v>
      </c>
      <c r="I4915" s="5">
        <f>IFERROR(VLOOKUP(Tabla1[[#This Row],[FECHA]],'SIMIT CON RES'!A:D,4,FALSE),0)</f>
        <v>0</v>
      </c>
      <c r="J4915" s="9">
        <f>IFERROR(VLOOKUP(Tabla1[[#This Row],[FECHA]],'SIMIT CON RES'!A:D,3,FALSE),0)</f>
        <v>0</v>
      </c>
      <c r="K4915">
        <f>IFERROR(VLOOKUP(Tabla1[[#This Row],[FECHA]],'SIMIT SIN RES'!A:D,4,FALSE),0)</f>
        <v>3</v>
      </c>
      <c r="L4915" s="9">
        <f>IFERROR(VLOOKUP(Tabla1[[#This Row],[FECHA]],'SIMIT SIN RES'!A:D,3,FALSE),0)</f>
        <v>840274</v>
      </c>
      <c r="M4915" s="5">
        <f>IFERROR(VLOOKUP(Tabla1[[#This Row],[FECHA]],'RECAUDOS DE COMPARENDOS'!A:D,4,FALSE),0)</f>
        <v>1</v>
      </c>
      <c r="N4915" s="9">
        <f>IFERROR(VLOOKUP(Tabla1[[#This Row],[FECHA]],'RECAUDOS DE COMPARENDOS'!A:D,3,FALSE),0)</f>
        <v>215454</v>
      </c>
      <c r="O4915" s="5">
        <f>IFERROR(VLOOKUP(Tabla1[[#This Row],[FECHA]],'RECAUDOS DE RESOLUCIONES'!A:D,4,FALSE),0)</f>
        <v>0</v>
      </c>
      <c r="P4915" s="9">
        <f>IFERROR(VLOOKUP(Tabla1[[#This Row],[FECHA]],'RECAUDOS DE RESOLUCIONES'!A:D,3,FALSE),0)</f>
        <v>0</v>
      </c>
      <c r="Q491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3</v>
      </c>
      <c r="R4915" s="9">
        <f>Tabla1[V. COMPARENDOS]-(Tabla1[V. EXONERACIONES]+Tabla1[[#This Row],[V. SIMIT CON RESOLUCION]]+Tabla1[[#This Row],[V. SIMIT SIN RESOLUCION]]+Tabla1[[#This Row],[V. RECAUDOS COMPARENDOS]]+Tabla1[[#This Row],[V. RECAUDOS RESOLUCIONES]])</f>
        <v>581728</v>
      </c>
      <c r="S4915" s="11">
        <f>IFERROR(VLOOKUP(Tabla1[[#This Row],[FECHA]],'RECAUDOS LOCALES'!A:D,4,FALSE),0)</f>
        <v>0</v>
      </c>
      <c r="T4915" s="9">
        <f>IFERROR(VLOOKUP(Tabla1[[#This Row],[FECHA]],'RECAUDOS LOCALES'!A:D,3,FALSE),0)</f>
        <v>0</v>
      </c>
      <c r="U4915" s="11">
        <f>IFERROR(VLOOKUP(Tabla1[[#This Row],[FECHA]],'RECAUDOS EXTERNOS'!A:D,4,FALSE),0)</f>
        <v>31</v>
      </c>
      <c r="V4915" s="9">
        <f>IFERROR(VLOOKUP(Tabla1[[#This Row],[FECHA]],'RECAUDOS EXTERNOS'!A:D,3,FALSE),0)</f>
        <v>10397166</v>
      </c>
    </row>
    <row r="4916" spans="1:22" x14ac:dyDescent="0.25">
      <c r="A4916" s="1">
        <v>42475</v>
      </c>
      <c r="B4916" s="3" t="s">
        <v>0</v>
      </c>
      <c r="C4916" s="2">
        <v>42461</v>
      </c>
      <c r="D4916" s="5">
        <f>YEAR(Tabla1[[#This Row],[FECHA]])</f>
        <v>2016</v>
      </c>
      <c r="E4916" s="5">
        <f>IFERROR(VLOOKUP(Tabla1[[#This Row],[FECHA]],'COMPARENDOS TOTALES'!A:D,4,FALSE),0)</f>
        <v>39</v>
      </c>
      <c r="F4916" s="9">
        <f>IFERROR(VLOOKUP(Tabla1[[#This Row],[FECHA]],'COMPARENDOS TOTALES'!A:D,3,FALSE),0)</f>
        <v>25416172</v>
      </c>
      <c r="G4916" s="5">
        <f>IFERROR(VLOOKUP(Tabla1[[#This Row],[FECHA]],EXONERACIONES!A:D,4,FALSE),0)</f>
        <v>0</v>
      </c>
      <c r="H4916" s="9">
        <f>IFERROR(VLOOKUP(Tabla1[[#This Row],[FECHA]],EXONERACIONES!A:D,3,FALSE),0)</f>
        <v>0</v>
      </c>
      <c r="I4916" s="5">
        <f>IFERROR(VLOOKUP(Tabla1[[#This Row],[FECHA]],'SIMIT CON RES'!A:D,4,FALSE),0)</f>
        <v>0</v>
      </c>
      <c r="J4916" s="9">
        <f>IFERROR(VLOOKUP(Tabla1[[#This Row],[FECHA]],'SIMIT CON RES'!A:D,3,FALSE),0)</f>
        <v>0</v>
      </c>
      <c r="K4916">
        <f>IFERROR(VLOOKUP(Tabla1[[#This Row],[FECHA]],'SIMIT SIN RES'!A:D,4,FALSE),0)</f>
        <v>36</v>
      </c>
      <c r="L4916" s="9">
        <f>IFERROR(VLOOKUP(Tabla1[[#This Row],[FECHA]],'SIMIT SIN RES'!A:D,3,FALSE),0)</f>
        <v>24475619</v>
      </c>
      <c r="M4916" s="5">
        <f>IFERROR(VLOOKUP(Tabla1[[#This Row],[FECHA]],'RECAUDOS DE COMPARENDOS'!A:D,4,FALSE),0)</f>
        <v>2</v>
      </c>
      <c r="N4916" s="9">
        <f>IFERROR(VLOOKUP(Tabla1[[#This Row],[FECHA]],'RECAUDOS DE COMPARENDOS'!A:D,3,FALSE),0)</f>
        <v>445008</v>
      </c>
      <c r="O4916" s="5">
        <f>IFERROR(VLOOKUP(Tabla1[[#This Row],[FECHA]],'RECAUDOS DE RESOLUCIONES'!A:D,4,FALSE),0)</f>
        <v>0</v>
      </c>
      <c r="P4916" s="9">
        <f>IFERROR(VLOOKUP(Tabla1[[#This Row],[FECHA]],'RECAUDOS DE RESOLUCIONES'!A:D,3,FALSE),0)</f>
        <v>0</v>
      </c>
      <c r="Q491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916" s="9">
        <f>Tabla1[V. COMPARENDOS]-(Tabla1[V. EXONERACIONES]+Tabla1[[#This Row],[V. SIMIT CON RESOLUCION]]+Tabla1[[#This Row],[V. SIMIT SIN RESOLUCION]]+Tabla1[[#This Row],[V. RECAUDOS COMPARENDOS]]+Tabla1[[#This Row],[V. RECAUDOS RESOLUCIONES]])</f>
        <v>495545</v>
      </c>
      <c r="S4916" s="11">
        <f>IFERROR(VLOOKUP(Tabla1[[#This Row],[FECHA]],'RECAUDOS LOCALES'!A:D,4,FALSE),0)</f>
        <v>6</v>
      </c>
      <c r="T4916" s="9">
        <f>IFERROR(VLOOKUP(Tabla1[[#This Row],[FECHA]],'RECAUDOS LOCALES'!A:D,3,FALSE),0)</f>
        <v>1997081</v>
      </c>
      <c r="U4916" s="11">
        <f>IFERROR(VLOOKUP(Tabla1[[#This Row],[FECHA]],'RECAUDOS EXTERNOS'!A:D,4,FALSE),0)</f>
        <v>32</v>
      </c>
      <c r="V4916" s="9">
        <f>IFERROR(VLOOKUP(Tabla1[[#This Row],[FECHA]],'RECAUDOS EXTERNOS'!A:D,3,FALSE),0)</f>
        <v>12990170</v>
      </c>
    </row>
    <row r="4917" spans="1:22" x14ac:dyDescent="0.25">
      <c r="A4917" s="1">
        <v>42476</v>
      </c>
      <c r="B4917" s="3" t="s">
        <v>5</v>
      </c>
      <c r="C4917" s="2">
        <v>42461</v>
      </c>
      <c r="D4917" s="5">
        <f>YEAR(Tabla1[[#This Row],[FECHA]])</f>
        <v>2016</v>
      </c>
      <c r="E4917" s="5">
        <f>IFERROR(VLOOKUP(Tabla1[[#This Row],[FECHA]],'COMPARENDOS TOTALES'!A:D,4,FALSE),0)</f>
        <v>11</v>
      </c>
      <c r="F4917" s="9">
        <f>IFERROR(VLOOKUP(Tabla1[[#This Row],[FECHA]],'COMPARENDOS TOTALES'!A:D,3,FALSE),0)</f>
        <v>7239269</v>
      </c>
      <c r="G4917" s="5">
        <f>IFERROR(VLOOKUP(Tabla1[[#This Row],[FECHA]],EXONERACIONES!A:D,4,FALSE),0)</f>
        <v>0</v>
      </c>
      <c r="H4917" s="9">
        <f>IFERROR(VLOOKUP(Tabla1[[#This Row],[FECHA]],EXONERACIONES!A:D,3,FALSE),0)</f>
        <v>0</v>
      </c>
      <c r="I4917" s="5">
        <f>IFERROR(VLOOKUP(Tabla1[[#This Row],[FECHA]],'SIMIT CON RES'!A:D,4,FALSE),0)</f>
        <v>0</v>
      </c>
      <c r="J4917" s="9">
        <f>IFERROR(VLOOKUP(Tabla1[[#This Row],[FECHA]],'SIMIT CON RES'!A:D,3,FALSE),0)</f>
        <v>0</v>
      </c>
      <c r="K4917">
        <f>IFERROR(VLOOKUP(Tabla1[[#This Row],[FECHA]],'SIMIT SIN RES'!A:D,4,FALSE),0)</f>
        <v>11</v>
      </c>
      <c r="L4917" s="9">
        <f>IFERROR(VLOOKUP(Tabla1[[#This Row],[FECHA]],'SIMIT SIN RES'!A:D,3,FALSE),0)</f>
        <v>7239269</v>
      </c>
      <c r="M4917" s="5">
        <f>IFERROR(VLOOKUP(Tabla1[[#This Row],[FECHA]],'RECAUDOS DE COMPARENDOS'!A:D,4,FALSE),0)</f>
        <v>0</v>
      </c>
      <c r="N4917" s="9">
        <f>IFERROR(VLOOKUP(Tabla1[[#This Row],[FECHA]],'RECAUDOS DE COMPARENDOS'!A:D,3,FALSE),0)</f>
        <v>0</v>
      </c>
      <c r="O4917" s="5">
        <f>IFERROR(VLOOKUP(Tabla1[[#This Row],[FECHA]],'RECAUDOS DE RESOLUCIONES'!A:D,4,FALSE),0)</f>
        <v>0</v>
      </c>
      <c r="P4917" s="9">
        <f>IFERROR(VLOOKUP(Tabla1[[#This Row],[FECHA]],'RECAUDOS DE RESOLUCIONES'!A:D,3,FALSE),0)</f>
        <v>0</v>
      </c>
      <c r="Q491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91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917" s="11">
        <f>IFERROR(VLOOKUP(Tabla1[[#This Row],[FECHA]],'RECAUDOS LOCALES'!A:D,4,FALSE),0)</f>
        <v>0</v>
      </c>
      <c r="T4917" s="9">
        <f>IFERROR(VLOOKUP(Tabla1[[#This Row],[FECHA]],'RECAUDOS LOCALES'!A:D,3,FALSE),0)</f>
        <v>0</v>
      </c>
      <c r="U4917" s="11">
        <f>IFERROR(VLOOKUP(Tabla1[[#This Row],[FECHA]],'RECAUDOS EXTERNOS'!A:D,4,FALSE),0)</f>
        <v>0</v>
      </c>
      <c r="V4917" s="9">
        <f>IFERROR(VLOOKUP(Tabla1[[#This Row],[FECHA]],'RECAUDOS EXTERNOS'!A:D,3,FALSE),0)</f>
        <v>0</v>
      </c>
    </row>
    <row r="4918" spans="1:22" x14ac:dyDescent="0.25">
      <c r="A4918" s="1">
        <v>42477</v>
      </c>
      <c r="B4918" s="3" t="s">
        <v>4</v>
      </c>
      <c r="C4918" s="2">
        <v>42461</v>
      </c>
      <c r="D4918" s="5">
        <f>YEAR(Tabla1[[#This Row],[FECHA]])</f>
        <v>2016</v>
      </c>
      <c r="E4918" s="5">
        <f>IFERROR(VLOOKUP(Tabla1[[#This Row],[FECHA]],'COMPARENDOS TOTALES'!A:D,4,FALSE),0)</f>
        <v>6</v>
      </c>
      <c r="F4918" s="9">
        <f>IFERROR(VLOOKUP(Tabla1[[#This Row],[FECHA]],'COMPARENDOS TOTALES'!A:D,3,FALSE),0)</f>
        <v>3942815</v>
      </c>
      <c r="G4918" s="5">
        <f>IFERROR(VLOOKUP(Tabla1[[#This Row],[FECHA]],EXONERACIONES!A:D,4,FALSE),0)</f>
        <v>0</v>
      </c>
      <c r="H4918" s="9">
        <f>IFERROR(VLOOKUP(Tabla1[[#This Row],[FECHA]],EXONERACIONES!A:D,3,FALSE),0)</f>
        <v>0</v>
      </c>
      <c r="I4918" s="5">
        <f>IFERROR(VLOOKUP(Tabla1[[#This Row],[FECHA]],'SIMIT CON RES'!A:D,4,FALSE),0)</f>
        <v>0</v>
      </c>
      <c r="J4918" s="9">
        <f>IFERROR(VLOOKUP(Tabla1[[#This Row],[FECHA]],'SIMIT CON RES'!A:D,3,FALSE),0)</f>
        <v>0</v>
      </c>
      <c r="K4918">
        <f>IFERROR(VLOOKUP(Tabla1[[#This Row],[FECHA]],'SIMIT SIN RES'!A:D,4,FALSE),0)</f>
        <v>5</v>
      </c>
      <c r="L4918" s="9">
        <f>IFERROR(VLOOKUP(Tabla1[[#This Row],[FECHA]],'SIMIT SIN RES'!A:D,3,FALSE),0)</f>
        <v>3447270</v>
      </c>
      <c r="M4918" s="5">
        <f>IFERROR(VLOOKUP(Tabla1[[#This Row],[FECHA]],'RECAUDOS DE COMPARENDOS'!A:D,4,FALSE),0)</f>
        <v>0</v>
      </c>
      <c r="N4918" s="9">
        <f>IFERROR(VLOOKUP(Tabla1[[#This Row],[FECHA]],'RECAUDOS DE COMPARENDOS'!A:D,3,FALSE),0)</f>
        <v>0</v>
      </c>
      <c r="O4918" s="5">
        <f>IFERROR(VLOOKUP(Tabla1[[#This Row],[FECHA]],'RECAUDOS DE RESOLUCIONES'!A:D,4,FALSE),0)</f>
        <v>0</v>
      </c>
      <c r="P4918" s="9">
        <f>IFERROR(VLOOKUP(Tabla1[[#This Row],[FECHA]],'RECAUDOS DE RESOLUCIONES'!A:D,3,FALSE),0)</f>
        <v>0</v>
      </c>
      <c r="Q491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918" s="9">
        <f>Tabla1[V. COMPARENDOS]-(Tabla1[V. EXONERACIONES]+Tabla1[[#This Row],[V. SIMIT CON RESOLUCION]]+Tabla1[[#This Row],[V. SIMIT SIN RESOLUCION]]+Tabla1[[#This Row],[V. RECAUDOS COMPARENDOS]]+Tabla1[[#This Row],[V. RECAUDOS RESOLUCIONES]])</f>
        <v>495545</v>
      </c>
      <c r="S4918" s="11">
        <f>IFERROR(VLOOKUP(Tabla1[[#This Row],[FECHA]],'RECAUDOS LOCALES'!A:D,4,FALSE),0)</f>
        <v>0</v>
      </c>
      <c r="T4918" s="9">
        <f>IFERROR(VLOOKUP(Tabla1[[#This Row],[FECHA]],'RECAUDOS LOCALES'!A:D,3,FALSE),0)</f>
        <v>0</v>
      </c>
      <c r="U4918" s="11">
        <f>IFERROR(VLOOKUP(Tabla1[[#This Row],[FECHA]],'RECAUDOS EXTERNOS'!A:D,4,FALSE),0)</f>
        <v>1</v>
      </c>
      <c r="V4918" s="9">
        <f>IFERROR(VLOOKUP(Tabla1[[#This Row],[FECHA]],'RECAUDOS EXTERNOS'!A:D,3,FALSE),0)</f>
        <v>479233</v>
      </c>
    </row>
    <row r="4919" spans="1:22" x14ac:dyDescent="0.25">
      <c r="A4919" s="1">
        <v>42478</v>
      </c>
      <c r="B4919" s="3" t="s">
        <v>1</v>
      </c>
      <c r="C4919" s="2">
        <v>42461</v>
      </c>
      <c r="D4919" s="5">
        <f>YEAR(Tabla1[[#This Row],[FECHA]])</f>
        <v>2016</v>
      </c>
      <c r="E4919" s="5">
        <f>IFERROR(VLOOKUP(Tabla1[[#This Row],[FECHA]],'COMPARENDOS TOTALES'!A:D,4,FALSE),0)</f>
        <v>57</v>
      </c>
      <c r="F4919" s="9">
        <f>IFERROR(VLOOKUP(Tabla1[[#This Row],[FECHA]],'COMPARENDOS TOTALES'!A:D,3,FALSE),0)</f>
        <v>35873157</v>
      </c>
      <c r="G4919" s="5">
        <f>IFERROR(VLOOKUP(Tabla1[[#This Row],[FECHA]],EXONERACIONES!A:D,4,FALSE),0)</f>
        <v>0</v>
      </c>
      <c r="H4919" s="9">
        <f>IFERROR(VLOOKUP(Tabla1[[#This Row],[FECHA]],EXONERACIONES!A:D,3,FALSE),0)</f>
        <v>0</v>
      </c>
      <c r="I4919" s="5">
        <f>IFERROR(VLOOKUP(Tabla1[[#This Row],[FECHA]],'SIMIT CON RES'!A:D,4,FALSE),0)</f>
        <v>0</v>
      </c>
      <c r="J4919" s="9">
        <f>IFERROR(VLOOKUP(Tabla1[[#This Row],[FECHA]],'SIMIT CON RES'!A:D,3,FALSE),0)</f>
        <v>0</v>
      </c>
      <c r="K4919">
        <f>IFERROR(VLOOKUP(Tabla1[[#This Row],[FECHA]],'SIMIT SIN RES'!A:D,4,FALSE),0)</f>
        <v>46</v>
      </c>
      <c r="L4919" s="9">
        <f>IFERROR(VLOOKUP(Tabla1[[#This Row],[FECHA]],'SIMIT SIN RES'!A:D,3,FALSE),0)</f>
        <v>30680707</v>
      </c>
      <c r="M4919" s="5">
        <f>IFERROR(VLOOKUP(Tabla1[[#This Row],[FECHA]],'RECAUDOS DE COMPARENDOS'!A:D,4,FALSE),0)</f>
        <v>1</v>
      </c>
      <c r="N4919" s="9">
        <f>IFERROR(VLOOKUP(Tabla1[[#This Row],[FECHA]],'RECAUDOS DE COMPARENDOS'!A:D,3,FALSE),0)</f>
        <v>215454</v>
      </c>
      <c r="O4919" s="5">
        <f>IFERROR(VLOOKUP(Tabla1[[#This Row],[FECHA]],'RECAUDOS DE RESOLUCIONES'!A:D,4,FALSE),0)</f>
        <v>0</v>
      </c>
      <c r="P4919" s="9">
        <f>IFERROR(VLOOKUP(Tabla1[[#This Row],[FECHA]],'RECAUDOS DE RESOLUCIONES'!A:D,3,FALSE),0)</f>
        <v>0</v>
      </c>
      <c r="Q491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10</v>
      </c>
      <c r="R4919" s="9">
        <f>Tabla1[V. COMPARENDOS]-(Tabla1[V. EXONERACIONES]+Tabla1[[#This Row],[V. SIMIT CON RESOLUCION]]+Tabla1[[#This Row],[V. SIMIT SIN RESOLUCION]]+Tabla1[[#This Row],[V. RECAUDOS COMPARENDOS]]+Tabla1[[#This Row],[V. RECAUDOS RESOLUCIONES]])</f>
        <v>4976996</v>
      </c>
      <c r="S4919" s="11">
        <f>IFERROR(VLOOKUP(Tabla1[[#This Row],[FECHA]],'RECAUDOS LOCALES'!A:D,4,FALSE),0)</f>
        <v>10</v>
      </c>
      <c r="T4919" s="9">
        <f>IFERROR(VLOOKUP(Tabla1[[#This Row],[FECHA]],'RECAUDOS LOCALES'!A:D,3,FALSE),0)</f>
        <v>2425331</v>
      </c>
      <c r="U4919" s="11">
        <f>IFERROR(VLOOKUP(Tabla1[[#This Row],[FECHA]],'RECAUDOS EXTERNOS'!A:D,4,FALSE),0)</f>
        <v>51</v>
      </c>
      <c r="V4919" s="9">
        <f>IFERROR(VLOOKUP(Tabla1[[#This Row],[FECHA]],'RECAUDOS EXTERNOS'!A:D,3,FALSE),0)</f>
        <v>18380694</v>
      </c>
    </row>
    <row r="4920" spans="1:22" x14ac:dyDescent="0.25">
      <c r="A4920" s="1">
        <v>42479</v>
      </c>
      <c r="B4920" s="3" t="s">
        <v>2</v>
      </c>
      <c r="C4920" s="2">
        <v>42461</v>
      </c>
      <c r="D4920" s="5">
        <f>YEAR(Tabla1[[#This Row],[FECHA]])</f>
        <v>2016</v>
      </c>
      <c r="E4920" s="5">
        <f>IFERROR(VLOOKUP(Tabla1[[#This Row],[FECHA]],'COMPARENDOS TOTALES'!A:D,4,FALSE),0)</f>
        <v>77</v>
      </c>
      <c r="F4920" s="9">
        <f>IFERROR(VLOOKUP(Tabla1[[#This Row],[FECHA]],'COMPARENDOS TOTALES'!A:D,3,FALSE),0)</f>
        <v>46495060</v>
      </c>
      <c r="G4920" s="5">
        <f>IFERROR(VLOOKUP(Tabla1[[#This Row],[FECHA]],EXONERACIONES!A:D,4,FALSE),0)</f>
        <v>0</v>
      </c>
      <c r="H4920" s="9">
        <f>IFERROR(VLOOKUP(Tabla1[[#This Row],[FECHA]],EXONERACIONES!A:D,3,FALSE),0)</f>
        <v>0</v>
      </c>
      <c r="I4920" s="5">
        <f>IFERROR(VLOOKUP(Tabla1[[#This Row],[FECHA]],'SIMIT CON RES'!A:D,4,FALSE),0)</f>
        <v>0</v>
      </c>
      <c r="J4920" s="9">
        <f>IFERROR(VLOOKUP(Tabla1[[#This Row],[FECHA]],'SIMIT CON RES'!A:D,3,FALSE),0)</f>
        <v>0</v>
      </c>
      <c r="K4920">
        <f>IFERROR(VLOOKUP(Tabla1[[#This Row],[FECHA]],'SIMIT SIN RES'!A:D,4,FALSE),0)</f>
        <v>65</v>
      </c>
      <c r="L4920" s="9">
        <f>IFERROR(VLOOKUP(Tabla1[[#This Row],[FECHA]],'SIMIT SIN RES'!A:D,3,FALSE),0)</f>
        <v>42746154</v>
      </c>
      <c r="M4920" s="5">
        <f>IFERROR(VLOOKUP(Tabla1[[#This Row],[FECHA]],'RECAUDOS DE COMPARENDOS'!A:D,4,FALSE),0)</f>
        <v>6</v>
      </c>
      <c r="N4920" s="9">
        <f>IFERROR(VLOOKUP(Tabla1[[#This Row],[FECHA]],'RECAUDOS DE COMPARENDOS'!A:D,3,FALSE),0)</f>
        <v>1292724</v>
      </c>
      <c r="O4920" s="5">
        <f>IFERROR(VLOOKUP(Tabla1[[#This Row],[FECHA]],'RECAUDOS DE RESOLUCIONES'!A:D,4,FALSE),0)</f>
        <v>0</v>
      </c>
      <c r="P4920" s="9">
        <f>IFERROR(VLOOKUP(Tabla1[[#This Row],[FECHA]],'RECAUDOS DE RESOLUCIONES'!A:D,3,FALSE),0)</f>
        <v>0</v>
      </c>
      <c r="Q492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4920" s="9">
        <f>Tabla1[V. COMPARENDOS]-(Tabla1[V. EXONERACIONES]+Tabla1[[#This Row],[V. SIMIT CON RESOLUCION]]+Tabla1[[#This Row],[V. SIMIT SIN RESOLUCION]]+Tabla1[[#This Row],[V. RECAUDOS COMPARENDOS]]+Tabla1[[#This Row],[V. RECAUDOS RESOLUCIONES]])</f>
        <v>2456182</v>
      </c>
      <c r="S4920" s="11">
        <f>IFERROR(VLOOKUP(Tabla1[[#This Row],[FECHA]],'RECAUDOS LOCALES'!A:D,4,FALSE),0)</f>
        <v>11</v>
      </c>
      <c r="T4920" s="9">
        <f>IFERROR(VLOOKUP(Tabla1[[#This Row],[FECHA]],'RECAUDOS LOCALES'!A:D,3,FALSE),0)</f>
        <v>1422014</v>
      </c>
      <c r="U4920" s="11">
        <f>IFERROR(VLOOKUP(Tabla1[[#This Row],[FECHA]],'RECAUDOS EXTERNOS'!A:D,4,FALSE),0)</f>
        <v>33</v>
      </c>
      <c r="V4920" s="9">
        <f>IFERROR(VLOOKUP(Tabla1[[#This Row],[FECHA]],'RECAUDOS EXTERNOS'!A:D,3,FALSE),0)</f>
        <v>11961442</v>
      </c>
    </row>
    <row r="4921" spans="1:22" x14ac:dyDescent="0.25">
      <c r="A4921" s="1">
        <v>42480</v>
      </c>
      <c r="B4921" s="3" t="s">
        <v>3</v>
      </c>
      <c r="C4921" s="2">
        <v>42461</v>
      </c>
      <c r="D4921" s="5">
        <f>YEAR(Tabla1[[#This Row],[FECHA]])</f>
        <v>2016</v>
      </c>
      <c r="E4921" s="5">
        <f>IFERROR(VLOOKUP(Tabla1[[#This Row],[FECHA]],'COMPARENDOS TOTALES'!A:D,4,FALSE),0)</f>
        <v>111</v>
      </c>
      <c r="F4921" s="9">
        <f>IFERROR(VLOOKUP(Tabla1[[#This Row],[FECHA]],'COMPARENDOS TOTALES'!A:D,3,FALSE),0)</f>
        <v>68428314</v>
      </c>
      <c r="G4921" s="5">
        <f>IFERROR(VLOOKUP(Tabla1[[#This Row],[FECHA]],EXONERACIONES!A:D,4,FALSE),0)</f>
        <v>0</v>
      </c>
      <c r="H4921" s="9">
        <f>IFERROR(VLOOKUP(Tabla1[[#This Row],[FECHA]],EXONERACIONES!A:D,3,FALSE),0)</f>
        <v>0</v>
      </c>
      <c r="I4921" s="5">
        <f>IFERROR(VLOOKUP(Tabla1[[#This Row],[FECHA]],'SIMIT CON RES'!A:D,4,FALSE),0)</f>
        <v>0</v>
      </c>
      <c r="J4921" s="9">
        <f>IFERROR(VLOOKUP(Tabla1[[#This Row],[FECHA]],'SIMIT CON RES'!A:D,3,FALSE),0)</f>
        <v>0</v>
      </c>
      <c r="K4921">
        <f>IFERROR(VLOOKUP(Tabla1[[#This Row],[FECHA]],'SIMIT SIN RES'!A:D,4,FALSE),0)</f>
        <v>99</v>
      </c>
      <c r="L4921" s="9">
        <f>IFERROR(VLOOKUP(Tabla1[[#This Row],[FECHA]],'SIMIT SIN RES'!A:D,3,FALSE),0)</f>
        <v>63989955</v>
      </c>
      <c r="M4921" s="5">
        <f>IFERROR(VLOOKUP(Tabla1[[#This Row],[FECHA]],'RECAUDOS DE COMPARENDOS'!A:D,4,FALSE),0)</f>
        <v>7</v>
      </c>
      <c r="N4921" s="9">
        <f>IFERROR(VLOOKUP(Tabla1[[#This Row],[FECHA]],'RECAUDOS DE COMPARENDOS'!A:D,3,FALSE),0)</f>
        <v>1508178</v>
      </c>
      <c r="O4921" s="5">
        <f>IFERROR(VLOOKUP(Tabla1[[#This Row],[FECHA]],'RECAUDOS DE RESOLUCIONES'!A:D,4,FALSE),0)</f>
        <v>0</v>
      </c>
      <c r="P4921" s="9">
        <f>IFERROR(VLOOKUP(Tabla1[[#This Row],[FECHA]],'RECAUDOS DE RESOLUCIONES'!A:D,3,FALSE),0)</f>
        <v>0</v>
      </c>
      <c r="Q492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5</v>
      </c>
      <c r="R4921" s="9">
        <f>Tabla1[V. COMPARENDOS]-(Tabla1[V. EXONERACIONES]+Tabla1[[#This Row],[V. SIMIT CON RESOLUCION]]+Tabla1[[#This Row],[V. SIMIT SIN RESOLUCION]]+Tabla1[[#This Row],[V. RECAUDOS COMPARENDOS]]+Tabla1[[#This Row],[V. RECAUDOS RESOLUCIONES]])</f>
        <v>2930181</v>
      </c>
      <c r="S4921" s="11">
        <f>IFERROR(VLOOKUP(Tabla1[[#This Row],[FECHA]],'RECAUDOS LOCALES'!A:D,4,FALSE),0)</f>
        <v>13</v>
      </c>
      <c r="T4921" s="9">
        <f>IFERROR(VLOOKUP(Tabla1[[#This Row],[FECHA]],'RECAUDOS LOCALES'!A:D,3,FALSE),0)</f>
        <v>1745199</v>
      </c>
      <c r="U4921" s="11">
        <f>IFERROR(VLOOKUP(Tabla1[[#This Row],[FECHA]],'RECAUDOS EXTERNOS'!A:D,4,FALSE),0)</f>
        <v>37</v>
      </c>
      <c r="V4921" s="9">
        <f>IFERROR(VLOOKUP(Tabla1[[#This Row],[FECHA]],'RECAUDOS EXTERNOS'!A:D,3,FALSE),0)</f>
        <v>12512601</v>
      </c>
    </row>
    <row r="4922" spans="1:22" x14ac:dyDescent="0.25">
      <c r="A4922" s="1">
        <v>42481</v>
      </c>
      <c r="B4922" s="3" t="s">
        <v>6</v>
      </c>
      <c r="C4922" s="2">
        <v>42461</v>
      </c>
      <c r="D4922" s="5">
        <f>YEAR(Tabla1[[#This Row],[FECHA]])</f>
        <v>2016</v>
      </c>
      <c r="E4922" s="5">
        <f>IFERROR(VLOOKUP(Tabla1[[#This Row],[FECHA]],'COMPARENDOS TOTALES'!A:D,4,FALSE),0)</f>
        <v>42</v>
      </c>
      <c r="F4922" s="9">
        <f>IFERROR(VLOOKUP(Tabla1[[#This Row],[FECHA]],'COMPARENDOS TOTALES'!A:D,3,FALSE),0)</f>
        <v>28267614</v>
      </c>
      <c r="G4922" s="5">
        <f>IFERROR(VLOOKUP(Tabla1[[#This Row],[FECHA]],EXONERACIONES!A:D,4,FALSE),0)</f>
        <v>0</v>
      </c>
      <c r="H4922" s="9">
        <f>IFERROR(VLOOKUP(Tabla1[[#This Row],[FECHA]],EXONERACIONES!A:D,3,FALSE),0)</f>
        <v>0</v>
      </c>
      <c r="I4922" s="5">
        <f>IFERROR(VLOOKUP(Tabla1[[#This Row],[FECHA]],'SIMIT CON RES'!A:D,4,FALSE),0)</f>
        <v>0</v>
      </c>
      <c r="J4922" s="9">
        <f>IFERROR(VLOOKUP(Tabla1[[#This Row],[FECHA]],'SIMIT CON RES'!A:D,3,FALSE),0)</f>
        <v>0</v>
      </c>
      <c r="K4922">
        <f>IFERROR(VLOOKUP(Tabla1[[#This Row],[FECHA]],'SIMIT SIN RES'!A:D,4,FALSE),0)</f>
        <v>41</v>
      </c>
      <c r="L4922" s="9">
        <f>IFERROR(VLOOKUP(Tabla1[[#This Row],[FECHA]],'SIMIT SIN RES'!A:D,3,FALSE),0)</f>
        <v>27922887</v>
      </c>
      <c r="M4922" s="5">
        <f>IFERROR(VLOOKUP(Tabla1[[#This Row],[FECHA]],'RECAUDOS DE COMPARENDOS'!A:D,4,FALSE),0)</f>
        <v>0</v>
      </c>
      <c r="N4922" s="9">
        <f>IFERROR(VLOOKUP(Tabla1[[#This Row],[FECHA]],'RECAUDOS DE COMPARENDOS'!A:D,3,FALSE),0)</f>
        <v>0</v>
      </c>
      <c r="O4922" s="5">
        <f>IFERROR(VLOOKUP(Tabla1[[#This Row],[FECHA]],'RECAUDOS DE RESOLUCIONES'!A:D,4,FALSE),0)</f>
        <v>0</v>
      </c>
      <c r="P4922" s="9">
        <f>IFERROR(VLOOKUP(Tabla1[[#This Row],[FECHA]],'RECAUDOS DE RESOLUCIONES'!A:D,3,FALSE),0)</f>
        <v>0</v>
      </c>
      <c r="Q492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922" s="9">
        <f>Tabla1[V. COMPARENDOS]-(Tabla1[V. EXONERACIONES]+Tabla1[[#This Row],[V. SIMIT CON RESOLUCION]]+Tabla1[[#This Row],[V. SIMIT SIN RESOLUCION]]+Tabla1[[#This Row],[V. RECAUDOS COMPARENDOS]]+Tabla1[[#This Row],[V. RECAUDOS RESOLUCIONES]])</f>
        <v>344727</v>
      </c>
      <c r="S4922" s="11">
        <f>IFERROR(VLOOKUP(Tabla1[[#This Row],[FECHA]],'RECAUDOS LOCALES'!A:D,4,FALSE),0)</f>
        <v>4</v>
      </c>
      <c r="T4922" s="9">
        <f>IFERROR(VLOOKUP(Tabla1[[#This Row],[FECHA]],'RECAUDOS LOCALES'!A:D,3,FALSE),0)</f>
        <v>517096</v>
      </c>
      <c r="U4922" s="11">
        <f>IFERROR(VLOOKUP(Tabla1[[#This Row],[FECHA]],'RECAUDOS EXTERNOS'!A:D,4,FALSE),0)</f>
        <v>41</v>
      </c>
      <c r="V4922" s="9">
        <f>IFERROR(VLOOKUP(Tabla1[[#This Row],[FECHA]],'RECAUDOS EXTERNOS'!A:D,3,FALSE),0)</f>
        <v>14927973</v>
      </c>
    </row>
    <row r="4923" spans="1:22" x14ac:dyDescent="0.25">
      <c r="A4923" s="1">
        <v>42482</v>
      </c>
      <c r="B4923" s="3" t="s">
        <v>0</v>
      </c>
      <c r="C4923" s="2">
        <v>42461</v>
      </c>
      <c r="D4923" s="5">
        <f>YEAR(Tabla1[[#This Row],[FECHA]])</f>
        <v>2016</v>
      </c>
      <c r="E4923" s="5">
        <f>IFERROR(VLOOKUP(Tabla1[[#This Row],[FECHA]],'COMPARENDOS TOTALES'!A:D,4,FALSE),0)</f>
        <v>31</v>
      </c>
      <c r="F4923" s="9">
        <f>IFERROR(VLOOKUP(Tabla1[[#This Row],[FECHA]],'COMPARENDOS TOTALES'!A:D,3,FALSE),0)</f>
        <v>21373074</v>
      </c>
      <c r="G4923" s="5">
        <f>IFERROR(VLOOKUP(Tabla1[[#This Row],[FECHA]],EXONERACIONES!A:D,4,FALSE),0)</f>
        <v>0</v>
      </c>
      <c r="H4923" s="9">
        <f>IFERROR(VLOOKUP(Tabla1[[#This Row],[FECHA]],EXONERACIONES!A:D,3,FALSE),0)</f>
        <v>0</v>
      </c>
      <c r="I4923" s="5">
        <f>IFERROR(VLOOKUP(Tabla1[[#This Row],[FECHA]],'SIMIT CON RES'!A:D,4,FALSE),0)</f>
        <v>0</v>
      </c>
      <c r="J4923" s="9">
        <f>IFERROR(VLOOKUP(Tabla1[[#This Row],[FECHA]],'SIMIT CON RES'!A:D,3,FALSE),0)</f>
        <v>0</v>
      </c>
      <c r="K4923">
        <f>IFERROR(VLOOKUP(Tabla1[[#This Row],[FECHA]],'SIMIT SIN RES'!A:D,4,FALSE),0)</f>
        <v>31</v>
      </c>
      <c r="L4923" s="9">
        <f>IFERROR(VLOOKUP(Tabla1[[#This Row],[FECHA]],'SIMIT SIN RES'!A:D,3,FALSE),0)</f>
        <v>21373074</v>
      </c>
      <c r="M4923" s="5">
        <f>IFERROR(VLOOKUP(Tabla1[[#This Row],[FECHA]],'RECAUDOS DE COMPARENDOS'!A:D,4,FALSE),0)</f>
        <v>0</v>
      </c>
      <c r="N4923" s="9">
        <f>IFERROR(VLOOKUP(Tabla1[[#This Row],[FECHA]],'RECAUDOS DE COMPARENDOS'!A:D,3,FALSE),0)</f>
        <v>0</v>
      </c>
      <c r="O4923" s="5">
        <f>IFERROR(VLOOKUP(Tabla1[[#This Row],[FECHA]],'RECAUDOS DE RESOLUCIONES'!A:D,4,FALSE),0)</f>
        <v>0</v>
      </c>
      <c r="P4923" s="9">
        <f>IFERROR(VLOOKUP(Tabla1[[#This Row],[FECHA]],'RECAUDOS DE RESOLUCIONES'!A:D,3,FALSE),0)</f>
        <v>0</v>
      </c>
      <c r="Q492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92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923" s="11">
        <f>IFERROR(VLOOKUP(Tabla1[[#This Row],[FECHA]],'RECAUDOS LOCALES'!A:D,4,FALSE),0)</f>
        <v>1</v>
      </c>
      <c r="T4923" s="9">
        <f>IFERROR(VLOOKUP(Tabla1[[#This Row],[FECHA]],'RECAUDOS LOCALES'!A:D,3,FALSE),0)</f>
        <v>129274</v>
      </c>
      <c r="U4923" s="11">
        <f>IFERROR(VLOOKUP(Tabla1[[#This Row],[FECHA]],'RECAUDOS EXTERNOS'!A:D,4,FALSE),0)</f>
        <v>37</v>
      </c>
      <c r="V4923" s="9">
        <f>IFERROR(VLOOKUP(Tabla1[[#This Row],[FECHA]],'RECAUDOS EXTERNOS'!A:D,3,FALSE),0)</f>
        <v>12990054</v>
      </c>
    </row>
    <row r="4924" spans="1:22" x14ac:dyDescent="0.25">
      <c r="A4924" s="1">
        <v>42483</v>
      </c>
      <c r="B4924" s="3" t="s">
        <v>5</v>
      </c>
      <c r="C4924" s="2">
        <v>42461</v>
      </c>
      <c r="D4924" s="5">
        <f>YEAR(Tabla1[[#This Row],[FECHA]])</f>
        <v>2016</v>
      </c>
      <c r="E4924" s="5">
        <f>IFERROR(VLOOKUP(Tabla1[[#This Row],[FECHA]],'COMPARENDOS TOTALES'!A:D,4,FALSE),0)</f>
        <v>0</v>
      </c>
      <c r="F4924" s="9">
        <f>IFERROR(VLOOKUP(Tabla1[[#This Row],[FECHA]],'COMPARENDOS TOTALES'!A:D,3,FALSE),0)</f>
        <v>0</v>
      </c>
      <c r="G4924" s="5">
        <f>IFERROR(VLOOKUP(Tabla1[[#This Row],[FECHA]],EXONERACIONES!A:D,4,FALSE),0)</f>
        <v>0</v>
      </c>
      <c r="H4924" s="9">
        <f>IFERROR(VLOOKUP(Tabla1[[#This Row],[FECHA]],EXONERACIONES!A:D,3,FALSE),0)</f>
        <v>0</v>
      </c>
      <c r="I4924" s="5">
        <f>IFERROR(VLOOKUP(Tabla1[[#This Row],[FECHA]],'SIMIT CON RES'!A:D,4,FALSE),0)</f>
        <v>0</v>
      </c>
      <c r="J4924" s="9">
        <f>IFERROR(VLOOKUP(Tabla1[[#This Row],[FECHA]],'SIMIT CON RES'!A:D,3,FALSE),0)</f>
        <v>0</v>
      </c>
      <c r="K4924">
        <f>IFERROR(VLOOKUP(Tabla1[[#This Row],[FECHA]],'SIMIT SIN RES'!A:D,4,FALSE),0)</f>
        <v>0</v>
      </c>
      <c r="L4924" s="9">
        <f>IFERROR(VLOOKUP(Tabla1[[#This Row],[FECHA]],'SIMIT SIN RES'!A:D,3,FALSE),0)</f>
        <v>0</v>
      </c>
      <c r="M4924" s="5">
        <f>IFERROR(VLOOKUP(Tabla1[[#This Row],[FECHA]],'RECAUDOS DE COMPARENDOS'!A:D,4,FALSE),0)</f>
        <v>0</v>
      </c>
      <c r="N4924" s="9">
        <f>IFERROR(VLOOKUP(Tabla1[[#This Row],[FECHA]],'RECAUDOS DE COMPARENDOS'!A:D,3,FALSE),0)</f>
        <v>0</v>
      </c>
      <c r="O4924" s="5">
        <f>IFERROR(VLOOKUP(Tabla1[[#This Row],[FECHA]],'RECAUDOS DE RESOLUCIONES'!A:D,4,FALSE),0)</f>
        <v>0</v>
      </c>
      <c r="P4924" s="9">
        <f>IFERROR(VLOOKUP(Tabla1[[#This Row],[FECHA]],'RECAUDOS DE RESOLUCIONES'!A:D,3,FALSE),0)</f>
        <v>0</v>
      </c>
      <c r="Q492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92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924" s="11">
        <f>IFERROR(VLOOKUP(Tabla1[[#This Row],[FECHA]],'RECAUDOS LOCALES'!A:D,4,FALSE),0)</f>
        <v>0</v>
      </c>
      <c r="T4924" s="9">
        <f>IFERROR(VLOOKUP(Tabla1[[#This Row],[FECHA]],'RECAUDOS LOCALES'!A:D,3,FALSE),0)</f>
        <v>0</v>
      </c>
      <c r="U4924" s="11">
        <f>IFERROR(VLOOKUP(Tabla1[[#This Row],[FECHA]],'RECAUDOS EXTERNOS'!A:D,4,FALSE),0)</f>
        <v>0</v>
      </c>
      <c r="V4924" s="9">
        <f>IFERROR(VLOOKUP(Tabla1[[#This Row],[FECHA]],'RECAUDOS EXTERNOS'!A:D,3,FALSE),0)</f>
        <v>0</v>
      </c>
    </row>
    <row r="4925" spans="1:22" x14ac:dyDescent="0.25">
      <c r="A4925" s="1">
        <v>42484</v>
      </c>
      <c r="B4925" s="3" t="s">
        <v>4</v>
      </c>
      <c r="C4925" s="2">
        <v>42461</v>
      </c>
      <c r="D4925" s="5">
        <f>YEAR(Tabla1[[#This Row],[FECHA]])</f>
        <v>2016</v>
      </c>
      <c r="E4925" s="5">
        <f>IFERROR(VLOOKUP(Tabla1[[#This Row],[FECHA]],'COMPARENDOS TOTALES'!A:D,4,FALSE),0)</f>
        <v>3</v>
      </c>
      <c r="F4925" s="9">
        <f>IFERROR(VLOOKUP(Tabla1[[#This Row],[FECHA]],'COMPARENDOS TOTALES'!A:D,3,FALSE),0)</f>
        <v>2068362</v>
      </c>
      <c r="G4925" s="5">
        <f>IFERROR(VLOOKUP(Tabla1[[#This Row],[FECHA]],EXONERACIONES!A:D,4,FALSE),0)</f>
        <v>0</v>
      </c>
      <c r="H4925" s="9">
        <f>IFERROR(VLOOKUP(Tabla1[[#This Row],[FECHA]],EXONERACIONES!A:D,3,FALSE),0)</f>
        <v>0</v>
      </c>
      <c r="I4925" s="5">
        <f>IFERROR(VLOOKUP(Tabla1[[#This Row],[FECHA]],'SIMIT CON RES'!A:D,4,FALSE),0)</f>
        <v>0</v>
      </c>
      <c r="J4925" s="9">
        <f>IFERROR(VLOOKUP(Tabla1[[#This Row],[FECHA]],'SIMIT CON RES'!A:D,3,FALSE),0)</f>
        <v>0</v>
      </c>
      <c r="K4925">
        <f>IFERROR(VLOOKUP(Tabla1[[#This Row],[FECHA]],'SIMIT SIN RES'!A:D,4,FALSE),0)</f>
        <v>3</v>
      </c>
      <c r="L4925" s="9">
        <f>IFERROR(VLOOKUP(Tabla1[[#This Row],[FECHA]],'SIMIT SIN RES'!A:D,3,FALSE),0)</f>
        <v>2068362</v>
      </c>
      <c r="M4925" s="5">
        <f>IFERROR(VLOOKUP(Tabla1[[#This Row],[FECHA]],'RECAUDOS DE COMPARENDOS'!A:D,4,FALSE),0)</f>
        <v>0</v>
      </c>
      <c r="N4925" s="9">
        <f>IFERROR(VLOOKUP(Tabla1[[#This Row],[FECHA]],'RECAUDOS DE COMPARENDOS'!A:D,3,FALSE),0)</f>
        <v>0</v>
      </c>
      <c r="O4925" s="5">
        <f>IFERROR(VLOOKUP(Tabla1[[#This Row],[FECHA]],'RECAUDOS DE RESOLUCIONES'!A:D,4,FALSE),0)</f>
        <v>0</v>
      </c>
      <c r="P4925" s="9">
        <f>IFERROR(VLOOKUP(Tabla1[[#This Row],[FECHA]],'RECAUDOS DE RESOLUCIONES'!A:D,3,FALSE),0)</f>
        <v>0</v>
      </c>
      <c r="Q492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92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925" s="11">
        <f>IFERROR(VLOOKUP(Tabla1[[#This Row],[FECHA]],'RECAUDOS LOCALES'!A:D,4,FALSE),0)</f>
        <v>0</v>
      </c>
      <c r="T4925" s="9">
        <f>IFERROR(VLOOKUP(Tabla1[[#This Row],[FECHA]],'RECAUDOS LOCALES'!A:D,3,FALSE),0)</f>
        <v>0</v>
      </c>
      <c r="U4925" s="11">
        <f>IFERROR(VLOOKUP(Tabla1[[#This Row],[FECHA]],'RECAUDOS EXTERNOS'!A:D,4,FALSE),0)</f>
        <v>0</v>
      </c>
      <c r="V4925" s="9">
        <f>IFERROR(VLOOKUP(Tabla1[[#This Row],[FECHA]],'RECAUDOS EXTERNOS'!A:D,3,FALSE),0)</f>
        <v>0</v>
      </c>
    </row>
    <row r="4926" spans="1:22" x14ac:dyDescent="0.25">
      <c r="A4926" s="1">
        <v>42485</v>
      </c>
      <c r="B4926" s="3" t="s">
        <v>1</v>
      </c>
      <c r="C4926" s="2">
        <v>42461</v>
      </c>
      <c r="D4926" s="5">
        <f>YEAR(Tabla1[[#This Row],[FECHA]])</f>
        <v>2016</v>
      </c>
      <c r="E4926" s="5">
        <f>IFERROR(VLOOKUP(Tabla1[[#This Row],[FECHA]],'COMPARENDOS TOTALES'!A:D,4,FALSE),0)</f>
        <v>47</v>
      </c>
      <c r="F4926" s="9">
        <f>IFERROR(VLOOKUP(Tabla1[[#This Row],[FECHA]],'COMPARENDOS TOTALES'!A:D,3,FALSE),0)</f>
        <v>17925804</v>
      </c>
      <c r="G4926" s="5">
        <f>IFERROR(VLOOKUP(Tabla1[[#This Row],[FECHA]],EXONERACIONES!A:D,4,FALSE),0)</f>
        <v>0</v>
      </c>
      <c r="H4926" s="9">
        <f>IFERROR(VLOOKUP(Tabla1[[#This Row],[FECHA]],EXONERACIONES!A:D,3,FALSE),0)</f>
        <v>0</v>
      </c>
      <c r="I4926" s="5">
        <f>IFERROR(VLOOKUP(Tabla1[[#This Row],[FECHA]],'SIMIT CON RES'!A:D,4,FALSE),0)</f>
        <v>0</v>
      </c>
      <c r="J4926" s="9">
        <f>IFERROR(VLOOKUP(Tabla1[[#This Row],[FECHA]],'SIMIT CON RES'!A:D,3,FALSE),0)</f>
        <v>0</v>
      </c>
      <c r="K4926">
        <f>IFERROR(VLOOKUP(Tabla1[[#This Row],[FECHA]],'SIMIT SIN RES'!A:D,4,FALSE),0)</f>
        <v>47</v>
      </c>
      <c r="L4926" s="9">
        <f>IFERROR(VLOOKUP(Tabla1[[#This Row],[FECHA]],'SIMIT SIN RES'!A:D,3,FALSE),0)</f>
        <v>17925804</v>
      </c>
      <c r="M4926" s="5">
        <f>IFERROR(VLOOKUP(Tabla1[[#This Row],[FECHA]],'RECAUDOS DE COMPARENDOS'!A:D,4,FALSE),0)</f>
        <v>0</v>
      </c>
      <c r="N4926" s="9">
        <f>IFERROR(VLOOKUP(Tabla1[[#This Row],[FECHA]],'RECAUDOS DE COMPARENDOS'!A:D,3,FALSE),0)</f>
        <v>0</v>
      </c>
      <c r="O4926" s="5">
        <f>IFERROR(VLOOKUP(Tabla1[[#This Row],[FECHA]],'RECAUDOS DE RESOLUCIONES'!A:D,4,FALSE),0)</f>
        <v>0</v>
      </c>
      <c r="P4926" s="9">
        <f>IFERROR(VLOOKUP(Tabla1[[#This Row],[FECHA]],'RECAUDOS DE RESOLUCIONES'!A:D,3,FALSE),0)</f>
        <v>0</v>
      </c>
      <c r="Q492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92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926" s="11">
        <f>IFERROR(VLOOKUP(Tabla1[[#This Row],[FECHA]],'RECAUDOS LOCALES'!A:D,4,FALSE),0)</f>
        <v>2</v>
      </c>
      <c r="T4926" s="9">
        <f>IFERROR(VLOOKUP(Tabla1[[#This Row],[FECHA]],'RECAUDOS LOCALES'!A:D,3,FALSE),0)</f>
        <v>258548</v>
      </c>
      <c r="U4926" s="11">
        <f>IFERROR(VLOOKUP(Tabla1[[#This Row],[FECHA]],'RECAUDOS EXTERNOS'!A:D,4,FALSE),0)</f>
        <v>45</v>
      </c>
      <c r="V4926" s="9">
        <f>IFERROR(VLOOKUP(Tabla1[[#This Row],[FECHA]],'RECAUDOS EXTERNOS'!A:D,3,FALSE),0)</f>
        <v>17054611</v>
      </c>
    </row>
    <row r="4927" spans="1:22" x14ac:dyDescent="0.25">
      <c r="A4927" s="1">
        <v>42486</v>
      </c>
      <c r="B4927" s="3" t="s">
        <v>2</v>
      </c>
      <c r="C4927" s="2">
        <v>42461</v>
      </c>
      <c r="D4927" s="5">
        <f>YEAR(Tabla1[[#This Row],[FECHA]])</f>
        <v>2016</v>
      </c>
      <c r="E4927" s="5">
        <f>IFERROR(VLOOKUP(Tabla1[[#This Row],[FECHA]],'COMPARENDOS TOTALES'!A:D,4,FALSE),0)</f>
        <v>70</v>
      </c>
      <c r="F4927" s="9">
        <f>IFERROR(VLOOKUP(Tabla1[[#This Row],[FECHA]],'COMPARENDOS TOTALES'!A:D,3,FALSE),0)</f>
        <v>24691074</v>
      </c>
      <c r="G4927" s="5">
        <f>IFERROR(VLOOKUP(Tabla1[[#This Row],[FECHA]],EXONERACIONES!A:D,4,FALSE),0)</f>
        <v>0</v>
      </c>
      <c r="H4927" s="9">
        <f>IFERROR(VLOOKUP(Tabla1[[#This Row],[FECHA]],EXONERACIONES!A:D,3,FALSE),0)</f>
        <v>0</v>
      </c>
      <c r="I4927" s="5">
        <f>IFERROR(VLOOKUP(Tabla1[[#This Row],[FECHA]],'SIMIT CON RES'!A:D,4,FALSE),0)</f>
        <v>0</v>
      </c>
      <c r="J4927" s="9">
        <f>IFERROR(VLOOKUP(Tabla1[[#This Row],[FECHA]],'SIMIT CON RES'!A:D,3,FALSE),0)</f>
        <v>0</v>
      </c>
      <c r="K4927">
        <f>IFERROR(VLOOKUP(Tabla1[[#This Row],[FECHA]],'SIMIT SIN RES'!A:D,4,FALSE),0)</f>
        <v>69</v>
      </c>
      <c r="L4927" s="9">
        <f>IFERROR(VLOOKUP(Tabla1[[#This Row],[FECHA]],'SIMIT SIN RES'!A:D,3,FALSE),0)</f>
        <v>24475619</v>
      </c>
      <c r="M4927" s="5">
        <f>IFERROR(VLOOKUP(Tabla1[[#This Row],[FECHA]],'RECAUDOS DE COMPARENDOS'!A:D,4,FALSE),0)</f>
        <v>0</v>
      </c>
      <c r="N4927" s="9">
        <f>IFERROR(VLOOKUP(Tabla1[[#This Row],[FECHA]],'RECAUDOS DE COMPARENDOS'!A:D,3,FALSE),0)</f>
        <v>0</v>
      </c>
      <c r="O4927" s="5">
        <f>IFERROR(VLOOKUP(Tabla1[[#This Row],[FECHA]],'RECAUDOS DE RESOLUCIONES'!A:D,4,FALSE),0)</f>
        <v>0</v>
      </c>
      <c r="P4927" s="9">
        <f>IFERROR(VLOOKUP(Tabla1[[#This Row],[FECHA]],'RECAUDOS DE RESOLUCIONES'!A:D,3,FALSE),0)</f>
        <v>0</v>
      </c>
      <c r="Q492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1</v>
      </c>
      <c r="R4927" s="9">
        <f>Tabla1[V. COMPARENDOS]-(Tabla1[V. EXONERACIONES]+Tabla1[[#This Row],[V. SIMIT CON RESOLUCION]]+Tabla1[[#This Row],[V. SIMIT SIN RESOLUCION]]+Tabla1[[#This Row],[V. RECAUDOS COMPARENDOS]]+Tabla1[[#This Row],[V. RECAUDOS RESOLUCIONES]])</f>
        <v>215455</v>
      </c>
      <c r="S4927" s="11">
        <f>IFERROR(VLOOKUP(Tabla1[[#This Row],[FECHA]],'RECAUDOS LOCALES'!A:D,4,FALSE),0)</f>
        <v>2</v>
      </c>
      <c r="T4927" s="9">
        <f>IFERROR(VLOOKUP(Tabla1[[#This Row],[FECHA]],'RECAUDOS LOCALES'!A:D,3,FALSE),0)</f>
        <v>385759</v>
      </c>
      <c r="U4927" s="11">
        <f>IFERROR(VLOOKUP(Tabla1[[#This Row],[FECHA]],'RECAUDOS EXTERNOS'!A:D,4,FALSE),0)</f>
        <v>45</v>
      </c>
      <c r="V4927" s="9">
        <f>IFERROR(VLOOKUP(Tabla1[[#This Row],[FECHA]],'RECAUDOS EXTERNOS'!A:D,3,FALSE),0)</f>
        <v>17843663</v>
      </c>
    </row>
    <row r="4928" spans="1:22" x14ac:dyDescent="0.25">
      <c r="A4928" s="1">
        <v>42487</v>
      </c>
      <c r="B4928" s="3" t="s">
        <v>3</v>
      </c>
      <c r="C4928" s="2">
        <v>42461</v>
      </c>
      <c r="D4928" s="5">
        <f>YEAR(Tabla1[[#This Row],[FECHA]])</f>
        <v>2016</v>
      </c>
      <c r="E4928" s="5">
        <f>IFERROR(VLOOKUP(Tabla1[[#This Row],[FECHA]],'COMPARENDOS TOTALES'!A:D,4,FALSE),0)</f>
        <v>70</v>
      </c>
      <c r="F4928" s="9">
        <f>IFERROR(VLOOKUP(Tabla1[[#This Row],[FECHA]],'COMPARENDOS TOTALES'!A:D,3,FALSE),0)</f>
        <v>27578160</v>
      </c>
      <c r="G4928" s="5">
        <f>IFERROR(VLOOKUP(Tabla1[[#This Row],[FECHA]],EXONERACIONES!A:D,4,FALSE),0)</f>
        <v>0</v>
      </c>
      <c r="H4928" s="9">
        <f>IFERROR(VLOOKUP(Tabla1[[#This Row],[FECHA]],EXONERACIONES!A:D,3,FALSE),0)</f>
        <v>0</v>
      </c>
      <c r="I4928" s="5">
        <f>IFERROR(VLOOKUP(Tabla1[[#This Row],[FECHA]],'SIMIT CON RES'!A:D,4,FALSE),0)</f>
        <v>0</v>
      </c>
      <c r="J4928" s="9">
        <f>IFERROR(VLOOKUP(Tabla1[[#This Row],[FECHA]],'SIMIT CON RES'!A:D,3,FALSE),0)</f>
        <v>0</v>
      </c>
      <c r="K4928">
        <f>IFERROR(VLOOKUP(Tabla1[[#This Row],[FECHA]],'SIMIT SIN RES'!A:D,4,FALSE),0)</f>
        <v>70</v>
      </c>
      <c r="L4928" s="9">
        <f>IFERROR(VLOOKUP(Tabla1[[#This Row],[FECHA]],'SIMIT SIN RES'!A:D,3,FALSE),0)</f>
        <v>27578160</v>
      </c>
      <c r="M4928" s="5">
        <f>IFERROR(VLOOKUP(Tabla1[[#This Row],[FECHA]],'RECAUDOS DE COMPARENDOS'!A:D,4,FALSE),0)</f>
        <v>0</v>
      </c>
      <c r="N4928" s="9">
        <f>IFERROR(VLOOKUP(Tabla1[[#This Row],[FECHA]],'RECAUDOS DE COMPARENDOS'!A:D,3,FALSE),0)</f>
        <v>0</v>
      </c>
      <c r="O4928" s="5">
        <f>IFERROR(VLOOKUP(Tabla1[[#This Row],[FECHA]],'RECAUDOS DE RESOLUCIONES'!A:D,4,FALSE),0)</f>
        <v>0</v>
      </c>
      <c r="P4928" s="9">
        <f>IFERROR(VLOOKUP(Tabla1[[#This Row],[FECHA]],'RECAUDOS DE RESOLUCIONES'!A:D,3,FALSE),0)</f>
        <v>0</v>
      </c>
      <c r="Q492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92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928" s="11">
        <f>IFERROR(VLOOKUP(Tabla1[[#This Row],[FECHA]],'RECAUDOS LOCALES'!A:D,4,FALSE),0)</f>
        <v>2</v>
      </c>
      <c r="T4928" s="9">
        <f>IFERROR(VLOOKUP(Tabla1[[#This Row],[FECHA]],'RECAUDOS LOCALES'!A:D,3,FALSE),0)</f>
        <v>286746</v>
      </c>
      <c r="U4928" s="11">
        <f>IFERROR(VLOOKUP(Tabla1[[#This Row],[FECHA]],'RECAUDOS EXTERNOS'!A:D,4,FALSE),0)</f>
        <v>47</v>
      </c>
      <c r="V4928" s="9">
        <f>IFERROR(VLOOKUP(Tabla1[[#This Row],[FECHA]],'RECAUDOS EXTERNOS'!A:D,3,FALSE),0)</f>
        <v>17376629</v>
      </c>
    </row>
    <row r="4929" spans="1:22" x14ac:dyDescent="0.25">
      <c r="A4929" s="1">
        <v>42488</v>
      </c>
      <c r="B4929" s="3" t="s">
        <v>6</v>
      </c>
      <c r="C4929" s="2">
        <v>42461</v>
      </c>
      <c r="D4929" s="5">
        <f>YEAR(Tabla1[[#This Row],[FECHA]])</f>
        <v>2016</v>
      </c>
      <c r="E4929" s="5">
        <f>IFERROR(VLOOKUP(Tabla1[[#This Row],[FECHA]],'COMPARENDOS TOTALES'!A:D,4,FALSE),0)</f>
        <v>74</v>
      </c>
      <c r="F4929" s="9">
        <f>IFERROR(VLOOKUP(Tabla1[[#This Row],[FECHA]],'COMPARENDOS TOTALES'!A:D,3,FALSE),0)</f>
        <v>39353460</v>
      </c>
      <c r="G4929" s="5">
        <f>IFERROR(VLOOKUP(Tabla1[[#This Row],[FECHA]],EXONERACIONES!A:D,4,FALSE),0)</f>
        <v>0</v>
      </c>
      <c r="H4929" s="9">
        <f>IFERROR(VLOOKUP(Tabla1[[#This Row],[FECHA]],EXONERACIONES!A:D,3,FALSE),0)</f>
        <v>0</v>
      </c>
      <c r="I4929" s="5">
        <f>IFERROR(VLOOKUP(Tabla1[[#This Row],[FECHA]],'SIMIT CON RES'!A:D,4,FALSE),0)</f>
        <v>0</v>
      </c>
      <c r="J4929" s="9">
        <f>IFERROR(VLOOKUP(Tabla1[[#This Row],[FECHA]],'SIMIT CON RES'!A:D,3,FALSE),0)</f>
        <v>0</v>
      </c>
      <c r="K4929">
        <f>IFERROR(VLOOKUP(Tabla1[[#This Row],[FECHA]],'SIMIT SIN RES'!A:D,4,FALSE),0)</f>
        <v>68</v>
      </c>
      <c r="L4929" s="9">
        <f>IFERROR(VLOOKUP(Tabla1[[#This Row],[FECHA]],'SIMIT SIN RES'!A:D,3,FALSE),0)</f>
        <v>36035463</v>
      </c>
      <c r="M4929" s="5">
        <f>IFERROR(VLOOKUP(Tabla1[[#This Row],[FECHA]],'RECAUDOS DE COMPARENDOS'!A:D,4,FALSE),0)</f>
        <v>0</v>
      </c>
      <c r="N4929" s="9">
        <f>IFERROR(VLOOKUP(Tabla1[[#This Row],[FECHA]],'RECAUDOS DE COMPARENDOS'!A:D,3,FALSE),0)</f>
        <v>0</v>
      </c>
      <c r="O4929" s="5">
        <f>IFERROR(VLOOKUP(Tabla1[[#This Row],[FECHA]],'RECAUDOS DE RESOLUCIONES'!A:D,4,FALSE),0)</f>
        <v>0</v>
      </c>
      <c r="P4929" s="9">
        <f>IFERROR(VLOOKUP(Tabla1[[#This Row],[FECHA]],'RECAUDOS DE RESOLUCIONES'!A:D,3,FALSE),0)</f>
        <v>0</v>
      </c>
      <c r="Q492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6</v>
      </c>
      <c r="R4929" s="9">
        <f>Tabla1[V. COMPARENDOS]-(Tabla1[V. EXONERACIONES]+Tabla1[[#This Row],[V. SIMIT CON RESOLUCION]]+Tabla1[[#This Row],[V. SIMIT SIN RESOLUCION]]+Tabla1[[#This Row],[V. RECAUDOS COMPARENDOS]]+Tabla1[[#This Row],[V. RECAUDOS RESOLUCIONES]])</f>
        <v>3317997</v>
      </c>
      <c r="S4929" s="11">
        <f>IFERROR(VLOOKUP(Tabla1[[#This Row],[FECHA]],'RECAUDOS LOCALES'!A:D,4,FALSE),0)</f>
        <v>0</v>
      </c>
      <c r="T4929" s="9">
        <f>IFERROR(VLOOKUP(Tabla1[[#This Row],[FECHA]],'RECAUDOS LOCALES'!A:D,3,FALSE),0)</f>
        <v>0</v>
      </c>
      <c r="U4929" s="11">
        <f>IFERROR(VLOOKUP(Tabla1[[#This Row],[FECHA]],'RECAUDOS EXTERNOS'!A:D,4,FALSE),0)</f>
        <v>67</v>
      </c>
      <c r="V4929" s="9">
        <f>IFERROR(VLOOKUP(Tabla1[[#This Row],[FECHA]],'RECAUDOS EXTERNOS'!A:D,3,FALSE),0)</f>
        <v>26208836</v>
      </c>
    </row>
    <row r="4930" spans="1:22" x14ac:dyDescent="0.25">
      <c r="A4930" s="1">
        <v>42489</v>
      </c>
      <c r="B4930" s="3" t="s">
        <v>0</v>
      </c>
      <c r="C4930" s="2">
        <v>42461</v>
      </c>
      <c r="D4930" s="5">
        <f>YEAR(Tabla1[[#This Row],[FECHA]])</f>
        <v>2016</v>
      </c>
      <c r="E4930" s="5">
        <f>IFERROR(VLOOKUP(Tabla1[[#This Row],[FECHA]],'COMPARENDOS TOTALES'!A:D,4,FALSE),0)</f>
        <v>19</v>
      </c>
      <c r="F4930" s="9">
        <f>IFERROR(VLOOKUP(Tabla1[[#This Row],[FECHA]],'COMPARENDOS TOTALES'!A:D,3,FALSE),0)</f>
        <v>16202181</v>
      </c>
      <c r="G4930" s="5">
        <f>IFERROR(VLOOKUP(Tabla1[[#This Row],[FECHA]],EXONERACIONES!A:D,4,FALSE),0)</f>
        <v>0</v>
      </c>
      <c r="H4930" s="9">
        <f>IFERROR(VLOOKUP(Tabla1[[#This Row],[FECHA]],EXONERACIONES!A:D,3,FALSE),0)</f>
        <v>0</v>
      </c>
      <c r="I4930" s="5">
        <f>IFERROR(VLOOKUP(Tabla1[[#This Row],[FECHA]],'SIMIT CON RES'!A:D,4,FALSE),0)</f>
        <v>0</v>
      </c>
      <c r="J4930" s="9">
        <f>IFERROR(VLOOKUP(Tabla1[[#This Row],[FECHA]],'SIMIT CON RES'!A:D,3,FALSE),0)</f>
        <v>0</v>
      </c>
      <c r="K4930">
        <f>IFERROR(VLOOKUP(Tabla1[[#This Row],[FECHA]],'SIMIT SIN RES'!A:D,4,FALSE),0)</f>
        <v>19</v>
      </c>
      <c r="L4930" s="9">
        <f>IFERROR(VLOOKUP(Tabla1[[#This Row],[FECHA]],'SIMIT SIN RES'!A:D,3,FALSE),0)</f>
        <v>16202181</v>
      </c>
      <c r="M4930" s="5">
        <f>IFERROR(VLOOKUP(Tabla1[[#This Row],[FECHA]],'RECAUDOS DE COMPARENDOS'!A:D,4,FALSE),0)</f>
        <v>0</v>
      </c>
      <c r="N4930" s="9">
        <f>IFERROR(VLOOKUP(Tabla1[[#This Row],[FECHA]],'RECAUDOS DE COMPARENDOS'!A:D,3,FALSE),0)</f>
        <v>0</v>
      </c>
      <c r="O4930" s="5">
        <f>IFERROR(VLOOKUP(Tabla1[[#This Row],[FECHA]],'RECAUDOS DE RESOLUCIONES'!A:D,4,FALSE),0)</f>
        <v>0</v>
      </c>
      <c r="P4930" s="9">
        <f>IFERROR(VLOOKUP(Tabla1[[#This Row],[FECHA]],'RECAUDOS DE RESOLUCIONES'!A:D,3,FALSE),0)</f>
        <v>0</v>
      </c>
      <c r="Q493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93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930" s="11">
        <f>IFERROR(VLOOKUP(Tabla1[[#This Row],[FECHA]],'RECAUDOS LOCALES'!A:D,4,FALSE),0)</f>
        <v>0</v>
      </c>
      <c r="T4930" s="9">
        <f>IFERROR(VLOOKUP(Tabla1[[#This Row],[FECHA]],'RECAUDOS LOCALES'!A:D,3,FALSE),0)</f>
        <v>0</v>
      </c>
      <c r="U4930" s="11">
        <f>IFERROR(VLOOKUP(Tabla1[[#This Row],[FECHA]],'RECAUDOS EXTERNOS'!A:D,4,FALSE),0)</f>
        <v>50</v>
      </c>
      <c r="V4930" s="9">
        <f>IFERROR(VLOOKUP(Tabla1[[#This Row],[FECHA]],'RECAUDOS EXTERNOS'!A:D,3,FALSE),0)</f>
        <v>16009341</v>
      </c>
    </row>
    <row r="4931" spans="1:22" x14ac:dyDescent="0.25">
      <c r="A4931" s="1">
        <v>42490</v>
      </c>
      <c r="B4931" s="3" t="s">
        <v>5</v>
      </c>
      <c r="C4931" s="2">
        <v>42461</v>
      </c>
      <c r="D4931" s="5">
        <f>YEAR(Tabla1[[#This Row],[FECHA]])</f>
        <v>2016</v>
      </c>
      <c r="E4931" s="5">
        <f>IFERROR(VLOOKUP(Tabla1[[#This Row],[FECHA]],'COMPARENDOS TOTALES'!A:D,4,FALSE),0)</f>
        <v>9</v>
      </c>
      <c r="F4931" s="9">
        <f>IFERROR(VLOOKUP(Tabla1[[#This Row],[FECHA]],'COMPARENDOS TOTALES'!A:D,3,FALSE),0)</f>
        <v>44125356</v>
      </c>
      <c r="G4931" s="5">
        <f>IFERROR(VLOOKUP(Tabla1[[#This Row],[FECHA]],EXONERACIONES!A:D,4,FALSE),0)</f>
        <v>0</v>
      </c>
      <c r="H4931" s="9">
        <f>IFERROR(VLOOKUP(Tabla1[[#This Row],[FECHA]],EXONERACIONES!A:D,3,FALSE),0)</f>
        <v>0</v>
      </c>
      <c r="I4931" s="5">
        <f>IFERROR(VLOOKUP(Tabla1[[#This Row],[FECHA]],'SIMIT CON RES'!A:D,4,FALSE),0)</f>
        <v>0</v>
      </c>
      <c r="J4931" s="9">
        <f>IFERROR(VLOOKUP(Tabla1[[#This Row],[FECHA]],'SIMIT CON RES'!A:D,3,FALSE),0)</f>
        <v>0</v>
      </c>
      <c r="K4931">
        <f>IFERROR(VLOOKUP(Tabla1[[#This Row],[FECHA]],'SIMIT SIN RES'!A:D,4,FALSE),0)</f>
        <v>9</v>
      </c>
      <c r="L4931" s="9">
        <f>IFERROR(VLOOKUP(Tabla1[[#This Row],[FECHA]],'SIMIT SIN RES'!A:D,3,FALSE),0)</f>
        <v>44125356</v>
      </c>
      <c r="M4931" s="5">
        <f>IFERROR(VLOOKUP(Tabla1[[#This Row],[FECHA]],'RECAUDOS DE COMPARENDOS'!A:D,4,FALSE),0)</f>
        <v>0</v>
      </c>
      <c r="N4931" s="9">
        <f>IFERROR(VLOOKUP(Tabla1[[#This Row],[FECHA]],'RECAUDOS DE COMPARENDOS'!A:D,3,FALSE),0)</f>
        <v>0</v>
      </c>
      <c r="O4931" s="5">
        <f>IFERROR(VLOOKUP(Tabla1[[#This Row],[FECHA]],'RECAUDOS DE RESOLUCIONES'!A:D,4,FALSE),0)</f>
        <v>0</v>
      </c>
      <c r="P4931" s="9">
        <f>IFERROR(VLOOKUP(Tabla1[[#This Row],[FECHA]],'RECAUDOS DE RESOLUCIONES'!A:D,3,FALSE),0)</f>
        <v>0</v>
      </c>
      <c r="Q493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93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931" s="11">
        <f>IFERROR(VLOOKUP(Tabla1[[#This Row],[FECHA]],'RECAUDOS LOCALES'!A:D,4,FALSE),0)</f>
        <v>0</v>
      </c>
      <c r="T4931" s="9">
        <f>IFERROR(VLOOKUP(Tabla1[[#This Row],[FECHA]],'RECAUDOS LOCALES'!A:D,3,FALSE),0)</f>
        <v>0</v>
      </c>
      <c r="U4931" s="11">
        <f>IFERROR(VLOOKUP(Tabla1[[#This Row],[FECHA]],'RECAUDOS EXTERNOS'!A:D,4,FALSE),0)</f>
        <v>0</v>
      </c>
      <c r="V4931" s="9">
        <f>IFERROR(VLOOKUP(Tabla1[[#This Row],[FECHA]],'RECAUDOS EXTERNOS'!A:D,3,FALSE),0)</f>
        <v>0</v>
      </c>
    </row>
    <row r="4932" spans="1:22" x14ac:dyDescent="0.25">
      <c r="A4932" s="1">
        <v>42491</v>
      </c>
      <c r="B4932" s="3" t="s">
        <v>4</v>
      </c>
      <c r="C4932" s="2">
        <v>42491</v>
      </c>
      <c r="D4932" s="5">
        <f>YEAR(Tabla1[[#This Row],[FECHA]])</f>
        <v>2016</v>
      </c>
      <c r="E4932" s="5">
        <f>IFERROR(VLOOKUP(Tabla1[[#This Row],[FECHA]],'COMPARENDOS TOTALES'!A:D,4,FALSE),0)</f>
        <v>8</v>
      </c>
      <c r="F4932" s="9">
        <f>IFERROR(VLOOKUP(Tabla1[[#This Row],[FECHA]],'COMPARENDOS TOTALES'!A:D,3,FALSE),0)</f>
        <v>3102543</v>
      </c>
      <c r="G4932" s="5">
        <f>IFERROR(VLOOKUP(Tabla1[[#This Row],[FECHA]],EXONERACIONES!A:D,4,FALSE),0)</f>
        <v>0</v>
      </c>
      <c r="H4932" s="9">
        <f>IFERROR(VLOOKUP(Tabla1[[#This Row],[FECHA]],EXONERACIONES!A:D,3,FALSE),0)</f>
        <v>0</v>
      </c>
      <c r="I4932" s="5">
        <f>IFERROR(VLOOKUP(Tabla1[[#This Row],[FECHA]],'SIMIT CON RES'!A:D,4,FALSE),0)</f>
        <v>0</v>
      </c>
      <c r="J4932" s="9">
        <f>IFERROR(VLOOKUP(Tabla1[[#This Row],[FECHA]],'SIMIT CON RES'!A:D,3,FALSE),0)</f>
        <v>0</v>
      </c>
      <c r="K4932">
        <f>IFERROR(VLOOKUP(Tabla1[[#This Row],[FECHA]],'SIMIT SIN RES'!A:D,4,FALSE),0)</f>
        <v>8</v>
      </c>
      <c r="L4932" s="9">
        <f>IFERROR(VLOOKUP(Tabla1[[#This Row],[FECHA]],'SIMIT SIN RES'!A:D,3,FALSE),0)</f>
        <v>3102543</v>
      </c>
      <c r="M4932" s="5">
        <f>IFERROR(VLOOKUP(Tabla1[[#This Row],[FECHA]],'RECAUDOS DE COMPARENDOS'!A:D,4,FALSE),0)</f>
        <v>0</v>
      </c>
      <c r="N4932" s="9">
        <f>IFERROR(VLOOKUP(Tabla1[[#This Row],[FECHA]],'RECAUDOS DE COMPARENDOS'!A:D,3,FALSE),0)</f>
        <v>0</v>
      </c>
      <c r="O4932" s="5">
        <f>IFERROR(VLOOKUP(Tabla1[[#This Row],[FECHA]],'RECAUDOS DE RESOLUCIONES'!A:D,4,FALSE),0)</f>
        <v>0</v>
      </c>
      <c r="P4932" s="9">
        <f>IFERROR(VLOOKUP(Tabla1[[#This Row],[FECHA]],'RECAUDOS DE RESOLUCIONES'!A:D,3,FALSE),0)</f>
        <v>0</v>
      </c>
      <c r="Q4932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932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932" s="11">
        <f>IFERROR(VLOOKUP(Tabla1[[#This Row],[FECHA]],'RECAUDOS LOCALES'!A:D,4,FALSE),0)</f>
        <v>0</v>
      </c>
      <c r="T4932" s="9">
        <f>IFERROR(VLOOKUP(Tabla1[[#This Row],[FECHA]],'RECAUDOS LOCALES'!A:D,3,FALSE),0)</f>
        <v>0</v>
      </c>
      <c r="U4932" s="11">
        <f>IFERROR(VLOOKUP(Tabla1[[#This Row],[FECHA]],'RECAUDOS EXTERNOS'!A:D,4,FALSE),0)</f>
        <v>0</v>
      </c>
      <c r="V4932" s="9">
        <f>IFERROR(VLOOKUP(Tabla1[[#This Row],[FECHA]],'RECAUDOS EXTERNOS'!A:D,3,FALSE),0)</f>
        <v>0</v>
      </c>
    </row>
    <row r="4933" spans="1:22" x14ac:dyDescent="0.25">
      <c r="A4933" s="1">
        <v>42492</v>
      </c>
      <c r="B4933" s="3" t="s">
        <v>1</v>
      </c>
      <c r="C4933" s="2">
        <v>42491</v>
      </c>
      <c r="D4933" s="5">
        <f>YEAR(Tabla1[[#This Row],[FECHA]])</f>
        <v>2016</v>
      </c>
      <c r="E4933" s="5">
        <f>IFERROR(VLOOKUP(Tabla1[[#This Row],[FECHA]],'COMPARENDOS TOTALES'!A:D,4,FALSE),0)</f>
        <v>7</v>
      </c>
      <c r="F4933" s="9">
        <f>IFERROR(VLOOKUP(Tabla1[[#This Row],[FECHA]],'COMPARENDOS TOTALES'!A:D,3,FALSE),0)</f>
        <v>2413089</v>
      </c>
      <c r="G4933" s="5">
        <f>IFERROR(VLOOKUP(Tabla1[[#This Row],[FECHA]],EXONERACIONES!A:D,4,FALSE),0)</f>
        <v>0</v>
      </c>
      <c r="H4933" s="9">
        <f>IFERROR(VLOOKUP(Tabla1[[#This Row],[FECHA]],EXONERACIONES!A:D,3,FALSE),0)</f>
        <v>0</v>
      </c>
      <c r="I4933" s="5">
        <f>IFERROR(VLOOKUP(Tabla1[[#This Row],[FECHA]],'SIMIT CON RES'!A:D,4,FALSE),0)</f>
        <v>0</v>
      </c>
      <c r="J4933" s="9">
        <f>IFERROR(VLOOKUP(Tabla1[[#This Row],[FECHA]],'SIMIT CON RES'!A:D,3,FALSE),0)</f>
        <v>0</v>
      </c>
      <c r="K4933">
        <f>IFERROR(VLOOKUP(Tabla1[[#This Row],[FECHA]],'SIMIT SIN RES'!A:D,4,FALSE),0)</f>
        <v>7</v>
      </c>
      <c r="L4933" s="9">
        <f>IFERROR(VLOOKUP(Tabla1[[#This Row],[FECHA]],'SIMIT SIN RES'!A:D,3,FALSE),0)</f>
        <v>2413089</v>
      </c>
      <c r="M4933" s="5">
        <f>IFERROR(VLOOKUP(Tabla1[[#This Row],[FECHA]],'RECAUDOS DE COMPARENDOS'!A:D,4,FALSE),0)</f>
        <v>0</v>
      </c>
      <c r="N4933" s="9">
        <f>IFERROR(VLOOKUP(Tabla1[[#This Row],[FECHA]],'RECAUDOS DE COMPARENDOS'!A:D,3,FALSE),0)</f>
        <v>0</v>
      </c>
      <c r="O4933" s="5">
        <f>IFERROR(VLOOKUP(Tabla1[[#This Row],[FECHA]],'RECAUDOS DE RESOLUCIONES'!A:D,4,FALSE),0)</f>
        <v>0</v>
      </c>
      <c r="P4933" s="9">
        <f>IFERROR(VLOOKUP(Tabla1[[#This Row],[FECHA]],'RECAUDOS DE RESOLUCIONES'!A:D,3,FALSE),0)</f>
        <v>0</v>
      </c>
      <c r="Q4933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933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933" s="11">
        <f>IFERROR(VLOOKUP(Tabla1[[#This Row],[FECHA]],'RECAUDOS LOCALES'!A:D,4,FALSE),0)</f>
        <v>0</v>
      </c>
      <c r="T4933" s="9">
        <f>IFERROR(VLOOKUP(Tabla1[[#This Row],[FECHA]],'RECAUDOS LOCALES'!A:D,3,FALSE),0)</f>
        <v>0</v>
      </c>
      <c r="U4933" s="11">
        <f>IFERROR(VLOOKUP(Tabla1[[#This Row],[FECHA]],'RECAUDOS EXTERNOS'!A:D,4,FALSE),0)</f>
        <v>56</v>
      </c>
      <c r="V4933" s="9">
        <f>IFERROR(VLOOKUP(Tabla1[[#This Row],[FECHA]],'RECAUDOS EXTERNOS'!A:D,3,FALSE),0)</f>
        <v>19881574</v>
      </c>
    </row>
    <row r="4934" spans="1:22" x14ac:dyDescent="0.25">
      <c r="A4934" s="1">
        <v>42493</v>
      </c>
      <c r="B4934" s="3" t="s">
        <v>2</v>
      </c>
      <c r="C4934" s="2">
        <v>42491</v>
      </c>
      <c r="D4934" s="5">
        <f>YEAR(Tabla1[[#This Row],[FECHA]])</f>
        <v>2016</v>
      </c>
      <c r="E4934" s="5">
        <f>IFERROR(VLOOKUP(Tabla1[[#This Row],[FECHA]],'COMPARENDOS TOTALES'!A:D,4,FALSE),0)</f>
        <v>0</v>
      </c>
      <c r="F4934" s="9">
        <f>IFERROR(VLOOKUP(Tabla1[[#This Row],[FECHA]],'COMPARENDOS TOTALES'!A:D,3,FALSE),0)</f>
        <v>0</v>
      </c>
      <c r="G4934" s="5">
        <f>IFERROR(VLOOKUP(Tabla1[[#This Row],[FECHA]],EXONERACIONES!A:D,4,FALSE),0)</f>
        <v>0</v>
      </c>
      <c r="H4934" s="9">
        <f>IFERROR(VLOOKUP(Tabla1[[#This Row],[FECHA]],EXONERACIONES!A:D,3,FALSE),0)</f>
        <v>0</v>
      </c>
      <c r="I4934" s="5">
        <f>IFERROR(VLOOKUP(Tabla1[[#This Row],[FECHA]],'SIMIT CON RES'!A:D,4,FALSE),0)</f>
        <v>0</v>
      </c>
      <c r="J4934" s="9">
        <f>IFERROR(VLOOKUP(Tabla1[[#This Row],[FECHA]],'SIMIT CON RES'!A:D,3,FALSE),0)</f>
        <v>0</v>
      </c>
      <c r="K4934">
        <f>IFERROR(VLOOKUP(Tabla1[[#This Row],[FECHA]],'SIMIT SIN RES'!A:D,4,FALSE),0)</f>
        <v>0</v>
      </c>
      <c r="L4934" s="9">
        <f>IFERROR(VLOOKUP(Tabla1[[#This Row],[FECHA]],'SIMIT SIN RES'!A:D,3,FALSE),0)</f>
        <v>0</v>
      </c>
      <c r="M4934" s="5">
        <f>IFERROR(VLOOKUP(Tabla1[[#This Row],[FECHA]],'RECAUDOS DE COMPARENDOS'!A:D,4,FALSE),0)</f>
        <v>0</v>
      </c>
      <c r="N4934" s="9">
        <f>IFERROR(VLOOKUP(Tabla1[[#This Row],[FECHA]],'RECAUDOS DE COMPARENDOS'!A:D,3,FALSE),0)</f>
        <v>0</v>
      </c>
      <c r="O4934" s="5">
        <f>IFERROR(VLOOKUP(Tabla1[[#This Row],[FECHA]],'RECAUDOS DE RESOLUCIONES'!A:D,4,FALSE),0)</f>
        <v>0</v>
      </c>
      <c r="P4934" s="9">
        <f>IFERROR(VLOOKUP(Tabla1[[#This Row],[FECHA]],'RECAUDOS DE RESOLUCIONES'!A:D,3,FALSE),0)</f>
        <v>0</v>
      </c>
      <c r="Q4934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934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934" s="11">
        <f>IFERROR(VLOOKUP(Tabla1[[#This Row],[FECHA]],'RECAUDOS LOCALES'!A:D,4,FALSE),0)</f>
        <v>3</v>
      </c>
      <c r="T4934" s="9">
        <f>IFERROR(VLOOKUP(Tabla1[[#This Row],[FECHA]],'RECAUDOS LOCALES'!A:D,3,FALSE),0)</f>
        <v>748842</v>
      </c>
      <c r="U4934" s="11">
        <f>IFERROR(VLOOKUP(Tabla1[[#This Row],[FECHA]],'RECAUDOS EXTERNOS'!A:D,4,FALSE),0)</f>
        <v>38</v>
      </c>
      <c r="V4934" s="9">
        <f>IFERROR(VLOOKUP(Tabla1[[#This Row],[FECHA]],'RECAUDOS EXTERNOS'!A:D,3,FALSE),0)</f>
        <v>13760574</v>
      </c>
    </row>
    <row r="4935" spans="1:22" x14ac:dyDescent="0.25">
      <c r="A4935" s="1">
        <v>42494</v>
      </c>
      <c r="B4935" s="3" t="s">
        <v>3</v>
      </c>
      <c r="C4935" s="2">
        <v>42491</v>
      </c>
      <c r="D4935" s="5">
        <f>YEAR(Tabla1[[#This Row],[FECHA]])</f>
        <v>2016</v>
      </c>
      <c r="E4935" s="5">
        <f>IFERROR(VLOOKUP(Tabla1[[#This Row],[FECHA]],'COMPARENDOS TOTALES'!A:D,4,FALSE),0)</f>
        <v>1</v>
      </c>
      <c r="F4935" s="9">
        <f>IFERROR(VLOOKUP(Tabla1[[#This Row],[FECHA]],'COMPARENDOS TOTALES'!A:D,3,FALSE),0)</f>
        <v>0</v>
      </c>
      <c r="G4935" s="5">
        <f>IFERROR(VLOOKUP(Tabla1[[#This Row],[FECHA]],EXONERACIONES!A:D,4,FALSE),0)</f>
        <v>0</v>
      </c>
      <c r="H4935" s="9">
        <f>IFERROR(VLOOKUP(Tabla1[[#This Row],[FECHA]],EXONERACIONES!A:D,3,FALSE),0)</f>
        <v>0</v>
      </c>
      <c r="I4935" s="5">
        <f>IFERROR(VLOOKUP(Tabla1[[#This Row],[FECHA]],'SIMIT CON RES'!A:D,4,FALSE),0)</f>
        <v>0</v>
      </c>
      <c r="J4935" s="9">
        <f>IFERROR(VLOOKUP(Tabla1[[#This Row],[FECHA]],'SIMIT CON RES'!A:D,3,FALSE),0)</f>
        <v>0</v>
      </c>
      <c r="K4935">
        <f>IFERROR(VLOOKUP(Tabla1[[#This Row],[FECHA]],'SIMIT SIN RES'!A:D,4,FALSE),0)</f>
        <v>1</v>
      </c>
      <c r="L4935" s="9">
        <f>IFERROR(VLOOKUP(Tabla1[[#This Row],[FECHA]],'SIMIT SIN RES'!A:D,3,FALSE),0)</f>
        <v>0</v>
      </c>
      <c r="M4935" s="5">
        <f>IFERROR(VLOOKUP(Tabla1[[#This Row],[FECHA]],'RECAUDOS DE COMPARENDOS'!A:D,4,FALSE),0)</f>
        <v>0</v>
      </c>
      <c r="N4935" s="9">
        <f>IFERROR(VLOOKUP(Tabla1[[#This Row],[FECHA]],'RECAUDOS DE COMPARENDOS'!A:D,3,FALSE),0)</f>
        <v>0</v>
      </c>
      <c r="O4935" s="5">
        <f>IFERROR(VLOOKUP(Tabla1[[#This Row],[FECHA]],'RECAUDOS DE RESOLUCIONES'!A:D,4,FALSE),0)</f>
        <v>0</v>
      </c>
      <c r="P4935" s="9">
        <f>IFERROR(VLOOKUP(Tabla1[[#This Row],[FECHA]],'RECAUDOS DE RESOLUCIONES'!A:D,3,FALSE),0)</f>
        <v>0</v>
      </c>
      <c r="Q4935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935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935" s="11">
        <f>IFERROR(VLOOKUP(Tabla1[[#This Row],[FECHA]],'RECAUDOS LOCALES'!A:D,4,FALSE),0)</f>
        <v>1</v>
      </c>
      <c r="T4935" s="9">
        <f>IFERROR(VLOOKUP(Tabla1[[#This Row],[FECHA]],'RECAUDOS LOCALES'!A:D,3,FALSE),0)</f>
        <v>230023</v>
      </c>
      <c r="U4935" s="11">
        <f>IFERROR(VLOOKUP(Tabla1[[#This Row],[FECHA]],'RECAUDOS EXTERNOS'!A:D,4,FALSE),0)</f>
        <v>33</v>
      </c>
      <c r="V4935" s="9">
        <f>IFERROR(VLOOKUP(Tabla1[[#This Row],[FECHA]],'RECAUDOS EXTERNOS'!A:D,3,FALSE),0)</f>
        <v>10816225</v>
      </c>
    </row>
    <row r="4936" spans="1:22" x14ac:dyDescent="0.25">
      <c r="A4936" s="1">
        <v>42495</v>
      </c>
      <c r="B4936" s="3" t="s">
        <v>6</v>
      </c>
      <c r="C4936" s="2">
        <v>42491</v>
      </c>
      <c r="D4936" s="5">
        <f>YEAR(Tabla1[[#This Row],[FECHA]])</f>
        <v>2016</v>
      </c>
      <c r="E4936" s="5">
        <f>IFERROR(VLOOKUP(Tabla1[[#This Row],[FECHA]],'COMPARENDOS TOTALES'!A:D,4,FALSE),0)</f>
        <v>13</v>
      </c>
      <c r="F4936" s="9">
        <f>IFERROR(VLOOKUP(Tabla1[[#This Row],[FECHA]],'COMPARENDOS TOTALES'!A:D,3,FALSE),0)</f>
        <v>4481451</v>
      </c>
      <c r="G4936" s="5">
        <f>IFERROR(VLOOKUP(Tabla1[[#This Row],[FECHA]],EXONERACIONES!A:D,4,FALSE),0)</f>
        <v>0</v>
      </c>
      <c r="H4936" s="9">
        <f>IFERROR(VLOOKUP(Tabla1[[#This Row],[FECHA]],EXONERACIONES!A:D,3,FALSE),0)</f>
        <v>0</v>
      </c>
      <c r="I4936" s="5">
        <f>IFERROR(VLOOKUP(Tabla1[[#This Row],[FECHA]],'SIMIT CON RES'!A:D,4,FALSE),0)</f>
        <v>0</v>
      </c>
      <c r="J4936" s="9">
        <f>IFERROR(VLOOKUP(Tabla1[[#This Row],[FECHA]],'SIMIT CON RES'!A:D,3,FALSE),0)</f>
        <v>0</v>
      </c>
      <c r="K4936">
        <f>IFERROR(VLOOKUP(Tabla1[[#This Row],[FECHA]],'SIMIT SIN RES'!A:D,4,FALSE),0)</f>
        <v>13</v>
      </c>
      <c r="L4936" s="9">
        <f>IFERROR(VLOOKUP(Tabla1[[#This Row],[FECHA]],'SIMIT SIN RES'!A:D,3,FALSE),0)</f>
        <v>4481451</v>
      </c>
      <c r="M4936" s="5">
        <f>IFERROR(VLOOKUP(Tabla1[[#This Row],[FECHA]],'RECAUDOS DE COMPARENDOS'!A:D,4,FALSE),0)</f>
        <v>0</v>
      </c>
      <c r="N4936" s="9">
        <f>IFERROR(VLOOKUP(Tabla1[[#This Row],[FECHA]],'RECAUDOS DE COMPARENDOS'!A:D,3,FALSE),0)</f>
        <v>0</v>
      </c>
      <c r="O4936" s="5">
        <f>IFERROR(VLOOKUP(Tabla1[[#This Row],[FECHA]],'RECAUDOS DE RESOLUCIONES'!A:D,4,FALSE),0)</f>
        <v>0</v>
      </c>
      <c r="P4936" s="9">
        <f>IFERROR(VLOOKUP(Tabla1[[#This Row],[FECHA]],'RECAUDOS DE RESOLUCIONES'!A:D,3,FALSE),0)</f>
        <v>0</v>
      </c>
      <c r="Q4936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936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936" s="11">
        <f>IFERROR(VLOOKUP(Tabla1[[#This Row],[FECHA]],'RECAUDOS LOCALES'!A:D,4,FALSE),0)</f>
        <v>0</v>
      </c>
      <c r="T4936" s="9">
        <f>IFERROR(VLOOKUP(Tabla1[[#This Row],[FECHA]],'RECAUDOS LOCALES'!A:D,3,FALSE),0)</f>
        <v>0</v>
      </c>
      <c r="U4936" s="11">
        <f>IFERROR(VLOOKUP(Tabla1[[#This Row],[FECHA]],'RECAUDOS EXTERNOS'!A:D,4,FALSE),0)</f>
        <v>75</v>
      </c>
      <c r="V4936" s="9">
        <f>IFERROR(VLOOKUP(Tabla1[[#This Row],[FECHA]],'RECAUDOS EXTERNOS'!A:D,3,FALSE),0)</f>
        <v>25723231</v>
      </c>
    </row>
    <row r="4937" spans="1:22" x14ac:dyDescent="0.25">
      <c r="A4937" s="1">
        <v>42496</v>
      </c>
      <c r="B4937" s="3" t="s">
        <v>0</v>
      </c>
      <c r="C4937" s="2">
        <v>42491</v>
      </c>
      <c r="D4937" s="5">
        <f>YEAR(Tabla1[[#This Row],[FECHA]])</f>
        <v>2016</v>
      </c>
      <c r="E4937" s="5">
        <f>IFERROR(VLOOKUP(Tabla1[[#This Row],[FECHA]],'COMPARENDOS TOTALES'!A:D,4,FALSE),0)</f>
        <v>12</v>
      </c>
      <c r="F4937" s="9">
        <f>IFERROR(VLOOKUP(Tabla1[[#This Row],[FECHA]],'COMPARENDOS TOTALES'!A:D,3,FALSE),0)</f>
        <v>4320580</v>
      </c>
      <c r="G4937" s="5">
        <f>IFERROR(VLOOKUP(Tabla1[[#This Row],[FECHA]],EXONERACIONES!A:D,4,FALSE),0)</f>
        <v>0</v>
      </c>
      <c r="H4937" s="9">
        <f>IFERROR(VLOOKUP(Tabla1[[#This Row],[FECHA]],EXONERACIONES!A:D,3,FALSE),0)</f>
        <v>0</v>
      </c>
      <c r="I4937" s="5">
        <f>IFERROR(VLOOKUP(Tabla1[[#This Row],[FECHA]],'SIMIT CON RES'!A:D,4,FALSE),0)</f>
        <v>0</v>
      </c>
      <c r="J4937" s="9">
        <f>IFERROR(VLOOKUP(Tabla1[[#This Row],[FECHA]],'SIMIT CON RES'!A:D,3,FALSE),0)</f>
        <v>0</v>
      </c>
      <c r="K4937">
        <f>IFERROR(VLOOKUP(Tabla1[[#This Row],[FECHA]],'SIMIT SIN RES'!A:D,4,FALSE),0)</f>
        <v>12</v>
      </c>
      <c r="L4937" s="9">
        <f>IFERROR(VLOOKUP(Tabla1[[#This Row],[FECHA]],'SIMIT SIN RES'!A:D,3,FALSE),0)</f>
        <v>4320580</v>
      </c>
      <c r="M4937" s="5">
        <f>IFERROR(VLOOKUP(Tabla1[[#This Row],[FECHA]],'RECAUDOS DE COMPARENDOS'!A:D,4,FALSE),0)</f>
        <v>0</v>
      </c>
      <c r="N4937" s="9">
        <f>IFERROR(VLOOKUP(Tabla1[[#This Row],[FECHA]],'RECAUDOS DE COMPARENDOS'!A:D,3,FALSE),0)</f>
        <v>0</v>
      </c>
      <c r="O4937" s="5">
        <f>IFERROR(VLOOKUP(Tabla1[[#This Row],[FECHA]],'RECAUDOS DE RESOLUCIONES'!A:D,4,FALSE),0)</f>
        <v>0</v>
      </c>
      <c r="P4937" s="9">
        <f>IFERROR(VLOOKUP(Tabla1[[#This Row],[FECHA]],'RECAUDOS DE RESOLUCIONES'!A:D,3,FALSE),0)</f>
        <v>0</v>
      </c>
      <c r="Q4937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937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937" s="11">
        <f>IFERROR(VLOOKUP(Tabla1[[#This Row],[FECHA]],'RECAUDOS LOCALES'!A:D,4,FALSE),0)</f>
        <v>0</v>
      </c>
      <c r="T4937" s="9">
        <f>IFERROR(VLOOKUP(Tabla1[[#This Row],[FECHA]],'RECAUDOS LOCALES'!A:D,3,FALSE),0)</f>
        <v>0</v>
      </c>
      <c r="U4937" s="11">
        <f>IFERROR(VLOOKUP(Tabla1[[#This Row],[FECHA]],'RECAUDOS EXTERNOS'!A:D,4,FALSE),0)</f>
        <v>37</v>
      </c>
      <c r="V4937" s="9">
        <f>IFERROR(VLOOKUP(Tabla1[[#This Row],[FECHA]],'RECAUDOS EXTERNOS'!A:D,3,FALSE),0)</f>
        <v>10503060</v>
      </c>
    </row>
    <row r="4938" spans="1:22" x14ac:dyDescent="0.25">
      <c r="A4938" s="1">
        <v>42497</v>
      </c>
      <c r="B4938" s="3" t="s">
        <v>5</v>
      </c>
      <c r="C4938" s="2">
        <v>42491</v>
      </c>
      <c r="D4938" s="5">
        <f>YEAR(Tabla1[[#This Row],[FECHA]])</f>
        <v>2016</v>
      </c>
      <c r="E4938" s="5">
        <f>IFERROR(VLOOKUP(Tabla1[[#This Row],[FECHA]],'COMPARENDOS TOTALES'!A:D,4,FALSE),0)</f>
        <v>3</v>
      </c>
      <c r="F4938" s="9">
        <f>IFERROR(VLOOKUP(Tabla1[[#This Row],[FECHA]],'COMPARENDOS TOTALES'!A:D,3,FALSE),0)</f>
        <v>8962915</v>
      </c>
      <c r="G4938" s="5">
        <f>IFERROR(VLOOKUP(Tabla1[[#This Row],[FECHA]],EXONERACIONES!A:D,4,FALSE),0)</f>
        <v>0</v>
      </c>
      <c r="H4938" s="9">
        <f>IFERROR(VLOOKUP(Tabla1[[#This Row],[FECHA]],EXONERACIONES!A:D,3,FALSE),0)</f>
        <v>0</v>
      </c>
      <c r="I4938" s="5">
        <f>IFERROR(VLOOKUP(Tabla1[[#This Row],[FECHA]],'SIMIT CON RES'!A:D,4,FALSE),0)</f>
        <v>0</v>
      </c>
      <c r="J4938" s="9">
        <f>IFERROR(VLOOKUP(Tabla1[[#This Row],[FECHA]],'SIMIT CON RES'!A:D,3,FALSE),0)</f>
        <v>0</v>
      </c>
      <c r="K4938">
        <f>IFERROR(VLOOKUP(Tabla1[[#This Row],[FECHA]],'SIMIT SIN RES'!A:D,4,FALSE),0)</f>
        <v>3</v>
      </c>
      <c r="L4938" s="9">
        <f>IFERROR(VLOOKUP(Tabla1[[#This Row],[FECHA]],'SIMIT SIN RES'!A:D,3,FALSE),0)</f>
        <v>8962915</v>
      </c>
      <c r="M4938" s="5">
        <f>IFERROR(VLOOKUP(Tabla1[[#This Row],[FECHA]],'RECAUDOS DE COMPARENDOS'!A:D,4,FALSE),0)</f>
        <v>0</v>
      </c>
      <c r="N4938" s="9">
        <f>IFERROR(VLOOKUP(Tabla1[[#This Row],[FECHA]],'RECAUDOS DE COMPARENDOS'!A:D,3,FALSE),0)</f>
        <v>0</v>
      </c>
      <c r="O4938" s="5">
        <f>IFERROR(VLOOKUP(Tabla1[[#This Row],[FECHA]],'RECAUDOS DE RESOLUCIONES'!A:D,4,FALSE),0)</f>
        <v>0</v>
      </c>
      <c r="P4938" s="9">
        <f>IFERROR(VLOOKUP(Tabla1[[#This Row],[FECHA]],'RECAUDOS DE RESOLUCIONES'!A:D,3,FALSE),0)</f>
        <v>0</v>
      </c>
      <c r="Q4938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938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938" s="11">
        <f>IFERROR(VLOOKUP(Tabla1[[#This Row],[FECHA]],'RECAUDOS LOCALES'!A:D,4,FALSE),0)</f>
        <v>0</v>
      </c>
      <c r="T4938" s="9">
        <f>IFERROR(VLOOKUP(Tabla1[[#This Row],[FECHA]],'RECAUDOS LOCALES'!A:D,3,FALSE),0)</f>
        <v>0</v>
      </c>
      <c r="U4938" s="11">
        <f>IFERROR(VLOOKUP(Tabla1[[#This Row],[FECHA]],'RECAUDOS EXTERNOS'!A:D,4,FALSE),0)</f>
        <v>0</v>
      </c>
      <c r="V4938" s="9">
        <f>IFERROR(VLOOKUP(Tabla1[[#This Row],[FECHA]],'RECAUDOS EXTERNOS'!A:D,3,FALSE),0)</f>
        <v>0</v>
      </c>
    </row>
    <row r="4939" spans="1:22" x14ac:dyDescent="0.25">
      <c r="A4939" s="1">
        <v>42498</v>
      </c>
      <c r="B4939" s="3" t="s">
        <v>4</v>
      </c>
      <c r="C4939" s="2">
        <v>42491</v>
      </c>
      <c r="D4939" s="5">
        <f>YEAR(Tabla1[[#This Row],[FECHA]])</f>
        <v>2016</v>
      </c>
      <c r="E4939" s="5">
        <f>IFERROR(VLOOKUP(Tabla1[[#This Row],[FECHA]],'COMPARENDOS TOTALES'!A:D,4,FALSE),0)</f>
        <v>13</v>
      </c>
      <c r="F4939" s="9">
        <f>IFERROR(VLOOKUP(Tabla1[[#This Row],[FECHA]],'COMPARENDOS TOTALES'!A:D,3,FALSE),0)</f>
        <v>4481451</v>
      </c>
      <c r="G4939" s="5">
        <f>IFERROR(VLOOKUP(Tabla1[[#This Row],[FECHA]],EXONERACIONES!A:D,4,FALSE),0)</f>
        <v>0</v>
      </c>
      <c r="H4939" s="9">
        <f>IFERROR(VLOOKUP(Tabla1[[#This Row],[FECHA]],EXONERACIONES!A:D,3,FALSE),0)</f>
        <v>0</v>
      </c>
      <c r="I4939" s="5">
        <f>IFERROR(VLOOKUP(Tabla1[[#This Row],[FECHA]],'SIMIT CON RES'!A:D,4,FALSE),0)</f>
        <v>0</v>
      </c>
      <c r="J4939" s="9">
        <f>IFERROR(VLOOKUP(Tabla1[[#This Row],[FECHA]],'SIMIT CON RES'!A:D,3,FALSE),0)</f>
        <v>0</v>
      </c>
      <c r="K4939">
        <f>IFERROR(VLOOKUP(Tabla1[[#This Row],[FECHA]],'SIMIT SIN RES'!A:D,4,FALSE),0)</f>
        <v>13</v>
      </c>
      <c r="L4939" s="9">
        <f>IFERROR(VLOOKUP(Tabla1[[#This Row],[FECHA]],'SIMIT SIN RES'!A:D,3,FALSE),0)</f>
        <v>4481451</v>
      </c>
      <c r="M4939" s="5">
        <f>IFERROR(VLOOKUP(Tabla1[[#This Row],[FECHA]],'RECAUDOS DE COMPARENDOS'!A:D,4,FALSE),0)</f>
        <v>0</v>
      </c>
      <c r="N4939" s="9">
        <f>IFERROR(VLOOKUP(Tabla1[[#This Row],[FECHA]],'RECAUDOS DE COMPARENDOS'!A:D,3,FALSE),0)</f>
        <v>0</v>
      </c>
      <c r="O4939" s="5">
        <f>IFERROR(VLOOKUP(Tabla1[[#This Row],[FECHA]],'RECAUDOS DE RESOLUCIONES'!A:D,4,FALSE),0)</f>
        <v>0</v>
      </c>
      <c r="P4939" s="9">
        <f>IFERROR(VLOOKUP(Tabla1[[#This Row],[FECHA]],'RECAUDOS DE RESOLUCIONES'!A:D,3,FALSE),0)</f>
        <v>0</v>
      </c>
      <c r="Q4939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939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939" s="11">
        <f>IFERROR(VLOOKUP(Tabla1[[#This Row],[FECHA]],'RECAUDOS LOCALES'!A:D,4,FALSE),0)</f>
        <v>0</v>
      </c>
      <c r="T4939" s="9">
        <f>IFERROR(VLOOKUP(Tabla1[[#This Row],[FECHA]],'RECAUDOS LOCALES'!A:D,3,FALSE),0)</f>
        <v>0</v>
      </c>
      <c r="U4939" s="11">
        <f>IFERROR(VLOOKUP(Tabla1[[#This Row],[FECHA]],'RECAUDOS EXTERNOS'!A:D,4,FALSE),0)</f>
        <v>0</v>
      </c>
      <c r="V4939" s="9">
        <f>IFERROR(VLOOKUP(Tabla1[[#This Row],[FECHA]],'RECAUDOS EXTERNOS'!A:D,3,FALSE),0)</f>
        <v>0</v>
      </c>
    </row>
    <row r="4940" spans="1:22" x14ac:dyDescent="0.25">
      <c r="A4940" s="1">
        <v>42499</v>
      </c>
      <c r="B4940" s="3" t="s">
        <v>1</v>
      </c>
      <c r="C4940" s="2">
        <v>42491</v>
      </c>
      <c r="D4940" s="5">
        <f>YEAR(Tabla1[[#This Row],[FECHA]])</f>
        <v>2016</v>
      </c>
      <c r="E4940" s="5">
        <f>IFERROR(VLOOKUP(Tabla1[[#This Row],[FECHA]],'COMPARENDOS TOTALES'!A:D,4,FALSE),0)</f>
        <v>8</v>
      </c>
      <c r="F4940" s="9">
        <f>IFERROR(VLOOKUP(Tabla1[[#This Row],[FECHA]],'COMPARENDOS TOTALES'!A:D,3,FALSE),0)</f>
        <v>2757816</v>
      </c>
      <c r="G4940" s="5">
        <f>IFERROR(VLOOKUP(Tabla1[[#This Row],[FECHA]],EXONERACIONES!A:D,4,FALSE),0)</f>
        <v>0</v>
      </c>
      <c r="H4940" s="9">
        <f>IFERROR(VLOOKUP(Tabla1[[#This Row],[FECHA]],EXONERACIONES!A:D,3,FALSE),0)</f>
        <v>0</v>
      </c>
      <c r="I4940" s="5">
        <f>IFERROR(VLOOKUP(Tabla1[[#This Row],[FECHA]],'SIMIT CON RES'!A:D,4,FALSE),0)</f>
        <v>0</v>
      </c>
      <c r="J4940" s="9">
        <f>IFERROR(VLOOKUP(Tabla1[[#This Row],[FECHA]],'SIMIT CON RES'!A:D,3,FALSE),0)</f>
        <v>0</v>
      </c>
      <c r="K4940">
        <f>IFERROR(VLOOKUP(Tabla1[[#This Row],[FECHA]],'SIMIT SIN RES'!A:D,4,FALSE),0)</f>
        <v>8</v>
      </c>
      <c r="L4940" s="9">
        <f>IFERROR(VLOOKUP(Tabla1[[#This Row],[FECHA]],'SIMIT SIN RES'!A:D,3,FALSE),0)</f>
        <v>2757816</v>
      </c>
      <c r="M4940" s="5">
        <f>IFERROR(VLOOKUP(Tabla1[[#This Row],[FECHA]],'RECAUDOS DE COMPARENDOS'!A:D,4,FALSE),0)</f>
        <v>0</v>
      </c>
      <c r="N4940" s="9">
        <f>IFERROR(VLOOKUP(Tabla1[[#This Row],[FECHA]],'RECAUDOS DE COMPARENDOS'!A:D,3,FALSE),0)</f>
        <v>0</v>
      </c>
      <c r="O4940" s="5">
        <f>IFERROR(VLOOKUP(Tabla1[[#This Row],[FECHA]],'RECAUDOS DE RESOLUCIONES'!A:D,4,FALSE),0)</f>
        <v>0</v>
      </c>
      <c r="P4940" s="9">
        <f>IFERROR(VLOOKUP(Tabla1[[#This Row],[FECHA]],'RECAUDOS DE RESOLUCIONES'!A:D,3,FALSE),0)</f>
        <v>0</v>
      </c>
      <c r="Q4940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940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940" s="11">
        <f>IFERROR(VLOOKUP(Tabla1[[#This Row],[FECHA]],'RECAUDOS LOCALES'!A:D,4,FALSE),0)</f>
        <v>0</v>
      </c>
      <c r="T4940" s="9">
        <f>IFERROR(VLOOKUP(Tabla1[[#This Row],[FECHA]],'RECAUDOS LOCALES'!A:D,3,FALSE),0)</f>
        <v>0</v>
      </c>
      <c r="U4940" s="11">
        <f>IFERROR(VLOOKUP(Tabla1[[#This Row],[FECHA]],'RECAUDOS EXTERNOS'!A:D,4,FALSE),0)</f>
        <v>0</v>
      </c>
      <c r="V4940" s="9">
        <f>IFERROR(VLOOKUP(Tabla1[[#This Row],[FECHA]],'RECAUDOS EXTERNOS'!A:D,3,FALSE),0)</f>
        <v>0</v>
      </c>
    </row>
    <row r="4941" spans="1:22" x14ac:dyDescent="0.25">
      <c r="A4941" s="1">
        <v>42500</v>
      </c>
      <c r="B4941" s="3" t="s">
        <v>2</v>
      </c>
      <c r="C4941" s="2">
        <v>42491</v>
      </c>
      <c r="D4941" s="5">
        <f>YEAR(Tabla1[[#This Row],[FECHA]])</f>
        <v>2016</v>
      </c>
      <c r="E4941" s="5">
        <f>IFERROR(VLOOKUP(Tabla1[[#This Row],[FECHA]],'COMPARENDOS TOTALES'!A:D,4,FALSE),0)</f>
        <v>16</v>
      </c>
      <c r="F4941" s="9">
        <f>IFERROR(VLOOKUP(Tabla1[[#This Row],[FECHA]],'COMPARENDOS TOTALES'!A:D,3,FALSE),0)</f>
        <v>5515632</v>
      </c>
      <c r="G4941" s="5">
        <f>IFERROR(VLOOKUP(Tabla1[[#This Row],[FECHA]],EXONERACIONES!A:D,4,FALSE),0)</f>
        <v>0</v>
      </c>
      <c r="H4941" s="9">
        <f>IFERROR(VLOOKUP(Tabla1[[#This Row],[FECHA]],EXONERACIONES!A:D,3,FALSE),0)</f>
        <v>0</v>
      </c>
      <c r="I4941" s="5">
        <f>IFERROR(VLOOKUP(Tabla1[[#This Row],[FECHA]],'SIMIT CON RES'!A:D,4,FALSE),0)</f>
        <v>0</v>
      </c>
      <c r="J4941" s="9">
        <f>IFERROR(VLOOKUP(Tabla1[[#This Row],[FECHA]],'SIMIT CON RES'!A:D,3,FALSE),0)</f>
        <v>0</v>
      </c>
      <c r="K4941">
        <f>IFERROR(VLOOKUP(Tabla1[[#This Row],[FECHA]],'SIMIT SIN RES'!A:D,4,FALSE),0)</f>
        <v>16</v>
      </c>
      <c r="L4941" s="9">
        <f>IFERROR(VLOOKUP(Tabla1[[#This Row],[FECHA]],'SIMIT SIN RES'!A:D,3,FALSE),0)</f>
        <v>5515632</v>
      </c>
      <c r="M4941" s="5">
        <f>IFERROR(VLOOKUP(Tabla1[[#This Row],[FECHA]],'RECAUDOS DE COMPARENDOS'!A:D,4,FALSE),0)</f>
        <v>0</v>
      </c>
      <c r="N4941" s="9">
        <f>IFERROR(VLOOKUP(Tabla1[[#This Row],[FECHA]],'RECAUDOS DE COMPARENDOS'!A:D,3,FALSE),0)</f>
        <v>0</v>
      </c>
      <c r="O4941" s="5">
        <f>IFERROR(VLOOKUP(Tabla1[[#This Row],[FECHA]],'RECAUDOS DE RESOLUCIONES'!A:D,4,FALSE),0)</f>
        <v>0</v>
      </c>
      <c r="P4941" s="9">
        <f>IFERROR(VLOOKUP(Tabla1[[#This Row],[FECHA]],'RECAUDOS DE RESOLUCIONES'!A:D,3,FALSE),0)</f>
        <v>0</v>
      </c>
      <c r="Q4941" s="14">
        <f>Tabla1[[#This Row],[COMPARENDOS]]-(Tabla1[[#This Row],[EXONERACIONES]]+Tabla1[[#This Row],[SIMIT CON RESOLUCION]]+Tabla1[[#This Row],[SIMIT SIN RESOLUCION]]+Tabla1[[#This Row],[RECAUDOS COMPARENDOS]]+Tabla1[[#This Row],[RECAUDOS RESOLUCIONES]])</f>
        <v>0</v>
      </c>
      <c r="R4941" s="9">
        <f>Tabla1[V. COMPARENDOS]-(Tabla1[V. EXONERACIONES]+Tabla1[[#This Row],[V. SIMIT CON RESOLUCION]]+Tabla1[[#This Row],[V. SIMIT SIN RESOLUCION]]+Tabla1[[#This Row],[V. RECAUDOS COMPARENDOS]]+Tabla1[[#This Row],[V. RECAUDOS RESOLUCIONES]])</f>
        <v>0</v>
      </c>
      <c r="S4941" s="11">
        <f>IFERROR(VLOOKUP(Tabla1[[#This Row],[FECHA]],'RECAUDOS LOCALES'!A:D,4,FALSE),0)</f>
        <v>0</v>
      </c>
      <c r="T4941" s="9">
        <f>IFERROR(VLOOKUP(Tabla1[[#This Row],[FECHA]],'RECAUDOS LOCALES'!A:D,3,FALSE),0)</f>
        <v>0</v>
      </c>
      <c r="U4941" s="11">
        <f>IFERROR(VLOOKUP(Tabla1[[#This Row],[FECHA]],'RECAUDOS EXTERNOS'!A:D,4,FALSE),0)</f>
        <v>37</v>
      </c>
      <c r="V4941" s="9">
        <f>IFERROR(VLOOKUP(Tabla1[[#This Row],[FECHA]],'RECAUDOS EXTERNOS'!A:D,3,FALSE),0)</f>
        <v>11666253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91"/>
  <sheetViews>
    <sheetView topLeftCell="A57" workbookViewId="0">
      <selection activeCell="B71" sqref="B71"/>
    </sheetView>
  </sheetViews>
  <sheetFormatPr baseColWidth="10" defaultRowHeight="15" x14ac:dyDescent="0.25"/>
  <cols>
    <col min="1" max="1" width="17.5703125" customWidth="1"/>
    <col min="2" max="2" width="29.42578125" style="15" customWidth="1"/>
    <col min="3" max="3" width="31" style="15" customWidth="1"/>
    <col min="4" max="4" width="13.5703125" customWidth="1"/>
    <col min="5" max="5" width="31" customWidth="1"/>
    <col min="6" max="6" width="15.85546875" customWidth="1"/>
    <col min="7" max="7" width="11" bestFit="1" customWidth="1"/>
    <col min="8" max="116" width="8.140625" customWidth="1"/>
    <col min="117" max="117" width="4" customWidth="1"/>
    <col min="118" max="128" width="8.140625" customWidth="1"/>
    <col min="129" max="129" width="4" customWidth="1"/>
    <col min="130" max="204" width="8.140625" customWidth="1"/>
    <col min="205" max="205" width="12.5703125" bestFit="1" customWidth="1"/>
  </cols>
  <sheetData>
    <row r="2" spans="1:3" x14ac:dyDescent="0.25">
      <c r="A2" s="4" t="s">
        <v>12</v>
      </c>
      <c r="B2" s="16" t="s">
        <v>14</v>
      </c>
      <c r="C2" s="15" t="s">
        <v>42</v>
      </c>
    </row>
    <row r="3" spans="1:3" x14ac:dyDescent="0.25">
      <c r="A3" s="12">
        <v>2002</v>
      </c>
      <c r="B3" s="16">
        <v>49</v>
      </c>
      <c r="C3" s="15">
        <v>20</v>
      </c>
    </row>
    <row r="4" spans="1:3" x14ac:dyDescent="0.25">
      <c r="A4" s="12">
        <v>2003</v>
      </c>
      <c r="B4" s="16">
        <v>761</v>
      </c>
      <c r="C4" s="15">
        <v>533</v>
      </c>
    </row>
    <row r="5" spans="1:3" x14ac:dyDescent="0.25">
      <c r="A5" s="12">
        <v>2004</v>
      </c>
      <c r="B5" s="16">
        <v>5609</v>
      </c>
      <c r="C5" s="15">
        <v>3956</v>
      </c>
    </row>
    <row r="6" spans="1:3" x14ac:dyDescent="0.25">
      <c r="A6" s="12">
        <v>2005</v>
      </c>
      <c r="B6" s="16">
        <v>14094</v>
      </c>
      <c r="C6" s="15">
        <v>9933</v>
      </c>
    </row>
    <row r="7" spans="1:3" x14ac:dyDescent="0.25">
      <c r="A7" s="12">
        <v>2006</v>
      </c>
      <c r="B7" s="16">
        <v>14188</v>
      </c>
      <c r="C7" s="15">
        <v>9824</v>
      </c>
    </row>
    <row r="8" spans="1:3" x14ac:dyDescent="0.25">
      <c r="A8" s="12">
        <v>2007</v>
      </c>
      <c r="B8" s="16">
        <v>5808</v>
      </c>
      <c r="C8" s="15">
        <v>2704</v>
      </c>
    </row>
    <row r="9" spans="1:3" x14ac:dyDescent="0.25">
      <c r="A9" s="12">
        <v>2008</v>
      </c>
      <c r="B9" s="16">
        <v>2325</v>
      </c>
      <c r="C9" s="15">
        <v>394</v>
      </c>
    </row>
    <row r="10" spans="1:3" x14ac:dyDescent="0.25">
      <c r="A10" s="12">
        <v>2009</v>
      </c>
      <c r="B10" s="16">
        <v>3558</v>
      </c>
      <c r="C10" s="15">
        <v>510</v>
      </c>
    </row>
    <row r="11" spans="1:3" x14ac:dyDescent="0.25">
      <c r="A11" s="12">
        <v>2010</v>
      </c>
      <c r="B11" s="16">
        <v>2364</v>
      </c>
      <c r="C11" s="15">
        <v>234</v>
      </c>
    </row>
    <row r="12" spans="1:3" x14ac:dyDescent="0.25">
      <c r="A12" s="12">
        <v>2011</v>
      </c>
      <c r="B12" s="16">
        <v>2479</v>
      </c>
      <c r="C12" s="15">
        <v>133</v>
      </c>
    </row>
    <row r="13" spans="1:3" x14ac:dyDescent="0.25">
      <c r="A13" s="12">
        <v>2012</v>
      </c>
      <c r="B13" s="16">
        <v>1445</v>
      </c>
      <c r="C13" s="15">
        <v>78</v>
      </c>
    </row>
    <row r="14" spans="1:3" x14ac:dyDescent="0.25">
      <c r="A14" s="12">
        <v>2013</v>
      </c>
      <c r="B14" s="16">
        <v>871</v>
      </c>
      <c r="C14" s="15">
        <v>29</v>
      </c>
    </row>
    <row r="15" spans="1:3" x14ac:dyDescent="0.25">
      <c r="A15" s="12">
        <v>2014</v>
      </c>
      <c r="B15" s="16">
        <v>1584</v>
      </c>
      <c r="C15" s="15">
        <v>29</v>
      </c>
    </row>
    <row r="16" spans="1:3" x14ac:dyDescent="0.25">
      <c r="A16" s="12">
        <v>2015</v>
      </c>
      <c r="B16" s="16">
        <v>41597</v>
      </c>
      <c r="C16" s="15">
        <v>4190</v>
      </c>
    </row>
    <row r="17" spans="1:3" x14ac:dyDescent="0.25">
      <c r="A17" s="12">
        <v>2016</v>
      </c>
      <c r="B17" s="16">
        <v>3331</v>
      </c>
      <c r="C17" s="15">
        <v>11</v>
      </c>
    </row>
    <row r="18" spans="1:3" x14ac:dyDescent="0.25">
      <c r="A18" s="12" t="s">
        <v>13</v>
      </c>
      <c r="B18" s="16">
        <v>100063</v>
      </c>
      <c r="C18" s="15">
        <v>32578</v>
      </c>
    </row>
    <row r="20" spans="1:3" x14ac:dyDescent="0.25">
      <c r="A20" s="4" t="s">
        <v>12</v>
      </c>
      <c r="B20" t="s">
        <v>14</v>
      </c>
      <c r="C20" t="s">
        <v>45</v>
      </c>
    </row>
    <row r="21" spans="1:3" x14ac:dyDescent="0.25">
      <c r="A21" s="12">
        <v>2002</v>
      </c>
      <c r="B21" s="16">
        <v>49</v>
      </c>
      <c r="C21" s="16">
        <v>0.80327868852459017</v>
      </c>
    </row>
    <row r="22" spans="1:3" x14ac:dyDescent="0.25">
      <c r="A22" s="12">
        <v>2003</v>
      </c>
      <c r="B22" s="16">
        <v>761</v>
      </c>
      <c r="C22" s="16">
        <v>2.0849315068493151</v>
      </c>
    </row>
    <row r="23" spans="1:3" x14ac:dyDescent="0.25">
      <c r="A23" s="12">
        <v>2004</v>
      </c>
      <c r="B23" s="16">
        <v>5609</v>
      </c>
      <c r="C23" s="16">
        <v>15.325136612021858</v>
      </c>
    </row>
    <row r="24" spans="1:3" x14ac:dyDescent="0.25">
      <c r="A24" s="12">
        <v>2005</v>
      </c>
      <c r="B24" s="16">
        <v>14094</v>
      </c>
      <c r="C24" s="16">
        <v>38.613698630136987</v>
      </c>
    </row>
    <row r="25" spans="1:3" x14ac:dyDescent="0.25">
      <c r="A25" s="12">
        <v>2006</v>
      </c>
      <c r="B25" s="16">
        <v>14188</v>
      </c>
      <c r="C25" s="16">
        <v>38.871232876712327</v>
      </c>
    </row>
    <row r="26" spans="1:3" x14ac:dyDescent="0.25">
      <c r="A26" s="12">
        <v>2007</v>
      </c>
      <c r="B26" s="16">
        <v>5808</v>
      </c>
      <c r="C26" s="16">
        <v>15.912328767123288</v>
      </c>
    </row>
    <row r="27" spans="1:3" x14ac:dyDescent="0.25">
      <c r="A27" s="12">
        <v>2008</v>
      </c>
      <c r="B27" s="16">
        <v>2325</v>
      </c>
      <c r="C27" s="16">
        <v>6.3524590163934427</v>
      </c>
    </row>
    <row r="28" spans="1:3" x14ac:dyDescent="0.25">
      <c r="A28" s="12">
        <v>2009</v>
      </c>
      <c r="B28" s="16">
        <v>3558</v>
      </c>
      <c r="C28" s="16">
        <v>9.7479452054794518</v>
      </c>
    </row>
    <row r="29" spans="1:3" x14ac:dyDescent="0.25">
      <c r="A29" s="12">
        <v>2010</v>
      </c>
      <c r="B29" s="16">
        <v>2364</v>
      </c>
      <c r="C29" s="16">
        <v>6.4767123287671229</v>
      </c>
    </row>
    <row r="30" spans="1:3" x14ac:dyDescent="0.25">
      <c r="A30" s="12">
        <v>2011</v>
      </c>
      <c r="B30" s="16">
        <v>2479</v>
      </c>
      <c r="C30" s="16">
        <v>6.7917808219178086</v>
      </c>
    </row>
    <row r="31" spans="1:3" x14ac:dyDescent="0.25">
      <c r="A31" s="12">
        <v>2012</v>
      </c>
      <c r="B31" s="16">
        <v>1445</v>
      </c>
      <c r="C31" s="16">
        <v>3.9480874316939891</v>
      </c>
    </row>
    <row r="32" spans="1:3" x14ac:dyDescent="0.25">
      <c r="A32" s="12">
        <v>2013</v>
      </c>
      <c r="B32" s="16">
        <v>871</v>
      </c>
      <c r="C32" s="16">
        <v>2.3863013698630136</v>
      </c>
    </row>
    <row r="33" spans="1:4" x14ac:dyDescent="0.25">
      <c r="A33" s="12">
        <v>2014</v>
      </c>
      <c r="B33" s="16">
        <v>1584</v>
      </c>
      <c r="C33" s="16">
        <v>4.3397260273972602</v>
      </c>
    </row>
    <row r="34" spans="1:4" x14ac:dyDescent="0.25">
      <c r="A34" s="12">
        <v>2015</v>
      </c>
      <c r="B34" s="16">
        <v>41597</v>
      </c>
      <c r="C34" s="16">
        <v>113.96438356164384</v>
      </c>
    </row>
    <row r="35" spans="1:4" x14ac:dyDescent="0.25">
      <c r="A35" s="12">
        <v>2016</v>
      </c>
      <c r="B35" s="16">
        <v>3331</v>
      </c>
      <c r="C35" s="16">
        <v>25.427480916030536</v>
      </c>
    </row>
    <row r="36" spans="1:4" x14ac:dyDescent="0.25">
      <c r="A36" s="12" t="s">
        <v>13</v>
      </c>
      <c r="B36" s="17">
        <v>100063</v>
      </c>
      <c r="C36" s="17">
        <v>20.255668016194331</v>
      </c>
    </row>
    <row r="38" spans="1:4" x14ac:dyDescent="0.25">
      <c r="A38" s="4" t="s">
        <v>12</v>
      </c>
      <c r="B38" s="16" t="s">
        <v>14</v>
      </c>
      <c r="C38" t="s">
        <v>47</v>
      </c>
      <c r="D38" t="s">
        <v>48</v>
      </c>
    </row>
    <row r="39" spans="1:4" x14ac:dyDescent="0.25">
      <c r="A39" s="12">
        <v>2002</v>
      </c>
      <c r="B39" s="16">
        <v>49</v>
      </c>
      <c r="C39" s="18">
        <v>16</v>
      </c>
      <c r="D39" s="18">
        <v>0</v>
      </c>
    </row>
    <row r="40" spans="1:4" x14ac:dyDescent="0.25">
      <c r="A40" s="12">
        <v>2003</v>
      </c>
      <c r="B40" s="16">
        <v>761</v>
      </c>
      <c r="C40" s="18">
        <v>1</v>
      </c>
      <c r="D40" s="18">
        <v>0</v>
      </c>
    </row>
    <row r="41" spans="1:4" x14ac:dyDescent="0.25">
      <c r="A41" s="12">
        <v>2004</v>
      </c>
      <c r="B41" s="16">
        <v>5609</v>
      </c>
      <c r="C41" s="18">
        <v>11</v>
      </c>
      <c r="D41" s="18">
        <v>0</v>
      </c>
    </row>
    <row r="42" spans="1:4" x14ac:dyDescent="0.25">
      <c r="A42" s="12">
        <v>2005</v>
      </c>
      <c r="B42" s="16">
        <v>14094</v>
      </c>
      <c r="C42" s="18">
        <v>24</v>
      </c>
      <c r="D42" s="18">
        <v>0</v>
      </c>
    </row>
    <row r="43" spans="1:4" x14ac:dyDescent="0.25">
      <c r="A43" s="12">
        <v>2006</v>
      </c>
      <c r="B43" s="16">
        <v>14188</v>
      </c>
      <c r="C43" s="18">
        <v>23</v>
      </c>
      <c r="D43" s="18">
        <v>0</v>
      </c>
    </row>
    <row r="44" spans="1:4" x14ac:dyDescent="0.25">
      <c r="A44" s="12">
        <v>2007</v>
      </c>
      <c r="B44" s="16">
        <v>5808</v>
      </c>
      <c r="C44" s="18">
        <v>27</v>
      </c>
      <c r="D44" s="18">
        <v>1</v>
      </c>
    </row>
    <row r="45" spans="1:4" x14ac:dyDescent="0.25">
      <c r="A45" s="12">
        <v>2008</v>
      </c>
      <c r="B45" s="16">
        <v>2325</v>
      </c>
      <c r="C45" s="18">
        <v>848</v>
      </c>
      <c r="D45" s="18">
        <v>0</v>
      </c>
    </row>
    <row r="46" spans="1:4" x14ac:dyDescent="0.25">
      <c r="A46" s="12">
        <v>2009</v>
      </c>
      <c r="B46" s="16">
        <v>3558</v>
      </c>
      <c r="C46" s="18">
        <v>1954</v>
      </c>
      <c r="D46" s="18">
        <v>0</v>
      </c>
    </row>
    <row r="47" spans="1:4" x14ac:dyDescent="0.25">
      <c r="A47" s="12">
        <v>2010</v>
      </c>
      <c r="B47" s="16">
        <v>2364</v>
      </c>
      <c r="C47" s="18">
        <v>1545</v>
      </c>
      <c r="D47" s="18">
        <v>0</v>
      </c>
    </row>
    <row r="48" spans="1:4" x14ac:dyDescent="0.25">
      <c r="A48" s="12">
        <v>2011</v>
      </c>
      <c r="B48" s="16">
        <v>2479</v>
      </c>
      <c r="C48" s="18">
        <v>1756</v>
      </c>
      <c r="D48" s="18">
        <v>1</v>
      </c>
    </row>
    <row r="49" spans="1:4" x14ac:dyDescent="0.25">
      <c r="A49" s="12">
        <v>2012</v>
      </c>
      <c r="B49" s="16">
        <v>1445</v>
      </c>
      <c r="C49" s="18">
        <v>1041</v>
      </c>
      <c r="D49" s="18">
        <v>2</v>
      </c>
    </row>
    <row r="50" spans="1:4" x14ac:dyDescent="0.25">
      <c r="A50" s="12">
        <v>2013</v>
      </c>
      <c r="B50" s="16">
        <v>871</v>
      </c>
      <c r="C50" s="18">
        <v>650</v>
      </c>
      <c r="D50" s="18">
        <v>8</v>
      </c>
    </row>
    <row r="51" spans="1:4" x14ac:dyDescent="0.25">
      <c r="A51" s="12">
        <v>2014</v>
      </c>
      <c r="B51" s="16">
        <v>1584</v>
      </c>
      <c r="C51" s="18">
        <v>1144</v>
      </c>
      <c r="D51" s="18">
        <v>64</v>
      </c>
    </row>
    <row r="52" spans="1:4" x14ac:dyDescent="0.25">
      <c r="A52" s="12">
        <v>2015</v>
      </c>
      <c r="B52" s="16">
        <v>41597</v>
      </c>
      <c r="C52" s="18">
        <v>16186</v>
      </c>
      <c r="D52" s="18">
        <v>2776</v>
      </c>
    </row>
    <row r="53" spans="1:4" x14ac:dyDescent="0.25">
      <c r="A53" s="12">
        <v>2016</v>
      </c>
      <c r="B53" s="16">
        <v>3331</v>
      </c>
      <c r="C53" s="18">
        <v>0</v>
      </c>
      <c r="D53" s="18">
        <v>2930</v>
      </c>
    </row>
    <row r="54" spans="1:4" x14ac:dyDescent="0.25">
      <c r="A54" s="12" t="s">
        <v>13</v>
      </c>
      <c r="B54" s="16">
        <v>100063</v>
      </c>
      <c r="C54" s="18">
        <v>25226</v>
      </c>
      <c r="D54" s="18">
        <v>5782</v>
      </c>
    </row>
    <row r="57" spans="1:4" x14ac:dyDescent="0.25">
      <c r="A57" s="4" t="s">
        <v>12</v>
      </c>
      <c r="B57" t="s">
        <v>51</v>
      </c>
      <c r="C57"/>
    </row>
    <row r="58" spans="1:4" x14ac:dyDescent="0.25">
      <c r="A58" s="12">
        <v>2002</v>
      </c>
      <c r="B58" s="21">
        <v>3635900</v>
      </c>
      <c r="C58"/>
    </row>
    <row r="59" spans="1:4" x14ac:dyDescent="0.25">
      <c r="A59" s="12">
        <v>2003</v>
      </c>
      <c r="B59" s="21">
        <v>89288546</v>
      </c>
      <c r="C59"/>
    </row>
    <row r="60" spans="1:4" x14ac:dyDescent="0.25">
      <c r="A60" s="12">
        <v>2004</v>
      </c>
      <c r="B60" s="21">
        <v>917947719</v>
      </c>
      <c r="C60"/>
    </row>
    <row r="61" spans="1:4" x14ac:dyDescent="0.25">
      <c r="A61" s="12">
        <v>2005</v>
      </c>
      <c r="B61" s="21">
        <v>2531820707</v>
      </c>
      <c r="C61"/>
    </row>
    <row r="62" spans="1:4" x14ac:dyDescent="0.25">
      <c r="A62" s="12">
        <v>2006</v>
      </c>
      <c r="B62" s="21">
        <v>2185329600</v>
      </c>
      <c r="C62"/>
    </row>
    <row r="63" spans="1:4" x14ac:dyDescent="0.25">
      <c r="A63" s="12">
        <v>2007</v>
      </c>
      <c r="B63" s="21">
        <v>713407502</v>
      </c>
      <c r="C63"/>
    </row>
    <row r="64" spans="1:4" x14ac:dyDescent="0.25">
      <c r="A64" s="12">
        <v>2008</v>
      </c>
      <c r="B64" s="21">
        <v>108898631</v>
      </c>
      <c r="C64"/>
    </row>
    <row r="65" spans="1:4" x14ac:dyDescent="0.25">
      <c r="A65" s="12">
        <v>2009</v>
      </c>
      <c r="B65" s="21">
        <v>168332962</v>
      </c>
      <c r="C65"/>
    </row>
    <row r="66" spans="1:4" x14ac:dyDescent="0.25">
      <c r="A66" s="12">
        <v>2010</v>
      </c>
      <c r="B66" s="21">
        <v>90468330</v>
      </c>
      <c r="C66"/>
    </row>
    <row r="67" spans="1:4" x14ac:dyDescent="0.25">
      <c r="A67" s="12">
        <v>2011</v>
      </c>
      <c r="B67" s="21">
        <v>62080408</v>
      </c>
      <c r="C67"/>
    </row>
    <row r="68" spans="1:4" x14ac:dyDescent="0.25">
      <c r="A68" s="12">
        <v>2012</v>
      </c>
      <c r="B68" s="21">
        <v>44382055</v>
      </c>
      <c r="C68"/>
    </row>
    <row r="69" spans="1:4" x14ac:dyDescent="0.25">
      <c r="A69" s="12">
        <v>2013</v>
      </c>
      <c r="B69" s="21">
        <v>10689600</v>
      </c>
      <c r="C69"/>
    </row>
    <row r="70" spans="1:4" x14ac:dyDescent="0.25">
      <c r="A70" s="12">
        <v>2014</v>
      </c>
      <c r="B70" s="21">
        <v>29976103</v>
      </c>
      <c r="C70"/>
    </row>
    <row r="71" spans="1:4" x14ac:dyDescent="0.25">
      <c r="A71" s="12">
        <v>2015</v>
      </c>
      <c r="B71" s="21">
        <v>2694993871</v>
      </c>
      <c r="C71"/>
    </row>
    <row r="72" spans="1:4" x14ac:dyDescent="0.25">
      <c r="A72" s="12">
        <v>2016</v>
      </c>
      <c r="B72" s="21">
        <v>3792030</v>
      </c>
      <c r="C72"/>
    </row>
    <row r="73" spans="1:4" x14ac:dyDescent="0.25">
      <c r="A73" s="12" t="s">
        <v>13</v>
      </c>
      <c r="B73" s="21">
        <v>9655043964</v>
      </c>
      <c r="C73"/>
    </row>
    <row r="75" spans="1:4" x14ac:dyDescent="0.25">
      <c r="A75" s="4" t="s">
        <v>12</v>
      </c>
      <c r="B75" t="s">
        <v>52</v>
      </c>
      <c r="C75" t="s">
        <v>53</v>
      </c>
      <c r="D75" t="s">
        <v>54</v>
      </c>
    </row>
    <row r="76" spans="1:4" x14ac:dyDescent="0.25">
      <c r="A76" s="12">
        <v>2002</v>
      </c>
      <c r="B76" s="21">
        <v>0</v>
      </c>
      <c r="C76" s="21">
        <v>0</v>
      </c>
      <c r="D76" s="18">
        <v>61</v>
      </c>
    </row>
    <row r="77" spans="1:4" x14ac:dyDescent="0.25">
      <c r="A77" s="12">
        <v>2003</v>
      </c>
      <c r="B77" s="21">
        <v>4708864</v>
      </c>
      <c r="C77" s="21">
        <v>0</v>
      </c>
      <c r="D77" s="18">
        <v>365</v>
      </c>
    </row>
    <row r="78" spans="1:4" x14ac:dyDescent="0.25">
      <c r="A78" s="12">
        <v>2004</v>
      </c>
      <c r="B78" s="21">
        <v>82467726</v>
      </c>
      <c r="C78" s="21">
        <v>7350638</v>
      </c>
      <c r="D78" s="18">
        <v>366</v>
      </c>
    </row>
    <row r="79" spans="1:4" x14ac:dyDescent="0.25">
      <c r="A79" s="12">
        <v>2005</v>
      </c>
      <c r="B79" s="21">
        <v>185863914</v>
      </c>
      <c r="C79" s="21">
        <v>218738127</v>
      </c>
      <c r="D79" s="18">
        <v>365</v>
      </c>
    </row>
    <row r="80" spans="1:4" x14ac:dyDescent="0.25">
      <c r="A80" s="12">
        <v>2006</v>
      </c>
      <c r="B80" s="21">
        <v>167311827</v>
      </c>
      <c r="C80" s="21">
        <v>393450252</v>
      </c>
      <c r="D80" s="18">
        <v>365</v>
      </c>
    </row>
    <row r="81" spans="1:4" x14ac:dyDescent="0.25">
      <c r="A81" s="12">
        <v>2007</v>
      </c>
      <c r="B81" s="21">
        <v>125787120</v>
      </c>
      <c r="C81" s="21">
        <v>356263653</v>
      </c>
      <c r="D81" s="18">
        <v>365</v>
      </c>
    </row>
    <row r="82" spans="1:4" x14ac:dyDescent="0.25">
      <c r="A82" s="12">
        <v>2008</v>
      </c>
      <c r="B82" s="21">
        <v>45022533</v>
      </c>
      <c r="C82" s="21">
        <v>221676764</v>
      </c>
      <c r="D82" s="18">
        <v>366</v>
      </c>
    </row>
    <row r="83" spans="1:4" x14ac:dyDescent="0.25">
      <c r="A83" s="12">
        <v>2009</v>
      </c>
      <c r="B83" s="21">
        <v>13328174</v>
      </c>
      <c r="C83" s="21">
        <v>175666621</v>
      </c>
      <c r="D83" s="18">
        <v>365</v>
      </c>
    </row>
    <row r="84" spans="1:4" x14ac:dyDescent="0.25">
      <c r="A84" s="12">
        <v>2010</v>
      </c>
      <c r="B84" s="21">
        <v>81191164</v>
      </c>
      <c r="C84" s="21">
        <v>179570454</v>
      </c>
      <c r="D84" s="18">
        <v>365</v>
      </c>
    </row>
    <row r="85" spans="1:4" x14ac:dyDescent="0.25">
      <c r="A85" s="12">
        <v>2011</v>
      </c>
      <c r="B85" s="21">
        <v>113130273</v>
      </c>
      <c r="C85" s="21">
        <v>188762683</v>
      </c>
      <c r="D85" s="18">
        <v>365</v>
      </c>
    </row>
    <row r="86" spans="1:4" x14ac:dyDescent="0.25">
      <c r="A86" s="12">
        <v>2012</v>
      </c>
      <c r="B86" s="21">
        <v>42997607</v>
      </c>
      <c r="C86" s="21">
        <v>247534329</v>
      </c>
      <c r="D86" s="18">
        <v>366</v>
      </c>
    </row>
    <row r="87" spans="1:4" x14ac:dyDescent="0.25">
      <c r="A87" s="12">
        <v>2013</v>
      </c>
      <c r="B87" s="21">
        <v>33171123</v>
      </c>
      <c r="C87" s="21">
        <v>239689828</v>
      </c>
      <c r="D87" s="18">
        <v>365</v>
      </c>
    </row>
    <row r="88" spans="1:4" x14ac:dyDescent="0.25">
      <c r="A88" s="12">
        <v>2014</v>
      </c>
      <c r="B88" s="21">
        <v>133381553</v>
      </c>
      <c r="C88" s="21">
        <v>200360143</v>
      </c>
      <c r="D88" s="18">
        <v>365</v>
      </c>
    </row>
    <row r="89" spans="1:4" x14ac:dyDescent="0.25">
      <c r="A89" s="12">
        <v>2015</v>
      </c>
      <c r="B89" s="21">
        <v>127387651</v>
      </c>
      <c r="C89" s="21">
        <v>3572774945</v>
      </c>
      <c r="D89" s="18">
        <v>365</v>
      </c>
    </row>
    <row r="90" spans="1:4" x14ac:dyDescent="0.25">
      <c r="A90" s="12">
        <v>2016</v>
      </c>
      <c r="B90" s="21">
        <v>32308258</v>
      </c>
      <c r="C90" s="21">
        <v>1559324917</v>
      </c>
      <c r="D90" s="18">
        <v>131</v>
      </c>
    </row>
    <row r="91" spans="1:4" x14ac:dyDescent="0.25">
      <c r="A91" s="12" t="s">
        <v>13</v>
      </c>
      <c r="B91" s="21">
        <v>1188057787</v>
      </c>
      <c r="C91" s="21">
        <v>7561163354</v>
      </c>
      <c r="D91" s="18">
        <v>4940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10"/>
  <sheetViews>
    <sheetView workbookViewId="0">
      <selection activeCell="D26" sqref="D26"/>
    </sheetView>
  </sheetViews>
  <sheetFormatPr baseColWidth="10" defaultRowHeight="15" x14ac:dyDescent="0.25"/>
  <sheetData>
    <row r="1" spans="1:4" x14ac:dyDescent="0.25">
      <c r="A1" t="s">
        <v>15</v>
      </c>
      <c r="B1" t="s">
        <v>16</v>
      </c>
      <c r="C1" t="s">
        <v>17</v>
      </c>
      <c r="D1" t="s">
        <v>18</v>
      </c>
    </row>
    <row r="2" spans="1:4" x14ac:dyDescent="0.25">
      <c r="A2" s="1">
        <v>39093</v>
      </c>
      <c r="B2" t="s">
        <v>21</v>
      </c>
      <c r="C2">
        <v>216850</v>
      </c>
      <c r="D2">
        <v>1</v>
      </c>
    </row>
    <row r="3" spans="1:4" x14ac:dyDescent="0.25">
      <c r="A3" s="1">
        <v>40719</v>
      </c>
      <c r="B3" t="s">
        <v>19</v>
      </c>
      <c r="C3">
        <v>167375</v>
      </c>
      <c r="D3">
        <v>1</v>
      </c>
    </row>
    <row r="4" spans="1:4" x14ac:dyDescent="0.25">
      <c r="A4" s="1">
        <v>41130</v>
      </c>
      <c r="B4" t="s">
        <v>21</v>
      </c>
      <c r="C4">
        <v>354188</v>
      </c>
      <c r="D4">
        <v>1</v>
      </c>
    </row>
    <row r="5" spans="1:4" x14ac:dyDescent="0.25">
      <c r="A5" s="1">
        <v>41237</v>
      </c>
      <c r="B5" t="s">
        <v>19</v>
      </c>
      <c r="C5">
        <v>354188</v>
      </c>
      <c r="D5">
        <v>1</v>
      </c>
    </row>
    <row r="6" spans="1:4" x14ac:dyDescent="0.25">
      <c r="A6" s="1">
        <v>41391</v>
      </c>
      <c r="B6" t="s">
        <v>19</v>
      </c>
      <c r="C6">
        <v>98250</v>
      </c>
      <c r="D6">
        <v>1</v>
      </c>
    </row>
    <row r="7" spans="1:4" x14ac:dyDescent="0.25">
      <c r="A7" s="1">
        <v>41423</v>
      </c>
      <c r="B7" t="s">
        <v>22</v>
      </c>
      <c r="C7">
        <v>98250</v>
      </c>
      <c r="D7">
        <v>1</v>
      </c>
    </row>
    <row r="8" spans="1:4" x14ac:dyDescent="0.25">
      <c r="A8" s="1">
        <v>41433</v>
      </c>
      <c r="B8" t="s">
        <v>19</v>
      </c>
      <c r="C8">
        <v>128953</v>
      </c>
      <c r="D8">
        <v>1</v>
      </c>
    </row>
    <row r="9" spans="1:4" x14ac:dyDescent="0.25">
      <c r="A9" s="1">
        <v>41480</v>
      </c>
      <c r="B9" t="s">
        <v>21</v>
      </c>
      <c r="C9">
        <v>552657</v>
      </c>
      <c r="D9">
        <v>2</v>
      </c>
    </row>
    <row r="10" spans="1:4" x14ac:dyDescent="0.25">
      <c r="A10" s="1">
        <v>41485</v>
      </c>
      <c r="B10" t="s">
        <v>24</v>
      </c>
      <c r="C10">
        <v>368438</v>
      </c>
      <c r="D10">
        <v>1</v>
      </c>
    </row>
    <row r="11" spans="1:4" x14ac:dyDescent="0.25">
      <c r="A11" s="1">
        <v>41559</v>
      </c>
      <c r="B11" t="s">
        <v>19</v>
      </c>
      <c r="C11">
        <v>128953</v>
      </c>
      <c r="D11">
        <v>1</v>
      </c>
    </row>
    <row r="12" spans="1:4" x14ac:dyDescent="0.25">
      <c r="A12" s="1">
        <v>41615</v>
      </c>
      <c r="B12" t="s">
        <v>19</v>
      </c>
      <c r="C12">
        <v>184219</v>
      </c>
      <c r="D12">
        <v>1</v>
      </c>
    </row>
    <row r="13" spans="1:4" x14ac:dyDescent="0.25">
      <c r="A13" s="1">
        <v>41640</v>
      </c>
      <c r="B13" t="s">
        <v>22</v>
      </c>
      <c r="C13">
        <v>12935790</v>
      </c>
      <c r="D13">
        <v>3</v>
      </c>
    </row>
    <row r="14" spans="1:4" x14ac:dyDescent="0.25">
      <c r="A14" s="1">
        <v>41684</v>
      </c>
      <c r="B14" t="s">
        <v>25</v>
      </c>
      <c r="C14">
        <v>192500</v>
      </c>
      <c r="D14">
        <v>1</v>
      </c>
    </row>
    <row r="15" spans="1:4" x14ac:dyDescent="0.25">
      <c r="A15" s="1">
        <v>41694</v>
      </c>
      <c r="B15" t="s">
        <v>20</v>
      </c>
      <c r="C15">
        <v>192500</v>
      </c>
      <c r="D15">
        <v>1</v>
      </c>
    </row>
    <row r="16" spans="1:4" x14ac:dyDescent="0.25">
      <c r="A16" s="1">
        <v>41699</v>
      </c>
      <c r="B16" t="s">
        <v>19</v>
      </c>
      <c r="C16">
        <v>539000</v>
      </c>
      <c r="D16">
        <v>2</v>
      </c>
    </row>
    <row r="17" spans="1:4" x14ac:dyDescent="0.25">
      <c r="A17" s="1">
        <v>41703</v>
      </c>
      <c r="B17" t="s">
        <v>22</v>
      </c>
      <c r="C17">
        <v>14784000</v>
      </c>
      <c r="D17">
        <v>1</v>
      </c>
    </row>
    <row r="18" spans="1:4" x14ac:dyDescent="0.25">
      <c r="A18" s="1">
        <v>41707</v>
      </c>
      <c r="B18" t="s">
        <v>23</v>
      </c>
      <c r="C18">
        <v>0</v>
      </c>
      <c r="D18">
        <v>1</v>
      </c>
    </row>
    <row r="19" spans="1:4" x14ac:dyDescent="0.25">
      <c r="A19" s="1">
        <v>41717</v>
      </c>
      <c r="B19" t="s">
        <v>22</v>
      </c>
      <c r="C19">
        <v>385000</v>
      </c>
      <c r="D19">
        <v>1</v>
      </c>
    </row>
    <row r="20" spans="1:4" x14ac:dyDescent="0.25">
      <c r="A20" s="1">
        <v>41721</v>
      </c>
      <c r="B20" t="s">
        <v>23</v>
      </c>
      <c r="C20">
        <v>3696000</v>
      </c>
      <c r="D20">
        <v>1</v>
      </c>
    </row>
    <row r="21" spans="1:4" x14ac:dyDescent="0.25">
      <c r="A21" s="1">
        <v>41729</v>
      </c>
      <c r="B21" t="s">
        <v>20</v>
      </c>
      <c r="C21">
        <v>154000</v>
      </c>
      <c r="D21">
        <v>1</v>
      </c>
    </row>
    <row r="22" spans="1:4" x14ac:dyDescent="0.25">
      <c r="A22" s="1">
        <v>41731</v>
      </c>
      <c r="B22" t="s">
        <v>22</v>
      </c>
      <c r="C22">
        <v>0</v>
      </c>
      <c r="D22">
        <v>1</v>
      </c>
    </row>
    <row r="23" spans="1:4" x14ac:dyDescent="0.25">
      <c r="A23" s="1">
        <v>41744</v>
      </c>
      <c r="B23" t="s">
        <v>24</v>
      </c>
      <c r="C23">
        <v>0</v>
      </c>
      <c r="D23">
        <v>1</v>
      </c>
    </row>
    <row r="24" spans="1:4" x14ac:dyDescent="0.25">
      <c r="A24" s="1">
        <v>41751</v>
      </c>
      <c r="B24" t="s">
        <v>24</v>
      </c>
      <c r="C24">
        <v>0</v>
      </c>
      <c r="D24">
        <v>1</v>
      </c>
    </row>
    <row r="25" spans="1:4" x14ac:dyDescent="0.25">
      <c r="A25" s="1">
        <v>41755</v>
      </c>
      <c r="B25" t="s">
        <v>19</v>
      </c>
      <c r="C25">
        <v>0</v>
      </c>
      <c r="D25">
        <v>1</v>
      </c>
    </row>
    <row r="26" spans="1:4" x14ac:dyDescent="0.25">
      <c r="A26" s="1">
        <v>41760</v>
      </c>
      <c r="B26" t="s">
        <v>21</v>
      </c>
      <c r="C26">
        <v>0</v>
      </c>
      <c r="D26">
        <v>1</v>
      </c>
    </row>
    <row r="27" spans="1:4" x14ac:dyDescent="0.25">
      <c r="A27" s="1">
        <v>41764</v>
      </c>
      <c r="B27" t="s">
        <v>20</v>
      </c>
      <c r="C27">
        <v>164267</v>
      </c>
      <c r="D27">
        <v>4</v>
      </c>
    </row>
    <row r="28" spans="1:4" x14ac:dyDescent="0.25">
      <c r="A28" s="1">
        <v>41768</v>
      </c>
      <c r="B28" t="s">
        <v>25</v>
      </c>
      <c r="C28">
        <v>0</v>
      </c>
      <c r="D28">
        <v>1</v>
      </c>
    </row>
    <row r="29" spans="1:4" x14ac:dyDescent="0.25">
      <c r="A29" s="1">
        <v>41770</v>
      </c>
      <c r="B29" t="s">
        <v>23</v>
      </c>
      <c r="C29">
        <v>0</v>
      </c>
      <c r="D29">
        <v>1</v>
      </c>
    </row>
    <row r="30" spans="1:4" x14ac:dyDescent="0.25">
      <c r="A30" s="1">
        <v>41773</v>
      </c>
      <c r="B30" t="s">
        <v>22</v>
      </c>
      <c r="C30">
        <v>192500</v>
      </c>
      <c r="D30">
        <v>1</v>
      </c>
    </row>
    <row r="31" spans="1:4" x14ac:dyDescent="0.25">
      <c r="A31" s="1">
        <v>41780</v>
      </c>
      <c r="B31" t="s">
        <v>22</v>
      </c>
      <c r="C31">
        <v>134750</v>
      </c>
      <c r="D31">
        <v>1</v>
      </c>
    </row>
    <row r="32" spans="1:4" x14ac:dyDescent="0.25">
      <c r="A32" s="1">
        <v>41781</v>
      </c>
      <c r="B32" t="s">
        <v>21</v>
      </c>
      <c r="C32">
        <v>205334</v>
      </c>
      <c r="D32">
        <v>2</v>
      </c>
    </row>
    <row r="33" spans="1:4" x14ac:dyDescent="0.25">
      <c r="A33" s="1">
        <v>41782</v>
      </c>
      <c r="B33" t="s">
        <v>25</v>
      </c>
      <c r="C33">
        <v>71867</v>
      </c>
      <c r="D33">
        <v>1</v>
      </c>
    </row>
    <row r="34" spans="1:4" x14ac:dyDescent="0.25">
      <c r="A34" s="1">
        <v>41783</v>
      </c>
      <c r="B34" t="s">
        <v>19</v>
      </c>
      <c r="C34">
        <v>500500</v>
      </c>
      <c r="D34">
        <v>2</v>
      </c>
    </row>
    <row r="35" spans="1:4" x14ac:dyDescent="0.25">
      <c r="A35" s="1">
        <v>41784</v>
      </c>
      <c r="B35" t="s">
        <v>23</v>
      </c>
      <c r="C35">
        <v>192500</v>
      </c>
      <c r="D35">
        <v>1</v>
      </c>
    </row>
    <row r="36" spans="1:4" x14ac:dyDescent="0.25">
      <c r="A36" s="1">
        <v>41786</v>
      </c>
      <c r="B36" t="s">
        <v>24</v>
      </c>
      <c r="C36">
        <v>102667</v>
      </c>
      <c r="D36">
        <v>1</v>
      </c>
    </row>
    <row r="37" spans="1:4" x14ac:dyDescent="0.25">
      <c r="A37" s="1">
        <v>41787</v>
      </c>
      <c r="B37" t="s">
        <v>22</v>
      </c>
      <c r="C37">
        <v>192500</v>
      </c>
      <c r="D37">
        <v>1</v>
      </c>
    </row>
    <row r="38" spans="1:4" x14ac:dyDescent="0.25">
      <c r="A38" s="1">
        <v>41788</v>
      </c>
      <c r="B38" t="s">
        <v>21</v>
      </c>
      <c r="C38">
        <v>71867</v>
      </c>
      <c r="D38">
        <v>1</v>
      </c>
    </row>
    <row r="39" spans="1:4" x14ac:dyDescent="0.25">
      <c r="A39" s="1">
        <v>41792</v>
      </c>
      <c r="B39" t="s">
        <v>20</v>
      </c>
      <c r="C39">
        <v>14784000</v>
      </c>
      <c r="D39">
        <v>1</v>
      </c>
    </row>
    <row r="40" spans="1:4" x14ac:dyDescent="0.25">
      <c r="A40" s="1">
        <v>41846</v>
      </c>
      <c r="B40" t="s">
        <v>19</v>
      </c>
      <c r="C40">
        <v>14784000</v>
      </c>
      <c r="D40">
        <v>1</v>
      </c>
    </row>
    <row r="41" spans="1:4" x14ac:dyDescent="0.25">
      <c r="A41" s="1">
        <v>41851</v>
      </c>
      <c r="B41" t="s">
        <v>21</v>
      </c>
      <c r="C41">
        <v>328540</v>
      </c>
      <c r="D41">
        <v>2</v>
      </c>
    </row>
    <row r="42" spans="1:4" x14ac:dyDescent="0.25">
      <c r="A42" s="1">
        <v>41867</v>
      </c>
      <c r="B42" t="s">
        <v>19</v>
      </c>
      <c r="C42">
        <v>14784000</v>
      </c>
      <c r="D42">
        <v>1</v>
      </c>
    </row>
    <row r="43" spans="1:4" x14ac:dyDescent="0.25">
      <c r="A43" s="1">
        <v>41873</v>
      </c>
      <c r="B43" t="s">
        <v>25</v>
      </c>
      <c r="C43">
        <v>1848000</v>
      </c>
      <c r="D43">
        <v>1</v>
      </c>
    </row>
    <row r="44" spans="1:4" x14ac:dyDescent="0.25">
      <c r="A44" s="1">
        <v>41896</v>
      </c>
      <c r="B44" t="s">
        <v>23</v>
      </c>
      <c r="C44">
        <v>0</v>
      </c>
      <c r="D44">
        <v>1</v>
      </c>
    </row>
    <row r="45" spans="1:4" x14ac:dyDescent="0.25">
      <c r="A45" s="1">
        <v>41900</v>
      </c>
      <c r="B45" t="s">
        <v>21</v>
      </c>
      <c r="C45">
        <v>164267</v>
      </c>
      <c r="D45">
        <v>1</v>
      </c>
    </row>
    <row r="46" spans="1:4" x14ac:dyDescent="0.25">
      <c r="A46" s="1">
        <v>41908</v>
      </c>
      <c r="B46" t="s">
        <v>25</v>
      </c>
      <c r="C46">
        <v>29568000</v>
      </c>
      <c r="D46">
        <v>1</v>
      </c>
    </row>
    <row r="47" spans="1:4" x14ac:dyDescent="0.25">
      <c r="A47" s="1">
        <v>41910</v>
      </c>
      <c r="B47" t="s">
        <v>23</v>
      </c>
      <c r="C47">
        <v>14784000</v>
      </c>
      <c r="D47">
        <v>1</v>
      </c>
    </row>
    <row r="48" spans="1:4" x14ac:dyDescent="0.25">
      <c r="A48" s="1">
        <v>41912</v>
      </c>
      <c r="B48" t="s">
        <v>24</v>
      </c>
      <c r="C48">
        <v>616000</v>
      </c>
      <c r="D48">
        <v>1</v>
      </c>
    </row>
    <row r="49" spans="1:4" x14ac:dyDescent="0.25">
      <c r="A49" s="1">
        <v>41920</v>
      </c>
      <c r="B49" t="s">
        <v>22</v>
      </c>
      <c r="C49">
        <v>308000</v>
      </c>
      <c r="D49">
        <v>2</v>
      </c>
    </row>
    <row r="50" spans="1:4" x14ac:dyDescent="0.25">
      <c r="A50" s="1">
        <v>41926</v>
      </c>
      <c r="B50" t="s">
        <v>24</v>
      </c>
      <c r="C50">
        <v>164267</v>
      </c>
      <c r="D50">
        <v>1</v>
      </c>
    </row>
    <row r="51" spans="1:4" x14ac:dyDescent="0.25">
      <c r="A51" s="1">
        <v>41929</v>
      </c>
      <c r="B51" t="s">
        <v>25</v>
      </c>
      <c r="C51">
        <v>0</v>
      </c>
      <c r="D51">
        <v>1</v>
      </c>
    </row>
    <row r="52" spans="1:4" x14ac:dyDescent="0.25">
      <c r="A52" s="1">
        <v>41949</v>
      </c>
      <c r="B52" t="s">
        <v>21</v>
      </c>
      <c r="C52">
        <v>0</v>
      </c>
      <c r="D52">
        <v>1</v>
      </c>
    </row>
    <row r="53" spans="1:4" x14ac:dyDescent="0.25">
      <c r="A53" s="1">
        <v>41958</v>
      </c>
      <c r="B53" t="s">
        <v>19</v>
      </c>
      <c r="C53">
        <v>14784000</v>
      </c>
      <c r="D53">
        <v>1</v>
      </c>
    </row>
    <row r="54" spans="1:4" x14ac:dyDescent="0.25">
      <c r="A54" s="1">
        <v>41979</v>
      </c>
      <c r="B54" t="s">
        <v>19</v>
      </c>
      <c r="C54">
        <v>0</v>
      </c>
      <c r="D54">
        <v>1</v>
      </c>
    </row>
    <row r="55" spans="1:4" x14ac:dyDescent="0.25">
      <c r="A55" s="1">
        <v>41980</v>
      </c>
      <c r="B55" t="s">
        <v>23</v>
      </c>
      <c r="C55">
        <v>53592000</v>
      </c>
      <c r="D55">
        <v>6</v>
      </c>
    </row>
    <row r="56" spans="1:4" x14ac:dyDescent="0.25">
      <c r="A56" s="1">
        <v>41987</v>
      </c>
      <c r="B56" t="s">
        <v>23</v>
      </c>
      <c r="C56">
        <v>0</v>
      </c>
      <c r="D56">
        <v>1</v>
      </c>
    </row>
    <row r="57" spans="1:4" x14ac:dyDescent="0.25">
      <c r="A57" s="1">
        <v>41990</v>
      </c>
      <c r="B57" t="s">
        <v>22</v>
      </c>
      <c r="C57">
        <v>0</v>
      </c>
      <c r="D57">
        <v>2</v>
      </c>
    </row>
    <row r="58" spans="1:4" x14ac:dyDescent="0.25">
      <c r="A58" s="1">
        <v>41995</v>
      </c>
      <c r="B58" t="s">
        <v>20</v>
      </c>
      <c r="C58">
        <v>308000</v>
      </c>
      <c r="D58">
        <v>1</v>
      </c>
    </row>
    <row r="59" spans="1:4" x14ac:dyDescent="0.25">
      <c r="A59" s="1">
        <v>41998</v>
      </c>
      <c r="B59" t="s">
        <v>21</v>
      </c>
      <c r="C59">
        <v>3696000</v>
      </c>
      <c r="D59">
        <v>2</v>
      </c>
    </row>
    <row r="60" spans="1:4" x14ac:dyDescent="0.25">
      <c r="A60" s="1">
        <v>42005</v>
      </c>
      <c r="B60" t="s">
        <v>21</v>
      </c>
      <c r="C60">
        <v>2061921</v>
      </c>
      <c r="D60">
        <v>6</v>
      </c>
    </row>
    <row r="61" spans="1:4" x14ac:dyDescent="0.25">
      <c r="A61" s="1">
        <v>42007</v>
      </c>
      <c r="B61" t="s">
        <v>19</v>
      </c>
      <c r="C61">
        <v>1661886</v>
      </c>
      <c r="D61">
        <v>6</v>
      </c>
    </row>
    <row r="62" spans="1:4" x14ac:dyDescent="0.25">
      <c r="A62" s="1">
        <v>42008</v>
      </c>
      <c r="B62" t="s">
        <v>23</v>
      </c>
      <c r="C62">
        <v>2134409</v>
      </c>
      <c r="D62">
        <v>7</v>
      </c>
    </row>
    <row r="63" spans="1:4" x14ac:dyDescent="0.25">
      <c r="A63" s="1">
        <v>42009</v>
      </c>
      <c r="B63" t="s">
        <v>20</v>
      </c>
      <c r="C63">
        <v>2507595</v>
      </c>
      <c r="D63">
        <v>9</v>
      </c>
    </row>
    <row r="64" spans="1:4" x14ac:dyDescent="0.25">
      <c r="A64" s="1">
        <v>42010</v>
      </c>
      <c r="B64" t="s">
        <v>24</v>
      </c>
      <c r="C64">
        <v>2899575</v>
      </c>
      <c r="D64">
        <v>8</v>
      </c>
    </row>
    <row r="65" spans="1:4" x14ac:dyDescent="0.25">
      <c r="A65" s="1">
        <v>42011</v>
      </c>
      <c r="B65" t="s">
        <v>22</v>
      </c>
      <c r="C65">
        <v>3393577</v>
      </c>
      <c r="D65">
        <v>8</v>
      </c>
    </row>
    <row r="66" spans="1:4" x14ac:dyDescent="0.25">
      <c r="A66" s="1">
        <v>42012</v>
      </c>
      <c r="B66" t="s">
        <v>21</v>
      </c>
      <c r="C66">
        <v>8457094</v>
      </c>
      <c r="D66">
        <v>15</v>
      </c>
    </row>
    <row r="67" spans="1:4" x14ac:dyDescent="0.25">
      <c r="A67" s="1">
        <v>42013</v>
      </c>
      <c r="B67" t="s">
        <v>25</v>
      </c>
      <c r="C67">
        <v>3543925</v>
      </c>
      <c r="D67">
        <v>7</v>
      </c>
    </row>
    <row r="68" spans="1:4" x14ac:dyDescent="0.25">
      <c r="A68" s="1">
        <v>42014</v>
      </c>
      <c r="B68" t="s">
        <v>19</v>
      </c>
      <c r="C68">
        <v>2013593</v>
      </c>
      <c r="D68">
        <v>7</v>
      </c>
    </row>
    <row r="69" spans="1:4" x14ac:dyDescent="0.25">
      <c r="A69" s="1">
        <v>42015</v>
      </c>
      <c r="B69" t="s">
        <v>23</v>
      </c>
      <c r="C69">
        <v>3715752</v>
      </c>
      <c r="D69">
        <v>9</v>
      </c>
    </row>
    <row r="70" spans="1:4" x14ac:dyDescent="0.25">
      <c r="A70" s="1">
        <v>42016</v>
      </c>
      <c r="B70" t="s">
        <v>20</v>
      </c>
      <c r="C70">
        <v>1167884</v>
      </c>
      <c r="D70">
        <v>4</v>
      </c>
    </row>
    <row r="71" spans="1:4" x14ac:dyDescent="0.25">
      <c r="A71" s="1">
        <v>42017</v>
      </c>
      <c r="B71" t="s">
        <v>24</v>
      </c>
      <c r="C71">
        <v>988004</v>
      </c>
      <c r="D71">
        <v>4</v>
      </c>
    </row>
    <row r="72" spans="1:4" x14ac:dyDescent="0.25">
      <c r="A72" s="1">
        <v>42018</v>
      </c>
      <c r="B72" t="s">
        <v>22</v>
      </c>
      <c r="C72">
        <v>1610875</v>
      </c>
      <c r="D72">
        <v>4</v>
      </c>
    </row>
    <row r="73" spans="1:4" x14ac:dyDescent="0.25">
      <c r="A73" s="1">
        <v>42019</v>
      </c>
      <c r="B73" t="s">
        <v>21</v>
      </c>
      <c r="C73">
        <v>1017536</v>
      </c>
      <c r="D73">
        <v>4</v>
      </c>
    </row>
    <row r="74" spans="1:4" x14ac:dyDescent="0.25">
      <c r="A74" s="1">
        <v>42020</v>
      </c>
      <c r="B74" t="s">
        <v>25</v>
      </c>
      <c r="C74">
        <v>1288700</v>
      </c>
      <c r="D74">
        <v>3</v>
      </c>
    </row>
    <row r="75" spans="1:4" x14ac:dyDescent="0.25">
      <c r="A75" s="1">
        <v>42021</v>
      </c>
      <c r="B75" t="s">
        <v>19</v>
      </c>
      <c r="C75">
        <v>644350</v>
      </c>
      <c r="D75">
        <v>1</v>
      </c>
    </row>
    <row r="76" spans="1:4" x14ac:dyDescent="0.25">
      <c r="A76" s="1">
        <v>42023</v>
      </c>
      <c r="B76" t="s">
        <v>20</v>
      </c>
      <c r="C76">
        <v>14218658</v>
      </c>
      <c r="D76">
        <v>21</v>
      </c>
    </row>
    <row r="77" spans="1:4" x14ac:dyDescent="0.25">
      <c r="A77" s="1">
        <v>42024</v>
      </c>
      <c r="B77" t="s">
        <v>24</v>
      </c>
      <c r="C77">
        <v>10008904</v>
      </c>
      <c r="D77">
        <v>7</v>
      </c>
    </row>
    <row r="78" spans="1:4" x14ac:dyDescent="0.25">
      <c r="A78" s="1">
        <v>42025</v>
      </c>
      <c r="B78" t="s">
        <v>22</v>
      </c>
      <c r="C78">
        <v>716840</v>
      </c>
      <c r="D78">
        <v>4</v>
      </c>
    </row>
    <row r="79" spans="1:4" x14ac:dyDescent="0.25">
      <c r="A79" s="1">
        <v>42026</v>
      </c>
      <c r="B79" t="s">
        <v>21</v>
      </c>
      <c r="C79">
        <v>515481</v>
      </c>
      <c r="D79">
        <v>3</v>
      </c>
    </row>
    <row r="80" spans="1:4" x14ac:dyDescent="0.25">
      <c r="A80" s="1">
        <v>42027</v>
      </c>
      <c r="B80" t="s">
        <v>25</v>
      </c>
      <c r="C80">
        <v>322175</v>
      </c>
      <c r="D80">
        <v>1</v>
      </c>
    </row>
    <row r="81" spans="1:4" x14ac:dyDescent="0.25">
      <c r="A81" s="1">
        <v>42028</v>
      </c>
      <c r="B81" t="s">
        <v>19</v>
      </c>
      <c r="C81">
        <v>2950586</v>
      </c>
      <c r="D81">
        <v>9</v>
      </c>
    </row>
    <row r="82" spans="1:4" x14ac:dyDescent="0.25">
      <c r="A82" s="1">
        <v>42029</v>
      </c>
      <c r="B82" t="s">
        <v>23</v>
      </c>
      <c r="C82">
        <v>966525</v>
      </c>
      <c r="D82">
        <v>3</v>
      </c>
    </row>
    <row r="83" spans="1:4" x14ac:dyDescent="0.25">
      <c r="A83" s="1">
        <v>42030</v>
      </c>
      <c r="B83" t="s">
        <v>20</v>
      </c>
      <c r="C83">
        <v>3272761</v>
      </c>
      <c r="D83">
        <v>8</v>
      </c>
    </row>
    <row r="84" spans="1:4" x14ac:dyDescent="0.25">
      <c r="A84" s="1">
        <v>42031</v>
      </c>
      <c r="B84" t="s">
        <v>24</v>
      </c>
      <c r="C84">
        <v>1369243</v>
      </c>
      <c r="D84">
        <v>4</v>
      </c>
    </row>
    <row r="85" spans="1:4" x14ac:dyDescent="0.25">
      <c r="A85" s="1">
        <v>42032</v>
      </c>
      <c r="B85" t="s">
        <v>22</v>
      </c>
      <c r="C85">
        <v>1449786</v>
      </c>
      <c r="D85">
        <v>6</v>
      </c>
    </row>
    <row r="86" spans="1:4" x14ac:dyDescent="0.25">
      <c r="A86" s="1">
        <v>42033</v>
      </c>
      <c r="B86" t="s">
        <v>21</v>
      </c>
      <c r="C86">
        <v>896720</v>
      </c>
      <c r="D86">
        <v>4</v>
      </c>
    </row>
    <row r="87" spans="1:4" x14ac:dyDescent="0.25">
      <c r="A87" s="1">
        <v>42034</v>
      </c>
      <c r="B87" t="s">
        <v>25</v>
      </c>
      <c r="C87">
        <v>1782702</v>
      </c>
      <c r="D87">
        <v>5</v>
      </c>
    </row>
    <row r="88" spans="1:4" x14ac:dyDescent="0.25">
      <c r="A88" s="1">
        <v>42035</v>
      </c>
      <c r="B88" t="s">
        <v>19</v>
      </c>
      <c r="C88">
        <v>966525</v>
      </c>
      <c r="D88">
        <v>3</v>
      </c>
    </row>
    <row r="89" spans="1:4" x14ac:dyDescent="0.25">
      <c r="A89" s="1">
        <v>42036</v>
      </c>
      <c r="B89" t="s">
        <v>23</v>
      </c>
      <c r="C89">
        <v>644350</v>
      </c>
      <c r="D89">
        <v>2</v>
      </c>
    </row>
    <row r="90" spans="1:4" x14ac:dyDescent="0.25">
      <c r="A90" s="1">
        <v>42039</v>
      </c>
      <c r="B90" t="s">
        <v>22</v>
      </c>
      <c r="C90">
        <v>2749227</v>
      </c>
      <c r="D90">
        <v>5</v>
      </c>
    </row>
    <row r="91" spans="1:4" x14ac:dyDescent="0.25">
      <c r="A91" s="1">
        <v>42040</v>
      </c>
      <c r="B91" t="s">
        <v>21</v>
      </c>
      <c r="C91">
        <v>2255225</v>
      </c>
      <c r="D91">
        <v>4</v>
      </c>
    </row>
    <row r="92" spans="1:4" x14ac:dyDescent="0.25">
      <c r="A92" s="1">
        <v>42041</v>
      </c>
      <c r="B92" t="s">
        <v>25</v>
      </c>
      <c r="C92">
        <v>1490059</v>
      </c>
      <c r="D92">
        <v>4</v>
      </c>
    </row>
    <row r="93" spans="1:4" x14ac:dyDescent="0.25">
      <c r="A93" s="1">
        <v>42042</v>
      </c>
      <c r="B93" t="s">
        <v>19</v>
      </c>
      <c r="C93">
        <v>6000509</v>
      </c>
      <c r="D93">
        <v>12</v>
      </c>
    </row>
    <row r="94" spans="1:4" x14ac:dyDescent="0.25">
      <c r="A94" s="1">
        <v>42043</v>
      </c>
      <c r="B94" t="s">
        <v>23</v>
      </c>
      <c r="C94">
        <v>1138352</v>
      </c>
      <c r="D94">
        <v>4</v>
      </c>
    </row>
    <row r="95" spans="1:4" x14ac:dyDescent="0.25">
      <c r="A95" s="1">
        <v>42044</v>
      </c>
      <c r="B95" t="s">
        <v>20</v>
      </c>
      <c r="C95">
        <v>1812234</v>
      </c>
      <c r="D95">
        <v>5</v>
      </c>
    </row>
    <row r="96" spans="1:4" x14ac:dyDescent="0.25">
      <c r="A96" s="1">
        <v>42045</v>
      </c>
      <c r="B96" t="s">
        <v>24</v>
      </c>
      <c r="C96">
        <v>1782702</v>
      </c>
      <c r="D96">
        <v>5</v>
      </c>
    </row>
    <row r="97" spans="1:4" x14ac:dyDescent="0.25">
      <c r="A97" s="1">
        <v>42046</v>
      </c>
      <c r="B97" t="s">
        <v>22</v>
      </c>
      <c r="C97">
        <v>523534</v>
      </c>
      <c r="D97">
        <v>1</v>
      </c>
    </row>
    <row r="98" spans="1:4" x14ac:dyDescent="0.25">
      <c r="A98" s="1">
        <v>42047</v>
      </c>
      <c r="B98" t="s">
        <v>21</v>
      </c>
      <c r="C98">
        <v>1933050</v>
      </c>
      <c r="D98">
        <v>4</v>
      </c>
    </row>
    <row r="99" spans="1:4" x14ac:dyDescent="0.25">
      <c r="A99" s="1">
        <v>42049</v>
      </c>
      <c r="B99" t="s">
        <v>19</v>
      </c>
      <c r="C99">
        <v>322175</v>
      </c>
      <c r="D99">
        <v>1</v>
      </c>
    </row>
    <row r="100" spans="1:4" x14ac:dyDescent="0.25">
      <c r="A100" s="1">
        <v>42050</v>
      </c>
      <c r="B100" t="s">
        <v>23</v>
      </c>
      <c r="C100">
        <v>322175</v>
      </c>
      <c r="D100">
        <v>1</v>
      </c>
    </row>
    <row r="101" spans="1:4" x14ac:dyDescent="0.25">
      <c r="A101" s="1">
        <v>42051</v>
      </c>
      <c r="B101" t="s">
        <v>20</v>
      </c>
      <c r="C101">
        <v>1288700</v>
      </c>
      <c r="D101">
        <v>2</v>
      </c>
    </row>
    <row r="102" spans="1:4" x14ac:dyDescent="0.25">
      <c r="A102" s="1">
        <v>42052</v>
      </c>
      <c r="B102" t="s">
        <v>24</v>
      </c>
      <c r="C102">
        <v>1047068</v>
      </c>
      <c r="D102">
        <v>3</v>
      </c>
    </row>
    <row r="103" spans="1:4" x14ac:dyDescent="0.25">
      <c r="A103" s="1">
        <v>42053</v>
      </c>
      <c r="B103" t="s">
        <v>22</v>
      </c>
      <c r="C103">
        <v>1138352</v>
      </c>
      <c r="D103">
        <v>3</v>
      </c>
    </row>
    <row r="104" spans="1:4" x14ac:dyDescent="0.25">
      <c r="A104" s="1">
        <v>42054</v>
      </c>
      <c r="B104" t="s">
        <v>21</v>
      </c>
      <c r="C104">
        <v>644350</v>
      </c>
      <c r="D104">
        <v>2</v>
      </c>
    </row>
    <row r="105" spans="1:4" x14ac:dyDescent="0.25">
      <c r="A105" s="1">
        <v>42055</v>
      </c>
      <c r="B105" t="s">
        <v>25</v>
      </c>
      <c r="C105">
        <v>3100934</v>
      </c>
      <c r="D105">
        <v>6</v>
      </c>
    </row>
    <row r="106" spans="1:4" x14ac:dyDescent="0.25">
      <c r="A106" s="1">
        <v>42056</v>
      </c>
      <c r="B106" t="s">
        <v>19</v>
      </c>
      <c r="C106">
        <v>2899575</v>
      </c>
      <c r="D106">
        <v>7</v>
      </c>
    </row>
    <row r="107" spans="1:4" x14ac:dyDescent="0.25">
      <c r="A107" s="1">
        <v>42057</v>
      </c>
      <c r="B107" t="s">
        <v>23</v>
      </c>
      <c r="C107">
        <v>966525</v>
      </c>
      <c r="D107">
        <v>3</v>
      </c>
    </row>
    <row r="108" spans="1:4" x14ac:dyDescent="0.25">
      <c r="A108" s="1">
        <v>42058</v>
      </c>
      <c r="B108" t="s">
        <v>20</v>
      </c>
      <c r="C108">
        <v>1812234</v>
      </c>
      <c r="D108">
        <v>4</v>
      </c>
    </row>
    <row r="109" spans="1:4" x14ac:dyDescent="0.25">
      <c r="A109" s="1">
        <v>42059</v>
      </c>
      <c r="B109" t="s">
        <v>24</v>
      </c>
      <c r="C109">
        <v>1984061</v>
      </c>
      <c r="D109">
        <v>5</v>
      </c>
    </row>
    <row r="110" spans="1:4" x14ac:dyDescent="0.25">
      <c r="A110" s="1">
        <v>42060</v>
      </c>
      <c r="B110" t="s">
        <v>22</v>
      </c>
      <c r="C110">
        <v>644350</v>
      </c>
      <c r="D110">
        <v>2</v>
      </c>
    </row>
    <row r="111" spans="1:4" x14ac:dyDescent="0.25">
      <c r="A111" s="1">
        <v>42061</v>
      </c>
      <c r="B111" t="s">
        <v>21</v>
      </c>
      <c r="C111">
        <v>3001597</v>
      </c>
      <c r="D111">
        <v>7</v>
      </c>
    </row>
    <row r="112" spans="1:4" x14ac:dyDescent="0.25">
      <c r="A112" s="1">
        <v>42062</v>
      </c>
      <c r="B112" t="s">
        <v>25</v>
      </c>
      <c r="C112">
        <v>1661886</v>
      </c>
      <c r="D112">
        <v>5</v>
      </c>
    </row>
    <row r="113" spans="1:4" x14ac:dyDescent="0.25">
      <c r="A113" s="1">
        <v>42063</v>
      </c>
      <c r="B113" t="s">
        <v>19</v>
      </c>
      <c r="C113">
        <v>3100934</v>
      </c>
      <c r="D113">
        <v>6</v>
      </c>
    </row>
    <row r="114" spans="1:4" x14ac:dyDescent="0.25">
      <c r="A114" s="1">
        <v>42064</v>
      </c>
      <c r="B114" t="s">
        <v>23</v>
      </c>
      <c r="C114">
        <v>3917111</v>
      </c>
      <c r="D114">
        <v>9</v>
      </c>
    </row>
    <row r="115" spans="1:4" x14ac:dyDescent="0.25">
      <c r="A115" s="1">
        <v>42065</v>
      </c>
      <c r="B115" t="s">
        <v>20</v>
      </c>
      <c r="C115">
        <v>1167884</v>
      </c>
      <c r="D115">
        <v>3</v>
      </c>
    </row>
    <row r="116" spans="1:4" x14ac:dyDescent="0.25">
      <c r="A116" s="1">
        <v>42066</v>
      </c>
      <c r="B116" t="s">
        <v>24</v>
      </c>
      <c r="C116">
        <v>2628411</v>
      </c>
      <c r="D116">
        <v>7</v>
      </c>
    </row>
    <row r="117" spans="1:4" x14ac:dyDescent="0.25">
      <c r="A117" s="1">
        <v>42067</v>
      </c>
      <c r="B117" t="s">
        <v>22</v>
      </c>
      <c r="C117">
        <v>2134409</v>
      </c>
      <c r="D117">
        <v>5</v>
      </c>
    </row>
    <row r="118" spans="1:4" x14ac:dyDescent="0.25">
      <c r="A118" s="1">
        <v>42068</v>
      </c>
      <c r="B118" t="s">
        <v>21</v>
      </c>
      <c r="C118">
        <v>4109074</v>
      </c>
      <c r="D118">
        <v>10</v>
      </c>
    </row>
    <row r="119" spans="1:4" x14ac:dyDescent="0.25">
      <c r="A119" s="1">
        <v>42069</v>
      </c>
      <c r="B119" t="s">
        <v>25</v>
      </c>
      <c r="C119">
        <v>1601479</v>
      </c>
      <c r="D119">
        <v>5</v>
      </c>
    </row>
    <row r="120" spans="1:4" x14ac:dyDescent="0.25">
      <c r="A120" s="1">
        <v>42070</v>
      </c>
      <c r="B120" t="s">
        <v>19</v>
      </c>
      <c r="C120">
        <v>1288700</v>
      </c>
      <c r="D120">
        <v>3</v>
      </c>
    </row>
    <row r="121" spans="1:4" x14ac:dyDescent="0.25">
      <c r="A121" s="1">
        <v>42071</v>
      </c>
      <c r="B121" t="s">
        <v>23</v>
      </c>
      <c r="C121">
        <v>2013593</v>
      </c>
      <c r="D121">
        <v>5</v>
      </c>
    </row>
    <row r="122" spans="1:4" x14ac:dyDescent="0.25">
      <c r="A122" s="1">
        <v>42072</v>
      </c>
      <c r="B122" t="s">
        <v>20</v>
      </c>
      <c r="C122">
        <v>1712897</v>
      </c>
      <c r="D122">
        <v>5</v>
      </c>
    </row>
    <row r="123" spans="1:4" x14ac:dyDescent="0.25">
      <c r="A123" s="1">
        <v>42073</v>
      </c>
      <c r="B123" t="s">
        <v>24</v>
      </c>
      <c r="C123">
        <v>523534</v>
      </c>
      <c r="D123">
        <v>1</v>
      </c>
    </row>
    <row r="124" spans="1:4" x14ac:dyDescent="0.25">
      <c r="A124" s="1">
        <v>42074</v>
      </c>
      <c r="B124" t="s">
        <v>22</v>
      </c>
      <c r="C124">
        <v>494002</v>
      </c>
      <c r="D124">
        <v>2</v>
      </c>
    </row>
    <row r="125" spans="1:4" x14ac:dyDescent="0.25">
      <c r="A125" s="1">
        <v>42075</v>
      </c>
      <c r="B125" t="s">
        <v>21</v>
      </c>
      <c r="C125">
        <v>1017536</v>
      </c>
      <c r="D125">
        <v>3</v>
      </c>
    </row>
    <row r="126" spans="1:4" x14ac:dyDescent="0.25">
      <c r="A126" s="1">
        <v>42076</v>
      </c>
      <c r="B126" t="s">
        <v>25</v>
      </c>
      <c r="C126">
        <v>523534</v>
      </c>
      <c r="D126">
        <v>1</v>
      </c>
    </row>
    <row r="127" spans="1:4" x14ac:dyDescent="0.25">
      <c r="A127" s="1">
        <v>42077</v>
      </c>
      <c r="B127" t="s">
        <v>19</v>
      </c>
      <c r="C127">
        <v>2074002</v>
      </c>
      <c r="D127">
        <v>4</v>
      </c>
    </row>
    <row r="128" spans="1:4" x14ac:dyDescent="0.25">
      <c r="A128" s="1">
        <v>42078</v>
      </c>
      <c r="B128" t="s">
        <v>23</v>
      </c>
      <c r="C128">
        <v>322175</v>
      </c>
      <c r="D128">
        <v>1</v>
      </c>
    </row>
    <row r="129" spans="1:4" x14ac:dyDescent="0.25">
      <c r="A129" s="1">
        <v>42079</v>
      </c>
      <c r="B129" t="s">
        <v>20</v>
      </c>
      <c r="C129">
        <v>966525</v>
      </c>
      <c r="D129">
        <v>3</v>
      </c>
    </row>
    <row r="130" spans="1:4" x14ac:dyDescent="0.25">
      <c r="A130" s="1">
        <v>42080</v>
      </c>
      <c r="B130" t="s">
        <v>24</v>
      </c>
      <c r="C130">
        <v>171827</v>
      </c>
      <c r="D130">
        <v>1</v>
      </c>
    </row>
    <row r="131" spans="1:4" x14ac:dyDescent="0.25">
      <c r="A131" s="1">
        <v>42081</v>
      </c>
      <c r="B131" t="s">
        <v>22</v>
      </c>
      <c r="C131">
        <v>1339711</v>
      </c>
      <c r="D131">
        <v>3</v>
      </c>
    </row>
    <row r="132" spans="1:4" x14ac:dyDescent="0.25">
      <c r="A132" s="1">
        <v>42082</v>
      </c>
      <c r="B132" t="s">
        <v>21</v>
      </c>
      <c r="C132">
        <v>2980118</v>
      </c>
      <c r="D132">
        <v>8</v>
      </c>
    </row>
    <row r="133" spans="1:4" x14ac:dyDescent="0.25">
      <c r="A133" s="1">
        <v>42083</v>
      </c>
      <c r="B133" t="s">
        <v>25</v>
      </c>
      <c r="C133">
        <v>1812234</v>
      </c>
      <c r="D133">
        <v>5</v>
      </c>
    </row>
    <row r="134" spans="1:4" x14ac:dyDescent="0.25">
      <c r="A134" s="1">
        <v>42084</v>
      </c>
      <c r="B134" t="s">
        <v>19</v>
      </c>
      <c r="C134">
        <v>5436702</v>
      </c>
      <c r="D134">
        <v>11</v>
      </c>
    </row>
    <row r="135" spans="1:4" x14ac:dyDescent="0.25">
      <c r="A135" s="1">
        <v>42085</v>
      </c>
      <c r="B135" t="s">
        <v>23</v>
      </c>
      <c r="C135">
        <v>2326372</v>
      </c>
      <c r="D135">
        <v>6</v>
      </c>
    </row>
    <row r="136" spans="1:4" x14ac:dyDescent="0.25">
      <c r="A136" s="1">
        <v>42086</v>
      </c>
      <c r="B136" t="s">
        <v>20</v>
      </c>
      <c r="C136">
        <v>1490059</v>
      </c>
      <c r="D136">
        <v>4</v>
      </c>
    </row>
    <row r="137" spans="1:4" x14ac:dyDescent="0.25">
      <c r="A137" s="1">
        <v>42087</v>
      </c>
      <c r="B137" t="s">
        <v>24</v>
      </c>
      <c r="C137">
        <v>2749227</v>
      </c>
      <c r="D137">
        <v>6</v>
      </c>
    </row>
    <row r="138" spans="1:4" x14ac:dyDescent="0.25">
      <c r="A138" s="1">
        <v>42088</v>
      </c>
      <c r="B138" t="s">
        <v>22</v>
      </c>
      <c r="C138">
        <v>3543925</v>
      </c>
      <c r="D138">
        <v>8</v>
      </c>
    </row>
    <row r="139" spans="1:4" x14ac:dyDescent="0.25">
      <c r="A139" s="1">
        <v>42089</v>
      </c>
      <c r="B139" t="s">
        <v>21</v>
      </c>
      <c r="C139">
        <v>3423109</v>
      </c>
      <c r="D139">
        <v>8</v>
      </c>
    </row>
    <row r="140" spans="1:4" x14ac:dyDescent="0.25">
      <c r="A140" s="1">
        <v>42090</v>
      </c>
      <c r="B140" t="s">
        <v>25</v>
      </c>
      <c r="C140">
        <v>8548377</v>
      </c>
      <c r="D140">
        <v>22</v>
      </c>
    </row>
    <row r="141" spans="1:4" x14ac:dyDescent="0.25">
      <c r="A141" s="1">
        <v>42091</v>
      </c>
      <c r="B141" t="s">
        <v>19</v>
      </c>
      <c r="C141">
        <v>6716006</v>
      </c>
      <c r="D141">
        <v>17</v>
      </c>
    </row>
    <row r="142" spans="1:4" x14ac:dyDescent="0.25">
      <c r="A142" s="1">
        <v>42092</v>
      </c>
      <c r="B142" t="s">
        <v>23</v>
      </c>
      <c r="C142">
        <v>6644859</v>
      </c>
      <c r="D142">
        <v>14</v>
      </c>
    </row>
    <row r="143" spans="1:4" x14ac:dyDescent="0.25">
      <c r="A143" s="1">
        <v>42093</v>
      </c>
      <c r="B143" t="s">
        <v>20</v>
      </c>
      <c r="C143">
        <v>10148513</v>
      </c>
      <c r="D143">
        <v>26</v>
      </c>
    </row>
    <row r="144" spans="1:4" x14ac:dyDescent="0.25">
      <c r="A144" s="1">
        <v>42094</v>
      </c>
      <c r="B144" t="s">
        <v>24</v>
      </c>
      <c r="C144">
        <v>9041036</v>
      </c>
      <c r="D144">
        <v>24</v>
      </c>
    </row>
    <row r="145" spans="1:4" x14ac:dyDescent="0.25">
      <c r="A145" s="1">
        <v>42095</v>
      </c>
      <c r="B145" t="s">
        <v>22</v>
      </c>
      <c r="C145">
        <v>15625486</v>
      </c>
      <c r="D145">
        <v>38</v>
      </c>
    </row>
    <row r="146" spans="1:4" x14ac:dyDescent="0.25">
      <c r="A146" s="1">
        <v>42096</v>
      </c>
      <c r="B146" t="s">
        <v>21</v>
      </c>
      <c r="C146">
        <v>8940356</v>
      </c>
      <c r="D146">
        <v>13</v>
      </c>
    </row>
    <row r="147" spans="1:4" x14ac:dyDescent="0.25">
      <c r="A147" s="1">
        <v>42097</v>
      </c>
      <c r="B147" t="s">
        <v>25</v>
      </c>
      <c r="C147">
        <v>7481172</v>
      </c>
      <c r="D147">
        <v>15</v>
      </c>
    </row>
    <row r="148" spans="1:4" x14ac:dyDescent="0.25">
      <c r="A148" s="1">
        <v>42098</v>
      </c>
      <c r="B148" t="s">
        <v>19</v>
      </c>
      <c r="C148">
        <v>8900083</v>
      </c>
      <c r="D148">
        <v>23</v>
      </c>
    </row>
    <row r="149" spans="1:4" x14ac:dyDescent="0.25">
      <c r="A149" s="1">
        <v>42099</v>
      </c>
      <c r="B149" t="s">
        <v>23</v>
      </c>
      <c r="C149">
        <v>8881290</v>
      </c>
      <c r="D149">
        <v>21</v>
      </c>
    </row>
    <row r="150" spans="1:4" x14ac:dyDescent="0.25">
      <c r="A150" s="1">
        <v>42100</v>
      </c>
      <c r="B150" t="s">
        <v>20</v>
      </c>
      <c r="C150">
        <v>6222004</v>
      </c>
      <c r="D150">
        <v>16</v>
      </c>
    </row>
    <row r="151" spans="1:4" x14ac:dyDescent="0.25">
      <c r="A151" s="1">
        <v>42101</v>
      </c>
      <c r="B151" t="s">
        <v>24</v>
      </c>
      <c r="C151">
        <v>11195579</v>
      </c>
      <c r="D151">
        <v>29</v>
      </c>
    </row>
    <row r="152" spans="1:4" x14ac:dyDescent="0.25">
      <c r="A152" s="1">
        <v>42102</v>
      </c>
      <c r="B152" t="s">
        <v>22</v>
      </c>
      <c r="C152">
        <v>6987170</v>
      </c>
      <c r="D152">
        <v>19</v>
      </c>
    </row>
    <row r="153" spans="1:4" x14ac:dyDescent="0.25">
      <c r="A153" s="1">
        <v>42103</v>
      </c>
      <c r="B153" t="s">
        <v>21</v>
      </c>
      <c r="C153">
        <v>1933050</v>
      </c>
      <c r="D153">
        <v>5</v>
      </c>
    </row>
    <row r="154" spans="1:4" x14ac:dyDescent="0.25">
      <c r="A154" s="1">
        <v>42104</v>
      </c>
      <c r="B154" t="s">
        <v>25</v>
      </c>
      <c r="C154">
        <v>2679422</v>
      </c>
      <c r="D154">
        <v>8</v>
      </c>
    </row>
    <row r="155" spans="1:4" x14ac:dyDescent="0.25">
      <c r="A155" s="1">
        <v>42105</v>
      </c>
      <c r="B155" t="s">
        <v>19</v>
      </c>
      <c r="C155">
        <v>3745284</v>
      </c>
      <c r="D155">
        <v>11</v>
      </c>
    </row>
    <row r="156" spans="1:4" x14ac:dyDescent="0.25">
      <c r="A156" s="1">
        <v>42106</v>
      </c>
      <c r="B156" t="s">
        <v>23</v>
      </c>
      <c r="C156">
        <v>1138352</v>
      </c>
      <c r="D156">
        <v>4</v>
      </c>
    </row>
    <row r="157" spans="1:4" x14ac:dyDescent="0.25">
      <c r="A157" s="1">
        <v>42107</v>
      </c>
      <c r="B157" t="s">
        <v>20</v>
      </c>
      <c r="C157">
        <v>11678843</v>
      </c>
      <c r="D157">
        <v>32</v>
      </c>
    </row>
    <row r="158" spans="1:4" x14ac:dyDescent="0.25">
      <c r="A158" s="1">
        <v>42108</v>
      </c>
      <c r="B158" t="s">
        <v>24</v>
      </c>
      <c r="C158">
        <v>5235343</v>
      </c>
      <c r="D158">
        <v>14</v>
      </c>
    </row>
    <row r="159" spans="1:4" x14ac:dyDescent="0.25">
      <c r="A159" s="1">
        <v>42109</v>
      </c>
      <c r="B159" t="s">
        <v>22</v>
      </c>
      <c r="C159">
        <v>6081052</v>
      </c>
      <c r="D159">
        <v>13</v>
      </c>
    </row>
    <row r="160" spans="1:4" x14ac:dyDescent="0.25">
      <c r="A160" s="1">
        <v>42110</v>
      </c>
      <c r="B160" t="s">
        <v>21</v>
      </c>
      <c r="C160">
        <v>4268818</v>
      </c>
      <c r="D160">
        <v>12</v>
      </c>
    </row>
    <row r="161" spans="1:4" x14ac:dyDescent="0.25">
      <c r="A161" s="1">
        <v>42111</v>
      </c>
      <c r="B161" t="s">
        <v>25</v>
      </c>
      <c r="C161">
        <v>8980627</v>
      </c>
      <c r="D161">
        <v>24</v>
      </c>
    </row>
    <row r="162" spans="1:4" x14ac:dyDescent="0.25">
      <c r="A162" s="1">
        <v>42112</v>
      </c>
      <c r="B162" t="s">
        <v>19</v>
      </c>
      <c r="C162">
        <v>6575054</v>
      </c>
      <c r="D162">
        <v>16</v>
      </c>
    </row>
    <row r="163" spans="1:4" x14ac:dyDescent="0.25">
      <c r="A163" s="1">
        <v>42113</v>
      </c>
      <c r="B163" t="s">
        <v>23</v>
      </c>
      <c r="C163">
        <v>19674154</v>
      </c>
      <c r="D163">
        <v>12</v>
      </c>
    </row>
    <row r="164" spans="1:4" x14ac:dyDescent="0.25">
      <c r="A164" s="1">
        <v>42114</v>
      </c>
      <c r="B164" t="s">
        <v>20</v>
      </c>
      <c r="C164">
        <v>9544434</v>
      </c>
      <c r="D164">
        <v>24</v>
      </c>
    </row>
    <row r="165" spans="1:4" x14ac:dyDescent="0.25">
      <c r="A165" s="1">
        <v>42115</v>
      </c>
      <c r="B165" t="s">
        <v>24</v>
      </c>
      <c r="C165">
        <v>5901172</v>
      </c>
      <c r="D165">
        <v>16</v>
      </c>
    </row>
    <row r="166" spans="1:4" x14ac:dyDescent="0.25">
      <c r="A166" s="1">
        <v>42116</v>
      </c>
      <c r="B166" t="s">
        <v>22</v>
      </c>
      <c r="C166">
        <v>9816940</v>
      </c>
      <c r="D166">
        <v>26</v>
      </c>
    </row>
    <row r="167" spans="1:4" x14ac:dyDescent="0.25">
      <c r="A167" s="1">
        <v>42117</v>
      </c>
      <c r="B167" t="s">
        <v>21</v>
      </c>
      <c r="C167">
        <v>2185420</v>
      </c>
      <c r="D167">
        <v>5</v>
      </c>
    </row>
    <row r="168" spans="1:4" x14ac:dyDescent="0.25">
      <c r="A168" s="1">
        <v>42118</v>
      </c>
      <c r="B168" t="s">
        <v>25</v>
      </c>
      <c r="C168">
        <v>6051520</v>
      </c>
      <c r="D168">
        <v>11</v>
      </c>
    </row>
    <row r="169" spans="1:4" x14ac:dyDescent="0.25">
      <c r="A169" s="1">
        <v>42119</v>
      </c>
      <c r="B169" t="s">
        <v>19</v>
      </c>
      <c r="C169">
        <v>2657943</v>
      </c>
      <c r="D169">
        <v>5</v>
      </c>
    </row>
    <row r="170" spans="1:4" x14ac:dyDescent="0.25">
      <c r="A170" s="1">
        <v>42120</v>
      </c>
      <c r="B170" t="s">
        <v>23</v>
      </c>
      <c r="C170">
        <v>3272761</v>
      </c>
      <c r="D170">
        <v>8</v>
      </c>
    </row>
    <row r="171" spans="1:4" x14ac:dyDescent="0.25">
      <c r="A171" s="1">
        <v>42121</v>
      </c>
      <c r="B171" t="s">
        <v>20</v>
      </c>
      <c r="C171">
        <v>2456584</v>
      </c>
      <c r="D171">
        <v>5</v>
      </c>
    </row>
    <row r="172" spans="1:4" x14ac:dyDescent="0.25">
      <c r="A172" s="1">
        <v>42122</v>
      </c>
      <c r="B172" t="s">
        <v>24</v>
      </c>
      <c r="C172">
        <v>3221750</v>
      </c>
      <c r="D172">
        <v>6</v>
      </c>
    </row>
    <row r="173" spans="1:4" x14ac:dyDescent="0.25">
      <c r="A173" s="1">
        <v>42123</v>
      </c>
      <c r="B173" t="s">
        <v>22</v>
      </c>
      <c r="C173">
        <v>7933559</v>
      </c>
      <c r="D173">
        <v>23</v>
      </c>
    </row>
    <row r="174" spans="1:4" x14ac:dyDescent="0.25">
      <c r="A174" s="1">
        <v>42124</v>
      </c>
      <c r="B174" t="s">
        <v>21</v>
      </c>
      <c r="C174">
        <v>4148002</v>
      </c>
      <c r="D174">
        <v>10</v>
      </c>
    </row>
    <row r="175" spans="1:4" x14ac:dyDescent="0.25">
      <c r="A175" s="1">
        <v>42125</v>
      </c>
      <c r="B175" t="s">
        <v>25</v>
      </c>
      <c r="C175">
        <v>4711809</v>
      </c>
      <c r="D175">
        <v>12</v>
      </c>
    </row>
    <row r="176" spans="1:4" x14ac:dyDescent="0.25">
      <c r="A176" s="1">
        <v>42126</v>
      </c>
      <c r="B176" t="s">
        <v>19</v>
      </c>
      <c r="C176">
        <v>1610875</v>
      </c>
      <c r="D176">
        <v>4</v>
      </c>
    </row>
    <row r="177" spans="1:4" x14ac:dyDescent="0.25">
      <c r="A177" s="1">
        <v>42127</v>
      </c>
      <c r="B177" t="s">
        <v>23</v>
      </c>
      <c r="C177">
        <v>1832370</v>
      </c>
      <c r="D177">
        <v>4</v>
      </c>
    </row>
    <row r="178" spans="1:4" x14ac:dyDescent="0.25">
      <c r="A178" s="1">
        <v>42128</v>
      </c>
      <c r="B178" t="s">
        <v>20</v>
      </c>
      <c r="C178">
        <v>3675479</v>
      </c>
      <c r="D178">
        <v>8</v>
      </c>
    </row>
    <row r="179" spans="1:4" x14ac:dyDescent="0.25">
      <c r="A179" s="1">
        <v>42129</v>
      </c>
      <c r="B179" t="s">
        <v>24</v>
      </c>
      <c r="C179">
        <v>5557518</v>
      </c>
      <c r="D179">
        <v>14</v>
      </c>
    </row>
    <row r="180" spans="1:4" x14ac:dyDescent="0.25">
      <c r="A180" s="1">
        <v>42130</v>
      </c>
      <c r="B180" t="s">
        <v>22</v>
      </c>
      <c r="C180">
        <v>2919711</v>
      </c>
      <c r="D180">
        <v>8</v>
      </c>
    </row>
    <row r="181" spans="1:4" x14ac:dyDescent="0.25">
      <c r="A181" s="1">
        <v>42131</v>
      </c>
      <c r="B181" t="s">
        <v>21</v>
      </c>
      <c r="C181">
        <v>3040527</v>
      </c>
      <c r="D181">
        <v>7</v>
      </c>
    </row>
    <row r="182" spans="1:4" x14ac:dyDescent="0.25">
      <c r="A182" s="1">
        <v>42132</v>
      </c>
      <c r="B182" t="s">
        <v>25</v>
      </c>
      <c r="C182">
        <v>2738486</v>
      </c>
      <c r="D182">
        <v>9</v>
      </c>
    </row>
    <row r="183" spans="1:4" x14ac:dyDescent="0.25">
      <c r="A183" s="1">
        <v>42133</v>
      </c>
      <c r="B183" t="s">
        <v>19</v>
      </c>
      <c r="C183">
        <v>1107477</v>
      </c>
      <c r="D183">
        <v>3</v>
      </c>
    </row>
    <row r="184" spans="1:4" x14ac:dyDescent="0.25">
      <c r="A184" s="1">
        <v>42134</v>
      </c>
      <c r="B184" t="s">
        <v>23</v>
      </c>
      <c r="C184">
        <v>23569786</v>
      </c>
      <c r="D184">
        <v>12</v>
      </c>
    </row>
    <row r="185" spans="1:4" x14ac:dyDescent="0.25">
      <c r="A185" s="1">
        <v>42135</v>
      </c>
      <c r="B185" t="s">
        <v>20</v>
      </c>
      <c r="C185">
        <v>15244247</v>
      </c>
      <c r="D185">
        <v>20</v>
      </c>
    </row>
    <row r="186" spans="1:4" x14ac:dyDescent="0.25">
      <c r="A186" s="1">
        <v>42136</v>
      </c>
      <c r="B186" t="s">
        <v>24</v>
      </c>
      <c r="C186">
        <v>1751827</v>
      </c>
      <c r="D186">
        <v>5</v>
      </c>
    </row>
    <row r="187" spans="1:4" x14ac:dyDescent="0.25">
      <c r="A187" s="1">
        <v>42137</v>
      </c>
      <c r="B187" t="s">
        <v>22</v>
      </c>
      <c r="C187">
        <v>4148002</v>
      </c>
      <c r="D187">
        <v>11</v>
      </c>
    </row>
    <row r="188" spans="1:4" x14ac:dyDescent="0.25">
      <c r="A188" s="1">
        <v>42138</v>
      </c>
      <c r="B188" t="s">
        <v>21</v>
      </c>
      <c r="C188">
        <v>322175</v>
      </c>
      <c r="D188">
        <v>1</v>
      </c>
    </row>
    <row r="189" spans="1:4" x14ac:dyDescent="0.25">
      <c r="A189" s="1">
        <v>42139</v>
      </c>
      <c r="B189" t="s">
        <v>25</v>
      </c>
      <c r="C189">
        <v>3503652</v>
      </c>
      <c r="D189">
        <v>6</v>
      </c>
    </row>
    <row r="190" spans="1:4" x14ac:dyDescent="0.25">
      <c r="A190" s="1">
        <v>42140</v>
      </c>
      <c r="B190" t="s">
        <v>19</v>
      </c>
      <c r="C190">
        <v>17075275</v>
      </c>
      <c r="D190">
        <v>5</v>
      </c>
    </row>
    <row r="191" spans="1:4" x14ac:dyDescent="0.25">
      <c r="A191" s="1">
        <v>42141</v>
      </c>
      <c r="B191" t="s">
        <v>23</v>
      </c>
      <c r="C191">
        <v>1339711</v>
      </c>
      <c r="D191">
        <v>3</v>
      </c>
    </row>
    <row r="192" spans="1:4" x14ac:dyDescent="0.25">
      <c r="A192" s="1">
        <v>42142</v>
      </c>
      <c r="B192" t="s">
        <v>20</v>
      </c>
      <c r="C192">
        <v>18737161</v>
      </c>
      <c r="D192">
        <v>8</v>
      </c>
    </row>
    <row r="193" spans="1:4" x14ac:dyDescent="0.25">
      <c r="A193" s="1">
        <v>42143</v>
      </c>
      <c r="B193" t="s">
        <v>24</v>
      </c>
      <c r="C193">
        <v>322175</v>
      </c>
      <c r="D193">
        <v>1</v>
      </c>
    </row>
    <row r="194" spans="1:4" x14ac:dyDescent="0.25">
      <c r="A194" s="1">
        <v>42144</v>
      </c>
      <c r="B194" t="s">
        <v>22</v>
      </c>
      <c r="C194">
        <v>1953186</v>
      </c>
      <c r="D194">
        <v>4</v>
      </c>
    </row>
    <row r="195" spans="1:4" x14ac:dyDescent="0.25">
      <c r="A195" s="1">
        <v>42145</v>
      </c>
      <c r="B195" t="s">
        <v>21</v>
      </c>
      <c r="C195">
        <v>2778759</v>
      </c>
      <c r="D195">
        <v>6</v>
      </c>
    </row>
    <row r="196" spans="1:4" x14ac:dyDescent="0.25">
      <c r="A196" s="1">
        <v>42146</v>
      </c>
      <c r="B196" t="s">
        <v>25</v>
      </c>
      <c r="C196">
        <v>1218895</v>
      </c>
      <c r="D196">
        <v>3</v>
      </c>
    </row>
    <row r="197" spans="1:4" x14ac:dyDescent="0.25">
      <c r="A197" s="1">
        <v>42147</v>
      </c>
      <c r="B197" t="s">
        <v>19</v>
      </c>
      <c r="C197">
        <v>665829</v>
      </c>
      <c r="D197">
        <v>3</v>
      </c>
    </row>
    <row r="198" spans="1:4" x14ac:dyDescent="0.25">
      <c r="A198" s="1">
        <v>42148</v>
      </c>
      <c r="B198" t="s">
        <v>23</v>
      </c>
      <c r="C198">
        <v>5326627</v>
      </c>
      <c r="D198">
        <v>4</v>
      </c>
    </row>
    <row r="199" spans="1:4" x14ac:dyDescent="0.25">
      <c r="A199" s="1">
        <v>42149</v>
      </c>
      <c r="B199" t="s">
        <v>20</v>
      </c>
      <c r="C199">
        <v>1310179</v>
      </c>
      <c r="D199">
        <v>4</v>
      </c>
    </row>
    <row r="200" spans="1:4" x14ac:dyDescent="0.25">
      <c r="A200" s="1">
        <v>42150</v>
      </c>
      <c r="B200" t="s">
        <v>24</v>
      </c>
      <c r="C200">
        <v>1691418</v>
      </c>
      <c r="D200">
        <v>4</v>
      </c>
    </row>
    <row r="201" spans="1:4" x14ac:dyDescent="0.25">
      <c r="A201" s="1">
        <v>42151</v>
      </c>
      <c r="B201" t="s">
        <v>22</v>
      </c>
      <c r="C201">
        <v>3525131</v>
      </c>
      <c r="D201">
        <v>9</v>
      </c>
    </row>
    <row r="202" spans="1:4" x14ac:dyDescent="0.25">
      <c r="A202" s="1">
        <v>42152</v>
      </c>
      <c r="B202" t="s">
        <v>21</v>
      </c>
      <c r="C202">
        <v>1460527</v>
      </c>
      <c r="D202">
        <v>3</v>
      </c>
    </row>
    <row r="203" spans="1:4" x14ac:dyDescent="0.25">
      <c r="A203" s="1">
        <v>42153</v>
      </c>
      <c r="B203" t="s">
        <v>25</v>
      </c>
      <c r="C203">
        <v>644350</v>
      </c>
      <c r="D203">
        <v>1</v>
      </c>
    </row>
    <row r="204" spans="1:4" x14ac:dyDescent="0.25">
      <c r="A204" s="1">
        <v>42155</v>
      </c>
      <c r="B204" t="s">
        <v>23</v>
      </c>
      <c r="C204">
        <v>1490059</v>
      </c>
      <c r="D204">
        <v>4</v>
      </c>
    </row>
    <row r="205" spans="1:4" x14ac:dyDescent="0.25">
      <c r="A205" s="1">
        <v>42156</v>
      </c>
      <c r="B205" t="s">
        <v>20</v>
      </c>
      <c r="C205">
        <v>3221750</v>
      </c>
      <c r="D205">
        <v>7</v>
      </c>
    </row>
    <row r="206" spans="1:4" x14ac:dyDescent="0.25">
      <c r="A206" s="1">
        <v>42157</v>
      </c>
      <c r="B206" t="s">
        <v>24</v>
      </c>
      <c r="C206">
        <v>816177</v>
      </c>
      <c r="D206">
        <v>3</v>
      </c>
    </row>
    <row r="207" spans="1:4" x14ac:dyDescent="0.25">
      <c r="A207" s="1">
        <v>42158</v>
      </c>
      <c r="B207" t="s">
        <v>22</v>
      </c>
      <c r="C207">
        <v>644350</v>
      </c>
      <c r="D207">
        <v>1</v>
      </c>
    </row>
    <row r="208" spans="1:4" x14ac:dyDescent="0.25">
      <c r="A208" s="1">
        <v>42159</v>
      </c>
      <c r="B208" t="s">
        <v>21</v>
      </c>
      <c r="C208">
        <v>5326627</v>
      </c>
      <c r="D208">
        <v>13</v>
      </c>
    </row>
    <row r="209" spans="1:4" x14ac:dyDescent="0.25">
      <c r="A209" s="1">
        <v>42160</v>
      </c>
      <c r="B209" t="s">
        <v>25</v>
      </c>
      <c r="C209">
        <v>2255225</v>
      </c>
      <c r="D209">
        <v>5</v>
      </c>
    </row>
    <row r="210" spans="1:4" x14ac:dyDescent="0.25">
      <c r="A210" s="1">
        <v>42161</v>
      </c>
      <c r="B210" t="s">
        <v>19</v>
      </c>
      <c r="C210">
        <v>5084995</v>
      </c>
      <c r="D210">
        <v>15</v>
      </c>
    </row>
    <row r="211" spans="1:4" x14ac:dyDescent="0.25">
      <c r="A211" s="1">
        <v>42162</v>
      </c>
      <c r="B211" t="s">
        <v>23</v>
      </c>
      <c r="C211">
        <v>1691418</v>
      </c>
      <c r="D211">
        <v>4</v>
      </c>
    </row>
    <row r="212" spans="1:4" x14ac:dyDescent="0.25">
      <c r="A212" s="1">
        <v>42163</v>
      </c>
      <c r="B212" t="s">
        <v>20</v>
      </c>
      <c r="C212">
        <v>966525</v>
      </c>
      <c r="D212">
        <v>2</v>
      </c>
    </row>
    <row r="213" spans="1:4" x14ac:dyDescent="0.25">
      <c r="A213" s="1">
        <v>42165</v>
      </c>
      <c r="B213" t="s">
        <v>22</v>
      </c>
      <c r="C213">
        <v>1288700</v>
      </c>
      <c r="D213">
        <v>3</v>
      </c>
    </row>
    <row r="214" spans="1:4" x14ac:dyDescent="0.25">
      <c r="A214" s="1">
        <v>42166</v>
      </c>
      <c r="B214" t="s">
        <v>21</v>
      </c>
      <c r="C214">
        <v>6322684</v>
      </c>
      <c r="D214">
        <v>10</v>
      </c>
    </row>
    <row r="215" spans="1:4" x14ac:dyDescent="0.25">
      <c r="A215" s="1">
        <v>42167</v>
      </c>
      <c r="B215" t="s">
        <v>25</v>
      </c>
      <c r="C215">
        <v>1782702</v>
      </c>
      <c r="D215">
        <v>4</v>
      </c>
    </row>
    <row r="216" spans="1:4" x14ac:dyDescent="0.25">
      <c r="A216" s="1">
        <v>42168</v>
      </c>
      <c r="B216" t="s">
        <v>19</v>
      </c>
      <c r="C216">
        <v>4711809</v>
      </c>
      <c r="D216">
        <v>10</v>
      </c>
    </row>
    <row r="217" spans="1:4" x14ac:dyDescent="0.25">
      <c r="A217" s="1">
        <v>42169</v>
      </c>
      <c r="B217" t="s">
        <v>23</v>
      </c>
      <c r="C217">
        <v>5527986</v>
      </c>
      <c r="D217">
        <v>12</v>
      </c>
    </row>
    <row r="218" spans="1:4" x14ac:dyDescent="0.25">
      <c r="A218" s="1">
        <v>42170</v>
      </c>
      <c r="B218" t="s">
        <v>20</v>
      </c>
      <c r="C218">
        <v>7581852</v>
      </c>
      <c r="D218">
        <v>15</v>
      </c>
    </row>
    <row r="219" spans="1:4" x14ac:dyDescent="0.25">
      <c r="A219" s="1">
        <v>42171</v>
      </c>
      <c r="B219" t="s">
        <v>24</v>
      </c>
      <c r="C219">
        <v>4561461</v>
      </c>
      <c r="D219">
        <v>8</v>
      </c>
    </row>
    <row r="220" spans="1:4" x14ac:dyDescent="0.25">
      <c r="A220" s="1">
        <v>42172</v>
      </c>
      <c r="B220" t="s">
        <v>22</v>
      </c>
      <c r="C220">
        <v>3543925</v>
      </c>
      <c r="D220">
        <v>7</v>
      </c>
    </row>
    <row r="221" spans="1:4" x14ac:dyDescent="0.25">
      <c r="A221" s="1">
        <v>42173</v>
      </c>
      <c r="B221" t="s">
        <v>21</v>
      </c>
      <c r="C221">
        <v>4329227</v>
      </c>
      <c r="D221">
        <v>9</v>
      </c>
    </row>
    <row r="222" spans="1:4" x14ac:dyDescent="0.25">
      <c r="A222" s="1">
        <v>42174</v>
      </c>
      <c r="B222" t="s">
        <v>25</v>
      </c>
      <c r="C222">
        <v>6765675</v>
      </c>
      <c r="D222">
        <v>12</v>
      </c>
    </row>
    <row r="223" spans="1:4" x14ac:dyDescent="0.25">
      <c r="A223" s="1">
        <v>42175</v>
      </c>
      <c r="B223" t="s">
        <v>19</v>
      </c>
      <c r="C223">
        <v>7732200</v>
      </c>
      <c r="D223">
        <v>12</v>
      </c>
    </row>
    <row r="224" spans="1:4" x14ac:dyDescent="0.25">
      <c r="A224" s="1">
        <v>42176</v>
      </c>
      <c r="B224" t="s">
        <v>23</v>
      </c>
      <c r="C224">
        <v>4973577</v>
      </c>
      <c r="D224">
        <v>9</v>
      </c>
    </row>
    <row r="225" spans="1:4" x14ac:dyDescent="0.25">
      <c r="A225" s="1">
        <v>42177</v>
      </c>
      <c r="B225" t="s">
        <v>20</v>
      </c>
      <c r="C225">
        <v>3071402</v>
      </c>
      <c r="D225">
        <v>7</v>
      </c>
    </row>
    <row r="226" spans="1:4" x14ac:dyDescent="0.25">
      <c r="A226" s="1">
        <v>42178</v>
      </c>
      <c r="B226" t="s">
        <v>24</v>
      </c>
      <c r="C226">
        <v>4711809</v>
      </c>
      <c r="D226">
        <v>8</v>
      </c>
    </row>
    <row r="227" spans="1:4" x14ac:dyDescent="0.25">
      <c r="A227" s="1">
        <v>42179</v>
      </c>
      <c r="B227" t="s">
        <v>22</v>
      </c>
      <c r="C227">
        <v>2899575</v>
      </c>
      <c r="D227">
        <v>6</v>
      </c>
    </row>
    <row r="228" spans="1:4" x14ac:dyDescent="0.25">
      <c r="A228" s="1">
        <v>42180</v>
      </c>
      <c r="B228" t="s">
        <v>21</v>
      </c>
      <c r="C228">
        <v>2899575</v>
      </c>
      <c r="D228">
        <v>6</v>
      </c>
    </row>
    <row r="229" spans="1:4" x14ac:dyDescent="0.25">
      <c r="A229" s="1">
        <v>42181</v>
      </c>
      <c r="B229" t="s">
        <v>25</v>
      </c>
      <c r="C229">
        <v>4510450</v>
      </c>
      <c r="D229">
        <v>8</v>
      </c>
    </row>
    <row r="230" spans="1:4" x14ac:dyDescent="0.25">
      <c r="A230" s="1">
        <v>42182</v>
      </c>
      <c r="B230" t="s">
        <v>19</v>
      </c>
      <c r="C230">
        <v>1610875</v>
      </c>
      <c r="D230">
        <v>4</v>
      </c>
    </row>
    <row r="231" spans="1:4" x14ac:dyDescent="0.25">
      <c r="A231" s="1">
        <v>42183</v>
      </c>
      <c r="B231" t="s">
        <v>23</v>
      </c>
      <c r="C231">
        <v>3221750</v>
      </c>
      <c r="D231">
        <v>6</v>
      </c>
    </row>
    <row r="232" spans="1:4" x14ac:dyDescent="0.25">
      <c r="A232" s="1">
        <v>42184</v>
      </c>
      <c r="B232" t="s">
        <v>20</v>
      </c>
      <c r="C232">
        <v>5970977</v>
      </c>
      <c r="D232">
        <v>11</v>
      </c>
    </row>
    <row r="233" spans="1:4" x14ac:dyDescent="0.25">
      <c r="A233" s="1">
        <v>42185</v>
      </c>
      <c r="B233" t="s">
        <v>24</v>
      </c>
      <c r="C233">
        <v>2427052</v>
      </c>
      <c r="D233">
        <v>5</v>
      </c>
    </row>
    <row r="234" spans="1:4" x14ac:dyDescent="0.25">
      <c r="A234" s="1">
        <v>42186</v>
      </c>
      <c r="B234" t="s">
        <v>22</v>
      </c>
      <c r="C234">
        <v>5678334</v>
      </c>
      <c r="D234">
        <v>10</v>
      </c>
    </row>
    <row r="235" spans="1:4" x14ac:dyDescent="0.25">
      <c r="A235" s="1">
        <v>42187</v>
      </c>
      <c r="B235" t="s">
        <v>21</v>
      </c>
      <c r="C235">
        <v>8779268</v>
      </c>
      <c r="D235">
        <v>14</v>
      </c>
    </row>
    <row r="236" spans="1:4" x14ac:dyDescent="0.25">
      <c r="A236" s="1">
        <v>42188</v>
      </c>
      <c r="B236" t="s">
        <v>25</v>
      </c>
      <c r="C236">
        <v>3856704</v>
      </c>
      <c r="D236">
        <v>7</v>
      </c>
    </row>
    <row r="237" spans="1:4" x14ac:dyDescent="0.25">
      <c r="A237" s="1">
        <v>42189</v>
      </c>
      <c r="B237" t="s">
        <v>19</v>
      </c>
      <c r="C237">
        <v>7662395</v>
      </c>
      <c r="D237">
        <v>13</v>
      </c>
    </row>
    <row r="238" spans="1:4" x14ac:dyDescent="0.25">
      <c r="A238" s="1">
        <v>42190</v>
      </c>
      <c r="B238" t="s">
        <v>23</v>
      </c>
      <c r="C238">
        <v>4148002</v>
      </c>
      <c r="D238">
        <v>7</v>
      </c>
    </row>
    <row r="239" spans="1:4" x14ac:dyDescent="0.25">
      <c r="A239" s="1">
        <v>42191</v>
      </c>
      <c r="B239" t="s">
        <v>20</v>
      </c>
      <c r="C239">
        <v>1933050</v>
      </c>
      <c r="D239">
        <v>3</v>
      </c>
    </row>
    <row r="240" spans="1:4" x14ac:dyDescent="0.25">
      <c r="A240" s="1">
        <v>42192</v>
      </c>
      <c r="B240" t="s">
        <v>24</v>
      </c>
      <c r="C240">
        <v>3866100</v>
      </c>
      <c r="D240">
        <v>7</v>
      </c>
    </row>
    <row r="241" spans="1:4" x14ac:dyDescent="0.25">
      <c r="A241" s="1">
        <v>42193</v>
      </c>
      <c r="B241" t="s">
        <v>22</v>
      </c>
      <c r="C241">
        <v>4510450</v>
      </c>
      <c r="D241">
        <v>8</v>
      </c>
    </row>
    <row r="242" spans="1:4" x14ac:dyDescent="0.25">
      <c r="A242" s="1">
        <v>42194</v>
      </c>
      <c r="B242" t="s">
        <v>21</v>
      </c>
      <c r="C242">
        <v>4510450</v>
      </c>
      <c r="D242">
        <v>7</v>
      </c>
    </row>
    <row r="243" spans="1:4" x14ac:dyDescent="0.25">
      <c r="A243" s="1">
        <v>42195</v>
      </c>
      <c r="B243" t="s">
        <v>25</v>
      </c>
      <c r="C243">
        <v>5154800</v>
      </c>
      <c r="D243">
        <v>9</v>
      </c>
    </row>
    <row r="244" spans="1:4" x14ac:dyDescent="0.25">
      <c r="A244" s="1">
        <v>42196</v>
      </c>
      <c r="B244" t="s">
        <v>19</v>
      </c>
      <c r="C244">
        <v>6937502</v>
      </c>
      <c r="D244">
        <v>13</v>
      </c>
    </row>
    <row r="245" spans="1:4" x14ac:dyDescent="0.25">
      <c r="A245" s="1">
        <v>42197</v>
      </c>
      <c r="B245" t="s">
        <v>23</v>
      </c>
      <c r="C245">
        <v>4510450</v>
      </c>
      <c r="D245">
        <v>7</v>
      </c>
    </row>
    <row r="246" spans="1:4" x14ac:dyDescent="0.25">
      <c r="A246" s="1">
        <v>42198</v>
      </c>
      <c r="B246" t="s">
        <v>20</v>
      </c>
      <c r="C246">
        <v>4389634</v>
      </c>
      <c r="D246">
        <v>7</v>
      </c>
    </row>
    <row r="247" spans="1:4" x14ac:dyDescent="0.25">
      <c r="A247" s="1">
        <v>42199</v>
      </c>
      <c r="B247" t="s">
        <v>24</v>
      </c>
      <c r="C247">
        <v>9686729</v>
      </c>
      <c r="D247">
        <v>17</v>
      </c>
    </row>
    <row r="248" spans="1:4" x14ac:dyDescent="0.25">
      <c r="A248" s="1">
        <v>42200</v>
      </c>
      <c r="B248" t="s">
        <v>22</v>
      </c>
      <c r="C248">
        <v>9987425</v>
      </c>
      <c r="D248">
        <v>17</v>
      </c>
    </row>
    <row r="249" spans="1:4" x14ac:dyDescent="0.25">
      <c r="A249" s="1">
        <v>42201</v>
      </c>
      <c r="B249" t="s">
        <v>21</v>
      </c>
      <c r="C249">
        <v>6765675</v>
      </c>
      <c r="D249">
        <v>11</v>
      </c>
    </row>
    <row r="250" spans="1:4" x14ac:dyDescent="0.25">
      <c r="A250" s="1">
        <v>42202</v>
      </c>
      <c r="B250" t="s">
        <v>25</v>
      </c>
      <c r="C250">
        <v>8749736</v>
      </c>
      <c r="D250">
        <v>15</v>
      </c>
    </row>
    <row r="251" spans="1:4" x14ac:dyDescent="0.25">
      <c r="A251" s="1">
        <v>42203</v>
      </c>
      <c r="B251" t="s">
        <v>19</v>
      </c>
      <c r="C251">
        <v>2255225</v>
      </c>
      <c r="D251">
        <v>4</v>
      </c>
    </row>
    <row r="252" spans="1:4" x14ac:dyDescent="0.25">
      <c r="A252" s="1">
        <v>42204</v>
      </c>
      <c r="B252" t="s">
        <v>23</v>
      </c>
      <c r="C252">
        <v>3100934</v>
      </c>
      <c r="D252">
        <v>5</v>
      </c>
    </row>
    <row r="253" spans="1:4" x14ac:dyDescent="0.25">
      <c r="A253" s="1">
        <v>42205</v>
      </c>
      <c r="B253" t="s">
        <v>20</v>
      </c>
      <c r="C253">
        <v>3393577</v>
      </c>
      <c r="D253">
        <v>7</v>
      </c>
    </row>
    <row r="254" spans="1:4" x14ac:dyDescent="0.25">
      <c r="A254" s="1">
        <v>42206</v>
      </c>
      <c r="B254" t="s">
        <v>24</v>
      </c>
      <c r="C254">
        <v>5799150</v>
      </c>
      <c r="D254">
        <v>9</v>
      </c>
    </row>
    <row r="255" spans="1:4" x14ac:dyDescent="0.25">
      <c r="A255" s="1">
        <v>42207</v>
      </c>
      <c r="B255" t="s">
        <v>22</v>
      </c>
      <c r="C255">
        <v>7087850</v>
      </c>
      <c r="D255">
        <v>11</v>
      </c>
    </row>
    <row r="256" spans="1:4" x14ac:dyDescent="0.25">
      <c r="A256" s="1">
        <v>42208</v>
      </c>
      <c r="B256" t="s">
        <v>21</v>
      </c>
      <c r="C256">
        <v>4913168</v>
      </c>
      <c r="D256">
        <v>9</v>
      </c>
    </row>
    <row r="257" spans="1:4" x14ac:dyDescent="0.25">
      <c r="A257" s="1">
        <v>42209</v>
      </c>
      <c r="B257" t="s">
        <v>25</v>
      </c>
      <c r="C257">
        <v>6201868</v>
      </c>
      <c r="D257">
        <v>10</v>
      </c>
    </row>
    <row r="258" spans="1:4" x14ac:dyDescent="0.25">
      <c r="A258" s="1">
        <v>42210</v>
      </c>
      <c r="B258" t="s">
        <v>19</v>
      </c>
      <c r="C258">
        <v>6172336</v>
      </c>
      <c r="D258">
        <v>11</v>
      </c>
    </row>
    <row r="259" spans="1:4" x14ac:dyDescent="0.25">
      <c r="A259" s="1">
        <v>42211</v>
      </c>
      <c r="B259" t="s">
        <v>23</v>
      </c>
      <c r="C259">
        <v>6362954</v>
      </c>
      <c r="D259">
        <v>12</v>
      </c>
    </row>
    <row r="260" spans="1:4" x14ac:dyDescent="0.25">
      <c r="A260" s="1">
        <v>42212</v>
      </c>
      <c r="B260" t="s">
        <v>20</v>
      </c>
      <c r="C260">
        <v>6725404</v>
      </c>
      <c r="D260">
        <v>11</v>
      </c>
    </row>
    <row r="261" spans="1:4" x14ac:dyDescent="0.25">
      <c r="A261" s="1">
        <v>42213</v>
      </c>
      <c r="B261" t="s">
        <v>24</v>
      </c>
      <c r="C261">
        <v>6666338</v>
      </c>
      <c r="D261">
        <v>13</v>
      </c>
    </row>
    <row r="262" spans="1:4" x14ac:dyDescent="0.25">
      <c r="A262" s="1">
        <v>42214</v>
      </c>
      <c r="B262" t="s">
        <v>22</v>
      </c>
      <c r="C262">
        <v>6485115</v>
      </c>
      <c r="D262">
        <v>13</v>
      </c>
    </row>
    <row r="263" spans="1:4" x14ac:dyDescent="0.25">
      <c r="A263" s="1">
        <v>42215</v>
      </c>
      <c r="B263" t="s">
        <v>21</v>
      </c>
      <c r="C263">
        <v>5033984</v>
      </c>
      <c r="D263">
        <v>9</v>
      </c>
    </row>
    <row r="264" spans="1:4" x14ac:dyDescent="0.25">
      <c r="A264" s="1">
        <v>42216</v>
      </c>
      <c r="B264" t="s">
        <v>25</v>
      </c>
      <c r="C264">
        <v>644350</v>
      </c>
      <c r="D264">
        <v>1</v>
      </c>
    </row>
    <row r="265" spans="1:4" x14ac:dyDescent="0.25">
      <c r="A265" s="1">
        <v>42217</v>
      </c>
      <c r="B265" t="s">
        <v>19</v>
      </c>
      <c r="C265">
        <v>3302293</v>
      </c>
      <c r="D265">
        <v>6</v>
      </c>
    </row>
    <row r="266" spans="1:4" x14ac:dyDescent="0.25">
      <c r="A266" s="1">
        <v>42218</v>
      </c>
      <c r="B266" t="s">
        <v>23</v>
      </c>
      <c r="C266">
        <v>4470177</v>
      </c>
      <c r="D266">
        <v>8</v>
      </c>
    </row>
    <row r="267" spans="1:4" x14ac:dyDescent="0.25">
      <c r="A267" s="1">
        <v>42219</v>
      </c>
      <c r="B267" t="s">
        <v>20</v>
      </c>
      <c r="C267">
        <v>4510450</v>
      </c>
      <c r="D267">
        <v>8</v>
      </c>
    </row>
    <row r="268" spans="1:4" x14ac:dyDescent="0.25">
      <c r="A268" s="1">
        <v>42220</v>
      </c>
      <c r="B268" t="s">
        <v>24</v>
      </c>
      <c r="C268">
        <v>1933050</v>
      </c>
      <c r="D268">
        <v>3</v>
      </c>
    </row>
    <row r="269" spans="1:4" x14ac:dyDescent="0.25">
      <c r="A269" s="1">
        <v>42221</v>
      </c>
      <c r="B269" t="s">
        <v>22</v>
      </c>
      <c r="C269">
        <v>3866100</v>
      </c>
      <c r="D269">
        <v>6</v>
      </c>
    </row>
    <row r="270" spans="1:4" x14ac:dyDescent="0.25">
      <c r="A270" s="1">
        <v>42222</v>
      </c>
      <c r="B270" t="s">
        <v>21</v>
      </c>
      <c r="C270">
        <v>2778759</v>
      </c>
      <c r="D270">
        <v>5</v>
      </c>
    </row>
    <row r="271" spans="1:4" x14ac:dyDescent="0.25">
      <c r="A271" s="1">
        <v>42223</v>
      </c>
      <c r="B271" t="s">
        <v>25</v>
      </c>
      <c r="C271">
        <v>6201868</v>
      </c>
      <c r="D271">
        <v>11</v>
      </c>
    </row>
    <row r="272" spans="1:4" x14ac:dyDescent="0.25">
      <c r="A272" s="1">
        <v>42224</v>
      </c>
      <c r="B272" t="s">
        <v>19</v>
      </c>
      <c r="C272">
        <v>2617671</v>
      </c>
      <c r="D272">
        <v>5</v>
      </c>
    </row>
    <row r="273" spans="1:4" x14ac:dyDescent="0.25">
      <c r="A273" s="1">
        <v>42225</v>
      </c>
      <c r="B273" t="s">
        <v>23</v>
      </c>
      <c r="C273">
        <v>5557518</v>
      </c>
      <c r="D273">
        <v>11</v>
      </c>
    </row>
    <row r="274" spans="1:4" x14ac:dyDescent="0.25">
      <c r="A274" s="1">
        <v>42226</v>
      </c>
      <c r="B274" t="s">
        <v>20</v>
      </c>
      <c r="C274">
        <v>2255225</v>
      </c>
      <c r="D274">
        <v>4</v>
      </c>
    </row>
    <row r="275" spans="1:4" x14ac:dyDescent="0.25">
      <c r="A275" s="1">
        <v>42227</v>
      </c>
      <c r="B275" t="s">
        <v>24</v>
      </c>
      <c r="C275">
        <v>4832625</v>
      </c>
      <c r="D275">
        <v>9</v>
      </c>
    </row>
    <row r="276" spans="1:4" x14ac:dyDescent="0.25">
      <c r="A276" s="1">
        <v>42228</v>
      </c>
      <c r="B276" t="s">
        <v>22</v>
      </c>
      <c r="C276">
        <v>4510450</v>
      </c>
      <c r="D276">
        <v>7</v>
      </c>
    </row>
    <row r="277" spans="1:4" x14ac:dyDescent="0.25">
      <c r="A277" s="1">
        <v>42229</v>
      </c>
      <c r="B277" t="s">
        <v>21</v>
      </c>
      <c r="C277">
        <v>12967543</v>
      </c>
      <c r="D277">
        <v>21</v>
      </c>
    </row>
    <row r="278" spans="1:4" x14ac:dyDescent="0.25">
      <c r="A278" s="1">
        <v>42230</v>
      </c>
      <c r="B278" t="s">
        <v>25</v>
      </c>
      <c r="C278">
        <v>15142225</v>
      </c>
      <c r="D278">
        <v>25</v>
      </c>
    </row>
    <row r="279" spans="1:4" x14ac:dyDescent="0.25">
      <c r="A279" s="1">
        <v>42231</v>
      </c>
      <c r="B279" t="s">
        <v>19</v>
      </c>
      <c r="C279">
        <v>12001018</v>
      </c>
      <c r="D279">
        <v>9</v>
      </c>
    </row>
    <row r="280" spans="1:4" x14ac:dyDescent="0.25">
      <c r="A280" s="1">
        <v>42232</v>
      </c>
      <c r="B280" t="s">
        <v>23</v>
      </c>
      <c r="C280">
        <v>1288700</v>
      </c>
      <c r="D280">
        <v>2</v>
      </c>
    </row>
    <row r="281" spans="1:4" x14ac:dyDescent="0.25">
      <c r="A281" s="1">
        <v>42233</v>
      </c>
      <c r="B281" t="s">
        <v>20</v>
      </c>
      <c r="C281">
        <v>3040527</v>
      </c>
      <c r="D281">
        <v>7</v>
      </c>
    </row>
    <row r="282" spans="1:4" x14ac:dyDescent="0.25">
      <c r="A282" s="1">
        <v>42234</v>
      </c>
      <c r="B282" t="s">
        <v>24</v>
      </c>
      <c r="C282">
        <v>8698725</v>
      </c>
      <c r="D282">
        <v>14</v>
      </c>
    </row>
    <row r="283" spans="1:4" x14ac:dyDescent="0.25">
      <c r="A283" s="1">
        <v>42235</v>
      </c>
      <c r="B283" t="s">
        <v>22</v>
      </c>
      <c r="C283">
        <v>9192727</v>
      </c>
      <c r="D283">
        <v>15</v>
      </c>
    </row>
    <row r="284" spans="1:4" x14ac:dyDescent="0.25">
      <c r="A284" s="1">
        <v>42236</v>
      </c>
      <c r="B284" t="s">
        <v>21</v>
      </c>
      <c r="C284">
        <v>13230654</v>
      </c>
      <c r="D284">
        <v>24</v>
      </c>
    </row>
    <row r="285" spans="1:4" x14ac:dyDescent="0.25">
      <c r="A285" s="1">
        <v>42237</v>
      </c>
      <c r="B285" t="s">
        <v>25</v>
      </c>
      <c r="C285">
        <v>3866100</v>
      </c>
      <c r="D285">
        <v>6</v>
      </c>
    </row>
    <row r="286" spans="1:4" x14ac:dyDescent="0.25">
      <c r="A286" s="1">
        <v>42238</v>
      </c>
      <c r="B286" t="s">
        <v>19</v>
      </c>
      <c r="C286">
        <v>7410025</v>
      </c>
      <c r="D286">
        <v>12</v>
      </c>
    </row>
    <row r="287" spans="1:4" x14ac:dyDescent="0.25">
      <c r="A287" s="1">
        <v>42239</v>
      </c>
      <c r="B287" t="s">
        <v>23</v>
      </c>
      <c r="C287">
        <v>3866100</v>
      </c>
      <c r="D287">
        <v>6</v>
      </c>
    </row>
    <row r="288" spans="1:4" x14ac:dyDescent="0.25">
      <c r="A288" s="1">
        <v>42240</v>
      </c>
      <c r="B288" t="s">
        <v>20</v>
      </c>
      <c r="C288">
        <v>9343075</v>
      </c>
      <c r="D288">
        <v>16</v>
      </c>
    </row>
    <row r="289" spans="1:4" x14ac:dyDescent="0.25">
      <c r="A289" s="1">
        <v>42241</v>
      </c>
      <c r="B289" t="s">
        <v>24</v>
      </c>
      <c r="C289">
        <v>7933559</v>
      </c>
      <c r="D289">
        <v>15</v>
      </c>
    </row>
    <row r="290" spans="1:4" x14ac:dyDescent="0.25">
      <c r="A290" s="1">
        <v>42242</v>
      </c>
      <c r="B290" t="s">
        <v>22</v>
      </c>
      <c r="C290">
        <v>9343075</v>
      </c>
      <c r="D290">
        <v>16</v>
      </c>
    </row>
    <row r="291" spans="1:4" x14ac:dyDescent="0.25">
      <c r="A291" s="1">
        <v>42243</v>
      </c>
      <c r="B291" t="s">
        <v>21</v>
      </c>
      <c r="C291">
        <v>4510450</v>
      </c>
      <c r="D291">
        <v>7</v>
      </c>
    </row>
    <row r="292" spans="1:4" x14ac:dyDescent="0.25">
      <c r="A292" s="1">
        <v>42244</v>
      </c>
      <c r="B292" t="s">
        <v>25</v>
      </c>
      <c r="C292">
        <v>21142734</v>
      </c>
      <c r="D292">
        <v>10</v>
      </c>
    </row>
    <row r="293" spans="1:4" x14ac:dyDescent="0.25">
      <c r="A293" s="1">
        <v>42245</v>
      </c>
      <c r="B293" t="s">
        <v>19</v>
      </c>
      <c r="C293">
        <v>3543925</v>
      </c>
      <c r="D293">
        <v>6</v>
      </c>
    </row>
    <row r="294" spans="1:4" x14ac:dyDescent="0.25">
      <c r="A294" s="1">
        <v>42246</v>
      </c>
      <c r="B294" t="s">
        <v>23</v>
      </c>
      <c r="C294">
        <v>4682277</v>
      </c>
      <c r="D294">
        <v>9</v>
      </c>
    </row>
    <row r="295" spans="1:4" x14ac:dyDescent="0.25">
      <c r="A295" s="1">
        <v>42247</v>
      </c>
      <c r="B295" t="s">
        <v>20</v>
      </c>
      <c r="C295">
        <v>2456584</v>
      </c>
      <c r="D295">
        <v>5</v>
      </c>
    </row>
    <row r="296" spans="1:4" x14ac:dyDescent="0.25">
      <c r="A296" s="1">
        <v>42248</v>
      </c>
      <c r="B296" t="s">
        <v>24</v>
      </c>
      <c r="C296">
        <v>816177</v>
      </c>
      <c r="D296">
        <v>2</v>
      </c>
    </row>
    <row r="297" spans="1:4" x14ac:dyDescent="0.25">
      <c r="A297" s="1">
        <v>42249</v>
      </c>
      <c r="B297" t="s">
        <v>22</v>
      </c>
      <c r="C297">
        <v>11799659</v>
      </c>
      <c r="D297">
        <v>20</v>
      </c>
    </row>
    <row r="298" spans="1:4" x14ac:dyDescent="0.25">
      <c r="A298" s="1">
        <v>42250</v>
      </c>
      <c r="B298" t="s">
        <v>21</v>
      </c>
      <c r="C298">
        <v>8054375</v>
      </c>
      <c r="D298">
        <v>15</v>
      </c>
    </row>
    <row r="299" spans="1:4" x14ac:dyDescent="0.25">
      <c r="A299" s="1">
        <v>42251</v>
      </c>
      <c r="B299" t="s">
        <v>25</v>
      </c>
      <c r="C299">
        <v>9222259</v>
      </c>
      <c r="D299">
        <v>17</v>
      </c>
    </row>
    <row r="300" spans="1:4" x14ac:dyDescent="0.25">
      <c r="A300" s="1">
        <v>42252</v>
      </c>
      <c r="B300" t="s">
        <v>19</v>
      </c>
      <c r="C300">
        <v>5407170</v>
      </c>
      <c r="D300">
        <v>10</v>
      </c>
    </row>
    <row r="301" spans="1:4" x14ac:dyDescent="0.25">
      <c r="A301" s="1">
        <v>42253</v>
      </c>
      <c r="B301" t="s">
        <v>23</v>
      </c>
      <c r="C301">
        <v>24294679</v>
      </c>
      <c r="D301">
        <v>18</v>
      </c>
    </row>
    <row r="302" spans="1:4" x14ac:dyDescent="0.25">
      <c r="A302" s="1">
        <v>42254</v>
      </c>
      <c r="B302" t="s">
        <v>20</v>
      </c>
      <c r="C302">
        <v>10833134</v>
      </c>
      <c r="D302">
        <v>16</v>
      </c>
    </row>
    <row r="303" spans="1:4" x14ac:dyDescent="0.25">
      <c r="A303" s="1">
        <v>42255</v>
      </c>
      <c r="B303" t="s">
        <v>24</v>
      </c>
      <c r="C303">
        <v>10833134</v>
      </c>
      <c r="D303">
        <v>19</v>
      </c>
    </row>
    <row r="304" spans="1:4" x14ac:dyDescent="0.25">
      <c r="A304" s="1">
        <v>42256</v>
      </c>
      <c r="B304" t="s">
        <v>22</v>
      </c>
      <c r="C304">
        <v>15222768</v>
      </c>
      <c r="D304">
        <v>29</v>
      </c>
    </row>
    <row r="305" spans="1:4" x14ac:dyDescent="0.25">
      <c r="A305" s="1">
        <v>42257</v>
      </c>
      <c r="B305" t="s">
        <v>21</v>
      </c>
      <c r="C305">
        <v>3994971</v>
      </c>
      <c r="D305">
        <v>9</v>
      </c>
    </row>
    <row r="306" spans="1:4" x14ac:dyDescent="0.25">
      <c r="A306" s="1">
        <v>42258</v>
      </c>
      <c r="B306" t="s">
        <v>25</v>
      </c>
      <c r="C306">
        <v>7722804</v>
      </c>
      <c r="D306">
        <v>15</v>
      </c>
    </row>
    <row r="307" spans="1:4" x14ac:dyDescent="0.25">
      <c r="A307" s="1">
        <v>42259</v>
      </c>
      <c r="B307" t="s">
        <v>19</v>
      </c>
      <c r="C307">
        <v>1610875</v>
      </c>
      <c r="D307">
        <v>3</v>
      </c>
    </row>
    <row r="308" spans="1:4" x14ac:dyDescent="0.25">
      <c r="A308" s="1">
        <v>42261</v>
      </c>
      <c r="B308" t="s">
        <v>20</v>
      </c>
      <c r="C308">
        <v>1460527</v>
      </c>
      <c r="D308">
        <v>3</v>
      </c>
    </row>
    <row r="309" spans="1:4" x14ac:dyDescent="0.25">
      <c r="A309" s="1">
        <v>42262</v>
      </c>
      <c r="B309" t="s">
        <v>24</v>
      </c>
      <c r="C309">
        <v>8870552</v>
      </c>
      <c r="D309">
        <v>17</v>
      </c>
    </row>
    <row r="310" spans="1:4" x14ac:dyDescent="0.25">
      <c r="A310" s="1">
        <v>42263</v>
      </c>
      <c r="B310" t="s">
        <v>22</v>
      </c>
      <c r="C310">
        <v>5154800</v>
      </c>
      <c r="D310">
        <v>9</v>
      </c>
    </row>
    <row r="311" spans="1:4" x14ac:dyDescent="0.25">
      <c r="A311" s="1">
        <v>42264</v>
      </c>
      <c r="B311" t="s">
        <v>21</v>
      </c>
      <c r="C311">
        <v>17719625</v>
      </c>
      <c r="D311">
        <v>28</v>
      </c>
    </row>
    <row r="312" spans="1:4" x14ac:dyDescent="0.25">
      <c r="A312" s="1">
        <v>42265</v>
      </c>
      <c r="B312" t="s">
        <v>25</v>
      </c>
      <c r="C312">
        <v>2577400</v>
      </c>
      <c r="D312">
        <v>4</v>
      </c>
    </row>
    <row r="313" spans="1:4" x14ac:dyDescent="0.25">
      <c r="A313" s="1">
        <v>42266</v>
      </c>
      <c r="B313" t="s">
        <v>19</v>
      </c>
      <c r="C313">
        <v>494002</v>
      </c>
      <c r="D313">
        <v>2</v>
      </c>
    </row>
    <row r="314" spans="1:4" x14ac:dyDescent="0.25">
      <c r="A314" s="1">
        <v>42267</v>
      </c>
      <c r="B314" t="s">
        <v>23</v>
      </c>
      <c r="C314">
        <v>1288700</v>
      </c>
      <c r="D314">
        <v>3</v>
      </c>
    </row>
    <row r="315" spans="1:4" x14ac:dyDescent="0.25">
      <c r="A315" s="1">
        <v>42268</v>
      </c>
      <c r="B315" t="s">
        <v>20</v>
      </c>
      <c r="C315">
        <v>1460527</v>
      </c>
      <c r="D315">
        <v>3</v>
      </c>
    </row>
    <row r="316" spans="1:4" x14ac:dyDescent="0.25">
      <c r="A316" s="1">
        <v>42269</v>
      </c>
      <c r="B316" t="s">
        <v>24</v>
      </c>
      <c r="C316">
        <v>171827</v>
      </c>
      <c r="D316">
        <v>1</v>
      </c>
    </row>
    <row r="317" spans="1:4" x14ac:dyDescent="0.25">
      <c r="A317" s="1">
        <v>42270</v>
      </c>
      <c r="B317" t="s">
        <v>22</v>
      </c>
      <c r="C317">
        <v>322175</v>
      </c>
      <c r="D317">
        <v>1</v>
      </c>
    </row>
    <row r="318" spans="1:4" x14ac:dyDescent="0.25">
      <c r="A318" s="1">
        <v>42271</v>
      </c>
      <c r="B318" t="s">
        <v>21</v>
      </c>
      <c r="C318">
        <v>1138352</v>
      </c>
      <c r="D318">
        <v>4</v>
      </c>
    </row>
    <row r="319" spans="1:4" x14ac:dyDescent="0.25">
      <c r="A319" s="1">
        <v>42272</v>
      </c>
      <c r="B319" t="s">
        <v>25</v>
      </c>
      <c r="C319">
        <v>5799150</v>
      </c>
      <c r="D319">
        <v>9</v>
      </c>
    </row>
    <row r="320" spans="1:4" x14ac:dyDescent="0.25">
      <c r="A320" s="1">
        <v>42273</v>
      </c>
      <c r="B320" t="s">
        <v>19</v>
      </c>
      <c r="C320">
        <v>1812234</v>
      </c>
      <c r="D320">
        <v>4</v>
      </c>
    </row>
    <row r="321" spans="1:4" x14ac:dyDescent="0.25">
      <c r="A321" s="1">
        <v>42274</v>
      </c>
      <c r="B321" t="s">
        <v>23</v>
      </c>
      <c r="C321">
        <v>1288700</v>
      </c>
      <c r="D321">
        <v>2</v>
      </c>
    </row>
    <row r="322" spans="1:4" x14ac:dyDescent="0.25">
      <c r="A322" s="1">
        <v>42275</v>
      </c>
      <c r="B322" t="s">
        <v>20</v>
      </c>
      <c r="C322">
        <v>4682277</v>
      </c>
      <c r="D322">
        <v>8</v>
      </c>
    </row>
    <row r="323" spans="1:4" x14ac:dyDescent="0.25">
      <c r="A323" s="1">
        <v>42276</v>
      </c>
      <c r="B323" t="s">
        <v>24</v>
      </c>
      <c r="C323">
        <v>2921054</v>
      </c>
      <c r="D323">
        <v>6</v>
      </c>
    </row>
    <row r="324" spans="1:4" x14ac:dyDescent="0.25">
      <c r="A324" s="1">
        <v>42277</v>
      </c>
      <c r="B324" t="s">
        <v>22</v>
      </c>
      <c r="C324">
        <v>926253</v>
      </c>
      <c r="D324">
        <v>2</v>
      </c>
    </row>
    <row r="325" spans="1:4" x14ac:dyDescent="0.25">
      <c r="A325" s="1">
        <v>42279</v>
      </c>
      <c r="B325" t="s">
        <v>25</v>
      </c>
      <c r="C325">
        <v>816177</v>
      </c>
      <c r="D325">
        <v>2</v>
      </c>
    </row>
    <row r="326" spans="1:4" x14ac:dyDescent="0.25">
      <c r="A326" s="1">
        <v>42280</v>
      </c>
      <c r="B326" t="s">
        <v>19</v>
      </c>
      <c r="C326">
        <v>1782702</v>
      </c>
      <c r="D326">
        <v>4</v>
      </c>
    </row>
    <row r="327" spans="1:4" x14ac:dyDescent="0.25">
      <c r="A327" s="1">
        <v>42281</v>
      </c>
      <c r="B327" t="s">
        <v>23</v>
      </c>
      <c r="C327">
        <v>5498454</v>
      </c>
      <c r="D327">
        <v>12</v>
      </c>
    </row>
    <row r="328" spans="1:4" x14ac:dyDescent="0.25">
      <c r="A328" s="1">
        <v>42282</v>
      </c>
      <c r="B328" t="s">
        <v>20</v>
      </c>
      <c r="C328">
        <v>7904027</v>
      </c>
      <c r="D328">
        <v>14</v>
      </c>
    </row>
    <row r="329" spans="1:4" x14ac:dyDescent="0.25">
      <c r="A329" s="1">
        <v>42283</v>
      </c>
      <c r="B329" t="s">
        <v>24</v>
      </c>
      <c r="C329">
        <v>6765675</v>
      </c>
      <c r="D329">
        <v>11</v>
      </c>
    </row>
    <row r="330" spans="1:4" x14ac:dyDescent="0.25">
      <c r="A330" s="1">
        <v>42284</v>
      </c>
      <c r="B330" t="s">
        <v>22</v>
      </c>
      <c r="C330">
        <v>6121325</v>
      </c>
      <c r="D330">
        <v>10</v>
      </c>
    </row>
    <row r="331" spans="1:4" x14ac:dyDescent="0.25">
      <c r="A331" s="1">
        <v>42285</v>
      </c>
      <c r="B331" t="s">
        <v>21</v>
      </c>
      <c r="C331">
        <v>6293152</v>
      </c>
      <c r="D331">
        <v>11</v>
      </c>
    </row>
    <row r="332" spans="1:4" x14ac:dyDescent="0.25">
      <c r="A332" s="1">
        <v>42286</v>
      </c>
      <c r="B332" t="s">
        <v>25</v>
      </c>
      <c r="C332">
        <v>8537636</v>
      </c>
      <c r="D332">
        <v>14</v>
      </c>
    </row>
    <row r="333" spans="1:4" x14ac:dyDescent="0.25">
      <c r="A333" s="1">
        <v>42287</v>
      </c>
      <c r="B333" t="s">
        <v>19</v>
      </c>
      <c r="C333">
        <v>2798895</v>
      </c>
      <c r="D333">
        <v>7</v>
      </c>
    </row>
    <row r="334" spans="1:4" x14ac:dyDescent="0.25">
      <c r="A334" s="1">
        <v>42288</v>
      </c>
      <c r="B334" t="s">
        <v>23</v>
      </c>
      <c r="C334">
        <v>816177</v>
      </c>
      <c r="D334">
        <v>2</v>
      </c>
    </row>
    <row r="335" spans="1:4" x14ac:dyDescent="0.25">
      <c r="A335" s="1">
        <v>42289</v>
      </c>
      <c r="B335" t="s">
        <v>20</v>
      </c>
      <c r="C335">
        <v>5819286</v>
      </c>
      <c r="D335">
        <v>11</v>
      </c>
    </row>
    <row r="336" spans="1:4" x14ac:dyDescent="0.25">
      <c r="A336" s="1">
        <v>42290</v>
      </c>
      <c r="B336" t="s">
        <v>24</v>
      </c>
      <c r="C336">
        <v>3866100</v>
      </c>
      <c r="D336">
        <v>6</v>
      </c>
    </row>
    <row r="337" spans="1:4" x14ac:dyDescent="0.25">
      <c r="A337" s="1">
        <v>42291</v>
      </c>
      <c r="B337" t="s">
        <v>22</v>
      </c>
      <c r="C337">
        <v>3543925</v>
      </c>
      <c r="D337">
        <v>6</v>
      </c>
    </row>
    <row r="338" spans="1:4" x14ac:dyDescent="0.25">
      <c r="A338" s="1">
        <v>42292</v>
      </c>
      <c r="B338" t="s">
        <v>21</v>
      </c>
      <c r="C338">
        <v>4510450</v>
      </c>
      <c r="D338">
        <v>7</v>
      </c>
    </row>
    <row r="339" spans="1:4" x14ac:dyDescent="0.25">
      <c r="A339" s="1">
        <v>42293</v>
      </c>
      <c r="B339" t="s">
        <v>25</v>
      </c>
      <c r="C339">
        <v>4067459</v>
      </c>
      <c r="D339">
        <v>7</v>
      </c>
    </row>
    <row r="340" spans="1:4" x14ac:dyDescent="0.25">
      <c r="A340" s="1">
        <v>42295</v>
      </c>
      <c r="B340" t="s">
        <v>23</v>
      </c>
      <c r="C340">
        <v>3543925</v>
      </c>
      <c r="D340">
        <v>6</v>
      </c>
    </row>
    <row r="341" spans="1:4" x14ac:dyDescent="0.25">
      <c r="A341" s="1">
        <v>42296</v>
      </c>
      <c r="B341" t="s">
        <v>20</v>
      </c>
      <c r="C341">
        <v>3221750</v>
      </c>
      <c r="D341">
        <v>7</v>
      </c>
    </row>
    <row r="342" spans="1:4" x14ac:dyDescent="0.25">
      <c r="A342" s="1">
        <v>42297</v>
      </c>
      <c r="B342" t="s">
        <v>24</v>
      </c>
      <c r="C342">
        <v>7259677</v>
      </c>
      <c r="D342">
        <v>13</v>
      </c>
    </row>
    <row r="343" spans="1:4" x14ac:dyDescent="0.25">
      <c r="A343" s="1">
        <v>42298</v>
      </c>
      <c r="B343" t="s">
        <v>22</v>
      </c>
      <c r="C343">
        <v>4510450</v>
      </c>
      <c r="D343">
        <v>7</v>
      </c>
    </row>
    <row r="344" spans="1:4" x14ac:dyDescent="0.25">
      <c r="A344" s="1">
        <v>42299</v>
      </c>
      <c r="B344" t="s">
        <v>21</v>
      </c>
      <c r="C344">
        <v>1288700</v>
      </c>
      <c r="D344">
        <v>3</v>
      </c>
    </row>
    <row r="345" spans="1:4" x14ac:dyDescent="0.25">
      <c r="A345" s="1">
        <v>42300</v>
      </c>
      <c r="B345" t="s">
        <v>25</v>
      </c>
      <c r="C345">
        <v>5154800</v>
      </c>
      <c r="D345">
        <v>8</v>
      </c>
    </row>
    <row r="346" spans="1:4" x14ac:dyDescent="0.25">
      <c r="A346" s="1">
        <v>42301</v>
      </c>
      <c r="B346" t="s">
        <v>19</v>
      </c>
      <c r="C346">
        <v>1610875</v>
      </c>
      <c r="D346">
        <v>3</v>
      </c>
    </row>
    <row r="347" spans="1:4" x14ac:dyDescent="0.25">
      <c r="A347" s="1">
        <v>42302</v>
      </c>
      <c r="B347" t="s">
        <v>23</v>
      </c>
      <c r="C347">
        <v>1933050</v>
      </c>
      <c r="D347">
        <v>3</v>
      </c>
    </row>
    <row r="348" spans="1:4" x14ac:dyDescent="0.25">
      <c r="A348" s="1">
        <v>42303</v>
      </c>
      <c r="B348" t="s">
        <v>20</v>
      </c>
      <c r="C348">
        <v>1610875</v>
      </c>
      <c r="D348">
        <v>3</v>
      </c>
    </row>
    <row r="349" spans="1:4" x14ac:dyDescent="0.25">
      <c r="A349" s="1">
        <v>42304</v>
      </c>
      <c r="B349" t="s">
        <v>24</v>
      </c>
      <c r="C349">
        <v>2899575</v>
      </c>
      <c r="D349">
        <v>5</v>
      </c>
    </row>
    <row r="350" spans="1:4" x14ac:dyDescent="0.25">
      <c r="A350" s="1">
        <v>42305</v>
      </c>
      <c r="B350" t="s">
        <v>22</v>
      </c>
      <c r="C350">
        <v>4188275</v>
      </c>
      <c r="D350">
        <v>7</v>
      </c>
    </row>
    <row r="351" spans="1:4" x14ac:dyDescent="0.25">
      <c r="A351" s="1">
        <v>42306</v>
      </c>
      <c r="B351" t="s">
        <v>21</v>
      </c>
      <c r="C351">
        <v>845709</v>
      </c>
      <c r="D351">
        <v>2</v>
      </c>
    </row>
    <row r="352" spans="1:4" x14ac:dyDescent="0.25">
      <c r="A352" s="1">
        <v>42307</v>
      </c>
      <c r="B352" t="s">
        <v>25</v>
      </c>
      <c r="C352">
        <v>2134409</v>
      </c>
      <c r="D352">
        <v>4</v>
      </c>
    </row>
    <row r="353" spans="1:4" x14ac:dyDescent="0.25">
      <c r="A353" s="1">
        <v>42308</v>
      </c>
      <c r="B353" t="s">
        <v>19</v>
      </c>
      <c r="C353">
        <v>322175</v>
      </c>
      <c r="D353">
        <v>1</v>
      </c>
    </row>
    <row r="354" spans="1:4" x14ac:dyDescent="0.25">
      <c r="A354" s="1">
        <v>42311</v>
      </c>
      <c r="B354" t="s">
        <v>24</v>
      </c>
      <c r="C354">
        <v>322175</v>
      </c>
      <c r="D354">
        <v>1</v>
      </c>
    </row>
    <row r="355" spans="1:4" x14ac:dyDescent="0.25">
      <c r="A355" s="1">
        <v>42313</v>
      </c>
      <c r="B355" t="s">
        <v>21</v>
      </c>
      <c r="C355">
        <v>644350</v>
      </c>
      <c r="D355">
        <v>2</v>
      </c>
    </row>
    <row r="356" spans="1:4" x14ac:dyDescent="0.25">
      <c r="A356" s="1">
        <v>42315</v>
      </c>
      <c r="B356" t="s">
        <v>19</v>
      </c>
      <c r="C356">
        <v>1167884</v>
      </c>
      <c r="D356">
        <v>4</v>
      </c>
    </row>
    <row r="357" spans="1:4" x14ac:dyDescent="0.25">
      <c r="A357" s="1">
        <v>42316</v>
      </c>
      <c r="B357" t="s">
        <v>23</v>
      </c>
      <c r="C357">
        <v>1610875</v>
      </c>
      <c r="D357">
        <v>4</v>
      </c>
    </row>
    <row r="358" spans="1:4" x14ac:dyDescent="0.25">
      <c r="A358" s="1">
        <v>42317</v>
      </c>
      <c r="B358" t="s">
        <v>20</v>
      </c>
      <c r="C358">
        <v>5154800</v>
      </c>
      <c r="D358">
        <v>15</v>
      </c>
    </row>
    <row r="359" spans="1:4" x14ac:dyDescent="0.25">
      <c r="A359" s="1">
        <v>42318</v>
      </c>
      <c r="B359" t="s">
        <v>24</v>
      </c>
      <c r="C359">
        <v>5970977</v>
      </c>
      <c r="D359">
        <v>16</v>
      </c>
    </row>
    <row r="360" spans="1:4" x14ac:dyDescent="0.25">
      <c r="A360" s="1">
        <v>42319</v>
      </c>
      <c r="B360" t="s">
        <v>22</v>
      </c>
      <c r="C360">
        <v>2598879</v>
      </c>
      <c r="D360">
        <v>9</v>
      </c>
    </row>
    <row r="361" spans="1:4" x14ac:dyDescent="0.25">
      <c r="A361" s="1">
        <v>42320</v>
      </c>
      <c r="B361" t="s">
        <v>21</v>
      </c>
      <c r="C361">
        <v>7281156</v>
      </c>
      <c r="D361">
        <v>23</v>
      </c>
    </row>
    <row r="362" spans="1:4" x14ac:dyDescent="0.25">
      <c r="A362" s="1">
        <v>42321</v>
      </c>
      <c r="B362" t="s">
        <v>25</v>
      </c>
      <c r="C362">
        <v>5033984</v>
      </c>
      <c r="D362">
        <v>16</v>
      </c>
    </row>
    <row r="363" spans="1:4" x14ac:dyDescent="0.25">
      <c r="A363" s="1">
        <v>42322</v>
      </c>
      <c r="B363" t="s">
        <v>19</v>
      </c>
      <c r="C363">
        <v>5476975</v>
      </c>
      <c r="D363">
        <v>17</v>
      </c>
    </row>
    <row r="364" spans="1:4" x14ac:dyDescent="0.25">
      <c r="A364" s="1">
        <v>42323</v>
      </c>
      <c r="B364" t="s">
        <v>23</v>
      </c>
      <c r="C364">
        <v>2749227</v>
      </c>
      <c r="D364">
        <v>8</v>
      </c>
    </row>
    <row r="365" spans="1:4" x14ac:dyDescent="0.25">
      <c r="A365" s="1">
        <v>42324</v>
      </c>
      <c r="B365" t="s">
        <v>20</v>
      </c>
      <c r="C365">
        <v>1610875</v>
      </c>
      <c r="D365">
        <v>5</v>
      </c>
    </row>
    <row r="366" spans="1:4" x14ac:dyDescent="0.25">
      <c r="A366" s="1">
        <v>42325</v>
      </c>
      <c r="B366" t="s">
        <v>24</v>
      </c>
      <c r="C366">
        <v>6765675</v>
      </c>
      <c r="D366">
        <v>21</v>
      </c>
    </row>
    <row r="367" spans="1:4" x14ac:dyDescent="0.25">
      <c r="A367" s="1">
        <v>42326</v>
      </c>
      <c r="B367" t="s">
        <v>22</v>
      </c>
      <c r="C367">
        <v>12564825</v>
      </c>
      <c r="D367">
        <v>34</v>
      </c>
    </row>
    <row r="368" spans="1:4" x14ac:dyDescent="0.25">
      <c r="A368" s="1">
        <v>42327</v>
      </c>
      <c r="B368" t="s">
        <v>21</v>
      </c>
      <c r="C368">
        <v>12564825</v>
      </c>
      <c r="D368">
        <v>32</v>
      </c>
    </row>
    <row r="369" spans="1:4" x14ac:dyDescent="0.25">
      <c r="A369" s="1">
        <v>42328</v>
      </c>
      <c r="B369" t="s">
        <v>25</v>
      </c>
      <c r="C369">
        <v>7410025</v>
      </c>
      <c r="D369">
        <v>23</v>
      </c>
    </row>
    <row r="370" spans="1:4" x14ac:dyDescent="0.25">
      <c r="A370" s="1">
        <v>42329</v>
      </c>
      <c r="B370" t="s">
        <v>19</v>
      </c>
      <c r="C370">
        <v>3393577</v>
      </c>
      <c r="D370">
        <v>6</v>
      </c>
    </row>
    <row r="371" spans="1:4" x14ac:dyDescent="0.25">
      <c r="A371" s="1">
        <v>42330</v>
      </c>
      <c r="B371" t="s">
        <v>23</v>
      </c>
      <c r="C371">
        <v>1288700</v>
      </c>
      <c r="D371">
        <v>2</v>
      </c>
    </row>
    <row r="372" spans="1:4" x14ac:dyDescent="0.25">
      <c r="A372" s="1">
        <v>42331</v>
      </c>
      <c r="B372" t="s">
        <v>20</v>
      </c>
      <c r="C372">
        <v>1933050</v>
      </c>
      <c r="D372">
        <v>4</v>
      </c>
    </row>
    <row r="373" spans="1:4" x14ac:dyDescent="0.25">
      <c r="A373" s="1">
        <v>42332</v>
      </c>
      <c r="B373" t="s">
        <v>24</v>
      </c>
      <c r="C373">
        <v>1610875</v>
      </c>
      <c r="D373">
        <v>3</v>
      </c>
    </row>
    <row r="374" spans="1:4" x14ac:dyDescent="0.25">
      <c r="A374" s="1">
        <v>42333</v>
      </c>
      <c r="B374" t="s">
        <v>22</v>
      </c>
      <c r="C374">
        <v>322175</v>
      </c>
      <c r="D374">
        <v>1</v>
      </c>
    </row>
    <row r="375" spans="1:4" x14ac:dyDescent="0.25">
      <c r="A375" s="1">
        <v>42335</v>
      </c>
      <c r="B375" t="s">
        <v>25</v>
      </c>
      <c r="C375">
        <v>322175</v>
      </c>
      <c r="D375">
        <v>1</v>
      </c>
    </row>
    <row r="376" spans="1:4" x14ac:dyDescent="0.25">
      <c r="A376" s="1">
        <v>42336</v>
      </c>
      <c r="B376" t="s">
        <v>19</v>
      </c>
      <c r="C376">
        <v>644350</v>
      </c>
      <c r="D376">
        <v>1</v>
      </c>
    </row>
    <row r="377" spans="1:4" x14ac:dyDescent="0.25">
      <c r="A377" s="1">
        <v>42338</v>
      </c>
      <c r="B377" t="s">
        <v>20</v>
      </c>
      <c r="C377">
        <v>4389634</v>
      </c>
      <c r="D377">
        <v>12</v>
      </c>
    </row>
    <row r="378" spans="1:4" x14ac:dyDescent="0.25">
      <c r="A378" s="1">
        <v>42339</v>
      </c>
      <c r="B378" t="s">
        <v>24</v>
      </c>
      <c r="C378">
        <v>4682277</v>
      </c>
      <c r="D378">
        <v>15</v>
      </c>
    </row>
    <row r="379" spans="1:4" x14ac:dyDescent="0.25">
      <c r="A379" s="1">
        <v>42340</v>
      </c>
      <c r="B379" t="s">
        <v>22</v>
      </c>
      <c r="C379">
        <v>1288700</v>
      </c>
      <c r="D379">
        <v>3</v>
      </c>
    </row>
    <row r="380" spans="1:4" x14ac:dyDescent="0.25">
      <c r="A380" s="1">
        <v>42341</v>
      </c>
      <c r="B380" t="s">
        <v>21</v>
      </c>
      <c r="C380">
        <v>1933050</v>
      </c>
      <c r="D380">
        <v>5</v>
      </c>
    </row>
    <row r="381" spans="1:4" x14ac:dyDescent="0.25">
      <c r="A381" s="1">
        <v>42342</v>
      </c>
      <c r="B381" t="s">
        <v>25</v>
      </c>
      <c r="C381">
        <v>1288700</v>
      </c>
      <c r="D381">
        <v>3</v>
      </c>
    </row>
    <row r="382" spans="1:4" x14ac:dyDescent="0.25">
      <c r="A382" s="1">
        <v>42343</v>
      </c>
      <c r="B382" t="s">
        <v>19</v>
      </c>
      <c r="C382">
        <v>2255225</v>
      </c>
      <c r="D382">
        <v>6</v>
      </c>
    </row>
    <row r="383" spans="1:4" x14ac:dyDescent="0.25">
      <c r="A383" s="1">
        <v>42344</v>
      </c>
      <c r="B383" t="s">
        <v>23</v>
      </c>
      <c r="C383">
        <v>322175</v>
      </c>
      <c r="D383">
        <v>1</v>
      </c>
    </row>
    <row r="384" spans="1:4" x14ac:dyDescent="0.25">
      <c r="A384" s="1">
        <v>42345</v>
      </c>
      <c r="B384" t="s">
        <v>20</v>
      </c>
      <c r="C384">
        <v>966525</v>
      </c>
      <c r="D384">
        <v>3</v>
      </c>
    </row>
    <row r="385" spans="1:4" x14ac:dyDescent="0.25">
      <c r="A385" s="1">
        <v>42347</v>
      </c>
      <c r="B385" t="s">
        <v>22</v>
      </c>
      <c r="C385">
        <v>322175</v>
      </c>
      <c r="D385">
        <v>1</v>
      </c>
    </row>
    <row r="386" spans="1:4" x14ac:dyDescent="0.25">
      <c r="A386" s="1">
        <v>42350</v>
      </c>
      <c r="B386" t="s">
        <v>19</v>
      </c>
      <c r="C386">
        <v>8376550</v>
      </c>
      <c r="D386">
        <v>2</v>
      </c>
    </row>
    <row r="387" spans="1:4" x14ac:dyDescent="0.25">
      <c r="A387" s="1">
        <v>42351</v>
      </c>
      <c r="B387" t="s">
        <v>23</v>
      </c>
      <c r="C387">
        <v>31573150</v>
      </c>
      <c r="D387">
        <v>2</v>
      </c>
    </row>
    <row r="388" spans="1:4" x14ac:dyDescent="0.25">
      <c r="A388" s="1">
        <v>42353</v>
      </c>
      <c r="B388" t="s">
        <v>24</v>
      </c>
      <c r="C388">
        <v>1288700</v>
      </c>
      <c r="D388">
        <v>2</v>
      </c>
    </row>
    <row r="389" spans="1:4" x14ac:dyDescent="0.25">
      <c r="A389" s="1">
        <v>42354</v>
      </c>
      <c r="B389" t="s">
        <v>22</v>
      </c>
      <c r="C389">
        <v>644350</v>
      </c>
      <c r="D389">
        <v>1</v>
      </c>
    </row>
    <row r="390" spans="1:4" x14ac:dyDescent="0.25">
      <c r="A390" s="1">
        <v>42362</v>
      </c>
      <c r="B390" t="s">
        <v>21</v>
      </c>
      <c r="C390">
        <v>322175</v>
      </c>
      <c r="D390">
        <v>1</v>
      </c>
    </row>
    <row r="391" spans="1:4" x14ac:dyDescent="0.25">
      <c r="A391" s="1">
        <v>42366</v>
      </c>
      <c r="B391" t="s">
        <v>20</v>
      </c>
      <c r="C391">
        <v>1933050</v>
      </c>
      <c r="D391">
        <v>5</v>
      </c>
    </row>
    <row r="392" spans="1:4" x14ac:dyDescent="0.25">
      <c r="A392" s="1">
        <v>42368</v>
      </c>
      <c r="B392" t="s">
        <v>22</v>
      </c>
      <c r="C392">
        <v>322175</v>
      </c>
      <c r="D392">
        <v>1</v>
      </c>
    </row>
    <row r="393" spans="1:4" x14ac:dyDescent="0.25">
      <c r="A393" s="1">
        <v>42370</v>
      </c>
      <c r="B393" t="s">
        <v>25</v>
      </c>
      <c r="C393">
        <v>1034183</v>
      </c>
      <c r="D393">
        <v>2</v>
      </c>
    </row>
    <row r="394" spans="1:4" x14ac:dyDescent="0.25">
      <c r="A394" s="1">
        <v>42371</v>
      </c>
      <c r="B394" t="s">
        <v>19</v>
      </c>
      <c r="C394">
        <v>4320586</v>
      </c>
      <c r="D394">
        <v>8</v>
      </c>
    </row>
    <row r="395" spans="1:4" x14ac:dyDescent="0.25">
      <c r="A395" s="1">
        <v>42372</v>
      </c>
      <c r="B395" t="s">
        <v>23</v>
      </c>
      <c r="C395">
        <v>38793336</v>
      </c>
      <c r="D395">
        <v>11</v>
      </c>
    </row>
    <row r="396" spans="1:4" x14ac:dyDescent="0.25">
      <c r="A396" s="1">
        <v>42373</v>
      </c>
      <c r="B396" t="s">
        <v>20</v>
      </c>
      <c r="C396">
        <v>1378910</v>
      </c>
      <c r="D396">
        <v>2</v>
      </c>
    </row>
    <row r="397" spans="1:4" x14ac:dyDescent="0.25">
      <c r="A397" s="1">
        <v>42376</v>
      </c>
      <c r="B397" t="s">
        <v>21</v>
      </c>
      <c r="C397">
        <v>367710</v>
      </c>
      <c r="D397">
        <v>2</v>
      </c>
    </row>
    <row r="398" spans="1:4" x14ac:dyDescent="0.25">
      <c r="A398" s="1">
        <v>42378</v>
      </c>
      <c r="B398" t="s">
        <v>19</v>
      </c>
      <c r="C398">
        <v>904911</v>
      </c>
      <c r="D398">
        <v>3</v>
      </c>
    </row>
    <row r="399" spans="1:4" x14ac:dyDescent="0.25">
      <c r="A399" s="1">
        <v>42380</v>
      </c>
      <c r="B399" t="s">
        <v>20</v>
      </c>
      <c r="C399">
        <v>689455</v>
      </c>
      <c r="D399">
        <v>1</v>
      </c>
    </row>
    <row r="400" spans="1:4" x14ac:dyDescent="0.25">
      <c r="A400" s="1">
        <v>42381</v>
      </c>
      <c r="B400" t="s">
        <v>24</v>
      </c>
      <c r="C400">
        <v>1907493</v>
      </c>
      <c r="D400">
        <v>4</v>
      </c>
    </row>
    <row r="401" spans="1:4" x14ac:dyDescent="0.25">
      <c r="A401" s="1">
        <v>42385</v>
      </c>
      <c r="B401" t="s">
        <v>19</v>
      </c>
      <c r="C401">
        <v>7132989</v>
      </c>
      <c r="D401">
        <v>14</v>
      </c>
    </row>
    <row r="402" spans="1:4" x14ac:dyDescent="0.25">
      <c r="A402" s="1">
        <v>42386</v>
      </c>
      <c r="B402" t="s">
        <v>23</v>
      </c>
      <c r="C402">
        <v>9330641</v>
      </c>
      <c r="D402">
        <v>14</v>
      </c>
    </row>
    <row r="403" spans="1:4" x14ac:dyDescent="0.25">
      <c r="A403" s="1">
        <v>42387</v>
      </c>
      <c r="B403" t="s">
        <v>20</v>
      </c>
      <c r="C403">
        <v>2596948</v>
      </c>
      <c r="D403">
        <v>5</v>
      </c>
    </row>
    <row r="404" spans="1:4" x14ac:dyDescent="0.25">
      <c r="A404" s="1">
        <v>42389</v>
      </c>
      <c r="B404" t="s">
        <v>22</v>
      </c>
      <c r="C404">
        <v>2068365</v>
      </c>
      <c r="D404">
        <v>3</v>
      </c>
    </row>
    <row r="405" spans="1:4" x14ac:dyDescent="0.25">
      <c r="A405" s="1">
        <v>42390</v>
      </c>
      <c r="B405" t="s">
        <v>21</v>
      </c>
      <c r="C405">
        <v>689456</v>
      </c>
      <c r="D405">
        <v>2</v>
      </c>
    </row>
    <row r="406" spans="1:4" x14ac:dyDescent="0.25">
      <c r="A406" s="1">
        <v>42391</v>
      </c>
      <c r="B406" t="s">
        <v>25</v>
      </c>
      <c r="C406">
        <v>2941676</v>
      </c>
      <c r="D406">
        <v>6</v>
      </c>
    </row>
    <row r="407" spans="1:4" x14ac:dyDescent="0.25">
      <c r="A407" s="1">
        <v>42392</v>
      </c>
      <c r="B407" t="s">
        <v>19</v>
      </c>
      <c r="C407">
        <v>1218038</v>
      </c>
      <c r="D407">
        <v>3</v>
      </c>
    </row>
    <row r="408" spans="1:4" x14ac:dyDescent="0.25">
      <c r="A408" s="1">
        <v>42393</v>
      </c>
      <c r="B408" t="s">
        <v>23</v>
      </c>
      <c r="C408">
        <v>7698930</v>
      </c>
      <c r="D408">
        <v>7</v>
      </c>
    </row>
    <row r="409" spans="1:4" x14ac:dyDescent="0.25">
      <c r="A409" s="1">
        <v>42395</v>
      </c>
      <c r="B409" t="s">
        <v>24</v>
      </c>
      <c r="C409">
        <v>367710</v>
      </c>
      <c r="D409">
        <v>2</v>
      </c>
    </row>
    <row r="410" spans="1:4" x14ac:dyDescent="0.25">
      <c r="A410" s="1">
        <v>42396</v>
      </c>
      <c r="B410" t="s">
        <v>22</v>
      </c>
      <c r="C410">
        <v>712438</v>
      </c>
      <c r="D410">
        <v>3</v>
      </c>
    </row>
    <row r="411" spans="1:4" x14ac:dyDescent="0.25">
      <c r="A411" s="1">
        <v>42397</v>
      </c>
      <c r="B411" t="s">
        <v>21</v>
      </c>
      <c r="C411">
        <v>3631131</v>
      </c>
      <c r="D411">
        <v>7</v>
      </c>
    </row>
    <row r="412" spans="1:4" x14ac:dyDescent="0.25">
      <c r="A412" s="1">
        <v>42398</v>
      </c>
      <c r="B412" t="s">
        <v>25</v>
      </c>
      <c r="C412">
        <v>8618243</v>
      </c>
      <c r="D412">
        <v>24</v>
      </c>
    </row>
    <row r="413" spans="1:4" x14ac:dyDescent="0.25">
      <c r="A413" s="1">
        <v>42399</v>
      </c>
      <c r="B413" t="s">
        <v>19</v>
      </c>
      <c r="C413">
        <v>9330625</v>
      </c>
      <c r="D413">
        <v>4</v>
      </c>
    </row>
    <row r="414" spans="1:4" x14ac:dyDescent="0.25">
      <c r="A414" s="1">
        <v>42400</v>
      </c>
      <c r="B414" t="s">
        <v>23</v>
      </c>
      <c r="C414">
        <v>25693690</v>
      </c>
      <c r="D414">
        <v>11</v>
      </c>
    </row>
    <row r="415" spans="1:4" x14ac:dyDescent="0.25">
      <c r="A415" s="1">
        <v>42401</v>
      </c>
      <c r="B415" t="s">
        <v>20</v>
      </c>
      <c r="C415">
        <v>9307689</v>
      </c>
      <c r="D415">
        <v>24</v>
      </c>
    </row>
    <row r="416" spans="1:4" x14ac:dyDescent="0.25">
      <c r="A416" s="1">
        <v>42402</v>
      </c>
      <c r="B416" t="s">
        <v>24</v>
      </c>
      <c r="C416">
        <v>344728</v>
      </c>
      <c r="D416">
        <v>1</v>
      </c>
    </row>
    <row r="417" spans="1:4" x14ac:dyDescent="0.25">
      <c r="A417" s="1">
        <v>42405</v>
      </c>
      <c r="B417" t="s">
        <v>25</v>
      </c>
      <c r="C417">
        <v>14317783</v>
      </c>
      <c r="D417">
        <v>42</v>
      </c>
    </row>
    <row r="418" spans="1:4" x14ac:dyDescent="0.25">
      <c r="A418" s="1">
        <v>42406</v>
      </c>
      <c r="B418" t="s">
        <v>19</v>
      </c>
      <c r="C418">
        <v>12754940</v>
      </c>
      <c r="D418">
        <v>12</v>
      </c>
    </row>
    <row r="419" spans="1:4" x14ac:dyDescent="0.25">
      <c r="A419" s="1">
        <v>42407</v>
      </c>
      <c r="B419" t="s">
        <v>23</v>
      </c>
      <c r="C419">
        <v>20338945</v>
      </c>
      <c r="D419">
        <v>11</v>
      </c>
    </row>
    <row r="420" spans="1:4" x14ac:dyDescent="0.25">
      <c r="A420" s="1">
        <v>42408</v>
      </c>
      <c r="B420" t="s">
        <v>20</v>
      </c>
      <c r="C420">
        <v>1378911</v>
      </c>
      <c r="D420">
        <v>3</v>
      </c>
    </row>
    <row r="421" spans="1:4" x14ac:dyDescent="0.25">
      <c r="A421" s="1">
        <v>42409</v>
      </c>
      <c r="B421" t="s">
        <v>24</v>
      </c>
      <c r="C421">
        <v>13444470</v>
      </c>
      <c r="D421">
        <v>39</v>
      </c>
    </row>
    <row r="422" spans="1:4" x14ac:dyDescent="0.25">
      <c r="A422" s="1">
        <v>42410</v>
      </c>
      <c r="B422" t="s">
        <v>22</v>
      </c>
      <c r="C422">
        <v>3631130</v>
      </c>
      <c r="D422">
        <v>7</v>
      </c>
    </row>
    <row r="423" spans="1:4" x14ac:dyDescent="0.25">
      <c r="A423" s="1">
        <v>42411</v>
      </c>
      <c r="B423" t="s">
        <v>21</v>
      </c>
      <c r="C423">
        <v>2068365</v>
      </c>
      <c r="D423">
        <v>3</v>
      </c>
    </row>
    <row r="424" spans="1:4" x14ac:dyDescent="0.25">
      <c r="A424" s="1">
        <v>42412</v>
      </c>
      <c r="B424" t="s">
        <v>25</v>
      </c>
      <c r="C424">
        <v>1378920</v>
      </c>
      <c r="D424">
        <v>4</v>
      </c>
    </row>
    <row r="425" spans="1:4" x14ac:dyDescent="0.25">
      <c r="A425" s="1">
        <v>42414</v>
      </c>
      <c r="B425" t="s">
        <v>23</v>
      </c>
      <c r="C425">
        <v>34817478</v>
      </c>
      <c r="D425">
        <v>4</v>
      </c>
    </row>
    <row r="426" spans="1:4" x14ac:dyDescent="0.25">
      <c r="A426" s="1">
        <v>42415</v>
      </c>
      <c r="B426" t="s">
        <v>20</v>
      </c>
      <c r="C426">
        <v>344730</v>
      </c>
      <c r="D426">
        <v>1</v>
      </c>
    </row>
    <row r="427" spans="1:4" x14ac:dyDescent="0.25">
      <c r="A427" s="1">
        <v>42417</v>
      </c>
      <c r="B427" t="s">
        <v>22</v>
      </c>
      <c r="C427">
        <v>13315191</v>
      </c>
      <c r="D427">
        <v>38</v>
      </c>
    </row>
    <row r="428" spans="1:4" x14ac:dyDescent="0.25">
      <c r="A428" s="1">
        <v>42418</v>
      </c>
      <c r="B428" t="s">
        <v>21</v>
      </c>
      <c r="C428">
        <v>689460</v>
      </c>
      <c r="D428">
        <v>2</v>
      </c>
    </row>
    <row r="429" spans="1:4" x14ac:dyDescent="0.25">
      <c r="A429" s="1">
        <v>42419</v>
      </c>
      <c r="B429" t="s">
        <v>25</v>
      </c>
      <c r="C429">
        <v>689460</v>
      </c>
      <c r="D429">
        <v>2</v>
      </c>
    </row>
    <row r="430" spans="1:4" x14ac:dyDescent="0.25">
      <c r="A430" s="1">
        <v>42420</v>
      </c>
      <c r="B430" t="s">
        <v>19</v>
      </c>
      <c r="C430">
        <v>25348965</v>
      </c>
      <c r="D430">
        <v>4</v>
      </c>
    </row>
    <row r="431" spans="1:4" x14ac:dyDescent="0.25">
      <c r="A431" s="1">
        <v>42421</v>
      </c>
      <c r="B431" t="s">
        <v>23</v>
      </c>
      <c r="C431">
        <v>7584028</v>
      </c>
      <c r="D431">
        <v>11</v>
      </c>
    </row>
    <row r="432" spans="1:4" x14ac:dyDescent="0.25">
      <c r="A432" s="1">
        <v>42422</v>
      </c>
      <c r="B432" t="s">
        <v>20</v>
      </c>
      <c r="C432">
        <v>1034190</v>
      </c>
      <c r="D432">
        <v>3</v>
      </c>
    </row>
    <row r="433" spans="1:4" x14ac:dyDescent="0.25">
      <c r="A433" s="1">
        <v>42423</v>
      </c>
      <c r="B433" t="s">
        <v>24</v>
      </c>
      <c r="C433">
        <v>4136753</v>
      </c>
      <c r="D433">
        <v>11</v>
      </c>
    </row>
    <row r="434" spans="1:4" x14ac:dyDescent="0.25">
      <c r="A434" s="1">
        <v>42424</v>
      </c>
      <c r="B434" t="s">
        <v>22</v>
      </c>
      <c r="C434">
        <v>3631145</v>
      </c>
      <c r="D434">
        <v>9</v>
      </c>
    </row>
    <row r="435" spans="1:4" x14ac:dyDescent="0.25">
      <c r="A435" s="1">
        <v>42425</v>
      </c>
      <c r="B435" t="s">
        <v>21</v>
      </c>
      <c r="C435">
        <v>6917580</v>
      </c>
      <c r="D435">
        <v>21</v>
      </c>
    </row>
    <row r="436" spans="1:4" x14ac:dyDescent="0.25">
      <c r="A436" s="1">
        <v>42426</v>
      </c>
      <c r="B436" t="s">
        <v>25</v>
      </c>
      <c r="C436">
        <v>13099740</v>
      </c>
      <c r="D436">
        <v>38</v>
      </c>
    </row>
    <row r="437" spans="1:4" x14ac:dyDescent="0.25">
      <c r="A437" s="1">
        <v>42427</v>
      </c>
      <c r="B437" t="s">
        <v>19</v>
      </c>
      <c r="C437">
        <v>10686570</v>
      </c>
      <c r="D437">
        <v>9</v>
      </c>
    </row>
    <row r="438" spans="1:4" x14ac:dyDescent="0.25">
      <c r="A438" s="1">
        <v>42428</v>
      </c>
      <c r="B438" t="s">
        <v>23</v>
      </c>
      <c r="C438">
        <v>9652370</v>
      </c>
      <c r="D438">
        <v>4</v>
      </c>
    </row>
    <row r="439" spans="1:4" x14ac:dyDescent="0.25">
      <c r="A439" s="1">
        <v>42429</v>
      </c>
      <c r="B439" t="s">
        <v>20</v>
      </c>
      <c r="C439">
        <v>11031360</v>
      </c>
      <c r="D439">
        <v>32</v>
      </c>
    </row>
    <row r="440" spans="1:4" x14ac:dyDescent="0.25">
      <c r="A440" s="1">
        <v>42430</v>
      </c>
      <c r="B440" t="s">
        <v>24</v>
      </c>
      <c r="C440">
        <v>13789195</v>
      </c>
      <c r="D440">
        <v>39</v>
      </c>
    </row>
    <row r="441" spans="1:4" x14ac:dyDescent="0.25">
      <c r="A441" s="1">
        <v>42431</v>
      </c>
      <c r="B441" t="s">
        <v>22</v>
      </c>
      <c r="C441">
        <v>16891770</v>
      </c>
      <c r="D441">
        <v>49</v>
      </c>
    </row>
    <row r="442" spans="1:4" x14ac:dyDescent="0.25">
      <c r="A442" s="1">
        <v>42432</v>
      </c>
      <c r="B442" t="s">
        <v>21</v>
      </c>
      <c r="C442">
        <v>9652440</v>
      </c>
      <c r="D442">
        <v>28</v>
      </c>
    </row>
    <row r="443" spans="1:4" x14ac:dyDescent="0.25">
      <c r="A443" s="1">
        <v>42434</v>
      </c>
      <c r="B443" t="s">
        <v>19</v>
      </c>
      <c r="C443">
        <v>2413110</v>
      </c>
      <c r="D443">
        <v>7</v>
      </c>
    </row>
    <row r="444" spans="1:4" x14ac:dyDescent="0.25">
      <c r="A444" s="1">
        <v>42435</v>
      </c>
      <c r="B444" t="s">
        <v>23</v>
      </c>
      <c r="C444">
        <v>6205110</v>
      </c>
      <c r="D444">
        <v>7</v>
      </c>
    </row>
    <row r="445" spans="1:4" x14ac:dyDescent="0.25">
      <c r="A445" s="1">
        <v>42436</v>
      </c>
      <c r="B445" t="s">
        <v>20</v>
      </c>
      <c r="C445">
        <v>55156548</v>
      </c>
      <c r="D445">
        <v>63</v>
      </c>
    </row>
    <row r="446" spans="1:4" x14ac:dyDescent="0.25">
      <c r="A446" s="1">
        <v>42437</v>
      </c>
      <c r="B446" t="s">
        <v>24</v>
      </c>
      <c r="C446">
        <v>11904671</v>
      </c>
      <c r="D446">
        <v>35</v>
      </c>
    </row>
    <row r="447" spans="1:4" x14ac:dyDescent="0.25">
      <c r="A447" s="1">
        <v>42438</v>
      </c>
      <c r="B447" t="s">
        <v>22</v>
      </c>
      <c r="C447">
        <v>2757835</v>
      </c>
      <c r="D447">
        <v>7</v>
      </c>
    </row>
    <row r="448" spans="1:4" x14ac:dyDescent="0.25">
      <c r="A448" s="1">
        <v>42439</v>
      </c>
      <c r="B448" t="s">
        <v>21</v>
      </c>
      <c r="C448">
        <v>4481490</v>
      </c>
      <c r="D448">
        <v>13</v>
      </c>
    </row>
    <row r="449" spans="1:4" x14ac:dyDescent="0.25">
      <c r="A449" s="1">
        <v>42440</v>
      </c>
      <c r="B449" t="s">
        <v>25</v>
      </c>
      <c r="C449">
        <v>4136758</v>
      </c>
      <c r="D449">
        <v>12</v>
      </c>
    </row>
    <row r="450" spans="1:4" x14ac:dyDescent="0.25">
      <c r="A450" s="1">
        <v>42441</v>
      </c>
      <c r="B450" t="s">
        <v>19</v>
      </c>
      <c r="C450">
        <v>24130968</v>
      </c>
      <c r="D450">
        <v>21</v>
      </c>
    </row>
    <row r="451" spans="1:4" x14ac:dyDescent="0.25">
      <c r="A451" s="1">
        <v>42442</v>
      </c>
      <c r="B451" t="s">
        <v>23</v>
      </c>
      <c r="C451">
        <v>8457365</v>
      </c>
      <c r="D451">
        <v>23</v>
      </c>
    </row>
    <row r="452" spans="1:4" x14ac:dyDescent="0.25">
      <c r="A452" s="1">
        <v>42443</v>
      </c>
      <c r="B452" t="s">
        <v>20</v>
      </c>
      <c r="C452">
        <v>26199478</v>
      </c>
      <c r="D452">
        <v>76</v>
      </c>
    </row>
    <row r="453" spans="1:4" x14ac:dyDescent="0.25">
      <c r="A453" s="1">
        <v>42444</v>
      </c>
      <c r="B453" t="s">
        <v>24</v>
      </c>
      <c r="C453">
        <v>3975883</v>
      </c>
      <c r="D453">
        <v>12</v>
      </c>
    </row>
    <row r="454" spans="1:4" x14ac:dyDescent="0.25">
      <c r="A454" s="1">
        <v>42445</v>
      </c>
      <c r="B454" t="s">
        <v>22</v>
      </c>
      <c r="C454">
        <v>3286420</v>
      </c>
      <c r="D454">
        <v>9</v>
      </c>
    </row>
    <row r="455" spans="1:4" x14ac:dyDescent="0.25">
      <c r="A455" s="1">
        <v>42446</v>
      </c>
      <c r="B455" t="s">
        <v>21</v>
      </c>
      <c r="C455">
        <v>18799275</v>
      </c>
      <c r="D455">
        <v>55</v>
      </c>
    </row>
    <row r="456" spans="1:4" x14ac:dyDescent="0.25">
      <c r="A456" s="1">
        <v>42447</v>
      </c>
      <c r="B456" t="s">
        <v>25</v>
      </c>
      <c r="C456">
        <v>13789200</v>
      </c>
      <c r="D456">
        <v>40</v>
      </c>
    </row>
    <row r="457" spans="1:4" x14ac:dyDescent="0.25">
      <c r="A457" s="1">
        <v>42448</v>
      </c>
      <c r="B457" t="s">
        <v>19</v>
      </c>
      <c r="C457">
        <v>2283820</v>
      </c>
      <c r="D457">
        <v>5</v>
      </c>
    </row>
    <row r="458" spans="1:4" x14ac:dyDescent="0.25">
      <c r="A458" s="1">
        <v>42449</v>
      </c>
      <c r="B458" t="s">
        <v>23</v>
      </c>
      <c r="C458">
        <v>4622240</v>
      </c>
      <c r="D458">
        <v>15</v>
      </c>
    </row>
    <row r="459" spans="1:4" x14ac:dyDescent="0.25">
      <c r="A459" s="1">
        <v>42450</v>
      </c>
      <c r="B459" t="s">
        <v>20</v>
      </c>
      <c r="C459">
        <v>10442137</v>
      </c>
      <c r="D459">
        <v>25</v>
      </c>
    </row>
    <row r="460" spans="1:4" x14ac:dyDescent="0.25">
      <c r="A460" s="1">
        <v>42451</v>
      </c>
      <c r="B460" t="s">
        <v>24</v>
      </c>
      <c r="C460">
        <v>28009116</v>
      </c>
      <c r="D460">
        <v>51</v>
      </c>
    </row>
    <row r="461" spans="1:4" x14ac:dyDescent="0.25">
      <c r="A461" s="1">
        <v>42452</v>
      </c>
      <c r="B461" t="s">
        <v>22</v>
      </c>
      <c r="C461">
        <v>81571288</v>
      </c>
      <c r="D461">
        <v>165</v>
      </c>
    </row>
    <row r="462" spans="1:4" x14ac:dyDescent="0.25">
      <c r="A462" s="1">
        <v>42453</v>
      </c>
      <c r="B462" t="s">
        <v>21</v>
      </c>
      <c r="C462">
        <v>22752081</v>
      </c>
      <c r="D462">
        <v>49</v>
      </c>
    </row>
    <row r="463" spans="1:4" x14ac:dyDescent="0.25">
      <c r="A463" s="1">
        <v>42454</v>
      </c>
      <c r="B463" t="s">
        <v>25</v>
      </c>
      <c r="C463">
        <v>7239276</v>
      </c>
      <c r="D463">
        <v>12</v>
      </c>
    </row>
    <row r="464" spans="1:4" x14ac:dyDescent="0.25">
      <c r="A464" s="1">
        <v>42455</v>
      </c>
      <c r="B464" t="s">
        <v>19</v>
      </c>
      <c r="C464">
        <v>22751985</v>
      </c>
      <c r="D464">
        <v>34</v>
      </c>
    </row>
    <row r="465" spans="1:4" x14ac:dyDescent="0.25">
      <c r="A465" s="1">
        <v>42456</v>
      </c>
      <c r="B465" t="s">
        <v>23</v>
      </c>
      <c r="C465">
        <v>13843675</v>
      </c>
      <c r="D465">
        <v>25</v>
      </c>
    </row>
    <row r="466" spans="1:4" x14ac:dyDescent="0.25">
      <c r="A466" s="1">
        <v>42457</v>
      </c>
      <c r="B466" t="s">
        <v>20</v>
      </c>
      <c r="C466">
        <v>79116325</v>
      </c>
      <c r="D466">
        <v>125</v>
      </c>
    </row>
    <row r="467" spans="1:4" x14ac:dyDescent="0.25">
      <c r="A467" s="1">
        <v>42458</v>
      </c>
      <c r="B467" t="s">
        <v>24</v>
      </c>
      <c r="C467">
        <v>30680710</v>
      </c>
      <c r="D467">
        <v>47</v>
      </c>
    </row>
    <row r="468" spans="1:4" x14ac:dyDescent="0.25">
      <c r="A468" s="1">
        <v>42459</v>
      </c>
      <c r="B468" t="s">
        <v>22</v>
      </c>
      <c r="C468">
        <v>52743233</v>
      </c>
      <c r="D468">
        <v>77</v>
      </c>
    </row>
    <row r="469" spans="1:4" x14ac:dyDescent="0.25">
      <c r="A469" s="1">
        <v>42460</v>
      </c>
      <c r="B469" t="s">
        <v>21</v>
      </c>
      <c r="C469">
        <v>21717802</v>
      </c>
      <c r="D469">
        <v>32</v>
      </c>
    </row>
    <row r="470" spans="1:4" x14ac:dyDescent="0.25">
      <c r="A470" s="1">
        <v>42461</v>
      </c>
      <c r="B470" t="s">
        <v>25</v>
      </c>
      <c r="C470">
        <v>74805762</v>
      </c>
      <c r="D470">
        <v>110</v>
      </c>
    </row>
    <row r="471" spans="1:4" x14ac:dyDescent="0.25">
      <c r="A471" s="1">
        <v>42462</v>
      </c>
      <c r="B471" t="s">
        <v>19</v>
      </c>
      <c r="C471">
        <v>9652370</v>
      </c>
      <c r="D471">
        <v>3</v>
      </c>
    </row>
    <row r="472" spans="1:4" x14ac:dyDescent="0.25">
      <c r="A472" s="1">
        <v>42463</v>
      </c>
      <c r="B472" t="s">
        <v>23</v>
      </c>
      <c r="C472">
        <v>8641170</v>
      </c>
      <c r="D472">
        <v>3</v>
      </c>
    </row>
    <row r="473" spans="1:4" x14ac:dyDescent="0.25">
      <c r="A473" s="1">
        <v>42464</v>
      </c>
      <c r="B473" t="s">
        <v>20</v>
      </c>
      <c r="C473">
        <v>22591111</v>
      </c>
      <c r="D473">
        <v>34</v>
      </c>
    </row>
    <row r="474" spans="1:4" x14ac:dyDescent="0.25">
      <c r="A474" s="1">
        <v>42465</v>
      </c>
      <c r="B474" t="s">
        <v>24</v>
      </c>
      <c r="C474">
        <v>23441437</v>
      </c>
      <c r="D474">
        <v>34</v>
      </c>
    </row>
    <row r="475" spans="1:4" x14ac:dyDescent="0.25">
      <c r="A475" s="1">
        <v>42466</v>
      </c>
      <c r="B475" t="s">
        <v>22</v>
      </c>
      <c r="C475">
        <v>38609424</v>
      </c>
      <c r="D475">
        <v>56</v>
      </c>
    </row>
    <row r="476" spans="1:4" x14ac:dyDescent="0.25">
      <c r="A476" s="1">
        <v>42467</v>
      </c>
      <c r="B476" t="s">
        <v>21</v>
      </c>
      <c r="C476">
        <v>48790367</v>
      </c>
      <c r="D476">
        <v>72</v>
      </c>
    </row>
    <row r="477" spans="1:4" x14ac:dyDescent="0.25">
      <c r="A477" s="1">
        <v>42468</v>
      </c>
      <c r="B477" t="s">
        <v>25</v>
      </c>
      <c r="C477">
        <v>51364323</v>
      </c>
      <c r="D477">
        <v>75</v>
      </c>
    </row>
    <row r="478" spans="1:4" x14ac:dyDescent="0.25">
      <c r="A478" s="1">
        <v>42469</v>
      </c>
      <c r="B478" t="s">
        <v>19</v>
      </c>
      <c r="C478">
        <v>7583994</v>
      </c>
      <c r="D478">
        <v>11</v>
      </c>
    </row>
    <row r="479" spans="1:4" x14ac:dyDescent="0.25">
      <c r="A479" s="1">
        <v>42470</v>
      </c>
      <c r="B479" t="s">
        <v>23</v>
      </c>
      <c r="C479">
        <v>8618175</v>
      </c>
      <c r="D479">
        <v>13</v>
      </c>
    </row>
    <row r="480" spans="1:4" x14ac:dyDescent="0.25">
      <c r="A480" s="1">
        <v>42471</v>
      </c>
      <c r="B480" t="s">
        <v>20</v>
      </c>
      <c r="C480">
        <v>35506882</v>
      </c>
      <c r="D480">
        <v>68</v>
      </c>
    </row>
    <row r="481" spans="1:4" x14ac:dyDescent="0.25">
      <c r="A481" s="1">
        <v>42472</v>
      </c>
      <c r="B481" t="s">
        <v>24</v>
      </c>
      <c r="C481">
        <v>78253032</v>
      </c>
      <c r="D481">
        <v>114</v>
      </c>
    </row>
    <row r="482" spans="1:4" x14ac:dyDescent="0.25">
      <c r="A482" s="1">
        <v>42473</v>
      </c>
      <c r="B482" t="s">
        <v>22</v>
      </c>
      <c r="C482">
        <v>2252220</v>
      </c>
      <c r="D482">
        <v>3</v>
      </c>
    </row>
    <row r="483" spans="1:4" x14ac:dyDescent="0.25">
      <c r="A483" s="1">
        <v>42474</v>
      </c>
      <c r="B483" t="s">
        <v>21</v>
      </c>
      <c r="C483">
        <v>840274</v>
      </c>
      <c r="D483">
        <v>3</v>
      </c>
    </row>
    <row r="484" spans="1:4" x14ac:dyDescent="0.25">
      <c r="A484" s="1">
        <v>42475</v>
      </c>
      <c r="B484" t="s">
        <v>25</v>
      </c>
      <c r="C484">
        <v>24475619</v>
      </c>
      <c r="D484">
        <v>36</v>
      </c>
    </row>
    <row r="485" spans="1:4" x14ac:dyDescent="0.25">
      <c r="A485" s="1">
        <v>42476</v>
      </c>
      <c r="B485" t="s">
        <v>19</v>
      </c>
      <c r="C485">
        <v>7239269</v>
      </c>
      <c r="D485">
        <v>11</v>
      </c>
    </row>
    <row r="486" spans="1:4" x14ac:dyDescent="0.25">
      <c r="A486" s="1">
        <v>42477</v>
      </c>
      <c r="B486" t="s">
        <v>23</v>
      </c>
      <c r="C486">
        <v>3447270</v>
      </c>
      <c r="D486">
        <v>5</v>
      </c>
    </row>
    <row r="487" spans="1:4" x14ac:dyDescent="0.25">
      <c r="A487" s="1">
        <v>42478</v>
      </c>
      <c r="B487" t="s">
        <v>20</v>
      </c>
      <c r="C487">
        <v>30680707</v>
      </c>
      <c r="D487">
        <v>46</v>
      </c>
    </row>
    <row r="488" spans="1:4" x14ac:dyDescent="0.25">
      <c r="A488" s="1">
        <v>42479</v>
      </c>
      <c r="B488" t="s">
        <v>24</v>
      </c>
      <c r="C488">
        <v>42746154</v>
      </c>
      <c r="D488">
        <v>65</v>
      </c>
    </row>
    <row r="489" spans="1:4" x14ac:dyDescent="0.25">
      <c r="A489" s="1">
        <v>42480</v>
      </c>
      <c r="B489" t="s">
        <v>22</v>
      </c>
      <c r="C489">
        <v>63989955</v>
      </c>
      <c r="D489">
        <v>99</v>
      </c>
    </row>
    <row r="490" spans="1:4" x14ac:dyDescent="0.25">
      <c r="A490" s="1">
        <v>42481</v>
      </c>
      <c r="B490" t="s">
        <v>21</v>
      </c>
      <c r="C490">
        <v>27922887</v>
      </c>
      <c r="D490">
        <v>41</v>
      </c>
    </row>
    <row r="491" spans="1:4" x14ac:dyDescent="0.25">
      <c r="A491" s="1">
        <v>42482</v>
      </c>
      <c r="B491" t="s">
        <v>25</v>
      </c>
      <c r="C491">
        <v>21373074</v>
      </c>
      <c r="D491">
        <v>31</v>
      </c>
    </row>
    <row r="492" spans="1:4" x14ac:dyDescent="0.25">
      <c r="A492" s="1">
        <v>42484</v>
      </c>
      <c r="B492" t="s">
        <v>23</v>
      </c>
      <c r="C492">
        <v>2068362</v>
      </c>
      <c r="D492">
        <v>3</v>
      </c>
    </row>
    <row r="493" spans="1:4" x14ac:dyDescent="0.25">
      <c r="A493" s="1">
        <v>42485</v>
      </c>
      <c r="B493" t="s">
        <v>20</v>
      </c>
      <c r="C493">
        <v>17925804</v>
      </c>
      <c r="D493">
        <v>47</v>
      </c>
    </row>
    <row r="494" spans="1:4" x14ac:dyDescent="0.25">
      <c r="A494" s="1">
        <v>42486</v>
      </c>
      <c r="B494" t="s">
        <v>24</v>
      </c>
      <c r="C494">
        <v>24475619</v>
      </c>
      <c r="D494">
        <v>69</v>
      </c>
    </row>
    <row r="495" spans="1:4" x14ac:dyDescent="0.25">
      <c r="A495" s="1">
        <v>42487</v>
      </c>
      <c r="B495" t="s">
        <v>22</v>
      </c>
      <c r="C495">
        <v>27578160</v>
      </c>
      <c r="D495">
        <v>70</v>
      </c>
    </row>
    <row r="496" spans="1:4" x14ac:dyDescent="0.25">
      <c r="A496" s="1">
        <v>42488</v>
      </c>
      <c r="B496" t="s">
        <v>21</v>
      </c>
      <c r="C496">
        <v>36035463</v>
      </c>
      <c r="D496">
        <v>68</v>
      </c>
    </row>
    <row r="497" spans="1:4" x14ac:dyDescent="0.25">
      <c r="A497" s="1">
        <v>42489</v>
      </c>
      <c r="B497" t="s">
        <v>25</v>
      </c>
      <c r="C497">
        <v>16202181</v>
      </c>
      <c r="D497">
        <v>19</v>
      </c>
    </row>
    <row r="498" spans="1:4" x14ac:dyDescent="0.25">
      <c r="A498" s="1">
        <v>42490</v>
      </c>
      <c r="B498" t="s">
        <v>19</v>
      </c>
      <c r="C498">
        <v>44125356</v>
      </c>
      <c r="D498">
        <v>9</v>
      </c>
    </row>
    <row r="499" spans="1:4" x14ac:dyDescent="0.25">
      <c r="A499" s="1">
        <v>42491</v>
      </c>
      <c r="B499" t="s">
        <v>23</v>
      </c>
      <c r="C499">
        <v>3102543</v>
      </c>
      <c r="D499">
        <v>8</v>
      </c>
    </row>
    <row r="500" spans="1:4" x14ac:dyDescent="0.25">
      <c r="A500" s="1">
        <v>42492</v>
      </c>
      <c r="B500" t="s">
        <v>20</v>
      </c>
      <c r="C500">
        <v>2413089</v>
      </c>
      <c r="D500">
        <v>7</v>
      </c>
    </row>
    <row r="501" spans="1:4" x14ac:dyDescent="0.25">
      <c r="A501" s="1">
        <v>42494</v>
      </c>
      <c r="B501" t="s">
        <v>22</v>
      </c>
      <c r="C501">
        <v>0</v>
      </c>
      <c r="D501">
        <v>1</v>
      </c>
    </row>
    <row r="502" spans="1:4" x14ac:dyDescent="0.25">
      <c r="A502" s="1">
        <v>42495</v>
      </c>
      <c r="B502" t="s">
        <v>21</v>
      </c>
      <c r="C502">
        <v>4481451</v>
      </c>
      <c r="D502">
        <v>13</v>
      </c>
    </row>
    <row r="503" spans="1:4" x14ac:dyDescent="0.25">
      <c r="A503" s="1">
        <v>42496</v>
      </c>
      <c r="B503" t="s">
        <v>25</v>
      </c>
      <c r="C503">
        <v>4320580</v>
      </c>
      <c r="D503">
        <v>12</v>
      </c>
    </row>
    <row r="504" spans="1:4" x14ac:dyDescent="0.25">
      <c r="A504" s="1">
        <v>42497</v>
      </c>
      <c r="B504" t="s">
        <v>19</v>
      </c>
      <c r="C504">
        <v>8962915</v>
      </c>
      <c r="D504">
        <v>3</v>
      </c>
    </row>
    <row r="505" spans="1:4" x14ac:dyDescent="0.25">
      <c r="A505" s="1">
        <v>42498</v>
      </c>
      <c r="B505" t="s">
        <v>23</v>
      </c>
      <c r="C505">
        <v>4481451</v>
      </c>
      <c r="D505">
        <v>13</v>
      </c>
    </row>
    <row r="506" spans="1:4" x14ac:dyDescent="0.25">
      <c r="A506" s="1">
        <v>42499</v>
      </c>
      <c r="B506" t="s">
        <v>20</v>
      </c>
      <c r="C506">
        <v>2757816</v>
      </c>
      <c r="D506">
        <v>8</v>
      </c>
    </row>
    <row r="507" spans="1:4" x14ac:dyDescent="0.25">
      <c r="A507" s="1">
        <v>42500</v>
      </c>
      <c r="B507" t="s">
        <v>24</v>
      </c>
      <c r="C507">
        <v>5515632</v>
      </c>
      <c r="D507">
        <v>16</v>
      </c>
    </row>
    <row r="508" spans="1:4" x14ac:dyDescent="0.25">
      <c r="A508" s="1">
        <v>42501</v>
      </c>
      <c r="B508" t="s">
        <v>22</v>
      </c>
      <c r="C508">
        <v>1034181</v>
      </c>
      <c r="D508">
        <v>3</v>
      </c>
    </row>
    <row r="509" spans="1:4" x14ac:dyDescent="0.25">
      <c r="A509" s="1">
        <v>42502</v>
      </c>
      <c r="B509" t="s">
        <v>21</v>
      </c>
      <c r="C509">
        <v>3791997</v>
      </c>
      <c r="D509">
        <v>11</v>
      </c>
    </row>
    <row r="510" spans="1:4" x14ac:dyDescent="0.25">
      <c r="A510" s="1">
        <v>42503</v>
      </c>
      <c r="B510" t="s">
        <v>25</v>
      </c>
      <c r="C510">
        <v>4826178</v>
      </c>
      <c r="D510">
        <v>14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194"/>
  <sheetViews>
    <sheetView workbookViewId="0">
      <selection activeCell="D26" sqref="D26"/>
    </sheetView>
  </sheetViews>
  <sheetFormatPr baseColWidth="10" defaultRowHeight="15" x14ac:dyDescent="0.25"/>
  <sheetData>
    <row r="1" spans="1:4" x14ac:dyDescent="0.25">
      <c r="A1" t="s">
        <v>15</v>
      </c>
      <c r="B1" t="s">
        <v>16</v>
      </c>
      <c r="C1" t="s">
        <v>17</v>
      </c>
      <c r="D1" t="s">
        <v>18</v>
      </c>
    </row>
    <row r="2" spans="1:4" x14ac:dyDescent="0.25">
      <c r="A2" s="1">
        <v>37569</v>
      </c>
      <c r="B2" t="s">
        <v>19</v>
      </c>
      <c r="C2">
        <v>463500</v>
      </c>
      <c r="D2">
        <v>2</v>
      </c>
    </row>
    <row r="3" spans="1:4" x14ac:dyDescent="0.25">
      <c r="A3" s="1">
        <v>37570</v>
      </c>
      <c r="B3" t="s">
        <v>23</v>
      </c>
      <c r="C3">
        <v>618000</v>
      </c>
      <c r="D3">
        <v>4</v>
      </c>
    </row>
    <row r="4" spans="1:4" x14ac:dyDescent="0.25">
      <c r="A4" s="1">
        <v>37571</v>
      </c>
      <c r="B4" t="s">
        <v>20</v>
      </c>
      <c r="C4">
        <v>82400</v>
      </c>
      <c r="D4">
        <v>1</v>
      </c>
    </row>
    <row r="5" spans="1:4" x14ac:dyDescent="0.25">
      <c r="A5" s="1">
        <v>37575</v>
      </c>
      <c r="B5" t="s">
        <v>25</v>
      </c>
      <c r="C5">
        <v>164800</v>
      </c>
      <c r="D5">
        <v>2</v>
      </c>
    </row>
    <row r="6" spans="1:4" x14ac:dyDescent="0.25">
      <c r="A6" s="1">
        <v>37601</v>
      </c>
      <c r="B6" t="s">
        <v>22</v>
      </c>
      <c r="C6">
        <v>154500</v>
      </c>
      <c r="D6">
        <v>1</v>
      </c>
    </row>
    <row r="7" spans="1:4" x14ac:dyDescent="0.25">
      <c r="A7" s="1">
        <v>37602</v>
      </c>
      <c r="B7" t="s">
        <v>21</v>
      </c>
      <c r="C7">
        <v>154500</v>
      </c>
      <c r="D7">
        <v>1</v>
      </c>
    </row>
    <row r="8" spans="1:4" x14ac:dyDescent="0.25">
      <c r="A8" s="1">
        <v>37606</v>
      </c>
      <c r="B8" t="s">
        <v>20</v>
      </c>
      <c r="C8">
        <v>154500</v>
      </c>
      <c r="D8">
        <v>1</v>
      </c>
    </row>
    <row r="9" spans="1:4" x14ac:dyDescent="0.25">
      <c r="A9" s="1">
        <v>37607</v>
      </c>
      <c r="B9" t="s">
        <v>24</v>
      </c>
      <c r="C9">
        <v>154500</v>
      </c>
      <c r="D9">
        <v>1</v>
      </c>
    </row>
    <row r="10" spans="1:4" x14ac:dyDescent="0.25">
      <c r="A10" s="1">
        <v>37610</v>
      </c>
      <c r="B10" t="s">
        <v>25</v>
      </c>
      <c r="C10">
        <v>154500</v>
      </c>
      <c r="D10">
        <v>1</v>
      </c>
    </row>
    <row r="11" spans="1:4" x14ac:dyDescent="0.25">
      <c r="A11" s="1">
        <v>37612</v>
      </c>
      <c r="B11" t="s">
        <v>23</v>
      </c>
      <c r="C11">
        <v>154500</v>
      </c>
      <c r="D11">
        <v>1</v>
      </c>
    </row>
    <row r="12" spans="1:4" x14ac:dyDescent="0.25">
      <c r="A12" s="1">
        <v>37613</v>
      </c>
      <c r="B12" t="s">
        <v>20</v>
      </c>
      <c r="C12">
        <v>82400</v>
      </c>
      <c r="D12">
        <v>1</v>
      </c>
    </row>
    <row r="13" spans="1:4" x14ac:dyDescent="0.25">
      <c r="A13" s="1">
        <v>37953</v>
      </c>
      <c r="B13" t="s">
        <v>25</v>
      </c>
      <c r="C13">
        <v>166005</v>
      </c>
      <c r="D13">
        <v>1</v>
      </c>
    </row>
    <row r="14" spans="1:4" x14ac:dyDescent="0.25">
      <c r="A14" s="1">
        <v>37989</v>
      </c>
      <c r="B14" t="s">
        <v>19</v>
      </c>
      <c r="C14">
        <v>179000</v>
      </c>
      <c r="D14">
        <v>1</v>
      </c>
    </row>
    <row r="15" spans="1:4" x14ac:dyDescent="0.25">
      <c r="A15" s="1">
        <v>38043</v>
      </c>
      <c r="B15" t="s">
        <v>21</v>
      </c>
      <c r="C15">
        <v>357990</v>
      </c>
      <c r="D15">
        <v>1</v>
      </c>
    </row>
    <row r="16" spans="1:4" x14ac:dyDescent="0.25">
      <c r="A16" s="1">
        <v>38053</v>
      </c>
      <c r="B16" t="s">
        <v>23</v>
      </c>
      <c r="C16">
        <v>178995</v>
      </c>
      <c r="D16">
        <v>1</v>
      </c>
    </row>
    <row r="17" spans="1:4" x14ac:dyDescent="0.25">
      <c r="A17" s="1">
        <v>38055</v>
      </c>
      <c r="B17" t="s">
        <v>24</v>
      </c>
      <c r="C17">
        <v>178995</v>
      </c>
      <c r="D17">
        <v>1</v>
      </c>
    </row>
    <row r="18" spans="1:4" x14ac:dyDescent="0.25">
      <c r="A18" s="1">
        <v>38282</v>
      </c>
      <c r="B18" t="s">
        <v>25</v>
      </c>
      <c r="C18">
        <v>536985</v>
      </c>
      <c r="D18">
        <v>2</v>
      </c>
    </row>
    <row r="19" spans="1:4" x14ac:dyDescent="0.25">
      <c r="A19" s="1">
        <v>38312</v>
      </c>
      <c r="B19" t="s">
        <v>23</v>
      </c>
      <c r="C19">
        <v>178995</v>
      </c>
      <c r="D19">
        <v>1</v>
      </c>
    </row>
    <row r="20" spans="1:4" x14ac:dyDescent="0.25">
      <c r="A20" s="1">
        <v>38314</v>
      </c>
      <c r="B20" t="s">
        <v>24</v>
      </c>
      <c r="C20">
        <v>178995</v>
      </c>
      <c r="D20">
        <v>1</v>
      </c>
    </row>
    <row r="21" spans="1:4" x14ac:dyDescent="0.25">
      <c r="A21" s="1">
        <v>38334</v>
      </c>
      <c r="B21" t="s">
        <v>20</v>
      </c>
      <c r="C21">
        <v>357990</v>
      </c>
      <c r="D21">
        <v>1</v>
      </c>
    </row>
    <row r="22" spans="1:4" x14ac:dyDescent="0.25">
      <c r="A22" s="1">
        <v>38336</v>
      </c>
      <c r="B22" t="s">
        <v>22</v>
      </c>
      <c r="C22">
        <v>178995</v>
      </c>
      <c r="D22">
        <v>1</v>
      </c>
    </row>
    <row r="23" spans="1:4" x14ac:dyDescent="0.25">
      <c r="A23" s="1">
        <v>38342</v>
      </c>
      <c r="B23" t="s">
        <v>24</v>
      </c>
      <c r="C23">
        <v>357990</v>
      </c>
      <c r="D23">
        <v>1</v>
      </c>
    </row>
    <row r="24" spans="1:4" x14ac:dyDescent="0.25">
      <c r="A24" s="1">
        <v>38372</v>
      </c>
      <c r="B24" t="s">
        <v>21</v>
      </c>
      <c r="C24">
        <v>190755</v>
      </c>
      <c r="D24">
        <v>1</v>
      </c>
    </row>
    <row r="25" spans="1:4" x14ac:dyDescent="0.25">
      <c r="A25" s="1">
        <v>38387</v>
      </c>
      <c r="B25" t="s">
        <v>25</v>
      </c>
      <c r="C25">
        <v>190755</v>
      </c>
      <c r="D25">
        <v>1</v>
      </c>
    </row>
    <row r="26" spans="1:4" x14ac:dyDescent="0.25">
      <c r="A26" s="1">
        <v>38390</v>
      </c>
      <c r="B26" t="s">
        <v>20</v>
      </c>
      <c r="C26">
        <v>381510</v>
      </c>
      <c r="D26">
        <v>1</v>
      </c>
    </row>
    <row r="27" spans="1:4" x14ac:dyDescent="0.25">
      <c r="A27" s="1">
        <v>38393</v>
      </c>
      <c r="B27" t="s">
        <v>21</v>
      </c>
      <c r="C27">
        <v>101736</v>
      </c>
      <c r="D27">
        <v>1</v>
      </c>
    </row>
    <row r="28" spans="1:4" x14ac:dyDescent="0.25">
      <c r="A28" s="1">
        <v>38400</v>
      </c>
      <c r="B28" t="s">
        <v>21</v>
      </c>
      <c r="C28">
        <v>101736</v>
      </c>
      <c r="D28">
        <v>1</v>
      </c>
    </row>
    <row r="29" spans="1:4" x14ac:dyDescent="0.25">
      <c r="A29" s="1">
        <v>38402</v>
      </c>
      <c r="B29" t="s">
        <v>19</v>
      </c>
      <c r="C29">
        <v>381510</v>
      </c>
      <c r="D29">
        <v>1</v>
      </c>
    </row>
    <row r="30" spans="1:4" x14ac:dyDescent="0.25">
      <c r="A30" s="1">
        <v>38417</v>
      </c>
      <c r="B30" t="s">
        <v>23</v>
      </c>
      <c r="C30">
        <v>190755</v>
      </c>
      <c r="D30">
        <v>1</v>
      </c>
    </row>
    <row r="31" spans="1:4" x14ac:dyDescent="0.25">
      <c r="A31" s="1">
        <v>38419</v>
      </c>
      <c r="B31" t="s">
        <v>24</v>
      </c>
      <c r="C31">
        <v>190755</v>
      </c>
      <c r="D31">
        <v>1</v>
      </c>
    </row>
    <row r="32" spans="1:4" x14ac:dyDescent="0.25">
      <c r="A32" s="1">
        <v>38422</v>
      </c>
      <c r="B32" t="s">
        <v>25</v>
      </c>
      <c r="C32">
        <v>381510</v>
      </c>
      <c r="D32">
        <v>1</v>
      </c>
    </row>
    <row r="33" spans="1:4" x14ac:dyDescent="0.25">
      <c r="A33" s="1">
        <v>38423</v>
      </c>
      <c r="B33" t="s">
        <v>19</v>
      </c>
      <c r="C33">
        <v>190755</v>
      </c>
      <c r="D33">
        <v>1</v>
      </c>
    </row>
    <row r="34" spans="1:4" x14ac:dyDescent="0.25">
      <c r="A34" s="1">
        <v>38428</v>
      </c>
      <c r="B34" t="s">
        <v>21</v>
      </c>
      <c r="C34">
        <v>101736</v>
      </c>
      <c r="D34">
        <v>1</v>
      </c>
    </row>
    <row r="35" spans="1:4" x14ac:dyDescent="0.25">
      <c r="A35" s="1">
        <v>38506</v>
      </c>
      <c r="B35" t="s">
        <v>25</v>
      </c>
      <c r="C35">
        <v>190750</v>
      </c>
      <c r="D35">
        <v>1</v>
      </c>
    </row>
    <row r="36" spans="1:4" x14ac:dyDescent="0.25">
      <c r="A36" s="1">
        <v>38507</v>
      </c>
      <c r="B36" t="s">
        <v>19</v>
      </c>
      <c r="C36">
        <v>190750</v>
      </c>
      <c r="D36">
        <v>1</v>
      </c>
    </row>
    <row r="37" spans="1:4" x14ac:dyDescent="0.25">
      <c r="A37" s="1">
        <v>38543</v>
      </c>
      <c r="B37" t="s">
        <v>23</v>
      </c>
      <c r="C37">
        <v>190755</v>
      </c>
      <c r="D37">
        <v>1</v>
      </c>
    </row>
    <row r="38" spans="1:4" x14ac:dyDescent="0.25">
      <c r="A38" s="1">
        <v>38552</v>
      </c>
      <c r="B38" t="s">
        <v>24</v>
      </c>
      <c r="C38">
        <v>190750</v>
      </c>
      <c r="D38">
        <v>1</v>
      </c>
    </row>
    <row r="39" spans="1:4" x14ac:dyDescent="0.25">
      <c r="A39" s="1">
        <v>38596</v>
      </c>
      <c r="B39" t="s">
        <v>21</v>
      </c>
      <c r="C39">
        <v>190750</v>
      </c>
      <c r="D39">
        <v>1</v>
      </c>
    </row>
    <row r="40" spans="1:4" x14ac:dyDescent="0.25">
      <c r="A40" s="1">
        <v>38597</v>
      </c>
      <c r="B40" t="s">
        <v>25</v>
      </c>
      <c r="C40">
        <v>483233</v>
      </c>
      <c r="D40">
        <v>2</v>
      </c>
    </row>
    <row r="41" spans="1:4" x14ac:dyDescent="0.25">
      <c r="A41" s="1">
        <v>38638</v>
      </c>
      <c r="B41" t="s">
        <v>21</v>
      </c>
      <c r="C41">
        <v>190750</v>
      </c>
      <c r="D41">
        <v>1</v>
      </c>
    </row>
    <row r="42" spans="1:4" x14ac:dyDescent="0.25">
      <c r="A42" s="1">
        <v>38694</v>
      </c>
      <c r="B42" t="s">
        <v>21</v>
      </c>
      <c r="C42">
        <v>190750</v>
      </c>
      <c r="D42">
        <v>1</v>
      </c>
    </row>
    <row r="43" spans="1:4" x14ac:dyDescent="0.25">
      <c r="A43" s="1">
        <v>38705</v>
      </c>
      <c r="B43" t="s">
        <v>20</v>
      </c>
      <c r="C43">
        <v>101733</v>
      </c>
      <c r="D43">
        <v>1</v>
      </c>
    </row>
    <row r="44" spans="1:4" x14ac:dyDescent="0.25">
      <c r="A44" s="1">
        <v>38709</v>
      </c>
      <c r="B44" t="s">
        <v>25</v>
      </c>
      <c r="C44">
        <v>190750</v>
      </c>
      <c r="D44">
        <v>1</v>
      </c>
    </row>
    <row r="45" spans="1:4" x14ac:dyDescent="0.25">
      <c r="A45" s="1">
        <v>38711</v>
      </c>
      <c r="B45" t="s">
        <v>23</v>
      </c>
      <c r="C45">
        <v>190750</v>
      </c>
      <c r="D45">
        <v>1</v>
      </c>
    </row>
    <row r="46" spans="1:4" x14ac:dyDescent="0.25">
      <c r="A46" s="1">
        <v>38716</v>
      </c>
      <c r="B46" t="s">
        <v>25</v>
      </c>
      <c r="C46">
        <v>190750</v>
      </c>
      <c r="D46">
        <v>1</v>
      </c>
    </row>
    <row r="47" spans="1:4" x14ac:dyDescent="0.25">
      <c r="A47" s="1">
        <v>38751</v>
      </c>
      <c r="B47" t="s">
        <v>25</v>
      </c>
      <c r="C47">
        <v>204000</v>
      </c>
      <c r="D47">
        <v>1</v>
      </c>
    </row>
    <row r="48" spans="1:4" x14ac:dyDescent="0.25">
      <c r="A48" s="1">
        <v>38759</v>
      </c>
      <c r="B48" t="s">
        <v>19</v>
      </c>
      <c r="C48">
        <v>204000</v>
      </c>
      <c r="D48">
        <v>1</v>
      </c>
    </row>
    <row r="49" spans="1:4" x14ac:dyDescent="0.25">
      <c r="A49" s="1">
        <v>38775</v>
      </c>
      <c r="B49" t="s">
        <v>20</v>
      </c>
      <c r="C49">
        <v>204000</v>
      </c>
      <c r="D49">
        <v>1</v>
      </c>
    </row>
    <row r="50" spans="1:4" x14ac:dyDescent="0.25">
      <c r="A50" s="1">
        <v>38811</v>
      </c>
      <c r="B50" t="s">
        <v>24</v>
      </c>
      <c r="C50">
        <v>204000</v>
      </c>
      <c r="D50">
        <v>1</v>
      </c>
    </row>
    <row r="51" spans="1:4" x14ac:dyDescent="0.25">
      <c r="A51" s="1">
        <v>38830</v>
      </c>
      <c r="B51" t="s">
        <v>23</v>
      </c>
      <c r="C51">
        <v>408000</v>
      </c>
      <c r="D51">
        <v>1</v>
      </c>
    </row>
    <row r="52" spans="1:4" x14ac:dyDescent="0.25">
      <c r="A52" s="1">
        <v>38837</v>
      </c>
      <c r="B52" t="s">
        <v>23</v>
      </c>
      <c r="C52">
        <v>204000</v>
      </c>
      <c r="D52">
        <v>1</v>
      </c>
    </row>
    <row r="53" spans="1:4" x14ac:dyDescent="0.25">
      <c r="A53" s="1">
        <v>38838</v>
      </c>
      <c r="B53" t="s">
        <v>20</v>
      </c>
      <c r="C53">
        <v>204000</v>
      </c>
      <c r="D53">
        <v>1</v>
      </c>
    </row>
    <row r="54" spans="1:4" x14ac:dyDescent="0.25">
      <c r="A54" s="1">
        <v>38839</v>
      </c>
      <c r="B54" t="s">
        <v>24</v>
      </c>
      <c r="C54">
        <v>204000</v>
      </c>
      <c r="D54">
        <v>1</v>
      </c>
    </row>
    <row r="55" spans="1:4" x14ac:dyDescent="0.25">
      <c r="A55" s="1">
        <v>38846</v>
      </c>
      <c r="B55" t="s">
        <v>24</v>
      </c>
      <c r="C55">
        <v>108800</v>
      </c>
      <c r="D55">
        <v>1</v>
      </c>
    </row>
    <row r="56" spans="1:4" x14ac:dyDescent="0.25">
      <c r="A56" s="1">
        <v>38865</v>
      </c>
      <c r="B56" t="s">
        <v>23</v>
      </c>
      <c r="C56">
        <v>204000</v>
      </c>
      <c r="D56">
        <v>1</v>
      </c>
    </row>
    <row r="57" spans="1:4" x14ac:dyDescent="0.25">
      <c r="A57" s="1">
        <v>38877</v>
      </c>
      <c r="B57" t="s">
        <v>25</v>
      </c>
      <c r="C57">
        <v>204000</v>
      </c>
      <c r="D57">
        <v>1</v>
      </c>
    </row>
    <row r="58" spans="1:4" x14ac:dyDescent="0.25">
      <c r="A58" s="1">
        <v>38881</v>
      </c>
      <c r="B58" t="s">
        <v>24</v>
      </c>
      <c r="C58">
        <v>612000</v>
      </c>
      <c r="D58">
        <v>2</v>
      </c>
    </row>
    <row r="59" spans="1:4" x14ac:dyDescent="0.25">
      <c r="A59" s="1">
        <v>38884</v>
      </c>
      <c r="B59" t="s">
        <v>25</v>
      </c>
      <c r="C59">
        <v>204000</v>
      </c>
      <c r="D59">
        <v>1</v>
      </c>
    </row>
    <row r="60" spans="1:4" x14ac:dyDescent="0.25">
      <c r="A60" s="1">
        <v>38892</v>
      </c>
      <c r="B60" t="s">
        <v>19</v>
      </c>
      <c r="C60">
        <v>204000</v>
      </c>
      <c r="D60">
        <v>1</v>
      </c>
    </row>
    <row r="61" spans="1:4" x14ac:dyDescent="0.25">
      <c r="A61" s="1">
        <v>38899</v>
      </c>
      <c r="B61" t="s">
        <v>19</v>
      </c>
      <c r="C61">
        <v>204000</v>
      </c>
      <c r="D61">
        <v>1</v>
      </c>
    </row>
    <row r="62" spans="1:4" x14ac:dyDescent="0.25">
      <c r="A62" s="1">
        <v>38950</v>
      </c>
      <c r="B62" t="s">
        <v>20</v>
      </c>
      <c r="C62">
        <v>204000</v>
      </c>
      <c r="D62">
        <v>1</v>
      </c>
    </row>
    <row r="63" spans="1:4" x14ac:dyDescent="0.25">
      <c r="A63" s="1">
        <v>38955</v>
      </c>
      <c r="B63" t="s">
        <v>19</v>
      </c>
      <c r="C63">
        <v>204000</v>
      </c>
      <c r="D63">
        <v>1</v>
      </c>
    </row>
    <row r="64" spans="1:4" x14ac:dyDescent="0.25">
      <c r="A64" s="1">
        <v>39011</v>
      </c>
      <c r="B64" t="s">
        <v>19</v>
      </c>
      <c r="C64">
        <v>204000</v>
      </c>
      <c r="D64">
        <v>1</v>
      </c>
    </row>
    <row r="65" spans="1:4" x14ac:dyDescent="0.25">
      <c r="A65" s="1">
        <v>39015</v>
      </c>
      <c r="B65" t="s">
        <v>22</v>
      </c>
      <c r="C65">
        <v>408000</v>
      </c>
      <c r="D65">
        <v>1</v>
      </c>
    </row>
    <row r="66" spans="1:4" x14ac:dyDescent="0.25">
      <c r="A66" s="1">
        <v>39028</v>
      </c>
      <c r="B66" t="s">
        <v>24</v>
      </c>
      <c r="C66">
        <v>204000</v>
      </c>
      <c r="D66">
        <v>1</v>
      </c>
    </row>
    <row r="67" spans="1:4" x14ac:dyDescent="0.25">
      <c r="A67" s="1">
        <v>39048</v>
      </c>
      <c r="B67" t="s">
        <v>20</v>
      </c>
      <c r="C67">
        <v>204000</v>
      </c>
      <c r="D67">
        <v>1</v>
      </c>
    </row>
    <row r="68" spans="1:4" x14ac:dyDescent="0.25">
      <c r="A68" s="1">
        <v>39049</v>
      </c>
      <c r="B68" t="s">
        <v>24</v>
      </c>
      <c r="C68">
        <v>108800</v>
      </c>
      <c r="D68">
        <v>1</v>
      </c>
    </row>
    <row r="69" spans="1:4" x14ac:dyDescent="0.25">
      <c r="A69" s="1">
        <v>39090</v>
      </c>
      <c r="B69" t="s">
        <v>20</v>
      </c>
      <c r="C69">
        <v>433700</v>
      </c>
      <c r="D69">
        <v>2</v>
      </c>
    </row>
    <row r="70" spans="1:4" x14ac:dyDescent="0.25">
      <c r="A70" s="1">
        <v>39171</v>
      </c>
      <c r="B70" t="s">
        <v>25</v>
      </c>
      <c r="C70">
        <v>216850</v>
      </c>
      <c r="D70">
        <v>1</v>
      </c>
    </row>
    <row r="71" spans="1:4" x14ac:dyDescent="0.25">
      <c r="A71" s="1">
        <v>39176</v>
      </c>
      <c r="B71" t="s">
        <v>22</v>
      </c>
      <c r="C71">
        <v>216850</v>
      </c>
      <c r="D71">
        <v>1</v>
      </c>
    </row>
    <row r="72" spans="1:4" x14ac:dyDescent="0.25">
      <c r="A72" s="1">
        <v>39214</v>
      </c>
      <c r="B72" t="s">
        <v>19</v>
      </c>
      <c r="C72">
        <v>650550</v>
      </c>
      <c r="D72">
        <v>2</v>
      </c>
    </row>
    <row r="73" spans="1:4" x14ac:dyDescent="0.25">
      <c r="A73" s="1">
        <v>39234</v>
      </c>
      <c r="B73" t="s">
        <v>25</v>
      </c>
      <c r="C73">
        <v>216850</v>
      </c>
      <c r="D73">
        <v>1</v>
      </c>
    </row>
    <row r="74" spans="1:4" x14ac:dyDescent="0.25">
      <c r="A74" s="1">
        <v>39235</v>
      </c>
      <c r="B74" t="s">
        <v>19</v>
      </c>
      <c r="C74">
        <v>216850</v>
      </c>
      <c r="D74">
        <v>1</v>
      </c>
    </row>
    <row r="75" spans="1:4" x14ac:dyDescent="0.25">
      <c r="A75" s="1">
        <v>39240</v>
      </c>
      <c r="B75" t="s">
        <v>21</v>
      </c>
      <c r="C75">
        <v>216850</v>
      </c>
      <c r="D75">
        <v>1</v>
      </c>
    </row>
    <row r="76" spans="1:4" x14ac:dyDescent="0.25">
      <c r="A76" s="1">
        <v>39266</v>
      </c>
      <c r="B76" t="s">
        <v>24</v>
      </c>
      <c r="C76">
        <v>433700</v>
      </c>
      <c r="D76">
        <v>2</v>
      </c>
    </row>
    <row r="77" spans="1:4" x14ac:dyDescent="0.25">
      <c r="A77" s="1">
        <v>39268</v>
      </c>
      <c r="B77" t="s">
        <v>21</v>
      </c>
      <c r="C77">
        <v>433700</v>
      </c>
      <c r="D77">
        <v>2</v>
      </c>
    </row>
    <row r="78" spans="1:4" x14ac:dyDescent="0.25">
      <c r="A78" s="1">
        <v>39269</v>
      </c>
      <c r="B78" t="s">
        <v>25</v>
      </c>
      <c r="C78">
        <v>433700</v>
      </c>
      <c r="D78">
        <v>2</v>
      </c>
    </row>
    <row r="79" spans="1:4" x14ac:dyDescent="0.25">
      <c r="A79" s="1">
        <v>39270</v>
      </c>
      <c r="B79" t="s">
        <v>19</v>
      </c>
      <c r="C79">
        <v>433700</v>
      </c>
      <c r="D79">
        <v>2</v>
      </c>
    </row>
    <row r="80" spans="1:4" x14ac:dyDescent="0.25">
      <c r="A80" s="1">
        <v>39271</v>
      </c>
      <c r="B80" t="s">
        <v>23</v>
      </c>
      <c r="C80">
        <v>216850</v>
      </c>
      <c r="D80">
        <v>1</v>
      </c>
    </row>
    <row r="81" spans="1:4" x14ac:dyDescent="0.25">
      <c r="A81" s="1">
        <v>39272</v>
      </c>
      <c r="B81" t="s">
        <v>20</v>
      </c>
      <c r="C81">
        <v>332503</v>
      </c>
      <c r="D81">
        <v>2</v>
      </c>
    </row>
    <row r="82" spans="1:4" x14ac:dyDescent="0.25">
      <c r="A82" s="1">
        <v>39275</v>
      </c>
      <c r="B82" t="s">
        <v>21</v>
      </c>
      <c r="C82">
        <v>433700</v>
      </c>
      <c r="D82">
        <v>2</v>
      </c>
    </row>
    <row r="83" spans="1:4" x14ac:dyDescent="0.25">
      <c r="A83" s="1">
        <v>39306</v>
      </c>
      <c r="B83" t="s">
        <v>23</v>
      </c>
      <c r="C83">
        <v>433700</v>
      </c>
      <c r="D83">
        <v>1</v>
      </c>
    </row>
    <row r="84" spans="1:4" x14ac:dyDescent="0.25">
      <c r="A84" s="1">
        <v>39327</v>
      </c>
      <c r="B84" t="s">
        <v>23</v>
      </c>
      <c r="C84">
        <v>433700</v>
      </c>
      <c r="D84">
        <v>1</v>
      </c>
    </row>
    <row r="85" spans="1:4" x14ac:dyDescent="0.25">
      <c r="A85" s="1">
        <v>39338</v>
      </c>
      <c r="B85" t="s">
        <v>21</v>
      </c>
      <c r="C85">
        <v>216850</v>
      </c>
      <c r="D85">
        <v>1</v>
      </c>
    </row>
    <row r="86" spans="1:4" x14ac:dyDescent="0.25">
      <c r="A86" s="1">
        <v>39408</v>
      </c>
      <c r="B86" t="s">
        <v>21</v>
      </c>
      <c r="C86">
        <v>216850</v>
      </c>
      <c r="D86">
        <v>1</v>
      </c>
    </row>
    <row r="87" spans="1:4" x14ac:dyDescent="0.25">
      <c r="A87" s="1">
        <v>39410</v>
      </c>
      <c r="B87" t="s">
        <v>19</v>
      </c>
      <c r="C87">
        <v>216850</v>
      </c>
      <c r="D87">
        <v>1</v>
      </c>
    </row>
    <row r="88" spans="1:4" x14ac:dyDescent="0.25">
      <c r="A88" s="1">
        <v>39453</v>
      </c>
      <c r="B88" t="s">
        <v>23</v>
      </c>
      <c r="C88">
        <v>230750</v>
      </c>
      <c r="D88">
        <v>1</v>
      </c>
    </row>
    <row r="89" spans="1:4" x14ac:dyDescent="0.25">
      <c r="A89" s="1">
        <v>39463</v>
      </c>
      <c r="B89" t="s">
        <v>22</v>
      </c>
      <c r="C89">
        <v>461500</v>
      </c>
      <c r="D89">
        <v>1</v>
      </c>
    </row>
    <row r="90" spans="1:4" x14ac:dyDescent="0.25">
      <c r="A90" s="1">
        <v>39464</v>
      </c>
      <c r="B90" t="s">
        <v>21</v>
      </c>
      <c r="C90">
        <v>1153750</v>
      </c>
      <c r="D90">
        <v>4</v>
      </c>
    </row>
    <row r="91" spans="1:4" x14ac:dyDescent="0.25">
      <c r="A91" s="1">
        <v>39467</v>
      </c>
      <c r="B91" t="s">
        <v>23</v>
      </c>
      <c r="C91">
        <v>1046067</v>
      </c>
      <c r="D91">
        <v>3</v>
      </c>
    </row>
    <row r="92" spans="1:4" x14ac:dyDescent="0.25">
      <c r="A92" s="1">
        <v>39468</v>
      </c>
      <c r="B92" t="s">
        <v>20</v>
      </c>
      <c r="C92">
        <v>1153750</v>
      </c>
      <c r="D92">
        <v>3</v>
      </c>
    </row>
    <row r="93" spans="1:4" x14ac:dyDescent="0.25">
      <c r="A93" s="1">
        <v>39469</v>
      </c>
      <c r="B93" t="s">
        <v>24</v>
      </c>
      <c r="C93">
        <v>123067</v>
      </c>
      <c r="D93">
        <v>1</v>
      </c>
    </row>
    <row r="94" spans="1:4" x14ac:dyDescent="0.25">
      <c r="A94" s="1">
        <v>39470</v>
      </c>
      <c r="B94" t="s">
        <v>22</v>
      </c>
      <c r="C94">
        <v>461500</v>
      </c>
      <c r="D94">
        <v>2</v>
      </c>
    </row>
    <row r="95" spans="1:4" x14ac:dyDescent="0.25">
      <c r="A95" s="1">
        <v>39471</v>
      </c>
      <c r="B95" t="s">
        <v>21</v>
      </c>
      <c r="C95">
        <v>923000</v>
      </c>
      <c r="D95">
        <v>3</v>
      </c>
    </row>
    <row r="96" spans="1:4" x14ac:dyDescent="0.25">
      <c r="A96" s="1">
        <v>39472</v>
      </c>
      <c r="B96" t="s">
        <v>25</v>
      </c>
      <c r="C96">
        <v>230750</v>
      </c>
      <c r="D96">
        <v>1</v>
      </c>
    </row>
    <row r="97" spans="1:4" x14ac:dyDescent="0.25">
      <c r="A97" s="1">
        <v>39473</v>
      </c>
      <c r="B97" t="s">
        <v>19</v>
      </c>
      <c r="C97">
        <v>923000</v>
      </c>
      <c r="D97">
        <v>4</v>
      </c>
    </row>
    <row r="98" spans="1:4" x14ac:dyDescent="0.25">
      <c r="A98" s="1">
        <v>39474</v>
      </c>
      <c r="B98" t="s">
        <v>23</v>
      </c>
      <c r="C98">
        <v>123067</v>
      </c>
      <c r="D98">
        <v>1</v>
      </c>
    </row>
    <row r="99" spans="1:4" x14ac:dyDescent="0.25">
      <c r="A99" s="1">
        <v>39475</v>
      </c>
      <c r="B99" t="s">
        <v>20</v>
      </c>
      <c r="C99">
        <v>923000</v>
      </c>
      <c r="D99">
        <v>3</v>
      </c>
    </row>
    <row r="100" spans="1:4" x14ac:dyDescent="0.25">
      <c r="A100" s="1">
        <v>39476</v>
      </c>
      <c r="B100" t="s">
        <v>24</v>
      </c>
      <c r="C100">
        <v>1276817</v>
      </c>
      <c r="D100">
        <v>4</v>
      </c>
    </row>
    <row r="101" spans="1:4" x14ac:dyDescent="0.25">
      <c r="A101" s="1">
        <v>39477</v>
      </c>
      <c r="B101" t="s">
        <v>22</v>
      </c>
      <c r="C101">
        <v>1153750</v>
      </c>
      <c r="D101">
        <v>5</v>
      </c>
    </row>
    <row r="102" spans="1:4" x14ac:dyDescent="0.25">
      <c r="A102" s="1">
        <v>39478</v>
      </c>
      <c r="B102" t="s">
        <v>21</v>
      </c>
      <c r="C102">
        <v>230750</v>
      </c>
      <c r="D102">
        <v>1</v>
      </c>
    </row>
    <row r="103" spans="1:4" x14ac:dyDescent="0.25">
      <c r="A103" s="1">
        <v>39479</v>
      </c>
      <c r="B103" t="s">
        <v>25</v>
      </c>
      <c r="C103">
        <v>230750</v>
      </c>
      <c r="D103">
        <v>1</v>
      </c>
    </row>
    <row r="104" spans="1:4" x14ac:dyDescent="0.25">
      <c r="A104" s="1">
        <v>39482</v>
      </c>
      <c r="B104" t="s">
        <v>20</v>
      </c>
      <c r="C104">
        <v>461500</v>
      </c>
      <c r="D104">
        <v>2</v>
      </c>
    </row>
    <row r="105" spans="1:4" x14ac:dyDescent="0.25">
      <c r="A105" s="1">
        <v>39484</v>
      </c>
      <c r="B105" t="s">
        <v>22</v>
      </c>
      <c r="C105">
        <v>692250</v>
      </c>
      <c r="D105">
        <v>2</v>
      </c>
    </row>
    <row r="106" spans="1:4" x14ac:dyDescent="0.25">
      <c r="A106" s="1">
        <v>39492</v>
      </c>
      <c r="B106" t="s">
        <v>21</v>
      </c>
      <c r="C106">
        <v>815317</v>
      </c>
      <c r="D106">
        <v>3</v>
      </c>
    </row>
    <row r="107" spans="1:4" x14ac:dyDescent="0.25">
      <c r="A107" s="1">
        <v>39493</v>
      </c>
      <c r="B107" t="s">
        <v>25</v>
      </c>
      <c r="C107">
        <v>230750</v>
      </c>
      <c r="D107">
        <v>1</v>
      </c>
    </row>
    <row r="108" spans="1:4" x14ac:dyDescent="0.25">
      <c r="A108" s="1">
        <v>39494</v>
      </c>
      <c r="B108" t="s">
        <v>19</v>
      </c>
      <c r="C108">
        <v>461500</v>
      </c>
      <c r="D108">
        <v>1</v>
      </c>
    </row>
    <row r="109" spans="1:4" x14ac:dyDescent="0.25">
      <c r="A109" s="1">
        <v>39497</v>
      </c>
      <c r="B109" t="s">
        <v>24</v>
      </c>
      <c r="C109">
        <v>123067</v>
      </c>
      <c r="D109">
        <v>1</v>
      </c>
    </row>
    <row r="110" spans="1:4" x14ac:dyDescent="0.25">
      <c r="A110" s="1">
        <v>39503</v>
      </c>
      <c r="B110" t="s">
        <v>20</v>
      </c>
      <c r="C110">
        <v>923000</v>
      </c>
      <c r="D110">
        <v>3</v>
      </c>
    </row>
    <row r="111" spans="1:4" x14ac:dyDescent="0.25">
      <c r="A111" s="1">
        <v>39504</v>
      </c>
      <c r="B111" t="s">
        <v>24</v>
      </c>
      <c r="C111">
        <v>2199817</v>
      </c>
      <c r="D111">
        <v>7</v>
      </c>
    </row>
    <row r="112" spans="1:4" x14ac:dyDescent="0.25">
      <c r="A112" s="1">
        <v>39505</v>
      </c>
      <c r="B112" t="s">
        <v>22</v>
      </c>
      <c r="C112">
        <v>230750</v>
      </c>
      <c r="D112">
        <v>1</v>
      </c>
    </row>
    <row r="113" spans="1:4" x14ac:dyDescent="0.25">
      <c r="A113" s="1">
        <v>39507</v>
      </c>
      <c r="B113" t="s">
        <v>25</v>
      </c>
      <c r="C113">
        <v>707634</v>
      </c>
      <c r="D113">
        <v>4</v>
      </c>
    </row>
    <row r="114" spans="1:4" x14ac:dyDescent="0.25">
      <c r="A114" s="1">
        <v>39512</v>
      </c>
      <c r="B114" t="s">
        <v>22</v>
      </c>
      <c r="C114">
        <v>461500</v>
      </c>
      <c r="D114">
        <v>1</v>
      </c>
    </row>
    <row r="115" spans="1:4" x14ac:dyDescent="0.25">
      <c r="A115" s="1">
        <v>39513</v>
      </c>
      <c r="B115" t="s">
        <v>21</v>
      </c>
      <c r="C115">
        <v>461500</v>
      </c>
      <c r="D115">
        <v>1</v>
      </c>
    </row>
    <row r="116" spans="1:4" x14ac:dyDescent="0.25">
      <c r="A116" s="1">
        <v>39516</v>
      </c>
      <c r="B116" t="s">
        <v>23</v>
      </c>
      <c r="C116">
        <v>1846000</v>
      </c>
      <c r="D116">
        <v>4</v>
      </c>
    </row>
    <row r="117" spans="1:4" x14ac:dyDescent="0.25">
      <c r="A117" s="1">
        <v>39517</v>
      </c>
      <c r="B117" t="s">
        <v>20</v>
      </c>
      <c r="C117">
        <v>230750</v>
      </c>
      <c r="D117">
        <v>1</v>
      </c>
    </row>
    <row r="118" spans="1:4" x14ac:dyDescent="0.25">
      <c r="A118" s="1">
        <v>39518</v>
      </c>
      <c r="B118" t="s">
        <v>24</v>
      </c>
      <c r="C118">
        <v>353817</v>
      </c>
      <c r="D118">
        <v>2</v>
      </c>
    </row>
    <row r="119" spans="1:4" x14ac:dyDescent="0.25">
      <c r="A119" s="1">
        <v>39520</v>
      </c>
      <c r="B119" t="s">
        <v>21</v>
      </c>
      <c r="C119">
        <v>1153750</v>
      </c>
      <c r="D119">
        <v>3</v>
      </c>
    </row>
    <row r="120" spans="1:4" x14ac:dyDescent="0.25">
      <c r="A120" s="1">
        <v>39524</v>
      </c>
      <c r="B120" t="s">
        <v>20</v>
      </c>
      <c r="C120">
        <v>461500</v>
      </c>
      <c r="D120">
        <v>1</v>
      </c>
    </row>
    <row r="121" spans="1:4" x14ac:dyDescent="0.25">
      <c r="A121" s="1">
        <v>39525</v>
      </c>
      <c r="B121" t="s">
        <v>24</v>
      </c>
      <c r="C121">
        <v>923000</v>
      </c>
      <c r="D121">
        <v>3</v>
      </c>
    </row>
    <row r="122" spans="1:4" x14ac:dyDescent="0.25">
      <c r="A122" s="1">
        <v>39526</v>
      </c>
      <c r="B122" t="s">
        <v>22</v>
      </c>
      <c r="C122">
        <v>230750</v>
      </c>
      <c r="D122">
        <v>1</v>
      </c>
    </row>
    <row r="123" spans="1:4" x14ac:dyDescent="0.25">
      <c r="A123" s="1">
        <v>39530</v>
      </c>
      <c r="B123" t="s">
        <v>23</v>
      </c>
      <c r="C123">
        <v>123067</v>
      </c>
      <c r="D123">
        <v>1</v>
      </c>
    </row>
    <row r="124" spans="1:4" x14ac:dyDescent="0.25">
      <c r="A124" s="1">
        <v>39531</v>
      </c>
      <c r="B124" t="s">
        <v>20</v>
      </c>
      <c r="C124">
        <v>1738317</v>
      </c>
      <c r="D124">
        <v>6</v>
      </c>
    </row>
    <row r="125" spans="1:4" x14ac:dyDescent="0.25">
      <c r="A125" s="1">
        <v>39532</v>
      </c>
      <c r="B125" t="s">
        <v>24</v>
      </c>
      <c r="C125">
        <v>246134</v>
      </c>
      <c r="D125">
        <v>2</v>
      </c>
    </row>
    <row r="126" spans="1:4" x14ac:dyDescent="0.25">
      <c r="A126" s="1">
        <v>39533</v>
      </c>
      <c r="B126" t="s">
        <v>22</v>
      </c>
      <c r="C126">
        <v>353817</v>
      </c>
      <c r="D126">
        <v>2</v>
      </c>
    </row>
    <row r="127" spans="1:4" x14ac:dyDescent="0.25">
      <c r="A127" s="1">
        <v>39534</v>
      </c>
      <c r="B127" t="s">
        <v>21</v>
      </c>
      <c r="C127">
        <v>123067</v>
      </c>
      <c r="D127">
        <v>1</v>
      </c>
    </row>
    <row r="128" spans="1:4" x14ac:dyDescent="0.25">
      <c r="A128" s="1">
        <v>39535</v>
      </c>
      <c r="B128" t="s">
        <v>25</v>
      </c>
      <c r="C128">
        <v>230750</v>
      </c>
      <c r="D128">
        <v>1</v>
      </c>
    </row>
    <row r="129" spans="1:4" x14ac:dyDescent="0.25">
      <c r="A129" s="1">
        <v>39536</v>
      </c>
      <c r="B129" t="s">
        <v>19</v>
      </c>
      <c r="C129">
        <v>461500</v>
      </c>
      <c r="D129">
        <v>1</v>
      </c>
    </row>
    <row r="130" spans="1:4" x14ac:dyDescent="0.25">
      <c r="A130" s="1">
        <v>39537</v>
      </c>
      <c r="B130" t="s">
        <v>23</v>
      </c>
      <c r="C130">
        <v>123067</v>
      </c>
      <c r="D130">
        <v>1</v>
      </c>
    </row>
    <row r="131" spans="1:4" x14ac:dyDescent="0.25">
      <c r="A131" s="1">
        <v>39539</v>
      </c>
      <c r="B131" t="s">
        <v>24</v>
      </c>
      <c r="C131">
        <v>123067</v>
      </c>
      <c r="D131">
        <v>1</v>
      </c>
    </row>
    <row r="132" spans="1:4" x14ac:dyDescent="0.25">
      <c r="A132" s="1">
        <v>39540</v>
      </c>
      <c r="B132" t="s">
        <v>22</v>
      </c>
      <c r="C132">
        <v>230750</v>
      </c>
      <c r="D132">
        <v>1</v>
      </c>
    </row>
    <row r="133" spans="1:4" x14ac:dyDescent="0.25">
      <c r="A133" s="1">
        <v>39541</v>
      </c>
      <c r="B133" t="s">
        <v>21</v>
      </c>
      <c r="C133">
        <v>230750</v>
      </c>
      <c r="D133">
        <v>1</v>
      </c>
    </row>
    <row r="134" spans="1:4" x14ac:dyDescent="0.25">
      <c r="A134" s="1">
        <v>39542</v>
      </c>
      <c r="B134" t="s">
        <v>25</v>
      </c>
      <c r="C134">
        <v>1507567</v>
      </c>
      <c r="D134">
        <v>6</v>
      </c>
    </row>
    <row r="135" spans="1:4" x14ac:dyDescent="0.25">
      <c r="A135" s="1">
        <v>39544</v>
      </c>
      <c r="B135" t="s">
        <v>23</v>
      </c>
      <c r="C135">
        <v>123067</v>
      </c>
      <c r="D135">
        <v>1</v>
      </c>
    </row>
    <row r="136" spans="1:4" x14ac:dyDescent="0.25">
      <c r="A136" s="1">
        <v>39546</v>
      </c>
      <c r="B136" t="s">
        <v>24</v>
      </c>
      <c r="C136">
        <v>230750</v>
      </c>
      <c r="D136">
        <v>1</v>
      </c>
    </row>
    <row r="137" spans="1:4" x14ac:dyDescent="0.25">
      <c r="A137" s="1">
        <v>39547</v>
      </c>
      <c r="B137" t="s">
        <v>22</v>
      </c>
      <c r="C137">
        <v>353817</v>
      </c>
      <c r="D137">
        <v>2</v>
      </c>
    </row>
    <row r="138" spans="1:4" x14ac:dyDescent="0.25">
      <c r="A138" s="1">
        <v>39548</v>
      </c>
      <c r="B138" t="s">
        <v>21</v>
      </c>
      <c r="C138">
        <v>692250</v>
      </c>
      <c r="D138">
        <v>2</v>
      </c>
    </row>
    <row r="139" spans="1:4" x14ac:dyDescent="0.25">
      <c r="A139" s="1">
        <v>39553</v>
      </c>
      <c r="B139" t="s">
        <v>24</v>
      </c>
      <c r="C139">
        <v>461500</v>
      </c>
      <c r="D139">
        <v>1</v>
      </c>
    </row>
    <row r="140" spans="1:4" x14ac:dyDescent="0.25">
      <c r="A140" s="1">
        <v>39555</v>
      </c>
      <c r="B140" t="s">
        <v>21</v>
      </c>
      <c r="C140">
        <v>123067</v>
      </c>
      <c r="D140">
        <v>1</v>
      </c>
    </row>
    <row r="141" spans="1:4" x14ac:dyDescent="0.25">
      <c r="A141" s="1">
        <v>39557</v>
      </c>
      <c r="B141" t="s">
        <v>19</v>
      </c>
      <c r="C141">
        <v>923000</v>
      </c>
      <c r="D141">
        <v>4</v>
      </c>
    </row>
    <row r="142" spans="1:4" x14ac:dyDescent="0.25">
      <c r="A142" s="1">
        <v>39562</v>
      </c>
      <c r="B142" t="s">
        <v>21</v>
      </c>
      <c r="C142">
        <v>123067</v>
      </c>
      <c r="D142">
        <v>1</v>
      </c>
    </row>
    <row r="143" spans="1:4" x14ac:dyDescent="0.25">
      <c r="A143" s="1">
        <v>39564</v>
      </c>
      <c r="B143" t="s">
        <v>19</v>
      </c>
      <c r="C143">
        <v>1046067</v>
      </c>
      <c r="D143">
        <v>3</v>
      </c>
    </row>
    <row r="144" spans="1:4" x14ac:dyDescent="0.25">
      <c r="A144" s="1">
        <v>39565</v>
      </c>
      <c r="B144" t="s">
        <v>23</v>
      </c>
      <c r="C144">
        <v>3353567</v>
      </c>
      <c r="D144">
        <v>10</v>
      </c>
    </row>
    <row r="145" spans="1:4" x14ac:dyDescent="0.25">
      <c r="A145" s="1">
        <v>39566</v>
      </c>
      <c r="B145" t="s">
        <v>20</v>
      </c>
      <c r="C145">
        <v>123067</v>
      </c>
      <c r="D145">
        <v>1</v>
      </c>
    </row>
    <row r="146" spans="1:4" x14ac:dyDescent="0.25">
      <c r="A146" s="1">
        <v>39567</v>
      </c>
      <c r="B146" t="s">
        <v>24</v>
      </c>
      <c r="C146">
        <v>246134</v>
      </c>
      <c r="D146">
        <v>2</v>
      </c>
    </row>
    <row r="147" spans="1:4" x14ac:dyDescent="0.25">
      <c r="A147" s="1">
        <v>39569</v>
      </c>
      <c r="B147" t="s">
        <v>21</v>
      </c>
      <c r="C147">
        <v>246134</v>
      </c>
      <c r="D147">
        <v>2</v>
      </c>
    </row>
    <row r="148" spans="1:4" x14ac:dyDescent="0.25">
      <c r="A148" s="1">
        <v>39572</v>
      </c>
      <c r="B148" t="s">
        <v>23</v>
      </c>
      <c r="C148">
        <v>692250</v>
      </c>
      <c r="D148">
        <v>2</v>
      </c>
    </row>
    <row r="149" spans="1:4" x14ac:dyDescent="0.25">
      <c r="A149" s="1">
        <v>39575</v>
      </c>
      <c r="B149" t="s">
        <v>22</v>
      </c>
      <c r="C149">
        <v>230750</v>
      </c>
      <c r="D149">
        <v>1</v>
      </c>
    </row>
    <row r="150" spans="1:4" x14ac:dyDescent="0.25">
      <c r="A150" s="1">
        <v>39576</v>
      </c>
      <c r="B150" t="s">
        <v>21</v>
      </c>
      <c r="C150">
        <v>230750</v>
      </c>
      <c r="D150">
        <v>1</v>
      </c>
    </row>
    <row r="151" spans="1:4" x14ac:dyDescent="0.25">
      <c r="A151" s="1">
        <v>39578</v>
      </c>
      <c r="B151" t="s">
        <v>19</v>
      </c>
      <c r="C151">
        <v>461500</v>
      </c>
      <c r="D151">
        <v>2</v>
      </c>
    </row>
    <row r="152" spans="1:4" x14ac:dyDescent="0.25">
      <c r="A152" s="1">
        <v>39579</v>
      </c>
      <c r="B152" t="s">
        <v>23</v>
      </c>
      <c r="C152">
        <v>230750</v>
      </c>
      <c r="D152">
        <v>1</v>
      </c>
    </row>
    <row r="153" spans="1:4" x14ac:dyDescent="0.25">
      <c r="A153" s="1">
        <v>39582</v>
      </c>
      <c r="B153" t="s">
        <v>22</v>
      </c>
      <c r="C153">
        <v>461500</v>
      </c>
      <c r="D153">
        <v>1</v>
      </c>
    </row>
    <row r="154" spans="1:4" x14ac:dyDescent="0.25">
      <c r="A154" s="1">
        <v>39584</v>
      </c>
      <c r="B154" t="s">
        <v>25</v>
      </c>
      <c r="C154">
        <v>123067</v>
      </c>
      <c r="D154">
        <v>1</v>
      </c>
    </row>
    <row r="155" spans="1:4" x14ac:dyDescent="0.25">
      <c r="A155" s="1">
        <v>39585</v>
      </c>
      <c r="B155" t="s">
        <v>19</v>
      </c>
      <c r="C155">
        <v>230750</v>
      </c>
      <c r="D155">
        <v>1</v>
      </c>
    </row>
    <row r="156" spans="1:4" x14ac:dyDescent="0.25">
      <c r="A156" s="1">
        <v>39586</v>
      </c>
      <c r="B156" t="s">
        <v>23</v>
      </c>
      <c r="C156">
        <v>923000</v>
      </c>
      <c r="D156">
        <v>2</v>
      </c>
    </row>
    <row r="157" spans="1:4" x14ac:dyDescent="0.25">
      <c r="A157" s="1">
        <v>39592</v>
      </c>
      <c r="B157" t="s">
        <v>19</v>
      </c>
      <c r="C157">
        <v>707634</v>
      </c>
      <c r="D157">
        <v>3</v>
      </c>
    </row>
    <row r="158" spans="1:4" x14ac:dyDescent="0.25">
      <c r="A158" s="1">
        <v>39593</v>
      </c>
      <c r="B158" t="s">
        <v>23</v>
      </c>
      <c r="C158">
        <v>353817</v>
      </c>
      <c r="D158">
        <v>2</v>
      </c>
    </row>
    <row r="159" spans="1:4" x14ac:dyDescent="0.25">
      <c r="A159" s="1">
        <v>39594</v>
      </c>
      <c r="B159" t="s">
        <v>20</v>
      </c>
      <c r="C159">
        <v>230750</v>
      </c>
      <c r="D159">
        <v>1</v>
      </c>
    </row>
    <row r="160" spans="1:4" x14ac:dyDescent="0.25">
      <c r="A160" s="1">
        <v>39595</v>
      </c>
      <c r="B160" t="s">
        <v>24</v>
      </c>
      <c r="C160">
        <v>353817</v>
      </c>
      <c r="D160">
        <v>2</v>
      </c>
    </row>
    <row r="161" spans="1:4" x14ac:dyDescent="0.25">
      <c r="A161" s="1">
        <v>39596</v>
      </c>
      <c r="B161" t="s">
        <v>22</v>
      </c>
      <c r="C161">
        <v>230750</v>
      </c>
      <c r="D161">
        <v>1</v>
      </c>
    </row>
    <row r="162" spans="1:4" x14ac:dyDescent="0.25">
      <c r="A162" s="1">
        <v>39599</v>
      </c>
      <c r="B162" t="s">
        <v>19</v>
      </c>
      <c r="C162">
        <v>1169134</v>
      </c>
      <c r="D162">
        <v>4</v>
      </c>
    </row>
    <row r="163" spans="1:4" x14ac:dyDescent="0.25">
      <c r="A163" s="1">
        <v>39600</v>
      </c>
      <c r="B163" t="s">
        <v>23</v>
      </c>
      <c r="C163">
        <v>1061451</v>
      </c>
      <c r="D163">
        <v>5</v>
      </c>
    </row>
    <row r="164" spans="1:4" x14ac:dyDescent="0.25">
      <c r="A164" s="1">
        <v>39601</v>
      </c>
      <c r="B164" t="s">
        <v>20</v>
      </c>
      <c r="C164">
        <v>815317</v>
      </c>
      <c r="D164">
        <v>4</v>
      </c>
    </row>
    <row r="165" spans="1:4" x14ac:dyDescent="0.25">
      <c r="A165" s="1">
        <v>39603</v>
      </c>
      <c r="B165" t="s">
        <v>22</v>
      </c>
      <c r="C165">
        <v>246134</v>
      </c>
      <c r="D165">
        <v>2</v>
      </c>
    </row>
    <row r="166" spans="1:4" x14ac:dyDescent="0.25">
      <c r="A166" s="1">
        <v>39605</v>
      </c>
      <c r="B166" t="s">
        <v>25</v>
      </c>
      <c r="C166">
        <v>1738317</v>
      </c>
      <c r="D166">
        <v>6</v>
      </c>
    </row>
    <row r="167" spans="1:4" x14ac:dyDescent="0.25">
      <c r="A167" s="1">
        <v>39606</v>
      </c>
      <c r="B167" t="s">
        <v>19</v>
      </c>
      <c r="C167">
        <v>230750</v>
      </c>
      <c r="D167">
        <v>1</v>
      </c>
    </row>
    <row r="168" spans="1:4" x14ac:dyDescent="0.25">
      <c r="A168" s="1">
        <v>39607</v>
      </c>
      <c r="B168" t="s">
        <v>23</v>
      </c>
      <c r="C168">
        <v>1861384</v>
      </c>
      <c r="D168">
        <v>7</v>
      </c>
    </row>
    <row r="169" spans="1:4" x14ac:dyDescent="0.25">
      <c r="A169" s="1">
        <v>39608</v>
      </c>
      <c r="B169" t="s">
        <v>20</v>
      </c>
      <c r="C169">
        <v>230750</v>
      </c>
      <c r="D169">
        <v>1</v>
      </c>
    </row>
    <row r="170" spans="1:4" x14ac:dyDescent="0.25">
      <c r="A170" s="1">
        <v>39610</v>
      </c>
      <c r="B170" t="s">
        <v>22</v>
      </c>
      <c r="C170">
        <v>461500</v>
      </c>
      <c r="D170">
        <v>1</v>
      </c>
    </row>
    <row r="171" spans="1:4" x14ac:dyDescent="0.25">
      <c r="A171" s="1">
        <v>39611</v>
      </c>
      <c r="B171" t="s">
        <v>21</v>
      </c>
      <c r="C171">
        <v>523033</v>
      </c>
      <c r="D171">
        <v>2</v>
      </c>
    </row>
    <row r="172" spans="1:4" x14ac:dyDescent="0.25">
      <c r="A172" s="1">
        <v>39615</v>
      </c>
      <c r="B172" t="s">
        <v>20</v>
      </c>
      <c r="C172">
        <v>523033</v>
      </c>
      <c r="D172">
        <v>2</v>
      </c>
    </row>
    <row r="173" spans="1:4" x14ac:dyDescent="0.25">
      <c r="A173" s="1">
        <v>39618</v>
      </c>
      <c r="B173" t="s">
        <v>21</v>
      </c>
      <c r="C173">
        <v>230750</v>
      </c>
      <c r="D173">
        <v>1</v>
      </c>
    </row>
    <row r="174" spans="1:4" x14ac:dyDescent="0.25">
      <c r="A174" s="1">
        <v>39622</v>
      </c>
      <c r="B174" t="s">
        <v>20</v>
      </c>
      <c r="C174">
        <v>230750</v>
      </c>
      <c r="D174">
        <v>1</v>
      </c>
    </row>
    <row r="175" spans="1:4" x14ac:dyDescent="0.25">
      <c r="A175" s="1">
        <v>39623</v>
      </c>
      <c r="B175" t="s">
        <v>24</v>
      </c>
      <c r="C175">
        <v>938384</v>
      </c>
      <c r="D175">
        <v>5</v>
      </c>
    </row>
    <row r="176" spans="1:4" x14ac:dyDescent="0.25">
      <c r="A176" s="1">
        <v>39625</v>
      </c>
      <c r="B176" t="s">
        <v>21</v>
      </c>
      <c r="C176">
        <v>461500</v>
      </c>
      <c r="D176">
        <v>2</v>
      </c>
    </row>
    <row r="177" spans="1:4" x14ac:dyDescent="0.25">
      <c r="A177" s="1">
        <v>39626</v>
      </c>
      <c r="B177" t="s">
        <v>25</v>
      </c>
      <c r="C177">
        <v>599951</v>
      </c>
      <c r="D177">
        <v>4</v>
      </c>
    </row>
    <row r="178" spans="1:4" x14ac:dyDescent="0.25">
      <c r="A178" s="1">
        <v>39627</v>
      </c>
      <c r="B178" t="s">
        <v>19</v>
      </c>
      <c r="C178">
        <v>1384500</v>
      </c>
      <c r="D178">
        <v>4</v>
      </c>
    </row>
    <row r="179" spans="1:4" x14ac:dyDescent="0.25">
      <c r="A179" s="1">
        <v>39628</v>
      </c>
      <c r="B179" t="s">
        <v>23</v>
      </c>
      <c r="C179">
        <v>769167</v>
      </c>
      <c r="D179">
        <v>4</v>
      </c>
    </row>
    <row r="180" spans="1:4" x14ac:dyDescent="0.25">
      <c r="A180" s="1">
        <v>39629</v>
      </c>
      <c r="B180" t="s">
        <v>20</v>
      </c>
      <c r="C180">
        <v>123067</v>
      </c>
      <c r="D180">
        <v>1</v>
      </c>
    </row>
    <row r="181" spans="1:4" x14ac:dyDescent="0.25">
      <c r="A181" s="1">
        <v>39630</v>
      </c>
      <c r="B181" t="s">
        <v>24</v>
      </c>
      <c r="C181">
        <v>815317</v>
      </c>
      <c r="D181">
        <v>3</v>
      </c>
    </row>
    <row r="182" spans="1:4" x14ac:dyDescent="0.25">
      <c r="A182" s="1">
        <v>39631</v>
      </c>
      <c r="B182" t="s">
        <v>22</v>
      </c>
      <c r="C182">
        <v>461500</v>
      </c>
      <c r="D182">
        <v>1</v>
      </c>
    </row>
    <row r="183" spans="1:4" x14ac:dyDescent="0.25">
      <c r="A183" s="1">
        <v>39634</v>
      </c>
      <c r="B183" t="s">
        <v>19</v>
      </c>
      <c r="C183">
        <v>461500</v>
      </c>
      <c r="D183">
        <v>1</v>
      </c>
    </row>
    <row r="184" spans="1:4" x14ac:dyDescent="0.25">
      <c r="A184" s="1">
        <v>39635</v>
      </c>
      <c r="B184" t="s">
        <v>23</v>
      </c>
      <c r="C184">
        <v>123067</v>
      </c>
      <c r="D184">
        <v>1</v>
      </c>
    </row>
    <row r="185" spans="1:4" x14ac:dyDescent="0.25">
      <c r="A185" s="1">
        <v>39641</v>
      </c>
      <c r="B185" t="s">
        <v>19</v>
      </c>
      <c r="C185">
        <v>461500</v>
      </c>
      <c r="D185">
        <v>1</v>
      </c>
    </row>
    <row r="186" spans="1:4" x14ac:dyDescent="0.25">
      <c r="A186" s="1">
        <v>39643</v>
      </c>
      <c r="B186" t="s">
        <v>20</v>
      </c>
      <c r="C186">
        <v>938384</v>
      </c>
      <c r="D186">
        <v>4</v>
      </c>
    </row>
    <row r="187" spans="1:4" x14ac:dyDescent="0.25">
      <c r="A187" s="1">
        <v>39644</v>
      </c>
      <c r="B187" t="s">
        <v>24</v>
      </c>
      <c r="C187">
        <v>1046067</v>
      </c>
      <c r="D187">
        <v>4</v>
      </c>
    </row>
    <row r="188" spans="1:4" x14ac:dyDescent="0.25">
      <c r="A188" s="1">
        <v>39645</v>
      </c>
      <c r="B188" t="s">
        <v>22</v>
      </c>
      <c r="C188">
        <v>230750</v>
      </c>
      <c r="D188">
        <v>1</v>
      </c>
    </row>
    <row r="189" spans="1:4" x14ac:dyDescent="0.25">
      <c r="A189" s="1">
        <v>39647</v>
      </c>
      <c r="B189" t="s">
        <v>25</v>
      </c>
      <c r="C189">
        <v>830701</v>
      </c>
      <c r="D189">
        <v>5</v>
      </c>
    </row>
    <row r="190" spans="1:4" x14ac:dyDescent="0.25">
      <c r="A190" s="1">
        <v>39648</v>
      </c>
      <c r="B190" t="s">
        <v>19</v>
      </c>
      <c r="C190">
        <v>584567</v>
      </c>
      <c r="D190">
        <v>2</v>
      </c>
    </row>
    <row r="191" spans="1:4" x14ac:dyDescent="0.25">
      <c r="A191" s="1">
        <v>39649</v>
      </c>
      <c r="B191" t="s">
        <v>23</v>
      </c>
      <c r="C191">
        <v>4399634</v>
      </c>
      <c r="D191">
        <v>14</v>
      </c>
    </row>
    <row r="192" spans="1:4" x14ac:dyDescent="0.25">
      <c r="A192" s="1">
        <v>39650</v>
      </c>
      <c r="B192" t="s">
        <v>20</v>
      </c>
      <c r="C192">
        <v>1738317</v>
      </c>
      <c r="D192">
        <v>5</v>
      </c>
    </row>
    <row r="193" spans="1:4" x14ac:dyDescent="0.25">
      <c r="A193" s="1">
        <v>39651</v>
      </c>
      <c r="B193" t="s">
        <v>24</v>
      </c>
      <c r="C193">
        <v>923000</v>
      </c>
      <c r="D193">
        <v>3</v>
      </c>
    </row>
    <row r="194" spans="1:4" x14ac:dyDescent="0.25">
      <c r="A194" s="1">
        <v>39652</v>
      </c>
      <c r="B194" t="s">
        <v>22</v>
      </c>
      <c r="C194">
        <v>2076750</v>
      </c>
      <c r="D194">
        <v>5</v>
      </c>
    </row>
    <row r="195" spans="1:4" x14ac:dyDescent="0.25">
      <c r="A195" s="1">
        <v>39653</v>
      </c>
      <c r="B195" t="s">
        <v>21</v>
      </c>
      <c r="C195">
        <v>1984451</v>
      </c>
      <c r="D195">
        <v>7</v>
      </c>
    </row>
    <row r="196" spans="1:4" x14ac:dyDescent="0.25">
      <c r="A196" s="1">
        <v>39655</v>
      </c>
      <c r="B196" t="s">
        <v>19</v>
      </c>
      <c r="C196">
        <v>461500</v>
      </c>
      <c r="D196">
        <v>2</v>
      </c>
    </row>
    <row r="197" spans="1:4" x14ac:dyDescent="0.25">
      <c r="A197" s="1">
        <v>39656</v>
      </c>
      <c r="B197" t="s">
        <v>23</v>
      </c>
      <c r="C197">
        <v>1507567</v>
      </c>
      <c r="D197">
        <v>5</v>
      </c>
    </row>
    <row r="198" spans="1:4" x14ac:dyDescent="0.25">
      <c r="A198" s="1">
        <v>39657</v>
      </c>
      <c r="B198" t="s">
        <v>20</v>
      </c>
      <c r="C198">
        <v>1276817</v>
      </c>
      <c r="D198">
        <v>4</v>
      </c>
    </row>
    <row r="199" spans="1:4" x14ac:dyDescent="0.25">
      <c r="A199" s="1">
        <v>39660</v>
      </c>
      <c r="B199" t="s">
        <v>21</v>
      </c>
      <c r="C199">
        <v>692250</v>
      </c>
      <c r="D199">
        <v>3</v>
      </c>
    </row>
    <row r="200" spans="1:4" x14ac:dyDescent="0.25">
      <c r="A200" s="1">
        <v>39661</v>
      </c>
      <c r="B200" t="s">
        <v>25</v>
      </c>
      <c r="C200">
        <v>1046067</v>
      </c>
      <c r="D200">
        <v>4</v>
      </c>
    </row>
    <row r="201" spans="1:4" x14ac:dyDescent="0.25">
      <c r="A201" s="1">
        <v>39662</v>
      </c>
      <c r="B201" t="s">
        <v>19</v>
      </c>
      <c r="C201">
        <v>923000</v>
      </c>
      <c r="D201">
        <v>3</v>
      </c>
    </row>
    <row r="202" spans="1:4" x14ac:dyDescent="0.25">
      <c r="A202" s="1">
        <v>39663</v>
      </c>
      <c r="B202" t="s">
        <v>23</v>
      </c>
      <c r="C202">
        <v>3692000</v>
      </c>
      <c r="D202">
        <v>11</v>
      </c>
    </row>
    <row r="203" spans="1:4" x14ac:dyDescent="0.25">
      <c r="A203" s="1">
        <v>39664</v>
      </c>
      <c r="B203" t="s">
        <v>20</v>
      </c>
      <c r="C203">
        <v>1876768</v>
      </c>
      <c r="D203">
        <v>7</v>
      </c>
    </row>
    <row r="204" spans="1:4" x14ac:dyDescent="0.25">
      <c r="A204" s="1">
        <v>39665</v>
      </c>
      <c r="B204" t="s">
        <v>24</v>
      </c>
      <c r="C204">
        <v>1507566</v>
      </c>
      <c r="D204">
        <v>7</v>
      </c>
    </row>
    <row r="205" spans="1:4" x14ac:dyDescent="0.25">
      <c r="A205" s="1">
        <v>39666</v>
      </c>
      <c r="B205" t="s">
        <v>22</v>
      </c>
      <c r="C205">
        <v>938384</v>
      </c>
      <c r="D205">
        <v>4</v>
      </c>
    </row>
    <row r="206" spans="1:4" x14ac:dyDescent="0.25">
      <c r="A206" s="1">
        <v>39667</v>
      </c>
      <c r="B206" t="s">
        <v>21</v>
      </c>
      <c r="C206">
        <v>1292201</v>
      </c>
      <c r="D206">
        <v>6</v>
      </c>
    </row>
    <row r="207" spans="1:4" x14ac:dyDescent="0.25">
      <c r="A207" s="1">
        <v>39668</v>
      </c>
      <c r="B207" t="s">
        <v>25</v>
      </c>
      <c r="C207">
        <v>923000</v>
      </c>
      <c r="D207">
        <v>3</v>
      </c>
    </row>
    <row r="208" spans="1:4" x14ac:dyDescent="0.25">
      <c r="A208" s="1">
        <v>39669</v>
      </c>
      <c r="B208" t="s">
        <v>19</v>
      </c>
      <c r="C208">
        <v>707634</v>
      </c>
      <c r="D208">
        <v>3</v>
      </c>
    </row>
    <row r="209" spans="1:4" x14ac:dyDescent="0.25">
      <c r="A209" s="1">
        <v>39670</v>
      </c>
      <c r="B209" t="s">
        <v>23</v>
      </c>
      <c r="C209">
        <v>1415268</v>
      </c>
      <c r="D209">
        <v>8</v>
      </c>
    </row>
    <row r="210" spans="1:4" x14ac:dyDescent="0.25">
      <c r="A210" s="1">
        <v>39671</v>
      </c>
      <c r="B210" t="s">
        <v>20</v>
      </c>
      <c r="C210">
        <v>938384</v>
      </c>
      <c r="D210">
        <v>4</v>
      </c>
    </row>
    <row r="211" spans="1:4" x14ac:dyDescent="0.25">
      <c r="A211" s="1">
        <v>39672</v>
      </c>
      <c r="B211" t="s">
        <v>24</v>
      </c>
      <c r="C211">
        <v>923000</v>
      </c>
      <c r="D211">
        <v>2</v>
      </c>
    </row>
    <row r="212" spans="1:4" x14ac:dyDescent="0.25">
      <c r="A212" s="1">
        <v>39674</v>
      </c>
      <c r="B212" t="s">
        <v>21</v>
      </c>
      <c r="C212">
        <v>1046067</v>
      </c>
      <c r="D212">
        <v>4</v>
      </c>
    </row>
    <row r="213" spans="1:4" x14ac:dyDescent="0.25">
      <c r="A213" s="1">
        <v>39675</v>
      </c>
      <c r="B213" t="s">
        <v>25</v>
      </c>
      <c r="C213">
        <v>2676701</v>
      </c>
      <c r="D213">
        <v>8</v>
      </c>
    </row>
    <row r="214" spans="1:4" x14ac:dyDescent="0.25">
      <c r="A214" s="1">
        <v>39676</v>
      </c>
      <c r="B214" t="s">
        <v>19</v>
      </c>
      <c r="C214">
        <v>1046067</v>
      </c>
      <c r="D214">
        <v>4</v>
      </c>
    </row>
    <row r="215" spans="1:4" x14ac:dyDescent="0.25">
      <c r="A215" s="1">
        <v>39677</v>
      </c>
      <c r="B215" t="s">
        <v>23</v>
      </c>
      <c r="C215">
        <v>830701</v>
      </c>
      <c r="D215">
        <v>4</v>
      </c>
    </row>
    <row r="216" spans="1:4" x14ac:dyDescent="0.25">
      <c r="A216" s="1">
        <v>39678</v>
      </c>
      <c r="B216" t="s">
        <v>20</v>
      </c>
      <c r="C216">
        <v>3476634</v>
      </c>
      <c r="D216">
        <v>11</v>
      </c>
    </row>
    <row r="217" spans="1:4" x14ac:dyDescent="0.25">
      <c r="A217" s="1">
        <v>39679</v>
      </c>
      <c r="B217" t="s">
        <v>24</v>
      </c>
      <c r="C217">
        <v>353817</v>
      </c>
      <c r="D217">
        <v>2</v>
      </c>
    </row>
    <row r="218" spans="1:4" x14ac:dyDescent="0.25">
      <c r="A218" s="1">
        <v>39680</v>
      </c>
      <c r="B218" t="s">
        <v>22</v>
      </c>
      <c r="C218">
        <v>1969067</v>
      </c>
      <c r="D218">
        <v>6</v>
      </c>
    </row>
    <row r="219" spans="1:4" x14ac:dyDescent="0.25">
      <c r="A219" s="1">
        <v>39682</v>
      </c>
      <c r="B219" t="s">
        <v>25</v>
      </c>
      <c r="C219">
        <v>1169134</v>
      </c>
      <c r="D219">
        <v>4</v>
      </c>
    </row>
    <row r="220" spans="1:4" x14ac:dyDescent="0.25">
      <c r="A220" s="1">
        <v>39684</v>
      </c>
      <c r="B220" t="s">
        <v>23</v>
      </c>
      <c r="C220">
        <v>1522951</v>
      </c>
      <c r="D220">
        <v>7</v>
      </c>
    </row>
    <row r="221" spans="1:4" x14ac:dyDescent="0.25">
      <c r="A221" s="1">
        <v>39685</v>
      </c>
      <c r="B221" t="s">
        <v>20</v>
      </c>
      <c r="C221">
        <v>353817</v>
      </c>
      <c r="D221">
        <v>2</v>
      </c>
    </row>
    <row r="222" spans="1:4" x14ac:dyDescent="0.25">
      <c r="A222" s="1">
        <v>39687</v>
      </c>
      <c r="B222" t="s">
        <v>22</v>
      </c>
      <c r="C222">
        <v>1153750</v>
      </c>
      <c r="D222">
        <v>4</v>
      </c>
    </row>
    <row r="223" spans="1:4" x14ac:dyDescent="0.25">
      <c r="A223" s="1">
        <v>39688</v>
      </c>
      <c r="B223" t="s">
        <v>21</v>
      </c>
      <c r="C223">
        <v>2107518</v>
      </c>
      <c r="D223">
        <v>9</v>
      </c>
    </row>
    <row r="224" spans="1:4" x14ac:dyDescent="0.25">
      <c r="A224" s="1">
        <v>39689</v>
      </c>
      <c r="B224" t="s">
        <v>25</v>
      </c>
      <c r="C224">
        <v>1969067</v>
      </c>
      <c r="D224">
        <v>9</v>
      </c>
    </row>
    <row r="225" spans="1:4" x14ac:dyDescent="0.25">
      <c r="A225" s="1">
        <v>39690</v>
      </c>
      <c r="B225" t="s">
        <v>19</v>
      </c>
      <c r="C225">
        <v>3830451</v>
      </c>
      <c r="D225">
        <v>16</v>
      </c>
    </row>
    <row r="226" spans="1:4" x14ac:dyDescent="0.25">
      <c r="A226" s="1">
        <v>39691</v>
      </c>
      <c r="B226" t="s">
        <v>23</v>
      </c>
      <c r="C226">
        <v>2784384</v>
      </c>
      <c r="D226">
        <v>10</v>
      </c>
    </row>
    <row r="227" spans="1:4" x14ac:dyDescent="0.25">
      <c r="A227" s="1">
        <v>39692</v>
      </c>
      <c r="B227" t="s">
        <v>20</v>
      </c>
      <c r="C227">
        <v>1846000</v>
      </c>
      <c r="D227">
        <v>4</v>
      </c>
    </row>
    <row r="228" spans="1:4" x14ac:dyDescent="0.25">
      <c r="A228" s="1">
        <v>39693</v>
      </c>
      <c r="B228" t="s">
        <v>24</v>
      </c>
      <c r="C228">
        <v>2430567</v>
      </c>
      <c r="D228">
        <v>8</v>
      </c>
    </row>
    <row r="229" spans="1:4" x14ac:dyDescent="0.25">
      <c r="A229" s="1">
        <v>39694</v>
      </c>
      <c r="B229" t="s">
        <v>22</v>
      </c>
      <c r="C229">
        <v>1861384</v>
      </c>
      <c r="D229">
        <v>7</v>
      </c>
    </row>
    <row r="230" spans="1:4" x14ac:dyDescent="0.25">
      <c r="A230" s="1">
        <v>39695</v>
      </c>
      <c r="B230" t="s">
        <v>21</v>
      </c>
      <c r="C230">
        <v>1738317</v>
      </c>
      <c r="D230">
        <v>6</v>
      </c>
    </row>
    <row r="231" spans="1:4" x14ac:dyDescent="0.25">
      <c r="A231" s="1">
        <v>39697</v>
      </c>
      <c r="B231" t="s">
        <v>19</v>
      </c>
      <c r="C231">
        <v>815317</v>
      </c>
      <c r="D231">
        <v>3</v>
      </c>
    </row>
    <row r="232" spans="1:4" x14ac:dyDescent="0.25">
      <c r="A232" s="1">
        <v>39698</v>
      </c>
      <c r="B232" t="s">
        <v>23</v>
      </c>
      <c r="C232">
        <v>953768</v>
      </c>
      <c r="D232">
        <v>5</v>
      </c>
    </row>
    <row r="233" spans="1:4" x14ac:dyDescent="0.25">
      <c r="A233" s="1">
        <v>39699</v>
      </c>
      <c r="B233" t="s">
        <v>20</v>
      </c>
      <c r="C233">
        <v>230750</v>
      </c>
      <c r="D233">
        <v>1</v>
      </c>
    </row>
    <row r="234" spans="1:4" x14ac:dyDescent="0.25">
      <c r="A234" s="1">
        <v>39700</v>
      </c>
      <c r="B234" t="s">
        <v>24</v>
      </c>
      <c r="C234">
        <v>2784384</v>
      </c>
      <c r="D234">
        <v>9</v>
      </c>
    </row>
    <row r="235" spans="1:4" x14ac:dyDescent="0.25">
      <c r="A235" s="1">
        <v>39701</v>
      </c>
      <c r="B235" t="s">
        <v>22</v>
      </c>
      <c r="C235">
        <v>1738317</v>
      </c>
      <c r="D235">
        <v>5</v>
      </c>
    </row>
    <row r="236" spans="1:4" x14ac:dyDescent="0.25">
      <c r="A236" s="1">
        <v>39702</v>
      </c>
      <c r="B236" t="s">
        <v>21</v>
      </c>
      <c r="C236">
        <v>953768</v>
      </c>
      <c r="D236">
        <v>6</v>
      </c>
    </row>
    <row r="237" spans="1:4" x14ac:dyDescent="0.25">
      <c r="A237" s="1">
        <v>39703</v>
      </c>
      <c r="B237" t="s">
        <v>25</v>
      </c>
      <c r="C237">
        <v>923000</v>
      </c>
      <c r="D237">
        <v>3</v>
      </c>
    </row>
    <row r="238" spans="1:4" x14ac:dyDescent="0.25">
      <c r="A238" s="1">
        <v>39704</v>
      </c>
      <c r="B238" t="s">
        <v>19</v>
      </c>
      <c r="C238">
        <v>353817</v>
      </c>
      <c r="D238">
        <v>2</v>
      </c>
    </row>
    <row r="239" spans="1:4" x14ac:dyDescent="0.25">
      <c r="A239" s="1">
        <v>39705</v>
      </c>
      <c r="B239" t="s">
        <v>23</v>
      </c>
      <c r="C239">
        <v>2676701</v>
      </c>
      <c r="D239">
        <v>10</v>
      </c>
    </row>
    <row r="240" spans="1:4" x14ac:dyDescent="0.25">
      <c r="A240" s="1">
        <v>39706</v>
      </c>
      <c r="B240" t="s">
        <v>20</v>
      </c>
      <c r="C240">
        <v>230750</v>
      </c>
      <c r="D240">
        <v>1</v>
      </c>
    </row>
    <row r="241" spans="1:4" x14ac:dyDescent="0.25">
      <c r="A241" s="1">
        <v>39707</v>
      </c>
      <c r="B241" t="s">
        <v>24</v>
      </c>
      <c r="C241">
        <v>353817</v>
      </c>
      <c r="D241">
        <v>2</v>
      </c>
    </row>
    <row r="242" spans="1:4" x14ac:dyDescent="0.25">
      <c r="A242" s="1">
        <v>39708</v>
      </c>
      <c r="B242" t="s">
        <v>22</v>
      </c>
      <c r="C242">
        <v>1292201</v>
      </c>
      <c r="D242">
        <v>7</v>
      </c>
    </row>
    <row r="243" spans="1:4" x14ac:dyDescent="0.25">
      <c r="A243" s="1">
        <v>39709</v>
      </c>
      <c r="B243" t="s">
        <v>21</v>
      </c>
      <c r="C243">
        <v>1276817</v>
      </c>
      <c r="D243">
        <v>5</v>
      </c>
    </row>
    <row r="244" spans="1:4" x14ac:dyDescent="0.25">
      <c r="A244" s="1">
        <v>39710</v>
      </c>
      <c r="B244" t="s">
        <v>25</v>
      </c>
      <c r="C244">
        <v>461500</v>
      </c>
      <c r="D244">
        <v>1</v>
      </c>
    </row>
    <row r="245" spans="1:4" x14ac:dyDescent="0.25">
      <c r="A245" s="1">
        <v>39711</v>
      </c>
      <c r="B245" t="s">
        <v>19</v>
      </c>
      <c r="C245">
        <v>1846000</v>
      </c>
      <c r="D245">
        <v>5</v>
      </c>
    </row>
    <row r="246" spans="1:4" x14ac:dyDescent="0.25">
      <c r="A246" s="1">
        <v>39712</v>
      </c>
      <c r="B246" t="s">
        <v>23</v>
      </c>
      <c r="C246">
        <v>2907451</v>
      </c>
      <c r="D246">
        <v>10</v>
      </c>
    </row>
    <row r="247" spans="1:4" x14ac:dyDescent="0.25">
      <c r="A247" s="1">
        <v>39713</v>
      </c>
      <c r="B247" t="s">
        <v>20</v>
      </c>
      <c r="C247">
        <v>1399884</v>
      </c>
      <c r="D247">
        <v>6</v>
      </c>
    </row>
    <row r="248" spans="1:4" x14ac:dyDescent="0.25">
      <c r="A248" s="1">
        <v>39714</v>
      </c>
      <c r="B248" t="s">
        <v>24</v>
      </c>
      <c r="C248">
        <v>938384</v>
      </c>
      <c r="D248">
        <v>5</v>
      </c>
    </row>
    <row r="249" spans="1:4" x14ac:dyDescent="0.25">
      <c r="A249" s="1">
        <v>39715</v>
      </c>
      <c r="B249" t="s">
        <v>22</v>
      </c>
      <c r="C249">
        <v>1399884</v>
      </c>
      <c r="D249">
        <v>7</v>
      </c>
    </row>
    <row r="250" spans="1:4" x14ac:dyDescent="0.25">
      <c r="A250" s="1">
        <v>39716</v>
      </c>
      <c r="B250" t="s">
        <v>21</v>
      </c>
      <c r="C250">
        <v>2076750</v>
      </c>
      <c r="D250">
        <v>8</v>
      </c>
    </row>
    <row r="251" spans="1:4" x14ac:dyDescent="0.25">
      <c r="A251" s="1">
        <v>39717</v>
      </c>
      <c r="B251" t="s">
        <v>25</v>
      </c>
      <c r="C251">
        <v>938384</v>
      </c>
      <c r="D251">
        <v>4</v>
      </c>
    </row>
    <row r="252" spans="1:4" x14ac:dyDescent="0.25">
      <c r="A252" s="1">
        <v>39718</v>
      </c>
      <c r="B252" t="s">
        <v>19</v>
      </c>
      <c r="C252">
        <v>815317</v>
      </c>
      <c r="D252">
        <v>3</v>
      </c>
    </row>
    <row r="253" spans="1:4" x14ac:dyDescent="0.25">
      <c r="A253" s="1">
        <v>39719</v>
      </c>
      <c r="B253" t="s">
        <v>23</v>
      </c>
      <c r="C253">
        <v>1738317</v>
      </c>
      <c r="D253">
        <v>6</v>
      </c>
    </row>
    <row r="254" spans="1:4" x14ac:dyDescent="0.25">
      <c r="A254" s="1">
        <v>39720</v>
      </c>
      <c r="B254" t="s">
        <v>20</v>
      </c>
      <c r="C254">
        <v>1507567</v>
      </c>
      <c r="D254">
        <v>5</v>
      </c>
    </row>
    <row r="255" spans="1:4" x14ac:dyDescent="0.25">
      <c r="A255" s="1">
        <v>39721</v>
      </c>
      <c r="B255" t="s">
        <v>24</v>
      </c>
      <c r="C255">
        <v>230750</v>
      </c>
      <c r="D255">
        <v>1</v>
      </c>
    </row>
    <row r="256" spans="1:4" x14ac:dyDescent="0.25">
      <c r="A256" s="1">
        <v>39723</v>
      </c>
      <c r="B256" t="s">
        <v>21</v>
      </c>
      <c r="C256">
        <v>1276817</v>
      </c>
      <c r="D256">
        <v>5</v>
      </c>
    </row>
    <row r="257" spans="1:4" x14ac:dyDescent="0.25">
      <c r="A257" s="1">
        <v>39724</v>
      </c>
      <c r="B257" t="s">
        <v>25</v>
      </c>
      <c r="C257">
        <v>815317</v>
      </c>
      <c r="D257">
        <v>4</v>
      </c>
    </row>
    <row r="258" spans="1:4" x14ac:dyDescent="0.25">
      <c r="A258" s="1">
        <v>39725</v>
      </c>
      <c r="B258" t="s">
        <v>19</v>
      </c>
      <c r="C258">
        <v>1276817</v>
      </c>
      <c r="D258">
        <v>4</v>
      </c>
    </row>
    <row r="259" spans="1:4" x14ac:dyDescent="0.25">
      <c r="A259" s="1">
        <v>39726</v>
      </c>
      <c r="B259" t="s">
        <v>23</v>
      </c>
      <c r="C259">
        <v>584567</v>
      </c>
      <c r="D259">
        <v>3</v>
      </c>
    </row>
    <row r="260" spans="1:4" x14ac:dyDescent="0.25">
      <c r="A260" s="1">
        <v>39727</v>
      </c>
      <c r="B260" t="s">
        <v>20</v>
      </c>
      <c r="C260">
        <v>1153750</v>
      </c>
      <c r="D260">
        <v>3</v>
      </c>
    </row>
    <row r="261" spans="1:4" x14ac:dyDescent="0.25">
      <c r="A261" s="1">
        <v>39728</v>
      </c>
      <c r="B261" t="s">
        <v>24</v>
      </c>
      <c r="C261">
        <v>584567</v>
      </c>
      <c r="D261">
        <v>3</v>
      </c>
    </row>
    <row r="262" spans="1:4" x14ac:dyDescent="0.25">
      <c r="A262" s="1">
        <v>39729</v>
      </c>
      <c r="B262" t="s">
        <v>22</v>
      </c>
      <c r="C262">
        <v>1153750</v>
      </c>
      <c r="D262">
        <v>3</v>
      </c>
    </row>
    <row r="263" spans="1:4" x14ac:dyDescent="0.25">
      <c r="A263" s="1">
        <v>39731</v>
      </c>
      <c r="B263" t="s">
        <v>25</v>
      </c>
      <c r="C263">
        <v>1046067</v>
      </c>
      <c r="D263">
        <v>5</v>
      </c>
    </row>
    <row r="264" spans="1:4" x14ac:dyDescent="0.25">
      <c r="A264" s="1">
        <v>39732</v>
      </c>
      <c r="B264" t="s">
        <v>19</v>
      </c>
      <c r="C264">
        <v>1399884</v>
      </c>
      <c r="D264">
        <v>7</v>
      </c>
    </row>
    <row r="265" spans="1:4" x14ac:dyDescent="0.25">
      <c r="A265" s="1">
        <v>39733</v>
      </c>
      <c r="B265" t="s">
        <v>23</v>
      </c>
      <c r="C265">
        <v>2999750</v>
      </c>
      <c r="D265">
        <v>8</v>
      </c>
    </row>
    <row r="266" spans="1:4" x14ac:dyDescent="0.25">
      <c r="A266" s="1">
        <v>39734</v>
      </c>
      <c r="B266" t="s">
        <v>20</v>
      </c>
      <c r="C266">
        <v>123067</v>
      </c>
      <c r="D266">
        <v>1</v>
      </c>
    </row>
    <row r="267" spans="1:4" x14ac:dyDescent="0.25">
      <c r="A267" s="1">
        <v>39735</v>
      </c>
      <c r="B267" t="s">
        <v>24</v>
      </c>
      <c r="C267">
        <v>815317</v>
      </c>
      <c r="D267">
        <v>3</v>
      </c>
    </row>
    <row r="268" spans="1:4" x14ac:dyDescent="0.25">
      <c r="A268" s="1">
        <v>39737</v>
      </c>
      <c r="B268" t="s">
        <v>21</v>
      </c>
      <c r="C268">
        <v>923000</v>
      </c>
      <c r="D268">
        <v>4</v>
      </c>
    </row>
    <row r="269" spans="1:4" x14ac:dyDescent="0.25">
      <c r="A269" s="1">
        <v>39738</v>
      </c>
      <c r="B269" t="s">
        <v>25</v>
      </c>
      <c r="C269">
        <v>815317</v>
      </c>
      <c r="D269">
        <v>3</v>
      </c>
    </row>
    <row r="270" spans="1:4" x14ac:dyDescent="0.25">
      <c r="A270" s="1">
        <v>39739</v>
      </c>
      <c r="B270" t="s">
        <v>19</v>
      </c>
      <c r="C270">
        <v>938384</v>
      </c>
      <c r="D270">
        <v>4</v>
      </c>
    </row>
    <row r="271" spans="1:4" x14ac:dyDescent="0.25">
      <c r="A271" s="1">
        <v>39741</v>
      </c>
      <c r="B271" t="s">
        <v>20</v>
      </c>
      <c r="C271">
        <v>584567</v>
      </c>
      <c r="D271">
        <v>3</v>
      </c>
    </row>
    <row r="272" spans="1:4" x14ac:dyDescent="0.25">
      <c r="A272" s="1">
        <v>39744</v>
      </c>
      <c r="B272" t="s">
        <v>21</v>
      </c>
      <c r="C272">
        <v>461500</v>
      </c>
      <c r="D272">
        <v>1</v>
      </c>
    </row>
    <row r="273" spans="1:4" x14ac:dyDescent="0.25">
      <c r="A273" s="1">
        <v>39745</v>
      </c>
      <c r="B273" t="s">
        <v>25</v>
      </c>
      <c r="C273">
        <v>230750</v>
      </c>
      <c r="D273">
        <v>1</v>
      </c>
    </row>
    <row r="274" spans="1:4" x14ac:dyDescent="0.25">
      <c r="A274" s="1">
        <v>39746</v>
      </c>
      <c r="B274" t="s">
        <v>19</v>
      </c>
      <c r="C274">
        <v>461500</v>
      </c>
      <c r="D274">
        <v>1</v>
      </c>
    </row>
    <row r="275" spans="1:4" x14ac:dyDescent="0.25">
      <c r="A275" s="1">
        <v>39747</v>
      </c>
      <c r="B275" t="s">
        <v>23</v>
      </c>
      <c r="C275">
        <v>1046067</v>
      </c>
      <c r="D275">
        <v>4</v>
      </c>
    </row>
    <row r="276" spans="1:4" x14ac:dyDescent="0.25">
      <c r="A276" s="1">
        <v>39748</v>
      </c>
      <c r="B276" t="s">
        <v>20</v>
      </c>
      <c r="C276">
        <v>461500</v>
      </c>
      <c r="D276">
        <v>1</v>
      </c>
    </row>
    <row r="277" spans="1:4" x14ac:dyDescent="0.25">
      <c r="A277" s="1">
        <v>39750</v>
      </c>
      <c r="B277" t="s">
        <v>22</v>
      </c>
      <c r="C277">
        <v>230750</v>
      </c>
      <c r="D277">
        <v>1</v>
      </c>
    </row>
    <row r="278" spans="1:4" x14ac:dyDescent="0.25">
      <c r="A278" s="1">
        <v>39751</v>
      </c>
      <c r="B278" t="s">
        <v>21</v>
      </c>
      <c r="C278">
        <v>692250</v>
      </c>
      <c r="D278">
        <v>2</v>
      </c>
    </row>
    <row r="279" spans="1:4" x14ac:dyDescent="0.25">
      <c r="A279" s="1">
        <v>39752</v>
      </c>
      <c r="B279" t="s">
        <v>25</v>
      </c>
      <c r="C279">
        <v>1153750</v>
      </c>
      <c r="D279">
        <v>3</v>
      </c>
    </row>
    <row r="280" spans="1:4" x14ac:dyDescent="0.25">
      <c r="A280" s="1">
        <v>39753</v>
      </c>
      <c r="B280" t="s">
        <v>19</v>
      </c>
      <c r="C280">
        <v>1292201</v>
      </c>
      <c r="D280">
        <v>5</v>
      </c>
    </row>
    <row r="281" spans="1:4" x14ac:dyDescent="0.25">
      <c r="A281" s="1">
        <v>39754</v>
      </c>
      <c r="B281" t="s">
        <v>23</v>
      </c>
      <c r="C281">
        <v>923000</v>
      </c>
      <c r="D281">
        <v>3</v>
      </c>
    </row>
    <row r="282" spans="1:4" x14ac:dyDescent="0.25">
      <c r="A282" s="1">
        <v>39755</v>
      </c>
      <c r="B282" t="s">
        <v>20</v>
      </c>
      <c r="C282">
        <v>2307500</v>
      </c>
      <c r="D282">
        <v>5</v>
      </c>
    </row>
    <row r="283" spans="1:4" x14ac:dyDescent="0.25">
      <c r="A283" s="1">
        <v>39757</v>
      </c>
      <c r="B283" t="s">
        <v>22</v>
      </c>
      <c r="C283">
        <v>476884</v>
      </c>
      <c r="D283">
        <v>3</v>
      </c>
    </row>
    <row r="284" spans="1:4" x14ac:dyDescent="0.25">
      <c r="A284" s="1">
        <v>39758</v>
      </c>
      <c r="B284" t="s">
        <v>21</v>
      </c>
      <c r="C284">
        <v>815317</v>
      </c>
      <c r="D284">
        <v>3</v>
      </c>
    </row>
    <row r="285" spans="1:4" x14ac:dyDescent="0.25">
      <c r="A285" s="1">
        <v>39760</v>
      </c>
      <c r="B285" t="s">
        <v>19</v>
      </c>
      <c r="C285">
        <v>246134</v>
      </c>
      <c r="D285">
        <v>2</v>
      </c>
    </row>
    <row r="286" spans="1:4" x14ac:dyDescent="0.25">
      <c r="A286" s="1">
        <v>39761</v>
      </c>
      <c r="B286" t="s">
        <v>23</v>
      </c>
      <c r="C286">
        <v>2076750</v>
      </c>
      <c r="D286">
        <v>5</v>
      </c>
    </row>
    <row r="287" spans="1:4" x14ac:dyDescent="0.25">
      <c r="A287" s="1">
        <v>39762</v>
      </c>
      <c r="B287" t="s">
        <v>20</v>
      </c>
      <c r="C287">
        <v>369201</v>
      </c>
      <c r="D287">
        <v>3</v>
      </c>
    </row>
    <row r="288" spans="1:4" x14ac:dyDescent="0.25">
      <c r="A288" s="1">
        <v>39763</v>
      </c>
      <c r="B288" t="s">
        <v>24</v>
      </c>
      <c r="C288">
        <v>461500</v>
      </c>
      <c r="D288">
        <v>1</v>
      </c>
    </row>
    <row r="289" spans="1:4" x14ac:dyDescent="0.25">
      <c r="A289" s="1">
        <v>39764</v>
      </c>
      <c r="B289" t="s">
        <v>22</v>
      </c>
      <c r="C289">
        <v>230750</v>
      </c>
      <c r="D289">
        <v>1</v>
      </c>
    </row>
    <row r="290" spans="1:4" x14ac:dyDescent="0.25">
      <c r="A290" s="1">
        <v>39765</v>
      </c>
      <c r="B290" t="s">
        <v>21</v>
      </c>
      <c r="C290">
        <v>584567</v>
      </c>
      <c r="D290">
        <v>3</v>
      </c>
    </row>
    <row r="291" spans="1:4" x14ac:dyDescent="0.25">
      <c r="A291" s="1">
        <v>39766</v>
      </c>
      <c r="B291" t="s">
        <v>25</v>
      </c>
      <c r="C291">
        <v>1276817</v>
      </c>
      <c r="D291">
        <v>5</v>
      </c>
    </row>
    <row r="292" spans="1:4" x14ac:dyDescent="0.25">
      <c r="A292" s="1">
        <v>39767</v>
      </c>
      <c r="B292" t="s">
        <v>19</v>
      </c>
      <c r="C292">
        <v>461500</v>
      </c>
      <c r="D292">
        <v>1</v>
      </c>
    </row>
    <row r="293" spans="1:4" x14ac:dyDescent="0.25">
      <c r="A293" s="1">
        <v>39768</v>
      </c>
      <c r="B293" t="s">
        <v>23</v>
      </c>
      <c r="C293">
        <v>599951</v>
      </c>
      <c r="D293">
        <v>4</v>
      </c>
    </row>
    <row r="294" spans="1:4" x14ac:dyDescent="0.25">
      <c r="A294" s="1">
        <v>39769</v>
      </c>
      <c r="B294" t="s">
        <v>20</v>
      </c>
      <c r="C294">
        <v>1507567</v>
      </c>
      <c r="D294">
        <v>5</v>
      </c>
    </row>
    <row r="295" spans="1:4" x14ac:dyDescent="0.25">
      <c r="A295" s="1">
        <v>39770</v>
      </c>
      <c r="B295" t="s">
        <v>24</v>
      </c>
      <c r="C295">
        <v>923000</v>
      </c>
      <c r="D295">
        <v>4</v>
      </c>
    </row>
    <row r="296" spans="1:4" x14ac:dyDescent="0.25">
      <c r="A296" s="1">
        <v>39771</v>
      </c>
      <c r="B296" t="s">
        <v>22</v>
      </c>
      <c r="C296">
        <v>353817</v>
      </c>
      <c r="D296">
        <v>2</v>
      </c>
    </row>
    <row r="297" spans="1:4" x14ac:dyDescent="0.25">
      <c r="A297" s="1">
        <v>39773</v>
      </c>
      <c r="B297" t="s">
        <v>25</v>
      </c>
      <c r="C297">
        <v>461500</v>
      </c>
      <c r="D297">
        <v>1</v>
      </c>
    </row>
    <row r="298" spans="1:4" x14ac:dyDescent="0.25">
      <c r="A298" s="1">
        <v>39774</v>
      </c>
      <c r="B298" t="s">
        <v>19</v>
      </c>
      <c r="C298">
        <v>461500</v>
      </c>
      <c r="D298">
        <v>1</v>
      </c>
    </row>
    <row r="299" spans="1:4" x14ac:dyDescent="0.25">
      <c r="A299" s="1">
        <v>39775</v>
      </c>
      <c r="B299" t="s">
        <v>23</v>
      </c>
      <c r="C299">
        <v>1169134</v>
      </c>
      <c r="D299">
        <v>4</v>
      </c>
    </row>
    <row r="300" spans="1:4" x14ac:dyDescent="0.25">
      <c r="A300" s="1">
        <v>39776</v>
      </c>
      <c r="B300" t="s">
        <v>20</v>
      </c>
      <c r="C300">
        <v>230750</v>
      </c>
      <c r="D300">
        <v>1</v>
      </c>
    </row>
    <row r="301" spans="1:4" x14ac:dyDescent="0.25">
      <c r="A301" s="1">
        <v>39777</v>
      </c>
      <c r="B301" t="s">
        <v>24</v>
      </c>
      <c r="C301">
        <v>1292201</v>
      </c>
      <c r="D301">
        <v>5</v>
      </c>
    </row>
    <row r="302" spans="1:4" x14ac:dyDescent="0.25">
      <c r="A302" s="1">
        <v>39780</v>
      </c>
      <c r="B302" t="s">
        <v>25</v>
      </c>
      <c r="C302">
        <v>692250</v>
      </c>
      <c r="D302">
        <v>2</v>
      </c>
    </row>
    <row r="303" spans="1:4" x14ac:dyDescent="0.25">
      <c r="A303" s="1">
        <v>39781</v>
      </c>
      <c r="B303" t="s">
        <v>19</v>
      </c>
      <c r="C303">
        <v>815317</v>
      </c>
      <c r="D303">
        <v>3</v>
      </c>
    </row>
    <row r="304" spans="1:4" x14ac:dyDescent="0.25">
      <c r="A304" s="1">
        <v>39782</v>
      </c>
      <c r="B304" t="s">
        <v>23</v>
      </c>
      <c r="C304">
        <v>692250</v>
      </c>
      <c r="D304">
        <v>2</v>
      </c>
    </row>
    <row r="305" spans="1:4" x14ac:dyDescent="0.25">
      <c r="A305" s="1">
        <v>39783</v>
      </c>
      <c r="B305" t="s">
        <v>20</v>
      </c>
      <c r="C305">
        <v>1399884</v>
      </c>
      <c r="D305">
        <v>6</v>
      </c>
    </row>
    <row r="306" spans="1:4" x14ac:dyDescent="0.25">
      <c r="A306" s="1">
        <v>39784</v>
      </c>
      <c r="B306" t="s">
        <v>24</v>
      </c>
      <c r="C306">
        <v>230750</v>
      </c>
      <c r="D306">
        <v>1</v>
      </c>
    </row>
    <row r="307" spans="1:4" x14ac:dyDescent="0.25">
      <c r="A307" s="1">
        <v>39785</v>
      </c>
      <c r="B307" t="s">
        <v>22</v>
      </c>
      <c r="C307">
        <v>1169134</v>
      </c>
      <c r="D307">
        <v>6</v>
      </c>
    </row>
    <row r="308" spans="1:4" x14ac:dyDescent="0.25">
      <c r="A308" s="1">
        <v>39788</v>
      </c>
      <c r="B308" t="s">
        <v>19</v>
      </c>
      <c r="C308">
        <v>461500</v>
      </c>
      <c r="D308">
        <v>2</v>
      </c>
    </row>
    <row r="309" spans="1:4" x14ac:dyDescent="0.25">
      <c r="A309" s="1">
        <v>39789</v>
      </c>
      <c r="B309" t="s">
        <v>23</v>
      </c>
      <c r="C309">
        <v>2092134</v>
      </c>
      <c r="D309">
        <v>7</v>
      </c>
    </row>
    <row r="310" spans="1:4" x14ac:dyDescent="0.25">
      <c r="A310" s="1">
        <v>39790</v>
      </c>
      <c r="B310" t="s">
        <v>20</v>
      </c>
      <c r="C310">
        <v>815317</v>
      </c>
      <c r="D310">
        <v>4</v>
      </c>
    </row>
    <row r="311" spans="1:4" x14ac:dyDescent="0.25">
      <c r="A311" s="1">
        <v>39791</v>
      </c>
      <c r="B311" t="s">
        <v>24</v>
      </c>
      <c r="C311">
        <v>353817</v>
      </c>
      <c r="D311">
        <v>2</v>
      </c>
    </row>
    <row r="312" spans="1:4" x14ac:dyDescent="0.25">
      <c r="A312" s="1">
        <v>39792</v>
      </c>
      <c r="B312" t="s">
        <v>22</v>
      </c>
      <c r="C312">
        <v>353817</v>
      </c>
      <c r="D312">
        <v>2</v>
      </c>
    </row>
    <row r="313" spans="1:4" x14ac:dyDescent="0.25">
      <c r="A313" s="1">
        <v>39793</v>
      </c>
      <c r="B313" t="s">
        <v>21</v>
      </c>
      <c r="C313">
        <v>815317</v>
      </c>
      <c r="D313">
        <v>3</v>
      </c>
    </row>
    <row r="314" spans="1:4" x14ac:dyDescent="0.25">
      <c r="A314" s="1">
        <v>39794</v>
      </c>
      <c r="B314" t="s">
        <v>25</v>
      </c>
      <c r="C314">
        <v>353817</v>
      </c>
      <c r="D314">
        <v>2</v>
      </c>
    </row>
    <row r="315" spans="1:4" x14ac:dyDescent="0.25">
      <c r="A315" s="1">
        <v>39795</v>
      </c>
      <c r="B315" t="s">
        <v>19</v>
      </c>
      <c r="C315">
        <v>2353652</v>
      </c>
      <c r="D315">
        <v>10</v>
      </c>
    </row>
    <row r="316" spans="1:4" x14ac:dyDescent="0.25">
      <c r="A316" s="1">
        <v>39796</v>
      </c>
      <c r="B316" t="s">
        <v>23</v>
      </c>
      <c r="C316">
        <v>2569018</v>
      </c>
      <c r="D316">
        <v>10</v>
      </c>
    </row>
    <row r="317" spans="1:4" x14ac:dyDescent="0.25">
      <c r="A317" s="1">
        <v>39798</v>
      </c>
      <c r="B317" t="s">
        <v>24</v>
      </c>
      <c r="C317">
        <v>461500</v>
      </c>
      <c r="D317">
        <v>2</v>
      </c>
    </row>
    <row r="318" spans="1:4" x14ac:dyDescent="0.25">
      <c r="A318" s="1">
        <v>39799</v>
      </c>
      <c r="B318" t="s">
        <v>22</v>
      </c>
      <c r="C318">
        <v>692250</v>
      </c>
      <c r="D318">
        <v>2</v>
      </c>
    </row>
    <row r="319" spans="1:4" x14ac:dyDescent="0.25">
      <c r="A319" s="1">
        <v>39800</v>
      </c>
      <c r="B319" t="s">
        <v>21</v>
      </c>
      <c r="C319">
        <v>584567</v>
      </c>
      <c r="D319">
        <v>3</v>
      </c>
    </row>
    <row r="320" spans="1:4" x14ac:dyDescent="0.25">
      <c r="A320" s="1">
        <v>39801</v>
      </c>
      <c r="B320" t="s">
        <v>25</v>
      </c>
      <c r="C320">
        <v>1384500</v>
      </c>
      <c r="D320">
        <v>4</v>
      </c>
    </row>
    <row r="321" spans="1:4" x14ac:dyDescent="0.25">
      <c r="A321" s="1">
        <v>39802</v>
      </c>
      <c r="B321" t="s">
        <v>19</v>
      </c>
      <c r="C321">
        <v>938384</v>
      </c>
      <c r="D321">
        <v>5</v>
      </c>
    </row>
    <row r="322" spans="1:4" x14ac:dyDescent="0.25">
      <c r="A322" s="1">
        <v>39803</v>
      </c>
      <c r="B322" t="s">
        <v>23</v>
      </c>
      <c r="C322">
        <v>2769000</v>
      </c>
      <c r="D322">
        <v>8</v>
      </c>
    </row>
    <row r="323" spans="1:4" x14ac:dyDescent="0.25">
      <c r="A323" s="1">
        <v>39804</v>
      </c>
      <c r="B323" t="s">
        <v>20</v>
      </c>
      <c r="C323">
        <v>815317</v>
      </c>
      <c r="D323">
        <v>3</v>
      </c>
    </row>
    <row r="324" spans="1:4" x14ac:dyDescent="0.25">
      <c r="A324" s="1">
        <v>39807</v>
      </c>
      <c r="B324" t="s">
        <v>21</v>
      </c>
      <c r="C324">
        <v>2199817</v>
      </c>
      <c r="D324">
        <v>7</v>
      </c>
    </row>
    <row r="325" spans="1:4" x14ac:dyDescent="0.25">
      <c r="A325" s="1">
        <v>39808</v>
      </c>
      <c r="B325" t="s">
        <v>25</v>
      </c>
      <c r="C325">
        <v>461500</v>
      </c>
      <c r="D325">
        <v>2</v>
      </c>
    </row>
    <row r="326" spans="1:4" x14ac:dyDescent="0.25">
      <c r="A326" s="1">
        <v>39809</v>
      </c>
      <c r="B326" t="s">
        <v>19</v>
      </c>
      <c r="C326">
        <v>461500</v>
      </c>
      <c r="D326">
        <v>2</v>
      </c>
    </row>
    <row r="327" spans="1:4" x14ac:dyDescent="0.25">
      <c r="A327" s="1">
        <v>39810</v>
      </c>
      <c r="B327" t="s">
        <v>23</v>
      </c>
      <c r="C327">
        <v>1507567</v>
      </c>
      <c r="D327">
        <v>5</v>
      </c>
    </row>
    <row r="328" spans="1:4" x14ac:dyDescent="0.25">
      <c r="A328" s="1">
        <v>39811</v>
      </c>
      <c r="B328" t="s">
        <v>20</v>
      </c>
      <c r="C328">
        <v>461500</v>
      </c>
      <c r="D328">
        <v>1</v>
      </c>
    </row>
    <row r="329" spans="1:4" x14ac:dyDescent="0.25">
      <c r="A329" s="1">
        <v>39812</v>
      </c>
      <c r="B329" t="s">
        <v>24</v>
      </c>
      <c r="C329">
        <v>1630634</v>
      </c>
      <c r="D329">
        <v>7</v>
      </c>
    </row>
    <row r="330" spans="1:4" x14ac:dyDescent="0.25">
      <c r="A330" s="1">
        <v>39814</v>
      </c>
      <c r="B330" t="s">
        <v>21</v>
      </c>
      <c r="C330">
        <v>1374752</v>
      </c>
      <c r="D330">
        <v>4</v>
      </c>
    </row>
    <row r="331" spans="1:4" x14ac:dyDescent="0.25">
      <c r="A331" s="1">
        <v>39815</v>
      </c>
      <c r="B331" t="s">
        <v>25</v>
      </c>
      <c r="C331">
        <v>1755714</v>
      </c>
      <c r="D331">
        <v>7</v>
      </c>
    </row>
    <row r="332" spans="1:4" x14ac:dyDescent="0.25">
      <c r="A332" s="1">
        <v>39816</v>
      </c>
      <c r="B332" t="s">
        <v>19</v>
      </c>
      <c r="C332">
        <v>496900</v>
      </c>
      <c r="D332">
        <v>2</v>
      </c>
    </row>
    <row r="333" spans="1:4" x14ac:dyDescent="0.25">
      <c r="A333" s="1">
        <v>39817</v>
      </c>
      <c r="B333" t="s">
        <v>23</v>
      </c>
      <c r="C333">
        <v>2368517</v>
      </c>
      <c r="D333">
        <v>10</v>
      </c>
    </row>
    <row r="334" spans="1:4" x14ac:dyDescent="0.25">
      <c r="A334" s="1">
        <v>39818</v>
      </c>
      <c r="B334" t="s">
        <v>20</v>
      </c>
      <c r="C334">
        <v>629407</v>
      </c>
      <c r="D334">
        <v>2</v>
      </c>
    </row>
    <row r="335" spans="1:4" x14ac:dyDescent="0.25">
      <c r="A335" s="1">
        <v>39819</v>
      </c>
      <c r="B335" t="s">
        <v>24</v>
      </c>
      <c r="C335">
        <v>1010359</v>
      </c>
      <c r="D335">
        <v>5</v>
      </c>
    </row>
    <row r="336" spans="1:4" x14ac:dyDescent="0.25">
      <c r="A336" s="1">
        <v>39820</v>
      </c>
      <c r="B336" t="s">
        <v>22</v>
      </c>
      <c r="C336">
        <v>132507</v>
      </c>
      <c r="D336">
        <v>1</v>
      </c>
    </row>
    <row r="337" spans="1:4" x14ac:dyDescent="0.25">
      <c r="A337" s="1">
        <v>39821</v>
      </c>
      <c r="B337" t="s">
        <v>21</v>
      </c>
      <c r="C337">
        <v>1507264</v>
      </c>
      <c r="D337">
        <v>6</v>
      </c>
    </row>
    <row r="338" spans="1:4" x14ac:dyDescent="0.25">
      <c r="A338" s="1">
        <v>39822</v>
      </c>
      <c r="B338" t="s">
        <v>25</v>
      </c>
      <c r="C338">
        <v>1987590</v>
      </c>
      <c r="D338">
        <v>5</v>
      </c>
    </row>
    <row r="339" spans="1:4" x14ac:dyDescent="0.25">
      <c r="A339" s="1">
        <v>39823</v>
      </c>
      <c r="B339" t="s">
        <v>19</v>
      </c>
      <c r="C339">
        <v>2501034</v>
      </c>
      <c r="D339">
        <v>11</v>
      </c>
    </row>
    <row r="340" spans="1:4" x14ac:dyDescent="0.25">
      <c r="A340" s="1">
        <v>39824</v>
      </c>
      <c r="B340" t="s">
        <v>23</v>
      </c>
      <c r="C340">
        <v>3792986</v>
      </c>
      <c r="D340">
        <v>17</v>
      </c>
    </row>
    <row r="341" spans="1:4" x14ac:dyDescent="0.25">
      <c r="A341" s="1">
        <v>39825</v>
      </c>
      <c r="B341" t="s">
        <v>20</v>
      </c>
      <c r="C341">
        <v>1490670</v>
      </c>
      <c r="D341">
        <v>5</v>
      </c>
    </row>
    <row r="342" spans="1:4" x14ac:dyDescent="0.25">
      <c r="A342" s="1">
        <v>39826</v>
      </c>
      <c r="B342" t="s">
        <v>24</v>
      </c>
      <c r="C342">
        <v>3494799</v>
      </c>
      <c r="D342">
        <v>15</v>
      </c>
    </row>
    <row r="343" spans="1:4" x14ac:dyDescent="0.25">
      <c r="A343" s="1">
        <v>39827</v>
      </c>
      <c r="B343" t="s">
        <v>22</v>
      </c>
      <c r="C343">
        <v>2004141</v>
      </c>
      <c r="D343">
        <v>9</v>
      </c>
    </row>
    <row r="344" spans="1:4" x14ac:dyDescent="0.25">
      <c r="A344" s="1">
        <v>39828</v>
      </c>
      <c r="B344" t="s">
        <v>21</v>
      </c>
      <c r="C344">
        <v>4604552</v>
      </c>
      <c r="D344">
        <v>15</v>
      </c>
    </row>
    <row r="345" spans="1:4" x14ac:dyDescent="0.25">
      <c r="A345" s="1">
        <v>39829</v>
      </c>
      <c r="B345" t="s">
        <v>25</v>
      </c>
      <c r="C345">
        <v>7254637</v>
      </c>
      <c r="D345">
        <v>27</v>
      </c>
    </row>
    <row r="346" spans="1:4" x14ac:dyDescent="0.25">
      <c r="A346" s="1">
        <v>39830</v>
      </c>
      <c r="B346" t="s">
        <v>19</v>
      </c>
      <c r="C346">
        <v>8462600</v>
      </c>
      <c r="D346">
        <v>34</v>
      </c>
    </row>
    <row r="347" spans="1:4" x14ac:dyDescent="0.25">
      <c r="A347" s="1">
        <v>39831</v>
      </c>
      <c r="B347" t="s">
        <v>23</v>
      </c>
      <c r="C347">
        <v>7089002</v>
      </c>
      <c r="D347">
        <v>24</v>
      </c>
    </row>
    <row r="348" spans="1:4" x14ac:dyDescent="0.25">
      <c r="A348" s="1">
        <v>39832</v>
      </c>
      <c r="B348" t="s">
        <v>20</v>
      </c>
      <c r="C348">
        <v>3478240</v>
      </c>
      <c r="D348">
        <v>11</v>
      </c>
    </row>
    <row r="349" spans="1:4" x14ac:dyDescent="0.25">
      <c r="A349" s="1">
        <v>39833</v>
      </c>
      <c r="B349" t="s">
        <v>24</v>
      </c>
      <c r="C349">
        <v>2997944</v>
      </c>
      <c r="D349">
        <v>13</v>
      </c>
    </row>
    <row r="350" spans="1:4" x14ac:dyDescent="0.25">
      <c r="A350" s="1">
        <v>39834</v>
      </c>
      <c r="B350" t="s">
        <v>22</v>
      </c>
      <c r="C350">
        <v>1755714</v>
      </c>
      <c r="D350">
        <v>6</v>
      </c>
    </row>
    <row r="351" spans="1:4" x14ac:dyDescent="0.25">
      <c r="A351" s="1">
        <v>39835</v>
      </c>
      <c r="B351" t="s">
        <v>21</v>
      </c>
      <c r="C351">
        <v>4107672</v>
      </c>
      <c r="D351">
        <v>13</v>
      </c>
    </row>
    <row r="352" spans="1:4" x14ac:dyDescent="0.25">
      <c r="A352" s="1">
        <v>39836</v>
      </c>
      <c r="B352" t="s">
        <v>25</v>
      </c>
      <c r="C352">
        <v>3229790</v>
      </c>
      <c r="D352">
        <v>13</v>
      </c>
    </row>
    <row r="353" spans="1:4" x14ac:dyDescent="0.25">
      <c r="A353" s="1">
        <v>39837</v>
      </c>
      <c r="B353" t="s">
        <v>19</v>
      </c>
      <c r="C353">
        <v>1374757</v>
      </c>
      <c r="D353">
        <v>5</v>
      </c>
    </row>
    <row r="354" spans="1:4" x14ac:dyDescent="0.25">
      <c r="A354" s="1">
        <v>39838</v>
      </c>
      <c r="B354" t="s">
        <v>23</v>
      </c>
      <c r="C354">
        <v>1755699</v>
      </c>
      <c r="D354">
        <v>7</v>
      </c>
    </row>
    <row r="355" spans="1:4" x14ac:dyDescent="0.25">
      <c r="A355" s="1">
        <v>39839</v>
      </c>
      <c r="B355" t="s">
        <v>20</v>
      </c>
      <c r="C355">
        <v>496895</v>
      </c>
      <c r="D355">
        <v>2</v>
      </c>
    </row>
    <row r="356" spans="1:4" x14ac:dyDescent="0.25">
      <c r="A356" s="1">
        <v>39840</v>
      </c>
      <c r="B356" t="s">
        <v>24</v>
      </c>
      <c r="C356">
        <v>745350</v>
      </c>
      <c r="D356">
        <v>2</v>
      </c>
    </row>
    <row r="357" spans="1:4" x14ac:dyDescent="0.25">
      <c r="A357" s="1">
        <v>39842</v>
      </c>
      <c r="B357" t="s">
        <v>21</v>
      </c>
      <c r="C357">
        <v>2981350</v>
      </c>
      <c r="D357">
        <v>11</v>
      </c>
    </row>
    <row r="358" spans="1:4" x14ac:dyDescent="0.25">
      <c r="A358" s="1">
        <v>39843</v>
      </c>
      <c r="B358" t="s">
        <v>25</v>
      </c>
      <c r="C358">
        <v>993780</v>
      </c>
      <c r="D358">
        <v>4</v>
      </c>
    </row>
    <row r="359" spans="1:4" x14ac:dyDescent="0.25">
      <c r="A359" s="1">
        <v>39844</v>
      </c>
      <c r="B359" t="s">
        <v>19</v>
      </c>
      <c r="C359">
        <v>1258814</v>
      </c>
      <c r="D359">
        <v>5</v>
      </c>
    </row>
    <row r="360" spans="1:4" x14ac:dyDescent="0.25">
      <c r="A360" s="1">
        <v>39845</v>
      </c>
      <c r="B360" t="s">
        <v>23</v>
      </c>
      <c r="C360">
        <v>1258814</v>
      </c>
      <c r="D360">
        <v>6</v>
      </c>
    </row>
    <row r="361" spans="1:4" x14ac:dyDescent="0.25">
      <c r="A361" s="1">
        <v>39846</v>
      </c>
      <c r="B361" t="s">
        <v>20</v>
      </c>
      <c r="C361">
        <v>5482369</v>
      </c>
      <c r="D361">
        <v>18</v>
      </c>
    </row>
    <row r="362" spans="1:4" x14ac:dyDescent="0.25">
      <c r="A362" s="1">
        <v>39847</v>
      </c>
      <c r="B362" t="s">
        <v>24</v>
      </c>
      <c r="C362">
        <v>1623187</v>
      </c>
      <c r="D362">
        <v>7</v>
      </c>
    </row>
    <row r="363" spans="1:4" x14ac:dyDescent="0.25">
      <c r="A363" s="1">
        <v>39848</v>
      </c>
      <c r="B363" t="s">
        <v>22</v>
      </c>
      <c r="C363">
        <v>3859182</v>
      </c>
      <c r="D363">
        <v>13</v>
      </c>
    </row>
    <row r="364" spans="1:4" x14ac:dyDescent="0.25">
      <c r="A364" s="1">
        <v>39849</v>
      </c>
      <c r="B364" t="s">
        <v>21</v>
      </c>
      <c r="C364">
        <v>3875766</v>
      </c>
      <c r="D364">
        <v>16</v>
      </c>
    </row>
    <row r="365" spans="1:4" x14ac:dyDescent="0.25">
      <c r="A365" s="1">
        <v>39850</v>
      </c>
      <c r="B365" t="s">
        <v>25</v>
      </c>
      <c r="C365">
        <v>2981350</v>
      </c>
      <c r="D365">
        <v>9</v>
      </c>
    </row>
    <row r="366" spans="1:4" x14ac:dyDescent="0.25">
      <c r="A366" s="1">
        <v>39851</v>
      </c>
      <c r="B366" t="s">
        <v>19</v>
      </c>
      <c r="C366">
        <v>2981345</v>
      </c>
      <c r="D366">
        <v>9</v>
      </c>
    </row>
    <row r="367" spans="1:4" x14ac:dyDescent="0.25">
      <c r="A367" s="1">
        <v>39852</v>
      </c>
      <c r="B367" t="s">
        <v>23</v>
      </c>
      <c r="C367">
        <v>3362294</v>
      </c>
      <c r="D367">
        <v>12</v>
      </c>
    </row>
    <row r="368" spans="1:4" x14ac:dyDescent="0.25">
      <c r="A368" s="1">
        <v>39853</v>
      </c>
      <c r="B368" t="s">
        <v>20</v>
      </c>
      <c r="C368">
        <v>1755689</v>
      </c>
      <c r="D368">
        <v>7</v>
      </c>
    </row>
    <row r="369" spans="1:4" x14ac:dyDescent="0.25">
      <c r="A369" s="1">
        <v>39854</v>
      </c>
      <c r="B369" t="s">
        <v>24</v>
      </c>
      <c r="C369">
        <v>1987580</v>
      </c>
      <c r="D369">
        <v>6</v>
      </c>
    </row>
    <row r="370" spans="1:4" x14ac:dyDescent="0.25">
      <c r="A370" s="1">
        <v>39855</v>
      </c>
      <c r="B370" t="s">
        <v>22</v>
      </c>
      <c r="C370">
        <v>3246354</v>
      </c>
      <c r="D370">
        <v>13</v>
      </c>
    </row>
    <row r="371" spans="1:4" x14ac:dyDescent="0.25">
      <c r="A371" s="1">
        <v>39856</v>
      </c>
      <c r="B371" t="s">
        <v>21</v>
      </c>
      <c r="C371">
        <v>877844</v>
      </c>
      <c r="D371">
        <v>4</v>
      </c>
    </row>
    <row r="372" spans="1:4" x14ac:dyDescent="0.25">
      <c r="A372" s="1">
        <v>39857</v>
      </c>
      <c r="B372" t="s">
        <v>25</v>
      </c>
      <c r="C372">
        <v>380952</v>
      </c>
      <c r="D372">
        <v>2</v>
      </c>
    </row>
    <row r="373" spans="1:4" x14ac:dyDescent="0.25">
      <c r="A373" s="1">
        <v>39858</v>
      </c>
      <c r="B373" t="s">
        <v>19</v>
      </c>
      <c r="C373">
        <v>2236025</v>
      </c>
      <c r="D373">
        <v>7</v>
      </c>
    </row>
    <row r="374" spans="1:4" x14ac:dyDescent="0.25">
      <c r="A374" s="1">
        <v>39859</v>
      </c>
      <c r="B374" t="s">
        <v>23</v>
      </c>
      <c r="C374">
        <v>1242235</v>
      </c>
      <c r="D374">
        <v>3</v>
      </c>
    </row>
    <row r="375" spans="1:4" x14ac:dyDescent="0.25">
      <c r="A375" s="1">
        <v>39860</v>
      </c>
      <c r="B375" t="s">
        <v>20</v>
      </c>
      <c r="C375">
        <v>2120107</v>
      </c>
      <c r="D375">
        <v>8</v>
      </c>
    </row>
    <row r="376" spans="1:4" x14ac:dyDescent="0.25">
      <c r="A376" s="1">
        <v>39861</v>
      </c>
      <c r="B376" t="s">
        <v>24</v>
      </c>
      <c r="C376">
        <v>2732950</v>
      </c>
      <c r="D376">
        <v>8</v>
      </c>
    </row>
    <row r="377" spans="1:4" x14ac:dyDescent="0.25">
      <c r="A377" s="1">
        <v>39862</v>
      </c>
      <c r="B377" t="s">
        <v>22</v>
      </c>
      <c r="C377">
        <v>3312667</v>
      </c>
      <c r="D377">
        <v>12</v>
      </c>
    </row>
    <row r="378" spans="1:4" x14ac:dyDescent="0.25">
      <c r="A378" s="1">
        <v>39863</v>
      </c>
      <c r="B378" t="s">
        <v>21</v>
      </c>
      <c r="C378">
        <v>2004164</v>
      </c>
      <c r="D378">
        <v>8</v>
      </c>
    </row>
    <row r="379" spans="1:4" x14ac:dyDescent="0.25">
      <c r="A379" s="1">
        <v>39864</v>
      </c>
      <c r="B379" t="s">
        <v>25</v>
      </c>
      <c r="C379">
        <v>1623207</v>
      </c>
      <c r="D379">
        <v>6</v>
      </c>
    </row>
    <row r="380" spans="1:4" x14ac:dyDescent="0.25">
      <c r="A380" s="1">
        <v>39865</v>
      </c>
      <c r="B380" t="s">
        <v>19</v>
      </c>
      <c r="C380">
        <v>1639771</v>
      </c>
      <c r="D380">
        <v>6</v>
      </c>
    </row>
    <row r="381" spans="1:4" x14ac:dyDescent="0.25">
      <c r="A381" s="1">
        <v>39866</v>
      </c>
      <c r="B381" t="s">
        <v>23</v>
      </c>
      <c r="C381">
        <v>3726750</v>
      </c>
      <c r="D381">
        <v>8</v>
      </c>
    </row>
    <row r="382" spans="1:4" x14ac:dyDescent="0.25">
      <c r="A382" s="1">
        <v>39867</v>
      </c>
      <c r="B382" t="s">
        <v>20</v>
      </c>
      <c r="C382">
        <v>3113907</v>
      </c>
      <c r="D382">
        <v>9</v>
      </c>
    </row>
    <row r="383" spans="1:4" x14ac:dyDescent="0.25">
      <c r="A383" s="1">
        <v>39868</v>
      </c>
      <c r="B383" t="s">
        <v>24</v>
      </c>
      <c r="C383">
        <v>1490700</v>
      </c>
      <c r="D383">
        <v>4</v>
      </c>
    </row>
    <row r="384" spans="1:4" x14ac:dyDescent="0.25">
      <c r="A384" s="1">
        <v>39869</v>
      </c>
      <c r="B384" t="s">
        <v>22</v>
      </c>
      <c r="C384">
        <v>745350</v>
      </c>
      <c r="D384">
        <v>3</v>
      </c>
    </row>
    <row r="385" spans="1:4" x14ac:dyDescent="0.25">
      <c r="A385" s="1">
        <v>39870</v>
      </c>
      <c r="B385" t="s">
        <v>21</v>
      </c>
      <c r="C385">
        <v>132507</v>
      </c>
      <c r="D385">
        <v>1</v>
      </c>
    </row>
    <row r="386" spans="1:4" x14ac:dyDescent="0.25">
      <c r="A386" s="1">
        <v>39871</v>
      </c>
      <c r="B386" t="s">
        <v>25</v>
      </c>
      <c r="C386">
        <v>2236050</v>
      </c>
      <c r="D386">
        <v>8</v>
      </c>
    </row>
    <row r="387" spans="1:4" x14ac:dyDescent="0.25">
      <c r="A387" s="1">
        <v>39872</v>
      </c>
      <c r="B387" t="s">
        <v>19</v>
      </c>
      <c r="C387">
        <v>629407</v>
      </c>
      <c r="D387">
        <v>3</v>
      </c>
    </row>
    <row r="388" spans="1:4" x14ac:dyDescent="0.25">
      <c r="A388" s="1">
        <v>39873</v>
      </c>
      <c r="B388" t="s">
        <v>23</v>
      </c>
      <c r="C388">
        <v>993800</v>
      </c>
      <c r="D388">
        <v>2</v>
      </c>
    </row>
    <row r="389" spans="1:4" x14ac:dyDescent="0.25">
      <c r="A389" s="1">
        <v>39874</v>
      </c>
      <c r="B389" t="s">
        <v>20</v>
      </c>
      <c r="C389">
        <v>1142871</v>
      </c>
      <c r="D389">
        <v>5</v>
      </c>
    </row>
    <row r="390" spans="1:4" x14ac:dyDescent="0.25">
      <c r="A390" s="1">
        <v>39875</v>
      </c>
      <c r="B390" t="s">
        <v>24</v>
      </c>
      <c r="C390">
        <v>1242250</v>
      </c>
      <c r="D390">
        <v>4</v>
      </c>
    </row>
    <row r="391" spans="1:4" x14ac:dyDescent="0.25">
      <c r="A391" s="1">
        <v>39876</v>
      </c>
      <c r="B391" t="s">
        <v>22</v>
      </c>
      <c r="C391">
        <v>1507264</v>
      </c>
      <c r="D391">
        <v>6</v>
      </c>
    </row>
    <row r="392" spans="1:4" x14ac:dyDescent="0.25">
      <c r="A392" s="1">
        <v>39877</v>
      </c>
      <c r="B392" t="s">
        <v>21</v>
      </c>
      <c r="C392">
        <v>2882021</v>
      </c>
      <c r="D392">
        <v>10</v>
      </c>
    </row>
    <row r="393" spans="1:4" x14ac:dyDescent="0.25">
      <c r="A393" s="1">
        <v>39878</v>
      </c>
      <c r="B393" t="s">
        <v>25</v>
      </c>
      <c r="C393">
        <v>1242250</v>
      </c>
      <c r="D393">
        <v>3</v>
      </c>
    </row>
    <row r="394" spans="1:4" x14ac:dyDescent="0.25">
      <c r="A394" s="1">
        <v>39879</v>
      </c>
      <c r="B394" t="s">
        <v>19</v>
      </c>
      <c r="C394">
        <v>2269178</v>
      </c>
      <c r="D394">
        <v>9</v>
      </c>
    </row>
    <row r="395" spans="1:4" x14ac:dyDescent="0.25">
      <c r="A395" s="1">
        <v>39880</v>
      </c>
      <c r="B395" t="s">
        <v>23</v>
      </c>
      <c r="C395">
        <v>3113907</v>
      </c>
      <c r="D395">
        <v>8</v>
      </c>
    </row>
    <row r="396" spans="1:4" x14ac:dyDescent="0.25">
      <c r="A396" s="1">
        <v>39881</v>
      </c>
      <c r="B396" t="s">
        <v>20</v>
      </c>
      <c r="C396">
        <v>380957</v>
      </c>
      <c r="D396">
        <v>2</v>
      </c>
    </row>
    <row r="397" spans="1:4" x14ac:dyDescent="0.25">
      <c r="A397" s="1">
        <v>39882</v>
      </c>
      <c r="B397" t="s">
        <v>24</v>
      </c>
      <c r="C397">
        <v>2252604</v>
      </c>
      <c r="D397">
        <v>8</v>
      </c>
    </row>
    <row r="398" spans="1:4" x14ac:dyDescent="0.25">
      <c r="A398" s="1">
        <v>39883</v>
      </c>
      <c r="B398" t="s">
        <v>22</v>
      </c>
      <c r="C398">
        <v>761914</v>
      </c>
      <c r="D398">
        <v>3</v>
      </c>
    </row>
    <row r="399" spans="1:4" x14ac:dyDescent="0.25">
      <c r="A399" s="1">
        <v>39884</v>
      </c>
      <c r="B399" t="s">
        <v>21</v>
      </c>
      <c r="C399">
        <v>513464</v>
      </c>
      <c r="D399">
        <v>3</v>
      </c>
    </row>
    <row r="400" spans="1:4" x14ac:dyDescent="0.25">
      <c r="A400" s="1">
        <v>39885</v>
      </c>
      <c r="B400" t="s">
        <v>25</v>
      </c>
      <c r="C400">
        <v>380957</v>
      </c>
      <c r="D400">
        <v>2</v>
      </c>
    </row>
    <row r="401" spans="1:4" x14ac:dyDescent="0.25">
      <c r="A401" s="1">
        <v>39886</v>
      </c>
      <c r="B401" t="s">
        <v>19</v>
      </c>
      <c r="C401">
        <v>1126307</v>
      </c>
      <c r="D401">
        <v>4</v>
      </c>
    </row>
    <row r="402" spans="1:4" x14ac:dyDescent="0.25">
      <c r="A402" s="1">
        <v>39887</v>
      </c>
      <c r="B402" t="s">
        <v>23</v>
      </c>
      <c r="C402">
        <v>496900</v>
      </c>
      <c r="D402">
        <v>1</v>
      </c>
    </row>
    <row r="403" spans="1:4" x14ac:dyDescent="0.25">
      <c r="A403" s="1">
        <v>39888</v>
      </c>
      <c r="B403" t="s">
        <v>20</v>
      </c>
      <c r="C403">
        <v>397521</v>
      </c>
      <c r="D403">
        <v>3</v>
      </c>
    </row>
    <row r="404" spans="1:4" x14ac:dyDescent="0.25">
      <c r="A404" s="1">
        <v>39889</v>
      </c>
      <c r="B404" t="s">
        <v>24</v>
      </c>
      <c r="C404">
        <v>2004164</v>
      </c>
      <c r="D404">
        <v>7</v>
      </c>
    </row>
    <row r="405" spans="1:4" x14ac:dyDescent="0.25">
      <c r="A405" s="1">
        <v>39891</v>
      </c>
      <c r="B405" t="s">
        <v>21</v>
      </c>
      <c r="C405">
        <v>993800</v>
      </c>
      <c r="D405">
        <v>3</v>
      </c>
    </row>
    <row r="406" spans="1:4" x14ac:dyDescent="0.25">
      <c r="A406" s="1">
        <v>39892</v>
      </c>
      <c r="B406" t="s">
        <v>25</v>
      </c>
      <c r="C406">
        <v>6211250</v>
      </c>
      <c r="D406">
        <v>24</v>
      </c>
    </row>
    <row r="407" spans="1:4" x14ac:dyDescent="0.25">
      <c r="A407" s="1">
        <v>39893</v>
      </c>
      <c r="B407" t="s">
        <v>19</v>
      </c>
      <c r="C407">
        <v>1391321</v>
      </c>
      <c r="D407">
        <v>6</v>
      </c>
    </row>
    <row r="408" spans="1:4" x14ac:dyDescent="0.25">
      <c r="A408" s="1">
        <v>39894</v>
      </c>
      <c r="B408" t="s">
        <v>23</v>
      </c>
      <c r="C408">
        <v>9474228</v>
      </c>
      <c r="D408">
        <v>26</v>
      </c>
    </row>
    <row r="409" spans="1:4" x14ac:dyDescent="0.25">
      <c r="A409" s="1">
        <v>39895</v>
      </c>
      <c r="B409" t="s">
        <v>20</v>
      </c>
      <c r="C409">
        <v>8347921</v>
      </c>
      <c r="D409">
        <v>25</v>
      </c>
    </row>
    <row r="410" spans="1:4" x14ac:dyDescent="0.25">
      <c r="A410" s="1">
        <v>39896</v>
      </c>
      <c r="B410" t="s">
        <v>24</v>
      </c>
      <c r="C410">
        <v>993800</v>
      </c>
      <c r="D410">
        <v>3</v>
      </c>
    </row>
    <row r="411" spans="1:4" x14ac:dyDescent="0.25">
      <c r="A411" s="1">
        <v>39897</v>
      </c>
      <c r="B411" t="s">
        <v>22</v>
      </c>
      <c r="C411">
        <v>894421</v>
      </c>
      <c r="D411">
        <v>5</v>
      </c>
    </row>
    <row r="412" spans="1:4" x14ac:dyDescent="0.25">
      <c r="A412" s="1">
        <v>39898</v>
      </c>
      <c r="B412" t="s">
        <v>21</v>
      </c>
      <c r="C412">
        <v>248450</v>
      </c>
      <c r="D412">
        <v>1</v>
      </c>
    </row>
    <row r="413" spans="1:4" x14ac:dyDescent="0.25">
      <c r="A413" s="1">
        <v>39899</v>
      </c>
      <c r="B413" t="s">
        <v>25</v>
      </c>
      <c r="C413">
        <v>1258814</v>
      </c>
      <c r="D413">
        <v>5</v>
      </c>
    </row>
    <row r="414" spans="1:4" x14ac:dyDescent="0.25">
      <c r="A414" s="1">
        <v>39900</v>
      </c>
      <c r="B414" t="s">
        <v>19</v>
      </c>
      <c r="C414">
        <v>5863421</v>
      </c>
      <c r="D414">
        <v>16</v>
      </c>
    </row>
    <row r="415" spans="1:4" x14ac:dyDescent="0.25">
      <c r="A415" s="1">
        <v>39901</v>
      </c>
      <c r="B415" t="s">
        <v>23</v>
      </c>
      <c r="C415">
        <v>5101507</v>
      </c>
      <c r="D415">
        <v>12</v>
      </c>
    </row>
    <row r="416" spans="1:4" x14ac:dyDescent="0.25">
      <c r="A416" s="1">
        <v>39902</v>
      </c>
      <c r="B416" t="s">
        <v>20</v>
      </c>
      <c r="C416">
        <v>1739150</v>
      </c>
      <c r="D416">
        <v>5</v>
      </c>
    </row>
    <row r="417" spans="1:4" x14ac:dyDescent="0.25">
      <c r="A417" s="1">
        <v>39903</v>
      </c>
      <c r="B417" t="s">
        <v>24</v>
      </c>
      <c r="C417">
        <v>380957</v>
      </c>
      <c r="D417">
        <v>2</v>
      </c>
    </row>
    <row r="418" spans="1:4" x14ac:dyDescent="0.25">
      <c r="A418" s="1">
        <v>39904</v>
      </c>
      <c r="B418" t="s">
        <v>22</v>
      </c>
      <c r="C418">
        <v>1242250</v>
      </c>
      <c r="D418">
        <v>3</v>
      </c>
    </row>
    <row r="419" spans="1:4" x14ac:dyDescent="0.25">
      <c r="A419" s="1">
        <v>39905</v>
      </c>
      <c r="B419" t="s">
        <v>21</v>
      </c>
      <c r="C419">
        <v>745350</v>
      </c>
      <c r="D419">
        <v>2</v>
      </c>
    </row>
    <row r="420" spans="1:4" x14ac:dyDescent="0.25">
      <c r="A420" s="1">
        <v>39906</v>
      </c>
      <c r="B420" t="s">
        <v>25</v>
      </c>
      <c r="C420">
        <v>2981400</v>
      </c>
      <c r="D420">
        <v>8</v>
      </c>
    </row>
    <row r="421" spans="1:4" x14ac:dyDescent="0.25">
      <c r="A421" s="1">
        <v>39907</v>
      </c>
      <c r="B421" t="s">
        <v>19</v>
      </c>
      <c r="C421">
        <v>2749514</v>
      </c>
      <c r="D421">
        <v>12</v>
      </c>
    </row>
    <row r="422" spans="1:4" x14ac:dyDescent="0.25">
      <c r="A422" s="1">
        <v>39908</v>
      </c>
      <c r="B422" t="s">
        <v>23</v>
      </c>
      <c r="C422">
        <v>1871657</v>
      </c>
      <c r="D422">
        <v>5</v>
      </c>
    </row>
    <row r="423" spans="1:4" x14ac:dyDescent="0.25">
      <c r="A423" s="1">
        <v>39909</v>
      </c>
      <c r="B423" t="s">
        <v>20</v>
      </c>
      <c r="C423">
        <v>2501064</v>
      </c>
      <c r="D423">
        <v>7</v>
      </c>
    </row>
    <row r="424" spans="1:4" x14ac:dyDescent="0.25">
      <c r="A424" s="1">
        <v>39910</v>
      </c>
      <c r="B424" t="s">
        <v>24</v>
      </c>
      <c r="C424">
        <v>745350</v>
      </c>
      <c r="D424">
        <v>3</v>
      </c>
    </row>
    <row r="425" spans="1:4" x14ac:dyDescent="0.25">
      <c r="A425" s="1">
        <v>39911</v>
      </c>
      <c r="B425" t="s">
        <v>22</v>
      </c>
      <c r="C425">
        <v>1739150</v>
      </c>
      <c r="D425">
        <v>6</v>
      </c>
    </row>
    <row r="426" spans="1:4" x14ac:dyDescent="0.25">
      <c r="A426" s="1">
        <v>39912</v>
      </c>
      <c r="B426" t="s">
        <v>21</v>
      </c>
      <c r="C426">
        <v>5863421</v>
      </c>
      <c r="D426">
        <v>17</v>
      </c>
    </row>
    <row r="427" spans="1:4" x14ac:dyDescent="0.25">
      <c r="A427" s="1">
        <v>39913</v>
      </c>
      <c r="B427" t="s">
        <v>25</v>
      </c>
      <c r="C427">
        <v>1391321</v>
      </c>
      <c r="D427">
        <v>6</v>
      </c>
    </row>
    <row r="428" spans="1:4" x14ac:dyDescent="0.25">
      <c r="A428" s="1">
        <v>39914</v>
      </c>
      <c r="B428" t="s">
        <v>19</v>
      </c>
      <c r="C428">
        <v>4223650</v>
      </c>
      <c r="D428">
        <v>11</v>
      </c>
    </row>
    <row r="429" spans="1:4" x14ac:dyDescent="0.25">
      <c r="A429" s="1">
        <v>39915</v>
      </c>
      <c r="B429" t="s">
        <v>23</v>
      </c>
      <c r="C429">
        <v>1490700</v>
      </c>
      <c r="D429">
        <v>4</v>
      </c>
    </row>
    <row r="430" spans="1:4" x14ac:dyDescent="0.25">
      <c r="A430" s="1">
        <v>39916</v>
      </c>
      <c r="B430" t="s">
        <v>20</v>
      </c>
      <c r="C430">
        <v>132507</v>
      </c>
      <c r="D430">
        <v>1</v>
      </c>
    </row>
    <row r="431" spans="1:4" x14ac:dyDescent="0.25">
      <c r="A431" s="1">
        <v>39917</v>
      </c>
      <c r="B431" t="s">
        <v>24</v>
      </c>
      <c r="C431">
        <v>2732950</v>
      </c>
      <c r="D431">
        <v>6</v>
      </c>
    </row>
    <row r="432" spans="1:4" x14ac:dyDescent="0.25">
      <c r="A432" s="1">
        <v>39918</v>
      </c>
      <c r="B432" t="s">
        <v>22</v>
      </c>
      <c r="C432">
        <v>2501064</v>
      </c>
      <c r="D432">
        <v>10</v>
      </c>
    </row>
    <row r="433" spans="1:4" x14ac:dyDescent="0.25">
      <c r="A433" s="1">
        <v>39919</v>
      </c>
      <c r="B433" t="s">
        <v>21</v>
      </c>
      <c r="C433">
        <v>745350</v>
      </c>
      <c r="D433">
        <v>3</v>
      </c>
    </row>
    <row r="434" spans="1:4" x14ac:dyDescent="0.25">
      <c r="A434" s="1">
        <v>39922</v>
      </c>
      <c r="B434" t="s">
        <v>23</v>
      </c>
      <c r="C434">
        <v>2501064</v>
      </c>
      <c r="D434">
        <v>9</v>
      </c>
    </row>
    <row r="435" spans="1:4" x14ac:dyDescent="0.25">
      <c r="A435" s="1">
        <v>39923</v>
      </c>
      <c r="B435" t="s">
        <v>20</v>
      </c>
      <c r="C435">
        <v>3246414</v>
      </c>
      <c r="D435">
        <v>9</v>
      </c>
    </row>
    <row r="436" spans="1:4" x14ac:dyDescent="0.25">
      <c r="A436" s="1">
        <v>39924</v>
      </c>
      <c r="B436" t="s">
        <v>24</v>
      </c>
      <c r="C436">
        <v>1739150</v>
      </c>
      <c r="D436">
        <v>4</v>
      </c>
    </row>
    <row r="437" spans="1:4" x14ac:dyDescent="0.25">
      <c r="A437" s="1">
        <v>39925</v>
      </c>
      <c r="B437" t="s">
        <v>22</v>
      </c>
      <c r="C437">
        <v>1126307</v>
      </c>
      <c r="D437">
        <v>3</v>
      </c>
    </row>
    <row r="438" spans="1:4" x14ac:dyDescent="0.25">
      <c r="A438" s="1">
        <v>39926</v>
      </c>
      <c r="B438" t="s">
        <v>21</v>
      </c>
      <c r="C438">
        <v>1755714</v>
      </c>
      <c r="D438">
        <v>5</v>
      </c>
    </row>
    <row r="439" spans="1:4" x14ac:dyDescent="0.25">
      <c r="A439" s="1">
        <v>39927</v>
      </c>
      <c r="B439" t="s">
        <v>25</v>
      </c>
      <c r="C439">
        <v>629407</v>
      </c>
      <c r="D439">
        <v>2</v>
      </c>
    </row>
    <row r="440" spans="1:4" x14ac:dyDescent="0.25">
      <c r="A440" s="1">
        <v>39928</v>
      </c>
      <c r="B440" t="s">
        <v>19</v>
      </c>
      <c r="C440">
        <v>745350</v>
      </c>
      <c r="D440">
        <v>3</v>
      </c>
    </row>
    <row r="441" spans="1:4" x14ac:dyDescent="0.25">
      <c r="A441" s="1">
        <v>39929</v>
      </c>
      <c r="B441" t="s">
        <v>23</v>
      </c>
      <c r="C441">
        <v>380957</v>
      </c>
      <c r="D441">
        <v>2</v>
      </c>
    </row>
    <row r="442" spans="1:4" x14ac:dyDescent="0.25">
      <c r="A442" s="1">
        <v>39930</v>
      </c>
      <c r="B442" t="s">
        <v>20</v>
      </c>
      <c r="C442">
        <v>496900</v>
      </c>
      <c r="D442">
        <v>2</v>
      </c>
    </row>
    <row r="443" spans="1:4" x14ac:dyDescent="0.25">
      <c r="A443" s="1">
        <v>39932</v>
      </c>
      <c r="B443" t="s">
        <v>22</v>
      </c>
      <c r="C443">
        <v>993800</v>
      </c>
      <c r="D443">
        <v>2</v>
      </c>
    </row>
    <row r="444" spans="1:4" x14ac:dyDescent="0.25">
      <c r="A444" s="1">
        <v>39933</v>
      </c>
      <c r="B444" t="s">
        <v>21</v>
      </c>
      <c r="C444">
        <v>745350</v>
      </c>
      <c r="D444">
        <v>2</v>
      </c>
    </row>
    <row r="445" spans="1:4" x14ac:dyDescent="0.25">
      <c r="A445" s="1">
        <v>39934</v>
      </c>
      <c r="B445" t="s">
        <v>25</v>
      </c>
      <c r="C445">
        <v>1258814</v>
      </c>
      <c r="D445">
        <v>4</v>
      </c>
    </row>
    <row r="446" spans="1:4" x14ac:dyDescent="0.25">
      <c r="A446" s="1">
        <v>39935</v>
      </c>
      <c r="B446" t="s">
        <v>19</v>
      </c>
      <c r="C446">
        <v>629407</v>
      </c>
      <c r="D446">
        <v>2</v>
      </c>
    </row>
    <row r="447" spans="1:4" x14ac:dyDescent="0.25">
      <c r="A447" s="1">
        <v>39936</v>
      </c>
      <c r="B447" t="s">
        <v>23</v>
      </c>
      <c r="C447">
        <v>496900</v>
      </c>
      <c r="D447">
        <v>1</v>
      </c>
    </row>
    <row r="448" spans="1:4" x14ac:dyDescent="0.25">
      <c r="A448" s="1">
        <v>39937</v>
      </c>
      <c r="B448" t="s">
        <v>20</v>
      </c>
      <c r="C448">
        <v>745350</v>
      </c>
      <c r="D448">
        <v>2</v>
      </c>
    </row>
    <row r="449" spans="1:4" x14ac:dyDescent="0.25">
      <c r="A449" s="1">
        <v>39938</v>
      </c>
      <c r="B449" t="s">
        <v>24</v>
      </c>
      <c r="C449">
        <v>248450</v>
      </c>
      <c r="D449">
        <v>1</v>
      </c>
    </row>
    <row r="450" spans="1:4" x14ac:dyDescent="0.25">
      <c r="A450" s="1">
        <v>39940</v>
      </c>
      <c r="B450" t="s">
        <v>21</v>
      </c>
      <c r="C450">
        <v>496900</v>
      </c>
      <c r="D450">
        <v>1</v>
      </c>
    </row>
    <row r="451" spans="1:4" x14ac:dyDescent="0.25">
      <c r="A451" s="1">
        <v>39941</v>
      </c>
      <c r="B451" t="s">
        <v>25</v>
      </c>
      <c r="C451">
        <v>380957</v>
      </c>
      <c r="D451">
        <v>2</v>
      </c>
    </row>
    <row r="452" spans="1:4" x14ac:dyDescent="0.25">
      <c r="A452" s="1">
        <v>39942</v>
      </c>
      <c r="B452" t="s">
        <v>19</v>
      </c>
      <c r="C452">
        <v>993800</v>
      </c>
      <c r="D452">
        <v>2</v>
      </c>
    </row>
    <row r="453" spans="1:4" x14ac:dyDescent="0.25">
      <c r="A453" s="1">
        <v>39943</v>
      </c>
      <c r="B453" t="s">
        <v>23</v>
      </c>
      <c r="C453">
        <v>1242250</v>
      </c>
      <c r="D453">
        <v>3</v>
      </c>
    </row>
    <row r="454" spans="1:4" x14ac:dyDescent="0.25">
      <c r="A454" s="1">
        <v>39944</v>
      </c>
      <c r="B454" t="s">
        <v>20</v>
      </c>
      <c r="C454">
        <v>380957</v>
      </c>
      <c r="D454">
        <v>2</v>
      </c>
    </row>
    <row r="455" spans="1:4" x14ac:dyDescent="0.25">
      <c r="A455" s="1">
        <v>39945</v>
      </c>
      <c r="B455" t="s">
        <v>24</v>
      </c>
      <c r="C455">
        <v>496900</v>
      </c>
      <c r="D455">
        <v>1</v>
      </c>
    </row>
    <row r="456" spans="1:4" x14ac:dyDescent="0.25">
      <c r="A456" s="1">
        <v>39946</v>
      </c>
      <c r="B456" t="s">
        <v>22</v>
      </c>
      <c r="C456">
        <v>496900</v>
      </c>
      <c r="D456">
        <v>1</v>
      </c>
    </row>
    <row r="457" spans="1:4" x14ac:dyDescent="0.25">
      <c r="A457" s="1">
        <v>39948</v>
      </c>
      <c r="B457" t="s">
        <v>25</v>
      </c>
      <c r="C457">
        <v>745350</v>
      </c>
      <c r="D457">
        <v>2</v>
      </c>
    </row>
    <row r="458" spans="1:4" x14ac:dyDescent="0.25">
      <c r="A458" s="1">
        <v>39949</v>
      </c>
      <c r="B458" t="s">
        <v>19</v>
      </c>
      <c r="C458">
        <v>2484500</v>
      </c>
      <c r="D458">
        <v>6</v>
      </c>
    </row>
    <row r="459" spans="1:4" x14ac:dyDescent="0.25">
      <c r="A459" s="1">
        <v>39950</v>
      </c>
      <c r="B459" t="s">
        <v>23</v>
      </c>
      <c r="C459">
        <v>1755714</v>
      </c>
      <c r="D459">
        <v>5</v>
      </c>
    </row>
    <row r="460" spans="1:4" x14ac:dyDescent="0.25">
      <c r="A460" s="1">
        <v>39951</v>
      </c>
      <c r="B460" t="s">
        <v>20</v>
      </c>
      <c r="C460">
        <v>745350</v>
      </c>
      <c r="D460">
        <v>2</v>
      </c>
    </row>
    <row r="461" spans="1:4" x14ac:dyDescent="0.25">
      <c r="A461" s="1">
        <v>39952</v>
      </c>
      <c r="B461" t="s">
        <v>24</v>
      </c>
      <c r="C461">
        <v>132507</v>
      </c>
      <c r="D461">
        <v>1</v>
      </c>
    </row>
    <row r="462" spans="1:4" x14ac:dyDescent="0.25">
      <c r="A462" s="1">
        <v>39953</v>
      </c>
      <c r="B462" t="s">
        <v>22</v>
      </c>
      <c r="C462">
        <v>629407</v>
      </c>
      <c r="D462">
        <v>2</v>
      </c>
    </row>
    <row r="463" spans="1:4" x14ac:dyDescent="0.25">
      <c r="A463" s="1">
        <v>39954</v>
      </c>
      <c r="B463" t="s">
        <v>21</v>
      </c>
      <c r="C463">
        <v>2252614</v>
      </c>
      <c r="D463">
        <v>8</v>
      </c>
    </row>
    <row r="464" spans="1:4" x14ac:dyDescent="0.25">
      <c r="A464" s="1">
        <v>39955</v>
      </c>
      <c r="B464" t="s">
        <v>25</v>
      </c>
      <c r="C464">
        <v>2732950</v>
      </c>
      <c r="D464">
        <v>7</v>
      </c>
    </row>
    <row r="465" spans="1:4" x14ac:dyDescent="0.25">
      <c r="A465" s="1">
        <v>39956</v>
      </c>
      <c r="B465" t="s">
        <v>19</v>
      </c>
      <c r="C465">
        <v>993800</v>
      </c>
      <c r="D465">
        <v>2</v>
      </c>
    </row>
    <row r="466" spans="1:4" x14ac:dyDescent="0.25">
      <c r="A466" s="1">
        <v>39957</v>
      </c>
      <c r="B466" t="s">
        <v>23</v>
      </c>
      <c r="C466">
        <v>4604607</v>
      </c>
      <c r="D466">
        <v>11</v>
      </c>
    </row>
    <row r="467" spans="1:4" x14ac:dyDescent="0.25">
      <c r="A467" s="1">
        <v>39958</v>
      </c>
      <c r="B467" t="s">
        <v>20</v>
      </c>
      <c r="C467">
        <v>1871657</v>
      </c>
      <c r="D467">
        <v>6</v>
      </c>
    </row>
    <row r="468" spans="1:4" x14ac:dyDescent="0.25">
      <c r="A468" s="1">
        <v>39959</v>
      </c>
      <c r="B468" t="s">
        <v>24</v>
      </c>
      <c r="C468">
        <v>1739150</v>
      </c>
      <c r="D468">
        <v>6</v>
      </c>
    </row>
    <row r="469" spans="1:4" x14ac:dyDescent="0.25">
      <c r="A469" s="1">
        <v>39961</v>
      </c>
      <c r="B469" t="s">
        <v>21</v>
      </c>
      <c r="C469">
        <v>2617007</v>
      </c>
      <c r="D469">
        <v>9</v>
      </c>
    </row>
    <row r="470" spans="1:4" x14ac:dyDescent="0.25">
      <c r="A470" s="1">
        <v>39962</v>
      </c>
      <c r="B470" t="s">
        <v>25</v>
      </c>
      <c r="C470">
        <v>3478300</v>
      </c>
      <c r="D470">
        <v>10</v>
      </c>
    </row>
    <row r="471" spans="1:4" x14ac:dyDescent="0.25">
      <c r="A471" s="1">
        <v>39963</v>
      </c>
      <c r="B471" t="s">
        <v>19</v>
      </c>
      <c r="C471">
        <v>2981400</v>
      </c>
      <c r="D471">
        <v>7</v>
      </c>
    </row>
    <row r="472" spans="1:4" x14ac:dyDescent="0.25">
      <c r="A472" s="1">
        <v>39964</v>
      </c>
      <c r="B472" t="s">
        <v>23</v>
      </c>
      <c r="C472">
        <v>1242250</v>
      </c>
      <c r="D472">
        <v>5</v>
      </c>
    </row>
    <row r="473" spans="1:4" x14ac:dyDescent="0.25">
      <c r="A473" s="1">
        <v>39965</v>
      </c>
      <c r="B473" t="s">
        <v>20</v>
      </c>
      <c r="C473">
        <v>993800</v>
      </c>
      <c r="D473">
        <v>3</v>
      </c>
    </row>
    <row r="474" spans="1:4" x14ac:dyDescent="0.25">
      <c r="A474" s="1">
        <v>39966</v>
      </c>
      <c r="B474" t="s">
        <v>24</v>
      </c>
      <c r="C474">
        <v>745350</v>
      </c>
      <c r="D474">
        <v>2</v>
      </c>
    </row>
    <row r="475" spans="1:4" x14ac:dyDescent="0.25">
      <c r="A475" s="1">
        <v>39967</v>
      </c>
      <c r="B475" t="s">
        <v>22</v>
      </c>
      <c r="C475">
        <v>993800</v>
      </c>
      <c r="D475">
        <v>3</v>
      </c>
    </row>
    <row r="476" spans="1:4" x14ac:dyDescent="0.25">
      <c r="A476" s="1">
        <v>39968</v>
      </c>
      <c r="B476" t="s">
        <v>21</v>
      </c>
      <c r="C476">
        <v>1490700</v>
      </c>
      <c r="D476">
        <v>3</v>
      </c>
    </row>
    <row r="477" spans="1:4" x14ac:dyDescent="0.25">
      <c r="A477" s="1">
        <v>39970</v>
      </c>
      <c r="B477" t="s">
        <v>19</v>
      </c>
      <c r="C477">
        <v>1242250</v>
      </c>
      <c r="D477">
        <v>4</v>
      </c>
    </row>
    <row r="478" spans="1:4" x14ac:dyDescent="0.25">
      <c r="A478" s="1">
        <v>39971</v>
      </c>
      <c r="B478" t="s">
        <v>23</v>
      </c>
      <c r="C478">
        <v>3875821</v>
      </c>
      <c r="D478">
        <v>11</v>
      </c>
    </row>
    <row r="479" spans="1:4" x14ac:dyDescent="0.25">
      <c r="A479" s="1">
        <v>39972</v>
      </c>
      <c r="B479" t="s">
        <v>20</v>
      </c>
      <c r="C479">
        <v>248450</v>
      </c>
      <c r="D479">
        <v>1</v>
      </c>
    </row>
    <row r="480" spans="1:4" x14ac:dyDescent="0.25">
      <c r="A480" s="1">
        <v>39973</v>
      </c>
      <c r="B480" t="s">
        <v>24</v>
      </c>
      <c r="C480">
        <v>1739150</v>
      </c>
      <c r="D480">
        <v>5</v>
      </c>
    </row>
    <row r="481" spans="1:4" x14ac:dyDescent="0.25">
      <c r="A481" s="1">
        <v>39974</v>
      </c>
      <c r="B481" t="s">
        <v>22</v>
      </c>
      <c r="C481">
        <v>1374757</v>
      </c>
      <c r="D481">
        <v>5</v>
      </c>
    </row>
    <row r="482" spans="1:4" x14ac:dyDescent="0.25">
      <c r="A482" s="1">
        <v>39975</v>
      </c>
      <c r="B482" t="s">
        <v>21</v>
      </c>
      <c r="C482">
        <v>629407</v>
      </c>
      <c r="D482">
        <v>2</v>
      </c>
    </row>
    <row r="483" spans="1:4" x14ac:dyDescent="0.25">
      <c r="A483" s="1">
        <v>39976</v>
      </c>
      <c r="B483" t="s">
        <v>25</v>
      </c>
      <c r="C483">
        <v>993800</v>
      </c>
      <c r="D483">
        <v>3</v>
      </c>
    </row>
    <row r="484" spans="1:4" x14ac:dyDescent="0.25">
      <c r="A484" s="1">
        <v>39977</v>
      </c>
      <c r="B484" t="s">
        <v>19</v>
      </c>
      <c r="C484">
        <v>1126307</v>
      </c>
      <c r="D484">
        <v>5</v>
      </c>
    </row>
    <row r="485" spans="1:4" x14ac:dyDescent="0.25">
      <c r="A485" s="1">
        <v>39978</v>
      </c>
      <c r="B485" t="s">
        <v>23</v>
      </c>
      <c r="C485">
        <v>3610807</v>
      </c>
      <c r="D485">
        <v>10</v>
      </c>
    </row>
    <row r="486" spans="1:4" x14ac:dyDescent="0.25">
      <c r="A486" s="1">
        <v>39979</v>
      </c>
      <c r="B486" t="s">
        <v>20</v>
      </c>
      <c r="C486">
        <v>1739150</v>
      </c>
      <c r="D486">
        <v>6</v>
      </c>
    </row>
    <row r="487" spans="1:4" x14ac:dyDescent="0.25">
      <c r="A487" s="1">
        <v>39980</v>
      </c>
      <c r="B487" t="s">
        <v>24</v>
      </c>
      <c r="C487">
        <v>1242250</v>
      </c>
      <c r="D487">
        <v>3</v>
      </c>
    </row>
    <row r="488" spans="1:4" x14ac:dyDescent="0.25">
      <c r="A488" s="1">
        <v>39981</v>
      </c>
      <c r="B488" t="s">
        <v>22</v>
      </c>
      <c r="C488">
        <v>248450</v>
      </c>
      <c r="D488">
        <v>1</v>
      </c>
    </row>
    <row r="489" spans="1:4" x14ac:dyDescent="0.25">
      <c r="A489" s="1">
        <v>39982</v>
      </c>
      <c r="B489" t="s">
        <v>21</v>
      </c>
      <c r="C489">
        <v>3362357</v>
      </c>
      <c r="D489">
        <v>8</v>
      </c>
    </row>
    <row r="490" spans="1:4" x14ac:dyDescent="0.25">
      <c r="A490" s="1">
        <v>39983</v>
      </c>
      <c r="B490" t="s">
        <v>25</v>
      </c>
      <c r="C490">
        <v>3229850</v>
      </c>
      <c r="D490">
        <v>9</v>
      </c>
    </row>
    <row r="491" spans="1:4" x14ac:dyDescent="0.25">
      <c r="A491" s="1">
        <v>39984</v>
      </c>
      <c r="B491" t="s">
        <v>19</v>
      </c>
      <c r="C491">
        <v>2484500</v>
      </c>
      <c r="D491">
        <v>6</v>
      </c>
    </row>
    <row r="492" spans="1:4" x14ac:dyDescent="0.25">
      <c r="A492" s="1">
        <v>39985</v>
      </c>
      <c r="B492" t="s">
        <v>23</v>
      </c>
      <c r="C492">
        <v>2732950</v>
      </c>
      <c r="D492">
        <v>7</v>
      </c>
    </row>
    <row r="493" spans="1:4" x14ac:dyDescent="0.25">
      <c r="A493" s="1">
        <v>39986</v>
      </c>
      <c r="B493" t="s">
        <v>20</v>
      </c>
      <c r="C493">
        <v>2981400</v>
      </c>
      <c r="D493">
        <v>7</v>
      </c>
    </row>
    <row r="494" spans="1:4" x14ac:dyDescent="0.25">
      <c r="A494" s="1">
        <v>39987</v>
      </c>
      <c r="B494" t="s">
        <v>24</v>
      </c>
      <c r="C494">
        <v>1490700</v>
      </c>
      <c r="D494">
        <v>5</v>
      </c>
    </row>
    <row r="495" spans="1:4" x14ac:dyDescent="0.25">
      <c r="A495" s="1">
        <v>39988</v>
      </c>
      <c r="B495" t="s">
        <v>22</v>
      </c>
      <c r="C495">
        <v>1739150</v>
      </c>
      <c r="D495">
        <v>4</v>
      </c>
    </row>
    <row r="496" spans="1:4" x14ac:dyDescent="0.25">
      <c r="A496" s="1">
        <v>39989</v>
      </c>
      <c r="B496" t="s">
        <v>21</v>
      </c>
      <c r="C496">
        <v>3975200</v>
      </c>
      <c r="D496">
        <v>11</v>
      </c>
    </row>
    <row r="497" spans="1:4" x14ac:dyDescent="0.25">
      <c r="A497" s="1">
        <v>39990</v>
      </c>
      <c r="B497" t="s">
        <v>25</v>
      </c>
      <c r="C497">
        <v>3478300</v>
      </c>
      <c r="D497">
        <v>13</v>
      </c>
    </row>
    <row r="498" spans="1:4" x14ac:dyDescent="0.25">
      <c r="A498" s="1">
        <v>39991</v>
      </c>
      <c r="B498" t="s">
        <v>19</v>
      </c>
      <c r="C498">
        <v>1755714</v>
      </c>
      <c r="D498">
        <v>6</v>
      </c>
    </row>
    <row r="499" spans="1:4" x14ac:dyDescent="0.25">
      <c r="A499" s="1">
        <v>39992</v>
      </c>
      <c r="B499" t="s">
        <v>23</v>
      </c>
      <c r="C499">
        <v>2732950</v>
      </c>
      <c r="D499">
        <v>7</v>
      </c>
    </row>
    <row r="500" spans="1:4" x14ac:dyDescent="0.25">
      <c r="A500" s="1">
        <v>39993</v>
      </c>
      <c r="B500" t="s">
        <v>20</v>
      </c>
      <c r="C500">
        <v>3975200</v>
      </c>
      <c r="D500">
        <v>10</v>
      </c>
    </row>
    <row r="501" spans="1:4" x14ac:dyDescent="0.25">
      <c r="A501" s="1">
        <v>39994</v>
      </c>
      <c r="B501" t="s">
        <v>24</v>
      </c>
      <c r="C501">
        <v>380957</v>
      </c>
      <c r="D501">
        <v>2</v>
      </c>
    </row>
    <row r="502" spans="1:4" x14ac:dyDescent="0.25">
      <c r="A502" s="1">
        <v>39995</v>
      </c>
      <c r="B502" t="s">
        <v>22</v>
      </c>
      <c r="C502">
        <v>993800</v>
      </c>
      <c r="D502">
        <v>4</v>
      </c>
    </row>
    <row r="503" spans="1:4" x14ac:dyDescent="0.25">
      <c r="A503" s="1">
        <v>39996</v>
      </c>
      <c r="B503" t="s">
        <v>21</v>
      </c>
      <c r="C503">
        <v>1755714</v>
      </c>
      <c r="D503">
        <v>6</v>
      </c>
    </row>
    <row r="504" spans="1:4" x14ac:dyDescent="0.25">
      <c r="A504" s="1">
        <v>39997</v>
      </c>
      <c r="B504" t="s">
        <v>25</v>
      </c>
      <c r="C504">
        <v>2004164</v>
      </c>
      <c r="D504">
        <v>7</v>
      </c>
    </row>
    <row r="505" spans="1:4" x14ac:dyDescent="0.25">
      <c r="A505" s="1">
        <v>39998</v>
      </c>
      <c r="B505" t="s">
        <v>19</v>
      </c>
      <c r="C505">
        <v>1871657</v>
      </c>
      <c r="D505">
        <v>6</v>
      </c>
    </row>
    <row r="506" spans="1:4" x14ac:dyDescent="0.25">
      <c r="A506" s="1">
        <v>39999</v>
      </c>
      <c r="B506" t="s">
        <v>23</v>
      </c>
      <c r="C506">
        <v>2236050</v>
      </c>
      <c r="D506">
        <v>7</v>
      </c>
    </row>
    <row r="507" spans="1:4" x14ac:dyDescent="0.25">
      <c r="A507" s="1">
        <v>40001</v>
      </c>
      <c r="B507" t="s">
        <v>24</v>
      </c>
      <c r="C507">
        <v>1888221</v>
      </c>
      <c r="D507">
        <v>8</v>
      </c>
    </row>
    <row r="508" spans="1:4" x14ac:dyDescent="0.25">
      <c r="A508" s="1">
        <v>40002</v>
      </c>
      <c r="B508" t="s">
        <v>22</v>
      </c>
      <c r="C508">
        <v>248450</v>
      </c>
      <c r="D508">
        <v>1</v>
      </c>
    </row>
    <row r="509" spans="1:4" x14ac:dyDescent="0.25">
      <c r="A509" s="1">
        <v>40004</v>
      </c>
      <c r="B509" t="s">
        <v>25</v>
      </c>
      <c r="C509">
        <v>496900</v>
      </c>
      <c r="D509">
        <v>2</v>
      </c>
    </row>
    <row r="510" spans="1:4" x14ac:dyDescent="0.25">
      <c r="A510" s="1">
        <v>40005</v>
      </c>
      <c r="B510" t="s">
        <v>19</v>
      </c>
      <c r="C510">
        <v>248450</v>
      </c>
      <c r="D510">
        <v>1</v>
      </c>
    </row>
    <row r="511" spans="1:4" x14ac:dyDescent="0.25">
      <c r="A511" s="1">
        <v>40006</v>
      </c>
      <c r="B511" t="s">
        <v>23</v>
      </c>
      <c r="C511">
        <v>1871657</v>
      </c>
      <c r="D511">
        <v>5</v>
      </c>
    </row>
    <row r="512" spans="1:4" x14ac:dyDescent="0.25">
      <c r="A512" s="1">
        <v>40007</v>
      </c>
      <c r="B512" t="s">
        <v>20</v>
      </c>
      <c r="C512">
        <v>1490700</v>
      </c>
      <c r="D512">
        <v>5</v>
      </c>
    </row>
    <row r="513" spans="1:4" x14ac:dyDescent="0.25">
      <c r="A513" s="1">
        <v>40009</v>
      </c>
      <c r="B513" t="s">
        <v>22</v>
      </c>
      <c r="C513">
        <v>496900</v>
      </c>
      <c r="D513">
        <v>1</v>
      </c>
    </row>
    <row r="514" spans="1:4" x14ac:dyDescent="0.25">
      <c r="A514" s="1">
        <v>40010</v>
      </c>
      <c r="B514" t="s">
        <v>21</v>
      </c>
      <c r="C514">
        <v>1242250</v>
      </c>
      <c r="D514">
        <v>4</v>
      </c>
    </row>
    <row r="515" spans="1:4" x14ac:dyDescent="0.25">
      <c r="A515" s="1">
        <v>40011</v>
      </c>
      <c r="B515" t="s">
        <v>25</v>
      </c>
      <c r="C515">
        <v>2865457</v>
      </c>
      <c r="D515">
        <v>7</v>
      </c>
    </row>
    <row r="516" spans="1:4" x14ac:dyDescent="0.25">
      <c r="A516" s="1">
        <v>40012</v>
      </c>
      <c r="B516" t="s">
        <v>19</v>
      </c>
      <c r="C516">
        <v>2236050</v>
      </c>
      <c r="D516">
        <v>7</v>
      </c>
    </row>
    <row r="517" spans="1:4" x14ac:dyDescent="0.25">
      <c r="A517" s="1">
        <v>40013</v>
      </c>
      <c r="B517" t="s">
        <v>23</v>
      </c>
      <c r="C517">
        <v>2617007</v>
      </c>
      <c r="D517">
        <v>9</v>
      </c>
    </row>
    <row r="518" spans="1:4" x14ac:dyDescent="0.25">
      <c r="A518" s="1">
        <v>40014</v>
      </c>
      <c r="B518" t="s">
        <v>20</v>
      </c>
      <c r="C518">
        <v>4107707</v>
      </c>
      <c r="D518">
        <v>10</v>
      </c>
    </row>
    <row r="519" spans="1:4" x14ac:dyDescent="0.25">
      <c r="A519" s="1">
        <v>40015</v>
      </c>
      <c r="B519" t="s">
        <v>24</v>
      </c>
      <c r="C519">
        <v>496900</v>
      </c>
      <c r="D519">
        <v>1</v>
      </c>
    </row>
    <row r="520" spans="1:4" x14ac:dyDescent="0.25">
      <c r="A520" s="1">
        <v>40016</v>
      </c>
      <c r="B520" t="s">
        <v>22</v>
      </c>
      <c r="C520">
        <v>1242250</v>
      </c>
      <c r="D520">
        <v>3</v>
      </c>
    </row>
    <row r="521" spans="1:4" x14ac:dyDescent="0.25">
      <c r="A521" s="1">
        <v>40017</v>
      </c>
      <c r="B521" t="s">
        <v>21</v>
      </c>
      <c r="C521">
        <v>1258814</v>
      </c>
      <c r="D521">
        <v>4</v>
      </c>
    </row>
    <row r="522" spans="1:4" x14ac:dyDescent="0.25">
      <c r="A522" s="1">
        <v>40018</v>
      </c>
      <c r="B522" t="s">
        <v>25</v>
      </c>
      <c r="C522">
        <v>1507264</v>
      </c>
      <c r="D522">
        <v>6</v>
      </c>
    </row>
    <row r="523" spans="1:4" x14ac:dyDescent="0.25">
      <c r="A523" s="1">
        <v>40019</v>
      </c>
      <c r="B523" t="s">
        <v>19</v>
      </c>
      <c r="C523">
        <v>2766078</v>
      </c>
      <c r="D523">
        <v>9</v>
      </c>
    </row>
    <row r="524" spans="1:4" x14ac:dyDescent="0.25">
      <c r="A524" s="1">
        <v>40020</v>
      </c>
      <c r="B524" t="s">
        <v>23</v>
      </c>
      <c r="C524">
        <v>6542517</v>
      </c>
      <c r="D524">
        <v>18</v>
      </c>
    </row>
    <row r="525" spans="1:4" x14ac:dyDescent="0.25">
      <c r="A525" s="1">
        <v>40021</v>
      </c>
      <c r="B525" t="s">
        <v>20</v>
      </c>
      <c r="C525">
        <v>2120107</v>
      </c>
      <c r="D525">
        <v>7</v>
      </c>
    </row>
    <row r="526" spans="1:4" x14ac:dyDescent="0.25">
      <c r="A526" s="1">
        <v>40022</v>
      </c>
      <c r="B526" t="s">
        <v>24</v>
      </c>
      <c r="C526">
        <v>2567317</v>
      </c>
      <c r="D526">
        <v>9</v>
      </c>
    </row>
    <row r="527" spans="1:4" x14ac:dyDescent="0.25">
      <c r="A527" s="1">
        <v>40023</v>
      </c>
      <c r="B527" t="s">
        <v>22</v>
      </c>
      <c r="C527">
        <v>2815767</v>
      </c>
      <c r="D527">
        <v>11</v>
      </c>
    </row>
    <row r="528" spans="1:4" x14ac:dyDescent="0.25">
      <c r="A528" s="1">
        <v>40024</v>
      </c>
      <c r="B528" t="s">
        <v>21</v>
      </c>
      <c r="C528">
        <v>496900</v>
      </c>
      <c r="D528">
        <v>1</v>
      </c>
    </row>
    <row r="529" spans="1:4" x14ac:dyDescent="0.25">
      <c r="A529" s="1">
        <v>40025</v>
      </c>
      <c r="B529" t="s">
        <v>25</v>
      </c>
      <c r="C529">
        <v>993800</v>
      </c>
      <c r="D529">
        <v>3</v>
      </c>
    </row>
    <row r="530" spans="1:4" x14ac:dyDescent="0.25">
      <c r="A530" s="1">
        <v>40026</v>
      </c>
      <c r="B530" t="s">
        <v>19</v>
      </c>
      <c r="C530">
        <v>132507</v>
      </c>
      <c r="D530">
        <v>1</v>
      </c>
    </row>
    <row r="531" spans="1:4" x14ac:dyDescent="0.25">
      <c r="A531" s="1">
        <v>40027</v>
      </c>
      <c r="B531" t="s">
        <v>23</v>
      </c>
      <c r="C531">
        <v>496900</v>
      </c>
      <c r="D531">
        <v>1</v>
      </c>
    </row>
    <row r="532" spans="1:4" x14ac:dyDescent="0.25">
      <c r="A532" s="1">
        <v>40028</v>
      </c>
      <c r="B532" t="s">
        <v>20</v>
      </c>
      <c r="C532">
        <v>380957</v>
      </c>
      <c r="D532">
        <v>2</v>
      </c>
    </row>
    <row r="533" spans="1:4" x14ac:dyDescent="0.25">
      <c r="A533" s="1">
        <v>40029</v>
      </c>
      <c r="B533" t="s">
        <v>24</v>
      </c>
      <c r="C533">
        <v>380957</v>
      </c>
      <c r="D533">
        <v>2</v>
      </c>
    </row>
    <row r="534" spans="1:4" x14ac:dyDescent="0.25">
      <c r="A534" s="1">
        <v>40030</v>
      </c>
      <c r="B534" t="s">
        <v>22</v>
      </c>
      <c r="C534">
        <v>645971</v>
      </c>
      <c r="D534">
        <v>4</v>
      </c>
    </row>
    <row r="535" spans="1:4" x14ac:dyDescent="0.25">
      <c r="A535" s="1">
        <v>40031</v>
      </c>
      <c r="B535" t="s">
        <v>21</v>
      </c>
      <c r="C535">
        <v>1623207</v>
      </c>
      <c r="D535">
        <v>5</v>
      </c>
    </row>
    <row r="536" spans="1:4" x14ac:dyDescent="0.25">
      <c r="A536" s="1">
        <v>40032</v>
      </c>
      <c r="B536" t="s">
        <v>25</v>
      </c>
      <c r="C536">
        <v>380957</v>
      </c>
      <c r="D536">
        <v>2</v>
      </c>
    </row>
    <row r="537" spans="1:4" x14ac:dyDescent="0.25">
      <c r="A537" s="1">
        <v>40033</v>
      </c>
      <c r="B537" t="s">
        <v>19</v>
      </c>
      <c r="C537">
        <v>2617007</v>
      </c>
      <c r="D537">
        <v>7</v>
      </c>
    </row>
    <row r="538" spans="1:4" x14ac:dyDescent="0.25">
      <c r="A538" s="1">
        <v>40034</v>
      </c>
      <c r="B538" t="s">
        <v>23</v>
      </c>
      <c r="C538">
        <v>993800</v>
      </c>
      <c r="D538">
        <v>3</v>
      </c>
    </row>
    <row r="539" spans="1:4" x14ac:dyDescent="0.25">
      <c r="A539" s="1">
        <v>40035</v>
      </c>
      <c r="B539" t="s">
        <v>20</v>
      </c>
      <c r="C539">
        <v>132507</v>
      </c>
      <c r="D539">
        <v>1</v>
      </c>
    </row>
    <row r="540" spans="1:4" x14ac:dyDescent="0.25">
      <c r="A540" s="1">
        <v>40036</v>
      </c>
      <c r="B540" t="s">
        <v>24</v>
      </c>
      <c r="C540">
        <v>132507</v>
      </c>
      <c r="D540">
        <v>1</v>
      </c>
    </row>
    <row r="541" spans="1:4" x14ac:dyDescent="0.25">
      <c r="A541" s="1">
        <v>40037</v>
      </c>
      <c r="B541" t="s">
        <v>22</v>
      </c>
      <c r="C541">
        <v>993800</v>
      </c>
      <c r="D541">
        <v>2</v>
      </c>
    </row>
    <row r="542" spans="1:4" x14ac:dyDescent="0.25">
      <c r="A542" s="1">
        <v>40038</v>
      </c>
      <c r="B542" t="s">
        <v>21</v>
      </c>
      <c r="C542">
        <v>380957</v>
      </c>
      <c r="D542">
        <v>2</v>
      </c>
    </row>
    <row r="543" spans="1:4" x14ac:dyDescent="0.25">
      <c r="A543" s="1">
        <v>40039</v>
      </c>
      <c r="B543" t="s">
        <v>25</v>
      </c>
      <c r="C543">
        <v>2236050</v>
      </c>
      <c r="D543">
        <v>5</v>
      </c>
    </row>
    <row r="544" spans="1:4" x14ac:dyDescent="0.25">
      <c r="A544" s="1">
        <v>40040</v>
      </c>
      <c r="B544" t="s">
        <v>19</v>
      </c>
      <c r="C544">
        <v>2368557</v>
      </c>
      <c r="D544">
        <v>7</v>
      </c>
    </row>
    <row r="545" spans="1:4" x14ac:dyDescent="0.25">
      <c r="A545" s="1">
        <v>40041</v>
      </c>
      <c r="B545" t="s">
        <v>23</v>
      </c>
      <c r="C545">
        <v>2749514</v>
      </c>
      <c r="D545">
        <v>8</v>
      </c>
    </row>
    <row r="546" spans="1:4" x14ac:dyDescent="0.25">
      <c r="A546" s="1">
        <v>40042</v>
      </c>
      <c r="B546" t="s">
        <v>20</v>
      </c>
      <c r="C546">
        <v>3478300</v>
      </c>
      <c r="D546">
        <v>9</v>
      </c>
    </row>
    <row r="547" spans="1:4" x14ac:dyDescent="0.25">
      <c r="A547" s="1">
        <v>40043</v>
      </c>
      <c r="B547" t="s">
        <v>24</v>
      </c>
      <c r="C547">
        <v>1374757</v>
      </c>
      <c r="D547">
        <v>6</v>
      </c>
    </row>
    <row r="548" spans="1:4" x14ac:dyDescent="0.25">
      <c r="A548" s="1">
        <v>40044</v>
      </c>
      <c r="B548" t="s">
        <v>22</v>
      </c>
      <c r="C548">
        <v>2252614</v>
      </c>
      <c r="D548">
        <v>7</v>
      </c>
    </row>
    <row r="549" spans="1:4" x14ac:dyDescent="0.25">
      <c r="A549" s="1">
        <v>40045</v>
      </c>
      <c r="B549" t="s">
        <v>21</v>
      </c>
      <c r="C549">
        <v>1242250</v>
      </c>
      <c r="D549">
        <v>3</v>
      </c>
    </row>
    <row r="550" spans="1:4" x14ac:dyDescent="0.25">
      <c r="A550" s="1">
        <v>40046</v>
      </c>
      <c r="B550" t="s">
        <v>25</v>
      </c>
      <c r="C550">
        <v>1391321</v>
      </c>
      <c r="D550">
        <v>6</v>
      </c>
    </row>
    <row r="551" spans="1:4" x14ac:dyDescent="0.25">
      <c r="A551" s="1">
        <v>40047</v>
      </c>
      <c r="B551" t="s">
        <v>19</v>
      </c>
      <c r="C551">
        <v>1490700</v>
      </c>
      <c r="D551">
        <v>4</v>
      </c>
    </row>
    <row r="552" spans="1:4" x14ac:dyDescent="0.25">
      <c r="A552" s="1">
        <v>40048</v>
      </c>
      <c r="B552" t="s">
        <v>23</v>
      </c>
      <c r="C552">
        <v>2120107</v>
      </c>
      <c r="D552">
        <v>6</v>
      </c>
    </row>
    <row r="553" spans="1:4" x14ac:dyDescent="0.25">
      <c r="A553" s="1">
        <v>40049</v>
      </c>
      <c r="B553" t="s">
        <v>20</v>
      </c>
      <c r="C553">
        <v>745350</v>
      </c>
      <c r="D553">
        <v>2</v>
      </c>
    </row>
    <row r="554" spans="1:4" x14ac:dyDescent="0.25">
      <c r="A554" s="1">
        <v>40050</v>
      </c>
      <c r="B554" t="s">
        <v>24</v>
      </c>
      <c r="C554">
        <v>496900</v>
      </c>
      <c r="D554">
        <v>1</v>
      </c>
    </row>
    <row r="555" spans="1:4" x14ac:dyDescent="0.25">
      <c r="A555" s="1">
        <v>40051</v>
      </c>
      <c r="B555" t="s">
        <v>22</v>
      </c>
      <c r="C555">
        <v>1739150</v>
      </c>
      <c r="D555">
        <v>5</v>
      </c>
    </row>
    <row r="556" spans="1:4" x14ac:dyDescent="0.25">
      <c r="A556" s="1">
        <v>40053</v>
      </c>
      <c r="B556" t="s">
        <v>25</v>
      </c>
      <c r="C556">
        <v>248450</v>
      </c>
      <c r="D556">
        <v>1</v>
      </c>
    </row>
    <row r="557" spans="1:4" x14ac:dyDescent="0.25">
      <c r="A557" s="1">
        <v>40054</v>
      </c>
      <c r="B557" t="s">
        <v>19</v>
      </c>
      <c r="C557">
        <v>993800</v>
      </c>
      <c r="D557">
        <v>2</v>
      </c>
    </row>
    <row r="558" spans="1:4" x14ac:dyDescent="0.25">
      <c r="A558" s="1">
        <v>40055</v>
      </c>
      <c r="B558" t="s">
        <v>23</v>
      </c>
      <c r="C558">
        <v>1739150</v>
      </c>
      <c r="D558">
        <v>5</v>
      </c>
    </row>
    <row r="559" spans="1:4" x14ac:dyDescent="0.25">
      <c r="A559" s="1">
        <v>40056</v>
      </c>
      <c r="B559" t="s">
        <v>20</v>
      </c>
      <c r="C559">
        <v>877857</v>
      </c>
      <c r="D559">
        <v>3</v>
      </c>
    </row>
    <row r="560" spans="1:4" x14ac:dyDescent="0.25">
      <c r="A560" s="1">
        <v>40057</v>
      </c>
      <c r="B560" t="s">
        <v>24</v>
      </c>
      <c r="C560">
        <v>1242250</v>
      </c>
      <c r="D560">
        <v>3</v>
      </c>
    </row>
    <row r="561" spans="1:4" x14ac:dyDescent="0.25">
      <c r="A561" s="1">
        <v>40058</v>
      </c>
      <c r="B561" t="s">
        <v>22</v>
      </c>
      <c r="C561">
        <v>1242250</v>
      </c>
      <c r="D561">
        <v>3</v>
      </c>
    </row>
    <row r="562" spans="1:4" x14ac:dyDescent="0.25">
      <c r="A562" s="1">
        <v>40059</v>
      </c>
      <c r="B562" t="s">
        <v>21</v>
      </c>
      <c r="C562">
        <v>2981400</v>
      </c>
      <c r="D562">
        <v>7</v>
      </c>
    </row>
    <row r="563" spans="1:4" x14ac:dyDescent="0.25">
      <c r="A563" s="1">
        <v>40060</v>
      </c>
      <c r="B563" t="s">
        <v>25</v>
      </c>
      <c r="C563">
        <v>1987600</v>
      </c>
      <c r="D563">
        <v>4</v>
      </c>
    </row>
    <row r="564" spans="1:4" x14ac:dyDescent="0.25">
      <c r="A564" s="1">
        <v>40061</v>
      </c>
      <c r="B564" t="s">
        <v>19</v>
      </c>
      <c r="C564">
        <v>629407</v>
      </c>
      <c r="D564">
        <v>3</v>
      </c>
    </row>
    <row r="565" spans="1:4" x14ac:dyDescent="0.25">
      <c r="A565" s="1">
        <v>40062</v>
      </c>
      <c r="B565" t="s">
        <v>23</v>
      </c>
      <c r="C565">
        <v>2368557</v>
      </c>
      <c r="D565">
        <v>6</v>
      </c>
    </row>
    <row r="566" spans="1:4" x14ac:dyDescent="0.25">
      <c r="A566" s="1">
        <v>40063</v>
      </c>
      <c r="B566" t="s">
        <v>20</v>
      </c>
      <c r="C566">
        <v>1490700</v>
      </c>
      <c r="D566">
        <v>6</v>
      </c>
    </row>
    <row r="567" spans="1:4" x14ac:dyDescent="0.25">
      <c r="A567" s="1">
        <v>40064</v>
      </c>
      <c r="B567" t="s">
        <v>24</v>
      </c>
      <c r="C567">
        <v>877857</v>
      </c>
      <c r="D567">
        <v>4</v>
      </c>
    </row>
    <row r="568" spans="1:4" x14ac:dyDescent="0.25">
      <c r="A568" s="1">
        <v>40065</v>
      </c>
      <c r="B568" t="s">
        <v>22</v>
      </c>
      <c r="C568">
        <v>1242250</v>
      </c>
      <c r="D568">
        <v>4</v>
      </c>
    </row>
    <row r="569" spans="1:4" x14ac:dyDescent="0.25">
      <c r="A569" s="1">
        <v>40066</v>
      </c>
      <c r="B569" t="s">
        <v>21</v>
      </c>
      <c r="C569">
        <v>745350</v>
      </c>
      <c r="D569">
        <v>3</v>
      </c>
    </row>
    <row r="570" spans="1:4" x14ac:dyDescent="0.25">
      <c r="A570" s="1">
        <v>40067</v>
      </c>
      <c r="B570" t="s">
        <v>25</v>
      </c>
      <c r="C570">
        <v>2236050</v>
      </c>
      <c r="D570">
        <v>5</v>
      </c>
    </row>
    <row r="571" spans="1:4" x14ac:dyDescent="0.25">
      <c r="A571" s="1">
        <v>40068</v>
      </c>
      <c r="B571" t="s">
        <v>19</v>
      </c>
      <c r="C571">
        <v>1490700</v>
      </c>
      <c r="D571">
        <v>5</v>
      </c>
    </row>
    <row r="572" spans="1:4" x14ac:dyDescent="0.25">
      <c r="A572" s="1">
        <v>40069</v>
      </c>
      <c r="B572" t="s">
        <v>23</v>
      </c>
      <c r="C572">
        <v>2484500</v>
      </c>
      <c r="D572">
        <v>7</v>
      </c>
    </row>
    <row r="573" spans="1:4" x14ac:dyDescent="0.25">
      <c r="A573" s="1">
        <v>40070</v>
      </c>
      <c r="B573" t="s">
        <v>20</v>
      </c>
      <c r="C573">
        <v>1507264</v>
      </c>
      <c r="D573">
        <v>6</v>
      </c>
    </row>
    <row r="574" spans="1:4" x14ac:dyDescent="0.25">
      <c r="A574" s="1">
        <v>40071</v>
      </c>
      <c r="B574" t="s">
        <v>24</v>
      </c>
      <c r="C574">
        <v>745350</v>
      </c>
      <c r="D574">
        <v>2</v>
      </c>
    </row>
    <row r="575" spans="1:4" x14ac:dyDescent="0.25">
      <c r="A575" s="1">
        <v>40072</v>
      </c>
      <c r="B575" t="s">
        <v>22</v>
      </c>
      <c r="C575">
        <v>1126307</v>
      </c>
      <c r="D575">
        <v>4</v>
      </c>
    </row>
    <row r="576" spans="1:4" x14ac:dyDescent="0.25">
      <c r="A576" s="1">
        <v>40073</v>
      </c>
      <c r="B576" t="s">
        <v>21</v>
      </c>
      <c r="C576">
        <v>1490700</v>
      </c>
      <c r="D576">
        <v>4</v>
      </c>
    </row>
    <row r="577" spans="1:4" x14ac:dyDescent="0.25">
      <c r="A577" s="1">
        <v>40074</v>
      </c>
      <c r="B577" t="s">
        <v>25</v>
      </c>
      <c r="C577">
        <v>2617007</v>
      </c>
      <c r="D577">
        <v>8</v>
      </c>
    </row>
    <row r="578" spans="1:4" x14ac:dyDescent="0.25">
      <c r="A578" s="1">
        <v>40075</v>
      </c>
      <c r="B578" t="s">
        <v>19</v>
      </c>
      <c r="C578">
        <v>3991764</v>
      </c>
      <c r="D578">
        <v>11</v>
      </c>
    </row>
    <row r="579" spans="1:4" x14ac:dyDescent="0.25">
      <c r="A579" s="1">
        <v>40076</v>
      </c>
      <c r="B579" t="s">
        <v>23</v>
      </c>
      <c r="C579">
        <v>7354121</v>
      </c>
      <c r="D579">
        <v>20</v>
      </c>
    </row>
    <row r="580" spans="1:4" x14ac:dyDescent="0.25">
      <c r="A580" s="1">
        <v>40077</v>
      </c>
      <c r="B580" t="s">
        <v>20</v>
      </c>
      <c r="C580">
        <v>2981400</v>
      </c>
      <c r="D580">
        <v>11</v>
      </c>
    </row>
    <row r="581" spans="1:4" x14ac:dyDescent="0.25">
      <c r="A581" s="1">
        <v>40078</v>
      </c>
      <c r="B581" t="s">
        <v>24</v>
      </c>
      <c r="C581">
        <v>4720550</v>
      </c>
      <c r="D581">
        <v>12</v>
      </c>
    </row>
    <row r="582" spans="1:4" x14ac:dyDescent="0.25">
      <c r="A582" s="1">
        <v>40079</v>
      </c>
      <c r="B582" t="s">
        <v>22</v>
      </c>
      <c r="C582">
        <v>2236050</v>
      </c>
      <c r="D582">
        <v>6</v>
      </c>
    </row>
    <row r="583" spans="1:4" x14ac:dyDescent="0.25">
      <c r="A583" s="1">
        <v>40080</v>
      </c>
      <c r="B583" t="s">
        <v>21</v>
      </c>
      <c r="C583">
        <v>1871657</v>
      </c>
      <c r="D583">
        <v>6</v>
      </c>
    </row>
    <row r="584" spans="1:4" x14ac:dyDescent="0.25">
      <c r="A584" s="1">
        <v>40081</v>
      </c>
      <c r="B584" t="s">
        <v>25</v>
      </c>
      <c r="C584">
        <v>3246414</v>
      </c>
      <c r="D584">
        <v>11</v>
      </c>
    </row>
    <row r="585" spans="1:4" x14ac:dyDescent="0.25">
      <c r="A585" s="1">
        <v>40082</v>
      </c>
      <c r="B585" t="s">
        <v>19</v>
      </c>
      <c r="C585">
        <v>4853057</v>
      </c>
      <c r="D585">
        <v>15</v>
      </c>
    </row>
    <row r="586" spans="1:4" x14ac:dyDescent="0.25">
      <c r="A586" s="1">
        <v>40083</v>
      </c>
      <c r="B586" t="s">
        <v>23</v>
      </c>
      <c r="C586">
        <v>513464</v>
      </c>
      <c r="D586">
        <v>3</v>
      </c>
    </row>
    <row r="587" spans="1:4" x14ac:dyDescent="0.25">
      <c r="A587" s="1">
        <v>40084</v>
      </c>
      <c r="B587" t="s">
        <v>20</v>
      </c>
      <c r="C587">
        <v>877857</v>
      </c>
      <c r="D587">
        <v>4</v>
      </c>
    </row>
    <row r="588" spans="1:4" x14ac:dyDescent="0.25">
      <c r="A588" s="1">
        <v>40085</v>
      </c>
      <c r="B588" t="s">
        <v>24</v>
      </c>
      <c r="C588">
        <v>1987600</v>
      </c>
      <c r="D588">
        <v>6</v>
      </c>
    </row>
    <row r="589" spans="1:4" x14ac:dyDescent="0.25">
      <c r="A589" s="1">
        <v>40086</v>
      </c>
      <c r="B589" t="s">
        <v>22</v>
      </c>
      <c r="C589">
        <v>2120107</v>
      </c>
      <c r="D589">
        <v>8</v>
      </c>
    </row>
    <row r="590" spans="1:4" x14ac:dyDescent="0.25">
      <c r="A590" s="1">
        <v>40087</v>
      </c>
      <c r="B590" t="s">
        <v>21</v>
      </c>
      <c r="C590">
        <v>2236050</v>
      </c>
      <c r="D590">
        <v>7</v>
      </c>
    </row>
    <row r="591" spans="1:4" x14ac:dyDescent="0.25">
      <c r="A591" s="1">
        <v>40088</v>
      </c>
      <c r="B591" t="s">
        <v>25</v>
      </c>
      <c r="C591">
        <v>2865457</v>
      </c>
      <c r="D591">
        <v>8</v>
      </c>
    </row>
    <row r="592" spans="1:4" x14ac:dyDescent="0.25">
      <c r="A592" s="1">
        <v>40089</v>
      </c>
      <c r="B592" t="s">
        <v>19</v>
      </c>
      <c r="C592">
        <v>4240214</v>
      </c>
      <c r="D592">
        <v>12</v>
      </c>
    </row>
    <row r="593" spans="1:4" x14ac:dyDescent="0.25">
      <c r="A593" s="1">
        <v>40090</v>
      </c>
      <c r="B593" t="s">
        <v>23</v>
      </c>
      <c r="C593">
        <v>3229850</v>
      </c>
      <c r="D593">
        <v>8</v>
      </c>
    </row>
    <row r="594" spans="1:4" x14ac:dyDescent="0.25">
      <c r="A594" s="1">
        <v>40091</v>
      </c>
      <c r="B594" t="s">
        <v>20</v>
      </c>
      <c r="C594">
        <v>4604607</v>
      </c>
      <c r="D594">
        <v>12</v>
      </c>
    </row>
    <row r="595" spans="1:4" x14ac:dyDescent="0.25">
      <c r="A595" s="1">
        <v>40092</v>
      </c>
      <c r="B595" t="s">
        <v>24</v>
      </c>
      <c r="C595">
        <v>2633571</v>
      </c>
      <c r="D595">
        <v>9</v>
      </c>
    </row>
    <row r="596" spans="1:4" x14ac:dyDescent="0.25">
      <c r="A596" s="1">
        <v>40093</v>
      </c>
      <c r="B596" t="s">
        <v>22</v>
      </c>
      <c r="C596">
        <v>1126307</v>
      </c>
      <c r="D596">
        <v>3</v>
      </c>
    </row>
    <row r="597" spans="1:4" x14ac:dyDescent="0.25">
      <c r="A597" s="1">
        <v>40094</v>
      </c>
      <c r="B597" t="s">
        <v>21</v>
      </c>
      <c r="C597">
        <v>993800</v>
      </c>
      <c r="D597">
        <v>2</v>
      </c>
    </row>
    <row r="598" spans="1:4" x14ac:dyDescent="0.25">
      <c r="A598" s="1">
        <v>40095</v>
      </c>
      <c r="B598" t="s">
        <v>25</v>
      </c>
      <c r="C598">
        <v>2385121</v>
      </c>
      <c r="D598">
        <v>9</v>
      </c>
    </row>
    <row r="599" spans="1:4" x14ac:dyDescent="0.25">
      <c r="A599" s="1">
        <v>40096</v>
      </c>
      <c r="B599" t="s">
        <v>19</v>
      </c>
      <c r="C599">
        <v>4107707</v>
      </c>
      <c r="D599">
        <v>11</v>
      </c>
    </row>
    <row r="600" spans="1:4" x14ac:dyDescent="0.25">
      <c r="A600" s="1">
        <v>40097</v>
      </c>
      <c r="B600" t="s">
        <v>23</v>
      </c>
      <c r="C600">
        <v>5118071</v>
      </c>
      <c r="D600">
        <v>15</v>
      </c>
    </row>
    <row r="601" spans="1:4" x14ac:dyDescent="0.25">
      <c r="A601" s="1">
        <v>40098</v>
      </c>
      <c r="B601" t="s">
        <v>20</v>
      </c>
      <c r="C601">
        <v>6608771</v>
      </c>
      <c r="D601">
        <v>19</v>
      </c>
    </row>
    <row r="602" spans="1:4" x14ac:dyDescent="0.25">
      <c r="A602" s="1">
        <v>40099</v>
      </c>
      <c r="B602" t="s">
        <v>24</v>
      </c>
      <c r="C602">
        <v>1507264</v>
      </c>
      <c r="D602">
        <v>7</v>
      </c>
    </row>
    <row r="603" spans="1:4" x14ac:dyDescent="0.25">
      <c r="A603" s="1">
        <v>40100</v>
      </c>
      <c r="B603" t="s">
        <v>22</v>
      </c>
      <c r="C603">
        <v>1242250</v>
      </c>
      <c r="D603">
        <v>4</v>
      </c>
    </row>
    <row r="604" spans="1:4" x14ac:dyDescent="0.25">
      <c r="A604" s="1">
        <v>40101</v>
      </c>
      <c r="B604" t="s">
        <v>21</v>
      </c>
      <c r="C604">
        <v>2368557</v>
      </c>
      <c r="D604">
        <v>8</v>
      </c>
    </row>
    <row r="605" spans="1:4" x14ac:dyDescent="0.25">
      <c r="A605" s="1">
        <v>40102</v>
      </c>
      <c r="B605" t="s">
        <v>25</v>
      </c>
      <c r="C605">
        <v>380957</v>
      </c>
      <c r="D605">
        <v>2</v>
      </c>
    </row>
    <row r="606" spans="1:4" x14ac:dyDescent="0.25">
      <c r="A606" s="1">
        <v>40103</v>
      </c>
      <c r="B606" t="s">
        <v>19</v>
      </c>
      <c r="C606">
        <v>2236050</v>
      </c>
      <c r="D606">
        <v>6</v>
      </c>
    </row>
    <row r="607" spans="1:4" x14ac:dyDescent="0.25">
      <c r="A607" s="1">
        <v>40104</v>
      </c>
      <c r="B607" t="s">
        <v>23</v>
      </c>
      <c r="C607">
        <v>9573607</v>
      </c>
      <c r="D607">
        <v>23</v>
      </c>
    </row>
    <row r="608" spans="1:4" x14ac:dyDescent="0.25">
      <c r="A608" s="1">
        <v>40105</v>
      </c>
      <c r="B608" t="s">
        <v>20</v>
      </c>
      <c r="C608">
        <v>1623207</v>
      </c>
      <c r="D608">
        <v>4</v>
      </c>
    </row>
    <row r="609" spans="1:4" x14ac:dyDescent="0.25">
      <c r="A609" s="1">
        <v>40106</v>
      </c>
      <c r="B609" t="s">
        <v>24</v>
      </c>
      <c r="C609">
        <v>496900</v>
      </c>
      <c r="D609">
        <v>2</v>
      </c>
    </row>
    <row r="610" spans="1:4" x14ac:dyDescent="0.25">
      <c r="A610" s="1">
        <v>40107</v>
      </c>
      <c r="B610" t="s">
        <v>22</v>
      </c>
      <c r="C610">
        <v>993800</v>
      </c>
      <c r="D610">
        <v>3</v>
      </c>
    </row>
    <row r="611" spans="1:4" x14ac:dyDescent="0.25">
      <c r="A611" s="1">
        <v>40108</v>
      </c>
      <c r="B611" t="s">
        <v>21</v>
      </c>
      <c r="C611">
        <v>993800</v>
      </c>
      <c r="D611">
        <v>3</v>
      </c>
    </row>
    <row r="612" spans="1:4" x14ac:dyDescent="0.25">
      <c r="A612" s="1">
        <v>40109</v>
      </c>
      <c r="B612" t="s">
        <v>25</v>
      </c>
      <c r="C612">
        <v>1490700</v>
      </c>
      <c r="D612">
        <v>5</v>
      </c>
    </row>
    <row r="613" spans="1:4" x14ac:dyDescent="0.25">
      <c r="A613" s="1">
        <v>40110</v>
      </c>
      <c r="B613" t="s">
        <v>19</v>
      </c>
      <c r="C613">
        <v>3395485</v>
      </c>
      <c r="D613">
        <v>14</v>
      </c>
    </row>
    <row r="614" spans="1:4" x14ac:dyDescent="0.25">
      <c r="A614" s="1">
        <v>40111</v>
      </c>
      <c r="B614" t="s">
        <v>23</v>
      </c>
      <c r="C614">
        <v>1623207</v>
      </c>
      <c r="D614">
        <v>5</v>
      </c>
    </row>
    <row r="615" spans="1:4" x14ac:dyDescent="0.25">
      <c r="A615" s="1">
        <v>40112</v>
      </c>
      <c r="B615" t="s">
        <v>20</v>
      </c>
      <c r="C615">
        <v>993800</v>
      </c>
      <c r="D615">
        <v>2</v>
      </c>
    </row>
    <row r="616" spans="1:4" x14ac:dyDescent="0.25">
      <c r="A616" s="1">
        <v>40113</v>
      </c>
      <c r="B616" t="s">
        <v>24</v>
      </c>
      <c r="C616">
        <v>2732950</v>
      </c>
      <c r="D616">
        <v>8</v>
      </c>
    </row>
    <row r="617" spans="1:4" x14ac:dyDescent="0.25">
      <c r="A617" s="1">
        <v>40114</v>
      </c>
      <c r="B617" t="s">
        <v>22</v>
      </c>
      <c r="C617">
        <v>1871657</v>
      </c>
      <c r="D617">
        <v>6</v>
      </c>
    </row>
    <row r="618" spans="1:4" x14ac:dyDescent="0.25">
      <c r="A618" s="1">
        <v>40115</v>
      </c>
      <c r="B618" t="s">
        <v>21</v>
      </c>
      <c r="C618">
        <v>3229850</v>
      </c>
      <c r="D618">
        <v>8</v>
      </c>
    </row>
    <row r="619" spans="1:4" x14ac:dyDescent="0.25">
      <c r="A619" s="1">
        <v>40116</v>
      </c>
      <c r="B619" t="s">
        <v>25</v>
      </c>
      <c r="C619">
        <v>1507264</v>
      </c>
      <c r="D619">
        <v>5</v>
      </c>
    </row>
    <row r="620" spans="1:4" x14ac:dyDescent="0.25">
      <c r="A620" s="1">
        <v>40117</v>
      </c>
      <c r="B620" t="s">
        <v>19</v>
      </c>
      <c r="C620">
        <v>4356157</v>
      </c>
      <c r="D620">
        <v>12</v>
      </c>
    </row>
    <row r="621" spans="1:4" x14ac:dyDescent="0.25">
      <c r="A621" s="1">
        <v>40118</v>
      </c>
      <c r="B621" t="s">
        <v>23</v>
      </c>
      <c r="C621">
        <v>2865457</v>
      </c>
      <c r="D621">
        <v>8</v>
      </c>
    </row>
    <row r="622" spans="1:4" x14ac:dyDescent="0.25">
      <c r="A622" s="1">
        <v>40119</v>
      </c>
      <c r="B622" t="s">
        <v>20</v>
      </c>
      <c r="C622">
        <v>4604607</v>
      </c>
      <c r="D622">
        <v>12</v>
      </c>
    </row>
    <row r="623" spans="1:4" x14ac:dyDescent="0.25">
      <c r="A623" s="1">
        <v>40120</v>
      </c>
      <c r="B623" t="s">
        <v>24</v>
      </c>
      <c r="C623">
        <v>132507</v>
      </c>
      <c r="D623">
        <v>1</v>
      </c>
    </row>
    <row r="624" spans="1:4" x14ac:dyDescent="0.25">
      <c r="A624" s="1">
        <v>40121</v>
      </c>
      <c r="B624" t="s">
        <v>22</v>
      </c>
      <c r="C624">
        <v>1126307</v>
      </c>
      <c r="D624">
        <v>4</v>
      </c>
    </row>
    <row r="625" spans="1:4" x14ac:dyDescent="0.25">
      <c r="A625" s="1">
        <v>40122</v>
      </c>
      <c r="B625" t="s">
        <v>21</v>
      </c>
      <c r="C625">
        <v>629407</v>
      </c>
      <c r="D625">
        <v>3</v>
      </c>
    </row>
    <row r="626" spans="1:4" x14ac:dyDescent="0.25">
      <c r="A626" s="1">
        <v>40123</v>
      </c>
      <c r="B626" t="s">
        <v>25</v>
      </c>
      <c r="C626">
        <v>2766078</v>
      </c>
      <c r="D626">
        <v>10</v>
      </c>
    </row>
    <row r="627" spans="1:4" x14ac:dyDescent="0.25">
      <c r="A627" s="1">
        <v>40124</v>
      </c>
      <c r="B627" t="s">
        <v>19</v>
      </c>
      <c r="C627">
        <v>1242250</v>
      </c>
      <c r="D627">
        <v>3</v>
      </c>
    </row>
    <row r="628" spans="1:4" x14ac:dyDescent="0.25">
      <c r="A628" s="1">
        <v>40125</v>
      </c>
      <c r="B628" t="s">
        <v>23</v>
      </c>
      <c r="C628">
        <v>877857</v>
      </c>
      <c r="D628">
        <v>4</v>
      </c>
    </row>
    <row r="629" spans="1:4" x14ac:dyDescent="0.25">
      <c r="A629" s="1">
        <v>40126</v>
      </c>
      <c r="B629" t="s">
        <v>20</v>
      </c>
      <c r="C629">
        <v>248450</v>
      </c>
      <c r="D629">
        <v>1</v>
      </c>
    </row>
    <row r="630" spans="1:4" x14ac:dyDescent="0.25">
      <c r="A630" s="1">
        <v>40127</v>
      </c>
      <c r="B630" t="s">
        <v>24</v>
      </c>
      <c r="C630">
        <v>745350</v>
      </c>
      <c r="D630">
        <v>2</v>
      </c>
    </row>
    <row r="631" spans="1:4" x14ac:dyDescent="0.25">
      <c r="A631" s="1">
        <v>40131</v>
      </c>
      <c r="B631" t="s">
        <v>19</v>
      </c>
      <c r="C631">
        <v>132507</v>
      </c>
      <c r="D631">
        <v>1</v>
      </c>
    </row>
    <row r="632" spans="1:4" x14ac:dyDescent="0.25">
      <c r="A632" s="1">
        <v>40137</v>
      </c>
      <c r="B632" t="s">
        <v>25</v>
      </c>
      <c r="C632">
        <v>496900</v>
      </c>
      <c r="D632">
        <v>1</v>
      </c>
    </row>
    <row r="633" spans="1:4" x14ac:dyDescent="0.25">
      <c r="A633" s="1">
        <v>40143</v>
      </c>
      <c r="B633" t="s">
        <v>21</v>
      </c>
      <c r="C633">
        <v>496900</v>
      </c>
      <c r="D633">
        <v>2</v>
      </c>
    </row>
    <row r="634" spans="1:4" x14ac:dyDescent="0.25">
      <c r="A634" s="1">
        <v>40144</v>
      </c>
      <c r="B634" t="s">
        <v>25</v>
      </c>
      <c r="C634">
        <v>248450</v>
      </c>
      <c r="D634">
        <v>1</v>
      </c>
    </row>
    <row r="635" spans="1:4" x14ac:dyDescent="0.25">
      <c r="A635" s="1">
        <v>40146</v>
      </c>
      <c r="B635" t="s">
        <v>23</v>
      </c>
      <c r="C635">
        <v>1126307</v>
      </c>
      <c r="D635">
        <v>5</v>
      </c>
    </row>
    <row r="636" spans="1:4" x14ac:dyDescent="0.25">
      <c r="A636" s="1">
        <v>40152</v>
      </c>
      <c r="B636" t="s">
        <v>19</v>
      </c>
      <c r="C636">
        <v>496900</v>
      </c>
      <c r="D636">
        <v>1</v>
      </c>
    </row>
    <row r="637" spans="1:4" x14ac:dyDescent="0.25">
      <c r="A637" s="1">
        <v>40153</v>
      </c>
      <c r="B637" t="s">
        <v>23</v>
      </c>
      <c r="C637">
        <v>496900</v>
      </c>
      <c r="D637">
        <v>1</v>
      </c>
    </row>
    <row r="638" spans="1:4" x14ac:dyDescent="0.25">
      <c r="A638" s="1">
        <v>40154</v>
      </c>
      <c r="B638" t="s">
        <v>20</v>
      </c>
      <c r="C638">
        <v>3229850</v>
      </c>
      <c r="D638">
        <v>7</v>
      </c>
    </row>
    <row r="639" spans="1:4" x14ac:dyDescent="0.25">
      <c r="A639" s="1">
        <v>40155</v>
      </c>
      <c r="B639" t="s">
        <v>24</v>
      </c>
      <c r="C639">
        <v>1490700</v>
      </c>
      <c r="D639">
        <v>4</v>
      </c>
    </row>
    <row r="640" spans="1:4" x14ac:dyDescent="0.25">
      <c r="A640" s="1">
        <v>40156</v>
      </c>
      <c r="B640" t="s">
        <v>22</v>
      </c>
      <c r="C640">
        <v>248450</v>
      </c>
      <c r="D640">
        <v>1</v>
      </c>
    </row>
    <row r="641" spans="1:4" x14ac:dyDescent="0.25">
      <c r="A641" s="1">
        <v>40157</v>
      </c>
      <c r="B641" t="s">
        <v>21</v>
      </c>
      <c r="C641">
        <v>248450</v>
      </c>
      <c r="D641">
        <v>1</v>
      </c>
    </row>
    <row r="642" spans="1:4" x14ac:dyDescent="0.25">
      <c r="A642" s="1">
        <v>40159</v>
      </c>
      <c r="B642" t="s">
        <v>19</v>
      </c>
      <c r="C642">
        <v>496900</v>
      </c>
      <c r="D642">
        <v>2</v>
      </c>
    </row>
    <row r="643" spans="1:4" x14ac:dyDescent="0.25">
      <c r="A643" s="1">
        <v>40161</v>
      </c>
      <c r="B643" t="s">
        <v>20</v>
      </c>
      <c r="C643">
        <v>248450</v>
      </c>
      <c r="D643">
        <v>1</v>
      </c>
    </row>
    <row r="644" spans="1:4" x14ac:dyDescent="0.25">
      <c r="A644" s="1">
        <v>40163</v>
      </c>
      <c r="B644" t="s">
        <v>22</v>
      </c>
      <c r="C644">
        <v>248450</v>
      </c>
      <c r="D644">
        <v>1</v>
      </c>
    </row>
    <row r="645" spans="1:4" x14ac:dyDescent="0.25">
      <c r="A645" s="1">
        <v>40164</v>
      </c>
      <c r="B645" t="s">
        <v>21</v>
      </c>
      <c r="C645">
        <v>993800</v>
      </c>
      <c r="D645">
        <v>4</v>
      </c>
    </row>
    <row r="646" spans="1:4" x14ac:dyDescent="0.25">
      <c r="A646" s="1">
        <v>40165</v>
      </c>
      <c r="B646" t="s">
        <v>25</v>
      </c>
      <c r="C646">
        <v>496900</v>
      </c>
      <c r="D646">
        <v>1</v>
      </c>
    </row>
    <row r="647" spans="1:4" x14ac:dyDescent="0.25">
      <c r="A647" s="1">
        <v>40166</v>
      </c>
      <c r="B647" t="s">
        <v>19</v>
      </c>
      <c r="C647">
        <v>1490700</v>
      </c>
      <c r="D647">
        <v>3</v>
      </c>
    </row>
    <row r="648" spans="1:4" x14ac:dyDescent="0.25">
      <c r="A648" s="1">
        <v>40167</v>
      </c>
      <c r="B648" t="s">
        <v>23</v>
      </c>
      <c r="C648">
        <v>1242250</v>
      </c>
      <c r="D648">
        <v>3</v>
      </c>
    </row>
    <row r="649" spans="1:4" x14ac:dyDescent="0.25">
      <c r="A649" s="1">
        <v>40169</v>
      </c>
      <c r="B649" t="s">
        <v>24</v>
      </c>
      <c r="C649">
        <v>1987600</v>
      </c>
      <c r="D649">
        <v>5</v>
      </c>
    </row>
    <row r="650" spans="1:4" x14ac:dyDescent="0.25">
      <c r="A650" s="1">
        <v>40170</v>
      </c>
      <c r="B650" t="s">
        <v>22</v>
      </c>
      <c r="C650">
        <v>248450</v>
      </c>
      <c r="D650">
        <v>1</v>
      </c>
    </row>
    <row r="651" spans="1:4" x14ac:dyDescent="0.25">
      <c r="A651" s="1">
        <v>40171</v>
      </c>
      <c r="B651" t="s">
        <v>21</v>
      </c>
      <c r="C651">
        <v>496900</v>
      </c>
      <c r="D651">
        <v>1</v>
      </c>
    </row>
    <row r="652" spans="1:4" x14ac:dyDescent="0.25">
      <c r="A652" s="1">
        <v>40175</v>
      </c>
      <c r="B652" t="s">
        <v>20</v>
      </c>
      <c r="C652">
        <v>1126307</v>
      </c>
      <c r="D652">
        <v>3</v>
      </c>
    </row>
    <row r="653" spans="1:4" x14ac:dyDescent="0.25">
      <c r="A653" s="1">
        <v>40176</v>
      </c>
      <c r="B653" t="s">
        <v>24</v>
      </c>
      <c r="C653">
        <v>248450</v>
      </c>
      <c r="D653">
        <v>1</v>
      </c>
    </row>
    <row r="654" spans="1:4" x14ac:dyDescent="0.25">
      <c r="A654" s="1">
        <v>40177</v>
      </c>
      <c r="B654" t="s">
        <v>22</v>
      </c>
      <c r="C654">
        <v>496900</v>
      </c>
      <c r="D654">
        <v>1</v>
      </c>
    </row>
    <row r="655" spans="1:4" x14ac:dyDescent="0.25">
      <c r="A655" s="1">
        <v>40180</v>
      </c>
      <c r="B655" t="s">
        <v>19</v>
      </c>
      <c r="C655">
        <v>1424833</v>
      </c>
      <c r="D655">
        <v>5</v>
      </c>
    </row>
    <row r="656" spans="1:4" x14ac:dyDescent="0.25">
      <c r="A656" s="1">
        <v>40182</v>
      </c>
      <c r="B656" t="s">
        <v>20</v>
      </c>
      <c r="C656">
        <v>515000</v>
      </c>
      <c r="D656">
        <v>1</v>
      </c>
    </row>
    <row r="657" spans="1:4" x14ac:dyDescent="0.25">
      <c r="A657" s="1">
        <v>40183</v>
      </c>
      <c r="B657" t="s">
        <v>24</v>
      </c>
      <c r="C657">
        <v>772500</v>
      </c>
      <c r="D657">
        <v>2</v>
      </c>
    </row>
    <row r="658" spans="1:4" x14ac:dyDescent="0.25">
      <c r="A658" s="1">
        <v>40184</v>
      </c>
      <c r="B658" t="s">
        <v>22</v>
      </c>
      <c r="C658">
        <v>1167333</v>
      </c>
      <c r="D658">
        <v>4</v>
      </c>
    </row>
    <row r="659" spans="1:4" x14ac:dyDescent="0.25">
      <c r="A659" s="1">
        <v>40185</v>
      </c>
      <c r="B659" t="s">
        <v>21</v>
      </c>
      <c r="C659">
        <v>1562166</v>
      </c>
      <c r="D659">
        <v>6</v>
      </c>
    </row>
    <row r="660" spans="1:4" x14ac:dyDescent="0.25">
      <c r="A660" s="1">
        <v>40186</v>
      </c>
      <c r="B660" t="s">
        <v>25</v>
      </c>
      <c r="C660">
        <v>1802500</v>
      </c>
      <c r="D660">
        <v>4</v>
      </c>
    </row>
    <row r="661" spans="1:4" x14ac:dyDescent="0.25">
      <c r="A661" s="1">
        <v>40187</v>
      </c>
      <c r="B661" t="s">
        <v>19</v>
      </c>
      <c r="C661">
        <v>515000</v>
      </c>
      <c r="D661">
        <v>2</v>
      </c>
    </row>
    <row r="662" spans="1:4" x14ac:dyDescent="0.25">
      <c r="A662" s="1">
        <v>40188</v>
      </c>
      <c r="B662" t="s">
        <v>23</v>
      </c>
      <c r="C662">
        <v>2060000</v>
      </c>
      <c r="D662">
        <v>4</v>
      </c>
    </row>
    <row r="663" spans="1:4" x14ac:dyDescent="0.25">
      <c r="A663" s="1">
        <v>40190</v>
      </c>
      <c r="B663" t="s">
        <v>24</v>
      </c>
      <c r="C663">
        <v>257500</v>
      </c>
      <c r="D663">
        <v>1</v>
      </c>
    </row>
    <row r="664" spans="1:4" x14ac:dyDescent="0.25">
      <c r="A664" s="1">
        <v>40191</v>
      </c>
      <c r="B664" t="s">
        <v>22</v>
      </c>
      <c r="C664">
        <v>1030000</v>
      </c>
      <c r="D664">
        <v>3</v>
      </c>
    </row>
    <row r="665" spans="1:4" x14ac:dyDescent="0.25">
      <c r="A665" s="1">
        <v>40192</v>
      </c>
      <c r="B665" t="s">
        <v>21</v>
      </c>
      <c r="C665">
        <v>2454833</v>
      </c>
      <c r="D665">
        <v>7</v>
      </c>
    </row>
    <row r="666" spans="1:4" x14ac:dyDescent="0.25">
      <c r="A666" s="1">
        <v>40193</v>
      </c>
      <c r="B666" t="s">
        <v>25</v>
      </c>
      <c r="C666">
        <v>257500</v>
      </c>
      <c r="D666">
        <v>1</v>
      </c>
    </row>
    <row r="667" spans="1:4" x14ac:dyDescent="0.25">
      <c r="A667" s="1">
        <v>40194</v>
      </c>
      <c r="B667" t="s">
        <v>19</v>
      </c>
      <c r="C667">
        <v>1287500</v>
      </c>
      <c r="D667">
        <v>4</v>
      </c>
    </row>
    <row r="668" spans="1:4" x14ac:dyDescent="0.25">
      <c r="A668" s="1">
        <v>40195</v>
      </c>
      <c r="B668" t="s">
        <v>23</v>
      </c>
      <c r="C668">
        <v>909833</v>
      </c>
      <c r="D668">
        <v>3</v>
      </c>
    </row>
    <row r="669" spans="1:4" x14ac:dyDescent="0.25">
      <c r="A669" s="1">
        <v>40196</v>
      </c>
      <c r="B669" t="s">
        <v>20</v>
      </c>
      <c r="C669">
        <v>257500</v>
      </c>
      <c r="D669">
        <v>1</v>
      </c>
    </row>
    <row r="670" spans="1:4" x14ac:dyDescent="0.25">
      <c r="A670" s="1">
        <v>40198</v>
      </c>
      <c r="B670" t="s">
        <v>22</v>
      </c>
      <c r="C670">
        <v>2712333</v>
      </c>
      <c r="D670">
        <v>8</v>
      </c>
    </row>
    <row r="671" spans="1:4" x14ac:dyDescent="0.25">
      <c r="A671" s="1">
        <v>40199</v>
      </c>
      <c r="B671" t="s">
        <v>21</v>
      </c>
      <c r="C671">
        <v>772500</v>
      </c>
      <c r="D671">
        <v>2</v>
      </c>
    </row>
    <row r="672" spans="1:4" x14ac:dyDescent="0.25">
      <c r="A672" s="1">
        <v>40200</v>
      </c>
      <c r="B672" t="s">
        <v>25</v>
      </c>
      <c r="C672">
        <v>772500</v>
      </c>
      <c r="D672">
        <v>2</v>
      </c>
    </row>
    <row r="673" spans="1:4" x14ac:dyDescent="0.25">
      <c r="A673" s="1">
        <v>40201</v>
      </c>
      <c r="B673" t="s">
        <v>19</v>
      </c>
      <c r="C673">
        <v>772500</v>
      </c>
      <c r="D673">
        <v>2</v>
      </c>
    </row>
    <row r="674" spans="1:4" x14ac:dyDescent="0.25">
      <c r="A674" s="1">
        <v>40203</v>
      </c>
      <c r="B674" t="s">
        <v>20</v>
      </c>
      <c r="C674">
        <v>772500</v>
      </c>
      <c r="D674">
        <v>3</v>
      </c>
    </row>
    <row r="675" spans="1:4" x14ac:dyDescent="0.25">
      <c r="A675" s="1">
        <v>40204</v>
      </c>
      <c r="B675" t="s">
        <v>24</v>
      </c>
      <c r="C675">
        <v>772500</v>
      </c>
      <c r="D675">
        <v>2</v>
      </c>
    </row>
    <row r="676" spans="1:4" x14ac:dyDescent="0.25">
      <c r="A676" s="1">
        <v>40205</v>
      </c>
      <c r="B676" t="s">
        <v>22</v>
      </c>
      <c r="C676">
        <v>1682333</v>
      </c>
      <c r="D676">
        <v>5</v>
      </c>
    </row>
    <row r="677" spans="1:4" x14ac:dyDescent="0.25">
      <c r="A677" s="1">
        <v>40206</v>
      </c>
      <c r="B677" t="s">
        <v>21</v>
      </c>
      <c r="C677">
        <v>137333</v>
      </c>
      <c r="D677">
        <v>1</v>
      </c>
    </row>
    <row r="678" spans="1:4" x14ac:dyDescent="0.25">
      <c r="A678" s="1">
        <v>40207</v>
      </c>
      <c r="B678" t="s">
        <v>25</v>
      </c>
      <c r="C678">
        <v>772500</v>
      </c>
      <c r="D678">
        <v>2</v>
      </c>
    </row>
    <row r="679" spans="1:4" x14ac:dyDescent="0.25">
      <c r="A679" s="1">
        <v>40208</v>
      </c>
      <c r="B679" t="s">
        <v>19</v>
      </c>
      <c r="C679">
        <v>2317500</v>
      </c>
      <c r="D679">
        <v>6</v>
      </c>
    </row>
    <row r="680" spans="1:4" x14ac:dyDescent="0.25">
      <c r="A680" s="1">
        <v>40209</v>
      </c>
      <c r="B680" t="s">
        <v>23</v>
      </c>
      <c r="C680">
        <v>5287333</v>
      </c>
      <c r="D680">
        <v>13</v>
      </c>
    </row>
    <row r="681" spans="1:4" x14ac:dyDescent="0.25">
      <c r="A681" s="1">
        <v>40210</v>
      </c>
      <c r="B681" t="s">
        <v>20</v>
      </c>
      <c r="C681">
        <v>1167333</v>
      </c>
      <c r="D681">
        <v>4</v>
      </c>
    </row>
    <row r="682" spans="1:4" x14ac:dyDescent="0.25">
      <c r="A682" s="1">
        <v>40211</v>
      </c>
      <c r="B682" t="s">
        <v>24</v>
      </c>
      <c r="C682">
        <v>1545000</v>
      </c>
      <c r="D682">
        <v>4</v>
      </c>
    </row>
    <row r="683" spans="1:4" x14ac:dyDescent="0.25">
      <c r="A683" s="1">
        <v>40212</v>
      </c>
      <c r="B683" t="s">
        <v>22</v>
      </c>
      <c r="C683">
        <v>1287500</v>
      </c>
      <c r="D683">
        <v>4</v>
      </c>
    </row>
    <row r="684" spans="1:4" x14ac:dyDescent="0.25">
      <c r="A684" s="1">
        <v>40213</v>
      </c>
      <c r="B684" t="s">
        <v>21</v>
      </c>
      <c r="C684">
        <v>1802500</v>
      </c>
      <c r="D684">
        <v>5</v>
      </c>
    </row>
    <row r="685" spans="1:4" x14ac:dyDescent="0.25">
      <c r="A685" s="1">
        <v>40215</v>
      </c>
      <c r="B685" t="s">
        <v>19</v>
      </c>
      <c r="C685">
        <v>1047166</v>
      </c>
      <c r="D685">
        <v>5</v>
      </c>
    </row>
    <row r="686" spans="1:4" x14ac:dyDescent="0.25">
      <c r="A686" s="1">
        <v>40216</v>
      </c>
      <c r="B686" t="s">
        <v>23</v>
      </c>
      <c r="C686">
        <v>1030000</v>
      </c>
      <c r="D686">
        <v>4</v>
      </c>
    </row>
    <row r="687" spans="1:4" x14ac:dyDescent="0.25">
      <c r="A687" s="1">
        <v>40217</v>
      </c>
      <c r="B687" t="s">
        <v>20</v>
      </c>
      <c r="C687">
        <v>515000</v>
      </c>
      <c r="D687">
        <v>2</v>
      </c>
    </row>
    <row r="688" spans="1:4" x14ac:dyDescent="0.25">
      <c r="A688" s="1">
        <v>40218</v>
      </c>
      <c r="B688" t="s">
        <v>24</v>
      </c>
      <c r="C688">
        <v>1424833</v>
      </c>
      <c r="D688">
        <v>4</v>
      </c>
    </row>
    <row r="689" spans="1:4" x14ac:dyDescent="0.25">
      <c r="A689" s="1">
        <v>40219</v>
      </c>
      <c r="B689" t="s">
        <v>22</v>
      </c>
      <c r="C689">
        <v>669499</v>
      </c>
      <c r="D689">
        <v>4</v>
      </c>
    </row>
    <row r="690" spans="1:4" x14ac:dyDescent="0.25">
      <c r="A690" s="1">
        <v>40220</v>
      </c>
      <c r="B690" t="s">
        <v>21</v>
      </c>
      <c r="C690">
        <v>257500</v>
      </c>
      <c r="D690">
        <v>1</v>
      </c>
    </row>
    <row r="691" spans="1:4" x14ac:dyDescent="0.25">
      <c r="A691" s="1">
        <v>40221</v>
      </c>
      <c r="B691" t="s">
        <v>25</v>
      </c>
      <c r="C691">
        <v>1030000</v>
      </c>
      <c r="D691">
        <v>2</v>
      </c>
    </row>
    <row r="692" spans="1:4" x14ac:dyDescent="0.25">
      <c r="A692" s="1">
        <v>40222</v>
      </c>
      <c r="B692" t="s">
        <v>19</v>
      </c>
      <c r="C692">
        <v>257500</v>
      </c>
      <c r="D692">
        <v>1</v>
      </c>
    </row>
    <row r="693" spans="1:4" x14ac:dyDescent="0.25">
      <c r="A693" s="1">
        <v>40223</v>
      </c>
      <c r="B693" t="s">
        <v>23</v>
      </c>
      <c r="C693">
        <v>1030000</v>
      </c>
      <c r="D693">
        <v>2</v>
      </c>
    </row>
    <row r="694" spans="1:4" x14ac:dyDescent="0.25">
      <c r="A694" s="1">
        <v>40225</v>
      </c>
      <c r="B694" t="s">
        <v>24</v>
      </c>
      <c r="C694">
        <v>1167333</v>
      </c>
      <c r="D694">
        <v>3</v>
      </c>
    </row>
    <row r="695" spans="1:4" x14ac:dyDescent="0.25">
      <c r="A695" s="1">
        <v>40227</v>
      </c>
      <c r="B695" t="s">
        <v>21</v>
      </c>
      <c r="C695">
        <v>257500</v>
      </c>
      <c r="D695">
        <v>1</v>
      </c>
    </row>
    <row r="696" spans="1:4" x14ac:dyDescent="0.25">
      <c r="A696" s="1">
        <v>40228</v>
      </c>
      <c r="B696" t="s">
        <v>25</v>
      </c>
      <c r="C696">
        <v>257500</v>
      </c>
      <c r="D696">
        <v>1</v>
      </c>
    </row>
    <row r="697" spans="1:4" x14ac:dyDescent="0.25">
      <c r="A697" s="1">
        <v>40229</v>
      </c>
      <c r="B697" t="s">
        <v>19</v>
      </c>
      <c r="C697">
        <v>1047166</v>
      </c>
      <c r="D697">
        <v>4</v>
      </c>
    </row>
    <row r="698" spans="1:4" x14ac:dyDescent="0.25">
      <c r="A698" s="1">
        <v>40230</v>
      </c>
      <c r="B698" t="s">
        <v>23</v>
      </c>
      <c r="C698">
        <v>1115833</v>
      </c>
      <c r="D698">
        <v>5</v>
      </c>
    </row>
    <row r="699" spans="1:4" x14ac:dyDescent="0.25">
      <c r="A699" s="1">
        <v>40231</v>
      </c>
      <c r="B699" t="s">
        <v>20</v>
      </c>
      <c r="C699">
        <v>394833</v>
      </c>
      <c r="D699">
        <v>2</v>
      </c>
    </row>
    <row r="700" spans="1:4" x14ac:dyDescent="0.25">
      <c r="A700" s="1">
        <v>40232</v>
      </c>
      <c r="B700" t="s">
        <v>24</v>
      </c>
      <c r="C700">
        <v>137333</v>
      </c>
      <c r="D700">
        <v>1</v>
      </c>
    </row>
    <row r="701" spans="1:4" x14ac:dyDescent="0.25">
      <c r="A701" s="1">
        <v>40233</v>
      </c>
      <c r="B701" t="s">
        <v>22</v>
      </c>
      <c r="C701">
        <v>515000</v>
      </c>
      <c r="D701">
        <v>1</v>
      </c>
    </row>
    <row r="702" spans="1:4" x14ac:dyDescent="0.25">
      <c r="A702" s="1">
        <v>40234</v>
      </c>
      <c r="B702" t="s">
        <v>21</v>
      </c>
      <c r="C702">
        <v>257500</v>
      </c>
      <c r="D702">
        <v>1</v>
      </c>
    </row>
    <row r="703" spans="1:4" x14ac:dyDescent="0.25">
      <c r="A703" s="1">
        <v>40236</v>
      </c>
      <c r="B703" t="s">
        <v>19</v>
      </c>
      <c r="C703">
        <v>257500</v>
      </c>
      <c r="D703">
        <v>1</v>
      </c>
    </row>
    <row r="704" spans="1:4" x14ac:dyDescent="0.25">
      <c r="A704" s="1">
        <v>40239</v>
      </c>
      <c r="B704" t="s">
        <v>24</v>
      </c>
      <c r="C704">
        <v>137333</v>
      </c>
      <c r="D704">
        <v>1</v>
      </c>
    </row>
    <row r="705" spans="1:4" x14ac:dyDescent="0.25">
      <c r="A705" s="1">
        <v>40242</v>
      </c>
      <c r="B705" t="s">
        <v>25</v>
      </c>
      <c r="C705">
        <v>772500</v>
      </c>
      <c r="D705">
        <v>3</v>
      </c>
    </row>
    <row r="706" spans="1:4" x14ac:dyDescent="0.25">
      <c r="A706" s="1">
        <v>40243</v>
      </c>
      <c r="B706" t="s">
        <v>19</v>
      </c>
      <c r="C706">
        <v>1030000</v>
      </c>
      <c r="D706">
        <v>3</v>
      </c>
    </row>
    <row r="707" spans="1:4" x14ac:dyDescent="0.25">
      <c r="A707" s="1">
        <v>40244</v>
      </c>
      <c r="B707" t="s">
        <v>23</v>
      </c>
      <c r="C707">
        <v>257500</v>
      </c>
      <c r="D707">
        <v>1</v>
      </c>
    </row>
    <row r="708" spans="1:4" x14ac:dyDescent="0.25">
      <c r="A708" s="1">
        <v>40245</v>
      </c>
      <c r="B708" t="s">
        <v>20</v>
      </c>
      <c r="C708">
        <v>515000</v>
      </c>
      <c r="D708">
        <v>1</v>
      </c>
    </row>
    <row r="709" spans="1:4" x14ac:dyDescent="0.25">
      <c r="A709" s="1">
        <v>40246</v>
      </c>
      <c r="B709" t="s">
        <v>24</v>
      </c>
      <c r="C709">
        <v>772500</v>
      </c>
      <c r="D709">
        <v>2</v>
      </c>
    </row>
    <row r="710" spans="1:4" x14ac:dyDescent="0.25">
      <c r="A710" s="1">
        <v>40247</v>
      </c>
      <c r="B710" t="s">
        <v>22</v>
      </c>
      <c r="C710">
        <v>257500</v>
      </c>
      <c r="D710">
        <v>1</v>
      </c>
    </row>
    <row r="711" spans="1:4" x14ac:dyDescent="0.25">
      <c r="A711" s="1">
        <v>40248</v>
      </c>
      <c r="B711" t="s">
        <v>21</v>
      </c>
      <c r="C711">
        <v>772500</v>
      </c>
      <c r="D711">
        <v>3</v>
      </c>
    </row>
    <row r="712" spans="1:4" x14ac:dyDescent="0.25">
      <c r="A712" s="1">
        <v>40249</v>
      </c>
      <c r="B712" t="s">
        <v>25</v>
      </c>
      <c r="C712">
        <v>1545000</v>
      </c>
      <c r="D712">
        <v>5</v>
      </c>
    </row>
    <row r="713" spans="1:4" x14ac:dyDescent="0.25">
      <c r="A713" s="1">
        <v>40250</v>
      </c>
      <c r="B713" t="s">
        <v>19</v>
      </c>
      <c r="C713">
        <v>1682333</v>
      </c>
      <c r="D713">
        <v>7</v>
      </c>
    </row>
    <row r="714" spans="1:4" x14ac:dyDescent="0.25">
      <c r="A714" s="1">
        <v>40251</v>
      </c>
      <c r="B714" t="s">
        <v>23</v>
      </c>
      <c r="C714">
        <v>909833</v>
      </c>
      <c r="D714">
        <v>3</v>
      </c>
    </row>
    <row r="715" spans="1:4" x14ac:dyDescent="0.25">
      <c r="A715" s="1">
        <v>40252</v>
      </c>
      <c r="B715" t="s">
        <v>20</v>
      </c>
      <c r="C715">
        <v>2060000</v>
      </c>
      <c r="D715">
        <v>8</v>
      </c>
    </row>
    <row r="716" spans="1:4" x14ac:dyDescent="0.25">
      <c r="A716" s="1">
        <v>40253</v>
      </c>
      <c r="B716" t="s">
        <v>24</v>
      </c>
      <c r="C716">
        <v>909833</v>
      </c>
      <c r="D716">
        <v>3</v>
      </c>
    </row>
    <row r="717" spans="1:4" x14ac:dyDescent="0.25">
      <c r="A717" s="1">
        <v>40254</v>
      </c>
      <c r="B717" t="s">
        <v>22</v>
      </c>
      <c r="C717">
        <v>1030000</v>
      </c>
      <c r="D717">
        <v>3</v>
      </c>
    </row>
    <row r="718" spans="1:4" x14ac:dyDescent="0.25">
      <c r="A718" s="1">
        <v>40255</v>
      </c>
      <c r="B718" t="s">
        <v>21</v>
      </c>
      <c r="C718">
        <v>3090000</v>
      </c>
      <c r="D718">
        <v>10</v>
      </c>
    </row>
    <row r="719" spans="1:4" x14ac:dyDescent="0.25">
      <c r="A719" s="1">
        <v>40256</v>
      </c>
      <c r="B719" t="s">
        <v>25</v>
      </c>
      <c r="C719">
        <v>3484833</v>
      </c>
      <c r="D719">
        <v>11</v>
      </c>
    </row>
    <row r="720" spans="1:4" x14ac:dyDescent="0.25">
      <c r="A720" s="1">
        <v>40258</v>
      </c>
      <c r="B720" t="s">
        <v>23</v>
      </c>
      <c r="C720">
        <v>1802500</v>
      </c>
      <c r="D720">
        <v>5</v>
      </c>
    </row>
    <row r="721" spans="1:4" x14ac:dyDescent="0.25">
      <c r="A721" s="1">
        <v>40259</v>
      </c>
      <c r="B721" t="s">
        <v>20</v>
      </c>
      <c r="C721">
        <v>515000</v>
      </c>
      <c r="D721">
        <v>2</v>
      </c>
    </row>
    <row r="722" spans="1:4" x14ac:dyDescent="0.25">
      <c r="A722" s="1">
        <v>40260</v>
      </c>
      <c r="B722" t="s">
        <v>24</v>
      </c>
      <c r="C722">
        <v>515000</v>
      </c>
      <c r="D722">
        <v>1</v>
      </c>
    </row>
    <row r="723" spans="1:4" x14ac:dyDescent="0.25">
      <c r="A723" s="1">
        <v>40261</v>
      </c>
      <c r="B723" t="s">
        <v>22</v>
      </c>
      <c r="C723">
        <v>1545000</v>
      </c>
      <c r="D723">
        <v>5</v>
      </c>
    </row>
    <row r="724" spans="1:4" x14ac:dyDescent="0.25">
      <c r="A724" s="1">
        <v>40262</v>
      </c>
      <c r="B724" t="s">
        <v>21</v>
      </c>
      <c r="C724">
        <v>257500</v>
      </c>
      <c r="D724">
        <v>1</v>
      </c>
    </row>
    <row r="725" spans="1:4" x14ac:dyDescent="0.25">
      <c r="A725" s="1">
        <v>40265</v>
      </c>
      <c r="B725" t="s">
        <v>23</v>
      </c>
      <c r="C725">
        <v>772500</v>
      </c>
      <c r="D725">
        <v>3</v>
      </c>
    </row>
    <row r="726" spans="1:4" x14ac:dyDescent="0.25">
      <c r="A726" s="1">
        <v>40267</v>
      </c>
      <c r="B726" t="s">
        <v>24</v>
      </c>
      <c r="C726">
        <v>515000</v>
      </c>
      <c r="D726">
        <v>1</v>
      </c>
    </row>
    <row r="727" spans="1:4" x14ac:dyDescent="0.25">
      <c r="A727" s="1">
        <v>40268</v>
      </c>
      <c r="B727" t="s">
        <v>22</v>
      </c>
      <c r="C727">
        <v>1802500</v>
      </c>
      <c r="D727">
        <v>7</v>
      </c>
    </row>
    <row r="728" spans="1:4" x14ac:dyDescent="0.25">
      <c r="A728" s="1">
        <v>40269</v>
      </c>
      <c r="B728" t="s">
        <v>21</v>
      </c>
      <c r="C728">
        <v>1545000</v>
      </c>
      <c r="D728">
        <v>4</v>
      </c>
    </row>
    <row r="729" spans="1:4" x14ac:dyDescent="0.25">
      <c r="A729" s="1">
        <v>40270</v>
      </c>
      <c r="B729" t="s">
        <v>25</v>
      </c>
      <c r="C729">
        <v>1047166</v>
      </c>
      <c r="D729">
        <v>5</v>
      </c>
    </row>
    <row r="730" spans="1:4" x14ac:dyDescent="0.25">
      <c r="A730" s="1">
        <v>40271</v>
      </c>
      <c r="B730" t="s">
        <v>19</v>
      </c>
      <c r="C730">
        <v>515000</v>
      </c>
      <c r="D730">
        <v>2</v>
      </c>
    </row>
    <row r="731" spans="1:4" x14ac:dyDescent="0.25">
      <c r="A731" s="1">
        <v>40272</v>
      </c>
      <c r="B731" t="s">
        <v>23</v>
      </c>
      <c r="C731">
        <v>1030000</v>
      </c>
      <c r="D731">
        <v>3</v>
      </c>
    </row>
    <row r="732" spans="1:4" x14ac:dyDescent="0.25">
      <c r="A732" s="1">
        <v>40273</v>
      </c>
      <c r="B732" t="s">
        <v>20</v>
      </c>
      <c r="C732">
        <v>2575000</v>
      </c>
      <c r="D732">
        <v>5</v>
      </c>
    </row>
    <row r="733" spans="1:4" x14ac:dyDescent="0.25">
      <c r="A733" s="1">
        <v>40274</v>
      </c>
      <c r="B733" t="s">
        <v>24</v>
      </c>
      <c r="C733">
        <v>515000</v>
      </c>
      <c r="D733">
        <v>2</v>
      </c>
    </row>
    <row r="734" spans="1:4" x14ac:dyDescent="0.25">
      <c r="A734" s="1">
        <v>40275</v>
      </c>
      <c r="B734" t="s">
        <v>22</v>
      </c>
      <c r="C734">
        <v>1030000</v>
      </c>
      <c r="D734">
        <v>3</v>
      </c>
    </row>
    <row r="735" spans="1:4" x14ac:dyDescent="0.25">
      <c r="A735" s="1">
        <v>40276</v>
      </c>
      <c r="B735" t="s">
        <v>21</v>
      </c>
      <c r="C735">
        <v>257500</v>
      </c>
      <c r="D735">
        <v>1</v>
      </c>
    </row>
    <row r="736" spans="1:4" x14ac:dyDescent="0.25">
      <c r="A736" s="1">
        <v>40277</v>
      </c>
      <c r="B736" t="s">
        <v>25</v>
      </c>
      <c r="C736">
        <v>515000</v>
      </c>
      <c r="D736">
        <v>1</v>
      </c>
    </row>
    <row r="737" spans="1:4" x14ac:dyDescent="0.25">
      <c r="A737" s="1">
        <v>40279</v>
      </c>
      <c r="B737" t="s">
        <v>23</v>
      </c>
      <c r="C737">
        <v>515000</v>
      </c>
      <c r="D737">
        <v>1</v>
      </c>
    </row>
    <row r="738" spans="1:4" x14ac:dyDescent="0.25">
      <c r="A738" s="1">
        <v>40280</v>
      </c>
      <c r="B738" t="s">
        <v>20</v>
      </c>
      <c r="C738">
        <v>257500</v>
      </c>
      <c r="D738">
        <v>1</v>
      </c>
    </row>
    <row r="739" spans="1:4" x14ac:dyDescent="0.25">
      <c r="A739" s="1">
        <v>40282</v>
      </c>
      <c r="B739" t="s">
        <v>22</v>
      </c>
      <c r="C739">
        <v>4635000</v>
      </c>
      <c r="D739">
        <v>16</v>
      </c>
    </row>
    <row r="740" spans="1:4" x14ac:dyDescent="0.25">
      <c r="A740" s="1">
        <v>40283</v>
      </c>
      <c r="B740" t="s">
        <v>21</v>
      </c>
      <c r="C740">
        <v>3999833</v>
      </c>
      <c r="D740">
        <v>13</v>
      </c>
    </row>
    <row r="741" spans="1:4" x14ac:dyDescent="0.25">
      <c r="A741" s="1">
        <v>40284</v>
      </c>
      <c r="B741" t="s">
        <v>25</v>
      </c>
      <c r="C741">
        <v>4635000</v>
      </c>
      <c r="D741">
        <v>15</v>
      </c>
    </row>
    <row r="742" spans="1:4" x14ac:dyDescent="0.25">
      <c r="A742" s="1">
        <v>40286</v>
      </c>
      <c r="B742" t="s">
        <v>23</v>
      </c>
      <c r="C742">
        <v>1030000</v>
      </c>
      <c r="D742">
        <v>4</v>
      </c>
    </row>
    <row r="743" spans="1:4" x14ac:dyDescent="0.25">
      <c r="A743" s="1">
        <v>40287</v>
      </c>
      <c r="B743" t="s">
        <v>20</v>
      </c>
      <c r="C743">
        <v>2832500</v>
      </c>
      <c r="D743">
        <v>11</v>
      </c>
    </row>
    <row r="744" spans="1:4" x14ac:dyDescent="0.25">
      <c r="A744" s="1">
        <v>40288</v>
      </c>
      <c r="B744" t="s">
        <v>24</v>
      </c>
      <c r="C744">
        <v>257500</v>
      </c>
      <c r="D744">
        <v>1</v>
      </c>
    </row>
    <row r="745" spans="1:4" x14ac:dyDescent="0.25">
      <c r="A745" s="1">
        <v>40289</v>
      </c>
      <c r="B745" t="s">
        <v>22</v>
      </c>
      <c r="C745">
        <v>1545000</v>
      </c>
      <c r="D745">
        <v>6</v>
      </c>
    </row>
    <row r="746" spans="1:4" x14ac:dyDescent="0.25">
      <c r="A746" s="1">
        <v>40290</v>
      </c>
      <c r="B746" t="s">
        <v>21</v>
      </c>
      <c r="C746">
        <v>3347500</v>
      </c>
      <c r="D746">
        <v>10</v>
      </c>
    </row>
    <row r="747" spans="1:4" x14ac:dyDescent="0.25">
      <c r="A747" s="1">
        <v>40291</v>
      </c>
      <c r="B747" t="s">
        <v>25</v>
      </c>
      <c r="C747">
        <v>6180000</v>
      </c>
      <c r="D747">
        <v>20</v>
      </c>
    </row>
    <row r="748" spans="1:4" x14ac:dyDescent="0.25">
      <c r="A748" s="1">
        <v>40293</v>
      </c>
      <c r="B748" t="s">
        <v>23</v>
      </c>
      <c r="C748">
        <v>1030000</v>
      </c>
      <c r="D748">
        <v>3</v>
      </c>
    </row>
    <row r="749" spans="1:4" x14ac:dyDescent="0.25">
      <c r="A749" s="1">
        <v>40294</v>
      </c>
      <c r="B749" t="s">
        <v>20</v>
      </c>
      <c r="C749">
        <v>5407500</v>
      </c>
      <c r="D749">
        <v>14</v>
      </c>
    </row>
    <row r="750" spans="1:4" x14ac:dyDescent="0.25">
      <c r="A750" s="1">
        <v>40295</v>
      </c>
      <c r="B750" t="s">
        <v>24</v>
      </c>
      <c r="C750">
        <v>4772333</v>
      </c>
      <c r="D750">
        <v>17</v>
      </c>
    </row>
    <row r="751" spans="1:4" x14ac:dyDescent="0.25">
      <c r="A751" s="1">
        <v>40296</v>
      </c>
      <c r="B751" t="s">
        <v>22</v>
      </c>
      <c r="C751">
        <v>4635000</v>
      </c>
      <c r="D751">
        <v>15</v>
      </c>
    </row>
    <row r="752" spans="1:4" x14ac:dyDescent="0.25">
      <c r="A752" s="1">
        <v>40297</v>
      </c>
      <c r="B752" t="s">
        <v>21</v>
      </c>
      <c r="C752">
        <v>2317500</v>
      </c>
      <c r="D752">
        <v>9</v>
      </c>
    </row>
    <row r="753" spans="1:4" x14ac:dyDescent="0.25">
      <c r="A753" s="1">
        <v>40298</v>
      </c>
      <c r="B753" t="s">
        <v>25</v>
      </c>
      <c r="C753">
        <v>3227333</v>
      </c>
      <c r="D753">
        <v>13</v>
      </c>
    </row>
    <row r="754" spans="1:4" x14ac:dyDescent="0.25">
      <c r="A754" s="1">
        <v>40299</v>
      </c>
      <c r="B754" t="s">
        <v>19</v>
      </c>
      <c r="C754">
        <v>772500</v>
      </c>
      <c r="D754">
        <v>1</v>
      </c>
    </row>
    <row r="755" spans="1:4" x14ac:dyDescent="0.25">
      <c r="A755" s="1">
        <v>40300</v>
      </c>
      <c r="B755" t="s">
        <v>23</v>
      </c>
      <c r="C755">
        <v>3227333</v>
      </c>
      <c r="D755">
        <v>7</v>
      </c>
    </row>
    <row r="756" spans="1:4" x14ac:dyDescent="0.25">
      <c r="A756" s="1">
        <v>40301</v>
      </c>
      <c r="B756" t="s">
        <v>20</v>
      </c>
      <c r="C756">
        <v>1030000</v>
      </c>
      <c r="D756">
        <v>3</v>
      </c>
    </row>
    <row r="757" spans="1:4" x14ac:dyDescent="0.25">
      <c r="A757" s="1">
        <v>40302</v>
      </c>
      <c r="B757" t="s">
        <v>24</v>
      </c>
      <c r="C757">
        <v>1287500</v>
      </c>
      <c r="D757">
        <v>4</v>
      </c>
    </row>
    <row r="758" spans="1:4" x14ac:dyDescent="0.25">
      <c r="A758" s="1">
        <v>40303</v>
      </c>
      <c r="B758" t="s">
        <v>22</v>
      </c>
      <c r="C758">
        <v>1287500</v>
      </c>
      <c r="D758">
        <v>3</v>
      </c>
    </row>
    <row r="759" spans="1:4" x14ac:dyDescent="0.25">
      <c r="A759" s="1">
        <v>40304</v>
      </c>
      <c r="B759" t="s">
        <v>21</v>
      </c>
      <c r="C759">
        <v>1802500</v>
      </c>
      <c r="D759">
        <v>5</v>
      </c>
    </row>
    <row r="760" spans="1:4" x14ac:dyDescent="0.25">
      <c r="A760" s="1">
        <v>40305</v>
      </c>
      <c r="B760" t="s">
        <v>25</v>
      </c>
      <c r="C760">
        <v>3090000</v>
      </c>
      <c r="D760">
        <v>6</v>
      </c>
    </row>
    <row r="761" spans="1:4" x14ac:dyDescent="0.25">
      <c r="A761" s="1">
        <v>40306</v>
      </c>
      <c r="B761" t="s">
        <v>19</v>
      </c>
      <c r="C761">
        <v>1802500</v>
      </c>
      <c r="D761">
        <v>5</v>
      </c>
    </row>
    <row r="762" spans="1:4" x14ac:dyDescent="0.25">
      <c r="A762" s="1">
        <v>40307</v>
      </c>
      <c r="B762" t="s">
        <v>23</v>
      </c>
      <c r="C762">
        <v>3605000</v>
      </c>
      <c r="D762">
        <v>11</v>
      </c>
    </row>
    <row r="763" spans="1:4" x14ac:dyDescent="0.25">
      <c r="A763" s="1">
        <v>40308</v>
      </c>
      <c r="B763" t="s">
        <v>20</v>
      </c>
      <c r="C763">
        <v>1167333</v>
      </c>
      <c r="D763">
        <v>3</v>
      </c>
    </row>
    <row r="764" spans="1:4" x14ac:dyDescent="0.25">
      <c r="A764" s="1">
        <v>40309</v>
      </c>
      <c r="B764" t="s">
        <v>24</v>
      </c>
      <c r="C764">
        <v>1030000</v>
      </c>
      <c r="D764">
        <v>4</v>
      </c>
    </row>
    <row r="765" spans="1:4" x14ac:dyDescent="0.25">
      <c r="A765" s="1">
        <v>40310</v>
      </c>
      <c r="B765" t="s">
        <v>22</v>
      </c>
      <c r="C765">
        <v>4377500</v>
      </c>
      <c r="D765">
        <v>12</v>
      </c>
    </row>
    <row r="766" spans="1:4" x14ac:dyDescent="0.25">
      <c r="A766" s="1">
        <v>40311</v>
      </c>
      <c r="B766" t="s">
        <v>21</v>
      </c>
      <c r="C766">
        <v>1030000</v>
      </c>
      <c r="D766">
        <v>4</v>
      </c>
    </row>
    <row r="767" spans="1:4" x14ac:dyDescent="0.25">
      <c r="A767" s="1">
        <v>40312</v>
      </c>
      <c r="B767" t="s">
        <v>25</v>
      </c>
      <c r="C767">
        <v>1287500</v>
      </c>
      <c r="D767">
        <v>4</v>
      </c>
    </row>
    <row r="768" spans="1:4" x14ac:dyDescent="0.25">
      <c r="A768" s="1">
        <v>40313</v>
      </c>
      <c r="B768" t="s">
        <v>19</v>
      </c>
      <c r="C768">
        <v>1545000</v>
      </c>
      <c r="D768">
        <v>2</v>
      </c>
    </row>
    <row r="769" spans="1:4" x14ac:dyDescent="0.25">
      <c r="A769" s="1">
        <v>40314</v>
      </c>
      <c r="B769" t="s">
        <v>23</v>
      </c>
      <c r="C769">
        <v>1802500</v>
      </c>
      <c r="D769">
        <v>5</v>
      </c>
    </row>
    <row r="770" spans="1:4" x14ac:dyDescent="0.25">
      <c r="A770" s="1">
        <v>40315</v>
      </c>
      <c r="B770" t="s">
        <v>20</v>
      </c>
      <c r="C770">
        <v>2060000</v>
      </c>
      <c r="D770">
        <v>6</v>
      </c>
    </row>
    <row r="771" spans="1:4" x14ac:dyDescent="0.25">
      <c r="A771" s="1">
        <v>40316</v>
      </c>
      <c r="B771" t="s">
        <v>24</v>
      </c>
      <c r="C771">
        <v>1939833</v>
      </c>
      <c r="D771">
        <v>5</v>
      </c>
    </row>
    <row r="772" spans="1:4" x14ac:dyDescent="0.25">
      <c r="A772" s="1">
        <v>40317</v>
      </c>
      <c r="B772" t="s">
        <v>22</v>
      </c>
      <c r="C772">
        <v>1287500</v>
      </c>
      <c r="D772">
        <v>3</v>
      </c>
    </row>
    <row r="773" spans="1:4" x14ac:dyDescent="0.25">
      <c r="A773" s="1">
        <v>40318</v>
      </c>
      <c r="B773" t="s">
        <v>21</v>
      </c>
      <c r="C773">
        <v>789666</v>
      </c>
      <c r="D773">
        <v>4</v>
      </c>
    </row>
    <row r="774" spans="1:4" x14ac:dyDescent="0.25">
      <c r="A774" s="1">
        <v>40319</v>
      </c>
      <c r="B774" t="s">
        <v>25</v>
      </c>
      <c r="C774">
        <v>1545000</v>
      </c>
      <c r="D774">
        <v>6</v>
      </c>
    </row>
    <row r="775" spans="1:4" x14ac:dyDescent="0.25">
      <c r="A775" s="1">
        <v>40320</v>
      </c>
      <c r="B775" t="s">
        <v>19</v>
      </c>
      <c r="C775">
        <v>2317500</v>
      </c>
      <c r="D775">
        <v>5</v>
      </c>
    </row>
    <row r="776" spans="1:4" x14ac:dyDescent="0.25">
      <c r="A776" s="1">
        <v>40321</v>
      </c>
      <c r="B776" t="s">
        <v>23</v>
      </c>
      <c r="C776">
        <v>1545000</v>
      </c>
      <c r="D776">
        <v>3</v>
      </c>
    </row>
    <row r="777" spans="1:4" x14ac:dyDescent="0.25">
      <c r="A777" s="1">
        <v>40323</v>
      </c>
      <c r="B777" t="s">
        <v>24</v>
      </c>
      <c r="C777">
        <v>3605000</v>
      </c>
      <c r="D777">
        <v>9</v>
      </c>
    </row>
    <row r="778" spans="1:4" x14ac:dyDescent="0.25">
      <c r="A778" s="1">
        <v>40324</v>
      </c>
      <c r="B778" t="s">
        <v>22</v>
      </c>
      <c r="C778">
        <v>3862500</v>
      </c>
      <c r="D778">
        <v>11</v>
      </c>
    </row>
    <row r="779" spans="1:4" x14ac:dyDescent="0.25">
      <c r="A779" s="1">
        <v>40325</v>
      </c>
      <c r="B779" t="s">
        <v>21</v>
      </c>
      <c r="C779">
        <v>3605000</v>
      </c>
      <c r="D779">
        <v>11</v>
      </c>
    </row>
    <row r="780" spans="1:4" x14ac:dyDescent="0.25">
      <c r="A780" s="1">
        <v>40326</v>
      </c>
      <c r="B780" t="s">
        <v>25</v>
      </c>
      <c r="C780">
        <v>3862500</v>
      </c>
      <c r="D780">
        <v>12</v>
      </c>
    </row>
    <row r="781" spans="1:4" x14ac:dyDescent="0.25">
      <c r="A781" s="1">
        <v>40327</v>
      </c>
      <c r="B781" t="s">
        <v>19</v>
      </c>
      <c r="C781">
        <v>2317500</v>
      </c>
      <c r="D781">
        <v>8</v>
      </c>
    </row>
    <row r="782" spans="1:4" x14ac:dyDescent="0.25">
      <c r="A782" s="1">
        <v>40328</v>
      </c>
      <c r="B782" t="s">
        <v>23</v>
      </c>
      <c r="C782">
        <v>6317333</v>
      </c>
      <c r="D782">
        <v>14</v>
      </c>
    </row>
    <row r="783" spans="1:4" x14ac:dyDescent="0.25">
      <c r="A783" s="1">
        <v>40329</v>
      </c>
      <c r="B783" t="s">
        <v>20</v>
      </c>
      <c r="C783">
        <v>515000</v>
      </c>
      <c r="D783">
        <v>2</v>
      </c>
    </row>
    <row r="784" spans="1:4" x14ac:dyDescent="0.25">
      <c r="A784" s="1">
        <v>40330</v>
      </c>
      <c r="B784" t="s">
        <v>24</v>
      </c>
      <c r="C784">
        <v>1939833</v>
      </c>
      <c r="D784">
        <v>5</v>
      </c>
    </row>
    <row r="785" spans="1:4" x14ac:dyDescent="0.25">
      <c r="A785" s="1">
        <v>40331</v>
      </c>
      <c r="B785" t="s">
        <v>22</v>
      </c>
      <c r="C785">
        <v>2060000</v>
      </c>
      <c r="D785">
        <v>8</v>
      </c>
    </row>
    <row r="786" spans="1:4" x14ac:dyDescent="0.25">
      <c r="A786" s="1">
        <v>40332</v>
      </c>
      <c r="B786" t="s">
        <v>21</v>
      </c>
      <c r="C786">
        <v>5150000</v>
      </c>
      <c r="D786">
        <v>14</v>
      </c>
    </row>
    <row r="787" spans="1:4" x14ac:dyDescent="0.25">
      <c r="A787" s="1">
        <v>40333</v>
      </c>
      <c r="B787" t="s">
        <v>25</v>
      </c>
      <c r="C787">
        <v>4635000</v>
      </c>
      <c r="D787">
        <v>13</v>
      </c>
    </row>
    <row r="788" spans="1:4" x14ac:dyDescent="0.25">
      <c r="A788" s="1">
        <v>40334</v>
      </c>
      <c r="B788" t="s">
        <v>19</v>
      </c>
      <c r="C788">
        <v>4772333</v>
      </c>
      <c r="D788">
        <v>15</v>
      </c>
    </row>
    <row r="789" spans="1:4" x14ac:dyDescent="0.25">
      <c r="A789" s="1">
        <v>40335</v>
      </c>
      <c r="B789" t="s">
        <v>23</v>
      </c>
      <c r="C789">
        <v>1287500</v>
      </c>
      <c r="D789">
        <v>3</v>
      </c>
    </row>
    <row r="790" spans="1:4" x14ac:dyDescent="0.25">
      <c r="A790" s="1">
        <v>40336</v>
      </c>
      <c r="B790" t="s">
        <v>20</v>
      </c>
      <c r="C790">
        <v>4635000</v>
      </c>
      <c r="D790">
        <v>12</v>
      </c>
    </row>
    <row r="791" spans="1:4" x14ac:dyDescent="0.25">
      <c r="A791" s="1">
        <v>40337</v>
      </c>
      <c r="B791" t="s">
        <v>24</v>
      </c>
      <c r="C791">
        <v>3347500</v>
      </c>
      <c r="D791">
        <v>10</v>
      </c>
    </row>
    <row r="792" spans="1:4" x14ac:dyDescent="0.25">
      <c r="A792" s="1">
        <v>40338</v>
      </c>
      <c r="B792" t="s">
        <v>22</v>
      </c>
      <c r="C792">
        <v>2060000</v>
      </c>
      <c r="D792">
        <v>5</v>
      </c>
    </row>
    <row r="793" spans="1:4" x14ac:dyDescent="0.25">
      <c r="A793" s="1">
        <v>40340</v>
      </c>
      <c r="B793" t="s">
        <v>25</v>
      </c>
      <c r="C793">
        <v>2060000</v>
      </c>
      <c r="D793">
        <v>5</v>
      </c>
    </row>
    <row r="794" spans="1:4" x14ac:dyDescent="0.25">
      <c r="A794" s="1">
        <v>40341</v>
      </c>
      <c r="B794" t="s">
        <v>19</v>
      </c>
      <c r="C794">
        <v>1545000</v>
      </c>
      <c r="D794">
        <v>4</v>
      </c>
    </row>
    <row r="795" spans="1:4" x14ac:dyDescent="0.25">
      <c r="A795" s="1">
        <v>40342</v>
      </c>
      <c r="B795" t="s">
        <v>23</v>
      </c>
      <c r="C795">
        <v>4377500</v>
      </c>
      <c r="D795">
        <v>10</v>
      </c>
    </row>
    <row r="796" spans="1:4" x14ac:dyDescent="0.25">
      <c r="A796" s="1">
        <v>40343</v>
      </c>
      <c r="B796" t="s">
        <v>20</v>
      </c>
      <c r="C796">
        <v>6729332</v>
      </c>
      <c r="D796">
        <v>19</v>
      </c>
    </row>
    <row r="797" spans="1:4" x14ac:dyDescent="0.25">
      <c r="A797" s="1">
        <v>40344</v>
      </c>
      <c r="B797" t="s">
        <v>24</v>
      </c>
      <c r="C797">
        <v>2060000</v>
      </c>
      <c r="D797">
        <v>6</v>
      </c>
    </row>
    <row r="798" spans="1:4" x14ac:dyDescent="0.25">
      <c r="A798" s="1">
        <v>40345</v>
      </c>
      <c r="B798" t="s">
        <v>22</v>
      </c>
      <c r="C798">
        <v>2575000</v>
      </c>
      <c r="D798">
        <v>8</v>
      </c>
    </row>
    <row r="799" spans="1:4" x14ac:dyDescent="0.25">
      <c r="A799" s="1">
        <v>40346</v>
      </c>
      <c r="B799" t="s">
        <v>21</v>
      </c>
      <c r="C799">
        <v>1167333</v>
      </c>
      <c r="D799">
        <v>3</v>
      </c>
    </row>
    <row r="800" spans="1:4" x14ac:dyDescent="0.25">
      <c r="A800" s="1">
        <v>40347</v>
      </c>
      <c r="B800" t="s">
        <v>25</v>
      </c>
      <c r="C800">
        <v>3605000</v>
      </c>
      <c r="D800">
        <v>10</v>
      </c>
    </row>
    <row r="801" spans="1:4" x14ac:dyDescent="0.25">
      <c r="A801" s="1">
        <v>40348</v>
      </c>
      <c r="B801" t="s">
        <v>19</v>
      </c>
      <c r="C801">
        <v>1424833</v>
      </c>
      <c r="D801">
        <v>4</v>
      </c>
    </row>
    <row r="802" spans="1:4" x14ac:dyDescent="0.25">
      <c r="A802" s="1">
        <v>40349</v>
      </c>
      <c r="B802" t="s">
        <v>23</v>
      </c>
      <c r="C802">
        <v>3347500</v>
      </c>
      <c r="D802">
        <v>8</v>
      </c>
    </row>
    <row r="803" spans="1:4" x14ac:dyDescent="0.25">
      <c r="A803" s="1">
        <v>40350</v>
      </c>
      <c r="B803" t="s">
        <v>20</v>
      </c>
      <c r="C803">
        <v>1030000</v>
      </c>
      <c r="D803">
        <v>2</v>
      </c>
    </row>
    <row r="804" spans="1:4" x14ac:dyDescent="0.25">
      <c r="A804" s="1">
        <v>40351</v>
      </c>
      <c r="B804" t="s">
        <v>24</v>
      </c>
      <c r="C804">
        <v>515000</v>
      </c>
      <c r="D804">
        <v>2</v>
      </c>
    </row>
    <row r="805" spans="1:4" x14ac:dyDescent="0.25">
      <c r="A805" s="1">
        <v>40352</v>
      </c>
      <c r="B805" t="s">
        <v>22</v>
      </c>
      <c r="C805">
        <v>2317500</v>
      </c>
      <c r="D805">
        <v>6</v>
      </c>
    </row>
    <row r="806" spans="1:4" x14ac:dyDescent="0.25">
      <c r="A806" s="1">
        <v>40353</v>
      </c>
      <c r="B806" t="s">
        <v>21</v>
      </c>
      <c r="C806">
        <v>5150000</v>
      </c>
      <c r="D806">
        <v>15</v>
      </c>
    </row>
    <row r="807" spans="1:4" x14ac:dyDescent="0.25">
      <c r="A807" s="1">
        <v>40354</v>
      </c>
      <c r="B807" t="s">
        <v>25</v>
      </c>
      <c r="C807">
        <v>3605000</v>
      </c>
      <c r="D807">
        <v>11</v>
      </c>
    </row>
    <row r="808" spans="1:4" x14ac:dyDescent="0.25">
      <c r="A808" s="1">
        <v>40355</v>
      </c>
      <c r="B808" t="s">
        <v>19</v>
      </c>
      <c r="C808">
        <v>5665000</v>
      </c>
      <c r="D808">
        <v>14</v>
      </c>
    </row>
    <row r="809" spans="1:4" x14ac:dyDescent="0.25">
      <c r="A809" s="1">
        <v>40356</v>
      </c>
      <c r="B809" t="s">
        <v>23</v>
      </c>
      <c r="C809">
        <v>2317500</v>
      </c>
      <c r="D809">
        <v>6</v>
      </c>
    </row>
    <row r="810" spans="1:4" x14ac:dyDescent="0.25">
      <c r="A810" s="1">
        <v>40357</v>
      </c>
      <c r="B810" t="s">
        <v>20</v>
      </c>
      <c r="C810">
        <v>1802500</v>
      </c>
      <c r="D810">
        <v>6</v>
      </c>
    </row>
    <row r="811" spans="1:4" x14ac:dyDescent="0.25">
      <c r="A811" s="1">
        <v>40358</v>
      </c>
      <c r="B811" t="s">
        <v>24</v>
      </c>
      <c r="C811">
        <v>3484833</v>
      </c>
      <c r="D811">
        <v>13</v>
      </c>
    </row>
    <row r="812" spans="1:4" x14ac:dyDescent="0.25">
      <c r="A812" s="1">
        <v>40359</v>
      </c>
      <c r="B812" t="s">
        <v>22</v>
      </c>
      <c r="C812">
        <v>2317500</v>
      </c>
      <c r="D812">
        <v>9</v>
      </c>
    </row>
    <row r="813" spans="1:4" x14ac:dyDescent="0.25">
      <c r="A813" s="1">
        <v>40360</v>
      </c>
      <c r="B813" t="s">
        <v>21</v>
      </c>
      <c r="C813">
        <v>515000</v>
      </c>
      <c r="D813">
        <v>2</v>
      </c>
    </row>
    <row r="814" spans="1:4" x14ac:dyDescent="0.25">
      <c r="A814" s="1">
        <v>40361</v>
      </c>
      <c r="B814" t="s">
        <v>25</v>
      </c>
      <c r="C814">
        <v>3862500</v>
      </c>
      <c r="D814">
        <v>10</v>
      </c>
    </row>
    <row r="815" spans="1:4" x14ac:dyDescent="0.25">
      <c r="A815" s="1">
        <v>40362</v>
      </c>
      <c r="B815" t="s">
        <v>19</v>
      </c>
      <c r="C815">
        <v>2060000</v>
      </c>
      <c r="D815">
        <v>5</v>
      </c>
    </row>
    <row r="816" spans="1:4" x14ac:dyDescent="0.25">
      <c r="A816" s="1">
        <v>40363</v>
      </c>
      <c r="B816" t="s">
        <v>23</v>
      </c>
      <c r="C816">
        <v>9785000</v>
      </c>
      <c r="D816">
        <v>25</v>
      </c>
    </row>
    <row r="817" spans="1:4" x14ac:dyDescent="0.25">
      <c r="A817" s="1">
        <v>40364</v>
      </c>
      <c r="B817" t="s">
        <v>20</v>
      </c>
      <c r="C817">
        <v>3999833</v>
      </c>
      <c r="D817">
        <v>10</v>
      </c>
    </row>
    <row r="818" spans="1:4" x14ac:dyDescent="0.25">
      <c r="A818" s="1">
        <v>40365</v>
      </c>
      <c r="B818" t="s">
        <v>24</v>
      </c>
      <c r="C818">
        <v>3090000</v>
      </c>
      <c r="D818">
        <v>10</v>
      </c>
    </row>
    <row r="819" spans="1:4" x14ac:dyDescent="0.25">
      <c r="A819" s="1">
        <v>40366</v>
      </c>
      <c r="B819" t="s">
        <v>22</v>
      </c>
      <c r="C819">
        <v>1802500</v>
      </c>
      <c r="D819">
        <v>5</v>
      </c>
    </row>
    <row r="820" spans="1:4" x14ac:dyDescent="0.25">
      <c r="A820" s="1">
        <v>40367</v>
      </c>
      <c r="B820" t="s">
        <v>21</v>
      </c>
      <c r="C820">
        <v>3090000</v>
      </c>
      <c r="D820">
        <v>8</v>
      </c>
    </row>
    <row r="821" spans="1:4" x14ac:dyDescent="0.25">
      <c r="A821" s="1">
        <v>40368</v>
      </c>
      <c r="B821" t="s">
        <v>25</v>
      </c>
      <c r="C821">
        <v>1545000</v>
      </c>
      <c r="D821">
        <v>3</v>
      </c>
    </row>
    <row r="822" spans="1:4" x14ac:dyDescent="0.25">
      <c r="A822" s="1">
        <v>40369</v>
      </c>
      <c r="B822" t="s">
        <v>19</v>
      </c>
      <c r="C822">
        <v>3090000</v>
      </c>
      <c r="D822">
        <v>7</v>
      </c>
    </row>
    <row r="823" spans="1:4" x14ac:dyDescent="0.25">
      <c r="A823" s="1">
        <v>40370</v>
      </c>
      <c r="B823" t="s">
        <v>23</v>
      </c>
      <c r="C823">
        <v>515000</v>
      </c>
      <c r="D823">
        <v>2</v>
      </c>
    </row>
    <row r="824" spans="1:4" x14ac:dyDescent="0.25">
      <c r="A824" s="1">
        <v>40371</v>
      </c>
      <c r="B824" t="s">
        <v>20</v>
      </c>
      <c r="C824">
        <v>2317500</v>
      </c>
      <c r="D824">
        <v>5</v>
      </c>
    </row>
    <row r="825" spans="1:4" x14ac:dyDescent="0.25">
      <c r="A825" s="1">
        <v>40372</v>
      </c>
      <c r="B825" t="s">
        <v>24</v>
      </c>
      <c r="C825">
        <v>6317333</v>
      </c>
      <c r="D825">
        <v>17</v>
      </c>
    </row>
    <row r="826" spans="1:4" x14ac:dyDescent="0.25">
      <c r="A826" s="1">
        <v>40373</v>
      </c>
      <c r="B826" t="s">
        <v>22</v>
      </c>
      <c r="C826">
        <v>3107166</v>
      </c>
      <c r="D826">
        <v>10</v>
      </c>
    </row>
    <row r="827" spans="1:4" x14ac:dyDescent="0.25">
      <c r="A827" s="1">
        <v>40374</v>
      </c>
      <c r="B827" t="s">
        <v>21</v>
      </c>
      <c r="C827">
        <v>8497500</v>
      </c>
      <c r="D827">
        <v>22</v>
      </c>
    </row>
    <row r="828" spans="1:4" x14ac:dyDescent="0.25">
      <c r="A828" s="1">
        <v>40375</v>
      </c>
      <c r="B828" t="s">
        <v>25</v>
      </c>
      <c r="C828">
        <v>4377500</v>
      </c>
      <c r="D828">
        <v>12</v>
      </c>
    </row>
    <row r="829" spans="1:4" x14ac:dyDescent="0.25">
      <c r="A829" s="1">
        <v>40376</v>
      </c>
      <c r="B829" t="s">
        <v>19</v>
      </c>
      <c r="C829">
        <v>5150000</v>
      </c>
      <c r="D829">
        <v>15</v>
      </c>
    </row>
    <row r="830" spans="1:4" x14ac:dyDescent="0.25">
      <c r="A830" s="1">
        <v>40377</v>
      </c>
      <c r="B830" t="s">
        <v>23</v>
      </c>
      <c r="C830">
        <v>8240000</v>
      </c>
      <c r="D830">
        <v>21</v>
      </c>
    </row>
    <row r="831" spans="1:4" x14ac:dyDescent="0.25">
      <c r="A831" s="1">
        <v>40378</v>
      </c>
      <c r="B831" t="s">
        <v>20</v>
      </c>
      <c r="C831">
        <v>2575000</v>
      </c>
      <c r="D831">
        <v>7</v>
      </c>
    </row>
    <row r="832" spans="1:4" x14ac:dyDescent="0.25">
      <c r="A832" s="1">
        <v>40379</v>
      </c>
      <c r="B832" t="s">
        <v>24</v>
      </c>
      <c r="C832">
        <v>4120000</v>
      </c>
      <c r="D832">
        <v>11</v>
      </c>
    </row>
    <row r="833" spans="1:4" x14ac:dyDescent="0.25">
      <c r="A833" s="1">
        <v>40380</v>
      </c>
      <c r="B833" t="s">
        <v>22</v>
      </c>
      <c r="C833">
        <v>1167333</v>
      </c>
      <c r="D833">
        <v>5</v>
      </c>
    </row>
    <row r="834" spans="1:4" x14ac:dyDescent="0.25">
      <c r="A834" s="1">
        <v>40381</v>
      </c>
      <c r="B834" t="s">
        <v>21</v>
      </c>
      <c r="C834">
        <v>2712333</v>
      </c>
      <c r="D834">
        <v>9</v>
      </c>
    </row>
    <row r="835" spans="1:4" x14ac:dyDescent="0.25">
      <c r="A835" s="1">
        <v>40382</v>
      </c>
      <c r="B835" t="s">
        <v>25</v>
      </c>
      <c r="C835">
        <v>1030000</v>
      </c>
      <c r="D835">
        <v>3</v>
      </c>
    </row>
    <row r="836" spans="1:4" x14ac:dyDescent="0.25">
      <c r="A836" s="1">
        <v>40383</v>
      </c>
      <c r="B836" t="s">
        <v>19</v>
      </c>
      <c r="C836">
        <v>4514833</v>
      </c>
      <c r="D836">
        <v>11</v>
      </c>
    </row>
    <row r="837" spans="1:4" x14ac:dyDescent="0.25">
      <c r="A837" s="1">
        <v>40384</v>
      </c>
      <c r="B837" t="s">
        <v>23</v>
      </c>
      <c r="C837">
        <v>3227333</v>
      </c>
      <c r="D837">
        <v>9</v>
      </c>
    </row>
    <row r="838" spans="1:4" x14ac:dyDescent="0.25">
      <c r="A838" s="1">
        <v>40385</v>
      </c>
      <c r="B838" t="s">
        <v>20</v>
      </c>
      <c r="C838">
        <v>909833</v>
      </c>
      <c r="D838">
        <v>4</v>
      </c>
    </row>
    <row r="839" spans="1:4" x14ac:dyDescent="0.25">
      <c r="A839" s="1">
        <v>40386</v>
      </c>
      <c r="B839" t="s">
        <v>24</v>
      </c>
      <c r="C839">
        <v>2575000</v>
      </c>
      <c r="D839">
        <v>6</v>
      </c>
    </row>
    <row r="840" spans="1:4" x14ac:dyDescent="0.25">
      <c r="A840" s="1">
        <v>40387</v>
      </c>
      <c r="B840" t="s">
        <v>22</v>
      </c>
      <c r="C840">
        <v>3605000</v>
      </c>
      <c r="D840">
        <v>11</v>
      </c>
    </row>
    <row r="841" spans="1:4" x14ac:dyDescent="0.25">
      <c r="A841" s="1">
        <v>40388</v>
      </c>
      <c r="B841" t="s">
        <v>21</v>
      </c>
      <c r="C841">
        <v>1287500</v>
      </c>
      <c r="D841">
        <v>5</v>
      </c>
    </row>
    <row r="842" spans="1:4" x14ac:dyDescent="0.25">
      <c r="A842" s="1">
        <v>40389</v>
      </c>
      <c r="B842" t="s">
        <v>25</v>
      </c>
      <c r="C842">
        <v>909833</v>
      </c>
      <c r="D842">
        <v>4</v>
      </c>
    </row>
    <row r="843" spans="1:4" x14ac:dyDescent="0.25">
      <c r="A843" s="1">
        <v>40390</v>
      </c>
      <c r="B843" t="s">
        <v>19</v>
      </c>
      <c r="C843">
        <v>2969833</v>
      </c>
      <c r="D843">
        <v>7</v>
      </c>
    </row>
    <row r="844" spans="1:4" x14ac:dyDescent="0.25">
      <c r="A844" s="1">
        <v>40391</v>
      </c>
      <c r="B844" t="s">
        <v>23</v>
      </c>
      <c r="C844">
        <v>772500</v>
      </c>
      <c r="D844">
        <v>1</v>
      </c>
    </row>
    <row r="845" spans="1:4" x14ac:dyDescent="0.25">
      <c r="A845" s="1">
        <v>40392</v>
      </c>
      <c r="B845" t="s">
        <v>20</v>
      </c>
      <c r="C845">
        <v>1184499</v>
      </c>
      <c r="D845">
        <v>5</v>
      </c>
    </row>
    <row r="846" spans="1:4" x14ac:dyDescent="0.25">
      <c r="A846" s="1">
        <v>40393</v>
      </c>
      <c r="B846" t="s">
        <v>24</v>
      </c>
      <c r="C846">
        <v>1167333</v>
      </c>
      <c r="D846">
        <v>4</v>
      </c>
    </row>
    <row r="847" spans="1:4" x14ac:dyDescent="0.25">
      <c r="A847" s="1">
        <v>40394</v>
      </c>
      <c r="B847" t="s">
        <v>22</v>
      </c>
      <c r="C847">
        <v>257500</v>
      </c>
      <c r="D847">
        <v>1</v>
      </c>
    </row>
    <row r="848" spans="1:4" x14ac:dyDescent="0.25">
      <c r="A848" s="1">
        <v>40395</v>
      </c>
      <c r="B848" t="s">
        <v>21</v>
      </c>
      <c r="C848">
        <v>257500</v>
      </c>
      <c r="D848">
        <v>1</v>
      </c>
    </row>
    <row r="849" spans="1:4" x14ac:dyDescent="0.25">
      <c r="A849" s="1">
        <v>40396</v>
      </c>
      <c r="B849" t="s">
        <v>25</v>
      </c>
      <c r="C849">
        <v>789666</v>
      </c>
      <c r="D849">
        <v>4</v>
      </c>
    </row>
    <row r="850" spans="1:4" x14ac:dyDescent="0.25">
      <c r="A850" s="1">
        <v>40397</v>
      </c>
      <c r="B850" t="s">
        <v>19</v>
      </c>
      <c r="C850">
        <v>3227333</v>
      </c>
      <c r="D850">
        <v>6</v>
      </c>
    </row>
    <row r="851" spans="1:4" x14ac:dyDescent="0.25">
      <c r="A851" s="1">
        <v>40398</v>
      </c>
      <c r="B851" t="s">
        <v>23</v>
      </c>
      <c r="C851">
        <v>1030000</v>
      </c>
      <c r="D851">
        <v>3</v>
      </c>
    </row>
    <row r="852" spans="1:4" x14ac:dyDescent="0.25">
      <c r="A852" s="1">
        <v>40399</v>
      </c>
      <c r="B852" t="s">
        <v>20</v>
      </c>
      <c r="C852">
        <v>515000</v>
      </c>
      <c r="D852">
        <v>1</v>
      </c>
    </row>
    <row r="853" spans="1:4" x14ac:dyDescent="0.25">
      <c r="A853" s="1">
        <v>40402</v>
      </c>
      <c r="B853" t="s">
        <v>21</v>
      </c>
      <c r="C853">
        <v>274666</v>
      </c>
      <c r="D853">
        <v>2</v>
      </c>
    </row>
    <row r="854" spans="1:4" x14ac:dyDescent="0.25">
      <c r="A854" s="1">
        <v>40403</v>
      </c>
      <c r="B854" t="s">
        <v>25</v>
      </c>
      <c r="C854">
        <v>772500</v>
      </c>
      <c r="D854">
        <v>2</v>
      </c>
    </row>
    <row r="855" spans="1:4" x14ac:dyDescent="0.25">
      <c r="A855" s="1">
        <v>40404</v>
      </c>
      <c r="B855" t="s">
        <v>19</v>
      </c>
      <c r="C855">
        <v>3862500</v>
      </c>
      <c r="D855">
        <v>8</v>
      </c>
    </row>
    <row r="856" spans="1:4" x14ac:dyDescent="0.25">
      <c r="A856" s="1">
        <v>40405</v>
      </c>
      <c r="B856" t="s">
        <v>23</v>
      </c>
      <c r="C856">
        <v>3879666</v>
      </c>
      <c r="D856">
        <v>10</v>
      </c>
    </row>
    <row r="857" spans="1:4" x14ac:dyDescent="0.25">
      <c r="A857" s="1">
        <v>40406</v>
      </c>
      <c r="B857" t="s">
        <v>20</v>
      </c>
      <c r="C857">
        <v>909833</v>
      </c>
      <c r="D857">
        <v>2</v>
      </c>
    </row>
    <row r="858" spans="1:4" x14ac:dyDescent="0.25">
      <c r="A858" s="1">
        <v>40410</v>
      </c>
      <c r="B858" t="s">
        <v>25</v>
      </c>
      <c r="C858">
        <v>1047166</v>
      </c>
      <c r="D858">
        <v>4</v>
      </c>
    </row>
    <row r="859" spans="1:4" x14ac:dyDescent="0.25">
      <c r="A859" s="1">
        <v>40411</v>
      </c>
      <c r="B859" t="s">
        <v>19</v>
      </c>
      <c r="C859">
        <v>1545000</v>
      </c>
      <c r="D859">
        <v>4</v>
      </c>
    </row>
    <row r="860" spans="1:4" x14ac:dyDescent="0.25">
      <c r="A860" s="1">
        <v>40412</v>
      </c>
      <c r="B860" t="s">
        <v>23</v>
      </c>
      <c r="C860">
        <v>1562166</v>
      </c>
      <c r="D860">
        <v>5</v>
      </c>
    </row>
    <row r="861" spans="1:4" x14ac:dyDescent="0.25">
      <c r="A861" s="1">
        <v>40414</v>
      </c>
      <c r="B861" t="s">
        <v>24</v>
      </c>
      <c r="C861">
        <v>515000</v>
      </c>
      <c r="D861">
        <v>1</v>
      </c>
    </row>
    <row r="862" spans="1:4" x14ac:dyDescent="0.25">
      <c r="A862" s="1">
        <v>40415</v>
      </c>
      <c r="B862" t="s">
        <v>22</v>
      </c>
      <c r="C862">
        <v>137333</v>
      </c>
      <c r="D862">
        <v>1</v>
      </c>
    </row>
    <row r="863" spans="1:4" x14ac:dyDescent="0.25">
      <c r="A863" s="1">
        <v>40417</v>
      </c>
      <c r="B863" t="s">
        <v>25</v>
      </c>
      <c r="C863">
        <v>1030000</v>
      </c>
      <c r="D863">
        <v>3</v>
      </c>
    </row>
    <row r="864" spans="1:4" x14ac:dyDescent="0.25">
      <c r="A864" s="1">
        <v>40418</v>
      </c>
      <c r="B864" t="s">
        <v>19</v>
      </c>
      <c r="C864">
        <v>1802500</v>
      </c>
      <c r="D864">
        <v>4</v>
      </c>
    </row>
    <row r="865" spans="1:4" x14ac:dyDescent="0.25">
      <c r="A865" s="1">
        <v>40419</v>
      </c>
      <c r="B865" t="s">
        <v>23</v>
      </c>
      <c r="C865">
        <v>2712333</v>
      </c>
      <c r="D865">
        <v>7</v>
      </c>
    </row>
    <row r="866" spans="1:4" x14ac:dyDescent="0.25">
      <c r="A866" s="1">
        <v>40420</v>
      </c>
      <c r="B866" t="s">
        <v>20</v>
      </c>
      <c r="C866">
        <v>257500</v>
      </c>
      <c r="D866">
        <v>1</v>
      </c>
    </row>
    <row r="867" spans="1:4" x14ac:dyDescent="0.25">
      <c r="A867" s="1">
        <v>40421</v>
      </c>
      <c r="B867" t="s">
        <v>24</v>
      </c>
      <c r="C867">
        <v>772500</v>
      </c>
      <c r="D867">
        <v>2</v>
      </c>
    </row>
    <row r="868" spans="1:4" x14ac:dyDescent="0.25">
      <c r="A868" s="1">
        <v>40422</v>
      </c>
      <c r="B868" t="s">
        <v>22</v>
      </c>
      <c r="C868">
        <v>1030000</v>
      </c>
      <c r="D868">
        <v>2</v>
      </c>
    </row>
    <row r="869" spans="1:4" x14ac:dyDescent="0.25">
      <c r="A869" s="1">
        <v>40424</v>
      </c>
      <c r="B869" t="s">
        <v>25</v>
      </c>
      <c r="C869">
        <v>1939833</v>
      </c>
      <c r="D869">
        <v>4</v>
      </c>
    </row>
    <row r="870" spans="1:4" x14ac:dyDescent="0.25">
      <c r="A870" s="1">
        <v>40425</v>
      </c>
      <c r="B870" t="s">
        <v>19</v>
      </c>
      <c r="C870">
        <v>257500</v>
      </c>
      <c r="D870">
        <v>1</v>
      </c>
    </row>
    <row r="871" spans="1:4" x14ac:dyDescent="0.25">
      <c r="A871" s="1">
        <v>40426</v>
      </c>
      <c r="B871" t="s">
        <v>23</v>
      </c>
      <c r="C871">
        <v>3244499</v>
      </c>
      <c r="D871">
        <v>8</v>
      </c>
    </row>
    <row r="872" spans="1:4" x14ac:dyDescent="0.25">
      <c r="A872" s="1">
        <v>40427</v>
      </c>
      <c r="B872" t="s">
        <v>20</v>
      </c>
      <c r="C872">
        <v>772500</v>
      </c>
      <c r="D872">
        <v>2</v>
      </c>
    </row>
    <row r="873" spans="1:4" x14ac:dyDescent="0.25">
      <c r="A873" s="1">
        <v>40432</v>
      </c>
      <c r="B873" t="s">
        <v>19</v>
      </c>
      <c r="C873">
        <v>5665000</v>
      </c>
      <c r="D873">
        <v>15</v>
      </c>
    </row>
    <row r="874" spans="1:4" x14ac:dyDescent="0.25">
      <c r="A874" s="1">
        <v>40433</v>
      </c>
      <c r="B874" t="s">
        <v>23</v>
      </c>
      <c r="C874">
        <v>2454833</v>
      </c>
      <c r="D874">
        <v>6</v>
      </c>
    </row>
    <row r="875" spans="1:4" x14ac:dyDescent="0.25">
      <c r="A875" s="1">
        <v>40435</v>
      </c>
      <c r="B875" t="s">
        <v>24</v>
      </c>
      <c r="C875">
        <v>257500</v>
      </c>
      <c r="D875">
        <v>1</v>
      </c>
    </row>
    <row r="876" spans="1:4" x14ac:dyDescent="0.25">
      <c r="A876" s="1">
        <v>40437</v>
      </c>
      <c r="B876" t="s">
        <v>21</v>
      </c>
      <c r="C876">
        <v>772500</v>
      </c>
      <c r="D876">
        <v>3</v>
      </c>
    </row>
    <row r="877" spans="1:4" x14ac:dyDescent="0.25">
      <c r="A877" s="1">
        <v>40438</v>
      </c>
      <c r="B877" t="s">
        <v>25</v>
      </c>
      <c r="C877">
        <v>909833</v>
      </c>
      <c r="D877">
        <v>3</v>
      </c>
    </row>
    <row r="878" spans="1:4" x14ac:dyDescent="0.25">
      <c r="A878" s="1">
        <v>40445</v>
      </c>
      <c r="B878" t="s">
        <v>25</v>
      </c>
      <c r="C878">
        <v>515000</v>
      </c>
      <c r="D878">
        <v>1</v>
      </c>
    </row>
    <row r="879" spans="1:4" x14ac:dyDescent="0.25">
      <c r="A879" s="1">
        <v>40447</v>
      </c>
      <c r="B879" t="s">
        <v>23</v>
      </c>
      <c r="C879">
        <v>3090000</v>
      </c>
      <c r="D879">
        <v>6</v>
      </c>
    </row>
    <row r="880" spans="1:4" x14ac:dyDescent="0.25">
      <c r="A880" s="1">
        <v>40450</v>
      </c>
      <c r="B880" t="s">
        <v>22</v>
      </c>
      <c r="C880">
        <v>1287500</v>
      </c>
      <c r="D880">
        <v>3</v>
      </c>
    </row>
    <row r="881" spans="1:4" x14ac:dyDescent="0.25">
      <c r="A881" s="1">
        <v>40451</v>
      </c>
      <c r="B881" t="s">
        <v>21</v>
      </c>
      <c r="C881">
        <v>1424833</v>
      </c>
      <c r="D881">
        <v>4</v>
      </c>
    </row>
    <row r="882" spans="1:4" x14ac:dyDescent="0.25">
      <c r="A882" s="1">
        <v>40453</v>
      </c>
      <c r="B882" t="s">
        <v>19</v>
      </c>
      <c r="C882">
        <v>1562166</v>
      </c>
      <c r="D882">
        <v>4</v>
      </c>
    </row>
    <row r="883" spans="1:4" x14ac:dyDescent="0.25">
      <c r="A883" s="1">
        <v>40454</v>
      </c>
      <c r="B883" t="s">
        <v>23</v>
      </c>
      <c r="C883">
        <v>2849666</v>
      </c>
      <c r="D883">
        <v>7</v>
      </c>
    </row>
    <row r="884" spans="1:4" x14ac:dyDescent="0.25">
      <c r="A884" s="1">
        <v>40455</v>
      </c>
      <c r="B884" t="s">
        <v>20</v>
      </c>
      <c r="C884">
        <v>2060000</v>
      </c>
      <c r="D884">
        <v>3</v>
      </c>
    </row>
    <row r="885" spans="1:4" x14ac:dyDescent="0.25">
      <c r="A885" s="1">
        <v>40456</v>
      </c>
      <c r="B885" t="s">
        <v>24</v>
      </c>
      <c r="C885">
        <v>3347500</v>
      </c>
      <c r="D885">
        <v>7</v>
      </c>
    </row>
    <row r="886" spans="1:4" x14ac:dyDescent="0.25">
      <c r="A886" s="1">
        <v>40457</v>
      </c>
      <c r="B886" t="s">
        <v>22</v>
      </c>
      <c r="C886">
        <v>1802500</v>
      </c>
      <c r="D886">
        <v>4</v>
      </c>
    </row>
    <row r="887" spans="1:4" x14ac:dyDescent="0.25">
      <c r="A887" s="1">
        <v>40458</v>
      </c>
      <c r="B887" t="s">
        <v>21</v>
      </c>
      <c r="C887">
        <v>1030000</v>
      </c>
      <c r="D887">
        <v>3</v>
      </c>
    </row>
    <row r="888" spans="1:4" x14ac:dyDescent="0.25">
      <c r="A888" s="1">
        <v>40459</v>
      </c>
      <c r="B888" t="s">
        <v>25</v>
      </c>
      <c r="C888">
        <v>1802500</v>
      </c>
      <c r="D888">
        <v>5</v>
      </c>
    </row>
    <row r="889" spans="1:4" x14ac:dyDescent="0.25">
      <c r="A889" s="1">
        <v>40460</v>
      </c>
      <c r="B889" t="s">
        <v>19</v>
      </c>
      <c r="C889">
        <v>2832500</v>
      </c>
      <c r="D889">
        <v>6</v>
      </c>
    </row>
    <row r="890" spans="1:4" x14ac:dyDescent="0.25">
      <c r="A890" s="1">
        <v>40461</v>
      </c>
      <c r="B890" t="s">
        <v>23</v>
      </c>
      <c r="C890">
        <v>772500</v>
      </c>
      <c r="D890">
        <v>1</v>
      </c>
    </row>
    <row r="891" spans="1:4" x14ac:dyDescent="0.25">
      <c r="A891" s="1">
        <v>40462</v>
      </c>
      <c r="B891" t="s">
        <v>20</v>
      </c>
      <c r="C891">
        <v>1030000</v>
      </c>
      <c r="D891">
        <v>2</v>
      </c>
    </row>
    <row r="892" spans="1:4" x14ac:dyDescent="0.25">
      <c r="A892" s="1">
        <v>40463</v>
      </c>
      <c r="B892" t="s">
        <v>24</v>
      </c>
      <c r="C892">
        <v>2317500</v>
      </c>
      <c r="D892">
        <v>7</v>
      </c>
    </row>
    <row r="893" spans="1:4" x14ac:dyDescent="0.25">
      <c r="A893" s="1">
        <v>40465</v>
      </c>
      <c r="B893" t="s">
        <v>21</v>
      </c>
      <c r="C893">
        <v>909833</v>
      </c>
      <c r="D893">
        <v>4</v>
      </c>
    </row>
    <row r="894" spans="1:4" x14ac:dyDescent="0.25">
      <c r="A894" s="1">
        <v>40466</v>
      </c>
      <c r="B894" t="s">
        <v>25</v>
      </c>
      <c r="C894">
        <v>257500</v>
      </c>
      <c r="D894">
        <v>1</v>
      </c>
    </row>
    <row r="895" spans="1:4" x14ac:dyDescent="0.25">
      <c r="A895" s="1">
        <v>40467</v>
      </c>
      <c r="B895" t="s">
        <v>19</v>
      </c>
      <c r="C895">
        <v>1047166</v>
      </c>
      <c r="D895">
        <v>4</v>
      </c>
    </row>
    <row r="896" spans="1:4" x14ac:dyDescent="0.25">
      <c r="A896" s="1">
        <v>40468</v>
      </c>
      <c r="B896" t="s">
        <v>23</v>
      </c>
      <c r="C896">
        <v>1545000</v>
      </c>
      <c r="D896">
        <v>5</v>
      </c>
    </row>
    <row r="897" spans="1:4" x14ac:dyDescent="0.25">
      <c r="A897" s="1">
        <v>40469</v>
      </c>
      <c r="B897" t="s">
        <v>20</v>
      </c>
      <c r="C897">
        <v>772500</v>
      </c>
      <c r="D897">
        <v>2</v>
      </c>
    </row>
    <row r="898" spans="1:4" x14ac:dyDescent="0.25">
      <c r="A898" s="1">
        <v>40471</v>
      </c>
      <c r="B898" t="s">
        <v>22</v>
      </c>
      <c r="C898">
        <v>257500</v>
      </c>
      <c r="D898">
        <v>1</v>
      </c>
    </row>
    <row r="899" spans="1:4" x14ac:dyDescent="0.25">
      <c r="A899" s="1">
        <v>40472</v>
      </c>
      <c r="B899" t="s">
        <v>21</v>
      </c>
      <c r="C899">
        <v>652333</v>
      </c>
      <c r="D899">
        <v>2</v>
      </c>
    </row>
    <row r="900" spans="1:4" x14ac:dyDescent="0.25">
      <c r="A900" s="1">
        <v>40473</v>
      </c>
      <c r="B900" t="s">
        <v>25</v>
      </c>
      <c r="C900">
        <v>257500</v>
      </c>
      <c r="D900">
        <v>1</v>
      </c>
    </row>
    <row r="901" spans="1:4" x14ac:dyDescent="0.25">
      <c r="A901" s="1">
        <v>40474</v>
      </c>
      <c r="B901" t="s">
        <v>19</v>
      </c>
      <c r="C901">
        <v>1304666</v>
      </c>
      <c r="D901">
        <v>5</v>
      </c>
    </row>
    <row r="902" spans="1:4" x14ac:dyDescent="0.25">
      <c r="A902" s="1">
        <v>40475</v>
      </c>
      <c r="B902" t="s">
        <v>23</v>
      </c>
      <c r="C902">
        <v>3605000</v>
      </c>
      <c r="D902">
        <v>7</v>
      </c>
    </row>
    <row r="903" spans="1:4" x14ac:dyDescent="0.25">
      <c r="A903" s="1">
        <v>40476</v>
      </c>
      <c r="B903" t="s">
        <v>20</v>
      </c>
      <c r="C903">
        <v>137333</v>
      </c>
      <c r="D903">
        <v>1</v>
      </c>
    </row>
    <row r="904" spans="1:4" x14ac:dyDescent="0.25">
      <c r="A904" s="1">
        <v>40477</v>
      </c>
      <c r="B904" t="s">
        <v>24</v>
      </c>
      <c r="C904">
        <v>2575000</v>
      </c>
      <c r="D904">
        <v>6</v>
      </c>
    </row>
    <row r="905" spans="1:4" x14ac:dyDescent="0.25">
      <c r="A905" s="1">
        <v>40478</v>
      </c>
      <c r="B905" t="s">
        <v>22</v>
      </c>
      <c r="C905">
        <v>1545000</v>
      </c>
      <c r="D905">
        <v>4</v>
      </c>
    </row>
    <row r="906" spans="1:4" x14ac:dyDescent="0.25">
      <c r="A906" s="1">
        <v>40481</v>
      </c>
      <c r="B906" t="s">
        <v>19</v>
      </c>
      <c r="C906">
        <v>772500</v>
      </c>
      <c r="D906">
        <v>2</v>
      </c>
    </row>
    <row r="907" spans="1:4" x14ac:dyDescent="0.25">
      <c r="A907" s="1">
        <v>40482</v>
      </c>
      <c r="B907" t="s">
        <v>23</v>
      </c>
      <c r="C907">
        <v>4514833</v>
      </c>
      <c r="D907">
        <v>9</v>
      </c>
    </row>
    <row r="908" spans="1:4" x14ac:dyDescent="0.25">
      <c r="A908" s="1">
        <v>40483</v>
      </c>
      <c r="B908" t="s">
        <v>20</v>
      </c>
      <c r="C908">
        <v>772500</v>
      </c>
      <c r="D908">
        <v>1</v>
      </c>
    </row>
    <row r="909" spans="1:4" x14ac:dyDescent="0.25">
      <c r="A909" s="1">
        <v>40484</v>
      </c>
      <c r="B909" t="s">
        <v>24</v>
      </c>
      <c r="C909">
        <v>257500</v>
      </c>
      <c r="D909">
        <v>1</v>
      </c>
    </row>
    <row r="910" spans="1:4" x14ac:dyDescent="0.25">
      <c r="A910" s="1">
        <v>40486</v>
      </c>
      <c r="B910" t="s">
        <v>21</v>
      </c>
      <c r="C910">
        <v>515000</v>
      </c>
      <c r="D910">
        <v>2</v>
      </c>
    </row>
    <row r="911" spans="1:4" x14ac:dyDescent="0.25">
      <c r="A911" s="1">
        <v>40487</v>
      </c>
      <c r="B911" t="s">
        <v>25</v>
      </c>
      <c r="C911">
        <v>257500</v>
      </c>
      <c r="D911">
        <v>1</v>
      </c>
    </row>
    <row r="912" spans="1:4" x14ac:dyDescent="0.25">
      <c r="A912" s="1">
        <v>40489</v>
      </c>
      <c r="B912" t="s">
        <v>23</v>
      </c>
      <c r="C912">
        <v>2060000</v>
      </c>
      <c r="D912">
        <v>6</v>
      </c>
    </row>
    <row r="913" spans="1:4" x14ac:dyDescent="0.25">
      <c r="A913" s="1">
        <v>40490</v>
      </c>
      <c r="B913" t="s">
        <v>20</v>
      </c>
      <c r="C913">
        <v>652333</v>
      </c>
      <c r="D913">
        <v>3</v>
      </c>
    </row>
    <row r="914" spans="1:4" x14ac:dyDescent="0.25">
      <c r="A914" s="1">
        <v>40492</v>
      </c>
      <c r="B914" t="s">
        <v>22</v>
      </c>
      <c r="C914">
        <v>789666</v>
      </c>
      <c r="D914">
        <v>4</v>
      </c>
    </row>
    <row r="915" spans="1:4" x14ac:dyDescent="0.25">
      <c r="A915" s="1">
        <v>40493</v>
      </c>
      <c r="B915" t="s">
        <v>21</v>
      </c>
      <c r="C915">
        <v>909833</v>
      </c>
      <c r="D915">
        <v>4</v>
      </c>
    </row>
    <row r="916" spans="1:4" x14ac:dyDescent="0.25">
      <c r="A916" s="1">
        <v>40494</v>
      </c>
      <c r="B916" t="s">
        <v>25</v>
      </c>
      <c r="C916">
        <v>772500</v>
      </c>
      <c r="D916">
        <v>2</v>
      </c>
    </row>
    <row r="917" spans="1:4" x14ac:dyDescent="0.25">
      <c r="A917" s="1">
        <v>40495</v>
      </c>
      <c r="B917" t="s">
        <v>19</v>
      </c>
      <c r="C917">
        <v>3605000</v>
      </c>
      <c r="D917">
        <v>8</v>
      </c>
    </row>
    <row r="918" spans="1:4" x14ac:dyDescent="0.25">
      <c r="A918" s="1">
        <v>40496</v>
      </c>
      <c r="B918" t="s">
        <v>23</v>
      </c>
      <c r="C918">
        <v>5424666</v>
      </c>
      <c r="D918">
        <v>12</v>
      </c>
    </row>
    <row r="919" spans="1:4" x14ac:dyDescent="0.25">
      <c r="A919" s="1">
        <v>40497</v>
      </c>
      <c r="B919" t="s">
        <v>20</v>
      </c>
      <c r="C919">
        <v>1802500</v>
      </c>
      <c r="D919">
        <v>4</v>
      </c>
    </row>
    <row r="920" spans="1:4" x14ac:dyDescent="0.25">
      <c r="A920" s="1">
        <v>40498</v>
      </c>
      <c r="B920" t="s">
        <v>24</v>
      </c>
      <c r="C920">
        <v>1287500</v>
      </c>
      <c r="D920">
        <v>3</v>
      </c>
    </row>
    <row r="921" spans="1:4" x14ac:dyDescent="0.25">
      <c r="A921" s="1">
        <v>40499</v>
      </c>
      <c r="B921" t="s">
        <v>22</v>
      </c>
      <c r="C921">
        <v>772500</v>
      </c>
      <c r="D921">
        <v>2</v>
      </c>
    </row>
    <row r="922" spans="1:4" x14ac:dyDescent="0.25">
      <c r="A922" s="1">
        <v>40500</v>
      </c>
      <c r="B922" t="s">
        <v>21</v>
      </c>
      <c r="C922">
        <v>772500</v>
      </c>
      <c r="D922">
        <v>2</v>
      </c>
    </row>
    <row r="923" spans="1:4" x14ac:dyDescent="0.25">
      <c r="A923" s="1">
        <v>40501</v>
      </c>
      <c r="B923" t="s">
        <v>25</v>
      </c>
      <c r="C923">
        <v>909833</v>
      </c>
      <c r="D923">
        <v>3</v>
      </c>
    </row>
    <row r="924" spans="1:4" x14ac:dyDescent="0.25">
      <c r="A924" s="1">
        <v>40502</v>
      </c>
      <c r="B924" t="s">
        <v>19</v>
      </c>
      <c r="C924">
        <v>3090000</v>
      </c>
      <c r="D924">
        <v>7</v>
      </c>
    </row>
    <row r="925" spans="1:4" x14ac:dyDescent="0.25">
      <c r="A925" s="1">
        <v>40503</v>
      </c>
      <c r="B925" t="s">
        <v>23</v>
      </c>
      <c r="C925">
        <v>515000</v>
      </c>
      <c r="D925">
        <v>1</v>
      </c>
    </row>
    <row r="926" spans="1:4" x14ac:dyDescent="0.25">
      <c r="A926" s="1">
        <v>40504</v>
      </c>
      <c r="B926" t="s">
        <v>20</v>
      </c>
      <c r="C926">
        <v>1167333</v>
      </c>
      <c r="D926">
        <v>4</v>
      </c>
    </row>
    <row r="927" spans="1:4" x14ac:dyDescent="0.25">
      <c r="A927" s="1">
        <v>40505</v>
      </c>
      <c r="B927" t="s">
        <v>24</v>
      </c>
      <c r="C927">
        <v>515000</v>
      </c>
      <c r="D927">
        <v>2</v>
      </c>
    </row>
    <row r="928" spans="1:4" x14ac:dyDescent="0.25">
      <c r="A928" s="1">
        <v>40506</v>
      </c>
      <c r="B928" t="s">
        <v>22</v>
      </c>
      <c r="C928">
        <v>1167333</v>
      </c>
      <c r="D928">
        <v>4</v>
      </c>
    </row>
    <row r="929" spans="1:4" x14ac:dyDescent="0.25">
      <c r="A929" s="1">
        <v>40507</v>
      </c>
      <c r="B929" t="s">
        <v>21</v>
      </c>
      <c r="C929">
        <v>257500</v>
      </c>
      <c r="D929">
        <v>1</v>
      </c>
    </row>
    <row r="930" spans="1:4" x14ac:dyDescent="0.25">
      <c r="A930" s="1">
        <v>40509</v>
      </c>
      <c r="B930" t="s">
        <v>19</v>
      </c>
      <c r="C930">
        <v>3090000</v>
      </c>
      <c r="D930">
        <v>8</v>
      </c>
    </row>
    <row r="931" spans="1:4" x14ac:dyDescent="0.25">
      <c r="A931" s="1">
        <v>40510</v>
      </c>
      <c r="B931" t="s">
        <v>23</v>
      </c>
      <c r="C931">
        <v>1545000</v>
      </c>
      <c r="D931">
        <v>4</v>
      </c>
    </row>
    <row r="932" spans="1:4" x14ac:dyDescent="0.25">
      <c r="A932" s="1">
        <v>40513</v>
      </c>
      <c r="B932" t="s">
        <v>22</v>
      </c>
      <c r="C932">
        <v>257500</v>
      </c>
      <c r="D932">
        <v>1</v>
      </c>
    </row>
    <row r="933" spans="1:4" x14ac:dyDescent="0.25">
      <c r="A933" s="1">
        <v>40514</v>
      </c>
      <c r="B933" t="s">
        <v>21</v>
      </c>
      <c r="C933">
        <v>274666</v>
      </c>
      <c r="D933">
        <v>2</v>
      </c>
    </row>
    <row r="934" spans="1:4" x14ac:dyDescent="0.25">
      <c r="A934" s="1">
        <v>40515</v>
      </c>
      <c r="B934" t="s">
        <v>25</v>
      </c>
      <c r="C934">
        <v>515000</v>
      </c>
      <c r="D934">
        <v>1</v>
      </c>
    </row>
    <row r="935" spans="1:4" x14ac:dyDescent="0.25">
      <c r="A935" s="1">
        <v>40516</v>
      </c>
      <c r="B935" t="s">
        <v>19</v>
      </c>
      <c r="C935">
        <v>909833</v>
      </c>
      <c r="D935">
        <v>3</v>
      </c>
    </row>
    <row r="936" spans="1:4" x14ac:dyDescent="0.25">
      <c r="A936" s="1">
        <v>40517</v>
      </c>
      <c r="B936" t="s">
        <v>23</v>
      </c>
      <c r="C936">
        <v>1030000</v>
      </c>
      <c r="D936">
        <v>3</v>
      </c>
    </row>
    <row r="937" spans="1:4" x14ac:dyDescent="0.25">
      <c r="A937" s="1">
        <v>40519</v>
      </c>
      <c r="B937" t="s">
        <v>24</v>
      </c>
      <c r="C937">
        <v>137333</v>
      </c>
      <c r="D937">
        <v>1</v>
      </c>
    </row>
    <row r="938" spans="1:4" x14ac:dyDescent="0.25">
      <c r="A938" s="1">
        <v>40520</v>
      </c>
      <c r="B938" t="s">
        <v>22</v>
      </c>
      <c r="C938">
        <v>2575000</v>
      </c>
      <c r="D938">
        <v>6</v>
      </c>
    </row>
    <row r="939" spans="1:4" x14ac:dyDescent="0.25">
      <c r="A939" s="1">
        <v>40521</v>
      </c>
      <c r="B939" t="s">
        <v>21</v>
      </c>
      <c r="C939">
        <v>257500</v>
      </c>
      <c r="D939">
        <v>1</v>
      </c>
    </row>
    <row r="940" spans="1:4" x14ac:dyDescent="0.25">
      <c r="A940" s="1">
        <v>40522</v>
      </c>
      <c r="B940" t="s">
        <v>25</v>
      </c>
      <c r="C940">
        <v>1030000</v>
      </c>
      <c r="D940">
        <v>3</v>
      </c>
    </row>
    <row r="941" spans="1:4" x14ac:dyDescent="0.25">
      <c r="A941" s="1">
        <v>40524</v>
      </c>
      <c r="B941" t="s">
        <v>23</v>
      </c>
      <c r="C941">
        <v>1545000</v>
      </c>
      <c r="D941">
        <v>2</v>
      </c>
    </row>
    <row r="942" spans="1:4" x14ac:dyDescent="0.25">
      <c r="A942" s="1">
        <v>40525</v>
      </c>
      <c r="B942" t="s">
        <v>20</v>
      </c>
      <c r="C942">
        <v>515000</v>
      </c>
      <c r="D942">
        <v>2</v>
      </c>
    </row>
    <row r="943" spans="1:4" x14ac:dyDescent="0.25">
      <c r="A943" s="1">
        <v>40526</v>
      </c>
      <c r="B943" t="s">
        <v>24</v>
      </c>
      <c r="C943">
        <v>1802500</v>
      </c>
      <c r="D943">
        <v>5</v>
      </c>
    </row>
    <row r="944" spans="1:4" x14ac:dyDescent="0.25">
      <c r="A944" s="1">
        <v>40527</v>
      </c>
      <c r="B944" t="s">
        <v>22</v>
      </c>
      <c r="C944">
        <v>1545000</v>
      </c>
      <c r="D944">
        <v>4</v>
      </c>
    </row>
    <row r="945" spans="1:4" x14ac:dyDescent="0.25">
      <c r="A945" s="1">
        <v>40528</v>
      </c>
      <c r="B945" t="s">
        <v>21</v>
      </c>
      <c r="C945">
        <v>1030000</v>
      </c>
      <c r="D945">
        <v>2</v>
      </c>
    </row>
    <row r="946" spans="1:4" x14ac:dyDescent="0.25">
      <c r="A946" s="1">
        <v>40529</v>
      </c>
      <c r="B946" t="s">
        <v>25</v>
      </c>
      <c r="C946">
        <v>1184499</v>
      </c>
      <c r="D946">
        <v>4</v>
      </c>
    </row>
    <row r="947" spans="1:4" x14ac:dyDescent="0.25">
      <c r="A947" s="1">
        <v>40530</v>
      </c>
      <c r="B947" t="s">
        <v>19</v>
      </c>
      <c r="C947">
        <v>4377500</v>
      </c>
      <c r="D947">
        <v>9</v>
      </c>
    </row>
    <row r="948" spans="1:4" x14ac:dyDescent="0.25">
      <c r="A948" s="1">
        <v>40531</v>
      </c>
      <c r="B948" t="s">
        <v>23</v>
      </c>
      <c r="C948">
        <v>4892500</v>
      </c>
      <c r="D948">
        <v>8</v>
      </c>
    </row>
    <row r="949" spans="1:4" x14ac:dyDescent="0.25">
      <c r="A949" s="1">
        <v>40532</v>
      </c>
      <c r="B949" t="s">
        <v>20</v>
      </c>
      <c r="C949">
        <v>1030000</v>
      </c>
      <c r="D949">
        <v>2</v>
      </c>
    </row>
    <row r="950" spans="1:4" x14ac:dyDescent="0.25">
      <c r="A950" s="1">
        <v>40535</v>
      </c>
      <c r="B950" t="s">
        <v>21</v>
      </c>
      <c r="C950">
        <v>515000</v>
      </c>
      <c r="D950">
        <v>1</v>
      </c>
    </row>
    <row r="951" spans="1:4" x14ac:dyDescent="0.25">
      <c r="A951" s="1">
        <v>40536</v>
      </c>
      <c r="B951" t="s">
        <v>25</v>
      </c>
      <c r="C951">
        <v>772500</v>
      </c>
      <c r="D951">
        <v>3</v>
      </c>
    </row>
    <row r="952" spans="1:4" x14ac:dyDescent="0.25">
      <c r="A952" s="1">
        <v>40539</v>
      </c>
      <c r="B952" t="s">
        <v>20</v>
      </c>
      <c r="C952">
        <v>515000</v>
      </c>
      <c r="D952">
        <v>1</v>
      </c>
    </row>
    <row r="953" spans="1:4" x14ac:dyDescent="0.25">
      <c r="A953" s="1">
        <v>40540</v>
      </c>
      <c r="B953" t="s">
        <v>24</v>
      </c>
      <c r="C953">
        <v>1030000</v>
      </c>
      <c r="D953">
        <v>2</v>
      </c>
    </row>
    <row r="954" spans="1:4" x14ac:dyDescent="0.25">
      <c r="A954" s="1">
        <v>40544</v>
      </c>
      <c r="B954" t="s">
        <v>19</v>
      </c>
      <c r="C954">
        <v>2677970</v>
      </c>
      <c r="D954">
        <v>4</v>
      </c>
    </row>
    <row r="955" spans="1:4" x14ac:dyDescent="0.25">
      <c r="A955" s="1">
        <v>40545</v>
      </c>
      <c r="B955" t="s">
        <v>23</v>
      </c>
      <c r="C955">
        <v>678424</v>
      </c>
      <c r="D955">
        <v>2</v>
      </c>
    </row>
    <row r="956" spans="1:4" x14ac:dyDescent="0.25">
      <c r="A956" s="1">
        <v>40547</v>
      </c>
      <c r="B956" t="s">
        <v>24</v>
      </c>
      <c r="C956">
        <v>410619</v>
      </c>
      <c r="D956">
        <v>2</v>
      </c>
    </row>
    <row r="957" spans="1:4" x14ac:dyDescent="0.25">
      <c r="A957" s="1">
        <v>40548</v>
      </c>
      <c r="B957" t="s">
        <v>22</v>
      </c>
      <c r="C957">
        <v>1071200</v>
      </c>
      <c r="D957">
        <v>2</v>
      </c>
    </row>
    <row r="958" spans="1:4" x14ac:dyDescent="0.25">
      <c r="A958" s="1">
        <v>40549</v>
      </c>
      <c r="B958" t="s">
        <v>21</v>
      </c>
      <c r="C958">
        <v>964072</v>
      </c>
      <c r="D958">
        <v>4</v>
      </c>
    </row>
    <row r="959" spans="1:4" x14ac:dyDescent="0.25">
      <c r="A959" s="1">
        <v>40550</v>
      </c>
      <c r="B959" t="s">
        <v>25</v>
      </c>
      <c r="C959">
        <v>535600</v>
      </c>
      <c r="D959">
        <v>1</v>
      </c>
    </row>
    <row r="960" spans="1:4" x14ac:dyDescent="0.25">
      <c r="A960" s="1">
        <v>40551</v>
      </c>
      <c r="B960" t="s">
        <v>19</v>
      </c>
      <c r="C960">
        <v>2410200</v>
      </c>
      <c r="D960">
        <v>8</v>
      </c>
    </row>
    <row r="961" spans="1:4" x14ac:dyDescent="0.25">
      <c r="A961" s="1">
        <v>40552</v>
      </c>
      <c r="B961" t="s">
        <v>23</v>
      </c>
      <c r="C961">
        <v>1339000</v>
      </c>
      <c r="D961">
        <v>2</v>
      </c>
    </row>
    <row r="962" spans="1:4" x14ac:dyDescent="0.25">
      <c r="A962" s="1">
        <v>40553</v>
      </c>
      <c r="B962" t="s">
        <v>20</v>
      </c>
      <c r="C962">
        <v>1874600</v>
      </c>
      <c r="D962">
        <v>4</v>
      </c>
    </row>
    <row r="963" spans="1:4" x14ac:dyDescent="0.25">
      <c r="A963" s="1">
        <v>40555</v>
      </c>
      <c r="B963" t="s">
        <v>22</v>
      </c>
      <c r="C963">
        <v>410627</v>
      </c>
      <c r="D963">
        <v>2</v>
      </c>
    </row>
    <row r="964" spans="1:4" x14ac:dyDescent="0.25">
      <c r="A964" s="1">
        <v>40557</v>
      </c>
      <c r="B964" t="s">
        <v>25</v>
      </c>
      <c r="C964">
        <v>1499681</v>
      </c>
      <c r="D964">
        <v>5</v>
      </c>
    </row>
    <row r="965" spans="1:4" x14ac:dyDescent="0.25">
      <c r="A965" s="1">
        <v>40558</v>
      </c>
      <c r="B965" t="s">
        <v>19</v>
      </c>
      <c r="C965">
        <v>5909454</v>
      </c>
      <c r="D965">
        <v>12</v>
      </c>
    </row>
    <row r="966" spans="1:4" x14ac:dyDescent="0.25">
      <c r="A966" s="1">
        <v>40559</v>
      </c>
      <c r="B966" t="s">
        <v>23</v>
      </c>
      <c r="C966">
        <v>2553027</v>
      </c>
      <c r="D966">
        <v>7</v>
      </c>
    </row>
    <row r="967" spans="1:4" x14ac:dyDescent="0.25">
      <c r="A967" s="1">
        <v>40560</v>
      </c>
      <c r="B967" t="s">
        <v>20</v>
      </c>
      <c r="C967">
        <v>267800</v>
      </c>
      <c r="D967">
        <v>1</v>
      </c>
    </row>
    <row r="968" spans="1:4" x14ac:dyDescent="0.25">
      <c r="A968" s="1">
        <v>40562</v>
      </c>
      <c r="B968" t="s">
        <v>22</v>
      </c>
      <c r="C968">
        <v>1749627</v>
      </c>
      <c r="D968">
        <v>6</v>
      </c>
    </row>
    <row r="969" spans="1:4" x14ac:dyDescent="0.25">
      <c r="A969" s="1">
        <v>40563</v>
      </c>
      <c r="B969" t="s">
        <v>21</v>
      </c>
      <c r="C969">
        <v>2160254</v>
      </c>
      <c r="D969">
        <v>7</v>
      </c>
    </row>
    <row r="970" spans="1:4" x14ac:dyDescent="0.25">
      <c r="A970" s="1">
        <v>40566</v>
      </c>
      <c r="B970" t="s">
        <v>23</v>
      </c>
      <c r="C970">
        <v>6855681</v>
      </c>
      <c r="D970">
        <v>14</v>
      </c>
    </row>
    <row r="971" spans="1:4" x14ac:dyDescent="0.25">
      <c r="A971" s="1">
        <v>40567</v>
      </c>
      <c r="B971" t="s">
        <v>20</v>
      </c>
      <c r="C971">
        <v>2017427</v>
      </c>
      <c r="D971">
        <v>6</v>
      </c>
    </row>
    <row r="972" spans="1:4" x14ac:dyDescent="0.25">
      <c r="A972" s="1">
        <v>40568</v>
      </c>
      <c r="B972" t="s">
        <v>24</v>
      </c>
      <c r="C972">
        <v>1892454</v>
      </c>
      <c r="D972">
        <v>6</v>
      </c>
    </row>
    <row r="973" spans="1:4" x14ac:dyDescent="0.25">
      <c r="A973" s="1">
        <v>40569</v>
      </c>
      <c r="B973" t="s">
        <v>22</v>
      </c>
      <c r="C973">
        <v>2017427</v>
      </c>
      <c r="D973">
        <v>5</v>
      </c>
    </row>
    <row r="974" spans="1:4" x14ac:dyDescent="0.25">
      <c r="A974" s="1">
        <v>40570</v>
      </c>
      <c r="B974" t="s">
        <v>21</v>
      </c>
      <c r="C974">
        <v>267800</v>
      </c>
      <c r="D974">
        <v>1</v>
      </c>
    </row>
    <row r="975" spans="1:4" x14ac:dyDescent="0.25">
      <c r="A975" s="1">
        <v>40571</v>
      </c>
      <c r="B975" t="s">
        <v>25</v>
      </c>
      <c r="C975">
        <v>142827</v>
      </c>
      <c r="D975">
        <v>1</v>
      </c>
    </row>
    <row r="976" spans="1:4" x14ac:dyDescent="0.25">
      <c r="A976" s="1">
        <v>40572</v>
      </c>
      <c r="B976" t="s">
        <v>19</v>
      </c>
      <c r="C976">
        <v>2142400</v>
      </c>
      <c r="D976">
        <v>4</v>
      </c>
    </row>
    <row r="977" spans="1:4" x14ac:dyDescent="0.25">
      <c r="A977" s="1">
        <v>40573</v>
      </c>
      <c r="B977" t="s">
        <v>23</v>
      </c>
      <c r="C977">
        <v>1481827</v>
      </c>
      <c r="D977">
        <v>4</v>
      </c>
    </row>
    <row r="978" spans="1:4" x14ac:dyDescent="0.25">
      <c r="A978" s="1">
        <v>40574</v>
      </c>
      <c r="B978" t="s">
        <v>20</v>
      </c>
      <c r="C978">
        <v>1339000</v>
      </c>
      <c r="D978">
        <v>3</v>
      </c>
    </row>
    <row r="979" spans="1:4" x14ac:dyDescent="0.25">
      <c r="A979" s="1">
        <v>40575</v>
      </c>
      <c r="B979" t="s">
        <v>24</v>
      </c>
      <c r="C979">
        <v>678427</v>
      </c>
      <c r="D979">
        <v>3</v>
      </c>
    </row>
    <row r="980" spans="1:4" x14ac:dyDescent="0.25">
      <c r="A980" s="1">
        <v>40576</v>
      </c>
      <c r="B980" t="s">
        <v>22</v>
      </c>
      <c r="C980">
        <v>535600</v>
      </c>
      <c r="D980">
        <v>1</v>
      </c>
    </row>
    <row r="981" spans="1:4" x14ac:dyDescent="0.25">
      <c r="A981" s="1">
        <v>40577</v>
      </c>
      <c r="B981" t="s">
        <v>21</v>
      </c>
      <c r="C981">
        <v>535600</v>
      </c>
      <c r="D981">
        <v>1</v>
      </c>
    </row>
    <row r="982" spans="1:4" x14ac:dyDescent="0.25">
      <c r="A982" s="1">
        <v>40578</v>
      </c>
      <c r="B982" t="s">
        <v>25</v>
      </c>
      <c r="C982">
        <v>535600</v>
      </c>
      <c r="D982">
        <v>1</v>
      </c>
    </row>
    <row r="983" spans="1:4" x14ac:dyDescent="0.25">
      <c r="A983" s="1">
        <v>40579</v>
      </c>
      <c r="B983" t="s">
        <v>19</v>
      </c>
      <c r="C983">
        <v>1089054</v>
      </c>
      <c r="D983">
        <v>4</v>
      </c>
    </row>
    <row r="984" spans="1:4" x14ac:dyDescent="0.25">
      <c r="A984" s="1">
        <v>40580</v>
      </c>
      <c r="B984" t="s">
        <v>23</v>
      </c>
      <c r="C984">
        <v>1214027</v>
      </c>
      <c r="D984">
        <v>4</v>
      </c>
    </row>
    <row r="985" spans="1:4" x14ac:dyDescent="0.25">
      <c r="A985" s="1">
        <v>40581</v>
      </c>
      <c r="B985" t="s">
        <v>20</v>
      </c>
      <c r="C985">
        <v>142827</v>
      </c>
      <c r="D985">
        <v>1</v>
      </c>
    </row>
    <row r="986" spans="1:4" x14ac:dyDescent="0.25">
      <c r="A986" s="1">
        <v>40582</v>
      </c>
      <c r="B986" t="s">
        <v>24</v>
      </c>
      <c r="C986">
        <v>142827</v>
      </c>
      <c r="D986">
        <v>1</v>
      </c>
    </row>
    <row r="987" spans="1:4" x14ac:dyDescent="0.25">
      <c r="A987" s="1">
        <v>40584</v>
      </c>
      <c r="B987" t="s">
        <v>21</v>
      </c>
      <c r="C987">
        <v>1339000</v>
      </c>
      <c r="D987">
        <v>3</v>
      </c>
    </row>
    <row r="988" spans="1:4" x14ac:dyDescent="0.25">
      <c r="A988" s="1">
        <v>40585</v>
      </c>
      <c r="B988" t="s">
        <v>25</v>
      </c>
      <c r="C988">
        <v>946227</v>
      </c>
      <c r="D988">
        <v>4</v>
      </c>
    </row>
    <row r="989" spans="1:4" x14ac:dyDescent="0.25">
      <c r="A989" s="1">
        <v>40586</v>
      </c>
      <c r="B989" t="s">
        <v>19</v>
      </c>
      <c r="C989">
        <v>946227</v>
      </c>
      <c r="D989">
        <v>3</v>
      </c>
    </row>
    <row r="990" spans="1:4" x14ac:dyDescent="0.25">
      <c r="A990" s="1">
        <v>40587</v>
      </c>
      <c r="B990" t="s">
        <v>23</v>
      </c>
      <c r="C990">
        <v>803400</v>
      </c>
      <c r="D990">
        <v>1</v>
      </c>
    </row>
    <row r="991" spans="1:4" x14ac:dyDescent="0.25">
      <c r="A991" s="1">
        <v>40588</v>
      </c>
      <c r="B991" t="s">
        <v>20</v>
      </c>
      <c r="C991">
        <v>821254</v>
      </c>
      <c r="D991">
        <v>3</v>
      </c>
    </row>
    <row r="992" spans="1:4" x14ac:dyDescent="0.25">
      <c r="A992" s="1">
        <v>40591</v>
      </c>
      <c r="B992" t="s">
        <v>21</v>
      </c>
      <c r="C992">
        <v>267800</v>
      </c>
      <c r="D992">
        <v>1</v>
      </c>
    </row>
    <row r="993" spans="1:4" x14ac:dyDescent="0.25">
      <c r="A993" s="1">
        <v>40592</v>
      </c>
      <c r="B993" t="s">
        <v>25</v>
      </c>
      <c r="C993">
        <v>267800</v>
      </c>
      <c r="D993">
        <v>1</v>
      </c>
    </row>
    <row r="994" spans="1:4" x14ac:dyDescent="0.25">
      <c r="A994" s="1">
        <v>40593</v>
      </c>
      <c r="B994" t="s">
        <v>19</v>
      </c>
      <c r="C994">
        <v>1071200</v>
      </c>
      <c r="D994">
        <v>2</v>
      </c>
    </row>
    <row r="995" spans="1:4" x14ac:dyDescent="0.25">
      <c r="A995" s="1">
        <v>40594</v>
      </c>
      <c r="B995" t="s">
        <v>23</v>
      </c>
      <c r="C995">
        <v>1214027</v>
      </c>
      <c r="D995">
        <v>3</v>
      </c>
    </row>
    <row r="996" spans="1:4" x14ac:dyDescent="0.25">
      <c r="A996" s="1">
        <v>40595</v>
      </c>
      <c r="B996" t="s">
        <v>20</v>
      </c>
      <c r="C996">
        <v>142827</v>
      </c>
      <c r="D996">
        <v>1</v>
      </c>
    </row>
    <row r="997" spans="1:4" x14ac:dyDescent="0.25">
      <c r="A997" s="1">
        <v>40596</v>
      </c>
      <c r="B997" t="s">
        <v>24</v>
      </c>
      <c r="C997">
        <v>142827</v>
      </c>
      <c r="D997">
        <v>1</v>
      </c>
    </row>
    <row r="998" spans="1:4" x14ac:dyDescent="0.25">
      <c r="A998" s="1">
        <v>40597</v>
      </c>
      <c r="B998" t="s">
        <v>22</v>
      </c>
      <c r="C998">
        <v>535600</v>
      </c>
      <c r="D998">
        <v>1</v>
      </c>
    </row>
    <row r="999" spans="1:4" x14ac:dyDescent="0.25">
      <c r="A999" s="1">
        <v>40599</v>
      </c>
      <c r="B999" t="s">
        <v>25</v>
      </c>
      <c r="C999">
        <v>142827</v>
      </c>
      <c r="D999">
        <v>1</v>
      </c>
    </row>
    <row r="1000" spans="1:4" x14ac:dyDescent="0.25">
      <c r="A1000" s="1">
        <v>40600</v>
      </c>
      <c r="B1000" t="s">
        <v>19</v>
      </c>
      <c r="C1000">
        <v>267800</v>
      </c>
      <c r="D1000">
        <v>1</v>
      </c>
    </row>
    <row r="1001" spans="1:4" x14ac:dyDescent="0.25">
      <c r="A1001" s="1">
        <v>40601</v>
      </c>
      <c r="B1001" t="s">
        <v>23</v>
      </c>
      <c r="C1001">
        <v>2410200</v>
      </c>
      <c r="D1001">
        <v>5</v>
      </c>
    </row>
    <row r="1002" spans="1:4" x14ac:dyDescent="0.25">
      <c r="A1002" s="1">
        <v>40602</v>
      </c>
      <c r="B1002" t="s">
        <v>20</v>
      </c>
      <c r="C1002">
        <v>678427</v>
      </c>
      <c r="D1002">
        <v>2</v>
      </c>
    </row>
    <row r="1003" spans="1:4" x14ac:dyDescent="0.25">
      <c r="A1003" s="1">
        <v>40603</v>
      </c>
      <c r="B1003" t="s">
        <v>24</v>
      </c>
      <c r="C1003">
        <v>2142400</v>
      </c>
      <c r="D1003">
        <v>5</v>
      </c>
    </row>
    <row r="1004" spans="1:4" x14ac:dyDescent="0.25">
      <c r="A1004" s="1">
        <v>40604</v>
      </c>
      <c r="B1004" t="s">
        <v>22</v>
      </c>
      <c r="C1004">
        <v>142827</v>
      </c>
      <c r="D1004">
        <v>1</v>
      </c>
    </row>
    <row r="1005" spans="1:4" x14ac:dyDescent="0.25">
      <c r="A1005" s="1">
        <v>40605</v>
      </c>
      <c r="B1005" t="s">
        <v>21</v>
      </c>
      <c r="C1005">
        <v>946227</v>
      </c>
      <c r="D1005">
        <v>3</v>
      </c>
    </row>
    <row r="1006" spans="1:4" x14ac:dyDescent="0.25">
      <c r="A1006" s="1">
        <v>40606</v>
      </c>
      <c r="B1006" t="s">
        <v>25</v>
      </c>
      <c r="C1006">
        <v>1339000</v>
      </c>
      <c r="D1006">
        <v>2</v>
      </c>
    </row>
    <row r="1007" spans="1:4" x14ac:dyDescent="0.25">
      <c r="A1007" s="1">
        <v>40608</v>
      </c>
      <c r="B1007" t="s">
        <v>23</v>
      </c>
      <c r="C1007">
        <v>267800</v>
      </c>
      <c r="D1007">
        <v>1</v>
      </c>
    </row>
    <row r="1008" spans="1:4" x14ac:dyDescent="0.25">
      <c r="A1008" s="1">
        <v>40609</v>
      </c>
      <c r="B1008" t="s">
        <v>20</v>
      </c>
      <c r="C1008">
        <v>1606800</v>
      </c>
      <c r="D1008">
        <v>4</v>
      </c>
    </row>
    <row r="1009" spans="1:4" x14ac:dyDescent="0.25">
      <c r="A1009" s="1">
        <v>40610</v>
      </c>
      <c r="B1009" t="s">
        <v>24</v>
      </c>
      <c r="C1009">
        <v>1339000</v>
      </c>
      <c r="D1009">
        <v>2</v>
      </c>
    </row>
    <row r="1010" spans="1:4" x14ac:dyDescent="0.25">
      <c r="A1010" s="1">
        <v>40613</v>
      </c>
      <c r="B1010" t="s">
        <v>25</v>
      </c>
      <c r="C1010">
        <v>821254</v>
      </c>
      <c r="D1010">
        <v>4</v>
      </c>
    </row>
    <row r="1011" spans="1:4" x14ac:dyDescent="0.25">
      <c r="A1011" s="1">
        <v>40614</v>
      </c>
      <c r="B1011" t="s">
        <v>19</v>
      </c>
      <c r="C1011">
        <v>285654</v>
      </c>
      <c r="D1011">
        <v>2</v>
      </c>
    </row>
    <row r="1012" spans="1:4" x14ac:dyDescent="0.25">
      <c r="A1012" s="1">
        <v>40615</v>
      </c>
      <c r="B1012" t="s">
        <v>23</v>
      </c>
      <c r="C1012">
        <v>3892027</v>
      </c>
      <c r="D1012">
        <v>8</v>
      </c>
    </row>
    <row r="1013" spans="1:4" x14ac:dyDescent="0.25">
      <c r="A1013" s="1">
        <v>40616</v>
      </c>
      <c r="B1013" t="s">
        <v>20</v>
      </c>
      <c r="C1013">
        <v>1071200</v>
      </c>
      <c r="D1013">
        <v>2</v>
      </c>
    </row>
    <row r="1014" spans="1:4" x14ac:dyDescent="0.25">
      <c r="A1014" s="1">
        <v>40617</v>
      </c>
      <c r="B1014" t="s">
        <v>24</v>
      </c>
      <c r="C1014">
        <v>142827</v>
      </c>
      <c r="D1014">
        <v>1</v>
      </c>
    </row>
    <row r="1015" spans="1:4" x14ac:dyDescent="0.25">
      <c r="A1015" s="1">
        <v>40618</v>
      </c>
      <c r="B1015" t="s">
        <v>22</v>
      </c>
      <c r="C1015">
        <v>1071200</v>
      </c>
      <c r="D1015">
        <v>3</v>
      </c>
    </row>
    <row r="1016" spans="1:4" x14ac:dyDescent="0.25">
      <c r="A1016" s="1">
        <v>40619</v>
      </c>
      <c r="B1016" t="s">
        <v>21</v>
      </c>
      <c r="C1016">
        <v>803400</v>
      </c>
      <c r="D1016">
        <v>2</v>
      </c>
    </row>
    <row r="1017" spans="1:4" x14ac:dyDescent="0.25">
      <c r="A1017" s="1">
        <v>40620</v>
      </c>
      <c r="B1017" t="s">
        <v>25</v>
      </c>
      <c r="C1017">
        <v>267800</v>
      </c>
      <c r="D1017">
        <v>1</v>
      </c>
    </row>
    <row r="1018" spans="1:4" x14ac:dyDescent="0.25">
      <c r="A1018" s="1">
        <v>40621</v>
      </c>
      <c r="B1018" t="s">
        <v>19</v>
      </c>
      <c r="C1018">
        <v>1339000</v>
      </c>
      <c r="D1018">
        <v>2</v>
      </c>
    </row>
    <row r="1019" spans="1:4" x14ac:dyDescent="0.25">
      <c r="A1019" s="1">
        <v>40622</v>
      </c>
      <c r="B1019" t="s">
        <v>23</v>
      </c>
      <c r="C1019">
        <v>3892027</v>
      </c>
      <c r="D1019">
        <v>8</v>
      </c>
    </row>
    <row r="1020" spans="1:4" x14ac:dyDescent="0.25">
      <c r="A1020" s="1">
        <v>40623</v>
      </c>
      <c r="B1020" t="s">
        <v>20</v>
      </c>
      <c r="C1020">
        <v>5623800</v>
      </c>
      <c r="D1020">
        <v>9</v>
      </c>
    </row>
    <row r="1021" spans="1:4" x14ac:dyDescent="0.25">
      <c r="A1021" s="1">
        <v>40624</v>
      </c>
      <c r="B1021" t="s">
        <v>24</v>
      </c>
      <c r="C1021">
        <v>6159400</v>
      </c>
      <c r="D1021">
        <v>10</v>
      </c>
    </row>
    <row r="1022" spans="1:4" x14ac:dyDescent="0.25">
      <c r="A1022" s="1">
        <v>40625</v>
      </c>
      <c r="B1022" t="s">
        <v>22</v>
      </c>
      <c r="C1022">
        <v>1071200</v>
      </c>
      <c r="D1022">
        <v>2</v>
      </c>
    </row>
    <row r="1023" spans="1:4" x14ac:dyDescent="0.25">
      <c r="A1023" s="1">
        <v>40626</v>
      </c>
      <c r="B1023" t="s">
        <v>21</v>
      </c>
      <c r="C1023">
        <v>1606800</v>
      </c>
      <c r="D1023">
        <v>3</v>
      </c>
    </row>
    <row r="1024" spans="1:4" x14ac:dyDescent="0.25">
      <c r="A1024" s="1">
        <v>40627</v>
      </c>
      <c r="B1024" t="s">
        <v>25</v>
      </c>
      <c r="C1024">
        <v>2017427</v>
      </c>
      <c r="D1024">
        <v>6</v>
      </c>
    </row>
    <row r="1025" spans="1:4" x14ac:dyDescent="0.25">
      <c r="A1025" s="1">
        <v>40628</v>
      </c>
      <c r="B1025" t="s">
        <v>19</v>
      </c>
      <c r="C1025">
        <v>3356427</v>
      </c>
      <c r="D1025">
        <v>7</v>
      </c>
    </row>
    <row r="1026" spans="1:4" x14ac:dyDescent="0.25">
      <c r="A1026" s="1">
        <v>40629</v>
      </c>
      <c r="B1026" t="s">
        <v>23</v>
      </c>
      <c r="C1026">
        <v>5498827</v>
      </c>
      <c r="D1026">
        <v>10</v>
      </c>
    </row>
    <row r="1027" spans="1:4" x14ac:dyDescent="0.25">
      <c r="A1027" s="1">
        <v>40630</v>
      </c>
      <c r="B1027" t="s">
        <v>20</v>
      </c>
      <c r="C1027">
        <v>4177681</v>
      </c>
      <c r="D1027">
        <v>10</v>
      </c>
    </row>
    <row r="1028" spans="1:4" x14ac:dyDescent="0.25">
      <c r="A1028" s="1">
        <v>40631</v>
      </c>
      <c r="B1028" t="s">
        <v>24</v>
      </c>
      <c r="C1028">
        <v>267800</v>
      </c>
      <c r="D1028">
        <v>1</v>
      </c>
    </row>
    <row r="1029" spans="1:4" x14ac:dyDescent="0.25">
      <c r="A1029" s="1">
        <v>40632</v>
      </c>
      <c r="B1029" t="s">
        <v>22</v>
      </c>
      <c r="C1029">
        <v>410627</v>
      </c>
      <c r="D1029">
        <v>2</v>
      </c>
    </row>
    <row r="1030" spans="1:4" x14ac:dyDescent="0.25">
      <c r="A1030" s="1">
        <v>40633</v>
      </c>
      <c r="B1030" t="s">
        <v>21</v>
      </c>
      <c r="C1030">
        <v>410627</v>
      </c>
      <c r="D1030">
        <v>2</v>
      </c>
    </row>
    <row r="1031" spans="1:4" x14ac:dyDescent="0.25">
      <c r="A1031" s="1">
        <v>40634</v>
      </c>
      <c r="B1031" t="s">
        <v>25</v>
      </c>
      <c r="C1031">
        <v>1214027</v>
      </c>
      <c r="D1031">
        <v>3</v>
      </c>
    </row>
    <row r="1032" spans="1:4" x14ac:dyDescent="0.25">
      <c r="A1032" s="1">
        <v>40635</v>
      </c>
      <c r="B1032" t="s">
        <v>19</v>
      </c>
      <c r="C1032">
        <v>2410200</v>
      </c>
      <c r="D1032">
        <v>5</v>
      </c>
    </row>
    <row r="1033" spans="1:4" x14ac:dyDescent="0.25">
      <c r="A1033" s="1">
        <v>40636</v>
      </c>
      <c r="B1033" t="s">
        <v>23</v>
      </c>
      <c r="C1033">
        <v>4570454</v>
      </c>
      <c r="D1033">
        <v>9</v>
      </c>
    </row>
    <row r="1034" spans="1:4" x14ac:dyDescent="0.25">
      <c r="A1034" s="1">
        <v>40637</v>
      </c>
      <c r="B1034" t="s">
        <v>20</v>
      </c>
      <c r="C1034">
        <v>2945800</v>
      </c>
      <c r="D1034">
        <v>6</v>
      </c>
    </row>
    <row r="1035" spans="1:4" x14ac:dyDescent="0.25">
      <c r="A1035" s="1">
        <v>40638</v>
      </c>
      <c r="B1035" t="s">
        <v>24</v>
      </c>
      <c r="C1035">
        <v>2285227</v>
      </c>
      <c r="D1035">
        <v>6</v>
      </c>
    </row>
    <row r="1036" spans="1:4" x14ac:dyDescent="0.25">
      <c r="A1036" s="1">
        <v>40639</v>
      </c>
      <c r="B1036" t="s">
        <v>22</v>
      </c>
      <c r="C1036">
        <v>1606800</v>
      </c>
      <c r="D1036">
        <v>4</v>
      </c>
    </row>
    <row r="1037" spans="1:4" x14ac:dyDescent="0.25">
      <c r="A1037" s="1">
        <v>40640</v>
      </c>
      <c r="B1037" t="s">
        <v>21</v>
      </c>
      <c r="C1037">
        <v>410627</v>
      </c>
      <c r="D1037">
        <v>2</v>
      </c>
    </row>
    <row r="1038" spans="1:4" x14ac:dyDescent="0.25">
      <c r="A1038" s="1">
        <v>40641</v>
      </c>
      <c r="B1038" t="s">
        <v>25</v>
      </c>
      <c r="C1038">
        <v>803400</v>
      </c>
      <c r="D1038">
        <v>3</v>
      </c>
    </row>
    <row r="1039" spans="1:4" x14ac:dyDescent="0.25">
      <c r="A1039" s="1">
        <v>40642</v>
      </c>
      <c r="B1039" t="s">
        <v>19</v>
      </c>
      <c r="C1039">
        <v>1874600</v>
      </c>
      <c r="D1039">
        <v>6</v>
      </c>
    </row>
    <row r="1040" spans="1:4" x14ac:dyDescent="0.25">
      <c r="A1040" s="1">
        <v>40643</v>
      </c>
      <c r="B1040" t="s">
        <v>23</v>
      </c>
      <c r="C1040">
        <v>2142400</v>
      </c>
      <c r="D1040">
        <v>4</v>
      </c>
    </row>
    <row r="1041" spans="1:4" x14ac:dyDescent="0.25">
      <c r="A1041" s="1">
        <v>40644</v>
      </c>
      <c r="B1041" t="s">
        <v>20</v>
      </c>
      <c r="C1041">
        <v>1339000</v>
      </c>
      <c r="D1041">
        <v>2</v>
      </c>
    </row>
    <row r="1042" spans="1:4" x14ac:dyDescent="0.25">
      <c r="A1042" s="1">
        <v>40646</v>
      </c>
      <c r="B1042" t="s">
        <v>22</v>
      </c>
      <c r="C1042">
        <v>2820827</v>
      </c>
      <c r="D1042">
        <v>7</v>
      </c>
    </row>
    <row r="1043" spans="1:4" x14ac:dyDescent="0.25">
      <c r="A1043" s="1">
        <v>40647</v>
      </c>
      <c r="B1043" t="s">
        <v>21</v>
      </c>
      <c r="C1043">
        <v>2142400</v>
      </c>
      <c r="D1043">
        <v>6</v>
      </c>
    </row>
    <row r="1044" spans="1:4" x14ac:dyDescent="0.25">
      <c r="A1044" s="1">
        <v>40648</v>
      </c>
      <c r="B1044" t="s">
        <v>25</v>
      </c>
      <c r="C1044">
        <v>1874600</v>
      </c>
      <c r="D1044">
        <v>3</v>
      </c>
    </row>
    <row r="1045" spans="1:4" x14ac:dyDescent="0.25">
      <c r="A1045" s="1">
        <v>40649</v>
      </c>
      <c r="B1045" t="s">
        <v>19</v>
      </c>
      <c r="C1045">
        <v>5356000</v>
      </c>
      <c r="D1045">
        <v>9</v>
      </c>
    </row>
    <row r="1046" spans="1:4" x14ac:dyDescent="0.25">
      <c r="A1046" s="1">
        <v>40650</v>
      </c>
      <c r="B1046" t="s">
        <v>23</v>
      </c>
      <c r="C1046">
        <v>6427200</v>
      </c>
      <c r="D1046">
        <v>12</v>
      </c>
    </row>
    <row r="1047" spans="1:4" x14ac:dyDescent="0.25">
      <c r="A1047" s="1">
        <v>40651</v>
      </c>
      <c r="B1047" t="s">
        <v>20</v>
      </c>
      <c r="C1047">
        <v>285654</v>
      </c>
      <c r="D1047">
        <v>2</v>
      </c>
    </row>
    <row r="1048" spans="1:4" x14ac:dyDescent="0.25">
      <c r="A1048" s="1">
        <v>40652</v>
      </c>
      <c r="B1048" t="s">
        <v>24</v>
      </c>
      <c r="C1048">
        <v>3624227</v>
      </c>
      <c r="D1048">
        <v>10</v>
      </c>
    </row>
    <row r="1049" spans="1:4" x14ac:dyDescent="0.25">
      <c r="A1049" s="1">
        <v>40653</v>
      </c>
      <c r="B1049" t="s">
        <v>22</v>
      </c>
      <c r="C1049">
        <v>3088627</v>
      </c>
      <c r="D1049">
        <v>8</v>
      </c>
    </row>
    <row r="1050" spans="1:4" x14ac:dyDescent="0.25">
      <c r="A1050" s="1">
        <v>40654</v>
      </c>
      <c r="B1050" t="s">
        <v>21</v>
      </c>
      <c r="C1050">
        <v>1481827</v>
      </c>
      <c r="D1050">
        <v>3</v>
      </c>
    </row>
    <row r="1051" spans="1:4" x14ac:dyDescent="0.25">
      <c r="A1051" s="1">
        <v>40655</v>
      </c>
      <c r="B1051" t="s">
        <v>25</v>
      </c>
      <c r="C1051">
        <v>5891600</v>
      </c>
      <c r="D1051">
        <v>10</v>
      </c>
    </row>
    <row r="1052" spans="1:4" x14ac:dyDescent="0.25">
      <c r="A1052" s="1">
        <v>40656</v>
      </c>
      <c r="B1052" t="s">
        <v>19</v>
      </c>
      <c r="C1052">
        <v>5784481</v>
      </c>
      <c r="D1052">
        <v>12</v>
      </c>
    </row>
    <row r="1053" spans="1:4" x14ac:dyDescent="0.25">
      <c r="A1053" s="1">
        <v>40657</v>
      </c>
      <c r="B1053" t="s">
        <v>23</v>
      </c>
      <c r="C1053">
        <v>2945800</v>
      </c>
      <c r="D1053">
        <v>5</v>
      </c>
    </row>
    <row r="1054" spans="1:4" x14ac:dyDescent="0.25">
      <c r="A1054" s="1">
        <v>40658</v>
      </c>
      <c r="B1054" t="s">
        <v>20</v>
      </c>
      <c r="C1054">
        <v>2410200</v>
      </c>
      <c r="D1054">
        <v>4</v>
      </c>
    </row>
    <row r="1055" spans="1:4" x14ac:dyDescent="0.25">
      <c r="A1055" s="1">
        <v>40659</v>
      </c>
      <c r="B1055" t="s">
        <v>24</v>
      </c>
      <c r="C1055">
        <v>267800</v>
      </c>
      <c r="D1055">
        <v>1</v>
      </c>
    </row>
    <row r="1056" spans="1:4" x14ac:dyDescent="0.25">
      <c r="A1056" s="1">
        <v>40660</v>
      </c>
      <c r="B1056" t="s">
        <v>22</v>
      </c>
      <c r="C1056">
        <v>803400</v>
      </c>
      <c r="D1056">
        <v>2</v>
      </c>
    </row>
    <row r="1057" spans="1:4" x14ac:dyDescent="0.25">
      <c r="A1057" s="1">
        <v>40661</v>
      </c>
      <c r="B1057" t="s">
        <v>21</v>
      </c>
      <c r="C1057">
        <v>1517535</v>
      </c>
      <c r="D1057">
        <v>7</v>
      </c>
    </row>
    <row r="1058" spans="1:4" x14ac:dyDescent="0.25">
      <c r="A1058" s="1">
        <v>40662</v>
      </c>
      <c r="B1058" t="s">
        <v>25</v>
      </c>
      <c r="C1058">
        <v>1874600</v>
      </c>
      <c r="D1058">
        <v>5</v>
      </c>
    </row>
    <row r="1059" spans="1:4" x14ac:dyDescent="0.25">
      <c r="A1059" s="1">
        <v>40663</v>
      </c>
      <c r="B1059" t="s">
        <v>19</v>
      </c>
      <c r="C1059">
        <v>1963867</v>
      </c>
      <c r="D1059">
        <v>5</v>
      </c>
    </row>
    <row r="1060" spans="1:4" x14ac:dyDescent="0.25">
      <c r="A1060" s="1">
        <v>40664</v>
      </c>
      <c r="B1060" t="s">
        <v>23</v>
      </c>
      <c r="C1060">
        <v>8712427</v>
      </c>
      <c r="D1060">
        <v>14</v>
      </c>
    </row>
    <row r="1061" spans="1:4" x14ac:dyDescent="0.25">
      <c r="A1061" s="1">
        <v>40665</v>
      </c>
      <c r="B1061" t="s">
        <v>20</v>
      </c>
      <c r="C1061">
        <v>1874600</v>
      </c>
      <c r="D1061">
        <v>3</v>
      </c>
    </row>
    <row r="1062" spans="1:4" x14ac:dyDescent="0.25">
      <c r="A1062" s="1">
        <v>40666</v>
      </c>
      <c r="B1062" t="s">
        <v>24</v>
      </c>
      <c r="C1062">
        <v>2678000</v>
      </c>
      <c r="D1062">
        <v>9</v>
      </c>
    </row>
    <row r="1063" spans="1:4" x14ac:dyDescent="0.25">
      <c r="A1063" s="1">
        <v>40667</v>
      </c>
      <c r="B1063" t="s">
        <v>22</v>
      </c>
      <c r="C1063">
        <v>3481400</v>
      </c>
      <c r="D1063">
        <v>10</v>
      </c>
    </row>
    <row r="1064" spans="1:4" x14ac:dyDescent="0.25">
      <c r="A1064" s="1">
        <v>40668</v>
      </c>
      <c r="B1064" t="s">
        <v>21</v>
      </c>
      <c r="C1064">
        <v>4159827</v>
      </c>
      <c r="D1064">
        <v>13</v>
      </c>
    </row>
    <row r="1065" spans="1:4" x14ac:dyDescent="0.25">
      <c r="A1065" s="1">
        <v>40669</v>
      </c>
      <c r="B1065" t="s">
        <v>25</v>
      </c>
      <c r="C1065">
        <v>1874600</v>
      </c>
      <c r="D1065">
        <v>5</v>
      </c>
    </row>
    <row r="1066" spans="1:4" x14ac:dyDescent="0.25">
      <c r="A1066" s="1">
        <v>40670</v>
      </c>
      <c r="B1066" t="s">
        <v>19</v>
      </c>
      <c r="C1066">
        <v>5909454</v>
      </c>
      <c r="D1066">
        <v>14</v>
      </c>
    </row>
    <row r="1067" spans="1:4" x14ac:dyDescent="0.25">
      <c r="A1067" s="1">
        <v>40671</v>
      </c>
      <c r="B1067" t="s">
        <v>23</v>
      </c>
      <c r="C1067">
        <v>7909027</v>
      </c>
      <c r="D1067">
        <v>16</v>
      </c>
    </row>
    <row r="1068" spans="1:4" x14ac:dyDescent="0.25">
      <c r="A1068" s="1">
        <v>40672</v>
      </c>
      <c r="B1068" t="s">
        <v>20</v>
      </c>
      <c r="C1068">
        <v>3374281</v>
      </c>
      <c r="D1068">
        <v>11</v>
      </c>
    </row>
    <row r="1069" spans="1:4" x14ac:dyDescent="0.25">
      <c r="A1069" s="1">
        <v>40673</v>
      </c>
      <c r="B1069" t="s">
        <v>24</v>
      </c>
      <c r="C1069">
        <v>2820827</v>
      </c>
      <c r="D1069">
        <v>8</v>
      </c>
    </row>
    <row r="1070" spans="1:4" x14ac:dyDescent="0.25">
      <c r="A1070" s="1">
        <v>40674</v>
      </c>
      <c r="B1070" t="s">
        <v>22</v>
      </c>
      <c r="C1070">
        <v>2285227</v>
      </c>
      <c r="D1070">
        <v>7</v>
      </c>
    </row>
    <row r="1071" spans="1:4" x14ac:dyDescent="0.25">
      <c r="A1071" s="1">
        <v>40675</v>
      </c>
      <c r="B1071" t="s">
        <v>21</v>
      </c>
      <c r="C1071">
        <v>2428054</v>
      </c>
      <c r="D1071">
        <v>7</v>
      </c>
    </row>
    <row r="1072" spans="1:4" x14ac:dyDescent="0.25">
      <c r="A1072" s="1">
        <v>40676</v>
      </c>
      <c r="B1072" t="s">
        <v>25</v>
      </c>
      <c r="C1072">
        <v>2945800</v>
      </c>
      <c r="D1072">
        <v>7</v>
      </c>
    </row>
    <row r="1073" spans="1:4" x14ac:dyDescent="0.25">
      <c r="A1073" s="1">
        <v>40677</v>
      </c>
      <c r="B1073" t="s">
        <v>19</v>
      </c>
      <c r="C1073">
        <v>9105200</v>
      </c>
      <c r="D1073">
        <v>19</v>
      </c>
    </row>
    <row r="1074" spans="1:4" x14ac:dyDescent="0.25">
      <c r="A1074" s="1">
        <v>40678</v>
      </c>
      <c r="B1074" t="s">
        <v>23</v>
      </c>
      <c r="C1074">
        <v>7230600</v>
      </c>
      <c r="D1074">
        <v>16</v>
      </c>
    </row>
    <row r="1075" spans="1:4" x14ac:dyDescent="0.25">
      <c r="A1075" s="1">
        <v>40679</v>
      </c>
      <c r="B1075" t="s">
        <v>20</v>
      </c>
      <c r="C1075">
        <v>803400</v>
      </c>
      <c r="D1075">
        <v>3</v>
      </c>
    </row>
    <row r="1076" spans="1:4" x14ac:dyDescent="0.25">
      <c r="A1076" s="1">
        <v>40680</v>
      </c>
      <c r="B1076" t="s">
        <v>24</v>
      </c>
      <c r="C1076">
        <v>2820827</v>
      </c>
      <c r="D1076">
        <v>8</v>
      </c>
    </row>
    <row r="1077" spans="1:4" x14ac:dyDescent="0.25">
      <c r="A1077" s="1">
        <v>40681</v>
      </c>
      <c r="B1077" t="s">
        <v>22</v>
      </c>
      <c r="C1077">
        <v>535600</v>
      </c>
      <c r="D1077">
        <v>1</v>
      </c>
    </row>
    <row r="1078" spans="1:4" x14ac:dyDescent="0.25">
      <c r="A1078" s="1">
        <v>40682</v>
      </c>
      <c r="B1078" t="s">
        <v>21</v>
      </c>
      <c r="C1078">
        <v>1339000</v>
      </c>
      <c r="D1078">
        <v>5</v>
      </c>
    </row>
    <row r="1079" spans="1:4" x14ac:dyDescent="0.25">
      <c r="A1079" s="1">
        <v>40683</v>
      </c>
      <c r="B1079" t="s">
        <v>25</v>
      </c>
      <c r="C1079">
        <v>2945800</v>
      </c>
      <c r="D1079">
        <v>9</v>
      </c>
    </row>
    <row r="1080" spans="1:4" x14ac:dyDescent="0.25">
      <c r="A1080" s="1">
        <v>40684</v>
      </c>
      <c r="B1080" t="s">
        <v>19</v>
      </c>
      <c r="C1080">
        <v>2285227</v>
      </c>
      <c r="D1080">
        <v>6</v>
      </c>
    </row>
    <row r="1081" spans="1:4" x14ac:dyDescent="0.25">
      <c r="A1081" s="1">
        <v>40685</v>
      </c>
      <c r="B1081" t="s">
        <v>23</v>
      </c>
      <c r="C1081">
        <v>3213600</v>
      </c>
      <c r="D1081">
        <v>5</v>
      </c>
    </row>
    <row r="1082" spans="1:4" x14ac:dyDescent="0.25">
      <c r="A1082" s="1">
        <v>40686</v>
      </c>
      <c r="B1082" t="s">
        <v>20</v>
      </c>
      <c r="C1082">
        <v>2285227</v>
      </c>
      <c r="D1082">
        <v>8</v>
      </c>
    </row>
    <row r="1083" spans="1:4" x14ac:dyDescent="0.25">
      <c r="A1083" s="1">
        <v>40687</v>
      </c>
      <c r="B1083" t="s">
        <v>24</v>
      </c>
      <c r="C1083">
        <v>678427</v>
      </c>
      <c r="D1083">
        <v>2</v>
      </c>
    </row>
    <row r="1084" spans="1:4" x14ac:dyDescent="0.25">
      <c r="A1084" s="1">
        <v>40688</v>
      </c>
      <c r="B1084" t="s">
        <v>22</v>
      </c>
      <c r="C1084">
        <v>3481400</v>
      </c>
      <c r="D1084">
        <v>11</v>
      </c>
    </row>
    <row r="1085" spans="1:4" x14ac:dyDescent="0.25">
      <c r="A1085" s="1">
        <v>40689</v>
      </c>
      <c r="B1085" t="s">
        <v>21</v>
      </c>
      <c r="C1085">
        <v>535600</v>
      </c>
      <c r="D1085">
        <v>2</v>
      </c>
    </row>
    <row r="1086" spans="1:4" x14ac:dyDescent="0.25">
      <c r="A1086" s="1">
        <v>40690</v>
      </c>
      <c r="B1086" t="s">
        <v>25</v>
      </c>
      <c r="C1086">
        <v>4820400</v>
      </c>
      <c r="D1086">
        <v>10</v>
      </c>
    </row>
    <row r="1087" spans="1:4" x14ac:dyDescent="0.25">
      <c r="A1087" s="1">
        <v>40691</v>
      </c>
      <c r="B1087" t="s">
        <v>19</v>
      </c>
      <c r="C1087">
        <v>5891600</v>
      </c>
      <c r="D1087">
        <v>12</v>
      </c>
    </row>
    <row r="1088" spans="1:4" x14ac:dyDescent="0.25">
      <c r="A1088" s="1">
        <v>40692</v>
      </c>
      <c r="B1088" t="s">
        <v>23</v>
      </c>
      <c r="C1088">
        <v>6570027</v>
      </c>
      <c r="D1088">
        <v>13</v>
      </c>
    </row>
    <row r="1089" spans="1:4" x14ac:dyDescent="0.25">
      <c r="A1089" s="1">
        <v>40693</v>
      </c>
      <c r="B1089" t="s">
        <v>20</v>
      </c>
      <c r="C1089">
        <v>5498827</v>
      </c>
      <c r="D1089">
        <v>13</v>
      </c>
    </row>
    <row r="1090" spans="1:4" x14ac:dyDescent="0.25">
      <c r="A1090" s="1">
        <v>40694</v>
      </c>
      <c r="B1090" t="s">
        <v>24</v>
      </c>
      <c r="C1090">
        <v>803400</v>
      </c>
      <c r="D1090">
        <v>3</v>
      </c>
    </row>
    <row r="1091" spans="1:4" x14ac:dyDescent="0.25">
      <c r="A1091" s="1">
        <v>40695</v>
      </c>
      <c r="B1091" t="s">
        <v>22</v>
      </c>
      <c r="C1091">
        <v>1339000</v>
      </c>
      <c r="D1091">
        <v>5</v>
      </c>
    </row>
    <row r="1092" spans="1:4" x14ac:dyDescent="0.25">
      <c r="A1092" s="1">
        <v>40696</v>
      </c>
      <c r="B1092" t="s">
        <v>21</v>
      </c>
      <c r="C1092">
        <v>1606800</v>
      </c>
      <c r="D1092">
        <v>6</v>
      </c>
    </row>
    <row r="1093" spans="1:4" x14ac:dyDescent="0.25">
      <c r="A1093" s="1">
        <v>40697</v>
      </c>
      <c r="B1093" t="s">
        <v>25</v>
      </c>
      <c r="C1093">
        <v>3106481</v>
      </c>
      <c r="D1093">
        <v>13</v>
      </c>
    </row>
    <row r="1094" spans="1:4" x14ac:dyDescent="0.25">
      <c r="A1094" s="1">
        <v>40698</v>
      </c>
      <c r="B1094" t="s">
        <v>19</v>
      </c>
      <c r="C1094">
        <v>4302654</v>
      </c>
      <c r="D1094">
        <v>12</v>
      </c>
    </row>
    <row r="1095" spans="1:4" x14ac:dyDescent="0.25">
      <c r="A1095" s="1">
        <v>40699</v>
      </c>
      <c r="B1095" t="s">
        <v>23</v>
      </c>
      <c r="C1095">
        <v>12068854</v>
      </c>
      <c r="D1095">
        <v>24</v>
      </c>
    </row>
    <row r="1096" spans="1:4" x14ac:dyDescent="0.25">
      <c r="A1096" s="1">
        <v>40700</v>
      </c>
      <c r="B1096" t="s">
        <v>20</v>
      </c>
      <c r="C1096">
        <v>8051854</v>
      </c>
      <c r="D1096">
        <v>20</v>
      </c>
    </row>
    <row r="1097" spans="1:4" x14ac:dyDescent="0.25">
      <c r="A1097" s="1">
        <v>40701</v>
      </c>
      <c r="B1097" t="s">
        <v>24</v>
      </c>
      <c r="C1097">
        <v>1874600</v>
      </c>
      <c r="D1097">
        <v>7</v>
      </c>
    </row>
    <row r="1098" spans="1:4" x14ac:dyDescent="0.25">
      <c r="A1098" s="1">
        <v>40702</v>
      </c>
      <c r="B1098" t="s">
        <v>22</v>
      </c>
      <c r="C1098">
        <v>2428054</v>
      </c>
      <c r="D1098">
        <v>10</v>
      </c>
    </row>
    <row r="1099" spans="1:4" x14ac:dyDescent="0.25">
      <c r="A1099" s="1">
        <v>40703</v>
      </c>
      <c r="B1099" t="s">
        <v>21</v>
      </c>
      <c r="C1099">
        <v>3088627</v>
      </c>
      <c r="D1099">
        <v>11</v>
      </c>
    </row>
    <row r="1100" spans="1:4" x14ac:dyDescent="0.25">
      <c r="A1100" s="1">
        <v>40704</v>
      </c>
      <c r="B1100" t="s">
        <v>25</v>
      </c>
      <c r="C1100">
        <v>4552600</v>
      </c>
      <c r="D1100">
        <v>11</v>
      </c>
    </row>
    <row r="1101" spans="1:4" x14ac:dyDescent="0.25">
      <c r="A1101" s="1">
        <v>40705</v>
      </c>
      <c r="B1101" t="s">
        <v>19</v>
      </c>
      <c r="C1101">
        <v>4034854</v>
      </c>
      <c r="D1101">
        <v>8</v>
      </c>
    </row>
    <row r="1102" spans="1:4" x14ac:dyDescent="0.25">
      <c r="A1102" s="1">
        <v>40706</v>
      </c>
      <c r="B1102" t="s">
        <v>23</v>
      </c>
      <c r="C1102">
        <v>12497335</v>
      </c>
      <c r="D1102">
        <v>22</v>
      </c>
    </row>
    <row r="1103" spans="1:4" x14ac:dyDescent="0.25">
      <c r="A1103" s="1">
        <v>40707</v>
      </c>
      <c r="B1103" t="s">
        <v>20</v>
      </c>
      <c r="C1103">
        <v>1892454</v>
      </c>
      <c r="D1103">
        <v>6</v>
      </c>
    </row>
    <row r="1104" spans="1:4" x14ac:dyDescent="0.25">
      <c r="A1104" s="1">
        <v>40708</v>
      </c>
      <c r="B1104" t="s">
        <v>24</v>
      </c>
      <c r="C1104">
        <v>3088627</v>
      </c>
      <c r="D1104">
        <v>11</v>
      </c>
    </row>
    <row r="1105" spans="1:4" x14ac:dyDescent="0.25">
      <c r="A1105" s="1">
        <v>40709</v>
      </c>
      <c r="B1105" t="s">
        <v>22</v>
      </c>
      <c r="C1105">
        <v>2017427</v>
      </c>
      <c r="D1105">
        <v>6</v>
      </c>
    </row>
    <row r="1106" spans="1:4" x14ac:dyDescent="0.25">
      <c r="A1106" s="1">
        <v>40710</v>
      </c>
      <c r="B1106" t="s">
        <v>21</v>
      </c>
      <c r="C1106">
        <v>1339000</v>
      </c>
      <c r="D1106">
        <v>5</v>
      </c>
    </row>
    <row r="1107" spans="1:4" x14ac:dyDescent="0.25">
      <c r="A1107" s="1">
        <v>40711</v>
      </c>
      <c r="B1107" t="s">
        <v>25</v>
      </c>
      <c r="C1107">
        <v>8319654</v>
      </c>
      <c r="D1107">
        <v>18</v>
      </c>
    </row>
    <row r="1108" spans="1:4" x14ac:dyDescent="0.25">
      <c r="A1108" s="1">
        <v>40712</v>
      </c>
      <c r="B1108" t="s">
        <v>19</v>
      </c>
      <c r="C1108">
        <v>3909881</v>
      </c>
      <c r="D1108">
        <v>10</v>
      </c>
    </row>
    <row r="1109" spans="1:4" x14ac:dyDescent="0.25">
      <c r="A1109" s="1">
        <v>40713</v>
      </c>
      <c r="B1109" t="s">
        <v>23</v>
      </c>
      <c r="C1109">
        <v>9533681</v>
      </c>
      <c r="D1109">
        <v>17</v>
      </c>
    </row>
    <row r="1110" spans="1:4" x14ac:dyDescent="0.25">
      <c r="A1110" s="1">
        <v>40714</v>
      </c>
      <c r="B1110" t="s">
        <v>20</v>
      </c>
      <c r="C1110">
        <v>2945800</v>
      </c>
      <c r="D1110">
        <v>8</v>
      </c>
    </row>
    <row r="1111" spans="1:4" x14ac:dyDescent="0.25">
      <c r="A1111" s="1">
        <v>40715</v>
      </c>
      <c r="B1111" t="s">
        <v>24</v>
      </c>
      <c r="C1111">
        <v>2410200</v>
      </c>
      <c r="D1111">
        <v>8</v>
      </c>
    </row>
    <row r="1112" spans="1:4" x14ac:dyDescent="0.25">
      <c r="A1112" s="1">
        <v>40716</v>
      </c>
      <c r="B1112" t="s">
        <v>22</v>
      </c>
      <c r="C1112">
        <v>2017427</v>
      </c>
      <c r="D1112">
        <v>7</v>
      </c>
    </row>
    <row r="1113" spans="1:4" x14ac:dyDescent="0.25">
      <c r="A1113" s="1">
        <v>40717</v>
      </c>
      <c r="B1113" t="s">
        <v>21</v>
      </c>
      <c r="C1113">
        <v>2945800</v>
      </c>
      <c r="D1113">
        <v>9</v>
      </c>
    </row>
    <row r="1114" spans="1:4" x14ac:dyDescent="0.25">
      <c r="A1114" s="1">
        <v>40718</v>
      </c>
      <c r="B1114" t="s">
        <v>25</v>
      </c>
      <c r="C1114">
        <v>2713708</v>
      </c>
      <c r="D1114">
        <v>8</v>
      </c>
    </row>
    <row r="1115" spans="1:4" x14ac:dyDescent="0.25">
      <c r="A1115" s="1">
        <v>40719</v>
      </c>
      <c r="B1115" t="s">
        <v>19</v>
      </c>
      <c r="C1115">
        <v>9248027</v>
      </c>
      <c r="D1115">
        <v>18</v>
      </c>
    </row>
    <row r="1116" spans="1:4" x14ac:dyDescent="0.25">
      <c r="A1116" s="1">
        <v>40720</v>
      </c>
      <c r="B1116" t="s">
        <v>23</v>
      </c>
      <c r="C1116">
        <v>6302227</v>
      </c>
      <c r="D1116">
        <v>10</v>
      </c>
    </row>
    <row r="1117" spans="1:4" x14ac:dyDescent="0.25">
      <c r="A1117" s="1">
        <v>40721</v>
      </c>
      <c r="B1117" t="s">
        <v>20</v>
      </c>
      <c r="C1117">
        <v>6427200</v>
      </c>
      <c r="D1117">
        <v>11</v>
      </c>
    </row>
    <row r="1118" spans="1:4" x14ac:dyDescent="0.25">
      <c r="A1118" s="1">
        <v>40722</v>
      </c>
      <c r="B1118" t="s">
        <v>24</v>
      </c>
      <c r="C1118">
        <v>1356854</v>
      </c>
      <c r="D1118">
        <v>6</v>
      </c>
    </row>
    <row r="1119" spans="1:4" x14ac:dyDescent="0.25">
      <c r="A1119" s="1">
        <v>40723</v>
      </c>
      <c r="B1119" t="s">
        <v>22</v>
      </c>
      <c r="C1119">
        <v>3299113</v>
      </c>
      <c r="D1119">
        <v>13</v>
      </c>
    </row>
    <row r="1120" spans="1:4" x14ac:dyDescent="0.25">
      <c r="A1120" s="1">
        <v>40724</v>
      </c>
      <c r="B1120" t="s">
        <v>21</v>
      </c>
      <c r="C1120">
        <v>946227</v>
      </c>
      <c r="D1120">
        <v>3</v>
      </c>
    </row>
    <row r="1121" spans="1:4" x14ac:dyDescent="0.25">
      <c r="A1121" s="1">
        <v>40725</v>
      </c>
      <c r="B1121" t="s">
        <v>25</v>
      </c>
      <c r="C1121">
        <v>1071200</v>
      </c>
      <c r="D1121">
        <v>4</v>
      </c>
    </row>
    <row r="1122" spans="1:4" x14ac:dyDescent="0.25">
      <c r="A1122" s="1">
        <v>40726</v>
      </c>
      <c r="B1122" t="s">
        <v>19</v>
      </c>
      <c r="C1122">
        <v>1624654</v>
      </c>
      <c r="D1122">
        <v>5</v>
      </c>
    </row>
    <row r="1123" spans="1:4" x14ac:dyDescent="0.25">
      <c r="A1123" s="1">
        <v>40727</v>
      </c>
      <c r="B1123" t="s">
        <v>23</v>
      </c>
      <c r="C1123">
        <v>535600</v>
      </c>
      <c r="D1123">
        <v>1</v>
      </c>
    </row>
    <row r="1124" spans="1:4" x14ac:dyDescent="0.25">
      <c r="A1124" s="1">
        <v>40728</v>
      </c>
      <c r="B1124" t="s">
        <v>20</v>
      </c>
      <c r="C1124">
        <v>946227</v>
      </c>
      <c r="D1124">
        <v>3</v>
      </c>
    </row>
    <row r="1125" spans="1:4" x14ac:dyDescent="0.25">
      <c r="A1125" s="1">
        <v>40729</v>
      </c>
      <c r="B1125" t="s">
        <v>24</v>
      </c>
      <c r="C1125">
        <v>142827</v>
      </c>
      <c r="D1125">
        <v>1</v>
      </c>
    </row>
    <row r="1126" spans="1:4" x14ac:dyDescent="0.25">
      <c r="A1126" s="1">
        <v>40730</v>
      </c>
      <c r="B1126" t="s">
        <v>22</v>
      </c>
      <c r="C1126">
        <v>803400</v>
      </c>
      <c r="D1126">
        <v>2</v>
      </c>
    </row>
    <row r="1127" spans="1:4" x14ac:dyDescent="0.25">
      <c r="A1127" s="1">
        <v>40732</v>
      </c>
      <c r="B1127" t="s">
        <v>25</v>
      </c>
      <c r="C1127">
        <v>2945800</v>
      </c>
      <c r="D1127">
        <v>7</v>
      </c>
    </row>
    <row r="1128" spans="1:4" x14ac:dyDescent="0.25">
      <c r="A1128" s="1">
        <v>40733</v>
      </c>
      <c r="B1128" t="s">
        <v>19</v>
      </c>
      <c r="C1128">
        <v>11283308</v>
      </c>
      <c r="D1128">
        <v>19</v>
      </c>
    </row>
    <row r="1129" spans="1:4" x14ac:dyDescent="0.25">
      <c r="A1129" s="1">
        <v>40734</v>
      </c>
      <c r="B1129" t="s">
        <v>23</v>
      </c>
      <c r="C1129">
        <v>12622308</v>
      </c>
      <c r="D1129">
        <v>23</v>
      </c>
    </row>
    <row r="1130" spans="1:4" x14ac:dyDescent="0.25">
      <c r="A1130" s="1">
        <v>40735</v>
      </c>
      <c r="B1130" t="s">
        <v>20</v>
      </c>
      <c r="C1130">
        <v>2285227</v>
      </c>
      <c r="D1130">
        <v>4</v>
      </c>
    </row>
    <row r="1131" spans="1:4" x14ac:dyDescent="0.25">
      <c r="A1131" s="1">
        <v>40736</v>
      </c>
      <c r="B1131" t="s">
        <v>24</v>
      </c>
      <c r="C1131">
        <v>1874600</v>
      </c>
      <c r="D1131">
        <v>7</v>
      </c>
    </row>
    <row r="1132" spans="1:4" x14ac:dyDescent="0.25">
      <c r="A1132" s="1">
        <v>40737</v>
      </c>
      <c r="B1132" t="s">
        <v>22</v>
      </c>
      <c r="C1132">
        <v>803400</v>
      </c>
      <c r="D1132">
        <v>3</v>
      </c>
    </row>
    <row r="1133" spans="1:4" x14ac:dyDescent="0.25">
      <c r="A1133" s="1">
        <v>40738</v>
      </c>
      <c r="B1133" t="s">
        <v>21</v>
      </c>
      <c r="C1133">
        <v>1606800</v>
      </c>
      <c r="D1133">
        <v>5</v>
      </c>
    </row>
    <row r="1134" spans="1:4" x14ac:dyDescent="0.25">
      <c r="A1134" s="1">
        <v>40739</v>
      </c>
      <c r="B1134" t="s">
        <v>25</v>
      </c>
      <c r="C1134">
        <v>4034854</v>
      </c>
      <c r="D1134">
        <v>9</v>
      </c>
    </row>
    <row r="1135" spans="1:4" x14ac:dyDescent="0.25">
      <c r="A1135" s="1">
        <v>40740</v>
      </c>
      <c r="B1135" t="s">
        <v>19</v>
      </c>
      <c r="C1135">
        <v>11961735</v>
      </c>
      <c r="D1135">
        <v>25</v>
      </c>
    </row>
    <row r="1136" spans="1:4" x14ac:dyDescent="0.25">
      <c r="A1136" s="1">
        <v>40741</v>
      </c>
      <c r="B1136" t="s">
        <v>23</v>
      </c>
      <c r="C1136">
        <v>5356000</v>
      </c>
      <c r="D1136">
        <v>9</v>
      </c>
    </row>
    <row r="1137" spans="1:4" x14ac:dyDescent="0.25">
      <c r="A1137" s="1">
        <v>40742</v>
      </c>
      <c r="B1137" t="s">
        <v>20</v>
      </c>
      <c r="C1137">
        <v>2285227</v>
      </c>
      <c r="D1137">
        <v>4</v>
      </c>
    </row>
    <row r="1138" spans="1:4" x14ac:dyDescent="0.25">
      <c r="A1138" s="1">
        <v>40743</v>
      </c>
      <c r="B1138" t="s">
        <v>24</v>
      </c>
      <c r="C1138">
        <v>3374281</v>
      </c>
      <c r="D1138">
        <v>12</v>
      </c>
    </row>
    <row r="1139" spans="1:4" x14ac:dyDescent="0.25">
      <c r="A1139" s="1">
        <v>40744</v>
      </c>
      <c r="B1139" t="s">
        <v>22</v>
      </c>
      <c r="C1139">
        <v>1749627</v>
      </c>
      <c r="D1139">
        <v>7</v>
      </c>
    </row>
    <row r="1140" spans="1:4" x14ac:dyDescent="0.25">
      <c r="A1140" s="1">
        <v>40745</v>
      </c>
      <c r="B1140" t="s">
        <v>21</v>
      </c>
      <c r="C1140">
        <v>3088627</v>
      </c>
      <c r="D1140">
        <v>8</v>
      </c>
    </row>
    <row r="1141" spans="1:4" x14ac:dyDescent="0.25">
      <c r="A1141" s="1">
        <v>40746</v>
      </c>
      <c r="B1141" t="s">
        <v>25</v>
      </c>
      <c r="C1141">
        <v>1606800</v>
      </c>
      <c r="D1141">
        <v>5</v>
      </c>
    </row>
    <row r="1142" spans="1:4" x14ac:dyDescent="0.25">
      <c r="A1142" s="1">
        <v>40747</v>
      </c>
      <c r="B1142" t="s">
        <v>19</v>
      </c>
      <c r="C1142">
        <v>2017427</v>
      </c>
      <c r="D1142">
        <v>4</v>
      </c>
    </row>
    <row r="1143" spans="1:4" x14ac:dyDescent="0.25">
      <c r="A1143" s="1">
        <v>40748</v>
      </c>
      <c r="B1143" t="s">
        <v>23</v>
      </c>
      <c r="C1143">
        <v>267800</v>
      </c>
      <c r="D1143">
        <v>1</v>
      </c>
    </row>
    <row r="1144" spans="1:4" x14ac:dyDescent="0.25">
      <c r="A1144" s="1">
        <v>40749</v>
      </c>
      <c r="B1144" t="s">
        <v>20</v>
      </c>
      <c r="C1144">
        <v>1071200</v>
      </c>
      <c r="D1144">
        <v>3</v>
      </c>
    </row>
    <row r="1145" spans="1:4" x14ac:dyDescent="0.25">
      <c r="A1145" s="1">
        <v>40750</v>
      </c>
      <c r="B1145" t="s">
        <v>24</v>
      </c>
      <c r="C1145">
        <v>2142400</v>
      </c>
      <c r="D1145">
        <v>5</v>
      </c>
    </row>
    <row r="1146" spans="1:4" x14ac:dyDescent="0.25">
      <c r="A1146" s="1">
        <v>40751</v>
      </c>
      <c r="B1146" t="s">
        <v>22</v>
      </c>
      <c r="C1146">
        <v>3892027</v>
      </c>
      <c r="D1146">
        <v>11</v>
      </c>
    </row>
    <row r="1147" spans="1:4" x14ac:dyDescent="0.25">
      <c r="A1147" s="1">
        <v>40752</v>
      </c>
      <c r="B1147" t="s">
        <v>21</v>
      </c>
      <c r="C1147">
        <v>142827</v>
      </c>
      <c r="D1147">
        <v>1</v>
      </c>
    </row>
    <row r="1148" spans="1:4" x14ac:dyDescent="0.25">
      <c r="A1148" s="1">
        <v>40753</v>
      </c>
      <c r="B1148" t="s">
        <v>25</v>
      </c>
      <c r="C1148">
        <v>1339000</v>
      </c>
      <c r="D1148">
        <v>4</v>
      </c>
    </row>
    <row r="1149" spans="1:4" x14ac:dyDescent="0.25">
      <c r="A1149" s="1">
        <v>40754</v>
      </c>
      <c r="B1149" t="s">
        <v>19</v>
      </c>
      <c r="C1149">
        <v>803400</v>
      </c>
      <c r="D1149">
        <v>3</v>
      </c>
    </row>
    <row r="1150" spans="1:4" x14ac:dyDescent="0.25">
      <c r="A1150" s="1">
        <v>40755</v>
      </c>
      <c r="B1150" t="s">
        <v>23</v>
      </c>
      <c r="C1150">
        <v>1874600</v>
      </c>
      <c r="D1150">
        <v>5</v>
      </c>
    </row>
    <row r="1151" spans="1:4" x14ac:dyDescent="0.25">
      <c r="A1151" s="1">
        <v>40756</v>
      </c>
      <c r="B1151" t="s">
        <v>20</v>
      </c>
      <c r="C1151">
        <v>1089054</v>
      </c>
      <c r="D1151">
        <v>4</v>
      </c>
    </row>
    <row r="1152" spans="1:4" x14ac:dyDescent="0.25">
      <c r="A1152" s="1">
        <v>40757</v>
      </c>
      <c r="B1152" t="s">
        <v>24</v>
      </c>
      <c r="C1152">
        <v>678427</v>
      </c>
      <c r="D1152">
        <v>2</v>
      </c>
    </row>
    <row r="1153" spans="1:4" x14ac:dyDescent="0.25">
      <c r="A1153" s="1">
        <v>40758</v>
      </c>
      <c r="B1153" t="s">
        <v>22</v>
      </c>
      <c r="C1153">
        <v>1339000</v>
      </c>
      <c r="D1153">
        <v>4</v>
      </c>
    </row>
    <row r="1154" spans="1:4" x14ac:dyDescent="0.25">
      <c r="A1154" s="1">
        <v>40759</v>
      </c>
      <c r="B1154" t="s">
        <v>21</v>
      </c>
      <c r="C1154">
        <v>1214027</v>
      </c>
      <c r="D1154">
        <v>4</v>
      </c>
    </row>
    <row r="1155" spans="1:4" x14ac:dyDescent="0.25">
      <c r="A1155" s="1">
        <v>40760</v>
      </c>
      <c r="B1155" t="s">
        <v>25</v>
      </c>
      <c r="C1155">
        <v>1071200</v>
      </c>
      <c r="D1155">
        <v>2</v>
      </c>
    </row>
    <row r="1156" spans="1:4" x14ac:dyDescent="0.25">
      <c r="A1156" s="1">
        <v>40761</v>
      </c>
      <c r="B1156" t="s">
        <v>19</v>
      </c>
      <c r="C1156">
        <v>5641654</v>
      </c>
      <c r="D1156">
        <v>9</v>
      </c>
    </row>
    <row r="1157" spans="1:4" x14ac:dyDescent="0.25">
      <c r="A1157" s="1">
        <v>40762</v>
      </c>
      <c r="B1157" t="s">
        <v>23</v>
      </c>
      <c r="C1157">
        <v>6427200</v>
      </c>
      <c r="D1157">
        <v>9</v>
      </c>
    </row>
    <row r="1158" spans="1:4" x14ac:dyDescent="0.25">
      <c r="A1158" s="1">
        <v>40763</v>
      </c>
      <c r="B1158" t="s">
        <v>20</v>
      </c>
      <c r="C1158">
        <v>2678000</v>
      </c>
      <c r="D1158">
        <v>4</v>
      </c>
    </row>
    <row r="1159" spans="1:4" x14ac:dyDescent="0.25">
      <c r="A1159" s="1">
        <v>40764</v>
      </c>
      <c r="B1159" t="s">
        <v>24</v>
      </c>
      <c r="C1159">
        <v>946227</v>
      </c>
      <c r="D1159">
        <v>4</v>
      </c>
    </row>
    <row r="1160" spans="1:4" x14ac:dyDescent="0.25">
      <c r="A1160" s="1">
        <v>40767</v>
      </c>
      <c r="B1160" t="s">
        <v>25</v>
      </c>
      <c r="C1160">
        <v>410627</v>
      </c>
      <c r="D1160">
        <v>2</v>
      </c>
    </row>
    <row r="1161" spans="1:4" x14ac:dyDescent="0.25">
      <c r="A1161" s="1">
        <v>40768</v>
      </c>
      <c r="B1161" t="s">
        <v>19</v>
      </c>
      <c r="C1161">
        <v>6695000</v>
      </c>
      <c r="D1161">
        <v>10</v>
      </c>
    </row>
    <row r="1162" spans="1:4" x14ac:dyDescent="0.25">
      <c r="A1162" s="1">
        <v>40769</v>
      </c>
      <c r="B1162" t="s">
        <v>23</v>
      </c>
      <c r="C1162">
        <v>4034854</v>
      </c>
      <c r="D1162">
        <v>8</v>
      </c>
    </row>
    <row r="1163" spans="1:4" x14ac:dyDescent="0.25">
      <c r="A1163" s="1">
        <v>40770</v>
      </c>
      <c r="B1163" t="s">
        <v>20</v>
      </c>
      <c r="C1163">
        <v>1339000</v>
      </c>
      <c r="D1163">
        <v>4</v>
      </c>
    </row>
    <row r="1164" spans="1:4" x14ac:dyDescent="0.25">
      <c r="A1164" s="1">
        <v>40771</v>
      </c>
      <c r="B1164" t="s">
        <v>24</v>
      </c>
      <c r="C1164">
        <v>142827</v>
      </c>
      <c r="D1164">
        <v>1</v>
      </c>
    </row>
    <row r="1165" spans="1:4" x14ac:dyDescent="0.25">
      <c r="A1165" s="1">
        <v>40772</v>
      </c>
      <c r="B1165" t="s">
        <v>22</v>
      </c>
      <c r="C1165">
        <v>803400</v>
      </c>
      <c r="D1165">
        <v>1</v>
      </c>
    </row>
    <row r="1166" spans="1:4" x14ac:dyDescent="0.25">
      <c r="A1166" s="1">
        <v>40773</v>
      </c>
      <c r="B1166" t="s">
        <v>21</v>
      </c>
      <c r="C1166">
        <v>1214027</v>
      </c>
      <c r="D1166">
        <v>5</v>
      </c>
    </row>
    <row r="1167" spans="1:4" x14ac:dyDescent="0.25">
      <c r="A1167" s="1">
        <v>40775</v>
      </c>
      <c r="B1167" t="s">
        <v>19</v>
      </c>
      <c r="C1167">
        <v>4570454</v>
      </c>
      <c r="D1167">
        <v>8</v>
      </c>
    </row>
    <row r="1168" spans="1:4" x14ac:dyDescent="0.25">
      <c r="A1168" s="1">
        <v>40776</v>
      </c>
      <c r="B1168" t="s">
        <v>23</v>
      </c>
      <c r="C1168">
        <v>6195108</v>
      </c>
      <c r="D1168">
        <v>11</v>
      </c>
    </row>
    <row r="1169" spans="1:4" x14ac:dyDescent="0.25">
      <c r="A1169" s="1">
        <v>40777</v>
      </c>
      <c r="B1169" t="s">
        <v>20</v>
      </c>
      <c r="C1169">
        <v>2160254</v>
      </c>
      <c r="D1169">
        <v>5</v>
      </c>
    </row>
    <row r="1170" spans="1:4" x14ac:dyDescent="0.25">
      <c r="A1170" s="1">
        <v>40778</v>
      </c>
      <c r="B1170" t="s">
        <v>24</v>
      </c>
      <c r="C1170">
        <v>1339000</v>
      </c>
      <c r="D1170">
        <v>3</v>
      </c>
    </row>
    <row r="1171" spans="1:4" x14ac:dyDescent="0.25">
      <c r="A1171" s="1">
        <v>40779</v>
      </c>
      <c r="B1171" t="s">
        <v>22</v>
      </c>
      <c r="C1171">
        <v>571308</v>
      </c>
      <c r="D1171">
        <v>4</v>
      </c>
    </row>
    <row r="1172" spans="1:4" x14ac:dyDescent="0.25">
      <c r="A1172" s="1">
        <v>40781</v>
      </c>
      <c r="B1172" t="s">
        <v>25</v>
      </c>
      <c r="C1172">
        <v>535600</v>
      </c>
      <c r="D1172">
        <v>2</v>
      </c>
    </row>
    <row r="1173" spans="1:4" x14ac:dyDescent="0.25">
      <c r="A1173" s="1">
        <v>40782</v>
      </c>
      <c r="B1173" t="s">
        <v>19</v>
      </c>
      <c r="C1173">
        <v>8301800</v>
      </c>
      <c r="D1173">
        <v>15</v>
      </c>
    </row>
    <row r="1174" spans="1:4" x14ac:dyDescent="0.25">
      <c r="A1174" s="1">
        <v>40783</v>
      </c>
      <c r="B1174" t="s">
        <v>23</v>
      </c>
      <c r="C1174">
        <v>6962800</v>
      </c>
      <c r="D1174">
        <v>11</v>
      </c>
    </row>
    <row r="1175" spans="1:4" x14ac:dyDescent="0.25">
      <c r="A1175" s="1">
        <v>40784</v>
      </c>
      <c r="B1175" t="s">
        <v>20</v>
      </c>
      <c r="C1175">
        <v>4017000</v>
      </c>
      <c r="D1175">
        <v>7</v>
      </c>
    </row>
    <row r="1176" spans="1:4" x14ac:dyDescent="0.25">
      <c r="A1176" s="1">
        <v>40785</v>
      </c>
      <c r="B1176" t="s">
        <v>24</v>
      </c>
      <c r="C1176">
        <v>142827</v>
      </c>
      <c r="D1176">
        <v>1</v>
      </c>
    </row>
    <row r="1177" spans="1:4" x14ac:dyDescent="0.25">
      <c r="A1177" s="1">
        <v>40787</v>
      </c>
      <c r="B1177" t="s">
        <v>21</v>
      </c>
      <c r="C1177">
        <v>410627</v>
      </c>
      <c r="D1177">
        <v>2</v>
      </c>
    </row>
    <row r="1178" spans="1:4" x14ac:dyDescent="0.25">
      <c r="A1178" s="1">
        <v>40788</v>
      </c>
      <c r="B1178" t="s">
        <v>25</v>
      </c>
      <c r="C1178">
        <v>3481400</v>
      </c>
      <c r="D1178">
        <v>5</v>
      </c>
    </row>
    <row r="1179" spans="1:4" x14ac:dyDescent="0.25">
      <c r="A1179" s="1">
        <v>40789</v>
      </c>
      <c r="B1179" t="s">
        <v>19</v>
      </c>
      <c r="C1179">
        <v>946227</v>
      </c>
      <c r="D1179">
        <v>2</v>
      </c>
    </row>
    <row r="1180" spans="1:4" x14ac:dyDescent="0.25">
      <c r="A1180" s="1">
        <v>40790</v>
      </c>
      <c r="B1180" t="s">
        <v>23</v>
      </c>
      <c r="C1180">
        <v>3213600</v>
      </c>
      <c r="D1180">
        <v>5</v>
      </c>
    </row>
    <row r="1181" spans="1:4" x14ac:dyDescent="0.25">
      <c r="A1181" s="1">
        <v>40791</v>
      </c>
      <c r="B1181" t="s">
        <v>20</v>
      </c>
      <c r="C1181">
        <v>1874600</v>
      </c>
      <c r="D1181">
        <v>3</v>
      </c>
    </row>
    <row r="1182" spans="1:4" x14ac:dyDescent="0.25">
      <c r="A1182" s="1">
        <v>40792</v>
      </c>
      <c r="B1182" t="s">
        <v>24</v>
      </c>
      <c r="C1182">
        <v>535600</v>
      </c>
      <c r="D1182">
        <v>2</v>
      </c>
    </row>
    <row r="1183" spans="1:4" x14ac:dyDescent="0.25">
      <c r="A1183" s="1">
        <v>40793</v>
      </c>
      <c r="B1183" t="s">
        <v>22</v>
      </c>
      <c r="C1183">
        <v>410627</v>
      </c>
      <c r="D1183">
        <v>2</v>
      </c>
    </row>
    <row r="1184" spans="1:4" x14ac:dyDescent="0.25">
      <c r="A1184" s="1">
        <v>40794</v>
      </c>
      <c r="B1184" t="s">
        <v>21</v>
      </c>
      <c r="C1184">
        <v>535600</v>
      </c>
      <c r="D1184">
        <v>1</v>
      </c>
    </row>
    <row r="1185" spans="1:4" x14ac:dyDescent="0.25">
      <c r="A1185" s="1">
        <v>40795</v>
      </c>
      <c r="B1185" t="s">
        <v>25</v>
      </c>
      <c r="C1185">
        <v>946227</v>
      </c>
      <c r="D1185">
        <v>3</v>
      </c>
    </row>
    <row r="1186" spans="1:4" x14ac:dyDescent="0.25">
      <c r="A1186" s="1">
        <v>40796</v>
      </c>
      <c r="B1186" t="s">
        <v>19</v>
      </c>
      <c r="C1186">
        <v>2553027</v>
      </c>
      <c r="D1186">
        <v>5</v>
      </c>
    </row>
    <row r="1187" spans="1:4" x14ac:dyDescent="0.25">
      <c r="A1187" s="1">
        <v>40797</v>
      </c>
      <c r="B1187" t="s">
        <v>23</v>
      </c>
      <c r="C1187">
        <v>803400</v>
      </c>
      <c r="D1187">
        <v>1</v>
      </c>
    </row>
    <row r="1188" spans="1:4" x14ac:dyDescent="0.25">
      <c r="A1188" s="1">
        <v>40798</v>
      </c>
      <c r="B1188" t="s">
        <v>20</v>
      </c>
      <c r="C1188">
        <v>1071200</v>
      </c>
      <c r="D1188">
        <v>3</v>
      </c>
    </row>
    <row r="1189" spans="1:4" x14ac:dyDescent="0.25">
      <c r="A1189" s="1">
        <v>40799</v>
      </c>
      <c r="B1189" t="s">
        <v>24</v>
      </c>
      <c r="C1189">
        <v>535600</v>
      </c>
      <c r="D1189">
        <v>2</v>
      </c>
    </row>
    <row r="1190" spans="1:4" x14ac:dyDescent="0.25">
      <c r="A1190" s="1">
        <v>40800</v>
      </c>
      <c r="B1190" t="s">
        <v>22</v>
      </c>
      <c r="C1190">
        <v>803400</v>
      </c>
      <c r="D1190">
        <v>2</v>
      </c>
    </row>
    <row r="1191" spans="1:4" x14ac:dyDescent="0.25">
      <c r="A1191" s="1">
        <v>40801</v>
      </c>
      <c r="B1191" t="s">
        <v>21</v>
      </c>
      <c r="C1191">
        <v>803400</v>
      </c>
      <c r="D1191">
        <v>2</v>
      </c>
    </row>
    <row r="1192" spans="1:4" x14ac:dyDescent="0.25">
      <c r="A1192" s="1">
        <v>40802</v>
      </c>
      <c r="B1192" t="s">
        <v>25</v>
      </c>
      <c r="C1192">
        <v>1606800</v>
      </c>
      <c r="D1192">
        <v>4</v>
      </c>
    </row>
    <row r="1193" spans="1:4" x14ac:dyDescent="0.25">
      <c r="A1193" s="1">
        <v>40803</v>
      </c>
      <c r="B1193" t="s">
        <v>19</v>
      </c>
      <c r="C1193">
        <v>1749627</v>
      </c>
      <c r="D1193">
        <v>3</v>
      </c>
    </row>
    <row r="1194" spans="1:4" x14ac:dyDescent="0.25">
      <c r="A1194" s="1">
        <v>40804</v>
      </c>
      <c r="B1194" t="s">
        <v>23</v>
      </c>
      <c r="C1194">
        <v>5356000</v>
      </c>
      <c r="D1194">
        <v>7</v>
      </c>
    </row>
    <row r="1195" spans="1:4" x14ac:dyDescent="0.25">
      <c r="A1195" s="1">
        <v>40806</v>
      </c>
      <c r="B1195" t="s">
        <v>24</v>
      </c>
      <c r="C1195">
        <v>535600</v>
      </c>
      <c r="D1195">
        <v>1</v>
      </c>
    </row>
    <row r="1196" spans="1:4" x14ac:dyDescent="0.25">
      <c r="A1196" s="1">
        <v>40808</v>
      </c>
      <c r="B1196" t="s">
        <v>21</v>
      </c>
      <c r="C1196">
        <v>1089054</v>
      </c>
      <c r="D1196">
        <v>4</v>
      </c>
    </row>
    <row r="1197" spans="1:4" x14ac:dyDescent="0.25">
      <c r="A1197" s="1">
        <v>40809</v>
      </c>
      <c r="B1197" t="s">
        <v>25</v>
      </c>
      <c r="C1197">
        <v>1874600</v>
      </c>
      <c r="D1197">
        <v>3</v>
      </c>
    </row>
    <row r="1198" spans="1:4" x14ac:dyDescent="0.25">
      <c r="A1198" s="1">
        <v>40810</v>
      </c>
      <c r="B1198" t="s">
        <v>19</v>
      </c>
      <c r="C1198">
        <v>6427200</v>
      </c>
      <c r="D1198">
        <v>10</v>
      </c>
    </row>
    <row r="1199" spans="1:4" x14ac:dyDescent="0.25">
      <c r="A1199" s="1">
        <v>40811</v>
      </c>
      <c r="B1199" t="s">
        <v>23</v>
      </c>
      <c r="C1199">
        <v>7498400</v>
      </c>
      <c r="D1199">
        <v>10</v>
      </c>
    </row>
    <row r="1200" spans="1:4" x14ac:dyDescent="0.25">
      <c r="A1200" s="1">
        <v>40814</v>
      </c>
      <c r="B1200" t="s">
        <v>22</v>
      </c>
      <c r="C1200">
        <v>142827</v>
      </c>
      <c r="D1200">
        <v>1</v>
      </c>
    </row>
    <row r="1201" spans="1:4" x14ac:dyDescent="0.25">
      <c r="A1201" s="1">
        <v>40815</v>
      </c>
      <c r="B1201" t="s">
        <v>21</v>
      </c>
      <c r="C1201">
        <v>803400</v>
      </c>
      <c r="D1201">
        <v>2</v>
      </c>
    </row>
    <row r="1202" spans="1:4" x14ac:dyDescent="0.25">
      <c r="A1202" s="1">
        <v>40816</v>
      </c>
      <c r="B1202" t="s">
        <v>25</v>
      </c>
      <c r="C1202">
        <v>946227</v>
      </c>
      <c r="D1202">
        <v>2</v>
      </c>
    </row>
    <row r="1203" spans="1:4" x14ac:dyDescent="0.25">
      <c r="A1203" s="1">
        <v>40817</v>
      </c>
      <c r="B1203" t="s">
        <v>19</v>
      </c>
      <c r="C1203">
        <v>3499254</v>
      </c>
      <c r="D1203">
        <v>6</v>
      </c>
    </row>
    <row r="1204" spans="1:4" x14ac:dyDescent="0.25">
      <c r="A1204" s="1">
        <v>40818</v>
      </c>
      <c r="B1204" t="s">
        <v>23</v>
      </c>
      <c r="C1204">
        <v>12622308</v>
      </c>
      <c r="D1204">
        <v>22</v>
      </c>
    </row>
    <row r="1205" spans="1:4" x14ac:dyDescent="0.25">
      <c r="A1205" s="1">
        <v>40823</v>
      </c>
      <c r="B1205" t="s">
        <v>25</v>
      </c>
      <c r="C1205">
        <v>946227</v>
      </c>
      <c r="D1205">
        <v>3</v>
      </c>
    </row>
    <row r="1206" spans="1:4" x14ac:dyDescent="0.25">
      <c r="A1206" s="1">
        <v>40824</v>
      </c>
      <c r="B1206" t="s">
        <v>19</v>
      </c>
      <c r="C1206">
        <v>5498827</v>
      </c>
      <c r="D1206">
        <v>9</v>
      </c>
    </row>
    <row r="1207" spans="1:4" x14ac:dyDescent="0.25">
      <c r="A1207" s="1">
        <v>40825</v>
      </c>
      <c r="B1207" t="s">
        <v>23</v>
      </c>
      <c r="C1207">
        <v>6445054</v>
      </c>
      <c r="D1207">
        <v>12</v>
      </c>
    </row>
    <row r="1208" spans="1:4" x14ac:dyDescent="0.25">
      <c r="A1208" s="1">
        <v>40826</v>
      </c>
      <c r="B1208" t="s">
        <v>20</v>
      </c>
      <c r="C1208">
        <v>267800</v>
      </c>
      <c r="D1208">
        <v>1</v>
      </c>
    </row>
    <row r="1209" spans="1:4" x14ac:dyDescent="0.25">
      <c r="A1209" s="1">
        <v>40829</v>
      </c>
      <c r="B1209" t="s">
        <v>21</v>
      </c>
      <c r="C1209">
        <v>1606800</v>
      </c>
      <c r="D1209">
        <v>4</v>
      </c>
    </row>
    <row r="1210" spans="1:4" x14ac:dyDescent="0.25">
      <c r="A1210" s="1">
        <v>40830</v>
      </c>
      <c r="B1210" t="s">
        <v>25</v>
      </c>
      <c r="C1210">
        <v>2553027</v>
      </c>
      <c r="D1210">
        <v>5</v>
      </c>
    </row>
    <row r="1211" spans="1:4" x14ac:dyDescent="0.25">
      <c r="A1211" s="1">
        <v>40831</v>
      </c>
      <c r="B1211" t="s">
        <v>19</v>
      </c>
      <c r="C1211">
        <v>2160254</v>
      </c>
      <c r="D1211">
        <v>8</v>
      </c>
    </row>
    <row r="1212" spans="1:4" x14ac:dyDescent="0.25">
      <c r="A1212" s="1">
        <v>40832</v>
      </c>
      <c r="B1212" t="s">
        <v>23</v>
      </c>
      <c r="C1212">
        <v>7266308</v>
      </c>
      <c r="D1212">
        <v>18</v>
      </c>
    </row>
    <row r="1213" spans="1:4" x14ac:dyDescent="0.25">
      <c r="A1213" s="1">
        <v>40833</v>
      </c>
      <c r="B1213" t="s">
        <v>20</v>
      </c>
      <c r="C1213">
        <v>4017000</v>
      </c>
      <c r="D1213">
        <v>7</v>
      </c>
    </row>
    <row r="1214" spans="1:4" x14ac:dyDescent="0.25">
      <c r="A1214" s="1">
        <v>40834</v>
      </c>
      <c r="B1214" t="s">
        <v>24</v>
      </c>
      <c r="C1214">
        <v>2820827</v>
      </c>
      <c r="D1214">
        <v>5</v>
      </c>
    </row>
    <row r="1215" spans="1:4" x14ac:dyDescent="0.25">
      <c r="A1215" s="1">
        <v>40836</v>
      </c>
      <c r="B1215" t="s">
        <v>21</v>
      </c>
      <c r="C1215">
        <v>946227</v>
      </c>
      <c r="D1215">
        <v>4</v>
      </c>
    </row>
    <row r="1216" spans="1:4" x14ac:dyDescent="0.25">
      <c r="A1216" s="1">
        <v>40837</v>
      </c>
      <c r="B1216" t="s">
        <v>25</v>
      </c>
      <c r="C1216">
        <v>142827</v>
      </c>
      <c r="D1216">
        <v>1</v>
      </c>
    </row>
    <row r="1217" spans="1:4" x14ac:dyDescent="0.25">
      <c r="A1217" s="1">
        <v>40839</v>
      </c>
      <c r="B1217" t="s">
        <v>23</v>
      </c>
      <c r="C1217">
        <v>5909454</v>
      </c>
      <c r="D1217">
        <v>10</v>
      </c>
    </row>
    <row r="1218" spans="1:4" x14ac:dyDescent="0.25">
      <c r="A1218" s="1">
        <v>40840</v>
      </c>
      <c r="B1218" t="s">
        <v>20</v>
      </c>
      <c r="C1218">
        <v>1874600</v>
      </c>
      <c r="D1218">
        <v>3</v>
      </c>
    </row>
    <row r="1219" spans="1:4" x14ac:dyDescent="0.25">
      <c r="A1219" s="1">
        <v>40841</v>
      </c>
      <c r="B1219" t="s">
        <v>24</v>
      </c>
      <c r="C1219">
        <v>267800</v>
      </c>
      <c r="D1219">
        <v>1</v>
      </c>
    </row>
    <row r="1220" spans="1:4" x14ac:dyDescent="0.25">
      <c r="A1220" s="1">
        <v>40842</v>
      </c>
      <c r="B1220" t="s">
        <v>22</v>
      </c>
      <c r="C1220">
        <v>803400</v>
      </c>
      <c r="D1220">
        <v>1</v>
      </c>
    </row>
    <row r="1221" spans="1:4" x14ac:dyDescent="0.25">
      <c r="A1221" s="1">
        <v>40844</v>
      </c>
      <c r="B1221" t="s">
        <v>25</v>
      </c>
      <c r="C1221">
        <v>410627</v>
      </c>
      <c r="D1221">
        <v>2</v>
      </c>
    </row>
    <row r="1222" spans="1:4" x14ac:dyDescent="0.25">
      <c r="A1222" s="1">
        <v>40845</v>
      </c>
      <c r="B1222" t="s">
        <v>19</v>
      </c>
      <c r="C1222">
        <v>267800</v>
      </c>
      <c r="D1222">
        <v>1</v>
      </c>
    </row>
    <row r="1223" spans="1:4" x14ac:dyDescent="0.25">
      <c r="A1223" s="1">
        <v>40846</v>
      </c>
      <c r="B1223" t="s">
        <v>23</v>
      </c>
      <c r="C1223">
        <v>8176827</v>
      </c>
      <c r="D1223">
        <v>16</v>
      </c>
    </row>
    <row r="1224" spans="1:4" x14ac:dyDescent="0.25">
      <c r="A1224" s="1">
        <v>40848</v>
      </c>
      <c r="B1224" t="s">
        <v>24</v>
      </c>
      <c r="C1224">
        <v>535600</v>
      </c>
      <c r="D1224">
        <v>1</v>
      </c>
    </row>
    <row r="1225" spans="1:4" x14ac:dyDescent="0.25">
      <c r="A1225" s="1">
        <v>40849</v>
      </c>
      <c r="B1225" t="s">
        <v>22</v>
      </c>
      <c r="C1225">
        <v>1606800</v>
      </c>
      <c r="D1225">
        <v>4</v>
      </c>
    </row>
    <row r="1226" spans="1:4" x14ac:dyDescent="0.25">
      <c r="A1226" s="1">
        <v>40850</v>
      </c>
      <c r="B1226" t="s">
        <v>21</v>
      </c>
      <c r="C1226">
        <v>2017427</v>
      </c>
      <c r="D1226">
        <v>6</v>
      </c>
    </row>
    <row r="1227" spans="1:4" x14ac:dyDescent="0.25">
      <c r="A1227" s="1">
        <v>40851</v>
      </c>
      <c r="B1227" t="s">
        <v>25</v>
      </c>
      <c r="C1227">
        <v>2963654</v>
      </c>
      <c r="D1227">
        <v>6</v>
      </c>
    </row>
    <row r="1228" spans="1:4" x14ac:dyDescent="0.25">
      <c r="A1228" s="1">
        <v>40852</v>
      </c>
      <c r="B1228" t="s">
        <v>19</v>
      </c>
      <c r="C1228">
        <v>2285227</v>
      </c>
      <c r="D1228">
        <v>4</v>
      </c>
    </row>
    <row r="1229" spans="1:4" x14ac:dyDescent="0.25">
      <c r="A1229" s="1">
        <v>40853</v>
      </c>
      <c r="B1229" t="s">
        <v>23</v>
      </c>
      <c r="C1229">
        <v>6337935</v>
      </c>
      <c r="D1229">
        <v>12</v>
      </c>
    </row>
    <row r="1230" spans="1:4" x14ac:dyDescent="0.25">
      <c r="A1230" s="1">
        <v>40854</v>
      </c>
      <c r="B1230" t="s">
        <v>20</v>
      </c>
      <c r="C1230">
        <v>1606800</v>
      </c>
      <c r="D1230">
        <v>3</v>
      </c>
    </row>
    <row r="1231" spans="1:4" x14ac:dyDescent="0.25">
      <c r="A1231" s="1">
        <v>40855</v>
      </c>
      <c r="B1231" t="s">
        <v>24</v>
      </c>
      <c r="C1231">
        <v>1339000</v>
      </c>
      <c r="D1231">
        <v>2</v>
      </c>
    </row>
    <row r="1232" spans="1:4" x14ac:dyDescent="0.25">
      <c r="A1232" s="1">
        <v>40860</v>
      </c>
      <c r="B1232" t="s">
        <v>23</v>
      </c>
      <c r="C1232">
        <v>535600</v>
      </c>
      <c r="D1232">
        <v>1</v>
      </c>
    </row>
    <row r="1233" spans="1:4" x14ac:dyDescent="0.25">
      <c r="A1233" s="1">
        <v>40862</v>
      </c>
      <c r="B1233" t="s">
        <v>24</v>
      </c>
      <c r="C1233">
        <v>267800</v>
      </c>
      <c r="D1233">
        <v>1</v>
      </c>
    </row>
    <row r="1234" spans="1:4" x14ac:dyDescent="0.25">
      <c r="A1234" s="1">
        <v>40866</v>
      </c>
      <c r="B1234" t="s">
        <v>19</v>
      </c>
      <c r="C1234">
        <v>1339000</v>
      </c>
      <c r="D1234">
        <v>2</v>
      </c>
    </row>
    <row r="1235" spans="1:4" x14ac:dyDescent="0.25">
      <c r="A1235" s="1">
        <v>40869</v>
      </c>
      <c r="B1235" t="s">
        <v>24</v>
      </c>
      <c r="C1235">
        <v>1481827</v>
      </c>
      <c r="D1235">
        <v>4</v>
      </c>
    </row>
    <row r="1236" spans="1:4" x14ac:dyDescent="0.25">
      <c r="A1236" s="1">
        <v>40870</v>
      </c>
      <c r="B1236" t="s">
        <v>22</v>
      </c>
      <c r="C1236">
        <v>535600</v>
      </c>
      <c r="D1236">
        <v>1</v>
      </c>
    </row>
    <row r="1237" spans="1:4" x14ac:dyDescent="0.25">
      <c r="A1237" s="1">
        <v>40871</v>
      </c>
      <c r="B1237" t="s">
        <v>21</v>
      </c>
      <c r="C1237">
        <v>803400</v>
      </c>
      <c r="D1237">
        <v>2</v>
      </c>
    </row>
    <row r="1238" spans="1:4" x14ac:dyDescent="0.25">
      <c r="A1238" s="1">
        <v>40873</v>
      </c>
      <c r="B1238" t="s">
        <v>19</v>
      </c>
      <c r="C1238">
        <v>4820400</v>
      </c>
      <c r="D1238">
        <v>8</v>
      </c>
    </row>
    <row r="1239" spans="1:4" x14ac:dyDescent="0.25">
      <c r="A1239" s="1">
        <v>40874</v>
      </c>
      <c r="B1239" t="s">
        <v>23</v>
      </c>
      <c r="C1239">
        <v>7498400</v>
      </c>
      <c r="D1239">
        <v>13</v>
      </c>
    </row>
    <row r="1240" spans="1:4" x14ac:dyDescent="0.25">
      <c r="A1240" s="1">
        <v>40875</v>
      </c>
      <c r="B1240" t="s">
        <v>20</v>
      </c>
      <c r="C1240">
        <v>1071200</v>
      </c>
      <c r="D1240">
        <v>2</v>
      </c>
    </row>
    <row r="1241" spans="1:4" x14ac:dyDescent="0.25">
      <c r="A1241" s="1">
        <v>40878</v>
      </c>
      <c r="B1241" t="s">
        <v>21</v>
      </c>
      <c r="C1241">
        <v>803400</v>
      </c>
      <c r="D1241">
        <v>2</v>
      </c>
    </row>
    <row r="1242" spans="1:4" x14ac:dyDescent="0.25">
      <c r="A1242" s="1">
        <v>40879</v>
      </c>
      <c r="B1242" t="s">
        <v>25</v>
      </c>
      <c r="C1242">
        <v>2410200</v>
      </c>
      <c r="D1242">
        <v>3</v>
      </c>
    </row>
    <row r="1243" spans="1:4" x14ac:dyDescent="0.25">
      <c r="A1243" s="1">
        <v>40880</v>
      </c>
      <c r="B1243" t="s">
        <v>19</v>
      </c>
      <c r="C1243">
        <v>6427200</v>
      </c>
      <c r="D1243">
        <v>8</v>
      </c>
    </row>
    <row r="1244" spans="1:4" x14ac:dyDescent="0.25">
      <c r="A1244" s="1">
        <v>40881</v>
      </c>
      <c r="B1244" t="s">
        <v>23</v>
      </c>
      <c r="C1244">
        <v>4284800</v>
      </c>
      <c r="D1244">
        <v>6</v>
      </c>
    </row>
    <row r="1245" spans="1:4" x14ac:dyDescent="0.25">
      <c r="A1245" s="1">
        <v>40884</v>
      </c>
      <c r="B1245" t="s">
        <v>22</v>
      </c>
      <c r="C1245">
        <v>535600</v>
      </c>
      <c r="D1245">
        <v>2</v>
      </c>
    </row>
    <row r="1246" spans="1:4" x14ac:dyDescent="0.25">
      <c r="A1246" s="1">
        <v>40886</v>
      </c>
      <c r="B1246" t="s">
        <v>25</v>
      </c>
      <c r="C1246">
        <v>3784908</v>
      </c>
      <c r="D1246">
        <v>8</v>
      </c>
    </row>
    <row r="1247" spans="1:4" x14ac:dyDescent="0.25">
      <c r="A1247" s="1">
        <v>40887</v>
      </c>
      <c r="B1247" t="s">
        <v>19</v>
      </c>
      <c r="C1247">
        <v>4570454</v>
      </c>
      <c r="D1247">
        <v>8</v>
      </c>
    </row>
    <row r="1248" spans="1:4" x14ac:dyDescent="0.25">
      <c r="A1248" s="1">
        <v>40888</v>
      </c>
      <c r="B1248" t="s">
        <v>23</v>
      </c>
      <c r="C1248">
        <v>8712427</v>
      </c>
      <c r="D1248">
        <v>13</v>
      </c>
    </row>
    <row r="1249" spans="1:4" x14ac:dyDescent="0.25">
      <c r="A1249" s="1">
        <v>40889</v>
      </c>
      <c r="B1249" t="s">
        <v>20</v>
      </c>
      <c r="C1249">
        <v>535600</v>
      </c>
      <c r="D1249">
        <v>1</v>
      </c>
    </row>
    <row r="1250" spans="1:4" x14ac:dyDescent="0.25">
      <c r="A1250" s="1">
        <v>40893</v>
      </c>
      <c r="B1250" t="s">
        <v>25</v>
      </c>
      <c r="C1250">
        <v>5356000</v>
      </c>
      <c r="D1250">
        <v>8</v>
      </c>
    </row>
    <row r="1251" spans="1:4" x14ac:dyDescent="0.25">
      <c r="A1251" s="1">
        <v>40894</v>
      </c>
      <c r="B1251" t="s">
        <v>19</v>
      </c>
      <c r="C1251">
        <v>3481400</v>
      </c>
      <c r="D1251">
        <v>5</v>
      </c>
    </row>
    <row r="1252" spans="1:4" x14ac:dyDescent="0.25">
      <c r="A1252" s="1">
        <v>40895</v>
      </c>
      <c r="B1252" t="s">
        <v>23</v>
      </c>
      <c r="C1252">
        <v>4159827</v>
      </c>
      <c r="D1252">
        <v>7</v>
      </c>
    </row>
    <row r="1253" spans="1:4" x14ac:dyDescent="0.25">
      <c r="A1253" s="1">
        <v>40900</v>
      </c>
      <c r="B1253" t="s">
        <v>25</v>
      </c>
      <c r="C1253">
        <v>267800</v>
      </c>
      <c r="D1253">
        <v>1</v>
      </c>
    </row>
    <row r="1254" spans="1:4" x14ac:dyDescent="0.25">
      <c r="A1254" s="1">
        <v>40901</v>
      </c>
      <c r="B1254" t="s">
        <v>19</v>
      </c>
      <c r="C1254">
        <v>2553027</v>
      </c>
      <c r="D1254">
        <v>4</v>
      </c>
    </row>
    <row r="1255" spans="1:4" x14ac:dyDescent="0.25">
      <c r="A1255" s="1">
        <v>40902</v>
      </c>
      <c r="B1255" t="s">
        <v>23</v>
      </c>
      <c r="C1255">
        <v>8301800</v>
      </c>
      <c r="D1255">
        <v>12</v>
      </c>
    </row>
    <row r="1256" spans="1:4" x14ac:dyDescent="0.25">
      <c r="A1256" s="1">
        <v>40905</v>
      </c>
      <c r="B1256" t="s">
        <v>22</v>
      </c>
      <c r="C1256">
        <v>535600</v>
      </c>
      <c r="D1256">
        <v>1</v>
      </c>
    </row>
    <row r="1257" spans="1:4" x14ac:dyDescent="0.25">
      <c r="A1257" s="1">
        <v>40913</v>
      </c>
      <c r="B1257" t="s">
        <v>21</v>
      </c>
      <c r="C1257">
        <v>283350</v>
      </c>
      <c r="D1257">
        <v>1</v>
      </c>
    </row>
    <row r="1258" spans="1:4" x14ac:dyDescent="0.25">
      <c r="A1258" s="1">
        <v>40914</v>
      </c>
      <c r="B1258" t="s">
        <v>25</v>
      </c>
      <c r="C1258">
        <v>1416750</v>
      </c>
      <c r="D1258">
        <v>2</v>
      </c>
    </row>
    <row r="1259" spans="1:4" x14ac:dyDescent="0.25">
      <c r="A1259" s="1">
        <v>40915</v>
      </c>
      <c r="B1259" t="s">
        <v>19</v>
      </c>
      <c r="C1259">
        <v>5685890</v>
      </c>
      <c r="D1259">
        <v>9</v>
      </c>
    </row>
    <row r="1260" spans="1:4" x14ac:dyDescent="0.25">
      <c r="A1260" s="1">
        <v>40916</v>
      </c>
      <c r="B1260" t="s">
        <v>23</v>
      </c>
      <c r="C1260">
        <v>8236040</v>
      </c>
      <c r="D1260">
        <v>13</v>
      </c>
    </row>
    <row r="1261" spans="1:4" x14ac:dyDescent="0.25">
      <c r="A1261" s="1">
        <v>40918</v>
      </c>
      <c r="B1261" t="s">
        <v>24</v>
      </c>
      <c r="C1261">
        <v>283350</v>
      </c>
      <c r="D1261">
        <v>1</v>
      </c>
    </row>
    <row r="1262" spans="1:4" x14ac:dyDescent="0.25">
      <c r="A1262" s="1">
        <v>40919</v>
      </c>
      <c r="B1262" t="s">
        <v>22</v>
      </c>
      <c r="C1262">
        <v>283350</v>
      </c>
      <c r="D1262">
        <v>1</v>
      </c>
    </row>
    <row r="1263" spans="1:4" x14ac:dyDescent="0.25">
      <c r="A1263" s="1">
        <v>40928</v>
      </c>
      <c r="B1263" t="s">
        <v>25</v>
      </c>
      <c r="C1263">
        <v>1416750</v>
      </c>
      <c r="D1263">
        <v>2</v>
      </c>
    </row>
    <row r="1264" spans="1:4" x14ac:dyDescent="0.25">
      <c r="A1264" s="1">
        <v>40929</v>
      </c>
      <c r="B1264" t="s">
        <v>19</v>
      </c>
      <c r="C1264">
        <v>5837010</v>
      </c>
      <c r="D1264">
        <v>9</v>
      </c>
    </row>
    <row r="1265" spans="1:4" x14ac:dyDescent="0.25">
      <c r="A1265" s="1">
        <v>40930</v>
      </c>
      <c r="B1265" t="s">
        <v>23</v>
      </c>
      <c r="C1265">
        <v>10200600</v>
      </c>
      <c r="D1265">
        <v>15</v>
      </c>
    </row>
    <row r="1266" spans="1:4" x14ac:dyDescent="0.25">
      <c r="A1266" s="1">
        <v>40932</v>
      </c>
      <c r="B1266" t="s">
        <v>24</v>
      </c>
      <c r="C1266">
        <v>4684720</v>
      </c>
      <c r="D1266">
        <v>9</v>
      </c>
    </row>
    <row r="1267" spans="1:4" x14ac:dyDescent="0.25">
      <c r="A1267" s="1">
        <v>40933</v>
      </c>
      <c r="B1267" t="s">
        <v>22</v>
      </c>
      <c r="C1267">
        <v>1133400</v>
      </c>
      <c r="D1267">
        <v>3</v>
      </c>
    </row>
    <row r="1268" spans="1:4" x14ac:dyDescent="0.25">
      <c r="A1268" s="1">
        <v>40934</v>
      </c>
      <c r="B1268" t="s">
        <v>21</v>
      </c>
      <c r="C1268">
        <v>850050</v>
      </c>
      <c r="D1268">
        <v>2</v>
      </c>
    </row>
    <row r="1269" spans="1:4" x14ac:dyDescent="0.25">
      <c r="A1269" s="1">
        <v>40935</v>
      </c>
      <c r="B1269" t="s">
        <v>25</v>
      </c>
      <c r="C1269">
        <v>1435640</v>
      </c>
      <c r="D1269">
        <v>6</v>
      </c>
    </row>
    <row r="1270" spans="1:4" x14ac:dyDescent="0.25">
      <c r="A1270" s="1">
        <v>40936</v>
      </c>
      <c r="B1270" t="s">
        <v>19</v>
      </c>
      <c r="C1270">
        <v>6668170</v>
      </c>
      <c r="D1270">
        <v>12</v>
      </c>
    </row>
    <row r="1271" spans="1:4" x14ac:dyDescent="0.25">
      <c r="A1271" s="1">
        <v>40937</v>
      </c>
      <c r="B1271" t="s">
        <v>23</v>
      </c>
      <c r="C1271">
        <v>9274990</v>
      </c>
      <c r="D1271">
        <v>20</v>
      </c>
    </row>
    <row r="1272" spans="1:4" x14ac:dyDescent="0.25">
      <c r="A1272" s="1">
        <v>40938</v>
      </c>
      <c r="B1272" t="s">
        <v>20</v>
      </c>
      <c r="C1272">
        <v>302240</v>
      </c>
      <c r="D1272">
        <v>2</v>
      </c>
    </row>
    <row r="1273" spans="1:4" x14ac:dyDescent="0.25">
      <c r="A1273" s="1">
        <v>40939</v>
      </c>
      <c r="B1273" t="s">
        <v>24</v>
      </c>
      <c r="C1273">
        <v>566700</v>
      </c>
      <c r="D1273">
        <v>1</v>
      </c>
    </row>
    <row r="1274" spans="1:4" x14ac:dyDescent="0.25">
      <c r="A1274" s="1">
        <v>40940</v>
      </c>
      <c r="B1274" t="s">
        <v>22</v>
      </c>
      <c r="C1274">
        <v>3966900</v>
      </c>
      <c r="D1274">
        <v>7</v>
      </c>
    </row>
    <row r="1275" spans="1:4" x14ac:dyDescent="0.25">
      <c r="A1275" s="1">
        <v>40943</v>
      </c>
      <c r="B1275" t="s">
        <v>19</v>
      </c>
      <c r="C1275">
        <v>283350</v>
      </c>
      <c r="D1275">
        <v>1</v>
      </c>
    </row>
    <row r="1276" spans="1:4" x14ac:dyDescent="0.25">
      <c r="A1276" s="1">
        <v>40944</v>
      </c>
      <c r="B1276" t="s">
        <v>23</v>
      </c>
      <c r="C1276">
        <v>1700100</v>
      </c>
      <c r="D1276">
        <v>3</v>
      </c>
    </row>
    <row r="1277" spans="1:4" x14ac:dyDescent="0.25">
      <c r="A1277" s="1">
        <v>40945</v>
      </c>
      <c r="B1277" t="s">
        <v>20</v>
      </c>
      <c r="C1277">
        <v>566700</v>
      </c>
      <c r="D1277">
        <v>2</v>
      </c>
    </row>
    <row r="1278" spans="1:4" x14ac:dyDescent="0.25">
      <c r="A1278" s="1">
        <v>40946</v>
      </c>
      <c r="B1278" t="s">
        <v>24</v>
      </c>
      <c r="C1278">
        <v>566700</v>
      </c>
      <c r="D1278">
        <v>1</v>
      </c>
    </row>
    <row r="1279" spans="1:4" x14ac:dyDescent="0.25">
      <c r="A1279" s="1">
        <v>40947</v>
      </c>
      <c r="B1279" t="s">
        <v>22</v>
      </c>
      <c r="C1279">
        <v>1700100</v>
      </c>
      <c r="D1279">
        <v>4</v>
      </c>
    </row>
    <row r="1280" spans="1:4" x14ac:dyDescent="0.25">
      <c r="A1280" s="1">
        <v>40948</v>
      </c>
      <c r="B1280" t="s">
        <v>21</v>
      </c>
      <c r="C1280">
        <v>151120</v>
      </c>
      <c r="D1280">
        <v>1</v>
      </c>
    </row>
    <row r="1281" spans="1:4" x14ac:dyDescent="0.25">
      <c r="A1281" s="1">
        <v>40950</v>
      </c>
      <c r="B1281" t="s">
        <v>19</v>
      </c>
      <c r="C1281">
        <v>2266800</v>
      </c>
      <c r="D1281">
        <v>5</v>
      </c>
    </row>
    <row r="1282" spans="1:4" x14ac:dyDescent="0.25">
      <c r="A1282" s="1">
        <v>40951</v>
      </c>
      <c r="B1282" t="s">
        <v>23</v>
      </c>
      <c r="C1282">
        <v>566700</v>
      </c>
      <c r="D1282">
        <v>1</v>
      </c>
    </row>
    <row r="1283" spans="1:4" x14ac:dyDescent="0.25">
      <c r="A1283" s="1">
        <v>40952</v>
      </c>
      <c r="B1283" t="s">
        <v>20</v>
      </c>
      <c r="C1283">
        <v>566700</v>
      </c>
      <c r="D1283">
        <v>1</v>
      </c>
    </row>
    <row r="1284" spans="1:4" x14ac:dyDescent="0.25">
      <c r="A1284" s="1">
        <v>40953</v>
      </c>
      <c r="B1284" t="s">
        <v>24</v>
      </c>
      <c r="C1284">
        <v>283350</v>
      </c>
      <c r="D1284">
        <v>1</v>
      </c>
    </row>
    <row r="1285" spans="1:4" x14ac:dyDescent="0.25">
      <c r="A1285" s="1">
        <v>40954</v>
      </c>
      <c r="B1285" t="s">
        <v>22</v>
      </c>
      <c r="C1285">
        <v>566700</v>
      </c>
      <c r="D1285">
        <v>1</v>
      </c>
    </row>
    <row r="1286" spans="1:4" x14ac:dyDescent="0.25">
      <c r="A1286" s="1">
        <v>40956</v>
      </c>
      <c r="B1286" t="s">
        <v>25</v>
      </c>
      <c r="C1286">
        <v>566700</v>
      </c>
      <c r="D1286">
        <v>2</v>
      </c>
    </row>
    <row r="1287" spans="1:4" x14ac:dyDescent="0.25">
      <c r="A1287" s="1">
        <v>40957</v>
      </c>
      <c r="B1287" t="s">
        <v>19</v>
      </c>
      <c r="C1287">
        <v>850050</v>
      </c>
      <c r="D1287">
        <v>3</v>
      </c>
    </row>
    <row r="1288" spans="1:4" x14ac:dyDescent="0.25">
      <c r="A1288" s="1">
        <v>40958</v>
      </c>
      <c r="B1288" t="s">
        <v>23</v>
      </c>
      <c r="C1288">
        <v>566700</v>
      </c>
      <c r="D1288">
        <v>1</v>
      </c>
    </row>
    <row r="1289" spans="1:4" x14ac:dyDescent="0.25">
      <c r="A1289" s="1">
        <v>40960</v>
      </c>
      <c r="B1289" t="s">
        <v>24</v>
      </c>
      <c r="C1289">
        <v>2417920</v>
      </c>
      <c r="D1289">
        <v>6</v>
      </c>
    </row>
    <row r="1290" spans="1:4" x14ac:dyDescent="0.25">
      <c r="A1290" s="1">
        <v>40964</v>
      </c>
      <c r="B1290" t="s">
        <v>19</v>
      </c>
      <c r="C1290">
        <v>1416750</v>
      </c>
      <c r="D1290">
        <v>2</v>
      </c>
    </row>
    <row r="1291" spans="1:4" x14ac:dyDescent="0.25">
      <c r="A1291" s="1">
        <v>40965</v>
      </c>
      <c r="B1291" t="s">
        <v>23</v>
      </c>
      <c r="C1291">
        <v>283350</v>
      </c>
      <c r="D1291">
        <v>1</v>
      </c>
    </row>
    <row r="1292" spans="1:4" x14ac:dyDescent="0.25">
      <c r="A1292" s="1">
        <v>40966</v>
      </c>
      <c r="B1292" t="s">
        <v>20</v>
      </c>
      <c r="C1292">
        <v>566700</v>
      </c>
      <c r="D1292">
        <v>1</v>
      </c>
    </row>
    <row r="1293" spans="1:4" x14ac:dyDescent="0.25">
      <c r="A1293" s="1">
        <v>40968</v>
      </c>
      <c r="B1293" t="s">
        <v>22</v>
      </c>
      <c r="C1293">
        <v>566700</v>
      </c>
      <c r="D1293">
        <v>1</v>
      </c>
    </row>
    <row r="1294" spans="1:4" x14ac:dyDescent="0.25">
      <c r="A1294" s="1">
        <v>40969</v>
      </c>
      <c r="B1294" t="s">
        <v>21</v>
      </c>
      <c r="C1294">
        <v>283350</v>
      </c>
      <c r="D1294">
        <v>1</v>
      </c>
    </row>
    <row r="1295" spans="1:4" x14ac:dyDescent="0.25">
      <c r="A1295" s="1">
        <v>40970</v>
      </c>
      <c r="B1295" t="s">
        <v>25</v>
      </c>
      <c r="C1295">
        <v>2852390</v>
      </c>
      <c r="D1295">
        <v>5</v>
      </c>
    </row>
    <row r="1296" spans="1:4" x14ac:dyDescent="0.25">
      <c r="A1296" s="1">
        <v>40971</v>
      </c>
      <c r="B1296" t="s">
        <v>19</v>
      </c>
      <c r="C1296">
        <v>3683550</v>
      </c>
      <c r="D1296">
        <v>6</v>
      </c>
    </row>
    <row r="1297" spans="1:4" x14ac:dyDescent="0.25">
      <c r="A1297" s="1">
        <v>40972</v>
      </c>
      <c r="B1297" t="s">
        <v>23</v>
      </c>
      <c r="C1297">
        <v>3702440</v>
      </c>
      <c r="D1297">
        <v>6</v>
      </c>
    </row>
    <row r="1298" spans="1:4" x14ac:dyDescent="0.25">
      <c r="A1298" s="1">
        <v>40973</v>
      </c>
      <c r="B1298" t="s">
        <v>20</v>
      </c>
      <c r="C1298">
        <v>1851220</v>
      </c>
      <c r="D1298">
        <v>3</v>
      </c>
    </row>
    <row r="1299" spans="1:4" x14ac:dyDescent="0.25">
      <c r="A1299" s="1">
        <v>40974</v>
      </c>
      <c r="B1299" t="s">
        <v>24</v>
      </c>
      <c r="C1299">
        <v>151120</v>
      </c>
      <c r="D1299">
        <v>1</v>
      </c>
    </row>
    <row r="1300" spans="1:4" x14ac:dyDescent="0.25">
      <c r="A1300" s="1">
        <v>40977</v>
      </c>
      <c r="B1300" t="s">
        <v>25</v>
      </c>
      <c r="C1300">
        <v>4401370</v>
      </c>
      <c r="D1300">
        <v>8</v>
      </c>
    </row>
    <row r="1301" spans="1:4" x14ac:dyDescent="0.25">
      <c r="A1301" s="1">
        <v>40978</v>
      </c>
      <c r="B1301" t="s">
        <v>19</v>
      </c>
      <c r="C1301">
        <v>4250250</v>
      </c>
      <c r="D1301">
        <v>6</v>
      </c>
    </row>
    <row r="1302" spans="1:4" x14ac:dyDescent="0.25">
      <c r="A1302" s="1">
        <v>40979</v>
      </c>
      <c r="B1302" t="s">
        <v>23</v>
      </c>
      <c r="C1302">
        <v>3551320</v>
      </c>
      <c r="D1302">
        <v>7</v>
      </c>
    </row>
    <row r="1303" spans="1:4" x14ac:dyDescent="0.25">
      <c r="A1303" s="1">
        <v>40983</v>
      </c>
      <c r="B1303" t="s">
        <v>21</v>
      </c>
      <c r="C1303">
        <v>1416750</v>
      </c>
      <c r="D1303">
        <v>3</v>
      </c>
    </row>
    <row r="1304" spans="1:4" x14ac:dyDescent="0.25">
      <c r="A1304" s="1">
        <v>40985</v>
      </c>
      <c r="B1304" t="s">
        <v>19</v>
      </c>
      <c r="C1304">
        <v>151120</v>
      </c>
      <c r="D1304">
        <v>1</v>
      </c>
    </row>
    <row r="1305" spans="1:4" x14ac:dyDescent="0.25">
      <c r="A1305" s="1">
        <v>40986</v>
      </c>
      <c r="B1305" t="s">
        <v>23</v>
      </c>
      <c r="C1305">
        <v>1303410</v>
      </c>
      <c r="D1305">
        <v>5</v>
      </c>
    </row>
    <row r="1306" spans="1:4" x14ac:dyDescent="0.25">
      <c r="A1306" s="1">
        <v>40987</v>
      </c>
      <c r="B1306" t="s">
        <v>20</v>
      </c>
      <c r="C1306">
        <v>5969240</v>
      </c>
      <c r="D1306">
        <v>10</v>
      </c>
    </row>
    <row r="1307" spans="1:4" x14ac:dyDescent="0.25">
      <c r="A1307" s="1">
        <v>40988</v>
      </c>
      <c r="B1307" t="s">
        <v>24</v>
      </c>
      <c r="C1307">
        <v>2153460</v>
      </c>
      <c r="D1307">
        <v>5</v>
      </c>
    </row>
    <row r="1308" spans="1:4" x14ac:dyDescent="0.25">
      <c r="A1308" s="1">
        <v>40989</v>
      </c>
      <c r="B1308" t="s">
        <v>22</v>
      </c>
      <c r="C1308">
        <v>736710</v>
      </c>
      <c r="D1308">
        <v>4</v>
      </c>
    </row>
    <row r="1309" spans="1:4" x14ac:dyDescent="0.25">
      <c r="A1309" s="1">
        <v>40990</v>
      </c>
      <c r="B1309" t="s">
        <v>21</v>
      </c>
      <c r="C1309">
        <v>3135740</v>
      </c>
      <c r="D1309">
        <v>8</v>
      </c>
    </row>
    <row r="1310" spans="1:4" x14ac:dyDescent="0.25">
      <c r="A1310" s="1">
        <v>40991</v>
      </c>
      <c r="B1310" t="s">
        <v>25</v>
      </c>
      <c r="C1310">
        <v>5402540</v>
      </c>
      <c r="D1310">
        <v>11</v>
      </c>
    </row>
    <row r="1311" spans="1:4" x14ac:dyDescent="0.25">
      <c r="A1311" s="1">
        <v>40992</v>
      </c>
      <c r="B1311" t="s">
        <v>19</v>
      </c>
      <c r="C1311">
        <v>4420260</v>
      </c>
      <c r="D1311">
        <v>9</v>
      </c>
    </row>
    <row r="1312" spans="1:4" x14ac:dyDescent="0.25">
      <c r="A1312" s="1">
        <v>40993</v>
      </c>
      <c r="B1312" t="s">
        <v>23</v>
      </c>
      <c r="C1312">
        <v>3305750</v>
      </c>
      <c r="D1312">
        <v>8</v>
      </c>
    </row>
    <row r="1313" spans="1:4" x14ac:dyDescent="0.25">
      <c r="A1313" s="1">
        <v>40995</v>
      </c>
      <c r="B1313" t="s">
        <v>24</v>
      </c>
      <c r="C1313">
        <v>1001170</v>
      </c>
      <c r="D1313">
        <v>3</v>
      </c>
    </row>
    <row r="1314" spans="1:4" x14ac:dyDescent="0.25">
      <c r="A1314" s="1">
        <v>40996</v>
      </c>
      <c r="B1314" t="s">
        <v>22</v>
      </c>
      <c r="C1314">
        <v>566700</v>
      </c>
      <c r="D1314">
        <v>1</v>
      </c>
    </row>
    <row r="1315" spans="1:4" x14ac:dyDescent="0.25">
      <c r="A1315" s="1">
        <v>40997</v>
      </c>
      <c r="B1315" t="s">
        <v>21</v>
      </c>
      <c r="C1315">
        <v>1435640</v>
      </c>
      <c r="D1315">
        <v>4</v>
      </c>
    </row>
    <row r="1316" spans="1:4" x14ac:dyDescent="0.25">
      <c r="A1316" s="1">
        <v>40998</v>
      </c>
      <c r="B1316" t="s">
        <v>25</v>
      </c>
      <c r="C1316">
        <v>2266800</v>
      </c>
      <c r="D1316">
        <v>3</v>
      </c>
    </row>
    <row r="1317" spans="1:4" x14ac:dyDescent="0.25">
      <c r="A1317" s="1">
        <v>40999</v>
      </c>
      <c r="B1317" t="s">
        <v>19</v>
      </c>
      <c r="C1317">
        <v>4703610</v>
      </c>
      <c r="D1317">
        <v>9</v>
      </c>
    </row>
    <row r="1318" spans="1:4" x14ac:dyDescent="0.25">
      <c r="A1318" s="1">
        <v>41000</v>
      </c>
      <c r="B1318" t="s">
        <v>23</v>
      </c>
      <c r="C1318">
        <v>4816950</v>
      </c>
      <c r="D1318">
        <v>6</v>
      </c>
    </row>
    <row r="1319" spans="1:4" x14ac:dyDescent="0.25">
      <c r="A1319" s="1">
        <v>41002</v>
      </c>
      <c r="B1319" t="s">
        <v>24</v>
      </c>
      <c r="C1319">
        <v>434470</v>
      </c>
      <c r="D1319">
        <v>2</v>
      </c>
    </row>
    <row r="1320" spans="1:4" x14ac:dyDescent="0.25">
      <c r="A1320" s="1">
        <v>41003</v>
      </c>
      <c r="B1320" t="s">
        <v>22</v>
      </c>
      <c r="C1320">
        <v>566700</v>
      </c>
      <c r="D1320">
        <v>1</v>
      </c>
    </row>
    <row r="1321" spans="1:4" x14ac:dyDescent="0.25">
      <c r="A1321" s="1">
        <v>41004</v>
      </c>
      <c r="B1321" t="s">
        <v>21</v>
      </c>
      <c r="C1321">
        <v>283350</v>
      </c>
      <c r="D1321">
        <v>1</v>
      </c>
    </row>
    <row r="1322" spans="1:4" x14ac:dyDescent="0.25">
      <c r="A1322" s="1">
        <v>41005</v>
      </c>
      <c r="B1322" t="s">
        <v>25</v>
      </c>
      <c r="C1322">
        <v>850050</v>
      </c>
      <c r="D1322">
        <v>2</v>
      </c>
    </row>
    <row r="1323" spans="1:4" x14ac:dyDescent="0.25">
      <c r="A1323" s="1">
        <v>41006</v>
      </c>
      <c r="B1323" t="s">
        <v>19</v>
      </c>
      <c r="C1323">
        <v>1416750</v>
      </c>
      <c r="D1323">
        <v>2</v>
      </c>
    </row>
    <row r="1324" spans="1:4" x14ac:dyDescent="0.25">
      <c r="A1324" s="1">
        <v>41007</v>
      </c>
      <c r="B1324" t="s">
        <v>23</v>
      </c>
      <c r="C1324">
        <v>6101470</v>
      </c>
      <c r="D1324">
        <v>10</v>
      </c>
    </row>
    <row r="1325" spans="1:4" x14ac:dyDescent="0.25">
      <c r="A1325" s="1">
        <v>41008</v>
      </c>
      <c r="B1325" t="s">
        <v>20</v>
      </c>
      <c r="C1325">
        <v>2266800</v>
      </c>
      <c r="D1325">
        <v>4</v>
      </c>
    </row>
    <row r="1326" spans="1:4" x14ac:dyDescent="0.25">
      <c r="A1326" s="1">
        <v>41009</v>
      </c>
      <c r="B1326" t="s">
        <v>24</v>
      </c>
      <c r="C1326">
        <v>1133400</v>
      </c>
      <c r="D1326">
        <v>2</v>
      </c>
    </row>
    <row r="1327" spans="1:4" x14ac:dyDescent="0.25">
      <c r="A1327" s="1">
        <v>41010</v>
      </c>
      <c r="B1327" t="s">
        <v>22</v>
      </c>
      <c r="C1327">
        <v>850050</v>
      </c>
      <c r="D1327">
        <v>2</v>
      </c>
    </row>
    <row r="1328" spans="1:4" x14ac:dyDescent="0.25">
      <c r="A1328" s="1">
        <v>41011</v>
      </c>
      <c r="B1328" t="s">
        <v>21</v>
      </c>
      <c r="C1328">
        <v>1416750</v>
      </c>
      <c r="D1328">
        <v>2</v>
      </c>
    </row>
    <row r="1329" spans="1:4" x14ac:dyDescent="0.25">
      <c r="A1329" s="1">
        <v>41012</v>
      </c>
      <c r="B1329" t="s">
        <v>25</v>
      </c>
      <c r="C1329">
        <v>717820</v>
      </c>
      <c r="D1329">
        <v>2</v>
      </c>
    </row>
    <row r="1330" spans="1:4" x14ac:dyDescent="0.25">
      <c r="A1330" s="1">
        <v>41013</v>
      </c>
      <c r="B1330" t="s">
        <v>19</v>
      </c>
      <c r="C1330">
        <v>2720160</v>
      </c>
      <c r="D1330">
        <v>6</v>
      </c>
    </row>
    <row r="1331" spans="1:4" x14ac:dyDescent="0.25">
      <c r="A1331" s="1">
        <v>41014</v>
      </c>
      <c r="B1331" t="s">
        <v>23</v>
      </c>
      <c r="C1331">
        <v>8689400</v>
      </c>
      <c r="D1331">
        <v>16</v>
      </c>
    </row>
    <row r="1332" spans="1:4" x14ac:dyDescent="0.25">
      <c r="A1332" s="1">
        <v>41015</v>
      </c>
      <c r="B1332" t="s">
        <v>20</v>
      </c>
      <c r="C1332">
        <v>3683550</v>
      </c>
      <c r="D1332">
        <v>6</v>
      </c>
    </row>
    <row r="1333" spans="1:4" x14ac:dyDescent="0.25">
      <c r="A1333" s="1">
        <v>41017</v>
      </c>
      <c r="B1333" t="s">
        <v>22</v>
      </c>
      <c r="C1333">
        <v>302240</v>
      </c>
      <c r="D1333">
        <v>2</v>
      </c>
    </row>
    <row r="1334" spans="1:4" x14ac:dyDescent="0.25">
      <c r="A1334" s="1">
        <v>41018</v>
      </c>
      <c r="B1334" t="s">
        <v>21</v>
      </c>
      <c r="C1334">
        <v>302240</v>
      </c>
      <c r="D1334">
        <v>2</v>
      </c>
    </row>
    <row r="1335" spans="1:4" x14ac:dyDescent="0.25">
      <c r="A1335" s="1">
        <v>41019</v>
      </c>
      <c r="B1335" t="s">
        <v>25</v>
      </c>
      <c r="C1335">
        <v>3116850</v>
      </c>
      <c r="D1335">
        <v>5</v>
      </c>
    </row>
    <row r="1336" spans="1:4" x14ac:dyDescent="0.25">
      <c r="A1336" s="1">
        <v>41020</v>
      </c>
      <c r="B1336" t="s">
        <v>19</v>
      </c>
      <c r="C1336">
        <v>7650450</v>
      </c>
      <c r="D1336">
        <v>10</v>
      </c>
    </row>
    <row r="1337" spans="1:4" x14ac:dyDescent="0.25">
      <c r="A1337" s="1">
        <v>41021</v>
      </c>
      <c r="B1337" t="s">
        <v>23</v>
      </c>
      <c r="C1337">
        <v>3116850</v>
      </c>
      <c r="D1337">
        <v>4</v>
      </c>
    </row>
    <row r="1338" spans="1:4" x14ac:dyDescent="0.25">
      <c r="A1338" s="1">
        <v>41022</v>
      </c>
      <c r="B1338" t="s">
        <v>20</v>
      </c>
      <c r="C1338">
        <v>1133400</v>
      </c>
      <c r="D1338">
        <v>3</v>
      </c>
    </row>
    <row r="1339" spans="1:4" x14ac:dyDescent="0.25">
      <c r="A1339" s="1">
        <v>41023</v>
      </c>
      <c r="B1339" t="s">
        <v>24</v>
      </c>
      <c r="C1339">
        <v>283350</v>
      </c>
      <c r="D1339">
        <v>1</v>
      </c>
    </row>
    <row r="1340" spans="1:4" x14ac:dyDescent="0.25">
      <c r="A1340" s="1">
        <v>41024</v>
      </c>
      <c r="B1340" t="s">
        <v>22</v>
      </c>
      <c r="C1340">
        <v>1700100</v>
      </c>
      <c r="D1340">
        <v>3</v>
      </c>
    </row>
    <row r="1341" spans="1:4" x14ac:dyDescent="0.25">
      <c r="A1341" s="1">
        <v>41025</v>
      </c>
      <c r="B1341" t="s">
        <v>21</v>
      </c>
      <c r="C1341">
        <v>5251420</v>
      </c>
      <c r="D1341">
        <v>10</v>
      </c>
    </row>
    <row r="1342" spans="1:4" x14ac:dyDescent="0.25">
      <c r="A1342" s="1">
        <v>41026</v>
      </c>
      <c r="B1342" t="s">
        <v>25</v>
      </c>
      <c r="C1342">
        <v>5270310</v>
      </c>
      <c r="D1342">
        <v>13</v>
      </c>
    </row>
    <row r="1343" spans="1:4" x14ac:dyDescent="0.25">
      <c r="A1343" s="1">
        <v>41027</v>
      </c>
      <c r="B1343" t="s">
        <v>19</v>
      </c>
      <c r="C1343">
        <v>2833500</v>
      </c>
      <c r="D1343">
        <v>5</v>
      </c>
    </row>
    <row r="1344" spans="1:4" x14ac:dyDescent="0.25">
      <c r="A1344" s="1">
        <v>41028</v>
      </c>
      <c r="B1344" t="s">
        <v>23</v>
      </c>
      <c r="C1344">
        <v>10068370</v>
      </c>
      <c r="D1344">
        <v>14</v>
      </c>
    </row>
    <row r="1345" spans="1:4" x14ac:dyDescent="0.25">
      <c r="A1345" s="1">
        <v>41029</v>
      </c>
      <c r="B1345" t="s">
        <v>20</v>
      </c>
      <c r="C1345">
        <v>1851220</v>
      </c>
      <c r="D1345">
        <v>4</v>
      </c>
    </row>
    <row r="1346" spans="1:4" x14ac:dyDescent="0.25">
      <c r="A1346" s="1">
        <v>41030</v>
      </c>
      <c r="B1346" t="s">
        <v>24</v>
      </c>
      <c r="C1346">
        <v>2550150</v>
      </c>
      <c r="D1346">
        <v>5</v>
      </c>
    </row>
    <row r="1347" spans="1:4" x14ac:dyDescent="0.25">
      <c r="A1347" s="1">
        <v>41031</v>
      </c>
      <c r="B1347" t="s">
        <v>22</v>
      </c>
      <c r="C1347">
        <v>1284520</v>
      </c>
      <c r="D1347">
        <v>3</v>
      </c>
    </row>
    <row r="1348" spans="1:4" x14ac:dyDescent="0.25">
      <c r="A1348" s="1">
        <v>41032</v>
      </c>
      <c r="B1348" t="s">
        <v>21</v>
      </c>
      <c r="C1348">
        <v>283350</v>
      </c>
      <c r="D1348">
        <v>1</v>
      </c>
    </row>
    <row r="1349" spans="1:4" x14ac:dyDescent="0.25">
      <c r="A1349" s="1">
        <v>41033</v>
      </c>
      <c r="B1349" t="s">
        <v>25</v>
      </c>
      <c r="C1349">
        <v>1001170</v>
      </c>
      <c r="D1349">
        <v>2</v>
      </c>
    </row>
    <row r="1350" spans="1:4" x14ac:dyDescent="0.25">
      <c r="A1350" s="1">
        <v>41034</v>
      </c>
      <c r="B1350" t="s">
        <v>19</v>
      </c>
      <c r="C1350">
        <v>7367100</v>
      </c>
      <c r="D1350">
        <v>10</v>
      </c>
    </row>
    <row r="1351" spans="1:4" x14ac:dyDescent="0.25">
      <c r="A1351" s="1">
        <v>41035</v>
      </c>
      <c r="B1351" t="s">
        <v>23</v>
      </c>
      <c r="C1351">
        <v>1851220</v>
      </c>
      <c r="D1351">
        <v>3</v>
      </c>
    </row>
    <row r="1352" spans="1:4" x14ac:dyDescent="0.25">
      <c r="A1352" s="1">
        <v>41036</v>
      </c>
      <c r="B1352" t="s">
        <v>20</v>
      </c>
      <c r="C1352">
        <v>1700100</v>
      </c>
      <c r="D1352">
        <v>2</v>
      </c>
    </row>
    <row r="1353" spans="1:4" x14ac:dyDescent="0.25">
      <c r="A1353" s="1">
        <v>41037</v>
      </c>
      <c r="B1353" t="s">
        <v>24</v>
      </c>
      <c r="C1353">
        <v>868940</v>
      </c>
      <c r="D1353">
        <v>4</v>
      </c>
    </row>
    <row r="1354" spans="1:4" x14ac:dyDescent="0.25">
      <c r="A1354" s="1">
        <v>41038</v>
      </c>
      <c r="B1354" t="s">
        <v>22</v>
      </c>
      <c r="C1354">
        <v>2002340</v>
      </c>
      <c r="D1354">
        <v>6</v>
      </c>
    </row>
    <row r="1355" spans="1:4" x14ac:dyDescent="0.25">
      <c r="A1355" s="1">
        <v>41039</v>
      </c>
      <c r="B1355" t="s">
        <v>21</v>
      </c>
      <c r="C1355">
        <v>283350</v>
      </c>
      <c r="D1355">
        <v>1</v>
      </c>
    </row>
    <row r="1356" spans="1:4" x14ac:dyDescent="0.25">
      <c r="A1356" s="1">
        <v>41040</v>
      </c>
      <c r="B1356" t="s">
        <v>25</v>
      </c>
      <c r="C1356">
        <v>4703610</v>
      </c>
      <c r="D1356">
        <v>10</v>
      </c>
    </row>
    <row r="1357" spans="1:4" x14ac:dyDescent="0.25">
      <c r="A1357" s="1">
        <v>41041</v>
      </c>
      <c r="B1357" t="s">
        <v>19</v>
      </c>
      <c r="C1357">
        <v>2266800</v>
      </c>
      <c r="D1357">
        <v>4</v>
      </c>
    </row>
    <row r="1358" spans="1:4" x14ac:dyDescent="0.25">
      <c r="A1358" s="1">
        <v>41042</v>
      </c>
      <c r="B1358" t="s">
        <v>23</v>
      </c>
      <c r="C1358">
        <v>11069540</v>
      </c>
      <c r="D1358">
        <v>16</v>
      </c>
    </row>
    <row r="1359" spans="1:4" x14ac:dyDescent="0.25">
      <c r="A1359" s="1">
        <v>41043</v>
      </c>
      <c r="B1359" t="s">
        <v>20</v>
      </c>
      <c r="C1359">
        <v>1001170</v>
      </c>
      <c r="D1359">
        <v>2</v>
      </c>
    </row>
    <row r="1360" spans="1:4" x14ac:dyDescent="0.25">
      <c r="A1360" s="1">
        <v>41044</v>
      </c>
      <c r="B1360" t="s">
        <v>24</v>
      </c>
      <c r="C1360">
        <v>151120</v>
      </c>
      <c r="D1360">
        <v>1</v>
      </c>
    </row>
    <row r="1361" spans="1:4" x14ac:dyDescent="0.25">
      <c r="A1361" s="1">
        <v>41045</v>
      </c>
      <c r="B1361" t="s">
        <v>22</v>
      </c>
      <c r="C1361">
        <v>850050</v>
      </c>
      <c r="D1361">
        <v>2</v>
      </c>
    </row>
    <row r="1362" spans="1:4" x14ac:dyDescent="0.25">
      <c r="A1362" s="1">
        <v>41047</v>
      </c>
      <c r="B1362" t="s">
        <v>25</v>
      </c>
      <c r="C1362">
        <v>3400200</v>
      </c>
      <c r="D1362">
        <v>4</v>
      </c>
    </row>
    <row r="1363" spans="1:4" x14ac:dyDescent="0.25">
      <c r="A1363" s="1">
        <v>41048</v>
      </c>
      <c r="B1363" t="s">
        <v>19</v>
      </c>
      <c r="C1363">
        <v>6800400</v>
      </c>
      <c r="D1363">
        <v>8</v>
      </c>
    </row>
    <row r="1364" spans="1:4" x14ac:dyDescent="0.25">
      <c r="A1364" s="1">
        <v>41049</v>
      </c>
      <c r="B1364" t="s">
        <v>23</v>
      </c>
      <c r="C1364">
        <v>4703610</v>
      </c>
      <c r="D1364">
        <v>8</v>
      </c>
    </row>
    <row r="1365" spans="1:4" x14ac:dyDescent="0.25">
      <c r="A1365" s="1">
        <v>41050</v>
      </c>
      <c r="B1365" t="s">
        <v>20</v>
      </c>
      <c r="C1365">
        <v>4552490</v>
      </c>
      <c r="D1365">
        <v>7</v>
      </c>
    </row>
    <row r="1366" spans="1:4" x14ac:dyDescent="0.25">
      <c r="A1366" s="1">
        <v>41051</v>
      </c>
      <c r="B1366" t="s">
        <v>24</v>
      </c>
      <c r="C1366">
        <v>850050</v>
      </c>
      <c r="D1366">
        <v>2</v>
      </c>
    </row>
    <row r="1367" spans="1:4" x14ac:dyDescent="0.25">
      <c r="A1367" s="1">
        <v>41054</v>
      </c>
      <c r="B1367" t="s">
        <v>25</v>
      </c>
      <c r="C1367">
        <v>566700</v>
      </c>
      <c r="D1367">
        <v>1</v>
      </c>
    </row>
    <row r="1368" spans="1:4" x14ac:dyDescent="0.25">
      <c r="A1368" s="1">
        <v>41055</v>
      </c>
      <c r="B1368" t="s">
        <v>19</v>
      </c>
      <c r="C1368">
        <v>2569040</v>
      </c>
      <c r="D1368">
        <v>5</v>
      </c>
    </row>
    <row r="1369" spans="1:4" x14ac:dyDescent="0.25">
      <c r="A1369" s="1">
        <v>41056</v>
      </c>
      <c r="B1369" t="s">
        <v>23</v>
      </c>
      <c r="C1369">
        <v>6384820</v>
      </c>
      <c r="D1369">
        <v>10</v>
      </c>
    </row>
    <row r="1370" spans="1:4" x14ac:dyDescent="0.25">
      <c r="A1370" s="1">
        <v>41057</v>
      </c>
      <c r="B1370" t="s">
        <v>20</v>
      </c>
      <c r="C1370">
        <v>2550150</v>
      </c>
      <c r="D1370">
        <v>4</v>
      </c>
    </row>
    <row r="1371" spans="1:4" x14ac:dyDescent="0.25">
      <c r="A1371" s="1">
        <v>41058</v>
      </c>
      <c r="B1371" t="s">
        <v>24</v>
      </c>
      <c r="C1371">
        <v>1567870</v>
      </c>
      <c r="D1371">
        <v>4</v>
      </c>
    </row>
    <row r="1372" spans="1:4" x14ac:dyDescent="0.25">
      <c r="A1372" s="1">
        <v>41061</v>
      </c>
      <c r="B1372" t="s">
        <v>25</v>
      </c>
      <c r="C1372">
        <v>2266800</v>
      </c>
      <c r="D1372">
        <v>3</v>
      </c>
    </row>
    <row r="1373" spans="1:4" x14ac:dyDescent="0.25">
      <c r="A1373" s="1">
        <v>41062</v>
      </c>
      <c r="B1373" t="s">
        <v>19</v>
      </c>
      <c r="C1373">
        <v>6687060</v>
      </c>
      <c r="D1373">
        <v>11</v>
      </c>
    </row>
    <row r="1374" spans="1:4" x14ac:dyDescent="0.25">
      <c r="A1374" s="1">
        <v>41063</v>
      </c>
      <c r="B1374" t="s">
        <v>23</v>
      </c>
      <c r="C1374">
        <v>5704780</v>
      </c>
      <c r="D1374">
        <v>11</v>
      </c>
    </row>
    <row r="1375" spans="1:4" x14ac:dyDescent="0.25">
      <c r="A1375" s="1">
        <v>41064</v>
      </c>
      <c r="B1375" t="s">
        <v>20</v>
      </c>
      <c r="C1375">
        <v>1851220</v>
      </c>
      <c r="D1375">
        <v>3</v>
      </c>
    </row>
    <row r="1376" spans="1:4" x14ac:dyDescent="0.25">
      <c r="A1376" s="1">
        <v>41065</v>
      </c>
      <c r="B1376" t="s">
        <v>24</v>
      </c>
      <c r="C1376">
        <v>1133400</v>
      </c>
      <c r="D1376">
        <v>2</v>
      </c>
    </row>
    <row r="1377" spans="1:4" x14ac:dyDescent="0.25">
      <c r="A1377" s="1">
        <v>41068</v>
      </c>
      <c r="B1377" t="s">
        <v>25</v>
      </c>
      <c r="C1377">
        <v>4968070</v>
      </c>
      <c r="D1377">
        <v>9</v>
      </c>
    </row>
    <row r="1378" spans="1:4" x14ac:dyDescent="0.25">
      <c r="A1378" s="1">
        <v>41069</v>
      </c>
      <c r="B1378" t="s">
        <v>19</v>
      </c>
      <c r="C1378">
        <v>3985790</v>
      </c>
      <c r="D1378">
        <v>7</v>
      </c>
    </row>
    <row r="1379" spans="1:4" x14ac:dyDescent="0.25">
      <c r="A1379" s="1">
        <v>41070</v>
      </c>
      <c r="B1379" t="s">
        <v>23</v>
      </c>
      <c r="C1379">
        <v>850050</v>
      </c>
      <c r="D1379">
        <v>1</v>
      </c>
    </row>
    <row r="1380" spans="1:4" x14ac:dyDescent="0.25">
      <c r="A1380" s="1">
        <v>41071</v>
      </c>
      <c r="B1380" t="s">
        <v>20</v>
      </c>
      <c r="C1380">
        <v>3135740</v>
      </c>
      <c r="D1380">
        <v>6</v>
      </c>
    </row>
    <row r="1381" spans="1:4" x14ac:dyDescent="0.25">
      <c r="A1381" s="1">
        <v>41073</v>
      </c>
      <c r="B1381" t="s">
        <v>22</v>
      </c>
      <c r="C1381">
        <v>1284520</v>
      </c>
      <c r="D1381">
        <v>4</v>
      </c>
    </row>
    <row r="1382" spans="1:4" x14ac:dyDescent="0.25">
      <c r="A1382" s="1">
        <v>41075</v>
      </c>
      <c r="B1382" t="s">
        <v>25</v>
      </c>
      <c r="C1382">
        <v>585590</v>
      </c>
      <c r="D1382">
        <v>3</v>
      </c>
    </row>
    <row r="1383" spans="1:4" x14ac:dyDescent="0.25">
      <c r="A1383" s="1">
        <v>41077</v>
      </c>
      <c r="B1383" t="s">
        <v>23</v>
      </c>
      <c r="C1383">
        <v>5704780</v>
      </c>
      <c r="D1383">
        <v>10</v>
      </c>
    </row>
    <row r="1384" spans="1:4" x14ac:dyDescent="0.25">
      <c r="A1384" s="1">
        <v>41078</v>
      </c>
      <c r="B1384" t="s">
        <v>20</v>
      </c>
      <c r="C1384">
        <v>1567870</v>
      </c>
      <c r="D1384">
        <v>3</v>
      </c>
    </row>
    <row r="1385" spans="1:4" x14ac:dyDescent="0.25">
      <c r="A1385" s="1">
        <v>41079</v>
      </c>
      <c r="B1385" t="s">
        <v>24</v>
      </c>
      <c r="C1385">
        <v>717820</v>
      </c>
      <c r="D1385">
        <v>3</v>
      </c>
    </row>
    <row r="1386" spans="1:4" x14ac:dyDescent="0.25">
      <c r="A1386" s="1">
        <v>41080</v>
      </c>
      <c r="B1386" t="s">
        <v>22</v>
      </c>
      <c r="C1386">
        <v>283350</v>
      </c>
      <c r="D1386">
        <v>1</v>
      </c>
    </row>
    <row r="1387" spans="1:4" x14ac:dyDescent="0.25">
      <c r="A1387" s="1">
        <v>41081</v>
      </c>
      <c r="B1387" t="s">
        <v>21</v>
      </c>
      <c r="C1387">
        <v>3400200</v>
      </c>
      <c r="D1387">
        <v>7</v>
      </c>
    </row>
    <row r="1388" spans="1:4" x14ac:dyDescent="0.25">
      <c r="A1388" s="1">
        <v>41082</v>
      </c>
      <c r="B1388" t="s">
        <v>25</v>
      </c>
      <c r="C1388">
        <v>5119190</v>
      </c>
      <c r="D1388">
        <v>11</v>
      </c>
    </row>
    <row r="1389" spans="1:4" x14ac:dyDescent="0.25">
      <c r="A1389" s="1">
        <v>41083</v>
      </c>
      <c r="B1389" t="s">
        <v>19</v>
      </c>
      <c r="C1389">
        <v>4118020</v>
      </c>
      <c r="D1389">
        <v>9</v>
      </c>
    </row>
    <row r="1390" spans="1:4" x14ac:dyDescent="0.25">
      <c r="A1390" s="1">
        <v>41084</v>
      </c>
      <c r="B1390" t="s">
        <v>23</v>
      </c>
      <c r="C1390">
        <v>9350550</v>
      </c>
      <c r="D1390">
        <v>19</v>
      </c>
    </row>
    <row r="1391" spans="1:4" x14ac:dyDescent="0.25">
      <c r="A1391" s="1">
        <v>41085</v>
      </c>
      <c r="B1391" t="s">
        <v>20</v>
      </c>
      <c r="C1391">
        <v>1133400</v>
      </c>
      <c r="D1391">
        <v>2</v>
      </c>
    </row>
    <row r="1392" spans="1:4" x14ac:dyDescent="0.25">
      <c r="A1392" s="1">
        <v>41086</v>
      </c>
      <c r="B1392" t="s">
        <v>24</v>
      </c>
      <c r="C1392">
        <v>3135740</v>
      </c>
      <c r="D1392">
        <v>7</v>
      </c>
    </row>
    <row r="1393" spans="1:4" x14ac:dyDescent="0.25">
      <c r="A1393" s="1">
        <v>41087</v>
      </c>
      <c r="B1393" t="s">
        <v>22</v>
      </c>
      <c r="C1393">
        <v>566700</v>
      </c>
      <c r="D1393">
        <v>1</v>
      </c>
    </row>
    <row r="1394" spans="1:4" x14ac:dyDescent="0.25">
      <c r="A1394" s="1">
        <v>41090</v>
      </c>
      <c r="B1394" t="s">
        <v>19</v>
      </c>
      <c r="C1394">
        <v>3267970</v>
      </c>
      <c r="D1394">
        <v>5</v>
      </c>
    </row>
    <row r="1395" spans="1:4" x14ac:dyDescent="0.25">
      <c r="A1395" s="1">
        <v>41091</v>
      </c>
      <c r="B1395" t="s">
        <v>23</v>
      </c>
      <c r="C1395">
        <v>2852390</v>
      </c>
      <c r="D1395">
        <v>5</v>
      </c>
    </row>
    <row r="1396" spans="1:4" x14ac:dyDescent="0.25">
      <c r="A1396" s="1">
        <v>41092</v>
      </c>
      <c r="B1396" t="s">
        <v>20</v>
      </c>
      <c r="C1396">
        <v>283350</v>
      </c>
      <c r="D1396">
        <v>1</v>
      </c>
    </row>
    <row r="1397" spans="1:4" x14ac:dyDescent="0.25">
      <c r="A1397" s="1">
        <v>41094</v>
      </c>
      <c r="B1397" t="s">
        <v>22</v>
      </c>
      <c r="C1397">
        <v>1700100</v>
      </c>
      <c r="D1397">
        <v>3</v>
      </c>
    </row>
    <row r="1398" spans="1:4" x14ac:dyDescent="0.25">
      <c r="A1398" s="1">
        <v>41095</v>
      </c>
      <c r="B1398" t="s">
        <v>21</v>
      </c>
      <c r="C1398">
        <v>1020060</v>
      </c>
      <c r="D1398">
        <v>4</v>
      </c>
    </row>
    <row r="1399" spans="1:4" x14ac:dyDescent="0.25">
      <c r="A1399" s="1">
        <v>41096</v>
      </c>
      <c r="B1399" t="s">
        <v>25</v>
      </c>
      <c r="C1399">
        <v>6800400</v>
      </c>
      <c r="D1399">
        <v>13</v>
      </c>
    </row>
    <row r="1400" spans="1:4" x14ac:dyDescent="0.25">
      <c r="A1400" s="1">
        <v>41097</v>
      </c>
      <c r="B1400" t="s">
        <v>19</v>
      </c>
      <c r="C1400">
        <v>6252590</v>
      </c>
      <c r="D1400">
        <v>12</v>
      </c>
    </row>
    <row r="1401" spans="1:4" x14ac:dyDescent="0.25">
      <c r="A1401" s="1">
        <v>41098</v>
      </c>
      <c r="B1401" t="s">
        <v>23</v>
      </c>
      <c r="C1401">
        <v>6668170</v>
      </c>
      <c r="D1401">
        <v>11</v>
      </c>
    </row>
    <row r="1402" spans="1:4" x14ac:dyDescent="0.25">
      <c r="A1402" s="1">
        <v>41099</v>
      </c>
      <c r="B1402" t="s">
        <v>20</v>
      </c>
      <c r="C1402">
        <v>850050</v>
      </c>
      <c r="D1402">
        <v>3</v>
      </c>
    </row>
    <row r="1403" spans="1:4" x14ac:dyDescent="0.25">
      <c r="A1403" s="1">
        <v>41100</v>
      </c>
      <c r="B1403" t="s">
        <v>24</v>
      </c>
      <c r="C1403">
        <v>1133400</v>
      </c>
      <c r="D1403">
        <v>4</v>
      </c>
    </row>
    <row r="1404" spans="1:4" x14ac:dyDescent="0.25">
      <c r="A1404" s="1">
        <v>41101</v>
      </c>
      <c r="B1404" t="s">
        <v>22</v>
      </c>
      <c r="C1404">
        <v>1001170</v>
      </c>
      <c r="D1404">
        <v>3</v>
      </c>
    </row>
    <row r="1405" spans="1:4" x14ac:dyDescent="0.25">
      <c r="A1405" s="1">
        <v>41102</v>
      </c>
      <c r="B1405" t="s">
        <v>21</v>
      </c>
      <c r="C1405">
        <v>2701270</v>
      </c>
      <c r="D1405">
        <v>6</v>
      </c>
    </row>
    <row r="1406" spans="1:4" x14ac:dyDescent="0.25">
      <c r="A1406" s="1">
        <v>41103</v>
      </c>
      <c r="B1406" t="s">
        <v>25</v>
      </c>
      <c r="C1406">
        <v>1020060</v>
      </c>
      <c r="D1406">
        <v>5</v>
      </c>
    </row>
    <row r="1407" spans="1:4" x14ac:dyDescent="0.25">
      <c r="A1407" s="1">
        <v>41104</v>
      </c>
      <c r="B1407" t="s">
        <v>19</v>
      </c>
      <c r="C1407">
        <v>5950350</v>
      </c>
      <c r="D1407">
        <v>12</v>
      </c>
    </row>
    <row r="1408" spans="1:4" x14ac:dyDescent="0.25">
      <c r="A1408" s="1">
        <v>41105</v>
      </c>
      <c r="B1408" t="s">
        <v>23</v>
      </c>
      <c r="C1408">
        <v>6819290</v>
      </c>
      <c r="D1408">
        <v>12</v>
      </c>
    </row>
    <row r="1409" spans="1:4" x14ac:dyDescent="0.25">
      <c r="A1409" s="1">
        <v>41106</v>
      </c>
      <c r="B1409" t="s">
        <v>20</v>
      </c>
      <c r="C1409">
        <v>3135740</v>
      </c>
      <c r="D1409">
        <v>11</v>
      </c>
    </row>
    <row r="1410" spans="1:4" x14ac:dyDescent="0.25">
      <c r="A1410" s="1">
        <v>41107</v>
      </c>
      <c r="B1410" t="s">
        <v>24</v>
      </c>
      <c r="C1410">
        <v>2852390</v>
      </c>
      <c r="D1410">
        <v>8</v>
      </c>
    </row>
    <row r="1411" spans="1:4" x14ac:dyDescent="0.25">
      <c r="A1411" s="1">
        <v>41108</v>
      </c>
      <c r="B1411" t="s">
        <v>22</v>
      </c>
      <c r="C1411">
        <v>3702440</v>
      </c>
      <c r="D1411">
        <v>12</v>
      </c>
    </row>
    <row r="1412" spans="1:4" x14ac:dyDescent="0.25">
      <c r="A1412" s="1">
        <v>41109</v>
      </c>
      <c r="B1412" t="s">
        <v>21</v>
      </c>
      <c r="C1412">
        <v>151120</v>
      </c>
      <c r="D1412">
        <v>1</v>
      </c>
    </row>
    <row r="1413" spans="1:4" x14ac:dyDescent="0.25">
      <c r="A1413" s="1">
        <v>41110</v>
      </c>
      <c r="B1413" t="s">
        <v>25</v>
      </c>
      <c r="C1413">
        <v>5855900</v>
      </c>
      <c r="D1413">
        <v>16</v>
      </c>
    </row>
    <row r="1414" spans="1:4" x14ac:dyDescent="0.25">
      <c r="A1414" s="1">
        <v>41111</v>
      </c>
      <c r="B1414" t="s">
        <v>19</v>
      </c>
      <c r="C1414">
        <v>3003510</v>
      </c>
      <c r="D1414">
        <v>7</v>
      </c>
    </row>
    <row r="1415" spans="1:4" x14ac:dyDescent="0.25">
      <c r="A1415" s="1">
        <v>41112</v>
      </c>
      <c r="B1415" t="s">
        <v>23</v>
      </c>
      <c r="C1415">
        <v>9350550</v>
      </c>
      <c r="D1415">
        <v>14</v>
      </c>
    </row>
    <row r="1416" spans="1:4" x14ac:dyDescent="0.25">
      <c r="A1416" s="1">
        <v>41113</v>
      </c>
      <c r="B1416" t="s">
        <v>20</v>
      </c>
      <c r="C1416">
        <v>3400200</v>
      </c>
      <c r="D1416">
        <v>10</v>
      </c>
    </row>
    <row r="1417" spans="1:4" x14ac:dyDescent="0.25">
      <c r="A1417" s="1">
        <v>41114</v>
      </c>
      <c r="B1417" t="s">
        <v>24</v>
      </c>
      <c r="C1417">
        <v>585590</v>
      </c>
      <c r="D1417">
        <v>3</v>
      </c>
    </row>
    <row r="1418" spans="1:4" x14ac:dyDescent="0.25">
      <c r="A1418" s="1">
        <v>41116</v>
      </c>
      <c r="B1418" t="s">
        <v>21</v>
      </c>
      <c r="C1418">
        <v>1416750</v>
      </c>
      <c r="D1418">
        <v>3</v>
      </c>
    </row>
    <row r="1419" spans="1:4" x14ac:dyDescent="0.25">
      <c r="A1419" s="1">
        <v>41117</v>
      </c>
      <c r="B1419" t="s">
        <v>25</v>
      </c>
      <c r="C1419">
        <v>1567870</v>
      </c>
      <c r="D1419">
        <v>4</v>
      </c>
    </row>
    <row r="1420" spans="1:4" x14ac:dyDescent="0.25">
      <c r="A1420" s="1">
        <v>41118</v>
      </c>
      <c r="B1420" t="s">
        <v>19</v>
      </c>
      <c r="C1420">
        <v>1133400</v>
      </c>
      <c r="D1420">
        <v>2</v>
      </c>
    </row>
    <row r="1421" spans="1:4" x14ac:dyDescent="0.25">
      <c r="A1421" s="1">
        <v>41119</v>
      </c>
      <c r="B1421" t="s">
        <v>23</v>
      </c>
      <c r="C1421">
        <v>1435640</v>
      </c>
      <c r="D1421">
        <v>4</v>
      </c>
    </row>
    <row r="1422" spans="1:4" x14ac:dyDescent="0.25">
      <c r="A1422" s="1">
        <v>41124</v>
      </c>
      <c r="B1422" t="s">
        <v>25</v>
      </c>
      <c r="C1422">
        <v>283350</v>
      </c>
      <c r="D1422">
        <v>1</v>
      </c>
    </row>
    <row r="1423" spans="1:4" x14ac:dyDescent="0.25">
      <c r="A1423" s="1">
        <v>41126</v>
      </c>
      <c r="B1423" t="s">
        <v>23</v>
      </c>
      <c r="C1423">
        <v>1001170</v>
      </c>
      <c r="D1423">
        <v>2</v>
      </c>
    </row>
    <row r="1424" spans="1:4" x14ac:dyDescent="0.25">
      <c r="A1424" s="1">
        <v>41130</v>
      </c>
      <c r="B1424" t="s">
        <v>21</v>
      </c>
      <c r="C1424">
        <v>283350</v>
      </c>
      <c r="D1424">
        <v>1</v>
      </c>
    </row>
    <row r="1425" spans="1:4" x14ac:dyDescent="0.25">
      <c r="A1425" s="1">
        <v>41134</v>
      </c>
      <c r="B1425" t="s">
        <v>20</v>
      </c>
      <c r="C1425">
        <v>736710</v>
      </c>
      <c r="D1425">
        <v>4</v>
      </c>
    </row>
    <row r="1426" spans="1:4" x14ac:dyDescent="0.25">
      <c r="A1426" s="1">
        <v>41140</v>
      </c>
      <c r="B1426" t="s">
        <v>23</v>
      </c>
      <c r="C1426">
        <v>283350</v>
      </c>
      <c r="D1426">
        <v>1</v>
      </c>
    </row>
    <row r="1427" spans="1:4" x14ac:dyDescent="0.25">
      <c r="A1427" s="1">
        <v>41141</v>
      </c>
      <c r="B1427" t="s">
        <v>20</v>
      </c>
      <c r="C1427">
        <v>566700</v>
      </c>
      <c r="D1427">
        <v>1</v>
      </c>
    </row>
    <row r="1428" spans="1:4" x14ac:dyDescent="0.25">
      <c r="A1428" s="1">
        <v>41142</v>
      </c>
      <c r="B1428" t="s">
        <v>24</v>
      </c>
      <c r="C1428">
        <v>887830</v>
      </c>
      <c r="D1428">
        <v>5</v>
      </c>
    </row>
    <row r="1429" spans="1:4" x14ac:dyDescent="0.25">
      <c r="A1429" s="1">
        <v>41143</v>
      </c>
      <c r="B1429" t="s">
        <v>22</v>
      </c>
      <c r="C1429">
        <v>151120</v>
      </c>
      <c r="D1429">
        <v>1</v>
      </c>
    </row>
    <row r="1430" spans="1:4" x14ac:dyDescent="0.25">
      <c r="A1430" s="1">
        <v>41144</v>
      </c>
      <c r="B1430" t="s">
        <v>21</v>
      </c>
      <c r="C1430">
        <v>1001170</v>
      </c>
      <c r="D1430">
        <v>3</v>
      </c>
    </row>
    <row r="1431" spans="1:4" x14ac:dyDescent="0.25">
      <c r="A1431" s="1">
        <v>41145</v>
      </c>
      <c r="B1431" t="s">
        <v>25</v>
      </c>
      <c r="C1431">
        <v>1851220</v>
      </c>
      <c r="D1431">
        <v>5</v>
      </c>
    </row>
    <row r="1432" spans="1:4" x14ac:dyDescent="0.25">
      <c r="A1432" s="1">
        <v>41146</v>
      </c>
      <c r="B1432" t="s">
        <v>19</v>
      </c>
      <c r="C1432">
        <v>566700</v>
      </c>
      <c r="D1432">
        <v>1</v>
      </c>
    </row>
    <row r="1433" spans="1:4" x14ac:dyDescent="0.25">
      <c r="A1433" s="1">
        <v>41147</v>
      </c>
      <c r="B1433" t="s">
        <v>23</v>
      </c>
      <c r="C1433">
        <v>566700</v>
      </c>
      <c r="D1433">
        <v>1</v>
      </c>
    </row>
    <row r="1434" spans="1:4" x14ac:dyDescent="0.25">
      <c r="A1434" s="1">
        <v>41149</v>
      </c>
      <c r="B1434" t="s">
        <v>24</v>
      </c>
      <c r="C1434">
        <v>1851220</v>
      </c>
      <c r="D1434">
        <v>5</v>
      </c>
    </row>
    <row r="1435" spans="1:4" x14ac:dyDescent="0.25">
      <c r="A1435" s="1">
        <v>41150</v>
      </c>
      <c r="B1435" t="s">
        <v>22</v>
      </c>
      <c r="C1435">
        <v>1284520</v>
      </c>
      <c r="D1435">
        <v>3</v>
      </c>
    </row>
    <row r="1436" spans="1:4" x14ac:dyDescent="0.25">
      <c r="A1436" s="1">
        <v>41151</v>
      </c>
      <c r="B1436" t="s">
        <v>21</v>
      </c>
      <c r="C1436">
        <v>434470</v>
      </c>
      <c r="D1436">
        <v>2</v>
      </c>
    </row>
    <row r="1437" spans="1:4" x14ac:dyDescent="0.25">
      <c r="A1437" s="1">
        <v>41152</v>
      </c>
      <c r="B1437" t="s">
        <v>25</v>
      </c>
      <c r="C1437">
        <v>283350</v>
      </c>
      <c r="D1437">
        <v>1</v>
      </c>
    </row>
    <row r="1438" spans="1:4" x14ac:dyDescent="0.25">
      <c r="A1438" s="1">
        <v>41158</v>
      </c>
      <c r="B1438" t="s">
        <v>21</v>
      </c>
      <c r="C1438">
        <v>585590</v>
      </c>
      <c r="D1438">
        <v>3</v>
      </c>
    </row>
    <row r="1439" spans="1:4" x14ac:dyDescent="0.25">
      <c r="A1439" s="1">
        <v>41159</v>
      </c>
      <c r="B1439" t="s">
        <v>25</v>
      </c>
      <c r="C1439">
        <v>566700</v>
      </c>
      <c r="D1439">
        <v>1</v>
      </c>
    </row>
    <row r="1440" spans="1:4" x14ac:dyDescent="0.25">
      <c r="A1440" s="1">
        <v>41160</v>
      </c>
      <c r="B1440" t="s">
        <v>19</v>
      </c>
      <c r="C1440">
        <v>2417920</v>
      </c>
      <c r="D1440">
        <v>5</v>
      </c>
    </row>
    <row r="1441" spans="1:4" x14ac:dyDescent="0.25">
      <c r="A1441" s="1">
        <v>41164</v>
      </c>
      <c r="B1441" t="s">
        <v>22</v>
      </c>
      <c r="C1441">
        <v>283350</v>
      </c>
      <c r="D1441">
        <v>1</v>
      </c>
    </row>
    <row r="1442" spans="1:4" x14ac:dyDescent="0.25">
      <c r="A1442" s="1">
        <v>41166</v>
      </c>
      <c r="B1442" t="s">
        <v>25</v>
      </c>
      <c r="C1442">
        <v>1133400</v>
      </c>
      <c r="D1442">
        <v>2</v>
      </c>
    </row>
    <row r="1443" spans="1:4" x14ac:dyDescent="0.25">
      <c r="A1443" s="1">
        <v>41168</v>
      </c>
      <c r="B1443" t="s">
        <v>23</v>
      </c>
      <c r="C1443">
        <v>4250250</v>
      </c>
      <c r="D1443">
        <v>6</v>
      </c>
    </row>
    <row r="1444" spans="1:4" x14ac:dyDescent="0.25">
      <c r="A1444" s="1">
        <v>41169</v>
      </c>
      <c r="B1444" t="s">
        <v>20</v>
      </c>
      <c r="C1444">
        <v>566700</v>
      </c>
      <c r="D1444">
        <v>1</v>
      </c>
    </row>
    <row r="1445" spans="1:4" x14ac:dyDescent="0.25">
      <c r="A1445" s="1">
        <v>41170</v>
      </c>
      <c r="B1445" t="s">
        <v>24</v>
      </c>
      <c r="C1445">
        <v>151120</v>
      </c>
      <c r="D1445">
        <v>1</v>
      </c>
    </row>
    <row r="1446" spans="1:4" x14ac:dyDescent="0.25">
      <c r="A1446" s="1">
        <v>41171</v>
      </c>
      <c r="B1446" t="s">
        <v>22</v>
      </c>
      <c r="C1446">
        <v>1133400</v>
      </c>
      <c r="D1446">
        <v>3</v>
      </c>
    </row>
    <row r="1447" spans="1:4" x14ac:dyDescent="0.25">
      <c r="A1447" s="1">
        <v>41172</v>
      </c>
      <c r="B1447" t="s">
        <v>21</v>
      </c>
      <c r="C1447">
        <v>566700</v>
      </c>
      <c r="D1447">
        <v>1</v>
      </c>
    </row>
    <row r="1448" spans="1:4" x14ac:dyDescent="0.25">
      <c r="A1448" s="1">
        <v>41174</v>
      </c>
      <c r="B1448" t="s">
        <v>19</v>
      </c>
      <c r="C1448">
        <v>3834670</v>
      </c>
      <c r="D1448">
        <v>6</v>
      </c>
    </row>
    <row r="1449" spans="1:4" x14ac:dyDescent="0.25">
      <c r="A1449" s="1">
        <v>41180</v>
      </c>
      <c r="B1449" t="s">
        <v>25</v>
      </c>
      <c r="C1449">
        <v>566700</v>
      </c>
      <c r="D1449">
        <v>1</v>
      </c>
    </row>
    <row r="1450" spans="1:4" x14ac:dyDescent="0.25">
      <c r="A1450" s="1">
        <v>41181</v>
      </c>
      <c r="B1450" t="s">
        <v>19</v>
      </c>
      <c r="C1450">
        <v>151120</v>
      </c>
      <c r="D1450">
        <v>1</v>
      </c>
    </row>
    <row r="1451" spans="1:4" x14ac:dyDescent="0.25">
      <c r="A1451" s="1">
        <v>41182</v>
      </c>
      <c r="B1451" t="s">
        <v>23</v>
      </c>
      <c r="C1451">
        <v>1001170</v>
      </c>
      <c r="D1451">
        <v>2</v>
      </c>
    </row>
    <row r="1452" spans="1:4" x14ac:dyDescent="0.25">
      <c r="A1452" s="1">
        <v>41185</v>
      </c>
      <c r="B1452" t="s">
        <v>22</v>
      </c>
      <c r="C1452">
        <v>1133400</v>
      </c>
      <c r="D1452">
        <v>2</v>
      </c>
    </row>
    <row r="1453" spans="1:4" x14ac:dyDescent="0.25">
      <c r="A1453" s="1">
        <v>41188</v>
      </c>
      <c r="B1453" t="s">
        <v>19</v>
      </c>
      <c r="C1453">
        <v>434470</v>
      </c>
      <c r="D1453">
        <v>2</v>
      </c>
    </row>
    <row r="1454" spans="1:4" x14ac:dyDescent="0.25">
      <c r="A1454" s="1">
        <v>41198</v>
      </c>
      <c r="B1454" t="s">
        <v>24</v>
      </c>
      <c r="C1454">
        <v>283350</v>
      </c>
      <c r="D1454">
        <v>1</v>
      </c>
    </row>
    <row r="1455" spans="1:4" x14ac:dyDescent="0.25">
      <c r="A1455" s="1">
        <v>41199</v>
      </c>
      <c r="B1455" t="s">
        <v>22</v>
      </c>
      <c r="C1455">
        <v>434470</v>
      </c>
      <c r="D1455">
        <v>2</v>
      </c>
    </row>
    <row r="1456" spans="1:4" x14ac:dyDescent="0.25">
      <c r="A1456" s="1">
        <v>41200</v>
      </c>
      <c r="B1456" t="s">
        <v>21</v>
      </c>
      <c r="C1456">
        <v>566700</v>
      </c>
      <c r="D1456">
        <v>1</v>
      </c>
    </row>
    <row r="1457" spans="1:4" x14ac:dyDescent="0.25">
      <c r="A1457" s="1">
        <v>41201</v>
      </c>
      <c r="B1457" t="s">
        <v>25</v>
      </c>
      <c r="C1457">
        <v>566700</v>
      </c>
      <c r="D1457">
        <v>1</v>
      </c>
    </row>
    <row r="1458" spans="1:4" x14ac:dyDescent="0.25">
      <c r="A1458" s="1">
        <v>41202</v>
      </c>
      <c r="B1458" t="s">
        <v>19</v>
      </c>
      <c r="C1458">
        <v>1416750</v>
      </c>
      <c r="D1458">
        <v>3</v>
      </c>
    </row>
    <row r="1459" spans="1:4" x14ac:dyDescent="0.25">
      <c r="A1459" s="1">
        <v>41203</v>
      </c>
      <c r="B1459" t="s">
        <v>23</v>
      </c>
      <c r="C1459">
        <v>566700</v>
      </c>
      <c r="D1459">
        <v>1</v>
      </c>
    </row>
    <row r="1460" spans="1:4" x14ac:dyDescent="0.25">
      <c r="A1460" s="1">
        <v>41206</v>
      </c>
      <c r="B1460" t="s">
        <v>22</v>
      </c>
      <c r="C1460">
        <v>283350</v>
      </c>
      <c r="D1460">
        <v>1</v>
      </c>
    </row>
    <row r="1461" spans="1:4" x14ac:dyDescent="0.25">
      <c r="A1461" s="1">
        <v>41207</v>
      </c>
      <c r="B1461" t="s">
        <v>21</v>
      </c>
      <c r="C1461">
        <v>566700</v>
      </c>
      <c r="D1461">
        <v>1</v>
      </c>
    </row>
    <row r="1462" spans="1:4" x14ac:dyDescent="0.25">
      <c r="A1462" s="1">
        <v>41208</v>
      </c>
      <c r="B1462" t="s">
        <v>25</v>
      </c>
      <c r="C1462">
        <v>1133400</v>
      </c>
      <c r="D1462">
        <v>2</v>
      </c>
    </row>
    <row r="1463" spans="1:4" x14ac:dyDescent="0.25">
      <c r="A1463" s="1">
        <v>41209</v>
      </c>
      <c r="B1463" t="s">
        <v>19</v>
      </c>
      <c r="C1463">
        <v>1416750</v>
      </c>
      <c r="D1463">
        <v>3</v>
      </c>
    </row>
    <row r="1464" spans="1:4" x14ac:dyDescent="0.25">
      <c r="A1464" s="1">
        <v>41211</v>
      </c>
      <c r="B1464" t="s">
        <v>20</v>
      </c>
      <c r="C1464">
        <v>566700</v>
      </c>
      <c r="D1464">
        <v>1</v>
      </c>
    </row>
    <row r="1465" spans="1:4" x14ac:dyDescent="0.25">
      <c r="A1465" s="1">
        <v>41212</v>
      </c>
      <c r="B1465" t="s">
        <v>24</v>
      </c>
      <c r="C1465">
        <v>283350</v>
      </c>
      <c r="D1465">
        <v>1</v>
      </c>
    </row>
    <row r="1466" spans="1:4" x14ac:dyDescent="0.25">
      <c r="A1466" s="1">
        <v>41215</v>
      </c>
      <c r="B1466" t="s">
        <v>25</v>
      </c>
      <c r="C1466">
        <v>2493480</v>
      </c>
      <c r="D1466">
        <v>11</v>
      </c>
    </row>
    <row r="1467" spans="1:4" x14ac:dyDescent="0.25">
      <c r="A1467" s="1">
        <v>41217</v>
      </c>
      <c r="B1467" t="s">
        <v>23</v>
      </c>
      <c r="C1467">
        <v>7367100</v>
      </c>
      <c r="D1467">
        <v>11</v>
      </c>
    </row>
    <row r="1468" spans="1:4" x14ac:dyDescent="0.25">
      <c r="A1468" s="1">
        <v>41219</v>
      </c>
      <c r="B1468" t="s">
        <v>24</v>
      </c>
      <c r="C1468">
        <v>453360</v>
      </c>
      <c r="D1468">
        <v>3</v>
      </c>
    </row>
    <row r="1469" spans="1:4" x14ac:dyDescent="0.25">
      <c r="A1469" s="1">
        <v>41220</v>
      </c>
      <c r="B1469" t="s">
        <v>22</v>
      </c>
      <c r="C1469">
        <v>566700</v>
      </c>
      <c r="D1469">
        <v>1</v>
      </c>
    </row>
    <row r="1470" spans="1:4" x14ac:dyDescent="0.25">
      <c r="A1470" s="1">
        <v>41224</v>
      </c>
      <c r="B1470" t="s">
        <v>23</v>
      </c>
      <c r="C1470">
        <v>3267970</v>
      </c>
      <c r="D1470">
        <v>7</v>
      </c>
    </row>
    <row r="1471" spans="1:4" x14ac:dyDescent="0.25">
      <c r="A1471" s="1">
        <v>41225</v>
      </c>
      <c r="B1471" t="s">
        <v>20</v>
      </c>
      <c r="C1471">
        <v>6517050</v>
      </c>
      <c r="D1471">
        <v>11</v>
      </c>
    </row>
    <row r="1472" spans="1:4" x14ac:dyDescent="0.25">
      <c r="A1472" s="1">
        <v>41227</v>
      </c>
      <c r="B1472" t="s">
        <v>22</v>
      </c>
      <c r="C1472">
        <v>566700</v>
      </c>
      <c r="D1472">
        <v>2</v>
      </c>
    </row>
    <row r="1473" spans="1:4" x14ac:dyDescent="0.25">
      <c r="A1473" s="1">
        <v>41230</v>
      </c>
      <c r="B1473" t="s">
        <v>19</v>
      </c>
      <c r="C1473">
        <v>1133400</v>
      </c>
      <c r="D1473">
        <v>2</v>
      </c>
    </row>
    <row r="1474" spans="1:4" x14ac:dyDescent="0.25">
      <c r="A1474" s="1">
        <v>41231</v>
      </c>
      <c r="B1474" t="s">
        <v>23</v>
      </c>
      <c r="C1474">
        <v>868940</v>
      </c>
      <c r="D1474">
        <v>4</v>
      </c>
    </row>
    <row r="1475" spans="1:4" x14ac:dyDescent="0.25">
      <c r="A1475" s="1">
        <v>41236</v>
      </c>
      <c r="B1475" t="s">
        <v>25</v>
      </c>
      <c r="C1475">
        <v>566700</v>
      </c>
      <c r="D1475">
        <v>1</v>
      </c>
    </row>
    <row r="1476" spans="1:4" x14ac:dyDescent="0.25">
      <c r="A1476" s="1">
        <v>41237</v>
      </c>
      <c r="B1476" t="s">
        <v>19</v>
      </c>
      <c r="C1476">
        <v>850050</v>
      </c>
      <c r="D1476">
        <v>1</v>
      </c>
    </row>
    <row r="1477" spans="1:4" x14ac:dyDescent="0.25">
      <c r="A1477" s="1">
        <v>41240</v>
      </c>
      <c r="B1477" t="s">
        <v>24</v>
      </c>
      <c r="C1477">
        <v>283350</v>
      </c>
      <c r="D1477">
        <v>1</v>
      </c>
    </row>
    <row r="1478" spans="1:4" x14ac:dyDescent="0.25">
      <c r="A1478" s="1">
        <v>41251</v>
      </c>
      <c r="B1478" t="s">
        <v>19</v>
      </c>
      <c r="C1478">
        <v>850050</v>
      </c>
      <c r="D1478">
        <v>1</v>
      </c>
    </row>
    <row r="1479" spans="1:4" x14ac:dyDescent="0.25">
      <c r="A1479" s="1">
        <v>41252</v>
      </c>
      <c r="B1479" t="s">
        <v>23</v>
      </c>
      <c r="C1479">
        <v>3683550</v>
      </c>
      <c r="D1479">
        <v>6</v>
      </c>
    </row>
    <row r="1480" spans="1:4" x14ac:dyDescent="0.25">
      <c r="A1480" s="1">
        <v>41253</v>
      </c>
      <c r="B1480" t="s">
        <v>20</v>
      </c>
      <c r="C1480">
        <v>850050</v>
      </c>
      <c r="D1480">
        <v>1</v>
      </c>
    </row>
    <row r="1481" spans="1:4" x14ac:dyDescent="0.25">
      <c r="A1481" s="1">
        <v>41257</v>
      </c>
      <c r="B1481" t="s">
        <v>25</v>
      </c>
      <c r="C1481">
        <v>283350</v>
      </c>
      <c r="D1481">
        <v>1</v>
      </c>
    </row>
    <row r="1482" spans="1:4" x14ac:dyDescent="0.25">
      <c r="A1482" s="1">
        <v>41258</v>
      </c>
      <c r="B1482" t="s">
        <v>19</v>
      </c>
      <c r="C1482">
        <v>850050</v>
      </c>
      <c r="D1482">
        <v>1</v>
      </c>
    </row>
    <row r="1483" spans="1:4" x14ac:dyDescent="0.25">
      <c r="A1483" s="1">
        <v>41261</v>
      </c>
      <c r="B1483" t="s">
        <v>24</v>
      </c>
      <c r="C1483">
        <v>850050</v>
      </c>
      <c r="D1483">
        <v>2</v>
      </c>
    </row>
    <row r="1484" spans="1:4" x14ac:dyDescent="0.25">
      <c r="A1484" s="1">
        <v>41262</v>
      </c>
      <c r="B1484" t="s">
        <v>22</v>
      </c>
      <c r="C1484">
        <v>283350</v>
      </c>
      <c r="D1484">
        <v>1</v>
      </c>
    </row>
    <row r="1485" spans="1:4" x14ac:dyDescent="0.25">
      <c r="A1485" s="1">
        <v>41263</v>
      </c>
      <c r="B1485" t="s">
        <v>21</v>
      </c>
      <c r="C1485">
        <v>850050</v>
      </c>
      <c r="D1485">
        <v>2</v>
      </c>
    </row>
    <row r="1486" spans="1:4" x14ac:dyDescent="0.25">
      <c r="A1486" s="1">
        <v>41265</v>
      </c>
      <c r="B1486" t="s">
        <v>19</v>
      </c>
      <c r="C1486">
        <v>1983450</v>
      </c>
      <c r="D1486">
        <v>3</v>
      </c>
    </row>
    <row r="1487" spans="1:4" x14ac:dyDescent="0.25">
      <c r="A1487" s="1">
        <v>41267</v>
      </c>
      <c r="B1487" t="s">
        <v>20</v>
      </c>
      <c r="C1487">
        <v>850050</v>
      </c>
      <c r="D1487">
        <v>2</v>
      </c>
    </row>
    <row r="1488" spans="1:4" x14ac:dyDescent="0.25">
      <c r="A1488" s="1">
        <v>41270</v>
      </c>
      <c r="B1488" t="s">
        <v>21</v>
      </c>
      <c r="C1488">
        <v>566700</v>
      </c>
      <c r="D1488">
        <v>1</v>
      </c>
    </row>
    <row r="1489" spans="1:4" x14ac:dyDescent="0.25">
      <c r="A1489" s="1">
        <v>41275</v>
      </c>
      <c r="B1489" t="s">
        <v>24</v>
      </c>
      <c r="C1489">
        <v>451950</v>
      </c>
      <c r="D1489">
        <v>2</v>
      </c>
    </row>
    <row r="1490" spans="1:4" x14ac:dyDescent="0.25">
      <c r="A1490" s="1">
        <v>41281</v>
      </c>
      <c r="B1490" t="s">
        <v>20</v>
      </c>
      <c r="C1490">
        <v>589500</v>
      </c>
      <c r="D1490">
        <v>1</v>
      </c>
    </row>
    <row r="1491" spans="1:4" x14ac:dyDescent="0.25">
      <c r="A1491" s="1">
        <v>41284</v>
      </c>
      <c r="B1491" t="s">
        <v>21</v>
      </c>
      <c r="C1491">
        <v>589500</v>
      </c>
      <c r="D1491">
        <v>1</v>
      </c>
    </row>
    <row r="1492" spans="1:4" x14ac:dyDescent="0.25">
      <c r="A1492" s="1">
        <v>41285</v>
      </c>
      <c r="B1492" t="s">
        <v>25</v>
      </c>
      <c r="C1492">
        <v>589500</v>
      </c>
      <c r="D1492">
        <v>1</v>
      </c>
    </row>
    <row r="1493" spans="1:4" x14ac:dyDescent="0.25">
      <c r="A1493" s="1">
        <v>41286</v>
      </c>
      <c r="B1493" t="s">
        <v>19</v>
      </c>
      <c r="C1493">
        <v>2515200</v>
      </c>
      <c r="D1493">
        <v>4</v>
      </c>
    </row>
    <row r="1494" spans="1:4" x14ac:dyDescent="0.25">
      <c r="A1494" s="1">
        <v>41287</v>
      </c>
      <c r="B1494" t="s">
        <v>23</v>
      </c>
      <c r="C1494">
        <v>157200</v>
      </c>
      <c r="D1494">
        <v>1</v>
      </c>
    </row>
    <row r="1495" spans="1:4" x14ac:dyDescent="0.25">
      <c r="A1495" s="1">
        <v>41289</v>
      </c>
      <c r="B1495" t="s">
        <v>24</v>
      </c>
      <c r="C1495">
        <v>589500</v>
      </c>
      <c r="D1495">
        <v>1</v>
      </c>
    </row>
    <row r="1496" spans="1:4" x14ac:dyDescent="0.25">
      <c r="A1496" s="1">
        <v>41290</v>
      </c>
      <c r="B1496" t="s">
        <v>22</v>
      </c>
      <c r="C1496">
        <v>589500</v>
      </c>
      <c r="D1496">
        <v>1</v>
      </c>
    </row>
    <row r="1497" spans="1:4" x14ac:dyDescent="0.25">
      <c r="A1497" s="1">
        <v>41291</v>
      </c>
      <c r="B1497" t="s">
        <v>21</v>
      </c>
      <c r="C1497">
        <v>3831750</v>
      </c>
      <c r="D1497">
        <v>8</v>
      </c>
    </row>
    <row r="1498" spans="1:4" x14ac:dyDescent="0.25">
      <c r="A1498" s="1">
        <v>41292</v>
      </c>
      <c r="B1498" t="s">
        <v>25</v>
      </c>
      <c r="C1498">
        <v>157200</v>
      </c>
      <c r="D1498">
        <v>1</v>
      </c>
    </row>
    <row r="1499" spans="1:4" x14ac:dyDescent="0.25">
      <c r="A1499" s="1">
        <v>41294</v>
      </c>
      <c r="B1499" t="s">
        <v>23</v>
      </c>
      <c r="C1499">
        <v>3694200</v>
      </c>
      <c r="D1499">
        <v>6</v>
      </c>
    </row>
    <row r="1500" spans="1:4" x14ac:dyDescent="0.25">
      <c r="A1500" s="1">
        <v>41301</v>
      </c>
      <c r="B1500" t="s">
        <v>23</v>
      </c>
      <c r="C1500">
        <v>1061100</v>
      </c>
      <c r="D1500">
        <v>4</v>
      </c>
    </row>
    <row r="1501" spans="1:4" x14ac:dyDescent="0.25">
      <c r="A1501" s="1">
        <v>41302</v>
      </c>
      <c r="B1501" t="s">
        <v>20</v>
      </c>
      <c r="C1501">
        <v>589500</v>
      </c>
      <c r="D1501">
        <v>1</v>
      </c>
    </row>
    <row r="1502" spans="1:4" x14ac:dyDescent="0.25">
      <c r="A1502" s="1">
        <v>41303</v>
      </c>
      <c r="B1502" t="s">
        <v>24</v>
      </c>
      <c r="C1502">
        <v>589500</v>
      </c>
      <c r="D1502">
        <v>1</v>
      </c>
    </row>
    <row r="1503" spans="1:4" x14ac:dyDescent="0.25">
      <c r="A1503" s="1">
        <v>41304</v>
      </c>
      <c r="B1503" t="s">
        <v>22</v>
      </c>
      <c r="C1503">
        <v>294750</v>
      </c>
      <c r="D1503">
        <v>1</v>
      </c>
    </row>
    <row r="1504" spans="1:4" x14ac:dyDescent="0.25">
      <c r="A1504" s="1">
        <v>41305</v>
      </c>
      <c r="B1504" t="s">
        <v>21</v>
      </c>
      <c r="C1504">
        <v>5325150</v>
      </c>
      <c r="D1504">
        <v>16</v>
      </c>
    </row>
    <row r="1505" spans="1:4" x14ac:dyDescent="0.25">
      <c r="A1505" s="1">
        <v>41306</v>
      </c>
      <c r="B1505" t="s">
        <v>25</v>
      </c>
      <c r="C1505">
        <v>6523800</v>
      </c>
      <c r="D1505">
        <v>17</v>
      </c>
    </row>
    <row r="1506" spans="1:4" x14ac:dyDescent="0.25">
      <c r="A1506" s="1">
        <v>41307</v>
      </c>
      <c r="B1506" t="s">
        <v>19</v>
      </c>
      <c r="C1506">
        <v>2692050</v>
      </c>
      <c r="D1506">
        <v>9</v>
      </c>
    </row>
    <row r="1507" spans="1:4" x14ac:dyDescent="0.25">
      <c r="A1507" s="1">
        <v>41308</v>
      </c>
      <c r="B1507" t="s">
        <v>23</v>
      </c>
      <c r="C1507">
        <v>4440900</v>
      </c>
      <c r="D1507">
        <v>15</v>
      </c>
    </row>
    <row r="1508" spans="1:4" x14ac:dyDescent="0.25">
      <c r="A1508" s="1">
        <v>41309</v>
      </c>
      <c r="B1508" t="s">
        <v>20</v>
      </c>
      <c r="C1508">
        <v>1630950</v>
      </c>
      <c r="D1508">
        <v>6</v>
      </c>
    </row>
    <row r="1509" spans="1:4" x14ac:dyDescent="0.25">
      <c r="A1509" s="1">
        <v>41310</v>
      </c>
      <c r="B1509" t="s">
        <v>24</v>
      </c>
      <c r="C1509">
        <v>1768500</v>
      </c>
      <c r="D1509">
        <v>3</v>
      </c>
    </row>
    <row r="1510" spans="1:4" x14ac:dyDescent="0.25">
      <c r="A1510" s="1">
        <v>41311</v>
      </c>
      <c r="B1510" t="s">
        <v>22</v>
      </c>
      <c r="C1510">
        <v>3144000</v>
      </c>
      <c r="D1510">
        <v>12</v>
      </c>
    </row>
    <row r="1511" spans="1:4" x14ac:dyDescent="0.25">
      <c r="A1511" s="1">
        <v>41312</v>
      </c>
      <c r="B1511" t="s">
        <v>21</v>
      </c>
      <c r="C1511">
        <v>4067550</v>
      </c>
      <c r="D1511">
        <v>17</v>
      </c>
    </row>
    <row r="1512" spans="1:4" x14ac:dyDescent="0.25">
      <c r="A1512" s="1">
        <v>41313</v>
      </c>
      <c r="B1512" t="s">
        <v>25</v>
      </c>
      <c r="C1512">
        <v>3772800</v>
      </c>
      <c r="D1512">
        <v>16</v>
      </c>
    </row>
    <row r="1513" spans="1:4" x14ac:dyDescent="0.25">
      <c r="A1513" s="1">
        <v>41314</v>
      </c>
      <c r="B1513" t="s">
        <v>19</v>
      </c>
      <c r="C1513">
        <v>1945350</v>
      </c>
      <c r="D1513">
        <v>8</v>
      </c>
    </row>
    <row r="1514" spans="1:4" x14ac:dyDescent="0.25">
      <c r="A1514" s="1">
        <v>41316</v>
      </c>
      <c r="B1514" t="s">
        <v>20</v>
      </c>
      <c r="C1514">
        <v>6779250</v>
      </c>
      <c r="D1514">
        <v>23</v>
      </c>
    </row>
    <row r="1515" spans="1:4" x14ac:dyDescent="0.25">
      <c r="A1515" s="1">
        <v>41317</v>
      </c>
      <c r="B1515" t="s">
        <v>24</v>
      </c>
      <c r="C1515">
        <v>2829600</v>
      </c>
      <c r="D1515">
        <v>11</v>
      </c>
    </row>
    <row r="1516" spans="1:4" x14ac:dyDescent="0.25">
      <c r="A1516" s="1">
        <v>41318</v>
      </c>
      <c r="B1516" t="s">
        <v>22</v>
      </c>
      <c r="C1516">
        <v>1493400</v>
      </c>
      <c r="D1516">
        <v>4</v>
      </c>
    </row>
    <row r="1517" spans="1:4" x14ac:dyDescent="0.25">
      <c r="A1517" s="1">
        <v>41319</v>
      </c>
      <c r="B1517" t="s">
        <v>21</v>
      </c>
      <c r="C1517">
        <v>157200</v>
      </c>
      <c r="D1517">
        <v>1</v>
      </c>
    </row>
    <row r="1518" spans="1:4" x14ac:dyDescent="0.25">
      <c r="A1518" s="1">
        <v>41320</v>
      </c>
      <c r="B1518" t="s">
        <v>25</v>
      </c>
      <c r="C1518">
        <v>294750</v>
      </c>
      <c r="D1518">
        <v>1</v>
      </c>
    </row>
    <row r="1519" spans="1:4" x14ac:dyDescent="0.25">
      <c r="A1519" s="1">
        <v>41322</v>
      </c>
      <c r="B1519" t="s">
        <v>23</v>
      </c>
      <c r="C1519">
        <v>157200</v>
      </c>
      <c r="D1519">
        <v>1</v>
      </c>
    </row>
    <row r="1520" spans="1:4" x14ac:dyDescent="0.25">
      <c r="A1520" s="1">
        <v>41323</v>
      </c>
      <c r="B1520" t="s">
        <v>20</v>
      </c>
      <c r="C1520">
        <v>3851400</v>
      </c>
      <c r="D1520">
        <v>10</v>
      </c>
    </row>
    <row r="1521" spans="1:4" x14ac:dyDescent="0.25">
      <c r="A1521" s="1">
        <v>41324</v>
      </c>
      <c r="B1521" t="s">
        <v>24</v>
      </c>
      <c r="C1521">
        <v>8056500</v>
      </c>
      <c r="D1521">
        <v>36</v>
      </c>
    </row>
    <row r="1522" spans="1:4" x14ac:dyDescent="0.25">
      <c r="A1522" s="1">
        <v>41325</v>
      </c>
      <c r="B1522" t="s">
        <v>22</v>
      </c>
      <c r="C1522">
        <v>884250</v>
      </c>
      <c r="D1522">
        <v>2</v>
      </c>
    </row>
    <row r="1523" spans="1:4" x14ac:dyDescent="0.25">
      <c r="A1523" s="1">
        <v>41326</v>
      </c>
      <c r="B1523" t="s">
        <v>21</v>
      </c>
      <c r="C1523">
        <v>3301200</v>
      </c>
      <c r="D1523">
        <v>13</v>
      </c>
    </row>
    <row r="1524" spans="1:4" x14ac:dyDescent="0.25">
      <c r="A1524" s="1">
        <v>41327</v>
      </c>
      <c r="B1524" t="s">
        <v>25</v>
      </c>
      <c r="C1524">
        <v>1041450</v>
      </c>
      <c r="D1524">
        <v>3</v>
      </c>
    </row>
    <row r="1525" spans="1:4" x14ac:dyDescent="0.25">
      <c r="A1525" s="1">
        <v>41328</v>
      </c>
      <c r="B1525" t="s">
        <v>19</v>
      </c>
      <c r="C1525">
        <v>1336200</v>
      </c>
      <c r="D1525">
        <v>5</v>
      </c>
    </row>
    <row r="1526" spans="1:4" x14ac:dyDescent="0.25">
      <c r="A1526" s="1">
        <v>41329</v>
      </c>
      <c r="B1526" t="s">
        <v>23</v>
      </c>
      <c r="C1526">
        <v>1179000</v>
      </c>
      <c r="D1526">
        <v>2</v>
      </c>
    </row>
    <row r="1527" spans="1:4" x14ac:dyDescent="0.25">
      <c r="A1527" s="1">
        <v>41330</v>
      </c>
      <c r="B1527" t="s">
        <v>20</v>
      </c>
      <c r="C1527">
        <v>1945350</v>
      </c>
      <c r="D1527">
        <v>8</v>
      </c>
    </row>
    <row r="1528" spans="1:4" x14ac:dyDescent="0.25">
      <c r="A1528" s="1">
        <v>41331</v>
      </c>
      <c r="B1528" t="s">
        <v>24</v>
      </c>
      <c r="C1528">
        <v>294750</v>
      </c>
      <c r="D1528">
        <v>1</v>
      </c>
    </row>
    <row r="1529" spans="1:4" x14ac:dyDescent="0.25">
      <c r="A1529" s="1">
        <v>41333</v>
      </c>
      <c r="B1529" t="s">
        <v>21</v>
      </c>
      <c r="C1529">
        <v>884250</v>
      </c>
      <c r="D1529">
        <v>2</v>
      </c>
    </row>
    <row r="1530" spans="1:4" x14ac:dyDescent="0.25">
      <c r="A1530" s="1">
        <v>41334</v>
      </c>
      <c r="B1530" t="s">
        <v>25</v>
      </c>
      <c r="C1530">
        <v>3890700</v>
      </c>
      <c r="D1530">
        <v>15</v>
      </c>
    </row>
    <row r="1531" spans="1:4" x14ac:dyDescent="0.25">
      <c r="A1531" s="1">
        <v>41337</v>
      </c>
      <c r="B1531" t="s">
        <v>20</v>
      </c>
      <c r="C1531">
        <v>1041450</v>
      </c>
      <c r="D1531">
        <v>2</v>
      </c>
    </row>
    <row r="1532" spans="1:4" x14ac:dyDescent="0.25">
      <c r="A1532" s="1">
        <v>41338</v>
      </c>
      <c r="B1532" t="s">
        <v>24</v>
      </c>
      <c r="C1532">
        <v>884250</v>
      </c>
      <c r="D1532">
        <v>2</v>
      </c>
    </row>
    <row r="1533" spans="1:4" x14ac:dyDescent="0.25">
      <c r="A1533" s="1">
        <v>41339</v>
      </c>
      <c r="B1533" t="s">
        <v>22</v>
      </c>
      <c r="C1533">
        <v>2927850</v>
      </c>
      <c r="D1533">
        <v>16</v>
      </c>
    </row>
    <row r="1534" spans="1:4" x14ac:dyDescent="0.25">
      <c r="A1534" s="1">
        <v>41340</v>
      </c>
      <c r="B1534" t="s">
        <v>21</v>
      </c>
      <c r="C1534">
        <v>3969300</v>
      </c>
      <c r="D1534">
        <v>18</v>
      </c>
    </row>
    <row r="1535" spans="1:4" x14ac:dyDescent="0.25">
      <c r="A1535" s="1">
        <v>41341</v>
      </c>
      <c r="B1535" t="s">
        <v>25</v>
      </c>
      <c r="C1535">
        <v>1965000</v>
      </c>
      <c r="D1535">
        <v>9</v>
      </c>
    </row>
    <row r="1536" spans="1:4" x14ac:dyDescent="0.25">
      <c r="A1536" s="1">
        <v>41342</v>
      </c>
      <c r="B1536" t="s">
        <v>19</v>
      </c>
      <c r="C1536">
        <v>3183300</v>
      </c>
      <c r="D1536">
        <v>13</v>
      </c>
    </row>
    <row r="1537" spans="1:4" x14ac:dyDescent="0.25">
      <c r="A1537" s="1">
        <v>41347</v>
      </c>
      <c r="B1537" t="s">
        <v>21</v>
      </c>
      <c r="C1537">
        <v>157200</v>
      </c>
      <c r="D1537">
        <v>1</v>
      </c>
    </row>
    <row r="1538" spans="1:4" x14ac:dyDescent="0.25">
      <c r="A1538" s="1">
        <v>41348</v>
      </c>
      <c r="B1538" t="s">
        <v>25</v>
      </c>
      <c r="C1538">
        <v>2299050</v>
      </c>
      <c r="D1538">
        <v>11</v>
      </c>
    </row>
    <row r="1539" spans="1:4" x14ac:dyDescent="0.25">
      <c r="A1539" s="1">
        <v>41349</v>
      </c>
      <c r="B1539" t="s">
        <v>19</v>
      </c>
      <c r="C1539">
        <v>1375500</v>
      </c>
      <c r="D1539">
        <v>6</v>
      </c>
    </row>
    <row r="1540" spans="1:4" x14ac:dyDescent="0.25">
      <c r="A1540" s="1">
        <v>41350</v>
      </c>
      <c r="B1540" t="s">
        <v>23</v>
      </c>
      <c r="C1540">
        <v>1630950</v>
      </c>
      <c r="D1540">
        <v>4</v>
      </c>
    </row>
    <row r="1541" spans="1:4" x14ac:dyDescent="0.25">
      <c r="A1541" s="1">
        <v>41351</v>
      </c>
      <c r="B1541" t="s">
        <v>20</v>
      </c>
      <c r="C1541">
        <v>1395150</v>
      </c>
      <c r="D1541">
        <v>8</v>
      </c>
    </row>
    <row r="1542" spans="1:4" x14ac:dyDescent="0.25">
      <c r="A1542" s="1">
        <v>41362</v>
      </c>
      <c r="B1542" t="s">
        <v>25</v>
      </c>
      <c r="C1542">
        <v>157200</v>
      </c>
      <c r="D1542">
        <v>1</v>
      </c>
    </row>
    <row r="1543" spans="1:4" x14ac:dyDescent="0.25">
      <c r="A1543" s="1">
        <v>41363</v>
      </c>
      <c r="B1543" t="s">
        <v>19</v>
      </c>
      <c r="C1543">
        <v>589500</v>
      </c>
      <c r="D1543">
        <v>2</v>
      </c>
    </row>
    <row r="1544" spans="1:4" x14ac:dyDescent="0.25">
      <c r="A1544" s="1">
        <v>41365</v>
      </c>
      <c r="B1544" t="s">
        <v>20</v>
      </c>
      <c r="C1544">
        <v>4244400</v>
      </c>
      <c r="D1544">
        <v>19</v>
      </c>
    </row>
    <row r="1545" spans="1:4" x14ac:dyDescent="0.25">
      <c r="A1545" s="1">
        <v>41366</v>
      </c>
      <c r="B1545" t="s">
        <v>24</v>
      </c>
      <c r="C1545">
        <v>884250</v>
      </c>
      <c r="D1545">
        <v>2</v>
      </c>
    </row>
    <row r="1546" spans="1:4" x14ac:dyDescent="0.25">
      <c r="A1546" s="1">
        <v>41367</v>
      </c>
      <c r="B1546" t="s">
        <v>22</v>
      </c>
      <c r="C1546">
        <v>2613450</v>
      </c>
      <c r="D1546">
        <v>13</v>
      </c>
    </row>
    <row r="1547" spans="1:4" x14ac:dyDescent="0.25">
      <c r="A1547" s="1">
        <v>41368</v>
      </c>
      <c r="B1547" t="s">
        <v>21</v>
      </c>
      <c r="C1547">
        <v>4637400</v>
      </c>
      <c r="D1547">
        <v>17</v>
      </c>
    </row>
    <row r="1548" spans="1:4" x14ac:dyDescent="0.25">
      <c r="A1548" s="1">
        <v>41369</v>
      </c>
      <c r="B1548" t="s">
        <v>25</v>
      </c>
      <c r="C1548">
        <v>1218300</v>
      </c>
      <c r="D1548">
        <v>5</v>
      </c>
    </row>
    <row r="1549" spans="1:4" x14ac:dyDescent="0.25">
      <c r="A1549" s="1">
        <v>41370</v>
      </c>
      <c r="B1549" t="s">
        <v>19</v>
      </c>
      <c r="C1549">
        <v>1336200</v>
      </c>
      <c r="D1549">
        <v>4</v>
      </c>
    </row>
    <row r="1550" spans="1:4" x14ac:dyDescent="0.25">
      <c r="A1550" s="1">
        <v>41371</v>
      </c>
      <c r="B1550" t="s">
        <v>23</v>
      </c>
      <c r="C1550">
        <v>589500</v>
      </c>
      <c r="D1550">
        <v>2</v>
      </c>
    </row>
    <row r="1551" spans="1:4" x14ac:dyDescent="0.25">
      <c r="A1551" s="1">
        <v>41373</v>
      </c>
      <c r="B1551" t="s">
        <v>24</v>
      </c>
      <c r="C1551">
        <v>157200</v>
      </c>
      <c r="D1551">
        <v>1</v>
      </c>
    </row>
    <row r="1552" spans="1:4" x14ac:dyDescent="0.25">
      <c r="A1552" s="1">
        <v>41374</v>
      </c>
      <c r="B1552" t="s">
        <v>22</v>
      </c>
      <c r="C1552">
        <v>294750</v>
      </c>
      <c r="D1552">
        <v>1</v>
      </c>
    </row>
    <row r="1553" spans="1:4" x14ac:dyDescent="0.25">
      <c r="A1553" s="1">
        <v>41375</v>
      </c>
      <c r="B1553" t="s">
        <v>21</v>
      </c>
      <c r="C1553">
        <v>1473750</v>
      </c>
      <c r="D1553">
        <v>3</v>
      </c>
    </row>
    <row r="1554" spans="1:4" x14ac:dyDescent="0.25">
      <c r="A1554" s="1">
        <v>41376</v>
      </c>
      <c r="B1554" t="s">
        <v>25</v>
      </c>
      <c r="C1554">
        <v>589500</v>
      </c>
      <c r="D1554">
        <v>1</v>
      </c>
    </row>
    <row r="1555" spans="1:4" x14ac:dyDescent="0.25">
      <c r="A1555" s="1">
        <v>41377</v>
      </c>
      <c r="B1555" t="s">
        <v>19</v>
      </c>
      <c r="C1555">
        <v>589500</v>
      </c>
      <c r="D1555">
        <v>1</v>
      </c>
    </row>
    <row r="1556" spans="1:4" x14ac:dyDescent="0.25">
      <c r="A1556" s="1">
        <v>41378</v>
      </c>
      <c r="B1556" t="s">
        <v>23</v>
      </c>
      <c r="C1556">
        <v>2377650</v>
      </c>
      <c r="D1556">
        <v>7</v>
      </c>
    </row>
    <row r="1557" spans="1:4" x14ac:dyDescent="0.25">
      <c r="A1557" s="1">
        <v>41380</v>
      </c>
      <c r="B1557" t="s">
        <v>24</v>
      </c>
      <c r="C1557">
        <v>589500</v>
      </c>
      <c r="D1557">
        <v>1</v>
      </c>
    </row>
    <row r="1558" spans="1:4" x14ac:dyDescent="0.25">
      <c r="A1558" s="1">
        <v>41384</v>
      </c>
      <c r="B1558" t="s">
        <v>19</v>
      </c>
      <c r="C1558">
        <v>2063250</v>
      </c>
      <c r="D1558">
        <v>3</v>
      </c>
    </row>
    <row r="1559" spans="1:4" x14ac:dyDescent="0.25">
      <c r="A1559" s="1">
        <v>41388</v>
      </c>
      <c r="B1559" t="s">
        <v>22</v>
      </c>
      <c r="C1559">
        <v>157200</v>
      </c>
      <c r="D1559">
        <v>1</v>
      </c>
    </row>
    <row r="1560" spans="1:4" x14ac:dyDescent="0.25">
      <c r="A1560" s="1">
        <v>41398</v>
      </c>
      <c r="B1560" t="s">
        <v>19</v>
      </c>
      <c r="C1560">
        <v>589500</v>
      </c>
      <c r="D1560">
        <v>1</v>
      </c>
    </row>
    <row r="1561" spans="1:4" x14ac:dyDescent="0.25">
      <c r="A1561" s="1">
        <v>41404</v>
      </c>
      <c r="B1561" t="s">
        <v>25</v>
      </c>
      <c r="C1561">
        <v>589500</v>
      </c>
      <c r="D1561">
        <v>1</v>
      </c>
    </row>
    <row r="1562" spans="1:4" x14ac:dyDescent="0.25">
      <c r="A1562" s="1">
        <v>41406</v>
      </c>
      <c r="B1562" t="s">
        <v>23</v>
      </c>
      <c r="C1562">
        <v>294750</v>
      </c>
      <c r="D1562">
        <v>1</v>
      </c>
    </row>
    <row r="1563" spans="1:4" x14ac:dyDescent="0.25">
      <c r="A1563" s="1">
        <v>41410</v>
      </c>
      <c r="B1563" t="s">
        <v>21</v>
      </c>
      <c r="C1563">
        <v>884250</v>
      </c>
      <c r="D1563">
        <v>3</v>
      </c>
    </row>
    <row r="1564" spans="1:4" x14ac:dyDescent="0.25">
      <c r="A1564" s="1">
        <v>41412</v>
      </c>
      <c r="B1564" t="s">
        <v>19</v>
      </c>
      <c r="C1564">
        <v>1179000</v>
      </c>
      <c r="D1564">
        <v>2</v>
      </c>
    </row>
    <row r="1565" spans="1:4" x14ac:dyDescent="0.25">
      <c r="A1565" s="1">
        <v>41414</v>
      </c>
      <c r="B1565" t="s">
        <v>20</v>
      </c>
      <c r="C1565">
        <v>589500</v>
      </c>
      <c r="D1565">
        <v>1</v>
      </c>
    </row>
    <row r="1566" spans="1:4" x14ac:dyDescent="0.25">
      <c r="A1566" s="1">
        <v>41417</v>
      </c>
      <c r="B1566" t="s">
        <v>21</v>
      </c>
      <c r="C1566">
        <v>1179000</v>
      </c>
      <c r="D1566">
        <v>3</v>
      </c>
    </row>
    <row r="1567" spans="1:4" x14ac:dyDescent="0.25">
      <c r="A1567" s="1">
        <v>41418</v>
      </c>
      <c r="B1567" t="s">
        <v>25</v>
      </c>
      <c r="C1567">
        <v>589500</v>
      </c>
      <c r="D1567">
        <v>1</v>
      </c>
    </row>
    <row r="1568" spans="1:4" x14ac:dyDescent="0.25">
      <c r="A1568" s="1">
        <v>41422</v>
      </c>
      <c r="B1568" t="s">
        <v>24</v>
      </c>
      <c r="C1568">
        <v>589500</v>
      </c>
      <c r="D1568">
        <v>2</v>
      </c>
    </row>
    <row r="1569" spans="1:4" x14ac:dyDescent="0.25">
      <c r="A1569" s="1">
        <v>41423</v>
      </c>
      <c r="B1569" t="s">
        <v>22</v>
      </c>
      <c r="C1569">
        <v>589500</v>
      </c>
      <c r="D1569">
        <v>1</v>
      </c>
    </row>
    <row r="1570" spans="1:4" x14ac:dyDescent="0.25">
      <c r="A1570" s="1">
        <v>41428</v>
      </c>
      <c r="B1570" t="s">
        <v>20</v>
      </c>
      <c r="C1570">
        <v>746700</v>
      </c>
      <c r="D1570">
        <v>2</v>
      </c>
    </row>
    <row r="1571" spans="1:4" x14ac:dyDescent="0.25">
      <c r="A1571" s="1">
        <v>41429</v>
      </c>
      <c r="B1571" t="s">
        <v>24</v>
      </c>
      <c r="C1571">
        <v>1768500</v>
      </c>
      <c r="D1571">
        <v>3</v>
      </c>
    </row>
    <row r="1572" spans="1:4" x14ac:dyDescent="0.25">
      <c r="A1572" s="1">
        <v>41430</v>
      </c>
      <c r="B1572" t="s">
        <v>22</v>
      </c>
      <c r="C1572">
        <v>589500</v>
      </c>
      <c r="D1572">
        <v>1</v>
      </c>
    </row>
    <row r="1573" spans="1:4" x14ac:dyDescent="0.25">
      <c r="A1573" s="1">
        <v>41435</v>
      </c>
      <c r="B1573" t="s">
        <v>20</v>
      </c>
      <c r="C1573">
        <v>589500</v>
      </c>
      <c r="D1573">
        <v>1</v>
      </c>
    </row>
    <row r="1574" spans="1:4" x14ac:dyDescent="0.25">
      <c r="A1574" s="1">
        <v>41438</v>
      </c>
      <c r="B1574" t="s">
        <v>21</v>
      </c>
      <c r="C1574">
        <v>589500</v>
      </c>
      <c r="D1574">
        <v>1</v>
      </c>
    </row>
    <row r="1575" spans="1:4" x14ac:dyDescent="0.25">
      <c r="A1575" s="1">
        <v>41447</v>
      </c>
      <c r="B1575" t="s">
        <v>19</v>
      </c>
      <c r="C1575">
        <v>0</v>
      </c>
      <c r="D1575">
        <v>1</v>
      </c>
    </row>
    <row r="1576" spans="1:4" x14ac:dyDescent="0.25">
      <c r="A1576" s="1">
        <v>41452</v>
      </c>
      <c r="B1576" t="s">
        <v>21</v>
      </c>
      <c r="C1576">
        <v>884250</v>
      </c>
      <c r="D1576">
        <v>2</v>
      </c>
    </row>
    <row r="1577" spans="1:4" x14ac:dyDescent="0.25">
      <c r="A1577" s="1">
        <v>41453</v>
      </c>
      <c r="B1577" t="s">
        <v>25</v>
      </c>
      <c r="C1577">
        <v>884250</v>
      </c>
      <c r="D1577">
        <v>1</v>
      </c>
    </row>
    <row r="1578" spans="1:4" x14ac:dyDescent="0.25">
      <c r="A1578" s="1">
        <v>41454</v>
      </c>
      <c r="B1578" t="s">
        <v>19</v>
      </c>
      <c r="C1578">
        <v>2652750</v>
      </c>
      <c r="D1578">
        <v>3</v>
      </c>
    </row>
    <row r="1579" spans="1:4" x14ac:dyDescent="0.25">
      <c r="A1579" s="1">
        <v>41455</v>
      </c>
      <c r="B1579" t="s">
        <v>23</v>
      </c>
      <c r="C1579">
        <v>3242250</v>
      </c>
      <c r="D1579">
        <v>4</v>
      </c>
    </row>
    <row r="1580" spans="1:4" x14ac:dyDescent="0.25">
      <c r="A1580" s="1">
        <v>41456</v>
      </c>
      <c r="B1580" t="s">
        <v>20</v>
      </c>
      <c r="C1580">
        <v>1768500</v>
      </c>
      <c r="D1580">
        <v>4</v>
      </c>
    </row>
    <row r="1581" spans="1:4" x14ac:dyDescent="0.25">
      <c r="A1581" s="1">
        <v>41458</v>
      </c>
      <c r="B1581" t="s">
        <v>22</v>
      </c>
      <c r="C1581">
        <v>589500</v>
      </c>
      <c r="D1581">
        <v>1</v>
      </c>
    </row>
    <row r="1582" spans="1:4" x14ac:dyDescent="0.25">
      <c r="A1582" s="1">
        <v>41465</v>
      </c>
      <c r="B1582" t="s">
        <v>22</v>
      </c>
      <c r="C1582">
        <v>294750</v>
      </c>
      <c r="D1582">
        <v>1</v>
      </c>
    </row>
    <row r="1583" spans="1:4" x14ac:dyDescent="0.25">
      <c r="A1583" s="1">
        <v>41467</v>
      </c>
      <c r="B1583" t="s">
        <v>25</v>
      </c>
      <c r="C1583">
        <v>294750</v>
      </c>
      <c r="D1583">
        <v>1</v>
      </c>
    </row>
    <row r="1584" spans="1:4" x14ac:dyDescent="0.25">
      <c r="A1584" s="1">
        <v>41468</v>
      </c>
      <c r="B1584" t="s">
        <v>19</v>
      </c>
      <c r="C1584">
        <v>294750</v>
      </c>
      <c r="D1584">
        <v>1</v>
      </c>
    </row>
    <row r="1585" spans="1:4" x14ac:dyDescent="0.25">
      <c r="A1585" s="1">
        <v>41473</v>
      </c>
      <c r="B1585" t="s">
        <v>21</v>
      </c>
      <c r="C1585">
        <v>294750</v>
      </c>
      <c r="D1585">
        <v>1</v>
      </c>
    </row>
    <row r="1586" spans="1:4" x14ac:dyDescent="0.25">
      <c r="A1586" s="1">
        <v>41475</v>
      </c>
      <c r="B1586" t="s">
        <v>19</v>
      </c>
      <c r="C1586">
        <v>746700</v>
      </c>
      <c r="D1586">
        <v>2</v>
      </c>
    </row>
    <row r="1587" spans="1:4" x14ac:dyDescent="0.25">
      <c r="A1587" s="1">
        <v>41476</v>
      </c>
      <c r="B1587" t="s">
        <v>23</v>
      </c>
      <c r="C1587">
        <v>1473750</v>
      </c>
      <c r="D1587">
        <v>2</v>
      </c>
    </row>
    <row r="1588" spans="1:4" x14ac:dyDescent="0.25">
      <c r="A1588" s="1">
        <v>41478</v>
      </c>
      <c r="B1588" t="s">
        <v>24</v>
      </c>
      <c r="C1588">
        <v>884250</v>
      </c>
      <c r="D1588">
        <v>2</v>
      </c>
    </row>
    <row r="1589" spans="1:4" x14ac:dyDescent="0.25">
      <c r="A1589" s="1">
        <v>41479</v>
      </c>
      <c r="B1589" t="s">
        <v>22</v>
      </c>
      <c r="C1589">
        <v>746700</v>
      </c>
      <c r="D1589">
        <v>2</v>
      </c>
    </row>
    <row r="1590" spans="1:4" x14ac:dyDescent="0.25">
      <c r="A1590" s="1">
        <v>41480</v>
      </c>
      <c r="B1590" t="s">
        <v>21</v>
      </c>
      <c r="C1590">
        <v>451950</v>
      </c>
      <c r="D1590">
        <v>2</v>
      </c>
    </row>
    <row r="1591" spans="1:4" x14ac:dyDescent="0.25">
      <c r="A1591" s="1">
        <v>41482</v>
      </c>
      <c r="B1591" t="s">
        <v>19</v>
      </c>
      <c r="C1591">
        <v>903900</v>
      </c>
      <c r="D1591">
        <v>3</v>
      </c>
    </row>
    <row r="1592" spans="1:4" x14ac:dyDescent="0.25">
      <c r="A1592" s="1">
        <v>41483</v>
      </c>
      <c r="B1592" t="s">
        <v>23</v>
      </c>
      <c r="C1592">
        <v>589500</v>
      </c>
      <c r="D1592">
        <v>1</v>
      </c>
    </row>
    <row r="1593" spans="1:4" x14ac:dyDescent="0.25">
      <c r="A1593" s="1">
        <v>41484</v>
      </c>
      <c r="B1593" t="s">
        <v>20</v>
      </c>
      <c r="C1593">
        <v>157200</v>
      </c>
      <c r="D1593">
        <v>1</v>
      </c>
    </row>
    <row r="1594" spans="1:4" x14ac:dyDescent="0.25">
      <c r="A1594" s="1">
        <v>41486</v>
      </c>
      <c r="B1594" t="s">
        <v>22</v>
      </c>
      <c r="C1594">
        <v>1630950</v>
      </c>
      <c r="D1594">
        <v>4</v>
      </c>
    </row>
    <row r="1595" spans="1:4" x14ac:dyDescent="0.25">
      <c r="A1595" s="1">
        <v>41488</v>
      </c>
      <c r="B1595" t="s">
        <v>25</v>
      </c>
      <c r="C1595">
        <v>589500</v>
      </c>
      <c r="D1595">
        <v>1</v>
      </c>
    </row>
    <row r="1596" spans="1:4" x14ac:dyDescent="0.25">
      <c r="A1596" s="1">
        <v>41489</v>
      </c>
      <c r="B1596" t="s">
        <v>19</v>
      </c>
      <c r="C1596">
        <v>2652750</v>
      </c>
      <c r="D1596">
        <v>3</v>
      </c>
    </row>
    <row r="1597" spans="1:4" x14ac:dyDescent="0.25">
      <c r="A1597" s="1">
        <v>41490</v>
      </c>
      <c r="B1597" t="s">
        <v>23</v>
      </c>
      <c r="C1597">
        <v>884250</v>
      </c>
      <c r="D1597">
        <v>1</v>
      </c>
    </row>
    <row r="1598" spans="1:4" x14ac:dyDescent="0.25">
      <c r="A1598" s="1">
        <v>41493</v>
      </c>
      <c r="B1598" t="s">
        <v>22</v>
      </c>
      <c r="C1598">
        <v>589500</v>
      </c>
      <c r="D1598">
        <v>2</v>
      </c>
    </row>
    <row r="1599" spans="1:4" x14ac:dyDescent="0.25">
      <c r="A1599" s="1">
        <v>41496</v>
      </c>
      <c r="B1599" t="s">
        <v>19</v>
      </c>
      <c r="C1599">
        <v>451950</v>
      </c>
      <c r="D1599">
        <v>2</v>
      </c>
    </row>
    <row r="1600" spans="1:4" x14ac:dyDescent="0.25">
      <c r="A1600" s="1">
        <v>41497</v>
      </c>
      <c r="B1600" t="s">
        <v>23</v>
      </c>
      <c r="C1600">
        <v>294750</v>
      </c>
      <c r="D1600">
        <v>1</v>
      </c>
    </row>
    <row r="1601" spans="1:4" x14ac:dyDescent="0.25">
      <c r="A1601" s="1">
        <v>41504</v>
      </c>
      <c r="B1601" t="s">
        <v>23</v>
      </c>
      <c r="C1601">
        <v>1179000</v>
      </c>
      <c r="D1601">
        <v>2</v>
      </c>
    </row>
    <row r="1602" spans="1:4" x14ac:dyDescent="0.25">
      <c r="A1602" s="1">
        <v>41505</v>
      </c>
      <c r="B1602" t="s">
        <v>20</v>
      </c>
      <c r="C1602">
        <v>3556650</v>
      </c>
      <c r="D1602">
        <v>6</v>
      </c>
    </row>
    <row r="1603" spans="1:4" x14ac:dyDescent="0.25">
      <c r="A1603" s="1">
        <v>41506</v>
      </c>
      <c r="B1603" t="s">
        <v>24</v>
      </c>
      <c r="C1603">
        <v>1179000</v>
      </c>
      <c r="D1603">
        <v>2</v>
      </c>
    </row>
    <row r="1604" spans="1:4" x14ac:dyDescent="0.25">
      <c r="A1604" s="1">
        <v>41508</v>
      </c>
      <c r="B1604" t="s">
        <v>21</v>
      </c>
      <c r="C1604">
        <v>2358000</v>
      </c>
      <c r="D1604">
        <v>3</v>
      </c>
    </row>
    <row r="1605" spans="1:4" x14ac:dyDescent="0.25">
      <c r="A1605" s="1">
        <v>41509</v>
      </c>
      <c r="B1605" t="s">
        <v>25</v>
      </c>
      <c r="C1605">
        <v>1179000</v>
      </c>
      <c r="D1605">
        <v>2</v>
      </c>
    </row>
    <row r="1606" spans="1:4" x14ac:dyDescent="0.25">
      <c r="A1606" s="1">
        <v>41512</v>
      </c>
      <c r="B1606" t="s">
        <v>20</v>
      </c>
      <c r="C1606">
        <v>589500</v>
      </c>
      <c r="D1606">
        <v>1</v>
      </c>
    </row>
    <row r="1607" spans="1:4" x14ac:dyDescent="0.25">
      <c r="A1607" s="1">
        <v>41513</v>
      </c>
      <c r="B1607" t="s">
        <v>24</v>
      </c>
      <c r="C1607">
        <v>589500</v>
      </c>
      <c r="D1607">
        <v>1</v>
      </c>
    </row>
    <row r="1608" spans="1:4" x14ac:dyDescent="0.25">
      <c r="A1608" s="1">
        <v>41514</v>
      </c>
      <c r="B1608" t="s">
        <v>22</v>
      </c>
      <c r="C1608">
        <v>4126500</v>
      </c>
      <c r="D1608">
        <v>8</v>
      </c>
    </row>
    <row r="1609" spans="1:4" x14ac:dyDescent="0.25">
      <c r="A1609" s="1">
        <v>41516</v>
      </c>
      <c r="B1609" t="s">
        <v>25</v>
      </c>
      <c r="C1609">
        <v>884250</v>
      </c>
      <c r="D1609">
        <v>2</v>
      </c>
    </row>
    <row r="1610" spans="1:4" x14ac:dyDescent="0.25">
      <c r="A1610" s="1">
        <v>41518</v>
      </c>
      <c r="B1610" t="s">
        <v>23</v>
      </c>
      <c r="C1610">
        <v>2063250</v>
      </c>
      <c r="D1610">
        <v>3</v>
      </c>
    </row>
    <row r="1611" spans="1:4" x14ac:dyDescent="0.25">
      <c r="A1611" s="1">
        <v>41519</v>
      </c>
      <c r="B1611" t="s">
        <v>20</v>
      </c>
      <c r="C1611">
        <v>1179000</v>
      </c>
      <c r="D1611">
        <v>2</v>
      </c>
    </row>
    <row r="1612" spans="1:4" x14ac:dyDescent="0.25">
      <c r="A1612" s="1">
        <v>41520</v>
      </c>
      <c r="B1612" t="s">
        <v>24</v>
      </c>
      <c r="C1612">
        <v>1473750</v>
      </c>
      <c r="D1612">
        <v>3</v>
      </c>
    </row>
    <row r="1613" spans="1:4" x14ac:dyDescent="0.25">
      <c r="A1613" s="1">
        <v>41522</v>
      </c>
      <c r="B1613" t="s">
        <v>21</v>
      </c>
      <c r="C1613">
        <v>294750</v>
      </c>
      <c r="D1613">
        <v>1</v>
      </c>
    </row>
    <row r="1614" spans="1:4" x14ac:dyDescent="0.25">
      <c r="A1614" s="1">
        <v>41524</v>
      </c>
      <c r="B1614" t="s">
        <v>19</v>
      </c>
      <c r="C1614">
        <v>589500</v>
      </c>
      <c r="D1614">
        <v>1</v>
      </c>
    </row>
    <row r="1615" spans="1:4" x14ac:dyDescent="0.25">
      <c r="A1615" s="1">
        <v>41525</v>
      </c>
      <c r="B1615" t="s">
        <v>23</v>
      </c>
      <c r="C1615">
        <v>3242250</v>
      </c>
      <c r="D1615">
        <v>4</v>
      </c>
    </row>
    <row r="1616" spans="1:4" x14ac:dyDescent="0.25">
      <c r="A1616" s="1">
        <v>41527</v>
      </c>
      <c r="B1616" t="s">
        <v>24</v>
      </c>
      <c r="C1616">
        <v>2947500</v>
      </c>
      <c r="D1616">
        <v>5</v>
      </c>
    </row>
    <row r="1617" spans="1:4" x14ac:dyDescent="0.25">
      <c r="A1617" s="1">
        <v>41535</v>
      </c>
      <c r="B1617" t="s">
        <v>22</v>
      </c>
      <c r="C1617">
        <v>589500</v>
      </c>
      <c r="D1617">
        <v>1</v>
      </c>
    </row>
    <row r="1618" spans="1:4" x14ac:dyDescent="0.25">
      <c r="A1618" s="1">
        <v>41536</v>
      </c>
      <c r="B1618" t="s">
        <v>21</v>
      </c>
      <c r="C1618">
        <v>294750</v>
      </c>
      <c r="D1618">
        <v>1</v>
      </c>
    </row>
    <row r="1619" spans="1:4" x14ac:dyDescent="0.25">
      <c r="A1619" s="1">
        <v>41537</v>
      </c>
      <c r="B1619" t="s">
        <v>25</v>
      </c>
      <c r="C1619">
        <v>589500</v>
      </c>
      <c r="D1619">
        <v>1</v>
      </c>
    </row>
    <row r="1620" spans="1:4" x14ac:dyDescent="0.25">
      <c r="A1620" s="1">
        <v>41539</v>
      </c>
      <c r="B1620" t="s">
        <v>23</v>
      </c>
      <c r="C1620">
        <v>1041450</v>
      </c>
      <c r="D1620">
        <v>2</v>
      </c>
    </row>
    <row r="1621" spans="1:4" x14ac:dyDescent="0.25">
      <c r="A1621" s="1">
        <v>41540</v>
      </c>
      <c r="B1621" t="s">
        <v>20</v>
      </c>
      <c r="C1621">
        <v>589500</v>
      </c>
      <c r="D1621">
        <v>1</v>
      </c>
    </row>
    <row r="1622" spans="1:4" x14ac:dyDescent="0.25">
      <c r="A1622" s="1">
        <v>41542</v>
      </c>
      <c r="B1622" t="s">
        <v>22</v>
      </c>
      <c r="C1622">
        <v>294750</v>
      </c>
      <c r="D1622">
        <v>1</v>
      </c>
    </row>
    <row r="1623" spans="1:4" x14ac:dyDescent="0.25">
      <c r="A1623" s="1">
        <v>41543</v>
      </c>
      <c r="B1623" t="s">
        <v>21</v>
      </c>
      <c r="C1623">
        <v>1630950</v>
      </c>
      <c r="D1623">
        <v>5</v>
      </c>
    </row>
    <row r="1624" spans="1:4" x14ac:dyDescent="0.25">
      <c r="A1624" s="1">
        <v>41544</v>
      </c>
      <c r="B1624" t="s">
        <v>25</v>
      </c>
      <c r="C1624">
        <v>884250</v>
      </c>
      <c r="D1624">
        <v>2</v>
      </c>
    </row>
    <row r="1625" spans="1:4" x14ac:dyDescent="0.25">
      <c r="A1625" s="1">
        <v>41545</v>
      </c>
      <c r="B1625" t="s">
        <v>19</v>
      </c>
      <c r="C1625">
        <v>157200</v>
      </c>
      <c r="D1625">
        <v>1</v>
      </c>
    </row>
    <row r="1626" spans="1:4" x14ac:dyDescent="0.25">
      <c r="A1626" s="1">
        <v>41546</v>
      </c>
      <c r="B1626" t="s">
        <v>23</v>
      </c>
      <c r="C1626">
        <v>10905750</v>
      </c>
      <c r="D1626">
        <v>20</v>
      </c>
    </row>
    <row r="1627" spans="1:4" x14ac:dyDescent="0.25">
      <c r="A1627" s="1">
        <v>41549</v>
      </c>
      <c r="B1627" t="s">
        <v>22</v>
      </c>
      <c r="C1627">
        <v>746700</v>
      </c>
      <c r="D1627">
        <v>2</v>
      </c>
    </row>
    <row r="1628" spans="1:4" x14ac:dyDescent="0.25">
      <c r="A1628" s="1">
        <v>41550</v>
      </c>
      <c r="B1628" t="s">
        <v>21</v>
      </c>
      <c r="C1628">
        <v>294750</v>
      </c>
      <c r="D1628">
        <v>1</v>
      </c>
    </row>
    <row r="1629" spans="1:4" x14ac:dyDescent="0.25">
      <c r="A1629" s="1">
        <v>41551</v>
      </c>
      <c r="B1629" t="s">
        <v>25</v>
      </c>
      <c r="C1629">
        <v>1473750</v>
      </c>
      <c r="D1629">
        <v>2</v>
      </c>
    </row>
    <row r="1630" spans="1:4" x14ac:dyDescent="0.25">
      <c r="A1630" s="1">
        <v>41552</v>
      </c>
      <c r="B1630" t="s">
        <v>19</v>
      </c>
      <c r="C1630">
        <v>589500</v>
      </c>
      <c r="D1630">
        <v>2</v>
      </c>
    </row>
    <row r="1631" spans="1:4" x14ac:dyDescent="0.25">
      <c r="A1631" s="1">
        <v>41559</v>
      </c>
      <c r="B1631" t="s">
        <v>19</v>
      </c>
      <c r="C1631">
        <v>294750</v>
      </c>
      <c r="D1631">
        <v>1</v>
      </c>
    </row>
    <row r="1632" spans="1:4" x14ac:dyDescent="0.25">
      <c r="A1632" s="1">
        <v>41563</v>
      </c>
      <c r="B1632" t="s">
        <v>22</v>
      </c>
      <c r="C1632">
        <v>589500</v>
      </c>
      <c r="D1632">
        <v>2</v>
      </c>
    </row>
    <row r="1633" spans="1:4" x14ac:dyDescent="0.25">
      <c r="A1633" s="1">
        <v>41569</v>
      </c>
      <c r="B1633" t="s">
        <v>24</v>
      </c>
      <c r="C1633">
        <v>157200</v>
      </c>
      <c r="D1633">
        <v>1</v>
      </c>
    </row>
    <row r="1634" spans="1:4" x14ac:dyDescent="0.25">
      <c r="A1634" s="1">
        <v>41573</v>
      </c>
      <c r="B1634" t="s">
        <v>19</v>
      </c>
      <c r="C1634">
        <v>2063250</v>
      </c>
      <c r="D1634">
        <v>4</v>
      </c>
    </row>
    <row r="1635" spans="1:4" x14ac:dyDescent="0.25">
      <c r="A1635" s="1">
        <v>41577</v>
      </c>
      <c r="B1635" t="s">
        <v>22</v>
      </c>
      <c r="C1635">
        <v>157200</v>
      </c>
      <c r="D1635">
        <v>1</v>
      </c>
    </row>
    <row r="1636" spans="1:4" x14ac:dyDescent="0.25">
      <c r="A1636" s="1">
        <v>41580</v>
      </c>
      <c r="B1636" t="s">
        <v>19</v>
      </c>
      <c r="C1636">
        <v>589500</v>
      </c>
      <c r="D1636">
        <v>2</v>
      </c>
    </row>
    <row r="1637" spans="1:4" x14ac:dyDescent="0.25">
      <c r="A1637" s="1">
        <v>41581</v>
      </c>
      <c r="B1637" t="s">
        <v>23</v>
      </c>
      <c r="C1637">
        <v>1768500</v>
      </c>
      <c r="D1637">
        <v>4</v>
      </c>
    </row>
    <row r="1638" spans="1:4" x14ac:dyDescent="0.25">
      <c r="A1638" s="1">
        <v>41594</v>
      </c>
      <c r="B1638" t="s">
        <v>19</v>
      </c>
      <c r="C1638">
        <v>589500</v>
      </c>
      <c r="D1638">
        <v>1</v>
      </c>
    </row>
    <row r="1639" spans="1:4" x14ac:dyDescent="0.25">
      <c r="A1639" s="1">
        <v>41595</v>
      </c>
      <c r="B1639" t="s">
        <v>23</v>
      </c>
      <c r="C1639">
        <v>157200</v>
      </c>
      <c r="D1639">
        <v>1</v>
      </c>
    </row>
    <row r="1640" spans="1:4" x14ac:dyDescent="0.25">
      <c r="A1640" s="1">
        <v>41597</v>
      </c>
      <c r="B1640" t="s">
        <v>24</v>
      </c>
      <c r="C1640">
        <v>294750</v>
      </c>
      <c r="D1640">
        <v>1</v>
      </c>
    </row>
    <row r="1641" spans="1:4" x14ac:dyDescent="0.25">
      <c r="A1641" s="1">
        <v>41599</v>
      </c>
      <c r="B1641" t="s">
        <v>21</v>
      </c>
      <c r="C1641">
        <v>589500</v>
      </c>
      <c r="D1641">
        <v>1</v>
      </c>
    </row>
    <row r="1642" spans="1:4" x14ac:dyDescent="0.25">
      <c r="A1642" s="1">
        <v>41602</v>
      </c>
      <c r="B1642" t="s">
        <v>23</v>
      </c>
      <c r="C1642">
        <v>294750</v>
      </c>
      <c r="D1642">
        <v>1</v>
      </c>
    </row>
    <row r="1643" spans="1:4" x14ac:dyDescent="0.25">
      <c r="A1643" s="1">
        <v>41610</v>
      </c>
      <c r="B1643" t="s">
        <v>20</v>
      </c>
      <c r="C1643">
        <v>294750</v>
      </c>
      <c r="D1643">
        <v>1</v>
      </c>
    </row>
    <row r="1644" spans="1:4" x14ac:dyDescent="0.25">
      <c r="A1644" s="1">
        <v>41616</v>
      </c>
      <c r="B1644" t="s">
        <v>23</v>
      </c>
      <c r="C1644">
        <v>589500</v>
      </c>
      <c r="D1644">
        <v>1</v>
      </c>
    </row>
    <row r="1645" spans="1:4" x14ac:dyDescent="0.25">
      <c r="A1645" s="1">
        <v>41629</v>
      </c>
      <c r="B1645" t="s">
        <v>19</v>
      </c>
      <c r="C1645">
        <v>1179000</v>
      </c>
      <c r="D1645">
        <v>2</v>
      </c>
    </row>
    <row r="1646" spans="1:4" x14ac:dyDescent="0.25">
      <c r="A1646" s="1">
        <v>41640</v>
      </c>
      <c r="B1646" t="s">
        <v>22</v>
      </c>
      <c r="C1646">
        <v>14783760</v>
      </c>
      <c r="D1646">
        <v>1</v>
      </c>
    </row>
    <row r="1647" spans="1:4" x14ac:dyDescent="0.25">
      <c r="A1647" s="1">
        <v>41642</v>
      </c>
      <c r="B1647" t="s">
        <v>25</v>
      </c>
      <c r="C1647">
        <v>308000</v>
      </c>
      <c r="D1647">
        <v>1</v>
      </c>
    </row>
    <row r="1648" spans="1:4" x14ac:dyDescent="0.25">
      <c r="A1648" s="1">
        <v>41643</v>
      </c>
      <c r="B1648" t="s">
        <v>19</v>
      </c>
      <c r="C1648">
        <v>616000</v>
      </c>
      <c r="D1648">
        <v>1</v>
      </c>
    </row>
    <row r="1649" spans="1:4" x14ac:dyDescent="0.25">
      <c r="A1649" s="1">
        <v>41644</v>
      </c>
      <c r="B1649" t="s">
        <v>23</v>
      </c>
      <c r="C1649">
        <v>616000</v>
      </c>
      <c r="D1649">
        <v>1</v>
      </c>
    </row>
    <row r="1650" spans="1:4" x14ac:dyDescent="0.25">
      <c r="A1650" s="1">
        <v>41645</v>
      </c>
      <c r="B1650" t="s">
        <v>20</v>
      </c>
      <c r="C1650">
        <v>164267</v>
      </c>
      <c r="D1650">
        <v>1</v>
      </c>
    </row>
    <row r="1651" spans="1:4" x14ac:dyDescent="0.25">
      <c r="A1651" s="1">
        <v>41651</v>
      </c>
      <c r="B1651" t="s">
        <v>23</v>
      </c>
      <c r="C1651">
        <v>14784000</v>
      </c>
      <c r="D1651">
        <v>1</v>
      </c>
    </row>
    <row r="1652" spans="1:4" x14ac:dyDescent="0.25">
      <c r="A1652" s="1">
        <v>41653</v>
      </c>
      <c r="B1652" t="s">
        <v>24</v>
      </c>
      <c r="C1652">
        <v>616000</v>
      </c>
      <c r="D1652">
        <v>1</v>
      </c>
    </row>
    <row r="1653" spans="1:4" x14ac:dyDescent="0.25">
      <c r="A1653" s="1">
        <v>41654</v>
      </c>
      <c r="B1653" t="s">
        <v>22</v>
      </c>
      <c r="C1653">
        <v>164267</v>
      </c>
      <c r="D1653">
        <v>1</v>
      </c>
    </row>
    <row r="1654" spans="1:4" x14ac:dyDescent="0.25">
      <c r="A1654" s="1">
        <v>41656</v>
      </c>
      <c r="B1654" t="s">
        <v>25</v>
      </c>
      <c r="C1654">
        <v>3182677</v>
      </c>
      <c r="D1654">
        <v>31</v>
      </c>
    </row>
    <row r="1655" spans="1:4" x14ac:dyDescent="0.25">
      <c r="A1655" s="1">
        <v>41657</v>
      </c>
      <c r="B1655" t="s">
        <v>19</v>
      </c>
      <c r="C1655">
        <v>19814681</v>
      </c>
      <c r="D1655">
        <v>45</v>
      </c>
    </row>
    <row r="1656" spans="1:4" x14ac:dyDescent="0.25">
      <c r="A1656" s="1">
        <v>41658</v>
      </c>
      <c r="B1656" t="s">
        <v>23</v>
      </c>
      <c r="C1656">
        <v>1540005</v>
      </c>
      <c r="D1656">
        <v>15</v>
      </c>
    </row>
    <row r="1657" spans="1:4" x14ac:dyDescent="0.25">
      <c r="A1657" s="1">
        <v>41659</v>
      </c>
      <c r="B1657" t="s">
        <v>20</v>
      </c>
      <c r="C1657">
        <v>924003</v>
      </c>
      <c r="D1657">
        <v>9</v>
      </c>
    </row>
    <row r="1658" spans="1:4" x14ac:dyDescent="0.25">
      <c r="A1658" s="1">
        <v>41660</v>
      </c>
      <c r="B1658" t="s">
        <v>24</v>
      </c>
      <c r="C1658">
        <v>513334</v>
      </c>
      <c r="D1658">
        <v>3</v>
      </c>
    </row>
    <row r="1659" spans="1:4" x14ac:dyDescent="0.25">
      <c r="A1659" s="1">
        <v>41661</v>
      </c>
      <c r="B1659" t="s">
        <v>22</v>
      </c>
      <c r="C1659">
        <v>2628267</v>
      </c>
      <c r="D1659">
        <v>5</v>
      </c>
    </row>
    <row r="1660" spans="1:4" x14ac:dyDescent="0.25">
      <c r="A1660" s="1">
        <v>41663</v>
      </c>
      <c r="B1660" t="s">
        <v>25</v>
      </c>
      <c r="C1660">
        <v>4620000</v>
      </c>
      <c r="D1660">
        <v>8</v>
      </c>
    </row>
    <row r="1661" spans="1:4" x14ac:dyDescent="0.25">
      <c r="A1661" s="1">
        <v>41665</v>
      </c>
      <c r="B1661" t="s">
        <v>23</v>
      </c>
      <c r="C1661">
        <v>164267</v>
      </c>
      <c r="D1661">
        <v>1</v>
      </c>
    </row>
    <row r="1662" spans="1:4" x14ac:dyDescent="0.25">
      <c r="A1662" s="1">
        <v>41666</v>
      </c>
      <c r="B1662" t="s">
        <v>20</v>
      </c>
      <c r="C1662">
        <v>616000</v>
      </c>
      <c r="D1662">
        <v>1</v>
      </c>
    </row>
    <row r="1663" spans="1:4" x14ac:dyDescent="0.25">
      <c r="A1663" s="1">
        <v>41668</v>
      </c>
      <c r="B1663" t="s">
        <v>22</v>
      </c>
      <c r="C1663">
        <v>616000</v>
      </c>
      <c r="D1663">
        <v>1</v>
      </c>
    </row>
    <row r="1664" spans="1:4" x14ac:dyDescent="0.25">
      <c r="A1664" s="1">
        <v>41670</v>
      </c>
      <c r="B1664" t="s">
        <v>25</v>
      </c>
      <c r="C1664">
        <v>472267</v>
      </c>
      <c r="D1664">
        <v>2</v>
      </c>
    </row>
    <row r="1665" spans="1:4" x14ac:dyDescent="0.25">
      <c r="A1665" s="1">
        <v>41671</v>
      </c>
      <c r="B1665" t="s">
        <v>19</v>
      </c>
      <c r="C1665">
        <v>4784267</v>
      </c>
      <c r="D1665">
        <v>4</v>
      </c>
    </row>
    <row r="1666" spans="1:4" x14ac:dyDescent="0.25">
      <c r="A1666" s="1">
        <v>41672</v>
      </c>
      <c r="B1666" t="s">
        <v>23</v>
      </c>
      <c r="C1666">
        <v>924000</v>
      </c>
      <c r="D1666">
        <v>2</v>
      </c>
    </row>
    <row r="1667" spans="1:4" x14ac:dyDescent="0.25">
      <c r="A1667" s="1">
        <v>41673</v>
      </c>
      <c r="B1667" t="s">
        <v>20</v>
      </c>
      <c r="C1667">
        <v>1540000</v>
      </c>
      <c r="D1667">
        <v>3</v>
      </c>
    </row>
    <row r="1668" spans="1:4" x14ac:dyDescent="0.25">
      <c r="A1668" s="1">
        <v>41675</v>
      </c>
      <c r="B1668" t="s">
        <v>22</v>
      </c>
      <c r="C1668">
        <v>1540000</v>
      </c>
      <c r="D1668">
        <v>3</v>
      </c>
    </row>
    <row r="1669" spans="1:4" x14ac:dyDescent="0.25">
      <c r="A1669" s="1">
        <v>41676</v>
      </c>
      <c r="B1669" t="s">
        <v>21</v>
      </c>
      <c r="C1669">
        <v>1396267</v>
      </c>
      <c r="D1669">
        <v>3</v>
      </c>
    </row>
    <row r="1670" spans="1:4" x14ac:dyDescent="0.25">
      <c r="A1670" s="1">
        <v>41677</v>
      </c>
      <c r="B1670" t="s">
        <v>25</v>
      </c>
      <c r="C1670">
        <v>616000</v>
      </c>
      <c r="D1670">
        <v>1</v>
      </c>
    </row>
    <row r="1671" spans="1:4" x14ac:dyDescent="0.25">
      <c r="A1671" s="1">
        <v>41679</v>
      </c>
      <c r="B1671" t="s">
        <v>23</v>
      </c>
      <c r="C1671">
        <v>4312000</v>
      </c>
      <c r="D1671">
        <v>7</v>
      </c>
    </row>
    <row r="1672" spans="1:4" x14ac:dyDescent="0.25">
      <c r="A1672" s="1">
        <v>41680</v>
      </c>
      <c r="B1672" t="s">
        <v>20</v>
      </c>
      <c r="C1672">
        <v>2464000</v>
      </c>
      <c r="D1672">
        <v>6</v>
      </c>
    </row>
    <row r="1673" spans="1:4" x14ac:dyDescent="0.25">
      <c r="A1673" s="1">
        <v>41682</v>
      </c>
      <c r="B1673" t="s">
        <v>22</v>
      </c>
      <c r="C1673">
        <v>1560534</v>
      </c>
      <c r="D1673">
        <v>4</v>
      </c>
    </row>
    <row r="1674" spans="1:4" x14ac:dyDescent="0.25">
      <c r="A1674" s="1">
        <v>41683</v>
      </c>
      <c r="B1674" t="s">
        <v>21</v>
      </c>
      <c r="C1674">
        <v>1252534</v>
      </c>
      <c r="D1674">
        <v>4</v>
      </c>
    </row>
    <row r="1675" spans="1:4" x14ac:dyDescent="0.25">
      <c r="A1675" s="1">
        <v>41684</v>
      </c>
      <c r="B1675" t="s">
        <v>25</v>
      </c>
      <c r="C1675">
        <v>616000</v>
      </c>
      <c r="D1675">
        <v>2</v>
      </c>
    </row>
    <row r="1676" spans="1:4" x14ac:dyDescent="0.25">
      <c r="A1676" s="1">
        <v>41685</v>
      </c>
      <c r="B1676" t="s">
        <v>19</v>
      </c>
      <c r="C1676">
        <v>636534</v>
      </c>
      <c r="D1676">
        <v>3</v>
      </c>
    </row>
    <row r="1677" spans="1:4" x14ac:dyDescent="0.25">
      <c r="A1677" s="1">
        <v>41686</v>
      </c>
      <c r="B1677" t="s">
        <v>23</v>
      </c>
      <c r="C1677">
        <v>3244267</v>
      </c>
      <c r="D1677">
        <v>8</v>
      </c>
    </row>
    <row r="1678" spans="1:4" x14ac:dyDescent="0.25">
      <c r="A1678" s="1">
        <v>41689</v>
      </c>
      <c r="B1678" t="s">
        <v>22</v>
      </c>
      <c r="C1678">
        <v>944534</v>
      </c>
      <c r="D1678">
        <v>3</v>
      </c>
    </row>
    <row r="1679" spans="1:4" x14ac:dyDescent="0.25">
      <c r="A1679" s="1">
        <v>41690</v>
      </c>
      <c r="B1679" t="s">
        <v>21</v>
      </c>
      <c r="C1679">
        <v>1088267</v>
      </c>
      <c r="D1679">
        <v>3</v>
      </c>
    </row>
    <row r="1680" spans="1:4" x14ac:dyDescent="0.25">
      <c r="A1680" s="1">
        <v>41691</v>
      </c>
      <c r="B1680" t="s">
        <v>25</v>
      </c>
      <c r="C1680">
        <v>5708267</v>
      </c>
      <c r="D1680">
        <v>5</v>
      </c>
    </row>
    <row r="1681" spans="1:4" x14ac:dyDescent="0.25">
      <c r="A1681" s="1">
        <v>41692</v>
      </c>
      <c r="B1681" t="s">
        <v>19</v>
      </c>
      <c r="C1681">
        <v>4004000</v>
      </c>
      <c r="D1681">
        <v>7</v>
      </c>
    </row>
    <row r="1682" spans="1:4" x14ac:dyDescent="0.25">
      <c r="A1682" s="1">
        <v>41693</v>
      </c>
      <c r="B1682" t="s">
        <v>23</v>
      </c>
      <c r="C1682">
        <v>924000</v>
      </c>
      <c r="D1682">
        <v>2</v>
      </c>
    </row>
    <row r="1683" spans="1:4" x14ac:dyDescent="0.25">
      <c r="A1683" s="1">
        <v>41694</v>
      </c>
      <c r="B1683" t="s">
        <v>20</v>
      </c>
      <c r="C1683">
        <v>1232000</v>
      </c>
      <c r="D1683">
        <v>3</v>
      </c>
    </row>
    <row r="1684" spans="1:4" x14ac:dyDescent="0.25">
      <c r="A1684" s="1">
        <v>41695</v>
      </c>
      <c r="B1684" t="s">
        <v>24</v>
      </c>
      <c r="C1684">
        <v>924000</v>
      </c>
      <c r="D1684">
        <v>2</v>
      </c>
    </row>
    <row r="1685" spans="1:4" x14ac:dyDescent="0.25">
      <c r="A1685" s="1">
        <v>41696</v>
      </c>
      <c r="B1685" t="s">
        <v>22</v>
      </c>
      <c r="C1685">
        <v>2464000</v>
      </c>
      <c r="D1685">
        <v>4</v>
      </c>
    </row>
    <row r="1686" spans="1:4" x14ac:dyDescent="0.25">
      <c r="A1686" s="1">
        <v>41697</v>
      </c>
      <c r="B1686" t="s">
        <v>21</v>
      </c>
      <c r="C1686">
        <v>2464000</v>
      </c>
      <c r="D1686">
        <v>4</v>
      </c>
    </row>
    <row r="1687" spans="1:4" x14ac:dyDescent="0.25">
      <c r="A1687" s="1">
        <v>41698</v>
      </c>
      <c r="B1687" t="s">
        <v>25</v>
      </c>
      <c r="C1687">
        <v>1560534</v>
      </c>
      <c r="D1687">
        <v>4</v>
      </c>
    </row>
    <row r="1688" spans="1:4" x14ac:dyDescent="0.25">
      <c r="A1688" s="1">
        <v>41699</v>
      </c>
      <c r="B1688" t="s">
        <v>19</v>
      </c>
      <c r="C1688">
        <v>616000</v>
      </c>
      <c r="D1688">
        <v>1</v>
      </c>
    </row>
    <row r="1689" spans="1:4" x14ac:dyDescent="0.25">
      <c r="A1689" s="1">
        <v>41700</v>
      </c>
      <c r="B1689" t="s">
        <v>23</v>
      </c>
      <c r="C1689">
        <v>616000</v>
      </c>
      <c r="D1689">
        <v>1</v>
      </c>
    </row>
    <row r="1690" spans="1:4" x14ac:dyDescent="0.25">
      <c r="A1690" s="1">
        <v>41701</v>
      </c>
      <c r="B1690" t="s">
        <v>20</v>
      </c>
      <c r="C1690">
        <v>1848000</v>
      </c>
      <c r="D1690">
        <v>3</v>
      </c>
    </row>
    <row r="1691" spans="1:4" x14ac:dyDescent="0.25">
      <c r="A1691" s="1">
        <v>41702</v>
      </c>
      <c r="B1691" t="s">
        <v>24</v>
      </c>
      <c r="C1691">
        <v>944534</v>
      </c>
      <c r="D1691">
        <v>3</v>
      </c>
    </row>
    <row r="1692" spans="1:4" x14ac:dyDescent="0.25">
      <c r="A1692" s="1">
        <v>41703</v>
      </c>
      <c r="B1692" t="s">
        <v>22</v>
      </c>
      <c r="C1692">
        <v>2012267</v>
      </c>
      <c r="D1692">
        <v>5</v>
      </c>
    </row>
    <row r="1693" spans="1:4" x14ac:dyDescent="0.25">
      <c r="A1693" s="1">
        <v>41704</v>
      </c>
      <c r="B1693" t="s">
        <v>21</v>
      </c>
      <c r="C1693">
        <v>1232000</v>
      </c>
      <c r="D1693">
        <v>2</v>
      </c>
    </row>
    <row r="1694" spans="1:4" x14ac:dyDescent="0.25">
      <c r="A1694" s="1">
        <v>41705</v>
      </c>
      <c r="B1694" t="s">
        <v>25</v>
      </c>
      <c r="C1694">
        <v>1560534</v>
      </c>
      <c r="D1694">
        <v>5</v>
      </c>
    </row>
    <row r="1695" spans="1:4" x14ac:dyDescent="0.25">
      <c r="A1695" s="1">
        <v>41706</v>
      </c>
      <c r="B1695" t="s">
        <v>19</v>
      </c>
      <c r="C1695">
        <v>924000</v>
      </c>
      <c r="D1695">
        <v>2</v>
      </c>
    </row>
    <row r="1696" spans="1:4" x14ac:dyDescent="0.25">
      <c r="A1696" s="1">
        <v>41707</v>
      </c>
      <c r="B1696" t="s">
        <v>23</v>
      </c>
      <c r="C1696">
        <v>924000</v>
      </c>
      <c r="D1696">
        <v>2</v>
      </c>
    </row>
    <row r="1697" spans="1:4" x14ac:dyDescent="0.25">
      <c r="A1697" s="1">
        <v>41709</v>
      </c>
      <c r="B1697" t="s">
        <v>24</v>
      </c>
      <c r="C1697">
        <v>616000</v>
      </c>
      <c r="D1697">
        <v>1</v>
      </c>
    </row>
    <row r="1698" spans="1:4" x14ac:dyDescent="0.25">
      <c r="A1698" s="1">
        <v>41710</v>
      </c>
      <c r="B1698" t="s">
        <v>22</v>
      </c>
      <c r="C1698">
        <v>616000</v>
      </c>
      <c r="D1698">
        <v>1</v>
      </c>
    </row>
    <row r="1699" spans="1:4" x14ac:dyDescent="0.25">
      <c r="A1699" s="1">
        <v>41711</v>
      </c>
      <c r="B1699" t="s">
        <v>21</v>
      </c>
      <c r="C1699">
        <v>924000</v>
      </c>
      <c r="D1699">
        <v>2</v>
      </c>
    </row>
    <row r="1700" spans="1:4" x14ac:dyDescent="0.25">
      <c r="A1700" s="1">
        <v>41712</v>
      </c>
      <c r="B1700" t="s">
        <v>25</v>
      </c>
      <c r="C1700">
        <v>616000</v>
      </c>
      <c r="D1700">
        <v>1</v>
      </c>
    </row>
    <row r="1701" spans="1:4" x14ac:dyDescent="0.25">
      <c r="A1701" s="1">
        <v>41713</v>
      </c>
      <c r="B1701" t="s">
        <v>19</v>
      </c>
      <c r="C1701">
        <v>31416000</v>
      </c>
      <c r="D1701">
        <v>5</v>
      </c>
    </row>
    <row r="1702" spans="1:4" x14ac:dyDescent="0.25">
      <c r="A1702" s="1">
        <v>41714</v>
      </c>
      <c r="B1702" t="s">
        <v>23</v>
      </c>
      <c r="C1702">
        <v>944534</v>
      </c>
      <c r="D1702">
        <v>3</v>
      </c>
    </row>
    <row r="1703" spans="1:4" x14ac:dyDescent="0.25">
      <c r="A1703" s="1">
        <v>41715</v>
      </c>
      <c r="B1703" t="s">
        <v>20</v>
      </c>
      <c r="C1703">
        <v>2012267</v>
      </c>
      <c r="D1703">
        <v>5</v>
      </c>
    </row>
    <row r="1704" spans="1:4" x14ac:dyDescent="0.25">
      <c r="A1704" s="1">
        <v>41716</v>
      </c>
      <c r="B1704" t="s">
        <v>24</v>
      </c>
      <c r="C1704">
        <v>821335</v>
      </c>
      <c r="D1704">
        <v>5</v>
      </c>
    </row>
    <row r="1705" spans="1:4" x14ac:dyDescent="0.25">
      <c r="A1705" s="1">
        <v>41717</v>
      </c>
      <c r="B1705" t="s">
        <v>22</v>
      </c>
      <c r="C1705">
        <v>1108801</v>
      </c>
      <c r="D1705">
        <v>4</v>
      </c>
    </row>
    <row r="1706" spans="1:4" x14ac:dyDescent="0.25">
      <c r="A1706" s="1">
        <v>41718</v>
      </c>
      <c r="B1706" t="s">
        <v>21</v>
      </c>
      <c r="C1706">
        <v>164267</v>
      </c>
      <c r="D1706">
        <v>1</v>
      </c>
    </row>
    <row r="1707" spans="1:4" x14ac:dyDescent="0.25">
      <c r="A1707" s="1">
        <v>41719</v>
      </c>
      <c r="B1707" t="s">
        <v>25</v>
      </c>
      <c r="C1707">
        <v>7556267</v>
      </c>
      <c r="D1707">
        <v>2</v>
      </c>
    </row>
    <row r="1708" spans="1:4" x14ac:dyDescent="0.25">
      <c r="A1708" s="1">
        <v>41721</v>
      </c>
      <c r="B1708" t="s">
        <v>23</v>
      </c>
      <c r="C1708">
        <v>616000</v>
      </c>
      <c r="D1708">
        <v>1</v>
      </c>
    </row>
    <row r="1709" spans="1:4" x14ac:dyDescent="0.25">
      <c r="A1709" s="1">
        <v>41723</v>
      </c>
      <c r="B1709" t="s">
        <v>24</v>
      </c>
      <c r="C1709">
        <v>616000</v>
      </c>
      <c r="D1709">
        <v>1</v>
      </c>
    </row>
    <row r="1710" spans="1:4" x14ac:dyDescent="0.25">
      <c r="A1710" s="1">
        <v>41724</v>
      </c>
      <c r="B1710" t="s">
        <v>22</v>
      </c>
      <c r="C1710">
        <v>924000</v>
      </c>
      <c r="D1710">
        <v>2</v>
      </c>
    </row>
    <row r="1711" spans="1:4" x14ac:dyDescent="0.25">
      <c r="A1711" s="1">
        <v>41725</v>
      </c>
      <c r="B1711" t="s">
        <v>21</v>
      </c>
      <c r="C1711">
        <v>2772000</v>
      </c>
      <c r="D1711">
        <v>7</v>
      </c>
    </row>
    <row r="1712" spans="1:4" x14ac:dyDescent="0.25">
      <c r="A1712" s="1">
        <v>41726</v>
      </c>
      <c r="B1712" t="s">
        <v>25</v>
      </c>
      <c r="C1712">
        <v>164267</v>
      </c>
      <c r="D1712">
        <v>1</v>
      </c>
    </row>
    <row r="1713" spans="1:4" x14ac:dyDescent="0.25">
      <c r="A1713" s="1">
        <v>41728</v>
      </c>
      <c r="B1713" t="s">
        <v>23</v>
      </c>
      <c r="C1713">
        <v>2772000</v>
      </c>
      <c r="D1713">
        <v>5</v>
      </c>
    </row>
    <row r="1714" spans="1:4" x14ac:dyDescent="0.25">
      <c r="A1714" s="1">
        <v>41729</v>
      </c>
      <c r="B1714" t="s">
        <v>20</v>
      </c>
      <c r="C1714">
        <v>1232000</v>
      </c>
      <c r="D1714">
        <v>2</v>
      </c>
    </row>
    <row r="1715" spans="1:4" x14ac:dyDescent="0.25">
      <c r="A1715" s="1">
        <v>41730</v>
      </c>
      <c r="B1715" t="s">
        <v>24</v>
      </c>
      <c r="C1715">
        <v>164267</v>
      </c>
      <c r="D1715">
        <v>1</v>
      </c>
    </row>
    <row r="1716" spans="1:4" x14ac:dyDescent="0.25">
      <c r="A1716" s="1">
        <v>41731</v>
      </c>
      <c r="B1716" t="s">
        <v>22</v>
      </c>
      <c r="C1716">
        <v>2012267</v>
      </c>
      <c r="D1716">
        <v>4</v>
      </c>
    </row>
    <row r="1717" spans="1:4" x14ac:dyDescent="0.25">
      <c r="A1717" s="1">
        <v>41732</v>
      </c>
      <c r="B1717" t="s">
        <v>21</v>
      </c>
      <c r="C1717">
        <v>1396267</v>
      </c>
      <c r="D1717">
        <v>3</v>
      </c>
    </row>
    <row r="1718" spans="1:4" x14ac:dyDescent="0.25">
      <c r="A1718" s="1">
        <v>41733</v>
      </c>
      <c r="B1718" t="s">
        <v>25</v>
      </c>
      <c r="C1718">
        <v>924000</v>
      </c>
      <c r="D1718">
        <v>2</v>
      </c>
    </row>
    <row r="1719" spans="1:4" x14ac:dyDescent="0.25">
      <c r="A1719" s="1">
        <v>41734</v>
      </c>
      <c r="B1719" t="s">
        <v>19</v>
      </c>
      <c r="C1719">
        <v>164267</v>
      </c>
      <c r="D1719">
        <v>1</v>
      </c>
    </row>
    <row r="1720" spans="1:4" x14ac:dyDescent="0.25">
      <c r="A1720" s="1">
        <v>41735</v>
      </c>
      <c r="B1720" t="s">
        <v>23</v>
      </c>
      <c r="C1720">
        <v>616000</v>
      </c>
      <c r="D1720">
        <v>1</v>
      </c>
    </row>
    <row r="1721" spans="1:4" x14ac:dyDescent="0.25">
      <c r="A1721" s="1">
        <v>41736</v>
      </c>
      <c r="B1721" t="s">
        <v>20</v>
      </c>
      <c r="C1721">
        <v>944534</v>
      </c>
      <c r="D1721">
        <v>3</v>
      </c>
    </row>
    <row r="1722" spans="1:4" x14ac:dyDescent="0.25">
      <c r="A1722" s="1">
        <v>41737</v>
      </c>
      <c r="B1722" t="s">
        <v>24</v>
      </c>
      <c r="C1722">
        <v>780267</v>
      </c>
      <c r="D1722">
        <v>2</v>
      </c>
    </row>
    <row r="1723" spans="1:4" x14ac:dyDescent="0.25">
      <c r="A1723" s="1">
        <v>41738</v>
      </c>
      <c r="B1723" t="s">
        <v>22</v>
      </c>
      <c r="C1723">
        <v>164267</v>
      </c>
      <c r="D1723">
        <v>1</v>
      </c>
    </row>
    <row r="1724" spans="1:4" x14ac:dyDescent="0.25">
      <c r="A1724" s="1">
        <v>41739</v>
      </c>
      <c r="B1724" t="s">
        <v>21</v>
      </c>
      <c r="C1724">
        <v>308000</v>
      </c>
      <c r="D1724">
        <v>1</v>
      </c>
    </row>
    <row r="1725" spans="1:4" x14ac:dyDescent="0.25">
      <c r="A1725" s="1">
        <v>41741</v>
      </c>
      <c r="B1725" t="s">
        <v>19</v>
      </c>
      <c r="C1725">
        <v>308000</v>
      </c>
      <c r="D1725">
        <v>1</v>
      </c>
    </row>
    <row r="1726" spans="1:4" x14ac:dyDescent="0.25">
      <c r="A1726" s="1">
        <v>41742</v>
      </c>
      <c r="B1726" t="s">
        <v>23</v>
      </c>
      <c r="C1726">
        <v>616000</v>
      </c>
      <c r="D1726">
        <v>2</v>
      </c>
    </row>
    <row r="1727" spans="1:4" x14ac:dyDescent="0.25">
      <c r="A1727" s="1">
        <v>41743</v>
      </c>
      <c r="B1727" t="s">
        <v>20</v>
      </c>
      <c r="C1727">
        <v>1088267</v>
      </c>
      <c r="D1727">
        <v>3</v>
      </c>
    </row>
    <row r="1728" spans="1:4" x14ac:dyDescent="0.25">
      <c r="A1728" s="1">
        <v>41744</v>
      </c>
      <c r="B1728" t="s">
        <v>24</v>
      </c>
      <c r="C1728">
        <v>1540000</v>
      </c>
      <c r="D1728">
        <v>3</v>
      </c>
    </row>
    <row r="1729" spans="1:4" x14ac:dyDescent="0.25">
      <c r="A1729" s="1">
        <v>41745</v>
      </c>
      <c r="B1729" t="s">
        <v>22</v>
      </c>
      <c r="C1729">
        <v>924000</v>
      </c>
      <c r="D1729">
        <v>3</v>
      </c>
    </row>
    <row r="1730" spans="1:4" x14ac:dyDescent="0.25">
      <c r="A1730" s="1">
        <v>41746</v>
      </c>
      <c r="B1730" t="s">
        <v>21</v>
      </c>
      <c r="C1730">
        <v>2156000</v>
      </c>
      <c r="D1730">
        <v>4</v>
      </c>
    </row>
    <row r="1731" spans="1:4" x14ac:dyDescent="0.25">
      <c r="A1731" s="1">
        <v>41747</v>
      </c>
      <c r="B1731" t="s">
        <v>25</v>
      </c>
      <c r="C1731">
        <v>1232000</v>
      </c>
      <c r="D1731">
        <v>2</v>
      </c>
    </row>
    <row r="1732" spans="1:4" x14ac:dyDescent="0.25">
      <c r="A1732" s="1">
        <v>41748</v>
      </c>
      <c r="B1732" t="s">
        <v>19</v>
      </c>
      <c r="C1732">
        <v>1540000</v>
      </c>
      <c r="D1732">
        <v>3</v>
      </c>
    </row>
    <row r="1733" spans="1:4" x14ac:dyDescent="0.25">
      <c r="A1733" s="1">
        <v>41750</v>
      </c>
      <c r="B1733" t="s">
        <v>20</v>
      </c>
      <c r="C1733">
        <v>780267</v>
      </c>
      <c r="D1733">
        <v>2</v>
      </c>
    </row>
    <row r="1734" spans="1:4" x14ac:dyDescent="0.25">
      <c r="A1734" s="1">
        <v>41751</v>
      </c>
      <c r="B1734" t="s">
        <v>24</v>
      </c>
      <c r="C1734">
        <v>2772000</v>
      </c>
      <c r="D1734">
        <v>5</v>
      </c>
    </row>
    <row r="1735" spans="1:4" x14ac:dyDescent="0.25">
      <c r="A1735" s="1">
        <v>41752</v>
      </c>
      <c r="B1735" t="s">
        <v>22</v>
      </c>
      <c r="C1735">
        <v>472267</v>
      </c>
      <c r="D1735">
        <v>2</v>
      </c>
    </row>
    <row r="1736" spans="1:4" x14ac:dyDescent="0.25">
      <c r="A1736" s="1">
        <v>41753</v>
      </c>
      <c r="B1736" t="s">
        <v>21</v>
      </c>
      <c r="C1736">
        <v>2340801</v>
      </c>
      <c r="D1736">
        <v>6</v>
      </c>
    </row>
    <row r="1737" spans="1:4" x14ac:dyDescent="0.25">
      <c r="A1737" s="1">
        <v>41754</v>
      </c>
      <c r="B1737" t="s">
        <v>25</v>
      </c>
      <c r="C1737">
        <v>944534</v>
      </c>
      <c r="D1737">
        <v>3</v>
      </c>
    </row>
    <row r="1738" spans="1:4" x14ac:dyDescent="0.25">
      <c r="A1738" s="1">
        <v>41756</v>
      </c>
      <c r="B1738" t="s">
        <v>23</v>
      </c>
      <c r="C1738">
        <v>780267</v>
      </c>
      <c r="D1738">
        <v>2</v>
      </c>
    </row>
    <row r="1739" spans="1:4" x14ac:dyDescent="0.25">
      <c r="A1739" s="1">
        <v>41757</v>
      </c>
      <c r="B1739" t="s">
        <v>20</v>
      </c>
      <c r="C1739">
        <v>636534</v>
      </c>
      <c r="D1739">
        <v>3</v>
      </c>
    </row>
    <row r="1740" spans="1:4" x14ac:dyDescent="0.25">
      <c r="A1740" s="1">
        <v>41758</v>
      </c>
      <c r="B1740" t="s">
        <v>24</v>
      </c>
      <c r="C1740">
        <v>1396267</v>
      </c>
      <c r="D1740">
        <v>3</v>
      </c>
    </row>
    <row r="1741" spans="1:4" x14ac:dyDescent="0.25">
      <c r="A1741" s="1">
        <v>41759</v>
      </c>
      <c r="B1741" t="s">
        <v>22</v>
      </c>
      <c r="C1741">
        <v>164267</v>
      </c>
      <c r="D1741">
        <v>1</v>
      </c>
    </row>
    <row r="1742" spans="1:4" x14ac:dyDescent="0.25">
      <c r="A1742" s="1">
        <v>41760</v>
      </c>
      <c r="B1742" t="s">
        <v>21</v>
      </c>
      <c r="C1742">
        <v>4928000</v>
      </c>
      <c r="D1742">
        <v>8</v>
      </c>
    </row>
    <row r="1743" spans="1:4" x14ac:dyDescent="0.25">
      <c r="A1743" s="1">
        <v>41761</v>
      </c>
      <c r="B1743" t="s">
        <v>25</v>
      </c>
      <c r="C1743">
        <v>1704267</v>
      </c>
      <c r="D1743">
        <v>4</v>
      </c>
    </row>
    <row r="1744" spans="1:4" x14ac:dyDescent="0.25">
      <c r="A1744" s="1">
        <v>41762</v>
      </c>
      <c r="B1744" t="s">
        <v>19</v>
      </c>
      <c r="C1744">
        <v>2012267</v>
      </c>
      <c r="D1744">
        <v>4</v>
      </c>
    </row>
    <row r="1745" spans="1:4" x14ac:dyDescent="0.25">
      <c r="A1745" s="1">
        <v>41763</v>
      </c>
      <c r="B1745" t="s">
        <v>23</v>
      </c>
      <c r="C1745">
        <v>1232000</v>
      </c>
      <c r="D1745">
        <v>2</v>
      </c>
    </row>
    <row r="1746" spans="1:4" x14ac:dyDescent="0.25">
      <c r="A1746" s="1">
        <v>41764</v>
      </c>
      <c r="B1746" t="s">
        <v>20</v>
      </c>
      <c r="C1746">
        <v>6981335</v>
      </c>
      <c r="D1746">
        <v>16</v>
      </c>
    </row>
    <row r="1747" spans="1:4" x14ac:dyDescent="0.25">
      <c r="A1747" s="1">
        <v>41765</v>
      </c>
      <c r="B1747" t="s">
        <v>24</v>
      </c>
      <c r="C1747">
        <v>164267</v>
      </c>
      <c r="D1747">
        <v>1</v>
      </c>
    </row>
    <row r="1748" spans="1:4" x14ac:dyDescent="0.25">
      <c r="A1748" s="1">
        <v>41766</v>
      </c>
      <c r="B1748" t="s">
        <v>22</v>
      </c>
      <c r="C1748">
        <v>780267</v>
      </c>
      <c r="D1748">
        <v>2</v>
      </c>
    </row>
    <row r="1749" spans="1:4" x14ac:dyDescent="0.25">
      <c r="A1749" s="1">
        <v>41767</v>
      </c>
      <c r="B1749" t="s">
        <v>21</v>
      </c>
      <c r="C1749">
        <v>800801</v>
      </c>
      <c r="D1749">
        <v>4</v>
      </c>
    </row>
    <row r="1750" spans="1:4" x14ac:dyDescent="0.25">
      <c r="A1750" s="1">
        <v>41768</v>
      </c>
      <c r="B1750" t="s">
        <v>25</v>
      </c>
      <c r="C1750">
        <v>8172267</v>
      </c>
      <c r="D1750">
        <v>3</v>
      </c>
    </row>
    <row r="1751" spans="1:4" x14ac:dyDescent="0.25">
      <c r="A1751" s="1">
        <v>41769</v>
      </c>
      <c r="B1751" t="s">
        <v>19</v>
      </c>
      <c r="C1751">
        <v>5852000</v>
      </c>
      <c r="D1751">
        <v>5</v>
      </c>
    </row>
    <row r="1752" spans="1:4" x14ac:dyDescent="0.25">
      <c r="A1752" s="1">
        <v>41770</v>
      </c>
      <c r="B1752" t="s">
        <v>23</v>
      </c>
      <c r="C1752">
        <v>12176267</v>
      </c>
      <c r="D1752">
        <v>5</v>
      </c>
    </row>
    <row r="1753" spans="1:4" x14ac:dyDescent="0.25">
      <c r="A1753" s="1">
        <v>41773</v>
      </c>
      <c r="B1753" t="s">
        <v>22</v>
      </c>
      <c r="C1753">
        <v>2012267</v>
      </c>
      <c r="D1753">
        <v>4</v>
      </c>
    </row>
    <row r="1754" spans="1:4" x14ac:dyDescent="0.25">
      <c r="A1754" s="1">
        <v>41774</v>
      </c>
      <c r="B1754" t="s">
        <v>21</v>
      </c>
      <c r="C1754">
        <v>164267</v>
      </c>
      <c r="D1754">
        <v>1</v>
      </c>
    </row>
    <row r="1755" spans="1:4" x14ac:dyDescent="0.25">
      <c r="A1755" s="1">
        <v>41775</v>
      </c>
      <c r="B1755" t="s">
        <v>25</v>
      </c>
      <c r="C1755">
        <v>164267</v>
      </c>
      <c r="D1755">
        <v>1</v>
      </c>
    </row>
    <row r="1756" spans="1:4" x14ac:dyDescent="0.25">
      <c r="A1756" s="1">
        <v>41776</v>
      </c>
      <c r="B1756" t="s">
        <v>19</v>
      </c>
      <c r="C1756">
        <v>616000</v>
      </c>
      <c r="D1756">
        <v>1</v>
      </c>
    </row>
    <row r="1757" spans="1:4" x14ac:dyDescent="0.25">
      <c r="A1757" s="1">
        <v>41777</v>
      </c>
      <c r="B1757" t="s">
        <v>23</v>
      </c>
      <c r="C1757">
        <v>616000</v>
      </c>
      <c r="D1757">
        <v>1</v>
      </c>
    </row>
    <row r="1758" spans="1:4" x14ac:dyDescent="0.25">
      <c r="A1758" s="1">
        <v>41778</v>
      </c>
      <c r="B1758" t="s">
        <v>20</v>
      </c>
      <c r="C1758">
        <v>308000</v>
      </c>
      <c r="D1758">
        <v>1</v>
      </c>
    </row>
    <row r="1759" spans="1:4" x14ac:dyDescent="0.25">
      <c r="A1759" s="1">
        <v>41779</v>
      </c>
      <c r="B1759" t="s">
        <v>24</v>
      </c>
      <c r="C1759">
        <v>616000</v>
      </c>
      <c r="D1759">
        <v>1</v>
      </c>
    </row>
    <row r="1760" spans="1:4" x14ac:dyDescent="0.25">
      <c r="A1760" s="1">
        <v>41780</v>
      </c>
      <c r="B1760" t="s">
        <v>22</v>
      </c>
      <c r="C1760">
        <v>2156000</v>
      </c>
      <c r="D1760">
        <v>4</v>
      </c>
    </row>
    <row r="1761" spans="1:4" x14ac:dyDescent="0.25">
      <c r="A1761" s="1">
        <v>41781</v>
      </c>
      <c r="B1761" t="s">
        <v>21</v>
      </c>
      <c r="C1761">
        <v>2628267</v>
      </c>
      <c r="D1761">
        <v>6</v>
      </c>
    </row>
    <row r="1762" spans="1:4" x14ac:dyDescent="0.25">
      <c r="A1762" s="1">
        <v>41782</v>
      </c>
      <c r="B1762" t="s">
        <v>25</v>
      </c>
      <c r="C1762">
        <v>1396267</v>
      </c>
      <c r="D1762">
        <v>3</v>
      </c>
    </row>
    <row r="1763" spans="1:4" x14ac:dyDescent="0.25">
      <c r="A1763" s="1">
        <v>41783</v>
      </c>
      <c r="B1763" t="s">
        <v>19</v>
      </c>
      <c r="C1763">
        <v>2628267</v>
      </c>
      <c r="D1763">
        <v>6</v>
      </c>
    </row>
    <row r="1764" spans="1:4" x14ac:dyDescent="0.25">
      <c r="A1764" s="1">
        <v>41784</v>
      </c>
      <c r="B1764" t="s">
        <v>23</v>
      </c>
      <c r="C1764">
        <v>164267</v>
      </c>
      <c r="D1764">
        <v>1</v>
      </c>
    </row>
    <row r="1765" spans="1:4" x14ac:dyDescent="0.25">
      <c r="A1765" s="1">
        <v>41785</v>
      </c>
      <c r="B1765" t="s">
        <v>20</v>
      </c>
      <c r="C1765">
        <v>780267</v>
      </c>
      <c r="D1765">
        <v>2</v>
      </c>
    </row>
    <row r="1766" spans="1:4" x14ac:dyDescent="0.25">
      <c r="A1766" s="1">
        <v>41786</v>
      </c>
      <c r="B1766" t="s">
        <v>24</v>
      </c>
      <c r="C1766">
        <v>2320267</v>
      </c>
      <c r="D1766">
        <v>5</v>
      </c>
    </row>
    <row r="1767" spans="1:4" x14ac:dyDescent="0.25">
      <c r="A1767" s="1">
        <v>41787</v>
      </c>
      <c r="B1767" t="s">
        <v>22</v>
      </c>
      <c r="C1767">
        <v>1396267</v>
      </c>
      <c r="D1767">
        <v>4</v>
      </c>
    </row>
    <row r="1768" spans="1:4" x14ac:dyDescent="0.25">
      <c r="A1768" s="1">
        <v>41788</v>
      </c>
      <c r="B1768" t="s">
        <v>21</v>
      </c>
      <c r="C1768">
        <v>492801</v>
      </c>
      <c r="D1768">
        <v>3</v>
      </c>
    </row>
    <row r="1769" spans="1:4" x14ac:dyDescent="0.25">
      <c r="A1769" s="1">
        <v>41789</v>
      </c>
      <c r="B1769" t="s">
        <v>25</v>
      </c>
      <c r="C1769">
        <v>2772000</v>
      </c>
      <c r="D1769">
        <v>5</v>
      </c>
    </row>
    <row r="1770" spans="1:4" x14ac:dyDescent="0.25">
      <c r="A1770" s="1">
        <v>41790</v>
      </c>
      <c r="B1770" t="s">
        <v>19</v>
      </c>
      <c r="C1770">
        <v>924000</v>
      </c>
      <c r="D1770">
        <v>3</v>
      </c>
    </row>
    <row r="1771" spans="1:4" x14ac:dyDescent="0.25">
      <c r="A1771" s="1">
        <v>41791</v>
      </c>
      <c r="B1771" t="s">
        <v>23</v>
      </c>
      <c r="C1771">
        <v>2156000</v>
      </c>
      <c r="D1771">
        <v>4</v>
      </c>
    </row>
    <row r="1772" spans="1:4" x14ac:dyDescent="0.25">
      <c r="A1772" s="1">
        <v>41792</v>
      </c>
      <c r="B1772" t="s">
        <v>20</v>
      </c>
      <c r="C1772">
        <v>2869534</v>
      </c>
      <c r="D1772">
        <v>7</v>
      </c>
    </row>
    <row r="1773" spans="1:4" x14ac:dyDescent="0.25">
      <c r="A1773" s="1">
        <v>41793</v>
      </c>
      <c r="B1773" t="s">
        <v>24</v>
      </c>
      <c r="C1773">
        <v>3880801</v>
      </c>
      <c r="D1773">
        <v>12</v>
      </c>
    </row>
    <row r="1774" spans="1:4" x14ac:dyDescent="0.25">
      <c r="A1774" s="1">
        <v>41794</v>
      </c>
      <c r="B1774" t="s">
        <v>22</v>
      </c>
      <c r="C1774">
        <v>2705267</v>
      </c>
      <c r="D1774">
        <v>7</v>
      </c>
    </row>
    <row r="1775" spans="1:4" x14ac:dyDescent="0.25">
      <c r="A1775" s="1">
        <v>41796</v>
      </c>
      <c r="B1775" t="s">
        <v>25</v>
      </c>
      <c r="C1775">
        <v>164267</v>
      </c>
      <c r="D1775">
        <v>1</v>
      </c>
    </row>
    <row r="1776" spans="1:4" x14ac:dyDescent="0.25">
      <c r="A1776" s="1">
        <v>41797</v>
      </c>
      <c r="B1776" t="s">
        <v>19</v>
      </c>
      <c r="C1776">
        <v>1232000</v>
      </c>
      <c r="D1776">
        <v>2</v>
      </c>
    </row>
    <row r="1777" spans="1:4" x14ac:dyDescent="0.25">
      <c r="A1777" s="1">
        <v>41799</v>
      </c>
      <c r="B1777" t="s">
        <v>20</v>
      </c>
      <c r="C1777">
        <v>1560534</v>
      </c>
      <c r="D1777">
        <v>5</v>
      </c>
    </row>
    <row r="1778" spans="1:4" x14ac:dyDescent="0.25">
      <c r="A1778" s="1">
        <v>41800</v>
      </c>
      <c r="B1778" t="s">
        <v>24</v>
      </c>
      <c r="C1778">
        <v>1232000</v>
      </c>
      <c r="D1778">
        <v>3</v>
      </c>
    </row>
    <row r="1779" spans="1:4" x14ac:dyDescent="0.25">
      <c r="A1779" s="1">
        <v>41801</v>
      </c>
      <c r="B1779" t="s">
        <v>22</v>
      </c>
      <c r="C1779">
        <v>972767</v>
      </c>
      <c r="D1779">
        <v>3</v>
      </c>
    </row>
    <row r="1780" spans="1:4" x14ac:dyDescent="0.25">
      <c r="A1780" s="1">
        <v>41802</v>
      </c>
      <c r="B1780" t="s">
        <v>21</v>
      </c>
      <c r="C1780">
        <v>3264801</v>
      </c>
      <c r="D1780">
        <v>8</v>
      </c>
    </row>
    <row r="1781" spans="1:4" x14ac:dyDescent="0.25">
      <c r="A1781" s="1">
        <v>41803</v>
      </c>
      <c r="B1781" t="s">
        <v>25</v>
      </c>
      <c r="C1781">
        <v>8624000</v>
      </c>
      <c r="D1781">
        <v>3</v>
      </c>
    </row>
    <row r="1782" spans="1:4" x14ac:dyDescent="0.25">
      <c r="A1782" s="1">
        <v>41804</v>
      </c>
      <c r="B1782" t="s">
        <v>19</v>
      </c>
      <c r="C1782">
        <v>308000</v>
      </c>
      <c r="D1782">
        <v>1</v>
      </c>
    </row>
    <row r="1783" spans="1:4" x14ac:dyDescent="0.25">
      <c r="A1783" s="1">
        <v>41805</v>
      </c>
      <c r="B1783" t="s">
        <v>23</v>
      </c>
      <c r="C1783">
        <v>1232000</v>
      </c>
      <c r="D1783">
        <v>2</v>
      </c>
    </row>
    <row r="1784" spans="1:4" x14ac:dyDescent="0.25">
      <c r="A1784" s="1">
        <v>41806</v>
      </c>
      <c r="B1784" t="s">
        <v>20</v>
      </c>
      <c r="C1784">
        <v>1232000</v>
      </c>
      <c r="D1784">
        <v>2</v>
      </c>
    </row>
    <row r="1785" spans="1:4" x14ac:dyDescent="0.25">
      <c r="A1785" s="1">
        <v>41807</v>
      </c>
      <c r="B1785" t="s">
        <v>24</v>
      </c>
      <c r="C1785">
        <v>616000</v>
      </c>
      <c r="D1785">
        <v>1</v>
      </c>
    </row>
    <row r="1786" spans="1:4" x14ac:dyDescent="0.25">
      <c r="A1786" s="1">
        <v>41808</v>
      </c>
      <c r="B1786" t="s">
        <v>22</v>
      </c>
      <c r="C1786">
        <v>616000</v>
      </c>
      <c r="D1786">
        <v>1</v>
      </c>
    </row>
    <row r="1787" spans="1:4" x14ac:dyDescent="0.25">
      <c r="A1787" s="1">
        <v>41809</v>
      </c>
      <c r="B1787" t="s">
        <v>21</v>
      </c>
      <c r="C1787">
        <v>664767</v>
      </c>
      <c r="D1787">
        <v>3</v>
      </c>
    </row>
    <row r="1788" spans="1:4" x14ac:dyDescent="0.25">
      <c r="A1788" s="1">
        <v>41810</v>
      </c>
      <c r="B1788" t="s">
        <v>25</v>
      </c>
      <c r="C1788">
        <v>164267</v>
      </c>
      <c r="D1788">
        <v>1</v>
      </c>
    </row>
    <row r="1789" spans="1:4" x14ac:dyDescent="0.25">
      <c r="A1789" s="1">
        <v>41811</v>
      </c>
      <c r="B1789" t="s">
        <v>19</v>
      </c>
      <c r="C1789">
        <v>164267</v>
      </c>
      <c r="D1789">
        <v>1</v>
      </c>
    </row>
    <row r="1790" spans="1:4" x14ac:dyDescent="0.25">
      <c r="A1790" s="1">
        <v>41815</v>
      </c>
      <c r="B1790" t="s">
        <v>22</v>
      </c>
      <c r="C1790">
        <v>2320267</v>
      </c>
      <c r="D1790">
        <v>5</v>
      </c>
    </row>
    <row r="1791" spans="1:4" x14ac:dyDescent="0.25">
      <c r="A1791" s="1">
        <v>41817</v>
      </c>
      <c r="B1791" t="s">
        <v>25</v>
      </c>
      <c r="C1791">
        <v>1088267</v>
      </c>
      <c r="D1791">
        <v>3</v>
      </c>
    </row>
    <row r="1792" spans="1:4" x14ac:dyDescent="0.25">
      <c r="A1792" s="1">
        <v>41818</v>
      </c>
      <c r="B1792" t="s">
        <v>19</v>
      </c>
      <c r="C1792">
        <v>472267</v>
      </c>
      <c r="D1792">
        <v>2</v>
      </c>
    </row>
    <row r="1793" spans="1:4" x14ac:dyDescent="0.25">
      <c r="A1793" s="1">
        <v>41820</v>
      </c>
      <c r="B1793" t="s">
        <v>20</v>
      </c>
      <c r="C1793">
        <v>1925000</v>
      </c>
      <c r="D1793">
        <v>4</v>
      </c>
    </row>
    <row r="1794" spans="1:4" x14ac:dyDescent="0.25">
      <c r="A1794" s="1">
        <v>41821</v>
      </c>
      <c r="B1794" t="s">
        <v>24</v>
      </c>
      <c r="C1794">
        <v>1540000</v>
      </c>
      <c r="D1794">
        <v>3</v>
      </c>
    </row>
    <row r="1795" spans="1:4" x14ac:dyDescent="0.25">
      <c r="A1795" s="1">
        <v>41822</v>
      </c>
      <c r="B1795" t="s">
        <v>22</v>
      </c>
      <c r="C1795">
        <v>2369034</v>
      </c>
      <c r="D1795">
        <v>7</v>
      </c>
    </row>
    <row r="1796" spans="1:4" x14ac:dyDescent="0.25">
      <c r="A1796" s="1">
        <v>41823</v>
      </c>
      <c r="B1796" t="s">
        <v>21</v>
      </c>
      <c r="C1796">
        <v>2628267</v>
      </c>
      <c r="D1796">
        <v>8</v>
      </c>
    </row>
    <row r="1797" spans="1:4" x14ac:dyDescent="0.25">
      <c r="A1797" s="1">
        <v>41824</v>
      </c>
      <c r="B1797" t="s">
        <v>25</v>
      </c>
      <c r="C1797">
        <v>1704267</v>
      </c>
      <c r="D1797">
        <v>5</v>
      </c>
    </row>
    <row r="1798" spans="1:4" x14ac:dyDescent="0.25">
      <c r="A1798" s="1">
        <v>41825</v>
      </c>
      <c r="B1798" t="s">
        <v>19</v>
      </c>
      <c r="C1798">
        <v>1581068</v>
      </c>
      <c r="D1798">
        <v>7</v>
      </c>
    </row>
    <row r="1799" spans="1:4" x14ac:dyDescent="0.25">
      <c r="A1799" s="1">
        <v>41827</v>
      </c>
      <c r="B1799" t="s">
        <v>20</v>
      </c>
      <c r="C1799">
        <v>616000</v>
      </c>
      <c r="D1799">
        <v>1</v>
      </c>
    </row>
    <row r="1800" spans="1:4" x14ac:dyDescent="0.25">
      <c r="A1800" s="1">
        <v>41829</v>
      </c>
      <c r="B1800" t="s">
        <v>22</v>
      </c>
      <c r="C1800">
        <v>356767</v>
      </c>
      <c r="D1800">
        <v>2</v>
      </c>
    </row>
    <row r="1801" spans="1:4" x14ac:dyDescent="0.25">
      <c r="A1801" s="1">
        <v>41830</v>
      </c>
      <c r="B1801" t="s">
        <v>21</v>
      </c>
      <c r="C1801">
        <v>616000</v>
      </c>
      <c r="D1801">
        <v>1</v>
      </c>
    </row>
    <row r="1802" spans="1:4" x14ac:dyDescent="0.25">
      <c r="A1802" s="1">
        <v>41831</v>
      </c>
      <c r="B1802" t="s">
        <v>25</v>
      </c>
      <c r="C1802">
        <v>308000</v>
      </c>
      <c r="D1802">
        <v>1</v>
      </c>
    </row>
    <row r="1803" spans="1:4" x14ac:dyDescent="0.25">
      <c r="A1803" s="1">
        <v>41832</v>
      </c>
      <c r="B1803" t="s">
        <v>19</v>
      </c>
      <c r="C1803">
        <v>616000</v>
      </c>
      <c r="D1803">
        <v>1</v>
      </c>
    </row>
    <row r="1804" spans="1:4" x14ac:dyDescent="0.25">
      <c r="A1804" s="1">
        <v>41836</v>
      </c>
      <c r="B1804" t="s">
        <v>22</v>
      </c>
      <c r="C1804">
        <v>1026667</v>
      </c>
      <c r="D1804">
        <v>3</v>
      </c>
    </row>
    <row r="1805" spans="1:4" x14ac:dyDescent="0.25">
      <c r="A1805" s="1">
        <v>41837</v>
      </c>
      <c r="B1805" t="s">
        <v>21</v>
      </c>
      <c r="C1805">
        <v>616000</v>
      </c>
      <c r="D1805">
        <v>1</v>
      </c>
    </row>
    <row r="1806" spans="1:4" x14ac:dyDescent="0.25">
      <c r="A1806" s="1">
        <v>41838</v>
      </c>
      <c r="B1806" t="s">
        <v>25</v>
      </c>
      <c r="C1806">
        <v>1848000</v>
      </c>
      <c r="D1806">
        <v>3</v>
      </c>
    </row>
    <row r="1807" spans="1:4" x14ac:dyDescent="0.25">
      <c r="A1807" s="1">
        <v>41840</v>
      </c>
      <c r="B1807" t="s">
        <v>23</v>
      </c>
      <c r="C1807">
        <v>19712000</v>
      </c>
      <c r="D1807">
        <v>5</v>
      </c>
    </row>
    <row r="1808" spans="1:4" x14ac:dyDescent="0.25">
      <c r="A1808" s="1">
        <v>41844</v>
      </c>
      <c r="B1808" t="s">
        <v>21</v>
      </c>
      <c r="C1808">
        <v>1232000</v>
      </c>
      <c r="D1808">
        <v>2</v>
      </c>
    </row>
    <row r="1809" spans="1:4" x14ac:dyDescent="0.25">
      <c r="A1809" s="1">
        <v>41847</v>
      </c>
      <c r="B1809" t="s">
        <v>23</v>
      </c>
      <c r="C1809">
        <v>48376534</v>
      </c>
      <c r="D1809">
        <v>13</v>
      </c>
    </row>
    <row r="1810" spans="1:4" x14ac:dyDescent="0.25">
      <c r="A1810" s="1">
        <v>41848</v>
      </c>
      <c r="B1810" t="s">
        <v>20</v>
      </c>
      <c r="C1810">
        <v>2320267</v>
      </c>
      <c r="D1810">
        <v>5</v>
      </c>
    </row>
    <row r="1811" spans="1:4" x14ac:dyDescent="0.25">
      <c r="A1811" s="1">
        <v>41849</v>
      </c>
      <c r="B1811" t="s">
        <v>24</v>
      </c>
      <c r="C1811">
        <v>3408534</v>
      </c>
      <c r="D1811">
        <v>8</v>
      </c>
    </row>
    <row r="1812" spans="1:4" x14ac:dyDescent="0.25">
      <c r="A1812" s="1">
        <v>41850</v>
      </c>
      <c r="B1812" t="s">
        <v>22</v>
      </c>
      <c r="C1812">
        <v>1232000</v>
      </c>
      <c r="D1812">
        <v>2</v>
      </c>
    </row>
    <row r="1813" spans="1:4" x14ac:dyDescent="0.25">
      <c r="A1813" s="1">
        <v>41851</v>
      </c>
      <c r="B1813" t="s">
        <v>21</v>
      </c>
      <c r="C1813">
        <v>3013270</v>
      </c>
      <c r="D1813">
        <v>6</v>
      </c>
    </row>
    <row r="1814" spans="1:4" x14ac:dyDescent="0.25">
      <c r="A1814" s="1">
        <v>41854</v>
      </c>
      <c r="B1814" t="s">
        <v>23</v>
      </c>
      <c r="C1814">
        <v>3214750</v>
      </c>
      <c r="D1814">
        <v>6</v>
      </c>
    </row>
    <row r="1815" spans="1:4" x14ac:dyDescent="0.25">
      <c r="A1815" s="1">
        <v>41855</v>
      </c>
      <c r="B1815" t="s">
        <v>20</v>
      </c>
      <c r="C1815">
        <v>328534</v>
      </c>
      <c r="D1815">
        <v>2</v>
      </c>
    </row>
    <row r="1816" spans="1:4" x14ac:dyDescent="0.25">
      <c r="A1816" s="1">
        <v>41856</v>
      </c>
      <c r="B1816" t="s">
        <v>24</v>
      </c>
      <c r="C1816">
        <v>328534</v>
      </c>
      <c r="D1816">
        <v>2</v>
      </c>
    </row>
    <row r="1817" spans="1:4" x14ac:dyDescent="0.25">
      <c r="A1817" s="1">
        <v>41857</v>
      </c>
      <c r="B1817" t="s">
        <v>22</v>
      </c>
      <c r="C1817">
        <v>164267</v>
      </c>
      <c r="D1817">
        <v>1</v>
      </c>
    </row>
    <row r="1818" spans="1:4" x14ac:dyDescent="0.25">
      <c r="A1818" s="1">
        <v>41858</v>
      </c>
      <c r="B1818" t="s">
        <v>21</v>
      </c>
      <c r="C1818">
        <v>1232000</v>
      </c>
      <c r="D1818">
        <v>2</v>
      </c>
    </row>
    <row r="1819" spans="1:4" x14ac:dyDescent="0.25">
      <c r="A1819" s="1">
        <v>41860</v>
      </c>
      <c r="B1819" t="s">
        <v>19</v>
      </c>
      <c r="C1819">
        <v>308000</v>
      </c>
      <c r="D1819">
        <v>1</v>
      </c>
    </row>
    <row r="1820" spans="1:4" x14ac:dyDescent="0.25">
      <c r="A1820" s="1">
        <v>41861</v>
      </c>
      <c r="B1820" t="s">
        <v>23</v>
      </c>
      <c r="C1820">
        <v>164267</v>
      </c>
      <c r="D1820">
        <v>1</v>
      </c>
    </row>
    <row r="1821" spans="1:4" x14ac:dyDescent="0.25">
      <c r="A1821" s="1">
        <v>41862</v>
      </c>
      <c r="B1821" t="s">
        <v>20</v>
      </c>
      <c r="C1821">
        <v>616000</v>
      </c>
      <c r="D1821">
        <v>1</v>
      </c>
    </row>
    <row r="1822" spans="1:4" x14ac:dyDescent="0.25">
      <c r="A1822" s="1">
        <v>41864</v>
      </c>
      <c r="B1822" t="s">
        <v>22</v>
      </c>
      <c r="C1822">
        <v>102667</v>
      </c>
      <c r="D1822">
        <v>1</v>
      </c>
    </row>
    <row r="1823" spans="1:4" x14ac:dyDescent="0.25">
      <c r="A1823" s="1">
        <v>41865</v>
      </c>
      <c r="B1823" t="s">
        <v>21</v>
      </c>
      <c r="C1823">
        <v>1232000</v>
      </c>
      <c r="D1823">
        <v>2</v>
      </c>
    </row>
    <row r="1824" spans="1:4" x14ac:dyDescent="0.25">
      <c r="A1824" s="1">
        <v>41866</v>
      </c>
      <c r="B1824" t="s">
        <v>25</v>
      </c>
      <c r="C1824">
        <v>164267</v>
      </c>
      <c r="D1824">
        <v>1</v>
      </c>
    </row>
    <row r="1825" spans="1:4" x14ac:dyDescent="0.25">
      <c r="A1825" s="1">
        <v>41867</v>
      </c>
      <c r="B1825" t="s">
        <v>19</v>
      </c>
      <c r="C1825">
        <v>3388000</v>
      </c>
      <c r="D1825">
        <v>4</v>
      </c>
    </row>
    <row r="1826" spans="1:4" x14ac:dyDescent="0.25">
      <c r="A1826" s="1">
        <v>41869</v>
      </c>
      <c r="B1826" t="s">
        <v>20</v>
      </c>
      <c r="C1826">
        <v>780267</v>
      </c>
      <c r="D1826">
        <v>3</v>
      </c>
    </row>
    <row r="1827" spans="1:4" x14ac:dyDescent="0.25">
      <c r="A1827" s="1">
        <v>41870</v>
      </c>
      <c r="B1827" t="s">
        <v>24</v>
      </c>
      <c r="C1827">
        <v>3244267</v>
      </c>
      <c r="D1827">
        <v>7</v>
      </c>
    </row>
    <row r="1828" spans="1:4" x14ac:dyDescent="0.25">
      <c r="A1828" s="1">
        <v>41871</v>
      </c>
      <c r="B1828" t="s">
        <v>22</v>
      </c>
      <c r="C1828">
        <v>1232000</v>
      </c>
      <c r="D1828">
        <v>2</v>
      </c>
    </row>
    <row r="1829" spans="1:4" x14ac:dyDescent="0.25">
      <c r="A1829" s="1">
        <v>41873</v>
      </c>
      <c r="B1829" t="s">
        <v>25</v>
      </c>
      <c r="C1829">
        <v>780267</v>
      </c>
      <c r="D1829">
        <v>2</v>
      </c>
    </row>
    <row r="1830" spans="1:4" x14ac:dyDescent="0.25">
      <c r="A1830" s="1">
        <v>41876</v>
      </c>
      <c r="B1830" t="s">
        <v>20</v>
      </c>
      <c r="C1830">
        <v>2012267</v>
      </c>
      <c r="D1830">
        <v>4</v>
      </c>
    </row>
    <row r="1831" spans="1:4" x14ac:dyDescent="0.25">
      <c r="A1831" s="1">
        <v>41878</v>
      </c>
      <c r="B1831" t="s">
        <v>22</v>
      </c>
      <c r="C1831">
        <v>1560534</v>
      </c>
      <c r="D1831">
        <v>4</v>
      </c>
    </row>
    <row r="1832" spans="1:4" x14ac:dyDescent="0.25">
      <c r="A1832" s="1">
        <v>41879</v>
      </c>
      <c r="B1832" t="s">
        <v>21</v>
      </c>
      <c r="C1832">
        <v>1925000</v>
      </c>
      <c r="D1832">
        <v>4</v>
      </c>
    </row>
    <row r="1833" spans="1:4" x14ac:dyDescent="0.25">
      <c r="A1833" s="1">
        <v>41880</v>
      </c>
      <c r="B1833" t="s">
        <v>25</v>
      </c>
      <c r="C1833">
        <v>1232000</v>
      </c>
      <c r="D1833">
        <v>2</v>
      </c>
    </row>
    <row r="1834" spans="1:4" x14ac:dyDescent="0.25">
      <c r="A1834" s="1">
        <v>41881</v>
      </c>
      <c r="B1834" t="s">
        <v>19</v>
      </c>
      <c r="C1834">
        <v>924000</v>
      </c>
      <c r="D1834">
        <v>2</v>
      </c>
    </row>
    <row r="1835" spans="1:4" x14ac:dyDescent="0.25">
      <c r="A1835" s="1">
        <v>41882</v>
      </c>
      <c r="B1835" t="s">
        <v>23</v>
      </c>
      <c r="C1835">
        <v>164267</v>
      </c>
      <c r="D1835">
        <v>1</v>
      </c>
    </row>
    <row r="1836" spans="1:4" x14ac:dyDescent="0.25">
      <c r="A1836" s="1">
        <v>41884</v>
      </c>
      <c r="B1836" t="s">
        <v>24</v>
      </c>
      <c r="C1836">
        <v>944534</v>
      </c>
      <c r="D1836">
        <v>3</v>
      </c>
    </row>
    <row r="1837" spans="1:4" x14ac:dyDescent="0.25">
      <c r="A1837" s="1">
        <v>41886</v>
      </c>
      <c r="B1837" t="s">
        <v>21</v>
      </c>
      <c r="C1837">
        <v>2089267</v>
      </c>
      <c r="D1837">
        <v>5</v>
      </c>
    </row>
    <row r="1838" spans="1:4" x14ac:dyDescent="0.25">
      <c r="A1838" s="1">
        <v>41888</v>
      </c>
      <c r="B1838" t="s">
        <v>19</v>
      </c>
      <c r="C1838">
        <v>616000</v>
      </c>
      <c r="D1838">
        <v>1</v>
      </c>
    </row>
    <row r="1839" spans="1:4" x14ac:dyDescent="0.25">
      <c r="A1839" s="1">
        <v>41889</v>
      </c>
      <c r="B1839" t="s">
        <v>23</v>
      </c>
      <c r="C1839">
        <v>2156000</v>
      </c>
      <c r="D1839">
        <v>4</v>
      </c>
    </row>
    <row r="1840" spans="1:4" x14ac:dyDescent="0.25">
      <c r="A1840" s="1">
        <v>41890</v>
      </c>
      <c r="B1840" t="s">
        <v>20</v>
      </c>
      <c r="C1840">
        <v>2012267</v>
      </c>
      <c r="D1840">
        <v>4</v>
      </c>
    </row>
    <row r="1841" spans="1:4" x14ac:dyDescent="0.25">
      <c r="A1841" s="1">
        <v>41891</v>
      </c>
      <c r="B1841" t="s">
        <v>24</v>
      </c>
      <c r="C1841">
        <v>2464000</v>
      </c>
      <c r="D1841">
        <v>4</v>
      </c>
    </row>
    <row r="1842" spans="1:4" x14ac:dyDescent="0.25">
      <c r="A1842" s="1">
        <v>41892</v>
      </c>
      <c r="B1842" t="s">
        <v>22</v>
      </c>
      <c r="C1842">
        <v>1396267</v>
      </c>
      <c r="D1842">
        <v>3</v>
      </c>
    </row>
    <row r="1843" spans="1:4" x14ac:dyDescent="0.25">
      <c r="A1843" s="1">
        <v>41893</v>
      </c>
      <c r="B1843" t="s">
        <v>21</v>
      </c>
      <c r="C1843">
        <v>164267</v>
      </c>
      <c r="D1843">
        <v>1</v>
      </c>
    </row>
    <row r="1844" spans="1:4" x14ac:dyDescent="0.25">
      <c r="A1844" s="1">
        <v>41894</v>
      </c>
      <c r="B1844" t="s">
        <v>25</v>
      </c>
      <c r="C1844">
        <v>3388000</v>
      </c>
      <c r="D1844">
        <v>8</v>
      </c>
    </row>
    <row r="1845" spans="1:4" x14ac:dyDescent="0.25">
      <c r="A1845" s="1">
        <v>41895</v>
      </c>
      <c r="B1845" t="s">
        <v>19</v>
      </c>
      <c r="C1845">
        <v>780267</v>
      </c>
      <c r="D1845">
        <v>2</v>
      </c>
    </row>
    <row r="1846" spans="1:4" x14ac:dyDescent="0.25">
      <c r="A1846" s="1">
        <v>41897</v>
      </c>
      <c r="B1846" t="s">
        <v>20</v>
      </c>
      <c r="C1846">
        <v>308000</v>
      </c>
      <c r="D1846">
        <v>1</v>
      </c>
    </row>
    <row r="1847" spans="1:4" x14ac:dyDescent="0.25">
      <c r="A1847" s="1">
        <v>41898</v>
      </c>
      <c r="B1847" t="s">
        <v>24</v>
      </c>
      <c r="C1847">
        <v>636534</v>
      </c>
      <c r="D1847">
        <v>3</v>
      </c>
    </row>
    <row r="1848" spans="1:4" x14ac:dyDescent="0.25">
      <c r="A1848" s="1">
        <v>41900</v>
      </c>
      <c r="B1848" t="s">
        <v>21</v>
      </c>
      <c r="C1848">
        <v>1232000</v>
      </c>
      <c r="D1848">
        <v>2</v>
      </c>
    </row>
    <row r="1849" spans="1:4" x14ac:dyDescent="0.25">
      <c r="A1849" s="1">
        <v>41901</v>
      </c>
      <c r="B1849" t="s">
        <v>25</v>
      </c>
      <c r="C1849">
        <v>1848000</v>
      </c>
      <c r="D1849">
        <v>3</v>
      </c>
    </row>
    <row r="1850" spans="1:4" x14ac:dyDescent="0.25">
      <c r="A1850" s="1">
        <v>41902</v>
      </c>
      <c r="B1850" t="s">
        <v>19</v>
      </c>
      <c r="C1850">
        <v>616000</v>
      </c>
      <c r="D1850">
        <v>1</v>
      </c>
    </row>
    <row r="1851" spans="1:4" x14ac:dyDescent="0.25">
      <c r="A1851" s="1">
        <v>41903</v>
      </c>
      <c r="B1851" t="s">
        <v>23</v>
      </c>
      <c r="C1851">
        <v>1396267</v>
      </c>
      <c r="D1851">
        <v>3</v>
      </c>
    </row>
    <row r="1852" spans="1:4" x14ac:dyDescent="0.25">
      <c r="A1852" s="1">
        <v>41904</v>
      </c>
      <c r="B1852" t="s">
        <v>20</v>
      </c>
      <c r="C1852">
        <v>1232000</v>
      </c>
      <c r="D1852">
        <v>2</v>
      </c>
    </row>
    <row r="1853" spans="1:4" x14ac:dyDescent="0.25">
      <c r="A1853" s="1">
        <v>41905</v>
      </c>
      <c r="B1853" t="s">
        <v>24</v>
      </c>
      <c r="C1853">
        <v>1540000</v>
      </c>
      <c r="D1853">
        <v>3</v>
      </c>
    </row>
    <row r="1854" spans="1:4" x14ac:dyDescent="0.25">
      <c r="A1854" s="1">
        <v>41906</v>
      </c>
      <c r="B1854" t="s">
        <v>22</v>
      </c>
      <c r="C1854">
        <v>164267</v>
      </c>
      <c r="D1854">
        <v>1</v>
      </c>
    </row>
    <row r="1855" spans="1:4" x14ac:dyDescent="0.25">
      <c r="A1855" s="1">
        <v>41908</v>
      </c>
      <c r="B1855" t="s">
        <v>25</v>
      </c>
      <c r="C1855">
        <v>616000</v>
      </c>
      <c r="D1855">
        <v>1</v>
      </c>
    </row>
    <row r="1856" spans="1:4" x14ac:dyDescent="0.25">
      <c r="A1856" s="1">
        <v>41909</v>
      </c>
      <c r="B1856" t="s">
        <v>19</v>
      </c>
      <c r="C1856">
        <v>1848000</v>
      </c>
      <c r="D1856">
        <v>3</v>
      </c>
    </row>
    <row r="1857" spans="1:4" x14ac:dyDescent="0.25">
      <c r="A1857" s="1">
        <v>41910</v>
      </c>
      <c r="B1857" t="s">
        <v>23</v>
      </c>
      <c r="C1857">
        <v>944534</v>
      </c>
      <c r="D1857">
        <v>3</v>
      </c>
    </row>
    <row r="1858" spans="1:4" x14ac:dyDescent="0.25">
      <c r="A1858" s="1">
        <v>41911</v>
      </c>
      <c r="B1858" t="s">
        <v>20</v>
      </c>
      <c r="C1858">
        <v>1396267</v>
      </c>
      <c r="D1858">
        <v>3</v>
      </c>
    </row>
    <row r="1859" spans="1:4" x14ac:dyDescent="0.25">
      <c r="A1859" s="1">
        <v>41912</v>
      </c>
      <c r="B1859" t="s">
        <v>24</v>
      </c>
      <c r="C1859">
        <v>4620000</v>
      </c>
      <c r="D1859">
        <v>8</v>
      </c>
    </row>
    <row r="1860" spans="1:4" x14ac:dyDescent="0.25">
      <c r="A1860" s="1">
        <v>41914</v>
      </c>
      <c r="B1860" t="s">
        <v>21</v>
      </c>
      <c r="C1860">
        <v>616000</v>
      </c>
      <c r="D1860">
        <v>1</v>
      </c>
    </row>
    <row r="1861" spans="1:4" x14ac:dyDescent="0.25">
      <c r="A1861" s="1">
        <v>41918</v>
      </c>
      <c r="B1861" t="s">
        <v>20</v>
      </c>
      <c r="C1861">
        <v>1252534</v>
      </c>
      <c r="D1861">
        <v>5</v>
      </c>
    </row>
    <row r="1862" spans="1:4" x14ac:dyDescent="0.25">
      <c r="A1862" s="1">
        <v>41919</v>
      </c>
      <c r="B1862" t="s">
        <v>24</v>
      </c>
      <c r="C1862">
        <v>2156000</v>
      </c>
      <c r="D1862">
        <v>6</v>
      </c>
    </row>
    <row r="1863" spans="1:4" x14ac:dyDescent="0.25">
      <c r="A1863" s="1">
        <v>41920</v>
      </c>
      <c r="B1863" t="s">
        <v>22</v>
      </c>
      <c r="C1863">
        <v>3860267</v>
      </c>
      <c r="D1863">
        <v>8</v>
      </c>
    </row>
    <row r="1864" spans="1:4" x14ac:dyDescent="0.25">
      <c r="A1864" s="1">
        <v>41921</v>
      </c>
      <c r="B1864" t="s">
        <v>21</v>
      </c>
      <c r="C1864">
        <v>924000</v>
      </c>
      <c r="D1864">
        <v>2</v>
      </c>
    </row>
    <row r="1865" spans="1:4" x14ac:dyDescent="0.25">
      <c r="A1865" s="1">
        <v>41922</v>
      </c>
      <c r="B1865" t="s">
        <v>25</v>
      </c>
      <c r="C1865">
        <v>1724801</v>
      </c>
      <c r="D1865">
        <v>5</v>
      </c>
    </row>
    <row r="1866" spans="1:4" x14ac:dyDescent="0.25">
      <c r="A1866" s="1">
        <v>41923</v>
      </c>
      <c r="B1866" t="s">
        <v>19</v>
      </c>
      <c r="C1866">
        <v>780267</v>
      </c>
      <c r="D1866">
        <v>3</v>
      </c>
    </row>
    <row r="1867" spans="1:4" x14ac:dyDescent="0.25">
      <c r="A1867" s="1">
        <v>41924</v>
      </c>
      <c r="B1867" t="s">
        <v>23</v>
      </c>
      <c r="C1867">
        <v>1848000</v>
      </c>
      <c r="D1867">
        <v>3</v>
      </c>
    </row>
    <row r="1868" spans="1:4" x14ac:dyDescent="0.25">
      <c r="A1868" s="1">
        <v>41925</v>
      </c>
      <c r="B1868" t="s">
        <v>20</v>
      </c>
      <c r="C1868">
        <v>328534</v>
      </c>
      <c r="D1868">
        <v>2</v>
      </c>
    </row>
    <row r="1869" spans="1:4" x14ac:dyDescent="0.25">
      <c r="A1869" s="1">
        <v>41926</v>
      </c>
      <c r="B1869" t="s">
        <v>24</v>
      </c>
      <c r="C1869">
        <v>1560534</v>
      </c>
      <c r="D1869">
        <v>6</v>
      </c>
    </row>
    <row r="1870" spans="1:4" x14ac:dyDescent="0.25">
      <c r="A1870" s="1">
        <v>41927</v>
      </c>
      <c r="B1870" t="s">
        <v>22</v>
      </c>
      <c r="C1870">
        <v>308000</v>
      </c>
      <c r="D1870">
        <v>1</v>
      </c>
    </row>
    <row r="1871" spans="1:4" x14ac:dyDescent="0.25">
      <c r="A1871" s="1">
        <v>41928</v>
      </c>
      <c r="B1871" t="s">
        <v>21</v>
      </c>
      <c r="C1871">
        <v>492801</v>
      </c>
      <c r="D1871">
        <v>3</v>
      </c>
    </row>
    <row r="1872" spans="1:4" x14ac:dyDescent="0.25">
      <c r="A1872" s="1">
        <v>41929</v>
      </c>
      <c r="B1872" t="s">
        <v>25</v>
      </c>
      <c r="C1872">
        <v>431201</v>
      </c>
      <c r="D1872">
        <v>3</v>
      </c>
    </row>
    <row r="1873" spans="1:4" x14ac:dyDescent="0.25">
      <c r="A1873" s="1">
        <v>41930</v>
      </c>
      <c r="B1873" t="s">
        <v>19</v>
      </c>
      <c r="C1873">
        <v>616000</v>
      </c>
      <c r="D1873">
        <v>1</v>
      </c>
    </row>
    <row r="1874" spans="1:4" x14ac:dyDescent="0.25">
      <c r="A1874" s="1">
        <v>41931</v>
      </c>
      <c r="B1874" t="s">
        <v>23</v>
      </c>
      <c r="C1874">
        <v>780267</v>
      </c>
      <c r="D1874">
        <v>2</v>
      </c>
    </row>
    <row r="1875" spans="1:4" x14ac:dyDescent="0.25">
      <c r="A1875" s="1">
        <v>41932</v>
      </c>
      <c r="B1875" t="s">
        <v>20</v>
      </c>
      <c r="C1875">
        <v>2936267</v>
      </c>
      <c r="D1875">
        <v>6</v>
      </c>
    </row>
    <row r="1876" spans="1:4" x14ac:dyDescent="0.25">
      <c r="A1876" s="1">
        <v>41933</v>
      </c>
      <c r="B1876" t="s">
        <v>24</v>
      </c>
      <c r="C1876">
        <v>657068</v>
      </c>
      <c r="D1876">
        <v>4</v>
      </c>
    </row>
    <row r="1877" spans="1:4" x14ac:dyDescent="0.25">
      <c r="A1877" s="1">
        <v>41934</v>
      </c>
      <c r="B1877" t="s">
        <v>22</v>
      </c>
      <c r="C1877">
        <v>4188801</v>
      </c>
      <c r="D1877">
        <v>10</v>
      </c>
    </row>
    <row r="1878" spans="1:4" x14ac:dyDescent="0.25">
      <c r="A1878" s="1">
        <v>41935</v>
      </c>
      <c r="B1878" t="s">
        <v>21</v>
      </c>
      <c r="C1878">
        <v>17556000</v>
      </c>
      <c r="D1878">
        <v>31</v>
      </c>
    </row>
    <row r="1879" spans="1:4" x14ac:dyDescent="0.25">
      <c r="A1879" s="1">
        <v>41936</v>
      </c>
      <c r="B1879" t="s">
        <v>25</v>
      </c>
      <c r="C1879">
        <v>2710402</v>
      </c>
      <c r="D1879">
        <v>9</v>
      </c>
    </row>
    <row r="1880" spans="1:4" x14ac:dyDescent="0.25">
      <c r="A1880" s="1">
        <v>41937</v>
      </c>
      <c r="B1880" t="s">
        <v>19</v>
      </c>
      <c r="C1880">
        <v>1396267</v>
      </c>
      <c r="D1880">
        <v>3</v>
      </c>
    </row>
    <row r="1881" spans="1:4" x14ac:dyDescent="0.25">
      <c r="A1881" s="1">
        <v>41939</v>
      </c>
      <c r="B1881" t="s">
        <v>20</v>
      </c>
      <c r="C1881">
        <v>1232000</v>
      </c>
      <c r="D1881">
        <v>2</v>
      </c>
    </row>
    <row r="1882" spans="1:4" x14ac:dyDescent="0.25">
      <c r="A1882" s="1">
        <v>41940</v>
      </c>
      <c r="B1882" t="s">
        <v>24</v>
      </c>
      <c r="C1882">
        <v>1252534</v>
      </c>
      <c r="D1882">
        <v>4</v>
      </c>
    </row>
    <row r="1883" spans="1:4" x14ac:dyDescent="0.25">
      <c r="A1883" s="1">
        <v>41941</v>
      </c>
      <c r="B1883" t="s">
        <v>22</v>
      </c>
      <c r="C1883">
        <v>164267</v>
      </c>
      <c r="D1883">
        <v>1</v>
      </c>
    </row>
    <row r="1884" spans="1:4" x14ac:dyDescent="0.25">
      <c r="A1884" s="1">
        <v>41942</v>
      </c>
      <c r="B1884" t="s">
        <v>21</v>
      </c>
      <c r="C1884">
        <v>3100534</v>
      </c>
      <c r="D1884">
        <v>7</v>
      </c>
    </row>
    <row r="1885" spans="1:4" x14ac:dyDescent="0.25">
      <c r="A1885" s="1">
        <v>41943</v>
      </c>
      <c r="B1885" t="s">
        <v>25</v>
      </c>
      <c r="C1885">
        <v>616000</v>
      </c>
      <c r="D1885">
        <v>1</v>
      </c>
    </row>
    <row r="1886" spans="1:4" x14ac:dyDescent="0.25">
      <c r="A1886" s="1">
        <v>41944</v>
      </c>
      <c r="B1886" t="s">
        <v>19</v>
      </c>
      <c r="C1886">
        <v>1848000</v>
      </c>
      <c r="D1886">
        <v>3</v>
      </c>
    </row>
    <row r="1887" spans="1:4" x14ac:dyDescent="0.25">
      <c r="A1887" s="1">
        <v>41946</v>
      </c>
      <c r="B1887" t="s">
        <v>20</v>
      </c>
      <c r="C1887">
        <v>1704267</v>
      </c>
      <c r="D1887">
        <v>5</v>
      </c>
    </row>
    <row r="1888" spans="1:4" x14ac:dyDescent="0.25">
      <c r="A1888" s="1">
        <v>41947</v>
      </c>
      <c r="B1888" t="s">
        <v>24</v>
      </c>
      <c r="C1888">
        <v>1540000</v>
      </c>
      <c r="D1888">
        <v>3</v>
      </c>
    </row>
    <row r="1889" spans="1:4" x14ac:dyDescent="0.25">
      <c r="A1889" s="1">
        <v>41948</v>
      </c>
      <c r="B1889" t="s">
        <v>22</v>
      </c>
      <c r="C1889">
        <v>1560534</v>
      </c>
      <c r="D1889">
        <v>4</v>
      </c>
    </row>
    <row r="1890" spans="1:4" x14ac:dyDescent="0.25">
      <c r="A1890" s="1">
        <v>41949</v>
      </c>
      <c r="B1890" t="s">
        <v>21</v>
      </c>
      <c r="C1890">
        <v>3244267</v>
      </c>
      <c r="D1890">
        <v>8</v>
      </c>
    </row>
    <row r="1891" spans="1:4" x14ac:dyDescent="0.25">
      <c r="A1891" s="1">
        <v>41950</v>
      </c>
      <c r="B1891" t="s">
        <v>25</v>
      </c>
      <c r="C1891">
        <v>1560534</v>
      </c>
      <c r="D1891">
        <v>5</v>
      </c>
    </row>
    <row r="1892" spans="1:4" x14ac:dyDescent="0.25">
      <c r="A1892" s="1">
        <v>41951</v>
      </c>
      <c r="B1892" t="s">
        <v>19</v>
      </c>
      <c r="C1892">
        <v>3552267</v>
      </c>
      <c r="D1892">
        <v>7</v>
      </c>
    </row>
    <row r="1893" spans="1:4" x14ac:dyDescent="0.25">
      <c r="A1893" s="1">
        <v>41952</v>
      </c>
      <c r="B1893" t="s">
        <v>23</v>
      </c>
      <c r="C1893">
        <v>164267</v>
      </c>
      <c r="D1893">
        <v>1</v>
      </c>
    </row>
    <row r="1894" spans="1:4" x14ac:dyDescent="0.25">
      <c r="A1894" s="1">
        <v>41953</v>
      </c>
      <c r="B1894" t="s">
        <v>20</v>
      </c>
      <c r="C1894">
        <v>924000</v>
      </c>
      <c r="D1894">
        <v>2</v>
      </c>
    </row>
    <row r="1895" spans="1:4" x14ac:dyDescent="0.25">
      <c r="A1895" s="1">
        <v>41956</v>
      </c>
      <c r="B1895" t="s">
        <v>21</v>
      </c>
      <c r="C1895">
        <v>6324267</v>
      </c>
      <c r="D1895">
        <v>12</v>
      </c>
    </row>
    <row r="1896" spans="1:4" x14ac:dyDescent="0.25">
      <c r="A1896" s="1">
        <v>41957</v>
      </c>
      <c r="B1896" t="s">
        <v>25</v>
      </c>
      <c r="C1896">
        <v>2156000</v>
      </c>
      <c r="D1896">
        <v>4</v>
      </c>
    </row>
    <row r="1897" spans="1:4" x14ac:dyDescent="0.25">
      <c r="A1897" s="1">
        <v>41960</v>
      </c>
      <c r="B1897" t="s">
        <v>20</v>
      </c>
      <c r="C1897">
        <v>3937267</v>
      </c>
      <c r="D1897">
        <v>9</v>
      </c>
    </row>
    <row r="1898" spans="1:4" x14ac:dyDescent="0.25">
      <c r="A1898" s="1">
        <v>41961</v>
      </c>
      <c r="B1898" t="s">
        <v>24</v>
      </c>
      <c r="C1898">
        <v>29568000</v>
      </c>
      <c r="D1898">
        <v>1</v>
      </c>
    </row>
    <row r="1899" spans="1:4" x14ac:dyDescent="0.25">
      <c r="A1899" s="1">
        <v>41962</v>
      </c>
      <c r="B1899" t="s">
        <v>22</v>
      </c>
      <c r="C1899">
        <v>1868534</v>
      </c>
      <c r="D1899">
        <v>5</v>
      </c>
    </row>
    <row r="1900" spans="1:4" x14ac:dyDescent="0.25">
      <c r="A1900" s="1">
        <v>41963</v>
      </c>
      <c r="B1900" t="s">
        <v>21</v>
      </c>
      <c r="C1900">
        <v>1232000</v>
      </c>
      <c r="D1900">
        <v>3</v>
      </c>
    </row>
    <row r="1901" spans="1:4" x14ac:dyDescent="0.25">
      <c r="A1901" s="1">
        <v>41964</v>
      </c>
      <c r="B1901" t="s">
        <v>25</v>
      </c>
      <c r="C1901">
        <v>1704267</v>
      </c>
      <c r="D1901">
        <v>4</v>
      </c>
    </row>
    <row r="1902" spans="1:4" x14ac:dyDescent="0.25">
      <c r="A1902" s="1">
        <v>41965</v>
      </c>
      <c r="B1902" t="s">
        <v>19</v>
      </c>
      <c r="C1902">
        <v>2890068</v>
      </c>
      <c r="D1902">
        <v>8</v>
      </c>
    </row>
    <row r="1903" spans="1:4" x14ac:dyDescent="0.25">
      <c r="A1903" s="1">
        <v>41966</v>
      </c>
      <c r="B1903" t="s">
        <v>23</v>
      </c>
      <c r="C1903">
        <v>4332534</v>
      </c>
      <c r="D1903">
        <v>9</v>
      </c>
    </row>
    <row r="1904" spans="1:4" x14ac:dyDescent="0.25">
      <c r="A1904" s="1">
        <v>41967</v>
      </c>
      <c r="B1904" t="s">
        <v>20</v>
      </c>
      <c r="C1904">
        <v>2464000</v>
      </c>
      <c r="D1904">
        <v>6</v>
      </c>
    </row>
    <row r="1905" spans="1:4" x14ac:dyDescent="0.25">
      <c r="A1905" s="1">
        <v>41968</v>
      </c>
      <c r="B1905" t="s">
        <v>24</v>
      </c>
      <c r="C1905">
        <v>1868534</v>
      </c>
      <c r="D1905">
        <v>6</v>
      </c>
    </row>
    <row r="1906" spans="1:4" x14ac:dyDescent="0.25">
      <c r="A1906" s="1">
        <v>41969</v>
      </c>
      <c r="B1906" t="s">
        <v>22</v>
      </c>
      <c r="C1906">
        <v>2320267</v>
      </c>
      <c r="D1906">
        <v>5</v>
      </c>
    </row>
    <row r="1907" spans="1:4" x14ac:dyDescent="0.25">
      <c r="A1907" s="1">
        <v>41970</v>
      </c>
      <c r="B1907" t="s">
        <v>21</v>
      </c>
      <c r="C1907">
        <v>4312000</v>
      </c>
      <c r="D1907">
        <v>8</v>
      </c>
    </row>
    <row r="1908" spans="1:4" x14ac:dyDescent="0.25">
      <c r="A1908" s="1">
        <v>41971</v>
      </c>
      <c r="B1908" t="s">
        <v>25</v>
      </c>
      <c r="C1908">
        <v>1232000</v>
      </c>
      <c r="D1908">
        <v>4</v>
      </c>
    </row>
    <row r="1909" spans="1:4" x14ac:dyDescent="0.25">
      <c r="A1909" s="1">
        <v>41973</v>
      </c>
      <c r="B1909" t="s">
        <v>23</v>
      </c>
      <c r="C1909">
        <v>472267</v>
      </c>
      <c r="D1909">
        <v>2</v>
      </c>
    </row>
    <row r="1910" spans="1:4" x14ac:dyDescent="0.25">
      <c r="A1910" s="1">
        <v>41974</v>
      </c>
      <c r="B1910" t="s">
        <v>20</v>
      </c>
      <c r="C1910">
        <v>472267</v>
      </c>
      <c r="D1910">
        <v>2</v>
      </c>
    </row>
    <row r="1911" spans="1:4" x14ac:dyDescent="0.25">
      <c r="A1911" s="1">
        <v>41975</v>
      </c>
      <c r="B1911" t="s">
        <v>24</v>
      </c>
      <c r="C1911">
        <v>1704267</v>
      </c>
      <c r="D1911">
        <v>5</v>
      </c>
    </row>
    <row r="1912" spans="1:4" x14ac:dyDescent="0.25">
      <c r="A1912" s="1">
        <v>41977</v>
      </c>
      <c r="B1912" t="s">
        <v>21</v>
      </c>
      <c r="C1912">
        <v>616000</v>
      </c>
      <c r="D1912">
        <v>1</v>
      </c>
    </row>
    <row r="1913" spans="1:4" x14ac:dyDescent="0.25">
      <c r="A1913" s="1">
        <v>41978</v>
      </c>
      <c r="B1913" t="s">
        <v>25</v>
      </c>
      <c r="C1913">
        <v>164267</v>
      </c>
      <c r="D1913">
        <v>1</v>
      </c>
    </row>
    <row r="1914" spans="1:4" x14ac:dyDescent="0.25">
      <c r="A1914" s="1">
        <v>41979</v>
      </c>
      <c r="B1914" t="s">
        <v>19</v>
      </c>
      <c r="C1914">
        <v>2656500</v>
      </c>
      <c r="D1914">
        <v>6</v>
      </c>
    </row>
    <row r="1915" spans="1:4" x14ac:dyDescent="0.25">
      <c r="A1915" s="1">
        <v>41980</v>
      </c>
      <c r="B1915" t="s">
        <v>23</v>
      </c>
      <c r="C1915">
        <v>23428534</v>
      </c>
      <c r="D1915">
        <v>17</v>
      </c>
    </row>
    <row r="1916" spans="1:4" x14ac:dyDescent="0.25">
      <c r="A1916" s="1">
        <v>41981</v>
      </c>
      <c r="B1916" t="s">
        <v>20</v>
      </c>
      <c r="C1916">
        <v>2233000</v>
      </c>
      <c r="D1916">
        <v>4</v>
      </c>
    </row>
    <row r="1917" spans="1:4" x14ac:dyDescent="0.25">
      <c r="A1917" s="1">
        <v>41982</v>
      </c>
      <c r="B1917" t="s">
        <v>24</v>
      </c>
      <c r="C1917">
        <v>1473267</v>
      </c>
      <c r="D1917">
        <v>4</v>
      </c>
    </row>
    <row r="1918" spans="1:4" x14ac:dyDescent="0.25">
      <c r="A1918" s="1">
        <v>41983</v>
      </c>
      <c r="B1918" t="s">
        <v>22</v>
      </c>
      <c r="C1918">
        <v>1165267</v>
      </c>
      <c r="D1918">
        <v>3</v>
      </c>
    </row>
    <row r="1919" spans="1:4" x14ac:dyDescent="0.25">
      <c r="A1919" s="1">
        <v>41984</v>
      </c>
      <c r="B1919" t="s">
        <v>21</v>
      </c>
      <c r="C1919">
        <v>308000</v>
      </c>
      <c r="D1919">
        <v>1</v>
      </c>
    </row>
    <row r="1920" spans="1:4" x14ac:dyDescent="0.25">
      <c r="A1920" s="1">
        <v>41985</v>
      </c>
      <c r="B1920" t="s">
        <v>25</v>
      </c>
      <c r="C1920">
        <v>308000</v>
      </c>
      <c r="D1920">
        <v>1</v>
      </c>
    </row>
    <row r="1921" spans="1:4" x14ac:dyDescent="0.25">
      <c r="A1921" s="1">
        <v>41987</v>
      </c>
      <c r="B1921" t="s">
        <v>23</v>
      </c>
      <c r="C1921">
        <v>8028534</v>
      </c>
      <c r="D1921">
        <v>9</v>
      </c>
    </row>
    <row r="1922" spans="1:4" x14ac:dyDescent="0.25">
      <c r="A1922" s="1">
        <v>41988</v>
      </c>
      <c r="B1922" t="s">
        <v>20</v>
      </c>
      <c r="C1922">
        <v>2484534</v>
      </c>
      <c r="D1922">
        <v>8</v>
      </c>
    </row>
    <row r="1923" spans="1:4" x14ac:dyDescent="0.25">
      <c r="A1923" s="1">
        <v>41989</v>
      </c>
      <c r="B1923" t="s">
        <v>24</v>
      </c>
      <c r="C1923">
        <v>1396267</v>
      </c>
      <c r="D1923">
        <v>5</v>
      </c>
    </row>
    <row r="1924" spans="1:4" x14ac:dyDescent="0.25">
      <c r="A1924" s="1">
        <v>41990</v>
      </c>
      <c r="B1924" t="s">
        <v>22</v>
      </c>
      <c r="C1924">
        <v>3773000</v>
      </c>
      <c r="D1924">
        <v>10</v>
      </c>
    </row>
    <row r="1925" spans="1:4" x14ac:dyDescent="0.25">
      <c r="A1925" s="1">
        <v>41991</v>
      </c>
      <c r="B1925" t="s">
        <v>21</v>
      </c>
      <c r="C1925">
        <v>636534</v>
      </c>
      <c r="D1925">
        <v>3</v>
      </c>
    </row>
    <row r="1926" spans="1:4" x14ac:dyDescent="0.25">
      <c r="A1926" s="1">
        <v>41992</v>
      </c>
      <c r="B1926" t="s">
        <v>25</v>
      </c>
      <c r="C1926">
        <v>1252534</v>
      </c>
      <c r="D1926">
        <v>5</v>
      </c>
    </row>
    <row r="1927" spans="1:4" x14ac:dyDescent="0.25">
      <c r="A1927" s="1">
        <v>41993</v>
      </c>
      <c r="B1927" t="s">
        <v>19</v>
      </c>
      <c r="C1927">
        <v>1280767</v>
      </c>
      <c r="D1927">
        <v>5</v>
      </c>
    </row>
    <row r="1928" spans="1:4" x14ac:dyDescent="0.25">
      <c r="A1928" s="1">
        <v>41994</v>
      </c>
      <c r="B1928" t="s">
        <v>23</v>
      </c>
      <c r="C1928">
        <v>2012267</v>
      </c>
      <c r="D1928">
        <v>5</v>
      </c>
    </row>
    <row r="1929" spans="1:4" x14ac:dyDescent="0.25">
      <c r="A1929" s="1">
        <v>41995</v>
      </c>
      <c r="B1929" t="s">
        <v>20</v>
      </c>
      <c r="C1929">
        <v>1588767</v>
      </c>
      <c r="D1929">
        <v>5</v>
      </c>
    </row>
    <row r="1930" spans="1:4" x14ac:dyDescent="0.25">
      <c r="A1930" s="1">
        <v>41996</v>
      </c>
      <c r="B1930" t="s">
        <v>24</v>
      </c>
      <c r="C1930">
        <v>1588767</v>
      </c>
      <c r="D1930">
        <v>6</v>
      </c>
    </row>
    <row r="1931" spans="1:4" x14ac:dyDescent="0.25">
      <c r="A1931" s="1">
        <v>41997</v>
      </c>
      <c r="B1931" t="s">
        <v>22</v>
      </c>
      <c r="C1931">
        <v>924000</v>
      </c>
      <c r="D1931">
        <v>3</v>
      </c>
    </row>
    <row r="1932" spans="1:4" x14ac:dyDescent="0.25">
      <c r="A1932" s="1">
        <v>41998</v>
      </c>
      <c r="B1932" t="s">
        <v>21</v>
      </c>
      <c r="C1932">
        <v>2628267</v>
      </c>
      <c r="D1932">
        <v>6</v>
      </c>
    </row>
    <row r="1933" spans="1:4" x14ac:dyDescent="0.25">
      <c r="A1933" s="1">
        <v>41999</v>
      </c>
      <c r="B1933" t="s">
        <v>25</v>
      </c>
      <c r="C1933">
        <v>616000</v>
      </c>
      <c r="D1933">
        <v>2</v>
      </c>
    </row>
    <row r="1934" spans="1:4" x14ac:dyDescent="0.25">
      <c r="A1934" s="1">
        <v>42000</v>
      </c>
      <c r="B1934" t="s">
        <v>19</v>
      </c>
      <c r="C1934">
        <v>808500</v>
      </c>
      <c r="D1934">
        <v>3</v>
      </c>
    </row>
    <row r="1935" spans="1:4" x14ac:dyDescent="0.25">
      <c r="A1935" s="1">
        <v>42001</v>
      </c>
      <c r="B1935" t="s">
        <v>23</v>
      </c>
      <c r="C1935">
        <v>3244267</v>
      </c>
      <c r="D1935">
        <v>8</v>
      </c>
    </row>
    <row r="1936" spans="1:4" x14ac:dyDescent="0.25">
      <c r="A1936" s="1">
        <v>42002</v>
      </c>
      <c r="B1936" t="s">
        <v>20</v>
      </c>
      <c r="C1936">
        <v>3128767</v>
      </c>
      <c r="D1936">
        <v>8</v>
      </c>
    </row>
    <row r="1937" spans="1:4" x14ac:dyDescent="0.25">
      <c r="A1937" s="1">
        <v>42003</v>
      </c>
      <c r="B1937" t="s">
        <v>24</v>
      </c>
      <c r="C1937">
        <v>308000</v>
      </c>
      <c r="D1937">
        <v>1</v>
      </c>
    </row>
    <row r="1938" spans="1:4" x14ac:dyDescent="0.25">
      <c r="A1938" s="1">
        <v>42042</v>
      </c>
      <c r="B1938" t="s">
        <v>19</v>
      </c>
      <c r="C1938">
        <v>19974850</v>
      </c>
      <c r="D1938">
        <v>31</v>
      </c>
    </row>
    <row r="1939" spans="1:4" x14ac:dyDescent="0.25">
      <c r="A1939" s="1">
        <v>42043</v>
      </c>
      <c r="B1939" t="s">
        <v>23</v>
      </c>
      <c r="C1939">
        <v>25129650</v>
      </c>
      <c r="D1939">
        <v>39</v>
      </c>
    </row>
    <row r="1940" spans="1:4" x14ac:dyDescent="0.25">
      <c r="A1940" s="1">
        <v>42044</v>
      </c>
      <c r="B1940" t="s">
        <v>20</v>
      </c>
      <c r="C1940">
        <v>23196600</v>
      </c>
      <c r="D1940">
        <v>36</v>
      </c>
    </row>
    <row r="1941" spans="1:4" x14ac:dyDescent="0.25">
      <c r="A1941" s="1">
        <v>42045</v>
      </c>
      <c r="B1941" t="s">
        <v>24</v>
      </c>
      <c r="C1941">
        <v>16108750</v>
      </c>
      <c r="D1941">
        <v>25</v>
      </c>
    </row>
    <row r="1942" spans="1:4" x14ac:dyDescent="0.25">
      <c r="A1942" s="1">
        <v>42046</v>
      </c>
      <c r="B1942" t="s">
        <v>22</v>
      </c>
      <c r="C1942">
        <v>18686150</v>
      </c>
      <c r="D1942">
        <v>29</v>
      </c>
    </row>
    <row r="1943" spans="1:4" x14ac:dyDescent="0.25">
      <c r="A1943" s="1">
        <v>42047</v>
      </c>
      <c r="B1943" t="s">
        <v>21</v>
      </c>
      <c r="C1943">
        <v>13531350</v>
      </c>
      <c r="D1943">
        <v>21</v>
      </c>
    </row>
    <row r="1944" spans="1:4" x14ac:dyDescent="0.25">
      <c r="A1944" s="1">
        <v>42048</v>
      </c>
      <c r="B1944" t="s">
        <v>25</v>
      </c>
      <c r="C1944">
        <v>32217500</v>
      </c>
      <c r="D1944">
        <v>50</v>
      </c>
    </row>
    <row r="1945" spans="1:4" x14ac:dyDescent="0.25">
      <c r="A1945" s="1">
        <v>42049</v>
      </c>
      <c r="B1945" t="s">
        <v>19</v>
      </c>
      <c r="C1945">
        <v>28995750</v>
      </c>
      <c r="D1945">
        <v>45</v>
      </c>
    </row>
    <row r="1946" spans="1:4" x14ac:dyDescent="0.25">
      <c r="A1946" s="1">
        <v>42050</v>
      </c>
      <c r="B1946" t="s">
        <v>23</v>
      </c>
      <c r="C1946">
        <v>56058450</v>
      </c>
      <c r="D1946">
        <v>87</v>
      </c>
    </row>
    <row r="1947" spans="1:4" x14ac:dyDescent="0.25">
      <c r="A1947" s="1">
        <v>42051</v>
      </c>
      <c r="B1947" t="s">
        <v>20</v>
      </c>
      <c r="C1947">
        <v>28351400</v>
      </c>
      <c r="D1947">
        <v>44</v>
      </c>
    </row>
    <row r="1948" spans="1:4" x14ac:dyDescent="0.25">
      <c r="A1948" s="1">
        <v>42052</v>
      </c>
      <c r="B1948" t="s">
        <v>24</v>
      </c>
      <c r="C1948">
        <v>23196600</v>
      </c>
      <c r="D1948">
        <v>36</v>
      </c>
    </row>
    <row r="1949" spans="1:4" x14ac:dyDescent="0.25">
      <c r="A1949" s="1">
        <v>42053</v>
      </c>
      <c r="B1949" t="s">
        <v>22</v>
      </c>
      <c r="C1949">
        <v>26418350</v>
      </c>
      <c r="D1949">
        <v>41</v>
      </c>
    </row>
    <row r="1950" spans="1:4" x14ac:dyDescent="0.25">
      <c r="A1950" s="1">
        <v>42054</v>
      </c>
      <c r="B1950" t="s">
        <v>21</v>
      </c>
      <c r="C1950">
        <v>32217500</v>
      </c>
      <c r="D1950">
        <v>51</v>
      </c>
    </row>
    <row r="1951" spans="1:4" x14ac:dyDescent="0.25">
      <c r="A1951" s="1">
        <v>42055</v>
      </c>
      <c r="B1951" t="s">
        <v>25</v>
      </c>
      <c r="C1951">
        <v>57991500</v>
      </c>
      <c r="D1951">
        <v>90</v>
      </c>
    </row>
    <row r="1952" spans="1:4" x14ac:dyDescent="0.25">
      <c r="A1952" s="1">
        <v>42056</v>
      </c>
      <c r="B1952" t="s">
        <v>19</v>
      </c>
      <c r="C1952">
        <v>45748850</v>
      </c>
      <c r="D1952">
        <v>72</v>
      </c>
    </row>
    <row r="1953" spans="1:4" x14ac:dyDescent="0.25">
      <c r="A1953" s="1">
        <v>42057</v>
      </c>
      <c r="B1953" t="s">
        <v>23</v>
      </c>
      <c r="C1953">
        <v>42527100</v>
      </c>
      <c r="D1953">
        <v>66</v>
      </c>
    </row>
    <row r="1954" spans="1:4" x14ac:dyDescent="0.25">
      <c r="A1954" s="1">
        <v>42058</v>
      </c>
      <c r="B1954" t="s">
        <v>20</v>
      </c>
      <c r="C1954">
        <v>41238400</v>
      </c>
      <c r="D1954">
        <v>64</v>
      </c>
    </row>
    <row r="1955" spans="1:4" x14ac:dyDescent="0.25">
      <c r="A1955" s="1">
        <v>42059</v>
      </c>
      <c r="B1955" t="s">
        <v>24</v>
      </c>
      <c r="C1955">
        <v>49614950</v>
      </c>
      <c r="D1955">
        <v>77</v>
      </c>
    </row>
    <row r="1956" spans="1:4" x14ac:dyDescent="0.25">
      <c r="A1956" s="1">
        <v>42060</v>
      </c>
      <c r="B1956" t="s">
        <v>22</v>
      </c>
      <c r="C1956">
        <v>30928800</v>
      </c>
      <c r="D1956">
        <v>48</v>
      </c>
    </row>
    <row r="1957" spans="1:4" x14ac:dyDescent="0.25">
      <c r="A1957" s="1">
        <v>42061</v>
      </c>
      <c r="B1957" t="s">
        <v>21</v>
      </c>
      <c r="C1957">
        <v>37372300</v>
      </c>
      <c r="D1957">
        <v>58</v>
      </c>
    </row>
    <row r="1958" spans="1:4" x14ac:dyDescent="0.25">
      <c r="A1958" s="1">
        <v>42062</v>
      </c>
      <c r="B1958" t="s">
        <v>25</v>
      </c>
      <c r="C1958">
        <v>54769750</v>
      </c>
      <c r="D1958">
        <v>85</v>
      </c>
    </row>
    <row r="1959" spans="1:4" x14ac:dyDescent="0.25">
      <c r="A1959" s="1">
        <v>42063</v>
      </c>
      <c r="B1959" t="s">
        <v>19</v>
      </c>
      <c r="C1959">
        <v>65079350</v>
      </c>
      <c r="D1959">
        <v>101</v>
      </c>
    </row>
    <row r="1960" spans="1:4" x14ac:dyDescent="0.25">
      <c r="A1960" s="1">
        <v>42064</v>
      </c>
      <c r="B1960" t="s">
        <v>23</v>
      </c>
      <c r="C1960">
        <v>57347150</v>
      </c>
      <c r="D1960">
        <v>89</v>
      </c>
    </row>
    <row r="1961" spans="1:4" x14ac:dyDescent="0.25">
      <c r="A1961" s="1">
        <v>42065</v>
      </c>
      <c r="B1961" t="s">
        <v>20</v>
      </c>
      <c r="C1961">
        <v>27707050</v>
      </c>
      <c r="D1961">
        <v>43</v>
      </c>
    </row>
    <row r="1962" spans="1:4" x14ac:dyDescent="0.25">
      <c r="A1962" s="1">
        <v>42066</v>
      </c>
      <c r="B1962" t="s">
        <v>24</v>
      </c>
      <c r="C1962">
        <v>36727950</v>
      </c>
      <c r="D1962">
        <v>57</v>
      </c>
    </row>
    <row r="1963" spans="1:4" x14ac:dyDescent="0.25">
      <c r="A1963" s="1">
        <v>42067</v>
      </c>
      <c r="B1963" t="s">
        <v>22</v>
      </c>
      <c r="C1963">
        <v>44782325</v>
      </c>
      <c r="D1963">
        <v>70</v>
      </c>
    </row>
    <row r="1964" spans="1:4" x14ac:dyDescent="0.25">
      <c r="A1964" s="1">
        <v>42068</v>
      </c>
      <c r="B1964" t="s">
        <v>21</v>
      </c>
      <c r="C1964">
        <v>52514525</v>
      </c>
      <c r="D1964">
        <v>82</v>
      </c>
    </row>
    <row r="1965" spans="1:4" x14ac:dyDescent="0.25">
      <c r="A1965" s="1">
        <v>42069</v>
      </c>
      <c r="B1965" t="s">
        <v>25</v>
      </c>
      <c r="C1965">
        <v>52071534</v>
      </c>
      <c r="D1965">
        <v>81</v>
      </c>
    </row>
    <row r="1966" spans="1:4" x14ac:dyDescent="0.25">
      <c r="A1966" s="1">
        <v>42070</v>
      </c>
      <c r="B1966" t="s">
        <v>19</v>
      </c>
      <c r="C1966">
        <v>45748850</v>
      </c>
      <c r="D1966">
        <v>71</v>
      </c>
    </row>
    <row r="1967" spans="1:4" x14ac:dyDescent="0.25">
      <c r="A1967" s="1">
        <v>42071</v>
      </c>
      <c r="B1967" t="s">
        <v>23</v>
      </c>
      <c r="C1967">
        <v>80543750</v>
      </c>
      <c r="D1967">
        <v>125</v>
      </c>
    </row>
    <row r="1968" spans="1:4" x14ac:dyDescent="0.25">
      <c r="A1968" s="1">
        <v>42072</v>
      </c>
      <c r="B1968" t="s">
        <v>20</v>
      </c>
      <c r="C1968">
        <v>39949700</v>
      </c>
      <c r="D1968">
        <v>62</v>
      </c>
    </row>
    <row r="1969" spans="1:4" x14ac:dyDescent="0.25">
      <c r="A1969" s="1">
        <v>42073</v>
      </c>
      <c r="B1969" t="s">
        <v>24</v>
      </c>
      <c r="C1969">
        <v>15464400</v>
      </c>
      <c r="D1969">
        <v>24</v>
      </c>
    </row>
    <row r="1970" spans="1:4" x14ac:dyDescent="0.25">
      <c r="A1970" s="1">
        <v>42074</v>
      </c>
      <c r="B1970" t="s">
        <v>22</v>
      </c>
      <c r="C1970">
        <v>14175700</v>
      </c>
      <c r="D1970">
        <v>22</v>
      </c>
    </row>
    <row r="1971" spans="1:4" x14ac:dyDescent="0.25">
      <c r="A1971" s="1">
        <v>42075</v>
      </c>
      <c r="B1971" t="s">
        <v>21</v>
      </c>
      <c r="C1971">
        <v>11598300</v>
      </c>
      <c r="D1971">
        <v>18</v>
      </c>
    </row>
    <row r="1972" spans="1:4" x14ac:dyDescent="0.25">
      <c r="A1972" s="1">
        <v>42076</v>
      </c>
      <c r="B1972" t="s">
        <v>25</v>
      </c>
      <c r="C1972">
        <v>11598300</v>
      </c>
      <c r="D1972">
        <v>18</v>
      </c>
    </row>
    <row r="1973" spans="1:4" x14ac:dyDescent="0.25">
      <c r="A1973" s="1">
        <v>42077</v>
      </c>
      <c r="B1973" t="s">
        <v>19</v>
      </c>
      <c r="C1973">
        <v>18041800</v>
      </c>
      <c r="D1973">
        <v>28</v>
      </c>
    </row>
    <row r="1974" spans="1:4" x14ac:dyDescent="0.25">
      <c r="A1974" s="1">
        <v>42078</v>
      </c>
      <c r="B1974" t="s">
        <v>23</v>
      </c>
      <c r="C1974">
        <v>19330500</v>
      </c>
      <c r="D1974">
        <v>30</v>
      </c>
    </row>
    <row r="1975" spans="1:4" x14ac:dyDescent="0.25">
      <c r="A1975" s="1">
        <v>42079</v>
      </c>
      <c r="B1975" t="s">
        <v>20</v>
      </c>
      <c r="C1975">
        <v>11598300</v>
      </c>
      <c r="D1975">
        <v>18</v>
      </c>
    </row>
    <row r="1976" spans="1:4" x14ac:dyDescent="0.25">
      <c r="A1976" s="1">
        <v>42080</v>
      </c>
      <c r="B1976" t="s">
        <v>24</v>
      </c>
      <c r="C1976">
        <v>23196600</v>
      </c>
      <c r="D1976">
        <v>36</v>
      </c>
    </row>
    <row r="1977" spans="1:4" x14ac:dyDescent="0.25">
      <c r="A1977" s="1">
        <v>42081</v>
      </c>
      <c r="B1977" t="s">
        <v>22</v>
      </c>
      <c r="C1977">
        <v>22552250</v>
      </c>
      <c r="D1977">
        <v>35</v>
      </c>
    </row>
    <row r="1978" spans="1:4" x14ac:dyDescent="0.25">
      <c r="A1978" s="1">
        <v>42082</v>
      </c>
      <c r="B1978" t="s">
        <v>21</v>
      </c>
      <c r="C1978">
        <v>38661000</v>
      </c>
      <c r="D1978">
        <v>60</v>
      </c>
    </row>
    <row r="1979" spans="1:4" x14ac:dyDescent="0.25">
      <c r="A1979" s="1">
        <v>42083</v>
      </c>
      <c r="B1979" t="s">
        <v>25</v>
      </c>
      <c r="C1979">
        <v>54125400</v>
      </c>
      <c r="D1979">
        <v>84</v>
      </c>
    </row>
    <row r="1980" spans="1:4" x14ac:dyDescent="0.25">
      <c r="A1980" s="1">
        <v>42084</v>
      </c>
      <c r="B1980" t="s">
        <v>19</v>
      </c>
      <c r="C1980">
        <v>60568900</v>
      </c>
      <c r="D1980">
        <v>94</v>
      </c>
    </row>
    <row r="1981" spans="1:4" x14ac:dyDescent="0.25">
      <c r="A1981" s="1">
        <v>42085</v>
      </c>
      <c r="B1981" t="s">
        <v>23</v>
      </c>
      <c r="C1981">
        <v>64253777</v>
      </c>
      <c r="D1981">
        <v>100</v>
      </c>
    </row>
    <row r="1982" spans="1:4" x14ac:dyDescent="0.25">
      <c r="A1982" s="1">
        <v>42086</v>
      </c>
      <c r="B1982" t="s">
        <v>20</v>
      </c>
      <c r="C1982">
        <v>75388950</v>
      </c>
      <c r="D1982">
        <v>118</v>
      </c>
    </row>
    <row r="1983" spans="1:4" x14ac:dyDescent="0.25">
      <c r="A1983" s="1">
        <v>42087</v>
      </c>
      <c r="B1983" t="s">
        <v>24</v>
      </c>
      <c r="C1983">
        <v>57226334</v>
      </c>
      <c r="D1983">
        <v>89</v>
      </c>
    </row>
    <row r="1984" spans="1:4" x14ac:dyDescent="0.25">
      <c r="A1984" s="1">
        <v>42088</v>
      </c>
      <c r="B1984" t="s">
        <v>22</v>
      </c>
      <c r="C1984">
        <v>39627525</v>
      </c>
      <c r="D1984">
        <v>62</v>
      </c>
    </row>
    <row r="1985" spans="1:4" x14ac:dyDescent="0.25">
      <c r="A1985" s="1">
        <v>42089</v>
      </c>
      <c r="B1985" t="s">
        <v>21</v>
      </c>
      <c r="C1985">
        <v>49614950</v>
      </c>
      <c r="D1985">
        <v>77</v>
      </c>
    </row>
    <row r="1986" spans="1:4" x14ac:dyDescent="0.25">
      <c r="A1986" s="1">
        <v>42090</v>
      </c>
      <c r="B1986" t="s">
        <v>25</v>
      </c>
      <c r="C1986">
        <v>104787418</v>
      </c>
      <c r="D1986">
        <v>163</v>
      </c>
    </row>
    <row r="1987" spans="1:4" x14ac:dyDescent="0.25">
      <c r="A1987" s="1">
        <v>42091</v>
      </c>
      <c r="B1987" t="s">
        <v>19</v>
      </c>
      <c r="C1987">
        <v>81188100</v>
      </c>
      <c r="D1987">
        <v>126</v>
      </c>
    </row>
    <row r="1988" spans="1:4" x14ac:dyDescent="0.25">
      <c r="A1988" s="1">
        <v>42092</v>
      </c>
      <c r="B1988" t="s">
        <v>23</v>
      </c>
      <c r="C1988">
        <v>96008150</v>
      </c>
      <c r="D1988">
        <v>149</v>
      </c>
    </row>
    <row r="1989" spans="1:4" x14ac:dyDescent="0.25">
      <c r="A1989" s="1">
        <v>42093</v>
      </c>
      <c r="B1989" t="s">
        <v>20</v>
      </c>
      <c r="C1989">
        <v>158832275</v>
      </c>
      <c r="D1989">
        <v>248</v>
      </c>
    </row>
    <row r="1990" spans="1:4" x14ac:dyDescent="0.25">
      <c r="A1990" s="1">
        <v>42094</v>
      </c>
      <c r="B1990" t="s">
        <v>24</v>
      </c>
      <c r="C1990">
        <v>189761075</v>
      </c>
      <c r="D1990">
        <v>295</v>
      </c>
    </row>
    <row r="1991" spans="1:4" x14ac:dyDescent="0.25">
      <c r="A1991" s="1">
        <v>42095</v>
      </c>
      <c r="B1991" t="s">
        <v>22</v>
      </c>
      <c r="C1991">
        <v>301555800</v>
      </c>
      <c r="D1991">
        <v>468</v>
      </c>
    </row>
    <row r="1992" spans="1:4" x14ac:dyDescent="0.25">
      <c r="A1992" s="1">
        <v>42096</v>
      </c>
      <c r="B1992" t="s">
        <v>21</v>
      </c>
      <c r="C1992">
        <v>141757000</v>
      </c>
      <c r="D1992">
        <v>220</v>
      </c>
    </row>
    <row r="1993" spans="1:4" x14ac:dyDescent="0.25">
      <c r="A1993" s="1">
        <v>42097</v>
      </c>
      <c r="B1993" t="s">
        <v>25</v>
      </c>
      <c r="C1993">
        <v>153999650</v>
      </c>
      <c r="D1993">
        <v>239</v>
      </c>
    </row>
    <row r="1994" spans="1:4" x14ac:dyDescent="0.25">
      <c r="A1994" s="1">
        <v>42098</v>
      </c>
      <c r="B1994" t="s">
        <v>19</v>
      </c>
      <c r="C1994">
        <v>402074400</v>
      </c>
      <c r="D1994">
        <v>624</v>
      </c>
    </row>
    <row r="1995" spans="1:4" x14ac:dyDescent="0.25">
      <c r="A1995" s="1">
        <v>42099</v>
      </c>
      <c r="B1995" t="s">
        <v>23</v>
      </c>
      <c r="C1995">
        <v>259028700</v>
      </c>
      <c r="D1995">
        <v>402</v>
      </c>
    </row>
    <row r="1996" spans="1:4" x14ac:dyDescent="0.25">
      <c r="A1996" s="1">
        <v>42100</v>
      </c>
      <c r="B1996" t="s">
        <v>20</v>
      </c>
      <c r="C1996">
        <v>109539500</v>
      </c>
      <c r="D1996">
        <v>171</v>
      </c>
    </row>
    <row r="1997" spans="1:4" x14ac:dyDescent="0.25">
      <c r="A1997" s="1">
        <v>42101</v>
      </c>
      <c r="B1997" t="s">
        <v>24</v>
      </c>
      <c r="C1997">
        <v>168175350</v>
      </c>
      <c r="D1997">
        <v>261</v>
      </c>
    </row>
    <row r="1998" spans="1:4" x14ac:dyDescent="0.25">
      <c r="A1998" s="1">
        <v>42102</v>
      </c>
      <c r="B1998" t="s">
        <v>22</v>
      </c>
      <c r="C1998">
        <v>130803050</v>
      </c>
      <c r="D1998">
        <v>203</v>
      </c>
    </row>
    <row r="1999" spans="1:4" x14ac:dyDescent="0.25">
      <c r="A1999" s="1">
        <v>42103</v>
      </c>
      <c r="B1999" t="s">
        <v>21</v>
      </c>
      <c r="C1999">
        <v>47037550</v>
      </c>
      <c r="D1999">
        <v>73</v>
      </c>
    </row>
    <row r="2000" spans="1:4" x14ac:dyDescent="0.25">
      <c r="A2000" s="1">
        <v>42104</v>
      </c>
      <c r="B2000" t="s">
        <v>25</v>
      </c>
      <c r="C2000">
        <v>46393200</v>
      </c>
      <c r="D2000">
        <v>72</v>
      </c>
    </row>
    <row r="2001" spans="1:4" x14ac:dyDescent="0.25">
      <c r="A2001" s="1">
        <v>42105</v>
      </c>
      <c r="B2001" t="s">
        <v>19</v>
      </c>
      <c r="C2001">
        <v>117271700</v>
      </c>
      <c r="D2001">
        <v>182</v>
      </c>
    </row>
    <row r="2002" spans="1:4" x14ac:dyDescent="0.25">
      <c r="A2002" s="1">
        <v>42106</v>
      </c>
      <c r="B2002" t="s">
        <v>23</v>
      </c>
      <c r="C2002">
        <v>69589800</v>
      </c>
      <c r="D2002">
        <v>108</v>
      </c>
    </row>
    <row r="2003" spans="1:4" x14ac:dyDescent="0.25">
      <c r="A2003" s="1">
        <v>42107</v>
      </c>
      <c r="B2003" t="s">
        <v>20</v>
      </c>
      <c r="C2003">
        <v>163020550</v>
      </c>
      <c r="D2003">
        <v>253</v>
      </c>
    </row>
    <row r="2004" spans="1:4" x14ac:dyDescent="0.25">
      <c r="A2004" s="1">
        <v>42108</v>
      </c>
      <c r="B2004" t="s">
        <v>24</v>
      </c>
      <c r="C2004">
        <v>108774334</v>
      </c>
      <c r="D2004">
        <v>169</v>
      </c>
    </row>
    <row r="2005" spans="1:4" x14ac:dyDescent="0.25">
      <c r="A2005" s="1">
        <v>42109</v>
      </c>
      <c r="B2005" t="s">
        <v>22</v>
      </c>
      <c r="C2005">
        <v>76677650</v>
      </c>
      <c r="D2005">
        <v>119</v>
      </c>
    </row>
    <row r="2006" spans="1:4" x14ac:dyDescent="0.25">
      <c r="A2006" s="1">
        <v>42110</v>
      </c>
      <c r="B2006" t="s">
        <v>21</v>
      </c>
      <c r="C2006">
        <v>119083934</v>
      </c>
      <c r="D2006">
        <v>185</v>
      </c>
    </row>
    <row r="2007" spans="1:4" x14ac:dyDescent="0.25">
      <c r="A2007" s="1">
        <v>42111</v>
      </c>
      <c r="B2007" t="s">
        <v>25</v>
      </c>
      <c r="C2007">
        <v>179451475</v>
      </c>
      <c r="D2007">
        <v>279</v>
      </c>
    </row>
    <row r="2008" spans="1:4" x14ac:dyDescent="0.25">
      <c r="A2008" s="1">
        <v>42112</v>
      </c>
      <c r="B2008" t="s">
        <v>19</v>
      </c>
      <c r="C2008">
        <v>123070850</v>
      </c>
      <c r="D2008">
        <v>191</v>
      </c>
    </row>
    <row r="2009" spans="1:4" x14ac:dyDescent="0.25">
      <c r="A2009" s="1">
        <v>42113</v>
      </c>
      <c r="B2009" t="s">
        <v>23</v>
      </c>
      <c r="C2009">
        <v>52836700</v>
      </c>
      <c r="D2009">
        <v>82</v>
      </c>
    </row>
    <row r="2010" spans="1:4" x14ac:dyDescent="0.25">
      <c r="A2010" s="1">
        <v>42114</v>
      </c>
      <c r="B2010" t="s">
        <v>20</v>
      </c>
      <c r="C2010">
        <v>148200500</v>
      </c>
      <c r="D2010">
        <v>230</v>
      </c>
    </row>
    <row r="2011" spans="1:4" x14ac:dyDescent="0.25">
      <c r="A2011" s="1">
        <v>42115</v>
      </c>
      <c r="B2011" t="s">
        <v>24</v>
      </c>
      <c r="C2011">
        <v>92142050</v>
      </c>
      <c r="D2011">
        <v>143</v>
      </c>
    </row>
    <row r="2012" spans="1:4" x14ac:dyDescent="0.25">
      <c r="A2012" s="1">
        <v>42116</v>
      </c>
      <c r="B2012" t="s">
        <v>22</v>
      </c>
      <c r="C2012">
        <v>117916050</v>
      </c>
      <c r="D2012">
        <v>183</v>
      </c>
    </row>
    <row r="2013" spans="1:4" x14ac:dyDescent="0.25">
      <c r="A2013" s="1">
        <v>42117</v>
      </c>
      <c r="B2013" t="s">
        <v>21</v>
      </c>
      <c r="C2013">
        <v>27062700</v>
      </c>
      <c r="D2013">
        <v>42</v>
      </c>
    </row>
    <row r="2014" spans="1:4" x14ac:dyDescent="0.25">
      <c r="A2014" s="1">
        <v>42118</v>
      </c>
      <c r="B2014" t="s">
        <v>25</v>
      </c>
      <c r="C2014">
        <v>33506200</v>
      </c>
      <c r="D2014">
        <v>52</v>
      </c>
    </row>
    <row r="2015" spans="1:4" x14ac:dyDescent="0.25">
      <c r="A2015" s="1">
        <v>42119</v>
      </c>
      <c r="B2015" t="s">
        <v>19</v>
      </c>
      <c r="C2015">
        <v>45426675</v>
      </c>
      <c r="D2015">
        <v>71</v>
      </c>
    </row>
    <row r="2016" spans="1:4" x14ac:dyDescent="0.25">
      <c r="A2016" s="1">
        <v>42120</v>
      </c>
      <c r="B2016" t="s">
        <v>23</v>
      </c>
      <c r="C2016">
        <v>56702800</v>
      </c>
      <c r="D2016">
        <v>88</v>
      </c>
    </row>
    <row r="2017" spans="1:4" x14ac:dyDescent="0.25">
      <c r="A2017" s="1">
        <v>42121</v>
      </c>
      <c r="B2017" t="s">
        <v>20</v>
      </c>
      <c r="C2017">
        <v>47681900</v>
      </c>
      <c r="D2017">
        <v>74</v>
      </c>
    </row>
    <row r="2018" spans="1:4" x14ac:dyDescent="0.25">
      <c r="A2018" s="1">
        <v>42122</v>
      </c>
      <c r="B2018" t="s">
        <v>24</v>
      </c>
      <c r="C2018">
        <v>29640100</v>
      </c>
      <c r="D2018">
        <v>46</v>
      </c>
    </row>
    <row r="2019" spans="1:4" x14ac:dyDescent="0.25">
      <c r="A2019" s="1">
        <v>42123</v>
      </c>
      <c r="B2019" t="s">
        <v>22</v>
      </c>
      <c r="C2019">
        <v>141757000</v>
      </c>
      <c r="D2019">
        <v>220</v>
      </c>
    </row>
    <row r="2020" spans="1:4" x14ac:dyDescent="0.25">
      <c r="A2020" s="1">
        <v>42124</v>
      </c>
      <c r="B2020" t="s">
        <v>21</v>
      </c>
      <c r="C2020">
        <v>42406284</v>
      </c>
      <c r="D2020">
        <v>67</v>
      </c>
    </row>
    <row r="2021" spans="1:4" x14ac:dyDescent="0.25">
      <c r="A2021" s="1">
        <v>42125</v>
      </c>
      <c r="B2021" t="s">
        <v>25</v>
      </c>
      <c r="C2021">
        <v>62179775</v>
      </c>
      <c r="D2021">
        <v>104</v>
      </c>
    </row>
    <row r="2022" spans="1:4" x14ac:dyDescent="0.25">
      <c r="A2022" s="1">
        <v>42126</v>
      </c>
      <c r="B2022" t="s">
        <v>19</v>
      </c>
      <c r="C2022">
        <v>53158875</v>
      </c>
      <c r="D2022">
        <v>84</v>
      </c>
    </row>
    <row r="2023" spans="1:4" x14ac:dyDescent="0.25">
      <c r="A2023" s="1">
        <v>42127</v>
      </c>
      <c r="B2023" t="s">
        <v>23</v>
      </c>
      <c r="C2023">
        <v>91376884</v>
      </c>
      <c r="D2023">
        <v>142</v>
      </c>
    </row>
    <row r="2024" spans="1:4" x14ac:dyDescent="0.25">
      <c r="A2024" s="1">
        <v>42128</v>
      </c>
      <c r="B2024" t="s">
        <v>20</v>
      </c>
      <c r="C2024">
        <v>46916734</v>
      </c>
      <c r="D2024">
        <v>73</v>
      </c>
    </row>
    <row r="2025" spans="1:4" x14ac:dyDescent="0.25">
      <c r="A2025" s="1">
        <v>42129</v>
      </c>
      <c r="B2025" t="s">
        <v>24</v>
      </c>
      <c r="C2025">
        <v>39949700</v>
      </c>
      <c r="D2025">
        <v>62</v>
      </c>
    </row>
    <row r="2026" spans="1:4" x14ac:dyDescent="0.25">
      <c r="A2026" s="1">
        <v>42130</v>
      </c>
      <c r="B2026" t="s">
        <v>22</v>
      </c>
      <c r="C2026">
        <v>39305350</v>
      </c>
      <c r="D2026">
        <v>61</v>
      </c>
    </row>
    <row r="2027" spans="1:4" x14ac:dyDescent="0.25">
      <c r="A2027" s="1">
        <v>42131</v>
      </c>
      <c r="B2027" t="s">
        <v>21</v>
      </c>
      <c r="C2027">
        <v>42527100</v>
      </c>
      <c r="D2027">
        <v>66</v>
      </c>
    </row>
    <row r="2028" spans="1:4" x14ac:dyDescent="0.25">
      <c r="A2028" s="1">
        <v>42132</v>
      </c>
      <c r="B2028" t="s">
        <v>25</v>
      </c>
      <c r="C2028">
        <v>41882750</v>
      </c>
      <c r="D2028">
        <v>65</v>
      </c>
    </row>
    <row r="2029" spans="1:4" x14ac:dyDescent="0.25">
      <c r="A2029" s="1">
        <v>42133</v>
      </c>
      <c r="B2029" t="s">
        <v>19</v>
      </c>
      <c r="C2029">
        <v>48326250</v>
      </c>
      <c r="D2029">
        <v>75</v>
      </c>
    </row>
    <row r="2030" spans="1:4" x14ac:dyDescent="0.25">
      <c r="A2030" s="1">
        <v>42134</v>
      </c>
      <c r="B2030" t="s">
        <v>23</v>
      </c>
      <c r="C2030">
        <v>49614950</v>
      </c>
      <c r="D2030">
        <v>77</v>
      </c>
    </row>
    <row r="2031" spans="1:4" x14ac:dyDescent="0.25">
      <c r="A2031" s="1">
        <v>42135</v>
      </c>
      <c r="B2031" t="s">
        <v>20</v>
      </c>
      <c r="C2031">
        <v>33506200</v>
      </c>
      <c r="D2031">
        <v>52</v>
      </c>
    </row>
    <row r="2032" spans="1:4" x14ac:dyDescent="0.25">
      <c r="A2032" s="1">
        <v>42136</v>
      </c>
      <c r="B2032" t="s">
        <v>24</v>
      </c>
      <c r="C2032">
        <v>41238400</v>
      </c>
      <c r="D2032">
        <v>64</v>
      </c>
    </row>
    <row r="2033" spans="1:4" x14ac:dyDescent="0.25">
      <c r="A2033" s="1">
        <v>42137</v>
      </c>
      <c r="B2033" t="s">
        <v>22</v>
      </c>
      <c r="C2033">
        <v>32217500</v>
      </c>
      <c r="D2033">
        <v>50</v>
      </c>
    </row>
    <row r="2034" spans="1:4" x14ac:dyDescent="0.25">
      <c r="A2034" s="1">
        <v>42138</v>
      </c>
      <c r="B2034" t="s">
        <v>21</v>
      </c>
      <c r="C2034">
        <v>26418350</v>
      </c>
      <c r="D2034">
        <v>41</v>
      </c>
    </row>
    <row r="2035" spans="1:4" x14ac:dyDescent="0.25">
      <c r="A2035" s="1">
        <v>42139</v>
      </c>
      <c r="B2035" t="s">
        <v>25</v>
      </c>
      <c r="C2035">
        <v>25774000</v>
      </c>
      <c r="D2035">
        <v>40</v>
      </c>
    </row>
    <row r="2036" spans="1:4" x14ac:dyDescent="0.25">
      <c r="A2036" s="1">
        <v>42140</v>
      </c>
      <c r="B2036" t="s">
        <v>19</v>
      </c>
      <c r="C2036">
        <v>58635850</v>
      </c>
      <c r="D2036">
        <v>91</v>
      </c>
    </row>
    <row r="2037" spans="1:4" x14ac:dyDescent="0.25">
      <c r="A2037" s="1">
        <v>42141</v>
      </c>
      <c r="B2037" t="s">
        <v>23</v>
      </c>
      <c r="C2037">
        <v>46393200</v>
      </c>
      <c r="D2037">
        <v>72</v>
      </c>
    </row>
    <row r="2038" spans="1:4" x14ac:dyDescent="0.25">
      <c r="A2038" s="1">
        <v>42142</v>
      </c>
      <c r="B2038" t="s">
        <v>20</v>
      </c>
      <c r="C2038">
        <v>61213250</v>
      </c>
      <c r="D2038">
        <v>95</v>
      </c>
    </row>
    <row r="2039" spans="1:4" x14ac:dyDescent="0.25">
      <c r="A2039" s="1">
        <v>42143</v>
      </c>
      <c r="B2039" t="s">
        <v>24</v>
      </c>
      <c r="C2039">
        <v>38016650</v>
      </c>
      <c r="D2039">
        <v>59</v>
      </c>
    </row>
    <row r="2040" spans="1:4" x14ac:dyDescent="0.25">
      <c r="A2040" s="1">
        <v>42144</v>
      </c>
      <c r="B2040" t="s">
        <v>22</v>
      </c>
      <c r="C2040">
        <v>27062700</v>
      </c>
      <c r="D2040">
        <v>42</v>
      </c>
    </row>
    <row r="2041" spans="1:4" x14ac:dyDescent="0.25">
      <c r="A2041" s="1">
        <v>42145</v>
      </c>
      <c r="B2041" t="s">
        <v>21</v>
      </c>
      <c r="C2041">
        <v>19974850</v>
      </c>
      <c r="D2041">
        <v>31</v>
      </c>
    </row>
    <row r="2042" spans="1:4" x14ac:dyDescent="0.25">
      <c r="A2042" s="1">
        <v>42146</v>
      </c>
      <c r="B2042" t="s">
        <v>25</v>
      </c>
      <c r="C2042">
        <v>19974850</v>
      </c>
      <c r="D2042">
        <v>31</v>
      </c>
    </row>
    <row r="2043" spans="1:4" x14ac:dyDescent="0.25">
      <c r="A2043" s="1">
        <v>42147</v>
      </c>
      <c r="B2043" t="s">
        <v>19</v>
      </c>
      <c r="C2043">
        <v>39305350</v>
      </c>
      <c r="D2043">
        <v>61</v>
      </c>
    </row>
    <row r="2044" spans="1:4" x14ac:dyDescent="0.25">
      <c r="A2044" s="1">
        <v>42148</v>
      </c>
      <c r="B2044" t="s">
        <v>23</v>
      </c>
      <c r="C2044">
        <v>46393200</v>
      </c>
      <c r="D2044">
        <v>72</v>
      </c>
    </row>
    <row r="2045" spans="1:4" x14ac:dyDescent="0.25">
      <c r="A2045" s="1">
        <v>42149</v>
      </c>
      <c r="B2045" t="s">
        <v>20</v>
      </c>
      <c r="C2045">
        <v>21263550</v>
      </c>
      <c r="D2045">
        <v>33</v>
      </c>
    </row>
    <row r="2046" spans="1:4" x14ac:dyDescent="0.25">
      <c r="A2046" s="1">
        <v>42150</v>
      </c>
      <c r="B2046" t="s">
        <v>24</v>
      </c>
      <c r="C2046">
        <v>27062700</v>
      </c>
      <c r="D2046">
        <v>42</v>
      </c>
    </row>
    <row r="2047" spans="1:4" x14ac:dyDescent="0.25">
      <c r="A2047" s="1">
        <v>42151</v>
      </c>
      <c r="B2047" t="s">
        <v>22</v>
      </c>
      <c r="C2047">
        <v>25129650</v>
      </c>
      <c r="D2047">
        <v>39</v>
      </c>
    </row>
    <row r="2048" spans="1:4" x14ac:dyDescent="0.25">
      <c r="A2048" s="1">
        <v>42152</v>
      </c>
      <c r="B2048" t="s">
        <v>21</v>
      </c>
      <c r="C2048">
        <v>20619200</v>
      </c>
      <c r="D2048">
        <v>32</v>
      </c>
    </row>
    <row r="2049" spans="1:4" x14ac:dyDescent="0.25">
      <c r="A2049" s="1">
        <v>42153</v>
      </c>
      <c r="B2049" t="s">
        <v>25</v>
      </c>
      <c r="C2049">
        <v>5799150</v>
      </c>
      <c r="D2049">
        <v>9</v>
      </c>
    </row>
    <row r="2050" spans="1:4" x14ac:dyDescent="0.25">
      <c r="A2050" s="1">
        <v>42154</v>
      </c>
      <c r="B2050" t="s">
        <v>19</v>
      </c>
      <c r="C2050">
        <v>14175700</v>
      </c>
      <c r="D2050">
        <v>22</v>
      </c>
    </row>
    <row r="2051" spans="1:4" x14ac:dyDescent="0.25">
      <c r="A2051" s="1">
        <v>42155</v>
      </c>
      <c r="B2051" t="s">
        <v>23</v>
      </c>
      <c r="C2051">
        <v>20619200</v>
      </c>
      <c r="D2051">
        <v>32</v>
      </c>
    </row>
    <row r="2052" spans="1:4" x14ac:dyDescent="0.25">
      <c r="A2052" s="1">
        <v>42156</v>
      </c>
      <c r="B2052" t="s">
        <v>20</v>
      </c>
      <c r="C2052">
        <v>12887000</v>
      </c>
      <c r="D2052">
        <v>20</v>
      </c>
    </row>
    <row r="2053" spans="1:4" x14ac:dyDescent="0.25">
      <c r="A2053" s="1">
        <v>42157</v>
      </c>
      <c r="B2053" t="s">
        <v>24</v>
      </c>
      <c r="C2053">
        <v>14820050</v>
      </c>
      <c r="D2053">
        <v>23</v>
      </c>
    </row>
    <row r="2054" spans="1:4" x14ac:dyDescent="0.25">
      <c r="A2054" s="1">
        <v>42158</v>
      </c>
      <c r="B2054" t="s">
        <v>22</v>
      </c>
      <c r="C2054">
        <v>18041800</v>
      </c>
      <c r="D2054">
        <v>28</v>
      </c>
    </row>
    <row r="2055" spans="1:4" x14ac:dyDescent="0.25">
      <c r="A2055" s="1">
        <v>42159</v>
      </c>
      <c r="B2055" t="s">
        <v>21</v>
      </c>
      <c r="C2055">
        <v>25129650</v>
      </c>
      <c r="D2055">
        <v>39</v>
      </c>
    </row>
    <row r="2056" spans="1:4" x14ac:dyDescent="0.25">
      <c r="A2056" s="1">
        <v>42160</v>
      </c>
      <c r="B2056" t="s">
        <v>25</v>
      </c>
      <c r="C2056">
        <v>22552250</v>
      </c>
      <c r="D2056">
        <v>35</v>
      </c>
    </row>
    <row r="2057" spans="1:4" x14ac:dyDescent="0.25">
      <c r="A2057" s="1">
        <v>42161</v>
      </c>
      <c r="B2057" t="s">
        <v>19</v>
      </c>
      <c r="C2057">
        <v>38016650</v>
      </c>
      <c r="D2057">
        <v>59</v>
      </c>
    </row>
    <row r="2058" spans="1:4" x14ac:dyDescent="0.25">
      <c r="A2058" s="1">
        <v>42162</v>
      </c>
      <c r="B2058" t="s">
        <v>23</v>
      </c>
      <c r="C2058">
        <v>27707050</v>
      </c>
      <c r="D2058">
        <v>43</v>
      </c>
    </row>
    <row r="2059" spans="1:4" x14ac:dyDescent="0.25">
      <c r="A2059" s="1">
        <v>42163</v>
      </c>
      <c r="B2059" t="s">
        <v>20</v>
      </c>
      <c r="C2059">
        <v>24485300</v>
      </c>
      <c r="D2059">
        <v>38</v>
      </c>
    </row>
    <row r="2060" spans="1:4" x14ac:dyDescent="0.25">
      <c r="A2060" s="1">
        <v>42164</v>
      </c>
      <c r="B2060" t="s">
        <v>24</v>
      </c>
      <c r="C2060">
        <v>27062700</v>
      </c>
      <c r="D2060">
        <v>42</v>
      </c>
    </row>
    <row r="2061" spans="1:4" x14ac:dyDescent="0.25">
      <c r="A2061" s="1">
        <v>42165</v>
      </c>
      <c r="B2061" t="s">
        <v>22</v>
      </c>
      <c r="C2061">
        <v>29640100</v>
      </c>
      <c r="D2061">
        <v>46</v>
      </c>
    </row>
    <row r="2062" spans="1:4" x14ac:dyDescent="0.25">
      <c r="A2062" s="1">
        <v>42166</v>
      </c>
      <c r="B2062" t="s">
        <v>21</v>
      </c>
      <c r="C2062">
        <v>38661000</v>
      </c>
      <c r="D2062">
        <v>60</v>
      </c>
    </row>
    <row r="2063" spans="1:4" x14ac:dyDescent="0.25">
      <c r="A2063" s="1">
        <v>42167</v>
      </c>
      <c r="B2063" t="s">
        <v>25</v>
      </c>
      <c r="C2063">
        <v>36727950</v>
      </c>
      <c r="D2063">
        <v>57</v>
      </c>
    </row>
    <row r="2064" spans="1:4" x14ac:dyDescent="0.25">
      <c r="A2064" s="1">
        <v>42168</v>
      </c>
      <c r="B2064" t="s">
        <v>19</v>
      </c>
      <c r="C2064">
        <v>61213250</v>
      </c>
      <c r="D2064">
        <v>95</v>
      </c>
    </row>
    <row r="2065" spans="1:4" x14ac:dyDescent="0.25">
      <c r="A2065" s="1">
        <v>42169</v>
      </c>
      <c r="B2065" t="s">
        <v>23</v>
      </c>
      <c r="C2065">
        <v>42527100</v>
      </c>
      <c r="D2065">
        <v>66</v>
      </c>
    </row>
    <row r="2066" spans="1:4" x14ac:dyDescent="0.25">
      <c r="A2066" s="1">
        <v>42170</v>
      </c>
      <c r="B2066" t="s">
        <v>20</v>
      </c>
      <c r="C2066">
        <v>48970600</v>
      </c>
      <c r="D2066">
        <v>76</v>
      </c>
    </row>
    <row r="2067" spans="1:4" x14ac:dyDescent="0.25">
      <c r="A2067" s="1">
        <v>42171</v>
      </c>
      <c r="B2067" t="s">
        <v>24</v>
      </c>
      <c r="C2067">
        <v>27062700</v>
      </c>
      <c r="D2067">
        <v>42</v>
      </c>
    </row>
    <row r="2068" spans="1:4" x14ac:dyDescent="0.25">
      <c r="A2068" s="1">
        <v>42172</v>
      </c>
      <c r="B2068" t="s">
        <v>22</v>
      </c>
      <c r="C2068">
        <v>27062700</v>
      </c>
      <c r="D2068">
        <v>42</v>
      </c>
    </row>
    <row r="2069" spans="1:4" x14ac:dyDescent="0.25">
      <c r="A2069" s="1">
        <v>42173</v>
      </c>
      <c r="B2069" t="s">
        <v>21</v>
      </c>
      <c r="C2069">
        <v>27062700</v>
      </c>
      <c r="D2069">
        <v>42</v>
      </c>
    </row>
    <row r="2070" spans="1:4" x14ac:dyDescent="0.25">
      <c r="A2070" s="1">
        <v>42174</v>
      </c>
      <c r="B2070" t="s">
        <v>25</v>
      </c>
      <c r="C2070">
        <v>37694475</v>
      </c>
      <c r="D2070">
        <v>59</v>
      </c>
    </row>
    <row r="2071" spans="1:4" x14ac:dyDescent="0.25">
      <c r="A2071" s="1">
        <v>42175</v>
      </c>
      <c r="B2071" t="s">
        <v>19</v>
      </c>
      <c r="C2071">
        <v>49614950</v>
      </c>
      <c r="D2071">
        <v>77</v>
      </c>
    </row>
    <row r="2072" spans="1:4" x14ac:dyDescent="0.25">
      <c r="A2072" s="1">
        <v>42176</v>
      </c>
      <c r="B2072" t="s">
        <v>23</v>
      </c>
      <c r="C2072">
        <v>47681900</v>
      </c>
      <c r="D2072">
        <v>74</v>
      </c>
    </row>
    <row r="2073" spans="1:4" x14ac:dyDescent="0.25">
      <c r="A2073" s="1">
        <v>42177</v>
      </c>
      <c r="B2073" t="s">
        <v>20</v>
      </c>
      <c r="C2073">
        <v>48326250</v>
      </c>
      <c r="D2073">
        <v>75</v>
      </c>
    </row>
    <row r="2074" spans="1:4" x14ac:dyDescent="0.25">
      <c r="A2074" s="1">
        <v>42178</v>
      </c>
      <c r="B2074" t="s">
        <v>24</v>
      </c>
      <c r="C2074">
        <v>24485300</v>
      </c>
      <c r="D2074">
        <v>38</v>
      </c>
    </row>
    <row r="2075" spans="1:4" x14ac:dyDescent="0.25">
      <c r="A2075" s="1">
        <v>42179</v>
      </c>
      <c r="B2075" t="s">
        <v>22</v>
      </c>
      <c r="C2075">
        <v>23196600</v>
      </c>
      <c r="D2075">
        <v>36</v>
      </c>
    </row>
    <row r="2076" spans="1:4" x14ac:dyDescent="0.25">
      <c r="A2076" s="1">
        <v>42180</v>
      </c>
      <c r="B2076" t="s">
        <v>21</v>
      </c>
      <c r="C2076">
        <v>37372300</v>
      </c>
      <c r="D2076">
        <v>58</v>
      </c>
    </row>
    <row r="2077" spans="1:4" x14ac:dyDescent="0.25">
      <c r="A2077" s="1">
        <v>42181</v>
      </c>
      <c r="B2077" t="s">
        <v>25</v>
      </c>
      <c r="C2077">
        <v>25129650</v>
      </c>
      <c r="D2077">
        <v>39</v>
      </c>
    </row>
    <row r="2078" spans="1:4" x14ac:dyDescent="0.25">
      <c r="A2078" s="1">
        <v>42182</v>
      </c>
      <c r="B2078" t="s">
        <v>19</v>
      </c>
      <c r="C2078">
        <v>6443500</v>
      </c>
      <c r="D2078">
        <v>10</v>
      </c>
    </row>
    <row r="2079" spans="1:4" x14ac:dyDescent="0.25">
      <c r="A2079" s="1">
        <v>42183</v>
      </c>
      <c r="B2079" t="s">
        <v>23</v>
      </c>
      <c r="C2079">
        <v>18686150</v>
      </c>
      <c r="D2079">
        <v>29</v>
      </c>
    </row>
    <row r="2080" spans="1:4" x14ac:dyDescent="0.25">
      <c r="A2080" s="1">
        <v>42184</v>
      </c>
      <c r="B2080" t="s">
        <v>20</v>
      </c>
      <c r="C2080">
        <v>23840950</v>
      </c>
      <c r="D2080">
        <v>37</v>
      </c>
    </row>
    <row r="2081" spans="1:4" x14ac:dyDescent="0.25">
      <c r="A2081" s="1">
        <v>42185</v>
      </c>
      <c r="B2081" t="s">
        <v>24</v>
      </c>
      <c r="C2081">
        <v>18686150</v>
      </c>
      <c r="D2081">
        <v>29</v>
      </c>
    </row>
    <row r="2082" spans="1:4" x14ac:dyDescent="0.25">
      <c r="A2082" s="1">
        <v>42186</v>
      </c>
      <c r="B2082" t="s">
        <v>22</v>
      </c>
      <c r="C2082">
        <v>16753100</v>
      </c>
      <c r="D2082">
        <v>26</v>
      </c>
    </row>
    <row r="2083" spans="1:4" x14ac:dyDescent="0.25">
      <c r="A2083" s="1">
        <v>42187</v>
      </c>
      <c r="B2083" t="s">
        <v>21</v>
      </c>
      <c r="C2083">
        <v>36727950</v>
      </c>
      <c r="D2083">
        <v>57</v>
      </c>
    </row>
    <row r="2084" spans="1:4" x14ac:dyDescent="0.25">
      <c r="A2084" s="1">
        <v>42188</v>
      </c>
      <c r="B2084" t="s">
        <v>25</v>
      </c>
      <c r="C2084">
        <v>27062700</v>
      </c>
      <c r="D2084">
        <v>42</v>
      </c>
    </row>
    <row r="2085" spans="1:4" x14ac:dyDescent="0.25">
      <c r="A2085" s="1">
        <v>42189</v>
      </c>
      <c r="B2085" t="s">
        <v>19</v>
      </c>
      <c r="C2085">
        <v>39949700</v>
      </c>
      <c r="D2085">
        <v>62</v>
      </c>
    </row>
    <row r="2086" spans="1:4" x14ac:dyDescent="0.25">
      <c r="A2086" s="1">
        <v>42190</v>
      </c>
      <c r="B2086" t="s">
        <v>23</v>
      </c>
      <c r="C2086">
        <v>21263550</v>
      </c>
      <c r="D2086">
        <v>33</v>
      </c>
    </row>
    <row r="2087" spans="1:4" x14ac:dyDescent="0.25">
      <c r="A2087" s="1">
        <v>42191</v>
      </c>
      <c r="B2087" t="s">
        <v>20</v>
      </c>
      <c r="C2087">
        <v>28351400</v>
      </c>
      <c r="D2087">
        <v>44</v>
      </c>
    </row>
    <row r="2088" spans="1:4" x14ac:dyDescent="0.25">
      <c r="A2088" s="1">
        <v>42192</v>
      </c>
      <c r="B2088" t="s">
        <v>24</v>
      </c>
      <c r="C2088">
        <v>25129650</v>
      </c>
      <c r="D2088">
        <v>39</v>
      </c>
    </row>
    <row r="2089" spans="1:4" x14ac:dyDescent="0.25">
      <c r="A2089" s="1">
        <v>42193</v>
      </c>
      <c r="B2089" t="s">
        <v>22</v>
      </c>
      <c r="C2089">
        <v>11598300</v>
      </c>
      <c r="D2089">
        <v>18</v>
      </c>
    </row>
    <row r="2090" spans="1:4" x14ac:dyDescent="0.25">
      <c r="A2090" s="1">
        <v>42194</v>
      </c>
      <c r="B2090" t="s">
        <v>21</v>
      </c>
      <c r="C2090">
        <v>24485300</v>
      </c>
      <c r="D2090">
        <v>38</v>
      </c>
    </row>
    <row r="2091" spans="1:4" x14ac:dyDescent="0.25">
      <c r="A2091" s="1">
        <v>42195</v>
      </c>
      <c r="B2091" t="s">
        <v>25</v>
      </c>
      <c r="C2091">
        <v>21263550</v>
      </c>
      <c r="D2091">
        <v>33</v>
      </c>
    </row>
    <row r="2092" spans="1:4" x14ac:dyDescent="0.25">
      <c r="A2092" s="1">
        <v>42196</v>
      </c>
      <c r="B2092" t="s">
        <v>19</v>
      </c>
      <c r="C2092">
        <v>25129650</v>
      </c>
      <c r="D2092">
        <v>39</v>
      </c>
    </row>
    <row r="2093" spans="1:4" x14ac:dyDescent="0.25">
      <c r="A2093" s="1">
        <v>42197</v>
      </c>
      <c r="B2093" t="s">
        <v>23</v>
      </c>
      <c r="C2093">
        <v>23840950</v>
      </c>
      <c r="D2093">
        <v>37</v>
      </c>
    </row>
    <row r="2094" spans="1:4" x14ac:dyDescent="0.25">
      <c r="A2094" s="1">
        <v>42198</v>
      </c>
      <c r="B2094" t="s">
        <v>20</v>
      </c>
      <c r="C2094">
        <v>7732200</v>
      </c>
      <c r="D2094">
        <v>12</v>
      </c>
    </row>
    <row r="2095" spans="1:4" x14ac:dyDescent="0.25">
      <c r="A2095" s="1">
        <v>42199</v>
      </c>
      <c r="B2095" t="s">
        <v>24</v>
      </c>
      <c r="C2095">
        <v>15464400</v>
      </c>
      <c r="D2095">
        <v>24</v>
      </c>
    </row>
    <row r="2096" spans="1:4" x14ac:dyDescent="0.25">
      <c r="A2096" s="1">
        <v>42200</v>
      </c>
      <c r="B2096" t="s">
        <v>22</v>
      </c>
      <c r="C2096">
        <v>28351400</v>
      </c>
      <c r="D2096">
        <v>44</v>
      </c>
    </row>
    <row r="2097" spans="1:4" x14ac:dyDescent="0.25">
      <c r="A2097" s="1">
        <v>42201</v>
      </c>
      <c r="B2097" t="s">
        <v>21</v>
      </c>
      <c r="C2097">
        <v>25129650</v>
      </c>
      <c r="D2097">
        <v>39</v>
      </c>
    </row>
    <row r="2098" spans="1:4" x14ac:dyDescent="0.25">
      <c r="A2098" s="1">
        <v>42202</v>
      </c>
      <c r="B2098" t="s">
        <v>25</v>
      </c>
      <c r="C2098">
        <v>23196600</v>
      </c>
      <c r="D2098">
        <v>36</v>
      </c>
    </row>
    <row r="2099" spans="1:4" x14ac:dyDescent="0.25">
      <c r="A2099" s="1">
        <v>42203</v>
      </c>
      <c r="B2099" t="s">
        <v>19</v>
      </c>
      <c r="C2099">
        <v>46393200</v>
      </c>
      <c r="D2099">
        <v>72</v>
      </c>
    </row>
    <row r="2100" spans="1:4" x14ac:dyDescent="0.25">
      <c r="A2100" s="1">
        <v>42204</v>
      </c>
      <c r="B2100" t="s">
        <v>23</v>
      </c>
      <c r="C2100">
        <v>33506200</v>
      </c>
      <c r="D2100">
        <v>52</v>
      </c>
    </row>
    <row r="2101" spans="1:4" x14ac:dyDescent="0.25">
      <c r="A2101" s="1">
        <v>42205</v>
      </c>
      <c r="B2101" t="s">
        <v>20</v>
      </c>
      <c r="C2101">
        <v>19330500</v>
      </c>
      <c r="D2101">
        <v>30</v>
      </c>
    </row>
    <row r="2102" spans="1:4" x14ac:dyDescent="0.25">
      <c r="A2102" s="1">
        <v>42206</v>
      </c>
      <c r="B2102" t="s">
        <v>24</v>
      </c>
      <c r="C2102">
        <v>23840950</v>
      </c>
      <c r="D2102">
        <v>37</v>
      </c>
    </row>
    <row r="2103" spans="1:4" x14ac:dyDescent="0.25">
      <c r="A2103" s="1">
        <v>42207</v>
      </c>
      <c r="B2103" t="s">
        <v>22</v>
      </c>
      <c r="C2103">
        <v>19974850</v>
      </c>
      <c r="D2103">
        <v>31</v>
      </c>
    </row>
    <row r="2104" spans="1:4" x14ac:dyDescent="0.25">
      <c r="A2104" s="1">
        <v>42208</v>
      </c>
      <c r="B2104" t="s">
        <v>21</v>
      </c>
      <c r="C2104">
        <v>18686150</v>
      </c>
      <c r="D2104">
        <v>29</v>
      </c>
    </row>
    <row r="2105" spans="1:4" x14ac:dyDescent="0.25">
      <c r="A2105" s="1">
        <v>42209</v>
      </c>
      <c r="B2105" t="s">
        <v>25</v>
      </c>
      <c r="C2105">
        <v>32861850</v>
      </c>
      <c r="D2105">
        <v>51</v>
      </c>
    </row>
    <row r="2106" spans="1:4" x14ac:dyDescent="0.25">
      <c r="A2106" s="1">
        <v>42210</v>
      </c>
      <c r="B2106" t="s">
        <v>19</v>
      </c>
      <c r="C2106">
        <v>35439250</v>
      </c>
      <c r="D2106">
        <v>55</v>
      </c>
    </row>
    <row r="2107" spans="1:4" x14ac:dyDescent="0.25">
      <c r="A2107" s="1">
        <v>42211</v>
      </c>
      <c r="B2107" t="s">
        <v>23</v>
      </c>
      <c r="C2107">
        <v>47681900</v>
      </c>
      <c r="D2107">
        <v>74</v>
      </c>
    </row>
    <row r="2108" spans="1:4" x14ac:dyDescent="0.25">
      <c r="A2108" s="1">
        <v>42212</v>
      </c>
      <c r="B2108" t="s">
        <v>20</v>
      </c>
      <c r="C2108">
        <v>33828375</v>
      </c>
      <c r="D2108">
        <v>53</v>
      </c>
    </row>
    <row r="2109" spans="1:4" x14ac:dyDescent="0.25">
      <c r="A2109" s="1">
        <v>42213</v>
      </c>
      <c r="B2109" t="s">
        <v>24</v>
      </c>
      <c r="C2109">
        <v>25774000</v>
      </c>
      <c r="D2109">
        <v>40</v>
      </c>
    </row>
    <row r="2110" spans="1:4" x14ac:dyDescent="0.25">
      <c r="A2110" s="1">
        <v>42214</v>
      </c>
      <c r="B2110" t="s">
        <v>22</v>
      </c>
      <c r="C2110">
        <v>19330500</v>
      </c>
      <c r="D2110">
        <v>30</v>
      </c>
    </row>
    <row r="2111" spans="1:4" x14ac:dyDescent="0.25">
      <c r="A2111" s="1">
        <v>42215</v>
      </c>
      <c r="B2111" t="s">
        <v>21</v>
      </c>
      <c r="C2111">
        <v>18041800</v>
      </c>
      <c r="D2111">
        <v>28</v>
      </c>
    </row>
    <row r="2112" spans="1:4" x14ac:dyDescent="0.25">
      <c r="A2112" s="1">
        <v>42216</v>
      </c>
      <c r="B2112" t="s">
        <v>25</v>
      </c>
      <c r="C2112">
        <v>18041800</v>
      </c>
      <c r="D2112">
        <v>28</v>
      </c>
    </row>
    <row r="2113" spans="1:4" x14ac:dyDescent="0.25">
      <c r="A2113" s="1">
        <v>42217</v>
      </c>
      <c r="B2113" t="s">
        <v>19</v>
      </c>
      <c r="C2113">
        <v>21907900</v>
      </c>
      <c r="D2113">
        <v>34</v>
      </c>
    </row>
    <row r="2114" spans="1:4" x14ac:dyDescent="0.25">
      <c r="A2114" s="1">
        <v>42218</v>
      </c>
      <c r="B2114" t="s">
        <v>23</v>
      </c>
      <c r="C2114">
        <v>18686150</v>
      </c>
      <c r="D2114">
        <v>29</v>
      </c>
    </row>
    <row r="2115" spans="1:4" x14ac:dyDescent="0.25">
      <c r="A2115" s="1">
        <v>42219</v>
      </c>
      <c r="B2115" t="s">
        <v>20</v>
      </c>
      <c r="C2115">
        <v>19330500</v>
      </c>
      <c r="D2115">
        <v>30</v>
      </c>
    </row>
    <row r="2116" spans="1:4" x14ac:dyDescent="0.25">
      <c r="A2116" s="1">
        <v>42220</v>
      </c>
      <c r="B2116" t="s">
        <v>24</v>
      </c>
      <c r="C2116">
        <v>14820050</v>
      </c>
      <c r="D2116">
        <v>23</v>
      </c>
    </row>
    <row r="2117" spans="1:4" x14ac:dyDescent="0.25">
      <c r="A2117" s="1">
        <v>42221</v>
      </c>
      <c r="B2117" t="s">
        <v>22</v>
      </c>
      <c r="C2117">
        <v>15464400</v>
      </c>
      <c r="D2117">
        <v>24</v>
      </c>
    </row>
    <row r="2118" spans="1:4" x14ac:dyDescent="0.25">
      <c r="A2118" s="1">
        <v>42222</v>
      </c>
      <c r="B2118" t="s">
        <v>21</v>
      </c>
      <c r="C2118">
        <v>18686150</v>
      </c>
      <c r="D2118">
        <v>29</v>
      </c>
    </row>
    <row r="2119" spans="1:4" x14ac:dyDescent="0.25">
      <c r="A2119" s="1">
        <v>42223</v>
      </c>
      <c r="B2119" t="s">
        <v>25</v>
      </c>
      <c r="C2119">
        <v>54125400</v>
      </c>
      <c r="D2119">
        <v>84</v>
      </c>
    </row>
    <row r="2120" spans="1:4" x14ac:dyDescent="0.25">
      <c r="A2120" s="1">
        <v>42224</v>
      </c>
      <c r="B2120" t="s">
        <v>19</v>
      </c>
      <c r="C2120">
        <v>27707050</v>
      </c>
      <c r="D2120">
        <v>43</v>
      </c>
    </row>
    <row r="2121" spans="1:4" x14ac:dyDescent="0.25">
      <c r="A2121" s="1">
        <v>42225</v>
      </c>
      <c r="B2121" t="s">
        <v>23</v>
      </c>
      <c r="C2121">
        <v>36727950</v>
      </c>
      <c r="D2121">
        <v>57</v>
      </c>
    </row>
    <row r="2122" spans="1:4" x14ac:dyDescent="0.25">
      <c r="A2122" s="1">
        <v>42226</v>
      </c>
      <c r="B2122" t="s">
        <v>20</v>
      </c>
      <c r="C2122">
        <v>23840950</v>
      </c>
      <c r="D2122">
        <v>37</v>
      </c>
    </row>
    <row r="2123" spans="1:4" x14ac:dyDescent="0.25">
      <c r="A2123" s="1">
        <v>42227</v>
      </c>
      <c r="B2123" t="s">
        <v>24</v>
      </c>
      <c r="C2123">
        <v>19330500</v>
      </c>
      <c r="D2123">
        <v>30</v>
      </c>
    </row>
    <row r="2124" spans="1:4" x14ac:dyDescent="0.25">
      <c r="A2124" s="1">
        <v>42228</v>
      </c>
      <c r="B2124" t="s">
        <v>22</v>
      </c>
      <c r="C2124">
        <v>22552250</v>
      </c>
      <c r="D2124">
        <v>35</v>
      </c>
    </row>
    <row r="2125" spans="1:4" x14ac:dyDescent="0.25">
      <c r="A2125" s="1">
        <v>42229</v>
      </c>
      <c r="B2125" t="s">
        <v>21</v>
      </c>
      <c r="C2125">
        <v>14820050</v>
      </c>
      <c r="D2125">
        <v>23</v>
      </c>
    </row>
    <row r="2126" spans="1:4" x14ac:dyDescent="0.25">
      <c r="A2126" s="1">
        <v>42230</v>
      </c>
      <c r="B2126" t="s">
        <v>25</v>
      </c>
      <c r="C2126">
        <v>9020900</v>
      </c>
      <c r="D2126">
        <v>14</v>
      </c>
    </row>
    <row r="2127" spans="1:4" x14ac:dyDescent="0.25">
      <c r="A2127" s="1">
        <v>42231</v>
      </c>
      <c r="B2127" t="s">
        <v>19</v>
      </c>
      <c r="C2127">
        <v>30284450</v>
      </c>
      <c r="D2127">
        <v>47</v>
      </c>
    </row>
    <row r="2128" spans="1:4" x14ac:dyDescent="0.25">
      <c r="A2128" s="1">
        <v>42232</v>
      </c>
      <c r="B2128" t="s">
        <v>23</v>
      </c>
      <c r="C2128">
        <v>18041800</v>
      </c>
      <c r="D2128">
        <v>28</v>
      </c>
    </row>
    <row r="2129" spans="1:4" x14ac:dyDescent="0.25">
      <c r="A2129" s="1">
        <v>42233</v>
      </c>
      <c r="B2129" t="s">
        <v>20</v>
      </c>
      <c r="C2129">
        <v>23196600</v>
      </c>
      <c r="D2129">
        <v>36</v>
      </c>
    </row>
    <row r="2130" spans="1:4" x14ac:dyDescent="0.25">
      <c r="A2130" s="1">
        <v>42234</v>
      </c>
      <c r="B2130" t="s">
        <v>24</v>
      </c>
      <c r="C2130">
        <v>22552250</v>
      </c>
      <c r="D2130">
        <v>35</v>
      </c>
    </row>
    <row r="2131" spans="1:4" x14ac:dyDescent="0.25">
      <c r="A2131" s="1">
        <v>42235</v>
      </c>
      <c r="B2131" t="s">
        <v>22</v>
      </c>
      <c r="C2131">
        <v>26418350</v>
      </c>
      <c r="D2131">
        <v>41</v>
      </c>
    </row>
    <row r="2132" spans="1:4" x14ac:dyDescent="0.25">
      <c r="A2132" s="1">
        <v>42236</v>
      </c>
      <c r="B2132" t="s">
        <v>21</v>
      </c>
      <c r="C2132">
        <v>29640100</v>
      </c>
      <c r="D2132">
        <v>46</v>
      </c>
    </row>
    <row r="2133" spans="1:4" x14ac:dyDescent="0.25">
      <c r="A2133" s="1">
        <v>42237</v>
      </c>
      <c r="B2133" t="s">
        <v>25</v>
      </c>
      <c r="C2133">
        <v>21263550</v>
      </c>
      <c r="D2133">
        <v>33</v>
      </c>
    </row>
    <row r="2134" spans="1:4" x14ac:dyDescent="0.25">
      <c r="A2134" s="1">
        <v>42238</v>
      </c>
      <c r="B2134" t="s">
        <v>19</v>
      </c>
      <c r="C2134">
        <v>29640100</v>
      </c>
      <c r="D2134">
        <v>46</v>
      </c>
    </row>
    <row r="2135" spans="1:4" x14ac:dyDescent="0.25">
      <c r="A2135" s="1">
        <v>42239</v>
      </c>
      <c r="B2135" t="s">
        <v>23</v>
      </c>
      <c r="C2135">
        <v>27062700</v>
      </c>
      <c r="D2135">
        <v>42</v>
      </c>
    </row>
    <row r="2136" spans="1:4" x14ac:dyDescent="0.25">
      <c r="A2136" s="1">
        <v>42240</v>
      </c>
      <c r="B2136" t="s">
        <v>20</v>
      </c>
      <c r="C2136">
        <v>21263550</v>
      </c>
      <c r="D2136">
        <v>33</v>
      </c>
    </row>
    <row r="2137" spans="1:4" x14ac:dyDescent="0.25">
      <c r="A2137" s="1">
        <v>42241</v>
      </c>
      <c r="B2137" t="s">
        <v>24</v>
      </c>
      <c r="C2137">
        <v>13531350</v>
      </c>
      <c r="D2137">
        <v>21</v>
      </c>
    </row>
    <row r="2138" spans="1:4" x14ac:dyDescent="0.25">
      <c r="A2138" s="1">
        <v>42242</v>
      </c>
      <c r="B2138" t="s">
        <v>22</v>
      </c>
      <c r="C2138">
        <v>9020900</v>
      </c>
      <c r="D2138">
        <v>14</v>
      </c>
    </row>
    <row r="2139" spans="1:4" x14ac:dyDescent="0.25">
      <c r="A2139" s="1">
        <v>42243</v>
      </c>
      <c r="B2139" t="s">
        <v>21</v>
      </c>
      <c r="C2139">
        <v>9020900</v>
      </c>
      <c r="D2139">
        <v>14</v>
      </c>
    </row>
    <row r="2140" spans="1:4" x14ac:dyDescent="0.25">
      <c r="A2140" s="1">
        <v>42244</v>
      </c>
      <c r="B2140" t="s">
        <v>25</v>
      </c>
      <c r="C2140">
        <v>9020900</v>
      </c>
      <c r="D2140">
        <v>14</v>
      </c>
    </row>
    <row r="2141" spans="1:4" x14ac:dyDescent="0.25">
      <c r="A2141" s="1">
        <v>42245</v>
      </c>
      <c r="B2141" t="s">
        <v>19</v>
      </c>
      <c r="C2141">
        <v>5154800</v>
      </c>
      <c r="D2141">
        <v>8</v>
      </c>
    </row>
    <row r="2142" spans="1:4" x14ac:dyDescent="0.25">
      <c r="A2142" s="1">
        <v>42246</v>
      </c>
      <c r="B2142" t="s">
        <v>23</v>
      </c>
      <c r="C2142">
        <v>9665250</v>
      </c>
      <c r="D2142">
        <v>15</v>
      </c>
    </row>
    <row r="2143" spans="1:4" x14ac:dyDescent="0.25">
      <c r="A2143" s="1">
        <v>42247</v>
      </c>
      <c r="B2143" t="s">
        <v>20</v>
      </c>
      <c r="C2143">
        <v>15464400</v>
      </c>
      <c r="D2143">
        <v>24</v>
      </c>
    </row>
    <row r="2144" spans="1:4" x14ac:dyDescent="0.25">
      <c r="A2144" s="1">
        <v>42248</v>
      </c>
      <c r="B2144" t="s">
        <v>24</v>
      </c>
      <c r="C2144">
        <v>9020900</v>
      </c>
      <c r="D2144">
        <v>14</v>
      </c>
    </row>
    <row r="2145" spans="1:4" x14ac:dyDescent="0.25">
      <c r="A2145" s="1">
        <v>42249</v>
      </c>
      <c r="B2145" t="s">
        <v>22</v>
      </c>
      <c r="C2145">
        <v>21907900</v>
      </c>
      <c r="D2145">
        <v>34</v>
      </c>
    </row>
    <row r="2146" spans="1:4" x14ac:dyDescent="0.25">
      <c r="A2146" s="1">
        <v>42250</v>
      </c>
      <c r="B2146" t="s">
        <v>21</v>
      </c>
      <c r="C2146">
        <v>18686150</v>
      </c>
      <c r="D2146">
        <v>29</v>
      </c>
    </row>
    <row r="2147" spans="1:4" x14ac:dyDescent="0.25">
      <c r="A2147" s="1">
        <v>42251</v>
      </c>
      <c r="B2147" t="s">
        <v>25</v>
      </c>
      <c r="C2147">
        <v>24485300</v>
      </c>
      <c r="D2147">
        <v>38</v>
      </c>
    </row>
    <row r="2148" spans="1:4" x14ac:dyDescent="0.25">
      <c r="A2148" s="1">
        <v>42252</v>
      </c>
      <c r="B2148" t="s">
        <v>19</v>
      </c>
      <c r="C2148">
        <v>35439250</v>
      </c>
      <c r="D2148">
        <v>55</v>
      </c>
    </row>
    <row r="2149" spans="1:4" x14ac:dyDescent="0.25">
      <c r="A2149" s="1">
        <v>42253</v>
      </c>
      <c r="B2149" t="s">
        <v>23</v>
      </c>
      <c r="C2149">
        <v>45104500</v>
      </c>
      <c r="D2149">
        <v>70</v>
      </c>
    </row>
    <row r="2150" spans="1:4" x14ac:dyDescent="0.25">
      <c r="A2150" s="1">
        <v>42254</v>
      </c>
      <c r="B2150" t="s">
        <v>20</v>
      </c>
      <c r="C2150">
        <v>30284450</v>
      </c>
      <c r="D2150">
        <v>47</v>
      </c>
    </row>
    <row r="2151" spans="1:4" x14ac:dyDescent="0.25">
      <c r="A2151" s="1">
        <v>42255</v>
      </c>
      <c r="B2151" t="s">
        <v>24</v>
      </c>
      <c r="C2151">
        <v>27062700</v>
      </c>
      <c r="D2151">
        <v>42</v>
      </c>
    </row>
    <row r="2152" spans="1:4" x14ac:dyDescent="0.25">
      <c r="A2152" s="1">
        <v>42256</v>
      </c>
      <c r="B2152" t="s">
        <v>22</v>
      </c>
      <c r="C2152">
        <v>66891584</v>
      </c>
      <c r="D2152">
        <v>104</v>
      </c>
    </row>
    <row r="2153" spans="1:4" x14ac:dyDescent="0.25">
      <c r="A2153" s="1">
        <v>42257</v>
      </c>
      <c r="B2153" t="s">
        <v>21</v>
      </c>
      <c r="C2153">
        <v>22552250</v>
      </c>
      <c r="D2153">
        <v>35</v>
      </c>
    </row>
    <row r="2154" spans="1:4" x14ac:dyDescent="0.25">
      <c r="A2154" s="1">
        <v>42258</v>
      </c>
      <c r="B2154" t="s">
        <v>25</v>
      </c>
      <c r="C2154">
        <v>23840950</v>
      </c>
      <c r="D2154">
        <v>37</v>
      </c>
    </row>
    <row r="2155" spans="1:4" x14ac:dyDescent="0.25">
      <c r="A2155" s="1">
        <v>42259</v>
      </c>
      <c r="B2155" t="s">
        <v>19</v>
      </c>
      <c r="C2155">
        <v>1933050</v>
      </c>
      <c r="D2155">
        <v>3</v>
      </c>
    </row>
    <row r="2156" spans="1:4" x14ac:dyDescent="0.25">
      <c r="A2156" s="1">
        <v>42261</v>
      </c>
      <c r="B2156" t="s">
        <v>20</v>
      </c>
      <c r="C2156">
        <v>644350</v>
      </c>
      <c r="D2156">
        <v>1</v>
      </c>
    </row>
    <row r="2157" spans="1:4" x14ac:dyDescent="0.25">
      <c r="A2157" s="1">
        <v>42262</v>
      </c>
      <c r="B2157" t="s">
        <v>24</v>
      </c>
      <c r="C2157">
        <v>20619200</v>
      </c>
      <c r="D2157">
        <v>32</v>
      </c>
    </row>
    <row r="2158" spans="1:4" x14ac:dyDescent="0.25">
      <c r="A2158" s="1">
        <v>42263</v>
      </c>
      <c r="B2158" t="s">
        <v>22</v>
      </c>
      <c r="C2158">
        <v>14820050</v>
      </c>
      <c r="D2158">
        <v>23</v>
      </c>
    </row>
    <row r="2159" spans="1:4" x14ac:dyDescent="0.25">
      <c r="A2159" s="1">
        <v>42264</v>
      </c>
      <c r="B2159" t="s">
        <v>21</v>
      </c>
      <c r="C2159">
        <v>18686150</v>
      </c>
      <c r="D2159">
        <v>29</v>
      </c>
    </row>
    <row r="2160" spans="1:4" x14ac:dyDescent="0.25">
      <c r="A2160" s="1">
        <v>42265</v>
      </c>
      <c r="B2160" t="s">
        <v>25</v>
      </c>
      <c r="C2160">
        <v>21907900</v>
      </c>
      <c r="D2160">
        <v>34</v>
      </c>
    </row>
    <row r="2161" spans="1:4" x14ac:dyDescent="0.25">
      <c r="A2161" s="1">
        <v>42272</v>
      </c>
      <c r="B2161" t="s">
        <v>25</v>
      </c>
      <c r="C2161">
        <v>14820050</v>
      </c>
      <c r="D2161">
        <v>23</v>
      </c>
    </row>
    <row r="2162" spans="1:4" x14ac:dyDescent="0.25">
      <c r="A2162" s="1">
        <v>42273</v>
      </c>
      <c r="B2162" t="s">
        <v>19</v>
      </c>
      <c r="C2162">
        <v>1933050</v>
      </c>
      <c r="D2162">
        <v>3</v>
      </c>
    </row>
    <row r="2163" spans="1:4" x14ac:dyDescent="0.25">
      <c r="A2163" s="1">
        <v>42274</v>
      </c>
      <c r="B2163" t="s">
        <v>23</v>
      </c>
      <c r="C2163">
        <v>7087850</v>
      </c>
      <c r="D2163">
        <v>11</v>
      </c>
    </row>
    <row r="2164" spans="1:4" x14ac:dyDescent="0.25">
      <c r="A2164" s="1">
        <v>42275</v>
      </c>
      <c r="B2164" t="s">
        <v>20</v>
      </c>
      <c r="C2164">
        <v>10953950</v>
      </c>
      <c r="D2164">
        <v>17</v>
      </c>
    </row>
    <row r="2165" spans="1:4" x14ac:dyDescent="0.25">
      <c r="A2165" s="1">
        <v>42276</v>
      </c>
      <c r="B2165" t="s">
        <v>24</v>
      </c>
      <c r="C2165">
        <v>10953950</v>
      </c>
      <c r="D2165">
        <v>17</v>
      </c>
    </row>
    <row r="2166" spans="1:4" x14ac:dyDescent="0.25">
      <c r="A2166" s="1">
        <v>42280</v>
      </c>
      <c r="B2166" t="s">
        <v>19</v>
      </c>
      <c r="C2166">
        <v>1288700</v>
      </c>
      <c r="D2166">
        <v>2</v>
      </c>
    </row>
    <row r="2167" spans="1:4" x14ac:dyDescent="0.25">
      <c r="A2167" s="1">
        <v>42281</v>
      </c>
      <c r="B2167" t="s">
        <v>23</v>
      </c>
      <c r="C2167">
        <v>8376550</v>
      </c>
      <c r="D2167">
        <v>13</v>
      </c>
    </row>
    <row r="2168" spans="1:4" x14ac:dyDescent="0.25">
      <c r="A2168" s="1">
        <v>42282</v>
      </c>
      <c r="B2168" t="s">
        <v>20</v>
      </c>
      <c r="C2168">
        <v>34794900</v>
      </c>
      <c r="D2168">
        <v>54</v>
      </c>
    </row>
    <row r="2169" spans="1:4" x14ac:dyDescent="0.25">
      <c r="A2169" s="1">
        <v>42283</v>
      </c>
      <c r="B2169" t="s">
        <v>24</v>
      </c>
      <c r="C2169">
        <v>25774000</v>
      </c>
      <c r="D2169">
        <v>40</v>
      </c>
    </row>
    <row r="2170" spans="1:4" x14ac:dyDescent="0.25">
      <c r="A2170" s="1">
        <v>42284</v>
      </c>
      <c r="B2170" t="s">
        <v>22</v>
      </c>
      <c r="C2170">
        <v>39305350</v>
      </c>
      <c r="D2170">
        <v>61</v>
      </c>
    </row>
    <row r="2171" spans="1:4" x14ac:dyDescent="0.25">
      <c r="A2171" s="1">
        <v>42285</v>
      </c>
      <c r="B2171" t="s">
        <v>21</v>
      </c>
      <c r="C2171">
        <v>53481050</v>
      </c>
      <c r="D2171">
        <v>83</v>
      </c>
    </row>
    <row r="2172" spans="1:4" x14ac:dyDescent="0.25">
      <c r="A2172" s="1">
        <v>42286</v>
      </c>
      <c r="B2172" t="s">
        <v>25</v>
      </c>
      <c r="C2172">
        <v>43171450</v>
      </c>
      <c r="D2172">
        <v>67</v>
      </c>
    </row>
    <row r="2173" spans="1:4" x14ac:dyDescent="0.25">
      <c r="A2173" s="1">
        <v>42287</v>
      </c>
      <c r="B2173" t="s">
        <v>19</v>
      </c>
      <c r="C2173">
        <v>10953950</v>
      </c>
      <c r="D2173">
        <v>17</v>
      </c>
    </row>
    <row r="2174" spans="1:4" x14ac:dyDescent="0.25">
      <c r="A2174" s="1">
        <v>42288</v>
      </c>
      <c r="B2174" t="s">
        <v>23</v>
      </c>
      <c r="C2174">
        <v>7732200</v>
      </c>
      <c r="D2174">
        <v>12</v>
      </c>
    </row>
    <row r="2175" spans="1:4" x14ac:dyDescent="0.25">
      <c r="A2175" s="1">
        <v>42289</v>
      </c>
      <c r="B2175" t="s">
        <v>20</v>
      </c>
      <c r="C2175">
        <v>7732200</v>
      </c>
      <c r="D2175">
        <v>12</v>
      </c>
    </row>
    <row r="2176" spans="1:4" x14ac:dyDescent="0.25">
      <c r="A2176" s="1">
        <v>42290</v>
      </c>
      <c r="B2176" t="s">
        <v>24</v>
      </c>
      <c r="C2176">
        <v>14820050</v>
      </c>
      <c r="D2176">
        <v>23</v>
      </c>
    </row>
    <row r="2177" spans="1:4" x14ac:dyDescent="0.25">
      <c r="A2177" s="1">
        <v>42291</v>
      </c>
      <c r="B2177" t="s">
        <v>22</v>
      </c>
      <c r="C2177">
        <v>17397450</v>
      </c>
      <c r="D2177">
        <v>27</v>
      </c>
    </row>
    <row r="2178" spans="1:4" x14ac:dyDescent="0.25">
      <c r="A2178" s="1">
        <v>42292</v>
      </c>
      <c r="B2178" t="s">
        <v>21</v>
      </c>
      <c r="C2178">
        <v>16108750</v>
      </c>
      <c r="D2178">
        <v>25</v>
      </c>
    </row>
    <row r="2179" spans="1:4" x14ac:dyDescent="0.25">
      <c r="A2179" s="1">
        <v>42293</v>
      </c>
      <c r="B2179" t="s">
        <v>25</v>
      </c>
      <c r="C2179">
        <v>23840950</v>
      </c>
      <c r="D2179">
        <v>37</v>
      </c>
    </row>
    <row r="2180" spans="1:4" x14ac:dyDescent="0.25">
      <c r="A2180" s="1">
        <v>42294</v>
      </c>
      <c r="B2180" t="s">
        <v>19</v>
      </c>
      <c r="C2180">
        <v>2577400</v>
      </c>
      <c r="D2180">
        <v>4</v>
      </c>
    </row>
    <row r="2181" spans="1:4" x14ac:dyDescent="0.25">
      <c r="A2181" s="1">
        <v>42295</v>
      </c>
      <c r="B2181" t="s">
        <v>23</v>
      </c>
      <c r="C2181">
        <v>6443500</v>
      </c>
      <c r="D2181">
        <v>10</v>
      </c>
    </row>
    <row r="2182" spans="1:4" x14ac:dyDescent="0.25">
      <c r="A2182" s="1">
        <v>42296</v>
      </c>
      <c r="B2182" t="s">
        <v>20</v>
      </c>
      <c r="C2182">
        <v>15464400</v>
      </c>
      <c r="D2182">
        <v>24</v>
      </c>
    </row>
    <row r="2183" spans="1:4" x14ac:dyDescent="0.25">
      <c r="A2183" s="1">
        <v>42297</v>
      </c>
      <c r="B2183" t="s">
        <v>24</v>
      </c>
      <c r="C2183">
        <v>18041800</v>
      </c>
      <c r="D2183">
        <v>28</v>
      </c>
    </row>
    <row r="2184" spans="1:4" x14ac:dyDescent="0.25">
      <c r="A2184" s="1">
        <v>42298</v>
      </c>
      <c r="B2184" t="s">
        <v>22</v>
      </c>
      <c r="C2184">
        <v>23196600</v>
      </c>
      <c r="D2184">
        <v>36</v>
      </c>
    </row>
    <row r="2185" spans="1:4" x14ac:dyDescent="0.25">
      <c r="A2185" s="1">
        <v>42299</v>
      </c>
      <c r="B2185" t="s">
        <v>21</v>
      </c>
      <c r="C2185">
        <v>13531350</v>
      </c>
      <c r="D2185">
        <v>21</v>
      </c>
    </row>
    <row r="2186" spans="1:4" x14ac:dyDescent="0.25">
      <c r="A2186" s="1">
        <v>42300</v>
      </c>
      <c r="B2186" t="s">
        <v>25</v>
      </c>
      <c r="C2186">
        <v>13531350</v>
      </c>
      <c r="D2186">
        <v>21</v>
      </c>
    </row>
    <row r="2187" spans="1:4" x14ac:dyDescent="0.25">
      <c r="A2187" s="1">
        <v>42301</v>
      </c>
      <c r="B2187" t="s">
        <v>19</v>
      </c>
      <c r="C2187">
        <v>3221750</v>
      </c>
      <c r="D2187">
        <v>5</v>
      </c>
    </row>
    <row r="2188" spans="1:4" x14ac:dyDescent="0.25">
      <c r="A2188" s="1">
        <v>42302</v>
      </c>
      <c r="B2188" t="s">
        <v>23</v>
      </c>
      <c r="C2188">
        <v>3866100</v>
      </c>
      <c r="D2188">
        <v>6</v>
      </c>
    </row>
    <row r="2189" spans="1:4" x14ac:dyDescent="0.25">
      <c r="A2189" s="1">
        <v>42303</v>
      </c>
      <c r="B2189" t="s">
        <v>20</v>
      </c>
      <c r="C2189">
        <v>11598300</v>
      </c>
      <c r="D2189">
        <v>18</v>
      </c>
    </row>
    <row r="2190" spans="1:4" x14ac:dyDescent="0.25">
      <c r="A2190" s="1">
        <v>42304</v>
      </c>
      <c r="B2190" t="s">
        <v>24</v>
      </c>
      <c r="C2190">
        <v>16108750</v>
      </c>
      <c r="D2190">
        <v>25</v>
      </c>
    </row>
    <row r="2191" spans="1:4" x14ac:dyDescent="0.25">
      <c r="A2191" s="1">
        <v>42305</v>
      </c>
      <c r="B2191" t="s">
        <v>22</v>
      </c>
      <c r="C2191">
        <v>16753100</v>
      </c>
      <c r="D2191">
        <v>26</v>
      </c>
    </row>
    <row r="2192" spans="1:4" x14ac:dyDescent="0.25">
      <c r="A2192" s="1">
        <v>42306</v>
      </c>
      <c r="B2192" t="s">
        <v>21</v>
      </c>
      <c r="C2192">
        <v>10953950</v>
      </c>
      <c r="D2192">
        <v>17</v>
      </c>
    </row>
    <row r="2193" spans="1:4" x14ac:dyDescent="0.25">
      <c r="A2193" s="1">
        <v>42307</v>
      </c>
      <c r="B2193" t="s">
        <v>25</v>
      </c>
      <c r="C2193">
        <v>19974850</v>
      </c>
      <c r="D2193">
        <v>31</v>
      </c>
    </row>
    <row r="2194" spans="1:4" x14ac:dyDescent="0.25">
      <c r="A2194" s="1">
        <v>42308</v>
      </c>
      <c r="B2194" t="s">
        <v>19</v>
      </c>
      <c r="C2194">
        <v>644350</v>
      </c>
      <c r="D2194">
        <v>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17"/>
  <sheetViews>
    <sheetView workbookViewId="0">
      <selection activeCell="D26" sqref="D26"/>
    </sheetView>
  </sheetViews>
  <sheetFormatPr baseColWidth="10" defaultRowHeight="15" x14ac:dyDescent="0.25"/>
  <sheetData>
    <row r="1" spans="1:4" x14ac:dyDescent="0.25">
      <c r="A1" t="s">
        <v>15</v>
      </c>
      <c r="B1" t="s">
        <v>16</v>
      </c>
      <c r="C1" t="s">
        <v>17</v>
      </c>
      <c r="D1" t="s">
        <v>18</v>
      </c>
    </row>
    <row r="2" spans="1:4" x14ac:dyDescent="0.25">
      <c r="A2" s="1">
        <v>37569</v>
      </c>
      <c r="B2" t="s">
        <v>19</v>
      </c>
      <c r="C2">
        <v>309000</v>
      </c>
      <c r="D2">
        <v>1</v>
      </c>
    </row>
    <row r="3" spans="1:4" x14ac:dyDescent="0.25">
      <c r="A3" s="1">
        <v>37570</v>
      </c>
      <c r="B3" t="s">
        <v>23</v>
      </c>
      <c r="C3">
        <v>154500</v>
      </c>
      <c r="D3">
        <v>1</v>
      </c>
    </row>
    <row r="4" spans="1:4" x14ac:dyDescent="0.25">
      <c r="A4" s="1">
        <v>37571</v>
      </c>
      <c r="B4" t="s">
        <v>20</v>
      </c>
      <c r="C4">
        <v>309000</v>
      </c>
      <c r="D4">
        <v>1</v>
      </c>
    </row>
    <row r="5" spans="1:4" x14ac:dyDescent="0.25">
      <c r="A5" s="1">
        <v>37575</v>
      </c>
      <c r="B5" t="s">
        <v>25</v>
      </c>
      <c r="C5">
        <v>154500</v>
      </c>
      <c r="D5">
        <v>1</v>
      </c>
    </row>
    <row r="6" spans="1:4" x14ac:dyDescent="0.25">
      <c r="A6" s="1">
        <v>37593</v>
      </c>
      <c r="B6" t="s">
        <v>24</v>
      </c>
      <c r="C6">
        <v>154500</v>
      </c>
      <c r="D6">
        <v>1</v>
      </c>
    </row>
    <row r="7" spans="1:4" x14ac:dyDescent="0.25">
      <c r="A7" s="1">
        <v>37596</v>
      </c>
      <c r="B7" t="s">
        <v>25</v>
      </c>
      <c r="C7">
        <v>309000</v>
      </c>
      <c r="D7">
        <v>2</v>
      </c>
    </row>
    <row r="8" spans="1:4" x14ac:dyDescent="0.25">
      <c r="A8" s="1">
        <v>37597</v>
      </c>
      <c r="B8" t="s">
        <v>19</v>
      </c>
      <c r="C8">
        <v>154500</v>
      </c>
      <c r="D8">
        <v>1</v>
      </c>
    </row>
    <row r="9" spans="1:4" x14ac:dyDescent="0.25">
      <c r="A9" s="1">
        <v>37602</v>
      </c>
      <c r="B9" t="s">
        <v>21</v>
      </c>
      <c r="C9">
        <v>618000</v>
      </c>
      <c r="D9">
        <v>2</v>
      </c>
    </row>
    <row r="10" spans="1:4" x14ac:dyDescent="0.25">
      <c r="A10" s="1">
        <v>37603</v>
      </c>
      <c r="B10" t="s">
        <v>25</v>
      </c>
      <c r="C10">
        <v>154500</v>
      </c>
      <c r="D10">
        <v>1</v>
      </c>
    </row>
    <row r="11" spans="1:4" x14ac:dyDescent="0.25">
      <c r="A11" s="1">
        <v>37606</v>
      </c>
      <c r="B11" t="s">
        <v>20</v>
      </c>
      <c r="C11">
        <v>154500</v>
      </c>
      <c r="D11">
        <v>1</v>
      </c>
    </row>
    <row r="12" spans="1:4" x14ac:dyDescent="0.25">
      <c r="A12" s="1">
        <v>37607</v>
      </c>
      <c r="B12" t="s">
        <v>24</v>
      </c>
      <c r="C12">
        <v>154500</v>
      </c>
      <c r="D12">
        <v>1</v>
      </c>
    </row>
    <row r="13" spans="1:4" x14ac:dyDescent="0.25">
      <c r="A13" s="1">
        <v>37609</v>
      </c>
      <c r="B13" t="s">
        <v>21</v>
      </c>
      <c r="C13">
        <v>154500</v>
      </c>
      <c r="D13">
        <v>1</v>
      </c>
    </row>
    <row r="14" spans="1:4" x14ac:dyDescent="0.25">
      <c r="A14" s="1">
        <v>37610</v>
      </c>
      <c r="B14" t="s">
        <v>25</v>
      </c>
      <c r="C14">
        <v>154500</v>
      </c>
      <c r="D14">
        <v>1</v>
      </c>
    </row>
    <row r="15" spans="1:4" x14ac:dyDescent="0.25">
      <c r="A15" s="1">
        <v>37612</v>
      </c>
      <c r="B15" t="s">
        <v>23</v>
      </c>
      <c r="C15">
        <v>463500</v>
      </c>
      <c r="D15">
        <v>3</v>
      </c>
    </row>
    <row r="16" spans="1:4" x14ac:dyDescent="0.25">
      <c r="A16" s="1">
        <v>37613</v>
      </c>
      <c r="B16" t="s">
        <v>20</v>
      </c>
      <c r="C16">
        <v>154500</v>
      </c>
      <c r="D16">
        <v>1</v>
      </c>
    </row>
    <row r="17" spans="1:4" x14ac:dyDescent="0.25">
      <c r="A17" s="1">
        <v>37615</v>
      </c>
      <c r="B17" t="s">
        <v>22</v>
      </c>
      <c r="C17">
        <v>82400</v>
      </c>
      <c r="D17">
        <v>1</v>
      </c>
    </row>
    <row r="18" spans="1:4" x14ac:dyDescent="0.25">
      <c r="A18" s="1">
        <v>37631</v>
      </c>
      <c r="B18" t="s">
        <v>25</v>
      </c>
      <c r="C18">
        <v>166005</v>
      </c>
      <c r="D18">
        <v>1</v>
      </c>
    </row>
    <row r="19" spans="1:4" x14ac:dyDescent="0.25">
      <c r="A19" s="1">
        <v>37632</v>
      </c>
      <c r="B19" t="s">
        <v>19</v>
      </c>
      <c r="C19">
        <v>498015</v>
      </c>
      <c r="D19">
        <v>2</v>
      </c>
    </row>
    <row r="20" spans="1:4" x14ac:dyDescent="0.25">
      <c r="A20" s="1">
        <v>37633</v>
      </c>
      <c r="B20" t="s">
        <v>23</v>
      </c>
      <c r="C20">
        <v>332010</v>
      </c>
      <c r="D20">
        <v>2</v>
      </c>
    </row>
    <row r="21" spans="1:4" x14ac:dyDescent="0.25">
      <c r="A21" s="1">
        <v>37634</v>
      </c>
      <c r="B21" t="s">
        <v>20</v>
      </c>
      <c r="C21">
        <v>177072</v>
      </c>
      <c r="D21">
        <v>2</v>
      </c>
    </row>
    <row r="22" spans="1:4" x14ac:dyDescent="0.25">
      <c r="A22" s="1">
        <v>37635</v>
      </c>
      <c r="B22" t="s">
        <v>24</v>
      </c>
      <c r="C22">
        <v>177072</v>
      </c>
      <c r="D22">
        <v>2</v>
      </c>
    </row>
    <row r="23" spans="1:4" x14ac:dyDescent="0.25">
      <c r="A23" s="1">
        <v>37640</v>
      </c>
      <c r="B23" t="s">
        <v>23</v>
      </c>
      <c r="C23">
        <v>332010</v>
      </c>
      <c r="D23">
        <v>2</v>
      </c>
    </row>
    <row r="24" spans="1:4" x14ac:dyDescent="0.25">
      <c r="A24" s="1">
        <v>37675</v>
      </c>
      <c r="B24" t="s">
        <v>23</v>
      </c>
      <c r="C24">
        <v>166005</v>
      </c>
      <c r="D24">
        <v>1</v>
      </c>
    </row>
    <row r="25" spans="1:4" x14ac:dyDescent="0.25">
      <c r="A25" s="1">
        <v>37694</v>
      </c>
      <c r="B25" t="s">
        <v>25</v>
      </c>
      <c r="C25">
        <v>166000</v>
      </c>
      <c r="D25">
        <v>1</v>
      </c>
    </row>
    <row r="26" spans="1:4" x14ac:dyDescent="0.25">
      <c r="A26" s="1">
        <v>37750</v>
      </c>
      <c r="B26" t="s">
        <v>25</v>
      </c>
      <c r="C26">
        <v>166000</v>
      </c>
      <c r="D26">
        <v>1</v>
      </c>
    </row>
    <row r="27" spans="1:4" x14ac:dyDescent="0.25">
      <c r="A27" s="1">
        <v>37751</v>
      </c>
      <c r="B27" t="s">
        <v>19</v>
      </c>
      <c r="C27">
        <v>166005</v>
      </c>
      <c r="D27">
        <v>1</v>
      </c>
    </row>
    <row r="28" spans="1:4" x14ac:dyDescent="0.25">
      <c r="A28" s="1">
        <v>37778</v>
      </c>
      <c r="B28" t="s">
        <v>25</v>
      </c>
      <c r="C28">
        <v>166005</v>
      </c>
      <c r="D28">
        <v>1</v>
      </c>
    </row>
    <row r="29" spans="1:4" x14ac:dyDescent="0.25">
      <c r="A29" s="1">
        <v>37781</v>
      </c>
      <c r="B29" t="s">
        <v>20</v>
      </c>
      <c r="C29">
        <v>332010</v>
      </c>
      <c r="D29">
        <v>1</v>
      </c>
    </row>
    <row r="30" spans="1:4" x14ac:dyDescent="0.25">
      <c r="A30" s="1">
        <v>37787</v>
      </c>
      <c r="B30" t="s">
        <v>23</v>
      </c>
      <c r="C30">
        <v>166005</v>
      </c>
      <c r="D30">
        <v>1</v>
      </c>
    </row>
    <row r="31" spans="1:4" x14ac:dyDescent="0.25">
      <c r="A31" s="1">
        <v>37803</v>
      </c>
      <c r="B31" t="s">
        <v>24</v>
      </c>
      <c r="C31">
        <v>1173102</v>
      </c>
      <c r="D31">
        <v>7</v>
      </c>
    </row>
    <row r="32" spans="1:4" x14ac:dyDescent="0.25">
      <c r="A32" s="1">
        <v>37804</v>
      </c>
      <c r="B32" t="s">
        <v>22</v>
      </c>
      <c r="C32">
        <v>332010</v>
      </c>
      <c r="D32">
        <v>2</v>
      </c>
    </row>
    <row r="33" spans="1:4" x14ac:dyDescent="0.25">
      <c r="A33" s="1">
        <v>37805</v>
      </c>
      <c r="B33" t="s">
        <v>21</v>
      </c>
      <c r="C33">
        <v>177072</v>
      </c>
      <c r="D33">
        <v>2</v>
      </c>
    </row>
    <row r="34" spans="1:4" x14ac:dyDescent="0.25">
      <c r="A34" s="1">
        <v>37806</v>
      </c>
      <c r="B34" t="s">
        <v>25</v>
      </c>
      <c r="C34">
        <v>586551</v>
      </c>
      <c r="D34">
        <v>3</v>
      </c>
    </row>
    <row r="35" spans="1:4" x14ac:dyDescent="0.25">
      <c r="A35" s="1">
        <v>37807</v>
      </c>
      <c r="B35" t="s">
        <v>19</v>
      </c>
      <c r="C35">
        <v>841092</v>
      </c>
      <c r="D35">
        <v>6</v>
      </c>
    </row>
    <row r="36" spans="1:4" x14ac:dyDescent="0.25">
      <c r="A36" s="1">
        <v>37808</v>
      </c>
      <c r="B36" t="s">
        <v>23</v>
      </c>
      <c r="C36">
        <v>586551</v>
      </c>
      <c r="D36">
        <v>4</v>
      </c>
    </row>
    <row r="37" spans="1:4" x14ac:dyDescent="0.25">
      <c r="A37" s="1">
        <v>37809</v>
      </c>
      <c r="B37" t="s">
        <v>20</v>
      </c>
      <c r="C37">
        <v>332010</v>
      </c>
      <c r="D37">
        <v>2</v>
      </c>
    </row>
    <row r="38" spans="1:4" x14ac:dyDescent="0.25">
      <c r="A38" s="1">
        <v>37810</v>
      </c>
      <c r="B38" t="s">
        <v>24</v>
      </c>
      <c r="C38">
        <v>675087</v>
      </c>
      <c r="D38">
        <v>5</v>
      </c>
    </row>
    <row r="39" spans="1:4" x14ac:dyDescent="0.25">
      <c r="A39" s="1">
        <v>37811</v>
      </c>
      <c r="B39" t="s">
        <v>22</v>
      </c>
      <c r="C39">
        <v>166005</v>
      </c>
      <c r="D39">
        <v>1</v>
      </c>
    </row>
    <row r="40" spans="1:4" x14ac:dyDescent="0.25">
      <c r="A40" s="1">
        <v>37812</v>
      </c>
      <c r="B40" t="s">
        <v>21</v>
      </c>
      <c r="C40">
        <v>1494045</v>
      </c>
      <c r="D40">
        <v>9</v>
      </c>
    </row>
    <row r="41" spans="1:4" x14ac:dyDescent="0.25">
      <c r="A41" s="1">
        <v>37813</v>
      </c>
      <c r="B41" t="s">
        <v>25</v>
      </c>
      <c r="C41">
        <v>498015</v>
      </c>
      <c r="D41">
        <v>3</v>
      </c>
    </row>
    <row r="42" spans="1:4" x14ac:dyDescent="0.25">
      <c r="A42" s="1">
        <v>37814</v>
      </c>
      <c r="B42" t="s">
        <v>19</v>
      </c>
      <c r="C42">
        <v>664020</v>
      </c>
      <c r="D42">
        <v>4</v>
      </c>
    </row>
    <row r="43" spans="1:4" x14ac:dyDescent="0.25">
      <c r="A43" s="1">
        <v>37815</v>
      </c>
      <c r="B43" t="s">
        <v>23</v>
      </c>
      <c r="C43">
        <v>830025</v>
      </c>
      <c r="D43">
        <v>4</v>
      </c>
    </row>
    <row r="44" spans="1:4" x14ac:dyDescent="0.25">
      <c r="A44" s="1">
        <v>37816</v>
      </c>
      <c r="B44" t="s">
        <v>20</v>
      </c>
      <c r="C44">
        <v>420546</v>
      </c>
      <c r="D44">
        <v>3</v>
      </c>
    </row>
    <row r="45" spans="1:4" x14ac:dyDescent="0.25">
      <c r="A45" s="1">
        <v>37817</v>
      </c>
      <c r="B45" t="s">
        <v>24</v>
      </c>
      <c r="C45">
        <v>1261638</v>
      </c>
      <c r="D45">
        <v>9</v>
      </c>
    </row>
    <row r="46" spans="1:4" x14ac:dyDescent="0.25">
      <c r="A46" s="1">
        <v>37818</v>
      </c>
      <c r="B46" t="s">
        <v>22</v>
      </c>
      <c r="C46">
        <v>830025</v>
      </c>
      <c r="D46">
        <v>5</v>
      </c>
    </row>
    <row r="47" spans="1:4" x14ac:dyDescent="0.25">
      <c r="A47" s="1">
        <v>37819</v>
      </c>
      <c r="B47" t="s">
        <v>21</v>
      </c>
      <c r="C47">
        <v>996030</v>
      </c>
      <c r="D47">
        <v>6</v>
      </c>
    </row>
    <row r="48" spans="1:4" x14ac:dyDescent="0.25">
      <c r="A48" s="1">
        <v>37820</v>
      </c>
      <c r="B48" t="s">
        <v>25</v>
      </c>
      <c r="C48">
        <v>1582581</v>
      </c>
      <c r="D48">
        <v>9</v>
      </c>
    </row>
    <row r="49" spans="1:4" x14ac:dyDescent="0.25">
      <c r="A49" s="1">
        <v>37821</v>
      </c>
      <c r="B49" t="s">
        <v>19</v>
      </c>
      <c r="C49">
        <v>752556</v>
      </c>
      <c r="D49">
        <v>5</v>
      </c>
    </row>
    <row r="50" spans="1:4" x14ac:dyDescent="0.25">
      <c r="A50" s="1">
        <v>37822</v>
      </c>
      <c r="B50" t="s">
        <v>23</v>
      </c>
      <c r="C50">
        <v>830025</v>
      </c>
      <c r="D50">
        <v>4</v>
      </c>
    </row>
    <row r="51" spans="1:4" x14ac:dyDescent="0.25">
      <c r="A51" s="1">
        <v>37823</v>
      </c>
      <c r="B51" t="s">
        <v>20</v>
      </c>
      <c r="C51">
        <v>332010</v>
      </c>
      <c r="D51">
        <v>2</v>
      </c>
    </row>
    <row r="52" spans="1:4" x14ac:dyDescent="0.25">
      <c r="A52" s="1">
        <v>37824</v>
      </c>
      <c r="B52" t="s">
        <v>24</v>
      </c>
      <c r="C52">
        <v>1925658</v>
      </c>
      <c r="D52">
        <v>12</v>
      </c>
    </row>
    <row r="53" spans="1:4" x14ac:dyDescent="0.25">
      <c r="A53" s="1">
        <v>37825</v>
      </c>
      <c r="B53" t="s">
        <v>22</v>
      </c>
      <c r="C53">
        <v>498015</v>
      </c>
      <c r="D53">
        <v>3</v>
      </c>
    </row>
    <row r="54" spans="1:4" x14ac:dyDescent="0.25">
      <c r="A54" s="1">
        <v>37826</v>
      </c>
      <c r="B54" t="s">
        <v>21</v>
      </c>
      <c r="C54">
        <v>1427643</v>
      </c>
      <c r="D54">
        <v>10</v>
      </c>
    </row>
    <row r="55" spans="1:4" x14ac:dyDescent="0.25">
      <c r="A55" s="1">
        <v>37827</v>
      </c>
      <c r="B55" t="s">
        <v>25</v>
      </c>
      <c r="C55">
        <v>332010</v>
      </c>
      <c r="D55">
        <v>2</v>
      </c>
    </row>
    <row r="56" spans="1:4" x14ac:dyDescent="0.25">
      <c r="A56" s="1">
        <v>37828</v>
      </c>
      <c r="B56" t="s">
        <v>19</v>
      </c>
      <c r="C56">
        <v>664020</v>
      </c>
      <c r="D56">
        <v>4</v>
      </c>
    </row>
    <row r="57" spans="1:4" x14ac:dyDescent="0.25">
      <c r="A57" s="1">
        <v>37829</v>
      </c>
      <c r="B57" t="s">
        <v>23</v>
      </c>
      <c r="C57">
        <v>1505112</v>
      </c>
      <c r="D57">
        <v>10</v>
      </c>
    </row>
    <row r="58" spans="1:4" x14ac:dyDescent="0.25">
      <c r="A58" s="1">
        <v>37830</v>
      </c>
      <c r="B58" t="s">
        <v>20</v>
      </c>
      <c r="C58">
        <v>752556</v>
      </c>
      <c r="D58">
        <v>5</v>
      </c>
    </row>
    <row r="59" spans="1:4" x14ac:dyDescent="0.25">
      <c r="A59" s="1">
        <v>37831</v>
      </c>
      <c r="B59" t="s">
        <v>24</v>
      </c>
      <c r="C59">
        <v>830025</v>
      </c>
      <c r="D59">
        <v>5</v>
      </c>
    </row>
    <row r="60" spans="1:4" x14ac:dyDescent="0.25">
      <c r="A60" s="1">
        <v>37832</v>
      </c>
      <c r="B60" t="s">
        <v>22</v>
      </c>
      <c r="C60">
        <v>664020</v>
      </c>
      <c r="D60">
        <v>4</v>
      </c>
    </row>
    <row r="61" spans="1:4" x14ac:dyDescent="0.25">
      <c r="A61" s="1">
        <v>37833</v>
      </c>
      <c r="B61" t="s">
        <v>21</v>
      </c>
      <c r="C61">
        <v>1494045</v>
      </c>
      <c r="D61">
        <v>9</v>
      </c>
    </row>
    <row r="62" spans="1:4" x14ac:dyDescent="0.25">
      <c r="A62" s="1">
        <v>37834</v>
      </c>
      <c r="B62" t="s">
        <v>25</v>
      </c>
      <c r="C62">
        <v>1671117</v>
      </c>
      <c r="D62">
        <v>10</v>
      </c>
    </row>
    <row r="63" spans="1:4" x14ac:dyDescent="0.25">
      <c r="A63" s="1">
        <v>37835</v>
      </c>
      <c r="B63" t="s">
        <v>19</v>
      </c>
      <c r="C63">
        <v>664020</v>
      </c>
      <c r="D63">
        <v>3</v>
      </c>
    </row>
    <row r="64" spans="1:4" x14ac:dyDescent="0.25">
      <c r="A64" s="1">
        <v>37836</v>
      </c>
      <c r="B64" t="s">
        <v>23</v>
      </c>
      <c r="C64">
        <v>420546</v>
      </c>
      <c r="D64">
        <v>3</v>
      </c>
    </row>
    <row r="65" spans="1:4" x14ac:dyDescent="0.25">
      <c r="A65" s="1">
        <v>37837</v>
      </c>
      <c r="B65" t="s">
        <v>20</v>
      </c>
      <c r="C65">
        <v>1250571</v>
      </c>
      <c r="D65">
        <v>8</v>
      </c>
    </row>
    <row r="66" spans="1:4" x14ac:dyDescent="0.25">
      <c r="A66" s="1">
        <v>37838</v>
      </c>
      <c r="B66" t="s">
        <v>24</v>
      </c>
      <c r="C66">
        <v>2080596</v>
      </c>
      <c r="D66">
        <v>13</v>
      </c>
    </row>
    <row r="67" spans="1:4" x14ac:dyDescent="0.25">
      <c r="A67" s="1">
        <v>37839</v>
      </c>
      <c r="B67" t="s">
        <v>22</v>
      </c>
      <c r="C67">
        <v>166005</v>
      </c>
      <c r="D67">
        <v>1</v>
      </c>
    </row>
    <row r="68" spans="1:4" x14ac:dyDescent="0.25">
      <c r="A68" s="1">
        <v>37840</v>
      </c>
      <c r="B68" t="s">
        <v>21</v>
      </c>
      <c r="C68">
        <v>498015</v>
      </c>
      <c r="D68">
        <v>3</v>
      </c>
    </row>
    <row r="69" spans="1:4" x14ac:dyDescent="0.25">
      <c r="A69" s="1">
        <v>37841</v>
      </c>
      <c r="B69" t="s">
        <v>25</v>
      </c>
      <c r="C69">
        <v>664020</v>
      </c>
      <c r="D69">
        <v>4</v>
      </c>
    </row>
    <row r="70" spans="1:4" x14ac:dyDescent="0.25">
      <c r="A70" s="1">
        <v>37843</v>
      </c>
      <c r="B70" t="s">
        <v>23</v>
      </c>
      <c r="C70">
        <v>88536</v>
      </c>
      <c r="D70">
        <v>1</v>
      </c>
    </row>
    <row r="71" spans="1:4" x14ac:dyDescent="0.25">
      <c r="A71" s="1">
        <v>37844</v>
      </c>
      <c r="B71" t="s">
        <v>20</v>
      </c>
      <c r="C71">
        <v>88536</v>
      </c>
      <c r="D71">
        <v>1</v>
      </c>
    </row>
    <row r="72" spans="1:4" x14ac:dyDescent="0.25">
      <c r="A72" s="1">
        <v>37845</v>
      </c>
      <c r="B72" t="s">
        <v>24</v>
      </c>
      <c r="C72">
        <v>166005</v>
      </c>
      <c r="D72">
        <v>1</v>
      </c>
    </row>
    <row r="73" spans="1:4" x14ac:dyDescent="0.25">
      <c r="A73" s="1">
        <v>37846</v>
      </c>
      <c r="B73" t="s">
        <v>22</v>
      </c>
      <c r="C73">
        <v>166005</v>
      </c>
      <c r="D73">
        <v>1</v>
      </c>
    </row>
    <row r="74" spans="1:4" x14ac:dyDescent="0.25">
      <c r="A74" s="1">
        <v>37847</v>
      </c>
      <c r="B74" t="s">
        <v>21</v>
      </c>
      <c r="C74">
        <v>332010</v>
      </c>
      <c r="D74">
        <v>2</v>
      </c>
    </row>
    <row r="75" spans="1:4" x14ac:dyDescent="0.25">
      <c r="A75" s="1">
        <v>37848</v>
      </c>
      <c r="B75" t="s">
        <v>25</v>
      </c>
      <c r="C75">
        <v>752556</v>
      </c>
      <c r="D75">
        <v>4</v>
      </c>
    </row>
    <row r="76" spans="1:4" x14ac:dyDescent="0.25">
      <c r="A76" s="1">
        <v>37849</v>
      </c>
      <c r="B76" t="s">
        <v>19</v>
      </c>
      <c r="C76">
        <v>498015</v>
      </c>
      <c r="D76">
        <v>3</v>
      </c>
    </row>
    <row r="77" spans="1:4" x14ac:dyDescent="0.25">
      <c r="A77" s="1">
        <v>37850</v>
      </c>
      <c r="B77" t="s">
        <v>23</v>
      </c>
      <c r="C77">
        <v>1084566</v>
      </c>
      <c r="D77">
        <v>7</v>
      </c>
    </row>
    <row r="78" spans="1:4" x14ac:dyDescent="0.25">
      <c r="A78" s="1">
        <v>37851</v>
      </c>
      <c r="B78" t="s">
        <v>20</v>
      </c>
      <c r="C78">
        <v>586551</v>
      </c>
      <c r="D78">
        <v>4</v>
      </c>
    </row>
    <row r="79" spans="1:4" x14ac:dyDescent="0.25">
      <c r="A79" s="1">
        <v>37852</v>
      </c>
      <c r="B79" t="s">
        <v>24</v>
      </c>
      <c r="C79">
        <v>166005</v>
      </c>
      <c r="D79">
        <v>1</v>
      </c>
    </row>
    <row r="80" spans="1:4" x14ac:dyDescent="0.25">
      <c r="A80" s="1">
        <v>37854</v>
      </c>
      <c r="B80" t="s">
        <v>21</v>
      </c>
      <c r="C80">
        <v>166005</v>
      </c>
      <c r="D80">
        <v>1</v>
      </c>
    </row>
    <row r="81" spans="1:4" x14ac:dyDescent="0.25">
      <c r="A81" s="1">
        <v>37855</v>
      </c>
      <c r="B81" t="s">
        <v>25</v>
      </c>
      <c r="C81">
        <v>166005</v>
      </c>
      <c r="D81">
        <v>1</v>
      </c>
    </row>
    <row r="82" spans="1:4" x14ac:dyDescent="0.25">
      <c r="A82" s="1">
        <v>37856</v>
      </c>
      <c r="B82" t="s">
        <v>19</v>
      </c>
      <c r="C82">
        <v>1505112</v>
      </c>
      <c r="D82">
        <v>9</v>
      </c>
    </row>
    <row r="83" spans="1:4" x14ac:dyDescent="0.25">
      <c r="A83" s="1">
        <v>37857</v>
      </c>
      <c r="B83" t="s">
        <v>23</v>
      </c>
      <c r="C83">
        <v>166005</v>
      </c>
      <c r="D83">
        <v>1</v>
      </c>
    </row>
    <row r="84" spans="1:4" x14ac:dyDescent="0.25">
      <c r="A84" s="1">
        <v>37859</v>
      </c>
      <c r="B84" t="s">
        <v>24</v>
      </c>
      <c r="C84">
        <v>166005</v>
      </c>
      <c r="D84">
        <v>1</v>
      </c>
    </row>
    <row r="85" spans="1:4" x14ac:dyDescent="0.25">
      <c r="A85" s="1">
        <v>37861</v>
      </c>
      <c r="B85" t="s">
        <v>21</v>
      </c>
      <c r="C85">
        <v>177072</v>
      </c>
      <c r="D85">
        <v>2</v>
      </c>
    </row>
    <row r="86" spans="1:4" x14ac:dyDescent="0.25">
      <c r="A86" s="1">
        <v>37862</v>
      </c>
      <c r="B86" t="s">
        <v>25</v>
      </c>
      <c r="C86">
        <v>166005</v>
      </c>
      <c r="D86">
        <v>1</v>
      </c>
    </row>
    <row r="87" spans="1:4" x14ac:dyDescent="0.25">
      <c r="A87" s="1">
        <v>37864</v>
      </c>
      <c r="B87" t="s">
        <v>23</v>
      </c>
      <c r="C87">
        <v>498015</v>
      </c>
      <c r="D87">
        <v>2</v>
      </c>
    </row>
    <row r="88" spans="1:4" x14ac:dyDescent="0.25">
      <c r="A88" s="1">
        <v>37866</v>
      </c>
      <c r="B88" t="s">
        <v>24</v>
      </c>
      <c r="C88">
        <v>498015</v>
      </c>
      <c r="D88">
        <v>3</v>
      </c>
    </row>
    <row r="89" spans="1:4" x14ac:dyDescent="0.25">
      <c r="A89" s="1">
        <v>37869</v>
      </c>
      <c r="B89" t="s">
        <v>25</v>
      </c>
      <c r="C89">
        <v>498015</v>
      </c>
      <c r="D89">
        <v>2</v>
      </c>
    </row>
    <row r="90" spans="1:4" x14ac:dyDescent="0.25">
      <c r="A90" s="1">
        <v>37870</v>
      </c>
      <c r="B90" t="s">
        <v>19</v>
      </c>
      <c r="C90">
        <v>166005</v>
      </c>
      <c r="D90">
        <v>1</v>
      </c>
    </row>
    <row r="91" spans="1:4" x14ac:dyDescent="0.25">
      <c r="A91" s="1">
        <v>37872</v>
      </c>
      <c r="B91" t="s">
        <v>20</v>
      </c>
      <c r="C91">
        <v>88536</v>
      </c>
      <c r="D91">
        <v>1</v>
      </c>
    </row>
    <row r="92" spans="1:4" x14ac:dyDescent="0.25">
      <c r="A92" s="1">
        <v>37875</v>
      </c>
      <c r="B92" t="s">
        <v>21</v>
      </c>
      <c r="C92">
        <v>166005</v>
      </c>
      <c r="D92">
        <v>1</v>
      </c>
    </row>
    <row r="93" spans="1:4" x14ac:dyDescent="0.25">
      <c r="A93" s="1">
        <v>37876</v>
      </c>
      <c r="B93" t="s">
        <v>25</v>
      </c>
      <c r="C93">
        <v>498015</v>
      </c>
      <c r="D93">
        <v>2</v>
      </c>
    </row>
    <row r="94" spans="1:4" x14ac:dyDescent="0.25">
      <c r="A94" s="1">
        <v>37877</v>
      </c>
      <c r="B94" t="s">
        <v>19</v>
      </c>
      <c r="C94">
        <v>332010</v>
      </c>
      <c r="D94">
        <v>2</v>
      </c>
    </row>
    <row r="95" spans="1:4" x14ac:dyDescent="0.25">
      <c r="A95" s="1">
        <v>37878</v>
      </c>
      <c r="B95" t="s">
        <v>23</v>
      </c>
      <c r="C95">
        <v>332010</v>
      </c>
      <c r="D95">
        <v>2</v>
      </c>
    </row>
    <row r="96" spans="1:4" x14ac:dyDescent="0.25">
      <c r="A96" s="1">
        <v>37879</v>
      </c>
      <c r="B96" t="s">
        <v>20</v>
      </c>
      <c r="C96">
        <v>752556</v>
      </c>
      <c r="D96">
        <v>5</v>
      </c>
    </row>
    <row r="97" spans="1:4" x14ac:dyDescent="0.25">
      <c r="A97" s="1">
        <v>37881</v>
      </c>
      <c r="B97" t="s">
        <v>22</v>
      </c>
      <c r="C97">
        <v>420546</v>
      </c>
      <c r="D97">
        <v>3</v>
      </c>
    </row>
    <row r="98" spans="1:4" x14ac:dyDescent="0.25">
      <c r="A98" s="1">
        <v>37882</v>
      </c>
      <c r="B98" t="s">
        <v>21</v>
      </c>
      <c r="C98">
        <v>664020</v>
      </c>
      <c r="D98">
        <v>4</v>
      </c>
    </row>
    <row r="99" spans="1:4" x14ac:dyDescent="0.25">
      <c r="A99" s="1">
        <v>37884</v>
      </c>
      <c r="B99" t="s">
        <v>19</v>
      </c>
      <c r="C99">
        <v>498015</v>
      </c>
      <c r="D99">
        <v>3</v>
      </c>
    </row>
    <row r="100" spans="1:4" x14ac:dyDescent="0.25">
      <c r="A100" s="1">
        <v>37885</v>
      </c>
      <c r="B100" t="s">
        <v>23</v>
      </c>
      <c r="C100">
        <v>332010</v>
      </c>
      <c r="D100">
        <v>2</v>
      </c>
    </row>
    <row r="101" spans="1:4" x14ac:dyDescent="0.25">
      <c r="A101" s="1">
        <v>37886</v>
      </c>
      <c r="B101" t="s">
        <v>20</v>
      </c>
      <c r="C101">
        <v>166005</v>
      </c>
      <c r="D101">
        <v>1</v>
      </c>
    </row>
    <row r="102" spans="1:4" x14ac:dyDescent="0.25">
      <c r="A102" s="1">
        <v>37889</v>
      </c>
      <c r="B102" t="s">
        <v>21</v>
      </c>
      <c r="C102">
        <v>332010</v>
      </c>
      <c r="D102">
        <v>2</v>
      </c>
    </row>
    <row r="103" spans="1:4" x14ac:dyDescent="0.25">
      <c r="A103" s="1">
        <v>37893</v>
      </c>
      <c r="B103" t="s">
        <v>20</v>
      </c>
      <c r="C103">
        <v>166005</v>
      </c>
      <c r="D103">
        <v>1</v>
      </c>
    </row>
    <row r="104" spans="1:4" x14ac:dyDescent="0.25">
      <c r="A104" s="1">
        <v>37894</v>
      </c>
      <c r="B104" t="s">
        <v>24</v>
      </c>
      <c r="C104">
        <v>166005</v>
      </c>
      <c r="D104">
        <v>1</v>
      </c>
    </row>
    <row r="105" spans="1:4" x14ac:dyDescent="0.25">
      <c r="A105" s="1">
        <v>37895</v>
      </c>
      <c r="B105" t="s">
        <v>22</v>
      </c>
      <c r="C105">
        <v>166005</v>
      </c>
      <c r="D105">
        <v>1</v>
      </c>
    </row>
    <row r="106" spans="1:4" x14ac:dyDescent="0.25">
      <c r="A106" s="1">
        <v>37896</v>
      </c>
      <c r="B106" t="s">
        <v>21</v>
      </c>
      <c r="C106">
        <v>830025</v>
      </c>
      <c r="D106">
        <v>5</v>
      </c>
    </row>
    <row r="107" spans="1:4" x14ac:dyDescent="0.25">
      <c r="A107" s="1">
        <v>37897</v>
      </c>
      <c r="B107" t="s">
        <v>25</v>
      </c>
      <c r="C107">
        <v>664020</v>
      </c>
      <c r="D107">
        <v>4</v>
      </c>
    </row>
    <row r="108" spans="1:4" x14ac:dyDescent="0.25">
      <c r="A108" s="1">
        <v>37898</v>
      </c>
      <c r="B108" t="s">
        <v>19</v>
      </c>
      <c r="C108">
        <v>332010</v>
      </c>
      <c r="D108">
        <v>2</v>
      </c>
    </row>
    <row r="109" spans="1:4" x14ac:dyDescent="0.25">
      <c r="A109" s="1">
        <v>37899</v>
      </c>
      <c r="B109" t="s">
        <v>23</v>
      </c>
      <c r="C109">
        <v>830025</v>
      </c>
      <c r="D109">
        <v>4</v>
      </c>
    </row>
    <row r="110" spans="1:4" x14ac:dyDescent="0.25">
      <c r="A110" s="1">
        <v>37900</v>
      </c>
      <c r="B110" t="s">
        <v>20</v>
      </c>
      <c r="C110">
        <v>166005</v>
      </c>
      <c r="D110">
        <v>1</v>
      </c>
    </row>
    <row r="111" spans="1:4" x14ac:dyDescent="0.25">
      <c r="A111" s="1">
        <v>37901</v>
      </c>
      <c r="B111" t="s">
        <v>24</v>
      </c>
      <c r="C111">
        <v>332010</v>
      </c>
      <c r="D111">
        <v>2</v>
      </c>
    </row>
    <row r="112" spans="1:4" x14ac:dyDescent="0.25">
      <c r="A112" s="1">
        <v>37902</v>
      </c>
      <c r="B112" t="s">
        <v>22</v>
      </c>
      <c r="C112">
        <v>1328040</v>
      </c>
      <c r="D112">
        <v>5</v>
      </c>
    </row>
    <row r="113" spans="1:4" x14ac:dyDescent="0.25">
      <c r="A113" s="1">
        <v>37903</v>
      </c>
      <c r="B113" t="s">
        <v>21</v>
      </c>
      <c r="C113">
        <v>509082</v>
      </c>
      <c r="D113">
        <v>4</v>
      </c>
    </row>
    <row r="114" spans="1:4" x14ac:dyDescent="0.25">
      <c r="A114" s="1">
        <v>37904</v>
      </c>
      <c r="B114" t="s">
        <v>25</v>
      </c>
      <c r="C114">
        <v>498015</v>
      </c>
      <c r="D114">
        <v>3</v>
      </c>
    </row>
    <row r="115" spans="1:4" x14ac:dyDescent="0.25">
      <c r="A115" s="1">
        <v>37905</v>
      </c>
      <c r="B115" t="s">
        <v>19</v>
      </c>
      <c r="C115">
        <v>1084566</v>
      </c>
      <c r="D115">
        <v>7</v>
      </c>
    </row>
    <row r="116" spans="1:4" x14ac:dyDescent="0.25">
      <c r="A116" s="1">
        <v>37906</v>
      </c>
      <c r="B116" t="s">
        <v>23</v>
      </c>
      <c r="C116">
        <v>996030</v>
      </c>
      <c r="D116">
        <v>6</v>
      </c>
    </row>
    <row r="117" spans="1:4" x14ac:dyDescent="0.25">
      <c r="A117" s="1">
        <v>37907</v>
      </c>
      <c r="B117" t="s">
        <v>20</v>
      </c>
      <c r="C117">
        <v>996030</v>
      </c>
      <c r="D117">
        <v>5</v>
      </c>
    </row>
    <row r="118" spans="1:4" x14ac:dyDescent="0.25">
      <c r="A118" s="1">
        <v>37908</v>
      </c>
      <c r="B118" t="s">
        <v>24</v>
      </c>
      <c r="C118">
        <v>498015</v>
      </c>
      <c r="D118">
        <v>3</v>
      </c>
    </row>
    <row r="119" spans="1:4" x14ac:dyDescent="0.25">
      <c r="A119" s="1">
        <v>37909</v>
      </c>
      <c r="B119" t="s">
        <v>22</v>
      </c>
      <c r="C119">
        <v>332010</v>
      </c>
      <c r="D119">
        <v>2</v>
      </c>
    </row>
    <row r="120" spans="1:4" x14ac:dyDescent="0.25">
      <c r="A120" s="1">
        <v>37910</v>
      </c>
      <c r="B120" t="s">
        <v>21</v>
      </c>
      <c r="C120">
        <v>498015</v>
      </c>
      <c r="D120">
        <v>3</v>
      </c>
    </row>
    <row r="121" spans="1:4" x14ac:dyDescent="0.25">
      <c r="A121" s="1">
        <v>37911</v>
      </c>
      <c r="B121" t="s">
        <v>25</v>
      </c>
      <c r="C121">
        <v>841092</v>
      </c>
      <c r="D121">
        <v>5</v>
      </c>
    </row>
    <row r="122" spans="1:4" x14ac:dyDescent="0.25">
      <c r="A122" s="1">
        <v>37913</v>
      </c>
      <c r="B122" t="s">
        <v>23</v>
      </c>
      <c r="C122">
        <v>664020</v>
      </c>
      <c r="D122">
        <v>4</v>
      </c>
    </row>
    <row r="123" spans="1:4" x14ac:dyDescent="0.25">
      <c r="A123" s="1">
        <v>37914</v>
      </c>
      <c r="B123" t="s">
        <v>20</v>
      </c>
      <c r="C123">
        <v>332010</v>
      </c>
      <c r="D123">
        <v>2</v>
      </c>
    </row>
    <row r="124" spans="1:4" x14ac:dyDescent="0.25">
      <c r="A124" s="1">
        <v>37915</v>
      </c>
      <c r="B124" t="s">
        <v>24</v>
      </c>
      <c r="C124">
        <v>166005</v>
      </c>
      <c r="D124">
        <v>1</v>
      </c>
    </row>
    <row r="125" spans="1:4" x14ac:dyDescent="0.25">
      <c r="A125" s="1">
        <v>37916</v>
      </c>
      <c r="B125" t="s">
        <v>22</v>
      </c>
      <c r="C125">
        <v>664020</v>
      </c>
      <c r="D125">
        <v>4</v>
      </c>
    </row>
    <row r="126" spans="1:4" x14ac:dyDescent="0.25">
      <c r="A126" s="1">
        <v>37917</v>
      </c>
      <c r="B126" t="s">
        <v>21</v>
      </c>
      <c r="C126">
        <v>166005</v>
      </c>
      <c r="D126">
        <v>1</v>
      </c>
    </row>
    <row r="127" spans="1:4" x14ac:dyDescent="0.25">
      <c r="A127" s="1">
        <v>37918</v>
      </c>
      <c r="B127" t="s">
        <v>25</v>
      </c>
      <c r="C127">
        <v>1328040</v>
      </c>
      <c r="D127">
        <v>7</v>
      </c>
    </row>
    <row r="128" spans="1:4" x14ac:dyDescent="0.25">
      <c r="A128" s="1">
        <v>37920</v>
      </c>
      <c r="B128" t="s">
        <v>23</v>
      </c>
      <c r="C128">
        <v>1084566</v>
      </c>
      <c r="D128">
        <v>6</v>
      </c>
    </row>
    <row r="129" spans="1:4" x14ac:dyDescent="0.25">
      <c r="A129" s="1">
        <v>37921</v>
      </c>
      <c r="B129" t="s">
        <v>20</v>
      </c>
      <c r="C129">
        <v>586551</v>
      </c>
      <c r="D129">
        <v>3</v>
      </c>
    </row>
    <row r="130" spans="1:4" x14ac:dyDescent="0.25">
      <c r="A130" s="1">
        <v>37922</v>
      </c>
      <c r="B130" t="s">
        <v>24</v>
      </c>
      <c r="C130">
        <v>254541</v>
      </c>
      <c r="D130">
        <v>2</v>
      </c>
    </row>
    <row r="131" spans="1:4" x14ac:dyDescent="0.25">
      <c r="A131" s="1">
        <v>37924</v>
      </c>
      <c r="B131" t="s">
        <v>21</v>
      </c>
      <c r="C131">
        <v>918561</v>
      </c>
      <c r="D131">
        <v>6</v>
      </c>
    </row>
    <row r="132" spans="1:4" x14ac:dyDescent="0.25">
      <c r="A132" s="1">
        <v>37925</v>
      </c>
      <c r="B132" t="s">
        <v>25</v>
      </c>
      <c r="C132">
        <v>586551</v>
      </c>
      <c r="D132">
        <v>3</v>
      </c>
    </row>
    <row r="133" spans="1:4" x14ac:dyDescent="0.25">
      <c r="A133" s="1">
        <v>37926</v>
      </c>
      <c r="B133" t="s">
        <v>19</v>
      </c>
      <c r="C133">
        <v>1416576</v>
      </c>
      <c r="D133">
        <v>8</v>
      </c>
    </row>
    <row r="134" spans="1:4" x14ac:dyDescent="0.25">
      <c r="A134" s="1">
        <v>37927</v>
      </c>
      <c r="B134" t="s">
        <v>23</v>
      </c>
      <c r="C134">
        <v>420546</v>
      </c>
      <c r="D134">
        <v>3</v>
      </c>
    </row>
    <row r="135" spans="1:4" x14ac:dyDescent="0.25">
      <c r="A135" s="1">
        <v>37928</v>
      </c>
      <c r="B135" t="s">
        <v>20</v>
      </c>
      <c r="C135">
        <v>664020</v>
      </c>
      <c r="D135">
        <v>4</v>
      </c>
    </row>
    <row r="136" spans="1:4" x14ac:dyDescent="0.25">
      <c r="A136" s="1">
        <v>37929</v>
      </c>
      <c r="B136" t="s">
        <v>24</v>
      </c>
      <c r="C136">
        <v>830025</v>
      </c>
      <c r="D136">
        <v>3</v>
      </c>
    </row>
    <row r="137" spans="1:4" x14ac:dyDescent="0.25">
      <c r="A137" s="1">
        <v>37930</v>
      </c>
      <c r="B137" t="s">
        <v>22</v>
      </c>
      <c r="C137">
        <v>1250571</v>
      </c>
      <c r="D137">
        <v>8</v>
      </c>
    </row>
    <row r="138" spans="1:4" x14ac:dyDescent="0.25">
      <c r="A138" s="1">
        <v>37931</v>
      </c>
      <c r="B138" t="s">
        <v>21</v>
      </c>
      <c r="C138">
        <v>166005</v>
      </c>
      <c r="D138">
        <v>1</v>
      </c>
    </row>
    <row r="139" spans="1:4" x14ac:dyDescent="0.25">
      <c r="A139" s="1">
        <v>37933</v>
      </c>
      <c r="B139" t="s">
        <v>19</v>
      </c>
      <c r="C139">
        <v>664020</v>
      </c>
      <c r="D139">
        <v>3</v>
      </c>
    </row>
    <row r="140" spans="1:4" x14ac:dyDescent="0.25">
      <c r="A140" s="1">
        <v>37934</v>
      </c>
      <c r="B140" t="s">
        <v>23</v>
      </c>
      <c r="C140">
        <v>996030</v>
      </c>
      <c r="D140">
        <v>6</v>
      </c>
    </row>
    <row r="141" spans="1:4" x14ac:dyDescent="0.25">
      <c r="A141" s="1">
        <v>37935</v>
      </c>
      <c r="B141" t="s">
        <v>20</v>
      </c>
      <c r="C141">
        <v>332010</v>
      </c>
      <c r="D141">
        <v>2</v>
      </c>
    </row>
    <row r="142" spans="1:4" x14ac:dyDescent="0.25">
      <c r="A142" s="1">
        <v>37936</v>
      </c>
      <c r="B142" t="s">
        <v>24</v>
      </c>
      <c r="C142">
        <v>1328040</v>
      </c>
      <c r="D142">
        <v>7</v>
      </c>
    </row>
    <row r="143" spans="1:4" x14ac:dyDescent="0.25">
      <c r="A143" s="1">
        <v>37938</v>
      </c>
      <c r="B143" t="s">
        <v>21</v>
      </c>
      <c r="C143">
        <v>830025</v>
      </c>
      <c r="D143">
        <v>4</v>
      </c>
    </row>
    <row r="144" spans="1:4" x14ac:dyDescent="0.25">
      <c r="A144" s="1">
        <v>37939</v>
      </c>
      <c r="B144" t="s">
        <v>25</v>
      </c>
      <c r="C144">
        <v>166005</v>
      </c>
      <c r="D144">
        <v>1</v>
      </c>
    </row>
    <row r="145" spans="1:4" x14ac:dyDescent="0.25">
      <c r="A145" s="1">
        <v>37941</v>
      </c>
      <c r="B145" t="s">
        <v>23</v>
      </c>
      <c r="C145">
        <v>166005</v>
      </c>
      <c r="D145">
        <v>1</v>
      </c>
    </row>
    <row r="146" spans="1:4" x14ac:dyDescent="0.25">
      <c r="A146" s="1">
        <v>37942</v>
      </c>
      <c r="B146" t="s">
        <v>20</v>
      </c>
      <c r="C146">
        <v>332010</v>
      </c>
      <c r="D146">
        <v>2</v>
      </c>
    </row>
    <row r="147" spans="1:4" x14ac:dyDescent="0.25">
      <c r="A147" s="1">
        <v>37945</v>
      </c>
      <c r="B147" t="s">
        <v>21</v>
      </c>
      <c r="C147">
        <v>343077</v>
      </c>
      <c r="D147">
        <v>3</v>
      </c>
    </row>
    <row r="148" spans="1:4" x14ac:dyDescent="0.25">
      <c r="A148" s="1">
        <v>37946</v>
      </c>
      <c r="B148" t="s">
        <v>25</v>
      </c>
      <c r="C148">
        <v>166005</v>
      </c>
      <c r="D148">
        <v>1</v>
      </c>
    </row>
    <row r="149" spans="1:4" x14ac:dyDescent="0.25">
      <c r="A149" s="1">
        <v>37947</v>
      </c>
      <c r="B149" t="s">
        <v>19</v>
      </c>
      <c r="C149">
        <v>376278</v>
      </c>
      <c r="D149">
        <v>3</v>
      </c>
    </row>
    <row r="150" spans="1:4" x14ac:dyDescent="0.25">
      <c r="A150" s="1">
        <v>37948</v>
      </c>
      <c r="B150" t="s">
        <v>23</v>
      </c>
      <c r="C150">
        <v>376278</v>
      </c>
      <c r="D150">
        <v>3</v>
      </c>
    </row>
    <row r="151" spans="1:4" x14ac:dyDescent="0.25">
      <c r="A151" s="1">
        <v>37949</v>
      </c>
      <c r="B151" t="s">
        <v>20</v>
      </c>
      <c r="C151">
        <v>88536</v>
      </c>
      <c r="D151">
        <v>1</v>
      </c>
    </row>
    <row r="152" spans="1:4" x14ac:dyDescent="0.25">
      <c r="A152" s="1">
        <v>37950</v>
      </c>
      <c r="B152" t="s">
        <v>24</v>
      </c>
      <c r="C152">
        <v>420546</v>
      </c>
      <c r="D152">
        <v>3</v>
      </c>
    </row>
    <row r="153" spans="1:4" x14ac:dyDescent="0.25">
      <c r="A153" s="1">
        <v>37951</v>
      </c>
      <c r="B153" t="s">
        <v>22</v>
      </c>
      <c r="C153">
        <v>509082</v>
      </c>
      <c r="D153">
        <v>4</v>
      </c>
    </row>
    <row r="154" spans="1:4" x14ac:dyDescent="0.25">
      <c r="A154" s="1">
        <v>37952</v>
      </c>
      <c r="B154" t="s">
        <v>21</v>
      </c>
      <c r="C154">
        <v>498015</v>
      </c>
      <c r="D154">
        <v>3</v>
      </c>
    </row>
    <row r="155" spans="1:4" x14ac:dyDescent="0.25">
      <c r="A155" s="1">
        <v>37953</v>
      </c>
      <c r="B155" t="s">
        <v>25</v>
      </c>
      <c r="C155">
        <v>332010</v>
      </c>
      <c r="D155">
        <v>2</v>
      </c>
    </row>
    <row r="156" spans="1:4" x14ac:dyDescent="0.25">
      <c r="A156" s="1">
        <v>37954</v>
      </c>
      <c r="B156" t="s">
        <v>19</v>
      </c>
      <c r="C156">
        <v>464814</v>
      </c>
      <c r="D156">
        <v>4</v>
      </c>
    </row>
    <row r="157" spans="1:4" x14ac:dyDescent="0.25">
      <c r="A157" s="1">
        <v>37956</v>
      </c>
      <c r="B157" t="s">
        <v>20</v>
      </c>
      <c r="C157">
        <v>332010</v>
      </c>
      <c r="D157">
        <v>2</v>
      </c>
    </row>
    <row r="158" spans="1:4" x14ac:dyDescent="0.25">
      <c r="A158" s="1">
        <v>37957</v>
      </c>
      <c r="B158" t="s">
        <v>24</v>
      </c>
      <c r="C158">
        <v>166005</v>
      </c>
      <c r="D158">
        <v>1</v>
      </c>
    </row>
    <row r="159" spans="1:4" x14ac:dyDescent="0.25">
      <c r="A159" s="1">
        <v>37958</v>
      </c>
      <c r="B159" t="s">
        <v>22</v>
      </c>
      <c r="C159">
        <v>752556</v>
      </c>
      <c r="D159">
        <v>5</v>
      </c>
    </row>
    <row r="160" spans="1:4" x14ac:dyDescent="0.25">
      <c r="A160" s="1">
        <v>37962</v>
      </c>
      <c r="B160" t="s">
        <v>23</v>
      </c>
      <c r="C160">
        <v>498015</v>
      </c>
      <c r="D160">
        <v>2</v>
      </c>
    </row>
    <row r="161" spans="1:4" x14ac:dyDescent="0.25">
      <c r="A161" s="1">
        <v>37963</v>
      </c>
      <c r="B161" t="s">
        <v>20</v>
      </c>
      <c r="C161">
        <v>166005</v>
      </c>
      <c r="D161">
        <v>1</v>
      </c>
    </row>
    <row r="162" spans="1:4" x14ac:dyDescent="0.25">
      <c r="A162" s="1">
        <v>37964</v>
      </c>
      <c r="B162" t="s">
        <v>24</v>
      </c>
      <c r="C162">
        <v>498015</v>
      </c>
      <c r="D162">
        <v>2</v>
      </c>
    </row>
    <row r="163" spans="1:4" x14ac:dyDescent="0.25">
      <c r="A163" s="1">
        <v>37967</v>
      </c>
      <c r="B163" t="s">
        <v>25</v>
      </c>
      <c r="C163">
        <v>664020</v>
      </c>
      <c r="D163">
        <v>2</v>
      </c>
    </row>
    <row r="164" spans="1:4" x14ac:dyDescent="0.25">
      <c r="A164" s="1">
        <v>37968</v>
      </c>
      <c r="B164" t="s">
        <v>19</v>
      </c>
      <c r="C164">
        <v>88536</v>
      </c>
      <c r="D164">
        <v>1</v>
      </c>
    </row>
    <row r="165" spans="1:4" x14ac:dyDescent="0.25">
      <c r="A165" s="1">
        <v>37969</v>
      </c>
      <c r="B165" t="s">
        <v>23</v>
      </c>
      <c r="C165">
        <v>332010</v>
      </c>
      <c r="D165">
        <v>2</v>
      </c>
    </row>
    <row r="166" spans="1:4" x14ac:dyDescent="0.25">
      <c r="A166" s="1">
        <v>37971</v>
      </c>
      <c r="B166" t="s">
        <v>24</v>
      </c>
      <c r="C166">
        <v>996030</v>
      </c>
      <c r="D166">
        <v>3</v>
      </c>
    </row>
    <row r="167" spans="1:4" x14ac:dyDescent="0.25">
      <c r="A167" s="1">
        <v>37972</v>
      </c>
      <c r="B167" t="s">
        <v>22</v>
      </c>
      <c r="C167">
        <v>420546</v>
      </c>
      <c r="D167">
        <v>3</v>
      </c>
    </row>
    <row r="168" spans="1:4" x14ac:dyDescent="0.25">
      <c r="A168" s="1">
        <v>37973</v>
      </c>
      <c r="B168" t="s">
        <v>21</v>
      </c>
      <c r="C168">
        <v>498015</v>
      </c>
      <c r="D168">
        <v>2</v>
      </c>
    </row>
    <row r="169" spans="1:4" x14ac:dyDescent="0.25">
      <c r="A169" s="1">
        <v>37974</v>
      </c>
      <c r="B169" t="s">
        <v>25</v>
      </c>
      <c r="C169">
        <v>166005</v>
      </c>
      <c r="D169">
        <v>1</v>
      </c>
    </row>
    <row r="170" spans="1:4" x14ac:dyDescent="0.25">
      <c r="A170" s="1">
        <v>37975</v>
      </c>
      <c r="B170" t="s">
        <v>19</v>
      </c>
      <c r="C170">
        <v>1339107</v>
      </c>
      <c r="D170">
        <v>7</v>
      </c>
    </row>
    <row r="171" spans="1:4" x14ac:dyDescent="0.25">
      <c r="A171" s="1">
        <v>37976</v>
      </c>
      <c r="B171" t="s">
        <v>23</v>
      </c>
      <c r="C171">
        <v>88536</v>
      </c>
      <c r="D171">
        <v>1</v>
      </c>
    </row>
    <row r="172" spans="1:4" x14ac:dyDescent="0.25">
      <c r="A172" s="1">
        <v>37978</v>
      </c>
      <c r="B172" t="s">
        <v>24</v>
      </c>
      <c r="C172">
        <v>88536</v>
      </c>
      <c r="D172">
        <v>1</v>
      </c>
    </row>
    <row r="173" spans="1:4" x14ac:dyDescent="0.25">
      <c r="A173" s="1">
        <v>37979</v>
      </c>
      <c r="B173" t="s">
        <v>22</v>
      </c>
      <c r="C173">
        <v>332010</v>
      </c>
      <c r="D173">
        <v>1</v>
      </c>
    </row>
    <row r="174" spans="1:4" x14ac:dyDescent="0.25">
      <c r="A174" s="1">
        <v>37980</v>
      </c>
      <c r="B174" t="s">
        <v>21</v>
      </c>
      <c r="C174">
        <v>420546</v>
      </c>
      <c r="D174">
        <v>2</v>
      </c>
    </row>
    <row r="175" spans="1:4" x14ac:dyDescent="0.25">
      <c r="A175" s="1">
        <v>37982</v>
      </c>
      <c r="B175" t="s">
        <v>19</v>
      </c>
      <c r="C175">
        <v>420546</v>
      </c>
      <c r="D175">
        <v>3</v>
      </c>
    </row>
    <row r="176" spans="1:4" x14ac:dyDescent="0.25">
      <c r="A176" s="1">
        <v>37983</v>
      </c>
      <c r="B176" t="s">
        <v>23</v>
      </c>
      <c r="C176">
        <v>254541</v>
      </c>
      <c r="D176">
        <v>2</v>
      </c>
    </row>
    <row r="177" spans="1:4" x14ac:dyDescent="0.25">
      <c r="A177" s="1">
        <v>37984</v>
      </c>
      <c r="B177" t="s">
        <v>20</v>
      </c>
      <c r="C177">
        <v>586551</v>
      </c>
      <c r="D177">
        <v>4</v>
      </c>
    </row>
    <row r="178" spans="1:4" x14ac:dyDescent="0.25">
      <c r="A178" s="1">
        <v>37985</v>
      </c>
      <c r="B178" t="s">
        <v>24</v>
      </c>
      <c r="C178">
        <v>498015</v>
      </c>
      <c r="D178">
        <v>3</v>
      </c>
    </row>
    <row r="179" spans="1:4" x14ac:dyDescent="0.25">
      <c r="A179" s="1">
        <v>37987</v>
      </c>
      <c r="B179" t="s">
        <v>21</v>
      </c>
      <c r="C179">
        <v>990439</v>
      </c>
      <c r="D179">
        <v>6</v>
      </c>
    </row>
    <row r="180" spans="1:4" x14ac:dyDescent="0.25">
      <c r="A180" s="1">
        <v>37988</v>
      </c>
      <c r="B180" t="s">
        <v>25</v>
      </c>
      <c r="C180">
        <v>1073975</v>
      </c>
      <c r="D180">
        <v>6</v>
      </c>
    </row>
    <row r="181" spans="1:4" x14ac:dyDescent="0.25">
      <c r="A181" s="1">
        <v>37989</v>
      </c>
      <c r="B181" t="s">
        <v>19</v>
      </c>
      <c r="C181">
        <v>1431960</v>
      </c>
      <c r="D181">
        <v>7</v>
      </c>
    </row>
    <row r="182" spans="1:4" x14ac:dyDescent="0.25">
      <c r="A182" s="1">
        <v>37990</v>
      </c>
      <c r="B182" t="s">
        <v>23</v>
      </c>
      <c r="C182">
        <v>1169434</v>
      </c>
      <c r="D182">
        <v>7</v>
      </c>
    </row>
    <row r="183" spans="1:4" x14ac:dyDescent="0.25">
      <c r="A183" s="1">
        <v>37991</v>
      </c>
      <c r="B183" t="s">
        <v>20</v>
      </c>
      <c r="C183">
        <v>2601399</v>
      </c>
      <c r="D183">
        <v>14</v>
      </c>
    </row>
    <row r="184" spans="1:4" x14ac:dyDescent="0.25">
      <c r="A184" s="1">
        <v>37992</v>
      </c>
      <c r="B184" t="s">
        <v>24</v>
      </c>
      <c r="C184">
        <v>1980888</v>
      </c>
      <c r="D184">
        <v>10</v>
      </c>
    </row>
    <row r="185" spans="1:4" x14ac:dyDescent="0.25">
      <c r="A185" s="1">
        <v>37993</v>
      </c>
      <c r="B185" t="s">
        <v>22</v>
      </c>
      <c r="C185">
        <v>1968945</v>
      </c>
      <c r="D185">
        <v>11</v>
      </c>
    </row>
    <row r="186" spans="1:4" x14ac:dyDescent="0.25">
      <c r="A186" s="1">
        <v>37994</v>
      </c>
      <c r="B186" t="s">
        <v>21</v>
      </c>
      <c r="C186">
        <v>2064409</v>
      </c>
      <c r="D186">
        <v>9</v>
      </c>
    </row>
    <row r="187" spans="1:4" x14ac:dyDescent="0.25">
      <c r="A187" s="1">
        <v>37995</v>
      </c>
      <c r="B187" t="s">
        <v>25</v>
      </c>
      <c r="C187">
        <v>1622891</v>
      </c>
      <c r="D187">
        <v>10</v>
      </c>
    </row>
    <row r="188" spans="1:4" x14ac:dyDescent="0.25">
      <c r="A188" s="1">
        <v>37996</v>
      </c>
      <c r="B188" t="s">
        <v>19</v>
      </c>
      <c r="C188">
        <v>1360362</v>
      </c>
      <c r="D188">
        <v>9</v>
      </c>
    </row>
    <row r="189" spans="1:4" x14ac:dyDescent="0.25">
      <c r="A189" s="1">
        <v>37997</v>
      </c>
      <c r="B189" t="s">
        <v>23</v>
      </c>
      <c r="C189">
        <v>1527424</v>
      </c>
      <c r="D189">
        <v>9</v>
      </c>
    </row>
    <row r="190" spans="1:4" x14ac:dyDescent="0.25">
      <c r="A190" s="1">
        <v>37998</v>
      </c>
      <c r="B190" t="s">
        <v>20</v>
      </c>
      <c r="C190">
        <v>3042915</v>
      </c>
      <c r="D190">
        <v>16</v>
      </c>
    </row>
    <row r="191" spans="1:4" x14ac:dyDescent="0.25">
      <c r="A191" s="1">
        <v>37999</v>
      </c>
      <c r="B191" t="s">
        <v>24</v>
      </c>
      <c r="C191">
        <v>2326945</v>
      </c>
      <c r="D191">
        <v>9</v>
      </c>
    </row>
    <row r="192" spans="1:4" x14ac:dyDescent="0.25">
      <c r="A192" s="1">
        <v>38000</v>
      </c>
      <c r="B192" t="s">
        <v>22</v>
      </c>
      <c r="C192">
        <v>2374667</v>
      </c>
      <c r="D192">
        <v>12</v>
      </c>
    </row>
    <row r="193" spans="1:4" x14ac:dyDescent="0.25">
      <c r="A193" s="1">
        <v>38001</v>
      </c>
      <c r="B193" t="s">
        <v>21</v>
      </c>
      <c r="C193">
        <v>2601394</v>
      </c>
      <c r="D193">
        <v>13</v>
      </c>
    </row>
    <row r="194" spans="1:4" x14ac:dyDescent="0.25">
      <c r="A194" s="1">
        <v>38002</v>
      </c>
      <c r="B194" t="s">
        <v>25</v>
      </c>
      <c r="C194">
        <v>5202788</v>
      </c>
      <c r="D194">
        <v>23</v>
      </c>
    </row>
    <row r="195" spans="1:4" x14ac:dyDescent="0.25">
      <c r="A195" s="1">
        <v>38003</v>
      </c>
      <c r="B195" t="s">
        <v>19</v>
      </c>
      <c r="C195">
        <v>9534467</v>
      </c>
      <c r="D195">
        <v>31</v>
      </c>
    </row>
    <row r="196" spans="1:4" x14ac:dyDescent="0.25">
      <c r="A196" s="1">
        <v>38004</v>
      </c>
      <c r="B196" t="s">
        <v>23</v>
      </c>
      <c r="C196">
        <v>2863930</v>
      </c>
      <c r="D196">
        <v>11</v>
      </c>
    </row>
    <row r="197" spans="1:4" x14ac:dyDescent="0.25">
      <c r="A197" s="1">
        <v>38005</v>
      </c>
      <c r="B197" t="s">
        <v>20</v>
      </c>
      <c r="C197">
        <v>2147965</v>
      </c>
      <c r="D197">
        <v>10</v>
      </c>
    </row>
    <row r="198" spans="1:4" x14ac:dyDescent="0.25">
      <c r="A198" s="1">
        <v>38006</v>
      </c>
      <c r="B198" t="s">
        <v>24</v>
      </c>
      <c r="C198">
        <v>2613337</v>
      </c>
      <c r="D198">
        <v>12</v>
      </c>
    </row>
    <row r="199" spans="1:4" x14ac:dyDescent="0.25">
      <c r="A199" s="1">
        <v>38007</v>
      </c>
      <c r="B199" t="s">
        <v>22</v>
      </c>
      <c r="C199">
        <v>2517863</v>
      </c>
      <c r="D199">
        <v>12</v>
      </c>
    </row>
    <row r="200" spans="1:4" x14ac:dyDescent="0.25">
      <c r="A200" s="1">
        <v>38008</v>
      </c>
      <c r="B200" t="s">
        <v>21</v>
      </c>
      <c r="C200">
        <v>1980878</v>
      </c>
      <c r="D200">
        <v>10</v>
      </c>
    </row>
    <row r="201" spans="1:4" x14ac:dyDescent="0.25">
      <c r="A201" s="1">
        <v>38009</v>
      </c>
      <c r="B201" t="s">
        <v>25</v>
      </c>
      <c r="C201">
        <v>1073970</v>
      </c>
      <c r="D201">
        <v>6</v>
      </c>
    </row>
    <row r="202" spans="1:4" x14ac:dyDescent="0.25">
      <c r="A202" s="1">
        <v>38010</v>
      </c>
      <c r="B202" t="s">
        <v>19</v>
      </c>
      <c r="C202">
        <v>715980</v>
      </c>
      <c r="D202">
        <v>3</v>
      </c>
    </row>
    <row r="203" spans="1:4" x14ac:dyDescent="0.25">
      <c r="A203" s="1">
        <v>38012</v>
      </c>
      <c r="B203" t="s">
        <v>20</v>
      </c>
      <c r="C203">
        <v>1252965</v>
      </c>
      <c r="D203">
        <v>5</v>
      </c>
    </row>
    <row r="204" spans="1:4" x14ac:dyDescent="0.25">
      <c r="A204" s="1">
        <v>38013</v>
      </c>
      <c r="B204" t="s">
        <v>24</v>
      </c>
      <c r="C204">
        <v>1431960</v>
      </c>
      <c r="D204">
        <v>8</v>
      </c>
    </row>
    <row r="205" spans="1:4" x14ac:dyDescent="0.25">
      <c r="A205" s="1">
        <v>38014</v>
      </c>
      <c r="B205" t="s">
        <v>22</v>
      </c>
      <c r="C205">
        <v>357990</v>
      </c>
      <c r="D205">
        <v>2</v>
      </c>
    </row>
    <row r="206" spans="1:4" x14ac:dyDescent="0.25">
      <c r="A206" s="1">
        <v>38015</v>
      </c>
      <c r="B206" t="s">
        <v>21</v>
      </c>
      <c r="C206">
        <v>2684925</v>
      </c>
      <c r="D206">
        <v>13</v>
      </c>
    </row>
    <row r="207" spans="1:4" x14ac:dyDescent="0.25">
      <c r="A207" s="1">
        <v>38016</v>
      </c>
      <c r="B207" t="s">
        <v>25</v>
      </c>
      <c r="C207">
        <v>322191</v>
      </c>
      <c r="D207">
        <v>3</v>
      </c>
    </row>
    <row r="208" spans="1:4" x14ac:dyDescent="0.25">
      <c r="A208" s="1">
        <v>38017</v>
      </c>
      <c r="B208" t="s">
        <v>19</v>
      </c>
      <c r="C208">
        <v>357995</v>
      </c>
      <c r="D208">
        <v>2</v>
      </c>
    </row>
    <row r="209" spans="1:4" x14ac:dyDescent="0.25">
      <c r="A209" s="1">
        <v>38018</v>
      </c>
      <c r="B209" t="s">
        <v>23</v>
      </c>
      <c r="C209">
        <v>715980</v>
      </c>
      <c r="D209">
        <v>3</v>
      </c>
    </row>
    <row r="210" spans="1:4" x14ac:dyDescent="0.25">
      <c r="A210" s="1">
        <v>38019</v>
      </c>
      <c r="B210" t="s">
        <v>20</v>
      </c>
      <c r="C210">
        <v>4116955</v>
      </c>
      <c r="D210">
        <v>20</v>
      </c>
    </row>
    <row r="211" spans="1:4" x14ac:dyDescent="0.25">
      <c r="A211" s="1">
        <v>38020</v>
      </c>
      <c r="B211" t="s">
        <v>24</v>
      </c>
      <c r="C211">
        <v>3699279</v>
      </c>
      <c r="D211">
        <v>18</v>
      </c>
    </row>
    <row r="212" spans="1:4" x14ac:dyDescent="0.25">
      <c r="A212" s="1">
        <v>38021</v>
      </c>
      <c r="B212" t="s">
        <v>22</v>
      </c>
      <c r="C212">
        <v>4295975</v>
      </c>
      <c r="D212">
        <v>17</v>
      </c>
    </row>
    <row r="213" spans="1:4" x14ac:dyDescent="0.25">
      <c r="A213" s="1">
        <v>38022</v>
      </c>
      <c r="B213" t="s">
        <v>21</v>
      </c>
      <c r="C213">
        <v>3937890</v>
      </c>
      <c r="D213">
        <v>16</v>
      </c>
    </row>
    <row r="214" spans="1:4" x14ac:dyDescent="0.25">
      <c r="A214" s="1">
        <v>38023</v>
      </c>
      <c r="B214" t="s">
        <v>25</v>
      </c>
      <c r="C214">
        <v>1252965</v>
      </c>
      <c r="D214">
        <v>5</v>
      </c>
    </row>
    <row r="215" spans="1:4" x14ac:dyDescent="0.25">
      <c r="A215" s="1">
        <v>38024</v>
      </c>
      <c r="B215" t="s">
        <v>19</v>
      </c>
      <c r="C215">
        <v>2326935</v>
      </c>
      <c r="D215">
        <v>10</v>
      </c>
    </row>
    <row r="216" spans="1:4" x14ac:dyDescent="0.25">
      <c r="A216" s="1">
        <v>38025</v>
      </c>
      <c r="B216" t="s">
        <v>23</v>
      </c>
      <c r="C216">
        <v>1264914</v>
      </c>
      <c r="D216">
        <v>7</v>
      </c>
    </row>
    <row r="217" spans="1:4" x14ac:dyDescent="0.25">
      <c r="A217" s="1">
        <v>38026</v>
      </c>
      <c r="B217" t="s">
        <v>20</v>
      </c>
      <c r="C217">
        <v>4212352</v>
      </c>
      <c r="D217">
        <v>14</v>
      </c>
    </row>
    <row r="218" spans="1:4" x14ac:dyDescent="0.25">
      <c r="A218" s="1">
        <v>38027</v>
      </c>
      <c r="B218" t="s">
        <v>24</v>
      </c>
      <c r="C218">
        <v>3221985</v>
      </c>
      <c r="D218">
        <v>13</v>
      </c>
    </row>
    <row r="219" spans="1:4" x14ac:dyDescent="0.25">
      <c r="A219" s="1">
        <v>38028</v>
      </c>
      <c r="B219" t="s">
        <v>22</v>
      </c>
      <c r="C219">
        <v>4212437</v>
      </c>
      <c r="D219">
        <v>20</v>
      </c>
    </row>
    <row r="220" spans="1:4" x14ac:dyDescent="0.25">
      <c r="A220" s="1">
        <v>38029</v>
      </c>
      <c r="B220" t="s">
        <v>21</v>
      </c>
      <c r="C220">
        <v>2505930</v>
      </c>
      <c r="D220">
        <v>11</v>
      </c>
    </row>
    <row r="221" spans="1:4" x14ac:dyDescent="0.25">
      <c r="A221" s="1">
        <v>38030</v>
      </c>
      <c r="B221" t="s">
        <v>25</v>
      </c>
      <c r="C221">
        <v>2159873</v>
      </c>
      <c r="D221">
        <v>10</v>
      </c>
    </row>
    <row r="222" spans="1:4" x14ac:dyDescent="0.25">
      <c r="A222" s="1">
        <v>38031</v>
      </c>
      <c r="B222" t="s">
        <v>19</v>
      </c>
      <c r="C222">
        <v>2147940</v>
      </c>
      <c r="D222">
        <v>9</v>
      </c>
    </row>
    <row r="223" spans="1:4" x14ac:dyDescent="0.25">
      <c r="A223" s="1">
        <v>38032</v>
      </c>
      <c r="B223" t="s">
        <v>23</v>
      </c>
      <c r="C223">
        <v>3591853</v>
      </c>
      <c r="D223">
        <v>16</v>
      </c>
    </row>
    <row r="224" spans="1:4" x14ac:dyDescent="0.25">
      <c r="A224" s="1">
        <v>38033</v>
      </c>
      <c r="B224" t="s">
        <v>20</v>
      </c>
      <c r="C224">
        <v>2159873</v>
      </c>
      <c r="D224">
        <v>12</v>
      </c>
    </row>
    <row r="225" spans="1:4" x14ac:dyDescent="0.25">
      <c r="A225" s="1">
        <v>38034</v>
      </c>
      <c r="B225" t="s">
        <v>24</v>
      </c>
      <c r="C225">
        <v>2601404</v>
      </c>
      <c r="D225">
        <v>14</v>
      </c>
    </row>
    <row r="226" spans="1:4" x14ac:dyDescent="0.25">
      <c r="A226" s="1">
        <v>38035</v>
      </c>
      <c r="B226" t="s">
        <v>22</v>
      </c>
      <c r="C226">
        <v>4391439</v>
      </c>
      <c r="D226">
        <v>25</v>
      </c>
    </row>
    <row r="227" spans="1:4" x14ac:dyDescent="0.25">
      <c r="A227" s="1">
        <v>38036</v>
      </c>
      <c r="B227" t="s">
        <v>21</v>
      </c>
      <c r="C227">
        <v>3221920</v>
      </c>
      <c r="D227">
        <v>14</v>
      </c>
    </row>
    <row r="228" spans="1:4" x14ac:dyDescent="0.25">
      <c r="A228" s="1">
        <v>38037</v>
      </c>
      <c r="B228" t="s">
        <v>25</v>
      </c>
      <c r="C228">
        <v>4391364</v>
      </c>
      <c r="D228">
        <v>16</v>
      </c>
    </row>
    <row r="229" spans="1:4" x14ac:dyDescent="0.25">
      <c r="A229" s="1">
        <v>38038</v>
      </c>
      <c r="B229" t="s">
        <v>19</v>
      </c>
      <c r="C229">
        <v>6181442</v>
      </c>
      <c r="D229">
        <v>25</v>
      </c>
    </row>
    <row r="230" spans="1:4" x14ac:dyDescent="0.25">
      <c r="A230" s="1">
        <v>38039</v>
      </c>
      <c r="B230" t="s">
        <v>23</v>
      </c>
      <c r="C230">
        <v>3675432</v>
      </c>
      <c r="D230">
        <v>16</v>
      </c>
    </row>
    <row r="231" spans="1:4" x14ac:dyDescent="0.25">
      <c r="A231" s="1">
        <v>38040</v>
      </c>
      <c r="B231" t="s">
        <v>20</v>
      </c>
      <c r="C231">
        <v>4033437</v>
      </c>
      <c r="D231">
        <v>15</v>
      </c>
    </row>
    <row r="232" spans="1:4" x14ac:dyDescent="0.25">
      <c r="A232" s="1">
        <v>38041</v>
      </c>
      <c r="B232" t="s">
        <v>24</v>
      </c>
      <c r="C232">
        <v>1610975</v>
      </c>
      <c r="D232">
        <v>9</v>
      </c>
    </row>
    <row r="233" spans="1:4" x14ac:dyDescent="0.25">
      <c r="A233" s="1">
        <v>38042</v>
      </c>
      <c r="B233" t="s">
        <v>22</v>
      </c>
      <c r="C233">
        <v>3937895</v>
      </c>
      <c r="D233">
        <v>15</v>
      </c>
    </row>
    <row r="234" spans="1:4" x14ac:dyDescent="0.25">
      <c r="A234" s="1">
        <v>38043</v>
      </c>
      <c r="B234" t="s">
        <v>21</v>
      </c>
      <c r="C234">
        <v>2243442</v>
      </c>
      <c r="D234">
        <v>11</v>
      </c>
    </row>
    <row r="235" spans="1:4" x14ac:dyDescent="0.25">
      <c r="A235" s="1">
        <v>38044</v>
      </c>
      <c r="B235" t="s">
        <v>25</v>
      </c>
      <c r="C235">
        <v>560495</v>
      </c>
      <c r="D235">
        <v>2</v>
      </c>
    </row>
    <row r="236" spans="1:4" x14ac:dyDescent="0.25">
      <c r="A236" s="1">
        <v>38045</v>
      </c>
      <c r="B236" t="s">
        <v>19</v>
      </c>
      <c r="C236">
        <v>3483245</v>
      </c>
      <c r="D236">
        <v>14</v>
      </c>
    </row>
    <row r="237" spans="1:4" x14ac:dyDescent="0.25">
      <c r="A237" s="1">
        <v>38046</v>
      </c>
      <c r="B237" t="s">
        <v>23</v>
      </c>
      <c r="C237">
        <v>536985</v>
      </c>
      <c r="D237">
        <v>3</v>
      </c>
    </row>
    <row r="238" spans="1:4" x14ac:dyDescent="0.25">
      <c r="A238" s="1">
        <v>38047</v>
      </c>
      <c r="B238" t="s">
        <v>20</v>
      </c>
      <c r="C238">
        <v>1610955</v>
      </c>
      <c r="D238">
        <v>7</v>
      </c>
    </row>
    <row r="239" spans="1:4" x14ac:dyDescent="0.25">
      <c r="A239" s="1">
        <v>38048</v>
      </c>
      <c r="B239" t="s">
        <v>24</v>
      </c>
      <c r="C239">
        <v>715980</v>
      </c>
      <c r="D239">
        <v>4</v>
      </c>
    </row>
    <row r="240" spans="1:4" x14ac:dyDescent="0.25">
      <c r="A240" s="1">
        <v>38049</v>
      </c>
      <c r="B240" t="s">
        <v>22</v>
      </c>
      <c r="C240">
        <v>2422399</v>
      </c>
      <c r="D240">
        <v>9</v>
      </c>
    </row>
    <row r="241" spans="1:4" x14ac:dyDescent="0.25">
      <c r="A241" s="1">
        <v>38050</v>
      </c>
      <c r="B241" t="s">
        <v>21</v>
      </c>
      <c r="C241">
        <v>894975</v>
      </c>
      <c r="D241">
        <v>3</v>
      </c>
    </row>
    <row r="242" spans="1:4" x14ac:dyDescent="0.25">
      <c r="A242" s="1">
        <v>38051</v>
      </c>
      <c r="B242" t="s">
        <v>25</v>
      </c>
      <c r="C242">
        <v>2064409</v>
      </c>
      <c r="D242">
        <v>8</v>
      </c>
    </row>
    <row r="243" spans="1:4" x14ac:dyDescent="0.25">
      <c r="A243" s="1">
        <v>38053</v>
      </c>
      <c r="B243" t="s">
        <v>23</v>
      </c>
      <c r="C243">
        <v>1789950</v>
      </c>
      <c r="D243">
        <v>7</v>
      </c>
    </row>
    <row r="244" spans="1:4" x14ac:dyDescent="0.25">
      <c r="A244" s="1">
        <v>38054</v>
      </c>
      <c r="B244" t="s">
        <v>20</v>
      </c>
      <c r="C244">
        <v>1348429</v>
      </c>
      <c r="D244">
        <v>7</v>
      </c>
    </row>
    <row r="245" spans="1:4" x14ac:dyDescent="0.25">
      <c r="A245" s="1">
        <v>38055</v>
      </c>
      <c r="B245" t="s">
        <v>24</v>
      </c>
      <c r="C245">
        <v>1097836</v>
      </c>
      <c r="D245">
        <v>7</v>
      </c>
    </row>
    <row r="246" spans="1:4" x14ac:dyDescent="0.25">
      <c r="A246" s="1">
        <v>38056</v>
      </c>
      <c r="B246" t="s">
        <v>22</v>
      </c>
      <c r="C246">
        <v>548918</v>
      </c>
      <c r="D246">
        <v>4</v>
      </c>
    </row>
    <row r="247" spans="1:4" x14ac:dyDescent="0.25">
      <c r="A247" s="1">
        <v>38057</v>
      </c>
      <c r="B247" t="s">
        <v>21</v>
      </c>
      <c r="C247">
        <v>1610960</v>
      </c>
      <c r="D247">
        <v>9</v>
      </c>
    </row>
    <row r="248" spans="1:4" x14ac:dyDescent="0.25">
      <c r="A248" s="1">
        <v>38058</v>
      </c>
      <c r="B248" t="s">
        <v>25</v>
      </c>
      <c r="C248">
        <v>1073970</v>
      </c>
      <c r="D248">
        <v>6</v>
      </c>
    </row>
    <row r="249" spans="1:4" x14ac:dyDescent="0.25">
      <c r="A249" s="1">
        <v>38059</v>
      </c>
      <c r="B249" t="s">
        <v>19</v>
      </c>
      <c r="C249">
        <v>894975</v>
      </c>
      <c r="D249">
        <v>4</v>
      </c>
    </row>
    <row r="250" spans="1:4" x14ac:dyDescent="0.25">
      <c r="A250" s="1">
        <v>38060</v>
      </c>
      <c r="B250" t="s">
        <v>23</v>
      </c>
      <c r="C250">
        <v>2028610</v>
      </c>
      <c r="D250">
        <v>12</v>
      </c>
    </row>
    <row r="251" spans="1:4" x14ac:dyDescent="0.25">
      <c r="A251" s="1">
        <v>38061</v>
      </c>
      <c r="B251" t="s">
        <v>20</v>
      </c>
      <c r="C251">
        <v>3233843</v>
      </c>
      <c r="D251">
        <v>13</v>
      </c>
    </row>
    <row r="252" spans="1:4" x14ac:dyDescent="0.25">
      <c r="A252" s="1">
        <v>38062</v>
      </c>
      <c r="B252" t="s">
        <v>24</v>
      </c>
      <c r="C252">
        <v>1252965</v>
      </c>
      <c r="D252">
        <v>5</v>
      </c>
    </row>
    <row r="253" spans="1:4" x14ac:dyDescent="0.25">
      <c r="A253" s="1">
        <v>38063</v>
      </c>
      <c r="B253" t="s">
        <v>22</v>
      </c>
      <c r="C253">
        <v>1980878</v>
      </c>
      <c r="D253">
        <v>11</v>
      </c>
    </row>
    <row r="254" spans="1:4" x14ac:dyDescent="0.25">
      <c r="A254" s="1">
        <v>38064</v>
      </c>
      <c r="B254" t="s">
        <v>21</v>
      </c>
      <c r="C254">
        <v>990439</v>
      </c>
      <c r="D254">
        <v>5</v>
      </c>
    </row>
    <row r="255" spans="1:4" x14ac:dyDescent="0.25">
      <c r="A255" s="1">
        <v>38065</v>
      </c>
      <c r="B255" t="s">
        <v>25</v>
      </c>
      <c r="C255">
        <v>1789950</v>
      </c>
      <c r="D255">
        <v>9</v>
      </c>
    </row>
    <row r="256" spans="1:4" x14ac:dyDescent="0.25">
      <c r="A256" s="1">
        <v>38066</v>
      </c>
      <c r="B256" t="s">
        <v>19</v>
      </c>
      <c r="C256">
        <v>1706419</v>
      </c>
      <c r="D256">
        <v>9</v>
      </c>
    </row>
    <row r="257" spans="1:4" x14ac:dyDescent="0.25">
      <c r="A257" s="1">
        <v>38067</v>
      </c>
      <c r="B257" t="s">
        <v>23</v>
      </c>
      <c r="C257">
        <v>2255340</v>
      </c>
      <c r="D257">
        <v>12</v>
      </c>
    </row>
    <row r="258" spans="1:4" x14ac:dyDescent="0.25">
      <c r="A258" s="1">
        <v>38068</v>
      </c>
      <c r="B258" t="s">
        <v>20</v>
      </c>
      <c r="C258">
        <v>178995</v>
      </c>
      <c r="D258">
        <v>1</v>
      </c>
    </row>
    <row r="259" spans="1:4" x14ac:dyDescent="0.25">
      <c r="A259" s="1">
        <v>38069</v>
      </c>
      <c r="B259" t="s">
        <v>24</v>
      </c>
      <c r="C259">
        <v>990439</v>
      </c>
      <c r="D259">
        <v>6</v>
      </c>
    </row>
    <row r="260" spans="1:4" x14ac:dyDescent="0.25">
      <c r="A260" s="1">
        <v>38070</v>
      </c>
      <c r="B260" t="s">
        <v>22</v>
      </c>
      <c r="C260">
        <v>2505930</v>
      </c>
      <c r="D260">
        <v>11</v>
      </c>
    </row>
    <row r="261" spans="1:4" x14ac:dyDescent="0.25">
      <c r="A261" s="1">
        <v>38071</v>
      </c>
      <c r="B261" t="s">
        <v>21</v>
      </c>
      <c r="C261">
        <v>357990</v>
      </c>
      <c r="D261">
        <v>1</v>
      </c>
    </row>
    <row r="262" spans="1:4" x14ac:dyDescent="0.25">
      <c r="A262" s="1">
        <v>38072</v>
      </c>
      <c r="B262" t="s">
        <v>25</v>
      </c>
      <c r="C262">
        <v>357990</v>
      </c>
      <c r="D262">
        <v>2</v>
      </c>
    </row>
    <row r="263" spans="1:4" x14ac:dyDescent="0.25">
      <c r="A263" s="1">
        <v>38073</v>
      </c>
      <c r="B263" t="s">
        <v>19</v>
      </c>
      <c r="C263">
        <v>1073970</v>
      </c>
      <c r="D263">
        <v>4</v>
      </c>
    </row>
    <row r="264" spans="1:4" x14ac:dyDescent="0.25">
      <c r="A264" s="1">
        <v>38074</v>
      </c>
      <c r="B264" t="s">
        <v>23</v>
      </c>
      <c r="C264">
        <v>715980</v>
      </c>
      <c r="D264">
        <v>3</v>
      </c>
    </row>
    <row r="265" spans="1:4" x14ac:dyDescent="0.25">
      <c r="A265" s="1">
        <v>38075</v>
      </c>
      <c r="B265" t="s">
        <v>20</v>
      </c>
      <c r="C265">
        <v>632449</v>
      </c>
      <c r="D265">
        <v>3</v>
      </c>
    </row>
    <row r="266" spans="1:4" x14ac:dyDescent="0.25">
      <c r="A266" s="1">
        <v>38076</v>
      </c>
      <c r="B266" t="s">
        <v>24</v>
      </c>
      <c r="C266">
        <v>1527424</v>
      </c>
      <c r="D266">
        <v>6</v>
      </c>
    </row>
    <row r="267" spans="1:4" x14ac:dyDescent="0.25">
      <c r="A267" s="1">
        <v>38077</v>
      </c>
      <c r="B267" t="s">
        <v>22</v>
      </c>
      <c r="C267">
        <v>632449</v>
      </c>
      <c r="D267">
        <v>4</v>
      </c>
    </row>
    <row r="268" spans="1:4" x14ac:dyDescent="0.25">
      <c r="A268" s="1">
        <v>38079</v>
      </c>
      <c r="B268" t="s">
        <v>25</v>
      </c>
      <c r="C268">
        <v>536985</v>
      </c>
      <c r="D268">
        <v>2</v>
      </c>
    </row>
    <row r="269" spans="1:4" x14ac:dyDescent="0.25">
      <c r="A269" s="1">
        <v>38081</v>
      </c>
      <c r="B269" t="s">
        <v>23</v>
      </c>
      <c r="C269">
        <v>357990</v>
      </c>
      <c r="D269">
        <v>2</v>
      </c>
    </row>
    <row r="270" spans="1:4" x14ac:dyDescent="0.25">
      <c r="A270" s="1">
        <v>38083</v>
      </c>
      <c r="B270" t="s">
        <v>24</v>
      </c>
      <c r="C270">
        <v>715980</v>
      </c>
      <c r="D270">
        <v>2</v>
      </c>
    </row>
    <row r="271" spans="1:4" x14ac:dyDescent="0.25">
      <c r="A271" s="1">
        <v>38084</v>
      </c>
      <c r="B271" t="s">
        <v>22</v>
      </c>
      <c r="C271">
        <v>274459</v>
      </c>
      <c r="D271">
        <v>2</v>
      </c>
    </row>
    <row r="272" spans="1:4" x14ac:dyDescent="0.25">
      <c r="A272" s="1">
        <v>38087</v>
      </c>
      <c r="B272" t="s">
        <v>19</v>
      </c>
      <c r="C272">
        <v>1252965</v>
      </c>
      <c r="D272">
        <v>6</v>
      </c>
    </row>
    <row r="273" spans="1:4" x14ac:dyDescent="0.25">
      <c r="A273" s="1">
        <v>38088</v>
      </c>
      <c r="B273" t="s">
        <v>23</v>
      </c>
      <c r="C273">
        <v>632449</v>
      </c>
      <c r="D273">
        <v>4</v>
      </c>
    </row>
    <row r="274" spans="1:4" x14ac:dyDescent="0.25">
      <c r="A274" s="1">
        <v>38089</v>
      </c>
      <c r="B274" t="s">
        <v>20</v>
      </c>
      <c r="C274">
        <v>1718352</v>
      </c>
      <c r="D274">
        <v>11</v>
      </c>
    </row>
    <row r="275" spans="1:4" x14ac:dyDescent="0.25">
      <c r="A275" s="1">
        <v>38090</v>
      </c>
      <c r="B275" t="s">
        <v>24</v>
      </c>
      <c r="C275">
        <v>95464</v>
      </c>
      <c r="D275">
        <v>1</v>
      </c>
    </row>
    <row r="276" spans="1:4" x14ac:dyDescent="0.25">
      <c r="A276" s="1">
        <v>38091</v>
      </c>
      <c r="B276" t="s">
        <v>22</v>
      </c>
      <c r="C276">
        <v>632449</v>
      </c>
      <c r="D276">
        <v>3</v>
      </c>
    </row>
    <row r="277" spans="1:4" x14ac:dyDescent="0.25">
      <c r="A277" s="1">
        <v>38092</v>
      </c>
      <c r="B277" t="s">
        <v>21</v>
      </c>
      <c r="C277">
        <v>357990</v>
      </c>
      <c r="D277">
        <v>1</v>
      </c>
    </row>
    <row r="278" spans="1:4" x14ac:dyDescent="0.25">
      <c r="A278" s="1">
        <v>38093</v>
      </c>
      <c r="B278" t="s">
        <v>25</v>
      </c>
      <c r="C278">
        <v>178995</v>
      </c>
      <c r="D278">
        <v>1</v>
      </c>
    </row>
    <row r="279" spans="1:4" x14ac:dyDescent="0.25">
      <c r="A279" s="1">
        <v>38095</v>
      </c>
      <c r="B279" t="s">
        <v>23</v>
      </c>
      <c r="C279">
        <v>274459</v>
      </c>
      <c r="D279">
        <v>2</v>
      </c>
    </row>
    <row r="280" spans="1:4" x14ac:dyDescent="0.25">
      <c r="A280" s="1">
        <v>38097</v>
      </c>
      <c r="B280" t="s">
        <v>24</v>
      </c>
      <c r="C280">
        <v>715980</v>
      </c>
      <c r="D280">
        <v>3</v>
      </c>
    </row>
    <row r="281" spans="1:4" x14ac:dyDescent="0.25">
      <c r="A281" s="1">
        <v>38101</v>
      </c>
      <c r="B281" t="s">
        <v>19</v>
      </c>
      <c r="C281">
        <v>536985</v>
      </c>
      <c r="D281">
        <v>3</v>
      </c>
    </row>
    <row r="282" spans="1:4" x14ac:dyDescent="0.25">
      <c r="A282" s="1">
        <v>38107</v>
      </c>
      <c r="B282" t="s">
        <v>25</v>
      </c>
      <c r="C282">
        <v>894975</v>
      </c>
      <c r="D282">
        <v>3</v>
      </c>
    </row>
    <row r="283" spans="1:4" x14ac:dyDescent="0.25">
      <c r="A283" s="1">
        <v>38108</v>
      </c>
      <c r="B283" t="s">
        <v>19</v>
      </c>
      <c r="C283">
        <v>47732</v>
      </c>
      <c r="D283">
        <v>1</v>
      </c>
    </row>
    <row r="284" spans="1:4" x14ac:dyDescent="0.25">
      <c r="A284" s="1">
        <v>38109</v>
      </c>
      <c r="B284" t="s">
        <v>23</v>
      </c>
      <c r="C284">
        <v>894975</v>
      </c>
      <c r="D284">
        <v>4</v>
      </c>
    </row>
    <row r="285" spans="1:4" x14ac:dyDescent="0.25">
      <c r="A285" s="1">
        <v>38110</v>
      </c>
      <c r="B285" t="s">
        <v>20</v>
      </c>
      <c r="C285">
        <v>357990</v>
      </c>
      <c r="D285">
        <v>1</v>
      </c>
    </row>
    <row r="286" spans="1:4" x14ac:dyDescent="0.25">
      <c r="A286" s="1">
        <v>38111</v>
      </c>
      <c r="B286" t="s">
        <v>24</v>
      </c>
      <c r="C286">
        <v>178995</v>
      </c>
      <c r="D286">
        <v>1</v>
      </c>
    </row>
    <row r="287" spans="1:4" x14ac:dyDescent="0.25">
      <c r="A287" s="1">
        <v>38112</v>
      </c>
      <c r="B287" t="s">
        <v>22</v>
      </c>
      <c r="C287">
        <v>1252965</v>
      </c>
      <c r="D287">
        <v>5</v>
      </c>
    </row>
    <row r="288" spans="1:4" x14ac:dyDescent="0.25">
      <c r="A288" s="1">
        <v>38113</v>
      </c>
      <c r="B288" t="s">
        <v>21</v>
      </c>
      <c r="C288">
        <v>178995</v>
      </c>
      <c r="D288">
        <v>1</v>
      </c>
    </row>
    <row r="289" spans="1:4" x14ac:dyDescent="0.25">
      <c r="A289" s="1">
        <v>38114</v>
      </c>
      <c r="B289" t="s">
        <v>25</v>
      </c>
      <c r="C289">
        <v>894975</v>
      </c>
      <c r="D289">
        <v>4</v>
      </c>
    </row>
    <row r="290" spans="1:4" x14ac:dyDescent="0.25">
      <c r="A290" s="1">
        <v>38115</v>
      </c>
      <c r="B290" t="s">
        <v>19</v>
      </c>
      <c r="C290">
        <v>894980</v>
      </c>
      <c r="D290">
        <v>4</v>
      </c>
    </row>
    <row r="291" spans="1:4" x14ac:dyDescent="0.25">
      <c r="A291" s="1">
        <v>38116</v>
      </c>
      <c r="B291" t="s">
        <v>23</v>
      </c>
      <c r="C291">
        <v>536985</v>
      </c>
      <c r="D291">
        <v>3</v>
      </c>
    </row>
    <row r="292" spans="1:4" x14ac:dyDescent="0.25">
      <c r="A292" s="1">
        <v>38117</v>
      </c>
      <c r="B292" t="s">
        <v>20</v>
      </c>
      <c r="C292">
        <v>357990</v>
      </c>
      <c r="D292">
        <v>2</v>
      </c>
    </row>
    <row r="293" spans="1:4" x14ac:dyDescent="0.25">
      <c r="A293" s="1">
        <v>38118</v>
      </c>
      <c r="B293" t="s">
        <v>24</v>
      </c>
      <c r="C293">
        <v>2684925</v>
      </c>
      <c r="D293">
        <v>11</v>
      </c>
    </row>
    <row r="294" spans="1:4" x14ac:dyDescent="0.25">
      <c r="A294" s="1">
        <v>38119</v>
      </c>
      <c r="B294" t="s">
        <v>22</v>
      </c>
      <c r="C294">
        <v>1431960</v>
      </c>
      <c r="D294">
        <v>5</v>
      </c>
    </row>
    <row r="295" spans="1:4" x14ac:dyDescent="0.25">
      <c r="A295" s="1">
        <v>38120</v>
      </c>
      <c r="B295" t="s">
        <v>21</v>
      </c>
      <c r="C295">
        <v>990439</v>
      </c>
      <c r="D295">
        <v>5</v>
      </c>
    </row>
    <row r="296" spans="1:4" x14ac:dyDescent="0.25">
      <c r="A296" s="1">
        <v>38121</v>
      </c>
      <c r="B296" t="s">
        <v>25</v>
      </c>
      <c r="C296">
        <v>1169434</v>
      </c>
      <c r="D296">
        <v>7</v>
      </c>
    </row>
    <row r="297" spans="1:4" x14ac:dyDescent="0.25">
      <c r="A297" s="1">
        <v>38122</v>
      </c>
      <c r="B297" t="s">
        <v>19</v>
      </c>
      <c r="C297">
        <v>1252965</v>
      </c>
      <c r="D297">
        <v>4</v>
      </c>
    </row>
    <row r="298" spans="1:4" x14ac:dyDescent="0.25">
      <c r="A298" s="1">
        <v>38123</v>
      </c>
      <c r="B298" t="s">
        <v>23</v>
      </c>
      <c r="C298">
        <v>894975</v>
      </c>
      <c r="D298">
        <v>4</v>
      </c>
    </row>
    <row r="299" spans="1:4" x14ac:dyDescent="0.25">
      <c r="A299" s="1">
        <v>38124</v>
      </c>
      <c r="B299" t="s">
        <v>20</v>
      </c>
      <c r="C299">
        <v>2255337</v>
      </c>
      <c r="D299">
        <v>11</v>
      </c>
    </row>
    <row r="300" spans="1:4" x14ac:dyDescent="0.25">
      <c r="A300" s="1">
        <v>38125</v>
      </c>
      <c r="B300" t="s">
        <v>24</v>
      </c>
      <c r="C300">
        <v>1169434</v>
      </c>
      <c r="D300">
        <v>5</v>
      </c>
    </row>
    <row r="301" spans="1:4" x14ac:dyDescent="0.25">
      <c r="A301" s="1">
        <v>38126</v>
      </c>
      <c r="B301" t="s">
        <v>22</v>
      </c>
      <c r="C301">
        <v>1252965</v>
      </c>
      <c r="D301">
        <v>6</v>
      </c>
    </row>
    <row r="302" spans="1:4" x14ac:dyDescent="0.25">
      <c r="A302" s="1">
        <v>38127</v>
      </c>
      <c r="B302" t="s">
        <v>21</v>
      </c>
      <c r="C302">
        <v>178995</v>
      </c>
      <c r="D302">
        <v>1</v>
      </c>
    </row>
    <row r="303" spans="1:4" x14ac:dyDescent="0.25">
      <c r="A303" s="1">
        <v>38128</v>
      </c>
      <c r="B303" t="s">
        <v>25</v>
      </c>
      <c r="C303">
        <v>357990</v>
      </c>
      <c r="D303">
        <v>1</v>
      </c>
    </row>
    <row r="304" spans="1:4" x14ac:dyDescent="0.25">
      <c r="A304" s="1">
        <v>38129</v>
      </c>
      <c r="B304" t="s">
        <v>19</v>
      </c>
      <c r="C304">
        <v>178995</v>
      </c>
      <c r="D304">
        <v>1</v>
      </c>
    </row>
    <row r="305" spans="1:4" x14ac:dyDescent="0.25">
      <c r="A305" s="1">
        <v>38130</v>
      </c>
      <c r="B305" t="s">
        <v>23</v>
      </c>
      <c r="C305">
        <v>3245776</v>
      </c>
      <c r="D305">
        <v>17</v>
      </c>
    </row>
    <row r="306" spans="1:4" x14ac:dyDescent="0.25">
      <c r="A306" s="1">
        <v>38131</v>
      </c>
      <c r="B306" t="s">
        <v>20</v>
      </c>
      <c r="C306">
        <v>453454</v>
      </c>
      <c r="D306">
        <v>3</v>
      </c>
    </row>
    <row r="307" spans="1:4" x14ac:dyDescent="0.25">
      <c r="A307" s="1">
        <v>38132</v>
      </c>
      <c r="B307" t="s">
        <v>24</v>
      </c>
      <c r="C307">
        <v>3591833</v>
      </c>
      <c r="D307">
        <v>19</v>
      </c>
    </row>
    <row r="308" spans="1:4" x14ac:dyDescent="0.25">
      <c r="A308" s="1">
        <v>38133</v>
      </c>
      <c r="B308" t="s">
        <v>22</v>
      </c>
      <c r="C308">
        <v>357990</v>
      </c>
      <c r="D308">
        <v>1</v>
      </c>
    </row>
    <row r="309" spans="1:4" x14ac:dyDescent="0.25">
      <c r="A309" s="1">
        <v>38135</v>
      </c>
      <c r="B309" t="s">
        <v>25</v>
      </c>
      <c r="C309">
        <v>178995</v>
      </c>
      <c r="D309">
        <v>1</v>
      </c>
    </row>
    <row r="310" spans="1:4" x14ac:dyDescent="0.25">
      <c r="A310" s="1">
        <v>38136</v>
      </c>
      <c r="B310" t="s">
        <v>19</v>
      </c>
      <c r="C310">
        <v>894975</v>
      </c>
      <c r="D310">
        <v>4</v>
      </c>
    </row>
    <row r="311" spans="1:4" x14ac:dyDescent="0.25">
      <c r="A311" s="1">
        <v>38137</v>
      </c>
      <c r="B311" t="s">
        <v>23</v>
      </c>
      <c r="C311">
        <v>536985</v>
      </c>
      <c r="D311">
        <v>3</v>
      </c>
    </row>
    <row r="312" spans="1:4" x14ac:dyDescent="0.25">
      <c r="A312" s="1">
        <v>38138</v>
      </c>
      <c r="B312" t="s">
        <v>20</v>
      </c>
      <c r="C312">
        <v>178995</v>
      </c>
      <c r="D312">
        <v>1</v>
      </c>
    </row>
    <row r="313" spans="1:4" x14ac:dyDescent="0.25">
      <c r="A313" s="1">
        <v>38140</v>
      </c>
      <c r="B313" t="s">
        <v>22</v>
      </c>
      <c r="C313">
        <v>95464</v>
      </c>
      <c r="D313">
        <v>1</v>
      </c>
    </row>
    <row r="314" spans="1:4" x14ac:dyDescent="0.25">
      <c r="A314" s="1">
        <v>38142</v>
      </c>
      <c r="B314" t="s">
        <v>25</v>
      </c>
      <c r="C314">
        <v>178995</v>
      </c>
      <c r="D314">
        <v>1</v>
      </c>
    </row>
    <row r="315" spans="1:4" x14ac:dyDescent="0.25">
      <c r="A315" s="1">
        <v>38143</v>
      </c>
      <c r="B315" t="s">
        <v>19</v>
      </c>
      <c r="C315">
        <v>274459</v>
      </c>
      <c r="D315">
        <v>2</v>
      </c>
    </row>
    <row r="316" spans="1:4" x14ac:dyDescent="0.25">
      <c r="A316" s="1">
        <v>38144</v>
      </c>
      <c r="B316" t="s">
        <v>23</v>
      </c>
      <c r="C316">
        <v>536985</v>
      </c>
      <c r="D316">
        <v>3</v>
      </c>
    </row>
    <row r="317" spans="1:4" x14ac:dyDescent="0.25">
      <c r="A317" s="1">
        <v>38145</v>
      </c>
      <c r="B317" t="s">
        <v>20</v>
      </c>
      <c r="C317">
        <v>357990</v>
      </c>
      <c r="D317">
        <v>2</v>
      </c>
    </row>
    <row r="318" spans="1:4" x14ac:dyDescent="0.25">
      <c r="A318" s="1">
        <v>38146</v>
      </c>
      <c r="B318" t="s">
        <v>24</v>
      </c>
      <c r="C318">
        <v>811449</v>
      </c>
      <c r="D318">
        <v>4</v>
      </c>
    </row>
    <row r="319" spans="1:4" x14ac:dyDescent="0.25">
      <c r="A319" s="1">
        <v>38147</v>
      </c>
      <c r="B319" t="s">
        <v>22</v>
      </c>
      <c r="C319">
        <v>536985</v>
      </c>
      <c r="D319">
        <v>2</v>
      </c>
    </row>
    <row r="320" spans="1:4" x14ac:dyDescent="0.25">
      <c r="A320" s="1">
        <v>38148</v>
      </c>
      <c r="B320" t="s">
        <v>21</v>
      </c>
      <c r="C320">
        <v>178995</v>
      </c>
      <c r="D320">
        <v>1</v>
      </c>
    </row>
    <row r="321" spans="1:4" x14ac:dyDescent="0.25">
      <c r="A321" s="1">
        <v>38149</v>
      </c>
      <c r="B321" t="s">
        <v>25</v>
      </c>
      <c r="C321">
        <v>178995</v>
      </c>
      <c r="D321">
        <v>1</v>
      </c>
    </row>
    <row r="322" spans="1:4" x14ac:dyDescent="0.25">
      <c r="A322" s="1">
        <v>38150</v>
      </c>
      <c r="B322" t="s">
        <v>19</v>
      </c>
      <c r="C322">
        <v>178995</v>
      </c>
      <c r="D322">
        <v>1</v>
      </c>
    </row>
    <row r="323" spans="1:4" x14ac:dyDescent="0.25">
      <c r="A323" s="1">
        <v>38151</v>
      </c>
      <c r="B323" t="s">
        <v>23</v>
      </c>
      <c r="C323">
        <v>178995</v>
      </c>
      <c r="D323">
        <v>1</v>
      </c>
    </row>
    <row r="324" spans="1:4" x14ac:dyDescent="0.25">
      <c r="A324" s="1">
        <v>38152</v>
      </c>
      <c r="B324" t="s">
        <v>20</v>
      </c>
      <c r="C324">
        <v>357990</v>
      </c>
      <c r="D324">
        <v>2</v>
      </c>
    </row>
    <row r="325" spans="1:4" x14ac:dyDescent="0.25">
      <c r="A325" s="1">
        <v>38153</v>
      </c>
      <c r="B325" t="s">
        <v>24</v>
      </c>
      <c r="C325">
        <v>536985</v>
      </c>
      <c r="D325">
        <v>3</v>
      </c>
    </row>
    <row r="326" spans="1:4" x14ac:dyDescent="0.25">
      <c r="A326" s="1">
        <v>38154</v>
      </c>
      <c r="B326" t="s">
        <v>22</v>
      </c>
      <c r="C326">
        <v>357990</v>
      </c>
      <c r="D326">
        <v>1</v>
      </c>
    </row>
    <row r="327" spans="1:4" x14ac:dyDescent="0.25">
      <c r="A327" s="1">
        <v>38155</v>
      </c>
      <c r="B327" t="s">
        <v>21</v>
      </c>
      <c r="C327">
        <v>358000</v>
      </c>
      <c r="D327">
        <v>1</v>
      </c>
    </row>
    <row r="328" spans="1:4" x14ac:dyDescent="0.25">
      <c r="A328" s="1">
        <v>38156</v>
      </c>
      <c r="B328" t="s">
        <v>25</v>
      </c>
      <c r="C328">
        <v>357990</v>
      </c>
      <c r="D328">
        <v>2</v>
      </c>
    </row>
    <row r="329" spans="1:4" x14ac:dyDescent="0.25">
      <c r="A329" s="1">
        <v>38157</v>
      </c>
      <c r="B329" t="s">
        <v>19</v>
      </c>
      <c r="C329">
        <v>179000</v>
      </c>
      <c r="D329">
        <v>1</v>
      </c>
    </row>
    <row r="330" spans="1:4" x14ac:dyDescent="0.25">
      <c r="A330" s="1">
        <v>38158</v>
      </c>
      <c r="B330" t="s">
        <v>23</v>
      </c>
      <c r="C330">
        <v>536985</v>
      </c>
      <c r="D330">
        <v>3</v>
      </c>
    </row>
    <row r="331" spans="1:4" x14ac:dyDescent="0.25">
      <c r="A331" s="1">
        <v>38159</v>
      </c>
      <c r="B331" t="s">
        <v>20</v>
      </c>
      <c r="C331">
        <v>178995</v>
      </c>
      <c r="D331">
        <v>1</v>
      </c>
    </row>
    <row r="332" spans="1:4" x14ac:dyDescent="0.25">
      <c r="A332" s="1">
        <v>38160</v>
      </c>
      <c r="B332" t="s">
        <v>24</v>
      </c>
      <c r="C332">
        <v>178995</v>
      </c>
      <c r="D332">
        <v>1</v>
      </c>
    </row>
    <row r="333" spans="1:4" x14ac:dyDescent="0.25">
      <c r="A333" s="1">
        <v>38162</v>
      </c>
      <c r="B333" t="s">
        <v>21</v>
      </c>
      <c r="C333">
        <v>536985</v>
      </c>
      <c r="D333">
        <v>2</v>
      </c>
    </row>
    <row r="334" spans="1:4" x14ac:dyDescent="0.25">
      <c r="A334" s="1">
        <v>38163</v>
      </c>
      <c r="B334" t="s">
        <v>25</v>
      </c>
      <c r="C334">
        <v>536985</v>
      </c>
      <c r="D334">
        <v>3</v>
      </c>
    </row>
    <row r="335" spans="1:4" x14ac:dyDescent="0.25">
      <c r="A335" s="1">
        <v>38165</v>
      </c>
      <c r="B335" t="s">
        <v>23</v>
      </c>
      <c r="C335">
        <v>453454</v>
      </c>
      <c r="D335">
        <v>3</v>
      </c>
    </row>
    <row r="336" spans="1:4" x14ac:dyDescent="0.25">
      <c r="A336" s="1">
        <v>38167</v>
      </c>
      <c r="B336" t="s">
        <v>24</v>
      </c>
      <c r="C336">
        <v>95464</v>
      </c>
      <c r="D336">
        <v>1</v>
      </c>
    </row>
    <row r="337" spans="1:4" x14ac:dyDescent="0.25">
      <c r="A337" s="1">
        <v>38169</v>
      </c>
      <c r="B337" t="s">
        <v>21</v>
      </c>
      <c r="C337">
        <v>4976061</v>
      </c>
      <c r="D337">
        <v>22</v>
      </c>
    </row>
    <row r="338" spans="1:4" x14ac:dyDescent="0.25">
      <c r="A338" s="1">
        <v>38170</v>
      </c>
      <c r="B338" t="s">
        <v>25</v>
      </c>
      <c r="C338">
        <v>6742145</v>
      </c>
      <c r="D338">
        <v>30</v>
      </c>
    </row>
    <row r="339" spans="1:4" x14ac:dyDescent="0.25">
      <c r="A339" s="1">
        <v>38171</v>
      </c>
      <c r="B339" t="s">
        <v>19</v>
      </c>
      <c r="C339">
        <v>2875853</v>
      </c>
      <c r="D339">
        <v>13</v>
      </c>
    </row>
    <row r="340" spans="1:4" x14ac:dyDescent="0.25">
      <c r="A340" s="1">
        <v>38172</v>
      </c>
      <c r="B340" t="s">
        <v>23</v>
      </c>
      <c r="C340">
        <v>1348434</v>
      </c>
      <c r="D340">
        <v>8</v>
      </c>
    </row>
    <row r="341" spans="1:4" x14ac:dyDescent="0.25">
      <c r="A341" s="1">
        <v>38173</v>
      </c>
      <c r="B341" t="s">
        <v>20</v>
      </c>
      <c r="C341">
        <v>178995</v>
      </c>
      <c r="D341">
        <v>1</v>
      </c>
    </row>
    <row r="342" spans="1:4" x14ac:dyDescent="0.25">
      <c r="A342" s="1">
        <v>38174</v>
      </c>
      <c r="B342" t="s">
        <v>24</v>
      </c>
      <c r="C342">
        <v>918841</v>
      </c>
      <c r="D342">
        <v>7</v>
      </c>
    </row>
    <row r="343" spans="1:4" x14ac:dyDescent="0.25">
      <c r="A343" s="1">
        <v>38175</v>
      </c>
      <c r="B343" t="s">
        <v>22</v>
      </c>
      <c r="C343">
        <v>536985</v>
      </c>
      <c r="D343">
        <v>2</v>
      </c>
    </row>
    <row r="344" spans="1:4" x14ac:dyDescent="0.25">
      <c r="A344" s="1">
        <v>38176</v>
      </c>
      <c r="B344" t="s">
        <v>21</v>
      </c>
      <c r="C344">
        <v>2159873</v>
      </c>
      <c r="D344">
        <v>9</v>
      </c>
    </row>
    <row r="345" spans="1:4" x14ac:dyDescent="0.25">
      <c r="A345" s="1">
        <v>38177</v>
      </c>
      <c r="B345" t="s">
        <v>25</v>
      </c>
      <c r="C345">
        <v>178995</v>
      </c>
      <c r="D345">
        <v>1</v>
      </c>
    </row>
    <row r="346" spans="1:4" x14ac:dyDescent="0.25">
      <c r="A346" s="1">
        <v>38180</v>
      </c>
      <c r="B346" t="s">
        <v>20</v>
      </c>
      <c r="C346">
        <v>894975</v>
      </c>
      <c r="D346">
        <v>3</v>
      </c>
    </row>
    <row r="347" spans="1:4" x14ac:dyDescent="0.25">
      <c r="A347" s="1">
        <v>38181</v>
      </c>
      <c r="B347" t="s">
        <v>24</v>
      </c>
      <c r="C347">
        <v>536985</v>
      </c>
      <c r="D347">
        <v>2</v>
      </c>
    </row>
    <row r="348" spans="1:4" x14ac:dyDescent="0.25">
      <c r="A348" s="1">
        <v>38182</v>
      </c>
      <c r="B348" t="s">
        <v>22</v>
      </c>
      <c r="C348">
        <v>369923</v>
      </c>
      <c r="D348">
        <v>3</v>
      </c>
    </row>
    <row r="349" spans="1:4" x14ac:dyDescent="0.25">
      <c r="A349" s="1">
        <v>38183</v>
      </c>
      <c r="B349" t="s">
        <v>21</v>
      </c>
      <c r="C349">
        <v>178995</v>
      </c>
      <c r="D349">
        <v>1</v>
      </c>
    </row>
    <row r="350" spans="1:4" x14ac:dyDescent="0.25">
      <c r="A350" s="1">
        <v>38184</v>
      </c>
      <c r="B350" t="s">
        <v>25</v>
      </c>
      <c r="C350">
        <v>453454</v>
      </c>
      <c r="D350">
        <v>3</v>
      </c>
    </row>
    <row r="351" spans="1:4" x14ac:dyDescent="0.25">
      <c r="A351" s="1">
        <v>38185</v>
      </c>
      <c r="B351" t="s">
        <v>19</v>
      </c>
      <c r="C351">
        <v>1073970</v>
      </c>
      <c r="D351">
        <v>5</v>
      </c>
    </row>
    <row r="352" spans="1:4" x14ac:dyDescent="0.25">
      <c r="A352" s="1">
        <v>38186</v>
      </c>
      <c r="B352" t="s">
        <v>23</v>
      </c>
      <c r="C352">
        <v>358000</v>
      </c>
      <c r="D352">
        <v>1</v>
      </c>
    </row>
    <row r="353" spans="1:4" x14ac:dyDescent="0.25">
      <c r="A353" s="1">
        <v>38187</v>
      </c>
      <c r="B353" t="s">
        <v>20</v>
      </c>
      <c r="C353">
        <v>894975</v>
      </c>
      <c r="D353">
        <v>4</v>
      </c>
    </row>
    <row r="354" spans="1:4" x14ac:dyDescent="0.25">
      <c r="A354" s="1">
        <v>38188</v>
      </c>
      <c r="B354" t="s">
        <v>24</v>
      </c>
      <c r="C354">
        <v>1073970</v>
      </c>
      <c r="D354">
        <v>5</v>
      </c>
    </row>
    <row r="355" spans="1:4" x14ac:dyDescent="0.25">
      <c r="A355" s="1">
        <v>38189</v>
      </c>
      <c r="B355" t="s">
        <v>22</v>
      </c>
      <c r="C355">
        <v>95464</v>
      </c>
      <c r="D355">
        <v>1</v>
      </c>
    </row>
    <row r="356" spans="1:4" x14ac:dyDescent="0.25">
      <c r="A356" s="1">
        <v>38190</v>
      </c>
      <c r="B356" t="s">
        <v>21</v>
      </c>
      <c r="C356">
        <v>894975</v>
      </c>
      <c r="D356">
        <v>3</v>
      </c>
    </row>
    <row r="357" spans="1:4" x14ac:dyDescent="0.25">
      <c r="A357" s="1">
        <v>38191</v>
      </c>
      <c r="B357" t="s">
        <v>25</v>
      </c>
      <c r="C357">
        <v>178995</v>
      </c>
      <c r="D357">
        <v>1</v>
      </c>
    </row>
    <row r="358" spans="1:4" x14ac:dyDescent="0.25">
      <c r="A358" s="1">
        <v>38192</v>
      </c>
      <c r="B358" t="s">
        <v>19</v>
      </c>
      <c r="C358">
        <v>894975</v>
      </c>
      <c r="D358">
        <v>5</v>
      </c>
    </row>
    <row r="359" spans="1:4" x14ac:dyDescent="0.25">
      <c r="A359" s="1">
        <v>38193</v>
      </c>
      <c r="B359" t="s">
        <v>23</v>
      </c>
      <c r="C359">
        <v>715980</v>
      </c>
      <c r="D359">
        <v>4</v>
      </c>
    </row>
    <row r="360" spans="1:4" x14ac:dyDescent="0.25">
      <c r="A360" s="1">
        <v>38194</v>
      </c>
      <c r="B360" t="s">
        <v>20</v>
      </c>
      <c r="C360">
        <v>2159873</v>
      </c>
      <c r="D360">
        <v>11</v>
      </c>
    </row>
    <row r="361" spans="1:4" x14ac:dyDescent="0.25">
      <c r="A361" s="1">
        <v>38195</v>
      </c>
      <c r="B361" t="s">
        <v>24</v>
      </c>
      <c r="C361">
        <v>1252965</v>
      </c>
      <c r="D361">
        <v>6</v>
      </c>
    </row>
    <row r="362" spans="1:4" x14ac:dyDescent="0.25">
      <c r="A362" s="1">
        <v>38196</v>
      </c>
      <c r="B362" t="s">
        <v>22</v>
      </c>
      <c r="C362">
        <v>1527424</v>
      </c>
      <c r="D362">
        <v>7</v>
      </c>
    </row>
    <row r="363" spans="1:4" x14ac:dyDescent="0.25">
      <c r="A363" s="1">
        <v>38197</v>
      </c>
      <c r="B363" t="s">
        <v>21</v>
      </c>
      <c r="C363">
        <v>1085903</v>
      </c>
      <c r="D363">
        <v>7</v>
      </c>
    </row>
    <row r="364" spans="1:4" x14ac:dyDescent="0.25">
      <c r="A364" s="1">
        <v>38198</v>
      </c>
      <c r="B364" t="s">
        <v>25</v>
      </c>
      <c r="C364">
        <v>1622888</v>
      </c>
      <c r="D364">
        <v>8</v>
      </c>
    </row>
    <row r="365" spans="1:4" x14ac:dyDescent="0.25">
      <c r="A365" s="1">
        <v>38200</v>
      </c>
      <c r="B365" t="s">
        <v>23</v>
      </c>
      <c r="C365">
        <v>1073970</v>
      </c>
      <c r="D365">
        <v>5</v>
      </c>
    </row>
    <row r="366" spans="1:4" x14ac:dyDescent="0.25">
      <c r="A366" s="1">
        <v>38202</v>
      </c>
      <c r="B366" t="s">
        <v>24</v>
      </c>
      <c r="C366">
        <v>1992811</v>
      </c>
      <c r="D366">
        <v>12</v>
      </c>
    </row>
    <row r="367" spans="1:4" x14ac:dyDescent="0.25">
      <c r="A367" s="1">
        <v>38203</v>
      </c>
      <c r="B367" t="s">
        <v>22</v>
      </c>
      <c r="C367">
        <v>2601394</v>
      </c>
      <c r="D367">
        <v>12</v>
      </c>
    </row>
    <row r="368" spans="1:4" x14ac:dyDescent="0.25">
      <c r="A368" s="1">
        <v>38204</v>
      </c>
      <c r="B368" t="s">
        <v>21</v>
      </c>
      <c r="C368">
        <v>1610955</v>
      </c>
      <c r="D368">
        <v>5</v>
      </c>
    </row>
    <row r="369" spans="1:4" x14ac:dyDescent="0.25">
      <c r="A369" s="1">
        <v>38205</v>
      </c>
      <c r="B369" t="s">
        <v>25</v>
      </c>
      <c r="C369">
        <v>1073970</v>
      </c>
      <c r="D369">
        <v>5</v>
      </c>
    </row>
    <row r="370" spans="1:4" x14ac:dyDescent="0.25">
      <c r="A370" s="1">
        <v>38206</v>
      </c>
      <c r="B370" t="s">
        <v>19</v>
      </c>
      <c r="C370">
        <v>1348429</v>
      </c>
      <c r="D370">
        <v>6</v>
      </c>
    </row>
    <row r="371" spans="1:4" x14ac:dyDescent="0.25">
      <c r="A371" s="1">
        <v>38207</v>
      </c>
      <c r="B371" t="s">
        <v>23</v>
      </c>
      <c r="C371">
        <v>1264898</v>
      </c>
      <c r="D371">
        <v>8</v>
      </c>
    </row>
    <row r="372" spans="1:4" x14ac:dyDescent="0.25">
      <c r="A372" s="1">
        <v>38208</v>
      </c>
      <c r="B372" t="s">
        <v>20</v>
      </c>
      <c r="C372">
        <v>1073970</v>
      </c>
      <c r="D372">
        <v>4</v>
      </c>
    </row>
    <row r="373" spans="1:4" x14ac:dyDescent="0.25">
      <c r="A373" s="1">
        <v>38209</v>
      </c>
      <c r="B373" t="s">
        <v>24</v>
      </c>
      <c r="C373">
        <v>1085903</v>
      </c>
      <c r="D373">
        <v>6</v>
      </c>
    </row>
    <row r="374" spans="1:4" x14ac:dyDescent="0.25">
      <c r="A374" s="1">
        <v>38210</v>
      </c>
      <c r="B374" t="s">
        <v>22</v>
      </c>
      <c r="C374">
        <v>178995</v>
      </c>
      <c r="D374">
        <v>1</v>
      </c>
    </row>
    <row r="375" spans="1:4" x14ac:dyDescent="0.25">
      <c r="A375" s="1">
        <v>38211</v>
      </c>
      <c r="B375" t="s">
        <v>21</v>
      </c>
      <c r="C375">
        <v>2147940</v>
      </c>
      <c r="D375">
        <v>7</v>
      </c>
    </row>
    <row r="376" spans="1:4" x14ac:dyDescent="0.25">
      <c r="A376" s="1">
        <v>38212</v>
      </c>
      <c r="B376" t="s">
        <v>25</v>
      </c>
      <c r="C376">
        <v>2601394</v>
      </c>
      <c r="D376">
        <v>11</v>
      </c>
    </row>
    <row r="377" spans="1:4" x14ac:dyDescent="0.25">
      <c r="A377" s="1">
        <v>38213</v>
      </c>
      <c r="B377" t="s">
        <v>19</v>
      </c>
      <c r="C377">
        <v>2326935</v>
      </c>
      <c r="D377">
        <v>12</v>
      </c>
    </row>
    <row r="378" spans="1:4" x14ac:dyDescent="0.25">
      <c r="A378" s="1">
        <v>38214</v>
      </c>
      <c r="B378" t="s">
        <v>23</v>
      </c>
      <c r="C378">
        <v>1169434</v>
      </c>
      <c r="D378">
        <v>5</v>
      </c>
    </row>
    <row r="379" spans="1:4" x14ac:dyDescent="0.25">
      <c r="A379" s="1">
        <v>38215</v>
      </c>
      <c r="B379" t="s">
        <v>20</v>
      </c>
      <c r="C379">
        <v>372090</v>
      </c>
      <c r="D379">
        <v>2</v>
      </c>
    </row>
    <row r="380" spans="1:4" x14ac:dyDescent="0.25">
      <c r="A380" s="1">
        <v>38216</v>
      </c>
      <c r="B380" t="s">
        <v>24</v>
      </c>
      <c r="C380">
        <v>2613327</v>
      </c>
      <c r="D380">
        <v>13</v>
      </c>
    </row>
    <row r="381" spans="1:4" x14ac:dyDescent="0.25">
      <c r="A381" s="1">
        <v>38217</v>
      </c>
      <c r="B381" t="s">
        <v>22</v>
      </c>
      <c r="C381">
        <v>2863920</v>
      </c>
      <c r="D381">
        <v>11</v>
      </c>
    </row>
    <row r="382" spans="1:4" x14ac:dyDescent="0.25">
      <c r="A382" s="1">
        <v>38218</v>
      </c>
      <c r="B382" t="s">
        <v>21</v>
      </c>
      <c r="C382">
        <v>3496369</v>
      </c>
      <c r="D382">
        <v>12</v>
      </c>
    </row>
    <row r="383" spans="1:4" x14ac:dyDescent="0.25">
      <c r="A383" s="1">
        <v>38219</v>
      </c>
      <c r="B383" t="s">
        <v>25</v>
      </c>
      <c r="C383">
        <v>1801883</v>
      </c>
      <c r="D383">
        <v>9</v>
      </c>
    </row>
    <row r="384" spans="1:4" x14ac:dyDescent="0.25">
      <c r="A384" s="1">
        <v>38220</v>
      </c>
      <c r="B384" t="s">
        <v>19</v>
      </c>
      <c r="C384">
        <v>357990</v>
      </c>
      <c r="D384">
        <v>2</v>
      </c>
    </row>
    <row r="385" spans="1:4" x14ac:dyDescent="0.25">
      <c r="A385" s="1">
        <v>38221</v>
      </c>
      <c r="B385" t="s">
        <v>23</v>
      </c>
      <c r="C385">
        <v>178995</v>
      </c>
      <c r="D385">
        <v>1</v>
      </c>
    </row>
    <row r="386" spans="1:4" x14ac:dyDescent="0.25">
      <c r="A386" s="1">
        <v>38222</v>
      </c>
      <c r="B386" t="s">
        <v>20</v>
      </c>
      <c r="C386">
        <v>632449</v>
      </c>
      <c r="D386">
        <v>3</v>
      </c>
    </row>
    <row r="387" spans="1:4" x14ac:dyDescent="0.25">
      <c r="A387" s="1">
        <v>38223</v>
      </c>
      <c r="B387" t="s">
        <v>24</v>
      </c>
      <c r="C387">
        <v>1789950</v>
      </c>
      <c r="D387">
        <v>7</v>
      </c>
    </row>
    <row r="388" spans="1:4" x14ac:dyDescent="0.25">
      <c r="A388" s="1">
        <v>38224</v>
      </c>
      <c r="B388" t="s">
        <v>22</v>
      </c>
      <c r="C388">
        <v>894975</v>
      </c>
      <c r="D388">
        <v>5</v>
      </c>
    </row>
    <row r="389" spans="1:4" x14ac:dyDescent="0.25">
      <c r="A389" s="1">
        <v>38225</v>
      </c>
      <c r="B389" t="s">
        <v>21</v>
      </c>
      <c r="C389">
        <v>2780389</v>
      </c>
      <c r="D389">
        <v>10</v>
      </c>
    </row>
    <row r="390" spans="1:4" x14ac:dyDescent="0.25">
      <c r="A390" s="1">
        <v>38226</v>
      </c>
      <c r="B390" t="s">
        <v>25</v>
      </c>
      <c r="C390">
        <v>2147940</v>
      </c>
      <c r="D390">
        <v>8</v>
      </c>
    </row>
    <row r="391" spans="1:4" x14ac:dyDescent="0.25">
      <c r="A391" s="1">
        <v>38227</v>
      </c>
      <c r="B391" t="s">
        <v>19</v>
      </c>
      <c r="C391">
        <v>1885414</v>
      </c>
      <c r="D391">
        <v>7</v>
      </c>
    </row>
    <row r="392" spans="1:4" x14ac:dyDescent="0.25">
      <c r="A392" s="1">
        <v>38228</v>
      </c>
      <c r="B392" t="s">
        <v>23</v>
      </c>
      <c r="C392">
        <v>2243404</v>
      </c>
      <c r="D392">
        <v>8</v>
      </c>
    </row>
    <row r="393" spans="1:4" x14ac:dyDescent="0.25">
      <c r="A393" s="1">
        <v>38229</v>
      </c>
      <c r="B393" t="s">
        <v>20</v>
      </c>
      <c r="C393">
        <v>1264898</v>
      </c>
      <c r="D393">
        <v>6</v>
      </c>
    </row>
    <row r="394" spans="1:4" x14ac:dyDescent="0.25">
      <c r="A394" s="1">
        <v>38230</v>
      </c>
      <c r="B394" t="s">
        <v>24</v>
      </c>
      <c r="C394">
        <v>4116885</v>
      </c>
      <c r="D394">
        <v>13</v>
      </c>
    </row>
    <row r="395" spans="1:4" x14ac:dyDescent="0.25">
      <c r="A395" s="1">
        <v>38231</v>
      </c>
      <c r="B395" t="s">
        <v>22</v>
      </c>
      <c r="C395">
        <v>1789950</v>
      </c>
      <c r="D395">
        <v>6</v>
      </c>
    </row>
    <row r="396" spans="1:4" x14ac:dyDescent="0.25">
      <c r="A396" s="1">
        <v>38232</v>
      </c>
      <c r="B396" t="s">
        <v>21</v>
      </c>
      <c r="C396">
        <v>1789950</v>
      </c>
      <c r="D396">
        <v>6</v>
      </c>
    </row>
    <row r="397" spans="1:4" x14ac:dyDescent="0.25">
      <c r="A397" s="1">
        <v>38233</v>
      </c>
      <c r="B397" t="s">
        <v>25</v>
      </c>
      <c r="C397">
        <v>1610955</v>
      </c>
      <c r="D397">
        <v>7</v>
      </c>
    </row>
    <row r="398" spans="1:4" x14ac:dyDescent="0.25">
      <c r="A398" s="1">
        <v>38234</v>
      </c>
      <c r="B398" t="s">
        <v>19</v>
      </c>
      <c r="C398">
        <v>2684925</v>
      </c>
      <c r="D398">
        <v>12</v>
      </c>
    </row>
    <row r="399" spans="1:4" x14ac:dyDescent="0.25">
      <c r="A399" s="1">
        <v>38235</v>
      </c>
      <c r="B399" t="s">
        <v>23</v>
      </c>
      <c r="C399">
        <v>632449</v>
      </c>
      <c r="D399">
        <v>4</v>
      </c>
    </row>
    <row r="400" spans="1:4" x14ac:dyDescent="0.25">
      <c r="A400" s="1">
        <v>38236</v>
      </c>
      <c r="B400" t="s">
        <v>20</v>
      </c>
      <c r="C400">
        <v>2243404</v>
      </c>
      <c r="D400">
        <v>11</v>
      </c>
    </row>
    <row r="401" spans="1:4" x14ac:dyDescent="0.25">
      <c r="A401" s="1">
        <v>38237</v>
      </c>
      <c r="B401" t="s">
        <v>24</v>
      </c>
      <c r="C401">
        <v>1073970</v>
      </c>
      <c r="D401">
        <v>5</v>
      </c>
    </row>
    <row r="402" spans="1:4" x14ac:dyDescent="0.25">
      <c r="A402" s="1">
        <v>38238</v>
      </c>
      <c r="B402" t="s">
        <v>22</v>
      </c>
      <c r="C402">
        <v>1431960</v>
      </c>
      <c r="D402">
        <v>6</v>
      </c>
    </row>
    <row r="403" spans="1:4" x14ac:dyDescent="0.25">
      <c r="A403" s="1">
        <v>38239</v>
      </c>
      <c r="B403" t="s">
        <v>21</v>
      </c>
      <c r="C403">
        <v>1610955</v>
      </c>
      <c r="D403">
        <v>6</v>
      </c>
    </row>
    <row r="404" spans="1:4" x14ac:dyDescent="0.25">
      <c r="A404" s="1">
        <v>38240</v>
      </c>
      <c r="B404" t="s">
        <v>25</v>
      </c>
      <c r="C404">
        <v>894975</v>
      </c>
      <c r="D404">
        <v>4</v>
      </c>
    </row>
    <row r="405" spans="1:4" x14ac:dyDescent="0.25">
      <c r="A405" s="1">
        <v>38241</v>
      </c>
      <c r="B405" t="s">
        <v>19</v>
      </c>
      <c r="C405">
        <v>3758895</v>
      </c>
      <c r="D405">
        <v>13</v>
      </c>
    </row>
    <row r="406" spans="1:4" x14ac:dyDescent="0.25">
      <c r="A406" s="1">
        <v>38242</v>
      </c>
      <c r="B406" t="s">
        <v>23</v>
      </c>
      <c r="C406">
        <v>823377</v>
      </c>
      <c r="D406">
        <v>6</v>
      </c>
    </row>
    <row r="407" spans="1:4" x14ac:dyDescent="0.25">
      <c r="A407" s="1">
        <v>38244</v>
      </c>
      <c r="B407" t="s">
        <v>24</v>
      </c>
      <c r="C407">
        <v>2064409</v>
      </c>
      <c r="D407">
        <v>10</v>
      </c>
    </row>
    <row r="408" spans="1:4" x14ac:dyDescent="0.25">
      <c r="A408" s="1">
        <v>38245</v>
      </c>
      <c r="B408" t="s">
        <v>22</v>
      </c>
      <c r="C408">
        <v>357990</v>
      </c>
      <c r="D408">
        <v>2</v>
      </c>
    </row>
    <row r="409" spans="1:4" x14ac:dyDescent="0.25">
      <c r="A409" s="1">
        <v>38246</v>
      </c>
      <c r="B409" t="s">
        <v>21</v>
      </c>
      <c r="C409">
        <v>274459</v>
      </c>
      <c r="D409">
        <v>2</v>
      </c>
    </row>
    <row r="410" spans="1:4" x14ac:dyDescent="0.25">
      <c r="A410" s="1">
        <v>38247</v>
      </c>
      <c r="B410" t="s">
        <v>25</v>
      </c>
      <c r="C410">
        <v>715980</v>
      </c>
      <c r="D410">
        <v>4</v>
      </c>
    </row>
    <row r="411" spans="1:4" x14ac:dyDescent="0.25">
      <c r="A411" s="1">
        <v>38248</v>
      </c>
      <c r="B411" t="s">
        <v>19</v>
      </c>
      <c r="C411">
        <v>178995</v>
      </c>
      <c r="D411">
        <v>1</v>
      </c>
    </row>
    <row r="412" spans="1:4" x14ac:dyDescent="0.25">
      <c r="A412" s="1">
        <v>38249</v>
      </c>
      <c r="B412" t="s">
        <v>23</v>
      </c>
      <c r="C412">
        <v>2684925</v>
      </c>
      <c r="D412">
        <v>10</v>
      </c>
    </row>
    <row r="413" spans="1:4" x14ac:dyDescent="0.25">
      <c r="A413" s="1">
        <v>38250</v>
      </c>
      <c r="B413" t="s">
        <v>20</v>
      </c>
      <c r="C413">
        <v>1789950</v>
      </c>
      <c r="D413">
        <v>6</v>
      </c>
    </row>
    <row r="414" spans="1:4" x14ac:dyDescent="0.25">
      <c r="A414" s="1">
        <v>38251</v>
      </c>
      <c r="B414" t="s">
        <v>24</v>
      </c>
      <c r="C414">
        <v>1622888</v>
      </c>
      <c r="D414">
        <v>6</v>
      </c>
    </row>
    <row r="415" spans="1:4" x14ac:dyDescent="0.25">
      <c r="A415" s="1">
        <v>38252</v>
      </c>
      <c r="B415" t="s">
        <v>22</v>
      </c>
      <c r="C415">
        <v>95464</v>
      </c>
      <c r="D415">
        <v>1</v>
      </c>
    </row>
    <row r="416" spans="1:4" x14ac:dyDescent="0.25">
      <c r="A416" s="1">
        <v>38253</v>
      </c>
      <c r="B416" t="s">
        <v>21</v>
      </c>
      <c r="C416">
        <v>990439</v>
      </c>
      <c r="D416">
        <v>5</v>
      </c>
    </row>
    <row r="417" spans="1:4" x14ac:dyDescent="0.25">
      <c r="A417" s="1">
        <v>38254</v>
      </c>
      <c r="B417" t="s">
        <v>25</v>
      </c>
      <c r="C417">
        <v>453454</v>
      </c>
      <c r="D417">
        <v>3</v>
      </c>
    </row>
    <row r="418" spans="1:4" x14ac:dyDescent="0.25">
      <c r="A418" s="1">
        <v>38255</v>
      </c>
      <c r="B418" t="s">
        <v>19</v>
      </c>
      <c r="C418">
        <v>274459</v>
      </c>
      <c r="D418">
        <v>2</v>
      </c>
    </row>
    <row r="419" spans="1:4" x14ac:dyDescent="0.25">
      <c r="A419" s="1">
        <v>38258</v>
      </c>
      <c r="B419" t="s">
        <v>24</v>
      </c>
      <c r="C419">
        <v>1527424</v>
      </c>
      <c r="D419">
        <v>6</v>
      </c>
    </row>
    <row r="420" spans="1:4" x14ac:dyDescent="0.25">
      <c r="A420" s="1">
        <v>38259</v>
      </c>
      <c r="B420" t="s">
        <v>22</v>
      </c>
      <c r="C420">
        <v>369923</v>
      </c>
      <c r="D420">
        <v>3</v>
      </c>
    </row>
    <row r="421" spans="1:4" x14ac:dyDescent="0.25">
      <c r="A421" s="1">
        <v>38260</v>
      </c>
      <c r="B421" t="s">
        <v>21</v>
      </c>
      <c r="C421">
        <v>274459</v>
      </c>
      <c r="D421">
        <v>2</v>
      </c>
    </row>
    <row r="422" spans="1:4" x14ac:dyDescent="0.25">
      <c r="A422" s="1">
        <v>38261</v>
      </c>
      <c r="B422" t="s">
        <v>25</v>
      </c>
      <c r="C422">
        <v>453454</v>
      </c>
      <c r="D422">
        <v>3</v>
      </c>
    </row>
    <row r="423" spans="1:4" x14ac:dyDescent="0.25">
      <c r="A423" s="1">
        <v>38262</v>
      </c>
      <c r="B423" t="s">
        <v>19</v>
      </c>
      <c r="C423">
        <v>1885414</v>
      </c>
      <c r="D423">
        <v>9</v>
      </c>
    </row>
    <row r="424" spans="1:4" x14ac:dyDescent="0.25">
      <c r="A424" s="1">
        <v>38263</v>
      </c>
      <c r="B424" t="s">
        <v>23</v>
      </c>
      <c r="C424">
        <v>1169434</v>
      </c>
      <c r="D424">
        <v>6</v>
      </c>
    </row>
    <row r="425" spans="1:4" x14ac:dyDescent="0.25">
      <c r="A425" s="1">
        <v>38264</v>
      </c>
      <c r="B425" t="s">
        <v>20</v>
      </c>
      <c r="C425">
        <v>1527424</v>
      </c>
      <c r="D425">
        <v>7</v>
      </c>
    </row>
    <row r="426" spans="1:4" x14ac:dyDescent="0.25">
      <c r="A426" s="1">
        <v>38265</v>
      </c>
      <c r="B426" t="s">
        <v>24</v>
      </c>
      <c r="C426">
        <v>1431960</v>
      </c>
      <c r="D426">
        <v>5</v>
      </c>
    </row>
    <row r="427" spans="1:4" x14ac:dyDescent="0.25">
      <c r="A427" s="1">
        <v>38266</v>
      </c>
      <c r="B427" t="s">
        <v>22</v>
      </c>
      <c r="C427">
        <v>1264898</v>
      </c>
      <c r="D427">
        <v>8</v>
      </c>
    </row>
    <row r="428" spans="1:4" x14ac:dyDescent="0.25">
      <c r="A428" s="1">
        <v>38267</v>
      </c>
      <c r="B428" t="s">
        <v>21</v>
      </c>
      <c r="C428">
        <v>990439</v>
      </c>
      <c r="D428">
        <v>6</v>
      </c>
    </row>
    <row r="429" spans="1:4" x14ac:dyDescent="0.25">
      <c r="A429" s="1">
        <v>38268</v>
      </c>
      <c r="B429" t="s">
        <v>25</v>
      </c>
      <c r="C429">
        <v>2505930</v>
      </c>
      <c r="D429">
        <v>10</v>
      </c>
    </row>
    <row r="430" spans="1:4" x14ac:dyDescent="0.25">
      <c r="A430" s="1">
        <v>38269</v>
      </c>
      <c r="B430" t="s">
        <v>19</v>
      </c>
      <c r="C430">
        <v>1801883</v>
      </c>
      <c r="D430">
        <v>11</v>
      </c>
    </row>
    <row r="431" spans="1:4" x14ac:dyDescent="0.25">
      <c r="A431" s="1">
        <v>38270</v>
      </c>
      <c r="B431" t="s">
        <v>23</v>
      </c>
      <c r="C431">
        <v>1264898</v>
      </c>
      <c r="D431">
        <v>7</v>
      </c>
    </row>
    <row r="432" spans="1:4" x14ac:dyDescent="0.25">
      <c r="A432" s="1">
        <v>38271</v>
      </c>
      <c r="B432" t="s">
        <v>20</v>
      </c>
      <c r="C432">
        <v>1431960</v>
      </c>
      <c r="D432">
        <v>6</v>
      </c>
    </row>
    <row r="433" spans="1:4" x14ac:dyDescent="0.25">
      <c r="A433" s="1">
        <v>38272</v>
      </c>
      <c r="B433" t="s">
        <v>24</v>
      </c>
      <c r="C433">
        <v>811444</v>
      </c>
      <c r="D433">
        <v>4</v>
      </c>
    </row>
    <row r="434" spans="1:4" x14ac:dyDescent="0.25">
      <c r="A434" s="1">
        <v>38273</v>
      </c>
      <c r="B434" t="s">
        <v>22</v>
      </c>
      <c r="C434">
        <v>990439</v>
      </c>
      <c r="D434">
        <v>5</v>
      </c>
    </row>
    <row r="435" spans="1:4" x14ac:dyDescent="0.25">
      <c r="A435" s="1">
        <v>38274</v>
      </c>
      <c r="B435" t="s">
        <v>21</v>
      </c>
      <c r="C435">
        <v>1348429</v>
      </c>
      <c r="D435">
        <v>7</v>
      </c>
    </row>
    <row r="436" spans="1:4" x14ac:dyDescent="0.25">
      <c r="A436" s="1">
        <v>38275</v>
      </c>
      <c r="B436" t="s">
        <v>25</v>
      </c>
      <c r="C436">
        <v>2875853</v>
      </c>
      <c r="D436">
        <v>14</v>
      </c>
    </row>
    <row r="437" spans="1:4" x14ac:dyDescent="0.25">
      <c r="A437" s="1">
        <v>38276</v>
      </c>
      <c r="B437" t="s">
        <v>19</v>
      </c>
      <c r="C437">
        <v>2505930</v>
      </c>
      <c r="D437">
        <v>11</v>
      </c>
    </row>
    <row r="438" spans="1:4" x14ac:dyDescent="0.25">
      <c r="A438" s="1">
        <v>38277</v>
      </c>
      <c r="B438" t="s">
        <v>23</v>
      </c>
      <c r="C438">
        <v>2326935</v>
      </c>
      <c r="D438">
        <v>9</v>
      </c>
    </row>
    <row r="439" spans="1:4" x14ac:dyDescent="0.25">
      <c r="A439" s="1">
        <v>38278</v>
      </c>
      <c r="B439" t="s">
        <v>20</v>
      </c>
      <c r="C439">
        <v>2326935</v>
      </c>
      <c r="D439">
        <v>11</v>
      </c>
    </row>
    <row r="440" spans="1:4" x14ac:dyDescent="0.25">
      <c r="A440" s="1">
        <v>38279</v>
      </c>
      <c r="B440" t="s">
        <v>24</v>
      </c>
      <c r="C440">
        <v>4033354</v>
      </c>
      <c r="D440">
        <v>16</v>
      </c>
    </row>
    <row r="441" spans="1:4" x14ac:dyDescent="0.25">
      <c r="A441" s="1">
        <v>38280</v>
      </c>
      <c r="B441" t="s">
        <v>22</v>
      </c>
      <c r="C441">
        <v>4749334</v>
      </c>
      <c r="D441">
        <v>23</v>
      </c>
    </row>
    <row r="442" spans="1:4" x14ac:dyDescent="0.25">
      <c r="A442" s="1">
        <v>38281</v>
      </c>
      <c r="B442" t="s">
        <v>21</v>
      </c>
      <c r="C442">
        <v>4510674</v>
      </c>
      <c r="D442">
        <v>28</v>
      </c>
    </row>
    <row r="443" spans="1:4" x14ac:dyDescent="0.25">
      <c r="A443" s="1">
        <v>38282</v>
      </c>
      <c r="B443" t="s">
        <v>25</v>
      </c>
      <c r="C443">
        <v>8078641</v>
      </c>
      <c r="D443">
        <v>38</v>
      </c>
    </row>
    <row r="444" spans="1:4" x14ac:dyDescent="0.25">
      <c r="A444" s="1">
        <v>38283</v>
      </c>
      <c r="B444" t="s">
        <v>19</v>
      </c>
      <c r="C444">
        <v>7577455</v>
      </c>
      <c r="D444">
        <v>44</v>
      </c>
    </row>
    <row r="445" spans="1:4" x14ac:dyDescent="0.25">
      <c r="A445" s="1">
        <v>38284</v>
      </c>
      <c r="B445" t="s">
        <v>23</v>
      </c>
      <c r="C445">
        <v>3997560</v>
      </c>
      <c r="D445">
        <v>21</v>
      </c>
    </row>
    <row r="446" spans="1:4" x14ac:dyDescent="0.25">
      <c r="A446" s="1">
        <v>38285</v>
      </c>
      <c r="B446" t="s">
        <v>20</v>
      </c>
      <c r="C446">
        <v>5322118</v>
      </c>
      <c r="D446">
        <v>30</v>
      </c>
    </row>
    <row r="447" spans="1:4" x14ac:dyDescent="0.25">
      <c r="A447" s="1">
        <v>38286</v>
      </c>
      <c r="B447" t="s">
        <v>24</v>
      </c>
      <c r="C447">
        <v>9057147</v>
      </c>
      <c r="D447">
        <v>47</v>
      </c>
    </row>
    <row r="448" spans="1:4" x14ac:dyDescent="0.25">
      <c r="A448" s="1">
        <v>38287</v>
      </c>
      <c r="B448" t="s">
        <v>22</v>
      </c>
      <c r="C448">
        <v>6479619</v>
      </c>
      <c r="D448">
        <v>34</v>
      </c>
    </row>
    <row r="449" spans="1:4" x14ac:dyDescent="0.25">
      <c r="A449" s="1">
        <v>38288</v>
      </c>
      <c r="B449" t="s">
        <v>21</v>
      </c>
      <c r="C449">
        <v>6276758</v>
      </c>
      <c r="D449">
        <v>33</v>
      </c>
    </row>
    <row r="450" spans="1:4" x14ac:dyDescent="0.25">
      <c r="A450" s="1">
        <v>38289</v>
      </c>
      <c r="B450" t="s">
        <v>25</v>
      </c>
      <c r="C450">
        <v>6479619</v>
      </c>
      <c r="D450">
        <v>36</v>
      </c>
    </row>
    <row r="451" spans="1:4" x14ac:dyDescent="0.25">
      <c r="A451" s="1">
        <v>38290</v>
      </c>
      <c r="B451" t="s">
        <v>19</v>
      </c>
      <c r="C451">
        <v>7517790</v>
      </c>
      <c r="D451">
        <v>39</v>
      </c>
    </row>
    <row r="452" spans="1:4" x14ac:dyDescent="0.25">
      <c r="A452" s="1">
        <v>38291</v>
      </c>
      <c r="B452" t="s">
        <v>23</v>
      </c>
      <c r="C452">
        <v>3412838</v>
      </c>
      <c r="D452">
        <v>17</v>
      </c>
    </row>
    <row r="453" spans="1:4" x14ac:dyDescent="0.25">
      <c r="A453" s="1">
        <v>38292</v>
      </c>
      <c r="B453" t="s">
        <v>20</v>
      </c>
      <c r="C453">
        <v>3054848</v>
      </c>
      <c r="D453">
        <v>15</v>
      </c>
    </row>
    <row r="454" spans="1:4" x14ac:dyDescent="0.25">
      <c r="A454" s="1">
        <v>38293</v>
      </c>
      <c r="B454" t="s">
        <v>24</v>
      </c>
      <c r="C454">
        <v>6742145</v>
      </c>
      <c r="D454">
        <v>38</v>
      </c>
    </row>
    <row r="455" spans="1:4" x14ac:dyDescent="0.25">
      <c r="A455" s="1">
        <v>38294</v>
      </c>
      <c r="B455" t="s">
        <v>22</v>
      </c>
      <c r="C455">
        <v>7637120</v>
      </c>
      <c r="D455">
        <v>43</v>
      </c>
    </row>
    <row r="456" spans="1:4" x14ac:dyDescent="0.25">
      <c r="A456" s="1">
        <v>38295</v>
      </c>
      <c r="B456" t="s">
        <v>21</v>
      </c>
      <c r="C456">
        <v>5107324</v>
      </c>
      <c r="D456">
        <v>20</v>
      </c>
    </row>
    <row r="457" spans="1:4" x14ac:dyDescent="0.25">
      <c r="A457" s="1">
        <v>38296</v>
      </c>
      <c r="B457" t="s">
        <v>25</v>
      </c>
      <c r="C457">
        <v>6097763</v>
      </c>
      <c r="D457">
        <v>28</v>
      </c>
    </row>
    <row r="458" spans="1:4" x14ac:dyDescent="0.25">
      <c r="A458" s="1">
        <v>38297</v>
      </c>
      <c r="B458" t="s">
        <v>19</v>
      </c>
      <c r="C458">
        <v>10835164</v>
      </c>
      <c r="D458">
        <v>52</v>
      </c>
    </row>
    <row r="459" spans="1:4" x14ac:dyDescent="0.25">
      <c r="A459" s="1">
        <v>38298</v>
      </c>
      <c r="B459" t="s">
        <v>23</v>
      </c>
      <c r="C459">
        <v>7171733</v>
      </c>
      <c r="D459">
        <v>34</v>
      </c>
    </row>
    <row r="460" spans="1:4" x14ac:dyDescent="0.25">
      <c r="A460" s="1">
        <v>38299</v>
      </c>
      <c r="B460" t="s">
        <v>20</v>
      </c>
      <c r="C460">
        <v>4224282</v>
      </c>
      <c r="D460">
        <v>23</v>
      </c>
    </row>
    <row r="461" spans="1:4" x14ac:dyDescent="0.25">
      <c r="A461" s="1">
        <v>38300</v>
      </c>
      <c r="B461" t="s">
        <v>24</v>
      </c>
      <c r="C461">
        <v>2147940</v>
      </c>
      <c r="D461">
        <v>10</v>
      </c>
    </row>
    <row r="462" spans="1:4" x14ac:dyDescent="0.25">
      <c r="A462" s="1">
        <v>38301</v>
      </c>
      <c r="B462" t="s">
        <v>22</v>
      </c>
      <c r="C462">
        <v>1181367</v>
      </c>
      <c r="D462">
        <v>8</v>
      </c>
    </row>
    <row r="463" spans="1:4" x14ac:dyDescent="0.25">
      <c r="A463" s="1">
        <v>38302</v>
      </c>
      <c r="B463" t="s">
        <v>21</v>
      </c>
      <c r="C463">
        <v>3591833</v>
      </c>
      <c r="D463">
        <v>20</v>
      </c>
    </row>
    <row r="464" spans="1:4" x14ac:dyDescent="0.25">
      <c r="A464" s="1">
        <v>38303</v>
      </c>
      <c r="B464" t="s">
        <v>25</v>
      </c>
      <c r="C464">
        <v>3317379</v>
      </c>
      <c r="D464">
        <v>16</v>
      </c>
    </row>
    <row r="465" spans="1:4" x14ac:dyDescent="0.25">
      <c r="A465" s="1">
        <v>38304</v>
      </c>
      <c r="B465" t="s">
        <v>19</v>
      </c>
      <c r="C465">
        <v>6992738</v>
      </c>
      <c r="D465">
        <v>34</v>
      </c>
    </row>
    <row r="466" spans="1:4" x14ac:dyDescent="0.25">
      <c r="A466" s="1">
        <v>38305</v>
      </c>
      <c r="B466" t="s">
        <v>23</v>
      </c>
      <c r="C466">
        <v>8890085</v>
      </c>
      <c r="D466">
        <v>47</v>
      </c>
    </row>
    <row r="467" spans="1:4" x14ac:dyDescent="0.25">
      <c r="A467" s="1">
        <v>38306</v>
      </c>
      <c r="B467" t="s">
        <v>20</v>
      </c>
      <c r="C467">
        <v>5823304</v>
      </c>
      <c r="D467">
        <v>26</v>
      </c>
    </row>
    <row r="468" spans="1:4" x14ac:dyDescent="0.25">
      <c r="A468" s="1">
        <v>38307</v>
      </c>
      <c r="B468" t="s">
        <v>24</v>
      </c>
      <c r="C468">
        <v>4510674</v>
      </c>
      <c r="D468">
        <v>22</v>
      </c>
    </row>
    <row r="469" spans="1:4" x14ac:dyDescent="0.25">
      <c r="A469" s="1">
        <v>38308</v>
      </c>
      <c r="B469" t="s">
        <v>22</v>
      </c>
      <c r="C469">
        <v>7792249</v>
      </c>
      <c r="D469">
        <v>37</v>
      </c>
    </row>
    <row r="470" spans="1:4" x14ac:dyDescent="0.25">
      <c r="A470" s="1">
        <v>38309</v>
      </c>
      <c r="B470" t="s">
        <v>21</v>
      </c>
      <c r="C470">
        <v>7279130</v>
      </c>
      <c r="D470">
        <v>40</v>
      </c>
    </row>
    <row r="471" spans="1:4" x14ac:dyDescent="0.25">
      <c r="A471" s="1">
        <v>38310</v>
      </c>
      <c r="B471" t="s">
        <v>25</v>
      </c>
      <c r="C471">
        <v>6109696</v>
      </c>
      <c r="D471">
        <v>26</v>
      </c>
    </row>
    <row r="472" spans="1:4" x14ac:dyDescent="0.25">
      <c r="A472" s="1">
        <v>38311</v>
      </c>
      <c r="B472" t="s">
        <v>19</v>
      </c>
      <c r="C472">
        <v>2255337</v>
      </c>
      <c r="D472">
        <v>12</v>
      </c>
    </row>
    <row r="473" spans="1:4" x14ac:dyDescent="0.25">
      <c r="A473" s="1">
        <v>38312</v>
      </c>
      <c r="B473" t="s">
        <v>23</v>
      </c>
      <c r="C473">
        <v>3508302</v>
      </c>
      <c r="D473">
        <v>19</v>
      </c>
    </row>
    <row r="474" spans="1:4" x14ac:dyDescent="0.25">
      <c r="A474" s="1">
        <v>38313</v>
      </c>
      <c r="B474" t="s">
        <v>20</v>
      </c>
      <c r="C474">
        <v>2863920</v>
      </c>
      <c r="D474">
        <v>11</v>
      </c>
    </row>
    <row r="475" spans="1:4" x14ac:dyDescent="0.25">
      <c r="A475" s="1">
        <v>38314</v>
      </c>
      <c r="B475" t="s">
        <v>24</v>
      </c>
      <c r="C475">
        <v>4832865</v>
      </c>
      <c r="D475">
        <v>24</v>
      </c>
    </row>
    <row r="476" spans="1:4" x14ac:dyDescent="0.25">
      <c r="A476" s="1">
        <v>38315</v>
      </c>
      <c r="B476" t="s">
        <v>22</v>
      </c>
      <c r="C476">
        <v>4403277</v>
      </c>
      <c r="D476">
        <v>22</v>
      </c>
    </row>
    <row r="477" spans="1:4" x14ac:dyDescent="0.25">
      <c r="A477" s="1">
        <v>38316</v>
      </c>
      <c r="B477" t="s">
        <v>21</v>
      </c>
      <c r="C477">
        <v>4486808</v>
      </c>
      <c r="D477">
        <v>23</v>
      </c>
    </row>
    <row r="478" spans="1:4" x14ac:dyDescent="0.25">
      <c r="A478" s="1">
        <v>38317</v>
      </c>
      <c r="B478" t="s">
        <v>25</v>
      </c>
      <c r="C478">
        <v>3591833</v>
      </c>
      <c r="D478">
        <v>16</v>
      </c>
    </row>
    <row r="479" spans="1:4" x14ac:dyDescent="0.25">
      <c r="A479" s="1">
        <v>38318</v>
      </c>
      <c r="B479" t="s">
        <v>19</v>
      </c>
      <c r="C479">
        <v>6897274</v>
      </c>
      <c r="D479">
        <v>34</v>
      </c>
    </row>
    <row r="480" spans="1:4" x14ac:dyDescent="0.25">
      <c r="A480" s="1">
        <v>38319</v>
      </c>
      <c r="B480" t="s">
        <v>23</v>
      </c>
      <c r="C480">
        <v>4486808</v>
      </c>
      <c r="D480">
        <v>21</v>
      </c>
    </row>
    <row r="481" spans="1:4" x14ac:dyDescent="0.25">
      <c r="A481" s="1">
        <v>38320</v>
      </c>
      <c r="B481" t="s">
        <v>20</v>
      </c>
      <c r="C481">
        <v>3687297</v>
      </c>
      <c r="D481">
        <v>16</v>
      </c>
    </row>
    <row r="482" spans="1:4" x14ac:dyDescent="0.25">
      <c r="A482" s="1">
        <v>38321</v>
      </c>
      <c r="B482" t="s">
        <v>24</v>
      </c>
      <c r="C482">
        <v>6682480</v>
      </c>
      <c r="D482">
        <v>36</v>
      </c>
    </row>
    <row r="483" spans="1:4" x14ac:dyDescent="0.25">
      <c r="A483" s="1">
        <v>38322</v>
      </c>
      <c r="B483" t="s">
        <v>22</v>
      </c>
      <c r="C483">
        <v>34104514</v>
      </c>
      <c r="D483">
        <v>101</v>
      </c>
    </row>
    <row r="484" spans="1:4" x14ac:dyDescent="0.25">
      <c r="A484" s="1">
        <v>38323</v>
      </c>
      <c r="B484" t="s">
        <v>21</v>
      </c>
      <c r="C484">
        <v>17362515</v>
      </c>
      <c r="D484">
        <v>51</v>
      </c>
    </row>
    <row r="485" spans="1:4" x14ac:dyDescent="0.25">
      <c r="A485" s="1">
        <v>38324</v>
      </c>
      <c r="B485" t="s">
        <v>25</v>
      </c>
      <c r="C485">
        <v>11634675</v>
      </c>
      <c r="D485">
        <v>35</v>
      </c>
    </row>
    <row r="486" spans="1:4" x14ac:dyDescent="0.25">
      <c r="A486" s="1">
        <v>38325</v>
      </c>
      <c r="B486" t="s">
        <v>19</v>
      </c>
      <c r="C486">
        <v>8066718</v>
      </c>
      <c r="D486">
        <v>31</v>
      </c>
    </row>
    <row r="487" spans="1:4" x14ac:dyDescent="0.25">
      <c r="A487" s="1">
        <v>38326</v>
      </c>
      <c r="B487" t="s">
        <v>23</v>
      </c>
      <c r="C487">
        <v>7434259</v>
      </c>
      <c r="D487">
        <v>28</v>
      </c>
    </row>
    <row r="488" spans="1:4" x14ac:dyDescent="0.25">
      <c r="A488" s="1">
        <v>38327</v>
      </c>
      <c r="B488" t="s">
        <v>20</v>
      </c>
      <c r="C488">
        <v>8424698</v>
      </c>
      <c r="D488">
        <v>27</v>
      </c>
    </row>
    <row r="489" spans="1:4" x14ac:dyDescent="0.25">
      <c r="A489" s="1">
        <v>38328</v>
      </c>
      <c r="B489" t="s">
        <v>24</v>
      </c>
      <c r="C489">
        <v>7076269</v>
      </c>
      <c r="D489">
        <v>24</v>
      </c>
    </row>
    <row r="490" spans="1:4" x14ac:dyDescent="0.25">
      <c r="A490" s="1">
        <v>38329</v>
      </c>
      <c r="B490" t="s">
        <v>22</v>
      </c>
      <c r="C490">
        <v>14796930</v>
      </c>
      <c r="D490">
        <v>52</v>
      </c>
    </row>
    <row r="491" spans="1:4" x14ac:dyDescent="0.25">
      <c r="A491" s="1">
        <v>38330</v>
      </c>
      <c r="B491" t="s">
        <v>21</v>
      </c>
      <c r="C491">
        <v>9224209</v>
      </c>
      <c r="D491">
        <v>28</v>
      </c>
    </row>
    <row r="492" spans="1:4" x14ac:dyDescent="0.25">
      <c r="A492" s="1">
        <v>38331</v>
      </c>
      <c r="B492" t="s">
        <v>25</v>
      </c>
      <c r="C492">
        <v>11097690</v>
      </c>
      <c r="D492">
        <v>33</v>
      </c>
    </row>
    <row r="493" spans="1:4" x14ac:dyDescent="0.25">
      <c r="A493" s="1">
        <v>38332</v>
      </c>
      <c r="B493" t="s">
        <v>19</v>
      </c>
      <c r="C493">
        <v>7076269</v>
      </c>
      <c r="D493">
        <v>24</v>
      </c>
    </row>
    <row r="494" spans="1:4" x14ac:dyDescent="0.25">
      <c r="A494" s="1">
        <v>38333</v>
      </c>
      <c r="B494" t="s">
        <v>23</v>
      </c>
      <c r="C494">
        <v>15142977</v>
      </c>
      <c r="D494">
        <v>53</v>
      </c>
    </row>
    <row r="495" spans="1:4" x14ac:dyDescent="0.25">
      <c r="A495" s="1">
        <v>38334</v>
      </c>
      <c r="B495" t="s">
        <v>20</v>
      </c>
      <c r="C495">
        <v>10023720</v>
      </c>
      <c r="D495">
        <v>30</v>
      </c>
    </row>
    <row r="496" spans="1:4" x14ac:dyDescent="0.25">
      <c r="A496" s="1">
        <v>38335</v>
      </c>
      <c r="B496" t="s">
        <v>24</v>
      </c>
      <c r="C496">
        <v>14236069</v>
      </c>
      <c r="D496">
        <v>44</v>
      </c>
    </row>
    <row r="497" spans="1:4" x14ac:dyDescent="0.25">
      <c r="A497" s="1">
        <v>38336</v>
      </c>
      <c r="B497" t="s">
        <v>22</v>
      </c>
      <c r="C497">
        <v>9844725</v>
      </c>
      <c r="D497">
        <v>32</v>
      </c>
    </row>
    <row r="498" spans="1:4" x14ac:dyDescent="0.25">
      <c r="A498" s="1">
        <v>38337</v>
      </c>
      <c r="B498" t="s">
        <v>21</v>
      </c>
      <c r="C498">
        <v>9403204</v>
      </c>
      <c r="D498">
        <v>36</v>
      </c>
    </row>
    <row r="499" spans="1:4" x14ac:dyDescent="0.25">
      <c r="A499" s="1">
        <v>38338</v>
      </c>
      <c r="B499" t="s">
        <v>25</v>
      </c>
      <c r="C499">
        <v>13699084</v>
      </c>
      <c r="D499">
        <v>43</v>
      </c>
    </row>
    <row r="500" spans="1:4" x14ac:dyDescent="0.25">
      <c r="A500" s="1">
        <v>38339</v>
      </c>
      <c r="B500" t="s">
        <v>19</v>
      </c>
      <c r="C500">
        <v>8770755</v>
      </c>
      <c r="D500">
        <v>29</v>
      </c>
    </row>
    <row r="501" spans="1:4" x14ac:dyDescent="0.25">
      <c r="A501" s="1">
        <v>38340</v>
      </c>
      <c r="B501" t="s">
        <v>23</v>
      </c>
      <c r="C501">
        <v>6897274</v>
      </c>
      <c r="D501">
        <v>26</v>
      </c>
    </row>
    <row r="502" spans="1:4" x14ac:dyDescent="0.25">
      <c r="A502" s="1">
        <v>38341</v>
      </c>
      <c r="B502" t="s">
        <v>20</v>
      </c>
      <c r="C502">
        <v>11121556</v>
      </c>
      <c r="D502">
        <v>42</v>
      </c>
    </row>
    <row r="503" spans="1:4" x14ac:dyDescent="0.25">
      <c r="A503" s="1">
        <v>38342</v>
      </c>
      <c r="B503" t="s">
        <v>24</v>
      </c>
      <c r="C503">
        <v>10214648</v>
      </c>
      <c r="D503">
        <v>37</v>
      </c>
    </row>
    <row r="504" spans="1:4" x14ac:dyDescent="0.25">
      <c r="A504" s="1">
        <v>38343</v>
      </c>
      <c r="B504" t="s">
        <v>22</v>
      </c>
      <c r="C504">
        <v>9940189</v>
      </c>
      <c r="D504">
        <v>33</v>
      </c>
    </row>
    <row r="505" spans="1:4" x14ac:dyDescent="0.25">
      <c r="A505" s="1">
        <v>38344</v>
      </c>
      <c r="B505" t="s">
        <v>21</v>
      </c>
      <c r="C505">
        <v>7434259</v>
      </c>
      <c r="D505">
        <v>27</v>
      </c>
    </row>
    <row r="506" spans="1:4" x14ac:dyDescent="0.25">
      <c r="A506" s="1">
        <v>38345</v>
      </c>
      <c r="B506" t="s">
        <v>25</v>
      </c>
      <c r="C506">
        <v>2147940</v>
      </c>
      <c r="D506">
        <v>9</v>
      </c>
    </row>
    <row r="507" spans="1:4" x14ac:dyDescent="0.25">
      <c r="A507" s="1">
        <v>38346</v>
      </c>
      <c r="B507" t="s">
        <v>19</v>
      </c>
      <c r="C507">
        <v>3400905</v>
      </c>
      <c r="D507">
        <v>12</v>
      </c>
    </row>
    <row r="508" spans="1:4" x14ac:dyDescent="0.25">
      <c r="A508" s="1">
        <v>38347</v>
      </c>
      <c r="B508" t="s">
        <v>23</v>
      </c>
      <c r="C508">
        <v>3221910</v>
      </c>
      <c r="D508">
        <v>12</v>
      </c>
    </row>
    <row r="509" spans="1:4" x14ac:dyDescent="0.25">
      <c r="A509" s="1">
        <v>38348</v>
      </c>
      <c r="B509" t="s">
        <v>20</v>
      </c>
      <c r="C509">
        <v>4116885</v>
      </c>
      <c r="D509">
        <v>13</v>
      </c>
    </row>
    <row r="510" spans="1:4" x14ac:dyDescent="0.25">
      <c r="A510" s="1">
        <v>38349</v>
      </c>
      <c r="B510" t="s">
        <v>24</v>
      </c>
      <c r="C510">
        <v>4653870</v>
      </c>
      <c r="D510">
        <v>18</v>
      </c>
    </row>
    <row r="511" spans="1:4" x14ac:dyDescent="0.25">
      <c r="A511" s="1">
        <v>38350</v>
      </c>
      <c r="B511" t="s">
        <v>22</v>
      </c>
      <c r="C511">
        <v>2064409</v>
      </c>
      <c r="D511">
        <v>8</v>
      </c>
    </row>
    <row r="512" spans="1:4" x14ac:dyDescent="0.25">
      <c r="A512" s="1">
        <v>38351</v>
      </c>
      <c r="B512" t="s">
        <v>21</v>
      </c>
      <c r="C512">
        <v>6443820</v>
      </c>
      <c r="D512">
        <v>26</v>
      </c>
    </row>
    <row r="513" spans="1:4" x14ac:dyDescent="0.25">
      <c r="A513" s="1">
        <v>38352</v>
      </c>
      <c r="B513" t="s">
        <v>25</v>
      </c>
      <c r="C513">
        <v>8687224</v>
      </c>
      <c r="D513">
        <v>40</v>
      </c>
    </row>
    <row r="514" spans="1:4" x14ac:dyDescent="0.25">
      <c r="A514" s="1">
        <v>38353</v>
      </c>
      <c r="B514" t="s">
        <v>19</v>
      </c>
      <c r="C514">
        <v>1729512</v>
      </c>
      <c r="D514">
        <v>9</v>
      </c>
    </row>
    <row r="515" spans="1:4" x14ac:dyDescent="0.25">
      <c r="A515" s="1">
        <v>38354</v>
      </c>
      <c r="B515" t="s">
        <v>23</v>
      </c>
      <c r="C515">
        <v>3446307</v>
      </c>
      <c r="D515">
        <v>14</v>
      </c>
    </row>
    <row r="516" spans="1:4" x14ac:dyDescent="0.25">
      <c r="A516" s="1">
        <v>38355</v>
      </c>
      <c r="B516" t="s">
        <v>20</v>
      </c>
      <c r="C516">
        <v>5252116</v>
      </c>
      <c r="D516">
        <v>18</v>
      </c>
    </row>
    <row r="517" spans="1:4" x14ac:dyDescent="0.25">
      <c r="A517" s="1">
        <v>38356</v>
      </c>
      <c r="B517" t="s">
        <v>24</v>
      </c>
      <c r="C517">
        <v>10211741</v>
      </c>
      <c r="D517">
        <v>33</v>
      </c>
    </row>
    <row r="518" spans="1:4" x14ac:dyDescent="0.25">
      <c r="A518" s="1">
        <v>38357</v>
      </c>
      <c r="B518" t="s">
        <v>22</v>
      </c>
      <c r="C518">
        <v>3726076</v>
      </c>
      <c r="D518">
        <v>15</v>
      </c>
    </row>
    <row r="519" spans="1:4" x14ac:dyDescent="0.25">
      <c r="A519" s="1">
        <v>38358</v>
      </c>
      <c r="B519" t="s">
        <v>21</v>
      </c>
      <c r="C519">
        <v>4005855</v>
      </c>
      <c r="D519">
        <v>12</v>
      </c>
    </row>
    <row r="520" spans="1:4" x14ac:dyDescent="0.25">
      <c r="A520" s="1">
        <v>38359</v>
      </c>
      <c r="B520" t="s">
        <v>25</v>
      </c>
      <c r="C520">
        <v>9830221</v>
      </c>
      <c r="D520">
        <v>31</v>
      </c>
    </row>
    <row r="521" spans="1:4" x14ac:dyDescent="0.25">
      <c r="A521" s="1">
        <v>38360</v>
      </c>
      <c r="B521" t="s">
        <v>19</v>
      </c>
      <c r="C521">
        <v>8507673</v>
      </c>
      <c r="D521">
        <v>34</v>
      </c>
    </row>
    <row r="522" spans="1:4" x14ac:dyDescent="0.25">
      <c r="A522" s="1">
        <v>38361</v>
      </c>
      <c r="B522" t="s">
        <v>23</v>
      </c>
      <c r="C522">
        <v>4005855</v>
      </c>
      <c r="D522">
        <v>15</v>
      </c>
    </row>
    <row r="523" spans="1:4" x14ac:dyDescent="0.25">
      <c r="A523" s="1">
        <v>38362</v>
      </c>
      <c r="B523" t="s">
        <v>20</v>
      </c>
      <c r="C523">
        <v>5722650</v>
      </c>
      <c r="D523">
        <v>22</v>
      </c>
    </row>
    <row r="524" spans="1:4" x14ac:dyDescent="0.25">
      <c r="A524" s="1">
        <v>38363</v>
      </c>
      <c r="B524" t="s">
        <v>24</v>
      </c>
      <c r="C524">
        <v>11826800</v>
      </c>
      <c r="D524">
        <v>38</v>
      </c>
    </row>
    <row r="525" spans="1:4" x14ac:dyDescent="0.25">
      <c r="A525" s="1">
        <v>38364</v>
      </c>
      <c r="B525" t="s">
        <v>22</v>
      </c>
      <c r="C525">
        <v>10224468</v>
      </c>
      <c r="D525">
        <v>32</v>
      </c>
    </row>
    <row r="526" spans="1:4" x14ac:dyDescent="0.25">
      <c r="A526" s="1">
        <v>38365</v>
      </c>
      <c r="B526" t="s">
        <v>21</v>
      </c>
      <c r="C526">
        <v>13848813</v>
      </c>
      <c r="D526">
        <v>47</v>
      </c>
    </row>
    <row r="527" spans="1:4" x14ac:dyDescent="0.25">
      <c r="A527" s="1">
        <v>38366</v>
      </c>
      <c r="B527" t="s">
        <v>25</v>
      </c>
      <c r="C527">
        <v>15285834</v>
      </c>
      <c r="D527">
        <v>53</v>
      </c>
    </row>
    <row r="528" spans="1:4" x14ac:dyDescent="0.25">
      <c r="A528" s="1">
        <v>38367</v>
      </c>
      <c r="B528" t="s">
        <v>19</v>
      </c>
      <c r="C528">
        <v>8227899</v>
      </c>
      <c r="D528">
        <v>30</v>
      </c>
    </row>
    <row r="529" spans="1:4" x14ac:dyDescent="0.25">
      <c r="A529" s="1">
        <v>38368</v>
      </c>
      <c r="B529" t="s">
        <v>23</v>
      </c>
      <c r="C529">
        <v>7057935</v>
      </c>
      <c r="D529">
        <v>23</v>
      </c>
    </row>
    <row r="530" spans="1:4" x14ac:dyDescent="0.25">
      <c r="A530" s="1">
        <v>38369</v>
      </c>
      <c r="B530" t="s">
        <v>20</v>
      </c>
      <c r="C530">
        <v>9270693</v>
      </c>
      <c r="D530">
        <v>32</v>
      </c>
    </row>
    <row r="531" spans="1:4" x14ac:dyDescent="0.25">
      <c r="A531" s="1">
        <v>38370</v>
      </c>
      <c r="B531" t="s">
        <v>24</v>
      </c>
      <c r="C531">
        <v>7642917</v>
      </c>
      <c r="D531">
        <v>25</v>
      </c>
    </row>
    <row r="532" spans="1:4" x14ac:dyDescent="0.25">
      <c r="A532" s="1">
        <v>38371</v>
      </c>
      <c r="B532" t="s">
        <v>22</v>
      </c>
      <c r="C532">
        <v>15082352</v>
      </c>
      <c r="D532">
        <v>56</v>
      </c>
    </row>
    <row r="533" spans="1:4" x14ac:dyDescent="0.25">
      <c r="A533" s="1">
        <v>38372</v>
      </c>
      <c r="B533" t="s">
        <v>21</v>
      </c>
      <c r="C533">
        <v>10504242</v>
      </c>
      <c r="D533">
        <v>34</v>
      </c>
    </row>
    <row r="534" spans="1:4" x14ac:dyDescent="0.25">
      <c r="A534" s="1">
        <v>38373</v>
      </c>
      <c r="B534" t="s">
        <v>25</v>
      </c>
      <c r="C534">
        <v>6981618</v>
      </c>
      <c r="D534">
        <v>25</v>
      </c>
    </row>
    <row r="535" spans="1:4" x14ac:dyDescent="0.25">
      <c r="A535" s="1">
        <v>38374</v>
      </c>
      <c r="B535" t="s">
        <v>19</v>
      </c>
      <c r="C535">
        <v>10593261</v>
      </c>
      <c r="D535">
        <v>32</v>
      </c>
    </row>
    <row r="536" spans="1:4" x14ac:dyDescent="0.25">
      <c r="A536" s="1">
        <v>38375</v>
      </c>
      <c r="B536" t="s">
        <v>23</v>
      </c>
      <c r="C536">
        <v>6612840</v>
      </c>
      <c r="D536">
        <v>26</v>
      </c>
    </row>
    <row r="537" spans="1:4" x14ac:dyDescent="0.25">
      <c r="A537" s="1">
        <v>38376</v>
      </c>
      <c r="B537" t="s">
        <v>20</v>
      </c>
      <c r="C537">
        <v>16328628</v>
      </c>
      <c r="D537">
        <v>52</v>
      </c>
    </row>
    <row r="538" spans="1:4" x14ac:dyDescent="0.25">
      <c r="A538" s="1">
        <v>38377</v>
      </c>
      <c r="B538" t="s">
        <v>24</v>
      </c>
      <c r="C538">
        <v>10809450</v>
      </c>
      <c r="D538">
        <v>42</v>
      </c>
    </row>
    <row r="539" spans="1:4" x14ac:dyDescent="0.25">
      <c r="A539" s="1">
        <v>38378</v>
      </c>
      <c r="B539" t="s">
        <v>22</v>
      </c>
      <c r="C539">
        <v>10974761</v>
      </c>
      <c r="D539">
        <v>43</v>
      </c>
    </row>
    <row r="540" spans="1:4" x14ac:dyDescent="0.25">
      <c r="A540" s="1">
        <v>38379</v>
      </c>
      <c r="B540" t="s">
        <v>21</v>
      </c>
      <c r="C540">
        <v>13543605</v>
      </c>
      <c r="D540">
        <v>53</v>
      </c>
    </row>
    <row r="541" spans="1:4" x14ac:dyDescent="0.25">
      <c r="A541" s="1">
        <v>38380</v>
      </c>
      <c r="B541" t="s">
        <v>25</v>
      </c>
      <c r="C541">
        <v>9677637</v>
      </c>
      <c r="D541">
        <v>33</v>
      </c>
    </row>
    <row r="542" spans="1:4" x14ac:dyDescent="0.25">
      <c r="A542" s="1">
        <v>38381</v>
      </c>
      <c r="B542" t="s">
        <v>19</v>
      </c>
      <c r="C542">
        <v>9741222</v>
      </c>
      <c r="D542">
        <v>35</v>
      </c>
    </row>
    <row r="543" spans="1:4" x14ac:dyDescent="0.25">
      <c r="A543" s="1">
        <v>38382</v>
      </c>
      <c r="B543" t="s">
        <v>23</v>
      </c>
      <c r="C543">
        <v>6968916</v>
      </c>
      <c r="D543">
        <v>25</v>
      </c>
    </row>
    <row r="544" spans="1:4" x14ac:dyDescent="0.25">
      <c r="A544" s="1">
        <v>38383</v>
      </c>
      <c r="B544" t="s">
        <v>20</v>
      </c>
      <c r="C544">
        <v>6409368</v>
      </c>
      <c r="D544">
        <v>26</v>
      </c>
    </row>
    <row r="545" spans="1:4" x14ac:dyDescent="0.25">
      <c r="A545" s="1">
        <v>38384</v>
      </c>
      <c r="B545" t="s">
        <v>24</v>
      </c>
      <c r="C545">
        <v>12042999</v>
      </c>
      <c r="D545">
        <v>47</v>
      </c>
    </row>
    <row r="546" spans="1:4" x14ac:dyDescent="0.25">
      <c r="A546" s="1">
        <v>38385</v>
      </c>
      <c r="B546" t="s">
        <v>22</v>
      </c>
      <c r="C546">
        <v>15781797</v>
      </c>
      <c r="D546">
        <v>58</v>
      </c>
    </row>
    <row r="547" spans="1:4" x14ac:dyDescent="0.25">
      <c r="A547" s="1">
        <v>38386</v>
      </c>
      <c r="B547" t="s">
        <v>21</v>
      </c>
      <c r="C547">
        <v>15273117</v>
      </c>
      <c r="D547">
        <v>54</v>
      </c>
    </row>
    <row r="548" spans="1:4" x14ac:dyDescent="0.25">
      <c r="A548" s="1">
        <v>38387</v>
      </c>
      <c r="B548" t="s">
        <v>25</v>
      </c>
      <c r="C548">
        <v>20143728</v>
      </c>
      <c r="D548">
        <v>75</v>
      </c>
    </row>
    <row r="549" spans="1:4" x14ac:dyDescent="0.25">
      <c r="A549" s="1">
        <v>38388</v>
      </c>
      <c r="B549" t="s">
        <v>19</v>
      </c>
      <c r="C549">
        <v>12564396</v>
      </c>
      <c r="D549">
        <v>49</v>
      </c>
    </row>
    <row r="550" spans="1:4" x14ac:dyDescent="0.25">
      <c r="A550" s="1">
        <v>38389</v>
      </c>
      <c r="B550" t="s">
        <v>23</v>
      </c>
      <c r="C550">
        <v>13708926</v>
      </c>
      <c r="D550">
        <v>50</v>
      </c>
    </row>
    <row r="551" spans="1:4" x14ac:dyDescent="0.25">
      <c r="A551" s="1">
        <v>38390</v>
      </c>
      <c r="B551" t="s">
        <v>20</v>
      </c>
      <c r="C551">
        <v>13276548</v>
      </c>
      <c r="D551">
        <v>53</v>
      </c>
    </row>
    <row r="552" spans="1:4" x14ac:dyDescent="0.25">
      <c r="A552" s="1">
        <v>38391</v>
      </c>
      <c r="B552" t="s">
        <v>24</v>
      </c>
      <c r="C552">
        <v>10262619</v>
      </c>
      <c r="D552">
        <v>44</v>
      </c>
    </row>
    <row r="553" spans="1:4" x14ac:dyDescent="0.25">
      <c r="A553" s="1">
        <v>38392</v>
      </c>
      <c r="B553" t="s">
        <v>22</v>
      </c>
      <c r="C553">
        <v>14332059</v>
      </c>
      <c r="D553">
        <v>50</v>
      </c>
    </row>
    <row r="554" spans="1:4" x14ac:dyDescent="0.25">
      <c r="A554" s="1">
        <v>38393</v>
      </c>
      <c r="B554" t="s">
        <v>21</v>
      </c>
      <c r="C554">
        <v>9474165</v>
      </c>
      <c r="D554">
        <v>39</v>
      </c>
    </row>
    <row r="555" spans="1:4" x14ac:dyDescent="0.25">
      <c r="A555" s="1">
        <v>38394</v>
      </c>
      <c r="B555" t="s">
        <v>25</v>
      </c>
      <c r="C555">
        <v>4196610</v>
      </c>
      <c r="D555">
        <v>14</v>
      </c>
    </row>
    <row r="556" spans="1:4" x14ac:dyDescent="0.25">
      <c r="A556" s="1">
        <v>38395</v>
      </c>
      <c r="B556" t="s">
        <v>19</v>
      </c>
      <c r="C556">
        <v>10135449</v>
      </c>
      <c r="D556">
        <v>40</v>
      </c>
    </row>
    <row r="557" spans="1:4" x14ac:dyDescent="0.25">
      <c r="A557" s="1">
        <v>38396</v>
      </c>
      <c r="B557" t="s">
        <v>23</v>
      </c>
      <c r="C557">
        <v>10338911</v>
      </c>
      <c r="D557">
        <v>47</v>
      </c>
    </row>
    <row r="558" spans="1:4" x14ac:dyDescent="0.25">
      <c r="A558" s="1">
        <v>38397</v>
      </c>
      <c r="B558" t="s">
        <v>20</v>
      </c>
      <c r="C558">
        <v>7070642</v>
      </c>
      <c r="D558">
        <v>32</v>
      </c>
    </row>
    <row r="559" spans="1:4" x14ac:dyDescent="0.25">
      <c r="A559" s="1">
        <v>38398</v>
      </c>
      <c r="B559" t="s">
        <v>24</v>
      </c>
      <c r="C559">
        <v>9881089</v>
      </c>
      <c r="D559">
        <v>37</v>
      </c>
    </row>
    <row r="560" spans="1:4" x14ac:dyDescent="0.25">
      <c r="A560" s="1">
        <v>38399</v>
      </c>
      <c r="B560" t="s">
        <v>22</v>
      </c>
      <c r="C560">
        <v>16455778</v>
      </c>
      <c r="D560">
        <v>67</v>
      </c>
    </row>
    <row r="561" spans="1:4" x14ac:dyDescent="0.25">
      <c r="A561" s="1">
        <v>38400</v>
      </c>
      <c r="B561" t="s">
        <v>21</v>
      </c>
      <c r="C561">
        <v>10809440</v>
      </c>
      <c r="D561">
        <v>45</v>
      </c>
    </row>
    <row r="562" spans="1:4" x14ac:dyDescent="0.25">
      <c r="A562" s="1">
        <v>38401</v>
      </c>
      <c r="B562" t="s">
        <v>25</v>
      </c>
      <c r="C562">
        <v>11928531</v>
      </c>
      <c r="D562">
        <v>44</v>
      </c>
    </row>
    <row r="563" spans="1:4" x14ac:dyDescent="0.25">
      <c r="A563" s="1">
        <v>38402</v>
      </c>
      <c r="B563" t="s">
        <v>19</v>
      </c>
      <c r="C563">
        <v>15374833</v>
      </c>
      <c r="D563">
        <v>59</v>
      </c>
    </row>
    <row r="564" spans="1:4" x14ac:dyDescent="0.25">
      <c r="A564" s="1">
        <v>38403</v>
      </c>
      <c r="B564" t="s">
        <v>23</v>
      </c>
      <c r="C564">
        <v>8901900</v>
      </c>
      <c r="D564">
        <v>41</v>
      </c>
    </row>
    <row r="565" spans="1:4" x14ac:dyDescent="0.25">
      <c r="A565" s="1">
        <v>38404</v>
      </c>
      <c r="B565" t="s">
        <v>20</v>
      </c>
      <c r="C565">
        <v>7057905</v>
      </c>
      <c r="D565">
        <v>29</v>
      </c>
    </row>
    <row r="566" spans="1:4" x14ac:dyDescent="0.25">
      <c r="A566" s="1">
        <v>38405</v>
      </c>
      <c r="B566" t="s">
        <v>24</v>
      </c>
      <c r="C566">
        <v>17549430</v>
      </c>
      <c r="D566">
        <v>67</v>
      </c>
    </row>
    <row r="567" spans="1:4" x14ac:dyDescent="0.25">
      <c r="A567" s="1">
        <v>38406</v>
      </c>
      <c r="B567" t="s">
        <v>22</v>
      </c>
      <c r="C567">
        <v>15184048</v>
      </c>
      <c r="D567">
        <v>57</v>
      </c>
    </row>
    <row r="568" spans="1:4" x14ac:dyDescent="0.25">
      <c r="A568" s="1">
        <v>38407</v>
      </c>
      <c r="B568" t="s">
        <v>21</v>
      </c>
      <c r="C568">
        <v>12449913</v>
      </c>
      <c r="D568">
        <v>57</v>
      </c>
    </row>
    <row r="569" spans="1:4" x14ac:dyDescent="0.25">
      <c r="A569" s="1">
        <v>38408</v>
      </c>
      <c r="B569" t="s">
        <v>25</v>
      </c>
      <c r="C569">
        <v>10249832</v>
      </c>
      <c r="D569">
        <v>39</v>
      </c>
    </row>
    <row r="570" spans="1:4" x14ac:dyDescent="0.25">
      <c r="A570" s="1">
        <v>38409</v>
      </c>
      <c r="B570" t="s">
        <v>19</v>
      </c>
      <c r="C570">
        <v>11114628</v>
      </c>
      <c r="D570">
        <v>51</v>
      </c>
    </row>
    <row r="571" spans="1:4" x14ac:dyDescent="0.25">
      <c r="A571" s="1">
        <v>38410</v>
      </c>
      <c r="B571" t="s">
        <v>23</v>
      </c>
      <c r="C571">
        <v>9575891</v>
      </c>
      <c r="D571">
        <v>39</v>
      </c>
    </row>
    <row r="572" spans="1:4" x14ac:dyDescent="0.25">
      <c r="A572" s="1">
        <v>38411</v>
      </c>
      <c r="B572" t="s">
        <v>20</v>
      </c>
      <c r="C572">
        <v>8520380</v>
      </c>
      <c r="D572">
        <v>36</v>
      </c>
    </row>
    <row r="573" spans="1:4" x14ac:dyDescent="0.25">
      <c r="A573" s="1">
        <v>38412</v>
      </c>
      <c r="B573" t="s">
        <v>24</v>
      </c>
      <c r="C573">
        <v>9830231</v>
      </c>
      <c r="D573">
        <v>37</v>
      </c>
    </row>
    <row r="574" spans="1:4" x14ac:dyDescent="0.25">
      <c r="A574" s="1">
        <v>38413</v>
      </c>
      <c r="B574" t="s">
        <v>22</v>
      </c>
      <c r="C574">
        <v>9130806</v>
      </c>
      <c r="D574">
        <v>38</v>
      </c>
    </row>
    <row r="575" spans="1:4" x14ac:dyDescent="0.25">
      <c r="A575" s="1">
        <v>38414</v>
      </c>
      <c r="B575" t="s">
        <v>21</v>
      </c>
      <c r="C575">
        <v>6116867</v>
      </c>
      <c r="D575">
        <v>27</v>
      </c>
    </row>
    <row r="576" spans="1:4" x14ac:dyDescent="0.25">
      <c r="A576" s="1">
        <v>38415</v>
      </c>
      <c r="B576" t="s">
        <v>25</v>
      </c>
      <c r="C576">
        <v>5926082</v>
      </c>
      <c r="D576">
        <v>23</v>
      </c>
    </row>
    <row r="577" spans="1:4" x14ac:dyDescent="0.25">
      <c r="A577" s="1">
        <v>38416</v>
      </c>
      <c r="B577" t="s">
        <v>19</v>
      </c>
      <c r="C577">
        <v>9575861</v>
      </c>
      <c r="D577">
        <v>40</v>
      </c>
    </row>
    <row r="578" spans="1:4" x14ac:dyDescent="0.25">
      <c r="A578" s="1">
        <v>38417</v>
      </c>
      <c r="B578" t="s">
        <v>23</v>
      </c>
      <c r="C578">
        <v>9550427</v>
      </c>
      <c r="D578">
        <v>37</v>
      </c>
    </row>
    <row r="579" spans="1:4" x14ac:dyDescent="0.25">
      <c r="A579" s="1">
        <v>38418</v>
      </c>
      <c r="B579" t="s">
        <v>20</v>
      </c>
      <c r="C579">
        <v>9931922</v>
      </c>
      <c r="D579">
        <v>38</v>
      </c>
    </row>
    <row r="580" spans="1:4" x14ac:dyDescent="0.25">
      <c r="A580" s="1">
        <v>38419</v>
      </c>
      <c r="B580" t="s">
        <v>24</v>
      </c>
      <c r="C580">
        <v>13747037</v>
      </c>
      <c r="D580">
        <v>44</v>
      </c>
    </row>
    <row r="581" spans="1:4" x14ac:dyDescent="0.25">
      <c r="A581" s="1">
        <v>38420</v>
      </c>
      <c r="B581" t="s">
        <v>22</v>
      </c>
      <c r="C581">
        <v>8037144</v>
      </c>
      <c r="D581">
        <v>33</v>
      </c>
    </row>
    <row r="582" spans="1:4" x14ac:dyDescent="0.25">
      <c r="A582" s="1">
        <v>38421</v>
      </c>
      <c r="B582" t="s">
        <v>21</v>
      </c>
      <c r="C582">
        <v>8889133</v>
      </c>
      <c r="D582">
        <v>30</v>
      </c>
    </row>
    <row r="583" spans="1:4" x14ac:dyDescent="0.25">
      <c r="A583" s="1">
        <v>38422</v>
      </c>
      <c r="B583" t="s">
        <v>25</v>
      </c>
      <c r="C583">
        <v>21046625</v>
      </c>
      <c r="D583">
        <v>71</v>
      </c>
    </row>
    <row r="584" spans="1:4" x14ac:dyDescent="0.25">
      <c r="A584" s="1">
        <v>38423</v>
      </c>
      <c r="B584" t="s">
        <v>19</v>
      </c>
      <c r="C584">
        <v>15362046</v>
      </c>
      <c r="D584">
        <v>53</v>
      </c>
    </row>
    <row r="585" spans="1:4" x14ac:dyDescent="0.25">
      <c r="A585" s="1">
        <v>38424</v>
      </c>
      <c r="B585" t="s">
        <v>23</v>
      </c>
      <c r="C585">
        <v>6205896</v>
      </c>
      <c r="D585">
        <v>22</v>
      </c>
    </row>
    <row r="586" spans="1:4" x14ac:dyDescent="0.25">
      <c r="A586" s="1">
        <v>38425</v>
      </c>
      <c r="B586" t="s">
        <v>20</v>
      </c>
      <c r="C586">
        <v>13111137</v>
      </c>
      <c r="D586">
        <v>49</v>
      </c>
    </row>
    <row r="587" spans="1:4" x14ac:dyDescent="0.25">
      <c r="A587" s="1">
        <v>38426</v>
      </c>
      <c r="B587" t="s">
        <v>24</v>
      </c>
      <c r="C587">
        <v>9639476</v>
      </c>
      <c r="D587">
        <v>36</v>
      </c>
    </row>
    <row r="588" spans="1:4" x14ac:dyDescent="0.25">
      <c r="A588" s="1">
        <v>38427</v>
      </c>
      <c r="B588" t="s">
        <v>22</v>
      </c>
      <c r="C588">
        <v>15565578</v>
      </c>
      <c r="D588">
        <v>52</v>
      </c>
    </row>
    <row r="589" spans="1:4" x14ac:dyDescent="0.25">
      <c r="A589" s="1">
        <v>38428</v>
      </c>
      <c r="B589" t="s">
        <v>21</v>
      </c>
      <c r="C589">
        <v>13479990</v>
      </c>
      <c r="D589">
        <v>53</v>
      </c>
    </row>
    <row r="590" spans="1:4" x14ac:dyDescent="0.25">
      <c r="A590" s="1">
        <v>38429</v>
      </c>
      <c r="B590" t="s">
        <v>25</v>
      </c>
      <c r="C590">
        <v>13670755</v>
      </c>
      <c r="D590">
        <v>55</v>
      </c>
    </row>
    <row r="591" spans="1:4" x14ac:dyDescent="0.25">
      <c r="A591" s="1">
        <v>38430</v>
      </c>
      <c r="B591" t="s">
        <v>19</v>
      </c>
      <c r="C591">
        <v>13569039</v>
      </c>
      <c r="D591">
        <v>51</v>
      </c>
    </row>
    <row r="592" spans="1:4" x14ac:dyDescent="0.25">
      <c r="A592" s="1">
        <v>38431</v>
      </c>
      <c r="B592" t="s">
        <v>23</v>
      </c>
      <c r="C592">
        <v>4590797</v>
      </c>
      <c r="D592">
        <v>19</v>
      </c>
    </row>
    <row r="593" spans="1:4" x14ac:dyDescent="0.25">
      <c r="A593" s="1">
        <v>38432</v>
      </c>
      <c r="B593" t="s">
        <v>20</v>
      </c>
      <c r="C593">
        <v>877473</v>
      </c>
      <c r="D593">
        <v>6</v>
      </c>
    </row>
    <row r="594" spans="1:4" x14ac:dyDescent="0.25">
      <c r="A594" s="1">
        <v>38433</v>
      </c>
      <c r="B594" t="s">
        <v>24</v>
      </c>
      <c r="C594">
        <v>1716785</v>
      </c>
      <c r="D594">
        <v>6</v>
      </c>
    </row>
    <row r="595" spans="1:4" x14ac:dyDescent="0.25">
      <c r="A595" s="1">
        <v>38434</v>
      </c>
      <c r="B595" t="s">
        <v>22</v>
      </c>
      <c r="C595">
        <v>4005855</v>
      </c>
      <c r="D595">
        <v>18</v>
      </c>
    </row>
    <row r="596" spans="1:4" x14ac:dyDescent="0.25">
      <c r="A596" s="1">
        <v>38435</v>
      </c>
      <c r="B596" t="s">
        <v>21</v>
      </c>
      <c r="C596">
        <v>3344551</v>
      </c>
      <c r="D596">
        <v>11</v>
      </c>
    </row>
    <row r="597" spans="1:4" x14ac:dyDescent="0.25">
      <c r="A597" s="1">
        <v>38436</v>
      </c>
      <c r="B597" t="s">
        <v>25</v>
      </c>
      <c r="C597">
        <v>953775</v>
      </c>
      <c r="D597">
        <v>5</v>
      </c>
    </row>
    <row r="598" spans="1:4" x14ac:dyDescent="0.25">
      <c r="A598" s="1">
        <v>38437</v>
      </c>
      <c r="B598" t="s">
        <v>19</v>
      </c>
      <c r="C598">
        <v>2594258</v>
      </c>
      <c r="D598">
        <v>12</v>
      </c>
    </row>
    <row r="599" spans="1:4" x14ac:dyDescent="0.25">
      <c r="A599" s="1">
        <v>38438</v>
      </c>
      <c r="B599" t="s">
        <v>23</v>
      </c>
      <c r="C599">
        <v>3052080</v>
      </c>
      <c r="D599">
        <v>12</v>
      </c>
    </row>
    <row r="600" spans="1:4" x14ac:dyDescent="0.25">
      <c r="A600" s="1">
        <v>38439</v>
      </c>
      <c r="B600" t="s">
        <v>20</v>
      </c>
      <c r="C600">
        <v>3815100</v>
      </c>
      <c r="D600">
        <v>14</v>
      </c>
    </row>
    <row r="601" spans="1:4" x14ac:dyDescent="0.25">
      <c r="A601" s="1">
        <v>38440</v>
      </c>
      <c r="B601" t="s">
        <v>24</v>
      </c>
      <c r="C601">
        <v>4590834</v>
      </c>
      <c r="D601">
        <v>17</v>
      </c>
    </row>
    <row r="602" spans="1:4" x14ac:dyDescent="0.25">
      <c r="A602" s="1">
        <v>38441</v>
      </c>
      <c r="B602" t="s">
        <v>22</v>
      </c>
      <c r="C602">
        <v>14917041</v>
      </c>
      <c r="D602">
        <v>63</v>
      </c>
    </row>
    <row r="603" spans="1:4" x14ac:dyDescent="0.25">
      <c r="A603" s="1">
        <v>38442</v>
      </c>
      <c r="B603" t="s">
        <v>21</v>
      </c>
      <c r="C603">
        <v>7541171</v>
      </c>
      <c r="D603">
        <v>30</v>
      </c>
    </row>
    <row r="604" spans="1:4" x14ac:dyDescent="0.25">
      <c r="A604" s="1">
        <v>38443</v>
      </c>
      <c r="B604" t="s">
        <v>25</v>
      </c>
      <c r="C604">
        <v>16735572</v>
      </c>
      <c r="D604">
        <v>69</v>
      </c>
    </row>
    <row r="605" spans="1:4" x14ac:dyDescent="0.25">
      <c r="A605" s="1">
        <v>38444</v>
      </c>
      <c r="B605" t="s">
        <v>19</v>
      </c>
      <c r="C605">
        <v>8711145</v>
      </c>
      <c r="D605">
        <v>36</v>
      </c>
    </row>
    <row r="606" spans="1:4" x14ac:dyDescent="0.25">
      <c r="A606" s="1">
        <v>38445</v>
      </c>
      <c r="B606" t="s">
        <v>23</v>
      </c>
      <c r="C606">
        <v>5366574</v>
      </c>
      <c r="D606">
        <v>21</v>
      </c>
    </row>
    <row r="607" spans="1:4" x14ac:dyDescent="0.25">
      <c r="A607" s="1">
        <v>38446</v>
      </c>
      <c r="B607" t="s">
        <v>20</v>
      </c>
      <c r="C607">
        <v>7922691</v>
      </c>
      <c r="D607">
        <v>33</v>
      </c>
    </row>
    <row r="608" spans="1:4" x14ac:dyDescent="0.25">
      <c r="A608" s="1">
        <v>38447</v>
      </c>
      <c r="B608" t="s">
        <v>24</v>
      </c>
      <c r="C608">
        <v>11305413</v>
      </c>
      <c r="D608">
        <v>47</v>
      </c>
    </row>
    <row r="609" spans="1:4" x14ac:dyDescent="0.25">
      <c r="A609" s="1">
        <v>38448</v>
      </c>
      <c r="B609" t="s">
        <v>22</v>
      </c>
      <c r="C609">
        <v>5748084</v>
      </c>
      <c r="D609">
        <v>22</v>
      </c>
    </row>
    <row r="610" spans="1:4" x14ac:dyDescent="0.25">
      <c r="A610" s="1">
        <v>38449</v>
      </c>
      <c r="B610" t="s">
        <v>21</v>
      </c>
      <c r="C610">
        <v>5341140</v>
      </c>
      <c r="D610">
        <v>22</v>
      </c>
    </row>
    <row r="611" spans="1:4" x14ac:dyDescent="0.25">
      <c r="A611" s="1">
        <v>38450</v>
      </c>
      <c r="B611" t="s">
        <v>25</v>
      </c>
      <c r="C611">
        <v>2301777</v>
      </c>
      <c r="D611">
        <v>9</v>
      </c>
    </row>
    <row r="612" spans="1:4" x14ac:dyDescent="0.25">
      <c r="A612" s="1">
        <v>38451</v>
      </c>
      <c r="B612" t="s">
        <v>19</v>
      </c>
      <c r="C612">
        <v>4298346</v>
      </c>
      <c r="D612">
        <v>14</v>
      </c>
    </row>
    <row r="613" spans="1:4" x14ac:dyDescent="0.25">
      <c r="A613" s="1">
        <v>38452</v>
      </c>
      <c r="B613" t="s">
        <v>23</v>
      </c>
      <c r="C613">
        <v>6498387</v>
      </c>
      <c r="D613">
        <v>27</v>
      </c>
    </row>
    <row r="614" spans="1:4" x14ac:dyDescent="0.25">
      <c r="A614" s="1">
        <v>38453</v>
      </c>
      <c r="B614" t="s">
        <v>20</v>
      </c>
      <c r="C614">
        <v>6778151</v>
      </c>
      <c r="D614">
        <v>26</v>
      </c>
    </row>
    <row r="615" spans="1:4" x14ac:dyDescent="0.25">
      <c r="A615" s="1">
        <v>38454</v>
      </c>
      <c r="B615" t="s">
        <v>24</v>
      </c>
      <c r="C615">
        <v>7172378</v>
      </c>
      <c r="D615">
        <v>27</v>
      </c>
    </row>
    <row r="616" spans="1:4" x14ac:dyDescent="0.25">
      <c r="A616" s="1">
        <v>38455</v>
      </c>
      <c r="B616" t="s">
        <v>22</v>
      </c>
      <c r="C616">
        <v>2785013</v>
      </c>
      <c r="D616">
        <v>12</v>
      </c>
    </row>
    <row r="617" spans="1:4" x14ac:dyDescent="0.25">
      <c r="A617" s="1">
        <v>38456</v>
      </c>
      <c r="B617" t="s">
        <v>21</v>
      </c>
      <c r="C617">
        <v>5074063</v>
      </c>
      <c r="D617">
        <v>20</v>
      </c>
    </row>
    <row r="618" spans="1:4" x14ac:dyDescent="0.25">
      <c r="A618" s="1">
        <v>38457</v>
      </c>
      <c r="B618" t="s">
        <v>25</v>
      </c>
      <c r="C618">
        <v>2390796</v>
      </c>
      <c r="D618">
        <v>11</v>
      </c>
    </row>
    <row r="619" spans="1:4" x14ac:dyDescent="0.25">
      <c r="A619" s="1">
        <v>38458</v>
      </c>
      <c r="B619" t="s">
        <v>19</v>
      </c>
      <c r="C619">
        <v>5938829</v>
      </c>
      <c r="D619">
        <v>23</v>
      </c>
    </row>
    <row r="620" spans="1:4" x14ac:dyDescent="0.25">
      <c r="A620" s="1">
        <v>38459</v>
      </c>
      <c r="B620" t="s">
        <v>23</v>
      </c>
      <c r="C620">
        <v>4578110</v>
      </c>
      <c r="D620">
        <v>17</v>
      </c>
    </row>
    <row r="621" spans="1:4" x14ac:dyDescent="0.25">
      <c r="A621" s="1">
        <v>38460</v>
      </c>
      <c r="B621" t="s">
        <v>20</v>
      </c>
      <c r="C621">
        <v>4768875</v>
      </c>
      <c r="D621">
        <v>17</v>
      </c>
    </row>
    <row r="622" spans="1:4" x14ac:dyDescent="0.25">
      <c r="A622" s="1">
        <v>38461</v>
      </c>
      <c r="B622" t="s">
        <v>24</v>
      </c>
      <c r="C622">
        <v>5455593</v>
      </c>
      <c r="D622">
        <v>19</v>
      </c>
    </row>
    <row r="623" spans="1:4" x14ac:dyDescent="0.25">
      <c r="A623" s="1">
        <v>38462</v>
      </c>
      <c r="B623" t="s">
        <v>22</v>
      </c>
      <c r="C623">
        <v>4107591</v>
      </c>
      <c r="D623">
        <v>16</v>
      </c>
    </row>
    <row r="624" spans="1:4" x14ac:dyDescent="0.25">
      <c r="A624" s="1">
        <v>38463</v>
      </c>
      <c r="B624" t="s">
        <v>21</v>
      </c>
      <c r="C624">
        <v>4972347</v>
      </c>
      <c r="D624">
        <v>17</v>
      </c>
    </row>
    <row r="625" spans="1:4" x14ac:dyDescent="0.25">
      <c r="A625" s="1">
        <v>38464</v>
      </c>
      <c r="B625" t="s">
        <v>25</v>
      </c>
      <c r="C625">
        <v>6612835</v>
      </c>
      <c r="D625">
        <v>33</v>
      </c>
    </row>
    <row r="626" spans="1:4" x14ac:dyDescent="0.25">
      <c r="A626" s="1">
        <v>38465</v>
      </c>
      <c r="B626" t="s">
        <v>19</v>
      </c>
      <c r="C626">
        <v>3840534</v>
      </c>
      <c r="D626">
        <v>16</v>
      </c>
    </row>
    <row r="627" spans="1:4" x14ac:dyDescent="0.25">
      <c r="A627" s="1">
        <v>38466</v>
      </c>
      <c r="B627" t="s">
        <v>23</v>
      </c>
      <c r="C627">
        <v>5557299</v>
      </c>
      <c r="D627">
        <v>24</v>
      </c>
    </row>
    <row r="628" spans="1:4" x14ac:dyDescent="0.25">
      <c r="A628" s="1">
        <v>38467</v>
      </c>
      <c r="B628" t="s">
        <v>20</v>
      </c>
      <c r="C628">
        <v>1907545</v>
      </c>
      <c r="D628">
        <v>7</v>
      </c>
    </row>
    <row r="629" spans="1:4" x14ac:dyDescent="0.25">
      <c r="A629" s="1">
        <v>38468</v>
      </c>
      <c r="B629" t="s">
        <v>24</v>
      </c>
      <c r="C629">
        <v>1144500</v>
      </c>
      <c r="D629">
        <v>5</v>
      </c>
    </row>
    <row r="630" spans="1:4" x14ac:dyDescent="0.25">
      <c r="A630" s="1">
        <v>38469</v>
      </c>
      <c r="B630" t="s">
        <v>22</v>
      </c>
      <c r="C630">
        <v>953760</v>
      </c>
      <c r="D630">
        <v>4</v>
      </c>
    </row>
    <row r="631" spans="1:4" x14ac:dyDescent="0.25">
      <c r="A631" s="1">
        <v>38470</v>
      </c>
      <c r="B631" t="s">
        <v>21</v>
      </c>
      <c r="C631">
        <v>2390761</v>
      </c>
      <c r="D631">
        <v>9</v>
      </c>
    </row>
    <row r="632" spans="1:4" x14ac:dyDescent="0.25">
      <c r="A632" s="1">
        <v>38471</v>
      </c>
      <c r="B632" t="s">
        <v>25</v>
      </c>
      <c r="C632">
        <v>6154990</v>
      </c>
      <c r="D632">
        <v>26</v>
      </c>
    </row>
    <row r="633" spans="1:4" x14ac:dyDescent="0.25">
      <c r="A633" s="1">
        <v>38472</v>
      </c>
      <c r="B633" t="s">
        <v>19</v>
      </c>
      <c r="C633">
        <v>3255542</v>
      </c>
      <c r="D633">
        <v>13</v>
      </c>
    </row>
    <row r="634" spans="1:4" x14ac:dyDescent="0.25">
      <c r="A634" s="1">
        <v>38473</v>
      </c>
      <c r="B634" t="s">
        <v>23</v>
      </c>
      <c r="C634">
        <v>3726068</v>
      </c>
      <c r="D634">
        <v>13</v>
      </c>
    </row>
    <row r="635" spans="1:4" x14ac:dyDescent="0.25">
      <c r="A635" s="1">
        <v>38474</v>
      </c>
      <c r="B635" t="s">
        <v>20</v>
      </c>
      <c r="C635">
        <v>2390776</v>
      </c>
      <c r="D635">
        <v>10</v>
      </c>
    </row>
    <row r="636" spans="1:4" x14ac:dyDescent="0.25">
      <c r="A636" s="1">
        <v>38475</v>
      </c>
      <c r="B636" t="s">
        <v>24</v>
      </c>
      <c r="C636">
        <v>3929544</v>
      </c>
      <c r="D636">
        <v>19</v>
      </c>
    </row>
    <row r="637" spans="1:4" x14ac:dyDescent="0.25">
      <c r="A637" s="1">
        <v>38476</v>
      </c>
      <c r="B637" t="s">
        <v>22</v>
      </c>
      <c r="C637">
        <v>1437003</v>
      </c>
      <c r="D637">
        <v>8</v>
      </c>
    </row>
    <row r="638" spans="1:4" x14ac:dyDescent="0.25">
      <c r="A638" s="1">
        <v>38477</v>
      </c>
      <c r="B638" t="s">
        <v>21</v>
      </c>
      <c r="C638">
        <v>8787437</v>
      </c>
      <c r="D638">
        <v>35</v>
      </c>
    </row>
    <row r="639" spans="1:4" x14ac:dyDescent="0.25">
      <c r="A639" s="1">
        <v>38478</v>
      </c>
      <c r="B639" t="s">
        <v>25</v>
      </c>
      <c r="C639">
        <v>12627971</v>
      </c>
      <c r="D639">
        <v>57</v>
      </c>
    </row>
    <row r="640" spans="1:4" x14ac:dyDescent="0.25">
      <c r="A640" s="1">
        <v>38479</v>
      </c>
      <c r="B640" t="s">
        <v>19</v>
      </c>
      <c r="C640">
        <v>13289247</v>
      </c>
      <c r="D640">
        <v>61</v>
      </c>
    </row>
    <row r="641" spans="1:4" x14ac:dyDescent="0.25">
      <c r="A641" s="1">
        <v>38480</v>
      </c>
      <c r="B641" t="s">
        <v>23</v>
      </c>
      <c r="C641">
        <v>8037126</v>
      </c>
      <c r="D641">
        <v>36</v>
      </c>
    </row>
    <row r="642" spans="1:4" x14ac:dyDescent="0.25">
      <c r="A642" s="1">
        <v>38481</v>
      </c>
      <c r="B642" t="s">
        <v>20</v>
      </c>
      <c r="C642">
        <v>9944686</v>
      </c>
      <c r="D642">
        <v>45</v>
      </c>
    </row>
    <row r="643" spans="1:4" x14ac:dyDescent="0.25">
      <c r="A643" s="1">
        <v>38482</v>
      </c>
      <c r="B643" t="s">
        <v>24</v>
      </c>
      <c r="C643">
        <v>4692545</v>
      </c>
      <c r="D643">
        <v>23</v>
      </c>
    </row>
    <row r="644" spans="1:4" x14ac:dyDescent="0.25">
      <c r="A644" s="1">
        <v>38483</v>
      </c>
      <c r="B644" t="s">
        <v>22</v>
      </c>
      <c r="C644">
        <v>4323744</v>
      </c>
      <c r="D644">
        <v>21</v>
      </c>
    </row>
    <row r="645" spans="1:4" x14ac:dyDescent="0.25">
      <c r="A645" s="1">
        <v>38484</v>
      </c>
      <c r="B645" t="s">
        <v>21</v>
      </c>
      <c r="C645">
        <v>3548030</v>
      </c>
      <c r="D645">
        <v>17</v>
      </c>
    </row>
    <row r="646" spans="1:4" x14ac:dyDescent="0.25">
      <c r="A646" s="1">
        <v>38485</v>
      </c>
      <c r="B646" t="s">
        <v>25</v>
      </c>
      <c r="C646">
        <v>3624325</v>
      </c>
      <c r="D646">
        <v>13</v>
      </c>
    </row>
    <row r="647" spans="1:4" x14ac:dyDescent="0.25">
      <c r="A647" s="1">
        <v>38486</v>
      </c>
      <c r="B647" t="s">
        <v>19</v>
      </c>
      <c r="C647">
        <v>5341090</v>
      </c>
      <c r="D647">
        <v>21</v>
      </c>
    </row>
    <row r="648" spans="1:4" x14ac:dyDescent="0.25">
      <c r="A648" s="1">
        <v>38487</v>
      </c>
      <c r="B648" t="s">
        <v>23</v>
      </c>
      <c r="C648">
        <v>8634812</v>
      </c>
      <c r="D648">
        <v>42</v>
      </c>
    </row>
    <row r="649" spans="1:4" x14ac:dyDescent="0.25">
      <c r="A649" s="1">
        <v>38488</v>
      </c>
      <c r="B649" t="s">
        <v>20</v>
      </c>
      <c r="C649">
        <v>8405917</v>
      </c>
      <c r="D649">
        <v>30</v>
      </c>
    </row>
    <row r="650" spans="1:4" x14ac:dyDescent="0.25">
      <c r="A650" s="1">
        <v>38489</v>
      </c>
      <c r="B650" t="s">
        <v>24</v>
      </c>
      <c r="C650">
        <v>7172362</v>
      </c>
      <c r="D650">
        <v>31</v>
      </c>
    </row>
    <row r="651" spans="1:4" x14ac:dyDescent="0.25">
      <c r="A651" s="1">
        <v>38490</v>
      </c>
      <c r="B651" t="s">
        <v>22</v>
      </c>
      <c r="C651">
        <v>12030191</v>
      </c>
      <c r="D651">
        <v>53</v>
      </c>
    </row>
    <row r="652" spans="1:4" x14ac:dyDescent="0.25">
      <c r="A652" s="1">
        <v>38491</v>
      </c>
      <c r="B652" t="s">
        <v>21</v>
      </c>
      <c r="C652">
        <v>4209301</v>
      </c>
      <c r="D652">
        <v>15</v>
      </c>
    </row>
    <row r="653" spans="1:4" x14ac:dyDescent="0.25">
      <c r="A653" s="1">
        <v>38492</v>
      </c>
      <c r="B653" t="s">
        <v>25</v>
      </c>
      <c r="C653">
        <v>7591998</v>
      </c>
      <c r="D653">
        <v>34</v>
      </c>
    </row>
    <row r="654" spans="1:4" x14ac:dyDescent="0.25">
      <c r="A654" s="1">
        <v>38493</v>
      </c>
      <c r="B654" t="s">
        <v>19</v>
      </c>
      <c r="C654">
        <v>9830221</v>
      </c>
      <c r="D654">
        <v>42</v>
      </c>
    </row>
    <row r="655" spans="1:4" x14ac:dyDescent="0.25">
      <c r="A655" s="1">
        <v>38494</v>
      </c>
      <c r="B655" t="s">
        <v>23</v>
      </c>
      <c r="C655">
        <v>5748051</v>
      </c>
      <c r="D655">
        <v>24</v>
      </c>
    </row>
    <row r="656" spans="1:4" x14ac:dyDescent="0.25">
      <c r="A656" s="1">
        <v>38495</v>
      </c>
      <c r="B656" t="s">
        <v>20</v>
      </c>
      <c r="C656">
        <v>7172352</v>
      </c>
      <c r="D656">
        <v>29</v>
      </c>
    </row>
    <row r="657" spans="1:4" x14ac:dyDescent="0.25">
      <c r="A657" s="1">
        <v>38496</v>
      </c>
      <c r="B657" t="s">
        <v>24</v>
      </c>
      <c r="C657">
        <v>7299513</v>
      </c>
      <c r="D657">
        <v>34</v>
      </c>
    </row>
    <row r="658" spans="1:4" x14ac:dyDescent="0.25">
      <c r="A658" s="1">
        <v>38497</v>
      </c>
      <c r="B658" t="s">
        <v>22</v>
      </c>
      <c r="C658">
        <v>9181437</v>
      </c>
      <c r="D658">
        <v>33</v>
      </c>
    </row>
    <row r="659" spans="1:4" x14ac:dyDescent="0.25">
      <c r="A659" s="1">
        <v>38498</v>
      </c>
      <c r="B659" t="s">
        <v>21</v>
      </c>
      <c r="C659">
        <v>13301792</v>
      </c>
      <c r="D659">
        <v>58</v>
      </c>
    </row>
    <row r="660" spans="1:4" x14ac:dyDescent="0.25">
      <c r="A660" s="1">
        <v>38499</v>
      </c>
      <c r="B660" t="s">
        <v>25</v>
      </c>
      <c r="C660">
        <v>15209324</v>
      </c>
      <c r="D660">
        <v>66</v>
      </c>
    </row>
    <row r="661" spans="1:4" x14ac:dyDescent="0.25">
      <c r="A661" s="1">
        <v>38500</v>
      </c>
      <c r="B661" t="s">
        <v>19</v>
      </c>
      <c r="C661">
        <v>6409265</v>
      </c>
      <c r="D661">
        <v>31</v>
      </c>
    </row>
    <row r="662" spans="1:4" x14ac:dyDescent="0.25">
      <c r="A662" s="1">
        <v>38501</v>
      </c>
      <c r="B662" t="s">
        <v>23</v>
      </c>
      <c r="C662">
        <v>9359594</v>
      </c>
      <c r="D662">
        <v>40</v>
      </c>
    </row>
    <row r="663" spans="1:4" x14ac:dyDescent="0.25">
      <c r="A663" s="1">
        <v>38502</v>
      </c>
      <c r="B663" t="s">
        <v>20</v>
      </c>
      <c r="C663">
        <v>8990773</v>
      </c>
      <c r="D663">
        <v>38</v>
      </c>
    </row>
    <row r="664" spans="1:4" x14ac:dyDescent="0.25">
      <c r="A664" s="1">
        <v>38503</v>
      </c>
      <c r="B664" t="s">
        <v>24</v>
      </c>
      <c r="C664">
        <v>5824291</v>
      </c>
      <c r="D664">
        <v>22</v>
      </c>
    </row>
    <row r="665" spans="1:4" x14ac:dyDescent="0.25">
      <c r="A665" s="1">
        <v>38504</v>
      </c>
      <c r="B665" t="s">
        <v>22</v>
      </c>
      <c r="C665">
        <v>13975832</v>
      </c>
      <c r="D665">
        <v>65</v>
      </c>
    </row>
    <row r="666" spans="1:4" x14ac:dyDescent="0.25">
      <c r="A666" s="1">
        <v>38505</v>
      </c>
      <c r="B666" t="s">
        <v>21</v>
      </c>
      <c r="C666">
        <v>9842762</v>
      </c>
      <c r="D666">
        <v>38</v>
      </c>
    </row>
    <row r="667" spans="1:4" x14ac:dyDescent="0.25">
      <c r="A667" s="1">
        <v>38506</v>
      </c>
      <c r="B667" t="s">
        <v>25</v>
      </c>
      <c r="C667">
        <v>12068186</v>
      </c>
      <c r="D667">
        <v>52</v>
      </c>
    </row>
    <row r="668" spans="1:4" x14ac:dyDescent="0.25">
      <c r="A668" s="1">
        <v>38507</v>
      </c>
      <c r="B668" t="s">
        <v>19</v>
      </c>
      <c r="C668">
        <v>8812740</v>
      </c>
      <c r="D668">
        <v>37</v>
      </c>
    </row>
    <row r="669" spans="1:4" x14ac:dyDescent="0.25">
      <c r="A669" s="1">
        <v>38508</v>
      </c>
      <c r="B669" t="s">
        <v>23</v>
      </c>
      <c r="C669">
        <v>6510989</v>
      </c>
      <c r="D669">
        <v>26</v>
      </c>
    </row>
    <row r="670" spans="1:4" x14ac:dyDescent="0.25">
      <c r="A670" s="1">
        <v>38509</v>
      </c>
      <c r="B670" t="s">
        <v>20</v>
      </c>
      <c r="C670">
        <v>9003543</v>
      </c>
      <c r="D670">
        <v>43</v>
      </c>
    </row>
    <row r="671" spans="1:4" x14ac:dyDescent="0.25">
      <c r="A671" s="1">
        <v>38510</v>
      </c>
      <c r="B671" t="s">
        <v>24</v>
      </c>
      <c r="C671">
        <v>17231262</v>
      </c>
      <c r="D671">
        <v>75</v>
      </c>
    </row>
    <row r="672" spans="1:4" x14ac:dyDescent="0.25">
      <c r="A672" s="1">
        <v>38511</v>
      </c>
      <c r="B672" t="s">
        <v>22</v>
      </c>
      <c r="C672">
        <v>21923778</v>
      </c>
      <c r="D672">
        <v>91</v>
      </c>
    </row>
    <row r="673" spans="1:4" x14ac:dyDescent="0.25">
      <c r="A673" s="1">
        <v>38512</v>
      </c>
      <c r="B673" t="s">
        <v>21</v>
      </c>
      <c r="C673">
        <v>8787267</v>
      </c>
      <c r="D673">
        <v>33</v>
      </c>
    </row>
    <row r="674" spans="1:4" x14ac:dyDescent="0.25">
      <c r="A674" s="1">
        <v>38513</v>
      </c>
      <c r="B674" t="s">
        <v>25</v>
      </c>
      <c r="C674">
        <v>13874002</v>
      </c>
      <c r="D674">
        <v>52</v>
      </c>
    </row>
    <row r="675" spans="1:4" x14ac:dyDescent="0.25">
      <c r="A675" s="1">
        <v>38514</v>
      </c>
      <c r="B675" t="s">
        <v>19</v>
      </c>
      <c r="C675">
        <v>7095970</v>
      </c>
      <c r="D675">
        <v>32</v>
      </c>
    </row>
    <row r="676" spans="1:4" x14ac:dyDescent="0.25">
      <c r="A676" s="1">
        <v>38515</v>
      </c>
      <c r="B676" t="s">
        <v>23</v>
      </c>
      <c r="C676">
        <v>9359567</v>
      </c>
      <c r="D676">
        <v>41</v>
      </c>
    </row>
    <row r="677" spans="1:4" x14ac:dyDescent="0.25">
      <c r="A677" s="1">
        <v>38516</v>
      </c>
      <c r="B677" t="s">
        <v>20</v>
      </c>
      <c r="C677">
        <v>13505499</v>
      </c>
      <c r="D677">
        <v>61</v>
      </c>
    </row>
    <row r="678" spans="1:4" x14ac:dyDescent="0.25">
      <c r="A678" s="1">
        <v>38517</v>
      </c>
      <c r="B678" t="s">
        <v>24</v>
      </c>
      <c r="C678">
        <v>10236982</v>
      </c>
      <c r="D678">
        <v>38</v>
      </c>
    </row>
    <row r="679" spans="1:4" x14ac:dyDescent="0.25">
      <c r="A679" s="1">
        <v>38518</v>
      </c>
      <c r="B679" t="s">
        <v>22</v>
      </c>
      <c r="C679">
        <v>9270533</v>
      </c>
      <c r="D679">
        <v>36</v>
      </c>
    </row>
    <row r="680" spans="1:4" x14ac:dyDescent="0.25">
      <c r="A680" s="1">
        <v>38519</v>
      </c>
      <c r="B680" t="s">
        <v>21</v>
      </c>
      <c r="C680">
        <v>9842775</v>
      </c>
      <c r="D680">
        <v>40</v>
      </c>
    </row>
    <row r="681" spans="1:4" x14ac:dyDescent="0.25">
      <c r="A681" s="1">
        <v>38520</v>
      </c>
      <c r="B681" t="s">
        <v>25</v>
      </c>
      <c r="C681">
        <v>19215029</v>
      </c>
      <c r="D681">
        <v>59</v>
      </c>
    </row>
    <row r="682" spans="1:4" x14ac:dyDescent="0.25">
      <c r="A682" s="1">
        <v>38521</v>
      </c>
      <c r="B682" t="s">
        <v>19</v>
      </c>
      <c r="C682">
        <v>5493616</v>
      </c>
      <c r="D682">
        <v>21</v>
      </c>
    </row>
    <row r="683" spans="1:4" x14ac:dyDescent="0.25">
      <c r="A683" s="1">
        <v>38522</v>
      </c>
      <c r="B683" t="s">
        <v>23</v>
      </c>
      <c r="C683">
        <v>7452049</v>
      </c>
      <c r="D683">
        <v>32</v>
      </c>
    </row>
    <row r="684" spans="1:4" x14ac:dyDescent="0.25">
      <c r="A684" s="1">
        <v>38523</v>
      </c>
      <c r="B684" t="s">
        <v>20</v>
      </c>
      <c r="C684">
        <v>8037016</v>
      </c>
      <c r="D684">
        <v>33</v>
      </c>
    </row>
    <row r="685" spans="1:4" x14ac:dyDescent="0.25">
      <c r="A685" s="1">
        <v>38524</v>
      </c>
      <c r="B685" t="s">
        <v>24</v>
      </c>
      <c r="C685">
        <v>10618575</v>
      </c>
      <c r="D685">
        <v>46</v>
      </c>
    </row>
    <row r="686" spans="1:4" x14ac:dyDescent="0.25">
      <c r="A686" s="1">
        <v>38525</v>
      </c>
      <c r="B686" t="s">
        <v>22</v>
      </c>
      <c r="C686">
        <v>15234856</v>
      </c>
      <c r="D686">
        <v>74</v>
      </c>
    </row>
    <row r="687" spans="1:4" x14ac:dyDescent="0.25">
      <c r="A687" s="1">
        <v>38526</v>
      </c>
      <c r="B687" t="s">
        <v>21</v>
      </c>
      <c r="C687">
        <v>12106494</v>
      </c>
      <c r="D687">
        <v>58</v>
      </c>
    </row>
    <row r="688" spans="1:4" x14ac:dyDescent="0.25">
      <c r="A688" s="1">
        <v>38527</v>
      </c>
      <c r="B688" t="s">
        <v>25</v>
      </c>
      <c r="C688">
        <v>8660147</v>
      </c>
      <c r="D688">
        <v>38</v>
      </c>
    </row>
    <row r="689" spans="1:4" x14ac:dyDescent="0.25">
      <c r="A689" s="1">
        <v>38528</v>
      </c>
      <c r="B689" t="s">
        <v>19</v>
      </c>
      <c r="C689">
        <v>4018572</v>
      </c>
      <c r="D689">
        <v>22</v>
      </c>
    </row>
    <row r="690" spans="1:4" x14ac:dyDescent="0.25">
      <c r="A690" s="1">
        <v>38529</v>
      </c>
      <c r="B690" t="s">
        <v>23</v>
      </c>
      <c r="C690">
        <v>5646308</v>
      </c>
      <c r="D690">
        <v>27</v>
      </c>
    </row>
    <row r="691" spans="1:4" x14ac:dyDescent="0.25">
      <c r="A691" s="1">
        <v>38530</v>
      </c>
      <c r="B691" t="s">
        <v>20</v>
      </c>
      <c r="C691">
        <v>6854443</v>
      </c>
      <c r="D691">
        <v>35</v>
      </c>
    </row>
    <row r="692" spans="1:4" x14ac:dyDescent="0.25">
      <c r="A692" s="1">
        <v>38531</v>
      </c>
      <c r="B692" t="s">
        <v>24</v>
      </c>
      <c r="C692">
        <v>15552841</v>
      </c>
      <c r="D692">
        <v>77</v>
      </c>
    </row>
    <row r="693" spans="1:4" x14ac:dyDescent="0.25">
      <c r="A693" s="1">
        <v>38532</v>
      </c>
      <c r="B693" t="s">
        <v>22</v>
      </c>
      <c r="C693">
        <v>7185035</v>
      </c>
      <c r="D693">
        <v>33</v>
      </c>
    </row>
    <row r="694" spans="1:4" x14ac:dyDescent="0.25">
      <c r="A694" s="1">
        <v>38533</v>
      </c>
      <c r="B694" t="s">
        <v>21</v>
      </c>
      <c r="C694">
        <v>4412769</v>
      </c>
      <c r="D694">
        <v>22</v>
      </c>
    </row>
    <row r="695" spans="1:4" x14ac:dyDescent="0.25">
      <c r="A695" s="1">
        <v>38534</v>
      </c>
      <c r="B695" t="s">
        <v>25</v>
      </c>
      <c r="C695">
        <v>5480766</v>
      </c>
      <c r="D695">
        <v>26</v>
      </c>
    </row>
    <row r="696" spans="1:4" x14ac:dyDescent="0.25">
      <c r="A696" s="1">
        <v>38535</v>
      </c>
      <c r="B696" t="s">
        <v>19</v>
      </c>
      <c r="C696">
        <v>8520170</v>
      </c>
      <c r="D696">
        <v>40</v>
      </c>
    </row>
    <row r="697" spans="1:4" x14ac:dyDescent="0.25">
      <c r="A697" s="1">
        <v>38536</v>
      </c>
      <c r="B697" t="s">
        <v>23</v>
      </c>
      <c r="C697">
        <v>6205733</v>
      </c>
      <c r="D697">
        <v>29</v>
      </c>
    </row>
    <row r="698" spans="1:4" x14ac:dyDescent="0.25">
      <c r="A698" s="1">
        <v>38537</v>
      </c>
      <c r="B698" t="s">
        <v>20</v>
      </c>
      <c r="C698">
        <v>5175682</v>
      </c>
      <c r="D698">
        <v>27</v>
      </c>
    </row>
    <row r="699" spans="1:4" x14ac:dyDescent="0.25">
      <c r="A699" s="1">
        <v>38538</v>
      </c>
      <c r="B699" t="s">
        <v>24</v>
      </c>
      <c r="C699">
        <v>4132930</v>
      </c>
      <c r="D699">
        <v>22</v>
      </c>
    </row>
    <row r="700" spans="1:4" x14ac:dyDescent="0.25">
      <c r="A700" s="1">
        <v>38539</v>
      </c>
      <c r="B700" t="s">
        <v>22</v>
      </c>
      <c r="C700">
        <v>3560665</v>
      </c>
      <c r="D700">
        <v>16</v>
      </c>
    </row>
    <row r="701" spans="1:4" x14ac:dyDescent="0.25">
      <c r="A701" s="1">
        <v>38540</v>
      </c>
      <c r="B701" t="s">
        <v>21</v>
      </c>
      <c r="C701">
        <v>7159558</v>
      </c>
      <c r="D701">
        <v>31</v>
      </c>
    </row>
    <row r="702" spans="1:4" x14ac:dyDescent="0.25">
      <c r="A702" s="1">
        <v>38541</v>
      </c>
      <c r="B702" t="s">
        <v>25</v>
      </c>
      <c r="C702">
        <v>7108682</v>
      </c>
      <c r="D702">
        <v>32</v>
      </c>
    </row>
    <row r="703" spans="1:4" x14ac:dyDescent="0.25">
      <c r="A703" s="1">
        <v>38542</v>
      </c>
      <c r="B703" t="s">
        <v>19</v>
      </c>
      <c r="C703">
        <v>1831212</v>
      </c>
      <c r="D703">
        <v>8</v>
      </c>
    </row>
    <row r="704" spans="1:4" x14ac:dyDescent="0.25">
      <c r="A704" s="1">
        <v>38543</v>
      </c>
      <c r="B704" t="s">
        <v>23</v>
      </c>
      <c r="C704">
        <v>7680975</v>
      </c>
      <c r="D704">
        <v>39</v>
      </c>
    </row>
    <row r="705" spans="1:4" x14ac:dyDescent="0.25">
      <c r="A705" s="1">
        <v>38544</v>
      </c>
      <c r="B705" t="s">
        <v>20</v>
      </c>
      <c r="C705">
        <v>6994165</v>
      </c>
      <c r="D705">
        <v>29</v>
      </c>
    </row>
    <row r="706" spans="1:4" x14ac:dyDescent="0.25">
      <c r="A706" s="1">
        <v>38545</v>
      </c>
      <c r="B706" t="s">
        <v>24</v>
      </c>
      <c r="C706">
        <v>10046165</v>
      </c>
      <c r="D706">
        <v>44</v>
      </c>
    </row>
    <row r="707" spans="1:4" x14ac:dyDescent="0.25">
      <c r="A707" s="1">
        <v>38546</v>
      </c>
      <c r="B707" t="s">
        <v>22</v>
      </c>
      <c r="C707">
        <v>8710915</v>
      </c>
      <c r="D707">
        <v>39</v>
      </c>
    </row>
    <row r="708" spans="1:4" x14ac:dyDescent="0.25">
      <c r="A708" s="1">
        <v>38547</v>
      </c>
      <c r="B708" t="s">
        <v>21</v>
      </c>
      <c r="C708">
        <v>5798799</v>
      </c>
      <c r="D708">
        <v>27</v>
      </c>
    </row>
    <row r="709" spans="1:4" x14ac:dyDescent="0.25">
      <c r="A709" s="1">
        <v>38548</v>
      </c>
      <c r="B709" t="s">
        <v>25</v>
      </c>
      <c r="C709">
        <v>6383765</v>
      </c>
      <c r="D709">
        <v>30</v>
      </c>
    </row>
    <row r="710" spans="1:4" x14ac:dyDescent="0.25">
      <c r="A710" s="1">
        <v>38549</v>
      </c>
      <c r="B710" t="s">
        <v>19</v>
      </c>
      <c r="C710">
        <v>8876233</v>
      </c>
      <c r="D710">
        <v>25</v>
      </c>
    </row>
    <row r="711" spans="1:4" x14ac:dyDescent="0.25">
      <c r="A711" s="1">
        <v>38550</v>
      </c>
      <c r="B711" t="s">
        <v>23</v>
      </c>
      <c r="C711">
        <v>5150250</v>
      </c>
      <c r="D711">
        <v>24</v>
      </c>
    </row>
    <row r="712" spans="1:4" x14ac:dyDescent="0.25">
      <c r="A712" s="1">
        <v>38551</v>
      </c>
      <c r="B712" t="s">
        <v>20</v>
      </c>
      <c r="C712">
        <v>2581483</v>
      </c>
      <c r="D712">
        <v>13</v>
      </c>
    </row>
    <row r="713" spans="1:4" x14ac:dyDescent="0.25">
      <c r="A713" s="1">
        <v>38552</v>
      </c>
      <c r="B713" t="s">
        <v>24</v>
      </c>
      <c r="C713">
        <v>5938682</v>
      </c>
      <c r="D713">
        <v>27</v>
      </c>
    </row>
    <row r="714" spans="1:4" x14ac:dyDescent="0.25">
      <c r="A714" s="1">
        <v>38553</v>
      </c>
      <c r="B714" t="s">
        <v>22</v>
      </c>
      <c r="C714">
        <v>3916733</v>
      </c>
      <c r="D714">
        <v>20</v>
      </c>
    </row>
    <row r="715" spans="1:4" x14ac:dyDescent="0.25">
      <c r="A715" s="1">
        <v>38554</v>
      </c>
      <c r="B715" t="s">
        <v>21</v>
      </c>
      <c r="C715">
        <v>3255466</v>
      </c>
      <c r="D715">
        <v>16</v>
      </c>
    </row>
    <row r="716" spans="1:4" x14ac:dyDescent="0.25">
      <c r="A716" s="1">
        <v>38555</v>
      </c>
      <c r="B716" t="s">
        <v>25</v>
      </c>
      <c r="C716">
        <v>3815000</v>
      </c>
      <c r="D716">
        <v>17</v>
      </c>
    </row>
    <row r="717" spans="1:4" x14ac:dyDescent="0.25">
      <c r="A717" s="1">
        <v>38556</v>
      </c>
      <c r="B717" t="s">
        <v>19</v>
      </c>
      <c r="C717">
        <v>4412682</v>
      </c>
      <c r="D717">
        <v>21</v>
      </c>
    </row>
    <row r="718" spans="1:4" x14ac:dyDescent="0.25">
      <c r="A718" s="1">
        <v>38557</v>
      </c>
      <c r="B718" t="s">
        <v>23</v>
      </c>
      <c r="C718">
        <v>3357199</v>
      </c>
      <c r="D718">
        <v>16</v>
      </c>
    </row>
    <row r="719" spans="1:4" x14ac:dyDescent="0.25">
      <c r="A719" s="1">
        <v>38558</v>
      </c>
      <c r="B719" t="s">
        <v>20</v>
      </c>
      <c r="C719">
        <v>6218449</v>
      </c>
      <c r="D719">
        <v>27</v>
      </c>
    </row>
    <row r="720" spans="1:4" x14ac:dyDescent="0.25">
      <c r="A720" s="1">
        <v>38559</v>
      </c>
      <c r="B720" t="s">
        <v>24</v>
      </c>
      <c r="C720">
        <v>4972216</v>
      </c>
      <c r="D720">
        <v>24</v>
      </c>
    </row>
    <row r="721" spans="1:4" x14ac:dyDescent="0.25">
      <c r="A721" s="1">
        <v>38560</v>
      </c>
      <c r="B721" t="s">
        <v>22</v>
      </c>
      <c r="C721">
        <v>5722500</v>
      </c>
      <c r="D721">
        <v>25</v>
      </c>
    </row>
    <row r="722" spans="1:4" x14ac:dyDescent="0.25">
      <c r="A722" s="1">
        <v>38561</v>
      </c>
      <c r="B722" t="s">
        <v>21</v>
      </c>
      <c r="C722">
        <v>4514415</v>
      </c>
      <c r="D722">
        <v>22</v>
      </c>
    </row>
    <row r="723" spans="1:4" x14ac:dyDescent="0.25">
      <c r="A723" s="1">
        <v>38562</v>
      </c>
      <c r="B723" t="s">
        <v>25</v>
      </c>
      <c r="C723">
        <v>5925966</v>
      </c>
      <c r="D723">
        <v>24</v>
      </c>
    </row>
    <row r="724" spans="1:4" x14ac:dyDescent="0.25">
      <c r="A724" s="1">
        <v>38563</v>
      </c>
      <c r="B724" t="s">
        <v>19</v>
      </c>
      <c r="C724">
        <v>5061233</v>
      </c>
      <c r="D724">
        <v>25</v>
      </c>
    </row>
    <row r="725" spans="1:4" x14ac:dyDescent="0.25">
      <c r="A725" s="1">
        <v>38564</v>
      </c>
      <c r="B725" t="s">
        <v>23</v>
      </c>
      <c r="C725">
        <v>4959500</v>
      </c>
      <c r="D725">
        <v>20</v>
      </c>
    </row>
    <row r="726" spans="1:4" x14ac:dyDescent="0.25">
      <c r="A726" s="1">
        <v>38565</v>
      </c>
      <c r="B726" t="s">
        <v>20</v>
      </c>
      <c r="C726">
        <v>4590716</v>
      </c>
      <c r="D726">
        <v>25</v>
      </c>
    </row>
    <row r="727" spans="1:4" x14ac:dyDescent="0.25">
      <c r="A727" s="1">
        <v>38566</v>
      </c>
      <c r="B727" t="s">
        <v>24</v>
      </c>
      <c r="C727">
        <v>4692449</v>
      </c>
      <c r="D727">
        <v>22</v>
      </c>
    </row>
    <row r="728" spans="1:4" x14ac:dyDescent="0.25">
      <c r="A728" s="1">
        <v>38567</v>
      </c>
      <c r="B728" t="s">
        <v>22</v>
      </c>
      <c r="C728">
        <v>5073949</v>
      </c>
      <c r="D728">
        <v>19</v>
      </c>
    </row>
    <row r="729" spans="1:4" x14ac:dyDescent="0.25">
      <c r="A729" s="1">
        <v>38568</v>
      </c>
      <c r="B729" t="s">
        <v>21</v>
      </c>
      <c r="C729">
        <v>2403449</v>
      </c>
      <c r="D729">
        <v>14</v>
      </c>
    </row>
    <row r="730" spans="1:4" x14ac:dyDescent="0.25">
      <c r="A730" s="1">
        <v>38569</v>
      </c>
      <c r="B730" t="s">
        <v>25</v>
      </c>
      <c r="C730">
        <v>4107483</v>
      </c>
      <c r="D730">
        <v>18</v>
      </c>
    </row>
    <row r="731" spans="1:4" x14ac:dyDescent="0.25">
      <c r="A731" s="1">
        <v>38570</v>
      </c>
      <c r="B731" t="s">
        <v>19</v>
      </c>
      <c r="C731">
        <v>5162966</v>
      </c>
      <c r="D731">
        <v>25</v>
      </c>
    </row>
    <row r="732" spans="1:4" x14ac:dyDescent="0.25">
      <c r="A732" s="1">
        <v>38571</v>
      </c>
      <c r="B732" t="s">
        <v>23</v>
      </c>
      <c r="C732">
        <v>3725983</v>
      </c>
      <c r="D732">
        <v>15</v>
      </c>
    </row>
    <row r="733" spans="1:4" x14ac:dyDescent="0.25">
      <c r="A733" s="1">
        <v>38572</v>
      </c>
      <c r="B733" t="s">
        <v>20</v>
      </c>
      <c r="C733">
        <v>10325932</v>
      </c>
      <c r="D733">
        <v>28</v>
      </c>
    </row>
    <row r="734" spans="1:4" x14ac:dyDescent="0.25">
      <c r="A734" s="1">
        <v>38573</v>
      </c>
      <c r="B734" t="s">
        <v>24</v>
      </c>
      <c r="C734">
        <v>23093461</v>
      </c>
      <c r="D734">
        <v>13</v>
      </c>
    </row>
    <row r="735" spans="1:4" x14ac:dyDescent="0.25">
      <c r="A735" s="1">
        <v>38574</v>
      </c>
      <c r="B735" t="s">
        <v>22</v>
      </c>
      <c r="C735">
        <v>41558058</v>
      </c>
      <c r="D735">
        <v>37</v>
      </c>
    </row>
    <row r="736" spans="1:4" x14ac:dyDescent="0.25">
      <c r="A736" s="1">
        <v>38575</v>
      </c>
      <c r="B736" t="s">
        <v>21</v>
      </c>
      <c r="C736">
        <v>9003398</v>
      </c>
      <c r="D736">
        <v>11</v>
      </c>
    </row>
    <row r="737" spans="1:4" x14ac:dyDescent="0.25">
      <c r="A737" s="1">
        <v>38576</v>
      </c>
      <c r="B737" t="s">
        <v>25</v>
      </c>
      <c r="C737">
        <v>16938597</v>
      </c>
      <c r="D737">
        <v>16</v>
      </c>
    </row>
    <row r="738" spans="1:4" x14ac:dyDescent="0.25">
      <c r="A738" s="1">
        <v>38577</v>
      </c>
      <c r="B738" t="s">
        <v>19</v>
      </c>
      <c r="C738">
        <v>44788087</v>
      </c>
      <c r="D738">
        <v>33</v>
      </c>
    </row>
    <row r="739" spans="1:4" x14ac:dyDescent="0.25">
      <c r="A739" s="1">
        <v>38578</v>
      </c>
      <c r="B739" t="s">
        <v>23</v>
      </c>
      <c r="C739">
        <v>17510847</v>
      </c>
      <c r="D739">
        <v>27</v>
      </c>
    </row>
    <row r="740" spans="1:4" x14ac:dyDescent="0.25">
      <c r="A740" s="1">
        <v>38579</v>
      </c>
      <c r="B740" t="s">
        <v>20</v>
      </c>
      <c r="C740">
        <v>5366432</v>
      </c>
      <c r="D740">
        <v>6</v>
      </c>
    </row>
    <row r="741" spans="1:4" x14ac:dyDescent="0.25">
      <c r="A741" s="1">
        <v>38580</v>
      </c>
      <c r="B741" t="s">
        <v>24</v>
      </c>
      <c r="C741">
        <v>28548910</v>
      </c>
      <c r="D741">
        <v>33</v>
      </c>
    </row>
    <row r="742" spans="1:4" x14ac:dyDescent="0.25">
      <c r="A742" s="1">
        <v>38581</v>
      </c>
      <c r="B742" t="s">
        <v>22</v>
      </c>
      <c r="C742">
        <v>32580092</v>
      </c>
      <c r="D742">
        <v>27</v>
      </c>
    </row>
    <row r="743" spans="1:4" x14ac:dyDescent="0.25">
      <c r="A743" s="1">
        <v>38582</v>
      </c>
      <c r="B743" t="s">
        <v>21</v>
      </c>
      <c r="C743">
        <v>9003398</v>
      </c>
      <c r="D743">
        <v>45</v>
      </c>
    </row>
    <row r="744" spans="1:4" x14ac:dyDescent="0.25">
      <c r="A744" s="1">
        <v>38583</v>
      </c>
      <c r="B744" t="s">
        <v>25</v>
      </c>
      <c r="C744">
        <v>5544466</v>
      </c>
      <c r="D744">
        <v>23</v>
      </c>
    </row>
    <row r="745" spans="1:4" x14ac:dyDescent="0.25">
      <c r="A745" s="1">
        <v>38584</v>
      </c>
      <c r="B745" t="s">
        <v>19</v>
      </c>
      <c r="C745">
        <v>3052000</v>
      </c>
      <c r="D745">
        <v>11</v>
      </c>
    </row>
    <row r="746" spans="1:4" x14ac:dyDescent="0.25">
      <c r="A746" s="1">
        <v>38585</v>
      </c>
      <c r="B746" t="s">
        <v>23</v>
      </c>
      <c r="C746">
        <v>1526000</v>
      </c>
      <c r="D746">
        <v>7</v>
      </c>
    </row>
    <row r="747" spans="1:4" x14ac:dyDescent="0.25">
      <c r="A747" s="1">
        <v>38586</v>
      </c>
      <c r="B747" t="s">
        <v>20</v>
      </c>
      <c r="C747">
        <v>2199983</v>
      </c>
      <c r="D747">
        <v>10</v>
      </c>
    </row>
    <row r="748" spans="1:4" x14ac:dyDescent="0.25">
      <c r="A748" s="1">
        <v>38587</v>
      </c>
      <c r="B748" t="s">
        <v>24</v>
      </c>
      <c r="C748">
        <v>2873966</v>
      </c>
      <c r="D748">
        <v>14</v>
      </c>
    </row>
    <row r="749" spans="1:4" x14ac:dyDescent="0.25">
      <c r="A749" s="1">
        <v>38588</v>
      </c>
      <c r="B749" t="s">
        <v>22</v>
      </c>
      <c r="C749">
        <v>1335250</v>
      </c>
      <c r="D749">
        <v>6</v>
      </c>
    </row>
    <row r="750" spans="1:4" x14ac:dyDescent="0.25">
      <c r="A750" s="1">
        <v>38589</v>
      </c>
      <c r="B750" t="s">
        <v>21</v>
      </c>
      <c r="C750">
        <v>4603432</v>
      </c>
      <c r="D750">
        <v>24</v>
      </c>
    </row>
    <row r="751" spans="1:4" x14ac:dyDescent="0.25">
      <c r="A751" s="1">
        <v>38590</v>
      </c>
      <c r="B751" t="s">
        <v>25</v>
      </c>
      <c r="C751">
        <v>8787216</v>
      </c>
      <c r="D751">
        <v>41</v>
      </c>
    </row>
    <row r="752" spans="1:4" x14ac:dyDescent="0.25">
      <c r="A752" s="1">
        <v>38591</v>
      </c>
      <c r="B752" t="s">
        <v>19</v>
      </c>
      <c r="C752">
        <v>5633483</v>
      </c>
      <c r="D752">
        <v>25</v>
      </c>
    </row>
    <row r="753" spans="1:4" x14ac:dyDescent="0.25">
      <c r="A753" s="1">
        <v>38592</v>
      </c>
      <c r="B753" t="s">
        <v>23</v>
      </c>
      <c r="C753">
        <v>3433500</v>
      </c>
      <c r="D753">
        <v>18</v>
      </c>
    </row>
    <row r="754" spans="1:4" x14ac:dyDescent="0.25">
      <c r="A754" s="1">
        <v>38593</v>
      </c>
      <c r="B754" t="s">
        <v>20</v>
      </c>
      <c r="C754">
        <v>6879716</v>
      </c>
      <c r="D754">
        <v>33</v>
      </c>
    </row>
    <row r="755" spans="1:4" x14ac:dyDescent="0.25">
      <c r="A755" s="1">
        <v>38594</v>
      </c>
      <c r="B755" t="s">
        <v>24</v>
      </c>
      <c r="C755">
        <v>5061233</v>
      </c>
      <c r="D755">
        <v>23</v>
      </c>
    </row>
    <row r="756" spans="1:4" x14ac:dyDescent="0.25">
      <c r="A756" s="1">
        <v>38595</v>
      </c>
      <c r="B756" t="s">
        <v>22</v>
      </c>
      <c r="C756">
        <v>2772233</v>
      </c>
      <c r="D756">
        <v>14</v>
      </c>
    </row>
    <row r="757" spans="1:4" x14ac:dyDescent="0.25">
      <c r="A757" s="1">
        <v>38596</v>
      </c>
      <c r="B757" t="s">
        <v>21</v>
      </c>
      <c r="C757">
        <v>3840432</v>
      </c>
      <c r="D757">
        <v>20</v>
      </c>
    </row>
    <row r="758" spans="1:4" x14ac:dyDescent="0.25">
      <c r="A758" s="1">
        <v>38597</v>
      </c>
      <c r="B758" t="s">
        <v>25</v>
      </c>
      <c r="C758">
        <v>5544466</v>
      </c>
      <c r="D758">
        <v>26</v>
      </c>
    </row>
    <row r="759" spans="1:4" x14ac:dyDescent="0.25">
      <c r="A759" s="1">
        <v>38598</v>
      </c>
      <c r="B759" t="s">
        <v>19</v>
      </c>
      <c r="C759">
        <v>8024216</v>
      </c>
      <c r="D759">
        <v>36</v>
      </c>
    </row>
    <row r="760" spans="1:4" x14ac:dyDescent="0.25">
      <c r="A760" s="1">
        <v>38599</v>
      </c>
      <c r="B760" t="s">
        <v>23</v>
      </c>
      <c r="C760">
        <v>2861250</v>
      </c>
      <c r="D760">
        <v>13</v>
      </c>
    </row>
    <row r="761" spans="1:4" x14ac:dyDescent="0.25">
      <c r="A761" s="1">
        <v>38600</v>
      </c>
      <c r="B761" t="s">
        <v>20</v>
      </c>
      <c r="C761">
        <v>7261216</v>
      </c>
      <c r="D761">
        <v>32</v>
      </c>
    </row>
    <row r="762" spans="1:4" x14ac:dyDescent="0.25">
      <c r="A762" s="1">
        <v>38601</v>
      </c>
      <c r="B762" t="s">
        <v>24</v>
      </c>
      <c r="C762">
        <v>4209216</v>
      </c>
      <c r="D762">
        <v>22</v>
      </c>
    </row>
    <row r="763" spans="1:4" x14ac:dyDescent="0.25">
      <c r="A763" s="1">
        <v>38602</v>
      </c>
      <c r="B763" t="s">
        <v>22</v>
      </c>
      <c r="C763">
        <v>6231165</v>
      </c>
      <c r="D763">
        <v>32</v>
      </c>
    </row>
    <row r="764" spans="1:4" x14ac:dyDescent="0.25">
      <c r="A764" s="1">
        <v>38603</v>
      </c>
      <c r="B764" t="s">
        <v>21</v>
      </c>
      <c r="C764">
        <v>3052000</v>
      </c>
      <c r="D764">
        <v>15</v>
      </c>
    </row>
    <row r="765" spans="1:4" x14ac:dyDescent="0.25">
      <c r="A765" s="1">
        <v>38604</v>
      </c>
      <c r="B765" t="s">
        <v>25</v>
      </c>
      <c r="C765">
        <v>3268182</v>
      </c>
      <c r="D765">
        <v>15</v>
      </c>
    </row>
    <row r="766" spans="1:4" x14ac:dyDescent="0.25">
      <c r="A766" s="1">
        <v>38605</v>
      </c>
      <c r="B766" t="s">
        <v>19</v>
      </c>
      <c r="C766">
        <v>4005750</v>
      </c>
      <c r="D766">
        <v>17</v>
      </c>
    </row>
    <row r="767" spans="1:4" x14ac:dyDescent="0.25">
      <c r="A767" s="1">
        <v>38606</v>
      </c>
      <c r="B767" t="s">
        <v>23</v>
      </c>
      <c r="C767">
        <v>3535233</v>
      </c>
      <c r="D767">
        <v>15</v>
      </c>
    </row>
    <row r="768" spans="1:4" x14ac:dyDescent="0.25">
      <c r="A768" s="1">
        <v>38607</v>
      </c>
      <c r="B768" t="s">
        <v>20</v>
      </c>
      <c r="C768">
        <v>3217316</v>
      </c>
      <c r="D768">
        <v>18</v>
      </c>
    </row>
    <row r="769" spans="1:4" x14ac:dyDescent="0.25">
      <c r="A769" s="1">
        <v>38608</v>
      </c>
      <c r="B769" t="s">
        <v>24</v>
      </c>
      <c r="C769">
        <v>4196500</v>
      </c>
      <c r="D769">
        <v>18</v>
      </c>
    </row>
    <row r="770" spans="1:4" x14ac:dyDescent="0.25">
      <c r="A770" s="1">
        <v>38609</v>
      </c>
      <c r="B770" t="s">
        <v>22</v>
      </c>
      <c r="C770">
        <v>3153733</v>
      </c>
      <c r="D770">
        <v>14</v>
      </c>
    </row>
    <row r="771" spans="1:4" x14ac:dyDescent="0.25">
      <c r="A771" s="1">
        <v>38610</v>
      </c>
      <c r="B771" t="s">
        <v>21</v>
      </c>
      <c r="C771">
        <v>2683216</v>
      </c>
      <c r="D771">
        <v>13</v>
      </c>
    </row>
    <row r="772" spans="1:4" x14ac:dyDescent="0.25">
      <c r="A772" s="1">
        <v>38611</v>
      </c>
      <c r="B772" t="s">
        <v>25</v>
      </c>
      <c r="C772">
        <v>2721367</v>
      </c>
      <c r="D772">
        <v>14</v>
      </c>
    </row>
    <row r="773" spans="1:4" x14ac:dyDescent="0.25">
      <c r="A773" s="1">
        <v>38612</v>
      </c>
      <c r="B773" t="s">
        <v>19</v>
      </c>
      <c r="C773">
        <v>3815000</v>
      </c>
      <c r="D773">
        <v>17</v>
      </c>
    </row>
    <row r="774" spans="1:4" x14ac:dyDescent="0.25">
      <c r="A774" s="1">
        <v>38613</v>
      </c>
      <c r="B774" t="s">
        <v>23</v>
      </c>
      <c r="C774">
        <v>2314432</v>
      </c>
      <c r="D774">
        <v>12</v>
      </c>
    </row>
    <row r="775" spans="1:4" x14ac:dyDescent="0.25">
      <c r="A775" s="1">
        <v>38614</v>
      </c>
      <c r="B775" t="s">
        <v>20</v>
      </c>
      <c r="C775">
        <v>1627733</v>
      </c>
      <c r="D775">
        <v>8</v>
      </c>
    </row>
    <row r="776" spans="1:4" x14ac:dyDescent="0.25">
      <c r="A776" s="1">
        <v>38615</v>
      </c>
      <c r="B776" t="s">
        <v>24</v>
      </c>
      <c r="C776">
        <v>2479750</v>
      </c>
      <c r="D776">
        <v>12</v>
      </c>
    </row>
    <row r="777" spans="1:4" x14ac:dyDescent="0.25">
      <c r="A777" s="1">
        <v>38616</v>
      </c>
      <c r="B777" t="s">
        <v>22</v>
      </c>
      <c r="C777">
        <v>2772233</v>
      </c>
      <c r="D777">
        <v>14</v>
      </c>
    </row>
    <row r="778" spans="1:4" x14ac:dyDescent="0.25">
      <c r="A778" s="1">
        <v>38617</v>
      </c>
      <c r="B778" t="s">
        <v>21</v>
      </c>
      <c r="C778">
        <v>2772233</v>
      </c>
      <c r="D778">
        <v>13</v>
      </c>
    </row>
    <row r="779" spans="1:4" x14ac:dyDescent="0.25">
      <c r="A779" s="1">
        <v>38618</v>
      </c>
      <c r="B779" t="s">
        <v>25</v>
      </c>
      <c r="C779">
        <v>2873966</v>
      </c>
      <c r="D779">
        <v>12</v>
      </c>
    </row>
    <row r="780" spans="1:4" x14ac:dyDescent="0.25">
      <c r="A780" s="1">
        <v>38619</v>
      </c>
      <c r="B780" t="s">
        <v>19</v>
      </c>
      <c r="C780">
        <v>2110966</v>
      </c>
      <c r="D780">
        <v>11</v>
      </c>
    </row>
    <row r="781" spans="1:4" x14ac:dyDescent="0.25">
      <c r="A781" s="1">
        <v>38620</v>
      </c>
      <c r="B781" t="s">
        <v>23</v>
      </c>
      <c r="C781">
        <v>2581483</v>
      </c>
      <c r="D781">
        <v>11</v>
      </c>
    </row>
    <row r="782" spans="1:4" x14ac:dyDescent="0.25">
      <c r="A782" s="1">
        <v>38621</v>
      </c>
      <c r="B782" t="s">
        <v>20</v>
      </c>
      <c r="C782">
        <v>1335250</v>
      </c>
      <c r="D782">
        <v>7</v>
      </c>
    </row>
    <row r="783" spans="1:4" x14ac:dyDescent="0.25">
      <c r="A783" s="1">
        <v>38622</v>
      </c>
      <c r="B783" t="s">
        <v>24</v>
      </c>
      <c r="C783">
        <v>2009233</v>
      </c>
      <c r="D783">
        <v>10</v>
      </c>
    </row>
    <row r="784" spans="1:4" x14ac:dyDescent="0.25">
      <c r="A784" s="1">
        <v>38623</v>
      </c>
      <c r="B784" t="s">
        <v>22</v>
      </c>
      <c r="C784">
        <v>4196500</v>
      </c>
      <c r="D784">
        <v>20</v>
      </c>
    </row>
    <row r="785" spans="1:4" x14ac:dyDescent="0.25">
      <c r="A785" s="1">
        <v>38624</v>
      </c>
      <c r="B785" t="s">
        <v>21</v>
      </c>
      <c r="C785">
        <v>1729466</v>
      </c>
      <c r="D785">
        <v>9</v>
      </c>
    </row>
    <row r="786" spans="1:4" x14ac:dyDescent="0.25">
      <c r="A786" s="1">
        <v>38625</v>
      </c>
      <c r="B786" t="s">
        <v>25</v>
      </c>
      <c r="C786">
        <v>2873966</v>
      </c>
      <c r="D786">
        <v>12</v>
      </c>
    </row>
    <row r="787" spans="1:4" x14ac:dyDescent="0.25">
      <c r="A787" s="1">
        <v>38626</v>
      </c>
      <c r="B787" t="s">
        <v>19</v>
      </c>
      <c r="C787">
        <v>2581483</v>
      </c>
      <c r="D787">
        <v>13</v>
      </c>
    </row>
    <row r="788" spans="1:4" x14ac:dyDescent="0.25">
      <c r="A788" s="1">
        <v>38627</v>
      </c>
      <c r="B788" t="s">
        <v>23</v>
      </c>
      <c r="C788">
        <v>2670500</v>
      </c>
      <c r="D788">
        <v>13</v>
      </c>
    </row>
    <row r="789" spans="1:4" x14ac:dyDescent="0.25">
      <c r="A789" s="1">
        <v>38628</v>
      </c>
      <c r="B789" t="s">
        <v>20</v>
      </c>
      <c r="C789">
        <v>1627733</v>
      </c>
      <c r="D789">
        <v>7</v>
      </c>
    </row>
    <row r="790" spans="1:4" x14ac:dyDescent="0.25">
      <c r="A790" s="1">
        <v>38629</v>
      </c>
      <c r="B790" t="s">
        <v>24</v>
      </c>
      <c r="C790">
        <v>2098250</v>
      </c>
      <c r="D790">
        <v>8</v>
      </c>
    </row>
    <row r="791" spans="1:4" x14ac:dyDescent="0.25">
      <c r="A791" s="1">
        <v>38630</v>
      </c>
      <c r="B791" t="s">
        <v>22</v>
      </c>
      <c r="C791">
        <v>1144500</v>
      </c>
      <c r="D791">
        <v>5</v>
      </c>
    </row>
    <row r="792" spans="1:4" x14ac:dyDescent="0.25">
      <c r="A792" s="1">
        <v>38631</v>
      </c>
      <c r="B792" t="s">
        <v>21</v>
      </c>
      <c r="C792">
        <v>3535233</v>
      </c>
      <c r="D792">
        <v>18</v>
      </c>
    </row>
    <row r="793" spans="1:4" x14ac:dyDescent="0.25">
      <c r="A793" s="1">
        <v>38632</v>
      </c>
      <c r="B793" t="s">
        <v>25</v>
      </c>
      <c r="C793">
        <v>1627733</v>
      </c>
      <c r="D793">
        <v>8</v>
      </c>
    </row>
    <row r="794" spans="1:4" x14ac:dyDescent="0.25">
      <c r="A794" s="1">
        <v>38633</v>
      </c>
      <c r="B794" t="s">
        <v>19</v>
      </c>
      <c r="C794">
        <v>3815000</v>
      </c>
      <c r="D794">
        <v>16</v>
      </c>
    </row>
    <row r="795" spans="1:4" x14ac:dyDescent="0.25">
      <c r="A795" s="1">
        <v>38634</v>
      </c>
      <c r="B795" t="s">
        <v>23</v>
      </c>
      <c r="C795">
        <v>1716750</v>
      </c>
      <c r="D795">
        <v>8</v>
      </c>
    </row>
    <row r="796" spans="1:4" x14ac:dyDescent="0.25">
      <c r="A796" s="1">
        <v>38635</v>
      </c>
      <c r="B796" t="s">
        <v>20</v>
      </c>
      <c r="C796">
        <v>1716750</v>
      </c>
      <c r="D796">
        <v>8</v>
      </c>
    </row>
    <row r="797" spans="1:4" x14ac:dyDescent="0.25">
      <c r="A797" s="1">
        <v>38636</v>
      </c>
      <c r="B797" t="s">
        <v>24</v>
      </c>
      <c r="C797">
        <v>2962983</v>
      </c>
      <c r="D797">
        <v>13</v>
      </c>
    </row>
    <row r="798" spans="1:4" x14ac:dyDescent="0.25">
      <c r="A798" s="1">
        <v>38637</v>
      </c>
      <c r="B798" t="s">
        <v>22</v>
      </c>
      <c r="C798">
        <v>1335250</v>
      </c>
      <c r="D798">
        <v>5</v>
      </c>
    </row>
    <row r="799" spans="1:4" x14ac:dyDescent="0.25">
      <c r="A799" s="1">
        <v>38638</v>
      </c>
      <c r="B799" t="s">
        <v>21</v>
      </c>
      <c r="C799">
        <v>1716750</v>
      </c>
      <c r="D799">
        <v>8</v>
      </c>
    </row>
    <row r="800" spans="1:4" x14ac:dyDescent="0.25">
      <c r="A800" s="1">
        <v>38639</v>
      </c>
      <c r="B800" t="s">
        <v>25</v>
      </c>
      <c r="C800">
        <v>4450833</v>
      </c>
      <c r="D800">
        <v>23</v>
      </c>
    </row>
    <row r="801" spans="1:4" x14ac:dyDescent="0.25">
      <c r="A801" s="1">
        <v>38640</v>
      </c>
      <c r="B801" t="s">
        <v>19</v>
      </c>
      <c r="C801">
        <v>4107483</v>
      </c>
      <c r="D801">
        <v>19</v>
      </c>
    </row>
    <row r="802" spans="1:4" x14ac:dyDescent="0.25">
      <c r="A802" s="1">
        <v>38641</v>
      </c>
      <c r="B802" t="s">
        <v>23</v>
      </c>
      <c r="C802">
        <v>5544466</v>
      </c>
      <c r="D802">
        <v>27</v>
      </c>
    </row>
    <row r="803" spans="1:4" x14ac:dyDescent="0.25">
      <c r="A803" s="1">
        <v>38642</v>
      </c>
      <c r="B803" t="s">
        <v>20</v>
      </c>
      <c r="C803">
        <v>4209216</v>
      </c>
      <c r="D803">
        <v>20</v>
      </c>
    </row>
    <row r="804" spans="1:4" x14ac:dyDescent="0.25">
      <c r="A804" s="1">
        <v>38643</v>
      </c>
      <c r="B804" t="s">
        <v>24</v>
      </c>
      <c r="C804">
        <v>2199983</v>
      </c>
      <c r="D804">
        <v>12</v>
      </c>
    </row>
    <row r="805" spans="1:4" x14ac:dyDescent="0.25">
      <c r="A805" s="1">
        <v>38644</v>
      </c>
      <c r="B805" t="s">
        <v>22</v>
      </c>
      <c r="C805">
        <v>1627733</v>
      </c>
      <c r="D805">
        <v>8</v>
      </c>
    </row>
    <row r="806" spans="1:4" x14ac:dyDescent="0.25">
      <c r="A806" s="1">
        <v>38645</v>
      </c>
      <c r="B806" t="s">
        <v>21</v>
      </c>
      <c r="C806">
        <v>2492466</v>
      </c>
      <c r="D806">
        <v>12</v>
      </c>
    </row>
    <row r="807" spans="1:4" x14ac:dyDescent="0.25">
      <c r="A807" s="1">
        <v>38646</v>
      </c>
      <c r="B807" t="s">
        <v>25</v>
      </c>
      <c r="C807">
        <v>1920216</v>
      </c>
      <c r="D807">
        <v>9</v>
      </c>
    </row>
    <row r="808" spans="1:4" x14ac:dyDescent="0.25">
      <c r="A808" s="1">
        <v>38647</v>
      </c>
      <c r="B808" t="s">
        <v>19</v>
      </c>
      <c r="C808">
        <v>1729466</v>
      </c>
      <c r="D808">
        <v>9</v>
      </c>
    </row>
    <row r="809" spans="1:4" x14ac:dyDescent="0.25">
      <c r="A809" s="1">
        <v>38648</v>
      </c>
      <c r="B809" t="s">
        <v>23</v>
      </c>
      <c r="C809">
        <v>2390733</v>
      </c>
      <c r="D809">
        <v>11</v>
      </c>
    </row>
    <row r="810" spans="1:4" x14ac:dyDescent="0.25">
      <c r="A810" s="1">
        <v>38649</v>
      </c>
      <c r="B810" t="s">
        <v>20</v>
      </c>
      <c r="C810">
        <v>1716750</v>
      </c>
      <c r="D810">
        <v>7</v>
      </c>
    </row>
    <row r="811" spans="1:4" x14ac:dyDescent="0.25">
      <c r="A811" s="1">
        <v>38650</v>
      </c>
      <c r="B811" t="s">
        <v>24</v>
      </c>
      <c r="C811">
        <v>3458932</v>
      </c>
      <c r="D811">
        <v>19</v>
      </c>
    </row>
    <row r="812" spans="1:4" x14ac:dyDescent="0.25">
      <c r="A812" s="1">
        <v>38651</v>
      </c>
      <c r="B812" t="s">
        <v>22</v>
      </c>
      <c r="C812">
        <v>3255466</v>
      </c>
      <c r="D812">
        <v>14</v>
      </c>
    </row>
    <row r="813" spans="1:4" x14ac:dyDescent="0.25">
      <c r="A813" s="1">
        <v>38652</v>
      </c>
      <c r="B813" t="s">
        <v>21</v>
      </c>
      <c r="C813">
        <v>9283165</v>
      </c>
      <c r="D813">
        <v>40</v>
      </c>
    </row>
    <row r="814" spans="1:4" x14ac:dyDescent="0.25">
      <c r="A814" s="1">
        <v>38653</v>
      </c>
      <c r="B814" t="s">
        <v>25</v>
      </c>
      <c r="C814">
        <v>5264699</v>
      </c>
      <c r="D814">
        <v>26</v>
      </c>
    </row>
    <row r="815" spans="1:4" x14ac:dyDescent="0.25">
      <c r="A815" s="1">
        <v>38654</v>
      </c>
      <c r="B815" t="s">
        <v>19</v>
      </c>
      <c r="C815">
        <v>2962983</v>
      </c>
      <c r="D815">
        <v>14</v>
      </c>
    </row>
    <row r="816" spans="1:4" x14ac:dyDescent="0.25">
      <c r="A816" s="1">
        <v>38655</v>
      </c>
      <c r="B816" t="s">
        <v>23</v>
      </c>
      <c r="C816">
        <v>864733</v>
      </c>
      <c r="D816">
        <v>4</v>
      </c>
    </row>
    <row r="817" spans="1:4" x14ac:dyDescent="0.25">
      <c r="A817" s="1">
        <v>38656</v>
      </c>
      <c r="B817" t="s">
        <v>20</v>
      </c>
      <c r="C817">
        <v>1246233</v>
      </c>
      <c r="D817">
        <v>6</v>
      </c>
    </row>
    <row r="818" spans="1:4" x14ac:dyDescent="0.25">
      <c r="A818" s="1">
        <v>38657</v>
      </c>
      <c r="B818" t="s">
        <v>24</v>
      </c>
      <c r="C818">
        <v>1144500</v>
      </c>
      <c r="D818">
        <v>6</v>
      </c>
    </row>
    <row r="819" spans="1:4" x14ac:dyDescent="0.25">
      <c r="A819" s="1">
        <v>38658</v>
      </c>
      <c r="B819" t="s">
        <v>22</v>
      </c>
      <c r="C819">
        <v>1818483</v>
      </c>
      <c r="D819">
        <v>8</v>
      </c>
    </row>
    <row r="820" spans="1:4" x14ac:dyDescent="0.25">
      <c r="A820" s="1">
        <v>38659</v>
      </c>
      <c r="B820" t="s">
        <v>21</v>
      </c>
      <c r="C820">
        <v>1335250</v>
      </c>
      <c r="D820">
        <v>7</v>
      </c>
    </row>
    <row r="821" spans="1:4" x14ac:dyDescent="0.25">
      <c r="A821" s="1">
        <v>38660</v>
      </c>
      <c r="B821" t="s">
        <v>25</v>
      </c>
      <c r="C821">
        <v>1907500</v>
      </c>
      <c r="D821">
        <v>8</v>
      </c>
    </row>
    <row r="822" spans="1:4" x14ac:dyDescent="0.25">
      <c r="A822" s="1">
        <v>38661</v>
      </c>
      <c r="B822" t="s">
        <v>19</v>
      </c>
      <c r="C822">
        <v>1526000</v>
      </c>
      <c r="D822">
        <v>8</v>
      </c>
    </row>
    <row r="823" spans="1:4" x14ac:dyDescent="0.25">
      <c r="A823" s="1">
        <v>38662</v>
      </c>
      <c r="B823" t="s">
        <v>23</v>
      </c>
      <c r="C823">
        <v>1526000</v>
      </c>
      <c r="D823">
        <v>6</v>
      </c>
    </row>
    <row r="824" spans="1:4" x14ac:dyDescent="0.25">
      <c r="A824" s="1">
        <v>38663</v>
      </c>
      <c r="B824" t="s">
        <v>20</v>
      </c>
      <c r="C824">
        <v>1526000</v>
      </c>
      <c r="D824">
        <v>7</v>
      </c>
    </row>
    <row r="825" spans="1:4" x14ac:dyDescent="0.25">
      <c r="A825" s="1">
        <v>38664</v>
      </c>
      <c r="B825" t="s">
        <v>24</v>
      </c>
      <c r="C825">
        <v>3064716</v>
      </c>
      <c r="D825">
        <v>14</v>
      </c>
    </row>
    <row r="826" spans="1:4" x14ac:dyDescent="0.25">
      <c r="A826" s="1">
        <v>38665</v>
      </c>
      <c r="B826" t="s">
        <v>22</v>
      </c>
      <c r="C826">
        <v>1055483</v>
      </c>
      <c r="D826">
        <v>6</v>
      </c>
    </row>
    <row r="827" spans="1:4" x14ac:dyDescent="0.25">
      <c r="A827" s="1">
        <v>38666</v>
      </c>
      <c r="B827" t="s">
        <v>21</v>
      </c>
      <c r="C827">
        <v>1716750</v>
      </c>
      <c r="D827">
        <v>8</v>
      </c>
    </row>
    <row r="828" spans="1:4" x14ac:dyDescent="0.25">
      <c r="A828" s="1">
        <v>38667</v>
      </c>
      <c r="B828" t="s">
        <v>25</v>
      </c>
      <c r="C828">
        <v>2962983</v>
      </c>
      <c r="D828">
        <v>15</v>
      </c>
    </row>
    <row r="829" spans="1:4" x14ac:dyDescent="0.25">
      <c r="A829" s="1">
        <v>38668</v>
      </c>
      <c r="B829" t="s">
        <v>19</v>
      </c>
      <c r="C829">
        <v>1716750</v>
      </c>
      <c r="D829">
        <v>9</v>
      </c>
    </row>
    <row r="830" spans="1:4" x14ac:dyDescent="0.25">
      <c r="A830" s="1">
        <v>38669</v>
      </c>
      <c r="B830" t="s">
        <v>23</v>
      </c>
      <c r="C830">
        <v>3433500</v>
      </c>
      <c r="D830">
        <v>16</v>
      </c>
    </row>
    <row r="831" spans="1:4" x14ac:dyDescent="0.25">
      <c r="A831" s="1">
        <v>38670</v>
      </c>
      <c r="B831" t="s">
        <v>20</v>
      </c>
      <c r="C831">
        <v>763000</v>
      </c>
      <c r="D831">
        <v>3</v>
      </c>
    </row>
    <row r="832" spans="1:4" x14ac:dyDescent="0.25">
      <c r="A832" s="1">
        <v>38671</v>
      </c>
      <c r="B832" t="s">
        <v>24</v>
      </c>
      <c r="C832">
        <v>1920216</v>
      </c>
      <c r="D832">
        <v>9</v>
      </c>
    </row>
    <row r="833" spans="1:4" x14ac:dyDescent="0.25">
      <c r="A833" s="1">
        <v>38672</v>
      </c>
      <c r="B833" t="s">
        <v>22</v>
      </c>
      <c r="C833">
        <v>953750</v>
      </c>
      <c r="D833">
        <v>4</v>
      </c>
    </row>
    <row r="834" spans="1:4" x14ac:dyDescent="0.25">
      <c r="A834" s="1">
        <v>38673</v>
      </c>
      <c r="B834" t="s">
        <v>21</v>
      </c>
      <c r="C834">
        <v>2289000</v>
      </c>
      <c r="D834">
        <v>11</v>
      </c>
    </row>
    <row r="835" spans="1:4" x14ac:dyDescent="0.25">
      <c r="A835" s="1">
        <v>38674</v>
      </c>
      <c r="B835" t="s">
        <v>25</v>
      </c>
      <c r="C835">
        <v>1436983</v>
      </c>
      <c r="D835">
        <v>6</v>
      </c>
    </row>
    <row r="836" spans="1:4" x14ac:dyDescent="0.25">
      <c r="A836" s="1">
        <v>38675</v>
      </c>
      <c r="B836" t="s">
        <v>19</v>
      </c>
      <c r="C836">
        <v>1907500</v>
      </c>
      <c r="D836">
        <v>8</v>
      </c>
    </row>
    <row r="837" spans="1:4" x14ac:dyDescent="0.25">
      <c r="A837" s="1">
        <v>38676</v>
      </c>
      <c r="B837" t="s">
        <v>23</v>
      </c>
      <c r="C837">
        <v>572250</v>
      </c>
      <c r="D837">
        <v>3</v>
      </c>
    </row>
    <row r="838" spans="1:4" x14ac:dyDescent="0.25">
      <c r="A838" s="1">
        <v>38677</v>
      </c>
      <c r="B838" t="s">
        <v>20</v>
      </c>
      <c r="C838">
        <v>1246233</v>
      </c>
      <c r="D838">
        <v>6</v>
      </c>
    </row>
    <row r="839" spans="1:4" x14ac:dyDescent="0.25">
      <c r="A839" s="1">
        <v>38678</v>
      </c>
      <c r="B839" t="s">
        <v>24</v>
      </c>
      <c r="C839">
        <v>381500</v>
      </c>
      <c r="D839">
        <v>2</v>
      </c>
    </row>
    <row r="840" spans="1:4" x14ac:dyDescent="0.25">
      <c r="A840" s="1">
        <v>38679</v>
      </c>
      <c r="B840" t="s">
        <v>22</v>
      </c>
      <c r="C840">
        <v>2199983</v>
      </c>
      <c r="D840">
        <v>10</v>
      </c>
    </row>
    <row r="841" spans="1:4" x14ac:dyDescent="0.25">
      <c r="A841" s="1">
        <v>38680</v>
      </c>
      <c r="B841" t="s">
        <v>21</v>
      </c>
      <c r="C841">
        <v>381500</v>
      </c>
      <c r="D841">
        <v>2</v>
      </c>
    </row>
    <row r="842" spans="1:4" x14ac:dyDescent="0.25">
      <c r="A842" s="1">
        <v>38681</v>
      </c>
      <c r="B842" t="s">
        <v>25</v>
      </c>
      <c r="C842">
        <v>1831199</v>
      </c>
      <c r="D842">
        <v>11</v>
      </c>
    </row>
    <row r="843" spans="1:4" x14ac:dyDescent="0.25">
      <c r="A843" s="1">
        <v>38682</v>
      </c>
      <c r="B843" t="s">
        <v>19</v>
      </c>
      <c r="C843">
        <v>1144500</v>
      </c>
      <c r="D843">
        <v>5</v>
      </c>
    </row>
    <row r="844" spans="1:4" x14ac:dyDescent="0.25">
      <c r="A844" s="1">
        <v>38683</v>
      </c>
      <c r="B844" t="s">
        <v>23</v>
      </c>
      <c r="C844">
        <v>190750</v>
      </c>
      <c r="D844">
        <v>1</v>
      </c>
    </row>
    <row r="845" spans="1:4" x14ac:dyDescent="0.25">
      <c r="A845" s="1">
        <v>38684</v>
      </c>
      <c r="B845" t="s">
        <v>20</v>
      </c>
      <c r="C845">
        <v>2110966</v>
      </c>
      <c r="D845">
        <v>12</v>
      </c>
    </row>
    <row r="846" spans="1:4" x14ac:dyDescent="0.25">
      <c r="A846" s="1">
        <v>38685</v>
      </c>
      <c r="B846" t="s">
        <v>24</v>
      </c>
      <c r="C846">
        <v>1360682</v>
      </c>
      <c r="D846">
        <v>9</v>
      </c>
    </row>
    <row r="847" spans="1:4" x14ac:dyDescent="0.25">
      <c r="A847" s="1">
        <v>38686</v>
      </c>
      <c r="B847" t="s">
        <v>22</v>
      </c>
      <c r="C847">
        <v>2289000</v>
      </c>
      <c r="D847">
        <v>12</v>
      </c>
    </row>
    <row r="848" spans="1:4" x14ac:dyDescent="0.25">
      <c r="A848" s="1">
        <v>38687</v>
      </c>
      <c r="B848" t="s">
        <v>21</v>
      </c>
      <c r="C848">
        <v>1818483</v>
      </c>
      <c r="D848">
        <v>10</v>
      </c>
    </row>
    <row r="849" spans="1:4" x14ac:dyDescent="0.25">
      <c r="A849" s="1">
        <v>38688</v>
      </c>
      <c r="B849" t="s">
        <v>25</v>
      </c>
      <c r="C849">
        <v>2861250</v>
      </c>
      <c r="D849">
        <v>12</v>
      </c>
    </row>
    <row r="850" spans="1:4" x14ac:dyDescent="0.25">
      <c r="A850" s="1">
        <v>38689</v>
      </c>
      <c r="B850" t="s">
        <v>19</v>
      </c>
      <c r="C850">
        <v>4399966</v>
      </c>
      <c r="D850">
        <v>24</v>
      </c>
    </row>
    <row r="851" spans="1:4" x14ac:dyDescent="0.25">
      <c r="A851" s="1">
        <v>38690</v>
      </c>
      <c r="B851" t="s">
        <v>23</v>
      </c>
      <c r="C851">
        <v>3433500</v>
      </c>
      <c r="D851">
        <v>15</v>
      </c>
    </row>
    <row r="852" spans="1:4" x14ac:dyDescent="0.25">
      <c r="A852" s="1">
        <v>38691</v>
      </c>
      <c r="B852" t="s">
        <v>20</v>
      </c>
      <c r="C852">
        <v>7235779</v>
      </c>
      <c r="D852">
        <v>41</v>
      </c>
    </row>
    <row r="853" spans="1:4" x14ac:dyDescent="0.25">
      <c r="A853" s="1">
        <v>38692</v>
      </c>
      <c r="B853" t="s">
        <v>24</v>
      </c>
      <c r="C853">
        <v>5455449</v>
      </c>
      <c r="D853">
        <v>29</v>
      </c>
    </row>
    <row r="854" spans="1:4" x14ac:dyDescent="0.25">
      <c r="A854" s="1">
        <v>38693</v>
      </c>
      <c r="B854" t="s">
        <v>22</v>
      </c>
      <c r="C854">
        <v>4717881</v>
      </c>
      <c r="D854">
        <v>25</v>
      </c>
    </row>
    <row r="855" spans="1:4" x14ac:dyDescent="0.25">
      <c r="A855" s="1">
        <v>38694</v>
      </c>
      <c r="B855" t="s">
        <v>21</v>
      </c>
      <c r="C855">
        <v>4298233</v>
      </c>
      <c r="D855">
        <v>23</v>
      </c>
    </row>
    <row r="856" spans="1:4" x14ac:dyDescent="0.25">
      <c r="A856" s="1">
        <v>38695</v>
      </c>
      <c r="B856" t="s">
        <v>25</v>
      </c>
      <c r="C856">
        <v>5162966</v>
      </c>
      <c r="D856">
        <v>28</v>
      </c>
    </row>
    <row r="857" spans="1:4" x14ac:dyDescent="0.25">
      <c r="A857" s="1">
        <v>38696</v>
      </c>
      <c r="B857" t="s">
        <v>19</v>
      </c>
      <c r="C857">
        <v>4578000</v>
      </c>
      <c r="D857">
        <v>15</v>
      </c>
    </row>
    <row r="858" spans="1:4" x14ac:dyDescent="0.25">
      <c r="A858" s="1">
        <v>38697</v>
      </c>
      <c r="B858" t="s">
        <v>23</v>
      </c>
      <c r="C858">
        <v>5836950</v>
      </c>
      <c r="D858">
        <v>32</v>
      </c>
    </row>
    <row r="859" spans="1:4" x14ac:dyDescent="0.25">
      <c r="A859" s="1">
        <v>38698</v>
      </c>
      <c r="B859" t="s">
        <v>20</v>
      </c>
      <c r="C859">
        <v>8125949</v>
      </c>
      <c r="D859">
        <v>40</v>
      </c>
    </row>
    <row r="860" spans="1:4" x14ac:dyDescent="0.25">
      <c r="A860" s="1">
        <v>38699</v>
      </c>
      <c r="B860" t="s">
        <v>24</v>
      </c>
      <c r="C860">
        <v>8329415</v>
      </c>
      <c r="D860">
        <v>43</v>
      </c>
    </row>
    <row r="861" spans="1:4" x14ac:dyDescent="0.25">
      <c r="A861" s="1">
        <v>38700</v>
      </c>
      <c r="B861" t="s">
        <v>22</v>
      </c>
      <c r="C861">
        <v>8876233</v>
      </c>
      <c r="D861">
        <v>42</v>
      </c>
    </row>
    <row r="862" spans="1:4" x14ac:dyDescent="0.25">
      <c r="A862" s="1">
        <v>38701</v>
      </c>
      <c r="B862" t="s">
        <v>21</v>
      </c>
      <c r="C862">
        <v>9651949</v>
      </c>
      <c r="D862">
        <v>47</v>
      </c>
    </row>
    <row r="863" spans="1:4" x14ac:dyDescent="0.25">
      <c r="A863" s="1">
        <v>38702</v>
      </c>
      <c r="B863" t="s">
        <v>25</v>
      </c>
      <c r="C863">
        <v>11165233</v>
      </c>
      <c r="D863">
        <v>49</v>
      </c>
    </row>
    <row r="864" spans="1:4" x14ac:dyDescent="0.25">
      <c r="A864" s="1">
        <v>38703</v>
      </c>
      <c r="B864" t="s">
        <v>19</v>
      </c>
      <c r="C864">
        <v>6599949</v>
      </c>
      <c r="D864">
        <v>32</v>
      </c>
    </row>
    <row r="865" spans="1:4" x14ac:dyDescent="0.25">
      <c r="A865" s="1">
        <v>38704</v>
      </c>
      <c r="B865" t="s">
        <v>23</v>
      </c>
      <c r="C865">
        <v>7070466</v>
      </c>
      <c r="D865">
        <v>32</v>
      </c>
    </row>
    <row r="866" spans="1:4" x14ac:dyDescent="0.25">
      <c r="A866" s="1">
        <v>38705</v>
      </c>
      <c r="B866" t="s">
        <v>20</v>
      </c>
      <c r="C866">
        <v>14586014</v>
      </c>
      <c r="D866">
        <v>75</v>
      </c>
    </row>
    <row r="867" spans="1:4" x14ac:dyDescent="0.25">
      <c r="A867" s="1">
        <v>38706</v>
      </c>
      <c r="B867" t="s">
        <v>24</v>
      </c>
      <c r="C867">
        <v>6294750</v>
      </c>
      <c r="D867">
        <v>25</v>
      </c>
    </row>
    <row r="868" spans="1:4" x14ac:dyDescent="0.25">
      <c r="A868" s="1">
        <v>38707</v>
      </c>
      <c r="B868" t="s">
        <v>22</v>
      </c>
      <c r="C868">
        <v>11508581</v>
      </c>
      <c r="D868">
        <v>61</v>
      </c>
    </row>
    <row r="869" spans="1:4" x14ac:dyDescent="0.25">
      <c r="A869" s="1">
        <v>38708</v>
      </c>
      <c r="B869" t="s">
        <v>21</v>
      </c>
      <c r="C869">
        <v>8214966</v>
      </c>
      <c r="D869">
        <v>33</v>
      </c>
    </row>
    <row r="870" spans="1:4" x14ac:dyDescent="0.25">
      <c r="A870" s="1">
        <v>38709</v>
      </c>
      <c r="B870" t="s">
        <v>25</v>
      </c>
      <c r="C870">
        <v>11495864</v>
      </c>
      <c r="D870">
        <v>60</v>
      </c>
    </row>
    <row r="871" spans="1:4" x14ac:dyDescent="0.25">
      <c r="A871" s="1">
        <v>38710</v>
      </c>
      <c r="B871" t="s">
        <v>19</v>
      </c>
      <c r="C871">
        <v>7960631</v>
      </c>
      <c r="D871">
        <v>42</v>
      </c>
    </row>
    <row r="872" spans="1:4" x14ac:dyDescent="0.25">
      <c r="A872" s="1">
        <v>38711</v>
      </c>
      <c r="B872" t="s">
        <v>23</v>
      </c>
      <c r="C872">
        <v>2581483</v>
      </c>
      <c r="D872">
        <v>13</v>
      </c>
    </row>
    <row r="873" spans="1:4" x14ac:dyDescent="0.25">
      <c r="A873" s="1">
        <v>38712</v>
      </c>
      <c r="B873" t="s">
        <v>20</v>
      </c>
      <c r="C873">
        <v>8787216</v>
      </c>
      <c r="D873">
        <v>39</v>
      </c>
    </row>
    <row r="874" spans="1:4" x14ac:dyDescent="0.25">
      <c r="A874" s="1">
        <v>38713</v>
      </c>
      <c r="B874" t="s">
        <v>24</v>
      </c>
      <c r="C874">
        <v>10325932</v>
      </c>
      <c r="D874">
        <v>46</v>
      </c>
    </row>
    <row r="875" spans="1:4" x14ac:dyDescent="0.25">
      <c r="A875" s="1">
        <v>38714</v>
      </c>
      <c r="B875" t="s">
        <v>22</v>
      </c>
      <c r="C875">
        <v>10033449</v>
      </c>
      <c r="D875">
        <v>50</v>
      </c>
    </row>
    <row r="876" spans="1:4" x14ac:dyDescent="0.25">
      <c r="A876" s="1">
        <v>38715</v>
      </c>
      <c r="B876" t="s">
        <v>21</v>
      </c>
      <c r="C876">
        <v>5442733</v>
      </c>
      <c r="D876">
        <v>26</v>
      </c>
    </row>
    <row r="877" spans="1:4" x14ac:dyDescent="0.25">
      <c r="A877" s="1">
        <v>38716</v>
      </c>
      <c r="B877" t="s">
        <v>25</v>
      </c>
      <c r="C877">
        <v>5646199</v>
      </c>
      <c r="D877">
        <v>31</v>
      </c>
    </row>
    <row r="878" spans="1:4" x14ac:dyDescent="0.25">
      <c r="A878" s="1">
        <v>38717</v>
      </c>
      <c r="B878" t="s">
        <v>19</v>
      </c>
      <c r="C878">
        <v>9334032</v>
      </c>
      <c r="D878">
        <v>48</v>
      </c>
    </row>
    <row r="879" spans="1:4" x14ac:dyDescent="0.25">
      <c r="A879" s="1">
        <v>38718</v>
      </c>
      <c r="B879" t="s">
        <v>23</v>
      </c>
      <c r="C879">
        <v>3984800</v>
      </c>
      <c r="D879">
        <v>19</v>
      </c>
    </row>
    <row r="880" spans="1:4" x14ac:dyDescent="0.25">
      <c r="A880" s="1">
        <v>38719</v>
      </c>
      <c r="B880" t="s">
        <v>20</v>
      </c>
      <c r="C880">
        <v>7357600</v>
      </c>
      <c r="D880">
        <v>28</v>
      </c>
    </row>
    <row r="881" spans="1:4" x14ac:dyDescent="0.25">
      <c r="A881" s="1">
        <v>38720</v>
      </c>
      <c r="B881" t="s">
        <v>24</v>
      </c>
      <c r="C881">
        <v>8173600</v>
      </c>
      <c r="D881">
        <v>35</v>
      </c>
    </row>
    <row r="882" spans="1:4" x14ac:dyDescent="0.25">
      <c r="A882" s="1">
        <v>38721</v>
      </c>
      <c r="B882" t="s">
        <v>22</v>
      </c>
      <c r="C882">
        <v>9819200</v>
      </c>
      <c r="D882">
        <v>44</v>
      </c>
    </row>
    <row r="883" spans="1:4" x14ac:dyDescent="0.25">
      <c r="A883" s="1">
        <v>38722</v>
      </c>
      <c r="B883" t="s">
        <v>21</v>
      </c>
      <c r="C883">
        <v>9193600</v>
      </c>
      <c r="D883">
        <v>38</v>
      </c>
    </row>
    <row r="884" spans="1:4" x14ac:dyDescent="0.25">
      <c r="A884" s="1">
        <v>38723</v>
      </c>
      <c r="B884" t="s">
        <v>25</v>
      </c>
      <c r="C884">
        <v>15626400</v>
      </c>
      <c r="D884">
        <v>57</v>
      </c>
    </row>
    <row r="885" spans="1:4" x14ac:dyDescent="0.25">
      <c r="A885" s="1">
        <v>38724</v>
      </c>
      <c r="B885" t="s">
        <v>19</v>
      </c>
      <c r="C885">
        <v>12566400</v>
      </c>
      <c r="D885">
        <v>53</v>
      </c>
    </row>
    <row r="886" spans="1:4" x14ac:dyDescent="0.25">
      <c r="A886" s="1">
        <v>38725</v>
      </c>
      <c r="B886" t="s">
        <v>23</v>
      </c>
      <c r="C886">
        <v>14402400</v>
      </c>
      <c r="D886">
        <v>57</v>
      </c>
    </row>
    <row r="887" spans="1:4" x14ac:dyDescent="0.25">
      <c r="A887" s="1">
        <v>38726</v>
      </c>
      <c r="B887" t="s">
        <v>20</v>
      </c>
      <c r="C887">
        <v>9003200</v>
      </c>
      <c r="D887">
        <v>35</v>
      </c>
    </row>
    <row r="888" spans="1:4" x14ac:dyDescent="0.25">
      <c r="A888" s="1">
        <v>38727</v>
      </c>
      <c r="B888" t="s">
        <v>24</v>
      </c>
      <c r="C888">
        <v>4596800</v>
      </c>
      <c r="D888">
        <v>19</v>
      </c>
    </row>
    <row r="889" spans="1:4" x14ac:dyDescent="0.25">
      <c r="A889" s="1">
        <v>38728</v>
      </c>
      <c r="B889" t="s">
        <v>22</v>
      </c>
      <c r="C889">
        <v>3685600</v>
      </c>
      <c r="D889">
        <v>19</v>
      </c>
    </row>
    <row r="890" spans="1:4" x14ac:dyDescent="0.25">
      <c r="A890" s="1">
        <v>38729</v>
      </c>
      <c r="B890" t="s">
        <v>21</v>
      </c>
      <c r="C890">
        <v>4392800</v>
      </c>
      <c r="D890">
        <v>20</v>
      </c>
    </row>
    <row r="891" spans="1:4" x14ac:dyDescent="0.25">
      <c r="A891" s="1">
        <v>38730</v>
      </c>
      <c r="B891" t="s">
        <v>25</v>
      </c>
      <c r="C891">
        <v>2856000</v>
      </c>
      <c r="D891">
        <v>12</v>
      </c>
    </row>
    <row r="892" spans="1:4" x14ac:dyDescent="0.25">
      <c r="A892" s="1">
        <v>38731</v>
      </c>
      <c r="B892" t="s">
        <v>19</v>
      </c>
      <c r="C892">
        <v>4080000</v>
      </c>
      <c r="D892">
        <v>17</v>
      </c>
    </row>
    <row r="893" spans="1:4" x14ac:dyDescent="0.25">
      <c r="A893" s="1">
        <v>38732</v>
      </c>
      <c r="B893" t="s">
        <v>23</v>
      </c>
      <c r="C893">
        <v>4692000</v>
      </c>
      <c r="D893">
        <v>21</v>
      </c>
    </row>
    <row r="894" spans="1:4" x14ac:dyDescent="0.25">
      <c r="A894" s="1">
        <v>38733</v>
      </c>
      <c r="B894" t="s">
        <v>20</v>
      </c>
      <c r="C894">
        <v>3495200</v>
      </c>
      <c r="D894">
        <v>19</v>
      </c>
    </row>
    <row r="895" spans="1:4" x14ac:dyDescent="0.25">
      <c r="A895" s="1">
        <v>38734</v>
      </c>
      <c r="B895" t="s">
        <v>24</v>
      </c>
      <c r="C895">
        <v>6528000</v>
      </c>
      <c r="D895">
        <v>26</v>
      </c>
    </row>
    <row r="896" spans="1:4" x14ac:dyDescent="0.25">
      <c r="A896" s="1">
        <v>38735</v>
      </c>
      <c r="B896" t="s">
        <v>22</v>
      </c>
      <c r="C896">
        <v>2148800</v>
      </c>
      <c r="D896">
        <v>10</v>
      </c>
    </row>
    <row r="897" spans="1:4" x14ac:dyDescent="0.25">
      <c r="A897" s="1">
        <v>38736</v>
      </c>
      <c r="B897" t="s">
        <v>21</v>
      </c>
      <c r="C897">
        <v>3672000</v>
      </c>
      <c r="D897">
        <v>16</v>
      </c>
    </row>
    <row r="898" spans="1:4" x14ac:dyDescent="0.25">
      <c r="A898" s="1">
        <v>38737</v>
      </c>
      <c r="B898" t="s">
        <v>25</v>
      </c>
      <c r="C898">
        <v>2869600</v>
      </c>
      <c r="D898">
        <v>13</v>
      </c>
    </row>
    <row r="899" spans="1:4" x14ac:dyDescent="0.25">
      <c r="A899" s="1">
        <v>38738</v>
      </c>
      <c r="B899" t="s">
        <v>19</v>
      </c>
      <c r="C899">
        <v>4188800</v>
      </c>
      <c r="D899">
        <v>19</v>
      </c>
    </row>
    <row r="900" spans="1:4" x14ac:dyDescent="0.25">
      <c r="A900" s="1">
        <v>38739</v>
      </c>
      <c r="B900" t="s">
        <v>23</v>
      </c>
      <c r="C900">
        <v>4705600</v>
      </c>
      <c r="D900">
        <v>23</v>
      </c>
    </row>
    <row r="901" spans="1:4" x14ac:dyDescent="0.25">
      <c r="A901" s="1">
        <v>38740</v>
      </c>
      <c r="B901" t="s">
        <v>20</v>
      </c>
      <c r="C901">
        <v>2148800</v>
      </c>
      <c r="D901">
        <v>8</v>
      </c>
    </row>
    <row r="902" spans="1:4" x14ac:dyDescent="0.25">
      <c r="A902" s="1">
        <v>38741</v>
      </c>
      <c r="B902" t="s">
        <v>24</v>
      </c>
      <c r="C902">
        <v>4284000</v>
      </c>
      <c r="D902">
        <v>19</v>
      </c>
    </row>
    <row r="903" spans="1:4" x14ac:dyDescent="0.25">
      <c r="A903" s="1">
        <v>38742</v>
      </c>
      <c r="B903" t="s">
        <v>22</v>
      </c>
      <c r="C903">
        <v>4216000</v>
      </c>
      <c r="D903">
        <v>21</v>
      </c>
    </row>
    <row r="904" spans="1:4" x14ac:dyDescent="0.25">
      <c r="A904" s="1">
        <v>38743</v>
      </c>
      <c r="B904" t="s">
        <v>21</v>
      </c>
      <c r="C904">
        <v>3481600</v>
      </c>
      <c r="D904">
        <v>13</v>
      </c>
    </row>
    <row r="905" spans="1:4" x14ac:dyDescent="0.25">
      <c r="A905" s="1">
        <v>38744</v>
      </c>
      <c r="B905" t="s">
        <v>25</v>
      </c>
      <c r="C905">
        <v>5317600</v>
      </c>
      <c r="D905">
        <v>22</v>
      </c>
    </row>
    <row r="906" spans="1:4" x14ac:dyDescent="0.25">
      <c r="A906" s="1">
        <v>38745</v>
      </c>
      <c r="B906" t="s">
        <v>19</v>
      </c>
      <c r="C906">
        <v>4800800</v>
      </c>
      <c r="D906">
        <v>21</v>
      </c>
    </row>
    <row r="907" spans="1:4" x14ac:dyDescent="0.25">
      <c r="A907" s="1">
        <v>38746</v>
      </c>
      <c r="B907" t="s">
        <v>23</v>
      </c>
      <c r="C907">
        <v>2067200</v>
      </c>
      <c r="D907">
        <v>12</v>
      </c>
    </row>
    <row r="908" spans="1:4" x14ac:dyDescent="0.25">
      <c r="A908" s="1">
        <v>38747</v>
      </c>
      <c r="B908" t="s">
        <v>20</v>
      </c>
      <c r="C908">
        <v>6976800</v>
      </c>
      <c r="D908">
        <v>33</v>
      </c>
    </row>
    <row r="909" spans="1:4" x14ac:dyDescent="0.25">
      <c r="A909" s="1">
        <v>38748</v>
      </c>
      <c r="B909" t="s">
        <v>24</v>
      </c>
      <c r="C909">
        <v>6120000</v>
      </c>
      <c r="D909">
        <v>25</v>
      </c>
    </row>
    <row r="910" spans="1:4" x14ac:dyDescent="0.25">
      <c r="A910" s="1">
        <v>38749</v>
      </c>
      <c r="B910" t="s">
        <v>22</v>
      </c>
      <c r="C910">
        <v>4814400</v>
      </c>
      <c r="D910">
        <v>19</v>
      </c>
    </row>
    <row r="911" spans="1:4" x14ac:dyDescent="0.25">
      <c r="A911" s="1">
        <v>38750</v>
      </c>
      <c r="B911" t="s">
        <v>21</v>
      </c>
      <c r="C911">
        <v>4515200</v>
      </c>
      <c r="D911">
        <v>23</v>
      </c>
    </row>
    <row r="912" spans="1:4" x14ac:dyDescent="0.25">
      <c r="A912" s="1">
        <v>38751</v>
      </c>
      <c r="B912" t="s">
        <v>25</v>
      </c>
      <c r="C912">
        <v>9819200</v>
      </c>
      <c r="D912">
        <v>46</v>
      </c>
    </row>
    <row r="913" spans="1:4" x14ac:dyDescent="0.25">
      <c r="A913" s="1">
        <v>38752</v>
      </c>
      <c r="B913" t="s">
        <v>19</v>
      </c>
      <c r="C913">
        <v>13382400</v>
      </c>
      <c r="D913">
        <v>64</v>
      </c>
    </row>
    <row r="914" spans="1:4" x14ac:dyDescent="0.25">
      <c r="A914" s="1">
        <v>38753</v>
      </c>
      <c r="B914" t="s">
        <v>23</v>
      </c>
      <c r="C914">
        <v>8921600</v>
      </c>
      <c r="D914">
        <v>47</v>
      </c>
    </row>
    <row r="915" spans="1:4" x14ac:dyDescent="0.25">
      <c r="A915" s="1">
        <v>38754</v>
      </c>
      <c r="B915" t="s">
        <v>20</v>
      </c>
      <c r="C915">
        <v>8173600</v>
      </c>
      <c r="D915">
        <v>38</v>
      </c>
    </row>
    <row r="916" spans="1:4" x14ac:dyDescent="0.25">
      <c r="A916" s="1">
        <v>38755</v>
      </c>
      <c r="B916" t="s">
        <v>24</v>
      </c>
      <c r="C916">
        <v>15218400</v>
      </c>
      <c r="D916">
        <v>72</v>
      </c>
    </row>
    <row r="917" spans="1:4" x14ac:dyDescent="0.25">
      <c r="A917" s="1">
        <v>38756</v>
      </c>
      <c r="B917" t="s">
        <v>22</v>
      </c>
      <c r="C917">
        <v>10200000</v>
      </c>
      <c r="D917">
        <v>45</v>
      </c>
    </row>
    <row r="918" spans="1:4" x14ac:dyDescent="0.25">
      <c r="A918" s="1">
        <v>38757</v>
      </c>
      <c r="B918" t="s">
        <v>21</v>
      </c>
      <c r="C918">
        <v>8173600</v>
      </c>
      <c r="D918">
        <v>38</v>
      </c>
    </row>
    <row r="919" spans="1:4" x14ac:dyDescent="0.25">
      <c r="A919" s="1">
        <v>38758</v>
      </c>
      <c r="B919" t="s">
        <v>25</v>
      </c>
      <c r="C919">
        <v>10023200</v>
      </c>
      <c r="D919">
        <v>45</v>
      </c>
    </row>
    <row r="920" spans="1:4" x14ac:dyDescent="0.25">
      <c r="A920" s="1">
        <v>38759</v>
      </c>
      <c r="B920" t="s">
        <v>19</v>
      </c>
      <c r="C920">
        <v>13586400</v>
      </c>
      <c r="D920">
        <v>63</v>
      </c>
    </row>
    <row r="921" spans="1:4" x14ac:dyDescent="0.25">
      <c r="A921" s="1">
        <v>38760</v>
      </c>
      <c r="B921" t="s">
        <v>23</v>
      </c>
      <c r="C921">
        <v>3481600</v>
      </c>
      <c r="D921">
        <v>17</v>
      </c>
    </row>
    <row r="922" spans="1:4" x14ac:dyDescent="0.25">
      <c r="A922" s="1">
        <v>38761</v>
      </c>
      <c r="B922" t="s">
        <v>20</v>
      </c>
      <c r="C922">
        <v>12444000</v>
      </c>
      <c r="D922">
        <v>58</v>
      </c>
    </row>
    <row r="923" spans="1:4" x14ac:dyDescent="0.25">
      <c r="A923" s="1">
        <v>38762</v>
      </c>
      <c r="B923" t="s">
        <v>24</v>
      </c>
      <c r="C923">
        <v>10553600</v>
      </c>
      <c r="D923">
        <v>48</v>
      </c>
    </row>
    <row r="924" spans="1:4" x14ac:dyDescent="0.25">
      <c r="A924" s="1">
        <v>38763</v>
      </c>
      <c r="B924" t="s">
        <v>22</v>
      </c>
      <c r="C924">
        <v>9397600</v>
      </c>
      <c r="D924">
        <v>46</v>
      </c>
    </row>
    <row r="925" spans="1:4" x14ac:dyDescent="0.25">
      <c r="A925" s="1">
        <v>38764</v>
      </c>
      <c r="B925" t="s">
        <v>21</v>
      </c>
      <c r="C925">
        <v>8078400</v>
      </c>
      <c r="D925">
        <v>40</v>
      </c>
    </row>
    <row r="926" spans="1:4" x14ac:dyDescent="0.25">
      <c r="A926" s="1">
        <v>38765</v>
      </c>
      <c r="B926" t="s">
        <v>25</v>
      </c>
      <c r="C926">
        <v>8173600</v>
      </c>
      <c r="D926">
        <v>36</v>
      </c>
    </row>
    <row r="927" spans="1:4" x14ac:dyDescent="0.25">
      <c r="A927" s="1">
        <v>38766</v>
      </c>
      <c r="B927" t="s">
        <v>19</v>
      </c>
      <c r="C927">
        <v>6881600</v>
      </c>
      <c r="D927">
        <v>34</v>
      </c>
    </row>
    <row r="928" spans="1:4" x14ac:dyDescent="0.25">
      <c r="A928" s="1">
        <v>38767</v>
      </c>
      <c r="B928" t="s">
        <v>23</v>
      </c>
      <c r="C928">
        <v>4297600</v>
      </c>
      <c r="D928">
        <v>21</v>
      </c>
    </row>
    <row r="929" spans="1:4" x14ac:dyDescent="0.25">
      <c r="A929" s="1">
        <v>38768</v>
      </c>
      <c r="B929" t="s">
        <v>20</v>
      </c>
      <c r="C929">
        <v>8486400</v>
      </c>
      <c r="D929">
        <v>39</v>
      </c>
    </row>
    <row r="930" spans="1:4" x14ac:dyDescent="0.25">
      <c r="A930" s="1">
        <v>38769</v>
      </c>
      <c r="B930" t="s">
        <v>24</v>
      </c>
      <c r="C930">
        <v>9411200</v>
      </c>
      <c r="D930">
        <v>44</v>
      </c>
    </row>
    <row r="931" spans="1:4" x14ac:dyDescent="0.25">
      <c r="A931" s="1">
        <v>38770</v>
      </c>
      <c r="B931" t="s">
        <v>22</v>
      </c>
      <c r="C931">
        <v>6976800</v>
      </c>
      <c r="D931">
        <v>37</v>
      </c>
    </row>
    <row r="932" spans="1:4" x14ac:dyDescent="0.25">
      <c r="A932" s="1">
        <v>38771</v>
      </c>
      <c r="B932" t="s">
        <v>21</v>
      </c>
      <c r="C932">
        <v>10036800</v>
      </c>
      <c r="D932">
        <v>49</v>
      </c>
    </row>
    <row r="933" spans="1:4" x14ac:dyDescent="0.25">
      <c r="A933" s="1">
        <v>38772</v>
      </c>
      <c r="B933" t="s">
        <v>25</v>
      </c>
      <c r="C933">
        <v>8799200</v>
      </c>
      <c r="D933">
        <v>39</v>
      </c>
    </row>
    <row r="934" spans="1:4" x14ac:dyDescent="0.25">
      <c r="A934" s="1">
        <v>38773</v>
      </c>
      <c r="B934" t="s">
        <v>19</v>
      </c>
      <c r="C934">
        <v>6133600</v>
      </c>
      <c r="D934">
        <v>31</v>
      </c>
    </row>
    <row r="935" spans="1:4" x14ac:dyDescent="0.25">
      <c r="A935" s="1">
        <v>38774</v>
      </c>
      <c r="B935" t="s">
        <v>23</v>
      </c>
      <c r="C935">
        <v>5440000</v>
      </c>
      <c r="D935">
        <v>28</v>
      </c>
    </row>
    <row r="936" spans="1:4" x14ac:dyDescent="0.25">
      <c r="A936" s="1">
        <v>38775</v>
      </c>
      <c r="B936" t="s">
        <v>20</v>
      </c>
      <c r="C936">
        <v>8622400</v>
      </c>
      <c r="D936">
        <v>42</v>
      </c>
    </row>
    <row r="937" spans="1:4" x14ac:dyDescent="0.25">
      <c r="A937" s="1">
        <v>38776</v>
      </c>
      <c r="B937" t="s">
        <v>24</v>
      </c>
      <c r="C937">
        <v>6555200</v>
      </c>
      <c r="D937">
        <v>32</v>
      </c>
    </row>
    <row r="938" spans="1:4" x14ac:dyDescent="0.25">
      <c r="A938" s="1">
        <v>38777</v>
      </c>
      <c r="B938" t="s">
        <v>22</v>
      </c>
      <c r="C938">
        <v>4515200</v>
      </c>
      <c r="D938">
        <v>24</v>
      </c>
    </row>
    <row r="939" spans="1:4" x14ac:dyDescent="0.25">
      <c r="A939" s="1">
        <v>38778</v>
      </c>
      <c r="B939" t="s">
        <v>21</v>
      </c>
      <c r="C939">
        <v>5222400</v>
      </c>
      <c r="D939">
        <v>26</v>
      </c>
    </row>
    <row r="940" spans="1:4" x14ac:dyDescent="0.25">
      <c r="A940" s="1">
        <v>38779</v>
      </c>
      <c r="B940" t="s">
        <v>25</v>
      </c>
      <c r="C940">
        <v>4297600</v>
      </c>
      <c r="D940">
        <v>21</v>
      </c>
    </row>
    <row r="941" spans="1:4" x14ac:dyDescent="0.25">
      <c r="A941" s="1">
        <v>38780</v>
      </c>
      <c r="B941" t="s">
        <v>19</v>
      </c>
      <c r="C941">
        <v>7792800</v>
      </c>
      <c r="D941">
        <v>40</v>
      </c>
    </row>
    <row r="942" spans="1:4" x14ac:dyDescent="0.25">
      <c r="A942" s="1">
        <v>38781</v>
      </c>
      <c r="B942" t="s">
        <v>23</v>
      </c>
      <c r="C942">
        <v>5304000</v>
      </c>
      <c r="D942">
        <v>26</v>
      </c>
    </row>
    <row r="943" spans="1:4" x14ac:dyDescent="0.25">
      <c r="A943" s="1">
        <v>38782</v>
      </c>
      <c r="B943" t="s">
        <v>20</v>
      </c>
      <c r="C943">
        <v>12879200</v>
      </c>
      <c r="D943">
        <v>56</v>
      </c>
    </row>
    <row r="944" spans="1:4" x14ac:dyDescent="0.25">
      <c r="A944" s="1">
        <v>38783</v>
      </c>
      <c r="B944" t="s">
        <v>24</v>
      </c>
      <c r="C944">
        <v>8785600</v>
      </c>
      <c r="D944">
        <v>40</v>
      </c>
    </row>
    <row r="945" spans="1:4" x14ac:dyDescent="0.25">
      <c r="A945" s="1">
        <v>38784</v>
      </c>
      <c r="B945" t="s">
        <v>22</v>
      </c>
      <c r="C945">
        <v>8608800</v>
      </c>
      <c r="D945">
        <v>40</v>
      </c>
    </row>
    <row r="946" spans="1:4" x14ac:dyDescent="0.25">
      <c r="A946" s="1">
        <v>38785</v>
      </c>
      <c r="B946" t="s">
        <v>21</v>
      </c>
      <c r="C946">
        <v>10322400</v>
      </c>
      <c r="D946">
        <v>48</v>
      </c>
    </row>
    <row r="947" spans="1:4" x14ac:dyDescent="0.25">
      <c r="A947" s="1">
        <v>38786</v>
      </c>
      <c r="B947" t="s">
        <v>25</v>
      </c>
      <c r="C947">
        <v>6772800</v>
      </c>
      <c r="D947">
        <v>33</v>
      </c>
    </row>
    <row r="948" spans="1:4" x14ac:dyDescent="0.25">
      <c r="A948" s="1">
        <v>38787</v>
      </c>
      <c r="B948" t="s">
        <v>19</v>
      </c>
      <c r="C948">
        <v>4705600</v>
      </c>
      <c r="D948">
        <v>24</v>
      </c>
    </row>
    <row r="949" spans="1:4" x14ac:dyDescent="0.25">
      <c r="A949" s="1">
        <v>38788</v>
      </c>
      <c r="B949" t="s">
        <v>23</v>
      </c>
      <c r="C949">
        <v>1224000</v>
      </c>
      <c r="D949">
        <v>6</v>
      </c>
    </row>
    <row r="950" spans="1:4" x14ac:dyDescent="0.25">
      <c r="A950" s="1">
        <v>38789</v>
      </c>
      <c r="B950" t="s">
        <v>20</v>
      </c>
      <c r="C950">
        <v>7371200</v>
      </c>
      <c r="D950">
        <v>32</v>
      </c>
    </row>
    <row r="951" spans="1:4" x14ac:dyDescent="0.25">
      <c r="A951" s="1">
        <v>38790</v>
      </c>
      <c r="B951" t="s">
        <v>24</v>
      </c>
      <c r="C951">
        <v>7289600</v>
      </c>
      <c r="D951">
        <v>37</v>
      </c>
    </row>
    <row r="952" spans="1:4" x14ac:dyDescent="0.25">
      <c r="A952" s="1">
        <v>38791</v>
      </c>
      <c r="B952" t="s">
        <v>22</v>
      </c>
      <c r="C952">
        <v>6650400</v>
      </c>
      <c r="D952">
        <v>29</v>
      </c>
    </row>
    <row r="953" spans="1:4" x14ac:dyDescent="0.25">
      <c r="A953" s="1">
        <v>38792</v>
      </c>
      <c r="B953" t="s">
        <v>21</v>
      </c>
      <c r="C953">
        <v>5100000</v>
      </c>
      <c r="D953">
        <v>23</v>
      </c>
    </row>
    <row r="954" spans="1:4" x14ac:dyDescent="0.25">
      <c r="A954" s="1">
        <v>38793</v>
      </c>
      <c r="B954" t="s">
        <v>25</v>
      </c>
      <c r="C954">
        <v>4705600</v>
      </c>
      <c r="D954">
        <v>21</v>
      </c>
    </row>
    <row r="955" spans="1:4" x14ac:dyDescent="0.25">
      <c r="A955" s="1">
        <v>38794</v>
      </c>
      <c r="B955" t="s">
        <v>19</v>
      </c>
      <c r="C955">
        <v>7575200</v>
      </c>
      <c r="D955">
        <v>34</v>
      </c>
    </row>
    <row r="956" spans="1:4" x14ac:dyDescent="0.25">
      <c r="A956" s="1">
        <v>38795</v>
      </c>
      <c r="B956" t="s">
        <v>23</v>
      </c>
      <c r="C956">
        <v>4610400</v>
      </c>
      <c r="D956">
        <v>23</v>
      </c>
    </row>
    <row r="957" spans="1:4" x14ac:dyDescent="0.25">
      <c r="A957" s="1">
        <v>38796</v>
      </c>
      <c r="B957" t="s">
        <v>20</v>
      </c>
      <c r="C957">
        <v>4406400</v>
      </c>
      <c r="D957">
        <v>22</v>
      </c>
    </row>
    <row r="958" spans="1:4" x14ac:dyDescent="0.25">
      <c r="A958" s="1">
        <v>38797</v>
      </c>
      <c r="B958" t="s">
        <v>24</v>
      </c>
      <c r="C958">
        <v>5412800</v>
      </c>
      <c r="D958">
        <v>25</v>
      </c>
    </row>
    <row r="959" spans="1:4" x14ac:dyDescent="0.25">
      <c r="A959" s="1">
        <v>38798</v>
      </c>
      <c r="B959" t="s">
        <v>22</v>
      </c>
      <c r="C959">
        <v>1332800</v>
      </c>
      <c r="D959">
        <v>7</v>
      </c>
    </row>
    <row r="960" spans="1:4" x14ac:dyDescent="0.25">
      <c r="A960" s="1">
        <v>38799</v>
      </c>
      <c r="B960" t="s">
        <v>21</v>
      </c>
      <c r="C960">
        <v>6242400</v>
      </c>
      <c r="D960">
        <v>29</v>
      </c>
    </row>
    <row r="961" spans="1:4" x14ac:dyDescent="0.25">
      <c r="A961" s="1">
        <v>38800</v>
      </c>
      <c r="B961" t="s">
        <v>25</v>
      </c>
      <c r="C961">
        <v>3794400</v>
      </c>
      <c r="D961">
        <v>18</v>
      </c>
    </row>
    <row r="962" spans="1:4" x14ac:dyDescent="0.25">
      <c r="A962" s="1">
        <v>38801</v>
      </c>
      <c r="B962" t="s">
        <v>19</v>
      </c>
      <c r="C962">
        <v>3699200</v>
      </c>
      <c r="D962">
        <v>20</v>
      </c>
    </row>
    <row r="963" spans="1:4" x14ac:dyDescent="0.25">
      <c r="A963" s="1">
        <v>38802</v>
      </c>
      <c r="B963" t="s">
        <v>23</v>
      </c>
      <c r="C963">
        <v>2556800</v>
      </c>
      <c r="D963">
        <v>12</v>
      </c>
    </row>
    <row r="964" spans="1:4" x14ac:dyDescent="0.25">
      <c r="A964" s="1">
        <v>38803</v>
      </c>
      <c r="B964" t="s">
        <v>20</v>
      </c>
      <c r="C964">
        <v>7888000</v>
      </c>
      <c r="D964">
        <v>37</v>
      </c>
    </row>
    <row r="965" spans="1:4" x14ac:dyDescent="0.25">
      <c r="A965" s="1">
        <v>38804</v>
      </c>
      <c r="B965" t="s">
        <v>24</v>
      </c>
      <c r="C965">
        <v>3984800</v>
      </c>
      <c r="D965">
        <v>17</v>
      </c>
    </row>
    <row r="966" spans="1:4" x14ac:dyDescent="0.25">
      <c r="A966" s="1">
        <v>38805</v>
      </c>
      <c r="B966" t="s">
        <v>22</v>
      </c>
      <c r="C966">
        <v>3073600</v>
      </c>
      <c r="D966">
        <v>15</v>
      </c>
    </row>
    <row r="967" spans="1:4" x14ac:dyDescent="0.25">
      <c r="A967" s="1">
        <v>38806</v>
      </c>
      <c r="B967" t="s">
        <v>21</v>
      </c>
      <c r="C967">
        <v>3468000</v>
      </c>
      <c r="D967">
        <v>15</v>
      </c>
    </row>
    <row r="968" spans="1:4" x14ac:dyDescent="0.25">
      <c r="A968" s="1">
        <v>38807</v>
      </c>
      <c r="B968" t="s">
        <v>25</v>
      </c>
      <c r="C968">
        <v>4093600</v>
      </c>
      <c r="D968">
        <v>18</v>
      </c>
    </row>
    <row r="969" spans="1:4" x14ac:dyDescent="0.25">
      <c r="A969" s="1">
        <v>38808</v>
      </c>
      <c r="B969" t="s">
        <v>19</v>
      </c>
      <c r="C969">
        <v>5521600</v>
      </c>
      <c r="D969">
        <v>24</v>
      </c>
    </row>
    <row r="970" spans="1:4" x14ac:dyDescent="0.25">
      <c r="A970" s="1">
        <v>38809</v>
      </c>
      <c r="B970" t="s">
        <v>23</v>
      </c>
      <c r="C970">
        <v>8309600</v>
      </c>
      <c r="D970">
        <v>43</v>
      </c>
    </row>
    <row r="971" spans="1:4" x14ac:dyDescent="0.25">
      <c r="A971" s="1">
        <v>38810</v>
      </c>
      <c r="B971" t="s">
        <v>20</v>
      </c>
      <c r="C971">
        <v>7888000</v>
      </c>
      <c r="D971">
        <v>37</v>
      </c>
    </row>
    <row r="972" spans="1:4" x14ac:dyDescent="0.25">
      <c r="A972" s="1">
        <v>38811</v>
      </c>
      <c r="B972" t="s">
        <v>24</v>
      </c>
      <c r="C972">
        <v>8214400</v>
      </c>
      <c r="D972">
        <v>38</v>
      </c>
    </row>
    <row r="973" spans="1:4" x14ac:dyDescent="0.25">
      <c r="A973" s="1">
        <v>38812</v>
      </c>
      <c r="B973" t="s">
        <v>22</v>
      </c>
      <c r="C973">
        <v>4392800</v>
      </c>
      <c r="D973">
        <v>18</v>
      </c>
    </row>
    <row r="974" spans="1:4" x14ac:dyDescent="0.25">
      <c r="A974" s="1">
        <v>38813</v>
      </c>
      <c r="B974" t="s">
        <v>21</v>
      </c>
      <c r="C974">
        <v>5657600</v>
      </c>
      <c r="D974">
        <v>30</v>
      </c>
    </row>
    <row r="975" spans="1:4" x14ac:dyDescent="0.25">
      <c r="A975" s="1">
        <v>38814</v>
      </c>
      <c r="B975" t="s">
        <v>25</v>
      </c>
      <c r="C975">
        <v>5331200</v>
      </c>
      <c r="D975">
        <v>27</v>
      </c>
    </row>
    <row r="976" spans="1:4" x14ac:dyDescent="0.25">
      <c r="A976" s="1">
        <v>38815</v>
      </c>
      <c r="B976" t="s">
        <v>19</v>
      </c>
      <c r="C976">
        <v>1224000</v>
      </c>
      <c r="D976">
        <v>5</v>
      </c>
    </row>
    <row r="977" spans="1:4" x14ac:dyDescent="0.25">
      <c r="A977" s="1">
        <v>38817</v>
      </c>
      <c r="B977" t="s">
        <v>20</v>
      </c>
      <c r="C977">
        <v>312800</v>
      </c>
      <c r="D977">
        <v>2</v>
      </c>
    </row>
    <row r="978" spans="1:4" x14ac:dyDescent="0.25">
      <c r="A978" s="1">
        <v>38819</v>
      </c>
      <c r="B978" t="s">
        <v>22</v>
      </c>
      <c r="C978">
        <v>612000</v>
      </c>
      <c r="D978">
        <v>3</v>
      </c>
    </row>
    <row r="979" spans="1:4" x14ac:dyDescent="0.25">
      <c r="A979" s="1">
        <v>38820</v>
      </c>
      <c r="B979" t="s">
        <v>21</v>
      </c>
      <c r="C979">
        <v>1020000</v>
      </c>
      <c r="D979">
        <v>4</v>
      </c>
    </row>
    <row r="980" spans="1:4" x14ac:dyDescent="0.25">
      <c r="A980" s="1">
        <v>38821</v>
      </c>
      <c r="B980" t="s">
        <v>25</v>
      </c>
      <c r="C980">
        <v>204000</v>
      </c>
      <c r="D980">
        <v>1</v>
      </c>
    </row>
    <row r="981" spans="1:4" x14ac:dyDescent="0.25">
      <c r="A981" s="1">
        <v>38822</v>
      </c>
      <c r="B981" t="s">
        <v>19</v>
      </c>
      <c r="C981">
        <v>1020000</v>
      </c>
      <c r="D981">
        <v>5</v>
      </c>
    </row>
    <row r="982" spans="1:4" x14ac:dyDescent="0.25">
      <c r="A982" s="1">
        <v>38823</v>
      </c>
      <c r="B982" t="s">
        <v>23</v>
      </c>
      <c r="C982">
        <v>3468000</v>
      </c>
      <c r="D982">
        <v>16</v>
      </c>
    </row>
    <row r="983" spans="1:4" x14ac:dyDescent="0.25">
      <c r="A983" s="1">
        <v>38824</v>
      </c>
      <c r="B983" t="s">
        <v>20</v>
      </c>
      <c r="C983">
        <v>5208800</v>
      </c>
      <c r="D983">
        <v>25</v>
      </c>
    </row>
    <row r="984" spans="1:4" x14ac:dyDescent="0.25">
      <c r="A984" s="1">
        <v>38825</v>
      </c>
      <c r="B984" t="s">
        <v>24</v>
      </c>
      <c r="C984">
        <v>1944800</v>
      </c>
      <c r="D984">
        <v>9</v>
      </c>
    </row>
    <row r="985" spans="1:4" x14ac:dyDescent="0.25">
      <c r="A985" s="1">
        <v>38826</v>
      </c>
      <c r="B985" t="s">
        <v>22</v>
      </c>
      <c r="C985">
        <v>2448000</v>
      </c>
      <c r="D985">
        <v>11</v>
      </c>
    </row>
    <row r="986" spans="1:4" x14ac:dyDescent="0.25">
      <c r="A986" s="1">
        <v>38827</v>
      </c>
      <c r="B986" t="s">
        <v>21</v>
      </c>
      <c r="C986">
        <v>5630400</v>
      </c>
      <c r="D986">
        <v>25</v>
      </c>
    </row>
    <row r="987" spans="1:4" x14ac:dyDescent="0.25">
      <c r="A987" s="1">
        <v>38828</v>
      </c>
      <c r="B987" t="s">
        <v>25</v>
      </c>
      <c r="C987">
        <v>4093600</v>
      </c>
      <c r="D987">
        <v>19</v>
      </c>
    </row>
    <row r="988" spans="1:4" x14ac:dyDescent="0.25">
      <c r="A988" s="1">
        <v>38829</v>
      </c>
      <c r="B988" t="s">
        <v>19</v>
      </c>
      <c r="C988">
        <v>2040000</v>
      </c>
      <c r="D988">
        <v>9</v>
      </c>
    </row>
    <row r="989" spans="1:4" x14ac:dyDescent="0.25">
      <c r="A989" s="1">
        <v>38830</v>
      </c>
      <c r="B989" t="s">
        <v>23</v>
      </c>
      <c r="C989">
        <v>5331200</v>
      </c>
      <c r="D989">
        <v>28</v>
      </c>
    </row>
    <row r="990" spans="1:4" x14ac:dyDescent="0.25">
      <c r="A990" s="1">
        <v>38831</v>
      </c>
      <c r="B990" t="s">
        <v>20</v>
      </c>
      <c r="C990">
        <v>5032000</v>
      </c>
      <c r="D990">
        <v>25</v>
      </c>
    </row>
    <row r="991" spans="1:4" x14ac:dyDescent="0.25">
      <c r="A991" s="1">
        <v>38832</v>
      </c>
      <c r="B991" t="s">
        <v>24</v>
      </c>
      <c r="C991">
        <v>7493600</v>
      </c>
      <c r="D991">
        <v>39</v>
      </c>
    </row>
    <row r="992" spans="1:4" x14ac:dyDescent="0.25">
      <c r="A992" s="1">
        <v>38833</v>
      </c>
      <c r="B992" t="s">
        <v>22</v>
      </c>
      <c r="C992">
        <v>3386400</v>
      </c>
      <c r="D992">
        <v>17</v>
      </c>
    </row>
    <row r="993" spans="1:4" x14ac:dyDescent="0.25">
      <c r="A993" s="1">
        <v>38834</v>
      </c>
      <c r="B993" t="s">
        <v>21</v>
      </c>
      <c r="C993">
        <v>7357600</v>
      </c>
      <c r="D993">
        <v>30</v>
      </c>
    </row>
    <row r="994" spans="1:4" x14ac:dyDescent="0.25">
      <c r="A994" s="1">
        <v>38835</v>
      </c>
      <c r="B994" t="s">
        <v>25</v>
      </c>
      <c r="C994">
        <v>7983200</v>
      </c>
      <c r="D994">
        <v>34</v>
      </c>
    </row>
    <row r="995" spans="1:4" x14ac:dyDescent="0.25">
      <c r="A995" s="1">
        <v>38836</v>
      </c>
      <c r="B995" t="s">
        <v>19</v>
      </c>
      <c r="C995">
        <v>11220000</v>
      </c>
      <c r="D995">
        <v>51</v>
      </c>
    </row>
    <row r="996" spans="1:4" x14ac:dyDescent="0.25">
      <c r="A996" s="1">
        <v>38837</v>
      </c>
      <c r="B996" t="s">
        <v>23</v>
      </c>
      <c r="C996">
        <v>8935200</v>
      </c>
      <c r="D996">
        <v>46</v>
      </c>
    </row>
    <row r="997" spans="1:4" x14ac:dyDescent="0.25">
      <c r="A997" s="1">
        <v>38838</v>
      </c>
      <c r="B997" t="s">
        <v>20</v>
      </c>
      <c r="C997">
        <v>7765600</v>
      </c>
      <c r="D997">
        <v>38</v>
      </c>
    </row>
    <row r="998" spans="1:4" x14ac:dyDescent="0.25">
      <c r="A998" s="1">
        <v>38839</v>
      </c>
      <c r="B998" t="s">
        <v>24</v>
      </c>
      <c r="C998">
        <v>10485600</v>
      </c>
      <c r="D998">
        <v>53</v>
      </c>
    </row>
    <row r="999" spans="1:4" x14ac:dyDescent="0.25">
      <c r="A999" s="1">
        <v>38840</v>
      </c>
      <c r="B999" t="s">
        <v>22</v>
      </c>
      <c r="C999">
        <v>5521600</v>
      </c>
      <c r="D999">
        <v>27</v>
      </c>
    </row>
    <row r="1000" spans="1:4" x14ac:dyDescent="0.25">
      <c r="A1000" s="1">
        <v>38841</v>
      </c>
      <c r="B1000" t="s">
        <v>21</v>
      </c>
      <c r="C1000">
        <v>6895200</v>
      </c>
      <c r="D1000">
        <v>38</v>
      </c>
    </row>
    <row r="1001" spans="1:4" x14ac:dyDescent="0.25">
      <c r="A1001" s="1">
        <v>38842</v>
      </c>
      <c r="B1001" t="s">
        <v>25</v>
      </c>
      <c r="C1001">
        <v>5412800</v>
      </c>
      <c r="D1001">
        <v>25</v>
      </c>
    </row>
    <row r="1002" spans="1:4" x14ac:dyDescent="0.25">
      <c r="A1002" s="1">
        <v>38843</v>
      </c>
      <c r="B1002" t="s">
        <v>19</v>
      </c>
      <c r="C1002">
        <v>6800000</v>
      </c>
      <c r="D1002">
        <v>36</v>
      </c>
    </row>
    <row r="1003" spans="1:4" x14ac:dyDescent="0.25">
      <c r="A1003" s="1">
        <v>38844</v>
      </c>
      <c r="B1003" t="s">
        <v>23</v>
      </c>
      <c r="C1003">
        <v>6147200</v>
      </c>
      <c r="D1003">
        <v>27</v>
      </c>
    </row>
    <row r="1004" spans="1:4" x14ac:dyDescent="0.25">
      <c r="A1004" s="1">
        <v>38845</v>
      </c>
      <c r="B1004" t="s">
        <v>20</v>
      </c>
      <c r="C1004">
        <v>9533600</v>
      </c>
      <c r="D1004">
        <v>47</v>
      </c>
    </row>
    <row r="1005" spans="1:4" x14ac:dyDescent="0.25">
      <c r="A1005" s="1">
        <v>38846</v>
      </c>
      <c r="B1005" t="s">
        <v>24</v>
      </c>
      <c r="C1005">
        <v>7276000</v>
      </c>
      <c r="D1005">
        <v>37</v>
      </c>
    </row>
    <row r="1006" spans="1:4" x14ac:dyDescent="0.25">
      <c r="A1006" s="1">
        <v>38847</v>
      </c>
      <c r="B1006" t="s">
        <v>22</v>
      </c>
      <c r="C1006">
        <v>2760800</v>
      </c>
      <c r="D1006">
        <v>14</v>
      </c>
    </row>
    <row r="1007" spans="1:4" x14ac:dyDescent="0.25">
      <c r="A1007" s="1">
        <v>38848</v>
      </c>
      <c r="B1007" t="s">
        <v>21</v>
      </c>
      <c r="C1007">
        <v>6228800</v>
      </c>
      <c r="D1007">
        <v>27</v>
      </c>
    </row>
    <row r="1008" spans="1:4" x14ac:dyDescent="0.25">
      <c r="A1008" s="1">
        <v>38849</v>
      </c>
      <c r="B1008" t="s">
        <v>25</v>
      </c>
      <c r="C1008">
        <v>3060000</v>
      </c>
      <c r="D1008">
        <v>13</v>
      </c>
    </row>
    <row r="1009" spans="1:4" x14ac:dyDescent="0.25">
      <c r="A1009" s="1">
        <v>38850</v>
      </c>
      <c r="B1009" t="s">
        <v>19</v>
      </c>
      <c r="C1009">
        <v>8377600</v>
      </c>
      <c r="D1009">
        <v>38</v>
      </c>
    </row>
    <row r="1010" spans="1:4" x14ac:dyDescent="0.25">
      <c r="A1010" s="1">
        <v>38851</v>
      </c>
      <c r="B1010" t="s">
        <v>23</v>
      </c>
      <c r="C1010">
        <v>7072000</v>
      </c>
      <c r="D1010">
        <v>34</v>
      </c>
    </row>
    <row r="1011" spans="1:4" x14ac:dyDescent="0.25">
      <c r="A1011" s="1">
        <v>38852</v>
      </c>
      <c r="B1011" t="s">
        <v>20</v>
      </c>
      <c r="C1011">
        <v>12212800</v>
      </c>
      <c r="D1011">
        <v>57</v>
      </c>
    </row>
    <row r="1012" spans="1:4" x14ac:dyDescent="0.25">
      <c r="A1012" s="1">
        <v>38853</v>
      </c>
      <c r="B1012" t="s">
        <v>24</v>
      </c>
      <c r="C1012">
        <v>6256000</v>
      </c>
      <c r="D1012">
        <v>29</v>
      </c>
    </row>
    <row r="1013" spans="1:4" x14ac:dyDescent="0.25">
      <c r="A1013" s="1">
        <v>38854</v>
      </c>
      <c r="B1013" t="s">
        <v>22</v>
      </c>
      <c r="C1013">
        <v>8078400</v>
      </c>
      <c r="D1013">
        <v>36</v>
      </c>
    </row>
    <row r="1014" spans="1:4" x14ac:dyDescent="0.25">
      <c r="A1014" s="1">
        <v>38855</v>
      </c>
      <c r="B1014" t="s">
        <v>21</v>
      </c>
      <c r="C1014">
        <v>9628800</v>
      </c>
      <c r="D1014">
        <v>47</v>
      </c>
    </row>
    <row r="1015" spans="1:4" x14ac:dyDescent="0.25">
      <c r="A1015" s="1">
        <v>38856</v>
      </c>
      <c r="B1015" t="s">
        <v>25</v>
      </c>
      <c r="C1015">
        <v>7153600</v>
      </c>
      <c r="D1015">
        <v>32</v>
      </c>
    </row>
    <row r="1016" spans="1:4" x14ac:dyDescent="0.25">
      <c r="A1016" s="1">
        <v>38857</v>
      </c>
      <c r="B1016" t="s">
        <v>19</v>
      </c>
      <c r="C1016">
        <v>8799200</v>
      </c>
      <c r="D1016">
        <v>41</v>
      </c>
    </row>
    <row r="1017" spans="1:4" x14ac:dyDescent="0.25">
      <c r="A1017" s="1">
        <v>38858</v>
      </c>
      <c r="B1017" t="s">
        <v>23</v>
      </c>
      <c r="C1017">
        <v>11573600</v>
      </c>
      <c r="D1017">
        <v>56</v>
      </c>
    </row>
    <row r="1018" spans="1:4" x14ac:dyDescent="0.25">
      <c r="A1018" s="1">
        <v>38859</v>
      </c>
      <c r="B1018" t="s">
        <v>20</v>
      </c>
      <c r="C1018">
        <v>6976800</v>
      </c>
      <c r="D1018">
        <v>35</v>
      </c>
    </row>
    <row r="1019" spans="1:4" x14ac:dyDescent="0.25">
      <c r="A1019" s="1">
        <v>38860</v>
      </c>
      <c r="B1019" t="s">
        <v>24</v>
      </c>
      <c r="C1019">
        <v>8581600</v>
      </c>
      <c r="D1019">
        <v>33</v>
      </c>
    </row>
    <row r="1020" spans="1:4" x14ac:dyDescent="0.25">
      <c r="A1020" s="1">
        <v>38861</v>
      </c>
      <c r="B1020" t="s">
        <v>22</v>
      </c>
      <c r="C1020">
        <v>7480000</v>
      </c>
      <c r="D1020">
        <v>35</v>
      </c>
    </row>
    <row r="1021" spans="1:4" x14ac:dyDescent="0.25">
      <c r="A1021" s="1">
        <v>38862</v>
      </c>
      <c r="B1021" t="s">
        <v>21</v>
      </c>
      <c r="C1021">
        <v>9112000</v>
      </c>
      <c r="D1021">
        <v>44</v>
      </c>
    </row>
    <row r="1022" spans="1:4" x14ac:dyDescent="0.25">
      <c r="A1022" s="1">
        <v>38863</v>
      </c>
      <c r="B1022" t="s">
        <v>25</v>
      </c>
      <c r="C1022">
        <v>6963200</v>
      </c>
      <c r="D1022">
        <v>33</v>
      </c>
    </row>
    <row r="1023" spans="1:4" x14ac:dyDescent="0.25">
      <c r="A1023" s="1">
        <v>38864</v>
      </c>
      <c r="B1023" t="s">
        <v>19</v>
      </c>
      <c r="C1023">
        <v>7248800</v>
      </c>
      <c r="D1023">
        <v>32</v>
      </c>
    </row>
    <row r="1024" spans="1:4" x14ac:dyDescent="0.25">
      <c r="A1024" s="1">
        <v>38865</v>
      </c>
      <c r="B1024" t="s">
        <v>23</v>
      </c>
      <c r="C1024">
        <v>2978400</v>
      </c>
      <c r="D1024">
        <v>15</v>
      </c>
    </row>
    <row r="1025" spans="1:4" x14ac:dyDescent="0.25">
      <c r="A1025" s="1">
        <v>38866</v>
      </c>
      <c r="B1025" t="s">
        <v>20</v>
      </c>
      <c r="C1025">
        <v>7656800</v>
      </c>
      <c r="D1025">
        <v>36</v>
      </c>
    </row>
    <row r="1026" spans="1:4" x14ac:dyDescent="0.25">
      <c r="A1026" s="1">
        <v>38867</v>
      </c>
      <c r="B1026" t="s">
        <v>24</v>
      </c>
      <c r="C1026">
        <v>7058400</v>
      </c>
      <c r="D1026">
        <v>33</v>
      </c>
    </row>
    <row r="1027" spans="1:4" x14ac:dyDescent="0.25">
      <c r="A1027" s="1">
        <v>38868</v>
      </c>
      <c r="B1027" t="s">
        <v>22</v>
      </c>
      <c r="C1027">
        <v>8608800</v>
      </c>
      <c r="D1027">
        <v>36</v>
      </c>
    </row>
    <row r="1028" spans="1:4" x14ac:dyDescent="0.25">
      <c r="A1028" s="1">
        <v>38869</v>
      </c>
      <c r="B1028" t="s">
        <v>21</v>
      </c>
      <c r="C1028">
        <v>4528800</v>
      </c>
      <c r="D1028">
        <v>22</v>
      </c>
    </row>
    <row r="1029" spans="1:4" x14ac:dyDescent="0.25">
      <c r="A1029" s="1">
        <v>38870</v>
      </c>
      <c r="B1029" t="s">
        <v>25</v>
      </c>
      <c r="C1029">
        <v>4909600</v>
      </c>
      <c r="D1029">
        <v>25</v>
      </c>
    </row>
    <row r="1030" spans="1:4" x14ac:dyDescent="0.25">
      <c r="A1030" s="1">
        <v>38871</v>
      </c>
      <c r="B1030" t="s">
        <v>19</v>
      </c>
      <c r="C1030">
        <v>2964800</v>
      </c>
      <c r="D1030">
        <v>14</v>
      </c>
    </row>
    <row r="1031" spans="1:4" x14ac:dyDescent="0.25">
      <c r="A1031" s="1">
        <v>38872</v>
      </c>
      <c r="B1031" t="s">
        <v>23</v>
      </c>
      <c r="C1031">
        <v>4909600</v>
      </c>
      <c r="D1031">
        <v>25</v>
      </c>
    </row>
    <row r="1032" spans="1:4" x14ac:dyDescent="0.25">
      <c r="A1032" s="1">
        <v>38873</v>
      </c>
      <c r="B1032" t="s">
        <v>20</v>
      </c>
      <c r="C1032">
        <v>7452800</v>
      </c>
      <c r="D1032">
        <v>29</v>
      </c>
    </row>
    <row r="1033" spans="1:4" x14ac:dyDescent="0.25">
      <c r="A1033" s="1">
        <v>38874</v>
      </c>
      <c r="B1033" t="s">
        <v>24</v>
      </c>
      <c r="C1033">
        <v>7779200</v>
      </c>
      <c r="D1033">
        <v>38</v>
      </c>
    </row>
    <row r="1034" spans="1:4" x14ac:dyDescent="0.25">
      <c r="A1034" s="1">
        <v>38875</v>
      </c>
      <c r="B1034" t="s">
        <v>22</v>
      </c>
      <c r="C1034">
        <v>3889600</v>
      </c>
      <c r="D1034">
        <v>17</v>
      </c>
    </row>
    <row r="1035" spans="1:4" x14ac:dyDescent="0.25">
      <c r="A1035" s="1">
        <v>38876</v>
      </c>
      <c r="B1035" t="s">
        <v>21</v>
      </c>
      <c r="C1035">
        <v>7969600</v>
      </c>
      <c r="D1035">
        <v>34</v>
      </c>
    </row>
    <row r="1036" spans="1:4" x14ac:dyDescent="0.25">
      <c r="A1036" s="1">
        <v>38877</v>
      </c>
      <c r="B1036" t="s">
        <v>25</v>
      </c>
      <c r="C1036">
        <v>8432000</v>
      </c>
      <c r="D1036">
        <v>44</v>
      </c>
    </row>
    <row r="1037" spans="1:4" x14ac:dyDescent="0.25">
      <c r="A1037" s="1">
        <v>38878</v>
      </c>
      <c r="B1037" t="s">
        <v>19</v>
      </c>
      <c r="C1037">
        <v>11872800</v>
      </c>
      <c r="D1037">
        <v>57</v>
      </c>
    </row>
    <row r="1038" spans="1:4" x14ac:dyDescent="0.25">
      <c r="A1038" s="1">
        <v>38879</v>
      </c>
      <c r="B1038" t="s">
        <v>23</v>
      </c>
      <c r="C1038">
        <v>11791200</v>
      </c>
      <c r="D1038">
        <v>59</v>
      </c>
    </row>
    <row r="1039" spans="1:4" x14ac:dyDescent="0.25">
      <c r="A1039" s="1">
        <v>38880</v>
      </c>
      <c r="B1039" t="s">
        <v>20</v>
      </c>
      <c r="C1039">
        <v>7384800</v>
      </c>
      <c r="D1039">
        <v>36</v>
      </c>
    </row>
    <row r="1040" spans="1:4" x14ac:dyDescent="0.25">
      <c r="A1040" s="1">
        <v>38881</v>
      </c>
      <c r="B1040" t="s">
        <v>24</v>
      </c>
      <c r="C1040">
        <v>13613600</v>
      </c>
      <c r="D1040">
        <v>54</v>
      </c>
    </row>
    <row r="1041" spans="1:4" x14ac:dyDescent="0.25">
      <c r="A1041" s="1">
        <v>38882</v>
      </c>
      <c r="B1041" t="s">
        <v>22</v>
      </c>
      <c r="C1041">
        <v>7357600</v>
      </c>
      <c r="D1041">
        <v>35</v>
      </c>
    </row>
    <row r="1042" spans="1:4" x14ac:dyDescent="0.25">
      <c r="A1042" s="1">
        <v>38883</v>
      </c>
      <c r="B1042" t="s">
        <v>21</v>
      </c>
      <c r="C1042">
        <v>4433600</v>
      </c>
      <c r="D1042">
        <v>24</v>
      </c>
    </row>
    <row r="1043" spans="1:4" x14ac:dyDescent="0.25">
      <c r="A1043" s="1">
        <v>38884</v>
      </c>
      <c r="B1043" t="s">
        <v>25</v>
      </c>
      <c r="C1043">
        <v>8785600</v>
      </c>
      <c r="D1043">
        <v>42</v>
      </c>
    </row>
    <row r="1044" spans="1:4" x14ac:dyDescent="0.25">
      <c r="A1044" s="1">
        <v>38885</v>
      </c>
      <c r="B1044" t="s">
        <v>19</v>
      </c>
      <c r="C1044">
        <v>10050400</v>
      </c>
      <c r="D1044">
        <v>51</v>
      </c>
    </row>
    <row r="1045" spans="1:4" x14ac:dyDescent="0.25">
      <c r="A1045" s="1">
        <v>38886</v>
      </c>
      <c r="B1045" t="s">
        <v>23</v>
      </c>
      <c r="C1045">
        <v>8976000</v>
      </c>
      <c r="D1045">
        <v>40</v>
      </c>
    </row>
    <row r="1046" spans="1:4" x14ac:dyDescent="0.25">
      <c r="A1046" s="1">
        <v>38887</v>
      </c>
      <c r="B1046" t="s">
        <v>20</v>
      </c>
      <c r="C1046">
        <v>9329600</v>
      </c>
      <c r="D1046">
        <v>48</v>
      </c>
    </row>
    <row r="1047" spans="1:4" x14ac:dyDescent="0.25">
      <c r="A1047" s="1">
        <v>38888</v>
      </c>
      <c r="B1047" t="s">
        <v>24</v>
      </c>
      <c r="C1047">
        <v>6772800</v>
      </c>
      <c r="D1047">
        <v>31</v>
      </c>
    </row>
    <row r="1048" spans="1:4" x14ac:dyDescent="0.25">
      <c r="A1048" s="1">
        <v>38889</v>
      </c>
      <c r="B1048" t="s">
        <v>22</v>
      </c>
      <c r="C1048">
        <v>8092000</v>
      </c>
      <c r="D1048">
        <v>37</v>
      </c>
    </row>
    <row r="1049" spans="1:4" x14ac:dyDescent="0.25">
      <c r="A1049" s="1">
        <v>38890</v>
      </c>
      <c r="B1049" t="s">
        <v>21</v>
      </c>
      <c r="C1049">
        <v>10948000</v>
      </c>
      <c r="D1049">
        <v>49</v>
      </c>
    </row>
    <row r="1050" spans="1:4" x14ac:dyDescent="0.25">
      <c r="A1050" s="1">
        <v>38891</v>
      </c>
      <c r="B1050" t="s">
        <v>25</v>
      </c>
      <c r="C1050">
        <v>6568800</v>
      </c>
      <c r="D1050">
        <v>28</v>
      </c>
    </row>
    <row r="1051" spans="1:4" x14ac:dyDescent="0.25">
      <c r="A1051" s="1">
        <v>38892</v>
      </c>
      <c r="B1051" t="s">
        <v>19</v>
      </c>
      <c r="C1051">
        <v>7670400</v>
      </c>
      <c r="D1051">
        <v>39</v>
      </c>
    </row>
    <row r="1052" spans="1:4" x14ac:dyDescent="0.25">
      <c r="A1052" s="1">
        <v>38893</v>
      </c>
      <c r="B1052" t="s">
        <v>23</v>
      </c>
      <c r="C1052">
        <v>9819200</v>
      </c>
      <c r="D1052">
        <v>46</v>
      </c>
    </row>
    <row r="1053" spans="1:4" x14ac:dyDescent="0.25">
      <c r="A1053" s="1">
        <v>38894</v>
      </c>
      <c r="B1053" t="s">
        <v>20</v>
      </c>
      <c r="C1053">
        <v>8173600</v>
      </c>
      <c r="D1053">
        <v>39</v>
      </c>
    </row>
    <row r="1054" spans="1:4" x14ac:dyDescent="0.25">
      <c r="A1054" s="1">
        <v>38895</v>
      </c>
      <c r="B1054" t="s">
        <v>24</v>
      </c>
      <c r="C1054">
        <v>7996800</v>
      </c>
      <c r="D1054">
        <v>34</v>
      </c>
    </row>
    <row r="1055" spans="1:4" x14ac:dyDescent="0.25">
      <c r="A1055" s="1">
        <v>38896</v>
      </c>
      <c r="B1055" t="s">
        <v>22</v>
      </c>
      <c r="C1055">
        <v>6732000</v>
      </c>
      <c r="D1055">
        <v>29</v>
      </c>
    </row>
    <row r="1056" spans="1:4" x14ac:dyDescent="0.25">
      <c r="A1056" s="1">
        <v>38897</v>
      </c>
      <c r="B1056" t="s">
        <v>21</v>
      </c>
      <c r="C1056">
        <v>6460000</v>
      </c>
      <c r="D1056">
        <v>32</v>
      </c>
    </row>
    <row r="1057" spans="1:4" x14ac:dyDescent="0.25">
      <c r="A1057" s="1">
        <v>38898</v>
      </c>
      <c r="B1057" t="s">
        <v>25</v>
      </c>
      <c r="C1057">
        <v>7384800</v>
      </c>
      <c r="D1057">
        <v>34</v>
      </c>
    </row>
    <row r="1058" spans="1:4" x14ac:dyDescent="0.25">
      <c r="A1058" s="1">
        <v>38899</v>
      </c>
      <c r="B1058" t="s">
        <v>19</v>
      </c>
      <c r="C1058">
        <v>7983200</v>
      </c>
      <c r="D1058">
        <v>36</v>
      </c>
    </row>
    <row r="1059" spans="1:4" x14ac:dyDescent="0.25">
      <c r="A1059" s="1">
        <v>38900</v>
      </c>
      <c r="B1059" t="s">
        <v>23</v>
      </c>
      <c r="C1059">
        <v>9207200</v>
      </c>
      <c r="D1059">
        <v>47</v>
      </c>
    </row>
    <row r="1060" spans="1:4" x14ac:dyDescent="0.25">
      <c r="A1060" s="1">
        <v>38901</v>
      </c>
      <c r="B1060" t="s">
        <v>20</v>
      </c>
      <c r="C1060">
        <v>4719200</v>
      </c>
      <c r="D1060">
        <v>23</v>
      </c>
    </row>
    <row r="1061" spans="1:4" x14ac:dyDescent="0.25">
      <c r="A1061" s="1">
        <v>38902</v>
      </c>
      <c r="B1061" t="s">
        <v>24</v>
      </c>
      <c r="C1061">
        <v>5739200</v>
      </c>
      <c r="D1061">
        <v>26</v>
      </c>
    </row>
    <row r="1062" spans="1:4" x14ac:dyDescent="0.25">
      <c r="A1062" s="1">
        <v>38903</v>
      </c>
      <c r="B1062" t="s">
        <v>22</v>
      </c>
      <c r="C1062">
        <v>4800800</v>
      </c>
      <c r="D1062">
        <v>21</v>
      </c>
    </row>
    <row r="1063" spans="1:4" x14ac:dyDescent="0.25">
      <c r="A1063" s="1">
        <v>38904</v>
      </c>
      <c r="B1063" t="s">
        <v>21</v>
      </c>
      <c r="C1063">
        <v>12892800</v>
      </c>
      <c r="D1063">
        <v>51</v>
      </c>
    </row>
    <row r="1064" spans="1:4" x14ac:dyDescent="0.25">
      <c r="A1064" s="1">
        <v>38905</v>
      </c>
      <c r="B1064" t="s">
        <v>25</v>
      </c>
      <c r="C1064">
        <v>5616800</v>
      </c>
      <c r="D1064">
        <v>24</v>
      </c>
    </row>
    <row r="1065" spans="1:4" x14ac:dyDescent="0.25">
      <c r="A1065" s="1">
        <v>38906</v>
      </c>
      <c r="B1065" t="s">
        <v>19</v>
      </c>
      <c r="C1065">
        <v>4800800</v>
      </c>
      <c r="D1065">
        <v>23</v>
      </c>
    </row>
    <row r="1066" spans="1:4" x14ac:dyDescent="0.25">
      <c r="A1066" s="1">
        <v>38907</v>
      </c>
      <c r="B1066" t="s">
        <v>23</v>
      </c>
      <c r="C1066">
        <v>6337600</v>
      </c>
      <c r="D1066">
        <v>28</v>
      </c>
    </row>
    <row r="1067" spans="1:4" x14ac:dyDescent="0.25">
      <c r="A1067" s="1">
        <v>38908</v>
      </c>
      <c r="B1067" t="s">
        <v>20</v>
      </c>
      <c r="C1067">
        <v>5222400</v>
      </c>
      <c r="D1067">
        <v>26</v>
      </c>
    </row>
    <row r="1068" spans="1:4" x14ac:dyDescent="0.25">
      <c r="A1068" s="1">
        <v>38909</v>
      </c>
      <c r="B1068" t="s">
        <v>24</v>
      </c>
      <c r="C1068">
        <v>6256000</v>
      </c>
      <c r="D1068">
        <v>31</v>
      </c>
    </row>
    <row r="1069" spans="1:4" x14ac:dyDescent="0.25">
      <c r="A1069" s="1">
        <v>38910</v>
      </c>
      <c r="B1069" t="s">
        <v>22</v>
      </c>
      <c r="C1069">
        <v>7670400</v>
      </c>
      <c r="D1069">
        <v>35</v>
      </c>
    </row>
    <row r="1070" spans="1:4" x14ac:dyDescent="0.25">
      <c r="A1070" s="1">
        <v>38911</v>
      </c>
      <c r="B1070" t="s">
        <v>21</v>
      </c>
      <c r="C1070">
        <v>6949600</v>
      </c>
      <c r="D1070">
        <v>28</v>
      </c>
    </row>
    <row r="1071" spans="1:4" x14ac:dyDescent="0.25">
      <c r="A1071" s="1">
        <v>38912</v>
      </c>
      <c r="B1071" t="s">
        <v>25</v>
      </c>
      <c r="C1071">
        <v>5412800</v>
      </c>
      <c r="D1071">
        <v>26</v>
      </c>
    </row>
    <row r="1072" spans="1:4" x14ac:dyDescent="0.25">
      <c r="A1072" s="1">
        <v>38913</v>
      </c>
      <c r="B1072" t="s">
        <v>19</v>
      </c>
      <c r="C1072">
        <v>3386400</v>
      </c>
      <c r="D1072">
        <v>18</v>
      </c>
    </row>
    <row r="1073" spans="1:4" x14ac:dyDescent="0.25">
      <c r="A1073" s="1">
        <v>38914</v>
      </c>
      <c r="B1073" t="s">
        <v>23</v>
      </c>
      <c r="C1073">
        <v>7480000</v>
      </c>
      <c r="D1073">
        <v>35</v>
      </c>
    </row>
    <row r="1074" spans="1:4" x14ac:dyDescent="0.25">
      <c r="A1074" s="1">
        <v>38915</v>
      </c>
      <c r="B1074" t="s">
        <v>20</v>
      </c>
      <c r="C1074">
        <v>5739200</v>
      </c>
      <c r="D1074">
        <v>25</v>
      </c>
    </row>
    <row r="1075" spans="1:4" x14ac:dyDescent="0.25">
      <c r="A1075" s="1">
        <v>38916</v>
      </c>
      <c r="B1075" t="s">
        <v>24</v>
      </c>
      <c r="C1075">
        <v>6446400</v>
      </c>
      <c r="D1075">
        <v>29</v>
      </c>
    </row>
    <row r="1076" spans="1:4" x14ac:dyDescent="0.25">
      <c r="A1076" s="1">
        <v>38917</v>
      </c>
      <c r="B1076" t="s">
        <v>22</v>
      </c>
      <c r="C1076">
        <v>5344800</v>
      </c>
      <c r="D1076">
        <v>27</v>
      </c>
    </row>
    <row r="1077" spans="1:4" x14ac:dyDescent="0.25">
      <c r="A1077" s="1">
        <v>38918</v>
      </c>
      <c r="B1077" t="s">
        <v>21</v>
      </c>
      <c r="C1077">
        <v>6963200</v>
      </c>
      <c r="D1077">
        <v>33</v>
      </c>
    </row>
    <row r="1078" spans="1:4" x14ac:dyDescent="0.25">
      <c r="A1078" s="1">
        <v>38919</v>
      </c>
      <c r="B1078" t="s">
        <v>25</v>
      </c>
      <c r="C1078">
        <v>5127200</v>
      </c>
      <c r="D1078">
        <v>25</v>
      </c>
    </row>
    <row r="1079" spans="1:4" x14ac:dyDescent="0.25">
      <c r="A1079" s="1">
        <v>38920</v>
      </c>
      <c r="B1079" t="s">
        <v>19</v>
      </c>
      <c r="C1079">
        <v>3685600</v>
      </c>
      <c r="D1079">
        <v>19</v>
      </c>
    </row>
    <row r="1080" spans="1:4" x14ac:dyDescent="0.25">
      <c r="A1080" s="1">
        <v>38921</v>
      </c>
      <c r="B1080" t="s">
        <v>23</v>
      </c>
      <c r="C1080">
        <v>7656800</v>
      </c>
      <c r="D1080">
        <v>35</v>
      </c>
    </row>
    <row r="1081" spans="1:4" x14ac:dyDescent="0.25">
      <c r="A1081" s="1">
        <v>38922</v>
      </c>
      <c r="B1081" t="s">
        <v>20</v>
      </c>
      <c r="C1081">
        <v>6745600</v>
      </c>
      <c r="D1081">
        <v>31</v>
      </c>
    </row>
    <row r="1082" spans="1:4" x14ac:dyDescent="0.25">
      <c r="A1082" s="1">
        <v>38923</v>
      </c>
      <c r="B1082" t="s">
        <v>24</v>
      </c>
      <c r="C1082">
        <v>6432800</v>
      </c>
      <c r="D1082">
        <v>25</v>
      </c>
    </row>
    <row r="1083" spans="1:4" x14ac:dyDescent="0.25">
      <c r="A1083" s="1">
        <v>38924</v>
      </c>
      <c r="B1083" t="s">
        <v>22</v>
      </c>
      <c r="C1083">
        <v>4488000</v>
      </c>
      <c r="D1083">
        <v>18</v>
      </c>
    </row>
    <row r="1084" spans="1:4" x14ac:dyDescent="0.25">
      <c r="A1084" s="1">
        <v>38925</v>
      </c>
      <c r="B1084" t="s">
        <v>21</v>
      </c>
      <c r="C1084">
        <v>5616800</v>
      </c>
      <c r="D1084">
        <v>20</v>
      </c>
    </row>
    <row r="1085" spans="1:4" x14ac:dyDescent="0.25">
      <c r="A1085" s="1">
        <v>38926</v>
      </c>
      <c r="B1085" t="s">
        <v>25</v>
      </c>
      <c r="C1085">
        <v>4392800</v>
      </c>
      <c r="D1085">
        <v>19</v>
      </c>
    </row>
    <row r="1086" spans="1:4" x14ac:dyDescent="0.25">
      <c r="A1086" s="1">
        <v>38927</v>
      </c>
      <c r="B1086" t="s">
        <v>19</v>
      </c>
      <c r="C1086">
        <v>4800800</v>
      </c>
      <c r="D1086">
        <v>19</v>
      </c>
    </row>
    <row r="1087" spans="1:4" x14ac:dyDescent="0.25">
      <c r="A1087" s="1">
        <v>38928</v>
      </c>
      <c r="B1087" t="s">
        <v>23</v>
      </c>
      <c r="C1087">
        <v>5834400</v>
      </c>
      <c r="D1087">
        <v>26</v>
      </c>
    </row>
    <row r="1088" spans="1:4" x14ac:dyDescent="0.25">
      <c r="A1088" s="1">
        <v>38929</v>
      </c>
      <c r="B1088" t="s">
        <v>20</v>
      </c>
      <c r="C1088">
        <v>4093600</v>
      </c>
      <c r="D1088">
        <v>17</v>
      </c>
    </row>
    <row r="1089" spans="1:4" x14ac:dyDescent="0.25">
      <c r="A1089" s="1">
        <v>38930</v>
      </c>
      <c r="B1089" t="s">
        <v>24</v>
      </c>
      <c r="C1089">
        <v>5412800</v>
      </c>
      <c r="D1089">
        <v>25</v>
      </c>
    </row>
    <row r="1090" spans="1:4" x14ac:dyDescent="0.25">
      <c r="A1090" s="1">
        <v>38931</v>
      </c>
      <c r="B1090" t="s">
        <v>22</v>
      </c>
      <c r="C1090">
        <v>6555200</v>
      </c>
      <c r="D1090">
        <v>30</v>
      </c>
    </row>
    <row r="1091" spans="1:4" x14ac:dyDescent="0.25">
      <c r="A1091" s="1">
        <v>38932</v>
      </c>
      <c r="B1091" t="s">
        <v>21</v>
      </c>
      <c r="C1091">
        <v>7983200</v>
      </c>
      <c r="D1091">
        <v>35</v>
      </c>
    </row>
    <row r="1092" spans="1:4" x14ac:dyDescent="0.25">
      <c r="A1092" s="1">
        <v>38933</v>
      </c>
      <c r="B1092" t="s">
        <v>25</v>
      </c>
      <c r="C1092">
        <v>6745600</v>
      </c>
      <c r="D1092">
        <v>29</v>
      </c>
    </row>
    <row r="1093" spans="1:4" x14ac:dyDescent="0.25">
      <c r="A1093" s="1">
        <v>38934</v>
      </c>
      <c r="B1093" t="s">
        <v>19</v>
      </c>
      <c r="C1093">
        <v>6868000</v>
      </c>
      <c r="D1093">
        <v>31</v>
      </c>
    </row>
    <row r="1094" spans="1:4" x14ac:dyDescent="0.25">
      <c r="A1094" s="1">
        <v>38935</v>
      </c>
      <c r="B1094" t="s">
        <v>23</v>
      </c>
      <c r="C1094">
        <v>5317600</v>
      </c>
      <c r="D1094">
        <v>24</v>
      </c>
    </row>
    <row r="1095" spans="1:4" x14ac:dyDescent="0.25">
      <c r="A1095" s="1">
        <v>38936</v>
      </c>
      <c r="B1095" t="s">
        <v>20</v>
      </c>
      <c r="C1095">
        <v>5630400</v>
      </c>
      <c r="D1095">
        <v>27</v>
      </c>
    </row>
    <row r="1096" spans="1:4" x14ac:dyDescent="0.25">
      <c r="A1096" s="1">
        <v>38937</v>
      </c>
      <c r="B1096" t="s">
        <v>24</v>
      </c>
      <c r="C1096">
        <v>4501600</v>
      </c>
      <c r="D1096">
        <v>22</v>
      </c>
    </row>
    <row r="1097" spans="1:4" x14ac:dyDescent="0.25">
      <c r="A1097" s="1">
        <v>38938</v>
      </c>
      <c r="B1097" t="s">
        <v>22</v>
      </c>
      <c r="C1097">
        <v>6460000</v>
      </c>
      <c r="D1097">
        <v>32</v>
      </c>
    </row>
    <row r="1098" spans="1:4" x14ac:dyDescent="0.25">
      <c r="A1098" s="1">
        <v>38939</v>
      </c>
      <c r="B1098" t="s">
        <v>21</v>
      </c>
      <c r="C1098">
        <v>5725600</v>
      </c>
      <c r="D1098">
        <v>22</v>
      </c>
    </row>
    <row r="1099" spans="1:4" x14ac:dyDescent="0.25">
      <c r="A1099" s="1">
        <v>38940</v>
      </c>
      <c r="B1099" t="s">
        <v>25</v>
      </c>
      <c r="C1099">
        <v>4392800</v>
      </c>
      <c r="D1099">
        <v>20</v>
      </c>
    </row>
    <row r="1100" spans="1:4" x14ac:dyDescent="0.25">
      <c r="A1100" s="1">
        <v>38941</v>
      </c>
      <c r="B1100" t="s">
        <v>19</v>
      </c>
      <c r="C1100">
        <v>4501600</v>
      </c>
      <c r="D1100">
        <v>22</v>
      </c>
    </row>
    <row r="1101" spans="1:4" x14ac:dyDescent="0.25">
      <c r="A1101" s="1">
        <v>38942</v>
      </c>
      <c r="B1101" t="s">
        <v>23</v>
      </c>
      <c r="C1101">
        <v>3168800</v>
      </c>
      <c r="D1101">
        <v>16</v>
      </c>
    </row>
    <row r="1102" spans="1:4" x14ac:dyDescent="0.25">
      <c r="A1102" s="1">
        <v>38943</v>
      </c>
      <c r="B1102" t="s">
        <v>20</v>
      </c>
      <c r="C1102">
        <v>8486400</v>
      </c>
      <c r="D1102">
        <v>37</v>
      </c>
    </row>
    <row r="1103" spans="1:4" x14ac:dyDescent="0.25">
      <c r="A1103" s="1">
        <v>38944</v>
      </c>
      <c r="B1103" t="s">
        <v>24</v>
      </c>
      <c r="C1103">
        <v>5331200</v>
      </c>
      <c r="D1103">
        <v>24</v>
      </c>
    </row>
    <row r="1104" spans="1:4" x14ac:dyDescent="0.25">
      <c r="A1104" s="1">
        <v>38945</v>
      </c>
      <c r="B1104" t="s">
        <v>22</v>
      </c>
      <c r="C1104">
        <v>4012000</v>
      </c>
      <c r="D1104">
        <v>19</v>
      </c>
    </row>
    <row r="1105" spans="1:4" x14ac:dyDescent="0.25">
      <c r="A1105" s="1">
        <v>38946</v>
      </c>
      <c r="B1105" t="s">
        <v>21</v>
      </c>
      <c r="C1105">
        <v>3876000</v>
      </c>
      <c r="D1105">
        <v>17</v>
      </c>
    </row>
    <row r="1106" spans="1:4" x14ac:dyDescent="0.25">
      <c r="A1106" s="1">
        <v>38947</v>
      </c>
      <c r="B1106" t="s">
        <v>25</v>
      </c>
      <c r="C1106">
        <v>2448000</v>
      </c>
      <c r="D1106">
        <v>11</v>
      </c>
    </row>
    <row r="1107" spans="1:4" x14ac:dyDescent="0.25">
      <c r="A1107" s="1">
        <v>38948</v>
      </c>
      <c r="B1107" t="s">
        <v>19</v>
      </c>
      <c r="C1107">
        <v>5616800</v>
      </c>
      <c r="D1107">
        <v>23</v>
      </c>
    </row>
    <row r="1108" spans="1:4" x14ac:dyDescent="0.25">
      <c r="A1108" s="1">
        <v>38949</v>
      </c>
      <c r="B1108" t="s">
        <v>23</v>
      </c>
      <c r="C1108">
        <v>5929600</v>
      </c>
      <c r="D1108">
        <v>30</v>
      </c>
    </row>
    <row r="1109" spans="1:4" x14ac:dyDescent="0.25">
      <c r="A1109" s="1">
        <v>38950</v>
      </c>
      <c r="B1109" t="s">
        <v>20</v>
      </c>
      <c r="C1109">
        <v>7466400</v>
      </c>
      <c r="D1109">
        <v>30</v>
      </c>
    </row>
    <row r="1110" spans="1:4" x14ac:dyDescent="0.25">
      <c r="A1110" s="1">
        <v>38951</v>
      </c>
      <c r="B1110" t="s">
        <v>24</v>
      </c>
      <c r="C1110">
        <v>5535200</v>
      </c>
      <c r="D1110">
        <v>27</v>
      </c>
    </row>
    <row r="1111" spans="1:4" x14ac:dyDescent="0.25">
      <c r="A1111" s="1">
        <v>38952</v>
      </c>
      <c r="B1111" t="s">
        <v>22</v>
      </c>
      <c r="C1111">
        <v>5317600</v>
      </c>
      <c r="D1111">
        <v>23</v>
      </c>
    </row>
    <row r="1112" spans="1:4" x14ac:dyDescent="0.25">
      <c r="A1112" s="1">
        <v>38953</v>
      </c>
      <c r="B1112" t="s">
        <v>21</v>
      </c>
      <c r="C1112">
        <v>4392800</v>
      </c>
      <c r="D1112">
        <v>22</v>
      </c>
    </row>
    <row r="1113" spans="1:4" x14ac:dyDescent="0.25">
      <c r="A1113" s="1">
        <v>38954</v>
      </c>
      <c r="B1113" t="s">
        <v>25</v>
      </c>
      <c r="C1113">
        <v>4297600</v>
      </c>
      <c r="D1113">
        <v>21</v>
      </c>
    </row>
    <row r="1114" spans="1:4" x14ac:dyDescent="0.25">
      <c r="A1114" s="1">
        <v>38955</v>
      </c>
      <c r="B1114" t="s">
        <v>19</v>
      </c>
      <c r="C1114">
        <v>6133600</v>
      </c>
      <c r="D1114">
        <v>29</v>
      </c>
    </row>
    <row r="1115" spans="1:4" x14ac:dyDescent="0.25">
      <c r="A1115" s="1">
        <v>38956</v>
      </c>
      <c r="B1115" t="s">
        <v>23</v>
      </c>
      <c r="C1115">
        <v>9288800</v>
      </c>
      <c r="D1115">
        <v>40</v>
      </c>
    </row>
    <row r="1116" spans="1:4" x14ac:dyDescent="0.25">
      <c r="A1116" s="1">
        <v>38957</v>
      </c>
      <c r="B1116" t="s">
        <v>20</v>
      </c>
      <c r="C1116">
        <v>6120000</v>
      </c>
      <c r="D1116">
        <v>27</v>
      </c>
    </row>
    <row r="1117" spans="1:4" x14ac:dyDescent="0.25">
      <c r="A1117" s="1">
        <v>38958</v>
      </c>
      <c r="B1117" t="s">
        <v>24</v>
      </c>
      <c r="C1117">
        <v>5929600</v>
      </c>
      <c r="D1117">
        <v>27</v>
      </c>
    </row>
    <row r="1118" spans="1:4" x14ac:dyDescent="0.25">
      <c r="A1118" s="1">
        <v>38959</v>
      </c>
      <c r="B1118" t="s">
        <v>22</v>
      </c>
      <c r="C1118">
        <v>5929600</v>
      </c>
      <c r="D1118">
        <v>30</v>
      </c>
    </row>
    <row r="1119" spans="1:4" x14ac:dyDescent="0.25">
      <c r="A1119" s="1">
        <v>38960</v>
      </c>
      <c r="B1119" t="s">
        <v>21</v>
      </c>
      <c r="C1119">
        <v>3672000</v>
      </c>
      <c r="D1119">
        <v>16</v>
      </c>
    </row>
    <row r="1120" spans="1:4" x14ac:dyDescent="0.25">
      <c r="A1120" s="1">
        <v>38961</v>
      </c>
      <c r="B1120" t="s">
        <v>25</v>
      </c>
      <c r="C1120">
        <v>2461600</v>
      </c>
      <c r="D1120">
        <v>13</v>
      </c>
    </row>
    <row r="1121" spans="1:4" x14ac:dyDescent="0.25">
      <c r="A1121" s="1">
        <v>38962</v>
      </c>
      <c r="B1121" t="s">
        <v>19</v>
      </c>
      <c r="C1121">
        <v>5331200</v>
      </c>
      <c r="D1121">
        <v>23</v>
      </c>
    </row>
    <row r="1122" spans="1:4" x14ac:dyDescent="0.25">
      <c r="A1122" s="1">
        <v>38963</v>
      </c>
      <c r="B1122" t="s">
        <v>23</v>
      </c>
      <c r="C1122">
        <v>3168800</v>
      </c>
      <c r="D1122">
        <v>15</v>
      </c>
    </row>
    <row r="1123" spans="1:4" x14ac:dyDescent="0.25">
      <c r="A1123" s="1">
        <v>38964</v>
      </c>
      <c r="B1123" t="s">
        <v>20</v>
      </c>
      <c r="C1123">
        <v>7276000</v>
      </c>
      <c r="D1123">
        <v>33</v>
      </c>
    </row>
    <row r="1124" spans="1:4" x14ac:dyDescent="0.25">
      <c r="A1124" s="1">
        <v>38965</v>
      </c>
      <c r="B1124" t="s">
        <v>24</v>
      </c>
      <c r="C1124">
        <v>3780800</v>
      </c>
      <c r="D1124">
        <v>16</v>
      </c>
    </row>
    <row r="1125" spans="1:4" x14ac:dyDescent="0.25">
      <c r="A1125" s="1">
        <v>38966</v>
      </c>
      <c r="B1125" t="s">
        <v>22</v>
      </c>
      <c r="C1125">
        <v>1944800</v>
      </c>
      <c r="D1125">
        <v>8</v>
      </c>
    </row>
    <row r="1126" spans="1:4" x14ac:dyDescent="0.25">
      <c r="A1126" s="1">
        <v>38968</v>
      </c>
      <c r="B1126" t="s">
        <v>25</v>
      </c>
      <c r="C1126">
        <v>6337600</v>
      </c>
      <c r="D1126">
        <v>27</v>
      </c>
    </row>
    <row r="1127" spans="1:4" x14ac:dyDescent="0.25">
      <c r="A1127" s="1">
        <v>38969</v>
      </c>
      <c r="B1127" t="s">
        <v>19</v>
      </c>
      <c r="C1127">
        <v>8200800</v>
      </c>
      <c r="D1127">
        <v>40</v>
      </c>
    </row>
    <row r="1128" spans="1:4" x14ac:dyDescent="0.25">
      <c r="A1128" s="1">
        <v>38970</v>
      </c>
      <c r="B1128" t="s">
        <v>23</v>
      </c>
      <c r="C1128">
        <v>5113600</v>
      </c>
      <c r="D1128">
        <v>23</v>
      </c>
    </row>
    <row r="1129" spans="1:4" x14ac:dyDescent="0.25">
      <c r="A1129" s="1">
        <v>38971</v>
      </c>
      <c r="B1129" t="s">
        <v>20</v>
      </c>
      <c r="C1129">
        <v>8309600</v>
      </c>
      <c r="D1129">
        <v>39</v>
      </c>
    </row>
    <row r="1130" spans="1:4" x14ac:dyDescent="0.25">
      <c r="A1130" s="1">
        <v>38972</v>
      </c>
      <c r="B1130" t="s">
        <v>24</v>
      </c>
      <c r="C1130">
        <v>6636800</v>
      </c>
      <c r="D1130">
        <v>27</v>
      </c>
    </row>
    <row r="1131" spans="1:4" x14ac:dyDescent="0.25">
      <c r="A1131" s="1">
        <v>38973</v>
      </c>
      <c r="B1131" t="s">
        <v>22</v>
      </c>
      <c r="C1131">
        <v>9193600</v>
      </c>
      <c r="D1131">
        <v>39</v>
      </c>
    </row>
    <row r="1132" spans="1:4" x14ac:dyDescent="0.25">
      <c r="A1132" s="1">
        <v>38974</v>
      </c>
      <c r="B1132" t="s">
        <v>21</v>
      </c>
      <c r="C1132">
        <v>3576800</v>
      </c>
      <c r="D1132">
        <v>17</v>
      </c>
    </row>
    <row r="1133" spans="1:4" x14ac:dyDescent="0.25">
      <c r="A1133" s="1">
        <v>38975</v>
      </c>
      <c r="B1133" t="s">
        <v>25</v>
      </c>
      <c r="C1133">
        <v>3780800</v>
      </c>
      <c r="D1133">
        <v>15</v>
      </c>
    </row>
    <row r="1134" spans="1:4" x14ac:dyDescent="0.25">
      <c r="A1134" s="1">
        <v>38976</v>
      </c>
      <c r="B1134" t="s">
        <v>19</v>
      </c>
      <c r="C1134">
        <v>5820800</v>
      </c>
      <c r="D1134">
        <v>23</v>
      </c>
    </row>
    <row r="1135" spans="1:4" x14ac:dyDescent="0.25">
      <c r="A1135" s="1">
        <v>38977</v>
      </c>
      <c r="B1135" t="s">
        <v>23</v>
      </c>
      <c r="C1135">
        <v>4896000</v>
      </c>
      <c r="D1135">
        <v>21</v>
      </c>
    </row>
    <row r="1136" spans="1:4" x14ac:dyDescent="0.25">
      <c r="A1136" s="1">
        <v>38978</v>
      </c>
      <c r="B1136" t="s">
        <v>20</v>
      </c>
      <c r="C1136">
        <v>6337600</v>
      </c>
      <c r="D1136">
        <v>28</v>
      </c>
    </row>
    <row r="1137" spans="1:4" x14ac:dyDescent="0.25">
      <c r="A1137" s="1">
        <v>38979</v>
      </c>
      <c r="B1137" t="s">
        <v>24</v>
      </c>
      <c r="C1137">
        <v>3372800</v>
      </c>
      <c r="D1137">
        <v>16</v>
      </c>
    </row>
    <row r="1138" spans="1:4" x14ac:dyDescent="0.25">
      <c r="A1138" s="1">
        <v>38980</v>
      </c>
      <c r="B1138" t="s">
        <v>22</v>
      </c>
      <c r="C1138">
        <v>6963200</v>
      </c>
      <c r="D1138">
        <v>31</v>
      </c>
    </row>
    <row r="1139" spans="1:4" x14ac:dyDescent="0.25">
      <c r="A1139" s="1">
        <v>38981</v>
      </c>
      <c r="B1139" t="s">
        <v>21</v>
      </c>
      <c r="C1139">
        <v>3481600</v>
      </c>
      <c r="D1139">
        <v>15</v>
      </c>
    </row>
    <row r="1140" spans="1:4" x14ac:dyDescent="0.25">
      <c r="A1140" s="1">
        <v>38982</v>
      </c>
      <c r="B1140" t="s">
        <v>25</v>
      </c>
      <c r="C1140">
        <v>3073600</v>
      </c>
      <c r="D1140">
        <v>14</v>
      </c>
    </row>
    <row r="1141" spans="1:4" x14ac:dyDescent="0.25">
      <c r="A1141" s="1">
        <v>38983</v>
      </c>
      <c r="B1141" t="s">
        <v>19</v>
      </c>
      <c r="C1141">
        <v>3876000</v>
      </c>
      <c r="D1141">
        <v>16</v>
      </c>
    </row>
    <row r="1142" spans="1:4" x14ac:dyDescent="0.25">
      <c r="A1142" s="1">
        <v>38984</v>
      </c>
      <c r="B1142" t="s">
        <v>23</v>
      </c>
      <c r="C1142">
        <v>5820800</v>
      </c>
      <c r="D1142">
        <v>24</v>
      </c>
    </row>
    <row r="1143" spans="1:4" x14ac:dyDescent="0.25">
      <c r="A1143" s="1">
        <v>38985</v>
      </c>
      <c r="B1143" t="s">
        <v>20</v>
      </c>
      <c r="C1143">
        <v>3889600</v>
      </c>
      <c r="D1143">
        <v>17</v>
      </c>
    </row>
    <row r="1144" spans="1:4" x14ac:dyDescent="0.25">
      <c r="A1144" s="1">
        <v>38986</v>
      </c>
      <c r="B1144" t="s">
        <v>24</v>
      </c>
      <c r="C1144">
        <v>3984800</v>
      </c>
      <c r="D1144">
        <v>18</v>
      </c>
    </row>
    <row r="1145" spans="1:4" x14ac:dyDescent="0.25">
      <c r="A1145" s="1">
        <v>38987</v>
      </c>
      <c r="B1145" t="s">
        <v>22</v>
      </c>
      <c r="C1145">
        <v>2665600</v>
      </c>
      <c r="D1145">
        <v>10</v>
      </c>
    </row>
    <row r="1146" spans="1:4" x14ac:dyDescent="0.25">
      <c r="A1146" s="1">
        <v>38988</v>
      </c>
      <c r="B1146" t="s">
        <v>21</v>
      </c>
      <c r="C1146">
        <v>2257600</v>
      </c>
      <c r="D1146">
        <v>11</v>
      </c>
    </row>
    <row r="1147" spans="1:4" x14ac:dyDescent="0.25">
      <c r="A1147" s="1">
        <v>38989</v>
      </c>
      <c r="B1147" t="s">
        <v>25</v>
      </c>
      <c r="C1147">
        <v>4107200</v>
      </c>
      <c r="D1147">
        <v>19</v>
      </c>
    </row>
    <row r="1148" spans="1:4" x14ac:dyDescent="0.25">
      <c r="A1148" s="1">
        <v>38990</v>
      </c>
      <c r="B1148" t="s">
        <v>19</v>
      </c>
      <c r="C1148">
        <v>3386400</v>
      </c>
      <c r="D1148">
        <v>16</v>
      </c>
    </row>
    <row r="1149" spans="1:4" x14ac:dyDescent="0.25">
      <c r="A1149" s="1">
        <v>38991</v>
      </c>
      <c r="B1149" t="s">
        <v>23</v>
      </c>
      <c r="C1149">
        <v>4080000</v>
      </c>
      <c r="D1149">
        <v>17</v>
      </c>
    </row>
    <row r="1150" spans="1:4" x14ac:dyDescent="0.25">
      <c r="A1150" s="1">
        <v>38992</v>
      </c>
      <c r="B1150" t="s">
        <v>20</v>
      </c>
      <c r="C1150">
        <v>2760800</v>
      </c>
      <c r="D1150">
        <v>13</v>
      </c>
    </row>
    <row r="1151" spans="1:4" x14ac:dyDescent="0.25">
      <c r="A1151" s="1">
        <v>38993</v>
      </c>
      <c r="B1151" t="s">
        <v>24</v>
      </c>
      <c r="C1151">
        <v>3590400</v>
      </c>
      <c r="D1151">
        <v>17</v>
      </c>
    </row>
    <row r="1152" spans="1:4" x14ac:dyDescent="0.25">
      <c r="A1152" s="1">
        <v>38994</v>
      </c>
      <c r="B1152" t="s">
        <v>22</v>
      </c>
      <c r="C1152">
        <v>5820800</v>
      </c>
      <c r="D1152">
        <v>25</v>
      </c>
    </row>
    <row r="1153" spans="1:4" x14ac:dyDescent="0.25">
      <c r="A1153" s="1">
        <v>38995</v>
      </c>
      <c r="B1153" t="s">
        <v>21</v>
      </c>
      <c r="C1153">
        <v>3780800</v>
      </c>
      <c r="D1153">
        <v>14</v>
      </c>
    </row>
    <row r="1154" spans="1:4" x14ac:dyDescent="0.25">
      <c r="A1154" s="1">
        <v>38996</v>
      </c>
      <c r="B1154" t="s">
        <v>25</v>
      </c>
      <c r="C1154">
        <v>2964800</v>
      </c>
      <c r="D1154">
        <v>11</v>
      </c>
    </row>
    <row r="1155" spans="1:4" x14ac:dyDescent="0.25">
      <c r="A1155" s="1">
        <v>38997</v>
      </c>
      <c r="B1155" t="s">
        <v>19</v>
      </c>
      <c r="C1155">
        <v>5521600</v>
      </c>
      <c r="D1155">
        <v>25</v>
      </c>
    </row>
    <row r="1156" spans="1:4" x14ac:dyDescent="0.25">
      <c r="A1156" s="1">
        <v>38998</v>
      </c>
      <c r="B1156" t="s">
        <v>23</v>
      </c>
      <c r="C1156">
        <v>4501600</v>
      </c>
      <c r="D1156">
        <v>20</v>
      </c>
    </row>
    <row r="1157" spans="1:4" x14ac:dyDescent="0.25">
      <c r="A1157" s="1">
        <v>38999</v>
      </c>
      <c r="B1157" t="s">
        <v>20</v>
      </c>
      <c r="C1157">
        <v>5535200</v>
      </c>
      <c r="D1157">
        <v>24</v>
      </c>
    </row>
    <row r="1158" spans="1:4" x14ac:dyDescent="0.25">
      <c r="A1158" s="1">
        <v>39000</v>
      </c>
      <c r="B1158" t="s">
        <v>24</v>
      </c>
      <c r="C1158">
        <v>3277600</v>
      </c>
      <c r="D1158">
        <v>16</v>
      </c>
    </row>
    <row r="1159" spans="1:4" x14ac:dyDescent="0.25">
      <c r="A1159" s="1">
        <v>39001</v>
      </c>
      <c r="B1159" t="s">
        <v>22</v>
      </c>
      <c r="C1159">
        <v>9288800</v>
      </c>
      <c r="D1159">
        <v>32</v>
      </c>
    </row>
    <row r="1160" spans="1:4" x14ac:dyDescent="0.25">
      <c r="A1160" s="1">
        <v>39002</v>
      </c>
      <c r="B1160" t="s">
        <v>21</v>
      </c>
      <c r="C1160">
        <v>5004800</v>
      </c>
      <c r="D1160">
        <v>20</v>
      </c>
    </row>
    <row r="1161" spans="1:4" x14ac:dyDescent="0.25">
      <c r="A1161" s="1">
        <v>39003</v>
      </c>
      <c r="B1161" t="s">
        <v>25</v>
      </c>
      <c r="C1161">
        <v>7085600</v>
      </c>
      <c r="D1161">
        <v>30</v>
      </c>
    </row>
    <row r="1162" spans="1:4" x14ac:dyDescent="0.25">
      <c r="A1162" s="1">
        <v>39004</v>
      </c>
      <c r="B1162" t="s">
        <v>19</v>
      </c>
      <c r="C1162">
        <v>4923200</v>
      </c>
      <c r="D1162">
        <v>21</v>
      </c>
    </row>
    <row r="1163" spans="1:4" x14ac:dyDescent="0.25">
      <c r="A1163" s="1">
        <v>39005</v>
      </c>
      <c r="B1163" t="s">
        <v>23</v>
      </c>
      <c r="C1163">
        <v>4080000</v>
      </c>
      <c r="D1163">
        <v>15</v>
      </c>
    </row>
    <row r="1164" spans="1:4" x14ac:dyDescent="0.25">
      <c r="A1164" s="1">
        <v>39006</v>
      </c>
      <c r="B1164" t="s">
        <v>20</v>
      </c>
      <c r="C1164">
        <v>5100000</v>
      </c>
      <c r="D1164">
        <v>23</v>
      </c>
    </row>
    <row r="1165" spans="1:4" x14ac:dyDescent="0.25">
      <c r="A1165" s="1">
        <v>39007</v>
      </c>
      <c r="B1165" t="s">
        <v>24</v>
      </c>
      <c r="C1165">
        <v>2856000</v>
      </c>
      <c r="D1165">
        <v>12</v>
      </c>
    </row>
    <row r="1166" spans="1:4" x14ac:dyDescent="0.25">
      <c r="A1166" s="1">
        <v>39008</v>
      </c>
      <c r="B1166" t="s">
        <v>22</v>
      </c>
      <c r="C1166">
        <v>4488000</v>
      </c>
      <c r="D1166">
        <v>14</v>
      </c>
    </row>
    <row r="1167" spans="1:4" x14ac:dyDescent="0.25">
      <c r="A1167" s="1">
        <v>39009</v>
      </c>
      <c r="B1167" t="s">
        <v>21</v>
      </c>
      <c r="C1167">
        <v>4814400</v>
      </c>
      <c r="D1167">
        <v>17</v>
      </c>
    </row>
    <row r="1168" spans="1:4" x14ac:dyDescent="0.25">
      <c r="A1168" s="1">
        <v>39010</v>
      </c>
      <c r="B1168" t="s">
        <v>25</v>
      </c>
      <c r="C1168">
        <v>5630400</v>
      </c>
      <c r="D1168">
        <v>23</v>
      </c>
    </row>
    <row r="1169" spans="1:4" x14ac:dyDescent="0.25">
      <c r="A1169" s="1">
        <v>39011</v>
      </c>
      <c r="B1169" t="s">
        <v>19</v>
      </c>
      <c r="C1169">
        <v>8894400</v>
      </c>
      <c r="D1169">
        <v>36</v>
      </c>
    </row>
    <row r="1170" spans="1:4" x14ac:dyDescent="0.25">
      <c r="A1170" s="1">
        <v>39012</v>
      </c>
      <c r="B1170" t="s">
        <v>23</v>
      </c>
      <c r="C1170">
        <v>8472800</v>
      </c>
      <c r="D1170">
        <v>31</v>
      </c>
    </row>
    <row r="1171" spans="1:4" x14ac:dyDescent="0.25">
      <c r="A1171" s="1">
        <v>39013</v>
      </c>
      <c r="B1171" t="s">
        <v>20</v>
      </c>
      <c r="C1171">
        <v>6473600</v>
      </c>
      <c r="D1171">
        <v>26</v>
      </c>
    </row>
    <row r="1172" spans="1:4" x14ac:dyDescent="0.25">
      <c r="A1172" s="1">
        <v>39014</v>
      </c>
      <c r="B1172" t="s">
        <v>24</v>
      </c>
      <c r="C1172">
        <v>6269600</v>
      </c>
      <c r="D1172">
        <v>29</v>
      </c>
    </row>
    <row r="1173" spans="1:4" x14ac:dyDescent="0.25">
      <c r="A1173" s="1">
        <v>39015</v>
      </c>
      <c r="B1173" t="s">
        <v>22</v>
      </c>
      <c r="C1173">
        <v>12702400</v>
      </c>
      <c r="D1173">
        <v>48</v>
      </c>
    </row>
    <row r="1174" spans="1:4" x14ac:dyDescent="0.25">
      <c r="A1174" s="1">
        <v>39016</v>
      </c>
      <c r="B1174" t="s">
        <v>21</v>
      </c>
      <c r="C1174">
        <v>6256000</v>
      </c>
      <c r="D1174">
        <v>27</v>
      </c>
    </row>
    <row r="1175" spans="1:4" x14ac:dyDescent="0.25">
      <c r="A1175" s="1">
        <v>39017</v>
      </c>
      <c r="B1175" t="s">
        <v>25</v>
      </c>
      <c r="C1175">
        <v>6228800</v>
      </c>
      <c r="D1175">
        <v>22</v>
      </c>
    </row>
    <row r="1176" spans="1:4" x14ac:dyDescent="0.25">
      <c r="A1176" s="1">
        <v>39018</v>
      </c>
      <c r="B1176" t="s">
        <v>19</v>
      </c>
      <c r="C1176">
        <v>6038400</v>
      </c>
      <c r="D1176">
        <v>23</v>
      </c>
    </row>
    <row r="1177" spans="1:4" x14ac:dyDescent="0.25">
      <c r="A1177" s="1">
        <v>39019</v>
      </c>
      <c r="B1177" t="s">
        <v>23</v>
      </c>
      <c r="C1177">
        <v>4705600</v>
      </c>
      <c r="D1177">
        <v>20</v>
      </c>
    </row>
    <row r="1178" spans="1:4" x14ac:dyDescent="0.25">
      <c r="A1178" s="1">
        <v>39020</v>
      </c>
      <c r="B1178" t="s">
        <v>20</v>
      </c>
      <c r="C1178">
        <v>3087200</v>
      </c>
      <c r="D1178">
        <v>15</v>
      </c>
    </row>
    <row r="1179" spans="1:4" x14ac:dyDescent="0.25">
      <c r="A1179" s="1">
        <v>39021</v>
      </c>
      <c r="B1179" t="s">
        <v>24</v>
      </c>
      <c r="C1179">
        <v>2053600</v>
      </c>
      <c r="D1179">
        <v>10</v>
      </c>
    </row>
    <row r="1180" spans="1:4" x14ac:dyDescent="0.25">
      <c r="A1180" s="1">
        <v>39022</v>
      </c>
      <c r="B1180" t="s">
        <v>22</v>
      </c>
      <c r="C1180">
        <v>2992000</v>
      </c>
      <c r="D1180">
        <v>15</v>
      </c>
    </row>
    <row r="1181" spans="1:4" x14ac:dyDescent="0.25">
      <c r="A1181" s="1">
        <v>39023</v>
      </c>
      <c r="B1181" t="s">
        <v>21</v>
      </c>
      <c r="C1181">
        <v>5317600</v>
      </c>
      <c r="D1181">
        <v>21</v>
      </c>
    </row>
    <row r="1182" spans="1:4" x14ac:dyDescent="0.25">
      <c r="A1182" s="1">
        <v>39024</v>
      </c>
      <c r="B1182" t="s">
        <v>25</v>
      </c>
      <c r="C1182">
        <v>7466400</v>
      </c>
      <c r="D1182">
        <v>31</v>
      </c>
    </row>
    <row r="1183" spans="1:4" x14ac:dyDescent="0.25">
      <c r="A1183" s="1">
        <v>39025</v>
      </c>
      <c r="B1183" t="s">
        <v>19</v>
      </c>
      <c r="C1183">
        <v>6242400</v>
      </c>
      <c r="D1183">
        <v>28</v>
      </c>
    </row>
    <row r="1184" spans="1:4" x14ac:dyDescent="0.25">
      <c r="A1184" s="1">
        <v>39026</v>
      </c>
      <c r="B1184" t="s">
        <v>23</v>
      </c>
      <c r="C1184">
        <v>6840800</v>
      </c>
      <c r="D1184">
        <v>30</v>
      </c>
    </row>
    <row r="1185" spans="1:4" x14ac:dyDescent="0.25">
      <c r="A1185" s="1">
        <v>39027</v>
      </c>
      <c r="B1185" t="s">
        <v>20</v>
      </c>
      <c r="C1185">
        <v>6052000</v>
      </c>
      <c r="D1185">
        <v>29</v>
      </c>
    </row>
    <row r="1186" spans="1:4" x14ac:dyDescent="0.25">
      <c r="A1186" s="1">
        <v>39028</v>
      </c>
      <c r="B1186" t="s">
        <v>24</v>
      </c>
      <c r="C1186">
        <v>3590400</v>
      </c>
      <c r="D1186">
        <v>15</v>
      </c>
    </row>
    <row r="1187" spans="1:4" x14ac:dyDescent="0.25">
      <c r="A1187" s="1">
        <v>39029</v>
      </c>
      <c r="B1187" t="s">
        <v>22</v>
      </c>
      <c r="C1187">
        <v>3794400</v>
      </c>
      <c r="D1187">
        <v>18</v>
      </c>
    </row>
    <row r="1188" spans="1:4" x14ac:dyDescent="0.25">
      <c r="A1188" s="1">
        <v>39030</v>
      </c>
      <c r="B1188" t="s">
        <v>21</v>
      </c>
      <c r="C1188">
        <v>8391200</v>
      </c>
      <c r="D1188">
        <v>34</v>
      </c>
    </row>
    <row r="1189" spans="1:4" x14ac:dyDescent="0.25">
      <c r="A1189" s="1">
        <v>39031</v>
      </c>
      <c r="B1189" t="s">
        <v>25</v>
      </c>
      <c r="C1189">
        <v>6677600</v>
      </c>
      <c r="D1189">
        <v>31</v>
      </c>
    </row>
    <row r="1190" spans="1:4" x14ac:dyDescent="0.25">
      <c r="A1190" s="1">
        <v>39032</v>
      </c>
      <c r="B1190" t="s">
        <v>19</v>
      </c>
      <c r="C1190">
        <v>7983200</v>
      </c>
      <c r="D1190">
        <v>31</v>
      </c>
    </row>
    <row r="1191" spans="1:4" x14ac:dyDescent="0.25">
      <c r="A1191" s="1">
        <v>39033</v>
      </c>
      <c r="B1191" t="s">
        <v>23</v>
      </c>
      <c r="C1191">
        <v>5113600</v>
      </c>
      <c r="D1191">
        <v>20</v>
      </c>
    </row>
    <row r="1192" spans="1:4" x14ac:dyDescent="0.25">
      <c r="A1192" s="1">
        <v>39034</v>
      </c>
      <c r="B1192" t="s">
        <v>20</v>
      </c>
      <c r="C1192">
        <v>4923200</v>
      </c>
      <c r="D1192">
        <v>23</v>
      </c>
    </row>
    <row r="1193" spans="1:4" x14ac:dyDescent="0.25">
      <c r="A1193" s="1">
        <v>39035</v>
      </c>
      <c r="B1193" t="s">
        <v>24</v>
      </c>
      <c r="C1193">
        <v>6650400</v>
      </c>
      <c r="D1193">
        <v>25</v>
      </c>
    </row>
    <row r="1194" spans="1:4" x14ac:dyDescent="0.25">
      <c r="A1194" s="1">
        <v>39036</v>
      </c>
      <c r="B1194" t="s">
        <v>22</v>
      </c>
      <c r="C1194">
        <v>2448000</v>
      </c>
      <c r="D1194">
        <v>11</v>
      </c>
    </row>
    <row r="1195" spans="1:4" x14ac:dyDescent="0.25">
      <c r="A1195" s="1">
        <v>39037</v>
      </c>
      <c r="B1195" t="s">
        <v>21</v>
      </c>
      <c r="C1195">
        <v>3073600</v>
      </c>
      <c r="D1195">
        <v>13</v>
      </c>
    </row>
    <row r="1196" spans="1:4" x14ac:dyDescent="0.25">
      <c r="A1196" s="1">
        <v>39038</v>
      </c>
      <c r="B1196" t="s">
        <v>25</v>
      </c>
      <c r="C1196">
        <v>5535200</v>
      </c>
      <c r="D1196">
        <v>22</v>
      </c>
    </row>
    <row r="1197" spans="1:4" x14ac:dyDescent="0.25">
      <c r="A1197" s="1">
        <v>39039</v>
      </c>
      <c r="B1197" t="s">
        <v>19</v>
      </c>
      <c r="C1197">
        <v>5004800</v>
      </c>
      <c r="D1197">
        <v>23</v>
      </c>
    </row>
    <row r="1198" spans="1:4" x14ac:dyDescent="0.25">
      <c r="A1198" s="1">
        <v>39040</v>
      </c>
      <c r="B1198" t="s">
        <v>23</v>
      </c>
      <c r="C1198">
        <v>2352800</v>
      </c>
      <c r="D1198">
        <v>10</v>
      </c>
    </row>
    <row r="1199" spans="1:4" x14ac:dyDescent="0.25">
      <c r="A1199" s="1">
        <v>39041</v>
      </c>
      <c r="B1199" t="s">
        <v>20</v>
      </c>
      <c r="C1199">
        <v>7561600</v>
      </c>
      <c r="D1199">
        <v>30</v>
      </c>
    </row>
    <row r="1200" spans="1:4" x14ac:dyDescent="0.25">
      <c r="A1200" s="1">
        <v>39042</v>
      </c>
      <c r="B1200" t="s">
        <v>24</v>
      </c>
      <c r="C1200">
        <v>2856000</v>
      </c>
      <c r="D1200">
        <v>11</v>
      </c>
    </row>
    <row r="1201" spans="1:4" x14ac:dyDescent="0.25">
      <c r="A1201" s="1">
        <v>39043</v>
      </c>
      <c r="B1201" t="s">
        <v>22</v>
      </c>
      <c r="C1201">
        <v>4392800</v>
      </c>
      <c r="D1201">
        <v>15</v>
      </c>
    </row>
    <row r="1202" spans="1:4" x14ac:dyDescent="0.25">
      <c r="A1202" s="1">
        <v>39044</v>
      </c>
      <c r="B1202" t="s">
        <v>21</v>
      </c>
      <c r="C1202">
        <v>2461600</v>
      </c>
      <c r="D1202">
        <v>12</v>
      </c>
    </row>
    <row r="1203" spans="1:4" x14ac:dyDescent="0.25">
      <c r="A1203" s="1">
        <v>39045</v>
      </c>
      <c r="B1203" t="s">
        <v>25</v>
      </c>
      <c r="C1203">
        <v>7452800</v>
      </c>
      <c r="D1203">
        <v>26</v>
      </c>
    </row>
    <row r="1204" spans="1:4" x14ac:dyDescent="0.25">
      <c r="A1204" s="1">
        <v>39046</v>
      </c>
      <c r="B1204" t="s">
        <v>19</v>
      </c>
      <c r="C1204">
        <v>3495200</v>
      </c>
      <c r="D1204">
        <v>17</v>
      </c>
    </row>
    <row r="1205" spans="1:4" x14ac:dyDescent="0.25">
      <c r="A1205" s="1">
        <v>39047</v>
      </c>
      <c r="B1205" t="s">
        <v>23</v>
      </c>
      <c r="C1205">
        <v>4188800</v>
      </c>
      <c r="D1205">
        <v>18</v>
      </c>
    </row>
    <row r="1206" spans="1:4" x14ac:dyDescent="0.25">
      <c r="A1206" s="1">
        <v>39048</v>
      </c>
      <c r="B1206" t="s">
        <v>20</v>
      </c>
      <c r="C1206">
        <v>3794400</v>
      </c>
      <c r="D1206">
        <v>17</v>
      </c>
    </row>
    <row r="1207" spans="1:4" x14ac:dyDescent="0.25">
      <c r="A1207" s="1">
        <v>39049</v>
      </c>
      <c r="B1207" t="s">
        <v>24</v>
      </c>
      <c r="C1207">
        <v>8989600</v>
      </c>
      <c r="D1207">
        <v>32</v>
      </c>
    </row>
    <row r="1208" spans="1:4" x14ac:dyDescent="0.25">
      <c r="A1208" s="1">
        <v>39050</v>
      </c>
      <c r="B1208" t="s">
        <v>22</v>
      </c>
      <c r="C1208">
        <v>5113600</v>
      </c>
      <c r="D1208">
        <v>22</v>
      </c>
    </row>
    <row r="1209" spans="1:4" x14ac:dyDescent="0.25">
      <c r="A1209" s="1">
        <v>39051</v>
      </c>
      <c r="B1209" t="s">
        <v>21</v>
      </c>
      <c r="C1209">
        <v>10227200</v>
      </c>
      <c r="D1209">
        <v>36</v>
      </c>
    </row>
    <row r="1210" spans="1:4" x14ac:dyDescent="0.25">
      <c r="A1210" s="1">
        <v>39052</v>
      </c>
      <c r="B1210" t="s">
        <v>25</v>
      </c>
      <c r="C1210">
        <v>3291200</v>
      </c>
      <c r="D1210">
        <v>15</v>
      </c>
    </row>
    <row r="1211" spans="1:4" x14ac:dyDescent="0.25">
      <c r="A1211" s="1">
        <v>39053</v>
      </c>
      <c r="B1211" t="s">
        <v>19</v>
      </c>
      <c r="C1211">
        <v>4814400</v>
      </c>
      <c r="D1211">
        <v>21</v>
      </c>
    </row>
    <row r="1212" spans="1:4" x14ac:dyDescent="0.25">
      <c r="A1212" s="1">
        <v>39054</v>
      </c>
      <c r="B1212" t="s">
        <v>23</v>
      </c>
      <c r="C1212">
        <v>2652000</v>
      </c>
      <c r="D1212">
        <v>10</v>
      </c>
    </row>
    <row r="1213" spans="1:4" x14ac:dyDescent="0.25">
      <c r="A1213" s="1">
        <v>39055</v>
      </c>
      <c r="B1213" t="s">
        <v>20</v>
      </c>
      <c r="C1213">
        <v>7248800</v>
      </c>
      <c r="D1213">
        <v>26</v>
      </c>
    </row>
    <row r="1214" spans="1:4" x14ac:dyDescent="0.25">
      <c r="A1214" s="1">
        <v>39056</v>
      </c>
      <c r="B1214" t="s">
        <v>24</v>
      </c>
      <c r="C1214">
        <v>4297600</v>
      </c>
      <c r="D1214">
        <v>17</v>
      </c>
    </row>
    <row r="1215" spans="1:4" x14ac:dyDescent="0.25">
      <c r="A1215" s="1">
        <v>39057</v>
      </c>
      <c r="B1215" t="s">
        <v>22</v>
      </c>
      <c r="C1215">
        <v>6745600</v>
      </c>
      <c r="D1215">
        <v>23</v>
      </c>
    </row>
    <row r="1216" spans="1:4" x14ac:dyDescent="0.25">
      <c r="A1216" s="1">
        <v>39058</v>
      </c>
      <c r="B1216" t="s">
        <v>21</v>
      </c>
      <c r="C1216">
        <v>5018400</v>
      </c>
      <c r="D1216">
        <v>24</v>
      </c>
    </row>
    <row r="1217" spans="1:4" x14ac:dyDescent="0.25">
      <c r="A1217" s="1">
        <v>39059</v>
      </c>
      <c r="B1217" t="s">
        <v>25</v>
      </c>
      <c r="C1217">
        <v>4800800</v>
      </c>
      <c r="D1217">
        <v>21</v>
      </c>
    </row>
    <row r="1218" spans="1:4" x14ac:dyDescent="0.25">
      <c r="A1218" s="1">
        <v>39060</v>
      </c>
      <c r="B1218" t="s">
        <v>19</v>
      </c>
      <c r="C1218">
        <v>4624000</v>
      </c>
      <c r="D1218">
        <v>22</v>
      </c>
    </row>
    <row r="1219" spans="1:4" x14ac:dyDescent="0.25">
      <c r="A1219" s="1">
        <v>39061</v>
      </c>
      <c r="B1219" t="s">
        <v>23</v>
      </c>
      <c r="C1219">
        <v>5834400</v>
      </c>
      <c r="D1219">
        <v>25</v>
      </c>
    </row>
    <row r="1220" spans="1:4" x14ac:dyDescent="0.25">
      <c r="A1220" s="1">
        <v>39062</v>
      </c>
      <c r="B1220" t="s">
        <v>20</v>
      </c>
      <c r="C1220">
        <v>5929600</v>
      </c>
      <c r="D1220">
        <v>28</v>
      </c>
    </row>
    <row r="1221" spans="1:4" x14ac:dyDescent="0.25">
      <c r="A1221" s="1">
        <v>39063</v>
      </c>
      <c r="B1221" t="s">
        <v>24</v>
      </c>
      <c r="C1221">
        <v>6759200</v>
      </c>
      <c r="D1221">
        <v>27</v>
      </c>
    </row>
    <row r="1222" spans="1:4" x14ac:dyDescent="0.25">
      <c r="A1222" s="1">
        <v>39064</v>
      </c>
      <c r="B1222" t="s">
        <v>22</v>
      </c>
      <c r="C1222">
        <v>9588000</v>
      </c>
      <c r="D1222">
        <v>40</v>
      </c>
    </row>
    <row r="1223" spans="1:4" x14ac:dyDescent="0.25">
      <c r="A1223" s="1">
        <v>39065</v>
      </c>
      <c r="B1223" t="s">
        <v>21</v>
      </c>
      <c r="C1223">
        <v>8268800</v>
      </c>
      <c r="D1223">
        <v>29</v>
      </c>
    </row>
    <row r="1224" spans="1:4" x14ac:dyDescent="0.25">
      <c r="A1224" s="1">
        <v>39066</v>
      </c>
      <c r="B1224" t="s">
        <v>25</v>
      </c>
      <c r="C1224">
        <v>13396000</v>
      </c>
      <c r="D1224">
        <v>56</v>
      </c>
    </row>
    <row r="1225" spans="1:4" x14ac:dyDescent="0.25">
      <c r="A1225" s="1">
        <v>39067</v>
      </c>
      <c r="B1225" t="s">
        <v>19</v>
      </c>
      <c r="C1225">
        <v>6936000</v>
      </c>
      <c r="D1225">
        <v>31</v>
      </c>
    </row>
    <row r="1226" spans="1:4" x14ac:dyDescent="0.25">
      <c r="A1226" s="1">
        <v>39068</v>
      </c>
      <c r="B1226" t="s">
        <v>23</v>
      </c>
      <c r="C1226">
        <v>5834400</v>
      </c>
      <c r="D1226">
        <v>24</v>
      </c>
    </row>
    <row r="1227" spans="1:4" x14ac:dyDescent="0.25">
      <c r="A1227" s="1">
        <v>39069</v>
      </c>
      <c r="B1227" t="s">
        <v>20</v>
      </c>
      <c r="C1227">
        <v>6555200</v>
      </c>
      <c r="D1227">
        <v>30</v>
      </c>
    </row>
    <row r="1228" spans="1:4" x14ac:dyDescent="0.25">
      <c r="A1228" s="1">
        <v>39070</v>
      </c>
      <c r="B1228" t="s">
        <v>24</v>
      </c>
      <c r="C1228">
        <v>3590400</v>
      </c>
      <c r="D1228">
        <v>15</v>
      </c>
    </row>
    <row r="1229" spans="1:4" x14ac:dyDescent="0.25">
      <c r="A1229" s="1">
        <v>39071</v>
      </c>
      <c r="B1229" t="s">
        <v>22</v>
      </c>
      <c r="C1229">
        <v>8092000</v>
      </c>
      <c r="D1229">
        <v>31</v>
      </c>
    </row>
    <row r="1230" spans="1:4" x14ac:dyDescent="0.25">
      <c r="A1230" s="1">
        <v>39072</v>
      </c>
      <c r="B1230" t="s">
        <v>21</v>
      </c>
      <c r="C1230">
        <v>6650400</v>
      </c>
      <c r="D1230">
        <v>28</v>
      </c>
    </row>
    <row r="1231" spans="1:4" x14ac:dyDescent="0.25">
      <c r="A1231" s="1">
        <v>39073</v>
      </c>
      <c r="B1231" t="s">
        <v>25</v>
      </c>
      <c r="C1231">
        <v>4596800</v>
      </c>
      <c r="D1231">
        <v>20</v>
      </c>
    </row>
    <row r="1232" spans="1:4" x14ac:dyDescent="0.25">
      <c r="A1232" s="1">
        <v>39074</v>
      </c>
      <c r="B1232" t="s">
        <v>19</v>
      </c>
      <c r="C1232">
        <v>5616800</v>
      </c>
      <c r="D1232">
        <v>23</v>
      </c>
    </row>
    <row r="1233" spans="1:4" x14ac:dyDescent="0.25">
      <c r="A1233" s="1">
        <v>39075</v>
      </c>
      <c r="B1233" t="s">
        <v>23</v>
      </c>
      <c r="C1233">
        <v>1754400</v>
      </c>
      <c r="D1233">
        <v>9</v>
      </c>
    </row>
    <row r="1234" spans="1:4" x14ac:dyDescent="0.25">
      <c r="A1234" s="1">
        <v>39076</v>
      </c>
      <c r="B1234" t="s">
        <v>20</v>
      </c>
      <c r="C1234">
        <v>3073600</v>
      </c>
      <c r="D1234">
        <v>15</v>
      </c>
    </row>
    <row r="1235" spans="1:4" x14ac:dyDescent="0.25">
      <c r="A1235" s="1">
        <v>39077</v>
      </c>
      <c r="B1235" t="s">
        <v>24</v>
      </c>
      <c r="C1235">
        <v>2257600</v>
      </c>
      <c r="D1235">
        <v>11</v>
      </c>
    </row>
    <row r="1236" spans="1:4" x14ac:dyDescent="0.25">
      <c r="A1236" s="1">
        <v>39078</v>
      </c>
      <c r="B1236" t="s">
        <v>22</v>
      </c>
      <c r="C1236">
        <v>4909600</v>
      </c>
      <c r="D1236">
        <v>21</v>
      </c>
    </row>
    <row r="1237" spans="1:4" x14ac:dyDescent="0.25">
      <c r="A1237" s="1">
        <v>39079</v>
      </c>
      <c r="B1237" t="s">
        <v>21</v>
      </c>
      <c r="C1237">
        <v>4488000</v>
      </c>
      <c r="D1237">
        <v>16</v>
      </c>
    </row>
    <row r="1238" spans="1:4" x14ac:dyDescent="0.25">
      <c r="A1238" s="1">
        <v>39080</v>
      </c>
      <c r="B1238" t="s">
        <v>25</v>
      </c>
      <c r="C1238">
        <v>5113600</v>
      </c>
      <c r="D1238">
        <v>20</v>
      </c>
    </row>
    <row r="1239" spans="1:4" x14ac:dyDescent="0.25">
      <c r="A1239" s="1">
        <v>39081</v>
      </c>
      <c r="B1239" t="s">
        <v>19</v>
      </c>
      <c r="C1239">
        <v>2652000</v>
      </c>
      <c r="D1239">
        <v>12</v>
      </c>
    </row>
    <row r="1240" spans="1:4" x14ac:dyDescent="0.25">
      <c r="A1240" s="1">
        <v>39082</v>
      </c>
      <c r="B1240" t="s">
        <v>23</v>
      </c>
      <c r="C1240">
        <v>2964800</v>
      </c>
      <c r="D1240">
        <v>14</v>
      </c>
    </row>
    <row r="1241" spans="1:4" x14ac:dyDescent="0.25">
      <c r="A1241" s="1">
        <v>39083</v>
      </c>
      <c r="B1241" t="s">
        <v>20</v>
      </c>
      <c r="C1241">
        <v>5753753</v>
      </c>
      <c r="D1241">
        <v>23</v>
      </c>
    </row>
    <row r="1242" spans="1:4" x14ac:dyDescent="0.25">
      <c r="A1242" s="1">
        <v>39084</v>
      </c>
      <c r="B1242" t="s">
        <v>24</v>
      </c>
      <c r="C1242">
        <v>1517950</v>
      </c>
      <c r="D1242">
        <v>6</v>
      </c>
    </row>
    <row r="1243" spans="1:4" x14ac:dyDescent="0.25">
      <c r="A1243" s="1">
        <v>39085</v>
      </c>
      <c r="B1243" t="s">
        <v>22</v>
      </c>
      <c r="C1243">
        <v>1633603</v>
      </c>
      <c r="D1243">
        <v>7</v>
      </c>
    </row>
    <row r="1244" spans="1:4" x14ac:dyDescent="0.25">
      <c r="A1244" s="1">
        <v>39086</v>
      </c>
      <c r="B1244" t="s">
        <v>21</v>
      </c>
      <c r="C1244">
        <v>1734800</v>
      </c>
      <c r="D1244">
        <v>6</v>
      </c>
    </row>
    <row r="1245" spans="1:4" x14ac:dyDescent="0.25">
      <c r="A1245" s="1">
        <v>39087</v>
      </c>
      <c r="B1245" t="s">
        <v>25</v>
      </c>
      <c r="C1245">
        <v>2819050</v>
      </c>
      <c r="D1245">
        <v>10</v>
      </c>
    </row>
    <row r="1246" spans="1:4" x14ac:dyDescent="0.25">
      <c r="A1246" s="1">
        <v>39088</v>
      </c>
      <c r="B1246" t="s">
        <v>19</v>
      </c>
      <c r="C1246">
        <v>7083765</v>
      </c>
      <c r="D1246">
        <v>29</v>
      </c>
    </row>
    <row r="1247" spans="1:4" x14ac:dyDescent="0.25">
      <c r="A1247" s="1">
        <v>39089</v>
      </c>
      <c r="B1247" t="s">
        <v>23</v>
      </c>
      <c r="C1247">
        <v>4235803</v>
      </c>
      <c r="D1247">
        <v>16</v>
      </c>
    </row>
    <row r="1248" spans="1:4" x14ac:dyDescent="0.25">
      <c r="A1248" s="1">
        <v>39090</v>
      </c>
      <c r="B1248" t="s">
        <v>20</v>
      </c>
      <c r="C1248">
        <v>3166009</v>
      </c>
      <c r="D1248">
        <v>16</v>
      </c>
    </row>
    <row r="1249" spans="1:4" x14ac:dyDescent="0.25">
      <c r="A1249" s="1">
        <v>39091</v>
      </c>
      <c r="B1249" t="s">
        <v>24</v>
      </c>
      <c r="C1249">
        <v>3151553</v>
      </c>
      <c r="D1249">
        <v>11</v>
      </c>
    </row>
    <row r="1250" spans="1:4" x14ac:dyDescent="0.25">
      <c r="A1250" s="1">
        <v>39092</v>
      </c>
      <c r="B1250" t="s">
        <v>22</v>
      </c>
      <c r="C1250">
        <v>1301100</v>
      </c>
      <c r="D1250">
        <v>5</v>
      </c>
    </row>
    <row r="1251" spans="1:4" x14ac:dyDescent="0.25">
      <c r="A1251" s="1">
        <v>39093</v>
      </c>
      <c r="B1251" t="s">
        <v>21</v>
      </c>
      <c r="C1251">
        <v>4886353</v>
      </c>
      <c r="D1251">
        <v>17</v>
      </c>
    </row>
    <row r="1252" spans="1:4" x14ac:dyDescent="0.25">
      <c r="A1252" s="1">
        <v>39094</v>
      </c>
      <c r="B1252" t="s">
        <v>25</v>
      </c>
      <c r="C1252">
        <v>1517950</v>
      </c>
      <c r="D1252">
        <v>6</v>
      </c>
    </row>
    <row r="1253" spans="1:4" x14ac:dyDescent="0.25">
      <c r="A1253" s="1">
        <v>39095</v>
      </c>
      <c r="B1253" t="s">
        <v>19</v>
      </c>
      <c r="C1253">
        <v>3267206</v>
      </c>
      <c r="D1253">
        <v>13</v>
      </c>
    </row>
    <row r="1254" spans="1:4" x14ac:dyDescent="0.25">
      <c r="A1254" s="1">
        <v>39096</v>
      </c>
      <c r="B1254" t="s">
        <v>23</v>
      </c>
      <c r="C1254">
        <v>7300615</v>
      </c>
      <c r="D1254">
        <v>31</v>
      </c>
    </row>
    <row r="1255" spans="1:4" x14ac:dyDescent="0.25">
      <c r="A1255" s="1">
        <v>39097</v>
      </c>
      <c r="B1255" t="s">
        <v>20</v>
      </c>
      <c r="C1255">
        <v>3802103</v>
      </c>
      <c r="D1255">
        <v>13</v>
      </c>
    </row>
    <row r="1256" spans="1:4" x14ac:dyDescent="0.25">
      <c r="A1256" s="1">
        <v>39098</v>
      </c>
      <c r="B1256" t="s">
        <v>24</v>
      </c>
      <c r="C1256">
        <v>4018953</v>
      </c>
      <c r="D1256">
        <v>12</v>
      </c>
    </row>
    <row r="1257" spans="1:4" x14ac:dyDescent="0.25">
      <c r="A1257" s="1">
        <v>39099</v>
      </c>
      <c r="B1257" t="s">
        <v>22</v>
      </c>
      <c r="C1257">
        <v>5204400</v>
      </c>
      <c r="D1257">
        <v>19</v>
      </c>
    </row>
    <row r="1258" spans="1:4" x14ac:dyDescent="0.25">
      <c r="A1258" s="1">
        <v>39100</v>
      </c>
      <c r="B1258" t="s">
        <v>21</v>
      </c>
      <c r="C1258">
        <v>3368403</v>
      </c>
      <c r="D1258">
        <v>12</v>
      </c>
    </row>
    <row r="1259" spans="1:4" x14ac:dyDescent="0.25">
      <c r="A1259" s="1">
        <v>39101</v>
      </c>
      <c r="B1259" t="s">
        <v>25</v>
      </c>
      <c r="C1259">
        <v>3715362</v>
      </c>
      <c r="D1259">
        <v>18</v>
      </c>
    </row>
    <row r="1260" spans="1:4" x14ac:dyDescent="0.25">
      <c r="A1260" s="1">
        <v>39102</v>
      </c>
      <c r="B1260" t="s">
        <v>19</v>
      </c>
      <c r="C1260">
        <v>3035900</v>
      </c>
      <c r="D1260">
        <v>11</v>
      </c>
    </row>
    <row r="1261" spans="1:4" x14ac:dyDescent="0.25">
      <c r="A1261" s="1">
        <v>39103</v>
      </c>
      <c r="B1261" t="s">
        <v>23</v>
      </c>
      <c r="C1261">
        <v>3585253</v>
      </c>
      <c r="D1261">
        <v>14</v>
      </c>
    </row>
    <row r="1262" spans="1:4" x14ac:dyDescent="0.25">
      <c r="A1262" s="1">
        <v>39104</v>
      </c>
      <c r="B1262" t="s">
        <v>20</v>
      </c>
      <c r="C1262">
        <v>3035900</v>
      </c>
      <c r="D1262">
        <v>11</v>
      </c>
    </row>
    <row r="1263" spans="1:4" x14ac:dyDescent="0.25">
      <c r="A1263" s="1">
        <v>39105</v>
      </c>
      <c r="B1263" t="s">
        <v>24</v>
      </c>
      <c r="C1263">
        <v>4987550</v>
      </c>
      <c r="D1263">
        <v>18</v>
      </c>
    </row>
    <row r="1264" spans="1:4" x14ac:dyDescent="0.25">
      <c r="A1264" s="1">
        <v>39106</v>
      </c>
      <c r="B1264" t="s">
        <v>22</v>
      </c>
      <c r="C1264">
        <v>5016462</v>
      </c>
      <c r="D1264">
        <v>22</v>
      </c>
    </row>
    <row r="1265" spans="1:4" x14ac:dyDescent="0.25">
      <c r="A1265" s="1">
        <v>39107</v>
      </c>
      <c r="B1265" t="s">
        <v>21</v>
      </c>
      <c r="C1265">
        <v>5117659</v>
      </c>
      <c r="D1265">
        <v>20</v>
      </c>
    </row>
    <row r="1266" spans="1:4" x14ac:dyDescent="0.25">
      <c r="A1266" s="1">
        <v>39108</v>
      </c>
      <c r="B1266" t="s">
        <v>25</v>
      </c>
      <c r="C1266">
        <v>4018953</v>
      </c>
      <c r="D1266">
        <v>17</v>
      </c>
    </row>
    <row r="1267" spans="1:4" x14ac:dyDescent="0.25">
      <c r="A1267" s="1">
        <v>39109</v>
      </c>
      <c r="B1267" t="s">
        <v>19</v>
      </c>
      <c r="C1267">
        <v>7734315</v>
      </c>
      <c r="D1267">
        <v>29</v>
      </c>
    </row>
    <row r="1268" spans="1:4" x14ac:dyDescent="0.25">
      <c r="A1268" s="1">
        <v>39110</v>
      </c>
      <c r="B1268" t="s">
        <v>23</v>
      </c>
      <c r="C1268">
        <v>4235803</v>
      </c>
      <c r="D1268">
        <v>17</v>
      </c>
    </row>
    <row r="1269" spans="1:4" x14ac:dyDescent="0.25">
      <c r="A1269" s="1">
        <v>39111</v>
      </c>
      <c r="B1269" t="s">
        <v>20</v>
      </c>
      <c r="C1269">
        <v>1546862</v>
      </c>
      <c r="D1269">
        <v>8</v>
      </c>
    </row>
    <row r="1270" spans="1:4" x14ac:dyDescent="0.25">
      <c r="A1270" s="1">
        <v>39112</v>
      </c>
      <c r="B1270" t="s">
        <v>24</v>
      </c>
      <c r="C1270">
        <v>5883862</v>
      </c>
      <c r="D1270">
        <v>23</v>
      </c>
    </row>
    <row r="1271" spans="1:4" x14ac:dyDescent="0.25">
      <c r="A1271" s="1">
        <v>39113</v>
      </c>
      <c r="B1271" t="s">
        <v>22</v>
      </c>
      <c r="C1271">
        <v>4481565</v>
      </c>
      <c r="D1271">
        <v>19</v>
      </c>
    </row>
    <row r="1272" spans="1:4" x14ac:dyDescent="0.25">
      <c r="A1272" s="1">
        <v>39114</v>
      </c>
      <c r="B1272" t="s">
        <v>21</v>
      </c>
      <c r="C1272">
        <v>2515459</v>
      </c>
      <c r="D1272">
        <v>13</v>
      </c>
    </row>
    <row r="1273" spans="1:4" x14ac:dyDescent="0.25">
      <c r="A1273" s="1">
        <v>39115</v>
      </c>
      <c r="B1273" t="s">
        <v>25</v>
      </c>
      <c r="C1273">
        <v>3368403</v>
      </c>
      <c r="D1273">
        <v>16</v>
      </c>
    </row>
    <row r="1274" spans="1:4" x14ac:dyDescent="0.25">
      <c r="A1274" s="1">
        <v>39116</v>
      </c>
      <c r="B1274" t="s">
        <v>19</v>
      </c>
      <c r="C1274">
        <v>4235803</v>
      </c>
      <c r="D1274">
        <v>16</v>
      </c>
    </row>
    <row r="1275" spans="1:4" x14ac:dyDescent="0.25">
      <c r="A1275" s="1">
        <v>39117</v>
      </c>
      <c r="B1275" t="s">
        <v>23</v>
      </c>
      <c r="C1275">
        <v>4669503</v>
      </c>
      <c r="D1275">
        <v>20</v>
      </c>
    </row>
    <row r="1276" spans="1:4" x14ac:dyDescent="0.25">
      <c r="A1276" s="1">
        <v>39118</v>
      </c>
      <c r="B1276" t="s">
        <v>20</v>
      </c>
      <c r="C1276">
        <v>1864909</v>
      </c>
      <c r="D1276">
        <v>10</v>
      </c>
    </row>
    <row r="1277" spans="1:4" x14ac:dyDescent="0.25">
      <c r="A1277" s="1">
        <v>39119</v>
      </c>
      <c r="B1277" t="s">
        <v>24</v>
      </c>
      <c r="C1277">
        <v>4683959</v>
      </c>
      <c r="D1277">
        <v>20</v>
      </c>
    </row>
    <row r="1278" spans="1:4" x14ac:dyDescent="0.25">
      <c r="A1278" s="1">
        <v>39120</v>
      </c>
      <c r="B1278" t="s">
        <v>22</v>
      </c>
      <c r="C1278">
        <v>2168500</v>
      </c>
      <c r="D1278">
        <v>9</v>
      </c>
    </row>
    <row r="1279" spans="1:4" x14ac:dyDescent="0.25">
      <c r="A1279" s="1">
        <v>39121</v>
      </c>
      <c r="B1279" t="s">
        <v>21</v>
      </c>
      <c r="C1279">
        <v>4018953</v>
      </c>
      <c r="D1279">
        <v>14</v>
      </c>
    </row>
    <row r="1280" spans="1:4" x14ac:dyDescent="0.25">
      <c r="A1280" s="1">
        <v>39122</v>
      </c>
      <c r="B1280" t="s">
        <v>25</v>
      </c>
      <c r="C1280">
        <v>2602200</v>
      </c>
      <c r="D1280">
        <v>11</v>
      </c>
    </row>
    <row r="1281" spans="1:4" x14ac:dyDescent="0.25">
      <c r="A1281" s="1">
        <v>39123</v>
      </c>
      <c r="B1281" t="s">
        <v>19</v>
      </c>
      <c r="C1281">
        <v>5320053</v>
      </c>
      <c r="D1281">
        <v>18</v>
      </c>
    </row>
    <row r="1282" spans="1:4" x14ac:dyDescent="0.25">
      <c r="A1282" s="1">
        <v>39124</v>
      </c>
      <c r="B1282" t="s">
        <v>23</v>
      </c>
      <c r="C1282">
        <v>3035900</v>
      </c>
      <c r="D1282">
        <v>12</v>
      </c>
    </row>
    <row r="1283" spans="1:4" x14ac:dyDescent="0.25">
      <c r="A1283" s="1">
        <v>39125</v>
      </c>
      <c r="B1283" t="s">
        <v>20</v>
      </c>
      <c r="C1283">
        <v>3903300</v>
      </c>
      <c r="D1283">
        <v>15</v>
      </c>
    </row>
    <row r="1284" spans="1:4" x14ac:dyDescent="0.25">
      <c r="A1284" s="1">
        <v>39126</v>
      </c>
      <c r="B1284" t="s">
        <v>24</v>
      </c>
      <c r="C1284">
        <v>3368403</v>
      </c>
      <c r="D1284">
        <v>12</v>
      </c>
    </row>
    <row r="1285" spans="1:4" x14ac:dyDescent="0.25">
      <c r="A1285" s="1">
        <v>39127</v>
      </c>
      <c r="B1285" t="s">
        <v>22</v>
      </c>
      <c r="C1285">
        <v>3469600</v>
      </c>
      <c r="D1285">
        <v>12</v>
      </c>
    </row>
    <row r="1286" spans="1:4" x14ac:dyDescent="0.25">
      <c r="A1286" s="1">
        <v>39128</v>
      </c>
      <c r="B1286" t="s">
        <v>21</v>
      </c>
      <c r="C1286">
        <v>1734800</v>
      </c>
      <c r="D1286">
        <v>6</v>
      </c>
    </row>
    <row r="1287" spans="1:4" x14ac:dyDescent="0.25">
      <c r="A1287" s="1">
        <v>39129</v>
      </c>
      <c r="B1287" t="s">
        <v>25</v>
      </c>
      <c r="C1287">
        <v>1633603</v>
      </c>
      <c r="D1287">
        <v>7</v>
      </c>
    </row>
    <row r="1288" spans="1:4" x14ac:dyDescent="0.25">
      <c r="A1288" s="1">
        <v>39130</v>
      </c>
      <c r="B1288" t="s">
        <v>19</v>
      </c>
      <c r="C1288">
        <v>3585253</v>
      </c>
      <c r="D1288">
        <v>12</v>
      </c>
    </row>
    <row r="1289" spans="1:4" x14ac:dyDescent="0.25">
      <c r="A1289" s="1">
        <v>39131</v>
      </c>
      <c r="B1289" t="s">
        <v>23</v>
      </c>
      <c r="C1289">
        <v>1633603</v>
      </c>
      <c r="D1289">
        <v>7</v>
      </c>
    </row>
    <row r="1290" spans="1:4" x14ac:dyDescent="0.25">
      <c r="A1290" s="1">
        <v>39132</v>
      </c>
      <c r="B1290" t="s">
        <v>20</v>
      </c>
      <c r="C1290">
        <v>1517950</v>
      </c>
      <c r="D1290">
        <v>5</v>
      </c>
    </row>
    <row r="1291" spans="1:4" x14ac:dyDescent="0.25">
      <c r="A1291" s="1">
        <v>39133</v>
      </c>
      <c r="B1291" t="s">
        <v>24</v>
      </c>
      <c r="C1291">
        <v>2717853</v>
      </c>
      <c r="D1291">
        <v>11</v>
      </c>
    </row>
    <row r="1292" spans="1:4" x14ac:dyDescent="0.25">
      <c r="A1292" s="1">
        <v>39134</v>
      </c>
      <c r="B1292" t="s">
        <v>22</v>
      </c>
      <c r="C1292">
        <v>2602200</v>
      </c>
      <c r="D1292">
        <v>11</v>
      </c>
    </row>
    <row r="1293" spans="1:4" x14ac:dyDescent="0.25">
      <c r="A1293" s="1">
        <v>39135</v>
      </c>
      <c r="B1293" t="s">
        <v>21</v>
      </c>
      <c r="C1293">
        <v>1084250</v>
      </c>
      <c r="D1293">
        <v>3</v>
      </c>
    </row>
    <row r="1294" spans="1:4" x14ac:dyDescent="0.25">
      <c r="A1294" s="1">
        <v>39136</v>
      </c>
      <c r="B1294" t="s">
        <v>25</v>
      </c>
      <c r="C1294">
        <v>1084250</v>
      </c>
      <c r="D1294">
        <v>5</v>
      </c>
    </row>
    <row r="1295" spans="1:4" x14ac:dyDescent="0.25">
      <c r="A1295" s="1">
        <v>39137</v>
      </c>
      <c r="B1295" t="s">
        <v>19</v>
      </c>
      <c r="C1295">
        <v>1301100</v>
      </c>
      <c r="D1295">
        <v>4</v>
      </c>
    </row>
    <row r="1296" spans="1:4" x14ac:dyDescent="0.25">
      <c r="A1296" s="1">
        <v>39138</v>
      </c>
      <c r="B1296" t="s">
        <v>23</v>
      </c>
      <c r="C1296">
        <v>1084250</v>
      </c>
      <c r="D1296">
        <v>5</v>
      </c>
    </row>
    <row r="1297" spans="1:4" x14ac:dyDescent="0.25">
      <c r="A1297" s="1">
        <v>39139</v>
      </c>
      <c r="B1297" t="s">
        <v>20</v>
      </c>
      <c r="C1297">
        <v>2168500</v>
      </c>
      <c r="D1297">
        <v>7</v>
      </c>
    </row>
    <row r="1298" spans="1:4" x14ac:dyDescent="0.25">
      <c r="A1298" s="1">
        <v>39140</v>
      </c>
      <c r="B1298" t="s">
        <v>24</v>
      </c>
      <c r="C1298">
        <v>983053</v>
      </c>
      <c r="D1298">
        <v>5</v>
      </c>
    </row>
    <row r="1299" spans="1:4" x14ac:dyDescent="0.25">
      <c r="A1299" s="1">
        <v>39141</v>
      </c>
      <c r="B1299" t="s">
        <v>22</v>
      </c>
      <c r="C1299">
        <v>2602200</v>
      </c>
      <c r="D1299">
        <v>8</v>
      </c>
    </row>
    <row r="1300" spans="1:4" x14ac:dyDescent="0.25">
      <c r="A1300" s="1">
        <v>39142</v>
      </c>
      <c r="B1300" t="s">
        <v>21</v>
      </c>
      <c r="C1300">
        <v>2168500</v>
      </c>
      <c r="D1300">
        <v>6</v>
      </c>
    </row>
    <row r="1301" spans="1:4" x14ac:dyDescent="0.25">
      <c r="A1301" s="1">
        <v>39143</v>
      </c>
      <c r="B1301" t="s">
        <v>25</v>
      </c>
      <c r="C1301">
        <v>1084250</v>
      </c>
      <c r="D1301">
        <v>4</v>
      </c>
    </row>
    <row r="1302" spans="1:4" x14ac:dyDescent="0.25">
      <c r="A1302" s="1">
        <v>39144</v>
      </c>
      <c r="B1302" t="s">
        <v>19</v>
      </c>
      <c r="C1302">
        <v>2501003</v>
      </c>
      <c r="D1302">
        <v>9</v>
      </c>
    </row>
    <row r="1303" spans="1:4" x14ac:dyDescent="0.25">
      <c r="A1303" s="1">
        <v>39145</v>
      </c>
      <c r="B1303" t="s">
        <v>23</v>
      </c>
      <c r="C1303">
        <v>2819050</v>
      </c>
      <c r="D1303">
        <v>10</v>
      </c>
    </row>
    <row r="1304" spans="1:4" x14ac:dyDescent="0.25">
      <c r="A1304" s="1">
        <v>39146</v>
      </c>
      <c r="B1304" t="s">
        <v>20</v>
      </c>
      <c r="C1304">
        <v>1749256</v>
      </c>
      <c r="D1304">
        <v>7</v>
      </c>
    </row>
    <row r="1305" spans="1:4" x14ac:dyDescent="0.25">
      <c r="A1305" s="1">
        <v>39147</v>
      </c>
      <c r="B1305" t="s">
        <v>24</v>
      </c>
      <c r="C1305">
        <v>1951650</v>
      </c>
      <c r="D1305">
        <v>6</v>
      </c>
    </row>
    <row r="1306" spans="1:4" x14ac:dyDescent="0.25">
      <c r="A1306" s="1">
        <v>39148</v>
      </c>
      <c r="B1306" t="s">
        <v>22</v>
      </c>
      <c r="C1306">
        <v>2399806</v>
      </c>
      <c r="D1306">
        <v>11</v>
      </c>
    </row>
    <row r="1307" spans="1:4" x14ac:dyDescent="0.25">
      <c r="A1307" s="1">
        <v>39149</v>
      </c>
      <c r="B1307" t="s">
        <v>21</v>
      </c>
      <c r="C1307">
        <v>5667012</v>
      </c>
      <c r="D1307">
        <v>23</v>
      </c>
    </row>
    <row r="1308" spans="1:4" x14ac:dyDescent="0.25">
      <c r="A1308" s="1">
        <v>39150</v>
      </c>
      <c r="B1308" t="s">
        <v>25</v>
      </c>
      <c r="C1308">
        <v>1416753</v>
      </c>
      <c r="D1308">
        <v>6</v>
      </c>
    </row>
    <row r="1309" spans="1:4" x14ac:dyDescent="0.25">
      <c r="A1309" s="1">
        <v>39151</v>
      </c>
      <c r="B1309" t="s">
        <v>19</v>
      </c>
      <c r="C1309">
        <v>1951650</v>
      </c>
      <c r="D1309">
        <v>6</v>
      </c>
    </row>
    <row r="1310" spans="1:4" x14ac:dyDescent="0.25">
      <c r="A1310" s="1">
        <v>39152</v>
      </c>
      <c r="B1310" t="s">
        <v>23</v>
      </c>
      <c r="C1310">
        <v>3382859</v>
      </c>
      <c r="D1310">
        <v>17</v>
      </c>
    </row>
    <row r="1311" spans="1:4" x14ac:dyDescent="0.25">
      <c r="A1311" s="1">
        <v>39153</v>
      </c>
      <c r="B1311" t="s">
        <v>20</v>
      </c>
      <c r="C1311">
        <v>1864909</v>
      </c>
      <c r="D1311">
        <v>9</v>
      </c>
    </row>
    <row r="1312" spans="1:4" x14ac:dyDescent="0.25">
      <c r="A1312" s="1">
        <v>39154</v>
      </c>
      <c r="B1312" t="s">
        <v>24</v>
      </c>
      <c r="C1312">
        <v>1951650</v>
      </c>
      <c r="D1312">
        <v>8</v>
      </c>
    </row>
    <row r="1313" spans="1:4" x14ac:dyDescent="0.25">
      <c r="A1313" s="1">
        <v>39155</v>
      </c>
      <c r="B1313" t="s">
        <v>22</v>
      </c>
      <c r="C1313">
        <v>6418759</v>
      </c>
      <c r="D1313">
        <v>21</v>
      </c>
    </row>
    <row r="1314" spans="1:4" x14ac:dyDescent="0.25">
      <c r="A1314" s="1">
        <v>39156</v>
      </c>
      <c r="B1314" t="s">
        <v>21</v>
      </c>
      <c r="C1314">
        <v>2616656</v>
      </c>
      <c r="D1314">
        <v>10</v>
      </c>
    </row>
    <row r="1315" spans="1:4" x14ac:dyDescent="0.25">
      <c r="A1315" s="1">
        <v>39157</v>
      </c>
      <c r="B1315" t="s">
        <v>25</v>
      </c>
      <c r="C1315">
        <v>2717853</v>
      </c>
      <c r="D1315">
        <v>9</v>
      </c>
    </row>
    <row r="1316" spans="1:4" x14ac:dyDescent="0.25">
      <c r="A1316" s="1">
        <v>39158</v>
      </c>
      <c r="B1316" t="s">
        <v>19</v>
      </c>
      <c r="C1316">
        <v>5117659</v>
      </c>
      <c r="D1316">
        <v>20</v>
      </c>
    </row>
    <row r="1317" spans="1:4" x14ac:dyDescent="0.25">
      <c r="A1317" s="1">
        <v>39159</v>
      </c>
      <c r="B1317" t="s">
        <v>23</v>
      </c>
      <c r="C1317">
        <v>6838003</v>
      </c>
      <c r="D1317">
        <v>24</v>
      </c>
    </row>
    <row r="1318" spans="1:4" x14ac:dyDescent="0.25">
      <c r="A1318" s="1">
        <v>39160</v>
      </c>
      <c r="B1318" t="s">
        <v>20</v>
      </c>
      <c r="C1318">
        <v>3469600</v>
      </c>
      <c r="D1318">
        <v>11</v>
      </c>
    </row>
    <row r="1319" spans="1:4" x14ac:dyDescent="0.25">
      <c r="A1319" s="1">
        <v>39161</v>
      </c>
      <c r="B1319" t="s">
        <v>24</v>
      </c>
      <c r="C1319">
        <v>3686450</v>
      </c>
      <c r="D1319">
        <v>14</v>
      </c>
    </row>
    <row r="1320" spans="1:4" x14ac:dyDescent="0.25">
      <c r="A1320" s="1">
        <v>39162</v>
      </c>
      <c r="B1320" t="s">
        <v>22</v>
      </c>
      <c r="C1320">
        <v>3484056</v>
      </c>
      <c r="D1320">
        <v>16</v>
      </c>
    </row>
    <row r="1321" spans="1:4" x14ac:dyDescent="0.25">
      <c r="A1321" s="1">
        <v>39163</v>
      </c>
      <c r="B1321" t="s">
        <v>21</v>
      </c>
      <c r="C1321">
        <v>2067303</v>
      </c>
      <c r="D1321">
        <v>7</v>
      </c>
    </row>
    <row r="1322" spans="1:4" x14ac:dyDescent="0.25">
      <c r="A1322" s="1">
        <v>39164</v>
      </c>
      <c r="B1322" t="s">
        <v>25</v>
      </c>
      <c r="C1322">
        <v>2934703</v>
      </c>
      <c r="D1322">
        <v>12</v>
      </c>
    </row>
    <row r="1323" spans="1:4" x14ac:dyDescent="0.25">
      <c r="A1323" s="1">
        <v>39165</v>
      </c>
      <c r="B1323" t="s">
        <v>19</v>
      </c>
      <c r="C1323">
        <v>2168500</v>
      </c>
      <c r="D1323">
        <v>7</v>
      </c>
    </row>
    <row r="1324" spans="1:4" x14ac:dyDescent="0.25">
      <c r="A1324" s="1">
        <v>39166</v>
      </c>
      <c r="B1324" t="s">
        <v>23</v>
      </c>
      <c r="C1324">
        <v>2819050</v>
      </c>
      <c r="D1324">
        <v>11</v>
      </c>
    </row>
    <row r="1325" spans="1:4" x14ac:dyDescent="0.25">
      <c r="A1325" s="1">
        <v>39167</v>
      </c>
      <c r="B1325" t="s">
        <v>20</v>
      </c>
      <c r="C1325">
        <v>2833506</v>
      </c>
      <c r="D1325">
        <v>13</v>
      </c>
    </row>
    <row r="1326" spans="1:4" x14ac:dyDescent="0.25">
      <c r="A1326" s="1">
        <v>39168</v>
      </c>
      <c r="B1326" t="s">
        <v>24</v>
      </c>
      <c r="C1326">
        <v>1951650</v>
      </c>
      <c r="D1326">
        <v>7</v>
      </c>
    </row>
    <row r="1327" spans="1:4" x14ac:dyDescent="0.25">
      <c r="A1327" s="1">
        <v>39169</v>
      </c>
      <c r="B1327" t="s">
        <v>22</v>
      </c>
      <c r="C1327">
        <v>766203</v>
      </c>
      <c r="D1327">
        <v>3</v>
      </c>
    </row>
    <row r="1328" spans="1:4" x14ac:dyDescent="0.25">
      <c r="A1328" s="1">
        <v>39170</v>
      </c>
      <c r="B1328" t="s">
        <v>21</v>
      </c>
      <c r="C1328">
        <v>4337000</v>
      </c>
      <c r="D1328">
        <v>12</v>
      </c>
    </row>
    <row r="1329" spans="1:4" x14ac:dyDescent="0.25">
      <c r="A1329" s="1">
        <v>39171</v>
      </c>
      <c r="B1329" t="s">
        <v>25</v>
      </c>
      <c r="C1329">
        <v>3151553</v>
      </c>
      <c r="D1329">
        <v>11</v>
      </c>
    </row>
    <row r="1330" spans="1:4" x14ac:dyDescent="0.25">
      <c r="A1330" s="1">
        <v>39172</v>
      </c>
      <c r="B1330" t="s">
        <v>19</v>
      </c>
      <c r="C1330">
        <v>4553850</v>
      </c>
      <c r="D1330">
        <v>18</v>
      </c>
    </row>
    <row r="1331" spans="1:4" x14ac:dyDescent="0.25">
      <c r="A1331" s="1">
        <v>39173</v>
      </c>
      <c r="B1331" t="s">
        <v>23</v>
      </c>
      <c r="C1331">
        <v>2501003</v>
      </c>
      <c r="D1331">
        <v>10</v>
      </c>
    </row>
    <row r="1332" spans="1:4" x14ac:dyDescent="0.25">
      <c r="A1332" s="1">
        <v>39174</v>
      </c>
      <c r="B1332" t="s">
        <v>20</v>
      </c>
      <c r="C1332">
        <v>3903300</v>
      </c>
      <c r="D1332">
        <v>13</v>
      </c>
    </row>
    <row r="1333" spans="1:4" x14ac:dyDescent="0.25">
      <c r="A1333" s="1">
        <v>39175</v>
      </c>
      <c r="B1333" t="s">
        <v>24</v>
      </c>
      <c r="C1333">
        <v>2819050</v>
      </c>
      <c r="D1333">
        <v>9</v>
      </c>
    </row>
    <row r="1334" spans="1:4" x14ac:dyDescent="0.25">
      <c r="A1334" s="1">
        <v>39176</v>
      </c>
      <c r="B1334" t="s">
        <v>22</v>
      </c>
      <c r="C1334">
        <v>3802103</v>
      </c>
      <c r="D1334">
        <v>16</v>
      </c>
    </row>
    <row r="1335" spans="1:4" x14ac:dyDescent="0.25">
      <c r="A1335" s="1">
        <v>39177</v>
      </c>
      <c r="B1335" t="s">
        <v>21</v>
      </c>
      <c r="C1335">
        <v>3151553</v>
      </c>
      <c r="D1335">
        <v>13</v>
      </c>
    </row>
    <row r="1336" spans="1:4" x14ac:dyDescent="0.25">
      <c r="A1336" s="1">
        <v>39178</v>
      </c>
      <c r="B1336" t="s">
        <v>25</v>
      </c>
      <c r="C1336">
        <v>3802103</v>
      </c>
      <c r="D1336">
        <v>16</v>
      </c>
    </row>
    <row r="1337" spans="1:4" x14ac:dyDescent="0.25">
      <c r="A1337" s="1">
        <v>39179</v>
      </c>
      <c r="B1337" t="s">
        <v>19</v>
      </c>
      <c r="C1337">
        <v>4770700</v>
      </c>
      <c r="D1337">
        <v>19</v>
      </c>
    </row>
    <row r="1338" spans="1:4" x14ac:dyDescent="0.25">
      <c r="A1338" s="1">
        <v>39180</v>
      </c>
      <c r="B1338" t="s">
        <v>23</v>
      </c>
      <c r="C1338">
        <v>2168500</v>
      </c>
      <c r="D1338">
        <v>9</v>
      </c>
    </row>
    <row r="1339" spans="1:4" x14ac:dyDescent="0.25">
      <c r="A1339" s="1">
        <v>39181</v>
      </c>
      <c r="B1339" t="s">
        <v>20</v>
      </c>
      <c r="C1339">
        <v>3686450</v>
      </c>
      <c r="D1339">
        <v>14</v>
      </c>
    </row>
    <row r="1340" spans="1:4" x14ac:dyDescent="0.25">
      <c r="A1340" s="1">
        <v>39182</v>
      </c>
      <c r="B1340" t="s">
        <v>24</v>
      </c>
      <c r="C1340">
        <v>1084250</v>
      </c>
      <c r="D1340">
        <v>3</v>
      </c>
    </row>
    <row r="1341" spans="1:4" x14ac:dyDescent="0.25">
      <c r="A1341" s="1">
        <v>39183</v>
      </c>
      <c r="B1341" t="s">
        <v>22</v>
      </c>
      <c r="C1341">
        <v>3585253</v>
      </c>
      <c r="D1341">
        <v>13</v>
      </c>
    </row>
    <row r="1342" spans="1:4" x14ac:dyDescent="0.25">
      <c r="A1342" s="1">
        <v>39184</v>
      </c>
      <c r="B1342" t="s">
        <v>21</v>
      </c>
      <c r="C1342">
        <v>4452653</v>
      </c>
      <c r="D1342">
        <v>17</v>
      </c>
    </row>
    <row r="1343" spans="1:4" x14ac:dyDescent="0.25">
      <c r="A1343" s="1">
        <v>39185</v>
      </c>
      <c r="B1343" t="s">
        <v>25</v>
      </c>
      <c r="C1343">
        <v>3267206</v>
      </c>
      <c r="D1343">
        <v>14</v>
      </c>
    </row>
    <row r="1344" spans="1:4" x14ac:dyDescent="0.25">
      <c r="A1344" s="1">
        <v>39186</v>
      </c>
      <c r="B1344" t="s">
        <v>19</v>
      </c>
      <c r="C1344">
        <v>2168500</v>
      </c>
      <c r="D1344">
        <v>8</v>
      </c>
    </row>
    <row r="1345" spans="1:4" x14ac:dyDescent="0.25">
      <c r="A1345" s="1">
        <v>39187</v>
      </c>
      <c r="B1345" t="s">
        <v>23</v>
      </c>
      <c r="C1345">
        <v>3267206</v>
      </c>
      <c r="D1345">
        <v>14</v>
      </c>
    </row>
    <row r="1346" spans="1:4" x14ac:dyDescent="0.25">
      <c r="A1346" s="1">
        <v>39188</v>
      </c>
      <c r="B1346" t="s">
        <v>20</v>
      </c>
      <c r="C1346">
        <v>3368403</v>
      </c>
      <c r="D1346">
        <v>12</v>
      </c>
    </row>
    <row r="1347" spans="1:4" x14ac:dyDescent="0.25">
      <c r="A1347" s="1">
        <v>39189</v>
      </c>
      <c r="B1347" t="s">
        <v>24</v>
      </c>
      <c r="C1347">
        <v>3368403</v>
      </c>
      <c r="D1347">
        <v>13</v>
      </c>
    </row>
    <row r="1348" spans="1:4" x14ac:dyDescent="0.25">
      <c r="A1348" s="1">
        <v>39190</v>
      </c>
      <c r="B1348" t="s">
        <v>22</v>
      </c>
      <c r="C1348">
        <v>4467109</v>
      </c>
      <c r="D1348">
        <v>17</v>
      </c>
    </row>
    <row r="1349" spans="1:4" x14ac:dyDescent="0.25">
      <c r="A1349" s="1">
        <v>39191</v>
      </c>
      <c r="B1349" t="s">
        <v>21</v>
      </c>
      <c r="C1349">
        <v>3903300</v>
      </c>
      <c r="D1349">
        <v>16</v>
      </c>
    </row>
    <row r="1350" spans="1:4" x14ac:dyDescent="0.25">
      <c r="A1350" s="1">
        <v>39192</v>
      </c>
      <c r="B1350" t="s">
        <v>25</v>
      </c>
      <c r="C1350">
        <v>7069309</v>
      </c>
      <c r="D1350">
        <v>29</v>
      </c>
    </row>
    <row r="1351" spans="1:4" x14ac:dyDescent="0.25">
      <c r="A1351" s="1">
        <v>39193</v>
      </c>
      <c r="B1351" t="s">
        <v>19</v>
      </c>
      <c r="C1351">
        <v>3599709</v>
      </c>
      <c r="D1351">
        <v>16</v>
      </c>
    </row>
    <row r="1352" spans="1:4" x14ac:dyDescent="0.25">
      <c r="A1352" s="1">
        <v>39194</v>
      </c>
      <c r="B1352" t="s">
        <v>23</v>
      </c>
      <c r="C1352">
        <v>5103203</v>
      </c>
      <c r="D1352">
        <v>22</v>
      </c>
    </row>
    <row r="1353" spans="1:4" x14ac:dyDescent="0.25">
      <c r="A1353" s="1">
        <v>39195</v>
      </c>
      <c r="B1353" t="s">
        <v>20</v>
      </c>
      <c r="C1353">
        <v>3252750</v>
      </c>
      <c r="D1353">
        <v>13</v>
      </c>
    </row>
    <row r="1354" spans="1:4" x14ac:dyDescent="0.25">
      <c r="A1354" s="1">
        <v>39196</v>
      </c>
      <c r="B1354" t="s">
        <v>24</v>
      </c>
      <c r="C1354">
        <v>4886353</v>
      </c>
      <c r="D1354">
        <v>18</v>
      </c>
    </row>
    <row r="1355" spans="1:4" x14ac:dyDescent="0.25">
      <c r="A1355" s="1">
        <v>39197</v>
      </c>
      <c r="B1355" t="s">
        <v>22</v>
      </c>
      <c r="C1355">
        <v>4337000</v>
      </c>
      <c r="D1355">
        <v>15</v>
      </c>
    </row>
    <row r="1356" spans="1:4" x14ac:dyDescent="0.25">
      <c r="A1356" s="1">
        <v>39198</v>
      </c>
      <c r="B1356" t="s">
        <v>21</v>
      </c>
      <c r="C1356">
        <v>4553850</v>
      </c>
      <c r="D1356">
        <v>13</v>
      </c>
    </row>
    <row r="1357" spans="1:4" x14ac:dyDescent="0.25">
      <c r="A1357" s="1">
        <v>39199</v>
      </c>
      <c r="B1357" t="s">
        <v>25</v>
      </c>
      <c r="C1357">
        <v>3585253</v>
      </c>
      <c r="D1357">
        <v>13</v>
      </c>
    </row>
    <row r="1358" spans="1:4" x14ac:dyDescent="0.25">
      <c r="A1358" s="1">
        <v>39200</v>
      </c>
      <c r="B1358" t="s">
        <v>19</v>
      </c>
      <c r="C1358">
        <v>5435706</v>
      </c>
      <c r="D1358">
        <v>17</v>
      </c>
    </row>
    <row r="1359" spans="1:4" x14ac:dyDescent="0.25">
      <c r="A1359" s="1">
        <v>39201</v>
      </c>
      <c r="B1359" t="s">
        <v>23</v>
      </c>
      <c r="C1359">
        <v>6303106</v>
      </c>
      <c r="D1359">
        <v>24</v>
      </c>
    </row>
    <row r="1360" spans="1:4" x14ac:dyDescent="0.25">
      <c r="A1360" s="1">
        <v>39202</v>
      </c>
      <c r="B1360" t="s">
        <v>20</v>
      </c>
      <c r="C1360">
        <v>4250259</v>
      </c>
      <c r="D1360">
        <v>18</v>
      </c>
    </row>
    <row r="1361" spans="1:4" x14ac:dyDescent="0.25">
      <c r="A1361" s="1">
        <v>39203</v>
      </c>
      <c r="B1361" t="s">
        <v>24</v>
      </c>
      <c r="C1361">
        <v>4467109</v>
      </c>
      <c r="D1361">
        <v>15</v>
      </c>
    </row>
    <row r="1362" spans="1:4" x14ac:dyDescent="0.25">
      <c r="A1362" s="1">
        <v>39204</v>
      </c>
      <c r="B1362" t="s">
        <v>22</v>
      </c>
      <c r="C1362">
        <v>3469600</v>
      </c>
      <c r="D1362">
        <v>12</v>
      </c>
    </row>
    <row r="1363" spans="1:4" x14ac:dyDescent="0.25">
      <c r="A1363" s="1">
        <v>39205</v>
      </c>
      <c r="B1363" t="s">
        <v>21</v>
      </c>
      <c r="C1363">
        <v>2501003</v>
      </c>
      <c r="D1363">
        <v>10</v>
      </c>
    </row>
    <row r="1364" spans="1:4" x14ac:dyDescent="0.25">
      <c r="A1364" s="1">
        <v>39206</v>
      </c>
      <c r="B1364" t="s">
        <v>25</v>
      </c>
      <c r="C1364">
        <v>3917756</v>
      </c>
      <c r="D1364">
        <v>15</v>
      </c>
    </row>
    <row r="1365" spans="1:4" x14ac:dyDescent="0.25">
      <c r="A1365" s="1">
        <v>39207</v>
      </c>
      <c r="B1365" t="s">
        <v>19</v>
      </c>
      <c r="C1365">
        <v>549353</v>
      </c>
      <c r="D1365">
        <v>3</v>
      </c>
    </row>
    <row r="1366" spans="1:4" x14ac:dyDescent="0.25">
      <c r="A1366" s="1">
        <v>39208</v>
      </c>
      <c r="B1366" t="s">
        <v>23</v>
      </c>
      <c r="C1366">
        <v>4669503</v>
      </c>
      <c r="D1366">
        <v>20</v>
      </c>
    </row>
    <row r="1367" spans="1:4" x14ac:dyDescent="0.25">
      <c r="A1367" s="1">
        <v>39209</v>
      </c>
      <c r="B1367" t="s">
        <v>20</v>
      </c>
      <c r="C1367">
        <v>5320053</v>
      </c>
      <c r="D1367">
        <v>19</v>
      </c>
    </row>
    <row r="1368" spans="1:4" x14ac:dyDescent="0.25">
      <c r="A1368" s="1">
        <v>39210</v>
      </c>
      <c r="B1368" t="s">
        <v>24</v>
      </c>
      <c r="C1368">
        <v>3585253</v>
      </c>
      <c r="D1368">
        <v>15</v>
      </c>
    </row>
    <row r="1369" spans="1:4" x14ac:dyDescent="0.25">
      <c r="A1369" s="1">
        <v>39211</v>
      </c>
      <c r="B1369" t="s">
        <v>22</v>
      </c>
      <c r="C1369">
        <v>650550</v>
      </c>
      <c r="D1369">
        <v>3</v>
      </c>
    </row>
    <row r="1370" spans="1:4" x14ac:dyDescent="0.25">
      <c r="A1370" s="1">
        <v>39212</v>
      </c>
      <c r="B1370" t="s">
        <v>21</v>
      </c>
      <c r="C1370">
        <v>3686450</v>
      </c>
      <c r="D1370">
        <v>12</v>
      </c>
    </row>
    <row r="1371" spans="1:4" x14ac:dyDescent="0.25">
      <c r="A1371" s="1">
        <v>39213</v>
      </c>
      <c r="B1371" t="s">
        <v>25</v>
      </c>
      <c r="C1371">
        <v>1301100</v>
      </c>
      <c r="D1371">
        <v>4</v>
      </c>
    </row>
    <row r="1372" spans="1:4" x14ac:dyDescent="0.25">
      <c r="A1372" s="1">
        <v>39214</v>
      </c>
      <c r="B1372" t="s">
        <v>19</v>
      </c>
      <c r="C1372">
        <v>2298609</v>
      </c>
      <c r="D1372">
        <v>9</v>
      </c>
    </row>
    <row r="1373" spans="1:4" x14ac:dyDescent="0.25">
      <c r="A1373" s="1">
        <v>39215</v>
      </c>
      <c r="B1373" t="s">
        <v>23</v>
      </c>
      <c r="C1373">
        <v>7184962</v>
      </c>
      <c r="D1373">
        <v>28</v>
      </c>
    </row>
    <row r="1374" spans="1:4" x14ac:dyDescent="0.25">
      <c r="A1374" s="1">
        <v>39216</v>
      </c>
      <c r="B1374" t="s">
        <v>20</v>
      </c>
      <c r="C1374">
        <v>8153559</v>
      </c>
      <c r="D1374">
        <v>29</v>
      </c>
    </row>
    <row r="1375" spans="1:4" x14ac:dyDescent="0.25">
      <c r="A1375" s="1">
        <v>39217</v>
      </c>
      <c r="B1375" t="s">
        <v>24</v>
      </c>
      <c r="C1375">
        <v>4727330</v>
      </c>
      <c r="D1375">
        <v>17</v>
      </c>
    </row>
    <row r="1376" spans="1:4" x14ac:dyDescent="0.25">
      <c r="A1376" s="1">
        <v>39218</v>
      </c>
      <c r="B1376" t="s">
        <v>22</v>
      </c>
      <c r="C1376">
        <v>2934703</v>
      </c>
      <c r="D1376">
        <v>12</v>
      </c>
    </row>
    <row r="1377" spans="1:4" x14ac:dyDescent="0.25">
      <c r="A1377" s="1">
        <v>39219</v>
      </c>
      <c r="B1377" t="s">
        <v>21</v>
      </c>
      <c r="C1377">
        <v>4452653</v>
      </c>
      <c r="D1377">
        <v>18</v>
      </c>
    </row>
    <row r="1378" spans="1:4" x14ac:dyDescent="0.25">
      <c r="A1378" s="1">
        <v>39220</v>
      </c>
      <c r="B1378" t="s">
        <v>25</v>
      </c>
      <c r="C1378">
        <v>4351456</v>
      </c>
      <c r="D1378">
        <v>19</v>
      </c>
    </row>
    <row r="1379" spans="1:4" x14ac:dyDescent="0.25">
      <c r="A1379" s="1">
        <v>39221</v>
      </c>
      <c r="B1379" t="s">
        <v>19</v>
      </c>
      <c r="C1379">
        <v>2602200</v>
      </c>
      <c r="D1379">
        <v>10</v>
      </c>
    </row>
    <row r="1380" spans="1:4" x14ac:dyDescent="0.25">
      <c r="A1380" s="1">
        <v>39222</v>
      </c>
      <c r="B1380" t="s">
        <v>23</v>
      </c>
      <c r="C1380">
        <v>3484056</v>
      </c>
      <c r="D1380">
        <v>13</v>
      </c>
    </row>
    <row r="1381" spans="1:4" x14ac:dyDescent="0.25">
      <c r="A1381" s="1">
        <v>39223</v>
      </c>
      <c r="B1381" t="s">
        <v>20</v>
      </c>
      <c r="C1381">
        <v>2602200</v>
      </c>
      <c r="D1381">
        <v>11</v>
      </c>
    </row>
    <row r="1382" spans="1:4" x14ac:dyDescent="0.25">
      <c r="A1382" s="1">
        <v>39224</v>
      </c>
      <c r="B1382" t="s">
        <v>24</v>
      </c>
      <c r="C1382">
        <v>1749256</v>
      </c>
      <c r="D1382">
        <v>7</v>
      </c>
    </row>
    <row r="1383" spans="1:4" x14ac:dyDescent="0.25">
      <c r="A1383" s="1">
        <v>39225</v>
      </c>
      <c r="B1383" t="s">
        <v>22</v>
      </c>
      <c r="C1383">
        <v>4192433</v>
      </c>
      <c r="D1383">
        <v>14</v>
      </c>
    </row>
    <row r="1384" spans="1:4" x14ac:dyDescent="0.25">
      <c r="A1384" s="1">
        <v>39226</v>
      </c>
      <c r="B1384" t="s">
        <v>21</v>
      </c>
      <c r="C1384">
        <v>2067303</v>
      </c>
      <c r="D1384">
        <v>8</v>
      </c>
    </row>
    <row r="1385" spans="1:4" x14ac:dyDescent="0.25">
      <c r="A1385" s="1">
        <v>39227</v>
      </c>
      <c r="B1385" t="s">
        <v>25</v>
      </c>
      <c r="C1385">
        <v>57827</v>
      </c>
      <c r="D1385">
        <v>1</v>
      </c>
    </row>
    <row r="1386" spans="1:4" x14ac:dyDescent="0.25">
      <c r="A1386" s="1">
        <v>39228</v>
      </c>
      <c r="B1386" t="s">
        <v>19</v>
      </c>
      <c r="C1386">
        <v>1850453</v>
      </c>
      <c r="D1386">
        <v>9</v>
      </c>
    </row>
    <row r="1387" spans="1:4" x14ac:dyDescent="0.25">
      <c r="A1387" s="1">
        <v>39229</v>
      </c>
      <c r="B1387" t="s">
        <v>23</v>
      </c>
      <c r="C1387">
        <v>7604206</v>
      </c>
      <c r="D1387">
        <v>32</v>
      </c>
    </row>
    <row r="1388" spans="1:4" x14ac:dyDescent="0.25">
      <c r="A1388" s="1">
        <v>39230</v>
      </c>
      <c r="B1388" t="s">
        <v>20</v>
      </c>
      <c r="C1388">
        <v>1517950</v>
      </c>
      <c r="D1388">
        <v>5</v>
      </c>
    </row>
    <row r="1389" spans="1:4" x14ac:dyDescent="0.25">
      <c r="A1389" s="1">
        <v>39231</v>
      </c>
      <c r="B1389" t="s">
        <v>24</v>
      </c>
      <c r="C1389">
        <v>2385350</v>
      </c>
      <c r="D1389">
        <v>10</v>
      </c>
    </row>
    <row r="1390" spans="1:4" x14ac:dyDescent="0.25">
      <c r="A1390" s="1">
        <v>39232</v>
      </c>
      <c r="B1390" t="s">
        <v>22</v>
      </c>
      <c r="C1390">
        <v>2833506</v>
      </c>
      <c r="D1390">
        <v>13</v>
      </c>
    </row>
    <row r="1391" spans="1:4" x14ac:dyDescent="0.25">
      <c r="A1391" s="1">
        <v>39233</v>
      </c>
      <c r="B1391" t="s">
        <v>21</v>
      </c>
      <c r="C1391">
        <v>2819050</v>
      </c>
      <c r="D1391">
        <v>9</v>
      </c>
    </row>
    <row r="1392" spans="1:4" x14ac:dyDescent="0.25">
      <c r="A1392" s="1">
        <v>39234</v>
      </c>
      <c r="B1392" t="s">
        <v>25</v>
      </c>
      <c r="C1392">
        <v>332503</v>
      </c>
      <c r="D1392">
        <v>2</v>
      </c>
    </row>
    <row r="1393" spans="1:4" x14ac:dyDescent="0.25">
      <c r="A1393" s="1">
        <v>39235</v>
      </c>
      <c r="B1393" t="s">
        <v>19</v>
      </c>
      <c r="C1393">
        <v>2385350</v>
      </c>
      <c r="D1393">
        <v>9</v>
      </c>
    </row>
    <row r="1394" spans="1:4" x14ac:dyDescent="0.25">
      <c r="A1394" s="1">
        <v>39236</v>
      </c>
      <c r="B1394" t="s">
        <v>23</v>
      </c>
      <c r="C1394">
        <v>867400</v>
      </c>
      <c r="D1394">
        <v>4</v>
      </c>
    </row>
    <row r="1395" spans="1:4" x14ac:dyDescent="0.25">
      <c r="A1395" s="1">
        <v>39237</v>
      </c>
      <c r="B1395" t="s">
        <v>20</v>
      </c>
      <c r="C1395">
        <v>2168500</v>
      </c>
      <c r="D1395">
        <v>7</v>
      </c>
    </row>
    <row r="1396" spans="1:4" x14ac:dyDescent="0.25">
      <c r="A1396" s="1">
        <v>39238</v>
      </c>
      <c r="B1396" t="s">
        <v>24</v>
      </c>
      <c r="C1396">
        <v>2168500</v>
      </c>
      <c r="D1396">
        <v>8</v>
      </c>
    </row>
    <row r="1397" spans="1:4" x14ac:dyDescent="0.25">
      <c r="A1397" s="1">
        <v>39239</v>
      </c>
      <c r="B1397" t="s">
        <v>22</v>
      </c>
      <c r="C1397">
        <v>1084250</v>
      </c>
      <c r="D1397">
        <v>4</v>
      </c>
    </row>
    <row r="1398" spans="1:4" x14ac:dyDescent="0.25">
      <c r="A1398" s="1">
        <v>39240</v>
      </c>
      <c r="B1398" t="s">
        <v>21</v>
      </c>
      <c r="C1398">
        <v>5970603</v>
      </c>
      <c r="D1398">
        <v>19</v>
      </c>
    </row>
    <row r="1399" spans="1:4" x14ac:dyDescent="0.25">
      <c r="A1399" s="1">
        <v>39241</v>
      </c>
      <c r="B1399" t="s">
        <v>25</v>
      </c>
      <c r="C1399">
        <v>3252750</v>
      </c>
      <c r="D1399">
        <v>11</v>
      </c>
    </row>
    <row r="1400" spans="1:4" x14ac:dyDescent="0.25">
      <c r="A1400" s="1">
        <v>39242</v>
      </c>
      <c r="B1400" t="s">
        <v>19</v>
      </c>
      <c r="C1400">
        <v>2602200</v>
      </c>
      <c r="D1400">
        <v>11</v>
      </c>
    </row>
    <row r="1401" spans="1:4" x14ac:dyDescent="0.25">
      <c r="A1401" s="1">
        <v>39243</v>
      </c>
      <c r="B1401" t="s">
        <v>23</v>
      </c>
      <c r="C1401">
        <v>1301100</v>
      </c>
      <c r="D1401">
        <v>5</v>
      </c>
    </row>
    <row r="1402" spans="1:4" x14ac:dyDescent="0.25">
      <c r="A1402" s="1">
        <v>39244</v>
      </c>
      <c r="B1402" t="s">
        <v>20</v>
      </c>
      <c r="C1402">
        <v>1301100</v>
      </c>
      <c r="D1402">
        <v>5</v>
      </c>
    </row>
    <row r="1403" spans="1:4" x14ac:dyDescent="0.25">
      <c r="A1403" s="1">
        <v>39245</v>
      </c>
      <c r="B1403" t="s">
        <v>24</v>
      </c>
      <c r="C1403">
        <v>1734800</v>
      </c>
      <c r="D1403">
        <v>5</v>
      </c>
    </row>
    <row r="1404" spans="1:4" x14ac:dyDescent="0.25">
      <c r="A1404" s="1">
        <v>39246</v>
      </c>
      <c r="B1404" t="s">
        <v>22</v>
      </c>
      <c r="C1404">
        <v>2168500</v>
      </c>
      <c r="D1404">
        <v>9</v>
      </c>
    </row>
    <row r="1405" spans="1:4" x14ac:dyDescent="0.25">
      <c r="A1405" s="1">
        <v>39247</v>
      </c>
      <c r="B1405" t="s">
        <v>21</v>
      </c>
      <c r="C1405">
        <v>1951650</v>
      </c>
      <c r="D1405">
        <v>7</v>
      </c>
    </row>
    <row r="1406" spans="1:4" x14ac:dyDescent="0.25">
      <c r="A1406" s="1">
        <v>39248</v>
      </c>
      <c r="B1406" t="s">
        <v>25</v>
      </c>
      <c r="C1406">
        <v>1416753</v>
      </c>
      <c r="D1406">
        <v>7</v>
      </c>
    </row>
    <row r="1407" spans="1:4" x14ac:dyDescent="0.25">
      <c r="A1407" s="1">
        <v>39249</v>
      </c>
      <c r="B1407" t="s">
        <v>19</v>
      </c>
      <c r="C1407">
        <v>983053</v>
      </c>
      <c r="D1407">
        <v>5</v>
      </c>
    </row>
    <row r="1408" spans="1:4" x14ac:dyDescent="0.25">
      <c r="A1408" s="1">
        <v>39250</v>
      </c>
      <c r="B1408" t="s">
        <v>23</v>
      </c>
      <c r="C1408">
        <v>2819050</v>
      </c>
      <c r="D1408">
        <v>10</v>
      </c>
    </row>
    <row r="1409" spans="1:4" x14ac:dyDescent="0.25">
      <c r="A1409" s="1">
        <v>39251</v>
      </c>
      <c r="B1409" t="s">
        <v>20</v>
      </c>
      <c r="C1409">
        <v>2385350</v>
      </c>
      <c r="D1409">
        <v>8</v>
      </c>
    </row>
    <row r="1410" spans="1:4" x14ac:dyDescent="0.25">
      <c r="A1410" s="1">
        <v>39252</v>
      </c>
      <c r="B1410" t="s">
        <v>24</v>
      </c>
      <c r="C1410">
        <v>1315556</v>
      </c>
      <c r="D1410">
        <v>6</v>
      </c>
    </row>
    <row r="1411" spans="1:4" x14ac:dyDescent="0.25">
      <c r="A1411" s="1">
        <v>39253</v>
      </c>
      <c r="B1411" t="s">
        <v>22</v>
      </c>
      <c r="C1411">
        <v>1517950</v>
      </c>
      <c r="D1411">
        <v>6</v>
      </c>
    </row>
    <row r="1412" spans="1:4" x14ac:dyDescent="0.25">
      <c r="A1412" s="1">
        <v>39254</v>
      </c>
      <c r="B1412" t="s">
        <v>21</v>
      </c>
      <c r="C1412">
        <v>2168500</v>
      </c>
      <c r="D1412">
        <v>7</v>
      </c>
    </row>
    <row r="1413" spans="1:4" x14ac:dyDescent="0.25">
      <c r="A1413" s="1">
        <v>39255</v>
      </c>
      <c r="B1413" t="s">
        <v>25</v>
      </c>
      <c r="C1413">
        <v>1532406</v>
      </c>
      <c r="D1413">
        <v>6</v>
      </c>
    </row>
    <row r="1414" spans="1:4" x14ac:dyDescent="0.25">
      <c r="A1414" s="1">
        <v>39256</v>
      </c>
      <c r="B1414" t="s">
        <v>19</v>
      </c>
      <c r="C1414">
        <v>2067303</v>
      </c>
      <c r="D1414">
        <v>7</v>
      </c>
    </row>
    <row r="1415" spans="1:4" x14ac:dyDescent="0.25">
      <c r="A1415" s="1">
        <v>39257</v>
      </c>
      <c r="B1415" t="s">
        <v>23</v>
      </c>
      <c r="C1415">
        <v>650550</v>
      </c>
      <c r="D1415">
        <v>3</v>
      </c>
    </row>
    <row r="1416" spans="1:4" x14ac:dyDescent="0.25">
      <c r="A1416" s="1">
        <v>39258</v>
      </c>
      <c r="B1416" t="s">
        <v>20</v>
      </c>
      <c r="C1416">
        <v>1098706</v>
      </c>
      <c r="D1416">
        <v>5</v>
      </c>
    </row>
    <row r="1417" spans="1:4" x14ac:dyDescent="0.25">
      <c r="A1417" s="1">
        <v>39259</v>
      </c>
      <c r="B1417" t="s">
        <v>24</v>
      </c>
      <c r="C1417">
        <v>867400</v>
      </c>
      <c r="D1417">
        <v>2</v>
      </c>
    </row>
    <row r="1418" spans="1:4" x14ac:dyDescent="0.25">
      <c r="A1418" s="1">
        <v>39260</v>
      </c>
      <c r="B1418" t="s">
        <v>22</v>
      </c>
      <c r="C1418">
        <v>1301100</v>
      </c>
      <c r="D1418">
        <v>5</v>
      </c>
    </row>
    <row r="1419" spans="1:4" x14ac:dyDescent="0.25">
      <c r="A1419" s="1">
        <v>39261</v>
      </c>
      <c r="B1419" t="s">
        <v>21</v>
      </c>
      <c r="C1419">
        <v>7503009</v>
      </c>
      <c r="D1419">
        <v>21</v>
      </c>
    </row>
    <row r="1420" spans="1:4" x14ac:dyDescent="0.25">
      <c r="A1420" s="1">
        <v>39262</v>
      </c>
      <c r="B1420" t="s">
        <v>25</v>
      </c>
      <c r="C1420">
        <v>549353</v>
      </c>
      <c r="D1420">
        <v>3</v>
      </c>
    </row>
    <row r="1421" spans="1:4" x14ac:dyDescent="0.25">
      <c r="A1421" s="1">
        <v>39263</v>
      </c>
      <c r="B1421" t="s">
        <v>19</v>
      </c>
      <c r="C1421">
        <v>867400</v>
      </c>
      <c r="D1421">
        <v>4</v>
      </c>
    </row>
    <row r="1422" spans="1:4" x14ac:dyDescent="0.25">
      <c r="A1422" s="1">
        <v>39264</v>
      </c>
      <c r="B1422" t="s">
        <v>23</v>
      </c>
      <c r="C1422">
        <v>1517950</v>
      </c>
      <c r="D1422">
        <v>6</v>
      </c>
    </row>
    <row r="1423" spans="1:4" x14ac:dyDescent="0.25">
      <c r="A1423" s="1">
        <v>39265</v>
      </c>
      <c r="B1423" t="s">
        <v>20</v>
      </c>
      <c r="C1423">
        <v>216850</v>
      </c>
      <c r="D1423">
        <v>1</v>
      </c>
    </row>
    <row r="1424" spans="1:4" x14ac:dyDescent="0.25">
      <c r="A1424" s="1">
        <v>39266</v>
      </c>
      <c r="B1424" t="s">
        <v>24</v>
      </c>
      <c r="C1424">
        <v>115653</v>
      </c>
      <c r="D1424">
        <v>1</v>
      </c>
    </row>
    <row r="1425" spans="1:4" x14ac:dyDescent="0.25">
      <c r="A1425" s="1">
        <v>39267</v>
      </c>
      <c r="B1425" t="s">
        <v>22</v>
      </c>
      <c r="C1425">
        <v>1850453</v>
      </c>
      <c r="D1425">
        <v>8</v>
      </c>
    </row>
    <row r="1426" spans="1:4" x14ac:dyDescent="0.25">
      <c r="A1426" s="1">
        <v>39268</v>
      </c>
      <c r="B1426" t="s">
        <v>21</v>
      </c>
      <c r="C1426">
        <v>433700</v>
      </c>
      <c r="D1426">
        <v>1</v>
      </c>
    </row>
    <row r="1427" spans="1:4" x14ac:dyDescent="0.25">
      <c r="A1427" s="1">
        <v>39269</v>
      </c>
      <c r="B1427" t="s">
        <v>25</v>
      </c>
      <c r="C1427">
        <v>1301100</v>
      </c>
      <c r="D1427">
        <v>4</v>
      </c>
    </row>
    <row r="1428" spans="1:4" x14ac:dyDescent="0.25">
      <c r="A1428" s="1">
        <v>39270</v>
      </c>
      <c r="B1428" t="s">
        <v>19</v>
      </c>
      <c r="C1428">
        <v>549353</v>
      </c>
      <c r="D1428">
        <v>2</v>
      </c>
    </row>
    <row r="1429" spans="1:4" x14ac:dyDescent="0.25">
      <c r="A1429" s="1">
        <v>39271</v>
      </c>
      <c r="B1429" t="s">
        <v>23</v>
      </c>
      <c r="C1429">
        <v>1517950</v>
      </c>
      <c r="D1429">
        <v>5</v>
      </c>
    </row>
    <row r="1430" spans="1:4" x14ac:dyDescent="0.25">
      <c r="A1430" s="1">
        <v>39272</v>
      </c>
      <c r="B1430" t="s">
        <v>20</v>
      </c>
      <c r="C1430">
        <v>650550</v>
      </c>
      <c r="D1430">
        <v>2</v>
      </c>
    </row>
    <row r="1431" spans="1:4" x14ac:dyDescent="0.25">
      <c r="A1431" s="1">
        <v>39273</v>
      </c>
      <c r="B1431" t="s">
        <v>24</v>
      </c>
      <c r="C1431">
        <v>766203</v>
      </c>
      <c r="D1431">
        <v>3</v>
      </c>
    </row>
    <row r="1432" spans="1:4" x14ac:dyDescent="0.25">
      <c r="A1432" s="1">
        <v>39274</v>
      </c>
      <c r="B1432" t="s">
        <v>22</v>
      </c>
      <c r="C1432">
        <v>216850</v>
      </c>
      <c r="D1432">
        <v>1</v>
      </c>
    </row>
    <row r="1433" spans="1:4" x14ac:dyDescent="0.25">
      <c r="A1433" s="1">
        <v>39276</v>
      </c>
      <c r="B1433" t="s">
        <v>25</v>
      </c>
      <c r="C1433">
        <v>650550</v>
      </c>
      <c r="D1433">
        <v>2</v>
      </c>
    </row>
    <row r="1434" spans="1:4" x14ac:dyDescent="0.25">
      <c r="A1434" s="1">
        <v>39277</v>
      </c>
      <c r="B1434" t="s">
        <v>19</v>
      </c>
      <c r="C1434">
        <v>766203</v>
      </c>
      <c r="D1434">
        <v>4</v>
      </c>
    </row>
    <row r="1435" spans="1:4" x14ac:dyDescent="0.25">
      <c r="A1435" s="1">
        <v>39278</v>
      </c>
      <c r="B1435" t="s">
        <v>23</v>
      </c>
      <c r="C1435">
        <v>1517950</v>
      </c>
      <c r="D1435">
        <v>7</v>
      </c>
    </row>
    <row r="1436" spans="1:4" x14ac:dyDescent="0.25">
      <c r="A1436" s="1">
        <v>39279</v>
      </c>
      <c r="B1436" t="s">
        <v>20</v>
      </c>
      <c r="C1436">
        <v>1517950</v>
      </c>
      <c r="D1436">
        <v>4</v>
      </c>
    </row>
    <row r="1437" spans="1:4" x14ac:dyDescent="0.25">
      <c r="A1437" s="1">
        <v>39280</v>
      </c>
      <c r="B1437" t="s">
        <v>24</v>
      </c>
      <c r="C1437">
        <v>332503</v>
      </c>
      <c r="D1437">
        <v>2</v>
      </c>
    </row>
    <row r="1438" spans="1:4" x14ac:dyDescent="0.25">
      <c r="A1438" s="1">
        <v>39281</v>
      </c>
      <c r="B1438" t="s">
        <v>22</v>
      </c>
      <c r="C1438">
        <v>216850</v>
      </c>
      <c r="D1438">
        <v>1</v>
      </c>
    </row>
    <row r="1439" spans="1:4" x14ac:dyDescent="0.25">
      <c r="A1439" s="1">
        <v>39282</v>
      </c>
      <c r="B1439" t="s">
        <v>21</v>
      </c>
      <c r="C1439">
        <v>1416753</v>
      </c>
      <c r="D1439">
        <v>6</v>
      </c>
    </row>
    <row r="1440" spans="1:4" x14ac:dyDescent="0.25">
      <c r="A1440" s="1">
        <v>39283</v>
      </c>
      <c r="B1440" t="s">
        <v>25</v>
      </c>
      <c r="C1440">
        <v>650550</v>
      </c>
      <c r="D1440">
        <v>3</v>
      </c>
    </row>
    <row r="1441" spans="1:4" x14ac:dyDescent="0.25">
      <c r="A1441" s="1">
        <v>39284</v>
      </c>
      <c r="B1441" t="s">
        <v>19</v>
      </c>
      <c r="C1441">
        <v>433700</v>
      </c>
      <c r="D1441">
        <v>2</v>
      </c>
    </row>
    <row r="1442" spans="1:4" x14ac:dyDescent="0.25">
      <c r="A1442" s="1">
        <v>39285</v>
      </c>
      <c r="B1442" t="s">
        <v>23</v>
      </c>
      <c r="C1442">
        <v>2717853</v>
      </c>
      <c r="D1442">
        <v>9</v>
      </c>
    </row>
    <row r="1443" spans="1:4" x14ac:dyDescent="0.25">
      <c r="A1443" s="1">
        <v>39286</v>
      </c>
      <c r="B1443" t="s">
        <v>20</v>
      </c>
      <c r="C1443">
        <v>1749256</v>
      </c>
      <c r="D1443">
        <v>8</v>
      </c>
    </row>
    <row r="1444" spans="1:4" x14ac:dyDescent="0.25">
      <c r="A1444" s="1">
        <v>39287</v>
      </c>
      <c r="B1444" t="s">
        <v>24</v>
      </c>
      <c r="C1444">
        <v>1084250</v>
      </c>
      <c r="D1444">
        <v>4</v>
      </c>
    </row>
    <row r="1445" spans="1:4" x14ac:dyDescent="0.25">
      <c r="A1445" s="1">
        <v>39288</v>
      </c>
      <c r="B1445" t="s">
        <v>22</v>
      </c>
      <c r="C1445">
        <v>766203</v>
      </c>
      <c r="D1445">
        <v>3</v>
      </c>
    </row>
    <row r="1446" spans="1:4" x14ac:dyDescent="0.25">
      <c r="A1446" s="1">
        <v>39289</v>
      </c>
      <c r="B1446" t="s">
        <v>21</v>
      </c>
      <c r="C1446">
        <v>1416753</v>
      </c>
      <c r="D1446">
        <v>6</v>
      </c>
    </row>
    <row r="1447" spans="1:4" x14ac:dyDescent="0.25">
      <c r="A1447" s="1">
        <v>39290</v>
      </c>
      <c r="B1447" t="s">
        <v>25</v>
      </c>
      <c r="C1447">
        <v>433700</v>
      </c>
      <c r="D1447">
        <v>1</v>
      </c>
    </row>
    <row r="1448" spans="1:4" x14ac:dyDescent="0.25">
      <c r="A1448" s="1">
        <v>39291</v>
      </c>
      <c r="B1448" t="s">
        <v>19</v>
      </c>
      <c r="C1448">
        <v>1301100</v>
      </c>
      <c r="D1448">
        <v>4</v>
      </c>
    </row>
    <row r="1449" spans="1:4" x14ac:dyDescent="0.25">
      <c r="A1449" s="1">
        <v>39292</v>
      </c>
      <c r="B1449" t="s">
        <v>23</v>
      </c>
      <c r="C1449">
        <v>650550</v>
      </c>
      <c r="D1449">
        <v>2</v>
      </c>
    </row>
    <row r="1450" spans="1:4" x14ac:dyDescent="0.25">
      <c r="A1450" s="1">
        <v>39293</v>
      </c>
      <c r="B1450" t="s">
        <v>20</v>
      </c>
      <c r="C1450">
        <v>216850</v>
      </c>
      <c r="D1450">
        <v>1</v>
      </c>
    </row>
    <row r="1451" spans="1:4" x14ac:dyDescent="0.25">
      <c r="A1451" s="1">
        <v>39294</v>
      </c>
      <c r="B1451" t="s">
        <v>24</v>
      </c>
      <c r="C1451">
        <v>433700</v>
      </c>
      <c r="D1451">
        <v>1</v>
      </c>
    </row>
    <row r="1452" spans="1:4" x14ac:dyDescent="0.25">
      <c r="A1452" s="1">
        <v>39295</v>
      </c>
      <c r="B1452" t="s">
        <v>22</v>
      </c>
      <c r="C1452">
        <v>867400</v>
      </c>
      <c r="D1452">
        <v>3</v>
      </c>
    </row>
    <row r="1453" spans="1:4" x14ac:dyDescent="0.25">
      <c r="A1453" s="1">
        <v>39296</v>
      </c>
      <c r="B1453" t="s">
        <v>21</v>
      </c>
      <c r="C1453">
        <v>2298609</v>
      </c>
      <c r="D1453">
        <v>8</v>
      </c>
    </row>
    <row r="1454" spans="1:4" x14ac:dyDescent="0.25">
      <c r="A1454" s="1">
        <v>39297</v>
      </c>
      <c r="B1454" t="s">
        <v>25</v>
      </c>
      <c r="C1454">
        <v>983053</v>
      </c>
      <c r="D1454">
        <v>4</v>
      </c>
    </row>
    <row r="1455" spans="1:4" x14ac:dyDescent="0.25">
      <c r="A1455" s="1">
        <v>39298</v>
      </c>
      <c r="B1455" t="s">
        <v>19</v>
      </c>
      <c r="C1455">
        <v>650550</v>
      </c>
      <c r="D1455">
        <v>2</v>
      </c>
    </row>
    <row r="1456" spans="1:4" x14ac:dyDescent="0.25">
      <c r="A1456" s="1">
        <v>39299</v>
      </c>
      <c r="B1456" t="s">
        <v>23</v>
      </c>
      <c r="C1456">
        <v>433700</v>
      </c>
      <c r="D1456">
        <v>2</v>
      </c>
    </row>
    <row r="1457" spans="1:4" x14ac:dyDescent="0.25">
      <c r="A1457" s="1">
        <v>39300</v>
      </c>
      <c r="B1457" t="s">
        <v>20</v>
      </c>
      <c r="C1457">
        <v>1301100</v>
      </c>
      <c r="D1457">
        <v>4</v>
      </c>
    </row>
    <row r="1458" spans="1:4" x14ac:dyDescent="0.25">
      <c r="A1458" s="1">
        <v>39301</v>
      </c>
      <c r="B1458" t="s">
        <v>24</v>
      </c>
      <c r="C1458">
        <v>549353</v>
      </c>
      <c r="D1458">
        <v>3</v>
      </c>
    </row>
    <row r="1459" spans="1:4" x14ac:dyDescent="0.25">
      <c r="A1459" s="1">
        <v>39302</v>
      </c>
      <c r="B1459" t="s">
        <v>22</v>
      </c>
      <c r="C1459">
        <v>216850</v>
      </c>
      <c r="D1459">
        <v>1</v>
      </c>
    </row>
    <row r="1460" spans="1:4" x14ac:dyDescent="0.25">
      <c r="A1460" s="1">
        <v>39303</v>
      </c>
      <c r="B1460" t="s">
        <v>21</v>
      </c>
      <c r="C1460">
        <v>2168500</v>
      </c>
      <c r="D1460">
        <v>6</v>
      </c>
    </row>
    <row r="1461" spans="1:4" x14ac:dyDescent="0.25">
      <c r="A1461" s="1">
        <v>39304</v>
      </c>
      <c r="B1461" t="s">
        <v>25</v>
      </c>
      <c r="C1461">
        <v>983053</v>
      </c>
      <c r="D1461">
        <v>4</v>
      </c>
    </row>
    <row r="1462" spans="1:4" x14ac:dyDescent="0.25">
      <c r="A1462" s="1">
        <v>39305</v>
      </c>
      <c r="B1462" t="s">
        <v>19</v>
      </c>
      <c r="C1462">
        <v>650550</v>
      </c>
      <c r="D1462">
        <v>2</v>
      </c>
    </row>
    <row r="1463" spans="1:4" x14ac:dyDescent="0.25">
      <c r="A1463" s="1">
        <v>39306</v>
      </c>
      <c r="B1463" t="s">
        <v>23</v>
      </c>
      <c r="C1463">
        <v>2385350</v>
      </c>
      <c r="D1463">
        <v>9</v>
      </c>
    </row>
    <row r="1464" spans="1:4" x14ac:dyDescent="0.25">
      <c r="A1464" s="1">
        <v>39307</v>
      </c>
      <c r="B1464" t="s">
        <v>20</v>
      </c>
      <c r="C1464">
        <v>433700</v>
      </c>
      <c r="D1464">
        <v>2</v>
      </c>
    </row>
    <row r="1465" spans="1:4" x14ac:dyDescent="0.25">
      <c r="A1465" s="1">
        <v>39308</v>
      </c>
      <c r="B1465" t="s">
        <v>24</v>
      </c>
      <c r="C1465">
        <v>1517950</v>
      </c>
      <c r="D1465">
        <v>5</v>
      </c>
    </row>
    <row r="1466" spans="1:4" x14ac:dyDescent="0.25">
      <c r="A1466" s="1">
        <v>39309</v>
      </c>
      <c r="B1466" t="s">
        <v>22</v>
      </c>
      <c r="C1466">
        <v>1084250</v>
      </c>
      <c r="D1466">
        <v>3</v>
      </c>
    </row>
    <row r="1467" spans="1:4" x14ac:dyDescent="0.25">
      <c r="A1467" s="1">
        <v>39310</v>
      </c>
      <c r="B1467" t="s">
        <v>21</v>
      </c>
      <c r="C1467">
        <v>650550</v>
      </c>
      <c r="D1467">
        <v>3</v>
      </c>
    </row>
    <row r="1468" spans="1:4" x14ac:dyDescent="0.25">
      <c r="A1468" s="1">
        <v>39311</v>
      </c>
      <c r="B1468" t="s">
        <v>25</v>
      </c>
      <c r="C1468">
        <v>216850</v>
      </c>
      <c r="D1468">
        <v>1</v>
      </c>
    </row>
    <row r="1469" spans="1:4" x14ac:dyDescent="0.25">
      <c r="A1469" s="1">
        <v>39312</v>
      </c>
      <c r="B1469" t="s">
        <v>19</v>
      </c>
      <c r="C1469">
        <v>650550</v>
      </c>
      <c r="D1469">
        <v>2</v>
      </c>
    </row>
    <row r="1470" spans="1:4" x14ac:dyDescent="0.25">
      <c r="A1470" s="1">
        <v>39313</v>
      </c>
      <c r="B1470" t="s">
        <v>23</v>
      </c>
      <c r="C1470">
        <v>433700</v>
      </c>
      <c r="D1470">
        <v>2</v>
      </c>
    </row>
    <row r="1471" spans="1:4" x14ac:dyDescent="0.25">
      <c r="A1471" s="1">
        <v>39314</v>
      </c>
      <c r="B1471" t="s">
        <v>20</v>
      </c>
      <c r="C1471">
        <v>433700</v>
      </c>
      <c r="D1471">
        <v>2</v>
      </c>
    </row>
    <row r="1472" spans="1:4" x14ac:dyDescent="0.25">
      <c r="A1472" s="1">
        <v>39315</v>
      </c>
      <c r="B1472" t="s">
        <v>24</v>
      </c>
      <c r="C1472">
        <v>332503</v>
      </c>
      <c r="D1472">
        <v>2</v>
      </c>
    </row>
    <row r="1473" spans="1:4" x14ac:dyDescent="0.25">
      <c r="A1473" s="1">
        <v>39316</v>
      </c>
      <c r="B1473" t="s">
        <v>22</v>
      </c>
      <c r="C1473">
        <v>766203</v>
      </c>
      <c r="D1473">
        <v>4</v>
      </c>
    </row>
    <row r="1474" spans="1:4" x14ac:dyDescent="0.25">
      <c r="A1474" s="1">
        <v>39317</v>
      </c>
      <c r="B1474" t="s">
        <v>21</v>
      </c>
      <c r="C1474">
        <v>1807083</v>
      </c>
      <c r="D1474">
        <v>7</v>
      </c>
    </row>
    <row r="1475" spans="1:4" x14ac:dyDescent="0.25">
      <c r="A1475" s="1">
        <v>39318</v>
      </c>
      <c r="B1475" t="s">
        <v>25</v>
      </c>
      <c r="C1475">
        <v>1633603</v>
      </c>
      <c r="D1475">
        <v>5</v>
      </c>
    </row>
    <row r="1476" spans="1:4" x14ac:dyDescent="0.25">
      <c r="A1476" s="1">
        <v>39319</v>
      </c>
      <c r="B1476" t="s">
        <v>19</v>
      </c>
      <c r="C1476">
        <v>216850</v>
      </c>
      <c r="D1476">
        <v>1</v>
      </c>
    </row>
    <row r="1477" spans="1:4" x14ac:dyDescent="0.25">
      <c r="A1477" s="1">
        <v>39320</v>
      </c>
      <c r="B1477" t="s">
        <v>23</v>
      </c>
      <c r="C1477">
        <v>1315556</v>
      </c>
      <c r="D1477">
        <v>5</v>
      </c>
    </row>
    <row r="1478" spans="1:4" x14ac:dyDescent="0.25">
      <c r="A1478" s="1">
        <v>39322</v>
      </c>
      <c r="B1478" t="s">
        <v>24</v>
      </c>
      <c r="C1478">
        <v>867400</v>
      </c>
      <c r="D1478">
        <v>3</v>
      </c>
    </row>
    <row r="1479" spans="1:4" x14ac:dyDescent="0.25">
      <c r="A1479" s="1">
        <v>39323</v>
      </c>
      <c r="B1479" t="s">
        <v>22</v>
      </c>
      <c r="C1479">
        <v>2168500</v>
      </c>
      <c r="D1479">
        <v>7</v>
      </c>
    </row>
    <row r="1480" spans="1:4" x14ac:dyDescent="0.25">
      <c r="A1480" s="1">
        <v>39324</v>
      </c>
      <c r="B1480" t="s">
        <v>21</v>
      </c>
      <c r="C1480">
        <v>1633603</v>
      </c>
      <c r="D1480">
        <v>7</v>
      </c>
    </row>
    <row r="1481" spans="1:4" x14ac:dyDescent="0.25">
      <c r="A1481" s="1">
        <v>39325</v>
      </c>
      <c r="B1481" t="s">
        <v>25</v>
      </c>
      <c r="C1481">
        <v>433700</v>
      </c>
      <c r="D1481">
        <v>2</v>
      </c>
    </row>
    <row r="1482" spans="1:4" x14ac:dyDescent="0.25">
      <c r="A1482" s="1">
        <v>39326</v>
      </c>
      <c r="B1482" t="s">
        <v>19</v>
      </c>
      <c r="C1482">
        <v>1850453</v>
      </c>
      <c r="D1482">
        <v>7</v>
      </c>
    </row>
    <row r="1483" spans="1:4" x14ac:dyDescent="0.25">
      <c r="A1483" s="1">
        <v>39327</v>
      </c>
      <c r="B1483" t="s">
        <v>23</v>
      </c>
      <c r="C1483">
        <v>1749256</v>
      </c>
      <c r="D1483">
        <v>7</v>
      </c>
    </row>
    <row r="1484" spans="1:4" x14ac:dyDescent="0.25">
      <c r="A1484" s="1">
        <v>39329</v>
      </c>
      <c r="B1484" t="s">
        <v>24</v>
      </c>
      <c r="C1484">
        <v>433700</v>
      </c>
      <c r="D1484">
        <v>1</v>
      </c>
    </row>
    <row r="1485" spans="1:4" x14ac:dyDescent="0.25">
      <c r="A1485" s="1">
        <v>39330</v>
      </c>
      <c r="B1485" t="s">
        <v>22</v>
      </c>
      <c r="C1485">
        <v>867400</v>
      </c>
      <c r="D1485">
        <v>2</v>
      </c>
    </row>
    <row r="1486" spans="1:4" x14ac:dyDescent="0.25">
      <c r="A1486" s="1">
        <v>39331</v>
      </c>
      <c r="B1486" t="s">
        <v>21</v>
      </c>
      <c r="C1486">
        <v>867400</v>
      </c>
      <c r="D1486">
        <v>4</v>
      </c>
    </row>
    <row r="1487" spans="1:4" x14ac:dyDescent="0.25">
      <c r="A1487" s="1">
        <v>39332</v>
      </c>
      <c r="B1487" t="s">
        <v>25</v>
      </c>
      <c r="C1487">
        <v>1301100</v>
      </c>
      <c r="D1487">
        <v>5</v>
      </c>
    </row>
    <row r="1488" spans="1:4" x14ac:dyDescent="0.25">
      <c r="A1488" s="1">
        <v>39333</v>
      </c>
      <c r="B1488" t="s">
        <v>19</v>
      </c>
      <c r="C1488">
        <v>983053</v>
      </c>
      <c r="D1488">
        <v>3</v>
      </c>
    </row>
    <row r="1489" spans="1:4" x14ac:dyDescent="0.25">
      <c r="A1489" s="1">
        <v>39334</v>
      </c>
      <c r="B1489" t="s">
        <v>23</v>
      </c>
      <c r="C1489">
        <v>650550</v>
      </c>
      <c r="D1489">
        <v>2</v>
      </c>
    </row>
    <row r="1490" spans="1:4" x14ac:dyDescent="0.25">
      <c r="A1490" s="1">
        <v>39335</v>
      </c>
      <c r="B1490" t="s">
        <v>20</v>
      </c>
      <c r="C1490">
        <v>1084250</v>
      </c>
      <c r="D1490">
        <v>4</v>
      </c>
    </row>
    <row r="1491" spans="1:4" x14ac:dyDescent="0.25">
      <c r="A1491" s="1">
        <v>39336</v>
      </c>
      <c r="B1491" t="s">
        <v>24</v>
      </c>
      <c r="C1491">
        <v>549353</v>
      </c>
      <c r="D1491">
        <v>2</v>
      </c>
    </row>
    <row r="1492" spans="1:4" x14ac:dyDescent="0.25">
      <c r="A1492" s="1">
        <v>39338</v>
      </c>
      <c r="B1492" t="s">
        <v>21</v>
      </c>
      <c r="C1492">
        <v>650550</v>
      </c>
      <c r="D1492">
        <v>2</v>
      </c>
    </row>
    <row r="1493" spans="1:4" x14ac:dyDescent="0.25">
      <c r="A1493" s="1">
        <v>39339</v>
      </c>
      <c r="B1493" t="s">
        <v>25</v>
      </c>
      <c r="C1493">
        <v>549353</v>
      </c>
      <c r="D1493">
        <v>3</v>
      </c>
    </row>
    <row r="1494" spans="1:4" x14ac:dyDescent="0.25">
      <c r="A1494" s="1">
        <v>39340</v>
      </c>
      <c r="B1494" t="s">
        <v>19</v>
      </c>
      <c r="C1494">
        <v>983053</v>
      </c>
      <c r="D1494">
        <v>3</v>
      </c>
    </row>
    <row r="1495" spans="1:4" x14ac:dyDescent="0.25">
      <c r="A1495" s="1">
        <v>39341</v>
      </c>
      <c r="B1495" t="s">
        <v>23</v>
      </c>
      <c r="C1495">
        <v>1301100</v>
      </c>
      <c r="D1495">
        <v>5</v>
      </c>
    </row>
    <row r="1496" spans="1:4" x14ac:dyDescent="0.25">
      <c r="A1496" s="1">
        <v>39342</v>
      </c>
      <c r="B1496" t="s">
        <v>20</v>
      </c>
      <c r="C1496">
        <v>766203</v>
      </c>
      <c r="D1496">
        <v>3</v>
      </c>
    </row>
    <row r="1497" spans="1:4" x14ac:dyDescent="0.25">
      <c r="A1497" s="1">
        <v>39343</v>
      </c>
      <c r="B1497" t="s">
        <v>24</v>
      </c>
      <c r="C1497">
        <v>867400</v>
      </c>
      <c r="D1497">
        <v>2</v>
      </c>
    </row>
    <row r="1498" spans="1:4" x14ac:dyDescent="0.25">
      <c r="A1498" s="1">
        <v>39344</v>
      </c>
      <c r="B1498" t="s">
        <v>22</v>
      </c>
      <c r="C1498">
        <v>3035900</v>
      </c>
      <c r="D1498">
        <v>7</v>
      </c>
    </row>
    <row r="1499" spans="1:4" x14ac:dyDescent="0.25">
      <c r="A1499" s="1">
        <v>39345</v>
      </c>
      <c r="B1499" t="s">
        <v>21</v>
      </c>
      <c r="C1499">
        <v>650550</v>
      </c>
      <c r="D1499">
        <v>2</v>
      </c>
    </row>
    <row r="1500" spans="1:4" x14ac:dyDescent="0.25">
      <c r="A1500" s="1">
        <v>39346</v>
      </c>
      <c r="B1500" t="s">
        <v>25</v>
      </c>
      <c r="C1500">
        <v>1734800</v>
      </c>
      <c r="D1500">
        <v>5</v>
      </c>
    </row>
    <row r="1501" spans="1:4" x14ac:dyDescent="0.25">
      <c r="A1501" s="1">
        <v>39349</v>
      </c>
      <c r="B1501" t="s">
        <v>20</v>
      </c>
      <c r="C1501">
        <v>115653</v>
      </c>
      <c r="D1501">
        <v>1</v>
      </c>
    </row>
    <row r="1502" spans="1:4" x14ac:dyDescent="0.25">
      <c r="A1502" s="1">
        <v>39350</v>
      </c>
      <c r="B1502" t="s">
        <v>24</v>
      </c>
      <c r="C1502">
        <v>650550</v>
      </c>
      <c r="D1502">
        <v>2</v>
      </c>
    </row>
    <row r="1503" spans="1:4" x14ac:dyDescent="0.25">
      <c r="A1503" s="1">
        <v>39351</v>
      </c>
      <c r="B1503" t="s">
        <v>22</v>
      </c>
      <c r="C1503">
        <v>1517950</v>
      </c>
      <c r="D1503">
        <v>5</v>
      </c>
    </row>
    <row r="1504" spans="1:4" x14ac:dyDescent="0.25">
      <c r="A1504" s="1">
        <v>39352</v>
      </c>
      <c r="B1504" t="s">
        <v>21</v>
      </c>
      <c r="C1504">
        <v>983053</v>
      </c>
      <c r="D1504">
        <v>4</v>
      </c>
    </row>
    <row r="1505" spans="1:4" x14ac:dyDescent="0.25">
      <c r="A1505" s="1">
        <v>39353</v>
      </c>
      <c r="B1505" t="s">
        <v>25</v>
      </c>
      <c r="C1505">
        <v>216850</v>
      </c>
      <c r="D1505">
        <v>1</v>
      </c>
    </row>
    <row r="1506" spans="1:4" x14ac:dyDescent="0.25">
      <c r="A1506" s="1">
        <v>39354</v>
      </c>
      <c r="B1506" t="s">
        <v>19</v>
      </c>
      <c r="C1506">
        <v>1084250</v>
      </c>
      <c r="D1506">
        <v>3</v>
      </c>
    </row>
    <row r="1507" spans="1:4" x14ac:dyDescent="0.25">
      <c r="A1507" s="1">
        <v>39355</v>
      </c>
      <c r="B1507" t="s">
        <v>23</v>
      </c>
      <c r="C1507">
        <v>216850</v>
      </c>
      <c r="D1507">
        <v>1</v>
      </c>
    </row>
    <row r="1508" spans="1:4" x14ac:dyDescent="0.25">
      <c r="A1508" s="1">
        <v>39356</v>
      </c>
      <c r="B1508" t="s">
        <v>20</v>
      </c>
      <c r="C1508">
        <v>433700</v>
      </c>
      <c r="D1508">
        <v>1</v>
      </c>
    </row>
    <row r="1509" spans="1:4" x14ac:dyDescent="0.25">
      <c r="A1509" s="1">
        <v>39358</v>
      </c>
      <c r="B1509" t="s">
        <v>22</v>
      </c>
      <c r="C1509">
        <v>115653</v>
      </c>
      <c r="D1509">
        <v>1</v>
      </c>
    </row>
    <row r="1510" spans="1:4" x14ac:dyDescent="0.25">
      <c r="A1510" s="1">
        <v>39359</v>
      </c>
      <c r="B1510" t="s">
        <v>21</v>
      </c>
      <c r="C1510">
        <v>1734800</v>
      </c>
      <c r="D1510">
        <v>5</v>
      </c>
    </row>
    <row r="1511" spans="1:4" x14ac:dyDescent="0.25">
      <c r="A1511" s="1">
        <v>39361</v>
      </c>
      <c r="B1511" t="s">
        <v>19</v>
      </c>
      <c r="C1511">
        <v>1633603</v>
      </c>
      <c r="D1511">
        <v>6</v>
      </c>
    </row>
    <row r="1512" spans="1:4" x14ac:dyDescent="0.25">
      <c r="A1512" s="1">
        <v>39362</v>
      </c>
      <c r="B1512" t="s">
        <v>23</v>
      </c>
      <c r="C1512">
        <v>216850</v>
      </c>
      <c r="D1512">
        <v>1</v>
      </c>
    </row>
    <row r="1513" spans="1:4" x14ac:dyDescent="0.25">
      <c r="A1513" s="1">
        <v>39363</v>
      </c>
      <c r="B1513" t="s">
        <v>20</v>
      </c>
      <c r="C1513">
        <v>983053</v>
      </c>
      <c r="D1513">
        <v>4</v>
      </c>
    </row>
    <row r="1514" spans="1:4" x14ac:dyDescent="0.25">
      <c r="A1514" s="1">
        <v>39364</v>
      </c>
      <c r="B1514" t="s">
        <v>24</v>
      </c>
      <c r="C1514">
        <v>650550</v>
      </c>
      <c r="D1514">
        <v>2</v>
      </c>
    </row>
    <row r="1515" spans="1:4" x14ac:dyDescent="0.25">
      <c r="A1515" s="1">
        <v>39365</v>
      </c>
      <c r="B1515" t="s">
        <v>22</v>
      </c>
      <c r="C1515">
        <v>216850</v>
      </c>
      <c r="D1515">
        <v>1</v>
      </c>
    </row>
    <row r="1516" spans="1:4" x14ac:dyDescent="0.25">
      <c r="A1516" s="1">
        <v>39366</v>
      </c>
      <c r="B1516" t="s">
        <v>21</v>
      </c>
      <c r="C1516">
        <v>665006</v>
      </c>
      <c r="D1516">
        <v>3</v>
      </c>
    </row>
    <row r="1517" spans="1:4" x14ac:dyDescent="0.25">
      <c r="A1517" s="1">
        <v>39367</v>
      </c>
      <c r="B1517" t="s">
        <v>25</v>
      </c>
      <c r="C1517">
        <v>1517950</v>
      </c>
      <c r="D1517">
        <v>5</v>
      </c>
    </row>
    <row r="1518" spans="1:4" x14ac:dyDescent="0.25">
      <c r="A1518" s="1">
        <v>39368</v>
      </c>
      <c r="B1518" t="s">
        <v>19</v>
      </c>
      <c r="C1518">
        <v>766203</v>
      </c>
      <c r="D1518">
        <v>3</v>
      </c>
    </row>
    <row r="1519" spans="1:4" x14ac:dyDescent="0.25">
      <c r="A1519" s="1">
        <v>39369</v>
      </c>
      <c r="B1519" t="s">
        <v>23</v>
      </c>
      <c r="C1519">
        <v>216850</v>
      </c>
      <c r="D1519">
        <v>1</v>
      </c>
    </row>
    <row r="1520" spans="1:4" x14ac:dyDescent="0.25">
      <c r="A1520" s="1">
        <v>39371</v>
      </c>
      <c r="B1520" t="s">
        <v>24</v>
      </c>
      <c r="C1520">
        <v>1850453</v>
      </c>
      <c r="D1520">
        <v>7</v>
      </c>
    </row>
    <row r="1521" spans="1:4" x14ac:dyDescent="0.25">
      <c r="A1521" s="1">
        <v>39372</v>
      </c>
      <c r="B1521" t="s">
        <v>22</v>
      </c>
      <c r="C1521">
        <v>1431209</v>
      </c>
      <c r="D1521">
        <v>7</v>
      </c>
    </row>
    <row r="1522" spans="1:4" x14ac:dyDescent="0.25">
      <c r="A1522" s="1">
        <v>39373</v>
      </c>
      <c r="B1522" t="s">
        <v>21</v>
      </c>
      <c r="C1522">
        <v>881856</v>
      </c>
      <c r="D1522">
        <v>4</v>
      </c>
    </row>
    <row r="1523" spans="1:4" x14ac:dyDescent="0.25">
      <c r="A1523" s="1">
        <v>39374</v>
      </c>
      <c r="B1523" t="s">
        <v>25</v>
      </c>
      <c r="C1523">
        <v>433700</v>
      </c>
      <c r="D1523">
        <v>2</v>
      </c>
    </row>
    <row r="1524" spans="1:4" x14ac:dyDescent="0.25">
      <c r="A1524" s="1">
        <v>39375</v>
      </c>
      <c r="B1524" t="s">
        <v>19</v>
      </c>
      <c r="C1524">
        <v>216850</v>
      </c>
      <c r="D1524">
        <v>1</v>
      </c>
    </row>
    <row r="1525" spans="1:4" x14ac:dyDescent="0.25">
      <c r="A1525" s="1">
        <v>39376</v>
      </c>
      <c r="B1525" t="s">
        <v>23</v>
      </c>
      <c r="C1525">
        <v>216850</v>
      </c>
      <c r="D1525">
        <v>1</v>
      </c>
    </row>
    <row r="1526" spans="1:4" x14ac:dyDescent="0.25">
      <c r="A1526" s="1">
        <v>39377</v>
      </c>
      <c r="B1526" t="s">
        <v>20</v>
      </c>
      <c r="C1526">
        <v>433700</v>
      </c>
      <c r="D1526">
        <v>2</v>
      </c>
    </row>
    <row r="1527" spans="1:4" x14ac:dyDescent="0.25">
      <c r="A1527" s="1">
        <v>39378</v>
      </c>
      <c r="B1527" t="s">
        <v>24</v>
      </c>
      <c r="C1527">
        <v>332503</v>
      </c>
      <c r="D1527">
        <v>2</v>
      </c>
    </row>
    <row r="1528" spans="1:4" x14ac:dyDescent="0.25">
      <c r="A1528" s="1">
        <v>39379</v>
      </c>
      <c r="B1528" t="s">
        <v>22</v>
      </c>
      <c r="C1528">
        <v>1951650</v>
      </c>
      <c r="D1528">
        <v>7</v>
      </c>
    </row>
    <row r="1529" spans="1:4" x14ac:dyDescent="0.25">
      <c r="A1529" s="1">
        <v>39380</v>
      </c>
      <c r="B1529" t="s">
        <v>21</v>
      </c>
      <c r="C1529">
        <v>983053</v>
      </c>
      <c r="D1529">
        <v>3</v>
      </c>
    </row>
    <row r="1530" spans="1:4" x14ac:dyDescent="0.25">
      <c r="A1530" s="1">
        <v>39381</v>
      </c>
      <c r="B1530" t="s">
        <v>25</v>
      </c>
      <c r="C1530">
        <v>867400</v>
      </c>
      <c r="D1530">
        <v>3</v>
      </c>
    </row>
    <row r="1531" spans="1:4" x14ac:dyDescent="0.25">
      <c r="A1531" s="1">
        <v>39382</v>
      </c>
      <c r="B1531" t="s">
        <v>19</v>
      </c>
      <c r="C1531">
        <v>1301100</v>
      </c>
      <c r="D1531">
        <v>4</v>
      </c>
    </row>
    <row r="1532" spans="1:4" x14ac:dyDescent="0.25">
      <c r="A1532" s="1">
        <v>39383</v>
      </c>
      <c r="B1532" t="s">
        <v>23</v>
      </c>
      <c r="C1532">
        <v>650550</v>
      </c>
      <c r="D1532">
        <v>2</v>
      </c>
    </row>
    <row r="1533" spans="1:4" x14ac:dyDescent="0.25">
      <c r="A1533" s="1">
        <v>39384</v>
      </c>
      <c r="B1533" t="s">
        <v>20</v>
      </c>
      <c r="C1533">
        <v>650550</v>
      </c>
      <c r="D1533">
        <v>2</v>
      </c>
    </row>
    <row r="1534" spans="1:4" x14ac:dyDescent="0.25">
      <c r="A1534" s="1">
        <v>39386</v>
      </c>
      <c r="B1534" t="s">
        <v>22</v>
      </c>
      <c r="C1534">
        <v>983053</v>
      </c>
      <c r="D1534">
        <v>3</v>
      </c>
    </row>
    <row r="1535" spans="1:4" x14ac:dyDescent="0.25">
      <c r="A1535" s="1">
        <v>39387</v>
      </c>
      <c r="B1535" t="s">
        <v>21</v>
      </c>
      <c r="C1535">
        <v>115653</v>
      </c>
      <c r="D1535">
        <v>1</v>
      </c>
    </row>
    <row r="1536" spans="1:4" x14ac:dyDescent="0.25">
      <c r="A1536" s="1">
        <v>39389</v>
      </c>
      <c r="B1536" t="s">
        <v>19</v>
      </c>
      <c r="C1536">
        <v>867400</v>
      </c>
      <c r="D1536">
        <v>2</v>
      </c>
    </row>
    <row r="1537" spans="1:4" x14ac:dyDescent="0.25">
      <c r="A1537" s="1">
        <v>39390</v>
      </c>
      <c r="B1537" t="s">
        <v>23</v>
      </c>
      <c r="C1537">
        <v>216850</v>
      </c>
      <c r="D1537">
        <v>1</v>
      </c>
    </row>
    <row r="1538" spans="1:4" x14ac:dyDescent="0.25">
      <c r="A1538" s="1">
        <v>39391</v>
      </c>
      <c r="B1538" t="s">
        <v>20</v>
      </c>
      <c r="C1538">
        <v>867400</v>
      </c>
      <c r="D1538">
        <v>3</v>
      </c>
    </row>
    <row r="1539" spans="1:4" x14ac:dyDescent="0.25">
      <c r="A1539" s="1">
        <v>39392</v>
      </c>
      <c r="B1539" t="s">
        <v>24</v>
      </c>
      <c r="C1539">
        <v>1301100</v>
      </c>
      <c r="D1539">
        <v>3</v>
      </c>
    </row>
    <row r="1540" spans="1:4" x14ac:dyDescent="0.25">
      <c r="A1540" s="1">
        <v>39393</v>
      </c>
      <c r="B1540" t="s">
        <v>22</v>
      </c>
      <c r="C1540">
        <v>216850</v>
      </c>
      <c r="D1540">
        <v>1</v>
      </c>
    </row>
    <row r="1541" spans="1:4" x14ac:dyDescent="0.25">
      <c r="A1541" s="1">
        <v>39394</v>
      </c>
      <c r="B1541" t="s">
        <v>21</v>
      </c>
      <c r="C1541">
        <v>216850</v>
      </c>
      <c r="D1541">
        <v>1</v>
      </c>
    </row>
    <row r="1542" spans="1:4" x14ac:dyDescent="0.25">
      <c r="A1542" s="1">
        <v>39395</v>
      </c>
      <c r="B1542" t="s">
        <v>25</v>
      </c>
      <c r="C1542">
        <v>3151553</v>
      </c>
      <c r="D1542">
        <v>12</v>
      </c>
    </row>
    <row r="1543" spans="1:4" x14ac:dyDescent="0.25">
      <c r="A1543" s="1">
        <v>39396</v>
      </c>
      <c r="B1543" t="s">
        <v>19</v>
      </c>
      <c r="C1543">
        <v>881856</v>
      </c>
      <c r="D1543">
        <v>4</v>
      </c>
    </row>
    <row r="1544" spans="1:4" x14ac:dyDescent="0.25">
      <c r="A1544" s="1">
        <v>39397</v>
      </c>
      <c r="B1544" t="s">
        <v>23</v>
      </c>
      <c r="C1544">
        <v>1084250</v>
      </c>
      <c r="D1544">
        <v>4</v>
      </c>
    </row>
    <row r="1545" spans="1:4" x14ac:dyDescent="0.25">
      <c r="A1545" s="1">
        <v>39398</v>
      </c>
      <c r="B1545" t="s">
        <v>20</v>
      </c>
      <c r="C1545">
        <v>216850</v>
      </c>
      <c r="D1545">
        <v>1</v>
      </c>
    </row>
    <row r="1546" spans="1:4" x14ac:dyDescent="0.25">
      <c r="A1546" s="1">
        <v>39399</v>
      </c>
      <c r="B1546" t="s">
        <v>24</v>
      </c>
      <c r="C1546">
        <v>1011967</v>
      </c>
      <c r="D1546">
        <v>5</v>
      </c>
    </row>
    <row r="1547" spans="1:4" x14ac:dyDescent="0.25">
      <c r="A1547" s="1">
        <v>39400</v>
      </c>
      <c r="B1547" t="s">
        <v>22</v>
      </c>
      <c r="C1547">
        <v>448156</v>
      </c>
      <c r="D1547">
        <v>3</v>
      </c>
    </row>
    <row r="1548" spans="1:4" x14ac:dyDescent="0.25">
      <c r="A1548" s="1">
        <v>39401</v>
      </c>
      <c r="B1548" t="s">
        <v>21</v>
      </c>
      <c r="C1548">
        <v>2168500</v>
      </c>
      <c r="D1548">
        <v>5</v>
      </c>
    </row>
    <row r="1549" spans="1:4" x14ac:dyDescent="0.25">
      <c r="A1549" s="1">
        <v>39402</v>
      </c>
      <c r="B1549" t="s">
        <v>25</v>
      </c>
      <c r="C1549">
        <v>1734800</v>
      </c>
      <c r="D1549">
        <v>5</v>
      </c>
    </row>
    <row r="1550" spans="1:4" x14ac:dyDescent="0.25">
      <c r="A1550" s="1">
        <v>39403</v>
      </c>
      <c r="B1550" t="s">
        <v>19</v>
      </c>
      <c r="C1550">
        <v>867400</v>
      </c>
      <c r="D1550">
        <v>2</v>
      </c>
    </row>
    <row r="1551" spans="1:4" x14ac:dyDescent="0.25">
      <c r="A1551" s="1">
        <v>39404</v>
      </c>
      <c r="B1551" t="s">
        <v>23</v>
      </c>
      <c r="C1551">
        <v>1517950</v>
      </c>
      <c r="D1551">
        <v>6</v>
      </c>
    </row>
    <row r="1552" spans="1:4" x14ac:dyDescent="0.25">
      <c r="A1552" s="1">
        <v>39406</v>
      </c>
      <c r="B1552" t="s">
        <v>24</v>
      </c>
      <c r="C1552">
        <v>216850</v>
      </c>
      <c r="D1552">
        <v>1</v>
      </c>
    </row>
    <row r="1553" spans="1:4" x14ac:dyDescent="0.25">
      <c r="A1553" s="1">
        <v>39407</v>
      </c>
      <c r="B1553" t="s">
        <v>22</v>
      </c>
      <c r="C1553">
        <v>867400</v>
      </c>
      <c r="D1553">
        <v>2</v>
      </c>
    </row>
    <row r="1554" spans="1:4" x14ac:dyDescent="0.25">
      <c r="A1554" s="1">
        <v>39408</v>
      </c>
      <c r="B1554" t="s">
        <v>21</v>
      </c>
      <c r="C1554">
        <v>115653</v>
      </c>
      <c r="D1554">
        <v>1</v>
      </c>
    </row>
    <row r="1555" spans="1:4" x14ac:dyDescent="0.25">
      <c r="A1555" s="1">
        <v>39409</v>
      </c>
      <c r="B1555" t="s">
        <v>25</v>
      </c>
      <c r="C1555">
        <v>216850</v>
      </c>
      <c r="D1555">
        <v>1</v>
      </c>
    </row>
    <row r="1556" spans="1:4" x14ac:dyDescent="0.25">
      <c r="A1556" s="1">
        <v>39412</v>
      </c>
      <c r="B1556" t="s">
        <v>20</v>
      </c>
      <c r="C1556">
        <v>433700</v>
      </c>
      <c r="D1556">
        <v>2</v>
      </c>
    </row>
    <row r="1557" spans="1:4" x14ac:dyDescent="0.25">
      <c r="A1557" s="1">
        <v>39413</v>
      </c>
      <c r="B1557" t="s">
        <v>24</v>
      </c>
      <c r="C1557">
        <v>231306</v>
      </c>
      <c r="D1557">
        <v>2</v>
      </c>
    </row>
    <row r="1558" spans="1:4" x14ac:dyDescent="0.25">
      <c r="A1558" s="1">
        <v>39414</v>
      </c>
      <c r="B1558" t="s">
        <v>22</v>
      </c>
      <c r="C1558">
        <v>216850</v>
      </c>
      <c r="D1558">
        <v>1</v>
      </c>
    </row>
    <row r="1559" spans="1:4" x14ac:dyDescent="0.25">
      <c r="A1559" s="1">
        <v>39415</v>
      </c>
      <c r="B1559" t="s">
        <v>21</v>
      </c>
      <c r="C1559">
        <v>1084250</v>
      </c>
      <c r="D1559">
        <v>3</v>
      </c>
    </row>
    <row r="1560" spans="1:4" x14ac:dyDescent="0.25">
      <c r="A1560" s="1">
        <v>39416</v>
      </c>
      <c r="B1560" t="s">
        <v>25</v>
      </c>
      <c r="C1560">
        <v>1301100</v>
      </c>
      <c r="D1560">
        <v>5</v>
      </c>
    </row>
    <row r="1561" spans="1:4" x14ac:dyDescent="0.25">
      <c r="A1561" s="1">
        <v>39417</v>
      </c>
      <c r="B1561" t="s">
        <v>19</v>
      </c>
      <c r="C1561">
        <v>3585253</v>
      </c>
      <c r="D1561">
        <v>13</v>
      </c>
    </row>
    <row r="1562" spans="1:4" x14ac:dyDescent="0.25">
      <c r="A1562" s="1">
        <v>39418</v>
      </c>
      <c r="B1562" t="s">
        <v>23</v>
      </c>
      <c r="C1562">
        <v>433700</v>
      </c>
      <c r="D1562">
        <v>1</v>
      </c>
    </row>
    <row r="1563" spans="1:4" x14ac:dyDescent="0.25">
      <c r="A1563" s="1">
        <v>39419</v>
      </c>
      <c r="B1563" t="s">
        <v>20</v>
      </c>
      <c r="C1563">
        <v>650550</v>
      </c>
      <c r="D1563">
        <v>2</v>
      </c>
    </row>
    <row r="1564" spans="1:4" x14ac:dyDescent="0.25">
      <c r="A1564" s="1">
        <v>39420</v>
      </c>
      <c r="B1564" t="s">
        <v>24</v>
      </c>
      <c r="C1564">
        <v>650550</v>
      </c>
      <c r="D1564">
        <v>2</v>
      </c>
    </row>
    <row r="1565" spans="1:4" x14ac:dyDescent="0.25">
      <c r="A1565" s="1">
        <v>39421</v>
      </c>
      <c r="B1565" t="s">
        <v>22</v>
      </c>
      <c r="C1565">
        <v>983053</v>
      </c>
      <c r="D1565">
        <v>4</v>
      </c>
    </row>
    <row r="1566" spans="1:4" x14ac:dyDescent="0.25">
      <c r="A1566" s="1">
        <v>39422</v>
      </c>
      <c r="B1566" t="s">
        <v>21</v>
      </c>
      <c r="C1566">
        <v>1517950</v>
      </c>
      <c r="D1566">
        <v>5</v>
      </c>
    </row>
    <row r="1567" spans="1:4" x14ac:dyDescent="0.25">
      <c r="A1567" s="1">
        <v>39423</v>
      </c>
      <c r="B1567" t="s">
        <v>25</v>
      </c>
      <c r="C1567">
        <v>2501003</v>
      </c>
      <c r="D1567">
        <v>9</v>
      </c>
    </row>
    <row r="1568" spans="1:4" x14ac:dyDescent="0.25">
      <c r="A1568" s="1">
        <v>39424</v>
      </c>
      <c r="B1568" t="s">
        <v>19</v>
      </c>
      <c r="C1568">
        <v>1517950</v>
      </c>
      <c r="D1568">
        <v>5</v>
      </c>
    </row>
    <row r="1569" spans="1:4" x14ac:dyDescent="0.25">
      <c r="A1569" s="1">
        <v>39425</v>
      </c>
      <c r="B1569" t="s">
        <v>23</v>
      </c>
      <c r="C1569">
        <v>650550</v>
      </c>
      <c r="D1569">
        <v>2</v>
      </c>
    </row>
    <row r="1570" spans="1:4" x14ac:dyDescent="0.25">
      <c r="A1570" s="1">
        <v>39426</v>
      </c>
      <c r="B1570" t="s">
        <v>20</v>
      </c>
      <c r="C1570">
        <v>433700</v>
      </c>
      <c r="D1570">
        <v>2</v>
      </c>
    </row>
    <row r="1571" spans="1:4" x14ac:dyDescent="0.25">
      <c r="A1571" s="1">
        <v>39427</v>
      </c>
      <c r="B1571" t="s">
        <v>24</v>
      </c>
      <c r="C1571">
        <v>1532406</v>
      </c>
      <c r="D1571">
        <v>6</v>
      </c>
    </row>
    <row r="1572" spans="1:4" x14ac:dyDescent="0.25">
      <c r="A1572" s="1">
        <v>39428</v>
      </c>
      <c r="B1572" t="s">
        <v>22</v>
      </c>
      <c r="C1572">
        <v>650550</v>
      </c>
      <c r="D1572">
        <v>3</v>
      </c>
    </row>
    <row r="1573" spans="1:4" x14ac:dyDescent="0.25">
      <c r="A1573" s="1">
        <v>39429</v>
      </c>
      <c r="B1573" t="s">
        <v>21</v>
      </c>
      <c r="C1573">
        <v>766203</v>
      </c>
      <c r="D1573">
        <v>3</v>
      </c>
    </row>
    <row r="1574" spans="1:4" x14ac:dyDescent="0.25">
      <c r="A1574" s="1">
        <v>39430</v>
      </c>
      <c r="B1574" t="s">
        <v>25</v>
      </c>
      <c r="C1574">
        <v>549353</v>
      </c>
      <c r="D1574">
        <v>2</v>
      </c>
    </row>
    <row r="1575" spans="1:4" x14ac:dyDescent="0.25">
      <c r="A1575" s="1">
        <v>39433</v>
      </c>
      <c r="B1575" t="s">
        <v>20</v>
      </c>
      <c r="C1575">
        <v>433700</v>
      </c>
      <c r="D1575">
        <v>1</v>
      </c>
    </row>
    <row r="1576" spans="1:4" x14ac:dyDescent="0.25">
      <c r="A1576" s="1">
        <v>39445</v>
      </c>
      <c r="B1576" t="s">
        <v>19</v>
      </c>
      <c r="C1576">
        <v>1084250</v>
      </c>
      <c r="D1576">
        <v>4</v>
      </c>
    </row>
    <row r="1577" spans="1:4" x14ac:dyDescent="0.25">
      <c r="A1577" s="1">
        <v>39446</v>
      </c>
      <c r="B1577" t="s">
        <v>23</v>
      </c>
      <c r="C1577">
        <v>216850</v>
      </c>
      <c r="D1577">
        <v>1</v>
      </c>
    </row>
    <row r="1578" spans="1:4" x14ac:dyDescent="0.25">
      <c r="A1578" s="1">
        <v>39452</v>
      </c>
      <c r="B1578" t="s">
        <v>19</v>
      </c>
      <c r="C1578">
        <v>230750</v>
      </c>
      <c r="D1578">
        <v>1</v>
      </c>
    </row>
    <row r="1579" spans="1:4" x14ac:dyDescent="0.25">
      <c r="A1579" s="1">
        <v>39453</v>
      </c>
      <c r="B1579" t="s">
        <v>23</v>
      </c>
      <c r="C1579">
        <v>461500</v>
      </c>
      <c r="D1579">
        <v>2</v>
      </c>
    </row>
    <row r="1580" spans="1:4" x14ac:dyDescent="0.25">
      <c r="A1580" s="1">
        <v>39465</v>
      </c>
      <c r="B1580" t="s">
        <v>25</v>
      </c>
      <c r="C1580">
        <v>230750</v>
      </c>
      <c r="D1580">
        <v>1</v>
      </c>
    </row>
    <row r="1581" spans="1:4" x14ac:dyDescent="0.25">
      <c r="A1581" s="1">
        <v>39466</v>
      </c>
      <c r="B1581" t="s">
        <v>19</v>
      </c>
      <c r="C1581">
        <v>461500</v>
      </c>
      <c r="D1581">
        <v>2</v>
      </c>
    </row>
    <row r="1582" spans="1:4" x14ac:dyDescent="0.25">
      <c r="A1582" s="1">
        <v>39469</v>
      </c>
      <c r="B1582" t="s">
        <v>24</v>
      </c>
      <c r="C1582">
        <v>692250</v>
      </c>
      <c r="D1582">
        <v>3</v>
      </c>
    </row>
    <row r="1583" spans="1:4" x14ac:dyDescent="0.25">
      <c r="A1583" s="1">
        <v>39470</v>
      </c>
      <c r="B1583" t="s">
        <v>22</v>
      </c>
      <c r="C1583">
        <v>692250</v>
      </c>
      <c r="D1583">
        <v>3</v>
      </c>
    </row>
    <row r="1584" spans="1:4" x14ac:dyDescent="0.25">
      <c r="A1584" s="1">
        <v>39471</v>
      </c>
      <c r="B1584" t="s">
        <v>21</v>
      </c>
      <c r="C1584">
        <v>1153750</v>
      </c>
      <c r="D1584">
        <v>4</v>
      </c>
    </row>
    <row r="1585" spans="1:4" x14ac:dyDescent="0.25">
      <c r="A1585" s="1">
        <v>39472</v>
      </c>
      <c r="B1585" t="s">
        <v>25</v>
      </c>
      <c r="C1585">
        <v>692250</v>
      </c>
      <c r="D1585">
        <v>3</v>
      </c>
    </row>
    <row r="1586" spans="1:4" x14ac:dyDescent="0.25">
      <c r="A1586" s="1">
        <v>39473</v>
      </c>
      <c r="B1586" t="s">
        <v>19</v>
      </c>
      <c r="C1586">
        <v>1384500</v>
      </c>
      <c r="D1586">
        <v>4</v>
      </c>
    </row>
    <row r="1587" spans="1:4" x14ac:dyDescent="0.25">
      <c r="A1587" s="1">
        <v>39474</v>
      </c>
      <c r="B1587" t="s">
        <v>23</v>
      </c>
      <c r="C1587">
        <v>692250</v>
      </c>
      <c r="D1587">
        <v>2</v>
      </c>
    </row>
    <row r="1588" spans="1:4" x14ac:dyDescent="0.25">
      <c r="A1588" s="1">
        <v>39475</v>
      </c>
      <c r="B1588" t="s">
        <v>20</v>
      </c>
      <c r="C1588">
        <v>1046067</v>
      </c>
      <c r="D1588">
        <v>4</v>
      </c>
    </row>
    <row r="1589" spans="1:4" x14ac:dyDescent="0.25">
      <c r="A1589" s="1">
        <v>39477</v>
      </c>
      <c r="B1589" t="s">
        <v>22</v>
      </c>
      <c r="C1589">
        <v>230750</v>
      </c>
      <c r="D1589">
        <v>1</v>
      </c>
    </row>
    <row r="1590" spans="1:4" x14ac:dyDescent="0.25">
      <c r="A1590" s="1">
        <v>39479</v>
      </c>
      <c r="B1590" t="s">
        <v>25</v>
      </c>
      <c r="C1590">
        <v>461500</v>
      </c>
      <c r="D1590">
        <v>2</v>
      </c>
    </row>
    <row r="1591" spans="1:4" x14ac:dyDescent="0.25">
      <c r="A1591" s="1">
        <v>39480</v>
      </c>
      <c r="B1591" t="s">
        <v>19</v>
      </c>
      <c r="C1591">
        <v>461500</v>
      </c>
      <c r="D1591">
        <v>1</v>
      </c>
    </row>
    <row r="1592" spans="1:4" x14ac:dyDescent="0.25">
      <c r="A1592" s="1">
        <v>39481</v>
      </c>
      <c r="B1592" t="s">
        <v>23</v>
      </c>
      <c r="C1592">
        <v>230750</v>
      </c>
      <c r="D1592">
        <v>1</v>
      </c>
    </row>
    <row r="1593" spans="1:4" x14ac:dyDescent="0.25">
      <c r="A1593" s="1">
        <v>39482</v>
      </c>
      <c r="B1593" t="s">
        <v>20</v>
      </c>
      <c r="C1593">
        <v>461500</v>
      </c>
      <c r="D1593">
        <v>2</v>
      </c>
    </row>
    <row r="1594" spans="1:4" x14ac:dyDescent="0.25">
      <c r="A1594" s="1">
        <v>39483</v>
      </c>
      <c r="B1594" t="s">
        <v>24</v>
      </c>
      <c r="C1594">
        <v>230750</v>
      </c>
      <c r="D1594">
        <v>1</v>
      </c>
    </row>
    <row r="1595" spans="1:4" x14ac:dyDescent="0.25">
      <c r="A1595" s="1">
        <v>39484</v>
      </c>
      <c r="B1595" t="s">
        <v>22</v>
      </c>
      <c r="C1595">
        <v>230750</v>
      </c>
      <c r="D1595">
        <v>1</v>
      </c>
    </row>
    <row r="1596" spans="1:4" x14ac:dyDescent="0.25">
      <c r="A1596" s="1">
        <v>39485</v>
      </c>
      <c r="B1596" t="s">
        <v>21</v>
      </c>
      <c r="C1596">
        <v>230750</v>
      </c>
      <c r="D1596">
        <v>1</v>
      </c>
    </row>
    <row r="1597" spans="1:4" x14ac:dyDescent="0.25">
      <c r="A1597" s="1">
        <v>39486</v>
      </c>
      <c r="B1597" t="s">
        <v>25</v>
      </c>
      <c r="C1597">
        <v>461500</v>
      </c>
      <c r="D1597">
        <v>1</v>
      </c>
    </row>
    <row r="1598" spans="1:4" x14ac:dyDescent="0.25">
      <c r="A1598" s="1">
        <v>39487</v>
      </c>
      <c r="B1598" t="s">
        <v>19</v>
      </c>
      <c r="C1598">
        <v>461500</v>
      </c>
      <c r="D1598">
        <v>1</v>
      </c>
    </row>
    <row r="1599" spans="1:4" x14ac:dyDescent="0.25">
      <c r="A1599" s="1">
        <v>39489</v>
      </c>
      <c r="B1599" t="s">
        <v>20</v>
      </c>
      <c r="C1599">
        <v>230750</v>
      </c>
      <c r="D1599">
        <v>1</v>
      </c>
    </row>
    <row r="1600" spans="1:4" x14ac:dyDescent="0.25">
      <c r="A1600" s="1">
        <v>39493</v>
      </c>
      <c r="B1600" t="s">
        <v>25</v>
      </c>
      <c r="C1600">
        <v>461500</v>
      </c>
      <c r="D1600">
        <v>1</v>
      </c>
    </row>
    <row r="1601" spans="1:4" x14ac:dyDescent="0.25">
      <c r="A1601" s="1">
        <v>39498</v>
      </c>
      <c r="B1601" t="s">
        <v>22</v>
      </c>
      <c r="C1601">
        <v>230750</v>
      </c>
      <c r="D1601">
        <v>1</v>
      </c>
    </row>
    <row r="1602" spans="1:4" x14ac:dyDescent="0.25">
      <c r="A1602" s="1">
        <v>39502</v>
      </c>
      <c r="B1602" t="s">
        <v>23</v>
      </c>
      <c r="C1602">
        <v>230750</v>
      </c>
      <c r="D1602">
        <v>1</v>
      </c>
    </row>
    <row r="1603" spans="1:4" x14ac:dyDescent="0.25">
      <c r="A1603" s="1">
        <v>39503</v>
      </c>
      <c r="B1603" t="s">
        <v>20</v>
      </c>
      <c r="C1603">
        <v>815317</v>
      </c>
      <c r="D1603">
        <v>4</v>
      </c>
    </row>
    <row r="1604" spans="1:4" x14ac:dyDescent="0.25">
      <c r="A1604" s="1">
        <v>39504</v>
      </c>
      <c r="B1604" t="s">
        <v>24</v>
      </c>
      <c r="C1604">
        <v>353817</v>
      </c>
      <c r="D1604">
        <v>2</v>
      </c>
    </row>
    <row r="1605" spans="1:4" x14ac:dyDescent="0.25">
      <c r="A1605" s="1">
        <v>39505</v>
      </c>
      <c r="B1605" t="s">
        <v>22</v>
      </c>
      <c r="C1605">
        <v>461500</v>
      </c>
      <c r="D1605">
        <v>2</v>
      </c>
    </row>
    <row r="1606" spans="1:4" x14ac:dyDescent="0.25">
      <c r="A1606" s="1">
        <v>39514</v>
      </c>
      <c r="B1606" t="s">
        <v>25</v>
      </c>
      <c r="C1606">
        <v>461500</v>
      </c>
      <c r="D1606">
        <v>2</v>
      </c>
    </row>
    <row r="1607" spans="1:4" x14ac:dyDescent="0.25">
      <c r="A1607" s="1">
        <v>39515</v>
      </c>
      <c r="B1607" t="s">
        <v>19</v>
      </c>
      <c r="C1607">
        <v>353817</v>
      </c>
      <c r="D1607">
        <v>2</v>
      </c>
    </row>
    <row r="1608" spans="1:4" x14ac:dyDescent="0.25">
      <c r="A1608" s="1">
        <v>39516</v>
      </c>
      <c r="B1608" t="s">
        <v>23</v>
      </c>
      <c r="C1608">
        <v>923000</v>
      </c>
      <c r="D1608">
        <v>3</v>
      </c>
    </row>
    <row r="1609" spans="1:4" x14ac:dyDescent="0.25">
      <c r="A1609" s="1">
        <v>39518</v>
      </c>
      <c r="B1609" t="s">
        <v>24</v>
      </c>
      <c r="C1609">
        <v>230750</v>
      </c>
      <c r="D1609">
        <v>1</v>
      </c>
    </row>
    <row r="1610" spans="1:4" x14ac:dyDescent="0.25">
      <c r="A1610" s="1">
        <v>39522</v>
      </c>
      <c r="B1610" t="s">
        <v>19</v>
      </c>
      <c r="C1610">
        <v>692250</v>
      </c>
      <c r="D1610">
        <v>3</v>
      </c>
    </row>
    <row r="1611" spans="1:4" x14ac:dyDescent="0.25">
      <c r="A1611" s="1">
        <v>39524</v>
      </c>
      <c r="B1611" t="s">
        <v>20</v>
      </c>
      <c r="C1611">
        <v>692250</v>
      </c>
      <c r="D1611">
        <v>2</v>
      </c>
    </row>
    <row r="1612" spans="1:4" x14ac:dyDescent="0.25">
      <c r="A1612" s="1">
        <v>39525</v>
      </c>
      <c r="B1612" t="s">
        <v>24</v>
      </c>
      <c r="C1612">
        <v>461500</v>
      </c>
      <c r="D1612">
        <v>2</v>
      </c>
    </row>
    <row r="1613" spans="1:4" x14ac:dyDescent="0.25">
      <c r="A1613" s="1">
        <v>39526</v>
      </c>
      <c r="B1613" t="s">
        <v>22</v>
      </c>
      <c r="C1613">
        <v>692250</v>
      </c>
      <c r="D1613">
        <v>3</v>
      </c>
    </row>
    <row r="1614" spans="1:4" x14ac:dyDescent="0.25">
      <c r="A1614" s="1">
        <v>39527</v>
      </c>
      <c r="B1614" t="s">
        <v>21</v>
      </c>
      <c r="C1614">
        <v>230750</v>
      </c>
      <c r="D1614">
        <v>1</v>
      </c>
    </row>
    <row r="1615" spans="1:4" x14ac:dyDescent="0.25">
      <c r="A1615" s="1">
        <v>39529</v>
      </c>
      <c r="B1615" t="s">
        <v>19</v>
      </c>
      <c r="C1615">
        <v>353817</v>
      </c>
      <c r="D1615">
        <v>2</v>
      </c>
    </row>
    <row r="1616" spans="1:4" x14ac:dyDescent="0.25">
      <c r="A1616" s="1">
        <v>39530</v>
      </c>
      <c r="B1616" t="s">
        <v>23</v>
      </c>
      <c r="C1616">
        <v>1384500</v>
      </c>
      <c r="D1616">
        <v>4</v>
      </c>
    </row>
    <row r="1617" spans="1:4" x14ac:dyDescent="0.25">
      <c r="A1617" s="1">
        <v>39531</v>
      </c>
      <c r="B1617" t="s">
        <v>20</v>
      </c>
      <c r="C1617">
        <v>230750</v>
      </c>
      <c r="D1617">
        <v>1</v>
      </c>
    </row>
    <row r="1618" spans="1:4" x14ac:dyDescent="0.25">
      <c r="A1618" s="1">
        <v>39532</v>
      </c>
      <c r="B1618" t="s">
        <v>24</v>
      </c>
      <c r="C1618">
        <v>230750</v>
      </c>
      <c r="D1618">
        <v>1</v>
      </c>
    </row>
    <row r="1619" spans="1:4" x14ac:dyDescent="0.25">
      <c r="A1619" s="1">
        <v>39533</v>
      </c>
      <c r="B1619" t="s">
        <v>22</v>
      </c>
      <c r="C1619">
        <v>353817</v>
      </c>
      <c r="D1619">
        <v>2</v>
      </c>
    </row>
    <row r="1620" spans="1:4" x14ac:dyDescent="0.25">
      <c r="A1620" s="1">
        <v>39534</v>
      </c>
      <c r="B1620" t="s">
        <v>21</v>
      </c>
      <c r="C1620">
        <v>692250</v>
      </c>
      <c r="D1620">
        <v>2</v>
      </c>
    </row>
    <row r="1621" spans="1:4" x14ac:dyDescent="0.25">
      <c r="A1621" s="1">
        <v>39535</v>
      </c>
      <c r="B1621" t="s">
        <v>25</v>
      </c>
      <c r="C1621">
        <v>461500</v>
      </c>
      <c r="D1621">
        <v>1</v>
      </c>
    </row>
    <row r="1622" spans="1:4" x14ac:dyDescent="0.25">
      <c r="A1622" s="1">
        <v>39537</v>
      </c>
      <c r="B1622" t="s">
        <v>23</v>
      </c>
      <c r="C1622">
        <v>230750</v>
      </c>
      <c r="D1622">
        <v>1</v>
      </c>
    </row>
    <row r="1623" spans="1:4" x14ac:dyDescent="0.25">
      <c r="A1623" s="1">
        <v>39538</v>
      </c>
      <c r="B1623" t="s">
        <v>20</v>
      </c>
      <c r="C1623">
        <v>123067</v>
      </c>
      <c r="D1623">
        <v>1</v>
      </c>
    </row>
    <row r="1624" spans="1:4" x14ac:dyDescent="0.25">
      <c r="A1624" s="1">
        <v>39545</v>
      </c>
      <c r="B1624" t="s">
        <v>20</v>
      </c>
      <c r="C1624">
        <v>692250</v>
      </c>
      <c r="D1624">
        <v>2</v>
      </c>
    </row>
    <row r="1625" spans="1:4" x14ac:dyDescent="0.25">
      <c r="A1625" s="1">
        <v>39548</v>
      </c>
      <c r="B1625" t="s">
        <v>21</v>
      </c>
      <c r="C1625">
        <v>461500</v>
      </c>
      <c r="D1625">
        <v>1</v>
      </c>
    </row>
    <row r="1626" spans="1:4" x14ac:dyDescent="0.25">
      <c r="A1626" s="1">
        <v>39552</v>
      </c>
      <c r="B1626" t="s">
        <v>20</v>
      </c>
      <c r="C1626">
        <v>461500</v>
      </c>
      <c r="D1626">
        <v>1</v>
      </c>
    </row>
    <row r="1627" spans="1:4" x14ac:dyDescent="0.25">
      <c r="A1627" s="1">
        <v>39553</v>
      </c>
      <c r="B1627" t="s">
        <v>24</v>
      </c>
      <c r="C1627">
        <v>461500</v>
      </c>
      <c r="D1627">
        <v>1</v>
      </c>
    </row>
    <row r="1628" spans="1:4" x14ac:dyDescent="0.25">
      <c r="A1628" s="1">
        <v>39563</v>
      </c>
      <c r="B1628" t="s">
        <v>25</v>
      </c>
      <c r="C1628">
        <v>923000</v>
      </c>
      <c r="D1628">
        <v>2</v>
      </c>
    </row>
    <row r="1629" spans="1:4" x14ac:dyDescent="0.25">
      <c r="A1629" s="1">
        <v>39565</v>
      </c>
      <c r="B1629" t="s">
        <v>23</v>
      </c>
      <c r="C1629">
        <v>923000</v>
      </c>
      <c r="D1629">
        <v>3</v>
      </c>
    </row>
    <row r="1630" spans="1:4" x14ac:dyDescent="0.25">
      <c r="A1630" s="1">
        <v>39568</v>
      </c>
      <c r="B1630" t="s">
        <v>22</v>
      </c>
      <c r="C1630">
        <v>461500</v>
      </c>
      <c r="D1630">
        <v>1</v>
      </c>
    </row>
    <row r="1631" spans="1:4" x14ac:dyDescent="0.25">
      <c r="A1631" s="1">
        <v>39572</v>
      </c>
      <c r="B1631" t="s">
        <v>23</v>
      </c>
      <c r="C1631">
        <v>230750</v>
      </c>
      <c r="D1631">
        <v>1</v>
      </c>
    </row>
    <row r="1632" spans="1:4" x14ac:dyDescent="0.25">
      <c r="A1632" s="1">
        <v>39576</v>
      </c>
      <c r="B1632" t="s">
        <v>21</v>
      </c>
      <c r="C1632">
        <v>461500</v>
      </c>
      <c r="D1632">
        <v>1</v>
      </c>
    </row>
    <row r="1633" spans="1:4" x14ac:dyDescent="0.25">
      <c r="A1633" s="1">
        <v>39577</v>
      </c>
      <c r="B1633" t="s">
        <v>25</v>
      </c>
      <c r="C1633">
        <v>461500</v>
      </c>
      <c r="D1633">
        <v>1</v>
      </c>
    </row>
    <row r="1634" spans="1:4" x14ac:dyDescent="0.25">
      <c r="A1634" s="1">
        <v>39582</v>
      </c>
      <c r="B1634" t="s">
        <v>22</v>
      </c>
      <c r="C1634">
        <v>461500</v>
      </c>
      <c r="D1634">
        <v>1</v>
      </c>
    </row>
    <row r="1635" spans="1:4" x14ac:dyDescent="0.25">
      <c r="A1635" s="1">
        <v>39583</v>
      </c>
      <c r="B1635" t="s">
        <v>21</v>
      </c>
      <c r="C1635">
        <v>123067</v>
      </c>
      <c r="D1635">
        <v>1</v>
      </c>
    </row>
    <row r="1636" spans="1:4" x14ac:dyDescent="0.25">
      <c r="A1636" s="1">
        <v>39589</v>
      </c>
      <c r="B1636" t="s">
        <v>22</v>
      </c>
      <c r="C1636">
        <v>230750</v>
      </c>
      <c r="D1636">
        <v>1</v>
      </c>
    </row>
    <row r="1637" spans="1:4" x14ac:dyDescent="0.25">
      <c r="A1637" s="1">
        <v>39592</v>
      </c>
      <c r="B1637" t="s">
        <v>19</v>
      </c>
      <c r="C1637">
        <v>353817</v>
      </c>
      <c r="D1637">
        <v>2</v>
      </c>
    </row>
    <row r="1638" spans="1:4" x14ac:dyDescent="0.25">
      <c r="A1638" s="1">
        <v>39594</v>
      </c>
      <c r="B1638" t="s">
        <v>20</v>
      </c>
      <c r="C1638">
        <v>230750</v>
      </c>
      <c r="D1638">
        <v>1</v>
      </c>
    </row>
    <row r="1639" spans="1:4" x14ac:dyDescent="0.25">
      <c r="A1639" s="1">
        <v>39595</v>
      </c>
      <c r="B1639" t="s">
        <v>24</v>
      </c>
      <c r="C1639">
        <v>584567</v>
      </c>
      <c r="D1639">
        <v>3</v>
      </c>
    </row>
    <row r="1640" spans="1:4" x14ac:dyDescent="0.25">
      <c r="A1640" s="1">
        <v>39596</v>
      </c>
      <c r="B1640" t="s">
        <v>22</v>
      </c>
      <c r="C1640">
        <v>461500</v>
      </c>
      <c r="D1640">
        <v>1</v>
      </c>
    </row>
    <row r="1641" spans="1:4" x14ac:dyDescent="0.25">
      <c r="A1641" s="1">
        <v>39600</v>
      </c>
      <c r="B1641" t="s">
        <v>23</v>
      </c>
      <c r="C1641">
        <v>230750</v>
      </c>
      <c r="D1641">
        <v>1</v>
      </c>
    </row>
    <row r="1642" spans="1:4" x14ac:dyDescent="0.25">
      <c r="A1642" s="1">
        <v>39608</v>
      </c>
      <c r="B1642" t="s">
        <v>20</v>
      </c>
      <c r="C1642">
        <v>230750</v>
      </c>
      <c r="D1642">
        <v>1</v>
      </c>
    </row>
    <row r="1643" spans="1:4" x14ac:dyDescent="0.25">
      <c r="A1643" s="1">
        <v>39609</v>
      </c>
      <c r="B1643" t="s">
        <v>24</v>
      </c>
      <c r="C1643">
        <v>461500</v>
      </c>
      <c r="D1643">
        <v>1</v>
      </c>
    </row>
    <row r="1644" spans="1:4" x14ac:dyDescent="0.25">
      <c r="A1644" s="1">
        <v>39610</v>
      </c>
      <c r="B1644" t="s">
        <v>22</v>
      </c>
      <c r="C1644">
        <v>230750</v>
      </c>
      <c r="D1644">
        <v>1</v>
      </c>
    </row>
    <row r="1645" spans="1:4" x14ac:dyDescent="0.25">
      <c r="A1645" s="1">
        <v>39612</v>
      </c>
      <c r="B1645" t="s">
        <v>25</v>
      </c>
      <c r="C1645">
        <v>230750</v>
      </c>
      <c r="D1645">
        <v>1</v>
      </c>
    </row>
    <row r="1646" spans="1:4" x14ac:dyDescent="0.25">
      <c r="A1646" s="1">
        <v>39622</v>
      </c>
      <c r="B1646" t="s">
        <v>20</v>
      </c>
      <c r="C1646">
        <v>123067</v>
      </c>
      <c r="D1646">
        <v>1</v>
      </c>
    </row>
    <row r="1647" spans="1:4" x14ac:dyDescent="0.25">
      <c r="A1647" s="1">
        <v>39624</v>
      </c>
      <c r="B1647" t="s">
        <v>22</v>
      </c>
      <c r="C1647">
        <v>461500</v>
      </c>
      <c r="D1647">
        <v>1</v>
      </c>
    </row>
    <row r="1648" spans="1:4" x14ac:dyDescent="0.25">
      <c r="A1648" s="1">
        <v>39625</v>
      </c>
      <c r="B1648" t="s">
        <v>21</v>
      </c>
      <c r="C1648">
        <v>230750</v>
      </c>
      <c r="D1648">
        <v>1</v>
      </c>
    </row>
    <row r="1649" spans="1:4" x14ac:dyDescent="0.25">
      <c r="A1649" s="1">
        <v>39626</v>
      </c>
      <c r="B1649" t="s">
        <v>25</v>
      </c>
      <c r="C1649">
        <v>461500</v>
      </c>
      <c r="D1649">
        <v>2</v>
      </c>
    </row>
    <row r="1650" spans="1:4" x14ac:dyDescent="0.25">
      <c r="A1650" s="1">
        <v>39627</v>
      </c>
      <c r="B1650" t="s">
        <v>19</v>
      </c>
      <c r="C1650">
        <v>1153750</v>
      </c>
      <c r="D1650">
        <v>3</v>
      </c>
    </row>
    <row r="1651" spans="1:4" x14ac:dyDescent="0.25">
      <c r="A1651" s="1">
        <v>39629</v>
      </c>
      <c r="B1651" t="s">
        <v>20</v>
      </c>
      <c r="C1651">
        <v>815317</v>
      </c>
      <c r="D1651">
        <v>3</v>
      </c>
    </row>
    <row r="1652" spans="1:4" x14ac:dyDescent="0.25">
      <c r="A1652" s="1">
        <v>39630</v>
      </c>
      <c r="B1652" t="s">
        <v>24</v>
      </c>
      <c r="C1652">
        <v>230750</v>
      </c>
      <c r="D1652">
        <v>1</v>
      </c>
    </row>
    <row r="1653" spans="1:4" x14ac:dyDescent="0.25">
      <c r="A1653" s="1">
        <v>39632</v>
      </c>
      <c r="B1653" t="s">
        <v>21</v>
      </c>
      <c r="C1653">
        <v>461500</v>
      </c>
      <c r="D1653">
        <v>2</v>
      </c>
    </row>
    <row r="1654" spans="1:4" x14ac:dyDescent="0.25">
      <c r="A1654" s="1">
        <v>39642</v>
      </c>
      <c r="B1654" t="s">
        <v>23</v>
      </c>
      <c r="C1654">
        <v>938384</v>
      </c>
      <c r="D1654">
        <v>4</v>
      </c>
    </row>
    <row r="1655" spans="1:4" x14ac:dyDescent="0.25">
      <c r="A1655" s="1">
        <v>39643</v>
      </c>
      <c r="B1655" t="s">
        <v>20</v>
      </c>
      <c r="C1655">
        <v>461500</v>
      </c>
      <c r="D1655">
        <v>2</v>
      </c>
    </row>
    <row r="1656" spans="1:4" x14ac:dyDescent="0.25">
      <c r="A1656" s="1">
        <v>39645</v>
      </c>
      <c r="B1656" t="s">
        <v>22</v>
      </c>
      <c r="C1656">
        <v>230750</v>
      </c>
      <c r="D1656">
        <v>1</v>
      </c>
    </row>
    <row r="1657" spans="1:4" x14ac:dyDescent="0.25">
      <c r="A1657" s="1">
        <v>39647</v>
      </c>
      <c r="B1657" t="s">
        <v>25</v>
      </c>
      <c r="C1657">
        <v>230750</v>
      </c>
      <c r="D1657">
        <v>1</v>
      </c>
    </row>
    <row r="1658" spans="1:4" x14ac:dyDescent="0.25">
      <c r="A1658" s="1">
        <v>39649</v>
      </c>
      <c r="B1658" t="s">
        <v>23</v>
      </c>
      <c r="C1658">
        <v>1615250</v>
      </c>
      <c r="D1658">
        <v>5</v>
      </c>
    </row>
    <row r="1659" spans="1:4" x14ac:dyDescent="0.25">
      <c r="A1659" s="1">
        <v>39650</v>
      </c>
      <c r="B1659" t="s">
        <v>20</v>
      </c>
      <c r="C1659">
        <v>230750</v>
      </c>
      <c r="D1659">
        <v>1</v>
      </c>
    </row>
    <row r="1660" spans="1:4" x14ac:dyDescent="0.25">
      <c r="A1660" s="1">
        <v>39651</v>
      </c>
      <c r="B1660" t="s">
        <v>24</v>
      </c>
      <c r="C1660">
        <v>461500</v>
      </c>
      <c r="D1660">
        <v>1</v>
      </c>
    </row>
    <row r="1661" spans="1:4" x14ac:dyDescent="0.25">
      <c r="A1661" s="1">
        <v>39652</v>
      </c>
      <c r="B1661" t="s">
        <v>22</v>
      </c>
      <c r="C1661">
        <v>2076750</v>
      </c>
      <c r="D1661">
        <v>6</v>
      </c>
    </row>
    <row r="1662" spans="1:4" x14ac:dyDescent="0.25">
      <c r="A1662" s="1">
        <v>39653</v>
      </c>
      <c r="B1662" t="s">
        <v>21</v>
      </c>
      <c r="C1662">
        <v>461500</v>
      </c>
      <c r="D1662">
        <v>1</v>
      </c>
    </row>
    <row r="1663" spans="1:4" x14ac:dyDescent="0.25">
      <c r="A1663" s="1">
        <v>39655</v>
      </c>
      <c r="B1663" t="s">
        <v>19</v>
      </c>
      <c r="C1663">
        <v>230750</v>
      </c>
      <c r="D1663">
        <v>1</v>
      </c>
    </row>
    <row r="1664" spans="1:4" x14ac:dyDescent="0.25">
      <c r="A1664" s="1">
        <v>39657</v>
      </c>
      <c r="B1664" t="s">
        <v>20</v>
      </c>
      <c r="C1664">
        <v>692250</v>
      </c>
      <c r="D1664">
        <v>3</v>
      </c>
    </row>
    <row r="1665" spans="1:4" x14ac:dyDescent="0.25">
      <c r="A1665" s="1">
        <v>39659</v>
      </c>
      <c r="B1665" t="s">
        <v>22</v>
      </c>
      <c r="C1665">
        <v>230750</v>
      </c>
      <c r="D1665">
        <v>1</v>
      </c>
    </row>
    <row r="1666" spans="1:4" x14ac:dyDescent="0.25">
      <c r="A1666" s="1">
        <v>39660</v>
      </c>
      <c r="B1666" t="s">
        <v>21</v>
      </c>
      <c r="C1666">
        <v>1846000</v>
      </c>
      <c r="D1666">
        <v>6</v>
      </c>
    </row>
    <row r="1667" spans="1:4" x14ac:dyDescent="0.25">
      <c r="A1667" s="1">
        <v>39662</v>
      </c>
      <c r="B1667" t="s">
        <v>19</v>
      </c>
      <c r="C1667">
        <v>461500</v>
      </c>
      <c r="D1667">
        <v>1</v>
      </c>
    </row>
    <row r="1668" spans="1:4" x14ac:dyDescent="0.25">
      <c r="A1668" s="1">
        <v>39663</v>
      </c>
      <c r="B1668" t="s">
        <v>23</v>
      </c>
      <c r="C1668">
        <v>230750</v>
      </c>
      <c r="D1668">
        <v>1</v>
      </c>
    </row>
    <row r="1669" spans="1:4" x14ac:dyDescent="0.25">
      <c r="A1669" s="1">
        <v>39664</v>
      </c>
      <c r="B1669" t="s">
        <v>20</v>
      </c>
      <c r="C1669">
        <v>353817</v>
      </c>
      <c r="D1669">
        <v>2</v>
      </c>
    </row>
    <row r="1670" spans="1:4" x14ac:dyDescent="0.25">
      <c r="A1670" s="1">
        <v>39665</v>
      </c>
      <c r="B1670" t="s">
        <v>24</v>
      </c>
      <c r="C1670">
        <v>923000</v>
      </c>
      <c r="D1670">
        <v>3</v>
      </c>
    </row>
    <row r="1671" spans="1:4" x14ac:dyDescent="0.25">
      <c r="A1671" s="1">
        <v>39667</v>
      </c>
      <c r="B1671" t="s">
        <v>21</v>
      </c>
      <c r="C1671">
        <v>923000</v>
      </c>
      <c r="D1671">
        <v>2</v>
      </c>
    </row>
    <row r="1672" spans="1:4" x14ac:dyDescent="0.25">
      <c r="A1672" s="1">
        <v>39668</v>
      </c>
      <c r="B1672" t="s">
        <v>25</v>
      </c>
      <c r="C1672">
        <v>584567</v>
      </c>
      <c r="D1672">
        <v>3</v>
      </c>
    </row>
    <row r="1673" spans="1:4" x14ac:dyDescent="0.25">
      <c r="A1673" s="1">
        <v>39669</v>
      </c>
      <c r="B1673" t="s">
        <v>19</v>
      </c>
      <c r="C1673">
        <v>692250</v>
      </c>
      <c r="D1673">
        <v>2</v>
      </c>
    </row>
    <row r="1674" spans="1:4" x14ac:dyDescent="0.25">
      <c r="A1674" s="1">
        <v>39670</v>
      </c>
      <c r="B1674" t="s">
        <v>23</v>
      </c>
      <c r="C1674">
        <v>353817</v>
      </c>
      <c r="D1674">
        <v>2</v>
      </c>
    </row>
    <row r="1675" spans="1:4" x14ac:dyDescent="0.25">
      <c r="A1675" s="1">
        <v>39671</v>
      </c>
      <c r="B1675" t="s">
        <v>20</v>
      </c>
      <c r="C1675">
        <v>1046067</v>
      </c>
      <c r="D1675">
        <v>4</v>
      </c>
    </row>
    <row r="1676" spans="1:4" x14ac:dyDescent="0.25">
      <c r="A1676" s="1">
        <v>39672</v>
      </c>
      <c r="B1676" t="s">
        <v>24</v>
      </c>
      <c r="C1676">
        <v>461500</v>
      </c>
      <c r="D1676">
        <v>1</v>
      </c>
    </row>
    <row r="1677" spans="1:4" x14ac:dyDescent="0.25">
      <c r="A1677" s="1">
        <v>39673</v>
      </c>
      <c r="B1677" t="s">
        <v>22</v>
      </c>
      <c r="C1677">
        <v>461500</v>
      </c>
      <c r="D1677">
        <v>1</v>
      </c>
    </row>
    <row r="1678" spans="1:4" x14ac:dyDescent="0.25">
      <c r="A1678" s="1">
        <v>39674</v>
      </c>
      <c r="B1678" t="s">
        <v>21</v>
      </c>
      <c r="C1678">
        <v>584567</v>
      </c>
      <c r="D1678">
        <v>3</v>
      </c>
    </row>
    <row r="1679" spans="1:4" x14ac:dyDescent="0.25">
      <c r="A1679" s="1">
        <v>39675</v>
      </c>
      <c r="B1679" t="s">
        <v>25</v>
      </c>
      <c r="C1679">
        <v>1507567</v>
      </c>
      <c r="D1679">
        <v>5</v>
      </c>
    </row>
    <row r="1680" spans="1:4" x14ac:dyDescent="0.25">
      <c r="A1680" s="1">
        <v>39677</v>
      </c>
      <c r="B1680" t="s">
        <v>23</v>
      </c>
      <c r="C1680">
        <v>1507567</v>
      </c>
      <c r="D1680">
        <v>5</v>
      </c>
    </row>
    <row r="1681" spans="1:4" x14ac:dyDescent="0.25">
      <c r="A1681" s="1">
        <v>39678</v>
      </c>
      <c r="B1681" t="s">
        <v>20</v>
      </c>
      <c r="C1681">
        <v>246134</v>
      </c>
      <c r="D1681">
        <v>2</v>
      </c>
    </row>
    <row r="1682" spans="1:4" x14ac:dyDescent="0.25">
      <c r="A1682" s="1">
        <v>39682</v>
      </c>
      <c r="B1682" t="s">
        <v>25</v>
      </c>
      <c r="C1682">
        <v>923000</v>
      </c>
      <c r="D1682">
        <v>3</v>
      </c>
    </row>
    <row r="1683" spans="1:4" x14ac:dyDescent="0.25">
      <c r="A1683" s="1">
        <v>39684</v>
      </c>
      <c r="B1683" t="s">
        <v>23</v>
      </c>
      <c r="C1683">
        <v>123067</v>
      </c>
      <c r="D1683">
        <v>1</v>
      </c>
    </row>
    <row r="1684" spans="1:4" x14ac:dyDescent="0.25">
      <c r="A1684" s="1">
        <v>39686</v>
      </c>
      <c r="B1684" t="s">
        <v>24</v>
      </c>
      <c r="C1684">
        <v>353817</v>
      </c>
      <c r="D1684">
        <v>2</v>
      </c>
    </row>
    <row r="1685" spans="1:4" x14ac:dyDescent="0.25">
      <c r="A1685" s="1">
        <v>39687</v>
      </c>
      <c r="B1685" t="s">
        <v>22</v>
      </c>
      <c r="C1685">
        <v>923000</v>
      </c>
      <c r="D1685">
        <v>2</v>
      </c>
    </row>
    <row r="1686" spans="1:4" x14ac:dyDescent="0.25">
      <c r="A1686" s="1">
        <v>39688</v>
      </c>
      <c r="B1686" t="s">
        <v>21</v>
      </c>
      <c r="C1686">
        <v>1153750</v>
      </c>
      <c r="D1686">
        <v>5</v>
      </c>
    </row>
    <row r="1687" spans="1:4" x14ac:dyDescent="0.25">
      <c r="A1687" s="1">
        <v>39689</v>
      </c>
      <c r="B1687" t="s">
        <v>25</v>
      </c>
      <c r="C1687">
        <v>1384500</v>
      </c>
      <c r="D1687">
        <v>5</v>
      </c>
    </row>
    <row r="1688" spans="1:4" x14ac:dyDescent="0.25">
      <c r="A1688" s="1">
        <v>39690</v>
      </c>
      <c r="B1688" t="s">
        <v>19</v>
      </c>
      <c r="C1688">
        <v>707634</v>
      </c>
      <c r="D1688">
        <v>3</v>
      </c>
    </row>
    <row r="1689" spans="1:4" x14ac:dyDescent="0.25">
      <c r="A1689" s="1">
        <v>39691</v>
      </c>
      <c r="B1689" t="s">
        <v>23</v>
      </c>
      <c r="C1689">
        <v>692250</v>
      </c>
      <c r="D1689">
        <v>3</v>
      </c>
    </row>
    <row r="1690" spans="1:4" x14ac:dyDescent="0.25">
      <c r="A1690" s="1">
        <v>39692</v>
      </c>
      <c r="B1690" t="s">
        <v>20</v>
      </c>
      <c r="C1690">
        <v>230750</v>
      </c>
      <c r="D1690">
        <v>1</v>
      </c>
    </row>
    <row r="1691" spans="1:4" x14ac:dyDescent="0.25">
      <c r="A1691" s="1">
        <v>39693</v>
      </c>
      <c r="B1691" t="s">
        <v>24</v>
      </c>
      <c r="C1691">
        <v>461500</v>
      </c>
      <c r="D1691">
        <v>2</v>
      </c>
    </row>
    <row r="1692" spans="1:4" x14ac:dyDescent="0.25">
      <c r="A1692" s="1">
        <v>39694</v>
      </c>
      <c r="B1692" t="s">
        <v>22</v>
      </c>
      <c r="C1692">
        <v>707634</v>
      </c>
      <c r="D1692">
        <v>4</v>
      </c>
    </row>
    <row r="1693" spans="1:4" x14ac:dyDescent="0.25">
      <c r="A1693" s="1">
        <v>39695</v>
      </c>
      <c r="B1693" t="s">
        <v>21</v>
      </c>
      <c r="C1693">
        <v>230750</v>
      </c>
      <c r="D1693">
        <v>1</v>
      </c>
    </row>
    <row r="1694" spans="1:4" x14ac:dyDescent="0.25">
      <c r="A1694" s="1">
        <v>39696</v>
      </c>
      <c r="B1694" t="s">
        <v>25</v>
      </c>
      <c r="C1694">
        <v>461500</v>
      </c>
      <c r="D1694">
        <v>2</v>
      </c>
    </row>
    <row r="1695" spans="1:4" x14ac:dyDescent="0.25">
      <c r="A1695" s="1">
        <v>39698</v>
      </c>
      <c r="B1695" t="s">
        <v>23</v>
      </c>
      <c r="C1695">
        <v>461500</v>
      </c>
      <c r="D1695">
        <v>2</v>
      </c>
    </row>
    <row r="1696" spans="1:4" x14ac:dyDescent="0.25">
      <c r="A1696" s="1">
        <v>39700</v>
      </c>
      <c r="B1696" t="s">
        <v>24</v>
      </c>
      <c r="C1696">
        <v>1276817</v>
      </c>
      <c r="D1696">
        <v>4</v>
      </c>
    </row>
    <row r="1697" spans="1:4" x14ac:dyDescent="0.25">
      <c r="A1697" s="1">
        <v>39701</v>
      </c>
      <c r="B1697" t="s">
        <v>22</v>
      </c>
      <c r="C1697">
        <v>1384500</v>
      </c>
      <c r="D1697">
        <v>4</v>
      </c>
    </row>
    <row r="1698" spans="1:4" x14ac:dyDescent="0.25">
      <c r="A1698" s="1">
        <v>39702</v>
      </c>
      <c r="B1698" t="s">
        <v>21</v>
      </c>
      <c r="C1698">
        <v>461500</v>
      </c>
      <c r="D1698">
        <v>2</v>
      </c>
    </row>
    <row r="1699" spans="1:4" x14ac:dyDescent="0.25">
      <c r="A1699" s="1">
        <v>39703</v>
      </c>
      <c r="B1699" t="s">
        <v>25</v>
      </c>
      <c r="C1699">
        <v>1384500</v>
      </c>
      <c r="D1699">
        <v>5</v>
      </c>
    </row>
    <row r="1700" spans="1:4" x14ac:dyDescent="0.25">
      <c r="A1700" s="1">
        <v>39704</v>
      </c>
      <c r="B1700" t="s">
        <v>19</v>
      </c>
      <c r="C1700">
        <v>353817</v>
      </c>
      <c r="D1700">
        <v>2</v>
      </c>
    </row>
    <row r="1701" spans="1:4" x14ac:dyDescent="0.25">
      <c r="A1701" s="1">
        <v>39705</v>
      </c>
      <c r="B1701" t="s">
        <v>23</v>
      </c>
      <c r="C1701">
        <v>230750</v>
      </c>
      <c r="D1701">
        <v>1</v>
      </c>
    </row>
    <row r="1702" spans="1:4" x14ac:dyDescent="0.25">
      <c r="A1702" s="1">
        <v>39706</v>
      </c>
      <c r="B1702" t="s">
        <v>20</v>
      </c>
      <c r="C1702">
        <v>692250</v>
      </c>
      <c r="D1702">
        <v>2</v>
      </c>
    </row>
    <row r="1703" spans="1:4" x14ac:dyDescent="0.25">
      <c r="A1703" s="1">
        <v>39708</v>
      </c>
      <c r="B1703" t="s">
        <v>22</v>
      </c>
      <c r="C1703">
        <v>1153750</v>
      </c>
      <c r="D1703">
        <v>4</v>
      </c>
    </row>
    <row r="1704" spans="1:4" x14ac:dyDescent="0.25">
      <c r="A1704" s="1">
        <v>39709</v>
      </c>
      <c r="B1704" t="s">
        <v>21</v>
      </c>
      <c r="C1704">
        <v>353817</v>
      </c>
      <c r="D1704">
        <v>2</v>
      </c>
    </row>
    <row r="1705" spans="1:4" x14ac:dyDescent="0.25">
      <c r="A1705" s="1">
        <v>39710</v>
      </c>
      <c r="B1705" t="s">
        <v>25</v>
      </c>
      <c r="C1705">
        <v>692250</v>
      </c>
      <c r="D1705">
        <v>2</v>
      </c>
    </row>
    <row r="1706" spans="1:4" x14ac:dyDescent="0.25">
      <c r="A1706" s="1">
        <v>39711</v>
      </c>
      <c r="B1706" t="s">
        <v>19</v>
      </c>
      <c r="C1706">
        <v>923000</v>
      </c>
      <c r="D1706">
        <v>3</v>
      </c>
    </row>
    <row r="1707" spans="1:4" x14ac:dyDescent="0.25">
      <c r="A1707" s="1">
        <v>39712</v>
      </c>
      <c r="B1707" t="s">
        <v>23</v>
      </c>
      <c r="C1707">
        <v>923000</v>
      </c>
      <c r="D1707">
        <v>3</v>
      </c>
    </row>
    <row r="1708" spans="1:4" x14ac:dyDescent="0.25">
      <c r="A1708" s="1">
        <v>39714</v>
      </c>
      <c r="B1708" t="s">
        <v>24</v>
      </c>
      <c r="C1708">
        <v>692250</v>
      </c>
      <c r="D1708">
        <v>2</v>
      </c>
    </row>
    <row r="1709" spans="1:4" x14ac:dyDescent="0.25">
      <c r="A1709" s="1">
        <v>39717</v>
      </c>
      <c r="B1709" t="s">
        <v>25</v>
      </c>
      <c r="C1709">
        <v>230750</v>
      </c>
      <c r="D1709">
        <v>1</v>
      </c>
    </row>
    <row r="1710" spans="1:4" x14ac:dyDescent="0.25">
      <c r="A1710" s="1">
        <v>39718</v>
      </c>
      <c r="B1710" t="s">
        <v>19</v>
      </c>
      <c r="C1710">
        <v>461500</v>
      </c>
      <c r="D1710">
        <v>1</v>
      </c>
    </row>
    <row r="1711" spans="1:4" x14ac:dyDescent="0.25">
      <c r="A1711" s="1">
        <v>39719</v>
      </c>
      <c r="B1711" t="s">
        <v>23</v>
      </c>
      <c r="C1711">
        <v>584567</v>
      </c>
      <c r="D1711">
        <v>3</v>
      </c>
    </row>
    <row r="1712" spans="1:4" x14ac:dyDescent="0.25">
      <c r="A1712" s="1">
        <v>39720</v>
      </c>
      <c r="B1712" t="s">
        <v>20</v>
      </c>
      <c r="C1712">
        <v>461500</v>
      </c>
      <c r="D1712">
        <v>1</v>
      </c>
    </row>
    <row r="1713" spans="1:4" x14ac:dyDescent="0.25">
      <c r="A1713" s="1">
        <v>39723</v>
      </c>
      <c r="B1713" t="s">
        <v>21</v>
      </c>
      <c r="C1713">
        <v>461500</v>
      </c>
      <c r="D1713">
        <v>2</v>
      </c>
    </row>
    <row r="1714" spans="1:4" x14ac:dyDescent="0.25">
      <c r="A1714" s="1">
        <v>39724</v>
      </c>
      <c r="B1714" t="s">
        <v>25</v>
      </c>
      <c r="C1714">
        <v>1153750</v>
      </c>
      <c r="D1714">
        <v>4</v>
      </c>
    </row>
    <row r="1715" spans="1:4" x14ac:dyDescent="0.25">
      <c r="A1715" s="1">
        <v>39725</v>
      </c>
      <c r="B1715" t="s">
        <v>19</v>
      </c>
      <c r="C1715">
        <v>353817</v>
      </c>
      <c r="D1715">
        <v>2</v>
      </c>
    </row>
    <row r="1716" spans="1:4" x14ac:dyDescent="0.25">
      <c r="A1716" s="1">
        <v>39728</v>
      </c>
      <c r="B1716" t="s">
        <v>24</v>
      </c>
      <c r="C1716">
        <v>461500</v>
      </c>
      <c r="D1716">
        <v>2</v>
      </c>
    </row>
    <row r="1717" spans="1:4" x14ac:dyDescent="0.25">
      <c r="A1717" s="1">
        <v>39729</v>
      </c>
      <c r="B1717" t="s">
        <v>22</v>
      </c>
      <c r="C1717">
        <v>476884</v>
      </c>
      <c r="D1717">
        <v>3</v>
      </c>
    </row>
    <row r="1718" spans="1:4" x14ac:dyDescent="0.25">
      <c r="A1718" s="1">
        <v>39730</v>
      </c>
      <c r="B1718" t="s">
        <v>21</v>
      </c>
      <c r="C1718">
        <v>230750</v>
      </c>
      <c r="D1718">
        <v>1</v>
      </c>
    </row>
    <row r="1719" spans="1:4" x14ac:dyDescent="0.25">
      <c r="A1719" s="1">
        <v>39731</v>
      </c>
      <c r="B1719" t="s">
        <v>25</v>
      </c>
      <c r="C1719">
        <v>1276817</v>
      </c>
      <c r="D1719">
        <v>6</v>
      </c>
    </row>
    <row r="1720" spans="1:4" x14ac:dyDescent="0.25">
      <c r="A1720" s="1">
        <v>39732</v>
      </c>
      <c r="B1720" t="s">
        <v>19</v>
      </c>
      <c r="C1720">
        <v>230750</v>
      </c>
      <c r="D1720">
        <v>1</v>
      </c>
    </row>
    <row r="1721" spans="1:4" x14ac:dyDescent="0.25">
      <c r="A1721" s="1">
        <v>39734</v>
      </c>
      <c r="B1721" t="s">
        <v>20</v>
      </c>
      <c r="C1721">
        <v>461500</v>
      </c>
      <c r="D1721">
        <v>2</v>
      </c>
    </row>
    <row r="1722" spans="1:4" x14ac:dyDescent="0.25">
      <c r="A1722" s="1">
        <v>39735</v>
      </c>
      <c r="B1722" t="s">
        <v>24</v>
      </c>
      <c r="C1722">
        <v>230750</v>
      </c>
      <c r="D1722">
        <v>1</v>
      </c>
    </row>
    <row r="1723" spans="1:4" x14ac:dyDescent="0.25">
      <c r="A1723" s="1">
        <v>39736</v>
      </c>
      <c r="B1723" t="s">
        <v>22</v>
      </c>
      <c r="C1723">
        <v>461500</v>
      </c>
      <c r="D1723">
        <v>1</v>
      </c>
    </row>
    <row r="1724" spans="1:4" x14ac:dyDescent="0.25">
      <c r="A1724" s="1">
        <v>39737</v>
      </c>
      <c r="B1724" t="s">
        <v>21</v>
      </c>
      <c r="C1724">
        <v>461500</v>
      </c>
      <c r="D1724">
        <v>2</v>
      </c>
    </row>
    <row r="1725" spans="1:4" x14ac:dyDescent="0.25">
      <c r="A1725" s="1">
        <v>39739</v>
      </c>
      <c r="B1725" t="s">
        <v>19</v>
      </c>
      <c r="C1725">
        <v>923000</v>
      </c>
      <c r="D1725">
        <v>3</v>
      </c>
    </row>
    <row r="1726" spans="1:4" x14ac:dyDescent="0.25">
      <c r="A1726" s="1">
        <v>39742</v>
      </c>
      <c r="B1726" t="s">
        <v>24</v>
      </c>
      <c r="C1726">
        <v>692250</v>
      </c>
      <c r="D1726">
        <v>2</v>
      </c>
    </row>
    <row r="1727" spans="1:4" x14ac:dyDescent="0.25">
      <c r="A1727" s="1">
        <v>39745</v>
      </c>
      <c r="B1727" t="s">
        <v>25</v>
      </c>
      <c r="C1727">
        <v>230750</v>
      </c>
      <c r="D1727">
        <v>1</v>
      </c>
    </row>
    <row r="1728" spans="1:4" x14ac:dyDescent="0.25">
      <c r="A1728" s="1">
        <v>39748</v>
      </c>
      <c r="B1728" t="s">
        <v>20</v>
      </c>
      <c r="C1728">
        <v>461500</v>
      </c>
      <c r="D1728">
        <v>1</v>
      </c>
    </row>
    <row r="1729" spans="1:4" x14ac:dyDescent="0.25">
      <c r="A1729" s="1">
        <v>39752</v>
      </c>
      <c r="B1729" t="s">
        <v>25</v>
      </c>
      <c r="C1729">
        <v>230750</v>
      </c>
      <c r="D1729">
        <v>1</v>
      </c>
    </row>
    <row r="1730" spans="1:4" x14ac:dyDescent="0.25">
      <c r="A1730" s="1">
        <v>39755</v>
      </c>
      <c r="B1730" t="s">
        <v>20</v>
      </c>
      <c r="C1730">
        <v>461500</v>
      </c>
      <c r="D1730">
        <v>2</v>
      </c>
    </row>
    <row r="1731" spans="1:4" x14ac:dyDescent="0.25">
      <c r="A1731" s="1">
        <v>39757</v>
      </c>
      <c r="B1731" t="s">
        <v>22</v>
      </c>
      <c r="C1731">
        <v>692250</v>
      </c>
      <c r="D1731">
        <v>2</v>
      </c>
    </row>
    <row r="1732" spans="1:4" x14ac:dyDescent="0.25">
      <c r="A1732" s="1">
        <v>39758</v>
      </c>
      <c r="B1732" t="s">
        <v>21</v>
      </c>
      <c r="C1732">
        <v>461500</v>
      </c>
      <c r="D1732">
        <v>2</v>
      </c>
    </row>
    <row r="1733" spans="1:4" x14ac:dyDescent="0.25">
      <c r="A1733" s="1">
        <v>39763</v>
      </c>
      <c r="B1733" t="s">
        <v>24</v>
      </c>
      <c r="C1733">
        <v>230750</v>
      </c>
      <c r="D1733">
        <v>1</v>
      </c>
    </row>
    <row r="1734" spans="1:4" x14ac:dyDescent="0.25">
      <c r="A1734" s="1">
        <v>39764</v>
      </c>
      <c r="B1734" t="s">
        <v>22</v>
      </c>
      <c r="C1734">
        <v>461500</v>
      </c>
      <c r="D1734">
        <v>1</v>
      </c>
    </row>
    <row r="1735" spans="1:4" x14ac:dyDescent="0.25">
      <c r="A1735" s="1">
        <v>39765</v>
      </c>
      <c r="B1735" t="s">
        <v>21</v>
      </c>
      <c r="C1735">
        <v>1969067</v>
      </c>
      <c r="D1735">
        <v>8</v>
      </c>
    </row>
    <row r="1736" spans="1:4" x14ac:dyDescent="0.25">
      <c r="A1736" s="1">
        <v>39766</v>
      </c>
      <c r="B1736" t="s">
        <v>25</v>
      </c>
      <c r="C1736">
        <v>1384500</v>
      </c>
      <c r="D1736">
        <v>5</v>
      </c>
    </row>
    <row r="1737" spans="1:4" x14ac:dyDescent="0.25">
      <c r="A1737" s="1">
        <v>39767</v>
      </c>
      <c r="B1737" t="s">
        <v>19</v>
      </c>
      <c r="C1737">
        <v>230750</v>
      </c>
      <c r="D1737">
        <v>1</v>
      </c>
    </row>
    <row r="1738" spans="1:4" x14ac:dyDescent="0.25">
      <c r="A1738" s="1">
        <v>39768</v>
      </c>
      <c r="B1738" t="s">
        <v>23</v>
      </c>
      <c r="C1738">
        <v>923000</v>
      </c>
      <c r="D1738">
        <v>3</v>
      </c>
    </row>
    <row r="1739" spans="1:4" x14ac:dyDescent="0.25">
      <c r="A1739" s="1">
        <v>39769</v>
      </c>
      <c r="B1739" t="s">
        <v>20</v>
      </c>
      <c r="C1739">
        <v>923000</v>
      </c>
      <c r="D1739">
        <v>2</v>
      </c>
    </row>
    <row r="1740" spans="1:4" x14ac:dyDescent="0.25">
      <c r="A1740" s="1">
        <v>39770</v>
      </c>
      <c r="B1740" t="s">
        <v>24</v>
      </c>
      <c r="C1740">
        <v>353817</v>
      </c>
      <c r="D1740">
        <v>2</v>
      </c>
    </row>
    <row r="1741" spans="1:4" x14ac:dyDescent="0.25">
      <c r="A1741" s="1">
        <v>39771</v>
      </c>
      <c r="B1741" t="s">
        <v>22</v>
      </c>
      <c r="C1741">
        <v>230750</v>
      </c>
      <c r="D1741">
        <v>1</v>
      </c>
    </row>
    <row r="1742" spans="1:4" x14ac:dyDescent="0.25">
      <c r="A1742" s="1">
        <v>39778</v>
      </c>
      <c r="B1742" t="s">
        <v>22</v>
      </c>
      <c r="C1742">
        <v>584567</v>
      </c>
      <c r="D1742">
        <v>3</v>
      </c>
    </row>
    <row r="1743" spans="1:4" x14ac:dyDescent="0.25">
      <c r="A1743" s="1">
        <v>39779</v>
      </c>
      <c r="B1743" t="s">
        <v>21</v>
      </c>
      <c r="C1743">
        <v>461500</v>
      </c>
      <c r="D1743">
        <v>1</v>
      </c>
    </row>
    <row r="1744" spans="1:4" x14ac:dyDescent="0.25">
      <c r="A1744" s="1">
        <v>39780</v>
      </c>
      <c r="B1744" t="s">
        <v>25</v>
      </c>
      <c r="C1744">
        <v>123067</v>
      </c>
      <c r="D1744">
        <v>1</v>
      </c>
    </row>
    <row r="1745" spans="1:4" x14ac:dyDescent="0.25">
      <c r="A1745" s="1">
        <v>39781</v>
      </c>
      <c r="B1745" t="s">
        <v>19</v>
      </c>
      <c r="C1745">
        <v>923000</v>
      </c>
      <c r="D1745">
        <v>3</v>
      </c>
    </row>
    <row r="1746" spans="1:4" x14ac:dyDescent="0.25">
      <c r="A1746" s="1">
        <v>39783</v>
      </c>
      <c r="B1746" t="s">
        <v>20</v>
      </c>
      <c r="C1746">
        <v>461500</v>
      </c>
      <c r="D1746">
        <v>1</v>
      </c>
    </row>
    <row r="1747" spans="1:4" x14ac:dyDescent="0.25">
      <c r="A1747" s="1">
        <v>39784</v>
      </c>
      <c r="B1747" t="s">
        <v>24</v>
      </c>
      <c r="C1747">
        <v>692250</v>
      </c>
      <c r="D1747">
        <v>2</v>
      </c>
    </row>
    <row r="1748" spans="1:4" x14ac:dyDescent="0.25">
      <c r="A1748" s="1">
        <v>39785</v>
      </c>
      <c r="B1748" t="s">
        <v>22</v>
      </c>
      <c r="C1748">
        <v>461500</v>
      </c>
      <c r="D1748">
        <v>1</v>
      </c>
    </row>
    <row r="1749" spans="1:4" x14ac:dyDescent="0.25">
      <c r="A1749" s="1">
        <v>39788</v>
      </c>
      <c r="B1749" t="s">
        <v>19</v>
      </c>
      <c r="C1749">
        <v>461500</v>
      </c>
      <c r="D1749">
        <v>2</v>
      </c>
    </row>
    <row r="1750" spans="1:4" x14ac:dyDescent="0.25">
      <c r="A1750" s="1">
        <v>39789</v>
      </c>
      <c r="B1750" t="s">
        <v>23</v>
      </c>
      <c r="C1750">
        <v>230750</v>
      </c>
      <c r="D1750">
        <v>1</v>
      </c>
    </row>
    <row r="1751" spans="1:4" x14ac:dyDescent="0.25">
      <c r="A1751" s="1">
        <v>39790</v>
      </c>
      <c r="B1751" t="s">
        <v>20</v>
      </c>
      <c r="C1751">
        <v>461500</v>
      </c>
      <c r="D1751">
        <v>2</v>
      </c>
    </row>
    <row r="1752" spans="1:4" x14ac:dyDescent="0.25">
      <c r="A1752" s="1">
        <v>39791</v>
      </c>
      <c r="B1752" t="s">
        <v>24</v>
      </c>
      <c r="C1752">
        <v>230750</v>
      </c>
      <c r="D1752">
        <v>1</v>
      </c>
    </row>
    <row r="1753" spans="1:4" x14ac:dyDescent="0.25">
      <c r="A1753" s="1">
        <v>39792</v>
      </c>
      <c r="B1753" t="s">
        <v>22</v>
      </c>
      <c r="C1753">
        <v>461500</v>
      </c>
      <c r="D1753">
        <v>2</v>
      </c>
    </row>
    <row r="1754" spans="1:4" x14ac:dyDescent="0.25">
      <c r="A1754" s="1">
        <v>39793</v>
      </c>
      <c r="B1754" t="s">
        <v>21</v>
      </c>
      <c r="C1754">
        <v>353817</v>
      </c>
      <c r="D1754">
        <v>2</v>
      </c>
    </row>
    <row r="1755" spans="1:4" x14ac:dyDescent="0.25">
      <c r="A1755" s="1">
        <v>39794</v>
      </c>
      <c r="B1755" t="s">
        <v>25</v>
      </c>
      <c r="C1755">
        <v>692250</v>
      </c>
      <c r="D1755">
        <v>3</v>
      </c>
    </row>
    <row r="1756" spans="1:4" x14ac:dyDescent="0.25">
      <c r="A1756" s="1">
        <v>39795</v>
      </c>
      <c r="B1756" t="s">
        <v>19</v>
      </c>
      <c r="C1756">
        <v>1384500</v>
      </c>
      <c r="D1756">
        <v>5</v>
      </c>
    </row>
    <row r="1757" spans="1:4" x14ac:dyDescent="0.25">
      <c r="A1757" s="1">
        <v>39796</v>
      </c>
      <c r="B1757" t="s">
        <v>23</v>
      </c>
      <c r="C1757">
        <v>2076750</v>
      </c>
      <c r="D1757">
        <v>6</v>
      </c>
    </row>
    <row r="1758" spans="1:4" x14ac:dyDescent="0.25">
      <c r="A1758" s="1">
        <v>39797</v>
      </c>
      <c r="B1758" t="s">
        <v>20</v>
      </c>
      <c r="C1758">
        <v>1276817</v>
      </c>
      <c r="D1758">
        <v>4</v>
      </c>
    </row>
    <row r="1759" spans="1:4" x14ac:dyDescent="0.25">
      <c r="A1759" s="1">
        <v>39798</v>
      </c>
      <c r="B1759" t="s">
        <v>24</v>
      </c>
      <c r="C1759">
        <v>461500</v>
      </c>
      <c r="D1759">
        <v>2</v>
      </c>
    </row>
    <row r="1760" spans="1:4" x14ac:dyDescent="0.25">
      <c r="A1760" s="1">
        <v>39799</v>
      </c>
      <c r="B1760" t="s">
        <v>22</v>
      </c>
      <c r="C1760">
        <v>1384500</v>
      </c>
      <c r="D1760">
        <v>4</v>
      </c>
    </row>
    <row r="1761" spans="1:4" x14ac:dyDescent="0.25">
      <c r="A1761" s="1">
        <v>39801</v>
      </c>
      <c r="B1761" t="s">
        <v>25</v>
      </c>
      <c r="C1761">
        <v>692250</v>
      </c>
      <c r="D1761">
        <v>3</v>
      </c>
    </row>
    <row r="1762" spans="1:4" x14ac:dyDescent="0.25">
      <c r="A1762" s="1">
        <v>39807</v>
      </c>
      <c r="B1762" t="s">
        <v>21</v>
      </c>
      <c r="C1762">
        <v>230750</v>
      </c>
      <c r="D1762">
        <v>1</v>
      </c>
    </row>
    <row r="1763" spans="1:4" x14ac:dyDescent="0.25">
      <c r="A1763" s="1">
        <v>39809</v>
      </c>
      <c r="B1763" t="s">
        <v>19</v>
      </c>
      <c r="C1763">
        <v>461500</v>
      </c>
      <c r="D1763">
        <v>1</v>
      </c>
    </row>
    <row r="1764" spans="1:4" x14ac:dyDescent="0.25">
      <c r="A1764" s="1">
        <v>39814</v>
      </c>
      <c r="B1764" t="s">
        <v>21</v>
      </c>
      <c r="C1764">
        <v>248450</v>
      </c>
      <c r="D1764">
        <v>1</v>
      </c>
    </row>
    <row r="1765" spans="1:4" x14ac:dyDescent="0.25">
      <c r="A1765" s="1">
        <v>39815</v>
      </c>
      <c r="B1765" t="s">
        <v>25</v>
      </c>
      <c r="C1765">
        <v>380957</v>
      </c>
      <c r="D1765">
        <v>2</v>
      </c>
    </row>
    <row r="1766" spans="1:4" x14ac:dyDescent="0.25">
      <c r="A1766" s="1">
        <v>39816</v>
      </c>
      <c r="B1766" t="s">
        <v>19</v>
      </c>
      <c r="C1766">
        <v>248450</v>
      </c>
      <c r="D1766">
        <v>1</v>
      </c>
    </row>
    <row r="1767" spans="1:4" x14ac:dyDescent="0.25">
      <c r="A1767" s="1">
        <v>39817</v>
      </c>
      <c r="B1767" t="s">
        <v>23</v>
      </c>
      <c r="C1767">
        <v>132507</v>
      </c>
      <c r="D1767">
        <v>1</v>
      </c>
    </row>
    <row r="1768" spans="1:4" x14ac:dyDescent="0.25">
      <c r="A1768" s="1">
        <v>39818</v>
      </c>
      <c r="B1768" t="s">
        <v>20</v>
      </c>
      <c r="C1768">
        <v>248450</v>
      </c>
      <c r="D1768">
        <v>1</v>
      </c>
    </row>
    <row r="1769" spans="1:4" x14ac:dyDescent="0.25">
      <c r="A1769" s="1">
        <v>39819</v>
      </c>
      <c r="B1769" t="s">
        <v>24</v>
      </c>
      <c r="C1769">
        <v>745350</v>
      </c>
      <c r="D1769">
        <v>3</v>
      </c>
    </row>
    <row r="1770" spans="1:4" x14ac:dyDescent="0.25">
      <c r="A1770" s="1">
        <v>39821</v>
      </c>
      <c r="B1770" t="s">
        <v>21</v>
      </c>
      <c r="C1770">
        <v>1242240</v>
      </c>
      <c r="D1770">
        <v>3</v>
      </c>
    </row>
    <row r="1771" spans="1:4" x14ac:dyDescent="0.25">
      <c r="A1771" s="1">
        <v>39822</v>
      </c>
      <c r="B1771" t="s">
        <v>25</v>
      </c>
      <c r="C1771">
        <v>993800</v>
      </c>
      <c r="D1771">
        <v>3</v>
      </c>
    </row>
    <row r="1772" spans="1:4" x14ac:dyDescent="0.25">
      <c r="A1772" s="1">
        <v>39823</v>
      </c>
      <c r="B1772" t="s">
        <v>19</v>
      </c>
      <c r="C1772">
        <v>496900</v>
      </c>
      <c r="D1772">
        <v>2</v>
      </c>
    </row>
    <row r="1773" spans="1:4" x14ac:dyDescent="0.25">
      <c r="A1773" s="1">
        <v>39824</v>
      </c>
      <c r="B1773" t="s">
        <v>23</v>
      </c>
      <c r="C1773">
        <v>496890</v>
      </c>
      <c r="D1773">
        <v>2</v>
      </c>
    </row>
    <row r="1774" spans="1:4" x14ac:dyDescent="0.25">
      <c r="A1774" s="1">
        <v>39825</v>
      </c>
      <c r="B1774" t="s">
        <v>20</v>
      </c>
      <c r="C1774">
        <v>248450</v>
      </c>
      <c r="D1774">
        <v>1</v>
      </c>
    </row>
    <row r="1775" spans="1:4" x14ac:dyDescent="0.25">
      <c r="A1775" s="1">
        <v>39826</v>
      </c>
      <c r="B1775" t="s">
        <v>24</v>
      </c>
      <c r="C1775">
        <v>993790</v>
      </c>
      <c r="D1775">
        <v>3</v>
      </c>
    </row>
    <row r="1776" spans="1:4" x14ac:dyDescent="0.25">
      <c r="A1776" s="1">
        <v>39827</v>
      </c>
      <c r="B1776" t="s">
        <v>22</v>
      </c>
      <c r="C1776">
        <v>496900</v>
      </c>
      <c r="D1776">
        <v>2</v>
      </c>
    </row>
    <row r="1777" spans="1:4" x14ac:dyDescent="0.25">
      <c r="A1777" s="1">
        <v>39828</v>
      </c>
      <c r="B1777" t="s">
        <v>21</v>
      </c>
      <c r="C1777">
        <v>496900</v>
      </c>
      <c r="D1777">
        <v>2</v>
      </c>
    </row>
    <row r="1778" spans="1:4" x14ac:dyDescent="0.25">
      <c r="A1778" s="1">
        <v>39829</v>
      </c>
      <c r="B1778" t="s">
        <v>25</v>
      </c>
      <c r="C1778">
        <v>248450</v>
      </c>
      <c r="D1778">
        <v>1</v>
      </c>
    </row>
    <row r="1779" spans="1:4" x14ac:dyDescent="0.25">
      <c r="A1779" s="1">
        <v>39830</v>
      </c>
      <c r="B1779" t="s">
        <v>19</v>
      </c>
      <c r="C1779">
        <v>745340</v>
      </c>
      <c r="D1779">
        <v>3</v>
      </c>
    </row>
    <row r="1780" spans="1:4" x14ac:dyDescent="0.25">
      <c r="A1780" s="1">
        <v>39831</v>
      </c>
      <c r="B1780" t="s">
        <v>23</v>
      </c>
      <c r="C1780">
        <v>1739120</v>
      </c>
      <c r="D1780">
        <v>7</v>
      </c>
    </row>
    <row r="1781" spans="1:4" x14ac:dyDescent="0.25">
      <c r="A1781" s="1">
        <v>39832</v>
      </c>
      <c r="B1781" t="s">
        <v>20</v>
      </c>
      <c r="C1781">
        <v>2236020</v>
      </c>
      <c r="D1781">
        <v>7</v>
      </c>
    </row>
    <row r="1782" spans="1:4" x14ac:dyDescent="0.25">
      <c r="A1782" s="1">
        <v>39833</v>
      </c>
      <c r="B1782" t="s">
        <v>24</v>
      </c>
      <c r="C1782">
        <v>1871657</v>
      </c>
      <c r="D1782">
        <v>6</v>
      </c>
    </row>
    <row r="1783" spans="1:4" x14ac:dyDescent="0.25">
      <c r="A1783" s="1">
        <v>39834</v>
      </c>
      <c r="B1783" t="s">
        <v>22</v>
      </c>
      <c r="C1783">
        <v>1739150</v>
      </c>
      <c r="D1783">
        <v>5</v>
      </c>
    </row>
    <row r="1784" spans="1:4" x14ac:dyDescent="0.25">
      <c r="A1784" s="1">
        <v>39835</v>
      </c>
      <c r="B1784" t="s">
        <v>21</v>
      </c>
      <c r="C1784">
        <v>993790</v>
      </c>
      <c r="D1784">
        <v>3</v>
      </c>
    </row>
    <row r="1785" spans="1:4" x14ac:dyDescent="0.25">
      <c r="A1785" s="1">
        <v>39836</v>
      </c>
      <c r="B1785" t="s">
        <v>25</v>
      </c>
      <c r="C1785">
        <v>745350</v>
      </c>
      <c r="D1785">
        <v>2</v>
      </c>
    </row>
    <row r="1786" spans="1:4" x14ac:dyDescent="0.25">
      <c r="A1786" s="1">
        <v>39837</v>
      </c>
      <c r="B1786" t="s">
        <v>19</v>
      </c>
      <c r="C1786">
        <v>380957</v>
      </c>
      <c r="D1786">
        <v>2</v>
      </c>
    </row>
    <row r="1787" spans="1:4" x14ac:dyDescent="0.25">
      <c r="A1787" s="1">
        <v>39838</v>
      </c>
      <c r="B1787" t="s">
        <v>23</v>
      </c>
      <c r="C1787">
        <v>248445</v>
      </c>
      <c r="D1787">
        <v>1</v>
      </c>
    </row>
    <row r="1788" spans="1:4" x14ac:dyDescent="0.25">
      <c r="A1788" s="1">
        <v>39839</v>
      </c>
      <c r="B1788" t="s">
        <v>20</v>
      </c>
      <c r="C1788">
        <v>1242250</v>
      </c>
      <c r="D1788">
        <v>4</v>
      </c>
    </row>
    <row r="1789" spans="1:4" x14ac:dyDescent="0.25">
      <c r="A1789" s="1">
        <v>39842</v>
      </c>
      <c r="B1789" t="s">
        <v>21</v>
      </c>
      <c r="C1789">
        <v>1242230</v>
      </c>
      <c r="D1789">
        <v>4</v>
      </c>
    </row>
    <row r="1790" spans="1:4" x14ac:dyDescent="0.25">
      <c r="A1790" s="1">
        <v>39843</v>
      </c>
      <c r="B1790" t="s">
        <v>25</v>
      </c>
      <c r="C1790">
        <v>248445</v>
      </c>
      <c r="D1790">
        <v>1</v>
      </c>
    </row>
    <row r="1791" spans="1:4" x14ac:dyDescent="0.25">
      <c r="A1791" s="1">
        <v>39844</v>
      </c>
      <c r="B1791" t="s">
        <v>19</v>
      </c>
      <c r="C1791">
        <v>745350</v>
      </c>
      <c r="D1791">
        <v>3</v>
      </c>
    </row>
    <row r="1792" spans="1:4" x14ac:dyDescent="0.25">
      <c r="A1792" s="1">
        <v>39846</v>
      </c>
      <c r="B1792" t="s">
        <v>20</v>
      </c>
      <c r="C1792">
        <v>496900</v>
      </c>
      <c r="D1792">
        <v>2</v>
      </c>
    </row>
    <row r="1793" spans="1:4" x14ac:dyDescent="0.25">
      <c r="A1793" s="1">
        <v>39848</v>
      </c>
      <c r="B1793" t="s">
        <v>22</v>
      </c>
      <c r="C1793">
        <v>745345</v>
      </c>
      <c r="D1793">
        <v>2</v>
      </c>
    </row>
    <row r="1794" spans="1:4" x14ac:dyDescent="0.25">
      <c r="A1794" s="1">
        <v>39849</v>
      </c>
      <c r="B1794" t="s">
        <v>21</v>
      </c>
      <c r="C1794">
        <v>993790</v>
      </c>
      <c r="D1794">
        <v>4</v>
      </c>
    </row>
    <row r="1795" spans="1:4" x14ac:dyDescent="0.25">
      <c r="A1795" s="1">
        <v>39850</v>
      </c>
      <c r="B1795" t="s">
        <v>25</v>
      </c>
      <c r="C1795">
        <v>248445</v>
      </c>
      <c r="D1795">
        <v>1</v>
      </c>
    </row>
    <row r="1796" spans="1:4" x14ac:dyDescent="0.25">
      <c r="A1796" s="1">
        <v>39851</v>
      </c>
      <c r="B1796" t="s">
        <v>19</v>
      </c>
      <c r="C1796">
        <v>380957</v>
      </c>
      <c r="D1796">
        <v>2</v>
      </c>
    </row>
    <row r="1797" spans="1:4" x14ac:dyDescent="0.25">
      <c r="A1797" s="1">
        <v>39852</v>
      </c>
      <c r="B1797" t="s">
        <v>23</v>
      </c>
      <c r="C1797">
        <v>496890</v>
      </c>
      <c r="D1797">
        <v>2</v>
      </c>
    </row>
    <row r="1798" spans="1:4" x14ac:dyDescent="0.25">
      <c r="A1798" s="1">
        <v>39853</v>
      </c>
      <c r="B1798" t="s">
        <v>20</v>
      </c>
      <c r="C1798">
        <v>248450</v>
      </c>
      <c r="D1798">
        <v>1</v>
      </c>
    </row>
    <row r="1799" spans="1:4" x14ac:dyDescent="0.25">
      <c r="A1799" s="1">
        <v>39854</v>
      </c>
      <c r="B1799" t="s">
        <v>24</v>
      </c>
      <c r="C1799">
        <v>496895</v>
      </c>
      <c r="D1799">
        <v>2</v>
      </c>
    </row>
    <row r="1800" spans="1:4" x14ac:dyDescent="0.25">
      <c r="A1800" s="1">
        <v>39855</v>
      </c>
      <c r="B1800" t="s">
        <v>22</v>
      </c>
      <c r="C1800">
        <v>1242230</v>
      </c>
      <c r="D1800">
        <v>4</v>
      </c>
    </row>
    <row r="1801" spans="1:4" x14ac:dyDescent="0.25">
      <c r="A1801" s="1">
        <v>39858</v>
      </c>
      <c r="B1801" t="s">
        <v>19</v>
      </c>
      <c r="C1801">
        <v>1242245</v>
      </c>
      <c r="D1801">
        <v>3</v>
      </c>
    </row>
    <row r="1802" spans="1:4" x14ac:dyDescent="0.25">
      <c r="A1802" s="1">
        <v>39859</v>
      </c>
      <c r="B1802" t="s">
        <v>23</v>
      </c>
      <c r="C1802">
        <v>745345</v>
      </c>
      <c r="D1802">
        <v>3</v>
      </c>
    </row>
    <row r="1803" spans="1:4" x14ac:dyDescent="0.25">
      <c r="A1803" s="1">
        <v>39860</v>
      </c>
      <c r="B1803" t="s">
        <v>20</v>
      </c>
      <c r="C1803">
        <v>496900</v>
      </c>
      <c r="D1803">
        <v>2</v>
      </c>
    </row>
    <row r="1804" spans="1:4" x14ac:dyDescent="0.25">
      <c r="A1804" s="1">
        <v>39861</v>
      </c>
      <c r="B1804" t="s">
        <v>24</v>
      </c>
      <c r="C1804">
        <v>1755714</v>
      </c>
      <c r="D1804">
        <v>6</v>
      </c>
    </row>
    <row r="1805" spans="1:4" x14ac:dyDescent="0.25">
      <c r="A1805" s="1">
        <v>39862</v>
      </c>
      <c r="B1805" t="s">
        <v>22</v>
      </c>
      <c r="C1805">
        <v>745350</v>
      </c>
      <c r="D1805">
        <v>3</v>
      </c>
    </row>
    <row r="1806" spans="1:4" x14ac:dyDescent="0.25">
      <c r="A1806" s="1">
        <v>39863</v>
      </c>
      <c r="B1806" t="s">
        <v>21</v>
      </c>
      <c r="C1806">
        <v>1126307</v>
      </c>
      <c r="D1806">
        <v>4</v>
      </c>
    </row>
    <row r="1807" spans="1:4" x14ac:dyDescent="0.25">
      <c r="A1807" s="1">
        <v>39864</v>
      </c>
      <c r="B1807" t="s">
        <v>25</v>
      </c>
      <c r="C1807">
        <v>496900</v>
      </c>
      <c r="D1807">
        <v>2</v>
      </c>
    </row>
    <row r="1808" spans="1:4" x14ac:dyDescent="0.25">
      <c r="A1808" s="1">
        <v>39865</v>
      </c>
      <c r="B1808" t="s">
        <v>19</v>
      </c>
      <c r="C1808">
        <v>1126307</v>
      </c>
      <c r="D1808">
        <v>4</v>
      </c>
    </row>
    <row r="1809" spans="1:4" x14ac:dyDescent="0.25">
      <c r="A1809" s="1">
        <v>39866</v>
      </c>
      <c r="B1809" t="s">
        <v>23</v>
      </c>
      <c r="C1809">
        <v>629407</v>
      </c>
      <c r="D1809">
        <v>2</v>
      </c>
    </row>
    <row r="1810" spans="1:4" x14ac:dyDescent="0.25">
      <c r="A1810" s="1">
        <v>39867</v>
      </c>
      <c r="B1810" t="s">
        <v>20</v>
      </c>
      <c r="C1810">
        <v>993800</v>
      </c>
      <c r="D1810">
        <v>3</v>
      </c>
    </row>
    <row r="1811" spans="1:4" x14ac:dyDescent="0.25">
      <c r="A1811" s="1">
        <v>39868</v>
      </c>
      <c r="B1811" t="s">
        <v>24</v>
      </c>
      <c r="C1811">
        <v>380957</v>
      </c>
      <c r="D1811">
        <v>2</v>
      </c>
    </row>
    <row r="1812" spans="1:4" x14ac:dyDescent="0.25">
      <c r="A1812" s="1">
        <v>39869</v>
      </c>
      <c r="B1812" t="s">
        <v>22</v>
      </c>
      <c r="C1812">
        <v>745350</v>
      </c>
      <c r="D1812">
        <v>2</v>
      </c>
    </row>
    <row r="1813" spans="1:4" x14ac:dyDescent="0.25">
      <c r="A1813" s="1">
        <v>39870</v>
      </c>
      <c r="B1813" t="s">
        <v>21</v>
      </c>
      <c r="C1813">
        <v>132507</v>
      </c>
      <c r="D1813">
        <v>1</v>
      </c>
    </row>
    <row r="1814" spans="1:4" x14ac:dyDescent="0.25">
      <c r="A1814" s="1">
        <v>39871</v>
      </c>
      <c r="B1814" t="s">
        <v>25</v>
      </c>
      <c r="C1814">
        <v>993800</v>
      </c>
      <c r="D1814">
        <v>4</v>
      </c>
    </row>
    <row r="1815" spans="1:4" x14ac:dyDescent="0.25">
      <c r="A1815" s="1">
        <v>39872</v>
      </c>
      <c r="B1815" t="s">
        <v>19</v>
      </c>
      <c r="C1815">
        <v>248450</v>
      </c>
      <c r="D1815">
        <v>1</v>
      </c>
    </row>
    <row r="1816" spans="1:4" x14ac:dyDescent="0.25">
      <c r="A1816" s="1">
        <v>39874</v>
      </c>
      <c r="B1816" t="s">
        <v>20</v>
      </c>
      <c r="C1816">
        <v>248450</v>
      </c>
      <c r="D1816">
        <v>1</v>
      </c>
    </row>
    <row r="1817" spans="1:4" x14ac:dyDescent="0.25">
      <c r="A1817" s="1">
        <v>39875</v>
      </c>
      <c r="B1817" t="s">
        <v>24</v>
      </c>
      <c r="C1817">
        <v>248450</v>
      </c>
      <c r="D1817">
        <v>1</v>
      </c>
    </row>
    <row r="1818" spans="1:4" x14ac:dyDescent="0.25">
      <c r="A1818" s="1">
        <v>39876</v>
      </c>
      <c r="B1818" t="s">
        <v>22</v>
      </c>
      <c r="C1818">
        <v>496900</v>
      </c>
      <c r="D1818">
        <v>2</v>
      </c>
    </row>
    <row r="1819" spans="1:4" x14ac:dyDescent="0.25">
      <c r="A1819" s="1">
        <v>39877</v>
      </c>
      <c r="B1819" t="s">
        <v>21</v>
      </c>
      <c r="C1819">
        <v>745350</v>
      </c>
      <c r="D1819">
        <v>3</v>
      </c>
    </row>
    <row r="1820" spans="1:4" x14ac:dyDescent="0.25">
      <c r="A1820" s="1">
        <v>39878</v>
      </c>
      <c r="B1820" t="s">
        <v>25</v>
      </c>
      <c r="C1820">
        <v>745350</v>
      </c>
      <c r="D1820">
        <v>3</v>
      </c>
    </row>
    <row r="1821" spans="1:4" x14ac:dyDescent="0.25">
      <c r="A1821" s="1">
        <v>39879</v>
      </c>
      <c r="B1821" t="s">
        <v>19</v>
      </c>
      <c r="C1821">
        <v>496900</v>
      </c>
      <c r="D1821">
        <v>2</v>
      </c>
    </row>
    <row r="1822" spans="1:4" x14ac:dyDescent="0.25">
      <c r="A1822" s="1">
        <v>39880</v>
      </c>
      <c r="B1822" t="s">
        <v>23</v>
      </c>
      <c r="C1822">
        <v>380957</v>
      </c>
      <c r="D1822">
        <v>2</v>
      </c>
    </row>
    <row r="1823" spans="1:4" x14ac:dyDescent="0.25">
      <c r="A1823" s="1">
        <v>39881</v>
      </c>
      <c r="B1823" t="s">
        <v>20</v>
      </c>
      <c r="C1823">
        <v>132507</v>
      </c>
      <c r="D1823">
        <v>1</v>
      </c>
    </row>
    <row r="1824" spans="1:4" x14ac:dyDescent="0.25">
      <c r="A1824" s="1">
        <v>39882</v>
      </c>
      <c r="B1824" t="s">
        <v>24</v>
      </c>
      <c r="C1824">
        <v>380957</v>
      </c>
      <c r="D1824">
        <v>2</v>
      </c>
    </row>
    <row r="1825" spans="1:4" x14ac:dyDescent="0.25">
      <c r="A1825" s="1">
        <v>39883</v>
      </c>
      <c r="B1825" t="s">
        <v>22</v>
      </c>
      <c r="C1825">
        <v>745350</v>
      </c>
      <c r="D1825">
        <v>2</v>
      </c>
    </row>
    <row r="1826" spans="1:4" x14ac:dyDescent="0.25">
      <c r="A1826" s="1">
        <v>39884</v>
      </c>
      <c r="B1826" t="s">
        <v>21</v>
      </c>
      <c r="C1826">
        <v>496900</v>
      </c>
      <c r="D1826">
        <v>2</v>
      </c>
    </row>
    <row r="1827" spans="1:4" x14ac:dyDescent="0.25">
      <c r="A1827" s="1">
        <v>39885</v>
      </c>
      <c r="B1827" t="s">
        <v>25</v>
      </c>
      <c r="C1827">
        <v>745350</v>
      </c>
      <c r="D1827">
        <v>3</v>
      </c>
    </row>
    <row r="1828" spans="1:4" x14ac:dyDescent="0.25">
      <c r="A1828" s="1">
        <v>39886</v>
      </c>
      <c r="B1828" t="s">
        <v>19</v>
      </c>
      <c r="C1828">
        <v>629407</v>
      </c>
      <c r="D1828">
        <v>3</v>
      </c>
    </row>
    <row r="1829" spans="1:4" x14ac:dyDescent="0.25">
      <c r="A1829" s="1">
        <v>39888</v>
      </c>
      <c r="B1829" t="s">
        <v>20</v>
      </c>
      <c r="C1829">
        <v>496900</v>
      </c>
      <c r="D1829">
        <v>2</v>
      </c>
    </row>
    <row r="1830" spans="1:4" x14ac:dyDescent="0.25">
      <c r="A1830" s="1">
        <v>39889</v>
      </c>
      <c r="B1830" t="s">
        <v>24</v>
      </c>
      <c r="C1830">
        <v>248450</v>
      </c>
      <c r="D1830">
        <v>1</v>
      </c>
    </row>
    <row r="1831" spans="1:4" x14ac:dyDescent="0.25">
      <c r="A1831" s="1">
        <v>39890</v>
      </c>
      <c r="B1831" t="s">
        <v>22</v>
      </c>
      <c r="C1831">
        <v>248450</v>
      </c>
      <c r="D1831">
        <v>1</v>
      </c>
    </row>
    <row r="1832" spans="1:4" x14ac:dyDescent="0.25">
      <c r="A1832" s="1">
        <v>39892</v>
      </c>
      <c r="B1832" t="s">
        <v>25</v>
      </c>
      <c r="C1832">
        <v>1490700</v>
      </c>
      <c r="D1832">
        <v>5</v>
      </c>
    </row>
    <row r="1833" spans="1:4" x14ac:dyDescent="0.25">
      <c r="A1833" s="1">
        <v>39893</v>
      </c>
      <c r="B1833" t="s">
        <v>19</v>
      </c>
      <c r="C1833">
        <v>496900</v>
      </c>
      <c r="D1833">
        <v>2</v>
      </c>
    </row>
    <row r="1834" spans="1:4" x14ac:dyDescent="0.25">
      <c r="A1834" s="1">
        <v>39894</v>
      </c>
      <c r="B1834" t="s">
        <v>23</v>
      </c>
      <c r="C1834">
        <v>2865457</v>
      </c>
      <c r="D1834">
        <v>7</v>
      </c>
    </row>
    <row r="1835" spans="1:4" x14ac:dyDescent="0.25">
      <c r="A1835" s="1">
        <v>39895</v>
      </c>
      <c r="B1835" t="s">
        <v>20</v>
      </c>
      <c r="C1835">
        <v>1739150</v>
      </c>
      <c r="D1835">
        <v>5</v>
      </c>
    </row>
    <row r="1836" spans="1:4" x14ac:dyDescent="0.25">
      <c r="A1836" s="1">
        <v>39896</v>
      </c>
      <c r="B1836" t="s">
        <v>24</v>
      </c>
      <c r="C1836">
        <v>629407</v>
      </c>
      <c r="D1836">
        <v>3</v>
      </c>
    </row>
    <row r="1837" spans="1:4" x14ac:dyDescent="0.25">
      <c r="A1837" s="1">
        <v>39897</v>
      </c>
      <c r="B1837" t="s">
        <v>22</v>
      </c>
      <c r="C1837">
        <v>496900</v>
      </c>
      <c r="D1837">
        <v>2</v>
      </c>
    </row>
    <row r="1838" spans="1:4" x14ac:dyDescent="0.25">
      <c r="A1838" s="1">
        <v>39898</v>
      </c>
      <c r="B1838" t="s">
        <v>21</v>
      </c>
      <c r="C1838">
        <v>496900</v>
      </c>
      <c r="D1838">
        <v>1</v>
      </c>
    </row>
    <row r="1839" spans="1:4" x14ac:dyDescent="0.25">
      <c r="A1839" s="1">
        <v>39899</v>
      </c>
      <c r="B1839" t="s">
        <v>25</v>
      </c>
      <c r="C1839">
        <v>993800</v>
      </c>
      <c r="D1839">
        <v>3</v>
      </c>
    </row>
    <row r="1840" spans="1:4" x14ac:dyDescent="0.25">
      <c r="A1840" s="1">
        <v>39900</v>
      </c>
      <c r="B1840" t="s">
        <v>19</v>
      </c>
      <c r="C1840">
        <v>993800</v>
      </c>
      <c r="D1840">
        <v>3</v>
      </c>
    </row>
    <row r="1841" spans="1:4" x14ac:dyDescent="0.25">
      <c r="A1841" s="1">
        <v>39901</v>
      </c>
      <c r="B1841" t="s">
        <v>23</v>
      </c>
      <c r="C1841">
        <v>496900</v>
      </c>
      <c r="D1841">
        <v>1</v>
      </c>
    </row>
    <row r="1842" spans="1:4" x14ac:dyDescent="0.25">
      <c r="A1842" s="1">
        <v>39902</v>
      </c>
      <c r="B1842" t="s">
        <v>20</v>
      </c>
      <c r="C1842">
        <v>496900</v>
      </c>
      <c r="D1842">
        <v>1</v>
      </c>
    </row>
    <row r="1843" spans="1:4" x14ac:dyDescent="0.25">
      <c r="A1843" s="1">
        <v>39903</v>
      </c>
      <c r="B1843" t="s">
        <v>24</v>
      </c>
      <c r="C1843">
        <v>993800</v>
      </c>
      <c r="D1843">
        <v>3</v>
      </c>
    </row>
    <row r="1844" spans="1:4" x14ac:dyDescent="0.25">
      <c r="A1844" s="1">
        <v>39904</v>
      </c>
      <c r="B1844" t="s">
        <v>22</v>
      </c>
      <c r="C1844">
        <v>1242250</v>
      </c>
      <c r="D1844">
        <v>3</v>
      </c>
    </row>
    <row r="1845" spans="1:4" x14ac:dyDescent="0.25">
      <c r="A1845" s="1">
        <v>39905</v>
      </c>
      <c r="B1845" t="s">
        <v>21</v>
      </c>
      <c r="C1845">
        <v>1242250</v>
      </c>
      <c r="D1845">
        <v>4</v>
      </c>
    </row>
    <row r="1846" spans="1:4" x14ac:dyDescent="0.25">
      <c r="A1846" s="1">
        <v>39906</v>
      </c>
      <c r="B1846" t="s">
        <v>25</v>
      </c>
      <c r="C1846">
        <v>993800</v>
      </c>
      <c r="D1846">
        <v>3</v>
      </c>
    </row>
    <row r="1847" spans="1:4" x14ac:dyDescent="0.25">
      <c r="A1847" s="1">
        <v>39907</v>
      </c>
      <c r="B1847" t="s">
        <v>19</v>
      </c>
      <c r="C1847">
        <v>2732950</v>
      </c>
      <c r="D1847">
        <v>10</v>
      </c>
    </row>
    <row r="1848" spans="1:4" x14ac:dyDescent="0.25">
      <c r="A1848" s="1">
        <v>39908</v>
      </c>
      <c r="B1848" t="s">
        <v>23</v>
      </c>
      <c r="C1848">
        <v>993800</v>
      </c>
      <c r="D1848">
        <v>3</v>
      </c>
    </row>
    <row r="1849" spans="1:4" x14ac:dyDescent="0.25">
      <c r="A1849" s="1">
        <v>39909</v>
      </c>
      <c r="B1849" t="s">
        <v>20</v>
      </c>
      <c r="C1849">
        <v>496900</v>
      </c>
      <c r="D1849">
        <v>1</v>
      </c>
    </row>
    <row r="1850" spans="1:4" x14ac:dyDescent="0.25">
      <c r="A1850" s="1">
        <v>39910</v>
      </c>
      <c r="B1850" t="s">
        <v>24</v>
      </c>
      <c r="C1850">
        <v>496900</v>
      </c>
      <c r="D1850">
        <v>1</v>
      </c>
    </row>
    <row r="1851" spans="1:4" x14ac:dyDescent="0.25">
      <c r="A1851" s="1">
        <v>39911</v>
      </c>
      <c r="B1851" t="s">
        <v>22</v>
      </c>
      <c r="C1851">
        <v>1242250</v>
      </c>
      <c r="D1851">
        <v>5</v>
      </c>
    </row>
    <row r="1852" spans="1:4" x14ac:dyDescent="0.25">
      <c r="A1852" s="1">
        <v>39912</v>
      </c>
      <c r="B1852" t="s">
        <v>21</v>
      </c>
      <c r="C1852">
        <v>132507</v>
      </c>
      <c r="D1852">
        <v>1</v>
      </c>
    </row>
    <row r="1853" spans="1:4" x14ac:dyDescent="0.25">
      <c r="A1853" s="1">
        <v>39913</v>
      </c>
      <c r="B1853" t="s">
        <v>25</v>
      </c>
      <c r="C1853">
        <v>993800</v>
      </c>
      <c r="D1853">
        <v>2</v>
      </c>
    </row>
    <row r="1854" spans="1:4" x14ac:dyDescent="0.25">
      <c r="A1854" s="1">
        <v>39914</v>
      </c>
      <c r="B1854" t="s">
        <v>19</v>
      </c>
      <c r="C1854">
        <v>745350</v>
      </c>
      <c r="D1854">
        <v>2</v>
      </c>
    </row>
    <row r="1855" spans="1:4" x14ac:dyDescent="0.25">
      <c r="A1855" s="1">
        <v>39915</v>
      </c>
      <c r="B1855" t="s">
        <v>23</v>
      </c>
      <c r="C1855">
        <v>1871657</v>
      </c>
      <c r="D1855">
        <v>7</v>
      </c>
    </row>
    <row r="1856" spans="1:4" x14ac:dyDescent="0.25">
      <c r="A1856" s="1">
        <v>39916</v>
      </c>
      <c r="B1856" t="s">
        <v>20</v>
      </c>
      <c r="C1856">
        <v>248450</v>
      </c>
      <c r="D1856">
        <v>1</v>
      </c>
    </row>
    <row r="1857" spans="1:4" x14ac:dyDescent="0.25">
      <c r="A1857" s="1">
        <v>39917</v>
      </c>
      <c r="B1857" t="s">
        <v>24</v>
      </c>
      <c r="C1857">
        <v>993800</v>
      </c>
      <c r="D1857">
        <v>2</v>
      </c>
    </row>
    <row r="1858" spans="1:4" x14ac:dyDescent="0.25">
      <c r="A1858" s="1">
        <v>39918</v>
      </c>
      <c r="B1858" t="s">
        <v>22</v>
      </c>
      <c r="C1858">
        <v>993800</v>
      </c>
      <c r="D1858">
        <v>2</v>
      </c>
    </row>
    <row r="1859" spans="1:4" x14ac:dyDescent="0.25">
      <c r="A1859" s="1">
        <v>39919</v>
      </c>
      <c r="B1859" t="s">
        <v>21</v>
      </c>
      <c r="C1859">
        <v>2484500</v>
      </c>
      <c r="D1859">
        <v>6</v>
      </c>
    </row>
    <row r="1860" spans="1:4" x14ac:dyDescent="0.25">
      <c r="A1860" s="1">
        <v>39920</v>
      </c>
      <c r="B1860" t="s">
        <v>25</v>
      </c>
      <c r="C1860">
        <v>2236050</v>
      </c>
      <c r="D1860">
        <v>5</v>
      </c>
    </row>
    <row r="1861" spans="1:4" x14ac:dyDescent="0.25">
      <c r="A1861" s="1">
        <v>39921</v>
      </c>
      <c r="B1861" t="s">
        <v>19</v>
      </c>
      <c r="C1861">
        <v>1126307</v>
      </c>
      <c r="D1861">
        <v>3</v>
      </c>
    </row>
    <row r="1862" spans="1:4" x14ac:dyDescent="0.25">
      <c r="A1862" s="1">
        <v>39922</v>
      </c>
      <c r="B1862" t="s">
        <v>23</v>
      </c>
      <c r="C1862">
        <v>1126307</v>
      </c>
      <c r="D1862">
        <v>3</v>
      </c>
    </row>
    <row r="1863" spans="1:4" x14ac:dyDescent="0.25">
      <c r="A1863" s="1">
        <v>39923</v>
      </c>
      <c r="B1863" t="s">
        <v>20</v>
      </c>
      <c r="C1863">
        <v>1126307</v>
      </c>
      <c r="D1863">
        <v>4</v>
      </c>
    </row>
    <row r="1864" spans="1:4" x14ac:dyDescent="0.25">
      <c r="A1864" s="1">
        <v>39924</v>
      </c>
      <c r="B1864" t="s">
        <v>24</v>
      </c>
      <c r="C1864">
        <v>1490700</v>
      </c>
      <c r="D1864">
        <v>3</v>
      </c>
    </row>
    <row r="1865" spans="1:4" x14ac:dyDescent="0.25">
      <c r="A1865" s="1">
        <v>39925</v>
      </c>
      <c r="B1865" t="s">
        <v>22</v>
      </c>
      <c r="C1865">
        <v>1242250</v>
      </c>
      <c r="D1865">
        <v>3</v>
      </c>
    </row>
    <row r="1866" spans="1:4" x14ac:dyDescent="0.25">
      <c r="A1866" s="1">
        <v>39926</v>
      </c>
      <c r="B1866" t="s">
        <v>21</v>
      </c>
      <c r="C1866">
        <v>1126307</v>
      </c>
      <c r="D1866">
        <v>3</v>
      </c>
    </row>
    <row r="1867" spans="1:4" x14ac:dyDescent="0.25">
      <c r="A1867" s="1">
        <v>39928</v>
      </c>
      <c r="B1867" t="s">
        <v>19</v>
      </c>
      <c r="C1867">
        <v>496900</v>
      </c>
      <c r="D1867">
        <v>1</v>
      </c>
    </row>
    <row r="1868" spans="1:4" x14ac:dyDescent="0.25">
      <c r="A1868" s="1">
        <v>39929</v>
      </c>
      <c r="B1868" t="s">
        <v>23</v>
      </c>
      <c r="C1868">
        <v>1242250</v>
      </c>
      <c r="D1868">
        <v>3</v>
      </c>
    </row>
    <row r="1869" spans="1:4" x14ac:dyDescent="0.25">
      <c r="A1869" s="1">
        <v>39930</v>
      </c>
      <c r="B1869" t="s">
        <v>20</v>
      </c>
      <c r="C1869">
        <v>248450</v>
      </c>
      <c r="D1869">
        <v>1</v>
      </c>
    </row>
    <row r="1870" spans="1:4" x14ac:dyDescent="0.25">
      <c r="A1870" s="1">
        <v>39931</v>
      </c>
      <c r="B1870" t="s">
        <v>24</v>
      </c>
      <c r="C1870">
        <v>745350</v>
      </c>
      <c r="D1870">
        <v>2</v>
      </c>
    </row>
    <row r="1871" spans="1:4" x14ac:dyDescent="0.25">
      <c r="A1871" s="1">
        <v>39932</v>
      </c>
      <c r="B1871" t="s">
        <v>22</v>
      </c>
      <c r="C1871">
        <v>745350</v>
      </c>
      <c r="D1871">
        <v>2</v>
      </c>
    </row>
    <row r="1872" spans="1:4" x14ac:dyDescent="0.25">
      <c r="A1872" s="1">
        <v>39933</v>
      </c>
      <c r="B1872" t="s">
        <v>21</v>
      </c>
      <c r="C1872">
        <v>496900</v>
      </c>
      <c r="D1872">
        <v>2</v>
      </c>
    </row>
    <row r="1873" spans="1:4" x14ac:dyDescent="0.25">
      <c r="A1873" s="1">
        <v>39935</v>
      </c>
      <c r="B1873" t="s">
        <v>19</v>
      </c>
      <c r="C1873">
        <v>993800</v>
      </c>
      <c r="D1873">
        <v>2</v>
      </c>
    </row>
    <row r="1874" spans="1:4" x14ac:dyDescent="0.25">
      <c r="A1874" s="1">
        <v>39936</v>
      </c>
      <c r="B1874" t="s">
        <v>23</v>
      </c>
      <c r="C1874">
        <v>496900</v>
      </c>
      <c r="D1874">
        <v>1</v>
      </c>
    </row>
    <row r="1875" spans="1:4" x14ac:dyDescent="0.25">
      <c r="A1875" s="1">
        <v>39943</v>
      </c>
      <c r="B1875" t="s">
        <v>23</v>
      </c>
      <c r="C1875">
        <v>496900</v>
      </c>
      <c r="D1875">
        <v>1</v>
      </c>
    </row>
    <row r="1876" spans="1:4" x14ac:dyDescent="0.25">
      <c r="A1876" s="1">
        <v>39944</v>
      </c>
      <c r="B1876" t="s">
        <v>20</v>
      </c>
      <c r="C1876">
        <v>248450</v>
      </c>
      <c r="D1876">
        <v>1</v>
      </c>
    </row>
    <row r="1877" spans="1:4" x14ac:dyDescent="0.25">
      <c r="A1877" s="1">
        <v>39948</v>
      </c>
      <c r="B1877" t="s">
        <v>25</v>
      </c>
      <c r="C1877">
        <v>993800</v>
      </c>
      <c r="D1877">
        <v>4</v>
      </c>
    </row>
    <row r="1878" spans="1:4" x14ac:dyDescent="0.25">
      <c r="A1878" s="1">
        <v>39951</v>
      </c>
      <c r="B1878" t="s">
        <v>20</v>
      </c>
      <c r="C1878">
        <v>248450</v>
      </c>
      <c r="D1878">
        <v>1</v>
      </c>
    </row>
    <row r="1879" spans="1:4" x14ac:dyDescent="0.25">
      <c r="A1879" s="1">
        <v>39954</v>
      </c>
      <c r="B1879" t="s">
        <v>21</v>
      </c>
      <c r="C1879">
        <v>993800</v>
      </c>
      <c r="D1879">
        <v>3</v>
      </c>
    </row>
    <row r="1880" spans="1:4" x14ac:dyDescent="0.25">
      <c r="A1880" s="1">
        <v>39955</v>
      </c>
      <c r="B1880" t="s">
        <v>25</v>
      </c>
      <c r="C1880">
        <v>496900</v>
      </c>
      <c r="D1880">
        <v>1</v>
      </c>
    </row>
    <row r="1881" spans="1:4" x14ac:dyDescent="0.25">
      <c r="A1881" s="1">
        <v>39956</v>
      </c>
      <c r="B1881" t="s">
        <v>19</v>
      </c>
      <c r="C1881">
        <v>496900</v>
      </c>
      <c r="D1881">
        <v>1</v>
      </c>
    </row>
    <row r="1882" spans="1:4" x14ac:dyDescent="0.25">
      <c r="A1882" s="1">
        <v>39957</v>
      </c>
      <c r="B1882" t="s">
        <v>23</v>
      </c>
      <c r="C1882">
        <v>496900</v>
      </c>
      <c r="D1882">
        <v>1</v>
      </c>
    </row>
    <row r="1883" spans="1:4" x14ac:dyDescent="0.25">
      <c r="A1883" s="1">
        <v>39959</v>
      </c>
      <c r="B1883" t="s">
        <v>24</v>
      </c>
      <c r="C1883">
        <v>248450</v>
      </c>
      <c r="D1883">
        <v>1</v>
      </c>
    </row>
    <row r="1884" spans="1:4" x14ac:dyDescent="0.25">
      <c r="A1884" s="1">
        <v>39962</v>
      </c>
      <c r="B1884" t="s">
        <v>25</v>
      </c>
      <c r="C1884">
        <v>496900</v>
      </c>
      <c r="D1884">
        <v>2</v>
      </c>
    </row>
    <row r="1885" spans="1:4" x14ac:dyDescent="0.25">
      <c r="A1885" s="1">
        <v>39964</v>
      </c>
      <c r="B1885" t="s">
        <v>23</v>
      </c>
      <c r="C1885">
        <v>248450</v>
      </c>
      <c r="D1885">
        <v>1</v>
      </c>
    </row>
    <row r="1886" spans="1:4" x14ac:dyDescent="0.25">
      <c r="A1886" s="1">
        <v>39967</v>
      </c>
      <c r="B1886" t="s">
        <v>22</v>
      </c>
      <c r="C1886">
        <v>248450</v>
      </c>
      <c r="D1886">
        <v>1</v>
      </c>
    </row>
    <row r="1887" spans="1:4" x14ac:dyDescent="0.25">
      <c r="A1887" s="1">
        <v>39970</v>
      </c>
      <c r="B1887" t="s">
        <v>19</v>
      </c>
      <c r="C1887">
        <v>248450</v>
      </c>
      <c r="D1887">
        <v>1</v>
      </c>
    </row>
    <row r="1888" spans="1:4" x14ac:dyDescent="0.25">
      <c r="A1888" s="1">
        <v>39971</v>
      </c>
      <c r="B1888" t="s">
        <v>23</v>
      </c>
      <c r="C1888">
        <v>496900</v>
      </c>
      <c r="D1888">
        <v>2</v>
      </c>
    </row>
    <row r="1889" spans="1:4" x14ac:dyDescent="0.25">
      <c r="A1889" s="1">
        <v>39974</v>
      </c>
      <c r="B1889" t="s">
        <v>22</v>
      </c>
      <c r="C1889">
        <v>248450</v>
      </c>
      <c r="D1889">
        <v>1</v>
      </c>
    </row>
    <row r="1890" spans="1:4" x14ac:dyDescent="0.25">
      <c r="A1890" s="1">
        <v>39975</v>
      </c>
      <c r="B1890" t="s">
        <v>21</v>
      </c>
      <c r="C1890">
        <v>248450</v>
      </c>
      <c r="D1890">
        <v>1</v>
      </c>
    </row>
    <row r="1891" spans="1:4" x14ac:dyDescent="0.25">
      <c r="A1891" s="1">
        <v>39977</v>
      </c>
      <c r="B1891" t="s">
        <v>19</v>
      </c>
      <c r="C1891">
        <v>496900</v>
      </c>
      <c r="D1891">
        <v>1</v>
      </c>
    </row>
    <row r="1892" spans="1:4" x14ac:dyDescent="0.25">
      <c r="A1892" s="1">
        <v>39978</v>
      </c>
      <c r="B1892" t="s">
        <v>23</v>
      </c>
      <c r="C1892">
        <v>1739150</v>
      </c>
      <c r="D1892">
        <v>4</v>
      </c>
    </row>
    <row r="1893" spans="1:4" x14ac:dyDescent="0.25">
      <c r="A1893" s="1">
        <v>39980</v>
      </c>
      <c r="B1893" t="s">
        <v>24</v>
      </c>
      <c r="C1893">
        <v>745350</v>
      </c>
      <c r="D1893">
        <v>2</v>
      </c>
    </row>
    <row r="1894" spans="1:4" x14ac:dyDescent="0.25">
      <c r="A1894" s="1">
        <v>39983</v>
      </c>
      <c r="B1894" t="s">
        <v>25</v>
      </c>
      <c r="C1894">
        <v>745350</v>
      </c>
      <c r="D1894">
        <v>2</v>
      </c>
    </row>
    <row r="1895" spans="1:4" x14ac:dyDescent="0.25">
      <c r="A1895" s="1">
        <v>39985</v>
      </c>
      <c r="B1895" t="s">
        <v>23</v>
      </c>
      <c r="C1895">
        <v>496900</v>
      </c>
      <c r="D1895">
        <v>1</v>
      </c>
    </row>
    <row r="1896" spans="1:4" x14ac:dyDescent="0.25">
      <c r="A1896" s="1">
        <v>39986</v>
      </c>
      <c r="B1896" t="s">
        <v>20</v>
      </c>
      <c r="C1896">
        <v>2236050</v>
      </c>
      <c r="D1896">
        <v>5</v>
      </c>
    </row>
    <row r="1897" spans="1:4" x14ac:dyDescent="0.25">
      <c r="A1897" s="1">
        <v>39987</v>
      </c>
      <c r="B1897" t="s">
        <v>24</v>
      </c>
      <c r="C1897">
        <v>496900</v>
      </c>
      <c r="D1897">
        <v>1</v>
      </c>
    </row>
    <row r="1898" spans="1:4" x14ac:dyDescent="0.25">
      <c r="A1898" s="1">
        <v>39988</v>
      </c>
      <c r="B1898" t="s">
        <v>22</v>
      </c>
      <c r="C1898">
        <v>745350</v>
      </c>
      <c r="D1898">
        <v>2</v>
      </c>
    </row>
    <row r="1899" spans="1:4" x14ac:dyDescent="0.25">
      <c r="A1899" s="1">
        <v>39989</v>
      </c>
      <c r="B1899" t="s">
        <v>21</v>
      </c>
      <c r="C1899">
        <v>745350</v>
      </c>
      <c r="D1899">
        <v>2</v>
      </c>
    </row>
    <row r="1900" spans="1:4" x14ac:dyDescent="0.25">
      <c r="A1900" s="1">
        <v>39991</v>
      </c>
      <c r="B1900" t="s">
        <v>19</v>
      </c>
      <c r="C1900">
        <v>496900</v>
      </c>
      <c r="D1900">
        <v>1</v>
      </c>
    </row>
    <row r="1901" spans="1:4" x14ac:dyDescent="0.25">
      <c r="A1901" s="1">
        <v>39992</v>
      </c>
      <c r="B1901" t="s">
        <v>23</v>
      </c>
      <c r="C1901">
        <v>496900</v>
      </c>
      <c r="D1901">
        <v>1</v>
      </c>
    </row>
    <row r="1902" spans="1:4" x14ac:dyDescent="0.25">
      <c r="A1902" s="1">
        <v>39993</v>
      </c>
      <c r="B1902" t="s">
        <v>20</v>
      </c>
      <c r="C1902">
        <v>496900</v>
      </c>
      <c r="D1902">
        <v>1</v>
      </c>
    </row>
    <row r="1903" spans="1:4" x14ac:dyDescent="0.25">
      <c r="A1903" s="1">
        <v>39994</v>
      </c>
      <c r="B1903" t="s">
        <v>24</v>
      </c>
      <c r="C1903">
        <v>248450</v>
      </c>
      <c r="D1903">
        <v>1</v>
      </c>
    </row>
    <row r="1904" spans="1:4" x14ac:dyDescent="0.25">
      <c r="A1904" s="1">
        <v>39996</v>
      </c>
      <c r="B1904" t="s">
        <v>21</v>
      </c>
      <c r="C1904">
        <v>132507</v>
      </c>
      <c r="D1904">
        <v>1</v>
      </c>
    </row>
    <row r="1905" spans="1:4" x14ac:dyDescent="0.25">
      <c r="A1905" s="1">
        <v>39997</v>
      </c>
      <c r="B1905" t="s">
        <v>25</v>
      </c>
      <c r="C1905">
        <v>1242250</v>
      </c>
      <c r="D1905">
        <v>3</v>
      </c>
    </row>
    <row r="1906" spans="1:4" x14ac:dyDescent="0.25">
      <c r="A1906" s="1">
        <v>39998</v>
      </c>
      <c r="B1906" t="s">
        <v>19</v>
      </c>
      <c r="C1906">
        <v>248450</v>
      </c>
      <c r="D1906">
        <v>1</v>
      </c>
    </row>
    <row r="1907" spans="1:4" x14ac:dyDescent="0.25">
      <c r="A1907" s="1">
        <v>39999</v>
      </c>
      <c r="B1907" t="s">
        <v>23</v>
      </c>
      <c r="C1907">
        <v>993800</v>
      </c>
      <c r="D1907">
        <v>2</v>
      </c>
    </row>
    <row r="1908" spans="1:4" x14ac:dyDescent="0.25">
      <c r="A1908" s="1">
        <v>40000</v>
      </c>
      <c r="B1908" t="s">
        <v>20</v>
      </c>
      <c r="C1908">
        <v>248450</v>
      </c>
      <c r="D1908">
        <v>1</v>
      </c>
    </row>
    <row r="1909" spans="1:4" x14ac:dyDescent="0.25">
      <c r="A1909" s="1">
        <v>40001</v>
      </c>
      <c r="B1909" t="s">
        <v>24</v>
      </c>
      <c r="C1909">
        <v>248450</v>
      </c>
      <c r="D1909">
        <v>1</v>
      </c>
    </row>
    <row r="1910" spans="1:4" x14ac:dyDescent="0.25">
      <c r="A1910" s="1">
        <v>40002</v>
      </c>
      <c r="B1910" t="s">
        <v>22</v>
      </c>
      <c r="C1910">
        <v>745350</v>
      </c>
      <c r="D1910">
        <v>2</v>
      </c>
    </row>
    <row r="1911" spans="1:4" x14ac:dyDescent="0.25">
      <c r="A1911" s="1">
        <v>40004</v>
      </c>
      <c r="B1911" t="s">
        <v>25</v>
      </c>
      <c r="C1911">
        <v>496900</v>
      </c>
      <c r="D1911">
        <v>1</v>
      </c>
    </row>
    <row r="1912" spans="1:4" x14ac:dyDescent="0.25">
      <c r="A1912" s="1">
        <v>40007</v>
      </c>
      <c r="B1912" t="s">
        <v>20</v>
      </c>
      <c r="C1912">
        <v>496900</v>
      </c>
      <c r="D1912">
        <v>1</v>
      </c>
    </row>
    <row r="1913" spans="1:4" x14ac:dyDescent="0.25">
      <c r="A1913" s="1">
        <v>40009</v>
      </c>
      <c r="B1913" t="s">
        <v>22</v>
      </c>
      <c r="C1913">
        <v>248450</v>
      </c>
      <c r="D1913">
        <v>1</v>
      </c>
    </row>
    <row r="1914" spans="1:4" x14ac:dyDescent="0.25">
      <c r="A1914" s="1">
        <v>40013</v>
      </c>
      <c r="B1914" t="s">
        <v>23</v>
      </c>
      <c r="C1914">
        <v>993800</v>
      </c>
      <c r="D1914">
        <v>2</v>
      </c>
    </row>
    <row r="1915" spans="1:4" x14ac:dyDescent="0.25">
      <c r="A1915" s="1">
        <v>40014</v>
      </c>
      <c r="B1915" t="s">
        <v>20</v>
      </c>
      <c r="C1915">
        <v>248450</v>
      </c>
      <c r="D1915">
        <v>1</v>
      </c>
    </row>
    <row r="1916" spans="1:4" x14ac:dyDescent="0.25">
      <c r="A1916" s="1">
        <v>40015</v>
      </c>
      <c r="B1916" t="s">
        <v>24</v>
      </c>
      <c r="C1916">
        <v>745350</v>
      </c>
      <c r="D1916">
        <v>2</v>
      </c>
    </row>
    <row r="1917" spans="1:4" x14ac:dyDescent="0.25">
      <c r="A1917" s="1">
        <v>40016</v>
      </c>
      <c r="B1917" t="s">
        <v>22</v>
      </c>
      <c r="C1917">
        <v>496900</v>
      </c>
      <c r="D1917">
        <v>1</v>
      </c>
    </row>
    <row r="1918" spans="1:4" x14ac:dyDescent="0.25">
      <c r="A1918" s="1">
        <v>40018</v>
      </c>
      <c r="B1918" t="s">
        <v>25</v>
      </c>
      <c r="C1918">
        <v>248450</v>
      </c>
      <c r="D1918">
        <v>1</v>
      </c>
    </row>
    <row r="1919" spans="1:4" x14ac:dyDescent="0.25">
      <c r="A1919" s="1">
        <v>40020</v>
      </c>
      <c r="B1919" t="s">
        <v>23</v>
      </c>
      <c r="C1919">
        <v>629407</v>
      </c>
      <c r="D1919">
        <v>3</v>
      </c>
    </row>
    <row r="1920" spans="1:4" x14ac:dyDescent="0.25">
      <c r="A1920" s="1">
        <v>40021</v>
      </c>
      <c r="B1920" t="s">
        <v>20</v>
      </c>
      <c r="C1920">
        <v>248450</v>
      </c>
      <c r="D1920">
        <v>1</v>
      </c>
    </row>
    <row r="1921" spans="1:4" x14ac:dyDescent="0.25">
      <c r="A1921" s="1">
        <v>40022</v>
      </c>
      <c r="B1921" t="s">
        <v>24</v>
      </c>
      <c r="C1921">
        <v>496900</v>
      </c>
      <c r="D1921">
        <v>1</v>
      </c>
    </row>
    <row r="1922" spans="1:4" x14ac:dyDescent="0.25">
      <c r="A1922" s="1">
        <v>40023</v>
      </c>
      <c r="B1922" t="s">
        <v>22</v>
      </c>
      <c r="C1922">
        <v>248450</v>
      </c>
      <c r="D1922">
        <v>1</v>
      </c>
    </row>
    <row r="1923" spans="1:4" x14ac:dyDescent="0.25">
      <c r="A1923" s="1">
        <v>40024</v>
      </c>
      <c r="B1923" t="s">
        <v>21</v>
      </c>
      <c r="C1923">
        <v>745350</v>
      </c>
      <c r="D1923">
        <v>2</v>
      </c>
    </row>
    <row r="1924" spans="1:4" x14ac:dyDescent="0.25">
      <c r="A1924" s="1">
        <v>40025</v>
      </c>
      <c r="B1924" t="s">
        <v>25</v>
      </c>
      <c r="C1924">
        <v>629407</v>
      </c>
      <c r="D1924">
        <v>3</v>
      </c>
    </row>
    <row r="1925" spans="1:4" x14ac:dyDescent="0.25">
      <c r="A1925" s="1">
        <v>40026</v>
      </c>
      <c r="B1925" t="s">
        <v>19</v>
      </c>
      <c r="C1925">
        <v>993800</v>
      </c>
      <c r="D1925">
        <v>2</v>
      </c>
    </row>
    <row r="1926" spans="1:4" x14ac:dyDescent="0.25">
      <c r="A1926" s="1">
        <v>40027</v>
      </c>
      <c r="B1926" t="s">
        <v>23</v>
      </c>
      <c r="C1926">
        <v>745350</v>
      </c>
      <c r="D1926">
        <v>2</v>
      </c>
    </row>
    <row r="1927" spans="1:4" x14ac:dyDescent="0.25">
      <c r="A1927" s="1">
        <v>40028</v>
      </c>
      <c r="B1927" t="s">
        <v>20</v>
      </c>
      <c r="C1927">
        <v>993800</v>
      </c>
      <c r="D1927">
        <v>2</v>
      </c>
    </row>
    <row r="1928" spans="1:4" x14ac:dyDescent="0.25">
      <c r="A1928" s="1">
        <v>40035</v>
      </c>
      <c r="B1928" t="s">
        <v>20</v>
      </c>
      <c r="C1928">
        <v>248450</v>
      </c>
      <c r="D1928">
        <v>1</v>
      </c>
    </row>
    <row r="1929" spans="1:4" x14ac:dyDescent="0.25">
      <c r="A1929" s="1">
        <v>40036</v>
      </c>
      <c r="B1929" t="s">
        <v>24</v>
      </c>
      <c r="C1929">
        <v>496900</v>
      </c>
      <c r="D1929">
        <v>2</v>
      </c>
    </row>
    <row r="1930" spans="1:4" x14ac:dyDescent="0.25">
      <c r="A1930" s="1">
        <v>40037</v>
      </c>
      <c r="B1930" t="s">
        <v>22</v>
      </c>
      <c r="C1930">
        <v>248450</v>
      </c>
      <c r="D1930">
        <v>1</v>
      </c>
    </row>
    <row r="1931" spans="1:4" x14ac:dyDescent="0.25">
      <c r="A1931" s="1">
        <v>40039</v>
      </c>
      <c r="B1931" t="s">
        <v>25</v>
      </c>
      <c r="C1931">
        <v>248450</v>
      </c>
      <c r="D1931">
        <v>1</v>
      </c>
    </row>
    <row r="1932" spans="1:4" x14ac:dyDescent="0.25">
      <c r="A1932" s="1">
        <v>40040</v>
      </c>
      <c r="B1932" t="s">
        <v>19</v>
      </c>
      <c r="C1932">
        <v>496900</v>
      </c>
      <c r="D1932">
        <v>1</v>
      </c>
    </row>
    <row r="1933" spans="1:4" x14ac:dyDescent="0.25">
      <c r="A1933" s="1">
        <v>40041</v>
      </c>
      <c r="B1933" t="s">
        <v>23</v>
      </c>
      <c r="C1933">
        <v>1490700</v>
      </c>
      <c r="D1933">
        <v>4</v>
      </c>
    </row>
    <row r="1934" spans="1:4" x14ac:dyDescent="0.25">
      <c r="A1934" s="1">
        <v>40042</v>
      </c>
      <c r="B1934" t="s">
        <v>20</v>
      </c>
      <c r="C1934">
        <v>496900</v>
      </c>
      <c r="D1934">
        <v>1</v>
      </c>
    </row>
    <row r="1935" spans="1:4" x14ac:dyDescent="0.25">
      <c r="A1935" s="1">
        <v>40044</v>
      </c>
      <c r="B1935" t="s">
        <v>22</v>
      </c>
      <c r="C1935">
        <v>496900</v>
      </c>
      <c r="D1935">
        <v>1</v>
      </c>
    </row>
    <row r="1936" spans="1:4" x14ac:dyDescent="0.25">
      <c r="A1936" s="1">
        <v>40045</v>
      </c>
      <c r="B1936" t="s">
        <v>21</v>
      </c>
      <c r="C1936">
        <v>496900</v>
      </c>
      <c r="D1936">
        <v>1</v>
      </c>
    </row>
    <row r="1937" spans="1:4" x14ac:dyDescent="0.25">
      <c r="A1937" s="1">
        <v>40046</v>
      </c>
      <c r="B1937" t="s">
        <v>25</v>
      </c>
      <c r="C1937">
        <v>496900</v>
      </c>
      <c r="D1937">
        <v>1</v>
      </c>
    </row>
    <row r="1938" spans="1:4" x14ac:dyDescent="0.25">
      <c r="A1938" s="1">
        <v>40047</v>
      </c>
      <c r="B1938" t="s">
        <v>19</v>
      </c>
      <c r="C1938">
        <v>248450</v>
      </c>
      <c r="D1938">
        <v>1</v>
      </c>
    </row>
    <row r="1939" spans="1:4" x14ac:dyDescent="0.25">
      <c r="A1939" s="1">
        <v>40048</v>
      </c>
      <c r="B1939" t="s">
        <v>23</v>
      </c>
      <c r="C1939">
        <v>248450</v>
      </c>
      <c r="D1939">
        <v>1</v>
      </c>
    </row>
    <row r="1940" spans="1:4" x14ac:dyDescent="0.25">
      <c r="A1940" s="1">
        <v>40050</v>
      </c>
      <c r="B1940" t="s">
        <v>24</v>
      </c>
      <c r="C1940">
        <v>248450</v>
      </c>
      <c r="D1940">
        <v>1</v>
      </c>
    </row>
    <row r="1941" spans="1:4" x14ac:dyDescent="0.25">
      <c r="A1941" s="1">
        <v>40055</v>
      </c>
      <c r="B1941" t="s">
        <v>23</v>
      </c>
      <c r="C1941">
        <v>745350</v>
      </c>
      <c r="D1941">
        <v>2</v>
      </c>
    </row>
    <row r="1942" spans="1:4" x14ac:dyDescent="0.25">
      <c r="A1942" s="1">
        <v>40056</v>
      </c>
      <c r="B1942" t="s">
        <v>20</v>
      </c>
      <c r="C1942">
        <v>248450</v>
      </c>
      <c r="D1942">
        <v>1</v>
      </c>
    </row>
    <row r="1943" spans="1:4" x14ac:dyDescent="0.25">
      <c r="A1943" s="1">
        <v>40057</v>
      </c>
      <c r="B1943" t="s">
        <v>24</v>
      </c>
      <c r="C1943">
        <v>745350</v>
      </c>
      <c r="D1943">
        <v>2</v>
      </c>
    </row>
    <row r="1944" spans="1:4" x14ac:dyDescent="0.25">
      <c r="A1944" s="1">
        <v>40058</v>
      </c>
      <c r="B1944" t="s">
        <v>22</v>
      </c>
      <c r="C1944">
        <v>496900</v>
      </c>
      <c r="D1944">
        <v>1</v>
      </c>
    </row>
    <row r="1945" spans="1:4" x14ac:dyDescent="0.25">
      <c r="A1945" s="1">
        <v>40060</v>
      </c>
      <c r="B1945" t="s">
        <v>25</v>
      </c>
      <c r="C1945">
        <v>496900</v>
      </c>
      <c r="D1945">
        <v>2</v>
      </c>
    </row>
    <row r="1946" spans="1:4" x14ac:dyDescent="0.25">
      <c r="A1946" s="1">
        <v>40062</v>
      </c>
      <c r="B1946" t="s">
        <v>23</v>
      </c>
      <c r="C1946">
        <v>248450</v>
      </c>
      <c r="D1946">
        <v>1</v>
      </c>
    </row>
    <row r="1947" spans="1:4" x14ac:dyDescent="0.25">
      <c r="A1947" s="1">
        <v>40063</v>
      </c>
      <c r="B1947" t="s">
        <v>20</v>
      </c>
      <c r="C1947">
        <v>248450</v>
      </c>
      <c r="D1947">
        <v>1</v>
      </c>
    </row>
    <row r="1948" spans="1:4" x14ac:dyDescent="0.25">
      <c r="A1948" s="1">
        <v>40066</v>
      </c>
      <c r="B1948" t="s">
        <v>21</v>
      </c>
      <c r="C1948">
        <v>745350</v>
      </c>
      <c r="D1948">
        <v>2</v>
      </c>
    </row>
    <row r="1949" spans="1:4" x14ac:dyDescent="0.25">
      <c r="A1949" s="1">
        <v>40067</v>
      </c>
      <c r="B1949" t="s">
        <v>25</v>
      </c>
      <c r="C1949">
        <v>745350</v>
      </c>
      <c r="D1949">
        <v>3</v>
      </c>
    </row>
    <row r="1950" spans="1:4" x14ac:dyDescent="0.25">
      <c r="A1950" s="1">
        <v>40068</v>
      </c>
      <c r="B1950" t="s">
        <v>19</v>
      </c>
      <c r="C1950">
        <v>248450</v>
      </c>
      <c r="D1950">
        <v>1</v>
      </c>
    </row>
    <row r="1951" spans="1:4" x14ac:dyDescent="0.25">
      <c r="A1951" s="1">
        <v>40070</v>
      </c>
      <c r="B1951" t="s">
        <v>20</v>
      </c>
      <c r="C1951">
        <v>496900</v>
      </c>
      <c r="D1951">
        <v>2</v>
      </c>
    </row>
    <row r="1952" spans="1:4" x14ac:dyDescent="0.25">
      <c r="A1952" s="1">
        <v>40071</v>
      </c>
      <c r="B1952" t="s">
        <v>24</v>
      </c>
      <c r="C1952">
        <v>496900</v>
      </c>
      <c r="D1952">
        <v>1</v>
      </c>
    </row>
    <row r="1953" spans="1:4" x14ac:dyDescent="0.25">
      <c r="A1953" s="1">
        <v>40072</v>
      </c>
      <c r="B1953" t="s">
        <v>22</v>
      </c>
      <c r="C1953">
        <v>248450</v>
      </c>
      <c r="D1953">
        <v>1</v>
      </c>
    </row>
    <row r="1954" spans="1:4" x14ac:dyDescent="0.25">
      <c r="A1954" s="1">
        <v>40074</v>
      </c>
      <c r="B1954" t="s">
        <v>25</v>
      </c>
      <c r="C1954">
        <v>1871657</v>
      </c>
      <c r="D1954">
        <v>5</v>
      </c>
    </row>
    <row r="1955" spans="1:4" x14ac:dyDescent="0.25">
      <c r="A1955" s="1">
        <v>40075</v>
      </c>
      <c r="B1955" t="s">
        <v>19</v>
      </c>
      <c r="C1955">
        <v>1987600</v>
      </c>
      <c r="D1955">
        <v>4</v>
      </c>
    </row>
    <row r="1956" spans="1:4" x14ac:dyDescent="0.25">
      <c r="A1956" s="1">
        <v>40076</v>
      </c>
      <c r="B1956" t="s">
        <v>23</v>
      </c>
      <c r="C1956">
        <v>745350</v>
      </c>
      <c r="D1956">
        <v>2</v>
      </c>
    </row>
    <row r="1957" spans="1:4" x14ac:dyDescent="0.25">
      <c r="A1957" s="1">
        <v>40078</v>
      </c>
      <c r="B1957" t="s">
        <v>24</v>
      </c>
      <c r="C1957">
        <v>496900</v>
      </c>
      <c r="D1957">
        <v>1</v>
      </c>
    </row>
    <row r="1958" spans="1:4" x14ac:dyDescent="0.25">
      <c r="A1958" s="1">
        <v>40079</v>
      </c>
      <c r="B1958" t="s">
        <v>22</v>
      </c>
      <c r="C1958">
        <v>1242250</v>
      </c>
      <c r="D1958">
        <v>3</v>
      </c>
    </row>
    <row r="1959" spans="1:4" x14ac:dyDescent="0.25">
      <c r="A1959" s="1">
        <v>40080</v>
      </c>
      <c r="B1959" t="s">
        <v>21</v>
      </c>
      <c r="C1959">
        <v>496900</v>
      </c>
      <c r="D1959">
        <v>2</v>
      </c>
    </row>
    <row r="1960" spans="1:4" x14ac:dyDescent="0.25">
      <c r="A1960" s="1">
        <v>40081</v>
      </c>
      <c r="B1960" t="s">
        <v>25</v>
      </c>
      <c r="C1960">
        <v>496900</v>
      </c>
      <c r="D1960">
        <v>1</v>
      </c>
    </row>
    <row r="1961" spans="1:4" x14ac:dyDescent="0.25">
      <c r="A1961" s="1">
        <v>40082</v>
      </c>
      <c r="B1961" t="s">
        <v>19</v>
      </c>
      <c r="C1961">
        <v>1490700</v>
      </c>
      <c r="D1961">
        <v>3</v>
      </c>
    </row>
    <row r="1962" spans="1:4" x14ac:dyDescent="0.25">
      <c r="A1962" s="1">
        <v>40085</v>
      </c>
      <c r="B1962" t="s">
        <v>24</v>
      </c>
      <c r="C1962">
        <v>496900</v>
      </c>
      <c r="D1962">
        <v>1</v>
      </c>
    </row>
    <row r="1963" spans="1:4" x14ac:dyDescent="0.25">
      <c r="A1963" s="1">
        <v>40088</v>
      </c>
      <c r="B1963" t="s">
        <v>25</v>
      </c>
      <c r="C1963">
        <v>248450</v>
      </c>
      <c r="D1963">
        <v>1</v>
      </c>
    </row>
    <row r="1964" spans="1:4" x14ac:dyDescent="0.25">
      <c r="A1964" s="1">
        <v>40089</v>
      </c>
      <c r="B1964" t="s">
        <v>19</v>
      </c>
      <c r="C1964">
        <v>745350</v>
      </c>
      <c r="D1964">
        <v>3</v>
      </c>
    </row>
    <row r="1965" spans="1:4" x14ac:dyDescent="0.25">
      <c r="A1965" s="1">
        <v>40090</v>
      </c>
      <c r="B1965" t="s">
        <v>23</v>
      </c>
      <c r="C1965">
        <v>248450</v>
      </c>
      <c r="D1965">
        <v>1</v>
      </c>
    </row>
    <row r="1966" spans="1:4" x14ac:dyDescent="0.25">
      <c r="A1966" s="1">
        <v>40091</v>
      </c>
      <c r="B1966" t="s">
        <v>20</v>
      </c>
      <c r="C1966">
        <v>745350</v>
      </c>
      <c r="D1966">
        <v>2</v>
      </c>
    </row>
    <row r="1967" spans="1:4" x14ac:dyDescent="0.25">
      <c r="A1967" s="1">
        <v>40092</v>
      </c>
      <c r="B1967" t="s">
        <v>24</v>
      </c>
      <c r="C1967">
        <v>132507</v>
      </c>
      <c r="D1967">
        <v>1</v>
      </c>
    </row>
    <row r="1968" spans="1:4" x14ac:dyDescent="0.25">
      <c r="A1968" s="1">
        <v>40093</v>
      </c>
      <c r="B1968" t="s">
        <v>22</v>
      </c>
      <c r="C1968">
        <v>496900</v>
      </c>
      <c r="D1968">
        <v>1</v>
      </c>
    </row>
    <row r="1969" spans="1:4" x14ac:dyDescent="0.25">
      <c r="A1969" s="1">
        <v>40095</v>
      </c>
      <c r="B1969" t="s">
        <v>25</v>
      </c>
      <c r="C1969">
        <v>993800</v>
      </c>
      <c r="D1969">
        <v>3</v>
      </c>
    </row>
    <row r="1970" spans="1:4" x14ac:dyDescent="0.25">
      <c r="A1970" s="1">
        <v>40096</v>
      </c>
      <c r="B1970" t="s">
        <v>19</v>
      </c>
      <c r="C1970">
        <v>745350</v>
      </c>
      <c r="D1970">
        <v>2</v>
      </c>
    </row>
    <row r="1971" spans="1:4" x14ac:dyDescent="0.25">
      <c r="A1971" s="1">
        <v>40097</v>
      </c>
      <c r="B1971" t="s">
        <v>23</v>
      </c>
      <c r="C1971">
        <v>248450</v>
      </c>
      <c r="D1971">
        <v>1</v>
      </c>
    </row>
    <row r="1972" spans="1:4" x14ac:dyDescent="0.25">
      <c r="A1972" s="1">
        <v>40098</v>
      </c>
      <c r="B1972" t="s">
        <v>20</v>
      </c>
      <c r="C1972">
        <v>496900</v>
      </c>
      <c r="D1972">
        <v>1</v>
      </c>
    </row>
    <row r="1973" spans="1:4" x14ac:dyDescent="0.25">
      <c r="A1973" s="1">
        <v>40099</v>
      </c>
      <c r="B1973" t="s">
        <v>24</v>
      </c>
      <c r="C1973">
        <v>745350</v>
      </c>
      <c r="D1973">
        <v>3</v>
      </c>
    </row>
    <row r="1974" spans="1:4" x14ac:dyDescent="0.25">
      <c r="A1974" s="1">
        <v>40100</v>
      </c>
      <c r="B1974" t="s">
        <v>22</v>
      </c>
      <c r="C1974">
        <v>745350</v>
      </c>
      <c r="D1974">
        <v>2</v>
      </c>
    </row>
    <row r="1975" spans="1:4" x14ac:dyDescent="0.25">
      <c r="A1975" s="1">
        <v>40103</v>
      </c>
      <c r="B1975" t="s">
        <v>19</v>
      </c>
      <c r="C1975">
        <v>248450</v>
      </c>
      <c r="D1975">
        <v>1</v>
      </c>
    </row>
    <row r="1976" spans="1:4" x14ac:dyDescent="0.25">
      <c r="A1976" s="1">
        <v>40104</v>
      </c>
      <c r="B1976" t="s">
        <v>23</v>
      </c>
      <c r="C1976">
        <v>496900</v>
      </c>
      <c r="D1976">
        <v>1</v>
      </c>
    </row>
    <row r="1977" spans="1:4" x14ac:dyDescent="0.25">
      <c r="A1977" s="1">
        <v>40105</v>
      </c>
      <c r="B1977" t="s">
        <v>20</v>
      </c>
      <c r="C1977">
        <v>745350</v>
      </c>
      <c r="D1977">
        <v>2</v>
      </c>
    </row>
    <row r="1978" spans="1:4" x14ac:dyDescent="0.25">
      <c r="A1978" s="1">
        <v>40106</v>
      </c>
      <c r="B1978" t="s">
        <v>24</v>
      </c>
      <c r="C1978">
        <v>248450</v>
      </c>
      <c r="D1978">
        <v>1</v>
      </c>
    </row>
    <row r="1979" spans="1:4" x14ac:dyDescent="0.25">
      <c r="A1979" s="1">
        <v>40107</v>
      </c>
      <c r="B1979" t="s">
        <v>22</v>
      </c>
      <c r="C1979">
        <v>248450</v>
      </c>
      <c r="D1979">
        <v>1</v>
      </c>
    </row>
    <row r="1980" spans="1:4" x14ac:dyDescent="0.25">
      <c r="A1980" s="1">
        <v>40108</v>
      </c>
      <c r="B1980" t="s">
        <v>21</v>
      </c>
      <c r="C1980">
        <v>993800</v>
      </c>
      <c r="D1980">
        <v>2</v>
      </c>
    </row>
    <row r="1981" spans="1:4" x14ac:dyDescent="0.25">
      <c r="A1981" s="1">
        <v>40109</v>
      </c>
      <c r="B1981" t="s">
        <v>25</v>
      </c>
      <c r="C1981">
        <v>496900</v>
      </c>
      <c r="D1981">
        <v>1</v>
      </c>
    </row>
    <row r="1982" spans="1:4" x14ac:dyDescent="0.25">
      <c r="A1982" s="1">
        <v>40110</v>
      </c>
      <c r="B1982" t="s">
        <v>19</v>
      </c>
      <c r="C1982">
        <v>496900</v>
      </c>
      <c r="D1982">
        <v>2</v>
      </c>
    </row>
    <row r="1983" spans="1:4" x14ac:dyDescent="0.25">
      <c r="A1983" s="1">
        <v>40111</v>
      </c>
      <c r="B1983" t="s">
        <v>23</v>
      </c>
      <c r="C1983">
        <v>745350</v>
      </c>
      <c r="D1983">
        <v>3</v>
      </c>
    </row>
    <row r="1984" spans="1:4" x14ac:dyDescent="0.25">
      <c r="A1984" s="1">
        <v>40112</v>
      </c>
      <c r="B1984" t="s">
        <v>20</v>
      </c>
      <c r="C1984">
        <v>496900</v>
      </c>
      <c r="D1984">
        <v>2</v>
      </c>
    </row>
    <row r="1985" spans="1:4" x14ac:dyDescent="0.25">
      <c r="A1985" s="1">
        <v>40116</v>
      </c>
      <c r="B1985" t="s">
        <v>25</v>
      </c>
      <c r="C1985">
        <v>496900</v>
      </c>
      <c r="D1985">
        <v>1</v>
      </c>
    </row>
    <row r="1986" spans="1:4" x14ac:dyDescent="0.25">
      <c r="A1986" s="1">
        <v>40117</v>
      </c>
      <c r="B1986" t="s">
        <v>19</v>
      </c>
      <c r="C1986">
        <v>248450</v>
      </c>
      <c r="D1986">
        <v>1</v>
      </c>
    </row>
    <row r="1987" spans="1:4" x14ac:dyDescent="0.25">
      <c r="A1987" s="1">
        <v>40118</v>
      </c>
      <c r="B1987" t="s">
        <v>23</v>
      </c>
      <c r="C1987">
        <v>993800</v>
      </c>
      <c r="D1987">
        <v>2</v>
      </c>
    </row>
    <row r="1988" spans="1:4" x14ac:dyDescent="0.25">
      <c r="A1988" s="1">
        <v>40119</v>
      </c>
      <c r="B1988" t="s">
        <v>20</v>
      </c>
      <c r="C1988">
        <v>993800</v>
      </c>
      <c r="D1988">
        <v>2</v>
      </c>
    </row>
    <row r="1989" spans="1:4" x14ac:dyDescent="0.25">
      <c r="A1989" s="1">
        <v>40123</v>
      </c>
      <c r="B1989" t="s">
        <v>25</v>
      </c>
      <c r="C1989">
        <v>380957</v>
      </c>
      <c r="D1989">
        <v>2</v>
      </c>
    </row>
    <row r="1990" spans="1:4" x14ac:dyDescent="0.25">
      <c r="A1990" s="1">
        <v>40125</v>
      </c>
      <c r="B1990" t="s">
        <v>23</v>
      </c>
      <c r="C1990">
        <v>496900</v>
      </c>
      <c r="D1990">
        <v>1</v>
      </c>
    </row>
    <row r="1991" spans="1:4" x14ac:dyDescent="0.25">
      <c r="A1991" s="1">
        <v>40127</v>
      </c>
      <c r="B1991" t="s">
        <v>24</v>
      </c>
      <c r="C1991">
        <v>248450</v>
      </c>
      <c r="D1991">
        <v>1</v>
      </c>
    </row>
    <row r="1992" spans="1:4" x14ac:dyDescent="0.25">
      <c r="A1992" s="1">
        <v>40130</v>
      </c>
      <c r="B1992" t="s">
        <v>25</v>
      </c>
      <c r="C1992">
        <v>993800</v>
      </c>
      <c r="D1992">
        <v>2</v>
      </c>
    </row>
    <row r="1993" spans="1:4" x14ac:dyDescent="0.25">
      <c r="A1993" s="1">
        <v>40143</v>
      </c>
      <c r="B1993" t="s">
        <v>21</v>
      </c>
      <c r="C1993">
        <v>248450</v>
      </c>
      <c r="D1993">
        <v>1</v>
      </c>
    </row>
    <row r="1994" spans="1:4" x14ac:dyDescent="0.25">
      <c r="A1994" s="1">
        <v>40146</v>
      </c>
      <c r="B1994" t="s">
        <v>23</v>
      </c>
      <c r="C1994">
        <v>380957</v>
      </c>
      <c r="D1994">
        <v>2</v>
      </c>
    </row>
    <row r="1995" spans="1:4" x14ac:dyDescent="0.25">
      <c r="A1995" s="1">
        <v>40152</v>
      </c>
      <c r="B1995" t="s">
        <v>19</v>
      </c>
      <c r="C1995">
        <v>496900</v>
      </c>
      <c r="D1995">
        <v>1</v>
      </c>
    </row>
    <row r="1996" spans="1:4" x14ac:dyDescent="0.25">
      <c r="A1996" s="1">
        <v>40154</v>
      </c>
      <c r="B1996" t="s">
        <v>20</v>
      </c>
      <c r="C1996">
        <v>248450</v>
      </c>
      <c r="D1996">
        <v>1</v>
      </c>
    </row>
    <row r="1997" spans="1:4" x14ac:dyDescent="0.25">
      <c r="A1997" s="1">
        <v>40155</v>
      </c>
      <c r="B1997" t="s">
        <v>24</v>
      </c>
      <c r="C1997">
        <v>496900</v>
      </c>
      <c r="D1997">
        <v>2</v>
      </c>
    </row>
    <row r="1998" spans="1:4" x14ac:dyDescent="0.25">
      <c r="A1998" s="1">
        <v>40157</v>
      </c>
      <c r="B1998" t="s">
        <v>21</v>
      </c>
      <c r="C1998">
        <v>248450</v>
      </c>
      <c r="D1998">
        <v>1</v>
      </c>
    </row>
    <row r="1999" spans="1:4" x14ac:dyDescent="0.25">
      <c r="A1999" s="1">
        <v>40164</v>
      </c>
      <c r="B1999" t="s">
        <v>21</v>
      </c>
      <c r="C1999">
        <v>496900</v>
      </c>
      <c r="D1999">
        <v>1</v>
      </c>
    </row>
    <row r="2000" spans="1:4" x14ac:dyDescent="0.25">
      <c r="A2000" s="1">
        <v>40167</v>
      </c>
      <c r="B2000" t="s">
        <v>23</v>
      </c>
      <c r="C2000">
        <v>248450</v>
      </c>
      <c r="D2000">
        <v>1</v>
      </c>
    </row>
    <row r="2001" spans="1:4" x14ac:dyDescent="0.25">
      <c r="A2001" s="1">
        <v>40169</v>
      </c>
      <c r="B2001" t="s">
        <v>24</v>
      </c>
      <c r="C2001">
        <v>2732950</v>
      </c>
      <c r="D2001">
        <v>6</v>
      </c>
    </row>
    <row r="2002" spans="1:4" x14ac:dyDescent="0.25">
      <c r="A2002" s="1">
        <v>40170</v>
      </c>
      <c r="B2002" t="s">
        <v>22</v>
      </c>
      <c r="C2002">
        <v>1490700</v>
      </c>
      <c r="D2002">
        <v>3</v>
      </c>
    </row>
    <row r="2003" spans="1:4" x14ac:dyDescent="0.25">
      <c r="A2003" s="1">
        <v>40171</v>
      </c>
      <c r="B2003" t="s">
        <v>21</v>
      </c>
      <c r="C2003">
        <v>248450</v>
      </c>
      <c r="D2003">
        <v>1</v>
      </c>
    </row>
    <row r="2004" spans="1:4" x14ac:dyDescent="0.25">
      <c r="A2004" s="1">
        <v>40173</v>
      </c>
      <c r="B2004" t="s">
        <v>19</v>
      </c>
      <c r="C2004">
        <v>496900</v>
      </c>
      <c r="D2004">
        <v>1</v>
      </c>
    </row>
    <row r="2005" spans="1:4" x14ac:dyDescent="0.25">
      <c r="A2005" s="1">
        <v>40185</v>
      </c>
      <c r="B2005" t="s">
        <v>21</v>
      </c>
      <c r="C2005">
        <v>515000</v>
      </c>
      <c r="D2005">
        <v>1</v>
      </c>
    </row>
    <row r="2006" spans="1:4" x14ac:dyDescent="0.25">
      <c r="A2006" s="1">
        <v>40187</v>
      </c>
      <c r="B2006" t="s">
        <v>19</v>
      </c>
      <c r="C2006">
        <v>772500</v>
      </c>
      <c r="D2006">
        <v>2</v>
      </c>
    </row>
    <row r="2007" spans="1:4" x14ac:dyDescent="0.25">
      <c r="A2007" s="1">
        <v>40191</v>
      </c>
      <c r="B2007" t="s">
        <v>22</v>
      </c>
      <c r="C2007">
        <v>515000</v>
      </c>
      <c r="D2007">
        <v>1</v>
      </c>
    </row>
    <row r="2008" spans="1:4" x14ac:dyDescent="0.25">
      <c r="A2008" s="1">
        <v>40192</v>
      </c>
      <c r="B2008" t="s">
        <v>21</v>
      </c>
      <c r="C2008">
        <v>257500</v>
      </c>
      <c r="D2008">
        <v>1</v>
      </c>
    </row>
    <row r="2009" spans="1:4" x14ac:dyDescent="0.25">
      <c r="A2009" s="1">
        <v>40196</v>
      </c>
      <c r="B2009" t="s">
        <v>20</v>
      </c>
      <c r="C2009">
        <v>257500</v>
      </c>
      <c r="D2009">
        <v>1</v>
      </c>
    </row>
    <row r="2010" spans="1:4" x14ac:dyDescent="0.25">
      <c r="A2010" s="1">
        <v>40197</v>
      </c>
      <c r="B2010" t="s">
        <v>24</v>
      </c>
      <c r="C2010">
        <v>515000</v>
      </c>
      <c r="D2010">
        <v>1</v>
      </c>
    </row>
    <row r="2011" spans="1:4" x14ac:dyDescent="0.25">
      <c r="A2011" s="1">
        <v>40198</v>
      </c>
      <c r="B2011" t="s">
        <v>22</v>
      </c>
      <c r="C2011">
        <v>515000</v>
      </c>
      <c r="D2011">
        <v>1</v>
      </c>
    </row>
    <row r="2012" spans="1:4" x14ac:dyDescent="0.25">
      <c r="A2012" s="1">
        <v>40200</v>
      </c>
      <c r="B2012" t="s">
        <v>25</v>
      </c>
      <c r="C2012">
        <v>1030000</v>
      </c>
      <c r="D2012">
        <v>2</v>
      </c>
    </row>
    <row r="2013" spans="1:4" x14ac:dyDescent="0.25">
      <c r="A2013" s="1">
        <v>40203</v>
      </c>
      <c r="B2013" t="s">
        <v>20</v>
      </c>
      <c r="C2013">
        <v>257500</v>
      </c>
      <c r="D2013">
        <v>1</v>
      </c>
    </row>
    <row r="2014" spans="1:4" x14ac:dyDescent="0.25">
      <c r="A2014" s="1">
        <v>40205</v>
      </c>
      <c r="B2014" t="s">
        <v>22</v>
      </c>
      <c r="C2014">
        <v>515000</v>
      </c>
      <c r="D2014">
        <v>1</v>
      </c>
    </row>
    <row r="2015" spans="1:4" x14ac:dyDescent="0.25">
      <c r="A2015" s="1">
        <v>40206</v>
      </c>
      <c r="B2015" t="s">
        <v>21</v>
      </c>
      <c r="C2015">
        <v>515000</v>
      </c>
      <c r="D2015">
        <v>1</v>
      </c>
    </row>
    <row r="2016" spans="1:4" x14ac:dyDescent="0.25">
      <c r="A2016" s="1">
        <v>40208</v>
      </c>
      <c r="B2016" t="s">
        <v>19</v>
      </c>
      <c r="C2016">
        <v>515000</v>
      </c>
      <c r="D2016">
        <v>1</v>
      </c>
    </row>
    <row r="2017" spans="1:4" x14ac:dyDescent="0.25">
      <c r="A2017" s="1">
        <v>40210</v>
      </c>
      <c r="B2017" t="s">
        <v>20</v>
      </c>
      <c r="C2017">
        <v>515000</v>
      </c>
      <c r="D2017">
        <v>1</v>
      </c>
    </row>
    <row r="2018" spans="1:4" x14ac:dyDescent="0.25">
      <c r="A2018" s="1">
        <v>40220</v>
      </c>
      <c r="B2018" t="s">
        <v>21</v>
      </c>
      <c r="C2018">
        <v>257500</v>
      </c>
      <c r="D2018">
        <v>1</v>
      </c>
    </row>
    <row r="2019" spans="1:4" x14ac:dyDescent="0.25">
      <c r="A2019" s="1">
        <v>40221</v>
      </c>
      <c r="B2019" t="s">
        <v>25</v>
      </c>
      <c r="C2019">
        <v>515000</v>
      </c>
      <c r="D2019">
        <v>1</v>
      </c>
    </row>
    <row r="2020" spans="1:4" x14ac:dyDescent="0.25">
      <c r="A2020" s="1">
        <v>40223</v>
      </c>
      <c r="B2020" t="s">
        <v>23</v>
      </c>
      <c r="C2020">
        <v>515000</v>
      </c>
      <c r="D2020">
        <v>1</v>
      </c>
    </row>
    <row r="2021" spans="1:4" x14ac:dyDescent="0.25">
      <c r="A2021" s="1">
        <v>40226</v>
      </c>
      <c r="B2021" t="s">
        <v>22</v>
      </c>
      <c r="C2021">
        <v>257500</v>
      </c>
      <c r="D2021">
        <v>1</v>
      </c>
    </row>
    <row r="2022" spans="1:4" x14ac:dyDescent="0.25">
      <c r="A2022" s="1">
        <v>40231</v>
      </c>
      <c r="B2022" t="s">
        <v>20</v>
      </c>
      <c r="C2022">
        <v>257500</v>
      </c>
      <c r="D2022">
        <v>1</v>
      </c>
    </row>
    <row r="2023" spans="1:4" x14ac:dyDescent="0.25">
      <c r="A2023" s="1">
        <v>40232</v>
      </c>
      <c r="B2023" t="s">
        <v>24</v>
      </c>
      <c r="C2023">
        <v>772500</v>
      </c>
      <c r="D2023">
        <v>2</v>
      </c>
    </row>
    <row r="2024" spans="1:4" x14ac:dyDescent="0.25">
      <c r="A2024" s="1">
        <v>40242</v>
      </c>
      <c r="B2024" t="s">
        <v>25</v>
      </c>
      <c r="C2024">
        <v>515000</v>
      </c>
      <c r="D2024">
        <v>1</v>
      </c>
    </row>
    <row r="2025" spans="1:4" x14ac:dyDescent="0.25">
      <c r="A2025" s="1">
        <v>40243</v>
      </c>
      <c r="B2025" t="s">
        <v>19</v>
      </c>
      <c r="C2025">
        <v>137333</v>
      </c>
      <c r="D2025">
        <v>1</v>
      </c>
    </row>
    <row r="2026" spans="1:4" x14ac:dyDescent="0.25">
      <c r="A2026" s="1">
        <v>40249</v>
      </c>
      <c r="B2026" t="s">
        <v>25</v>
      </c>
      <c r="C2026">
        <v>257500</v>
      </c>
      <c r="D2026">
        <v>1</v>
      </c>
    </row>
    <row r="2027" spans="1:4" x14ac:dyDescent="0.25">
      <c r="A2027" s="1">
        <v>40254</v>
      </c>
      <c r="B2027" t="s">
        <v>22</v>
      </c>
      <c r="C2027">
        <v>772500</v>
      </c>
      <c r="D2027">
        <v>3</v>
      </c>
    </row>
    <row r="2028" spans="1:4" x14ac:dyDescent="0.25">
      <c r="A2028" s="1">
        <v>40255</v>
      </c>
      <c r="B2028" t="s">
        <v>21</v>
      </c>
      <c r="C2028">
        <v>772500</v>
      </c>
      <c r="D2028">
        <v>2</v>
      </c>
    </row>
    <row r="2029" spans="1:4" x14ac:dyDescent="0.25">
      <c r="A2029" s="1">
        <v>40260</v>
      </c>
      <c r="B2029" t="s">
        <v>24</v>
      </c>
      <c r="C2029">
        <v>257500</v>
      </c>
      <c r="D2029">
        <v>1</v>
      </c>
    </row>
    <row r="2030" spans="1:4" x14ac:dyDescent="0.25">
      <c r="A2030" s="1">
        <v>40261</v>
      </c>
      <c r="B2030" t="s">
        <v>22</v>
      </c>
      <c r="C2030">
        <v>515000</v>
      </c>
      <c r="D2030">
        <v>1</v>
      </c>
    </row>
    <row r="2031" spans="1:4" x14ac:dyDescent="0.25">
      <c r="A2031" s="1">
        <v>40262</v>
      </c>
      <c r="B2031" t="s">
        <v>21</v>
      </c>
      <c r="C2031">
        <v>1030000</v>
      </c>
      <c r="D2031">
        <v>2</v>
      </c>
    </row>
    <row r="2032" spans="1:4" x14ac:dyDescent="0.25">
      <c r="A2032" s="1">
        <v>40267</v>
      </c>
      <c r="B2032" t="s">
        <v>24</v>
      </c>
      <c r="C2032">
        <v>257500</v>
      </c>
      <c r="D2032">
        <v>1</v>
      </c>
    </row>
    <row r="2033" spans="1:4" x14ac:dyDescent="0.25">
      <c r="A2033" s="1">
        <v>40269</v>
      </c>
      <c r="B2033" t="s">
        <v>21</v>
      </c>
      <c r="C2033">
        <v>257500</v>
      </c>
      <c r="D2033">
        <v>1</v>
      </c>
    </row>
    <row r="2034" spans="1:4" x14ac:dyDescent="0.25">
      <c r="A2034" s="1">
        <v>40273</v>
      </c>
      <c r="B2034" t="s">
        <v>20</v>
      </c>
      <c r="C2034">
        <v>515000</v>
      </c>
      <c r="D2034">
        <v>1</v>
      </c>
    </row>
    <row r="2035" spans="1:4" x14ac:dyDescent="0.25">
      <c r="A2035" s="1">
        <v>40274</v>
      </c>
      <c r="B2035" t="s">
        <v>24</v>
      </c>
      <c r="C2035">
        <v>257500</v>
      </c>
      <c r="D2035">
        <v>1</v>
      </c>
    </row>
    <row r="2036" spans="1:4" x14ac:dyDescent="0.25">
      <c r="A2036" s="1">
        <v>40275</v>
      </c>
      <c r="B2036" t="s">
        <v>22</v>
      </c>
      <c r="C2036">
        <v>515000</v>
      </c>
      <c r="D2036">
        <v>1</v>
      </c>
    </row>
    <row r="2037" spans="1:4" x14ac:dyDescent="0.25">
      <c r="A2037" s="1">
        <v>40282</v>
      </c>
      <c r="B2037" t="s">
        <v>22</v>
      </c>
      <c r="C2037">
        <v>257500</v>
      </c>
      <c r="D2037">
        <v>1</v>
      </c>
    </row>
    <row r="2038" spans="1:4" x14ac:dyDescent="0.25">
      <c r="A2038" s="1">
        <v>40283</v>
      </c>
      <c r="B2038" t="s">
        <v>21</v>
      </c>
      <c r="C2038">
        <v>1287500</v>
      </c>
      <c r="D2038">
        <v>3</v>
      </c>
    </row>
    <row r="2039" spans="1:4" x14ac:dyDescent="0.25">
      <c r="A2039" s="1">
        <v>40284</v>
      </c>
      <c r="B2039" t="s">
        <v>25</v>
      </c>
      <c r="C2039">
        <v>257500</v>
      </c>
      <c r="D2039">
        <v>1</v>
      </c>
    </row>
    <row r="2040" spans="1:4" x14ac:dyDescent="0.25">
      <c r="A2040" s="1">
        <v>40286</v>
      </c>
      <c r="B2040" t="s">
        <v>23</v>
      </c>
      <c r="C2040">
        <v>1545000</v>
      </c>
      <c r="D2040">
        <v>4</v>
      </c>
    </row>
    <row r="2041" spans="1:4" x14ac:dyDescent="0.25">
      <c r="A2041" s="1">
        <v>40287</v>
      </c>
      <c r="B2041" t="s">
        <v>20</v>
      </c>
      <c r="C2041">
        <v>257500</v>
      </c>
      <c r="D2041">
        <v>1</v>
      </c>
    </row>
    <row r="2042" spans="1:4" x14ac:dyDescent="0.25">
      <c r="A2042" s="1">
        <v>40289</v>
      </c>
      <c r="B2042" t="s">
        <v>22</v>
      </c>
      <c r="C2042">
        <v>257500</v>
      </c>
      <c r="D2042">
        <v>1</v>
      </c>
    </row>
    <row r="2043" spans="1:4" x14ac:dyDescent="0.25">
      <c r="A2043" s="1">
        <v>40290</v>
      </c>
      <c r="B2043" t="s">
        <v>21</v>
      </c>
      <c r="C2043">
        <v>257500</v>
      </c>
      <c r="D2043">
        <v>1</v>
      </c>
    </row>
    <row r="2044" spans="1:4" x14ac:dyDescent="0.25">
      <c r="A2044" s="1">
        <v>40291</v>
      </c>
      <c r="B2044" t="s">
        <v>25</v>
      </c>
      <c r="C2044">
        <v>1287500</v>
      </c>
      <c r="D2044">
        <v>3</v>
      </c>
    </row>
    <row r="2045" spans="1:4" x14ac:dyDescent="0.25">
      <c r="A2045" s="1">
        <v>40294</v>
      </c>
      <c r="B2045" t="s">
        <v>20</v>
      </c>
      <c r="C2045">
        <v>515000</v>
      </c>
      <c r="D2045">
        <v>2</v>
      </c>
    </row>
    <row r="2046" spans="1:4" x14ac:dyDescent="0.25">
      <c r="A2046" s="1">
        <v>40297</v>
      </c>
      <c r="B2046" t="s">
        <v>21</v>
      </c>
      <c r="C2046">
        <v>1030000</v>
      </c>
      <c r="D2046">
        <v>3</v>
      </c>
    </row>
    <row r="2047" spans="1:4" x14ac:dyDescent="0.25">
      <c r="A2047" s="1">
        <v>40298</v>
      </c>
      <c r="B2047" t="s">
        <v>25</v>
      </c>
      <c r="C2047">
        <v>515000</v>
      </c>
      <c r="D2047">
        <v>2</v>
      </c>
    </row>
    <row r="2048" spans="1:4" x14ac:dyDescent="0.25">
      <c r="A2048" s="1">
        <v>40300</v>
      </c>
      <c r="B2048" t="s">
        <v>23</v>
      </c>
      <c r="C2048">
        <v>772500</v>
      </c>
      <c r="D2048">
        <v>2</v>
      </c>
    </row>
    <row r="2049" spans="1:4" x14ac:dyDescent="0.25">
      <c r="A2049" s="1">
        <v>40303</v>
      </c>
      <c r="B2049" t="s">
        <v>22</v>
      </c>
      <c r="C2049">
        <v>772500</v>
      </c>
      <c r="D2049">
        <v>2</v>
      </c>
    </row>
    <row r="2050" spans="1:4" x14ac:dyDescent="0.25">
      <c r="A2050" s="1">
        <v>40304</v>
      </c>
      <c r="B2050" t="s">
        <v>21</v>
      </c>
      <c r="C2050">
        <v>1030000</v>
      </c>
      <c r="D2050">
        <v>2</v>
      </c>
    </row>
    <row r="2051" spans="1:4" x14ac:dyDescent="0.25">
      <c r="A2051" s="1">
        <v>40309</v>
      </c>
      <c r="B2051" t="s">
        <v>24</v>
      </c>
      <c r="C2051">
        <v>515000</v>
      </c>
      <c r="D2051">
        <v>1</v>
      </c>
    </row>
    <row r="2052" spans="1:4" x14ac:dyDescent="0.25">
      <c r="A2052" s="1">
        <v>40310</v>
      </c>
      <c r="B2052" t="s">
        <v>22</v>
      </c>
      <c r="C2052">
        <v>515000</v>
      </c>
      <c r="D2052">
        <v>1</v>
      </c>
    </row>
    <row r="2053" spans="1:4" x14ac:dyDescent="0.25">
      <c r="A2053" s="1">
        <v>40311</v>
      </c>
      <c r="B2053" t="s">
        <v>21</v>
      </c>
      <c r="C2053">
        <v>137333</v>
      </c>
      <c r="D2053">
        <v>1</v>
      </c>
    </row>
    <row r="2054" spans="1:4" x14ac:dyDescent="0.25">
      <c r="A2054" s="1">
        <v>40312</v>
      </c>
      <c r="B2054" t="s">
        <v>25</v>
      </c>
      <c r="C2054">
        <v>1287500</v>
      </c>
      <c r="D2054">
        <v>3</v>
      </c>
    </row>
    <row r="2055" spans="1:4" x14ac:dyDescent="0.25">
      <c r="A2055" s="1">
        <v>40313</v>
      </c>
      <c r="B2055" t="s">
        <v>19</v>
      </c>
      <c r="C2055">
        <v>257500</v>
      </c>
      <c r="D2055">
        <v>1</v>
      </c>
    </row>
    <row r="2056" spans="1:4" x14ac:dyDescent="0.25">
      <c r="A2056" s="1">
        <v>40314</v>
      </c>
      <c r="B2056" t="s">
        <v>23</v>
      </c>
      <c r="C2056">
        <v>1287500</v>
      </c>
      <c r="D2056">
        <v>3</v>
      </c>
    </row>
    <row r="2057" spans="1:4" x14ac:dyDescent="0.25">
      <c r="A2057" s="1">
        <v>40315</v>
      </c>
      <c r="B2057" t="s">
        <v>20</v>
      </c>
      <c r="C2057">
        <v>257500</v>
      </c>
      <c r="D2057">
        <v>1</v>
      </c>
    </row>
    <row r="2058" spans="1:4" x14ac:dyDescent="0.25">
      <c r="A2058" s="1">
        <v>40316</v>
      </c>
      <c r="B2058" t="s">
        <v>24</v>
      </c>
      <c r="C2058">
        <v>515000</v>
      </c>
      <c r="D2058">
        <v>2</v>
      </c>
    </row>
    <row r="2059" spans="1:4" x14ac:dyDescent="0.25">
      <c r="A2059" s="1">
        <v>40317</v>
      </c>
      <c r="B2059" t="s">
        <v>22</v>
      </c>
      <c r="C2059">
        <v>772500</v>
      </c>
      <c r="D2059">
        <v>2</v>
      </c>
    </row>
    <row r="2060" spans="1:4" x14ac:dyDescent="0.25">
      <c r="A2060" s="1">
        <v>40320</v>
      </c>
      <c r="B2060" t="s">
        <v>19</v>
      </c>
      <c r="C2060">
        <v>257500</v>
      </c>
      <c r="D2060">
        <v>1</v>
      </c>
    </row>
    <row r="2061" spans="1:4" x14ac:dyDescent="0.25">
      <c r="A2061" s="1">
        <v>40323</v>
      </c>
      <c r="B2061" t="s">
        <v>24</v>
      </c>
      <c r="C2061">
        <v>515000</v>
      </c>
      <c r="D2061">
        <v>2</v>
      </c>
    </row>
    <row r="2062" spans="1:4" x14ac:dyDescent="0.25">
      <c r="A2062" s="1">
        <v>40324</v>
      </c>
      <c r="B2062" t="s">
        <v>22</v>
      </c>
      <c r="C2062">
        <v>257500</v>
      </c>
      <c r="D2062">
        <v>1</v>
      </c>
    </row>
    <row r="2063" spans="1:4" x14ac:dyDescent="0.25">
      <c r="A2063" s="1">
        <v>40325</v>
      </c>
      <c r="B2063" t="s">
        <v>21</v>
      </c>
      <c r="C2063">
        <v>515000</v>
      </c>
      <c r="D2063">
        <v>1</v>
      </c>
    </row>
    <row r="2064" spans="1:4" x14ac:dyDescent="0.25">
      <c r="A2064" s="1">
        <v>40326</v>
      </c>
      <c r="B2064" t="s">
        <v>25</v>
      </c>
      <c r="C2064">
        <v>257500</v>
      </c>
      <c r="D2064">
        <v>1</v>
      </c>
    </row>
    <row r="2065" spans="1:4" x14ac:dyDescent="0.25">
      <c r="A2065" s="1">
        <v>40328</v>
      </c>
      <c r="B2065" t="s">
        <v>23</v>
      </c>
      <c r="C2065">
        <v>1030000</v>
      </c>
      <c r="D2065">
        <v>2</v>
      </c>
    </row>
    <row r="2066" spans="1:4" x14ac:dyDescent="0.25">
      <c r="A2066" s="1">
        <v>40330</v>
      </c>
      <c r="B2066" t="s">
        <v>24</v>
      </c>
      <c r="C2066">
        <v>772500</v>
      </c>
      <c r="D2066">
        <v>2</v>
      </c>
    </row>
    <row r="2067" spans="1:4" x14ac:dyDescent="0.25">
      <c r="A2067" s="1">
        <v>40331</v>
      </c>
      <c r="B2067" t="s">
        <v>22</v>
      </c>
      <c r="C2067">
        <v>1030000</v>
      </c>
      <c r="D2067">
        <v>3</v>
      </c>
    </row>
    <row r="2068" spans="1:4" x14ac:dyDescent="0.25">
      <c r="A2068" s="1">
        <v>40332</v>
      </c>
      <c r="B2068" t="s">
        <v>21</v>
      </c>
      <c r="C2068">
        <v>257500</v>
      </c>
      <c r="D2068">
        <v>1</v>
      </c>
    </row>
    <row r="2069" spans="1:4" x14ac:dyDescent="0.25">
      <c r="A2069" s="1">
        <v>40334</v>
      </c>
      <c r="B2069" t="s">
        <v>19</v>
      </c>
      <c r="C2069">
        <v>1030000</v>
      </c>
      <c r="D2069">
        <v>3</v>
      </c>
    </row>
    <row r="2070" spans="1:4" x14ac:dyDescent="0.25">
      <c r="A2070" s="1">
        <v>40336</v>
      </c>
      <c r="B2070" t="s">
        <v>20</v>
      </c>
      <c r="C2070">
        <v>772500</v>
      </c>
      <c r="D2070">
        <v>2</v>
      </c>
    </row>
    <row r="2071" spans="1:4" x14ac:dyDescent="0.25">
      <c r="A2071" s="1">
        <v>40337</v>
      </c>
      <c r="B2071" t="s">
        <v>24</v>
      </c>
      <c r="C2071">
        <v>772500</v>
      </c>
      <c r="D2071">
        <v>2</v>
      </c>
    </row>
    <row r="2072" spans="1:4" x14ac:dyDescent="0.25">
      <c r="A2072" s="1">
        <v>40338</v>
      </c>
      <c r="B2072" t="s">
        <v>22</v>
      </c>
      <c r="C2072">
        <v>515000</v>
      </c>
      <c r="D2072">
        <v>1</v>
      </c>
    </row>
    <row r="2073" spans="1:4" x14ac:dyDescent="0.25">
      <c r="A2073" s="1">
        <v>40339</v>
      </c>
      <c r="B2073" t="s">
        <v>21</v>
      </c>
      <c r="C2073">
        <v>137333</v>
      </c>
      <c r="D2073">
        <v>1</v>
      </c>
    </row>
    <row r="2074" spans="1:4" x14ac:dyDescent="0.25">
      <c r="A2074" s="1">
        <v>40341</v>
      </c>
      <c r="B2074" t="s">
        <v>19</v>
      </c>
      <c r="C2074">
        <v>772500</v>
      </c>
      <c r="D2074">
        <v>3</v>
      </c>
    </row>
    <row r="2075" spans="1:4" x14ac:dyDescent="0.25">
      <c r="A2075" s="1">
        <v>40342</v>
      </c>
      <c r="B2075" t="s">
        <v>23</v>
      </c>
      <c r="C2075">
        <v>515000</v>
      </c>
      <c r="D2075">
        <v>1</v>
      </c>
    </row>
    <row r="2076" spans="1:4" x14ac:dyDescent="0.25">
      <c r="A2076" s="1">
        <v>40343</v>
      </c>
      <c r="B2076" t="s">
        <v>20</v>
      </c>
      <c r="C2076">
        <v>1030000</v>
      </c>
      <c r="D2076">
        <v>2</v>
      </c>
    </row>
    <row r="2077" spans="1:4" x14ac:dyDescent="0.25">
      <c r="A2077" s="1">
        <v>40347</v>
      </c>
      <c r="B2077" t="s">
        <v>25</v>
      </c>
      <c r="C2077">
        <v>257500</v>
      </c>
      <c r="D2077">
        <v>1</v>
      </c>
    </row>
    <row r="2078" spans="1:4" x14ac:dyDescent="0.25">
      <c r="A2078" s="1">
        <v>40348</v>
      </c>
      <c r="B2078" t="s">
        <v>19</v>
      </c>
      <c r="C2078">
        <v>515000</v>
      </c>
      <c r="D2078">
        <v>1</v>
      </c>
    </row>
    <row r="2079" spans="1:4" x14ac:dyDescent="0.25">
      <c r="A2079" s="1">
        <v>40349</v>
      </c>
      <c r="B2079" t="s">
        <v>23</v>
      </c>
      <c r="C2079">
        <v>257500</v>
      </c>
      <c r="D2079">
        <v>1</v>
      </c>
    </row>
    <row r="2080" spans="1:4" x14ac:dyDescent="0.25">
      <c r="A2080" s="1">
        <v>40352</v>
      </c>
      <c r="B2080" t="s">
        <v>22</v>
      </c>
      <c r="C2080">
        <v>772500</v>
      </c>
      <c r="D2080">
        <v>2</v>
      </c>
    </row>
    <row r="2081" spans="1:4" x14ac:dyDescent="0.25">
      <c r="A2081" s="1">
        <v>40353</v>
      </c>
      <c r="B2081" t="s">
        <v>21</v>
      </c>
      <c r="C2081">
        <v>1030000</v>
      </c>
      <c r="D2081">
        <v>2</v>
      </c>
    </row>
    <row r="2082" spans="1:4" x14ac:dyDescent="0.25">
      <c r="A2082" s="1">
        <v>40354</v>
      </c>
      <c r="B2082" t="s">
        <v>25</v>
      </c>
      <c r="C2082">
        <v>1030000</v>
      </c>
      <c r="D2082">
        <v>3</v>
      </c>
    </row>
    <row r="2083" spans="1:4" x14ac:dyDescent="0.25">
      <c r="A2083" s="1">
        <v>40355</v>
      </c>
      <c r="B2083" t="s">
        <v>19</v>
      </c>
      <c r="C2083">
        <v>257500</v>
      </c>
      <c r="D2083">
        <v>1</v>
      </c>
    </row>
    <row r="2084" spans="1:4" x14ac:dyDescent="0.25">
      <c r="A2084" s="1">
        <v>40356</v>
      </c>
      <c r="B2084" t="s">
        <v>23</v>
      </c>
      <c r="C2084">
        <v>515000</v>
      </c>
      <c r="D2084">
        <v>1</v>
      </c>
    </row>
    <row r="2085" spans="1:4" x14ac:dyDescent="0.25">
      <c r="A2085" s="1">
        <v>40357</v>
      </c>
      <c r="B2085" t="s">
        <v>20</v>
      </c>
      <c r="C2085">
        <v>257500</v>
      </c>
      <c r="D2085">
        <v>1</v>
      </c>
    </row>
    <row r="2086" spans="1:4" x14ac:dyDescent="0.25">
      <c r="A2086" s="1">
        <v>40358</v>
      </c>
      <c r="B2086" t="s">
        <v>24</v>
      </c>
      <c r="C2086">
        <v>1030000</v>
      </c>
      <c r="D2086">
        <v>3</v>
      </c>
    </row>
    <row r="2087" spans="1:4" x14ac:dyDescent="0.25">
      <c r="A2087" s="1">
        <v>40359</v>
      </c>
      <c r="B2087" t="s">
        <v>22</v>
      </c>
      <c r="C2087">
        <v>1030000</v>
      </c>
      <c r="D2087">
        <v>3</v>
      </c>
    </row>
    <row r="2088" spans="1:4" x14ac:dyDescent="0.25">
      <c r="A2088" s="1">
        <v>40362</v>
      </c>
      <c r="B2088" t="s">
        <v>19</v>
      </c>
      <c r="C2088">
        <v>515000</v>
      </c>
      <c r="D2088">
        <v>1</v>
      </c>
    </row>
    <row r="2089" spans="1:4" x14ac:dyDescent="0.25">
      <c r="A2089" s="1">
        <v>40363</v>
      </c>
      <c r="B2089" t="s">
        <v>23</v>
      </c>
      <c r="C2089">
        <v>772500</v>
      </c>
      <c r="D2089">
        <v>2</v>
      </c>
    </row>
    <row r="2090" spans="1:4" x14ac:dyDescent="0.25">
      <c r="A2090" s="1">
        <v>40364</v>
      </c>
      <c r="B2090" t="s">
        <v>20</v>
      </c>
      <c r="C2090">
        <v>515000</v>
      </c>
      <c r="D2090">
        <v>1</v>
      </c>
    </row>
    <row r="2091" spans="1:4" x14ac:dyDescent="0.25">
      <c r="A2091" s="1">
        <v>40365</v>
      </c>
      <c r="B2091" t="s">
        <v>24</v>
      </c>
      <c r="C2091">
        <v>257500</v>
      </c>
      <c r="D2091">
        <v>1</v>
      </c>
    </row>
    <row r="2092" spans="1:4" x14ac:dyDescent="0.25">
      <c r="A2092" s="1">
        <v>40366</v>
      </c>
      <c r="B2092" t="s">
        <v>22</v>
      </c>
      <c r="C2092">
        <v>515000</v>
      </c>
      <c r="D2092">
        <v>2</v>
      </c>
    </row>
    <row r="2093" spans="1:4" x14ac:dyDescent="0.25">
      <c r="A2093" s="1">
        <v>40367</v>
      </c>
      <c r="B2093" t="s">
        <v>21</v>
      </c>
      <c r="C2093">
        <v>515000</v>
      </c>
      <c r="D2093">
        <v>1</v>
      </c>
    </row>
    <row r="2094" spans="1:4" x14ac:dyDescent="0.25">
      <c r="A2094" s="1">
        <v>40368</v>
      </c>
      <c r="B2094" t="s">
        <v>25</v>
      </c>
      <c r="C2094">
        <v>772500</v>
      </c>
      <c r="D2094">
        <v>2</v>
      </c>
    </row>
    <row r="2095" spans="1:4" x14ac:dyDescent="0.25">
      <c r="A2095" s="1">
        <v>40370</v>
      </c>
      <c r="B2095" t="s">
        <v>23</v>
      </c>
      <c r="C2095">
        <v>772500</v>
      </c>
      <c r="D2095">
        <v>2</v>
      </c>
    </row>
    <row r="2096" spans="1:4" x14ac:dyDescent="0.25">
      <c r="A2096" s="1">
        <v>40372</v>
      </c>
      <c r="B2096" t="s">
        <v>24</v>
      </c>
      <c r="C2096">
        <v>1287500</v>
      </c>
      <c r="D2096">
        <v>3</v>
      </c>
    </row>
    <row r="2097" spans="1:4" x14ac:dyDescent="0.25">
      <c r="A2097" s="1">
        <v>40373</v>
      </c>
      <c r="B2097" t="s">
        <v>22</v>
      </c>
      <c r="C2097">
        <v>515000</v>
      </c>
      <c r="D2097">
        <v>2</v>
      </c>
    </row>
    <row r="2098" spans="1:4" x14ac:dyDescent="0.25">
      <c r="A2098" s="1">
        <v>40374</v>
      </c>
      <c r="B2098" t="s">
        <v>21</v>
      </c>
      <c r="C2098">
        <v>2575000</v>
      </c>
      <c r="D2098">
        <v>6</v>
      </c>
    </row>
    <row r="2099" spans="1:4" x14ac:dyDescent="0.25">
      <c r="A2099" s="1">
        <v>40375</v>
      </c>
      <c r="B2099" t="s">
        <v>25</v>
      </c>
      <c r="C2099">
        <v>2575000</v>
      </c>
      <c r="D2099">
        <v>7</v>
      </c>
    </row>
    <row r="2100" spans="1:4" x14ac:dyDescent="0.25">
      <c r="A2100" s="1">
        <v>40376</v>
      </c>
      <c r="B2100" t="s">
        <v>19</v>
      </c>
      <c r="C2100">
        <v>1802500</v>
      </c>
      <c r="D2100">
        <v>4</v>
      </c>
    </row>
    <row r="2101" spans="1:4" x14ac:dyDescent="0.25">
      <c r="A2101" s="1">
        <v>40377</v>
      </c>
      <c r="B2101" t="s">
        <v>23</v>
      </c>
      <c r="C2101">
        <v>1802500</v>
      </c>
      <c r="D2101">
        <v>5</v>
      </c>
    </row>
    <row r="2102" spans="1:4" x14ac:dyDescent="0.25">
      <c r="A2102" s="1">
        <v>40378</v>
      </c>
      <c r="B2102" t="s">
        <v>20</v>
      </c>
      <c r="C2102">
        <v>1287500</v>
      </c>
      <c r="D2102">
        <v>3</v>
      </c>
    </row>
    <row r="2103" spans="1:4" x14ac:dyDescent="0.25">
      <c r="A2103" s="1">
        <v>40379</v>
      </c>
      <c r="B2103" t="s">
        <v>24</v>
      </c>
      <c r="C2103">
        <v>257500</v>
      </c>
      <c r="D2103">
        <v>1</v>
      </c>
    </row>
    <row r="2104" spans="1:4" x14ac:dyDescent="0.25">
      <c r="A2104" s="1">
        <v>40381</v>
      </c>
      <c r="B2104" t="s">
        <v>21</v>
      </c>
      <c r="C2104">
        <v>652333</v>
      </c>
      <c r="D2104">
        <v>3</v>
      </c>
    </row>
    <row r="2105" spans="1:4" x14ac:dyDescent="0.25">
      <c r="A2105" s="1">
        <v>40383</v>
      </c>
      <c r="B2105" t="s">
        <v>19</v>
      </c>
      <c r="C2105">
        <v>137333</v>
      </c>
      <c r="D2105">
        <v>1</v>
      </c>
    </row>
    <row r="2106" spans="1:4" x14ac:dyDescent="0.25">
      <c r="A2106" s="1">
        <v>40384</v>
      </c>
      <c r="B2106" t="s">
        <v>23</v>
      </c>
      <c r="C2106">
        <v>515000</v>
      </c>
      <c r="D2106">
        <v>1</v>
      </c>
    </row>
    <row r="2107" spans="1:4" x14ac:dyDescent="0.25">
      <c r="A2107" s="1">
        <v>40385</v>
      </c>
      <c r="B2107" t="s">
        <v>20</v>
      </c>
      <c r="C2107">
        <v>257500</v>
      </c>
      <c r="D2107">
        <v>1</v>
      </c>
    </row>
    <row r="2108" spans="1:4" x14ac:dyDescent="0.25">
      <c r="A2108" s="1">
        <v>40387</v>
      </c>
      <c r="B2108" t="s">
        <v>22</v>
      </c>
      <c r="C2108">
        <v>257500</v>
      </c>
      <c r="D2108">
        <v>1</v>
      </c>
    </row>
    <row r="2109" spans="1:4" x14ac:dyDescent="0.25">
      <c r="A2109" s="1">
        <v>40391</v>
      </c>
      <c r="B2109" t="s">
        <v>23</v>
      </c>
      <c r="C2109">
        <v>515000</v>
      </c>
      <c r="D2109">
        <v>1</v>
      </c>
    </row>
    <row r="2110" spans="1:4" x14ac:dyDescent="0.25">
      <c r="A2110" s="1">
        <v>40406</v>
      </c>
      <c r="B2110" t="s">
        <v>20</v>
      </c>
      <c r="C2110">
        <v>257500</v>
      </c>
      <c r="D2110">
        <v>1</v>
      </c>
    </row>
    <row r="2111" spans="1:4" x14ac:dyDescent="0.25">
      <c r="A2111" s="1">
        <v>40415</v>
      </c>
      <c r="B2111" t="s">
        <v>22</v>
      </c>
      <c r="C2111">
        <v>394833</v>
      </c>
      <c r="D2111">
        <v>2</v>
      </c>
    </row>
    <row r="2112" spans="1:4" x14ac:dyDescent="0.25">
      <c r="A2112" s="1">
        <v>40417</v>
      </c>
      <c r="B2112" t="s">
        <v>25</v>
      </c>
      <c r="C2112">
        <v>515000</v>
      </c>
      <c r="D2112">
        <v>1</v>
      </c>
    </row>
    <row r="2113" spans="1:4" x14ac:dyDescent="0.25">
      <c r="A2113" s="1">
        <v>40419</v>
      </c>
      <c r="B2113" t="s">
        <v>23</v>
      </c>
      <c r="C2113">
        <v>515000</v>
      </c>
      <c r="D2113">
        <v>1</v>
      </c>
    </row>
    <row r="2114" spans="1:4" x14ac:dyDescent="0.25">
      <c r="A2114" s="1">
        <v>40426</v>
      </c>
      <c r="B2114" t="s">
        <v>23</v>
      </c>
      <c r="C2114">
        <v>515000</v>
      </c>
      <c r="D2114">
        <v>2</v>
      </c>
    </row>
    <row r="2115" spans="1:4" x14ac:dyDescent="0.25">
      <c r="A2115" s="1">
        <v>40433</v>
      </c>
      <c r="B2115" t="s">
        <v>23</v>
      </c>
      <c r="C2115">
        <v>515000</v>
      </c>
      <c r="D2115">
        <v>1</v>
      </c>
    </row>
    <row r="2116" spans="1:4" x14ac:dyDescent="0.25">
      <c r="A2116" s="1">
        <v>40435</v>
      </c>
      <c r="B2116" t="s">
        <v>24</v>
      </c>
      <c r="C2116">
        <v>257500</v>
      </c>
      <c r="D2116">
        <v>1</v>
      </c>
    </row>
    <row r="2117" spans="1:4" x14ac:dyDescent="0.25">
      <c r="A2117" s="1">
        <v>40443</v>
      </c>
      <c r="B2117" t="s">
        <v>22</v>
      </c>
      <c r="C2117">
        <v>515000</v>
      </c>
      <c r="D2117">
        <v>1</v>
      </c>
    </row>
    <row r="2118" spans="1:4" x14ac:dyDescent="0.25">
      <c r="A2118" s="1">
        <v>40446</v>
      </c>
      <c r="B2118" t="s">
        <v>19</v>
      </c>
      <c r="C2118">
        <v>772500</v>
      </c>
      <c r="D2118">
        <v>1</v>
      </c>
    </row>
    <row r="2119" spans="1:4" x14ac:dyDescent="0.25">
      <c r="A2119" s="1">
        <v>40449</v>
      </c>
      <c r="B2119" t="s">
        <v>24</v>
      </c>
      <c r="C2119">
        <v>257500</v>
      </c>
      <c r="D2119">
        <v>1</v>
      </c>
    </row>
    <row r="2120" spans="1:4" x14ac:dyDescent="0.25">
      <c r="A2120" s="1">
        <v>40457</v>
      </c>
      <c r="B2120" t="s">
        <v>22</v>
      </c>
      <c r="C2120">
        <v>257500</v>
      </c>
      <c r="D2120">
        <v>1</v>
      </c>
    </row>
    <row r="2121" spans="1:4" x14ac:dyDescent="0.25">
      <c r="A2121" s="1">
        <v>40458</v>
      </c>
      <c r="B2121" t="s">
        <v>21</v>
      </c>
      <c r="C2121">
        <v>257500</v>
      </c>
      <c r="D2121">
        <v>1</v>
      </c>
    </row>
    <row r="2122" spans="1:4" x14ac:dyDescent="0.25">
      <c r="A2122" s="1">
        <v>40462</v>
      </c>
      <c r="B2122" t="s">
        <v>20</v>
      </c>
      <c r="C2122">
        <v>137333</v>
      </c>
      <c r="D2122">
        <v>1</v>
      </c>
    </row>
    <row r="2123" spans="1:4" x14ac:dyDescent="0.25">
      <c r="A2123" s="1">
        <v>40468</v>
      </c>
      <c r="B2123" t="s">
        <v>23</v>
      </c>
      <c r="C2123">
        <v>515000</v>
      </c>
      <c r="D2123">
        <v>1</v>
      </c>
    </row>
    <row r="2124" spans="1:4" x14ac:dyDescent="0.25">
      <c r="A2124" s="1">
        <v>40469</v>
      </c>
      <c r="B2124" t="s">
        <v>20</v>
      </c>
      <c r="C2124">
        <v>257500</v>
      </c>
      <c r="D2124">
        <v>1</v>
      </c>
    </row>
    <row r="2125" spans="1:4" x14ac:dyDescent="0.25">
      <c r="A2125" s="1">
        <v>40470</v>
      </c>
      <c r="B2125" t="s">
        <v>24</v>
      </c>
      <c r="C2125">
        <v>257500</v>
      </c>
      <c r="D2125">
        <v>1</v>
      </c>
    </row>
    <row r="2126" spans="1:4" x14ac:dyDescent="0.25">
      <c r="A2126" s="1">
        <v>40474</v>
      </c>
      <c r="B2126" t="s">
        <v>19</v>
      </c>
      <c r="C2126">
        <v>1287500</v>
      </c>
      <c r="D2126">
        <v>3</v>
      </c>
    </row>
    <row r="2127" spans="1:4" x14ac:dyDescent="0.25">
      <c r="A2127" s="1">
        <v>40480</v>
      </c>
      <c r="B2127" t="s">
        <v>25</v>
      </c>
      <c r="C2127">
        <v>1287500</v>
      </c>
      <c r="D2127">
        <v>2</v>
      </c>
    </row>
    <row r="2128" spans="1:4" x14ac:dyDescent="0.25">
      <c r="A2128" s="1">
        <v>40481</v>
      </c>
      <c r="B2128" t="s">
        <v>19</v>
      </c>
      <c r="C2128">
        <v>1545000</v>
      </c>
      <c r="D2128">
        <v>3</v>
      </c>
    </row>
    <row r="2129" spans="1:4" x14ac:dyDescent="0.25">
      <c r="A2129" s="1">
        <v>40482</v>
      </c>
      <c r="B2129" t="s">
        <v>23</v>
      </c>
      <c r="C2129">
        <v>1287500</v>
      </c>
      <c r="D2129">
        <v>2</v>
      </c>
    </row>
    <row r="2130" spans="1:4" x14ac:dyDescent="0.25">
      <c r="A2130" s="1">
        <v>40483</v>
      </c>
      <c r="B2130" t="s">
        <v>20</v>
      </c>
      <c r="C2130">
        <v>515000</v>
      </c>
      <c r="D2130">
        <v>1</v>
      </c>
    </row>
    <row r="2131" spans="1:4" x14ac:dyDescent="0.25">
      <c r="A2131" s="1">
        <v>40487</v>
      </c>
      <c r="B2131" t="s">
        <v>25</v>
      </c>
      <c r="C2131">
        <v>1030000</v>
      </c>
      <c r="D2131">
        <v>3</v>
      </c>
    </row>
    <row r="2132" spans="1:4" x14ac:dyDescent="0.25">
      <c r="A2132" s="1">
        <v>40489</v>
      </c>
      <c r="B2132" t="s">
        <v>23</v>
      </c>
      <c r="C2132">
        <v>1167333</v>
      </c>
      <c r="D2132">
        <v>3</v>
      </c>
    </row>
    <row r="2133" spans="1:4" x14ac:dyDescent="0.25">
      <c r="A2133" s="1">
        <v>40491</v>
      </c>
      <c r="B2133" t="s">
        <v>24</v>
      </c>
      <c r="C2133">
        <v>515000</v>
      </c>
      <c r="D2133">
        <v>1</v>
      </c>
    </row>
    <row r="2134" spans="1:4" x14ac:dyDescent="0.25">
      <c r="A2134" s="1">
        <v>40493</v>
      </c>
      <c r="B2134" t="s">
        <v>21</v>
      </c>
      <c r="C2134">
        <v>515000</v>
      </c>
      <c r="D2134">
        <v>1</v>
      </c>
    </row>
    <row r="2135" spans="1:4" x14ac:dyDescent="0.25">
      <c r="A2135" s="1">
        <v>40494</v>
      </c>
      <c r="B2135" t="s">
        <v>25</v>
      </c>
      <c r="C2135">
        <v>515000</v>
      </c>
      <c r="D2135">
        <v>1</v>
      </c>
    </row>
    <row r="2136" spans="1:4" x14ac:dyDescent="0.25">
      <c r="A2136" s="1">
        <v>40495</v>
      </c>
      <c r="B2136" t="s">
        <v>19</v>
      </c>
      <c r="C2136">
        <v>274666</v>
      </c>
      <c r="D2136">
        <v>2</v>
      </c>
    </row>
    <row r="2137" spans="1:4" x14ac:dyDescent="0.25">
      <c r="A2137" s="1">
        <v>40496</v>
      </c>
      <c r="B2137" t="s">
        <v>23</v>
      </c>
      <c r="C2137">
        <v>1030000</v>
      </c>
      <c r="D2137">
        <v>2</v>
      </c>
    </row>
    <row r="2138" spans="1:4" x14ac:dyDescent="0.25">
      <c r="A2138" s="1">
        <v>40500</v>
      </c>
      <c r="B2138" t="s">
        <v>21</v>
      </c>
      <c r="C2138">
        <v>515000</v>
      </c>
      <c r="D2138">
        <v>1</v>
      </c>
    </row>
    <row r="2139" spans="1:4" x14ac:dyDescent="0.25">
      <c r="A2139" s="1">
        <v>40507</v>
      </c>
      <c r="B2139" t="s">
        <v>21</v>
      </c>
      <c r="C2139">
        <v>515000</v>
      </c>
      <c r="D2139">
        <v>1</v>
      </c>
    </row>
    <row r="2140" spans="1:4" x14ac:dyDescent="0.25">
      <c r="A2140" s="1">
        <v>40510</v>
      </c>
      <c r="B2140" t="s">
        <v>23</v>
      </c>
      <c r="C2140">
        <v>772500</v>
      </c>
      <c r="D2140">
        <v>1</v>
      </c>
    </row>
    <row r="2141" spans="1:4" x14ac:dyDescent="0.25">
      <c r="A2141" s="1">
        <v>40520</v>
      </c>
      <c r="B2141" t="s">
        <v>22</v>
      </c>
      <c r="C2141">
        <v>515000</v>
      </c>
      <c r="D2141">
        <v>1</v>
      </c>
    </row>
    <row r="2142" spans="1:4" x14ac:dyDescent="0.25">
      <c r="A2142" s="1">
        <v>40521</v>
      </c>
      <c r="B2142" t="s">
        <v>21</v>
      </c>
      <c r="C2142">
        <v>257500</v>
      </c>
      <c r="D2142">
        <v>1</v>
      </c>
    </row>
    <row r="2143" spans="1:4" x14ac:dyDescent="0.25">
      <c r="A2143" s="1">
        <v>40524</v>
      </c>
      <c r="B2143" t="s">
        <v>23</v>
      </c>
      <c r="C2143">
        <v>772500</v>
      </c>
      <c r="D2143">
        <v>1</v>
      </c>
    </row>
    <row r="2144" spans="1:4" x14ac:dyDescent="0.25">
      <c r="A2144" s="1">
        <v>40525</v>
      </c>
      <c r="B2144" t="s">
        <v>20</v>
      </c>
      <c r="C2144">
        <v>515000</v>
      </c>
      <c r="D2144">
        <v>1</v>
      </c>
    </row>
    <row r="2145" spans="1:4" x14ac:dyDescent="0.25">
      <c r="A2145" s="1">
        <v>40526</v>
      </c>
      <c r="B2145" t="s">
        <v>24</v>
      </c>
      <c r="C2145">
        <v>515000</v>
      </c>
      <c r="D2145">
        <v>1</v>
      </c>
    </row>
    <row r="2146" spans="1:4" x14ac:dyDescent="0.25">
      <c r="A2146" s="1">
        <v>40530</v>
      </c>
      <c r="B2146" t="s">
        <v>19</v>
      </c>
      <c r="C2146">
        <v>772500</v>
      </c>
      <c r="D2146">
        <v>1</v>
      </c>
    </row>
    <row r="2147" spans="1:4" x14ac:dyDescent="0.25">
      <c r="A2147" s="1">
        <v>40535</v>
      </c>
      <c r="B2147" t="s">
        <v>21</v>
      </c>
      <c r="C2147">
        <v>772500</v>
      </c>
      <c r="D2147">
        <v>2</v>
      </c>
    </row>
    <row r="2148" spans="1:4" x14ac:dyDescent="0.25">
      <c r="A2148" s="1">
        <v>40545</v>
      </c>
      <c r="B2148" t="s">
        <v>23</v>
      </c>
      <c r="C2148">
        <v>142824</v>
      </c>
      <c r="D2148">
        <v>1</v>
      </c>
    </row>
    <row r="2149" spans="1:4" x14ac:dyDescent="0.25">
      <c r="A2149" s="1">
        <v>40549</v>
      </c>
      <c r="B2149" t="s">
        <v>21</v>
      </c>
      <c r="C2149">
        <v>267795</v>
      </c>
      <c r="D2149">
        <v>1</v>
      </c>
    </row>
    <row r="2150" spans="1:4" x14ac:dyDescent="0.25">
      <c r="A2150" s="1">
        <v>40551</v>
      </c>
      <c r="B2150" t="s">
        <v>19</v>
      </c>
      <c r="C2150">
        <v>267800</v>
      </c>
      <c r="D2150">
        <v>1</v>
      </c>
    </row>
    <row r="2151" spans="1:4" x14ac:dyDescent="0.25">
      <c r="A2151" s="1">
        <v>40554</v>
      </c>
      <c r="B2151" t="s">
        <v>24</v>
      </c>
      <c r="C2151">
        <v>1071200</v>
      </c>
      <c r="D2151">
        <v>2</v>
      </c>
    </row>
    <row r="2152" spans="1:4" x14ac:dyDescent="0.25">
      <c r="A2152" s="1">
        <v>40559</v>
      </c>
      <c r="B2152" t="s">
        <v>23</v>
      </c>
      <c r="C2152">
        <v>535600</v>
      </c>
      <c r="D2152">
        <v>1</v>
      </c>
    </row>
    <row r="2153" spans="1:4" x14ac:dyDescent="0.25">
      <c r="A2153" s="1">
        <v>40562</v>
      </c>
      <c r="B2153" t="s">
        <v>22</v>
      </c>
      <c r="C2153">
        <v>1606800</v>
      </c>
      <c r="D2153">
        <v>3</v>
      </c>
    </row>
    <row r="2154" spans="1:4" x14ac:dyDescent="0.25">
      <c r="A2154" s="1">
        <v>40563</v>
      </c>
      <c r="B2154" t="s">
        <v>21</v>
      </c>
      <c r="C2154">
        <v>1071200</v>
      </c>
      <c r="D2154">
        <v>2</v>
      </c>
    </row>
    <row r="2155" spans="1:4" x14ac:dyDescent="0.25">
      <c r="A2155" s="1">
        <v>40566</v>
      </c>
      <c r="B2155" t="s">
        <v>23</v>
      </c>
      <c r="C2155">
        <v>1606800</v>
      </c>
      <c r="D2155">
        <v>3</v>
      </c>
    </row>
    <row r="2156" spans="1:4" x14ac:dyDescent="0.25">
      <c r="A2156" s="1">
        <v>40571</v>
      </c>
      <c r="B2156" t="s">
        <v>25</v>
      </c>
      <c r="C2156">
        <v>535600</v>
      </c>
      <c r="D2156">
        <v>1</v>
      </c>
    </row>
    <row r="2157" spans="1:4" x14ac:dyDescent="0.25">
      <c r="A2157" s="1">
        <v>40572</v>
      </c>
      <c r="B2157" t="s">
        <v>19</v>
      </c>
      <c r="C2157">
        <v>267800</v>
      </c>
      <c r="D2157">
        <v>1</v>
      </c>
    </row>
    <row r="2158" spans="1:4" x14ac:dyDescent="0.25">
      <c r="A2158" s="1">
        <v>40579</v>
      </c>
      <c r="B2158" t="s">
        <v>19</v>
      </c>
      <c r="C2158">
        <v>535600</v>
      </c>
      <c r="D2158">
        <v>1</v>
      </c>
    </row>
    <row r="2159" spans="1:4" x14ac:dyDescent="0.25">
      <c r="A2159" s="1">
        <v>40582</v>
      </c>
      <c r="B2159" t="s">
        <v>24</v>
      </c>
      <c r="C2159">
        <v>142827</v>
      </c>
      <c r="D2159">
        <v>1</v>
      </c>
    </row>
    <row r="2160" spans="1:4" x14ac:dyDescent="0.25">
      <c r="A2160" s="1">
        <v>40601</v>
      </c>
      <c r="B2160" t="s">
        <v>23</v>
      </c>
      <c r="C2160">
        <v>267800</v>
      </c>
      <c r="D2160">
        <v>1</v>
      </c>
    </row>
    <row r="2161" spans="1:4" x14ac:dyDescent="0.25">
      <c r="A2161" s="1">
        <v>40603</v>
      </c>
      <c r="B2161" t="s">
        <v>24</v>
      </c>
      <c r="C2161">
        <v>535600</v>
      </c>
      <c r="D2161">
        <v>1</v>
      </c>
    </row>
    <row r="2162" spans="1:4" x14ac:dyDescent="0.25">
      <c r="A2162" s="1">
        <v>40622</v>
      </c>
      <c r="B2162" t="s">
        <v>23</v>
      </c>
      <c r="C2162">
        <v>1218400</v>
      </c>
      <c r="D2162">
        <v>2</v>
      </c>
    </row>
    <row r="2163" spans="1:4" x14ac:dyDescent="0.25">
      <c r="A2163" s="1">
        <v>40623</v>
      </c>
      <c r="B2163" t="s">
        <v>20</v>
      </c>
      <c r="C2163">
        <v>1339000</v>
      </c>
      <c r="D2163">
        <v>2</v>
      </c>
    </row>
    <row r="2164" spans="1:4" x14ac:dyDescent="0.25">
      <c r="A2164" s="1">
        <v>40624</v>
      </c>
      <c r="B2164" t="s">
        <v>24</v>
      </c>
      <c r="C2164">
        <v>1339000</v>
      </c>
      <c r="D2164">
        <v>2</v>
      </c>
    </row>
    <row r="2165" spans="1:4" x14ac:dyDescent="0.25">
      <c r="A2165" s="1">
        <v>40627</v>
      </c>
      <c r="B2165" t="s">
        <v>25</v>
      </c>
      <c r="C2165">
        <v>535600</v>
      </c>
      <c r="D2165">
        <v>1</v>
      </c>
    </row>
    <row r="2166" spans="1:4" x14ac:dyDescent="0.25">
      <c r="A2166" s="1">
        <v>40630</v>
      </c>
      <c r="B2166" t="s">
        <v>20</v>
      </c>
      <c r="C2166">
        <v>803400</v>
      </c>
      <c r="D2166">
        <v>1</v>
      </c>
    </row>
    <row r="2167" spans="1:4" x14ac:dyDescent="0.25">
      <c r="A2167" s="1">
        <v>40634</v>
      </c>
      <c r="B2167" t="s">
        <v>25</v>
      </c>
      <c r="C2167">
        <v>535600</v>
      </c>
      <c r="D2167">
        <v>1</v>
      </c>
    </row>
    <row r="2168" spans="1:4" x14ac:dyDescent="0.25">
      <c r="A2168" s="1">
        <v>40636</v>
      </c>
      <c r="B2168" t="s">
        <v>23</v>
      </c>
      <c r="C2168">
        <v>803400</v>
      </c>
      <c r="D2168">
        <v>1</v>
      </c>
    </row>
    <row r="2169" spans="1:4" x14ac:dyDescent="0.25">
      <c r="A2169" s="1">
        <v>40640</v>
      </c>
      <c r="B2169" t="s">
        <v>21</v>
      </c>
      <c r="C2169">
        <v>535600</v>
      </c>
      <c r="D2169">
        <v>1</v>
      </c>
    </row>
    <row r="2170" spans="1:4" x14ac:dyDescent="0.25">
      <c r="A2170" s="1">
        <v>40642</v>
      </c>
      <c r="B2170" t="s">
        <v>19</v>
      </c>
      <c r="C2170">
        <v>535600</v>
      </c>
      <c r="D2170">
        <v>1</v>
      </c>
    </row>
    <row r="2171" spans="1:4" x14ac:dyDescent="0.25">
      <c r="A2171" s="1">
        <v>40644</v>
      </c>
      <c r="B2171" t="s">
        <v>20</v>
      </c>
      <c r="C2171">
        <v>267800</v>
      </c>
      <c r="D2171">
        <v>1</v>
      </c>
    </row>
    <row r="2172" spans="1:4" x14ac:dyDescent="0.25">
      <c r="A2172" s="1">
        <v>40645</v>
      </c>
      <c r="B2172" t="s">
        <v>24</v>
      </c>
      <c r="C2172">
        <v>1071200</v>
      </c>
      <c r="D2172">
        <v>2</v>
      </c>
    </row>
    <row r="2173" spans="1:4" x14ac:dyDescent="0.25">
      <c r="A2173" s="1">
        <v>40647</v>
      </c>
      <c r="B2173" t="s">
        <v>21</v>
      </c>
      <c r="C2173">
        <v>410627</v>
      </c>
      <c r="D2173">
        <v>2</v>
      </c>
    </row>
    <row r="2174" spans="1:4" x14ac:dyDescent="0.25">
      <c r="A2174" s="1">
        <v>40649</v>
      </c>
      <c r="B2174" t="s">
        <v>19</v>
      </c>
      <c r="C2174">
        <v>803400</v>
      </c>
      <c r="D2174">
        <v>1</v>
      </c>
    </row>
    <row r="2175" spans="1:4" x14ac:dyDescent="0.25">
      <c r="A2175" s="1">
        <v>40650</v>
      </c>
      <c r="B2175" t="s">
        <v>23</v>
      </c>
      <c r="C2175">
        <v>1339000</v>
      </c>
      <c r="D2175">
        <v>2</v>
      </c>
    </row>
    <row r="2176" spans="1:4" x14ac:dyDescent="0.25">
      <c r="A2176" s="1">
        <v>40655</v>
      </c>
      <c r="B2176" t="s">
        <v>25</v>
      </c>
      <c r="C2176">
        <v>1874600</v>
      </c>
      <c r="D2176">
        <v>3</v>
      </c>
    </row>
    <row r="2177" spans="1:4" x14ac:dyDescent="0.25">
      <c r="A2177" s="1">
        <v>40657</v>
      </c>
      <c r="B2177" t="s">
        <v>23</v>
      </c>
      <c r="C2177">
        <v>267800</v>
      </c>
      <c r="D2177">
        <v>1</v>
      </c>
    </row>
    <row r="2178" spans="1:4" x14ac:dyDescent="0.25">
      <c r="A2178" s="1">
        <v>40661</v>
      </c>
      <c r="B2178" t="s">
        <v>21</v>
      </c>
      <c r="C2178">
        <v>267800</v>
      </c>
      <c r="D2178">
        <v>1</v>
      </c>
    </row>
    <row r="2179" spans="1:4" x14ac:dyDescent="0.25">
      <c r="A2179" s="1">
        <v>40664</v>
      </c>
      <c r="B2179" t="s">
        <v>23</v>
      </c>
      <c r="C2179">
        <v>267800</v>
      </c>
      <c r="D2179">
        <v>1</v>
      </c>
    </row>
    <row r="2180" spans="1:4" x14ac:dyDescent="0.25">
      <c r="A2180" s="1">
        <v>40667</v>
      </c>
      <c r="B2180" t="s">
        <v>22</v>
      </c>
      <c r="C2180">
        <v>803400</v>
      </c>
      <c r="D2180">
        <v>2</v>
      </c>
    </row>
    <row r="2181" spans="1:4" x14ac:dyDescent="0.25">
      <c r="A2181" s="1">
        <v>40671</v>
      </c>
      <c r="B2181" t="s">
        <v>23</v>
      </c>
      <c r="C2181">
        <v>401700</v>
      </c>
      <c r="D2181">
        <v>1</v>
      </c>
    </row>
    <row r="2182" spans="1:4" x14ac:dyDescent="0.25">
      <c r="A2182" s="1">
        <v>40678</v>
      </c>
      <c r="B2182" t="s">
        <v>23</v>
      </c>
      <c r="C2182">
        <v>267800</v>
      </c>
      <c r="D2182">
        <v>1</v>
      </c>
    </row>
    <row r="2183" spans="1:4" x14ac:dyDescent="0.25">
      <c r="A2183" s="1">
        <v>40679</v>
      </c>
      <c r="B2183" t="s">
        <v>20</v>
      </c>
      <c r="C2183">
        <v>267800</v>
      </c>
      <c r="D2183">
        <v>1</v>
      </c>
    </row>
    <row r="2184" spans="1:4" x14ac:dyDescent="0.25">
      <c r="A2184" s="1">
        <v>40680</v>
      </c>
      <c r="B2184" t="s">
        <v>24</v>
      </c>
      <c r="C2184">
        <v>535600</v>
      </c>
      <c r="D2184">
        <v>2</v>
      </c>
    </row>
    <row r="2185" spans="1:4" x14ac:dyDescent="0.25">
      <c r="A2185" s="1">
        <v>40685</v>
      </c>
      <c r="B2185" t="s">
        <v>23</v>
      </c>
      <c r="C2185">
        <v>946227</v>
      </c>
      <c r="D2185">
        <v>2</v>
      </c>
    </row>
    <row r="2186" spans="1:4" x14ac:dyDescent="0.25">
      <c r="A2186" s="1">
        <v>40687</v>
      </c>
      <c r="B2186" t="s">
        <v>24</v>
      </c>
      <c r="C2186">
        <v>535600</v>
      </c>
      <c r="D2186">
        <v>1</v>
      </c>
    </row>
    <row r="2187" spans="1:4" x14ac:dyDescent="0.25">
      <c r="A2187" s="1">
        <v>40695</v>
      </c>
      <c r="B2187" t="s">
        <v>22</v>
      </c>
      <c r="C2187">
        <v>535600</v>
      </c>
      <c r="D2187">
        <v>1</v>
      </c>
    </row>
    <row r="2188" spans="1:4" x14ac:dyDescent="0.25">
      <c r="A2188" s="1">
        <v>40696</v>
      </c>
      <c r="B2188" t="s">
        <v>21</v>
      </c>
      <c r="C2188">
        <v>267800</v>
      </c>
      <c r="D2188">
        <v>1</v>
      </c>
    </row>
    <row r="2189" spans="1:4" x14ac:dyDescent="0.25">
      <c r="A2189" s="1">
        <v>40698</v>
      </c>
      <c r="B2189" t="s">
        <v>19</v>
      </c>
      <c r="C2189">
        <v>267800</v>
      </c>
      <c r="D2189">
        <v>1</v>
      </c>
    </row>
    <row r="2190" spans="1:4" x14ac:dyDescent="0.25">
      <c r="A2190" s="1">
        <v>40699</v>
      </c>
      <c r="B2190" t="s">
        <v>23</v>
      </c>
      <c r="C2190">
        <v>535600</v>
      </c>
      <c r="D2190">
        <v>1</v>
      </c>
    </row>
    <row r="2191" spans="1:4" x14ac:dyDescent="0.25">
      <c r="A2191" s="1">
        <v>40700</v>
      </c>
      <c r="B2191" t="s">
        <v>20</v>
      </c>
      <c r="C2191">
        <v>267800</v>
      </c>
      <c r="D2191">
        <v>1</v>
      </c>
    </row>
    <row r="2192" spans="1:4" x14ac:dyDescent="0.25">
      <c r="A2192" s="1">
        <v>40701</v>
      </c>
      <c r="B2192" t="s">
        <v>24</v>
      </c>
      <c r="C2192">
        <v>267800</v>
      </c>
      <c r="D2192">
        <v>1</v>
      </c>
    </row>
    <row r="2193" spans="1:4" x14ac:dyDescent="0.25">
      <c r="A2193" s="1">
        <v>40702</v>
      </c>
      <c r="B2193" t="s">
        <v>22</v>
      </c>
      <c r="C2193">
        <v>678427</v>
      </c>
      <c r="D2193">
        <v>3</v>
      </c>
    </row>
    <row r="2194" spans="1:4" x14ac:dyDescent="0.25">
      <c r="A2194" s="1">
        <v>40703</v>
      </c>
      <c r="B2194" t="s">
        <v>21</v>
      </c>
      <c r="C2194">
        <v>267800</v>
      </c>
      <c r="D2194">
        <v>1</v>
      </c>
    </row>
    <row r="2195" spans="1:4" x14ac:dyDescent="0.25">
      <c r="A2195" s="1">
        <v>40705</v>
      </c>
      <c r="B2195" t="s">
        <v>19</v>
      </c>
      <c r="C2195">
        <v>267800</v>
      </c>
      <c r="D2195">
        <v>1</v>
      </c>
    </row>
    <row r="2196" spans="1:4" x14ac:dyDescent="0.25">
      <c r="A2196" s="1">
        <v>40706</v>
      </c>
      <c r="B2196" t="s">
        <v>23</v>
      </c>
      <c r="C2196">
        <v>1071200</v>
      </c>
      <c r="D2196">
        <v>2</v>
      </c>
    </row>
    <row r="2197" spans="1:4" x14ac:dyDescent="0.25">
      <c r="A2197" s="1">
        <v>40707</v>
      </c>
      <c r="B2197" t="s">
        <v>20</v>
      </c>
      <c r="C2197">
        <v>535600</v>
      </c>
      <c r="D2197">
        <v>1</v>
      </c>
    </row>
    <row r="2198" spans="1:4" x14ac:dyDescent="0.25">
      <c r="A2198" s="1">
        <v>40708</v>
      </c>
      <c r="B2198" t="s">
        <v>24</v>
      </c>
      <c r="C2198">
        <v>267800</v>
      </c>
      <c r="D2198">
        <v>1</v>
      </c>
    </row>
    <row r="2199" spans="1:4" x14ac:dyDescent="0.25">
      <c r="A2199" s="1">
        <v>40710</v>
      </c>
      <c r="B2199" t="s">
        <v>21</v>
      </c>
      <c r="C2199">
        <v>267800</v>
      </c>
      <c r="D2199">
        <v>1</v>
      </c>
    </row>
    <row r="2200" spans="1:4" x14ac:dyDescent="0.25">
      <c r="A2200" s="1">
        <v>40712</v>
      </c>
      <c r="B2200" t="s">
        <v>19</v>
      </c>
      <c r="C2200">
        <v>2142400</v>
      </c>
      <c r="D2200">
        <v>4</v>
      </c>
    </row>
    <row r="2201" spans="1:4" x14ac:dyDescent="0.25">
      <c r="A2201" s="1">
        <v>40713</v>
      </c>
      <c r="B2201" t="s">
        <v>23</v>
      </c>
      <c r="C2201">
        <v>1071200</v>
      </c>
      <c r="D2201">
        <v>2</v>
      </c>
    </row>
    <row r="2202" spans="1:4" x14ac:dyDescent="0.25">
      <c r="A2202" s="1">
        <v>40714</v>
      </c>
      <c r="B2202" t="s">
        <v>20</v>
      </c>
      <c r="C2202">
        <v>1214027</v>
      </c>
      <c r="D2202">
        <v>3</v>
      </c>
    </row>
    <row r="2203" spans="1:4" x14ac:dyDescent="0.25">
      <c r="A2203" s="1">
        <v>40720</v>
      </c>
      <c r="B2203" t="s">
        <v>23</v>
      </c>
      <c r="C2203">
        <v>401700</v>
      </c>
      <c r="D2203">
        <v>1</v>
      </c>
    </row>
    <row r="2204" spans="1:4" x14ac:dyDescent="0.25">
      <c r="A2204" s="1">
        <v>40722</v>
      </c>
      <c r="B2204" t="s">
        <v>24</v>
      </c>
      <c r="C2204">
        <v>267800</v>
      </c>
      <c r="D2204">
        <v>1</v>
      </c>
    </row>
    <row r="2205" spans="1:4" x14ac:dyDescent="0.25">
      <c r="A2205" s="1">
        <v>40724</v>
      </c>
      <c r="B2205" t="s">
        <v>21</v>
      </c>
      <c r="C2205">
        <v>267800</v>
      </c>
      <c r="D2205">
        <v>1</v>
      </c>
    </row>
    <row r="2206" spans="1:4" x14ac:dyDescent="0.25">
      <c r="A2206" s="1">
        <v>40737</v>
      </c>
      <c r="B2206" t="s">
        <v>22</v>
      </c>
      <c r="C2206">
        <v>535600</v>
      </c>
      <c r="D2206">
        <v>1</v>
      </c>
    </row>
    <row r="2207" spans="1:4" x14ac:dyDescent="0.25">
      <c r="A2207" s="1">
        <v>40738</v>
      </c>
      <c r="B2207" t="s">
        <v>21</v>
      </c>
      <c r="C2207">
        <v>267800</v>
      </c>
      <c r="D2207">
        <v>1</v>
      </c>
    </row>
    <row r="2208" spans="1:4" x14ac:dyDescent="0.25">
      <c r="A2208" s="1">
        <v>40740</v>
      </c>
      <c r="B2208" t="s">
        <v>19</v>
      </c>
      <c r="C2208">
        <v>803400</v>
      </c>
      <c r="D2208">
        <v>1</v>
      </c>
    </row>
    <row r="2209" spans="1:4" x14ac:dyDescent="0.25">
      <c r="A2209" s="1">
        <v>40743</v>
      </c>
      <c r="B2209" t="s">
        <v>24</v>
      </c>
      <c r="C2209">
        <v>1606800</v>
      </c>
      <c r="D2209">
        <v>2</v>
      </c>
    </row>
    <row r="2210" spans="1:4" x14ac:dyDescent="0.25">
      <c r="A2210" s="1">
        <v>40744</v>
      </c>
      <c r="B2210" t="s">
        <v>22</v>
      </c>
      <c r="C2210">
        <v>535600</v>
      </c>
      <c r="D2210">
        <v>2</v>
      </c>
    </row>
    <row r="2211" spans="1:4" x14ac:dyDescent="0.25">
      <c r="A2211" s="1">
        <v>40746</v>
      </c>
      <c r="B2211" t="s">
        <v>25</v>
      </c>
      <c r="C2211">
        <v>803400</v>
      </c>
      <c r="D2211">
        <v>2</v>
      </c>
    </row>
    <row r="2212" spans="1:4" x14ac:dyDescent="0.25">
      <c r="A2212" s="1">
        <v>40747</v>
      </c>
      <c r="B2212" t="s">
        <v>19</v>
      </c>
      <c r="C2212">
        <v>803400</v>
      </c>
      <c r="D2212">
        <v>1</v>
      </c>
    </row>
    <row r="2213" spans="1:4" x14ac:dyDescent="0.25">
      <c r="A2213" s="1">
        <v>40750</v>
      </c>
      <c r="B2213" t="s">
        <v>24</v>
      </c>
      <c r="C2213">
        <v>803400</v>
      </c>
      <c r="D2213">
        <v>2</v>
      </c>
    </row>
    <row r="2214" spans="1:4" x14ac:dyDescent="0.25">
      <c r="A2214" s="1">
        <v>40751</v>
      </c>
      <c r="B2214" t="s">
        <v>22</v>
      </c>
      <c r="C2214">
        <v>267800</v>
      </c>
      <c r="D2214">
        <v>1</v>
      </c>
    </row>
    <row r="2215" spans="1:4" x14ac:dyDescent="0.25">
      <c r="A2215" s="1">
        <v>40753</v>
      </c>
      <c r="B2215" t="s">
        <v>25</v>
      </c>
      <c r="C2215">
        <v>535600</v>
      </c>
      <c r="D2215">
        <v>2</v>
      </c>
    </row>
    <row r="2216" spans="1:4" x14ac:dyDescent="0.25">
      <c r="A2216" s="1">
        <v>40755</v>
      </c>
      <c r="B2216" t="s">
        <v>23</v>
      </c>
      <c r="C2216">
        <v>267800</v>
      </c>
      <c r="D2216">
        <v>1</v>
      </c>
    </row>
    <row r="2217" spans="1:4" x14ac:dyDescent="0.25">
      <c r="A2217" s="1">
        <v>40759</v>
      </c>
      <c r="B2217" t="s">
        <v>21</v>
      </c>
      <c r="C2217">
        <v>535600</v>
      </c>
      <c r="D2217">
        <v>1</v>
      </c>
    </row>
    <row r="2218" spans="1:4" x14ac:dyDescent="0.25">
      <c r="A2218" s="1">
        <v>40760</v>
      </c>
      <c r="B2218" t="s">
        <v>25</v>
      </c>
      <c r="C2218">
        <v>803400</v>
      </c>
      <c r="D2218">
        <v>1</v>
      </c>
    </row>
    <row r="2219" spans="1:4" x14ac:dyDescent="0.25">
      <c r="A2219" s="1">
        <v>40762</v>
      </c>
      <c r="B2219" t="s">
        <v>23</v>
      </c>
      <c r="C2219">
        <v>535600</v>
      </c>
      <c r="D2219">
        <v>2</v>
      </c>
    </row>
    <row r="2220" spans="1:4" x14ac:dyDescent="0.25">
      <c r="A2220" s="1">
        <v>40764</v>
      </c>
      <c r="B2220" t="s">
        <v>24</v>
      </c>
      <c r="C2220">
        <v>267800</v>
      </c>
      <c r="D2220">
        <v>1</v>
      </c>
    </row>
    <row r="2221" spans="1:4" x14ac:dyDescent="0.25">
      <c r="A2221" s="1">
        <v>40770</v>
      </c>
      <c r="B2221" t="s">
        <v>20</v>
      </c>
      <c r="C2221">
        <v>267800</v>
      </c>
      <c r="D2221">
        <v>1</v>
      </c>
    </row>
    <row r="2222" spans="1:4" x14ac:dyDescent="0.25">
      <c r="A2222" s="1">
        <v>40776</v>
      </c>
      <c r="B2222" t="s">
        <v>23</v>
      </c>
      <c r="C2222">
        <v>142827</v>
      </c>
      <c r="D2222">
        <v>1</v>
      </c>
    </row>
    <row r="2223" spans="1:4" x14ac:dyDescent="0.25">
      <c r="A2223" s="1">
        <v>40782</v>
      </c>
      <c r="B2223" t="s">
        <v>19</v>
      </c>
      <c r="C2223">
        <v>267800</v>
      </c>
      <c r="D2223">
        <v>1</v>
      </c>
    </row>
    <row r="2224" spans="1:4" x14ac:dyDescent="0.25">
      <c r="A2224" s="1">
        <v>40783</v>
      </c>
      <c r="B2224" t="s">
        <v>23</v>
      </c>
      <c r="C2224">
        <v>535600</v>
      </c>
      <c r="D2224">
        <v>1</v>
      </c>
    </row>
    <row r="2225" spans="1:4" x14ac:dyDescent="0.25">
      <c r="A2225" s="1">
        <v>40788</v>
      </c>
      <c r="B2225" t="s">
        <v>25</v>
      </c>
      <c r="C2225">
        <v>1606800</v>
      </c>
      <c r="D2225">
        <v>2</v>
      </c>
    </row>
    <row r="2226" spans="1:4" x14ac:dyDescent="0.25">
      <c r="A2226" s="1">
        <v>40803</v>
      </c>
      <c r="B2226" t="s">
        <v>19</v>
      </c>
      <c r="C2226">
        <v>1606800</v>
      </c>
      <c r="D2226">
        <v>2</v>
      </c>
    </row>
    <row r="2227" spans="1:4" x14ac:dyDescent="0.25">
      <c r="A2227" s="1">
        <v>40810</v>
      </c>
      <c r="B2227" t="s">
        <v>19</v>
      </c>
      <c r="C2227">
        <v>803400</v>
      </c>
      <c r="D2227">
        <v>1</v>
      </c>
    </row>
    <row r="2228" spans="1:4" x14ac:dyDescent="0.25">
      <c r="A2228" s="1">
        <v>40811</v>
      </c>
      <c r="B2228" t="s">
        <v>23</v>
      </c>
      <c r="C2228">
        <v>803400</v>
      </c>
      <c r="D2228">
        <v>1</v>
      </c>
    </row>
    <row r="2229" spans="1:4" x14ac:dyDescent="0.25">
      <c r="A2229" s="1">
        <v>40823</v>
      </c>
      <c r="B2229" t="s">
        <v>25</v>
      </c>
      <c r="C2229">
        <v>267800</v>
      </c>
      <c r="D2229">
        <v>1</v>
      </c>
    </row>
    <row r="2230" spans="1:4" x14ac:dyDescent="0.25">
      <c r="A2230" s="1">
        <v>40831</v>
      </c>
      <c r="B2230" t="s">
        <v>19</v>
      </c>
      <c r="C2230">
        <v>267800</v>
      </c>
      <c r="D2230">
        <v>1</v>
      </c>
    </row>
    <row r="2231" spans="1:4" x14ac:dyDescent="0.25">
      <c r="A2231" s="1">
        <v>40832</v>
      </c>
      <c r="B2231" t="s">
        <v>23</v>
      </c>
      <c r="C2231">
        <v>803400</v>
      </c>
      <c r="D2231">
        <v>1</v>
      </c>
    </row>
    <row r="2232" spans="1:4" x14ac:dyDescent="0.25">
      <c r="A2232" s="1">
        <v>40833</v>
      </c>
      <c r="B2232" t="s">
        <v>20</v>
      </c>
      <c r="C2232">
        <v>267800</v>
      </c>
      <c r="D2232">
        <v>1</v>
      </c>
    </row>
    <row r="2233" spans="1:4" x14ac:dyDescent="0.25">
      <c r="A2233" s="1">
        <v>40836</v>
      </c>
      <c r="B2233" t="s">
        <v>21</v>
      </c>
      <c r="C2233">
        <v>267800</v>
      </c>
      <c r="D2233">
        <v>1</v>
      </c>
    </row>
    <row r="2234" spans="1:4" x14ac:dyDescent="0.25">
      <c r="A2234" s="1">
        <v>40838</v>
      </c>
      <c r="B2234" t="s">
        <v>19</v>
      </c>
      <c r="C2234">
        <v>535600</v>
      </c>
      <c r="D2234">
        <v>1</v>
      </c>
    </row>
    <row r="2235" spans="1:4" x14ac:dyDescent="0.25">
      <c r="A2235" s="1">
        <v>40845</v>
      </c>
      <c r="B2235" t="s">
        <v>19</v>
      </c>
      <c r="C2235">
        <v>1071200</v>
      </c>
      <c r="D2235">
        <v>2</v>
      </c>
    </row>
    <row r="2236" spans="1:4" x14ac:dyDescent="0.25">
      <c r="A2236" s="1">
        <v>40853</v>
      </c>
      <c r="B2236" t="s">
        <v>23</v>
      </c>
      <c r="C2236">
        <v>267800</v>
      </c>
      <c r="D2236">
        <v>1</v>
      </c>
    </row>
    <row r="2237" spans="1:4" x14ac:dyDescent="0.25">
      <c r="A2237" s="1">
        <v>40855</v>
      </c>
      <c r="B2237" t="s">
        <v>24</v>
      </c>
      <c r="C2237">
        <v>803400</v>
      </c>
      <c r="D2237">
        <v>1</v>
      </c>
    </row>
    <row r="2238" spans="1:4" x14ac:dyDescent="0.25">
      <c r="A2238" s="1">
        <v>40874</v>
      </c>
      <c r="B2238" t="s">
        <v>23</v>
      </c>
      <c r="C2238">
        <v>803400</v>
      </c>
      <c r="D2238">
        <v>1</v>
      </c>
    </row>
    <row r="2239" spans="1:4" x14ac:dyDescent="0.25">
      <c r="A2239" s="1">
        <v>40879</v>
      </c>
      <c r="B2239" t="s">
        <v>25</v>
      </c>
      <c r="C2239">
        <v>803400</v>
      </c>
      <c r="D2239">
        <v>1</v>
      </c>
    </row>
    <row r="2240" spans="1:4" x14ac:dyDescent="0.25">
      <c r="A2240" s="1">
        <v>40881</v>
      </c>
      <c r="B2240" t="s">
        <v>23</v>
      </c>
      <c r="C2240">
        <v>803400</v>
      </c>
      <c r="D2240">
        <v>1</v>
      </c>
    </row>
    <row r="2241" spans="1:4" x14ac:dyDescent="0.25">
      <c r="A2241" s="1">
        <v>40882</v>
      </c>
      <c r="B2241" t="s">
        <v>20</v>
      </c>
      <c r="C2241">
        <v>267800</v>
      </c>
      <c r="D2241">
        <v>1</v>
      </c>
    </row>
    <row r="2242" spans="1:4" x14ac:dyDescent="0.25">
      <c r="A2242" s="1">
        <v>40890</v>
      </c>
      <c r="B2242" t="s">
        <v>24</v>
      </c>
      <c r="C2242">
        <v>142827</v>
      </c>
      <c r="D2242">
        <v>1</v>
      </c>
    </row>
    <row r="2243" spans="1:4" x14ac:dyDescent="0.25">
      <c r="A2243" s="1">
        <v>40891</v>
      </c>
      <c r="B2243" t="s">
        <v>22</v>
      </c>
      <c r="C2243">
        <v>267800</v>
      </c>
      <c r="D2243">
        <v>1</v>
      </c>
    </row>
    <row r="2244" spans="1:4" x14ac:dyDescent="0.25">
      <c r="A2244" s="1">
        <v>40902</v>
      </c>
      <c r="B2244" t="s">
        <v>23</v>
      </c>
      <c r="C2244">
        <v>1339000</v>
      </c>
      <c r="D2244">
        <v>2</v>
      </c>
    </row>
    <row r="2245" spans="1:4" x14ac:dyDescent="0.25">
      <c r="A2245" s="1">
        <v>40911</v>
      </c>
      <c r="B2245" t="s">
        <v>24</v>
      </c>
      <c r="C2245">
        <v>283350</v>
      </c>
      <c r="D2245">
        <v>1</v>
      </c>
    </row>
    <row r="2246" spans="1:4" x14ac:dyDescent="0.25">
      <c r="A2246" s="1">
        <v>40915</v>
      </c>
      <c r="B2246" t="s">
        <v>19</v>
      </c>
      <c r="C2246">
        <v>850050</v>
      </c>
      <c r="D2246">
        <v>1</v>
      </c>
    </row>
    <row r="2247" spans="1:4" x14ac:dyDescent="0.25">
      <c r="A2247" s="1">
        <v>40916</v>
      </c>
      <c r="B2247" t="s">
        <v>23</v>
      </c>
      <c r="C2247">
        <v>1700100</v>
      </c>
      <c r="D2247">
        <v>2</v>
      </c>
    </row>
    <row r="2248" spans="1:4" x14ac:dyDescent="0.25">
      <c r="A2248" s="1">
        <v>40917</v>
      </c>
      <c r="B2248" t="s">
        <v>20</v>
      </c>
      <c r="C2248">
        <v>850050</v>
      </c>
      <c r="D2248">
        <v>1</v>
      </c>
    </row>
    <row r="2249" spans="1:4" x14ac:dyDescent="0.25">
      <c r="A2249" s="1">
        <v>40935</v>
      </c>
      <c r="B2249" t="s">
        <v>25</v>
      </c>
      <c r="C2249">
        <v>283350</v>
      </c>
      <c r="D2249">
        <v>1</v>
      </c>
    </row>
    <row r="2250" spans="1:4" x14ac:dyDescent="0.25">
      <c r="A2250" s="1">
        <v>40936</v>
      </c>
      <c r="B2250" t="s">
        <v>19</v>
      </c>
      <c r="C2250">
        <v>566700</v>
      </c>
      <c r="D2250">
        <v>1</v>
      </c>
    </row>
    <row r="2251" spans="1:4" x14ac:dyDescent="0.25">
      <c r="A2251" s="1">
        <v>40937</v>
      </c>
      <c r="B2251" t="s">
        <v>23</v>
      </c>
      <c r="C2251">
        <v>566700</v>
      </c>
      <c r="D2251">
        <v>1</v>
      </c>
    </row>
    <row r="2252" spans="1:4" x14ac:dyDescent="0.25">
      <c r="A2252" s="1">
        <v>40941</v>
      </c>
      <c r="B2252" t="s">
        <v>21</v>
      </c>
      <c r="C2252">
        <v>566700</v>
      </c>
      <c r="D2252">
        <v>1</v>
      </c>
    </row>
    <row r="2253" spans="1:4" x14ac:dyDescent="0.25">
      <c r="A2253" s="1">
        <v>40953</v>
      </c>
      <c r="B2253" t="s">
        <v>24</v>
      </c>
      <c r="C2253">
        <v>283350</v>
      </c>
      <c r="D2253">
        <v>1</v>
      </c>
    </row>
    <row r="2254" spans="1:4" x14ac:dyDescent="0.25">
      <c r="A2254" s="1">
        <v>40972</v>
      </c>
      <c r="B2254" t="s">
        <v>23</v>
      </c>
      <c r="C2254">
        <v>850050</v>
      </c>
      <c r="D2254">
        <v>1</v>
      </c>
    </row>
    <row r="2255" spans="1:4" x14ac:dyDescent="0.25">
      <c r="A2255" s="1">
        <v>40977</v>
      </c>
      <c r="B2255" t="s">
        <v>25</v>
      </c>
      <c r="C2255">
        <v>1416750</v>
      </c>
      <c r="D2255">
        <v>2</v>
      </c>
    </row>
    <row r="2256" spans="1:4" x14ac:dyDescent="0.25">
      <c r="A2256" s="1">
        <v>40986</v>
      </c>
      <c r="B2256" t="s">
        <v>23</v>
      </c>
      <c r="C2256">
        <v>283350</v>
      </c>
      <c r="D2256">
        <v>1</v>
      </c>
    </row>
    <row r="2257" spans="1:4" x14ac:dyDescent="0.25">
      <c r="A2257" s="1">
        <v>40999</v>
      </c>
      <c r="B2257" t="s">
        <v>19</v>
      </c>
      <c r="C2257">
        <v>1416750</v>
      </c>
      <c r="D2257">
        <v>2</v>
      </c>
    </row>
    <row r="2258" spans="1:4" x14ac:dyDescent="0.25">
      <c r="A2258" s="1">
        <v>41000</v>
      </c>
      <c r="B2258" t="s">
        <v>23</v>
      </c>
      <c r="C2258">
        <v>850050</v>
      </c>
      <c r="D2258">
        <v>1</v>
      </c>
    </row>
    <row r="2259" spans="1:4" x14ac:dyDescent="0.25">
      <c r="A2259" s="1">
        <v>41003</v>
      </c>
      <c r="B2259" t="s">
        <v>22</v>
      </c>
      <c r="C2259">
        <v>283350</v>
      </c>
      <c r="D2259">
        <v>1</v>
      </c>
    </row>
    <row r="2260" spans="1:4" x14ac:dyDescent="0.25">
      <c r="A2260" s="1">
        <v>41007</v>
      </c>
      <c r="B2260" t="s">
        <v>23</v>
      </c>
      <c r="C2260">
        <v>566700</v>
      </c>
      <c r="D2260">
        <v>1</v>
      </c>
    </row>
    <row r="2261" spans="1:4" x14ac:dyDescent="0.25">
      <c r="A2261" s="1">
        <v>41012</v>
      </c>
      <c r="B2261" t="s">
        <v>25</v>
      </c>
      <c r="C2261">
        <v>566700</v>
      </c>
      <c r="D2261">
        <v>1</v>
      </c>
    </row>
    <row r="2262" spans="1:4" x14ac:dyDescent="0.25">
      <c r="A2262" s="1">
        <v>41017</v>
      </c>
      <c r="B2262" t="s">
        <v>22</v>
      </c>
      <c r="C2262">
        <v>566700</v>
      </c>
      <c r="D2262">
        <v>1</v>
      </c>
    </row>
    <row r="2263" spans="1:4" x14ac:dyDescent="0.25">
      <c r="A2263" s="1">
        <v>41019</v>
      </c>
      <c r="B2263" t="s">
        <v>25</v>
      </c>
      <c r="C2263">
        <v>850050</v>
      </c>
      <c r="D2263">
        <v>1</v>
      </c>
    </row>
    <row r="2264" spans="1:4" x14ac:dyDescent="0.25">
      <c r="A2264" s="1">
        <v>41021</v>
      </c>
      <c r="B2264" t="s">
        <v>23</v>
      </c>
      <c r="C2264">
        <v>850050</v>
      </c>
      <c r="D2264">
        <v>1</v>
      </c>
    </row>
    <row r="2265" spans="1:4" x14ac:dyDescent="0.25">
      <c r="A2265" s="1">
        <v>41022</v>
      </c>
      <c r="B2265" t="s">
        <v>20</v>
      </c>
      <c r="C2265">
        <v>283350</v>
      </c>
      <c r="D2265">
        <v>1</v>
      </c>
    </row>
    <row r="2266" spans="1:4" x14ac:dyDescent="0.25">
      <c r="A2266" s="1">
        <v>41024</v>
      </c>
      <c r="B2266" t="s">
        <v>22</v>
      </c>
      <c r="C2266">
        <v>566700</v>
      </c>
      <c r="D2266">
        <v>1</v>
      </c>
    </row>
    <row r="2267" spans="1:4" x14ac:dyDescent="0.25">
      <c r="A2267" s="1">
        <v>41025</v>
      </c>
      <c r="B2267" t="s">
        <v>21</v>
      </c>
      <c r="C2267">
        <v>566700</v>
      </c>
      <c r="D2267">
        <v>1</v>
      </c>
    </row>
    <row r="2268" spans="1:4" x14ac:dyDescent="0.25">
      <c r="A2268" s="1">
        <v>41026</v>
      </c>
      <c r="B2268" t="s">
        <v>25</v>
      </c>
      <c r="C2268">
        <v>283350</v>
      </c>
      <c r="D2268">
        <v>1</v>
      </c>
    </row>
    <row r="2269" spans="1:4" x14ac:dyDescent="0.25">
      <c r="A2269" s="1">
        <v>41027</v>
      </c>
      <c r="B2269" t="s">
        <v>19</v>
      </c>
      <c r="C2269">
        <v>1416750</v>
      </c>
      <c r="D2269">
        <v>2</v>
      </c>
    </row>
    <row r="2270" spans="1:4" x14ac:dyDescent="0.25">
      <c r="A2270" s="1">
        <v>41033</v>
      </c>
      <c r="B2270" t="s">
        <v>25</v>
      </c>
      <c r="C2270">
        <v>850050</v>
      </c>
      <c r="D2270">
        <v>1</v>
      </c>
    </row>
    <row r="2271" spans="1:4" x14ac:dyDescent="0.25">
      <c r="A2271" s="1">
        <v>41037</v>
      </c>
      <c r="B2271" t="s">
        <v>24</v>
      </c>
      <c r="C2271">
        <v>283350</v>
      </c>
      <c r="D2271">
        <v>1</v>
      </c>
    </row>
    <row r="2272" spans="1:4" x14ac:dyDescent="0.25">
      <c r="A2272" s="1">
        <v>41040</v>
      </c>
      <c r="B2272" t="s">
        <v>25</v>
      </c>
      <c r="C2272">
        <v>566700</v>
      </c>
      <c r="D2272">
        <v>1</v>
      </c>
    </row>
    <row r="2273" spans="1:4" x14ac:dyDescent="0.25">
      <c r="A2273" s="1">
        <v>41043</v>
      </c>
      <c r="B2273" t="s">
        <v>20</v>
      </c>
      <c r="C2273">
        <v>566700</v>
      </c>
      <c r="D2273">
        <v>1</v>
      </c>
    </row>
    <row r="2274" spans="1:4" x14ac:dyDescent="0.25">
      <c r="A2274" s="1">
        <v>41049</v>
      </c>
      <c r="B2274" t="s">
        <v>23</v>
      </c>
      <c r="C2274">
        <v>850050</v>
      </c>
      <c r="D2274">
        <v>1</v>
      </c>
    </row>
    <row r="2275" spans="1:4" x14ac:dyDescent="0.25">
      <c r="A2275" s="1">
        <v>41050</v>
      </c>
      <c r="B2275" t="s">
        <v>20</v>
      </c>
      <c r="C2275">
        <v>283350</v>
      </c>
      <c r="D2275">
        <v>1</v>
      </c>
    </row>
    <row r="2276" spans="1:4" x14ac:dyDescent="0.25">
      <c r="A2276" s="1">
        <v>41056</v>
      </c>
      <c r="B2276" t="s">
        <v>23</v>
      </c>
      <c r="C2276">
        <v>566700</v>
      </c>
      <c r="D2276">
        <v>1</v>
      </c>
    </row>
    <row r="2277" spans="1:4" x14ac:dyDescent="0.25">
      <c r="A2277" s="1">
        <v>41059</v>
      </c>
      <c r="B2277" t="s">
        <v>22</v>
      </c>
      <c r="C2277">
        <v>566700</v>
      </c>
      <c r="D2277">
        <v>1</v>
      </c>
    </row>
    <row r="2278" spans="1:4" x14ac:dyDescent="0.25">
      <c r="A2278" s="1">
        <v>41061</v>
      </c>
      <c r="B2278" t="s">
        <v>25</v>
      </c>
      <c r="C2278">
        <v>850050</v>
      </c>
      <c r="D2278">
        <v>1</v>
      </c>
    </row>
    <row r="2279" spans="1:4" x14ac:dyDescent="0.25">
      <c r="A2279" s="1">
        <v>41062</v>
      </c>
      <c r="B2279" t="s">
        <v>19</v>
      </c>
      <c r="C2279">
        <v>3116850</v>
      </c>
      <c r="D2279">
        <v>4</v>
      </c>
    </row>
    <row r="2280" spans="1:4" x14ac:dyDescent="0.25">
      <c r="A2280" s="1">
        <v>41067</v>
      </c>
      <c r="B2280" t="s">
        <v>21</v>
      </c>
      <c r="C2280">
        <v>566700</v>
      </c>
      <c r="D2280">
        <v>1</v>
      </c>
    </row>
    <row r="2281" spans="1:4" x14ac:dyDescent="0.25">
      <c r="A2281" s="1">
        <v>41070</v>
      </c>
      <c r="B2281" t="s">
        <v>23</v>
      </c>
      <c r="C2281">
        <v>425025</v>
      </c>
      <c r="D2281">
        <v>1</v>
      </c>
    </row>
    <row r="2282" spans="1:4" x14ac:dyDescent="0.25">
      <c r="A2282" s="1">
        <v>41077</v>
      </c>
      <c r="B2282" t="s">
        <v>23</v>
      </c>
      <c r="C2282">
        <v>2266800</v>
      </c>
      <c r="D2282">
        <v>3</v>
      </c>
    </row>
    <row r="2283" spans="1:4" x14ac:dyDescent="0.25">
      <c r="A2283" s="1">
        <v>41079</v>
      </c>
      <c r="B2283" t="s">
        <v>24</v>
      </c>
      <c r="C2283">
        <v>566700</v>
      </c>
      <c r="D2283">
        <v>1</v>
      </c>
    </row>
    <row r="2284" spans="1:4" x14ac:dyDescent="0.25">
      <c r="A2284" s="1">
        <v>41081</v>
      </c>
      <c r="B2284" t="s">
        <v>21</v>
      </c>
      <c r="C2284">
        <v>566700</v>
      </c>
      <c r="D2284">
        <v>1</v>
      </c>
    </row>
    <row r="2285" spans="1:4" x14ac:dyDescent="0.25">
      <c r="A2285" s="1">
        <v>41082</v>
      </c>
      <c r="B2285" t="s">
        <v>25</v>
      </c>
      <c r="C2285">
        <v>566700</v>
      </c>
      <c r="D2285">
        <v>1</v>
      </c>
    </row>
    <row r="2286" spans="1:4" x14ac:dyDescent="0.25">
      <c r="A2286" s="1">
        <v>41083</v>
      </c>
      <c r="B2286" t="s">
        <v>19</v>
      </c>
      <c r="C2286">
        <v>1001170</v>
      </c>
      <c r="D2286">
        <v>2</v>
      </c>
    </row>
    <row r="2287" spans="1:4" x14ac:dyDescent="0.25">
      <c r="A2287" s="1">
        <v>41084</v>
      </c>
      <c r="B2287" t="s">
        <v>23</v>
      </c>
      <c r="C2287">
        <v>1700100</v>
      </c>
      <c r="D2287">
        <v>3</v>
      </c>
    </row>
    <row r="2288" spans="1:4" x14ac:dyDescent="0.25">
      <c r="A2288" s="1">
        <v>41085</v>
      </c>
      <c r="B2288" t="s">
        <v>20</v>
      </c>
      <c r="C2288">
        <v>850050</v>
      </c>
      <c r="D2288">
        <v>1</v>
      </c>
    </row>
    <row r="2289" spans="1:4" x14ac:dyDescent="0.25">
      <c r="A2289" s="1">
        <v>41086</v>
      </c>
      <c r="B2289" t="s">
        <v>24</v>
      </c>
      <c r="C2289">
        <v>850050</v>
      </c>
      <c r="D2289">
        <v>2</v>
      </c>
    </row>
    <row r="2290" spans="1:4" x14ac:dyDescent="0.25">
      <c r="A2290" s="1">
        <v>41092</v>
      </c>
      <c r="B2290" t="s">
        <v>20</v>
      </c>
      <c r="C2290">
        <v>850050</v>
      </c>
      <c r="D2290">
        <v>1</v>
      </c>
    </row>
    <row r="2291" spans="1:4" x14ac:dyDescent="0.25">
      <c r="A2291" s="1">
        <v>41098</v>
      </c>
      <c r="B2291" t="s">
        <v>23</v>
      </c>
      <c r="C2291">
        <v>151120</v>
      </c>
      <c r="D2291">
        <v>1</v>
      </c>
    </row>
    <row r="2292" spans="1:4" x14ac:dyDescent="0.25">
      <c r="A2292" s="1">
        <v>41102</v>
      </c>
      <c r="B2292" t="s">
        <v>21</v>
      </c>
      <c r="C2292">
        <v>283350</v>
      </c>
      <c r="D2292">
        <v>1</v>
      </c>
    </row>
    <row r="2293" spans="1:4" x14ac:dyDescent="0.25">
      <c r="A2293" s="1">
        <v>41108</v>
      </c>
      <c r="B2293" t="s">
        <v>22</v>
      </c>
      <c r="C2293">
        <v>283350</v>
      </c>
      <c r="D2293">
        <v>1</v>
      </c>
    </row>
    <row r="2294" spans="1:4" x14ac:dyDescent="0.25">
      <c r="A2294" s="1">
        <v>41112</v>
      </c>
      <c r="B2294" t="s">
        <v>23</v>
      </c>
      <c r="C2294">
        <v>566700</v>
      </c>
      <c r="D2294">
        <v>1</v>
      </c>
    </row>
    <row r="2295" spans="1:4" x14ac:dyDescent="0.25">
      <c r="A2295" s="1">
        <v>41124</v>
      </c>
      <c r="B2295" t="s">
        <v>25</v>
      </c>
      <c r="C2295">
        <v>151120</v>
      </c>
      <c r="D2295">
        <v>1</v>
      </c>
    </row>
    <row r="2296" spans="1:4" x14ac:dyDescent="0.25">
      <c r="A2296" s="1">
        <v>41142</v>
      </c>
      <c r="B2296" t="s">
        <v>24</v>
      </c>
      <c r="C2296">
        <v>434470</v>
      </c>
      <c r="D2296">
        <v>2</v>
      </c>
    </row>
    <row r="2297" spans="1:4" x14ac:dyDescent="0.25">
      <c r="A2297" s="1">
        <v>41155</v>
      </c>
      <c r="B2297" t="s">
        <v>20</v>
      </c>
      <c r="C2297">
        <v>283350</v>
      </c>
      <c r="D2297">
        <v>1</v>
      </c>
    </row>
    <row r="2298" spans="1:4" x14ac:dyDescent="0.25">
      <c r="A2298" s="1">
        <v>41156</v>
      </c>
      <c r="B2298" t="s">
        <v>24</v>
      </c>
      <c r="C2298">
        <v>566700</v>
      </c>
      <c r="D2298">
        <v>1</v>
      </c>
    </row>
    <row r="2299" spans="1:4" x14ac:dyDescent="0.25">
      <c r="A2299" s="1">
        <v>41160</v>
      </c>
      <c r="B2299" t="s">
        <v>19</v>
      </c>
      <c r="C2299">
        <v>566700</v>
      </c>
      <c r="D2299">
        <v>1</v>
      </c>
    </row>
    <row r="2300" spans="1:4" x14ac:dyDescent="0.25">
      <c r="A2300" s="1">
        <v>41162</v>
      </c>
      <c r="B2300" t="s">
        <v>20</v>
      </c>
      <c r="C2300">
        <v>566700</v>
      </c>
      <c r="D2300">
        <v>1</v>
      </c>
    </row>
    <row r="2301" spans="1:4" x14ac:dyDescent="0.25">
      <c r="A2301" s="1">
        <v>41164</v>
      </c>
      <c r="B2301" t="s">
        <v>22</v>
      </c>
      <c r="C2301">
        <v>850050</v>
      </c>
      <c r="D2301">
        <v>1</v>
      </c>
    </row>
    <row r="2302" spans="1:4" x14ac:dyDescent="0.25">
      <c r="A2302" s="1">
        <v>41180</v>
      </c>
      <c r="B2302" t="s">
        <v>25</v>
      </c>
      <c r="C2302">
        <v>566700</v>
      </c>
      <c r="D2302">
        <v>1</v>
      </c>
    </row>
    <row r="2303" spans="1:4" x14ac:dyDescent="0.25">
      <c r="A2303" s="1">
        <v>41186</v>
      </c>
      <c r="B2303" t="s">
        <v>21</v>
      </c>
      <c r="C2303">
        <v>1133400</v>
      </c>
      <c r="D2303">
        <v>2</v>
      </c>
    </row>
    <row r="2304" spans="1:4" x14ac:dyDescent="0.25">
      <c r="A2304" s="1">
        <v>41188</v>
      </c>
      <c r="B2304" t="s">
        <v>19</v>
      </c>
      <c r="C2304">
        <v>566700</v>
      </c>
      <c r="D2304">
        <v>1</v>
      </c>
    </row>
    <row r="2305" spans="1:4" x14ac:dyDescent="0.25">
      <c r="A2305" s="1">
        <v>41206</v>
      </c>
      <c r="B2305" t="s">
        <v>22</v>
      </c>
      <c r="C2305">
        <v>566700</v>
      </c>
      <c r="D2305">
        <v>1</v>
      </c>
    </row>
    <row r="2306" spans="1:4" x14ac:dyDescent="0.25">
      <c r="A2306" s="1">
        <v>41223</v>
      </c>
      <c r="B2306" t="s">
        <v>19</v>
      </c>
      <c r="C2306">
        <v>283350</v>
      </c>
      <c r="D2306">
        <v>1</v>
      </c>
    </row>
    <row r="2307" spans="1:4" x14ac:dyDescent="0.25">
      <c r="A2307" s="1">
        <v>41261</v>
      </c>
      <c r="B2307" t="s">
        <v>24</v>
      </c>
      <c r="C2307">
        <v>283350</v>
      </c>
      <c r="D2307">
        <v>1</v>
      </c>
    </row>
    <row r="2308" spans="1:4" x14ac:dyDescent="0.25">
      <c r="A2308" s="1">
        <v>41300</v>
      </c>
      <c r="B2308" t="s">
        <v>19</v>
      </c>
      <c r="C2308">
        <v>589500</v>
      </c>
      <c r="D2308">
        <v>1</v>
      </c>
    </row>
    <row r="2309" spans="1:4" x14ac:dyDescent="0.25">
      <c r="A2309" s="1">
        <v>41305</v>
      </c>
      <c r="B2309" t="s">
        <v>21</v>
      </c>
      <c r="C2309">
        <v>294750</v>
      </c>
      <c r="D2309">
        <v>1</v>
      </c>
    </row>
    <row r="2310" spans="1:4" x14ac:dyDescent="0.25">
      <c r="A2310" s="1">
        <v>41306</v>
      </c>
      <c r="B2310" t="s">
        <v>25</v>
      </c>
      <c r="C2310">
        <v>451950</v>
      </c>
      <c r="D2310">
        <v>2</v>
      </c>
    </row>
    <row r="2311" spans="1:4" x14ac:dyDescent="0.25">
      <c r="A2311" s="1">
        <v>41308</v>
      </c>
      <c r="B2311" t="s">
        <v>23</v>
      </c>
      <c r="C2311">
        <v>294750</v>
      </c>
      <c r="D2311">
        <v>1</v>
      </c>
    </row>
    <row r="2312" spans="1:4" x14ac:dyDescent="0.25">
      <c r="A2312" s="1">
        <v>41309</v>
      </c>
      <c r="B2312" t="s">
        <v>20</v>
      </c>
      <c r="C2312">
        <v>294750</v>
      </c>
      <c r="D2312">
        <v>1</v>
      </c>
    </row>
    <row r="2313" spans="1:4" x14ac:dyDescent="0.25">
      <c r="A2313" s="1">
        <v>41312</v>
      </c>
      <c r="B2313" t="s">
        <v>21</v>
      </c>
      <c r="C2313">
        <v>157200</v>
      </c>
      <c r="D2313">
        <v>1</v>
      </c>
    </row>
    <row r="2314" spans="1:4" x14ac:dyDescent="0.25">
      <c r="A2314" s="1">
        <v>41313</v>
      </c>
      <c r="B2314" t="s">
        <v>25</v>
      </c>
      <c r="C2314">
        <v>589500</v>
      </c>
      <c r="D2314">
        <v>2</v>
      </c>
    </row>
    <row r="2315" spans="1:4" x14ac:dyDescent="0.25">
      <c r="A2315" s="1">
        <v>41314</v>
      </c>
      <c r="B2315" t="s">
        <v>19</v>
      </c>
      <c r="C2315">
        <v>294750</v>
      </c>
      <c r="D2315">
        <v>1</v>
      </c>
    </row>
    <row r="2316" spans="1:4" x14ac:dyDescent="0.25">
      <c r="A2316" s="1">
        <v>41316</v>
      </c>
      <c r="B2316" t="s">
        <v>20</v>
      </c>
      <c r="C2316">
        <v>294750</v>
      </c>
      <c r="D2316">
        <v>1</v>
      </c>
    </row>
    <row r="2317" spans="1:4" x14ac:dyDescent="0.25">
      <c r="A2317" s="1">
        <v>41324</v>
      </c>
      <c r="B2317" t="s">
        <v>24</v>
      </c>
      <c r="C2317">
        <v>157200</v>
      </c>
      <c r="D2317">
        <v>1</v>
      </c>
    </row>
    <row r="2318" spans="1:4" x14ac:dyDescent="0.25">
      <c r="A2318" s="1">
        <v>41334</v>
      </c>
      <c r="B2318" t="s">
        <v>25</v>
      </c>
      <c r="C2318">
        <v>589500</v>
      </c>
      <c r="D2318">
        <v>2</v>
      </c>
    </row>
    <row r="2319" spans="1:4" x14ac:dyDescent="0.25">
      <c r="A2319" s="1">
        <v>41337</v>
      </c>
      <c r="B2319" t="s">
        <v>20</v>
      </c>
      <c r="C2319">
        <v>157200</v>
      </c>
      <c r="D2319">
        <v>1</v>
      </c>
    </row>
    <row r="2320" spans="1:4" x14ac:dyDescent="0.25">
      <c r="A2320" s="1">
        <v>41339</v>
      </c>
      <c r="B2320" t="s">
        <v>22</v>
      </c>
      <c r="C2320">
        <v>157200</v>
      </c>
      <c r="D2320">
        <v>1</v>
      </c>
    </row>
    <row r="2321" spans="1:4" x14ac:dyDescent="0.25">
      <c r="A2321" s="1">
        <v>41351</v>
      </c>
      <c r="B2321" t="s">
        <v>20</v>
      </c>
      <c r="C2321">
        <v>589500</v>
      </c>
      <c r="D2321">
        <v>2</v>
      </c>
    </row>
    <row r="2322" spans="1:4" x14ac:dyDescent="0.25">
      <c r="A2322" s="1">
        <v>41365</v>
      </c>
      <c r="B2322" t="s">
        <v>20</v>
      </c>
      <c r="C2322">
        <v>314400</v>
      </c>
      <c r="D2322">
        <v>2</v>
      </c>
    </row>
    <row r="2323" spans="1:4" x14ac:dyDescent="0.25">
      <c r="A2323" s="1">
        <v>41370</v>
      </c>
      <c r="B2323" t="s">
        <v>19</v>
      </c>
      <c r="C2323">
        <v>157200</v>
      </c>
      <c r="D2323">
        <v>1</v>
      </c>
    </row>
    <row r="2324" spans="1:4" x14ac:dyDescent="0.25">
      <c r="A2324" s="1">
        <v>41377</v>
      </c>
      <c r="B2324" t="s">
        <v>19</v>
      </c>
      <c r="C2324">
        <v>884250</v>
      </c>
      <c r="D2324">
        <v>1</v>
      </c>
    </row>
    <row r="2325" spans="1:4" x14ac:dyDescent="0.25">
      <c r="A2325" s="1">
        <v>41410</v>
      </c>
      <c r="B2325" t="s">
        <v>21</v>
      </c>
      <c r="C2325">
        <v>589500</v>
      </c>
      <c r="D2325">
        <v>1</v>
      </c>
    </row>
    <row r="2326" spans="1:4" x14ac:dyDescent="0.25">
      <c r="A2326" s="1">
        <v>41442</v>
      </c>
      <c r="B2326" t="s">
        <v>20</v>
      </c>
      <c r="C2326">
        <v>589500</v>
      </c>
      <c r="D2326">
        <v>1</v>
      </c>
    </row>
    <row r="2327" spans="1:4" x14ac:dyDescent="0.25">
      <c r="A2327" s="1">
        <v>41474</v>
      </c>
      <c r="B2327" t="s">
        <v>25</v>
      </c>
      <c r="C2327">
        <v>589500</v>
      </c>
      <c r="D2327">
        <v>1</v>
      </c>
    </row>
    <row r="2328" spans="1:4" x14ac:dyDescent="0.25">
      <c r="A2328" s="1">
        <v>41515</v>
      </c>
      <c r="B2328" t="s">
        <v>21</v>
      </c>
      <c r="C2328">
        <v>589500</v>
      </c>
      <c r="D2328">
        <v>1</v>
      </c>
    </row>
    <row r="2329" spans="1:4" x14ac:dyDescent="0.25">
      <c r="A2329" s="1">
        <v>41517</v>
      </c>
      <c r="B2329" t="s">
        <v>19</v>
      </c>
      <c r="C2329">
        <v>589500</v>
      </c>
      <c r="D2329">
        <v>1</v>
      </c>
    </row>
    <row r="2330" spans="1:4" x14ac:dyDescent="0.25">
      <c r="A2330" s="1">
        <v>41527</v>
      </c>
      <c r="B2330" t="s">
        <v>24</v>
      </c>
      <c r="C2330">
        <v>589500</v>
      </c>
      <c r="D2330">
        <v>1</v>
      </c>
    </row>
    <row r="2331" spans="1:4" x14ac:dyDescent="0.25">
      <c r="A2331" s="1">
        <v>41532</v>
      </c>
      <c r="B2331" t="s">
        <v>23</v>
      </c>
      <c r="C2331">
        <v>884250</v>
      </c>
      <c r="D2331">
        <v>1</v>
      </c>
    </row>
    <row r="2332" spans="1:4" x14ac:dyDescent="0.25">
      <c r="A2332" s="1">
        <v>41643</v>
      </c>
      <c r="B2332" t="s">
        <v>19</v>
      </c>
      <c r="C2332">
        <v>616000</v>
      </c>
      <c r="D2332">
        <v>1</v>
      </c>
    </row>
    <row r="2333" spans="1:4" x14ac:dyDescent="0.25">
      <c r="A2333" s="1">
        <v>41644</v>
      </c>
      <c r="B2333" t="s">
        <v>23</v>
      </c>
      <c r="C2333">
        <v>3696000</v>
      </c>
      <c r="D2333">
        <v>1</v>
      </c>
    </row>
    <row r="2334" spans="1:4" x14ac:dyDescent="0.25">
      <c r="A2334" s="1">
        <v>41656</v>
      </c>
      <c r="B2334" t="s">
        <v>25</v>
      </c>
      <c r="C2334">
        <v>410668</v>
      </c>
      <c r="D2334">
        <v>4</v>
      </c>
    </row>
    <row r="2335" spans="1:4" x14ac:dyDescent="0.25">
      <c r="A2335" s="1">
        <v>41657</v>
      </c>
      <c r="B2335" t="s">
        <v>19</v>
      </c>
      <c r="C2335">
        <v>102667</v>
      </c>
      <c r="D2335">
        <v>1</v>
      </c>
    </row>
    <row r="2336" spans="1:4" x14ac:dyDescent="0.25">
      <c r="A2336" s="1">
        <v>41658</v>
      </c>
      <c r="B2336" t="s">
        <v>23</v>
      </c>
      <c r="C2336">
        <v>205334</v>
      </c>
      <c r="D2336">
        <v>2</v>
      </c>
    </row>
    <row r="2337" spans="1:4" x14ac:dyDescent="0.25">
      <c r="A2337" s="1">
        <v>41659</v>
      </c>
      <c r="B2337" t="s">
        <v>20</v>
      </c>
      <c r="C2337">
        <v>102667</v>
      </c>
      <c r="D2337">
        <v>1</v>
      </c>
    </row>
    <row r="2338" spans="1:4" x14ac:dyDescent="0.25">
      <c r="A2338" s="1">
        <v>41704</v>
      </c>
      <c r="B2338" t="s">
        <v>21</v>
      </c>
      <c r="C2338">
        <v>308000</v>
      </c>
      <c r="D2338">
        <v>1</v>
      </c>
    </row>
    <row r="2339" spans="1:4" x14ac:dyDescent="0.25">
      <c r="A2339" s="1">
        <v>41705</v>
      </c>
      <c r="B2339" t="s">
        <v>25</v>
      </c>
      <c r="C2339">
        <v>616000</v>
      </c>
      <c r="D2339">
        <v>1</v>
      </c>
    </row>
    <row r="2340" spans="1:4" x14ac:dyDescent="0.25">
      <c r="A2340" s="1">
        <v>41722</v>
      </c>
      <c r="B2340" t="s">
        <v>20</v>
      </c>
      <c r="C2340">
        <v>3696000</v>
      </c>
      <c r="D2340">
        <v>1</v>
      </c>
    </row>
    <row r="2341" spans="1:4" x14ac:dyDescent="0.25">
      <c r="A2341" s="1">
        <v>41740</v>
      </c>
      <c r="B2341" t="s">
        <v>25</v>
      </c>
      <c r="C2341">
        <v>616000</v>
      </c>
      <c r="D2341">
        <v>1</v>
      </c>
    </row>
    <row r="2342" spans="1:4" x14ac:dyDescent="0.25">
      <c r="A2342" s="1">
        <v>41773</v>
      </c>
      <c r="B2342" t="s">
        <v>22</v>
      </c>
      <c r="C2342">
        <v>616000</v>
      </c>
      <c r="D2342">
        <v>1</v>
      </c>
    </row>
    <row r="2343" spans="1:4" x14ac:dyDescent="0.25">
      <c r="A2343" s="1">
        <v>41797</v>
      </c>
      <c r="B2343" t="s">
        <v>19</v>
      </c>
      <c r="C2343">
        <v>616000</v>
      </c>
      <c r="D2343">
        <v>1</v>
      </c>
    </row>
    <row r="2344" spans="1:4" x14ac:dyDescent="0.25">
      <c r="A2344" s="1">
        <v>41800</v>
      </c>
      <c r="B2344" t="s">
        <v>24</v>
      </c>
      <c r="C2344">
        <v>385000</v>
      </c>
      <c r="D2344">
        <v>1</v>
      </c>
    </row>
    <row r="2345" spans="1:4" x14ac:dyDescent="0.25">
      <c r="A2345" s="1">
        <v>41847</v>
      </c>
      <c r="B2345" t="s">
        <v>23</v>
      </c>
      <c r="C2345">
        <v>14784000</v>
      </c>
      <c r="D2345">
        <v>1</v>
      </c>
    </row>
    <row r="2346" spans="1:4" x14ac:dyDescent="0.25">
      <c r="A2346" s="1">
        <v>41870</v>
      </c>
      <c r="B2346" t="s">
        <v>24</v>
      </c>
      <c r="C2346">
        <v>308000</v>
      </c>
      <c r="D2346">
        <v>1</v>
      </c>
    </row>
    <row r="2347" spans="1:4" x14ac:dyDescent="0.25">
      <c r="A2347" s="1">
        <v>41881</v>
      </c>
      <c r="B2347" t="s">
        <v>19</v>
      </c>
      <c r="C2347">
        <v>308000</v>
      </c>
      <c r="D2347">
        <v>1</v>
      </c>
    </row>
    <row r="2348" spans="1:4" x14ac:dyDescent="0.25">
      <c r="A2348" s="1">
        <v>41919</v>
      </c>
      <c r="B2348" t="s">
        <v>24</v>
      </c>
      <c r="C2348">
        <v>308000</v>
      </c>
      <c r="D2348">
        <v>1</v>
      </c>
    </row>
    <row r="2349" spans="1:4" x14ac:dyDescent="0.25">
      <c r="A2349" s="1">
        <v>41925</v>
      </c>
      <c r="B2349" t="s">
        <v>20</v>
      </c>
      <c r="C2349">
        <v>308000</v>
      </c>
      <c r="D2349">
        <v>1</v>
      </c>
    </row>
    <row r="2350" spans="1:4" x14ac:dyDescent="0.25">
      <c r="A2350" s="1">
        <v>41946</v>
      </c>
      <c r="B2350" t="s">
        <v>20</v>
      </c>
      <c r="C2350">
        <v>164267</v>
      </c>
      <c r="D2350">
        <v>1</v>
      </c>
    </row>
    <row r="2351" spans="1:4" x14ac:dyDescent="0.25">
      <c r="A2351" s="1">
        <v>41948</v>
      </c>
      <c r="B2351" t="s">
        <v>22</v>
      </c>
      <c r="C2351">
        <v>192500</v>
      </c>
      <c r="D2351">
        <v>1</v>
      </c>
    </row>
    <row r="2352" spans="1:4" x14ac:dyDescent="0.25">
      <c r="A2352" s="1">
        <v>41994</v>
      </c>
      <c r="B2352" t="s">
        <v>23</v>
      </c>
      <c r="C2352">
        <v>500500</v>
      </c>
      <c r="D2352">
        <v>2</v>
      </c>
    </row>
    <row r="2353" spans="1:4" x14ac:dyDescent="0.25">
      <c r="A2353" s="1">
        <v>41996</v>
      </c>
      <c r="B2353" t="s">
        <v>24</v>
      </c>
      <c r="C2353">
        <v>192500</v>
      </c>
      <c r="D2353">
        <v>1</v>
      </c>
    </row>
    <row r="2354" spans="1:4" x14ac:dyDescent="0.25">
      <c r="A2354" s="1">
        <v>41998</v>
      </c>
      <c r="B2354" t="s">
        <v>21</v>
      </c>
      <c r="C2354">
        <v>308000</v>
      </c>
      <c r="D2354">
        <v>1</v>
      </c>
    </row>
    <row r="2355" spans="1:4" x14ac:dyDescent="0.25">
      <c r="A2355" s="1">
        <v>41999</v>
      </c>
      <c r="B2355" t="s">
        <v>25</v>
      </c>
      <c r="C2355">
        <v>616000</v>
      </c>
      <c r="D2355">
        <v>1</v>
      </c>
    </row>
    <row r="2356" spans="1:4" x14ac:dyDescent="0.25">
      <c r="A2356" s="1">
        <v>42008</v>
      </c>
      <c r="B2356" t="s">
        <v>23</v>
      </c>
      <c r="C2356">
        <v>322175</v>
      </c>
      <c r="D2356">
        <v>1</v>
      </c>
    </row>
    <row r="2357" spans="1:4" x14ac:dyDescent="0.25">
      <c r="A2357" s="1">
        <v>42018</v>
      </c>
      <c r="B2357" t="s">
        <v>22</v>
      </c>
      <c r="C2357">
        <v>322175</v>
      </c>
      <c r="D2357">
        <v>1</v>
      </c>
    </row>
    <row r="2358" spans="1:4" x14ac:dyDescent="0.25">
      <c r="A2358" s="1">
        <v>42042</v>
      </c>
      <c r="B2358" t="s">
        <v>19</v>
      </c>
      <c r="C2358">
        <v>7732200</v>
      </c>
      <c r="D2358">
        <v>12</v>
      </c>
    </row>
    <row r="2359" spans="1:4" x14ac:dyDescent="0.25">
      <c r="A2359" s="1">
        <v>42043</v>
      </c>
      <c r="B2359" t="s">
        <v>23</v>
      </c>
      <c r="C2359">
        <v>7732200</v>
      </c>
      <c r="D2359">
        <v>12</v>
      </c>
    </row>
    <row r="2360" spans="1:4" x14ac:dyDescent="0.25">
      <c r="A2360" s="1">
        <v>42044</v>
      </c>
      <c r="B2360" t="s">
        <v>20</v>
      </c>
      <c r="C2360">
        <v>8376550</v>
      </c>
      <c r="D2360">
        <v>13</v>
      </c>
    </row>
    <row r="2361" spans="1:4" x14ac:dyDescent="0.25">
      <c r="A2361" s="1">
        <v>42045</v>
      </c>
      <c r="B2361" t="s">
        <v>24</v>
      </c>
      <c r="C2361">
        <v>5154800</v>
      </c>
      <c r="D2361">
        <v>8</v>
      </c>
    </row>
    <row r="2362" spans="1:4" x14ac:dyDescent="0.25">
      <c r="A2362" s="1">
        <v>42046</v>
      </c>
      <c r="B2362" t="s">
        <v>22</v>
      </c>
      <c r="C2362">
        <v>5154800</v>
      </c>
      <c r="D2362">
        <v>8</v>
      </c>
    </row>
    <row r="2363" spans="1:4" x14ac:dyDescent="0.25">
      <c r="A2363" s="1">
        <v>42047</v>
      </c>
      <c r="B2363" t="s">
        <v>21</v>
      </c>
      <c r="C2363">
        <v>4510450</v>
      </c>
      <c r="D2363">
        <v>7</v>
      </c>
    </row>
    <row r="2364" spans="1:4" x14ac:dyDescent="0.25">
      <c r="A2364" s="1">
        <v>42048</v>
      </c>
      <c r="B2364" t="s">
        <v>25</v>
      </c>
      <c r="C2364">
        <v>9020900</v>
      </c>
      <c r="D2364">
        <v>15</v>
      </c>
    </row>
    <row r="2365" spans="1:4" x14ac:dyDescent="0.25">
      <c r="A2365" s="1">
        <v>42049</v>
      </c>
      <c r="B2365" t="s">
        <v>19</v>
      </c>
      <c r="C2365">
        <v>10953950</v>
      </c>
      <c r="D2365">
        <v>17</v>
      </c>
    </row>
    <row r="2366" spans="1:4" x14ac:dyDescent="0.25">
      <c r="A2366" s="1">
        <v>42050</v>
      </c>
      <c r="B2366" t="s">
        <v>23</v>
      </c>
      <c r="C2366">
        <v>19471452</v>
      </c>
      <c r="D2366">
        <v>31</v>
      </c>
    </row>
    <row r="2367" spans="1:4" x14ac:dyDescent="0.25">
      <c r="A2367" s="1">
        <v>42051</v>
      </c>
      <c r="B2367" t="s">
        <v>20</v>
      </c>
      <c r="C2367">
        <v>15464400</v>
      </c>
      <c r="D2367">
        <v>24</v>
      </c>
    </row>
    <row r="2368" spans="1:4" x14ac:dyDescent="0.25">
      <c r="A2368" s="1">
        <v>42052</v>
      </c>
      <c r="B2368" t="s">
        <v>24</v>
      </c>
      <c r="C2368">
        <v>7087850</v>
      </c>
      <c r="D2368">
        <v>11</v>
      </c>
    </row>
    <row r="2369" spans="1:4" x14ac:dyDescent="0.25">
      <c r="A2369" s="1">
        <v>42053</v>
      </c>
      <c r="B2369" t="s">
        <v>22</v>
      </c>
      <c r="C2369">
        <v>8376550</v>
      </c>
      <c r="D2369">
        <v>13</v>
      </c>
    </row>
    <row r="2370" spans="1:4" x14ac:dyDescent="0.25">
      <c r="A2370" s="1">
        <v>42054</v>
      </c>
      <c r="B2370" t="s">
        <v>21</v>
      </c>
      <c r="C2370">
        <v>18686150</v>
      </c>
      <c r="D2370">
        <v>29</v>
      </c>
    </row>
    <row r="2371" spans="1:4" x14ac:dyDescent="0.25">
      <c r="A2371" s="1">
        <v>42055</v>
      </c>
      <c r="B2371" t="s">
        <v>25</v>
      </c>
      <c r="C2371">
        <v>16108750</v>
      </c>
      <c r="D2371">
        <v>25</v>
      </c>
    </row>
    <row r="2372" spans="1:4" x14ac:dyDescent="0.25">
      <c r="A2372" s="1">
        <v>42056</v>
      </c>
      <c r="B2372" t="s">
        <v>19</v>
      </c>
      <c r="C2372">
        <v>15464400</v>
      </c>
      <c r="D2372">
        <v>24</v>
      </c>
    </row>
    <row r="2373" spans="1:4" x14ac:dyDescent="0.25">
      <c r="A2373" s="1">
        <v>42057</v>
      </c>
      <c r="B2373" t="s">
        <v>23</v>
      </c>
      <c r="C2373">
        <v>16108750</v>
      </c>
      <c r="D2373">
        <v>26</v>
      </c>
    </row>
    <row r="2374" spans="1:4" x14ac:dyDescent="0.25">
      <c r="A2374" s="1">
        <v>42058</v>
      </c>
      <c r="B2374" t="s">
        <v>20</v>
      </c>
      <c r="C2374">
        <v>14578418</v>
      </c>
      <c r="D2374">
        <v>23</v>
      </c>
    </row>
    <row r="2375" spans="1:4" x14ac:dyDescent="0.25">
      <c r="A2375" s="1">
        <v>42059</v>
      </c>
      <c r="B2375" t="s">
        <v>24</v>
      </c>
      <c r="C2375">
        <v>14820050</v>
      </c>
      <c r="D2375">
        <v>23</v>
      </c>
    </row>
    <row r="2376" spans="1:4" x14ac:dyDescent="0.25">
      <c r="A2376" s="1">
        <v>42060</v>
      </c>
      <c r="B2376" t="s">
        <v>22</v>
      </c>
      <c r="C2376">
        <v>12564825</v>
      </c>
      <c r="D2376">
        <v>20</v>
      </c>
    </row>
    <row r="2377" spans="1:4" x14ac:dyDescent="0.25">
      <c r="A2377" s="1">
        <v>42061</v>
      </c>
      <c r="B2377" t="s">
        <v>21</v>
      </c>
      <c r="C2377">
        <v>13853525</v>
      </c>
      <c r="D2377">
        <v>22</v>
      </c>
    </row>
    <row r="2378" spans="1:4" x14ac:dyDescent="0.25">
      <c r="A2378" s="1">
        <v>42062</v>
      </c>
      <c r="B2378" t="s">
        <v>25</v>
      </c>
      <c r="C2378">
        <v>19008325</v>
      </c>
      <c r="D2378">
        <v>30</v>
      </c>
    </row>
    <row r="2379" spans="1:4" x14ac:dyDescent="0.25">
      <c r="A2379" s="1">
        <v>42063</v>
      </c>
      <c r="B2379" t="s">
        <v>19</v>
      </c>
      <c r="C2379">
        <v>16753100</v>
      </c>
      <c r="D2379">
        <v>26</v>
      </c>
    </row>
    <row r="2380" spans="1:4" x14ac:dyDescent="0.25">
      <c r="A2380" s="1">
        <v>42064</v>
      </c>
      <c r="B2380" t="s">
        <v>23</v>
      </c>
      <c r="C2380">
        <v>18686150</v>
      </c>
      <c r="D2380">
        <v>29</v>
      </c>
    </row>
    <row r="2381" spans="1:4" x14ac:dyDescent="0.25">
      <c r="A2381" s="1">
        <v>42065</v>
      </c>
      <c r="B2381" t="s">
        <v>20</v>
      </c>
      <c r="C2381">
        <v>16108750</v>
      </c>
      <c r="D2381">
        <v>25</v>
      </c>
    </row>
    <row r="2382" spans="1:4" x14ac:dyDescent="0.25">
      <c r="A2382" s="1">
        <v>42066</v>
      </c>
      <c r="B2382" t="s">
        <v>24</v>
      </c>
      <c r="C2382">
        <v>18041800</v>
      </c>
      <c r="D2382">
        <v>28</v>
      </c>
    </row>
    <row r="2383" spans="1:4" x14ac:dyDescent="0.25">
      <c r="A2383" s="1">
        <v>42067</v>
      </c>
      <c r="B2383" t="s">
        <v>22</v>
      </c>
      <c r="C2383">
        <v>16108750</v>
      </c>
      <c r="D2383">
        <v>25</v>
      </c>
    </row>
    <row r="2384" spans="1:4" x14ac:dyDescent="0.25">
      <c r="A2384" s="1">
        <v>42068</v>
      </c>
      <c r="B2384" t="s">
        <v>21</v>
      </c>
      <c r="C2384">
        <v>13209175</v>
      </c>
      <c r="D2384">
        <v>21</v>
      </c>
    </row>
    <row r="2385" spans="1:4" x14ac:dyDescent="0.25">
      <c r="A2385" s="1">
        <v>42069</v>
      </c>
      <c r="B2385" t="s">
        <v>25</v>
      </c>
      <c r="C2385">
        <v>11598300</v>
      </c>
      <c r="D2385">
        <v>18</v>
      </c>
    </row>
    <row r="2386" spans="1:4" x14ac:dyDescent="0.25">
      <c r="A2386" s="1">
        <v>42070</v>
      </c>
      <c r="B2386" t="s">
        <v>19</v>
      </c>
      <c r="C2386">
        <v>18041800</v>
      </c>
      <c r="D2386">
        <v>23</v>
      </c>
    </row>
    <row r="2387" spans="1:4" x14ac:dyDescent="0.25">
      <c r="A2387" s="1">
        <v>42071</v>
      </c>
      <c r="B2387" t="s">
        <v>23</v>
      </c>
      <c r="C2387">
        <v>14820050</v>
      </c>
      <c r="D2387">
        <v>23</v>
      </c>
    </row>
    <row r="2388" spans="1:4" x14ac:dyDescent="0.25">
      <c r="A2388" s="1">
        <v>42072</v>
      </c>
      <c r="B2388" t="s">
        <v>20</v>
      </c>
      <c r="C2388">
        <v>20619200</v>
      </c>
      <c r="D2388">
        <v>32</v>
      </c>
    </row>
    <row r="2389" spans="1:4" x14ac:dyDescent="0.25">
      <c r="A2389" s="1">
        <v>42073</v>
      </c>
      <c r="B2389" t="s">
        <v>24</v>
      </c>
      <c r="C2389">
        <v>1933050</v>
      </c>
      <c r="D2389">
        <v>3</v>
      </c>
    </row>
    <row r="2390" spans="1:4" x14ac:dyDescent="0.25">
      <c r="A2390" s="1">
        <v>42074</v>
      </c>
      <c r="B2390" t="s">
        <v>22</v>
      </c>
      <c r="C2390">
        <v>4510450</v>
      </c>
      <c r="D2390">
        <v>7</v>
      </c>
    </row>
    <row r="2391" spans="1:4" x14ac:dyDescent="0.25">
      <c r="A2391" s="1">
        <v>42075</v>
      </c>
      <c r="B2391" t="s">
        <v>21</v>
      </c>
      <c r="C2391">
        <v>8376550</v>
      </c>
      <c r="D2391">
        <v>13</v>
      </c>
    </row>
    <row r="2392" spans="1:4" x14ac:dyDescent="0.25">
      <c r="A2392" s="1">
        <v>42076</v>
      </c>
      <c r="B2392" t="s">
        <v>25</v>
      </c>
      <c r="C2392">
        <v>4510450</v>
      </c>
      <c r="D2392">
        <v>7</v>
      </c>
    </row>
    <row r="2393" spans="1:4" x14ac:dyDescent="0.25">
      <c r="A2393" s="1">
        <v>42077</v>
      </c>
      <c r="B2393" t="s">
        <v>19</v>
      </c>
      <c r="C2393">
        <v>4510450</v>
      </c>
      <c r="D2393">
        <v>7</v>
      </c>
    </row>
    <row r="2394" spans="1:4" x14ac:dyDescent="0.25">
      <c r="A2394" s="1">
        <v>42078</v>
      </c>
      <c r="B2394" t="s">
        <v>23</v>
      </c>
      <c r="C2394">
        <v>644350</v>
      </c>
      <c r="D2394">
        <v>1</v>
      </c>
    </row>
    <row r="2395" spans="1:4" x14ac:dyDescent="0.25">
      <c r="A2395" s="1">
        <v>42079</v>
      </c>
      <c r="B2395" t="s">
        <v>20</v>
      </c>
      <c r="C2395">
        <v>7087850</v>
      </c>
      <c r="D2395">
        <v>11</v>
      </c>
    </row>
    <row r="2396" spans="1:4" x14ac:dyDescent="0.25">
      <c r="A2396" s="1">
        <v>42080</v>
      </c>
      <c r="B2396" t="s">
        <v>24</v>
      </c>
      <c r="C2396">
        <v>4510450</v>
      </c>
      <c r="D2396">
        <v>7</v>
      </c>
    </row>
    <row r="2397" spans="1:4" x14ac:dyDescent="0.25">
      <c r="A2397" s="1">
        <v>42081</v>
      </c>
      <c r="B2397" t="s">
        <v>22</v>
      </c>
      <c r="C2397">
        <v>7732200</v>
      </c>
      <c r="D2397">
        <v>12</v>
      </c>
    </row>
    <row r="2398" spans="1:4" x14ac:dyDescent="0.25">
      <c r="A2398" s="1">
        <v>42082</v>
      </c>
      <c r="B2398" t="s">
        <v>21</v>
      </c>
      <c r="C2398">
        <v>9665250</v>
      </c>
      <c r="D2398">
        <v>15</v>
      </c>
    </row>
    <row r="2399" spans="1:4" x14ac:dyDescent="0.25">
      <c r="A2399" s="1">
        <v>42083</v>
      </c>
      <c r="B2399" t="s">
        <v>25</v>
      </c>
      <c r="C2399">
        <v>14820050</v>
      </c>
      <c r="D2399">
        <v>23</v>
      </c>
    </row>
    <row r="2400" spans="1:4" x14ac:dyDescent="0.25">
      <c r="A2400" s="1">
        <v>42084</v>
      </c>
      <c r="B2400" t="s">
        <v>19</v>
      </c>
      <c r="C2400">
        <v>12887000</v>
      </c>
      <c r="D2400">
        <v>20</v>
      </c>
    </row>
    <row r="2401" spans="1:4" x14ac:dyDescent="0.25">
      <c r="A2401" s="1">
        <v>42085</v>
      </c>
      <c r="B2401" t="s">
        <v>23</v>
      </c>
      <c r="C2401">
        <v>21263550</v>
      </c>
      <c r="D2401">
        <v>33</v>
      </c>
    </row>
    <row r="2402" spans="1:4" x14ac:dyDescent="0.25">
      <c r="A2402" s="1">
        <v>42086</v>
      </c>
      <c r="B2402" t="s">
        <v>20</v>
      </c>
      <c r="C2402">
        <v>14175700</v>
      </c>
      <c r="D2402">
        <v>22</v>
      </c>
    </row>
    <row r="2403" spans="1:4" x14ac:dyDescent="0.25">
      <c r="A2403" s="1">
        <v>42087</v>
      </c>
      <c r="B2403" t="s">
        <v>24</v>
      </c>
      <c r="C2403">
        <v>12242650</v>
      </c>
      <c r="D2403">
        <v>19</v>
      </c>
    </row>
    <row r="2404" spans="1:4" x14ac:dyDescent="0.25">
      <c r="A2404" s="1">
        <v>42088</v>
      </c>
      <c r="B2404" t="s">
        <v>22</v>
      </c>
      <c r="C2404">
        <v>15786575</v>
      </c>
      <c r="D2404">
        <v>25</v>
      </c>
    </row>
    <row r="2405" spans="1:4" x14ac:dyDescent="0.25">
      <c r="A2405" s="1">
        <v>42089</v>
      </c>
      <c r="B2405" t="s">
        <v>21</v>
      </c>
      <c r="C2405">
        <v>17920984</v>
      </c>
      <c r="D2405">
        <v>28</v>
      </c>
    </row>
    <row r="2406" spans="1:4" x14ac:dyDescent="0.25">
      <c r="A2406" s="1">
        <v>42090</v>
      </c>
      <c r="B2406" t="s">
        <v>25</v>
      </c>
      <c r="C2406">
        <v>47037550</v>
      </c>
      <c r="D2406">
        <v>73</v>
      </c>
    </row>
    <row r="2407" spans="1:4" x14ac:dyDescent="0.25">
      <c r="A2407" s="1">
        <v>42091</v>
      </c>
      <c r="B2407" t="s">
        <v>19</v>
      </c>
      <c r="C2407">
        <v>17920984</v>
      </c>
      <c r="D2407">
        <v>28</v>
      </c>
    </row>
    <row r="2408" spans="1:4" x14ac:dyDescent="0.25">
      <c r="A2408" s="1">
        <v>42092</v>
      </c>
      <c r="B2408" t="s">
        <v>23</v>
      </c>
      <c r="C2408">
        <v>27062700</v>
      </c>
      <c r="D2408">
        <v>42</v>
      </c>
    </row>
    <row r="2409" spans="1:4" x14ac:dyDescent="0.25">
      <c r="A2409" s="1">
        <v>42093</v>
      </c>
      <c r="B2409" t="s">
        <v>20</v>
      </c>
      <c r="C2409">
        <v>72167200</v>
      </c>
      <c r="D2409">
        <v>114</v>
      </c>
    </row>
    <row r="2410" spans="1:4" x14ac:dyDescent="0.25">
      <c r="A2410" s="1">
        <v>42094</v>
      </c>
      <c r="B2410" t="s">
        <v>24</v>
      </c>
      <c r="C2410">
        <v>72489375</v>
      </c>
      <c r="D2410">
        <v>113</v>
      </c>
    </row>
    <row r="2411" spans="1:4" x14ac:dyDescent="0.25">
      <c r="A2411" s="1">
        <v>42095</v>
      </c>
      <c r="B2411" t="s">
        <v>22</v>
      </c>
      <c r="C2411">
        <v>88920300</v>
      </c>
      <c r="D2411">
        <v>139</v>
      </c>
    </row>
    <row r="2412" spans="1:4" x14ac:dyDescent="0.25">
      <c r="A2412" s="1">
        <v>42096</v>
      </c>
      <c r="B2412" t="s">
        <v>21</v>
      </c>
      <c r="C2412">
        <v>26740525</v>
      </c>
      <c r="D2412">
        <v>42</v>
      </c>
    </row>
    <row r="2413" spans="1:4" x14ac:dyDescent="0.25">
      <c r="A2413" s="1">
        <v>42097</v>
      </c>
      <c r="B2413" t="s">
        <v>25</v>
      </c>
      <c r="C2413">
        <v>21585725</v>
      </c>
      <c r="D2413">
        <v>34</v>
      </c>
    </row>
    <row r="2414" spans="1:4" x14ac:dyDescent="0.25">
      <c r="A2414" s="1">
        <v>42098</v>
      </c>
      <c r="B2414" t="s">
        <v>19</v>
      </c>
      <c r="C2414">
        <v>63790650</v>
      </c>
      <c r="D2414">
        <v>99</v>
      </c>
    </row>
    <row r="2415" spans="1:4" x14ac:dyDescent="0.25">
      <c r="A2415" s="1">
        <v>42099</v>
      </c>
      <c r="B2415" t="s">
        <v>23</v>
      </c>
      <c r="C2415">
        <v>37372300</v>
      </c>
      <c r="D2415">
        <v>58</v>
      </c>
    </row>
    <row r="2416" spans="1:4" x14ac:dyDescent="0.25">
      <c r="A2416" s="1">
        <v>42100</v>
      </c>
      <c r="B2416" t="s">
        <v>20</v>
      </c>
      <c r="C2416">
        <v>70234150</v>
      </c>
      <c r="D2416">
        <v>110</v>
      </c>
    </row>
    <row r="2417" spans="1:4" x14ac:dyDescent="0.25">
      <c r="A2417" s="1">
        <v>42101</v>
      </c>
      <c r="B2417" t="s">
        <v>24</v>
      </c>
      <c r="C2417">
        <v>102773825</v>
      </c>
      <c r="D2417">
        <v>162</v>
      </c>
    </row>
    <row r="2418" spans="1:4" x14ac:dyDescent="0.25">
      <c r="A2418" s="1">
        <v>42102</v>
      </c>
      <c r="B2418" t="s">
        <v>22</v>
      </c>
      <c r="C2418">
        <v>70234150</v>
      </c>
      <c r="D2418">
        <v>109</v>
      </c>
    </row>
    <row r="2419" spans="1:4" x14ac:dyDescent="0.25">
      <c r="A2419" s="1">
        <v>42103</v>
      </c>
      <c r="B2419" t="s">
        <v>21</v>
      </c>
      <c r="C2419">
        <v>12887000</v>
      </c>
      <c r="D2419">
        <v>20</v>
      </c>
    </row>
    <row r="2420" spans="1:4" x14ac:dyDescent="0.25">
      <c r="A2420" s="1">
        <v>42104</v>
      </c>
      <c r="B2420" t="s">
        <v>25</v>
      </c>
      <c r="C2420">
        <v>10953950</v>
      </c>
      <c r="D2420">
        <v>17</v>
      </c>
    </row>
    <row r="2421" spans="1:4" x14ac:dyDescent="0.25">
      <c r="A2421" s="1">
        <v>42105</v>
      </c>
      <c r="B2421" t="s">
        <v>19</v>
      </c>
      <c r="C2421">
        <v>53481050</v>
      </c>
      <c r="D2421">
        <v>83</v>
      </c>
    </row>
    <row r="2422" spans="1:4" x14ac:dyDescent="0.25">
      <c r="A2422" s="1">
        <v>42106</v>
      </c>
      <c r="B2422" t="s">
        <v>23</v>
      </c>
      <c r="C2422">
        <v>14175700</v>
      </c>
      <c r="D2422">
        <v>22</v>
      </c>
    </row>
    <row r="2423" spans="1:4" x14ac:dyDescent="0.25">
      <c r="A2423" s="1">
        <v>42107</v>
      </c>
      <c r="B2423" t="s">
        <v>20</v>
      </c>
      <c r="C2423">
        <v>85698550</v>
      </c>
      <c r="D2423">
        <v>133</v>
      </c>
    </row>
    <row r="2424" spans="1:4" x14ac:dyDescent="0.25">
      <c r="A2424" s="1">
        <v>42108</v>
      </c>
      <c r="B2424" t="s">
        <v>24</v>
      </c>
      <c r="C2424">
        <v>64435000</v>
      </c>
      <c r="D2424">
        <v>100</v>
      </c>
    </row>
    <row r="2425" spans="1:4" x14ac:dyDescent="0.25">
      <c r="A2425" s="1">
        <v>42109</v>
      </c>
      <c r="B2425" t="s">
        <v>22</v>
      </c>
      <c r="C2425">
        <v>24807475</v>
      </c>
      <c r="D2425">
        <v>39</v>
      </c>
    </row>
    <row r="2426" spans="1:4" x14ac:dyDescent="0.25">
      <c r="A2426" s="1">
        <v>42110</v>
      </c>
      <c r="B2426" t="s">
        <v>21</v>
      </c>
      <c r="C2426">
        <v>49614950</v>
      </c>
      <c r="D2426">
        <v>77</v>
      </c>
    </row>
    <row r="2427" spans="1:4" x14ac:dyDescent="0.25">
      <c r="A2427" s="1">
        <v>42111</v>
      </c>
      <c r="B2427" t="s">
        <v>25</v>
      </c>
      <c r="C2427">
        <v>87631600</v>
      </c>
      <c r="D2427">
        <v>137</v>
      </c>
    </row>
    <row r="2428" spans="1:4" x14ac:dyDescent="0.25">
      <c r="A2428" s="1">
        <v>42112</v>
      </c>
      <c r="B2428" t="s">
        <v>19</v>
      </c>
      <c r="C2428">
        <v>44137975</v>
      </c>
      <c r="D2428">
        <v>69</v>
      </c>
    </row>
    <row r="2429" spans="1:4" x14ac:dyDescent="0.25">
      <c r="A2429" s="1">
        <v>42113</v>
      </c>
      <c r="B2429" t="s">
        <v>23</v>
      </c>
      <c r="C2429">
        <v>13853525</v>
      </c>
      <c r="D2429">
        <v>22</v>
      </c>
    </row>
    <row r="2430" spans="1:4" x14ac:dyDescent="0.25">
      <c r="A2430" s="1">
        <v>42114</v>
      </c>
      <c r="B2430" t="s">
        <v>20</v>
      </c>
      <c r="C2430">
        <v>80745109</v>
      </c>
      <c r="D2430">
        <v>126</v>
      </c>
    </row>
    <row r="2431" spans="1:4" x14ac:dyDescent="0.25">
      <c r="A2431" s="1">
        <v>42115</v>
      </c>
      <c r="B2431" t="s">
        <v>24</v>
      </c>
      <c r="C2431">
        <v>40151059</v>
      </c>
      <c r="D2431">
        <v>64</v>
      </c>
    </row>
    <row r="2432" spans="1:4" x14ac:dyDescent="0.25">
      <c r="A2432" s="1">
        <v>42116</v>
      </c>
      <c r="B2432" t="s">
        <v>22</v>
      </c>
      <c r="C2432">
        <v>67012400</v>
      </c>
      <c r="D2432">
        <v>104</v>
      </c>
    </row>
    <row r="2433" spans="1:4" x14ac:dyDescent="0.25">
      <c r="A2433" s="1">
        <v>42117</v>
      </c>
      <c r="B2433" t="s">
        <v>21</v>
      </c>
      <c r="C2433">
        <v>10953950</v>
      </c>
      <c r="D2433">
        <v>17</v>
      </c>
    </row>
    <row r="2434" spans="1:4" x14ac:dyDescent="0.25">
      <c r="A2434" s="1">
        <v>42118</v>
      </c>
      <c r="B2434" t="s">
        <v>25</v>
      </c>
      <c r="C2434">
        <v>9020900</v>
      </c>
      <c r="D2434">
        <v>14</v>
      </c>
    </row>
    <row r="2435" spans="1:4" x14ac:dyDescent="0.25">
      <c r="A2435" s="1">
        <v>42119</v>
      </c>
      <c r="B2435" t="s">
        <v>19</v>
      </c>
      <c r="C2435">
        <v>10953950</v>
      </c>
      <c r="D2435">
        <v>17</v>
      </c>
    </row>
    <row r="2436" spans="1:4" x14ac:dyDescent="0.25">
      <c r="A2436" s="1">
        <v>42120</v>
      </c>
      <c r="B2436" t="s">
        <v>23</v>
      </c>
      <c r="C2436">
        <v>13531350</v>
      </c>
      <c r="D2436">
        <v>21</v>
      </c>
    </row>
    <row r="2437" spans="1:4" x14ac:dyDescent="0.25">
      <c r="A2437" s="1">
        <v>42121</v>
      </c>
      <c r="B2437" t="s">
        <v>20</v>
      </c>
      <c r="C2437">
        <v>7732200</v>
      </c>
      <c r="D2437">
        <v>12</v>
      </c>
    </row>
    <row r="2438" spans="1:4" x14ac:dyDescent="0.25">
      <c r="A2438" s="1">
        <v>42122</v>
      </c>
      <c r="B2438" t="s">
        <v>24</v>
      </c>
      <c r="C2438">
        <v>7087850</v>
      </c>
      <c r="D2438">
        <v>11</v>
      </c>
    </row>
    <row r="2439" spans="1:4" x14ac:dyDescent="0.25">
      <c r="A2439" s="1">
        <v>42123</v>
      </c>
      <c r="B2439" t="s">
        <v>22</v>
      </c>
      <c r="C2439">
        <v>57548509</v>
      </c>
      <c r="D2439">
        <v>90</v>
      </c>
    </row>
    <row r="2440" spans="1:4" x14ac:dyDescent="0.25">
      <c r="A2440" s="1">
        <v>42124</v>
      </c>
      <c r="B2440" t="s">
        <v>21</v>
      </c>
      <c r="C2440">
        <v>13209175</v>
      </c>
      <c r="D2440">
        <v>21</v>
      </c>
    </row>
    <row r="2441" spans="1:4" x14ac:dyDescent="0.25">
      <c r="A2441" s="1">
        <v>42125</v>
      </c>
      <c r="B2441" t="s">
        <v>25</v>
      </c>
      <c r="C2441">
        <v>22230075</v>
      </c>
      <c r="D2441">
        <v>37</v>
      </c>
    </row>
    <row r="2442" spans="1:4" x14ac:dyDescent="0.25">
      <c r="A2442" s="1">
        <v>42126</v>
      </c>
      <c r="B2442" t="s">
        <v>19</v>
      </c>
      <c r="C2442">
        <v>17075275</v>
      </c>
      <c r="D2442">
        <v>27</v>
      </c>
    </row>
    <row r="2443" spans="1:4" x14ac:dyDescent="0.25">
      <c r="A2443" s="1">
        <v>42127</v>
      </c>
      <c r="B2443" t="s">
        <v>23</v>
      </c>
      <c r="C2443">
        <v>12564825</v>
      </c>
      <c r="D2443">
        <v>20</v>
      </c>
    </row>
    <row r="2444" spans="1:4" x14ac:dyDescent="0.25">
      <c r="A2444" s="1">
        <v>42128</v>
      </c>
      <c r="B2444" t="s">
        <v>20</v>
      </c>
      <c r="C2444">
        <v>13531350</v>
      </c>
      <c r="D2444">
        <v>21</v>
      </c>
    </row>
    <row r="2445" spans="1:4" x14ac:dyDescent="0.25">
      <c r="A2445" s="1">
        <v>42129</v>
      </c>
      <c r="B2445" t="s">
        <v>24</v>
      </c>
      <c r="C2445">
        <v>13209175</v>
      </c>
      <c r="D2445">
        <v>21</v>
      </c>
    </row>
    <row r="2446" spans="1:4" x14ac:dyDescent="0.25">
      <c r="A2446" s="1">
        <v>42130</v>
      </c>
      <c r="B2446" t="s">
        <v>22</v>
      </c>
      <c r="C2446">
        <v>9987425</v>
      </c>
      <c r="D2446">
        <v>16</v>
      </c>
    </row>
    <row r="2447" spans="1:4" x14ac:dyDescent="0.25">
      <c r="A2447" s="1">
        <v>42131</v>
      </c>
      <c r="B2447" t="s">
        <v>21</v>
      </c>
      <c r="C2447">
        <v>11417077</v>
      </c>
      <c r="D2447">
        <v>18</v>
      </c>
    </row>
    <row r="2448" spans="1:4" x14ac:dyDescent="0.25">
      <c r="A2448" s="1">
        <v>42132</v>
      </c>
      <c r="B2448" t="s">
        <v>25</v>
      </c>
      <c r="C2448">
        <v>6443500</v>
      </c>
      <c r="D2448">
        <v>10</v>
      </c>
    </row>
    <row r="2449" spans="1:4" x14ac:dyDescent="0.25">
      <c r="A2449" s="1">
        <v>42133</v>
      </c>
      <c r="B2449" t="s">
        <v>19</v>
      </c>
      <c r="C2449">
        <v>9665250</v>
      </c>
      <c r="D2449">
        <v>15</v>
      </c>
    </row>
    <row r="2450" spans="1:4" x14ac:dyDescent="0.25">
      <c r="A2450" s="1">
        <v>42134</v>
      </c>
      <c r="B2450" t="s">
        <v>23</v>
      </c>
      <c r="C2450">
        <v>8376550</v>
      </c>
      <c r="D2450">
        <v>13</v>
      </c>
    </row>
    <row r="2451" spans="1:4" x14ac:dyDescent="0.25">
      <c r="A2451" s="1">
        <v>42135</v>
      </c>
      <c r="B2451" t="s">
        <v>20</v>
      </c>
      <c r="C2451">
        <v>6443500</v>
      </c>
      <c r="D2451">
        <v>10</v>
      </c>
    </row>
    <row r="2452" spans="1:4" x14ac:dyDescent="0.25">
      <c r="A2452" s="1">
        <v>42136</v>
      </c>
      <c r="B2452" t="s">
        <v>24</v>
      </c>
      <c r="C2452">
        <v>7087850</v>
      </c>
      <c r="D2452">
        <v>11</v>
      </c>
    </row>
    <row r="2453" spans="1:4" x14ac:dyDescent="0.25">
      <c r="A2453" s="1">
        <v>42137</v>
      </c>
      <c r="B2453" t="s">
        <v>22</v>
      </c>
      <c r="C2453">
        <v>7087850</v>
      </c>
      <c r="D2453">
        <v>11</v>
      </c>
    </row>
    <row r="2454" spans="1:4" x14ac:dyDescent="0.25">
      <c r="A2454" s="1">
        <v>42138</v>
      </c>
      <c r="B2454" t="s">
        <v>21</v>
      </c>
      <c r="C2454">
        <v>4510450</v>
      </c>
      <c r="D2454">
        <v>7</v>
      </c>
    </row>
    <row r="2455" spans="1:4" x14ac:dyDescent="0.25">
      <c r="A2455" s="1">
        <v>42139</v>
      </c>
      <c r="B2455" t="s">
        <v>25</v>
      </c>
      <c r="C2455">
        <v>3221750</v>
      </c>
      <c r="D2455">
        <v>5</v>
      </c>
    </row>
    <row r="2456" spans="1:4" x14ac:dyDescent="0.25">
      <c r="A2456" s="1">
        <v>42140</v>
      </c>
      <c r="B2456" t="s">
        <v>19</v>
      </c>
      <c r="C2456">
        <v>9987425</v>
      </c>
      <c r="D2456">
        <v>16</v>
      </c>
    </row>
    <row r="2457" spans="1:4" x14ac:dyDescent="0.25">
      <c r="A2457" s="1">
        <v>42141</v>
      </c>
      <c r="B2457" t="s">
        <v>23</v>
      </c>
      <c r="C2457">
        <v>3221750</v>
      </c>
      <c r="D2457">
        <v>5</v>
      </c>
    </row>
    <row r="2458" spans="1:4" x14ac:dyDescent="0.25">
      <c r="A2458" s="1">
        <v>42142</v>
      </c>
      <c r="B2458" t="s">
        <v>20</v>
      </c>
      <c r="C2458">
        <v>5799150</v>
      </c>
      <c r="D2458">
        <v>9</v>
      </c>
    </row>
    <row r="2459" spans="1:4" x14ac:dyDescent="0.25">
      <c r="A2459" s="1">
        <v>42143</v>
      </c>
      <c r="B2459" t="s">
        <v>24</v>
      </c>
      <c r="C2459">
        <v>7087850</v>
      </c>
      <c r="D2459">
        <v>11</v>
      </c>
    </row>
    <row r="2460" spans="1:4" x14ac:dyDescent="0.25">
      <c r="A2460" s="1">
        <v>42144</v>
      </c>
      <c r="B2460" t="s">
        <v>22</v>
      </c>
      <c r="C2460">
        <v>20619200</v>
      </c>
      <c r="D2460">
        <v>9</v>
      </c>
    </row>
    <row r="2461" spans="1:4" x14ac:dyDescent="0.25">
      <c r="A2461" s="1">
        <v>42145</v>
      </c>
      <c r="B2461" t="s">
        <v>21</v>
      </c>
      <c r="C2461">
        <v>6443500</v>
      </c>
      <c r="D2461">
        <v>10</v>
      </c>
    </row>
    <row r="2462" spans="1:4" x14ac:dyDescent="0.25">
      <c r="A2462" s="1">
        <v>42146</v>
      </c>
      <c r="B2462" t="s">
        <v>25</v>
      </c>
      <c r="C2462">
        <v>1933050</v>
      </c>
      <c r="D2462">
        <v>3</v>
      </c>
    </row>
    <row r="2463" spans="1:4" x14ac:dyDescent="0.25">
      <c r="A2463" s="1">
        <v>42147</v>
      </c>
      <c r="B2463" t="s">
        <v>19</v>
      </c>
      <c r="C2463">
        <v>3866100</v>
      </c>
      <c r="D2463">
        <v>6</v>
      </c>
    </row>
    <row r="2464" spans="1:4" x14ac:dyDescent="0.25">
      <c r="A2464" s="1">
        <v>42148</v>
      </c>
      <c r="B2464" t="s">
        <v>23</v>
      </c>
      <c r="C2464">
        <v>4510450</v>
      </c>
      <c r="D2464">
        <v>7</v>
      </c>
    </row>
    <row r="2465" spans="1:4" x14ac:dyDescent="0.25">
      <c r="A2465" s="1">
        <v>42149</v>
      </c>
      <c r="B2465" t="s">
        <v>20</v>
      </c>
      <c r="C2465">
        <v>2577400</v>
      </c>
      <c r="D2465">
        <v>4</v>
      </c>
    </row>
    <row r="2466" spans="1:4" x14ac:dyDescent="0.25">
      <c r="A2466" s="1">
        <v>42150</v>
      </c>
      <c r="B2466" t="s">
        <v>24</v>
      </c>
      <c r="C2466">
        <v>5799150</v>
      </c>
      <c r="D2466">
        <v>9</v>
      </c>
    </row>
    <row r="2467" spans="1:4" x14ac:dyDescent="0.25">
      <c r="A2467" s="1">
        <v>42151</v>
      </c>
      <c r="B2467" t="s">
        <v>22</v>
      </c>
      <c r="C2467">
        <v>5799150</v>
      </c>
      <c r="D2467">
        <v>9</v>
      </c>
    </row>
    <row r="2468" spans="1:4" x14ac:dyDescent="0.25">
      <c r="A2468" s="1">
        <v>42152</v>
      </c>
      <c r="B2468" t="s">
        <v>21</v>
      </c>
      <c r="C2468">
        <v>3221750</v>
      </c>
      <c r="D2468">
        <v>5</v>
      </c>
    </row>
    <row r="2469" spans="1:4" x14ac:dyDescent="0.25">
      <c r="A2469" s="1">
        <v>42153</v>
      </c>
      <c r="B2469" t="s">
        <v>25</v>
      </c>
      <c r="C2469">
        <v>1288700</v>
      </c>
      <c r="D2469">
        <v>2</v>
      </c>
    </row>
    <row r="2470" spans="1:4" x14ac:dyDescent="0.25">
      <c r="A2470" s="1">
        <v>42154</v>
      </c>
      <c r="B2470" t="s">
        <v>19</v>
      </c>
      <c r="C2470">
        <v>2577400</v>
      </c>
      <c r="D2470">
        <v>4</v>
      </c>
    </row>
    <row r="2471" spans="1:4" x14ac:dyDescent="0.25">
      <c r="A2471" s="1">
        <v>42155</v>
      </c>
      <c r="B2471" t="s">
        <v>23</v>
      </c>
      <c r="C2471">
        <v>3866100</v>
      </c>
      <c r="D2471">
        <v>6</v>
      </c>
    </row>
    <row r="2472" spans="1:4" x14ac:dyDescent="0.25">
      <c r="A2472" s="1">
        <v>42156</v>
      </c>
      <c r="B2472" t="s">
        <v>20</v>
      </c>
      <c r="C2472">
        <v>3221750</v>
      </c>
      <c r="D2472">
        <v>5</v>
      </c>
    </row>
    <row r="2473" spans="1:4" x14ac:dyDescent="0.25">
      <c r="A2473" s="1">
        <v>42157</v>
      </c>
      <c r="B2473" t="s">
        <v>24</v>
      </c>
      <c r="C2473">
        <v>3221750</v>
      </c>
      <c r="D2473">
        <v>5</v>
      </c>
    </row>
    <row r="2474" spans="1:4" x14ac:dyDescent="0.25">
      <c r="A2474" s="1">
        <v>42158</v>
      </c>
      <c r="B2474" t="s">
        <v>22</v>
      </c>
      <c r="C2474">
        <v>2577400</v>
      </c>
      <c r="D2474">
        <v>4</v>
      </c>
    </row>
    <row r="2475" spans="1:4" x14ac:dyDescent="0.25">
      <c r="A2475" s="1">
        <v>42159</v>
      </c>
      <c r="B2475" t="s">
        <v>21</v>
      </c>
      <c r="C2475">
        <v>5154800</v>
      </c>
      <c r="D2475">
        <v>8</v>
      </c>
    </row>
    <row r="2476" spans="1:4" x14ac:dyDescent="0.25">
      <c r="A2476" s="1">
        <v>42160</v>
      </c>
      <c r="B2476" t="s">
        <v>25</v>
      </c>
      <c r="C2476">
        <v>4510450</v>
      </c>
      <c r="D2476">
        <v>7</v>
      </c>
    </row>
    <row r="2477" spans="1:4" x14ac:dyDescent="0.25">
      <c r="A2477" s="1">
        <v>42161</v>
      </c>
      <c r="B2477" t="s">
        <v>19</v>
      </c>
      <c r="C2477">
        <v>3221750</v>
      </c>
      <c r="D2477">
        <v>5</v>
      </c>
    </row>
    <row r="2478" spans="1:4" x14ac:dyDescent="0.25">
      <c r="A2478" s="1">
        <v>42162</v>
      </c>
      <c r="B2478" t="s">
        <v>23</v>
      </c>
      <c r="C2478">
        <v>3866100</v>
      </c>
      <c r="D2478">
        <v>6</v>
      </c>
    </row>
    <row r="2479" spans="1:4" x14ac:dyDescent="0.25">
      <c r="A2479" s="1">
        <v>42163</v>
      </c>
      <c r="B2479" t="s">
        <v>20</v>
      </c>
      <c r="C2479">
        <v>5154800</v>
      </c>
      <c r="D2479">
        <v>8</v>
      </c>
    </row>
    <row r="2480" spans="1:4" x14ac:dyDescent="0.25">
      <c r="A2480" s="1">
        <v>42164</v>
      </c>
      <c r="B2480" t="s">
        <v>24</v>
      </c>
      <c r="C2480">
        <v>1288700</v>
      </c>
      <c r="D2480">
        <v>2</v>
      </c>
    </row>
    <row r="2481" spans="1:4" x14ac:dyDescent="0.25">
      <c r="A2481" s="1">
        <v>42165</v>
      </c>
      <c r="B2481" t="s">
        <v>22</v>
      </c>
      <c r="C2481">
        <v>6443500</v>
      </c>
      <c r="D2481">
        <v>10</v>
      </c>
    </row>
    <row r="2482" spans="1:4" x14ac:dyDescent="0.25">
      <c r="A2482" s="1">
        <v>42166</v>
      </c>
      <c r="B2482" t="s">
        <v>21</v>
      </c>
      <c r="C2482">
        <v>4389634</v>
      </c>
      <c r="D2482">
        <v>7</v>
      </c>
    </row>
    <row r="2483" spans="1:4" x14ac:dyDescent="0.25">
      <c r="A2483" s="1">
        <v>42167</v>
      </c>
      <c r="B2483" t="s">
        <v>25</v>
      </c>
      <c r="C2483">
        <v>2577400</v>
      </c>
      <c r="D2483">
        <v>4</v>
      </c>
    </row>
    <row r="2484" spans="1:4" x14ac:dyDescent="0.25">
      <c r="A2484" s="1">
        <v>42168</v>
      </c>
      <c r="B2484" t="s">
        <v>19</v>
      </c>
      <c r="C2484">
        <v>4510450</v>
      </c>
      <c r="D2484">
        <v>7</v>
      </c>
    </row>
    <row r="2485" spans="1:4" x14ac:dyDescent="0.25">
      <c r="A2485" s="1">
        <v>42169</v>
      </c>
      <c r="B2485" t="s">
        <v>23</v>
      </c>
      <c r="C2485">
        <v>5154800</v>
      </c>
      <c r="D2485">
        <v>8</v>
      </c>
    </row>
    <row r="2486" spans="1:4" x14ac:dyDescent="0.25">
      <c r="A2486" s="1">
        <v>42170</v>
      </c>
      <c r="B2486" t="s">
        <v>20</v>
      </c>
      <c r="C2486">
        <v>6443500</v>
      </c>
      <c r="D2486">
        <v>10</v>
      </c>
    </row>
    <row r="2487" spans="1:4" x14ac:dyDescent="0.25">
      <c r="A2487" s="1">
        <v>42171</v>
      </c>
      <c r="B2487" t="s">
        <v>24</v>
      </c>
      <c r="C2487">
        <v>3221750</v>
      </c>
      <c r="D2487">
        <v>5</v>
      </c>
    </row>
    <row r="2488" spans="1:4" x14ac:dyDescent="0.25">
      <c r="A2488" s="1">
        <v>42172</v>
      </c>
      <c r="B2488" t="s">
        <v>22</v>
      </c>
      <c r="C2488">
        <v>4510450</v>
      </c>
      <c r="D2488">
        <v>7</v>
      </c>
    </row>
    <row r="2489" spans="1:4" x14ac:dyDescent="0.25">
      <c r="A2489" s="1">
        <v>42173</v>
      </c>
      <c r="B2489" t="s">
        <v>21</v>
      </c>
      <c r="C2489">
        <v>7732200</v>
      </c>
      <c r="D2489">
        <v>12</v>
      </c>
    </row>
    <row r="2490" spans="1:4" x14ac:dyDescent="0.25">
      <c r="A2490" s="1">
        <v>42174</v>
      </c>
      <c r="B2490" t="s">
        <v>25</v>
      </c>
      <c r="C2490">
        <v>3866100</v>
      </c>
      <c r="D2490">
        <v>6</v>
      </c>
    </row>
    <row r="2491" spans="1:4" x14ac:dyDescent="0.25">
      <c r="A2491" s="1">
        <v>42175</v>
      </c>
      <c r="B2491" t="s">
        <v>19</v>
      </c>
      <c r="C2491">
        <v>5799150</v>
      </c>
      <c r="D2491">
        <v>9</v>
      </c>
    </row>
    <row r="2492" spans="1:4" x14ac:dyDescent="0.25">
      <c r="A2492" s="1">
        <v>42176</v>
      </c>
      <c r="B2492" t="s">
        <v>23</v>
      </c>
      <c r="C2492">
        <v>4510450</v>
      </c>
      <c r="D2492">
        <v>7</v>
      </c>
    </row>
    <row r="2493" spans="1:4" x14ac:dyDescent="0.25">
      <c r="A2493" s="1">
        <v>42177</v>
      </c>
      <c r="B2493" t="s">
        <v>20</v>
      </c>
      <c r="C2493">
        <v>6443500</v>
      </c>
      <c r="D2493">
        <v>10</v>
      </c>
    </row>
    <row r="2494" spans="1:4" x14ac:dyDescent="0.25">
      <c r="A2494" s="1">
        <v>42178</v>
      </c>
      <c r="B2494" t="s">
        <v>24</v>
      </c>
      <c r="C2494">
        <v>644350</v>
      </c>
      <c r="D2494">
        <v>1</v>
      </c>
    </row>
    <row r="2495" spans="1:4" x14ac:dyDescent="0.25">
      <c r="A2495" s="1">
        <v>42179</v>
      </c>
      <c r="B2495" t="s">
        <v>22</v>
      </c>
      <c r="C2495">
        <v>3221750</v>
      </c>
      <c r="D2495">
        <v>5</v>
      </c>
    </row>
    <row r="2496" spans="1:4" x14ac:dyDescent="0.25">
      <c r="A2496" s="1">
        <v>42180</v>
      </c>
      <c r="B2496" t="s">
        <v>21</v>
      </c>
      <c r="C2496">
        <v>5033984</v>
      </c>
      <c r="D2496">
        <v>8</v>
      </c>
    </row>
    <row r="2497" spans="1:4" x14ac:dyDescent="0.25">
      <c r="A2497" s="1">
        <v>42181</v>
      </c>
      <c r="B2497" t="s">
        <v>25</v>
      </c>
      <c r="C2497">
        <v>2255225</v>
      </c>
      <c r="D2497">
        <v>4</v>
      </c>
    </row>
    <row r="2498" spans="1:4" x14ac:dyDescent="0.25">
      <c r="A2498" s="1">
        <v>42182</v>
      </c>
      <c r="B2498" t="s">
        <v>19</v>
      </c>
      <c r="C2498">
        <v>1288700</v>
      </c>
      <c r="D2498">
        <v>2</v>
      </c>
    </row>
    <row r="2499" spans="1:4" x14ac:dyDescent="0.25">
      <c r="A2499" s="1">
        <v>42183</v>
      </c>
      <c r="B2499" t="s">
        <v>23</v>
      </c>
      <c r="C2499">
        <v>644350</v>
      </c>
      <c r="D2499">
        <v>1</v>
      </c>
    </row>
    <row r="2500" spans="1:4" x14ac:dyDescent="0.25">
      <c r="A2500" s="1">
        <v>42184</v>
      </c>
      <c r="B2500" t="s">
        <v>20</v>
      </c>
      <c r="C2500">
        <v>1933050</v>
      </c>
      <c r="D2500">
        <v>3</v>
      </c>
    </row>
    <row r="2501" spans="1:4" x14ac:dyDescent="0.25">
      <c r="A2501" s="1">
        <v>42186</v>
      </c>
      <c r="B2501" t="s">
        <v>22</v>
      </c>
      <c r="C2501">
        <v>3543925</v>
      </c>
      <c r="D2501">
        <v>6</v>
      </c>
    </row>
    <row r="2502" spans="1:4" x14ac:dyDescent="0.25">
      <c r="A2502" s="1">
        <v>42187</v>
      </c>
      <c r="B2502" t="s">
        <v>21</v>
      </c>
      <c r="C2502">
        <v>1288700</v>
      </c>
      <c r="D2502">
        <v>2</v>
      </c>
    </row>
    <row r="2503" spans="1:4" x14ac:dyDescent="0.25">
      <c r="A2503" s="1">
        <v>42188</v>
      </c>
      <c r="B2503" t="s">
        <v>25</v>
      </c>
      <c r="C2503">
        <v>2577400</v>
      </c>
      <c r="D2503">
        <v>4</v>
      </c>
    </row>
    <row r="2504" spans="1:4" x14ac:dyDescent="0.25">
      <c r="A2504" s="1">
        <v>42189</v>
      </c>
      <c r="B2504" t="s">
        <v>19</v>
      </c>
      <c r="C2504">
        <v>644350</v>
      </c>
      <c r="D2504">
        <v>1</v>
      </c>
    </row>
    <row r="2505" spans="1:4" x14ac:dyDescent="0.25">
      <c r="A2505" s="1">
        <v>42190</v>
      </c>
      <c r="B2505" t="s">
        <v>23</v>
      </c>
      <c r="C2505">
        <v>644350</v>
      </c>
      <c r="D2505">
        <v>1</v>
      </c>
    </row>
    <row r="2506" spans="1:4" x14ac:dyDescent="0.25">
      <c r="A2506" s="1">
        <v>42191</v>
      </c>
      <c r="B2506" t="s">
        <v>20</v>
      </c>
      <c r="C2506">
        <v>1288700</v>
      </c>
      <c r="D2506">
        <v>2</v>
      </c>
    </row>
    <row r="2507" spans="1:4" x14ac:dyDescent="0.25">
      <c r="A2507" s="1">
        <v>42192</v>
      </c>
      <c r="B2507" t="s">
        <v>24</v>
      </c>
      <c r="C2507">
        <v>3221750</v>
      </c>
      <c r="D2507">
        <v>5</v>
      </c>
    </row>
    <row r="2508" spans="1:4" x14ac:dyDescent="0.25">
      <c r="A2508" s="1">
        <v>42193</v>
      </c>
      <c r="B2508" t="s">
        <v>22</v>
      </c>
      <c r="C2508">
        <v>2577400</v>
      </c>
      <c r="D2508">
        <v>4</v>
      </c>
    </row>
    <row r="2509" spans="1:4" x14ac:dyDescent="0.25">
      <c r="A2509" s="1">
        <v>42195</v>
      </c>
      <c r="B2509" t="s">
        <v>25</v>
      </c>
      <c r="C2509">
        <v>3866100</v>
      </c>
      <c r="D2509">
        <v>6</v>
      </c>
    </row>
    <row r="2510" spans="1:4" x14ac:dyDescent="0.25">
      <c r="A2510" s="1">
        <v>42196</v>
      </c>
      <c r="B2510" t="s">
        <v>19</v>
      </c>
      <c r="C2510">
        <v>2577400</v>
      </c>
      <c r="D2510">
        <v>4</v>
      </c>
    </row>
    <row r="2511" spans="1:4" x14ac:dyDescent="0.25">
      <c r="A2511" s="1">
        <v>42197</v>
      </c>
      <c r="B2511" t="s">
        <v>23</v>
      </c>
      <c r="C2511">
        <v>3866100</v>
      </c>
      <c r="D2511">
        <v>6</v>
      </c>
    </row>
    <row r="2512" spans="1:4" x14ac:dyDescent="0.25">
      <c r="A2512" s="1">
        <v>42198</v>
      </c>
      <c r="B2512" t="s">
        <v>20</v>
      </c>
      <c r="C2512">
        <v>2577400</v>
      </c>
      <c r="D2512">
        <v>4</v>
      </c>
    </row>
    <row r="2513" spans="1:4" x14ac:dyDescent="0.25">
      <c r="A2513" s="1">
        <v>42199</v>
      </c>
      <c r="B2513" t="s">
        <v>24</v>
      </c>
      <c r="C2513">
        <v>644350</v>
      </c>
      <c r="D2513">
        <v>1</v>
      </c>
    </row>
    <row r="2514" spans="1:4" x14ac:dyDescent="0.25">
      <c r="A2514" s="1">
        <v>42200</v>
      </c>
      <c r="B2514" t="s">
        <v>22</v>
      </c>
      <c r="C2514">
        <v>3221750</v>
      </c>
      <c r="D2514">
        <v>5</v>
      </c>
    </row>
    <row r="2515" spans="1:4" x14ac:dyDescent="0.25">
      <c r="A2515" s="1">
        <v>42201</v>
      </c>
      <c r="B2515" t="s">
        <v>21</v>
      </c>
      <c r="C2515">
        <v>3221750</v>
      </c>
      <c r="D2515">
        <v>5</v>
      </c>
    </row>
    <row r="2516" spans="1:4" x14ac:dyDescent="0.25">
      <c r="A2516" s="1">
        <v>42202</v>
      </c>
      <c r="B2516" t="s">
        <v>25</v>
      </c>
      <c r="C2516">
        <v>2577400</v>
      </c>
      <c r="D2516">
        <v>4</v>
      </c>
    </row>
    <row r="2517" spans="1:4" x14ac:dyDescent="0.25">
      <c r="A2517" s="1">
        <v>42203</v>
      </c>
      <c r="B2517" t="s">
        <v>19</v>
      </c>
      <c r="C2517">
        <v>4510450</v>
      </c>
      <c r="D2517">
        <v>7</v>
      </c>
    </row>
    <row r="2518" spans="1:4" x14ac:dyDescent="0.25">
      <c r="A2518" s="1">
        <v>42204</v>
      </c>
      <c r="B2518" t="s">
        <v>23</v>
      </c>
      <c r="C2518">
        <v>1933050</v>
      </c>
      <c r="D2518">
        <v>3</v>
      </c>
    </row>
    <row r="2519" spans="1:4" x14ac:dyDescent="0.25">
      <c r="A2519" s="1">
        <v>42205</v>
      </c>
      <c r="B2519" t="s">
        <v>20</v>
      </c>
      <c r="C2519">
        <v>1288700</v>
      </c>
      <c r="D2519">
        <v>2</v>
      </c>
    </row>
    <row r="2520" spans="1:4" x14ac:dyDescent="0.25">
      <c r="A2520" s="1">
        <v>42206</v>
      </c>
      <c r="B2520" t="s">
        <v>24</v>
      </c>
      <c r="C2520">
        <v>1933050</v>
      </c>
      <c r="D2520">
        <v>3</v>
      </c>
    </row>
    <row r="2521" spans="1:4" x14ac:dyDescent="0.25">
      <c r="A2521" s="1">
        <v>42207</v>
      </c>
      <c r="B2521" t="s">
        <v>22</v>
      </c>
      <c r="C2521">
        <v>1933050</v>
      </c>
      <c r="D2521">
        <v>3</v>
      </c>
    </row>
    <row r="2522" spans="1:4" x14ac:dyDescent="0.25">
      <c r="A2522" s="1">
        <v>42208</v>
      </c>
      <c r="B2522" t="s">
        <v>21</v>
      </c>
      <c r="C2522">
        <v>3221750</v>
      </c>
      <c r="D2522">
        <v>5</v>
      </c>
    </row>
    <row r="2523" spans="1:4" x14ac:dyDescent="0.25">
      <c r="A2523" s="1">
        <v>42209</v>
      </c>
      <c r="B2523" t="s">
        <v>25</v>
      </c>
      <c r="C2523">
        <v>2577400</v>
      </c>
      <c r="D2523">
        <v>4</v>
      </c>
    </row>
    <row r="2524" spans="1:4" x14ac:dyDescent="0.25">
      <c r="A2524" s="1">
        <v>42210</v>
      </c>
      <c r="B2524" t="s">
        <v>19</v>
      </c>
      <c r="C2524">
        <v>4389634</v>
      </c>
      <c r="D2524">
        <v>7</v>
      </c>
    </row>
    <row r="2525" spans="1:4" x14ac:dyDescent="0.25">
      <c r="A2525" s="1">
        <v>42211</v>
      </c>
      <c r="B2525" t="s">
        <v>23</v>
      </c>
      <c r="C2525">
        <v>3866100</v>
      </c>
      <c r="D2525">
        <v>6</v>
      </c>
    </row>
    <row r="2526" spans="1:4" x14ac:dyDescent="0.25">
      <c r="A2526" s="1">
        <v>42212</v>
      </c>
      <c r="B2526" t="s">
        <v>20</v>
      </c>
      <c r="C2526">
        <v>1288700</v>
      </c>
      <c r="D2526">
        <v>2</v>
      </c>
    </row>
    <row r="2527" spans="1:4" x14ac:dyDescent="0.25">
      <c r="A2527" s="1">
        <v>42213</v>
      </c>
      <c r="B2527" t="s">
        <v>24</v>
      </c>
      <c r="C2527">
        <v>1167884</v>
      </c>
      <c r="D2527">
        <v>2</v>
      </c>
    </row>
    <row r="2528" spans="1:4" x14ac:dyDescent="0.25">
      <c r="A2528" s="1">
        <v>42214</v>
      </c>
      <c r="B2528" t="s">
        <v>22</v>
      </c>
      <c r="C2528">
        <v>1288700</v>
      </c>
      <c r="D2528">
        <v>2</v>
      </c>
    </row>
    <row r="2529" spans="1:4" x14ac:dyDescent="0.25">
      <c r="A2529" s="1">
        <v>42215</v>
      </c>
      <c r="B2529" t="s">
        <v>21</v>
      </c>
      <c r="C2529">
        <v>1933050</v>
      </c>
      <c r="D2529">
        <v>3</v>
      </c>
    </row>
    <row r="2530" spans="1:4" x14ac:dyDescent="0.25">
      <c r="A2530" s="1">
        <v>42216</v>
      </c>
      <c r="B2530" t="s">
        <v>25</v>
      </c>
      <c r="C2530">
        <v>1288700</v>
      </c>
      <c r="D2530">
        <v>2</v>
      </c>
    </row>
    <row r="2531" spans="1:4" x14ac:dyDescent="0.25">
      <c r="A2531" s="1">
        <v>42217</v>
      </c>
      <c r="B2531" t="s">
        <v>19</v>
      </c>
      <c r="C2531">
        <v>1288700</v>
      </c>
      <c r="D2531">
        <v>2</v>
      </c>
    </row>
    <row r="2532" spans="1:4" x14ac:dyDescent="0.25">
      <c r="A2532" s="1">
        <v>42218</v>
      </c>
      <c r="B2532" t="s">
        <v>23</v>
      </c>
      <c r="C2532">
        <v>644350</v>
      </c>
      <c r="D2532">
        <v>1</v>
      </c>
    </row>
    <row r="2533" spans="1:4" x14ac:dyDescent="0.25">
      <c r="A2533" s="1">
        <v>42219</v>
      </c>
      <c r="B2533" t="s">
        <v>20</v>
      </c>
      <c r="C2533">
        <v>2899575</v>
      </c>
      <c r="D2533">
        <v>5</v>
      </c>
    </row>
    <row r="2534" spans="1:4" x14ac:dyDescent="0.25">
      <c r="A2534" s="1">
        <v>42220</v>
      </c>
      <c r="B2534" t="s">
        <v>24</v>
      </c>
      <c r="C2534">
        <v>1167884</v>
      </c>
      <c r="D2534">
        <v>2</v>
      </c>
    </row>
    <row r="2535" spans="1:4" x14ac:dyDescent="0.25">
      <c r="A2535" s="1">
        <v>42221</v>
      </c>
      <c r="B2535" t="s">
        <v>22</v>
      </c>
      <c r="C2535">
        <v>1288700</v>
      </c>
      <c r="D2535">
        <v>2</v>
      </c>
    </row>
    <row r="2536" spans="1:4" x14ac:dyDescent="0.25">
      <c r="A2536" s="1">
        <v>42222</v>
      </c>
      <c r="B2536" t="s">
        <v>21</v>
      </c>
      <c r="C2536">
        <v>2577400</v>
      </c>
      <c r="D2536">
        <v>4</v>
      </c>
    </row>
    <row r="2537" spans="1:4" x14ac:dyDescent="0.25">
      <c r="A2537" s="1">
        <v>42223</v>
      </c>
      <c r="B2537" t="s">
        <v>25</v>
      </c>
      <c r="C2537">
        <v>5799150</v>
      </c>
      <c r="D2537">
        <v>9</v>
      </c>
    </row>
    <row r="2538" spans="1:4" x14ac:dyDescent="0.25">
      <c r="A2538" s="1">
        <v>42224</v>
      </c>
      <c r="B2538" t="s">
        <v>19</v>
      </c>
      <c r="C2538">
        <v>3221750</v>
      </c>
      <c r="D2538">
        <v>5</v>
      </c>
    </row>
    <row r="2539" spans="1:4" x14ac:dyDescent="0.25">
      <c r="A2539" s="1">
        <v>42225</v>
      </c>
      <c r="B2539" t="s">
        <v>23</v>
      </c>
      <c r="C2539">
        <v>5154800</v>
      </c>
      <c r="D2539">
        <v>8</v>
      </c>
    </row>
    <row r="2540" spans="1:4" x14ac:dyDescent="0.25">
      <c r="A2540" s="1">
        <v>42226</v>
      </c>
      <c r="B2540" t="s">
        <v>20</v>
      </c>
      <c r="C2540">
        <v>5154800</v>
      </c>
      <c r="D2540">
        <v>8</v>
      </c>
    </row>
    <row r="2541" spans="1:4" x14ac:dyDescent="0.25">
      <c r="A2541" s="1">
        <v>42227</v>
      </c>
      <c r="B2541" t="s">
        <v>24</v>
      </c>
      <c r="C2541">
        <v>3221750</v>
      </c>
      <c r="D2541">
        <v>5</v>
      </c>
    </row>
    <row r="2542" spans="1:4" x14ac:dyDescent="0.25">
      <c r="A2542" s="1">
        <v>42228</v>
      </c>
      <c r="B2542" t="s">
        <v>22</v>
      </c>
      <c r="C2542">
        <v>3221750</v>
      </c>
      <c r="D2542">
        <v>5</v>
      </c>
    </row>
    <row r="2543" spans="1:4" x14ac:dyDescent="0.25">
      <c r="A2543" s="1">
        <v>42229</v>
      </c>
      <c r="B2543" t="s">
        <v>21</v>
      </c>
      <c r="C2543">
        <v>1288700</v>
      </c>
      <c r="D2543">
        <v>2</v>
      </c>
    </row>
    <row r="2544" spans="1:4" x14ac:dyDescent="0.25">
      <c r="A2544" s="1">
        <v>42230</v>
      </c>
      <c r="B2544" t="s">
        <v>25</v>
      </c>
      <c r="C2544">
        <v>1933050</v>
      </c>
      <c r="D2544">
        <v>3</v>
      </c>
    </row>
    <row r="2545" spans="1:4" x14ac:dyDescent="0.25">
      <c r="A2545" s="1">
        <v>42231</v>
      </c>
      <c r="B2545" t="s">
        <v>19</v>
      </c>
      <c r="C2545">
        <v>1288700</v>
      </c>
      <c r="D2545">
        <v>2</v>
      </c>
    </row>
    <row r="2546" spans="1:4" x14ac:dyDescent="0.25">
      <c r="A2546" s="1">
        <v>42233</v>
      </c>
      <c r="B2546" t="s">
        <v>20</v>
      </c>
      <c r="C2546">
        <v>3221750</v>
      </c>
      <c r="D2546">
        <v>5</v>
      </c>
    </row>
    <row r="2547" spans="1:4" x14ac:dyDescent="0.25">
      <c r="A2547" s="1">
        <v>42234</v>
      </c>
      <c r="B2547" t="s">
        <v>24</v>
      </c>
      <c r="C2547">
        <v>1933050</v>
      </c>
      <c r="D2547">
        <v>3</v>
      </c>
    </row>
    <row r="2548" spans="1:4" x14ac:dyDescent="0.25">
      <c r="A2548" s="1">
        <v>42235</v>
      </c>
      <c r="B2548" t="s">
        <v>22</v>
      </c>
      <c r="C2548">
        <v>3221750</v>
      </c>
      <c r="D2548">
        <v>5</v>
      </c>
    </row>
    <row r="2549" spans="1:4" x14ac:dyDescent="0.25">
      <c r="A2549" s="1">
        <v>42236</v>
      </c>
      <c r="B2549" t="s">
        <v>21</v>
      </c>
      <c r="C2549">
        <v>3866100</v>
      </c>
      <c r="D2549">
        <v>6</v>
      </c>
    </row>
    <row r="2550" spans="1:4" x14ac:dyDescent="0.25">
      <c r="A2550" s="1">
        <v>42237</v>
      </c>
      <c r="B2550" t="s">
        <v>25</v>
      </c>
      <c r="C2550">
        <v>4510450</v>
      </c>
      <c r="D2550">
        <v>7</v>
      </c>
    </row>
    <row r="2551" spans="1:4" x14ac:dyDescent="0.25">
      <c r="A2551" s="1">
        <v>42238</v>
      </c>
      <c r="B2551" t="s">
        <v>19</v>
      </c>
      <c r="C2551">
        <v>1288700</v>
      </c>
      <c r="D2551">
        <v>2</v>
      </c>
    </row>
    <row r="2552" spans="1:4" x14ac:dyDescent="0.25">
      <c r="A2552" s="1">
        <v>42239</v>
      </c>
      <c r="B2552" t="s">
        <v>23</v>
      </c>
      <c r="C2552">
        <v>2577400</v>
      </c>
      <c r="D2552">
        <v>4</v>
      </c>
    </row>
    <row r="2553" spans="1:4" x14ac:dyDescent="0.25">
      <c r="A2553" s="1">
        <v>42240</v>
      </c>
      <c r="B2553" t="s">
        <v>20</v>
      </c>
      <c r="C2553">
        <v>3221750</v>
      </c>
      <c r="D2553">
        <v>5</v>
      </c>
    </row>
    <row r="2554" spans="1:4" x14ac:dyDescent="0.25">
      <c r="A2554" s="1">
        <v>42241</v>
      </c>
      <c r="B2554" t="s">
        <v>24</v>
      </c>
      <c r="C2554">
        <v>644350</v>
      </c>
      <c r="D2554">
        <v>1</v>
      </c>
    </row>
    <row r="2555" spans="1:4" x14ac:dyDescent="0.25">
      <c r="A2555" s="1">
        <v>42242</v>
      </c>
      <c r="B2555" t="s">
        <v>22</v>
      </c>
      <c r="C2555">
        <v>1933050</v>
      </c>
      <c r="D2555">
        <v>3</v>
      </c>
    </row>
    <row r="2556" spans="1:4" x14ac:dyDescent="0.25">
      <c r="A2556" s="1">
        <v>42246</v>
      </c>
      <c r="B2556" t="s">
        <v>23</v>
      </c>
      <c r="C2556">
        <v>1933050</v>
      </c>
      <c r="D2556">
        <v>3</v>
      </c>
    </row>
    <row r="2557" spans="1:4" x14ac:dyDescent="0.25">
      <c r="A2557" s="1">
        <v>42247</v>
      </c>
      <c r="B2557" t="s">
        <v>20</v>
      </c>
      <c r="C2557">
        <v>1288700</v>
      </c>
      <c r="D2557">
        <v>2</v>
      </c>
    </row>
    <row r="2558" spans="1:4" x14ac:dyDescent="0.25">
      <c r="A2558" s="1">
        <v>42248</v>
      </c>
      <c r="B2558" t="s">
        <v>24</v>
      </c>
      <c r="C2558">
        <v>1288700</v>
      </c>
      <c r="D2558">
        <v>2</v>
      </c>
    </row>
    <row r="2559" spans="1:4" x14ac:dyDescent="0.25">
      <c r="A2559" s="1">
        <v>42249</v>
      </c>
      <c r="B2559" t="s">
        <v>22</v>
      </c>
      <c r="C2559">
        <v>2577400</v>
      </c>
      <c r="D2559">
        <v>4</v>
      </c>
    </row>
    <row r="2560" spans="1:4" x14ac:dyDescent="0.25">
      <c r="A2560" s="1">
        <v>42250</v>
      </c>
      <c r="B2560" t="s">
        <v>21</v>
      </c>
      <c r="C2560">
        <v>3866100</v>
      </c>
      <c r="D2560">
        <v>6</v>
      </c>
    </row>
    <row r="2561" spans="1:4" x14ac:dyDescent="0.25">
      <c r="A2561" s="1">
        <v>42251</v>
      </c>
      <c r="B2561" t="s">
        <v>25</v>
      </c>
      <c r="C2561">
        <v>8255734</v>
      </c>
      <c r="D2561">
        <v>13</v>
      </c>
    </row>
    <row r="2562" spans="1:4" x14ac:dyDescent="0.25">
      <c r="A2562" s="1">
        <v>42252</v>
      </c>
      <c r="B2562" t="s">
        <v>19</v>
      </c>
      <c r="C2562">
        <v>5154800</v>
      </c>
      <c r="D2562">
        <v>8</v>
      </c>
    </row>
    <row r="2563" spans="1:4" x14ac:dyDescent="0.25">
      <c r="A2563" s="1">
        <v>42253</v>
      </c>
      <c r="B2563" t="s">
        <v>23</v>
      </c>
      <c r="C2563">
        <v>7732200</v>
      </c>
      <c r="D2563">
        <v>12</v>
      </c>
    </row>
    <row r="2564" spans="1:4" x14ac:dyDescent="0.25">
      <c r="A2564" s="1">
        <v>42254</v>
      </c>
      <c r="B2564" t="s">
        <v>20</v>
      </c>
      <c r="C2564">
        <v>5799150</v>
      </c>
      <c r="D2564">
        <v>9</v>
      </c>
    </row>
    <row r="2565" spans="1:4" x14ac:dyDescent="0.25">
      <c r="A2565" s="1">
        <v>42255</v>
      </c>
      <c r="B2565" t="s">
        <v>24</v>
      </c>
      <c r="C2565">
        <v>6443500</v>
      </c>
      <c r="D2565">
        <v>10</v>
      </c>
    </row>
    <row r="2566" spans="1:4" x14ac:dyDescent="0.25">
      <c r="A2566" s="1">
        <v>42256</v>
      </c>
      <c r="B2566" t="s">
        <v>22</v>
      </c>
      <c r="C2566">
        <v>9020900</v>
      </c>
      <c r="D2566">
        <v>14</v>
      </c>
    </row>
    <row r="2567" spans="1:4" x14ac:dyDescent="0.25">
      <c r="A2567" s="1">
        <v>42257</v>
      </c>
      <c r="B2567" t="s">
        <v>21</v>
      </c>
      <c r="C2567">
        <v>3221750</v>
      </c>
      <c r="D2567">
        <v>5</v>
      </c>
    </row>
    <row r="2568" spans="1:4" x14ac:dyDescent="0.25">
      <c r="A2568" s="1">
        <v>42258</v>
      </c>
      <c r="B2568" t="s">
        <v>25</v>
      </c>
      <c r="C2568">
        <v>5799150</v>
      </c>
      <c r="D2568">
        <v>9</v>
      </c>
    </row>
    <row r="2569" spans="1:4" x14ac:dyDescent="0.25">
      <c r="A2569" s="1">
        <v>42262</v>
      </c>
      <c r="B2569" t="s">
        <v>24</v>
      </c>
      <c r="C2569">
        <v>4510450</v>
      </c>
      <c r="D2569">
        <v>7</v>
      </c>
    </row>
    <row r="2570" spans="1:4" x14ac:dyDescent="0.25">
      <c r="A2570" s="1">
        <v>42263</v>
      </c>
      <c r="B2570" t="s">
        <v>22</v>
      </c>
      <c r="C2570">
        <v>1288700</v>
      </c>
      <c r="D2570">
        <v>2</v>
      </c>
    </row>
    <row r="2571" spans="1:4" x14ac:dyDescent="0.25">
      <c r="A2571" s="1">
        <v>42264</v>
      </c>
      <c r="B2571" t="s">
        <v>21</v>
      </c>
      <c r="C2571">
        <v>6443500</v>
      </c>
      <c r="D2571">
        <v>10</v>
      </c>
    </row>
    <row r="2572" spans="1:4" x14ac:dyDescent="0.25">
      <c r="A2572" s="1">
        <v>42265</v>
      </c>
      <c r="B2572" t="s">
        <v>25</v>
      </c>
      <c r="C2572">
        <v>1288700</v>
      </c>
      <c r="D2572">
        <v>2</v>
      </c>
    </row>
    <row r="2573" spans="1:4" x14ac:dyDescent="0.25">
      <c r="A2573" s="1">
        <v>42266</v>
      </c>
      <c r="B2573" t="s">
        <v>19</v>
      </c>
      <c r="C2573">
        <v>322175</v>
      </c>
      <c r="D2573">
        <v>1</v>
      </c>
    </row>
    <row r="2574" spans="1:4" x14ac:dyDescent="0.25">
      <c r="A2574" s="1">
        <v>42272</v>
      </c>
      <c r="B2574" t="s">
        <v>25</v>
      </c>
      <c r="C2574">
        <v>2577400</v>
      </c>
      <c r="D2574">
        <v>4</v>
      </c>
    </row>
    <row r="2575" spans="1:4" x14ac:dyDescent="0.25">
      <c r="A2575" s="1">
        <v>42275</v>
      </c>
      <c r="B2575" t="s">
        <v>20</v>
      </c>
      <c r="C2575">
        <v>2577400</v>
      </c>
      <c r="D2575">
        <v>4</v>
      </c>
    </row>
    <row r="2576" spans="1:4" x14ac:dyDescent="0.25">
      <c r="A2576" s="1">
        <v>42276</v>
      </c>
      <c r="B2576" t="s">
        <v>24</v>
      </c>
      <c r="C2576">
        <v>1288700</v>
      </c>
      <c r="D2576">
        <v>2</v>
      </c>
    </row>
    <row r="2577" spans="1:4" x14ac:dyDescent="0.25">
      <c r="A2577" s="1">
        <v>42280</v>
      </c>
      <c r="B2577" t="s">
        <v>19</v>
      </c>
      <c r="C2577">
        <v>644350</v>
      </c>
      <c r="D2577">
        <v>1</v>
      </c>
    </row>
    <row r="2578" spans="1:4" x14ac:dyDescent="0.25">
      <c r="A2578" s="1">
        <v>42281</v>
      </c>
      <c r="B2578" t="s">
        <v>23</v>
      </c>
      <c r="C2578">
        <v>644350</v>
      </c>
      <c r="D2578">
        <v>1</v>
      </c>
    </row>
    <row r="2579" spans="1:4" x14ac:dyDescent="0.25">
      <c r="A2579" s="1">
        <v>42282</v>
      </c>
      <c r="B2579" t="s">
        <v>20</v>
      </c>
      <c r="C2579">
        <v>3866100</v>
      </c>
      <c r="D2579">
        <v>6</v>
      </c>
    </row>
    <row r="2580" spans="1:4" x14ac:dyDescent="0.25">
      <c r="A2580" s="1">
        <v>42283</v>
      </c>
      <c r="B2580" t="s">
        <v>24</v>
      </c>
      <c r="C2580">
        <v>1288700</v>
      </c>
      <c r="D2580">
        <v>2</v>
      </c>
    </row>
    <row r="2581" spans="1:4" x14ac:dyDescent="0.25">
      <c r="A2581" s="1">
        <v>42284</v>
      </c>
      <c r="B2581" t="s">
        <v>22</v>
      </c>
      <c r="C2581">
        <v>1933050</v>
      </c>
      <c r="D2581">
        <v>3</v>
      </c>
    </row>
    <row r="2582" spans="1:4" x14ac:dyDescent="0.25">
      <c r="A2582" s="1">
        <v>42285</v>
      </c>
      <c r="B2582" t="s">
        <v>21</v>
      </c>
      <c r="C2582">
        <v>644350</v>
      </c>
      <c r="D2582">
        <v>1</v>
      </c>
    </row>
    <row r="2583" spans="1:4" x14ac:dyDescent="0.25">
      <c r="A2583" s="1">
        <v>42286</v>
      </c>
      <c r="B2583" t="s">
        <v>25</v>
      </c>
      <c r="C2583">
        <v>5154800</v>
      </c>
      <c r="D2583">
        <v>8</v>
      </c>
    </row>
    <row r="2584" spans="1:4" x14ac:dyDescent="0.25">
      <c r="A2584" s="1">
        <v>42287</v>
      </c>
      <c r="B2584" t="s">
        <v>19</v>
      </c>
      <c r="C2584">
        <v>644350</v>
      </c>
      <c r="D2584">
        <v>1</v>
      </c>
    </row>
    <row r="2585" spans="1:4" x14ac:dyDescent="0.25">
      <c r="A2585" s="1">
        <v>42290</v>
      </c>
      <c r="B2585" t="s">
        <v>24</v>
      </c>
      <c r="C2585">
        <v>1933050</v>
      </c>
      <c r="D2585">
        <v>3</v>
      </c>
    </row>
    <row r="2586" spans="1:4" x14ac:dyDescent="0.25">
      <c r="A2586" s="1">
        <v>42291</v>
      </c>
      <c r="B2586" t="s">
        <v>22</v>
      </c>
      <c r="C2586">
        <v>1933050</v>
      </c>
      <c r="D2586">
        <v>3</v>
      </c>
    </row>
    <row r="2587" spans="1:4" x14ac:dyDescent="0.25">
      <c r="A2587" s="1">
        <v>42292</v>
      </c>
      <c r="B2587" t="s">
        <v>21</v>
      </c>
      <c r="C2587">
        <v>644350</v>
      </c>
      <c r="D2587">
        <v>1</v>
      </c>
    </row>
    <row r="2588" spans="1:4" x14ac:dyDescent="0.25">
      <c r="A2588" s="1">
        <v>42293</v>
      </c>
      <c r="B2588" t="s">
        <v>25</v>
      </c>
      <c r="C2588">
        <v>2577400</v>
      </c>
      <c r="D2588">
        <v>4</v>
      </c>
    </row>
    <row r="2589" spans="1:4" x14ac:dyDescent="0.25">
      <c r="A2589" s="1">
        <v>42296</v>
      </c>
      <c r="B2589" t="s">
        <v>20</v>
      </c>
      <c r="C2589">
        <v>3866100</v>
      </c>
      <c r="D2589">
        <v>6</v>
      </c>
    </row>
    <row r="2590" spans="1:4" x14ac:dyDescent="0.25">
      <c r="A2590" s="1">
        <v>42297</v>
      </c>
      <c r="B2590" t="s">
        <v>24</v>
      </c>
      <c r="C2590">
        <v>1288700</v>
      </c>
      <c r="D2590">
        <v>2</v>
      </c>
    </row>
    <row r="2591" spans="1:4" x14ac:dyDescent="0.25">
      <c r="A2591" s="1">
        <v>42298</v>
      </c>
      <c r="B2591" t="s">
        <v>22</v>
      </c>
      <c r="C2591">
        <v>1933050</v>
      </c>
      <c r="D2591">
        <v>3</v>
      </c>
    </row>
    <row r="2592" spans="1:4" x14ac:dyDescent="0.25">
      <c r="A2592" s="1">
        <v>42299</v>
      </c>
      <c r="B2592" t="s">
        <v>21</v>
      </c>
      <c r="C2592">
        <v>1933050</v>
      </c>
      <c r="D2592">
        <v>3</v>
      </c>
    </row>
    <row r="2593" spans="1:4" x14ac:dyDescent="0.25">
      <c r="A2593" s="1">
        <v>42300</v>
      </c>
      <c r="B2593" t="s">
        <v>25</v>
      </c>
      <c r="C2593">
        <v>1933050</v>
      </c>
      <c r="D2593">
        <v>3</v>
      </c>
    </row>
    <row r="2594" spans="1:4" x14ac:dyDescent="0.25">
      <c r="A2594" s="1">
        <v>42302</v>
      </c>
      <c r="B2594" t="s">
        <v>23</v>
      </c>
      <c r="C2594">
        <v>644350</v>
      </c>
      <c r="D2594">
        <v>1</v>
      </c>
    </row>
    <row r="2595" spans="1:4" x14ac:dyDescent="0.25">
      <c r="A2595" s="1">
        <v>42303</v>
      </c>
      <c r="B2595" t="s">
        <v>20</v>
      </c>
      <c r="C2595">
        <v>1288700</v>
      </c>
      <c r="D2595">
        <v>2</v>
      </c>
    </row>
    <row r="2596" spans="1:4" x14ac:dyDescent="0.25">
      <c r="A2596" s="1">
        <v>42304</v>
      </c>
      <c r="B2596" t="s">
        <v>24</v>
      </c>
      <c r="C2596">
        <v>644350</v>
      </c>
      <c r="D2596">
        <v>1</v>
      </c>
    </row>
    <row r="2597" spans="1:4" x14ac:dyDescent="0.25">
      <c r="A2597" s="1">
        <v>42305</v>
      </c>
      <c r="B2597" t="s">
        <v>22</v>
      </c>
      <c r="C2597">
        <v>1288700</v>
      </c>
      <c r="D2597">
        <v>2</v>
      </c>
    </row>
    <row r="2598" spans="1:4" x14ac:dyDescent="0.25">
      <c r="A2598" s="1">
        <v>42306</v>
      </c>
      <c r="B2598" t="s">
        <v>21</v>
      </c>
      <c r="C2598">
        <v>2577400</v>
      </c>
      <c r="D2598">
        <v>4</v>
      </c>
    </row>
    <row r="2599" spans="1:4" x14ac:dyDescent="0.25">
      <c r="A2599" s="1">
        <v>42307</v>
      </c>
      <c r="B2599" t="s">
        <v>25</v>
      </c>
      <c r="C2599">
        <v>1288700</v>
      </c>
      <c r="D2599">
        <v>2</v>
      </c>
    </row>
    <row r="2600" spans="1:4" x14ac:dyDescent="0.25">
      <c r="A2600" s="1">
        <v>42317</v>
      </c>
      <c r="B2600" t="s">
        <v>20</v>
      </c>
      <c r="C2600">
        <v>322175</v>
      </c>
      <c r="D2600">
        <v>1</v>
      </c>
    </row>
    <row r="2601" spans="1:4" x14ac:dyDescent="0.25">
      <c r="A2601" s="1">
        <v>42318</v>
      </c>
      <c r="B2601" t="s">
        <v>24</v>
      </c>
      <c r="C2601">
        <v>322175</v>
      </c>
      <c r="D2601">
        <v>1</v>
      </c>
    </row>
    <row r="2602" spans="1:4" x14ac:dyDescent="0.25">
      <c r="A2602" s="1">
        <v>42319</v>
      </c>
      <c r="B2602" t="s">
        <v>22</v>
      </c>
      <c r="C2602">
        <v>322175</v>
      </c>
      <c r="D2602">
        <v>1</v>
      </c>
    </row>
    <row r="2603" spans="1:4" x14ac:dyDescent="0.25">
      <c r="A2603" s="1">
        <v>42320</v>
      </c>
      <c r="B2603" t="s">
        <v>21</v>
      </c>
      <c r="C2603">
        <v>644350</v>
      </c>
      <c r="D2603">
        <v>2</v>
      </c>
    </row>
    <row r="2604" spans="1:4" x14ac:dyDescent="0.25">
      <c r="A2604" s="1">
        <v>42321</v>
      </c>
      <c r="B2604" t="s">
        <v>25</v>
      </c>
      <c r="C2604">
        <v>322175</v>
      </c>
      <c r="D2604">
        <v>1</v>
      </c>
    </row>
    <row r="2605" spans="1:4" x14ac:dyDescent="0.25">
      <c r="A2605" s="1">
        <v>42323</v>
      </c>
      <c r="B2605" t="s">
        <v>23</v>
      </c>
      <c r="C2605">
        <v>322175</v>
      </c>
      <c r="D2605">
        <v>1</v>
      </c>
    </row>
    <row r="2606" spans="1:4" x14ac:dyDescent="0.25">
      <c r="A2606" s="1">
        <v>42325</v>
      </c>
      <c r="B2606" t="s">
        <v>24</v>
      </c>
      <c r="C2606">
        <v>966525</v>
      </c>
      <c r="D2606">
        <v>3</v>
      </c>
    </row>
    <row r="2607" spans="1:4" x14ac:dyDescent="0.25">
      <c r="A2607" s="1">
        <v>42327</v>
      </c>
      <c r="B2607" t="s">
        <v>21</v>
      </c>
      <c r="C2607">
        <v>322175</v>
      </c>
      <c r="D2607">
        <v>1</v>
      </c>
    </row>
    <row r="2608" spans="1:4" x14ac:dyDescent="0.25">
      <c r="A2608" s="1">
        <v>42337</v>
      </c>
      <c r="B2608" t="s">
        <v>23</v>
      </c>
      <c r="C2608">
        <v>644350</v>
      </c>
      <c r="D2608">
        <v>1</v>
      </c>
    </row>
    <row r="2609" spans="1:4" x14ac:dyDescent="0.25">
      <c r="A2609" s="1">
        <v>42338</v>
      </c>
      <c r="B2609" t="s">
        <v>20</v>
      </c>
      <c r="C2609">
        <v>322175</v>
      </c>
      <c r="D2609">
        <v>1</v>
      </c>
    </row>
    <row r="2610" spans="1:4" x14ac:dyDescent="0.25">
      <c r="A2610" s="1">
        <v>42417</v>
      </c>
      <c r="B2610" t="s">
        <v>22</v>
      </c>
      <c r="C2610">
        <v>344730</v>
      </c>
      <c r="D2610">
        <v>1</v>
      </c>
    </row>
    <row r="2611" spans="1:4" x14ac:dyDescent="0.25">
      <c r="A2611" s="1">
        <v>42425</v>
      </c>
      <c r="B2611" t="s">
        <v>21</v>
      </c>
      <c r="C2611">
        <v>689460</v>
      </c>
      <c r="D2611">
        <v>2</v>
      </c>
    </row>
    <row r="2612" spans="1:4" x14ac:dyDescent="0.25">
      <c r="A2612" s="1">
        <v>42426</v>
      </c>
      <c r="B2612" t="s">
        <v>25</v>
      </c>
      <c r="C2612">
        <v>344730</v>
      </c>
      <c r="D2612">
        <v>1</v>
      </c>
    </row>
    <row r="2613" spans="1:4" x14ac:dyDescent="0.25">
      <c r="A2613" s="1">
        <v>42430</v>
      </c>
      <c r="B2613" t="s">
        <v>24</v>
      </c>
      <c r="C2613">
        <v>344730</v>
      </c>
      <c r="D2613">
        <v>1</v>
      </c>
    </row>
    <row r="2614" spans="1:4" x14ac:dyDescent="0.25">
      <c r="A2614" s="1">
        <v>42436</v>
      </c>
      <c r="B2614" t="s">
        <v>20</v>
      </c>
      <c r="C2614">
        <v>689460</v>
      </c>
      <c r="D2614">
        <v>2</v>
      </c>
    </row>
    <row r="2615" spans="1:4" x14ac:dyDescent="0.25">
      <c r="A2615" s="1">
        <v>42437</v>
      </c>
      <c r="B2615" t="s">
        <v>24</v>
      </c>
      <c r="C2615">
        <v>689460</v>
      </c>
      <c r="D2615">
        <v>2</v>
      </c>
    </row>
    <row r="2616" spans="1:4" x14ac:dyDescent="0.25">
      <c r="A2616" s="1">
        <v>42440</v>
      </c>
      <c r="B2616" t="s">
        <v>25</v>
      </c>
      <c r="C2616">
        <v>344730</v>
      </c>
      <c r="D2616">
        <v>1</v>
      </c>
    </row>
    <row r="2617" spans="1:4" x14ac:dyDescent="0.25">
      <c r="A2617" s="1">
        <v>42452</v>
      </c>
      <c r="B2617" t="s">
        <v>22</v>
      </c>
      <c r="C2617">
        <v>344730</v>
      </c>
      <c r="D2617">
        <v>1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200"/>
  <sheetViews>
    <sheetView workbookViewId="0">
      <selection activeCell="D26" sqref="D26"/>
    </sheetView>
  </sheetViews>
  <sheetFormatPr baseColWidth="10" defaultRowHeight="15" x14ac:dyDescent="0.25"/>
  <sheetData>
    <row r="1" spans="1:4" x14ac:dyDescent="0.25">
      <c r="A1" t="s">
        <v>15</v>
      </c>
      <c r="B1" t="s">
        <v>16</v>
      </c>
      <c r="C1" t="s">
        <v>17</v>
      </c>
      <c r="D1" t="s">
        <v>18</v>
      </c>
    </row>
    <row r="2" spans="1:4" x14ac:dyDescent="0.25">
      <c r="A2" s="1">
        <v>37569</v>
      </c>
      <c r="B2" t="s">
        <v>19</v>
      </c>
      <c r="C2">
        <v>1091800</v>
      </c>
      <c r="D2">
        <v>6</v>
      </c>
    </row>
    <row r="3" spans="1:4" x14ac:dyDescent="0.25">
      <c r="A3" s="1">
        <v>37570</v>
      </c>
      <c r="B3" t="s">
        <v>23</v>
      </c>
      <c r="C3">
        <v>927000</v>
      </c>
      <c r="D3">
        <v>6</v>
      </c>
    </row>
    <row r="4" spans="1:4" x14ac:dyDescent="0.25">
      <c r="A4" s="1">
        <v>37571</v>
      </c>
      <c r="B4" t="s">
        <v>20</v>
      </c>
      <c r="C4">
        <v>473800</v>
      </c>
      <c r="D4">
        <v>3</v>
      </c>
    </row>
    <row r="5" spans="1:4" x14ac:dyDescent="0.25">
      <c r="A5" s="1">
        <v>37574</v>
      </c>
      <c r="B5" t="s">
        <v>21</v>
      </c>
      <c r="C5">
        <v>154500</v>
      </c>
      <c r="D5">
        <v>1</v>
      </c>
    </row>
    <row r="6" spans="1:4" x14ac:dyDescent="0.25">
      <c r="A6" s="1">
        <v>37575</v>
      </c>
      <c r="B6" t="s">
        <v>25</v>
      </c>
      <c r="C6">
        <v>319300</v>
      </c>
      <c r="D6">
        <v>3</v>
      </c>
    </row>
    <row r="7" spans="1:4" x14ac:dyDescent="0.25">
      <c r="A7" s="1">
        <v>37593</v>
      </c>
      <c r="B7" t="s">
        <v>24</v>
      </c>
      <c r="C7">
        <v>154500</v>
      </c>
      <c r="D7">
        <v>1</v>
      </c>
    </row>
    <row r="8" spans="1:4" x14ac:dyDescent="0.25">
      <c r="A8" s="1">
        <v>37596</v>
      </c>
      <c r="B8" t="s">
        <v>25</v>
      </c>
      <c r="C8">
        <v>309000</v>
      </c>
      <c r="D8">
        <v>2</v>
      </c>
    </row>
    <row r="9" spans="1:4" x14ac:dyDescent="0.25">
      <c r="A9" s="1">
        <v>37597</v>
      </c>
      <c r="B9" t="s">
        <v>19</v>
      </c>
      <c r="C9">
        <v>154500</v>
      </c>
      <c r="D9">
        <v>1</v>
      </c>
    </row>
    <row r="10" spans="1:4" x14ac:dyDescent="0.25">
      <c r="A10" s="1">
        <v>37601</v>
      </c>
      <c r="B10" t="s">
        <v>22</v>
      </c>
      <c r="C10">
        <v>154500</v>
      </c>
      <c r="D10">
        <v>1</v>
      </c>
    </row>
    <row r="11" spans="1:4" x14ac:dyDescent="0.25">
      <c r="A11" s="1">
        <v>37602</v>
      </c>
      <c r="B11" t="s">
        <v>21</v>
      </c>
      <c r="C11">
        <v>1236000</v>
      </c>
      <c r="D11">
        <v>5</v>
      </c>
    </row>
    <row r="12" spans="1:4" x14ac:dyDescent="0.25">
      <c r="A12" s="1">
        <v>37603</v>
      </c>
      <c r="B12" t="s">
        <v>25</v>
      </c>
      <c r="C12">
        <v>309000</v>
      </c>
      <c r="D12">
        <v>2</v>
      </c>
    </row>
    <row r="13" spans="1:4" x14ac:dyDescent="0.25">
      <c r="A13" s="1">
        <v>37606</v>
      </c>
      <c r="B13" t="s">
        <v>20</v>
      </c>
      <c r="C13">
        <v>463500</v>
      </c>
      <c r="D13">
        <v>3</v>
      </c>
    </row>
    <row r="14" spans="1:4" x14ac:dyDescent="0.25">
      <c r="A14" s="1">
        <v>37607</v>
      </c>
      <c r="B14" t="s">
        <v>24</v>
      </c>
      <c r="C14">
        <v>463500</v>
      </c>
      <c r="D14">
        <v>3</v>
      </c>
    </row>
    <row r="15" spans="1:4" x14ac:dyDescent="0.25">
      <c r="A15" s="1">
        <v>37609</v>
      </c>
      <c r="B15" t="s">
        <v>21</v>
      </c>
      <c r="C15">
        <v>154500</v>
      </c>
      <c r="D15">
        <v>1</v>
      </c>
    </row>
    <row r="16" spans="1:4" x14ac:dyDescent="0.25">
      <c r="A16" s="1">
        <v>37610</v>
      </c>
      <c r="B16" t="s">
        <v>25</v>
      </c>
      <c r="C16">
        <v>309000</v>
      </c>
      <c r="D16">
        <v>2</v>
      </c>
    </row>
    <row r="17" spans="1:4" x14ac:dyDescent="0.25">
      <c r="A17" s="1">
        <v>37611</v>
      </c>
      <c r="B17" t="s">
        <v>19</v>
      </c>
      <c r="C17">
        <v>41200</v>
      </c>
      <c r="D17">
        <v>1</v>
      </c>
    </row>
    <row r="18" spans="1:4" x14ac:dyDescent="0.25">
      <c r="A18" s="1">
        <v>37612</v>
      </c>
      <c r="B18" t="s">
        <v>23</v>
      </c>
      <c r="C18">
        <v>618000</v>
      </c>
      <c r="D18">
        <v>4</v>
      </c>
    </row>
    <row r="19" spans="1:4" x14ac:dyDescent="0.25">
      <c r="A19" s="1">
        <v>37613</v>
      </c>
      <c r="B19" t="s">
        <v>20</v>
      </c>
      <c r="C19">
        <v>236900</v>
      </c>
      <c r="D19">
        <v>2</v>
      </c>
    </row>
    <row r="20" spans="1:4" x14ac:dyDescent="0.25">
      <c r="A20" s="1">
        <v>37615</v>
      </c>
      <c r="B20" t="s">
        <v>22</v>
      </c>
      <c r="C20">
        <v>82400</v>
      </c>
      <c r="D20">
        <v>1</v>
      </c>
    </row>
    <row r="21" spans="1:4" x14ac:dyDescent="0.25">
      <c r="A21" s="1">
        <v>37617</v>
      </c>
      <c r="B21" t="s">
        <v>25</v>
      </c>
      <c r="C21">
        <v>154500</v>
      </c>
      <c r="D21">
        <v>1</v>
      </c>
    </row>
    <row r="22" spans="1:4" x14ac:dyDescent="0.25">
      <c r="A22" s="1">
        <v>37629</v>
      </c>
      <c r="B22" t="s">
        <v>22</v>
      </c>
      <c r="C22">
        <v>166005</v>
      </c>
      <c r="D22">
        <v>1</v>
      </c>
    </row>
    <row r="23" spans="1:4" x14ac:dyDescent="0.25">
      <c r="A23" s="1">
        <v>37631</v>
      </c>
      <c r="B23" t="s">
        <v>25</v>
      </c>
      <c r="C23">
        <v>254541</v>
      </c>
      <c r="D23">
        <v>2</v>
      </c>
    </row>
    <row r="24" spans="1:4" x14ac:dyDescent="0.25">
      <c r="A24" s="1">
        <v>37632</v>
      </c>
      <c r="B24" t="s">
        <v>19</v>
      </c>
      <c r="C24">
        <v>664020</v>
      </c>
      <c r="D24">
        <v>3</v>
      </c>
    </row>
    <row r="25" spans="1:4" x14ac:dyDescent="0.25">
      <c r="A25" s="1">
        <v>37633</v>
      </c>
      <c r="B25" t="s">
        <v>23</v>
      </c>
      <c r="C25">
        <v>332010</v>
      </c>
      <c r="D25">
        <v>2</v>
      </c>
    </row>
    <row r="26" spans="1:4" x14ac:dyDescent="0.25">
      <c r="A26" s="1">
        <v>37634</v>
      </c>
      <c r="B26" t="s">
        <v>20</v>
      </c>
      <c r="C26">
        <v>177072</v>
      </c>
      <c r="D26">
        <v>2</v>
      </c>
    </row>
    <row r="27" spans="1:4" x14ac:dyDescent="0.25">
      <c r="A27" s="1">
        <v>37635</v>
      </c>
      <c r="B27" t="s">
        <v>24</v>
      </c>
      <c r="C27">
        <v>343077</v>
      </c>
      <c r="D27">
        <v>3</v>
      </c>
    </row>
    <row r="28" spans="1:4" x14ac:dyDescent="0.25">
      <c r="A28" s="1">
        <v>37640</v>
      </c>
      <c r="B28" t="s">
        <v>23</v>
      </c>
      <c r="C28">
        <v>332010</v>
      </c>
      <c r="D28">
        <v>2</v>
      </c>
    </row>
    <row r="29" spans="1:4" x14ac:dyDescent="0.25">
      <c r="A29" s="1">
        <v>37675</v>
      </c>
      <c r="B29" t="s">
        <v>23</v>
      </c>
      <c r="C29">
        <v>166005</v>
      </c>
      <c r="D29">
        <v>1</v>
      </c>
    </row>
    <row r="30" spans="1:4" x14ac:dyDescent="0.25">
      <c r="A30" s="1">
        <v>37694</v>
      </c>
      <c r="B30" t="s">
        <v>25</v>
      </c>
      <c r="C30">
        <v>166000</v>
      </c>
      <c r="D30">
        <v>1</v>
      </c>
    </row>
    <row r="31" spans="1:4" x14ac:dyDescent="0.25">
      <c r="A31" s="1">
        <v>37700</v>
      </c>
      <c r="B31" t="s">
        <v>21</v>
      </c>
      <c r="C31">
        <v>166005</v>
      </c>
      <c r="D31">
        <v>1</v>
      </c>
    </row>
    <row r="32" spans="1:4" x14ac:dyDescent="0.25">
      <c r="A32" s="1">
        <v>37750</v>
      </c>
      <c r="B32" t="s">
        <v>25</v>
      </c>
      <c r="C32">
        <v>166000</v>
      </c>
      <c r="D32">
        <v>1</v>
      </c>
    </row>
    <row r="33" spans="1:4" x14ac:dyDescent="0.25">
      <c r="A33" s="1">
        <v>37751</v>
      </c>
      <c r="B33" t="s">
        <v>19</v>
      </c>
      <c r="C33">
        <v>166005</v>
      </c>
      <c r="D33">
        <v>1</v>
      </c>
    </row>
    <row r="34" spans="1:4" x14ac:dyDescent="0.25">
      <c r="A34" s="1">
        <v>37754</v>
      </c>
      <c r="B34" t="s">
        <v>24</v>
      </c>
      <c r="C34">
        <v>166000</v>
      </c>
      <c r="D34">
        <v>1</v>
      </c>
    </row>
    <row r="35" spans="1:4" x14ac:dyDescent="0.25">
      <c r="A35" s="1">
        <v>37778</v>
      </c>
      <c r="B35" t="s">
        <v>25</v>
      </c>
      <c r="C35">
        <v>166005</v>
      </c>
      <c r="D35">
        <v>1</v>
      </c>
    </row>
    <row r="36" spans="1:4" x14ac:dyDescent="0.25">
      <c r="A36" s="1">
        <v>37781</v>
      </c>
      <c r="B36" t="s">
        <v>20</v>
      </c>
      <c r="C36">
        <v>332010</v>
      </c>
      <c r="D36">
        <v>1</v>
      </c>
    </row>
    <row r="37" spans="1:4" x14ac:dyDescent="0.25">
      <c r="A37" s="1">
        <v>37787</v>
      </c>
      <c r="B37" t="s">
        <v>23</v>
      </c>
      <c r="C37">
        <v>166005</v>
      </c>
      <c r="D37">
        <v>1</v>
      </c>
    </row>
    <row r="38" spans="1:4" x14ac:dyDescent="0.25">
      <c r="A38" s="1">
        <v>37803</v>
      </c>
      <c r="B38" t="s">
        <v>24</v>
      </c>
      <c r="C38">
        <v>1350174</v>
      </c>
      <c r="D38">
        <v>9</v>
      </c>
    </row>
    <row r="39" spans="1:4" x14ac:dyDescent="0.25">
      <c r="A39" s="1">
        <v>37804</v>
      </c>
      <c r="B39" t="s">
        <v>22</v>
      </c>
      <c r="C39">
        <v>586551</v>
      </c>
      <c r="D39">
        <v>4</v>
      </c>
    </row>
    <row r="40" spans="1:4" x14ac:dyDescent="0.25">
      <c r="A40" s="1">
        <v>37805</v>
      </c>
      <c r="B40" t="s">
        <v>21</v>
      </c>
      <c r="C40">
        <v>343077</v>
      </c>
      <c r="D40">
        <v>3</v>
      </c>
    </row>
    <row r="41" spans="1:4" x14ac:dyDescent="0.25">
      <c r="A41" s="1">
        <v>37806</v>
      </c>
      <c r="B41" t="s">
        <v>25</v>
      </c>
      <c r="C41">
        <v>752556</v>
      </c>
      <c r="D41">
        <v>4</v>
      </c>
    </row>
    <row r="42" spans="1:4" x14ac:dyDescent="0.25">
      <c r="A42" s="1">
        <v>37807</v>
      </c>
      <c r="B42" t="s">
        <v>19</v>
      </c>
      <c r="C42">
        <v>1007097</v>
      </c>
      <c r="D42">
        <v>7</v>
      </c>
    </row>
    <row r="43" spans="1:4" x14ac:dyDescent="0.25">
      <c r="A43" s="1">
        <v>37808</v>
      </c>
      <c r="B43" t="s">
        <v>23</v>
      </c>
      <c r="C43">
        <v>1250571</v>
      </c>
      <c r="D43">
        <v>7</v>
      </c>
    </row>
    <row r="44" spans="1:4" x14ac:dyDescent="0.25">
      <c r="A44" s="1">
        <v>37809</v>
      </c>
      <c r="B44" t="s">
        <v>20</v>
      </c>
      <c r="C44">
        <v>498015</v>
      </c>
      <c r="D44">
        <v>3</v>
      </c>
    </row>
    <row r="45" spans="1:4" x14ac:dyDescent="0.25">
      <c r="A45" s="1">
        <v>37810</v>
      </c>
      <c r="B45" t="s">
        <v>24</v>
      </c>
      <c r="C45">
        <v>1261638</v>
      </c>
      <c r="D45">
        <v>9</v>
      </c>
    </row>
    <row r="46" spans="1:4" x14ac:dyDescent="0.25">
      <c r="A46" s="1">
        <v>37811</v>
      </c>
      <c r="B46" t="s">
        <v>22</v>
      </c>
      <c r="C46">
        <v>166005</v>
      </c>
      <c r="D46">
        <v>1</v>
      </c>
    </row>
    <row r="47" spans="1:4" x14ac:dyDescent="0.25">
      <c r="A47" s="1">
        <v>37812</v>
      </c>
      <c r="B47" t="s">
        <v>21</v>
      </c>
      <c r="C47">
        <v>1660050</v>
      </c>
      <c r="D47">
        <v>10</v>
      </c>
    </row>
    <row r="48" spans="1:4" x14ac:dyDescent="0.25">
      <c r="A48" s="1">
        <v>37813</v>
      </c>
      <c r="B48" t="s">
        <v>25</v>
      </c>
      <c r="C48">
        <v>498015</v>
      </c>
      <c r="D48">
        <v>3</v>
      </c>
    </row>
    <row r="49" spans="1:4" x14ac:dyDescent="0.25">
      <c r="A49" s="1">
        <v>37814</v>
      </c>
      <c r="B49" t="s">
        <v>19</v>
      </c>
      <c r="C49">
        <v>1162035</v>
      </c>
      <c r="D49">
        <v>7</v>
      </c>
    </row>
    <row r="50" spans="1:4" x14ac:dyDescent="0.25">
      <c r="A50" s="1">
        <v>37815</v>
      </c>
      <c r="B50" t="s">
        <v>23</v>
      </c>
      <c r="C50">
        <v>1162035</v>
      </c>
      <c r="D50">
        <v>6</v>
      </c>
    </row>
    <row r="51" spans="1:4" x14ac:dyDescent="0.25">
      <c r="A51" s="1">
        <v>37816</v>
      </c>
      <c r="B51" t="s">
        <v>20</v>
      </c>
      <c r="C51">
        <v>918561</v>
      </c>
      <c r="D51">
        <v>6</v>
      </c>
    </row>
    <row r="52" spans="1:4" x14ac:dyDescent="0.25">
      <c r="A52" s="1">
        <v>37817</v>
      </c>
      <c r="B52" t="s">
        <v>24</v>
      </c>
      <c r="C52">
        <v>2014194</v>
      </c>
      <c r="D52">
        <v>14</v>
      </c>
    </row>
    <row r="53" spans="1:4" x14ac:dyDescent="0.25">
      <c r="A53" s="1">
        <v>37818</v>
      </c>
      <c r="B53" t="s">
        <v>22</v>
      </c>
      <c r="C53">
        <v>1494045</v>
      </c>
      <c r="D53">
        <v>9</v>
      </c>
    </row>
    <row r="54" spans="1:4" x14ac:dyDescent="0.25">
      <c r="A54" s="1">
        <v>37819</v>
      </c>
      <c r="B54" t="s">
        <v>21</v>
      </c>
      <c r="C54">
        <v>1494045</v>
      </c>
      <c r="D54">
        <v>9</v>
      </c>
    </row>
    <row r="55" spans="1:4" x14ac:dyDescent="0.25">
      <c r="A55" s="1">
        <v>37820</v>
      </c>
      <c r="B55" t="s">
        <v>25</v>
      </c>
      <c r="C55">
        <v>2080596</v>
      </c>
      <c r="D55">
        <v>12</v>
      </c>
    </row>
    <row r="56" spans="1:4" x14ac:dyDescent="0.25">
      <c r="A56" s="1">
        <v>37821</v>
      </c>
      <c r="B56" t="s">
        <v>19</v>
      </c>
      <c r="C56">
        <v>2003127</v>
      </c>
      <c r="D56">
        <v>13</v>
      </c>
    </row>
    <row r="57" spans="1:4" x14ac:dyDescent="0.25">
      <c r="A57" s="1">
        <v>37822</v>
      </c>
      <c r="B57" t="s">
        <v>23</v>
      </c>
      <c r="C57">
        <v>830025</v>
      </c>
      <c r="D57">
        <v>4</v>
      </c>
    </row>
    <row r="58" spans="1:4" x14ac:dyDescent="0.25">
      <c r="A58" s="1">
        <v>37823</v>
      </c>
      <c r="B58" t="s">
        <v>20</v>
      </c>
      <c r="C58">
        <v>664020</v>
      </c>
      <c r="D58">
        <v>4</v>
      </c>
    </row>
    <row r="59" spans="1:4" x14ac:dyDescent="0.25">
      <c r="A59" s="1">
        <v>37824</v>
      </c>
      <c r="B59" t="s">
        <v>24</v>
      </c>
      <c r="C59">
        <v>2921688</v>
      </c>
      <c r="D59">
        <v>17</v>
      </c>
    </row>
    <row r="60" spans="1:4" x14ac:dyDescent="0.25">
      <c r="A60" s="1">
        <v>37825</v>
      </c>
      <c r="B60" t="s">
        <v>22</v>
      </c>
      <c r="C60">
        <v>664020</v>
      </c>
      <c r="D60">
        <v>4</v>
      </c>
    </row>
    <row r="61" spans="1:4" x14ac:dyDescent="0.25">
      <c r="A61" s="1">
        <v>37826</v>
      </c>
      <c r="B61" t="s">
        <v>21</v>
      </c>
      <c r="C61">
        <v>2091663</v>
      </c>
      <c r="D61">
        <v>14</v>
      </c>
    </row>
    <row r="62" spans="1:4" x14ac:dyDescent="0.25">
      <c r="A62" s="1">
        <v>37827</v>
      </c>
      <c r="B62" t="s">
        <v>25</v>
      </c>
      <c r="C62">
        <v>332010</v>
      </c>
      <c r="D62">
        <v>2</v>
      </c>
    </row>
    <row r="63" spans="1:4" x14ac:dyDescent="0.25">
      <c r="A63" s="1">
        <v>37828</v>
      </c>
      <c r="B63" t="s">
        <v>19</v>
      </c>
      <c r="C63">
        <v>1582581</v>
      </c>
      <c r="D63">
        <v>9</v>
      </c>
    </row>
    <row r="64" spans="1:4" x14ac:dyDescent="0.25">
      <c r="A64" s="1">
        <v>37829</v>
      </c>
      <c r="B64" t="s">
        <v>23</v>
      </c>
      <c r="C64">
        <v>2003127</v>
      </c>
      <c r="D64">
        <v>13</v>
      </c>
    </row>
    <row r="65" spans="1:4" x14ac:dyDescent="0.25">
      <c r="A65" s="1">
        <v>37830</v>
      </c>
      <c r="B65" t="s">
        <v>20</v>
      </c>
      <c r="C65">
        <v>1339107</v>
      </c>
      <c r="D65">
        <v>9</v>
      </c>
    </row>
    <row r="66" spans="1:4" x14ac:dyDescent="0.25">
      <c r="A66" s="1">
        <v>37831</v>
      </c>
      <c r="B66" t="s">
        <v>24</v>
      </c>
      <c r="C66">
        <v>1416576</v>
      </c>
      <c r="D66">
        <v>9</v>
      </c>
    </row>
    <row r="67" spans="1:4" x14ac:dyDescent="0.25">
      <c r="A67" s="1">
        <v>37832</v>
      </c>
      <c r="B67" t="s">
        <v>22</v>
      </c>
      <c r="C67">
        <v>1328040</v>
      </c>
      <c r="D67">
        <v>8</v>
      </c>
    </row>
    <row r="68" spans="1:4" x14ac:dyDescent="0.25">
      <c r="A68" s="1">
        <v>37833</v>
      </c>
      <c r="B68" t="s">
        <v>21</v>
      </c>
      <c r="C68">
        <v>2080596</v>
      </c>
      <c r="D68">
        <v>13</v>
      </c>
    </row>
    <row r="69" spans="1:4" x14ac:dyDescent="0.25">
      <c r="A69" s="1">
        <v>37834</v>
      </c>
      <c r="B69" t="s">
        <v>25</v>
      </c>
      <c r="C69">
        <v>2169132</v>
      </c>
      <c r="D69">
        <v>13</v>
      </c>
    </row>
    <row r="70" spans="1:4" x14ac:dyDescent="0.25">
      <c r="A70" s="1">
        <v>37835</v>
      </c>
      <c r="B70" t="s">
        <v>19</v>
      </c>
      <c r="C70">
        <v>830025</v>
      </c>
      <c r="D70">
        <v>4</v>
      </c>
    </row>
    <row r="71" spans="1:4" x14ac:dyDescent="0.25">
      <c r="A71" s="1">
        <v>37836</v>
      </c>
      <c r="B71" t="s">
        <v>23</v>
      </c>
      <c r="C71">
        <v>1084566</v>
      </c>
      <c r="D71">
        <v>7</v>
      </c>
    </row>
    <row r="72" spans="1:4" x14ac:dyDescent="0.25">
      <c r="A72" s="1">
        <v>37837</v>
      </c>
      <c r="B72" t="s">
        <v>20</v>
      </c>
      <c r="C72">
        <v>1759653</v>
      </c>
      <c r="D72">
        <v>12</v>
      </c>
    </row>
    <row r="73" spans="1:4" x14ac:dyDescent="0.25">
      <c r="A73" s="1">
        <v>37838</v>
      </c>
      <c r="B73" t="s">
        <v>24</v>
      </c>
      <c r="C73">
        <v>2080596</v>
      </c>
      <c r="D73">
        <v>13</v>
      </c>
    </row>
    <row r="74" spans="1:4" x14ac:dyDescent="0.25">
      <c r="A74" s="1">
        <v>37839</v>
      </c>
      <c r="B74" t="s">
        <v>22</v>
      </c>
      <c r="C74">
        <v>166005</v>
      </c>
      <c r="D74">
        <v>1</v>
      </c>
    </row>
    <row r="75" spans="1:4" x14ac:dyDescent="0.25">
      <c r="A75" s="1">
        <v>37840</v>
      </c>
      <c r="B75" t="s">
        <v>21</v>
      </c>
      <c r="C75">
        <v>830025</v>
      </c>
      <c r="D75">
        <v>5</v>
      </c>
    </row>
    <row r="76" spans="1:4" x14ac:dyDescent="0.25">
      <c r="A76" s="1">
        <v>37841</v>
      </c>
      <c r="B76" t="s">
        <v>25</v>
      </c>
      <c r="C76">
        <v>996030</v>
      </c>
      <c r="D76">
        <v>6</v>
      </c>
    </row>
    <row r="77" spans="1:4" x14ac:dyDescent="0.25">
      <c r="A77" s="1">
        <v>37842</v>
      </c>
      <c r="B77" t="s">
        <v>19</v>
      </c>
      <c r="C77">
        <v>254541</v>
      </c>
      <c r="D77">
        <v>2</v>
      </c>
    </row>
    <row r="78" spans="1:4" x14ac:dyDescent="0.25">
      <c r="A78" s="1">
        <v>37843</v>
      </c>
      <c r="B78" t="s">
        <v>23</v>
      </c>
      <c r="C78">
        <v>420546</v>
      </c>
      <c r="D78">
        <v>3</v>
      </c>
    </row>
    <row r="79" spans="1:4" x14ac:dyDescent="0.25">
      <c r="A79" s="1">
        <v>37844</v>
      </c>
      <c r="B79" t="s">
        <v>20</v>
      </c>
      <c r="C79">
        <v>88536</v>
      </c>
      <c r="D79">
        <v>1</v>
      </c>
    </row>
    <row r="80" spans="1:4" x14ac:dyDescent="0.25">
      <c r="A80" s="1">
        <v>37845</v>
      </c>
      <c r="B80" t="s">
        <v>24</v>
      </c>
      <c r="C80">
        <v>166005</v>
      </c>
      <c r="D80">
        <v>1</v>
      </c>
    </row>
    <row r="81" spans="1:4" x14ac:dyDescent="0.25">
      <c r="A81" s="1">
        <v>37846</v>
      </c>
      <c r="B81" t="s">
        <v>22</v>
      </c>
      <c r="C81">
        <v>498015</v>
      </c>
      <c r="D81">
        <v>3</v>
      </c>
    </row>
    <row r="82" spans="1:4" x14ac:dyDescent="0.25">
      <c r="A82" s="1">
        <v>37847</v>
      </c>
      <c r="B82" t="s">
        <v>21</v>
      </c>
      <c r="C82">
        <v>664020</v>
      </c>
      <c r="D82">
        <v>4</v>
      </c>
    </row>
    <row r="83" spans="1:4" x14ac:dyDescent="0.25">
      <c r="A83" s="1">
        <v>37848</v>
      </c>
      <c r="B83" t="s">
        <v>25</v>
      </c>
      <c r="C83">
        <v>752556</v>
      </c>
      <c r="D83">
        <v>4</v>
      </c>
    </row>
    <row r="84" spans="1:4" x14ac:dyDescent="0.25">
      <c r="A84" s="1">
        <v>37849</v>
      </c>
      <c r="B84" t="s">
        <v>19</v>
      </c>
      <c r="C84">
        <v>498015</v>
      </c>
      <c r="D84">
        <v>3</v>
      </c>
    </row>
    <row r="85" spans="1:4" x14ac:dyDescent="0.25">
      <c r="A85" s="1">
        <v>37850</v>
      </c>
      <c r="B85" t="s">
        <v>23</v>
      </c>
      <c r="C85">
        <v>1173102</v>
      </c>
      <c r="D85">
        <v>8</v>
      </c>
    </row>
    <row r="86" spans="1:4" x14ac:dyDescent="0.25">
      <c r="A86" s="1">
        <v>37851</v>
      </c>
      <c r="B86" t="s">
        <v>20</v>
      </c>
      <c r="C86">
        <v>586551</v>
      </c>
      <c r="D86">
        <v>4</v>
      </c>
    </row>
    <row r="87" spans="1:4" x14ac:dyDescent="0.25">
      <c r="A87" s="1">
        <v>37852</v>
      </c>
      <c r="B87" t="s">
        <v>24</v>
      </c>
      <c r="C87">
        <v>166005</v>
      </c>
      <c r="D87">
        <v>1</v>
      </c>
    </row>
    <row r="88" spans="1:4" x14ac:dyDescent="0.25">
      <c r="A88" s="1">
        <v>37854</v>
      </c>
      <c r="B88" t="s">
        <v>21</v>
      </c>
      <c r="C88">
        <v>166005</v>
      </c>
      <c r="D88">
        <v>1</v>
      </c>
    </row>
    <row r="89" spans="1:4" x14ac:dyDescent="0.25">
      <c r="A89" s="1">
        <v>37855</v>
      </c>
      <c r="B89" t="s">
        <v>25</v>
      </c>
      <c r="C89">
        <v>166005</v>
      </c>
      <c r="D89">
        <v>1</v>
      </c>
    </row>
    <row r="90" spans="1:4" x14ac:dyDescent="0.25">
      <c r="A90" s="1">
        <v>37856</v>
      </c>
      <c r="B90" t="s">
        <v>19</v>
      </c>
      <c r="C90">
        <v>1505112</v>
      </c>
      <c r="D90">
        <v>9</v>
      </c>
    </row>
    <row r="91" spans="1:4" x14ac:dyDescent="0.25">
      <c r="A91" s="1">
        <v>37857</v>
      </c>
      <c r="B91" t="s">
        <v>23</v>
      </c>
      <c r="C91">
        <v>166005</v>
      </c>
      <c r="D91">
        <v>1</v>
      </c>
    </row>
    <row r="92" spans="1:4" x14ac:dyDescent="0.25">
      <c r="A92" s="1">
        <v>37859</v>
      </c>
      <c r="B92" t="s">
        <v>24</v>
      </c>
      <c r="C92">
        <v>166005</v>
      </c>
      <c r="D92">
        <v>1</v>
      </c>
    </row>
    <row r="93" spans="1:4" x14ac:dyDescent="0.25">
      <c r="A93" s="1">
        <v>37860</v>
      </c>
      <c r="B93" t="s">
        <v>22</v>
      </c>
      <c r="C93">
        <v>332010</v>
      </c>
      <c r="D93">
        <v>1</v>
      </c>
    </row>
    <row r="94" spans="1:4" x14ac:dyDescent="0.25">
      <c r="A94" s="1">
        <v>37861</v>
      </c>
      <c r="B94" t="s">
        <v>21</v>
      </c>
      <c r="C94">
        <v>177072</v>
      </c>
      <c r="D94">
        <v>2</v>
      </c>
    </row>
    <row r="95" spans="1:4" x14ac:dyDescent="0.25">
      <c r="A95" s="1">
        <v>37862</v>
      </c>
      <c r="B95" t="s">
        <v>25</v>
      </c>
      <c r="C95">
        <v>332010</v>
      </c>
      <c r="D95">
        <v>2</v>
      </c>
    </row>
    <row r="96" spans="1:4" x14ac:dyDescent="0.25">
      <c r="A96" s="1">
        <v>37863</v>
      </c>
      <c r="B96" t="s">
        <v>19</v>
      </c>
      <c r="C96">
        <v>88536</v>
      </c>
      <c r="D96">
        <v>1</v>
      </c>
    </row>
    <row r="97" spans="1:4" x14ac:dyDescent="0.25">
      <c r="A97" s="1">
        <v>37864</v>
      </c>
      <c r="B97" t="s">
        <v>23</v>
      </c>
      <c r="C97">
        <v>664020</v>
      </c>
      <c r="D97">
        <v>3</v>
      </c>
    </row>
    <row r="98" spans="1:4" x14ac:dyDescent="0.25">
      <c r="A98" s="1">
        <v>37866</v>
      </c>
      <c r="B98" t="s">
        <v>24</v>
      </c>
      <c r="C98">
        <v>664020</v>
      </c>
      <c r="D98">
        <v>4</v>
      </c>
    </row>
    <row r="99" spans="1:4" x14ac:dyDescent="0.25">
      <c r="A99" s="1">
        <v>37869</v>
      </c>
      <c r="B99" t="s">
        <v>25</v>
      </c>
      <c r="C99">
        <v>586551</v>
      </c>
      <c r="D99">
        <v>3</v>
      </c>
    </row>
    <row r="100" spans="1:4" x14ac:dyDescent="0.25">
      <c r="A100" s="1">
        <v>37870</v>
      </c>
      <c r="B100" t="s">
        <v>19</v>
      </c>
      <c r="C100">
        <v>166005</v>
      </c>
      <c r="D100">
        <v>1</v>
      </c>
    </row>
    <row r="101" spans="1:4" x14ac:dyDescent="0.25">
      <c r="A101" s="1">
        <v>37872</v>
      </c>
      <c r="B101" t="s">
        <v>20</v>
      </c>
      <c r="C101">
        <v>88536</v>
      </c>
      <c r="D101">
        <v>1</v>
      </c>
    </row>
    <row r="102" spans="1:4" x14ac:dyDescent="0.25">
      <c r="A102" s="1">
        <v>37874</v>
      </c>
      <c r="B102" t="s">
        <v>22</v>
      </c>
      <c r="C102">
        <v>166005</v>
      </c>
      <c r="D102">
        <v>1</v>
      </c>
    </row>
    <row r="103" spans="1:4" x14ac:dyDescent="0.25">
      <c r="A103" s="1">
        <v>37875</v>
      </c>
      <c r="B103" t="s">
        <v>21</v>
      </c>
      <c r="C103">
        <v>166005</v>
      </c>
      <c r="D103">
        <v>1</v>
      </c>
    </row>
    <row r="104" spans="1:4" x14ac:dyDescent="0.25">
      <c r="A104" s="1">
        <v>37876</v>
      </c>
      <c r="B104" t="s">
        <v>25</v>
      </c>
      <c r="C104">
        <v>830025</v>
      </c>
      <c r="D104">
        <v>4</v>
      </c>
    </row>
    <row r="105" spans="1:4" x14ac:dyDescent="0.25">
      <c r="A105" s="1">
        <v>37877</v>
      </c>
      <c r="B105" t="s">
        <v>19</v>
      </c>
      <c r="C105">
        <v>498015</v>
      </c>
      <c r="D105">
        <v>3</v>
      </c>
    </row>
    <row r="106" spans="1:4" x14ac:dyDescent="0.25">
      <c r="A106" s="1">
        <v>37878</v>
      </c>
      <c r="B106" t="s">
        <v>23</v>
      </c>
      <c r="C106">
        <v>332010</v>
      </c>
      <c r="D106">
        <v>2</v>
      </c>
    </row>
    <row r="107" spans="1:4" x14ac:dyDescent="0.25">
      <c r="A107" s="1">
        <v>37879</v>
      </c>
      <c r="B107" t="s">
        <v>20</v>
      </c>
      <c r="C107">
        <v>752556</v>
      </c>
      <c r="D107">
        <v>5</v>
      </c>
    </row>
    <row r="108" spans="1:4" x14ac:dyDescent="0.25">
      <c r="A108" s="1">
        <v>37881</v>
      </c>
      <c r="B108" t="s">
        <v>22</v>
      </c>
      <c r="C108">
        <v>509082</v>
      </c>
      <c r="D108">
        <v>4</v>
      </c>
    </row>
    <row r="109" spans="1:4" x14ac:dyDescent="0.25">
      <c r="A109" s="1">
        <v>37882</v>
      </c>
      <c r="B109" t="s">
        <v>21</v>
      </c>
      <c r="C109">
        <v>664020</v>
      </c>
      <c r="D109">
        <v>4</v>
      </c>
    </row>
    <row r="110" spans="1:4" x14ac:dyDescent="0.25">
      <c r="A110" s="1">
        <v>37883</v>
      </c>
      <c r="B110" t="s">
        <v>25</v>
      </c>
      <c r="C110">
        <v>166005</v>
      </c>
      <c r="D110">
        <v>1</v>
      </c>
    </row>
    <row r="111" spans="1:4" x14ac:dyDescent="0.25">
      <c r="A111" s="1">
        <v>37884</v>
      </c>
      <c r="B111" t="s">
        <v>19</v>
      </c>
      <c r="C111">
        <v>498015</v>
      </c>
      <c r="D111">
        <v>3</v>
      </c>
    </row>
    <row r="112" spans="1:4" x14ac:dyDescent="0.25">
      <c r="A112" s="1">
        <v>37885</v>
      </c>
      <c r="B112" t="s">
        <v>23</v>
      </c>
      <c r="C112">
        <v>332010</v>
      </c>
      <c r="D112">
        <v>2</v>
      </c>
    </row>
    <row r="113" spans="1:4" x14ac:dyDescent="0.25">
      <c r="A113" s="1">
        <v>37886</v>
      </c>
      <c r="B113" t="s">
        <v>20</v>
      </c>
      <c r="C113">
        <v>254541</v>
      </c>
      <c r="D113">
        <v>2</v>
      </c>
    </row>
    <row r="114" spans="1:4" x14ac:dyDescent="0.25">
      <c r="A114" s="1">
        <v>37889</v>
      </c>
      <c r="B114" t="s">
        <v>21</v>
      </c>
      <c r="C114">
        <v>332010</v>
      </c>
      <c r="D114">
        <v>2</v>
      </c>
    </row>
    <row r="115" spans="1:4" x14ac:dyDescent="0.25">
      <c r="A115" s="1">
        <v>37891</v>
      </c>
      <c r="B115" t="s">
        <v>19</v>
      </c>
      <c r="C115">
        <v>166005</v>
      </c>
      <c r="D115">
        <v>1</v>
      </c>
    </row>
    <row r="116" spans="1:4" x14ac:dyDescent="0.25">
      <c r="A116" s="1">
        <v>37893</v>
      </c>
      <c r="B116" t="s">
        <v>20</v>
      </c>
      <c r="C116">
        <v>332010</v>
      </c>
      <c r="D116">
        <v>2</v>
      </c>
    </row>
    <row r="117" spans="1:4" x14ac:dyDescent="0.25">
      <c r="A117" s="1">
        <v>37894</v>
      </c>
      <c r="B117" t="s">
        <v>24</v>
      </c>
      <c r="C117">
        <v>332010</v>
      </c>
      <c r="D117">
        <v>2</v>
      </c>
    </row>
    <row r="118" spans="1:4" x14ac:dyDescent="0.25">
      <c r="A118" s="1">
        <v>37895</v>
      </c>
      <c r="B118" t="s">
        <v>22</v>
      </c>
      <c r="C118">
        <v>166005</v>
      </c>
      <c r="D118">
        <v>1</v>
      </c>
    </row>
    <row r="119" spans="1:4" x14ac:dyDescent="0.25">
      <c r="A119" s="1">
        <v>37896</v>
      </c>
      <c r="B119" t="s">
        <v>21</v>
      </c>
      <c r="C119">
        <v>996030</v>
      </c>
      <c r="D119">
        <v>6</v>
      </c>
    </row>
    <row r="120" spans="1:4" x14ac:dyDescent="0.25">
      <c r="A120" s="1">
        <v>37897</v>
      </c>
      <c r="B120" t="s">
        <v>25</v>
      </c>
      <c r="C120">
        <v>1084566</v>
      </c>
      <c r="D120">
        <v>7</v>
      </c>
    </row>
    <row r="121" spans="1:4" x14ac:dyDescent="0.25">
      <c r="A121" s="1">
        <v>37898</v>
      </c>
      <c r="B121" t="s">
        <v>19</v>
      </c>
      <c r="C121">
        <v>664020</v>
      </c>
      <c r="D121">
        <v>4</v>
      </c>
    </row>
    <row r="122" spans="1:4" x14ac:dyDescent="0.25">
      <c r="A122" s="1">
        <v>37899</v>
      </c>
      <c r="B122" t="s">
        <v>23</v>
      </c>
      <c r="C122">
        <v>1494045</v>
      </c>
      <c r="D122">
        <v>8</v>
      </c>
    </row>
    <row r="123" spans="1:4" x14ac:dyDescent="0.25">
      <c r="A123" s="1">
        <v>37900</v>
      </c>
      <c r="B123" t="s">
        <v>20</v>
      </c>
      <c r="C123">
        <v>752556</v>
      </c>
      <c r="D123">
        <v>4</v>
      </c>
    </row>
    <row r="124" spans="1:4" x14ac:dyDescent="0.25">
      <c r="A124" s="1">
        <v>37901</v>
      </c>
      <c r="B124" t="s">
        <v>24</v>
      </c>
      <c r="C124">
        <v>332010</v>
      </c>
      <c r="D124">
        <v>2</v>
      </c>
    </row>
    <row r="125" spans="1:4" x14ac:dyDescent="0.25">
      <c r="A125" s="1">
        <v>37902</v>
      </c>
      <c r="B125" t="s">
        <v>22</v>
      </c>
      <c r="C125">
        <v>1494045</v>
      </c>
      <c r="D125">
        <v>6</v>
      </c>
    </row>
    <row r="126" spans="1:4" x14ac:dyDescent="0.25">
      <c r="A126" s="1">
        <v>37903</v>
      </c>
      <c r="B126" t="s">
        <v>21</v>
      </c>
      <c r="C126">
        <v>1339107</v>
      </c>
      <c r="D126">
        <v>9</v>
      </c>
    </row>
    <row r="127" spans="1:4" x14ac:dyDescent="0.25">
      <c r="A127" s="1">
        <v>37904</v>
      </c>
      <c r="B127" t="s">
        <v>25</v>
      </c>
      <c r="C127">
        <v>996030</v>
      </c>
      <c r="D127">
        <v>6</v>
      </c>
    </row>
    <row r="128" spans="1:4" x14ac:dyDescent="0.25">
      <c r="A128" s="1">
        <v>37905</v>
      </c>
      <c r="B128" t="s">
        <v>19</v>
      </c>
      <c r="C128">
        <v>1582581</v>
      </c>
      <c r="D128">
        <v>10</v>
      </c>
    </row>
    <row r="129" spans="1:4" x14ac:dyDescent="0.25">
      <c r="A129" s="1">
        <v>37906</v>
      </c>
      <c r="B129" t="s">
        <v>23</v>
      </c>
      <c r="C129">
        <v>996030</v>
      </c>
      <c r="D129">
        <v>6</v>
      </c>
    </row>
    <row r="130" spans="1:4" x14ac:dyDescent="0.25">
      <c r="A130" s="1">
        <v>37907</v>
      </c>
      <c r="B130" t="s">
        <v>20</v>
      </c>
      <c r="C130">
        <v>1162035</v>
      </c>
      <c r="D130">
        <v>6</v>
      </c>
    </row>
    <row r="131" spans="1:4" x14ac:dyDescent="0.25">
      <c r="A131" s="1">
        <v>37908</v>
      </c>
      <c r="B131" t="s">
        <v>24</v>
      </c>
      <c r="C131">
        <v>752556</v>
      </c>
      <c r="D131">
        <v>5</v>
      </c>
    </row>
    <row r="132" spans="1:4" x14ac:dyDescent="0.25">
      <c r="A132" s="1">
        <v>37909</v>
      </c>
      <c r="B132" t="s">
        <v>22</v>
      </c>
      <c r="C132">
        <v>332010</v>
      </c>
      <c r="D132">
        <v>2</v>
      </c>
    </row>
    <row r="133" spans="1:4" x14ac:dyDescent="0.25">
      <c r="A133" s="1">
        <v>37910</v>
      </c>
      <c r="B133" t="s">
        <v>21</v>
      </c>
      <c r="C133">
        <v>1084566</v>
      </c>
      <c r="D133">
        <v>7</v>
      </c>
    </row>
    <row r="134" spans="1:4" x14ac:dyDescent="0.25">
      <c r="A134" s="1">
        <v>37911</v>
      </c>
      <c r="B134" t="s">
        <v>25</v>
      </c>
      <c r="C134">
        <v>1007097</v>
      </c>
      <c r="D134">
        <v>6</v>
      </c>
    </row>
    <row r="135" spans="1:4" x14ac:dyDescent="0.25">
      <c r="A135" s="1">
        <v>37913</v>
      </c>
      <c r="B135" t="s">
        <v>23</v>
      </c>
      <c r="C135">
        <v>830025</v>
      </c>
      <c r="D135">
        <v>5</v>
      </c>
    </row>
    <row r="136" spans="1:4" x14ac:dyDescent="0.25">
      <c r="A136" s="1">
        <v>37914</v>
      </c>
      <c r="B136" t="s">
        <v>20</v>
      </c>
      <c r="C136">
        <v>420546</v>
      </c>
      <c r="D136">
        <v>3</v>
      </c>
    </row>
    <row r="137" spans="1:4" x14ac:dyDescent="0.25">
      <c r="A137" s="1">
        <v>37915</v>
      </c>
      <c r="B137" t="s">
        <v>24</v>
      </c>
      <c r="C137">
        <v>166005</v>
      </c>
      <c r="D137">
        <v>1</v>
      </c>
    </row>
    <row r="138" spans="1:4" x14ac:dyDescent="0.25">
      <c r="A138" s="1">
        <v>37916</v>
      </c>
      <c r="B138" t="s">
        <v>22</v>
      </c>
      <c r="C138">
        <v>996030</v>
      </c>
      <c r="D138">
        <v>6</v>
      </c>
    </row>
    <row r="139" spans="1:4" x14ac:dyDescent="0.25">
      <c r="A139" s="1">
        <v>37917</v>
      </c>
      <c r="B139" t="s">
        <v>21</v>
      </c>
      <c r="C139">
        <v>166005</v>
      </c>
      <c r="D139">
        <v>1</v>
      </c>
    </row>
    <row r="140" spans="1:4" x14ac:dyDescent="0.25">
      <c r="A140" s="1">
        <v>37918</v>
      </c>
      <c r="B140" t="s">
        <v>25</v>
      </c>
      <c r="C140">
        <v>1328040</v>
      </c>
      <c r="D140">
        <v>7</v>
      </c>
    </row>
    <row r="141" spans="1:4" x14ac:dyDescent="0.25">
      <c r="A141" s="1">
        <v>37920</v>
      </c>
      <c r="B141" t="s">
        <v>23</v>
      </c>
      <c r="C141">
        <v>1505112</v>
      </c>
      <c r="D141">
        <v>9</v>
      </c>
    </row>
    <row r="142" spans="1:4" x14ac:dyDescent="0.25">
      <c r="A142" s="1">
        <v>37921</v>
      </c>
      <c r="B142" t="s">
        <v>20</v>
      </c>
      <c r="C142">
        <v>586551</v>
      </c>
      <c r="D142">
        <v>3</v>
      </c>
    </row>
    <row r="143" spans="1:4" x14ac:dyDescent="0.25">
      <c r="A143" s="1">
        <v>37922</v>
      </c>
      <c r="B143" t="s">
        <v>24</v>
      </c>
      <c r="C143">
        <v>254541</v>
      </c>
      <c r="D143">
        <v>2</v>
      </c>
    </row>
    <row r="144" spans="1:4" x14ac:dyDescent="0.25">
      <c r="A144" s="1">
        <v>37923</v>
      </c>
      <c r="B144" t="s">
        <v>22</v>
      </c>
      <c r="C144">
        <v>166005</v>
      </c>
      <c r="D144">
        <v>1</v>
      </c>
    </row>
    <row r="145" spans="1:4" x14ac:dyDescent="0.25">
      <c r="A145" s="1">
        <v>37924</v>
      </c>
      <c r="B145" t="s">
        <v>21</v>
      </c>
      <c r="C145">
        <v>918561</v>
      </c>
      <c r="D145">
        <v>6</v>
      </c>
    </row>
    <row r="146" spans="1:4" x14ac:dyDescent="0.25">
      <c r="A146" s="1">
        <v>37925</v>
      </c>
      <c r="B146" t="s">
        <v>25</v>
      </c>
      <c r="C146">
        <v>752556</v>
      </c>
      <c r="D146">
        <v>4</v>
      </c>
    </row>
    <row r="147" spans="1:4" x14ac:dyDescent="0.25">
      <c r="A147" s="1">
        <v>37926</v>
      </c>
      <c r="B147" t="s">
        <v>19</v>
      </c>
      <c r="C147">
        <v>1748586</v>
      </c>
      <c r="D147">
        <v>10</v>
      </c>
    </row>
    <row r="148" spans="1:4" x14ac:dyDescent="0.25">
      <c r="A148" s="1">
        <v>37927</v>
      </c>
      <c r="B148" t="s">
        <v>23</v>
      </c>
      <c r="C148">
        <v>420546</v>
      </c>
      <c r="D148">
        <v>3</v>
      </c>
    </row>
    <row r="149" spans="1:4" x14ac:dyDescent="0.25">
      <c r="A149" s="1">
        <v>37928</v>
      </c>
      <c r="B149" t="s">
        <v>20</v>
      </c>
      <c r="C149">
        <v>664020</v>
      </c>
      <c r="D149">
        <v>4</v>
      </c>
    </row>
    <row r="150" spans="1:4" x14ac:dyDescent="0.25">
      <c r="A150" s="1">
        <v>37929</v>
      </c>
      <c r="B150" t="s">
        <v>24</v>
      </c>
      <c r="C150">
        <v>996030</v>
      </c>
      <c r="D150">
        <v>4</v>
      </c>
    </row>
    <row r="151" spans="1:4" x14ac:dyDescent="0.25">
      <c r="A151" s="1">
        <v>37930</v>
      </c>
      <c r="B151" t="s">
        <v>22</v>
      </c>
      <c r="C151">
        <v>1748586</v>
      </c>
      <c r="D151">
        <v>11</v>
      </c>
    </row>
    <row r="152" spans="1:4" x14ac:dyDescent="0.25">
      <c r="A152" s="1">
        <v>37931</v>
      </c>
      <c r="B152" t="s">
        <v>21</v>
      </c>
      <c r="C152">
        <v>166005</v>
      </c>
      <c r="D152">
        <v>1</v>
      </c>
    </row>
    <row r="153" spans="1:4" x14ac:dyDescent="0.25">
      <c r="A153" s="1">
        <v>37933</v>
      </c>
      <c r="B153" t="s">
        <v>19</v>
      </c>
      <c r="C153">
        <v>996030</v>
      </c>
      <c r="D153">
        <v>5</v>
      </c>
    </row>
    <row r="154" spans="1:4" x14ac:dyDescent="0.25">
      <c r="A154" s="1">
        <v>37934</v>
      </c>
      <c r="B154" t="s">
        <v>23</v>
      </c>
      <c r="C154">
        <v>996030</v>
      </c>
      <c r="D154">
        <v>6</v>
      </c>
    </row>
    <row r="155" spans="1:4" x14ac:dyDescent="0.25">
      <c r="A155" s="1">
        <v>37935</v>
      </c>
      <c r="B155" t="s">
        <v>20</v>
      </c>
      <c r="C155">
        <v>332010</v>
      </c>
      <c r="D155">
        <v>2</v>
      </c>
    </row>
    <row r="156" spans="1:4" x14ac:dyDescent="0.25">
      <c r="A156" s="1">
        <v>37936</v>
      </c>
      <c r="B156" t="s">
        <v>24</v>
      </c>
      <c r="C156">
        <v>1826055</v>
      </c>
      <c r="D156">
        <v>10</v>
      </c>
    </row>
    <row r="157" spans="1:4" x14ac:dyDescent="0.25">
      <c r="A157" s="1">
        <v>37938</v>
      </c>
      <c r="B157" t="s">
        <v>21</v>
      </c>
      <c r="C157">
        <v>830025</v>
      </c>
      <c r="D157">
        <v>4</v>
      </c>
    </row>
    <row r="158" spans="1:4" x14ac:dyDescent="0.25">
      <c r="A158" s="1">
        <v>37939</v>
      </c>
      <c r="B158" t="s">
        <v>25</v>
      </c>
      <c r="C158">
        <v>498015</v>
      </c>
      <c r="D158">
        <v>3</v>
      </c>
    </row>
    <row r="159" spans="1:4" x14ac:dyDescent="0.25">
      <c r="A159" s="1">
        <v>37941</v>
      </c>
      <c r="B159" t="s">
        <v>23</v>
      </c>
      <c r="C159">
        <v>166005</v>
      </c>
      <c r="D159">
        <v>1</v>
      </c>
    </row>
    <row r="160" spans="1:4" x14ac:dyDescent="0.25">
      <c r="A160" s="1">
        <v>37942</v>
      </c>
      <c r="B160" t="s">
        <v>20</v>
      </c>
      <c r="C160">
        <v>332010</v>
      </c>
      <c r="D160">
        <v>2</v>
      </c>
    </row>
    <row r="161" spans="1:4" x14ac:dyDescent="0.25">
      <c r="A161" s="1">
        <v>37944</v>
      </c>
      <c r="B161" t="s">
        <v>22</v>
      </c>
      <c r="C161">
        <v>166005</v>
      </c>
      <c r="D161">
        <v>1</v>
      </c>
    </row>
    <row r="162" spans="1:4" x14ac:dyDescent="0.25">
      <c r="A162" s="1">
        <v>37945</v>
      </c>
      <c r="B162" t="s">
        <v>21</v>
      </c>
      <c r="C162">
        <v>343077</v>
      </c>
      <c r="D162">
        <v>3</v>
      </c>
    </row>
    <row r="163" spans="1:4" x14ac:dyDescent="0.25">
      <c r="A163" s="1">
        <v>37946</v>
      </c>
      <c r="B163" t="s">
        <v>25</v>
      </c>
      <c r="C163">
        <v>332010</v>
      </c>
      <c r="D163">
        <v>2</v>
      </c>
    </row>
    <row r="164" spans="1:4" x14ac:dyDescent="0.25">
      <c r="A164" s="1">
        <v>37947</v>
      </c>
      <c r="B164" t="s">
        <v>19</v>
      </c>
      <c r="C164">
        <v>376278</v>
      </c>
      <c r="D164">
        <v>3</v>
      </c>
    </row>
    <row r="165" spans="1:4" x14ac:dyDescent="0.25">
      <c r="A165" s="1">
        <v>37948</v>
      </c>
      <c r="B165" t="s">
        <v>23</v>
      </c>
      <c r="C165">
        <v>376278</v>
      </c>
      <c r="D165">
        <v>3</v>
      </c>
    </row>
    <row r="166" spans="1:4" x14ac:dyDescent="0.25">
      <c r="A166" s="1">
        <v>37949</v>
      </c>
      <c r="B166" t="s">
        <v>20</v>
      </c>
      <c r="C166">
        <v>88536</v>
      </c>
      <c r="D166">
        <v>1</v>
      </c>
    </row>
    <row r="167" spans="1:4" x14ac:dyDescent="0.25">
      <c r="A167" s="1">
        <v>37950</v>
      </c>
      <c r="B167" t="s">
        <v>24</v>
      </c>
      <c r="C167">
        <v>1018164</v>
      </c>
      <c r="D167">
        <v>7</v>
      </c>
    </row>
    <row r="168" spans="1:4" x14ac:dyDescent="0.25">
      <c r="A168" s="1">
        <v>37951</v>
      </c>
      <c r="B168" t="s">
        <v>22</v>
      </c>
      <c r="C168">
        <v>841092</v>
      </c>
      <c r="D168">
        <v>6</v>
      </c>
    </row>
    <row r="169" spans="1:4" x14ac:dyDescent="0.25">
      <c r="A169" s="1">
        <v>37952</v>
      </c>
      <c r="B169" t="s">
        <v>21</v>
      </c>
      <c r="C169">
        <v>498015</v>
      </c>
      <c r="D169">
        <v>3</v>
      </c>
    </row>
    <row r="170" spans="1:4" x14ac:dyDescent="0.25">
      <c r="A170" s="1">
        <v>37953</v>
      </c>
      <c r="B170" t="s">
        <v>25</v>
      </c>
      <c r="C170">
        <v>918561</v>
      </c>
      <c r="D170">
        <v>5</v>
      </c>
    </row>
    <row r="171" spans="1:4" x14ac:dyDescent="0.25">
      <c r="A171" s="1">
        <v>37954</v>
      </c>
      <c r="B171" t="s">
        <v>19</v>
      </c>
      <c r="C171">
        <v>796824</v>
      </c>
      <c r="D171">
        <v>6</v>
      </c>
    </row>
    <row r="172" spans="1:4" x14ac:dyDescent="0.25">
      <c r="A172" s="1">
        <v>37955</v>
      </c>
      <c r="B172" t="s">
        <v>23</v>
      </c>
      <c r="C172">
        <v>166005</v>
      </c>
      <c r="D172">
        <v>1</v>
      </c>
    </row>
    <row r="173" spans="1:4" x14ac:dyDescent="0.25">
      <c r="A173" s="1">
        <v>37956</v>
      </c>
      <c r="B173" t="s">
        <v>20</v>
      </c>
      <c r="C173">
        <v>498015</v>
      </c>
      <c r="D173">
        <v>3</v>
      </c>
    </row>
    <row r="174" spans="1:4" x14ac:dyDescent="0.25">
      <c r="A174" s="1">
        <v>37957</v>
      </c>
      <c r="B174" t="s">
        <v>24</v>
      </c>
      <c r="C174">
        <v>166005</v>
      </c>
      <c r="D174">
        <v>1</v>
      </c>
    </row>
    <row r="175" spans="1:4" x14ac:dyDescent="0.25">
      <c r="A175" s="1">
        <v>37958</v>
      </c>
      <c r="B175" t="s">
        <v>22</v>
      </c>
      <c r="C175">
        <v>1007097</v>
      </c>
      <c r="D175">
        <v>7</v>
      </c>
    </row>
    <row r="176" spans="1:4" x14ac:dyDescent="0.25">
      <c r="A176" s="1">
        <v>37962</v>
      </c>
      <c r="B176" t="s">
        <v>23</v>
      </c>
      <c r="C176">
        <v>664020</v>
      </c>
      <c r="D176">
        <v>3</v>
      </c>
    </row>
    <row r="177" spans="1:4" x14ac:dyDescent="0.25">
      <c r="A177" s="1">
        <v>37963</v>
      </c>
      <c r="B177" t="s">
        <v>20</v>
      </c>
      <c r="C177">
        <v>830025</v>
      </c>
      <c r="D177">
        <v>4</v>
      </c>
    </row>
    <row r="178" spans="1:4" x14ac:dyDescent="0.25">
      <c r="A178" s="1">
        <v>37964</v>
      </c>
      <c r="B178" t="s">
        <v>24</v>
      </c>
      <c r="C178">
        <v>752556</v>
      </c>
      <c r="D178">
        <v>4</v>
      </c>
    </row>
    <row r="179" spans="1:4" x14ac:dyDescent="0.25">
      <c r="A179" s="1">
        <v>37966</v>
      </c>
      <c r="B179" t="s">
        <v>21</v>
      </c>
      <c r="C179">
        <v>166005</v>
      </c>
      <c r="D179">
        <v>1</v>
      </c>
    </row>
    <row r="180" spans="1:4" x14ac:dyDescent="0.25">
      <c r="A180" s="1">
        <v>37967</v>
      </c>
      <c r="B180" t="s">
        <v>25</v>
      </c>
      <c r="C180">
        <v>664020</v>
      </c>
      <c r="D180">
        <v>2</v>
      </c>
    </row>
    <row r="181" spans="1:4" x14ac:dyDescent="0.25">
      <c r="A181" s="1">
        <v>37968</v>
      </c>
      <c r="B181" t="s">
        <v>19</v>
      </c>
      <c r="C181">
        <v>420546</v>
      </c>
      <c r="D181">
        <v>3</v>
      </c>
    </row>
    <row r="182" spans="1:4" x14ac:dyDescent="0.25">
      <c r="A182" s="1">
        <v>37969</v>
      </c>
      <c r="B182" t="s">
        <v>23</v>
      </c>
      <c r="C182">
        <v>332010</v>
      </c>
      <c r="D182">
        <v>2</v>
      </c>
    </row>
    <row r="183" spans="1:4" x14ac:dyDescent="0.25">
      <c r="A183" s="1">
        <v>37971</v>
      </c>
      <c r="B183" t="s">
        <v>24</v>
      </c>
      <c r="C183">
        <v>1250571</v>
      </c>
      <c r="D183">
        <v>5</v>
      </c>
    </row>
    <row r="184" spans="1:4" x14ac:dyDescent="0.25">
      <c r="A184" s="1">
        <v>37972</v>
      </c>
      <c r="B184" t="s">
        <v>22</v>
      </c>
      <c r="C184">
        <v>420546</v>
      </c>
      <c r="D184">
        <v>3</v>
      </c>
    </row>
    <row r="185" spans="1:4" x14ac:dyDescent="0.25">
      <c r="A185" s="1">
        <v>37973</v>
      </c>
      <c r="B185" t="s">
        <v>21</v>
      </c>
      <c r="C185">
        <v>664020</v>
      </c>
      <c r="D185">
        <v>3</v>
      </c>
    </row>
    <row r="186" spans="1:4" x14ac:dyDescent="0.25">
      <c r="A186" s="1">
        <v>37974</v>
      </c>
      <c r="B186" t="s">
        <v>25</v>
      </c>
      <c r="C186">
        <v>420546</v>
      </c>
      <c r="D186">
        <v>3</v>
      </c>
    </row>
    <row r="187" spans="1:4" x14ac:dyDescent="0.25">
      <c r="A187" s="1">
        <v>37975</v>
      </c>
      <c r="B187" t="s">
        <v>19</v>
      </c>
      <c r="C187">
        <v>1671117</v>
      </c>
      <c r="D187">
        <v>9</v>
      </c>
    </row>
    <row r="188" spans="1:4" x14ac:dyDescent="0.25">
      <c r="A188" s="1">
        <v>37976</v>
      </c>
      <c r="B188" t="s">
        <v>23</v>
      </c>
      <c r="C188">
        <v>88536</v>
      </c>
      <c r="D188">
        <v>1</v>
      </c>
    </row>
    <row r="189" spans="1:4" x14ac:dyDescent="0.25">
      <c r="A189" s="1">
        <v>37978</v>
      </c>
      <c r="B189" t="s">
        <v>24</v>
      </c>
      <c r="C189">
        <v>420546</v>
      </c>
      <c r="D189">
        <v>3</v>
      </c>
    </row>
    <row r="190" spans="1:4" x14ac:dyDescent="0.25">
      <c r="A190" s="1">
        <v>37979</v>
      </c>
      <c r="B190" t="s">
        <v>22</v>
      </c>
      <c r="C190">
        <v>664020</v>
      </c>
      <c r="D190">
        <v>3</v>
      </c>
    </row>
    <row r="191" spans="1:4" x14ac:dyDescent="0.25">
      <c r="A191" s="1">
        <v>37980</v>
      </c>
      <c r="B191" t="s">
        <v>21</v>
      </c>
      <c r="C191">
        <v>752556</v>
      </c>
      <c r="D191">
        <v>4</v>
      </c>
    </row>
    <row r="192" spans="1:4" x14ac:dyDescent="0.25">
      <c r="A192" s="1">
        <v>37982</v>
      </c>
      <c r="B192" t="s">
        <v>19</v>
      </c>
      <c r="C192">
        <v>841092</v>
      </c>
      <c r="D192">
        <v>6</v>
      </c>
    </row>
    <row r="193" spans="1:4" x14ac:dyDescent="0.25">
      <c r="A193" s="1">
        <v>37983</v>
      </c>
      <c r="B193" t="s">
        <v>23</v>
      </c>
      <c r="C193">
        <v>254541</v>
      </c>
      <c r="D193">
        <v>2</v>
      </c>
    </row>
    <row r="194" spans="1:4" x14ac:dyDescent="0.25">
      <c r="A194" s="1">
        <v>37984</v>
      </c>
      <c r="B194" t="s">
        <v>20</v>
      </c>
      <c r="C194">
        <v>586551</v>
      </c>
      <c r="D194">
        <v>4</v>
      </c>
    </row>
    <row r="195" spans="1:4" x14ac:dyDescent="0.25">
      <c r="A195" s="1">
        <v>37985</v>
      </c>
      <c r="B195" t="s">
        <v>24</v>
      </c>
      <c r="C195">
        <v>498015</v>
      </c>
      <c r="D195">
        <v>3</v>
      </c>
    </row>
    <row r="196" spans="1:4" x14ac:dyDescent="0.25">
      <c r="A196" s="1">
        <v>37986</v>
      </c>
      <c r="B196" t="s">
        <v>22</v>
      </c>
      <c r="C196">
        <v>166005</v>
      </c>
      <c r="D196">
        <v>1</v>
      </c>
    </row>
    <row r="197" spans="1:4" x14ac:dyDescent="0.25">
      <c r="A197" s="1">
        <v>37987</v>
      </c>
      <c r="B197" t="s">
        <v>21</v>
      </c>
      <c r="C197">
        <v>990439</v>
      </c>
      <c r="D197">
        <v>6</v>
      </c>
    </row>
    <row r="198" spans="1:4" x14ac:dyDescent="0.25">
      <c r="A198" s="1">
        <v>37988</v>
      </c>
      <c r="B198" t="s">
        <v>25</v>
      </c>
      <c r="C198">
        <v>1789970</v>
      </c>
      <c r="D198">
        <v>10</v>
      </c>
    </row>
    <row r="199" spans="1:4" x14ac:dyDescent="0.25">
      <c r="A199" s="1">
        <v>37989</v>
      </c>
      <c r="B199" t="s">
        <v>19</v>
      </c>
      <c r="C199">
        <v>1789955</v>
      </c>
      <c r="D199">
        <v>9</v>
      </c>
    </row>
    <row r="200" spans="1:4" x14ac:dyDescent="0.25">
      <c r="A200" s="1">
        <v>37990</v>
      </c>
      <c r="B200" t="s">
        <v>23</v>
      </c>
      <c r="C200">
        <v>2159873</v>
      </c>
      <c r="D200">
        <v>13</v>
      </c>
    </row>
    <row r="201" spans="1:4" x14ac:dyDescent="0.25">
      <c r="A201" s="1">
        <v>37991</v>
      </c>
      <c r="B201" t="s">
        <v>20</v>
      </c>
      <c r="C201">
        <v>2601399</v>
      </c>
      <c r="D201">
        <v>14</v>
      </c>
    </row>
    <row r="202" spans="1:4" x14ac:dyDescent="0.25">
      <c r="A202" s="1">
        <v>37992</v>
      </c>
      <c r="B202" t="s">
        <v>24</v>
      </c>
      <c r="C202">
        <v>2517873</v>
      </c>
      <c r="D202">
        <v>13</v>
      </c>
    </row>
    <row r="203" spans="1:4" x14ac:dyDescent="0.25">
      <c r="A203" s="1">
        <v>37993</v>
      </c>
      <c r="B203" t="s">
        <v>22</v>
      </c>
      <c r="C203">
        <v>2696858</v>
      </c>
      <c r="D203">
        <v>16</v>
      </c>
    </row>
    <row r="204" spans="1:4" x14ac:dyDescent="0.25">
      <c r="A204" s="1">
        <v>37994</v>
      </c>
      <c r="B204" t="s">
        <v>21</v>
      </c>
      <c r="C204">
        <v>2613327</v>
      </c>
      <c r="D204">
        <v>13</v>
      </c>
    </row>
    <row r="205" spans="1:4" x14ac:dyDescent="0.25">
      <c r="A205" s="1">
        <v>37995</v>
      </c>
      <c r="B205" t="s">
        <v>25</v>
      </c>
      <c r="C205">
        <v>2875856</v>
      </c>
      <c r="D205">
        <v>17</v>
      </c>
    </row>
    <row r="206" spans="1:4" x14ac:dyDescent="0.25">
      <c r="A206" s="1">
        <v>37996</v>
      </c>
      <c r="B206" t="s">
        <v>19</v>
      </c>
      <c r="C206">
        <v>1992811</v>
      </c>
      <c r="D206">
        <v>13</v>
      </c>
    </row>
    <row r="207" spans="1:4" x14ac:dyDescent="0.25">
      <c r="A207" s="1">
        <v>37997</v>
      </c>
      <c r="B207" t="s">
        <v>23</v>
      </c>
      <c r="C207">
        <v>2422399</v>
      </c>
      <c r="D207">
        <v>14</v>
      </c>
    </row>
    <row r="208" spans="1:4" x14ac:dyDescent="0.25">
      <c r="A208" s="1">
        <v>37998</v>
      </c>
      <c r="B208" t="s">
        <v>20</v>
      </c>
      <c r="C208">
        <v>4391344</v>
      </c>
      <c r="D208">
        <v>23</v>
      </c>
    </row>
    <row r="209" spans="1:4" x14ac:dyDescent="0.25">
      <c r="A209" s="1">
        <v>37999</v>
      </c>
      <c r="B209" t="s">
        <v>24</v>
      </c>
      <c r="C209">
        <v>4474885</v>
      </c>
      <c r="D209">
        <v>18</v>
      </c>
    </row>
    <row r="210" spans="1:4" x14ac:dyDescent="0.25">
      <c r="A210" s="1">
        <v>38000</v>
      </c>
      <c r="B210" t="s">
        <v>22</v>
      </c>
      <c r="C210">
        <v>3997560</v>
      </c>
      <c r="D210">
        <v>19</v>
      </c>
    </row>
    <row r="211" spans="1:4" x14ac:dyDescent="0.25">
      <c r="A211" s="1">
        <v>38001</v>
      </c>
      <c r="B211" t="s">
        <v>21</v>
      </c>
      <c r="C211">
        <v>4809004</v>
      </c>
      <c r="D211">
        <v>23</v>
      </c>
    </row>
    <row r="212" spans="1:4" x14ac:dyDescent="0.25">
      <c r="A212" s="1">
        <v>38002</v>
      </c>
      <c r="B212" t="s">
        <v>25</v>
      </c>
      <c r="C212">
        <v>7171733</v>
      </c>
      <c r="D212">
        <v>30</v>
      </c>
    </row>
    <row r="213" spans="1:4" x14ac:dyDescent="0.25">
      <c r="A213" s="1">
        <v>38003</v>
      </c>
      <c r="B213" t="s">
        <v>19</v>
      </c>
      <c r="C213">
        <v>12267124</v>
      </c>
      <c r="D213">
        <v>40</v>
      </c>
    </row>
    <row r="214" spans="1:4" x14ac:dyDescent="0.25">
      <c r="A214" s="1">
        <v>38004</v>
      </c>
      <c r="B214" t="s">
        <v>23</v>
      </c>
      <c r="C214">
        <v>4832890</v>
      </c>
      <c r="D214">
        <v>20</v>
      </c>
    </row>
    <row r="215" spans="1:4" x14ac:dyDescent="0.25">
      <c r="A215" s="1">
        <v>38005</v>
      </c>
      <c r="B215" t="s">
        <v>20</v>
      </c>
      <c r="C215">
        <v>2326960</v>
      </c>
      <c r="D215">
        <v>11</v>
      </c>
    </row>
    <row r="216" spans="1:4" x14ac:dyDescent="0.25">
      <c r="A216" s="1">
        <v>38006</v>
      </c>
      <c r="B216" t="s">
        <v>24</v>
      </c>
      <c r="C216">
        <v>4224297</v>
      </c>
      <c r="D216">
        <v>20</v>
      </c>
    </row>
    <row r="217" spans="1:4" x14ac:dyDescent="0.25">
      <c r="A217" s="1">
        <v>38007</v>
      </c>
      <c r="B217" t="s">
        <v>22</v>
      </c>
      <c r="C217">
        <v>3770828</v>
      </c>
      <c r="D217">
        <v>17</v>
      </c>
    </row>
    <row r="218" spans="1:4" x14ac:dyDescent="0.25">
      <c r="A218" s="1">
        <v>38008</v>
      </c>
      <c r="B218" t="s">
        <v>21</v>
      </c>
      <c r="C218">
        <v>2159873</v>
      </c>
      <c r="D218">
        <v>11</v>
      </c>
    </row>
    <row r="219" spans="1:4" x14ac:dyDescent="0.25">
      <c r="A219" s="1">
        <v>38009</v>
      </c>
      <c r="B219" t="s">
        <v>25</v>
      </c>
      <c r="C219">
        <v>1968950</v>
      </c>
      <c r="D219">
        <v>10</v>
      </c>
    </row>
    <row r="220" spans="1:4" x14ac:dyDescent="0.25">
      <c r="A220" s="1">
        <v>38010</v>
      </c>
      <c r="B220" t="s">
        <v>19</v>
      </c>
      <c r="C220">
        <v>715980</v>
      </c>
      <c r="D220">
        <v>3</v>
      </c>
    </row>
    <row r="221" spans="1:4" x14ac:dyDescent="0.25">
      <c r="A221" s="1">
        <v>38011</v>
      </c>
      <c r="B221" t="s">
        <v>23</v>
      </c>
      <c r="C221">
        <v>274459</v>
      </c>
      <c r="D221">
        <v>2</v>
      </c>
    </row>
    <row r="222" spans="1:4" x14ac:dyDescent="0.25">
      <c r="A222" s="1">
        <v>38012</v>
      </c>
      <c r="B222" t="s">
        <v>20</v>
      </c>
      <c r="C222">
        <v>1431960</v>
      </c>
      <c r="D222">
        <v>6</v>
      </c>
    </row>
    <row r="223" spans="1:4" x14ac:dyDescent="0.25">
      <c r="A223" s="1">
        <v>38013</v>
      </c>
      <c r="B223" t="s">
        <v>24</v>
      </c>
      <c r="C223">
        <v>2649126</v>
      </c>
      <c r="D223">
        <v>16</v>
      </c>
    </row>
    <row r="224" spans="1:4" x14ac:dyDescent="0.25">
      <c r="A224" s="1">
        <v>38014</v>
      </c>
      <c r="B224" t="s">
        <v>22</v>
      </c>
      <c r="C224">
        <v>715985</v>
      </c>
      <c r="D224">
        <v>4</v>
      </c>
    </row>
    <row r="225" spans="1:4" x14ac:dyDescent="0.25">
      <c r="A225" s="1">
        <v>38015</v>
      </c>
      <c r="B225" t="s">
        <v>21</v>
      </c>
      <c r="C225">
        <v>3042915</v>
      </c>
      <c r="D225">
        <v>15</v>
      </c>
    </row>
    <row r="226" spans="1:4" x14ac:dyDescent="0.25">
      <c r="A226" s="1">
        <v>38016</v>
      </c>
      <c r="B226" t="s">
        <v>25</v>
      </c>
      <c r="C226">
        <v>680181</v>
      </c>
      <c r="D226">
        <v>5</v>
      </c>
    </row>
    <row r="227" spans="1:4" x14ac:dyDescent="0.25">
      <c r="A227" s="1">
        <v>38017</v>
      </c>
      <c r="B227" t="s">
        <v>19</v>
      </c>
      <c r="C227">
        <v>894985</v>
      </c>
      <c r="D227">
        <v>5</v>
      </c>
    </row>
    <row r="228" spans="1:4" x14ac:dyDescent="0.25">
      <c r="A228" s="1">
        <v>38018</v>
      </c>
      <c r="B228" t="s">
        <v>23</v>
      </c>
      <c r="C228">
        <v>1885424</v>
      </c>
      <c r="D228">
        <v>9</v>
      </c>
    </row>
    <row r="229" spans="1:4" x14ac:dyDescent="0.25">
      <c r="A229" s="1">
        <v>38019</v>
      </c>
      <c r="B229" t="s">
        <v>20</v>
      </c>
      <c r="C229">
        <v>5190950</v>
      </c>
      <c r="D229">
        <v>24</v>
      </c>
    </row>
    <row r="230" spans="1:4" x14ac:dyDescent="0.25">
      <c r="A230" s="1">
        <v>38020</v>
      </c>
      <c r="B230" t="s">
        <v>24</v>
      </c>
      <c r="C230">
        <v>6587130</v>
      </c>
      <c r="D230">
        <v>30</v>
      </c>
    </row>
    <row r="231" spans="1:4" x14ac:dyDescent="0.25">
      <c r="A231" s="1">
        <v>38021</v>
      </c>
      <c r="B231" t="s">
        <v>22</v>
      </c>
      <c r="C231">
        <v>5918894</v>
      </c>
      <c r="D231">
        <v>25</v>
      </c>
    </row>
    <row r="232" spans="1:4" x14ac:dyDescent="0.25">
      <c r="A232" s="1">
        <v>38022</v>
      </c>
      <c r="B232" t="s">
        <v>21</v>
      </c>
      <c r="C232">
        <v>6980805</v>
      </c>
      <c r="D232">
        <v>27</v>
      </c>
    </row>
    <row r="233" spans="1:4" x14ac:dyDescent="0.25">
      <c r="A233" s="1">
        <v>38023</v>
      </c>
      <c r="B233" t="s">
        <v>25</v>
      </c>
      <c r="C233">
        <v>2147940</v>
      </c>
      <c r="D233">
        <v>8</v>
      </c>
    </row>
    <row r="234" spans="1:4" x14ac:dyDescent="0.25">
      <c r="A234" s="1">
        <v>38024</v>
      </c>
      <c r="B234" t="s">
        <v>19</v>
      </c>
      <c r="C234">
        <v>3221910</v>
      </c>
      <c r="D234">
        <v>14</v>
      </c>
    </row>
    <row r="235" spans="1:4" x14ac:dyDescent="0.25">
      <c r="A235" s="1">
        <v>38025</v>
      </c>
      <c r="B235" t="s">
        <v>23</v>
      </c>
      <c r="C235">
        <v>1801899</v>
      </c>
      <c r="D235">
        <v>9</v>
      </c>
    </row>
    <row r="236" spans="1:4" x14ac:dyDescent="0.25">
      <c r="A236" s="1">
        <v>38026</v>
      </c>
      <c r="B236" t="s">
        <v>20</v>
      </c>
      <c r="C236">
        <v>6002302</v>
      </c>
      <c r="D236">
        <v>20</v>
      </c>
    </row>
    <row r="237" spans="1:4" x14ac:dyDescent="0.25">
      <c r="A237" s="1">
        <v>38027</v>
      </c>
      <c r="B237" t="s">
        <v>24</v>
      </c>
      <c r="C237">
        <v>4928424</v>
      </c>
      <c r="D237">
        <v>21</v>
      </c>
    </row>
    <row r="238" spans="1:4" x14ac:dyDescent="0.25">
      <c r="A238" s="1">
        <v>38028</v>
      </c>
      <c r="B238" t="s">
        <v>22</v>
      </c>
      <c r="C238">
        <v>4928422</v>
      </c>
      <c r="D238">
        <v>23</v>
      </c>
    </row>
    <row r="239" spans="1:4" x14ac:dyDescent="0.25">
      <c r="A239" s="1">
        <v>38029</v>
      </c>
      <c r="B239" t="s">
        <v>21</v>
      </c>
      <c r="C239">
        <v>3937895</v>
      </c>
      <c r="D239">
        <v>16</v>
      </c>
    </row>
    <row r="240" spans="1:4" x14ac:dyDescent="0.25">
      <c r="A240" s="1">
        <v>38030</v>
      </c>
      <c r="B240" t="s">
        <v>25</v>
      </c>
      <c r="C240">
        <v>3605933</v>
      </c>
      <c r="D240">
        <v>16</v>
      </c>
    </row>
    <row r="241" spans="1:4" x14ac:dyDescent="0.25">
      <c r="A241" s="1">
        <v>38031</v>
      </c>
      <c r="B241" t="s">
        <v>19</v>
      </c>
      <c r="C241">
        <v>2601394</v>
      </c>
      <c r="D241">
        <v>11</v>
      </c>
    </row>
    <row r="242" spans="1:4" x14ac:dyDescent="0.25">
      <c r="A242" s="1">
        <v>38032</v>
      </c>
      <c r="B242" t="s">
        <v>23</v>
      </c>
      <c r="C242">
        <v>5739793</v>
      </c>
      <c r="D242">
        <v>25</v>
      </c>
    </row>
    <row r="243" spans="1:4" x14ac:dyDescent="0.25">
      <c r="A243" s="1">
        <v>38033</v>
      </c>
      <c r="B243" t="s">
        <v>20</v>
      </c>
      <c r="C243">
        <v>2971317</v>
      </c>
      <c r="D243">
        <v>16</v>
      </c>
    </row>
    <row r="244" spans="1:4" x14ac:dyDescent="0.25">
      <c r="A244" s="1">
        <v>38034</v>
      </c>
      <c r="B244" t="s">
        <v>24</v>
      </c>
      <c r="C244">
        <v>2780399</v>
      </c>
      <c r="D244">
        <v>15</v>
      </c>
    </row>
    <row r="245" spans="1:4" x14ac:dyDescent="0.25">
      <c r="A245" s="1">
        <v>38035</v>
      </c>
      <c r="B245" t="s">
        <v>22</v>
      </c>
      <c r="C245">
        <v>6372164</v>
      </c>
      <c r="D245">
        <v>36</v>
      </c>
    </row>
    <row r="246" spans="1:4" x14ac:dyDescent="0.25">
      <c r="A246" s="1">
        <v>38036</v>
      </c>
      <c r="B246" t="s">
        <v>21</v>
      </c>
      <c r="C246">
        <v>4295905</v>
      </c>
      <c r="D246">
        <v>18</v>
      </c>
    </row>
    <row r="247" spans="1:4" x14ac:dyDescent="0.25">
      <c r="A247" s="1">
        <v>38037</v>
      </c>
      <c r="B247" t="s">
        <v>25</v>
      </c>
      <c r="C247">
        <v>7792279</v>
      </c>
      <c r="D247">
        <v>28</v>
      </c>
    </row>
    <row r="248" spans="1:4" x14ac:dyDescent="0.25">
      <c r="A248" s="1">
        <v>38038</v>
      </c>
      <c r="B248" t="s">
        <v>19</v>
      </c>
      <c r="C248">
        <v>8424889</v>
      </c>
      <c r="D248">
        <v>33</v>
      </c>
    </row>
    <row r="249" spans="1:4" x14ac:dyDescent="0.25">
      <c r="A249" s="1">
        <v>38039</v>
      </c>
      <c r="B249" t="s">
        <v>23</v>
      </c>
      <c r="C249">
        <v>6002427</v>
      </c>
      <c r="D249">
        <v>24</v>
      </c>
    </row>
    <row r="250" spans="1:4" x14ac:dyDescent="0.25">
      <c r="A250" s="1">
        <v>38040</v>
      </c>
      <c r="B250" t="s">
        <v>20</v>
      </c>
      <c r="C250">
        <v>4844889</v>
      </c>
      <c r="D250">
        <v>19</v>
      </c>
    </row>
    <row r="251" spans="1:4" x14ac:dyDescent="0.25">
      <c r="A251" s="1">
        <v>38041</v>
      </c>
      <c r="B251" t="s">
        <v>24</v>
      </c>
      <c r="C251">
        <v>2863960</v>
      </c>
      <c r="D251">
        <v>15</v>
      </c>
    </row>
    <row r="252" spans="1:4" x14ac:dyDescent="0.25">
      <c r="A252" s="1">
        <v>38042</v>
      </c>
      <c r="B252" t="s">
        <v>22</v>
      </c>
      <c r="C252">
        <v>7159815</v>
      </c>
      <c r="D252">
        <v>26</v>
      </c>
    </row>
    <row r="253" spans="1:4" x14ac:dyDescent="0.25">
      <c r="A253" s="1">
        <v>38043</v>
      </c>
      <c r="B253" t="s">
        <v>21</v>
      </c>
      <c r="C253">
        <v>3317417</v>
      </c>
      <c r="D253">
        <v>15</v>
      </c>
    </row>
    <row r="254" spans="1:4" x14ac:dyDescent="0.25">
      <c r="A254" s="1">
        <v>38044</v>
      </c>
      <c r="B254" t="s">
        <v>25</v>
      </c>
      <c r="C254">
        <v>1299985</v>
      </c>
      <c r="D254">
        <v>5</v>
      </c>
    </row>
    <row r="255" spans="1:4" x14ac:dyDescent="0.25">
      <c r="A255" s="1">
        <v>38045</v>
      </c>
      <c r="B255" t="s">
        <v>19</v>
      </c>
      <c r="C255">
        <v>4568985</v>
      </c>
      <c r="D255">
        <v>18</v>
      </c>
    </row>
    <row r="256" spans="1:4" x14ac:dyDescent="0.25">
      <c r="A256" s="1">
        <v>38046</v>
      </c>
      <c r="B256" t="s">
        <v>23</v>
      </c>
      <c r="C256">
        <v>632449</v>
      </c>
      <c r="D256">
        <v>4</v>
      </c>
    </row>
    <row r="257" spans="1:4" x14ac:dyDescent="0.25">
      <c r="A257" s="1">
        <v>38047</v>
      </c>
      <c r="B257" t="s">
        <v>20</v>
      </c>
      <c r="C257">
        <v>2326935</v>
      </c>
      <c r="D257">
        <v>9</v>
      </c>
    </row>
    <row r="258" spans="1:4" x14ac:dyDescent="0.25">
      <c r="A258" s="1">
        <v>38048</v>
      </c>
      <c r="B258" t="s">
        <v>24</v>
      </c>
      <c r="C258">
        <v>894975</v>
      </c>
      <c r="D258">
        <v>5</v>
      </c>
    </row>
    <row r="259" spans="1:4" x14ac:dyDescent="0.25">
      <c r="A259" s="1">
        <v>38049</v>
      </c>
      <c r="B259" t="s">
        <v>22</v>
      </c>
      <c r="C259">
        <v>2959384</v>
      </c>
      <c r="D259">
        <v>11</v>
      </c>
    </row>
    <row r="260" spans="1:4" x14ac:dyDescent="0.25">
      <c r="A260" s="1">
        <v>38050</v>
      </c>
      <c r="B260" t="s">
        <v>21</v>
      </c>
      <c r="C260">
        <v>1073970</v>
      </c>
      <c r="D260">
        <v>4</v>
      </c>
    </row>
    <row r="261" spans="1:4" x14ac:dyDescent="0.25">
      <c r="A261" s="1">
        <v>38051</v>
      </c>
      <c r="B261" t="s">
        <v>25</v>
      </c>
      <c r="C261">
        <v>2601394</v>
      </c>
      <c r="D261">
        <v>10</v>
      </c>
    </row>
    <row r="262" spans="1:4" x14ac:dyDescent="0.25">
      <c r="A262" s="1">
        <v>38052</v>
      </c>
      <c r="B262" t="s">
        <v>19</v>
      </c>
      <c r="C262">
        <v>178995</v>
      </c>
      <c r="D262">
        <v>1</v>
      </c>
    </row>
    <row r="263" spans="1:4" x14ac:dyDescent="0.25">
      <c r="A263" s="1">
        <v>38053</v>
      </c>
      <c r="B263" t="s">
        <v>23</v>
      </c>
      <c r="C263">
        <v>2696858</v>
      </c>
      <c r="D263">
        <v>12</v>
      </c>
    </row>
    <row r="264" spans="1:4" x14ac:dyDescent="0.25">
      <c r="A264" s="1">
        <v>38054</v>
      </c>
      <c r="B264" t="s">
        <v>20</v>
      </c>
      <c r="C264">
        <v>1706419</v>
      </c>
      <c r="D264">
        <v>8</v>
      </c>
    </row>
    <row r="265" spans="1:4" x14ac:dyDescent="0.25">
      <c r="A265" s="1">
        <v>38055</v>
      </c>
      <c r="B265" t="s">
        <v>24</v>
      </c>
      <c r="C265">
        <v>1455826</v>
      </c>
      <c r="D265">
        <v>9</v>
      </c>
    </row>
    <row r="266" spans="1:4" x14ac:dyDescent="0.25">
      <c r="A266" s="1">
        <v>38056</v>
      </c>
      <c r="B266" t="s">
        <v>22</v>
      </c>
      <c r="C266">
        <v>1718352</v>
      </c>
      <c r="D266">
        <v>10</v>
      </c>
    </row>
    <row r="267" spans="1:4" x14ac:dyDescent="0.25">
      <c r="A267" s="1">
        <v>38057</v>
      </c>
      <c r="B267" t="s">
        <v>21</v>
      </c>
      <c r="C267">
        <v>2684930</v>
      </c>
      <c r="D267">
        <v>15</v>
      </c>
    </row>
    <row r="268" spans="1:4" x14ac:dyDescent="0.25">
      <c r="A268" s="1">
        <v>38058</v>
      </c>
      <c r="B268" t="s">
        <v>25</v>
      </c>
      <c r="C268">
        <v>1789950</v>
      </c>
      <c r="D268">
        <v>10</v>
      </c>
    </row>
    <row r="269" spans="1:4" x14ac:dyDescent="0.25">
      <c r="A269" s="1">
        <v>38059</v>
      </c>
      <c r="B269" t="s">
        <v>19</v>
      </c>
      <c r="C269">
        <v>894975</v>
      </c>
      <c r="D269">
        <v>4</v>
      </c>
    </row>
    <row r="270" spans="1:4" x14ac:dyDescent="0.25">
      <c r="A270" s="1">
        <v>38060</v>
      </c>
      <c r="B270" t="s">
        <v>23</v>
      </c>
      <c r="C270">
        <v>2792327</v>
      </c>
      <c r="D270">
        <v>16</v>
      </c>
    </row>
    <row r="271" spans="1:4" x14ac:dyDescent="0.25">
      <c r="A271" s="1">
        <v>38061</v>
      </c>
      <c r="B271" t="s">
        <v>20</v>
      </c>
      <c r="C271">
        <v>4355545</v>
      </c>
      <c r="D271">
        <v>18</v>
      </c>
    </row>
    <row r="272" spans="1:4" x14ac:dyDescent="0.25">
      <c r="A272" s="1">
        <v>38062</v>
      </c>
      <c r="B272" t="s">
        <v>24</v>
      </c>
      <c r="C272">
        <v>1968945</v>
      </c>
      <c r="D272">
        <v>8</v>
      </c>
    </row>
    <row r="273" spans="1:4" x14ac:dyDescent="0.25">
      <c r="A273" s="1">
        <v>38063</v>
      </c>
      <c r="B273" t="s">
        <v>22</v>
      </c>
      <c r="C273">
        <v>2696858</v>
      </c>
      <c r="D273">
        <v>14</v>
      </c>
    </row>
    <row r="274" spans="1:4" x14ac:dyDescent="0.25">
      <c r="A274" s="1">
        <v>38064</v>
      </c>
      <c r="B274" t="s">
        <v>21</v>
      </c>
      <c r="C274">
        <v>1801883</v>
      </c>
      <c r="D274">
        <v>9</v>
      </c>
    </row>
    <row r="275" spans="1:4" x14ac:dyDescent="0.25">
      <c r="A275" s="1">
        <v>38065</v>
      </c>
      <c r="B275" t="s">
        <v>25</v>
      </c>
      <c r="C275">
        <v>2147940</v>
      </c>
      <c r="D275">
        <v>11</v>
      </c>
    </row>
    <row r="276" spans="1:4" x14ac:dyDescent="0.25">
      <c r="A276" s="1">
        <v>38066</v>
      </c>
      <c r="B276" t="s">
        <v>19</v>
      </c>
      <c r="C276">
        <v>2959384</v>
      </c>
      <c r="D276">
        <v>16</v>
      </c>
    </row>
    <row r="277" spans="1:4" x14ac:dyDescent="0.25">
      <c r="A277" s="1">
        <v>38067</v>
      </c>
      <c r="B277" t="s">
        <v>23</v>
      </c>
      <c r="C277">
        <v>2350804</v>
      </c>
      <c r="D277">
        <v>13</v>
      </c>
    </row>
    <row r="278" spans="1:4" x14ac:dyDescent="0.25">
      <c r="A278" s="1">
        <v>38068</v>
      </c>
      <c r="B278" t="s">
        <v>20</v>
      </c>
      <c r="C278">
        <v>894975</v>
      </c>
      <c r="D278">
        <v>5</v>
      </c>
    </row>
    <row r="279" spans="1:4" x14ac:dyDescent="0.25">
      <c r="A279" s="1">
        <v>38069</v>
      </c>
      <c r="B279" t="s">
        <v>24</v>
      </c>
      <c r="C279">
        <v>2064409</v>
      </c>
      <c r="D279">
        <v>11</v>
      </c>
    </row>
    <row r="280" spans="1:4" x14ac:dyDescent="0.25">
      <c r="A280" s="1">
        <v>38070</v>
      </c>
      <c r="B280" t="s">
        <v>22</v>
      </c>
      <c r="C280">
        <v>3138379</v>
      </c>
      <c r="D280">
        <v>15</v>
      </c>
    </row>
    <row r="281" spans="1:4" x14ac:dyDescent="0.25">
      <c r="A281" s="1">
        <v>38071</v>
      </c>
      <c r="B281" t="s">
        <v>21</v>
      </c>
      <c r="C281">
        <v>536985</v>
      </c>
      <c r="D281">
        <v>2</v>
      </c>
    </row>
    <row r="282" spans="1:4" x14ac:dyDescent="0.25">
      <c r="A282" s="1">
        <v>38072</v>
      </c>
      <c r="B282" t="s">
        <v>25</v>
      </c>
      <c r="C282">
        <v>715980</v>
      </c>
      <c r="D282">
        <v>4</v>
      </c>
    </row>
    <row r="283" spans="1:4" x14ac:dyDescent="0.25">
      <c r="A283" s="1">
        <v>38073</v>
      </c>
      <c r="B283" t="s">
        <v>19</v>
      </c>
      <c r="C283">
        <v>1252965</v>
      </c>
      <c r="D283">
        <v>5</v>
      </c>
    </row>
    <row r="284" spans="1:4" x14ac:dyDescent="0.25">
      <c r="A284" s="1">
        <v>38074</v>
      </c>
      <c r="B284" t="s">
        <v>23</v>
      </c>
      <c r="C284">
        <v>1443893</v>
      </c>
      <c r="D284">
        <v>8</v>
      </c>
    </row>
    <row r="285" spans="1:4" x14ac:dyDescent="0.25">
      <c r="A285" s="1">
        <v>38075</v>
      </c>
      <c r="B285" t="s">
        <v>20</v>
      </c>
      <c r="C285">
        <v>1169434</v>
      </c>
      <c r="D285">
        <v>5</v>
      </c>
    </row>
    <row r="286" spans="1:4" x14ac:dyDescent="0.25">
      <c r="A286" s="1">
        <v>38076</v>
      </c>
      <c r="B286" t="s">
        <v>24</v>
      </c>
      <c r="C286">
        <v>2243404</v>
      </c>
      <c r="D286">
        <v>9</v>
      </c>
    </row>
    <row r="287" spans="1:4" x14ac:dyDescent="0.25">
      <c r="A287" s="1">
        <v>38077</v>
      </c>
      <c r="B287" t="s">
        <v>22</v>
      </c>
      <c r="C287">
        <v>906908</v>
      </c>
      <c r="D287">
        <v>6</v>
      </c>
    </row>
    <row r="288" spans="1:4" x14ac:dyDescent="0.25">
      <c r="A288" s="1">
        <v>38078</v>
      </c>
      <c r="B288" t="s">
        <v>21</v>
      </c>
      <c r="C288">
        <v>178995</v>
      </c>
      <c r="D288">
        <v>1</v>
      </c>
    </row>
    <row r="289" spans="1:4" x14ac:dyDescent="0.25">
      <c r="A289" s="1">
        <v>38079</v>
      </c>
      <c r="B289" t="s">
        <v>25</v>
      </c>
      <c r="C289">
        <v>536985</v>
      </c>
      <c r="D289">
        <v>2</v>
      </c>
    </row>
    <row r="290" spans="1:4" x14ac:dyDescent="0.25">
      <c r="A290" s="1">
        <v>38081</v>
      </c>
      <c r="B290" t="s">
        <v>23</v>
      </c>
      <c r="C290">
        <v>357990</v>
      </c>
      <c r="D290">
        <v>2</v>
      </c>
    </row>
    <row r="291" spans="1:4" x14ac:dyDescent="0.25">
      <c r="A291" s="1">
        <v>38083</v>
      </c>
      <c r="B291" t="s">
        <v>24</v>
      </c>
      <c r="C291">
        <v>715980</v>
      </c>
      <c r="D291">
        <v>2</v>
      </c>
    </row>
    <row r="292" spans="1:4" x14ac:dyDescent="0.25">
      <c r="A292" s="1">
        <v>38084</v>
      </c>
      <c r="B292" t="s">
        <v>22</v>
      </c>
      <c r="C292">
        <v>1348429</v>
      </c>
      <c r="D292">
        <v>6</v>
      </c>
    </row>
    <row r="293" spans="1:4" x14ac:dyDescent="0.25">
      <c r="A293" s="1">
        <v>38086</v>
      </c>
      <c r="B293" t="s">
        <v>25</v>
      </c>
      <c r="C293">
        <v>357990</v>
      </c>
      <c r="D293">
        <v>2</v>
      </c>
    </row>
    <row r="294" spans="1:4" x14ac:dyDescent="0.25">
      <c r="A294" s="1">
        <v>38087</v>
      </c>
      <c r="B294" t="s">
        <v>19</v>
      </c>
      <c r="C294">
        <v>2326935</v>
      </c>
      <c r="D294">
        <v>11</v>
      </c>
    </row>
    <row r="295" spans="1:4" x14ac:dyDescent="0.25">
      <c r="A295" s="1">
        <v>38088</v>
      </c>
      <c r="B295" t="s">
        <v>23</v>
      </c>
      <c r="C295">
        <v>632449</v>
      </c>
      <c r="D295">
        <v>4</v>
      </c>
    </row>
    <row r="296" spans="1:4" x14ac:dyDescent="0.25">
      <c r="A296" s="1">
        <v>38089</v>
      </c>
      <c r="B296" t="s">
        <v>20</v>
      </c>
      <c r="C296">
        <v>2255337</v>
      </c>
      <c r="D296">
        <v>14</v>
      </c>
    </row>
    <row r="297" spans="1:4" x14ac:dyDescent="0.25">
      <c r="A297" s="1">
        <v>38090</v>
      </c>
      <c r="B297" t="s">
        <v>24</v>
      </c>
      <c r="C297">
        <v>95464</v>
      </c>
      <c r="D297">
        <v>1</v>
      </c>
    </row>
    <row r="298" spans="1:4" x14ac:dyDescent="0.25">
      <c r="A298" s="1">
        <v>38091</v>
      </c>
      <c r="B298" t="s">
        <v>22</v>
      </c>
      <c r="C298">
        <v>1085903</v>
      </c>
      <c r="D298">
        <v>6</v>
      </c>
    </row>
    <row r="299" spans="1:4" x14ac:dyDescent="0.25">
      <c r="A299" s="1">
        <v>38092</v>
      </c>
      <c r="B299" t="s">
        <v>21</v>
      </c>
      <c r="C299">
        <v>357990</v>
      </c>
      <c r="D299">
        <v>1</v>
      </c>
    </row>
    <row r="300" spans="1:4" x14ac:dyDescent="0.25">
      <c r="A300" s="1">
        <v>38093</v>
      </c>
      <c r="B300" t="s">
        <v>25</v>
      </c>
      <c r="C300">
        <v>178995</v>
      </c>
      <c r="D300">
        <v>1</v>
      </c>
    </row>
    <row r="301" spans="1:4" x14ac:dyDescent="0.25">
      <c r="A301" s="1">
        <v>38095</v>
      </c>
      <c r="B301" t="s">
        <v>23</v>
      </c>
      <c r="C301">
        <v>369923</v>
      </c>
      <c r="D301">
        <v>3</v>
      </c>
    </row>
    <row r="302" spans="1:4" x14ac:dyDescent="0.25">
      <c r="A302" s="1">
        <v>38097</v>
      </c>
      <c r="B302" t="s">
        <v>24</v>
      </c>
      <c r="C302">
        <v>894975</v>
      </c>
      <c r="D302">
        <v>4</v>
      </c>
    </row>
    <row r="303" spans="1:4" x14ac:dyDescent="0.25">
      <c r="A303" s="1">
        <v>38101</v>
      </c>
      <c r="B303" t="s">
        <v>19</v>
      </c>
      <c r="C303">
        <v>584717</v>
      </c>
      <c r="D303">
        <v>4</v>
      </c>
    </row>
    <row r="304" spans="1:4" x14ac:dyDescent="0.25">
      <c r="A304" s="1">
        <v>38104</v>
      </c>
      <c r="B304" t="s">
        <v>24</v>
      </c>
      <c r="C304">
        <v>178995</v>
      </c>
      <c r="D304">
        <v>1</v>
      </c>
    </row>
    <row r="305" spans="1:4" x14ac:dyDescent="0.25">
      <c r="A305" s="1">
        <v>38107</v>
      </c>
      <c r="B305" t="s">
        <v>25</v>
      </c>
      <c r="C305">
        <v>1252975</v>
      </c>
      <c r="D305">
        <v>4</v>
      </c>
    </row>
    <row r="306" spans="1:4" x14ac:dyDescent="0.25">
      <c r="A306" s="1">
        <v>38108</v>
      </c>
      <c r="B306" t="s">
        <v>19</v>
      </c>
      <c r="C306">
        <v>405722</v>
      </c>
      <c r="D306">
        <v>2</v>
      </c>
    </row>
    <row r="307" spans="1:4" x14ac:dyDescent="0.25">
      <c r="A307" s="1">
        <v>38109</v>
      </c>
      <c r="B307" t="s">
        <v>23</v>
      </c>
      <c r="C307">
        <v>1252965</v>
      </c>
      <c r="D307">
        <v>5</v>
      </c>
    </row>
    <row r="308" spans="1:4" x14ac:dyDescent="0.25">
      <c r="A308" s="1">
        <v>38110</v>
      </c>
      <c r="B308" t="s">
        <v>20</v>
      </c>
      <c r="C308">
        <v>357990</v>
      </c>
      <c r="D308">
        <v>1</v>
      </c>
    </row>
    <row r="309" spans="1:4" x14ac:dyDescent="0.25">
      <c r="A309" s="1">
        <v>38111</v>
      </c>
      <c r="B309" t="s">
        <v>24</v>
      </c>
      <c r="C309">
        <v>178995</v>
      </c>
      <c r="D309">
        <v>1</v>
      </c>
    </row>
    <row r="310" spans="1:4" x14ac:dyDescent="0.25">
      <c r="A310" s="1">
        <v>38112</v>
      </c>
      <c r="B310" t="s">
        <v>22</v>
      </c>
      <c r="C310">
        <v>1527429</v>
      </c>
      <c r="D310">
        <v>7</v>
      </c>
    </row>
    <row r="311" spans="1:4" x14ac:dyDescent="0.25">
      <c r="A311" s="1">
        <v>38113</v>
      </c>
      <c r="B311" t="s">
        <v>21</v>
      </c>
      <c r="C311">
        <v>894975</v>
      </c>
      <c r="D311">
        <v>3</v>
      </c>
    </row>
    <row r="312" spans="1:4" x14ac:dyDescent="0.25">
      <c r="A312" s="1">
        <v>38114</v>
      </c>
      <c r="B312" t="s">
        <v>25</v>
      </c>
      <c r="C312">
        <v>894975</v>
      </c>
      <c r="D312">
        <v>4</v>
      </c>
    </row>
    <row r="313" spans="1:4" x14ac:dyDescent="0.25">
      <c r="A313" s="1">
        <v>38115</v>
      </c>
      <c r="B313" t="s">
        <v>19</v>
      </c>
      <c r="C313">
        <v>1073975</v>
      </c>
      <c r="D313">
        <v>5</v>
      </c>
    </row>
    <row r="314" spans="1:4" x14ac:dyDescent="0.25">
      <c r="A314" s="1">
        <v>38116</v>
      </c>
      <c r="B314" t="s">
        <v>23</v>
      </c>
      <c r="C314">
        <v>990442</v>
      </c>
      <c r="D314">
        <v>6</v>
      </c>
    </row>
    <row r="315" spans="1:4" x14ac:dyDescent="0.25">
      <c r="A315" s="1">
        <v>38117</v>
      </c>
      <c r="B315" t="s">
        <v>20</v>
      </c>
      <c r="C315">
        <v>536985</v>
      </c>
      <c r="D315">
        <v>3</v>
      </c>
    </row>
    <row r="316" spans="1:4" x14ac:dyDescent="0.25">
      <c r="A316" s="1">
        <v>38118</v>
      </c>
      <c r="B316" t="s">
        <v>24</v>
      </c>
      <c r="C316">
        <v>2684925</v>
      </c>
      <c r="D316">
        <v>11</v>
      </c>
    </row>
    <row r="317" spans="1:4" x14ac:dyDescent="0.25">
      <c r="A317" s="1">
        <v>38119</v>
      </c>
      <c r="B317" t="s">
        <v>22</v>
      </c>
      <c r="C317">
        <v>1789950</v>
      </c>
      <c r="D317">
        <v>6</v>
      </c>
    </row>
    <row r="318" spans="1:4" x14ac:dyDescent="0.25">
      <c r="A318" s="1">
        <v>38120</v>
      </c>
      <c r="B318" t="s">
        <v>21</v>
      </c>
      <c r="C318">
        <v>990439</v>
      </c>
      <c r="D318">
        <v>5</v>
      </c>
    </row>
    <row r="319" spans="1:4" x14ac:dyDescent="0.25">
      <c r="A319" s="1">
        <v>38121</v>
      </c>
      <c r="B319" t="s">
        <v>25</v>
      </c>
      <c r="C319">
        <v>2064419</v>
      </c>
      <c r="D319">
        <v>10</v>
      </c>
    </row>
    <row r="320" spans="1:4" x14ac:dyDescent="0.25">
      <c r="A320" s="1">
        <v>38122</v>
      </c>
      <c r="B320" t="s">
        <v>19</v>
      </c>
      <c r="C320">
        <v>1706424</v>
      </c>
      <c r="D320">
        <v>7</v>
      </c>
    </row>
    <row r="321" spans="1:4" x14ac:dyDescent="0.25">
      <c r="A321" s="1">
        <v>38123</v>
      </c>
      <c r="B321" t="s">
        <v>23</v>
      </c>
      <c r="C321">
        <v>894975</v>
      </c>
      <c r="D321">
        <v>4</v>
      </c>
    </row>
    <row r="322" spans="1:4" x14ac:dyDescent="0.25">
      <c r="A322" s="1">
        <v>38124</v>
      </c>
      <c r="B322" t="s">
        <v>20</v>
      </c>
      <c r="C322">
        <v>2804255</v>
      </c>
      <c r="D322">
        <v>15</v>
      </c>
    </row>
    <row r="323" spans="1:4" x14ac:dyDescent="0.25">
      <c r="A323" s="1">
        <v>38125</v>
      </c>
      <c r="B323" t="s">
        <v>24</v>
      </c>
      <c r="C323">
        <v>1622888</v>
      </c>
      <c r="D323">
        <v>8</v>
      </c>
    </row>
    <row r="324" spans="1:4" x14ac:dyDescent="0.25">
      <c r="A324" s="1">
        <v>38126</v>
      </c>
      <c r="B324" t="s">
        <v>22</v>
      </c>
      <c r="C324">
        <v>1252965</v>
      </c>
      <c r="D324">
        <v>6</v>
      </c>
    </row>
    <row r="325" spans="1:4" x14ac:dyDescent="0.25">
      <c r="A325" s="1">
        <v>38127</v>
      </c>
      <c r="B325" t="s">
        <v>21</v>
      </c>
      <c r="C325">
        <v>178995</v>
      </c>
      <c r="D325">
        <v>1</v>
      </c>
    </row>
    <row r="326" spans="1:4" x14ac:dyDescent="0.25">
      <c r="A326" s="1">
        <v>38128</v>
      </c>
      <c r="B326" t="s">
        <v>25</v>
      </c>
      <c r="C326">
        <v>715980</v>
      </c>
      <c r="D326">
        <v>2</v>
      </c>
    </row>
    <row r="327" spans="1:4" x14ac:dyDescent="0.25">
      <c r="A327" s="1">
        <v>38129</v>
      </c>
      <c r="B327" t="s">
        <v>19</v>
      </c>
      <c r="C327">
        <v>178995</v>
      </c>
      <c r="D327">
        <v>1</v>
      </c>
    </row>
    <row r="328" spans="1:4" x14ac:dyDescent="0.25">
      <c r="A328" s="1">
        <v>38130</v>
      </c>
      <c r="B328" t="s">
        <v>23</v>
      </c>
      <c r="C328">
        <v>3245776</v>
      </c>
      <c r="D328">
        <v>17</v>
      </c>
    </row>
    <row r="329" spans="1:4" x14ac:dyDescent="0.25">
      <c r="A329" s="1">
        <v>38131</v>
      </c>
      <c r="B329" t="s">
        <v>20</v>
      </c>
      <c r="C329">
        <v>453454</v>
      </c>
      <c r="D329">
        <v>3</v>
      </c>
    </row>
    <row r="330" spans="1:4" x14ac:dyDescent="0.25">
      <c r="A330" s="1">
        <v>38132</v>
      </c>
      <c r="B330" t="s">
        <v>24</v>
      </c>
      <c r="C330">
        <v>4045287</v>
      </c>
      <c r="D330">
        <v>21</v>
      </c>
    </row>
    <row r="331" spans="1:4" x14ac:dyDescent="0.25">
      <c r="A331" s="1">
        <v>38133</v>
      </c>
      <c r="B331" t="s">
        <v>22</v>
      </c>
      <c r="C331">
        <v>357990</v>
      </c>
      <c r="D331">
        <v>1</v>
      </c>
    </row>
    <row r="332" spans="1:4" x14ac:dyDescent="0.25">
      <c r="A332" s="1">
        <v>38134</v>
      </c>
      <c r="B332" t="s">
        <v>21</v>
      </c>
      <c r="C332">
        <v>178995</v>
      </c>
      <c r="D332">
        <v>1</v>
      </c>
    </row>
    <row r="333" spans="1:4" x14ac:dyDescent="0.25">
      <c r="A333" s="1">
        <v>38135</v>
      </c>
      <c r="B333" t="s">
        <v>25</v>
      </c>
      <c r="C333">
        <v>178995</v>
      </c>
      <c r="D333">
        <v>1</v>
      </c>
    </row>
    <row r="334" spans="1:4" x14ac:dyDescent="0.25">
      <c r="A334" s="1">
        <v>38136</v>
      </c>
      <c r="B334" t="s">
        <v>19</v>
      </c>
      <c r="C334">
        <v>1073970</v>
      </c>
      <c r="D334">
        <v>5</v>
      </c>
    </row>
    <row r="335" spans="1:4" x14ac:dyDescent="0.25">
      <c r="A335" s="1">
        <v>38137</v>
      </c>
      <c r="B335" t="s">
        <v>23</v>
      </c>
      <c r="C335">
        <v>536985</v>
      </c>
      <c r="D335">
        <v>3</v>
      </c>
    </row>
    <row r="336" spans="1:4" x14ac:dyDescent="0.25">
      <c r="A336" s="1">
        <v>38138</v>
      </c>
      <c r="B336" t="s">
        <v>20</v>
      </c>
      <c r="C336">
        <v>178995</v>
      </c>
      <c r="D336">
        <v>1</v>
      </c>
    </row>
    <row r="337" spans="1:4" x14ac:dyDescent="0.25">
      <c r="A337" s="1">
        <v>38139</v>
      </c>
      <c r="B337" t="s">
        <v>24</v>
      </c>
      <c r="C337">
        <v>178995</v>
      </c>
      <c r="D337">
        <v>1</v>
      </c>
    </row>
    <row r="338" spans="1:4" x14ac:dyDescent="0.25">
      <c r="A338" s="1">
        <v>38140</v>
      </c>
      <c r="B338" t="s">
        <v>22</v>
      </c>
      <c r="C338">
        <v>95464</v>
      </c>
      <c r="D338">
        <v>1</v>
      </c>
    </row>
    <row r="339" spans="1:4" x14ac:dyDescent="0.25">
      <c r="A339" s="1">
        <v>38141</v>
      </c>
      <c r="B339" t="s">
        <v>21</v>
      </c>
      <c r="C339">
        <v>178995</v>
      </c>
      <c r="D339">
        <v>1</v>
      </c>
    </row>
    <row r="340" spans="1:4" x14ac:dyDescent="0.25">
      <c r="A340" s="1">
        <v>38142</v>
      </c>
      <c r="B340" t="s">
        <v>25</v>
      </c>
      <c r="C340">
        <v>274459</v>
      </c>
      <c r="D340">
        <v>2</v>
      </c>
    </row>
    <row r="341" spans="1:4" x14ac:dyDescent="0.25">
      <c r="A341" s="1">
        <v>38143</v>
      </c>
      <c r="B341" t="s">
        <v>19</v>
      </c>
      <c r="C341">
        <v>274459</v>
      </c>
      <c r="D341">
        <v>2</v>
      </c>
    </row>
    <row r="342" spans="1:4" x14ac:dyDescent="0.25">
      <c r="A342" s="1">
        <v>38144</v>
      </c>
      <c r="B342" t="s">
        <v>23</v>
      </c>
      <c r="C342">
        <v>536985</v>
      </c>
      <c r="D342">
        <v>3</v>
      </c>
    </row>
    <row r="343" spans="1:4" x14ac:dyDescent="0.25">
      <c r="A343" s="1">
        <v>38145</v>
      </c>
      <c r="B343" t="s">
        <v>20</v>
      </c>
      <c r="C343">
        <v>453454</v>
      </c>
      <c r="D343">
        <v>3</v>
      </c>
    </row>
    <row r="344" spans="1:4" x14ac:dyDescent="0.25">
      <c r="A344" s="1">
        <v>38146</v>
      </c>
      <c r="B344" t="s">
        <v>24</v>
      </c>
      <c r="C344">
        <v>990444</v>
      </c>
      <c r="D344">
        <v>5</v>
      </c>
    </row>
    <row r="345" spans="1:4" x14ac:dyDescent="0.25">
      <c r="A345" s="1">
        <v>38147</v>
      </c>
      <c r="B345" t="s">
        <v>22</v>
      </c>
      <c r="C345">
        <v>715980</v>
      </c>
      <c r="D345">
        <v>3</v>
      </c>
    </row>
    <row r="346" spans="1:4" x14ac:dyDescent="0.25">
      <c r="A346" s="1">
        <v>38148</v>
      </c>
      <c r="B346" t="s">
        <v>21</v>
      </c>
      <c r="C346">
        <v>178995</v>
      </c>
      <c r="D346">
        <v>1</v>
      </c>
    </row>
    <row r="347" spans="1:4" x14ac:dyDescent="0.25">
      <c r="A347" s="1">
        <v>38149</v>
      </c>
      <c r="B347" t="s">
        <v>25</v>
      </c>
      <c r="C347">
        <v>178995</v>
      </c>
      <c r="D347">
        <v>1</v>
      </c>
    </row>
    <row r="348" spans="1:4" x14ac:dyDescent="0.25">
      <c r="A348" s="1">
        <v>38150</v>
      </c>
      <c r="B348" t="s">
        <v>19</v>
      </c>
      <c r="C348">
        <v>357990</v>
      </c>
      <c r="D348">
        <v>2</v>
      </c>
    </row>
    <row r="349" spans="1:4" x14ac:dyDescent="0.25">
      <c r="A349" s="1">
        <v>38151</v>
      </c>
      <c r="B349" t="s">
        <v>23</v>
      </c>
      <c r="C349">
        <v>274459</v>
      </c>
      <c r="D349">
        <v>2</v>
      </c>
    </row>
    <row r="350" spans="1:4" x14ac:dyDescent="0.25">
      <c r="A350" s="1">
        <v>38152</v>
      </c>
      <c r="B350" t="s">
        <v>20</v>
      </c>
      <c r="C350">
        <v>1073970</v>
      </c>
      <c r="D350">
        <v>5</v>
      </c>
    </row>
    <row r="351" spans="1:4" x14ac:dyDescent="0.25">
      <c r="A351" s="1">
        <v>38153</v>
      </c>
      <c r="B351" t="s">
        <v>24</v>
      </c>
      <c r="C351">
        <v>632449</v>
      </c>
      <c r="D351">
        <v>4</v>
      </c>
    </row>
    <row r="352" spans="1:4" x14ac:dyDescent="0.25">
      <c r="A352" s="1">
        <v>38154</v>
      </c>
      <c r="B352" t="s">
        <v>22</v>
      </c>
      <c r="C352">
        <v>357990</v>
      </c>
      <c r="D352">
        <v>1</v>
      </c>
    </row>
    <row r="353" spans="1:4" x14ac:dyDescent="0.25">
      <c r="A353" s="1">
        <v>38155</v>
      </c>
      <c r="B353" t="s">
        <v>21</v>
      </c>
      <c r="C353">
        <v>536995</v>
      </c>
      <c r="D353">
        <v>2</v>
      </c>
    </row>
    <row r="354" spans="1:4" x14ac:dyDescent="0.25">
      <c r="A354" s="1">
        <v>38156</v>
      </c>
      <c r="B354" t="s">
        <v>25</v>
      </c>
      <c r="C354">
        <v>453454</v>
      </c>
      <c r="D354">
        <v>3</v>
      </c>
    </row>
    <row r="355" spans="1:4" x14ac:dyDescent="0.25">
      <c r="A355" s="1">
        <v>38157</v>
      </c>
      <c r="B355" t="s">
        <v>19</v>
      </c>
      <c r="C355">
        <v>179000</v>
      </c>
      <c r="D355">
        <v>1</v>
      </c>
    </row>
    <row r="356" spans="1:4" x14ac:dyDescent="0.25">
      <c r="A356" s="1">
        <v>38158</v>
      </c>
      <c r="B356" t="s">
        <v>23</v>
      </c>
      <c r="C356">
        <v>536985</v>
      </c>
      <c r="D356">
        <v>3</v>
      </c>
    </row>
    <row r="357" spans="1:4" x14ac:dyDescent="0.25">
      <c r="A357" s="1">
        <v>38159</v>
      </c>
      <c r="B357" t="s">
        <v>20</v>
      </c>
      <c r="C357">
        <v>357990</v>
      </c>
      <c r="D357">
        <v>2</v>
      </c>
    </row>
    <row r="358" spans="1:4" x14ac:dyDescent="0.25">
      <c r="A358" s="1">
        <v>38160</v>
      </c>
      <c r="B358" t="s">
        <v>24</v>
      </c>
      <c r="C358">
        <v>178995</v>
      </c>
      <c r="D358">
        <v>1</v>
      </c>
    </row>
    <row r="359" spans="1:4" x14ac:dyDescent="0.25">
      <c r="A359" s="1">
        <v>38162</v>
      </c>
      <c r="B359" t="s">
        <v>21</v>
      </c>
      <c r="C359">
        <v>536985</v>
      </c>
      <c r="D359">
        <v>2</v>
      </c>
    </row>
    <row r="360" spans="1:4" x14ac:dyDescent="0.25">
      <c r="A360" s="1">
        <v>38163</v>
      </c>
      <c r="B360" t="s">
        <v>25</v>
      </c>
      <c r="C360">
        <v>536985</v>
      </c>
      <c r="D360">
        <v>3</v>
      </c>
    </row>
    <row r="361" spans="1:4" x14ac:dyDescent="0.25">
      <c r="A361" s="1">
        <v>38165</v>
      </c>
      <c r="B361" t="s">
        <v>23</v>
      </c>
      <c r="C361">
        <v>727918</v>
      </c>
      <c r="D361">
        <v>5</v>
      </c>
    </row>
    <row r="362" spans="1:4" x14ac:dyDescent="0.25">
      <c r="A362" s="1">
        <v>38167</v>
      </c>
      <c r="B362" t="s">
        <v>24</v>
      </c>
      <c r="C362">
        <v>95464</v>
      </c>
      <c r="D362">
        <v>1</v>
      </c>
    </row>
    <row r="363" spans="1:4" x14ac:dyDescent="0.25">
      <c r="A363" s="1">
        <v>38169</v>
      </c>
      <c r="B363" t="s">
        <v>21</v>
      </c>
      <c r="C363">
        <v>5524979</v>
      </c>
      <c r="D363">
        <v>25</v>
      </c>
    </row>
    <row r="364" spans="1:4" x14ac:dyDescent="0.25">
      <c r="A364" s="1">
        <v>38170</v>
      </c>
      <c r="B364" t="s">
        <v>25</v>
      </c>
      <c r="C364">
        <v>8985549</v>
      </c>
      <c r="D364">
        <v>39</v>
      </c>
    </row>
    <row r="365" spans="1:4" x14ac:dyDescent="0.25">
      <c r="A365" s="1">
        <v>38171</v>
      </c>
      <c r="B365" t="s">
        <v>19</v>
      </c>
      <c r="C365">
        <v>3866292</v>
      </c>
      <c r="D365">
        <v>17</v>
      </c>
    </row>
    <row r="366" spans="1:4" x14ac:dyDescent="0.25">
      <c r="A366" s="1">
        <v>38172</v>
      </c>
      <c r="B366" t="s">
        <v>23</v>
      </c>
      <c r="C366">
        <v>2696863</v>
      </c>
      <c r="D366">
        <v>15</v>
      </c>
    </row>
    <row r="367" spans="1:4" x14ac:dyDescent="0.25">
      <c r="A367" s="1">
        <v>38173</v>
      </c>
      <c r="B367" t="s">
        <v>20</v>
      </c>
      <c r="C367">
        <v>357990</v>
      </c>
      <c r="D367">
        <v>2</v>
      </c>
    </row>
    <row r="368" spans="1:4" x14ac:dyDescent="0.25">
      <c r="A368" s="1">
        <v>38174</v>
      </c>
      <c r="B368" t="s">
        <v>24</v>
      </c>
      <c r="C368">
        <v>1372295</v>
      </c>
      <c r="D368">
        <v>10</v>
      </c>
    </row>
    <row r="369" spans="1:4" x14ac:dyDescent="0.25">
      <c r="A369" s="1">
        <v>38175</v>
      </c>
      <c r="B369" t="s">
        <v>22</v>
      </c>
      <c r="C369">
        <v>536985</v>
      </c>
      <c r="D369">
        <v>2</v>
      </c>
    </row>
    <row r="370" spans="1:4" x14ac:dyDescent="0.25">
      <c r="A370" s="1">
        <v>38176</v>
      </c>
      <c r="B370" t="s">
        <v>21</v>
      </c>
      <c r="C370">
        <v>2887786</v>
      </c>
      <c r="D370">
        <v>14</v>
      </c>
    </row>
    <row r="371" spans="1:4" x14ac:dyDescent="0.25">
      <c r="A371" s="1">
        <v>38177</v>
      </c>
      <c r="B371" t="s">
        <v>25</v>
      </c>
      <c r="C371">
        <v>715980</v>
      </c>
      <c r="D371">
        <v>3</v>
      </c>
    </row>
    <row r="372" spans="1:4" x14ac:dyDescent="0.25">
      <c r="A372" s="1">
        <v>38180</v>
      </c>
      <c r="B372" t="s">
        <v>20</v>
      </c>
      <c r="C372">
        <v>1073970</v>
      </c>
      <c r="D372">
        <v>4</v>
      </c>
    </row>
    <row r="373" spans="1:4" x14ac:dyDescent="0.25">
      <c r="A373" s="1">
        <v>38181</v>
      </c>
      <c r="B373" t="s">
        <v>24</v>
      </c>
      <c r="C373">
        <v>894975</v>
      </c>
      <c r="D373">
        <v>4</v>
      </c>
    </row>
    <row r="374" spans="1:4" x14ac:dyDescent="0.25">
      <c r="A374" s="1">
        <v>38182</v>
      </c>
      <c r="B374" t="s">
        <v>22</v>
      </c>
      <c r="C374">
        <v>906908</v>
      </c>
      <c r="D374">
        <v>6</v>
      </c>
    </row>
    <row r="375" spans="1:4" x14ac:dyDescent="0.25">
      <c r="A375" s="1">
        <v>38183</v>
      </c>
      <c r="B375" t="s">
        <v>21</v>
      </c>
      <c r="C375">
        <v>178995</v>
      </c>
      <c r="D375">
        <v>1</v>
      </c>
    </row>
    <row r="376" spans="1:4" x14ac:dyDescent="0.25">
      <c r="A376" s="1">
        <v>38184</v>
      </c>
      <c r="B376" t="s">
        <v>25</v>
      </c>
      <c r="C376">
        <v>632449</v>
      </c>
      <c r="D376">
        <v>4</v>
      </c>
    </row>
    <row r="377" spans="1:4" x14ac:dyDescent="0.25">
      <c r="A377" s="1">
        <v>38185</v>
      </c>
      <c r="B377" t="s">
        <v>19</v>
      </c>
      <c r="C377">
        <v>1073970</v>
      </c>
      <c r="D377">
        <v>5</v>
      </c>
    </row>
    <row r="378" spans="1:4" x14ac:dyDescent="0.25">
      <c r="A378" s="1">
        <v>38186</v>
      </c>
      <c r="B378" t="s">
        <v>23</v>
      </c>
      <c r="C378">
        <v>358000</v>
      </c>
      <c r="D378">
        <v>1</v>
      </c>
    </row>
    <row r="379" spans="1:4" x14ac:dyDescent="0.25">
      <c r="A379" s="1">
        <v>38187</v>
      </c>
      <c r="B379" t="s">
        <v>20</v>
      </c>
      <c r="C379">
        <v>894975</v>
      </c>
      <c r="D379">
        <v>4</v>
      </c>
    </row>
    <row r="380" spans="1:4" x14ac:dyDescent="0.25">
      <c r="A380" s="1">
        <v>38188</v>
      </c>
      <c r="B380" t="s">
        <v>24</v>
      </c>
      <c r="C380">
        <v>1252965</v>
      </c>
      <c r="D380">
        <v>6</v>
      </c>
    </row>
    <row r="381" spans="1:4" x14ac:dyDescent="0.25">
      <c r="A381" s="1">
        <v>38189</v>
      </c>
      <c r="B381" t="s">
        <v>22</v>
      </c>
      <c r="C381">
        <v>274459</v>
      </c>
      <c r="D381">
        <v>2</v>
      </c>
    </row>
    <row r="382" spans="1:4" x14ac:dyDescent="0.25">
      <c r="A382" s="1">
        <v>38190</v>
      </c>
      <c r="B382" t="s">
        <v>21</v>
      </c>
      <c r="C382">
        <v>1252965</v>
      </c>
      <c r="D382">
        <v>4</v>
      </c>
    </row>
    <row r="383" spans="1:4" x14ac:dyDescent="0.25">
      <c r="A383" s="1">
        <v>38191</v>
      </c>
      <c r="B383" t="s">
        <v>25</v>
      </c>
      <c r="C383">
        <v>178995</v>
      </c>
      <c r="D383">
        <v>1</v>
      </c>
    </row>
    <row r="384" spans="1:4" x14ac:dyDescent="0.25">
      <c r="A384" s="1">
        <v>38192</v>
      </c>
      <c r="B384" t="s">
        <v>19</v>
      </c>
      <c r="C384">
        <v>1252965</v>
      </c>
      <c r="D384">
        <v>7</v>
      </c>
    </row>
    <row r="385" spans="1:4" x14ac:dyDescent="0.25">
      <c r="A385" s="1">
        <v>38193</v>
      </c>
      <c r="B385" t="s">
        <v>23</v>
      </c>
      <c r="C385">
        <v>1431960</v>
      </c>
      <c r="D385">
        <v>8</v>
      </c>
    </row>
    <row r="386" spans="1:4" x14ac:dyDescent="0.25">
      <c r="A386" s="1">
        <v>38194</v>
      </c>
      <c r="B386" t="s">
        <v>20</v>
      </c>
      <c r="C386">
        <v>2517863</v>
      </c>
      <c r="D386">
        <v>12</v>
      </c>
    </row>
    <row r="387" spans="1:4" x14ac:dyDescent="0.25">
      <c r="A387" s="1">
        <v>38195</v>
      </c>
      <c r="B387" t="s">
        <v>24</v>
      </c>
      <c r="C387">
        <v>1252965</v>
      </c>
      <c r="D387">
        <v>6</v>
      </c>
    </row>
    <row r="388" spans="1:4" x14ac:dyDescent="0.25">
      <c r="A388" s="1">
        <v>38196</v>
      </c>
      <c r="B388" t="s">
        <v>22</v>
      </c>
      <c r="C388">
        <v>2780389</v>
      </c>
      <c r="D388">
        <v>11</v>
      </c>
    </row>
    <row r="389" spans="1:4" x14ac:dyDescent="0.25">
      <c r="A389" s="1">
        <v>38197</v>
      </c>
      <c r="B389" t="s">
        <v>21</v>
      </c>
      <c r="C389">
        <v>1264898</v>
      </c>
      <c r="D389">
        <v>8</v>
      </c>
    </row>
    <row r="390" spans="1:4" x14ac:dyDescent="0.25">
      <c r="A390" s="1">
        <v>38198</v>
      </c>
      <c r="B390" t="s">
        <v>25</v>
      </c>
      <c r="C390">
        <v>2076342</v>
      </c>
      <c r="D390">
        <v>10</v>
      </c>
    </row>
    <row r="391" spans="1:4" x14ac:dyDescent="0.25">
      <c r="A391" s="1">
        <v>38200</v>
      </c>
      <c r="B391" t="s">
        <v>23</v>
      </c>
      <c r="C391">
        <v>1252965</v>
      </c>
      <c r="D391">
        <v>6</v>
      </c>
    </row>
    <row r="392" spans="1:4" x14ac:dyDescent="0.25">
      <c r="A392" s="1">
        <v>38202</v>
      </c>
      <c r="B392" t="s">
        <v>24</v>
      </c>
      <c r="C392">
        <v>2708791</v>
      </c>
      <c r="D392">
        <v>15</v>
      </c>
    </row>
    <row r="393" spans="1:4" x14ac:dyDescent="0.25">
      <c r="A393" s="1">
        <v>38203</v>
      </c>
      <c r="B393" t="s">
        <v>22</v>
      </c>
      <c r="C393">
        <v>3138379</v>
      </c>
      <c r="D393">
        <v>14</v>
      </c>
    </row>
    <row r="394" spans="1:4" x14ac:dyDescent="0.25">
      <c r="A394" s="1">
        <v>38204</v>
      </c>
      <c r="B394" t="s">
        <v>21</v>
      </c>
      <c r="C394">
        <v>1789955</v>
      </c>
      <c r="D394">
        <v>6</v>
      </c>
    </row>
    <row r="395" spans="1:4" x14ac:dyDescent="0.25">
      <c r="A395" s="1">
        <v>38205</v>
      </c>
      <c r="B395" t="s">
        <v>25</v>
      </c>
      <c r="C395">
        <v>1252970</v>
      </c>
      <c r="D395">
        <v>6</v>
      </c>
    </row>
    <row r="396" spans="1:4" x14ac:dyDescent="0.25">
      <c r="A396" s="1">
        <v>38206</v>
      </c>
      <c r="B396" t="s">
        <v>19</v>
      </c>
      <c r="C396">
        <v>1443893</v>
      </c>
      <c r="D396">
        <v>7</v>
      </c>
    </row>
    <row r="397" spans="1:4" x14ac:dyDescent="0.25">
      <c r="A397" s="1">
        <v>38207</v>
      </c>
      <c r="B397" t="s">
        <v>23</v>
      </c>
      <c r="C397">
        <v>1443893</v>
      </c>
      <c r="D397">
        <v>9</v>
      </c>
    </row>
    <row r="398" spans="1:4" x14ac:dyDescent="0.25">
      <c r="A398" s="1">
        <v>38208</v>
      </c>
      <c r="B398" t="s">
        <v>20</v>
      </c>
      <c r="C398">
        <v>1073970</v>
      </c>
      <c r="D398">
        <v>4</v>
      </c>
    </row>
    <row r="399" spans="1:4" x14ac:dyDescent="0.25">
      <c r="A399" s="1">
        <v>38209</v>
      </c>
      <c r="B399" t="s">
        <v>24</v>
      </c>
      <c r="C399">
        <v>1443898</v>
      </c>
      <c r="D399">
        <v>8</v>
      </c>
    </row>
    <row r="400" spans="1:4" x14ac:dyDescent="0.25">
      <c r="A400" s="1">
        <v>38210</v>
      </c>
      <c r="B400" t="s">
        <v>22</v>
      </c>
      <c r="C400">
        <v>178995</v>
      </c>
      <c r="D400">
        <v>1</v>
      </c>
    </row>
    <row r="401" spans="1:4" x14ac:dyDescent="0.25">
      <c r="A401" s="1">
        <v>38211</v>
      </c>
      <c r="B401" t="s">
        <v>21</v>
      </c>
      <c r="C401">
        <v>2505930</v>
      </c>
      <c r="D401">
        <v>9</v>
      </c>
    </row>
    <row r="402" spans="1:4" x14ac:dyDescent="0.25">
      <c r="A402" s="1">
        <v>38212</v>
      </c>
      <c r="B402" t="s">
        <v>25</v>
      </c>
      <c r="C402">
        <v>3892328</v>
      </c>
      <c r="D402">
        <v>20</v>
      </c>
    </row>
    <row r="403" spans="1:4" x14ac:dyDescent="0.25">
      <c r="A403" s="1">
        <v>38213</v>
      </c>
      <c r="B403" t="s">
        <v>19</v>
      </c>
      <c r="C403">
        <v>2505935</v>
      </c>
      <c r="D403">
        <v>13</v>
      </c>
    </row>
    <row r="404" spans="1:4" x14ac:dyDescent="0.25">
      <c r="A404" s="1">
        <v>38214</v>
      </c>
      <c r="B404" t="s">
        <v>23</v>
      </c>
      <c r="C404">
        <v>1885414</v>
      </c>
      <c r="D404">
        <v>8</v>
      </c>
    </row>
    <row r="405" spans="1:4" x14ac:dyDescent="0.25">
      <c r="A405" s="1">
        <v>38215</v>
      </c>
      <c r="B405" t="s">
        <v>20</v>
      </c>
      <c r="C405">
        <v>551085</v>
      </c>
      <c r="D405">
        <v>3</v>
      </c>
    </row>
    <row r="406" spans="1:4" x14ac:dyDescent="0.25">
      <c r="A406" s="1">
        <v>38216</v>
      </c>
      <c r="B406" t="s">
        <v>24</v>
      </c>
      <c r="C406">
        <v>3162245</v>
      </c>
      <c r="D406">
        <v>17</v>
      </c>
    </row>
    <row r="407" spans="1:4" x14ac:dyDescent="0.25">
      <c r="A407" s="1">
        <v>38217</v>
      </c>
      <c r="B407" t="s">
        <v>22</v>
      </c>
      <c r="C407">
        <v>3221910</v>
      </c>
      <c r="D407">
        <v>12</v>
      </c>
    </row>
    <row r="408" spans="1:4" x14ac:dyDescent="0.25">
      <c r="A408" s="1">
        <v>38218</v>
      </c>
      <c r="B408" t="s">
        <v>21</v>
      </c>
      <c r="C408">
        <v>4313782</v>
      </c>
      <c r="D408">
        <v>17</v>
      </c>
    </row>
    <row r="409" spans="1:4" x14ac:dyDescent="0.25">
      <c r="A409" s="1">
        <v>38219</v>
      </c>
      <c r="B409" t="s">
        <v>25</v>
      </c>
      <c r="C409">
        <v>2696858</v>
      </c>
      <c r="D409">
        <v>12</v>
      </c>
    </row>
    <row r="410" spans="1:4" x14ac:dyDescent="0.25">
      <c r="A410" s="1">
        <v>38220</v>
      </c>
      <c r="B410" t="s">
        <v>19</v>
      </c>
      <c r="C410">
        <v>632449</v>
      </c>
      <c r="D410">
        <v>4</v>
      </c>
    </row>
    <row r="411" spans="1:4" x14ac:dyDescent="0.25">
      <c r="A411" s="1">
        <v>38221</v>
      </c>
      <c r="B411" t="s">
        <v>23</v>
      </c>
      <c r="C411">
        <v>178995</v>
      </c>
      <c r="D411">
        <v>1</v>
      </c>
    </row>
    <row r="412" spans="1:4" x14ac:dyDescent="0.25">
      <c r="A412" s="1">
        <v>38222</v>
      </c>
      <c r="B412" t="s">
        <v>20</v>
      </c>
      <c r="C412">
        <v>632449</v>
      </c>
      <c r="D412">
        <v>3</v>
      </c>
    </row>
    <row r="413" spans="1:4" x14ac:dyDescent="0.25">
      <c r="A413" s="1">
        <v>38223</v>
      </c>
      <c r="B413" t="s">
        <v>24</v>
      </c>
      <c r="C413">
        <v>1789950</v>
      </c>
      <c r="D413">
        <v>7</v>
      </c>
    </row>
    <row r="414" spans="1:4" x14ac:dyDescent="0.25">
      <c r="A414" s="1">
        <v>38224</v>
      </c>
      <c r="B414" t="s">
        <v>22</v>
      </c>
      <c r="C414">
        <v>1073970</v>
      </c>
      <c r="D414">
        <v>6</v>
      </c>
    </row>
    <row r="415" spans="1:4" x14ac:dyDescent="0.25">
      <c r="A415" s="1">
        <v>38225</v>
      </c>
      <c r="B415" t="s">
        <v>21</v>
      </c>
      <c r="C415">
        <v>3138379</v>
      </c>
      <c r="D415">
        <v>11</v>
      </c>
    </row>
    <row r="416" spans="1:4" x14ac:dyDescent="0.25">
      <c r="A416" s="1">
        <v>38226</v>
      </c>
      <c r="B416" t="s">
        <v>25</v>
      </c>
      <c r="C416">
        <v>2780389</v>
      </c>
      <c r="D416">
        <v>11</v>
      </c>
    </row>
    <row r="417" spans="1:4" x14ac:dyDescent="0.25">
      <c r="A417" s="1">
        <v>38227</v>
      </c>
      <c r="B417" t="s">
        <v>19</v>
      </c>
      <c r="C417">
        <v>2243404</v>
      </c>
      <c r="D417">
        <v>8</v>
      </c>
    </row>
    <row r="418" spans="1:4" x14ac:dyDescent="0.25">
      <c r="A418" s="1">
        <v>38228</v>
      </c>
      <c r="B418" t="s">
        <v>23</v>
      </c>
      <c r="C418">
        <v>2601394</v>
      </c>
      <c r="D418">
        <v>9</v>
      </c>
    </row>
    <row r="419" spans="1:4" x14ac:dyDescent="0.25">
      <c r="A419" s="1">
        <v>38229</v>
      </c>
      <c r="B419" t="s">
        <v>20</v>
      </c>
      <c r="C419">
        <v>1264898</v>
      </c>
      <c r="D419">
        <v>6</v>
      </c>
    </row>
    <row r="420" spans="1:4" x14ac:dyDescent="0.25">
      <c r="A420" s="1">
        <v>38230</v>
      </c>
      <c r="B420" t="s">
        <v>24</v>
      </c>
      <c r="C420">
        <v>4928329</v>
      </c>
      <c r="D420">
        <v>16</v>
      </c>
    </row>
    <row r="421" spans="1:4" x14ac:dyDescent="0.25">
      <c r="A421" s="1">
        <v>38231</v>
      </c>
      <c r="B421" t="s">
        <v>22</v>
      </c>
      <c r="C421">
        <v>2863920</v>
      </c>
      <c r="D421">
        <v>10</v>
      </c>
    </row>
    <row r="422" spans="1:4" x14ac:dyDescent="0.25">
      <c r="A422" s="1">
        <v>38232</v>
      </c>
      <c r="B422" t="s">
        <v>21</v>
      </c>
      <c r="C422">
        <v>2505930</v>
      </c>
      <c r="D422">
        <v>9</v>
      </c>
    </row>
    <row r="423" spans="1:4" x14ac:dyDescent="0.25">
      <c r="A423" s="1">
        <v>38233</v>
      </c>
      <c r="B423" t="s">
        <v>25</v>
      </c>
      <c r="C423">
        <v>1610955</v>
      </c>
      <c r="D423">
        <v>7</v>
      </c>
    </row>
    <row r="424" spans="1:4" x14ac:dyDescent="0.25">
      <c r="A424" s="1">
        <v>38234</v>
      </c>
      <c r="B424" t="s">
        <v>19</v>
      </c>
      <c r="C424">
        <v>3042915</v>
      </c>
      <c r="D424">
        <v>14</v>
      </c>
    </row>
    <row r="425" spans="1:4" x14ac:dyDescent="0.25">
      <c r="A425" s="1">
        <v>38235</v>
      </c>
      <c r="B425" t="s">
        <v>23</v>
      </c>
      <c r="C425">
        <v>811444</v>
      </c>
      <c r="D425">
        <v>5</v>
      </c>
    </row>
    <row r="426" spans="1:4" x14ac:dyDescent="0.25">
      <c r="A426" s="1">
        <v>38236</v>
      </c>
      <c r="B426" t="s">
        <v>20</v>
      </c>
      <c r="C426">
        <v>2959384</v>
      </c>
      <c r="D426">
        <v>14</v>
      </c>
    </row>
    <row r="427" spans="1:4" x14ac:dyDescent="0.25">
      <c r="A427" s="1">
        <v>38237</v>
      </c>
      <c r="B427" t="s">
        <v>24</v>
      </c>
      <c r="C427">
        <v>2243404</v>
      </c>
      <c r="D427">
        <v>9</v>
      </c>
    </row>
    <row r="428" spans="1:4" x14ac:dyDescent="0.25">
      <c r="A428" s="1">
        <v>38238</v>
      </c>
      <c r="B428" t="s">
        <v>22</v>
      </c>
      <c r="C428">
        <v>1431960</v>
      </c>
      <c r="D428">
        <v>6</v>
      </c>
    </row>
    <row r="429" spans="1:4" x14ac:dyDescent="0.25">
      <c r="A429" s="1">
        <v>38239</v>
      </c>
      <c r="B429" t="s">
        <v>21</v>
      </c>
      <c r="C429">
        <v>2147940</v>
      </c>
      <c r="D429">
        <v>9</v>
      </c>
    </row>
    <row r="430" spans="1:4" x14ac:dyDescent="0.25">
      <c r="A430" s="1">
        <v>38240</v>
      </c>
      <c r="B430" t="s">
        <v>25</v>
      </c>
      <c r="C430">
        <v>1622888</v>
      </c>
      <c r="D430">
        <v>8</v>
      </c>
    </row>
    <row r="431" spans="1:4" x14ac:dyDescent="0.25">
      <c r="A431" s="1">
        <v>38241</v>
      </c>
      <c r="B431" t="s">
        <v>19</v>
      </c>
      <c r="C431">
        <v>5023793</v>
      </c>
      <c r="D431">
        <v>18</v>
      </c>
    </row>
    <row r="432" spans="1:4" x14ac:dyDescent="0.25">
      <c r="A432" s="1">
        <v>38242</v>
      </c>
      <c r="B432" t="s">
        <v>23</v>
      </c>
      <c r="C432">
        <v>1276831</v>
      </c>
      <c r="D432">
        <v>9</v>
      </c>
    </row>
    <row r="433" spans="1:4" x14ac:dyDescent="0.25">
      <c r="A433" s="1">
        <v>38244</v>
      </c>
      <c r="B433" t="s">
        <v>24</v>
      </c>
      <c r="C433">
        <v>2529796</v>
      </c>
      <c r="D433">
        <v>14</v>
      </c>
    </row>
    <row r="434" spans="1:4" x14ac:dyDescent="0.25">
      <c r="A434" s="1">
        <v>38245</v>
      </c>
      <c r="B434" t="s">
        <v>22</v>
      </c>
      <c r="C434">
        <v>1169434</v>
      </c>
      <c r="D434">
        <v>6</v>
      </c>
    </row>
    <row r="435" spans="1:4" x14ac:dyDescent="0.25">
      <c r="A435" s="1">
        <v>38246</v>
      </c>
      <c r="B435" t="s">
        <v>21</v>
      </c>
      <c r="C435">
        <v>727913</v>
      </c>
      <c r="D435">
        <v>4</v>
      </c>
    </row>
    <row r="436" spans="1:4" x14ac:dyDescent="0.25">
      <c r="A436" s="1">
        <v>38247</v>
      </c>
      <c r="B436" t="s">
        <v>25</v>
      </c>
      <c r="C436">
        <v>715980</v>
      </c>
      <c r="D436">
        <v>4</v>
      </c>
    </row>
    <row r="437" spans="1:4" x14ac:dyDescent="0.25">
      <c r="A437" s="1">
        <v>38248</v>
      </c>
      <c r="B437" t="s">
        <v>19</v>
      </c>
      <c r="C437">
        <v>811444</v>
      </c>
      <c r="D437">
        <v>4</v>
      </c>
    </row>
    <row r="438" spans="1:4" x14ac:dyDescent="0.25">
      <c r="A438" s="1">
        <v>38249</v>
      </c>
      <c r="B438" t="s">
        <v>23</v>
      </c>
      <c r="C438">
        <v>3579900</v>
      </c>
      <c r="D438">
        <v>13</v>
      </c>
    </row>
    <row r="439" spans="1:4" x14ac:dyDescent="0.25">
      <c r="A439" s="1">
        <v>38250</v>
      </c>
      <c r="B439" t="s">
        <v>20</v>
      </c>
      <c r="C439">
        <v>2505930</v>
      </c>
      <c r="D439">
        <v>9</v>
      </c>
    </row>
    <row r="440" spans="1:4" x14ac:dyDescent="0.25">
      <c r="A440" s="1">
        <v>38251</v>
      </c>
      <c r="B440" t="s">
        <v>24</v>
      </c>
      <c r="C440">
        <v>2159873</v>
      </c>
      <c r="D440">
        <v>8</v>
      </c>
    </row>
    <row r="441" spans="1:4" x14ac:dyDescent="0.25">
      <c r="A441" s="1">
        <v>38252</v>
      </c>
      <c r="B441" t="s">
        <v>22</v>
      </c>
      <c r="C441">
        <v>95464</v>
      </c>
      <c r="D441">
        <v>1</v>
      </c>
    </row>
    <row r="442" spans="1:4" x14ac:dyDescent="0.25">
      <c r="A442" s="1">
        <v>38253</v>
      </c>
      <c r="B442" t="s">
        <v>21</v>
      </c>
      <c r="C442">
        <v>990439</v>
      </c>
      <c r="D442">
        <v>5</v>
      </c>
    </row>
    <row r="443" spans="1:4" x14ac:dyDescent="0.25">
      <c r="A443" s="1">
        <v>38254</v>
      </c>
      <c r="B443" t="s">
        <v>25</v>
      </c>
      <c r="C443">
        <v>990439</v>
      </c>
      <c r="D443">
        <v>5</v>
      </c>
    </row>
    <row r="444" spans="1:4" x14ac:dyDescent="0.25">
      <c r="A444" s="1">
        <v>38255</v>
      </c>
      <c r="B444" t="s">
        <v>19</v>
      </c>
      <c r="C444">
        <v>369923</v>
      </c>
      <c r="D444">
        <v>3</v>
      </c>
    </row>
    <row r="445" spans="1:4" x14ac:dyDescent="0.25">
      <c r="A445" s="1">
        <v>38258</v>
      </c>
      <c r="B445" t="s">
        <v>24</v>
      </c>
      <c r="C445">
        <v>2064409</v>
      </c>
      <c r="D445">
        <v>8</v>
      </c>
    </row>
    <row r="446" spans="1:4" x14ac:dyDescent="0.25">
      <c r="A446" s="1">
        <v>38259</v>
      </c>
      <c r="B446" t="s">
        <v>22</v>
      </c>
      <c r="C446">
        <v>369923</v>
      </c>
      <c r="D446">
        <v>3</v>
      </c>
    </row>
    <row r="447" spans="1:4" x14ac:dyDescent="0.25">
      <c r="A447" s="1">
        <v>38260</v>
      </c>
      <c r="B447" t="s">
        <v>21</v>
      </c>
      <c r="C447">
        <v>632449</v>
      </c>
      <c r="D447">
        <v>3</v>
      </c>
    </row>
    <row r="448" spans="1:4" x14ac:dyDescent="0.25">
      <c r="A448" s="1">
        <v>38261</v>
      </c>
      <c r="B448" t="s">
        <v>25</v>
      </c>
      <c r="C448">
        <v>453454</v>
      </c>
      <c r="D448">
        <v>3</v>
      </c>
    </row>
    <row r="449" spans="1:4" x14ac:dyDescent="0.25">
      <c r="A449" s="1">
        <v>38262</v>
      </c>
      <c r="B449" t="s">
        <v>19</v>
      </c>
      <c r="C449">
        <v>2338868</v>
      </c>
      <c r="D449">
        <v>11</v>
      </c>
    </row>
    <row r="450" spans="1:4" x14ac:dyDescent="0.25">
      <c r="A450" s="1">
        <v>38263</v>
      </c>
      <c r="B450" t="s">
        <v>23</v>
      </c>
      <c r="C450">
        <v>1527424</v>
      </c>
      <c r="D450">
        <v>7</v>
      </c>
    </row>
    <row r="451" spans="1:4" x14ac:dyDescent="0.25">
      <c r="A451" s="1">
        <v>38264</v>
      </c>
      <c r="B451" t="s">
        <v>20</v>
      </c>
      <c r="C451">
        <v>1527424</v>
      </c>
      <c r="D451">
        <v>7</v>
      </c>
    </row>
    <row r="452" spans="1:4" x14ac:dyDescent="0.25">
      <c r="A452" s="1">
        <v>38265</v>
      </c>
      <c r="B452" t="s">
        <v>24</v>
      </c>
      <c r="C452">
        <v>1431960</v>
      </c>
      <c r="D452">
        <v>5</v>
      </c>
    </row>
    <row r="453" spans="1:4" x14ac:dyDescent="0.25">
      <c r="A453" s="1">
        <v>38266</v>
      </c>
      <c r="B453" t="s">
        <v>22</v>
      </c>
      <c r="C453">
        <v>1622888</v>
      </c>
      <c r="D453">
        <v>10</v>
      </c>
    </row>
    <row r="454" spans="1:4" x14ac:dyDescent="0.25">
      <c r="A454" s="1">
        <v>38267</v>
      </c>
      <c r="B454" t="s">
        <v>21</v>
      </c>
      <c r="C454">
        <v>1264898</v>
      </c>
      <c r="D454">
        <v>8</v>
      </c>
    </row>
    <row r="455" spans="1:4" x14ac:dyDescent="0.25">
      <c r="A455" s="1">
        <v>38268</v>
      </c>
      <c r="B455" t="s">
        <v>25</v>
      </c>
      <c r="C455">
        <v>2601394</v>
      </c>
      <c r="D455">
        <v>11</v>
      </c>
    </row>
    <row r="456" spans="1:4" x14ac:dyDescent="0.25">
      <c r="A456" s="1">
        <v>38269</v>
      </c>
      <c r="B456" t="s">
        <v>19</v>
      </c>
      <c r="C456">
        <v>2159873</v>
      </c>
      <c r="D456">
        <v>12</v>
      </c>
    </row>
    <row r="457" spans="1:4" x14ac:dyDescent="0.25">
      <c r="A457" s="1">
        <v>38270</v>
      </c>
      <c r="B457" t="s">
        <v>23</v>
      </c>
      <c r="C457">
        <v>1801883</v>
      </c>
      <c r="D457">
        <v>10</v>
      </c>
    </row>
    <row r="458" spans="1:4" x14ac:dyDescent="0.25">
      <c r="A458" s="1">
        <v>38271</v>
      </c>
      <c r="B458" t="s">
        <v>20</v>
      </c>
      <c r="C458">
        <v>1610955</v>
      </c>
      <c r="D458">
        <v>7</v>
      </c>
    </row>
    <row r="459" spans="1:4" x14ac:dyDescent="0.25">
      <c r="A459" s="1">
        <v>38272</v>
      </c>
      <c r="B459" t="s">
        <v>24</v>
      </c>
      <c r="C459">
        <v>1348429</v>
      </c>
      <c r="D459">
        <v>6</v>
      </c>
    </row>
    <row r="460" spans="1:4" x14ac:dyDescent="0.25">
      <c r="A460" s="1">
        <v>38273</v>
      </c>
      <c r="B460" t="s">
        <v>22</v>
      </c>
      <c r="C460">
        <v>1085903</v>
      </c>
      <c r="D460">
        <v>6</v>
      </c>
    </row>
    <row r="461" spans="1:4" x14ac:dyDescent="0.25">
      <c r="A461" s="1">
        <v>38274</v>
      </c>
      <c r="B461" t="s">
        <v>21</v>
      </c>
      <c r="C461">
        <v>2064409</v>
      </c>
      <c r="D461">
        <v>10</v>
      </c>
    </row>
    <row r="462" spans="1:4" x14ac:dyDescent="0.25">
      <c r="A462" s="1">
        <v>38275</v>
      </c>
      <c r="B462" t="s">
        <v>25</v>
      </c>
      <c r="C462">
        <v>3520235</v>
      </c>
      <c r="D462">
        <v>19</v>
      </c>
    </row>
    <row r="463" spans="1:4" x14ac:dyDescent="0.25">
      <c r="A463" s="1">
        <v>38276</v>
      </c>
      <c r="B463" t="s">
        <v>19</v>
      </c>
      <c r="C463">
        <v>3412838</v>
      </c>
      <c r="D463">
        <v>16</v>
      </c>
    </row>
    <row r="464" spans="1:4" x14ac:dyDescent="0.25">
      <c r="A464" s="1">
        <v>38277</v>
      </c>
      <c r="B464" t="s">
        <v>23</v>
      </c>
      <c r="C464">
        <v>3042915</v>
      </c>
      <c r="D464">
        <v>13</v>
      </c>
    </row>
    <row r="465" spans="1:4" x14ac:dyDescent="0.25">
      <c r="A465" s="1">
        <v>38278</v>
      </c>
      <c r="B465" t="s">
        <v>20</v>
      </c>
      <c r="C465">
        <v>2505930</v>
      </c>
      <c r="D465">
        <v>12</v>
      </c>
    </row>
    <row r="466" spans="1:4" x14ac:dyDescent="0.25">
      <c r="A466" s="1">
        <v>38279</v>
      </c>
      <c r="B466" t="s">
        <v>24</v>
      </c>
      <c r="C466">
        <v>4212349</v>
      </c>
      <c r="D466">
        <v>17</v>
      </c>
    </row>
    <row r="467" spans="1:4" x14ac:dyDescent="0.25">
      <c r="A467" s="1">
        <v>38280</v>
      </c>
      <c r="B467" t="s">
        <v>22</v>
      </c>
      <c r="C467">
        <v>6551217</v>
      </c>
      <c r="D467">
        <v>33</v>
      </c>
    </row>
    <row r="468" spans="1:4" x14ac:dyDescent="0.25">
      <c r="A468" s="1">
        <v>38281</v>
      </c>
      <c r="B468" t="s">
        <v>21</v>
      </c>
      <c r="C468">
        <v>6038098</v>
      </c>
      <c r="D468">
        <v>35</v>
      </c>
    </row>
    <row r="469" spans="1:4" x14ac:dyDescent="0.25">
      <c r="A469" s="1">
        <v>38282</v>
      </c>
      <c r="B469" t="s">
        <v>25</v>
      </c>
      <c r="C469">
        <v>10596514</v>
      </c>
      <c r="D469">
        <v>49</v>
      </c>
    </row>
    <row r="470" spans="1:4" x14ac:dyDescent="0.25">
      <c r="A470" s="1">
        <v>38283</v>
      </c>
      <c r="B470" t="s">
        <v>19</v>
      </c>
      <c r="C470">
        <v>9558333</v>
      </c>
      <c r="D470">
        <v>54</v>
      </c>
    </row>
    <row r="471" spans="1:4" x14ac:dyDescent="0.25">
      <c r="A471" s="1">
        <v>38284</v>
      </c>
      <c r="B471" t="s">
        <v>23</v>
      </c>
      <c r="C471">
        <v>5703979</v>
      </c>
      <c r="D471">
        <v>30</v>
      </c>
    </row>
    <row r="472" spans="1:4" x14ac:dyDescent="0.25">
      <c r="A472" s="1">
        <v>38285</v>
      </c>
      <c r="B472" t="s">
        <v>20</v>
      </c>
      <c r="C472">
        <v>8460497</v>
      </c>
      <c r="D472">
        <v>45</v>
      </c>
    </row>
    <row r="473" spans="1:4" x14ac:dyDescent="0.25">
      <c r="A473" s="1">
        <v>38286</v>
      </c>
      <c r="B473" t="s">
        <v>24</v>
      </c>
      <c r="C473">
        <v>11672641</v>
      </c>
      <c r="D473">
        <v>59</v>
      </c>
    </row>
    <row r="474" spans="1:4" x14ac:dyDescent="0.25">
      <c r="A474" s="1">
        <v>38287</v>
      </c>
      <c r="B474" t="s">
        <v>22</v>
      </c>
      <c r="C474">
        <v>7464094</v>
      </c>
      <c r="D474">
        <v>40</v>
      </c>
    </row>
    <row r="475" spans="1:4" x14ac:dyDescent="0.25">
      <c r="A475" s="1">
        <v>38288</v>
      </c>
      <c r="B475" t="s">
        <v>21</v>
      </c>
      <c r="C475">
        <v>8341167</v>
      </c>
      <c r="D475">
        <v>42</v>
      </c>
    </row>
    <row r="476" spans="1:4" x14ac:dyDescent="0.25">
      <c r="A476" s="1">
        <v>38289</v>
      </c>
      <c r="B476" t="s">
        <v>25</v>
      </c>
      <c r="C476">
        <v>8627559</v>
      </c>
      <c r="D476">
        <v>47</v>
      </c>
    </row>
    <row r="477" spans="1:4" x14ac:dyDescent="0.25">
      <c r="A477" s="1">
        <v>38290</v>
      </c>
      <c r="B477" t="s">
        <v>19</v>
      </c>
      <c r="C477">
        <v>10202720</v>
      </c>
      <c r="D477">
        <v>53</v>
      </c>
    </row>
    <row r="478" spans="1:4" x14ac:dyDescent="0.25">
      <c r="A478" s="1">
        <v>38291</v>
      </c>
      <c r="B478" t="s">
        <v>23</v>
      </c>
      <c r="C478">
        <v>5381788</v>
      </c>
      <c r="D478">
        <v>26</v>
      </c>
    </row>
    <row r="479" spans="1:4" x14ac:dyDescent="0.25">
      <c r="A479" s="1">
        <v>38292</v>
      </c>
      <c r="B479" t="s">
        <v>20</v>
      </c>
      <c r="C479">
        <v>5119257</v>
      </c>
      <c r="D479">
        <v>24</v>
      </c>
    </row>
    <row r="480" spans="1:4" x14ac:dyDescent="0.25">
      <c r="A480" s="1">
        <v>38293</v>
      </c>
      <c r="B480" t="s">
        <v>24</v>
      </c>
      <c r="C480">
        <v>8460497</v>
      </c>
      <c r="D480">
        <v>48</v>
      </c>
    </row>
    <row r="481" spans="1:4" x14ac:dyDescent="0.25">
      <c r="A481" s="1">
        <v>38294</v>
      </c>
      <c r="B481" t="s">
        <v>22</v>
      </c>
      <c r="C481">
        <v>10429442</v>
      </c>
      <c r="D481">
        <v>59</v>
      </c>
    </row>
    <row r="482" spans="1:4" x14ac:dyDescent="0.25">
      <c r="A482" s="1">
        <v>38295</v>
      </c>
      <c r="B482" t="s">
        <v>21</v>
      </c>
      <c r="C482">
        <v>7076269</v>
      </c>
      <c r="D482">
        <v>29</v>
      </c>
    </row>
    <row r="483" spans="1:4" x14ac:dyDescent="0.25">
      <c r="A483" s="1">
        <v>38296</v>
      </c>
      <c r="B483" t="s">
        <v>25</v>
      </c>
      <c r="C483">
        <v>7446192</v>
      </c>
      <c r="D483">
        <v>34</v>
      </c>
    </row>
    <row r="484" spans="1:4" x14ac:dyDescent="0.25">
      <c r="A484" s="1">
        <v>38297</v>
      </c>
      <c r="B484" t="s">
        <v>19</v>
      </c>
      <c r="C484">
        <v>16216947</v>
      </c>
      <c r="D484">
        <v>77</v>
      </c>
    </row>
    <row r="485" spans="1:4" x14ac:dyDescent="0.25">
      <c r="A485" s="1">
        <v>38298</v>
      </c>
      <c r="B485" t="s">
        <v>23</v>
      </c>
      <c r="C485">
        <v>10095318</v>
      </c>
      <c r="D485">
        <v>50</v>
      </c>
    </row>
    <row r="486" spans="1:4" x14ac:dyDescent="0.25">
      <c r="A486" s="1">
        <v>38299</v>
      </c>
      <c r="B486" t="s">
        <v>20</v>
      </c>
      <c r="C486">
        <v>6193227</v>
      </c>
      <c r="D486">
        <v>32</v>
      </c>
    </row>
    <row r="487" spans="1:4" x14ac:dyDescent="0.25">
      <c r="A487" s="1">
        <v>38300</v>
      </c>
      <c r="B487" t="s">
        <v>24</v>
      </c>
      <c r="C487">
        <v>3412838</v>
      </c>
      <c r="D487">
        <v>16</v>
      </c>
    </row>
    <row r="488" spans="1:4" x14ac:dyDescent="0.25">
      <c r="A488" s="1">
        <v>38301</v>
      </c>
      <c r="B488" t="s">
        <v>22</v>
      </c>
      <c r="C488">
        <v>1181367</v>
      </c>
      <c r="D488">
        <v>8</v>
      </c>
    </row>
    <row r="489" spans="1:4" x14ac:dyDescent="0.25">
      <c r="A489" s="1">
        <v>38302</v>
      </c>
      <c r="B489" t="s">
        <v>21</v>
      </c>
      <c r="C489">
        <v>5584644</v>
      </c>
      <c r="D489">
        <v>31</v>
      </c>
    </row>
    <row r="490" spans="1:4" x14ac:dyDescent="0.25">
      <c r="A490" s="1">
        <v>38303</v>
      </c>
      <c r="B490" t="s">
        <v>25</v>
      </c>
      <c r="C490">
        <v>5835242</v>
      </c>
      <c r="D490">
        <v>28</v>
      </c>
    </row>
    <row r="491" spans="1:4" x14ac:dyDescent="0.25">
      <c r="A491" s="1">
        <v>38304</v>
      </c>
      <c r="B491" t="s">
        <v>19</v>
      </c>
      <c r="C491">
        <v>9689596</v>
      </c>
      <c r="D491">
        <v>46</v>
      </c>
    </row>
    <row r="492" spans="1:4" x14ac:dyDescent="0.25">
      <c r="A492" s="1">
        <v>38305</v>
      </c>
      <c r="B492" t="s">
        <v>23</v>
      </c>
      <c r="C492">
        <v>11133489</v>
      </c>
      <c r="D492">
        <v>60</v>
      </c>
    </row>
    <row r="493" spans="1:4" x14ac:dyDescent="0.25">
      <c r="A493" s="1">
        <v>38306</v>
      </c>
      <c r="B493" t="s">
        <v>20</v>
      </c>
      <c r="C493">
        <v>8162172</v>
      </c>
      <c r="D493">
        <v>38</v>
      </c>
    </row>
    <row r="494" spans="1:4" x14ac:dyDescent="0.25">
      <c r="A494" s="1">
        <v>38307</v>
      </c>
      <c r="B494" t="s">
        <v>24</v>
      </c>
      <c r="C494">
        <v>6479619</v>
      </c>
      <c r="D494">
        <v>30</v>
      </c>
    </row>
    <row r="495" spans="1:4" x14ac:dyDescent="0.25">
      <c r="A495" s="1">
        <v>38308</v>
      </c>
      <c r="B495" t="s">
        <v>22</v>
      </c>
      <c r="C495">
        <v>12243258</v>
      </c>
      <c r="D495">
        <v>60</v>
      </c>
    </row>
    <row r="496" spans="1:4" x14ac:dyDescent="0.25">
      <c r="A496" s="1">
        <v>38309</v>
      </c>
      <c r="B496" t="s">
        <v>21</v>
      </c>
      <c r="C496">
        <v>8711090</v>
      </c>
      <c r="D496">
        <v>47</v>
      </c>
    </row>
    <row r="497" spans="1:4" x14ac:dyDescent="0.25">
      <c r="A497" s="1">
        <v>38310</v>
      </c>
      <c r="B497" t="s">
        <v>25</v>
      </c>
      <c r="C497">
        <v>8448564</v>
      </c>
      <c r="D497">
        <v>38</v>
      </c>
    </row>
    <row r="498" spans="1:4" x14ac:dyDescent="0.25">
      <c r="A498" s="1">
        <v>38311</v>
      </c>
      <c r="B498" t="s">
        <v>19</v>
      </c>
      <c r="C498">
        <v>3615699</v>
      </c>
      <c r="D498">
        <v>20</v>
      </c>
    </row>
    <row r="499" spans="1:4" x14ac:dyDescent="0.25">
      <c r="A499" s="1">
        <v>38312</v>
      </c>
      <c r="B499" t="s">
        <v>23</v>
      </c>
      <c r="C499">
        <v>4403277</v>
      </c>
      <c r="D499">
        <v>24</v>
      </c>
    </row>
    <row r="500" spans="1:4" x14ac:dyDescent="0.25">
      <c r="A500" s="1">
        <v>38313</v>
      </c>
      <c r="B500" t="s">
        <v>20</v>
      </c>
      <c r="C500">
        <v>3400905</v>
      </c>
      <c r="D500">
        <v>13</v>
      </c>
    </row>
    <row r="501" spans="1:4" x14ac:dyDescent="0.25">
      <c r="A501" s="1">
        <v>38314</v>
      </c>
      <c r="B501" t="s">
        <v>24</v>
      </c>
      <c r="C501">
        <v>7625187</v>
      </c>
      <c r="D501">
        <v>39</v>
      </c>
    </row>
    <row r="502" spans="1:4" x14ac:dyDescent="0.25">
      <c r="A502" s="1">
        <v>38315</v>
      </c>
      <c r="B502" t="s">
        <v>22</v>
      </c>
      <c r="C502">
        <v>6014232</v>
      </c>
      <c r="D502">
        <v>29</v>
      </c>
    </row>
    <row r="503" spans="1:4" x14ac:dyDescent="0.25">
      <c r="A503" s="1">
        <v>38316</v>
      </c>
      <c r="B503" t="s">
        <v>21</v>
      </c>
      <c r="C503">
        <v>6288694</v>
      </c>
      <c r="D503">
        <v>32</v>
      </c>
    </row>
    <row r="504" spans="1:4" x14ac:dyDescent="0.25">
      <c r="A504" s="1">
        <v>38317</v>
      </c>
      <c r="B504" t="s">
        <v>25</v>
      </c>
      <c r="C504">
        <v>5119257</v>
      </c>
      <c r="D504">
        <v>23</v>
      </c>
    </row>
    <row r="505" spans="1:4" x14ac:dyDescent="0.25">
      <c r="A505" s="1">
        <v>38318</v>
      </c>
      <c r="B505" t="s">
        <v>19</v>
      </c>
      <c r="C505">
        <v>9689596</v>
      </c>
      <c r="D505">
        <v>49</v>
      </c>
    </row>
    <row r="506" spans="1:4" x14ac:dyDescent="0.25">
      <c r="A506" s="1">
        <v>38319</v>
      </c>
      <c r="B506" t="s">
        <v>23</v>
      </c>
      <c r="C506">
        <v>7088202</v>
      </c>
      <c r="D506">
        <v>34</v>
      </c>
    </row>
    <row r="507" spans="1:4" x14ac:dyDescent="0.25">
      <c r="A507" s="1">
        <v>38320</v>
      </c>
      <c r="B507" t="s">
        <v>20</v>
      </c>
      <c r="C507">
        <v>5477247</v>
      </c>
      <c r="D507">
        <v>25</v>
      </c>
    </row>
    <row r="508" spans="1:4" x14ac:dyDescent="0.25">
      <c r="A508" s="1">
        <v>38321</v>
      </c>
      <c r="B508" t="s">
        <v>24</v>
      </c>
      <c r="C508">
        <v>11085757</v>
      </c>
      <c r="D508">
        <v>58</v>
      </c>
    </row>
    <row r="509" spans="1:4" x14ac:dyDescent="0.25">
      <c r="A509" s="1">
        <v>38322</v>
      </c>
      <c r="B509" t="s">
        <v>22</v>
      </c>
      <c r="C509">
        <v>52760947</v>
      </c>
      <c r="D509">
        <v>156</v>
      </c>
    </row>
    <row r="510" spans="1:4" x14ac:dyDescent="0.25">
      <c r="A510" s="1">
        <v>38323</v>
      </c>
      <c r="B510" t="s">
        <v>21</v>
      </c>
      <c r="C510">
        <v>27386235</v>
      </c>
      <c r="D510">
        <v>81</v>
      </c>
    </row>
    <row r="511" spans="1:4" x14ac:dyDescent="0.25">
      <c r="A511" s="1">
        <v>38324</v>
      </c>
      <c r="B511" t="s">
        <v>25</v>
      </c>
      <c r="C511">
        <v>16026019</v>
      </c>
      <c r="D511">
        <v>49</v>
      </c>
    </row>
    <row r="512" spans="1:4" x14ac:dyDescent="0.25">
      <c r="A512" s="1">
        <v>38325</v>
      </c>
      <c r="B512" t="s">
        <v>19</v>
      </c>
      <c r="C512">
        <v>11742082</v>
      </c>
      <c r="D512">
        <v>44</v>
      </c>
    </row>
    <row r="513" spans="1:4" x14ac:dyDescent="0.25">
      <c r="A513" s="1">
        <v>38326</v>
      </c>
      <c r="B513" t="s">
        <v>23</v>
      </c>
      <c r="C513">
        <v>11282652</v>
      </c>
      <c r="D513">
        <v>43</v>
      </c>
    </row>
    <row r="514" spans="1:4" x14ac:dyDescent="0.25">
      <c r="A514" s="1">
        <v>38327</v>
      </c>
      <c r="B514" t="s">
        <v>20</v>
      </c>
      <c r="C514">
        <v>11646608</v>
      </c>
      <c r="D514">
        <v>36</v>
      </c>
    </row>
    <row r="515" spans="1:4" x14ac:dyDescent="0.25">
      <c r="A515" s="1">
        <v>38328</v>
      </c>
      <c r="B515" t="s">
        <v>24</v>
      </c>
      <c r="C515">
        <v>10572643</v>
      </c>
      <c r="D515">
        <v>36</v>
      </c>
    </row>
    <row r="516" spans="1:4" x14ac:dyDescent="0.25">
      <c r="A516" s="1">
        <v>38329</v>
      </c>
      <c r="B516" t="s">
        <v>22</v>
      </c>
      <c r="C516">
        <v>20262244</v>
      </c>
      <c r="D516">
        <v>71</v>
      </c>
    </row>
    <row r="517" spans="1:4" x14ac:dyDescent="0.25">
      <c r="A517" s="1">
        <v>38330</v>
      </c>
      <c r="B517" t="s">
        <v>21</v>
      </c>
      <c r="C517">
        <v>14331533</v>
      </c>
      <c r="D517">
        <v>46</v>
      </c>
    </row>
    <row r="518" spans="1:4" x14ac:dyDescent="0.25">
      <c r="A518" s="1">
        <v>38331</v>
      </c>
      <c r="B518" t="s">
        <v>25</v>
      </c>
      <c r="C518">
        <v>18831949</v>
      </c>
      <c r="D518">
        <v>59</v>
      </c>
    </row>
    <row r="519" spans="1:4" x14ac:dyDescent="0.25">
      <c r="A519" s="1">
        <v>38332</v>
      </c>
      <c r="B519" t="s">
        <v>19</v>
      </c>
      <c r="C519">
        <v>12637047</v>
      </c>
      <c r="D519">
        <v>43</v>
      </c>
    </row>
    <row r="520" spans="1:4" x14ac:dyDescent="0.25">
      <c r="A520" s="1">
        <v>38333</v>
      </c>
      <c r="B520" t="s">
        <v>23</v>
      </c>
      <c r="C520">
        <v>27135642</v>
      </c>
      <c r="D520">
        <v>91</v>
      </c>
    </row>
    <row r="521" spans="1:4" x14ac:dyDescent="0.25">
      <c r="A521" s="1">
        <v>38334</v>
      </c>
      <c r="B521" t="s">
        <v>20</v>
      </c>
      <c r="C521">
        <v>15309893</v>
      </c>
      <c r="D521">
        <v>48</v>
      </c>
    </row>
    <row r="522" spans="1:4" x14ac:dyDescent="0.25">
      <c r="A522" s="1">
        <v>38335</v>
      </c>
      <c r="B522" t="s">
        <v>24</v>
      </c>
      <c r="C522">
        <v>23603494</v>
      </c>
      <c r="D522">
        <v>74</v>
      </c>
    </row>
    <row r="523" spans="1:4" x14ac:dyDescent="0.25">
      <c r="A523" s="1">
        <v>38336</v>
      </c>
      <c r="B523" t="s">
        <v>22</v>
      </c>
      <c r="C523">
        <v>15751565</v>
      </c>
      <c r="D523">
        <v>53</v>
      </c>
    </row>
    <row r="524" spans="1:4" x14ac:dyDescent="0.25">
      <c r="A524" s="1">
        <v>38337</v>
      </c>
      <c r="B524" t="s">
        <v>21</v>
      </c>
      <c r="C524">
        <v>13257563</v>
      </c>
      <c r="D524">
        <v>49</v>
      </c>
    </row>
    <row r="525" spans="1:4" x14ac:dyDescent="0.25">
      <c r="A525" s="1">
        <v>38338</v>
      </c>
      <c r="B525" t="s">
        <v>25</v>
      </c>
      <c r="C525">
        <v>19784914</v>
      </c>
      <c r="D525">
        <v>64</v>
      </c>
    </row>
    <row r="526" spans="1:4" x14ac:dyDescent="0.25">
      <c r="A526" s="1">
        <v>38339</v>
      </c>
      <c r="B526" t="s">
        <v>19</v>
      </c>
      <c r="C526">
        <v>13245635</v>
      </c>
      <c r="D526">
        <v>45</v>
      </c>
    </row>
    <row r="527" spans="1:4" x14ac:dyDescent="0.25">
      <c r="A527" s="1">
        <v>38340</v>
      </c>
      <c r="B527" t="s">
        <v>23</v>
      </c>
      <c r="C527">
        <v>10835164</v>
      </c>
      <c r="D527">
        <v>41</v>
      </c>
    </row>
    <row r="528" spans="1:4" x14ac:dyDescent="0.25">
      <c r="A528" s="1">
        <v>38341</v>
      </c>
      <c r="B528" t="s">
        <v>20</v>
      </c>
      <c r="C528">
        <v>15417436</v>
      </c>
      <c r="D528">
        <v>56</v>
      </c>
    </row>
    <row r="529" spans="1:4" x14ac:dyDescent="0.25">
      <c r="A529" s="1">
        <v>38342</v>
      </c>
      <c r="B529" t="s">
        <v>24</v>
      </c>
      <c r="C529">
        <v>15453235</v>
      </c>
      <c r="D529">
        <v>55</v>
      </c>
    </row>
    <row r="530" spans="1:4" x14ac:dyDescent="0.25">
      <c r="A530" s="1">
        <v>38343</v>
      </c>
      <c r="B530" t="s">
        <v>22</v>
      </c>
      <c r="C530">
        <v>12088129</v>
      </c>
      <c r="D530">
        <v>42</v>
      </c>
    </row>
    <row r="531" spans="1:4" x14ac:dyDescent="0.25">
      <c r="A531" s="1">
        <v>38344</v>
      </c>
      <c r="B531" t="s">
        <v>21</v>
      </c>
      <c r="C531">
        <v>11193154</v>
      </c>
      <c r="D531">
        <v>40</v>
      </c>
    </row>
    <row r="532" spans="1:4" x14ac:dyDescent="0.25">
      <c r="A532" s="1">
        <v>38345</v>
      </c>
      <c r="B532" t="s">
        <v>25</v>
      </c>
      <c r="C532">
        <v>2505930</v>
      </c>
      <c r="D532">
        <v>11</v>
      </c>
    </row>
    <row r="533" spans="1:4" x14ac:dyDescent="0.25">
      <c r="A533" s="1">
        <v>38346</v>
      </c>
      <c r="B533" t="s">
        <v>19</v>
      </c>
      <c r="C533">
        <v>4474875</v>
      </c>
      <c r="D533">
        <v>16</v>
      </c>
    </row>
    <row r="534" spans="1:4" x14ac:dyDescent="0.25">
      <c r="A534" s="1">
        <v>38347</v>
      </c>
      <c r="B534" t="s">
        <v>23</v>
      </c>
      <c r="C534">
        <v>7613274</v>
      </c>
      <c r="D534">
        <v>27</v>
      </c>
    </row>
    <row r="535" spans="1:4" x14ac:dyDescent="0.25">
      <c r="A535" s="1">
        <v>38348</v>
      </c>
      <c r="B535" t="s">
        <v>20</v>
      </c>
      <c r="C535">
        <v>8770760</v>
      </c>
      <c r="D535">
        <v>31</v>
      </c>
    </row>
    <row r="536" spans="1:4" x14ac:dyDescent="0.25">
      <c r="A536" s="1">
        <v>38349</v>
      </c>
      <c r="B536" t="s">
        <v>24</v>
      </c>
      <c r="C536">
        <v>6801810</v>
      </c>
      <c r="D536">
        <v>26</v>
      </c>
    </row>
    <row r="537" spans="1:4" x14ac:dyDescent="0.25">
      <c r="A537" s="1">
        <v>38350</v>
      </c>
      <c r="B537" t="s">
        <v>22</v>
      </c>
      <c r="C537">
        <v>5823304</v>
      </c>
      <c r="D537">
        <v>20</v>
      </c>
    </row>
    <row r="538" spans="1:4" x14ac:dyDescent="0.25">
      <c r="A538" s="1">
        <v>38351</v>
      </c>
      <c r="B538" t="s">
        <v>21</v>
      </c>
      <c r="C538">
        <v>8329234</v>
      </c>
      <c r="D538">
        <v>34</v>
      </c>
    </row>
    <row r="539" spans="1:4" x14ac:dyDescent="0.25">
      <c r="A539" s="1">
        <v>38352</v>
      </c>
      <c r="B539" t="s">
        <v>25</v>
      </c>
      <c r="C539">
        <v>9761194</v>
      </c>
      <c r="D539">
        <v>46</v>
      </c>
    </row>
    <row r="540" spans="1:4" x14ac:dyDescent="0.25">
      <c r="A540" s="1">
        <v>38353</v>
      </c>
      <c r="B540" t="s">
        <v>19</v>
      </c>
      <c r="C540">
        <v>2874042</v>
      </c>
      <c r="D540">
        <v>13</v>
      </c>
    </row>
    <row r="541" spans="1:4" x14ac:dyDescent="0.25">
      <c r="A541" s="1">
        <v>38354</v>
      </c>
      <c r="B541" t="s">
        <v>23</v>
      </c>
      <c r="C541">
        <v>4972347</v>
      </c>
      <c r="D541">
        <v>19</v>
      </c>
    </row>
    <row r="542" spans="1:4" x14ac:dyDescent="0.25">
      <c r="A542" s="1">
        <v>38355</v>
      </c>
      <c r="B542" t="s">
        <v>20</v>
      </c>
      <c r="C542">
        <v>6689137</v>
      </c>
      <c r="D542">
        <v>25</v>
      </c>
    </row>
    <row r="543" spans="1:4" x14ac:dyDescent="0.25">
      <c r="A543" s="1">
        <v>38356</v>
      </c>
      <c r="B543" t="s">
        <v>24</v>
      </c>
      <c r="C543">
        <v>15756353</v>
      </c>
      <c r="D543">
        <v>51</v>
      </c>
    </row>
    <row r="544" spans="1:4" x14ac:dyDescent="0.25">
      <c r="A544" s="1">
        <v>38357</v>
      </c>
      <c r="B544" t="s">
        <v>22</v>
      </c>
      <c r="C544">
        <v>4870601</v>
      </c>
      <c r="D544">
        <v>19</v>
      </c>
    </row>
    <row r="545" spans="1:4" x14ac:dyDescent="0.25">
      <c r="A545" s="1">
        <v>38358</v>
      </c>
      <c r="B545" t="s">
        <v>21</v>
      </c>
      <c r="C545">
        <v>5531895</v>
      </c>
      <c r="D545">
        <v>16</v>
      </c>
    </row>
    <row r="546" spans="1:4" x14ac:dyDescent="0.25">
      <c r="A546" s="1">
        <v>38359</v>
      </c>
      <c r="B546" t="s">
        <v>25</v>
      </c>
      <c r="C546">
        <v>14700822</v>
      </c>
      <c r="D546">
        <v>46</v>
      </c>
    </row>
    <row r="547" spans="1:4" x14ac:dyDescent="0.25">
      <c r="A547" s="1">
        <v>38360</v>
      </c>
      <c r="B547" t="s">
        <v>19</v>
      </c>
      <c r="C547">
        <v>10135449</v>
      </c>
      <c r="D547">
        <v>40</v>
      </c>
    </row>
    <row r="548" spans="1:4" x14ac:dyDescent="0.25">
      <c r="A548" s="1">
        <v>38361</v>
      </c>
      <c r="B548" t="s">
        <v>23</v>
      </c>
      <c r="C548">
        <v>5150385</v>
      </c>
      <c r="D548">
        <v>20</v>
      </c>
    </row>
    <row r="549" spans="1:4" x14ac:dyDescent="0.25">
      <c r="A549" s="1">
        <v>38362</v>
      </c>
      <c r="B549" t="s">
        <v>20</v>
      </c>
      <c r="C549">
        <v>10110010</v>
      </c>
      <c r="D549">
        <v>36</v>
      </c>
    </row>
    <row r="550" spans="1:4" x14ac:dyDescent="0.25">
      <c r="A550" s="1">
        <v>38363</v>
      </c>
      <c r="B550" t="s">
        <v>24</v>
      </c>
      <c r="C550">
        <v>15171351</v>
      </c>
      <c r="D550">
        <v>49</v>
      </c>
    </row>
    <row r="551" spans="1:4" x14ac:dyDescent="0.25">
      <c r="A551" s="1">
        <v>38364</v>
      </c>
      <c r="B551" t="s">
        <v>22</v>
      </c>
      <c r="C551">
        <v>14904324</v>
      </c>
      <c r="D551">
        <v>46</v>
      </c>
    </row>
    <row r="552" spans="1:4" x14ac:dyDescent="0.25">
      <c r="A552" s="1">
        <v>38365</v>
      </c>
      <c r="B552" t="s">
        <v>21</v>
      </c>
      <c r="C552">
        <v>18147159</v>
      </c>
      <c r="D552">
        <v>60</v>
      </c>
    </row>
    <row r="553" spans="1:4" x14ac:dyDescent="0.25">
      <c r="A553" s="1">
        <v>38366</v>
      </c>
      <c r="B553" t="s">
        <v>25</v>
      </c>
      <c r="C553">
        <v>21389994</v>
      </c>
      <c r="D553">
        <v>71</v>
      </c>
    </row>
    <row r="554" spans="1:4" x14ac:dyDescent="0.25">
      <c r="A554" s="1">
        <v>38367</v>
      </c>
      <c r="B554" t="s">
        <v>19</v>
      </c>
      <c r="C554">
        <v>15196805</v>
      </c>
      <c r="D554">
        <v>51</v>
      </c>
    </row>
    <row r="555" spans="1:4" x14ac:dyDescent="0.25">
      <c r="A555" s="1">
        <v>38368</v>
      </c>
      <c r="B555" t="s">
        <v>23</v>
      </c>
      <c r="C555">
        <v>11254545</v>
      </c>
      <c r="D555">
        <v>36</v>
      </c>
    </row>
    <row r="556" spans="1:4" x14ac:dyDescent="0.25">
      <c r="A556" s="1">
        <v>38369</v>
      </c>
      <c r="B556" t="s">
        <v>20</v>
      </c>
      <c r="C556">
        <v>17282383</v>
      </c>
      <c r="D556">
        <v>57</v>
      </c>
    </row>
    <row r="557" spans="1:4" x14ac:dyDescent="0.25">
      <c r="A557" s="1">
        <v>38370</v>
      </c>
      <c r="B557" t="s">
        <v>24</v>
      </c>
      <c r="C557">
        <v>10122732</v>
      </c>
      <c r="D557">
        <v>33</v>
      </c>
    </row>
    <row r="558" spans="1:4" x14ac:dyDescent="0.25">
      <c r="A558" s="1">
        <v>38371</v>
      </c>
      <c r="B558" t="s">
        <v>22</v>
      </c>
      <c r="C558">
        <v>24442064</v>
      </c>
      <c r="D558">
        <v>90</v>
      </c>
    </row>
    <row r="559" spans="1:4" x14ac:dyDescent="0.25">
      <c r="A559" s="1">
        <v>38372</v>
      </c>
      <c r="B559" t="s">
        <v>21</v>
      </c>
      <c r="C559">
        <v>18910169</v>
      </c>
      <c r="D559">
        <v>60</v>
      </c>
    </row>
    <row r="560" spans="1:4" x14ac:dyDescent="0.25">
      <c r="A560" s="1">
        <v>38373</v>
      </c>
      <c r="B560" t="s">
        <v>25</v>
      </c>
      <c r="C560">
        <v>10046415</v>
      </c>
      <c r="D560">
        <v>35</v>
      </c>
    </row>
    <row r="561" spans="1:4" x14ac:dyDescent="0.25">
      <c r="A561" s="1">
        <v>38374</v>
      </c>
      <c r="B561" t="s">
        <v>19</v>
      </c>
      <c r="C561">
        <v>16506666</v>
      </c>
      <c r="D561">
        <v>50</v>
      </c>
    </row>
    <row r="562" spans="1:4" x14ac:dyDescent="0.25">
      <c r="A562" s="1">
        <v>38375</v>
      </c>
      <c r="B562" t="s">
        <v>23</v>
      </c>
      <c r="C562">
        <v>9766656</v>
      </c>
      <c r="D562">
        <v>35</v>
      </c>
    </row>
    <row r="563" spans="1:4" x14ac:dyDescent="0.25">
      <c r="A563" s="1">
        <v>38376</v>
      </c>
      <c r="B563" t="s">
        <v>20</v>
      </c>
      <c r="C563">
        <v>24162300</v>
      </c>
      <c r="D563">
        <v>77</v>
      </c>
    </row>
    <row r="564" spans="1:4" x14ac:dyDescent="0.25">
      <c r="A564" s="1">
        <v>38377</v>
      </c>
      <c r="B564" t="s">
        <v>24</v>
      </c>
      <c r="C564">
        <v>15692778</v>
      </c>
      <c r="D564">
        <v>61</v>
      </c>
    </row>
    <row r="565" spans="1:4" x14ac:dyDescent="0.25">
      <c r="A565" s="1">
        <v>38378</v>
      </c>
      <c r="B565" t="s">
        <v>22</v>
      </c>
      <c r="C565">
        <v>17269676</v>
      </c>
      <c r="D565">
        <v>69</v>
      </c>
    </row>
    <row r="566" spans="1:4" x14ac:dyDescent="0.25">
      <c r="A566" s="1">
        <v>38379</v>
      </c>
      <c r="B566" t="s">
        <v>21</v>
      </c>
      <c r="C566">
        <v>20995767</v>
      </c>
      <c r="D566">
        <v>84</v>
      </c>
    </row>
    <row r="567" spans="1:4" x14ac:dyDescent="0.25">
      <c r="A567" s="1">
        <v>38380</v>
      </c>
      <c r="B567" t="s">
        <v>25</v>
      </c>
      <c r="C567">
        <v>12729717</v>
      </c>
      <c r="D567">
        <v>44</v>
      </c>
    </row>
    <row r="568" spans="1:4" x14ac:dyDescent="0.25">
      <c r="A568" s="1">
        <v>38381</v>
      </c>
      <c r="B568" t="s">
        <v>19</v>
      </c>
      <c r="C568">
        <v>12132018</v>
      </c>
      <c r="D568">
        <v>44</v>
      </c>
    </row>
    <row r="569" spans="1:4" x14ac:dyDescent="0.25">
      <c r="A569" s="1">
        <v>38382</v>
      </c>
      <c r="B569" t="s">
        <v>23</v>
      </c>
      <c r="C569">
        <v>9168957</v>
      </c>
      <c r="D569">
        <v>33</v>
      </c>
    </row>
    <row r="570" spans="1:4" x14ac:dyDescent="0.25">
      <c r="A570" s="1">
        <v>38383</v>
      </c>
      <c r="B570" t="s">
        <v>20</v>
      </c>
      <c r="C570">
        <v>9868272</v>
      </c>
      <c r="D570">
        <v>42</v>
      </c>
    </row>
    <row r="571" spans="1:4" x14ac:dyDescent="0.25">
      <c r="A571" s="1">
        <v>38384</v>
      </c>
      <c r="B571" t="s">
        <v>24</v>
      </c>
      <c r="C571">
        <v>16722855</v>
      </c>
      <c r="D571">
        <v>64</v>
      </c>
    </row>
    <row r="572" spans="1:4" x14ac:dyDescent="0.25">
      <c r="A572" s="1">
        <v>38385</v>
      </c>
      <c r="B572" t="s">
        <v>22</v>
      </c>
      <c r="C572">
        <v>25345509</v>
      </c>
      <c r="D572">
        <v>89</v>
      </c>
    </row>
    <row r="573" spans="1:4" x14ac:dyDescent="0.25">
      <c r="A573" s="1">
        <v>38386</v>
      </c>
      <c r="B573" t="s">
        <v>21</v>
      </c>
      <c r="C573">
        <v>22903317</v>
      </c>
      <c r="D573">
        <v>79</v>
      </c>
    </row>
    <row r="574" spans="1:4" x14ac:dyDescent="0.25">
      <c r="A574" s="1">
        <v>38387</v>
      </c>
      <c r="B574" t="s">
        <v>25</v>
      </c>
      <c r="C574">
        <v>26743851</v>
      </c>
      <c r="D574">
        <v>103</v>
      </c>
    </row>
    <row r="575" spans="1:4" x14ac:dyDescent="0.25">
      <c r="A575" s="1">
        <v>38388</v>
      </c>
      <c r="B575" t="s">
        <v>19</v>
      </c>
      <c r="C575">
        <v>18159876</v>
      </c>
      <c r="D575">
        <v>71</v>
      </c>
    </row>
    <row r="576" spans="1:4" x14ac:dyDescent="0.25">
      <c r="A576" s="1">
        <v>38389</v>
      </c>
      <c r="B576" t="s">
        <v>23</v>
      </c>
      <c r="C576">
        <v>17524026</v>
      </c>
      <c r="D576">
        <v>65</v>
      </c>
    </row>
    <row r="577" spans="1:4" x14ac:dyDescent="0.25">
      <c r="A577" s="1">
        <v>38390</v>
      </c>
      <c r="B577" t="s">
        <v>20</v>
      </c>
      <c r="C577">
        <v>23005053</v>
      </c>
      <c r="D577">
        <v>83</v>
      </c>
    </row>
    <row r="578" spans="1:4" x14ac:dyDescent="0.25">
      <c r="A578" s="1">
        <v>38391</v>
      </c>
      <c r="B578" t="s">
        <v>24</v>
      </c>
      <c r="C578">
        <v>16761006</v>
      </c>
      <c r="D578">
        <v>65</v>
      </c>
    </row>
    <row r="579" spans="1:4" x14ac:dyDescent="0.25">
      <c r="A579" s="1">
        <v>38392</v>
      </c>
      <c r="B579" t="s">
        <v>22</v>
      </c>
      <c r="C579">
        <v>19024632</v>
      </c>
      <c r="D579">
        <v>67</v>
      </c>
    </row>
    <row r="580" spans="1:4" x14ac:dyDescent="0.25">
      <c r="A580" s="1">
        <v>38393</v>
      </c>
      <c r="B580" t="s">
        <v>21</v>
      </c>
      <c r="C580">
        <v>13403718</v>
      </c>
      <c r="D580">
        <v>58</v>
      </c>
    </row>
    <row r="581" spans="1:4" x14ac:dyDescent="0.25">
      <c r="A581" s="1">
        <v>38394</v>
      </c>
      <c r="B581" t="s">
        <v>25</v>
      </c>
      <c r="C581">
        <v>7820955</v>
      </c>
      <c r="D581">
        <v>26</v>
      </c>
    </row>
    <row r="582" spans="1:4" x14ac:dyDescent="0.25">
      <c r="A582" s="1">
        <v>38395</v>
      </c>
      <c r="B582" t="s">
        <v>19</v>
      </c>
      <c r="C582">
        <v>15107796</v>
      </c>
      <c r="D582">
        <v>59</v>
      </c>
    </row>
    <row r="583" spans="1:4" x14ac:dyDescent="0.25">
      <c r="A583" s="1">
        <v>38396</v>
      </c>
      <c r="B583" t="s">
        <v>23</v>
      </c>
      <c r="C583">
        <v>13009481</v>
      </c>
      <c r="D583">
        <v>57</v>
      </c>
    </row>
    <row r="584" spans="1:4" x14ac:dyDescent="0.25">
      <c r="A584" s="1">
        <v>38397</v>
      </c>
      <c r="B584" t="s">
        <v>20</v>
      </c>
      <c r="C584">
        <v>11559743</v>
      </c>
      <c r="D584">
        <v>50</v>
      </c>
    </row>
    <row r="585" spans="1:4" x14ac:dyDescent="0.25">
      <c r="A585" s="1">
        <v>38398</v>
      </c>
      <c r="B585" t="s">
        <v>24</v>
      </c>
      <c r="C585">
        <v>14853426</v>
      </c>
      <c r="D585">
        <v>58</v>
      </c>
    </row>
    <row r="586" spans="1:4" x14ac:dyDescent="0.25">
      <c r="A586" s="1">
        <v>38399</v>
      </c>
      <c r="B586" t="s">
        <v>22</v>
      </c>
      <c r="C586">
        <v>22000370</v>
      </c>
      <c r="D586">
        <v>93</v>
      </c>
    </row>
    <row r="587" spans="1:4" x14ac:dyDescent="0.25">
      <c r="A587" s="1">
        <v>38400</v>
      </c>
      <c r="B587" t="s">
        <v>21</v>
      </c>
      <c r="C587">
        <v>19342547</v>
      </c>
      <c r="D587">
        <v>76</v>
      </c>
    </row>
    <row r="588" spans="1:4" x14ac:dyDescent="0.25">
      <c r="A588" s="1">
        <v>38401</v>
      </c>
      <c r="B588" t="s">
        <v>25</v>
      </c>
      <c r="C588">
        <v>18719399</v>
      </c>
      <c r="D588">
        <v>70</v>
      </c>
    </row>
    <row r="589" spans="1:4" x14ac:dyDescent="0.25">
      <c r="A589" s="1">
        <v>38402</v>
      </c>
      <c r="B589" t="s">
        <v>19</v>
      </c>
      <c r="C589">
        <v>19011885</v>
      </c>
      <c r="D589">
        <v>75</v>
      </c>
    </row>
    <row r="590" spans="1:4" x14ac:dyDescent="0.25">
      <c r="A590" s="1">
        <v>38403</v>
      </c>
      <c r="B590" t="s">
        <v>23</v>
      </c>
      <c r="C590">
        <v>14827972</v>
      </c>
      <c r="D590">
        <v>64</v>
      </c>
    </row>
    <row r="591" spans="1:4" x14ac:dyDescent="0.25">
      <c r="A591" s="1">
        <v>38404</v>
      </c>
      <c r="B591" t="s">
        <v>20</v>
      </c>
      <c r="C591">
        <v>11165496</v>
      </c>
      <c r="D591">
        <v>49</v>
      </c>
    </row>
    <row r="592" spans="1:4" x14ac:dyDescent="0.25">
      <c r="A592" s="1">
        <v>38405</v>
      </c>
      <c r="B592" t="s">
        <v>24</v>
      </c>
      <c r="C592">
        <v>23183051</v>
      </c>
      <c r="D592">
        <v>91</v>
      </c>
    </row>
    <row r="593" spans="1:4" x14ac:dyDescent="0.25">
      <c r="A593" s="1">
        <v>38406</v>
      </c>
      <c r="B593" t="s">
        <v>22</v>
      </c>
      <c r="C593">
        <v>21288198</v>
      </c>
      <c r="D593">
        <v>76</v>
      </c>
    </row>
    <row r="594" spans="1:4" x14ac:dyDescent="0.25">
      <c r="A594" s="1">
        <v>38407</v>
      </c>
      <c r="B594" t="s">
        <v>21</v>
      </c>
      <c r="C594">
        <v>16748249</v>
      </c>
      <c r="D594">
        <v>75</v>
      </c>
    </row>
    <row r="595" spans="1:4" x14ac:dyDescent="0.25">
      <c r="A595" s="1">
        <v>38408</v>
      </c>
      <c r="B595" t="s">
        <v>25</v>
      </c>
      <c r="C595">
        <v>13314619</v>
      </c>
      <c r="D595">
        <v>52</v>
      </c>
    </row>
    <row r="596" spans="1:4" x14ac:dyDescent="0.25">
      <c r="A596" s="1">
        <v>38409</v>
      </c>
      <c r="B596" t="s">
        <v>19</v>
      </c>
      <c r="C596">
        <v>18376005</v>
      </c>
      <c r="D596">
        <v>76</v>
      </c>
    </row>
    <row r="597" spans="1:4" x14ac:dyDescent="0.25">
      <c r="A597" s="1">
        <v>38410</v>
      </c>
      <c r="B597" t="s">
        <v>23</v>
      </c>
      <c r="C597">
        <v>12170149</v>
      </c>
      <c r="D597">
        <v>50</v>
      </c>
    </row>
    <row r="598" spans="1:4" x14ac:dyDescent="0.25">
      <c r="A598" s="1">
        <v>38411</v>
      </c>
      <c r="B598" t="s">
        <v>20</v>
      </c>
      <c r="C598">
        <v>11585177</v>
      </c>
      <c r="D598">
        <v>48</v>
      </c>
    </row>
    <row r="599" spans="1:4" x14ac:dyDescent="0.25">
      <c r="A599" s="1">
        <v>38412</v>
      </c>
      <c r="B599" t="s">
        <v>24</v>
      </c>
      <c r="C599">
        <v>17206051</v>
      </c>
      <c r="D599">
        <v>66</v>
      </c>
    </row>
    <row r="600" spans="1:4" x14ac:dyDescent="0.25">
      <c r="A600" s="1">
        <v>38413</v>
      </c>
      <c r="B600" t="s">
        <v>22</v>
      </c>
      <c r="C600">
        <v>12297339</v>
      </c>
      <c r="D600">
        <v>55</v>
      </c>
    </row>
    <row r="601" spans="1:4" x14ac:dyDescent="0.25">
      <c r="A601" s="1">
        <v>38414</v>
      </c>
      <c r="B601" t="s">
        <v>21</v>
      </c>
      <c r="C601">
        <v>8329615</v>
      </c>
      <c r="D601">
        <v>37</v>
      </c>
    </row>
    <row r="602" spans="1:4" x14ac:dyDescent="0.25">
      <c r="A602" s="1">
        <v>38415</v>
      </c>
      <c r="B602" t="s">
        <v>25</v>
      </c>
      <c r="C602">
        <v>11089114</v>
      </c>
      <c r="D602">
        <v>40</v>
      </c>
    </row>
    <row r="603" spans="1:4" x14ac:dyDescent="0.25">
      <c r="A603" s="1">
        <v>38416</v>
      </c>
      <c r="B603" t="s">
        <v>19</v>
      </c>
      <c r="C603">
        <v>13301942</v>
      </c>
      <c r="D603">
        <v>54</v>
      </c>
    </row>
    <row r="604" spans="1:4" x14ac:dyDescent="0.25">
      <c r="A604" s="1">
        <v>38417</v>
      </c>
      <c r="B604" t="s">
        <v>23</v>
      </c>
      <c r="C604">
        <v>16036047</v>
      </c>
      <c r="D604">
        <v>59</v>
      </c>
    </row>
    <row r="605" spans="1:4" x14ac:dyDescent="0.25">
      <c r="A605" s="1">
        <v>38418</v>
      </c>
      <c r="B605" t="s">
        <v>20</v>
      </c>
      <c r="C605">
        <v>13568964</v>
      </c>
      <c r="D605">
        <v>52</v>
      </c>
    </row>
    <row r="606" spans="1:4" x14ac:dyDescent="0.25">
      <c r="A606" s="1">
        <v>38419</v>
      </c>
      <c r="B606" t="s">
        <v>24</v>
      </c>
      <c r="C606">
        <v>21008404</v>
      </c>
      <c r="D606">
        <v>66</v>
      </c>
    </row>
    <row r="607" spans="1:4" x14ac:dyDescent="0.25">
      <c r="A607" s="1">
        <v>38420</v>
      </c>
      <c r="B607" t="s">
        <v>22</v>
      </c>
      <c r="C607">
        <v>12144725</v>
      </c>
      <c r="D607">
        <v>47</v>
      </c>
    </row>
    <row r="608" spans="1:4" x14ac:dyDescent="0.25">
      <c r="A608" s="1">
        <v>38421</v>
      </c>
      <c r="B608" t="s">
        <v>21</v>
      </c>
      <c r="C608">
        <v>12538872</v>
      </c>
      <c r="D608">
        <v>43</v>
      </c>
    </row>
    <row r="609" spans="1:4" x14ac:dyDescent="0.25">
      <c r="A609" s="1">
        <v>38422</v>
      </c>
      <c r="B609" t="s">
        <v>25</v>
      </c>
      <c r="C609">
        <v>28587776</v>
      </c>
      <c r="D609">
        <v>94</v>
      </c>
    </row>
    <row r="610" spans="1:4" x14ac:dyDescent="0.25">
      <c r="A610" s="1">
        <v>38423</v>
      </c>
      <c r="B610" t="s">
        <v>19</v>
      </c>
      <c r="C610">
        <v>22915904</v>
      </c>
      <c r="D610">
        <v>80</v>
      </c>
    </row>
    <row r="611" spans="1:4" x14ac:dyDescent="0.25">
      <c r="A611" s="1">
        <v>38424</v>
      </c>
      <c r="B611" t="s">
        <v>23</v>
      </c>
      <c r="C611">
        <v>8215182</v>
      </c>
      <c r="D611">
        <v>30</v>
      </c>
    </row>
    <row r="612" spans="1:4" x14ac:dyDescent="0.25">
      <c r="A612" s="1">
        <v>38425</v>
      </c>
      <c r="B612" t="s">
        <v>20</v>
      </c>
      <c r="C612">
        <v>19418739</v>
      </c>
      <c r="D612">
        <v>72</v>
      </c>
    </row>
    <row r="613" spans="1:4" x14ac:dyDescent="0.25">
      <c r="A613" s="1">
        <v>38426</v>
      </c>
      <c r="B613" t="s">
        <v>24</v>
      </c>
      <c r="C613">
        <v>15298541</v>
      </c>
      <c r="D613">
        <v>57</v>
      </c>
    </row>
    <row r="614" spans="1:4" x14ac:dyDescent="0.25">
      <c r="A614" s="1">
        <v>38427</v>
      </c>
      <c r="B614" t="s">
        <v>22</v>
      </c>
      <c r="C614">
        <v>23780730</v>
      </c>
      <c r="D614">
        <v>77</v>
      </c>
    </row>
    <row r="615" spans="1:4" x14ac:dyDescent="0.25">
      <c r="A615" s="1">
        <v>38428</v>
      </c>
      <c r="B615" t="s">
        <v>21</v>
      </c>
      <c r="C615">
        <v>19024602</v>
      </c>
      <c r="D615">
        <v>76</v>
      </c>
    </row>
    <row r="616" spans="1:4" x14ac:dyDescent="0.25">
      <c r="A616" s="1">
        <v>38429</v>
      </c>
      <c r="B616" t="s">
        <v>25</v>
      </c>
      <c r="C616">
        <v>19215337</v>
      </c>
      <c r="D616">
        <v>74</v>
      </c>
    </row>
    <row r="617" spans="1:4" x14ac:dyDescent="0.25">
      <c r="A617" s="1">
        <v>38430</v>
      </c>
      <c r="B617" t="s">
        <v>19</v>
      </c>
      <c r="C617">
        <v>17511299</v>
      </c>
      <c r="D617">
        <v>69</v>
      </c>
    </row>
    <row r="618" spans="1:4" x14ac:dyDescent="0.25">
      <c r="A618" s="1">
        <v>38431</v>
      </c>
      <c r="B618" t="s">
        <v>23</v>
      </c>
      <c r="C618">
        <v>7452092</v>
      </c>
      <c r="D618">
        <v>30</v>
      </c>
    </row>
    <row r="619" spans="1:4" x14ac:dyDescent="0.25">
      <c r="A619" s="1">
        <v>38432</v>
      </c>
      <c r="B619" t="s">
        <v>20</v>
      </c>
      <c r="C619">
        <v>979209</v>
      </c>
      <c r="D619">
        <v>7</v>
      </c>
    </row>
    <row r="620" spans="1:4" x14ac:dyDescent="0.25">
      <c r="A620" s="1">
        <v>38433</v>
      </c>
      <c r="B620" t="s">
        <v>24</v>
      </c>
      <c r="C620">
        <v>2581541</v>
      </c>
      <c r="D620">
        <v>10</v>
      </c>
    </row>
    <row r="621" spans="1:4" x14ac:dyDescent="0.25">
      <c r="A621" s="1">
        <v>38434</v>
      </c>
      <c r="B621" t="s">
        <v>22</v>
      </c>
      <c r="C621">
        <v>5926112</v>
      </c>
      <c r="D621">
        <v>28</v>
      </c>
    </row>
    <row r="622" spans="1:4" x14ac:dyDescent="0.25">
      <c r="A622" s="1">
        <v>38435</v>
      </c>
      <c r="B622" t="s">
        <v>21</v>
      </c>
      <c r="C622">
        <v>4311043</v>
      </c>
      <c r="D622">
        <v>16</v>
      </c>
    </row>
    <row r="623" spans="1:4" x14ac:dyDescent="0.25">
      <c r="A623" s="1">
        <v>38436</v>
      </c>
      <c r="B623" t="s">
        <v>25</v>
      </c>
      <c r="C623">
        <v>1335285</v>
      </c>
      <c r="D623">
        <v>7</v>
      </c>
    </row>
    <row r="624" spans="1:4" x14ac:dyDescent="0.25">
      <c r="A624" s="1">
        <v>38437</v>
      </c>
      <c r="B624" t="s">
        <v>19</v>
      </c>
      <c r="C624">
        <v>3662486</v>
      </c>
      <c r="D624">
        <v>19</v>
      </c>
    </row>
    <row r="625" spans="1:4" x14ac:dyDescent="0.25">
      <c r="A625" s="1">
        <v>38438</v>
      </c>
      <c r="B625" t="s">
        <v>23</v>
      </c>
      <c r="C625">
        <v>4209317</v>
      </c>
      <c r="D625">
        <v>17</v>
      </c>
    </row>
    <row r="626" spans="1:4" x14ac:dyDescent="0.25">
      <c r="A626" s="1">
        <v>38439</v>
      </c>
      <c r="B626" t="s">
        <v>20</v>
      </c>
      <c r="C626">
        <v>5341130</v>
      </c>
      <c r="D626">
        <v>18</v>
      </c>
    </row>
    <row r="627" spans="1:4" x14ac:dyDescent="0.25">
      <c r="A627" s="1">
        <v>38440</v>
      </c>
      <c r="B627" t="s">
        <v>24</v>
      </c>
      <c r="C627">
        <v>6600120</v>
      </c>
      <c r="D627">
        <v>25</v>
      </c>
    </row>
    <row r="628" spans="1:4" x14ac:dyDescent="0.25">
      <c r="A628" s="1">
        <v>38441</v>
      </c>
      <c r="B628" t="s">
        <v>22</v>
      </c>
      <c r="C628">
        <v>19609604</v>
      </c>
      <c r="D628">
        <v>82</v>
      </c>
    </row>
    <row r="629" spans="1:4" x14ac:dyDescent="0.25">
      <c r="A629" s="1">
        <v>38442</v>
      </c>
      <c r="B629" t="s">
        <v>21</v>
      </c>
      <c r="C629">
        <v>10319766</v>
      </c>
      <c r="D629">
        <v>41</v>
      </c>
    </row>
    <row r="630" spans="1:4" x14ac:dyDescent="0.25">
      <c r="A630" s="1">
        <v>38443</v>
      </c>
      <c r="B630" t="s">
        <v>25</v>
      </c>
      <c r="C630">
        <v>20194596</v>
      </c>
      <c r="D630">
        <v>87</v>
      </c>
    </row>
    <row r="631" spans="1:4" x14ac:dyDescent="0.25">
      <c r="A631" s="1">
        <v>38444</v>
      </c>
      <c r="B631" t="s">
        <v>19</v>
      </c>
      <c r="C631">
        <v>12640578</v>
      </c>
      <c r="D631">
        <v>55</v>
      </c>
    </row>
    <row r="632" spans="1:4" x14ac:dyDescent="0.25">
      <c r="A632" s="1">
        <v>38445</v>
      </c>
      <c r="B632" t="s">
        <v>23</v>
      </c>
      <c r="C632">
        <v>9187973</v>
      </c>
      <c r="D632">
        <v>38</v>
      </c>
    </row>
    <row r="633" spans="1:4" x14ac:dyDescent="0.25">
      <c r="A633" s="1">
        <v>38446</v>
      </c>
      <c r="B633" t="s">
        <v>20</v>
      </c>
      <c r="C633">
        <v>10504237</v>
      </c>
      <c r="D633">
        <v>44</v>
      </c>
    </row>
    <row r="634" spans="1:4" x14ac:dyDescent="0.25">
      <c r="A634" s="1">
        <v>38447</v>
      </c>
      <c r="B634" t="s">
        <v>24</v>
      </c>
      <c r="C634">
        <v>17193352</v>
      </c>
      <c r="D634">
        <v>72</v>
      </c>
    </row>
    <row r="635" spans="1:4" x14ac:dyDescent="0.25">
      <c r="A635" s="1">
        <v>38448</v>
      </c>
      <c r="B635" t="s">
        <v>22</v>
      </c>
      <c r="C635">
        <v>9283410</v>
      </c>
      <c r="D635">
        <v>33</v>
      </c>
    </row>
    <row r="636" spans="1:4" x14ac:dyDescent="0.25">
      <c r="A636" s="1">
        <v>38449</v>
      </c>
      <c r="B636" t="s">
        <v>21</v>
      </c>
      <c r="C636">
        <v>7746036</v>
      </c>
      <c r="D636">
        <v>31</v>
      </c>
    </row>
    <row r="637" spans="1:4" x14ac:dyDescent="0.25">
      <c r="A637" s="1">
        <v>38450</v>
      </c>
      <c r="B637" t="s">
        <v>25</v>
      </c>
      <c r="C637">
        <v>3840534</v>
      </c>
      <c r="D637">
        <v>15</v>
      </c>
    </row>
    <row r="638" spans="1:4" x14ac:dyDescent="0.25">
      <c r="A638" s="1">
        <v>38451</v>
      </c>
      <c r="B638" t="s">
        <v>19</v>
      </c>
      <c r="C638">
        <v>6968906</v>
      </c>
      <c r="D638">
        <v>22</v>
      </c>
    </row>
    <row r="639" spans="1:4" x14ac:dyDescent="0.25">
      <c r="A639" s="1">
        <v>38452</v>
      </c>
      <c r="B639" t="s">
        <v>23</v>
      </c>
      <c r="C639">
        <v>8978202</v>
      </c>
      <c r="D639">
        <v>38</v>
      </c>
    </row>
    <row r="640" spans="1:4" x14ac:dyDescent="0.25">
      <c r="A640" s="1">
        <v>38453</v>
      </c>
      <c r="B640" t="s">
        <v>20</v>
      </c>
      <c r="C640">
        <v>9067211</v>
      </c>
      <c r="D640">
        <v>33</v>
      </c>
    </row>
    <row r="641" spans="1:4" x14ac:dyDescent="0.25">
      <c r="A641" s="1">
        <v>38454</v>
      </c>
      <c r="B641" t="s">
        <v>24</v>
      </c>
      <c r="C641">
        <v>8316893</v>
      </c>
      <c r="D641">
        <v>31</v>
      </c>
    </row>
    <row r="642" spans="1:4" x14ac:dyDescent="0.25">
      <c r="A642" s="1">
        <v>38455</v>
      </c>
      <c r="B642" t="s">
        <v>22</v>
      </c>
      <c r="C642">
        <v>4908752</v>
      </c>
      <c r="D642">
        <v>21</v>
      </c>
    </row>
    <row r="643" spans="1:4" x14ac:dyDescent="0.25">
      <c r="A643" s="1">
        <v>38456</v>
      </c>
      <c r="B643" t="s">
        <v>21</v>
      </c>
      <c r="C643">
        <v>6892594</v>
      </c>
      <c r="D643">
        <v>27</v>
      </c>
    </row>
    <row r="644" spans="1:4" x14ac:dyDescent="0.25">
      <c r="A644" s="1">
        <v>38457</v>
      </c>
      <c r="B644" t="s">
        <v>25</v>
      </c>
      <c r="C644">
        <v>5353857</v>
      </c>
      <c r="D644">
        <v>22</v>
      </c>
    </row>
    <row r="645" spans="1:4" x14ac:dyDescent="0.25">
      <c r="A645" s="1">
        <v>38458</v>
      </c>
      <c r="B645" t="s">
        <v>19</v>
      </c>
      <c r="C645">
        <v>7668341</v>
      </c>
      <c r="D645">
        <v>30</v>
      </c>
    </row>
    <row r="646" spans="1:4" x14ac:dyDescent="0.25">
      <c r="A646" s="1">
        <v>38459</v>
      </c>
      <c r="B646" t="s">
        <v>23</v>
      </c>
      <c r="C646">
        <v>5633621</v>
      </c>
      <c r="D646">
        <v>21</v>
      </c>
    </row>
    <row r="647" spans="1:4" x14ac:dyDescent="0.25">
      <c r="A647" s="1">
        <v>38460</v>
      </c>
      <c r="B647" t="s">
        <v>20</v>
      </c>
      <c r="C647">
        <v>8405929</v>
      </c>
      <c r="D647">
        <v>30</v>
      </c>
    </row>
    <row r="648" spans="1:4" x14ac:dyDescent="0.25">
      <c r="A648" s="1">
        <v>38461</v>
      </c>
      <c r="B648" t="s">
        <v>24</v>
      </c>
      <c r="C648">
        <v>8126163</v>
      </c>
      <c r="D648">
        <v>26</v>
      </c>
    </row>
    <row r="649" spans="1:4" x14ac:dyDescent="0.25">
      <c r="A649" s="1">
        <v>38462</v>
      </c>
      <c r="B649" t="s">
        <v>22</v>
      </c>
      <c r="C649">
        <v>6778151</v>
      </c>
      <c r="D649">
        <v>26</v>
      </c>
    </row>
    <row r="650" spans="1:4" x14ac:dyDescent="0.25">
      <c r="A650" s="1">
        <v>38463</v>
      </c>
      <c r="B650" t="s">
        <v>21</v>
      </c>
      <c r="C650">
        <v>6790878</v>
      </c>
      <c r="D650">
        <v>23</v>
      </c>
    </row>
    <row r="651" spans="1:4" x14ac:dyDescent="0.25">
      <c r="A651" s="1">
        <v>38464</v>
      </c>
      <c r="B651" t="s">
        <v>25</v>
      </c>
      <c r="C651">
        <v>8533092</v>
      </c>
      <c r="D651">
        <v>40</v>
      </c>
    </row>
    <row r="652" spans="1:4" x14ac:dyDescent="0.25">
      <c r="A652" s="1">
        <v>38465</v>
      </c>
      <c r="B652" t="s">
        <v>19</v>
      </c>
      <c r="C652">
        <v>5951436</v>
      </c>
      <c r="D652">
        <v>24</v>
      </c>
    </row>
    <row r="653" spans="1:4" x14ac:dyDescent="0.25">
      <c r="A653" s="1">
        <v>38466</v>
      </c>
      <c r="B653" t="s">
        <v>23</v>
      </c>
      <c r="C653">
        <v>6612805</v>
      </c>
      <c r="D653">
        <v>29</v>
      </c>
    </row>
    <row r="654" spans="1:4" x14ac:dyDescent="0.25">
      <c r="A654" s="1">
        <v>38467</v>
      </c>
      <c r="B654" t="s">
        <v>20</v>
      </c>
      <c r="C654">
        <v>2479810</v>
      </c>
      <c r="D654">
        <v>9</v>
      </c>
    </row>
    <row r="655" spans="1:4" x14ac:dyDescent="0.25">
      <c r="A655" s="1">
        <v>38468</v>
      </c>
      <c r="B655" t="s">
        <v>24</v>
      </c>
      <c r="C655">
        <v>1144500</v>
      </c>
      <c r="D655">
        <v>5</v>
      </c>
    </row>
    <row r="656" spans="1:4" x14ac:dyDescent="0.25">
      <c r="A656" s="1">
        <v>38469</v>
      </c>
      <c r="B656" t="s">
        <v>22</v>
      </c>
      <c r="C656">
        <v>1144510</v>
      </c>
      <c r="D656">
        <v>5</v>
      </c>
    </row>
    <row r="657" spans="1:4" x14ac:dyDescent="0.25">
      <c r="A657" s="1">
        <v>38470</v>
      </c>
      <c r="B657" t="s">
        <v>21</v>
      </c>
      <c r="C657">
        <v>2975740</v>
      </c>
      <c r="D657">
        <v>12</v>
      </c>
    </row>
    <row r="658" spans="1:4" x14ac:dyDescent="0.25">
      <c r="A658" s="1">
        <v>38471</v>
      </c>
      <c r="B658" t="s">
        <v>25</v>
      </c>
      <c r="C658">
        <v>10181229</v>
      </c>
      <c r="D658">
        <v>39</v>
      </c>
    </row>
    <row r="659" spans="1:4" x14ac:dyDescent="0.25">
      <c r="A659" s="1">
        <v>38472</v>
      </c>
      <c r="B659" t="s">
        <v>19</v>
      </c>
      <c r="C659">
        <v>4400067</v>
      </c>
      <c r="D659">
        <v>17</v>
      </c>
    </row>
    <row r="660" spans="1:4" x14ac:dyDescent="0.25">
      <c r="A660" s="1">
        <v>38473</v>
      </c>
      <c r="B660" t="s">
        <v>23</v>
      </c>
      <c r="C660">
        <v>5252103</v>
      </c>
      <c r="D660">
        <v>19</v>
      </c>
    </row>
    <row r="661" spans="1:4" x14ac:dyDescent="0.25">
      <c r="A661" s="1">
        <v>38474</v>
      </c>
      <c r="B661" t="s">
        <v>20</v>
      </c>
      <c r="C661">
        <v>2963036</v>
      </c>
      <c r="D661">
        <v>12</v>
      </c>
    </row>
    <row r="662" spans="1:4" x14ac:dyDescent="0.25">
      <c r="A662" s="1">
        <v>38475</v>
      </c>
      <c r="B662" t="s">
        <v>24</v>
      </c>
      <c r="C662">
        <v>4819722</v>
      </c>
      <c r="D662">
        <v>26</v>
      </c>
    </row>
    <row r="663" spans="1:4" x14ac:dyDescent="0.25">
      <c r="A663" s="1">
        <v>38476</v>
      </c>
      <c r="B663" t="s">
        <v>22</v>
      </c>
      <c r="C663">
        <v>1818508</v>
      </c>
      <c r="D663">
        <v>10</v>
      </c>
    </row>
    <row r="664" spans="1:4" x14ac:dyDescent="0.25">
      <c r="A664" s="1">
        <v>38477</v>
      </c>
      <c r="B664" t="s">
        <v>21</v>
      </c>
      <c r="C664">
        <v>10122482</v>
      </c>
      <c r="D664">
        <v>40</v>
      </c>
    </row>
    <row r="665" spans="1:4" x14ac:dyDescent="0.25">
      <c r="A665" s="1">
        <v>38478</v>
      </c>
      <c r="B665" t="s">
        <v>25</v>
      </c>
      <c r="C665">
        <v>17975160</v>
      </c>
      <c r="D665">
        <v>80</v>
      </c>
    </row>
    <row r="666" spans="1:4" x14ac:dyDescent="0.25">
      <c r="A666" s="1">
        <v>38479</v>
      </c>
      <c r="B666" t="s">
        <v>19</v>
      </c>
      <c r="C666">
        <v>17587588</v>
      </c>
      <c r="D666">
        <v>80</v>
      </c>
    </row>
    <row r="667" spans="1:4" x14ac:dyDescent="0.25">
      <c r="A667" s="1">
        <v>38480</v>
      </c>
      <c r="B667" t="s">
        <v>23</v>
      </c>
      <c r="C667">
        <v>10046397</v>
      </c>
      <c r="D667">
        <v>45</v>
      </c>
    </row>
    <row r="668" spans="1:4" x14ac:dyDescent="0.25">
      <c r="A668" s="1">
        <v>38481</v>
      </c>
      <c r="B668" t="s">
        <v>20</v>
      </c>
      <c r="C668">
        <v>14808568</v>
      </c>
      <c r="D668">
        <v>66</v>
      </c>
    </row>
    <row r="669" spans="1:4" x14ac:dyDescent="0.25">
      <c r="A669" s="1">
        <v>38482</v>
      </c>
      <c r="B669" t="s">
        <v>24</v>
      </c>
      <c r="C669">
        <v>8049820</v>
      </c>
      <c r="D669">
        <v>37</v>
      </c>
    </row>
    <row r="670" spans="1:4" x14ac:dyDescent="0.25">
      <c r="A670" s="1">
        <v>38483</v>
      </c>
      <c r="B670" t="s">
        <v>22</v>
      </c>
      <c r="C670">
        <v>8049820</v>
      </c>
      <c r="D670">
        <v>35</v>
      </c>
    </row>
    <row r="671" spans="1:4" x14ac:dyDescent="0.25">
      <c r="A671" s="1">
        <v>38484</v>
      </c>
      <c r="B671" t="s">
        <v>21</v>
      </c>
      <c r="C671">
        <v>4603531</v>
      </c>
      <c r="D671">
        <v>22</v>
      </c>
    </row>
    <row r="672" spans="1:4" x14ac:dyDescent="0.25">
      <c r="A672" s="1">
        <v>38485</v>
      </c>
      <c r="B672" t="s">
        <v>25</v>
      </c>
      <c r="C672">
        <v>4864153</v>
      </c>
      <c r="D672">
        <v>18</v>
      </c>
    </row>
    <row r="673" spans="1:4" x14ac:dyDescent="0.25">
      <c r="A673" s="1">
        <v>38486</v>
      </c>
      <c r="B673" t="s">
        <v>19</v>
      </c>
      <c r="C673">
        <v>6498332</v>
      </c>
      <c r="D673">
        <v>27</v>
      </c>
    </row>
    <row r="674" spans="1:4" x14ac:dyDescent="0.25">
      <c r="A674" s="1">
        <v>38487</v>
      </c>
      <c r="B674" t="s">
        <v>23</v>
      </c>
      <c r="C674">
        <v>13899645</v>
      </c>
      <c r="D674">
        <v>63</v>
      </c>
    </row>
    <row r="675" spans="1:4" x14ac:dyDescent="0.25">
      <c r="A675" s="1">
        <v>38488</v>
      </c>
      <c r="B675" t="s">
        <v>20</v>
      </c>
      <c r="C675">
        <v>11381559</v>
      </c>
      <c r="D675">
        <v>44</v>
      </c>
    </row>
    <row r="676" spans="1:4" x14ac:dyDescent="0.25">
      <c r="A676" s="1">
        <v>38489</v>
      </c>
      <c r="B676" t="s">
        <v>24</v>
      </c>
      <c r="C676">
        <v>9194226</v>
      </c>
      <c r="D676">
        <v>41</v>
      </c>
    </row>
    <row r="677" spans="1:4" x14ac:dyDescent="0.25">
      <c r="A677" s="1">
        <v>38490</v>
      </c>
      <c r="B677" t="s">
        <v>22</v>
      </c>
      <c r="C677">
        <v>16544706</v>
      </c>
      <c r="D677">
        <v>74</v>
      </c>
    </row>
    <row r="678" spans="1:4" x14ac:dyDescent="0.25">
      <c r="A678" s="1">
        <v>38491</v>
      </c>
      <c r="B678" t="s">
        <v>21</v>
      </c>
      <c r="C678">
        <v>8024381</v>
      </c>
      <c r="D678">
        <v>28</v>
      </c>
    </row>
    <row r="679" spans="1:4" x14ac:dyDescent="0.25">
      <c r="A679" s="1">
        <v>38492</v>
      </c>
      <c r="B679" t="s">
        <v>25</v>
      </c>
      <c r="C679">
        <v>11597838</v>
      </c>
      <c r="D679">
        <v>51</v>
      </c>
    </row>
    <row r="680" spans="1:4" x14ac:dyDescent="0.25">
      <c r="A680" s="1">
        <v>38493</v>
      </c>
      <c r="B680" t="s">
        <v>19</v>
      </c>
      <c r="C680">
        <v>13390976</v>
      </c>
      <c r="D680">
        <v>57</v>
      </c>
    </row>
    <row r="681" spans="1:4" x14ac:dyDescent="0.25">
      <c r="A681" s="1">
        <v>38494</v>
      </c>
      <c r="B681" t="s">
        <v>23</v>
      </c>
      <c r="C681">
        <v>7083331</v>
      </c>
      <c r="D681">
        <v>29</v>
      </c>
    </row>
    <row r="682" spans="1:4" x14ac:dyDescent="0.25">
      <c r="A682" s="1">
        <v>38495</v>
      </c>
      <c r="B682" t="s">
        <v>20</v>
      </c>
      <c r="C682">
        <v>9308805</v>
      </c>
      <c r="D682">
        <v>41</v>
      </c>
    </row>
    <row r="683" spans="1:4" x14ac:dyDescent="0.25">
      <c r="A683" s="1">
        <v>38496</v>
      </c>
      <c r="B683" t="s">
        <v>24</v>
      </c>
      <c r="C683">
        <v>12666061</v>
      </c>
      <c r="D683">
        <v>57</v>
      </c>
    </row>
    <row r="684" spans="1:4" x14ac:dyDescent="0.25">
      <c r="A684" s="1">
        <v>38497</v>
      </c>
      <c r="B684" t="s">
        <v>22</v>
      </c>
      <c r="C684">
        <v>12920319</v>
      </c>
      <c r="D684">
        <v>44</v>
      </c>
    </row>
    <row r="685" spans="1:4" x14ac:dyDescent="0.25">
      <c r="A685" s="1">
        <v>38498</v>
      </c>
      <c r="B685" t="s">
        <v>21</v>
      </c>
      <c r="C685">
        <v>19960336</v>
      </c>
      <c r="D685">
        <v>86</v>
      </c>
    </row>
    <row r="686" spans="1:4" x14ac:dyDescent="0.25">
      <c r="A686" s="1">
        <v>38499</v>
      </c>
      <c r="B686" t="s">
        <v>25</v>
      </c>
      <c r="C686">
        <v>18757312</v>
      </c>
      <c r="D686">
        <v>83</v>
      </c>
    </row>
    <row r="687" spans="1:4" x14ac:dyDescent="0.25">
      <c r="A687" s="1">
        <v>38500</v>
      </c>
      <c r="B687" t="s">
        <v>19</v>
      </c>
      <c r="C687">
        <v>7897141</v>
      </c>
      <c r="D687">
        <v>40</v>
      </c>
    </row>
    <row r="688" spans="1:4" x14ac:dyDescent="0.25">
      <c r="A688" s="1">
        <v>38501</v>
      </c>
      <c r="B688" t="s">
        <v>23</v>
      </c>
      <c r="C688">
        <v>12996580</v>
      </c>
      <c r="D688">
        <v>55</v>
      </c>
    </row>
    <row r="689" spans="1:4" x14ac:dyDescent="0.25">
      <c r="A689" s="1">
        <v>38502</v>
      </c>
      <c r="B689" t="s">
        <v>20</v>
      </c>
      <c r="C689">
        <v>13970684</v>
      </c>
      <c r="D689">
        <v>56</v>
      </c>
    </row>
    <row r="690" spans="1:4" x14ac:dyDescent="0.25">
      <c r="A690" s="1">
        <v>38503</v>
      </c>
      <c r="B690" t="s">
        <v>24</v>
      </c>
      <c r="C690">
        <v>9931679</v>
      </c>
      <c r="D690">
        <v>39</v>
      </c>
    </row>
    <row r="691" spans="1:4" x14ac:dyDescent="0.25">
      <c r="A691" s="1">
        <v>38504</v>
      </c>
      <c r="B691" t="s">
        <v>22</v>
      </c>
      <c r="C691">
        <v>19240594</v>
      </c>
      <c r="D691">
        <v>89</v>
      </c>
    </row>
    <row r="692" spans="1:4" x14ac:dyDescent="0.25">
      <c r="A692" s="1">
        <v>38505</v>
      </c>
      <c r="B692" t="s">
        <v>21</v>
      </c>
      <c r="C692">
        <v>11661255</v>
      </c>
      <c r="D692">
        <v>46</v>
      </c>
    </row>
    <row r="693" spans="1:4" x14ac:dyDescent="0.25">
      <c r="A693" s="1">
        <v>38506</v>
      </c>
      <c r="B693" t="s">
        <v>25</v>
      </c>
      <c r="C693">
        <v>15730501</v>
      </c>
      <c r="D693">
        <v>71</v>
      </c>
    </row>
    <row r="694" spans="1:4" x14ac:dyDescent="0.25">
      <c r="A694" s="1">
        <v>38507</v>
      </c>
      <c r="B694" t="s">
        <v>19</v>
      </c>
      <c r="C694">
        <v>13021986</v>
      </c>
      <c r="D694">
        <v>54</v>
      </c>
    </row>
    <row r="695" spans="1:4" x14ac:dyDescent="0.25">
      <c r="A695" s="1">
        <v>38508</v>
      </c>
      <c r="B695" t="s">
        <v>23</v>
      </c>
      <c r="C695">
        <v>10058957</v>
      </c>
      <c r="D695">
        <v>40</v>
      </c>
    </row>
    <row r="696" spans="1:4" x14ac:dyDescent="0.25">
      <c r="A696" s="1">
        <v>38509</v>
      </c>
      <c r="B696" t="s">
        <v>20</v>
      </c>
      <c r="C696">
        <v>13238222</v>
      </c>
      <c r="D696">
        <v>65</v>
      </c>
    </row>
    <row r="697" spans="1:4" x14ac:dyDescent="0.25">
      <c r="A697" s="1">
        <v>38510</v>
      </c>
      <c r="B697" t="s">
        <v>24</v>
      </c>
      <c r="C697">
        <v>22775754</v>
      </c>
      <c r="D697">
        <v>94</v>
      </c>
    </row>
    <row r="698" spans="1:4" x14ac:dyDescent="0.25">
      <c r="A698" s="1">
        <v>38511</v>
      </c>
      <c r="B698" t="s">
        <v>22</v>
      </c>
      <c r="C698">
        <v>26921496</v>
      </c>
      <c r="D698">
        <v>117</v>
      </c>
    </row>
    <row r="699" spans="1:4" x14ac:dyDescent="0.25">
      <c r="A699" s="1">
        <v>38512</v>
      </c>
      <c r="B699" t="s">
        <v>21</v>
      </c>
      <c r="C699">
        <v>12322408</v>
      </c>
      <c r="D699">
        <v>47</v>
      </c>
    </row>
    <row r="700" spans="1:4" x14ac:dyDescent="0.25">
      <c r="A700" s="1">
        <v>38513</v>
      </c>
      <c r="B700" t="s">
        <v>25</v>
      </c>
      <c r="C700">
        <v>22012822</v>
      </c>
      <c r="D700">
        <v>87</v>
      </c>
    </row>
    <row r="701" spans="1:4" x14ac:dyDescent="0.25">
      <c r="A701" s="1">
        <v>38514</v>
      </c>
      <c r="B701" t="s">
        <v>19</v>
      </c>
      <c r="C701">
        <v>9969964</v>
      </c>
      <c r="D701">
        <v>43</v>
      </c>
    </row>
    <row r="702" spans="1:4" x14ac:dyDescent="0.25">
      <c r="A702" s="1">
        <v>38515</v>
      </c>
      <c r="B702" t="s">
        <v>23</v>
      </c>
      <c r="C702">
        <v>15107450</v>
      </c>
      <c r="D702">
        <v>68</v>
      </c>
    </row>
    <row r="703" spans="1:4" x14ac:dyDescent="0.25">
      <c r="A703" s="1">
        <v>38516</v>
      </c>
      <c r="B703" t="s">
        <v>20</v>
      </c>
      <c r="C703">
        <v>19711290</v>
      </c>
      <c r="D703">
        <v>85</v>
      </c>
    </row>
    <row r="704" spans="1:4" x14ac:dyDescent="0.25">
      <c r="A704" s="1">
        <v>38517</v>
      </c>
      <c r="B704" t="s">
        <v>24</v>
      </c>
      <c r="C704">
        <v>14547957</v>
      </c>
      <c r="D704">
        <v>54</v>
      </c>
    </row>
    <row r="705" spans="1:4" x14ac:dyDescent="0.25">
      <c r="A705" s="1">
        <v>38518</v>
      </c>
      <c r="B705" t="s">
        <v>22</v>
      </c>
      <c r="C705">
        <v>12996539</v>
      </c>
      <c r="D705">
        <v>50</v>
      </c>
    </row>
    <row r="706" spans="1:4" x14ac:dyDescent="0.25">
      <c r="A706" s="1">
        <v>38519</v>
      </c>
      <c r="B706" t="s">
        <v>21</v>
      </c>
      <c r="C706">
        <v>13568671</v>
      </c>
      <c r="D706">
        <v>54</v>
      </c>
    </row>
    <row r="707" spans="1:4" x14ac:dyDescent="0.25">
      <c r="A707" s="1">
        <v>38520</v>
      </c>
      <c r="B707" t="s">
        <v>25</v>
      </c>
      <c r="C707">
        <v>25242797</v>
      </c>
      <c r="D707">
        <v>84</v>
      </c>
    </row>
    <row r="708" spans="1:4" x14ac:dyDescent="0.25">
      <c r="A708" s="1">
        <v>38521</v>
      </c>
      <c r="B708" t="s">
        <v>19</v>
      </c>
      <c r="C708">
        <v>7693624</v>
      </c>
      <c r="D708">
        <v>32</v>
      </c>
    </row>
    <row r="709" spans="1:4" x14ac:dyDescent="0.25">
      <c r="A709" s="1">
        <v>38522</v>
      </c>
      <c r="B709" t="s">
        <v>23</v>
      </c>
      <c r="C709">
        <v>10605832</v>
      </c>
      <c r="D709">
        <v>47</v>
      </c>
    </row>
    <row r="710" spans="1:4" x14ac:dyDescent="0.25">
      <c r="A710" s="1">
        <v>38523</v>
      </c>
      <c r="B710" t="s">
        <v>20</v>
      </c>
      <c r="C710">
        <v>11190772</v>
      </c>
      <c r="D710">
        <v>46</v>
      </c>
    </row>
    <row r="711" spans="1:4" x14ac:dyDescent="0.25">
      <c r="A711" s="1">
        <v>38524</v>
      </c>
      <c r="B711" t="s">
        <v>24</v>
      </c>
      <c r="C711">
        <v>15501813</v>
      </c>
      <c r="D711">
        <v>63</v>
      </c>
    </row>
    <row r="712" spans="1:4" x14ac:dyDescent="0.25">
      <c r="A712" s="1">
        <v>38525</v>
      </c>
      <c r="B712" t="s">
        <v>22</v>
      </c>
      <c r="C712">
        <v>20397918</v>
      </c>
      <c r="D712">
        <v>96</v>
      </c>
    </row>
    <row r="713" spans="1:4" x14ac:dyDescent="0.25">
      <c r="A713" s="1">
        <v>38526</v>
      </c>
      <c r="B713" t="s">
        <v>21</v>
      </c>
      <c r="C713">
        <v>17981688</v>
      </c>
      <c r="D713">
        <v>83</v>
      </c>
    </row>
    <row r="714" spans="1:4" x14ac:dyDescent="0.25">
      <c r="A714" s="1">
        <v>38527</v>
      </c>
      <c r="B714" t="s">
        <v>25</v>
      </c>
      <c r="C714">
        <v>13187346</v>
      </c>
      <c r="D714">
        <v>60</v>
      </c>
    </row>
    <row r="715" spans="1:4" x14ac:dyDescent="0.25">
      <c r="A715" s="1">
        <v>38528</v>
      </c>
      <c r="B715" t="s">
        <v>19</v>
      </c>
      <c r="C715">
        <v>7668321</v>
      </c>
      <c r="D715">
        <v>40</v>
      </c>
    </row>
    <row r="716" spans="1:4" x14ac:dyDescent="0.25">
      <c r="A716" s="1">
        <v>38529</v>
      </c>
      <c r="B716" t="s">
        <v>23</v>
      </c>
      <c r="C716">
        <v>8990869</v>
      </c>
      <c r="D716">
        <v>44</v>
      </c>
    </row>
    <row r="717" spans="1:4" x14ac:dyDescent="0.25">
      <c r="A717" s="1">
        <v>38530</v>
      </c>
      <c r="B717" t="s">
        <v>20</v>
      </c>
      <c r="C717">
        <v>8296975</v>
      </c>
      <c r="D717">
        <v>45</v>
      </c>
    </row>
    <row r="718" spans="1:4" x14ac:dyDescent="0.25">
      <c r="A718" s="1">
        <v>38531</v>
      </c>
      <c r="B718" t="s">
        <v>24</v>
      </c>
      <c r="C718">
        <v>19774875</v>
      </c>
      <c r="D718">
        <v>97</v>
      </c>
    </row>
    <row r="719" spans="1:4" x14ac:dyDescent="0.25">
      <c r="A719" s="1">
        <v>38532</v>
      </c>
      <c r="B719" t="s">
        <v>22</v>
      </c>
      <c r="C719">
        <v>8151522</v>
      </c>
      <c r="D719">
        <v>39</v>
      </c>
    </row>
    <row r="720" spans="1:4" x14ac:dyDescent="0.25">
      <c r="A720" s="1">
        <v>38533</v>
      </c>
      <c r="B720" t="s">
        <v>21</v>
      </c>
      <c r="C720">
        <v>6739947</v>
      </c>
      <c r="D720">
        <v>34</v>
      </c>
    </row>
    <row r="721" spans="1:4" x14ac:dyDescent="0.25">
      <c r="A721" s="1">
        <v>38534</v>
      </c>
      <c r="B721" t="s">
        <v>25</v>
      </c>
      <c r="C721">
        <v>9804441</v>
      </c>
      <c r="D721">
        <v>46</v>
      </c>
    </row>
    <row r="722" spans="1:4" x14ac:dyDescent="0.25">
      <c r="A722" s="1">
        <v>38535</v>
      </c>
      <c r="B722" t="s">
        <v>19</v>
      </c>
      <c r="C722">
        <v>12550892</v>
      </c>
      <c r="D722">
        <v>58</v>
      </c>
    </row>
    <row r="723" spans="1:4" x14ac:dyDescent="0.25">
      <c r="A723" s="1">
        <v>38536</v>
      </c>
      <c r="B723" t="s">
        <v>23</v>
      </c>
      <c r="C723">
        <v>8621898</v>
      </c>
      <c r="D723">
        <v>42</v>
      </c>
    </row>
    <row r="724" spans="1:4" x14ac:dyDescent="0.25">
      <c r="A724" s="1">
        <v>38537</v>
      </c>
      <c r="B724" t="s">
        <v>20</v>
      </c>
      <c r="C724">
        <v>7375670</v>
      </c>
      <c r="D724">
        <v>36</v>
      </c>
    </row>
    <row r="725" spans="1:4" x14ac:dyDescent="0.25">
      <c r="A725" s="1">
        <v>38538</v>
      </c>
      <c r="B725" t="s">
        <v>24</v>
      </c>
      <c r="C725">
        <v>5188413</v>
      </c>
      <c r="D725">
        <v>28</v>
      </c>
    </row>
    <row r="726" spans="1:4" x14ac:dyDescent="0.25">
      <c r="A726" s="1">
        <v>38539</v>
      </c>
      <c r="B726" t="s">
        <v>22</v>
      </c>
      <c r="C726">
        <v>6262960</v>
      </c>
      <c r="D726">
        <v>32</v>
      </c>
    </row>
    <row r="727" spans="1:4" x14ac:dyDescent="0.25">
      <c r="A727" s="1">
        <v>38540</v>
      </c>
      <c r="B727" t="s">
        <v>21</v>
      </c>
      <c r="C727">
        <v>9563022</v>
      </c>
      <c r="D727">
        <v>43</v>
      </c>
    </row>
    <row r="728" spans="1:4" x14ac:dyDescent="0.25">
      <c r="A728" s="1">
        <v>38541</v>
      </c>
      <c r="B728" t="s">
        <v>25</v>
      </c>
      <c r="C728">
        <v>10084402</v>
      </c>
      <c r="D728">
        <v>45</v>
      </c>
    </row>
    <row r="729" spans="1:4" x14ac:dyDescent="0.25">
      <c r="A729" s="1">
        <v>38542</v>
      </c>
      <c r="B729" t="s">
        <v>19</v>
      </c>
      <c r="C729">
        <v>2505200</v>
      </c>
      <c r="D729">
        <v>11</v>
      </c>
    </row>
    <row r="730" spans="1:4" x14ac:dyDescent="0.25">
      <c r="A730" s="1">
        <v>38543</v>
      </c>
      <c r="B730" t="s">
        <v>23</v>
      </c>
      <c r="C730">
        <v>10262468</v>
      </c>
      <c r="D730">
        <v>49</v>
      </c>
    </row>
    <row r="731" spans="1:4" x14ac:dyDescent="0.25">
      <c r="A731" s="1">
        <v>38544</v>
      </c>
      <c r="B731" t="s">
        <v>20</v>
      </c>
      <c r="C731">
        <v>11025347</v>
      </c>
      <c r="D731">
        <v>48</v>
      </c>
    </row>
    <row r="732" spans="1:4" x14ac:dyDescent="0.25">
      <c r="A732" s="1">
        <v>38545</v>
      </c>
      <c r="B732" t="s">
        <v>24</v>
      </c>
      <c r="C732">
        <v>14738614</v>
      </c>
      <c r="D732">
        <v>65</v>
      </c>
    </row>
    <row r="733" spans="1:4" x14ac:dyDescent="0.25">
      <c r="A733" s="1">
        <v>38546</v>
      </c>
      <c r="B733" t="s">
        <v>22</v>
      </c>
      <c r="C733">
        <v>13505097</v>
      </c>
      <c r="D733">
        <v>63</v>
      </c>
    </row>
    <row r="734" spans="1:4" x14ac:dyDescent="0.25">
      <c r="A734" s="1">
        <v>38547</v>
      </c>
      <c r="B734" t="s">
        <v>21</v>
      </c>
      <c r="C734">
        <v>11343265</v>
      </c>
      <c r="D734">
        <v>52</v>
      </c>
    </row>
    <row r="735" spans="1:4" x14ac:dyDescent="0.25">
      <c r="A735" s="1">
        <v>38548</v>
      </c>
      <c r="B735" t="s">
        <v>25</v>
      </c>
      <c r="C735">
        <v>10198765</v>
      </c>
      <c r="D735">
        <v>47</v>
      </c>
    </row>
    <row r="736" spans="1:4" x14ac:dyDescent="0.25">
      <c r="A736" s="1">
        <v>38549</v>
      </c>
      <c r="B736" t="s">
        <v>19</v>
      </c>
      <c r="C736">
        <v>11750199</v>
      </c>
      <c r="D736">
        <v>39</v>
      </c>
    </row>
    <row r="737" spans="1:4" x14ac:dyDescent="0.25">
      <c r="A737" s="1">
        <v>38550</v>
      </c>
      <c r="B737" t="s">
        <v>23</v>
      </c>
      <c r="C737">
        <v>6968733</v>
      </c>
      <c r="D737">
        <v>33</v>
      </c>
    </row>
    <row r="738" spans="1:4" x14ac:dyDescent="0.25">
      <c r="A738" s="1">
        <v>38551</v>
      </c>
      <c r="B738" t="s">
        <v>20</v>
      </c>
      <c r="C738">
        <v>3738699</v>
      </c>
      <c r="D738">
        <v>20</v>
      </c>
    </row>
    <row r="739" spans="1:4" x14ac:dyDescent="0.25">
      <c r="A739" s="1">
        <v>38552</v>
      </c>
      <c r="B739" t="s">
        <v>24</v>
      </c>
      <c r="C739">
        <v>10046165</v>
      </c>
      <c r="D739">
        <v>43</v>
      </c>
    </row>
    <row r="740" spans="1:4" x14ac:dyDescent="0.25">
      <c r="A740" s="1">
        <v>38553</v>
      </c>
      <c r="B740" t="s">
        <v>22</v>
      </c>
      <c r="C740">
        <v>6415682</v>
      </c>
      <c r="D740">
        <v>34</v>
      </c>
    </row>
    <row r="741" spans="1:4" x14ac:dyDescent="0.25">
      <c r="A741" s="1">
        <v>38554</v>
      </c>
      <c r="B741" t="s">
        <v>21</v>
      </c>
      <c r="C741">
        <v>5455449</v>
      </c>
      <c r="D741">
        <v>27</v>
      </c>
    </row>
    <row r="742" spans="1:4" x14ac:dyDescent="0.25">
      <c r="A742" s="1">
        <v>38555</v>
      </c>
      <c r="B742" t="s">
        <v>25</v>
      </c>
      <c r="C742">
        <v>6116716</v>
      </c>
      <c r="D742">
        <v>28</v>
      </c>
    </row>
    <row r="743" spans="1:4" x14ac:dyDescent="0.25">
      <c r="A743" s="1">
        <v>38556</v>
      </c>
      <c r="B743" t="s">
        <v>19</v>
      </c>
      <c r="C743">
        <v>6421915</v>
      </c>
      <c r="D743">
        <v>29</v>
      </c>
    </row>
    <row r="744" spans="1:4" x14ac:dyDescent="0.25">
      <c r="A744" s="1">
        <v>38557</v>
      </c>
      <c r="B744" t="s">
        <v>23</v>
      </c>
      <c r="C744">
        <v>5557182</v>
      </c>
      <c r="D744">
        <v>26</v>
      </c>
    </row>
    <row r="745" spans="1:4" x14ac:dyDescent="0.25">
      <c r="A745" s="1">
        <v>38558</v>
      </c>
      <c r="B745" t="s">
        <v>20</v>
      </c>
      <c r="C745">
        <v>8036932</v>
      </c>
      <c r="D745">
        <v>37</v>
      </c>
    </row>
    <row r="746" spans="1:4" x14ac:dyDescent="0.25">
      <c r="A746" s="1">
        <v>38559</v>
      </c>
      <c r="B746" t="s">
        <v>24</v>
      </c>
      <c r="C746">
        <v>8507449</v>
      </c>
      <c r="D746">
        <v>37</v>
      </c>
    </row>
    <row r="747" spans="1:4" x14ac:dyDescent="0.25">
      <c r="A747" s="1">
        <v>38560</v>
      </c>
      <c r="B747" t="s">
        <v>22</v>
      </c>
      <c r="C747">
        <v>8685483</v>
      </c>
      <c r="D747">
        <v>37</v>
      </c>
    </row>
    <row r="748" spans="1:4" x14ac:dyDescent="0.25">
      <c r="A748" s="1">
        <v>38561</v>
      </c>
      <c r="B748" t="s">
        <v>21</v>
      </c>
      <c r="C748">
        <v>5658915</v>
      </c>
      <c r="D748">
        <v>27</v>
      </c>
    </row>
    <row r="749" spans="1:4" x14ac:dyDescent="0.25">
      <c r="A749" s="1">
        <v>38562</v>
      </c>
      <c r="B749" t="s">
        <v>25</v>
      </c>
      <c r="C749">
        <v>7553699</v>
      </c>
      <c r="D749">
        <v>31</v>
      </c>
    </row>
    <row r="750" spans="1:4" x14ac:dyDescent="0.25">
      <c r="A750" s="1">
        <v>38563</v>
      </c>
      <c r="B750" t="s">
        <v>19</v>
      </c>
      <c r="C750">
        <v>6930583</v>
      </c>
      <c r="D750">
        <v>33</v>
      </c>
    </row>
    <row r="751" spans="1:4" x14ac:dyDescent="0.25">
      <c r="A751" s="1">
        <v>38564</v>
      </c>
      <c r="B751" t="s">
        <v>23</v>
      </c>
      <c r="C751">
        <v>6879716</v>
      </c>
      <c r="D751">
        <v>29</v>
      </c>
    </row>
    <row r="752" spans="1:4" x14ac:dyDescent="0.25">
      <c r="A752" s="1">
        <v>38565</v>
      </c>
      <c r="B752" t="s">
        <v>20</v>
      </c>
      <c r="C752">
        <v>6688966</v>
      </c>
      <c r="D752">
        <v>32</v>
      </c>
    </row>
    <row r="753" spans="1:4" x14ac:dyDescent="0.25">
      <c r="A753" s="1">
        <v>38566</v>
      </c>
      <c r="B753" t="s">
        <v>24</v>
      </c>
      <c r="C753">
        <v>6218449</v>
      </c>
      <c r="D753">
        <v>29</v>
      </c>
    </row>
    <row r="754" spans="1:4" x14ac:dyDescent="0.25">
      <c r="A754" s="1">
        <v>38567</v>
      </c>
      <c r="B754" t="s">
        <v>22</v>
      </c>
      <c r="C754">
        <v>8036932</v>
      </c>
      <c r="D754">
        <v>31</v>
      </c>
    </row>
    <row r="755" spans="1:4" x14ac:dyDescent="0.25">
      <c r="A755" s="1">
        <v>38568</v>
      </c>
      <c r="B755" t="s">
        <v>21</v>
      </c>
      <c r="C755">
        <v>2784949</v>
      </c>
      <c r="D755">
        <v>15</v>
      </c>
    </row>
    <row r="756" spans="1:4" x14ac:dyDescent="0.25">
      <c r="A756" s="1">
        <v>38569</v>
      </c>
      <c r="B756" t="s">
        <v>25</v>
      </c>
      <c r="C756">
        <v>5544466</v>
      </c>
      <c r="D756">
        <v>24</v>
      </c>
    </row>
    <row r="757" spans="1:4" x14ac:dyDescent="0.25">
      <c r="A757" s="1">
        <v>38570</v>
      </c>
      <c r="B757" t="s">
        <v>19</v>
      </c>
      <c r="C757">
        <v>7083182</v>
      </c>
      <c r="D757">
        <v>33</v>
      </c>
    </row>
    <row r="758" spans="1:4" x14ac:dyDescent="0.25">
      <c r="A758" s="1">
        <v>38571</v>
      </c>
      <c r="B758" t="s">
        <v>23</v>
      </c>
      <c r="C758">
        <v>6014983</v>
      </c>
      <c r="D758">
        <v>25</v>
      </c>
    </row>
    <row r="759" spans="1:4" x14ac:dyDescent="0.25">
      <c r="A759" s="1">
        <v>38572</v>
      </c>
      <c r="B759" t="s">
        <v>20</v>
      </c>
      <c r="C759">
        <v>19621815</v>
      </c>
      <c r="D759">
        <v>43</v>
      </c>
    </row>
    <row r="760" spans="1:4" x14ac:dyDescent="0.25">
      <c r="A760" s="1">
        <v>38573</v>
      </c>
      <c r="B760" t="s">
        <v>24</v>
      </c>
      <c r="C760">
        <v>29057575</v>
      </c>
      <c r="D760">
        <v>20</v>
      </c>
    </row>
    <row r="761" spans="1:4" x14ac:dyDescent="0.25">
      <c r="A761" s="1">
        <v>38574</v>
      </c>
      <c r="B761" t="s">
        <v>22</v>
      </c>
      <c r="C761">
        <v>61866570</v>
      </c>
      <c r="D761">
        <v>59</v>
      </c>
    </row>
    <row r="762" spans="1:4" x14ac:dyDescent="0.25">
      <c r="A762" s="1">
        <v>38575</v>
      </c>
      <c r="B762" t="s">
        <v>21</v>
      </c>
      <c r="C762">
        <v>9780498</v>
      </c>
      <c r="D762">
        <v>15</v>
      </c>
    </row>
    <row r="763" spans="1:4" x14ac:dyDescent="0.25">
      <c r="A763" s="1">
        <v>38576</v>
      </c>
      <c r="B763" t="s">
        <v>25</v>
      </c>
      <c r="C763">
        <v>21936245</v>
      </c>
      <c r="D763">
        <v>21</v>
      </c>
    </row>
    <row r="764" spans="1:4" x14ac:dyDescent="0.25">
      <c r="A764" s="1">
        <v>38577</v>
      </c>
      <c r="B764" t="s">
        <v>19</v>
      </c>
      <c r="C764">
        <v>67957849</v>
      </c>
      <c r="D764">
        <v>51</v>
      </c>
    </row>
    <row r="765" spans="1:4" x14ac:dyDescent="0.25">
      <c r="A765" s="1">
        <v>38578</v>
      </c>
      <c r="B765" t="s">
        <v>23</v>
      </c>
      <c r="C765">
        <v>21618330</v>
      </c>
      <c r="D765">
        <v>34</v>
      </c>
    </row>
    <row r="766" spans="1:4" x14ac:dyDescent="0.25">
      <c r="A766" s="1">
        <v>38579</v>
      </c>
      <c r="B766" t="s">
        <v>20</v>
      </c>
      <c r="C766">
        <v>6034000</v>
      </c>
      <c r="D766">
        <v>9</v>
      </c>
    </row>
    <row r="767" spans="1:4" x14ac:dyDescent="0.25">
      <c r="A767" s="1">
        <v>38580</v>
      </c>
      <c r="B767" t="s">
        <v>24</v>
      </c>
      <c r="C767">
        <v>42270189</v>
      </c>
      <c r="D767">
        <v>45</v>
      </c>
    </row>
    <row r="768" spans="1:4" x14ac:dyDescent="0.25">
      <c r="A768" s="1">
        <v>38581</v>
      </c>
      <c r="B768" t="s">
        <v>22</v>
      </c>
      <c r="C768">
        <v>37590456</v>
      </c>
      <c r="D768">
        <v>35</v>
      </c>
    </row>
    <row r="769" spans="1:4" x14ac:dyDescent="0.25">
      <c r="A769" s="1">
        <v>38582</v>
      </c>
      <c r="B769" t="s">
        <v>21</v>
      </c>
      <c r="C769">
        <v>11788347</v>
      </c>
      <c r="D769">
        <v>60</v>
      </c>
    </row>
    <row r="770" spans="1:4" x14ac:dyDescent="0.25">
      <c r="A770" s="1">
        <v>38583</v>
      </c>
      <c r="B770" t="s">
        <v>25</v>
      </c>
      <c r="C770">
        <v>6892432</v>
      </c>
      <c r="D770">
        <v>30</v>
      </c>
    </row>
    <row r="771" spans="1:4" x14ac:dyDescent="0.25">
      <c r="A771" s="1">
        <v>38584</v>
      </c>
      <c r="B771" t="s">
        <v>19</v>
      </c>
      <c r="C771">
        <v>4005750</v>
      </c>
      <c r="D771">
        <v>15</v>
      </c>
    </row>
    <row r="772" spans="1:4" x14ac:dyDescent="0.25">
      <c r="A772" s="1">
        <v>38585</v>
      </c>
      <c r="B772" t="s">
        <v>23</v>
      </c>
      <c r="C772">
        <v>2670500</v>
      </c>
      <c r="D772">
        <v>12</v>
      </c>
    </row>
    <row r="773" spans="1:4" x14ac:dyDescent="0.25">
      <c r="A773" s="1">
        <v>38586</v>
      </c>
      <c r="B773" t="s">
        <v>20</v>
      </c>
      <c r="C773">
        <v>2962983</v>
      </c>
      <c r="D773">
        <v>12</v>
      </c>
    </row>
    <row r="774" spans="1:4" x14ac:dyDescent="0.25">
      <c r="A774" s="1">
        <v>38587</v>
      </c>
      <c r="B774" t="s">
        <v>24</v>
      </c>
      <c r="C774">
        <v>4794449</v>
      </c>
      <c r="D774">
        <v>23</v>
      </c>
    </row>
    <row r="775" spans="1:4" x14ac:dyDescent="0.25">
      <c r="A775" s="1">
        <v>38588</v>
      </c>
      <c r="B775" t="s">
        <v>22</v>
      </c>
      <c r="C775">
        <v>1526000</v>
      </c>
      <c r="D775">
        <v>7</v>
      </c>
    </row>
    <row r="776" spans="1:4" x14ac:dyDescent="0.25">
      <c r="A776" s="1">
        <v>38589</v>
      </c>
      <c r="B776" t="s">
        <v>21</v>
      </c>
      <c r="C776">
        <v>6053131</v>
      </c>
      <c r="D776">
        <v>32</v>
      </c>
    </row>
    <row r="777" spans="1:4" x14ac:dyDescent="0.25">
      <c r="A777" s="1">
        <v>38590</v>
      </c>
      <c r="B777" t="s">
        <v>25</v>
      </c>
      <c r="C777">
        <v>11190665</v>
      </c>
      <c r="D777">
        <v>53</v>
      </c>
    </row>
    <row r="778" spans="1:4" x14ac:dyDescent="0.25">
      <c r="A778" s="1">
        <v>38591</v>
      </c>
      <c r="B778" t="s">
        <v>19</v>
      </c>
      <c r="C778">
        <v>8780801</v>
      </c>
      <c r="D778">
        <v>39</v>
      </c>
    </row>
    <row r="779" spans="1:4" x14ac:dyDescent="0.25">
      <c r="A779" s="1">
        <v>38592</v>
      </c>
      <c r="B779" t="s">
        <v>23</v>
      </c>
      <c r="C779">
        <v>5442733</v>
      </c>
      <c r="D779">
        <v>29</v>
      </c>
    </row>
    <row r="780" spans="1:4" x14ac:dyDescent="0.25">
      <c r="A780" s="1">
        <v>38593</v>
      </c>
      <c r="B780" t="s">
        <v>20</v>
      </c>
      <c r="C780">
        <v>8125949</v>
      </c>
      <c r="D780">
        <v>39</v>
      </c>
    </row>
    <row r="781" spans="1:4" x14ac:dyDescent="0.25">
      <c r="A781" s="1">
        <v>38594</v>
      </c>
      <c r="B781" t="s">
        <v>24</v>
      </c>
      <c r="C781">
        <v>7083182</v>
      </c>
      <c r="D781">
        <v>33</v>
      </c>
    </row>
    <row r="782" spans="1:4" x14ac:dyDescent="0.25">
      <c r="A782" s="1">
        <v>38595</v>
      </c>
      <c r="B782" t="s">
        <v>22</v>
      </c>
      <c r="C782">
        <v>5073949</v>
      </c>
      <c r="D782">
        <v>25</v>
      </c>
    </row>
    <row r="783" spans="1:4" x14ac:dyDescent="0.25">
      <c r="A783" s="1">
        <v>38596</v>
      </c>
      <c r="B783" t="s">
        <v>21</v>
      </c>
      <c r="C783">
        <v>5175682</v>
      </c>
      <c r="D783">
        <v>27</v>
      </c>
    </row>
    <row r="784" spans="1:4" x14ac:dyDescent="0.25">
      <c r="A784" s="1">
        <v>38597</v>
      </c>
      <c r="B784" t="s">
        <v>25</v>
      </c>
      <c r="C784">
        <v>8316699</v>
      </c>
      <c r="D784">
        <v>39</v>
      </c>
    </row>
    <row r="785" spans="1:4" x14ac:dyDescent="0.25">
      <c r="A785" s="1">
        <v>38598</v>
      </c>
      <c r="B785" t="s">
        <v>19</v>
      </c>
      <c r="C785">
        <v>12042682</v>
      </c>
      <c r="D785">
        <v>55</v>
      </c>
    </row>
    <row r="786" spans="1:4" x14ac:dyDescent="0.25">
      <c r="A786" s="1">
        <v>38599</v>
      </c>
      <c r="B786" t="s">
        <v>23</v>
      </c>
      <c r="C786">
        <v>3624250</v>
      </c>
      <c r="D786">
        <v>15</v>
      </c>
    </row>
    <row r="787" spans="1:4" x14ac:dyDescent="0.25">
      <c r="A787" s="1">
        <v>38600</v>
      </c>
      <c r="B787" t="s">
        <v>20</v>
      </c>
      <c r="C787">
        <v>10414949</v>
      </c>
      <c r="D787">
        <v>48</v>
      </c>
    </row>
    <row r="788" spans="1:4" x14ac:dyDescent="0.25">
      <c r="A788" s="1">
        <v>38601</v>
      </c>
      <c r="B788" t="s">
        <v>24</v>
      </c>
      <c r="C788">
        <v>6421915</v>
      </c>
      <c r="D788">
        <v>35</v>
      </c>
    </row>
    <row r="789" spans="1:4" x14ac:dyDescent="0.25">
      <c r="A789" s="1">
        <v>38602</v>
      </c>
      <c r="B789" t="s">
        <v>22</v>
      </c>
      <c r="C789">
        <v>8138665</v>
      </c>
      <c r="D789">
        <v>41</v>
      </c>
    </row>
    <row r="790" spans="1:4" x14ac:dyDescent="0.25">
      <c r="A790" s="1">
        <v>38603</v>
      </c>
      <c r="B790" t="s">
        <v>21</v>
      </c>
      <c r="C790">
        <v>5162966</v>
      </c>
      <c r="D790">
        <v>24</v>
      </c>
    </row>
    <row r="791" spans="1:4" x14ac:dyDescent="0.25">
      <c r="A791" s="1">
        <v>38604</v>
      </c>
      <c r="B791" t="s">
        <v>25</v>
      </c>
      <c r="C791">
        <v>4794182</v>
      </c>
      <c r="D791">
        <v>21</v>
      </c>
    </row>
    <row r="792" spans="1:4" x14ac:dyDescent="0.25">
      <c r="A792" s="1">
        <v>38605</v>
      </c>
      <c r="B792" t="s">
        <v>19</v>
      </c>
      <c r="C792">
        <v>5341000</v>
      </c>
      <c r="D792">
        <v>22</v>
      </c>
    </row>
    <row r="793" spans="1:4" x14ac:dyDescent="0.25">
      <c r="A793" s="1">
        <v>38606</v>
      </c>
      <c r="B793" t="s">
        <v>23</v>
      </c>
      <c r="C793">
        <v>5251983</v>
      </c>
      <c r="D793">
        <v>23</v>
      </c>
    </row>
    <row r="794" spans="1:4" x14ac:dyDescent="0.25">
      <c r="A794" s="1">
        <v>38607</v>
      </c>
      <c r="B794" t="s">
        <v>20</v>
      </c>
      <c r="C794">
        <v>4171066</v>
      </c>
      <c r="D794">
        <v>23</v>
      </c>
    </row>
    <row r="795" spans="1:4" x14ac:dyDescent="0.25">
      <c r="A795" s="1">
        <v>38608</v>
      </c>
      <c r="B795" t="s">
        <v>24</v>
      </c>
      <c r="C795">
        <v>5913250</v>
      </c>
      <c r="D795">
        <v>26</v>
      </c>
    </row>
    <row r="796" spans="1:4" x14ac:dyDescent="0.25">
      <c r="A796" s="1">
        <v>38609</v>
      </c>
      <c r="B796" t="s">
        <v>22</v>
      </c>
      <c r="C796">
        <v>4679733</v>
      </c>
      <c r="D796">
        <v>21</v>
      </c>
    </row>
    <row r="797" spans="1:4" x14ac:dyDescent="0.25">
      <c r="A797" s="1">
        <v>38610</v>
      </c>
      <c r="B797" t="s">
        <v>21</v>
      </c>
      <c r="C797">
        <v>4310949</v>
      </c>
      <c r="D797">
        <v>19</v>
      </c>
    </row>
    <row r="798" spans="1:4" x14ac:dyDescent="0.25">
      <c r="A798" s="1">
        <v>38611</v>
      </c>
      <c r="B798" t="s">
        <v>25</v>
      </c>
      <c r="C798">
        <v>4056617</v>
      </c>
      <c r="D798">
        <v>20</v>
      </c>
    </row>
    <row r="799" spans="1:4" x14ac:dyDescent="0.25">
      <c r="A799" s="1">
        <v>38612</v>
      </c>
      <c r="B799" t="s">
        <v>19</v>
      </c>
      <c r="C799">
        <v>5341000</v>
      </c>
      <c r="D799">
        <v>24</v>
      </c>
    </row>
    <row r="800" spans="1:4" x14ac:dyDescent="0.25">
      <c r="A800" s="1">
        <v>38613</v>
      </c>
      <c r="B800" t="s">
        <v>23</v>
      </c>
      <c r="C800">
        <v>3268182</v>
      </c>
      <c r="D800">
        <v>16</v>
      </c>
    </row>
    <row r="801" spans="1:4" x14ac:dyDescent="0.25">
      <c r="A801" s="1">
        <v>38614</v>
      </c>
      <c r="B801" t="s">
        <v>20</v>
      </c>
      <c r="C801">
        <v>2110966</v>
      </c>
      <c r="D801">
        <v>11</v>
      </c>
    </row>
    <row r="802" spans="1:4" x14ac:dyDescent="0.25">
      <c r="A802" s="1">
        <v>38615</v>
      </c>
      <c r="B802" t="s">
        <v>24</v>
      </c>
      <c r="C802">
        <v>3624250</v>
      </c>
      <c r="D802">
        <v>17</v>
      </c>
    </row>
    <row r="803" spans="1:4" x14ac:dyDescent="0.25">
      <c r="A803" s="1">
        <v>38616</v>
      </c>
      <c r="B803" t="s">
        <v>22</v>
      </c>
      <c r="C803">
        <v>4679733</v>
      </c>
      <c r="D803">
        <v>22</v>
      </c>
    </row>
    <row r="804" spans="1:4" x14ac:dyDescent="0.25">
      <c r="A804" s="1">
        <v>38617</v>
      </c>
      <c r="B804" t="s">
        <v>21</v>
      </c>
      <c r="C804">
        <v>4298233</v>
      </c>
      <c r="D804">
        <v>21</v>
      </c>
    </row>
    <row r="805" spans="1:4" x14ac:dyDescent="0.25">
      <c r="A805" s="1">
        <v>38618</v>
      </c>
      <c r="B805" t="s">
        <v>25</v>
      </c>
      <c r="C805">
        <v>4120199</v>
      </c>
      <c r="D805">
        <v>19</v>
      </c>
    </row>
    <row r="806" spans="1:4" x14ac:dyDescent="0.25">
      <c r="A806" s="1">
        <v>38619</v>
      </c>
      <c r="B806" t="s">
        <v>19</v>
      </c>
      <c r="C806">
        <v>2975699</v>
      </c>
      <c r="D806">
        <v>15</v>
      </c>
    </row>
    <row r="807" spans="1:4" x14ac:dyDescent="0.25">
      <c r="A807" s="1">
        <v>38620</v>
      </c>
      <c r="B807" t="s">
        <v>23</v>
      </c>
      <c r="C807">
        <v>4107483</v>
      </c>
      <c r="D807">
        <v>18</v>
      </c>
    </row>
    <row r="808" spans="1:4" x14ac:dyDescent="0.25">
      <c r="A808" s="1">
        <v>38621</v>
      </c>
      <c r="B808" t="s">
        <v>20</v>
      </c>
      <c r="C808">
        <v>2479750</v>
      </c>
      <c r="D808">
        <v>12</v>
      </c>
    </row>
    <row r="809" spans="1:4" x14ac:dyDescent="0.25">
      <c r="A809" s="1">
        <v>38622</v>
      </c>
      <c r="B809" t="s">
        <v>24</v>
      </c>
      <c r="C809">
        <v>2784949</v>
      </c>
      <c r="D809">
        <v>14</v>
      </c>
    </row>
    <row r="810" spans="1:4" x14ac:dyDescent="0.25">
      <c r="A810" s="1">
        <v>38623</v>
      </c>
      <c r="B810" t="s">
        <v>22</v>
      </c>
      <c r="C810">
        <v>4679733</v>
      </c>
      <c r="D810">
        <v>23</v>
      </c>
    </row>
    <row r="811" spans="1:4" x14ac:dyDescent="0.25">
      <c r="A811" s="1">
        <v>38624</v>
      </c>
      <c r="B811" t="s">
        <v>21</v>
      </c>
      <c r="C811">
        <v>2784949</v>
      </c>
      <c r="D811">
        <v>13</v>
      </c>
    </row>
    <row r="812" spans="1:4" x14ac:dyDescent="0.25">
      <c r="A812" s="1">
        <v>38625</v>
      </c>
      <c r="B812" t="s">
        <v>25</v>
      </c>
      <c r="C812">
        <v>3636966</v>
      </c>
      <c r="D812">
        <v>15</v>
      </c>
    </row>
    <row r="813" spans="1:4" x14ac:dyDescent="0.25">
      <c r="A813" s="1">
        <v>38626</v>
      </c>
      <c r="B813" t="s">
        <v>19</v>
      </c>
      <c r="C813">
        <v>3344483</v>
      </c>
      <c r="D813">
        <v>16</v>
      </c>
    </row>
    <row r="814" spans="1:4" x14ac:dyDescent="0.25">
      <c r="A814" s="1">
        <v>38627</v>
      </c>
      <c r="B814" t="s">
        <v>23</v>
      </c>
      <c r="C814">
        <v>4005750</v>
      </c>
      <c r="D814">
        <v>19</v>
      </c>
    </row>
    <row r="815" spans="1:4" x14ac:dyDescent="0.25">
      <c r="A815" s="1">
        <v>38628</v>
      </c>
      <c r="B815" t="s">
        <v>20</v>
      </c>
      <c r="C815">
        <v>2301716</v>
      </c>
      <c r="D815">
        <v>10</v>
      </c>
    </row>
    <row r="816" spans="1:4" x14ac:dyDescent="0.25">
      <c r="A816" s="1">
        <v>38629</v>
      </c>
      <c r="B816" t="s">
        <v>24</v>
      </c>
      <c r="C816">
        <v>2772233</v>
      </c>
      <c r="D816">
        <v>12</v>
      </c>
    </row>
    <row r="817" spans="1:4" x14ac:dyDescent="0.25">
      <c r="A817" s="1">
        <v>38630</v>
      </c>
      <c r="B817" t="s">
        <v>22</v>
      </c>
      <c r="C817">
        <v>1335250</v>
      </c>
      <c r="D817">
        <v>6</v>
      </c>
    </row>
    <row r="818" spans="1:4" x14ac:dyDescent="0.25">
      <c r="A818" s="1">
        <v>38631</v>
      </c>
      <c r="B818" t="s">
        <v>21</v>
      </c>
      <c r="C818">
        <v>4781466</v>
      </c>
      <c r="D818">
        <v>24</v>
      </c>
    </row>
    <row r="819" spans="1:4" x14ac:dyDescent="0.25">
      <c r="A819" s="1">
        <v>38632</v>
      </c>
      <c r="B819" t="s">
        <v>25</v>
      </c>
      <c r="C819">
        <v>2390733</v>
      </c>
      <c r="D819">
        <v>12</v>
      </c>
    </row>
    <row r="820" spans="1:4" x14ac:dyDescent="0.25">
      <c r="A820" s="1">
        <v>38633</v>
      </c>
      <c r="B820" t="s">
        <v>19</v>
      </c>
      <c r="C820">
        <v>4196500</v>
      </c>
      <c r="D820">
        <v>18</v>
      </c>
    </row>
    <row r="821" spans="1:4" x14ac:dyDescent="0.25">
      <c r="A821" s="1">
        <v>38634</v>
      </c>
      <c r="B821" t="s">
        <v>23</v>
      </c>
      <c r="C821">
        <v>2098250</v>
      </c>
      <c r="D821">
        <v>10</v>
      </c>
    </row>
    <row r="822" spans="1:4" x14ac:dyDescent="0.25">
      <c r="A822" s="1">
        <v>38635</v>
      </c>
      <c r="B822" t="s">
        <v>20</v>
      </c>
      <c r="C822">
        <v>2289000</v>
      </c>
      <c r="D822">
        <v>11</v>
      </c>
    </row>
    <row r="823" spans="1:4" x14ac:dyDescent="0.25">
      <c r="A823" s="1">
        <v>38636</v>
      </c>
      <c r="B823" t="s">
        <v>24</v>
      </c>
      <c r="C823">
        <v>3344483</v>
      </c>
      <c r="D823">
        <v>15</v>
      </c>
    </row>
    <row r="824" spans="1:4" x14ac:dyDescent="0.25">
      <c r="A824" s="1">
        <v>38637</v>
      </c>
      <c r="B824" t="s">
        <v>22</v>
      </c>
      <c r="C824">
        <v>2098250</v>
      </c>
      <c r="D824">
        <v>9</v>
      </c>
    </row>
    <row r="825" spans="1:4" x14ac:dyDescent="0.25">
      <c r="A825" s="1">
        <v>38638</v>
      </c>
      <c r="B825" t="s">
        <v>21</v>
      </c>
      <c r="C825">
        <v>3815000</v>
      </c>
      <c r="D825">
        <v>14</v>
      </c>
    </row>
    <row r="826" spans="1:4" x14ac:dyDescent="0.25">
      <c r="A826" s="1">
        <v>38639</v>
      </c>
      <c r="B826" t="s">
        <v>25</v>
      </c>
      <c r="C826">
        <v>4641583</v>
      </c>
      <c r="D826">
        <v>24</v>
      </c>
    </row>
    <row r="827" spans="1:4" x14ac:dyDescent="0.25">
      <c r="A827" s="1">
        <v>38640</v>
      </c>
      <c r="B827" t="s">
        <v>19</v>
      </c>
      <c r="C827">
        <v>5061233</v>
      </c>
      <c r="D827">
        <v>23</v>
      </c>
    </row>
    <row r="828" spans="1:4" x14ac:dyDescent="0.25">
      <c r="A828" s="1">
        <v>38641</v>
      </c>
      <c r="B828" t="s">
        <v>23</v>
      </c>
      <c r="C828">
        <v>7464682</v>
      </c>
      <c r="D828">
        <v>38</v>
      </c>
    </row>
    <row r="829" spans="1:4" x14ac:dyDescent="0.25">
      <c r="A829" s="1">
        <v>38642</v>
      </c>
      <c r="B829" t="s">
        <v>20</v>
      </c>
      <c r="C829">
        <v>5925966</v>
      </c>
      <c r="D829">
        <v>28</v>
      </c>
    </row>
    <row r="830" spans="1:4" x14ac:dyDescent="0.25">
      <c r="A830" s="1">
        <v>38643</v>
      </c>
      <c r="B830" t="s">
        <v>24</v>
      </c>
      <c r="C830">
        <v>2873966</v>
      </c>
      <c r="D830">
        <v>16</v>
      </c>
    </row>
    <row r="831" spans="1:4" x14ac:dyDescent="0.25">
      <c r="A831" s="1">
        <v>38644</v>
      </c>
      <c r="B831" t="s">
        <v>22</v>
      </c>
      <c r="C831">
        <v>2505182</v>
      </c>
      <c r="D831">
        <v>14</v>
      </c>
    </row>
    <row r="832" spans="1:4" x14ac:dyDescent="0.25">
      <c r="A832" s="1">
        <v>38645</v>
      </c>
      <c r="B832" t="s">
        <v>21</v>
      </c>
      <c r="C832">
        <v>2873966</v>
      </c>
      <c r="D832">
        <v>14</v>
      </c>
    </row>
    <row r="833" spans="1:4" x14ac:dyDescent="0.25">
      <c r="A833" s="1">
        <v>38646</v>
      </c>
      <c r="B833" t="s">
        <v>25</v>
      </c>
      <c r="C833">
        <v>2021949</v>
      </c>
      <c r="D833">
        <v>10</v>
      </c>
    </row>
    <row r="834" spans="1:4" x14ac:dyDescent="0.25">
      <c r="A834" s="1">
        <v>38647</v>
      </c>
      <c r="B834" t="s">
        <v>19</v>
      </c>
      <c r="C834">
        <v>1920216</v>
      </c>
      <c r="D834">
        <v>10</v>
      </c>
    </row>
    <row r="835" spans="1:4" x14ac:dyDescent="0.25">
      <c r="A835" s="1">
        <v>38648</v>
      </c>
      <c r="B835" t="s">
        <v>23</v>
      </c>
      <c r="C835">
        <v>2683216</v>
      </c>
      <c r="D835">
        <v>13</v>
      </c>
    </row>
    <row r="836" spans="1:4" x14ac:dyDescent="0.25">
      <c r="A836" s="1">
        <v>38649</v>
      </c>
      <c r="B836" t="s">
        <v>20</v>
      </c>
      <c r="C836">
        <v>3433500</v>
      </c>
      <c r="D836">
        <v>13</v>
      </c>
    </row>
    <row r="837" spans="1:4" x14ac:dyDescent="0.25">
      <c r="A837" s="1">
        <v>38650</v>
      </c>
      <c r="B837" t="s">
        <v>24</v>
      </c>
      <c r="C837">
        <v>4514415</v>
      </c>
      <c r="D837">
        <v>25</v>
      </c>
    </row>
    <row r="838" spans="1:4" x14ac:dyDescent="0.25">
      <c r="A838" s="1">
        <v>38651</v>
      </c>
      <c r="B838" t="s">
        <v>22</v>
      </c>
      <c r="C838">
        <v>4018466</v>
      </c>
      <c r="D838">
        <v>18</v>
      </c>
    </row>
    <row r="839" spans="1:4" x14ac:dyDescent="0.25">
      <c r="A839" s="1">
        <v>38652</v>
      </c>
      <c r="B839" t="s">
        <v>21</v>
      </c>
      <c r="C839">
        <v>12538631</v>
      </c>
      <c r="D839">
        <v>55</v>
      </c>
    </row>
    <row r="840" spans="1:4" x14ac:dyDescent="0.25">
      <c r="A840" s="1">
        <v>38653</v>
      </c>
      <c r="B840" t="s">
        <v>25</v>
      </c>
      <c r="C840">
        <v>7286648</v>
      </c>
      <c r="D840">
        <v>38</v>
      </c>
    </row>
    <row r="841" spans="1:4" x14ac:dyDescent="0.25">
      <c r="A841" s="1">
        <v>38654</v>
      </c>
      <c r="B841" t="s">
        <v>19</v>
      </c>
      <c r="C841">
        <v>3725983</v>
      </c>
      <c r="D841">
        <v>18</v>
      </c>
    </row>
    <row r="842" spans="1:4" x14ac:dyDescent="0.25">
      <c r="A842" s="1">
        <v>38655</v>
      </c>
      <c r="B842" t="s">
        <v>23</v>
      </c>
      <c r="C842">
        <v>1258949</v>
      </c>
      <c r="D842">
        <v>7</v>
      </c>
    </row>
    <row r="843" spans="1:4" x14ac:dyDescent="0.25">
      <c r="A843" s="1">
        <v>38656</v>
      </c>
      <c r="B843" t="s">
        <v>20</v>
      </c>
      <c r="C843">
        <v>1818483</v>
      </c>
      <c r="D843">
        <v>8</v>
      </c>
    </row>
    <row r="844" spans="1:4" x14ac:dyDescent="0.25">
      <c r="A844" s="1">
        <v>38657</v>
      </c>
      <c r="B844" t="s">
        <v>24</v>
      </c>
      <c r="C844">
        <v>2683216</v>
      </c>
      <c r="D844">
        <v>14</v>
      </c>
    </row>
    <row r="845" spans="1:4" x14ac:dyDescent="0.25">
      <c r="A845" s="1">
        <v>38658</v>
      </c>
      <c r="B845" t="s">
        <v>22</v>
      </c>
      <c r="C845">
        <v>2021949</v>
      </c>
      <c r="D845">
        <v>10</v>
      </c>
    </row>
    <row r="846" spans="1:4" x14ac:dyDescent="0.25">
      <c r="A846" s="1">
        <v>38659</v>
      </c>
      <c r="B846" t="s">
        <v>21</v>
      </c>
      <c r="C846">
        <v>3153733</v>
      </c>
      <c r="D846">
        <v>14</v>
      </c>
    </row>
    <row r="847" spans="1:4" x14ac:dyDescent="0.25">
      <c r="A847" s="1">
        <v>38660</v>
      </c>
      <c r="B847" t="s">
        <v>25</v>
      </c>
      <c r="C847">
        <v>2289000</v>
      </c>
      <c r="D847">
        <v>10</v>
      </c>
    </row>
    <row r="848" spans="1:4" x14ac:dyDescent="0.25">
      <c r="A848" s="1">
        <v>38661</v>
      </c>
      <c r="B848" t="s">
        <v>19</v>
      </c>
      <c r="C848">
        <v>2670500</v>
      </c>
      <c r="D848">
        <v>14</v>
      </c>
    </row>
    <row r="849" spans="1:4" x14ac:dyDescent="0.25">
      <c r="A849" s="1">
        <v>38662</v>
      </c>
      <c r="B849" t="s">
        <v>23</v>
      </c>
      <c r="C849">
        <v>2009233</v>
      </c>
      <c r="D849">
        <v>9</v>
      </c>
    </row>
    <row r="850" spans="1:4" x14ac:dyDescent="0.25">
      <c r="A850" s="1">
        <v>38663</v>
      </c>
      <c r="B850" t="s">
        <v>20</v>
      </c>
      <c r="C850">
        <v>1907500</v>
      </c>
      <c r="D850">
        <v>9</v>
      </c>
    </row>
    <row r="851" spans="1:4" x14ac:dyDescent="0.25">
      <c r="A851" s="1">
        <v>38664</v>
      </c>
      <c r="B851" t="s">
        <v>24</v>
      </c>
      <c r="C851">
        <v>3636966</v>
      </c>
      <c r="D851">
        <v>17</v>
      </c>
    </row>
    <row r="852" spans="1:4" x14ac:dyDescent="0.25">
      <c r="A852" s="1">
        <v>38665</v>
      </c>
      <c r="B852" t="s">
        <v>22</v>
      </c>
      <c r="C852">
        <v>2772233</v>
      </c>
      <c r="D852">
        <v>13</v>
      </c>
    </row>
    <row r="853" spans="1:4" x14ac:dyDescent="0.25">
      <c r="A853" s="1">
        <v>38666</v>
      </c>
      <c r="B853" t="s">
        <v>21</v>
      </c>
      <c r="C853">
        <v>2670500</v>
      </c>
      <c r="D853">
        <v>12</v>
      </c>
    </row>
    <row r="854" spans="1:4" x14ac:dyDescent="0.25">
      <c r="A854" s="1">
        <v>38667</v>
      </c>
      <c r="B854" t="s">
        <v>25</v>
      </c>
      <c r="C854">
        <v>4018466</v>
      </c>
      <c r="D854">
        <v>21</v>
      </c>
    </row>
    <row r="855" spans="1:4" x14ac:dyDescent="0.25">
      <c r="A855" s="1">
        <v>38668</v>
      </c>
      <c r="B855" t="s">
        <v>19</v>
      </c>
      <c r="C855">
        <v>2098250</v>
      </c>
      <c r="D855">
        <v>11</v>
      </c>
    </row>
    <row r="856" spans="1:4" x14ac:dyDescent="0.25">
      <c r="A856" s="1">
        <v>38669</v>
      </c>
      <c r="B856" t="s">
        <v>23</v>
      </c>
      <c r="C856">
        <v>5341000</v>
      </c>
      <c r="D856">
        <v>23</v>
      </c>
    </row>
    <row r="857" spans="1:4" x14ac:dyDescent="0.25">
      <c r="A857" s="1">
        <v>38670</v>
      </c>
      <c r="B857" t="s">
        <v>20</v>
      </c>
      <c r="C857">
        <v>1144500</v>
      </c>
      <c r="D857">
        <v>5</v>
      </c>
    </row>
    <row r="858" spans="1:4" x14ac:dyDescent="0.25">
      <c r="A858" s="1">
        <v>38671</v>
      </c>
      <c r="B858" t="s">
        <v>24</v>
      </c>
      <c r="C858">
        <v>2403449</v>
      </c>
      <c r="D858">
        <v>12</v>
      </c>
    </row>
    <row r="859" spans="1:4" x14ac:dyDescent="0.25">
      <c r="A859" s="1">
        <v>38672</v>
      </c>
      <c r="B859" t="s">
        <v>22</v>
      </c>
      <c r="C859">
        <v>2289000</v>
      </c>
      <c r="D859">
        <v>10</v>
      </c>
    </row>
    <row r="860" spans="1:4" x14ac:dyDescent="0.25">
      <c r="A860" s="1">
        <v>38673</v>
      </c>
      <c r="B860" t="s">
        <v>21</v>
      </c>
      <c r="C860">
        <v>2861250</v>
      </c>
      <c r="D860">
        <v>13</v>
      </c>
    </row>
    <row r="861" spans="1:4" x14ac:dyDescent="0.25">
      <c r="A861" s="1">
        <v>38674</v>
      </c>
      <c r="B861" t="s">
        <v>25</v>
      </c>
      <c r="C861">
        <v>2009233</v>
      </c>
      <c r="D861">
        <v>8</v>
      </c>
    </row>
    <row r="862" spans="1:4" x14ac:dyDescent="0.25">
      <c r="A862" s="1">
        <v>38675</v>
      </c>
      <c r="B862" t="s">
        <v>19</v>
      </c>
      <c r="C862">
        <v>2289000</v>
      </c>
      <c r="D862">
        <v>9</v>
      </c>
    </row>
    <row r="863" spans="1:4" x14ac:dyDescent="0.25">
      <c r="A863" s="1">
        <v>38676</v>
      </c>
      <c r="B863" t="s">
        <v>23</v>
      </c>
      <c r="C863">
        <v>572250</v>
      </c>
      <c r="D863">
        <v>3</v>
      </c>
    </row>
    <row r="864" spans="1:4" x14ac:dyDescent="0.25">
      <c r="A864" s="1">
        <v>38677</v>
      </c>
      <c r="B864" t="s">
        <v>20</v>
      </c>
      <c r="C864">
        <v>1627733</v>
      </c>
      <c r="D864">
        <v>7</v>
      </c>
    </row>
    <row r="865" spans="1:4" x14ac:dyDescent="0.25">
      <c r="A865" s="1">
        <v>38678</v>
      </c>
      <c r="B865" t="s">
        <v>24</v>
      </c>
      <c r="C865">
        <v>381500</v>
      </c>
      <c r="D865">
        <v>2</v>
      </c>
    </row>
    <row r="866" spans="1:4" x14ac:dyDescent="0.25">
      <c r="A866" s="1">
        <v>38679</v>
      </c>
      <c r="B866" t="s">
        <v>22</v>
      </c>
      <c r="C866">
        <v>2873966</v>
      </c>
      <c r="D866">
        <v>13</v>
      </c>
    </row>
    <row r="867" spans="1:4" x14ac:dyDescent="0.25">
      <c r="A867" s="1">
        <v>38680</v>
      </c>
      <c r="B867" t="s">
        <v>21</v>
      </c>
      <c r="C867">
        <v>381500</v>
      </c>
      <c r="D867">
        <v>2</v>
      </c>
    </row>
    <row r="868" spans="1:4" x14ac:dyDescent="0.25">
      <c r="A868" s="1">
        <v>38681</v>
      </c>
      <c r="B868" t="s">
        <v>25</v>
      </c>
      <c r="C868">
        <v>2403449</v>
      </c>
      <c r="D868">
        <v>14</v>
      </c>
    </row>
    <row r="869" spans="1:4" x14ac:dyDescent="0.25">
      <c r="A869" s="1">
        <v>38682</v>
      </c>
      <c r="B869" t="s">
        <v>19</v>
      </c>
      <c r="C869">
        <v>1436983</v>
      </c>
      <c r="D869">
        <v>7</v>
      </c>
    </row>
    <row r="870" spans="1:4" x14ac:dyDescent="0.25">
      <c r="A870" s="1">
        <v>38683</v>
      </c>
      <c r="B870" t="s">
        <v>23</v>
      </c>
      <c r="C870">
        <v>572250</v>
      </c>
      <c r="D870">
        <v>3</v>
      </c>
    </row>
    <row r="871" spans="1:4" x14ac:dyDescent="0.25">
      <c r="A871" s="1">
        <v>38684</v>
      </c>
      <c r="B871" t="s">
        <v>20</v>
      </c>
      <c r="C871">
        <v>2873966</v>
      </c>
      <c r="D871">
        <v>16</v>
      </c>
    </row>
    <row r="872" spans="1:4" x14ac:dyDescent="0.25">
      <c r="A872" s="1">
        <v>38685</v>
      </c>
      <c r="B872" t="s">
        <v>24</v>
      </c>
      <c r="C872">
        <v>2034665</v>
      </c>
      <c r="D872">
        <v>13</v>
      </c>
    </row>
    <row r="873" spans="1:4" x14ac:dyDescent="0.25">
      <c r="A873" s="1">
        <v>38686</v>
      </c>
      <c r="B873" t="s">
        <v>22</v>
      </c>
      <c r="C873">
        <v>3255466</v>
      </c>
      <c r="D873">
        <v>18</v>
      </c>
    </row>
    <row r="874" spans="1:4" x14ac:dyDescent="0.25">
      <c r="A874" s="1">
        <v>38687</v>
      </c>
      <c r="B874" t="s">
        <v>21</v>
      </c>
      <c r="C874">
        <v>3153733</v>
      </c>
      <c r="D874">
        <v>16</v>
      </c>
    </row>
    <row r="875" spans="1:4" x14ac:dyDescent="0.25">
      <c r="A875" s="1">
        <v>38688</v>
      </c>
      <c r="B875" t="s">
        <v>25</v>
      </c>
      <c r="C875">
        <v>2861250</v>
      </c>
      <c r="D875">
        <v>12</v>
      </c>
    </row>
    <row r="876" spans="1:4" x14ac:dyDescent="0.25">
      <c r="A876" s="1">
        <v>38689</v>
      </c>
      <c r="B876" t="s">
        <v>19</v>
      </c>
      <c r="C876">
        <v>6218449</v>
      </c>
      <c r="D876">
        <v>33</v>
      </c>
    </row>
    <row r="877" spans="1:4" x14ac:dyDescent="0.25">
      <c r="A877" s="1">
        <v>38690</v>
      </c>
      <c r="B877" t="s">
        <v>23</v>
      </c>
      <c r="C877">
        <v>4387250</v>
      </c>
      <c r="D877">
        <v>19</v>
      </c>
    </row>
    <row r="878" spans="1:4" x14ac:dyDescent="0.25">
      <c r="A878" s="1">
        <v>38691</v>
      </c>
      <c r="B878" t="s">
        <v>20</v>
      </c>
      <c r="C878">
        <v>10503961</v>
      </c>
      <c r="D878">
        <v>60</v>
      </c>
    </row>
    <row r="879" spans="1:4" x14ac:dyDescent="0.25">
      <c r="A879" s="1">
        <v>38692</v>
      </c>
      <c r="B879" t="s">
        <v>24</v>
      </c>
      <c r="C879">
        <v>7199015</v>
      </c>
      <c r="D879">
        <v>38</v>
      </c>
    </row>
    <row r="880" spans="1:4" x14ac:dyDescent="0.25">
      <c r="A880" s="1">
        <v>38693</v>
      </c>
      <c r="B880" t="s">
        <v>22</v>
      </c>
      <c r="C880">
        <v>7795313</v>
      </c>
      <c r="D880">
        <v>40</v>
      </c>
    </row>
    <row r="881" spans="1:4" x14ac:dyDescent="0.25">
      <c r="A881" s="1">
        <v>38694</v>
      </c>
      <c r="B881" t="s">
        <v>21</v>
      </c>
      <c r="C881">
        <v>5646199</v>
      </c>
      <c r="D881">
        <v>31</v>
      </c>
    </row>
    <row r="882" spans="1:4" x14ac:dyDescent="0.25">
      <c r="A882" s="1">
        <v>38695</v>
      </c>
      <c r="B882" t="s">
        <v>25</v>
      </c>
      <c r="C882">
        <v>5735216</v>
      </c>
      <c r="D882">
        <v>31</v>
      </c>
    </row>
    <row r="883" spans="1:4" x14ac:dyDescent="0.25">
      <c r="A883" s="1">
        <v>38696</v>
      </c>
      <c r="B883" t="s">
        <v>19</v>
      </c>
      <c r="C883">
        <v>5913250</v>
      </c>
      <c r="D883">
        <v>19</v>
      </c>
    </row>
    <row r="884" spans="1:4" x14ac:dyDescent="0.25">
      <c r="A884" s="1">
        <v>38697</v>
      </c>
      <c r="B884" t="s">
        <v>23</v>
      </c>
      <c r="C884">
        <v>6994166</v>
      </c>
      <c r="D884">
        <v>39</v>
      </c>
    </row>
    <row r="885" spans="1:4" x14ac:dyDescent="0.25">
      <c r="A885" s="1">
        <v>38698</v>
      </c>
      <c r="B885" t="s">
        <v>20</v>
      </c>
      <c r="C885">
        <v>9575648</v>
      </c>
      <c r="D885">
        <v>48</v>
      </c>
    </row>
    <row r="886" spans="1:4" x14ac:dyDescent="0.25">
      <c r="A886" s="1">
        <v>38699</v>
      </c>
      <c r="B886" t="s">
        <v>24</v>
      </c>
      <c r="C886">
        <v>11775631</v>
      </c>
      <c r="D886">
        <v>59</v>
      </c>
    </row>
    <row r="887" spans="1:4" x14ac:dyDescent="0.25">
      <c r="A887" s="1">
        <v>38700</v>
      </c>
      <c r="B887" t="s">
        <v>22</v>
      </c>
      <c r="C887">
        <v>11559449</v>
      </c>
      <c r="D887">
        <v>54</v>
      </c>
    </row>
    <row r="888" spans="1:4" x14ac:dyDescent="0.25">
      <c r="A888" s="1">
        <v>38701</v>
      </c>
      <c r="B888" t="s">
        <v>21</v>
      </c>
      <c r="C888">
        <v>14725898</v>
      </c>
      <c r="D888">
        <v>74</v>
      </c>
    </row>
    <row r="889" spans="1:4" x14ac:dyDescent="0.25">
      <c r="A889" s="1">
        <v>38702</v>
      </c>
      <c r="B889" t="s">
        <v>25</v>
      </c>
      <c r="C889">
        <v>16607966</v>
      </c>
      <c r="D889">
        <v>74</v>
      </c>
    </row>
    <row r="890" spans="1:4" x14ac:dyDescent="0.25">
      <c r="A890" s="1">
        <v>38703</v>
      </c>
      <c r="B890" t="s">
        <v>19</v>
      </c>
      <c r="C890">
        <v>10135682</v>
      </c>
      <c r="D890">
        <v>49</v>
      </c>
    </row>
    <row r="891" spans="1:4" x14ac:dyDescent="0.25">
      <c r="A891" s="1">
        <v>38704</v>
      </c>
      <c r="B891" t="s">
        <v>23</v>
      </c>
      <c r="C891">
        <v>9079699</v>
      </c>
      <c r="D891">
        <v>41</v>
      </c>
    </row>
    <row r="892" spans="1:4" x14ac:dyDescent="0.25">
      <c r="A892" s="1">
        <v>38705</v>
      </c>
      <c r="B892" t="s">
        <v>20</v>
      </c>
      <c r="C892">
        <v>18172114</v>
      </c>
      <c r="D892">
        <v>91</v>
      </c>
    </row>
    <row r="893" spans="1:4" x14ac:dyDescent="0.25">
      <c r="A893" s="1">
        <v>38706</v>
      </c>
      <c r="B893" t="s">
        <v>24</v>
      </c>
      <c r="C893">
        <v>8507449</v>
      </c>
      <c r="D893">
        <v>36</v>
      </c>
    </row>
    <row r="894" spans="1:4" x14ac:dyDescent="0.25">
      <c r="A894" s="1">
        <v>38707</v>
      </c>
      <c r="B894" t="s">
        <v>22</v>
      </c>
      <c r="C894">
        <v>13428797</v>
      </c>
      <c r="D894">
        <v>72</v>
      </c>
    </row>
    <row r="895" spans="1:4" x14ac:dyDescent="0.25">
      <c r="A895" s="1">
        <v>38708</v>
      </c>
      <c r="B895" t="s">
        <v>21</v>
      </c>
      <c r="C895">
        <v>10885466</v>
      </c>
      <c r="D895">
        <v>44</v>
      </c>
    </row>
    <row r="896" spans="1:4" x14ac:dyDescent="0.25">
      <c r="A896" s="1">
        <v>38709</v>
      </c>
      <c r="B896" t="s">
        <v>25</v>
      </c>
      <c r="C896">
        <v>15043813</v>
      </c>
      <c r="D896">
        <v>76</v>
      </c>
    </row>
    <row r="897" spans="1:4" x14ac:dyDescent="0.25">
      <c r="A897" s="1">
        <v>38710</v>
      </c>
      <c r="B897" t="s">
        <v>19</v>
      </c>
      <c r="C897">
        <v>12093546</v>
      </c>
      <c r="D897">
        <v>66</v>
      </c>
    </row>
    <row r="898" spans="1:4" x14ac:dyDescent="0.25">
      <c r="A898" s="1">
        <v>38711</v>
      </c>
      <c r="B898" t="s">
        <v>23</v>
      </c>
      <c r="C898">
        <v>3929449</v>
      </c>
      <c r="D898">
        <v>21</v>
      </c>
    </row>
    <row r="899" spans="1:4" x14ac:dyDescent="0.25">
      <c r="A899" s="1">
        <v>38712</v>
      </c>
      <c r="B899" t="s">
        <v>20</v>
      </c>
      <c r="C899">
        <v>13276199</v>
      </c>
      <c r="D899">
        <v>57</v>
      </c>
    </row>
    <row r="900" spans="1:4" x14ac:dyDescent="0.25">
      <c r="A900" s="1">
        <v>38713</v>
      </c>
      <c r="B900" t="s">
        <v>24</v>
      </c>
      <c r="C900">
        <v>12805682</v>
      </c>
      <c r="D900">
        <v>55</v>
      </c>
    </row>
    <row r="901" spans="1:4" x14ac:dyDescent="0.25">
      <c r="A901" s="1">
        <v>38714</v>
      </c>
      <c r="B901" t="s">
        <v>22</v>
      </c>
      <c r="C901">
        <v>17766199</v>
      </c>
      <c r="D901">
        <v>86</v>
      </c>
    </row>
    <row r="902" spans="1:4" x14ac:dyDescent="0.25">
      <c r="A902" s="1">
        <v>38715</v>
      </c>
      <c r="B902" t="s">
        <v>21</v>
      </c>
      <c r="C902">
        <v>7362949</v>
      </c>
      <c r="D902">
        <v>34</v>
      </c>
    </row>
    <row r="903" spans="1:4" x14ac:dyDescent="0.25">
      <c r="A903" s="1">
        <v>38716</v>
      </c>
      <c r="B903" t="s">
        <v>25</v>
      </c>
      <c r="C903">
        <v>8418432</v>
      </c>
      <c r="D903">
        <v>44</v>
      </c>
    </row>
    <row r="904" spans="1:4" x14ac:dyDescent="0.25">
      <c r="A904" s="1">
        <v>38717</v>
      </c>
      <c r="B904" t="s">
        <v>19</v>
      </c>
      <c r="C904">
        <v>11343265</v>
      </c>
      <c r="D904">
        <v>58</v>
      </c>
    </row>
    <row r="905" spans="1:4" x14ac:dyDescent="0.25">
      <c r="A905" s="1">
        <v>38718</v>
      </c>
      <c r="B905" t="s">
        <v>23</v>
      </c>
      <c r="C905">
        <v>5521600</v>
      </c>
      <c r="D905">
        <v>27</v>
      </c>
    </row>
    <row r="906" spans="1:4" x14ac:dyDescent="0.25">
      <c r="A906" s="1">
        <v>38719</v>
      </c>
      <c r="B906" t="s">
        <v>20</v>
      </c>
      <c r="C906">
        <v>12687100</v>
      </c>
      <c r="D906">
        <v>52</v>
      </c>
    </row>
    <row r="907" spans="1:4" x14ac:dyDescent="0.25">
      <c r="A907" s="1">
        <v>38720</v>
      </c>
      <c r="B907" t="s">
        <v>24</v>
      </c>
      <c r="C907">
        <v>12158400</v>
      </c>
      <c r="D907">
        <v>53</v>
      </c>
    </row>
    <row r="908" spans="1:4" x14ac:dyDescent="0.25">
      <c r="A908" s="1">
        <v>38721</v>
      </c>
      <c r="B908" t="s">
        <v>22</v>
      </c>
      <c r="C908">
        <v>13940000</v>
      </c>
      <c r="D908">
        <v>66</v>
      </c>
    </row>
    <row r="909" spans="1:4" x14ac:dyDescent="0.25">
      <c r="A909" s="1">
        <v>38722</v>
      </c>
      <c r="B909" t="s">
        <v>21</v>
      </c>
      <c r="C909">
        <v>13899200</v>
      </c>
      <c r="D909">
        <v>57</v>
      </c>
    </row>
    <row r="910" spans="1:4" x14ac:dyDescent="0.25">
      <c r="A910" s="1">
        <v>38723</v>
      </c>
      <c r="B910" t="s">
        <v>25</v>
      </c>
      <c r="C910">
        <v>21148000</v>
      </c>
      <c r="D910">
        <v>73</v>
      </c>
    </row>
    <row r="911" spans="1:4" x14ac:dyDescent="0.25">
      <c r="A911" s="1">
        <v>38724</v>
      </c>
      <c r="B911" t="s">
        <v>19</v>
      </c>
      <c r="C911">
        <v>17979200</v>
      </c>
      <c r="D911">
        <v>73</v>
      </c>
    </row>
    <row r="912" spans="1:4" x14ac:dyDescent="0.25">
      <c r="A912" s="1">
        <v>38725</v>
      </c>
      <c r="B912" t="s">
        <v>23</v>
      </c>
      <c r="C912">
        <v>22356700</v>
      </c>
      <c r="D912">
        <v>84</v>
      </c>
    </row>
    <row r="913" spans="1:4" x14ac:dyDescent="0.25">
      <c r="A913" s="1">
        <v>38726</v>
      </c>
      <c r="B913" t="s">
        <v>20</v>
      </c>
      <c r="C913">
        <v>15653600</v>
      </c>
      <c r="D913">
        <v>58</v>
      </c>
    </row>
    <row r="914" spans="1:4" x14ac:dyDescent="0.25">
      <c r="A914" s="1">
        <v>38727</v>
      </c>
      <c r="B914" t="s">
        <v>24</v>
      </c>
      <c r="C914">
        <v>6432800</v>
      </c>
      <c r="D914">
        <v>27</v>
      </c>
    </row>
    <row r="915" spans="1:4" x14ac:dyDescent="0.25">
      <c r="A915" s="1">
        <v>38728</v>
      </c>
      <c r="B915" t="s">
        <v>22</v>
      </c>
      <c r="C915">
        <v>7561600</v>
      </c>
      <c r="D915">
        <v>34</v>
      </c>
    </row>
    <row r="916" spans="1:4" x14ac:dyDescent="0.25">
      <c r="A916" s="1">
        <v>38729</v>
      </c>
      <c r="B916" t="s">
        <v>21</v>
      </c>
      <c r="C916">
        <v>7248800</v>
      </c>
      <c r="D916">
        <v>33</v>
      </c>
    </row>
    <row r="917" spans="1:4" x14ac:dyDescent="0.25">
      <c r="A917" s="1">
        <v>38730</v>
      </c>
      <c r="B917" t="s">
        <v>25</v>
      </c>
      <c r="C917">
        <v>3984800</v>
      </c>
      <c r="D917">
        <v>17</v>
      </c>
    </row>
    <row r="918" spans="1:4" x14ac:dyDescent="0.25">
      <c r="A918" s="1">
        <v>38731</v>
      </c>
      <c r="B918" t="s">
        <v>19</v>
      </c>
      <c r="C918">
        <v>6120000</v>
      </c>
      <c r="D918">
        <v>25</v>
      </c>
    </row>
    <row r="919" spans="1:4" x14ac:dyDescent="0.25">
      <c r="A919" s="1">
        <v>38732</v>
      </c>
      <c r="B919" t="s">
        <v>23</v>
      </c>
      <c r="C919">
        <v>6324000</v>
      </c>
      <c r="D919">
        <v>28</v>
      </c>
    </row>
    <row r="920" spans="1:4" x14ac:dyDescent="0.25">
      <c r="A920" s="1">
        <v>38733</v>
      </c>
      <c r="B920" t="s">
        <v>20</v>
      </c>
      <c r="C920">
        <v>4719200</v>
      </c>
      <c r="D920">
        <v>24</v>
      </c>
    </row>
    <row r="921" spans="1:4" x14ac:dyDescent="0.25">
      <c r="A921" s="1">
        <v>38734</v>
      </c>
      <c r="B921" t="s">
        <v>24</v>
      </c>
      <c r="C921">
        <v>7752000</v>
      </c>
      <c r="D921">
        <v>31</v>
      </c>
    </row>
    <row r="922" spans="1:4" x14ac:dyDescent="0.25">
      <c r="A922" s="1">
        <v>38735</v>
      </c>
      <c r="B922" t="s">
        <v>22</v>
      </c>
      <c r="C922">
        <v>3372800</v>
      </c>
      <c r="D922">
        <v>16</v>
      </c>
    </row>
    <row r="923" spans="1:4" x14ac:dyDescent="0.25">
      <c r="A923" s="1">
        <v>38736</v>
      </c>
      <c r="B923" t="s">
        <v>21</v>
      </c>
      <c r="C923">
        <v>5508000</v>
      </c>
      <c r="D923">
        <v>24</v>
      </c>
    </row>
    <row r="924" spans="1:4" x14ac:dyDescent="0.25">
      <c r="A924" s="1">
        <v>38737</v>
      </c>
      <c r="B924" t="s">
        <v>25</v>
      </c>
      <c r="C924">
        <v>4923200</v>
      </c>
      <c r="D924">
        <v>23</v>
      </c>
    </row>
    <row r="925" spans="1:4" x14ac:dyDescent="0.25">
      <c r="A925" s="1">
        <v>38738</v>
      </c>
      <c r="B925" t="s">
        <v>19</v>
      </c>
      <c r="C925">
        <v>5412800</v>
      </c>
      <c r="D925">
        <v>25</v>
      </c>
    </row>
    <row r="926" spans="1:4" x14ac:dyDescent="0.25">
      <c r="A926" s="1">
        <v>38739</v>
      </c>
      <c r="B926" t="s">
        <v>23</v>
      </c>
      <c r="C926">
        <v>6133600</v>
      </c>
      <c r="D926">
        <v>30</v>
      </c>
    </row>
    <row r="927" spans="1:4" x14ac:dyDescent="0.25">
      <c r="A927" s="1">
        <v>38740</v>
      </c>
      <c r="B927" t="s">
        <v>20</v>
      </c>
      <c r="C927">
        <v>3576800</v>
      </c>
      <c r="D927">
        <v>13</v>
      </c>
    </row>
    <row r="928" spans="1:4" x14ac:dyDescent="0.25">
      <c r="A928" s="1">
        <v>38741</v>
      </c>
      <c r="B928" t="s">
        <v>24</v>
      </c>
      <c r="C928">
        <v>5712000</v>
      </c>
      <c r="D928">
        <v>26</v>
      </c>
    </row>
    <row r="929" spans="1:4" x14ac:dyDescent="0.25">
      <c r="A929" s="1">
        <v>38742</v>
      </c>
      <c r="B929" t="s">
        <v>22</v>
      </c>
      <c r="C929">
        <v>5344800</v>
      </c>
      <c r="D929">
        <v>26</v>
      </c>
    </row>
    <row r="930" spans="1:4" x14ac:dyDescent="0.25">
      <c r="A930" s="1">
        <v>38743</v>
      </c>
      <c r="B930" t="s">
        <v>21</v>
      </c>
      <c r="C930">
        <v>4909600</v>
      </c>
      <c r="D930">
        <v>19</v>
      </c>
    </row>
    <row r="931" spans="1:4" x14ac:dyDescent="0.25">
      <c r="A931" s="1">
        <v>38744</v>
      </c>
      <c r="B931" t="s">
        <v>25</v>
      </c>
      <c r="C931">
        <v>7874400</v>
      </c>
      <c r="D931">
        <v>33</v>
      </c>
    </row>
    <row r="932" spans="1:4" x14ac:dyDescent="0.25">
      <c r="A932" s="1">
        <v>38745</v>
      </c>
      <c r="B932" t="s">
        <v>19</v>
      </c>
      <c r="C932">
        <v>6541600</v>
      </c>
      <c r="D932">
        <v>29</v>
      </c>
    </row>
    <row r="933" spans="1:4" x14ac:dyDescent="0.25">
      <c r="A933" s="1">
        <v>38746</v>
      </c>
      <c r="B933" t="s">
        <v>23</v>
      </c>
      <c r="C933">
        <v>3916800</v>
      </c>
      <c r="D933">
        <v>21</v>
      </c>
    </row>
    <row r="934" spans="1:4" x14ac:dyDescent="0.25">
      <c r="A934" s="1">
        <v>38747</v>
      </c>
      <c r="B934" t="s">
        <v>20</v>
      </c>
      <c r="C934">
        <v>7588800</v>
      </c>
      <c r="D934">
        <v>36</v>
      </c>
    </row>
    <row r="935" spans="1:4" x14ac:dyDescent="0.25">
      <c r="A935" s="1">
        <v>38748</v>
      </c>
      <c r="B935" t="s">
        <v>24</v>
      </c>
      <c r="C935">
        <v>8160000</v>
      </c>
      <c r="D935">
        <v>31</v>
      </c>
    </row>
    <row r="936" spans="1:4" x14ac:dyDescent="0.25">
      <c r="A936" s="1">
        <v>38749</v>
      </c>
      <c r="B936" t="s">
        <v>22</v>
      </c>
      <c r="C936">
        <v>7058400</v>
      </c>
      <c r="D936">
        <v>27</v>
      </c>
    </row>
    <row r="937" spans="1:4" x14ac:dyDescent="0.25">
      <c r="A937" s="1">
        <v>38750</v>
      </c>
      <c r="B937" t="s">
        <v>21</v>
      </c>
      <c r="C937">
        <v>6364800</v>
      </c>
      <c r="D937">
        <v>33</v>
      </c>
    </row>
    <row r="938" spans="1:4" x14ac:dyDescent="0.25">
      <c r="A938" s="1">
        <v>38751</v>
      </c>
      <c r="B938" t="s">
        <v>25</v>
      </c>
      <c r="C938">
        <v>13804000</v>
      </c>
      <c r="D938">
        <v>66</v>
      </c>
    </row>
    <row r="939" spans="1:4" x14ac:dyDescent="0.25">
      <c r="A939" s="1">
        <v>38752</v>
      </c>
      <c r="B939" t="s">
        <v>19</v>
      </c>
      <c r="C939">
        <v>18305600</v>
      </c>
      <c r="D939">
        <v>89</v>
      </c>
    </row>
    <row r="940" spans="1:4" x14ac:dyDescent="0.25">
      <c r="A940" s="1">
        <v>38753</v>
      </c>
      <c r="B940" t="s">
        <v>23</v>
      </c>
      <c r="C940">
        <v>13532000</v>
      </c>
      <c r="D940">
        <v>70</v>
      </c>
    </row>
    <row r="941" spans="1:4" x14ac:dyDescent="0.25">
      <c r="A941" s="1">
        <v>38754</v>
      </c>
      <c r="B941" t="s">
        <v>20</v>
      </c>
      <c r="C941">
        <v>13382400</v>
      </c>
      <c r="D941">
        <v>64</v>
      </c>
    </row>
    <row r="942" spans="1:4" x14ac:dyDescent="0.25">
      <c r="A942" s="1">
        <v>38755</v>
      </c>
      <c r="B942" t="s">
        <v>24</v>
      </c>
      <c r="C942">
        <v>21651200</v>
      </c>
      <c r="D942">
        <v>103</v>
      </c>
    </row>
    <row r="943" spans="1:4" x14ac:dyDescent="0.25">
      <c r="A943" s="1">
        <v>38756</v>
      </c>
      <c r="B943" t="s">
        <v>22</v>
      </c>
      <c r="C943">
        <v>15204800</v>
      </c>
      <c r="D943">
        <v>66</v>
      </c>
    </row>
    <row r="944" spans="1:4" x14ac:dyDescent="0.25">
      <c r="A944" s="1">
        <v>38757</v>
      </c>
      <c r="B944" t="s">
        <v>21</v>
      </c>
      <c r="C944">
        <v>13382400</v>
      </c>
      <c r="D944">
        <v>62</v>
      </c>
    </row>
    <row r="945" spans="1:4" x14ac:dyDescent="0.25">
      <c r="A945" s="1">
        <v>38758</v>
      </c>
      <c r="B945" t="s">
        <v>25</v>
      </c>
      <c r="C945">
        <v>13804000</v>
      </c>
      <c r="D945">
        <v>62</v>
      </c>
    </row>
    <row r="946" spans="1:4" x14ac:dyDescent="0.25">
      <c r="A946" s="1">
        <v>38759</v>
      </c>
      <c r="B946" t="s">
        <v>19</v>
      </c>
      <c r="C946">
        <v>19298400</v>
      </c>
      <c r="D946">
        <v>89</v>
      </c>
    </row>
    <row r="947" spans="1:4" x14ac:dyDescent="0.25">
      <c r="A947" s="1">
        <v>38760</v>
      </c>
      <c r="B947" t="s">
        <v>23</v>
      </c>
      <c r="C947">
        <v>6337600</v>
      </c>
      <c r="D947">
        <v>31</v>
      </c>
    </row>
    <row r="948" spans="1:4" x14ac:dyDescent="0.25">
      <c r="A948" s="1">
        <v>38761</v>
      </c>
      <c r="B948" t="s">
        <v>20</v>
      </c>
      <c r="C948">
        <v>17965600</v>
      </c>
      <c r="D948">
        <v>83</v>
      </c>
    </row>
    <row r="949" spans="1:4" x14ac:dyDescent="0.25">
      <c r="A949" s="1">
        <v>38762</v>
      </c>
      <c r="B949" t="s">
        <v>24</v>
      </c>
      <c r="C949">
        <v>15898400</v>
      </c>
      <c r="D949">
        <v>74</v>
      </c>
    </row>
    <row r="950" spans="1:4" x14ac:dyDescent="0.25">
      <c r="A950" s="1">
        <v>38763</v>
      </c>
      <c r="B950" t="s">
        <v>22</v>
      </c>
      <c r="C950">
        <v>13477600</v>
      </c>
      <c r="D950">
        <v>66</v>
      </c>
    </row>
    <row r="951" spans="1:4" x14ac:dyDescent="0.25">
      <c r="A951" s="1">
        <v>38764</v>
      </c>
      <c r="B951" t="s">
        <v>21</v>
      </c>
      <c r="C951">
        <v>9628800</v>
      </c>
      <c r="D951">
        <v>49</v>
      </c>
    </row>
    <row r="952" spans="1:4" x14ac:dyDescent="0.25">
      <c r="A952" s="1">
        <v>38765</v>
      </c>
      <c r="B952" t="s">
        <v>25</v>
      </c>
      <c r="C952">
        <v>12253600</v>
      </c>
      <c r="D952">
        <v>55</v>
      </c>
    </row>
    <row r="953" spans="1:4" x14ac:dyDescent="0.25">
      <c r="A953" s="1">
        <v>38766</v>
      </c>
      <c r="B953" t="s">
        <v>19</v>
      </c>
      <c r="C953">
        <v>13124000</v>
      </c>
      <c r="D953">
        <v>63</v>
      </c>
    </row>
    <row r="954" spans="1:4" x14ac:dyDescent="0.25">
      <c r="A954" s="1">
        <v>38767</v>
      </c>
      <c r="B954" t="s">
        <v>23</v>
      </c>
      <c r="C954">
        <v>7262400</v>
      </c>
      <c r="D954">
        <v>36</v>
      </c>
    </row>
    <row r="955" spans="1:4" x14ac:dyDescent="0.25">
      <c r="A955" s="1">
        <v>38768</v>
      </c>
      <c r="B955" t="s">
        <v>20</v>
      </c>
      <c r="C955">
        <v>10526400</v>
      </c>
      <c r="D955">
        <v>48</v>
      </c>
    </row>
    <row r="956" spans="1:4" x14ac:dyDescent="0.25">
      <c r="A956" s="1">
        <v>38769</v>
      </c>
      <c r="B956" t="s">
        <v>24</v>
      </c>
      <c r="C956">
        <v>13192000</v>
      </c>
      <c r="D956">
        <v>63</v>
      </c>
    </row>
    <row r="957" spans="1:4" x14ac:dyDescent="0.25">
      <c r="A957" s="1">
        <v>38770</v>
      </c>
      <c r="B957" t="s">
        <v>22</v>
      </c>
      <c r="C957">
        <v>10458400</v>
      </c>
      <c r="D957">
        <v>55</v>
      </c>
    </row>
    <row r="958" spans="1:4" x14ac:dyDescent="0.25">
      <c r="A958" s="1">
        <v>38771</v>
      </c>
      <c r="B958" t="s">
        <v>21</v>
      </c>
      <c r="C958">
        <v>15449600</v>
      </c>
      <c r="D958">
        <v>75</v>
      </c>
    </row>
    <row r="959" spans="1:4" x14ac:dyDescent="0.25">
      <c r="A959" s="1">
        <v>38772</v>
      </c>
      <c r="B959" t="s">
        <v>25</v>
      </c>
      <c r="C959">
        <v>13600000</v>
      </c>
      <c r="D959">
        <v>62</v>
      </c>
    </row>
    <row r="960" spans="1:4" x14ac:dyDescent="0.25">
      <c r="A960" s="1">
        <v>38773</v>
      </c>
      <c r="B960" t="s">
        <v>19</v>
      </c>
      <c r="C960">
        <v>8785600</v>
      </c>
      <c r="D960">
        <v>41</v>
      </c>
    </row>
    <row r="961" spans="1:4" x14ac:dyDescent="0.25">
      <c r="A961" s="1">
        <v>38774</v>
      </c>
      <c r="B961" t="s">
        <v>23</v>
      </c>
      <c r="C961">
        <v>9424800</v>
      </c>
      <c r="D961">
        <v>48</v>
      </c>
    </row>
    <row r="962" spans="1:4" x14ac:dyDescent="0.25">
      <c r="A962" s="1">
        <v>38775</v>
      </c>
      <c r="B962" t="s">
        <v>20</v>
      </c>
      <c r="C962">
        <v>13124000</v>
      </c>
      <c r="D962">
        <v>64</v>
      </c>
    </row>
    <row r="963" spans="1:4" x14ac:dyDescent="0.25">
      <c r="A963" s="1">
        <v>38776</v>
      </c>
      <c r="B963" t="s">
        <v>24</v>
      </c>
      <c r="C963">
        <v>10852800</v>
      </c>
      <c r="D963">
        <v>54</v>
      </c>
    </row>
    <row r="964" spans="1:4" x14ac:dyDescent="0.25">
      <c r="A964" s="1">
        <v>38777</v>
      </c>
      <c r="B964" t="s">
        <v>22</v>
      </c>
      <c r="C964">
        <v>6378400</v>
      </c>
      <c r="D964">
        <v>35</v>
      </c>
    </row>
    <row r="965" spans="1:4" x14ac:dyDescent="0.25">
      <c r="A965" s="1">
        <v>38778</v>
      </c>
      <c r="B965" t="s">
        <v>21</v>
      </c>
      <c r="C965">
        <v>9302400</v>
      </c>
      <c r="D965">
        <v>45</v>
      </c>
    </row>
    <row r="966" spans="1:4" x14ac:dyDescent="0.25">
      <c r="A966" s="1">
        <v>38779</v>
      </c>
      <c r="B966" t="s">
        <v>25</v>
      </c>
      <c r="C966">
        <v>7058400</v>
      </c>
      <c r="D966">
        <v>35</v>
      </c>
    </row>
    <row r="967" spans="1:4" x14ac:dyDescent="0.25">
      <c r="A967" s="1">
        <v>38780</v>
      </c>
      <c r="B967" t="s">
        <v>19</v>
      </c>
      <c r="C967">
        <v>13708800</v>
      </c>
      <c r="D967">
        <v>69</v>
      </c>
    </row>
    <row r="968" spans="1:4" x14ac:dyDescent="0.25">
      <c r="A968" s="1">
        <v>38781</v>
      </c>
      <c r="B968" t="s">
        <v>23</v>
      </c>
      <c r="C968">
        <v>9288800</v>
      </c>
      <c r="D968">
        <v>46</v>
      </c>
    </row>
    <row r="969" spans="1:4" x14ac:dyDescent="0.25">
      <c r="A969" s="1">
        <v>38782</v>
      </c>
      <c r="B969" t="s">
        <v>20</v>
      </c>
      <c r="C969">
        <v>16972800</v>
      </c>
      <c r="D969">
        <v>76</v>
      </c>
    </row>
    <row r="970" spans="1:4" x14ac:dyDescent="0.25">
      <c r="A970" s="1">
        <v>38783</v>
      </c>
      <c r="B970" t="s">
        <v>24</v>
      </c>
      <c r="C970">
        <v>10526400</v>
      </c>
      <c r="D970">
        <v>49</v>
      </c>
    </row>
    <row r="971" spans="1:4" x14ac:dyDescent="0.25">
      <c r="A971" s="1">
        <v>38784</v>
      </c>
      <c r="B971" t="s">
        <v>22</v>
      </c>
      <c r="C971">
        <v>11886400</v>
      </c>
      <c r="D971">
        <v>56</v>
      </c>
    </row>
    <row r="972" spans="1:4" x14ac:dyDescent="0.25">
      <c r="A972" s="1">
        <v>38785</v>
      </c>
      <c r="B972" t="s">
        <v>21</v>
      </c>
      <c r="C972">
        <v>14402400</v>
      </c>
      <c r="D972">
        <v>67</v>
      </c>
    </row>
    <row r="973" spans="1:4" x14ac:dyDescent="0.25">
      <c r="A973" s="1">
        <v>38786</v>
      </c>
      <c r="B973" t="s">
        <v>25</v>
      </c>
      <c r="C973">
        <v>11274400</v>
      </c>
      <c r="D973">
        <v>55</v>
      </c>
    </row>
    <row r="974" spans="1:4" x14ac:dyDescent="0.25">
      <c r="A974" s="1">
        <v>38787</v>
      </c>
      <c r="B974" t="s">
        <v>19</v>
      </c>
      <c r="C974">
        <v>6133600</v>
      </c>
      <c r="D974">
        <v>30</v>
      </c>
    </row>
    <row r="975" spans="1:4" x14ac:dyDescent="0.25">
      <c r="A975" s="1">
        <v>38788</v>
      </c>
      <c r="B975" t="s">
        <v>23</v>
      </c>
      <c r="C975">
        <v>1836000</v>
      </c>
      <c r="D975">
        <v>8</v>
      </c>
    </row>
    <row r="976" spans="1:4" x14ac:dyDescent="0.25">
      <c r="A976" s="1">
        <v>38789</v>
      </c>
      <c r="B976" t="s">
        <v>20</v>
      </c>
      <c r="C976">
        <v>8500000</v>
      </c>
      <c r="D976">
        <v>37</v>
      </c>
    </row>
    <row r="977" spans="1:4" x14ac:dyDescent="0.25">
      <c r="A977" s="1">
        <v>38790</v>
      </c>
      <c r="B977" t="s">
        <v>24</v>
      </c>
      <c r="C977">
        <v>10349600</v>
      </c>
      <c r="D977">
        <v>51</v>
      </c>
    </row>
    <row r="978" spans="1:4" x14ac:dyDescent="0.25">
      <c r="A978" s="1">
        <v>38791</v>
      </c>
      <c r="B978" t="s">
        <v>22</v>
      </c>
      <c r="C978">
        <v>8282400</v>
      </c>
      <c r="D978">
        <v>37</v>
      </c>
    </row>
    <row r="979" spans="1:4" x14ac:dyDescent="0.25">
      <c r="A979" s="1">
        <v>38792</v>
      </c>
      <c r="B979" t="s">
        <v>21</v>
      </c>
      <c r="C979">
        <v>9180000</v>
      </c>
      <c r="D979">
        <v>42</v>
      </c>
    </row>
    <row r="980" spans="1:4" x14ac:dyDescent="0.25">
      <c r="A980" s="1">
        <v>38793</v>
      </c>
      <c r="B980" t="s">
        <v>25</v>
      </c>
      <c r="C980">
        <v>6242400</v>
      </c>
      <c r="D980">
        <v>29</v>
      </c>
    </row>
    <row r="981" spans="1:4" x14ac:dyDescent="0.25">
      <c r="A981" s="1">
        <v>38794</v>
      </c>
      <c r="B981" t="s">
        <v>19</v>
      </c>
      <c r="C981">
        <v>9615200</v>
      </c>
      <c r="D981">
        <v>44</v>
      </c>
    </row>
    <row r="982" spans="1:4" x14ac:dyDescent="0.25">
      <c r="A982" s="1">
        <v>38795</v>
      </c>
      <c r="B982" t="s">
        <v>23</v>
      </c>
      <c r="C982">
        <v>6555200</v>
      </c>
      <c r="D982">
        <v>33</v>
      </c>
    </row>
    <row r="983" spans="1:4" x14ac:dyDescent="0.25">
      <c r="A983" s="1">
        <v>38796</v>
      </c>
      <c r="B983" t="s">
        <v>20</v>
      </c>
      <c r="C983">
        <v>7874400</v>
      </c>
      <c r="D983">
        <v>39</v>
      </c>
    </row>
    <row r="984" spans="1:4" x14ac:dyDescent="0.25">
      <c r="A984" s="1">
        <v>38797</v>
      </c>
      <c r="B984" t="s">
        <v>24</v>
      </c>
      <c r="C984">
        <v>8377600</v>
      </c>
      <c r="D984">
        <v>39</v>
      </c>
    </row>
    <row r="985" spans="1:4" x14ac:dyDescent="0.25">
      <c r="A985" s="1">
        <v>38798</v>
      </c>
      <c r="B985" t="s">
        <v>22</v>
      </c>
      <c r="C985">
        <v>2556800</v>
      </c>
      <c r="D985">
        <v>13</v>
      </c>
    </row>
    <row r="986" spans="1:4" x14ac:dyDescent="0.25">
      <c r="A986" s="1">
        <v>38799</v>
      </c>
      <c r="B986" t="s">
        <v>21</v>
      </c>
      <c r="C986">
        <v>8092000</v>
      </c>
      <c r="D986">
        <v>38</v>
      </c>
    </row>
    <row r="987" spans="1:4" x14ac:dyDescent="0.25">
      <c r="A987" s="1">
        <v>38800</v>
      </c>
      <c r="B987" t="s">
        <v>25</v>
      </c>
      <c r="C987">
        <v>5018400</v>
      </c>
      <c r="D987">
        <v>24</v>
      </c>
    </row>
    <row r="988" spans="1:4" x14ac:dyDescent="0.25">
      <c r="A988" s="1">
        <v>38801</v>
      </c>
      <c r="B988" t="s">
        <v>19</v>
      </c>
      <c r="C988">
        <v>5331200</v>
      </c>
      <c r="D988">
        <v>28</v>
      </c>
    </row>
    <row r="989" spans="1:4" x14ac:dyDescent="0.25">
      <c r="A989" s="1">
        <v>38802</v>
      </c>
      <c r="B989" t="s">
        <v>23</v>
      </c>
      <c r="C989">
        <v>4406400</v>
      </c>
      <c r="D989">
        <v>22</v>
      </c>
    </row>
    <row r="990" spans="1:4" x14ac:dyDescent="0.25">
      <c r="A990" s="1">
        <v>38803</v>
      </c>
      <c r="B990" t="s">
        <v>20</v>
      </c>
      <c r="C990">
        <v>9220800</v>
      </c>
      <c r="D990">
        <v>44</v>
      </c>
    </row>
    <row r="991" spans="1:4" x14ac:dyDescent="0.25">
      <c r="A991" s="1">
        <v>38804</v>
      </c>
      <c r="B991" t="s">
        <v>24</v>
      </c>
      <c r="C991">
        <v>5113600</v>
      </c>
      <c r="D991">
        <v>23</v>
      </c>
    </row>
    <row r="992" spans="1:4" x14ac:dyDescent="0.25">
      <c r="A992" s="1">
        <v>38805</v>
      </c>
      <c r="B992" t="s">
        <v>22</v>
      </c>
      <c r="C992">
        <v>3889600</v>
      </c>
      <c r="D992">
        <v>19</v>
      </c>
    </row>
    <row r="993" spans="1:4" x14ac:dyDescent="0.25">
      <c r="A993" s="1">
        <v>38806</v>
      </c>
      <c r="B993" t="s">
        <v>21</v>
      </c>
      <c r="C993">
        <v>5304000</v>
      </c>
      <c r="D993">
        <v>23</v>
      </c>
    </row>
    <row r="994" spans="1:4" x14ac:dyDescent="0.25">
      <c r="A994" s="1">
        <v>38807</v>
      </c>
      <c r="B994" t="s">
        <v>25</v>
      </c>
      <c r="C994">
        <v>4705600</v>
      </c>
      <c r="D994">
        <v>21</v>
      </c>
    </row>
    <row r="995" spans="1:4" x14ac:dyDescent="0.25">
      <c r="A995" s="1">
        <v>38808</v>
      </c>
      <c r="B995" t="s">
        <v>19</v>
      </c>
      <c r="C995">
        <v>7670400</v>
      </c>
      <c r="D995">
        <v>34</v>
      </c>
    </row>
    <row r="996" spans="1:4" x14ac:dyDescent="0.25">
      <c r="A996" s="1">
        <v>38809</v>
      </c>
      <c r="B996" t="s">
        <v>23</v>
      </c>
      <c r="C996">
        <v>9846400</v>
      </c>
      <c r="D996">
        <v>51</v>
      </c>
    </row>
    <row r="997" spans="1:4" x14ac:dyDescent="0.25">
      <c r="A997" s="1">
        <v>38810</v>
      </c>
      <c r="B997" t="s">
        <v>20</v>
      </c>
      <c r="C997">
        <v>9628800</v>
      </c>
      <c r="D997">
        <v>46</v>
      </c>
    </row>
    <row r="998" spans="1:4" x14ac:dyDescent="0.25">
      <c r="A998" s="1">
        <v>38811</v>
      </c>
      <c r="B998" t="s">
        <v>24</v>
      </c>
      <c r="C998">
        <v>10975200</v>
      </c>
      <c r="D998">
        <v>50</v>
      </c>
    </row>
    <row r="999" spans="1:4" x14ac:dyDescent="0.25">
      <c r="A999" s="1">
        <v>38812</v>
      </c>
      <c r="B999" t="s">
        <v>22</v>
      </c>
      <c r="C999">
        <v>7561600</v>
      </c>
      <c r="D999">
        <v>34</v>
      </c>
    </row>
    <row r="1000" spans="1:4" x14ac:dyDescent="0.25">
      <c r="A1000" s="1">
        <v>38813</v>
      </c>
      <c r="B1000" t="s">
        <v>21</v>
      </c>
      <c r="C1000">
        <v>7820000</v>
      </c>
      <c r="D1000">
        <v>40</v>
      </c>
    </row>
    <row r="1001" spans="1:4" x14ac:dyDescent="0.25">
      <c r="A1001" s="1">
        <v>38814</v>
      </c>
      <c r="B1001" t="s">
        <v>25</v>
      </c>
      <c r="C1001">
        <v>6759200</v>
      </c>
      <c r="D1001">
        <v>34</v>
      </c>
    </row>
    <row r="1002" spans="1:4" x14ac:dyDescent="0.25">
      <c r="A1002" s="1">
        <v>38815</v>
      </c>
      <c r="B1002" t="s">
        <v>19</v>
      </c>
      <c r="C1002">
        <v>1632000</v>
      </c>
      <c r="D1002">
        <v>6</v>
      </c>
    </row>
    <row r="1003" spans="1:4" x14ac:dyDescent="0.25">
      <c r="A1003" s="1">
        <v>38816</v>
      </c>
      <c r="B1003" t="s">
        <v>23</v>
      </c>
      <c r="C1003">
        <v>204000</v>
      </c>
      <c r="D1003">
        <v>1</v>
      </c>
    </row>
    <row r="1004" spans="1:4" x14ac:dyDescent="0.25">
      <c r="A1004" s="1">
        <v>38817</v>
      </c>
      <c r="B1004" t="s">
        <v>20</v>
      </c>
      <c r="C1004">
        <v>312800</v>
      </c>
      <c r="D1004">
        <v>2</v>
      </c>
    </row>
    <row r="1005" spans="1:4" x14ac:dyDescent="0.25">
      <c r="A1005" s="1">
        <v>38819</v>
      </c>
      <c r="B1005" t="s">
        <v>22</v>
      </c>
      <c r="C1005">
        <v>612000</v>
      </c>
      <c r="D1005">
        <v>3</v>
      </c>
    </row>
    <row r="1006" spans="1:4" x14ac:dyDescent="0.25">
      <c r="A1006" s="1">
        <v>38820</v>
      </c>
      <c r="B1006" t="s">
        <v>21</v>
      </c>
      <c r="C1006">
        <v>1428000</v>
      </c>
      <c r="D1006">
        <v>5</v>
      </c>
    </row>
    <row r="1007" spans="1:4" x14ac:dyDescent="0.25">
      <c r="A1007" s="1">
        <v>38821</v>
      </c>
      <c r="B1007" t="s">
        <v>25</v>
      </c>
      <c r="C1007">
        <v>204000</v>
      </c>
      <c r="D1007">
        <v>1</v>
      </c>
    </row>
    <row r="1008" spans="1:4" x14ac:dyDescent="0.25">
      <c r="A1008" s="1">
        <v>38822</v>
      </c>
      <c r="B1008" t="s">
        <v>19</v>
      </c>
      <c r="C1008">
        <v>1224000</v>
      </c>
      <c r="D1008">
        <v>6</v>
      </c>
    </row>
    <row r="1009" spans="1:4" x14ac:dyDescent="0.25">
      <c r="A1009" s="1">
        <v>38823</v>
      </c>
      <c r="B1009" t="s">
        <v>23</v>
      </c>
      <c r="C1009">
        <v>3876000</v>
      </c>
      <c r="D1009">
        <v>18</v>
      </c>
    </row>
    <row r="1010" spans="1:4" x14ac:dyDescent="0.25">
      <c r="A1010" s="1">
        <v>38824</v>
      </c>
      <c r="B1010" t="s">
        <v>20</v>
      </c>
      <c r="C1010">
        <v>6636800</v>
      </c>
      <c r="D1010">
        <v>31</v>
      </c>
    </row>
    <row r="1011" spans="1:4" x14ac:dyDescent="0.25">
      <c r="A1011" s="1">
        <v>38825</v>
      </c>
      <c r="B1011" t="s">
        <v>24</v>
      </c>
      <c r="C1011">
        <v>2556800</v>
      </c>
      <c r="D1011">
        <v>11</v>
      </c>
    </row>
    <row r="1012" spans="1:4" x14ac:dyDescent="0.25">
      <c r="A1012" s="1">
        <v>38826</v>
      </c>
      <c r="B1012" t="s">
        <v>22</v>
      </c>
      <c r="C1012">
        <v>3576800</v>
      </c>
      <c r="D1012">
        <v>17</v>
      </c>
    </row>
    <row r="1013" spans="1:4" x14ac:dyDescent="0.25">
      <c r="A1013" s="1">
        <v>38827</v>
      </c>
      <c r="B1013" t="s">
        <v>21</v>
      </c>
      <c r="C1013">
        <v>6038400</v>
      </c>
      <c r="D1013">
        <v>27</v>
      </c>
    </row>
    <row r="1014" spans="1:4" x14ac:dyDescent="0.25">
      <c r="A1014" s="1">
        <v>38828</v>
      </c>
      <c r="B1014" t="s">
        <v>25</v>
      </c>
      <c r="C1014">
        <v>6949600</v>
      </c>
      <c r="D1014">
        <v>33</v>
      </c>
    </row>
    <row r="1015" spans="1:4" x14ac:dyDescent="0.25">
      <c r="A1015" s="1">
        <v>38829</v>
      </c>
      <c r="B1015" t="s">
        <v>19</v>
      </c>
      <c r="C1015">
        <v>2244000</v>
      </c>
      <c r="D1015">
        <v>10</v>
      </c>
    </row>
    <row r="1016" spans="1:4" x14ac:dyDescent="0.25">
      <c r="A1016" s="1">
        <v>38830</v>
      </c>
      <c r="B1016" t="s">
        <v>23</v>
      </c>
      <c r="C1016">
        <v>10431200</v>
      </c>
      <c r="D1016">
        <v>52</v>
      </c>
    </row>
    <row r="1017" spans="1:4" x14ac:dyDescent="0.25">
      <c r="A1017" s="1">
        <v>38831</v>
      </c>
      <c r="B1017" t="s">
        <v>20</v>
      </c>
      <c r="C1017">
        <v>6868000</v>
      </c>
      <c r="D1017">
        <v>33</v>
      </c>
    </row>
    <row r="1018" spans="1:4" x14ac:dyDescent="0.25">
      <c r="A1018" s="1">
        <v>38832</v>
      </c>
      <c r="B1018" t="s">
        <v>24</v>
      </c>
      <c r="C1018">
        <v>9751200</v>
      </c>
      <c r="D1018">
        <v>50</v>
      </c>
    </row>
    <row r="1019" spans="1:4" x14ac:dyDescent="0.25">
      <c r="A1019" s="1">
        <v>38833</v>
      </c>
      <c r="B1019" t="s">
        <v>22</v>
      </c>
      <c r="C1019">
        <v>4216000</v>
      </c>
      <c r="D1019">
        <v>22</v>
      </c>
    </row>
    <row r="1020" spans="1:4" x14ac:dyDescent="0.25">
      <c r="A1020" s="1">
        <v>38834</v>
      </c>
      <c r="B1020" t="s">
        <v>21</v>
      </c>
      <c r="C1020">
        <v>11138400</v>
      </c>
      <c r="D1020">
        <v>47</v>
      </c>
    </row>
    <row r="1021" spans="1:4" x14ac:dyDescent="0.25">
      <c r="A1021" s="1">
        <v>38835</v>
      </c>
      <c r="B1021" t="s">
        <v>25</v>
      </c>
      <c r="C1021">
        <v>9220800</v>
      </c>
      <c r="D1021">
        <v>39</v>
      </c>
    </row>
    <row r="1022" spans="1:4" x14ac:dyDescent="0.25">
      <c r="A1022" s="1">
        <v>38836</v>
      </c>
      <c r="B1022" t="s">
        <v>19</v>
      </c>
      <c r="C1022">
        <v>17952000</v>
      </c>
      <c r="D1022">
        <v>83</v>
      </c>
    </row>
    <row r="1023" spans="1:4" x14ac:dyDescent="0.25">
      <c r="A1023" s="1">
        <v>38837</v>
      </c>
      <c r="B1023" t="s">
        <v>23</v>
      </c>
      <c r="C1023">
        <v>10798400</v>
      </c>
      <c r="D1023">
        <v>56</v>
      </c>
    </row>
    <row r="1024" spans="1:4" x14ac:dyDescent="0.25">
      <c r="A1024" s="1">
        <v>38838</v>
      </c>
      <c r="B1024" t="s">
        <v>20</v>
      </c>
      <c r="C1024">
        <v>14198400</v>
      </c>
      <c r="D1024">
        <v>69</v>
      </c>
    </row>
    <row r="1025" spans="1:4" x14ac:dyDescent="0.25">
      <c r="A1025" s="1">
        <v>38839</v>
      </c>
      <c r="B1025" t="s">
        <v>24</v>
      </c>
      <c r="C1025">
        <v>13749600</v>
      </c>
      <c r="D1025">
        <v>65</v>
      </c>
    </row>
    <row r="1026" spans="1:4" x14ac:dyDescent="0.25">
      <c r="A1026" s="1">
        <v>38840</v>
      </c>
      <c r="B1026" t="s">
        <v>22</v>
      </c>
      <c r="C1026">
        <v>9710400</v>
      </c>
      <c r="D1026">
        <v>46</v>
      </c>
    </row>
    <row r="1027" spans="1:4" x14ac:dyDescent="0.25">
      <c r="A1027" s="1">
        <v>38841</v>
      </c>
      <c r="B1027" t="s">
        <v>21</v>
      </c>
      <c r="C1027">
        <v>8948800</v>
      </c>
      <c r="D1027">
        <v>45</v>
      </c>
    </row>
    <row r="1028" spans="1:4" x14ac:dyDescent="0.25">
      <c r="A1028" s="1">
        <v>38842</v>
      </c>
      <c r="B1028" t="s">
        <v>25</v>
      </c>
      <c r="C1028">
        <v>7452800</v>
      </c>
      <c r="D1028">
        <v>34</v>
      </c>
    </row>
    <row r="1029" spans="1:4" x14ac:dyDescent="0.25">
      <c r="A1029" s="1">
        <v>38843</v>
      </c>
      <c r="B1029" t="s">
        <v>19</v>
      </c>
      <c r="C1029">
        <v>8962400</v>
      </c>
      <c r="D1029">
        <v>48</v>
      </c>
    </row>
    <row r="1030" spans="1:4" x14ac:dyDescent="0.25">
      <c r="A1030" s="1">
        <v>38844</v>
      </c>
      <c r="B1030" t="s">
        <v>23</v>
      </c>
      <c r="C1030">
        <v>8187200</v>
      </c>
      <c r="D1030">
        <v>36</v>
      </c>
    </row>
    <row r="1031" spans="1:4" x14ac:dyDescent="0.25">
      <c r="A1031" s="1">
        <v>38845</v>
      </c>
      <c r="B1031" t="s">
        <v>20</v>
      </c>
      <c r="C1031">
        <v>11084000</v>
      </c>
      <c r="D1031">
        <v>55</v>
      </c>
    </row>
    <row r="1032" spans="1:4" x14ac:dyDescent="0.25">
      <c r="A1032" s="1">
        <v>38846</v>
      </c>
      <c r="B1032" t="s">
        <v>24</v>
      </c>
      <c r="C1032">
        <v>11165600</v>
      </c>
      <c r="D1032">
        <v>56</v>
      </c>
    </row>
    <row r="1033" spans="1:4" x14ac:dyDescent="0.25">
      <c r="A1033" s="1">
        <v>38847</v>
      </c>
      <c r="B1033" t="s">
        <v>22</v>
      </c>
      <c r="C1033">
        <v>4814400</v>
      </c>
      <c r="D1033">
        <v>24</v>
      </c>
    </row>
    <row r="1034" spans="1:4" x14ac:dyDescent="0.25">
      <c r="A1034" s="1">
        <v>38848</v>
      </c>
      <c r="B1034" t="s">
        <v>21</v>
      </c>
      <c r="C1034">
        <v>10213600</v>
      </c>
      <c r="D1034">
        <v>43</v>
      </c>
    </row>
    <row r="1035" spans="1:4" x14ac:dyDescent="0.25">
      <c r="A1035" s="1">
        <v>38849</v>
      </c>
      <c r="B1035" t="s">
        <v>25</v>
      </c>
      <c r="C1035">
        <v>3889600</v>
      </c>
      <c r="D1035">
        <v>18</v>
      </c>
    </row>
    <row r="1036" spans="1:4" x14ac:dyDescent="0.25">
      <c r="A1036" s="1">
        <v>38850</v>
      </c>
      <c r="B1036" t="s">
        <v>19</v>
      </c>
      <c r="C1036">
        <v>11968000</v>
      </c>
      <c r="D1036">
        <v>58</v>
      </c>
    </row>
    <row r="1037" spans="1:4" x14ac:dyDescent="0.25">
      <c r="A1037" s="1">
        <v>38851</v>
      </c>
      <c r="B1037" t="s">
        <v>23</v>
      </c>
      <c r="C1037">
        <v>11587200</v>
      </c>
      <c r="D1037">
        <v>57</v>
      </c>
    </row>
    <row r="1038" spans="1:4" x14ac:dyDescent="0.25">
      <c r="A1038" s="1">
        <v>38852</v>
      </c>
      <c r="B1038" t="s">
        <v>20</v>
      </c>
      <c r="C1038">
        <v>17013600</v>
      </c>
      <c r="D1038">
        <v>80</v>
      </c>
    </row>
    <row r="1039" spans="1:4" x14ac:dyDescent="0.25">
      <c r="A1039" s="1">
        <v>38853</v>
      </c>
      <c r="B1039" t="s">
        <v>24</v>
      </c>
      <c r="C1039">
        <v>9030400</v>
      </c>
      <c r="D1039">
        <v>44</v>
      </c>
    </row>
    <row r="1040" spans="1:4" x14ac:dyDescent="0.25">
      <c r="A1040" s="1">
        <v>38854</v>
      </c>
      <c r="B1040" t="s">
        <v>22</v>
      </c>
      <c r="C1040">
        <v>12362400</v>
      </c>
      <c r="D1040">
        <v>55</v>
      </c>
    </row>
    <row r="1041" spans="1:4" x14ac:dyDescent="0.25">
      <c r="A1041" s="1">
        <v>38855</v>
      </c>
      <c r="B1041" t="s">
        <v>21</v>
      </c>
      <c r="C1041">
        <v>14633600</v>
      </c>
      <c r="D1041">
        <v>71</v>
      </c>
    </row>
    <row r="1042" spans="1:4" x14ac:dyDescent="0.25">
      <c r="A1042" s="1">
        <v>38856</v>
      </c>
      <c r="B1042" t="s">
        <v>25</v>
      </c>
      <c r="C1042">
        <v>11641600</v>
      </c>
      <c r="D1042">
        <v>52</v>
      </c>
    </row>
    <row r="1043" spans="1:4" x14ac:dyDescent="0.25">
      <c r="A1043" s="1">
        <v>38857</v>
      </c>
      <c r="B1043" t="s">
        <v>19</v>
      </c>
      <c r="C1043">
        <v>13205600</v>
      </c>
      <c r="D1043">
        <v>63</v>
      </c>
    </row>
    <row r="1044" spans="1:4" x14ac:dyDescent="0.25">
      <c r="A1044" s="1">
        <v>38858</v>
      </c>
      <c r="B1044" t="s">
        <v>23</v>
      </c>
      <c r="C1044">
        <v>14239200</v>
      </c>
      <c r="D1044">
        <v>70</v>
      </c>
    </row>
    <row r="1045" spans="1:4" x14ac:dyDescent="0.25">
      <c r="A1045" s="1">
        <v>38859</v>
      </c>
      <c r="B1045" t="s">
        <v>20</v>
      </c>
      <c r="C1045">
        <v>10240800</v>
      </c>
      <c r="D1045">
        <v>51</v>
      </c>
    </row>
    <row r="1046" spans="1:4" x14ac:dyDescent="0.25">
      <c r="A1046" s="1">
        <v>38860</v>
      </c>
      <c r="B1046" t="s">
        <v>24</v>
      </c>
      <c r="C1046">
        <v>12974400</v>
      </c>
      <c r="D1046">
        <v>53</v>
      </c>
    </row>
    <row r="1047" spans="1:4" x14ac:dyDescent="0.25">
      <c r="A1047" s="1">
        <v>38861</v>
      </c>
      <c r="B1047" t="s">
        <v>22</v>
      </c>
      <c r="C1047">
        <v>11560000</v>
      </c>
      <c r="D1047">
        <v>55</v>
      </c>
    </row>
    <row r="1048" spans="1:4" x14ac:dyDescent="0.25">
      <c r="A1048" s="1">
        <v>38862</v>
      </c>
      <c r="B1048" t="s">
        <v>21</v>
      </c>
      <c r="C1048">
        <v>12797600</v>
      </c>
      <c r="D1048">
        <v>61</v>
      </c>
    </row>
    <row r="1049" spans="1:4" x14ac:dyDescent="0.25">
      <c r="A1049" s="1">
        <v>38863</v>
      </c>
      <c r="B1049" t="s">
        <v>25</v>
      </c>
      <c r="C1049">
        <v>10431200</v>
      </c>
      <c r="D1049">
        <v>49</v>
      </c>
    </row>
    <row r="1050" spans="1:4" x14ac:dyDescent="0.25">
      <c r="A1050" s="1">
        <v>38864</v>
      </c>
      <c r="B1050" t="s">
        <v>19</v>
      </c>
      <c r="C1050">
        <v>11124800</v>
      </c>
      <c r="D1050">
        <v>51</v>
      </c>
    </row>
    <row r="1051" spans="1:4" x14ac:dyDescent="0.25">
      <c r="A1051" s="1">
        <v>38865</v>
      </c>
      <c r="B1051" t="s">
        <v>23</v>
      </c>
      <c r="C1051">
        <v>4828000</v>
      </c>
      <c r="D1051">
        <v>25</v>
      </c>
    </row>
    <row r="1052" spans="1:4" x14ac:dyDescent="0.25">
      <c r="A1052" s="1">
        <v>38866</v>
      </c>
      <c r="B1052" t="s">
        <v>20</v>
      </c>
      <c r="C1052">
        <v>11437600</v>
      </c>
      <c r="D1052">
        <v>55</v>
      </c>
    </row>
    <row r="1053" spans="1:4" x14ac:dyDescent="0.25">
      <c r="A1053" s="1">
        <v>38867</v>
      </c>
      <c r="B1053" t="s">
        <v>24</v>
      </c>
      <c r="C1053">
        <v>9928000</v>
      </c>
      <c r="D1053">
        <v>47</v>
      </c>
    </row>
    <row r="1054" spans="1:4" x14ac:dyDescent="0.25">
      <c r="A1054" s="1">
        <v>38868</v>
      </c>
      <c r="B1054" t="s">
        <v>22</v>
      </c>
      <c r="C1054">
        <v>12892800</v>
      </c>
      <c r="D1054">
        <v>54</v>
      </c>
    </row>
    <row r="1055" spans="1:4" x14ac:dyDescent="0.25">
      <c r="A1055" s="1">
        <v>38869</v>
      </c>
      <c r="B1055" t="s">
        <v>21</v>
      </c>
      <c r="C1055">
        <v>7697600</v>
      </c>
      <c r="D1055">
        <v>34</v>
      </c>
    </row>
    <row r="1056" spans="1:4" x14ac:dyDescent="0.25">
      <c r="A1056" s="1">
        <v>38870</v>
      </c>
      <c r="B1056" t="s">
        <v>25</v>
      </c>
      <c r="C1056">
        <v>8173600</v>
      </c>
      <c r="D1056">
        <v>41</v>
      </c>
    </row>
    <row r="1057" spans="1:4" x14ac:dyDescent="0.25">
      <c r="A1057" s="1">
        <v>38871</v>
      </c>
      <c r="B1057" t="s">
        <v>19</v>
      </c>
      <c r="C1057">
        <v>3984800</v>
      </c>
      <c r="D1057">
        <v>19</v>
      </c>
    </row>
    <row r="1058" spans="1:4" x14ac:dyDescent="0.25">
      <c r="A1058" s="1">
        <v>38872</v>
      </c>
      <c r="B1058" t="s">
        <v>23</v>
      </c>
      <c r="C1058">
        <v>6541600</v>
      </c>
      <c r="D1058">
        <v>33</v>
      </c>
    </row>
    <row r="1059" spans="1:4" x14ac:dyDescent="0.25">
      <c r="A1059" s="1">
        <v>38873</v>
      </c>
      <c r="B1059" t="s">
        <v>20</v>
      </c>
      <c r="C1059">
        <v>9288800</v>
      </c>
      <c r="D1059">
        <v>38</v>
      </c>
    </row>
    <row r="1060" spans="1:4" x14ac:dyDescent="0.25">
      <c r="A1060" s="1">
        <v>38874</v>
      </c>
      <c r="B1060" t="s">
        <v>24</v>
      </c>
      <c r="C1060">
        <v>13491200</v>
      </c>
      <c r="D1060">
        <v>62</v>
      </c>
    </row>
    <row r="1061" spans="1:4" x14ac:dyDescent="0.25">
      <c r="A1061" s="1">
        <v>38875</v>
      </c>
      <c r="B1061" t="s">
        <v>22</v>
      </c>
      <c r="C1061">
        <v>5018400</v>
      </c>
      <c r="D1061">
        <v>23</v>
      </c>
    </row>
    <row r="1062" spans="1:4" x14ac:dyDescent="0.25">
      <c r="A1062" s="1">
        <v>38876</v>
      </c>
      <c r="B1062" t="s">
        <v>21</v>
      </c>
      <c r="C1062">
        <v>9805600</v>
      </c>
      <c r="D1062">
        <v>43</v>
      </c>
    </row>
    <row r="1063" spans="1:4" x14ac:dyDescent="0.25">
      <c r="A1063" s="1">
        <v>38877</v>
      </c>
      <c r="B1063" t="s">
        <v>25</v>
      </c>
      <c r="C1063">
        <v>11097600</v>
      </c>
      <c r="D1063">
        <v>57</v>
      </c>
    </row>
    <row r="1064" spans="1:4" x14ac:dyDescent="0.25">
      <c r="A1064" s="1">
        <v>38878</v>
      </c>
      <c r="B1064" t="s">
        <v>19</v>
      </c>
      <c r="C1064">
        <v>15653600</v>
      </c>
      <c r="D1064">
        <v>74</v>
      </c>
    </row>
    <row r="1065" spans="1:4" x14ac:dyDescent="0.25">
      <c r="A1065" s="1">
        <v>38879</v>
      </c>
      <c r="B1065" t="s">
        <v>23</v>
      </c>
      <c r="C1065">
        <v>14769600</v>
      </c>
      <c r="D1065">
        <v>74</v>
      </c>
    </row>
    <row r="1066" spans="1:4" x14ac:dyDescent="0.25">
      <c r="A1066" s="1">
        <v>38880</v>
      </c>
      <c r="B1066" t="s">
        <v>20</v>
      </c>
      <c r="C1066">
        <v>14116800</v>
      </c>
      <c r="D1066">
        <v>68</v>
      </c>
    </row>
    <row r="1067" spans="1:4" x14ac:dyDescent="0.25">
      <c r="A1067" s="1">
        <v>38881</v>
      </c>
      <c r="B1067" t="s">
        <v>24</v>
      </c>
      <c r="C1067">
        <v>19026400</v>
      </c>
      <c r="D1067">
        <v>73</v>
      </c>
    </row>
    <row r="1068" spans="1:4" x14ac:dyDescent="0.25">
      <c r="A1068" s="1">
        <v>38882</v>
      </c>
      <c r="B1068" t="s">
        <v>22</v>
      </c>
      <c r="C1068">
        <v>12158400</v>
      </c>
      <c r="D1068">
        <v>56</v>
      </c>
    </row>
    <row r="1069" spans="1:4" x14ac:dyDescent="0.25">
      <c r="A1069" s="1">
        <v>38883</v>
      </c>
      <c r="B1069" t="s">
        <v>21</v>
      </c>
      <c r="C1069">
        <v>8744800</v>
      </c>
      <c r="D1069">
        <v>44</v>
      </c>
    </row>
    <row r="1070" spans="1:4" x14ac:dyDescent="0.25">
      <c r="A1070" s="1">
        <v>38884</v>
      </c>
      <c r="B1070" t="s">
        <v>25</v>
      </c>
      <c r="C1070">
        <v>12661600</v>
      </c>
      <c r="D1070">
        <v>60</v>
      </c>
    </row>
    <row r="1071" spans="1:4" x14ac:dyDescent="0.25">
      <c r="A1071" s="1">
        <v>38885</v>
      </c>
      <c r="B1071" t="s">
        <v>19</v>
      </c>
      <c r="C1071">
        <v>11995200</v>
      </c>
      <c r="D1071">
        <v>60</v>
      </c>
    </row>
    <row r="1072" spans="1:4" x14ac:dyDescent="0.25">
      <c r="A1072" s="1">
        <v>38886</v>
      </c>
      <c r="B1072" t="s">
        <v>23</v>
      </c>
      <c r="C1072">
        <v>13368800</v>
      </c>
      <c r="D1072">
        <v>62</v>
      </c>
    </row>
    <row r="1073" spans="1:4" x14ac:dyDescent="0.25">
      <c r="A1073" s="1">
        <v>38887</v>
      </c>
      <c r="B1073" t="s">
        <v>20</v>
      </c>
      <c r="C1073">
        <v>11383200</v>
      </c>
      <c r="D1073">
        <v>58</v>
      </c>
    </row>
    <row r="1074" spans="1:4" x14ac:dyDescent="0.25">
      <c r="A1074" s="1">
        <v>38888</v>
      </c>
      <c r="B1074" t="s">
        <v>24</v>
      </c>
      <c r="C1074">
        <v>10363200</v>
      </c>
      <c r="D1074">
        <v>49</v>
      </c>
    </row>
    <row r="1075" spans="1:4" x14ac:dyDescent="0.25">
      <c r="A1075" s="1">
        <v>38889</v>
      </c>
      <c r="B1075" t="s">
        <v>22</v>
      </c>
      <c r="C1075">
        <v>9112000</v>
      </c>
      <c r="D1075">
        <v>42</v>
      </c>
    </row>
    <row r="1076" spans="1:4" x14ac:dyDescent="0.25">
      <c r="A1076" s="1">
        <v>38890</v>
      </c>
      <c r="B1076" t="s">
        <v>21</v>
      </c>
      <c r="C1076">
        <v>12376000</v>
      </c>
      <c r="D1076">
        <v>56</v>
      </c>
    </row>
    <row r="1077" spans="1:4" x14ac:dyDescent="0.25">
      <c r="A1077" s="1">
        <v>38891</v>
      </c>
      <c r="B1077" t="s">
        <v>25</v>
      </c>
      <c r="C1077">
        <v>7493600</v>
      </c>
      <c r="D1077">
        <v>33</v>
      </c>
    </row>
    <row r="1078" spans="1:4" x14ac:dyDescent="0.25">
      <c r="A1078" s="1">
        <v>38892</v>
      </c>
      <c r="B1078" t="s">
        <v>19</v>
      </c>
      <c r="C1078">
        <v>12988000</v>
      </c>
      <c r="D1078">
        <v>66</v>
      </c>
    </row>
    <row r="1079" spans="1:4" x14ac:dyDescent="0.25">
      <c r="A1079" s="1">
        <v>38893</v>
      </c>
      <c r="B1079" t="s">
        <v>23</v>
      </c>
      <c r="C1079">
        <v>13396000</v>
      </c>
      <c r="D1079">
        <v>64</v>
      </c>
    </row>
    <row r="1080" spans="1:4" x14ac:dyDescent="0.25">
      <c r="A1080" s="1">
        <v>38894</v>
      </c>
      <c r="B1080" t="s">
        <v>20</v>
      </c>
      <c r="C1080">
        <v>11872800</v>
      </c>
      <c r="D1080">
        <v>59</v>
      </c>
    </row>
    <row r="1081" spans="1:4" x14ac:dyDescent="0.25">
      <c r="A1081" s="1">
        <v>38895</v>
      </c>
      <c r="B1081" t="s">
        <v>24</v>
      </c>
      <c r="C1081">
        <v>10240800</v>
      </c>
      <c r="D1081">
        <v>42</v>
      </c>
    </row>
    <row r="1082" spans="1:4" x14ac:dyDescent="0.25">
      <c r="A1082" s="1">
        <v>38896</v>
      </c>
      <c r="B1082" t="s">
        <v>22</v>
      </c>
      <c r="C1082">
        <v>11124800</v>
      </c>
      <c r="D1082">
        <v>50</v>
      </c>
    </row>
    <row r="1083" spans="1:4" x14ac:dyDescent="0.25">
      <c r="A1083" s="1">
        <v>38897</v>
      </c>
      <c r="B1083" t="s">
        <v>21</v>
      </c>
      <c r="C1083">
        <v>7588800</v>
      </c>
      <c r="D1083">
        <v>38</v>
      </c>
    </row>
    <row r="1084" spans="1:4" x14ac:dyDescent="0.25">
      <c r="A1084" s="1">
        <v>38898</v>
      </c>
      <c r="B1084" t="s">
        <v>25</v>
      </c>
      <c r="C1084">
        <v>11056800</v>
      </c>
      <c r="D1084">
        <v>49</v>
      </c>
    </row>
    <row r="1085" spans="1:4" x14ac:dyDescent="0.25">
      <c r="A1085" s="1">
        <v>38899</v>
      </c>
      <c r="B1085" t="s">
        <v>19</v>
      </c>
      <c r="C1085">
        <v>12076800</v>
      </c>
      <c r="D1085">
        <v>56</v>
      </c>
    </row>
    <row r="1086" spans="1:4" x14ac:dyDescent="0.25">
      <c r="A1086" s="1">
        <v>38900</v>
      </c>
      <c r="B1086" t="s">
        <v>23</v>
      </c>
      <c r="C1086">
        <v>11655200</v>
      </c>
      <c r="D1086">
        <v>58</v>
      </c>
    </row>
    <row r="1087" spans="1:4" x14ac:dyDescent="0.25">
      <c r="A1087" s="1">
        <v>38901</v>
      </c>
      <c r="B1087" t="s">
        <v>20</v>
      </c>
      <c r="C1087">
        <v>7085600</v>
      </c>
      <c r="D1087">
        <v>34</v>
      </c>
    </row>
    <row r="1088" spans="1:4" x14ac:dyDescent="0.25">
      <c r="A1088" s="1">
        <v>38902</v>
      </c>
      <c r="B1088" t="s">
        <v>24</v>
      </c>
      <c r="C1088">
        <v>8812800</v>
      </c>
      <c r="D1088">
        <v>42</v>
      </c>
    </row>
    <row r="1089" spans="1:4" x14ac:dyDescent="0.25">
      <c r="A1089" s="1">
        <v>38903</v>
      </c>
      <c r="B1089" t="s">
        <v>22</v>
      </c>
      <c r="C1089">
        <v>6337600</v>
      </c>
      <c r="D1089">
        <v>28</v>
      </c>
    </row>
    <row r="1090" spans="1:4" x14ac:dyDescent="0.25">
      <c r="A1090" s="1">
        <v>38904</v>
      </c>
      <c r="B1090" t="s">
        <v>21</v>
      </c>
      <c r="C1090">
        <v>15748800</v>
      </c>
      <c r="D1090">
        <v>64</v>
      </c>
    </row>
    <row r="1091" spans="1:4" x14ac:dyDescent="0.25">
      <c r="A1091" s="1">
        <v>38905</v>
      </c>
      <c r="B1091" t="s">
        <v>25</v>
      </c>
      <c r="C1091">
        <v>7248800</v>
      </c>
      <c r="D1091">
        <v>32</v>
      </c>
    </row>
    <row r="1092" spans="1:4" x14ac:dyDescent="0.25">
      <c r="A1092" s="1">
        <v>38906</v>
      </c>
      <c r="B1092" t="s">
        <v>19</v>
      </c>
      <c r="C1092">
        <v>8173600</v>
      </c>
      <c r="D1092">
        <v>39</v>
      </c>
    </row>
    <row r="1093" spans="1:4" x14ac:dyDescent="0.25">
      <c r="A1093" s="1">
        <v>38907</v>
      </c>
      <c r="B1093" t="s">
        <v>23</v>
      </c>
      <c r="C1093">
        <v>7969600</v>
      </c>
      <c r="D1093">
        <v>36</v>
      </c>
    </row>
    <row r="1094" spans="1:4" x14ac:dyDescent="0.25">
      <c r="A1094" s="1">
        <v>38908</v>
      </c>
      <c r="B1094" t="s">
        <v>20</v>
      </c>
      <c r="C1094">
        <v>9003200</v>
      </c>
      <c r="D1094">
        <v>44</v>
      </c>
    </row>
    <row r="1095" spans="1:4" x14ac:dyDescent="0.25">
      <c r="A1095" s="1">
        <v>38909</v>
      </c>
      <c r="B1095" t="s">
        <v>24</v>
      </c>
      <c r="C1095">
        <v>8309600</v>
      </c>
      <c r="D1095">
        <v>41</v>
      </c>
    </row>
    <row r="1096" spans="1:4" x14ac:dyDescent="0.25">
      <c r="A1096" s="1">
        <v>38910</v>
      </c>
      <c r="B1096" t="s">
        <v>22</v>
      </c>
      <c r="C1096">
        <v>9724000</v>
      </c>
      <c r="D1096">
        <v>44</v>
      </c>
    </row>
    <row r="1097" spans="1:4" x14ac:dyDescent="0.25">
      <c r="A1097" s="1">
        <v>38911</v>
      </c>
      <c r="B1097" t="s">
        <v>21</v>
      </c>
      <c r="C1097">
        <v>8173600</v>
      </c>
      <c r="D1097">
        <v>33</v>
      </c>
    </row>
    <row r="1098" spans="1:4" x14ac:dyDescent="0.25">
      <c r="A1098" s="1">
        <v>38912</v>
      </c>
      <c r="B1098" t="s">
        <v>25</v>
      </c>
      <c r="C1098">
        <v>7969600</v>
      </c>
      <c r="D1098">
        <v>39</v>
      </c>
    </row>
    <row r="1099" spans="1:4" x14ac:dyDescent="0.25">
      <c r="A1099" s="1">
        <v>38913</v>
      </c>
      <c r="B1099" t="s">
        <v>19</v>
      </c>
      <c r="C1099">
        <v>6854400</v>
      </c>
      <c r="D1099">
        <v>32</v>
      </c>
    </row>
    <row r="1100" spans="1:4" x14ac:dyDescent="0.25">
      <c r="A1100" s="1">
        <v>38914</v>
      </c>
      <c r="B1100" t="s">
        <v>23</v>
      </c>
      <c r="C1100">
        <v>9737600</v>
      </c>
      <c r="D1100">
        <v>46</v>
      </c>
    </row>
    <row r="1101" spans="1:4" x14ac:dyDescent="0.25">
      <c r="A1101" s="1">
        <v>38915</v>
      </c>
      <c r="B1101" t="s">
        <v>20</v>
      </c>
      <c r="C1101">
        <v>9316000</v>
      </c>
      <c r="D1101">
        <v>39</v>
      </c>
    </row>
    <row r="1102" spans="1:4" x14ac:dyDescent="0.25">
      <c r="A1102" s="1">
        <v>38916</v>
      </c>
      <c r="B1102" t="s">
        <v>24</v>
      </c>
      <c r="C1102">
        <v>8282400</v>
      </c>
      <c r="D1102">
        <v>36</v>
      </c>
    </row>
    <row r="1103" spans="1:4" x14ac:dyDescent="0.25">
      <c r="A1103" s="1">
        <v>38917</v>
      </c>
      <c r="B1103" t="s">
        <v>22</v>
      </c>
      <c r="C1103">
        <v>8812800</v>
      </c>
      <c r="D1103">
        <v>43</v>
      </c>
    </row>
    <row r="1104" spans="1:4" x14ac:dyDescent="0.25">
      <c r="A1104" s="1">
        <v>38918</v>
      </c>
      <c r="B1104" t="s">
        <v>21</v>
      </c>
      <c r="C1104">
        <v>12389600</v>
      </c>
      <c r="D1104">
        <v>61</v>
      </c>
    </row>
    <row r="1105" spans="1:4" x14ac:dyDescent="0.25">
      <c r="A1105" s="1">
        <v>38919</v>
      </c>
      <c r="B1105" t="s">
        <v>25</v>
      </c>
      <c r="C1105">
        <v>7888000</v>
      </c>
      <c r="D1105">
        <v>39</v>
      </c>
    </row>
    <row r="1106" spans="1:4" x14ac:dyDescent="0.25">
      <c r="A1106" s="1">
        <v>38920</v>
      </c>
      <c r="B1106" t="s">
        <v>19</v>
      </c>
      <c r="C1106">
        <v>5630400</v>
      </c>
      <c r="D1106">
        <v>29</v>
      </c>
    </row>
    <row r="1107" spans="1:4" x14ac:dyDescent="0.25">
      <c r="A1107" s="1">
        <v>38921</v>
      </c>
      <c r="B1107" t="s">
        <v>23</v>
      </c>
      <c r="C1107">
        <v>11138400</v>
      </c>
      <c r="D1107">
        <v>50</v>
      </c>
    </row>
    <row r="1108" spans="1:4" x14ac:dyDescent="0.25">
      <c r="A1108" s="1">
        <v>38922</v>
      </c>
      <c r="B1108" t="s">
        <v>20</v>
      </c>
      <c r="C1108">
        <v>9397600</v>
      </c>
      <c r="D1108">
        <v>44</v>
      </c>
    </row>
    <row r="1109" spans="1:4" x14ac:dyDescent="0.25">
      <c r="A1109" s="1">
        <v>38923</v>
      </c>
      <c r="B1109" t="s">
        <v>24</v>
      </c>
      <c r="C1109">
        <v>8377600</v>
      </c>
      <c r="D1109">
        <v>33</v>
      </c>
    </row>
    <row r="1110" spans="1:4" x14ac:dyDescent="0.25">
      <c r="A1110" s="1">
        <v>38924</v>
      </c>
      <c r="B1110" t="s">
        <v>22</v>
      </c>
      <c r="C1110">
        <v>6840800</v>
      </c>
      <c r="D1110">
        <v>29</v>
      </c>
    </row>
    <row r="1111" spans="1:4" x14ac:dyDescent="0.25">
      <c r="A1111" s="1">
        <v>38925</v>
      </c>
      <c r="B1111" t="s">
        <v>21</v>
      </c>
      <c r="C1111">
        <v>7248800</v>
      </c>
      <c r="D1111">
        <v>28</v>
      </c>
    </row>
    <row r="1112" spans="1:4" x14ac:dyDescent="0.25">
      <c r="A1112" s="1">
        <v>38926</v>
      </c>
      <c r="B1112" t="s">
        <v>25</v>
      </c>
      <c r="C1112">
        <v>5929600</v>
      </c>
      <c r="D1112">
        <v>27</v>
      </c>
    </row>
    <row r="1113" spans="1:4" x14ac:dyDescent="0.25">
      <c r="A1113" s="1">
        <v>38927</v>
      </c>
      <c r="B1113" t="s">
        <v>19</v>
      </c>
      <c r="C1113">
        <v>6541600</v>
      </c>
      <c r="D1113">
        <v>28</v>
      </c>
    </row>
    <row r="1114" spans="1:4" x14ac:dyDescent="0.25">
      <c r="A1114" s="1">
        <v>38928</v>
      </c>
      <c r="B1114" t="s">
        <v>23</v>
      </c>
      <c r="C1114">
        <v>8391200</v>
      </c>
      <c r="D1114">
        <v>39</v>
      </c>
    </row>
    <row r="1115" spans="1:4" x14ac:dyDescent="0.25">
      <c r="A1115" s="1">
        <v>38929</v>
      </c>
      <c r="B1115" t="s">
        <v>20</v>
      </c>
      <c r="C1115">
        <v>5834400</v>
      </c>
      <c r="D1115">
        <v>25</v>
      </c>
    </row>
    <row r="1116" spans="1:4" x14ac:dyDescent="0.25">
      <c r="A1116" s="1">
        <v>38930</v>
      </c>
      <c r="B1116" t="s">
        <v>24</v>
      </c>
      <c r="C1116">
        <v>8472800</v>
      </c>
      <c r="D1116">
        <v>38</v>
      </c>
    </row>
    <row r="1117" spans="1:4" x14ac:dyDescent="0.25">
      <c r="A1117" s="1">
        <v>38931</v>
      </c>
      <c r="B1117" t="s">
        <v>22</v>
      </c>
      <c r="C1117">
        <v>9207200</v>
      </c>
      <c r="D1117">
        <v>39</v>
      </c>
    </row>
    <row r="1118" spans="1:4" x14ac:dyDescent="0.25">
      <c r="A1118" s="1">
        <v>38932</v>
      </c>
      <c r="B1118" t="s">
        <v>21</v>
      </c>
      <c r="C1118">
        <v>11560000</v>
      </c>
      <c r="D1118">
        <v>52</v>
      </c>
    </row>
    <row r="1119" spans="1:4" x14ac:dyDescent="0.25">
      <c r="A1119" s="1">
        <v>38933</v>
      </c>
      <c r="B1119" t="s">
        <v>25</v>
      </c>
      <c r="C1119">
        <v>10118400</v>
      </c>
      <c r="D1119">
        <v>43</v>
      </c>
    </row>
    <row r="1120" spans="1:4" x14ac:dyDescent="0.25">
      <c r="A1120" s="1">
        <v>38934</v>
      </c>
      <c r="B1120" t="s">
        <v>19</v>
      </c>
      <c r="C1120">
        <v>11165600</v>
      </c>
      <c r="D1120">
        <v>53</v>
      </c>
    </row>
    <row r="1121" spans="1:4" x14ac:dyDescent="0.25">
      <c r="A1121" s="1">
        <v>38935</v>
      </c>
      <c r="B1121" t="s">
        <v>23</v>
      </c>
      <c r="C1121">
        <v>8173600</v>
      </c>
      <c r="D1121">
        <v>36</v>
      </c>
    </row>
    <row r="1122" spans="1:4" x14ac:dyDescent="0.25">
      <c r="A1122" s="1">
        <v>38936</v>
      </c>
      <c r="B1122" t="s">
        <v>20</v>
      </c>
      <c r="C1122">
        <v>10349600</v>
      </c>
      <c r="D1122">
        <v>50</v>
      </c>
    </row>
    <row r="1123" spans="1:4" x14ac:dyDescent="0.25">
      <c r="A1123" s="1">
        <v>38937</v>
      </c>
      <c r="B1123" t="s">
        <v>24</v>
      </c>
      <c r="C1123">
        <v>5929600</v>
      </c>
      <c r="D1123">
        <v>29</v>
      </c>
    </row>
    <row r="1124" spans="1:4" x14ac:dyDescent="0.25">
      <c r="A1124" s="1">
        <v>38938</v>
      </c>
      <c r="B1124" t="s">
        <v>22</v>
      </c>
      <c r="C1124">
        <v>10553600</v>
      </c>
      <c r="D1124">
        <v>52</v>
      </c>
    </row>
    <row r="1125" spans="1:4" x14ac:dyDescent="0.25">
      <c r="A1125" s="1">
        <v>38939</v>
      </c>
      <c r="B1125" t="s">
        <v>21</v>
      </c>
      <c r="C1125">
        <v>7357600</v>
      </c>
      <c r="D1125">
        <v>28</v>
      </c>
    </row>
    <row r="1126" spans="1:4" x14ac:dyDescent="0.25">
      <c r="A1126" s="1">
        <v>38940</v>
      </c>
      <c r="B1126" t="s">
        <v>25</v>
      </c>
      <c r="C1126">
        <v>6133600</v>
      </c>
      <c r="D1126">
        <v>29</v>
      </c>
    </row>
    <row r="1127" spans="1:4" x14ac:dyDescent="0.25">
      <c r="A1127" s="1">
        <v>38941</v>
      </c>
      <c r="B1127" t="s">
        <v>19</v>
      </c>
      <c r="C1127">
        <v>6854400</v>
      </c>
      <c r="D1127">
        <v>31</v>
      </c>
    </row>
    <row r="1128" spans="1:4" x14ac:dyDescent="0.25">
      <c r="A1128" s="1">
        <v>38942</v>
      </c>
      <c r="B1128" t="s">
        <v>23</v>
      </c>
      <c r="C1128">
        <v>4705600</v>
      </c>
      <c r="D1128">
        <v>24</v>
      </c>
    </row>
    <row r="1129" spans="1:4" x14ac:dyDescent="0.25">
      <c r="A1129" s="1">
        <v>38943</v>
      </c>
      <c r="B1129" t="s">
        <v>20</v>
      </c>
      <c r="C1129">
        <v>10023200</v>
      </c>
      <c r="D1129">
        <v>44</v>
      </c>
    </row>
    <row r="1130" spans="1:4" x14ac:dyDescent="0.25">
      <c r="A1130" s="1">
        <v>38944</v>
      </c>
      <c r="B1130" t="s">
        <v>24</v>
      </c>
      <c r="C1130">
        <v>6568800</v>
      </c>
      <c r="D1130">
        <v>30</v>
      </c>
    </row>
    <row r="1131" spans="1:4" x14ac:dyDescent="0.25">
      <c r="A1131" s="1">
        <v>38945</v>
      </c>
      <c r="B1131" t="s">
        <v>22</v>
      </c>
      <c r="C1131">
        <v>6256000</v>
      </c>
      <c r="D1131">
        <v>30</v>
      </c>
    </row>
    <row r="1132" spans="1:4" x14ac:dyDescent="0.25">
      <c r="A1132" s="1">
        <v>38946</v>
      </c>
      <c r="B1132" t="s">
        <v>21</v>
      </c>
      <c r="C1132">
        <v>5834400</v>
      </c>
      <c r="D1132">
        <v>27</v>
      </c>
    </row>
    <row r="1133" spans="1:4" x14ac:dyDescent="0.25">
      <c r="A1133" s="1">
        <v>38947</v>
      </c>
      <c r="B1133" t="s">
        <v>25</v>
      </c>
      <c r="C1133">
        <v>3264000</v>
      </c>
      <c r="D1133">
        <v>15</v>
      </c>
    </row>
    <row r="1134" spans="1:4" x14ac:dyDescent="0.25">
      <c r="A1134" s="1">
        <v>38948</v>
      </c>
      <c r="B1134" t="s">
        <v>19</v>
      </c>
      <c r="C1134">
        <v>7969600</v>
      </c>
      <c r="D1134">
        <v>34</v>
      </c>
    </row>
    <row r="1135" spans="1:4" x14ac:dyDescent="0.25">
      <c r="A1135" s="1">
        <v>38949</v>
      </c>
      <c r="B1135" t="s">
        <v>23</v>
      </c>
      <c r="C1135">
        <v>7969600</v>
      </c>
      <c r="D1135">
        <v>39</v>
      </c>
    </row>
    <row r="1136" spans="1:4" x14ac:dyDescent="0.25">
      <c r="A1136" s="1">
        <v>38950</v>
      </c>
      <c r="B1136" t="s">
        <v>20</v>
      </c>
      <c r="C1136">
        <v>11560000</v>
      </c>
      <c r="D1136">
        <v>49</v>
      </c>
    </row>
    <row r="1137" spans="1:4" x14ac:dyDescent="0.25">
      <c r="A1137" s="1">
        <v>38951</v>
      </c>
      <c r="B1137" t="s">
        <v>24</v>
      </c>
      <c r="C1137">
        <v>8608800</v>
      </c>
      <c r="D1137">
        <v>40</v>
      </c>
    </row>
    <row r="1138" spans="1:4" x14ac:dyDescent="0.25">
      <c r="A1138" s="1">
        <v>38952</v>
      </c>
      <c r="B1138" t="s">
        <v>22</v>
      </c>
      <c r="C1138">
        <v>8173600</v>
      </c>
      <c r="D1138">
        <v>36</v>
      </c>
    </row>
    <row r="1139" spans="1:4" x14ac:dyDescent="0.25">
      <c r="A1139" s="1">
        <v>38953</v>
      </c>
      <c r="B1139" t="s">
        <v>21</v>
      </c>
      <c r="C1139">
        <v>6636800</v>
      </c>
      <c r="D1139">
        <v>32</v>
      </c>
    </row>
    <row r="1140" spans="1:4" x14ac:dyDescent="0.25">
      <c r="A1140" s="1">
        <v>38954</v>
      </c>
      <c r="B1140" t="s">
        <v>25</v>
      </c>
      <c r="C1140">
        <v>6854400</v>
      </c>
      <c r="D1140">
        <v>34</v>
      </c>
    </row>
    <row r="1141" spans="1:4" x14ac:dyDescent="0.25">
      <c r="A1141" s="1">
        <v>38955</v>
      </c>
      <c r="B1141" t="s">
        <v>19</v>
      </c>
      <c r="C1141">
        <v>10213600</v>
      </c>
      <c r="D1141">
        <v>47</v>
      </c>
    </row>
    <row r="1142" spans="1:4" x14ac:dyDescent="0.25">
      <c r="A1142" s="1">
        <v>38956</v>
      </c>
      <c r="B1142" t="s">
        <v>23</v>
      </c>
      <c r="C1142">
        <v>10104800</v>
      </c>
      <c r="D1142">
        <v>44</v>
      </c>
    </row>
    <row r="1143" spans="1:4" x14ac:dyDescent="0.25">
      <c r="A1143" s="1">
        <v>38957</v>
      </c>
      <c r="B1143" t="s">
        <v>20</v>
      </c>
      <c r="C1143">
        <v>8772000</v>
      </c>
      <c r="D1143">
        <v>39</v>
      </c>
    </row>
    <row r="1144" spans="1:4" x14ac:dyDescent="0.25">
      <c r="A1144" s="1">
        <v>38958</v>
      </c>
      <c r="B1144" t="s">
        <v>24</v>
      </c>
      <c r="C1144">
        <v>8581600</v>
      </c>
      <c r="D1144">
        <v>38</v>
      </c>
    </row>
    <row r="1145" spans="1:4" x14ac:dyDescent="0.25">
      <c r="A1145" s="1">
        <v>38959</v>
      </c>
      <c r="B1145" t="s">
        <v>22</v>
      </c>
      <c r="C1145">
        <v>7575200</v>
      </c>
      <c r="D1145">
        <v>39</v>
      </c>
    </row>
    <row r="1146" spans="1:4" x14ac:dyDescent="0.25">
      <c r="A1146" s="1">
        <v>38960</v>
      </c>
      <c r="B1146" t="s">
        <v>21</v>
      </c>
      <c r="C1146">
        <v>5521600</v>
      </c>
      <c r="D1146">
        <v>25</v>
      </c>
    </row>
    <row r="1147" spans="1:4" x14ac:dyDescent="0.25">
      <c r="A1147" s="1">
        <v>38961</v>
      </c>
      <c r="B1147" t="s">
        <v>25</v>
      </c>
      <c r="C1147">
        <v>3903200</v>
      </c>
      <c r="D1147">
        <v>20</v>
      </c>
    </row>
    <row r="1148" spans="1:4" x14ac:dyDescent="0.25">
      <c r="A1148" s="1">
        <v>38962</v>
      </c>
      <c r="B1148" t="s">
        <v>19</v>
      </c>
      <c r="C1148">
        <v>6460000</v>
      </c>
      <c r="D1148">
        <v>28</v>
      </c>
    </row>
    <row r="1149" spans="1:4" x14ac:dyDescent="0.25">
      <c r="A1149" s="1">
        <v>38963</v>
      </c>
      <c r="B1149" t="s">
        <v>23</v>
      </c>
      <c r="C1149">
        <v>4705600</v>
      </c>
      <c r="D1149">
        <v>23</v>
      </c>
    </row>
    <row r="1150" spans="1:4" x14ac:dyDescent="0.25">
      <c r="A1150" s="1">
        <v>38964</v>
      </c>
      <c r="B1150" t="s">
        <v>20</v>
      </c>
      <c r="C1150">
        <v>9112000</v>
      </c>
      <c r="D1150">
        <v>41</v>
      </c>
    </row>
    <row r="1151" spans="1:4" x14ac:dyDescent="0.25">
      <c r="A1151" s="1">
        <v>38965</v>
      </c>
      <c r="B1151" t="s">
        <v>24</v>
      </c>
      <c r="C1151">
        <v>6024800</v>
      </c>
      <c r="D1151">
        <v>25</v>
      </c>
    </row>
    <row r="1152" spans="1:4" x14ac:dyDescent="0.25">
      <c r="A1152" s="1">
        <v>38966</v>
      </c>
      <c r="B1152" t="s">
        <v>22</v>
      </c>
      <c r="C1152">
        <v>2352800</v>
      </c>
      <c r="D1152">
        <v>10</v>
      </c>
    </row>
    <row r="1153" spans="1:4" x14ac:dyDescent="0.25">
      <c r="A1153" s="1">
        <v>38968</v>
      </c>
      <c r="B1153" t="s">
        <v>25</v>
      </c>
      <c r="C1153">
        <v>8595200</v>
      </c>
      <c r="D1153">
        <v>37</v>
      </c>
    </row>
    <row r="1154" spans="1:4" x14ac:dyDescent="0.25">
      <c r="A1154" s="1">
        <v>38969</v>
      </c>
      <c r="B1154" t="s">
        <v>19</v>
      </c>
      <c r="C1154">
        <v>9941600</v>
      </c>
      <c r="D1154">
        <v>49</v>
      </c>
    </row>
    <row r="1155" spans="1:4" x14ac:dyDescent="0.25">
      <c r="A1155" s="1">
        <v>38970</v>
      </c>
      <c r="B1155" t="s">
        <v>23</v>
      </c>
      <c r="C1155">
        <v>6541600</v>
      </c>
      <c r="D1155">
        <v>30</v>
      </c>
    </row>
    <row r="1156" spans="1:4" x14ac:dyDescent="0.25">
      <c r="A1156" s="1">
        <v>38971</v>
      </c>
      <c r="B1156" t="s">
        <v>20</v>
      </c>
      <c r="C1156">
        <v>11070400</v>
      </c>
      <c r="D1156">
        <v>51</v>
      </c>
    </row>
    <row r="1157" spans="1:4" x14ac:dyDescent="0.25">
      <c r="A1157" s="1">
        <v>38972</v>
      </c>
      <c r="B1157" t="s">
        <v>24</v>
      </c>
      <c r="C1157">
        <v>9193600</v>
      </c>
      <c r="D1157">
        <v>38</v>
      </c>
    </row>
    <row r="1158" spans="1:4" x14ac:dyDescent="0.25">
      <c r="A1158" s="1">
        <v>38973</v>
      </c>
      <c r="B1158" t="s">
        <v>22</v>
      </c>
      <c r="C1158">
        <v>15109600</v>
      </c>
      <c r="D1158">
        <v>66</v>
      </c>
    </row>
    <row r="1159" spans="1:4" x14ac:dyDescent="0.25">
      <c r="A1159" s="1">
        <v>38974</v>
      </c>
      <c r="B1159" t="s">
        <v>21</v>
      </c>
      <c r="C1159">
        <v>4392800</v>
      </c>
      <c r="D1159">
        <v>21</v>
      </c>
    </row>
    <row r="1160" spans="1:4" x14ac:dyDescent="0.25">
      <c r="A1160" s="1">
        <v>38975</v>
      </c>
      <c r="B1160" t="s">
        <v>25</v>
      </c>
      <c r="C1160">
        <v>5820800</v>
      </c>
      <c r="D1160">
        <v>23</v>
      </c>
    </row>
    <row r="1161" spans="1:4" x14ac:dyDescent="0.25">
      <c r="A1161" s="1">
        <v>38976</v>
      </c>
      <c r="B1161" t="s">
        <v>19</v>
      </c>
      <c r="C1161">
        <v>7248800</v>
      </c>
      <c r="D1161">
        <v>29</v>
      </c>
    </row>
    <row r="1162" spans="1:4" x14ac:dyDescent="0.25">
      <c r="A1162" s="1">
        <v>38977</v>
      </c>
      <c r="B1162" t="s">
        <v>23</v>
      </c>
      <c r="C1162">
        <v>8064800</v>
      </c>
      <c r="D1162">
        <v>37</v>
      </c>
    </row>
    <row r="1163" spans="1:4" x14ac:dyDescent="0.25">
      <c r="A1163" s="1">
        <v>38978</v>
      </c>
      <c r="B1163" t="s">
        <v>20</v>
      </c>
      <c r="C1163">
        <v>7466400</v>
      </c>
      <c r="D1163">
        <v>34</v>
      </c>
    </row>
    <row r="1164" spans="1:4" x14ac:dyDescent="0.25">
      <c r="A1164" s="1">
        <v>38979</v>
      </c>
      <c r="B1164" t="s">
        <v>24</v>
      </c>
      <c r="C1164">
        <v>5208800</v>
      </c>
      <c r="D1164">
        <v>25</v>
      </c>
    </row>
    <row r="1165" spans="1:4" x14ac:dyDescent="0.25">
      <c r="A1165" s="1">
        <v>38980</v>
      </c>
      <c r="B1165" t="s">
        <v>22</v>
      </c>
      <c r="C1165">
        <v>8296000</v>
      </c>
      <c r="D1165">
        <v>37</v>
      </c>
    </row>
    <row r="1166" spans="1:4" x14ac:dyDescent="0.25">
      <c r="A1166" s="1">
        <v>38981</v>
      </c>
      <c r="B1166" t="s">
        <v>21</v>
      </c>
      <c r="C1166">
        <v>6038400</v>
      </c>
      <c r="D1166">
        <v>25</v>
      </c>
    </row>
    <row r="1167" spans="1:4" x14ac:dyDescent="0.25">
      <c r="A1167" s="1">
        <v>38982</v>
      </c>
      <c r="B1167" t="s">
        <v>25</v>
      </c>
      <c r="C1167">
        <v>4610400</v>
      </c>
      <c r="D1167">
        <v>22</v>
      </c>
    </row>
    <row r="1168" spans="1:4" x14ac:dyDescent="0.25">
      <c r="A1168" s="1">
        <v>38983</v>
      </c>
      <c r="B1168" t="s">
        <v>19</v>
      </c>
      <c r="C1168">
        <v>7140000</v>
      </c>
      <c r="D1168">
        <v>31</v>
      </c>
    </row>
    <row r="1169" spans="1:4" x14ac:dyDescent="0.25">
      <c r="A1169" s="1">
        <v>38984</v>
      </c>
      <c r="B1169" t="s">
        <v>23</v>
      </c>
      <c r="C1169">
        <v>8173600</v>
      </c>
      <c r="D1169">
        <v>35</v>
      </c>
    </row>
    <row r="1170" spans="1:4" x14ac:dyDescent="0.25">
      <c r="A1170" s="1">
        <v>38985</v>
      </c>
      <c r="B1170" t="s">
        <v>20</v>
      </c>
      <c r="C1170">
        <v>6949600</v>
      </c>
      <c r="D1170">
        <v>30</v>
      </c>
    </row>
    <row r="1171" spans="1:4" x14ac:dyDescent="0.25">
      <c r="A1171" s="1">
        <v>38986</v>
      </c>
      <c r="B1171" t="s">
        <v>24</v>
      </c>
      <c r="C1171">
        <v>7575200</v>
      </c>
      <c r="D1171">
        <v>35</v>
      </c>
    </row>
    <row r="1172" spans="1:4" x14ac:dyDescent="0.25">
      <c r="A1172" s="1">
        <v>38987</v>
      </c>
      <c r="B1172" t="s">
        <v>22</v>
      </c>
      <c r="C1172">
        <v>4093600</v>
      </c>
      <c r="D1172">
        <v>16</v>
      </c>
    </row>
    <row r="1173" spans="1:4" x14ac:dyDescent="0.25">
      <c r="A1173" s="1">
        <v>38988</v>
      </c>
      <c r="B1173" t="s">
        <v>21</v>
      </c>
      <c r="C1173">
        <v>3495200</v>
      </c>
      <c r="D1173">
        <v>18</v>
      </c>
    </row>
    <row r="1174" spans="1:4" x14ac:dyDescent="0.25">
      <c r="A1174" s="1">
        <v>38989</v>
      </c>
      <c r="B1174" t="s">
        <v>25</v>
      </c>
      <c r="C1174">
        <v>5644000</v>
      </c>
      <c r="D1174">
        <v>27</v>
      </c>
    </row>
    <row r="1175" spans="1:4" x14ac:dyDescent="0.25">
      <c r="A1175" s="1">
        <v>38990</v>
      </c>
      <c r="B1175" t="s">
        <v>19</v>
      </c>
      <c r="C1175">
        <v>4311200</v>
      </c>
      <c r="D1175">
        <v>21</v>
      </c>
    </row>
    <row r="1176" spans="1:4" x14ac:dyDescent="0.25">
      <c r="A1176" s="1">
        <v>38991</v>
      </c>
      <c r="B1176" t="s">
        <v>23</v>
      </c>
      <c r="C1176">
        <v>5508000</v>
      </c>
      <c r="D1176">
        <v>23</v>
      </c>
    </row>
    <row r="1177" spans="1:4" x14ac:dyDescent="0.25">
      <c r="A1177" s="1">
        <v>38992</v>
      </c>
      <c r="B1177" t="s">
        <v>20</v>
      </c>
      <c r="C1177">
        <v>6133600</v>
      </c>
      <c r="D1177">
        <v>29</v>
      </c>
    </row>
    <row r="1178" spans="1:4" x14ac:dyDescent="0.25">
      <c r="A1178" s="1">
        <v>38993</v>
      </c>
      <c r="B1178" t="s">
        <v>24</v>
      </c>
      <c r="C1178">
        <v>4828000</v>
      </c>
      <c r="D1178">
        <v>23</v>
      </c>
    </row>
    <row r="1179" spans="1:4" x14ac:dyDescent="0.25">
      <c r="A1179" s="1">
        <v>38994</v>
      </c>
      <c r="B1179" t="s">
        <v>22</v>
      </c>
      <c r="C1179">
        <v>8785600</v>
      </c>
      <c r="D1179">
        <v>40</v>
      </c>
    </row>
    <row r="1180" spans="1:4" x14ac:dyDescent="0.25">
      <c r="A1180" s="1">
        <v>38995</v>
      </c>
      <c r="B1180" t="s">
        <v>21</v>
      </c>
      <c r="C1180">
        <v>5208800</v>
      </c>
      <c r="D1180">
        <v>19</v>
      </c>
    </row>
    <row r="1181" spans="1:4" x14ac:dyDescent="0.25">
      <c r="A1181" s="1">
        <v>38996</v>
      </c>
      <c r="B1181" t="s">
        <v>25</v>
      </c>
      <c r="C1181">
        <v>3372800</v>
      </c>
      <c r="D1181">
        <v>12</v>
      </c>
    </row>
    <row r="1182" spans="1:4" x14ac:dyDescent="0.25">
      <c r="A1182" s="1">
        <v>38997</v>
      </c>
      <c r="B1182" t="s">
        <v>19</v>
      </c>
      <c r="C1182">
        <v>7561600</v>
      </c>
      <c r="D1182">
        <v>35</v>
      </c>
    </row>
    <row r="1183" spans="1:4" x14ac:dyDescent="0.25">
      <c r="A1183" s="1">
        <v>38998</v>
      </c>
      <c r="B1183" t="s">
        <v>23</v>
      </c>
      <c r="C1183">
        <v>7670400</v>
      </c>
      <c r="D1183">
        <v>34</v>
      </c>
    </row>
    <row r="1184" spans="1:4" x14ac:dyDescent="0.25">
      <c r="A1184" s="1">
        <v>38999</v>
      </c>
      <c r="B1184" t="s">
        <v>20</v>
      </c>
      <c r="C1184">
        <v>6664000</v>
      </c>
      <c r="D1184">
        <v>30</v>
      </c>
    </row>
    <row r="1185" spans="1:4" x14ac:dyDescent="0.25">
      <c r="A1185" s="1">
        <v>39000</v>
      </c>
      <c r="B1185" t="s">
        <v>24</v>
      </c>
      <c r="C1185">
        <v>4814400</v>
      </c>
      <c r="D1185">
        <v>24</v>
      </c>
    </row>
    <row r="1186" spans="1:4" x14ac:dyDescent="0.25">
      <c r="A1186" s="1">
        <v>39001</v>
      </c>
      <c r="B1186" t="s">
        <v>22</v>
      </c>
      <c r="C1186">
        <v>16741600</v>
      </c>
      <c r="D1186">
        <v>57</v>
      </c>
    </row>
    <row r="1187" spans="1:4" x14ac:dyDescent="0.25">
      <c r="A1187" s="1">
        <v>39002</v>
      </c>
      <c r="B1187" t="s">
        <v>21</v>
      </c>
      <c r="C1187">
        <v>6636800</v>
      </c>
      <c r="D1187">
        <v>27</v>
      </c>
    </row>
    <row r="1188" spans="1:4" x14ac:dyDescent="0.25">
      <c r="A1188" s="1">
        <v>39003</v>
      </c>
      <c r="B1188" t="s">
        <v>25</v>
      </c>
      <c r="C1188">
        <v>9438400</v>
      </c>
      <c r="D1188">
        <v>41</v>
      </c>
    </row>
    <row r="1189" spans="1:4" x14ac:dyDescent="0.25">
      <c r="A1189" s="1">
        <v>39004</v>
      </c>
      <c r="B1189" t="s">
        <v>19</v>
      </c>
      <c r="C1189">
        <v>8296000</v>
      </c>
      <c r="D1189">
        <v>36</v>
      </c>
    </row>
    <row r="1190" spans="1:4" x14ac:dyDescent="0.25">
      <c r="A1190" s="1">
        <v>39005</v>
      </c>
      <c r="B1190" t="s">
        <v>23</v>
      </c>
      <c r="C1190">
        <v>6432800</v>
      </c>
      <c r="D1190">
        <v>25</v>
      </c>
    </row>
    <row r="1191" spans="1:4" x14ac:dyDescent="0.25">
      <c r="A1191" s="1">
        <v>39006</v>
      </c>
      <c r="B1191" t="s">
        <v>20</v>
      </c>
      <c r="C1191">
        <v>7860800</v>
      </c>
      <c r="D1191">
        <v>37</v>
      </c>
    </row>
    <row r="1192" spans="1:4" x14ac:dyDescent="0.25">
      <c r="A1192" s="1">
        <v>39007</v>
      </c>
      <c r="B1192" t="s">
        <v>24</v>
      </c>
      <c r="C1192">
        <v>3876000</v>
      </c>
      <c r="D1192">
        <v>16</v>
      </c>
    </row>
    <row r="1193" spans="1:4" x14ac:dyDescent="0.25">
      <c r="A1193" s="1">
        <v>39008</v>
      </c>
      <c r="B1193" t="s">
        <v>22</v>
      </c>
      <c r="C1193">
        <v>6120000</v>
      </c>
      <c r="D1193">
        <v>21</v>
      </c>
    </row>
    <row r="1194" spans="1:4" x14ac:dyDescent="0.25">
      <c r="A1194" s="1">
        <v>39009</v>
      </c>
      <c r="B1194" t="s">
        <v>21</v>
      </c>
      <c r="C1194">
        <v>7575200</v>
      </c>
      <c r="D1194">
        <v>28</v>
      </c>
    </row>
    <row r="1195" spans="1:4" x14ac:dyDescent="0.25">
      <c r="A1195" s="1">
        <v>39010</v>
      </c>
      <c r="B1195" t="s">
        <v>25</v>
      </c>
      <c r="C1195">
        <v>8908000</v>
      </c>
      <c r="D1195">
        <v>37</v>
      </c>
    </row>
    <row r="1196" spans="1:4" x14ac:dyDescent="0.25">
      <c r="A1196" s="1">
        <v>39011</v>
      </c>
      <c r="B1196" t="s">
        <v>19</v>
      </c>
      <c r="C1196">
        <v>12063200</v>
      </c>
      <c r="D1196">
        <v>51</v>
      </c>
    </row>
    <row r="1197" spans="1:4" x14ac:dyDescent="0.25">
      <c r="A1197" s="1">
        <v>39012</v>
      </c>
      <c r="B1197" t="s">
        <v>23</v>
      </c>
      <c r="C1197">
        <v>11940800</v>
      </c>
      <c r="D1197">
        <v>46</v>
      </c>
    </row>
    <row r="1198" spans="1:4" x14ac:dyDescent="0.25">
      <c r="A1198" s="1">
        <v>39013</v>
      </c>
      <c r="B1198" t="s">
        <v>20</v>
      </c>
      <c r="C1198">
        <v>10268000</v>
      </c>
      <c r="D1198">
        <v>41</v>
      </c>
    </row>
    <row r="1199" spans="1:4" x14ac:dyDescent="0.25">
      <c r="A1199" s="1">
        <v>39014</v>
      </c>
      <c r="B1199" t="s">
        <v>24</v>
      </c>
      <c r="C1199">
        <v>8527200</v>
      </c>
      <c r="D1199">
        <v>39</v>
      </c>
    </row>
    <row r="1200" spans="1:4" x14ac:dyDescent="0.25">
      <c r="A1200" s="1">
        <v>39015</v>
      </c>
      <c r="B1200" t="s">
        <v>22</v>
      </c>
      <c r="C1200">
        <v>17122400</v>
      </c>
      <c r="D1200">
        <v>67</v>
      </c>
    </row>
    <row r="1201" spans="1:4" x14ac:dyDescent="0.25">
      <c r="A1201" s="1">
        <v>39016</v>
      </c>
      <c r="B1201" t="s">
        <v>21</v>
      </c>
      <c r="C1201">
        <v>7384800</v>
      </c>
      <c r="D1201">
        <v>31</v>
      </c>
    </row>
    <row r="1202" spans="1:4" x14ac:dyDescent="0.25">
      <c r="A1202" s="1">
        <v>39017</v>
      </c>
      <c r="B1202" t="s">
        <v>25</v>
      </c>
      <c r="C1202">
        <v>8472800</v>
      </c>
      <c r="D1202">
        <v>30</v>
      </c>
    </row>
    <row r="1203" spans="1:4" x14ac:dyDescent="0.25">
      <c r="A1203" s="1">
        <v>39018</v>
      </c>
      <c r="B1203" t="s">
        <v>19</v>
      </c>
      <c r="C1203">
        <v>7888000</v>
      </c>
      <c r="D1203">
        <v>30</v>
      </c>
    </row>
    <row r="1204" spans="1:4" x14ac:dyDescent="0.25">
      <c r="A1204" s="1">
        <v>39019</v>
      </c>
      <c r="B1204" t="s">
        <v>23</v>
      </c>
      <c r="C1204">
        <v>5943200</v>
      </c>
      <c r="D1204">
        <v>27</v>
      </c>
    </row>
    <row r="1205" spans="1:4" x14ac:dyDescent="0.25">
      <c r="A1205" s="1">
        <v>39020</v>
      </c>
      <c r="B1205" t="s">
        <v>20</v>
      </c>
      <c r="C1205">
        <v>3903200</v>
      </c>
      <c r="D1205">
        <v>19</v>
      </c>
    </row>
    <row r="1206" spans="1:4" x14ac:dyDescent="0.25">
      <c r="A1206" s="1">
        <v>39021</v>
      </c>
      <c r="B1206" t="s">
        <v>24</v>
      </c>
      <c r="C1206">
        <v>4814400</v>
      </c>
      <c r="D1206">
        <v>23</v>
      </c>
    </row>
    <row r="1207" spans="1:4" x14ac:dyDescent="0.25">
      <c r="A1207" s="1">
        <v>39022</v>
      </c>
      <c r="B1207" t="s">
        <v>22</v>
      </c>
      <c r="C1207">
        <v>5861600</v>
      </c>
      <c r="D1207">
        <v>27</v>
      </c>
    </row>
    <row r="1208" spans="1:4" x14ac:dyDescent="0.25">
      <c r="A1208" s="1">
        <v>39023</v>
      </c>
      <c r="B1208" t="s">
        <v>21</v>
      </c>
      <c r="C1208">
        <v>6038400</v>
      </c>
      <c r="D1208">
        <v>25</v>
      </c>
    </row>
    <row r="1209" spans="1:4" x14ac:dyDescent="0.25">
      <c r="A1209" s="1">
        <v>39024</v>
      </c>
      <c r="B1209" t="s">
        <v>25</v>
      </c>
      <c r="C1209">
        <v>10635200</v>
      </c>
      <c r="D1209">
        <v>45</v>
      </c>
    </row>
    <row r="1210" spans="1:4" x14ac:dyDescent="0.25">
      <c r="A1210" s="1">
        <v>39025</v>
      </c>
      <c r="B1210" t="s">
        <v>19</v>
      </c>
      <c r="C1210">
        <v>9316000</v>
      </c>
      <c r="D1210">
        <v>41</v>
      </c>
    </row>
    <row r="1211" spans="1:4" x14ac:dyDescent="0.25">
      <c r="A1211" s="1">
        <v>39026</v>
      </c>
      <c r="B1211" t="s">
        <v>23</v>
      </c>
      <c r="C1211">
        <v>8785600</v>
      </c>
      <c r="D1211">
        <v>40</v>
      </c>
    </row>
    <row r="1212" spans="1:4" x14ac:dyDescent="0.25">
      <c r="A1212" s="1">
        <v>39027</v>
      </c>
      <c r="B1212" t="s">
        <v>20</v>
      </c>
      <c r="C1212">
        <v>11573600</v>
      </c>
      <c r="D1212">
        <v>53</v>
      </c>
    </row>
    <row r="1213" spans="1:4" x14ac:dyDescent="0.25">
      <c r="A1213" s="1">
        <v>39028</v>
      </c>
      <c r="B1213" t="s">
        <v>24</v>
      </c>
      <c r="C1213">
        <v>5331200</v>
      </c>
      <c r="D1213">
        <v>24</v>
      </c>
    </row>
    <row r="1214" spans="1:4" x14ac:dyDescent="0.25">
      <c r="A1214" s="1">
        <v>39029</v>
      </c>
      <c r="B1214" t="s">
        <v>22</v>
      </c>
      <c r="C1214">
        <v>5426400</v>
      </c>
      <c r="D1214">
        <v>23</v>
      </c>
    </row>
    <row r="1215" spans="1:4" x14ac:dyDescent="0.25">
      <c r="A1215" s="1">
        <v>39030</v>
      </c>
      <c r="B1215" t="s">
        <v>21</v>
      </c>
      <c r="C1215">
        <v>13912800</v>
      </c>
      <c r="D1215">
        <v>55</v>
      </c>
    </row>
    <row r="1216" spans="1:4" x14ac:dyDescent="0.25">
      <c r="A1216" s="1">
        <v>39031</v>
      </c>
      <c r="B1216" t="s">
        <v>25</v>
      </c>
      <c r="C1216">
        <v>9248000</v>
      </c>
      <c r="D1216">
        <v>42</v>
      </c>
    </row>
    <row r="1217" spans="1:4" x14ac:dyDescent="0.25">
      <c r="A1217" s="1">
        <v>39032</v>
      </c>
      <c r="B1217" t="s">
        <v>19</v>
      </c>
      <c r="C1217">
        <v>10948000</v>
      </c>
      <c r="D1217">
        <v>45</v>
      </c>
    </row>
    <row r="1218" spans="1:4" x14ac:dyDescent="0.25">
      <c r="A1218" s="1">
        <v>39033</v>
      </c>
      <c r="B1218" t="s">
        <v>23</v>
      </c>
      <c r="C1218">
        <v>7058400</v>
      </c>
      <c r="D1218">
        <v>29</v>
      </c>
    </row>
    <row r="1219" spans="1:4" x14ac:dyDescent="0.25">
      <c r="A1219" s="1">
        <v>39034</v>
      </c>
      <c r="B1219" t="s">
        <v>20</v>
      </c>
      <c r="C1219">
        <v>7684000</v>
      </c>
      <c r="D1219">
        <v>36</v>
      </c>
    </row>
    <row r="1220" spans="1:4" x14ac:dyDescent="0.25">
      <c r="A1220" s="1">
        <v>39035</v>
      </c>
      <c r="B1220" t="s">
        <v>24</v>
      </c>
      <c r="C1220">
        <v>9030400</v>
      </c>
      <c r="D1220">
        <v>39</v>
      </c>
    </row>
    <row r="1221" spans="1:4" x14ac:dyDescent="0.25">
      <c r="A1221" s="1">
        <v>39036</v>
      </c>
      <c r="B1221" t="s">
        <v>22</v>
      </c>
      <c r="C1221">
        <v>4188800</v>
      </c>
      <c r="D1221">
        <v>19</v>
      </c>
    </row>
    <row r="1222" spans="1:4" x14ac:dyDescent="0.25">
      <c r="A1222" s="1">
        <v>39037</v>
      </c>
      <c r="B1222" t="s">
        <v>21</v>
      </c>
      <c r="C1222">
        <v>4311200</v>
      </c>
      <c r="D1222">
        <v>19</v>
      </c>
    </row>
    <row r="1223" spans="1:4" x14ac:dyDescent="0.25">
      <c r="A1223" s="1">
        <v>39038</v>
      </c>
      <c r="B1223" t="s">
        <v>25</v>
      </c>
      <c r="C1223">
        <v>8908000</v>
      </c>
      <c r="D1223">
        <v>34</v>
      </c>
    </row>
    <row r="1224" spans="1:4" x14ac:dyDescent="0.25">
      <c r="A1224" s="1">
        <v>39039</v>
      </c>
      <c r="B1224" t="s">
        <v>19</v>
      </c>
      <c r="C1224">
        <v>7248800</v>
      </c>
      <c r="D1224">
        <v>34</v>
      </c>
    </row>
    <row r="1225" spans="1:4" x14ac:dyDescent="0.25">
      <c r="A1225" s="1">
        <v>39040</v>
      </c>
      <c r="B1225" t="s">
        <v>23</v>
      </c>
      <c r="C1225">
        <v>2869600</v>
      </c>
      <c r="D1225">
        <v>13</v>
      </c>
    </row>
    <row r="1226" spans="1:4" x14ac:dyDescent="0.25">
      <c r="A1226" s="1">
        <v>39041</v>
      </c>
      <c r="B1226" t="s">
        <v>20</v>
      </c>
      <c r="C1226">
        <v>8581600</v>
      </c>
      <c r="D1226">
        <v>34</v>
      </c>
    </row>
    <row r="1227" spans="1:4" x14ac:dyDescent="0.25">
      <c r="A1227" s="1">
        <v>39042</v>
      </c>
      <c r="B1227" t="s">
        <v>24</v>
      </c>
      <c r="C1227">
        <v>3780800</v>
      </c>
      <c r="D1227">
        <v>14</v>
      </c>
    </row>
    <row r="1228" spans="1:4" x14ac:dyDescent="0.25">
      <c r="A1228" s="1">
        <v>39043</v>
      </c>
      <c r="B1228" t="s">
        <v>22</v>
      </c>
      <c r="C1228">
        <v>5725600</v>
      </c>
      <c r="D1228">
        <v>22</v>
      </c>
    </row>
    <row r="1229" spans="1:4" x14ac:dyDescent="0.25">
      <c r="A1229" s="1">
        <v>39044</v>
      </c>
      <c r="B1229" t="s">
        <v>21</v>
      </c>
      <c r="C1229">
        <v>4501600</v>
      </c>
      <c r="D1229">
        <v>22</v>
      </c>
    </row>
    <row r="1230" spans="1:4" x14ac:dyDescent="0.25">
      <c r="A1230" s="1">
        <v>39045</v>
      </c>
      <c r="B1230" t="s">
        <v>25</v>
      </c>
      <c r="C1230">
        <v>10730400</v>
      </c>
      <c r="D1230">
        <v>39</v>
      </c>
    </row>
    <row r="1231" spans="1:4" x14ac:dyDescent="0.25">
      <c r="A1231" s="1">
        <v>39046</v>
      </c>
      <c r="B1231" t="s">
        <v>19</v>
      </c>
      <c r="C1231">
        <v>5127200</v>
      </c>
      <c r="D1231">
        <v>24</v>
      </c>
    </row>
    <row r="1232" spans="1:4" x14ac:dyDescent="0.25">
      <c r="A1232" s="1">
        <v>39047</v>
      </c>
      <c r="B1232" t="s">
        <v>23</v>
      </c>
      <c r="C1232">
        <v>6949600</v>
      </c>
      <c r="D1232">
        <v>31</v>
      </c>
    </row>
    <row r="1233" spans="1:4" x14ac:dyDescent="0.25">
      <c r="A1233" s="1">
        <v>39048</v>
      </c>
      <c r="B1233" t="s">
        <v>20</v>
      </c>
      <c r="C1233">
        <v>4406400</v>
      </c>
      <c r="D1233">
        <v>20</v>
      </c>
    </row>
    <row r="1234" spans="1:4" x14ac:dyDescent="0.25">
      <c r="A1234" s="1">
        <v>39049</v>
      </c>
      <c r="B1234" t="s">
        <v>24</v>
      </c>
      <c r="C1234">
        <v>12471200</v>
      </c>
      <c r="D1234">
        <v>48</v>
      </c>
    </row>
    <row r="1235" spans="1:4" x14ac:dyDescent="0.25">
      <c r="A1235" s="1">
        <v>39050</v>
      </c>
      <c r="B1235" t="s">
        <v>22</v>
      </c>
      <c r="C1235">
        <v>7561600</v>
      </c>
      <c r="D1235">
        <v>32</v>
      </c>
    </row>
    <row r="1236" spans="1:4" x14ac:dyDescent="0.25">
      <c r="A1236" s="1">
        <v>39051</v>
      </c>
      <c r="B1236" t="s">
        <v>21</v>
      </c>
      <c r="C1236">
        <v>13804000</v>
      </c>
      <c r="D1236">
        <v>50</v>
      </c>
    </row>
    <row r="1237" spans="1:4" x14ac:dyDescent="0.25">
      <c r="A1237" s="1">
        <v>39052</v>
      </c>
      <c r="B1237" t="s">
        <v>25</v>
      </c>
      <c r="C1237">
        <v>4732800</v>
      </c>
      <c r="D1237">
        <v>22</v>
      </c>
    </row>
    <row r="1238" spans="1:4" x14ac:dyDescent="0.25">
      <c r="A1238" s="1">
        <v>39053</v>
      </c>
      <c r="B1238" t="s">
        <v>19</v>
      </c>
      <c r="C1238">
        <v>7167200</v>
      </c>
      <c r="D1238">
        <v>32</v>
      </c>
    </row>
    <row r="1239" spans="1:4" x14ac:dyDescent="0.25">
      <c r="A1239" s="1">
        <v>39054</v>
      </c>
      <c r="B1239" t="s">
        <v>23</v>
      </c>
      <c r="C1239">
        <v>5412800</v>
      </c>
      <c r="D1239">
        <v>22</v>
      </c>
    </row>
    <row r="1240" spans="1:4" x14ac:dyDescent="0.25">
      <c r="A1240" s="1">
        <v>39055</v>
      </c>
      <c r="B1240" t="s">
        <v>20</v>
      </c>
      <c r="C1240">
        <v>8268800</v>
      </c>
      <c r="D1240">
        <v>31</v>
      </c>
    </row>
    <row r="1241" spans="1:4" x14ac:dyDescent="0.25">
      <c r="A1241" s="1">
        <v>39056</v>
      </c>
      <c r="B1241" t="s">
        <v>24</v>
      </c>
      <c r="C1241">
        <v>5222400</v>
      </c>
      <c r="D1241">
        <v>22</v>
      </c>
    </row>
    <row r="1242" spans="1:4" x14ac:dyDescent="0.25">
      <c r="A1242" s="1">
        <v>39057</v>
      </c>
      <c r="B1242" t="s">
        <v>22</v>
      </c>
      <c r="C1242">
        <v>7969600</v>
      </c>
      <c r="D1242">
        <v>29</v>
      </c>
    </row>
    <row r="1243" spans="1:4" x14ac:dyDescent="0.25">
      <c r="A1243" s="1">
        <v>39058</v>
      </c>
      <c r="B1243" t="s">
        <v>21</v>
      </c>
      <c r="C1243">
        <v>6854400</v>
      </c>
      <c r="D1243">
        <v>31</v>
      </c>
    </row>
    <row r="1244" spans="1:4" x14ac:dyDescent="0.25">
      <c r="A1244" s="1">
        <v>39059</v>
      </c>
      <c r="B1244" t="s">
        <v>25</v>
      </c>
      <c r="C1244">
        <v>8064800</v>
      </c>
      <c r="D1244">
        <v>36</v>
      </c>
    </row>
    <row r="1245" spans="1:4" x14ac:dyDescent="0.25">
      <c r="A1245" s="1">
        <v>39060</v>
      </c>
      <c r="B1245" t="s">
        <v>19</v>
      </c>
      <c r="C1245">
        <v>7085600</v>
      </c>
      <c r="D1245">
        <v>34</v>
      </c>
    </row>
    <row r="1246" spans="1:4" x14ac:dyDescent="0.25">
      <c r="A1246" s="1">
        <v>39061</v>
      </c>
      <c r="B1246" t="s">
        <v>23</v>
      </c>
      <c r="C1246">
        <v>8296000</v>
      </c>
      <c r="D1246">
        <v>37</v>
      </c>
    </row>
    <row r="1247" spans="1:4" x14ac:dyDescent="0.25">
      <c r="A1247" s="1">
        <v>39062</v>
      </c>
      <c r="B1247" t="s">
        <v>20</v>
      </c>
      <c r="C1247">
        <v>8377600</v>
      </c>
      <c r="D1247">
        <v>40</v>
      </c>
    </row>
    <row r="1248" spans="1:4" x14ac:dyDescent="0.25">
      <c r="A1248" s="1">
        <v>39063</v>
      </c>
      <c r="B1248" t="s">
        <v>24</v>
      </c>
      <c r="C1248">
        <v>10553600</v>
      </c>
      <c r="D1248">
        <v>43</v>
      </c>
    </row>
    <row r="1249" spans="1:4" x14ac:dyDescent="0.25">
      <c r="A1249" s="1">
        <v>39064</v>
      </c>
      <c r="B1249" t="s">
        <v>22</v>
      </c>
      <c r="C1249">
        <v>12049600</v>
      </c>
      <c r="D1249">
        <v>51</v>
      </c>
    </row>
    <row r="1250" spans="1:4" x14ac:dyDescent="0.25">
      <c r="A1250" s="1">
        <v>39065</v>
      </c>
      <c r="B1250" t="s">
        <v>21</v>
      </c>
      <c r="C1250">
        <v>11845600</v>
      </c>
      <c r="D1250">
        <v>44</v>
      </c>
    </row>
    <row r="1251" spans="1:4" x14ac:dyDescent="0.25">
      <c r="A1251" s="1">
        <v>39066</v>
      </c>
      <c r="B1251" t="s">
        <v>25</v>
      </c>
      <c r="C1251">
        <v>18006400</v>
      </c>
      <c r="D1251">
        <v>76</v>
      </c>
    </row>
    <row r="1252" spans="1:4" x14ac:dyDescent="0.25">
      <c r="A1252" s="1">
        <v>39067</v>
      </c>
      <c r="B1252" t="s">
        <v>19</v>
      </c>
      <c r="C1252">
        <v>10104800</v>
      </c>
      <c r="D1252">
        <v>45</v>
      </c>
    </row>
    <row r="1253" spans="1:4" x14ac:dyDescent="0.25">
      <c r="A1253" s="1">
        <v>39068</v>
      </c>
      <c r="B1253" t="s">
        <v>23</v>
      </c>
      <c r="C1253">
        <v>7371200</v>
      </c>
      <c r="D1253">
        <v>31</v>
      </c>
    </row>
    <row r="1254" spans="1:4" x14ac:dyDescent="0.25">
      <c r="A1254" s="1">
        <v>39069</v>
      </c>
      <c r="B1254" t="s">
        <v>20</v>
      </c>
      <c r="C1254">
        <v>9928000</v>
      </c>
      <c r="D1254">
        <v>47</v>
      </c>
    </row>
    <row r="1255" spans="1:4" x14ac:dyDescent="0.25">
      <c r="A1255" s="1">
        <v>39070</v>
      </c>
      <c r="B1255" t="s">
        <v>24</v>
      </c>
      <c r="C1255">
        <v>4814400</v>
      </c>
      <c r="D1255">
        <v>21</v>
      </c>
    </row>
    <row r="1256" spans="1:4" x14ac:dyDescent="0.25">
      <c r="A1256" s="1">
        <v>39071</v>
      </c>
      <c r="B1256" t="s">
        <v>22</v>
      </c>
      <c r="C1256">
        <v>10948000</v>
      </c>
      <c r="D1256">
        <v>43</v>
      </c>
    </row>
    <row r="1257" spans="1:4" x14ac:dyDescent="0.25">
      <c r="A1257" s="1">
        <v>39072</v>
      </c>
      <c r="B1257" t="s">
        <v>21</v>
      </c>
      <c r="C1257">
        <v>9506400</v>
      </c>
      <c r="D1257">
        <v>41</v>
      </c>
    </row>
    <row r="1258" spans="1:4" x14ac:dyDescent="0.25">
      <c r="A1258" s="1">
        <v>39073</v>
      </c>
      <c r="B1258" t="s">
        <v>25</v>
      </c>
      <c r="C1258">
        <v>6432800</v>
      </c>
      <c r="D1258">
        <v>27</v>
      </c>
    </row>
    <row r="1259" spans="1:4" x14ac:dyDescent="0.25">
      <c r="A1259" s="1">
        <v>39074</v>
      </c>
      <c r="B1259" t="s">
        <v>19</v>
      </c>
      <c r="C1259">
        <v>8472800</v>
      </c>
      <c r="D1259">
        <v>35</v>
      </c>
    </row>
    <row r="1260" spans="1:4" x14ac:dyDescent="0.25">
      <c r="A1260" s="1">
        <v>39075</v>
      </c>
      <c r="B1260" t="s">
        <v>23</v>
      </c>
      <c r="C1260">
        <v>1958400</v>
      </c>
      <c r="D1260">
        <v>10</v>
      </c>
    </row>
    <row r="1261" spans="1:4" x14ac:dyDescent="0.25">
      <c r="A1261" s="1">
        <v>39076</v>
      </c>
      <c r="B1261" t="s">
        <v>20</v>
      </c>
      <c r="C1261">
        <v>4202400</v>
      </c>
      <c r="D1261">
        <v>19</v>
      </c>
    </row>
    <row r="1262" spans="1:4" x14ac:dyDescent="0.25">
      <c r="A1262" s="1">
        <v>39077</v>
      </c>
      <c r="B1262" t="s">
        <v>24</v>
      </c>
      <c r="C1262">
        <v>3182400</v>
      </c>
      <c r="D1262">
        <v>16</v>
      </c>
    </row>
    <row r="1263" spans="1:4" x14ac:dyDescent="0.25">
      <c r="A1263" s="1">
        <v>39078</v>
      </c>
      <c r="B1263" t="s">
        <v>22</v>
      </c>
      <c r="C1263">
        <v>6133600</v>
      </c>
      <c r="D1263">
        <v>25</v>
      </c>
    </row>
    <row r="1264" spans="1:4" x14ac:dyDescent="0.25">
      <c r="A1264" s="1">
        <v>39079</v>
      </c>
      <c r="B1264" t="s">
        <v>21</v>
      </c>
      <c r="C1264">
        <v>6228800</v>
      </c>
      <c r="D1264">
        <v>24</v>
      </c>
    </row>
    <row r="1265" spans="1:4" x14ac:dyDescent="0.25">
      <c r="A1265" s="1">
        <v>39080</v>
      </c>
      <c r="B1265" t="s">
        <v>25</v>
      </c>
      <c r="C1265">
        <v>6555200</v>
      </c>
      <c r="D1265">
        <v>28</v>
      </c>
    </row>
    <row r="1266" spans="1:4" x14ac:dyDescent="0.25">
      <c r="A1266" s="1">
        <v>39081</v>
      </c>
      <c r="B1266" t="s">
        <v>19</v>
      </c>
      <c r="C1266">
        <v>5616800</v>
      </c>
      <c r="D1266">
        <v>26</v>
      </c>
    </row>
    <row r="1267" spans="1:4" x14ac:dyDescent="0.25">
      <c r="A1267" s="1">
        <v>39082</v>
      </c>
      <c r="B1267" t="s">
        <v>23</v>
      </c>
      <c r="C1267">
        <v>5616800</v>
      </c>
      <c r="D1267">
        <v>27</v>
      </c>
    </row>
    <row r="1268" spans="1:4" x14ac:dyDescent="0.25">
      <c r="A1268" s="1">
        <v>39083</v>
      </c>
      <c r="B1268" t="s">
        <v>20</v>
      </c>
      <c r="C1268">
        <v>12476103</v>
      </c>
      <c r="D1268">
        <v>49</v>
      </c>
    </row>
    <row r="1269" spans="1:4" x14ac:dyDescent="0.25">
      <c r="A1269" s="1">
        <v>39084</v>
      </c>
      <c r="B1269" t="s">
        <v>24</v>
      </c>
      <c r="C1269">
        <v>4351456</v>
      </c>
      <c r="D1269">
        <v>19</v>
      </c>
    </row>
    <row r="1270" spans="1:4" x14ac:dyDescent="0.25">
      <c r="A1270" s="1">
        <v>39085</v>
      </c>
      <c r="B1270" t="s">
        <v>22</v>
      </c>
      <c r="C1270">
        <v>6317562</v>
      </c>
      <c r="D1270">
        <v>25</v>
      </c>
    </row>
    <row r="1271" spans="1:4" x14ac:dyDescent="0.25">
      <c r="A1271" s="1">
        <v>39086</v>
      </c>
      <c r="B1271" t="s">
        <v>21</v>
      </c>
      <c r="C1271">
        <v>3585253</v>
      </c>
      <c r="D1271">
        <v>15</v>
      </c>
    </row>
    <row r="1272" spans="1:4" x14ac:dyDescent="0.25">
      <c r="A1272" s="1">
        <v>39087</v>
      </c>
      <c r="B1272" t="s">
        <v>25</v>
      </c>
      <c r="C1272">
        <v>7821056</v>
      </c>
      <c r="D1272">
        <v>31</v>
      </c>
    </row>
    <row r="1273" spans="1:4" x14ac:dyDescent="0.25">
      <c r="A1273" s="1">
        <v>39088</v>
      </c>
      <c r="B1273" t="s">
        <v>19</v>
      </c>
      <c r="C1273">
        <v>16523968</v>
      </c>
      <c r="D1273">
        <v>64</v>
      </c>
    </row>
    <row r="1274" spans="1:4" x14ac:dyDescent="0.25">
      <c r="A1274" s="1">
        <v>39089</v>
      </c>
      <c r="B1274" t="s">
        <v>23</v>
      </c>
      <c r="C1274">
        <v>18779209</v>
      </c>
      <c r="D1274">
        <v>71</v>
      </c>
    </row>
    <row r="1275" spans="1:4" x14ac:dyDescent="0.25">
      <c r="A1275" s="1">
        <v>39090</v>
      </c>
      <c r="B1275" t="s">
        <v>20</v>
      </c>
      <c r="C1275">
        <v>10885868</v>
      </c>
      <c r="D1275">
        <v>51</v>
      </c>
    </row>
    <row r="1276" spans="1:4" x14ac:dyDescent="0.25">
      <c r="A1276" s="1">
        <v>39091</v>
      </c>
      <c r="B1276" t="s">
        <v>24</v>
      </c>
      <c r="C1276">
        <v>10538909</v>
      </c>
      <c r="D1276">
        <v>43</v>
      </c>
    </row>
    <row r="1277" spans="1:4" x14ac:dyDescent="0.25">
      <c r="A1277" s="1">
        <v>39092</v>
      </c>
      <c r="B1277" t="s">
        <v>22</v>
      </c>
      <c r="C1277">
        <v>5652556</v>
      </c>
      <c r="D1277">
        <v>25</v>
      </c>
    </row>
    <row r="1278" spans="1:4" x14ac:dyDescent="0.25">
      <c r="A1278" s="1">
        <v>39093</v>
      </c>
      <c r="B1278" t="s">
        <v>21</v>
      </c>
      <c r="C1278">
        <v>11854465</v>
      </c>
      <c r="D1278">
        <v>47</v>
      </c>
    </row>
    <row r="1279" spans="1:4" x14ac:dyDescent="0.25">
      <c r="A1279" s="1">
        <v>39094</v>
      </c>
      <c r="B1279" t="s">
        <v>25</v>
      </c>
      <c r="C1279">
        <v>5638100</v>
      </c>
      <c r="D1279">
        <v>23</v>
      </c>
    </row>
    <row r="1280" spans="1:4" x14ac:dyDescent="0.25">
      <c r="A1280" s="1">
        <v>39095</v>
      </c>
      <c r="B1280" t="s">
        <v>19</v>
      </c>
      <c r="C1280">
        <v>11623159</v>
      </c>
      <c r="D1280">
        <v>45</v>
      </c>
    </row>
    <row r="1281" spans="1:4" x14ac:dyDescent="0.25">
      <c r="A1281" s="1">
        <v>39096</v>
      </c>
      <c r="B1281" t="s">
        <v>23</v>
      </c>
      <c r="C1281">
        <v>10669018</v>
      </c>
      <c r="D1281">
        <v>45</v>
      </c>
    </row>
    <row r="1282" spans="1:4" x14ac:dyDescent="0.25">
      <c r="A1282" s="1">
        <v>39097</v>
      </c>
      <c r="B1282" t="s">
        <v>20</v>
      </c>
      <c r="C1282">
        <v>11088262</v>
      </c>
      <c r="D1282">
        <v>39</v>
      </c>
    </row>
    <row r="1283" spans="1:4" x14ac:dyDescent="0.25">
      <c r="A1283" s="1">
        <v>39098</v>
      </c>
      <c r="B1283" t="s">
        <v>24</v>
      </c>
      <c r="C1283">
        <v>8572803</v>
      </c>
      <c r="D1283">
        <v>29</v>
      </c>
    </row>
    <row r="1284" spans="1:4" x14ac:dyDescent="0.25">
      <c r="A1284" s="1">
        <v>39099</v>
      </c>
      <c r="B1284" t="s">
        <v>22</v>
      </c>
      <c r="C1284">
        <v>14977106</v>
      </c>
      <c r="D1284">
        <v>59</v>
      </c>
    </row>
    <row r="1285" spans="1:4" x14ac:dyDescent="0.25">
      <c r="A1285" s="1">
        <v>39100</v>
      </c>
      <c r="B1285" t="s">
        <v>21</v>
      </c>
      <c r="C1285">
        <v>8355953</v>
      </c>
      <c r="D1285">
        <v>30</v>
      </c>
    </row>
    <row r="1286" spans="1:4" x14ac:dyDescent="0.25">
      <c r="A1286" s="1">
        <v>39101</v>
      </c>
      <c r="B1286" t="s">
        <v>25</v>
      </c>
      <c r="C1286">
        <v>9469115</v>
      </c>
      <c r="D1286">
        <v>41</v>
      </c>
    </row>
    <row r="1287" spans="1:4" x14ac:dyDescent="0.25">
      <c r="A1287" s="1">
        <v>39102</v>
      </c>
      <c r="B1287" t="s">
        <v>19</v>
      </c>
      <c r="C1287">
        <v>8789653</v>
      </c>
      <c r="D1287">
        <v>33</v>
      </c>
    </row>
    <row r="1288" spans="1:4" x14ac:dyDescent="0.25">
      <c r="A1288" s="1">
        <v>39103</v>
      </c>
      <c r="B1288" t="s">
        <v>23</v>
      </c>
      <c r="C1288">
        <v>12056859</v>
      </c>
      <c r="D1288">
        <v>49</v>
      </c>
    </row>
    <row r="1289" spans="1:4" x14ac:dyDescent="0.25">
      <c r="A1289" s="1">
        <v>39104</v>
      </c>
      <c r="B1289" t="s">
        <v>20</v>
      </c>
      <c r="C1289">
        <v>9541400</v>
      </c>
      <c r="D1289">
        <v>36</v>
      </c>
    </row>
    <row r="1290" spans="1:4" x14ac:dyDescent="0.25">
      <c r="A1290" s="1">
        <v>39105</v>
      </c>
      <c r="B1290" t="s">
        <v>24</v>
      </c>
      <c r="C1290">
        <v>13589265</v>
      </c>
      <c r="D1290">
        <v>51</v>
      </c>
    </row>
    <row r="1291" spans="1:4" x14ac:dyDescent="0.25">
      <c r="A1291" s="1">
        <v>39106</v>
      </c>
      <c r="B1291" t="s">
        <v>22</v>
      </c>
      <c r="C1291">
        <v>10567821</v>
      </c>
      <c r="D1291">
        <v>49</v>
      </c>
    </row>
    <row r="1292" spans="1:4" x14ac:dyDescent="0.25">
      <c r="A1292" s="1">
        <v>39107</v>
      </c>
      <c r="B1292" t="s">
        <v>21</v>
      </c>
      <c r="C1292">
        <v>11652071</v>
      </c>
      <c r="D1292">
        <v>47</v>
      </c>
    </row>
    <row r="1293" spans="1:4" x14ac:dyDescent="0.25">
      <c r="A1293" s="1">
        <v>39108</v>
      </c>
      <c r="B1293" t="s">
        <v>25</v>
      </c>
      <c r="C1293">
        <v>9888359</v>
      </c>
      <c r="D1293">
        <v>40</v>
      </c>
    </row>
    <row r="1294" spans="1:4" x14ac:dyDescent="0.25">
      <c r="A1294" s="1">
        <v>39109</v>
      </c>
      <c r="B1294" t="s">
        <v>19</v>
      </c>
      <c r="C1294">
        <v>15020474</v>
      </c>
      <c r="D1294">
        <v>59</v>
      </c>
    </row>
    <row r="1295" spans="1:4" x14ac:dyDescent="0.25">
      <c r="A1295" s="1">
        <v>39110</v>
      </c>
      <c r="B1295" t="s">
        <v>23</v>
      </c>
      <c r="C1295">
        <v>10307603</v>
      </c>
      <c r="D1295">
        <v>44</v>
      </c>
    </row>
    <row r="1296" spans="1:4" x14ac:dyDescent="0.25">
      <c r="A1296" s="1">
        <v>39111</v>
      </c>
      <c r="B1296" t="s">
        <v>20</v>
      </c>
      <c r="C1296">
        <v>2211868</v>
      </c>
      <c r="D1296">
        <v>12</v>
      </c>
    </row>
    <row r="1297" spans="1:4" x14ac:dyDescent="0.25">
      <c r="A1297" s="1">
        <v>39112</v>
      </c>
      <c r="B1297" t="s">
        <v>24</v>
      </c>
      <c r="C1297">
        <v>13502524</v>
      </c>
      <c r="D1297">
        <v>57</v>
      </c>
    </row>
    <row r="1298" spans="1:4" x14ac:dyDescent="0.25">
      <c r="A1298" s="1">
        <v>39113</v>
      </c>
      <c r="B1298" t="s">
        <v>22</v>
      </c>
      <c r="C1298">
        <v>10669018</v>
      </c>
      <c r="D1298">
        <v>43</v>
      </c>
    </row>
    <row r="1299" spans="1:4" x14ac:dyDescent="0.25">
      <c r="A1299" s="1">
        <v>39114</v>
      </c>
      <c r="B1299" t="s">
        <v>21</v>
      </c>
      <c r="C1299">
        <v>7951165</v>
      </c>
      <c r="D1299">
        <v>37</v>
      </c>
    </row>
    <row r="1300" spans="1:4" x14ac:dyDescent="0.25">
      <c r="A1300" s="1">
        <v>39115</v>
      </c>
      <c r="B1300" t="s">
        <v>25</v>
      </c>
      <c r="C1300">
        <v>7951165</v>
      </c>
      <c r="D1300">
        <v>36</v>
      </c>
    </row>
    <row r="1301" spans="1:4" x14ac:dyDescent="0.25">
      <c r="A1301" s="1">
        <v>39116</v>
      </c>
      <c r="B1301" t="s">
        <v>19</v>
      </c>
      <c r="C1301">
        <v>8066818</v>
      </c>
      <c r="D1301">
        <v>32</v>
      </c>
    </row>
    <row r="1302" spans="1:4" x14ac:dyDescent="0.25">
      <c r="A1302" s="1">
        <v>39117</v>
      </c>
      <c r="B1302" t="s">
        <v>23</v>
      </c>
      <c r="C1302">
        <v>9223353</v>
      </c>
      <c r="D1302">
        <v>40</v>
      </c>
    </row>
    <row r="1303" spans="1:4" x14ac:dyDescent="0.25">
      <c r="A1303" s="1">
        <v>39118</v>
      </c>
      <c r="B1303" t="s">
        <v>20</v>
      </c>
      <c r="C1303">
        <v>4698415</v>
      </c>
      <c r="D1303">
        <v>23</v>
      </c>
    </row>
    <row r="1304" spans="1:4" x14ac:dyDescent="0.25">
      <c r="A1304" s="1">
        <v>39119</v>
      </c>
      <c r="B1304" t="s">
        <v>24</v>
      </c>
      <c r="C1304">
        <v>7083765</v>
      </c>
      <c r="D1304">
        <v>30</v>
      </c>
    </row>
    <row r="1305" spans="1:4" x14ac:dyDescent="0.25">
      <c r="A1305" s="1">
        <v>39120</v>
      </c>
      <c r="B1305" t="s">
        <v>22</v>
      </c>
      <c r="C1305">
        <v>5753753</v>
      </c>
      <c r="D1305">
        <v>24</v>
      </c>
    </row>
    <row r="1306" spans="1:4" x14ac:dyDescent="0.25">
      <c r="A1306" s="1">
        <v>39121</v>
      </c>
      <c r="B1306" t="s">
        <v>21</v>
      </c>
      <c r="C1306">
        <v>6736806</v>
      </c>
      <c r="D1306">
        <v>23</v>
      </c>
    </row>
    <row r="1307" spans="1:4" x14ac:dyDescent="0.25">
      <c r="A1307" s="1">
        <v>39122</v>
      </c>
      <c r="B1307" t="s">
        <v>25</v>
      </c>
      <c r="C1307">
        <v>5883862</v>
      </c>
      <c r="D1307">
        <v>27</v>
      </c>
    </row>
    <row r="1308" spans="1:4" x14ac:dyDescent="0.25">
      <c r="A1308" s="1">
        <v>39123</v>
      </c>
      <c r="B1308" t="s">
        <v>19</v>
      </c>
      <c r="C1308">
        <v>12490559</v>
      </c>
      <c r="D1308">
        <v>44</v>
      </c>
    </row>
    <row r="1309" spans="1:4" x14ac:dyDescent="0.25">
      <c r="A1309" s="1">
        <v>39124</v>
      </c>
      <c r="B1309" t="s">
        <v>23</v>
      </c>
      <c r="C1309">
        <v>5334509</v>
      </c>
      <c r="D1309">
        <v>23</v>
      </c>
    </row>
    <row r="1310" spans="1:4" x14ac:dyDescent="0.25">
      <c r="A1310" s="1">
        <v>39125</v>
      </c>
      <c r="B1310" t="s">
        <v>20</v>
      </c>
      <c r="C1310">
        <v>6722350</v>
      </c>
      <c r="D1310">
        <v>27</v>
      </c>
    </row>
    <row r="1311" spans="1:4" x14ac:dyDescent="0.25">
      <c r="A1311" s="1">
        <v>39126</v>
      </c>
      <c r="B1311" t="s">
        <v>24</v>
      </c>
      <c r="C1311">
        <v>6086256</v>
      </c>
      <c r="D1311">
        <v>25</v>
      </c>
    </row>
    <row r="1312" spans="1:4" x14ac:dyDescent="0.25">
      <c r="A1312" s="1">
        <v>39127</v>
      </c>
      <c r="B1312" t="s">
        <v>22</v>
      </c>
      <c r="C1312">
        <v>9122156</v>
      </c>
      <c r="D1312">
        <v>35</v>
      </c>
    </row>
    <row r="1313" spans="1:4" x14ac:dyDescent="0.25">
      <c r="A1313" s="1">
        <v>39128</v>
      </c>
      <c r="B1313" t="s">
        <v>21</v>
      </c>
      <c r="C1313">
        <v>4770700</v>
      </c>
      <c r="D1313">
        <v>19</v>
      </c>
    </row>
    <row r="1314" spans="1:4" x14ac:dyDescent="0.25">
      <c r="A1314" s="1">
        <v>39129</v>
      </c>
      <c r="B1314" t="s">
        <v>25</v>
      </c>
      <c r="C1314">
        <v>4669503</v>
      </c>
      <c r="D1314">
        <v>19</v>
      </c>
    </row>
    <row r="1315" spans="1:4" x14ac:dyDescent="0.25">
      <c r="A1315" s="1">
        <v>39130</v>
      </c>
      <c r="B1315" t="s">
        <v>19</v>
      </c>
      <c r="C1315">
        <v>7069309</v>
      </c>
      <c r="D1315">
        <v>28</v>
      </c>
    </row>
    <row r="1316" spans="1:4" x14ac:dyDescent="0.25">
      <c r="A1316" s="1">
        <v>39131</v>
      </c>
      <c r="B1316" t="s">
        <v>23</v>
      </c>
      <c r="C1316">
        <v>4235803</v>
      </c>
      <c r="D1316">
        <v>19</v>
      </c>
    </row>
    <row r="1317" spans="1:4" x14ac:dyDescent="0.25">
      <c r="A1317" s="1">
        <v>39132</v>
      </c>
      <c r="B1317" t="s">
        <v>20</v>
      </c>
      <c r="C1317">
        <v>1734800</v>
      </c>
      <c r="D1317">
        <v>6</v>
      </c>
    </row>
    <row r="1318" spans="1:4" x14ac:dyDescent="0.25">
      <c r="A1318" s="1">
        <v>39133</v>
      </c>
      <c r="B1318" t="s">
        <v>24</v>
      </c>
      <c r="C1318">
        <v>5536903</v>
      </c>
      <c r="D1318">
        <v>21</v>
      </c>
    </row>
    <row r="1319" spans="1:4" x14ac:dyDescent="0.25">
      <c r="A1319" s="1">
        <v>39134</v>
      </c>
      <c r="B1319" t="s">
        <v>22</v>
      </c>
      <c r="C1319">
        <v>5204400</v>
      </c>
      <c r="D1319">
        <v>20</v>
      </c>
    </row>
    <row r="1320" spans="1:4" x14ac:dyDescent="0.25">
      <c r="A1320" s="1">
        <v>39135</v>
      </c>
      <c r="B1320" t="s">
        <v>21</v>
      </c>
      <c r="C1320">
        <v>1951650</v>
      </c>
      <c r="D1320">
        <v>7</v>
      </c>
    </row>
    <row r="1321" spans="1:4" x14ac:dyDescent="0.25">
      <c r="A1321" s="1">
        <v>39136</v>
      </c>
      <c r="B1321" t="s">
        <v>25</v>
      </c>
      <c r="C1321">
        <v>1517950</v>
      </c>
      <c r="D1321">
        <v>7</v>
      </c>
    </row>
    <row r="1322" spans="1:4" x14ac:dyDescent="0.25">
      <c r="A1322" s="1">
        <v>39137</v>
      </c>
      <c r="B1322" t="s">
        <v>19</v>
      </c>
      <c r="C1322">
        <v>1951650</v>
      </c>
      <c r="D1322">
        <v>7</v>
      </c>
    </row>
    <row r="1323" spans="1:4" x14ac:dyDescent="0.25">
      <c r="A1323" s="1">
        <v>39138</v>
      </c>
      <c r="B1323" t="s">
        <v>23</v>
      </c>
      <c r="C1323">
        <v>4235853</v>
      </c>
      <c r="D1323">
        <v>18</v>
      </c>
    </row>
    <row r="1324" spans="1:4" x14ac:dyDescent="0.25">
      <c r="A1324" s="1">
        <v>39139</v>
      </c>
      <c r="B1324" t="s">
        <v>20</v>
      </c>
      <c r="C1324">
        <v>4018953</v>
      </c>
      <c r="D1324">
        <v>14</v>
      </c>
    </row>
    <row r="1325" spans="1:4" x14ac:dyDescent="0.25">
      <c r="A1325" s="1">
        <v>39140</v>
      </c>
      <c r="B1325" t="s">
        <v>24</v>
      </c>
      <c r="C1325">
        <v>1633603</v>
      </c>
      <c r="D1325">
        <v>7</v>
      </c>
    </row>
    <row r="1326" spans="1:4" x14ac:dyDescent="0.25">
      <c r="A1326" s="1">
        <v>39141</v>
      </c>
      <c r="B1326" t="s">
        <v>22</v>
      </c>
      <c r="C1326">
        <v>4337000</v>
      </c>
      <c r="D1326">
        <v>13</v>
      </c>
    </row>
    <row r="1327" spans="1:4" x14ac:dyDescent="0.25">
      <c r="A1327" s="1">
        <v>39142</v>
      </c>
      <c r="B1327" t="s">
        <v>21</v>
      </c>
      <c r="C1327">
        <v>4235803</v>
      </c>
      <c r="D1327">
        <v>13</v>
      </c>
    </row>
    <row r="1328" spans="1:4" x14ac:dyDescent="0.25">
      <c r="A1328" s="1">
        <v>39143</v>
      </c>
      <c r="B1328" t="s">
        <v>25</v>
      </c>
      <c r="C1328">
        <v>4018953</v>
      </c>
      <c r="D1328">
        <v>14</v>
      </c>
    </row>
    <row r="1329" spans="1:4" x14ac:dyDescent="0.25">
      <c r="A1329" s="1">
        <v>39144</v>
      </c>
      <c r="B1329" t="s">
        <v>19</v>
      </c>
      <c r="C1329">
        <v>6968112</v>
      </c>
      <c r="D1329">
        <v>24</v>
      </c>
    </row>
    <row r="1330" spans="1:4" x14ac:dyDescent="0.25">
      <c r="A1330" s="1">
        <v>39145</v>
      </c>
      <c r="B1330" t="s">
        <v>23</v>
      </c>
      <c r="C1330">
        <v>5970653</v>
      </c>
      <c r="D1330">
        <v>22</v>
      </c>
    </row>
    <row r="1331" spans="1:4" x14ac:dyDescent="0.25">
      <c r="A1331" s="1">
        <v>39146</v>
      </c>
      <c r="B1331" t="s">
        <v>20</v>
      </c>
      <c r="C1331">
        <v>6201909</v>
      </c>
      <c r="D1331">
        <v>21</v>
      </c>
    </row>
    <row r="1332" spans="1:4" x14ac:dyDescent="0.25">
      <c r="A1332" s="1">
        <v>39147</v>
      </c>
      <c r="B1332" t="s">
        <v>24</v>
      </c>
      <c r="C1332">
        <v>4018953</v>
      </c>
      <c r="D1332">
        <v>13</v>
      </c>
    </row>
    <row r="1333" spans="1:4" x14ac:dyDescent="0.25">
      <c r="A1333" s="1">
        <v>39148</v>
      </c>
      <c r="B1333" t="s">
        <v>22</v>
      </c>
      <c r="C1333">
        <v>5450162</v>
      </c>
      <c r="D1333">
        <v>23</v>
      </c>
    </row>
    <row r="1334" spans="1:4" x14ac:dyDescent="0.25">
      <c r="A1334" s="1">
        <v>39149</v>
      </c>
      <c r="B1334" t="s">
        <v>21</v>
      </c>
      <c r="C1334">
        <v>5883862</v>
      </c>
      <c r="D1334">
        <v>24</v>
      </c>
    </row>
    <row r="1335" spans="1:4" x14ac:dyDescent="0.25">
      <c r="A1335" s="1">
        <v>39150</v>
      </c>
      <c r="B1335" t="s">
        <v>25</v>
      </c>
      <c r="C1335">
        <v>2067303</v>
      </c>
      <c r="D1335">
        <v>9</v>
      </c>
    </row>
    <row r="1336" spans="1:4" x14ac:dyDescent="0.25">
      <c r="A1336" s="1">
        <v>39151</v>
      </c>
      <c r="B1336" t="s">
        <v>19</v>
      </c>
      <c r="C1336">
        <v>7054853</v>
      </c>
      <c r="D1336">
        <v>24</v>
      </c>
    </row>
    <row r="1337" spans="1:4" x14ac:dyDescent="0.25">
      <c r="A1337" s="1">
        <v>39152</v>
      </c>
      <c r="B1337" t="s">
        <v>23</v>
      </c>
      <c r="C1337">
        <v>5985059</v>
      </c>
      <c r="D1337">
        <v>28</v>
      </c>
    </row>
    <row r="1338" spans="1:4" x14ac:dyDescent="0.25">
      <c r="A1338" s="1">
        <v>39153</v>
      </c>
      <c r="B1338" t="s">
        <v>20</v>
      </c>
      <c r="C1338">
        <v>3180465</v>
      </c>
      <c r="D1338">
        <v>15</v>
      </c>
    </row>
    <row r="1339" spans="1:4" x14ac:dyDescent="0.25">
      <c r="A1339" s="1">
        <v>39154</v>
      </c>
      <c r="B1339" t="s">
        <v>24</v>
      </c>
      <c r="C1339">
        <v>5638100</v>
      </c>
      <c r="D1339">
        <v>20</v>
      </c>
    </row>
    <row r="1340" spans="1:4" x14ac:dyDescent="0.25">
      <c r="A1340" s="1">
        <v>39155</v>
      </c>
      <c r="B1340" t="s">
        <v>22</v>
      </c>
      <c r="C1340">
        <v>10987065</v>
      </c>
      <c r="D1340">
        <v>39</v>
      </c>
    </row>
    <row r="1341" spans="1:4" x14ac:dyDescent="0.25">
      <c r="A1341" s="1">
        <v>39156</v>
      </c>
      <c r="B1341" t="s">
        <v>21</v>
      </c>
      <c r="C1341">
        <v>5869406</v>
      </c>
      <c r="D1341">
        <v>21</v>
      </c>
    </row>
    <row r="1342" spans="1:4" x14ac:dyDescent="0.25">
      <c r="A1342" s="1">
        <v>39157</v>
      </c>
      <c r="B1342" t="s">
        <v>25</v>
      </c>
      <c r="C1342">
        <v>4568306</v>
      </c>
      <c r="D1342">
        <v>18</v>
      </c>
    </row>
    <row r="1343" spans="1:4" x14ac:dyDescent="0.25">
      <c r="A1343" s="1">
        <v>39158</v>
      </c>
      <c r="B1343" t="s">
        <v>19</v>
      </c>
      <c r="C1343">
        <v>10452168</v>
      </c>
      <c r="D1343">
        <v>43</v>
      </c>
    </row>
    <row r="1344" spans="1:4" x14ac:dyDescent="0.25">
      <c r="A1344" s="1">
        <v>39159</v>
      </c>
      <c r="B1344" t="s">
        <v>23</v>
      </c>
      <c r="C1344">
        <v>11738812</v>
      </c>
      <c r="D1344">
        <v>43</v>
      </c>
    </row>
    <row r="1345" spans="1:4" x14ac:dyDescent="0.25">
      <c r="A1345" s="1">
        <v>39160</v>
      </c>
      <c r="B1345" t="s">
        <v>20</v>
      </c>
      <c r="C1345">
        <v>9324550</v>
      </c>
      <c r="D1345">
        <v>30</v>
      </c>
    </row>
    <row r="1346" spans="1:4" x14ac:dyDescent="0.25">
      <c r="A1346" s="1">
        <v>39161</v>
      </c>
      <c r="B1346" t="s">
        <v>24</v>
      </c>
      <c r="C1346">
        <v>6404303</v>
      </c>
      <c r="D1346">
        <v>25</v>
      </c>
    </row>
    <row r="1347" spans="1:4" x14ac:dyDescent="0.25">
      <c r="A1347" s="1">
        <v>39162</v>
      </c>
      <c r="B1347" t="s">
        <v>22</v>
      </c>
      <c r="C1347">
        <v>6751262</v>
      </c>
      <c r="D1347">
        <v>27</v>
      </c>
    </row>
    <row r="1348" spans="1:4" x14ac:dyDescent="0.25">
      <c r="A1348" s="1">
        <v>39163</v>
      </c>
      <c r="B1348" t="s">
        <v>21</v>
      </c>
      <c r="C1348">
        <v>5002006</v>
      </c>
      <c r="D1348">
        <v>19</v>
      </c>
    </row>
    <row r="1349" spans="1:4" x14ac:dyDescent="0.25">
      <c r="A1349" s="1">
        <v>39164</v>
      </c>
      <c r="B1349" t="s">
        <v>25</v>
      </c>
      <c r="C1349">
        <v>7054853</v>
      </c>
      <c r="D1349">
        <v>29</v>
      </c>
    </row>
    <row r="1350" spans="1:4" x14ac:dyDescent="0.25">
      <c r="A1350" s="1">
        <v>39165</v>
      </c>
      <c r="B1350" t="s">
        <v>19</v>
      </c>
      <c r="C1350">
        <v>4467109</v>
      </c>
      <c r="D1350">
        <v>17</v>
      </c>
    </row>
    <row r="1351" spans="1:4" x14ac:dyDescent="0.25">
      <c r="A1351" s="1">
        <v>39166</v>
      </c>
      <c r="B1351" t="s">
        <v>23</v>
      </c>
      <c r="C1351">
        <v>6100712</v>
      </c>
      <c r="D1351">
        <v>27</v>
      </c>
    </row>
    <row r="1352" spans="1:4" x14ac:dyDescent="0.25">
      <c r="A1352" s="1">
        <v>39167</v>
      </c>
      <c r="B1352" t="s">
        <v>20</v>
      </c>
      <c r="C1352">
        <v>3816559</v>
      </c>
      <c r="D1352">
        <v>18</v>
      </c>
    </row>
    <row r="1353" spans="1:4" x14ac:dyDescent="0.25">
      <c r="A1353" s="1">
        <v>39168</v>
      </c>
      <c r="B1353" t="s">
        <v>24</v>
      </c>
      <c r="C1353">
        <v>2819050</v>
      </c>
      <c r="D1353">
        <v>11</v>
      </c>
    </row>
    <row r="1354" spans="1:4" x14ac:dyDescent="0.25">
      <c r="A1354" s="1">
        <v>39169</v>
      </c>
      <c r="B1354" t="s">
        <v>22</v>
      </c>
      <c r="C1354">
        <v>2182956</v>
      </c>
      <c r="D1354">
        <v>7</v>
      </c>
    </row>
    <row r="1355" spans="1:4" x14ac:dyDescent="0.25">
      <c r="A1355" s="1">
        <v>39170</v>
      </c>
      <c r="B1355" t="s">
        <v>21</v>
      </c>
      <c r="C1355">
        <v>7170506</v>
      </c>
      <c r="D1355">
        <v>24</v>
      </c>
    </row>
    <row r="1356" spans="1:4" x14ac:dyDescent="0.25">
      <c r="A1356" s="1">
        <v>39171</v>
      </c>
      <c r="B1356" t="s">
        <v>25</v>
      </c>
      <c r="C1356">
        <v>6187453</v>
      </c>
      <c r="D1356">
        <v>21</v>
      </c>
    </row>
    <row r="1357" spans="1:4" x14ac:dyDescent="0.25">
      <c r="A1357" s="1">
        <v>39172</v>
      </c>
      <c r="B1357" t="s">
        <v>19</v>
      </c>
      <c r="C1357">
        <v>9136662</v>
      </c>
      <c r="D1357">
        <v>38</v>
      </c>
    </row>
    <row r="1358" spans="1:4" x14ac:dyDescent="0.25">
      <c r="A1358" s="1">
        <v>39173</v>
      </c>
      <c r="B1358" t="s">
        <v>23</v>
      </c>
      <c r="C1358">
        <v>8254756</v>
      </c>
      <c r="D1358">
        <v>30</v>
      </c>
    </row>
    <row r="1359" spans="1:4" x14ac:dyDescent="0.25">
      <c r="A1359" s="1">
        <v>39174</v>
      </c>
      <c r="B1359" t="s">
        <v>20</v>
      </c>
      <c r="C1359">
        <v>7488553</v>
      </c>
      <c r="D1359">
        <v>27</v>
      </c>
    </row>
    <row r="1360" spans="1:4" x14ac:dyDescent="0.25">
      <c r="A1360" s="1">
        <v>39175</v>
      </c>
      <c r="B1360" t="s">
        <v>24</v>
      </c>
      <c r="C1360">
        <v>5103203</v>
      </c>
      <c r="D1360">
        <v>18</v>
      </c>
    </row>
    <row r="1361" spans="1:4" x14ac:dyDescent="0.25">
      <c r="A1361" s="1">
        <v>39176</v>
      </c>
      <c r="B1361" t="s">
        <v>22</v>
      </c>
      <c r="C1361">
        <v>7922303</v>
      </c>
      <c r="D1361">
        <v>33</v>
      </c>
    </row>
    <row r="1362" spans="1:4" x14ac:dyDescent="0.25">
      <c r="A1362" s="1">
        <v>39177</v>
      </c>
      <c r="B1362" t="s">
        <v>21</v>
      </c>
      <c r="C1362">
        <v>7503009</v>
      </c>
      <c r="D1362">
        <v>31</v>
      </c>
    </row>
    <row r="1363" spans="1:4" x14ac:dyDescent="0.25">
      <c r="A1363" s="1">
        <v>39178</v>
      </c>
      <c r="B1363" t="s">
        <v>25</v>
      </c>
      <c r="C1363">
        <v>9136612</v>
      </c>
      <c r="D1363">
        <v>39</v>
      </c>
    </row>
    <row r="1364" spans="1:4" x14ac:dyDescent="0.25">
      <c r="A1364" s="1">
        <v>39179</v>
      </c>
      <c r="B1364" t="s">
        <v>19</v>
      </c>
      <c r="C1364">
        <v>7705403</v>
      </c>
      <c r="D1364">
        <v>33</v>
      </c>
    </row>
    <row r="1365" spans="1:4" x14ac:dyDescent="0.25">
      <c r="A1365" s="1">
        <v>39180</v>
      </c>
      <c r="B1365" t="s">
        <v>23</v>
      </c>
      <c r="C1365">
        <v>6621153</v>
      </c>
      <c r="D1365">
        <v>27</v>
      </c>
    </row>
    <row r="1366" spans="1:4" x14ac:dyDescent="0.25">
      <c r="A1366" s="1">
        <v>39181</v>
      </c>
      <c r="B1366" t="s">
        <v>20</v>
      </c>
      <c r="C1366">
        <v>5652556</v>
      </c>
      <c r="D1366">
        <v>23</v>
      </c>
    </row>
    <row r="1367" spans="1:4" x14ac:dyDescent="0.25">
      <c r="A1367" s="1">
        <v>39182</v>
      </c>
      <c r="B1367" t="s">
        <v>24</v>
      </c>
      <c r="C1367">
        <v>4452653</v>
      </c>
      <c r="D1367">
        <v>15</v>
      </c>
    </row>
    <row r="1368" spans="1:4" x14ac:dyDescent="0.25">
      <c r="A1368" s="1">
        <v>39183</v>
      </c>
      <c r="B1368" t="s">
        <v>22</v>
      </c>
      <c r="C1368">
        <v>5233312</v>
      </c>
      <c r="D1368">
        <v>22</v>
      </c>
    </row>
    <row r="1369" spans="1:4" x14ac:dyDescent="0.25">
      <c r="A1369" s="1">
        <v>39184</v>
      </c>
      <c r="B1369" t="s">
        <v>21</v>
      </c>
      <c r="C1369">
        <v>6418759</v>
      </c>
      <c r="D1369">
        <v>25</v>
      </c>
    </row>
    <row r="1370" spans="1:4" x14ac:dyDescent="0.25">
      <c r="A1370" s="1">
        <v>39185</v>
      </c>
      <c r="B1370" t="s">
        <v>25</v>
      </c>
      <c r="C1370">
        <v>6201909</v>
      </c>
      <c r="D1370">
        <v>26</v>
      </c>
    </row>
    <row r="1371" spans="1:4" x14ac:dyDescent="0.25">
      <c r="A1371" s="1">
        <v>39186</v>
      </c>
      <c r="B1371" t="s">
        <v>19</v>
      </c>
      <c r="C1371">
        <v>4467109</v>
      </c>
      <c r="D1371">
        <v>18</v>
      </c>
    </row>
    <row r="1372" spans="1:4" x14ac:dyDescent="0.25">
      <c r="A1372" s="1">
        <v>39187</v>
      </c>
      <c r="B1372" t="s">
        <v>23</v>
      </c>
      <c r="C1372">
        <v>5565815</v>
      </c>
      <c r="D1372">
        <v>24</v>
      </c>
    </row>
    <row r="1373" spans="1:4" x14ac:dyDescent="0.25">
      <c r="A1373" s="1">
        <v>39188</v>
      </c>
      <c r="B1373" t="s">
        <v>20</v>
      </c>
      <c r="C1373">
        <v>4235803</v>
      </c>
      <c r="D1373">
        <v>15</v>
      </c>
    </row>
    <row r="1374" spans="1:4" x14ac:dyDescent="0.25">
      <c r="A1374" s="1">
        <v>39189</v>
      </c>
      <c r="B1374" t="s">
        <v>24</v>
      </c>
      <c r="C1374">
        <v>6953656</v>
      </c>
      <c r="D1374">
        <v>25</v>
      </c>
    </row>
    <row r="1375" spans="1:4" x14ac:dyDescent="0.25">
      <c r="A1375" s="1">
        <v>39190</v>
      </c>
      <c r="B1375" t="s">
        <v>22</v>
      </c>
      <c r="C1375">
        <v>8269212</v>
      </c>
      <c r="D1375">
        <v>31</v>
      </c>
    </row>
    <row r="1376" spans="1:4" x14ac:dyDescent="0.25">
      <c r="A1376" s="1">
        <v>39191</v>
      </c>
      <c r="B1376" t="s">
        <v>21</v>
      </c>
      <c r="C1376">
        <v>5536903</v>
      </c>
      <c r="D1376">
        <v>23</v>
      </c>
    </row>
    <row r="1377" spans="1:4" x14ac:dyDescent="0.25">
      <c r="A1377" s="1">
        <v>39192</v>
      </c>
      <c r="B1377" t="s">
        <v>25</v>
      </c>
      <c r="C1377">
        <v>10755759</v>
      </c>
      <c r="D1377">
        <v>41</v>
      </c>
    </row>
    <row r="1378" spans="1:4" x14ac:dyDescent="0.25">
      <c r="A1378" s="1">
        <v>39193</v>
      </c>
      <c r="B1378" t="s">
        <v>19</v>
      </c>
      <c r="C1378">
        <v>6751262</v>
      </c>
      <c r="D1378">
        <v>28</v>
      </c>
    </row>
    <row r="1379" spans="1:4" x14ac:dyDescent="0.25">
      <c r="A1379" s="1">
        <v>39194</v>
      </c>
      <c r="B1379" t="s">
        <v>23</v>
      </c>
      <c r="C1379">
        <v>8818565</v>
      </c>
      <c r="D1379">
        <v>39</v>
      </c>
    </row>
    <row r="1380" spans="1:4" x14ac:dyDescent="0.25">
      <c r="A1380" s="1">
        <v>39195</v>
      </c>
      <c r="B1380" t="s">
        <v>20</v>
      </c>
      <c r="C1380">
        <v>7170506</v>
      </c>
      <c r="D1380">
        <v>27</v>
      </c>
    </row>
    <row r="1381" spans="1:4" x14ac:dyDescent="0.25">
      <c r="A1381" s="1">
        <v>39196</v>
      </c>
      <c r="B1381" t="s">
        <v>24</v>
      </c>
      <c r="C1381">
        <v>7271703</v>
      </c>
      <c r="D1381">
        <v>26</v>
      </c>
    </row>
    <row r="1382" spans="1:4" x14ac:dyDescent="0.25">
      <c r="A1382" s="1">
        <v>39197</v>
      </c>
      <c r="B1382" t="s">
        <v>22</v>
      </c>
      <c r="C1382">
        <v>9758250</v>
      </c>
      <c r="D1382">
        <v>32</v>
      </c>
    </row>
    <row r="1383" spans="1:4" x14ac:dyDescent="0.25">
      <c r="A1383" s="1">
        <v>39198</v>
      </c>
      <c r="B1383" t="s">
        <v>21</v>
      </c>
      <c r="C1383">
        <v>7271703</v>
      </c>
      <c r="D1383">
        <v>22</v>
      </c>
    </row>
    <row r="1384" spans="1:4" x14ac:dyDescent="0.25">
      <c r="A1384" s="1">
        <v>39199</v>
      </c>
      <c r="B1384" t="s">
        <v>25</v>
      </c>
      <c r="C1384">
        <v>6086256</v>
      </c>
      <c r="D1384">
        <v>21</v>
      </c>
    </row>
    <row r="1385" spans="1:4" x14ac:dyDescent="0.25">
      <c r="A1385" s="1">
        <v>39200</v>
      </c>
      <c r="B1385" t="s">
        <v>19</v>
      </c>
      <c r="C1385">
        <v>10538909</v>
      </c>
      <c r="D1385">
        <v>36</v>
      </c>
    </row>
    <row r="1386" spans="1:4" x14ac:dyDescent="0.25">
      <c r="A1386" s="1">
        <v>39201</v>
      </c>
      <c r="B1386" t="s">
        <v>23</v>
      </c>
      <c r="C1386">
        <v>9454659</v>
      </c>
      <c r="D1386">
        <v>36</v>
      </c>
    </row>
    <row r="1387" spans="1:4" x14ac:dyDescent="0.25">
      <c r="A1387" s="1">
        <v>39202</v>
      </c>
      <c r="B1387" t="s">
        <v>20</v>
      </c>
      <c r="C1387">
        <v>7401812</v>
      </c>
      <c r="D1387">
        <v>28</v>
      </c>
    </row>
    <row r="1388" spans="1:4" x14ac:dyDescent="0.25">
      <c r="A1388" s="1">
        <v>39203</v>
      </c>
      <c r="B1388" t="s">
        <v>24</v>
      </c>
      <c r="C1388">
        <v>6433215</v>
      </c>
      <c r="D1388">
        <v>23</v>
      </c>
    </row>
    <row r="1389" spans="1:4" x14ac:dyDescent="0.25">
      <c r="A1389" s="1">
        <v>39204</v>
      </c>
      <c r="B1389" t="s">
        <v>22</v>
      </c>
      <c r="C1389">
        <v>4134606</v>
      </c>
      <c r="D1389">
        <v>16</v>
      </c>
    </row>
    <row r="1390" spans="1:4" x14ac:dyDescent="0.25">
      <c r="A1390" s="1">
        <v>39205</v>
      </c>
      <c r="B1390" t="s">
        <v>21</v>
      </c>
      <c r="C1390">
        <v>5536903</v>
      </c>
      <c r="D1390">
        <v>21</v>
      </c>
    </row>
    <row r="1391" spans="1:4" x14ac:dyDescent="0.25">
      <c r="A1391" s="1">
        <v>39206</v>
      </c>
      <c r="B1391" t="s">
        <v>25</v>
      </c>
      <c r="C1391">
        <v>9035515</v>
      </c>
      <c r="D1391">
        <v>32</v>
      </c>
    </row>
    <row r="1392" spans="1:4" x14ac:dyDescent="0.25">
      <c r="A1392" s="1">
        <v>39207</v>
      </c>
      <c r="B1392" t="s">
        <v>19</v>
      </c>
      <c r="C1392">
        <v>2182956</v>
      </c>
      <c r="D1392">
        <v>9</v>
      </c>
    </row>
    <row r="1393" spans="1:4" x14ac:dyDescent="0.25">
      <c r="A1393" s="1">
        <v>39208</v>
      </c>
      <c r="B1393" t="s">
        <v>23</v>
      </c>
      <c r="C1393">
        <v>6953656</v>
      </c>
      <c r="D1393">
        <v>28</v>
      </c>
    </row>
    <row r="1394" spans="1:4" x14ac:dyDescent="0.25">
      <c r="A1394" s="1">
        <v>39209</v>
      </c>
      <c r="B1394" t="s">
        <v>20</v>
      </c>
      <c r="C1394">
        <v>9787162</v>
      </c>
      <c r="D1394">
        <v>34</v>
      </c>
    </row>
    <row r="1395" spans="1:4" x14ac:dyDescent="0.25">
      <c r="A1395" s="1">
        <v>39210</v>
      </c>
      <c r="B1395" t="s">
        <v>24</v>
      </c>
      <c r="C1395">
        <v>8702912</v>
      </c>
      <c r="D1395">
        <v>36</v>
      </c>
    </row>
    <row r="1396" spans="1:4" x14ac:dyDescent="0.25">
      <c r="A1396" s="1">
        <v>39211</v>
      </c>
      <c r="B1396" t="s">
        <v>22</v>
      </c>
      <c r="C1396">
        <v>3932216</v>
      </c>
      <c r="D1396">
        <v>21</v>
      </c>
    </row>
    <row r="1397" spans="1:4" x14ac:dyDescent="0.25">
      <c r="A1397" s="1">
        <v>39212</v>
      </c>
      <c r="B1397" t="s">
        <v>21</v>
      </c>
      <c r="C1397">
        <v>6071800</v>
      </c>
      <c r="D1397">
        <v>19</v>
      </c>
    </row>
    <row r="1398" spans="1:4" x14ac:dyDescent="0.25">
      <c r="A1398" s="1">
        <v>39213</v>
      </c>
      <c r="B1398" t="s">
        <v>25</v>
      </c>
      <c r="C1398">
        <v>3368403</v>
      </c>
      <c r="D1398">
        <v>12</v>
      </c>
    </row>
    <row r="1399" spans="1:4" x14ac:dyDescent="0.25">
      <c r="A1399" s="1">
        <v>39214</v>
      </c>
      <c r="B1399" t="s">
        <v>19</v>
      </c>
      <c r="C1399">
        <v>5450162</v>
      </c>
      <c r="D1399">
        <v>20</v>
      </c>
    </row>
    <row r="1400" spans="1:4" x14ac:dyDescent="0.25">
      <c r="A1400" s="1">
        <v>39215</v>
      </c>
      <c r="B1400" t="s">
        <v>23</v>
      </c>
      <c r="C1400">
        <v>12577298</v>
      </c>
      <c r="D1400">
        <v>53</v>
      </c>
    </row>
    <row r="1401" spans="1:4" x14ac:dyDescent="0.25">
      <c r="A1401" s="1">
        <v>39216</v>
      </c>
      <c r="B1401" t="s">
        <v>20</v>
      </c>
      <c r="C1401">
        <v>11406309</v>
      </c>
      <c r="D1401">
        <v>40</v>
      </c>
    </row>
    <row r="1402" spans="1:4" x14ac:dyDescent="0.25">
      <c r="A1402" s="1">
        <v>39217</v>
      </c>
      <c r="B1402" t="s">
        <v>24</v>
      </c>
      <c r="C1402">
        <v>8327041</v>
      </c>
      <c r="D1402">
        <v>35</v>
      </c>
    </row>
    <row r="1403" spans="1:4" x14ac:dyDescent="0.25">
      <c r="A1403" s="1">
        <v>39218</v>
      </c>
      <c r="B1403" t="s">
        <v>22</v>
      </c>
      <c r="C1403">
        <v>6216365</v>
      </c>
      <c r="D1403">
        <v>28</v>
      </c>
    </row>
    <row r="1404" spans="1:4" x14ac:dyDescent="0.25">
      <c r="A1404" s="1">
        <v>39219</v>
      </c>
      <c r="B1404" t="s">
        <v>21</v>
      </c>
      <c r="C1404">
        <v>7503109</v>
      </c>
      <c r="D1404">
        <v>30</v>
      </c>
    </row>
    <row r="1405" spans="1:4" x14ac:dyDescent="0.25">
      <c r="A1405" s="1">
        <v>39220</v>
      </c>
      <c r="B1405" t="s">
        <v>25</v>
      </c>
      <c r="C1405">
        <v>5580272</v>
      </c>
      <c r="D1405">
        <v>27</v>
      </c>
    </row>
    <row r="1406" spans="1:4" x14ac:dyDescent="0.25">
      <c r="A1406" s="1">
        <v>39221</v>
      </c>
      <c r="B1406" t="s">
        <v>19</v>
      </c>
      <c r="C1406">
        <v>3802103</v>
      </c>
      <c r="D1406">
        <v>16</v>
      </c>
    </row>
    <row r="1407" spans="1:4" x14ac:dyDescent="0.25">
      <c r="A1407" s="1">
        <v>39222</v>
      </c>
      <c r="B1407" t="s">
        <v>23</v>
      </c>
      <c r="C1407">
        <v>5218856</v>
      </c>
      <c r="D1407">
        <v>18</v>
      </c>
    </row>
    <row r="1408" spans="1:4" x14ac:dyDescent="0.25">
      <c r="A1408" s="1">
        <v>39223</v>
      </c>
      <c r="B1408" t="s">
        <v>20</v>
      </c>
      <c r="C1408">
        <v>3527427</v>
      </c>
      <c r="D1408">
        <v>15</v>
      </c>
    </row>
    <row r="1409" spans="1:4" x14ac:dyDescent="0.25">
      <c r="A1409" s="1">
        <v>39224</v>
      </c>
      <c r="B1409" t="s">
        <v>24</v>
      </c>
      <c r="C1409">
        <v>3816559</v>
      </c>
      <c r="D1409">
        <v>15</v>
      </c>
    </row>
    <row r="1410" spans="1:4" x14ac:dyDescent="0.25">
      <c r="A1410" s="1">
        <v>39225</v>
      </c>
      <c r="B1410" t="s">
        <v>22</v>
      </c>
      <c r="C1410">
        <v>8008994</v>
      </c>
      <c r="D1410">
        <v>28</v>
      </c>
    </row>
    <row r="1411" spans="1:4" x14ac:dyDescent="0.25">
      <c r="A1411" s="1">
        <v>39226</v>
      </c>
      <c r="B1411" t="s">
        <v>21</v>
      </c>
      <c r="C1411">
        <v>4698415</v>
      </c>
      <c r="D1411">
        <v>21</v>
      </c>
    </row>
    <row r="1412" spans="1:4" x14ac:dyDescent="0.25">
      <c r="A1412" s="1">
        <v>39227</v>
      </c>
      <c r="B1412" t="s">
        <v>25</v>
      </c>
      <c r="C1412">
        <v>1156533</v>
      </c>
      <c r="D1412">
        <v>6</v>
      </c>
    </row>
    <row r="1413" spans="1:4" x14ac:dyDescent="0.25">
      <c r="A1413" s="1">
        <v>39228</v>
      </c>
      <c r="B1413" t="s">
        <v>19</v>
      </c>
      <c r="C1413">
        <v>4365912</v>
      </c>
      <c r="D1413">
        <v>19</v>
      </c>
    </row>
    <row r="1414" spans="1:4" x14ac:dyDescent="0.25">
      <c r="A1414" s="1">
        <v>39229</v>
      </c>
      <c r="B1414" t="s">
        <v>23</v>
      </c>
      <c r="C1414">
        <v>11203915</v>
      </c>
      <c r="D1414">
        <v>49</v>
      </c>
    </row>
    <row r="1415" spans="1:4" x14ac:dyDescent="0.25">
      <c r="A1415" s="1">
        <v>39230</v>
      </c>
      <c r="B1415" t="s">
        <v>20</v>
      </c>
      <c r="C1415">
        <v>2284153</v>
      </c>
      <c r="D1415">
        <v>9</v>
      </c>
    </row>
    <row r="1416" spans="1:4" x14ac:dyDescent="0.25">
      <c r="A1416" s="1">
        <v>39231</v>
      </c>
      <c r="B1416" t="s">
        <v>24</v>
      </c>
      <c r="C1416">
        <v>4018953</v>
      </c>
      <c r="D1416">
        <v>17</v>
      </c>
    </row>
    <row r="1417" spans="1:4" x14ac:dyDescent="0.25">
      <c r="A1417" s="1">
        <v>39232</v>
      </c>
      <c r="B1417" t="s">
        <v>22</v>
      </c>
      <c r="C1417">
        <v>5883862</v>
      </c>
      <c r="D1417">
        <v>26</v>
      </c>
    </row>
    <row r="1418" spans="1:4" x14ac:dyDescent="0.25">
      <c r="A1418" s="1">
        <v>39233</v>
      </c>
      <c r="B1418" t="s">
        <v>21</v>
      </c>
      <c r="C1418">
        <v>3151553</v>
      </c>
      <c r="D1418">
        <v>11</v>
      </c>
    </row>
    <row r="1419" spans="1:4" x14ac:dyDescent="0.25">
      <c r="A1419" s="1">
        <v>39234</v>
      </c>
      <c r="B1419" t="s">
        <v>25</v>
      </c>
      <c r="C1419">
        <v>2067303</v>
      </c>
      <c r="D1419">
        <v>9</v>
      </c>
    </row>
    <row r="1420" spans="1:4" x14ac:dyDescent="0.25">
      <c r="A1420" s="1">
        <v>39235</v>
      </c>
      <c r="B1420" t="s">
        <v>19</v>
      </c>
      <c r="C1420">
        <v>5753753</v>
      </c>
      <c r="D1420">
        <v>25</v>
      </c>
    </row>
    <row r="1421" spans="1:4" x14ac:dyDescent="0.25">
      <c r="A1421" s="1">
        <v>39236</v>
      </c>
      <c r="B1421" t="s">
        <v>23</v>
      </c>
      <c r="C1421">
        <v>2067303</v>
      </c>
      <c r="D1421">
        <v>9</v>
      </c>
    </row>
    <row r="1422" spans="1:4" x14ac:dyDescent="0.25">
      <c r="A1422" s="1">
        <v>39237</v>
      </c>
      <c r="B1422" t="s">
        <v>20</v>
      </c>
      <c r="C1422">
        <v>2399806</v>
      </c>
      <c r="D1422">
        <v>9</v>
      </c>
    </row>
    <row r="1423" spans="1:4" x14ac:dyDescent="0.25">
      <c r="A1423" s="1">
        <v>39238</v>
      </c>
      <c r="B1423" t="s">
        <v>24</v>
      </c>
      <c r="C1423">
        <v>3686450</v>
      </c>
      <c r="D1423">
        <v>13</v>
      </c>
    </row>
    <row r="1424" spans="1:4" x14ac:dyDescent="0.25">
      <c r="A1424" s="1">
        <v>39239</v>
      </c>
      <c r="B1424" t="s">
        <v>22</v>
      </c>
      <c r="C1424">
        <v>3252750</v>
      </c>
      <c r="D1424">
        <v>12</v>
      </c>
    </row>
    <row r="1425" spans="1:4" x14ac:dyDescent="0.25">
      <c r="A1425" s="1">
        <v>39240</v>
      </c>
      <c r="B1425" t="s">
        <v>21</v>
      </c>
      <c r="C1425">
        <v>9555856</v>
      </c>
      <c r="D1425">
        <v>31</v>
      </c>
    </row>
    <row r="1426" spans="1:4" x14ac:dyDescent="0.25">
      <c r="A1426" s="1">
        <v>39241</v>
      </c>
      <c r="B1426" t="s">
        <v>25</v>
      </c>
      <c r="C1426">
        <v>5204400</v>
      </c>
      <c r="D1426">
        <v>18</v>
      </c>
    </row>
    <row r="1427" spans="1:4" x14ac:dyDescent="0.25">
      <c r="A1427" s="1">
        <v>39242</v>
      </c>
      <c r="B1427" t="s">
        <v>19</v>
      </c>
      <c r="C1427">
        <v>5854950</v>
      </c>
      <c r="D1427">
        <v>24</v>
      </c>
    </row>
    <row r="1428" spans="1:4" x14ac:dyDescent="0.25">
      <c r="A1428" s="1">
        <v>39243</v>
      </c>
      <c r="B1428" t="s">
        <v>23</v>
      </c>
      <c r="C1428">
        <v>3469600</v>
      </c>
      <c r="D1428">
        <v>13</v>
      </c>
    </row>
    <row r="1429" spans="1:4" x14ac:dyDescent="0.25">
      <c r="A1429" s="1">
        <v>39244</v>
      </c>
      <c r="B1429" t="s">
        <v>20</v>
      </c>
      <c r="C1429">
        <v>3700906</v>
      </c>
      <c r="D1429">
        <v>16</v>
      </c>
    </row>
    <row r="1430" spans="1:4" x14ac:dyDescent="0.25">
      <c r="A1430" s="1">
        <v>39245</v>
      </c>
      <c r="B1430" t="s">
        <v>24</v>
      </c>
      <c r="C1430">
        <v>2602200</v>
      </c>
      <c r="D1430">
        <v>8</v>
      </c>
    </row>
    <row r="1431" spans="1:4" x14ac:dyDescent="0.25">
      <c r="A1431" s="1">
        <v>39246</v>
      </c>
      <c r="B1431" t="s">
        <v>22</v>
      </c>
      <c r="C1431">
        <v>2385350</v>
      </c>
      <c r="D1431">
        <v>10</v>
      </c>
    </row>
    <row r="1432" spans="1:4" x14ac:dyDescent="0.25">
      <c r="A1432" s="1">
        <v>39247</v>
      </c>
      <c r="B1432" t="s">
        <v>21</v>
      </c>
      <c r="C1432">
        <v>3469600</v>
      </c>
      <c r="D1432">
        <v>13</v>
      </c>
    </row>
    <row r="1433" spans="1:4" x14ac:dyDescent="0.25">
      <c r="A1433" s="1">
        <v>39248</v>
      </c>
      <c r="B1433" t="s">
        <v>25</v>
      </c>
      <c r="C1433">
        <v>2732309</v>
      </c>
      <c r="D1433">
        <v>13</v>
      </c>
    </row>
    <row r="1434" spans="1:4" x14ac:dyDescent="0.25">
      <c r="A1434" s="1">
        <v>39249</v>
      </c>
      <c r="B1434" t="s">
        <v>19</v>
      </c>
      <c r="C1434">
        <v>4134606</v>
      </c>
      <c r="D1434">
        <v>20</v>
      </c>
    </row>
    <row r="1435" spans="1:4" x14ac:dyDescent="0.25">
      <c r="A1435" s="1">
        <v>39250</v>
      </c>
      <c r="B1435" t="s">
        <v>23</v>
      </c>
      <c r="C1435">
        <v>4770700</v>
      </c>
      <c r="D1435">
        <v>19</v>
      </c>
    </row>
    <row r="1436" spans="1:4" x14ac:dyDescent="0.25">
      <c r="A1436" s="1">
        <v>39251</v>
      </c>
      <c r="B1436" t="s">
        <v>20</v>
      </c>
      <c r="C1436">
        <v>4886353</v>
      </c>
      <c r="D1436">
        <v>20</v>
      </c>
    </row>
    <row r="1437" spans="1:4" x14ac:dyDescent="0.25">
      <c r="A1437" s="1">
        <v>39252</v>
      </c>
      <c r="B1437" t="s">
        <v>24</v>
      </c>
      <c r="C1437">
        <v>3484056</v>
      </c>
      <c r="D1437">
        <v>12</v>
      </c>
    </row>
    <row r="1438" spans="1:4" x14ac:dyDescent="0.25">
      <c r="A1438" s="1">
        <v>39253</v>
      </c>
      <c r="B1438" t="s">
        <v>22</v>
      </c>
      <c r="C1438">
        <v>4018953</v>
      </c>
      <c r="D1438">
        <v>16</v>
      </c>
    </row>
    <row r="1439" spans="1:4" x14ac:dyDescent="0.25">
      <c r="A1439" s="1">
        <v>39254</v>
      </c>
      <c r="B1439" t="s">
        <v>21</v>
      </c>
      <c r="C1439">
        <v>2385350</v>
      </c>
      <c r="D1439">
        <v>8</v>
      </c>
    </row>
    <row r="1440" spans="1:4" x14ac:dyDescent="0.25">
      <c r="A1440" s="1">
        <v>39255</v>
      </c>
      <c r="B1440" t="s">
        <v>25</v>
      </c>
      <c r="C1440">
        <v>4134606</v>
      </c>
      <c r="D1440">
        <v>13</v>
      </c>
    </row>
    <row r="1441" spans="1:4" x14ac:dyDescent="0.25">
      <c r="A1441" s="1">
        <v>39256</v>
      </c>
      <c r="B1441" t="s">
        <v>19</v>
      </c>
      <c r="C1441">
        <v>2833506</v>
      </c>
      <c r="D1441">
        <v>11</v>
      </c>
    </row>
    <row r="1442" spans="1:4" x14ac:dyDescent="0.25">
      <c r="A1442" s="1">
        <v>39257</v>
      </c>
      <c r="B1442" t="s">
        <v>23</v>
      </c>
      <c r="C1442">
        <v>1633653</v>
      </c>
      <c r="D1442">
        <v>7</v>
      </c>
    </row>
    <row r="1443" spans="1:4" x14ac:dyDescent="0.25">
      <c r="A1443" s="1">
        <v>39258</v>
      </c>
      <c r="B1443" t="s">
        <v>20</v>
      </c>
      <c r="C1443">
        <v>1864909</v>
      </c>
      <c r="D1443">
        <v>8</v>
      </c>
    </row>
    <row r="1444" spans="1:4" x14ac:dyDescent="0.25">
      <c r="A1444" s="1">
        <v>39259</v>
      </c>
      <c r="B1444" t="s">
        <v>24</v>
      </c>
      <c r="C1444">
        <v>1951650</v>
      </c>
      <c r="D1444">
        <v>6</v>
      </c>
    </row>
    <row r="1445" spans="1:4" x14ac:dyDescent="0.25">
      <c r="A1445" s="1">
        <v>39260</v>
      </c>
      <c r="B1445" t="s">
        <v>22</v>
      </c>
      <c r="C1445">
        <v>1951650</v>
      </c>
      <c r="D1445">
        <v>8</v>
      </c>
    </row>
    <row r="1446" spans="1:4" x14ac:dyDescent="0.25">
      <c r="A1446" s="1">
        <v>39261</v>
      </c>
      <c r="B1446" t="s">
        <v>21</v>
      </c>
      <c r="C1446">
        <v>10770215</v>
      </c>
      <c r="D1446">
        <v>30</v>
      </c>
    </row>
    <row r="1447" spans="1:4" x14ac:dyDescent="0.25">
      <c r="A1447" s="1">
        <v>39262</v>
      </c>
      <c r="B1447" t="s">
        <v>25</v>
      </c>
      <c r="C1447">
        <v>1199903</v>
      </c>
      <c r="D1447">
        <v>5</v>
      </c>
    </row>
    <row r="1448" spans="1:4" x14ac:dyDescent="0.25">
      <c r="A1448" s="1">
        <v>39263</v>
      </c>
      <c r="B1448" t="s">
        <v>19</v>
      </c>
      <c r="C1448">
        <v>1301100</v>
      </c>
      <c r="D1448">
        <v>6</v>
      </c>
    </row>
    <row r="1449" spans="1:4" x14ac:dyDescent="0.25">
      <c r="A1449" s="1">
        <v>39264</v>
      </c>
      <c r="B1449" t="s">
        <v>23</v>
      </c>
      <c r="C1449">
        <v>3802103</v>
      </c>
      <c r="D1449">
        <v>17</v>
      </c>
    </row>
    <row r="1450" spans="1:4" x14ac:dyDescent="0.25">
      <c r="A1450" s="1">
        <v>39265</v>
      </c>
      <c r="B1450" t="s">
        <v>20</v>
      </c>
      <c r="C1450">
        <v>1734800</v>
      </c>
      <c r="D1450">
        <v>8</v>
      </c>
    </row>
    <row r="1451" spans="1:4" x14ac:dyDescent="0.25">
      <c r="A1451" s="1">
        <v>39266</v>
      </c>
      <c r="B1451" t="s">
        <v>24</v>
      </c>
      <c r="C1451">
        <v>983053</v>
      </c>
      <c r="D1451">
        <v>4</v>
      </c>
    </row>
    <row r="1452" spans="1:4" x14ac:dyDescent="0.25">
      <c r="A1452" s="1">
        <v>39267</v>
      </c>
      <c r="B1452" t="s">
        <v>22</v>
      </c>
      <c r="C1452">
        <v>2284153</v>
      </c>
      <c r="D1452">
        <v>10</v>
      </c>
    </row>
    <row r="1453" spans="1:4" x14ac:dyDescent="0.25">
      <c r="A1453" s="1">
        <v>39268</v>
      </c>
      <c r="B1453" t="s">
        <v>21</v>
      </c>
      <c r="C1453">
        <v>1301100</v>
      </c>
      <c r="D1453">
        <v>5</v>
      </c>
    </row>
    <row r="1454" spans="1:4" x14ac:dyDescent="0.25">
      <c r="A1454" s="1">
        <v>39269</v>
      </c>
      <c r="B1454" t="s">
        <v>25</v>
      </c>
      <c r="C1454">
        <v>2833506</v>
      </c>
      <c r="D1454">
        <v>10</v>
      </c>
    </row>
    <row r="1455" spans="1:4" x14ac:dyDescent="0.25">
      <c r="A1455" s="1">
        <v>39270</v>
      </c>
      <c r="B1455" t="s">
        <v>19</v>
      </c>
      <c r="C1455">
        <v>2067303</v>
      </c>
      <c r="D1455">
        <v>9</v>
      </c>
    </row>
    <row r="1456" spans="1:4" x14ac:dyDescent="0.25">
      <c r="A1456" s="1">
        <v>39271</v>
      </c>
      <c r="B1456" t="s">
        <v>23</v>
      </c>
      <c r="C1456">
        <v>4337000</v>
      </c>
      <c r="D1456">
        <v>15</v>
      </c>
    </row>
    <row r="1457" spans="1:4" x14ac:dyDescent="0.25">
      <c r="A1457" s="1">
        <v>39272</v>
      </c>
      <c r="B1457" t="s">
        <v>20</v>
      </c>
      <c r="C1457">
        <v>2732309</v>
      </c>
      <c r="D1457">
        <v>10</v>
      </c>
    </row>
    <row r="1458" spans="1:4" x14ac:dyDescent="0.25">
      <c r="A1458" s="1">
        <v>39273</v>
      </c>
      <c r="B1458" t="s">
        <v>24</v>
      </c>
      <c r="C1458">
        <v>2197412</v>
      </c>
      <c r="D1458">
        <v>9</v>
      </c>
    </row>
    <row r="1459" spans="1:4" x14ac:dyDescent="0.25">
      <c r="A1459" s="1">
        <v>39274</v>
      </c>
      <c r="B1459" t="s">
        <v>22</v>
      </c>
      <c r="C1459">
        <v>1199903</v>
      </c>
      <c r="D1459">
        <v>4</v>
      </c>
    </row>
    <row r="1460" spans="1:4" x14ac:dyDescent="0.25">
      <c r="A1460" s="1">
        <v>39275</v>
      </c>
      <c r="B1460" t="s">
        <v>21</v>
      </c>
      <c r="C1460">
        <v>2067303</v>
      </c>
      <c r="D1460">
        <v>8</v>
      </c>
    </row>
    <row r="1461" spans="1:4" x14ac:dyDescent="0.25">
      <c r="A1461" s="1">
        <v>39276</v>
      </c>
      <c r="B1461" t="s">
        <v>25</v>
      </c>
      <c r="C1461">
        <v>1734800</v>
      </c>
      <c r="D1461">
        <v>6</v>
      </c>
    </row>
    <row r="1462" spans="1:4" x14ac:dyDescent="0.25">
      <c r="A1462" s="1">
        <v>39277</v>
      </c>
      <c r="B1462" t="s">
        <v>19</v>
      </c>
      <c r="C1462">
        <v>1416753</v>
      </c>
      <c r="D1462">
        <v>6</v>
      </c>
    </row>
    <row r="1463" spans="1:4" x14ac:dyDescent="0.25">
      <c r="A1463" s="1">
        <v>39278</v>
      </c>
      <c r="B1463" t="s">
        <v>23</v>
      </c>
      <c r="C1463">
        <v>2182956</v>
      </c>
      <c r="D1463">
        <v>11</v>
      </c>
    </row>
    <row r="1464" spans="1:4" x14ac:dyDescent="0.25">
      <c r="A1464" s="1">
        <v>39279</v>
      </c>
      <c r="B1464" t="s">
        <v>20</v>
      </c>
      <c r="C1464">
        <v>2717853</v>
      </c>
      <c r="D1464">
        <v>8</v>
      </c>
    </row>
    <row r="1465" spans="1:4" x14ac:dyDescent="0.25">
      <c r="A1465" s="1">
        <v>39280</v>
      </c>
      <c r="B1465" t="s">
        <v>24</v>
      </c>
      <c r="C1465">
        <v>1749256</v>
      </c>
      <c r="D1465">
        <v>8</v>
      </c>
    </row>
    <row r="1466" spans="1:4" x14ac:dyDescent="0.25">
      <c r="A1466" s="1">
        <v>39281</v>
      </c>
      <c r="B1466" t="s">
        <v>22</v>
      </c>
      <c r="C1466">
        <v>549353</v>
      </c>
      <c r="D1466">
        <v>3</v>
      </c>
    </row>
    <row r="1467" spans="1:4" x14ac:dyDescent="0.25">
      <c r="A1467" s="1">
        <v>39282</v>
      </c>
      <c r="B1467" t="s">
        <v>21</v>
      </c>
      <c r="C1467">
        <v>1633603</v>
      </c>
      <c r="D1467">
        <v>7</v>
      </c>
    </row>
    <row r="1468" spans="1:4" x14ac:dyDescent="0.25">
      <c r="A1468" s="1">
        <v>39283</v>
      </c>
      <c r="B1468" t="s">
        <v>25</v>
      </c>
      <c r="C1468">
        <v>2284153</v>
      </c>
      <c r="D1468">
        <v>10</v>
      </c>
    </row>
    <row r="1469" spans="1:4" x14ac:dyDescent="0.25">
      <c r="A1469" s="1">
        <v>39284</v>
      </c>
      <c r="B1469" t="s">
        <v>19</v>
      </c>
      <c r="C1469">
        <v>1633603</v>
      </c>
      <c r="D1469">
        <v>8</v>
      </c>
    </row>
    <row r="1470" spans="1:4" x14ac:dyDescent="0.25">
      <c r="A1470" s="1">
        <v>39285</v>
      </c>
      <c r="B1470" t="s">
        <v>23</v>
      </c>
      <c r="C1470">
        <v>4033409</v>
      </c>
      <c r="D1470">
        <v>15</v>
      </c>
    </row>
    <row r="1471" spans="1:4" x14ac:dyDescent="0.25">
      <c r="A1471" s="1">
        <v>39286</v>
      </c>
      <c r="B1471" t="s">
        <v>20</v>
      </c>
      <c r="C1471">
        <v>2399806</v>
      </c>
      <c r="D1471">
        <v>11</v>
      </c>
    </row>
    <row r="1472" spans="1:4" x14ac:dyDescent="0.25">
      <c r="A1472" s="1">
        <v>39287</v>
      </c>
      <c r="B1472" t="s">
        <v>24</v>
      </c>
      <c r="C1472">
        <v>1951650</v>
      </c>
      <c r="D1472">
        <v>7</v>
      </c>
    </row>
    <row r="1473" spans="1:4" x14ac:dyDescent="0.25">
      <c r="A1473" s="1">
        <v>39288</v>
      </c>
      <c r="B1473" t="s">
        <v>22</v>
      </c>
      <c r="C1473">
        <v>1098706</v>
      </c>
      <c r="D1473">
        <v>5</v>
      </c>
    </row>
    <row r="1474" spans="1:4" x14ac:dyDescent="0.25">
      <c r="A1474" s="1">
        <v>39289</v>
      </c>
      <c r="B1474" t="s">
        <v>21</v>
      </c>
      <c r="C1474">
        <v>2284153</v>
      </c>
      <c r="D1474">
        <v>9</v>
      </c>
    </row>
    <row r="1475" spans="1:4" x14ac:dyDescent="0.25">
      <c r="A1475" s="1">
        <v>39290</v>
      </c>
      <c r="B1475" t="s">
        <v>25</v>
      </c>
      <c r="C1475">
        <v>433700</v>
      </c>
      <c r="D1475">
        <v>1</v>
      </c>
    </row>
    <row r="1476" spans="1:4" x14ac:dyDescent="0.25">
      <c r="A1476" s="1">
        <v>39291</v>
      </c>
      <c r="B1476" t="s">
        <v>19</v>
      </c>
      <c r="C1476">
        <v>1850453</v>
      </c>
      <c r="D1476">
        <v>7</v>
      </c>
    </row>
    <row r="1477" spans="1:4" x14ac:dyDescent="0.25">
      <c r="A1477" s="1">
        <v>39292</v>
      </c>
      <c r="B1477" t="s">
        <v>23</v>
      </c>
      <c r="C1477">
        <v>2602200</v>
      </c>
      <c r="D1477">
        <v>8</v>
      </c>
    </row>
    <row r="1478" spans="1:4" x14ac:dyDescent="0.25">
      <c r="A1478" s="1">
        <v>39293</v>
      </c>
      <c r="B1478" t="s">
        <v>20</v>
      </c>
      <c r="C1478">
        <v>867400</v>
      </c>
      <c r="D1478">
        <v>4</v>
      </c>
    </row>
    <row r="1479" spans="1:4" x14ac:dyDescent="0.25">
      <c r="A1479" s="1">
        <v>39294</v>
      </c>
      <c r="B1479" t="s">
        <v>24</v>
      </c>
      <c r="C1479">
        <v>433700</v>
      </c>
      <c r="D1479">
        <v>1</v>
      </c>
    </row>
    <row r="1480" spans="1:4" x14ac:dyDescent="0.25">
      <c r="A1480" s="1">
        <v>39295</v>
      </c>
      <c r="B1480" t="s">
        <v>22</v>
      </c>
      <c r="C1480">
        <v>1734800</v>
      </c>
      <c r="D1480">
        <v>6</v>
      </c>
    </row>
    <row r="1481" spans="1:4" x14ac:dyDescent="0.25">
      <c r="A1481" s="1">
        <v>39296</v>
      </c>
      <c r="B1481" t="s">
        <v>21</v>
      </c>
      <c r="C1481">
        <v>3831015</v>
      </c>
      <c r="D1481">
        <v>14</v>
      </c>
    </row>
    <row r="1482" spans="1:4" x14ac:dyDescent="0.25">
      <c r="A1482" s="1">
        <v>39297</v>
      </c>
      <c r="B1482" t="s">
        <v>25</v>
      </c>
      <c r="C1482">
        <v>2949159</v>
      </c>
      <c r="D1482">
        <v>12</v>
      </c>
    </row>
    <row r="1483" spans="1:4" x14ac:dyDescent="0.25">
      <c r="A1483" s="1">
        <v>39298</v>
      </c>
      <c r="B1483" t="s">
        <v>19</v>
      </c>
      <c r="C1483">
        <v>2602200</v>
      </c>
      <c r="D1483">
        <v>7</v>
      </c>
    </row>
    <row r="1484" spans="1:4" x14ac:dyDescent="0.25">
      <c r="A1484" s="1">
        <v>39299</v>
      </c>
      <c r="B1484" t="s">
        <v>23</v>
      </c>
      <c r="C1484">
        <v>1517950</v>
      </c>
      <c r="D1484">
        <v>5</v>
      </c>
    </row>
    <row r="1485" spans="1:4" x14ac:dyDescent="0.25">
      <c r="A1485" s="1">
        <v>39300</v>
      </c>
      <c r="B1485" t="s">
        <v>20</v>
      </c>
      <c r="C1485">
        <v>1301100</v>
      </c>
      <c r="D1485">
        <v>4</v>
      </c>
    </row>
    <row r="1486" spans="1:4" x14ac:dyDescent="0.25">
      <c r="A1486" s="1">
        <v>39301</v>
      </c>
      <c r="B1486" t="s">
        <v>24</v>
      </c>
      <c r="C1486">
        <v>2515459</v>
      </c>
      <c r="D1486">
        <v>10</v>
      </c>
    </row>
    <row r="1487" spans="1:4" x14ac:dyDescent="0.25">
      <c r="A1487" s="1">
        <v>39302</v>
      </c>
      <c r="B1487" t="s">
        <v>22</v>
      </c>
      <c r="C1487">
        <v>1951650</v>
      </c>
      <c r="D1487">
        <v>6</v>
      </c>
    </row>
    <row r="1488" spans="1:4" x14ac:dyDescent="0.25">
      <c r="A1488" s="1">
        <v>39303</v>
      </c>
      <c r="B1488" t="s">
        <v>21</v>
      </c>
      <c r="C1488">
        <v>3903300</v>
      </c>
      <c r="D1488">
        <v>12</v>
      </c>
    </row>
    <row r="1489" spans="1:4" x14ac:dyDescent="0.25">
      <c r="A1489" s="1">
        <v>39304</v>
      </c>
      <c r="B1489" t="s">
        <v>25</v>
      </c>
      <c r="C1489">
        <v>5320053</v>
      </c>
      <c r="D1489">
        <v>15</v>
      </c>
    </row>
    <row r="1490" spans="1:4" x14ac:dyDescent="0.25">
      <c r="A1490" s="1">
        <v>39305</v>
      </c>
      <c r="B1490" t="s">
        <v>19</v>
      </c>
      <c r="C1490">
        <v>1951650</v>
      </c>
      <c r="D1490">
        <v>8</v>
      </c>
    </row>
    <row r="1491" spans="1:4" x14ac:dyDescent="0.25">
      <c r="A1491" s="1">
        <v>39306</v>
      </c>
      <c r="B1491" t="s">
        <v>23</v>
      </c>
      <c r="C1491">
        <v>6071800</v>
      </c>
      <c r="D1491">
        <v>20</v>
      </c>
    </row>
    <row r="1492" spans="1:4" x14ac:dyDescent="0.25">
      <c r="A1492" s="1">
        <v>39307</v>
      </c>
      <c r="B1492" t="s">
        <v>20</v>
      </c>
      <c r="C1492">
        <v>2934703</v>
      </c>
      <c r="D1492">
        <v>10</v>
      </c>
    </row>
    <row r="1493" spans="1:4" x14ac:dyDescent="0.25">
      <c r="A1493" s="1">
        <v>39308</v>
      </c>
      <c r="B1493" t="s">
        <v>24</v>
      </c>
      <c r="C1493">
        <v>3585253</v>
      </c>
      <c r="D1493">
        <v>14</v>
      </c>
    </row>
    <row r="1494" spans="1:4" x14ac:dyDescent="0.25">
      <c r="A1494" s="1">
        <v>39309</v>
      </c>
      <c r="B1494" t="s">
        <v>22</v>
      </c>
      <c r="C1494">
        <v>2385350</v>
      </c>
      <c r="D1494">
        <v>6</v>
      </c>
    </row>
    <row r="1495" spans="1:4" x14ac:dyDescent="0.25">
      <c r="A1495" s="1">
        <v>39310</v>
      </c>
      <c r="B1495" t="s">
        <v>21</v>
      </c>
      <c r="C1495">
        <v>650550</v>
      </c>
      <c r="D1495">
        <v>3</v>
      </c>
    </row>
    <row r="1496" spans="1:4" x14ac:dyDescent="0.25">
      <c r="A1496" s="1">
        <v>39311</v>
      </c>
      <c r="B1496" t="s">
        <v>25</v>
      </c>
      <c r="C1496">
        <v>433700</v>
      </c>
      <c r="D1496">
        <v>2</v>
      </c>
    </row>
    <row r="1497" spans="1:4" x14ac:dyDescent="0.25">
      <c r="A1497" s="1">
        <v>39312</v>
      </c>
      <c r="B1497" t="s">
        <v>19</v>
      </c>
      <c r="C1497">
        <v>650550</v>
      </c>
      <c r="D1497">
        <v>2</v>
      </c>
    </row>
    <row r="1498" spans="1:4" x14ac:dyDescent="0.25">
      <c r="A1498" s="1">
        <v>39313</v>
      </c>
      <c r="B1498" t="s">
        <v>23</v>
      </c>
      <c r="C1498">
        <v>2819050</v>
      </c>
      <c r="D1498">
        <v>8</v>
      </c>
    </row>
    <row r="1499" spans="1:4" x14ac:dyDescent="0.25">
      <c r="A1499" s="1">
        <v>39314</v>
      </c>
      <c r="B1499" t="s">
        <v>20</v>
      </c>
      <c r="C1499">
        <v>2385350</v>
      </c>
      <c r="D1499">
        <v>8</v>
      </c>
    </row>
    <row r="1500" spans="1:4" x14ac:dyDescent="0.25">
      <c r="A1500" s="1">
        <v>39315</v>
      </c>
      <c r="B1500" t="s">
        <v>24</v>
      </c>
      <c r="C1500">
        <v>1966106</v>
      </c>
      <c r="D1500">
        <v>8</v>
      </c>
    </row>
    <row r="1501" spans="1:4" x14ac:dyDescent="0.25">
      <c r="A1501" s="1">
        <v>39316</v>
      </c>
      <c r="B1501" t="s">
        <v>22</v>
      </c>
      <c r="C1501">
        <v>3484056</v>
      </c>
      <c r="D1501">
        <v>13</v>
      </c>
    </row>
    <row r="1502" spans="1:4" x14ac:dyDescent="0.25">
      <c r="A1502" s="1">
        <v>39317</v>
      </c>
      <c r="B1502" t="s">
        <v>21</v>
      </c>
      <c r="C1502">
        <v>3455143</v>
      </c>
      <c r="D1502">
        <v>15</v>
      </c>
    </row>
    <row r="1503" spans="1:4" x14ac:dyDescent="0.25">
      <c r="A1503" s="1">
        <v>39318</v>
      </c>
      <c r="B1503" t="s">
        <v>25</v>
      </c>
      <c r="C1503">
        <v>2717853</v>
      </c>
      <c r="D1503">
        <v>8</v>
      </c>
    </row>
    <row r="1504" spans="1:4" x14ac:dyDescent="0.25">
      <c r="A1504" s="1">
        <v>39319</v>
      </c>
      <c r="B1504" t="s">
        <v>19</v>
      </c>
      <c r="C1504">
        <v>1633603</v>
      </c>
      <c r="D1504">
        <v>7</v>
      </c>
    </row>
    <row r="1505" spans="1:4" x14ac:dyDescent="0.25">
      <c r="A1505" s="1">
        <v>39320</v>
      </c>
      <c r="B1505" t="s">
        <v>23</v>
      </c>
      <c r="C1505">
        <v>3599709</v>
      </c>
      <c r="D1505">
        <v>13</v>
      </c>
    </row>
    <row r="1506" spans="1:4" x14ac:dyDescent="0.25">
      <c r="A1506" s="1">
        <v>39321</v>
      </c>
      <c r="B1506" t="s">
        <v>20</v>
      </c>
      <c r="C1506">
        <v>983053</v>
      </c>
      <c r="D1506">
        <v>4</v>
      </c>
    </row>
    <row r="1507" spans="1:4" x14ac:dyDescent="0.25">
      <c r="A1507" s="1">
        <v>39322</v>
      </c>
      <c r="B1507" t="s">
        <v>24</v>
      </c>
      <c r="C1507">
        <v>2602200</v>
      </c>
      <c r="D1507">
        <v>8</v>
      </c>
    </row>
    <row r="1508" spans="1:4" x14ac:dyDescent="0.25">
      <c r="A1508" s="1">
        <v>39323</v>
      </c>
      <c r="B1508" t="s">
        <v>22</v>
      </c>
      <c r="C1508">
        <v>3585253</v>
      </c>
      <c r="D1508">
        <v>11</v>
      </c>
    </row>
    <row r="1509" spans="1:4" x14ac:dyDescent="0.25">
      <c r="A1509" s="1">
        <v>39324</v>
      </c>
      <c r="B1509" t="s">
        <v>21</v>
      </c>
      <c r="C1509">
        <v>2616657</v>
      </c>
      <c r="D1509">
        <v>13</v>
      </c>
    </row>
    <row r="1510" spans="1:4" x14ac:dyDescent="0.25">
      <c r="A1510" s="1">
        <v>39325</v>
      </c>
      <c r="B1510" t="s">
        <v>25</v>
      </c>
      <c r="C1510">
        <v>1098706</v>
      </c>
      <c r="D1510">
        <v>5</v>
      </c>
    </row>
    <row r="1511" spans="1:4" x14ac:dyDescent="0.25">
      <c r="A1511" s="1">
        <v>39326</v>
      </c>
      <c r="B1511" t="s">
        <v>19</v>
      </c>
      <c r="C1511">
        <v>2934703</v>
      </c>
      <c r="D1511">
        <v>12</v>
      </c>
    </row>
    <row r="1512" spans="1:4" x14ac:dyDescent="0.25">
      <c r="A1512" s="1">
        <v>39327</v>
      </c>
      <c r="B1512" t="s">
        <v>23</v>
      </c>
      <c r="C1512">
        <v>4264715</v>
      </c>
      <c r="D1512">
        <v>18</v>
      </c>
    </row>
    <row r="1513" spans="1:4" x14ac:dyDescent="0.25">
      <c r="A1513" s="1">
        <v>39328</v>
      </c>
      <c r="B1513" t="s">
        <v>20</v>
      </c>
      <c r="C1513">
        <v>433700</v>
      </c>
      <c r="D1513">
        <v>1</v>
      </c>
    </row>
    <row r="1514" spans="1:4" x14ac:dyDescent="0.25">
      <c r="A1514" s="1">
        <v>39329</v>
      </c>
      <c r="B1514" t="s">
        <v>24</v>
      </c>
      <c r="C1514">
        <v>983053</v>
      </c>
      <c r="D1514">
        <v>3</v>
      </c>
    </row>
    <row r="1515" spans="1:4" x14ac:dyDescent="0.25">
      <c r="A1515" s="1">
        <v>39330</v>
      </c>
      <c r="B1515" t="s">
        <v>22</v>
      </c>
      <c r="C1515">
        <v>2602200</v>
      </c>
      <c r="D1515">
        <v>7</v>
      </c>
    </row>
    <row r="1516" spans="1:4" x14ac:dyDescent="0.25">
      <c r="A1516" s="1">
        <v>39331</v>
      </c>
      <c r="B1516" t="s">
        <v>21</v>
      </c>
      <c r="C1516">
        <v>2168500</v>
      </c>
      <c r="D1516">
        <v>8</v>
      </c>
    </row>
    <row r="1517" spans="1:4" x14ac:dyDescent="0.25">
      <c r="A1517" s="1">
        <v>39332</v>
      </c>
      <c r="B1517" t="s">
        <v>25</v>
      </c>
      <c r="C1517">
        <v>2602200</v>
      </c>
      <c r="D1517">
        <v>8</v>
      </c>
    </row>
    <row r="1518" spans="1:4" x14ac:dyDescent="0.25">
      <c r="A1518" s="1">
        <v>39333</v>
      </c>
      <c r="B1518" t="s">
        <v>19</v>
      </c>
      <c r="C1518">
        <v>1633603</v>
      </c>
      <c r="D1518">
        <v>5</v>
      </c>
    </row>
    <row r="1519" spans="1:4" x14ac:dyDescent="0.25">
      <c r="A1519" s="1">
        <v>39334</v>
      </c>
      <c r="B1519" t="s">
        <v>23</v>
      </c>
      <c r="C1519">
        <v>1734800</v>
      </c>
      <c r="D1519">
        <v>5</v>
      </c>
    </row>
    <row r="1520" spans="1:4" x14ac:dyDescent="0.25">
      <c r="A1520" s="1">
        <v>39335</v>
      </c>
      <c r="B1520" t="s">
        <v>20</v>
      </c>
      <c r="C1520">
        <v>2819050</v>
      </c>
      <c r="D1520">
        <v>9</v>
      </c>
    </row>
    <row r="1521" spans="1:4" x14ac:dyDescent="0.25">
      <c r="A1521" s="1">
        <v>39336</v>
      </c>
      <c r="B1521" t="s">
        <v>24</v>
      </c>
      <c r="C1521">
        <v>1749256</v>
      </c>
      <c r="D1521">
        <v>7</v>
      </c>
    </row>
    <row r="1522" spans="1:4" x14ac:dyDescent="0.25">
      <c r="A1522" s="1">
        <v>39338</v>
      </c>
      <c r="B1522" t="s">
        <v>21</v>
      </c>
      <c r="C1522">
        <v>2515459</v>
      </c>
      <c r="D1522">
        <v>12</v>
      </c>
    </row>
    <row r="1523" spans="1:4" x14ac:dyDescent="0.25">
      <c r="A1523" s="1">
        <v>39339</v>
      </c>
      <c r="B1523" t="s">
        <v>25</v>
      </c>
      <c r="C1523">
        <v>983053</v>
      </c>
      <c r="D1523">
        <v>5</v>
      </c>
    </row>
    <row r="1524" spans="1:4" x14ac:dyDescent="0.25">
      <c r="A1524" s="1">
        <v>39340</v>
      </c>
      <c r="B1524" t="s">
        <v>19</v>
      </c>
      <c r="C1524">
        <v>2515459</v>
      </c>
      <c r="D1524">
        <v>9</v>
      </c>
    </row>
    <row r="1525" spans="1:4" x14ac:dyDescent="0.25">
      <c r="A1525" s="1">
        <v>39341</v>
      </c>
      <c r="B1525" t="s">
        <v>23</v>
      </c>
      <c r="C1525">
        <v>2819050</v>
      </c>
      <c r="D1525">
        <v>11</v>
      </c>
    </row>
    <row r="1526" spans="1:4" x14ac:dyDescent="0.25">
      <c r="A1526" s="1">
        <v>39342</v>
      </c>
      <c r="B1526" t="s">
        <v>20</v>
      </c>
      <c r="C1526">
        <v>2067303</v>
      </c>
      <c r="D1526">
        <v>6</v>
      </c>
    </row>
    <row r="1527" spans="1:4" x14ac:dyDescent="0.25">
      <c r="A1527" s="1">
        <v>39343</v>
      </c>
      <c r="B1527" t="s">
        <v>24</v>
      </c>
      <c r="C1527">
        <v>1734800</v>
      </c>
      <c r="D1527">
        <v>5</v>
      </c>
    </row>
    <row r="1528" spans="1:4" x14ac:dyDescent="0.25">
      <c r="A1528" s="1">
        <v>39344</v>
      </c>
      <c r="B1528" t="s">
        <v>22</v>
      </c>
      <c r="C1528">
        <v>3527427</v>
      </c>
      <c r="D1528">
        <v>10</v>
      </c>
    </row>
    <row r="1529" spans="1:4" x14ac:dyDescent="0.25">
      <c r="A1529" s="1">
        <v>39345</v>
      </c>
      <c r="B1529" t="s">
        <v>21</v>
      </c>
      <c r="C1529">
        <v>1951650</v>
      </c>
      <c r="D1529">
        <v>6</v>
      </c>
    </row>
    <row r="1530" spans="1:4" x14ac:dyDescent="0.25">
      <c r="A1530" s="1">
        <v>39346</v>
      </c>
      <c r="B1530" t="s">
        <v>25</v>
      </c>
      <c r="C1530">
        <v>3035900</v>
      </c>
      <c r="D1530">
        <v>10</v>
      </c>
    </row>
    <row r="1531" spans="1:4" x14ac:dyDescent="0.25">
      <c r="A1531" s="1">
        <v>39347</v>
      </c>
      <c r="B1531" t="s">
        <v>19</v>
      </c>
      <c r="C1531">
        <v>115653</v>
      </c>
      <c r="D1531">
        <v>1</v>
      </c>
    </row>
    <row r="1532" spans="1:4" x14ac:dyDescent="0.25">
      <c r="A1532" s="1">
        <v>39348</v>
      </c>
      <c r="B1532" t="s">
        <v>23</v>
      </c>
      <c r="C1532">
        <v>1966106</v>
      </c>
      <c r="D1532">
        <v>8</v>
      </c>
    </row>
    <row r="1533" spans="1:4" x14ac:dyDescent="0.25">
      <c r="A1533" s="1">
        <v>39349</v>
      </c>
      <c r="B1533" t="s">
        <v>20</v>
      </c>
      <c r="C1533">
        <v>115653</v>
      </c>
      <c r="D1533">
        <v>1</v>
      </c>
    </row>
    <row r="1534" spans="1:4" x14ac:dyDescent="0.25">
      <c r="A1534" s="1">
        <v>39350</v>
      </c>
      <c r="B1534" t="s">
        <v>24</v>
      </c>
      <c r="C1534">
        <v>2602200</v>
      </c>
      <c r="D1534">
        <v>9</v>
      </c>
    </row>
    <row r="1535" spans="1:4" x14ac:dyDescent="0.25">
      <c r="A1535" s="1">
        <v>39351</v>
      </c>
      <c r="B1535" t="s">
        <v>22</v>
      </c>
      <c r="C1535">
        <v>3252750</v>
      </c>
      <c r="D1535">
        <v>9</v>
      </c>
    </row>
    <row r="1536" spans="1:4" x14ac:dyDescent="0.25">
      <c r="A1536" s="1">
        <v>39352</v>
      </c>
      <c r="B1536" t="s">
        <v>21</v>
      </c>
      <c r="C1536">
        <v>1850453</v>
      </c>
      <c r="D1536">
        <v>6</v>
      </c>
    </row>
    <row r="1537" spans="1:4" x14ac:dyDescent="0.25">
      <c r="A1537" s="1">
        <v>39353</v>
      </c>
      <c r="B1537" t="s">
        <v>25</v>
      </c>
      <c r="C1537">
        <v>1633603</v>
      </c>
      <c r="D1537">
        <v>5</v>
      </c>
    </row>
    <row r="1538" spans="1:4" x14ac:dyDescent="0.25">
      <c r="A1538" s="1">
        <v>39354</v>
      </c>
      <c r="B1538" t="s">
        <v>19</v>
      </c>
      <c r="C1538">
        <v>3252750</v>
      </c>
      <c r="D1538">
        <v>9</v>
      </c>
    </row>
    <row r="1539" spans="1:4" x14ac:dyDescent="0.25">
      <c r="A1539" s="1">
        <v>39355</v>
      </c>
      <c r="B1539" t="s">
        <v>23</v>
      </c>
      <c r="C1539">
        <v>216850</v>
      </c>
      <c r="D1539">
        <v>1</v>
      </c>
    </row>
    <row r="1540" spans="1:4" x14ac:dyDescent="0.25">
      <c r="A1540" s="1">
        <v>39356</v>
      </c>
      <c r="B1540" t="s">
        <v>20</v>
      </c>
      <c r="C1540">
        <v>1517950</v>
      </c>
      <c r="D1540">
        <v>4</v>
      </c>
    </row>
    <row r="1541" spans="1:4" x14ac:dyDescent="0.25">
      <c r="A1541" s="1">
        <v>39357</v>
      </c>
      <c r="B1541" t="s">
        <v>24</v>
      </c>
      <c r="C1541">
        <v>867400</v>
      </c>
      <c r="D1541">
        <v>3</v>
      </c>
    </row>
    <row r="1542" spans="1:4" x14ac:dyDescent="0.25">
      <c r="A1542" s="1">
        <v>39358</v>
      </c>
      <c r="B1542" t="s">
        <v>22</v>
      </c>
      <c r="C1542">
        <v>549353</v>
      </c>
      <c r="D1542">
        <v>2</v>
      </c>
    </row>
    <row r="1543" spans="1:4" x14ac:dyDescent="0.25">
      <c r="A1543" s="1">
        <v>39359</v>
      </c>
      <c r="B1543" t="s">
        <v>21</v>
      </c>
      <c r="C1543">
        <v>2602200</v>
      </c>
      <c r="D1543">
        <v>8</v>
      </c>
    </row>
    <row r="1544" spans="1:4" x14ac:dyDescent="0.25">
      <c r="A1544" s="1">
        <v>39360</v>
      </c>
      <c r="B1544" t="s">
        <v>25</v>
      </c>
      <c r="C1544">
        <v>216850</v>
      </c>
      <c r="D1544">
        <v>1</v>
      </c>
    </row>
    <row r="1545" spans="1:4" x14ac:dyDescent="0.25">
      <c r="A1545" s="1">
        <v>39361</v>
      </c>
      <c r="B1545" t="s">
        <v>19</v>
      </c>
      <c r="C1545">
        <v>2717853</v>
      </c>
      <c r="D1545">
        <v>10</v>
      </c>
    </row>
    <row r="1546" spans="1:4" x14ac:dyDescent="0.25">
      <c r="A1546" s="1">
        <v>39362</v>
      </c>
      <c r="B1546" t="s">
        <v>23</v>
      </c>
      <c r="C1546">
        <v>766203</v>
      </c>
      <c r="D1546">
        <v>4</v>
      </c>
    </row>
    <row r="1547" spans="1:4" x14ac:dyDescent="0.25">
      <c r="A1547" s="1">
        <v>39363</v>
      </c>
      <c r="B1547" t="s">
        <v>20</v>
      </c>
      <c r="C1547">
        <v>2949159</v>
      </c>
      <c r="D1547">
        <v>11</v>
      </c>
    </row>
    <row r="1548" spans="1:4" x14ac:dyDescent="0.25">
      <c r="A1548" s="1">
        <v>39364</v>
      </c>
      <c r="B1548" t="s">
        <v>24</v>
      </c>
      <c r="C1548">
        <v>867400</v>
      </c>
      <c r="D1548">
        <v>3</v>
      </c>
    </row>
    <row r="1549" spans="1:4" x14ac:dyDescent="0.25">
      <c r="A1549" s="1">
        <v>39365</v>
      </c>
      <c r="B1549" t="s">
        <v>22</v>
      </c>
      <c r="C1549">
        <v>650550</v>
      </c>
      <c r="D1549">
        <v>2</v>
      </c>
    </row>
    <row r="1550" spans="1:4" x14ac:dyDescent="0.25">
      <c r="A1550" s="1">
        <v>39366</v>
      </c>
      <c r="B1550" t="s">
        <v>21</v>
      </c>
      <c r="C1550">
        <v>1315556</v>
      </c>
      <c r="D1550">
        <v>5</v>
      </c>
    </row>
    <row r="1551" spans="1:4" x14ac:dyDescent="0.25">
      <c r="A1551" s="1">
        <v>39367</v>
      </c>
      <c r="B1551" t="s">
        <v>25</v>
      </c>
      <c r="C1551">
        <v>3252750</v>
      </c>
      <c r="D1551">
        <v>10</v>
      </c>
    </row>
    <row r="1552" spans="1:4" x14ac:dyDescent="0.25">
      <c r="A1552" s="1">
        <v>39368</v>
      </c>
      <c r="B1552" t="s">
        <v>19</v>
      </c>
      <c r="C1552">
        <v>1416753</v>
      </c>
      <c r="D1552">
        <v>6</v>
      </c>
    </row>
    <row r="1553" spans="1:4" x14ac:dyDescent="0.25">
      <c r="A1553" s="1">
        <v>39369</v>
      </c>
      <c r="B1553" t="s">
        <v>23</v>
      </c>
      <c r="C1553">
        <v>549353</v>
      </c>
      <c r="D1553">
        <v>3</v>
      </c>
    </row>
    <row r="1554" spans="1:4" x14ac:dyDescent="0.25">
      <c r="A1554" s="1">
        <v>39370</v>
      </c>
      <c r="B1554" t="s">
        <v>20</v>
      </c>
      <c r="C1554">
        <v>1084250</v>
      </c>
      <c r="D1554">
        <v>4</v>
      </c>
    </row>
    <row r="1555" spans="1:4" x14ac:dyDescent="0.25">
      <c r="A1555" s="1">
        <v>39371</v>
      </c>
      <c r="B1555" t="s">
        <v>24</v>
      </c>
      <c r="C1555">
        <v>3484056</v>
      </c>
      <c r="D1555">
        <v>14</v>
      </c>
    </row>
    <row r="1556" spans="1:4" x14ac:dyDescent="0.25">
      <c r="A1556" s="1">
        <v>39372</v>
      </c>
      <c r="B1556" t="s">
        <v>22</v>
      </c>
      <c r="C1556">
        <v>2515459</v>
      </c>
      <c r="D1556">
        <v>10</v>
      </c>
    </row>
    <row r="1557" spans="1:4" x14ac:dyDescent="0.25">
      <c r="A1557" s="1">
        <v>39373</v>
      </c>
      <c r="B1557" t="s">
        <v>21</v>
      </c>
      <c r="C1557">
        <v>2081759</v>
      </c>
      <c r="D1557">
        <v>8</v>
      </c>
    </row>
    <row r="1558" spans="1:4" x14ac:dyDescent="0.25">
      <c r="A1558" s="1">
        <v>39374</v>
      </c>
      <c r="B1558" t="s">
        <v>25</v>
      </c>
      <c r="C1558">
        <v>4799612</v>
      </c>
      <c r="D1558">
        <v>18</v>
      </c>
    </row>
    <row r="1559" spans="1:4" x14ac:dyDescent="0.25">
      <c r="A1559" s="1">
        <v>39375</v>
      </c>
      <c r="B1559" t="s">
        <v>19</v>
      </c>
      <c r="C1559">
        <v>1633603</v>
      </c>
      <c r="D1559">
        <v>6</v>
      </c>
    </row>
    <row r="1560" spans="1:4" x14ac:dyDescent="0.25">
      <c r="A1560" s="1">
        <v>39376</v>
      </c>
      <c r="B1560" t="s">
        <v>23</v>
      </c>
      <c r="C1560">
        <v>433700</v>
      </c>
      <c r="D1560">
        <v>2</v>
      </c>
    </row>
    <row r="1561" spans="1:4" x14ac:dyDescent="0.25">
      <c r="A1561" s="1">
        <v>39377</v>
      </c>
      <c r="B1561" t="s">
        <v>20</v>
      </c>
      <c r="C1561">
        <v>1633603</v>
      </c>
      <c r="D1561">
        <v>6</v>
      </c>
    </row>
    <row r="1562" spans="1:4" x14ac:dyDescent="0.25">
      <c r="A1562" s="1">
        <v>39378</v>
      </c>
      <c r="B1562" t="s">
        <v>24</v>
      </c>
      <c r="C1562">
        <v>1966106</v>
      </c>
      <c r="D1562">
        <v>8</v>
      </c>
    </row>
    <row r="1563" spans="1:4" x14ac:dyDescent="0.25">
      <c r="A1563" s="1">
        <v>39379</v>
      </c>
      <c r="B1563" t="s">
        <v>22</v>
      </c>
      <c r="C1563">
        <v>2602200</v>
      </c>
      <c r="D1563">
        <v>9</v>
      </c>
    </row>
    <row r="1564" spans="1:4" x14ac:dyDescent="0.25">
      <c r="A1564" s="1">
        <v>39380</v>
      </c>
      <c r="B1564" t="s">
        <v>21</v>
      </c>
      <c r="C1564">
        <v>2182956</v>
      </c>
      <c r="D1564">
        <v>7</v>
      </c>
    </row>
    <row r="1565" spans="1:4" x14ac:dyDescent="0.25">
      <c r="A1565" s="1">
        <v>39381</v>
      </c>
      <c r="B1565" t="s">
        <v>25</v>
      </c>
      <c r="C1565">
        <v>2168500</v>
      </c>
      <c r="D1565">
        <v>7</v>
      </c>
    </row>
    <row r="1566" spans="1:4" x14ac:dyDescent="0.25">
      <c r="A1566" s="1">
        <v>39382</v>
      </c>
      <c r="B1566" t="s">
        <v>19</v>
      </c>
      <c r="C1566">
        <v>3368403</v>
      </c>
      <c r="D1566">
        <v>11</v>
      </c>
    </row>
    <row r="1567" spans="1:4" x14ac:dyDescent="0.25">
      <c r="A1567" s="1">
        <v>39383</v>
      </c>
      <c r="B1567" t="s">
        <v>23</v>
      </c>
      <c r="C1567">
        <v>1416753</v>
      </c>
      <c r="D1567">
        <v>5</v>
      </c>
    </row>
    <row r="1568" spans="1:4" x14ac:dyDescent="0.25">
      <c r="A1568" s="1">
        <v>39384</v>
      </c>
      <c r="B1568" t="s">
        <v>20</v>
      </c>
      <c r="C1568">
        <v>1633603</v>
      </c>
      <c r="D1568">
        <v>5</v>
      </c>
    </row>
    <row r="1569" spans="1:4" x14ac:dyDescent="0.25">
      <c r="A1569" s="1">
        <v>39385</v>
      </c>
      <c r="B1569" t="s">
        <v>24</v>
      </c>
      <c r="C1569">
        <v>433700</v>
      </c>
      <c r="D1569">
        <v>2</v>
      </c>
    </row>
    <row r="1570" spans="1:4" x14ac:dyDescent="0.25">
      <c r="A1570" s="1">
        <v>39386</v>
      </c>
      <c r="B1570" t="s">
        <v>22</v>
      </c>
      <c r="C1570">
        <v>3050356</v>
      </c>
      <c r="D1570">
        <v>10</v>
      </c>
    </row>
    <row r="1571" spans="1:4" x14ac:dyDescent="0.25">
      <c r="A1571" s="1">
        <v>39387</v>
      </c>
      <c r="B1571" t="s">
        <v>21</v>
      </c>
      <c r="C1571">
        <v>173480</v>
      </c>
      <c r="D1571">
        <v>2</v>
      </c>
    </row>
    <row r="1572" spans="1:4" x14ac:dyDescent="0.25">
      <c r="A1572" s="1">
        <v>39388</v>
      </c>
      <c r="B1572" t="s">
        <v>25</v>
      </c>
      <c r="C1572">
        <v>433700</v>
      </c>
      <c r="D1572">
        <v>1</v>
      </c>
    </row>
    <row r="1573" spans="1:4" x14ac:dyDescent="0.25">
      <c r="A1573" s="1">
        <v>39389</v>
      </c>
      <c r="B1573" t="s">
        <v>19</v>
      </c>
      <c r="C1573">
        <v>1301100</v>
      </c>
      <c r="D1573">
        <v>3</v>
      </c>
    </row>
    <row r="1574" spans="1:4" x14ac:dyDescent="0.25">
      <c r="A1574" s="1">
        <v>39390</v>
      </c>
      <c r="B1574" t="s">
        <v>23</v>
      </c>
      <c r="C1574">
        <v>2226327</v>
      </c>
      <c r="D1574">
        <v>9</v>
      </c>
    </row>
    <row r="1575" spans="1:4" x14ac:dyDescent="0.25">
      <c r="A1575" s="1">
        <v>39391</v>
      </c>
      <c r="B1575" t="s">
        <v>20</v>
      </c>
      <c r="C1575">
        <v>2819050</v>
      </c>
      <c r="D1575">
        <v>9</v>
      </c>
    </row>
    <row r="1576" spans="1:4" x14ac:dyDescent="0.25">
      <c r="A1576" s="1">
        <v>39392</v>
      </c>
      <c r="B1576" t="s">
        <v>24</v>
      </c>
      <c r="C1576">
        <v>1517950</v>
      </c>
      <c r="D1576">
        <v>4</v>
      </c>
    </row>
    <row r="1577" spans="1:4" x14ac:dyDescent="0.25">
      <c r="A1577" s="1">
        <v>39393</v>
      </c>
      <c r="B1577" t="s">
        <v>22</v>
      </c>
      <c r="C1577">
        <v>2284153</v>
      </c>
      <c r="D1577">
        <v>10</v>
      </c>
    </row>
    <row r="1578" spans="1:4" x14ac:dyDescent="0.25">
      <c r="A1578" s="1">
        <v>39394</v>
      </c>
      <c r="B1578" t="s">
        <v>21</v>
      </c>
      <c r="C1578">
        <v>650550</v>
      </c>
      <c r="D1578">
        <v>3</v>
      </c>
    </row>
    <row r="1579" spans="1:4" x14ac:dyDescent="0.25">
      <c r="A1579" s="1">
        <v>39395</v>
      </c>
      <c r="B1579" t="s">
        <v>25</v>
      </c>
      <c r="C1579">
        <v>4669503</v>
      </c>
      <c r="D1579">
        <v>16</v>
      </c>
    </row>
    <row r="1580" spans="1:4" x14ac:dyDescent="0.25">
      <c r="A1580" s="1">
        <v>39396</v>
      </c>
      <c r="B1580" t="s">
        <v>19</v>
      </c>
      <c r="C1580">
        <v>1864909</v>
      </c>
      <c r="D1580">
        <v>8</v>
      </c>
    </row>
    <row r="1581" spans="1:4" x14ac:dyDescent="0.25">
      <c r="A1581" s="1">
        <v>39397</v>
      </c>
      <c r="B1581" t="s">
        <v>23</v>
      </c>
      <c r="C1581">
        <v>1734800</v>
      </c>
      <c r="D1581">
        <v>7</v>
      </c>
    </row>
    <row r="1582" spans="1:4" x14ac:dyDescent="0.25">
      <c r="A1582" s="1">
        <v>39398</v>
      </c>
      <c r="B1582" t="s">
        <v>20</v>
      </c>
      <c r="C1582">
        <v>766203</v>
      </c>
      <c r="D1582">
        <v>3</v>
      </c>
    </row>
    <row r="1583" spans="1:4" x14ac:dyDescent="0.25">
      <c r="A1583" s="1">
        <v>39399</v>
      </c>
      <c r="B1583" t="s">
        <v>24</v>
      </c>
      <c r="C1583">
        <v>3455144</v>
      </c>
      <c r="D1583">
        <v>14</v>
      </c>
    </row>
    <row r="1584" spans="1:4" x14ac:dyDescent="0.25">
      <c r="A1584" s="1">
        <v>39400</v>
      </c>
      <c r="B1584" t="s">
        <v>22</v>
      </c>
      <c r="C1584">
        <v>1214359</v>
      </c>
      <c r="D1584">
        <v>6</v>
      </c>
    </row>
    <row r="1585" spans="1:4" x14ac:dyDescent="0.25">
      <c r="A1585" s="1">
        <v>39401</v>
      </c>
      <c r="B1585" t="s">
        <v>21</v>
      </c>
      <c r="C1585">
        <v>2833506</v>
      </c>
      <c r="D1585">
        <v>8</v>
      </c>
    </row>
    <row r="1586" spans="1:4" x14ac:dyDescent="0.25">
      <c r="A1586" s="1">
        <v>39402</v>
      </c>
      <c r="B1586" t="s">
        <v>25</v>
      </c>
      <c r="C1586">
        <v>2602200</v>
      </c>
      <c r="D1586">
        <v>8</v>
      </c>
    </row>
    <row r="1587" spans="1:4" x14ac:dyDescent="0.25">
      <c r="A1587" s="1">
        <v>39403</v>
      </c>
      <c r="B1587" t="s">
        <v>19</v>
      </c>
      <c r="C1587">
        <v>3035900</v>
      </c>
      <c r="D1587">
        <v>8</v>
      </c>
    </row>
    <row r="1588" spans="1:4" x14ac:dyDescent="0.25">
      <c r="A1588" s="1">
        <v>39404</v>
      </c>
      <c r="B1588" t="s">
        <v>23</v>
      </c>
      <c r="C1588">
        <v>2602200</v>
      </c>
      <c r="D1588">
        <v>11</v>
      </c>
    </row>
    <row r="1589" spans="1:4" x14ac:dyDescent="0.25">
      <c r="A1589" s="1">
        <v>39406</v>
      </c>
      <c r="B1589" t="s">
        <v>24</v>
      </c>
      <c r="C1589">
        <v>216850</v>
      </c>
      <c r="D1589">
        <v>1</v>
      </c>
    </row>
    <row r="1590" spans="1:4" x14ac:dyDescent="0.25">
      <c r="A1590" s="1">
        <v>39407</v>
      </c>
      <c r="B1590" t="s">
        <v>22</v>
      </c>
      <c r="C1590">
        <v>1301100</v>
      </c>
      <c r="D1590">
        <v>3</v>
      </c>
    </row>
    <row r="1591" spans="1:4" x14ac:dyDescent="0.25">
      <c r="A1591" s="1">
        <v>39408</v>
      </c>
      <c r="B1591" t="s">
        <v>21</v>
      </c>
      <c r="C1591">
        <v>665006</v>
      </c>
      <c r="D1591">
        <v>4</v>
      </c>
    </row>
    <row r="1592" spans="1:4" x14ac:dyDescent="0.25">
      <c r="A1592" s="1">
        <v>39409</v>
      </c>
      <c r="B1592" t="s">
        <v>25</v>
      </c>
      <c r="C1592">
        <v>448156</v>
      </c>
      <c r="D1592">
        <v>3</v>
      </c>
    </row>
    <row r="1593" spans="1:4" x14ac:dyDescent="0.25">
      <c r="A1593" s="1">
        <v>39410</v>
      </c>
      <c r="B1593" t="s">
        <v>19</v>
      </c>
      <c r="C1593">
        <v>1734800</v>
      </c>
      <c r="D1593">
        <v>6</v>
      </c>
    </row>
    <row r="1594" spans="1:4" x14ac:dyDescent="0.25">
      <c r="A1594" s="1">
        <v>39411</v>
      </c>
      <c r="B1594" t="s">
        <v>23</v>
      </c>
      <c r="C1594">
        <v>766203</v>
      </c>
      <c r="D1594">
        <v>4</v>
      </c>
    </row>
    <row r="1595" spans="1:4" x14ac:dyDescent="0.25">
      <c r="A1595" s="1">
        <v>39412</v>
      </c>
      <c r="B1595" t="s">
        <v>20</v>
      </c>
      <c r="C1595">
        <v>1199903</v>
      </c>
      <c r="D1595">
        <v>5</v>
      </c>
    </row>
    <row r="1596" spans="1:4" x14ac:dyDescent="0.25">
      <c r="A1596" s="1">
        <v>39413</v>
      </c>
      <c r="B1596" t="s">
        <v>24</v>
      </c>
      <c r="C1596">
        <v>1431209</v>
      </c>
      <c r="D1596">
        <v>6</v>
      </c>
    </row>
    <row r="1597" spans="1:4" x14ac:dyDescent="0.25">
      <c r="A1597" s="1">
        <v>39414</v>
      </c>
      <c r="B1597" t="s">
        <v>22</v>
      </c>
      <c r="C1597">
        <v>216850</v>
      </c>
      <c r="D1597">
        <v>1</v>
      </c>
    </row>
    <row r="1598" spans="1:4" x14ac:dyDescent="0.25">
      <c r="A1598" s="1">
        <v>39415</v>
      </c>
      <c r="B1598" t="s">
        <v>21</v>
      </c>
      <c r="C1598">
        <v>1951650</v>
      </c>
      <c r="D1598">
        <v>6</v>
      </c>
    </row>
    <row r="1599" spans="1:4" x14ac:dyDescent="0.25">
      <c r="A1599" s="1">
        <v>39416</v>
      </c>
      <c r="B1599" t="s">
        <v>25</v>
      </c>
      <c r="C1599">
        <v>1850453</v>
      </c>
      <c r="D1599">
        <v>7</v>
      </c>
    </row>
    <row r="1600" spans="1:4" x14ac:dyDescent="0.25">
      <c r="A1600" s="1">
        <v>39417</v>
      </c>
      <c r="B1600" t="s">
        <v>19</v>
      </c>
      <c r="C1600">
        <v>5652556</v>
      </c>
      <c r="D1600">
        <v>20</v>
      </c>
    </row>
    <row r="1601" spans="1:4" x14ac:dyDescent="0.25">
      <c r="A1601" s="1">
        <v>39418</v>
      </c>
      <c r="B1601" t="s">
        <v>23</v>
      </c>
      <c r="C1601">
        <v>1199903</v>
      </c>
      <c r="D1601">
        <v>5</v>
      </c>
    </row>
    <row r="1602" spans="1:4" x14ac:dyDescent="0.25">
      <c r="A1602" s="1">
        <v>39419</v>
      </c>
      <c r="B1602" t="s">
        <v>20</v>
      </c>
      <c r="C1602">
        <v>1517950</v>
      </c>
      <c r="D1602">
        <v>6</v>
      </c>
    </row>
    <row r="1603" spans="1:4" x14ac:dyDescent="0.25">
      <c r="A1603" s="1">
        <v>39420</v>
      </c>
      <c r="B1603" t="s">
        <v>24</v>
      </c>
      <c r="C1603">
        <v>867400</v>
      </c>
      <c r="D1603">
        <v>3</v>
      </c>
    </row>
    <row r="1604" spans="1:4" x14ac:dyDescent="0.25">
      <c r="A1604" s="1">
        <v>39421</v>
      </c>
      <c r="B1604" t="s">
        <v>22</v>
      </c>
      <c r="C1604">
        <v>2717853</v>
      </c>
      <c r="D1604">
        <v>9</v>
      </c>
    </row>
    <row r="1605" spans="1:4" x14ac:dyDescent="0.25">
      <c r="A1605" s="1">
        <v>39422</v>
      </c>
      <c r="B1605" t="s">
        <v>21</v>
      </c>
      <c r="C1605">
        <v>2602200</v>
      </c>
      <c r="D1605">
        <v>8</v>
      </c>
    </row>
    <row r="1606" spans="1:4" x14ac:dyDescent="0.25">
      <c r="A1606" s="1">
        <v>39423</v>
      </c>
      <c r="B1606" t="s">
        <v>25</v>
      </c>
      <c r="C1606">
        <v>3267206</v>
      </c>
      <c r="D1606">
        <v>12</v>
      </c>
    </row>
    <row r="1607" spans="1:4" x14ac:dyDescent="0.25">
      <c r="A1607" s="1">
        <v>39424</v>
      </c>
      <c r="B1607" t="s">
        <v>19</v>
      </c>
      <c r="C1607">
        <v>1951650</v>
      </c>
      <c r="D1607">
        <v>7</v>
      </c>
    </row>
    <row r="1608" spans="1:4" x14ac:dyDescent="0.25">
      <c r="A1608" s="1">
        <v>39425</v>
      </c>
      <c r="B1608" t="s">
        <v>23</v>
      </c>
      <c r="C1608">
        <v>1734800</v>
      </c>
      <c r="D1608">
        <v>6</v>
      </c>
    </row>
    <row r="1609" spans="1:4" x14ac:dyDescent="0.25">
      <c r="A1609" s="1">
        <v>39426</v>
      </c>
      <c r="B1609" t="s">
        <v>20</v>
      </c>
      <c r="C1609">
        <v>433700</v>
      </c>
      <c r="D1609">
        <v>2</v>
      </c>
    </row>
    <row r="1610" spans="1:4" x14ac:dyDescent="0.25">
      <c r="A1610" s="1">
        <v>39427</v>
      </c>
      <c r="B1610" t="s">
        <v>24</v>
      </c>
      <c r="C1610">
        <v>2298609</v>
      </c>
      <c r="D1610">
        <v>9</v>
      </c>
    </row>
    <row r="1611" spans="1:4" x14ac:dyDescent="0.25">
      <c r="A1611" s="1">
        <v>39428</v>
      </c>
      <c r="B1611" t="s">
        <v>22</v>
      </c>
      <c r="C1611">
        <v>1301100</v>
      </c>
      <c r="D1611">
        <v>5</v>
      </c>
    </row>
    <row r="1612" spans="1:4" x14ac:dyDescent="0.25">
      <c r="A1612" s="1">
        <v>39429</v>
      </c>
      <c r="B1612" t="s">
        <v>21</v>
      </c>
      <c r="C1612">
        <v>3050356</v>
      </c>
      <c r="D1612">
        <v>10</v>
      </c>
    </row>
    <row r="1613" spans="1:4" x14ac:dyDescent="0.25">
      <c r="A1613" s="1">
        <v>39430</v>
      </c>
      <c r="B1613" t="s">
        <v>25</v>
      </c>
      <c r="C1613">
        <v>1633603</v>
      </c>
      <c r="D1613">
        <v>6</v>
      </c>
    </row>
    <row r="1614" spans="1:4" x14ac:dyDescent="0.25">
      <c r="A1614" s="1">
        <v>39431</v>
      </c>
      <c r="B1614" t="s">
        <v>19</v>
      </c>
      <c r="C1614">
        <v>650550</v>
      </c>
      <c r="D1614">
        <v>2</v>
      </c>
    </row>
    <row r="1615" spans="1:4" x14ac:dyDescent="0.25">
      <c r="A1615" s="1">
        <v>39433</v>
      </c>
      <c r="B1615" t="s">
        <v>20</v>
      </c>
      <c r="C1615">
        <v>433700</v>
      </c>
      <c r="D1615">
        <v>1</v>
      </c>
    </row>
    <row r="1616" spans="1:4" x14ac:dyDescent="0.25">
      <c r="A1616" s="1">
        <v>39434</v>
      </c>
      <c r="B1616" t="s">
        <v>24</v>
      </c>
      <c r="C1616">
        <v>216850</v>
      </c>
      <c r="D1616">
        <v>1</v>
      </c>
    </row>
    <row r="1617" spans="1:4" x14ac:dyDescent="0.25">
      <c r="A1617" s="1">
        <v>39436</v>
      </c>
      <c r="B1617" t="s">
        <v>21</v>
      </c>
      <c r="C1617">
        <v>216850</v>
      </c>
      <c r="D1617">
        <v>1</v>
      </c>
    </row>
    <row r="1618" spans="1:4" x14ac:dyDescent="0.25">
      <c r="A1618" s="1">
        <v>39445</v>
      </c>
      <c r="B1618" t="s">
        <v>19</v>
      </c>
      <c r="C1618">
        <v>2168500</v>
      </c>
      <c r="D1618">
        <v>9</v>
      </c>
    </row>
    <row r="1619" spans="1:4" x14ac:dyDescent="0.25">
      <c r="A1619" s="1">
        <v>39446</v>
      </c>
      <c r="B1619" t="s">
        <v>23</v>
      </c>
      <c r="C1619">
        <v>650550</v>
      </c>
      <c r="D1619">
        <v>3</v>
      </c>
    </row>
    <row r="1620" spans="1:4" x14ac:dyDescent="0.25">
      <c r="A1620" s="1">
        <v>39452</v>
      </c>
      <c r="B1620" t="s">
        <v>19</v>
      </c>
      <c r="C1620">
        <v>230750</v>
      </c>
      <c r="D1620">
        <v>1</v>
      </c>
    </row>
    <row r="1621" spans="1:4" x14ac:dyDescent="0.25">
      <c r="A1621" s="1">
        <v>39453</v>
      </c>
      <c r="B1621" t="s">
        <v>23</v>
      </c>
      <c r="C1621">
        <v>923000</v>
      </c>
      <c r="D1621">
        <v>4</v>
      </c>
    </row>
    <row r="1622" spans="1:4" x14ac:dyDescent="0.25">
      <c r="A1622" s="1">
        <v>39454</v>
      </c>
      <c r="B1622" t="s">
        <v>20</v>
      </c>
      <c r="C1622">
        <v>1615250</v>
      </c>
      <c r="D1622">
        <v>6</v>
      </c>
    </row>
    <row r="1623" spans="1:4" x14ac:dyDescent="0.25">
      <c r="A1623" s="1">
        <v>39455</v>
      </c>
      <c r="B1623" t="s">
        <v>24</v>
      </c>
      <c r="C1623">
        <v>461500</v>
      </c>
      <c r="D1623">
        <v>1</v>
      </c>
    </row>
    <row r="1624" spans="1:4" x14ac:dyDescent="0.25">
      <c r="A1624" s="1">
        <v>39458</v>
      </c>
      <c r="B1624" t="s">
        <v>25</v>
      </c>
      <c r="C1624">
        <v>230750</v>
      </c>
      <c r="D1624">
        <v>1</v>
      </c>
    </row>
    <row r="1625" spans="1:4" x14ac:dyDescent="0.25">
      <c r="A1625" s="1">
        <v>39461</v>
      </c>
      <c r="B1625" t="s">
        <v>20</v>
      </c>
      <c r="C1625">
        <v>923000</v>
      </c>
      <c r="D1625">
        <v>3</v>
      </c>
    </row>
    <row r="1626" spans="1:4" x14ac:dyDescent="0.25">
      <c r="A1626" s="1">
        <v>39462</v>
      </c>
      <c r="B1626" t="s">
        <v>24</v>
      </c>
      <c r="C1626">
        <v>584567</v>
      </c>
      <c r="D1626">
        <v>2</v>
      </c>
    </row>
    <row r="1627" spans="1:4" x14ac:dyDescent="0.25">
      <c r="A1627" s="1">
        <v>39463</v>
      </c>
      <c r="B1627" t="s">
        <v>22</v>
      </c>
      <c r="C1627">
        <v>1507567</v>
      </c>
      <c r="D1627">
        <v>5</v>
      </c>
    </row>
    <row r="1628" spans="1:4" x14ac:dyDescent="0.25">
      <c r="A1628" s="1">
        <v>39464</v>
      </c>
      <c r="B1628" t="s">
        <v>21</v>
      </c>
      <c r="C1628">
        <v>3830451</v>
      </c>
      <c r="D1628">
        <v>14</v>
      </c>
    </row>
    <row r="1629" spans="1:4" x14ac:dyDescent="0.25">
      <c r="A1629" s="1">
        <v>39465</v>
      </c>
      <c r="B1629" t="s">
        <v>25</v>
      </c>
      <c r="C1629">
        <v>3707384</v>
      </c>
      <c r="D1629">
        <v>13</v>
      </c>
    </row>
    <row r="1630" spans="1:4" x14ac:dyDescent="0.25">
      <c r="A1630" s="1">
        <v>39466</v>
      </c>
      <c r="B1630" t="s">
        <v>19</v>
      </c>
      <c r="C1630">
        <v>2676701</v>
      </c>
      <c r="D1630">
        <v>11</v>
      </c>
    </row>
    <row r="1631" spans="1:4" x14ac:dyDescent="0.25">
      <c r="A1631" s="1">
        <v>39467</v>
      </c>
      <c r="B1631" t="s">
        <v>23</v>
      </c>
      <c r="C1631">
        <v>2092134</v>
      </c>
      <c r="D1631">
        <v>7</v>
      </c>
    </row>
    <row r="1632" spans="1:4" x14ac:dyDescent="0.25">
      <c r="A1632" s="1">
        <v>39468</v>
      </c>
      <c r="B1632" t="s">
        <v>20</v>
      </c>
      <c r="C1632">
        <v>2076750</v>
      </c>
      <c r="D1632">
        <v>6</v>
      </c>
    </row>
    <row r="1633" spans="1:4" x14ac:dyDescent="0.25">
      <c r="A1633" s="1">
        <v>39469</v>
      </c>
      <c r="B1633" t="s">
        <v>24</v>
      </c>
      <c r="C1633">
        <v>2661317</v>
      </c>
      <c r="D1633">
        <v>9</v>
      </c>
    </row>
    <row r="1634" spans="1:4" x14ac:dyDescent="0.25">
      <c r="A1634" s="1">
        <v>39470</v>
      </c>
      <c r="B1634" t="s">
        <v>22</v>
      </c>
      <c r="C1634">
        <v>2307500</v>
      </c>
      <c r="D1634">
        <v>8</v>
      </c>
    </row>
    <row r="1635" spans="1:4" x14ac:dyDescent="0.25">
      <c r="A1635" s="1">
        <v>39471</v>
      </c>
      <c r="B1635" t="s">
        <v>21</v>
      </c>
      <c r="C1635">
        <v>3461250</v>
      </c>
      <c r="D1635">
        <v>11</v>
      </c>
    </row>
    <row r="1636" spans="1:4" x14ac:dyDescent="0.25">
      <c r="A1636" s="1">
        <v>39472</v>
      </c>
      <c r="B1636" t="s">
        <v>25</v>
      </c>
      <c r="C1636">
        <v>1615250</v>
      </c>
      <c r="D1636">
        <v>7</v>
      </c>
    </row>
    <row r="1637" spans="1:4" x14ac:dyDescent="0.25">
      <c r="A1637" s="1">
        <v>39473</v>
      </c>
      <c r="B1637" t="s">
        <v>19</v>
      </c>
      <c r="C1637">
        <v>2892067</v>
      </c>
      <c r="D1637">
        <v>11</v>
      </c>
    </row>
    <row r="1638" spans="1:4" x14ac:dyDescent="0.25">
      <c r="A1638" s="1">
        <v>39474</v>
      </c>
      <c r="B1638" t="s">
        <v>23</v>
      </c>
      <c r="C1638">
        <v>2569018</v>
      </c>
      <c r="D1638">
        <v>11</v>
      </c>
    </row>
    <row r="1639" spans="1:4" x14ac:dyDescent="0.25">
      <c r="A1639" s="1">
        <v>39475</v>
      </c>
      <c r="B1639" t="s">
        <v>20</v>
      </c>
      <c r="C1639">
        <v>3830451</v>
      </c>
      <c r="D1639">
        <v>16</v>
      </c>
    </row>
    <row r="1640" spans="1:4" x14ac:dyDescent="0.25">
      <c r="A1640" s="1">
        <v>39476</v>
      </c>
      <c r="B1640" t="s">
        <v>24</v>
      </c>
      <c r="C1640">
        <v>1738317</v>
      </c>
      <c r="D1640">
        <v>6</v>
      </c>
    </row>
    <row r="1641" spans="1:4" x14ac:dyDescent="0.25">
      <c r="A1641" s="1">
        <v>39477</v>
      </c>
      <c r="B1641" t="s">
        <v>22</v>
      </c>
      <c r="C1641">
        <v>3815067</v>
      </c>
      <c r="D1641">
        <v>13</v>
      </c>
    </row>
    <row r="1642" spans="1:4" x14ac:dyDescent="0.25">
      <c r="A1642" s="1">
        <v>39478</v>
      </c>
      <c r="B1642" t="s">
        <v>21</v>
      </c>
      <c r="C1642">
        <v>1846000</v>
      </c>
      <c r="D1642">
        <v>6</v>
      </c>
    </row>
    <row r="1643" spans="1:4" x14ac:dyDescent="0.25">
      <c r="A1643" s="1">
        <v>39479</v>
      </c>
      <c r="B1643" t="s">
        <v>25</v>
      </c>
      <c r="C1643">
        <v>1846000</v>
      </c>
      <c r="D1643">
        <v>7</v>
      </c>
    </row>
    <row r="1644" spans="1:4" x14ac:dyDescent="0.25">
      <c r="A1644" s="1">
        <v>39480</v>
      </c>
      <c r="B1644" t="s">
        <v>19</v>
      </c>
      <c r="C1644">
        <v>692250</v>
      </c>
      <c r="D1644">
        <v>2</v>
      </c>
    </row>
    <row r="1645" spans="1:4" x14ac:dyDescent="0.25">
      <c r="A1645" s="1">
        <v>39481</v>
      </c>
      <c r="B1645" t="s">
        <v>23</v>
      </c>
      <c r="C1645">
        <v>1153750</v>
      </c>
      <c r="D1645">
        <v>3</v>
      </c>
    </row>
    <row r="1646" spans="1:4" x14ac:dyDescent="0.25">
      <c r="A1646" s="1">
        <v>39482</v>
      </c>
      <c r="B1646" t="s">
        <v>20</v>
      </c>
      <c r="C1646">
        <v>2553634</v>
      </c>
      <c r="D1646">
        <v>11</v>
      </c>
    </row>
    <row r="1647" spans="1:4" x14ac:dyDescent="0.25">
      <c r="A1647" s="1">
        <v>39483</v>
      </c>
      <c r="B1647" t="s">
        <v>24</v>
      </c>
      <c r="C1647">
        <v>938384</v>
      </c>
      <c r="D1647">
        <v>5</v>
      </c>
    </row>
    <row r="1648" spans="1:4" x14ac:dyDescent="0.25">
      <c r="A1648" s="1">
        <v>39484</v>
      </c>
      <c r="B1648" t="s">
        <v>22</v>
      </c>
      <c r="C1648">
        <v>1153750</v>
      </c>
      <c r="D1648">
        <v>4</v>
      </c>
    </row>
    <row r="1649" spans="1:4" x14ac:dyDescent="0.25">
      <c r="A1649" s="1">
        <v>39485</v>
      </c>
      <c r="B1649" t="s">
        <v>21</v>
      </c>
      <c r="C1649">
        <v>1153750</v>
      </c>
      <c r="D1649">
        <v>4</v>
      </c>
    </row>
    <row r="1650" spans="1:4" x14ac:dyDescent="0.25">
      <c r="A1650" s="1">
        <v>39486</v>
      </c>
      <c r="B1650" t="s">
        <v>25</v>
      </c>
      <c r="C1650">
        <v>1384500</v>
      </c>
      <c r="D1650">
        <v>4</v>
      </c>
    </row>
    <row r="1651" spans="1:4" x14ac:dyDescent="0.25">
      <c r="A1651" s="1">
        <v>39487</v>
      </c>
      <c r="B1651" t="s">
        <v>19</v>
      </c>
      <c r="C1651">
        <v>1384500</v>
      </c>
      <c r="D1651">
        <v>4</v>
      </c>
    </row>
    <row r="1652" spans="1:4" x14ac:dyDescent="0.25">
      <c r="A1652" s="1">
        <v>39488</v>
      </c>
      <c r="B1652" t="s">
        <v>23</v>
      </c>
      <c r="C1652">
        <v>3645850</v>
      </c>
      <c r="D1652">
        <v>15</v>
      </c>
    </row>
    <row r="1653" spans="1:4" x14ac:dyDescent="0.25">
      <c r="A1653" s="1">
        <v>39489</v>
      </c>
      <c r="B1653" t="s">
        <v>20</v>
      </c>
      <c r="C1653">
        <v>830701</v>
      </c>
      <c r="D1653">
        <v>5</v>
      </c>
    </row>
    <row r="1654" spans="1:4" x14ac:dyDescent="0.25">
      <c r="A1654" s="1">
        <v>39490</v>
      </c>
      <c r="B1654" t="s">
        <v>24</v>
      </c>
      <c r="C1654">
        <v>923000</v>
      </c>
      <c r="D1654">
        <v>2</v>
      </c>
    </row>
    <row r="1655" spans="1:4" x14ac:dyDescent="0.25">
      <c r="A1655" s="1">
        <v>39491</v>
      </c>
      <c r="B1655" t="s">
        <v>22</v>
      </c>
      <c r="C1655">
        <v>923000</v>
      </c>
      <c r="D1655">
        <v>3</v>
      </c>
    </row>
    <row r="1656" spans="1:4" x14ac:dyDescent="0.25">
      <c r="A1656" s="1">
        <v>39492</v>
      </c>
      <c r="B1656" t="s">
        <v>21</v>
      </c>
      <c r="C1656">
        <v>3476634</v>
      </c>
      <c r="D1656">
        <v>11</v>
      </c>
    </row>
    <row r="1657" spans="1:4" x14ac:dyDescent="0.25">
      <c r="A1657" s="1">
        <v>39493</v>
      </c>
      <c r="B1657" t="s">
        <v>25</v>
      </c>
      <c r="C1657">
        <v>923000</v>
      </c>
      <c r="D1657">
        <v>3</v>
      </c>
    </row>
    <row r="1658" spans="1:4" x14ac:dyDescent="0.25">
      <c r="A1658" s="1">
        <v>39494</v>
      </c>
      <c r="B1658" t="s">
        <v>19</v>
      </c>
      <c r="C1658">
        <v>1153750</v>
      </c>
      <c r="D1658">
        <v>4</v>
      </c>
    </row>
    <row r="1659" spans="1:4" x14ac:dyDescent="0.25">
      <c r="A1659" s="1">
        <v>39495</v>
      </c>
      <c r="B1659" t="s">
        <v>23</v>
      </c>
      <c r="C1659">
        <v>692250</v>
      </c>
      <c r="D1659">
        <v>2</v>
      </c>
    </row>
    <row r="1660" spans="1:4" x14ac:dyDescent="0.25">
      <c r="A1660" s="1">
        <v>39496</v>
      </c>
      <c r="B1660" t="s">
        <v>20</v>
      </c>
      <c r="C1660">
        <v>1969067</v>
      </c>
      <c r="D1660">
        <v>7</v>
      </c>
    </row>
    <row r="1661" spans="1:4" x14ac:dyDescent="0.25">
      <c r="A1661" s="1">
        <v>39497</v>
      </c>
      <c r="B1661" t="s">
        <v>24</v>
      </c>
      <c r="C1661">
        <v>1738317</v>
      </c>
      <c r="D1661">
        <v>6</v>
      </c>
    </row>
    <row r="1662" spans="1:4" x14ac:dyDescent="0.25">
      <c r="A1662" s="1">
        <v>39498</v>
      </c>
      <c r="B1662" t="s">
        <v>22</v>
      </c>
      <c r="C1662">
        <v>692250</v>
      </c>
      <c r="D1662">
        <v>2</v>
      </c>
    </row>
    <row r="1663" spans="1:4" x14ac:dyDescent="0.25">
      <c r="A1663" s="1">
        <v>39499</v>
      </c>
      <c r="B1663" t="s">
        <v>21</v>
      </c>
      <c r="C1663">
        <v>1276817</v>
      </c>
      <c r="D1663">
        <v>4</v>
      </c>
    </row>
    <row r="1664" spans="1:4" x14ac:dyDescent="0.25">
      <c r="A1664" s="1">
        <v>39501</v>
      </c>
      <c r="B1664" t="s">
        <v>19</v>
      </c>
      <c r="C1664">
        <v>523033</v>
      </c>
      <c r="D1664">
        <v>3</v>
      </c>
    </row>
    <row r="1665" spans="1:4" x14ac:dyDescent="0.25">
      <c r="A1665" s="1">
        <v>39502</v>
      </c>
      <c r="B1665" t="s">
        <v>23</v>
      </c>
      <c r="C1665">
        <v>461500</v>
      </c>
      <c r="D1665">
        <v>2</v>
      </c>
    </row>
    <row r="1666" spans="1:4" x14ac:dyDescent="0.25">
      <c r="A1666" s="1">
        <v>39503</v>
      </c>
      <c r="B1666" t="s">
        <v>20</v>
      </c>
      <c r="C1666">
        <v>6245634</v>
      </c>
      <c r="D1666">
        <v>26</v>
      </c>
    </row>
    <row r="1667" spans="1:4" x14ac:dyDescent="0.25">
      <c r="A1667" s="1">
        <v>39504</v>
      </c>
      <c r="B1667" t="s">
        <v>24</v>
      </c>
      <c r="C1667">
        <v>5322634</v>
      </c>
      <c r="D1667">
        <v>20</v>
      </c>
    </row>
    <row r="1668" spans="1:4" x14ac:dyDescent="0.25">
      <c r="A1668" s="1">
        <v>39505</v>
      </c>
      <c r="B1668" t="s">
        <v>22</v>
      </c>
      <c r="C1668">
        <v>3138201</v>
      </c>
      <c r="D1668">
        <v>15</v>
      </c>
    </row>
    <row r="1669" spans="1:4" x14ac:dyDescent="0.25">
      <c r="A1669" s="1">
        <v>39506</v>
      </c>
      <c r="B1669" t="s">
        <v>21</v>
      </c>
      <c r="C1669">
        <v>923000</v>
      </c>
      <c r="D1669">
        <v>2</v>
      </c>
    </row>
    <row r="1670" spans="1:4" x14ac:dyDescent="0.25">
      <c r="A1670" s="1">
        <v>39507</v>
      </c>
      <c r="B1670" t="s">
        <v>25</v>
      </c>
      <c r="C1670">
        <v>4338103</v>
      </c>
      <c r="D1670">
        <v>20</v>
      </c>
    </row>
    <row r="1671" spans="1:4" x14ac:dyDescent="0.25">
      <c r="A1671" s="1">
        <v>39508</v>
      </c>
      <c r="B1671" t="s">
        <v>19</v>
      </c>
      <c r="C1671">
        <v>692250</v>
      </c>
      <c r="D1671">
        <v>3</v>
      </c>
    </row>
    <row r="1672" spans="1:4" x14ac:dyDescent="0.25">
      <c r="A1672" s="1">
        <v>39510</v>
      </c>
      <c r="B1672" t="s">
        <v>20</v>
      </c>
      <c r="C1672">
        <v>692250</v>
      </c>
      <c r="D1672">
        <v>2</v>
      </c>
    </row>
    <row r="1673" spans="1:4" x14ac:dyDescent="0.25">
      <c r="A1673" s="1">
        <v>39511</v>
      </c>
      <c r="B1673" t="s">
        <v>24</v>
      </c>
      <c r="C1673">
        <v>815317</v>
      </c>
      <c r="D1673">
        <v>3</v>
      </c>
    </row>
    <row r="1674" spans="1:4" x14ac:dyDescent="0.25">
      <c r="A1674" s="1">
        <v>39512</v>
      </c>
      <c r="B1674" t="s">
        <v>22</v>
      </c>
      <c r="C1674">
        <v>3368951</v>
      </c>
      <c r="D1674">
        <v>13</v>
      </c>
    </row>
    <row r="1675" spans="1:4" x14ac:dyDescent="0.25">
      <c r="A1675" s="1">
        <v>39513</v>
      </c>
      <c r="B1675" t="s">
        <v>21</v>
      </c>
      <c r="C1675">
        <v>1522951</v>
      </c>
      <c r="D1675">
        <v>7</v>
      </c>
    </row>
    <row r="1676" spans="1:4" x14ac:dyDescent="0.25">
      <c r="A1676" s="1">
        <v>39514</v>
      </c>
      <c r="B1676" t="s">
        <v>25</v>
      </c>
      <c r="C1676">
        <v>2092134</v>
      </c>
      <c r="D1676">
        <v>9</v>
      </c>
    </row>
    <row r="1677" spans="1:4" x14ac:dyDescent="0.25">
      <c r="A1677" s="1">
        <v>39515</v>
      </c>
      <c r="B1677" t="s">
        <v>19</v>
      </c>
      <c r="C1677">
        <v>5122652</v>
      </c>
      <c r="D1677">
        <v>19</v>
      </c>
    </row>
    <row r="1678" spans="1:4" x14ac:dyDescent="0.25">
      <c r="A1678" s="1">
        <v>39516</v>
      </c>
      <c r="B1678" t="s">
        <v>23</v>
      </c>
      <c r="C1678">
        <v>3461250</v>
      </c>
      <c r="D1678">
        <v>9</v>
      </c>
    </row>
    <row r="1679" spans="1:4" x14ac:dyDescent="0.25">
      <c r="A1679" s="1">
        <v>39517</v>
      </c>
      <c r="B1679" t="s">
        <v>20</v>
      </c>
      <c r="C1679">
        <v>1384500</v>
      </c>
      <c r="D1679">
        <v>5</v>
      </c>
    </row>
    <row r="1680" spans="1:4" x14ac:dyDescent="0.25">
      <c r="A1680" s="1">
        <v>39518</v>
      </c>
      <c r="B1680" t="s">
        <v>24</v>
      </c>
      <c r="C1680">
        <v>938384</v>
      </c>
      <c r="D1680">
        <v>5</v>
      </c>
    </row>
    <row r="1681" spans="1:4" x14ac:dyDescent="0.25">
      <c r="A1681" s="1">
        <v>39519</v>
      </c>
      <c r="B1681" t="s">
        <v>22</v>
      </c>
      <c r="C1681">
        <v>599951</v>
      </c>
      <c r="D1681">
        <v>4</v>
      </c>
    </row>
    <row r="1682" spans="1:4" x14ac:dyDescent="0.25">
      <c r="A1682" s="1">
        <v>39520</v>
      </c>
      <c r="B1682" t="s">
        <v>21</v>
      </c>
      <c r="C1682">
        <v>1615250</v>
      </c>
      <c r="D1682">
        <v>5</v>
      </c>
    </row>
    <row r="1683" spans="1:4" x14ac:dyDescent="0.25">
      <c r="A1683" s="1">
        <v>39521</v>
      </c>
      <c r="B1683" t="s">
        <v>25</v>
      </c>
      <c r="C1683">
        <v>1276817</v>
      </c>
      <c r="D1683">
        <v>5</v>
      </c>
    </row>
    <row r="1684" spans="1:4" x14ac:dyDescent="0.25">
      <c r="A1684" s="1">
        <v>39522</v>
      </c>
      <c r="B1684" t="s">
        <v>19</v>
      </c>
      <c r="C1684">
        <v>4384250</v>
      </c>
      <c r="D1684">
        <v>16</v>
      </c>
    </row>
    <row r="1685" spans="1:4" x14ac:dyDescent="0.25">
      <c r="A1685" s="1">
        <v>39523</v>
      </c>
      <c r="B1685" t="s">
        <v>23</v>
      </c>
      <c r="C1685">
        <v>2092134</v>
      </c>
      <c r="D1685">
        <v>9</v>
      </c>
    </row>
    <row r="1686" spans="1:4" x14ac:dyDescent="0.25">
      <c r="A1686" s="1">
        <v>39524</v>
      </c>
      <c r="B1686" t="s">
        <v>20</v>
      </c>
      <c r="C1686">
        <v>3876603</v>
      </c>
      <c r="D1686">
        <v>17</v>
      </c>
    </row>
    <row r="1687" spans="1:4" x14ac:dyDescent="0.25">
      <c r="A1687" s="1">
        <v>39525</v>
      </c>
      <c r="B1687" t="s">
        <v>24</v>
      </c>
      <c r="C1687">
        <v>2999750</v>
      </c>
      <c r="D1687">
        <v>9</v>
      </c>
    </row>
    <row r="1688" spans="1:4" x14ac:dyDescent="0.25">
      <c r="A1688" s="1">
        <v>39526</v>
      </c>
      <c r="B1688" t="s">
        <v>22</v>
      </c>
      <c r="C1688">
        <v>4738067</v>
      </c>
      <c r="D1688">
        <v>21</v>
      </c>
    </row>
    <row r="1689" spans="1:4" x14ac:dyDescent="0.25">
      <c r="A1689" s="1">
        <v>39527</v>
      </c>
      <c r="B1689" t="s">
        <v>21</v>
      </c>
      <c r="C1689">
        <v>3815067</v>
      </c>
      <c r="D1689">
        <v>14</v>
      </c>
    </row>
    <row r="1690" spans="1:4" x14ac:dyDescent="0.25">
      <c r="A1690" s="1">
        <v>39528</v>
      </c>
      <c r="B1690" t="s">
        <v>25</v>
      </c>
      <c r="C1690">
        <v>1046067</v>
      </c>
      <c r="D1690">
        <v>4</v>
      </c>
    </row>
    <row r="1691" spans="1:4" x14ac:dyDescent="0.25">
      <c r="A1691" s="1">
        <v>39529</v>
      </c>
      <c r="B1691" t="s">
        <v>19</v>
      </c>
      <c r="C1691">
        <v>1861384</v>
      </c>
      <c r="D1691">
        <v>8</v>
      </c>
    </row>
    <row r="1692" spans="1:4" x14ac:dyDescent="0.25">
      <c r="A1692" s="1">
        <v>39530</v>
      </c>
      <c r="B1692" t="s">
        <v>23</v>
      </c>
      <c r="C1692">
        <v>6384085</v>
      </c>
      <c r="D1692">
        <v>23</v>
      </c>
    </row>
    <row r="1693" spans="1:4" x14ac:dyDescent="0.25">
      <c r="A1693" s="1">
        <v>39531</v>
      </c>
      <c r="B1693" t="s">
        <v>20</v>
      </c>
      <c r="C1693">
        <v>7907036</v>
      </c>
      <c r="D1693">
        <v>34</v>
      </c>
    </row>
    <row r="1694" spans="1:4" x14ac:dyDescent="0.25">
      <c r="A1694" s="1">
        <v>39532</v>
      </c>
      <c r="B1694" t="s">
        <v>24</v>
      </c>
      <c r="C1694">
        <v>2799768</v>
      </c>
      <c r="D1694">
        <v>12</v>
      </c>
    </row>
    <row r="1695" spans="1:4" x14ac:dyDescent="0.25">
      <c r="A1695" s="1">
        <v>39533</v>
      </c>
      <c r="B1695" t="s">
        <v>22</v>
      </c>
      <c r="C1695">
        <v>1061451</v>
      </c>
      <c r="D1695">
        <v>6</v>
      </c>
    </row>
    <row r="1696" spans="1:4" x14ac:dyDescent="0.25">
      <c r="A1696" s="1">
        <v>39534</v>
      </c>
      <c r="B1696" t="s">
        <v>21</v>
      </c>
      <c r="C1696">
        <v>3261268</v>
      </c>
      <c r="D1696">
        <v>13</v>
      </c>
    </row>
    <row r="1697" spans="1:4" x14ac:dyDescent="0.25">
      <c r="A1697" s="1">
        <v>39535</v>
      </c>
      <c r="B1697" t="s">
        <v>25</v>
      </c>
      <c r="C1697">
        <v>1046067</v>
      </c>
      <c r="D1697">
        <v>4</v>
      </c>
    </row>
    <row r="1698" spans="1:4" x14ac:dyDescent="0.25">
      <c r="A1698" s="1">
        <v>39536</v>
      </c>
      <c r="B1698" t="s">
        <v>19</v>
      </c>
      <c r="C1698">
        <v>1384500</v>
      </c>
      <c r="D1698">
        <v>4</v>
      </c>
    </row>
    <row r="1699" spans="1:4" x14ac:dyDescent="0.25">
      <c r="A1699" s="1">
        <v>39537</v>
      </c>
      <c r="B1699" t="s">
        <v>23</v>
      </c>
      <c r="C1699">
        <v>2907451</v>
      </c>
      <c r="D1699">
        <v>10</v>
      </c>
    </row>
    <row r="1700" spans="1:4" x14ac:dyDescent="0.25">
      <c r="A1700" s="1">
        <v>39538</v>
      </c>
      <c r="B1700" t="s">
        <v>20</v>
      </c>
      <c r="C1700">
        <v>476884</v>
      </c>
      <c r="D1700">
        <v>3</v>
      </c>
    </row>
    <row r="1701" spans="1:4" x14ac:dyDescent="0.25">
      <c r="A1701" s="1">
        <v>39539</v>
      </c>
      <c r="B1701" t="s">
        <v>24</v>
      </c>
      <c r="C1701">
        <v>476884</v>
      </c>
      <c r="D1701">
        <v>3</v>
      </c>
    </row>
    <row r="1702" spans="1:4" x14ac:dyDescent="0.25">
      <c r="A1702" s="1">
        <v>39540</v>
      </c>
      <c r="B1702" t="s">
        <v>22</v>
      </c>
      <c r="C1702">
        <v>1153750</v>
      </c>
      <c r="D1702">
        <v>4</v>
      </c>
    </row>
    <row r="1703" spans="1:4" x14ac:dyDescent="0.25">
      <c r="A1703" s="1">
        <v>39541</v>
      </c>
      <c r="B1703" t="s">
        <v>21</v>
      </c>
      <c r="C1703">
        <v>1630634</v>
      </c>
      <c r="D1703">
        <v>6</v>
      </c>
    </row>
    <row r="1704" spans="1:4" x14ac:dyDescent="0.25">
      <c r="A1704" s="1">
        <v>39542</v>
      </c>
      <c r="B1704" t="s">
        <v>25</v>
      </c>
      <c r="C1704">
        <v>2661317</v>
      </c>
      <c r="D1704">
        <v>10</v>
      </c>
    </row>
    <row r="1705" spans="1:4" x14ac:dyDescent="0.25">
      <c r="A1705" s="1">
        <v>39543</v>
      </c>
      <c r="B1705" t="s">
        <v>19</v>
      </c>
      <c r="C1705">
        <v>1153750</v>
      </c>
      <c r="D1705">
        <v>4</v>
      </c>
    </row>
    <row r="1706" spans="1:4" x14ac:dyDescent="0.25">
      <c r="A1706" s="1">
        <v>39544</v>
      </c>
      <c r="B1706" t="s">
        <v>23</v>
      </c>
      <c r="C1706">
        <v>1969067</v>
      </c>
      <c r="D1706">
        <v>6</v>
      </c>
    </row>
    <row r="1707" spans="1:4" x14ac:dyDescent="0.25">
      <c r="A1707" s="1">
        <v>39545</v>
      </c>
      <c r="B1707" t="s">
        <v>20</v>
      </c>
      <c r="C1707">
        <v>815317</v>
      </c>
      <c r="D1707">
        <v>3</v>
      </c>
    </row>
    <row r="1708" spans="1:4" x14ac:dyDescent="0.25">
      <c r="A1708" s="1">
        <v>39546</v>
      </c>
      <c r="B1708" t="s">
        <v>24</v>
      </c>
      <c r="C1708">
        <v>923000</v>
      </c>
      <c r="D1708">
        <v>3</v>
      </c>
    </row>
    <row r="1709" spans="1:4" x14ac:dyDescent="0.25">
      <c r="A1709" s="1">
        <v>39547</v>
      </c>
      <c r="B1709" t="s">
        <v>22</v>
      </c>
      <c r="C1709">
        <v>2199817</v>
      </c>
      <c r="D1709">
        <v>9</v>
      </c>
    </row>
    <row r="1710" spans="1:4" x14ac:dyDescent="0.25">
      <c r="A1710" s="1">
        <v>39548</v>
      </c>
      <c r="B1710" t="s">
        <v>21</v>
      </c>
      <c r="C1710">
        <v>5076500</v>
      </c>
      <c r="D1710">
        <v>15</v>
      </c>
    </row>
    <row r="1711" spans="1:4" x14ac:dyDescent="0.25">
      <c r="A1711" s="1">
        <v>39549</v>
      </c>
      <c r="B1711" t="s">
        <v>25</v>
      </c>
      <c r="C1711">
        <v>815317</v>
      </c>
      <c r="D1711">
        <v>3</v>
      </c>
    </row>
    <row r="1712" spans="1:4" x14ac:dyDescent="0.25">
      <c r="A1712" s="1">
        <v>39550</v>
      </c>
      <c r="B1712" t="s">
        <v>19</v>
      </c>
      <c r="C1712">
        <v>1507567</v>
      </c>
      <c r="D1712">
        <v>5</v>
      </c>
    </row>
    <row r="1713" spans="1:4" x14ac:dyDescent="0.25">
      <c r="A1713" s="1">
        <v>39551</v>
      </c>
      <c r="B1713" t="s">
        <v>23</v>
      </c>
      <c r="C1713">
        <v>938384</v>
      </c>
      <c r="D1713">
        <v>5</v>
      </c>
    </row>
    <row r="1714" spans="1:4" x14ac:dyDescent="0.25">
      <c r="A1714" s="1">
        <v>39552</v>
      </c>
      <c r="B1714" t="s">
        <v>20</v>
      </c>
      <c r="C1714">
        <v>461500</v>
      </c>
      <c r="D1714">
        <v>1</v>
      </c>
    </row>
    <row r="1715" spans="1:4" x14ac:dyDescent="0.25">
      <c r="A1715" s="1">
        <v>39553</v>
      </c>
      <c r="B1715" t="s">
        <v>24</v>
      </c>
      <c r="C1715">
        <v>1384500</v>
      </c>
      <c r="D1715">
        <v>4</v>
      </c>
    </row>
    <row r="1716" spans="1:4" x14ac:dyDescent="0.25">
      <c r="A1716" s="1">
        <v>39554</v>
      </c>
      <c r="B1716" t="s">
        <v>22</v>
      </c>
      <c r="C1716">
        <v>1276817</v>
      </c>
      <c r="D1716">
        <v>4</v>
      </c>
    </row>
    <row r="1717" spans="1:4" x14ac:dyDescent="0.25">
      <c r="A1717" s="1">
        <v>39555</v>
      </c>
      <c r="B1717" t="s">
        <v>21</v>
      </c>
      <c r="C1717">
        <v>1522951</v>
      </c>
      <c r="D1717">
        <v>7</v>
      </c>
    </row>
    <row r="1718" spans="1:4" x14ac:dyDescent="0.25">
      <c r="A1718" s="1">
        <v>39556</v>
      </c>
      <c r="B1718" t="s">
        <v>25</v>
      </c>
      <c r="C1718">
        <v>692250</v>
      </c>
      <c r="D1718">
        <v>2</v>
      </c>
    </row>
    <row r="1719" spans="1:4" x14ac:dyDescent="0.25">
      <c r="A1719" s="1">
        <v>39557</v>
      </c>
      <c r="B1719" t="s">
        <v>19</v>
      </c>
      <c r="C1719">
        <v>2092134</v>
      </c>
      <c r="D1719">
        <v>9</v>
      </c>
    </row>
    <row r="1720" spans="1:4" x14ac:dyDescent="0.25">
      <c r="A1720" s="1">
        <v>39558</v>
      </c>
      <c r="B1720" t="s">
        <v>23</v>
      </c>
      <c r="C1720">
        <v>599951</v>
      </c>
      <c r="D1720">
        <v>4</v>
      </c>
    </row>
    <row r="1721" spans="1:4" x14ac:dyDescent="0.25">
      <c r="A1721" s="1">
        <v>39560</v>
      </c>
      <c r="B1721" t="s">
        <v>24</v>
      </c>
      <c r="C1721">
        <v>123067</v>
      </c>
      <c r="D1721">
        <v>1</v>
      </c>
    </row>
    <row r="1722" spans="1:4" x14ac:dyDescent="0.25">
      <c r="A1722" s="1">
        <v>39561</v>
      </c>
      <c r="B1722" t="s">
        <v>22</v>
      </c>
      <c r="C1722">
        <v>230750</v>
      </c>
      <c r="D1722">
        <v>1</v>
      </c>
    </row>
    <row r="1723" spans="1:4" x14ac:dyDescent="0.25">
      <c r="A1723" s="1">
        <v>39562</v>
      </c>
      <c r="B1723" t="s">
        <v>21</v>
      </c>
      <c r="C1723">
        <v>1046067</v>
      </c>
      <c r="D1723">
        <v>3</v>
      </c>
    </row>
    <row r="1724" spans="1:4" x14ac:dyDescent="0.25">
      <c r="A1724" s="1">
        <v>39563</v>
      </c>
      <c r="B1724" t="s">
        <v>25</v>
      </c>
      <c r="C1724">
        <v>923000</v>
      </c>
      <c r="D1724">
        <v>2</v>
      </c>
    </row>
    <row r="1725" spans="1:4" x14ac:dyDescent="0.25">
      <c r="A1725" s="1">
        <v>39564</v>
      </c>
      <c r="B1725" t="s">
        <v>19</v>
      </c>
      <c r="C1725">
        <v>1507567</v>
      </c>
      <c r="D1725">
        <v>5</v>
      </c>
    </row>
    <row r="1726" spans="1:4" x14ac:dyDescent="0.25">
      <c r="A1726" s="1">
        <v>39565</v>
      </c>
      <c r="B1726" t="s">
        <v>23</v>
      </c>
      <c r="C1726">
        <v>5430317</v>
      </c>
      <c r="D1726">
        <v>18</v>
      </c>
    </row>
    <row r="1727" spans="1:4" x14ac:dyDescent="0.25">
      <c r="A1727" s="1">
        <v>39566</v>
      </c>
      <c r="B1727" t="s">
        <v>20</v>
      </c>
      <c r="C1727">
        <v>2199817</v>
      </c>
      <c r="D1727">
        <v>6</v>
      </c>
    </row>
    <row r="1728" spans="1:4" x14ac:dyDescent="0.25">
      <c r="A1728" s="1">
        <v>39567</v>
      </c>
      <c r="B1728" t="s">
        <v>24</v>
      </c>
      <c r="C1728">
        <v>246134</v>
      </c>
      <c r="D1728">
        <v>2</v>
      </c>
    </row>
    <row r="1729" spans="1:4" x14ac:dyDescent="0.25">
      <c r="A1729" s="1">
        <v>39568</v>
      </c>
      <c r="B1729" t="s">
        <v>22</v>
      </c>
      <c r="C1729">
        <v>692250</v>
      </c>
      <c r="D1729">
        <v>2</v>
      </c>
    </row>
    <row r="1730" spans="1:4" x14ac:dyDescent="0.25">
      <c r="A1730" s="1">
        <v>39569</v>
      </c>
      <c r="B1730" t="s">
        <v>21</v>
      </c>
      <c r="C1730">
        <v>1646018</v>
      </c>
      <c r="D1730">
        <v>8</v>
      </c>
    </row>
    <row r="1731" spans="1:4" x14ac:dyDescent="0.25">
      <c r="A1731" s="1">
        <v>39570</v>
      </c>
      <c r="B1731" t="s">
        <v>25</v>
      </c>
      <c r="C1731">
        <v>123067</v>
      </c>
      <c r="D1731">
        <v>1</v>
      </c>
    </row>
    <row r="1732" spans="1:4" x14ac:dyDescent="0.25">
      <c r="A1732" s="1">
        <v>39571</v>
      </c>
      <c r="B1732" t="s">
        <v>19</v>
      </c>
      <c r="C1732">
        <v>123067</v>
      </c>
      <c r="D1732">
        <v>1</v>
      </c>
    </row>
    <row r="1733" spans="1:4" x14ac:dyDescent="0.25">
      <c r="A1733" s="1">
        <v>39572</v>
      </c>
      <c r="B1733" t="s">
        <v>23</v>
      </c>
      <c r="C1733">
        <v>1507567</v>
      </c>
      <c r="D1733">
        <v>6</v>
      </c>
    </row>
    <row r="1734" spans="1:4" x14ac:dyDescent="0.25">
      <c r="A1734" s="1">
        <v>39574</v>
      </c>
      <c r="B1734" t="s">
        <v>24</v>
      </c>
      <c r="C1734">
        <v>369201</v>
      </c>
      <c r="D1734">
        <v>3</v>
      </c>
    </row>
    <row r="1735" spans="1:4" x14ac:dyDescent="0.25">
      <c r="A1735" s="1">
        <v>39575</v>
      </c>
      <c r="B1735" t="s">
        <v>22</v>
      </c>
      <c r="C1735">
        <v>1276817</v>
      </c>
      <c r="D1735">
        <v>6</v>
      </c>
    </row>
    <row r="1736" spans="1:4" x14ac:dyDescent="0.25">
      <c r="A1736" s="1">
        <v>39576</v>
      </c>
      <c r="B1736" t="s">
        <v>21</v>
      </c>
      <c r="C1736">
        <v>1969067</v>
      </c>
      <c r="D1736">
        <v>8</v>
      </c>
    </row>
    <row r="1737" spans="1:4" x14ac:dyDescent="0.25">
      <c r="A1737" s="1">
        <v>39577</v>
      </c>
      <c r="B1737" t="s">
        <v>25</v>
      </c>
      <c r="C1737">
        <v>692250</v>
      </c>
      <c r="D1737">
        <v>2</v>
      </c>
    </row>
    <row r="1738" spans="1:4" x14ac:dyDescent="0.25">
      <c r="A1738" s="1">
        <v>39578</v>
      </c>
      <c r="B1738" t="s">
        <v>19</v>
      </c>
      <c r="C1738">
        <v>1615250</v>
      </c>
      <c r="D1738">
        <v>6</v>
      </c>
    </row>
    <row r="1739" spans="1:4" x14ac:dyDescent="0.25">
      <c r="A1739" s="1">
        <v>39579</v>
      </c>
      <c r="B1739" t="s">
        <v>23</v>
      </c>
      <c r="C1739">
        <v>1046067</v>
      </c>
      <c r="D1739">
        <v>5</v>
      </c>
    </row>
    <row r="1740" spans="1:4" x14ac:dyDescent="0.25">
      <c r="A1740" s="1">
        <v>39580</v>
      </c>
      <c r="B1740" t="s">
        <v>20</v>
      </c>
      <c r="C1740">
        <v>707634</v>
      </c>
      <c r="D1740">
        <v>3</v>
      </c>
    </row>
    <row r="1741" spans="1:4" x14ac:dyDescent="0.25">
      <c r="A1741" s="1">
        <v>39581</v>
      </c>
      <c r="B1741" t="s">
        <v>24</v>
      </c>
      <c r="C1741">
        <v>230750</v>
      </c>
      <c r="D1741">
        <v>1</v>
      </c>
    </row>
    <row r="1742" spans="1:4" x14ac:dyDescent="0.25">
      <c r="A1742" s="1">
        <v>39582</v>
      </c>
      <c r="B1742" t="s">
        <v>22</v>
      </c>
      <c r="C1742">
        <v>1615250</v>
      </c>
      <c r="D1742">
        <v>4</v>
      </c>
    </row>
    <row r="1743" spans="1:4" x14ac:dyDescent="0.25">
      <c r="A1743" s="1">
        <v>39583</v>
      </c>
      <c r="B1743" t="s">
        <v>21</v>
      </c>
      <c r="C1743">
        <v>476884</v>
      </c>
      <c r="D1743">
        <v>3</v>
      </c>
    </row>
    <row r="1744" spans="1:4" x14ac:dyDescent="0.25">
      <c r="A1744" s="1">
        <v>39584</v>
      </c>
      <c r="B1744" t="s">
        <v>25</v>
      </c>
      <c r="C1744">
        <v>1061451</v>
      </c>
      <c r="D1744">
        <v>5</v>
      </c>
    </row>
    <row r="1745" spans="1:4" x14ac:dyDescent="0.25">
      <c r="A1745" s="1">
        <v>39585</v>
      </c>
      <c r="B1745" t="s">
        <v>19</v>
      </c>
      <c r="C1745">
        <v>923000</v>
      </c>
      <c r="D1745">
        <v>3</v>
      </c>
    </row>
    <row r="1746" spans="1:4" x14ac:dyDescent="0.25">
      <c r="A1746" s="1">
        <v>39586</v>
      </c>
      <c r="B1746" t="s">
        <v>23</v>
      </c>
      <c r="C1746">
        <v>2092134</v>
      </c>
      <c r="D1746">
        <v>6</v>
      </c>
    </row>
    <row r="1747" spans="1:4" x14ac:dyDescent="0.25">
      <c r="A1747" s="1">
        <v>39587</v>
      </c>
      <c r="B1747" t="s">
        <v>20</v>
      </c>
      <c r="C1747">
        <v>353817</v>
      </c>
      <c r="D1747">
        <v>2</v>
      </c>
    </row>
    <row r="1748" spans="1:4" x14ac:dyDescent="0.25">
      <c r="A1748" s="1">
        <v>39588</v>
      </c>
      <c r="B1748" t="s">
        <v>24</v>
      </c>
      <c r="C1748">
        <v>246134</v>
      </c>
      <c r="D1748">
        <v>2</v>
      </c>
    </row>
    <row r="1749" spans="1:4" x14ac:dyDescent="0.25">
      <c r="A1749" s="1">
        <v>39589</v>
      </c>
      <c r="B1749" t="s">
        <v>22</v>
      </c>
      <c r="C1749">
        <v>692250</v>
      </c>
      <c r="D1749">
        <v>3</v>
      </c>
    </row>
    <row r="1750" spans="1:4" x14ac:dyDescent="0.25">
      <c r="A1750" s="1">
        <v>39591</v>
      </c>
      <c r="B1750" t="s">
        <v>25</v>
      </c>
      <c r="C1750">
        <v>353817</v>
      </c>
      <c r="D1750">
        <v>2</v>
      </c>
    </row>
    <row r="1751" spans="1:4" x14ac:dyDescent="0.25">
      <c r="A1751" s="1">
        <v>39592</v>
      </c>
      <c r="B1751" t="s">
        <v>19</v>
      </c>
      <c r="C1751">
        <v>1646018</v>
      </c>
      <c r="D1751">
        <v>7</v>
      </c>
    </row>
    <row r="1752" spans="1:4" x14ac:dyDescent="0.25">
      <c r="A1752" s="1">
        <v>39593</v>
      </c>
      <c r="B1752" t="s">
        <v>23</v>
      </c>
      <c r="C1752">
        <v>2661317</v>
      </c>
      <c r="D1752">
        <v>10</v>
      </c>
    </row>
    <row r="1753" spans="1:4" x14ac:dyDescent="0.25">
      <c r="A1753" s="1">
        <v>39594</v>
      </c>
      <c r="B1753" t="s">
        <v>20</v>
      </c>
      <c r="C1753">
        <v>1507567</v>
      </c>
      <c r="D1753">
        <v>6</v>
      </c>
    </row>
    <row r="1754" spans="1:4" x14ac:dyDescent="0.25">
      <c r="A1754" s="1">
        <v>39595</v>
      </c>
      <c r="B1754" t="s">
        <v>24</v>
      </c>
      <c r="C1754">
        <v>1230667</v>
      </c>
      <c r="D1754">
        <v>7</v>
      </c>
    </row>
    <row r="1755" spans="1:4" x14ac:dyDescent="0.25">
      <c r="A1755" s="1">
        <v>39596</v>
      </c>
      <c r="B1755" t="s">
        <v>22</v>
      </c>
      <c r="C1755">
        <v>2076750</v>
      </c>
      <c r="D1755">
        <v>8</v>
      </c>
    </row>
    <row r="1756" spans="1:4" x14ac:dyDescent="0.25">
      <c r="A1756" s="1">
        <v>39597</v>
      </c>
      <c r="B1756" t="s">
        <v>21</v>
      </c>
      <c r="C1756">
        <v>938384</v>
      </c>
      <c r="D1756">
        <v>5</v>
      </c>
    </row>
    <row r="1757" spans="1:4" x14ac:dyDescent="0.25">
      <c r="A1757" s="1">
        <v>39598</v>
      </c>
      <c r="B1757" t="s">
        <v>25</v>
      </c>
      <c r="C1757">
        <v>246134</v>
      </c>
      <c r="D1757">
        <v>2</v>
      </c>
    </row>
    <row r="1758" spans="1:4" x14ac:dyDescent="0.25">
      <c r="A1758" s="1">
        <v>39599</v>
      </c>
      <c r="B1758" t="s">
        <v>19</v>
      </c>
      <c r="C1758">
        <v>1522951</v>
      </c>
      <c r="D1758">
        <v>6</v>
      </c>
    </row>
    <row r="1759" spans="1:4" x14ac:dyDescent="0.25">
      <c r="A1759" s="1">
        <v>39600</v>
      </c>
      <c r="B1759" t="s">
        <v>23</v>
      </c>
      <c r="C1759">
        <v>2445951</v>
      </c>
      <c r="D1759">
        <v>10</v>
      </c>
    </row>
    <row r="1760" spans="1:4" x14ac:dyDescent="0.25">
      <c r="A1760" s="1">
        <v>39601</v>
      </c>
      <c r="B1760" t="s">
        <v>20</v>
      </c>
      <c r="C1760">
        <v>2815152</v>
      </c>
      <c r="D1760">
        <v>14</v>
      </c>
    </row>
    <row r="1761" spans="1:4" x14ac:dyDescent="0.25">
      <c r="A1761" s="1">
        <v>39602</v>
      </c>
      <c r="B1761" t="s">
        <v>24</v>
      </c>
      <c r="C1761">
        <v>476884</v>
      </c>
      <c r="D1761">
        <v>3</v>
      </c>
    </row>
    <row r="1762" spans="1:4" x14ac:dyDescent="0.25">
      <c r="A1762" s="1">
        <v>39603</v>
      </c>
      <c r="B1762" t="s">
        <v>22</v>
      </c>
      <c r="C1762">
        <v>246134</v>
      </c>
      <c r="D1762">
        <v>2</v>
      </c>
    </row>
    <row r="1763" spans="1:4" x14ac:dyDescent="0.25">
      <c r="A1763" s="1">
        <v>39604</v>
      </c>
      <c r="B1763" t="s">
        <v>21</v>
      </c>
      <c r="C1763">
        <v>353817</v>
      </c>
      <c r="D1763">
        <v>2</v>
      </c>
    </row>
    <row r="1764" spans="1:4" x14ac:dyDescent="0.25">
      <c r="A1764" s="1">
        <v>39605</v>
      </c>
      <c r="B1764" t="s">
        <v>25</v>
      </c>
      <c r="C1764">
        <v>2199817</v>
      </c>
      <c r="D1764">
        <v>7</v>
      </c>
    </row>
    <row r="1765" spans="1:4" x14ac:dyDescent="0.25">
      <c r="A1765" s="1">
        <v>39606</v>
      </c>
      <c r="B1765" t="s">
        <v>19</v>
      </c>
      <c r="C1765">
        <v>461500</v>
      </c>
      <c r="D1765">
        <v>2</v>
      </c>
    </row>
    <row r="1766" spans="1:4" x14ac:dyDescent="0.25">
      <c r="A1766" s="1">
        <v>39607</v>
      </c>
      <c r="B1766" t="s">
        <v>23</v>
      </c>
      <c r="C1766">
        <v>2322884</v>
      </c>
      <c r="D1766">
        <v>8</v>
      </c>
    </row>
    <row r="1767" spans="1:4" x14ac:dyDescent="0.25">
      <c r="A1767" s="1">
        <v>39608</v>
      </c>
      <c r="B1767" t="s">
        <v>20</v>
      </c>
      <c r="C1767">
        <v>923000</v>
      </c>
      <c r="D1767">
        <v>3</v>
      </c>
    </row>
    <row r="1768" spans="1:4" x14ac:dyDescent="0.25">
      <c r="A1768" s="1">
        <v>39609</v>
      </c>
      <c r="B1768" t="s">
        <v>24</v>
      </c>
      <c r="C1768">
        <v>461500</v>
      </c>
      <c r="D1768">
        <v>1</v>
      </c>
    </row>
    <row r="1769" spans="1:4" x14ac:dyDescent="0.25">
      <c r="A1769" s="1">
        <v>39610</v>
      </c>
      <c r="B1769" t="s">
        <v>22</v>
      </c>
      <c r="C1769">
        <v>692250</v>
      </c>
      <c r="D1769">
        <v>2</v>
      </c>
    </row>
    <row r="1770" spans="1:4" x14ac:dyDescent="0.25">
      <c r="A1770" s="1">
        <v>39611</v>
      </c>
      <c r="B1770" t="s">
        <v>21</v>
      </c>
      <c r="C1770">
        <v>2030600</v>
      </c>
      <c r="D1770">
        <v>8</v>
      </c>
    </row>
    <row r="1771" spans="1:4" x14ac:dyDescent="0.25">
      <c r="A1771" s="1">
        <v>39612</v>
      </c>
      <c r="B1771" t="s">
        <v>25</v>
      </c>
      <c r="C1771">
        <v>461500</v>
      </c>
      <c r="D1771">
        <v>2</v>
      </c>
    </row>
    <row r="1772" spans="1:4" x14ac:dyDescent="0.25">
      <c r="A1772" s="1">
        <v>39613</v>
      </c>
      <c r="B1772" t="s">
        <v>19</v>
      </c>
      <c r="C1772">
        <v>230750</v>
      </c>
      <c r="D1772">
        <v>1</v>
      </c>
    </row>
    <row r="1773" spans="1:4" x14ac:dyDescent="0.25">
      <c r="A1773" s="1">
        <v>39615</v>
      </c>
      <c r="B1773" t="s">
        <v>20</v>
      </c>
      <c r="C1773">
        <v>1215283</v>
      </c>
      <c r="D1773">
        <v>4</v>
      </c>
    </row>
    <row r="1774" spans="1:4" x14ac:dyDescent="0.25">
      <c r="A1774" s="1">
        <v>39616</v>
      </c>
      <c r="B1774" t="s">
        <v>24</v>
      </c>
      <c r="C1774">
        <v>1046067</v>
      </c>
      <c r="D1774">
        <v>4</v>
      </c>
    </row>
    <row r="1775" spans="1:4" x14ac:dyDescent="0.25">
      <c r="A1775" s="1">
        <v>39617</v>
      </c>
      <c r="B1775" t="s">
        <v>22</v>
      </c>
      <c r="C1775">
        <v>230750</v>
      </c>
      <c r="D1775">
        <v>1</v>
      </c>
    </row>
    <row r="1776" spans="1:4" x14ac:dyDescent="0.25">
      <c r="A1776" s="1">
        <v>39618</v>
      </c>
      <c r="B1776" t="s">
        <v>21</v>
      </c>
      <c r="C1776">
        <v>230750</v>
      </c>
      <c r="D1776">
        <v>1</v>
      </c>
    </row>
    <row r="1777" spans="1:4" x14ac:dyDescent="0.25">
      <c r="A1777" s="1">
        <v>39619</v>
      </c>
      <c r="B1777" t="s">
        <v>25</v>
      </c>
      <c r="C1777">
        <v>461500</v>
      </c>
      <c r="D1777">
        <v>2</v>
      </c>
    </row>
    <row r="1778" spans="1:4" x14ac:dyDescent="0.25">
      <c r="A1778" s="1">
        <v>39620</v>
      </c>
      <c r="B1778" t="s">
        <v>19</v>
      </c>
      <c r="C1778">
        <v>230750</v>
      </c>
      <c r="D1778">
        <v>1</v>
      </c>
    </row>
    <row r="1779" spans="1:4" x14ac:dyDescent="0.25">
      <c r="A1779" s="1">
        <v>39621</v>
      </c>
      <c r="B1779" t="s">
        <v>23</v>
      </c>
      <c r="C1779">
        <v>461500</v>
      </c>
      <c r="D1779">
        <v>1</v>
      </c>
    </row>
    <row r="1780" spans="1:4" x14ac:dyDescent="0.25">
      <c r="A1780" s="1">
        <v>39622</v>
      </c>
      <c r="B1780" t="s">
        <v>20</v>
      </c>
      <c r="C1780">
        <v>938384</v>
      </c>
      <c r="D1780">
        <v>4</v>
      </c>
    </row>
    <row r="1781" spans="1:4" x14ac:dyDescent="0.25">
      <c r="A1781" s="1">
        <v>39623</v>
      </c>
      <c r="B1781" t="s">
        <v>24</v>
      </c>
      <c r="C1781">
        <v>938384</v>
      </c>
      <c r="D1781">
        <v>5</v>
      </c>
    </row>
    <row r="1782" spans="1:4" x14ac:dyDescent="0.25">
      <c r="A1782" s="1">
        <v>39624</v>
      </c>
      <c r="B1782" t="s">
        <v>22</v>
      </c>
      <c r="C1782">
        <v>692250</v>
      </c>
      <c r="D1782">
        <v>2</v>
      </c>
    </row>
    <row r="1783" spans="1:4" x14ac:dyDescent="0.25">
      <c r="A1783" s="1">
        <v>39625</v>
      </c>
      <c r="B1783" t="s">
        <v>21</v>
      </c>
      <c r="C1783">
        <v>692250</v>
      </c>
      <c r="D1783">
        <v>3</v>
      </c>
    </row>
    <row r="1784" spans="1:4" x14ac:dyDescent="0.25">
      <c r="A1784" s="1">
        <v>39626</v>
      </c>
      <c r="B1784" t="s">
        <v>25</v>
      </c>
      <c r="C1784">
        <v>1184518</v>
      </c>
      <c r="D1784">
        <v>7</v>
      </c>
    </row>
    <row r="1785" spans="1:4" x14ac:dyDescent="0.25">
      <c r="A1785" s="1">
        <v>39627</v>
      </c>
      <c r="B1785" t="s">
        <v>19</v>
      </c>
      <c r="C1785">
        <v>3230500</v>
      </c>
      <c r="D1785">
        <v>9</v>
      </c>
    </row>
    <row r="1786" spans="1:4" x14ac:dyDescent="0.25">
      <c r="A1786" s="1">
        <v>39628</v>
      </c>
      <c r="B1786" t="s">
        <v>23</v>
      </c>
      <c r="C1786">
        <v>1707551</v>
      </c>
      <c r="D1786">
        <v>8</v>
      </c>
    </row>
    <row r="1787" spans="1:4" x14ac:dyDescent="0.25">
      <c r="A1787" s="1">
        <v>39629</v>
      </c>
      <c r="B1787" t="s">
        <v>20</v>
      </c>
      <c r="C1787">
        <v>938384</v>
      </c>
      <c r="D1787">
        <v>4</v>
      </c>
    </row>
    <row r="1788" spans="1:4" x14ac:dyDescent="0.25">
      <c r="A1788" s="1">
        <v>39630</v>
      </c>
      <c r="B1788" t="s">
        <v>24</v>
      </c>
      <c r="C1788">
        <v>1046067</v>
      </c>
      <c r="D1788">
        <v>4</v>
      </c>
    </row>
    <row r="1789" spans="1:4" x14ac:dyDescent="0.25">
      <c r="A1789" s="1">
        <v>39631</v>
      </c>
      <c r="B1789" t="s">
        <v>22</v>
      </c>
      <c r="C1789">
        <v>461500</v>
      </c>
      <c r="D1789">
        <v>1</v>
      </c>
    </row>
    <row r="1790" spans="1:4" x14ac:dyDescent="0.25">
      <c r="A1790" s="1">
        <v>39632</v>
      </c>
      <c r="B1790" t="s">
        <v>21</v>
      </c>
      <c r="C1790">
        <v>461500</v>
      </c>
      <c r="D1790">
        <v>2</v>
      </c>
    </row>
    <row r="1791" spans="1:4" x14ac:dyDescent="0.25">
      <c r="A1791" s="1">
        <v>39633</v>
      </c>
      <c r="B1791" t="s">
        <v>25</v>
      </c>
      <c r="C1791">
        <v>923000</v>
      </c>
      <c r="D1791">
        <v>3</v>
      </c>
    </row>
    <row r="1792" spans="1:4" x14ac:dyDescent="0.25">
      <c r="A1792" s="1">
        <v>39634</v>
      </c>
      <c r="B1792" t="s">
        <v>19</v>
      </c>
      <c r="C1792">
        <v>923000</v>
      </c>
      <c r="D1792">
        <v>2</v>
      </c>
    </row>
    <row r="1793" spans="1:4" x14ac:dyDescent="0.25">
      <c r="A1793" s="1">
        <v>39635</v>
      </c>
      <c r="B1793" t="s">
        <v>23</v>
      </c>
      <c r="C1793">
        <v>1046067</v>
      </c>
      <c r="D1793">
        <v>3</v>
      </c>
    </row>
    <row r="1794" spans="1:4" x14ac:dyDescent="0.25">
      <c r="A1794" s="1">
        <v>39636</v>
      </c>
      <c r="B1794" t="s">
        <v>20</v>
      </c>
      <c r="C1794">
        <v>123067</v>
      </c>
      <c r="D1794">
        <v>1</v>
      </c>
    </row>
    <row r="1795" spans="1:4" x14ac:dyDescent="0.25">
      <c r="A1795" s="1">
        <v>39637</v>
      </c>
      <c r="B1795" t="s">
        <v>24</v>
      </c>
      <c r="C1795">
        <v>461500</v>
      </c>
      <c r="D1795">
        <v>1</v>
      </c>
    </row>
    <row r="1796" spans="1:4" x14ac:dyDescent="0.25">
      <c r="A1796" s="1">
        <v>39641</v>
      </c>
      <c r="B1796" t="s">
        <v>19</v>
      </c>
      <c r="C1796">
        <v>461500</v>
      </c>
      <c r="D1796">
        <v>1</v>
      </c>
    </row>
    <row r="1797" spans="1:4" x14ac:dyDescent="0.25">
      <c r="A1797" s="1">
        <v>39642</v>
      </c>
      <c r="B1797" t="s">
        <v>23</v>
      </c>
      <c r="C1797">
        <v>1522951</v>
      </c>
      <c r="D1797">
        <v>6</v>
      </c>
    </row>
    <row r="1798" spans="1:4" x14ac:dyDescent="0.25">
      <c r="A1798" s="1">
        <v>39643</v>
      </c>
      <c r="B1798" t="s">
        <v>20</v>
      </c>
      <c r="C1798">
        <v>1399884</v>
      </c>
      <c r="D1798">
        <v>6</v>
      </c>
    </row>
    <row r="1799" spans="1:4" x14ac:dyDescent="0.25">
      <c r="A1799" s="1">
        <v>39644</v>
      </c>
      <c r="B1799" t="s">
        <v>24</v>
      </c>
      <c r="C1799">
        <v>1507567</v>
      </c>
      <c r="D1799">
        <v>6</v>
      </c>
    </row>
    <row r="1800" spans="1:4" x14ac:dyDescent="0.25">
      <c r="A1800" s="1">
        <v>39645</v>
      </c>
      <c r="B1800" t="s">
        <v>22</v>
      </c>
      <c r="C1800">
        <v>1507567</v>
      </c>
      <c r="D1800">
        <v>5</v>
      </c>
    </row>
    <row r="1801" spans="1:4" x14ac:dyDescent="0.25">
      <c r="A1801" s="1">
        <v>39646</v>
      </c>
      <c r="B1801" t="s">
        <v>21</v>
      </c>
      <c r="C1801">
        <v>584567</v>
      </c>
      <c r="D1801">
        <v>2</v>
      </c>
    </row>
    <row r="1802" spans="1:4" x14ac:dyDescent="0.25">
      <c r="A1802" s="1">
        <v>39647</v>
      </c>
      <c r="B1802" t="s">
        <v>25</v>
      </c>
      <c r="C1802">
        <v>1892152</v>
      </c>
      <c r="D1802">
        <v>11</v>
      </c>
    </row>
    <row r="1803" spans="1:4" x14ac:dyDescent="0.25">
      <c r="A1803" s="1">
        <v>39648</v>
      </c>
      <c r="B1803" t="s">
        <v>19</v>
      </c>
      <c r="C1803">
        <v>1738317</v>
      </c>
      <c r="D1803">
        <v>5</v>
      </c>
    </row>
    <row r="1804" spans="1:4" x14ac:dyDescent="0.25">
      <c r="A1804" s="1">
        <v>39649</v>
      </c>
      <c r="B1804" t="s">
        <v>23</v>
      </c>
      <c r="C1804">
        <v>7983951</v>
      </c>
      <c r="D1804">
        <v>26</v>
      </c>
    </row>
    <row r="1805" spans="1:4" x14ac:dyDescent="0.25">
      <c r="A1805" s="1">
        <v>39650</v>
      </c>
      <c r="B1805" t="s">
        <v>20</v>
      </c>
      <c r="C1805">
        <v>2661317</v>
      </c>
      <c r="D1805">
        <v>8</v>
      </c>
    </row>
    <row r="1806" spans="1:4" x14ac:dyDescent="0.25">
      <c r="A1806" s="1">
        <v>39651</v>
      </c>
      <c r="B1806" t="s">
        <v>24</v>
      </c>
      <c r="C1806">
        <v>1384500</v>
      </c>
      <c r="D1806">
        <v>4</v>
      </c>
    </row>
    <row r="1807" spans="1:4" x14ac:dyDescent="0.25">
      <c r="A1807" s="1">
        <v>39652</v>
      </c>
      <c r="B1807" t="s">
        <v>22</v>
      </c>
      <c r="C1807">
        <v>4845750</v>
      </c>
      <c r="D1807">
        <v>14</v>
      </c>
    </row>
    <row r="1808" spans="1:4" x14ac:dyDescent="0.25">
      <c r="A1808" s="1">
        <v>39653</v>
      </c>
      <c r="B1808" t="s">
        <v>21</v>
      </c>
      <c r="C1808">
        <v>2445951</v>
      </c>
      <c r="D1808">
        <v>8</v>
      </c>
    </row>
    <row r="1809" spans="1:4" x14ac:dyDescent="0.25">
      <c r="A1809" s="1">
        <v>39654</v>
      </c>
      <c r="B1809" t="s">
        <v>25</v>
      </c>
      <c r="C1809">
        <v>692250</v>
      </c>
      <c r="D1809">
        <v>2</v>
      </c>
    </row>
    <row r="1810" spans="1:4" x14ac:dyDescent="0.25">
      <c r="A1810" s="1">
        <v>39655</v>
      </c>
      <c r="B1810" t="s">
        <v>19</v>
      </c>
      <c r="C1810">
        <v>692250</v>
      </c>
      <c r="D1810">
        <v>3</v>
      </c>
    </row>
    <row r="1811" spans="1:4" x14ac:dyDescent="0.25">
      <c r="A1811" s="1">
        <v>39656</v>
      </c>
      <c r="B1811" t="s">
        <v>23</v>
      </c>
      <c r="C1811">
        <v>1507567</v>
      </c>
      <c r="D1811">
        <v>5</v>
      </c>
    </row>
    <row r="1812" spans="1:4" x14ac:dyDescent="0.25">
      <c r="A1812" s="1">
        <v>39657</v>
      </c>
      <c r="B1812" t="s">
        <v>20</v>
      </c>
      <c r="C1812">
        <v>2892067</v>
      </c>
      <c r="D1812">
        <v>10</v>
      </c>
    </row>
    <row r="1813" spans="1:4" x14ac:dyDescent="0.25">
      <c r="A1813" s="1">
        <v>39659</v>
      </c>
      <c r="B1813" t="s">
        <v>22</v>
      </c>
      <c r="C1813">
        <v>692250</v>
      </c>
      <c r="D1813">
        <v>3</v>
      </c>
    </row>
    <row r="1814" spans="1:4" x14ac:dyDescent="0.25">
      <c r="A1814" s="1">
        <v>39660</v>
      </c>
      <c r="B1814" t="s">
        <v>21</v>
      </c>
      <c r="C1814">
        <v>2892067</v>
      </c>
      <c r="D1814">
        <v>11</v>
      </c>
    </row>
    <row r="1815" spans="1:4" x14ac:dyDescent="0.25">
      <c r="A1815" s="1">
        <v>39661</v>
      </c>
      <c r="B1815" t="s">
        <v>25</v>
      </c>
      <c r="C1815">
        <v>2322884</v>
      </c>
      <c r="D1815">
        <v>8</v>
      </c>
    </row>
    <row r="1816" spans="1:4" x14ac:dyDescent="0.25">
      <c r="A1816" s="1">
        <v>39662</v>
      </c>
      <c r="B1816" t="s">
        <v>19</v>
      </c>
      <c r="C1816">
        <v>1384500</v>
      </c>
      <c r="D1816">
        <v>4</v>
      </c>
    </row>
    <row r="1817" spans="1:4" x14ac:dyDescent="0.25">
      <c r="A1817" s="1">
        <v>39663</v>
      </c>
      <c r="B1817" t="s">
        <v>23</v>
      </c>
      <c r="C1817">
        <v>5430317</v>
      </c>
      <c r="D1817">
        <v>17</v>
      </c>
    </row>
    <row r="1818" spans="1:4" x14ac:dyDescent="0.25">
      <c r="A1818" s="1">
        <v>39664</v>
      </c>
      <c r="B1818" t="s">
        <v>20</v>
      </c>
      <c r="C1818">
        <v>2230585</v>
      </c>
      <c r="D1818">
        <v>9</v>
      </c>
    </row>
    <row r="1819" spans="1:4" x14ac:dyDescent="0.25">
      <c r="A1819" s="1">
        <v>39665</v>
      </c>
      <c r="B1819" t="s">
        <v>24</v>
      </c>
      <c r="C1819">
        <v>3476633</v>
      </c>
      <c r="D1819">
        <v>13</v>
      </c>
    </row>
    <row r="1820" spans="1:4" x14ac:dyDescent="0.25">
      <c r="A1820" s="1">
        <v>39666</v>
      </c>
      <c r="B1820" t="s">
        <v>22</v>
      </c>
      <c r="C1820">
        <v>1169134</v>
      </c>
      <c r="D1820">
        <v>5</v>
      </c>
    </row>
    <row r="1821" spans="1:4" x14ac:dyDescent="0.25">
      <c r="A1821" s="1">
        <v>39667</v>
      </c>
      <c r="B1821" t="s">
        <v>21</v>
      </c>
      <c r="C1821">
        <v>2445951</v>
      </c>
      <c r="D1821">
        <v>9</v>
      </c>
    </row>
    <row r="1822" spans="1:4" x14ac:dyDescent="0.25">
      <c r="A1822" s="1">
        <v>39668</v>
      </c>
      <c r="B1822" t="s">
        <v>25</v>
      </c>
      <c r="C1822">
        <v>2907451</v>
      </c>
      <c r="D1822">
        <v>12</v>
      </c>
    </row>
    <row r="1823" spans="1:4" x14ac:dyDescent="0.25">
      <c r="A1823" s="1">
        <v>39669</v>
      </c>
      <c r="B1823" t="s">
        <v>19</v>
      </c>
      <c r="C1823">
        <v>1522951</v>
      </c>
      <c r="D1823">
        <v>6</v>
      </c>
    </row>
    <row r="1824" spans="1:4" x14ac:dyDescent="0.25">
      <c r="A1824" s="1">
        <v>39670</v>
      </c>
      <c r="B1824" t="s">
        <v>23</v>
      </c>
      <c r="C1824">
        <v>1769085</v>
      </c>
      <c r="D1824">
        <v>10</v>
      </c>
    </row>
    <row r="1825" spans="1:4" x14ac:dyDescent="0.25">
      <c r="A1825" s="1">
        <v>39671</v>
      </c>
      <c r="B1825" t="s">
        <v>20</v>
      </c>
      <c r="C1825">
        <v>3368951</v>
      </c>
      <c r="D1825">
        <v>12</v>
      </c>
    </row>
    <row r="1826" spans="1:4" x14ac:dyDescent="0.25">
      <c r="A1826" s="1">
        <v>39672</v>
      </c>
      <c r="B1826" t="s">
        <v>24</v>
      </c>
      <c r="C1826">
        <v>1846000</v>
      </c>
      <c r="D1826">
        <v>4</v>
      </c>
    </row>
    <row r="1827" spans="1:4" x14ac:dyDescent="0.25">
      <c r="A1827" s="1">
        <v>39673</v>
      </c>
      <c r="B1827" t="s">
        <v>22</v>
      </c>
      <c r="C1827">
        <v>461500</v>
      </c>
      <c r="D1827">
        <v>1</v>
      </c>
    </row>
    <row r="1828" spans="1:4" x14ac:dyDescent="0.25">
      <c r="A1828" s="1">
        <v>39674</v>
      </c>
      <c r="B1828" t="s">
        <v>21</v>
      </c>
      <c r="C1828">
        <v>2569018</v>
      </c>
      <c r="D1828">
        <v>11</v>
      </c>
    </row>
    <row r="1829" spans="1:4" x14ac:dyDescent="0.25">
      <c r="A1829" s="1">
        <v>39675</v>
      </c>
      <c r="B1829" t="s">
        <v>25</v>
      </c>
      <c r="C1829">
        <v>6276402</v>
      </c>
      <c r="D1829">
        <v>19</v>
      </c>
    </row>
    <row r="1830" spans="1:4" x14ac:dyDescent="0.25">
      <c r="A1830" s="1">
        <v>39676</v>
      </c>
      <c r="B1830" t="s">
        <v>19</v>
      </c>
      <c r="C1830">
        <v>2215201</v>
      </c>
      <c r="D1830">
        <v>9</v>
      </c>
    </row>
    <row r="1831" spans="1:4" x14ac:dyDescent="0.25">
      <c r="A1831" s="1">
        <v>39677</v>
      </c>
      <c r="B1831" t="s">
        <v>23</v>
      </c>
      <c r="C1831">
        <v>2338268</v>
      </c>
      <c r="D1831">
        <v>9</v>
      </c>
    </row>
    <row r="1832" spans="1:4" x14ac:dyDescent="0.25">
      <c r="A1832" s="1">
        <v>39678</v>
      </c>
      <c r="B1832" t="s">
        <v>20</v>
      </c>
      <c r="C1832">
        <v>6030268</v>
      </c>
      <c r="D1832">
        <v>18</v>
      </c>
    </row>
    <row r="1833" spans="1:4" x14ac:dyDescent="0.25">
      <c r="A1833" s="1">
        <v>39679</v>
      </c>
      <c r="B1833" t="s">
        <v>24</v>
      </c>
      <c r="C1833">
        <v>1738317</v>
      </c>
      <c r="D1833">
        <v>5</v>
      </c>
    </row>
    <row r="1834" spans="1:4" x14ac:dyDescent="0.25">
      <c r="A1834" s="1">
        <v>39680</v>
      </c>
      <c r="B1834" t="s">
        <v>22</v>
      </c>
      <c r="C1834">
        <v>2199817</v>
      </c>
      <c r="D1834">
        <v>7</v>
      </c>
    </row>
    <row r="1835" spans="1:4" x14ac:dyDescent="0.25">
      <c r="A1835" s="1">
        <v>39681</v>
      </c>
      <c r="B1835" t="s">
        <v>21</v>
      </c>
      <c r="C1835">
        <v>230750</v>
      </c>
      <c r="D1835">
        <v>1</v>
      </c>
    </row>
    <row r="1836" spans="1:4" x14ac:dyDescent="0.25">
      <c r="A1836" s="1">
        <v>39682</v>
      </c>
      <c r="B1836" t="s">
        <v>25</v>
      </c>
      <c r="C1836">
        <v>2553634</v>
      </c>
      <c r="D1836">
        <v>9</v>
      </c>
    </row>
    <row r="1837" spans="1:4" x14ac:dyDescent="0.25">
      <c r="A1837" s="1">
        <v>39684</v>
      </c>
      <c r="B1837" t="s">
        <v>23</v>
      </c>
      <c r="C1837">
        <v>2230585</v>
      </c>
      <c r="D1837">
        <v>10</v>
      </c>
    </row>
    <row r="1838" spans="1:4" x14ac:dyDescent="0.25">
      <c r="A1838" s="1">
        <v>39685</v>
      </c>
      <c r="B1838" t="s">
        <v>20</v>
      </c>
      <c r="C1838">
        <v>815317</v>
      </c>
      <c r="D1838">
        <v>3</v>
      </c>
    </row>
    <row r="1839" spans="1:4" x14ac:dyDescent="0.25">
      <c r="A1839" s="1">
        <v>39686</v>
      </c>
      <c r="B1839" t="s">
        <v>24</v>
      </c>
      <c r="C1839">
        <v>815317</v>
      </c>
      <c r="D1839">
        <v>4</v>
      </c>
    </row>
    <row r="1840" spans="1:4" x14ac:dyDescent="0.25">
      <c r="A1840" s="1">
        <v>39687</v>
      </c>
      <c r="B1840" t="s">
        <v>22</v>
      </c>
      <c r="C1840">
        <v>2769000</v>
      </c>
      <c r="D1840">
        <v>8</v>
      </c>
    </row>
    <row r="1841" spans="1:4" x14ac:dyDescent="0.25">
      <c r="A1841" s="1">
        <v>39688</v>
      </c>
      <c r="B1841" t="s">
        <v>21</v>
      </c>
      <c r="C1841">
        <v>4307335</v>
      </c>
      <c r="D1841">
        <v>19</v>
      </c>
    </row>
    <row r="1842" spans="1:4" x14ac:dyDescent="0.25">
      <c r="A1842" s="1">
        <v>39689</v>
      </c>
      <c r="B1842" t="s">
        <v>25</v>
      </c>
      <c r="C1842">
        <v>4399634</v>
      </c>
      <c r="D1842">
        <v>19</v>
      </c>
    </row>
    <row r="1843" spans="1:4" x14ac:dyDescent="0.25">
      <c r="A1843" s="1">
        <v>39690</v>
      </c>
      <c r="B1843" t="s">
        <v>19</v>
      </c>
      <c r="C1843">
        <v>5584152</v>
      </c>
      <c r="D1843">
        <v>23</v>
      </c>
    </row>
    <row r="1844" spans="1:4" x14ac:dyDescent="0.25">
      <c r="A1844" s="1">
        <v>39691</v>
      </c>
      <c r="B1844" t="s">
        <v>23</v>
      </c>
      <c r="C1844">
        <v>3830451</v>
      </c>
      <c r="D1844">
        <v>15</v>
      </c>
    </row>
    <row r="1845" spans="1:4" x14ac:dyDescent="0.25">
      <c r="A1845" s="1">
        <v>39692</v>
      </c>
      <c r="B1845" t="s">
        <v>20</v>
      </c>
      <c r="C1845">
        <v>2538250</v>
      </c>
      <c r="D1845">
        <v>7</v>
      </c>
    </row>
    <row r="1846" spans="1:4" x14ac:dyDescent="0.25">
      <c r="A1846" s="1">
        <v>39693</v>
      </c>
      <c r="B1846" t="s">
        <v>24</v>
      </c>
      <c r="C1846">
        <v>2892067</v>
      </c>
      <c r="D1846">
        <v>10</v>
      </c>
    </row>
    <row r="1847" spans="1:4" x14ac:dyDescent="0.25">
      <c r="A1847" s="1">
        <v>39694</v>
      </c>
      <c r="B1847" t="s">
        <v>22</v>
      </c>
      <c r="C1847">
        <v>3507402</v>
      </c>
      <c r="D1847">
        <v>15</v>
      </c>
    </row>
    <row r="1848" spans="1:4" x14ac:dyDescent="0.25">
      <c r="A1848" s="1">
        <v>39695</v>
      </c>
      <c r="B1848" t="s">
        <v>21</v>
      </c>
      <c r="C1848">
        <v>2430567</v>
      </c>
      <c r="D1848">
        <v>9</v>
      </c>
    </row>
    <row r="1849" spans="1:4" x14ac:dyDescent="0.25">
      <c r="A1849" s="1">
        <v>39696</v>
      </c>
      <c r="B1849" t="s">
        <v>25</v>
      </c>
      <c r="C1849">
        <v>692250</v>
      </c>
      <c r="D1849">
        <v>3</v>
      </c>
    </row>
    <row r="1850" spans="1:4" x14ac:dyDescent="0.25">
      <c r="A1850" s="1">
        <v>39697</v>
      </c>
      <c r="B1850" t="s">
        <v>19</v>
      </c>
      <c r="C1850">
        <v>1169134</v>
      </c>
      <c r="D1850">
        <v>5</v>
      </c>
    </row>
    <row r="1851" spans="1:4" x14ac:dyDescent="0.25">
      <c r="A1851" s="1">
        <v>39698</v>
      </c>
      <c r="B1851" t="s">
        <v>23</v>
      </c>
      <c r="C1851">
        <v>3153585</v>
      </c>
      <c r="D1851">
        <v>13</v>
      </c>
    </row>
    <row r="1852" spans="1:4" x14ac:dyDescent="0.25">
      <c r="A1852" s="1">
        <v>39699</v>
      </c>
      <c r="B1852" t="s">
        <v>20</v>
      </c>
      <c r="C1852">
        <v>692250</v>
      </c>
      <c r="D1852">
        <v>2</v>
      </c>
    </row>
    <row r="1853" spans="1:4" x14ac:dyDescent="0.25">
      <c r="A1853" s="1">
        <v>39700</v>
      </c>
      <c r="B1853" t="s">
        <v>24</v>
      </c>
      <c r="C1853">
        <v>7768585</v>
      </c>
      <c r="D1853">
        <v>24</v>
      </c>
    </row>
    <row r="1854" spans="1:4" x14ac:dyDescent="0.25">
      <c r="A1854" s="1">
        <v>39701</v>
      </c>
      <c r="B1854" t="s">
        <v>22</v>
      </c>
      <c r="C1854">
        <v>3938134</v>
      </c>
      <c r="D1854">
        <v>13</v>
      </c>
    </row>
    <row r="1855" spans="1:4" x14ac:dyDescent="0.25">
      <c r="A1855" s="1">
        <v>39702</v>
      </c>
      <c r="B1855" t="s">
        <v>21</v>
      </c>
      <c r="C1855">
        <v>1907536</v>
      </c>
      <c r="D1855">
        <v>12</v>
      </c>
    </row>
    <row r="1856" spans="1:4" x14ac:dyDescent="0.25">
      <c r="A1856" s="1">
        <v>39703</v>
      </c>
      <c r="B1856" t="s">
        <v>25</v>
      </c>
      <c r="C1856">
        <v>2538250</v>
      </c>
      <c r="D1856">
        <v>9</v>
      </c>
    </row>
    <row r="1857" spans="1:4" x14ac:dyDescent="0.25">
      <c r="A1857" s="1">
        <v>39704</v>
      </c>
      <c r="B1857" t="s">
        <v>19</v>
      </c>
      <c r="C1857">
        <v>1061451</v>
      </c>
      <c r="D1857">
        <v>6</v>
      </c>
    </row>
    <row r="1858" spans="1:4" x14ac:dyDescent="0.25">
      <c r="A1858" s="1">
        <v>39705</v>
      </c>
      <c r="B1858" t="s">
        <v>23</v>
      </c>
      <c r="C1858">
        <v>3368951</v>
      </c>
      <c r="D1858">
        <v>13</v>
      </c>
    </row>
    <row r="1859" spans="1:4" x14ac:dyDescent="0.25">
      <c r="A1859" s="1">
        <v>39706</v>
      </c>
      <c r="B1859" t="s">
        <v>20</v>
      </c>
      <c r="C1859">
        <v>923000</v>
      </c>
      <c r="D1859">
        <v>3</v>
      </c>
    </row>
    <row r="1860" spans="1:4" x14ac:dyDescent="0.25">
      <c r="A1860" s="1">
        <v>39707</v>
      </c>
      <c r="B1860" t="s">
        <v>24</v>
      </c>
      <c r="C1860">
        <v>584567</v>
      </c>
      <c r="D1860">
        <v>3</v>
      </c>
    </row>
    <row r="1861" spans="1:4" x14ac:dyDescent="0.25">
      <c r="A1861" s="1">
        <v>39708</v>
      </c>
      <c r="B1861" t="s">
        <v>22</v>
      </c>
      <c r="C1861">
        <v>2907451</v>
      </c>
      <c r="D1861">
        <v>13</v>
      </c>
    </row>
    <row r="1862" spans="1:4" x14ac:dyDescent="0.25">
      <c r="A1862" s="1">
        <v>39709</v>
      </c>
      <c r="B1862" t="s">
        <v>21</v>
      </c>
      <c r="C1862">
        <v>2445951</v>
      </c>
      <c r="D1862">
        <v>10</v>
      </c>
    </row>
    <row r="1863" spans="1:4" x14ac:dyDescent="0.25">
      <c r="A1863" s="1">
        <v>39710</v>
      </c>
      <c r="B1863" t="s">
        <v>25</v>
      </c>
      <c r="C1863">
        <v>1153750</v>
      </c>
      <c r="D1863">
        <v>3</v>
      </c>
    </row>
    <row r="1864" spans="1:4" x14ac:dyDescent="0.25">
      <c r="A1864" s="1">
        <v>39711</v>
      </c>
      <c r="B1864" t="s">
        <v>19</v>
      </c>
      <c r="C1864">
        <v>3584317</v>
      </c>
      <c r="D1864">
        <v>11</v>
      </c>
    </row>
    <row r="1865" spans="1:4" x14ac:dyDescent="0.25">
      <c r="A1865" s="1">
        <v>39712</v>
      </c>
      <c r="B1865" t="s">
        <v>23</v>
      </c>
      <c r="C1865">
        <v>4753451</v>
      </c>
      <c r="D1865">
        <v>16</v>
      </c>
    </row>
    <row r="1866" spans="1:4" x14ac:dyDescent="0.25">
      <c r="A1866" s="1">
        <v>39713</v>
      </c>
      <c r="B1866" t="s">
        <v>20</v>
      </c>
      <c r="C1866">
        <v>1984451</v>
      </c>
      <c r="D1866">
        <v>8</v>
      </c>
    </row>
    <row r="1867" spans="1:4" x14ac:dyDescent="0.25">
      <c r="A1867" s="1">
        <v>39714</v>
      </c>
      <c r="B1867" t="s">
        <v>24</v>
      </c>
      <c r="C1867">
        <v>1999835</v>
      </c>
      <c r="D1867">
        <v>10</v>
      </c>
    </row>
    <row r="1868" spans="1:4" x14ac:dyDescent="0.25">
      <c r="A1868" s="1">
        <v>39715</v>
      </c>
      <c r="B1868" t="s">
        <v>22</v>
      </c>
      <c r="C1868">
        <v>1861384</v>
      </c>
      <c r="D1868">
        <v>8</v>
      </c>
    </row>
    <row r="1869" spans="1:4" x14ac:dyDescent="0.25">
      <c r="A1869" s="1">
        <v>39716</v>
      </c>
      <c r="B1869" t="s">
        <v>21</v>
      </c>
      <c r="C1869">
        <v>2307500</v>
      </c>
      <c r="D1869">
        <v>9</v>
      </c>
    </row>
    <row r="1870" spans="1:4" x14ac:dyDescent="0.25">
      <c r="A1870" s="1">
        <v>39717</v>
      </c>
      <c r="B1870" t="s">
        <v>25</v>
      </c>
      <c r="C1870">
        <v>1169134</v>
      </c>
      <c r="D1870">
        <v>5</v>
      </c>
    </row>
    <row r="1871" spans="1:4" x14ac:dyDescent="0.25">
      <c r="A1871" s="1">
        <v>39718</v>
      </c>
      <c r="B1871" t="s">
        <v>19</v>
      </c>
      <c r="C1871">
        <v>1738317</v>
      </c>
      <c r="D1871">
        <v>5</v>
      </c>
    </row>
    <row r="1872" spans="1:4" x14ac:dyDescent="0.25">
      <c r="A1872" s="1">
        <v>39719</v>
      </c>
      <c r="B1872" t="s">
        <v>23</v>
      </c>
      <c r="C1872">
        <v>2907451</v>
      </c>
      <c r="D1872">
        <v>12</v>
      </c>
    </row>
    <row r="1873" spans="1:4" x14ac:dyDescent="0.25">
      <c r="A1873" s="1">
        <v>39720</v>
      </c>
      <c r="B1873" t="s">
        <v>20</v>
      </c>
      <c r="C1873">
        <v>2199817</v>
      </c>
      <c r="D1873">
        <v>7</v>
      </c>
    </row>
    <row r="1874" spans="1:4" x14ac:dyDescent="0.25">
      <c r="A1874" s="1">
        <v>39721</v>
      </c>
      <c r="B1874" t="s">
        <v>24</v>
      </c>
      <c r="C1874">
        <v>353817</v>
      </c>
      <c r="D1874">
        <v>2</v>
      </c>
    </row>
    <row r="1875" spans="1:4" x14ac:dyDescent="0.25">
      <c r="A1875" s="1">
        <v>39722</v>
      </c>
      <c r="B1875" t="s">
        <v>22</v>
      </c>
      <c r="C1875">
        <v>923000</v>
      </c>
      <c r="D1875">
        <v>4</v>
      </c>
    </row>
    <row r="1876" spans="1:4" x14ac:dyDescent="0.25">
      <c r="A1876" s="1">
        <v>39723</v>
      </c>
      <c r="B1876" t="s">
        <v>21</v>
      </c>
      <c r="C1876">
        <v>2676701</v>
      </c>
      <c r="D1876">
        <v>12</v>
      </c>
    </row>
    <row r="1877" spans="1:4" x14ac:dyDescent="0.25">
      <c r="A1877" s="1">
        <v>39724</v>
      </c>
      <c r="B1877" t="s">
        <v>25</v>
      </c>
      <c r="C1877">
        <v>2553634</v>
      </c>
      <c r="D1877">
        <v>11</v>
      </c>
    </row>
    <row r="1878" spans="1:4" x14ac:dyDescent="0.25">
      <c r="A1878" s="1">
        <v>39725</v>
      </c>
      <c r="B1878" t="s">
        <v>19</v>
      </c>
      <c r="C1878">
        <v>2215201</v>
      </c>
      <c r="D1878">
        <v>9</v>
      </c>
    </row>
    <row r="1879" spans="1:4" x14ac:dyDescent="0.25">
      <c r="A1879" s="1">
        <v>39726</v>
      </c>
      <c r="B1879" t="s">
        <v>23</v>
      </c>
      <c r="C1879">
        <v>1046067</v>
      </c>
      <c r="D1879">
        <v>5</v>
      </c>
    </row>
    <row r="1880" spans="1:4" x14ac:dyDescent="0.25">
      <c r="A1880" s="1">
        <v>39727</v>
      </c>
      <c r="B1880" t="s">
        <v>20</v>
      </c>
      <c r="C1880">
        <v>1846000</v>
      </c>
      <c r="D1880">
        <v>5</v>
      </c>
    </row>
    <row r="1881" spans="1:4" x14ac:dyDescent="0.25">
      <c r="A1881" s="1">
        <v>39728</v>
      </c>
      <c r="B1881" t="s">
        <v>24</v>
      </c>
      <c r="C1881">
        <v>1507567</v>
      </c>
      <c r="D1881">
        <v>7</v>
      </c>
    </row>
    <row r="1882" spans="1:4" x14ac:dyDescent="0.25">
      <c r="A1882" s="1">
        <v>39729</v>
      </c>
      <c r="B1882" t="s">
        <v>22</v>
      </c>
      <c r="C1882">
        <v>2092134</v>
      </c>
      <c r="D1882">
        <v>8</v>
      </c>
    </row>
    <row r="1883" spans="1:4" x14ac:dyDescent="0.25">
      <c r="A1883" s="1">
        <v>39730</v>
      </c>
      <c r="B1883" t="s">
        <v>21</v>
      </c>
      <c r="C1883">
        <v>692250</v>
      </c>
      <c r="D1883">
        <v>2</v>
      </c>
    </row>
    <row r="1884" spans="1:4" x14ac:dyDescent="0.25">
      <c r="A1884" s="1">
        <v>39731</v>
      </c>
      <c r="B1884" t="s">
        <v>25</v>
      </c>
      <c r="C1884">
        <v>2553634</v>
      </c>
      <c r="D1884">
        <v>12</v>
      </c>
    </row>
    <row r="1885" spans="1:4" x14ac:dyDescent="0.25">
      <c r="A1885" s="1">
        <v>39732</v>
      </c>
      <c r="B1885" t="s">
        <v>19</v>
      </c>
      <c r="C1885">
        <v>2553634</v>
      </c>
      <c r="D1885">
        <v>11</v>
      </c>
    </row>
    <row r="1886" spans="1:4" x14ac:dyDescent="0.25">
      <c r="A1886" s="1">
        <v>39733</v>
      </c>
      <c r="B1886" t="s">
        <v>23</v>
      </c>
      <c r="C1886">
        <v>3461250</v>
      </c>
      <c r="D1886">
        <v>9</v>
      </c>
    </row>
    <row r="1887" spans="1:4" x14ac:dyDescent="0.25">
      <c r="A1887" s="1">
        <v>39734</v>
      </c>
      <c r="B1887" t="s">
        <v>20</v>
      </c>
      <c r="C1887">
        <v>815317</v>
      </c>
      <c r="D1887">
        <v>4</v>
      </c>
    </row>
    <row r="1888" spans="1:4" x14ac:dyDescent="0.25">
      <c r="A1888" s="1">
        <v>39735</v>
      </c>
      <c r="B1888" t="s">
        <v>24</v>
      </c>
      <c r="C1888">
        <v>1169134</v>
      </c>
      <c r="D1888">
        <v>5</v>
      </c>
    </row>
    <row r="1889" spans="1:4" x14ac:dyDescent="0.25">
      <c r="A1889" s="1">
        <v>39736</v>
      </c>
      <c r="B1889" t="s">
        <v>22</v>
      </c>
      <c r="C1889">
        <v>584567</v>
      </c>
      <c r="D1889">
        <v>2</v>
      </c>
    </row>
    <row r="1890" spans="1:4" x14ac:dyDescent="0.25">
      <c r="A1890" s="1">
        <v>39737</v>
      </c>
      <c r="B1890" t="s">
        <v>21</v>
      </c>
      <c r="C1890">
        <v>1846000</v>
      </c>
      <c r="D1890">
        <v>8</v>
      </c>
    </row>
    <row r="1891" spans="1:4" x14ac:dyDescent="0.25">
      <c r="A1891" s="1">
        <v>39738</v>
      </c>
      <c r="B1891" t="s">
        <v>25</v>
      </c>
      <c r="C1891">
        <v>1276817</v>
      </c>
      <c r="D1891">
        <v>5</v>
      </c>
    </row>
    <row r="1892" spans="1:4" x14ac:dyDescent="0.25">
      <c r="A1892" s="1">
        <v>39739</v>
      </c>
      <c r="B1892" t="s">
        <v>19</v>
      </c>
      <c r="C1892">
        <v>2107518</v>
      </c>
      <c r="D1892">
        <v>9</v>
      </c>
    </row>
    <row r="1893" spans="1:4" x14ac:dyDescent="0.25">
      <c r="A1893" s="1">
        <v>39740</v>
      </c>
      <c r="B1893" t="s">
        <v>23</v>
      </c>
      <c r="C1893">
        <v>461500</v>
      </c>
      <c r="D1893">
        <v>1</v>
      </c>
    </row>
    <row r="1894" spans="1:4" x14ac:dyDescent="0.25">
      <c r="A1894" s="1">
        <v>39741</v>
      </c>
      <c r="B1894" t="s">
        <v>20</v>
      </c>
      <c r="C1894">
        <v>1061451</v>
      </c>
      <c r="D1894">
        <v>6</v>
      </c>
    </row>
    <row r="1895" spans="1:4" x14ac:dyDescent="0.25">
      <c r="A1895" s="1">
        <v>39742</v>
      </c>
      <c r="B1895" t="s">
        <v>24</v>
      </c>
      <c r="C1895">
        <v>1276817</v>
      </c>
      <c r="D1895">
        <v>4</v>
      </c>
    </row>
    <row r="1896" spans="1:4" x14ac:dyDescent="0.25">
      <c r="A1896" s="1">
        <v>39744</v>
      </c>
      <c r="B1896" t="s">
        <v>21</v>
      </c>
      <c r="C1896">
        <v>1276817</v>
      </c>
      <c r="D1896">
        <v>4</v>
      </c>
    </row>
    <row r="1897" spans="1:4" x14ac:dyDescent="0.25">
      <c r="A1897" s="1">
        <v>39745</v>
      </c>
      <c r="B1897" t="s">
        <v>25</v>
      </c>
      <c r="C1897">
        <v>584567</v>
      </c>
      <c r="D1897">
        <v>3</v>
      </c>
    </row>
    <row r="1898" spans="1:4" x14ac:dyDescent="0.25">
      <c r="A1898" s="1">
        <v>39746</v>
      </c>
      <c r="B1898" t="s">
        <v>19</v>
      </c>
      <c r="C1898">
        <v>461500</v>
      </c>
      <c r="D1898">
        <v>1</v>
      </c>
    </row>
    <row r="1899" spans="1:4" x14ac:dyDescent="0.25">
      <c r="A1899" s="1">
        <v>39747</v>
      </c>
      <c r="B1899" t="s">
        <v>23</v>
      </c>
      <c r="C1899">
        <v>2430567</v>
      </c>
      <c r="D1899">
        <v>8</v>
      </c>
    </row>
    <row r="1900" spans="1:4" x14ac:dyDescent="0.25">
      <c r="A1900" s="1">
        <v>39748</v>
      </c>
      <c r="B1900" t="s">
        <v>20</v>
      </c>
      <c r="C1900">
        <v>923000</v>
      </c>
      <c r="D1900">
        <v>2</v>
      </c>
    </row>
    <row r="1901" spans="1:4" x14ac:dyDescent="0.25">
      <c r="A1901" s="1">
        <v>39750</v>
      </c>
      <c r="B1901" t="s">
        <v>22</v>
      </c>
      <c r="C1901">
        <v>230750</v>
      </c>
      <c r="D1901">
        <v>1</v>
      </c>
    </row>
    <row r="1902" spans="1:4" x14ac:dyDescent="0.25">
      <c r="A1902" s="1">
        <v>39751</v>
      </c>
      <c r="B1902" t="s">
        <v>21</v>
      </c>
      <c r="C1902">
        <v>692250</v>
      </c>
      <c r="D1902">
        <v>2</v>
      </c>
    </row>
    <row r="1903" spans="1:4" x14ac:dyDescent="0.25">
      <c r="A1903" s="1">
        <v>39752</v>
      </c>
      <c r="B1903" t="s">
        <v>25</v>
      </c>
      <c r="C1903">
        <v>1615250</v>
      </c>
      <c r="D1903">
        <v>5</v>
      </c>
    </row>
    <row r="1904" spans="1:4" x14ac:dyDescent="0.25">
      <c r="A1904" s="1">
        <v>39753</v>
      </c>
      <c r="B1904" t="s">
        <v>19</v>
      </c>
      <c r="C1904">
        <v>1984451</v>
      </c>
      <c r="D1904">
        <v>7</v>
      </c>
    </row>
    <row r="1905" spans="1:4" x14ac:dyDescent="0.25">
      <c r="A1905" s="1">
        <v>39754</v>
      </c>
      <c r="B1905" t="s">
        <v>23</v>
      </c>
      <c r="C1905">
        <v>1153750</v>
      </c>
      <c r="D1905">
        <v>4</v>
      </c>
    </row>
    <row r="1906" spans="1:4" x14ac:dyDescent="0.25">
      <c r="A1906" s="1">
        <v>39755</v>
      </c>
      <c r="B1906" t="s">
        <v>20</v>
      </c>
      <c r="C1906">
        <v>3353567</v>
      </c>
      <c r="D1906">
        <v>9</v>
      </c>
    </row>
    <row r="1907" spans="1:4" x14ac:dyDescent="0.25">
      <c r="A1907" s="1">
        <v>39757</v>
      </c>
      <c r="B1907" t="s">
        <v>22</v>
      </c>
      <c r="C1907">
        <v>2322884</v>
      </c>
      <c r="D1907">
        <v>8</v>
      </c>
    </row>
    <row r="1908" spans="1:4" x14ac:dyDescent="0.25">
      <c r="A1908" s="1">
        <v>39758</v>
      </c>
      <c r="B1908" t="s">
        <v>21</v>
      </c>
      <c r="C1908">
        <v>1861384</v>
      </c>
      <c r="D1908">
        <v>7</v>
      </c>
    </row>
    <row r="1909" spans="1:4" x14ac:dyDescent="0.25">
      <c r="A1909" s="1">
        <v>39760</v>
      </c>
      <c r="B1909" t="s">
        <v>19</v>
      </c>
      <c r="C1909">
        <v>1061451</v>
      </c>
      <c r="D1909">
        <v>6</v>
      </c>
    </row>
    <row r="1910" spans="1:4" x14ac:dyDescent="0.25">
      <c r="A1910" s="1">
        <v>39761</v>
      </c>
      <c r="B1910" t="s">
        <v>23</v>
      </c>
      <c r="C1910">
        <v>2661317</v>
      </c>
      <c r="D1910">
        <v>7</v>
      </c>
    </row>
    <row r="1911" spans="1:4" x14ac:dyDescent="0.25">
      <c r="A1911" s="1">
        <v>39762</v>
      </c>
      <c r="B1911" t="s">
        <v>20</v>
      </c>
      <c r="C1911">
        <v>369201</v>
      </c>
      <c r="D1911">
        <v>3</v>
      </c>
    </row>
    <row r="1912" spans="1:4" x14ac:dyDescent="0.25">
      <c r="A1912" s="1">
        <v>39763</v>
      </c>
      <c r="B1912" t="s">
        <v>24</v>
      </c>
      <c r="C1912">
        <v>692250</v>
      </c>
      <c r="D1912">
        <v>2</v>
      </c>
    </row>
    <row r="1913" spans="1:4" x14ac:dyDescent="0.25">
      <c r="A1913" s="1">
        <v>39764</v>
      </c>
      <c r="B1913" t="s">
        <v>22</v>
      </c>
      <c r="C1913">
        <v>1046067</v>
      </c>
      <c r="D1913">
        <v>4</v>
      </c>
    </row>
    <row r="1914" spans="1:4" x14ac:dyDescent="0.25">
      <c r="A1914" s="1">
        <v>39765</v>
      </c>
      <c r="B1914" t="s">
        <v>21</v>
      </c>
      <c r="C1914">
        <v>4168884</v>
      </c>
      <c r="D1914">
        <v>17</v>
      </c>
    </row>
    <row r="1915" spans="1:4" x14ac:dyDescent="0.25">
      <c r="A1915" s="1">
        <v>39766</v>
      </c>
      <c r="B1915" t="s">
        <v>25</v>
      </c>
      <c r="C1915">
        <v>3584317</v>
      </c>
      <c r="D1915">
        <v>14</v>
      </c>
    </row>
    <row r="1916" spans="1:4" x14ac:dyDescent="0.25">
      <c r="A1916" s="1">
        <v>39767</v>
      </c>
      <c r="B1916" t="s">
        <v>19</v>
      </c>
      <c r="C1916">
        <v>1153750</v>
      </c>
      <c r="D1916">
        <v>4</v>
      </c>
    </row>
    <row r="1917" spans="1:4" x14ac:dyDescent="0.25">
      <c r="A1917" s="1">
        <v>39768</v>
      </c>
      <c r="B1917" t="s">
        <v>23</v>
      </c>
      <c r="C1917">
        <v>1999835</v>
      </c>
      <c r="D1917">
        <v>10</v>
      </c>
    </row>
    <row r="1918" spans="1:4" x14ac:dyDescent="0.25">
      <c r="A1918" s="1">
        <v>39769</v>
      </c>
      <c r="B1918" t="s">
        <v>20</v>
      </c>
      <c r="C1918">
        <v>2430567</v>
      </c>
      <c r="D1918">
        <v>7</v>
      </c>
    </row>
    <row r="1919" spans="1:4" x14ac:dyDescent="0.25">
      <c r="A1919" s="1">
        <v>39770</v>
      </c>
      <c r="B1919" t="s">
        <v>24</v>
      </c>
      <c r="C1919">
        <v>1399884</v>
      </c>
      <c r="D1919">
        <v>7</v>
      </c>
    </row>
    <row r="1920" spans="1:4" x14ac:dyDescent="0.25">
      <c r="A1920" s="1">
        <v>39771</v>
      </c>
      <c r="B1920" t="s">
        <v>22</v>
      </c>
      <c r="C1920">
        <v>1630634</v>
      </c>
      <c r="D1920">
        <v>6</v>
      </c>
    </row>
    <row r="1921" spans="1:4" x14ac:dyDescent="0.25">
      <c r="A1921" s="1">
        <v>39772</v>
      </c>
      <c r="B1921" t="s">
        <v>21</v>
      </c>
      <c r="C1921">
        <v>353817</v>
      </c>
      <c r="D1921">
        <v>2</v>
      </c>
    </row>
    <row r="1922" spans="1:4" x14ac:dyDescent="0.25">
      <c r="A1922" s="1">
        <v>39773</v>
      </c>
      <c r="B1922" t="s">
        <v>25</v>
      </c>
      <c r="C1922">
        <v>923000</v>
      </c>
      <c r="D1922">
        <v>2</v>
      </c>
    </row>
    <row r="1923" spans="1:4" x14ac:dyDescent="0.25">
      <c r="A1923" s="1">
        <v>39774</v>
      </c>
      <c r="B1923" t="s">
        <v>19</v>
      </c>
      <c r="C1923">
        <v>692250</v>
      </c>
      <c r="D1923">
        <v>2</v>
      </c>
    </row>
    <row r="1924" spans="1:4" x14ac:dyDescent="0.25">
      <c r="A1924" s="1">
        <v>39775</v>
      </c>
      <c r="B1924" t="s">
        <v>23</v>
      </c>
      <c r="C1924">
        <v>1169134</v>
      </c>
      <c r="D1924">
        <v>4</v>
      </c>
    </row>
    <row r="1925" spans="1:4" x14ac:dyDescent="0.25">
      <c r="A1925" s="1">
        <v>39776</v>
      </c>
      <c r="B1925" t="s">
        <v>20</v>
      </c>
      <c r="C1925">
        <v>1399884</v>
      </c>
      <c r="D1925">
        <v>6</v>
      </c>
    </row>
    <row r="1926" spans="1:4" x14ac:dyDescent="0.25">
      <c r="A1926" s="1">
        <v>39777</v>
      </c>
      <c r="B1926" t="s">
        <v>24</v>
      </c>
      <c r="C1926">
        <v>1292201</v>
      </c>
      <c r="D1926">
        <v>5</v>
      </c>
    </row>
    <row r="1927" spans="1:4" x14ac:dyDescent="0.25">
      <c r="A1927" s="1">
        <v>39778</v>
      </c>
      <c r="B1927" t="s">
        <v>22</v>
      </c>
      <c r="C1927">
        <v>1738317</v>
      </c>
      <c r="D1927">
        <v>7</v>
      </c>
    </row>
    <row r="1928" spans="1:4" x14ac:dyDescent="0.25">
      <c r="A1928" s="1">
        <v>39779</v>
      </c>
      <c r="B1928" t="s">
        <v>21</v>
      </c>
      <c r="C1928">
        <v>461500</v>
      </c>
      <c r="D1928">
        <v>1</v>
      </c>
    </row>
    <row r="1929" spans="1:4" x14ac:dyDescent="0.25">
      <c r="A1929" s="1">
        <v>39780</v>
      </c>
      <c r="B1929" t="s">
        <v>25</v>
      </c>
      <c r="C1929">
        <v>1061451</v>
      </c>
      <c r="D1929">
        <v>5</v>
      </c>
    </row>
    <row r="1930" spans="1:4" x14ac:dyDescent="0.25">
      <c r="A1930" s="1">
        <v>39781</v>
      </c>
      <c r="B1930" t="s">
        <v>19</v>
      </c>
      <c r="C1930">
        <v>2661317</v>
      </c>
      <c r="D1930">
        <v>9</v>
      </c>
    </row>
    <row r="1931" spans="1:4" x14ac:dyDescent="0.25">
      <c r="A1931" s="1">
        <v>39782</v>
      </c>
      <c r="B1931" t="s">
        <v>23</v>
      </c>
      <c r="C1931">
        <v>1384500</v>
      </c>
      <c r="D1931">
        <v>4</v>
      </c>
    </row>
    <row r="1932" spans="1:4" x14ac:dyDescent="0.25">
      <c r="A1932" s="1">
        <v>39783</v>
      </c>
      <c r="B1932" t="s">
        <v>20</v>
      </c>
      <c r="C1932">
        <v>2092134</v>
      </c>
      <c r="D1932">
        <v>8</v>
      </c>
    </row>
    <row r="1933" spans="1:4" x14ac:dyDescent="0.25">
      <c r="A1933" s="1">
        <v>39784</v>
      </c>
      <c r="B1933" t="s">
        <v>24</v>
      </c>
      <c r="C1933">
        <v>1153750</v>
      </c>
      <c r="D1933">
        <v>4</v>
      </c>
    </row>
    <row r="1934" spans="1:4" x14ac:dyDescent="0.25">
      <c r="A1934" s="1">
        <v>39785</v>
      </c>
      <c r="B1934" t="s">
        <v>22</v>
      </c>
      <c r="C1934">
        <v>3245884</v>
      </c>
      <c r="D1934">
        <v>12</v>
      </c>
    </row>
    <row r="1935" spans="1:4" x14ac:dyDescent="0.25">
      <c r="A1935" s="1">
        <v>39786</v>
      </c>
      <c r="B1935" t="s">
        <v>21</v>
      </c>
      <c r="C1935">
        <v>461500</v>
      </c>
      <c r="D1935">
        <v>1</v>
      </c>
    </row>
    <row r="1936" spans="1:4" x14ac:dyDescent="0.25">
      <c r="A1936" s="1">
        <v>39788</v>
      </c>
      <c r="B1936" t="s">
        <v>19</v>
      </c>
      <c r="C1936">
        <v>1153750</v>
      </c>
      <c r="D1936">
        <v>5</v>
      </c>
    </row>
    <row r="1937" spans="1:4" x14ac:dyDescent="0.25">
      <c r="A1937" s="1">
        <v>39789</v>
      </c>
      <c r="B1937" t="s">
        <v>23</v>
      </c>
      <c r="C1937">
        <v>2553634</v>
      </c>
      <c r="D1937">
        <v>9</v>
      </c>
    </row>
    <row r="1938" spans="1:4" x14ac:dyDescent="0.25">
      <c r="A1938" s="1">
        <v>39790</v>
      </c>
      <c r="B1938" t="s">
        <v>20</v>
      </c>
      <c r="C1938">
        <v>1399884</v>
      </c>
      <c r="D1938">
        <v>7</v>
      </c>
    </row>
    <row r="1939" spans="1:4" x14ac:dyDescent="0.25">
      <c r="A1939" s="1">
        <v>39791</v>
      </c>
      <c r="B1939" t="s">
        <v>24</v>
      </c>
      <c r="C1939">
        <v>1399884</v>
      </c>
      <c r="D1939">
        <v>7</v>
      </c>
    </row>
    <row r="1940" spans="1:4" x14ac:dyDescent="0.25">
      <c r="A1940" s="1">
        <v>39792</v>
      </c>
      <c r="B1940" t="s">
        <v>22</v>
      </c>
      <c r="C1940">
        <v>1507567</v>
      </c>
      <c r="D1940">
        <v>7</v>
      </c>
    </row>
    <row r="1941" spans="1:4" x14ac:dyDescent="0.25">
      <c r="A1941" s="1">
        <v>39793</v>
      </c>
      <c r="B1941" t="s">
        <v>21</v>
      </c>
      <c r="C1941">
        <v>1630634</v>
      </c>
      <c r="D1941">
        <v>6</v>
      </c>
    </row>
    <row r="1942" spans="1:4" x14ac:dyDescent="0.25">
      <c r="A1942" s="1">
        <v>39794</v>
      </c>
      <c r="B1942" t="s">
        <v>25</v>
      </c>
      <c r="C1942">
        <v>1507567</v>
      </c>
      <c r="D1942">
        <v>6</v>
      </c>
    </row>
    <row r="1943" spans="1:4" x14ac:dyDescent="0.25">
      <c r="A1943" s="1">
        <v>39795</v>
      </c>
      <c r="B1943" t="s">
        <v>19</v>
      </c>
      <c r="C1943">
        <v>6630219</v>
      </c>
      <c r="D1943">
        <v>24</v>
      </c>
    </row>
    <row r="1944" spans="1:4" x14ac:dyDescent="0.25">
      <c r="A1944" s="1">
        <v>39796</v>
      </c>
      <c r="B1944" t="s">
        <v>23</v>
      </c>
      <c r="C1944">
        <v>5568768</v>
      </c>
      <c r="D1944">
        <v>19</v>
      </c>
    </row>
    <row r="1945" spans="1:4" x14ac:dyDescent="0.25">
      <c r="A1945" s="1">
        <v>39797</v>
      </c>
      <c r="B1945" t="s">
        <v>20</v>
      </c>
      <c r="C1945">
        <v>1861384</v>
      </c>
      <c r="D1945">
        <v>7</v>
      </c>
    </row>
    <row r="1946" spans="1:4" x14ac:dyDescent="0.25">
      <c r="A1946" s="1">
        <v>39798</v>
      </c>
      <c r="B1946" t="s">
        <v>24</v>
      </c>
      <c r="C1946">
        <v>1969067</v>
      </c>
      <c r="D1946">
        <v>8</v>
      </c>
    </row>
    <row r="1947" spans="1:4" x14ac:dyDescent="0.25">
      <c r="A1947" s="1">
        <v>39799</v>
      </c>
      <c r="B1947" t="s">
        <v>22</v>
      </c>
      <c r="C1947">
        <v>2076750</v>
      </c>
      <c r="D1947">
        <v>6</v>
      </c>
    </row>
    <row r="1948" spans="1:4" x14ac:dyDescent="0.25">
      <c r="A1948" s="1">
        <v>39800</v>
      </c>
      <c r="B1948" t="s">
        <v>21</v>
      </c>
      <c r="C1948">
        <v>584567</v>
      </c>
      <c r="D1948">
        <v>3</v>
      </c>
    </row>
    <row r="1949" spans="1:4" x14ac:dyDescent="0.25">
      <c r="A1949" s="1">
        <v>39801</v>
      </c>
      <c r="B1949" t="s">
        <v>25</v>
      </c>
      <c r="C1949">
        <v>2538250</v>
      </c>
      <c r="D1949">
        <v>9</v>
      </c>
    </row>
    <row r="1950" spans="1:4" x14ac:dyDescent="0.25">
      <c r="A1950" s="1">
        <v>39802</v>
      </c>
      <c r="B1950" t="s">
        <v>19</v>
      </c>
      <c r="C1950">
        <v>1861384</v>
      </c>
      <c r="D1950">
        <v>7</v>
      </c>
    </row>
    <row r="1951" spans="1:4" x14ac:dyDescent="0.25">
      <c r="A1951" s="1">
        <v>39803</v>
      </c>
      <c r="B1951" t="s">
        <v>23</v>
      </c>
      <c r="C1951">
        <v>3461250</v>
      </c>
      <c r="D1951">
        <v>11</v>
      </c>
    </row>
    <row r="1952" spans="1:4" x14ac:dyDescent="0.25">
      <c r="A1952" s="1">
        <v>39804</v>
      </c>
      <c r="B1952" t="s">
        <v>20</v>
      </c>
      <c r="C1952">
        <v>1276817</v>
      </c>
      <c r="D1952">
        <v>5</v>
      </c>
    </row>
    <row r="1953" spans="1:4" x14ac:dyDescent="0.25">
      <c r="A1953" s="1">
        <v>39805</v>
      </c>
      <c r="B1953" t="s">
        <v>24</v>
      </c>
      <c r="C1953">
        <v>230750</v>
      </c>
      <c r="D1953">
        <v>1</v>
      </c>
    </row>
    <row r="1954" spans="1:4" x14ac:dyDescent="0.25">
      <c r="A1954" s="1">
        <v>39807</v>
      </c>
      <c r="B1954" t="s">
        <v>21</v>
      </c>
      <c r="C1954">
        <v>3353567</v>
      </c>
      <c r="D1954">
        <v>10</v>
      </c>
    </row>
    <row r="1955" spans="1:4" x14ac:dyDescent="0.25">
      <c r="A1955" s="1">
        <v>39808</v>
      </c>
      <c r="B1955" t="s">
        <v>25</v>
      </c>
      <c r="C1955">
        <v>1384500</v>
      </c>
      <c r="D1955">
        <v>5</v>
      </c>
    </row>
    <row r="1956" spans="1:4" x14ac:dyDescent="0.25">
      <c r="A1956" s="1">
        <v>39809</v>
      </c>
      <c r="B1956" t="s">
        <v>19</v>
      </c>
      <c r="C1956">
        <v>923000</v>
      </c>
      <c r="D1956">
        <v>3</v>
      </c>
    </row>
    <row r="1957" spans="1:4" x14ac:dyDescent="0.25">
      <c r="A1957" s="1">
        <v>39810</v>
      </c>
      <c r="B1957" t="s">
        <v>23</v>
      </c>
      <c r="C1957">
        <v>1507567</v>
      </c>
      <c r="D1957">
        <v>5</v>
      </c>
    </row>
    <row r="1958" spans="1:4" x14ac:dyDescent="0.25">
      <c r="A1958" s="1">
        <v>39811</v>
      </c>
      <c r="B1958" t="s">
        <v>20</v>
      </c>
      <c r="C1958">
        <v>461500</v>
      </c>
      <c r="D1958">
        <v>1</v>
      </c>
    </row>
    <row r="1959" spans="1:4" x14ac:dyDescent="0.25">
      <c r="A1959" s="1">
        <v>39812</v>
      </c>
      <c r="B1959" t="s">
        <v>24</v>
      </c>
      <c r="C1959">
        <v>2907451</v>
      </c>
      <c r="D1959">
        <v>11</v>
      </c>
    </row>
    <row r="1960" spans="1:4" x14ac:dyDescent="0.25">
      <c r="A1960" s="1">
        <v>39813</v>
      </c>
      <c r="B1960" t="s">
        <v>22</v>
      </c>
      <c r="C1960">
        <v>923000</v>
      </c>
      <c r="D1960">
        <v>3</v>
      </c>
    </row>
    <row r="1961" spans="1:4" x14ac:dyDescent="0.25">
      <c r="A1961" s="1">
        <v>39814</v>
      </c>
      <c r="B1961" t="s">
        <v>21</v>
      </c>
      <c r="C1961">
        <v>1623202</v>
      </c>
      <c r="D1961">
        <v>5</v>
      </c>
    </row>
    <row r="1962" spans="1:4" x14ac:dyDescent="0.25">
      <c r="A1962" s="1">
        <v>39815</v>
      </c>
      <c r="B1962" t="s">
        <v>25</v>
      </c>
      <c r="C1962">
        <v>2766078</v>
      </c>
      <c r="D1962">
        <v>12</v>
      </c>
    </row>
    <row r="1963" spans="1:4" x14ac:dyDescent="0.25">
      <c r="A1963" s="1">
        <v>39816</v>
      </c>
      <c r="B1963" t="s">
        <v>19</v>
      </c>
      <c r="C1963">
        <v>745350</v>
      </c>
      <c r="D1963">
        <v>3</v>
      </c>
    </row>
    <row r="1964" spans="1:4" x14ac:dyDescent="0.25">
      <c r="A1964" s="1">
        <v>39817</v>
      </c>
      <c r="B1964" t="s">
        <v>23</v>
      </c>
      <c r="C1964">
        <v>2997919</v>
      </c>
      <c r="D1964">
        <v>13</v>
      </c>
    </row>
    <row r="1965" spans="1:4" x14ac:dyDescent="0.25">
      <c r="A1965" s="1">
        <v>39818</v>
      </c>
      <c r="B1965" t="s">
        <v>20</v>
      </c>
      <c r="C1965">
        <v>1374757</v>
      </c>
      <c r="D1965">
        <v>4</v>
      </c>
    </row>
    <row r="1966" spans="1:4" x14ac:dyDescent="0.25">
      <c r="A1966" s="1">
        <v>39819</v>
      </c>
      <c r="B1966" t="s">
        <v>24</v>
      </c>
      <c r="C1966">
        <v>2020723</v>
      </c>
      <c r="D1966">
        <v>10</v>
      </c>
    </row>
    <row r="1967" spans="1:4" x14ac:dyDescent="0.25">
      <c r="A1967" s="1">
        <v>39820</v>
      </c>
      <c r="B1967" t="s">
        <v>22</v>
      </c>
      <c r="C1967">
        <v>629407</v>
      </c>
      <c r="D1967">
        <v>3</v>
      </c>
    </row>
    <row r="1968" spans="1:4" x14ac:dyDescent="0.25">
      <c r="A1968" s="1">
        <v>39821</v>
      </c>
      <c r="B1968" t="s">
        <v>21</v>
      </c>
      <c r="C1968">
        <v>2997954</v>
      </c>
      <c r="D1968">
        <v>10</v>
      </c>
    </row>
    <row r="1969" spans="1:4" x14ac:dyDescent="0.25">
      <c r="A1969" s="1">
        <v>39822</v>
      </c>
      <c r="B1969" t="s">
        <v>25</v>
      </c>
      <c r="C1969">
        <v>3478290</v>
      </c>
      <c r="D1969">
        <v>10</v>
      </c>
    </row>
    <row r="1970" spans="1:4" x14ac:dyDescent="0.25">
      <c r="A1970" s="1">
        <v>39823</v>
      </c>
      <c r="B1970" t="s">
        <v>19</v>
      </c>
      <c r="C1970">
        <v>3378886</v>
      </c>
      <c r="D1970">
        <v>15</v>
      </c>
    </row>
    <row r="1971" spans="1:4" x14ac:dyDescent="0.25">
      <c r="A1971" s="1">
        <v>39824</v>
      </c>
      <c r="B1971" t="s">
        <v>23</v>
      </c>
      <c r="C1971">
        <v>5300240</v>
      </c>
      <c r="D1971">
        <v>23</v>
      </c>
    </row>
    <row r="1972" spans="1:4" x14ac:dyDescent="0.25">
      <c r="A1972" s="1">
        <v>39825</v>
      </c>
      <c r="B1972" t="s">
        <v>20</v>
      </c>
      <c r="C1972">
        <v>2981355</v>
      </c>
      <c r="D1972">
        <v>10</v>
      </c>
    </row>
    <row r="1973" spans="1:4" x14ac:dyDescent="0.25">
      <c r="A1973" s="1">
        <v>39826</v>
      </c>
      <c r="B1973" t="s">
        <v>24</v>
      </c>
      <c r="C1973">
        <v>5482379</v>
      </c>
      <c r="D1973">
        <v>22</v>
      </c>
    </row>
    <row r="1974" spans="1:4" x14ac:dyDescent="0.25">
      <c r="A1974" s="1">
        <v>39827</v>
      </c>
      <c r="B1974" t="s">
        <v>22</v>
      </c>
      <c r="C1974">
        <v>3875783</v>
      </c>
      <c r="D1974">
        <v>16</v>
      </c>
    </row>
    <row r="1975" spans="1:4" x14ac:dyDescent="0.25">
      <c r="A1975" s="1">
        <v>39828</v>
      </c>
      <c r="B1975" t="s">
        <v>21</v>
      </c>
      <c r="C1975">
        <v>5598342</v>
      </c>
      <c r="D1975">
        <v>19</v>
      </c>
    </row>
    <row r="1976" spans="1:4" x14ac:dyDescent="0.25">
      <c r="A1976" s="1">
        <v>39829</v>
      </c>
      <c r="B1976" t="s">
        <v>25</v>
      </c>
      <c r="C1976">
        <v>8496877</v>
      </c>
      <c r="D1976">
        <v>32</v>
      </c>
    </row>
    <row r="1977" spans="1:4" x14ac:dyDescent="0.25">
      <c r="A1977" s="1">
        <v>39830</v>
      </c>
      <c r="B1977" t="s">
        <v>19</v>
      </c>
      <c r="C1977">
        <v>10698630</v>
      </c>
      <c r="D1977">
        <v>42</v>
      </c>
    </row>
    <row r="1978" spans="1:4" x14ac:dyDescent="0.25">
      <c r="A1978" s="1">
        <v>39831</v>
      </c>
      <c r="B1978" t="s">
        <v>23</v>
      </c>
      <c r="C1978">
        <v>11064152</v>
      </c>
      <c r="D1978">
        <v>38</v>
      </c>
    </row>
    <row r="1979" spans="1:4" x14ac:dyDescent="0.25">
      <c r="A1979" s="1">
        <v>39832</v>
      </c>
      <c r="B1979" t="s">
        <v>20</v>
      </c>
      <c r="C1979">
        <v>6708060</v>
      </c>
      <c r="D1979">
        <v>21</v>
      </c>
    </row>
    <row r="1980" spans="1:4" x14ac:dyDescent="0.25">
      <c r="A1980" s="1">
        <v>39833</v>
      </c>
      <c r="B1980" t="s">
        <v>24</v>
      </c>
      <c r="C1980">
        <v>5614951</v>
      </c>
      <c r="D1980">
        <v>22</v>
      </c>
    </row>
    <row r="1981" spans="1:4" x14ac:dyDescent="0.25">
      <c r="A1981" s="1">
        <v>39834</v>
      </c>
      <c r="B1981" t="s">
        <v>22</v>
      </c>
      <c r="C1981">
        <v>6227809</v>
      </c>
      <c r="D1981">
        <v>21</v>
      </c>
    </row>
    <row r="1982" spans="1:4" x14ac:dyDescent="0.25">
      <c r="A1982" s="1">
        <v>39835</v>
      </c>
      <c r="B1982" t="s">
        <v>21</v>
      </c>
      <c r="C1982">
        <v>6724664</v>
      </c>
      <c r="D1982">
        <v>23</v>
      </c>
    </row>
    <row r="1983" spans="1:4" x14ac:dyDescent="0.25">
      <c r="A1983" s="1">
        <v>39836</v>
      </c>
      <c r="B1983" t="s">
        <v>25</v>
      </c>
      <c r="C1983">
        <v>4968935</v>
      </c>
      <c r="D1983">
        <v>19</v>
      </c>
    </row>
    <row r="1984" spans="1:4" x14ac:dyDescent="0.25">
      <c r="A1984" s="1">
        <v>39837</v>
      </c>
      <c r="B1984" t="s">
        <v>19</v>
      </c>
      <c r="C1984">
        <v>2004164</v>
      </c>
      <c r="D1984">
        <v>8</v>
      </c>
    </row>
    <row r="1985" spans="1:4" x14ac:dyDescent="0.25">
      <c r="A1985" s="1">
        <v>39838</v>
      </c>
      <c r="B1985" t="s">
        <v>23</v>
      </c>
      <c r="C1985">
        <v>2881996</v>
      </c>
      <c r="D1985">
        <v>12</v>
      </c>
    </row>
    <row r="1986" spans="1:4" x14ac:dyDescent="0.25">
      <c r="A1986" s="1">
        <v>39839</v>
      </c>
      <c r="B1986" t="s">
        <v>20</v>
      </c>
      <c r="C1986">
        <v>2236045</v>
      </c>
      <c r="D1986">
        <v>7</v>
      </c>
    </row>
    <row r="1987" spans="1:4" x14ac:dyDescent="0.25">
      <c r="A1987" s="1">
        <v>39840</v>
      </c>
      <c r="B1987" t="s">
        <v>24</v>
      </c>
      <c r="C1987">
        <v>745350</v>
      </c>
      <c r="D1987">
        <v>2</v>
      </c>
    </row>
    <row r="1988" spans="1:4" x14ac:dyDescent="0.25">
      <c r="A1988" s="1">
        <v>39841</v>
      </c>
      <c r="B1988" t="s">
        <v>22</v>
      </c>
      <c r="C1988">
        <v>993800</v>
      </c>
      <c r="D1988">
        <v>3</v>
      </c>
    </row>
    <row r="1989" spans="1:4" x14ac:dyDescent="0.25">
      <c r="A1989" s="1">
        <v>39842</v>
      </c>
      <c r="B1989" t="s">
        <v>21</v>
      </c>
      <c r="C1989">
        <v>4720480</v>
      </c>
      <c r="D1989">
        <v>17</v>
      </c>
    </row>
    <row r="1990" spans="1:4" x14ac:dyDescent="0.25">
      <c r="A1990" s="1">
        <v>39843</v>
      </c>
      <c r="B1990" t="s">
        <v>25</v>
      </c>
      <c r="C1990">
        <v>1242225</v>
      </c>
      <c r="D1990">
        <v>5</v>
      </c>
    </row>
    <row r="1991" spans="1:4" x14ac:dyDescent="0.25">
      <c r="A1991" s="1">
        <v>39844</v>
      </c>
      <c r="B1991" t="s">
        <v>19</v>
      </c>
      <c r="C1991">
        <v>2136671</v>
      </c>
      <c r="D1991">
        <v>9</v>
      </c>
    </row>
    <row r="1992" spans="1:4" x14ac:dyDescent="0.25">
      <c r="A1992" s="1">
        <v>39845</v>
      </c>
      <c r="B1992" t="s">
        <v>23</v>
      </c>
      <c r="C1992">
        <v>1507264</v>
      </c>
      <c r="D1992">
        <v>7</v>
      </c>
    </row>
    <row r="1993" spans="1:4" x14ac:dyDescent="0.25">
      <c r="A1993" s="1">
        <v>39846</v>
      </c>
      <c r="B1993" t="s">
        <v>20</v>
      </c>
      <c r="C1993">
        <v>7221499</v>
      </c>
      <c r="D1993">
        <v>24</v>
      </c>
    </row>
    <row r="1994" spans="1:4" x14ac:dyDescent="0.25">
      <c r="A1994" s="1">
        <v>39847</v>
      </c>
      <c r="B1994" t="s">
        <v>24</v>
      </c>
      <c r="C1994">
        <v>2120082</v>
      </c>
      <c r="D1994">
        <v>9</v>
      </c>
    </row>
    <row r="1995" spans="1:4" x14ac:dyDescent="0.25">
      <c r="A1995" s="1">
        <v>39848</v>
      </c>
      <c r="B1995" t="s">
        <v>22</v>
      </c>
      <c r="C1995">
        <v>5598307</v>
      </c>
      <c r="D1995">
        <v>19</v>
      </c>
    </row>
    <row r="1996" spans="1:4" x14ac:dyDescent="0.25">
      <c r="A1996" s="1">
        <v>39849</v>
      </c>
      <c r="B1996" t="s">
        <v>21</v>
      </c>
      <c r="C1996">
        <v>6111791</v>
      </c>
      <c r="D1996">
        <v>24</v>
      </c>
    </row>
    <row r="1997" spans="1:4" x14ac:dyDescent="0.25">
      <c r="A1997" s="1">
        <v>39850</v>
      </c>
      <c r="B1997" t="s">
        <v>25</v>
      </c>
      <c r="C1997">
        <v>3975140</v>
      </c>
      <c r="D1997">
        <v>12</v>
      </c>
    </row>
    <row r="1998" spans="1:4" x14ac:dyDescent="0.25">
      <c r="A1998" s="1">
        <v>39851</v>
      </c>
      <c r="B1998" t="s">
        <v>19</v>
      </c>
      <c r="C1998">
        <v>6244308</v>
      </c>
      <c r="D1998">
        <v>22</v>
      </c>
    </row>
    <row r="1999" spans="1:4" x14ac:dyDescent="0.25">
      <c r="A1999" s="1">
        <v>39852</v>
      </c>
      <c r="B1999" t="s">
        <v>23</v>
      </c>
      <c r="C1999">
        <v>4737036</v>
      </c>
      <c r="D1999">
        <v>18</v>
      </c>
    </row>
    <row r="2000" spans="1:4" x14ac:dyDescent="0.25">
      <c r="A2000" s="1">
        <v>39853</v>
      </c>
      <c r="B2000" t="s">
        <v>20</v>
      </c>
      <c r="C2000">
        <v>2501034</v>
      </c>
      <c r="D2000">
        <v>10</v>
      </c>
    </row>
    <row r="2001" spans="1:4" x14ac:dyDescent="0.25">
      <c r="A2001" s="1">
        <v>39854</v>
      </c>
      <c r="B2001" t="s">
        <v>24</v>
      </c>
      <c r="C2001">
        <v>2732925</v>
      </c>
      <c r="D2001">
        <v>9</v>
      </c>
    </row>
    <row r="2002" spans="1:4" x14ac:dyDescent="0.25">
      <c r="A2002" s="1">
        <v>39855</v>
      </c>
      <c r="B2002" t="s">
        <v>22</v>
      </c>
      <c r="C2002">
        <v>6476184</v>
      </c>
      <c r="D2002">
        <v>22</v>
      </c>
    </row>
    <row r="2003" spans="1:4" x14ac:dyDescent="0.25">
      <c r="A2003" s="1">
        <v>39856</v>
      </c>
      <c r="B2003" t="s">
        <v>21</v>
      </c>
      <c r="C2003">
        <v>1374744</v>
      </c>
      <c r="D2003">
        <v>5</v>
      </c>
    </row>
    <row r="2004" spans="1:4" x14ac:dyDescent="0.25">
      <c r="A2004" s="1">
        <v>39857</v>
      </c>
      <c r="B2004" t="s">
        <v>25</v>
      </c>
      <c r="C2004">
        <v>380952</v>
      </c>
      <c r="D2004">
        <v>2</v>
      </c>
    </row>
    <row r="2005" spans="1:4" x14ac:dyDescent="0.25">
      <c r="A2005" s="1">
        <v>39858</v>
      </c>
      <c r="B2005" t="s">
        <v>19</v>
      </c>
      <c r="C2005">
        <v>4488629</v>
      </c>
      <c r="D2005">
        <v>14</v>
      </c>
    </row>
    <row r="2006" spans="1:4" x14ac:dyDescent="0.25">
      <c r="A2006" s="1">
        <v>39859</v>
      </c>
      <c r="B2006" t="s">
        <v>23</v>
      </c>
      <c r="C2006">
        <v>2732930</v>
      </c>
      <c r="D2006">
        <v>8</v>
      </c>
    </row>
    <row r="2007" spans="1:4" x14ac:dyDescent="0.25">
      <c r="A2007" s="1">
        <v>39860</v>
      </c>
      <c r="B2007" t="s">
        <v>20</v>
      </c>
      <c r="C2007">
        <v>2865457</v>
      </c>
      <c r="D2007">
        <v>11</v>
      </c>
    </row>
    <row r="2008" spans="1:4" x14ac:dyDescent="0.25">
      <c r="A2008" s="1">
        <v>39861</v>
      </c>
      <c r="B2008" t="s">
        <v>24</v>
      </c>
      <c r="C2008">
        <v>5234014</v>
      </c>
      <c r="D2008">
        <v>16</v>
      </c>
    </row>
    <row r="2009" spans="1:4" x14ac:dyDescent="0.25">
      <c r="A2009" s="1">
        <v>39862</v>
      </c>
      <c r="B2009" t="s">
        <v>22</v>
      </c>
      <c r="C2009">
        <v>5797167</v>
      </c>
      <c r="D2009">
        <v>20</v>
      </c>
    </row>
    <row r="2010" spans="1:4" x14ac:dyDescent="0.25">
      <c r="A2010" s="1">
        <v>39863</v>
      </c>
      <c r="B2010" t="s">
        <v>21</v>
      </c>
      <c r="C2010">
        <v>4124271</v>
      </c>
      <c r="D2010">
        <v>15</v>
      </c>
    </row>
    <row r="2011" spans="1:4" x14ac:dyDescent="0.25">
      <c r="A2011" s="1">
        <v>39864</v>
      </c>
      <c r="B2011" t="s">
        <v>25</v>
      </c>
      <c r="C2011">
        <v>3113907</v>
      </c>
      <c r="D2011">
        <v>11</v>
      </c>
    </row>
    <row r="2012" spans="1:4" x14ac:dyDescent="0.25">
      <c r="A2012" s="1">
        <v>39865</v>
      </c>
      <c r="B2012" t="s">
        <v>19</v>
      </c>
      <c r="C2012">
        <v>3759878</v>
      </c>
      <c r="D2012">
        <v>13</v>
      </c>
    </row>
    <row r="2013" spans="1:4" x14ac:dyDescent="0.25">
      <c r="A2013" s="1">
        <v>39866</v>
      </c>
      <c r="B2013" t="s">
        <v>23</v>
      </c>
      <c r="C2013">
        <v>5863421</v>
      </c>
      <c r="D2013">
        <v>16</v>
      </c>
    </row>
    <row r="2014" spans="1:4" x14ac:dyDescent="0.25">
      <c r="A2014" s="1">
        <v>39867</v>
      </c>
      <c r="B2014" t="s">
        <v>20</v>
      </c>
      <c r="C2014">
        <v>4356157</v>
      </c>
      <c r="D2014">
        <v>13</v>
      </c>
    </row>
    <row r="2015" spans="1:4" x14ac:dyDescent="0.25">
      <c r="A2015" s="1">
        <v>39868</v>
      </c>
      <c r="B2015" t="s">
        <v>24</v>
      </c>
      <c r="C2015">
        <v>2136671</v>
      </c>
      <c r="D2015">
        <v>8</v>
      </c>
    </row>
    <row r="2016" spans="1:4" x14ac:dyDescent="0.25">
      <c r="A2016" s="1">
        <v>39869</v>
      </c>
      <c r="B2016" t="s">
        <v>22</v>
      </c>
      <c r="C2016">
        <v>1490700</v>
      </c>
      <c r="D2016">
        <v>5</v>
      </c>
    </row>
    <row r="2017" spans="1:4" x14ac:dyDescent="0.25">
      <c r="A2017" s="1">
        <v>39870</v>
      </c>
      <c r="B2017" t="s">
        <v>21</v>
      </c>
      <c r="C2017">
        <v>1010364</v>
      </c>
      <c r="D2017">
        <v>5</v>
      </c>
    </row>
    <row r="2018" spans="1:4" x14ac:dyDescent="0.25">
      <c r="A2018" s="1">
        <v>39871</v>
      </c>
      <c r="B2018" t="s">
        <v>25</v>
      </c>
      <c r="C2018">
        <v>3859257</v>
      </c>
      <c r="D2018">
        <v>15</v>
      </c>
    </row>
    <row r="2019" spans="1:4" x14ac:dyDescent="0.25">
      <c r="A2019" s="1">
        <v>39872</v>
      </c>
      <c r="B2019" t="s">
        <v>19</v>
      </c>
      <c r="C2019">
        <v>1623207</v>
      </c>
      <c r="D2019">
        <v>7</v>
      </c>
    </row>
    <row r="2020" spans="1:4" x14ac:dyDescent="0.25">
      <c r="A2020" s="1">
        <v>39873</v>
      </c>
      <c r="B2020" t="s">
        <v>23</v>
      </c>
      <c r="C2020">
        <v>993800</v>
      </c>
      <c r="D2020">
        <v>2</v>
      </c>
    </row>
    <row r="2021" spans="1:4" x14ac:dyDescent="0.25">
      <c r="A2021" s="1">
        <v>39874</v>
      </c>
      <c r="B2021" t="s">
        <v>20</v>
      </c>
      <c r="C2021">
        <v>2766078</v>
      </c>
      <c r="D2021">
        <v>11</v>
      </c>
    </row>
    <row r="2022" spans="1:4" x14ac:dyDescent="0.25">
      <c r="A2022" s="1">
        <v>39875</v>
      </c>
      <c r="B2022" t="s">
        <v>24</v>
      </c>
      <c r="C2022">
        <v>2004164</v>
      </c>
      <c r="D2022">
        <v>8</v>
      </c>
    </row>
    <row r="2023" spans="1:4" x14ac:dyDescent="0.25">
      <c r="A2023" s="1">
        <v>39876</v>
      </c>
      <c r="B2023" t="s">
        <v>22</v>
      </c>
      <c r="C2023">
        <v>2252614</v>
      </c>
      <c r="D2023">
        <v>9</v>
      </c>
    </row>
    <row r="2024" spans="1:4" x14ac:dyDescent="0.25">
      <c r="A2024" s="1">
        <v>39877</v>
      </c>
      <c r="B2024" t="s">
        <v>21</v>
      </c>
      <c r="C2024">
        <v>4505228</v>
      </c>
      <c r="D2024">
        <v>16</v>
      </c>
    </row>
    <row r="2025" spans="1:4" x14ac:dyDescent="0.25">
      <c r="A2025" s="1">
        <v>39878</v>
      </c>
      <c r="B2025" t="s">
        <v>25</v>
      </c>
      <c r="C2025">
        <v>2236050</v>
      </c>
      <c r="D2025">
        <v>7</v>
      </c>
    </row>
    <row r="2026" spans="1:4" x14ac:dyDescent="0.25">
      <c r="A2026" s="1">
        <v>39879</v>
      </c>
      <c r="B2026" t="s">
        <v>19</v>
      </c>
      <c r="C2026">
        <v>3511428</v>
      </c>
      <c r="D2026">
        <v>14</v>
      </c>
    </row>
    <row r="2027" spans="1:4" x14ac:dyDescent="0.25">
      <c r="A2027" s="1">
        <v>39880</v>
      </c>
      <c r="B2027" t="s">
        <v>23</v>
      </c>
      <c r="C2027">
        <v>3743314</v>
      </c>
      <c r="D2027">
        <v>11</v>
      </c>
    </row>
    <row r="2028" spans="1:4" x14ac:dyDescent="0.25">
      <c r="A2028" s="1">
        <v>39881</v>
      </c>
      <c r="B2028" t="s">
        <v>20</v>
      </c>
      <c r="C2028">
        <v>894421</v>
      </c>
      <c r="D2028">
        <v>5</v>
      </c>
    </row>
    <row r="2029" spans="1:4" x14ac:dyDescent="0.25">
      <c r="A2029" s="1">
        <v>39882</v>
      </c>
      <c r="B2029" t="s">
        <v>24</v>
      </c>
      <c r="C2029">
        <v>3262968</v>
      </c>
      <c r="D2029">
        <v>12</v>
      </c>
    </row>
    <row r="2030" spans="1:4" x14ac:dyDescent="0.25">
      <c r="A2030" s="1">
        <v>39883</v>
      </c>
      <c r="B2030" t="s">
        <v>22</v>
      </c>
      <c r="C2030">
        <v>2004164</v>
      </c>
      <c r="D2030">
        <v>6</v>
      </c>
    </row>
    <row r="2031" spans="1:4" x14ac:dyDescent="0.25">
      <c r="A2031" s="1">
        <v>39884</v>
      </c>
      <c r="B2031" t="s">
        <v>21</v>
      </c>
      <c r="C2031">
        <v>1258814</v>
      </c>
      <c r="D2031">
        <v>6</v>
      </c>
    </row>
    <row r="2032" spans="1:4" x14ac:dyDescent="0.25">
      <c r="A2032" s="1">
        <v>39885</v>
      </c>
      <c r="B2032" t="s">
        <v>25</v>
      </c>
      <c r="C2032">
        <v>2004164</v>
      </c>
      <c r="D2032">
        <v>8</v>
      </c>
    </row>
    <row r="2033" spans="1:4" x14ac:dyDescent="0.25">
      <c r="A2033" s="1">
        <v>39886</v>
      </c>
      <c r="B2033" t="s">
        <v>19</v>
      </c>
      <c r="C2033">
        <v>2136671</v>
      </c>
      <c r="D2033">
        <v>9</v>
      </c>
    </row>
    <row r="2034" spans="1:4" x14ac:dyDescent="0.25">
      <c r="A2034" s="1">
        <v>39887</v>
      </c>
      <c r="B2034" t="s">
        <v>23</v>
      </c>
      <c r="C2034">
        <v>1739150</v>
      </c>
      <c r="D2034">
        <v>4</v>
      </c>
    </row>
    <row r="2035" spans="1:4" x14ac:dyDescent="0.25">
      <c r="A2035" s="1">
        <v>39888</v>
      </c>
      <c r="B2035" t="s">
        <v>20</v>
      </c>
      <c r="C2035">
        <v>1523828</v>
      </c>
      <c r="D2035">
        <v>7</v>
      </c>
    </row>
    <row r="2036" spans="1:4" x14ac:dyDescent="0.25">
      <c r="A2036" s="1">
        <v>39889</v>
      </c>
      <c r="B2036" t="s">
        <v>24</v>
      </c>
      <c r="C2036">
        <v>3378921</v>
      </c>
      <c r="D2036">
        <v>12</v>
      </c>
    </row>
    <row r="2037" spans="1:4" x14ac:dyDescent="0.25">
      <c r="A2037" s="1">
        <v>39890</v>
      </c>
      <c r="B2037" t="s">
        <v>22</v>
      </c>
      <c r="C2037">
        <v>248450</v>
      </c>
      <c r="D2037">
        <v>1</v>
      </c>
    </row>
    <row r="2038" spans="1:4" x14ac:dyDescent="0.25">
      <c r="A2038" s="1">
        <v>39891</v>
      </c>
      <c r="B2038" t="s">
        <v>21</v>
      </c>
      <c r="C2038">
        <v>2236050</v>
      </c>
      <c r="D2038">
        <v>6</v>
      </c>
    </row>
    <row r="2039" spans="1:4" x14ac:dyDescent="0.25">
      <c r="A2039" s="1">
        <v>39892</v>
      </c>
      <c r="B2039" t="s">
        <v>25</v>
      </c>
      <c r="C2039">
        <v>8944200</v>
      </c>
      <c r="D2039">
        <v>34</v>
      </c>
    </row>
    <row r="2040" spans="1:4" x14ac:dyDescent="0.25">
      <c r="A2040" s="1">
        <v>39893</v>
      </c>
      <c r="B2040" t="s">
        <v>19</v>
      </c>
      <c r="C2040">
        <v>5118071</v>
      </c>
      <c r="D2040">
        <v>19</v>
      </c>
    </row>
    <row r="2041" spans="1:4" x14ac:dyDescent="0.25">
      <c r="A2041" s="1">
        <v>39894</v>
      </c>
      <c r="B2041" t="s">
        <v>23</v>
      </c>
      <c r="C2041">
        <v>14608863</v>
      </c>
      <c r="D2041">
        <v>42</v>
      </c>
    </row>
    <row r="2042" spans="1:4" x14ac:dyDescent="0.25">
      <c r="A2042" s="1">
        <v>39895</v>
      </c>
      <c r="B2042" t="s">
        <v>20</v>
      </c>
      <c r="C2042">
        <v>11594335</v>
      </c>
      <c r="D2042">
        <v>36</v>
      </c>
    </row>
    <row r="2043" spans="1:4" x14ac:dyDescent="0.25">
      <c r="A2043" s="1">
        <v>39896</v>
      </c>
      <c r="B2043" t="s">
        <v>24</v>
      </c>
      <c r="C2043">
        <v>1623207</v>
      </c>
      <c r="D2043">
        <v>6</v>
      </c>
    </row>
    <row r="2044" spans="1:4" x14ac:dyDescent="0.25">
      <c r="A2044" s="1">
        <v>39897</v>
      </c>
      <c r="B2044" t="s">
        <v>22</v>
      </c>
      <c r="C2044">
        <v>2285742</v>
      </c>
      <c r="D2044">
        <v>11</v>
      </c>
    </row>
    <row r="2045" spans="1:4" x14ac:dyDescent="0.25">
      <c r="A2045" s="1">
        <v>39898</v>
      </c>
      <c r="B2045" t="s">
        <v>21</v>
      </c>
      <c r="C2045">
        <v>1739150</v>
      </c>
      <c r="D2045">
        <v>4</v>
      </c>
    </row>
    <row r="2046" spans="1:4" x14ac:dyDescent="0.25">
      <c r="A2046" s="1">
        <v>39899</v>
      </c>
      <c r="B2046" t="s">
        <v>25</v>
      </c>
      <c r="C2046">
        <v>3246414</v>
      </c>
      <c r="D2046">
        <v>10</v>
      </c>
    </row>
    <row r="2047" spans="1:4" x14ac:dyDescent="0.25">
      <c r="A2047" s="1">
        <v>39900</v>
      </c>
      <c r="B2047" t="s">
        <v>19</v>
      </c>
      <c r="C2047">
        <v>7735078</v>
      </c>
      <c r="D2047">
        <v>22</v>
      </c>
    </row>
    <row r="2048" spans="1:4" x14ac:dyDescent="0.25">
      <c r="A2048" s="1">
        <v>39901</v>
      </c>
      <c r="B2048" t="s">
        <v>23</v>
      </c>
      <c r="C2048">
        <v>6095307</v>
      </c>
      <c r="D2048">
        <v>15</v>
      </c>
    </row>
    <row r="2049" spans="1:4" x14ac:dyDescent="0.25">
      <c r="A2049" s="1">
        <v>39902</v>
      </c>
      <c r="B2049" t="s">
        <v>20</v>
      </c>
      <c r="C2049">
        <v>2368557</v>
      </c>
      <c r="D2049">
        <v>7</v>
      </c>
    </row>
    <row r="2050" spans="1:4" x14ac:dyDescent="0.25">
      <c r="A2050" s="1">
        <v>39903</v>
      </c>
      <c r="B2050" t="s">
        <v>24</v>
      </c>
      <c r="C2050">
        <v>2997964</v>
      </c>
      <c r="D2050">
        <v>9</v>
      </c>
    </row>
    <row r="2051" spans="1:4" x14ac:dyDescent="0.25">
      <c r="A2051" s="1">
        <v>39904</v>
      </c>
      <c r="B2051" t="s">
        <v>22</v>
      </c>
      <c r="C2051">
        <v>3362357</v>
      </c>
      <c r="D2051">
        <v>10</v>
      </c>
    </row>
    <row r="2052" spans="1:4" x14ac:dyDescent="0.25">
      <c r="A2052" s="1">
        <v>39905</v>
      </c>
      <c r="B2052" t="s">
        <v>21</v>
      </c>
      <c r="C2052">
        <v>4472100</v>
      </c>
      <c r="D2052">
        <v>13</v>
      </c>
    </row>
    <row r="2053" spans="1:4" x14ac:dyDescent="0.25">
      <c r="A2053" s="1">
        <v>39906</v>
      </c>
      <c r="B2053" t="s">
        <v>25</v>
      </c>
      <c r="C2053">
        <v>4223650</v>
      </c>
      <c r="D2053">
        <v>12</v>
      </c>
    </row>
    <row r="2054" spans="1:4" x14ac:dyDescent="0.25">
      <c r="A2054" s="1">
        <v>39907</v>
      </c>
      <c r="B2054" t="s">
        <v>19</v>
      </c>
      <c r="C2054">
        <v>10699914</v>
      </c>
      <c r="D2054">
        <v>43</v>
      </c>
    </row>
    <row r="2055" spans="1:4" x14ac:dyDescent="0.25">
      <c r="A2055" s="1">
        <v>39908</v>
      </c>
      <c r="B2055" t="s">
        <v>23</v>
      </c>
      <c r="C2055">
        <v>4356157</v>
      </c>
      <c r="D2055">
        <v>14</v>
      </c>
    </row>
    <row r="2056" spans="1:4" x14ac:dyDescent="0.25">
      <c r="A2056" s="1">
        <v>39909</v>
      </c>
      <c r="B2056" t="s">
        <v>20</v>
      </c>
      <c r="C2056">
        <v>3494864</v>
      </c>
      <c r="D2056">
        <v>9</v>
      </c>
    </row>
    <row r="2057" spans="1:4" x14ac:dyDescent="0.25">
      <c r="A2057" s="1">
        <v>39910</v>
      </c>
      <c r="B2057" t="s">
        <v>24</v>
      </c>
      <c r="C2057">
        <v>1987600</v>
      </c>
      <c r="D2057">
        <v>7</v>
      </c>
    </row>
    <row r="2058" spans="1:4" x14ac:dyDescent="0.25">
      <c r="A2058" s="1">
        <v>39911</v>
      </c>
      <c r="B2058" t="s">
        <v>22</v>
      </c>
      <c r="C2058">
        <v>5349957</v>
      </c>
      <c r="D2058">
        <v>19</v>
      </c>
    </row>
    <row r="2059" spans="1:4" x14ac:dyDescent="0.25">
      <c r="A2059" s="1">
        <v>39912</v>
      </c>
      <c r="B2059" t="s">
        <v>21</v>
      </c>
      <c r="C2059">
        <v>7735078</v>
      </c>
      <c r="D2059">
        <v>24</v>
      </c>
    </row>
    <row r="2060" spans="1:4" x14ac:dyDescent="0.25">
      <c r="A2060" s="1">
        <v>39913</v>
      </c>
      <c r="B2060" t="s">
        <v>25</v>
      </c>
      <c r="C2060">
        <v>5134635</v>
      </c>
      <c r="D2060">
        <v>17</v>
      </c>
    </row>
    <row r="2061" spans="1:4" x14ac:dyDescent="0.25">
      <c r="A2061" s="1">
        <v>39914</v>
      </c>
      <c r="B2061" t="s">
        <v>19</v>
      </c>
      <c r="C2061">
        <v>7453500</v>
      </c>
      <c r="D2061">
        <v>19</v>
      </c>
    </row>
    <row r="2062" spans="1:4" x14ac:dyDescent="0.25">
      <c r="A2062" s="1">
        <v>39915</v>
      </c>
      <c r="B2062" t="s">
        <v>23</v>
      </c>
      <c r="C2062">
        <v>4356157</v>
      </c>
      <c r="D2062">
        <v>15</v>
      </c>
    </row>
    <row r="2063" spans="1:4" x14ac:dyDescent="0.25">
      <c r="A2063" s="1">
        <v>39916</v>
      </c>
      <c r="B2063" t="s">
        <v>20</v>
      </c>
      <c r="C2063">
        <v>513464</v>
      </c>
      <c r="D2063">
        <v>3</v>
      </c>
    </row>
    <row r="2064" spans="1:4" x14ac:dyDescent="0.25">
      <c r="A2064" s="1">
        <v>39917</v>
      </c>
      <c r="B2064" t="s">
        <v>24</v>
      </c>
      <c r="C2064">
        <v>5217450</v>
      </c>
      <c r="D2064">
        <v>11</v>
      </c>
    </row>
    <row r="2065" spans="1:4" x14ac:dyDescent="0.25">
      <c r="A2065" s="1">
        <v>39918</v>
      </c>
      <c r="B2065" t="s">
        <v>22</v>
      </c>
      <c r="C2065">
        <v>3875821</v>
      </c>
      <c r="D2065">
        <v>14</v>
      </c>
    </row>
    <row r="2066" spans="1:4" x14ac:dyDescent="0.25">
      <c r="A2066" s="1">
        <v>39919</v>
      </c>
      <c r="B2066" t="s">
        <v>21</v>
      </c>
      <c r="C2066">
        <v>5962800</v>
      </c>
      <c r="D2066">
        <v>15</v>
      </c>
    </row>
    <row r="2067" spans="1:4" x14ac:dyDescent="0.25">
      <c r="A2067" s="1">
        <v>39920</v>
      </c>
      <c r="B2067" t="s">
        <v>25</v>
      </c>
      <c r="C2067">
        <v>3478300</v>
      </c>
      <c r="D2067">
        <v>8</v>
      </c>
    </row>
    <row r="2068" spans="1:4" x14ac:dyDescent="0.25">
      <c r="A2068" s="1">
        <v>39921</v>
      </c>
      <c r="B2068" t="s">
        <v>19</v>
      </c>
      <c r="C2068">
        <v>1623207</v>
      </c>
      <c r="D2068">
        <v>4</v>
      </c>
    </row>
    <row r="2069" spans="1:4" x14ac:dyDescent="0.25">
      <c r="A2069" s="1">
        <v>39922</v>
      </c>
      <c r="B2069" t="s">
        <v>23</v>
      </c>
      <c r="C2069">
        <v>5267142</v>
      </c>
      <c r="D2069">
        <v>18</v>
      </c>
    </row>
    <row r="2070" spans="1:4" x14ac:dyDescent="0.25">
      <c r="A2070" s="1">
        <v>39923</v>
      </c>
      <c r="B2070" t="s">
        <v>20</v>
      </c>
      <c r="C2070">
        <v>4869621</v>
      </c>
      <c r="D2070">
        <v>14</v>
      </c>
    </row>
    <row r="2071" spans="1:4" x14ac:dyDescent="0.25">
      <c r="A2071" s="1">
        <v>39924</v>
      </c>
      <c r="B2071" t="s">
        <v>24</v>
      </c>
      <c r="C2071">
        <v>4737114</v>
      </c>
      <c r="D2071">
        <v>12</v>
      </c>
    </row>
    <row r="2072" spans="1:4" x14ac:dyDescent="0.25">
      <c r="A2072" s="1">
        <v>39925</v>
      </c>
      <c r="B2072" t="s">
        <v>22</v>
      </c>
      <c r="C2072">
        <v>3743314</v>
      </c>
      <c r="D2072">
        <v>10</v>
      </c>
    </row>
    <row r="2073" spans="1:4" x14ac:dyDescent="0.25">
      <c r="A2073" s="1">
        <v>39926</v>
      </c>
      <c r="B2073" t="s">
        <v>21</v>
      </c>
      <c r="C2073">
        <v>5118071</v>
      </c>
      <c r="D2073">
        <v>13</v>
      </c>
    </row>
    <row r="2074" spans="1:4" x14ac:dyDescent="0.25">
      <c r="A2074" s="1">
        <v>39927</v>
      </c>
      <c r="B2074" t="s">
        <v>25</v>
      </c>
      <c r="C2074">
        <v>1258814</v>
      </c>
      <c r="D2074">
        <v>5</v>
      </c>
    </row>
    <row r="2075" spans="1:4" x14ac:dyDescent="0.25">
      <c r="A2075" s="1">
        <v>39928</v>
      </c>
      <c r="B2075" t="s">
        <v>19</v>
      </c>
      <c r="C2075">
        <v>1623207</v>
      </c>
      <c r="D2075">
        <v>6</v>
      </c>
    </row>
    <row r="2076" spans="1:4" x14ac:dyDescent="0.25">
      <c r="A2076" s="1">
        <v>39929</v>
      </c>
      <c r="B2076" t="s">
        <v>23</v>
      </c>
      <c r="C2076">
        <v>1623207</v>
      </c>
      <c r="D2076">
        <v>5</v>
      </c>
    </row>
    <row r="2077" spans="1:4" x14ac:dyDescent="0.25">
      <c r="A2077" s="1">
        <v>39930</v>
      </c>
      <c r="B2077" t="s">
        <v>20</v>
      </c>
      <c r="C2077">
        <v>745350</v>
      </c>
      <c r="D2077">
        <v>3</v>
      </c>
    </row>
    <row r="2078" spans="1:4" x14ac:dyDescent="0.25">
      <c r="A2078" s="1">
        <v>39931</v>
      </c>
      <c r="B2078" t="s">
        <v>24</v>
      </c>
      <c r="C2078">
        <v>1242250</v>
      </c>
      <c r="D2078">
        <v>3</v>
      </c>
    </row>
    <row r="2079" spans="1:4" x14ac:dyDescent="0.25">
      <c r="A2079" s="1">
        <v>39932</v>
      </c>
      <c r="B2079" t="s">
        <v>22</v>
      </c>
      <c r="C2079">
        <v>2732950</v>
      </c>
      <c r="D2079">
        <v>6</v>
      </c>
    </row>
    <row r="2080" spans="1:4" x14ac:dyDescent="0.25">
      <c r="A2080" s="1">
        <v>39933</v>
      </c>
      <c r="B2080" t="s">
        <v>21</v>
      </c>
      <c r="C2080">
        <v>1739150</v>
      </c>
      <c r="D2080">
        <v>6</v>
      </c>
    </row>
    <row r="2081" spans="1:4" x14ac:dyDescent="0.25">
      <c r="A2081" s="1">
        <v>39934</v>
      </c>
      <c r="B2081" t="s">
        <v>25</v>
      </c>
      <c r="C2081">
        <v>2501064</v>
      </c>
      <c r="D2081">
        <v>7</v>
      </c>
    </row>
    <row r="2082" spans="1:4" x14ac:dyDescent="0.25">
      <c r="A2082" s="1">
        <v>39935</v>
      </c>
      <c r="B2082" t="s">
        <v>19</v>
      </c>
      <c r="C2082">
        <v>2120107</v>
      </c>
      <c r="D2082">
        <v>6</v>
      </c>
    </row>
    <row r="2083" spans="1:4" x14ac:dyDescent="0.25">
      <c r="A2083" s="1">
        <v>39936</v>
      </c>
      <c r="B2083" t="s">
        <v>23</v>
      </c>
      <c r="C2083">
        <v>4356157</v>
      </c>
      <c r="D2083">
        <v>10</v>
      </c>
    </row>
    <row r="2084" spans="1:4" x14ac:dyDescent="0.25">
      <c r="A2084" s="1">
        <v>39937</v>
      </c>
      <c r="B2084" t="s">
        <v>20</v>
      </c>
      <c r="C2084">
        <v>1739150</v>
      </c>
      <c r="D2084">
        <v>5</v>
      </c>
    </row>
    <row r="2085" spans="1:4" x14ac:dyDescent="0.25">
      <c r="A2085" s="1">
        <v>39938</v>
      </c>
      <c r="B2085" t="s">
        <v>24</v>
      </c>
      <c r="C2085">
        <v>248450</v>
      </c>
      <c r="D2085">
        <v>1</v>
      </c>
    </row>
    <row r="2086" spans="1:4" x14ac:dyDescent="0.25">
      <c r="A2086" s="1">
        <v>39939</v>
      </c>
      <c r="B2086" t="s">
        <v>22</v>
      </c>
      <c r="C2086">
        <v>745350</v>
      </c>
      <c r="D2086">
        <v>2</v>
      </c>
    </row>
    <row r="2087" spans="1:4" x14ac:dyDescent="0.25">
      <c r="A2087" s="1">
        <v>39940</v>
      </c>
      <c r="B2087" t="s">
        <v>21</v>
      </c>
      <c r="C2087">
        <v>1242250</v>
      </c>
      <c r="D2087">
        <v>3</v>
      </c>
    </row>
    <row r="2088" spans="1:4" x14ac:dyDescent="0.25">
      <c r="A2088" s="1">
        <v>39941</v>
      </c>
      <c r="B2088" t="s">
        <v>25</v>
      </c>
      <c r="C2088">
        <v>1142871</v>
      </c>
      <c r="D2088">
        <v>5</v>
      </c>
    </row>
    <row r="2089" spans="1:4" x14ac:dyDescent="0.25">
      <c r="A2089" s="1">
        <v>39942</v>
      </c>
      <c r="B2089" t="s">
        <v>19</v>
      </c>
      <c r="C2089">
        <v>2981400</v>
      </c>
      <c r="D2089">
        <v>6</v>
      </c>
    </row>
    <row r="2090" spans="1:4" x14ac:dyDescent="0.25">
      <c r="A2090" s="1">
        <v>39943</v>
      </c>
      <c r="B2090" t="s">
        <v>23</v>
      </c>
      <c r="C2090">
        <v>1871657</v>
      </c>
      <c r="D2090">
        <v>5</v>
      </c>
    </row>
    <row r="2091" spans="1:4" x14ac:dyDescent="0.25">
      <c r="A2091" s="1">
        <v>39944</v>
      </c>
      <c r="B2091" t="s">
        <v>20</v>
      </c>
      <c r="C2091">
        <v>629407</v>
      </c>
      <c r="D2091">
        <v>3</v>
      </c>
    </row>
    <row r="2092" spans="1:4" x14ac:dyDescent="0.25">
      <c r="A2092" s="1">
        <v>39945</v>
      </c>
      <c r="B2092" t="s">
        <v>24</v>
      </c>
      <c r="C2092">
        <v>496900</v>
      </c>
      <c r="D2092">
        <v>1</v>
      </c>
    </row>
    <row r="2093" spans="1:4" x14ac:dyDescent="0.25">
      <c r="A2093" s="1">
        <v>39946</v>
      </c>
      <c r="B2093" t="s">
        <v>22</v>
      </c>
      <c r="C2093">
        <v>1490700</v>
      </c>
      <c r="D2093">
        <v>4</v>
      </c>
    </row>
    <row r="2094" spans="1:4" x14ac:dyDescent="0.25">
      <c r="A2094" s="1">
        <v>39947</v>
      </c>
      <c r="B2094" t="s">
        <v>21</v>
      </c>
      <c r="C2094">
        <v>993800</v>
      </c>
      <c r="D2094">
        <v>3</v>
      </c>
    </row>
    <row r="2095" spans="1:4" x14ac:dyDescent="0.25">
      <c r="A2095" s="1">
        <v>39948</v>
      </c>
      <c r="B2095" t="s">
        <v>25</v>
      </c>
      <c r="C2095">
        <v>2865457</v>
      </c>
      <c r="D2095">
        <v>10</v>
      </c>
    </row>
    <row r="2096" spans="1:4" x14ac:dyDescent="0.25">
      <c r="A2096" s="1">
        <v>39949</v>
      </c>
      <c r="B2096" t="s">
        <v>19</v>
      </c>
      <c r="C2096">
        <v>4604607</v>
      </c>
      <c r="D2096">
        <v>15</v>
      </c>
    </row>
    <row r="2097" spans="1:4" x14ac:dyDescent="0.25">
      <c r="A2097" s="1">
        <v>39950</v>
      </c>
      <c r="B2097" t="s">
        <v>23</v>
      </c>
      <c r="C2097">
        <v>2501064</v>
      </c>
      <c r="D2097">
        <v>7</v>
      </c>
    </row>
    <row r="2098" spans="1:4" x14ac:dyDescent="0.25">
      <c r="A2098" s="1">
        <v>39951</v>
      </c>
      <c r="B2098" t="s">
        <v>20</v>
      </c>
      <c r="C2098">
        <v>1490700</v>
      </c>
      <c r="D2098">
        <v>4</v>
      </c>
    </row>
    <row r="2099" spans="1:4" x14ac:dyDescent="0.25">
      <c r="A2099" s="1">
        <v>39952</v>
      </c>
      <c r="B2099" t="s">
        <v>24</v>
      </c>
      <c r="C2099">
        <v>132507</v>
      </c>
      <c r="D2099">
        <v>1</v>
      </c>
    </row>
    <row r="2100" spans="1:4" x14ac:dyDescent="0.25">
      <c r="A2100" s="1">
        <v>39953</v>
      </c>
      <c r="B2100" t="s">
        <v>22</v>
      </c>
      <c r="C2100">
        <v>629407</v>
      </c>
      <c r="D2100">
        <v>2</v>
      </c>
    </row>
    <row r="2101" spans="1:4" x14ac:dyDescent="0.25">
      <c r="A2101" s="1">
        <v>39954</v>
      </c>
      <c r="B2101" t="s">
        <v>21</v>
      </c>
      <c r="C2101">
        <v>5995928</v>
      </c>
      <c r="D2101">
        <v>19</v>
      </c>
    </row>
    <row r="2102" spans="1:4" x14ac:dyDescent="0.25">
      <c r="A2102" s="1">
        <v>39955</v>
      </c>
      <c r="B2102" t="s">
        <v>25</v>
      </c>
      <c r="C2102">
        <v>4472100</v>
      </c>
      <c r="D2102">
        <v>11</v>
      </c>
    </row>
    <row r="2103" spans="1:4" x14ac:dyDescent="0.25">
      <c r="A2103" s="1">
        <v>39956</v>
      </c>
      <c r="B2103" t="s">
        <v>19</v>
      </c>
      <c r="C2103">
        <v>3975200</v>
      </c>
      <c r="D2103">
        <v>9</v>
      </c>
    </row>
    <row r="2104" spans="1:4" x14ac:dyDescent="0.25">
      <c r="A2104" s="1">
        <v>39957</v>
      </c>
      <c r="B2104" t="s">
        <v>23</v>
      </c>
      <c r="C2104">
        <v>5730914</v>
      </c>
      <c r="D2104">
        <v>14</v>
      </c>
    </row>
    <row r="2105" spans="1:4" x14ac:dyDescent="0.25">
      <c r="A2105" s="1">
        <v>39958</v>
      </c>
      <c r="B2105" t="s">
        <v>20</v>
      </c>
      <c r="C2105">
        <v>2501064</v>
      </c>
      <c r="D2105">
        <v>9</v>
      </c>
    </row>
    <row r="2106" spans="1:4" x14ac:dyDescent="0.25">
      <c r="A2106" s="1">
        <v>39959</v>
      </c>
      <c r="B2106" t="s">
        <v>24</v>
      </c>
      <c r="C2106">
        <v>2732950</v>
      </c>
      <c r="D2106">
        <v>9</v>
      </c>
    </row>
    <row r="2107" spans="1:4" x14ac:dyDescent="0.25">
      <c r="A2107" s="1">
        <v>39961</v>
      </c>
      <c r="B2107" t="s">
        <v>21</v>
      </c>
      <c r="C2107">
        <v>2865457</v>
      </c>
      <c r="D2107">
        <v>10</v>
      </c>
    </row>
    <row r="2108" spans="1:4" x14ac:dyDescent="0.25">
      <c r="A2108" s="1">
        <v>39962</v>
      </c>
      <c r="B2108" t="s">
        <v>25</v>
      </c>
      <c r="C2108">
        <v>6459700</v>
      </c>
      <c r="D2108">
        <v>19</v>
      </c>
    </row>
    <row r="2109" spans="1:4" x14ac:dyDescent="0.25">
      <c r="A2109" s="1">
        <v>39963</v>
      </c>
      <c r="B2109" t="s">
        <v>19</v>
      </c>
      <c r="C2109">
        <v>3975200</v>
      </c>
      <c r="D2109">
        <v>11</v>
      </c>
    </row>
    <row r="2110" spans="1:4" x14ac:dyDescent="0.25">
      <c r="A2110" s="1">
        <v>39964</v>
      </c>
      <c r="B2110" t="s">
        <v>23</v>
      </c>
      <c r="C2110">
        <v>2368557</v>
      </c>
      <c r="D2110">
        <v>10</v>
      </c>
    </row>
    <row r="2111" spans="1:4" x14ac:dyDescent="0.25">
      <c r="A2111" s="1">
        <v>39965</v>
      </c>
      <c r="B2111" t="s">
        <v>20</v>
      </c>
      <c r="C2111">
        <v>1242250</v>
      </c>
      <c r="D2111">
        <v>4</v>
      </c>
    </row>
    <row r="2112" spans="1:4" x14ac:dyDescent="0.25">
      <c r="A2112" s="1">
        <v>39966</v>
      </c>
      <c r="B2112" t="s">
        <v>24</v>
      </c>
      <c r="C2112">
        <v>1987600</v>
      </c>
      <c r="D2112">
        <v>7</v>
      </c>
    </row>
    <row r="2113" spans="1:4" x14ac:dyDescent="0.25">
      <c r="A2113" s="1">
        <v>39967</v>
      </c>
      <c r="B2113" t="s">
        <v>22</v>
      </c>
      <c r="C2113">
        <v>3362357</v>
      </c>
      <c r="D2113">
        <v>13</v>
      </c>
    </row>
    <row r="2114" spans="1:4" x14ac:dyDescent="0.25">
      <c r="A2114" s="1">
        <v>39968</v>
      </c>
      <c r="B2114" t="s">
        <v>21</v>
      </c>
      <c r="C2114">
        <v>1490700</v>
      </c>
      <c r="D2114">
        <v>3</v>
      </c>
    </row>
    <row r="2115" spans="1:4" x14ac:dyDescent="0.25">
      <c r="A2115" s="1">
        <v>39970</v>
      </c>
      <c r="B2115" t="s">
        <v>19</v>
      </c>
      <c r="C2115">
        <v>1987600</v>
      </c>
      <c r="D2115">
        <v>7</v>
      </c>
    </row>
    <row r="2116" spans="1:4" x14ac:dyDescent="0.25">
      <c r="A2116" s="1">
        <v>39971</v>
      </c>
      <c r="B2116" t="s">
        <v>23</v>
      </c>
      <c r="C2116">
        <v>7486628</v>
      </c>
      <c r="D2116">
        <v>24</v>
      </c>
    </row>
    <row r="2117" spans="1:4" x14ac:dyDescent="0.25">
      <c r="A2117" s="1">
        <v>39972</v>
      </c>
      <c r="B2117" t="s">
        <v>20</v>
      </c>
      <c r="C2117">
        <v>496900</v>
      </c>
      <c r="D2117">
        <v>2</v>
      </c>
    </row>
    <row r="2118" spans="1:4" x14ac:dyDescent="0.25">
      <c r="A2118" s="1">
        <v>39973</v>
      </c>
      <c r="B2118" t="s">
        <v>24</v>
      </c>
      <c r="C2118">
        <v>3478300</v>
      </c>
      <c r="D2118">
        <v>10</v>
      </c>
    </row>
    <row r="2119" spans="1:4" x14ac:dyDescent="0.25">
      <c r="A2119" s="1">
        <v>39974</v>
      </c>
      <c r="B2119" t="s">
        <v>22</v>
      </c>
      <c r="C2119">
        <v>2120107</v>
      </c>
      <c r="D2119">
        <v>7</v>
      </c>
    </row>
    <row r="2120" spans="1:4" x14ac:dyDescent="0.25">
      <c r="A2120" s="1">
        <v>39975</v>
      </c>
      <c r="B2120" t="s">
        <v>21</v>
      </c>
      <c r="C2120">
        <v>1374757</v>
      </c>
      <c r="D2120">
        <v>5</v>
      </c>
    </row>
    <row r="2121" spans="1:4" x14ac:dyDescent="0.25">
      <c r="A2121" s="1">
        <v>39976</v>
      </c>
      <c r="B2121" t="s">
        <v>25</v>
      </c>
      <c r="C2121">
        <v>993800</v>
      </c>
      <c r="D2121">
        <v>3</v>
      </c>
    </row>
    <row r="2122" spans="1:4" x14ac:dyDescent="0.25">
      <c r="A2122" s="1">
        <v>39977</v>
      </c>
      <c r="B2122" t="s">
        <v>19</v>
      </c>
      <c r="C2122">
        <v>4107707</v>
      </c>
      <c r="D2122">
        <v>12</v>
      </c>
    </row>
    <row r="2123" spans="1:4" x14ac:dyDescent="0.25">
      <c r="A2123" s="1">
        <v>39978</v>
      </c>
      <c r="B2123" t="s">
        <v>23</v>
      </c>
      <c r="C2123">
        <v>6343757</v>
      </c>
      <c r="D2123">
        <v>16</v>
      </c>
    </row>
    <row r="2124" spans="1:4" x14ac:dyDescent="0.25">
      <c r="A2124" s="1">
        <v>39979</v>
      </c>
      <c r="B2124" t="s">
        <v>20</v>
      </c>
      <c r="C2124">
        <v>1987600</v>
      </c>
      <c r="D2124">
        <v>7</v>
      </c>
    </row>
    <row r="2125" spans="1:4" x14ac:dyDescent="0.25">
      <c r="A2125" s="1">
        <v>39980</v>
      </c>
      <c r="B2125" t="s">
        <v>24</v>
      </c>
      <c r="C2125">
        <v>2732950</v>
      </c>
      <c r="D2125">
        <v>7</v>
      </c>
    </row>
    <row r="2126" spans="1:4" x14ac:dyDescent="0.25">
      <c r="A2126" s="1">
        <v>39981</v>
      </c>
      <c r="B2126" t="s">
        <v>22</v>
      </c>
      <c r="C2126">
        <v>496900</v>
      </c>
      <c r="D2126">
        <v>2</v>
      </c>
    </row>
    <row r="2127" spans="1:4" x14ac:dyDescent="0.25">
      <c r="A2127" s="1">
        <v>39982</v>
      </c>
      <c r="B2127" t="s">
        <v>21</v>
      </c>
      <c r="C2127">
        <v>3610807</v>
      </c>
      <c r="D2127">
        <v>9</v>
      </c>
    </row>
    <row r="2128" spans="1:4" x14ac:dyDescent="0.25">
      <c r="A2128" s="1">
        <v>39983</v>
      </c>
      <c r="B2128" t="s">
        <v>25</v>
      </c>
      <c r="C2128">
        <v>5101507</v>
      </c>
      <c r="D2128">
        <v>14</v>
      </c>
    </row>
    <row r="2129" spans="1:4" x14ac:dyDescent="0.25">
      <c r="A2129" s="1">
        <v>39984</v>
      </c>
      <c r="B2129" t="s">
        <v>19</v>
      </c>
      <c r="C2129">
        <v>3610807</v>
      </c>
      <c r="D2129">
        <v>10</v>
      </c>
    </row>
    <row r="2130" spans="1:4" x14ac:dyDescent="0.25">
      <c r="A2130" s="1">
        <v>39985</v>
      </c>
      <c r="B2130" t="s">
        <v>23</v>
      </c>
      <c r="C2130">
        <v>3859257</v>
      </c>
      <c r="D2130">
        <v>11</v>
      </c>
    </row>
    <row r="2131" spans="1:4" x14ac:dyDescent="0.25">
      <c r="A2131" s="1">
        <v>39986</v>
      </c>
      <c r="B2131" t="s">
        <v>20</v>
      </c>
      <c r="C2131">
        <v>7950400</v>
      </c>
      <c r="D2131">
        <v>18</v>
      </c>
    </row>
    <row r="2132" spans="1:4" x14ac:dyDescent="0.25">
      <c r="A2132" s="1">
        <v>39987</v>
      </c>
      <c r="B2132" t="s">
        <v>24</v>
      </c>
      <c r="C2132">
        <v>3229850</v>
      </c>
      <c r="D2132">
        <v>10</v>
      </c>
    </row>
    <row r="2133" spans="1:4" x14ac:dyDescent="0.25">
      <c r="A2133" s="1">
        <v>39988</v>
      </c>
      <c r="B2133" t="s">
        <v>22</v>
      </c>
      <c r="C2133">
        <v>3478300</v>
      </c>
      <c r="D2133">
        <v>9</v>
      </c>
    </row>
    <row r="2134" spans="1:4" x14ac:dyDescent="0.25">
      <c r="A2134" s="1">
        <v>39989</v>
      </c>
      <c r="B2134" t="s">
        <v>21</v>
      </c>
      <c r="C2134">
        <v>5962800</v>
      </c>
      <c r="D2134">
        <v>17</v>
      </c>
    </row>
    <row r="2135" spans="1:4" x14ac:dyDescent="0.25">
      <c r="A2135" s="1">
        <v>39990</v>
      </c>
      <c r="B2135" t="s">
        <v>25</v>
      </c>
      <c r="C2135">
        <v>3975200</v>
      </c>
      <c r="D2135">
        <v>15</v>
      </c>
    </row>
    <row r="2136" spans="1:4" x14ac:dyDescent="0.25">
      <c r="A2136" s="1">
        <v>39991</v>
      </c>
      <c r="B2136" t="s">
        <v>19</v>
      </c>
      <c r="C2136">
        <v>2749514</v>
      </c>
      <c r="D2136">
        <v>9</v>
      </c>
    </row>
    <row r="2137" spans="1:4" x14ac:dyDescent="0.25">
      <c r="A2137" s="1">
        <v>39992</v>
      </c>
      <c r="B2137" t="s">
        <v>23</v>
      </c>
      <c r="C2137">
        <v>6095307</v>
      </c>
      <c r="D2137">
        <v>16</v>
      </c>
    </row>
    <row r="2138" spans="1:4" x14ac:dyDescent="0.25">
      <c r="A2138" s="1">
        <v>39993</v>
      </c>
      <c r="B2138" t="s">
        <v>20</v>
      </c>
      <c r="C2138">
        <v>6211250</v>
      </c>
      <c r="D2138">
        <v>15</v>
      </c>
    </row>
    <row r="2139" spans="1:4" x14ac:dyDescent="0.25">
      <c r="A2139" s="1">
        <v>39994</v>
      </c>
      <c r="B2139" t="s">
        <v>24</v>
      </c>
      <c r="C2139">
        <v>1126307</v>
      </c>
      <c r="D2139">
        <v>5</v>
      </c>
    </row>
    <row r="2140" spans="1:4" x14ac:dyDescent="0.25">
      <c r="A2140" s="1">
        <v>39995</v>
      </c>
      <c r="B2140" t="s">
        <v>22</v>
      </c>
      <c r="C2140">
        <v>2236050</v>
      </c>
      <c r="D2140">
        <v>8</v>
      </c>
    </row>
    <row r="2141" spans="1:4" x14ac:dyDescent="0.25">
      <c r="A2141" s="1">
        <v>39996</v>
      </c>
      <c r="B2141" t="s">
        <v>21</v>
      </c>
      <c r="C2141">
        <v>2517628</v>
      </c>
      <c r="D2141">
        <v>10</v>
      </c>
    </row>
    <row r="2142" spans="1:4" x14ac:dyDescent="0.25">
      <c r="A2142" s="1">
        <v>39997</v>
      </c>
      <c r="B2142" t="s">
        <v>25</v>
      </c>
      <c r="C2142">
        <v>3991764</v>
      </c>
      <c r="D2142">
        <v>13</v>
      </c>
    </row>
    <row r="2143" spans="1:4" x14ac:dyDescent="0.25">
      <c r="A2143" s="1">
        <v>39998</v>
      </c>
      <c r="B2143" t="s">
        <v>19</v>
      </c>
      <c r="C2143">
        <v>5349957</v>
      </c>
      <c r="D2143">
        <v>15</v>
      </c>
    </row>
    <row r="2144" spans="1:4" x14ac:dyDescent="0.25">
      <c r="A2144" s="1">
        <v>39999</v>
      </c>
      <c r="B2144" t="s">
        <v>23</v>
      </c>
      <c r="C2144">
        <v>3975200</v>
      </c>
      <c r="D2144">
        <v>12</v>
      </c>
    </row>
    <row r="2145" spans="1:4" x14ac:dyDescent="0.25">
      <c r="A2145" s="1">
        <v>40000</v>
      </c>
      <c r="B2145" t="s">
        <v>20</v>
      </c>
      <c r="C2145">
        <v>496900</v>
      </c>
      <c r="D2145">
        <v>2</v>
      </c>
    </row>
    <row r="2146" spans="1:4" x14ac:dyDescent="0.25">
      <c r="A2146" s="1">
        <v>40001</v>
      </c>
      <c r="B2146" t="s">
        <v>24</v>
      </c>
      <c r="C2146">
        <v>3627371</v>
      </c>
      <c r="D2146">
        <v>12</v>
      </c>
    </row>
    <row r="2147" spans="1:4" x14ac:dyDescent="0.25">
      <c r="A2147" s="1">
        <v>40002</v>
      </c>
      <c r="B2147" t="s">
        <v>22</v>
      </c>
      <c r="C2147">
        <v>1987600</v>
      </c>
      <c r="D2147">
        <v>7</v>
      </c>
    </row>
    <row r="2148" spans="1:4" x14ac:dyDescent="0.25">
      <c r="A2148" s="1">
        <v>40003</v>
      </c>
      <c r="B2148" t="s">
        <v>21</v>
      </c>
      <c r="C2148">
        <v>496900</v>
      </c>
      <c r="D2148">
        <v>2</v>
      </c>
    </row>
    <row r="2149" spans="1:4" x14ac:dyDescent="0.25">
      <c r="A2149" s="1">
        <v>40004</v>
      </c>
      <c r="B2149" t="s">
        <v>25</v>
      </c>
      <c r="C2149">
        <v>1739150</v>
      </c>
      <c r="D2149">
        <v>5</v>
      </c>
    </row>
    <row r="2150" spans="1:4" x14ac:dyDescent="0.25">
      <c r="A2150" s="1">
        <v>40005</v>
      </c>
      <c r="B2150" t="s">
        <v>19</v>
      </c>
      <c r="C2150">
        <v>380957</v>
      </c>
      <c r="D2150">
        <v>2</v>
      </c>
    </row>
    <row r="2151" spans="1:4" x14ac:dyDescent="0.25">
      <c r="A2151" s="1">
        <v>40006</v>
      </c>
      <c r="B2151" t="s">
        <v>23</v>
      </c>
      <c r="C2151">
        <v>3113907</v>
      </c>
      <c r="D2151">
        <v>9</v>
      </c>
    </row>
    <row r="2152" spans="1:4" x14ac:dyDescent="0.25">
      <c r="A2152" s="1">
        <v>40007</v>
      </c>
      <c r="B2152" t="s">
        <v>20</v>
      </c>
      <c r="C2152">
        <v>3610807</v>
      </c>
      <c r="D2152">
        <v>11</v>
      </c>
    </row>
    <row r="2153" spans="1:4" x14ac:dyDescent="0.25">
      <c r="A2153" s="1">
        <v>40008</v>
      </c>
      <c r="B2153" t="s">
        <v>24</v>
      </c>
      <c r="C2153">
        <v>1739150</v>
      </c>
      <c r="D2153">
        <v>4</v>
      </c>
    </row>
    <row r="2154" spans="1:4" x14ac:dyDescent="0.25">
      <c r="A2154" s="1">
        <v>40009</v>
      </c>
      <c r="B2154" t="s">
        <v>22</v>
      </c>
      <c r="C2154">
        <v>1739150</v>
      </c>
      <c r="D2154">
        <v>5</v>
      </c>
    </row>
    <row r="2155" spans="1:4" x14ac:dyDescent="0.25">
      <c r="A2155" s="1">
        <v>40010</v>
      </c>
      <c r="B2155" t="s">
        <v>21</v>
      </c>
      <c r="C2155">
        <v>1242250</v>
      </c>
      <c r="D2155">
        <v>4</v>
      </c>
    </row>
    <row r="2156" spans="1:4" x14ac:dyDescent="0.25">
      <c r="A2156" s="1">
        <v>40011</v>
      </c>
      <c r="B2156" t="s">
        <v>25</v>
      </c>
      <c r="C2156">
        <v>2865457</v>
      </c>
      <c r="D2156">
        <v>7</v>
      </c>
    </row>
    <row r="2157" spans="1:4" x14ac:dyDescent="0.25">
      <c r="A2157" s="1">
        <v>40012</v>
      </c>
      <c r="B2157" t="s">
        <v>19</v>
      </c>
      <c r="C2157">
        <v>2981400</v>
      </c>
      <c r="D2157">
        <v>9</v>
      </c>
    </row>
    <row r="2158" spans="1:4" x14ac:dyDescent="0.25">
      <c r="A2158" s="1">
        <v>40013</v>
      </c>
      <c r="B2158" t="s">
        <v>23</v>
      </c>
      <c r="C2158">
        <v>4853057</v>
      </c>
      <c r="D2158">
        <v>14</v>
      </c>
    </row>
    <row r="2159" spans="1:4" x14ac:dyDescent="0.25">
      <c r="A2159" s="1">
        <v>40014</v>
      </c>
      <c r="B2159" t="s">
        <v>20</v>
      </c>
      <c r="C2159">
        <v>4985564</v>
      </c>
      <c r="D2159">
        <v>13</v>
      </c>
    </row>
    <row r="2160" spans="1:4" x14ac:dyDescent="0.25">
      <c r="A2160" s="1">
        <v>40015</v>
      </c>
      <c r="B2160" t="s">
        <v>24</v>
      </c>
      <c r="C2160">
        <v>2236050</v>
      </c>
      <c r="D2160">
        <v>6</v>
      </c>
    </row>
    <row r="2161" spans="1:4" x14ac:dyDescent="0.25">
      <c r="A2161" s="1">
        <v>40016</v>
      </c>
      <c r="B2161" t="s">
        <v>22</v>
      </c>
      <c r="C2161">
        <v>2236050</v>
      </c>
      <c r="D2161">
        <v>6</v>
      </c>
    </row>
    <row r="2162" spans="1:4" x14ac:dyDescent="0.25">
      <c r="A2162" s="1">
        <v>40017</v>
      </c>
      <c r="B2162" t="s">
        <v>21</v>
      </c>
      <c r="C2162">
        <v>1258814</v>
      </c>
      <c r="D2162">
        <v>4</v>
      </c>
    </row>
    <row r="2163" spans="1:4" x14ac:dyDescent="0.25">
      <c r="A2163" s="1">
        <v>40018</v>
      </c>
      <c r="B2163" t="s">
        <v>25</v>
      </c>
      <c r="C2163">
        <v>2749514</v>
      </c>
      <c r="D2163">
        <v>11</v>
      </c>
    </row>
    <row r="2164" spans="1:4" x14ac:dyDescent="0.25">
      <c r="A2164" s="1">
        <v>40019</v>
      </c>
      <c r="B2164" t="s">
        <v>19</v>
      </c>
      <c r="C2164">
        <v>3759878</v>
      </c>
      <c r="D2164">
        <v>13</v>
      </c>
    </row>
    <row r="2165" spans="1:4" x14ac:dyDescent="0.25">
      <c r="A2165" s="1">
        <v>40020</v>
      </c>
      <c r="B2165" t="s">
        <v>23</v>
      </c>
      <c r="C2165">
        <v>8927638</v>
      </c>
      <c r="D2165">
        <v>27</v>
      </c>
    </row>
    <row r="2166" spans="1:4" x14ac:dyDescent="0.25">
      <c r="A2166" s="1">
        <v>40021</v>
      </c>
      <c r="B2166" t="s">
        <v>20</v>
      </c>
      <c r="C2166">
        <v>2617007</v>
      </c>
      <c r="D2166">
        <v>9</v>
      </c>
    </row>
    <row r="2167" spans="1:4" x14ac:dyDescent="0.25">
      <c r="A2167" s="1">
        <v>40022</v>
      </c>
      <c r="B2167" t="s">
        <v>24</v>
      </c>
      <c r="C2167">
        <v>4554917</v>
      </c>
      <c r="D2167">
        <v>14</v>
      </c>
    </row>
    <row r="2168" spans="1:4" x14ac:dyDescent="0.25">
      <c r="A2168" s="1">
        <v>40023</v>
      </c>
      <c r="B2168" t="s">
        <v>22</v>
      </c>
      <c r="C2168">
        <v>4687424</v>
      </c>
      <c r="D2168">
        <v>17</v>
      </c>
    </row>
    <row r="2169" spans="1:4" x14ac:dyDescent="0.25">
      <c r="A2169" s="1">
        <v>40024</v>
      </c>
      <c r="B2169" t="s">
        <v>21</v>
      </c>
      <c r="C2169">
        <v>2484500</v>
      </c>
      <c r="D2169">
        <v>7</v>
      </c>
    </row>
    <row r="2170" spans="1:4" x14ac:dyDescent="0.25">
      <c r="A2170" s="1">
        <v>40025</v>
      </c>
      <c r="B2170" t="s">
        <v>25</v>
      </c>
      <c r="C2170">
        <v>2749514</v>
      </c>
      <c r="D2170">
        <v>9</v>
      </c>
    </row>
    <row r="2171" spans="1:4" x14ac:dyDescent="0.25">
      <c r="A2171" s="1">
        <v>40026</v>
      </c>
      <c r="B2171" t="s">
        <v>19</v>
      </c>
      <c r="C2171">
        <v>4869621</v>
      </c>
      <c r="D2171">
        <v>13</v>
      </c>
    </row>
    <row r="2172" spans="1:4" x14ac:dyDescent="0.25">
      <c r="A2172" s="1">
        <v>40027</v>
      </c>
      <c r="B2172" t="s">
        <v>23</v>
      </c>
      <c r="C2172">
        <v>2865457</v>
      </c>
      <c r="D2172">
        <v>9</v>
      </c>
    </row>
    <row r="2173" spans="1:4" x14ac:dyDescent="0.25">
      <c r="A2173" s="1">
        <v>40028</v>
      </c>
      <c r="B2173" t="s">
        <v>20</v>
      </c>
      <c r="C2173">
        <v>2368557</v>
      </c>
      <c r="D2173">
        <v>7</v>
      </c>
    </row>
    <row r="2174" spans="1:4" x14ac:dyDescent="0.25">
      <c r="A2174" s="1">
        <v>40029</v>
      </c>
      <c r="B2174" t="s">
        <v>24</v>
      </c>
      <c r="C2174">
        <v>629407</v>
      </c>
      <c r="D2174">
        <v>3</v>
      </c>
    </row>
    <row r="2175" spans="1:4" x14ac:dyDescent="0.25">
      <c r="A2175" s="1">
        <v>40030</v>
      </c>
      <c r="B2175" t="s">
        <v>22</v>
      </c>
      <c r="C2175">
        <v>1275378</v>
      </c>
      <c r="D2175">
        <v>7</v>
      </c>
    </row>
    <row r="2176" spans="1:4" x14ac:dyDescent="0.25">
      <c r="A2176" s="1">
        <v>40031</v>
      </c>
      <c r="B2176" t="s">
        <v>21</v>
      </c>
      <c r="C2176">
        <v>2501064</v>
      </c>
      <c r="D2176">
        <v>9</v>
      </c>
    </row>
    <row r="2177" spans="1:4" x14ac:dyDescent="0.25">
      <c r="A2177" s="1">
        <v>40032</v>
      </c>
      <c r="B2177" t="s">
        <v>25</v>
      </c>
      <c r="C2177">
        <v>761914</v>
      </c>
      <c r="D2177">
        <v>4</v>
      </c>
    </row>
    <row r="2178" spans="1:4" x14ac:dyDescent="0.25">
      <c r="A2178" s="1">
        <v>40033</v>
      </c>
      <c r="B2178" t="s">
        <v>19</v>
      </c>
      <c r="C2178">
        <v>2617007</v>
      </c>
      <c r="D2178">
        <v>7</v>
      </c>
    </row>
    <row r="2179" spans="1:4" x14ac:dyDescent="0.25">
      <c r="A2179" s="1">
        <v>40034</v>
      </c>
      <c r="B2179" t="s">
        <v>23</v>
      </c>
      <c r="C2179">
        <v>2981400</v>
      </c>
      <c r="D2179">
        <v>9</v>
      </c>
    </row>
    <row r="2180" spans="1:4" x14ac:dyDescent="0.25">
      <c r="A2180" s="1">
        <v>40035</v>
      </c>
      <c r="B2180" t="s">
        <v>20</v>
      </c>
      <c r="C2180">
        <v>1623207</v>
      </c>
      <c r="D2180">
        <v>6</v>
      </c>
    </row>
    <row r="2181" spans="1:4" x14ac:dyDescent="0.25">
      <c r="A2181" s="1">
        <v>40036</v>
      </c>
      <c r="B2181" t="s">
        <v>24</v>
      </c>
      <c r="C2181">
        <v>5101507</v>
      </c>
      <c r="D2181">
        <v>15</v>
      </c>
    </row>
    <row r="2182" spans="1:4" x14ac:dyDescent="0.25">
      <c r="A2182" s="1">
        <v>40037</v>
      </c>
      <c r="B2182" t="s">
        <v>22</v>
      </c>
      <c r="C2182">
        <v>1987600</v>
      </c>
      <c r="D2182">
        <v>5</v>
      </c>
    </row>
    <row r="2183" spans="1:4" x14ac:dyDescent="0.25">
      <c r="A2183" s="1">
        <v>40038</v>
      </c>
      <c r="B2183" t="s">
        <v>21</v>
      </c>
      <c r="C2183">
        <v>380957</v>
      </c>
      <c r="D2183">
        <v>2</v>
      </c>
    </row>
    <row r="2184" spans="1:4" x14ac:dyDescent="0.25">
      <c r="A2184" s="1">
        <v>40039</v>
      </c>
      <c r="B2184" t="s">
        <v>25</v>
      </c>
      <c r="C2184">
        <v>3726750</v>
      </c>
      <c r="D2184">
        <v>9</v>
      </c>
    </row>
    <row r="2185" spans="1:4" x14ac:dyDescent="0.25">
      <c r="A2185" s="1">
        <v>40040</v>
      </c>
      <c r="B2185" t="s">
        <v>19</v>
      </c>
      <c r="C2185">
        <v>2865457</v>
      </c>
      <c r="D2185">
        <v>8</v>
      </c>
    </row>
    <row r="2186" spans="1:4" x14ac:dyDescent="0.25">
      <c r="A2186" s="1">
        <v>40041</v>
      </c>
      <c r="B2186" t="s">
        <v>23</v>
      </c>
      <c r="C2186">
        <v>4869621</v>
      </c>
      <c r="D2186">
        <v>15</v>
      </c>
    </row>
    <row r="2187" spans="1:4" x14ac:dyDescent="0.25">
      <c r="A2187" s="1">
        <v>40042</v>
      </c>
      <c r="B2187" t="s">
        <v>20</v>
      </c>
      <c r="C2187">
        <v>5465900</v>
      </c>
      <c r="D2187">
        <v>14</v>
      </c>
    </row>
    <row r="2188" spans="1:4" x14ac:dyDescent="0.25">
      <c r="A2188" s="1">
        <v>40043</v>
      </c>
      <c r="B2188" t="s">
        <v>24</v>
      </c>
      <c r="C2188">
        <v>1374757</v>
      </c>
      <c r="D2188">
        <v>6</v>
      </c>
    </row>
    <row r="2189" spans="1:4" x14ac:dyDescent="0.25">
      <c r="A2189" s="1">
        <v>40044</v>
      </c>
      <c r="B2189" t="s">
        <v>22</v>
      </c>
      <c r="C2189">
        <v>3743314</v>
      </c>
      <c r="D2189">
        <v>11</v>
      </c>
    </row>
    <row r="2190" spans="1:4" x14ac:dyDescent="0.25">
      <c r="A2190" s="1">
        <v>40045</v>
      </c>
      <c r="B2190" t="s">
        <v>21</v>
      </c>
      <c r="C2190">
        <v>2368557</v>
      </c>
      <c r="D2190">
        <v>7</v>
      </c>
    </row>
    <row r="2191" spans="1:4" x14ac:dyDescent="0.25">
      <c r="A2191" s="1">
        <v>40046</v>
      </c>
      <c r="B2191" t="s">
        <v>25</v>
      </c>
      <c r="C2191">
        <v>3130471</v>
      </c>
      <c r="D2191">
        <v>10</v>
      </c>
    </row>
    <row r="2192" spans="1:4" x14ac:dyDescent="0.25">
      <c r="A2192" s="1">
        <v>40047</v>
      </c>
      <c r="B2192" t="s">
        <v>19</v>
      </c>
      <c r="C2192">
        <v>2981400</v>
      </c>
      <c r="D2192">
        <v>9</v>
      </c>
    </row>
    <row r="2193" spans="1:4" x14ac:dyDescent="0.25">
      <c r="A2193" s="1">
        <v>40048</v>
      </c>
      <c r="B2193" t="s">
        <v>23</v>
      </c>
      <c r="C2193">
        <v>2749514</v>
      </c>
      <c r="D2193">
        <v>9</v>
      </c>
    </row>
    <row r="2194" spans="1:4" x14ac:dyDescent="0.25">
      <c r="A2194" s="1">
        <v>40049</v>
      </c>
      <c r="B2194" t="s">
        <v>20</v>
      </c>
      <c r="C2194">
        <v>1490700</v>
      </c>
      <c r="D2194">
        <v>4</v>
      </c>
    </row>
    <row r="2195" spans="1:4" x14ac:dyDescent="0.25">
      <c r="A2195" s="1">
        <v>40050</v>
      </c>
      <c r="B2195" t="s">
        <v>24</v>
      </c>
      <c r="C2195">
        <v>993800</v>
      </c>
      <c r="D2195">
        <v>3</v>
      </c>
    </row>
    <row r="2196" spans="1:4" x14ac:dyDescent="0.25">
      <c r="A2196" s="1">
        <v>40051</v>
      </c>
      <c r="B2196" t="s">
        <v>22</v>
      </c>
      <c r="C2196">
        <v>2484500</v>
      </c>
      <c r="D2196">
        <v>8</v>
      </c>
    </row>
    <row r="2197" spans="1:4" x14ac:dyDescent="0.25">
      <c r="A2197" s="1">
        <v>40053</v>
      </c>
      <c r="B2197" t="s">
        <v>25</v>
      </c>
      <c r="C2197">
        <v>248450</v>
      </c>
      <c r="D2197">
        <v>1</v>
      </c>
    </row>
    <row r="2198" spans="1:4" x14ac:dyDescent="0.25">
      <c r="A2198" s="1">
        <v>40054</v>
      </c>
      <c r="B2198" t="s">
        <v>19</v>
      </c>
      <c r="C2198">
        <v>3113907</v>
      </c>
      <c r="D2198">
        <v>9</v>
      </c>
    </row>
    <row r="2199" spans="1:4" x14ac:dyDescent="0.25">
      <c r="A2199" s="1">
        <v>40055</v>
      </c>
      <c r="B2199" t="s">
        <v>23</v>
      </c>
      <c r="C2199">
        <v>5846857</v>
      </c>
      <c r="D2199">
        <v>18</v>
      </c>
    </row>
    <row r="2200" spans="1:4" x14ac:dyDescent="0.25">
      <c r="A2200" s="1">
        <v>40056</v>
      </c>
      <c r="B2200" t="s">
        <v>20</v>
      </c>
      <c r="C2200">
        <v>1755714</v>
      </c>
      <c r="D2200">
        <v>6</v>
      </c>
    </row>
    <row r="2201" spans="1:4" x14ac:dyDescent="0.25">
      <c r="A2201" s="1">
        <v>40057</v>
      </c>
      <c r="B2201" t="s">
        <v>24</v>
      </c>
      <c r="C2201">
        <v>1987600</v>
      </c>
      <c r="D2201">
        <v>5</v>
      </c>
    </row>
    <row r="2202" spans="1:4" x14ac:dyDescent="0.25">
      <c r="A2202" s="1">
        <v>40058</v>
      </c>
      <c r="B2202" t="s">
        <v>22</v>
      </c>
      <c r="C2202">
        <v>2732950</v>
      </c>
      <c r="D2202">
        <v>6</v>
      </c>
    </row>
    <row r="2203" spans="1:4" x14ac:dyDescent="0.25">
      <c r="A2203" s="1">
        <v>40059</v>
      </c>
      <c r="B2203" t="s">
        <v>21</v>
      </c>
      <c r="C2203">
        <v>3859257</v>
      </c>
      <c r="D2203">
        <v>10</v>
      </c>
    </row>
    <row r="2204" spans="1:4" x14ac:dyDescent="0.25">
      <c r="A2204" s="1">
        <v>40060</v>
      </c>
      <c r="B2204" t="s">
        <v>25</v>
      </c>
      <c r="C2204">
        <v>2484500</v>
      </c>
      <c r="D2204">
        <v>6</v>
      </c>
    </row>
    <row r="2205" spans="1:4" x14ac:dyDescent="0.25">
      <c r="A2205" s="1">
        <v>40061</v>
      </c>
      <c r="B2205" t="s">
        <v>19</v>
      </c>
      <c r="C2205">
        <v>2617007</v>
      </c>
      <c r="D2205">
        <v>9</v>
      </c>
    </row>
    <row r="2206" spans="1:4" x14ac:dyDescent="0.25">
      <c r="A2206" s="1">
        <v>40062</v>
      </c>
      <c r="B2206" t="s">
        <v>23</v>
      </c>
      <c r="C2206">
        <v>4356157</v>
      </c>
      <c r="D2206">
        <v>13</v>
      </c>
    </row>
    <row r="2207" spans="1:4" x14ac:dyDescent="0.25">
      <c r="A2207" s="1">
        <v>40063</v>
      </c>
      <c r="B2207" t="s">
        <v>20</v>
      </c>
      <c r="C2207">
        <v>2484500</v>
      </c>
      <c r="D2207">
        <v>10</v>
      </c>
    </row>
    <row r="2208" spans="1:4" x14ac:dyDescent="0.25">
      <c r="A2208" s="1">
        <v>40064</v>
      </c>
      <c r="B2208" t="s">
        <v>24</v>
      </c>
      <c r="C2208">
        <v>1374757</v>
      </c>
      <c r="D2208">
        <v>6</v>
      </c>
    </row>
    <row r="2209" spans="1:4" x14ac:dyDescent="0.25">
      <c r="A2209" s="1">
        <v>40065</v>
      </c>
      <c r="B2209" t="s">
        <v>22</v>
      </c>
      <c r="C2209">
        <v>1987600</v>
      </c>
      <c r="D2209">
        <v>7</v>
      </c>
    </row>
    <row r="2210" spans="1:4" x14ac:dyDescent="0.25">
      <c r="A2210" s="1">
        <v>40066</v>
      </c>
      <c r="B2210" t="s">
        <v>21</v>
      </c>
      <c r="C2210">
        <v>2252614</v>
      </c>
      <c r="D2210">
        <v>9</v>
      </c>
    </row>
    <row r="2211" spans="1:4" x14ac:dyDescent="0.25">
      <c r="A2211" s="1">
        <v>40067</v>
      </c>
      <c r="B2211" t="s">
        <v>25</v>
      </c>
      <c r="C2211">
        <v>4223650</v>
      </c>
      <c r="D2211">
        <v>11</v>
      </c>
    </row>
    <row r="2212" spans="1:4" x14ac:dyDescent="0.25">
      <c r="A2212" s="1">
        <v>40068</v>
      </c>
      <c r="B2212" t="s">
        <v>19</v>
      </c>
      <c r="C2212">
        <v>2368557</v>
      </c>
      <c r="D2212">
        <v>9</v>
      </c>
    </row>
    <row r="2213" spans="1:4" x14ac:dyDescent="0.25">
      <c r="A2213" s="1">
        <v>40069</v>
      </c>
      <c r="B2213" t="s">
        <v>23</v>
      </c>
      <c r="C2213">
        <v>3229850</v>
      </c>
      <c r="D2213">
        <v>9</v>
      </c>
    </row>
    <row r="2214" spans="1:4" x14ac:dyDescent="0.25">
      <c r="A2214" s="1">
        <v>40070</v>
      </c>
      <c r="B2214" t="s">
        <v>20</v>
      </c>
      <c r="C2214">
        <v>2501064</v>
      </c>
      <c r="D2214">
        <v>9</v>
      </c>
    </row>
    <row r="2215" spans="1:4" x14ac:dyDescent="0.25">
      <c r="A2215" s="1">
        <v>40071</v>
      </c>
      <c r="B2215" t="s">
        <v>24</v>
      </c>
      <c r="C2215">
        <v>2236050</v>
      </c>
      <c r="D2215">
        <v>6</v>
      </c>
    </row>
    <row r="2216" spans="1:4" x14ac:dyDescent="0.25">
      <c r="A2216" s="1">
        <v>40072</v>
      </c>
      <c r="B2216" t="s">
        <v>22</v>
      </c>
      <c r="C2216">
        <v>2865457</v>
      </c>
      <c r="D2216">
        <v>10</v>
      </c>
    </row>
    <row r="2217" spans="1:4" x14ac:dyDescent="0.25">
      <c r="A2217" s="1">
        <v>40073</v>
      </c>
      <c r="B2217" t="s">
        <v>21</v>
      </c>
      <c r="C2217">
        <v>2484500</v>
      </c>
      <c r="D2217">
        <v>8</v>
      </c>
    </row>
    <row r="2218" spans="1:4" x14ac:dyDescent="0.25">
      <c r="A2218" s="1">
        <v>40074</v>
      </c>
      <c r="B2218" t="s">
        <v>25</v>
      </c>
      <c r="C2218">
        <v>6724714</v>
      </c>
      <c r="D2218">
        <v>20</v>
      </c>
    </row>
    <row r="2219" spans="1:4" x14ac:dyDescent="0.25">
      <c r="A2219" s="1">
        <v>40075</v>
      </c>
      <c r="B2219" t="s">
        <v>19</v>
      </c>
      <c r="C2219">
        <v>8844821</v>
      </c>
      <c r="D2219">
        <v>24</v>
      </c>
    </row>
    <row r="2220" spans="1:4" x14ac:dyDescent="0.25">
      <c r="A2220" s="1">
        <v>40076</v>
      </c>
      <c r="B2220" t="s">
        <v>23</v>
      </c>
      <c r="C2220">
        <v>9971128</v>
      </c>
      <c r="D2220">
        <v>27</v>
      </c>
    </row>
    <row r="2221" spans="1:4" x14ac:dyDescent="0.25">
      <c r="A2221" s="1">
        <v>40077</v>
      </c>
      <c r="B2221" t="s">
        <v>20</v>
      </c>
      <c r="C2221">
        <v>5217450</v>
      </c>
      <c r="D2221">
        <v>17</v>
      </c>
    </row>
    <row r="2222" spans="1:4" x14ac:dyDescent="0.25">
      <c r="A2222" s="1">
        <v>40078</v>
      </c>
      <c r="B2222" t="s">
        <v>24</v>
      </c>
      <c r="C2222">
        <v>6211250</v>
      </c>
      <c r="D2222">
        <v>15</v>
      </c>
    </row>
    <row r="2223" spans="1:4" x14ac:dyDescent="0.25">
      <c r="A2223" s="1">
        <v>40079</v>
      </c>
      <c r="B2223" t="s">
        <v>22</v>
      </c>
      <c r="C2223">
        <v>5714350</v>
      </c>
      <c r="D2223">
        <v>15</v>
      </c>
    </row>
    <row r="2224" spans="1:4" x14ac:dyDescent="0.25">
      <c r="A2224" s="1">
        <v>40080</v>
      </c>
      <c r="B2224" t="s">
        <v>21</v>
      </c>
      <c r="C2224">
        <v>3991764</v>
      </c>
      <c r="D2224">
        <v>13</v>
      </c>
    </row>
    <row r="2225" spans="1:4" x14ac:dyDescent="0.25">
      <c r="A2225" s="1">
        <v>40081</v>
      </c>
      <c r="B2225" t="s">
        <v>25</v>
      </c>
      <c r="C2225">
        <v>3991764</v>
      </c>
      <c r="D2225">
        <v>13</v>
      </c>
    </row>
    <row r="2226" spans="1:4" x14ac:dyDescent="0.25">
      <c r="A2226" s="1">
        <v>40082</v>
      </c>
      <c r="B2226" t="s">
        <v>19</v>
      </c>
      <c r="C2226">
        <v>6476264</v>
      </c>
      <c r="D2226">
        <v>20</v>
      </c>
    </row>
    <row r="2227" spans="1:4" x14ac:dyDescent="0.25">
      <c r="A2227" s="1">
        <v>40083</v>
      </c>
      <c r="B2227" t="s">
        <v>23</v>
      </c>
      <c r="C2227">
        <v>2385121</v>
      </c>
      <c r="D2227">
        <v>8</v>
      </c>
    </row>
    <row r="2228" spans="1:4" x14ac:dyDescent="0.25">
      <c r="A2228" s="1">
        <v>40084</v>
      </c>
      <c r="B2228" t="s">
        <v>20</v>
      </c>
      <c r="C2228">
        <v>2617007</v>
      </c>
      <c r="D2228">
        <v>10</v>
      </c>
    </row>
    <row r="2229" spans="1:4" x14ac:dyDescent="0.25">
      <c r="A2229" s="1">
        <v>40085</v>
      </c>
      <c r="B2229" t="s">
        <v>24</v>
      </c>
      <c r="C2229">
        <v>3726750</v>
      </c>
      <c r="D2229">
        <v>10</v>
      </c>
    </row>
    <row r="2230" spans="1:4" x14ac:dyDescent="0.25">
      <c r="A2230" s="1">
        <v>40086</v>
      </c>
      <c r="B2230" t="s">
        <v>22</v>
      </c>
      <c r="C2230">
        <v>2368557</v>
      </c>
      <c r="D2230">
        <v>9</v>
      </c>
    </row>
    <row r="2231" spans="1:4" x14ac:dyDescent="0.25">
      <c r="A2231" s="1">
        <v>40087</v>
      </c>
      <c r="B2231" t="s">
        <v>21</v>
      </c>
      <c r="C2231">
        <v>3229850</v>
      </c>
      <c r="D2231">
        <v>10</v>
      </c>
    </row>
    <row r="2232" spans="1:4" x14ac:dyDescent="0.25">
      <c r="A2232" s="1">
        <v>40088</v>
      </c>
      <c r="B2232" t="s">
        <v>25</v>
      </c>
      <c r="C2232">
        <v>3610807</v>
      </c>
      <c r="D2232">
        <v>11</v>
      </c>
    </row>
    <row r="2233" spans="1:4" x14ac:dyDescent="0.25">
      <c r="A2233" s="1">
        <v>40089</v>
      </c>
      <c r="B2233" t="s">
        <v>19</v>
      </c>
      <c r="C2233">
        <v>7354121</v>
      </c>
      <c r="D2233">
        <v>22</v>
      </c>
    </row>
    <row r="2234" spans="1:4" x14ac:dyDescent="0.25">
      <c r="A2234" s="1">
        <v>40090</v>
      </c>
      <c r="B2234" t="s">
        <v>23</v>
      </c>
      <c r="C2234">
        <v>3975200</v>
      </c>
      <c r="D2234">
        <v>10</v>
      </c>
    </row>
    <row r="2235" spans="1:4" x14ac:dyDescent="0.25">
      <c r="A2235" s="1">
        <v>40091</v>
      </c>
      <c r="B2235" t="s">
        <v>20</v>
      </c>
      <c r="C2235">
        <v>7470064</v>
      </c>
      <c r="D2235">
        <v>21</v>
      </c>
    </row>
    <row r="2236" spans="1:4" x14ac:dyDescent="0.25">
      <c r="A2236" s="1">
        <v>40092</v>
      </c>
      <c r="B2236" t="s">
        <v>24</v>
      </c>
      <c r="C2236">
        <v>4770242</v>
      </c>
      <c r="D2236">
        <v>16</v>
      </c>
    </row>
    <row r="2237" spans="1:4" x14ac:dyDescent="0.25">
      <c r="A2237" s="1">
        <v>40093</v>
      </c>
      <c r="B2237" t="s">
        <v>22</v>
      </c>
      <c r="C2237">
        <v>2252614</v>
      </c>
      <c r="D2237">
        <v>7</v>
      </c>
    </row>
    <row r="2238" spans="1:4" x14ac:dyDescent="0.25">
      <c r="A2238" s="1">
        <v>40094</v>
      </c>
      <c r="B2238" t="s">
        <v>21</v>
      </c>
      <c r="C2238">
        <v>1490700</v>
      </c>
      <c r="D2238">
        <v>4</v>
      </c>
    </row>
    <row r="2239" spans="1:4" x14ac:dyDescent="0.25">
      <c r="A2239" s="1">
        <v>40095</v>
      </c>
      <c r="B2239" t="s">
        <v>25</v>
      </c>
      <c r="C2239">
        <v>4869621</v>
      </c>
      <c r="D2239">
        <v>17</v>
      </c>
    </row>
    <row r="2240" spans="1:4" x14ac:dyDescent="0.25">
      <c r="A2240" s="1">
        <v>40096</v>
      </c>
      <c r="B2240" t="s">
        <v>19</v>
      </c>
      <c r="C2240">
        <v>7602571</v>
      </c>
      <c r="D2240">
        <v>21</v>
      </c>
    </row>
    <row r="2241" spans="1:4" x14ac:dyDescent="0.25">
      <c r="A2241" s="1">
        <v>40097</v>
      </c>
      <c r="B2241" t="s">
        <v>23</v>
      </c>
      <c r="C2241">
        <v>7503192</v>
      </c>
      <c r="D2241">
        <v>23</v>
      </c>
    </row>
    <row r="2242" spans="1:4" x14ac:dyDescent="0.25">
      <c r="A2242" s="1">
        <v>40098</v>
      </c>
      <c r="B2242" t="s">
        <v>20</v>
      </c>
      <c r="C2242">
        <v>9971128</v>
      </c>
      <c r="D2242">
        <v>28</v>
      </c>
    </row>
    <row r="2243" spans="1:4" x14ac:dyDescent="0.25">
      <c r="A2243" s="1">
        <v>40099</v>
      </c>
      <c r="B2243" t="s">
        <v>24</v>
      </c>
      <c r="C2243">
        <v>3246414</v>
      </c>
      <c r="D2243">
        <v>14</v>
      </c>
    </row>
    <row r="2244" spans="1:4" x14ac:dyDescent="0.25">
      <c r="A2244" s="1">
        <v>40100</v>
      </c>
      <c r="B2244" t="s">
        <v>22</v>
      </c>
      <c r="C2244">
        <v>2236050</v>
      </c>
      <c r="D2244">
        <v>7</v>
      </c>
    </row>
    <row r="2245" spans="1:4" x14ac:dyDescent="0.25">
      <c r="A2245" s="1">
        <v>40101</v>
      </c>
      <c r="B2245" t="s">
        <v>21</v>
      </c>
      <c r="C2245">
        <v>3113907</v>
      </c>
      <c r="D2245">
        <v>10</v>
      </c>
    </row>
    <row r="2246" spans="1:4" x14ac:dyDescent="0.25">
      <c r="A2246" s="1">
        <v>40102</v>
      </c>
      <c r="B2246" t="s">
        <v>25</v>
      </c>
      <c r="C2246">
        <v>1142871</v>
      </c>
      <c r="D2246">
        <v>6</v>
      </c>
    </row>
    <row r="2247" spans="1:4" x14ac:dyDescent="0.25">
      <c r="A2247" s="1">
        <v>40103</v>
      </c>
      <c r="B2247" t="s">
        <v>19</v>
      </c>
      <c r="C2247">
        <v>3975200</v>
      </c>
      <c r="D2247">
        <v>10</v>
      </c>
    </row>
    <row r="2248" spans="1:4" x14ac:dyDescent="0.25">
      <c r="A2248" s="1">
        <v>40104</v>
      </c>
      <c r="B2248" t="s">
        <v>23</v>
      </c>
      <c r="C2248">
        <v>11064307</v>
      </c>
      <c r="D2248">
        <v>26</v>
      </c>
    </row>
    <row r="2249" spans="1:4" x14ac:dyDescent="0.25">
      <c r="A2249" s="1">
        <v>40105</v>
      </c>
      <c r="B2249" t="s">
        <v>20</v>
      </c>
      <c r="C2249">
        <v>2501064</v>
      </c>
      <c r="D2249">
        <v>7</v>
      </c>
    </row>
    <row r="2250" spans="1:4" x14ac:dyDescent="0.25">
      <c r="A2250" s="1">
        <v>40106</v>
      </c>
      <c r="B2250" t="s">
        <v>24</v>
      </c>
      <c r="C2250">
        <v>1374757</v>
      </c>
      <c r="D2250">
        <v>5</v>
      </c>
    </row>
    <row r="2251" spans="1:4" x14ac:dyDescent="0.25">
      <c r="A2251" s="1">
        <v>40107</v>
      </c>
      <c r="B2251" t="s">
        <v>22</v>
      </c>
      <c r="C2251">
        <v>1739150</v>
      </c>
      <c r="D2251">
        <v>5</v>
      </c>
    </row>
    <row r="2252" spans="1:4" x14ac:dyDescent="0.25">
      <c r="A2252" s="1">
        <v>40108</v>
      </c>
      <c r="B2252" t="s">
        <v>21</v>
      </c>
      <c r="C2252">
        <v>2484500</v>
      </c>
      <c r="D2252">
        <v>7</v>
      </c>
    </row>
    <row r="2253" spans="1:4" x14ac:dyDescent="0.25">
      <c r="A2253" s="1">
        <v>40109</v>
      </c>
      <c r="B2253" t="s">
        <v>25</v>
      </c>
      <c r="C2253">
        <v>2236050</v>
      </c>
      <c r="D2253">
        <v>7</v>
      </c>
    </row>
    <row r="2254" spans="1:4" x14ac:dyDescent="0.25">
      <c r="A2254" s="1">
        <v>40110</v>
      </c>
      <c r="B2254" t="s">
        <v>19</v>
      </c>
      <c r="C2254">
        <v>5399649</v>
      </c>
      <c r="D2254">
        <v>21</v>
      </c>
    </row>
    <row r="2255" spans="1:4" x14ac:dyDescent="0.25">
      <c r="A2255" s="1">
        <v>40111</v>
      </c>
      <c r="B2255" t="s">
        <v>23</v>
      </c>
      <c r="C2255">
        <v>3859257</v>
      </c>
      <c r="D2255">
        <v>12</v>
      </c>
    </row>
    <row r="2256" spans="1:4" x14ac:dyDescent="0.25">
      <c r="A2256" s="1">
        <v>40112</v>
      </c>
      <c r="B2256" t="s">
        <v>20</v>
      </c>
      <c r="C2256">
        <v>1739150</v>
      </c>
      <c r="D2256">
        <v>5</v>
      </c>
    </row>
    <row r="2257" spans="1:4" x14ac:dyDescent="0.25">
      <c r="A2257" s="1">
        <v>40113</v>
      </c>
      <c r="B2257" t="s">
        <v>24</v>
      </c>
      <c r="C2257">
        <v>3229850</v>
      </c>
      <c r="D2257">
        <v>9</v>
      </c>
    </row>
    <row r="2258" spans="1:4" x14ac:dyDescent="0.25">
      <c r="A2258" s="1">
        <v>40114</v>
      </c>
      <c r="B2258" t="s">
        <v>22</v>
      </c>
      <c r="C2258">
        <v>4853057</v>
      </c>
      <c r="D2258">
        <v>12</v>
      </c>
    </row>
    <row r="2259" spans="1:4" x14ac:dyDescent="0.25">
      <c r="A2259" s="1">
        <v>40115</v>
      </c>
      <c r="B2259" t="s">
        <v>21</v>
      </c>
      <c r="C2259">
        <v>4356157</v>
      </c>
      <c r="D2259">
        <v>12</v>
      </c>
    </row>
    <row r="2260" spans="1:4" x14ac:dyDescent="0.25">
      <c r="A2260" s="1">
        <v>40116</v>
      </c>
      <c r="B2260" t="s">
        <v>25</v>
      </c>
      <c r="C2260">
        <v>3014528</v>
      </c>
      <c r="D2260">
        <v>10</v>
      </c>
    </row>
    <row r="2261" spans="1:4" x14ac:dyDescent="0.25">
      <c r="A2261" s="1">
        <v>40117</v>
      </c>
      <c r="B2261" t="s">
        <v>19</v>
      </c>
      <c r="C2261">
        <v>7519756</v>
      </c>
      <c r="D2261">
        <v>27</v>
      </c>
    </row>
    <row r="2262" spans="1:4" x14ac:dyDescent="0.25">
      <c r="A2262" s="1">
        <v>40118</v>
      </c>
      <c r="B2262" t="s">
        <v>23</v>
      </c>
      <c r="C2262">
        <v>4853057</v>
      </c>
      <c r="D2262">
        <v>12</v>
      </c>
    </row>
    <row r="2263" spans="1:4" x14ac:dyDescent="0.25">
      <c r="A2263" s="1">
        <v>40119</v>
      </c>
      <c r="B2263" t="s">
        <v>20</v>
      </c>
      <c r="C2263">
        <v>8612935</v>
      </c>
      <c r="D2263">
        <v>26</v>
      </c>
    </row>
    <row r="2264" spans="1:4" x14ac:dyDescent="0.25">
      <c r="A2264" s="1">
        <v>40120</v>
      </c>
      <c r="B2264" t="s">
        <v>24</v>
      </c>
      <c r="C2264">
        <v>1258814</v>
      </c>
      <c r="D2264">
        <v>5</v>
      </c>
    </row>
    <row r="2265" spans="1:4" x14ac:dyDescent="0.25">
      <c r="A2265" s="1">
        <v>40121</v>
      </c>
      <c r="B2265" t="s">
        <v>22</v>
      </c>
      <c r="C2265">
        <v>1258814</v>
      </c>
      <c r="D2265">
        <v>5</v>
      </c>
    </row>
    <row r="2266" spans="1:4" x14ac:dyDescent="0.25">
      <c r="A2266" s="1">
        <v>40122</v>
      </c>
      <c r="B2266" t="s">
        <v>21</v>
      </c>
      <c r="C2266">
        <v>1623207</v>
      </c>
      <c r="D2266">
        <v>5</v>
      </c>
    </row>
    <row r="2267" spans="1:4" x14ac:dyDescent="0.25">
      <c r="A2267" s="1">
        <v>40123</v>
      </c>
      <c r="B2267" t="s">
        <v>25</v>
      </c>
      <c r="C2267">
        <v>4389285</v>
      </c>
      <c r="D2267">
        <v>17</v>
      </c>
    </row>
    <row r="2268" spans="1:4" x14ac:dyDescent="0.25">
      <c r="A2268" s="1">
        <v>40124</v>
      </c>
      <c r="B2268" t="s">
        <v>19</v>
      </c>
      <c r="C2268">
        <v>3975200</v>
      </c>
      <c r="D2268">
        <v>10</v>
      </c>
    </row>
    <row r="2269" spans="1:4" x14ac:dyDescent="0.25">
      <c r="A2269" s="1">
        <v>40125</v>
      </c>
      <c r="B2269" t="s">
        <v>23</v>
      </c>
      <c r="C2269">
        <v>2865457</v>
      </c>
      <c r="D2269">
        <v>9</v>
      </c>
    </row>
    <row r="2270" spans="1:4" x14ac:dyDescent="0.25">
      <c r="A2270" s="1">
        <v>40126</v>
      </c>
      <c r="B2270" t="s">
        <v>20</v>
      </c>
      <c r="C2270">
        <v>745350</v>
      </c>
      <c r="D2270">
        <v>3</v>
      </c>
    </row>
    <row r="2271" spans="1:4" x14ac:dyDescent="0.25">
      <c r="A2271" s="1">
        <v>40127</v>
      </c>
      <c r="B2271" t="s">
        <v>24</v>
      </c>
      <c r="C2271">
        <v>1739150</v>
      </c>
      <c r="D2271">
        <v>5</v>
      </c>
    </row>
    <row r="2272" spans="1:4" x14ac:dyDescent="0.25">
      <c r="A2272" s="1">
        <v>40128</v>
      </c>
      <c r="B2272" t="s">
        <v>22</v>
      </c>
      <c r="C2272">
        <v>496900</v>
      </c>
      <c r="D2272">
        <v>1</v>
      </c>
    </row>
    <row r="2273" spans="1:4" x14ac:dyDescent="0.25">
      <c r="A2273" s="1">
        <v>40130</v>
      </c>
      <c r="B2273" t="s">
        <v>25</v>
      </c>
      <c r="C2273">
        <v>993800</v>
      </c>
      <c r="D2273">
        <v>2</v>
      </c>
    </row>
    <row r="2274" spans="1:4" x14ac:dyDescent="0.25">
      <c r="A2274" s="1">
        <v>40131</v>
      </c>
      <c r="B2274" t="s">
        <v>19</v>
      </c>
      <c r="C2274">
        <v>132507</v>
      </c>
      <c r="D2274">
        <v>1</v>
      </c>
    </row>
    <row r="2275" spans="1:4" x14ac:dyDescent="0.25">
      <c r="A2275" s="1">
        <v>40133</v>
      </c>
      <c r="B2275" t="s">
        <v>20</v>
      </c>
      <c r="C2275">
        <v>496900</v>
      </c>
      <c r="D2275">
        <v>2</v>
      </c>
    </row>
    <row r="2276" spans="1:4" x14ac:dyDescent="0.25">
      <c r="A2276" s="1">
        <v>40137</v>
      </c>
      <c r="B2276" t="s">
        <v>25</v>
      </c>
      <c r="C2276">
        <v>993800</v>
      </c>
      <c r="D2276">
        <v>2</v>
      </c>
    </row>
    <row r="2277" spans="1:4" x14ac:dyDescent="0.25">
      <c r="A2277" s="1">
        <v>40143</v>
      </c>
      <c r="B2277" t="s">
        <v>21</v>
      </c>
      <c r="C2277">
        <v>1242250</v>
      </c>
      <c r="D2277">
        <v>4</v>
      </c>
    </row>
    <row r="2278" spans="1:4" x14ac:dyDescent="0.25">
      <c r="A2278" s="1">
        <v>40144</v>
      </c>
      <c r="B2278" t="s">
        <v>25</v>
      </c>
      <c r="C2278">
        <v>248450</v>
      </c>
      <c r="D2278">
        <v>1</v>
      </c>
    </row>
    <row r="2279" spans="1:4" x14ac:dyDescent="0.25">
      <c r="A2279" s="1">
        <v>40146</v>
      </c>
      <c r="B2279" t="s">
        <v>23</v>
      </c>
      <c r="C2279">
        <v>2020728</v>
      </c>
      <c r="D2279">
        <v>10</v>
      </c>
    </row>
    <row r="2280" spans="1:4" x14ac:dyDescent="0.25">
      <c r="A2280" s="1">
        <v>40152</v>
      </c>
      <c r="B2280" t="s">
        <v>19</v>
      </c>
      <c r="C2280">
        <v>1987600</v>
      </c>
      <c r="D2280">
        <v>5</v>
      </c>
    </row>
    <row r="2281" spans="1:4" x14ac:dyDescent="0.25">
      <c r="A2281" s="1">
        <v>40153</v>
      </c>
      <c r="B2281" t="s">
        <v>23</v>
      </c>
      <c r="C2281">
        <v>496900</v>
      </c>
      <c r="D2281">
        <v>1</v>
      </c>
    </row>
    <row r="2282" spans="1:4" x14ac:dyDescent="0.25">
      <c r="A2282" s="1">
        <v>40154</v>
      </c>
      <c r="B2282" t="s">
        <v>20</v>
      </c>
      <c r="C2282">
        <v>4969000</v>
      </c>
      <c r="D2282">
        <v>12</v>
      </c>
    </row>
    <row r="2283" spans="1:4" x14ac:dyDescent="0.25">
      <c r="A2283" s="1">
        <v>40155</v>
      </c>
      <c r="B2283" t="s">
        <v>24</v>
      </c>
      <c r="C2283">
        <v>2981400</v>
      </c>
      <c r="D2283">
        <v>10</v>
      </c>
    </row>
    <row r="2284" spans="1:4" x14ac:dyDescent="0.25">
      <c r="A2284" s="1">
        <v>40156</v>
      </c>
      <c r="B2284" t="s">
        <v>22</v>
      </c>
      <c r="C2284">
        <v>380957</v>
      </c>
      <c r="D2284">
        <v>2</v>
      </c>
    </row>
    <row r="2285" spans="1:4" x14ac:dyDescent="0.25">
      <c r="A2285" s="1">
        <v>40157</v>
      </c>
      <c r="B2285" t="s">
        <v>21</v>
      </c>
      <c r="C2285">
        <v>496900</v>
      </c>
      <c r="D2285">
        <v>2</v>
      </c>
    </row>
    <row r="2286" spans="1:4" x14ac:dyDescent="0.25">
      <c r="A2286" s="1">
        <v>40158</v>
      </c>
      <c r="B2286" t="s">
        <v>25</v>
      </c>
      <c r="C2286">
        <v>248450</v>
      </c>
      <c r="D2286">
        <v>1</v>
      </c>
    </row>
    <row r="2287" spans="1:4" x14ac:dyDescent="0.25">
      <c r="A2287" s="1">
        <v>40159</v>
      </c>
      <c r="B2287" t="s">
        <v>19</v>
      </c>
      <c r="C2287">
        <v>993800</v>
      </c>
      <c r="D2287">
        <v>3</v>
      </c>
    </row>
    <row r="2288" spans="1:4" x14ac:dyDescent="0.25">
      <c r="A2288" s="1">
        <v>40160</v>
      </c>
      <c r="B2288" t="s">
        <v>23</v>
      </c>
      <c r="C2288">
        <v>496900</v>
      </c>
      <c r="D2288">
        <v>2</v>
      </c>
    </row>
    <row r="2289" spans="1:4" x14ac:dyDescent="0.25">
      <c r="A2289" s="1">
        <v>40161</v>
      </c>
      <c r="B2289" t="s">
        <v>20</v>
      </c>
      <c r="C2289">
        <v>248450</v>
      </c>
      <c r="D2289">
        <v>1</v>
      </c>
    </row>
    <row r="2290" spans="1:4" x14ac:dyDescent="0.25">
      <c r="A2290" s="1">
        <v>40163</v>
      </c>
      <c r="B2290" t="s">
        <v>22</v>
      </c>
      <c r="C2290">
        <v>496900</v>
      </c>
      <c r="D2290">
        <v>2</v>
      </c>
    </row>
    <row r="2291" spans="1:4" x14ac:dyDescent="0.25">
      <c r="A2291" s="1">
        <v>40164</v>
      </c>
      <c r="B2291" t="s">
        <v>21</v>
      </c>
      <c r="C2291">
        <v>2981400</v>
      </c>
      <c r="D2291">
        <v>8</v>
      </c>
    </row>
    <row r="2292" spans="1:4" x14ac:dyDescent="0.25">
      <c r="A2292" s="1">
        <v>40165</v>
      </c>
      <c r="B2292" t="s">
        <v>25</v>
      </c>
      <c r="C2292">
        <v>1490700</v>
      </c>
      <c r="D2292">
        <v>3</v>
      </c>
    </row>
    <row r="2293" spans="1:4" x14ac:dyDescent="0.25">
      <c r="A2293" s="1">
        <v>40166</v>
      </c>
      <c r="B2293" t="s">
        <v>19</v>
      </c>
      <c r="C2293">
        <v>2120107</v>
      </c>
      <c r="D2293">
        <v>5</v>
      </c>
    </row>
    <row r="2294" spans="1:4" x14ac:dyDescent="0.25">
      <c r="A2294" s="1">
        <v>40167</v>
      </c>
      <c r="B2294" t="s">
        <v>23</v>
      </c>
      <c r="C2294">
        <v>2236050</v>
      </c>
      <c r="D2294">
        <v>6</v>
      </c>
    </row>
    <row r="2295" spans="1:4" x14ac:dyDescent="0.25">
      <c r="A2295" s="1">
        <v>40169</v>
      </c>
      <c r="B2295" t="s">
        <v>24</v>
      </c>
      <c r="C2295">
        <v>7453500</v>
      </c>
      <c r="D2295">
        <v>17</v>
      </c>
    </row>
    <row r="2296" spans="1:4" x14ac:dyDescent="0.25">
      <c r="A2296" s="1">
        <v>40170</v>
      </c>
      <c r="B2296" t="s">
        <v>22</v>
      </c>
      <c r="C2296">
        <v>3478300</v>
      </c>
      <c r="D2296">
        <v>9</v>
      </c>
    </row>
    <row r="2297" spans="1:4" x14ac:dyDescent="0.25">
      <c r="A2297" s="1">
        <v>40171</v>
      </c>
      <c r="B2297" t="s">
        <v>21</v>
      </c>
      <c r="C2297">
        <v>2732950</v>
      </c>
      <c r="D2297">
        <v>10</v>
      </c>
    </row>
    <row r="2298" spans="1:4" x14ac:dyDescent="0.25">
      <c r="A2298" s="1">
        <v>40173</v>
      </c>
      <c r="B2298" t="s">
        <v>19</v>
      </c>
      <c r="C2298">
        <v>1374757</v>
      </c>
      <c r="D2298">
        <v>4</v>
      </c>
    </row>
    <row r="2299" spans="1:4" x14ac:dyDescent="0.25">
      <c r="A2299" s="1">
        <v>40175</v>
      </c>
      <c r="B2299" t="s">
        <v>20</v>
      </c>
      <c r="C2299">
        <v>1126307</v>
      </c>
      <c r="D2299">
        <v>3</v>
      </c>
    </row>
    <row r="2300" spans="1:4" x14ac:dyDescent="0.25">
      <c r="A2300" s="1">
        <v>40176</v>
      </c>
      <c r="B2300" t="s">
        <v>24</v>
      </c>
      <c r="C2300">
        <v>745350</v>
      </c>
      <c r="D2300">
        <v>3</v>
      </c>
    </row>
    <row r="2301" spans="1:4" x14ac:dyDescent="0.25">
      <c r="A2301" s="1">
        <v>40177</v>
      </c>
      <c r="B2301" t="s">
        <v>22</v>
      </c>
      <c r="C2301">
        <v>745350</v>
      </c>
      <c r="D2301">
        <v>2</v>
      </c>
    </row>
    <row r="2302" spans="1:4" x14ac:dyDescent="0.25">
      <c r="A2302" s="1">
        <v>40180</v>
      </c>
      <c r="B2302" t="s">
        <v>19</v>
      </c>
      <c r="C2302">
        <v>1939833</v>
      </c>
      <c r="D2302">
        <v>7</v>
      </c>
    </row>
    <row r="2303" spans="1:4" x14ac:dyDescent="0.25">
      <c r="A2303" s="1">
        <v>40182</v>
      </c>
      <c r="B2303" t="s">
        <v>20</v>
      </c>
      <c r="C2303">
        <v>1545000</v>
      </c>
      <c r="D2303">
        <v>4</v>
      </c>
    </row>
    <row r="2304" spans="1:4" x14ac:dyDescent="0.25">
      <c r="A2304" s="1">
        <v>40183</v>
      </c>
      <c r="B2304" t="s">
        <v>24</v>
      </c>
      <c r="C2304">
        <v>2317500</v>
      </c>
      <c r="D2304">
        <v>5</v>
      </c>
    </row>
    <row r="2305" spans="1:4" x14ac:dyDescent="0.25">
      <c r="A2305" s="1">
        <v>40184</v>
      </c>
      <c r="B2305" t="s">
        <v>22</v>
      </c>
      <c r="C2305">
        <v>2454833</v>
      </c>
      <c r="D2305">
        <v>7</v>
      </c>
    </row>
    <row r="2306" spans="1:4" x14ac:dyDescent="0.25">
      <c r="A2306" s="1">
        <v>40185</v>
      </c>
      <c r="B2306" t="s">
        <v>21</v>
      </c>
      <c r="C2306">
        <v>6197166</v>
      </c>
      <c r="D2306">
        <v>15</v>
      </c>
    </row>
    <row r="2307" spans="1:4" x14ac:dyDescent="0.25">
      <c r="A2307" s="1">
        <v>40186</v>
      </c>
      <c r="B2307" t="s">
        <v>25</v>
      </c>
      <c r="C2307">
        <v>2832500</v>
      </c>
      <c r="D2307">
        <v>6</v>
      </c>
    </row>
    <row r="2308" spans="1:4" x14ac:dyDescent="0.25">
      <c r="A2308" s="1">
        <v>40187</v>
      </c>
      <c r="B2308" t="s">
        <v>19</v>
      </c>
      <c r="C2308">
        <v>3862500</v>
      </c>
      <c r="D2308">
        <v>12</v>
      </c>
    </row>
    <row r="2309" spans="1:4" x14ac:dyDescent="0.25">
      <c r="A2309" s="1">
        <v>40188</v>
      </c>
      <c r="B2309" t="s">
        <v>23</v>
      </c>
      <c r="C2309">
        <v>2832500</v>
      </c>
      <c r="D2309">
        <v>6</v>
      </c>
    </row>
    <row r="2310" spans="1:4" x14ac:dyDescent="0.25">
      <c r="A2310" s="1">
        <v>40189</v>
      </c>
      <c r="B2310" t="s">
        <v>20</v>
      </c>
      <c r="C2310">
        <v>515000</v>
      </c>
      <c r="D2310">
        <v>1</v>
      </c>
    </row>
    <row r="2311" spans="1:4" x14ac:dyDescent="0.25">
      <c r="A2311" s="1">
        <v>40190</v>
      </c>
      <c r="B2311" t="s">
        <v>24</v>
      </c>
      <c r="C2311">
        <v>515000</v>
      </c>
      <c r="D2311">
        <v>2</v>
      </c>
    </row>
    <row r="2312" spans="1:4" x14ac:dyDescent="0.25">
      <c r="A2312" s="1">
        <v>40191</v>
      </c>
      <c r="B2312" t="s">
        <v>22</v>
      </c>
      <c r="C2312">
        <v>2832500</v>
      </c>
      <c r="D2312">
        <v>8</v>
      </c>
    </row>
    <row r="2313" spans="1:4" x14ac:dyDescent="0.25">
      <c r="A2313" s="1">
        <v>40192</v>
      </c>
      <c r="B2313" t="s">
        <v>21</v>
      </c>
      <c r="C2313">
        <v>4137166</v>
      </c>
      <c r="D2313">
        <v>12</v>
      </c>
    </row>
    <row r="2314" spans="1:4" x14ac:dyDescent="0.25">
      <c r="A2314" s="1">
        <v>40193</v>
      </c>
      <c r="B2314" t="s">
        <v>25</v>
      </c>
      <c r="C2314">
        <v>257500</v>
      </c>
      <c r="D2314">
        <v>1</v>
      </c>
    </row>
    <row r="2315" spans="1:4" x14ac:dyDescent="0.25">
      <c r="A2315" s="1">
        <v>40194</v>
      </c>
      <c r="B2315" t="s">
        <v>19</v>
      </c>
      <c r="C2315">
        <v>2060000</v>
      </c>
      <c r="D2315">
        <v>7</v>
      </c>
    </row>
    <row r="2316" spans="1:4" x14ac:dyDescent="0.25">
      <c r="A2316" s="1">
        <v>40195</v>
      </c>
      <c r="B2316" t="s">
        <v>23</v>
      </c>
      <c r="C2316">
        <v>1819666</v>
      </c>
      <c r="D2316">
        <v>6</v>
      </c>
    </row>
    <row r="2317" spans="1:4" x14ac:dyDescent="0.25">
      <c r="A2317" s="1">
        <v>40196</v>
      </c>
      <c r="B2317" t="s">
        <v>20</v>
      </c>
      <c r="C2317">
        <v>1287500</v>
      </c>
      <c r="D2317">
        <v>4</v>
      </c>
    </row>
    <row r="2318" spans="1:4" x14ac:dyDescent="0.25">
      <c r="A2318" s="1">
        <v>40197</v>
      </c>
      <c r="B2318" t="s">
        <v>24</v>
      </c>
      <c r="C2318">
        <v>515000</v>
      </c>
      <c r="D2318">
        <v>1</v>
      </c>
    </row>
    <row r="2319" spans="1:4" x14ac:dyDescent="0.25">
      <c r="A2319" s="1">
        <v>40198</v>
      </c>
      <c r="B2319" t="s">
        <v>22</v>
      </c>
      <c r="C2319">
        <v>3227333</v>
      </c>
      <c r="D2319">
        <v>9</v>
      </c>
    </row>
    <row r="2320" spans="1:4" x14ac:dyDescent="0.25">
      <c r="A2320" s="1">
        <v>40199</v>
      </c>
      <c r="B2320" t="s">
        <v>21</v>
      </c>
      <c r="C2320">
        <v>1030000</v>
      </c>
      <c r="D2320">
        <v>3</v>
      </c>
    </row>
    <row r="2321" spans="1:4" x14ac:dyDescent="0.25">
      <c r="A2321" s="1">
        <v>40200</v>
      </c>
      <c r="B2321" t="s">
        <v>25</v>
      </c>
      <c r="C2321">
        <v>4377500</v>
      </c>
      <c r="D2321">
        <v>9</v>
      </c>
    </row>
    <row r="2322" spans="1:4" x14ac:dyDescent="0.25">
      <c r="A2322" s="1">
        <v>40201</v>
      </c>
      <c r="B2322" t="s">
        <v>19</v>
      </c>
      <c r="C2322">
        <v>1287500</v>
      </c>
      <c r="D2322">
        <v>3</v>
      </c>
    </row>
    <row r="2323" spans="1:4" x14ac:dyDescent="0.25">
      <c r="A2323" s="1">
        <v>40203</v>
      </c>
      <c r="B2323" t="s">
        <v>20</v>
      </c>
      <c r="C2323">
        <v>1802500</v>
      </c>
      <c r="D2323">
        <v>6</v>
      </c>
    </row>
    <row r="2324" spans="1:4" x14ac:dyDescent="0.25">
      <c r="A2324" s="1">
        <v>40204</v>
      </c>
      <c r="B2324" t="s">
        <v>24</v>
      </c>
      <c r="C2324">
        <v>1802500</v>
      </c>
      <c r="D2324">
        <v>4</v>
      </c>
    </row>
    <row r="2325" spans="1:4" x14ac:dyDescent="0.25">
      <c r="A2325" s="1">
        <v>40205</v>
      </c>
      <c r="B2325" t="s">
        <v>22</v>
      </c>
      <c r="C2325">
        <v>3742333</v>
      </c>
      <c r="D2325">
        <v>10</v>
      </c>
    </row>
    <row r="2326" spans="1:4" x14ac:dyDescent="0.25">
      <c r="A2326" s="1">
        <v>40206</v>
      </c>
      <c r="B2326" t="s">
        <v>21</v>
      </c>
      <c r="C2326">
        <v>909833</v>
      </c>
      <c r="D2326">
        <v>3</v>
      </c>
    </row>
    <row r="2327" spans="1:4" x14ac:dyDescent="0.25">
      <c r="A2327" s="1">
        <v>40207</v>
      </c>
      <c r="B2327" t="s">
        <v>25</v>
      </c>
      <c r="C2327">
        <v>1030000</v>
      </c>
      <c r="D2327">
        <v>3</v>
      </c>
    </row>
    <row r="2328" spans="1:4" x14ac:dyDescent="0.25">
      <c r="A2328" s="1">
        <v>40208</v>
      </c>
      <c r="B2328" t="s">
        <v>19</v>
      </c>
      <c r="C2328">
        <v>3347500</v>
      </c>
      <c r="D2328">
        <v>8</v>
      </c>
    </row>
    <row r="2329" spans="1:4" x14ac:dyDescent="0.25">
      <c r="A2329" s="1">
        <v>40209</v>
      </c>
      <c r="B2329" t="s">
        <v>23</v>
      </c>
      <c r="C2329">
        <v>7347333</v>
      </c>
      <c r="D2329">
        <v>19</v>
      </c>
    </row>
    <row r="2330" spans="1:4" x14ac:dyDescent="0.25">
      <c r="A2330" s="1">
        <v>40210</v>
      </c>
      <c r="B2330" t="s">
        <v>20</v>
      </c>
      <c r="C2330">
        <v>1939833</v>
      </c>
      <c r="D2330">
        <v>6</v>
      </c>
    </row>
    <row r="2331" spans="1:4" x14ac:dyDescent="0.25">
      <c r="A2331" s="1">
        <v>40211</v>
      </c>
      <c r="B2331" t="s">
        <v>24</v>
      </c>
      <c r="C2331">
        <v>2060000</v>
      </c>
      <c r="D2331">
        <v>5</v>
      </c>
    </row>
    <row r="2332" spans="1:4" x14ac:dyDescent="0.25">
      <c r="A2332" s="1">
        <v>40212</v>
      </c>
      <c r="B2332" t="s">
        <v>22</v>
      </c>
      <c r="C2332">
        <v>2060000</v>
      </c>
      <c r="D2332">
        <v>6</v>
      </c>
    </row>
    <row r="2333" spans="1:4" x14ac:dyDescent="0.25">
      <c r="A2333" s="1">
        <v>40213</v>
      </c>
      <c r="B2333" t="s">
        <v>21</v>
      </c>
      <c r="C2333">
        <v>3347500</v>
      </c>
      <c r="D2333">
        <v>9</v>
      </c>
    </row>
    <row r="2334" spans="1:4" x14ac:dyDescent="0.25">
      <c r="A2334" s="1">
        <v>40215</v>
      </c>
      <c r="B2334" t="s">
        <v>19</v>
      </c>
      <c r="C2334">
        <v>3639332</v>
      </c>
      <c r="D2334">
        <v>13</v>
      </c>
    </row>
    <row r="2335" spans="1:4" x14ac:dyDescent="0.25">
      <c r="A2335" s="1">
        <v>40216</v>
      </c>
      <c r="B2335" t="s">
        <v>23</v>
      </c>
      <c r="C2335">
        <v>1167333</v>
      </c>
      <c r="D2335">
        <v>5</v>
      </c>
    </row>
    <row r="2336" spans="1:4" x14ac:dyDescent="0.25">
      <c r="A2336" s="1">
        <v>40217</v>
      </c>
      <c r="B2336" t="s">
        <v>20</v>
      </c>
      <c r="C2336">
        <v>1030000</v>
      </c>
      <c r="D2336">
        <v>3</v>
      </c>
    </row>
    <row r="2337" spans="1:4" x14ac:dyDescent="0.25">
      <c r="A2337" s="1">
        <v>40218</v>
      </c>
      <c r="B2337" t="s">
        <v>24</v>
      </c>
      <c r="C2337">
        <v>2969833</v>
      </c>
      <c r="D2337">
        <v>7</v>
      </c>
    </row>
    <row r="2338" spans="1:4" x14ac:dyDescent="0.25">
      <c r="A2338" s="1">
        <v>40219</v>
      </c>
      <c r="B2338" t="s">
        <v>22</v>
      </c>
      <c r="C2338">
        <v>1184499</v>
      </c>
      <c r="D2338">
        <v>6</v>
      </c>
    </row>
    <row r="2339" spans="1:4" x14ac:dyDescent="0.25">
      <c r="A2339" s="1">
        <v>40220</v>
      </c>
      <c r="B2339" t="s">
        <v>21</v>
      </c>
      <c r="C2339">
        <v>1030000</v>
      </c>
      <c r="D2339">
        <v>3</v>
      </c>
    </row>
    <row r="2340" spans="1:4" x14ac:dyDescent="0.25">
      <c r="A2340" s="1">
        <v>40221</v>
      </c>
      <c r="B2340" t="s">
        <v>25</v>
      </c>
      <c r="C2340">
        <v>1545000</v>
      </c>
      <c r="D2340">
        <v>3</v>
      </c>
    </row>
    <row r="2341" spans="1:4" x14ac:dyDescent="0.25">
      <c r="A2341" s="1">
        <v>40222</v>
      </c>
      <c r="B2341" t="s">
        <v>19</v>
      </c>
      <c r="C2341">
        <v>1545000</v>
      </c>
      <c r="D2341">
        <v>5</v>
      </c>
    </row>
    <row r="2342" spans="1:4" x14ac:dyDescent="0.25">
      <c r="A2342" s="1">
        <v>40223</v>
      </c>
      <c r="B2342" t="s">
        <v>23</v>
      </c>
      <c r="C2342">
        <v>2060000</v>
      </c>
      <c r="D2342">
        <v>5</v>
      </c>
    </row>
    <row r="2343" spans="1:4" x14ac:dyDescent="0.25">
      <c r="A2343" s="1">
        <v>40224</v>
      </c>
      <c r="B2343" t="s">
        <v>20</v>
      </c>
      <c r="C2343">
        <v>137333</v>
      </c>
      <c r="D2343">
        <v>1</v>
      </c>
    </row>
    <row r="2344" spans="1:4" x14ac:dyDescent="0.25">
      <c r="A2344" s="1">
        <v>40225</v>
      </c>
      <c r="B2344" t="s">
        <v>24</v>
      </c>
      <c r="C2344">
        <v>2214499</v>
      </c>
      <c r="D2344">
        <v>7</v>
      </c>
    </row>
    <row r="2345" spans="1:4" x14ac:dyDescent="0.25">
      <c r="A2345" s="1">
        <v>40226</v>
      </c>
      <c r="B2345" t="s">
        <v>22</v>
      </c>
      <c r="C2345">
        <v>532166</v>
      </c>
      <c r="D2345">
        <v>3</v>
      </c>
    </row>
    <row r="2346" spans="1:4" x14ac:dyDescent="0.25">
      <c r="A2346" s="1">
        <v>40227</v>
      </c>
      <c r="B2346" t="s">
        <v>21</v>
      </c>
      <c r="C2346">
        <v>772500</v>
      </c>
      <c r="D2346">
        <v>2</v>
      </c>
    </row>
    <row r="2347" spans="1:4" x14ac:dyDescent="0.25">
      <c r="A2347" s="1">
        <v>40228</v>
      </c>
      <c r="B2347" t="s">
        <v>25</v>
      </c>
      <c r="C2347">
        <v>257500</v>
      </c>
      <c r="D2347">
        <v>1</v>
      </c>
    </row>
    <row r="2348" spans="1:4" x14ac:dyDescent="0.25">
      <c r="A2348" s="1">
        <v>40229</v>
      </c>
      <c r="B2348" t="s">
        <v>19</v>
      </c>
      <c r="C2348">
        <v>1819666</v>
      </c>
      <c r="D2348">
        <v>6</v>
      </c>
    </row>
    <row r="2349" spans="1:4" x14ac:dyDescent="0.25">
      <c r="A2349" s="1">
        <v>40230</v>
      </c>
      <c r="B2349" t="s">
        <v>23</v>
      </c>
      <c r="C2349">
        <v>2403333</v>
      </c>
      <c r="D2349">
        <v>9</v>
      </c>
    </row>
    <row r="2350" spans="1:4" x14ac:dyDescent="0.25">
      <c r="A2350" s="1">
        <v>40231</v>
      </c>
      <c r="B2350" t="s">
        <v>20</v>
      </c>
      <c r="C2350">
        <v>1424833</v>
      </c>
      <c r="D2350">
        <v>5</v>
      </c>
    </row>
    <row r="2351" spans="1:4" x14ac:dyDescent="0.25">
      <c r="A2351" s="1">
        <v>40232</v>
      </c>
      <c r="B2351" t="s">
        <v>24</v>
      </c>
      <c r="C2351">
        <v>909833</v>
      </c>
      <c r="D2351">
        <v>3</v>
      </c>
    </row>
    <row r="2352" spans="1:4" x14ac:dyDescent="0.25">
      <c r="A2352" s="1">
        <v>40233</v>
      </c>
      <c r="B2352" t="s">
        <v>22</v>
      </c>
      <c r="C2352">
        <v>515000</v>
      </c>
      <c r="D2352">
        <v>1</v>
      </c>
    </row>
    <row r="2353" spans="1:4" x14ac:dyDescent="0.25">
      <c r="A2353" s="1">
        <v>40234</v>
      </c>
      <c r="B2353" t="s">
        <v>21</v>
      </c>
      <c r="C2353">
        <v>652333</v>
      </c>
      <c r="D2353">
        <v>3</v>
      </c>
    </row>
    <row r="2354" spans="1:4" x14ac:dyDescent="0.25">
      <c r="A2354" s="1">
        <v>40235</v>
      </c>
      <c r="B2354" t="s">
        <v>25</v>
      </c>
      <c r="C2354">
        <v>137333</v>
      </c>
      <c r="D2354">
        <v>1</v>
      </c>
    </row>
    <row r="2355" spans="1:4" x14ac:dyDescent="0.25">
      <c r="A2355" s="1">
        <v>40236</v>
      </c>
      <c r="B2355" t="s">
        <v>19</v>
      </c>
      <c r="C2355">
        <v>515000</v>
      </c>
      <c r="D2355">
        <v>2</v>
      </c>
    </row>
    <row r="2356" spans="1:4" x14ac:dyDescent="0.25">
      <c r="A2356" s="1">
        <v>40239</v>
      </c>
      <c r="B2356" t="s">
        <v>24</v>
      </c>
      <c r="C2356">
        <v>394833</v>
      </c>
      <c r="D2356">
        <v>2</v>
      </c>
    </row>
    <row r="2357" spans="1:4" x14ac:dyDescent="0.25">
      <c r="A2357" s="1">
        <v>40240</v>
      </c>
      <c r="B2357" t="s">
        <v>22</v>
      </c>
      <c r="C2357">
        <v>772500</v>
      </c>
      <c r="D2357">
        <v>2</v>
      </c>
    </row>
    <row r="2358" spans="1:4" x14ac:dyDescent="0.25">
      <c r="A2358" s="1">
        <v>40241</v>
      </c>
      <c r="B2358" t="s">
        <v>21</v>
      </c>
      <c r="C2358">
        <v>515000</v>
      </c>
      <c r="D2358">
        <v>2</v>
      </c>
    </row>
    <row r="2359" spans="1:4" x14ac:dyDescent="0.25">
      <c r="A2359" s="1">
        <v>40242</v>
      </c>
      <c r="B2359" t="s">
        <v>25</v>
      </c>
      <c r="C2359">
        <v>1939833</v>
      </c>
      <c r="D2359">
        <v>6</v>
      </c>
    </row>
    <row r="2360" spans="1:4" x14ac:dyDescent="0.25">
      <c r="A2360" s="1">
        <v>40243</v>
      </c>
      <c r="B2360" t="s">
        <v>19</v>
      </c>
      <c r="C2360">
        <v>1424833</v>
      </c>
      <c r="D2360">
        <v>5</v>
      </c>
    </row>
    <row r="2361" spans="1:4" x14ac:dyDescent="0.25">
      <c r="A2361" s="1">
        <v>40244</v>
      </c>
      <c r="B2361" t="s">
        <v>23</v>
      </c>
      <c r="C2361">
        <v>257500</v>
      </c>
      <c r="D2361">
        <v>1</v>
      </c>
    </row>
    <row r="2362" spans="1:4" x14ac:dyDescent="0.25">
      <c r="A2362" s="1">
        <v>40245</v>
      </c>
      <c r="B2362" t="s">
        <v>20</v>
      </c>
      <c r="C2362">
        <v>772500</v>
      </c>
      <c r="D2362">
        <v>2</v>
      </c>
    </row>
    <row r="2363" spans="1:4" x14ac:dyDescent="0.25">
      <c r="A2363" s="1">
        <v>40246</v>
      </c>
      <c r="B2363" t="s">
        <v>24</v>
      </c>
      <c r="C2363">
        <v>772500</v>
      </c>
      <c r="D2363">
        <v>2</v>
      </c>
    </row>
    <row r="2364" spans="1:4" x14ac:dyDescent="0.25">
      <c r="A2364" s="1">
        <v>40247</v>
      </c>
      <c r="B2364" t="s">
        <v>22</v>
      </c>
      <c r="C2364">
        <v>772500</v>
      </c>
      <c r="D2364">
        <v>3</v>
      </c>
    </row>
    <row r="2365" spans="1:4" x14ac:dyDescent="0.25">
      <c r="A2365" s="1">
        <v>40248</v>
      </c>
      <c r="B2365" t="s">
        <v>21</v>
      </c>
      <c r="C2365">
        <v>1424833</v>
      </c>
      <c r="D2365">
        <v>5</v>
      </c>
    </row>
    <row r="2366" spans="1:4" x14ac:dyDescent="0.25">
      <c r="A2366" s="1">
        <v>40249</v>
      </c>
      <c r="B2366" t="s">
        <v>25</v>
      </c>
      <c r="C2366">
        <v>2317500</v>
      </c>
      <c r="D2366">
        <v>7</v>
      </c>
    </row>
    <row r="2367" spans="1:4" x14ac:dyDescent="0.25">
      <c r="A2367" s="1">
        <v>40250</v>
      </c>
      <c r="B2367" t="s">
        <v>19</v>
      </c>
      <c r="C2367">
        <v>2712333</v>
      </c>
      <c r="D2367">
        <v>11</v>
      </c>
    </row>
    <row r="2368" spans="1:4" x14ac:dyDescent="0.25">
      <c r="A2368" s="1">
        <v>40251</v>
      </c>
      <c r="B2368" t="s">
        <v>23</v>
      </c>
      <c r="C2368">
        <v>1304666</v>
      </c>
      <c r="D2368">
        <v>5</v>
      </c>
    </row>
    <row r="2369" spans="1:4" x14ac:dyDescent="0.25">
      <c r="A2369" s="1">
        <v>40252</v>
      </c>
      <c r="B2369" t="s">
        <v>20</v>
      </c>
      <c r="C2369">
        <v>2060000</v>
      </c>
      <c r="D2369">
        <v>8</v>
      </c>
    </row>
    <row r="2370" spans="1:4" x14ac:dyDescent="0.25">
      <c r="A2370" s="1">
        <v>40253</v>
      </c>
      <c r="B2370" t="s">
        <v>24</v>
      </c>
      <c r="C2370">
        <v>1167333</v>
      </c>
      <c r="D2370">
        <v>4</v>
      </c>
    </row>
    <row r="2371" spans="1:4" x14ac:dyDescent="0.25">
      <c r="A2371" s="1">
        <v>40254</v>
      </c>
      <c r="B2371" t="s">
        <v>22</v>
      </c>
      <c r="C2371">
        <v>1802500</v>
      </c>
      <c r="D2371">
        <v>6</v>
      </c>
    </row>
    <row r="2372" spans="1:4" x14ac:dyDescent="0.25">
      <c r="A2372" s="1">
        <v>40255</v>
      </c>
      <c r="B2372" t="s">
        <v>21</v>
      </c>
      <c r="C2372">
        <v>3862500</v>
      </c>
      <c r="D2372">
        <v>12</v>
      </c>
    </row>
    <row r="2373" spans="1:4" x14ac:dyDescent="0.25">
      <c r="A2373" s="1">
        <v>40256</v>
      </c>
      <c r="B2373" t="s">
        <v>25</v>
      </c>
      <c r="C2373">
        <v>3742333</v>
      </c>
      <c r="D2373">
        <v>12</v>
      </c>
    </row>
    <row r="2374" spans="1:4" x14ac:dyDescent="0.25">
      <c r="A2374" s="1">
        <v>40258</v>
      </c>
      <c r="B2374" t="s">
        <v>23</v>
      </c>
      <c r="C2374">
        <v>1802500</v>
      </c>
      <c r="D2374">
        <v>5</v>
      </c>
    </row>
    <row r="2375" spans="1:4" x14ac:dyDescent="0.25">
      <c r="A2375" s="1">
        <v>40259</v>
      </c>
      <c r="B2375" t="s">
        <v>20</v>
      </c>
      <c r="C2375">
        <v>1030000</v>
      </c>
      <c r="D2375">
        <v>4</v>
      </c>
    </row>
    <row r="2376" spans="1:4" x14ac:dyDescent="0.25">
      <c r="A2376" s="1">
        <v>40260</v>
      </c>
      <c r="B2376" t="s">
        <v>24</v>
      </c>
      <c r="C2376">
        <v>772500</v>
      </c>
      <c r="D2376">
        <v>2</v>
      </c>
    </row>
    <row r="2377" spans="1:4" x14ac:dyDescent="0.25">
      <c r="A2377" s="1">
        <v>40261</v>
      </c>
      <c r="B2377" t="s">
        <v>22</v>
      </c>
      <c r="C2377">
        <v>2575000</v>
      </c>
      <c r="D2377">
        <v>8</v>
      </c>
    </row>
    <row r="2378" spans="1:4" x14ac:dyDescent="0.25">
      <c r="A2378" s="1">
        <v>40262</v>
      </c>
      <c r="B2378" t="s">
        <v>21</v>
      </c>
      <c r="C2378">
        <v>1287500</v>
      </c>
      <c r="D2378">
        <v>3</v>
      </c>
    </row>
    <row r="2379" spans="1:4" x14ac:dyDescent="0.25">
      <c r="A2379" s="1">
        <v>40264</v>
      </c>
      <c r="B2379" t="s">
        <v>19</v>
      </c>
      <c r="C2379">
        <v>257500</v>
      </c>
      <c r="D2379">
        <v>1</v>
      </c>
    </row>
    <row r="2380" spans="1:4" x14ac:dyDescent="0.25">
      <c r="A2380" s="1">
        <v>40265</v>
      </c>
      <c r="B2380" t="s">
        <v>23</v>
      </c>
      <c r="C2380">
        <v>772500</v>
      </c>
      <c r="D2380">
        <v>3</v>
      </c>
    </row>
    <row r="2381" spans="1:4" x14ac:dyDescent="0.25">
      <c r="A2381" s="1">
        <v>40267</v>
      </c>
      <c r="B2381" t="s">
        <v>24</v>
      </c>
      <c r="C2381">
        <v>1287500</v>
      </c>
      <c r="D2381">
        <v>4</v>
      </c>
    </row>
    <row r="2382" spans="1:4" x14ac:dyDescent="0.25">
      <c r="A2382" s="1">
        <v>40268</v>
      </c>
      <c r="B2382" t="s">
        <v>22</v>
      </c>
      <c r="C2382">
        <v>2575000</v>
      </c>
      <c r="D2382">
        <v>9</v>
      </c>
    </row>
    <row r="2383" spans="1:4" x14ac:dyDescent="0.25">
      <c r="A2383" s="1">
        <v>40269</v>
      </c>
      <c r="B2383" t="s">
        <v>21</v>
      </c>
      <c r="C2383">
        <v>2060000</v>
      </c>
      <c r="D2383">
        <v>6</v>
      </c>
    </row>
    <row r="2384" spans="1:4" x14ac:dyDescent="0.25">
      <c r="A2384" s="1">
        <v>40270</v>
      </c>
      <c r="B2384" t="s">
        <v>25</v>
      </c>
      <c r="C2384">
        <v>1819666</v>
      </c>
      <c r="D2384">
        <v>8</v>
      </c>
    </row>
    <row r="2385" spans="1:4" x14ac:dyDescent="0.25">
      <c r="A2385" s="1">
        <v>40271</v>
      </c>
      <c r="B2385" t="s">
        <v>19</v>
      </c>
      <c r="C2385">
        <v>772500</v>
      </c>
      <c r="D2385">
        <v>3</v>
      </c>
    </row>
    <row r="2386" spans="1:4" x14ac:dyDescent="0.25">
      <c r="A2386" s="1">
        <v>40272</v>
      </c>
      <c r="B2386" t="s">
        <v>23</v>
      </c>
      <c r="C2386">
        <v>2197333</v>
      </c>
      <c r="D2386">
        <v>6</v>
      </c>
    </row>
    <row r="2387" spans="1:4" x14ac:dyDescent="0.25">
      <c r="A2387" s="1">
        <v>40273</v>
      </c>
      <c r="B2387" t="s">
        <v>20</v>
      </c>
      <c r="C2387">
        <v>3090000</v>
      </c>
      <c r="D2387">
        <v>6</v>
      </c>
    </row>
    <row r="2388" spans="1:4" x14ac:dyDescent="0.25">
      <c r="A2388" s="1">
        <v>40274</v>
      </c>
      <c r="B2388" t="s">
        <v>24</v>
      </c>
      <c r="C2388">
        <v>772500</v>
      </c>
      <c r="D2388">
        <v>3</v>
      </c>
    </row>
    <row r="2389" spans="1:4" x14ac:dyDescent="0.25">
      <c r="A2389" s="1">
        <v>40275</v>
      </c>
      <c r="B2389" t="s">
        <v>22</v>
      </c>
      <c r="C2389">
        <v>1545000</v>
      </c>
      <c r="D2389">
        <v>4</v>
      </c>
    </row>
    <row r="2390" spans="1:4" x14ac:dyDescent="0.25">
      <c r="A2390" s="1">
        <v>40276</v>
      </c>
      <c r="B2390" t="s">
        <v>21</v>
      </c>
      <c r="C2390">
        <v>257500</v>
      </c>
      <c r="D2390">
        <v>1</v>
      </c>
    </row>
    <row r="2391" spans="1:4" x14ac:dyDescent="0.25">
      <c r="A2391" s="1">
        <v>40277</v>
      </c>
      <c r="B2391" t="s">
        <v>25</v>
      </c>
      <c r="C2391">
        <v>515000</v>
      </c>
      <c r="D2391">
        <v>1</v>
      </c>
    </row>
    <row r="2392" spans="1:4" x14ac:dyDescent="0.25">
      <c r="A2392" s="1">
        <v>40278</v>
      </c>
      <c r="B2392" t="s">
        <v>19</v>
      </c>
      <c r="C2392">
        <v>257500</v>
      </c>
      <c r="D2392">
        <v>1</v>
      </c>
    </row>
    <row r="2393" spans="1:4" x14ac:dyDescent="0.25">
      <c r="A2393" s="1">
        <v>40279</v>
      </c>
      <c r="B2393" t="s">
        <v>23</v>
      </c>
      <c r="C2393">
        <v>772500</v>
      </c>
      <c r="D2393">
        <v>2</v>
      </c>
    </row>
    <row r="2394" spans="1:4" x14ac:dyDescent="0.25">
      <c r="A2394" s="1">
        <v>40280</v>
      </c>
      <c r="B2394" t="s">
        <v>20</v>
      </c>
      <c r="C2394">
        <v>515000</v>
      </c>
      <c r="D2394">
        <v>2</v>
      </c>
    </row>
    <row r="2395" spans="1:4" x14ac:dyDescent="0.25">
      <c r="A2395" s="1">
        <v>40281</v>
      </c>
      <c r="B2395" t="s">
        <v>24</v>
      </c>
      <c r="C2395">
        <v>257500</v>
      </c>
      <c r="D2395">
        <v>1</v>
      </c>
    </row>
    <row r="2396" spans="1:4" x14ac:dyDescent="0.25">
      <c r="A2396" s="1">
        <v>40282</v>
      </c>
      <c r="B2396" t="s">
        <v>22</v>
      </c>
      <c r="C2396">
        <v>5665000</v>
      </c>
      <c r="D2396">
        <v>19</v>
      </c>
    </row>
    <row r="2397" spans="1:4" x14ac:dyDescent="0.25">
      <c r="A2397" s="1">
        <v>40283</v>
      </c>
      <c r="B2397" t="s">
        <v>21</v>
      </c>
      <c r="C2397">
        <v>5287333</v>
      </c>
      <c r="D2397">
        <v>16</v>
      </c>
    </row>
    <row r="2398" spans="1:4" x14ac:dyDescent="0.25">
      <c r="A2398" s="1">
        <v>40284</v>
      </c>
      <c r="B2398" t="s">
        <v>25</v>
      </c>
      <c r="C2398">
        <v>4892500</v>
      </c>
      <c r="D2398">
        <v>16</v>
      </c>
    </row>
    <row r="2399" spans="1:4" x14ac:dyDescent="0.25">
      <c r="A2399" s="1">
        <v>40286</v>
      </c>
      <c r="B2399" t="s">
        <v>23</v>
      </c>
      <c r="C2399">
        <v>2832500</v>
      </c>
      <c r="D2399">
        <v>9</v>
      </c>
    </row>
    <row r="2400" spans="1:4" x14ac:dyDescent="0.25">
      <c r="A2400" s="1">
        <v>40287</v>
      </c>
      <c r="B2400" t="s">
        <v>20</v>
      </c>
      <c r="C2400">
        <v>3347500</v>
      </c>
      <c r="D2400">
        <v>13</v>
      </c>
    </row>
    <row r="2401" spans="1:4" x14ac:dyDescent="0.25">
      <c r="A2401" s="1">
        <v>40288</v>
      </c>
      <c r="B2401" t="s">
        <v>24</v>
      </c>
      <c r="C2401">
        <v>257500</v>
      </c>
      <c r="D2401">
        <v>1</v>
      </c>
    </row>
    <row r="2402" spans="1:4" x14ac:dyDescent="0.25">
      <c r="A2402" s="1">
        <v>40289</v>
      </c>
      <c r="B2402" t="s">
        <v>22</v>
      </c>
      <c r="C2402">
        <v>2832500</v>
      </c>
      <c r="D2402">
        <v>11</v>
      </c>
    </row>
    <row r="2403" spans="1:4" x14ac:dyDescent="0.25">
      <c r="A2403" s="1">
        <v>40290</v>
      </c>
      <c r="B2403" t="s">
        <v>21</v>
      </c>
      <c r="C2403">
        <v>4635000</v>
      </c>
      <c r="D2403">
        <v>15</v>
      </c>
    </row>
    <row r="2404" spans="1:4" x14ac:dyDescent="0.25">
      <c r="A2404" s="1">
        <v>40291</v>
      </c>
      <c r="B2404" t="s">
        <v>25</v>
      </c>
      <c r="C2404">
        <v>9270000</v>
      </c>
      <c r="D2404">
        <v>29</v>
      </c>
    </row>
    <row r="2405" spans="1:4" x14ac:dyDescent="0.25">
      <c r="A2405" s="1">
        <v>40293</v>
      </c>
      <c r="B2405" t="s">
        <v>23</v>
      </c>
      <c r="C2405">
        <v>1030000</v>
      </c>
      <c r="D2405">
        <v>3</v>
      </c>
    </row>
    <row r="2406" spans="1:4" x14ac:dyDescent="0.25">
      <c r="A2406" s="1">
        <v>40294</v>
      </c>
      <c r="B2406" t="s">
        <v>20</v>
      </c>
      <c r="C2406">
        <v>5922500</v>
      </c>
      <c r="D2406">
        <v>16</v>
      </c>
    </row>
    <row r="2407" spans="1:4" x14ac:dyDescent="0.25">
      <c r="A2407" s="1">
        <v>40295</v>
      </c>
      <c r="B2407" t="s">
        <v>24</v>
      </c>
      <c r="C2407">
        <v>4772333</v>
      </c>
      <c r="D2407">
        <v>17</v>
      </c>
    </row>
    <row r="2408" spans="1:4" x14ac:dyDescent="0.25">
      <c r="A2408" s="1">
        <v>40296</v>
      </c>
      <c r="B2408" t="s">
        <v>22</v>
      </c>
      <c r="C2408">
        <v>5150000</v>
      </c>
      <c r="D2408">
        <v>17</v>
      </c>
    </row>
    <row r="2409" spans="1:4" x14ac:dyDescent="0.25">
      <c r="A2409" s="1">
        <v>40297</v>
      </c>
      <c r="B2409" t="s">
        <v>21</v>
      </c>
      <c r="C2409">
        <v>3347500</v>
      </c>
      <c r="D2409">
        <v>12</v>
      </c>
    </row>
    <row r="2410" spans="1:4" x14ac:dyDescent="0.25">
      <c r="A2410" s="1">
        <v>40298</v>
      </c>
      <c r="B2410" t="s">
        <v>25</v>
      </c>
      <c r="C2410">
        <v>3999833</v>
      </c>
      <c r="D2410">
        <v>16</v>
      </c>
    </row>
    <row r="2411" spans="1:4" x14ac:dyDescent="0.25">
      <c r="A2411" s="1">
        <v>40299</v>
      </c>
      <c r="B2411" t="s">
        <v>19</v>
      </c>
      <c r="C2411">
        <v>772500</v>
      </c>
      <c r="D2411">
        <v>1</v>
      </c>
    </row>
    <row r="2412" spans="1:4" x14ac:dyDescent="0.25">
      <c r="A2412" s="1">
        <v>40300</v>
      </c>
      <c r="B2412" t="s">
        <v>23</v>
      </c>
      <c r="C2412">
        <v>3999833</v>
      </c>
      <c r="D2412">
        <v>9</v>
      </c>
    </row>
    <row r="2413" spans="1:4" x14ac:dyDescent="0.25">
      <c r="A2413" s="1">
        <v>40301</v>
      </c>
      <c r="B2413" t="s">
        <v>20</v>
      </c>
      <c r="C2413">
        <v>1030000</v>
      </c>
      <c r="D2413">
        <v>3</v>
      </c>
    </row>
    <row r="2414" spans="1:4" x14ac:dyDescent="0.25">
      <c r="A2414" s="1">
        <v>40302</v>
      </c>
      <c r="B2414" t="s">
        <v>24</v>
      </c>
      <c r="C2414">
        <v>1545000</v>
      </c>
      <c r="D2414">
        <v>5</v>
      </c>
    </row>
    <row r="2415" spans="1:4" x14ac:dyDescent="0.25">
      <c r="A2415" s="1">
        <v>40303</v>
      </c>
      <c r="B2415" t="s">
        <v>22</v>
      </c>
      <c r="C2415">
        <v>2060000</v>
      </c>
      <c r="D2415">
        <v>5</v>
      </c>
    </row>
    <row r="2416" spans="1:4" x14ac:dyDescent="0.25">
      <c r="A2416" s="1">
        <v>40304</v>
      </c>
      <c r="B2416" t="s">
        <v>21</v>
      </c>
      <c r="C2416">
        <v>3347500</v>
      </c>
      <c r="D2416">
        <v>8</v>
      </c>
    </row>
    <row r="2417" spans="1:4" x14ac:dyDescent="0.25">
      <c r="A2417" s="1">
        <v>40305</v>
      </c>
      <c r="B2417" t="s">
        <v>25</v>
      </c>
      <c r="C2417">
        <v>3090000</v>
      </c>
      <c r="D2417">
        <v>6</v>
      </c>
    </row>
    <row r="2418" spans="1:4" x14ac:dyDescent="0.25">
      <c r="A2418" s="1">
        <v>40306</v>
      </c>
      <c r="B2418" t="s">
        <v>19</v>
      </c>
      <c r="C2418">
        <v>2317500</v>
      </c>
      <c r="D2418">
        <v>7</v>
      </c>
    </row>
    <row r="2419" spans="1:4" x14ac:dyDescent="0.25">
      <c r="A2419" s="1">
        <v>40307</v>
      </c>
      <c r="B2419" t="s">
        <v>23</v>
      </c>
      <c r="C2419">
        <v>3862500</v>
      </c>
      <c r="D2419">
        <v>12</v>
      </c>
    </row>
    <row r="2420" spans="1:4" x14ac:dyDescent="0.25">
      <c r="A2420" s="1">
        <v>40308</v>
      </c>
      <c r="B2420" t="s">
        <v>20</v>
      </c>
      <c r="C2420">
        <v>1167333</v>
      </c>
      <c r="D2420">
        <v>3</v>
      </c>
    </row>
    <row r="2421" spans="1:4" x14ac:dyDescent="0.25">
      <c r="A2421" s="1">
        <v>40309</v>
      </c>
      <c r="B2421" t="s">
        <v>24</v>
      </c>
      <c r="C2421">
        <v>1545000</v>
      </c>
      <c r="D2421">
        <v>5</v>
      </c>
    </row>
    <row r="2422" spans="1:4" x14ac:dyDescent="0.25">
      <c r="A2422" s="1">
        <v>40310</v>
      </c>
      <c r="B2422" t="s">
        <v>22</v>
      </c>
      <c r="C2422">
        <v>4892500</v>
      </c>
      <c r="D2422">
        <v>13</v>
      </c>
    </row>
    <row r="2423" spans="1:4" x14ac:dyDescent="0.25">
      <c r="A2423" s="1">
        <v>40311</v>
      </c>
      <c r="B2423" t="s">
        <v>21</v>
      </c>
      <c r="C2423">
        <v>2969833</v>
      </c>
      <c r="D2423">
        <v>10</v>
      </c>
    </row>
    <row r="2424" spans="1:4" x14ac:dyDescent="0.25">
      <c r="A2424" s="1">
        <v>40312</v>
      </c>
      <c r="B2424" t="s">
        <v>25</v>
      </c>
      <c r="C2424">
        <v>2575000</v>
      </c>
      <c r="D2424">
        <v>7</v>
      </c>
    </row>
    <row r="2425" spans="1:4" x14ac:dyDescent="0.25">
      <c r="A2425" s="1">
        <v>40313</v>
      </c>
      <c r="B2425" t="s">
        <v>19</v>
      </c>
      <c r="C2425">
        <v>1802500</v>
      </c>
      <c r="D2425">
        <v>3</v>
      </c>
    </row>
    <row r="2426" spans="1:4" x14ac:dyDescent="0.25">
      <c r="A2426" s="1">
        <v>40314</v>
      </c>
      <c r="B2426" t="s">
        <v>23</v>
      </c>
      <c r="C2426">
        <v>4120000</v>
      </c>
      <c r="D2426">
        <v>12</v>
      </c>
    </row>
    <row r="2427" spans="1:4" x14ac:dyDescent="0.25">
      <c r="A2427" s="1">
        <v>40315</v>
      </c>
      <c r="B2427" t="s">
        <v>20</v>
      </c>
      <c r="C2427">
        <v>3862500</v>
      </c>
      <c r="D2427">
        <v>11</v>
      </c>
    </row>
    <row r="2428" spans="1:4" x14ac:dyDescent="0.25">
      <c r="A2428" s="1">
        <v>40316</v>
      </c>
      <c r="B2428" t="s">
        <v>24</v>
      </c>
      <c r="C2428">
        <v>2712333</v>
      </c>
      <c r="D2428">
        <v>8</v>
      </c>
    </row>
    <row r="2429" spans="1:4" x14ac:dyDescent="0.25">
      <c r="A2429" s="1">
        <v>40317</v>
      </c>
      <c r="B2429" t="s">
        <v>22</v>
      </c>
      <c r="C2429">
        <v>2317500</v>
      </c>
      <c r="D2429">
        <v>6</v>
      </c>
    </row>
    <row r="2430" spans="1:4" x14ac:dyDescent="0.25">
      <c r="A2430" s="1">
        <v>40318</v>
      </c>
      <c r="B2430" t="s">
        <v>21</v>
      </c>
      <c r="C2430">
        <v>789666</v>
      </c>
      <c r="D2430">
        <v>4</v>
      </c>
    </row>
    <row r="2431" spans="1:4" x14ac:dyDescent="0.25">
      <c r="A2431" s="1">
        <v>40319</v>
      </c>
      <c r="B2431" t="s">
        <v>25</v>
      </c>
      <c r="C2431">
        <v>1802500</v>
      </c>
      <c r="D2431">
        <v>7</v>
      </c>
    </row>
    <row r="2432" spans="1:4" x14ac:dyDescent="0.25">
      <c r="A2432" s="1">
        <v>40320</v>
      </c>
      <c r="B2432" t="s">
        <v>19</v>
      </c>
      <c r="C2432">
        <v>2575000</v>
      </c>
      <c r="D2432">
        <v>6</v>
      </c>
    </row>
    <row r="2433" spans="1:4" x14ac:dyDescent="0.25">
      <c r="A2433" s="1">
        <v>40321</v>
      </c>
      <c r="B2433" t="s">
        <v>23</v>
      </c>
      <c r="C2433">
        <v>1545000</v>
      </c>
      <c r="D2433">
        <v>3</v>
      </c>
    </row>
    <row r="2434" spans="1:4" x14ac:dyDescent="0.25">
      <c r="A2434" s="1">
        <v>40323</v>
      </c>
      <c r="B2434" t="s">
        <v>24</v>
      </c>
      <c r="C2434">
        <v>4892500</v>
      </c>
      <c r="D2434">
        <v>13</v>
      </c>
    </row>
    <row r="2435" spans="1:4" x14ac:dyDescent="0.25">
      <c r="A2435" s="1">
        <v>40324</v>
      </c>
      <c r="B2435" t="s">
        <v>22</v>
      </c>
      <c r="C2435">
        <v>4635000</v>
      </c>
      <c r="D2435">
        <v>13</v>
      </c>
    </row>
    <row r="2436" spans="1:4" x14ac:dyDescent="0.25">
      <c r="A2436" s="1">
        <v>40325</v>
      </c>
      <c r="B2436" t="s">
        <v>21</v>
      </c>
      <c r="C2436">
        <v>4377500</v>
      </c>
      <c r="D2436">
        <v>13</v>
      </c>
    </row>
    <row r="2437" spans="1:4" x14ac:dyDescent="0.25">
      <c r="A2437" s="1">
        <v>40326</v>
      </c>
      <c r="B2437" t="s">
        <v>25</v>
      </c>
      <c r="C2437">
        <v>4120000</v>
      </c>
      <c r="D2437">
        <v>13</v>
      </c>
    </row>
    <row r="2438" spans="1:4" x14ac:dyDescent="0.25">
      <c r="A2438" s="1">
        <v>40327</v>
      </c>
      <c r="B2438" t="s">
        <v>19</v>
      </c>
      <c r="C2438">
        <v>4120000</v>
      </c>
      <c r="D2438">
        <v>14</v>
      </c>
    </row>
    <row r="2439" spans="1:4" x14ac:dyDescent="0.25">
      <c r="A2439" s="1">
        <v>40328</v>
      </c>
      <c r="B2439" t="s">
        <v>23</v>
      </c>
      <c r="C2439">
        <v>8119833</v>
      </c>
      <c r="D2439">
        <v>18</v>
      </c>
    </row>
    <row r="2440" spans="1:4" x14ac:dyDescent="0.25">
      <c r="A2440" s="1">
        <v>40329</v>
      </c>
      <c r="B2440" t="s">
        <v>20</v>
      </c>
      <c r="C2440">
        <v>515000</v>
      </c>
      <c r="D2440">
        <v>2</v>
      </c>
    </row>
    <row r="2441" spans="1:4" x14ac:dyDescent="0.25">
      <c r="A2441" s="1">
        <v>40330</v>
      </c>
      <c r="B2441" t="s">
        <v>24</v>
      </c>
      <c r="C2441">
        <v>2849666</v>
      </c>
      <c r="D2441">
        <v>8</v>
      </c>
    </row>
    <row r="2442" spans="1:4" x14ac:dyDescent="0.25">
      <c r="A2442" s="1">
        <v>40331</v>
      </c>
      <c r="B2442" t="s">
        <v>22</v>
      </c>
      <c r="C2442">
        <v>3862500</v>
      </c>
      <c r="D2442">
        <v>14</v>
      </c>
    </row>
    <row r="2443" spans="1:4" x14ac:dyDescent="0.25">
      <c r="A2443" s="1">
        <v>40332</v>
      </c>
      <c r="B2443" t="s">
        <v>21</v>
      </c>
      <c r="C2443">
        <v>5665000</v>
      </c>
      <c r="D2443">
        <v>16</v>
      </c>
    </row>
    <row r="2444" spans="1:4" x14ac:dyDescent="0.25">
      <c r="A2444" s="1">
        <v>40333</v>
      </c>
      <c r="B2444" t="s">
        <v>25</v>
      </c>
      <c r="C2444">
        <v>7725000</v>
      </c>
      <c r="D2444">
        <v>20</v>
      </c>
    </row>
    <row r="2445" spans="1:4" x14ac:dyDescent="0.25">
      <c r="A2445" s="1">
        <v>40334</v>
      </c>
      <c r="B2445" t="s">
        <v>19</v>
      </c>
      <c r="C2445">
        <v>9922333</v>
      </c>
      <c r="D2445">
        <v>29</v>
      </c>
    </row>
    <row r="2446" spans="1:4" x14ac:dyDescent="0.25">
      <c r="A2446" s="1">
        <v>40335</v>
      </c>
      <c r="B2446" t="s">
        <v>23</v>
      </c>
      <c r="C2446">
        <v>2317500</v>
      </c>
      <c r="D2446">
        <v>5</v>
      </c>
    </row>
    <row r="2447" spans="1:4" x14ac:dyDescent="0.25">
      <c r="A2447" s="1">
        <v>40336</v>
      </c>
      <c r="B2447" t="s">
        <v>20</v>
      </c>
      <c r="C2447">
        <v>6695000</v>
      </c>
      <c r="D2447">
        <v>17</v>
      </c>
    </row>
    <row r="2448" spans="1:4" x14ac:dyDescent="0.25">
      <c r="A2448" s="1">
        <v>40337</v>
      </c>
      <c r="B2448" t="s">
        <v>24</v>
      </c>
      <c r="C2448">
        <v>4377500</v>
      </c>
      <c r="D2448">
        <v>13</v>
      </c>
    </row>
    <row r="2449" spans="1:4" x14ac:dyDescent="0.25">
      <c r="A2449" s="1">
        <v>40338</v>
      </c>
      <c r="B2449" t="s">
        <v>22</v>
      </c>
      <c r="C2449">
        <v>2575000</v>
      </c>
      <c r="D2449">
        <v>6</v>
      </c>
    </row>
    <row r="2450" spans="1:4" x14ac:dyDescent="0.25">
      <c r="A2450" s="1">
        <v>40339</v>
      </c>
      <c r="B2450" t="s">
        <v>21</v>
      </c>
      <c r="C2450">
        <v>137333</v>
      </c>
      <c r="D2450">
        <v>1</v>
      </c>
    </row>
    <row r="2451" spans="1:4" x14ac:dyDescent="0.25">
      <c r="A2451" s="1">
        <v>40340</v>
      </c>
      <c r="B2451" t="s">
        <v>25</v>
      </c>
      <c r="C2451">
        <v>5922500</v>
      </c>
      <c r="D2451">
        <v>13</v>
      </c>
    </row>
    <row r="2452" spans="1:4" x14ac:dyDescent="0.25">
      <c r="A2452" s="1">
        <v>40341</v>
      </c>
      <c r="B2452" t="s">
        <v>19</v>
      </c>
      <c r="C2452">
        <v>3090000</v>
      </c>
      <c r="D2452">
        <v>10</v>
      </c>
    </row>
    <row r="2453" spans="1:4" x14ac:dyDescent="0.25">
      <c r="A2453" s="1">
        <v>40342</v>
      </c>
      <c r="B2453" t="s">
        <v>23</v>
      </c>
      <c r="C2453">
        <v>5665000</v>
      </c>
      <c r="D2453">
        <v>13</v>
      </c>
    </row>
    <row r="2454" spans="1:4" x14ac:dyDescent="0.25">
      <c r="A2454" s="1">
        <v>40343</v>
      </c>
      <c r="B2454" t="s">
        <v>20</v>
      </c>
      <c r="C2454">
        <v>8154165</v>
      </c>
      <c r="D2454">
        <v>23</v>
      </c>
    </row>
    <row r="2455" spans="1:4" x14ac:dyDescent="0.25">
      <c r="A2455" s="1">
        <v>40344</v>
      </c>
      <c r="B2455" t="s">
        <v>24</v>
      </c>
      <c r="C2455">
        <v>2060000</v>
      </c>
      <c r="D2455">
        <v>6</v>
      </c>
    </row>
    <row r="2456" spans="1:4" x14ac:dyDescent="0.25">
      <c r="A2456" s="1">
        <v>40345</v>
      </c>
      <c r="B2456" t="s">
        <v>22</v>
      </c>
      <c r="C2456">
        <v>3090000</v>
      </c>
      <c r="D2456">
        <v>9</v>
      </c>
    </row>
    <row r="2457" spans="1:4" x14ac:dyDescent="0.25">
      <c r="A2457" s="1">
        <v>40346</v>
      </c>
      <c r="B2457" t="s">
        <v>21</v>
      </c>
      <c r="C2457">
        <v>1939833</v>
      </c>
      <c r="D2457">
        <v>5</v>
      </c>
    </row>
    <row r="2458" spans="1:4" x14ac:dyDescent="0.25">
      <c r="A2458" s="1">
        <v>40347</v>
      </c>
      <c r="B2458" t="s">
        <v>25</v>
      </c>
      <c r="C2458">
        <v>5407500</v>
      </c>
      <c r="D2458">
        <v>16</v>
      </c>
    </row>
    <row r="2459" spans="1:4" x14ac:dyDescent="0.25">
      <c r="A2459" s="1">
        <v>40348</v>
      </c>
      <c r="B2459" t="s">
        <v>19</v>
      </c>
      <c r="C2459">
        <v>2969833</v>
      </c>
      <c r="D2459">
        <v>8</v>
      </c>
    </row>
    <row r="2460" spans="1:4" x14ac:dyDescent="0.25">
      <c r="A2460" s="1">
        <v>40349</v>
      </c>
      <c r="B2460" t="s">
        <v>23</v>
      </c>
      <c r="C2460">
        <v>6180000</v>
      </c>
      <c r="D2460">
        <v>15</v>
      </c>
    </row>
    <row r="2461" spans="1:4" x14ac:dyDescent="0.25">
      <c r="A2461" s="1">
        <v>40350</v>
      </c>
      <c r="B2461" t="s">
        <v>20</v>
      </c>
      <c r="C2461">
        <v>1030000</v>
      </c>
      <c r="D2461">
        <v>2</v>
      </c>
    </row>
    <row r="2462" spans="1:4" x14ac:dyDescent="0.25">
      <c r="A2462" s="1">
        <v>40351</v>
      </c>
      <c r="B2462" t="s">
        <v>24</v>
      </c>
      <c r="C2462">
        <v>1545000</v>
      </c>
      <c r="D2462">
        <v>4</v>
      </c>
    </row>
    <row r="2463" spans="1:4" x14ac:dyDescent="0.25">
      <c r="A2463" s="1">
        <v>40352</v>
      </c>
      <c r="B2463" t="s">
        <v>22</v>
      </c>
      <c r="C2463">
        <v>3605000</v>
      </c>
      <c r="D2463">
        <v>9</v>
      </c>
    </row>
    <row r="2464" spans="1:4" x14ac:dyDescent="0.25">
      <c r="A2464" s="1">
        <v>40353</v>
      </c>
      <c r="B2464" t="s">
        <v>21</v>
      </c>
      <c r="C2464">
        <v>10300000</v>
      </c>
      <c r="D2464">
        <v>26</v>
      </c>
    </row>
    <row r="2465" spans="1:4" x14ac:dyDescent="0.25">
      <c r="A2465" s="1">
        <v>40354</v>
      </c>
      <c r="B2465" t="s">
        <v>25</v>
      </c>
      <c r="C2465">
        <v>8240000</v>
      </c>
      <c r="D2465">
        <v>22</v>
      </c>
    </row>
    <row r="2466" spans="1:4" x14ac:dyDescent="0.25">
      <c r="A2466" s="1">
        <v>40355</v>
      </c>
      <c r="B2466" t="s">
        <v>19</v>
      </c>
      <c r="C2466">
        <v>6695000</v>
      </c>
      <c r="D2466">
        <v>16</v>
      </c>
    </row>
    <row r="2467" spans="1:4" x14ac:dyDescent="0.25">
      <c r="A2467" s="1">
        <v>40356</v>
      </c>
      <c r="B2467" t="s">
        <v>23</v>
      </c>
      <c r="C2467">
        <v>2832500</v>
      </c>
      <c r="D2467">
        <v>7</v>
      </c>
    </row>
    <row r="2468" spans="1:4" x14ac:dyDescent="0.25">
      <c r="A2468" s="1">
        <v>40357</v>
      </c>
      <c r="B2468" t="s">
        <v>20</v>
      </c>
      <c r="C2468">
        <v>2832500</v>
      </c>
      <c r="D2468">
        <v>9</v>
      </c>
    </row>
    <row r="2469" spans="1:4" x14ac:dyDescent="0.25">
      <c r="A2469" s="1">
        <v>40358</v>
      </c>
      <c r="B2469" t="s">
        <v>24</v>
      </c>
      <c r="C2469">
        <v>6574833</v>
      </c>
      <c r="D2469">
        <v>22</v>
      </c>
    </row>
    <row r="2470" spans="1:4" x14ac:dyDescent="0.25">
      <c r="A2470" s="1">
        <v>40359</v>
      </c>
      <c r="B2470" t="s">
        <v>22</v>
      </c>
      <c r="C2470">
        <v>4377500</v>
      </c>
      <c r="D2470">
        <v>15</v>
      </c>
    </row>
    <row r="2471" spans="1:4" x14ac:dyDescent="0.25">
      <c r="A2471" s="1">
        <v>40360</v>
      </c>
      <c r="B2471" t="s">
        <v>21</v>
      </c>
      <c r="C2471">
        <v>1030000</v>
      </c>
      <c r="D2471">
        <v>3</v>
      </c>
    </row>
    <row r="2472" spans="1:4" x14ac:dyDescent="0.25">
      <c r="A2472" s="1">
        <v>40361</v>
      </c>
      <c r="B2472" t="s">
        <v>25</v>
      </c>
      <c r="C2472">
        <v>6695000</v>
      </c>
      <c r="D2472">
        <v>16</v>
      </c>
    </row>
    <row r="2473" spans="1:4" x14ac:dyDescent="0.25">
      <c r="A2473" s="1">
        <v>40362</v>
      </c>
      <c r="B2473" t="s">
        <v>19</v>
      </c>
      <c r="C2473">
        <v>5407500</v>
      </c>
      <c r="D2473">
        <v>13</v>
      </c>
    </row>
    <row r="2474" spans="1:4" x14ac:dyDescent="0.25">
      <c r="A2474" s="1">
        <v>40363</v>
      </c>
      <c r="B2474" t="s">
        <v>23</v>
      </c>
      <c r="C2474">
        <v>12875000</v>
      </c>
      <c r="D2474">
        <v>33</v>
      </c>
    </row>
    <row r="2475" spans="1:4" x14ac:dyDescent="0.25">
      <c r="A2475" s="1">
        <v>40364</v>
      </c>
      <c r="B2475" t="s">
        <v>20</v>
      </c>
      <c r="C2475">
        <v>8119833</v>
      </c>
      <c r="D2475">
        <v>19</v>
      </c>
    </row>
    <row r="2476" spans="1:4" x14ac:dyDescent="0.25">
      <c r="A2476" s="1">
        <v>40365</v>
      </c>
      <c r="B2476" t="s">
        <v>24</v>
      </c>
      <c r="C2476">
        <v>3605000</v>
      </c>
      <c r="D2476">
        <v>12</v>
      </c>
    </row>
    <row r="2477" spans="1:4" x14ac:dyDescent="0.25">
      <c r="A2477" s="1">
        <v>40366</v>
      </c>
      <c r="B2477" t="s">
        <v>22</v>
      </c>
      <c r="C2477">
        <v>2832500</v>
      </c>
      <c r="D2477">
        <v>9</v>
      </c>
    </row>
    <row r="2478" spans="1:4" x14ac:dyDescent="0.25">
      <c r="A2478" s="1">
        <v>40367</v>
      </c>
      <c r="B2478" t="s">
        <v>21</v>
      </c>
      <c r="C2478">
        <v>4377500</v>
      </c>
      <c r="D2478">
        <v>11</v>
      </c>
    </row>
    <row r="2479" spans="1:4" x14ac:dyDescent="0.25">
      <c r="A2479" s="1">
        <v>40368</v>
      </c>
      <c r="B2479" t="s">
        <v>25</v>
      </c>
      <c r="C2479">
        <v>4892500</v>
      </c>
      <c r="D2479">
        <v>11</v>
      </c>
    </row>
    <row r="2480" spans="1:4" x14ac:dyDescent="0.25">
      <c r="A2480" s="1">
        <v>40369</v>
      </c>
      <c r="B2480" t="s">
        <v>19</v>
      </c>
      <c r="C2480">
        <v>3090000</v>
      </c>
      <c r="D2480">
        <v>7</v>
      </c>
    </row>
    <row r="2481" spans="1:4" x14ac:dyDescent="0.25">
      <c r="A2481" s="1">
        <v>40370</v>
      </c>
      <c r="B2481" t="s">
        <v>23</v>
      </c>
      <c r="C2481">
        <v>2832500</v>
      </c>
      <c r="D2481">
        <v>8</v>
      </c>
    </row>
    <row r="2482" spans="1:4" x14ac:dyDescent="0.25">
      <c r="A2482" s="1">
        <v>40371</v>
      </c>
      <c r="B2482" t="s">
        <v>20</v>
      </c>
      <c r="C2482">
        <v>2317500</v>
      </c>
      <c r="D2482">
        <v>5</v>
      </c>
    </row>
    <row r="2483" spans="1:4" x14ac:dyDescent="0.25">
      <c r="A2483" s="1">
        <v>40372</v>
      </c>
      <c r="B2483" t="s">
        <v>24</v>
      </c>
      <c r="C2483">
        <v>9922333</v>
      </c>
      <c r="D2483">
        <v>26</v>
      </c>
    </row>
    <row r="2484" spans="1:4" x14ac:dyDescent="0.25">
      <c r="A2484" s="1">
        <v>40373</v>
      </c>
      <c r="B2484" t="s">
        <v>22</v>
      </c>
      <c r="C2484">
        <v>5046999</v>
      </c>
      <c r="D2484">
        <v>17</v>
      </c>
    </row>
    <row r="2485" spans="1:4" x14ac:dyDescent="0.25">
      <c r="A2485" s="1">
        <v>40374</v>
      </c>
      <c r="B2485" t="s">
        <v>21</v>
      </c>
      <c r="C2485">
        <v>12102500</v>
      </c>
      <c r="D2485">
        <v>30</v>
      </c>
    </row>
    <row r="2486" spans="1:4" x14ac:dyDescent="0.25">
      <c r="A2486" s="1">
        <v>40375</v>
      </c>
      <c r="B2486" t="s">
        <v>25</v>
      </c>
      <c r="C2486">
        <v>11587500</v>
      </c>
      <c r="D2486">
        <v>29</v>
      </c>
    </row>
    <row r="2487" spans="1:4" x14ac:dyDescent="0.25">
      <c r="A2487" s="1">
        <v>40376</v>
      </c>
      <c r="B2487" t="s">
        <v>19</v>
      </c>
      <c r="C2487">
        <v>7467500</v>
      </c>
      <c r="D2487">
        <v>20</v>
      </c>
    </row>
    <row r="2488" spans="1:4" x14ac:dyDescent="0.25">
      <c r="A2488" s="1">
        <v>40377</v>
      </c>
      <c r="B2488" t="s">
        <v>23</v>
      </c>
      <c r="C2488">
        <v>11209833</v>
      </c>
      <c r="D2488">
        <v>31</v>
      </c>
    </row>
    <row r="2489" spans="1:4" x14ac:dyDescent="0.25">
      <c r="A2489" s="1">
        <v>40378</v>
      </c>
      <c r="B2489" t="s">
        <v>20</v>
      </c>
      <c r="C2489">
        <v>4635000</v>
      </c>
      <c r="D2489">
        <v>12</v>
      </c>
    </row>
    <row r="2490" spans="1:4" x14ac:dyDescent="0.25">
      <c r="A2490" s="1">
        <v>40379</v>
      </c>
      <c r="B2490" t="s">
        <v>24</v>
      </c>
      <c r="C2490">
        <v>4514833</v>
      </c>
      <c r="D2490">
        <v>13</v>
      </c>
    </row>
    <row r="2491" spans="1:4" x14ac:dyDescent="0.25">
      <c r="A2491" s="1">
        <v>40380</v>
      </c>
      <c r="B2491" t="s">
        <v>22</v>
      </c>
      <c r="C2491">
        <v>1682333</v>
      </c>
      <c r="D2491">
        <v>6</v>
      </c>
    </row>
    <row r="2492" spans="1:4" x14ac:dyDescent="0.25">
      <c r="A2492" s="1">
        <v>40381</v>
      </c>
      <c r="B2492" t="s">
        <v>21</v>
      </c>
      <c r="C2492">
        <v>4137166</v>
      </c>
      <c r="D2492">
        <v>14</v>
      </c>
    </row>
    <row r="2493" spans="1:4" x14ac:dyDescent="0.25">
      <c r="A2493" s="1">
        <v>40382</v>
      </c>
      <c r="B2493" t="s">
        <v>25</v>
      </c>
      <c r="C2493">
        <v>1802500</v>
      </c>
      <c r="D2493">
        <v>5</v>
      </c>
    </row>
    <row r="2494" spans="1:4" x14ac:dyDescent="0.25">
      <c r="A2494" s="1">
        <v>40383</v>
      </c>
      <c r="B2494" t="s">
        <v>19</v>
      </c>
      <c r="C2494">
        <v>4652166</v>
      </c>
      <c r="D2494">
        <v>12</v>
      </c>
    </row>
    <row r="2495" spans="1:4" x14ac:dyDescent="0.25">
      <c r="A2495" s="1">
        <v>40384</v>
      </c>
      <c r="B2495" t="s">
        <v>23</v>
      </c>
      <c r="C2495">
        <v>3879666</v>
      </c>
      <c r="D2495">
        <v>11</v>
      </c>
    </row>
    <row r="2496" spans="1:4" x14ac:dyDescent="0.25">
      <c r="A2496" s="1">
        <v>40385</v>
      </c>
      <c r="B2496" t="s">
        <v>20</v>
      </c>
      <c r="C2496">
        <v>1424833</v>
      </c>
      <c r="D2496">
        <v>6</v>
      </c>
    </row>
    <row r="2497" spans="1:4" x14ac:dyDescent="0.25">
      <c r="A2497" s="1">
        <v>40386</v>
      </c>
      <c r="B2497" t="s">
        <v>24</v>
      </c>
      <c r="C2497">
        <v>2832500</v>
      </c>
      <c r="D2497">
        <v>7</v>
      </c>
    </row>
    <row r="2498" spans="1:4" x14ac:dyDescent="0.25">
      <c r="A2498" s="1">
        <v>40387</v>
      </c>
      <c r="B2498" t="s">
        <v>22</v>
      </c>
      <c r="C2498">
        <v>3862500</v>
      </c>
      <c r="D2498">
        <v>12</v>
      </c>
    </row>
    <row r="2499" spans="1:4" x14ac:dyDescent="0.25">
      <c r="A2499" s="1">
        <v>40388</v>
      </c>
      <c r="B2499" t="s">
        <v>21</v>
      </c>
      <c r="C2499">
        <v>1682333</v>
      </c>
      <c r="D2499">
        <v>7</v>
      </c>
    </row>
    <row r="2500" spans="1:4" x14ac:dyDescent="0.25">
      <c r="A2500" s="1">
        <v>40389</v>
      </c>
      <c r="B2500" t="s">
        <v>25</v>
      </c>
      <c r="C2500">
        <v>1682333</v>
      </c>
      <c r="D2500">
        <v>5</v>
      </c>
    </row>
    <row r="2501" spans="1:4" x14ac:dyDescent="0.25">
      <c r="A2501" s="1">
        <v>40390</v>
      </c>
      <c r="B2501" t="s">
        <v>19</v>
      </c>
      <c r="C2501">
        <v>3622166</v>
      </c>
      <c r="D2501">
        <v>9</v>
      </c>
    </row>
    <row r="2502" spans="1:4" x14ac:dyDescent="0.25">
      <c r="A2502" s="1">
        <v>40391</v>
      </c>
      <c r="B2502" t="s">
        <v>23</v>
      </c>
      <c r="C2502">
        <v>1287500</v>
      </c>
      <c r="D2502">
        <v>2</v>
      </c>
    </row>
    <row r="2503" spans="1:4" x14ac:dyDescent="0.25">
      <c r="A2503" s="1">
        <v>40392</v>
      </c>
      <c r="B2503" t="s">
        <v>20</v>
      </c>
      <c r="C2503">
        <v>1956999</v>
      </c>
      <c r="D2503">
        <v>7</v>
      </c>
    </row>
    <row r="2504" spans="1:4" x14ac:dyDescent="0.25">
      <c r="A2504" s="1">
        <v>40393</v>
      </c>
      <c r="B2504" t="s">
        <v>24</v>
      </c>
      <c r="C2504">
        <v>1682333</v>
      </c>
      <c r="D2504">
        <v>5</v>
      </c>
    </row>
    <row r="2505" spans="1:4" x14ac:dyDescent="0.25">
      <c r="A2505" s="1">
        <v>40394</v>
      </c>
      <c r="B2505" t="s">
        <v>22</v>
      </c>
      <c r="C2505">
        <v>257500</v>
      </c>
      <c r="D2505">
        <v>1</v>
      </c>
    </row>
    <row r="2506" spans="1:4" x14ac:dyDescent="0.25">
      <c r="A2506" s="1">
        <v>40395</v>
      </c>
      <c r="B2506" t="s">
        <v>21</v>
      </c>
      <c r="C2506">
        <v>257500</v>
      </c>
      <c r="D2506">
        <v>1</v>
      </c>
    </row>
    <row r="2507" spans="1:4" x14ac:dyDescent="0.25">
      <c r="A2507" s="1">
        <v>40396</v>
      </c>
      <c r="B2507" t="s">
        <v>25</v>
      </c>
      <c r="C2507">
        <v>1304666</v>
      </c>
      <c r="D2507">
        <v>5</v>
      </c>
    </row>
    <row r="2508" spans="1:4" x14ac:dyDescent="0.25">
      <c r="A2508" s="1">
        <v>40397</v>
      </c>
      <c r="B2508" t="s">
        <v>19</v>
      </c>
      <c r="C2508">
        <v>4257333</v>
      </c>
      <c r="D2508">
        <v>8</v>
      </c>
    </row>
    <row r="2509" spans="1:4" x14ac:dyDescent="0.25">
      <c r="A2509" s="1">
        <v>40398</v>
      </c>
      <c r="B2509" t="s">
        <v>23</v>
      </c>
      <c r="C2509">
        <v>1030000</v>
      </c>
      <c r="D2509">
        <v>3</v>
      </c>
    </row>
    <row r="2510" spans="1:4" x14ac:dyDescent="0.25">
      <c r="A2510" s="1">
        <v>40399</v>
      </c>
      <c r="B2510" t="s">
        <v>20</v>
      </c>
      <c r="C2510">
        <v>515000</v>
      </c>
      <c r="D2510">
        <v>1</v>
      </c>
    </row>
    <row r="2511" spans="1:4" x14ac:dyDescent="0.25">
      <c r="A2511" s="1">
        <v>40402</v>
      </c>
      <c r="B2511" t="s">
        <v>21</v>
      </c>
      <c r="C2511">
        <v>1047166</v>
      </c>
      <c r="D2511">
        <v>4</v>
      </c>
    </row>
    <row r="2512" spans="1:4" x14ac:dyDescent="0.25">
      <c r="A2512" s="1">
        <v>40403</v>
      </c>
      <c r="B2512" t="s">
        <v>25</v>
      </c>
      <c r="C2512">
        <v>772500</v>
      </c>
      <c r="D2512">
        <v>2</v>
      </c>
    </row>
    <row r="2513" spans="1:4" x14ac:dyDescent="0.25">
      <c r="A2513" s="1">
        <v>40404</v>
      </c>
      <c r="B2513" t="s">
        <v>19</v>
      </c>
      <c r="C2513">
        <v>3862500</v>
      </c>
      <c r="D2513">
        <v>8</v>
      </c>
    </row>
    <row r="2514" spans="1:4" x14ac:dyDescent="0.25">
      <c r="A2514" s="1">
        <v>40405</v>
      </c>
      <c r="B2514" t="s">
        <v>23</v>
      </c>
      <c r="C2514">
        <v>5304499</v>
      </c>
      <c r="D2514">
        <v>13</v>
      </c>
    </row>
    <row r="2515" spans="1:4" x14ac:dyDescent="0.25">
      <c r="A2515" s="1">
        <v>40406</v>
      </c>
      <c r="B2515" t="s">
        <v>20</v>
      </c>
      <c r="C2515">
        <v>2454833</v>
      </c>
      <c r="D2515">
        <v>5</v>
      </c>
    </row>
    <row r="2516" spans="1:4" x14ac:dyDescent="0.25">
      <c r="A2516" s="1">
        <v>40408</v>
      </c>
      <c r="B2516" t="s">
        <v>22</v>
      </c>
      <c r="C2516">
        <v>515000</v>
      </c>
      <c r="D2516">
        <v>1</v>
      </c>
    </row>
    <row r="2517" spans="1:4" x14ac:dyDescent="0.25">
      <c r="A2517" s="1">
        <v>40410</v>
      </c>
      <c r="B2517" t="s">
        <v>25</v>
      </c>
      <c r="C2517">
        <v>1047166</v>
      </c>
      <c r="D2517">
        <v>4</v>
      </c>
    </row>
    <row r="2518" spans="1:4" x14ac:dyDescent="0.25">
      <c r="A2518" s="1">
        <v>40411</v>
      </c>
      <c r="B2518" t="s">
        <v>19</v>
      </c>
      <c r="C2518">
        <v>1545000</v>
      </c>
      <c r="D2518">
        <v>4</v>
      </c>
    </row>
    <row r="2519" spans="1:4" x14ac:dyDescent="0.25">
      <c r="A2519" s="1">
        <v>40412</v>
      </c>
      <c r="B2519" t="s">
        <v>23</v>
      </c>
      <c r="C2519">
        <v>1819666</v>
      </c>
      <c r="D2519">
        <v>6</v>
      </c>
    </row>
    <row r="2520" spans="1:4" x14ac:dyDescent="0.25">
      <c r="A2520" s="1">
        <v>40414</v>
      </c>
      <c r="B2520" t="s">
        <v>24</v>
      </c>
      <c r="C2520">
        <v>652333</v>
      </c>
      <c r="D2520">
        <v>2</v>
      </c>
    </row>
    <row r="2521" spans="1:4" x14ac:dyDescent="0.25">
      <c r="A2521" s="1">
        <v>40415</v>
      </c>
      <c r="B2521" t="s">
        <v>22</v>
      </c>
      <c r="C2521">
        <v>789666</v>
      </c>
      <c r="D2521">
        <v>4</v>
      </c>
    </row>
    <row r="2522" spans="1:4" x14ac:dyDescent="0.25">
      <c r="A2522" s="1">
        <v>40417</v>
      </c>
      <c r="B2522" t="s">
        <v>25</v>
      </c>
      <c r="C2522">
        <v>2454833</v>
      </c>
      <c r="D2522">
        <v>7</v>
      </c>
    </row>
    <row r="2523" spans="1:4" x14ac:dyDescent="0.25">
      <c r="A2523" s="1">
        <v>40418</v>
      </c>
      <c r="B2523" t="s">
        <v>19</v>
      </c>
      <c r="C2523">
        <v>1802500</v>
      </c>
      <c r="D2523">
        <v>4</v>
      </c>
    </row>
    <row r="2524" spans="1:4" x14ac:dyDescent="0.25">
      <c r="A2524" s="1">
        <v>40419</v>
      </c>
      <c r="B2524" t="s">
        <v>23</v>
      </c>
      <c r="C2524">
        <v>3742333</v>
      </c>
      <c r="D2524">
        <v>9</v>
      </c>
    </row>
    <row r="2525" spans="1:4" x14ac:dyDescent="0.25">
      <c r="A2525" s="1">
        <v>40420</v>
      </c>
      <c r="B2525" t="s">
        <v>20</v>
      </c>
      <c r="C2525">
        <v>789666</v>
      </c>
      <c r="D2525">
        <v>4</v>
      </c>
    </row>
    <row r="2526" spans="1:4" x14ac:dyDescent="0.25">
      <c r="A2526" s="1">
        <v>40421</v>
      </c>
      <c r="B2526" t="s">
        <v>24</v>
      </c>
      <c r="C2526">
        <v>772500</v>
      </c>
      <c r="D2526">
        <v>2</v>
      </c>
    </row>
    <row r="2527" spans="1:4" x14ac:dyDescent="0.25">
      <c r="A2527" s="1">
        <v>40422</v>
      </c>
      <c r="B2527" t="s">
        <v>22</v>
      </c>
      <c r="C2527">
        <v>1258532</v>
      </c>
      <c r="D2527">
        <v>3</v>
      </c>
    </row>
    <row r="2528" spans="1:4" x14ac:dyDescent="0.25">
      <c r="A2528" s="1">
        <v>40423</v>
      </c>
      <c r="B2528" t="s">
        <v>21</v>
      </c>
      <c r="C2528">
        <v>257500</v>
      </c>
      <c r="D2528">
        <v>1</v>
      </c>
    </row>
    <row r="2529" spans="1:4" x14ac:dyDescent="0.25">
      <c r="A2529" s="1">
        <v>40424</v>
      </c>
      <c r="B2529" t="s">
        <v>25</v>
      </c>
      <c r="C2529">
        <v>2454833</v>
      </c>
      <c r="D2529">
        <v>6</v>
      </c>
    </row>
    <row r="2530" spans="1:4" x14ac:dyDescent="0.25">
      <c r="A2530" s="1">
        <v>40425</v>
      </c>
      <c r="B2530" t="s">
        <v>19</v>
      </c>
      <c r="C2530">
        <v>1287500</v>
      </c>
      <c r="D2530">
        <v>4</v>
      </c>
    </row>
    <row r="2531" spans="1:4" x14ac:dyDescent="0.25">
      <c r="A2531" s="1">
        <v>40426</v>
      </c>
      <c r="B2531" t="s">
        <v>23</v>
      </c>
      <c r="C2531">
        <v>3896832</v>
      </c>
      <c r="D2531">
        <v>11</v>
      </c>
    </row>
    <row r="2532" spans="1:4" x14ac:dyDescent="0.25">
      <c r="A2532" s="1">
        <v>40427</v>
      </c>
      <c r="B2532" t="s">
        <v>20</v>
      </c>
      <c r="C2532">
        <v>1287500</v>
      </c>
      <c r="D2532">
        <v>3</v>
      </c>
    </row>
    <row r="2533" spans="1:4" x14ac:dyDescent="0.25">
      <c r="A2533" s="1">
        <v>40428</v>
      </c>
      <c r="B2533" t="s">
        <v>24</v>
      </c>
      <c r="C2533">
        <v>909833</v>
      </c>
      <c r="D2533">
        <v>3</v>
      </c>
    </row>
    <row r="2534" spans="1:4" x14ac:dyDescent="0.25">
      <c r="A2534" s="1">
        <v>40431</v>
      </c>
      <c r="B2534" t="s">
        <v>25</v>
      </c>
      <c r="C2534">
        <v>1545000</v>
      </c>
      <c r="D2534">
        <v>3</v>
      </c>
    </row>
    <row r="2535" spans="1:4" x14ac:dyDescent="0.25">
      <c r="A2535" s="1">
        <v>40432</v>
      </c>
      <c r="B2535" t="s">
        <v>19</v>
      </c>
      <c r="C2535">
        <v>6952500</v>
      </c>
      <c r="D2535">
        <v>19</v>
      </c>
    </row>
    <row r="2536" spans="1:4" x14ac:dyDescent="0.25">
      <c r="A2536" s="1">
        <v>40433</v>
      </c>
      <c r="B2536" t="s">
        <v>23</v>
      </c>
      <c r="C2536">
        <v>3742333</v>
      </c>
      <c r="D2536">
        <v>8</v>
      </c>
    </row>
    <row r="2537" spans="1:4" x14ac:dyDescent="0.25">
      <c r="A2537" s="1">
        <v>40434</v>
      </c>
      <c r="B2537" t="s">
        <v>20</v>
      </c>
      <c r="C2537">
        <v>257500</v>
      </c>
      <c r="D2537">
        <v>1</v>
      </c>
    </row>
    <row r="2538" spans="1:4" x14ac:dyDescent="0.25">
      <c r="A2538" s="1">
        <v>40435</v>
      </c>
      <c r="B2538" t="s">
        <v>24</v>
      </c>
      <c r="C2538">
        <v>515000</v>
      </c>
      <c r="D2538">
        <v>2</v>
      </c>
    </row>
    <row r="2539" spans="1:4" x14ac:dyDescent="0.25">
      <c r="A2539" s="1">
        <v>40437</v>
      </c>
      <c r="B2539" t="s">
        <v>21</v>
      </c>
      <c r="C2539">
        <v>1287500</v>
      </c>
      <c r="D2539">
        <v>4</v>
      </c>
    </row>
    <row r="2540" spans="1:4" x14ac:dyDescent="0.25">
      <c r="A2540" s="1">
        <v>40438</v>
      </c>
      <c r="B2540" t="s">
        <v>25</v>
      </c>
      <c r="C2540">
        <v>1682333</v>
      </c>
      <c r="D2540">
        <v>5</v>
      </c>
    </row>
    <row r="2541" spans="1:4" x14ac:dyDescent="0.25">
      <c r="A2541" s="1">
        <v>40439</v>
      </c>
      <c r="B2541" t="s">
        <v>19</v>
      </c>
      <c r="C2541">
        <v>515000</v>
      </c>
      <c r="D2541">
        <v>1</v>
      </c>
    </row>
    <row r="2542" spans="1:4" x14ac:dyDescent="0.25">
      <c r="A2542" s="1">
        <v>40443</v>
      </c>
      <c r="B2542" t="s">
        <v>22</v>
      </c>
      <c r="C2542">
        <v>515000</v>
      </c>
      <c r="D2542">
        <v>1</v>
      </c>
    </row>
    <row r="2543" spans="1:4" x14ac:dyDescent="0.25">
      <c r="A2543" s="1">
        <v>40445</v>
      </c>
      <c r="B2543" t="s">
        <v>25</v>
      </c>
      <c r="C2543">
        <v>515000</v>
      </c>
      <c r="D2543">
        <v>1</v>
      </c>
    </row>
    <row r="2544" spans="1:4" x14ac:dyDescent="0.25">
      <c r="A2544" s="1">
        <v>40446</v>
      </c>
      <c r="B2544" t="s">
        <v>19</v>
      </c>
      <c r="C2544">
        <v>2060000</v>
      </c>
      <c r="D2544">
        <v>3</v>
      </c>
    </row>
    <row r="2545" spans="1:4" x14ac:dyDescent="0.25">
      <c r="A2545" s="1">
        <v>40447</v>
      </c>
      <c r="B2545" t="s">
        <v>23</v>
      </c>
      <c r="C2545">
        <v>3742333</v>
      </c>
      <c r="D2545">
        <v>9</v>
      </c>
    </row>
    <row r="2546" spans="1:4" x14ac:dyDescent="0.25">
      <c r="A2546" s="1">
        <v>40449</v>
      </c>
      <c r="B2546" t="s">
        <v>24</v>
      </c>
      <c r="C2546">
        <v>257500</v>
      </c>
      <c r="D2546">
        <v>1</v>
      </c>
    </row>
    <row r="2547" spans="1:4" x14ac:dyDescent="0.25">
      <c r="A2547" s="1">
        <v>40450</v>
      </c>
      <c r="B2547" t="s">
        <v>22</v>
      </c>
      <c r="C2547">
        <v>1287500</v>
      </c>
      <c r="D2547">
        <v>3</v>
      </c>
    </row>
    <row r="2548" spans="1:4" x14ac:dyDescent="0.25">
      <c r="A2548" s="1">
        <v>40451</v>
      </c>
      <c r="B2548" t="s">
        <v>21</v>
      </c>
      <c r="C2548">
        <v>1424833</v>
      </c>
      <c r="D2548">
        <v>4</v>
      </c>
    </row>
    <row r="2549" spans="1:4" x14ac:dyDescent="0.25">
      <c r="A2549" s="1">
        <v>40452</v>
      </c>
      <c r="B2549" t="s">
        <v>25</v>
      </c>
      <c r="C2549">
        <v>137333</v>
      </c>
      <c r="D2549">
        <v>1</v>
      </c>
    </row>
    <row r="2550" spans="1:4" x14ac:dyDescent="0.25">
      <c r="A2550" s="1">
        <v>40453</v>
      </c>
      <c r="B2550" t="s">
        <v>19</v>
      </c>
      <c r="C2550">
        <v>2077166</v>
      </c>
      <c r="D2550">
        <v>5</v>
      </c>
    </row>
    <row r="2551" spans="1:4" x14ac:dyDescent="0.25">
      <c r="A2551" s="1">
        <v>40454</v>
      </c>
      <c r="B2551" t="s">
        <v>23</v>
      </c>
      <c r="C2551">
        <v>3398998</v>
      </c>
      <c r="D2551">
        <v>11</v>
      </c>
    </row>
    <row r="2552" spans="1:4" x14ac:dyDescent="0.25">
      <c r="A2552" s="1">
        <v>40455</v>
      </c>
      <c r="B2552" t="s">
        <v>20</v>
      </c>
      <c r="C2552">
        <v>2060000</v>
      </c>
      <c r="D2552">
        <v>3</v>
      </c>
    </row>
    <row r="2553" spans="1:4" x14ac:dyDescent="0.25">
      <c r="A2553" s="1">
        <v>40456</v>
      </c>
      <c r="B2553" t="s">
        <v>24</v>
      </c>
      <c r="C2553">
        <v>3347500</v>
      </c>
      <c r="D2553">
        <v>7</v>
      </c>
    </row>
    <row r="2554" spans="1:4" x14ac:dyDescent="0.25">
      <c r="A2554" s="1">
        <v>40457</v>
      </c>
      <c r="B2554" t="s">
        <v>22</v>
      </c>
      <c r="C2554">
        <v>3862500</v>
      </c>
      <c r="D2554">
        <v>9</v>
      </c>
    </row>
    <row r="2555" spans="1:4" x14ac:dyDescent="0.25">
      <c r="A2555" s="1">
        <v>40458</v>
      </c>
      <c r="B2555" t="s">
        <v>21</v>
      </c>
      <c r="C2555">
        <v>1545000</v>
      </c>
      <c r="D2555">
        <v>5</v>
      </c>
    </row>
    <row r="2556" spans="1:4" x14ac:dyDescent="0.25">
      <c r="A2556" s="1">
        <v>40459</v>
      </c>
      <c r="B2556" t="s">
        <v>25</v>
      </c>
      <c r="C2556">
        <v>2060000</v>
      </c>
      <c r="D2556">
        <v>6</v>
      </c>
    </row>
    <row r="2557" spans="1:4" x14ac:dyDescent="0.25">
      <c r="A2557" s="1">
        <v>40460</v>
      </c>
      <c r="B2557" t="s">
        <v>19</v>
      </c>
      <c r="C2557">
        <v>3862500</v>
      </c>
      <c r="D2557">
        <v>9</v>
      </c>
    </row>
    <row r="2558" spans="1:4" x14ac:dyDescent="0.25">
      <c r="A2558" s="1">
        <v>40461</v>
      </c>
      <c r="B2558" t="s">
        <v>23</v>
      </c>
      <c r="C2558">
        <v>1545000</v>
      </c>
      <c r="D2558">
        <v>2</v>
      </c>
    </row>
    <row r="2559" spans="1:4" x14ac:dyDescent="0.25">
      <c r="A2559" s="1">
        <v>40462</v>
      </c>
      <c r="B2559" t="s">
        <v>20</v>
      </c>
      <c r="C2559">
        <v>1682333</v>
      </c>
      <c r="D2559">
        <v>4</v>
      </c>
    </row>
    <row r="2560" spans="1:4" x14ac:dyDescent="0.25">
      <c r="A2560" s="1">
        <v>40463</v>
      </c>
      <c r="B2560" t="s">
        <v>24</v>
      </c>
      <c r="C2560">
        <v>3090000</v>
      </c>
      <c r="D2560">
        <v>10</v>
      </c>
    </row>
    <row r="2561" spans="1:4" x14ac:dyDescent="0.25">
      <c r="A2561" s="1">
        <v>40465</v>
      </c>
      <c r="B2561" t="s">
        <v>21</v>
      </c>
      <c r="C2561">
        <v>1682333</v>
      </c>
      <c r="D2561">
        <v>6</v>
      </c>
    </row>
    <row r="2562" spans="1:4" x14ac:dyDescent="0.25">
      <c r="A2562" s="1">
        <v>40466</v>
      </c>
      <c r="B2562" t="s">
        <v>25</v>
      </c>
      <c r="C2562">
        <v>515000</v>
      </c>
      <c r="D2562">
        <v>2</v>
      </c>
    </row>
    <row r="2563" spans="1:4" x14ac:dyDescent="0.25">
      <c r="A2563" s="1">
        <v>40467</v>
      </c>
      <c r="B2563" t="s">
        <v>19</v>
      </c>
      <c r="C2563">
        <v>1184499</v>
      </c>
      <c r="D2563">
        <v>5</v>
      </c>
    </row>
    <row r="2564" spans="1:4" x14ac:dyDescent="0.25">
      <c r="A2564" s="1">
        <v>40468</v>
      </c>
      <c r="B2564" t="s">
        <v>23</v>
      </c>
      <c r="C2564">
        <v>2832500</v>
      </c>
      <c r="D2564">
        <v>8</v>
      </c>
    </row>
    <row r="2565" spans="1:4" x14ac:dyDescent="0.25">
      <c r="A2565" s="1">
        <v>40469</v>
      </c>
      <c r="B2565" t="s">
        <v>20</v>
      </c>
      <c r="C2565">
        <v>1287500</v>
      </c>
      <c r="D2565">
        <v>4</v>
      </c>
    </row>
    <row r="2566" spans="1:4" x14ac:dyDescent="0.25">
      <c r="A2566" s="1">
        <v>40470</v>
      </c>
      <c r="B2566" t="s">
        <v>24</v>
      </c>
      <c r="C2566">
        <v>257500</v>
      </c>
      <c r="D2566">
        <v>1</v>
      </c>
    </row>
    <row r="2567" spans="1:4" x14ac:dyDescent="0.25">
      <c r="A2567" s="1">
        <v>40471</v>
      </c>
      <c r="B2567" t="s">
        <v>22</v>
      </c>
      <c r="C2567">
        <v>257500</v>
      </c>
      <c r="D2567">
        <v>1</v>
      </c>
    </row>
    <row r="2568" spans="1:4" x14ac:dyDescent="0.25">
      <c r="A2568" s="1">
        <v>40472</v>
      </c>
      <c r="B2568" t="s">
        <v>21</v>
      </c>
      <c r="C2568">
        <v>789666</v>
      </c>
      <c r="D2568">
        <v>3</v>
      </c>
    </row>
    <row r="2569" spans="1:4" x14ac:dyDescent="0.25">
      <c r="A2569" s="1">
        <v>40473</v>
      </c>
      <c r="B2569" t="s">
        <v>25</v>
      </c>
      <c r="C2569">
        <v>1424833</v>
      </c>
      <c r="D2569">
        <v>5</v>
      </c>
    </row>
    <row r="2570" spans="1:4" x14ac:dyDescent="0.25">
      <c r="A2570" s="1">
        <v>40474</v>
      </c>
      <c r="B2570" t="s">
        <v>19</v>
      </c>
      <c r="C2570">
        <v>5167166</v>
      </c>
      <c r="D2570">
        <v>14</v>
      </c>
    </row>
    <row r="2571" spans="1:4" x14ac:dyDescent="0.25">
      <c r="A2571" s="1">
        <v>40475</v>
      </c>
      <c r="B2571" t="s">
        <v>23</v>
      </c>
      <c r="C2571">
        <v>4377500</v>
      </c>
      <c r="D2571">
        <v>9</v>
      </c>
    </row>
    <row r="2572" spans="1:4" x14ac:dyDescent="0.25">
      <c r="A2572" s="1">
        <v>40476</v>
      </c>
      <c r="B2572" t="s">
        <v>20</v>
      </c>
      <c r="C2572">
        <v>274666</v>
      </c>
      <c r="D2572">
        <v>2</v>
      </c>
    </row>
    <row r="2573" spans="1:4" x14ac:dyDescent="0.25">
      <c r="A2573" s="1">
        <v>40477</v>
      </c>
      <c r="B2573" t="s">
        <v>24</v>
      </c>
      <c r="C2573">
        <v>3605000</v>
      </c>
      <c r="D2573">
        <v>9</v>
      </c>
    </row>
    <row r="2574" spans="1:4" x14ac:dyDescent="0.25">
      <c r="A2574" s="1">
        <v>40478</v>
      </c>
      <c r="B2574" t="s">
        <v>22</v>
      </c>
      <c r="C2574">
        <v>2832500</v>
      </c>
      <c r="D2574">
        <v>8</v>
      </c>
    </row>
    <row r="2575" spans="1:4" x14ac:dyDescent="0.25">
      <c r="A2575" s="1">
        <v>40479</v>
      </c>
      <c r="B2575" t="s">
        <v>21</v>
      </c>
      <c r="C2575">
        <v>515000</v>
      </c>
      <c r="D2575">
        <v>2</v>
      </c>
    </row>
    <row r="2576" spans="1:4" x14ac:dyDescent="0.25">
      <c r="A2576" s="1">
        <v>40480</v>
      </c>
      <c r="B2576" t="s">
        <v>25</v>
      </c>
      <c r="C2576">
        <v>1802500</v>
      </c>
      <c r="D2576">
        <v>3</v>
      </c>
    </row>
    <row r="2577" spans="1:4" x14ac:dyDescent="0.25">
      <c r="A2577" s="1">
        <v>40481</v>
      </c>
      <c r="B2577" t="s">
        <v>19</v>
      </c>
      <c r="C2577">
        <v>3484833</v>
      </c>
      <c r="D2577">
        <v>10</v>
      </c>
    </row>
    <row r="2578" spans="1:4" x14ac:dyDescent="0.25">
      <c r="A2578" s="1">
        <v>40482</v>
      </c>
      <c r="B2578" t="s">
        <v>23</v>
      </c>
      <c r="C2578">
        <v>7879499</v>
      </c>
      <c r="D2578">
        <v>17</v>
      </c>
    </row>
    <row r="2579" spans="1:4" x14ac:dyDescent="0.25">
      <c r="A2579" s="1">
        <v>40483</v>
      </c>
      <c r="B2579" t="s">
        <v>20</v>
      </c>
      <c r="C2579">
        <v>2060000</v>
      </c>
      <c r="D2579">
        <v>4</v>
      </c>
    </row>
    <row r="2580" spans="1:4" x14ac:dyDescent="0.25">
      <c r="A2580" s="1">
        <v>40484</v>
      </c>
      <c r="B2580" t="s">
        <v>24</v>
      </c>
      <c r="C2580">
        <v>257500</v>
      </c>
      <c r="D2580">
        <v>1</v>
      </c>
    </row>
    <row r="2581" spans="1:4" x14ac:dyDescent="0.25">
      <c r="A2581" s="1">
        <v>40486</v>
      </c>
      <c r="B2581" t="s">
        <v>21</v>
      </c>
      <c r="C2581">
        <v>1545000</v>
      </c>
      <c r="D2581">
        <v>6</v>
      </c>
    </row>
    <row r="2582" spans="1:4" x14ac:dyDescent="0.25">
      <c r="A2582" s="1">
        <v>40487</v>
      </c>
      <c r="B2582" t="s">
        <v>25</v>
      </c>
      <c r="C2582">
        <v>1802500</v>
      </c>
      <c r="D2582">
        <v>5</v>
      </c>
    </row>
    <row r="2583" spans="1:4" x14ac:dyDescent="0.25">
      <c r="A2583" s="1">
        <v>40489</v>
      </c>
      <c r="B2583" t="s">
        <v>23</v>
      </c>
      <c r="C2583">
        <v>3742333</v>
      </c>
      <c r="D2583">
        <v>10</v>
      </c>
    </row>
    <row r="2584" spans="1:4" x14ac:dyDescent="0.25">
      <c r="A2584" s="1">
        <v>40490</v>
      </c>
      <c r="B2584" t="s">
        <v>20</v>
      </c>
      <c r="C2584">
        <v>845458</v>
      </c>
      <c r="D2584">
        <v>4</v>
      </c>
    </row>
    <row r="2585" spans="1:4" x14ac:dyDescent="0.25">
      <c r="A2585" s="1">
        <v>40491</v>
      </c>
      <c r="B2585" t="s">
        <v>24</v>
      </c>
      <c r="C2585">
        <v>772500</v>
      </c>
      <c r="D2585">
        <v>2</v>
      </c>
    </row>
    <row r="2586" spans="1:4" x14ac:dyDescent="0.25">
      <c r="A2586" s="1">
        <v>40492</v>
      </c>
      <c r="B2586" t="s">
        <v>22</v>
      </c>
      <c r="C2586">
        <v>1562166</v>
      </c>
      <c r="D2586">
        <v>6</v>
      </c>
    </row>
    <row r="2587" spans="1:4" x14ac:dyDescent="0.25">
      <c r="A2587" s="1">
        <v>40493</v>
      </c>
      <c r="B2587" t="s">
        <v>21</v>
      </c>
      <c r="C2587">
        <v>1424833</v>
      </c>
      <c r="D2587">
        <v>5</v>
      </c>
    </row>
    <row r="2588" spans="1:4" x14ac:dyDescent="0.25">
      <c r="A2588" s="1">
        <v>40494</v>
      </c>
      <c r="B2588" t="s">
        <v>25</v>
      </c>
      <c r="C2588">
        <v>1630833</v>
      </c>
      <c r="D2588">
        <v>6</v>
      </c>
    </row>
    <row r="2589" spans="1:4" x14ac:dyDescent="0.25">
      <c r="A2589" s="1">
        <v>40495</v>
      </c>
      <c r="B2589" t="s">
        <v>19</v>
      </c>
      <c r="C2589">
        <v>5184332</v>
      </c>
      <c r="D2589">
        <v>14</v>
      </c>
    </row>
    <row r="2590" spans="1:4" x14ac:dyDescent="0.25">
      <c r="A2590" s="1">
        <v>40496</v>
      </c>
      <c r="B2590" t="s">
        <v>23</v>
      </c>
      <c r="C2590">
        <v>10454499</v>
      </c>
      <c r="D2590">
        <v>22</v>
      </c>
    </row>
    <row r="2591" spans="1:4" x14ac:dyDescent="0.25">
      <c r="A2591" s="1">
        <v>40497</v>
      </c>
      <c r="B2591" t="s">
        <v>20</v>
      </c>
      <c r="C2591">
        <v>1939833</v>
      </c>
      <c r="D2591">
        <v>5</v>
      </c>
    </row>
    <row r="2592" spans="1:4" x14ac:dyDescent="0.25">
      <c r="A2592" s="1">
        <v>40498</v>
      </c>
      <c r="B2592" t="s">
        <v>24</v>
      </c>
      <c r="C2592">
        <v>1287500</v>
      </c>
      <c r="D2592">
        <v>3</v>
      </c>
    </row>
    <row r="2593" spans="1:4" x14ac:dyDescent="0.25">
      <c r="A2593" s="1">
        <v>40499</v>
      </c>
      <c r="B2593" t="s">
        <v>22</v>
      </c>
      <c r="C2593">
        <v>772500</v>
      </c>
      <c r="D2593">
        <v>2</v>
      </c>
    </row>
    <row r="2594" spans="1:4" x14ac:dyDescent="0.25">
      <c r="A2594" s="1">
        <v>40500</v>
      </c>
      <c r="B2594" t="s">
        <v>21</v>
      </c>
      <c r="C2594">
        <v>2386167</v>
      </c>
      <c r="D2594">
        <v>7</v>
      </c>
    </row>
    <row r="2595" spans="1:4" x14ac:dyDescent="0.25">
      <c r="A2595" s="1">
        <v>40501</v>
      </c>
      <c r="B2595" t="s">
        <v>25</v>
      </c>
      <c r="C2595">
        <v>1304666</v>
      </c>
      <c r="D2595">
        <v>5</v>
      </c>
    </row>
    <row r="2596" spans="1:4" x14ac:dyDescent="0.25">
      <c r="A2596" s="1">
        <v>40502</v>
      </c>
      <c r="B2596" t="s">
        <v>19</v>
      </c>
      <c r="C2596">
        <v>5287333</v>
      </c>
      <c r="D2596">
        <v>11</v>
      </c>
    </row>
    <row r="2597" spans="1:4" x14ac:dyDescent="0.25">
      <c r="A2597" s="1">
        <v>40503</v>
      </c>
      <c r="B2597" t="s">
        <v>23</v>
      </c>
      <c r="C2597">
        <v>515000</v>
      </c>
      <c r="D2597">
        <v>1</v>
      </c>
    </row>
    <row r="2598" spans="1:4" x14ac:dyDescent="0.25">
      <c r="A2598" s="1">
        <v>40504</v>
      </c>
      <c r="B2598" t="s">
        <v>20</v>
      </c>
      <c r="C2598">
        <v>1167333</v>
      </c>
      <c r="D2598">
        <v>4</v>
      </c>
    </row>
    <row r="2599" spans="1:4" x14ac:dyDescent="0.25">
      <c r="A2599" s="1">
        <v>40505</v>
      </c>
      <c r="B2599" t="s">
        <v>24</v>
      </c>
      <c r="C2599">
        <v>515000</v>
      </c>
      <c r="D2599">
        <v>2</v>
      </c>
    </row>
    <row r="2600" spans="1:4" x14ac:dyDescent="0.25">
      <c r="A2600" s="1">
        <v>40506</v>
      </c>
      <c r="B2600" t="s">
        <v>22</v>
      </c>
      <c r="C2600">
        <v>1682333</v>
      </c>
      <c r="D2600">
        <v>5</v>
      </c>
    </row>
    <row r="2601" spans="1:4" x14ac:dyDescent="0.25">
      <c r="A2601" s="1">
        <v>40507</v>
      </c>
      <c r="B2601" t="s">
        <v>21</v>
      </c>
      <c r="C2601">
        <v>1287500</v>
      </c>
      <c r="D2601">
        <v>4</v>
      </c>
    </row>
    <row r="2602" spans="1:4" x14ac:dyDescent="0.25">
      <c r="A2602" s="1">
        <v>40508</v>
      </c>
      <c r="B2602" t="s">
        <v>25</v>
      </c>
      <c r="C2602">
        <v>772500</v>
      </c>
      <c r="D2602">
        <v>2</v>
      </c>
    </row>
    <row r="2603" spans="1:4" x14ac:dyDescent="0.25">
      <c r="A2603" s="1">
        <v>40509</v>
      </c>
      <c r="B2603" t="s">
        <v>19</v>
      </c>
      <c r="C2603">
        <v>3605000</v>
      </c>
      <c r="D2603">
        <v>9</v>
      </c>
    </row>
    <row r="2604" spans="1:4" x14ac:dyDescent="0.25">
      <c r="A2604" s="1">
        <v>40510</v>
      </c>
      <c r="B2604" t="s">
        <v>23</v>
      </c>
      <c r="C2604">
        <v>4635000</v>
      </c>
      <c r="D2604">
        <v>9</v>
      </c>
    </row>
    <row r="2605" spans="1:4" x14ac:dyDescent="0.25">
      <c r="A2605" s="1">
        <v>40511</v>
      </c>
      <c r="B2605" t="s">
        <v>20</v>
      </c>
      <c r="C2605">
        <v>257500</v>
      </c>
      <c r="D2605">
        <v>1</v>
      </c>
    </row>
    <row r="2606" spans="1:4" x14ac:dyDescent="0.25">
      <c r="A2606" s="1">
        <v>40512</v>
      </c>
      <c r="B2606" t="s">
        <v>24</v>
      </c>
      <c r="C2606">
        <v>257500</v>
      </c>
      <c r="D2606">
        <v>1</v>
      </c>
    </row>
    <row r="2607" spans="1:4" x14ac:dyDescent="0.25">
      <c r="A2607" s="1">
        <v>40513</v>
      </c>
      <c r="B2607" t="s">
        <v>22</v>
      </c>
      <c r="C2607">
        <v>257500</v>
      </c>
      <c r="D2607">
        <v>1</v>
      </c>
    </row>
    <row r="2608" spans="1:4" x14ac:dyDescent="0.25">
      <c r="A2608" s="1">
        <v>40514</v>
      </c>
      <c r="B2608" t="s">
        <v>21</v>
      </c>
      <c r="C2608">
        <v>274666</v>
      </c>
      <c r="D2608">
        <v>2</v>
      </c>
    </row>
    <row r="2609" spans="1:4" x14ac:dyDescent="0.25">
      <c r="A2609" s="1">
        <v>40515</v>
      </c>
      <c r="B2609" t="s">
        <v>25</v>
      </c>
      <c r="C2609">
        <v>515000</v>
      </c>
      <c r="D2609">
        <v>1</v>
      </c>
    </row>
    <row r="2610" spans="1:4" x14ac:dyDescent="0.25">
      <c r="A2610" s="1">
        <v>40516</v>
      </c>
      <c r="B2610" t="s">
        <v>19</v>
      </c>
      <c r="C2610">
        <v>1167333</v>
      </c>
      <c r="D2610">
        <v>4</v>
      </c>
    </row>
    <row r="2611" spans="1:4" x14ac:dyDescent="0.25">
      <c r="A2611" s="1">
        <v>40517</v>
      </c>
      <c r="B2611" t="s">
        <v>23</v>
      </c>
      <c r="C2611">
        <v>1030000</v>
      </c>
      <c r="D2611">
        <v>3</v>
      </c>
    </row>
    <row r="2612" spans="1:4" x14ac:dyDescent="0.25">
      <c r="A2612" s="1">
        <v>40519</v>
      </c>
      <c r="B2612" t="s">
        <v>24</v>
      </c>
      <c r="C2612">
        <v>652333</v>
      </c>
      <c r="D2612">
        <v>2</v>
      </c>
    </row>
    <row r="2613" spans="1:4" x14ac:dyDescent="0.25">
      <c r="A2613" s="1">
        <v>40520</v>
      </c>
      <c r="B2613" t="s">
        <v>22</v>
      </c>
      <c r="C2613">
        <v>3605000</v>
      </c>
      <c r="D2613">
        <v>9</v>
      </c>
    </row>
    <row r="2614" spans="1:4" x14ac:dyDescent="0.25">
      <c r="A2614" s="1">
        <v>40521</v>
      </c>
      <c r="B2614" t="s">
        <v>21</v>
      </c>
      <c r="C2614">
        <v>515000</v>
      </c>
      <c r="D2614">
        <v>2</v>
      </c>
    </row>
    <row r="2615" spans="1:4" x14ac:dyDescent="0.25">
      <c r="A2615" s="1">
        <v>40522</v>
      </c>
      <c r="B2615" t="s">
        <v>25</v>
      </c>
      <c r="C2615">
        <v>1545000</v>
      </c>
      <c r="D2615">
        <v>5</v>
      </c>
    </row>
    <row r="2616" spans="1:4" x14ac:dyDescent="0.25">
      <c r="A2616" s="1">
        <v>40524</v>
      </c>
      <c r="B2616" t="s">
        <v>23</v>
      </c>
      <c r="C2616">
        <v>5021250</v>
      </c>
      <c r="D2616">
        <v>7</v>
      </c>
    </row>
    <row r="2617" spans="1:4" x14ac:dyDescent="0.25">
      <c r="A2617" s="1">
        <v>40525</v>
      </c>
      <c r="B2617" t="s">
        <v>20</v>
      </c>
      <c r="C2617">
        <v>1287500</v>
      </c>
      <c r="D2617">
        <v>4</v>
      </c>
    </row>
    <row r="2618" spans="1:4" x14ac:dyDescent="0.25">
      <c r="A2618" s="1">
        <v>40526</v>
      </c>
      <c r="B2618" t="s">
        <v>24</v>
      </c>
      <c r="C2618">
        <v>2832500</v>
      </c>
      <c r="D2618">
        <v>7</v>
      </c>
    </row>
    <row r="2619" spans="1:4" x14ac:dyDescent="0.25">
      <c r="A2619" s="1">
        <v>40527</v>
      </c>
      <c r="B2619" t="s">
        <v>22</v>
      </c>
      <c r="C2619">
        <v>1545000</v>
      </c>
      <c r="D2619">
        <v>4</v>
      </c>
    </row>
    <row r="2620" spans="1:4" x14ac:dyDescent="0.25">
      <c r="A2620" s="1">
        <v>40528</v>
      </c>
      <c r="B2620" t="s">
        <v>21</v>
      </c>
      <c r="C2620">
        <v>1030000</v>
      </c>
      <c r="D2620">
        <v>2</v>
      </c>
    </row>
    <row r="2621" spans="1:4" x14ac:dyDescent="0.25">
      <c r="A2621" s="1">
        <v>40529</v>
      </c>
      <c r="B2621" t="s">
        <v>25</v>
      </c>
      <c r="C2621">
        <v>1441999</v>
      </c>
      <c r="D2621">
        <v>5</v>
      </c>
    </row>
    <row r="2622" spans="1:4" x14ac:dyDescent="0.25">
      <c r="A2622" s="1">
        <v>40530</v>
      </c>
      <c r="B2622" t="s">
        <v>19</v>
      </c>
      <c r="C2622">
        <v>5150000</v>
      </c>
      <c r="D2622">
        <v>10</v>
      </c>
    </row>
    <row r="2623" spans="1:4" x14ac:dyDescent="0.25">
      <c r="A2623" s="1">
        <v>40531</v>
      </c>
      <c r="B2623" t="s">
        <v>23</v>
      </c>
      <c r="C2623">
        <v>5665000</v>
      </c>
      <c r="D2623">
        <v>9</v>
      </c>
    </row>
    <row r="2624" spans="1:4" x14ac:dyDescent="0.25">
      <c r="A2624" s="1">
        <v>40532</v>
      </c>
      <c r="B2624" t="s">
        <v>20</v>
      </c>
      <c r="C2624">
        <v>1030000</v>
      </c>
      <c r="D2624">
        <v>2</v>
      </c>
    </row>
    <row r="2625" spans="1:4" x14ac:dyDescent="0.25">
      <c r="A2625" s="1">
        <v>40535</v>
      </c>
      <c r="B2625" t="s">
        <v>21</v>
      </c>
      <c r="C2625">
        <v>1802500</v>
      </c>
      <c r="D2625">
        <v>4</v>
      </c>
    </row>
    <row r="2626" spans="1:4" x14ac:dyDescent="0.25">
      <c r="A2626" s="1">
        <v>40536</v>
      </c>
      <c r="B2626" t="s">
        <v>25</v>
      </c>
      <c r="C2626">
        <v>1545000</v>
      </c>
      <c r="D2626">
        <v>6</v>
      </c>
    </row>
    <row r="2627" spans="1:4" x14ac:dyDescent="0.25">
      <c r="A2627" s="1">
        <v>40539</v>
      </c>
      <c r="B2627" t="s">
        <v>20</v>
      </c>
      <c r="C2627">
        <v>515000</v>
      </c>
      <c r="D2627">
        <v>1</v>
      </c>
    </row>
    <row r="2628" spans="1:4" x14ac:dyDescent="0.25">
      <c r="A2628" s="1">
        <v>40540</v>
      </c>
      <c r="B2628" t="s">
        <v>24</v>
      </c>
      <c r="C2628">
        <v>1030000</v>
      </c>
      <c r="D2628">
        <v>2</v>
      </c>
    </row>
    <row r="2629" spans="1:4" x14ac:dyDescent="0.25">
      <c r="A2629" s="1">
        <v>40544</v>
      </c>
      <c r="B2629" t="s">
        <v>19</v>
      </c>
      <c r="C2629">
        <v>2677970</v>
      </c>
      <c r="D2629">
        <v>4</v>
      </c>
    </row>
    <row r="2630" spans="1:4" x14ac:dyDescent="0.25">
      <c r="A2630" s="1">
        <v>40545</v>
      </c>
      <c r="B2630" t="s">
        <v>23</v>
      </c>
      <c r="C2630">
        <v>964072</v>
      </c>
      <c r="D2630">
        <v>4</v>
      </c>
    </row>
    <row r="2631" spans="1:4" x14ac:dyDescent="0.25">
      <c r="A2631" s="1">
        <v>40547</v>
      </c>
      <c r="B2631" t="s">
        <v>24</v>
      </c>
      <c r="C2631">
        <v>821238</v>
      </c>
      <c r="D2631">
        <v>4</v>
      </c>
    </row>
    <row r="2632" spans="1:4" x14ac:dyDescent="0.25">
      <c r="A2632" s="1">
        <v>40548</v>
      </c>
      <c r="B2632" t="s">
        <v>22</v>
      </c>
      <c r="C2632">
        <v>1606790</v>
      </c>
      <c r="D2632">
        <v>4</v>
      </c>
    </row>
    <row r="2633" spans="1:4" x14ac:dyDescent="0.25">
      <c r="A2633" s="1">
        <v>40549</v>
      </c>
      <c r="B2633" t="s">
        <v>21</v>
      </c>
      <c r="C2633">
        <v>1499662</v>
      </c>
      <c r="D2633">
        <v>6</v>
      </c>
    </row>
    <row r="2634" spans="1:4" x14ac:dyDescent="0.25">
      <c r="A2634" s="1">
        <v>40550</v>
      </c>
      <c r="B2634" t="s">
        <v>25</v>
      </c>
      <c r="C2634">
        <v>535600</v>
      </c>
      <c r="D2634">
        <v>1</v>
      </c>
    </row>
    <row r="2635" spans="1:4" x14ac:dyDescent="0.25">
      <c r="A2635" s="1">
        <v>40551</v>
      </c>
      <c r="B2635" t="s">
        <v>19</v>
      </c>
      <c r="C2635">
        <v>2945800</v>
      </c>
      <c r="D2635">
        <v>10</v>
      </c>
    </row>
    <row r="2636" spans="1:4" x14ac:dyDescent="0.25">
      <c r="A2636" s="1">
        <v>40552</v>
      </c>
      <c r="B2636" t="s">
        <v>23</v>
      </c>
      <c r="C2636">
        <v>2678000</v>
      </c>
      <c r="D2636">
        <v>5</v>
      </c>
    </row>
    <row r="2637" spans="1:4" x14ac:dyDescent="0.25">
      <c r="A2637" s="1">
        <v>40553</v>
      </c>
      <c r="B2637" t="s">
        <v>20</v>
      </c>
      <c r="C2637">
        <v>2142400</v>
      </c>
      <c r="D2637">
        <v>5</v>
      </c>
    </row>
    <row r="2638" spans="1:4" x14ac:dyDescent="0.25">
      <c r="A2638" s="1">
        <v>40554</v>
      </c>
      <c r="B2638" t="s">
        <v>24</v>
      </c>
      <c r="C2638">
        <v>1071200</v>
      </c>
      <c r="D2638">
        <v>2</v>
      </c>
    </row>
    <row r="2639" spans="1:4" x14ac:dyDescent="0.25">
      <c r="A2639" s="1">
        <v>40555</v>
      </c>
      <c r="B2639" t="s">
        <v>22</v>
      </c>
      <c r="C2639">
        <v>678427</v>
      </c>
      <c r="D2639">
        <v>3</v>
      </c>
    </row>
    <row r="2640" spans="1:4" x14ac:dyDescent="0.25">
      <c r="A2640" s="1">
        <v>40557</v>
      </c>
      <c r="B2640" t="s">
        <v>25</v>
      </c>
      <c r="C2640">
        <v>1499681</v>
      </c>
      <c r="D2640">
        <v>5</v>
      </c>
    </row>
    <row r="2641" spans="1:4" x14ac:dyDescent="0.25">
      <c r="A2641" s="1">
        <v>40558</v>
      </c>
      <c r="B2641" t="s">
        <v>19</v>
      </c>
      <c r="C2641">
        <v>6320081</v>
      </c>
      <c r="D2641">
        <v>14</v>
      </c>
    </row>
    <row r="2642" spans="1:4" x14ac:dyDescent="0.25">
      <c r="A2642" s="1">
        <v>40559</v>
      </c>
      <c r="B2642" t="s">
        <v>23</v>
      </c>
      <c r="C2642">
        <v>3624227</v>
      </c>
      <c r="D2642">
        <v>9</v>
      </c>
    </row>
    <row r="2643" spans="1:4" x14ac:dyDescent="0.25">
      <c r="A2643" s="1">
        <v>40560</v>
      </c>
      <c r="B2643" t="s">
        <v>20</v>
      </c>
      <c r="C2643">
        <v>803400</v>
      </c>
      <c r="D2643">
        <v>3</v>
      </c>
    </row>
    <row r="2644" spans="1:4" x14ac:dyDescent="0.25">
      <c r="A2644" s="1">
        <v>40562</v>
      </c>
      <c r="B2644" t="s">
        <v>22</v>
      </c>
      <c r="C2644">
        <v>4963227</v>
      </c>
      <c r="D2644">
        <v>12</v>
      </c>
    </row>
    <row r="2645" spans="1:4" x14ac:dyDescent="0.25">
      <c r="A2645" s="1">
        <v>40563</v>
      </c>
      <c r="B2645" t="s">
        <v>21</v>
      </c>
      <c r="C2645">
        <v>3231454</v>
      </c>
      <c r="D2645">
        <v>9</v>
      </c>
    </row>
    <row r="2646" spans="1:4" x14ac:dyDescent="0.25">
      <c r="A2646" s="1">
        <v>40565</v>
      </c>
      <c r="B2646" t="s">
        <v>19</v>
      </c>
      <c r="C2646">
        <v>267800</v>
      </c>
      <c r="D2646">
        <v>1</v>
      </c>
    </row>
    <row r="2647" spans="1:4" x14ac:dyDescent="0.25">
      <c r="A2647" s="1">
        <v>40566</v>
      </c>
      <c r="B2647" t="s">
        <v>23</v>
      </c>
      <c r="C2647">
        <v>9140908</v>
      </c>
      <c r="D2647">
        <v>19</v>
      </c>
    </row>
    <row r="2648" spans="1:4" x14ac:dyDescent="0.25">
      <c r="A2648" s="1">
        <v>40567</v>
      </c>
      <c r="B2648" t="s">
        <v>20</v>
      </c>
      <c r="C2648">
        <v>2553027</v>
      </c>
      <c r="D2648">
        <v>8</v>
      </c>
    </row>
    <row r="2649" spans="1:4" x14ac:dyDescent="0.25">
      <c r="A2649" s="1">
        <v>40568</v>
      </c>
      <c r="B2649" t="s">
        <v>24</v>
      </c>
      <c r="C2649">
        <v>3499254</v>
      </c>
      <c r="D2649">
        <v>10</v>
      </c>
    </row>
    <row r="2650" spans="1:4" x14ac:dyDescent="0.25">
      <c r="A2650" s="1">
        <v>40569</v>
      </c>
      <c r="B2650" t="s">
        <v>22</v>
      </c>
      <c r="C2650">
        <v>2553027</v>
      </c>
      <c r="D2650">
        <v>7</v>
      </c>
    </row>
    <row r="2651" spans="1:4" x14ac:dyDescent="0.25">
      <c r="A2651" s="1">
        <v>40570</v>
      </c>
      <c r="B2651" t="s">
        <v>21</v>
      </c>
      <c r="C2651">
        <v>267800</v>
      </c>
      <c r="D2651">
        <v>1</v>
      </c>
    </row>
    <row r="2652" spans="1:4" x14ac:dyDescent="0.25">
      <c r="A2652" s="1">
        <v>40571</v>
      </c>
      <c r="B2652" t="s">
        <v>25</v>
      </c>
      <c r="C2652">
        <v>678427</v>
      </c>
      <c r="D2652">
        <v>2</v>
      </c>
    </row>
    <row r="2653" spans="1:4" x14ac:dyDescent="0.25">
      <c r="A2653" s="1">
        <v>40572</v>
      </c>
      <c r="B2653" t="s">
        <v>19</v>
      </c>
      <c r="C2653">
        <v>2963654</v>
      </c>
      <c r="D2653">
        <v>8</v>
      </c>
    </row>
    <row r="2654" spans="1:4" x14ac:dyDescent="0.25">
      <c r="A2654" s="1">
        <v>40573</v>
      </c>
      <c r="B2654" t="s">
        <v>23</v>
      </c>
      <c r="C2654">
        <v>1481827</v>
      </c>
      <c r="D2654">
        <v>4</v>
      </c>
    </row>
    <row r="2655" spans="1:4" x14ac:dyDescent="0.25">
      <c r="A2655" s="1">
        <v>40574</v>
      </c>
      <c r="B2655" t="s">
        <v>20</v>
      </c>
      <c r="C2655">
        <v>1892454</v>
      </c>
      <c r="D2655">
        <v>6</v>
      </c>
    </row>
    <row r="2656" spans="1:4" x14ac:dyDescent="0.25">
      <c r="A2656" s="1">
        <v>40575</v>
      </c>
      <c r="B2656" t="s">
        <v>24</v>
      </c>
      <c r="C2656">
        <v>821254</v>
      </c>
      <c r="D2656">
        <v>4</v>
      </c>
    </row>
    <row r="2657" spans="1:4" x14ac:dyDescent="0.25">
      <c r="A2657" s="1">
        <v>40576</v>
      </c>
      <c r="B2657" t="s">
        <v>22</v>
      </c>
      <c r="C2657">
        <v>1071200</v>
      </c>
      <c r="D2657">
        <v>2</v>
      </c>
    </row>
    <row r="2658" spans="1:4" x14ac:dyDescent="0.25">
      <c r="A2658" s="1">
        <v>40577</v>
      </c>
      <c r="B2658" t="s">
        <v>21</v>
      </c>
      <c r="C2658">
        <v>1071200</v>
      </c>
      <c r="D2658">
        <v>3</v>
      </c>
    </row>
    <row r="2659" spans="1:4" x14ac:dyDescent="0.25">
      <c r="A2659" s="1">
        <v>40578</v>
      </c>
      <c r="B2659" t="s">
        <v>25</v>
      </c>
      <c r="C2659">
        <v>1754800</v>
      </c>
      <c r="D2659">
        <v>4</v>
      </c>
    </row>
    <row r="2660" spans="1:4" x14ac:dyDescent="0.25">
      <c r="A2660" s="1">
        <v>40579</v>
      </c>
      <c r="B2660" t="s">
        <v>19</v>
      </c>
      <c r="C2660">
        <v>2428054</v>
      </c>
      <c r="D2660">
        <v>8</v>
      </c>
    </row>
    <row r="2661" spans="1:4" x14ac:dyDescent="0.25">
      <c r="A2661" s="1">
        <v>40580</v>
      </c>
      <c r="B2661" t="s">
        <v>23</v>
      </c>
      <c r="C2661">
        <v>1481827</v>
      </c>
      <c r="D2661">
        <v>5</v>
      </c>
    </row>
    <row r="2662" spans="1:4" x14ac:dyDescent="0.25">
      <c r="A2662" s="1">
        <v>40581</v>
      </c>
      <c r="B2662" t="s">
        <v>20</v>
      </c>
      <c r="C2662">
        <v>964081</v>
      </c>
      <c r="D2662">
        <v>4</v>
      </c>
    </row>
    <row r="2663" spans="1:4" x14ac:dyDescent="0.25">
      <c r="A2663" s="1">
        <v>40582</v>
      </c>
      <c r="B2663" t="s">
        <v>24</v>
      </c>
      <c r="C2663">
        <v>428481</v>
      </c>
      <c r="D2663">
        <v>3</v>
      </c>
    </row>
    <row r="2664" spans="1:4" x14ac:dyDescent="0.25">
      <c r="A2664" s="1">
        <v>40584</v>
      </c>
      <c r="B2664" t="s">
        <v>21</v>
      </c>
      <c r="C2664">
        <v>1874600</v>
      </c>
      <c r="D2664">
        <v>4</v>
      </c>
    </row>
    <row r="2665" spans="1:4" x14ac:dyDescent="0.25">
      <c r="A2665" s="1">
        <v>40585</v>
      </c>
      <c r="B2665" t="s">
        <v>25</v>
      </c>
      <c r="C2665">
        <v>2017427</v>
      </c>
      <c r="D2665">
        <v>6</v>
      </c>
    </row>
    <row r="2666" spans="1:4" x14ac:dyDescent="0.25">
      <c r="A2666" s="1">
        <v>40586</v>
      </c>
      <c r="B2666" t="s">
        <v>19</v>
      </c>
      <c r="C2666">
        <v>2160254</v>
      </c>
      <c r="D2666">
        <v>6</v>
      </c>
    </row>
    <row r="2667" spans="1:4" x14ac:dyDescent="0.25">
      <c r="A2667" s="1">
        <v>40587</v>
      </c>
      <c r="B2667" t="s">
        <v>23</v>
      </c>
      <c r="C2667">
        <v>1606800</v>
      </c>
      <c r="D2667">
        <v>3</v>
      </c>
    </row>
    <row r="2668" spans="1:4" x14ac:dyDescent="0.25">
      <c r="A2668" s="1">
        <v>40588</v>
      </c>
      <c r="B2668" t="s">
        <v>20</v>
      </c>
      <c r="C2668">
        <v>1374708</v>
      </c>
      <c r="D2668">
        <v>6</v>
      </c>
    </row>
    <row r="2669" spans="1:4" x14ac:dyDescent="0.25">
      <c r="A2669" s="1">
        <v>40589</v>
      </c>
      <c r="B2669" t="s">
        <v>24</v>
      </c>
      <c r="C2669">
        <v>267800</v>
      </c>
      <c r="D2669">
        <v>1</v>
      </c>
    </row>
    <row r="2670" spans="1:4" x14ac:dyDescent="0.25">
      <c r="A2670" s="1">
        <v>40591</v>
      </c>
      <c r="B2670" t="s">
        <v>21</v>
      </c>
      <c r="C2670">
        <v>267800</v>
      </c>
      <c r="D2670">
        <v>1</v>
      </c>
    </row>
    <row r="2671" spans="1:4" x14ac:dyDescent="0.25">
      <c r="A2671" s="1">
        <v>40592</v>
      </c>
      <c r="B2671" t="s">
        <v>25</v>
      </c>
      <c r="C2671">
        <v>1071200</v>
      </c>
      <c r="D2671">
        <v>2</v>
      </c>
    </row>
    <row r="2672" spans="1:4" x14ac:dyDescent="0.25">
      <c r="A2672" s="1">
        <v>40593</v>
      </c>
      <c r="B2672" t="s">
        <v>19</v>
      </c>
      <c r="C2672">
        <v>1874600</v>
      </c>
      <c r="D2672">
        <v>4</v>
      </c>
    </row>
    <row r="2673" spans="1:4" x14ac:dyDescent="0.25">
      <c r="A2673" s="1">
        <v>40594</v>
      </c>
      <c r="B2673" t="s">
        <v>23</v>
      </c>
      <c r="C2673">
        <v>2035281</v>
      </c>
      <c r="D2673">
        <v>6</v>
      </c>
    </row>
    <row r="2674" spans="1:4" x14ac:dyDescent="0.25">
      <c r="A2674" s="1">
        <v>40595</v>
      </c>
      <c r="B2674" t="s">
        <v>20</v>
      </c>
      <c r="C2674">
        <v>142827</v>
      </c>
      <c r="D2674">
        <v>1</v>
      </c>
    </row>
    <row r="2675" spans="1:4" x14ac:dyDescent="0.25">
      <c r="A2675" s="1">
        <v>40596</v>
      </c>
      <c r="B2675" t="s">
        <v>24</v>
      </c>
      <c r="C2675">
        <v>285654</v>
      </c>
      <c r="D2675">
        <v>2</v>
      </c>
    </row>
    <row r="2676" spans="1:4" x14ac:dyDescent="0.25">
      <c r="A2676" s="1">
        <v>40597</v>
      </c>
      <c r="B2676" t="s">
        <v>22</v>
      </c>
      <c r="C2676">
        <v>535600</v>
      </c>
      <c r="D2676">
        <v>1</v>
      </c>
    </row>
    <row r="2677" spans="1:4" x14ac:dyDescent="0.25">
      <c r="A2677" s="1">
        <v>40598</v>
      </c>
      <c r="B2677" t="s">
        <v>21</v>
      </c>
      <c r="C2677">
        <v>267800</v>
      </c>
      <c r="D2677">
        <v>1</v>
      </c>
    </row>
    <row r="2678" spans="1:4" x14ac:dyDescent="0.25">
      <c r="A2678" s="1">
        <v>40599</v>
      </c>
      <c r="B2678" t="s">
        <v>25</v>
      </c>
      <c r="C2678">
        <v>285654</v>
      </c>
      <c r="D2678">
        <v>2</v>
      </c>
    </row>
    <row r="2679" spans="1:4" x14ac:dyDescent="0.25">
      <c r="A2679" s="1">
        <v>40600</v>
      </c>
      <c r="B2679" t="s">
        <v>19</v>
      </c>
      <c r="C2679">
        <v>267800</v>
      </c>
      <c r="D2679">
        <v>1</v>
      </c>
    </row>
    <row r="2680" spans="1:4" x14ac:dyDescent="0.25">
      <c r="A2680" s="1">
        <v>40601</v>
      </c>
      <c r="B2680" t="s">
        <v>23</v>
      </c>
      <c r="C2680">
        <v>3213600</v>
      </c>
      <c r="D2680">
        <v>8</v>
      </c>
    </row>
    <row r="2681" spans="1:4" x14ac:dyDescent="0.25">
      <c r="A2681" s="1">
        <v>40602</v>
      </c>
      <c r="B2681" t="s">
        <v>20</v>
      </c>
      <c r="C2681">
        <v>821254</v>
      </c>
      <c r="D2681">
        <v>3</v>
      </c>
    </row>
    <row r="2682" spans="1:4" x14ac:dyDescent="0.25">
      <c r="A2682" s="1">
        <v>40603</v>
      </c>
      <c r="B2682" t="s">
        <v>24</v>
      </c>
      <c r="C2682">
        <v>2678000</v>
      </c>
      <c r="D2682">
        <v>6</v>
      </c>
    </row>
    <row r="2683" spans="1:4" x14ac:dyDescent="0.25">
      <c r="A2683" s="1">
        <v>40604</v>
      </c>
      <c r="B2683" t="s">
        <v>22</v>
      </c>
      <c r="C2683">
        <v>142827</v>
      </c>
      <c r="D2683">
        <v>1</v>
      </c>
    </row>
    <row r="2684" spans="1:4" x14ac:dyDescent="0.25">
      <c r="A2684" s="1">
        <v>40605</v>
      </c>
      <c r="B2684" t="s">
        <v>21</v>
      </c>
      <c r="C2684">
        <v>946227</v>
      </c>
      <c r="D2684">
        <v>3</v>
      </c>
    </row>
    <row r="2685" spans="1:4" x14ac:dyDescent="0.25">
      <c r="A2685" s="1">
        <v>40606</v>
      </c>
      <c r="B2685" t="s">
        <v>25</v>
      </c>
      <c r="C2685">
        <v>1481827</v>
      </c>
      <c r="D2685">
        <v>3</v>
      </c>
    </row>
    <row r="2686" spans="1:4" x14ac:dyDescent="0.25">
      <c r="A2686" s="1">
        <v>40607</v>
      </c>
      <c r="B2686" t="s">
        <v>19</v>
      </c>
      <c r="C2686">
        <v>1071200</v>
      </c>
      <c r="D2686">
        <v>2</v>
      </c>
    </row>
    <row r="2687" spans="1:4" x14ac:dyDescent="0.25">
      <c r="A2687" s="1">
        <v>40608</v>
      </c>
      <c r="B2687" t="s">
        <v>23</v>
      </c>
      <c r="C2687">
        <v>267800</v>
      </c>
      <c r="D2687">
        <v>1</v>
      </c>
    </row>
    <row r="2688" spans="1:4" x14ac:dyDescent="0.25">
      <c r="A2688" s="1">
        <v>40609</v>
      </c>
      <c r="B2688" t="s">
        <v>20</v>
      </c>
      <c r="C2688">
        <v>1874600</v>
      </c>
      <c r="D2688">
        <v>5</v>
      </c>
    </row>
    <row r="2689" spans="1:4" x14ac:dyDescent="0.25">
      <c r="A2689" s="1">
        <v>40610</v>
      </c>
      <c r="B2689" t="s">
        <v>24</v>
      </c>
      <c r="C2689">
        <v>2017427</v>
      </c>
      <c r="D2689">
        <v>4</v>
      </c>
    </row>
    <row r="2690" spans="1:4" x14ac:dyDescent="0.25">
      <c r="A2690" s="1">
        <v>40613</v>
      </c>
      <c r="B2690" t="s">
        <v>25</v>
      </c>
      <c r="C2690">
        <v>821254</v>
      </c>
      <c r="D2690">
        <v>4</v>
      </c>
    </row>
    <row r="2691" spans="1:4" x14ac:dyDescent="0.25">
      <c r="A2691" s="1">
        <v>40614</v>
      </c>
      <c r="B2691" t="s">
        <v>19</v>
      </c>
      <c r="C2691">
        <v>687354</v>
      </c>
      <c r="D2691">
        <v>4</v>
      </c>
    </row>
    <row r="2692" spans="1:4" x14ac:dyDescent="0.25">
      <c r="A2692" s="1">
        <v>40615</v>
      </c>
      <c r="B2692" t="s">
        <v>23</v>
      </c>
      <c r="C2692">
        <v>4159827</v>
      </c>
      <c r="D2692">
        <v>9</v>
      </c>
    </row>
    <row r="2693" spans="1:4" x14ac:dyDescent="0.25">
      <c r="A2693" s="1">
        <v>40616</v>
      </c>
      <c r="B2693" t="s">
        <v>20</v>
      </c>
      <c r="C2693">
        <v>1071200</v>
      </c>
      <c r="D2693">
        <v>2</v>
      </c>
    </row>
    <row r="2694" spans="1:4" x14ac:dyDescent="0.25">
      <c r="A2694" s="1">
        <v>40617</v>
      </c>
      <c r="B2694" t="s">
        <v>24</v>
      </c>
      <c r="C2694">
        <v>142827</v>
      </c>
      <c r="D2694">
        <v>1</v>
      </c>
    </row>
    <row r="2695" spans="1:4" x14ac:dyDescent="0.25">
      <c r="A2695" s="1">
        <v>40618</v>
      </c>
      <c r="B2695" t="s">
        <v>22</v>
      </c>
      <c r="C2695">
        <v>1606800</v>
      </c>
      <c r="D2695">
        <v>5</v>
      </c>
    </row>
    <row r="2696" spans="1:4" x14ac:dyDescent="0.25">
      <c r="A2696" s="1">
        <v>40619</v>
      </c>
      <c r="B2696" t="s">
        <v>21</v>
      </c>
      <c r="C2696">
        <v>803400</v>
      </c>
      <c r="D2696">
        <v>2</v>
      </c>
    </row>
    <row r="2697" spans="1:4" x14ac:dyDescent="0.25">
      <c r="A2697" s="1">
        <v>40620</v>
      </c>
      <c r="B2697" t="s">
        <v>25</v>
      </c>
      <c r="C2697">
        <v>267800</v>
      </c>
      <c r="D2697">
        <v>1</v>
      </c>
    </row>
    <row r="2698" spans="1:4" x14ac:dyDescent="0.25">
      <c r="A2698" s="1">
        <v>40621</v>
      </c>
      <c r="B2698" t="s">
        <v>19</v>
      </c>
      <c r="C2698">
        <v>1339000</v>
      </c>
      <c r="D2698">
        <v>2</v>
      </c>
    </row>
    <row r="2699" spans="1:4" x14ac:dyDescent="0.25">
      <c r="A2699" s="1">
        <v>40622</v>
      </c>
      <c r="B2699" t="s">
        <v>23</v>
      </c>
      <c r="C2699">
        <v>5913827</v>
      </c>
      <c r="D2699">
        <v>12</v>
      </c>
    </row>
    <row r="2700" spans="1:4" x14ac:dyDescent="0.25">
      <c r="A2700" s="1">
        <v>40623</v>
      </c>
      <c r="B2700" t="s">
        <v>20</v>
      </c>
      <c r="C2700">
        <v>9373000</v>
      </c>
      <c r="D2700">
        <v>15</v>
      </c>
    </row>
    <row r="2701" spans="1:4" x14ac:dyDescent="0.25">
      <c r="A2701" s="1">
        <v>40624</v>
      </c>
      <c r="B2701" t="s">
        <v>24</v>
      </c>
      <c r="C2701">
        <v>8301800</v>
      </c>
      <c r="D2701">
        <v>13</v>
      </c>
    </row>
    <row r="2702" spans="1:4" x14ac:dyDescent="0.25">
      <c r="A2702" s="1">
        <v>40625</v>
      </c>
      <c r="B2702" t="s">
        <v>22</v>
      </c>
      <c r="C2702">
        <v>1071200</v>
      </c>
      <c r="D2702">
        <v>2</v>
      </c>
    </row>
    <row r="2703" spans="1:4" x14ac:dyDescent="0.25">
      <c r="A2703" s="1">
        <v>40626</v>
      </c>
      <c r="B2703" t="s">
        <v>21</v>
      </c>
      <c r="C2703">
        <v>1874600</v>
      </c>
      <c r="D2703">
        <v>4</v>
      </c>
    </row>
    <row r="2704" spans="1:4" x14ac:dyDescent="0.25">
      <c r="A2704" s="1">
        <v>40627</v>
      </c>
      <c r="B2704" t="s">
        <v>25</v>
      </c>
      <c r="C2704">
        <v>3088627</v>
      </c>
      <c r="D2704">
        <v>8</v>
      </c>
    </row>
    <row r="2705" spans="1:4" x14ac:dyDescent="0.25">
      <c r="A2705" s="1">
        <v>40628</v>
      </c>
      <c r="B2705" t="s">
        <v>19</v>
      </c>
      <c r="C2705">
        <v>3892027</v>
      </c>
      <c r="D2705">
        <v>9</v>
      </c>
    </row>
    <row r="2706" spans="1:4" x14ac:dyDescent="0.25">
      <c r="A2706" s="1">
        <v>40629</v>
      </c>
      <c r="B2706" t="s">
        <v>23</v>
      </c>
      <c r="C2706">
        <v>5900527</v>
      </c>
      <c r="D2706">
        <v>11</v>
      </c>
    </row>
    <row r="2707" spans="1:4" x14ac:dyDescent="0.25">
      <c r="A2707" s="1">
        <v>40630</v>
      </c>
      <c r="B2707" t="s">
        <v>20</v>
      </c>
      <c r="C2707">
        <v>5248881</v>
      </c>
      <c r="D2707">
        <v>12</v>
      </c>
    </row>
    <row r="2708" spans="1:4" x14ac:dyDescent="0.25">
      <c r="A2708" s="1">
        <v>40631</v>
      </c>
      <c r="B2708" t="s">
        <v>24</v>
      </c>
      <c r="C2708">
        <v>535600</v>
      </c>
      <c r="D2708">
        <v>2</v>
      </c>
    </row>
    <row r="2709" spans="1:4" x14ac:dyDescent="0.25">
      <c r="A2709" s="1">
        <v>40632</v>
      </c>
      <c r="B2709" t="s">
        <v>22</v>
      </c>
      <c r="C2709">
        <v>812327</v>
      </c>
      <c r="D2709">
        <v>4</v>
      </c>
    </row>
    <row r="2710" spans="1:4" x14ac:dyDescent="0.25">
      <c r="A2710" s="1">
        <v>40633</v>
      </c>
      <c r="B2710" t="s">
        <v>21</v>
      </c>
      <c r="C2710">
        <v>410627</v>
      </c>
      <c r="D2710">
        <v>2</v>
      </c>
    </row>
    <row r="2711" spans="1:4" x14ac:dyDescent="0.25">
      <c r="A2711" s="1">
        <v>40634</v>
      </c>
      <c r="B2711" t="s">
        <v>25</v>
      </c>
      <c r="C2711">
        <v>2820827</v>
      </c>
      <c r="D2711">
        <v>7</v>
      </c>
    </row>
    <row r="2712" spans="1:4" x14ac:dyDescent="0.25">
      <c r="A2712" s="1">
        <v>40635</v>
      </c>
      <c r="B2712" t="s">
        <v>19</v>
      </c>
      <c r="C2712">
        <v>2678000</v>
      </c>
      <c r="D2712">
        <v>6</v>
      </c>
    </row>
    <row r="2713" spans="1:4" x14ac:dyDescent="0.25">
      <c r="A2713" s="1">
        <v>40636</v>
      </c>
      <c r="B2713" t="s">
        <v>23</v>
      </c>
      <c r="C2713">
        <v>5373854</v>
      </c>
      <c r="D2713">
        <v>10</v>
      </c>
    </row>
    <row r="2714" spans="1:4" x14ac:dyDescent="0.25">
      <c r="A2714" s="1">
        <v>40637</v>
      </c>
      <c r="B2714" t="s">
        <v>20</v>
      </c>
      <c r="C2714">
        <v>4284800</v>
      </c>
      <c r="D2714">
        <v>10</v>
      </c>
    </row>
    <row r="2715" spans="1:4" x14ac:dyDescent="0.25">
      <c r="A2715" s="1">
        <v>40638</v>
      </c>
      <c r="B2715" t="s">
        <v>24</v>
      </c>
      <c r="C2715">
        <v>2624441</v>
      </c>
      <c r="D2715">
        <v>8</v>
      </c>
    </row>
    <row r="2716" spans="1:4" x14ac:dyDescent="0.25">
      <c r="A2716" s="1">
        <v>40639</v>
      </c>
      <c r="B2716" t="s">
        <v>22</v>
      </c>
      <c r="C2716">
        <v>2142400</v>
      </c>
      <c r="D2716">
        <v>6</v>
      </c>
    </row>
    <row r="2717" spans="1:4" x14ac:dyDescent="0.25">
      <c r="A2717" s="1">
        <v>40640</v>
      </c>
      <c r="B2717" t="s">
        <v>21</v>
      </c>
      <c r="C2717">
        <v>1481827</v>
      </c>
      <c r="D2717">
        <v>4</v>
      </c>
    </row>
    <row r="2718" spans="1:4" x14ac:dyDescent="0.25">
      <c r="A2718" s="1">
        <v>40641</v>
      </c>
      <c r="B2718" t="s">
        <v>25</v>
      </c>
      <c r="C2718">
        <v>803400</v>
      </c>
      <c r="D2718">
        <v>3</v>
      </c>
    </row>
    <row r="2719" spans="1:4" x14ac:dyDescent="0.25">
      <c r="A2719" s="1">
        <v>40642</v>
      </c>
      <c r="B2719" t="s">
        <v>19</v>
      </c>
      <c r="C2719">
        <v>3749200</v>
      </c>
      <c r="D2719">
        <v>9</v>
      </c>
    </row>
    <row r="2720" spans="1:4" x14ac:dyDescent="0.25">
      <c r="A2720" s="1">
        <v>40643</v>
      </c>
      <c r="B2720" t="s">
        <v>23</v>
      </c>
      <c r="C2720">
        <v>2142400</v>
      </c>
      <c r="D2720">
        <v>4</v>
      </c>
    </row>
    <row r="2721" spans="1:4" x14ac:dyDescent="0.25">
      <c r="A2721" s="1">
        <v>40644</v>
      </c>
      <c r="B2721" t="s">
        <v>20</v>
      </c>
      <c r="C2721">
        <v>1606800</v>
      </c>
      <c r="D2721">
        <v>3</v>
      </c>
    </row>
    <row r="2722" spans="1:4" x14ac:dyDescent="0.25">
      <c r="A2722" s="1">
        <v>40645</v>
      </c>
      <c r="B2722" t="s">
        <v>24</v>
      </c>
      <c r="C2722">
        <v>1071200</v>
      </c>
      <c r="D2722">
        <v>2</v>
      </c>
    </row>
    <row r="2723" spans="1:4" x14ac:dyDescent="0.25">
      <c r="A2723" s="1">
        <v>40646</v>
      </c>
      <c r="B2723" t="s">
        <v>22</v>
      </c>
      <c r="C2723">
        <v>3624227</v>
      </c>
      <c r="D2723">
        <v>9</v>
      </c>
    </row>
    <row r="2724" spans="1:4" x14ac:dyDescent="0.25">
      <c r="A2724" s="1">
        <v>40647</v>
      </c>
      <c r="B2724" t="s">
        <v>21</v>
      </c>
      <c r="C2724">
        <v>2820827</v>
      </c>
      <c r="D2724">
        <v>9</v>
      </c>
    </row>
    <row r="2725" spans="1:4" x14ac:dyDescent="0.25">
      <c r="A2725" s="1">
        <v>40648</v>
      </c>
      <c r="B2725" t="s">
        <v>25</v>
      </c>
      <c r="C2725">
        <v>1874600</v>
      </c>
      <c r="D2725">
        <v>3</v>
      </c>
    </row>
    <row r="2726" spans="1:4" x14ac:dyDescent="0.25">
      <c r="A2726" s="1">
        <v>40649</v>
      </c>
      <c r="B2726" t="s">
        <v>19</v>
      </c>
      <c r="C2726">
        <v>8980227</v>
      </c>
      <c r="D2726">
        <v>21</v>
      </c>
    </row>
    <row r="2727" spans="1:4" x14ac:dyDescent="0.25">
      <c r="A2727" s="1">
        <v>40650</v>
      </c>
      <c r="B2727" t="s">
        <v>23</v>
      </c>
      <c r="C2727">
        <v>7766200</v>
      </c>
      <c r="D2727">
        <v>14</v>
      </c>
    </row>
    <row r="2728" spans="1:4" x14ac:dyDescent="0.25">
      <c r="A2728" s="1">
        <v>40651</v>
      </c>
      <c r="B2728" t="s">
        <v>20</v>
      </c>
      <c r="C2728">
        <v>1624654</v>
      </c>
      <c r="D2728">
        <v>4</v>
      </c>
    </row>
    <row r="2729" spans="1:4" x14ac:dyDescent="0.25">
      <c r="A2729" s="1">
        <v>40652</v>
      </c>
      <c r="B2729" t="s">
        <v>24</v>
      </c>
      <c r="C2729">
        <v>4838254</v>
      </c>
      <c r="D2729">
        <v>13</v>
      </c>
    </row>
    <row r="2730" spans="1:4" x14ac:dyDescent="0.25">
      <c r="A2730" s="1">
        <v>40653</v>
      </c>
      <c r="B2730" t="s">
        <v>22</v>
      </c>
      <c r="C2730">
        <v>3356427</v>
      </c>
      <c r="D2730">
        <v>9</v>
      </c>
    </row>
    <row r="2731" spans="1:4" x14ac:dyDescent="0.25">
      <c r="A2731" s="1">
        <v>40654</v>
      </c>
      <c r="B2731" t="s">
        <v>21</v>
      </c>
      <c r="C2731">
        <v>2553027</v>
      </c>
      <c r="D2731">
        <v>7</v>
      </c>
    </row>
    <row r="2732" spans="1:4" x14ac:dyDescent="0.25">
      <c r="A2732" s="1">
        <v>40655</v>
      </c>
      <c r="B2732" t="s">
        <v>25</v>
      </c>
      <c r="C2732">
        <v>9506936</v>
      </c>
      <c r="D2732">
        <v>18</v>
      </c>
    </row>
    <row r="2733" spans="1:4" x14ac:dyDescent="0.25">
      <c r="A2733" s="1">
        <v>40656</v>
      </c>
      <c r="B2733" t="s">
        <v>19</v>
      </c>
      <c r="C2733">
        <v>7792981</v>
      </c>
      <c r="D2733">
        <v>20</v>
      </c>
    </row>
    <row r="2734" spans="1:4" x14ac:dyDescent="0.25">
      <c r="A2734" s="1">
        <v>40657</v>
      </c>
      <c r="B2734" t="s">
        <v>23</v>
      </c>
      <c r="C2734">
        <v>3481400</v>
      </c>
      <c r="D2734">
        <v>7</v>
      </c>
    </row>
    <row r="2735" spans="1:4" x14ac:dyDescent="0.25">
      <c r="A2735" s="1">
        <v>40658</v>
      </c>
      <c r="B2735" t="s">
        <v>20</v>
      </c>
      <c r="C2735">
        <v>2678000</v>
      </c>
      <c r="D2735">
        <v>5</v>
      </c>
    </row>
    <row r="2736" spans="1:4" x14ac:dyDescent="0.25">
      <c r="A2736" s="1">
        <v>40659</v>
      </c>
      <c r="B2736" t="s">
        <v>24</v>
      </c>
      <c r="C2736">
        <v>267800</v>
      </c>
      <c r="D2736">
        <v>1</v>
      </c>
    </row>
    <row r="2737" spans="1:4" x14ac:dyDescent="0.25">
      <c r="A2737" s="1">
        <v>40660</v>
      </c>
      <c r="B2737" t="s">
        <v>22</v>
      </c>
      <c r="C2737">
        <v>1339000</v>
      </c>
      <c r="D2737">
        <v>4</v>
      </c>
    </row>
    <row r="2738" spans="1:4" x14ac:dyDescent="0.25">
      <c r="A2738" s="1">
        <v>40661</v>
      </c>
      <c r="B2738" t="s">
        <v>21</v>
      </c>
      <c r="C2738">
        <v>2606589</v>
      </c>
      <c r="D2738">
        <v>11</v>
      </c>
    </row>
    <row r="2739" spans="1:4" x14ac:dyDescent="0.25">
      <c r="A2739" s="1">
        <v>40662</v>
      </c>
      <c r="B2739" t="s">
        <v>25</v>
      </c>
      <c r="C2739">
        <v>1874600</v>
      </c>
      <c r="D2739">
        <v>5</v>
      </c>
    </row>
    <row r="2740" spans="1:4" x14ac:dyDescent="0.25">
      <c r="A2740" s="1">
        <v>40663</v>
      </c>
      <c r="B2740" t="s">
        <v>19</v>
      </c>
      <c r="C2740">
        <v>2767267</v>
      </c>
      <c r="D2740">
        <v>7</v>
      </c>
    </row>
    <row r="2741" spans="1:4" x14ac:dyDescent="0.25">
      <c r="A2741" s="1">
        <v>40664</v>
      </c>
      <c r="B2741" t="s">
        <v>23</v>
      </c>
      <c r="C2741">
        <v>10587027</v>
      </c>
      <c r="D2741">
        <v>17</v>
      </c>
    </row>
    <row r="2742" spans="1:4" x14ac:dyDescent="0.25">
      <c r="A2742" s="1">
        <v>40665</v>
      </c>
      <c r="B2742" t="s">
        <v>20</v>
      </c>
      <c r="C2742">
        <v>1874600</v>
      </c>
      <c r="D2742">
        <v>3</v>
      </c>
    </row>
    <row r="2743" spans="1:4" x14ac:dyDescent="0.25">
      <c r="A2743" s="1">
        <v>40666</v>
      </c>
      <c r="B2743" t="s">
        <v>24</v>
      </c>
      <c r="C2743">
        <v>3079700</v>
      </c>
      <c r="D2743">
        <v>11</v>
      </c>
    </row>
    <row r="2744" spans="1:4" x14ac:dyDescent="0.25">
      <c r="A2744" s="1">
        <v>40667</v>
      </c>
      <c r="B2744" t="s">
        <v>22</v>
      </c>
      <c r="C2744">
        <v>4820400</v>
      </c>
      <c r="D2744">
        <v>14</v>
      </c>
    </row>
    <row r="2745" spans="1:4" x14ac:dyDescent="0.25">
      <c r="A2745" s="1">
        <v>40668</v>
      </c>
      <c r="B2745" t="s">
        <v>21</v>
      </c>
      <c r="C2745">
        <v>4695427</v>
      </c>
      <c r="D2745">
        <v>15</v>
      </c>
    </row>
    <row r="2746" spans="1:4" x14ac:dyDescent="0.25">
      <c r="A2746" s="1">
        <v>40669</v>
      </c>
      <c r="B2746" t="s">
        <v>25</v>
      </c>
      <c r="C2746">
        <v>2678000</v>
      </c>
      <c r="D2746">
        <v>7</v>
      </c>
    </row>
    <row r="2747" spans="1:4" x14ac:dyDescent="0.25">
      <c r="A2747" s="1">
        <v>40670</v>
      </c>
      <c r="B2747" t="s">
        <v>19</v>
      </c>
      <c r="C2747">
        <v>7792981</v>
      </c>
      <c r="D2747">
        <v>18</v>
      </c>
    </row>
    <row r="2748" spans="1:4" x14ac:dyDescent="0.25">
      <c r="A2748" s="1">
        <v>40671</v>
      </c>
      <c r="B2748" t="s">
        <v>23</v>
      </c>
      <c r="C2748">
        <v>9114127</v>
      </c>
      <c r="D2748">
        <v>19</v>
      </c>
    </row>
    <row r="2749" spans="1:4" x14ac:dyDescent="0.25">
      <c r="A2749" s="1">
        <v>40672</v>
      </c>
      <c r="B2749" t="s">
        <v>20</v>
      </c>
      <c r="C2749">
        <v>4981081</v>
      </c>
      <c r="D2749">
        <v>15</v>
      </c>
    </row>
    <row r="2750" spans="1:4" x14ac:dyDescent="0.25">
      <c r="A2750" s="1">
        <v>40673</v>
      </c>
      <c r="B2750" t="s">
        <v>24</v>
      </c>
      <c r="C2750">
        <v>3695640</v>
      </c>
      <c r="D2750">
        <v>11</v>
      </c>
    </row>
    <row r="2751" spans="1:4" x14ac:dyDescent="0.25">
      <c r="A2751" s="1">
        <v>40674</v>
      </c>
      <c r="B2751" t="s">
        <v>22</v>
      </c>
      <c r="C2751">
        <v>3427840</v>
      </c>
      <c r="D2751">
        <v>11</v>
      </c>
    </row>
    <row r="2752" spans="1:4" x14ac:dyDescent="0.25">
      <c r="A2752" s="1">
        <v>40675</v>
      </c>
      <c r="B2752" t="s">
        <v>21</v>
      </c>
      <c r="C2752">
        <v>3240381</v>
      </c>
      <c r="D2752">
        <v>11</v>
      </c>
    </row>
    <row r="2753" spans="1:4" x14ac:dyDescent="0.25">
      <c r="A2753" s="1">
        <v>40676</v>
      </c>
      <c r="B2753" t="s">
        <v>25</v>
      </c>
      <c r="C2753">
        <v>3079700</v>
      </c>
      <c r="D2753">
        <v>8</v>
      </c>
    </row>
    <row r="2754" spans="1:4" x14ac:dyDescent="0.25">
      <c r="A2754" s="1">
        <v>40677</v>
      </c>
      <c r="B2754" t="s">
        <v>19</v>
      </c>
      <c r="C2754">
        <v>11122627</v>
      </c>
      <c r="D2754">
        <v>25</v>
      </c>
    </row>
    <row r="2755" spans="1:4" x14ac:dyDescent="0.25">
      <c r="A2755" s="1">
        <v>40678</v>
      </c>
      <c r="B2755" t="s">
        <v>23</v>
      </c>
      <c r="C2755">
        <v>8703500</v>
      </c>
      <c r="D2755">
        <v>19</v>
      </c>
    </row>
    <row r="2756" spans="1:4" x14ac:dyDescent="0.25">
      <c r="A2756" s="1">
        <v>40679</v>
      </c>
      <c r="B2756" t="s">
        <v>20</v>
      </c>
      <c r="C2756">
        <v>1874600</v>
      </c>
      <c r="D2756">
        <v>8</v>
      </c>
    </row>
    <row r="2757" spans="1:4" x14ac:dyDescent="0.25">
      <c r="A2757" s="1">
        <v>40680</v>
      </c>
      <c r="B2757" t="s">
        <v>24</v>
      </c>
      <c r="C2757">
        <v>3499254</v>
      </c>
      <c r="D2757">
        <v>11</v>
      </c>
    </row>
    <row r="2758" spans="1:4" x14ac:dyDescent="0.25">
      <c r="A2758" s="1">
        <v>40681</v>
      </c>
      <c r="B2758" t="s">
        <v>22</v>
      </c>
      <c r="C2758">
        <v>1071200</v>
      </c>
      <c r="D2758">
        <v>4</v>
      </c>
    </row>
    <row r="2759" spans="1:4" x14ac:dyDescent="0.25">
      <c r="A2759" s="1">
        <v>40682</v>
      </c>
      <c r="B2759" t="s">
        <v>21</v>
      </c>
      <c r="C2759">
        <v>1606800</v>
      </c>
      <c r="D2759">
        <v>6</v>
      </c>
    </row>
    <row r="2760" spans="1:4" x14ac:dyDescent="0.25">
      <c r="A2760" s="1">
        <v>40683</v>
      </c>
      <c r="B2760" t="s">
        <v>25</v>
      </c>
      <c r="C2760">
        <v>3017213</v>
      </c>
      <c r="D2760">
        <v>10</v>
      </c>
    </row>
    <row r="2761" spans="1:4" x14ac:dyDescent="0.25">
      <c r="A2761" s="1">
        <v>40684</v>
      </c>
      <c r="B2761" t="s">
        <v>19</v>
      </c>
      <c r="C2761">
        <v>4025927</v>
      </c>
      <c r="D2761">
        <v>9</v>
      </c>
    </row>
    <row r="2762" spans="1:4" x14ac:dyDescent="0.25">
      <c r="A2762" s="1">
        <v>40685</v>
      </c>
      <c r="B2762" t="s">
        <v>23</v>
      </c>
      <c r="C2762">
        <v>5507754</v>
      </c>
      <c r="D2762">
        <v>10</v>
      </c>
    </row>
    <row r="2763" spans="1:4" x14ac:dyDescent="0.25">
      <c r="A2763" s="1">
        <v>40686</v>
      </c>
      <c r="B2763" t="s">
        <v>20</v>
      </c>
      <c r="C2763">
        <v>2553027</v>
      </c>
      <c r="D2763">
        <v>9</v>
      </c>
    </row>
    <row r="2764" spans="1:4" x14ac:dyDescent="0.25">
      <c r="A2764" s="1">
        <v>40687</v>
      </c>
      <c r="B2764" t="s">
        <v>24</v>
      </c>
      <c r="C2764">
        <v>2428054</v>
      </c>
      <c r="D2764">
        <v>6</v>
      </c>
    </row>
    <row r="2765" spans="1:4" x14ac:dyDescent="0.25">
      <c r="A2765" s="1">
        <v>40688</v>
      </c>
      <c r="B2765" t="s">
        <v>22</v>
      </c>
      <c r="C2765">
        <v>4820400</v>
      </c>
      <c r="D2765">
        <v>15</v>
      </c>
    </row>
    <row r="2766" spans="1:4" x14ac:dyDescent="0.25">
      <c r="A2766" s="1">
        <v>40689</v>
      </c>
      <c r="B2766" t="s">
        <v>21</v>
      </c>
      <c r="C2766">
        <v>1071200</v>
      </c>
      <c r="D2766">
        <v>3</v>
      </c>
    </row>
    <row r="2767" spans="1:4" x14ac:dyDescent="0.25">
      <c r="A2767" s="1">
        <v>40690</v>
      </c>
      <c r="B2767" t="s">
        <v>25</v>
      </c>
      <c r="C2767">
        <v>5891600</v>
      </c>
      <c r="D2767">
        <v>14</v>
      </c>
    </row>
    <row r="2768" spans="1:4" x14ac:dyDescent="0.25">
      <c r="A2768" s="1">
        <v>40691</v>
      </c>
      <c r="B2768" t="s">
        <v>19</v>
      </c>
      <c r="C2768">
        <v>7364500</v>
      </c>
      <c r="D2768">
        <v>15</v>
      </c>
    </row>
    <row r="2769" spans="1:4" x14ac:dyDescent="0.25">
      <c r="A2769" s="1">
        <v>40692</v>
      </c>
      <c r="B2769" t="s">
        <v>23</v>
      </c>
      <c r="C2769">
        <v>8712427</v>
      </c>
      <c r="D2769">
        <v>16</v>
      </c>
    </row>
    <row r="2770" spans="1:4" x14ac:dyDescent="0.25">
      <c r="A2770" s="1">
        <v>40693</v>
      </c>
      <c r="B2770" t="s">
        <v>20</v>
      </c>
      <c r="C2770">
        <v>5766627</v>
      </c>
      <c r="D2770">
        <v>14</v>
      </c>
    </row>
    <row r="2771" spans="1:4" x14ac:dyDescent="0.25">
      <c r="A2771" s="1">
        <v>40694</v>
      </c>
      <c r="B2771" t="s">
        <v>24</v>
      </c>
      <c r="C2771">
        <v>1339000</v>
      </c>
      <c r="D2771">
        <v>5</v>
      </c>
    </row>
    <row r="2772" spans="1:4" x14ac:dyDescent="0.25">
      <c r="A2772" s="1">
        <v>40695</v>
      </c>
      <c r="B2772" t="s">
        <v>22</v>
      </c>
      <c r="C2772">
        <v>1874600</v>
      </c>
      <c r="D2772">
        <v>6</v>
      </c>
    </row>
    <row r="2773" spans="1:4" x14ac:dyDescent="0.25">
      <c r="A2773" s="1">
        <v>40696</v>
      </c>
      <c r="B2773" t="s">
        <v>21</v>
      </c>
      <c r="C2773">
        <v>3481400</v>
      </c>
      <c r="D2773">
        <v>13</v>
      </c>
    </row>
    <row r="2774" spans="1:4" x14ac:dyDescent="0.25">
      <c r="A2774" s="1">
        <v>40697</v>
      </c>
      <c r="B2774" t="s">
        <v>25</v>
      </c>
      <c r="C2774">
        <v>3106481</v>
      </c>
      <c r="D2774">
        <v>13</v>
      </c>
    </row>
    <row r="2775" spans="1:4" x14ac:dyDescent="0.25">
      <c r="A2775" s="1">
        <v>40698</v>
      </c>
      <c r="B2775" t="s">
        <v>19</v>
      </c>
      <c r="C2775">
        <v>5373854</v>
      </c>
      <c r="D2775">
        <v>14</v>
      </c>
    </row>
    <row r="2776" spans="1:4" x14ac:dyDescent="0.25">
      <c r="A2776" s="1">
        <v>40699</v>
      </c>
      <c r="B2776" t="s">
        <v>23</v>
      </c>
      <c r="C2776">
        <v>17826554</v>
      </c>
      <c r="D2776">
        <v>37</v>
      </c>
    </row>
    <row r="2777" spans="1:4" x14ac:dyDescent="0.25">
      <c r="A2777" s="1">
        <v>40700</v>
      </c>
      <c r="B2777" t="s">
        <v>20</v>
      </c>
      <c r="C2777">
        <v>9926454</v>
      </c>
      <c r="D2777">
        <v>27</v>
      </c>
    </row>
    <row r="2778" spans="1:4" x14ac:dyDescent="0.25">
      <c r="A2778" s="1">
        <v>40701</v>
      </c>
      <c r="B2778" t="s">
        <v>24</v>
      </c>
      <c r="C2778">
        <v>2678000</v>
      </c>
      <c r="D2778">
        <v>10</v>
      </c>
    </row>
    <row r="2779" spans="1:4" x14ac:dyDescent="0.25">
      <c r="A2779" s="1">
        <v>40702</v>
      </c>
      <c r="B2779" t="s">
        <v>22</v>
      </c>
      <c r="C2779">
        <v>3106481</v>
      </c>
      <c r="D2779">
        <v>13</v>
      </c>
    </row>
    <row r="2780" spans="1:4" x14ac:dyDescent="0.25">
      <c r="A2780" s="1">
        <v>40703</v>
      </c>
      <c r="B2780" t="s">
        <v>21</v>
      </c>
      <c r="C2780">
        <v>3499254</v>
      </c>
      <c r="D2780">
        <v>13</v>
      </c>
    </row>
    <row r="2781" spans="1:4" x14ac:dyDescent="0.25">
      <c r="A2781" s="1">
        <v>40704</v>
      </c>
      <c r="B2781" t="s">
        <v>25</v>
      </c>
      <c r="C2781">
        <v>5373854</v>
      </c>
      <c r="D2781">
        <v>15</v>
      </c>
    </row>
    <row r="2782" spans="1:4" x14ac:dyDescent="0.25">
      <c r="A2782" s="1">
        <v>40705</v>
      </c>
      <c r="B2782" t="s">
        <v>19</v>
      </c>
      <c r="C2782">
        <v>4302654</v>
      </c>
      <c r="D2782">
        <v>9</v>
      </c>
    </row>
    <row r="2783" spans="1:4" x14ac:dyDescent="0.25">
      <c r="A2783" s="1">
        <v>40706</v>
      </c>
      <c r="B2783" t="s">
        <v>23</v>
      </c>
      <c r="C2783">
        <v>14505835</v>
      </c>
      <c r="D2783">
        <v>27</v>
      </c>
    </row>
    <row r="2784" spans="1:4" x14ac:dyDescent="0.25">
      <c r="A2784" s="1">
        <v>40707</v>
      </c>
      <c r="B2784" t="s">
        <v>20</v>
      </c>
      <c r="C2784">
        <v>4168754</v>
      </c>
      <c r="D2784">
        <v>12</v>
      </c>
    </row>
    <row r="2785" spans="1:4" x14ac:dyDescent="0.25">
      <c r="A2785" s="1">
        <v>40708</v>
      </c>
      <c r="B2785" t="s">
        <v>24</v>
      </c>
      <c r="C2785">
        <v>3892027</v>
      </c>
      <c r="D2785">
        <v>14</v>
      </c>
    </row>
    <row r="2786" spans="1:4" x14ac:dyDescent="0.25">
      <c r="A2786" s="1">
        <v>40709</v>
      </c>
      <c r="B2786" t="s">
        <v>22</v>
      </c>
      <c r="C2786">
        <v>2151327</v>
      </c>
      <c r="D2786">
        <v>7</v>
      </c>
    </row>
    <row r="2787" spans="1:4" x14ac:dyDescent="0.25">
      <c r="A2787" s="1">
        <v>40710</v>
      </c>
      <c r="B2787" t="s">
        <v>21</v>
      </c>
      <c r="C2787">
        <v>2285227</v>
      </c>
      <c r="D2787">
        <v>9</v>
      </c>
    </row>
    <row r="2788" spans="1:4" x14ac:dyDescent="0.25">
      <c r="A2788" s="1">
        <v>40711</v>
      </c>
      <c r="B2788" t="s">
        <v>25</v>
      </c>
      <c r="C2788">
        <v>8587454</v>
      </c>
      <c r="D2788">
        <v>19</v>
      </c>
    </row>
    <row r="2789" spans="1:4" x14ac:dyDescent="0.25">
      <c r="A2789" s="1">
        <v>40712</v>
      </c>
      <c r="B2789" t="s">
        <v>19</v>
      </c>
      <c r="C2789">
        <v>7266308</v>
      </c>
      <c r="D2789">
        <v>17</v>
      </c>
    </row>
    <row r="2790" spans="1:4" x14ac:dyDescent="0.25">
      <c r="A2790" s="1">
        <v>40713</v>
      </c>
      <c r="B2790" t="s">
        <v>23</v>
      </c>
      <c r="C2790">
        <v>10961948</v>
      </c>
      <c r="D2790">
        <v>22</v>
      </c>
    </row>
    <row r="2791" spans="1:4" x14ac:dyDescent="0.25">
      <c r="A2791" s="1">
        <v>40714</v>
      </c>
      <c r="B2791" t="s">
        <v>20</v>
      </c>
      <c r="C2791">
        <v>4427627</v>
      </c>
      <c r="D2791">
        <v>12</v>
      </c>
    </row>
    <row r="2792" spans="1:4" x14ac:dyDescent="0.25">
      <c r="A2792" s="1">
        <v>40715</v>
      </c>
      <c r="B2792" t="s">
        <v>24</v>
      </c>
      <c r="C2792">
        <v>3365354</v>
      </c>
      <c r="D2792">
        <v>12</v>
      </c>
    </row>
    <row r="2793" spans="1:4" x14ac:dyDescent="0.25">
      <c r="A2793" s="1">
        <v>40716</v>
      </c>
      <c r="B2793" t="s">
        <v>22</v>
      </c>
      <c r="C2793">
        <v>2285227</v>
      </c>
      <c r="D2793">
        <v>8</v>
      </c>
    </row>
    <row r="2794" spans="1:4" x14ac:dyDescent="0.25">
      <c r="A2794" s="1">
        <v>40717</v>
      </c>
      <c r="B2794" t="s">
        <v>21</v>
      </c>
      <c r="C2794">
        <v>4222313</v>
      </c>
      <c r="D2794">
        <v>14</v>
      </c>
    </row>
    <row r="2795" spans="1:4" x14ac:dyDescent="0.25">
      <c r="A2795" s="1">
        <v>40718</v>
      </c>
      <c r="B2795" t="s">
        <v>25</v>
      </c>
      <c r="C2795">
        <v>3249308</v>
      </c>
      <c r="D2795">
        <v>9</v>
      </c>
    </row>
    <row r="2796" spans="1:4" x14ac:dyDescent="0.25">
      <c r="A2796" s="1">
        <v>40719</v>
      </c>
      <c r="B2796" t="s">
        <v>19</v>
      </c>
      <c r="C2796">
        <v>10620502</v>
      </c>
      <c r="D2796">
        <v>23</v>
      </c>
    </row>
    <row r="2797" spans="1:4" x14ac:dyDescent="0.25">
      <c r="A2797" s="1">
        <v>40720</v>
      </c>
      <c r="B2797" t="s">
        <v>23</v>
      </c>
      <c r="C2797">
        <v>7105627</v>
      </c>
      <c r="D2797">
        <v>12</v>
      </c>
    </row>
    <row r="2798" spans="1:4" x14ac:dyDescent="0.25">
      <c r="A2798" s="1">
        <v>40721</v>
      </c>
      <c r="B2798" t="s">
        <v>20</v>
      </c>
      <c r="C2798">
        <v>6695000</v>
      </c>
      <c r="D2798">
        <v>12</v>
      </c>
    </row>
    <row r="2799" spans="1:4" x14ac:dyDescent="0.25">
      <c r="A2799" s="1">
        <v>40722</v>
      </c>
      <c r="B2799" t="s">
        <v>24</v>
      </c>
      <c r="C2799">
        <v>1624654</v>
      </c>
      <c r="D2799">
        <v>7</v>
      </c>
    </row>
    <row r="2800" spans="1:4" x14ac:dyDescent="0.25">
      <c r="A2800" s="1">
        <v>40723</v>
      </c>
      <c r="B2800" t="s">
        <v>22</v>
      </c>
      <c r="C2800">
        <v>4111440</v>
      </c>
      <c r="D2800">
        <v>17</v>
      </c>
    </row>
    <row r="2801" spans="1:4" x14ac:dyDescent="0.25">
      <c r="A2801" s="1">
        <v>40724</v>
      </c>
      <c r="B2801" t="s">
        <v>21</v>
      </c>
      <c r="C2801">
        <v>1214027</v>
      </c>
      <c r="D2801">
        <v>4</v>
      </c>
    </row>
    <row r="2802" spans="1:4" x14ac:dyDescent="0.25">
      <c r="A2802" s="1">
        <v>40725</v>
      </c>
      <c r="B2802" t="s">
        <v>25</v>
      </c>
      <c r="C2802">
        <v>1071200</v>
      </c>
      <c r="D2802">
        <v>4</v>
      </c>
    </row>
    <row r="2803" spans="1:4" x14ac:dyDescent="0.25">
      <c r="A2803" s="1">
        <v>40726</v>
      </c>
      <c r="B2803" t="s">
        <v>19</v>
      </c>
      <c r="C2803">
        <v>1758554</v>
      </c>
      <c r="D2803">
        <v>6</v>
      </c>
    </row>
    <row r="2804" spans="1:4" x14ac:dyDescent="0.25">
      <c r="A2804" s="1">
        <v>40727</v>
      </c>
      <c r="B2804" t="s">
        <v>23</v>
      </c>
      <c r="C2804">
        <v>535600</v>
      </c>
      <c r="D2804">
        <v>1</v>
      </c>
    </row>
    <row r="2805" spans="1:4" x14ac:dyDescent="0.25">
      <c r="A2805" s="1">
        <v>40728</v>
      </c>
      <c r="B2805" t="s">
        <v>20</v>
      </c>
      <c r="C2805">
        <v>1749627</v>
      </c>
      <c r="D2805">
        <v>4</v>
      </c>
    </row>
    <row r="2806" spans="1:4" x14ac:dyDescent="0.25">
      <c r="A2806" s="1">
        <v>40729</v>
      </c>
      <c r="B2806" t="s">
        <v>24</v>
      </c>
      <c r="C2806">
        <v>142827</v>
      </c>
      <c r="D2806">
        <v>1</v>
      </c>
    </row>
    <row r="2807" spans="1:4" x14ac:dyDescent="0.25">
      <c r="A2807" s="1">
        <v>40730</v>
      </c>
      <c r="B2807" t="s">
        <v>22</v>
      </c>
      <c r="C2807">
        <v>803400</v>
      </c>
      <c r="D2807">
        <v>2</v>
      </c>
    </row>
    <row r="2808" spans="1:4" x14ac:dyDescent="0.25">
      <c r="A2808" s="1">
        <v>40732</v>
      </c>
      <c r="B2808" t="s">
        <v>25</v>
      </c>
      <c r="C2808">
        <v>3481400</v>
      </c>
      <c r="D2808">
        <v>9</v>
      </c>
    </row>
    <row r="2809" spans="1:4" x14ac:dyDescent="0.25">
      <c r="A2809" s="1">
        <v>40733</v>
      </c>
      <c r="B2809" t="s">
        <v>19</v>
      </c>
      <c r="C2809">
        <v>13032935</v>
      </c>
      <c r="D2809">
        <v>23</v>
      </c>
    </row>
    <row r="2810" spans="1:4" x14ac:dyDescent="0.25">
      <c r="A2810" s="1">
        <v>40734</v>
      </c>
      <c r="B2810" t="s">
        <v>23</v>
      </c>
      <c r="C2810">
        <v>14496908</v>
      </c>
      <c r="D2810">
        <v>26</v>
      </c>
    </row>
    <row r="2811" spans="1:4" x14ac:dyDescent="0.25">
      <c r="A2811" s="1">
        <v>40735</v>
      </c>
      <c r="B2811" t="s">
        <v>20</v>
      </c>
      <c r="C2811">
        <v>2419127</v>
      </c>
      <c r="D2811">
        <v>5</v>
      </c>
    </row>
    <row r="2812" spans="1:4" x14ac:dyDescent="0.25">
      <c r="A2812" s="1">
        <v>40736</v>
      </c>
      <c r="B2812" t="s">
        <v>24</v>
      </c>
      <c r="C2812">
        <v>2276300</v>
      </c>
      <c r="D2812">
        <v>9</v>
      </c>
    </row>
    <row r="2813" spans="1:4" x14ac:dyDescent="0.25">
      <c r="A2813" s="1">
        <v>40737</v>
      </c>
      <c r="B2813" t="s">
        <v>22</v>
      </c>
      <c r="C2813">
        <v>2142400</v>
      </c>
      <c r="D2813">
        <v>6</v>
      </c>
    </row>
    <row r="2814" spans="1:4" x14ac:dyDescent="0.25">
      <c r="A2814" s="1">
        <v>40738</v>
      </c>
      <c r="B2814" t="s">
        <v>21</v>
      </c>
      <c r="C2814">
        <v>2142400</v>
      </c>
      <c r="D2814">
        <v>7</v>
      </c>
    </row>
    <row r="2815" spans="1:4" x14ac:dyDescent="0.25">
      <c r="A2815" s="1">
        <v>40739</v>
      </c>
      <c r="B2815" t="s">
        <v>25</v>
      </c>
      <c r="C2815">
        <v>4570454</v>
      </c>
      <c r="D2815">
        <v>10</v>
      </c>
    </row>
    <row r="2816" spans="1:4" x14ac:dyDescent="0.25">
      <c r="A2816" s="1">
        <v>40740</v>
      </c>
      <c r="B2816" t="s">
        <v>19</v>
      </c>
      <c r="C2816">
        <v>14238035</v>
      </c>
      <c r="D2816">
        <v>33</v>
      </c>
    </row>
    <row r="2817" spans="1:4" x14ac:dyDescent="0.25">
      <c r="A2817" s="1">
        <v>40741</v>
      </c>
      <c r="B2817" t="s">
        <v>23</v>
      </c>
      <c r="C2817">
        <v>7105627</v>
      </c>
      <c r="D2817">
        <v>14</v>
      </c>
    </row>
    <row r="2818" spans="1:4" x14ac:dyDescent="0.25">
      <c r="A2818" s="1">
        <v>40742</v>
      </c>
      <c r="B2818" t="s">
        <v>20</v>
      </c>
      <c r="C2818">
        <v>3624227</v>
      </c>
      <c r="D2818">
        <v>6</v>
      </c>
    </row>
    <row r="2819" spans="1:4" x14ac:dyDescent="0.25">
      <c r="A2819" s="1">
        <v>40743</v>
      </c>
      <c r="B2819" t="s">
        <v>24</v>
      </c>
      <c r="C2819">
        <v>6320081</v>
      </c>
      <c r="D2819">
        <v>20</v>
      </c>
    </row>
    <row r="2820" spans="1:4" x14ac:dyDescent="0.25">
      <c r="A2820" s="1">
        <v>40744</v>
      </c>
      <c r="B2820" t="s">
        <v>22</v>
      </c>
      <c r="C2820">
        <v>2954727</v>
      </c>
      <c r="D2820">
        <v>12</v>
      </c>
    </row>
    <row r="2821" spans="1:4" x14ac:dyDescent="0.25">
      <c r="A2821" s="1">
        <v>40745</v>
      </c>
      <c r="B2821" t="s">
        <v>21</v>
      </c>
      <c r="C2821">
        <v>3356427</v>
      </c>
      <c r="D2821">
        <v>9</v>
      </c>
    </row>
    <row r="2822" spans="1:4" x14ac:dyDescent="0.25">
      <c r="A2822" s="1">
        <v>40746</v>
      </c>
      <c r="B2822" t="s">
        <v>25</v>
      </c>
      <c r="C2822">
        <v>3481400</v>
      </c>
      <c r="D2822">
        <v>11</v>
      </c>
    </row>
    <row r="2823" spans="1:4" x14ac:dyDescent="0.25">
      <c r="A2823" s="1">
        <v>40747</v>
      </c>
      <c r="B2823" t="s">
        <v>19</v>
      </c>
      <c r="C2823">
        <v>2820827</v>
      </c>
      <c r="D2823">
        <v>5</v>
      </c>
    </row>
    <row r="2824" spans="1:4" x14ac:dyDescent="0.25">
      <c r="A2824" s="1">
        <v>40748</v>
      </c>
      <c r="B2824" t="s">
        <v>23</v>
      </c>
      <c r="C2824">
        <v>267800</v>
      </c>
      <c r="D2824">
        <v>1</v>
      </c>
    </row>
    <row r="2825" spans="1:4" x14ac:dyDescent="0.25">
      <c r="A2825" s="1">
        <v>40749</v>
      </c>
      <c r="B2825" t="s">
        <v>20</v>
      </c>
      <c r="C2825">
        <v>2142400</v>
      </c>
      <c r="D2825">
        <v>5</v>
      </c>
    </row>
    <row r="2826" spans="1:4" x14ac:dyDescent="0.25">
      <c r="A2826" s="1">
        <v>40750</v>
      </c>
      <c r="B2826" t="s">
        <v>24</v>
      </c>
      <c r="C2826">
        <v>3749200</v>
      </c>
      <c r="D2826">
        <v>10</v>
      </c>
    </row>
    <row r="2827" spans="1:4" x14ac:dyDescent="0.25">
      <c r="A2827" s="1">
        <v>40751</v>
      </c>
      <c r="B2827" t="s">
        <v>22</v>
      </c>
      <c r="C2827">
        <v>5364927</v>
      </c>
      <c r="D2827">
        <v>17</v>
      </c>
    </row>
    <row r="2828" spans="1:4" x14ac:dyDescent="0.25">
      <c r="A2828" s="1">
        <v>40752</v>
      </c>
      <c r="B2828" t="s">
        <v>21</v>
      </c>
      <c r="C2828">
        <v>678427</v>
      </c>
      <c r="D2828">
        <v>2</v>
      </c>
    </row>
    <row r="2829" spans="1:4" x14ac:dyDescent="0.25">
      <c r="A2829" s="1">
        <v>40753</v>
      </c>
      <c r="B2829" t="s">
        <v>25</v>
      </c>
      <c r="C2829">
        <v>2410200</v>
      </c>
      <c r="D2829">
        <v>8</v>
      </c>
    </row>
    <row r="2830" spans="1:4" x14ac:dyDescent="0.25">
      <c r="A2830" s="1">
        <v>40754</v>
      </c>
      <c r="B2830" t="s">
        <v>19</v>
      </c>
      <c r="C2830">
        <v>1606800</v>
      </c>
      <c r="D2830">
        <v>6</v>
      </c>
    </row>
    <row r="2831" spans="1:4" x14ac:dyDescent="0.25">
      <c r="A2831" s="1">
        <v>40755</v>
      </c>
      <c r="B2831" t="s">
        <v>23</v>
      </c>
      <c r="C2831">
        <v>3883100</v>
      </c>
      <c r="D2831">
        <v>13</v>
      </c>
    </row>
    <row r="2832" spans="1:4" x14ac:dyDescent="0.25">
      <c r="A2832" s="1">
        <v>40756</v>
      </c>
      <c r="B2832" t="s">
        <v>20</v>
      </c>
      <c r="C2832">
        <v>1089054</v>
      </c>
      <c r="D2832">
        <v>4</v>
      </c>
    </row>
    <row r="2833" spans="1:4" x14ac:dyDescent="0.25">
      <c r="A2833" s="1">
        <v>40757</v>
      </c>
      <c r="B2833" t="s">
        <v>24</v>
      </c>
      <c r="C2833">
        <v>946227</v>
      </c>
      <c r="D2833">
        <v>3</v>
      </c>
    </row>
    <row r="2834" spans="1:4" x14ac:dyDescent="0.25">
      <c r="A2834" s="1">
        <v>40758</v>
      </c>
      <c r="B2834" t="s">
        <v>22</v>
      </c>
      <c r="C2834">
        <v>2285227</v>
      </c>
      <c r="D2834">
        <v>7</v>
      </c>
    </row>
    <row r="2835" spans="1:4" x14ac:dyDescent="0.25">
      <c r="A2835" s="1">
        <v>40759</v>
      </c>
      <c r="B2835" t="s">
        <v>21</v>
      </c>
      <c r="C2835">
        <v>1749627</v>
      </c>
      <c r="D2835">
        <v>5</v>
      </c>
    </row>
    <row r="2836" spans="1:4" x14ac:dyDescent="0.25">
      <c r="A2836" s="1">
        <v>40760</v>
      </c>
      <c r="B2836" t="s">
        <v>25</v>
      </c>
      <c r="C2836">
        <v>4017000</v>
      </c>
      <c r="D2836">
        <v>7</v>
      </c>
    </row>
    <row r="2837" spans="1:4" x14ac:dyDescent="0.25">
      <c r="A2837" s="1">
        <v>40761</v>
      </c>
      <c r="B2837" t="s">
        <v>19</v>
      </c>
      <c r="C2837">
        <v>6445054</v>
      </c>
      <c r="D2837">
        <v>10</v>
      </c>
    </row>
    <row r="2838" spans="1:4" x14ac:dyDescent="0.25">
      <c r="A2838" s="1">
        <v>40762</v>
      </c>
      <c r="B2838" t="s">
        <v>23</v>
      </c>
      <c r="C2838">
        <v>7230600</v>
      </c>
      <c r="D2838">
        <v>12</v>
      </c>
    </row>
    <row r="2839" spans="1:4" x14ac:dyDescent="0.25">
      <c r="A2839" s="1">
        <v>40763</v>
      </c>
      <c r="B2839" t="s">
        <v>20</v>
      </c>
      <c r="C2839">
        <v>4017000</v>
      </c>
      <c r="D2839">
        <v>6</v>
      </c>
    </row>
    <row r="2840" spans="1:4" x14ac:dyDescent="0.25">
      <c r="A2840" s="1">
        <v>40764</v>
      </c>
      <c r="B2840" t="s">
        <v>24</v>
      </c>
      <c r="C2840">
        <v>1356854</v>
      </c>
      <c r="D2840">
        <v>6</v>
      </c>
    </row>
    <row r="2841" spans="1:4" x14ac:dyDescent="0.25">
      <c r="A2841" s="1">
        <v>40766</v>
      </c>
      <c r="B2841" t="s">
        <v>21</v>
      </c>
      <c r="C2841">
        <v>267800</v>
      </c>
      <c r="D2841">
        <v>1</v>
      </c>
    </row>
    <row r="2842" spans="1:4" x14ac:dyDescent="0.25">
      <c r="A2842" s="1">
        <v>40767</v>
      </c>
      <c r="B2842" t="s">
        <v>25</v>
      </c>
      <c r="C2842">
        <v>812327</v>
      </c>
      <c r="D2842">
        <v>4</v>
      </c>
    </row>
    <row r="2843" spans="1:4" x14ac:dyDescent="0.25">
      <c r="A2843" s="1">
        <v>40768</v>
      </c>
      <c r="B2843" t="s">
        <v>19</v>
      </c>
      <c r="C2843">
        <v>7498400</v>
      </c>
      <c r="D2843">
        <v>11</v>
      </c>
    </row>
    <row r="2844" spans="1:4" x14ac:dyDescent="0.25">
      <c r="A2844" s="1">
        <v>40769</v>
      </c>
      <c r="B2844" t="s">
        <v>23</v>
      </c>
      <c r="C2844">
        <v>4579381</v>
      </c>
      <c r="D2844">
        <v>10</v>
      </c>
    </row>
    <row r="2845" spans="1:4" x14ac:dyDescent="0.25">
      <c r="A2845" s="1">
        <v>40770</v>
      </c>
      <c r="B2845" t="s">
        <v>20</v>
      </c>
      <c r="C2845">
        <v>3758127</v>
      </c>
      <c r="D2845">
        <v>9</v>
      </c>
    </row>
    <row r="2846" spans="1:4" x14ac:dyDescent="0.25">
      <c r="A2846" s="1">
        <v>40771</v>
      </c>
      <c r="B2846" t="s">
        <v>24</v>
      </c>
      <c r="C2846">
        <v>410627</v>
      </c>
      <c r="D2846">
        <v>2</v>
      </c>
    </row>
    <row r="2847" spans="1:4" x14ac:dyDescent="0.25">
      <c r="A2847" s="1">
        <v>40772</v>
      </c>
      <c r="B2847" t="s">
        <v>22</v>
      </c>
      <c r="C2847">
        <v>3481400</v>
      </c>
      <c r="D2847">
        <v>8</v>
      </c>
    </row>
    <row r="2848" spans="1:4" x14ac:dyDescent="0.25">
      <c r="A2848" s="1">
        <v>40773</v>
      </c>
      <c r="B2848" t="s">
        <v>21</v>
      </c>
      <c r="C2848">
        <v>1481827</v>
      </c>
      <c r="D2848">
        <v>6</v>
      </c>
    </row>
    <row r="2849" spans="1:4" x14ac:dyDescent="0.25">
      <c r="A2849" s="1">
        <v>40774</v>
      </c>
      <c r="B2849" t="s">
        <v>25</v>
      </c>
      <c r="C2849">
        <v>142827</v>
      </c>
      <c r="D2849">
        <v>1</v>
      </c>
    </row>
    <row r="2850" spans="1:4" x14ac:dyDescent="0.25">
      <c r="A2850" s="1">
        <v>40775</v>
      </c>
      <c r="B2850" t="s">
        <v>19</v>
      </c>
      <c r="C2850">
        <v>4570454</v>
      </c>
      <c r="D2850">
        <v>8</v>
      </c>
    </row>
    <row r="2851" spans="1:4" x14ac:dyDescent="0.25">
      <c r="A2851" s="1">
        <v>40776</v>
      </c>
      <c r="B2851" t="s">
        <v>23</v>
      </c>
      <c r="C2851">
        <v>9837189</v>
      </c>
      <c r="D2851">
        <v>20</v>
      </c>
    </row>
    <row r="2852" spans="1:4" x14ac:dyDescent="0.25">
      <c r="A2852" s="1">
        <v>40777</v>
      </c>
      <c r="B2852" t="s">
        <v>20</v>
      </c>
      <c r="C2852">
        <v>4034854</v>
      </c>
      <c r="D2852">
        <v>8</v>
      </c>
    </row>
    <row r="2853" spans="1:4" x14ac:dyDescent="0.25">
      <c r="A2853" s="1">
        <v>40778</v>
      </c>
      <c r="B2853" t="s">
        <v>24</v>
      </c>
      <c r="C2853">
        <v>1874600</v>
      </c>
      <c r="D2853">
        <v>5</v>
      </c>
    </row>
    <row r="2854" spans="1:4" x14ac:dyDescent="0.25">
      <c r="A2854" s="1">
        <v>40779</v>
      </c>
      <c r="B2854" t="s">
        <v>22</v>
      </c>
      <c r="C2854">
        <v>1106908</v>
      </c>
      <c r="D2854">
        <v>6</v>
      </c>
    </row>
    <row r="2855" spans="1:4" x14ac:dyDescent="0.25">
      <c r="A2855" s="1">
        <v>40781</v>
      </c>
      <c r="B2855" t="s">
        <v>25</v>
      </c>
      <c r="C2855">
        <v>535600</v>
      </c>
      <c r="D2855">
        <v>2</v>
      </c>
    </row>
    <row r="2856" spans="1:4" x14ac:dyDescent="0.25">
      <c r="A2856" s="1">
        <v>40782</v>
      </c>
      <c r="B2856" t="s">
        <v>19</v>
      </c>
      <c r="C2856">
        <v>9105200</v>
      </c>
      <c r="D2856">
        <v>18</v>
      </c>
    </row>
    <row r="2857" spans="1:4" x14ac:dyDescent="0.25">
      <c r="A2857" s="1">
        <v>40783</v>
      </c>
      <c r="B2857" t="s">
        <v>23</v>
      </c>
      <c r="C2857">
        <v>9373000</v>
      </c>
      <c r="D2857">
        <v>15</v>
      </c>
    </row>
    <row r="2858" spans="1:4" x14ac:dyDescent="0.25">
      <c r="A2858" s="1">
        <v>40784</v>
      </c>
      <c r="B2858" t="s">
        <v>20</v>
      </c>
      <c r="C2858">
        <v>4072792</v>
      </c>
      <c r="D2858">
        <v>8</v>
      </c>
    </row>
    <row r="2859" spans="1:4" x14ac:dyDescent="0.25">
      <c r="A2859" s="1">
        <v>40785</v>
      </c>
      <c r="B2859" t="s">
        <v>24</v>
      </c>
      <c r="C2859">
        <v>142827</v>
      </c>
      <c r="D2859">
        <v>1</v>
      </c>
    </row>
    <row r="2860" spans="1:4" x14ac:dyDescent="0.25">
      <c r="A2860" s="1">
        <v>40786</v>
      </c>
      <c r="B2860" t="s">
        <v>22</v>
      </c>
      <c r="C2860">
        <v>1339000</v>
      </c>
      <c r="D2860">
        <v>3</v>
      </c>
    </row>
    <row r="2861" spans="1:4" x14ac:dyDescent="0.25">
      <c r="A2861" s="1">
        <v>40787</v>
      </c>
      <c r="B2861" t="s">
        <v>21</v>
      </c>
      <c r="C2861">
        <v>946227</v>
      </c>
      <c r="D2861">
        <v>4</v>
      </c>
    </row>
    <row r="2862" spans="1:4" x14ac:dyDescent="0.25">
      <c r="A2862" s="1">
        <v>40788</v>
      </c>
      <c r="B2862" t="s">
        <v>25</v>
      </c>
      <c r="C2862">
        <v>5088200</v>
      </c>
      <c r="D2862">
        <v>7</v>
      </c>
    </row>
    <row r="2863" spans="1:4" x14ac:dyDescent="0.25">
      <c r="A2863" s="1">
        <v>40789</v>
      </c>
      <c r="B2863" t="s">
        <v>19</v>
      </c>
      <c r="C2863">
        <v>1214027</v>
      </c>
      <c r="D2863">
        <v>3</v>
      </c>
    </row>
    <row r="2864" spans="1:4" x14ac:dyDescent="0.25">
      <c r="A2864" s="1">
        <v>40790</v>
      </c>
      <c r="B2864" t="s">
        <v>23</v>
      </c>
      <c r="C2864">
        <v>3213600</v>
      </c>
      <c r="D2864">
        <v>5</v>
      </c>
    </row>
    <row r="2865" spans="1:4" x14ac:dyDescent="0.25">
      <c r="A2865" s="1">
        <v>40791</v>
      </c>
      <c r="B2865" t="s">
        <v>20</v>
      </c>
      <c r="C2865">
        <v>1874600</v>
      </c>
      <c r="D2865">
        <v>3</v>
      </c>
    </row>
    <row r="2866" spans="1:4" x14ac:dyDescent="0.25">
      <c r="A2866" s="1">
        <v>40792</v>
      </c>
      <c r="B2866" t="s">
        <v>24</v>
      </c>
      <c r="C2866">
        <v>535600</v>
      </c>
      <c r="D2866">
        <v>2</v>
      </c>
    </row>
    <row r="2867" spans="1:4" x14ac:dyDescent="0.25">
      <c r="A2867" s="1">
        <v>40793</v>
      </c>
      <c r="B2867" t="s">
        <v>22</v>
      </c>
      <c r="C2867">
        <v>678427</v>
      </c>
      <c r="D2867">
        <v>3</v>
      </c>
    </row>
    <row r="2868" spans="1:4" x14ac:dyDescent="0.25">
      <c r="A2868" s="1">
        <v>40794</v>
      </c>
      <c r="B2868" t="s">
        <v>21</v>
      </c>
      <c r="C2868">
        <v>1071200</v>
      </c>
      <c r="D2868">
        <v>2</v>
      </c>
    </row>
    <row r="2869" spans="1:4" x14ac:dyDescent="0.25">
      <c r="A2869" s="1">
        <v>40795</v>
      </c>
      <c r="B2869" t="s">
        <v>25</v>
      </c>
      <c r="C2869">
        <v>2570881</v>
      </c>
      <c r="D2869">
        <v>7</v>
      </c>
    </row>
    <row r="2870" spans="1:4" x14ac:dyDescent="0.25">
      <c r="A2870" s="1">
        <v>40796</v>
      </c>
      <c r="B2870" t="s">
        <v>19</v>
      </c>
      <c r="C2870">
        <v>6034427</v>
      </c>
      <c r="D2870">
        <v>10</v>
      </c>
    </row>
    <row r="2871" spans="1:4" x14ac:dyDescent="0.25">
      <c r="A2871" s="1">
        <v>40797</v>
      </c>
      <c r="B2871" t="s">
        <v>23</v>
      </c>
      <c r="C2871">
        <v>1606800</v>
      </c>
      <c r="D2871">
        <v>2</v>
      </c>
    </row>
    <row r="2872" spans="1:4" x14ac:dyDescent="0.25">
      <c r="A2872" s="1">
        <v>40798</v>
      </c>
      <c r="B2872" t="s">
        <v>20</v>
      </c>
      <c r="C2872">
        <v>2945800</v>
      </c>
      <c r="D2872">
        <v>10</v>
      </c>
    </row>
    <row r="2873" spans="1:4" x14ac:dyDescent="0.25">
      <c r="A2873" s="1">
        <v>40799</v>
      </c>
      <c r="B2873" t="s">
        <v>24</v>
      </c>
      <c r="C2873">
        <v>1071200</v>
      </c>
      <c r="D2873">
        <v>3</v>
      </c>
    </row>
    <row r="2874" spans="1:4" x14ac:dyDescent="0.25">
      <c r="A2874" s="1">
        <v>40800</v>
      </c>
      <c r="B2874" t="s">
        <v>22</v>
      </c>
      <c r="C2874">
        <v>1113602</v>
      </c>
      <c r="D2874">
        <v>4</v>
      </c>
    </row>
    <row r="2875" spans="1:4" x14ac:dyDescent="0.25">
      <c r="A2875" s="1">
        <v>40801</v>
      </c>
      <c r="B2875" t="s">
        <v>21</v>
      </c>
      <c r="C2875">
        <v>1339000</v>
      </c>
      <c r="D2875">
        <v>3</v>
      </c>
    </row>
    <row r="2876" spans="1:4" x14ac:dyDescent="0.25">
      <c r="A2876" s="1">
        <v>40802</v>
      </c>
      <c r="B2876" t="s">
        <v>25</v>
      </c>
      <c r="C2876">
        <v>2142400</v>
      </c>
      <c r="D2876">
        <v>5</v>
      </c>
    </row>
    <row r="2877" spans="1:4" x14ac:dyDescent="0.25">
      <c r="A2877" s="1">
        <v>40803</v>
      </c>
      <c r="B2877" t="s">
        <v>19</v>
      </c>
      <c r="C2877">
        <v>4963227</v>
      </c>
      <c r="D2877">
        <v>7</v>
      </c>
    </row>
    <row r="2878" spans="1:4" x14ac:dyDescent="0.25">
      <c r="A2878" s="1">
        <v>40804</v>
      </c>
      <c r="B2878" t="s">
        <v>23</v>
      </c>
      <c r="C2878">
        <v>6962800</v>
      </c>
      <c r="D2878">
        <v>9</v>
      </c>
    </row>
    <row r="2879" spans="1:4" x14ac:dyDescent="0.25">
      <c r="A2879" s="1">
        <v>40806</v>
      </c>
      <c r="B2879" t="s">
        <v>24</v>
      </c>
      <c r="C2879">
        <v>1214027</v>
      </c>
      <c r="D2879">
        <v>3</v>
      </c>
    </row>
    <row r="2880" spans="1:4" x14ac:dyDescent="0.25">
      <c r="A2880" s="1">
        <v>40807</v>
      </c>
      <c r="B2880" t="s">
        <v>22</v>
      </c>
      <c r="C2880">
        <v>267800</v>
      </c>
      <c r="D2880">
        <v>1</v>
      </c>
    </row>
    <row r="2881" spans="1:4" x14ac:dyDescent="0.25">
      <c r="A2881" s="1">
        <v>40808</v>
      </c>
      <c r="B2881" t="s">
        <v>21</v>
      </c>
      <c r="C2881">
        <v>1089054</v>
      </c>
      <c r="D2881">
        <v>4</v>
      </c>
    </row>
    <row r="2882" spans="1:4" x14ac:dyDescent="0.25">
      <c r="A2882" s="1">
        <v>40809</v>
      </c>
      <c r="B2882" t="s">
        <v>25</v>
      </c>
      <c r="C2882">
        <v>2017427</v>
      </c>
      <c r="D2882">
        <v>4</v>
      </c>
    </row>
    <row r="2883" spans="1:4" x14ac:dyDescent="0.25">
      <c r="A2883" s="1">
        <v>40810</v>
      </c>
      <c r="B2883" t="s">
        <v>19</v>
      </c>
      <c r="C2883">
        <v>8034000</v>
      </c>
      <c r="D2883">
        <v>12</v>
      </c>
    </row>
    <row r="2884" spans="1:4" x14ac:dyDescent="0.25">
      <c r="A2884" s="1">
        <v>40811</v>
      </c>
      <c r="B2884" t="s">
        <v>23</v>
      </c>
      <c r="C2884">
        <v>8301800</v>
      </c>
      <c r="D2884">
        <v>11</v>
      </c>
    </row>
    <row r="2885" spans="1:4" x14ac:dyDescent="0.25">
      <c r="A2885" s="1">
        <v>40812</v>
      </c>
      <c r="B2885" t="s">
        <v>20</v>
      </c>
      <c r="C2885">
        <v>1606800</v>
      </c>
      <c r="D2885">
        <v>6</v>
      </c>
    </row>
    <row r="2886" spans="1:4" x14ac:dyDescent="0.25">
      <c r="A2886" s="1">
        <v>40814</v>
      </c>
      <c r="B2886" t="s">
        <v>22</v>
      </c>
      <c r="C2886">
        <v>142827</v>
      </c>
      <c r="D2886">
        <v>1</v>
      </c>
    </row>
    <row r="2887" spans="1:4" x14ac:dyDescent="0.25">
      <c r="A2887" s="1">
        <v>40815</v>
      </c>
      <c r="B2887" t="s">
        <v>21</v>
      </c>
      <c r="C2887">
        <v>1214027</v>
      </c>
      <c r="D2887">
        <v>4</v>
      </c>
    </row>
    <row r="2888" spans="1:4" x14ac:dyDescent="0.25">
      <c r="A2888" s="1">
        <v>40816</v>
      </c>
      <c r="B2888" t="s">
        <v>25</v>
      </c>
      <c r="C2888">
        <v>946227</v>
      </c>
      <c r="D2888">
        <v>2</v>
      </c>
    </row>
    <row r="2889" spans="1:4" x14ac:dyDescent="0.25">
      <c r="A2889" s="1">
        <v>40817</v>
      </c>
      <c r="B2889" t="s">
        <v>19</v>
      </c>
      <c r="C2889">
        <v>3666629</v>
      </c>
      <c r="D2889">
        <v>7</v>
      </c>
    </row>
    <row r="2890" spans="1:4" x14ac:dyDescent="0.25">
      <c r="A2890" s="1">
        <v>40818</v>
      </c>
      <c r="B2890" t="s">
        <v>23</v>
      </c>
      <c r="C2890">
        <v>13032935</v>
      </c>
      <c r="D2890">
        <v>24</v>
      </c>
    </row>
    <row r="2891" spans="1:4" x14ac:dyDescent="0.25">
      <c r="A2891" s="1">
        <v>40820</v>
      </c>
      <c r="B2891" t="s">
        <v>24</v>
      </c>
      <c r="C2891">
        <v>535600</v>
      </c>
      <c r="D2891">
        <v>1</v>
      </c>
    </row>
    <row r="2892" spans="1:4" x14ac:dyDescent="0.25">
      <c r="A2892" s="1">
        <v>40823</v>
      </c>
      <c r="B2892" t="s">
        <v>25</v>
      </c>
      <c r="C2892">
        <v>2820827</v>
      </c>
      <c r="D2892">
        <v>6</v>
      </c>
    </row>
    <row r="2893" spans="1:4" x14ac:dyDescent="0.25">
      <c r="A2893" s="1">
        <v>40824</v>
      </c>
      <c r="B2893" t="s">
        <v>19</v>
      </c>
      <c r="C2893">
        <v>5909454</v>
      </c>
      <c r="D2893">
        <v>11</v>
      </c>
    </row>
    <row r="2894" spans="1:4" x14ac:dyDescent="0.25">
      <c r="A2894" s="1">
        <v>40825</v>
      </c>
      <c r="B2894" t="s">
        <v>23</v>
      </c>
      <c r="C2894">
        <v>7525181</v>
      </c>
      <c r="D2894">
        <v>17</v>
      </c>
    </row>
    <row r="2895" spans="1:4" x14ac:dyDescent="0.25">
      <c r="A2895" s="1">
        <v>40826</v>
      </c>
      <c r="B2895" t="s">
        <v>20</v>
      </c>
      <c r="C2895">
        <v>267800</v>
      </c>
      <c r="D2895">
        <v>1</v>
      </c>
    </row>
    <row r="2896" spans="1:4" x14ac:dyDescent="0.25">
      <c r="A2896" s="1">
        <v>40829</v>
      </c>
      <c r="B2896" t="s">
        <v>21</v>
      </c>
      <c r="C2896">
        <v>2678000</v>
      </c>
      <c r="D2896">
        <v>6</v>
      </c>
    </row>
    <row r="2897" spans="1:4" x14ac:dyDescent="0.25">
      <c r="A2897" s="1">
        <v>40830</v>
      </c>
      <c r="B2897" t="s">
        <v>25</v>
      </c>
      <c r="C2897">
        <v>2695854</v>
      </c>
      <c r="D2897">
        <v>6</v>
      </c>
    </row>
    <row r="2898" spans="1:4" x14ac:dyDescent="0.25">
      <c r="A2898" s="1">
        <v>40831</v>
      </c>
      <c r="B2898" t="s">
        <v>19</v>
      </c>
      <c r="C2898">
        <v>2963654</v>
      </c>
      <c r="D2898">
        <v>10</v>
      </c>
    </row>
    <row r="2899" spans="1:4" x14ac:dyDescent="0.25">
      <c r="A2899" s="1">
        <v>40832</v>
      </c>
      <c r="B2899" t="s">
        <v>23</v>
      </c>
      <c r="C2899">
        <v>9944308</v>
      </c>
      <c r="D2899">
        <v>24</v>
      </c>
    </row>
    <row r="2900" spans="1:4" x14ac:dyDescent="0.25">
      <c r="A2900" s="1">
        <v>40833</v>
      </c>
      <c r="B2900" t="s">
        <v>20</v>
      </c>
      <c r="C2900">
        <v>6962800</v>
      </c>
      <c r="D2900">
        <v>14</v>
      </c>
    </row>
    <row r="2901" spans="1:4" x14ac:dyDescent="0.25">
      <c r="A2901" s="1">
        <v>40834</v>
      </c>
      <c r="B2901" t="s">
        <v>24</v>
      </c>
      <c r="C2901">
        <v>2820827</v>
      </c>
      <c r="D2901">
        <v>5</v>
      </c>
    </row>
    <row r="2902" spans="1:4" x14ac:dyDescent="0.25">
      <c r="A2902" s="1">
        <v>40835</v>
      </c>
      <c r="B2902" t="s">
        <v>22</v>
      </c>
      <c r="C2902">
        <v>267800</v>
      </c>
      <c r="D2902">
        <v>1</v>
      </c>
    </row>
    <row r="2903" spans="1:4" x14ac:dyDescent="0.25">
      <c r="A2903" s="1">
        <v>40836</v>
      </c>
      <c r="B2903" t="s">
        <v>21</v>
      </c>
      <c r="C2903">
        <v>1749627</v>
      </c>
      <c r="D2903">
        <v>7</v>
      </c>
    </row>
    <row r="2904" spans="1:4" x14ac:dyDescent="0.25">
      <c r="A2904" s="1">
        <v>40837</v>
      </c>
      <c r="B2904" t="s">
        <v>25</v>
      </c>
      <c r="C2904">
        <v>1749627</v>
      </c>
      <c r="D2904">
        <v>4</v>
      </c>
    </row>
    <row r="2905" spans="1:4" x14ac:dyDescent="0.25">
      <c r="A2905" s="1">
        <v>40838</v>
      </c>
      <c r="B2905" t="s">
        <v>19</v>
      </c>
      <c r="C2905">
        <v>1606800</v>
      </c>
      <c r="D2905">
        <v>4</v>
      </c>
    </row>
    <row r="2906" spans="1:4" x14ac:dyDescent="0.25">
      <c r="A2906" s="1">
        <v>40839</v>
      </c>
      <c r="B2906" t="s">
        <v>23</v>
      </c>
      <c r="C2906">
        <v>6177254</v>
      </c>
      <c r="D2906">
        <v>11</v>
      </c>
    </row>
    <row r="2907" spans="1:4" x14ac:dyDescent="0.25">
      <c r="A2907" s="1">
        <v>40840</v>
      </c>
      <c r="B2907" t="s">
        <v>20</v>
      </c>
      <c r="C2907">
        <v>1874600</v>
      </c>
      <c r="D2907">
        <v>3</v>
      </c>
    </row>
    <row r="2908" spans="1:4" x14ac:dyDescent="0.25">
      <c r="A2908" s="1">
        <v>40841</v>
      </c>
      <c r="B2908" t="s">
        <v>24</v>
      </c>
      <c r="C2908">
        <v>410627</v>
      </c>
      <c r="D2908">
        <v>2</v>
      </c>
    </row>
    <row r="2909" spans="1:4" x14ac:dyDescent="0.25">
      <c r="A2909" s="1">
        <v>40842</v>
      </c>
      <c r="B2909" t="s">
        <v>22</v>
      </c>
      <c r="C2909">
        <v>1214027</v>
      </c>
      <c r="D2909">
        <v>3</v>
      </c>
    </row>
    <row r="2910" spans="1:4" x14ac:dyDescent="0.25">
      <c r="A2910" s="1">
        <v>40843</v>
      </c>
      <c r="B2910" t="s">
        <v>21</v>
      </c>
      <c r="C2910">
        <v>410627</v>
      </c>
      <c r="D2910">
        <v>2</v>
      </c>
    </row>
    <row r="2911" spans="1:4" x14ac:dyDescent="0.25">
      <c r="A2911" s="1">
        <v>40844</v>
      </c>
      <c r="B2911" t="s">
        <v>25</v>
      </c>
      <c r="C2911">
        <v>1231881</v>
      </c>
      <c r="D2911">
        <v>5</v>
      </c>
    </row>
    <row r="2912" spans="1:4" x14ac:dyDescent="0.25">
      <c r="A2912" s="1">
        <v>40845</v>
      </c>
      <c r="B2912" t="s">
        <v>19</v>
      </c>
      <c r="C2912">
        <v>1874600</v>
      </c>
      <c r="D2912">
        <v>5</v>
      </c>
    </row>
    <row r="2913" spans="1:4" x14ac:dyDescent="0.25">
      <c r="A2913" s="1">
        <v>40846</v>
      </c>
      <c r="B2913" t="s">
        <v>23</v>
      </c>
      <c r="C2913">
        <v>8612002</v>
      </c>
      <c r="D2913">
        <v>18</v>
      </c>
    </row>
    <row r="2914" spans="1:4" x14ac:dyDescent="0.25">
      <c r="A2914" s="1">
        <v>40848</v>
      </c>
      <c r="B2914" t="s">
        <v>24</v>
      </c>
      <c r="C2914">
        <v>678427</v>
      </c>
      <c r="D2914">
        <v>2</v>
      </c>
    </row>
    <row r="2915" spans="1:4" x14ac:dyDescent="0.25">
      <c r="A2915" s="1">
        <v>40849</v>
      </c>
      <c r="B2915" t="s">
        <v>22</v>
      </c>
      <c r="C2915">
        <v>1606800</v>
      </c>
      <c r="D2915">
        <v>4</v>
      </c>
    </row>
    <row r="2916" spans="1:4" x14ac:dyDescent="0.25">
      <c r="A2916" s="1">
        <v>40850</v>
      </c>
      <c r="B2916" t="s">
        <v>21</v>
      </c>
      <c r="C2916">
        <v>2553027</v>
      </c>
      <c r="D2916">
        <v>7</v>
      </c>
    </row>
    <row r="2917" spans="1:4" x14ac:dyDescent="0.25">
      <c r="A2917" s="1">
        <v>40851</v>
      </c>
      <c r="B2917" t="s">
        <v>25</v>
      </c>
      <c r="C2917">
        <v>2963654</v>
      </c>
      <c r="D2917">
        <v>6</v>
      </c>
    </row>
    <row r="2918" spans="1:4" x14ac:dyDescent="0.25">
      <c r="A2918" s="1">
        <v>40852</v>
      </c>
      <c r="B2918" t="s">
        <v>19</v>
      </c>
      <c r="C2918">
        <v>2285227</v>
      </c>
      <c r="D2918">
        <v>4</v>
      </c>
    </row>
    <row r="2919" spans="1:4" x14ac:dyDescent="0.25">
      <c r="A2919" s="1">
        <v>40853</v>
      </c>
      <c r="B2919" t="s">
        <v>23</v>
      </c>
      <c r="C2919">
        <v>9694362</v>
      </c>
      <c r="D2919">
        <v>20</v>
      </c>
    </row>
    <row r="2920" spans="1:4" x14ac:dyDescent="0.25">
      <c r="A2920" s="1">
        <v>40854</v>
      </c>
      <c r="B2920" t="s">
        <v>20</v>
      </c>
      <c r="C2920">
        <v>3088627</v>
      </c>
      <c r="D2920">
        <v>7</v>
      </c>
    </row>
    <row r="2921" spans="1:4" x14ac:dyDescent="0.25">
      <c r="A2921" s="1">
        <v>40855</v>
      </c>
      <c r="B2921" t="s">
        <v>24</v>
      </c>
      <c r="C2921">
        <v>2142400</v>
      </c>
      <c r="D2921">
        <v>3</v>
      </c>
    </row>
    <row r="2922" spans="1:4" x14ac:dyDescent="0.25">
      <c r="A2922" s="1">
        <v>40856</v>
      </c>
      <c r="B2922" t="s">
        <v>22</v>
      </c>
      <c r="C2922">
        <v>267800</v>
      </c>
      <c r="D2922">
        <v>1</v>
      </c>
    </row>
    <row r="2923" spans="1:4" x14ac:dyDescent="0.25">
      <c r="A2923" s="1">
        <v>40857</v>
      </c>
      <c r="B2923" t="s">
        <v>21</v>
      </c>
      <c r="C2923">
        <v>267800</v>
      </c>
      <c r="D2923">
        <v>1</v>
      </c>
    </row>
    <row r="2924" spans="1:4" x14ac:dyDescent="0.25">
      <c r="A2924" s="1">
        <v>40859</v>
      </c>
      <c r="B2924" t="s">
        <v>19</v>
      </c>
      <c r="C2924">
        <v>535600</v>
      </c>
      <c r="D2924">
        <v>1</v>
      </c>
    </row>
    <row r="2925" spans="1:4" x14ac:dyDescent="0.25">
      <c r="A2925" s="1">
        <v>40860</v>
      </c>
      <c r="B2925" t="s">
        <v>23</v>
      </c>
      <c r="C2925">
        <v>803400</v>
      </c>
      <c r="D2925">
        <v>2</v>
      </c>
    </row>
    <row r="2926" spans="1:4" x14ac:dyDescent="0.25">
      <c r="A2926" s="1">
        <v>40862</v>
      </c>
      <c r="B2926" t="s">
        <v>24</v>
      </c>
      <c r="C2926">
        <v>1071200</v>
      </c>
      <c r="D2926">
        <v>4</v>
      </c>
    </row>
    <row r="2927" spans="1:4" x14ac:dyDescent="0.25">
      <c r="A2927" s="1">
        <v>40863</v>
      </c>
      <c r="B2927" t="s">
        <v>22</v>
      </c>
      <c r="C2927">
        <v>267800</v>
      </c>
      <c r="D2927">
        <v>1</v>
      </c>
    </row>
    <row r="2928" spans="1:4" x14ac:dyDescent="0.25">
      <c r="A2928" s="1">
        <v>40864</v>
      </c>
      <c r="B2928" t="s">
        <v>21</v>
      </c>
      <c r="C2928">
        <v>1606800</v>
      </c>
      <c r="D2928">
        <v>6</v>
      </c>
    </row>
    <row r="2929" spans="1:4" x14ac:dyDescent="0.25">
      <c r="A2929" s="1">
        <v>40866</v>
      </c>
      <c r="B2929" t="s">
        <v>19</v>
      </c>
      <c r="C2929">
        <v>1339000</v>
      </c>
      <c r="D2929">
        <v>2</v>
      </c>
    </row>
    <row r="2930" spans="1:4" x14ac:dyDescent="0.25">
      <c r="A2930" s="1">
        <v>40869</v>
      </c>
      <c r="B2930" t="s">
        <v>24</v>
      </c>
      <c r="C2930">
        <v>1481827</v>
      </c>
      <c r="D2930">
        <v>4</v>
      </c>
    </row>
    <row r="2931" spans="1:4" x14ac:dyDescent="0.25">
      <c r="A2931" s="1">
        <v>40870</v>
      </c>
      <c r="B2931" t="s">
        <v>22</v>
      </c>
      <c r="C2931">
        <v>535600</v>
      </c>
      <c r="D2931">
        <v>1</v>
      </c>
    </row>
    <row r="2932" spans="1:4" x14ac:dyDescent="0.25">
      <c r="A2932" s="1">
        <v>40871</v>
      </c>
      <c r="B2932" t="s">
        <v>21</v>
      </c>
      <c r="C2932">
        <v>1606800</v>
      </c>
      <c r="D2932">
        <v>4</v>
      </c>
    </row>
    <row r="2933" spans="1:4" x14ac:dyDescent="0.25">
      <c r="A2933" s="1">
        <v>40873</v>
      </c>
      <c r="B2933" t="s">
        <v>19</v>
      </c>
      <c r="C2933">
        <v>6159400</v>
      </c>
      <c r="D2933">
        <v>10</v>
      </c>
    </row>
    <row r="2934" spans="1:4" x14ac:dyDescent="0.25">
      <c r="A2934" s="1">
        <v>40874</v>
      </c>
      <c r="B2934" t="s">
        <v>23</v>
      </c>
      <c r="C2934">
        <v>12461627</v>
      </c>
      <c r="D2934">
        <v>23</v>
      </c>
    </row>
    <row r="2935" spans="1:4" x14ac:dyDescent="0.25">
      <c r="A2935" s="1">
        <v>40875</v>
      </c>
      <c r="B2935" t="s">
        <v>20</v>
      </c>
      <c r="C2935">
        <v>1071200</v>
      </c>
      <c r="D2935">
        <v>2</v>
      </c>
    </row>
    <row r="2936" spans="1:4" x14ac:dyDescent="0.25">
      <c r="A2936" s="1">
        <v>40878</v>
      </c>
      <c r="B2936" t="s">
        <v>21</v>
      </c>
      <c r="C2936">
        <v>803400</v>
      </c>
      <c r="D2936">
        <v>2</v>
      </c>
    </row>
    <row r="2937" spans="1:4" x14ac:dyDescent="0.25">
      <c r="A2937" s="1">
        <v>40879</v>
      </c>
      <c r="B2937" t="s">
        <v>25</v>
      </c>
      <c r="C2937">
        <v>4017000</v>
      </c>
      <c r="D2937">
        <v>5</v>
      </c>
    </row>
    <row r="2938" spans="1:4" x14ac:dyDescent="0.25">
      <c r="A2938" s="1">
        <v>40880</v>
      </c>
      <c r="B2938" t="s">
        <v>19</v>
      </c>
      <c r="C2938">
        <v>6427200</v>
      </c>
      <c r="D2938">
        <v>8</v>
      </c>
    </row>
    <row r="2939" spans="1:4" x14ac:dyDescent="0.25">
      <c r="A2939" s="1">
        <v>40881</v>
      </c>
      <c r="B2939" t="s">
        <v>23</v>
      </c>
      <c r="C2939">
        <v>5891600</v>
      </c>
      <c r="D2939">
        <v>8</v>
      </c>
    </row>
    <row r="2940" spans="1:4" x14ac:dyDescent="0.25">
      <c r="A2940" s="1">
        <v>40882</v>
      </c>
      <c r="B2940" t="s">
        <v>20</v>
      </c>
      <c r="C2940">
        <v>267800</v>
      </c>
      <c r="D2940">
        <v>1</v>
      </c>
    </row>
    <row r="2941" spans="1:4" x14ac:dyDescent="0.25">
      <c r="A2941" s="1">
        <v>40884</v>
      </c>
      <c r="B2941" t="s">
        <v>22</v>
      </c>
      <c r="C2941">
        <v>535600</v>
      </c>
      <c r="D2941">
        <v>2</v>
      </c>
    </row>
    <row r="2942" spans="1:4" x14ac:dyDescent="0.25">
      <c r="A2942" s="1">
        <v>40886</v>
      </c>
      <c r="B2942" t="s">
        <v>25</v>
      </c>
      <c r="C2942">
        <v>4588308</v>
      </c>
      <c r="D2942">
        <v>9</v>
      </c>
    </row>
    <row r="2943" spans="1:4" x14ac:dyDescent="0.25">
      <c r="A2943" s="1">
        <v>40887</v>
      </c>
      <c r="B2943" t="s">
        <v>19</v>
      </c>
      <c r="C2943">
        <v>4570454</v>
      </c>
      <c r="D2943">
        <v>8</v>
      </c>
    </row>
    <row r="2944" spans="1:4" x14ac:dyDescent="0.25">
      <c r="A2944" s="1">
        <v>40888</v>
      </c>
      <c r="B2944" t="s">
        <v>23</v>
      </c>
      <c r="C2944">
        <v>9658654</v>
      </c>
      <c r="D2944">
        <v>15</v>
      </c>
    </row>
    <row r="2945" spans="1:4" x14ac:dyDescent="0.25">
      <c r="A2945" s="1">
        <v>40889</v>
      </c>
      <c r="B2945" t="s">
        <v>20</v>
      </c>
      <c r="C2945">
        <v>803400</v>
      </c>
      <c r="D2945">
        <v>2</v>
      </c>
    </row>
    <row r="2946" spans="1:4" x14ac:dyDescent="0.25">
      <c r="A2946" s="1">
        <v>40890</v>
      </c>
      <c r="B2946" t="s">
        <v>24</v>
      </c>
      <c r="C2946">
        <v>142827</v>
      </c>
      <c r="D2946">
        <v>1</v>
      </c>
    </row>
    <row r="2947" spans="1:4" x14ac:dyDescent="0.25">
      <c r="A2947" s="1">
        <v>40891</v>
      </c>
      <c r="B2947" t="s">
        <v>22</v>
      </c>
      <c r="C2947">
        <v>267800</v>
      </c>
      <c r="D2947">
        <v>1</v>
      </c>
    </row>
    <row r="2948" spans="1:4" x14ac:dyDescent="0.25">
      <c r="A2948" s="1">
        <v>40893</v>
      </c>
      <c r="B2948" t="s">
        <v>25</v>
      </c>
      <c r="C2948">
        <v>5356000</v>
      </c>
      <c r="D2948">
        <v>8</v>
      </c>
    </row>
    <row r="2949" spans="1:4" x14ac:dyDescent="0.25">
      <c r="A2949" s="1">
        <v>40894</v>
      </c>
      <c r="B2949" t="s">
        <v>19</v>
      </c>
      <c r="C2949">
        <v>4427627</v>
      </c>
      <c r="D2949">
        <v>7</v>
      </c>
    </row>
    <row r="2950" spans="1:4" x14ac:dyDescent="0.25">
      <c r="A2950" s="1">
        <v>40895</v>
      </c>
      <c r="B2950" t="s">
        <v>23</v>
      </c>
      <c r="C2950">
        <v>4159827</v>
      </c>
      <c r="D2950">
        <v>7</v>
      </c>
    </row>
    <row r="2951" spans="1:4" x14ac:dyDescent="0.25">
      <c r="A2951" s="1">
        <v>40897</v>
      </c>
      <c r="B2951" t="s">
        <v>24</v>
      </c>
      <c r="C2951">
        <v>142827</v>
      </c>
      <c r="D2951">
        <v>1</v>
      </c>
    </row>
    <row r="2952" spans="1:4" x14ac:dyDescent="0.25">
      <c r="A2952" s="1">
        <v>40899</v>
      </c>
      <c r="B2952" t="s">
        <v>21</v>
      </c>
      <c r="C2952">
        <v>142827</v>
      </c>
      <c r="D2952">
        <v>1</v>
      </c>
    </row>
    <row r="2953" spans="1:4" x14ac:dyDescent="0.25">
      <c r="A2953" s="1">
        <v>40900</v>
      </c>
      <c r="B2953" t="s">
        <v>25</v>
      </c>
      <c r="C2953">
        <v>267800</v>
      </c>
      <c r="D2953">
        <v>1</v>
      </c>
    </row>
    <row r="2954" spans="1:4" x14ac:dyDescent="0.25">
      <c r="A2954" s="1">
        <v>40901</v>
      </c>
      <c r="B2954" t="s">
        <v>19</v>
      </c>
      <c r="C2954">
        <v>2820827</v>
      </c>
      <c r="D2954">
        <v>5</v>
      </c>
    </row>
    <row r="2955" spans="1:4" x14ac:dyDescent="0.25">
      <c r="A2955" s="1">
        <v>40902</v>
      </c>
      <c r="B2955" t="s">
        <v>23</v>
      </c>
      <c r="C2955">
        <v>9640800</v>
      </c>
      <c r="D2955">
        <v>14</v>
      </c>
    </row>
    <row r="2956" spans="1:4" x14ac:dyDescent="0.25">
      <c r="A2956" s="1">
        <v>40905</v>
      </c>
      <c r="B2956" t="s">
        <v>22</v>
      </c>
      <c r="C2956">
        <v>535600</v>
      </c>
      <c r="D2956">
        <v>1</v>
      </c>
    </row>
    <row r="2957" spans="1:4" x14ac:dyDescent="0.25">
      <c r="A2957" s="1">
        <v>40906</v>
      </c>
      <c r="B2957" t="s">
        <v>21</v>
      </c>
      <c r="C2957">
        <v>535600</v>
      </c>
      <c r="D2957">
        <v>1</v>
      </c>
    </row>
    <row r="2958" spans="1:4" x14ac:dyDescent="0.25">
      <c r="A2958" s="1">
        <v>40911</v>
      </c>
      <c r="B2958" t="s">
        <v>24</v>
      </c>
      <c r="C2958">
        <v>690666</v>
      </c>
      <c r="D2958">
        <v>3</v>
      </c>
    </row>
    <row r="2959" spans="1:4" x14ac:dyDescent="0.25">
      <c r="A2959" s="1">
        <v>40913</v>
      </c>
      <c r="B2959" t="s">
        <v>21</v>
      </c>
      <c r="C2959">
        <v>283350</v>
      </c>
      <c r="D2959">
        <v>1</v>
      </c>
    </row>
    <row r="2960" spans="1:4" x14ac:dyDescent="0.25">
      <c r="A2960" s="1">
        <v>40914</v>
      </c>
      <c r="B2960" t="s">
        <v>25</v>
      </c>
      <c r="C2960">
        <v>1416750</v>
      </c>
      <c r="D2960">
        <v>2</v>
      </c>
    </row>
    <row r="2961" spans="1:4" x14ac:dyDescent="0.25">
      <c r="A2961" s="1">
        <v>40915</v>
      </c>
      <c r="B2961" t="s">
        <v>19</v>
      </c>
      <c r="C2961">
        <v>7846434</v>
      </c>
      <c r="D2961">
        <v>14</v>
      </c>
    </row>
    <row r="2962" spans="1:4" x14ac:dyDescent="0.25">
      <c r="A2962" s="1">
        <v>40916</v>
      </c>
      <c r="B2962" t="s">
        <v>23</v>
      </c>
      <c r="C2962">
        <v>10219490</v>
      </c>
      <c r="D2962">
        <v>16</v>
      </c>
    </row>
    <row r="2963" spans="1:4" x14ac:dyDescent="0.25">
      <c r="A2963" s="1">
        <v>40917</v>
      </c>
      <c r="B2963" t="s">
        <v>20</v>
      </c>
      <c r="C2963">
        <v>850050</v>
      </c>
      <c r="D2963">
        <v>1</v>
      </c>
    </row>
    <row r="2964" spans="1:4" x14ac:dyDescent="0.25">
      <c r="A2964" s="1">
        <v>40918</v>
      </c>
      <c r="B2964" t="s">
        <v>24</v>
      </c>
      <c r="C2964">
        <v>283350</v>
      </c>
      <c r="D2964">
        <v>1</v>
      </c>
    </row>
    <row r="2965" spans="1:4" x14ac:dyDescent="0.25">
      <c r="A2965" s="1">
        <v>40919</v>
      </c>
      <c r="B2965" t="s">
        <v>22</v>
      </c>
      <c r="C2965">
        <v>283350</v>
      </c>
      <c r="D2965">
        <v>1</v>
      </c>
    </row>
    <row r="2966" spans="1:4" x14ac:dyDescent="0.25">
      <c r="A2966" s="1">
        <v>40928</v>
      </c>
      <c r="B2966" t="s">
        <v>25</v>
      </c>
      <c r="C2966">
        <v>1416750</v>
      </c>
      <c r="D2966">
        <v>2</v>
      </c>
    </row>
    <row r="2967" spans="1:4" x14ac:dyDescent="0.25">
      <c r="A2967" s="1">
        <v>40929</v>
      </c>
      <c r="B2967" t="s">
        <v>19</v>
      </c>
      <c r="C2967">
        <v>7537110</v>
      </c>
      <c r="D2967">
        <v>11</v>
      </c>
    </row>
    <row r="2968" spans="1:4" x14ac:dyDescent="0.25">
      <c r="A2968" s="1">
        <v>40930</v>
      </c>
      <c r="B2968" t="s">
        <v>23</v>
      </c>
      <c r="C2968">
        <v>10483950</v>
      </c>
      <c r="D2968">
        <v>16</v>
      </c>
    </row>
    <row r="2969" spans="1:4" x14ac:dyDescent="0.25">
      <c r="A2969" s="1">
        <v>40931</v>
      </c>
      <c r="B2969" t="s">
        <v>20</v>
      </c>
      <c r="C2969">
        <v>566700</v>
      </c>
      <c r="D2969">
        <v>1</v>
      </c>
    </row>
    <row r="2970" spans="1:4" x14ac:dyDescent="0.25">
      <c r="A2970" s="1">
        <v>40932</v>
      </c>
      <c r="B2970" t="s">
        <v>24</v>
      </c>
      <c r="C2970">
        <v>6278564</v>
      </c>
      <c r="D2970">
        <v>13</v>
      </c>
    </row>
    <row r="2971" spans="1:4" x14ac:dyDescent="0.25">
      <c r="A2971" s="1">
        <v>40933</v>
      </c>
      <c r="B2971" t="s">
        <v>22</v>
      </c>
      <c r="C2971">
        <v>1133400</v>
      </c>
      <c r="D2971">
        <v>3</v>
      </c>
    </row>
    <row r="2972" spans="1:4" x14ac:dyDescent="0.25">
      <c r="A2972" s="1">
        <v>40934</v>
      </c>
      <c r="B2972" t="s">
        <v>21</v>
      </c>
      <c r="C2972">
        <v>1097981</v>
      </c>
      <c r="D2972">
        <v>3</v>
      </c>
    </row>
    <row r="2973" spans="1:4" x14ac:dyDescent="0.25">
      <c r="A2973" s="1">
        <v>40935</v>
      </c>
      <c r="B2973" t="s">
        <v>25</v>
      </c>
      <c r="C2973">
        <v>2285690</v>
      </c>
      <c r="D2973">
        <v>8</v>
      </c>
    </row>
    <row r="2974" spans="1:4" x14ac:dyDescent="0.25">
      <c r="A2974" s="1">
        <v>40936</v>
      </c>
      <c r="B2974" t="s">
        <v>19</v>
      </c>
      <c r="C2974">
        <v>9572508</v>
      </c>
      <c r="D2974">
        <v>17</v>
      </c>
    </row>
    <row r="2975" spans="1:4" x14ac:dyDescent="0.25">
      <c r="A2975" s="1">
        <v>40937</v>
      </c>
      <c r="B2975" t="s">
        <v>23</v>
      </c>
      <c r="C2975">
        <v>11409560</v>
      </c>
      <c r="D2975">
        <v>25</v>
      </c>
    </row>
    <row r="2976" spans="1:4" x14ac:dyDescent="0.25">
      <c r="A2976" s="1">
        <v>40938</v>
      </c>
      <c r="B2976" t="s">
        <v>20</v>
      </c>
      <c r="C2976">
        <v>656428</v>
      </c>
      <c r="D2976">
        <v>3</v>
      </c>
    </row>
    <row r="2977" spans="1:4" x14ac:dyDescent="0.25">
      <c r="A2977" s="1">
        <v>40939</v>
      </c>
      <c r="B2977" t="s">
        <v>24</v>
      </c>
      <c r="C2977">
        <v>566700</v>
      </c>
      <c r="D2977">
        <v>1</v>
      </c>
    </row>
    <row r="2978" spans="1:4" x14ac:dyDescent="0.25">
      <c r="A2978" s="1">
        <v>40940</v>
      </c>
      <c r="B2978" t="s">
        <v>22</v>
      </c>
      <c r="C2978">
        <v>3966900</v>
      </c>
      <c r="D2978">
        <v>7</v>
      </c>
    </row>
    <row r="2979" spans="1:4" x14ac:dyDescent="0.25">
      <c r="A2979" s="1">
        <v>40941</v>
      </c>
      <c r="B2979" t="s">
        <v>21</v>
      </c>
      <c r="C2979">
        <v>566700</v>
      </c>
      <c r="D2979">
        <v>1</v>
      </c>
    </row>
    <row r="2980" spans="1:4" x14ac:dyDescent="0.25">
      <c r="A2980" s="1">
        <v>40943</v>
      </c>
      <c r="B2980" t="s">
        <v>19</v>
      </c>
      <c r="C2980">
        <v>283350</v>
      </c>
      <c r="D2980">
        <v>1</v>
      </c>
    </row>
    <row r="2981" spans="1:4" x14ac:dyDescent="0.25">
      <c r="A2981" s="1">
        <v>40944</v>
      </c>
      <c r="B2981" t="s">
        <v>23</v>
      </c>
      <c r="C2981">
        <v>2550150</v>
      </c>
      <c r="D2981">
        <v>5</v>
      </c>
    </row>
    <row r="2982" spans="1:4" x14ac:dyDescent="0.25">
      <c r="A2982" s="1">
        <v>40945</v>
      </c>
      <c r="B2982" t="s">
        <v>20</v>
      </c>
      <c r="C2982">
        <v>566700</v>
      </c>
      <c r="D2982">
        <v>2</v>
      </c>
    </row>
    <row r="2983" spans="1:4" x14ac:dyDescent="0.25">
      <c r="A2983" s="1">
        <v>40946</v>
      </c>
      <c r="B2983" t="s">
        <v>24</v>
      </c>
      <c r="C2983">
        <v>566700</v>
      </c>
      <c r="D2983">
        <v>1</v>
      </c>
    </row>
    <row r="2984" spans="1:4" x14ac:dyDescent="0.25">
      <c r="A2984" s="1">
        <v>40947</v>
      </c>
      <c r="B2984" t="s">
        <v>22</v>
      </c>
      <c r="C2984">
        <v>2550150</v>
      </c>
      <c r="D2984">
        <v>7</v>
      </c>
    </row>
    <row r="2985" spans="1:4" x14ac:dyDescent="0.25">
      <c r="A2985" s="1">
        <v>40948</v>
      </c>
      <c r="B2985" t="s">
        <v>21</v>
      </c>
      <c r="C2985">
        <v>453360</v>
      </c>
      <c r="D2985">
        <v>3</v>
      </c>
    </row>
    <row r="2986" spans="1:4" x14ac:dyDescent="0.25">
      <c r="A2986" s="1">
        <v>40950</v>
      </c>
      <c r="B2986" t="s">
        <v>19</v>
      </c>
      <c r="C2986">
        <v>2266800</v>
      </c>
      <c r="D2986">
        <v>5</v>
      </c>
    </row>
    <row r="2987" spans="1:4" x14ac:dyDescent="0.25">
      <c r="A2987" s="1">
        <v>40951</v>
      </c>
      <c r="B2987" t="s">
        <v>23</v>
      </c>
      <c r="C2987">
        <v>566700</v>
      </c>
      <c r="D2987">
        <v>1</v>
      </c>
    </row>
    <row r="2988" spans="1:4" x14ac:dyDescent="0.25">
      <c r="A2988" s="1">
        <v>40952</v>
      </c>
      <c r="B2988" t="s">
        <v>20</v>
      </c>
      <c r="C2988">
        <v>566700</v>
      </c>
      <c r="D2988">
        <v>1</v>
      </c>
    </row>
    <row r="2989" spans="1:4" x14ac:dyDescent="0.25">
      <c r="A2989" s="1">
        <v>40953</v>
      </c>
      <c r="B2989" t="s">
        <v>24</v>
      </c>
      <c r="C2989">
        <v>566700</v>
      </c>
      <c r="D2989">
        <v>2</v>
      </c>
    </row>
    <row r="2990" spans="1:4" x14ac:dyDescent="0.25">
      <c r="A2990" s="1">
        <v>40954</v>
      </c>
      <c r="B2990" t="s">
        <v>22</v>
      </c>
      <c r="C2990">
        <v>566700</v>
      </c>
      <c r="D2990">
        <v>1</v>
      </c>
    </row>
    <row r="2991" spans="1:4" x14ac:dyDescent="0.25">
      <c r="A2991" s="1">
        <v>40956</v>
      </c>
      <c r="B2991" t="s">
        <v>25</v>
      </c>
      <c r="C2991">
        <v>2107416</v>
      </c>
      <c r="D2991">
        <v>8</v>
      </c>
    </row>
    <row r="2992" spans="1:4" x14ac:dyDescent="0.25">
      <c r="A2992" s="1">
        <v>40957</v>
      </c>
      <c r="B2992" t="s">
        <v>19</v>
      </c>
      <c r="C2992">
        <v>1416750</v>
      </c>
      <c r="D2992">
        <v>5</v>
      </c>
    </row>
    <row r="2993" spans="1:4" x14ac:dyDescent="0.25">
      <c r="A2993" s="1">
        <v>40958</v>
      </c>
      <c r="B2993" t="s">
        <v>23</v>
      </c>
      <c r="C2993">
        <v>2833500</v>
      </c>
      <c r="D2993">
        <v>8</v>
      </c>
    </row>
    <row r="2994" spans="1:4" x14ac:dyDescent="0.25">
      <c r="A2994" s="1">
        <v>40960</v>
      </c>
      <c r="B2994" t="s">
        <v>24</v>
      </c>
      <c r="C2994">
        <v>2417920</v>
      </c>
      <c r="D2994">
        <v>6</v>
      </c>
    </row>
    <row r="2995" spans="1:4" x14ac:dyDescent="0.25">
      <c r="A2995" s="1">
        <v>40963</v>
      </c>
      <c r="B2995" t="s">
        <v>25</v>
      </c>
      <c r="C2995">
        <v>283350</v>
      </c>
      <c r="D2995">
        <v>1</v>
      </c>
    </row>
    <row r="2996" spans="1:4" x14ac:dyDescent="0.25">
      <c r="A2996" s="1">
        <v>40964</v>
      </c>
      <c r="B2996" t="s">
        <v>19</v>
      </c>
      <c r="C2996">
        <v>1416750</v>
      </c>
      <c r="D2996">
        <v>2</v>
      </c>
    </row>
    <row r="2997" spans="1:4" x14ac:dyDescent="0.25">
      <c r="A2997" s="1">
        <v>40965</v>
      </c>
      <c r="B2997" t="s">
        <v>23</v>
      </c>
      <c r="C2997">
        <v>283350</v>
      </c>
      <c r="D2997">
        <v>1</v>
      </c>
    </row>
    <row r="2998" spans="1:4" x14ac:dyDescent="0.25">
      <c r="A2998" s="1">
        <v>40966</v>
      </c>
      <c r="B2998" t="s">
        <v>20</v>
      </c>
      <c r="C2998">
        <v>717820</v>
      </c>
      <c r="D2998">
        <v>2</v>
      </c>
    </row>
    <row r="2999" spans="1:4" x14ac:dyDescent="0.25">
      <c r="A2999" s="1">
        <v>40968</v>
      </c>
      <c r="B2999" t="s">
        <v>22</v>
      </c>
      <c r="C2999">
        <v>1001170</v>
      </c>
      <c r="D2999">
        <v>3</v>
      </c>
    </row>
    <row r="3000" spans="1:4" x14ac:dyDescent="0.25">
      <c r="A3000" s="1">
        <v>40969</v>
      </c>
      <c r="B3000" t="s">
        <v>21</v>
      </c>
      <c r="C3000">
        <v>283350</v>
      </c>
      <c r="D3000">
        <v>1</v>
      </c>
    </row>
    <row r="3001" spans="1:4" x14ac:dyDescent="0.25">
      <c r="A3001" s="1">
        <v>40970</v>
      </c>
      <c r="B3001" t="s">
        <v>25</v>
      </c>
      <c r="C3001">
        <v>3702440</v>
      </c>
      <c r="D3001">
        <v>6</v>
      </c>
    </row>
    <row r="3002" spans="1:4" x14ac:dyDescent="0.25">
      <c r="A3002" s="1">
        <v>40971</v>
      </c>
      <c r="B3002" t="s">
        <v>19</v>
      </c>
      <c r="C3002">
        <v>5100300</v>
      </c>
      <c r="D3002">
        <v>8</v>
      </c>
    </row>
    <row r="3003" spans="1:4" x14ac:dyDescent="0.25">
      <c r="A3003" s="1">
        <v>40972</v>
      </c>
      <c r="B3003" t="s">
        <v>23</v>
      </c>
      <c r="C3003">
        <v>5553660</v>
      </c>
      <c r="D3003">
        <v>9</v>
      </c>
    </row>
    <row r="3004" spans="1:4" x14ac:dyDescent="0.25">
      <c r="A3004" s="1">
        <v>40973</v>
      </c>
      <c r="B3004" t="s">
        <v>20</v>
      </c>
      <c r="C3004">
        <v>3551320</v>
      </c>
      <c r="D3004">
        <v>6</v>
      </c>
    </row>
    <row r="3005" spans="1:4" x14ac:dyDescent="0.25">
      <c r="A3005" s="1">
        <v>40974</v>
      </c>
      <c r="B3005" t="s">
        <v>24</v>
      </c>
      <c r="C3005">
        <v>151120</v>
      </c>
      <c r="D3005">
        <v>1</v>
      </c>
    </row>
    <row r="3006" spans="1:4" x14ac:dyDescent="0.25">
      <c r="A3006" s="1">
        <v>40975</v>
      </c>
      <c r="B3006" t="s">
        <v>22</v>
      </c>
      <c r="C3006">
        <v>151120</v>
      </c>
      <c r="D3006">
        <v>1</v>
      </c>
    </row>
    <row r="3007" spans="1:4" x14ac:dyDescent="0.25">
      <c r="A3007" s="1">
        <v>40977</v>
      </c>
      <c r="B3007" t="s">
        <v>25</v>
      </c>
      <c r="C3007">
        <v>6101470</v>
      </c>
      <c r="D3007">
        <v>11</v>
      </c>
    </row>
    <row r="3008" spans="1:4" x14ac:dyDescent="0.25">
      <c r="A3008" s="1">
        <v>40978</v>
      </c>
      <c r="B3008" t="s">
        <v>19</v>
      </c>
      <c r="C3008">
        <v>4250250</v>
      </c>
      <c r="D3008">
        <v>6</v>
      </c>
    </row>
    <row r="3009" spans="1:4" x14ac:dyDescent="0.25">
      <c r="A3009" s="1">
        <v>40979</v>
      </c>
      <c r="B3009" t="s">
        <v>23</v>
      </c>
      <c r="C3009">
        <v>4401370</v>
      </c>
      <c r="D3009">
        <v>8</v>
      </c>
    </row>
    <row r="3010" spans="1:4" x14ac:dyDescent="0.25">
      <c r="A3010" s="1">
        <v>40983</v>
      </c>
      <c r="B3010" t="s">
        <v>21</v>
      </c>
      <c r="C3010">
        <v>1567870</v>
      </c>
      <c r="D3010">
        <v>4</v>
      </c>
    </row>
    <row r="3011" spans="1:4" x14ac:dyDescent="0.25">
      <c r="A3011" s="1">
        <v>40985</v>
      </c>
      <c r="B3011" t="s">
        <v>19</v>
      </c>
      <c r="C3011">
        <v>1284520</v>
      </c>
      <c r="D3011">
        <v>4</v>
      </c>
    </row>
    <row r="3012" spans="1:4" x14ac:dyDescent="0.25">
      <c r="A3012" s="1">
        <v>40986</v>
      </c>
      <c r="B3012" t="s">
        <v>23</v>
      </c>
      <c r="C3012">
        <v>1586760</v>
      </c>
      <c r="D3012">
        <v>6</v>
      </c>
    </row>
    <row r="3013" spans="1:4" x14ac:dyDescent="0.25">
      <c r="A3013" s="1">
        <v>40987</v>
      </c>
      <c r="B3013" t="s">
        <v>20</v>
      </c>
      <c r="C3013">
        <v>7102640</v>
      </c>
      <c r="D3013">
        <v>12</v>
      </c>
    </row>
    <row r="3014" spans="1:4" x14ac:dyDescent="0.25">
      <c r="A3014" s="1">
        <v>40988</v>
      </c>
      <c r="B3014" t="s">
        <v>24</v>
      </c>
      <c r="C3014">
        <v>2436810</v>
      </c>
      <c r="D3014">
        <v>6</v>
      </c>
    </row>
    <row r="3015" spans="1:4" x14ac:dyDescent="0.25">
      <c r="A3015" s="1">
        <v>40989</v>
      </c>
      <c r="B3015" t="s">
        <v>22</v>
      </c>
      <c r="C3015">
        <v>1870110</v>
      </c>
      <c r="D3015">
        <v>7</v>
      </c>
    </row>
    <row r="3016" spans="1:4" x14ac:dyDescent="0.25">
      <c r="A3016" s="1">
        <v>40990</v>
      </c>
      <c r="B3016" t="s">
        <v>21</v>
      </c>
      <c r="C3016">
        <v>4269140</v>
      </c>
      <c r="D3016">
        <v>10</v>
      </c>
    </row>
    <row r="3017" spans="1:4" x14ac:dyDescent="0.25">
      <c r="A3017" s="1">
        <v>40991</v>
      </c>
      <c r="B3017" t="s">
        <v>25</v>
      </c>
      <c r="C3017">
        <v>5685890</v>
      </c>
      <c r="D3017">
        <v>12</v>
      </c>
    </row>
    <row r="3018" spans="1:4" x14ac:dyDescent="0.25">
      <c r="A3018" s="1">
        <v>40992</v>
      </c>
      <c r="B3018" t="s">
        <v>19</v>
      </c>
      <c r="C3018">
        <v>6687060</v>
      </c>
      <c r="D3018">
        <v>13</v>
      </c>
    </row>
    <row r="3019" spans="1:4" x14ac:dyDescent="0.25">
      <c r="A3019" s="1">
        <v>40993</v>
      </c>
      <c r="B3019" t="s">
        <v>23</v>
      </c>
      <c r="C3019">
        <v>6441490</v>
      </c>
      <c r="D3019">
        <v>16</v>
      </c>
    </row>
    <row r="3020" spans="1:4" x14ac:dyDescent="0.25">
      <c r="A3020" s="1">
        <v>40995</v>
      </c>
      <c r="B3020" t="s">
        <v>24</v>
      </c>
      <c r="C3020">
        <v>1586760</v>
      </c>
      <c r="D3020">
        <v>6</v>
      </c>
    </row>
    <row r="3021" spans="1:4" x14ac:dyDescent="0.25">
      <c r="A3021" s="1">
        <v>40996</v>
      </c>
      <c r="B3021" t="s">
        <v>22</v>
      </c>
      <c r="C3021">
        <v>566700</v>
      </c>
      <c r="D3021">
        <v>1</v>
      </c>
    </row>
    <row r="3022" spans="1:4" x14ac:dyDescent="0.25">
      <c r="A3022" s="1">
        <v>40997</v>
      </c>
      <c r="B3022" t="s">
        <v>21</v>
      </c>
      <c r="C3022">
        <v>1435640</v>
      </c>
      <c r="D3022">
        <v>4</v>
      </c>
    </row>
    <row r="3023" spans="1:4" x14ac:dyDescent="0.25">
      <c r="A3023" s="1">
        <v>40998</v>
      </c>
      <c r="B3023" t="s">
        <v>25</v>
      </c>
      <c r="C3023">
        <v>2266800</v>
      </c>
      <c r="D3023">
        <v>3</v>
      </c>
    </row>
    <row r="3024" spans="1:4" x14ac:dyDescent="0.25">
      <c r="A3024" s="1">
        <v>40999</v>
      </c>
      <c r="B3024" t="s">
        <v>19</v>
      </c>
      <c r="C3024">
        <v>8254930</v>
      </c>
      <c r="D3024">
        <v>18</v>
      </c>
    </row>
    <row r="3025" spans="1:4" x14ac:dyDescent="0.25">
      <c r="A3025" s="1">
        <v>41000</v>
      </c>
      <c r="B3025" t="s">
        <v>23</v>
      </c>
      <c r="C3025">
        <v>5667000</v>
      </c>
      <c r="D3025">
        <v>7</v>
      </c>
    </row>
    <row r="3026" spans="1:4" x14ac:dyDescent="0.25">
      <c r="A3026" s="1">
        <v>41002</v>
      </c>
      <c r="B3026" t="s">
        <v>24</v>
      </c>
      <c r="C3026">
        <v>434470</v>
      </c>
      <c r="D3026">
        <v>2</v>
      </c>
    </row>
    <row r="3027" spans="1:4" x14ac:dyDescent="0.25">
      <c r="A3027" s="1">
        <v>41003</v>
      </c>
      <c r="B3027" t="s">
        <v>22</v>
      </c>
      <c r="C3027">
        <v>1691836</v>
      </c>
      <c r="D3027">
        <v>6</v>
      </c>
    </row>
    <row r="3028" spans="1:4" x14ac:dyDescent="0.25">
      <c r="A3028" s="1">
        <v>41004</v>
      </c>
      <c r="B3028" t="s">
        <v>21</v>
      </c>
      <c r="C3028">
        <v>1027144</v>
      </c>
      <c r="D3028">
        <v>4</v>
      </c>
    </row>
    <row r="3029" spans="1:4" x14ac:dyDescent="0.25">
      <c r="A3029" s="1">
        <v>41005</v>
      </c>
      <c r="B3029" t="s">
        <v>25</v>
      </c>
      <c r="C3029">
        <v>850050</v>
      </c>
      <c r="D3029">
        <v>2</v>
      </c>
    </row>
    <row r="3030" spans="1:4" x14ac:dyDescent="0.25">
      <c r="A3030" s="1">
        <v>41006</v>
      </c>
      <c r="B3030" t="s">
        <v>19</v>
      </c>
      <c r="C3030">
        <v>2833500</v>
      </c>
      <c r="D3030">
        <v>7</v>
      </c>
    </row>
    <row r="3031" spans="1:4" x14ac:dyDescent="0.25">
      <c r="A3031" s="1">
        <v>41007</v>
      </c>
      <c r="B3031" t="s">
        <v>23</v>
      </c>
      <c r="C3031">
        <v>8236040</v>
      </c>
      <c r="D3031">
        <v>15</v>
      </c>
    </row>
    <row r="3032" spans="1:4" x14ac:dyDescent="0.25">
      <c r="A3032" s="1">
        <v>41008</v>
      </c>
      <c r="B3032" t="s">
        <v>20</v>
      </c>
      <c r="C3032">
        <v>2266800</v>
      </c>
      <c r="D3032">
        <v>4</v>
      </c>
    </row>
    <row r="3033" spans="1:4" x14ac:dyDescent="0.25">
      <c r="A3033" s="1">
        <v>41009</v>
      </c>
      <c r="B3033" t="s">
        <v>24</v>
      </c>
      <c r="C3033">
        <v>1700100</v>
      </c>
      <c r="D3033">
        <v>3</v>
      </c>
    </row>
    <row r="3034" spans="1:4" x14ac:dyDescent="0.25">
      <c r="A3034" s="1">
        <v>41010</v>
      </c>
      <c r="B3034" t="s">
        <v>22</v>
      </c>
      <c r="C3034">
        <v>850050</v>
      </c>
      <c r="D3034">
        <v>2</v>
      </c>
    </row>
    <row r="3035" spans="1:4" x14ac:dyDescent="0.25">
      <c r="A3035" s="1">
        <v>41011</v>
      </c>
      <c r="B3035" t="s">
        <v>21</v>
      </c>
      <c r="C3035">
        <v>1416750</v>
      </c>
      <c r="D3035">
        <v>2</v>
      </c>
    </row>
    <row r="3036" spans="1:4" x14ac:dyDescent="0.25">
      <c r="A3036" s="1">
        <v>41012</v>
      </c>
      <c r="B3036" t="s">
        <v>25</v>
      </c>
      <c r="C3036">
        <v>2134570</v>
      </c>
      <c r="D3036">
        <v>5</v>
      </c>
    </row>
    <row r="3037" spans="1:4" x14ac:dyDescent="0.25">
      <c r="A3037" s="1">
        <v>41013</v>
      </c>
      <c r="B3037" t="s">
        <v>19</v>
      </c>
      <c r="C3037">
        <v>3003510</v>
      </c>
      <c r="D3037">
        <v>7</v>
      </c>
    </row>
    <row r="3038" spans="1:4" x14ac:dyDescent="0.25">
      <c r="A3038" s="1">
        <v>41014</v>
      </c>
      <c r="B3038" t="s">
        <v>23</v>
      </c>
      <c r="C3038">
        <v>9539450</v>
      </c>
      <c r="D3038">
        <v>17</v>
      </c>
    </row>
    <row r="3039" spans="1:4" x14ac:dyDescent="0.25">
      <c r="A3039" s="1">
        <v>41015</v>
      </c>
      <c r="B3039" t="s">
        <v>20</v>
      </c>
      <c r="C3039">
        <v>4250250</v>
      </c>
      <c r="D3039">
        <v>8</v>
      </c>
    </row>
    <row r="3040" spans="1:4" x14ac:dyDescent="0.25">
      <c r="A3040" s="1">
        <v>41016</v>
      </c>
      <c r="B3040" t="s">
        <v>24</v>
      </c>
      <c r="C3040">
        <v>1133400</v>
      </c>
      <c r="D3040">
        <v>2</v>
      </c>
    </row>
    <row r="3041" spans="1:4" x14ac:dyDescent="0.25">
      <c r="A3041" s="1">
        <v>41017</v>
      </c>
      <c r="B3041" t="s">
        <v>22</v>
      </c>
      <c r="C3041">
        <v>1303410</v>
      </c>
      <c r="D3041">
        <v>5</v>
      </c>
    </row>
    <row r="3042" spans="1:4" x14ac:dyDescent="0.25">
      <c r="A3042" s="1">
        <v>41018</v>
      </c>
      <c r="B3042" t="s">
        <v>21</v>
      </c>
      <c r="C3042">
        <v>731988</v>
      </c>
      <c r="D3042">
        <v>4</v>
      </c>
    </row>
    <row r="3043" spans="1:4" x14ac:dyDescent="0.25">
      <c r="A3043" s="1">
        <v>41019</v>
      </c>
      <c r="B3043" t="s">
        <v>25</v>
      </c>
      <c r="C3043">
        <v>3966900</v>
      </c>
      <c r="D3043">
        <v>6</v>
      </c>
    </row>
    <row r="3044" spans="1:4" x14ac:dyDescent="0.25">
      <c r="A3044" s="1">
        <v>41020</v>
      </c>
      <c r="B3044" t="s">
        <v>19</v>
      </c>
      <c r="C3044">
        <v>7650450</v>
      </c>
      <c r="D3044">
        <v>10</v>
      </c>
    </row>
    <row r="3045" spans="1:4" x14ac:dyDescent="0.25">
      <c r="A3045" s="1">
        <v>41021</v>
      </c>
      <c r="B3045" t="s">
        <v>23</v>
      </c>
      <c r="C3045">
        <v>3966900</v>
      </c>
      <c r="D3045">
        <v>5</v>
      </c>
    </row>
    <row r="3046" spans="1:4" x14ac:dyDescent="0.25">
      <c r="A3046" s="1">
        <v>41022</v>
      </c>
      <c r="B3046" t="s">
        <v>20</v>
      </c>
      <c r="C3046">
        <v>2992885</v>
      </c>
      <c r="D3046">
        <v>10</v>
      </c>
    </row>
    <row r="3047" spans="1:4" x14ac:dyDescent="0.25">
      <c r="A3047" s="1">
        <v>41023</v>
      </c>
      <c r="B3047" t="s">
        <v>24</v>
      </c>
      <c r="C3047">
        <v>850050</v>
      </c>
      <c r="D3047">
        <v>2</v>
      </c>
    </row>
    <row r="3048" spans="1:4" x14ac:dyDescent="0.25">
      <c r="A3048" s="1">
        <v>41024</v>
      </c>
      <c r="B3048" t="s">
        <v>22</v>
      </c>
      <c r="C3048">
        <v>2266800</v>
      </c>
      <c r="D3048">
        <v>4</v>
      </c>
    </row>
    <row r="3049" spans="1:4" x14ac:dyDescent="0.25">
      <c r="A3049" s="1">
        <v>41025</v>
      </c>
      <c r="B3049" t="s">
        <v>21</v>
      </c>
      <c r="C3049">
        <v>7234870</v>
      </c>
      <c r="D3049">
        <v>14</v>
      </c>
    </row>
    <row r="3050" spans="1:4" x14ac:dyDescent="0.25">
      <c r="A3050" s="1">
        <v>41026</v>
      </c>
      <c r="B3050" t="s">
        <v>25</v>
      </c>
      <c r="C3050">
        <v>7678785</v>
      </c>
      <c r="D3050">
        <v>20</v>
      </c>
    </row>
    <row r="3051" spans="1:4" x14ac:dyDescent="0.25">
      <c r="A3051" s="1">
        <v>41027</v>
      </c>
      <c r="B3051" t="s">
        <v>19</v>
      </c>
      <c r="C3051">
        <v>6309260</v>
      </c>
      <c r="D3051">
        <v>12</v>
      </c>
    </row>
    <row r="3052" spans="1:4" x14ac:dyDescent="0.25">
      <c r="A3052" s="1">
        <v>41028</v>
      </c>
      <c r="B3052" t="s">
        <v>23</v>
      </c>
      <c r="C3052">
        <v>12070710</v>
      </c>
      <c r="D3052">
        <v>19</v>
      </c>
    </row>
    <row r="3053" spans="1:4" x14ac:dyDescent="0.25">
      <c r="A3053" s="1">
        <v>41029</v>
      </c>
      <c r="B3053" t="s">
        <v>20</v>
      </c>
      <c r="C3053">
        <v>2002340</v>
      </c>
      <c r="D3053">
        <v>5</v>
      </c>
    </row>
    <row r="3054" spans="1:4" x14ac:dyDescent="0.25">
      <c r="A3054" s="1">
        <v>41030</v>
      </c>
      <c r="B3054" t="s">
        <v>24</v>
      </c>
      <c r="C3054">
        <v>3116850</v>
      </c>
      <c r="D3054">
        <v>6</v>
      </c>
    </row>
    <row r="3055" spans="1:4" x14ac:dyDescent="0.25">
      <c r="A3055" s="1">
        <v>41031</v>
      </c>
      <c r="B3055" t="s">
        <v>22</v>
      </c>
      <c r="C3055">
        <v>1284520</v>
      </c>
      <c r="D3055">
        <v>3</v>
      </c>
    </row>
    <row r="3056" spans="1:4" x14ac:dyDescent="0.25">
      <c r="A3056" s="1">
        <v>41032</v>
      </c>
      <c r="B3056" t="s">
        <v>21</v>
      </c>
      <c r="C3056">
        <v>283350</v>
      </c>
      <c r="D3056">
        <v>1</v>
      </c>
    </row>
    <row r="3057" spans="1:4" x14ac:dyDescent="0.25">
      <c r="A3057" s="1">
        <v>41033</v>
      </c>
      <c r="B3057" t="s">
        <v>25</v>
      </c>
      <c r="C3057">
        <v>1851220</v>
      </c>
      <c r="D3057">
        <v>3</v>
      </c>
    </row>
    <row r="3058" spans="1:4" x14ac:dyDescent="0.25">
      <c r="A3058" s="1">
        <v>41034</v>
      </c>
      <c r="B3058" t="s">
        <v>19</v>
      </c>
      <c r="C3058">
        <v>8217150</v>
      </c>
      <c r="D3058">
        <v>11</v>
      </c>
    </row>
    <row r="3059" spans="1:4" x14ac:dyDescent="0.25">
      <c r="A3059" s="1">
        <v>41035</v>
      </c>
      <c r="B3059" t="s">
        <v>23</v>
      </c>
      <c r="C3059">
        <v>1992895</v>
      </c>
      <c r="D3059">
        <v>4</v>
      </c>
    </row>
    <row r="3060" spans="1:4" x14ac:dyDescent="0.25">
      <c r="A3060" s="1">
        <v>41036</v>
      </c>
      <c r="B3060" t="s">
        <v>20</v>
      </c>
      <c r="C3060">
        <v>1700100</v>
      </c>
      <c r="D3060">
        <v>2</v>
      </c>
    </row>
    <row r="3061" spans="1:4" x14ac:dyDescent="0.25">
      <c r="A3061" s="1">
        <v>41037</v>
      </c>
      <c r="B3061" t="s">
        <v>24</v>
      </c>
      <c r="C3061">
        <v>2002340</v>
      </c>
      <c r="D3061">
        <v>8</v>
      </c>
    </row>
    <row r="3062" spans="1:4" x14ac:dyDescent="0.25">
      <c r="A3062" s="1">
        <v>41038</v>
      </c>
      <c r="B3062" t="s">
        <v>22</v>
      </c>
      <c r="C3062">
        <v>2569040</v>
      </c>
      <c r="D3062">
        <v>7</v>
      </c>
    </row>
    <row r="3063" spans="1:4" x14ac:dyDescent="0.25">
      <c r="A3063" s="1">
        <v>41039</v>
      </c>
      <c r="B3063" t="s">
        <v>21</v>
      </c>
      <c r="C3063">
        <v>1133400</v>
      </c>
      <c r="D3063">
        <v>3</v>
      </c>
    </row>
    <row r="3064" spans="1:4" x14ac:dyDescent="0.25">
      <c r="A3064" s="1">
        <v>41040</v>
      </c>
      <c r="B3064" t="s">
        <v>25</v>
      </c>
      <c r="C3064">
        <v>5695335</v>
      </c>
      <c r="D3064">
        <v>13</v>
      </c>
    </row>
    <row r="3065" spans="1:4" x14ac:dyDescent="0.25">
      <c r="A3065" s="1">
        <v>41041</v>
      </c>
      <c r="B3065" t="s">
        <v>19</v>
      </c>
      <c r="C3065">
        <v>2701270</v>
      </c>
      <c r="D3065">
        <v>6</v>
      </c>
    </row>
    <row r="3066" spans="1:4" x14ac:dyDescent="0.25">
      <c r="A3066" s="1">
        <v>41042</v>
      </c>
      <c r="B3066" t="s">
        <v>23</v>
      </c>
      <c r="C3066">
        <v>11636240</v>
      </c>
      <c r="D3066">
        <v>17</v>
      </c>
    </row>
    <row r="3067" spans="1:4" x14ac:dyDescent="0.25">
      <c r="A3067" s="1">
        <v>41043</v>
      </c>
      <c r="B3067" t="s">
        <v>20</v>
      </c>
      <c r="C3067">
        <v>1567870</v>
      </c>
      <c r="D3067">
        <v>3</v>
      </c>
    </row>
    <row r="3068" spans="1:4" x14ac:dyDescent="0.25">
      <c r="A3068" s="1">
        <v>41044</v>
      </c>
      <c r="B3068" t="s">
        <v>24</v>
      </c>
      <c r="C3068">
        <v>868940</v>
      </c>
      <c r="D3068">
        <v>3</v>
      </c>
    </row>
    <row r="3069" spans="1:4" x14ac:dyDescent="0.25">
      <c r="A3069" s="1">
        <v>41045</v>
      </c>
      <c r="B3069" t="s">
        <v>22</v>
      </c>
      <c r="C3069">
        <v>1133400</v>
      </c>
      <c r="D3069">
        <v>3</v>
      </c>
    </row>
    <row r="3070" spans="1:4" x14ac:dyDescent="0.25">
      <c r="A3070" s="1">
        <v>41047</v>
      </c>
      <c r="B3070" t="s">
        <v>25</v>
      </c>
      <c r="C3070">
        <v>3966900</v>
      </c>
      <c r="D3070">
        <v>5</v>
      </c>
    </row>
    <row r="3071" spans="1:4" x14ac:dyDescent="0.25">
      <c r="A3071" s="1">
        <v>41048</v>
      </c>
      <c r="B3071" t="s">
        <v>19</v>
      </c>
      <c r="C3071">
        <v>7367100</v>
      </c>
      <c r="D3071">
        <v>9</v>
      </c>
    </row>
    <row r="3072" spans="1:4" x14ac:dyDescent="0.25">
      <c r="A3072" s="1">
        <v>41049</v>
      </c>
      <c r="B3072" t="s">
        <v>23</v>
      </c>
      <c r="C3072">
        <v>5704780</v>
      </c>
      <c r="D3072">
        <v>10</v>
      </c>
    </row>
    <row r="3073" spans="1:4" x14ac:dyDescent="0.25">
      <c r="A3073" s="1">
        <v>41050</v>
      </c>
      <c r="B3073" t="s">
        <v>20</v>
      </c>
      <c r="C3073">
        <v>4835840</v>
      </c>
      <c r="D3073">
        <v>8</v>
      </c>
    </row>
    <row r="3074" spans="1:4" x14ac:dyDescent="0.25">
      <c r="A3074" s="1">
        <v>41051</v>
      </c>
      <c r="B3074" t="s">
        <v>24</v>
      </c>
      <c r="C3074">
        <v>1133400</v>
      </c>
      <c r="D3074">
        <v>3</v>
      </c>
    </row>
    <row r="3075" spans="1:4" x14ac:dyDescent="0.25">
      <c r="A3075" s="1">
        <v>41053</v>
      </c>
      <c r="B3075" t="s">
        <v>21</v>
      </c>
      <c r="C3075">
        <v>283350</v>
      </c>
      <c r="D3075">
        <v>1</v>
      </c>
    </row>
    <row r="3076" spans="1:4" x14ac:dyDescent="0.25">
      <c r="A3076" s="1">
        <v>41054</v>
      </c>
      <c r="B3076" t="s">
        <v>25</v>
      </c>
      <c r="C3076">
        <v>566700</v>
      </c>
      <c r="D3076">
        <v>1</v>
      </c>
    </row>
    <row r="3077" spans="1:4" x14ac:dyDescent="0.25">
      <c r="A3077" s="1">
        <v>41055</v>
      </c>
      <c r="B3077" t="s">
        <v>19</v>
      </c>
      <c r="C3077">
        <v>2569040</v>
      </c>
      <c r="D3077">
        <v>5</v>
      </c>
    </row>
    <row r="3078" spans="1:4" x14ac:dyDescent="0.25">
      <c r="A3078" s="1">
        <v>41056</v>
      </c>
      <c r="B3078" t="s">
        <v>23</v>
      </c>
      <c r="C3078">
        <v>9926695</v>
      </c>
      <c r="D3078">
        <v>16</v>
      </c>
    </row>
    <row r="3079" spans="1:4" x14ac:dyDescent="0.25">
      <c r="A3079" s="1">
        <v>41057</v>
      </c>
      <c r="B3079" t="s">
        <v>20</v>
      </c>
      <c r="C3079">
        <v>3116850</v>
      </c>
      <c r="D3079">
        <v>5</v>
      </c>
    </row>
    <row r="3080" spans="1:4" x14ac:dyDescent="0.25">
      <c r="A3080" s="1">
        <v>41058</v>
      </c>
      <c r="B3080" t="s">
        <v>24</v>
      </c>
      <c r="C3080">
        <v>1567870</v>
      </c>
      <c r="D3080">
        <v>4</v>
      </c>
    </row>
    <row r="3081" spans="1:4" x14ac:dyDescent="0.25">
      <c r="A3081" s="1">
        <v>41059</v>
      </c>
      <c r="B3081" t="s">
        <v>22</v>
      </c>
      <c r="C3081">
        <v>717820</v>
      </c>
      <c r="D3081">
        <v>2</v>
      </c>
    </row>
    <row r="3082" spans="1:4" x14ac:dyDescent="0.25">
      <c r="A3082" s="1">
        <v>41061</v>
      </c>
      <c r="B3082" t="s">
        <v>25</v>
      </c>
      <c r="C3082">
        <v>4533600</v>
      </c>
      <c r="D3082">
        <v>6</v>
      </c>
    </row>
    <row r="3083" spans="1:4" x14ac:dyDescent="0.25">
      <c r="A3083" s="1">
        <v>41062</v>
      </c>
      <c r="B3083" t="s">
        <v>19</v>
      </c>
      <c r="C3083">
        <v>10521730</v>
      </c>
      <c r="D3083">
        <v>17</v>
      </c>
    </row>
    <row r="3084" spans="1:4" x14ac:dyDescent="0.25">
      <c r="A3084" s="1">
        <v>41063</v>
      </c>
      <c r="B3084" t="s">
        <v>23</v>
      </c>
      <c r="C3084">
        <v>5704780</v>
      </c>
      <c r="D3084">
        <v>11</v>
      </c>
    </row>
    <row r="3085" spans="1:4" x14ac:dyDescent="0.25">
      <c r="A3085" s="1">
        <v>41064</v>
      </c>
      <c r="B3085" t="s">
        <v>20</v>
      </c>
      <c r="C3085">
        <v>1851220</v>
      </c>
      <c r="D3085">
        <v>3</v>
      </c>
    </row>
    <row r="3086" spans="1:4" x14ac:dyDescent="0.25">
      <c r="A3086" s="1">
        <v>41065</v>
      </c>
      <c r="B3086" t="s">
        <v>24</v>
      </c>
      <c r="C3086">
        <v>1133400</v>
      </c>
      <c r="D3086">
        <v>2</v>
      </c>
    </row>
    <row r="3087" spans="1:4" x14ac:dyDescent="0.25">
      <c r="A3087" s="1">
        <v>41066</v>
      </c>
      <c r="B3087" t="s">
        <v>22</v>
      </c>
      <c r="C3087">
        <v>566700</v>
      </c>
      <c r="D3087">
        <v>1</v>
      </c>
    </row>
    <row r="3088" spans="1:4" x14ac:dyDescent="0.25">
      <c r="A3088" s="1">
        <v>41067</v>
      </c>
      <c r="B3088" t="s">
        <v>21</v>
      </c>
      <c r="C3088">
        <v>850050</v>
      </c>
      <c r="D3088">
        <v>2</v>
      </c>
    </row>
    <row r="3089" spans="1:4" x14ac:dyDescent="0.25">
      <c r="A3089" s="1">
        <v>41068</v>
      </c>
      <c r="B3089" t="s">
        <v>25</v>
      </c>
      <c r="C3089">
        <v>6526495</v>
      </c>
      <c r="D3089">
        <v>13</v>
      </c>
    </row>
    <row r="3090" spans="1:4" x14ac:dyDescent="0.25">
      <c r="A3090" s="1">
        <v>41069</v>
      </c>
      <c r="B3090" t="s">
        <v>19</v>
      </c>
      <c r="C3090">
        <v>3985790</v>
      </c>
      <c r="D3090">
        <v>7</v>
      </c>
    </row>
    <row r="3091" spans="1:4" x14ac:dyDescent="0.25">
      <c r="A3091" s="1">
        <v>41070</v>
      </c>
      <c r="B3091" t="s">
        <v>23</v>
      </c>
      <c r="C3091">
        <v>1841775</v>
      </c>
      <c r="D3091">
        <v>3</v>
      </c>
    </row>
    <row r="3092" spans="1:4" x14ac:dyDescent="0.25">
      <c r="A3092" s="1">
        <v>41071</v>
      </c>
      <c r="B3092" t="s">
        <v>20</v>
      </c>
      <c r="C3092">
        <v>3419090</v>
      </c>
      <c r="D3092">
        <v>7</v>
      </c>
    </row>
    <row r="3093" spans="1:4" x14ac:dyDescent="0.25">
      <c r="A3093" s="1">
        <v>41073</v>
      </c>
      <c r="B3093" t="s">
        <v>22</v>
      </c>
      <c r="C3093">
        <v>1284520</v>
      </c>
      <c r="D3093">
        <v>4</v>
      </c>
    </row>
    <row r="3094" spans="1:4" x14ac:dyDescent="0.25">
      <c r="A3094" s="1">
        <v>41074</v>
      </c>
      <c r="B3094" t="s">
        <v>21</v>
      </c>
      <c r="C3094">
        <v>283350</v>
      </c>
      <c r="D3094">
        <v>1</v>
      </c>
    </row>
    <row r="3095" spans="1:4" x14ac:dyDescent="0.25">
      <c r="A3095" s="1">
        <v>41075</v>
      </c>
      <c r="B3095" t="s">
        <v>25</v>
      </c>
      <c r="C3095">
        <v>1303410</v>
      </c>
      <c r="D3095">
        <v>7</v>
      </c>
    </row>
    <row r="3096" spans="1:4" x14ac:dyDescent="0.25">
      <c r="A3096" s="1">
        <v>41077</v>
      </c>
      <c r="B3096" t="s">
        <v>23</v>
      </c>
      <c r="C3096">
        <v>8623285</v>
      </c>
      <c r="D3096">
        <v>16</v>
      </c>
    </row>
    <row r="3097" spans="1:4" x14ac:dyDescent="0.25">
      <c r="A3097" s="1">
        <v>41078</v>
      </c>
      <c r="B3097" t="s">
        <v>20</v>
      </c>
      <c r="C3097">
        <v>2994065</v>
      </c>
      <c r="D3097">
        <v>7</v>
      </c>
    </row>
    <row r="3098" spans="1:4" x14ac:dyDescent="0.25">
      <c r="A3098" s="1">
        <v>41079</v>
      </c>
      <c r="B3098" t="s">
        <v>24</v>
      </c>
      <c r="C3098">
        <v>1851220</v>
      </c>
      <c r="D3098">
        <v>6</v>
      </c>
    </row>
    <row r="3099" spans="1:4" x14ac:dyDescent="0.25">
      <c r="A3099" s="1">
        <v>41080</v>
      </c>
      <c r="B3099" t="s">
        <v>22</v>
      </c>
      <c r="C3099">
        <v>434470</v>
      </c>
      <c r="D3099">
        <v>2</v>
      </c>
    </row>
    <row r="3100" spans="1:4" x14ac:dyDescent="0.25">
      <c r="A3100" s="1">
        <v>41081</v>
      </c>
      <c r="B3100" t="s">
        <v>21</v>
      </c>
      <c r="C3100">
        <v>4533600</v>
      </c>
      <c r="D3100">
        <v>9</v>
      </c>
    </row>
    <row r="3101" spans="1:4" x14ac:dyDescent="0.25">
      <c r="A3101" s="1">
        <v>41082</v>
      </c>
      <c r="B3101" t="s">
        <v>25</v>
      </c>
      <c r="C3101">
        <v>6252590</v>
      </c>
      <c r="D3101">
        <v>13</v>
      </c>
    </row>
    <row r="3102" spans="1:4" x14ac:dyDescent="0.25">
      <c r="A3102" s="1">
        <v>41083</v>
      </c>
      <c r="B3102" t="s">
        <v>19</v>
      </c>
      <c r="C3102">
        <v>5402540</v>
      </c>
      <c r="D3102">
        <v>12</v>
      </c>
    </row>
    <row r="3103" spans="1:4" x14ac:dyDescent="0.25">
      <c r="A3103" s="1">
        <v>41084</v>
      </c>
      <c r="B3103" t="s">
        <v>23</v>
      </c>
      <c r="C3103">
        <v>11334000</v>
      </c>
      <c r="D3103">
        <v>23</v>
      </c>
    </row>
    <row r="3104" spans="1:4" x14ac:dyDescent="0.25">
      <c r="A3104" s="1">
        <v>41085</v>
      </c>
      <c r="B3104" t="s">
        <v>20</v>
      </c>
      <c r="C3104">
        <v>3116850</v>
      </c>
      <c r="D3104">
        <v>5</v>
      </c>
    </row>
    <row r="3105" spans="1:4" x14ac:dyDescent="0.25">
      <c r="A3105" s="1">
        <v>41086</v>
      </c>
      <c r="B3105" t="s">
        <v>24</v>
      </c>
      <c r="C3105">
        <v>4269140</v>
      </c>
      <c r="D3105">
        <v>10</v>
      </c>
    </row>
    <row r="3106" spans="1:4" x14ac:dyDescent="0.25">
      <c r="A3106" s="1">
        <v>41087</v>
      </c>
      <c r="B3106" t="s">
        <v>22</v>
      </c>
      <c r="C3106">
        <v>566700</v>
      </c>
      <c r="D3106">
        <v>1</v>
      </c>
    </row>
    <row r="3107" spans="1:4" x14ac:dyDescent="0.25">
      <c r="A3107" s="1">
        <v>41090</v>
      </c>
      <c r="B3107" t="s">
        <v>19</v>
      </c>
      <c r="C3107">
        <v>3834670</v>
      </c>
      <c r="D3107">
        <v>6</v>
      </c>
    </row>
    <row r="3108" spans="1:4" x14ac:dyDescent="0.25">
      <c r="A3108" s="1">
        <v>41091</v>
      </c>
      <c r="B3108" t="s">
        <v>23</v>
      </c>
      <c r="C3108">
        <v>2852390</v>
      </c>
      <c r="D3108">
        <v>5</v>
      </c>
    </row>
    <row r="3109" spans="1:4" x14ac:dyDescent="0.25">
      <c r="A3109" s="1">
        <v>41092</v>
      </c>
      <c r="B3109" t="s">
        <v>20</v>
      </c>
      <c r="C3109">
        <v>2160544</v>
      </c>
      <c r="D3109">
        <v>6</v>
      </c>
    </row>
    <row r="3110" spans="1:4" x14ac:dyDescent="0.25">
      <c r="A3110" s="1">
        <v>41094</v>
      </c>
      <c r="B3110" t="s">
        <v>22</v>
      </c>
      <c r="C3110">
        <v>2550150</v>
      </c>
      <c r="D3110">
        <v>5</v>
      </c>
    </row>
    <row r="3111" spans="1:4" x14ac:dyDescent="0.25">
      <c r="A3111" s="1">
        <v>41095</v>
      </c>
      <c r="B3111" t="s">
        <v>21</v>
      </c>
      <c r="C3111">
        <v>1737880</v>
      </c>
      <c r="D3111">
        <v>6</v>
      </c>
    </row>
    <row r="3112" spans="1:4" x14ac:dyDescent="0.25">
      <c r="A3112" s="1">
        <v>41096</v>
      </c>
      <c r="B3112" t="s">
        <v>25</v>
      </c>
      <c r="C3112">
        <v>8217150</v>
      </c>
      <c r="D3112">
        <v>16</v>
      </c>
    </row>
    <row r="3113" spans="1:4" x14ac:dyDescent="0.25">
      <c r="A3113" s="1">
        <v>41097</v>
      </c>
      <c r="B3113" t="s">
        <v>19</v>
      </c>
      <c r="C3113">
        <v>7537110</v>
      </c>
      <c r="D3113">
        <v>15</v>
      </c>
    </row>
    <row r="3114" spans="1:4" x14ac:dyDescent="0.25">
      <c r="A3114" s="1">
        <v>41098</v>
      </c>
      <c r="B3114" t="s">
        <v>23</v>
      </c>
      <c r="C3114">
        <v>9652790</v>
      </c>
      <c r="D3114">
        <v>17</v>
      </c>
    </row>
    <row r="3115" spans="1:4" x14ac:dyDescent="0.25">
      <c r="A3115" s="1">
        <v>41099</v>
      </c>
      <c r="B3115" t="s">
        <v>20</v>
      </c>
      <c r="C3115">
        <v>1416750</v>
      </c>
      <c r="D3115">
        <v>4</v>
      </c>
    </row>
    <row r="3116" spans="1:4" x14ac:dyDescent="0.25">
      <c r="A3116" s="1">
        <v>41100</v>
      </c>
      <c r="B3116" t="s">
        <v>24</v>
      </c>
      <c r="C3116">
        <v>1700100</v>
      </c>
      <c r="D3116">
        <v>6</v>
      </c>
    </row>
    <row r="3117" spans="1:4" x14ac:dyDescent="0.25">
      <c r="A3117" s="1">
        <v>41101</v>
      </c>
      <c r="B3117" t="s">
        <v>22</v>
      </c>
      <c r="C3117">
        <v>1284520</v>
      </c>
      <c r="D3117">
        <v>4</v>
      </c>
    </row>
    <row r="3118" spans="1:4" x14ac:dyDescent="0.25">
      <c r="A3118" s="1">
        <v>41102</v>
      </c>
      <c r="B3118" t="s">
        <v>21</v>
      </c>
      <c r="C3118">
        <v>2984620</v>
      </c>
      <c r="D3118">
        <v>7</v>
      </c>
    </row>
    <row r="3119" spans="1:4" x14ac:dyDescent="0.25">
      <c r="A3119" s="1">
        <v>41103</v>
      </c>
      <c r="B3119" t="s">
        <v>25</v>
      </c>
      <c r="C3119">
        <v>2153460</v>
      </c>
      <c r="D3119">
        <v>7</v>
      </c>
    </row>
    <row r="3120" spans="1:4" x14ac:dyDescent="0.25">
      <c r="A3120" s="1">
        <v>41104</v>
      </c>
      <c r="B3120" t="s">
        <v>19</v>
      </c>
      <c r="C3120">
        <v>8793295</v>
      </c>
      <c r="D3120">
        <v>18</v>
      </c>
    </row>
    <row r="3121" spans="1:4" x14ac:dyDescent="0.25">
      <c r="A3121" s="1">
        <v>41105</v>
      </c>
      <c r="B3121" t="s">
        <v>23</v>
      </c>
      <c r="C3121">
        <v>7102640</v>
      </c>
      <c r="D3121">
        <v>13</v>
      </c>
    </row>
    <row r="3122" spans="1:4" x14ac:dyDescent="0.25">
      <c r="A3122" s="1">
        <v>41106</v>
      </c>
      <c r="B3122" t="s">
        <v>20</v>
      </c>
      <c r="C3122">
        <v>3286860</v>
      </c>
      <c r="D3122">
        <v>12</v>
      </c>
    </row>
    <row r="3123" spans="1:4" x14ac:dyDescent="0.25">
      <c r="A3123" s="1">
        <v>41107</v>
      </c>
      <c r="B3123" t="s">
        <v>24</v>
      </c>
      <c r="C3123">
        <v>2852390</v>
      </c>
      <c r="D3123">
        <v>8</v>
      </c>
    </row>
    <row r="3124" spans="1:4" x14ac:dyDescent="0.25">
      <c r="A3124" s="1">
        <v>41108</v>
      </c>
      <c r="B3124" t="s">
        <v>22</v>
      </c>
      <c r="C3124">
        <v>3985790</v>
      </c>
      <c r="D3124">
        <v>13</v>
      </c>
    </row>
    <row r="3125" spans="1:4" x14ac:dyDescent="0.25">
      <c r="A3125" s="1">
        <v>41109</v>
      </c>
      <c r="B3125" t="s">
        <v>21</v>
      </c>
      <c r="C3125">
        <v>434470</v>
      </c>
      <c r="D3125">
        <v>2</v>
      </c>
    </row>
    <row r="3126" spans="1:4" x14ac:dyDescent="0.25">
      <c r="A3126" s="1">
        <v>41110</v>
      </c>
      <c r="B3126" t="s">
        <v>25</v>
      </c>
      <c r="C3126">
        <v>6007020</v>
      </c>
      <c r="D3126">
        <v>17</v>
      </c>
    </row>
    <row r="3127" spans="1:4" x14ac:dyDescent="0.25">
      <c r="A3127" s="1">
        <v>41111</v>
      </c>
      <c r="B3127" t="s">
        <v>19</v>
      </c>
      <c r="C3127">
        <v>3003510</v>
      </c>
      <c r="D3127">
        <v>7</v>
      </c>
    </row>
    <row r="3128" spans="1:4" x14ac:dyDescent="0.25">
      <c r="A3128" s="1">
        <v>41112</v>
      </c>
      <c r="B3128" t="s">
        <v>23</v>
      </c>
      <c r="C3128">
        <v>10767300</v>
      </c>
      <c r="D3128">
        <v>16</v>
      </c>
    </row>
    <row r="3129" spans="1:4" x14ac:dyDescent="0.25">
      <c r="A3129" s="1">
        <v>41113</v>
      </c>
      <c r="B3129" t="s">
        <v>20</v>
      </c>
      <c r="C3129">
        <v>3400200</v>
      </c>
      <c r="D3129">
        <v>10</v>
      </c>
    </row>
    <row r="3130" spans="1:4" x14ac:dyDescent="0.25">
      <c r="A3130" s="1">
        <v>41114</v>
      </c>
      <c r="B3130" t="s">
        <v>24</v>
      </c>
      <c r="C3130">
        <v>1152290</v>
      </c>
      <c r="D3130">
        <v>4</v>
      </c>
    </row>
    <row r="3131" spans="1:4" x14ac:dyDescent="0.25">
      <c r="A3131" s="1">
        <v>41116</v>
      </c>
      <c r="B3131" t="s">
        <v>21</v>
      </c>
      <c r="C3131">
        <v>1416750</v>
      </c>
      <c r="D3131">
        <v>3</v>
      </c>
    </row>
    <row r="3132" spans="1:4" x14ac:dyDescent="0.25">
      <c r="A3132" s="1">
        <v>41117</v>
      </c>
      <c r="B3132" t="s">
        <v>25</v>
      </c>
      <c r="C3132">
        <v>1567870</v>
      </c>
      <c r="D3132">
        <v>4</v>
      </c>
    </row>
    <row r="3133" spans="1:4" x14ac:dyDescent="0.25">
      <c r="A3133" s="1">
        <v>41118</v>
      </c>
      <c r="B3133" t="s">
        <v>19</v>
      </c>
      <c r="C3133">
        <v>1700100</v>
      </c>
      <c r="D3133">
        <v>4</v>
      </c>
    </row>
    <row r="3134" spans="1:4" x14ac:dyDescent="0.25">
      <c r="A3134" s="1">
        <v>41119</v>
      </c>
      <c r="B3134" t="s">
        <v>23</v>
      </c>
      <c r="C3134">
        <v>1435640</v>
      </c>
      <c r="D3134">
        <v>4</v>
      </c>
    </row>
    <row r="3135" spans="1:4" x14ac:dyDescent="0.25">
      <c r="A3135" s="1">
        <v>41120</v>
      </c>
      <c r="B3135" t="s">
        <v>20</v>
      </c>
      <c r="C3135">
        <v>283350</v>
      </c>
      <c r="D3135">
        <v>1</v>
      </c>
    </row>
    <row r="3136" spans="1:4" x14ac:dyDescent="0.25">
      <c r="A3136" s="1">
        <v>41124</v>
      </c>
      <c r="B3136" t="s">
        <v>25</v>
      </c>
      <c r="C3136">
        <v>434470</v>
      </c>
      <c r="D3136">
        <v>2</v>
      </c>
    </row>
    <row r="3137" spans="1:4" x14ac:dyDescent="0.25">
      <c r="A3137" s="1">
        <v>41126</v>
      </c>
      <c r="B3137" t="s">
        <v>23</v>
      </c>
      <c r="C3137">
        <v>1001170</v>
      </c>
      <c r="D3137">
        <v>2</v>
      </c>
    </row>
    <row r="3138" spans="1:4" x14ac:dyDescent="0.25">
      <c r="A3138" s="1">
        <v>41129</v>
      </c>
      <c r="B3138" t="s">
        <v>22</v>
      </c>
      <c r="C3138">
        <v>566700</v>
      </c>
      <c r="D3138">
        <v>1</v>
      </c>
    </row>
    <row r="3139" spans="1:4" x14ac:dyDescent="0.25">
      <c r="A3139" s="1">
        <v>41130</v>
      </c>
      <c r="B3139" t="s">
        <v>21</v>
      </c>
      <c r="C3139">
        <v>920888</v>
      </c>
      <c r="D3139">
        <v>3</v>
      </c>
    </row>
    <row r="3140" spans="1:4" x14ac:dyDescent="0.25">
      <c r="A3140" s="1">
        <v>41134</v>
      </c>
      <c r="B3140" t="s">
        <v>20</v>
      </c>
      <c r="C3140">
        <v>736710</v>
      </c>
      <c r="D3140">
        <v>4</v>
      </c>
    </row>
    <row r="3141" spans="1:4" x14ac:dyDescent="0.25">
      <c r="A3141" s="1">
        <v>41135</v>
      </c>
      <c r="B3141" t="s">
        <v>24</v>
      </c>
      <c r="C3141">
        <v>566700</v>
      </c>
      <c r="D3141">
        <v>1</v>
      </c>
    </row>
    <row r="3142" spans="1:4" x14ac:dyDescent="0.25">
      <c r="A3142" s="1">
        <v>41138</v>
      </c>
      <c r="B3142" t="s">
        <v>25</v>
      </c>
      <c r="C3142">
        <v>354188</v>
      </c>
      <c r="D3142">
        <v>1</v>
      </c>
    </row>
    <row r="3143" spans="1:4" x14ac:dyDescent="0.25">
      <c r="A3143" s="1">
        <v>41140</v>
      </c>
      <c r="B3143" t="s">
        <v>23</v>
      </c>
      <c r="C3143">
        <v>283350</v>
      </c>
      <c r="D3143">
        <v>1</v>
      </c>
    </row>
    <row r="3144" spans="1:4" x14ac:dyDescent="0.25">
      <c r="A3144" s="1">
        <v>41141</v>
      </c>
      <c r="B3144" t="s">
        <v>20</v>
      </c>
      <c r="C3144">
        <v>566700</v>
      </c>
      <c r="D3144">
        <v>1</v>
      </c>
    </row>
    <row r="3145" spans="1:4" x14ac:dyDescent="0.25">
      <c r="A3145" s="1">
        <v>41142</v>
      </c>
      <c r="B3145" t="s">
        <v>24</v>
      </c>
      <c r="C3145">
        <v>1322300</v>
      </c>
      <c r="D3145">
        <v>7</v>
      </c>
    </row>
    <row r="3146" spans="1:4" x14ac:dyDescent="0.25">
      <c r="A3146" s="1">
        <v>41143</v>
      </c>
      <c r="B3146" t="s">
        <v>22</v>
      </c>
      <c r="C3146">
        <v>1001170</v>
      </c>
      <c r="D3146">
        <v>3</v>
      </c>
    </row>
    <row r="3147" spans="1:4" x14ac:dyDescent="0.25">
      <c r="A3147" s="1">
        <v>41144</v>
      </c>
      <c r="B3147" t="s">
        <v>21</v>
      </c>
      <c r="C3147">
        <v>1001170</v>
      </c>
      <c r="D3147">
        <v>3</v>
      </c>
    </row>
    <row r="3148" spans="1:4" x14ac:dyDescent="0.25">
      <c r="A3148" s="1">
        <v>41145</v>
      </c>
      <c r="B3148" t="s">
        <v>25</v>
      </c>
      <c r="C3148">
        <v>2002340</v>
      </c>
      <c r="D3148">
        <v>6</v>
      </c>
    </row>
    <row r="3149" spans="1:4" x14ac:dyDescent="0.25">
      <c r="A3149" s="1">
        <v>41146</v>
      </c>
      <c r="B3149" t="s">
        <v>19</v>
      </c>
      <c r="C3149">
        <v>566700</v>
      </c>
      <c r="D3149">
        <v>1</v>
      </c>
    </row>
    <row r="3150" spans="1:4" x14ac:dyDescent="0.25">
      <c r="A3150" s="1">
        <v>41147</v>
      </c>
      <c r="B3150" t="s">
        <v>23</v>
      </c>
      <c r="C3150">
        <v>566700</v>
      </c>
      <c r="D3150">
        <v>1</v>
      </c>
    </row>
    <row r="3151" spans="1:4" x14ac:dyDescent="0.25">
      <c r="A3151" s="1">
        <v>41148</v>
      </c>
      <c r="B3151" t="s">
        <v>20</v>
      </c>
      <c r="C3151">
        <v>151120</v>
      </c>
      <c r="D3151">
        <v>1</v>
      </c>
    </row>
    <row r="3152" spans="1:4" x14ac:dyDescent="0.25">
      <c r="A3152" s="1">
        <v>41149</v>
      </c>
      <c r="B3152" t="s">
        <v>24</v>
      </c>
      <c r="C3152">
        <v>2984620</v>
      </c>
      <c r="D3152">
        <v>7</v>
      </c>
    </row>
    <row r="3153" spans="1:4" x14ac:dyDescent="0.25">
      <c r="A3153" s="1">
        <v>41150</v>
      </c>
      <c r="B3153" t="s">
        <v>22</v>
      </c>
      <c r="C3153">
        <v>1284520</v>
      </c>
      <c r="D3153">
        <v>3</v>
      </c>
    </row>
    <row r="3154" spans="1:4" x14ac:dyDescent="0.25">
      <c r="A3154" s="1">
        <v>41151</v>
      </c>
      <c r="B3154" t="s">
        <v>21</v>
      </c>
      <c r="C3154">
        <v>1001170</v>
      </c>
      <c r="D3154">
        <v>3</v>
      </c>
    </row>
    <row r="3155" spans="1:4" x14ac:dyDescent="0.25">
      <c r="A3155" s="1">
        <v>41152</v>
      </c>
      <c r="B3155" t="s">
        <v>25</v>
      </c>
      <c r="C3155">
        <v>283350</v>
      </c>
      <c r="D3155">
        <v>1</v>
      </c>
    </row>
    <row r="3156" spans="1:4" x14ac:dyDescent="0.25">
      <c r="A3156" s="1">
        <v>41155</v>
      </c>
      <c r="B3156" t="s">
        <v>20</v>
      </c>
      <c r="C3156">
        <v>283350</v>
      </c>
      <c r="D3156">
        <v>1</v>
      </c>
    </row>
    <row r="3157" spans="1:4" x14ac:dyDescent="0.25">
      <c r="A3157" s="1">
        <v>41156</v>
      </c>
      <c r="B3157" t="s">
        <v>24</v>
      </c>
      <c r="C3157">
        <v>566700</v>
      </c>
      <c r="D3157">
        <v>1</v>
      </c>
    </row>
    <row r="3158" spans="1:4" x14ac:dyDescent="0.25">
      <c r="A3158" s="1">
        <v>41157</v>
      </c>
      <c r="B3158" t="s">
        <v>22</v>
      </c>
      <c r="C3158">
        <v>283350</v>
      </c>
      <c r="D3158">
        <v>1</v>
      </c>
    </row>
    <row r="3159" spans="1:4" x14ac:dyDescent="0.25">
      <c r="A3159" s="1">
        <v>41158</v>
      </c>
      <c r="B3159" t="s">
        <v>21</v>
      </c>
      <c r="C3159">
        <v>585590</v>
      </c>
      <c r="D3159">
        <v>3</v>
      </c>
    </row>
    <row r="3160" spans="1:4" x14ac:dyDescent="0.25">
      <c r="A3160" s="1">
        <v>41159</v>
      </c>
      <c r="B3160" t="s">
        <v>25</v>
      </c>
      <c r="C3160">
        <v>1983450</v>
      </c>
      <c r="D3160">
        <v>4</v>
      </c>
    </row>
    <row r="3161" spans="1:4" x14ac:dyDescent="0.25">
      <c r="A3161" s="1">
        <v>41160</v>
      </c>
      <c r="B3161" t="s">
        <v>19</v>
      </c>
      <c r="C3161">
        <v>2984620</v>
      </c>
      <c r="D3161">
        <v>6</v>
      </c>
    </row>
    <row r="3162" spans="1:4" x14ac:dyDescent="0.25">
      <c r="A3162" s="1">
        <v>41162</v>
      </c>
      <c r="B3162" t="s">
        <v>20</v>
      </c>
      <c r="C3162">
        <v>566700</v>
      </c>
      <c r="D3162">
        <v>1</v>
      </c>
    </row>
    <row r="3163" spans="1:4" x14ac:dyDescent="0.25">
      <c r="A3163" s="1">
        <v>41164</v>
      </c>
      <c r="B3163" t="s">
        <v>22</v>
      </c>
      <c r="C3163">
        <v>1133400</v>
      </c>
      <c r="D3163">
        <v>2</v>
      </c>
    </row>
    <row r="3164" spans="1:4" x14ac:dyDescent="0.25">
      <c r="A3164" s="1">
        <v>41166</v>
      </c>
      <c r="B3164" t="s">
        <v>25</v>
      </c>
      <c r="C3164">
        <v>1700100</v>
      </c>
      <c r="D3164">
        <v>3</v>
      </c>
    </row>
    <row r="3165" spans="1:4" x14ac:dyDescent="0.25">
      <c r="A3165" s="1">
        <v>41168</v>
      </c>
      <c r="B3165" t="s">
        <v>23</v>
      </c>
      <c r="C3165">
        <v>4250250</v>
      </c>
      <c r="D3165">
        <v>6</v>
      </c>
    </row>
    <row r="3166" spans="1:4" x14ac:dyDescent="0.25">
      <c r="A3166" s="1">
        <v>41169</v>
      </c>
      <c r="B3166" t="s">
        <v>20</v>
      </c>
      <c r="C3166">
        <v>2266800</v>
      </c>
      <c r="D3166">
        <v>5</v>
      </c>
    </row>
    <row r="3167" spans="1:4" x14ac:dyDescent="0.25">
      <c r="A3167" s="1">
        <v>41170</v>
      </c>
      <c r="B3167" t="s">
        <v>24</v>
      </c>
      <c r="C3167">
        <v>717820</v>
      </c>
      <c r="D3167">
        <v>2</v>
      </c>
    </row>
    <row r="3168" spans="1:4" x14ac:dyDescent="0.25">
      <c r="A3168" s="1">
        <v>41171</v>
      </c>
      <c r="B3168" t="s">
        <v>22</v>
      </c>
      <c r="C3168">
        <v>1700100</v>
      </c>
      <c r="D3168">
        <v>4</v>
      </c>
    </row>
    <row r="3169" spans="1:4" x14ac:dyDescent="0.25">
      <c r="A3169" s="1">
        <v>41172</v>
      </c>
      <c r="B3169" t="s">
        <v>21</v>
      </c>
      <c r="C3169">
        <v>566700</v>
      </c>
      <c r="D3169">
        <v>1</v>
      </c>
    </row>
    <row r="3170" spans="1:4" x14ac:dyDescent="0.25">
      <c r="A3170" s="1">
        <v>41174</v>
      </c>
      <c r="B3170" t="s">
        <v>19</v>
      </c>
      <c r="C3170">
        <v>5534770</v>
      </c>
      <c r="D3170">
        <v>8</v>
      </c>
    </row>
    <row r="3171" spans="1:4" x14ac:dyDescent="0.25">
      <c r="A3171" s="1">
        <v>41175</v>
      </c>
      <c r="B3171" t="s">
        <v>23</v>
      </c>
      <c r="C3171">
        <v>566700</v>
      </c>
      <c r="D3171">
        <v>1</v>
      </c>
    </row>
    <row r="3172" spans="1:4" x14ac:dyDescent="0.25">
      <c r="A3172" s="1">
        <v>41180</v>
      </c>
      <c r="B3172" t="s">
        <v>25</v>
      </c>
      <c r="C3172">
        <v>1133400</v>
      </c>
      <c r="D3172">
        <v>2</v>
      </c>
    </row>
    <row r="3173" spans="1:4" x14ac:dyDescent="0.25">
      <c r="A3173" s="1">
        <v>41181</v>
      </c>
      <c r="B3173" t="s">
        <v>19</v>
      </c>
      <c r="C3173">
        <v>151120</v>
      </c>
      <c r="D3173">
        <v>1</v>
      </c>
    </row>
    <row r="3174" spans="1:4" x14ac:dyDescent="0.25">
      <c r="A3174" s="1">
        <v>41182</v>
      </c>
      <c r="B3174" t="s">
        <v>23</v>
      </c>
      <c r="C3174">
        <v>1001170</v>
      </c>
      <c r="D3174">
        <v>2</v>
      </c>
    </row>
    <row r="3175" spans="1:4" x14ac:dyDescent="0.25">
      <c r="A3175" s="1">
        <v>41185</v>
      </c>
      <c r="B3175" t="s">
        <v>22</v>
      </c>
      <c r="C3175">
        <v>1133400</v>
      </c>
      <c r="D3175">
        <v>2</v>
      </c>
    </row>
    <row r="3176" spans="1:4" x14ac:dyDescent="0.25">
      <c r="A3176" s="1">
        <v>41186</v>
      </c>
      <c r="B3176" t="s">
        <v>21</v>
      </c>
      <c r="C3176">
        <v>1416750</v>
      </c>
      <c r="D3176">
        <v>3</v>
      </c>
    </row>
    <row r="3177" spans="1:4" x14ac:dyDescent="0.25">
      <c r="A3177" s="1">
        <v>41188</v>
      </c>
      <c r="B3177" t="s">
        <v>19</v>
      </c>
      <c r="C3177">
        <v>1001170</v>
      </c>
      <c r="D3177">
        <v>3</v>
      </c>
    </row>
    <row r="3178" spans="1:4" x14ac:dyDescent="0.25">
      <c r="A3178" s="1">
        <v>41189</v>
      </c>
      <c r="B3178" t="s">
        <v>23</v>
      </c>
      <c r="C3178">
        <v>1426195</v>
      </c>
      <c r="D3178">
        <v>4</v>
      </c>
    </row>
    <row r="3179" spans="1:4" x14ac:dyDescent="0.25">
      <c r="A3179" s="1">
        <v>41194</v>
      </c>
      <c r="B3179" t="s">
        <v>25</v>
      </c>
      <c r="C3179">
        <v>283350</v>
      </c>
      <c r="D3179">
        <v>1</v>
      </c>
    </row>
    <row r="3180" spans="1:4" x14ac:dyDescent="0.25">
      <c r="A3180" s="1">
        <v>41198</v>
      </c>
      <c r="B3180" t="s">
        <v>24</v>
      </c>
      <c r="C3180">
        <v>283350</v>
      </c>
      <c r="D3180">
        <v>1</v>
      </c>
    </row>
    <row r="3181" spans="1:4" x14ac:dyDescent="0.25">
      <c r="A3181" s="1">
        <v>41199</v>
      </c>
      <c r="B3181" t="s">
        <v>22</v>
      </c>
      <c r="C3181">
        <v>434470</v>
      </c>
      <c r="D3181">
        <v>2</v>
      </c>
    </row>
    <row r="3182" spans="1:4" x14ac:dyDescent="0.25">
      <c r="A3182" s="1">
        <v>41200</v>
      </c>
      <c r="B3182" t="s">
        <v>21</v>
      </c>
      <c r="C3182">
        <v>566700</v>
      </c>
      <c r="D3182">
        <v>1</v>
      </c>
    </row>
    <row r="3183" spans="1:4" x14ac:dyDescent="0.25">
      <c r="A3183" s="1">
        <v>41201</v>
      </c>
      <c r="B3183" t="s">
        <v>25</v>
      </c>
      <c r="C3183">
        <v>566700</v>
      </c>
      <c r="D3183">
        <v>1</v>
      </c>
    </row>
    <row r="3184" spans="1:4" x14ac:dyDescent="0.25">
      <c r="A3184" s="1">
        <v>41202</v>
      </c>
      <c r="B3184" t="s">
        <v>19</v>
      </c>
      <c r="C3184">
        <v>1700100</v>
      </c>
      <c r="D3184">
        <v>4</v>
      </c>
    </row>
    <row r="3185" spans="1:4" x14ac:dyDescent="0.25">
      <c r="A3185" s="1">
        <v>41203</v>
      </c>
      <c r="B3185" t="s">
        <v>23</v>
      </c>
      <c r="C3185">
        <v>566700</v>
      </c>
      <c r="D3185">
        <v>1</v>
      </c>
    </row>
    <row r="3186" spans="1:4" x14ac:dyDescent="0.25">
      <c r="A3186" s="1">
        <v>41206</v>
      </c>
      <c r="B3186" t="s">
        <v>22</v>
      </c>
      <c r="C3186">
        <v>850050</v>
      </c>
      <c r="D3186">
        <v>2</v>
      </c>
    </row>
    <row r="3187" spans="1:4" x14ac:dyDescent="0.25">
      <c r="A3187" s="1">
        <v>41207</v>
      </c>
      <c r="B3187" t="s">
        <v>21</v>
      </c>
      <c r="C3187">
        <v>1133400</v>
      </c>
      <c r="D3187">
        <v>2</v>
      </c>
    </row>
    <row r="3188" spans="1:4" x14ac:dyDescent="0.25">
      <c r="A3188" s="1">
        <v>41208</v>
      </c>
      <c r="B3188" t="s">
        <v>25</v>
      </c>
      <c r="C3188">
        <v>1133400</v>
      </c>
      <c r="D3188">
        <v>2</v>
      </c>
    </row>
    <row r="3189" spans="1:4" x14ac:dyDescent="0.25">
      <c r="A3189" s="1">
        <v>41209</v>
      </c>
      <c r="B3189" t="s">
        <v>19</v>
      </c>
      <c r="C3189">
        <v>1416750</v>
      </c>
      <c r="D3189">
        <v>3</v>
      </c>
    </row>
    <row r="3190" spans="1:4" x14ac:dyDescent="0.25">
      <c r="A3190" s="1">
        <v>41211</v>
      </c>
      <c r="B3190" t="s">
        <v>20</v>
      </c>
      <c r="C3190">
        <v>566700</v>
      </c>
      <c r="D3190">
        <v>1</v>
      </c>
    </row>
    <row r="3191" spans="1:4" x14ac:dyDescent="0.25">
      <c r="A3191" s="1">
        <v>41212</v>
      </c>
      <c r="B3191" t="s">
        <v>24</v>
      </c>
      <c r="C3191">
        <v>283350</v>
      </c>
      <c r="D3191">
        <v>1</v>
      </c>
    </row>
    <row r="3192" spans="1:4" x14ac:dyDescent="0.25">
      <c r="A3192" s="1">
        <v>41214</v>
      </c>
      <c r="B3192" t="s">
        <v>21</v>
      </c>
      <c r="C3192">
        <v>1133400</v>
      </c>
      <c r="D3192">
        <v>2</v>
      </c>
    </row>
    <row r="3193" spans="1:4" x14ac:dyDescent="0.25">
      <c r="A3193" s="1">
        <v>41215</v>
      </c>
      <c r="B3193" t="s">
        <v>25</v>
      </c>
      <c r="C3193">
        <v>2871280</v>
      </c>
      <c r="D3193">
        <v>16</v>
      </c>
    </row>
    <row r="3194" spans="1:4" x14ac:dyDescent="0.25">
      <c r="A3194" s="1">
        <v>41216</v>
      </c>
      <c r="B3194" t="s">
        <v>19</v>
      </c>
      <c r="C3194">
        <v>354188</v>
      </c>
      <c r="D3194">
        <v>1</v>
      </c>
    </row>
    <row r="3195" spans="1:4" x14ac:dyDescent="0.25">
      <c r="A3195" s="1">
        <v>41217</v>
      </c>
      <c r="B3195" t="s">
        <v>23</v>
      </c>
      <c r="C3195">
        <v>7367100</v>
      </c>
      <c r="D3195">
        <v>11</v>
      </c>
    </row>
    <row r="3196" spans="1:4" x14ac:dyDescent="0.25">
      <c r="A3196" s="1">
        <v>41218</v>
      </c>
      <c r="B3196" t="s">
        <v>20</v>
      </c>
      <c r="C3196">
        <v>850050</v>
      </c>
      <c r="D3196">
        <v>2</v>
      </c>
    </row>
    <row r="3197" spans="1:4" x14ac:dyDescent="0.25">
      <c r="A3197" s="1">
        <v>41219</v>
      </c>
      <c r="B3197" t="s">
        <v>24</v>
      </c>
      <c r="C3197">
        <v>1539535</v>
      </c>
      <c r="D3197">
        <v>10</v>
      </c>
    </row>
    <row r="3198" spans="1:4" x14ac:dyDescent="0.25">
      <c r="A3198" s="1">
        <v>41220</v>
      </c>
      <c r="B3198" t="s">
        <v>22</v>
      </c>
      <c r="C3198">
        <v>566700</v>
      </c>
      <c r="D3198">
        <v>1</v>
      </c>
    </row>
    <row r="3199" spans="1:4" x14ac:dyDescent="0.25">
      <c r="A3199" s="1">
        <v>41222</v>
      </c>
      <c r="B3199" t="s">
        <v>25</v>
      </c>
      <c r="C3199">
        <v>850050</v>
      </c>
      <c r="D3199">
        <v>3</v>
      </c>
    </row>
    <row r="3200" spans="1:4" x14ac:dyDescent="0.25">
      <c r="A3200" s="1">
        <v>41223</v>
      </c>
      <c r="B3200" t="s">
        <v>19</v>
      </c>
      <c r="C3200">
        <v>566700</v>
      </c>
      <c r="D3200">
        <v>2</v>
      </c>
    </row>
    <row r="3201" spans="1:4" x14ac:dyDescent="0.25">
      <c r="A3201" s="1">
        <v>41224</v>
      </c>
      <c r="B3201" t="s">
        <v>23</v>
      </c>
      <c r="C3201">
        <v>3834670</v>
      </c>
      <c r="D3201">
        <v>8</v>
      </c>
    </row>
    <row r="3202" spans="1:4" x14ac:dyDescent="0.25">
      <c r="A3202" s="1">
        <v>41225</v>
      </c>
      <c r="B3202" t="s">
        <v>20</v>
      </c>
      <c r="C3202">
        <v>6517050</v>
      </c>
      <c r="D3202">
        <v>11</v>
      </c>
    </row>
    <row r="3203" spans="1:4" x14ac:dyDescent="0.25">
      <c r="A3203" s="1">
        <v>41227</v>
      </c>
      <c r="B3203" t="s">
        <v>22</v>
      </c>
      <c r="C3203">
        <v>850050</v>
      </c>
      <c r="D3203">
        <v>3</v>
      </c>
    </row>
    <row r="3204" spans="1:4" x14ac:dyDescent="0.25">
      <c r="A3204" s="1">
        <v>41230</v>
      </c>
      <c r="B3204" t="s">
        <v>19</v>
      </c>
      <c r="C3204">
        <v>1133400</v>
      </c>
      <c r="D3204">
        <v>2</v>
      </c>
    </row>
    <row r="3205" spans="1:4" x14ac:dyDescent="0.25">
      <c r="A3205" s="1">
        <v>41231</v>
      </c>
      <c r="B3205" t="s">
        <v>23</v>
      </c>
      <c r="C3205">
        <v>2569040</v>
      </c>
      <c r="D3205">
        <v>5</v>
      </c>
    </row>
    <row r="3206" spans="1:4" x14ac:dyDescent="0.25">
      <c r="A3206" s="1">
        <v>41234</v>
      </c>
      <c r="B3206" t="s">
        <v>22</v>
      </c>
      <c r="C3206">
        <v>123966</v>
      </c>
      <c r="D3206">
        <v>1</v>
      </c>
    </row>
    <row r="3207" spans="1:4" x14ac:dyDescent="0.25">
      <c r="A3207" s="1">
        <v>41236</v>
      </c>
      <c r="B3207" t="s">
        <v>25</v>
      </c>
      <c r="C3207">
        <v>566700</v>
      </c>
      <c r="D3207">
        <v>1</v>
      </c>
    </row>
    <row r="3208" spans="1:4" x14ac:dyDescent="0.25">
      <c r="A3208" s="1">
        <v>41237</v>
      </c>
      <c r="B3208" t="s">
        <v>19</v>
      </c>
      <c r="C3208">
        <v>1770938</v>
      </c>
      <c r="D3208">
        <v>3</v>
      </c>
    </row>
    <row r="3209" spans="1:4" x14ac:dyDescent="0.25">
      <c r="A3209" s="1">
        <v>41240</v>
      </c>
      <c r="B3209" t="s">
        <v>24</v>
      </c>
      <c r="C3209">
        <v>283350</v>
      </c>
      <c r="D3209">
        <v>1</v>
      </c>
    </row>
    <row r="3210" spans="1:4" x14ac:dyDescent="0.25">
      <c r="A3210" s="1">
        <v>41243</v>
      </c>
      <c r="B3210" t="s">
        <v>25</v>
      </c>
      <c r="C3210">
        <v>151120</v>
      </c>
      <c r="D3210">
        <v>1</v>
      </c>
    </row>
    <row r="3211" spans="1:4" x14ac:dyDescent="0.25">
      <c r="A3211" s="1">
        <v>41246</v>
      </c>
      <c r="B3211" t="s">
        <v>20</v>
      </c>
      <c r="C3211">
        <v>151120</v>
      </c>
      <c r="D3211">
        <v>1</v>
      </c>
    </row>
    <row r="3212" spans="1:4" x14ac:dyDescent="0.25">
      <c r="A3212" s="1">
        <v>41250</v>
      </c>
      <c r="B3212" t="s">
        <v>25</v>
      </c>
      <c r="C3212">
        <v>177094</v>
      </c>
      <c r="D3212">
        <v>1</v>
      </c>
    </row>
    <row r="3213" spans="1:4" x14ac:dyDescent="0.25">
      <c r="A3213" s="1">
        <v>41251</v>
      </c>
      <c r="B3213" t="s">
        <v>19</v>
      </c>
      <c r="C3213">
        <v>850050</v>
      </c>
      <c r="D3213">
        <v>1</v>
      </c>
    </row>
    <row r="3214" spans="1:4" x14ac:dyDescent="0.25">
      <c r="A3214" s="1">
        <v>41252</v>
      </c>
      <c r="B3214" t="s">
        <v>23</v>
      </c>
      <c r="C3214">
        <v>3683550</v>
      </c>
      <c r="D3214">
        <v>6</v>
      </c>
    </row>
    <row r="3215" spans="1:4" x14ac:dyDescent="0.25">
      <c r="A3215" s="1">
        <v>41253</v>
      </c>
      <c r="B3215" t="s">
        <v>20</v>
      </c>
      <c r="C3215">
        <v>1416750</v>
      </c>
      <c r="D3215">
        <v>2</v>
      </c>
    </row>
    <row r="3216" spans="1:4" x14ac:dyDescent="0.25">
      <c r="A3216" s="1">
        <v>41255</v>
      </c>
      <c r="B3216" t="s">
        <v>22</v>
      </c>
      <c r="C3216">
        <v>566700</v>
      </c>
      <c r="D3216">
        <v>1</v>
      </c>
    </row>
    <row r="3217" spans="1:4" x14ac:dyDescent="0.25">
      <c r="A3217" s="1">
        <v>41257</v>
      </c>
      <c r="B3217" t="s">
        <v>25</v>
      </c>
      <c r="C3217">
        <v>283350</v>
      </c>
      <c r="D3217">
        <v>1</v>
      </c>
    </row>
    <row r="3218" spans="1:4" x14ac:dyDescent="0.25">
      <c r="A3218" s="1">
        <v>41258</v>
      </c>
      <c r="B3218" t="s">
        <v>19</v>
      </c>
      <c r="C3218">
        <v>850050</v>
      </c>
      <c r="D3218">
        <v>1</v>
      </c>
    </row>
    <row r="3219" spans="1:4" x14ac:dyDescent="0.25">
      <c r="A3219" s="1">
        <v>41261</v>
      </c>
      <c r="B3219" t="s">
        <v>24</v>
      </c>
      <c r="C3219">
        <v>1133400</v>
      </c>
      <c r="D3219">
        <v>3</v>
      </c>
    </row>
    <row r="3220" spans="1:4" x14ac:dyDescent="0.25">
      <c r="A3220" s="1">
        <v>41262</v>
      </c>
      <c r="B3220" t="s">
        <v>22</v>
      </c>
      <c r="C3220">
        <v>283350</v>
      </c>
      <c r="D3220">
        <v>1</v>
      </c>
    </row>
    <row r="3221" spans="1:4" x14ac:dyDescent="0.25">
      <c r="A3221" s="1">
        <v>41263</v>
      </c>
      <c r="B3221" t="s">
        <v>21</v>
      </c>
      <c r="C3221">
        <v>850050</v>
      </c>
      <c r="D3221">
        <v>2</v>
      </c>
    </row>
    <row r="3222" spans="1:4" x14ac:dyDescent="0.25">
      <c r="A3222" s="1">
        <v>41265</v>
      </c>
      <c r="B3222" t="s">
        <v>19</v>
      </c>
      <c r="C3222">
        <v>2550150</v>
      </c>
      <c r="D3222">
        <v>4</v>
      </c>
    </row>
    <row r="3223" spans="1:4" x14ac:dyDescent="0.25">
      <c r="A3223" s="1">
        <v>41267</v>
      </c>
      <c r="B3223" t="s">
        <v>20</v>
      </c>
      <c r="C3223">
        <v>850050</v>
      </c>
      <c r="D3223">
        <v>2</v>
      </c>
    </row>
    <row r="3224" spans="1:4" x14ac:dyDescent="0.25">
      <c r="A3224" s="1">
        <v>41270</v>
      </c>
      <c r="B3224" t="s">
        <v>21</v>
      </c>
      <c r="C3224">
        <v>850050</v>
      </c>
      <c r="D3224">
        <v>2</v>
      </c>
    </row>
    <row r="3225" spans="1:4" x14ac:dyDescent="0.25">
      <c r="A3225" s="1">
        <v>41275</v>
      </c>
      <c r="B3225" t="s">
        <v>24</v>
      </c>
      <c r="C3225">
        <v>746700</v>
      </c>
      <c r="D3225">
        <v>3</v>
      </c>
    </row>
    <row r="3226" spans="1:4" x14ac:dyDescent="0.25">
      <c r="A3226" s="1">
        <v>41277</v>
      </c>
      <c r="B3226" t="s">
        <v>21</v>
      </c>
      <c r="C3226">
        <v>589500</v>
      </c>
      <c r="D3226">
        <v>1</v>
      </c>
    </row>
    <row r="3227" spans="1:4" x14ac:dyDescent="0.25">
      <c r="A3227" s="1">
        <v>41280</v>
      </c>
      <c r="B3227" t="s">
        <v>23</v>
      </c>
      <c r="C3227">
        <v>884250</v>
      </c>
      <c r="D3227">
        <v>1</v>
      </c>
    </row>
    <row r="3228" spans="1:4" x14ac:dyDescent="0.25">
      <c r="A3228" s="1">
        <v>41281</v>
      </c>
      <c r="B3228" t="s">
        <v>20</v>
      </c>
      <c r="C3228">
        <v>589500</v>
      </c>
      <c r="D3228">
        <v>1</v>
      </c>
    </row>
    <row r="3229" spans="1:4" x14ac:dyDescent="0.25">
      <c r="A3229" s="1">
        <v>41284</v>
      </c>
      <c r="B3229" t="s">
        <v>21</v>
      </c>
      <c r="C3229">
        <v>589500</v>
      </c>
      <c r="D3229">
        <v>1</v>
      </c>
    </row>
    <row r="3230" spans="1:4" x14ac:dyDescent="0.25">
      <c r="A3230" s="1">
        <v>41285</v>
      </c>
      <c r="B3230" t="s">
        <v>25</v>
      </c>
      <c r="C3230">
        <v>589500</v>
      </c>
      <c r="D3230">
        <v>1</v>
      </c>
    </row>
    <row r="3231" spans="1:4" x14ac:dyDescent="0.25">
      <c r="A3231" s="1">
        <v>41286</v>
      </c>
      <c r="B3231" t="s">
        <v>19</v>
      </c>
      <c r="C3231">
        <v>2515200</v>
      </c>
      <c r="D3231">
        <v>4</v>
      </c>
    </row>
    <row r="3232" spans="1:4" x14ac:dyDescent="0.25">
      <c r="A3232" s="1">
        <v>41287</v>
      </c>
      <c r="B3232" t="s">
        <v>23</v>
      </c>
      <c r="C3232">
        <v>157200</v>
      </c>
      <c r="D3232">
        <v>1</v>
      </c>
    </row>
    <row r="3233" spans="1:4" x14ac:dyDescent="0.25">
      <c r="A3233" s="1">
        <v>41289</v>
      </c>
      <c r="B3233" t="s">
        <v>24</v>
      </c>
      <c r="C3233">
        <v>746700</v>
      </c>
      <c r="D3233">
        <v>2</v>
      </c>
    </row>
    <row r="3234" spans="1:4" x14ac:dyDescent="0.25">
      <c r="A3234" s="1">
        <v>41290</v>
      </c>
      <c r="B3234" t="s">
        <v>22</v>
      </c>
      <c r="C3234">
        <v>1179000</v>
      </c>
      <c r="D3234">
        <v>2</v>
      </c>
    </row>
    <row r="3235" spans="1:4" x14ac:dyDescent="0.25">
      <c r="A3235" s="1">
        <v>41291</v>
      </c>
      <c r="B3235" t="s">
        <v>21</v>
      </c>
      <c r="C3235">
        <v>3831750</v>
      </c>
      <c r="D3235">
        <v>8</v>
      </c>
    </row>
    <row r="3236" spans="1:4" x14ac:dyDescent="0.25">
      <c r="A3236" s="1">
        <v>41292</v>
      </c>
      <c r="B3236" t="s">
        <v>25</v>
      </c>
      <c r="C3236">
        <v>157200</v>
      </c>
      <c r="D3236">
        <v>1</v>
      </c>
    </row>
    <row r="3237" spans="1:4" x14ac:dyDescent="0.25">
      <c r="A3237" s="1">
        <v>41294</v>
      </c>
      <c r="B3237" t="s">
        <v>23</v>
      </c>
      <c r="C3237">
        <v>3694200</v>
      </c>
      <c r="D3237">
        <v>6</v>
      </c>
    </row>
    <row r="3238" spans="1:4" x14ac:dyDescent="0.25">
      <c r="A3238" s="1">
        <v>41300</v>
      </c>
      <c r="B3238" t="s">
        <v>19</v>
      </c>
      <c r="C3238">
        <v>1179000</v>
      </c>
      <c r="D3238">
        <v>2</v>
      </c>
    </row>
    <row r="3239" spans="1:4" x14ac:dyDescent="0.25">
      <c r="A3239" s="1">
        <v>41301</v>
      </c>
      <c r="B3239" t="s">
        <v>23</v>
      </c>
      <c r="C3239">
        <v>1061100</v>
      </c>
      <c r="D3239">
        <v>4</v>
      </c>
    </row>
    <row r="3240" spans="1:4" x14ac:dyDescent="0.25">
      <c r="A3240" s="1">
        <v>41302</v>
      </c>
      <c r="B3240" t="s">
        <v>20</v>
      </c>
      <c r="C3240">
        <v>746700</v>
      </c>
      <c r="D3240">
        <v>2</v>
      </c>
    </row>
    <row r="3241" spans="1:4" x14ac:dyDescent="0.25">
      <c r="A3241" s="1">
        <v>41303</v>
      </c>
      <c r="B3241" t="s">
        <v>24</v>
      </c>
      <c r="C3241">
        <v>1179000</v>
      </c>
      <c r="D3241">
        <v>2</v>
      </c>
    </row>
    <row r="3242" spans="1:4" x14ac:dyDescent="0.25">
      <c r="A3242" s="1">
        <v>41304</v>
      </c>
      <c r="B3242" t="s">
        <v>22</v>
      </c>
      <c r="C3242">
        <v>663188</v>
      </c>
      <c r="D3242">
        <v>2</v>
      </c>
    </row>
    <row r="3243" spans="1:4" x14ac:dyDescent="0.25">
      <c r="A3243" s="1">
        <v>41305</v>
      </c>
      <c r="B3243" t="s">
        <v>21</v>
      </c>
      <c r="C3243">
        <v>6209400</v>
      </c>
      <c r="D3243">
        <v>19</v>
      </c>
    </row>
    <row r="3244" spans="1:4" x14ac:dyDescent="0.25">
      <c r="A3244" s="1">
        <v>41306</v>
      </c>
      <c r="B3244" t="s">
        <v>25</v>
      </c>
      <c r="C3244">
        <v>6975750</v>
      </c>
      <c r="D3244">
        <v>19</v>
      </c>
    </row>
    <row r="3245" spans="1:4" x14ac:dyDescent="0.25">
      <c r="A3245" s="1">
        <v>41307</v>
      </c>
      <c r="B3245" t="s">
        <v>19</v>
      </c>
      <c r="C3245">
        <v>5069700</v>
      </c>
      <c r="D3245">
        <v>14</v>
      </c>
    </row>
    <row r="3246" spans="1:4" x14ac:dyDescent="0.25">
      <c r="A3246" s="1">
        <v>41308</v>
      </c>
      <c r="B3246" t="s">
        <v>23</v>
      </c>
      <c r="C3246">
        <v>5325150</v>
      </c>
      <c r="D3246">
        <v>18</v>
      </c>
    </row>
    <row r="3247" spans="1:4" x14ac:dyDescent="0.25">
      <c r="A3247" s="1">
        <v>41309</v>
      </c>
      <c r="B3247" t="s">
        <v>20</v>
      </c>
      <c r="C3247">
        <v>2220450</v>
      </c>
      <c r="D3247">
        <v>8</v>
      </c>
    </row>
    <row r="3248" spans="1:4" x14ac:dyDescent="0.25">
      <c r="A3248" s="1">
        <v>41310</v>
      </c>
      <c r="B3248" t="s">
        <v>24</v>
      </c>
      <c r="C3248">
        <v>2358000</v>
      </c>
      <c r="D3248">
        <v>4</v>
      </c>
    </row>
    <row r="3249" spans="1:4" x14ac:dyDescent="0.25">
      <c r="A3249" s="1">
        <v>41311</v>
      </c>
      <c r="B3249" t="s">
        <v>22</v>
      </c>
      <c r="C3249">
        <v>3144000</v>
      </c>
      <c r="D3249">
        <v>12</v>
      </c>
    </row>
    <row r="3250" spans="1:4" x14ac:dyDescent="0.25">
      <c r="A3250" s="1">
        <v>41312</v>
      </c>
      <c r="B3250" t="s">
        <v>21</v>
      </c>
      <c r="C3250">
        <v>5403750</v>
      </c>
      <c r="D3250">
        <v>21</v>
      </c>
    </row>
    <row r="3251" spans="1:4" x14ac:dyDescent="0.25">
      <c r="A3251" s="1">
        <v>41313</v>
      </c>
      <c r="B3251" t="s">
        <v>25</v>
      </c>
      <c r="C3251">
        <v>5246550</v>
      </c>
      <c r="D3251">
        <v>20</v>
      </c>
    </row>
    <row r="3252" spans="1:4" x14ac:dyDescent="0.25">
      <c r="A3252" s="1">
        <v>41314</v>
      </c>
      <c r="B3252" t="s">
        <v>19</v>
      </c>
      <c r="C3252">
        <v>2986800</v>
      </c>
      <c r="D3252">
        <v>12</v>
      </c>
    </row>
    <row r="3253" spans="1:4" x14ac:dyDescent="0.25">
      <c r="A3253" s="1">
        <v>41315</v>
      </c>
      <c r="B3253" t="s">
        <v>23</v>
      </c>
      <c r="C3253">
        <v>294750</v>
      </c>
      <c r="D3253">
        <v>1</v>
      </c>
    </row>
    <row r="3254" spans="1:4" x14ac:dyDescent="0.25">
      <c r="A3254" s="1">
        <v>41316</v>
      </c>
      <c r="B3254" t="s">
        <v>20</v>
      </c>
      <c r="C3254">
        <v>7368750</v>
      </c>
      <c r="D3254">
        <v>25</v>
      </c>
    </row>
    <row r="3255" spans="1:4" x14ac:dyDescent="0.25">
      <c r="A3255" s="1">
        <v>41317</v>
      </c>
      <c r="B3255" t="s">
        <v>24</v>
      </c>
      <c r="C3255">
        <v>4008600</v>
      </c>
      <c r="D3255">
        <v>14</v>
      </c>
    </row>
    <row r="3256" spans="1:4" x14ac:dyDescent="0.25">
      <c r="A3256" s="1">
        <v>41318</v>
      </c>
      <c r="B3256" t="s">
        <v>22</v>
      </c>
      <c r="C3256">
        <v>1788150</v>
      </c>
      <c r="D3256">
        <v>5</v>
      </c>
    </row>
    <row r="3257" spans="1:4" x14ac:dyDescent="0.25">
      <c r="A3257" s="1">
        <v>41319</v>
      </c>
      <c r="B3257" t="s">
        <v>21</v>
      </c>
      <c r="C3257">
        <v>157200</v>
      </c>
      <c r="D3257">
        <v>1</v>
      </c>
    </row>
    <row r="3258" spans="1:4" x14ac:dyDescent="0.25">
      <c r="A3258" s="1">
        <v>41320</v>
      </c>
      <c r="B3258" t="s">
        <v>25</v>
      </c>
      <c r="C3258">
        <v>294750</v>
      </c>
      <c r="D3258">
        <v>1</v>
      </c>
    </row>
    <row r="3259" spans="1:4" x14ac:dyDescent="0.25">
      <c r="A3259" s="1">
        <v>41322</v>
      </c>
      <c r="B3259" t="s">
        <v>23</v>
      </c>
      <c r="C3259">
        <v>157200</v>
      </c>
      <c r="D3259">
        <v>1</v>
      </c>
    </row>
    <row r="3260" spans="1:4" x14ac:dyDescent="0.25">
      <c r="A3260" s="1">
        <v>41323</v>
      </c>
      <c r="B3260" t="s">
        <v>20</v>
      </c>
      <c r="C3260">
        <v>4165800</v>
      </c>
      <c r="D3260">
        <v>12</v>
      </c>
    </row>
    <row r="3261" spans="1:4" x14ac:dyDescent="0.25">
      <c r="A3261" s="1">
        <v>41324</v>
      </c>
      <c r="B3261" t="s">
        <v>24</v>
      </c>
      <c r="C3261">
        <v>8980050</v>
      </c>
      <c r="D3261">
        <v>41</v>
      </c>
    </row>
    <row r="3262" spans="1:4" x14ac:dyDescent="0.25">
      <c r="A3262" s="1">
        <v>41325</v>
      </c>
      <c r="B3262" t="s">
        <v>22</v>
      </c>
      <c r="C3262">
        <v>884250</v>
      </c>
      <c r="D3262">
        <v>2</v>
      </c>
    </row>
    <row r="3263" spans="1:4" x14ac:dyDescent="0.25">
      <c r="A3263" s="1">
        <v>41326</v>
      </c>
      <c r="B3263" t="s">
        <v>21</v>
      </c>
      <c r="C3263">
        <v>3458400</v>
      </c>
      <c r="D3263">
        <v>14</v>
      </c>
    </row>
    <row r="3264" spans="1:4" x14ac:dyDescent="0.25">
      <c r="A3264" s="1">
        <v>41327</v>
      </c>
      <c r="B3264" t="s">
        <v>25</v>
      </c>
      <c r="C3264">
        <v>1041450</v>
      </c>
      <c r="D3264">
        <v>3</v>
      </c>
    </row>
    <row r="3265" spans="1:4" x14ac:dyDescent="0.25">
      <c r="A3265" s="1">
        <v>41328</v>
      </c>
      <c r="B3265" t="s">
        <v>19</v>
      </c>
      <c r="C3265">
        <v>2220450</v>
      </c>
      <c r="D3265">
        <v>7</v>
      </c>
    </row>
    <row r="3266" spans="1:4" x14ac:dyDescent="0.25">
      <c r="A3266" s="1">
        <v>41329</v>
      </c>
      <c r="B3266" t="s">
        <v>23</v>
      </c>
      <c r="C3266">
        <v>1179000</v>
      </c>
      <c r="D3266">
        <v>2</v>
      </c>
    </row>
    <row r="3267" spans="1:4" x14ac:dyDescent="0.25">
      <c r="A3267" s="1">
        <v>41330</v>
      </c>
      <c r="B3267" t="s">
        <v>20</v>
      </c>
      <c r="C3267">
        <v>1945350</v>
      </c>
      <c r="D3267">
        <v>8</v>
      </c>
    </row>
    <row r="3268" spans="1:4" x14ac:dyDescent="0.25">
      <c r="A3268" s="1">
        <v>41331</v>
      </c>
      <c r="B3268" t="s">
        <v>24</v>
      </c>
      <c r="C3268">
        <v>589500</v>
      </c>
      <c r="D3268">
        <v>2</v>
      </c>
    </row>
    <row r="3269" spans="1:4" x14ac:dyDescent="0.25">
      <c r="A3269" s="1">
        <v>41333</v>
      </c>
      <c r="B3269" t="s">
        <v>21</v>
      </c>
      <c r="C3269">
        <v>884250</v>
      </c>
      <c r="D3269">
        <v>2</v>
      </c>
    </row>
    <row r="3270" spans="1:4" x14ac:dyDescent="0.25">
      <c r="A3270" s="1">
        <v>41334</v>
      </c>
      <c r="B3270" t="s">
        <v>25</v>
      </c>
      <c r="C3270">
        <v>4774950</v>
      </c>
      <c r="D3270">
        <v>18</v>
      </c>
    </row>
    <row r="3271" spans="1:4" x14ac:dyDescent="0.25">
      <c r="A3271" s="1">
        <v>41337</v>
      </c>
      <c r="B3271" t="s">
        <v>20</v>
      </c>
      <c r="C3271">
        <v>1198650</v>
      </c>
      <c r="D3271">
        <v>3</v>
      </c>
    </row>
    <row r="3272" spans="1:4" x14ac:dyDescent="0.25">
      <c r="A3272" s="1">
        <v>41338</v>
      </c>
      <c r="B3272" t="s">
        <v>24</v>
      </c>
      <c r="C3272">
        <v>1473750</v>
      </c>
      <c r="D3272">
        <v>3</v>
      </c>
    </row>
    <row r="3273" spans="1:4" x14ac:dyDescent="0.25">
      <c r="A3273" s="1">
        <v>41339</v>
      </c>
      <c r="B3273" t="s">
        <v>22</v>
      </c>
      <c r="C3273">
        <v>3379800</v>
      </c>
      <c r="D3273">
        <v>18</v>
      </c>
    </row>
    <row r="3274" spans="1:4" x14ac:dyDescent="0.25">
      <c r="A3274" s="1">
        <v>41340</v>
      </c>
      <c r="B3274" t="s">
        <v>21</v>
      </c>
      <c r="C3274">
        <v>4440900</v>
      </c>
      <c r="D3274">
        <v>21</v>
      </c>
    </row>
    <row r="3275" spans="1:4" x14ac:dyDescent="0.25">
      <c r="A3275" s="1">
        <v>41341</v>
      </c>
      <c r="B3275" t="s">
        <v>25</v>
      </c>
      <c r="C3275">
        <v>2554500</v>
      </c>
      <c r="D3275">
        <v>11</v>
      </c>
    </row>
    <row r="3276" spans="1:4" x14ac:dyDescent="0.25">
      <c r="A3276" s="1">
        <v>41342</v>
      </c>
      <c r="B3276" t="s">
        <v>19</v>
      </c>
      <c r="C3276">
        <v>3635250</v>
      </c>
      <c r="D3276">
        <v>15</v>
      </c>
    </row>
    <row r="3277" spans="1:4" x14ac:dyDescent="0.25">
      <c r="A3277" s="1">
        <v>41344</v>
      </c>
      <c r="B3277" t="s">
        <v>20</v>
      </c>
      <c r="C3277">
        <v>294750</v>
      </c>
      <c r="D3277">
        <v>1</v>
      </c>
    </row>
    <row r="3278" spans="1:4" x14ac:dyDescent="0.25">
      <c r="A3278" s="1">
        <v>41347</v>
      </c>
      <c r="B3278" t="s">
        <v>21</v>
      </c>
      <c r="C3278">
        <v>157200</v>
      </c>
      <c r="D3278">
        <v>1</v>
      </c>
    </row>
    <row r="3279" spans="1:4" x14ac:dyDescent="0.25">
      <c r="A3279" s="1">
        <v>41348</v>
      </c>
      <c r="B3279" t="s">
        <v>25</v>
      </c>
      <c r="C3279">
        <v>2613450</v>
      </c>
      <c r="D3279">
        <v>13</v>
      </c>
    </row>
    <row r="3280" spans="1:4" x14ac:dyDescent="0.25">
      <c r="A3280" s="1">
        <v>41349</v>
      </c>
      <c r="B3280" t="s">
        <v>19</v>
      </c>
      <c r="C3280">
        <v>1559719</v>
      </c>
      <c r="D3280">
        <v>7</v>
      </c>
    </row>
    <row r="3281" spans="1:4" x14ac:dyDescent="0.25">
      <c r="A3281" s="1">
        <v>41350</v>
      </c>
      <c r="B3281" t="s">
        <v>23</v>
      </c>
      <c r="C3281">
        <v>1630950</v>
      </c>
      <c r="D3281">
        <v>4</v>
      </c>
    </row>
    <row r="3282" spans="1:4" x14ac:dyDescent="0.25">
      <c r="A3282" s="1">
        <v>41351</v>
      </c>
      <c r="B3282" t="s">
        <v>20</v>
      </c>
      <c r="C3282">
        <v>1984650</v>
      </c>
      <c r="D3282">
        <v>10</v>
      </c>
    </row>
    <row r="3283" spans="1:4" x14ac:dyDescent="0.25">
      <c r="A3283" s="1">
        <v>41362</v>
      </c>
      <c r="B3283" t="s">
        <v>25</v>
      </c>
      <c r="C3283">
        <v>525638</v>
      </c>
      <c r="D3283">
        <v>2</v>
      </c>
    </row>
    <row r="3284" spans="1:4" x14ac:dyDescent="0.25">
      <c r="A3284" s="1">
        <v>41363</v>
      </c>
      <c r="B3284" t="s">
        <v>19</v>
      </c>
      <c r="C3284">
        <v>1179000</v>
      </c>
      <c r="D3284">
        <v>3</v>
      </c>
    </row>
    <row r="3285" spans="1:4" x14ac:dyDescent="0.25">
      <c r="A3285" s="1">
        <v>41365</v>
      </c>
      <c r="B3285" t="s">
        <v>20</v>
      </c>
      <c r="C3285">
        <v>5030400</v>
      </c>
      <c r="D3285">
        <v>24</v>
      </c>
    </row>
    <row r="3286" spans="1:4" x14ac:dyDescent="0.25">
      <c r="A3286" s="1">
        <v>41366</v>
      </c>
      <c r="B3286" t="s">
        <v>24</v>
      </c>
      <c r="C3286">
        <v>884250</v>
      </c>
      <c r="D3286">
        <v>2</v>
      </c>
    </row>
    <row r="3287" spans="1:4" x14ac:dyDescent="0.25">
      <c r="A3287" s="1">
        <v>41367</v>
      </c>
      <c r="B3287" t="s">
        <v>22</v>
      </c>
      <c r="C3287">
        <v>2908200</v>
      </c>
      <c r="D3287">
        <v>14</v>
      </c>
    </row>
    <row r="3288" spans="1:4" x14ac:dyDescent="0.25">
      <c r="A3288" s="1">
        <v>41368</v>
      </c>
      <c r="B3288" t="s">
        <v>21</v>
      </c>
      <c r="C3288">
        <v>5005838</v>
      </c>
      <c r="D3288">
        <v>18</v>
      </c>
    </row>
    <row r="3289" spans="1:4" x14ac:dyDescent="0.25">
      <c r="A3289" s="1">
        <v>41369</v>
      </c>
      <c r="B3289" t="s">
        <v>25</v>
      </c>
      <c r="C3289">
        <v>1513050</v>
      </c>
      <c r="D3289">
        <v>6</v>
      </c>
    </row>
    <row r="3290" spans="1:4" x14ac:dyDescent="0.25">
      <c r="A3290" s="1">
        <v>41370</v>
      </c>
      <c r="B3290" t="s">
        <v>19</v>
      </c>
      <c r="C3290">
        <v>1788150</v>
      </c>
      <c r="D3290">
        <v>6</v>
      </c>
    </row>
    <row r="3291" spans="1:4" x14ac:dyDescent="0.25">
      <c r="A3291" s="1">
        <v>41371</v>
      </c>
      <c r="B3291" t="s">
        <v>23</v>
      </c>
      <c r="C3291">
        <v>589500</v>
      </c>
      <c r="D3291">
        <v>2</v>
      </c>
    </row>
    <row r="3292" spans="1:4" x14ac:dyDescent="0.25">
      <c r="A3292" s="1">
        <v>41373</v>
      </c>
      <c r="B3292" t="s">
        <v>24</v>
      </c>
      <c r="C3292">
        <v>341419</v>
      </c>
      <c r="D3292">
        <v>2</v>
      </c>
    </row>
    <row r="3293" spans="1:4" x14ac:dyDescent="0.25">
      <c r="A3293" s="1">
        <v>41374</v>
      </c>
      <c r="B3293" t="s">
        <v>22</v>
      </c>
      <c r="C3293">
        <v>294750</v>
      </c>
      <c r="D3293">
        <v>1</v>
      </c>
    </row>
    <row r="3294" spans="1:4" x14ac:dyDescent="0.25">
      <c r="A3294" s="1">
        <v>41375</v>
      </c>
      <c r="B3294" t="s">
        <v>21</v>
      </c>
      <c r="C3294">
        <v>1473750</v>
      </c>
      <c r="D3294">
        <v>3</v>
      </c>
    </row>
    <row r="3295" spans="1:4" x14ac:dyDescent="0.25">
      <c r="A3295" s="1">
        <v>41376</v>
      </c>
      <c r="B3295" t="s">
        <v>25</v>
      </c>
      <c r="C3295">
        <v>589500</v>
      </c>
      <c r="D3295">
        <v>1</v>
      </c>
    </row>
    <row r="3296" spans="1:4" x14ac:dyDescent="0.25">
      <c r="A3296" s="1">
        <v>41377</v>
      </c>
      <c r="B3296" t="s">
        <v>19</v>
      </c>
      <c r="C3296">
        <v>1552350</v>
      </c>
      <c r="D3296">
        <v>3</v>
      </c>
    </row>
    <row r="3297" spans="1:4" x14ac:dyDescent="0.25">
      <c r="A3297" s="1">
        <v>41378</v>
      </c>
      <c r="B3297" t="s">
        <v>23</v>
      </c>
      <c r="C3297">
        <v>2967150</v>
      </c>
      <c r="D3297">
        <v>9</v>
      </c>
    </row>
    <row r="3298" spans="1:4" x14ac:dyDescent="0.25">
      <c r="A3298" s="1">
        <v>41380</v>
      </c>
      <c r="B3298" t="s">
        <v>24</v>
      </c>
      <c r="C3298">
        <v>1115138</v>
      </c>
      <c r="D3298">
        <v>3</v>
      </c>
    </row>
    <row r="3299" spans="1:4" x14ac:dyDescent="0.25">
      <c r="A3299" s="1">
        <v>41384</v>
      </c>
      <c r="B3299" t="s">
        <v>19</v>
      </c>
      <c r="C3299">
        <v>2063250</v>
      </c>
      <c r="D3299">
        <v>3</v>
      </c>
    </row>
    <row r="3300" spans="1:4" x14ac:dyDescent="0.25">
      <c r="A3300" s="1">
        <v>41388</v>
      </c>
      <c r="B3300" t="s">
        <v>22</v>
      </c>
      <c r="C3300">
        <v>157200</v>
      </c>
      <c r="D3300">
        <v>1</v>
      </c>
    </row>
    <row r="3301" spans="1:4" x14ac:dyDescent="0.25">
      <c r="A3301" s="1">
        <v>41391</v>
      </c>
      <c r="B3301" t="s">
        <v>19</v>
      </c>
      <c r="C3301">
        <v>98250</v>
      </c>
      <c r="D3301">
        <v>1</v>
      </c>
    </row>
    <row r="3302" spans="1:4" x14ac:dyDescent="0.25">
      <c r="A3302" s="1">
        <v>41398</v>
      </c>
      <c r="B3302" t="s">
        <v>19</v>
      </c>
      <c r="C3302">
        <v>589500</v>
      </c>
      <c r="D3302">
        <v>1</v>
      </c>
    </row>
    <row r="3303" spans="1:4" x14ac:dyDescent="0.25">
      <c r="A3303" s="1">
        <v>41403</v>
      </c>
      <c r="B3303" t="s">
        <v>21</v>
      </c>
      <c r="C3303">
        <v>2026407</v>
      </c>
      <c r="D3303">
        <v>8</v>
      </c>
    </row>
    <row r="3304" spans="1:4" x14ac:dyDescent="0.25">
      <c r="A3304" s="1">
        <v>41404</v>
      </c>
      <c r="B3304" t="s">
        <v>25</v>
      </c>
      <c r="C3304">
        <v>589500</v>
      </c>
      <c r="D3304">
        <v>1</v>
      </c>
    </row>
    <row r="3305" spans="1:4" x14ac:dyDescent="0.25">
      <c r="A3305" s="1">
        <v>41406</v>
      </c>
      <c r="B3305" t="s">
        <v>23</v>
      </c>
      <c r="C3305">
        <v>294750</v>
      </c>
      <c r="D3305">
        <v>1</v>
      </c>
    </row>
    <row r="3306" spans="1:4" x14ac:dyDescent="0.25">
      <c r="A3306" s="1">
        <v>41407</v>
      </c>
      <c r="B3306" t="s">
        <v>20</v>
      </c>
      <c r="C3306">
        <v>589500</v>
      </c>
      <c r="D3306">
        <v>2</v>
      </c>
    </row>
    <row r="3307" spans="1:4" x14ac:dyDescent="0.25">
      <c r="A3307" s="1">
        <v>41410</v>
      </c>
      <c r="B3307" t="s">
        <v>21</v>
      </c>
      <c r="C3307">
        <v>2588888</v>
      </c>
      <c r="D3307">
        <v>7</v>
      </c>
    </row>
    <row r="3308" spans="1:4" x14ac:dyDescent="0.25">
      <c r="A3308" s="1">
        <v>41411</v>
      </c>
      <c r="B3308" t="s">
        <v>25</v>
      </c>
      <c r="C3308">
        <v>589500</v>
      </c>
      <c r="D3308">
        <v>1</v>
      </c>
    </row>
    <row r="3309" spans="1:4" x14ac:dyDescent="0.25">
      <c r="A3309" s="1">
        <v>41412</v>
      </c>
      <c r="B3309" t="s">
        <v>19</v>
      </c>
      <c r="C3309">
        <v>1179000</v>
      </c>
      <c r="D3309">
        <v>2</v>
      </c>
    </row>
    <row r="3310" spans="1:4" x14ac:dyDescent="0.25">
      <c r="A3310" s="1">
        <v>41414</v>
      </c>
      <c r="B3310" t="s">
        <v>20</v>
      </c>
      <c r="C3310">
        <v>1252688</v>
      </c>
      <c r="D3310">
        <v>3</v>
      </c>
    </row>
    <row r="3311" spans="1:4" x14ac:dyDescent="0.25">
      <c r="A3311" s="1">
        <v>41415</v>
      </c>
      <c r="B3311" t="s">
        <v>24</v>
      </c>
      <c r="C3311">
        <v>746700</v>
      </c>
      <c r="D3311">
        <v>3</v>
      </c>
    </row>
    <row r="3312" spans="1:4" x14ac:dyDescent="0.25">
      <c r="A3312" s="1">
        <v>41416</v>
      </c>
      <c r="B3312" t="s">
        <v>22</v>
      </c>
      <c r="C3312">
        <v>294750</v>
      </c>
      <c r="D3312">
        <v>1</v>
      </c>
    </row>
    <row r="3313" spans="1:4" x14ac:dyDescent="0.25">
      <c r="A3313" s="1">
        <v>41417</v>
      </c>
      <c r="B3313" t="s">
        <v>21</v>
      </c>
      <c r="C3313">
        <v>1179000</v>
      </c>
      <c r="D3313">
        <v>3</v>
      </c>
    </row>
    <row r="3314" spans="1:4" x14ac:dyDescent="0.25">
      <c r="A3314" s="1">
        <v>41418</v>
      </c>
      <c r="B3314" t="s">
        <v>25</v>
      </c>
      <c r="C3314">
        <v>847406</v>
      </c>
      <c r="D3314">
        <v>2</v>
      </c>
    </row>
    <row r="3315" spans="1:4" x14ac:dyDescent="0.25">
      <c r="A3315" s="1">
        <v>41422</v>
      </c>
      <c r="B3315" t="s">
        <v>24</v>
      </c>
      <c r="C3315">
        <v>718453</v>
      </c>
      <c r="D3315">
        <v>3</v>
      </c>
    </row>
    <row r="3316" spans="1:4" x14ac:dyDescent="0.25">
      <c r="A3316" s="1">
        <v>41423</v>
      </c>
      <c r="B3316" t="s">
        <v>22</v>
      </c>
      <c r="C3316">
        <v>844950</v>
      </c>
      <c r="D3316">
        <v>3</v>
      </c>
    </row>
    <row r="3317" spans="1:4" x14ac:dyDescent="0.25">
      <c r="A3317" s="1">
        <v>41426</v>
      </c>
      <c r="B3317" t="s">
        <v>19</v>
      </c>
      <c r="C3317">
        <v>393000</v>
      </c>
      <c r="D3317">
        <v>2</v>
      </c>
    </row>
    <row r="3318" spans="1:4" x14ac:dyDescent="0.25">
      <c r="A3318" s="1">
        <v>41427</v>
      </c>
      <c r="B3318" t="s">
        <v>23</v>
      </c>
      <c r="C3318">
        <v>423703</v>
      </c>
      <c r="D3318">
        <v>2</v>
      </c>
    </row>
    <row r="3319" spans="1:4" x14ac:dyDescent="0.25">
      <c r="A3319" s="1">
        <v>41428</v>
      </c>
      <c r="B3319" t="s">
        <v>20</v>
      </c>
      <c r="C3319">
        <v>2377650</v>
      </c>
      <c r="D3319">
        <v>6</v>
      </c>
    </row>
    <row r="3320" spans="1:4" x14ac:dyDescent="0.25">
      <c r="A3320" s="1">
        <v>41429</v>
      </c>
      <c r="B3320" t="s">
        <v>24</v>
      </c>
      <c r="C3320">
        <v>1768500</v>
      </c>
      <c r="D3320">
        <v>3</v>
      </c>
    </row>
    <row r="3321" spans="1:4" x14ac:dyDescent="0.25">
      <c r="A3321" s="1">
        <v>41430</v>
      </c>
      <c r="B3321" t="s">
        <v>22</v>
      </c>
      <c r="C3321">
        <v>589500</v>
      </c>
      <c r="D3321">
        <v>1</v>
      </c>
    </row>
    <row r="3322" spans="1:4" x14ac:dyDescent="0.25">
      <c r="A3322" s="1">
        <v>41433</v>
      </c>
      <c r="B3322" t="s">
        <v>19</v>
      </c>
      <c r="C3322">
        <v>128953</v>
      </c>
      <c r="D3322">
        <v>1</v>
      </c>
    </row>
    <row r="3323" spans="1:4" x14ac:dyDescent="0.25">
      <c r="A3323" s="1">
        <v>41435</v>
      </c>
      <c r="B3323" t="s">
        <v>20</v>
      </c>
      <c r="C3323">
        <v>589500</v>
      </c>
      <c r="D3323">
        <v>1</v>
      </c>
    </row>
    <row r="3324" spans="1:4" x14ac:dyDescent="0.25">
      <c r="A3324" s="1">
        <v>41438</v>
      </c>
      <c r="B3324" t="s">
        <v>21</v>
      </c>
      <c r="C3324">
        <v>589500</v>
      </c>
      <c r="D3324">
        <v>1</v>
      </c>
    </row>
    <row r="3325" spans="1:4" x14ac:dyDescent="0.25">
      <c r="A3325" s="1">
        <v>41442</v>
      </c>
      <c r="B3325" t="s">
        <v>20</v>
      </c>
      <c r="C3325">
        <v>589500</v>
      </c>
      <c r="D3325">
        <v>1</v>
      </c>
    </row>
    <row r="3326" spans="1:4" x14ac:dyDescent="0.25">
      <c r="A3326" s="1">
        <v>41445</v>
      </c>
      <c r="B3326" t="s">
        <v>21</v>
      </c>
      <c r="C3326">
        <v>589500</v>
      </c>
      <c r="D3326">
        <v>1</v>
      </c>
    </row>
    <row r="3327" spans="1:4" x14ac:dyDescent="0.25">
      <c r="A3327" s="1">
        <v>41447</v>
      </c>
      <c r="B3327" t="s">
        <v>19</v>
      </c>
      <c r="C3327">
        <v>0</v>
      </c>
      <c r="D3327">
        <v>1</v>
      </c>
    </row>
    <row r="3328" spans="1:4" x14ac:dyDescent="0.25">
      <c r="A3328" s="1">
        <v>41452</v>
      </c>
      <c r="B3328" t="s">
        <v>21</v>
      </c>
      <c r="C3328">
        <v>1179000</v>
      </c>
      <c r="D3328">
        <v>3</v>
      </c>
    </row>
    <row r="3329" spans="1:4" x14ac:dyDescent="0.25">
      <c r="A3329" s="1">
        <v>41453</v>
      </c>
      <c r="B3329" t="s">
        <v>25</v>
      </c>
      <c r="C3329">
        <v>884250</v>
      </c>
      <c r="D3329">
        <v>1</v>
      </c>
    </row>
    <row r="3330" spans="1:4" x14ac:dyDescent="0.25">
      <c r="A3330" s="1">
        <v>41454</v>
      </c>
      <c r="B3330" t="s">
        <v>19</v>
      </c>
      <c r="C3330">
        <v>2652750</v>
      </c>
      <c r="D3330">
        <v>3</v>
      </c>
    </row>
    <row r="3331" spans="1:4" x14ac:dyDescent="0.25">
      <c r="A3331" s="1">
        <v>41455</v>
      </c>
      <c r="B3331" t="s">
        <v>23</v>
      </c>
      <c r="C3331">
        <v>3831750</v>
      </c>
      <c r="D3331">
        <v>5</v>
      </c>
    </row>
    <row r="3332" spans="1:4" x14ac:dyDescent="0.25">
      <c r="A3332" s="1">
        <v>41456</v>
      </c>
      <c r="B3332" t="s">
        <v>20</v>
      </c>
      <c r="C3332">
        <v>2726438</v>
      </c>
      <c r="D3332">
        <v>8</v>
      </c>
    </row>
    <row r="3333" spans="1:4" x14ac:dyDescent="0.25">
      <c r="A3333" s="1">
        <v>41458</v>
      </c>
      <c r="B3333" t="s">
        <v>22</v>
      </c>
      <c r="C3333">
        <v>589500</v>
      </c>
      <c r="D3333">
        <v>1</v>
      </c>
    </row>
    <row r="3334" spans="1:4" x14ac:dyDescent="0.25">
      <c r="A3334" s="1">
        <v>41459</v>
      </c>
      <c r="B3334" t="s">
        <v>21</v>
      </c>
      <c r="C3334">
        <v>294750</v>
      </c>
      <c r="D3334">
        <v>1</v>
      </c>
    </row>
    <row r="3335" spans="1:4" x14ac:dyDescent="0.25">
      <c r="A3335" s="1">
        <v>41465</v>
      </c>
      <c r="B3335" t="s">
        <v>22</v>
      </c>
      <c r="C3335">
        <v>294750</v>
      </c>
      <c r="D3335">
        <v>1</v>
      </c>
    </row>
    <row r="3336" spans="1:4" x14ac:dyDescent="0.25">
      <c r="A3336" s="1">
        <v>41467</v>
      </c>
      <c r="B3336" t="s">
        <v>25</v>
      </c>
      <c r="C3336">
        <v>294750</v>
      </c>
      <c r="D3336">
        <v>1</v>
      </c>
    </row>
    <row r="3337" spans="1:4" x14ac:dyDescent="0.25">
      <c r="A3337" s="1">
        <v>41468</v>
      </c>
      <c r="B3337" t="s">
        <v>19</v>
      </c>
      <c r="C3337">
        <v>294750</v>
      </c>
      <c r="D3337">
        <v>1</v>
      </c>
    </row>
    <row r="3338" spans="1:4" x14ac:dyDescent="0.25">
      <c r="A3338" s="1">
        <v>41473</v>
      </c>
      <c r="B3338" t="s">
        <v>21</v>
      </c>
      <c r="C3338">
        <v>884250</v>
      </c>
      <c r="D3338">
        <v>2</v>
      </c>
    </row>
    <row r="3339" spans="1:4" x14ac:dyDescent="0.25">
      <c r="A3339" s="1">
        <v>41474</v>
      </c>
      <c r="B3339" t="s">
        <v>25</v>
      </c>
      <c r="C3339">
        <v>1915876</v>
      </c>
      <c r="D3339">
        <v>4</v>
      </c>
    </row>
    <row r="3340" spans="1:4" x14ac:dyDescent="0.25">
      <c r="A3340" s="1">
        <v>41475</v>
      </c>
      <c r="B3340" t="s">
        <v>19</v>
      </c>
      <c r="C3340">
        <v>746700</v>
      </c>
      <c r="D3340">
        <v>2</v>
      </c>
    </row>
    <row r="3341" spans="1:4" x14ac:dyDescent="0.25">
      <c r="A3341" s="1">
        <v>41476</v>
      </c>
      <c r="B3341" t="s">
        <v>23</v>
      </c>
      <c r="C3341">
        <v>1473750</v>
      </c>
      <c r="D3341">
        <v>2</v>
      </c>
    </row>
    <row r="3342" spans="1:4" x14ac:dyDescent="0.25">
      <c r="A3342" s="1">
        <v>41478</v>
      </c>
      <c r="B3342" t="s">
        <v>24</v>
      </c>
      <c r="C3342">
        <v>884250</v>
      </c>
      <c r="D3342">
        <v>2</v>
      </c>
    </row>
    <row r="3343" spans="1:4" x14ac:dyDescent="0.25">
      <c r="A3343" s="1">
        <v>41479</v>
      </c>
      <c r="B3343" t="s">
        <v>22</v>
      </c>
      <c r="C3343">
        <v>1115138</v>
      </c>
      <c r="D3343">
        <v>3</v>
      </c>
    </row>
    <row r="3344" spans="1:4" x14ac:dyDescent="0.25">
      <c r="A3344" s="1">
        <v>41480</v>
      </c>
      <c r="B3344" t="s">
        <v>21</v>
      </c>
      <c r="C3344">
        <v>1594107</v>
      </c>
      <c r="D3344">
        <v>5</v>
      </c>
    </row>
    <row r="3345" spans="1:4" x14ac:dyDescent="0.25">
      <c r="A3345" s="1">
        <v>41481</v>
      </c>
      <c r="B3345" t="s">
        <v>25</v>
      </c>
      <c r="C3345">
        <v>884250</v>
      </c>
      <c r="D3345">
        <v>2</v>
      </c>
    </row>
    <row r="3346" spans="1:4" x14ac:dyDescent="0.25">
      <c r="A3346" s="1">
        <v>41482</v>
      </c>
      <c r="B3346" t="s">
        <v>19</v>
      </c>
      <c r="C3346">
        <v>903900</v>
      </c>
      <c r="D3346">
        <v>3</v>
      </c>
    </row>
    <row r="3347" spans="1:4" x14ac:dyDescent="0.25">
      <c r="A3347" s="1">
        <v>41483</v>
      </c>
      <c r="B3347" t="s">
        <v>23</v>
      </c>
      <c r="C3347">
        <v>589500</v>
      </c>
      <c r="D3347">
        <v>1</v>
      </c>
    </row>
    <row r="3348" spans="1:4" x14ac:dyDescent="0.25">
      <c r="A3348" s="1">
        <v>41484</v>
      </c>
      <c r="B3348" t="s">
        <v>20</v>
      </c>
      <c r="C3348">
        <v>157200</v>
      </c>
      <c r="D3348">
        <v>1</v>
      </c>
    </row>
    <row r="3349" spans="1:4" x14ac:dyDescent="0.25">
      <c r="A3349" s="1">
        <v>41485</v>
      </c>
      <c r="B3349" t="s">
        <v>24</v>
      </c>
      <c r="C3349">
        <v>368438</v>
      </c>
      <c r="D3349">
        <v>1</v>
      </c>
    </row>
    <row r="3350" spans="1:4" x14ac:dyDescent="0.25">
      <c r="A3350" s="1">
        <v>41486</v>
      </c>
      <c r="B3350" t="s">
        <v>22</v>
      </c>
      <c r="C3350">
        <v>1999388</v>
      </c>
      <c r="D3350">
        <v>5</v>
      </c>
    </row>
    <row r="3351" spans="1:4" x14ac:dyDescent="0.25">
      <c r="A3351" s="1">
        <v>41488</v>
      </c>
      <c r="B3351" t="s">
        <v>25</v>
      </c>
      <c r="C3351">
        <v>658275</v>
      </c>
      <c r="D3351">
        <v>2</v>
      </c>
    </row>
    <row r="3352" spans="1:4" x14ac:dyDescent="0.25">
      <c r="A3352" s="1">
        <v>41489</v>
      </c>
      <c r="B3352" t="s">
        <v>19</v>
      </c>
      <c r="C3352">
        <v>2652750</v>
      </c>
      <c r="D3352">
        <v>3</v>
      </c>
    </row>
    <row r="3353" spans="1:4" x14ac:dyDescent="0.25">
      <c r="A3353" s="1">
        <v>41490</v>
      </c>
      <c r="B3353" t="s">
        <v>23</v>
      </c>
      <c r="C3353">
        <v>884250</v>
      </c>
      <c r="D3353">
        <v>1</v>
      </c>
    </row>
    <row r="3354" spans="1:4" x14ac:dyDescent="0.25">
      <c r="A3354" s="1">
        <v>41492</v>
      </c>
      <c r="B3354" t="s">
        <v>24</v>
      </c>
      <c r="C3354">
        <v>341419</v>
      </c>
      <c r="D3354">
        <v>2</v>
      </c>
    </row>
    <row r="3355" spans="1:4" x14ac:dyDescent="0.25">
      <c r="A3355" s="1">
        <v>41493</v>
      </c>
      <c r="B3355" t="s">
        <v>22</v>
      </c>
      <c r="C3355">
        <v>589500</v>
      </c>
      <c r="D3355">
        <v>2</v>
      </c>
    </row>
    <row r="3356" spans="1:4" x14ac:dyDescent="0.25">
      <c r="A3356" s="1">
        <v>41496</v>
      </c>
      <c r="B3356" t="s">
        <v>19</v>
      </c>
      <c r="C3356">
        <v>609150</v>
      </c>
      <c r="D3356">
        <v>3</v>
      </c>
    </row>
    <row r="3357" spans="1:4" x14ac:dyDescent="0.25">
      <c r="A3357" s="1">
        <v>41497</v>
      </c>
      <c r="B3357" t="s">
        <v>23</v>
      </c>
      <c r="C3357">
        <v>294750</v>
      </c>
      <c r="D3357">
        <v>1</v>
      </c>
    </row>
    <row r="3358" spans="1:4" x14ac:dyDescent="0.25">
      <c r="A3358" s="1">
        <v>41498</v>
      </c>
      <c r="B3358" t="s">
        <v>20</v>
      </c>
      <c r="C3358">
        <v>294750</v>
      </c>
      <c r="D3358">
        <v>1</v>
      </c>
    </row>
    <row r="3359" spans="1:4" x14ac:dyDescent="0.25">
      <c r="A3359" s="1">
        <v>41503</v>
      </c>
      <c r="B3359" t="s">
        <v>19</v>
      </c>
      <c r="C3359">
        <v>589500</v>
      </c>
      <c r="D3359">
        <v>1</v>
      </c>
    </row>
    <row r="3360" spans="1:4" x14ac:dyDescent="0.25">
      <c r="A3360" s="1">
        <v>41504</v>
      </c>
      <c r="B3360" t="s">
        <v>23</v>
      </c>
      <c r="C3360">
        <v>1179000</v>
      </c>
      <c r="D3360">
        <v>2</v>
      </c>
    </row>
    <row r="3361" spans="1:4" x14ac:dyDescent="0.25">
      <c r="A3361" s="1">
        <v>41505</v>
      </c>
      <c r="B3361" t="s">
        <v>20</v>
      </c>
      <c r="C3361">
        <v>3556650</v>
      </c>
      <c r="D3361">
        <v>6</v>
      </c>
    </row>
    <row r="3362" spans="1:4" x14ac:dyDescent="0.25">
      <c r="A3362" s="1">
        <v>41506</v>
      </c>
      <c r="B3362" t="s">
        <v>24</v>
      </c>
      <c r="C3362">
        <v>1179000</v>
      </c>
      <c r="D3362">
        <v>2</v>
      </c>
    </row>
    <row r="3363" spans="1:4" x14ac:dyDescent="0.25">
      <c r="A3363" s="1">
        <v>41507</v>
      </c>
      <c r="B3363" t="s">
        <v>22</v>
      </c>
      <c r="C3363">
        <v>718453</v>
      </c>
      <c r="D3363">
        <v>3</v>
      </c>
    </row>
    <row r="3364" spans="1:4" x14ac:dyDescent="0.25">
      <c r="A3364" s="1">
        <v>41508</v>
      </c>
      <c r="B3364" t="s">
        <v>21</v>
      </c>
      <c r="C3364">
        <v>3242250</v>
      </c>
      <c r="D3364">
        <v>5</v>
      </c>
    </row>
    <row r="3365" spans="1:4" x14ac:dyDescent="0.25">
      <c r="A3365" s="1">
        <v>41509</v>
      </c>
      <c r="B3365" t="s">
        <v>25</v>
      </c>
      <c r="C3365">
        <v>1179000</v>
      </c>
      <c r="D3365">
        <v>2</v>
      </c>
    </row>
    <row r="3366" spans="1:4" x14ac:dyDescent="0.25">
      <c r="A3366" s="1">
        <v>41510</v>
      </c>
      <c r="B3366" t="s">
        <v>19</v>
      </c>
      <c r="C3366">
        <v>294750</v>
      </c>
      <c r="D3366">
        <v>1</v>
      </c>
    </row>
    <row r="3367" spans="1:4" x14ac:dyDescent="0.25">
      <c r="A3367" s="1">
        <v>41512</v>
      </c>
      <c r="B3367" t="s">
        <v>20</v>
      </c>
      <c r="C3367">
        <v>1179000</v>
      </c>
      <c r="D3367">
        <v>2</v>
      </c>
    </row>
    <row r="3368" spans="1:4" x14ac:dyDescent="0.25">
      <c r="A3368" s="1">
        <v>41513</v>
      </c>
      <c r="B3368" t="s">
        <v>24</v>
      </c>
      <c r="C3368">
        <v>589500</v>
      </c>
      <c r="D3368">
        <v>1</v>
      </c>
    </row>
    <row r="3369" spans="1:4" x14ac:dyDescent="0.25">
      <c r="A3369" s="1">
        <v>41514</v>
      </c>
      <c r="B3369" t="s">
        <v>22</v>
      </c>
      <c r="C3369">
        <v>4900219</v>
      </c>
      <c r="D3369">
        <v>10</v>
      </c>
    </row>
    <row r="3370" spans="1:4" x14ac:dyDescent="0.25">
      <c r="A3370" s="1">
        <v>41515</v>
      </c>
      <c r="B3370" t="s">
        <v>21</v>
      </c>
      <c r="C3370">
        <v>589500</v>
      </c>
      <c r="D3370">
        <v>1</v>
      </c>
    </row>
    <row r="3371" spans="1:4" x14ac:dyDescent="0.25">
      <c r="A3371" s="1">
        <v>41516</v>
      </c>
      <c r="B3371" t="s">
        <v>25</v>
      </c>
      <c r="C3371">
        <v>1068469</v>
      </c>
      <c r="D3371">
        <v>3</v>
      </c>
    </row>
    <row r="3372" spans="1:4" x14ac:dyDescent="0.25">
      <c r="A3372" s="1">
        <v>41517</v>
      </c>
      <c r="B3372" t="s">
        <v>19</v>
      </c>
      <c r="C3372">
        <v>1179000</v>
      </c>
      <c r="D3372">
        <v>2</v>
      </c>
    </row>
    <row r="3373" spans="1:4" x14ac:dyDescent="0.25">
      <c r="A3373" s="1">
        <v>41518</v>
      </c>
      <c r="B3373" t="s">
        <v>23</v>
      </c>
      <c r="C3373">
        <v>2947500</v>
      </c>
      <c r="D3373">
        <v>4</v>
      </c>
    </row>
    <row r="3374" spans="1:4" x14ac:dyDescent="0.25">
      <c r="A3374" s="1">
        <v>41519</v>
      </c>
      <c r="B3374" t="s">
        <v>20</v>
      </c>
      <c r="C3374">
        <v>1179000</v>
      </c>
      <c r="D3374">
        <v>2</v>
      </c>
    </row>
    <row r="3375" spans="1:4" x14ac:dyDescent="0.25">
      <c r="A3375" s="1">
        <v>41520</v>
      </c>
      <c r="B3375" t="s">
        <v>24</v>
      </c>
      <c r="C3375">
        <v>2161500</v>
      </c>
      <c r="D3375">
        <v>5</v>
      </c>
    </row>
    <row r="3376" spans="1:4" x14ac:dyDescent="0.25">
      <c r="A3376" s="1">
        <v>41522</v>
      </c>
      <c r="B3376" t="s">
        <v>21</v>
      </c>
      <c r="C3376">
        <v>294750</v>
      </c>
      <c r="D3376">
        <v>1</v>
      </c>
    </row>
    <row r="3377" spans="1:4" x14ac:dyDescent="0.25">
      <c r="A3377" s="1">
        <v>41524</v>
      </c>
      <c r="B3377" t="s">
        <v>19</v>
      </c>
      <c r="C3377">
        <v>589500</v>
      </c>
      <c r="D3377">
        <v>1</v>
      </c>
    </row>
    <row r="3378" spans="1:4" x14ac:dyDescent="0.25">
      <c r="A3378" s="1">
        <v>41525</v>
      </c>
      <c r="B3378" t="s">
        <v>23</v>
      </c>
      <c r="C3378">
        <v>4015969</v>
      </c>
      <c r="D3378">
        <v>7</v>
      </c>
    </row>
    <row r="3379" spans="1:4" x14ac:dyDescent="0.25">
      <c r="A3379" s="1">
        <v>41527</v>
      </c>
      <c r="B3379" t="s">
        <v>24</v>
      </c>
      <c r="C3379">
        <v>3694200</v>
      </c>
      <c r="D3379">
        <v>7</v>
      </c>
    </row>
    <row r="3380" spans="1:4" x14ac:dyDescent="0.25">
      <c r="A3380" s="1">
        <v>41532</v>
      </c>
      <c r="B3380" t="s">
        <v>23</v>
      </c>
      <c r="C3380">
        <v>884250</v>
      </c>
      <c r="D3380">
        <v>1</v>
      </c>
    </row>
    <row r="3381" spans="1:4" x14ac:dyDescent="0.25">
      <c r="A3381" s="1">
        <v>41535</v>
      </c>
      <c r="B3381" t="s">
        <v>22</v>
      </c>
      <c r="C3381">
        <v>1041450</v>
      </c>
      <c r="D3381">
        <v>3</v>
      </c>
    </row>
    <row r="3382" spans="1:4" x14ac:dyDescent="0.25">
      <c r="A3382" s="1">
        <v>41536</v>
      </c>
      <c r="B3382" t="s">
        <v>21</v>
      </c>
      <c r="C3382">
        <v>663188</v>
      </c>
      <c r="D3382">
        <v>2</v>
      </c>
    </row>
    <row r="3383" spans="1:4" x14ac:dyDescent="0.25">
      <c r="A3383" s="1">
        <v>41537</v>
      </c>
      <c r="B3383" t="s">
        <v>25</v>
      </c>
      <c r="C3383">
        <v>589500</v>
      </c>
      <c r="D3383">
        <v>1</v>
      </c>
    </row>
    <row r="3384" spans="1:4" x14ac:dyDescent="0.25">
      <c r="A3384" s="1">
        <v>41539</v>
      </c>
      <c r="B3384" t="s">
        <v>23</v>
      </c>
      <c r="C3384">
        <v>1925700</v>
      </c>
      <c r="D3384">
        <v>3</v>
      </c>
    </row>
    <row r="3385" spans="1:4" x14ac:dyDescent="0.25">
      <c r="A3385" s="1">
        <v>41540</v>
      </c>
      <c r="B3385" t="s">
        <v>20</v>
      </c>
      <c r="C3385">
        <v>589500</v>
      </c>
      <c r="D3385">
        <v>1</v>
      </c>
    </row>
    <row r="3386" spans="1:4" x14ac:dyDescent="0.25">
      <c r="A3386" s="1">
        <v>41542</v>
      </c>
      <c r="B3386" t="s">
        <v>22</v>
      </c>
      <c r="C3386">
        <v>294750</v>
      </c>
      <c r="D3386">
        <v>1</v>
      </c>
    </row>
    <row r="3387" spans="1:4" x14ac:dyDescent="0.25">
      <c r="A3387" s="1">
        <v>41543</v>
      </c>
      <c r="B3387" t="s">
        <v>21</v>
      </c>
      <c r="C3387">
        <v>1944122</v>
      </c>
      <c r="D3387">
        <v>7</v>
      </c>
    </row>
    <row r="3388" spans="1:4" x14ac:dyDescent="0.25">
      <c r="A3388" s="1">
        <v>41544</v>
      </c>
      <c r="B3388" t="s">
        <v>25</v>
      </c>
      <c r="C3388">
        <v>1630950</v>
      </c>
      <c r="D3388">
        <v>4</v>
      </c>
    </row>
    <row r="3389" spans="1:4" x14ac:dyDescent="0.25">
      <c r="A3389" s="1">
        <v>41545</v>
      </c>
      <c r="B3389" t="s">
        <v>19</v>
      </c>
      <c r="C3389">
        <v>1336200</v>
      </c>
      <c r="D3389">
        <v>3</v>
      </c>
    </row>
    <row r="3390" spans="1:4" x14ac:dyDescent="0.25">
      <c r="A3390" s="1">
        <v>41546</v>
      </c>
      <c r="B3390" t="s">
        <v>23</v>
      </c>
      <c r="C3390">
        <v>12241950</v>
      </c>
      <c r="D3390">
        <v>24</v>
      </c>
    </row>
    <row r="3391" spans="1:4" x14ac:dyDescent="0.25">
      <c r="A3391" s="1">
        <v>41547</v>
      </c>
      <c r="B3391" t="s">
        <v>20</v>
      </c>
      <c r="C3391">
        <v>902672</v>
      </c>
      <c r="D3391">
        <v>4</v>
      </c>
    </row>
    <row r="3392" spans="1:4" x14ac:dyDescent="0.25">
      <c r="A3392" s="1">
        <v>41548</v>
      </c>
      <c r="B3392" t="s">
        <v>24</v>
      </c>
      <c r="C3392">
        <v>294750</v>
      </c>
      <c r="D3392">
        <v>1</v>
      </c>
    </row>
    <row r="3393" spans="1:4" x14ac:dyDescent="0.25">
      <c r="A3393" s="1">
        <v>41549</v>
      </c>
      <c r="B3393" t="s">
        <v>22</v>
      </c>
      <c r="C3393">
        <v>746700</v>
      </c>
      <c r="D3393">
        <v>2</v>
      </c>
    </row>
    <row r="3394" spans="1:4" x14ac:dyDescent="0.25">
      <c r="A3394" s="1">
        <v>41550</v>
      </c>
      <c r="B3394" t="s">
        <v>21</v>
      </c>
      <c r="C3394">
        <v>589500</v>
      </c>
      <c r="D3394">
        <v>2</v>
      </c>
    </row>
    <row r="3395" spans="1:4" x14ac:dyDescent="0.25">
      <c r="A3395" s="1">
        <v>41551</v>
      </c>
      <c r="B3395" t="s">
        <v>25</v>
      </c>
      <c r="C3395">
        <v>1473750</v>
      </c>
      <c r="D3395">
        <v>2</v>
      </c>
    </row>
    <row r="3396" spans="1:4" x14ac:dyDescent="0.25">
      <c r="A3396" s="1">
        <v>41552</v>
      </c>
      <c r="B3396" t="s">
        <v>19</v>
      </c>
      <c r="C3396">
        <v>1179000</v>
      </c>
      <c r="D3396">
        <v>4</v>
      </c>
    </row>
    <row r="3397" spans="1:4" x14ac:dyDescent="0.25">
      <c r="A3397" s="1">
        <v>41559</v>
      </c>
      <c r="B3397" t="s">
        <v>19</v>
      </c>
      <c r="C3397">
        <v>921094</v>
      </c>
      <c r="D3397">
        <v>5</v>
      </c>
    </row>
    <row r="3398" spans="1:4" x14ac:dyDescent="0.25">
      <c r="A3398" s="1">
        <v>41563</v>
      </c>
      <c r="B3398" t="s">
        <v>22</v>
      </c>
      <c r="C3398">
        <v>589500</v>
      </c>
      <c r="D3398">
        <v>2</v>
      </c>
    </row>
    <row r="3399" spans="1:4" x14ac:dyDescent="0.25">
      <c r="A3399" s="1">
        <v>41569</v>
      </c>
      <c r="B3399" t="s">
        <v>24</v>
      </c>
      <c r="C3399">
        <v>157200</v>
      </c>
      <c r="D3399">
        <v>1</v>
      </c>
    </row>
    <row r="3400" spans="1:4" x14ac:dyDescent="0.25">
      <c r="A3400" s="1">
        <v>41570</v>
      </c>
      <c r="B3400" t="s">
        <v>22</v>
      </c>
      <c r="C3400">
        <v>294750</v>
      </c>
      <c r="D3400">
        <v>1</v>
      </c>
    </row>
    <row r="3401" spans="1:4" x14ac:dyDescent="0.25">
      <c r="A3401" s="1">
        <v>41571</v>
      </c>
      <c r="B3401" t="s">
        <v>21</v>
      </c>
      <c r="C3401">
        <v>294750</v>
      </c>
      <c r="D3401">
        <v>1</v>
      </c>
    </row>
    <row r="3402" spans="1:4" x14ac:dyDescent="0.25">
      <c r="A3402" s="1">
        <v>41573</v>
      </c>
      <c r="B3402" t="s">
        <v>19</v>
      </c>
      <c r="C3402">
        <v>2063250</v>
      </c>
      <c r="D3402">
        <v>4</v>
      </c>
    </row>
    <row r="3403" spans="1:4" x14ac:dyDescent="0.25">
      <c r="A3403" s="1">
        <v>41577</v>
      </c>
      <c r="B3403" t="s">
        <v>22</v>
      </c>
      <c r="C3403">
        <v>157200</v>
      </c>
      <c r="D3403">
        <v>1</v>
      </c>
    </row>
    <row r="3404" spans="1:4" x14ac:dyDescent="0.25">
      <c r="A3404" s="1">
        <v>41578</v>
      </c>
      <c r="B3404" t="s">
        <v>21</v>
      </c>
      <c r="C3404">
        <v>294750</v>
      </c>
      <c r="D3404">
        <v>1</v>
      </c>
    </row>
    <row r="3405" spans="1:4" x14ac:dyDescent="0.25">
      <c r="A3405" s="1">
        <v>41579</v>
      </c>
      <c r="B3405" t="s">
        <v>25</v>
      </c>
      <c r="C3405">
        <v>884250</v>
      </c>
      <c r="D3405">
        <v>2</v>
      </c>
    </row>
    <row r="3406" spans="1:4" x14ac:dyDescent="0.25">
      <c r="A3406" s="1">
        <v>41580</v>
      </c>
      <c r="B3406" t="s">
        <v>19</v>
      </c>
      <c r="C3406">
        <v>884250</v>
      </c>
      <c r="D3406">
        <v>3</v>
      </c>
    </row>
    <row r="3407" spans="1:4" x14ac:dyDescent="0.25">
      <c r="A3407" s="1">
        <v>41581</v>
      </c>
      <c r="B3407" t="s">
        <v>23</v>
      </c>
      <c r="C3407">
        <v>1768500</v>
      </c>
      <c r="D3407">
        <v>4</v>
      </c>
    </row>
    <row r="3408" spans="1:4" x14ac:dyDescent="0.25">
      <c r="A3408" s="1">
        <v>41582</v>
      </c>
      <c r="B3408" t="s">
        <v>20</v>
      </c>
      <c r="C3408">
        <v>294750</v>
      </c>
      <c r="D3408">
        <v>1</v>
      </c>
    </row>
    <row r="3409" spans="1:4" x14ac:dyDescent="0.25">
      <c r="A3409" s="1">
        <v>41594</v>
      </c>
      <c r="B3409" t="s">
        <v>19</v>
      </c>
      <c r="C3409">
        <v>589500</v>
      </c>
      <c r="D3409">
        <v>1</v>
      </c>
    </row>
    <row r="3410" spans="1:4" x14ac:dyDescent="0.25">
      <c r="A3410" s="1">
        <v>41595</v>
      </c>
      <c r="B3410" t="s">
        <v>23</v>
      </c>
      <c r="C3410">
        <v>157200</v>
      </c>
      <c r="D3410">
        <v>1</v>
      </c>
    </row>
    <row r="3411" spans="1:4" x14ac:dyDescent="0.25">
      <c r="A3411" s="1">
        <v>41597</v>
      </c>
      <c r="B3411" t="s">
        <v>24</v>
      </c>
      <c r="C3411">
        <v>294750</v>
      </c>
      <c r="D3411">
        <v>1</v>
      </c>
    </row>
    <row r="3412" spans="1:4" x14ac:dyDescent="0.25">
      <c r="A3412" s="1">
        <v>41599</v>
      </c>
      <c r="B3412" t="s">
        <v>21</v>
      </c>
      <c r="C3412">
        <v>884250</v>
      </c>
      <c r="D3412">
        <v>2</v>
      </c>
    </row>
    <row r="3413" spans="1:4" x14ac:dyDescent="0.25">
      <c r="A3413" s="1">
        <v>41602</v>
      </c>
      <c r="B3413" t="s">
        <v>23</v>
      </c>
      <c r="C3413">
        <v>294750</v>
      </c>
      <c r="D3413">
        <v>1</v>
      </c>
    </row>
    <row r="3414" spans="1:4" x14ac:dyDescent="0.25">
      <c r="A3414" s="1">
        <v>41610</v>
      </c>
      <c r="B3414" t="s">
        <v>20</v>
      </c>
      <c r="C3414">
        <v>294750</v>
      </c>
      <c r="D3414">
        <v>1</v>
      </c>
    </row>
    <row r="3415" spans="1:4" x14ac:dyDescent="0.25">
      <c r="A3415" s="1">
        <v>41615</v>
      </c>
      <c r="B3415" t="s">
        <v>19</v>
      </c>
      <c r="C3415">
        <v>663188</v>
      </c>
      <c r="D3415">
        <v>3</v>
      </c>
    </row>
    <row r="3416" spans="1:4" x14ac:dyDescent="0.25">
      <c r="A3416" s="1">
        <v>41616</v>
      </c>
      <c r="B3416" t="s">
        <v>23</v>
      </c>
      <c r="C3416">
        <v>1179000</v>
      </c>
      <c r="D3416">
        <v>3</v>
      </c>
    </row>
    <row r="3417" spans="1:4" x14ac:dyDescent="0.25">
      <c r="A3417" s="1">
        <v>41625</v>
      </c>
      <c r="B3417" t="s">
        <v>24</v>
      </c>
      <c r="C3417">
        <v>478969</v>
      </c>
      <c r="D3417">
        <v>2</v>
      </c>
    </row>
    <row r="3418" spans="1:4" x14ac:dyDescent="0.25">
      <c r="A3418" s="1">
        <v>41629</v>
      </c>
      <c r="B3418" t="s">
        <v>19</v>
      </c>
      <c r="C3418">
        <v>1179000</v>
      </c>
      <c r="D3418">
        <v>2</v>
      </c>
    </row>
    <row r="3419" spans="1:4" x14ac:dyDescent="0.25">
      <c r="A3419" s="1">
        <v>41640</v>
      </c>
      <c r="B3419" t="s">
        <v>22</v>
      </c>
      <c r="C3419">
        <v>27719550</v>
      </c>
      <c r="D3419">
        <v>4</v>
      </c>
    </row>
    <row r="3420" spans="1:4" x14ac:dyDescent="0.25">
      <c r="A3420" s="1">
        <v>41642</v>
      </c>
      <c r="B3420" t="s">
        <v>25</v>
      </c>
      <c r="C3420">
        <v>308000</v>
      </c>
      <c r="D3420">
        <v>1</v>
      </c>
    </row>
    <row r="3421" spans="1:4" x14ac:dyDescent="0.25">
      <c r="A3421" s="1">
        <v>41643</v>
      </c>
      <c r="B3421" t="s">
        <v>19</v>
      </c>
      <c r="C3421">
        <v>1232000</v>
      </c>
      <c r="D3421">
        <v>2</v>
      </c>
    </row>
    <row r="3422" spans="1:4" x14ac:dyDescent="0.25">
      <c r="A3422" s="1">
        <v>41644</v>
      </c>
      <c r="B3422" t="s">
        <v>23</v>
      </c>
      <c r="C3422">
        <v>4620000</v>
      </c>
      <c r="D3422">
        <v>3</v>
      </c>
    </row>
    <row r="3423" spans="1:4" x14ac:dyDescent="0.25">
      <c r="A3423" s="1">
        <v>41645</v>
      </c>
      <c r="B3423" t="s">
        <v>20</v>
      </c>
      <c r="C3423">
        <v>1396267</v>
      </c>
      <c r="D3423">
        <v>4</v>
      </c>
    </row>
    <row r="3424" spans="1:4" x14ac:dyDescent="0.25">
      <c r="A3424" s="1">
        <v>41651</v>
      </c>
      <c r="B3424" t="s">
        <v>23</v>
      </c>
      <c r="C3424">
        <v>14784000</v>
      </c>
      <c r="D3424">
        <v>1</v>
      </c>
    </row>
    <row r="3425" spans="1:4" x14ac:dyDescent="0.25">
      <c r="A3425" s="1">
        <v>41653</v>
      </c>
      <c r="B3425" t="s">
        <v>24</v>
      </c>
      <c r="C3425">
        <v>616000</v>
      </c>
      <c r="D3425">
        <v>1</v>
      </c>
    </row>
    <row r="3426" spans="1:4" x14ac:dyDescent="0.25">
      <c r="A3426" s="1">
        <v>41654</v>
      </c>
      <c r="B3426" t="s">
        <v>22</v>
      </c>
      <c r="C3426">
        <v>164267</v>
      </c>
      <c r="D3426">
        <v>1</v>
      </c>
    </row>
    <row r="3427" spans="1:4" x14ac:dyDescent="0.25">
      <c r="A3427" s="1">
        <v>41656</v>
      </c>
      <c r="B3427" t="s">
        <v>25</v>
      </c>
      <c r="C3427">
        <v>4106680</v>
      </c>
      <c r="D3427">
        <v>40</v>
      </c>
    </row>
    <row r="3428" spans="1:4" x14ac:dyDescent="0.25">
      <c r="A3428" s="1">
        <v>41657</v>
      </c>
      <c r="B3428" t="s">
        <v>19</v>
      </c>
      <c r="C3428">
        <v>20533350</v>
      </c>
      <c r="D3428">
        <v>52</v>
      </c>
    </row>
    <row r="3429" spans="1:4" x14ac:dyDescent="0.25">
      <c r="A3429" s="1">
        <v>41658</v>
      </c>
      <c r="B3429" t="s">
        <v>23</v>
      </c>
      <c r="C3429">
        <v>1848006</v>
      </c>
      <c r="D3429">
        <v>18</v>
      </c>
    </row>
    <row r="3430" spans="1:4" x14ac:dyDescent="0.25">
      <c r="A3430" s="1">
        <v>41659</v>
      </c>
      <c r="B3430" t="s">
        <v>20</v>
      </c>
      <c r="C3430">
        <v>1026670</v>
      </c>
      <c r="D3430">
        <v>10</v>
      </c>
    </row>
    <row r="3431" spans="1:4" x14ac:dyDescent="0.25">
      <c r="A3431" s="1">
        <v>41660</v>
      </c>
      <c r="B3431" t="s">
        <v>24</v>
      </c>
      <c r="C3431">
        <v>705834</v>
      </c>
      <c r="D3431">
        <v>4</v>
      </c>
    </row>
    <row r="3432" spans="1:4" x14ac:dyDescent="0.25">
      <c r="A3432" s="1">
        <v>41661</v>
      </c>
      <c r="B3432" t="s">
        <v>22</v>
      </c>
      <c r="C3432">
        <v>2628267</v>
      </c>
      <c r="D3432">
        <v>5</v>
      </c>
    </row>
    <row r="3433" spans="1:4" x14ac:dyDescent="0.25">
      <c r="A3433" s="1">
        <v>41663</v>
      </c>
      <c r="B3433" t="s">
        <v>25</v>
      </c>
      <c r="C3433">
        <v>5852000</v>
      </c>
      <c r="D3433">
        <v>10</v>
      </c>
    </row>
    <row r="3434" spans="1:4" x14ac:dyDescent="0.25">
      <c r="A3434" s="1">
        <v>41664</v>
      </c>
      <c r="B3434" t="s">
        <v>19</v>
      </c>
      <c r="C3434">
        <v>616000</v>
      </c>
      <c r="D3434">
        <v>1</v>
      </c>
    </row>
    <row r="3435" spans="1:4" x14ac:dyDescent="0.25">
      <c r="A3435" s="1">
        <v>41665</v>
      </c>
      <c r="B3435" t="s">
        <v>23</v>
      </c>
      <c r="C3435">
        <v>164267</v>
      </c>
      <c r="D3435">
        <v>1</v>
      </c>
    </row>
    <row r="3436" spans="1:4" x14ac:dyDescent="0.25">
      <c r="A3436" s="1">
        <v>41666</v>
      </c>
      <c r="B3436" t="s">
        <v>20</v>
      </c>
      <c r="C3436">
        <v>616000</v>
      </c>
      <c r="D3436">
        <v>1</v>
      </c>
    </row>
    <row r="3437" spans="1:4" x14ac:dyDescent="0.25">
      <c r="A3437" s="1">
        <v>41668</v>
      </c>
      <c r="B3437" t="s">
        <v>22</v>
      </c>
      <c r="C3437">
        <v>808500</v>
      </c>
      <c r="D3437">
        <v>2</v>
      </c>
    </row>
    <row r="3438" spans="1:4" x14ac:dyDescent="0.25">
      <c r="A3438" s="1">
        <v>41670</v>
      </c>
      <c r="B3438" t="s">
        <v>25</v>
      </c>
      <c r="C3438">
        <v>857267</v>
      </c>
      <c r="D3438">
        <v>4</v>
      </c>
    </row>
    <row r="3439" spans="1:4" x14ac:dyDescent="0.25">
      <c r="A3439" s="1">
        <v>41671</v>
      </c>
      <c r="B3439" t="s">
        <v>19</v>
      </c>
      <c r="C3439">
        <v>35045267</v>
      </c>
      <c r="D3439">
        <v>7</v>
      </c>
    </row>
    <row r="3440" spans="1:4" x14ac:dyDescent="0.25">
      <c r="A3440" s="1">
        <v>41672</v>
      </c>
      <c r="B3440" t="s">
        <v>23</v>
      </c>
      <c r="C3440">
        <v>924000</v>
      </c>
      <c r="D3440">
        <v>2</v>
      </c>
    </row>
    <row r="3441" spans="1:4" x14ac:dyDescent="0.25">
      <c r="A3441" s="1">
        <v>41673</v>
      </c>
      <c r="B3441" t="s">
        <v>20</v>
      </c>
      <c r="C3441">
        <v>1848000</v>
      </c>
      <c r="D3441">
        <v>4</v>
      </c>
    </row>
    <row r="3442" spans="1:4" x14ac:dyDescent="0.25">
      <c r="A3442" s="1">
        <v>41675</v>
      </c>
      <c r="B3442" t="s">
        <v>22</v>
      </c>
      <c r="C3442">
        <v>1848000</v>
      </c>
      <c r="D3442">
        <v>4</v>
      </c>
    </row>
    <row r="3443" spans="1:4" x14ac:dyDescent="0.25">
      <c r="A3443" s="1">
        <v>41676</v>
      </c>
      <c r="B3443" t="s">
        <v>21</v>
      </c>
      <c r="C3443">
        <v>2012267</v>
      </c>
      <c r="D3443">
        <v>4</v>
      </c>
    </row>
    <row r="3444" spans="1:4" x14ac:dyDescent="0.25">
      <c r="A3444" s="1">
        <v>41677</v>
      </c>
      <c r="B3444" t="s">
        <v>25</v>
      </c>
      <c r="C3444">
        <v>1001000</v>
      </c>
      <c r="D3444">
        <v>3</v>
      </c>
    </row>
    <row r="3445" spans="1:4" x14ac:dyDescent="0.25">
      <c r="A3445" s="1">
        <v>41679</v>
      </c>
      <c r="B3445" t="s">
        <v>23</v>
      </c>
      <c r="C3445">
        <v>4312000</v>
      </c>
      <c r="D3445">
        <v>7</v>
      </c>
    </row>
    <row r="3446" spans="1:4" x14ac:dyDescent="0.25">
      <c r="A3446" s="1">
        <v>41680</v>
      </c>
      <c r="B3446" t="s">
        <v>20</v>
      </c>
      <c r="C3446">
        <v>2464000</v>
      </c>
      <c r="D3446">
        <v>6</v>
      </c>
    </row>
    <row r="3447" spans="1:4" x14ac:dyDescent="0.25">
      <c r="A3447" s="1">
        <v>41681</v>
      </c>
      <c r="B3447" t="s">
        <v>24</v>
      </c>
      <c r="C3447">
        <v>616000</v>
      </c>
      <c r="D3447">
        <v>1</v>
      </c>
    </row>
    <row r="3448" spans="1:4" x14ac:dyDescent="0.25">
      <c r="A3448" s="1">
        <v>41682</v>
      </c>
      <c r="B3448" t="s">
        <v>22</v>
      </c>
      <c r="C3448">
        <v>2279201</v>
      </c>
      <c r="D3448">
        <v>6</v>
      </c>
    </row>
    <row r="3449" spans="1:4" x14ac:dyDescent="0.25">
      <c r="A3449" s="1">
        <v>41683</v>
      </c>
      <c r="B3449" t="s">
        <v>21</v>
      </c>
      <c r="C3449">
        <v>1252534</v>
      </c>
      <c r="D3449">
        <v>4</v>
      </c>
    </row>
    <row r="3450" spans="1:4" x14ac:dyDescent="0.25">
      <c r="A3450" s="1">
        <v>41684</v>
      </c>
      <c r="B3450" t="s">
        <v>25</v>
      </c>
      <c r="C3450">
        <v>1001000</v>
      </c>
      <c r="D3450">
        <v>4</v>
      </c>
    </row>
    <row r="3451" spans="1:4" x14ac:dyDescent="0.25">
      <c r="A3451" s="1">
        <v>41685</v>
      </c>
      <c r="B3451" t="s">
        <v>19</v>
      </c>
      <c r="C3451">
        <v>636534</v>
      </c>
      <c r="D3451">
        <v>3</v>
      </c>
    </row>
    <row r="3452" spans="1:4" x14ac:dyDescent="0.25">
      <c r="A3452" s="1">
        <v>41686</v>
      </c>
      <c r="B3452" t="s">
        <v>23</v>
      </c>
      <c r="C3452">
        <v>3244267</v>
      </c>
      <c r="D3452">
        <v>8</v>
      </c>
    </row>
    <row r="3453" spans="1:4" x14ac:dyDescent="0.25">
      <c r="A3453" s="1">
        <v>41688</v>
      </c>
      <c r="B3453" t="s">
        <v>24</v>
      </c>
      <c r="C3453">
        <v>308000</v>
      </c>
      <c r="D3453">
        <v>1</v>
      </c>
    </row>
    <row r="3454" spans="1:4" x14ac:dyDescent="0.25">
      <c r="A3454" s="1">
        <v>41689</v>
      </c>
      <c r="B3454" t="s">
        <v>22</v>
      </c>
      <c r="C3454">
        <v>1108801</v>
      </c>
      <c r="D3454">
        <v>4</v>
      </c>
    </row>
    <row r="3455" spans="1:4" x14ac:dyDescent="0.25">
      <c r="A3455" s="1">
        <v>41690</v>
      </c>
      <c r="B3455" t="s">
        <v>21</v>
      </c>
      <c r="C3455">
        <v>1396267</v>
      </c>
      <c r="D3455">
        <v>4</v>
      </c>
    </row>
    <row r="3456" spans="1:4" x14ac:dyDescent="0.25">
      <c r="A3456" s="1">
        <v>41691</v>
      </c>
      <c r="B3456" t="s">
        <v>25</v>
      </c>
      <c r="C3456">
        <v>6709267</v>
      </c>
      <c r="D3456">
        <v>8</v>
      </c>
    </row>
    <row r="3457" spans="1:4" x14ac:dyDescent="0.25">
      <c r="A3457" s="1">
        <v>41692</v>
      </c>
      <c r="B3457" t="s">
        <v>19</v>
      </c>
      <c r="C3457">
        <v>4322267</v>
      </c>
      <c r="D3457">
        <v>9</v>
      </c>
    </row>
    <row r="3458" spans="1:4" x14ac:dyDescent="0.25">
      <c r="A3458" s="1">
        <v>41693</v>
      </c>
      <c r="B3458" t="s">
        <v>23</v>
      </c>
      <c r="C3458">
        <v>924000</v>
      </c>
      <c r="D3458">
        <v>2</v>
      </c>
    </row>
    <row r="3459" spans="1:4" x14ac:dyDescent="0.25">
      <c r="A3459" s="1">
        <v>41694</v>
      </c>
      <c r="B3459" t="s">
        <v>20</v>
      </c>
      <c r="C3459">
        <v>3041500</v>
      </c>
      <c r="D3459">
        <v>7</v>
      </c>
    </row>
    <row r="3460" spans="1:4" x14ac:dyDescent="0.25">
      <c r="A3460" s="1">
        <v>41695</v>
      </c>
      <c r="B3460" t="s">
        <v>24</v>
      </c>
      <c r="C3460">
        <v>1058750</v>
      </c>
      <c r="D3460">
        <v>3</v>
      </c>
    </row>
    <row r="3461" spans="1:4" x14ac:dyDescent="0.25">
      <c r="A3461" s="1">
        <v>41696</v>
      </c>
      <c r="B3461" t="s">
        <v>22</v>
      </c>
      <c r="C3461">
        <v>3244267</v>
      </c>
      <c r="D3461">
        <v>7</v>
      </c>
    </row>
    <row r="3462" spans="1:4" x14ac:dyDescent="0.25">
      <c r="A3462" s="1">
        <v>41697</v>
      </c>
      <c r="B3462" t="s">
        <v>21</v>
      </c>
      <c r="C3462">
        <v>2464000</v>
      </c>
      <c r="D3462">
        <v>4</v>
      </c>
    </row>
    <row r="3463" spans="1:4" x14ac:dyDescent="0.25">
      <c r="A3463" s="1">
        <v>41698</v>
      </c>
      <c r="B3463" t="s">
        <v>25</v>
      </c>
      <c r="C3463">
        <v>1868534</v>
      </c>
      <c r="D3463">
        <v>5</v>
      </c>
    </row>
    <row r="3464" spans="1:4" x14ac:dyDescent="0.25">
      <c r="A3464" s="1">
        <v>41699</v>
      </c>
      <c r="B3464" t="s">
        <v>19</v>
      </c>
      <c r="C3464">
        <v>1155000</v>
      </c>
      <c r="D3464">
        <v>3</v>
      </c>
    </row>
    <row r="3465" spans="1:4" x14ac:dyDescent="0.25">
      <c r="A3465" s="1">
        <v>41700</v>
      </c>
      <c r="B3465" t="s">
        <v>23</v>
      </c>
      <c r="C3465">
        <v>1116500</v>
      </c>
      <c r="D3465">
        <v>4</v>
      </c>
    </row>
    <row r="3466" spans="1:4" x14ac:dyDescent="0.25">
      <c r="A3466" s="1">
        <v>41701</v>
      </c>
      <c r="B3466" t="s">
        <v>20</v>
      </c>
      <c r="C3466">
        <v>2772000</v>
      </c>
      <c r="D3466">
        <v>5</v>
      </c>
    </row>
    <row r="3467" spans="1:4" x14ac:dyDescent="0.25">
      <c r="A3467" s="1">
        <v>41702</v>
      </c>
      <c r="B3467" t="s">
        <v>24</v>
      </c>
      <c r="C3467">
        <v>1329534</v>
      </c>
      <c r="D3467">
        <v>4</v>
      </c>
    </row>
    <row r="3468" spans="1:4" x14ac:dyDescent="0.25">
      <c r="A3468" s="1">
        <v>41703</v>
      </c>
      <c r="B3468" t="s">
        <v>22</v>
      </c>
      <c r="C3468">
        <v>18154034</v>
      </c>
      <c r="D3468">
        <v>10</v>
      </c>
    </row>
    <row r="3469" spans="1:4" x14ac:dyDescent="0.25">
      <c r="A3469" s="1">
        <v>41704</v>
      </c>
      <c r="B3469" t="s">
        <v>21</v>
      </c>
      <c r="C3469">
        <v>2258667</v>
      </c>
      <c r="D3469">
        <v>5</v>
      </c>
    </row>
    <row r="3470" spans="1:4" x14ac:dyDescent="0.25">
      <c r="A3470" s="1">
        <v>41705</v>
      </c>
      <c r="B3470" t="s">
        <v>25</v>
      </c>
      <c r="C3470">
        <v>2340801</v>
      </c>
      <c r="D3470">
        <v>7</v>
      </c>
    </row>
    <row r="3471" spans="1:4" x14ac:dyDescent="0.25">
      <c r="A3471" s="1">
        <v>41706</v>
      </c>
      <c r="B3471" t="s">
        <v>19</v>
      </c>
      <c r="C3471">
        <v>924000</v>
      </c>
      <c r="D3471">
        <v>2</v>
      </c>
    </row>
    <row r="3472" spans="1:4" x14ac:dyDescent="0.25">
      <c r="A3472" s="1">
        <v>41707</v>
      </c>
      <c r="B3472" t="s">
        <v>23</v>
      </c>
      <c r="C3472">
        <v>924000</v>
      </c>
      <c r="D3472">
        <v>3</v>
      </c>
    </row>
    <row r="3473" spans="1:4" x14ac:dyDescent="0.25">
      <c r="A3473" s="1">
        <v>41709</v>
      </c>
      <c r="B3473" t="s">
        <v>24</v>
      </c>
      <c r="C3473">
        <v>616000</v>
      </c>
      <c r="D3473">
        <v>1</v>
      </c>
    </row>
    <row r="3474" spans="1:4" x14ac:dyDescent="0.25">
      <c r="A3474" s="1">
        <v>41710</v>
      </c>
      <c r="B3474" t="s">
        <v>22</v>
      </c>
      <c r="C3474">
        <v>616000</v>
      </c>
      <c r="D3474">
        <v>1</v>
      </c>
    </row>
    <row r="3475" spans="1:4" x14ac:dyDescent="0.25">
      <c r="A3475" s="1">
        <v>41711</v>
      </c>
      <c r="B3475" t="s">
        <v>21</v>
      </c>
      <c r="C3475">
        <v>924000</v>
      </c>
      <c r="D3475">
        <v>2</v>
      </c>
    </row>
    <row r="3476" spans="1:4" x14ac:dyDescent="0.25">
      <c r="A3476" s="1">
        <v>41712</v>
      </c>
      <c r="B3476" t="s">
        <v>25</v>
      </c>
      <c r="C3476">
        <v>1001000</v>
      </c>
      <c r="D3476">
        <v>2</v>
      </c>
    </row>
    <row r="3477" spans="1:4" x14ac:dyDescent="0.25">
      <c r="A3477" s="1">
        <v>41713</v>
      </c>
      <c r="B3477" t="s">
        <v>19</v>
      </c>
      <c r="C3477">
        <v>32914934</v>
      </c>
      <c r="D3477">
        <v>9</v>
      </c>
    </row>
    <row r="3478" spans="1:4" x14ac:dyDescent="0.25">
      <c r="A3478" s="1">
        <v>41714</v>
      </c>
      <c r="B3478" t="s">
        <v>23</v>
      </c>
      <c r="C3478">
        <v>944534</v>
      </c>
      <c r="D3478">
        <v>3</v>
      </c>
    </row>
    <row r="3479" spans="1:4" x14ac:dyDescent="0.25">
      <c r="A3479" s="1">
        <v>41715</v>
      </c>
      <c r="B3479" t="s">
        <v>20</v>
      </c>
      <c r="C3479">
        <v>3244267</v>
      </c>
      <c r="D3479">
        <v>9</v>
      </c>
    </row>
    <row r="3480" spans="1:4" x14ac:dyDescent="0.25">
      <c r="A3480" s="1">
        <v>41716</v>
      </c>
      <c r="B3480" t="s">
        <v>24</v>
      </c>
      <c r="C3480">
        <v>924002</v>
      </c>
      <c r="D3480">
        <v>6</v>
      </c>
    </row>
    <row r="3481" spans="1:4" x14ac:dyDescent="0.25">
      <c r="A3481" s="1">
        <v>41717</v>
      </c>
      <c r="B3481" t="s">
        <v>22</v>
      </c>
      <c r="C3481">
        <v>1981468</v>
      </c>
      <c r="D3481">
        <v>7</v>
      </c>
    </row>
    <row r="3482" spans="1:4" x14ac:dyDescent="0.25">
      <c r="A3482" s="1">
        <v>41718</v>
      </c>
      <c r="B3482" t="s">
        <v>21</v>
      </c>
      <c r="C3482">
        <v>164267</v>
      </c>
      <c r="D3482">
        <v>1</v>
      </c>
    </row>
    <row r="3483" spans="1:4" x14ac:dyDescent="0.25">
      <c r="A3483" s="1">
        <v>41719</v>
      </c>
      <c r="B3483" t="s">
        <v>25</v>
      </c>
      <c r="C3483">
        <v>7556267</v>
      </c>
      <c r="D3483">
        <v>2</v>
      </c>
    </row>
    <row r="3484" spans="1:4" x14ac:dyDescent="0.25">
      <c r="A3484" s="1">
        <v>41721</v>
      </c>
      <c r="B3484" t="s">
        <v>23</v>
      </c>
      <c r="C3484">
        <v>4312000</v>
      </c>
      <c r="D3484">
        <v>2</v>
      </c>
    </row>
    <row r="3485" spans="1:4" x14ac:dyDescent="0.25">
      <c r="A3485" s="1">
        <v>41722</v>
      </c>
      <c r="B3485" t="s">
        <v>20</v>
      </c>
      <c r="C3485">
        <v>3991167</v>
      </c>
      <c r="D3485">
        <v>3</v>
      </c>
    </row>
    <row r="3486" spans="1:4" x14ac:dyDescent="0.25">
      <c r="A3486" s="1">
        <v>41723</v>
      </c>
      <c r="B3486" t="s">
        <v>24</v>
      </c>
      <c r="C3486">
        <v>616000</v>
      </c>
      <c r="D3486">
        <v>1</v>
      </c>
    </row>
    <row r="3487" spans="1:4" x14ac:dyDescent="0.25">
      <c r="A3487" s="1">
        <v>41724</v>
      </c>
      <c r="B3487" t="s">
        <v>22</v>
      </c>
      <c r="C3487">
        <v>1116500</v>
      </c>
      <c r="D3487">
        <v>3</v>
      </c>
    </row>
    <row r="3488" spans="1:4" x14ac:dyDescent="0.25">
      <c r="A3488" s="1">
        <v>41725</v>
      </c>
      <c r="B3488" t="s">
        <v>21</v>
      </c>
      <c r="C3488">
        <v>2772000</v>
      </c>
      <c r="D3488">
        <v>7</v>
      </c>
    </row>
    <row r="3489" spans="1:4" x14ac:dyDescent="0.25">
      <c r="A3489" s="1">
        <v>41726</v>
      </c>
      <c r="B3489" t="s">
        <v>25</v>
      </c>
      <c r="C3489">
        <v>164267</v>
      </c>
      <c r="D3489">
        <v>1</v>
      </c>
    </row>
    <row r="3490" spans="1:4" x14ac:dyDescent="0.25">
      <c r="A3490" s="1">
        <v>41728</v>
      </c>
      <c r="B3490" t="s">
        <v>23</v>
      </c>
      <c r="C3490">
        <v>2964500</v>
      </c>
      <c r="D3490">
        <v>6</v>
      </c>
    </row>
    <row r="3491" spans="1:4" x14ac:dyDescent="0.25">
      <c r="A3491" s="1">
        <v>41729</v>
      </c>
      <c r="B3491" t="s">
        <v>20</v>
      </c>
      <c r="C3491">
        <v>1386000</v>
      </c>
      <c r="D3491">
        <v>3</v>
      </c>
    </row>
    <row r="3492" spans="1:4" x14ac:dyDescent="0.25">
      <c r="A3492" s="1">
        <v>41730</v>
      </c>
      <c r="B3492" t="s">
        <v>24</v>
      </c>
      <c r="C3492">
        <v>164267</v>
      </c>
      <c r="D3492">
        <v>1</v>
      </c>
    </row>
    <row r="3493" spans="1:4" x14ac:dyDescent="0.25">
      <c r="A3493" s="1">
        <v>41731</v>
      </c>
      <c r="B3493" t="s">
        <v>22</v>
      </c>
      <c r="C3493">
        <v>2012267</v>
      </c>
      <c r="D3493">
        <v>5</v>
      </c>
    </row>
    <row r="3494" spans="1:4" x14ac:dyDescent="0.25">
      <c r="A3494" s="1">
        <v>41732</v>
      </c>
      <c r="B3494" t="s">
        <v>21</v>
      </c>
      <c r="C3494">
        <v>1396267</v>
      </c>
      <c r="D3494">
        <v>3</v>
      </c>
    </row>
    <row r="3495" spans="1:4" x14ac:dyDescent="0.25">
      <c r="A3495" s="1">
        <v>41733</v>
      </c>
      <c r="B3495" t="s">
        <v>25</v>
      </c>
      <c r="C3495">
        <v>1088267</v>
      </c>
      <c r="D3495">
        <v>3</v>
      </c>
    </row>
    <row r="3496" spans="1:4" x14ac:dyDescent="0.25">
      <c r="A3496" s="1">
        <v>41734</v>
      </c>
      <c r="B3496" t="s">
        <v>19</v>
      </c>
      <c r="C3496">
        <v>164267</v>
      </c>
      <c r="D3496">
        <v>1</v>
      </c>
    </row>
    <row r="3497" spans="1:4" x14ac:dyDescent="0.25">
      <c r="A3497" s="1">
        <v>41735</v>
      </c>
      <c r="B3497" t="s">
        <v>23</v>
      </c>
      <c r="C3497">
        <v>616000</v>
      </c>
      <c r="D3497">
        <v>1</v>
      </c>
    </row>
    <row r="3498" spans="1:4" x14ac:dyDescent="0.25">
      <c r="A3498" s="1">
        <v>41736</v>
      </c>
      <c r="B3498" t="s">
        <v>20</v>
      </c>
      <c r="C3498">
        <v>944534</v>
      </c>
      <c r="D3498">
        <v>3</v>
      </c>
    </row>
    <row r="3499" spans="1:4" x14ac:dyDescent="0.25">
      <c r="A3499" s="1">
        <v>41737</v>
      </c>
      <c r="B3499" t="s">
        <v>24</v>
      </c>
      <c r="C3499">
        <v>1396267</v>
      </c>
      <c r="D3499">
        <v>3</v>
      </c>
    </row>
    <row r="3500" spans="1:4" x14ac:dyDescent="0.25">
      <c r="A3500" s="1">
        <v>41738</v>
      </c>
      <c r="B3500" t="s">
        <v>22</v>
      </c>
      <c r="C3500">
        <v>164267</v>
      </c>
      <c r="D3500">
        <v>1</v>
      </c>
    </row>
    <row r="3501" spans="1:4" x14ac:dyDescent="0.25">
      <c r="A3501" s="1">
        <v>41739</v>
      </c>
      <c r="B3501" t="s">
        <v>21</v>
      </c>
      <c r="C3501">
        <v>308000</v>
      </c>
      <c r="D3501">
        <v>1</v>
      </c>
    </row>
    <row r="3502" spans="1:4" x14ac:dyDescent="0.25">
      <c r="A3502" s="1">
        <v>41740</v>
      </c>
      <c r="B3502" t="s">
        <v>25</v>
      </c>
      <c r="C3502">
        <v>1232000</v>
      </c>
      <c r="D3502">
        <v>2</v>
      </c>
    </row>
    <row r="3503" spans="1:4" x14ac:dyDescent="0.25">
      <c r="A3503" s="1">
        <v>41741</v>
      </c>
      <c r="B3503" t="s">
        <v>19</v>
      </c>
      <c r="C3503">
        <v>308000</v>
      </c>
      <c r="D3503">
        <v>1</v>
      </c>
    </row>
    <row r="3504" spans="1:4" x14ac:dyDescent="0.25">
      <c r="A3504" s="1">
        <v>41742</v>
      </c>
      <c r="B3504" t="s">
        <v>23</v>
      </c>
      <c r="C3504">
        <v>1540000</v>
      </c>
      <c r="D3504">
        <v>5</v>
      </c>
    </row>
    <row r="3505" spans="1:4" x14ac:dyDescent="0.25">
      <c r="A3505" s="1">
        <v>41743</v>
      </c>
      <c r="B3505" t="s">
        <v>20</v>
      </c>
      <c r="C3505">
        <v>1088267</v>
      </c>
      <c r="D3505">
        <v>3</v>
      </c>
    </row>
    <row r="3506" spans="1:4" x14ac:dyDescent="0.25">
      <c r="A3506" s="1">
        <v>41744</v>
      </c>
      <c r="B3506" t="s">
        <v>24</v>
      </c>
      <c r="C3506">
        <v>1540000</v>
      </c>
      <c r="D3506">
        <v>4</v>
      </c>
    </row>
    <row r="3507" spans="1:4" x14ac:dyDescent="0.25">
      <c r="A3507" s="1">
        <v>41745</v>
      </c>
      <c r="B3507" t="s">
        <v>22</v>
      </c>
      <c r="C3507">
        <v>2791250</v>
      </c>
      <c r="D3507">
        <v>10</v>
      </c>
    </row>
    <row r="3508" spans="1:4" x14ac:dyDescent="0.25">
      <c r="A3508" s="1">
        <v>41746</v>
      </c>
      <c r="B3508" t="s">
        <v>21</v>
      </c>
      <c r="C3508">
        <v>2156000</v>
      </c>
      <c r="D3508">
        <v>4</v>
      </c>
    </row>
    <row r="3509" spans="1:4" x14ac:dyDescent="0.25">
      <c r="A3509" s="1">
        <v>41747</v>
      </c>
      <c r="B3509" t="s">
        <v>25</v>
      </c>
      <c r="C3509">
        <v>1232000</v>
      </c>
      <c r="D3509">
        <v>2</v>
      </c>
    </row>
    <row r="3510" spans="1:4" x14ac:dyDescent="0.25">
      <c r="A3510" s="1">
        <v>41748</v>
      </c>
      <c r="B3510" t="s">
        <v>19</v>
      </c>
      <c r="C3510">
        <v>1540000</v>
      </c>
      <c r="D3510">
        <v>3</v>
      </c>
    </row>
    <row r="3511" spans="1:4" x14ac:dyDescent="0.25">
      <c r="A3511" s="1">
        <v>41750</v>
      </c>
      <c r="B3511" t="s">
        <v>20</v>
      </c>
      <c r="C3511">
        <v>780267</v>
      </c>
      <c r="D3511">
        <v>2</v>
      </c>
    </row>
    <row r="3512" spans="1:4" x14ac:dyDescent="0.25">
      <c r="A3512" s="1">
        <v>41751</v>
      </c>
      <c r="B3512" t="s">
        <v>24</v>
      </c>
      <c r="C3512">
        <v>2772000</v>
      </c>
      <c r="D3512">
        <v>6</v>
      </c>
    </row>
    <row r="3513" spans="1:4" x14ac:dyDescent="0.25">
      <c r="A3513" s="1">
        <v>41752</v>
      </c>
      <c r="B3513" t="s">
        <v>22</v>
      </c>
      <c r="C3513">
        <v>472267</v>
      </c>
      <c r="D3513">
        <v>2</v>
      </c>
    </row>
    <row r="3514" spans="1:4" x14ac:dyDescent="0.25">
      <c r="A3514" s="1">
        <v>41753</v>
      </c>
      <c r="B3514" t="s">
        <v>21</v>
      </c>
      <c r="C3514">
        <v>2956801</v>
      </c>
      <c r="D3514">
        <v>7</v>
      </c>
    </row>
    <row r="3515" spans="1:4" x14ac:dyDescent="0.25">
      <c r="A3515" s="1">
        <v>41754</v>
      </c>
      <c r="B3515" t="s">
        <v>25</v>
      </c>
      <c r="C3515">
        <v>1047201</v>
      </c>
      <c r="D3515">
        <v>4</v>
      </c>
    </row>
    <row r="3516" spans="1:4" x14ac:dyDescent="0.25">
      <c r="A3516" s="1">
        <v>41755</v>
      </c>
      <c r="B3516" t="s">
        <v>19</v>
      </c>
      <c r="C3516">
        <v>0</v>
      </c>
      <c r="D3516">
        <v>1</v>
      </c>
    </row>
    <row r="3517" spans="1:4" x14ac:dyDescent="0.25">
      <c r="A3517" s="1">
        <v>41756</v>
      </c>
      <c r="B3517" t="s">
        <v>23</v>
      </c>
      <c r="C3517">
        <v>780267</v>
      </c>
      <c r="D3517">
        <v>2</v>
      </c>
    </row>
    <row r="3518" spans="1:4" x14ac:dyDescent="0.25">
      <c r="A3518" s="1">
        <v>41757</v>
      </c>
      <c r="B3518" t="s">
        <v>20</v>
      </c>
      <c r="C3518">
        <v>636534</v>
      </c>
      <c r="D3518">
        <v>3</v>
      </c>
    </row>
    <row r="3519" spans="1:4" x14ac:dyDescent="0.25">
      <c r="A3519" s="1">
        <v>41758</v>
      </c>
      <c r="B3519" t="s">
        <v>24</v>
      </c>
      <c r="C3519">
        <v>1396267</v>
      </c>
      <c r="D3519">
        <v>3</v>
      </c>
    </row>
    <row r="3520" spans="1:4" x14ac:dyDescent="0.25">
      <c r="A3520" s="1">
        <v>41759</v>
      </c>
      <c r="B3520" t="s">
        <v>22</v>
      </c>
      <c r="C3520">
        <v>780267</v>
      </c>
      <c r="D3520">
        <v>2</v>
      </c>
    </row>
    <row r="3521" spans="1:4" x14ac:dyDescent="0.25">
      <c r="A3521" s="1">
        <v>41760</v>
      </c>
      <c r="B3521" t="s">
        <v>21</v>
      </c>
      <c r="C3521">
        <v>4928000</v>
      </c>
      <c r="D3521">
        <v>9</v>
      </c>
    </row>
    <row r="3522" spans="1:4" x14ac:dyDescent="0.25">
      <c r="A3522" s="1">
        <v>41761</v>
      </c>
      <c r="B3522" t="s">
        <v>25</v>
      </c>
      <c r="C3522">
        <v>2320267</v>
      </c>
      <c r="D3522">
        <v>5</v>
      </c>
    </row>
    <row r="3523" spans="1:4" x14ac:dyDescent="0.25">
      <c r="A3523" s="1">
        <v>41762</v>
      </c>
      <c r="B3523" t="s">
        <v>19</v>
      </c>
      <c r="C3523">
        <v>2369034</v>
      </c>
      <c r="D3523">
        <v>6</v>
      </c>
    </row>
    <row r="3524" spans="1:4" x14ac:dyDescent="0.25">
      <c r="A3524" s="1">
        <v>41763</v>
      </c>
      <c r="B3524" t="s">
        <v>23</v>
      </c>
      <c r="C3524">
        <v>1232000</v>
      </c>
      <c r="D3524">
        <v>2</v>
      </c>
    </row>
    <row r="3525" spans="1:4" x14ac:dyDescent="0.25">
      <c r="A3525" s="1">
        <v>41764</v>
      </c>
      <c r="B3525" t="s">
        <v>20</v>
      </c>
      <c r="C3525">
        <v>7913036</v>
      </c>
      <c r="D3525">
        <v>24</v>
      </c>
    </row>
    <row r="3526" spans="1:4" x14ac:dyDescent="0.25">
      <c r="A3526" s="1">
        <v>41765</v>
      </c>
      <c r="B3526" t="s">
        <v>24</v>
      </c>
      <c r="C3526">
        <v>780267</v>
      </c>
      <c r="D3526">
        <v>2</v>
      </c>
    </row>
    <row r="3527" spans="1:4" x14ac:dyDescent="0.25">
      <c r="A3527" s="1">
        <v>41766</v>
      </c>
      <c r="B3527" t="s">
        <v>22</v>
      </c>
      <c r="C3527">
        <v>1300017</v>
      </c>
      <c r="D3527">
        <v>4</v>
      </c>
    </row>
    <row r="3528" spans="1:4" x14ac:dyDescent="0.25">
      <c r="A3528" s="1">
        <v>41767</v>
      </c>
      <c r="B3528" t="s">
        <v>21</v>
      </c>
      <c r="C3528">
        <v>800801</v>
      </c>
      <c r="D3528">
        <v>4</v>
      </c>
    </row>
    <row r="3529" spans="1:4" x14ac:dyDescent="0.25">
      <c r="A3529" s="1">
        <v>41768</v>
      </c>
      <c r="B3529" t="s">
        <v>25</v>
      </c>
      <c r="C3529">
        <v>8364767</v>
      </c>
      <c r="D3529">
        <v>5</v>
      </c>
    </row>
    <row r="3530" spans="1:4" x14ac:dyDescent="0.25">
      <c r="A3530" s="1">
        <v>41769</v>
      </c>
      <c r="B3530" t="s">
        <v>19</v>
      </c>
      <c r="C3530">
        <v>5852000</v>
      </c>
      <c r="D3530">
        <v>5</v>
      </c>
    </row>
    <row r="3531" spans="1:4" x14ac:dyDescent="0.25">
      <c r="A3531" s="1">
        <v>41770</v>
      </c>
      <c r="B3531" t="s">
        <v>23</v>
      </c>
      <c r="C3531">
        <v>12381601</v>
      </c>
      <c r="D3531">
        <v>8</v>
      </c>
    </row>
    <row r="3532" spans="1:4" x14ac:dyDescent="0.25">
      <c r="A3532" s="1">
        <v>41771</v>
      </c>
      <c r="B3532" t="s">
        <v>20</v>
      </c>
      <c r="C3532">
        <v>621134</v>
      </c>
      <c r="D3532">
        <v>3</v>
      </c>
    </row>
    <row r="3533" spans="1:4" x14ac:dyDescent="0.25">
      <c r="A3533" s="1">
        <v>41772</v>
      </c>
      <c r="B3533" t="s">
        <v>24</v>
      </c>
      <c r="C3533">
        <v>164267</v>
      </c>
      <c r="D3533">
        <v>1</v>
      </c>
    </row>
    <row r="3534" spans="1:4" x14ac:dyDescent="0.25">
      <c r="A3534" s="1">
        <v>41773</v>
      </c>
      <c r="B3534" t="s">
        <v>22</v>
      </c>
      <c r="C3534">
        <v>3087701</v>
      </c>
      <c r="D3534">
        <v>8</v>
      </c>
    </row>
    <row r="3535" spans="1:4" x14ac:dyDescent="0.25">
      <c r="A3535" s="1">
        <v>41774</v>
      </c>
      <c r="B3535" t="s">
        <v>21</v>
      </c>
      <c r="C3535">
        <v>164267</v>
      </c>
      <c r="D3535">
        <v>1</v>
      </c>
    </row>
    <row r="3536" spans="1:4" x14ac:dyDescent="0.25">
      <c r="A3536" s="1">
        <v>41775</v>
      </c>
      <c r="B3536" t="s">
        <v>25</v>
      </c>
      <c r="C3536">
        <v>164267</v>
      </c>
      <c r="D3536">
        <v>1</v>
      </c>
    </row>
    <row r="3537" spans="1:4" x14ac:dyDescent="0.25">
      <c r="A3537" s="1">
        <v>41776</v>
      </c>
      <c r="B3537" t="s">
        <v>19</v>
      </c>
      <c r="C3537">
        <v>616000</v>
      </c>
      <c r="D3537">
        <v>1</v>
      </c>
    </row>
    <row r="3538" spans="1:4" x14ac:dyDescent="0.25">
      <c r="A3538" s="1">
        <v>41777</v>
      </c>
      <c r="B3538" t="s">
        <v>23</v>
      </c>
      <c r="C3538">
        <v>616000</v>
      </c>
      <c r="D3538">
        <v>1</v>
      </c>
    </row>
    <row r="3539" spans="1:4" x14ac:dyDescent="0.25">
      <c r="A3539" s="1">
        <v>41778</v>
      </c>
      <c r="B3539" t="s">
        <v>20</v>
      </c>
      <c r="C3539">
        <v>924000</v>
      </c>
      <c r="D3539">
        <v>2</v>
      </c>
    </row>
    <row r="3540" spans="1:4" x14ac:dyDescent="0.25">
      <c r="A3540" s="1">
        <v>41779</v>
      </c>
      <c r="B3540" t="s">
        <v>24</v>
      </c>
      <c r="C3540">
        <v>616000</v>
      </c>
      <c r="D3540">
        <v>1</v>
      </c>
    </row>
    <row r="3541" spans="1:4" x14ac:dyDescent="0.25">
      <c r="A3541" s="1">
        <v>41780</v>
      </c>
      <c r="B3541" t="s">
        <v>22</v>
      </c>
      <c r="C3541">
        <v>3214750</v>
      </c>
      <c r="D3541">
        <v>7</v>
      </c>
    </row>
    <row r="3542" spans="1:4" x14ac:dyDescent="0.25">
      <c r="A3542" s="1">
        <v>41781</v>
      </c>
      <c r="B3542" t="s">
        <v>21</v>
      </c>
      <c r="C3542">
        <v>3141601</v>
      </c>
      <c r="D3542">
        <v>9</v>
      </c>
    </row>
    <row r="3543" spans="1:4" x14ac:dyDescent="0.25">
      <c r="A3543" s="1">
        <v>41782</v>
      </c>
      <c r="B3543" t="s">
        <v>25</v>
      </c>
      <c r="C3543">
        <v>1910884</v>
      </c>
      <c r="D3543">
        <v>6</v>
      </c>
    </row>
    <row r="3544" spans="1:4" x14ac:dyDescent="0.25">
      <c r="A3544" s="1">
        <v>41783</v>
      </c>
      <c r="B3544" t="s">
        <v>19</v>
      </c>
      <c r="C3544">
        <v>3986034</v>
      </c>
      <c r="D3544">
        <v>11</v>
      </c>
    </row>
    <row r="3545" spans="1:4" x14ac:dyDescent="0.25">
      <c r="A3545" s="1">
        <v>41784</v>
      </c>
      <c r="B3545" t="s">
        <v>23</v>
      </c>
      <c r="C3545">
        <v>356767</v>
      </c>
      <c r="D3545">
        <v>2</v>
      </c>
    </row>
    <row r="3546" spans="1:4" x14ac:dyDescent="0.25">
      <c r="A3546" s="1">
        <v>41785</v>
      </c>
      <c r="B3546" t="s">
        <v>20</v>
      </c>
      <c r="C3546">
        <v>972767</v>
      </c>
      <c r="D3546">
        <v>3</v>
      </c>
    </row>
    <row r="3547" spans="1:4" x14ac:dyDescent="0.25">
      <c r="A3547" s="1">
        <v>41786</v>
      </c>
      <c r="B3547" t="s">
        <v>24</v>
      </c>
      <c r="C3547">
        <v>3367468</v>
      </c>
      <c r="D3547">
        <v>9</v>
      </c>
    </row>
    <row r="3548" spans="1:4" x14ac:dyDescent="0.25">
      <c r="A3548" s="1">
        <v>41787</v>
      </c>
      <c r="B3548" t="s">
        <v>22</v>
      </c>
      <c r="C3548">
        <v>1896767</v>
      </c>
      <c r="D3548">
        <v>6</v>
      </c>
    </row>
    <row r="3549" spans="1:4" x14ac:dyDescent="0.25">
      <c r="A3549" s="1">
        <v>41788</v>
      </c>
      <c r="B3549" t="s">
        <v>21</v>
      </c>
      <c r="C3549">
        <v>872668</v>
      </c>
      <c r="D3549">
        <v>5</v>
      </c>
    </row>
    <row r="3550" spans="1:4" x14ac:dyDescent="0.25">
      <c r="A3550" s="1">
        <v>41789</v>
      </c>
      <c r="B3550" t="s">
        <v>25</v>
      </c>
      <c r="C3550">
        <v>2772000</v>
      </c>
      <c r="D3550">
        <v>5</v>
      </c>
    </row>
    <row r="3551" spans="1:4" x14ac:dyDescent="0.25">
      <c r="A3551" s="1">
        <v>41790</v>
      </c>
      <c r="B3551" t="s">
        <v>19</v>
      </c>
      <c r="C3551">
        <v>924000</v>
      </c>
      <c r="D3551">
        <v>3</v>
      </c>
    </row>
    <row r="3552" spans="1:4" x14ac:dyDescent="0.25">
      <c r="A3552" s="1">
        <v>41791</v>
      </c>
      <c r="B3552" t="s">
        <v>23</v>
      </c>
      <c r="C3552">
        <v>2156000</v>
      </c>
      <c r="D3552">
        <v>4</v>
      </c>
    </row>
    <row r="3553" spans="1:4" x14ac:dyDescent="0.25">
      <c r="A3553" s="1">
        <v>41792</v>
      </c>
      <c r="B3553" t="s">
        <v>20</v>
      </c>
      <c r="C3553">
        <v>17653534</v>
      </c>
      <c r="D3553">
        <v>8</v>
      </c>
    </row>
    <row r="3554" spans="1:4" x14ac:dyDescent="0.25">
      <c r="A3554" s="1">
        <v>41793</v>
      </c>
      <c r="B3554" t="s">
        <v>24</v>
      </c>
      <c r="C3554">
        <v>4188801</v>
      </c>
      <c r="D3554">
        <v>13</v>
      </c>
    </row>
    <row r="3555" spans="1:4" x14ac:dyDescent="0.25">
      <c r="A3555" s="1">
        <v>41794</v>
      </c>
      <c r="B3555" t="s">
        <v>22</v>
      </c>
      <c r="C3555">
        <v>2705267</v>
      </c>
      <c r="D3555">
        <v>7</v>
      </c>
    </row>
    <row r="3556" spans="1:4" x14ac:dyDescent="0.25">
      <c r="A3556" s="1">
        <v>41795</v>
      </c>
      <c r="B3556" t="s">
        <v>21</v>
      </c>
      <c r="C3556">
        <v>192500</v>
      </c>
      <c r="D3556">
        <v>1</v>
      </c>
    </row>
    <row r="3557" spans="1:4" x14ac:dyDescent="0.25">
      <c r="A3557" s="1">
        <v>41796</v>
      </c>
      <c r="B3557" t="s">
        <v>25</v>
      </c>
      <c r="C3557">
        <v>1049767</v>
      </c>
      <c r="D3557">
        <v>3</v>
      </c>
    </row>
    <row r="3558" spans="1:4" x14ac:dyDescent="0.25">
      <c r="A3558" s="1">
        <v>41797</v>
      </c>
      <c r="B3558" t="s">
        <v>19</v>
      </c>
      <c r="C3558">
        <v>1848000</v>
      </c>
      <c r="D3558">
        <v>3</v>
      </c>
    </row>
    <row r="3559" spans="1:4" x14ac:dyDescent="0.25">
      <c r="A3559" s="1">
        <v>41799</v>
      </c>
      <c r="B3559" t="s">
        <v>20</v>
      </c>
      <c r="C3559">
        <v>1753034</v>
      </c>
      <c r="D3559">
        <v>6</v>
      </c>
    </row>
    <row r="3560" spans="1:4" x14ac:dyDescent="0.25">
      <c r="A3560" s="1">
        <v>41800</v>
      </c>
      <c r="B3560" t="s">
        <v>24</v>
      </c>
      <c r="C3560">
        <v>2343367</v>
      </c>
      <c r="D3560">
        <v>8</v>
      </c>
    </row>
    <row r="3561" spans="1:4" x14ac:dyDescent="0.25">
      <c r="A3561" s="1">
        <v>41801</v>
      </c>
      <c r="B3561" t="s">
        <v>22</v>
      </c>
      <c r="C3561">
        <v>972767</v>
      </c>
      <c r="D3561">
        <v>3</v>
      </c>
    </row>
    <row r="3562" spans="1:4" x14ac:dyDescent="0.25">
      <c r="A3562" s="1">
        <v>41802</v>
      </c>
      <c r="B3562" t="s">
        <v>21</v>
      </c>
      <c r="C3562">
        <v>3572801</v>
      </c>
      <c r="D3562">
        <v>9</v>
      </c>
    </row>
    <row r="3563" spans="1:4" x14ac:dyDescent="0.25">
      <c r="A3563" s="1">
        <v>41803</v>
      </c>
      <c r="B3563" t="s">
        <v>25</v>
      </c>
      <c r="C3563">
        <v>9111667</v>
      </c>
      <c r="D3563">
        <v>5</v>
      </c>
    </row>
    <row r="3564" spans="1:4" x14ac:dyDescent="0.25">
      <c r="A3564" s="1">
        <v>41804</v>
      </c>
      <c r="B3564" t="s">
        <v>19</v>
      </c>
      <c r="C3564">
        <v>410667</v>
      </c>
      <c r="D3564">
        <v>2</v>
      </c>
    </row>
    <row r="3565" spans="1:4" x14ac:dyDescent="0.25">
      <c r="A3565" s="1">
        <v>41805</v>
      </c>
      <c r="B3565" t="s">
        <v>23</v>
      </c>
      <c r="C3565">
        <v>1406534</v>
      </c>
      <c r="D3565">
        <v>4</v>
      </c>
    </row>
    <row r="3566" spans="1:4" x14ac:dyDescent="0.25">
      <c r="A3566" s="1">
        <v>41806</v>
      </c>
      <c r="B3566" t="s">
        <v>20</v>
      </c>
      <c r="C3566">
        <v>1334667</v>
      </c>
      <c r="D3566">
        <v>3</v>
      </c>
    </row>
    <row r="3567" spans="1:4" x14ac:dyDescent="0.25">
      <c r="A3567" s="1">
        <v>41807</v>
      </c>
      <c r="B3567" t="s">
        <v>24</v>
      </c>
      <c r="C3567">
        <v>924000</v>
      </c>
      <c r="D3567">
        <v>2</v>
      </c>
    </row>
    <row r="3568" spans="1:4" x14ac:dyDescent="0.25">
      <c r="A3568" s="1">
        <v>41808</v>
      </c>
      <c r="B3568" t="s">
        <v>22</v>
      </c>
      <c r="C3568">
        <v>616000</v>
      </c>
      <c r="D3568">
        <v>1</v>
      </c>
    </row>
    <row r="3569" spans="1:4" x14ac:dyDescent="0.25">
      <c r="A3569" s="1">
        <v>41809</v>
      </c>
      <c r="B3569" t="s">
        <v>21</v>
      </c>
      <c r="C3569">
        <v>664767</v>
      </c>
      <c r="D3569">
        <v>3</v>
      </c>
    </row>
    <row r="3570" spans="1:4" x14ac:dyDescent="0.25">
      <c r="A3570" s="1">
        <v>41810</v>
      </c>
      <c r="B3570" t="s">
        <v>25</v>
      </c>
      <c r="C3570">
        <v>472267</v>
      </c>
      <c r="D3570">
        <v>2</v>
      </c>
    </row>
    <row r="3571" spans="1:4" x14ac:dyDescent="0.25">
      <c r="A3571" s="1">
        <v>41811</v>
      </c>
      <c r="B3571" t="s">
        <v>19</v>
      </c>
      <c r="C3571">
        <v>472267</v>
      </c>
      <c r="D3571">
        <v>2</v>
      </c>
    </row>
    <row r="3572" spans="1:4" x14ac:dyDescent="0.25">
      <c r="A3572" s="1">
        <v>41813</v>
      </c>
      <c r="B3572" t="s">
        <v>20</v>
      </c>
      <c r="C3572">
        <v>491517</v>
      </c>
      <c r="D3572">
        <v>3</v>
      </c>
    </row>
    <row r="3573" spans="1:4" x14ac:dyDescent="0.25">
      <c r="A3573" s="1">
        <v>41815</v>
      </c>
      <c r="B3573" t="s">
        <v>22</v>
      </c>
      <c r="C3573">
        <v>2320267</v>
      </c>
      <c r="D3573">
        <v>5</v>
      </c>
    </row>
    <row r="3574" spans="1:4" x14ac:dyDescent="0.25">
      <c r="A3574" s="1">
        <v>41816</v>
      </c>
      <c r="B3574" t="s">
        <v>21</v>
      </c>
      <c r="C3574">
        <v>102667</v>
      </c>
      <c r="D3574">
        <v>1</v>
      </c>
    </row>
    <row r="3575" spans="1:4" x14ac:dyDescent="0.25">
      <c r="A3575" s="1">
        <v>41817</v>
      </c>
      <c r="B3575" t="s">
        <v>25</v>
      </c>
      <c r="C3575">
        <v>1280767</v>
      </c>
      <c r="D3575">
        <v>4</v>
      </c>
    </row>
    <row r="3576" spans="1:4" x14ac:dyDescent="0.25">
      <c r="A3576" s="1">
        <v>41818</v>
      </c>
      <c r="B3576" t="s">
        <v>19</v>
      </c>
      <c r="C3576">
        <v>472267</v>
      </c>
      <c r="D3576">
        <v>2</v>
      </c>
    </row>
    <row r="3577" spans="1:4" x14ac:dyDescent="0.25">
      <c r="A3577" s="1">
        <v>41820</v>
      </c>
      <c r="B3577" t="s">
        <v>20</v>
      </c>
      <c r="C3577">
        <v>4091267</v>
      </c>
      <c r="D3577">
        <v>10</v>
      </c>
    </row>
    <row r="3578" spans="1:4" x14ac:dyDescent="0.25">
      <c r="A3578" s="1">
        <v>41821</v>
      </c>
      <c r="B3578" t="s">
        <v>24</v>
      </c>
      <c r="C3578">
        <v>1540000</v>
      </c>
      <c r="D3578">
        <v>3</v>
      </c>
    </row>
    <row r="3579" spans="1:4" x14ac:dyDescent="0.25">
      <c r="A3579" s="1">
        <v>41822</v>
      </c>
      <c r="B3579" t="s">
        <v>22</v>
      </c>
      <c r="C3579">
        <v>2725801</v>
      </c>
      <c r="D3579">
        <v>9</v>
      </c>
    </row>
    <row r="3580" spans="1:4" x14ac:dyDescent="0.25">
      <c r="A3580" s="1">
        <v>41823</v>
      </c>
      <c r="B3580" t="s">
        <v>21</v>
      </c>
      <c r="C3580">
        <v>3962934</v>
      </c>
      <c r="D3580">
        <v>15</v>
      </c>
    </row>
    <row r="3581" spans="1:4" x14ac:dyDescent="0.25">
      <c r="A3581" s="1">
        <v>41824</v>
      </c>
      <c r="B3581" t="s">
        <v>25</v>
      </c>
      <c r="C3581">
        <v>1896767</v>
      </c>
      <c r="D3581">
        <v>6</v>
      </c>
    </row>
    <row r="3582" spans="1:4" x14ac:dyDescent="0.25">
      <c r="A3582" s="1">
        <v>41825</v>
      </c>
      <c r="B3582" t="s">
        <v>19</v>
      </c>
      <c r="C3582">
        <v>1773568</v>
      </c>
      <c r="D3582">
        <v>8</v>
      </c>
    </row>
    <row r="3583" spans="1:4" x14ac:dyDescent="0.25">
      <c r="A3583" s="1">
        <v>41827</v>
      </c>
      <c r="B3583" t="s">
        <v>20</v>
      </c>
      <c r="C3583">
        <v>616000</v>
      </c>
      <c r="D3583">
        <v>1</v>
      </c>
    </row>
    <row r="3584" spans="1:4" x14ac:dyDescent="0.25">
      <c r="A3584" s="1">
        <v>41829</v>
      </c>
      <c r="B3584" t="s">
        <v>22</v>
      </c>
      <c r="C3584">
        <v>356767</v>
      </c>
      <c r="D3584">
        <v>2</v>
      </c>
    </row>
    <row r="3585" spans="1:4" x14ac:dyDescent="0.25">
      <c r="A3585" s="1">
        <v>41830</v>
      </c>
      <c r="B3585" t="s">
        <v>21</v>
      </c>
      <c r="C3585">
        <v>911167</v>
      </c>
      <c r="D3585">
        <v>3</v>
      </c>
    </row>
    <row r="3586" spans="1:4" x14ac:dyDescent="0.25">
      <c r="A3586" s="1">
        <v>41831</v>
      </c>
      <c r="B3586" t="s">
        <v>25</v>
      </c>
      <c r="C3586">
        <v>308000</v>
      </c>
      <c r="D3586">
        <v>1</v>
      </c>
    </row>
    <row r="3587" spans="1:4" x14ac:dyDescent="0.25">
      <c r="A3587" s="1">
        <v>41832</v>
      </c>
      <c r="B3587" t="s">
        <v>19</v>
      </c>
      <c r="C3587">
        <v>1848000</v>
      </c>
      <c r="D3587">
        <v>3</v>
      </c>
    </row>
    <row r="3588" spans="1:4" x14ac:dyDescent="0.25">
      <c r="A3588" s="1">
        <v>41834</v>
      </c>
      <c r="B3588" t="s">
        <v>20</v>
      </c>
      <c r="C3588">
        <v>328534</v>
      </c>
      <c r="D3588">
        <v>2</v>
      </c>
    </row>
    <row r="3589" spans="1:4" x14ac:dyDescent="0.25">
      <c r="A3589" s="1">
        <v>41836</v>
      </c>
      <c r="B3589" t="s">
        <v>22</v>
      </c>
      <c r="C3589">
        <v>1219167</v>
      </c>
      <c r="D3589">
        <v>4</v>
      </c>
    </row>
    <row r="3590" spans="1:4" x14ac:dyDescent="0.25">
      <c r="A3590" s="1">
        <v>41837</v>
      </c>
      <c r="B3590" t="s">
        <v>21</v>
      </c>
      <c r="C3590">
        <v>687867</v>
      </c>
      <c r="D3590">
        <v>2</v>
      </c>
    </row>
    <row r="3591" spans="1:4" x14ac:dyDescent="0.25">
      <c r="A3591" s="1">
        <v>41838</v>
      </c>
      <c r="B3591" t="s">
        <v>25</v>
      </c>
      <c r="C3591">
        <v>1848000</v>
      </c>
      <c r="D3591">
        <v>3</v>
      </c>
    </row>
    <row r="3592" spans="1:4" x14ac:dyDescent="0.25">
      <c r="A3592" s="1">
        <v>41840</v>
      </c>
      <c r="B3592" t="s">
        <v>23</v>
      </c>
      <c r="C3592">
        <v>19712000</v>
      </c>
      <c r="D3592">
        <v>5</v>
      </c>
    </row>
    <row r="3593" spans="1:4" x14ac:dyDescent="0.25">
      <c r="A3593" s="1">
        <v>41844</v>
      </c>
      <c r="B3593" t="s">
        <v>21</v>
      </c>
      <c r="C3593">
        <v>1232000</v>
      </c>
      <c r="D3593">
        <v>2</v>
      </c>
    </row>
    <row r="3594" spans="1:4" x14ac:dyDescent="0.25">
      <c r="A3594" s="1">
        <v>41846</v>
      </c>
      <c r="B3594" t="s">
        <v>19</v>
      </c>
      <c r="C3594">
        <v>14784000</v>
      </c>
      <c r="D3594">
        <v>1</v>
      </c>
    </row>
    <row r="3595" spans="1:4" x14ac:dyDescent="0.25">
      <c r="A3595" s="1">
        <v>41847</v>
      </c>
      <c r="B3595" t="s">
        <v>23</v>
      </c>
      <c r="C3595">
        <v>63776534</v>
      </c>
      <c r="D3595">
        <v>15</v>
      </c>
    </row>
    <row r="3596" spans="1:4" x14ac:dyDescent="0.25">
      <c r="A3596" s="1">
        <v>41848</v>
      </c>
      <c r="B3596" t="s">
        <v>20</v>
      </c>
      <c r="C3596">
        <v>2705267</v>
      </c>
      <c r="D3596">
        <v>7</v>
      </c>
    </row>
    <row r="3597" spans="1:4" x14ac:dyDescent="0.25">
      <c r="A3597" s="1">
        <v>41849</v>
      </c>
      <c r="B3597" t="s">
        <v>24</v>
      </c>
      <c r="C3597">
        <v>3408534</v>
      </c>
      <c r="D3597">
        <v>8</v>
      </c>
    </row>
    <row r="3598" spans="1:4" x14ac:dyDescent="0.25">
      <c r="A3598" s="1">
        <v>41850</v>
      </c>
      <c r="B3598" t="s">
        <v>22</v>
      </c>
      <c r="C3598">
        <v>1232000</v>
      </c>
      <c r="D3598">
        <v>2</v>
      </c>
    </row>
    <row r="3599" spans="1:4" x14ac:dyDescent="0.25">
      <c r="A3599" s="1">
        <v>41851</v>
      </c>
      <c r="B3599" t="s">
        <v>21</v>
      </c>
      <c r="C3599">
        <v>3341810</v>
      </c>
      <c r="D3599">
        <v>8</v>
      </c>
    </row>
    <row r="3600" spans="1:4" x14ac:dyDescent="0.25">
      <c r="A3600" s="1">
        <v>41853</v>
      </c>
      <c r="B3600" t="s">
        <v>19</v>
      </c>
      <c r="C3600">
        <v>385000</v>
      </c>
      <c r="D3600">
        <v>1</v>
      </c>
    </row>
    <row r="3601" spans="1:4" x14ac:dyDescent="0.25">
      <c r="A3601" s="1">
        <v>41854</v>
      </c>
      <c r="B3601" t="s">
        <v>23</v>
      </c>
      <c r="C3601">
        <v>4446750</v>
      </c>
      <c r="D3601">
        <v>8</v>
      </c>
    </row>
    <row r="3602" spans="1:4" x14ac:dyDescent="0.25">
      <c r="A3602" s="1">
        <v>41855</v>
      </c>
      <c r="B3602" t="s">
        <v>20</v>
      </c>
      <c r="C3602">
        <v>328534</v>
      </c>
      <c r="D3602">
        <v>2</v>
      </c>
    </row>
    <row r="3603" spans="1:4" x14ac:dyDescent="0.25">
      <c r="A3603" s="1">
        <v>41856</v>
      </c>
      <c r="B3603" t="s">
        <v>24</v>
      </c>
      <c r="C3603">
        <v>328534</v>
      </c>
      <c r="D3603">
        <v>2</v>
      </c>
    </row>
    <row r="3604" spans="1:4" x14ac:dyDescent="0.25">
      <c r="A3604" s="1">
        <v>41857</v>
      </c>
      <c r="B3604" t="s">
        <v>22</v>
      </c>
      <c r="C3604">
        <v>164267</v>
      </c>
      <c r="D3604">
        <v>1</v>
      </c>
    </row>
    <row r="3605" spans="1:4" x14ac:dyDescent="0.25">
      <c r="A3605" s="1">
        <v>41858</v>
      </c>
      <c r="B3605" t="s">
        <v>21</v>
      </c>
      <c r="C3605">
        <v>1424500</v>
      </c>
      <c r="D3605">
        <v>3</v>
      </c>
    </row>
    <row r="3606" spans="1:4" x14ac:dyDescent="0.25">
      <c r="A3606" s="1">
        <v>41859</v>
      </c>
      <c r="B3606" t="s">
        <v>25</v>
      </c>
      <c r="C3606">
        <v>549267</v>
      </c>
      <c r="D3606">
        <v>2</v>
      </c>
    </row>
    <row r="3607" spans="1:4" x14ac:dyDescent="0.25">
      <c r="A3607" s="1">
        <v>41860</v>
      </c>
      <c r="B3607" t="s">
        <v>19</v>
      </c>
      <c r="C3607">
        <v>616000</v>
      </c>
      <c r="D3607">
        <v>2</v>
      </c>
    </row>
    <row r="3608" spans="1:4" x14ac:dyDescent="0.25">
      <c r="A3608" s="1">
        <v>41861</v>
      </c>
      <c r="B3608" t="s">
        <v>23</v>
      </c>
      <c r="C3608">
        <v>164267</v>
      </c>
      <c r="D3608">
        <v>1</v>
      </c>
    </row>
    <row r="3609" spans="1:4" x14ac:dyDescent="0.25">
      <c r="A3609" s="1">
        <v>41862</v>
      </c>
      <c r="B3609" t="s">
        <v>20</v>
      </c>
      <c r="C3609">
        <v>616000</v>
      </c>
      <c r="D3609">
        <v>1</v>
      </c>
    </row>
    <row r="3610" spans="1:4" x14ac:dyDescent="0.25">
      <c r="A3610" s="1">
        <v>41863</v>
      </c>
      <c r="B3610" t="s">
        <v>24</v>
      </c>
      <c r="C3610">
        <v>102667</v>
      </c>
      <c r="D3610">
        <v>1</v>
      </c>
    </row>
    <row r="3611" spans="1:4" x14ac:dyDescent="0.25">
      <c r="A3611" s="1">
        <v>41864</v>
      </c>
      <c r="B3611" t="s">
        <v>22</v>
      </c>
      <c r="C3611">
        <v>718667</v>
      </c>
      <c r="D3611">
        <v>2</v>
      </c>
    </row>
    <row r="3612" spans="1:4" x14ac:dyDescent="0.25">
      <c r="A3612" s="1">
        <v>41865</v>
      </c>
      <c r="B3612" t="s">
        <v>21</v>
      </c>
      <c r="C3612">
        <v>1396267</v>
      </c>
      <c r="D3612">
        <v>3</v>
      </c>
    </row>
    <row r="3613" spans="1:4" x14ac:dyDescent="0.25">
      <c r="A3613" s="1">
        <v>41866</v>
      </c>
      <c r="B3613" t="s">
        <v>25</v>
      </c>
      <c r="C3613">
        <v>164267</v>
      </c>
      <c r="D3613">
        <v>1</v>
      </c>
    </row>
    <row r="3614" spans="1:4" x14ac:dyDescent="0.25">
      <c r="A3614" s="1">
        <v>41867</v>
      </c>
      <c r="B3614" t="s">
        <v>19</v>
      </c>
      <c r="C3614">
        <v>19309034</v>
      </c>
      <c r="D3614">
        <v>10</v>
      </c>
    </row>
    <row r="3615" spans="1:4" x14ac:dyDescent="0.25">
      <c r="A3615" s="1">
        <v>41869</v>
      </c>
      <c r="B3615" t="s">
        <v>20</v>
      </c>
      <c r="C3615">
        <v>1396267</v>
      </c>
      <c r="D3615">
        <v>5</v>
      </c>
    </row>
    <row r="3616" spans="1:4" x14ac:dyDescent="0.25">
      <c r="A3616" s="1">
        <v>41870</v>
      </c>
      <c r="B3616" t="s">
        <v>24</v>
      </c>
      <c r="C3616">
        <v>3613868</v>
      </c>
      <c r="D3616">
        <v>10</v>
      </c>
    </row>
    <row r="3617" spans="1:4" x14ac:dyDescent="0.25">
      <c r="A3617" s="1">
        <v>41871</v>
      </c>
      <c r="B3617" t="s">
        <v>22</v>
      </c>
      <c r="C3617">
        <v>1232000</v>
      </c>
      <c r="D3617">
        <v>2</v>
      </c>
    </row>
    <row r="3618" spans="1:4" x14ac:dyDescent="0.25">
      <c r="A3618" s="1">
        <v>41873</v>
      </c>
      <c r="B3618" t="s">
        <v>25</v>
      </c>
      <c r="C3618">
        <v>3244267</v>
      </c>
      <c r="D3618">
        <v>4</v>
      </c>
    </row>
    <row r="3619" spans="1:4" x14ac:dyDescent="0.25">
      <c r="A3619" s="1">
        <v>41876</v>
      </c>
      <c r="B3619" t="s">
        <v>20</v>
      </c>
      <c r="C3619">
        <v>2204767</v>
      </c>
      <c r="D3619">
        <v>5</v>
      </c>
    </row>
    <row r="3620" spans="1:4" x14ac:dyDescent="0.25">
      <c r="A3620" s="1">
        <v>41877</v>
      </c>
      <c r="B3620" t="s">
        <v>24</v>
      </c>
      <c r="C3620">
        <v>616000</v>
      </c>
      <c r="D3620">
        <v>1</v>
      </c>
    </row>
    <row r="3621" spans="1:4" x14ac:dyDescent="0.25">
      <c r="A3621" s="1">
        <v>41878</v>
      </c>
      <c r="B3621" t="s">
        <v>22</v>
      </c>
      <c r="C3621">
        <v>1960935</v>
      </c>
      <c r="D3621">
        <v>7</v>
      </c>
    </row>
    <row r="3622" spans="1:4" x14ac:dyDescent="0.25">
      <c r="A3622" s="1">
        <v>41879</v>
      </c>
      <c r="B3622" t="s">
        <v>21</v>
      </c>
      <c r="C3622">
        <v>2743767</v>
      </c>
      <c r="D3622">
        <v>7</v>
      </c>
    </row>
    <row r="3623" spans="1:4" x14ac:dyDescent="0.25">
      <c r="A3623" s="1">
        <v>41880</v>
      </c>
      <c r="B3623" t="s">
        <v>25</v>
      </c>
      <c r="C3623">
        <v>1232000</v>
      </c>
      <c r="D3623">
        <v>2</v>
      </c>
    </row>
    <row r="3624" spans="1:4" x14ac:dyDescent="0.25">
      <c r="A3624" s="1">
        <v>41881</v>
      </c>
      <c r="B3624" t="s">
        <v>19</v>
      </c>
      <c r="C3624">
        <v>1396267</v>
      </c>
      <c r="D3624">
        <v>4</v>
      </c>
    </row>
    <row r="3625" spans="1:4" x14ac:dyDescent="0.25">
      <c r="A3625" s="1">
        <v>41882</v>
      </c>
      <c r="B3625" t="s">
        <v>23</v>
      </c>
      <c r="C3625">
        <v>164267</v>
      </c>
      <c r="D3625">
        <v>1</v>
      </c>
    </row>
    <row r="3626" spans="1:4" x14ac:dyDescent="0.25">
      <c r="A3626" s="1">
        <v>41883</v>
      </c>
      <c r="B3626" t="s">
        <v>20</v>
      </c>
      <c r="C3626">
        <v>500500</v>
      </c>
      <c r="D3626">
        <v>2</v>
      </c>
    </row>
    <row r="3627" spans="1:4" x14ac:dyDescent="0.25">
      <c r="A3627" s="1">
        <v>41884</v>
      </c>
      <c r="B3627" t="s">
        <v>24</v>
      </c>
      <c r="C3627">
        <v>1560534</v>
      </c>
      <c r="D3627">
        <v>4</v>
      </c>
    </row>
    <row r="3628" spans="1:4" x14ac:dyDescent="0.25">
      <c r="A3628" s="1">
        <v>41885</v>
      </c>
      <c r="B3628" t="s">
        <v>22</v>
      </c>
      <c r="C3628">
        <v>102667</v>
      </c>
      <c r="D3628">
        <v>1</v>
      </c>
    </row>
    <row r="3629" spans="1:4" x14ac:dyDescent="0.25">
      <c r="A3629" s="1">
        <v>41886</v>
      </c>
      <c r="B3629" t="s">
        <v>21</v>
      </c>
      <c r="C3629">
        <v>2089267</v>
      </c>
      <c r="D3629">
        <v>5</v>
      </c>
    </row>
    <row r="3630" spans="1:4" x14ac:dyDescent="0.25">
      <c r="A3630" s="1">
        <v>41887</v>
      </c>
      <c r="B3630" t="s">
        <v>25</v>
      </c>
      <c r="C3630">
        <v>616000</v>
      </c>
      <c r="D3630">
        <v>1</v>
      </c>
    </row>
    <row r="3631" spans="1:4" x14ac:dyDescent="0.25">
      <c r="A3631" s="1">
        <v>41888</v>
      </c>
      <c r="B3631" t="s">
        <v>19</v>
      </c>
      <c r="C3631">
        <v>808500</v>
      </c>
      <c r="D3631">
        <v>2</v>
      </c>
    </row>
    <row r="3632" spans="1:4" x14ac:dyDescent="0.25">
      <c r="A3632" s="1">
        <v>41889</v>
      </c>
      <c r="B3632" t="s">
        <v>23</v>
      </c>
      <c r="C3632">
        <v>2156000</v>
      </c>
      <c r="D3632">
        <v>4</v>
      </c>
    </row>
    <row r="3633" spans="1:4" x14ac:dyDescent="0.25">
      <c r="A3633" s="1">
        <v>41890</v>
      </c>
      <c r="B3633" t="s">
        <v>20</v>
      </c>
      <c r="C3633">
        <v>2012267</v>
      </c>
      <c r="D3633">
        <v>4</v>
      </c>
    </row>
    <row r="3634" spans="1:4" x14ac:dyDescent="0.25">
      <c r="A3634" s="1">
        <v>41891</v>
      </c>
      <c r="B3634" t="s">
        <v>24</v>
      </c>
      <c r="C3634">
        <v>2464000</v>
      </c>
      <c r="D3634">
        <v>4</v>
      </c>
    </row>
    <row r="3635" spans="1:4" x14ac:dyDescent="0.25">
      <c r="A3635" s="1">
        <v>41892</v>
      </c>
      <c r="B3635" t="s">
        <v>22</v>
      </c>
      <c r="C3635">
        <v>1396267</v>
      </c>
      <c r="D3635">
        <v>3</v>
      </c>
    </row>
    <row r="3636" spans="1:4" x14ac:dyDescent="0.25">
      <c r="A3636" s="1">
        <v>41893</v>
      </c>
      <c r="B3636" t="s">
        <v>21</v>
      </c>
      <c r="C3636">
        <v>164267</v>
      </c>
      <c r="D3636">
        <v>1</v>
      </c>
    </row>
    <row r="3637" spans="1:4" x14ac:dyDescent="0.25">
      <c r="A3637" s="1">
        <v>41894</v>
      </c>
      <c r="B3637" t="s">
        <v>25</v>
      </c>
      <c r="C3637">
        <v>3388000</v>
      </c>
      <c r="D3637">
        <v>8</v>
      </c>
    </row>
    <row r="3638" spans="1:4" x14ac:dyDescent="0.25">
      <c r="A3638" s="1">
        <v>41895</v>
      </c>
      <c r="B3638" t="s">
        <v>19</v>
      </c>
      <c r="C3638">
        <v>1108801</v>
      </c>
      <c r="D3638">
        <v>4</v>
      </c>
    </row>
    <row r="3639" spans="1:4" x14ac:dyDescent="0.25">
      <c r="A3639" s="1">
        <v>41896</v>
      </c>
      <c r="B3639" t="s">
        <v>23</v>
      </c>
      <c r="C3639">
        <v>0</v>
      </c>
      <c r="D3639">
        <v>1</v>
      </c>
    </row>
    <row r="3640" spans="1:4" x14ac:dyDescent="0.25">
      <c r="A3640" s="1">
        <v>41897</v>
      </c>
      <c r="B3640" t="s">
        <v>20</v>
      </c>
      <c r="C3640">
        <v>308000</v>
      </c>
      <c r="D3640">
        <v>1</v>
      </c>
    </row>
    <row r="3641" spans="1:4" x14ac:dyDescent="0.25">
      <c r="A3641" s="1">
        <v>41898</v>
      </c>
      <c r="B3641" t="s">
        <v>24</v>
      </c>
      <c r="C3641">
        <v>636534</v>
      </c>
      <c r="D3641">
        <v>3</v>
      </c>
    </row>
    <row r="3642" spans="1:4" x14ac:dyDescent="0.25">
      <c r="A3642" s="1">
        <v>41899</v>
      </c>
      <c r="B3642" t="s">
        <v>22</v>
      </c>
      <c r="C3642">
        <v>385000</v>
      </c>
      <c r="D3642">
        <v>1</v>
      </c>
    </row>
    <row r="3643" spans="1:4" x14ac:dyDescent="0.25">
      <c r="A3643" s="1">
        <v>41900</v>
      </c>
      <c r="B3643" t="s">
        <v>21</v>
      </c>
      <c r="C3643">
        <v>1560534</v>
      </c>
      <c r="D3643">
        <v>4</v>
      </c>
    </row>
    <row r="3644" spans="1:4" x14ac:dyDescent="0.25">
      <c r="A3644" s="1">
        <v>41901</v>
      </c>
      <c r="B3644" t="s">
        <v>25</v>
      </c>
      <c r="C3644">
        <v>1848000</v>
      </c>
      <c r="D3644">
        <v>3</v>
      </c>
    </row>
    <row r="3645" spans="1:4" x14ac:dyDescent="0.25">
      <c r="A3645" s="1">
        <v>41902</v>
      </c>
      <c r="B3645" t="s">
        <v>19</v>
      </c>
      <c r="C3645">
        <v>616000</v>
      </c>
      <c r="D3645">
        <v>1</v>
      </c>
    </row>
    <row r="3646" spans="1:4" x14ac:dyDescent="0.25">
      <c r="A3646" s="1">
        <v>41903</v>
      </c>
      <c r="B3646" t="s">
        <v>23</v>
      </c>
      <c r="C3646">
        <v>1396267</v>
      </c>
      <c r="D3646">
        <v>3</v>
      </c>
    </row>
    <row r="3647" spans="1:4" x14ac:dyDescent="0.25">
      <c r="A3647" s="1">
        <v>41904</v>
      </c>
      <c r="B3647" t="s">
        <v>20</v>
      </c>
      <c r="C3647">
        <v>1232000</v>
      </c>
      <c r="D3647">
        <v>2</v>
      </c>
    </row>
    <row r="3648" spans="1:4" x14ac:dyDescent="0.25">
      <c r="A3648" s="1">
        <v>41905</v>
      </c>
      <c r="B3648" t="s">
        <v>24</v>
      </c>
      <c r="C3648">
        <v>1809500</v>
      </c>
      <c r="D3648">
        <v>4</v>
      </c>
    </row>
    <row r="3649" spans="1:4" x14ac:dyDescent="0.25">
      <c r="A3649" s="1">
        <v>41906</v>
      </c>
      <c r="B3649" t="s">
        <v>22</v>
      </c>
      <c r="C3649">
        <v>164267</v>
      </c>
      <c r="D3649">
        <v>1</v>
      </c>
    </row>
    <row r="3650" spans="1:4" x14ac:dyDescent="0.25">
      <c r="A3650" s="1">
        <v>41908</v>
      </c>
      <c r="B3650" t="s">
        <v>25</v>
      </c>
      <c r="C3650">
        <v>30184000</v>
      </c>
      <c r="D3650">
        <v>2</v>
      </c>
    </row>
    <row r="3651" spans="1:4" x14ac:dyDescent="0.25">
      <c r="A3651" s="1">
        <v>41909</v>
      </c>
      <c r="B3651" t="s">
        <v>19</v>
      </c>
      <c r="C3651">
        <v>2733500</v>
      </c>
      <c r="D3651">
        <v>5</v>
      </c>
    </row>
    <row r="3652" spans="1:4" x14ac:dyDescent="0.25">
      <c r="A3652" s="1">
        <v>41910</v>
      </c>
      <c r="B3652" t="s">
        <v>23</v>
      </c>
      <c r="C3652">
        <v>15892801</v>
      </c>
      <c r="D3652">
        <v>5</v>
      </c>
    </row>
    <row r="3653" spans="1:4" x14ac:dyDescent="0.25">
      <c r="A3653" s="1">
        <v>41911</v>
      </c>
      <c r="B3653" t="s">
        <v>20</v>
      </c>
      <c r="C3653">
        <v>1560534</v>
      </c>
      <c r="D3653">
        <v>4</v>
      </c>
    </row>
    <row r="3654" spans="1:4" x14ac:dyDescent="0.25">
      <c r="A3654" s="1">
        <v>41912</v>
      </c>
      <c r="B3654" t="s">
        <v>24</v>
      </c>
      <c r="C3654">
        <v>5236000</v>
      </c>
      <c r="D3654">
        <v>9</v>
      </c>
    </row>
    <row r="3655" spans="1:4" x14ac:dyDescent="0.25">
      <c r="A3655" s="1">
        <v>41914</v>
      </c>
      <c r="B3655" t="s">
        <v>21</v>
      </c>
      <c r="C3655">
        <v>616000</v>
      </c>
      <c r="D3655">
        <v>1</v>
      </c>
    </row>
    <row r="3656" spans="1:4" x14ac:dyDescent="0.25">
      <c r="A3656" s="1">
        <v>41918</v>
      </c>
      <c r="B3656" t="s">
        <v>20</v>
      </c>
      <c r="C3656">
        <v>2240701</v>
      </c>
      <c r="D3656">
        <v>10</v>
      </c>
    </row>
    <row r="3657" spans="1:4" x14ac:dyDescent="0.25">
      <c r="A3657" s="1">
        <v>41919</v>
      </c>
      <c r="B3657" t="s">
        <v>24</v>
      </c>
      <c r="C3657">
        <v>3000434</v>
      </c>
      <c r="D3657">
        <v>11</v>
      </c>
    </row>
    <row r="3658" spans="1:4" x14ac:dyDescent="0.25">
      <c r="A3658" s="1">
        <v>41920</v>
      </c>
      <c r="B3658" t="s">
        <v>22</v>
      </c>
      <c r="C3658">
        <v>4553267</v>
      </c>
      <c r="D3658">
        <v>12</v>
      </c>
    </row>
    <row r="3659" spans="1:4" x14ac:dyDescent="0.25">
      <c r="A3659" s="1">
        <v>41921</v>
      </c>
      <c r="B3659" t="s">
        <v>21</v>
      </c>
      <c r="C3659">
        <v>1252534</v>
      </c>
      <c r="D3659">
        <v>4</v>
      </c>
    </row>
    <row r="3660" spans="1:4" x14ac:dyDescent="0.25">
      <c r="A3660" s="1">
        <v>41922</v>
      </c>
      <c r="B3660" t="s">
        <v>25</v>
      </c>
      <c r="C3660">
        <v>1724801</v>
      </c>
      <c r="D3660">
        <v>5</v>
      </c>
    </row>
    <row r="3661" spans="1:4" x14ac:dyDescent="0.25">
      <c r="A3661" s="1">
        <v>41923</v>
      </c>
      <c r="B3661" t="s">
        <v>19</v>
      </c>
      <c r="C3661">
        <v>915017</v>
      </c>
      <c r="D3661">
        <v>4</v>
      </c>
    </row>
    <row r="3662" spans="1:4" x14ac:dyDescent="0.25">
      <c r="A3662" s="1">
        <v>41924</v>
      </c>
      <c r="B3662" t="s">
        <v>23</v>
      </c>
      <c r="C3662">
        <v>1848000</v>
      </c>
      <c r="D3662">
        <v>3</v>
      </c>
    </row>
    <row r="3663" spans="1:4" x14ac:dyDescent="0.25">
      <c r="A3663" s="1">
        <v>41925</v>
      </c>
      <c r="B3663" t="s">
        <v>20</v>
      </c>
      <c r="C3663">
        <v>1329534</v>
      </c>
      <c r="D3663">
        <v>6</v>
      </c>
    </row>
    <row r="3664" spans="1:4" x14ac:dyDescent="0.25">
      <c r="A3664" s="1">
        <v>41926</v>
      </c>
      <c r="B3664" t="s">
        <v>24</v>
      </c>
      <c r="C3664">
        <v>2582068</v>
      </c>
      <c r="D3664">
        <v>11</v>
      </c>
    </row>
    <row r="3665" spans="1:4" x14ac:dyDescent="0.25">
      <c r="A3665" s="1">
        <v>41927</v>
      </c>
      <c r="B3665" t="s">
        <v>22</v>
      </c>
      <c r="C3665">
        <v>308000</v>
      </c>
      <c r="D3665">
        <v>1</v>
      </c>
    </row>
    <row r="3666" spans="1:4" x14ac:dyDescent="0.25">
      <c r="A3666" s="1">
        <v>41928</v>
      </c>
      <c r="B3666" t="s">
        <v>21</v>
      </c>
      <c r="C3666">
        <v>903468</v>
      </c>
      <c r="D3666">
        <v>5</v>
      </c>
    </row>
    <row r="3667" spans="1:4" x14ac:dyDescent="0.25">
      <c r="A3667" s="1">
        <v>41929</v>
      </c>
      <c r="B3667" t="s">
        <v>25</v>
      </c>
      <c r="C3667">
        <v>431201</v>
      </c>
      <c r="D3667">
        <v>4</v>
      </c>
    </row>
    <row r="3668" spans="1:4" x14ac:dyDescent="0.25">
      <c r="A3668" s="1">
        <v>41930</v>
      </c>
      <c r="B3668" t="s">
        <v>19</v>
      </c>
      <c r="C3668">
        <v>1732500</v>
      </c>
      <c r="D3668">
        <v>4</v>
      </c>
    </row>
    <row r="3669" spans="1:4" x14ac:dyDescent="0.25">
      <c r="A3669" s="1">
        <v>41931</v>
      </c>
      <c r="B3669" t="s">
        <v>23</v>
      </c>
      <c r="C3669">
        <v>780267</v>
      </c>
      <c r="D3669">
        <v>2</v>
      </c>
    </row>
    <row r="3670" spans="1:4" x14ac:dyDescent="0.25">
      <c r="A3670" s="1">
        <v>41932</v>
      </c>
      <c r="B3670" t="s">
        <v>20</v>
      </c>
      <c r="C3670">
        <v>3909034</v>
      </c>
      <c r="D3670">
        <v>9</v>
      </c>
    </row>
    <row r="3671" spans="1:4" x14ac:dyDescent="0.25">
      <c r="A3671" s="1">
        <v>41933</v>
      </c>
      <c r="B3671" t="s">
        <v>24</v>
      </c>
      <c r="C3671">
        <v>657068</v>
      </c>
      <c r="D3671">
        <v>4</v>
      </c>
    </row>
    <row r="3672" spans="1:4" x14ac:dyDescent="0.25">
      <c r="A3672" s="1">
        <v>41934</v>
      </c>
      <c r="B3672" t="s">
        <v>22</v>
      </c>
      <c r="C3672">
        <v>4496801</v>
      </c>
      <c r="D3672">
        <v>11</v>
      </c>
    </row>
    <row r="3673" spans="1:4" x14ac:dyDescent="0.25">
      <c r="A3673" s="1">
        <v>41935</v>
      </c>
      <c r="B3673" t="s">
        <v>21</v>
      </c>
      <c r="C3673">
        <v>17556000</v>
      </c>
      <c r="D3673">
        <v>31</v>
      </c>
    </row>
    <row r="3674" spans="1:4" x14ac:dyDescent="0.25">
      <c r="A3674" s="1">
        <v>41936</v>
      </c>
      <c r="B3674" t="s">
        <v>25</v>
      </c>
      <c r="C3674">
        <v>3326402</v>
      </c>
      <c r="D3674">
        <v>10</v>
      </c>
    </row>
    <row r="3675" spans="1:4" x14ac:dyDescent="0.25">
      <c r="A3675" s="1">
        <v>41937</v>
      </c>
      <c r="B3675" t="s">
        <v>19</v>
      </c>
      <c r="C3675">
        <v>1396267</v>
      </c>
      <c r="D3675">
        <v>3</v>
      </c>
    </row>
    <row r="3676" spans="1:4" x14ac:dyDescent="0.25">
      <c r="A3676" s="1">
        <v>41938</v>
      </c>
      <c r="B3676" t="s">
        <v>23</v>
      </c>
      <c r="C3676">
        <v>164267</v>
      </c>
      <c r="D3676">
        <v>1</v>
      </c>
    </row>
    <row r="3677" spans="1:4" x14ac:dyDescent="0.25">
      <c r="A3677" s="1">
        <v>41939</v>
      </c>
      <c r="B3677" t="s">
        <v>20</v>
      </c>
      <c r="C3677">
        <v>1724801</v>
      </c>
      <c r="D3677">
        <v>5</v>
      </c>
    </row>
    <row r="3678" spans="1:4" x14ac:dyDescent="0.25">
      <c r="A3678" s="1">
        <v>41940</v>
      </c>
      <c r="B3678" t="s">
        <v>24</v>
      </c>
      <c r="C3678">
        <v>1252534</v>
      </c>
      <c r="D3678">
        <v>4</v>
      </c>
    </row>
    <row r="3679" spans="1:4" x14ac:dyDescent="0.25">
      <c r="A3679" s="1">
        <v>41941</v>
      </c>
      <c r="B3679" t="s">
        <v>22</v>
      </c>
      <c r="C3679">
        <v>164267</v>
      </c>
      <c r="D3679">
        <v>2</v>
      </c>
    </row>
    <row r="3680" spans="1:4" x14ac:dyDescent="0.25">
      <c r="A3680" s="1">
        <v>41942</v>
      </c>
      <c r="B3680" t="s">
        <v>21</v>
      </c>
      <c r="C3680">
        <v>3264801</v>
      </c>
      <c r="D3680">
        <v>8</v>
      </c>
    </row>
    <row r="3681" spans="1:4" x14ac:dyDescent="0.25">
      <c r="A3681" s="1">
        <v>41943</v>
      </c>
      <c r="B3681" t="s">
        <v>25</v>
      </c>
      <c r="C3681">
        <v>657067</v>
      </c>
      <c r="D3681">
        <v>2</v>
      </c>
    </row>
    <row r="3682" spans="1:4" x14ac:dyDescent="0.25">
      <c r="A3682" s="1">
        <v>41944</v>
      </c>
      <c r="B3682" t="s">
        <v>19</v>
      </c>
      <c r="C3682">
        <v>2156000</v>
      </c>
      <c r="D3682">
        <v>4</v>
      </c>
    </row>
    <row r="3683" spans="1:4" x14ac:dyDescent="0.25">
      <c r="A3683" s="1">
        <v>41946</v>
      </c>
      <c r="B3683" t="s">
        <v>20</v>
      </c>
      <c r="C3683">
        <v>1704267</v>
      </c>
      <c r="D3683">
        <v>5</v>
      </c>
    </row>
    <row r="3684" spans="1:4" x14ac:dyDescent="0.25">
      <c r="A3684" s="1">
        <v>41947</v>
      </c>
      <c r="B3684" t="s">
        <v>24</v>
      </c>
      <c r="C3684">
        <v>2031517</v>
      </c>
      <c r="D3684">
        <v>6</v>
      </c>
    </row>
    <row r="3685" spans="1:4" x14ac:dyDescent="0.25">
      <c r="A3685" s="1">
        <v>41948</v>
      </c>
      <c r="B3685" t="s">
        <v>22</v>
      </c>
      <c r="C3685">
        <v>2061034</v>
      </c>
      <c r="D3685">
        <v>6</v>
      </c>
    </row>
    <row r="3686" spans="1:4" x14ac:dyDescent="0.25">
      <c r="A3686" s="1">
        <v>41949</v>
      </c>
      <c r="B3686" t="s">
        <v>21</v>
      </c>
      <c r="C3686">
        <v>3244267</v>
      </c>
      <c r="D3686">
        <v>9</v>
      </c>
    </row>
    <row r="3687" spans="1:4" x14ac:dyDescent="0.25">
      <c r="A3687" s="1">
        <v>41950</v>
      </c>
      <c r="B3687" t="s">
        <v>25</v>
      </c>
      <c r="C3687">
        <v>2184235</v>
      </c>
      <c r="D3687">
        <v>9</v>
      </c>
    </row>
    <row r="3688" spans="1:4" x14ac:dyDescent="0.25">
      <c r="A3688" s="1">
        <v>41951</v>
      </c>
      <c r="B3688" t="s">
        <v>19</v>
      </c>
      <c r="C3688">
        <v>3995017</v>
      </c>
      <c r="D3688">
        <v>9</v>
      </c>
    </row>
    <row r="3689" spans="1:4" x14ac:dyDescent="0.25">
      <c r="A3689" s="1">
        <v>41952</v>
      </c>
      <c r="B3689" t="s">
        <v>23</v>
      </c>
      <c r="C3689">
        <v>164267</v>
      </c>
      <c r="D3689">
        <v>1</v>
      </c>
    </row>
    <row r="3690" spans="1:4" x14ac:dyDescent="0.25">
      <c r="A3690" s="1">
        <v>41953</v>
      </c>
      <c r="B3690" t="s">
        <v>20</v>
      </c>
      <c r="C3690">
        <v>1026667</v>
      </c>
      <c r="D3690">
        <v>3</v>
      </c>
    </row>
    <row r="3691" spans="1:4" x14ac:dyDescent="0.25">
      <c r="A3691" s="1">
        <v>41954</v>
      </c>
      <c r="B3691" t="s">
        <v>24</v>
      </c>
      <c r="C3691">
        <v>192500</v>
      </c>
      <c r="D3691">
        <v>1</v>
      </c>
    </row>
    <row r="3692" spans="1:4" x14ac:dyDescent="0.25">
      <c r="A3692" s="1">
        <v>41956</v>
      </c>
      <c r="B3692" t="s">
        <v>21</v>
      </c>
      <c r="C3692">
        <v>6324267</v>
      </c>
      <c r="D3692">
        <v>12</v>
      </c>
    </row>
    <row r="3693" spans="1:4" x14ac:dyDescent="0.25">
      <c r="A3693" s="1">
        <v>41957</v>
      </c>
      <c r="B3693" t="s">
        <v>25</v>
      </c>
      <c r="C3693">
        <v>2156000</v>
      </c>
      <c r="D3693">
        <v>4</v>
      </c>
    </row>
    <row r="3694" spans="1:4" x14ac:dyDescent="0.25">
      <c r="A3694" s="1">
        <v>41958</v>
      </c>
      <c r="B3694" t="s">
        <v>19</v>
      </c>
      <c r="C3694">
        <v>15391017</v>
      </c>
      <c r="D3694">
        <v>4</v>
      </c>
    </row>
    <row r="3695" spans="1:4" x14ac:dyDescent="0.25">
      <c r="A3695" s="1">
        <v>41959</v>
      </c>
      <c r="B3695" t="s">
        <v>23</v>
      </c>
      <c r="C3695">
        <v>750750</v>
      </c>
      <c r="D3695">
        <v>3</v>
      </c>
    </row>
    <row r="3696" spans="1:4" x14ac:dyDescent="0.25">
      <c r="A3696" s="1">
        <v>41960</v>
      </c>
      <c r="B3696" t="s">
        <v>20</v>
      </c>
      <c r="C3696">
        <v>4245267</v>
      </c>
      <c r="D3696">
        <v>10</v>
      </c>
    </row>
    <row r="3697" spans="1:4" x14ac:dyDescent="0.25">
      <c r="A3697" s="1">
        <v>41961</v>
      </c>
      <c r="B3697" t="s">
        <v>24</v>
      </c>
      <c r="C3697">
        <v>29670667</v>
      </c>
      <c r="D3697">
        <v>2</v>
      </c>
    </row>
    <row r="3698" spans="1:4" x14ac:dyDescent="0.25">
      <c r="A3698" s="1">
        <v>41962</v>
      </c>
      <c r="B3698" t="s">
        <v>22</v>
      </c>
      <c r="C3698">
        <v>2253534</v>
      </c>
      <c r="D3698">
        <v>6</v>
      </c>
    </row>
    <row r="3699" spans="1:4" x14ac:dyDescent="0.25">
      <c r="A3699" s="1">
        <v>41963</v>
      </c>
      <c r="B3699" t="s">
        <v>21</v>
      </c>
      <c r="C3699">
        <v>1540000</v>
      </c>
      <c r="D3699">
        <v>4</v>
      </c>
    </row>
    <row r="3700" spans="1:4" x14ac:dyDescent="0.25">
      <c r="A3700" s="1">
        <v>41964</v>
      </c>
      <c r="B3700" t="s">
        <v>25</v>
      </c>
      <c r="C3700">
        <v>2166267</v>
      </c>
      <c r="D3700">
        <v>6</v>
      </c>
    </row>
    <row r="3701" spans="1:4" x14ac:dyDescent="0.25">
      <c r="A3701" s="1">
        <v>41965</v>
      </c>
      <c r="B3701" t="s">
        <v>19</v>
      </c>
      <c r="C3701">
        <v>2890068</v>
      </c>
      <c r="D3701">
        <v>8</v>
      </c>
    </row>
    <row r="3702" spans="1:4" x14ac:dyDescent="0.25">
      <c r="A3702" s="1">
        <v>41966</v>
      </c>
      <c r="B3702" t="s">
        <v>23</v>
      </c>
      <c r="C3702">
        <v>5564534</v>
      </c>
      <c r="D3702">
        <v>11</v>
      </c>
    </row>
    <row r="3703" spans="1:4" x14ac:dyDescent="0.25">
      <c r="A3703" s="1">
        <v>41967</v>
      </c>
      <c r="B3703" t="s">
        <v>20</v>
      </c>
      <c r="C3703">
        <v>3388000</v>
      </c>
      <c r="D3703">
        <v>8</v>
      </c>
    </row>
    <row r="3704" spans="1:4" x14ac:dyDescent="0.25">
      <c r="A3704" s="1">
        <v>41968</v>
      </c>
      <c r="B3704" t="s">
        <v>24</v>
      </c>
      <c r="C3704">
        <v>2677034</v>
      </c>
      <c r="D3704">
        <v>8</v>
      </c>
    </row>
    <row r="3705" spans="1:4" x14ac:dyDescent="0.25">
      <c r="A3705" s="1">
        <v>41969</v>
      </c>
      <c r="B3705" t="s">
        <v>22</v>
      </c>
      <c r="C3705">
        <v>2484534</v>
      </c>
      <c r="D3705">
        <v>6</v>
      </c>
    </row>
    <row r="3706" spans="1:4" x14ac:dyDescent="0.25">
      <c r="A3706" s="1">
        <v>41970</v>
      </c>
      <c r="B3706" t="s">
        <v>21</v>
      </c>
      <c r="C3706">
        <v>4312000</v>
      </c>
      <c r="D3706">
        <v>8</v>
      </c>
    </row>
    <row r="3707" spans="1:4" x14ac:dyDescent="0.25">
      <c r="A3707" s="1">
        <v>41971</v>
      </c>
      <c r="B3707" t="s">
        <v>25</v>
      </c>
      <c r="C3707">
        <v>1691434</v>
      </c>
      <c r="D3707">
        <v>7</v>
      </c>
    </row>
    <row r="3708" spans="1:4" x14ac:dyDescent="0.25">
      <c r="A3708" s="1">
        <v>41973</v>
      </c>
      <c r="B3708" t="s">
        <v>23</v>
      </c>
      <c r="C3708">
        <v>664767</v>
      </c>
      <c r="D3708">
        <v>3</v>
      </c>
    </row>
    <row r="3709" spans="1:4" x14ac:dyDescent="0.25">
      <c r="A3709" s="1">
        <v>41974</v>
      </c>
      <c r="B3709" t="s">
        <v>20</v>
      </c>
      <c r="C3709">
        <v>574934</v>
      </c>
      <c r="D3709">
        <v>3</v>
      </c>
    </row>
    <row r="3710" spans="1:4" x14ac:dyDescent="0.25">
      <c r="A3710" s="1">
        <v>41975</v>
      </c>
      <c r="B3710" t="s">
        <v>24</v>
      </c>
      <c r="C3710">
        <v>1704267</v>
      </c>
      <c r="D3710">
        <v>5</v>
      </c>
    </row>
    <row r="3711" spans="1:4" x14ac:dyDescent="0.25">
      <c r="A3711" s="1">
        <v>41977</v>
      </c>
      <c r="B3711" t="s">
        <v>21</v>
      </c>
      <c r="C3711">
        <v>924000</v>
      </c>
      <c r="D3711">
        <v>2</v>
      </c>
    </row>
    <row r="3712" spans="1:4" x14ac:dyDescent="0.25">
      <c r="A3712" s="1">
        <v>41978</v>
      </c>
      <c r="B3712" t="s">
        <v>25</v>
      </c>
      <c r="C3712">
        <v>164267</v>
      </c>
      <c r="D3712">
        <v>1</v>
      </c>
    </row>
    <row r="3713" spans="1:4" x14ac:dyDescent="0.25">
      <c r="A3713" s="1">
        <v>41979</v>
      </c>
      <c r="B3713" t="s">
        <v>19</v>
      </c>
      <c r="C3713">
        <v>2964500</v>
      </c>
      <c r="D3713">
        <v>8</v>
      </c>
    </row>
    <row r="3714" spans="1:4" x14ac:dyDescent="0.25">
      <c r="A3714" s="1">
        <v>41980</v>
      </c>
      <c r="B3714" t="s">
        <v>23</v>
      </c>
      <c r="C3714">
        <v>77020534</v>
      </c>
      <c r="D3714">
        <v>23</v>
      </c>
    </row>
    <row r="3715" spans="1:4" x14ac:dyDescent="0.25">
      <c r="A3715" s="1">
        <v>41981</v>
      </c>
      <c r="B3715" t="s">
        <v>20</v>
      </c>
      <c r="C3715">
        <v>2618000</v>
      </c>
      <c r="D3715">
        <v>5</v>
      </c>
    </row>
    <row r="3716" spans="1:4" x14ac:dyDescent="0.25">
      <c r="A3716" s="1">
        <v>41982</v>
      </c>
      <c r="B3716" t="s">
        <v>24</v>
      </c>
      <c r="C3716">
        <v>1473267</v>
      </c>
      <c r="D3716">
        <v>4</v>
      </c>
    </row>
    <row r="3717" spans="1:4" x14ac:dyDescent="0.25">
      <c r="A3717" s="1">
        <v>41983</v>
      </c>
      <c r="B3717" t="s">
        <v>22</v>
      </c>
      <c r="C3717">
        <v>1165267</v>
      </c>
      <c r="D3717">
        <v>3</v>
      </c>
    </row>
    <row r="3718" spans="1:4" x14ac:dyDescent="0.25">
      <c r="A3718" s="1">
        <v>41984</v>
      </c>
      <c r="B3718" t="s">
        <v>21</v>
      </c>
      <c r="C3718">
        <v>924000</v>
      </c>
      <c r="D3718">
        <v>3</v>
      </c>
    </row>
    <row r="3719" spans="1:4" x14ac:dyDescent="0.25">
      <c r="A3719" s="1">
        <v>41985</v>
      </c>
      <c r="B3719" t="s">
        <v>25</v>
      </c>
      <c r="C3719">
        <v>500500</v>
      </c>
      <c r="D3719">
        <v>2</v>
      </c>
    </row>
    <row r="3720" spans="1:4" x14ac:dyDescent="0.25">
      <c r="A3720" s="1">
        <v>41986</v>
      </c>
      <c r="B3720" t="s">
        <v>19</v>
      </c>
      <c r="C3720">
        <v>192500</v>
      </c>
      <c r="D3720">
        <v>1</v>
      </c>
    </row>
    <row r="3721" spans="1:4" x14ac:dyDescent="0.25">
      <c r="A3721" s="1">
        <v>41987</v>
      </c>
      <c r="B3721" t="s">
        <v>23</v>
      </c>
      <c r="C3721">
        <v>8028534</v>
      </c>
      <c r="D3721">
        <v>10</v>
      </c>
    </row>
    <row r="3722" spans="1:4" x14ac:dyDescent="0.25">
      <c r="A3722" s="1">
        <v>41988</v>
      </c>
      <c r="B3722" t="s">
        <v>20</v>
      </c>
      <c r="C3722">
        <v>2677034</v>
      </c>
      <c r="D3722">
        <v>9</v>
      </c>
    </row>
    <row r="3723" spans="1:4" x14ac:dyDescent="0.25">
      <c r="A3723" s="1">
        <v>41989</v>
      </c>
      <c r="B3723" t="s">
        <v>24</v>
      </c>
      <c r="C3723">
        <v>3013267</v>
      </c>
      <c r="D3723">
        <v>11</v>
      </c>
    </row>
    <row r="3724" spans="1:4" x14ac:dyDescent="0.25">
      <c r="A3724" s="1">
        <v>41990</v>
      </c>
      <c r="B3724" t="s">
        <v>22</v>
      </c>
      <c r="C3724">
        <v>4322267</v>
      </c>
      <c r="D3724">
        <v>15</v>
      </c>
    </row>
    <row r="3725" spans="1:4" x14ac:dyDescent="0.25">
      <c r="A3725" s="1">
        <v>41991</v>
      </c>
      <c r="B3725" t="s">
        <v>21</v>
      </c>
      <c r="C3725">
        <v>2138034</v>
      </c>
      <c r="D3725">
        <v>8</v>
      </c>
    </row>
    <row r="3726" spans="1:4" x14ac:dyDescent="0.25">
      <c r="A3726" s="1">
        <v>41992</v>
      </c>
      <c r="B3726" t="s">
        <v>25</v>
      </c>
      <c r="C3726">
        <v>1868534</v>
      </c>
      <c r="D3726">
        <v>7</v>
      </c>
    </row>
    <row r="3727" spans="1:4" x14ac:dyDescent="0.25">
      <c r="A3727" s="1">
        <v>41993</v>
      </c>
      <c r="B3727" t="s">
        <v>19</v>
      </c>
      <c r="C3727">
        <v>1280767</v>
      </c>
      <c r="D3727">
        <v>5</v>
      </c>
    </row>
    <row r="3728" spans="1:4" x14ac:dyDescent="0.25">
      <c r="A3728" s="1">
        <v>41994</v>
      </c>
      <c r="B3728" t="s">
        <v>23</v>
      </c>
      <c r="C3728">
        <v>4014267</v>
      </c>
      <c r="D3728">
        <v>13</v>
      </c>
    </row>
    <row r="3729" spans="1:4" x14ac:dyDescent="0.25">
      <c r="A3729" s="1">
        <v>41995</v>
      </c>
      <c r="B3729" t="s">
        <v>20</v>
      </c>
      <c r="C3729">
        <v>2204767</v>
      </c>
      <c r="D3729">
        <v>7</v>
      </c>
    </row>
    <row r="3730" spans="1:4" x14ac:dyDescent="0.25">
      <c r="A3730" s="1">
        <v>41996</v>
      </c>
      <c r="B3730" t="s">
        <v>24</v>
      </c>
      <c r="C3730">
        <v>2589767</v>
      </c>
      <c r="D3730">
        <v>10</v>
      </c>
    </row>
    <row r="3731" spans="1:4" x14ac:dyDescent="0.25">
      <c r="A3731" s="1">
        <v>41997</v>
      </c>
      <c r="B3731" t="s">
        <v>22</v>
      </c>
      <c r="C3731">
        <v>1116500</v>
      </c>
      <c r="D3731">
        <v>4</v>
      </c>
    </row>
    <row r="3732" spans="1:4" x14ac:dyDescent="0.25">
      <c r="A3732" s="1">
        <v>41998</v>
      </c>
      <c r="B3732" t="s">
        <v>21</v>
      </c>
      <c r="C3732">
        <v>6632267</v>
      </c>
      <c r="D3732">
        <v>9</v>
      </c>
    </row>
    <row r="3733" spans="1:4" x14ac:dyDescent="0.25">
      <c r="A3733" s="1">
        <v>41999</v>
      </c>
      <c r="B3733" t="s">
        <v>25</v>
      </c>
      <c r="C3733">
        <v>2040500</v>
      </c>
      <c r="D3733">
        <v>6</v>
      </c>
    </row>
    <row r="3734" spans="1:4" x14ac:dyDescent="0.25">
      <c r="A3734" s="1">
        <v>42000</v>
      </c>
      <c r="B3734" t="s">
        <v>19</v>
      </c>
      <c r="C3734">
        <v>943250</v>
      </c>
      <c r="D3734">
        <v>4</v>
      </c>
    </row>
    <row r="3735" spans="1:4" x14ac:dyDescent="0.25">
      <c r="A3735" s="1">
        <v>42001</v>
      </c>
      <c r="B3735" t="s">
        <v>23</v>
      </c>
      <c r="C3735">
        <v>3436767</v>
      </c>
      <c r="D3735">
        <v>9</v>
      </c>
    </row>
    <row r="3736" spans="1:4" x14ac:dyDescent="0.25">
      <c r="A3736" s="1">
        <v>42002</v>
      </c>
      <c r="B3736" t="s">
        <v>20</v>
      </c>
      <c r="C3736">
        <v>4014267</v>
      </c>
      <c r="D3736">
        <v>12</v>
      </c>
    </row>
    <row r="3737" spans="1:4" x14ac:dyDescent="0.25">
      <c r="A3737" s="1">
        <v>42003</v>
      </c>
      <c r="B3737" t="s">
        <v>24</v>
      </c>
      <c r="C3737">
        <v>924000</v>
      </c>
      <c r="D3737">
        <v>3</v>
      </c>
    </row>
    <row r="3738" spans="1:4" x14ac:dyDescent="0.25">
      <c r="A3738" s="1">
        <v>42004</v>
      </c>
      <c r="B3738" t="s">
        <v>22</v>
      </c>
      <c r="C3738">
        <v>308000</v>
      </c>
      <c r="D3738">
        <v>1</v>
      </c>
    </row>
    <row r="3739" spans="1:4" x14ac:dyDescent="0.25">
      <c r="A3739" s="1">
        <v>42005</v>
      </c>
      <c r="B3739" t="s">
        <v>21</v>
      </c>
      <c r="C3739">
        <v>2061921</v>
      </c>
      <c r="D3739">
        <v>6</v>
      </c>
    </row>
    <row r="3740" spans="1:4" x14ac:dyDescent="0.25">
      <c r="A3740" s="1">
        <v>42007</v>
      </c>
      <c r="B3740" t="s">
        <v>19</v>
      </c>
      <c r="C3740">
        <v>2265964</v>
      </c>
      <c r="D3740">
        <v>8</v>
      </c>
    </row>
    <row r="3741" spans="1:4" x14ac:dyDescent="0.25">
      <c r="A3741" s="1">
        <v>42008</v>
      </c>
      <c r="B3741" t="s">
        <v>23</v>
      </c>
      <c r="C3741">
        <v>3302293</v>
      </c>
      <c r="D3741">
        <v>11</v>
      </c>
    </row>
    <row r="3742" spans="1:4" x14ac:dyDescent="0.25">
      <c r="A3742" s="1">
        <v>42009</v>
      </c>
      <c r="B3742" t="s">
        <v>20</v>
      </c>
      <c r="C3742">
        <v>3232488</v>
      </c>
      <c r="D3742">
        <v>12</v>
      </c>
    </row>
    <row r="3743" spans="1:4" x14ac:dyDescent="0.25">
      <c r="A3743" s="1">
        <v>42010</v>
      </c>
      <c r="B3743" t="s">
        <v>24</v>
      </c>
      <c r="C3743">
        <v>4510450</v>
      </c>
      <c r="D3743">
        <v>12</v>
      </c>
    </row>
    <row r="3744" spans="1:4" x14ac:dyDescent="0.25">
      <c r="A3744" s="1">
        <v>42011</v>
      </c>
      <c r="B3744" t="s">
        <v>22</v>
      </c>
      <c r="C3744">
        <v>3796295</v>
      </c>
      <c r="D3744">
        <v>10</v>
      </c>
    </row>
    <row r="3745" spans="1:4" x14ac:dyDescent="0.25">
      <c r="A3745" s="1">
        <v>42012</v>
      </c>
      <c r="B3745" t="s">
        <v>21</v>
      </c>
      <c r="C3745">
        <v>9262530</v>
      </c>
      <c r="D3745">
        <v>19</v>
      </c>
    </row>
    <row r="3746" spans="1:4" x14ac:dyDescent="0.25">
      <c r="A3746" s="1">
        <v>42013</v>
      </c>
      <c r="B3746" t="s">
        <v>25</v>
      </c>
      <c r="C3746">
        <v>4054035</v>
      </c>
      <c r="D3746">
        <v>10</v>
      </c>
    </row>
    <row r="3747" spans="1:4" x14ac:dyDescent="0.25">
      <c r="A3747" s="1">
        <v>42014</v>
      </c>
      <c r="B3747" t="s">
        <v>19</v>
      </c>
      <c r="C3747">
        <v>3060661</v>
      </c>
      <c r="D3747">
        <v>11</v>
      </c>
    </row>
    <row r="3748" spans="1:4" x14ac:dyDescent="0.25">
      <c r="A3748" s="1">
        <v>42015</v>
      </c>
      <c r="B3748" t="s">
        <v>23</v>
      </c>
      <c r="C3748">
        <v>4581597</v>
      </c>
      <c r="D3748">
        <v>13</v>
      </c>
    </row>
    <row r="3749" spans="1:4" x14ac:dyDescent="0.25">
      <c r="A3749" s="1">
        <v>42016</v>
      </c>
      <c r="B3749" t="s">
        <v>20</v>
      </c>
      <c r="C3749">
        <v>2416312</v>
      </c>
      <c r="D3749">
        <v>8</v>
      </c>
    </row>
    <row r="3750" spans="1:4" x14ac:dyDescent="0.25">
      <c r="A3750" s="1">
        <v>42017</v>
      </c>
      <c r="B3750" t="s">
        <v>24</v>
      </c>
      <c r="C3750">
        <v>1390722</v>
      </c>
      <c r="D3750">
        <v>6</v>
      </c>
    </row>
    <row r="3751" spans="1:4" x14ac:dyDescent="0.25">
      <c r="A3751" s="1">
        <v>42018</v>
      </c>
      <c r="B3751" t="s">
        <v>22</v>
      </c>
      <c r="C3751">
        <v>2255225</v>
      </c>
      <c r="D3751">
        <v>6</v>
      </c>
    </row>
    <row r="3752" spans="1:4" x14ac:dyDescent="0.25">
      <c r="A3752" s="1">
        <v>42019</v>
      </c>
      <c r="B3752" t="s">
        <v>21</v>
      </c>
      <c r="C3752">
        <v>1339711</v>
      </c>
      <c r="D3752">
        <v>5</v>
      </c>
    </row>
    <row r="3753" spans="1:4" x14ac:dyDescent="0.25">
      <c r="A3753" s="1">
        <v>42020</v>
      </c>
      <c r="B3753" t="s">
        <v>25</v>
      </c>
      <c r="C3753">
        <v>1933050</v>
      </c>
      <c r="D3753">
        <v>5</v>
      </c>
    </row>
    <row r="3754" spans="1:4" x14ac:dyDescent="0.25">
      <c r="A3754" s="1">
        <v>42021</v>
      </c>
      <c r="B3754" t="s">
        <v>19</v>
      </c>
      <c r="C3754">
        <v>845709</v>
      </c>
      <c r="D3754">
        <v>2</v>
      </c>
    </row>
    <row r="3755" spans="1:4" x14ac:dyDescent="0.25">
      <c r="A3755" s="1">
        <v>42022</v>
      </c>
      <c r="B3755" t="s">
        <v>23</v>
      </c>
      <c r="C3755">
        <v>201359</v>
      </c>
      <c r="D3755">
        <v>1</v>
      </c>
    </row>
    <row r="3756" spans="1:4" x14ac:dyDescent="0.25">
      <c r="A3756" s="1">
        <v>42023</v>
      </c>
      <c r="B3756" t="s">
        <v>20</v>
      </c>
      <c r="C3756">
        <v>14742192</v>
      </c>
      <c r="D3756">
        <v>23</v>
      </c>
    </row>
    <row r="3757" spans="1:4" x14ac:dyDescent="0.25">
      <c r="A3757" s="1">
        <v>42024</v>
      </c>
      <c r="B3757" t="s">
        <v>24</v>
      </c>
      <c r="C3757">
        <v>10116296</v>
      </c>
      <c r="D3757">
        <v>8</v>
      </c>
    </row>
    <row r="3758" spans="1:4" x14ac:dyDescent="0.25">
      <c r="A3758" s="1">
        <v>42025</v>
      </c>
      <c r="B3758" t="s">
        <v>22</v>
      </c>
      <c r="C3758">
        <v>716840</v>
      </c>
      <c r="D3758">
        <v>4</v>
      </c>
    </row>
    <row r="3759" spans="1:4" x14ac:dyDescent="0.25">
      <c r="A3759" s="1">
        <v>42026</v>
      </c>
      <c r="B3759" t="s">
        <v>21</v>
      </c>
      <c r="C3759">
        <v>515481</v>
      </c>
      <c r="D3759">
        <v>3</v>
      </c>
    </row>
    <row r="3760" spans="1:4" x14ac:dyDescent="0.25">
      <c r="A3760" s="1">
        <v>42027</v>
      </c>
      <c r="B3760" t="s">
        <v>25</v>
      </c>
      <c r="C3760">
        <v>926252</v>
      </c>
      <c r="D3760">
        <v>4</v>
      </c>
    </row>
    <row r="3761" spans="1:4" x14ac:dyDescent="0.25">
      <c r="A3761" s="1">
        <v>42028</v>
      </c>
      <c r="B3761" t="s">
        <v>19</v>
      </c>
      <c r="C3761">
        <v>3554663</v>
      </c>
      <c r="D3761">
        <v>12</v>
      </c>
    </row>
    <row r="3762" spans="1:4" x14ac:dyDescent="0.25">
      <c r="A3762" s="1">
        <v>42029</v>
      </c>
      <c r="B3762" t="s">
        <v>23</v>
      </c>
      <c r="C3762">
        <v>2214952</v>
      </c>
      <c r="D3762">
        <v>8</v>
      </c>
    </row>
    <row r="3763" spans="1:4" x14ac:dyDescent="0.25">
      <c r="A3763" s="1">
        <v>42030</v>
      </c>
      <c r="B3763" t="s">
        <v>20</v>
      </c>
      <c r="C3763">
        <v>4158741</v>
      </c>
      <c r="D3763">
        <v>12</v>
      </c>
    </row>
    <row r="3764" spans="1:4" x14ac:dyDescent="0.25">
      <c r="A3764" s="1">
        <v>42031</v>
      </c>
      <c r="B3764" t="s">
        <v>24</v>
      </c>
      <c r="C3764">
        <v>1570602</v>
      </c>
      <c r="D3764">
        <v>5</v>
      </c>
    </row>
    <row r="3765" spans="1:4" x14ac:dyDescent="0.25">
      <c r="A3765" s="1">
        <v>42032</v>
      </c>
      <c r="B3765" t="s">
        <v>22</v>
      </c>
      <c r="C3765">
        <v>2295495</v>
      </c>
      <c r="D3765">
        <v>9</v>
      </c>
    </row>
    <row r="3766" spans="1:4" x14ac:dyDescent="0.25">
      <c r="A3766" s="1">
        <v>42033</v>
      </c>
      <c r="B3766" t="s">
        <v>21</v>
      </c>
      <c r="C3766">
        <v>1098079</v>
      </c>
      <c r="D3766">
        <v>5</v>
      </c>
    </row>
    <row r="3767" spans="1:4" x14ac:dyDescent="0.25">
      <c r="A3767" s="1">
        <v>42034</v>
      </c>
      <c r="B3767" t="s">
        <v>25</v>
      </c>
      <c r="C3767">
        <v>2064605</v>
      </c>
      <c r="D3767">
        <v>7</v>
      </c>
    </row>
    <row r="3768" spans="1:4" x14ac:dyDescent="0.25">
      <c r="A3768" s="1">
        <v>42035</v>
      </c>
      <c r="B3768" t="s">
        <v>19</v>
      </c>
      <c r="C3768">
        <v>1570602</v>
      </c>
      <c r="D3768">
        <v>6</v>
      </c>
    </row>
    <row r="3769" spans="1:4" x14ac:dyDescent="0.25">
      <c r="A3769" s="1">
        <v>42036</v>
      </c>
      <c r="B3769" t="s">
        <v>23</v>
      </c>
      <c r="C3769">
        <v>1510195</v>
      </c>
      <c r="D3769">
        <v>6</v>
      </c>
    </row>
    <row r="3770" spans="1:4" x14ac:dyDescent="0.25">
      <c r="A3770" s="1">
        <v>42037</v>
      </c>
      <c r="B3770" t="s">
        <v>20</v>
      </c>
      <c r="C3770">
        <v>201359</v>
      </c>
      <c r="D3770">
        <v>1</v>
      </c>
    </row>
    <row r="3771" spans="1:4" x14ac:dyDescent="0.25">
      <c r="A3771" s="1">
        <v>42039</v>
      </c>
      <c r="B3771" t="s">
        <v>22</v>
      </c>
      <c r="C3771">
        <v>2749227</v>
      </c>
      <c r="D3771">
        <v>5</v>
      </c>
    </row>
    <row r="3772" spans="1:4" x14ac:dyDescent="0.25">
      <c r="A3772" s="1">
        <v>42040</v>
      </c>
      <c r="B3772" t="s">
        <v>21</v>
      </c>
      <c r="C3772">
        <v>2859302</v>
      </c>
      <c r="D3772">
        <v>7</v>
      </c>
    </row>
    <row r="3773" spans="1:4" x14ac:dyDescent="0.25">
      <c r="A3773" s="1">
        <v>42041</v>
      </c>
      <c r="B3773" t="s">
        <v>25</v>
      </c>
      <c r="C3773">
        <v>1812234</v>
      </c>
      <c r="D3773">
        <v>5</v>
      </c>
    </row>
    <row r="3774" spans="1:4" x14ac:dyDescent="0.25">
      <c r="A3774" s="1">
        <v>42042</v>
      </c>
      <c r="B3774" t="s">
        <v>19</v>
      </c>
      <c r="C3774">
        <v>60226587</v>
      </c>
      <c r="D3774">
        <v>99</v>
      </c>
    </row>
    <row r="3775" spans="1:4" x14ac:dyDescent="0.25">
      <c r="A3775" s="1">
        <v>42043</v>
      </c>
      <c r="B3775" t="s">
        <v>23</v>
      </c>
      <c r="C3775">
        <v>61526026</v>
      </c>
      <c r="D3775">
        <v>100</v>
      </c>
    </row>
    <row r="3776" spans="1:4" x14ac:dyDescent="0.25">
      <c r="A3776" s="1">
        <v>42044</v>
      </c>
      <c r="B3776" t="s">
        <v>20</v>
      </c>
      <c r="C3776">
        <v>58474760</v>
      </c>
      <c r="D3776">
        <v>95</v>
      </c>
    </row>
    <row r="3777" spans="1:4" x14ac:dyDescent="0.25">
      <c r="A3777" s="1">
        <v>42045</v>
      </c>
      <c r="B3777" t="s">
        <v>24</v>
      </c>
      <c r="C3777">
        <v>49585414</v>
      </c>
      <c r="D3777">
        <v>82</v>
      </c>
    </row>
    <row r="3778" spans="1:4" x14ac:dyDescent="0.25">
      <c r="A3778" s="1">
        <v>42046</v>
      </c>
      <c r="B3778" t="s">
        <v>22</v>
      </c>
      <c r="C3778">
        <v>43312401</v>
      </c>
      <c r="D3778">
        <v>69</v>
      </c>
    </row>
    <row r="3779" spans="1:4" x14ac:dyDescent="0.25">
      <c r="A3779" s="1">
        <v>42047</v>
      </c>
      <c r="B3779" t="s">
        <v>21</v>
      </c>
      <c r="C3779">
        <v>33425656</v>
      </c>
      <c r="D3779">
        <v>54</v>
      </c>
    </row>
    <row r="3780" spans="1:4" x14ac:dyDescent="0.25">
      <c r="A3780" s="1">
        <v>42048</v>
      </c>
      <c r="B3780" t="s">
        <v>25</v>
      </c>
      <c r="C3780">
        <v>61475015</v>
      </c>
      <c r="D3780">
        <v>98</v>
      </c>
    </row>
    <row r="3781" spans="1:4" x14ac:dyDescent="0.25">
      <c r="A3781" s="1">
        <v>42049</v>
      </c>
      <c r="B3781" t="s">
        <v>19</v>
      </c>
      <c r="C3781">
        <v>71462438</v>
      </c>
      <c r="D3781">
        <v>116</v>
      </c>
    </row>
    <row r="3782" spans="1:4" x14ac:dyDescent="0.25">
      <c r="A3782" s="1">
        <v>42050</v>
      </c>
      <c r="B3782" t="s">
        <v>23</v>
      </c>
      <c r="C3782">
        <v>131568210</v>
      </c>
      <c r="D3782">
        <v>212</v>
      </c>
    </row>
    <row r="3783" spans="1:4" x14ac:dyDescent="0.25">
      <c r="A3783" s="1">
        <v>42051</v>
      </c>
      <c r="B3783" t="s">
        <v>20</v>
      </c>
      <c r="C3783">
        <v>81872719</v>
      </c>
      <c r="D3783">
        <v>131</v>
      </c>
    </row>
    <row r="3784" spans="1:4" x14ac:dyDescent="0.25">
      <c r="A3784" s="1">
        <v>42052</v>
      </c>
      <c r="B3784" t="s">
        <v>24</v>
      </c>
      <c r="C3784">
        <v>61897866</v>
      </c>
      <c r="D3784">
        <v>102</v>
      </c>
    </row>
    <row r="3785" spans="1:4" x14ac:dyDescent="0.25">
      <c r="A3785" s="1">
        <v>42053</v>
      </c>
      <c r="B3785" t="s">
        <v>22</v>
      </c>
      <c r="C3785">
        <v>57780742</v>
      </c>
      <c r="D3785">
        <v>93</v>
      </c>
    </row>
    <row r="3786" spans="1:4" x14ac:dyDescent="0.25">
      <c r="A3786" s="1">
        <v>42054</v>
      </c>
      <c r="B3786" t="s">
        <v>21</v>
      </c>
      <c r="C3786">
        <v>88175266</v>
      </c>
      <c r="D3786">
        <v>143</v>
      </c>
    </row>
    <row r="3787" spans="1:4" x14ac:dyDescent="0.25">
      <c r="A3787" s="1">
        <v>42055</v>
      </c>
      <c r="B3787" t="s">
        <v>25</v>
      </c>
      <c r="C3787">
        <v>133098538</v>
      </c>
      <c r="D3787">
        <v>213</v>
      </c>
    </row>
    <row r="3788" spans="1:4" x14ac:dyDescent="0.25">
      <c r="A3788" s="1">
        <v>42056</v>
      </c>
      <c r="B3788" t="s">
        <v>19</v>
      </c>
      <c r="C3788">
        <v>109136780</v>
      </c>
      <c r="D3788">
        <v>177</v>
      </c>
    </row>
    <row r="3789" spans="1:4" x14ac:dyDescent="0.25">
      <c r="A3789" s="1">
        <v>42057</v>
      </c>
      <c r="B3789" t="s">
        <v>23</v>
      </c>
      <c r="C3789">
        <v>110183845</v>
      </c>
      <c r="D3789">
        <v>179</v>
      </c>
    </row>
    <row r="3790" spans="1:4" x14ac:dyDescent="0.25">
      <c r="A3790" s="1">
        <v>42058</v>
      </c>
      <c r="B3790" t="s">
        <v>20</v>
      </c>
      <c r="C3790">
        <v>90954027</v>
      </c>
      <c r="D3790">
        <v>146</v>
      </c>
    </row>
    <row r="3791" spans="1:4" x14ac:dyDescent="0.25">
      <c r="A3791" s="1">
        <v>42059</v>
      </c>
      <c r="B3791" t="s">
        <v>24</v>
      </c>
      <c r="C3791">
        <v>105422370</v>
      </c>
      <c r="D3791">
        <v>171</v>
      </c>
    </row>
    <row r="3792" spans="1:4" x14ac:dyDescent="0.25">
      <c r="A3792" s="1">
        <v>42060</v>
      </c>
      <c r="B3792" t="s">
        <v>22</v>
      </c>
      <c r="C3792">
        <v>94565071</v>
      </c>
      <c r="D3792">
        <v>155</v>
      </c>
    </row>
    <row r="3793" spans="1:4" x14ac:dyDescent="0.25">
      <c r="A3793" s="1">
        <v>42061</v>
      </c>
      <c r="B3793" t="s">
        <v>21</v>
      </c>
      <c r="C3793">
        <v>100244744</v>
      </c>
      <c r="D3793">
        <v>165</v>
      </c>
    </row>
    <row r="3794" spans="1:4" x14ac:dyDescent="0.25">
      <c r="A3794" s="1">
        <v>42062</v>
      </c>
      <c r="B3794" t="s">
        <v>25</v>
      </c>
      <c r="C3794">
        <v>131880992</v>
      </c>
      <c r="D3794">
        <v>212</v>
      </c>
    </row>
    <row r="3795" spans="1:4" x14ac:dyDescent="0.25">
      <c r="A3795" s="1">
        <v>42063</v>
      </c>
      <c r="B3795" t="s">
        <v>19</v>
      </c>
      <c r="C3795">
        <v>142502021</v>
      </c>
      <c r="D3795">
        <v>230</v>
      </c>
    </row>
    <row r="3796" spans="1:4" x14ac:dyDescent="0.25">
      <c r="A3796" s="1">
        <v>42064</v>
      </c>
      <c r="B3796" t="s">
        <v>23</v>
      </c>
      <c r="C3796">
        <v>134800696</v>
      </c>
      <c r="D3796">
        <v>221</v>
      </c>
    </row>
    <row r="3797" spans="1:4" x14ac:dyDescent="0.25">
      <c r="A3797" s="1">
        <v>42065</v>
      </c>
      <c r="B3797" t="s">
        <v>20</v>
      </c>
      <c r="C3797">
        <v>84349437</v>
      </c>
      <c r="D3797">
        <v>136</v>
      </c>
    </row>
    <row r="3798" spans="1:4" x14ac:dyDescent="0.25">
      <c r="A3798" s="1">
        <v>42066</v>
      </c>
      <c r="B3798" t="s">
        <v>24</v>
      </c>
      <c r="C3798">
        <v>98515743</v>
      </c>
      <c r="D3798">
        <v>159</v>
      </c>
    </row>
    <row r="3799" spans="1:4" x14ac:dyDescent="0.25">
      <c r="A3799" s="1">
        <v>42067</v>
      </c>
      <c r="B3799" t="s">
        <v>22</v>
      </c>
      <c r="C3799">
        <v>95404066</v>
      </c>
      <c r="D3799">
        <v>155</v>
      </c>
    </row>
    <row r="3800" spans="1:4" x14ac:dyDescent="0.25">
      <c r="A3800" s="1">
        <v>42068</v>
      </c>
      <c r="B3800" t="s">
        <v>21</v>
      </c>
      <c r="C3800">
        <v>116467605</v>
      </c>
      <c r="D3800">
        <v>190</v>
      </c>
    </row>
    <row r="3801" spans="1:4" x14ac:dyDescent="0.25">
      <c r="A3801" s="1">
        <v>42069</v>
      </c>
      <c r="B3801" t="s">
        <v>25</v>
      </c>
      <c r="C3801">
        <v>112590760</v>
      </c>
      <c r="D3801">
        <v>183</v>
      </c>
    </row>
    <row r="3802" spans="1:4" x14ac:dyDescent="0.25">
      <c r="A3802" s="1">
        <v>42070</v>
      </c>
      <c r="B3802" t="s">
        <v>19</v>
      </c>
      <c r="C3802">
        <v>115157420</v>
      </c>
      <c r="D3802">
        <v>180</v>
      </c>
    </row>
    <row r="3803" spans="1:4" x14ac:dyDescent="0.25">
      <c r="A3803" s="1">
        <v>42071</v>
      </c>
      <c r="B3803" t="s">
        <v>23</v>
      </c>
      <c r="C3803">
        <v>158953082</v>
      </c>
      <c r="D3803">
        <v>257</v>
      </c>
    </row>
    <row r="3804" spans="1:4" x14ac:dyDescent="0.25">
      <c r="A3804" s="1">
        <v>42072</v>
      </c>
      <c r="B3804" t="s">
        <v>20</v>
      </c>
      <c r="C3804">
        <v>100016544</v>
      </c>
      <c r="D3804">
        <v>162</v>
      </c>
    </row>
    <row r="3805" spans="1:4" x14ac:dyDescent="0.25">
      <c r="A3805" s="1">
        <v>42073</v>
      </c>
      <c r="B3805" t="s">
        <v>24</v>
      </c>
      <c r="C3805">
        <v>38600590</v>
      </c>
      <c r="D3805">
        <v>62</v>
      </c>
    </row>
    <row r="3806" spans="1:4" x14ac:dyDescent="0.25">
      <c r="A3806" s="1">
        <v>42074</v>
      </c>
      <c r="B3806" t="s">
        <v>22</v>
      </c>
      <c r="C3806">
        <v>37866299</v>
      </c>
      <c r="D3806">
        <v>62</v>
      </c>
    </row>
    <row r="3807" spans="1:4" x14ac:dyDescent="0.25">
      <c r="A3807" s="1">
        <v>42075</v>
      </c>
      <c r="B3807" t="s">
        <v>21</v>
      </c>
      <c r="C3807">
        <v>39175135</v>
      </c>
      <c r="D3807">
        <v>64</v>
      </c>
    </row>
    <row r="3808" spans="1:4" x14ac:dyDescent="0.25">
      <c r="A3808" s="1">
        <v>42076</v>
      </c>
      <c r="B3808" t="s">
        <v>25</v>
      </c>
      <c r="C3808">
        <v>30062953</v>
      </c>
      <c r="D3808">
        <v>49</v>
      </c>
    </row>
    <row r="3809" spans="1:4" x14ac:dyDescent="0.25">
      <c r="A3809" s="1">
        <v>42077</v>
      </c>
      <c r="B3809" t="s">
        <v>19</v>
      </c>
      <c r="C3809">
        <v>42970087</v>
      </c>
      <c r="D3809">
        <v>70</v>
      </c>
    </row>
    <row r="3810" spans="1:4" x14ac:dyDescent="0.25">
      <c r="A3810" s="1">
        <v>42078</v>
      </c>
      <c r="B3810" t="s">
        <v>23</v>
      </c>
      <c r="C3810">
        <v>34231091</v>
      </c>
      <c r="D3810">
        <v>56</v>
      </c>
    </row>
    <row r="3811" spans="1:4" x14ac:dyDescent="0.25">
      <c r="A3811" s="1">
        <v>42079</v>
      </c>
      <c r="B3811" t="s">
        <v>20</v>
      </c>
      <c r="C3811">
        <v>38358958</v>
      </c>
      <c r="D3811">
        <v>63</v>
      </c>
    </row>
    <row r="3812" spans="1:4" x14ac:dyDescent="0.25">
      <c r="A3812" s="1">
        <v>42080</v>
      </c>
      <c r="B3812" t="s">
        <v>24</v>
      </c>
      <c r="C3812">
        <v>55022118</v>
      </c>
      <c r="D3812">
        <v>90</v>
      </c>
    </row>
    <row r="3813" spans="1:4" x14ac:dyDescent="0.25">
      <c r="A3813" s="1">
        <v>42081</v>
      </c>
      <c r="B3813" t="s">
        <v>22</v>
      </c>
      <c r="C3813">
        <v>56049049</v>
      </c>
      <c r="D3813">
        <v>91</v>
      </c>
    </row>
    <row r="3814" spans="1:4" x14ac:dyDescent="0.25">
      <c r="A3814" s="1">
        <v>42082</v>
      </c>
      <c r="B3814" t="s">
        <v>21</v>
      </c>
      <c r="C3814">
        <v>90490899</v>
      </c>
      <c r="D3814">
        <v>150</v>
      </c>
    </row>
    <row r="3815" spans="1:4" x14ac:dyDescent="0.25">
      <c r="A3815" s="1">
        <v>42083</v>
      </c>
      <c r="B3815" t="s">
        <v>25</v>
      </c>
      <c r="C3815">
        <v>142461754</v>
      </c>
      <c r="D3815">
        <v>231</v>
      </c>
    </row>
    <row r="3816" spans="1:4" x14ac:dyDescent="0.25">
      <c r="A3816" s="1">
        <v>42084</v>
      </c>
      <c r="B3816" t="s">
        <v>19</v>
      </c>
      <c r="C3816">
        <v>145985538</v>
      </c>
      <c r="D3816">
        <v>239</v>
      </c>
    </row>
    <row r="3817" spans="1:4" x14ac:dyDescent="0.25">
      <c r="A3817" s="1">
        <v>42085</v>
      </c>
      <c r="B3817" t="s">
        <v>23</v>
      </c>
      <c r="C3817">
        <v>146882259</v>
      </c>
      <c r="D3817">
        <v>237</v>
      </c>
    </row>
    <row r="3818" spans="1:4" x14ac:dyDescent="0.25">
      <c r="A3818" s="1">
        <v>42086</v>
      </c>
      <c r="B3818" t="s">
        <v>20</v>
      </c>
      <c r="C3818">
        <v>169282814</v>
      </c>
      <c r="D3818">
        <v>276</v>
      </c>
    </row>
    <row r="3819" spans="1:4" x14ac:dyDescent="0.25">
      <c r="A3819" s="1">
        <v>42087</v>
      </c>
      <c r="B3819" t="s">
        <v>24</v>
      </c>
      <c r="C3819">
        <v>114181502</v>
      </c>
      <c r="D3819">
        <v>184</v>
      </c>
    </row>
    <row r="3820" spans="1:4" x14ac:dyDescent="0.25">
      <c r="A3820" s="1">
        <v>42088</v>
      </c>
      <c r="B3820" t="s">
        <v>22</v>
      </c>
      <c r="C3820">
        <v>108331338</v>
      </c>
      <c r="D3820">
        <v>177</v>
      </c>
    </row>
    <row r="3821" spans="1:4" x14ac:dyDescent="0.25">
      <c r="A3821" s="1">
        <v>42089</v>
      </c>
      <c r="B3821" t="s">
        <v>21</v>
      </c>
      <c r="C3821">
        <v>136582059</v>
      </c>
      <c r="D3821">
        <v>220</v>
      </c>
    </row>
    <row r="3822" spans="1:4" x14ac:dyDescent="0.25">
      <c r="A3822" s="1">
        <v>42090</v>
      </c>
      <c r="B3822" t="s">
        <v>25</v>
      </c>
      <c r="C3822">
        <v>258576288</v>
      </c>
      <c r="D3822">
        <v>429</v>
      </c>
    </row>
    <row r="3823" spans="1:4" x14ac:dyDescent="0.25">
      <c r="A3823" s="1">
        <v>42091</v>
      </c>
      <c r="B3823" t="s">
        <v>19</v>
      </c>
      <c r="C3823">
        <v>194101027</v>
      </c>
      <c r="D3823">
        <v>328</v>
      </c>
    </row>
    <row r="3824" spans="1:4" x14ac:dyDescent="0.25">
      <c r="A3824" s="1">
        <v>42092</v>
      </c>
      <c r="B3824" t="s">
        <v>23</v>
      </c>
      <c r="C3824">
        <v>254820272</v>
      </c>
      <c r="D3824">
        <v>417</v>
      </c>
    </row>
    <row r="3825" spans="1:4" x14ac:dyDescent="0.25">
      <c r="A3825" s="1">
        <v>42093</v>
      </c>
      <c r="B3825" t="s">
        <v>20</v>
      </c>
      <c r="C3825">
        <v>410632145</v>
      </c>
      <c r="D3825">
        <v>684</v>
      </c>
    </row>
    <row r="3826" spans="1:4" x14ac:dyDescent="0.25">
      <c r="A3826" s="1">
        <v>42094</v>
      </c>
      <c r="B3826" t="s">
        <v>24</v>
      </c>
      <c r="C3826">
        <v>465925433</v>
      </c>
      <c r="D3826">
        <v>767</v>
      </c>
    </row>
    <row r="3827" spans="1:4" x14ac:dyDescent="0.25">
      <c r="A3827" s="1">
        <v>42095</v>
      </c>
      <c r="B3827" t="s">
        <v>22</v>
      </c>
      <c r="C3827">
        <v>715993608</v>
      </c>
      <c r="D3827">
        <v>1187</v>
      </c>
    </row>
    <row r="3828" spans="1:4" x14ac:dyDescent="0.25">
      <c r="A3828" s="1">
        <v>42096</v>
      </c>
      <c r="B3828" t="s">
        <v>21</v>
      </c>
      <c r="C3828">
        <v>318832419</v>
      </c>
      <c r="D3828">
        <v>513</v>
      </c>
    </row>
    <row r="3829" spans="1:4" x14ac:dyDescent="0.25">
      <c r="A3829" s="1">
        <v>42097</v>
      </c>
      <c r="B3829" t="s">
        <v>25</v>
      </c>
      <c r="C3829">
        <v>334972046</v>
      </c>
      <c r="D3829">
        <v>540</v>
      </c>
    </row>
    <row r="3830" spans="1:4" x14ac:dyDescent="0.25">
      <c r="A3830" s="1">
        <v>42098</v>
      </c>
      <c r="B3830" t="s">
        <v>19</v>
      </c>
      <c r="C3830">
        <v>868100473</v>
      </c>
      <c r="D3830">
        <v>1421</v>
      </c>
    </row>
    <row r="3831" spans="1:4" x14ac:dyDescent="0.25">
      <c r="A3831" s="1">
        <v>42099</v>
      </c>
      <c r="B3831" t="s">
        <v>23</v>
      </c>
      <c r="C3831">
        <v>571499472</v>
      </c>
      <c r="D3831">
        <v>941</v>
      </c>
    </row>
    <row r="3832" spans="1:4" x14ac:dyDescent="0.25">
      <c r="A3832" s="1">
        <v>42100</v>
      </c>
      <c r="B3832" t="s">
        <v>20</v>
      </c>
      <c r="C3832">
        <v>304133173</v>
      </c>
      <c r="D3832">
        <v>501</v>
      </c>
    </row>
    <row r="3833" spans="1:4" x14ac:dyDescent="0.25">
      <c r="A3833" s="1">
        <v>42101</v>
      </c>
      <c r="B3833" t="s">
        <v>24</v>
      </c>
      <c r="C3833">
        <v>457750226</v>
      </c>
      <c r="D3833">
        <v>759</v>
      </c>
    </row>
    <row r="3834" spans="1:4" x14ac:dyDescent="0.25">
      <c r="A3834" s="1">
        <v>42102</v>
      </c>
      <c r="B3834" t="s">
        <v>22</v>
      </c>
      <c r="C3834">
        <v>346499189</v>
      </c>
      <c r="D3834">
        <v>568</v>
      </c>
    </row>
    <row r="3835" spans="1:4" x14ac:dyDescent="0.25">
      <c r="A3835" s="1">
        <v>42103</v>
      </c>
      <c r="B3835" t="s">
        <v>21</v>
      </c>
      <c r="C3835">
        <v>123614513</v>
      </c>
      <c r="D3835">
        <v>203</v>
      </c>
    </row>
    <row r="3836" spans="1:4" x14ac:dyDescent="0.25">
      <c r="A3836" s="1">
        <v>42104</v>
      </c>
      <c r="B3836" t="s">
        <v>25</v>
      </c>
      <c r="C3836">
        <v>121259949</v>
      </c>
      <c r="D3836">
        <v>201</v>
      </c>
    </row>
    <row r="3837" spans="1:4" x14ac:dyDescent="0.25">
      <c r="A3837" s="1">
        <v>42105</v>
      </c>
      <c r="B3837" t="s">
        <v>19</v>
      </c>
      <c r="C3837">
        <v>304063372</v>
      </c>
      <c r="D3837">
        <v>500</v>
      </c>
    </row>
    <row r="3838" spans="1:4" x14ac:dyDescent="0.25">
      <c r="A3838" s="1">
        <v>42106</v>
      </c>
      <c r="B3838" t="s">
        <v>23</v>
      </c>
      <c r="C3838">
        <v>164561611</v>
      </c>
      <c r="D3838">
        <v>269</v>
      </c>
    </row>
    <row r="3839" spans="1:4" x14ac:dyDescent="0.25">
      <c r="A3839" s="1">
        <v>42107</v>
      </c>
      <c r="B3839" t="s">
        <v>20</v>
      </c>
      <c r="C3839">
        <v>397141062</v>
      </c>
      <c r="D3839">
        <v>654</v>
      </c>
    </row>
    <row r="3840" spans="1:4" x14ac:dyDescent="0.25">
      <c r="A3840" s="1">
        <v>42108</v>
      </c>
      <c r="B3840" t="s">
        <v>24</v>
      </c>
      <c r="C3840">
        <v>287158576</v>
      </c>
      <c r="D3840">
        <v>471</v>
      </c>
    </row>
    <row r="3841" spans="1:4" x14ac:dyDescent="0.25">
      <c r="A3841" s="1">
        <v>42109</v>
      </c>
      <c r="B3841" t="s">
        <v>22</v>
      </c>
      <c r="C3841">
        <v>185431834</v>
      </c>
      <c r="D3841">
        <v>307</v>
      </c>
    </row>
    <row r="3842" spans="1:4" x14ac:dyDescent="0.25">
      <c r="A3842" s="1">
        <v>42110</v>
      </c>
      <c r="B3842" t="s">
        <v>21</v>
      </c>
      <c r="C3842">
        <v>258001749</v>
      </c>
      <c r="D3842">
        <v>421</v>
      </c>
    </row>
    <row r="3843" spans="1:4" x14ac:dyDescent="0.25">
      <c r="A3843" s="1">
        <v>42111</v>
      </c>
      <c r="B3843" t="s">
        <v>25</v>
      </c>
      <c r="C3843">
        <v>463475543</v>
      </c>
      <c r="D3843">
        <v>760</v>
      </c>
    </row>
    <row r="3844" spans="1:4" x14ac:dyDescent="0.25">
      <c r="A3844" s="1">
        <v>42112</v>
      </c>
      <c r="B3844" t="s">
        <v>19</v>
      </c>
      <c r="C3844">
        <v>289021832</v>
      </c>
      <c r="D3844">
        <v>470</v>
      </c>
    </row>
    <row r="3845" spans="1:4" x14ac:dyDescent="0.25">
      <c r="A3845" s="1">
        <v>42113</v>
      </c>
      <c r="B3845" t="s">
        <v>23</v>
      </c>
      <c r="C3845">
        <v>137992911</v>
      </c>
      <c r="D3845">
        <v>204</v>
      </c>
    </row>
    <row r="3846" spans="1:4" x14ac:dyDescent="0.25">
      <c r="A3846" s="1">
        <v>42114</v>
      </c>
      <c r="B3846" t="s">
        <v>20</v>
      </c>
      <c r="C3846">
        <v>377146084</v>
      </c>
      <c r="D3846">
        <v>613</v>
      </c>
    </row>
    <row r="3847" spans="1:4" x14ac:dyDescent="0.25">
      <c r="A3847" s="1">
        <v>42115</v>
      </c>
      <c r="B3847" t="s">
        <v>24</v>
      </c>
      <c r="C3847">
        <v>243203169</v>
      </c>
      <c r="D3847">
        <v>403</v>
      </c>
    </row>
    <row r="3848" spans="1:4" x14ac:dyDescent="0.25">
      <c r="A3848" s="1">
        <v>42116</v>
      </c>
      <c r="B3848" t="s">
        <v>22</v>
      </c>
      <c r="C3848">
        <v>330743485</v>
      </c>
      <c r="D3848">
        <v>545</v>
      </c>
    </row>
    <row r="3849" spans="1:4" x14ac:dyDescent="0.25">
      <c r="A3849" s="1">
        <v>42117</v>
      </c>
      <c r="B3849" t="s">
        <v>21</v>
      </c>
      <c r="C3849">
        <v>85950913</v>
      </c>
      <c r="D3849">
        <v>140</v>
      </c>
    </row>
    <row r="3850" spans="1:4" x14ac:dyDescent="0.25">
      <c r="A3850" s="1">
        <v>42118</v>
      </c>
      <c r="B3850" t="s">
        <v>25</v>
      </c>
      <c r="C3850">
        <v>98576141</v>
      </c>
      <c r="D3850">
        <v>163</v>
      </c>
    </row>
    <row r="3851" spans="1:4" x14ac:dyDescent="0.25">
      <c r="A3851" s="1">
        <v>42119</v>
      </c>
      <c r="B3851" t="s">
        <v>19</v>
      </c>
      <c r="C3851">
        <v>111955801</v>
      </c>
      <c r="D3851">
        <v>182</v>
      </c>
    </row>
    <row r="3852" spans="1:4" x14ac:dyDescent="0.25">
      <c r="A3852" s="1">
        <v>42120</v>
      </c>
      <c r="B3852" t="s">
        <v>23</v>
      </c>
      <c r="C3852">
        <v>128719638</v>
      </c>
      <c r="D3852">
        <v>212</v>
      </c>
    </row>
    <row r="3853" spans="1:4" x14ac:dyDescent="0.25">
      <c r="A3853" s="1">
        <v>42121</v>
      </c>
      <c r="B3853" t="s">
        <v>20</v>
      </c>
      <c r="C3853">
        <v>107042632</v>
      </c>
      <c r="D3853">
        <v>175</v>
      </c>
    </row>
    <row r="3854" spans="1:4" x14ac:dyDescent="0.25">
      <c r="A3854" s="1">
        <v>42122</v>
      </c>
      <c r="B3854" t="s">
        <v>24</v>
      </c>
      <c r="C3854">
        <v>73435759</v>
      </c>
      <c r="D3854">
        <v>120</v>
      </c>
    </row>
    <row r="3855" spans="1:4" x14ac:dyDescent="0.25">
      <c r="A3855" s="1">
        <v>42123</v>
      </c>
      <c r="B3855" t="s">
        <v>22</v>
      </c>
      <c r="C3855">
        <v>324128158</v>
      </c>
      <c r="D3855">
        <v>533</v>
      </c>
    </row>
    <row r="3856" spans="1:4" x14ac:dyDescent="0.25">
      <c r="A3856" s="1">
        <v>42124</v>
      </c>
      <c r="B3856" t="s">
        <v>21</v>
      </c>
      <c r="C3856">
        <v>96647124</v>
      </c>
      <c r="D3856">
        <v>161</v>
      </c>
    </row>
    <row r="3857" spans="1:4" x14ac:dyDescent="0.25">
      <c r="A3857" s="1">
        <v>42125</v>
      </c>
      <c r="B3857" t="s">
        <v>25</v>
      </c>
      <c r="C3857">
        <v>158812135</v>
      </c>
      <c r="D3857">
        <v>273</v>
      </c>
    </row>
    <row r="3858" spans="1:4" x14ac:dyDescent="0.25">
      <c r="A3858" s="1">
        <v>42126</v>
      </c>
      <c r="B3858" t="s">
        <v>19</v>
      </c>
      <c r="C3858">
        <v>142528873</v>
      </c>
      <c r="D3858">
        <v>233</v>
      </c>
    </row>
    <row r="3859" spans="1:4" x14ac:dyDescent="0.25">
      <c r="A3859" s="1">
        <v>42127</v>
      </c>
      <c r="B3859" t="s">
        <v>23</v>
      </c>
      <c r="C3859">
        <v>173471092</v>
      </c>
      <c r="D3859">
        <v>277</v>
      </c>
    </row>
    <row r="3860" spans="1:4" x14ac:dyDescent="0.25">
      <c r="A3860" s="1">
        <v>42128</v>
      </c>
      <c r="B3860" t="s">
        <v>20</v>
      </c>
      <c r="C3860">
        <v>128739780</v>
      </c>
      <c r="D3860">
        <v>209</v>
      </c>
    </row>
    <row r="3861" spans="1:4" x14ac:dyDescent="0.25">
      <c r="A3861" s="1">
        <v>42129</v>
      </c>
      <c r="B3861" t="s">
        <v>24</v>
      </c>
      <c r="C3861">
        <v>110465742</v>
      </c>
      <c r="D3861">
        <v>185</v>
      </c>
    </row>
    <row r="3862" spans="1:4" x14ac:dyDescent="0.25">
      <c r="A3862" s="1">
        <v>42130</v>
      </c>
      <c r="B3862" t="s">
        <v>22</v>
      </c>
      <c r="C3862">
        <v>100498457</v>
      </c>
      <c r="D3862">
        <v>169</v>
      </c>
    </row>
    <row r="3863" spans="1:4" x14ac:dyDescent="0.25">
      <c r="A3863" s="1">
        <v>42131</v>
      </c>
      <c r="B3863" t="s">
        <v>21</v>
      </c>
      <c r="C3863">
        <v>107747391</v>
      </c>
      <c r="D3863">
        <v>178</v>
      </c>
    </row>
    <row r="3864" spans="1:4" x14ac:dyDescent="0.25">
      <c r="A3864" s="1">
        <v>42132</v>
      </c>
      <c r="B3864" t="s">
        <v>25</v>
      </c>
      <c r="C3864">
        <v>85779088</v>
      </c>
      <c r="D3864">
        <v>143</v>
      </c>
    </row>
    <row r="3865" spans="1:4" x14ac:dyDescent="0.25">
      <c r="A3865" s="1">
        <v>42133</v>
      </c>
      <c r="B3865" t="s">
        <v>19</v>
      </c>
      <c r="C3865">
        <v>109841527</v>
      </c>
      <c r="D3865">
        <v>180</v>
      </c>
    </row>
    <row r="3866" spans="1:4" x14ac:dyDescent="0.25">
      <c r="A3866" s="1">
        <v>42134</v>
      </c>
      <c r="B3866" t="s">
        <v>23</v>
      </c>
      <c r="C3866">
        <v>137176736</v>
      </c>
      <c r="D3866">
        <v>196</v>
      </c>
    </row>
    <row r="3867" spans="1:4" x14ac:dyDescent="0.25">
      <c r="A3867" s="1">
        <v>42135</v>
      </c>
      <c r="B3867" t="s">
        <v>20</v>
      </c>
      <c r="C3867">
        <v>93371680</v>
      </c>
      <c r="D3867">
        <v>144</v>
      </c>
    </row>
    <row r="3868" spans="1:4" x14ac:dyDescent="0.25">
      <c r="A3868" s="1">
        <v>42136</v>
      </c>
      <c r="B3868" t="s">
        <v>24</v>
      </c>
      <c r="C3868">
        <v>82436523</v>
      </c>
      <c r="D3868">
        <v>135</v>
      </c>
    </row>
    <row r="3869" spans="1:4" x14ac:dyDescent="0.25">
      <c r="A3869" s="1">
        <v>42137</v>
      </c>
      <c r="B3869" t="s">
        <v>22</v>
      </c>
      <c r="C3869">
        <v>70193868</v>
      </c>
      <c r="D3869">
        <v>119</v>
      </c>
    </row>
    <row r="3870" spans="1:4" x14ac:dyDescent="0.25">
      <c r="A3870" s="1">
        <v>42138</v>
      </c>
      <c r="B3870" t="s">
        <v>21</v>
      </c>
      <c r="C3870">
        <v>60870936</v>
      </c>
      <c r="D3870">
        <v>101</v>
      </c>
    </row>
    <row r="3871" spans="1:4" x14ac:dyDescent="0.25">
      <c r="A3871" s="1">
        <v>42139</v>
      </c>
      <c r="B3871" t="s">
        <v>25</v>
      </c>
      <c r="C3871">
        <v>56884018</v>
      </c>
      <c r="D3871">
        <v>94</v>
      </c>
    </row>
    <row r="3872" spans="1:4" x14ac:dyDescent="0.25">
      <c r="A3872" s="1">
        <v>42140</v>
      </c>
      <c r="B3872" t="s">
        <v>19</v>
      </c>
      <c r="C3872">
        <v>141334133</v>
      </c>
      <c r="D3872">
        <v>209</v>
      </c>
    </row>
    <row r="3873" spans="1:4" x14ac:dyDescent="0.25">
      <c r="A3873" s="1">
        <v>42141</v>
      </c>
      <c r="B3873" t="s">
        <v>23</v>
      </c>
      <c r="C3873">
        <v>88055793</v>
      </c>
      <c r="D3873">
        <v>143</v>
      </c>
    </row>
    <row r="3874" spans="1:4" x14ac:dyDescent="0.25">
      <c r="A3874" s="1">
        <v>42142</v>
      </c>
      <c r="B3874" t="s">
        <v>20</v>
      </c>
      <c r="C3874">
        <v>124168924</v>
      </c>
      <c r="D3874">
        <v>177</v>
      </c>
    </row>
    <row r="3875" spans="1:4" x14ac:dyDescent="0.25">
      <c r="A3875" s="1">
        <v>42143</v>
      </c>
      <c r="B3875" t="s">
        <v>24</v>
      </c>
      <c r="C3875">
        <v>87893363</v>
      </c>
      <c r="D3875">
        <v>146</v>
      </c>
    </row>
    <row r="3876" spans="1:4" x14ac:dyDescent="0.25">
      <c r="A3876" s="1">
        <v>42144</v>
      </c>
      <c r="B3876" t="s">
        <v>22</v>
      </c>
      <c r="C3876">
        <v>84631340</v>
      </c>
      <c r="D3876">
        <v>114</v>
      </c>
    </row>
    <row r="3877" spans="1:4" x14ac:dyDescent="0.25">
      <c r="A3877" s="1">
        <v>42145</v>
      </c>
      <c r="B3877" t="s">
        <v>21</v>
      </c>
      <c r="C3877">
        <v>56138987</v>
      </c>
      <c r="D3877">
        <v>93</v>
      </c>
    </row>
    <row r="3878" spans="1:4" x14ac:dyDescent="0.25">
      <c r="A3878" s="1">
        <v>42146</v>
      </c>
      <c r="B3878" t="s">
        <v>25</v>
      </c>
      <c r="C3878">
        <v>43933929</v>
      </c>
      <c r="D3878">
        <v>72</v>
      </c>
    </row>
    <row r="3879" spans="1:4" x14ac:dyDescent="0.25">
      <c r="A3879" s="1">
        <v>42147</v>
      </c>
      <c r="B3879" t="s">
        <v>19</v>
      </c>
      <c r="C3879">
        <v>74222402</v>
      </c>
      <c r="D3879">
        <v>121</v>
      </c>
    </row>
    <row r="3880" spans="1:4" x14ac:dyDescent="0.25">
      <c r="A3880" s="1">
        <v>42148</v>
      </c>
      <c r="B3880" t="s">
        <v>23</v>
      </c>
      <c r="C3880">
        <v>94951677</v>
      </c>
      <c r="D3880">
        <v>148</v>
      </c>
    </row>
    <row r="3881" spans="1:4" x14ac:dyDescent="0.25">
      <c r="A3881" s="1">
        <v>42149</v>
      </c>
      <c r="B3881" t="s">
        <v>20</v>
      </c>
      <c r="C3881">
        <v>57126993</v>
      </c>
      <c r="D3881">
        <v>94</v>
      </c>
    </row>
    <row r="3882" spans="1:4" x14ac:dyDescent="0.25">
      <c r="A3882" s="1">
        <v>42150</v>
      </c>
      <c r="B3882" t="s">
        <v>24</v>
      </c>
      <c r="C3882">
        <v>62904664</v>
      </c>
      <c r="D3882">
        <v>102</v>
      </c>
    </row>
    <row r="3883" spans="1:4" x14ac:dyDescent="0.25">
      <c r="A3883" s="1">
        <v>42151</v>
      </c>
      <c r="B3883" t="s">
        <v>22</v>
      </c>
      <c r="C3883">
        <v>60852141</v>
      </c>
      <c r="D3883">
        <v>101</v>
      </c>
    </row>
    <row r="3884" spans="1:4" x14ac:dyDescent="0.25">
      <c r="A3884" s="1">
        <v>42152</v>
      </c>
      <c r="B3884" t="s">
        <v>21</v>
      </c>
      <c r="C3884">
        <v>44316511</v>
      </c>
      <c r="D3884">
        <v>73</v>
      </c>
    </row>
    <row r="3885" spans="1:4" x14ac:dyDescent="0.25">
      <c r="A3885" s="1">
        <v>42153</v>
      </c>
      <c r="B3885" t="s">
        <v>25</v>
      </c>
      <c r="C3885">
        <v>13732708</v>
      </c>
      <c r="D3885">
        <v>23</v>
      </c>
    </row>
    <row r="3886" spans="1:4" x14ac:dyDescent="0.25">
      <c r="A3886" s="1">
        <v>42154</v>
      </c>
      <c r="B3886" t="s">
        <v>19</v>
      </c>
      <c r="C3886">
        <v>35862101</v>
      </c>
      <c r="D3886">
        <v>58</v>
      </c>
    </row>
    <row r="3887" spans="1:4" x14ac:dyDescent="0.25">
      <c r="A3887" s="1">
        <v>42155</v>
      </c>
      <c r="B3887" t="s">
        <v>23</v>
      </c>
      <c r="C3887">
        <v>44399740</v>
      </c>
      <c r="D3887">
        <v>72</v>
      </c>
    </row>
    <row r="3888" spans="1:4" x14ac:dyDescent="0.25">
      <c r="A3888" s="1">
        <v>42156</v>
      </c>
      <c r="B3888" t="s">
        <v>20</v>
      </c>
      <c r="C3888">
        <v>32277906</v>
      </c>
      <c r="D3888">
        <v>54</v>
      </c>
    </row>
    <row r="3889" spans="1:4" x14ac:dyDescent="0.25">
      <c r="A3889" s="1">
        <v>42157</v>
      </c>
      <c r="B3889" t="s">
        <v>24</v>
      </c>
      <c r="C3889">
        <v>34926453</v>
      </c>
      <c r="D3889">
        <v>58</v>
      </c>
    </row>
    <row r="3890" spans="1:4" x14ac:dyDescent="0.25">
      <c r="A3890" s="1">
        <v>42158</v>
      </c>
      <c r="B3890" t="s">
        <v>22</v>
      </c>
      <c r="C3890">
        <v>48265840</v>
      </c>
      <c r="D3890">
        <v>77</v>
      </c>
    </row>
    <row r="3891" spans="1:4" x14ac:dyDescent="0.25">
      <c r="A3891" s="1">
        <v>42159</v>
      </c>
      <c r="B3891" t="s">
        <v>21</v>
      </c>
      <c r="C3891">
        <v>62774456</v>
      </c>
      <c r="D3891">
        <v>106</v>
      </c>
    </row>
    <row r="3892" spans="1:4" x14ac:dyDescent="0.25">
      <c r="A3892" s="1">
        <v>42160</v>
      </c>
      <c r="B3892" t="s">
        <v>25</v>
      </c>
      <c r="C3892">
        <v>52051396</v>
      </c>
      <c r="D3892">
        <v>85</v>
      </c>
    </row>
    <row r="3893" spans="1:4" x14ac:dyDescent="0.25">
      <c r="A3893" s="1">
        <v>42161</v>
      </c>
      <c r="B3893" t="s">
        <v>19</v>
      </c>
      <c r="C3893">
        <v>74372750</v>
      </c>
      <c r="D3893">
        <v>127</v>
      </c>
    </row>
    <row r="3894" spans="1:4" x14ac:dyDescent="0.25">
      <c r="A3894" s="1">
        <v>42162</v>
      </c>
      <c r="B3894" t="s">
        <v>23</v>
      </c>
      <c r="C3894">
        <v>61193110</v>
      </c>
      <c r="D3894">
        <v>100</v>
      </c>
    </row>
    <row r="3895" spans="1:4" x14ac:dyDescent="0.25">
      <c r="A3895" s="1">
        <v>42163</v>
      </c>
      <c r="B3895" t="s">
        <v>20</v>
      </c>
      <c r="C3895">
        <v>48930325</v>
      </c>
      <c r="D3895">
        <v>80</v>
      </c>
    </row>
    <row r="3896" spans="1:4" x14ac:dyDescent="0.25">
      <c r="A3896" s="1">
        <v>42164</v>
      </c>
      <c r="B3896" t="s">
        <v>24</v>
      </c>
      <c r="C3896">
        <v>54145533</v>
      </c>
      <c r="D3896">
        <v>86</v>
      </c>
    </row>
    <row r="3897" spans="1:4" x14ac:dyDescent="0.25">
      <c r="A3897" s="1">
        <v>42165</v>
      </c>
      <c r="B3897" t="s">
        <v>22</v>
      </c>
      <c r="C3897">
        <v>61172978</v>
      </c>
      <c r="D3897">
        <v>98</v>
      </c>
    </row>
    <row r="3898" spans="1:4" x14ac:dyDescent="0.25">
      <c r="A3898" s="1">
        <v>42166</v>
      </c>
      <c r="B3898" t="s">
        <v>21</v>
      </c>
      <c r="C3898">
        <v>87729592</v>
      </c>
      <c r="D3898">
        <v>144</v>
      </c>
    </row>
    <row r="3899" spans="1:4" x14ac:dyDescent="0.25">
      <c r="A3899" s="1">
        <v>42167</v>
      </c>
      <c r="B3899" t="s">
        <v>25</v>
      </c>
      <c r="C3899">
        <v>70768418</v>
      </c>
      <c r="D3899">
        <v>115</v>
      </c>
    </row>
    <row r="3900" spans="1:4" x14ac:dyDescent="0.25">
      <c r="A3900" s="1">
        <v>42168</v>
      </c>
      <c r="B3900" t="s">
        <v>19</v>
      </c>
      <c r="C3900">
        <v>107968891</v>
      </c>
      <c r="D3900">
        <v>178</v>
      </c>
    </row>
    <row r="3901" spans="1:4" x14ac:dyDescent="0.25">
      <c r="A3901" s="1">
        <v>42169</v>
      </c>
      <c r="B3901" t="s">
        <v>23</v>
      </c>
      <c r="C3901">
        <v>82668758</v>
      </c>
      <c r="D3901">
        <v>138</v>
      </c>
    </row>
    <row r="3902" spans="1:4" x14ac:dyDescent="0.25">
      <c r="A3902" s="1">
        <v>42170</v>
      </c>
      <c r="B3902" t="s">
        <v>20</v>
      </c>
      <c r="C3902">
        <v>100468926</v>
      </c>
      <c r="D3902">
        <v>168</v>
      </c>
    </row>
    <row r="3903" spans="1:4" x14ac:dyDescent="0.25">
      <c r="A3903" s="1">
        <v>42171</v>
      </c>
      <c r="B3903" t="s">
        <v>24</v>
      </c>
      <c r="C3903">
        <v>56089320</v>
      </c>
      <c r="D3903">
        <v>92</v>
      </c>
    </row>
    <row r="3904" spans="1:4" x14ac:dyDescent="0.25">
      <c r="A3904" s="1">
        <v>42172</v>
      </c>
      <c r="B3904" t="s">
        <v>22</v>
      </c>
      <c r="C3904">
        <v>65745176</v>
      </c>
      <c r="D3904">
        <v>111</v>
      </c>
    </row>
    <row r="3905" spans="1:4" x14ac:dyDescent="0.25">
      <c r="A3905" s="1">
        <v>42173</v>
      </c>
      <c r="B3905" t="s">
        <v>21</v>
      </c>
      <c r="C3905">
        <v>70047549</v>
      </c>
      <c r="D3905">
        <v>119</v>
      </c>
    </row>
    <row r="3906" spans="1:4" x14ac:dyDescent="0.25">
      <c r="A3906" s="1">
        <v>42174</v>
      </c>
      <c r="B3906" t="s">
        <v>25</v>
      </c>
      <c r="C3906">
        <v>77966343</v>
      </c>
      <c r="D3906">
        <v>129</v>
      </c>
    </row>
    <row r="3907" spans="1:4" x14ac:dyDescent="0.25">
      <c r="A3907" s="1">
        <v>42175</v>
      </c>
      <c r="B3907" t="s">
        <v>19</v>
      </c>
      <c r="C3907">
        <v>103035587</v>
      </c>
      <c r="D3907">
        <v>166</v>
      </c>
    </row>
    <row r="3908" spans="1:4" x14ac:dyDescent="0.25">
      <c r="A3908" s="1">
        <v>42176</v>
      </c>
      <c r="B3908" t="s">
        <v>23</v>
      </c>
      <c r="C3908">
        <v>97135759</v>
      </c>
      <c r="D3908">
        <v>159</v>
      </c>
    </row>
    <row r="3909" spans="1:4" x14ac:dyDescent="0.25">
      <c r="A3909" s="1">
        <v>42177</v>
      </c>
      <c r="B3909" t="s">
        <v>20</v>
      </c>
      <c r="C3909">
        <v>94931542</v>
      </c>
      <c r="D3909">
        <v>155</v>
      </c>
    </row>
    <row r="3910" spans="1:4" x14ac:dyDescent="0.25">
      <c r="A3910" s="1">
        <v>42178</v>
      </c>
      <c r="B3910" t="s">
        <v>24</v>
      </c>
      <c r="C3910">
        <v>57125648</v>
      </c>
      <c r="D3910">
        <v>94</v>
      </c>
    </row>
    <row r="3911" spans="1:4" x14ac:dyDescent="0.25">
      <c r="A3911" s="1">
        <v>42179</v>
      </c>
      <c r="B3911" t="s">
        <v>22</v>
      </c>
      <c r="C3911">
        <v>55917493</v>
      </c>
      <c r="D3911">
        <v>93</v>
      </c>
    </row>
    <row r="3912" spans="1:4" x14ac:dyDescent="0.25">
      <c r="A3912" s="1">
        <v>42180</v>
      </c>
      <c r="B3912" t="s">
        <v>21</v>
      </c>
      <c r="C3912">
        <v>70918765</v>
      </c>
      <c r="D3912">
        <v>118</v>
      </c>
    </row>
    <row r="3913" spans="1:4" x14ac:dyDescent="0.25">
      <c r="A3913" s="1">
        <v>42181</v>
      </c>
      <c r="B3913" t="s">
        <v>25</v>
      </c>
      <c r="C3913">
        <v>60045359</v>
      </c>
      <c r="D3913">
        <v>121</v>
      </c>
    </row>
    <row r="3914" spans="1:4" x14ac:dyDescent="0.25">
      <c r="A3914" s="1">
        <v>42182</v>
      </c>
      <c r="B3914" t="s">
        <v>19</v>
      </c>
      <c r="C3914">
        <v>74261336</v>
      </c>
      <c r="D3914">
        <v>219</v>
      </c>
    </row>
    <row r="3915" spans="1:4" x14ac:dyDescent="0.25">
      <c r="A3915" s="1">
        <v>42183</v>
      </c>
      <c r="B3915" t="s">
        <v>23</v>
      </c>
      <c r="C3915">
        <v>53803220</v>
      </c>
      <c r="D3915">
        <v>101</v>
      </c>
    </row>
    <row r="3916" spans="1:4" x14ac:dyDescent="0.25">
      <c r="A3916" s="1">
        <v>42184</v>
      </c>
      <c r="B3916" t="s">
        <v>20</v>
      </c>
      <c r="C3916">
        <v>57700198</v>
      </c>
      <c r="D3916">
        <v>111</v>
      </c>
    </row>
    <row r="3917" spans="1:4" x14ac:dyDescent="0.25">
      <c r="A3917" s="1">
        <v>42185</v>
      </c>
      <c r="B3917" t="s">
        <v>24</v>
      </c>
      <c r="C3917">
        <v>56069186</v>
      </c>
      <c r="D3917">
        <v>116</v>
      </c>
    </row>
    <row r="3918" spans="1:4" x14ac:dyDescent="0.25">
      <c r="A3918" s="1">
        <v>42186</v>
      </c>
      <c r="B3918" t="s">
        <v>22</v>
      </c>
      <c r="C3918">
        <v>66911716</v>
      </c>
      <c r="D3918">
        <v>150</v>
      </c>
    </row>
    <row r="3919" spans="1:4" x14ac:dyDescent="0.25">
      <c r="A3919" s="1">
        <v>42187</v>
      </c>
      <c r="B3919" t="s">
        <v>21</v>
      </c>
      <c r="C3919">
        <v>87228875</v>
      </c>
      <c r="D3919">
        <v>150</v>
      </c>
    </row>
    <row r="3920" spans="1:4" x14ac:dyDescent="0.25">
      <c r="A3920" s="1">
        <v>42188</v>
      </c>
      <c r="B3920" t="s">
        <v>25</v>
      </c>
      <c r="C3920">
        <v>64284644</v>
      </c>
      <c r="D3920">
        <v>107</v>
      </c>
    </row>
    <row r="3921" spans="1:4" x14ac:dyDescent="0.25">
      <c r="A3921" s="1">
        <v>42189</v>
      </c>
      <c r="B3921" t="s">
        <v>19</v>
      </c>
      <c r="C3921">
        <v>77433410</v>
      </c>
      <c r="D3921">
        <v>127</v>
      </c>
    </row>
    <row r="3922" spans="1:4" x14ac:dyDescent="0.25">
      <c r="A3922" s="1">
        <v>42190</v>
      </c>
      <c r="B3922" t="s">
        <v>23</v>
      </c>
      <c r="C3922">
        <v>42970086</v>
      </c>
      <c r="D3922">
        <v>71</v>
      </c>
    </row>
    <row r="3923" spans="1:4" x14ac:dyDescent="0.25">
      <c r="A3923" s="1">
        <v>42191</v>
      </c>
      <c r="B3923" t="s">
        <v>20</v>
      </c>
      <c r="C3923">
        <v>60125902</v>
      </c>
      <c r="D3923">
        <v>98</v>
      </c>
    </row>
    <row r="3924" spans="1:4" x14ac:dyDescent="0.25">
      <c r="A3924" s="1">
        <v>42192</v>
      </c>
      <c r="B3924" t="s">
        <v>24</v>
      </c>
      <c r="C3924">
        <v>51829898</v>
      </c>
      <c r="D3924">
        <v>85</v>
      </c>
    </row>
    <row r="3925" spans="1:4" x14ac:dyDescent="0.25">
      <c r="A3925" s="1">
        <v>42193</v>
      </c>
      <c r="B3925" t="s">
        <v>22</v>
      </c>
      <c r="C3925">
        <v>30667031</v>
      </c>
      <c r="D3925">
        <v>50</v>
      </c>
    </row>
    <row r="3926" spans="1:4" x14ac:dyDescent="0.25">
      <c r="A3926" s="1">
        <v>42194</v>
      </c>
      <c r="B3926" t="s">
        <v>21</v>
      </c>
      <c r="C3926">
        <v>51245957</v>
      </c>
      <c r="D3926">
        <v>84</v>
      </c>
    </row>
    <row r="3927" spans="1:4" x14ac:dyDescent="0.25">
      <c r="A3927" s="1">
        <v>42195</v>
      </c>
      <c r="B3927" t="s">
        <v>25</v>
      </c>
      <c r="C3927">
        <v>46675098</v>
      </c>
      <c r="D3927">
        <v>77</v>
      </c>
    </row>
    <row r="3928" spans="1:4" x14ac:dyDescent="0.25">
      <c r="A3928" s="1">
        <v>42196</v>
      </c>
      <c r="B3928" t="s">
        <v>19</v>
      </c>
      <c r="C3928">
        <v>57136392</v>
      </c>
      <c r="D3928">
        <v>94</v>
      </c>
    </row>
    <row r="3929" spans="1:4" x14ac:dyDescent="0.25">
      <c r="A3929" s="1">
        <v>42197</v>
      </c>
      <c r="B3929" t="s">
        <v>23</v>
      </c>
      <c r="C3929">
        <v>52192344</v>
      </c>
      <c r="D3929">
        <v>84</v>
      </c>
    </row>
    <row r="3930" spans="1:4" x14ac:dyDescent="0.25">
      <c r="A3930" s="1">
        <v>42198</v>
      </c>
      <c r="B3930" t="s">
        <v>20</v>
      </c>
      <c r="C3930">
        <v>26780792</v>
      </c>
      <c r="D3930">
        <v>44</v>
      </c>
    </row>
    <row r="3931" spans="1:4" x14ac:dyDescent="0.25">
      <c r="A3931" s="1">
        <v>42199</v>
      </c>
      <c r="B3931" t="s">
        <v>24</v>
      </c>
      <c r="C3931">
        <v>37428679</v>
      </c>
      <c r="D3931">
        <v>64</v>
      </c>
    </row>
    <row r="3932" spans="1:4" x14ac:dyDescent="0.25">
      <c r="A3932" s="1">
        <v>42200</v>
      </c>
      <c r="B3932" t="s">
        <v>22</v>
      </c>
      <c r="C3932">
        <v>63106024</v>
      </c>
      <c r="D3932">
        <v>102</v>
      </c>
    </row>
    <row r="3933" spans="1:4" x14ac:dyDescent="0.25">
      <c r="A3933" s="1">
        <v>42201</v>
      </c>
      <c r="B3933" t="s">
        <v>21</v>
      </c>
      <c r="C3933">
        <v>41721661</v>
      </c>
      <c r="D3933">
        <v>66</v>
      </c>
    </row>
    <row r="3934" spans="1:4" x14ac:dyDescent="0.25">
      <c r="A3934" s="1">
        <v>42202</v>
      </c>
      <c r="B3934" t="s">
        <v>25</v>
      </c>
      <c r="C3934">
        <v>51156016</v>
      </c>
      <c r="D3934">
        <v>84</v>
      </c>
    </row>
    <row r="3935" spans="1:4" x14ac:dyDescent="0.25">
      <c r="A3935" s="1">
        <v>42203</v>
      </c>
      <c r="B3935" t="s">
        <v>19</v>
      </c>
      <c r="C3935">
        <v>79778580</v>
      </c>
      <c r="D3935">
        <v>129</v>
      </c>
    </row>
    <row r="3936" spans="1:4" x14ac:dyDescent="0.25">
      <c r="A3936" s="1">
        <v>42204</v>
      </c>
      <c r="B3936" t="s">
        <v>23</v>
      </c>
      <c r="C3936">
        <v>54044854</v>
      </c>
      <c r="D3936">
        <v>85</v>
      </c>
    </row>
    <row r="3937" spans="1:4" x14ac:dyDescent="0.25">
      <c r="A3937" s="1">
        <v>42205</v>
      </c>
      <c r="B3937" t="s">
        <v>20</v>
      </c>
      <c r="C3937">
        <v>35993658</v>
      </c>
      <c r="D3937">
        <v>59</v>
      </c>
    </row>
    <row r="3938" spans="1:4" x14ac:dyDescent="0.25">
      <c r="A3938" s="1">
        <v>42206</v>
      </c>
      <c r="B3938" t="s">
        <v>24</v>
      </c>
      <c r="C3938">
        <v>51850036</v>
      </c>
      <c r="D3938">
        <v>83</v>
      </c>
    </row>
    <row r="3939" spans="1:4" x14ac:dyDescent="0.25">
      <c r="A3939" s="1">
        <v>42207</v>
      </c>
      <c r="B3939" t="s">
        <v>22</v>
      </c>
      <c r="C3939">
        <v>50319703</v>
      </c>
      <c r="D3939">
        <v>81</v>
      </c>
    </row>
    <row r="3940" spans="1:4" x14ac:dyDescent="0.25">
      <c r="A3940" s="1">
        <v>42208</v>
      </c>
      <c r="B3940" t="s">
        <v>21</v>
      </c>
      <c r="C3940">
        <v>43674845</v>
      </c>
      <c r="D3940">
        <v>74</v>
      </c>
    </row>
    <row r="3941" spans="1:4" x14ac:dyDescent="0.25">
      <c r="A3941" s="1">
        <v>42209</v>
      </c>
      <c r="B3941" t="s">
        <v>25</v>
      </c>
      <c r="C3941">
        <v>73234399</v>
      </c>
      <c r="D3941">
        <v>119</v>
      </c>
    </row>
    <row r="3942" spans="1:4" x14ac:dyDescent="0.25">
      <c r="A3942" s="1">
        <v>42210</v>
      </c>
      <c r="B3942" t="s">
        <v>19</v>
      </c>
      <c r="C3942">
        <v>80051082</v>
      </c>
      <c r="D3942">
        <v>133</v>
      </c>
    </row>
    <row r="3943" spans="1:4" x14ac:dyDescent="0.25">
      <c r="A3943" s="1">
        <v>42211</v>
      </c>
      <c r="B3943" t="s">
        <v>23</v>
      </c>
      <c r="C3943">
        <v>96471266</v>
      </c>
      <c r="D3943">
        <v>159</v>
      </c>
    </row>
    <row r="3944" spans="1:4" x14ac:dyDescent="0.25">
      <c r="A3944" s="1">
        <v>42212</v>
      </c>
      <c r="B3944" t="s">
        <v>20</v>
      </c>
      <c r="C3944">
        <v>77382401</v>
      </c>
      <c r="D3944">
        <v>127</v>
      </c>
    </row>
    <row r="3945" spans="1:4" x14ac:dyDescent="0.25">
      <c r="A3945" s="1">
        <v>42213</v>
      </c>
      <c r="B3945" t="s">
        <v>24</v>
      </c>
      <c r="C3945">
        <v>54972445</v>
      </c>
      <c r="D3945">
        <v>92</v>
      </c>
    </row>
    <row r="3946" spans="1:4" x14ac:dyDescent="0.25">
      <c r="A3946" s="1">
        <v>42214</v>
      </c>
      <c r="B3946" t="s">
        <v>22</v>
      </c>
      <c r="C3946">
        <v>58012974</v>
      </c>
      <c r="D3946">
        <v>97</v>
      </c>
    </row>
    <row r="3947" spans="1:4" x14ac:dyDescent="0.25">
      <c r="A3947" s="1">
        <v>42215</v>
      </c>
      <c r="B3947" t="s">
        <v>21</v>
      </c>
      <c r="C3947">
        <v>44238651</v>
      </c>
      <c r="D3947">
        <v>72</v>
      </c>
    </row>
    <row r="3948" spans="1:4" x14ac:dyDescent="0.25">
      <c r="A3948" s="1">
        <v>42216</v>
      </c>
      <c r="B3948" t="s">
        <v>25</v>
      </c>
      <c r="C3948">
        <v>35922510</v>
      </c>
      <c r="D3948">
        <v>58</v>
      </c>
    </row>
    <row r="3949" spans="1:4" x14ac:dyDescent="0.25">
      <c r="A3949" s="1">
        <v>42217</v>
      </c>
      <c r="B3949" t="s">
        <v>19</v>
      </c>
      <c r="C3949">
        <v>61978411</v>
      </c>
      <c r="D3949">
        <v>101</v>
      </c>
    </row>
    <row r="3950" spans="1:4" x14ac:dyDescent="0.25">
      <c r="A3950" s="1">
        <v>42218</v>
      </c>
      <c r="B3950" t="s">
        <v>23</v>
      </c>
      <c r="C3950">
        <v>37029986</v>
      </c>
      <c r="D3950">
        <v>62</v>
      </c>
    </row>
    <row r="3951" spans="1:4" x14ac:dyDescent="0.25">
      <c r="A3951" s="1">
        <v>42219</v>
      </c>
      <c r="B3951" t="s">
        <v>20</v>
      </c>
      <c r="C3951">
        <v>45527348</v>
      </c>
      <c r="D3951">
        <v>76</v>
      </c>
    </row>
    <row r="3952" spans="1:4" x14ac:dyDescent="0.25">
      <c r="A3952" s="1">
        <v>42220</v>
      </c>
      <c r="B3952" t="s">
        <v>24</v>
      </c>
      <c r="C3952">
        <v>37956239</v>
      </c>
      <c r="D3952">
        <v>62</v>
      </c>
    </row>
    <row r="3953" spans="1:4" x14ac:dyDescent="0.25">
      <c r="A3953" s="1">
        <v>42221</v>
      </c>
      <c r="B3953" t="s">
        <v>22</v>
      </c>
      <c r="C3953">
        <v>39869154</v>
      </c>
      <c r="D3953">
        <v>64</v>
      </c>
    </row>
    <row r="3954" spans="1:4" x14ac:dyDescent="0.25">
      <c r="A3954" s="1">
        <v>42222</v>
      </c>
      <c r="B3954" t="s">
        <v>21</v>
      </c>
      <c r="C3954">
        <v>48044342</v>
      </c>
      <c r="D3954">
        <v>79</v>
      </c>
    </row>
    <row r="3955" spans="1:4" x14ac:dyDescent="0.25">
      <c r="A3955" s="1">
        <v>42223</v>
      </c>
      <c r="B3955" t="s">
        <v>25</v>
      </c>
      <c r="C3955">
        <v>110928864</v>
      </c>
      <c r="D3955">
        <v>182</v>
      </c>
    </row>
    <row r="3956" spans="1:4" x14ac:dyDescent="0.25">
      <c r="A3956" s="1">
        <v>42224</v>
      </c>
      <c r="B3956" t="s">
        <v>19</v>
      </c>
      <c r="C3956">
        <v>59239921</v>
      </c>
      <c r="D3956">
        <v>99</v>
      </c>
    </row>
    <row r="3957" spans="1:4" x14ac:dyDescent="0.25">
      <c r="A3957" s="1">
        <v>42225</v>
      </c>
      <c r="B3957" t="s">
        <v>23</v>
      </c>
      <c r="C3957">
        <v>77543487</v>
      </c>
      <c r="D3957">
        <v>131</v>
      </c>
    </row>
    <row r="3958" spans="1:4" x14ac:dyDescent="0.25">
      <c r="A3958" s="1">
        <v>42226</v>
      </c>
      <c r="B3958" t="s">
        <v>20</v>
      </c>
      <c r="C3958">
        <v>57588775</v>
      </c>
      <c r="D3958">
        <v>94</v>
      </c>
    </row>
    <row r="3959" spans="1:4" x14ac:dyDescent="0.25">
      <c r="A3959" s="1">
        <v>42227</v>
      </c>
      <c r="B3959" t="s">
        <v>24</v>
      </c>
      <c r="C3959">
        <v>55514778</v>
      </c>
      <c r="D3959">
        <v>90</v>
      </c>
    </row>
    <row r="3960" spans="1:4" x14ac:dyDescent="0.25">
      <c r="A3960" s="1">
        <v>42228</v>
      </c>
      <c r="B3960" t="s">
        <v>22</v>
      </c>
      <c r="C3960">
        <v>65569319</v>
      </c>
      <c r="D3960">
        <v>109</v>
      </c>
    </row>
    <row r="3961" spans="1:4" x14ac:dyDescent="0.25">
      <c r="A3961" s="1">
        <v>42229</v>
      </c>
      <c r="B3961" t="s">
        <v>21</v>
      </c>
      <c r="C3961">
        <v>48829644</v>
      </c>
      <c r="D3961">
        <v>79</v>
      </c>
    </row>
    <row r="3962" spans="1:4" x14ac:dyDescent="0.25">
      <c r="A3962" s="1">
        <v>42230</v>
      </c>
      <c r="B3962" t="s">
        <v>25</v>
      </c>
      <c r="C3962">
        <v>46735509</v>
      </c>
      <c r="D3962">
        <v>78</v>
      </c>
    </row>
    <row r="3963" spans="1:4" x14ac:dyDescent="0.25">
      <c r="A3963" s="1">
        <v>42231</v>
      </c>
      <c r="B3963" t="s">
        <v>19</v>
      </c>
      <c r="C3963">
        <v>64978665</v>
      </c>
      <c r="D3963">
        <v>96</v>
      </c>
    </row>
    <row r="3964" spans="1:4" x14ac:dyDescent="0.25">
      <c r="A3964" s="1">
        <v>42232</v>
      </c>
      <c r="B3964" t="s">
        <v>23</v>
      </c>
      <c r="C3964">
        <v>36788355</v>
      </c>
      <c r="D3964">
        <v>60</v>
      </c>
    </row>
    <row r="3965" spans="1:4" x14ac:dyDescent="0.25">
      <c r="A3965" s="1">
        <v>42233</v>
      </c>
      <c r="B3965" t="s">
        <v>20</v>
      </c>
      <c r="C3965">
        <v>45970341</v>
      </c>
      <c r="D3965">
        <v>77</v>
      </c>
    </row>
    <row r="3966" spans="1:4" x14ac:dyDescent="0.25">
      <c r="A3966" s="1">
        <v>42234</v>
      </c>
      <c r="B3966" t="s">
        <v>24</v>
      </c>
      <c r="C3966">
        <v>60951478</v>
      </c>
      <c r="D3966">
        <v>98</v>
      </c>
    </row>
    <row r="3967" spans="1:4" x14ac:dyDescent="0.25">
      <c r="A3967" s="1">
        <v>42235</v>
      </c>
      <c r="B3967" t="s">
        <v>22</v>
      </c>
      <c r="C3967">
        <v>82628485</v>
      </c>
      <c r="D3967">
        <v>135</v>
      </c>
    </row>
    <row r="3968" spans="1:4" x14ac:dyDescent="0.25">
      <c r="A3968" s="1">
        <v>42236</v>
      </c>
      <c r="B3968" t="s">
        <v>21</v>
      </c>
      <c r="C3968">
        <v>79967861</v>
      </c>
      <c r="D3968">
        <v>133</v>
      </c>
    </row>
    <row r="3969" spans="1:4" x14ac:dyDescent="0.25">
      <c r="A3969" s="1">
        <v>42237</v>
      </c>
      <c r="B3969" t="s">
        <v>25</v>
      </c>
      <c r="C3969">
        <v>48930324</v>
      </c>
      <c r="D3969">
        <v>78</v>
      </c>
    </row>
    <row r="3970" spans="1:4" x14ac:dyDescent="0.25">
      <c r="A3970" s="1">
        <v>42238</v>
      </c>
      <c r="B3970" t="s">
        <v>19</v>
      </c>
      <c r="C3970">
        <v>60870934</v>
      </c>
      <c r="D3970">
        <v>99</v>
      </c>
    </row>
    <row r="3971" spans="1:4" x14ac:dyDescent="0.25">
      <c r="A3971" s="1">
        <v>42239</v>
      </c>
      <c r="B3971" t="s">
        <v>23</v>
      </c>
      <c r="C3971">
        <v>65562524</v>
      </c>
      <c r="D3971">
        <v>107</v>
      </c>
    </row>
    <row r="3972" spans="1:4" x14ac:dyDescent="0.25">
      <c r="A3972" s="1">
        <v>42240</v>
      </c>
      <c r="B3972" t="s">
        <v>20</v>
      </c>
      <c r="C3972">
        <v>62139498</v>
      </c>
      <c r="D3972">
        <v>102</v>
      </c>
    </row>
    <row r="3973" spans="1:4" x14ac:dyDescent="0.25">
      <c r="A3973" s="1">
        <v>42241</v>
      </c>
      <c r="B3973" t="s">
        <v>24</v>
      </c>
      <c r="C3973">
        <v>40943069</v>
      </c>
      <c r="D3973">
        <v>71</v>
      </c>
    </row>
    <row r="3974" spans="1:4" x14ac:dyDescent="0.25">
      <c r="A3974" s="1">
        <v>42242</v>
      </c>
      <c r="B3974" t="s">
        <v>22</v>
      </c>
      <c r="C3974">
        <v>40634317</v>
      </c>
      <c r="D3974">
        <v>67</v>
      </c>
    </row>
    <row r="3975" spans="1:4" x14ac:dyDescent="0.25">
      <c r="A3975" s="1">
        <v>42243</v>
      </c>
      <c r="B3975" t="s">
        <v>21</v>
      </c>
      <c r="C3975">
        <v>21001781</v>
      </c>
      <c r="D3975">
        <v>34</v>
      </c>
    </row>
    <row r="3976" spans="1:4" x14ac:dyDescent="0.25">
      <c r="A3976" s="1">
        <v>42244</v>
      </c>
      <c r="B3976" t="s">
        <v>25</v>
      </c>
      <c r="C3976">
        <v>46675099</v>
      </c>
      <c r="D3976">
        <v>52</v>
      </c>
    </row>
    <row r="3977" spans="1:4" x14ac:dyDescent="0.25">
      <c r="A3977" s="1">
        <v>42245</v>
      </c>
      <c r="B3977" t="s">
        <v>19</v>
      </c>
      <c r="C3977">
        <v>14759640</v>
      </c>
      <c r="D3977">
        <v>25</v>
      </c>
    </row>
    <row r="3978" spans="1:4" x14ac:dyDescent="0.25">
      <c r="A3978" s="1">
        <v>42246</v>
      </c>
      <c r="B3978" t="s">
        <v>23</v>
      </c>
      <c r="C3978">
        <v>26328408</v>
      </c>
      <c r="D3978">
        <v>44</v>
      </c>
    </row>
    <row r="3979" spans="1:4" x14ac:dyDescent="0.25">
      <c r="A3979" s="1">
        <v>42247</v>
      </c>
      <c r="B3979" t="s">
        <v>20</v>
      </c>
      <c r="C3979">
        <v>37211208</v>
      </c>
      <c r="D3979">
        <v>61</v>
      </c>
    </row>
    <row r="3980" spans="1:4" x14ac:dyDescent="0.25">
      <c r="A3980" s="1">
        <v>42248</v>
      </c>
      <c r="B3980" t="s">
        <v>24</v>
      </c>
      <c r="C3980">
        <v>21703855</v>
      </c>
      <c r="D3980">
        <v>36</v>
      </c>
    </row>
    <row r="3981" spans="1:4" x14ac:dyDescent="0.25">
      <c r="A3981" s="1">
        <v>42249</v>
      </c>
      <c r="B3981" t="s">
        <v>22</v>
      </c>
      <c r="C3981">
        <v>64857848</v>
      </c>
      <c r="D3981">
        <v>106</v>
      </c>
    </row>
    <row r="3982" spans="1:4" x14ac:dyDescent="0.25">
      <c r="A3982" s="1">
        <v>42250</v>
      </c>
      <c r="B3982" t="s">
        <v>21</v>
      </c>
      <c r="C3982">
        <v>55293279</v>
      </c>
      <c r="D3982">
        <v>94</v>
      </c>
    </row>
    <row r="3983" spans="1:4" x14ac:dyDescent="0.25">
      <c r="A3983" s="1">
        <v>42251</v>
      </c>
      <c r="B3983" t="s">
        <v>25</v>
      </c>
      <c r="C3983">
        <v>75268128</v>
      </c>
      <c r="D3983">
        <v>126</v>
      </c>
    </row>
    <row r="3984" spans="1:4" x14ac:dyDescent="0.25">
      <c r="A3984" s="1">
        <v>42252</v>
      </c>
      <c r="B3984" t="s">
        <v>19</v>
      </c>
      <c r="C3984">
        <v>79413445</v>
      </c>
      <c r="D3984">
        <v>133</v>
      </c>
    </row>
    <row r="3985" spans="1:4" x14ac:dyDescent="0.25">
      <c r="A3985" s="1">
        <v>42253</v>
      </c>
      <c r="B3985" t="s">
        <v>23</v>
      </c>
      <c r="C3985">
        <v>117101202</v>
      </c>
      <c r="D3985">
        <v>170</v>
      </c>
    </row>
    <row r="3986" spans="1:4" x14ac:dyDescent="0.25">
      <c r="A3986" s="1">
        <v>42254</v>
      </c>
      <c r="B3986" t="s">
        <v>20</v>
      </c>
      <c r="C3986">
        <v>84550793</v>
      </c>
      <c r="D3986">
        <v>135</v>
      </c>
    </row>
    <row r="3987" spans="1:4" x14ac:dyDescent="0.25">
      <c r="A3987" s="1">
        <v>42255</v>
      </c>
      <c r="B3987" t="s">
        <v>24</v>
      </c>
      <c r="C3987">
        <v>96169227</v>
      </c>
      <c r="D3987">
        <v>160</v>
      </c>
    </row>
    <row r="3988" spans="1:4" x14ac:dyDescent="0.25">
      <c r="A3988" s="1">
        <v>42256</v>
      </c>
      <c r="B3988" t="s">
        <v>22</v>
      </c>
      <c r="C3988">
        <v>157906006</v>
      </c>
      <c r="D3988">
        <v>264</v>
      </c>
    </row>
    <row r="3989" spans="1:4" x14ac:dyDescent="0.25">
      <c r="A3989" s="1">
        <v>42257</v>
      </c>
      <c r="B3989" t="s">
        <v>21</v>
      </c>
      <c r="C3989">
        <v>62449586</v>
      </c>
      <c r="D3989">
        <v>107</v>
      </c>
    </row>
    <row r="3990" spans="1:4" x14ac:dyDescent="0.25">
      <c r="A3990" s="1">
        <v>42258</v>
      </c>
      <c r="B3990" t="s">
        <v>25</v>
      </c>
      <c r="C3990">
        <v>60841402</v>
      </c>
      <c r="D3990">
        <v>101</v>
      </c>
    </row>
    <row r="3991" spans="1:4" x14ac:dyDescent="0.25">
      <c r="A3991" s="1">
        <v>42259</v>
      </c>
      <c r="B3991" t="s">
        <v>19</v>
      </c>
      <c r="C3991">
        <v>7893287</v>
      </c>
      <c r="D3991">
        <v>14</v>
      </c>
    </row>
    <row r="3992" spans="1:4" x14ac:dyDescent="0.25">
      <c r="A3992" s="1">
        <v>42261</v>
      </c>
      <c r="B3992" t="s">
        <v>20</v>
      </c>
      <c r="C3992">
        <v>2568004</v>
      </c>
      <c r="D3992">
        <v>5</v>
      </c>
    </row>
    <row r="3993" spans="1:4" x14ac:dyDescent="0.25">
      <c r="A3993" s="1">
        <v>42262</v>
      </c>
      <c r="B3993" t="s">
        <v>24</v>
      </c>
      <c r="C3993">
        <v>56753807</v>
      </c>
      <c r="D3993">
        <v>95</v>
      </c>
    </row>
    <row r="3994" spans="1:4" x14ac:dyDescent="0.25">
      <c r="A3994" s="1">
        <v>42263</v>
      </c>
      <c r="B3994" t="s">
        <v>22</v>
      </c>
      <c r="C3994">
        <v>34110274</v>
      </c>
      <c r="D3994">
        <v>56</v>
      </c>
    </row>
    <row r="3995" spans="1:4" x14ac:dyDescent="0.25">
      <c r="A3995" s="1">
        <v>42264</v>
      </c>
      <c r="B3995" t="s">
        <v>21</v>
      </c>
      <c r="C3995">
        <v>84067531</v>
      </c>
      <c r="D3995">
        <v>137</v>
      </c>
    </row>
    <row r="3996" spans="1:4" x14ac:dyDescent="0.25">
      <c r="A3996" s="1">
        <v>42265</v>
      </c>
      <c r="B3996" t="s">
        <v>25</v>
      </c>
      <c r="C3996">
        <v>42486826</v>
      </c>
      <c r="D3996">
        <v>68</v>
      </c>
    </row>
    <row r="3997" spans="1:4" x14ac:dyDescent="0.25">
      <c r="A3997" s="1">
        <v>42266</v>
      </c>
      <c r="B3997" t="s">
        <v>19</v>
      </c>
      <c r="C3997">
        <v>923569</v>
      </c>
      <c r="D3997">
        <v>4</v>
      </c>
    </row>
    <row r="3998" spans="1:4" x14ac:dyDescent="0.25">
      <c r="A3998" s="1">
        <v>42267</v>
      </c>
      <c r="B3998" t="s">
        <v>23</v>
      </c>
      <c r="C3998">
        <v>1288700</v>
      </c>
      <c r="D3998">
        <v>3</v>
      </c>
    </row>
    <row r="3999" spans="1:4" x14ac:dyDescent="0.25">
      <c r="A3999" s="1">
        <v>42268</v>
      </c>
      <c r="B3999" t="s">
        <v>20</v>
      </c>
      <c r="C3999">
        <v>2306236</v>
      </c>
      <c r="D3999">
        <v>5</v>
      </c>
    </row>
    <row r="4000" spans="1:4" x14ac:dyDescent="0.25">
      <c r="A4000" s="1">
        <v>42269</v>
      </c>
      <c r="B4000" t="s">
        <v>24</v>
      </c>
      <c r="C4000">
        <v>373186</v>
      </c>
      <c r="D4000">
        <v>2</v>
      </c>
    </row>
    <row r="4001" spans="1:4" x14ac:dyDescent="0.25">
      <c r="A4001" s="1">
        <v>42270</v>
      </c>
      <c r="B4001" t="s">
        <v>22</v>
      </c>
      <c r="C4001">
        <v>322175</v>
      </c>
      <c r="D4001">
        <v>1</v>
      </c>
    </row>
    <row r="4002" spans="1:4" x14ac:dyDescent="0.25">
      <c r="A4002" s="1">
        <v>42271</v>
      </c>
      <c r="B4002" t="s">
        <v>21</v>
      </c>
      <c r="C4002">
        <v>1138352</v>
      </c>
      <c r="D4002">
        <v>4</v>
      </c>
    </row>
    <row r="4003" spans="1:4" x14ac:dyDescent="0.25">
      <c r="A4003" s="1">
        <v>42272</v>
      </c>
      <c r="B4003" t="s">
        <v>25</v>
      </c>
      <c r="C4003">
        <v>37009851</v>
      </c>
      <c r="D4003">
        <v>60</v>
      </c>
    </row>
    <row r="4004" spans="1:4" x14ac:dyDescent="0.25">
      <c r="A4004" s="1">
        <v>42273</v>
      </c>
      <c r="B4004" t="s">
        <v>19</v>
      </c>
      <c r="C4004">
        <v>5376295</v>
      </c>
      <c r="D4004">
        <v>10</v>
      </c>
    </row>
    <row r="4005" spans="1:4" x14ac:dyDescent="0.25">
      <c r="A4005" s="1">
        <v>42274</v>
      </c>
      <c r="B4005" t="s">
        <v>23</v>
      </c>
      <c r="C4005">
        <v>13229311</v>
      </c>
      <c r="D4005">
        <v>21</v>
      </c>
    </row>
    <row r="4006" spans="1:4" x14ac:dyDescent="0.25">
      <c r="A4006" s="1">
        <v>42275</v>
      </c>
      <c r="B4006" t="s">
        <v>20</v>
      </c>
      <c r="C4006">
        <v>25543107</v>
      </c>
      <c r="D4006">
        <v>42</v>
      </c>
    </row>
    <row r="4007" spans="1:4" x14ac:dyDescent="0.25">
      <c r="A4007" s="1">
        <v>42276</v>
      </c>
      <c r="B4007" t="s">
        <v>24</v>
      </c>
      <c r="C4007">
        <v>23640933</v>
      </c>
      <c r="D4007">
        <v>39</v>
      </c>
    </row>
    <row r="4008" spans="1:4" x14ac:dyDescent="0.25">
      <c r="A4008" s="1">
        <v>42277</v>
      </c>
      <c r="B4008" t="s">
        <v>22</v>
      </c>
      <c r="C4008">
        <v>1127612</v>
      </c>
      <c r="D4008">
        <v>3</v>
      </c>
    </row>
    <row r="4009" spans="1:4" x14ac:dyDescent="0.25">
      <c r="A4009" s="1">
        <v>42279</v>
      </c>
      <c r="B4009" t="s">
        <v>25</v>
      </c>
      <c r="C4009">
        <v>816177</v>
      </c>
      <c r="D4009">
        <v>2</v>
      </c>
    </row>
    <row r="4010" spans="1:4" x14ac:dyDescent="0.25">
      <c r="A4010" s="1">
        <v>42280</v>
      </c>
      <c r="B4010" t="s">
        <v>19</v>
      </c>
      <c r="C4010">
        <v>5407170</v>
      </c>
      <c r="D4010">
        <v>10</v>
      </c>
    </row>
    <row r="4011" spans="1:4" x14ac:dyDescent="0.25">
      <c r="A4011" s="1">
        <v>42281</v>
      </c>
      <c r="B4011" t="s">
        <v>23</v>
      </c>
      <c r="C4011">
        <v>23499981</v>
      </c>
      <c r="D4011">
        <v>41</v>
      </c>
    </row>
    <row r="4012" spans="1:4" x14ac:dyDescent="0.25">
      <c r="A4012" s="1">
        <v>42282</v>
      </c>
      <c r="B4012" t="s">
        <v>20</v>
      </c>
      <c r="C4012">
        <v>83232562</v>
      </c>
      <c r="D4012">
        <v>137</v>
      </c>
    </row>
    <row r="4013" spans="1:4" x14ac:dyDescent="0.25">
      <c r="A4013" s="1">
        <v>42283</v>
      </c>
      <c r="B4013" t="s">
        <v>24</v>
      </c>
      <c r="C4013">
        <v>60931343</v>
      </c>
      <c r="D4013">
        <v>99</v>
      </c>
    </row>
    <row r="4014" spans="1:4" x14ac:dyDescent="0.25">
      <c r="A4014" s="1">
        <v>42284</v>
      </c>
      <c r="B4014" t="s">
        <v>22</v>
      </c>
      <c r="C4014">
        <v>79899388</v>
      </c>
      <c r="D4014">
        <v>132</v>
      </c>
    </row>
    <row r="4015" spans="1:4" x14ac:dyDescent="0.25">
      <c r="A4015" s="1">
        <v>42285</v>
      </c>
      <c r="B4015" t="s">
        <v>21</v>
      </c>
      <c r="C4015">
        <v>94817437</v>
      </c>
      <c r="D4015">
        <v>157</v>
      </c>
    </row>
    <row r="4016" spans="1:4" x14ac:dyDescent="0.25">
      <c r="A4016" s="1">
        <v>42286</v>
      </c>
      <c r="B4016" t="s">
        <v>25</v>
      </c>
      <c r="C4016">
        <v>101807284</v>
      </c>
      <c r="D4016">
        <v>167</v>
      </c>
    </row>
    <row r="4017" spans="1:4" x14ac:dyDescent="0.25">
      <c r="A4017" s="1">
        <v>42287</v>
      </c>
      <c r="B4017" t="s">
        <v>19</v>
      </c>
      <c r="C4017">
        <v>21948169</v>
      </c>
      <c r="D4017">
        <v>40</v>
      </c>
    </row>
    <row r="4018" spans="1:4" x14ac:dyDescent="0.25">
      <c r="A4018" s="1">
        <v>42288</v>
      </c>
      <c r="B4018" t="s">
        <v>23</v>
      </c>
      <c r="C4018">
        <v>16602749</v>
      </c>
      <c r="D4018">
        <v>28</v>
      </c>
    </row>
    <row r="4019" spans="1:4" x14ac:dyDescent="0.25">
      <c r="A4019" s="1">
        <v>42289</v>
      </c>
      <c r="B4019" t="s">
        <v>20</v>
      </c>
      <c r="C4019">
        <v>19471449</v>
      </c>
      <c r="D4019">
        <v>34</v>
      </c>
    </row>
    <row r="4020" spans="1:4" x14ac:dyDescent="0.25">
      <c r="A4020" s="1">
        <v>42290</v>
      </c>
      <c r="B4020" t="s">
        <v>24</v>
      </c>
      <c r="C4020">
        <v>32398719</v>
      </c>
      <c r="D4020">
        <v>53</v>
      </c>
    </row>
    <row r="4021" spans="1:4" x14ac:dyDescent="0.25">
      <c r="A4021" s="1">
        <v>42291</v>
      </c>
      <c r="B4021" t="s">
        <v>22</v>
      </c>
      <c r="C4021">
        <v>37009849</v>
      </c>
      <c r="D4021">
        <v>60</v>
      </c>
    </row>
    <row r="4022" spans="1:4" x14ac:dyDescent="0.25">
      <c r="A4022" s="1">
        <v>42292</v>
      </c>
      <c r="B4022" t="s">
        <v>21</v>
      </c>
      <c r="C4022">
        <v>34150547</v>
      </c>
      <c r="D4022">
        <v>55</v>
      </c>
    </row>
    <row r="4023" spans="1:4" x14ac:dyDescent="0.25">
      <c r="A4023" s="1">
        <v>42293</v>
      </c>
      <c r="B4023" t="s">
        <v>25</v>
      </c>
      <c r="C4023">
        <v>44802460</v>
      </c>
      <c r="D4023">
        <v>72</v>
      </c>
    </row>
    <row r="4024" spans="1:4" x14ac:dyDescent="0.25">
      <c r="A4024" s="1">
        <v>42294</v>
      </c>
      <c r="B4024" t="s">
        <v>19</v>
      </c>
      <c r="C4024">
        <v>4268818</v>
      </c>
      <c r="D4024">
        <v>7</v>
      </c>
    </row>
    <row r="4025" spans="1:4" x14ac:dyDescent="0.25">
      <c r="A4025" s="1">
        <v>42295</v>
      </c>
      <c r="B4025" t="s">
        <v>23</v>
      </c>
      <c r="C4025">
        <v>14195836</v>
      </c>
      <c r="D4025">
        <v>23</v>
      </c>
    </row>
    <row r="4026" spans="1:4" x14ac:dyDescent="0.25">
      <c r="A4026" s="1">
        <v>42296</v>
      </c>
      <c r="B4026" t="s">
        <v>20</v>
      </c>
      <c r="C4026">
        <v>37392435</v>
      </c>
      <c r="D4026">
        <v>62</v>
      </c>
    </row>
    <row r="4027" spans="1:4" x14ac:dyDescent="0.25">
      <c r="A4027" s="1">
        <v>42297</v>
      </c>
      <c r="B4027" t="s">
        <v>24</v>
      </c>
      <c r="C4027">
        <v>37136037</v>
      </c>
      <c r="D4027">
        <v>61</v>
      </c>
    </row>
    <row r="4028" spans="1:4" x14ac:dyDescent="0.25">
      <c r="A4028" s="1">
        <v>42298</v>
      </c>
      <c r="B4028" t="s">
        <v>22</v>
      </c>
      <c r="C4028">
        <v>38801949</v>
      </c>
      <c r="D4028">
        <v>62</v>
      </c>
    </row>
    <row r="4029" spans="1:4" x14ac:dyDescent="0.25">
      <c r="A4029" s="1">
        <v>42299</v>
      </c>
      <c r="B4029" t="s">
        <v>21</v>
      </c>
      <c r="C4029">
        <v>25673319</v>
      </c>
      <c r="D4029">
        <v>43</v>
      </c>
    </row>
    <row r="4030" spans="1:4" x14ac:dyDescent="0.25">
      <c r="A4030" s="1">
        <v>42300</v>
      </c>
      <c r="B4030" t="s">
        <v>25</v>
      </c>
      <c r="C4030">
        <v>33465926</v>
      </c>
      <c r="D4030">
        <v>54</v>
      </c>
    </row>
    <row r="4031" spans="1:4" x14ac:dyDescent="0.25">
      <c r="A4031" s="1">
        <v>42301</v>
      </c>
      <c r="B4031" t="s">
        <v>19</v>
      </c>
      <c r="C4031">
        <v>6644859</v>
      </c>
      <c r="D4031">
        <v>11</v>
      </c>
    </row>
    <row r="4032" spans="1:4" x14ac:dyDescent="0.25">
      <c r="A4032" s="1">
        <v>42302</v>
      </c>
      <c r="B4032" t="s">
        <v>23</v>
      </c>
      <c r="C4032">
        <v>6967034</v>
      </c>
      <c r="D4032">
        <v>11</v>
      </c>
    </row>
    <row r="4033" spans="1:4" x14ac:dyDescent="0.25">
      <c r="A4033" s="1">
        <v>42303</v>
      </c>
      <c r="B4033" t="s">
        <v>20</v>
      </c>
      <c r="C4033">
        <v>22391161</v>
      </c>
      <c r="D4033">
        <v>36</v>
      </c>
    </row>
    <row r="4034" spans="1:4" x14ac:dyDescent="0.25">
      <c r="A4034" s="1">
        <v>42304</v>
      </c>
      <c r="B4034" t="s">
        <v>24</v>
      </c>
      <c r="C4034">
        <v>26257261</v>
      </c>
      <c r="D4034">
        <v>42</v>
      </c>
    </row>
    <row r="4035" spans="1:4" x14ac:dyDescent="0.25">
      <c r="A4035" s="1">
        <v>42305</v>
      </c>
      <c r="B4035" t="s">
        <v>22</v>
      </c>
      <c r="C4035">
        <v>30465672</v>
      </c>
      <c r="D4035">
        <v>49</v>
      </c>
    </row>
    <row r="4036" spans="1:4" x14ac:dyDescent="0.25">
      <c r="A4036" s="1">
        <v>42306</v>
      </c>
      <c r="B4036" t="s">
        <v>21</v>
      </c>
      <c r="C4036">
        <v>27485551</v>
      </c>
      <c r="D4036">
        <v>47</v>
      </c>
    </row>
    <row r="4037" spans="1:4" x14ac:dyDescent="0.25">
      <c r="A4037" s="1">
        <v>42307</v>
      </c>
      <c r="B4037" t="s">
        <v>25</v>
      </c>
      <c r="C4037">
        <v>32217499</v>
      </c>
      <c r="D4037">
        <v>52</v>
      </c>
    </row>
    <row r="4038" spans="1:4" x14ac:dyDescent="0.25">
      <c r="A4038" s="1">
        <v>42308</v>
      </c>
      <c r="B4038" t="s">
        <v>19</v>
      </c>
      <c r="C4038">
        <v>966525</v>
      </c>
      <c r="D4038">
        <v>2</v>
      </c>
    </row>
    <row r="4039" spans="1:4" x14ac:dyDescent="0.25">
      <c r="A4039" s="1">
        <v>42311</v>
      </c>
      <c r="B4039" t="s">
        <v>24</v>
      </c>
      <c r="C4039">
        <v>322175</v>
      </c>
      <c r="D4039">
        <v>1</v>
      </c>
    </row>
    <row r="4040" spans="1:4" x14ac:dyDescent="0.25">
      <c r="A4040" s="1">
        <v>42313</v>
      </c>
      <c r="B4040" t="s">
        <v>21</v>
      </c>
      <c r="C4040">
        <v>644350</v>
      </c>
      <c r="D4040">
        <v>2</v>
      </c>
    </row>
    <row r="4041" spans="1:4" x14ac:dyDescent="0.25">
      <c r="A4041" s="1">
        <v>42315</v>
      </c>
      <c r="B4041" t="s">
        <v>19</v>
      </c>
      <c r="C4041">
        <v>1167884</v>
      </c>
      <c r="D4041">
        <v>4</v>
      </c>
    </row>
    <row r="4042" spans="1:4" x14ac:dyDescent="0.25">
      <c r="A4042" s="1">
        <v>42316</v>
      </c>
      <c r="B4042" t="s">
        <v>23</v>
      </c>
      <c r="C4042">
        <v>1953186</v>
      </c>
      <c r="D4042">
        <v>6</v>
      </c>
    </row>
    <row r="4043" spans="1:4" x14ac:dyDescent="0.25">
      <c r="A4043" s="1">
        <v>42317</v>
      </c>
      <c r="B4043" t="s">
        <v>20</v>
      </c>
      <c r="C4043">
        <v>6967034</v>
      </c>
      <c r="D4043">
        <v>21</v>
      </c>
    </row>
    <row r="4044" spans="1:4" x14ac:dyDescent="0.25">
      <c r="A4044" s="1">
        <v>42318</v>
      </c>
      <c r="B4044" t="s">
        <v>24</v>
      </c>
      <c r="C4044">
        <v>7783211</v>
      </c>
      <c r="D4044">
        <v>22</v>
      </c>
    </row>
    <row r="4045" spans="1:4" x14ac:dyDescent="0.25">
      <c r="A4045" s="1">
        <v>42319</v>
      </c>
      <c r="B4045" t="s">
        <v>22</v>
      </c>
      <c r="C4045">
        <v>4647375</v>
      </c>
      <c r="D4045">
        <v>18</v>
      </c>
    </row>
    <row r="4046" spans="1:4" x14ac:dyDescent="0.25">
      <c r="A4046" s="1">
        <v>42320</v>
      </c>
      <c r="B4046" t="s">
        <v>21</v>
      </c>
      <c r="C4046">
        <v>11348615</v>
      </c>
      <c r="D4046">
        <v>36</v>
      </c>
    </row>
    <row r="4047" spans="1:4" x14ac:dyDescent="0.25">
      <c r="A4047" s="1">
        <v>42321</v>
      </c>
      <c r="B4047" t="s">
        <v>25</v>
      </c>
      <c r="C4047">
        <v>8376549</v>
      </c>
      <c r="D4047">
        <v>29</v>
      </c>
    </row>
    <row r="4048" spans="1:4" x14ac:dyDescent="0.25">
      <c r="A4048" s="1">
        <v>42322</v>
      </c>
      <c r="B4048" t="s">
        <v>19</v>
      </c>
      <c r="C4048">
        <v>6987170</v>
      </c>
      <c r="D4048">
        <v>23</v>
      </c>
    </row>
    <row r="4049" spans="1:4" x14ac:dyDescent="0.25">
      <c r="A4049" s="1">
        <v>42323</v>
      </c>
      <c r="B4049" t="s">
        <v>23</v>
      </c>
      <c r="C4049">
        <v>4903772</v>
      </c>
      <c r="D4049">
        <v>16</v>
      </c>
    </row>
    <row r="4050" spans="1:4" x14ac:dyDescent="0.25">
      <c r="A4050" s="1">
        <v>42324</v>
      </c>
      <c r="B4050" t="s">
        <v>20</v>
      </c>
      <c r="C4050">
        <v>2919711</v>
      </c>
      <c r="D4050">
        <v>10</v>
      </c>
    </row>
    <row r="4051" spans="1:4" x14ac:dyDescent="0.25">
      <c r="A4051" s="1">
        <v>42325</v>
      </c>
      <c r="B4051" t="s">
        <v>24</v>
      </c>
      <c r="C4051">
        <v>10027697</v>
      </c>
      <c r="D4051">
        <v>33</v>
      </c>
    </row>
    <row r="4052" spans="1:4" x14ac:dyDescent="0.25">
      <c r="A4052" s="1">
        <v>42326</v>
      </c>
      <c r="B4052" t="s">
        <v>22</v>
      </c>
      <c r="C4052">
        <v>15736906</v>
      </c>
      <c r="D4052">
        <v>46</v>
      </c>
    </row>
    <row r="4053" spans="1:4" x14ac:dyDescent="0.25">
      <c r="A4053" s="1">
        <v>42327</v>
      </c>
      <c r="B4053" t="s">
        <v>21</v>
      </c>
      <c r="C4053">
        <v>15383854</v>
      </c>
      <c r="D4053">
        <v>43</v>
      </c>
    </row>
    <row r="4054" spans="1:4" x14ac:dyDescent="0.25">
      <c r="A4054" s="1">
        <v>42328</v>
      </c>
      <c r="B4054" t="s">
        <v>25</v>
      </c>
      <c r="C4054">
        <v>9061170</v>
      </c>
      <c r="D4054">
        <v>30</v>
      </c>
    </row>
    <row r="4055" spans="1:4" x14ac:dyDescent="0.25">
      <c r="A4055" s="1">
        <v>42329</v>
      </c>
      <c r="B4055" t="s">
        <v>19</v>
      </c>
      <c r="C4055">
        <v>3997655</v>
      </c>
      <c r="D4055">
        <v>8</v>
      </c>
    </row>
    <row r="4056" spans="1:4" x14ac:dyDescent="0.25">
      <c r="A4056" s="1">
        <v>42330</v>
      </c>
      <c r="B4056" t="s">
        <v>23</v>
      </c>
      <c r="C4056">
        <v>1288700</v>
      </c>
      <c r="D4056">
        <v>2</v>
      </c>
    </row>
    <row r="4057" spans="1:4" x14ac:dyDescent="0.25">
      <c r="A4057" s="1">
        <v>42331</v>
      </c>
      <c r="B4057" t="s">
        <v>20</v>
      </c>
      <c r="C4057">
        <v>2335769</v>
      </c>
      <c r="D4057">
        <v>5</v>
      </c>
    </row>
    <row r="4058" spans="1:4" x14ac:dyDescent="0.25">
      <c r="A4058" s="1">
        <v>42332</v>
      </c>
      <c r="B4058" t="s">
        <v>24</v>
      </c>
      <c r="C4058">
        <v>1610875</v>
      </c>
      <c r="D4058">
        <v>3</v>
      </c>
    </row>
    <row r="4059" spans="1:4" x14ac:dyDescent="0.25">
      <c r="A4059" s="1">
        <v>42333</v>
      </c>
      <c r="B4059" t="s">
        <v>22</v>
      </c>
      <c r="C4059">
        <v>322175</v>
      </c>
      <c r="D4059">
        <v>1</v>
      </c>
    </row>
    <row r="4060" spans="1:4" x14ac:dyDescent="0.25">
      <c r="A4060" s="1">
        <v>42335</v>
      </c>
      <c r="B4060" t="s">
        <v>25</v>
      </c>
      <c r="C4060">
        <v>429567</v>
      </c>
      <c r="D4060">
        <v>2</v>
      </c>
    </row>
    <row r="4061" spans="1:4" x14ac:dyDescent="0.25">
      <c r="A4061" s="1">
        <v>42336</v>
      </c>
      <c r="B4061" t="s">
        <v>19</v>
      </c>
      <c r="C4061">
        <v>644350</v>
      </c>
      <c r="D4061">
        <v>1</v>
      </c>
    </row>
    <row r="4062" spans="1:4" x14ac:dyDescent="0.25">
      <c r="A4062" s="1">
        <v>42337</v>
      </c>
      <c r="B4062" t="s">
        <v>23</v>
      </c>
      <c r="C4062">
        <v>966525</v>
      </c>
      <c r="D4062">
        <v>2</v>
      </c>
    </row>
    <row r="4063" spans="1:4" x14ac:dyDescent="0.25">
      <c r="A4063" s="1">
        <v>42338</v>
      </c>
      <c r="B4063" t="s">
        <v>20</v>
      </c>
      <c r="C4063">
        <v>7228802</v>
      </c>
      <c r="D4063">
        <v>23</v>
      </c>
    </row>
    <row r="4064" spans="1:4" x14ac:dyDescent="0.25">
      <c r="A4064" s="1">
        <v>42339</v>
      </c>
      <c r="B4064" t="s">
        <v>24</v>
      </c>
      <c r="C4064">
        <v>5921310</v>
      </c>
      <c r="D4064">
        <v>21</v>
      </c>
    </row>
    <row r="4065" spans="1:4" x14ac:dyDescent="0.25">
      <c r="A4065" s="1">
        <v>42340</v>
      </c>
      <c r="B4065" t="s">
        <v>22</v>
      </c>
      <c r="C4065">
        <v>1288700</v>
      </c>
      <c r="D4065">
        <v>3</v>
      </c>
    </row>
    <row r="4066" spans="1:4" x14ac:dyDescent="0.25">
      <c r="A4066" s="1">
        <v>42341</v>
      </c>
      <c r="B4066" t="s">
        <v>21</v>
      </c>
      <c r="C4066">
        <v>2074002</v>
      </c>
      <c r="D4066">
        <v>6</v>
      </c>
    </row>
    <row r="4067" spans="1:4" x14ac:dyDescent="0.25">
      <c r="A4067" s="1">
        <v>42342</v>
      </c>
      <c r="B4067" t="s">
        <v>25</v>
      </c>
      <c r="C4067">
        <v>1812234</v>
      </c>
      <c r="D4067">
        <v>5</v>
      </c>
    </row>
    <row r="4068" spans="1:4" x14ac:dyDescent="0.25">
      <c r="A4068" s="1">
        <v>42343</v>
      </c>
      <c r="B4068" t="s">
        <v>19</v>
      </c>
      <c r="C4068">
        <v>2396177</v>
      </c>
      <c r="D4068">
        <v>7</v>
      </c>
    </row>
    <row r="4069" spans="1:4" x14ac:dyDescent="0.25">
      <c r="A4069" s="1">
        <v>42344</v>
      </c>
      <c r="B4069" t="s">
        <v>23</v>
      </c>
      <c r="C4069">
        <v>523534</v>
      </c>
      <c r="D4069">
        <v>2</v>
      </c>
    </row>
    <row r="4070" spans="1:4" x14ac:dyDescent="0.25">
      <c r="A4070" s="1">
        <v>42345</v>
      </c>
      <c r="B4070" t="s">
        <v>20</v>
      </c>
      <c r="C4070">
        <v>1167884</v>
      </c>
      <c r="D4070">
        <v>4</v>
      </c>
    </row>
    <row r="4071" spans="1:4" x14ac:dyDescent="0.25">
      <c r="A4071" s="1">
        <v>42347</v>
      </c>
      <c r="B4071" t="s">
        <v>22</v>
      </c>
      <c r="C4071">
        <v>724893</v>
      </c>
      <c r="D4071">
        <v>3</v>
      </c>
    </row>
    <row r="4072" spans="1:4" x14ac:dyDescent="0.25">
      <c r="A4072" s="1">
        <v>42350</v>
      </c>
      <c r="B4072" t="s">
        <v>19</v>
      </c>
      <c r="C4072">
        <v>8376550</v>
      </c>
      <c r="D4072">
        <v>2</v>
      </c>
    </row>
    <row r="4073" spans="1:4" x14ac:dyDescent="0.25">
      <c r="A4073" s="1">
        <v>42351</v>
      </c>
      <c r="B4073" t="s">
        <v>23</v>
      </c>
      <c r="C4073">
        <v>31573150</v>
      </c>
      <c r="D4073">
        <v>2</v>
      </c>
    </row>
    <row r="4074" spans="1:4" x14ac:dyDescent="0.25">
      <c r="A4074" s="1">
        <v>42352</v>
      </c>
      <c r="B4074" t="s">
        <v>20</v>
      </c>
      <c r="C4074">
        <v>201359</v>
      </c>
      <c r="D4074">
        <v>1</v>
      </c>
    </row>
    <row r="4075" spans="1:4" x14ac:dyDescent="0.25">
      <c r="A4075" s="1">
        <v>42353</v>
      </c>
      <c r="B4075" t="s">
        <v>24</v>
      </c>
      <c r="C4075">
        <v>1288700</v>
      </c>
      <c r="D4075">
        <v>2</v>
      </c>
    </row>
    <row r="4076" spans="1:4" x14ac:dyDescent="0.25">
      <c r="A4076" s="1">
        <v>42354</v>
      </c>
      <c r="B4076" t="s">
        <v>22</v>
      </c>
      <c r="C4076">
        <v>644350</v>
      </c>
      <c r="D4076">
        <v>1</v>
      </c>
    </row>
    <row r="4077" spans="1:4" x14ac:dyDescent="0.25">
      <c r="A4077" s="1">
        <v>42362</v>
      </c>
      <c r="B4077" t="s">
        <v>21</v>
      </c>
      <c r="C4077">
        <v>523534</v>
      </c>
      <c r="D4077">
        <v>2</v>
      </c>
    </row>
    <row r="4078" spans="1:4" x14ac:dyDescent="0.25">
      <c r="A4078" s="1">
        <v>42366</v>
      </c>
      <c r="B4078" t="s">
        <v>20</v>
      </c>
      <c r="C4078">
        <v>1933050</v>
      </c>
      <c r="D4078">
        <v>5</v>
      </c>
    </row>
    <row r="4079" spans="1:4" x14ac:dyDescent="0.25">
      <c r="A4079" s="1">
        <v>42368</v>
      </c>
      <c r="B4079" t="s">
        <v>22</v>
      </c>
      <c r="C4079">
        <v>322175</v>
      </c>
      <c r="D4079">
        <v>1</v>
      </c>
    </row>
    <row r="4080" spans="1:4" x14ac:dyDescent="0.25">
      <c r="A4080" s="1">
        <v>42370</v>
      </c>
      <c r="B4080" t="s">
        <v>25</v>
      </c>
      <c r="C4080">
        <v>1218038</v>
      </c>
      <c r="D4080">
        <v>3</v>
      </c>
    </row>
    <row r="4081" spans="1:4" x14ac:dyDescent="0.25">
      <c r="A4081" s="1">
        <v>42371</v>
      </c>
      <c r="B4081" t="s">
        <v>19</v>
      </c>
      <c r="C4081">
        <v>5182404</v>
      </c>
      <c r="D4081">
        <v>10</v>
      </c>
    </row>
    <row r="4082" spans="1:4" x14ac:dyDescent="0.25">
      <c r="A4082" s="1">
        <v>42372</v>
      </c>
      <c r="B4082" t="s">
        <v>23</v>
      </c>
      <c r="C4082">
        <v>39224245</v>
      </c>
      <c r="D4082">
        <v>12</v>
      </c>
    </row>
    <row r="4083" spans="1:4" x14ac:dyDescent="0.25">
      <c r="A4083" s="1">
        <v>42373</v>
      </c>
      <c r="B4083" t="s">
        <v>20</v>
      </c>
      <c r="C4083">
        <v>1378910</v>
      </c>
      <c r="D4083">
        <v>2</v>
      </c>
    </row>
    <row r="4084" spans="1:4" x14ac:dyDescent="0.25">
      <c r="A4084" s="1">
        <v>42375</v>
      </c>
      <c r="B4084" t="s">
        <v>22</v>
      </c>
      <c r="C4084">
        <v>183855</v>
      </c>
      <c r="D4084">
        <v>1</v>
      </c>
    </row>
    <row r="4085" spans="1:4" x14ac:dyDescent="0.25">
      <c r="A4085" s="1">
        <v>42376</v>
      </c>
      <c r="B4085" t="s">
        <v>21</v>
      </c>
      <c r="C4085">
        <v>583165</v>
      </c>
      <c r="D4085">
        <v>3</v>
      </c>
    </row>
    <row r="4086" spans="1:4" x14ac:dyDescent="0.25">
      <c r="A4086" s="1">
        <v>42378</v>
      </c>
      <c r="B4086" t="s">
        <v>19</v>
      </c>
      <c r="C4086">
        <v>904911</v>
      </c>
      <c r="D4086">
        <v>3</v>
      </c>
    </row>
    <row r="4087" spans="1:4" x14ac:dyDescent="0.25">
      <c r="A4087" s="1">
        <v>42380</v>
      </c>
      <c r="B4087" t="s">
        <v>20</v>
      </c>
      <c r="C4087">
        <v>689455</v>
      </c>
      <c r="D4087">
        <v>1</v>
      </c>
    </row>
    <row r="4088" spans="1:4" x14ac:dyDescent="0.25">
      <c r="A4088" s="1">
        <v>42381</v>
      </c>
      <c r="B4088" t="s">
        <v>24</v>
      </c>
      <c r="C4088">
        <v>1907493</v>
      </c>
      <c r="D4088">
        <v>4</v>
      </c>
    </row>
    <row r="4089" spans="1:4" x14ac:dyDescent="0.25">
      <c r="A4089" s="1">
        <v>42385</v>
      </c>
      <c r="B4089" t="s">
        <v>19</v>
      </c>
      <c r="C4089">
        <v>7348444</v>
      </c>
      <c r="D4089">
        <v>15</v>
      </c>
    </row>
    <row r="4090" spans="1:4" x14ac:dyDescent="0.25">
      <c r="A4090" s="1">
        <v>42386</v>
      </c>
      <c r="B4090" t="s">
        <v>23</v>
      </c>
      <c r="C4090">
        <v>9330641</v>
      </c>
      <c r="D4090">
        <v>15</v>
      </c>
    </row>
    <row r="4091" spans="1:4" x14ac:dyDescent="0.25">
      <c r="A4091" s="1">
        <v>42387</v>
      </c>
      <c r="B4091" t="s">
        <v>20</v>
      </c>
      <c r="C4091">
        <v>2596948</v>
      </c>
      <c r="D4091">
        <v>5</v>
      </c>
    </row>
    <row r="4092" spans="1:4" x14ac:dyDescent="0.25">
      <c r="A4092" s="1">
        <v>42389</v>
      </c>
      <c r="B4092" t="s">
        <v>22</v>
      </c>
      <c r="C4092">
        <v>2398729</v>
      </c>
      <c r="D4092">
        <v>6</v>
      </c>
    </row>
    <row r="4093" spans="1:4" x14ac:dyDescent="0.25">
      <c r="A4093" s="1">
        <v>42390</v>
      </c>
      <c r="B4093" t="s">
        <v>21</v>
      </c>
      <c r="C4093">
        <v>689456</v>
      </c>
      <c r="D4093">
        <v>2</v>
      </c>
    </row>
    <row r="4094" spans="1:4" x14ac:dyDescent="0.25">
      <c r="A4094" s="1">
        <v>42391</v>
      </c>
      <c r="B4094" t="s">
        <v>25</v>
      </c>
      <c r="C4094">
        <v>3157131</v>
      </c>
      <c r="D4094">
        <v>7</v>
      </c>
    </row>
    <row r="4095" spans="1:4" x14ac:dyDescent="0.25">
      <c r="A4095" s="1">
        <v>42392</v>
      </c>
      <c r="B4095" t="s">
        <v>19</v>
      </c>
      <c r="C4095">
        <v>1433493</v>
      </c>
      <c r="D4095">
        <v>4</v>
      </c>
    </row>
    <row r="4096" spans="1:4" x14ac:dyDescent="0.25">
      <c r="A4096" s="1">
        <v>42393</v>
      </c>
      <c r="B4096" t="s">
        <v>23</v>
      </c>
      <c r="C4096">
        <v>7698930</v>
      </c>
      <c r="D4096">
        <v>7</v>
      </c>
    </row>
    <row r="4097" spans="1:4" x14ac:dyDescent="0.25">
      <c r="A4097" s="1">
        <v>42395</v>
      </c>
      <c r="B4097" t="s">
        <v>24</v>
      </c>
      <c r="C4097">
        <v>367710</v>
      </c>
      <c r="D4097">
        <v>2</v>
      </c>
    </row>
    <row r="4098" spans="1:4" x14ac:dyDescent="0.25">
      <c r="A4098" s="1">
        <v>42396</v>
      </c>
      <c r="B4098" t="s">
        <v>22</v>
      </c>
      <c r="C4098">
        <v>712438</v>
      </c>
      <c r="D4098">
        <v>3</v>
      </c>
    </row>
    <row r="4099" spans="1:4" x14ac:dyDescent="0.25">
      <c r="A4099" s="1">
        <v>42397</v>
      </c>
      <c r="B4099" t="s">
        <v>21</v>
      </c>
      <c r="C4099">
        <v>3631131</v>
      </c>
      <c r="D4099">
        <v>7</v>
      </c>
    </row>
    <row r="4100" spans="1:4" x14ac:dyDescent="0.25">
      <c r="A4100" s="1">
        <v>42398</v>
      </c>
      <c r="B4100" t="s">
        <v>25</v>
      </c>
      <c r="C4100">
        <v>10312900</v>
      </c>
      <c r="D4100">
        <v>30</v>
      </c>
    </row>
    <row r="4101" spans="1:4" x14ac:dyDescent="0.25">
      <c r="A4101" s="1">
        <v>42399</v>
      </c>
      <c r="B4101" t="s">
        <v>19</v>
      </c>
      <c r="C4101">
        <v>9330625</v>
      </c>
      <c r="D4101">
        <v>4</v>
      </c>
    </row>
    <row r="4102" spans="1:4" x14ac:dyDescent="0.25">
      <c r="A4102" s="1">
        <v>42400</v>
      </c>
      <c r="B4102" t="s">
        <v>23</v>
      </c>
      <c r="C4102">
        <v>26038418</v>
      </c>
      <c r="D4102">
        <v>12</v>
      </c>
    </row>
    <row r="4103" spans="1:4" x14ac:dyDescent="0.25">
      <c r="A4103" s="1">
        <v>42401</v>
      </c>
      <c r="B4103" t="s">
        <v>20</v>
      </c>
      <c r="C4103">
        <v>10212605</v>
      </c>
      <c r="D4103">
        <v>27</v>
      </c>
    </row>
    <row r="4104" spans="1:4" x14ac:dyDescent="0.25">
      <c r="A4104" s="1">
        <v>42402</v>
      </c>
      <c r="B4104" t="s">
        <v>24</v>
      </c>
      <c r="C4104">
        <v>495546</v>
      </c>
      <c r="D4104">
        <v>2</v>
      </c>
    </row>
    <row r="4105" spans="1:4" x14ac:dyDescent="0.25">
      <c r="A4105" s="1">
        <v>42404</v>
      </c>
      <c r="B4105" t="s">
        <v>21</v>
      </c>
      <c r="C4105">
        <v>430909</v>
      </c>
      <c r="D4105">
        <v>1</v>
      </c>
    </row>
    <row r="4106" spans="1:4" x14ac:dyDescent="0.25">
      <c r="A4106" s="1">
        <v>42405</v>
      </c>
      <c r="B4106" t="s">
        <v>25</v>
      </c>
      <c r="C4106">
        <v>15782885</v>
      </c>
      <c r="D4106">
        <v>47</v>
      </c>
    </row>
    <row r="4107" spans="1:4" x14ac:dyDescent="0.25">
      <c r="A4107" s="1">
        <v>42406</v>
      </c>
      <c r="B4107" t="s">
        <v>19</v>
      </c>
      <c r="C4107">
        <v>12754940</v>
      </c>
      <c r="D4107">
        <v>12</v>
      </c>
    </row>
    <row r="4108" spans="1:4" x14ac:dyDescent="0.25">
      <c r="A4108" s="1">
        <v>42407</v>
      </c>
      <c r="B4108" t="s">
        <v>23</v>
      </c>
      <c r="C4108">
        <v>20683675</v>
      </c>
      <c r="D4108">
        <v>12</v>
      </c>
    </row>
    <row r="4109" spans="1:4" x14ac:dyDescent="0.25">
      <c r="A4109" s="1">
        <v>42408</v>
      </c>
      <c r="B4109" t="s">
        <v>20</v>
      </c>
      <c r="C4109">
        <v>1378911</v>
      </c>
      <c r="D4109">
        <v>3</v>
      </c>
    </row>
    <row r="4110" spans="1:4" x14ac:dyDescent="0.25">
      <c r="A4110" s="1">
        <v>42409</v>
      </c>
      <c r="B4110" t="s">
        <v>24</v>
      </c>
      <c r="C4110">
        <v>15081933</v>
      </c>
      <c r="D4110">
        <v>45</v>
      </c>
    </row>
    <row r="4111" spans="1:4" x14ac:dyDescent="0.25">
      <c r="A4111" s="1">
        <v>42410</v>
      </c>
      <c r="B4111" t="s">
        <v>22</v>
      </c>
      <c r="C4111">
        <v>3631130</v>
      </c>
      <c r="D4111">
        <v>7</v>
      </c>
    </row>
    <row r="4112" spans="1:4" x14ac:dyDescent="0.25">
      <c r="A4112" s="1">
        <v>42411</v>
      </c>
      <c r="B4112" t="s">
        <v>21</v>
      </c>
      <c r="C4112">
        <v>2757825</v>
      </c>
      <c r="D4112">
        <v>5</v>
      </c>
    </row>
    <row r="4113" spans="1:4" x14ac:dyDescent="0.25">
      <c r="A4113" s="1">
        <v>42412</v>
      </c>
      <c r="B4113" t="s">
        <v>25</v>
      </c>
      <c r="C4113">
        <v>1723650</v>
      </c>
      <c r="D4113">
        <v>5</v>
      </c>
    </row>
    <row r="4114" spans="1:4" x14ac:dyDescent="0.25">
      <c r="A4114" s="1">
        <v>42414</v>
      </c>
      <c r="B4114" t="s">
        <v>23</v>
      </c>
      <c r="C4114">
        <v>34817478</v>
      </c>
      <c r="D4114">
        <v>4</v>
      </c>
    </row>
    <row r="4115" spans="1:4" x14ac:dyDescent="0.25">
      <c r="A4115" s="1">
        <v>42415</v>
      </c>
      <c r="B4115" t="s">
        <v>20</v>
      </c>
      <c r="C4115">
        <v>344730</v>
      </c>
      <c r="D4115">
        <v>1</v>
      </c>
    </row>
    <row r="4116" spans="1:4" x14ac:dyDescent="0.25">
      <c r="A4116" s="1">
        <v>42417</v>
      </c>
      <c r="B4116" t="s">
        <v>22</v>
      </c>
      <c r="C4116">
        <v>15836028</v>
      </c>
      <c r="D4116">
        <v>47</v>
      </c>
    </row>
    <row r="4117" spans="1:4" x14ac:dyDescent="0.25">
      <c r="A4117" s="1">
        <v>42418</v>
      </c>
      <c r="B4117" t="s">
        <v>21</v>
      </c>
      <c r="C4117">
        <v>689460</v>
      </c>
      <c r="D4117">
        <v>2</v>
      </c>
    </row>
    <row r="4118" spans="1:4" x14ac:dyDescent="0.25">
      <c r="A4118" s="1">
        <v>42419</v>
      </c>
      <c r="B4118" t="s">
        <v>25</v>
      </c>
      <c r="C4118">
        <v>1249645</v>
      </c>
      <c r="D4118">
        <v>4</v>
      </c>
    </row>
    <row r="4119" spans="1:4" x14ac:dyDescent="0.25">
      <c r="A4119" s="1">
        <v>42420</v>
      </c>
      <c r="B4119" t="s">
        <v>19</v>
      </c>
      <c r="C4119">
        <v>25348965</v>
      </c>
      <c r="D4119">
        <v>4</v>
      </c>
    </row>
    <row r="4120" spans="1:4" x14ac:dyDescent="0.25">
      <c r="A4120" s="1">
        <v>42421</v>
      </c>
      <c r="B4120" t="s">
        <v>23</v>
      </c>
      <c r="C4120">
        <v>8575124</v>
      </c>
      <c r="D4120">
        <v>15</v>
      </c>
    </row>
    <row r="4121" spans="1:4" x14ac:dyDescent="0.25">
      <c r="A4121" s="1">
        <v>42422</v>
      </c>
      <c r="B4121" t="s">
        <v>20</v>
      </c>
      <c r="C4121">
        <v>1034190</v>
      </c>
      <c r="D4121">
        <v>3</v>
      </c>
    </row>
    <row r="4122" spans="1:4" x14ac:dyDescent="0.25">
      <c r="A4122" s="1">
        <v>42423</v>
      </c>
      <c r="B4122" t="s">
        <v>24</v>
      </c>
      <c r="C4122">
        <v>4696939</v>
      </c>
      <c r="D4122">
        <v>13</v>
      </c>
    </row>
    <row r="4123" spans="1:4" x14ac:dyDescent="0.25">
      <c r="A4123" s="1">
        <v>42424</v>
      </c>
      <c r="B4123" t="s">
        <v>22</v>
      </c>
      <c r="C4123">
        <v>4406784</v>
      </c>
      <c r="D4123">
        <v>11</v>
      </c>
    </row>
    <row r="4124" spans="1:4" x14ac:dyDescent="0.25">
      <c r="A4124" s="1">
        <v>42425</v>
      </c>
      <c r="B4124" t="s">
        <v>21</v>
      </c>
      <c r="C4124">
        <v>8727411</v>
      </c>
      <c r="D4124">
        <v>27</v>
      </c>
    </row>
    <row r="4125" spans="1:4" x14ac:dyDescent="0.25">
      <c r="A4125" s="1">
        <v>42426</v>
      </c>
      <c r="B4125" t="s">
        <v>25</v>
      </c>
      <c r="C4125">
        <v>15685214</v>
      </c>
      <c r="D4125">
        <v>47</v>
      </c>
    </row>
    <row r="4126" spans="1:4" x14ac:dyDescent="0.25">
      <c r="A4126" s="1">
        <v>42427</v>
      </c>
      <c r="B4126" t="s">
        <v>19</v>
      </c>
      <c r="C4126">
        <v>10902025</v>
      </c>
      <c r="D4126">
        <v>10</v>
      </c>
    </row>
    <row r="4127" spans="1:4" x14ac:dyDescent="0.25">
      <c r="A4127" s="1">
        <v>42428</v>
      </c>
      <c r="B4127" t="s">
        <v>23</v>
      </c>
      <c r="C4127">
        <v>9652370</v>
      </c>
      <c r="D4127">
        <v>4</v>
      </c>
    </row>
    <row r="4128" spans="1:4" x14ac:dyDescent="0.25">
      <c r="A4128" s="1">
        <v>42429</v>
      </c>
      <c r="B4128" t="s">
        <v>20</v>
      </c>
      <c r="C4128">
        <v>12862737</v>
      </c>
      <c r="D4128">
        <v>39</v>
      </c>
    </row>
    <row r="4129" spans="1:4" x14ac:dyDescent="0.25">
      <c r="A4129" s="1">
        <v>42430</v>
      </c>
      <c r="B4129" t="s">
        <v>24</v>
      </c>
      <c r="C4129">
        <v>17609949</v>
      </c>
      <c r="D4129">
        <v>53</v>
      </c>
    </row>
    <row r="4130" spans="1:4" x14ac:dyDescent="0.25">
      <c r="A4130" s="1">
        <v>42431</v>
      </c>
      <c r="B4130" t="s">
        <v>22</v>
      </c>
      <c r="C4130">
        <v>20080521</v>
      </c>
      <c r="D4130">
        <v>59</v>
      </c>
    </row>
    <row r="4131" spans="1:4" x14ac:dyDescent="0.25">
      <c r="A4131" s="1">
        <v>42432</v>
      </c>
      <c r="B4131" t="s">
        <v>21</v>
      </c>
      <c r="C4131">
        <v>10772811</v>
      </c>
      <c r="D4131">
        <v>32</v>
      </c>
    </row>
    <row r="4132" spans="1:4" x14ac:dyDescent="0.25">
      <c r="A4132" s="1">
        <v>42433</v>
      </c>
      <c r="B4132" t="s">
        <v>25</v>
      </c>
      <c r="C4132">
        <v>1206550</v>
      </c>
      <c r="D4132">
        <v>5</v>
      </c>
    </row>
    <row r="4133" spans="1:4" x14ac:dyDescent="0.25">
      <c r="A4133" s="1">
        <v>42434</v>
      </c>
      <c r="B4133" t="s">
        <v>19</v>
      </c>
      <c r="C4133">
        <v>2844020</v>
      </c>
      <c r="D4133">
        <v>9</v>
      </c>
    </row>
    <row r="4134" spans="1:4" x14ac:dyDescent="0.25">
      <c r="A4134" s="1">
        <v>42435</v>
      </c>
      <c r="B4134" t="s">
        <v>23</v>
      </c>
      <c r="C4134">
        <v>6205110</v>
      </c>
      <c r="D4134">
        <v>7</v>
      </c>
    </row>
    <row r="4135" spans="1:4" x14ac:dyDescent="0.25">
      <c r="A4135" s="1">
        <v>42436</v>
      </c>
      <c r="B4135" t="s">
        <v>20</v>
      </c>
      <c r="C4135">
        <v>60521406</v>
      </c>
      <c r="D4135">
        <v>81</v>
      </c>
    </row>
    <row r="4136" spans="1:4" x14ac:dyDescent="0.25">
      <c r="A4136" s="1">
        <v>42437</v>
      </c>
      <c r="B4136" t="s">
        <v>24</v>
      </c>
      <c r="C4136">
        <v>14253142</v>
      </c>
      <c r="D4136">
        <v>45</v>
      </c>
    </row>
    <row r="4137" spans="1:4" x14ac:dyDescent="0.25">
      <c r="A4137" s="1">
        <v>42438</v>
      </c>
      <c r="B4137" t="s">
        <v>22</v>
      </c>
      <c r="C4137">
        <v>4136751</v>
      </c>
      <c r="D4137">
        <v>14</v>
      </c>
    </row>
    <row r="4138" spans="1:4" x14ac:dyDescent="0.25">
      <c r="A4138" s="1">
        <v>42439</v>
      </c>
      <c r="B4138" t="s">
        <v>21</v>
      </c>
      <c r="C4138">
        <v>6183592</v>
      </c>
      <c r="D4138">
        <v>20</v>
      </c>
    </row>
    <row r="4139" spans="1:4" x14ac:dyDescent="0.25">
      <c r="A4139" s="1">
        <v>42440</v>
      </c>
      <c r="B4139" t="s">
        <v>25</v>
      </c>
      <c r="C4139">
        <v>5407946</v>
      </c>
      <c r="D4139">
        <v>16</v>
      </c>
    </row>
    <row r="4140" spans="1:4" x14ac:dyDescent="0.25">
      <c r="A4140" s="1">
        <v>42441</v>
      </c>
      <c r="B4140" t="s">
        <v>19</v>
      </c>
      <c r="C4140">
        <v>24475698</v>
      </c>
      <c r="D4140">
        <v>22</v>
      </c>
    </row>
    <row r="4141" spans="1:4" x14ac:dyDescent="0.25">
      <c r="A4141" s="1">
        <v>42442</v>
      </c>
      <c r="B4141" t="s">
        <v>23</v>
      </c>
      <c r="C4141">
        <v>10137919</v>
      </c>
      <c r="D4141">
        <v>28</v>
      </c>
    </row>
    <row r="4142" spans="1:4" x14ac:dyDescent="0.25">
      <c r="A4142" s="1">
        <v>42443</v>
      </c>
      <c r="B4142" t="s">
        <v>20</v>
      </c>
      <c r="C4142">
        <v>30788692</v>
      </c>
      <c r="D4142">
        <v>94</v>
      </c>
    </row>
    <row r="4143" spans="1:4" x14ac:dyDescent="0.25">
      <c r="A4143" s="1">
        <v>42444</v>
      </c>
      <c r="B4143" t="s">
        <v>24</v>
      </c>
      <c r="C4143">
        <v>4471432</v>
      </c>
      <c r="D4143">
        <v>14</v>
      </c>
    </row>
    <row r="4144" spans="1:4" x14ac:dyDescent="0.25">
      <c r="A4144" s="1">
        <v>42445</v>
      </c>
      <c r="B4144" t="s">
        <v>22</v>
      </c>
      <c r="C4144">
        <v>4191336</v>
      </c>
      <c r="D4144">
        <v>12</v>
      </c>
    </row>
    <row r="4145" spans="1:4" x14ac:dyDescent="0.25">
      <c r="A4145" s="1">
        <v>42446</v>
      </c>
      <c r="B4145" t="s">
        <v>21</v>
      </c>
      <c r="C4145">
        <v>20617460</v>
      </c>
      <c r="D4145">
        <v>64</v>
      </c>
    </row>
    <row r="4146" spans="1:4" x14ac:dyDescent="0.25">
      <c r="A4146" s="1">
        <v>42447</v>
      </c>
      <c r="B4146" t="s">
        <v>25</v>
      </c>
      <c r="C4146">
        <v>16288491</v>
      </c>
      <c r="D4146">
        <v>48</v>
      </c>
    </row>
    <row r="4147" spans="1:4" x14ac:dyDescent="0.25">
      <c r="A4147" s="1">
        <v>42448</v>
      </c>
      <c r="B4147" t="s">
        <v>19</v>
      </c>
      <c r="C4147">
        <v>2283820</v>
      </c>
      <c r="D4147">
        <v>5</v>
      </c>
    </row>
    <row r="4148" spans="1:4" x14ac:dyDescent="0.25">
      <c r="A4148" s="1">
        <v>42449</v>
      </c>
      <c r="B4148" t="s">
        <v>23</v>
      </c>
      <c r="C4148">
        <v>4837695</v>
      </c>
      <c r="D4148">
        <v>16</v>
      </c>
    </row>
    <row r="4149" spans="1:4" x14ac:dyDescent="0.25">
      <c r="A4149" s="1">
        <v>42450</v>
      </c>
      <c r="B4149" t="s">
        <v>20</v>
      </c>
      <c r="C4149">
        <v>12438430</v>
      </c>
      <c r="D4149">
        <v>33</v>
      </c>
    </row>
    <row r="4150" spans="1:4" x14ac:dyDescent="0.25">
      <c r="A4150" s="1">
        <v>42451</v>
      </c>
      <c r="B4150" t="s">
        <v>24</v>
      </c>
      <c r="C4150">
        <v>29560400</v>
      </c>
      <c r="D4150">
        <v>57</v>
      </c>
    </row>
    <row r="4151" spans="1:4" x14ac:dyDescent="0.25">
      <c r="A4151" s="1">
        <v>42452</v>
      </c>
      <c r="B4151" t="s">
        <v>22</v>
      </c>
      <c r="C4151">
        <v>93564683</v>
      </c>
      <c r="D4151">
        <v>196</v>
      </c>
    </row>
    <row r="4152" spans="1:4" x14ac:dyDescent="0.25">
      <c r="A4152" s="1">
        <v>42453</v>
      </c>
      <c r="B4152" t="s">
        <v>21</v>
      </c>
      <c r="C4152">
        <v>24281820</v>
      </c>
      <c r="D4152">
        <v>54</v>
      </c>
    </row>
    <row r="4153" spans="1:4" x14ac:dyDescent="0.25">
      <c r="A4153" s="1">
        <v>42454</v>
      </c>
      <c r="B4153" t="s">
        <v>25</v>
      </c>
      <c r="C4153">
        <v>7454732</v>
      </c>
      <c r="D4153">
        <v>13</v>
      </c>
    </row>
    <row r="4154" spans="1:4" x14ac:dyDescent="0.25">
      <c r="A4154" s="1">
        <v>42455</v>
      </c>
      <c r="B4154" t="s">
        <v>19</v>
      </c>
      <c r="C4154">
        <v>26414711</v>
      </c>
      <c r="D4154">
        <v>40</v>
      </c>
    </row>
    <row r="4155" spans="1:4" x14ac:dyDescent="0.25">
      <c r="A4155" s="1">
        <v>42456</v>
      </c>
      <c r="B4155" t="s">
        <v>23</v>
      </c>
      <c r="C4155">
        <v>14174039</v>
      </c>
      <c r="D4155">
        <v>27</v>
      </c>
    </row>
    <row r="4156" spans="1:4" x14ac:dyDescent="0.25">
      <c r="A4156" s="1">
        <v>42457</v>
      </c>
      <c r="B4156" t="s">
        <v>20</v>
      </c>
      <c r="C4156">
        <v>86269417</v>
      </c>
      <c r="D4156">
        <v>141</v>
      </c>
    </row>
    <row r="4157" spans="1:4" x14ac:dyDescent="0.25">
      <c r="A4157" s="1">
        <v>42458</v>
      </c>
      <c r="B4157" t="s">
        <v>24</v>
      </c>
      <c r="C4157">
        <v>33546255</v>
      </c>
      <c r="D4157">
        <v>54</v>
      </c>
    </row>
    <row r="4158" spans="1:4" x14ac:dyDescent="0.25">
      <c r="A4158" s="1">
        <v>42459</v>
      </c>
      <c r="B4158" t="s">
        <v>22</v>
      </c>
      <c r="C4158">
        <v>56987687</v>
      </c>
      <c r="D4158">
        <v>85</v>
      </c>
    </row>
    <row r="4159" spans="1:4" x14ac:dyDescent="0.25">
      <c r="A4159" s="1">
        <v>42460</v>
      </c>
      <c r="B4159" t="s">
        <v>21</v>
      </c>
      <c r="C4159">
        <v>22988984</v>
      </c>
      <c r="D4159">
        <v>36</v>
      </c>
    </row>
    <row r="4160" spans="1:4" x14ac:dyDescent="0.25">
      <c r="A4160" s="1">
        <v>42461</v>
      </c>
      <c r="B4160" t="s">
        <v>25</v>
      </c>
      <c r="C4160">
        <v>79330307</v>
      </c>
      <c r="D4160">
        <v>119</v>
      </c>
    </row>
    <row r="4161" spans="1:4" x14ac:dyDescent="0.25">
      <c r="A4161" s="1">
        <v>42462</v>
      </c>
      <c r="B4161" t="s">
        <v>19</v>
      </c>
      <c r="C4161">
        <v>9652370</v>
      </c>
      <c r="D4161">
        <v>3</v>
      </c>
    </row>
    <row r="4162" spans="1:4" x14ac:dyDescent="0.25">
      <c r="A4162" s="1">
        <v>42463</v>
      </c>
      <c r="B4162" t="s">
        <v>23</v>
      </c>
      <c r="C4162">
        <v>8641170</v>
      </c>
      <c r="D4162">
        <v>3</v>
      </c>
    </row>
    <row r="4163" spans="1:4" x14ac:dyDescent="0.25">
      <c r="A4163" s="1">
        <v>42464</v>
      </c>
      <c r="B4163" t="s">
        <v>20</v>
      </c>
      <c r="C4163">
        <v>24207020</v>
      </c>
      <c r="D4163">
        <v>37</v>
      </c>
    </row>
    <row r="4164" spans="1:4" x14ac:dyDescent="0.25">
      <c r="A4164" s="1">
        <v>42465</v>
      </c>
      <c r="B4164" t="s">
        <v>24</v>
      </c>
      <c r="C4164">
        <v>24691074</v>
      </c>
      <c r="D4164">
        <v>36</v>
      </c>
    </row>
    <row r="4165" spans="1:4" x14ac:dyDescent="0.25">
      <c r="A4165" s="1">
        <v>42466</v>
      </c>
      <c r="B4165" t="s">
        <v>22</v>
      </c>
      <c r="C4165">
        <v>39104969</v>
      </c>
      <c r="D4165">
        <v>57</v>
      </c>
    </row>
    <row r="4166" spans="1:4" x14ac:dyDescent="0.25">
      <c r="A4166" s="1">
        <v>42467</v>
      </c>
      <c r="B4166" t="s">
        <v>21</v>
      </c>
      <c r="C4166">
        <v>56051185</v>
      </c>
      <c r="D4166">
        <v>85</v>
      </c>
    </row>
    <row r="4167" spans="1:4" x14ac:dyDescent="0.25">
      <c r="A4167" s="1">
        <v>42468</v>
      </c>
      <c r="B4167" t="s">
        <v>25</v>
      </c>
      <c r="C4167">
        <v>55738049</v>
      </c>
      <c r="D4167">
        <v>82</v>
      </c>
    </row>
    <row r="4168" spans="1:4" x14ac:dyDescent="0.25">
      <c r="A4168" s="1">
        <v>42469</v>
      </c>
      <c r="B4168" t="s">
        <v>19</v>
      </c>
      <c r="C4168">
        <v>7583994</v>
      </c>
      <c r="D4168">
        <v>11</v>
      </c>
    </row>
    <row r="4169" spans="1:4" x14ac:dyDescent="0.25">
      <c r="A4169" s="1">
        <v>42470</v>
      </c>
      <c r="B4169" t="s">
        <v>23</v>
      </c>
      <c r="C4169">
        <v>8618175</v>
      </c>
      <c r="D4169">
        <v>13</v>
      </c>
    </row>
    <row r="4170" spans="1:4" x14ac:dyDescent="0.25">
      <c r="A4170" s="1">
        <v>42471</v>
      </c>
      <c r="B4170" t="s">
        <v>20</v>
      </c>
      <c r="C4170">
        <v>35851610</v>
      </c>
      <c r="D4170">
        <v>69</v>
      </c>
    </row>
    <row r="4171" spans="1:4" x14ac:dyDescent="0.25">
      <c r="A4171" s="1">
        <v>42472</v>
      </c>
      <c r="B4171" t="s">
        <v>24</v>
      </c>
      <c r="C4171">
        <v>84027214</v>
      </c>
      <c r="D4171">
        <v>124</v>
      </c>
    </row>
    <row r="4172" spans="1:4" x14ac:dyDescent="0.25">
      <c r="A4172" s="1">
        <v>42473</v>
      </c>
      <c r="B4172" t="s">
        <v>22</v>
      </c>
      <c r="C4172">
        <v>2252220</v>
      </c>
      <c r="D4172">
        <v>3</v>
      </c>
    </row>
    <row r="4173" spans="1:4" x14ac:dyDescent="0.25">
      <c r="A4173" s="1">
        <v>42474</v>
      </c>
      <c r="B4173" t="s">
        <v>21</v>
      </c>
      <c r="C4173">
        <v>1637456</v>
      </c>
      <c r="D4173">
        <v>7</v>
      </c>
    </row>
    <row r="4174" spans="1:4" x14ac:dyDescent="0.25">
      <c r="A4174" s="1">
        <v>42475</v>
      </c>
      <c r="B4174" t="s">
        <v>25</v>
      </c>
      <c r="C4174">
        <v>25416172</v>
      </c>
      <c r="D4174">
        <v>39</v>
      </c>
    </row>
    <row r="4175" spans="1:4" x14ac:dyDescent="0.25">
      <c r="A4175" s="1">
        <v>42476</v>
      </c>
      <c r="B4175" t="s">
        <v>19</v>
      </c>
      <c r="C4175">
        <v>7239269</v>
      </c>
      <c r="D4175">
        <v>11</v>
      </c>
    </row>
    <row r="4176" spans="1:4" x14ac:dyDescent="0.25">
      <c r="A4176" s="1">
        <v>42477</v>
      </c>
      <c r="B4176" t="s">
        <v>23</v>
      </c>
      <c r="C4176">
        <v>3942815</v>
      </c>
      <c r="D4176">
        <v>6</v>
      </c>
    </row>
    <row r="4177" spans="1:4" x14ac:dyDescent="0.25">
      <c r="A4177" s="1">
        <v>42478</v>
      </c>
      <c r="B4177" t="s">
        <v>20</v>
      </c>
      <c r="C4177">
        <v>35873157</v>
      </c>
      <c r="D4177">
        <v>57</v>
      </c>
    </row>
    <row r="4178" spans="1:4" x14ac:dyDescent="0.25">
      <c r="A4178" s="1">
        <v>42479</v>
      </c>
      <c r="B4178" t="s">
        <v>24</v>
      </c>
      <c r="C4178">
        <v>46495060</v>
      </c>
      <c r="D4178">
        <v>77</v>
      </c>
    </row>
    <row r="4179" spans="1:4" x14ac:dyDescent="0.25">
      <c r="A4179" s="1">
        <v>42480</v>
      </c>
      <c r="B4179" t="s">
        <v>22</v>
      </c>
      <c r="C4179">
        <v>68428314</v>
      </c>
      <c r="D4179">
        <v>111</v>
      </c>
    </row>
    <row r="4180" spans="1:4" x14ac:dyDescent="0.25">
      <c r="A4180" s="1">
        <v>42481</v>
      </c>
      <c r="B4180" t="s">
        <v>21</v>
      </c>
      <c r="C4180">
        <v>28267614</v>
      </c>
      <c r="D4180">
        <v>42</v>
      </c>
    </row>
    <row r="4181" spans="1:4" x14ac:dyDescent="0.25">
      <c r="A4181" s="1">
        <v>42482</v>
      </c>
      <c r="B4181" t="s">
        <v>25</v>
      </c>
      <c r="C4181">
        <v>21373074</v>
      </c>
      <c r="D4181">
        <v>31</v>
      </c>
    </row>
    <row r="4182" spans="1:4" x14ac:dyDescent="0.25">
      <c r="A4182" s="1">
        <v>42484</v>
      </c>
      <c r="B4182" t="s">
        <v>23</v>
      </c>
      <c r="C4182">
        <v>2068362</v>
      </c>
      <c r="D4182">
        <v>3</v>
      </c>
    </row>
    <row r="4183" spans="1:4" x14ac:dyDescent="0.25">
      <c r="A4183" s="1">
        <v>42485</v>
      </c>
      <c r="B4183" t="s">
        <v>20</v>
      </c>
      <c r="C4183">
        <v>17925804</v>
      </c>
      <c r="D4183">
        <v>47</v>
      </c>
    </row>
    <row r="4184" spans="1:4" x14ac:dyDescent="0.25">
      <c r="A4184" s="1">
        <v>42486</v>
      </c>
      <c r="B4184" t="s">
        <v>24</v>
      </c>
      <c r="C4184">
        <v>24691074</v>
      </c>
      <c r="D4184">
        <v>70</v>
      </c>
    </row>
    <row r="4185" spans="1:4" x14ac:dyDescent="0.25">
      <c r="A4185" s="1">
        <v>42487</v>
      </c>
      <c r="B4185" t="s">
        <v>22</v>
      </c>
      <c r="C4185">
        <v>27578160</v>
      </c>
      <c r="D4185">
        <v>70</v>
      </c>
    </row>
    <row r="4186" spans="1:4" x14ac:dyDescent="0.25">
      <c r="A4186" s="1">
        <v>42488</v>
      </c>
      <c r="B4186" t="s">
        <v>21</v>
      </c>
      <c r="C4186">
        <v>39353460</v>
      </c>
      <c r="D4186">
        <v>74</v>
      </c>
    </row>
    <row r="4187" spans="1:4" x14ac:dyDescent="0.25">
      <c r="A4187" s="1">
        <v>42489</v>
      </c>
      <c r="B4187" t="s">
        <v>25</v>
      </c>
      <c r="C4187">
        <v>16202181</v>
      </c>
      <c r="D4187">
        <v>19</v>
      </c>
    </row>
    <row r="4188" spans="1:4" x14ac:dyDescent="0.25">
      <c r="A4188" s="1">
        <v>42490</v>
      </c>
      <c r="B4188" t="s">
        <v>19</v>
      </c>
      <c r="C4188">
        <v>44125356</v>
      </c>
      <c r="D4188">
        <v>9</v>
      </c>
    </row>
    <row r="4189" spans="1:4" x14ac:dyDescent="0.25">
      <c r="A4189" s="1">
        <v>42491</v>
      </c>
      <c r="B4189" t="s">
        <v>23</v>
      </c>
      <c r="C4189">
        <v>3102543</v>
      </c>
      <c r="D4189">
        <v>8</v>
      </c>
    </row>
    <row r="4190" spans="1:4" x14ac:dyDescent="0.25">
      <c r="A4190" s="1">
        <v>42492</v>
      </c>
      <c r="B4190" t="s">
        <v>20</v>
      </c>
      <c r="C4190">
        <v>2413089</v>
      </c>
      <c r="D4190">
        <v>7</v>
      </c>
    </row>
    <row r="4191" spans="1:4" x14ac:dyDescent="0.25">
      <c r="A4191" s="1">
        <v>42494</v>
      </c>
      <c r="B4191" t="s">
        <v>22</v>
      </c>
      <c r="C4191">
        <v>0</v>
      </c>
      <c r="D4191">
        <v>1</v>
      </c>
    </row>
    <row r="4192" spans="1:4" x14ac:dyDescent="0.25">
      <c r="A4192" s="1">
        <v>42495</v>
      </c>
      <c r="B4192" t="s">
        <v>21</v>
      </c>
      <c r="C4192">
        <v>4481451</v>
      </c>
      <c r="D4192">
        <v>13</v>
      </c>
    </row>
    <row r="4193" spans="1:4" x14ac:dyDescent="0.25">
      <c r="A4193" s="1">
        <v>42496</v>
      </c>
      <c r="B4193" t="s">
        <v>25</v>
      </c>
      <c r="C4193">
        <v>4320580</v>
      </c>
      <c r="D4193">
        <v>12</v>
      </c>
    </row>
    <row r="4194" spans="1:4" x14ac:dyDescent="0.25">
      <c r="A4194" s="1">
        <v>42497</v>
      </c>
      <c r="B4194" t="s">
        <v>19</v>
      </c>
      <c r="C4194">
        <v>8962915</v>
      </c>
      <c r="D4194">
        <v>3</v>
      </c>
    </row>
    <row r="4195" spans="1:4" x14ac:dyDescent="0.25">
      <c r="A4195" s="1">
        <v>42498</v>
      </c>
      <c r="B4195" t="s">
        <v>23</v>
      </c>
      <c r="C4195">
        <v>4481451</v>
      </c>
      <c r="D4195">
        <v>13</v>
      </c>
    </row>
    <row r="4196" spans="1:4" x14ac:dyDescent="0.25">
      <c r="A4196" s="1">
        <v>42499</v>
      </c>
      <c r="B4196" t="s">
        <v>20</v>
      </c>
      <c r="C4196">
        <v>2757816</v>
      </c>
      <c r="D4196">
        <v>8</v>
      </c>
    </row>
    <row r="4197" spans="1:4" x14ac:dyDescent="0.25">
      <c r="A4197" s="1">
        <v>42500</v>
      </c>
      <c r="B4197" t="s">
        <v>24</v>
      </c>
      <c r="C4197">
        <v>5515632</v>
      </c>
      <c r="D4197">
        <v>16</v>
      </c>
    </row>
    <row r="4198" spans="1:4" x14ac:dyDescent="0.25">
      <c r="A4198" s="1">
        <v>42501</v>
      </c>
      <c r="B4198" t="s">
        <v>22</v>
      </c>
      <c r="C4198">
        <v>1034181</v>
      </c>
      <c r="D4198">
        <v>3</v>
      </c>
    </row>
    <row r="4199" spans="1:4" x14ac:dyDescent="0.25">
      <c r="A4199" s="1">
        <v>42502</v>
      </c>
      <c r="B4199" t="s">
        <v>21</v>
      </c>
      <c r="C4199">
        <v>4481451</v>
      </c>
      <c r="D4199">
        <v>13</v>
      </c>
    </row>
    <row r="4200" spans="1:4" x14ac:dyDescent="0.25">
      <c r="A4200" s="1">
        <v>42503</v>
      </c>
      <c r="B4200" t="s">
        <v>25</v>
      </c>
      <c r="C4200">
        <v>9307629</v>
      </c>
      <c r="D4200">
        <v>27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93"/>
  <sheetViews>
    <sheetView workbookViewId="0">
      <selection activeCell="D26" sqref="D26"/>
    </sheetView>
  </sheetViews>
  <sheetFormatPr baseColWidth="10" defaultRowHeight="15" x14ac:dyDescent="0.25"/>
  <sheetData>
    <row r="1" spans="1:4" x14ac:dyDescent="0.25">
      <c r="A1" t="s">
        <v>15</v>
      </c>
      <c r="B1" t="s">
        <v>16</v>
      </c>
      <c r="C1" t="s">
        <v>17</v>
      </c>
      <c r="D1" t="s">
        <v>18</v>
      </c>
    </row>
    <row r="2" spans="1:4" x14ac:dyDescent="0.25">
      <c r="A2" s="1">
        <v>37569</v>
      </c>
      <c r="B2" t="s">
        <v>19</v>
      </c>
      <c r="C2">
        <v>82400</v>
      </c>
      <c r="D2">
        <v>1</v>
      </c>
    </row>
    <row r="3" spans="1:4" x14ac:dyDescent="0.25">
      <c r="A3" s="1">
        <v>37574</v>
      </c>
      <c r="B3" t="s">
        <v>21</v>
      </c>
      <c r="C3">
        <v>154500</v>
      </c>
      <c r="D3">
        <v>1</v>
      </c>
    </row>
    <row r="4" spans="1:4" x14ac:dyDescent="0.25">
      <c r="A4" s="1">
        <v>37631</v>
      </c>
      <c r="B4" t="s">
        <v>25</v>
      </c>
      <c r="C4">
        <v>88536</v>
      </c>
      <c r="D4">
        <v>1</v>
      </c>
    </row>
    <row r="5" spans="1:4" x14ac:dyDescent="0.25">
      <c r="A5" s="1">
        <v>37803</v>
      </c>
      <c r="B5" t="s">
        <v>24</v>
      </c>
      <c r="C5">
        <v>88536</v>
      </c>
      <c r="D5">
        <v>1</v>
      </c>
    </row>
    <row r="6" spans="1:4" x14ac:dyDescent="0.25">
      <c r="A6" s="1">
        <v>37809</v>
      </c>
      <c r="B6" t="s">
        <v>20</v>
      </c>
      <c r="C6">
        <v>166005</v>
      </c>
      <c r="D6">
        <v>1</v>
      </c>
    </row>
    <row r="7" spans="1:4" x14ac:dyDescent="0.25">
      <c r="A7" s="1">
        <v>37814</v>
      </c>
      <c r="B7" t="s">
        <v>19</v>
      </c>
      <c r="C7">
        <v>332010</v>
      </c>
      <c r="D7">
        <v>2</v>
      </c>
    </row>
    <row r="8" spans="1:4" x14ac:dyDescent="0.25">
      <c r="A8" s="1">
        <v>37816</v>
      </c>
      <c r="B8" t="s">
        <v>20</v>
      </c>
      <c r="C8">
        <v>166005</v>
      </c>
      <c r="D8">
        <v>1</v>
      </c>
    </row>
    <row r="9" spans="1:4" x14ac:dyDescent="0.25">
      <c r="A9" s="1">
        <v>37817</v>
      </c>
      <c r="B9" t="s">
        <v>24</v>
      </c>
      <c r="C9">
        <v>88536</v>
      </c>
      <c r="D9">
        <v>1</v>
      </c>
    </row>
    <row r="10" spans="1:4" x14ac:dyDescent="0.25">
      <c r="A10" s="1">
        <v>37818</v>
      </c>
      <c r="B10" t="s">
        <v>22</v>
      </c>
      <c r="C10">
        <v>498015</v>
      </c>
      <c r="D10">
        <v>3</v>
      </c>
    </row>
    <row r="11" spans="1:4" x14ac:dyDescent="0.25">
      <c r="A11" s="1">
        <v>37820</v>
      </c>
      <c r="B11" t="s">
        <v>25</v>
      </c>
      <c r="C11">
        <v>332010</v>
      </c>
      <c r="D11">
        <v>2</v>
      </c>
    </row>
    <row r="12" spans="1:4" x14ac:dyDescent="0.25">
      <c r="A12" s="1">
        <v>37821</v>
      </c>
      <c r="B12" t="s">
        <v>19</v>
      </c>
      <c r="C12">
        <v>420546</v>
      </c>
      <c r="D12">
        <v>3</v>
      </c>
    </row>
    <row r="13" spans="1:4" x14ac:dyDescent="0.25">
      <c r="A13" s="1">
        <v>37824</v>
      </c>
      <c r="B13" t="s">
        <v>24</v>
      </c>
      <c r="C13">
        <v>830025</v>
      </c>
      <c r="D13">
        <v>4</v>
      </c>
    </row>
    <row r="14" spans="1:4" x14ac:dyDescent="0.25">
      <c r="A14" s="1">
        <v>37825</v>
      </c>
      <c r="B14" t="s">
        <v>22</v>
      </c>
      <c r="C14">
        <v>166005</v>
      </c>
      <c r="D14">
        <v>1</v>
      </c>
    </row>
    <row r="15" spans="1:4" x14ac:dyDescent="0.25">
      <c r="A15" s="1">
        <v>37826</v>
      </c>
      <c r="B15" t="s">
        <v>21</v>
      </c>
      <c r="C15">
        <v>166005</v>
      </c>
      <c r="D15">
        <v>1</v>
      </c>
    </row>
    <row r="16" spans="1:4" x14ac:dyDescent="0.25">
      <c r="A16" s="1">
        <v>37828</v>
      </c>
      <c r="B16" t="s">
        <v>19</v>
      </c>
      <c r="C16">
        <v>166005</v>
      </c>
      <c r="D16">
        <v>1</v>
      </c>
    </row>
    <row r="17" spans="1:4" x14ac:dyDescent="0.25">
      <c r="A17" s="1">
        <v>37830</v>
      </c>
      <c r="B17" t="s">
        <v>20</v>
      </c>
      <c r="C17">
        <v>254541</v>
      </c>
      <c r="D17">
        <v>2</v>
      </c>
    </row>
    <row r="18" spans="1:4" x14ac:dyDescent="0.25">
      <c r="A18" s="1">
        <v>37833</v>
      </c>
      <c r="B18" t="s">
        <v>21</v>
      </c>
      <c r="C18">
        <v>166005</v>
      </c>
      <c r="D18">
        <v>1</v>
      </c>
    </row>
    <row r="19" spans="1:4" x14ac:dyDescent="0.25">
      <c r="A19" s="1">
        <v>37834</v>
      </c>
      <c r="B19" t="s">
        <v>25</v>
      </c>
      <c r="C19">
        <v>332010</v>
      </c>
      <c r="D19">
        <v>2</v>
      </c>
    </row>
    <row r="20" spans="1:4" x14ac:dyDescent="0.25">
      <c r="A20" s="1">
        <v>37836</v>
      </c>
      <c r="B20" t="s">
        <v>23</v>
      </c>
      <c r="C20">
        <v>166005</v>
      </c>
      <c r="D20">
        <v>1</v>
      </c>
    </row>
    <row r="21" spans="1:4" x14ac:dyDescent="0.25">
      <c r="A21" s="1">
        <v>37837</v>
      </c>
      <c r="B21" t="s">
        <v>20</v>
      </c>
      <c r="C21">
        <v>166005</v>
      </c>
      <c r="D21">
        <v>1</v>
      </c>
    </row>
    <row r="22" spans="1:4" x14ac:dyDescent="0.25">
      <c r="A22" s="1">
        <v>37847</v>
      </c>
      <c r="B22" t="s">
        <v>21</v>
      </c>
      <c r="C22">
        <v>166005</v>
      </c>
      <c r="D22">
        <v>1</v>
      </c>
    </row>
    <row r="23" spans="1:4" x14ac:dyDescent="0.25">
      <c r="A23" s="1">
        <v>37864</v>
      </c>
      <c r="B23" t="s">
        <v>23</v>
      </c>
      <c r="C23">
        <v>166005</v>
      </c>
      <c r="D23">
        <v>1</v>
      </c>
    </row>
    <row r="24" spans="1:4" x14ac:dyDescent="0.25">
      <c r="A24" s="1">
        <v>37866</v>
      </c>
      <c r="B24" t="s">
        <v>24</v>
      </c>
      <c r="C24">
        <v>166005</v>
      </c>
      <c r="D24">
        <v>1</v>
      </c>
    </row>
    <row r="25" spans="1:4" x14ac:dyDescent="0.25">
      <c r="A25" s="1">
        <v>37899</v>
      </c>
      <c r="B25" t="s">
        <v>23</v>
      </c>
      <c r="C25">
        <v>332010</v>
      </c>
      <c r="D25">
        <v>2</v>
      </c>
    </row>
    <row r="26" spans="1:4" x14ac:dyDescent="0.25">
      <c r="A26" s="1">
        <v>37902</v>
      </c>
      <c r="B26" t="s">
        <v>22</v>
      </c>
      <c r="C26">
        <v>166005</v>
      </c>
      <c r="D26">
        <v>1</v>
      </c>
    </row>
    <row r="27" spans="1:4" x14ac:dyDescent="0.25">
      <c r="A27" s="1">
        <v>37903</v>
      </c>
      <c r="B27" t="s">
        <v>21</v>
      </c>
      <c r="C27">
        <v>166005</v>
      </c>
      <c r="D27">
        <v>1</v>
      </c>
    </row>
    <row r="28" spans="1:4" x14ac:dyDescent="0.25">
      <c r="A28" s="1">
        <v>37908</v>
      </c>
      <c r="B28" t="s">
        <v>24</v>
      </c>
      <c r="C28">
        <v>88536</v>
      </c>
      <c r="D28">
        <v>1</v>
      </c>
    </row>
    <row r="29" spans="1:4" x14ac:dyDescent="0.25">
      <c r="A29" s="1">
        <v>37910</v>
      </c>
      <c r="B29" t="s">
        <v>21</v>
      </c>
      <c r="C29">
        <v>166005</v>
      </c>
      <c r="D29">
        <v>1</v>
      </c>
    </row>
    <row r="30" spans="1:4" x14ac:dyDescent="0.25">
      <c r="A30" s="1">
        <v>37913</v>
      </c>
      <c r="B30" t="s">
        <v>23</v>
      </c>
      <c r="C30">
        <v>166005</v>
      </c>
      <c r="D30">
        <v>1</v>
      </c>
    </row>
    <row r="31" spans="1:4" x14ac:dyDescent="0.25">
      <c r="A31" s="1">
        <v>37923</v>
      </c>
      <c r="B31" t="s">
        <v>22</v>
      </c>
      <c r="C31">
        <v>166005</v>
      </c>
      <c r="D31">
        <v>1</v>
      </c>
    </row>
    <row r="32" spans="1:4" x14ac:dyDescent="0.25">
      <c r="A32" s="1">
        <v>37925</v>
      </c>
      <c r="B32" t="s">
        <v>25</v>
      </c>
      <c r="C32">
        <v>166005</v>
      </c>
      <c r="D32">
        <v>1</v>
      </c>
    </row>
    <row r="33" spans="1:4" x14ac:dyDescent="0.25">
      <c r="A33" s="1">
        <v>37926</v>
      </c>
      <c r="B33" t="s">
        <v>19</v>
      </c>
      <c r="C33">
        <v>166005</v>
      </c>
      <c r="D33">
        <v>1</v>
      </c>
    </row>
    <row r="34" spans="1:4" x14ac:dyDescent="0.25">
      <c r="A34" s="1">
        <v>37929</v>
      </c>
      <c r="B34" t="s">
        <v>24</v>
      </c>
      <c r="C34">
        <v>166005</v>
      </c>
      <c r="D34">
        <v>1</v>
      </c>
    </row>
    <row r="35" spans="1:4" x14ac:dyDescent="0.25">
      <c r="A35" s="1">
        <v>37933</v>
      </c>
      <c r="B35" t="s">
        <v>19</v>
      </c>
      <c r="C35">
        <v>332010</v>
      </c>
      <c r="D35">
        <v>2</v>
      </c>
    </row>
    <row r="36" spans="1:4" x14ac:dyDescent="0.25">
      <c r="A36" s="1">
        <v>37944</v>
      </c>
      <c r="B36" t="s">
        <v>22</v>
      </c>
      <c r="C36">
        <v>166005</v>
      </c>
      <c r="D36">
        <v>1</v>
      </c>
    </row>
    <row r="37" spans="1:4" x14ac:dyDescent="0.25">
      <c r="A37" s="1">
        <v>37954</v>
      </c>
      <c r="B37" t="s">
        <v>19</v>
      </c>
      <c r="C37">
        <v>166005</v>
      </c>
      <c r="D37">
        <v>1</v>
      </c>
    </row>
    <row r="38" spans="1:4" x14ac:dyDescent="0.25">
      <c r="A38" s="1">
        <v>37955</v>
      </c>
      <c r="B38" t="s">
        <v>23</v>
      </c>
      <c r="C38">
        <v>166005</v>
      </c>
      <c r="D38">
        <v>1</v>
      </c>
    </row>
    <row r="39" spans="1:4" x14ac:dyDescent="0.25">
      <c r="A39" s="1">
        <v>37958</v>
      </c>
      <c r="B39" t="s">
        <v>22</v>
      </c>
      <c r="C39">
        <v>88536</v>
      </c>
      <c r="D39">
        <v>1</v>
      </c>
    </row>
    <row r="40" spans="1:4" x14ac:dyDescent="0.25">
      <c r="A40" s="1">
        <v>37964</v>
      </c>
      <c r="B40" t="s">
        <v>24</v>
      </c>
      <c r="C40">
        <v>254541</v>
      </c>
      <c r="D40">
        <v>2</v>
      </c>
    </row>
    <row r="41" spans="1:4" x14ac:dyDescent="0.25">
      <c r="A41" s="1">
        <v>37975</v>
      </c>
      <c r="B41" t="s">
        <v>19</v>
      </c>
      <c r="C41">
        <v>166005</v>
      </c>
      <c r="D41">
        <v>1</v>
      </c>
    </row>
    <row r="42" spans="1:4" x14ac:dyDescent="0.25">
      <c r="A42" s="1">
        <v>37980</v>
      </c>
      <c r="B42" t="s">
        <v>21</v>
      </c>
      <c r="C42">
        <v>332010</v>
      </c>
      <c r="D42">
        <v>2</v>
      </c>
    </row>
    <row r="43" spans="1:4" x14ac:dyDescent="0.25">
      <c r="A43" s="1">
        <v>37982</v>
      </c>
      <c r="B43" t="s">
        <v>19</v>
      </c>
      <c r="C43">
        <v>166005</v>
      </c>
      <c r="D43">
        <v>1</v>
      </c>
    </row>
    <row r="44" spans="1:4" x14ac:dyDescent="0.25">
      <c r="A44" s="1">
        <v>37988</v>
      </c>
      <c r="B44" t="s">
        <v>25</v>
      </c>
      <c r="C44">
        <v>179000</v>
      </c>
      <c r="D44">
        <v>1</v>
      </c>
    </row>
    <row r="45" spans="1:4" x14ac:dyDescent="0.25">
      <c r="A45" s="1">
        <v>37990</v>
      </c>
      <c r="B45" t="s">
        <v>23</v>
      </c>
      <c r="C45">
        <v>357990</v>
      </c>
      <c r="D45">
        <v>2</v>
      </c>
    </row>
    <row r="46" spans="1:4" x14ac:dyDescent="0.25">
      <c r="A46" s="1">
        <v>37992</v>
      </c>
      <c r="B46" t="s">
        <v>24</v>
      </c>
      <c r="C46">
        <v>357990</v>
      </c>
      <c r="D46">
        <v>2</v>
      </c>
    </row>
    <row r="47" spans="1:4" x14ac:dyDescent="0.25">
      <c r="A47" s="1">
        <v>37993</v>
      </c>
      <c r="B47" t="s">
        <v>22</v>
      </c>
      <c r="C47">
        <v>190928</v>
      </c>
      <c r="D47">
        <v>2</v>
      </c>
    </row>
    <row r="48" spans="1:4" x14ac:dyDescent="0.25">
      <c r="A48" s="1">
        <v>37994</v>
      </c>
      <c r="B48" t="s">
        <v>21</v>
      </c>
      <c r="C48">
        <v>190928</v>
      </c>
      <c r="D48">
        <v>2</v>
      </c>
    </row>
    <row r="49" spans="1:4" x14ac:dyDescent="0.25">
      <c r="A49" s="1">
        <v>37995</v>
      </c>
      <c r="B49" t="s">
        <v>25</v>
      </c>
      <c r="C49">
        <v>357990</v>
      </c>
      <c r="D49">
        <v>2</v>
      </c>
    </row>
    <row r="50" spans="1:4" x14ac:dyDescent="0.25">
      <c r="A50" s="1">
        <v>37996</v>
      </c>
      <c r="B50" t="s">
        <v>19</v>
      </c>
      <c r="C50">
        <v>453454</v>
      </c>
      <c r="D50">
        <v>3</v>
      </c>
    </row>
    <row r="51" spans="1:4" x14ac:dyDescent="0.25">
      <c r="A51" s="1">
        <v>37997</v>
      </c>
      <c r="B51" t="s">
        <v>23</v>
      </c>
      <c r="C51">
        <v>178995</v>
      </c>
      <c r="D51">
        <v>1</v>
      </c>
    </row>
    <row r="52" spans="1:4" x14ac:dyDescent="0.25">
      <c r="A52" s="1">
        <v>37998</v>
      </c>
      <c r="B52" t="s">
        <v>20</v>
      </c>
      <c r="C52">
        <v>536985</v>
      </c>
      <c r="D52">
        <v>2</v>
      </c>
    </row>
    <row r="53" spans="1:4" x14ac:dyDescent="0.25">
      <c r="A53" s="1">
        <v>37999</v>
      </c>
      <c r="B53" t="s">
        <v>24</v>
      </c>
      <c r="C53">
        <v>894975</v>
      </c>
      <c r="D53">
        <v>3</v>
      </c>
    </row>
    <row r="54" spans="1:4" x14ac:dyDescent="0.25">
      <c r="A54" s="1">
        <v>38000</v>
      </c>
      <c r="B54" t="s">
        <v>22</v>
      </c>
      <c r="C54">
        <v>1527429</v>
      </c>
      <c r="D54">
        <v>6</v>
      </c>
    </row>
    <row r="55" spans="1:4" x14ac:dyDescent="0.25">
      <c r="A55" s="1">
        <v>38001</v>
      </c>
      <c r="B55" t="s">
        <v>21</v>
      </c>
      <c r="C55">
        <v>357990</v>
      </c>
      <c r="D55">
        <v>1</v>
      </c>
    </row>
    <row r="56" spans="1:4" x14ac:dyDescent="0.25">
      <c r="A56" s="1">
        <v>38002</v>
      </c>
      <c r="B56" t="s">
        <v>25</v>
      </c>
      <c r="C56">
        <v>715980</v>
      </c>
      <c r="D56">
        <v>3</v>
      </c>
    </row>
    <row r="57" spans="1:4" x14ac:dyDescent="0.25">
      <c r="A57" s="1">
        <v>38003</v>
      </c>
      <c r="B57" t="s">
        <v>19</v>
      </c>
      <c r="C57">
        <v>1252965</v>
      </c>
      <c r="D57">
        <v>4</v>
      </c>
    </row>
    <row r="58" spans="1:4" x14ac:dyDescent="0.25">
      <c r="A58" s="1">
        <v>38004</v>
      </c>
      <c r="B58" t="s">
        <v>23</v>
      </c>
      <c r="C58">
        <v>1252970</v>
      </c>
      <c r="D58">
        <v>5</v>
      </c>
    </row>
    <row r="59" spans="1:4" x14ac:dyDescent="0.25">
      <c r="A59" s="1">
        <v>38006</v>
      </c>
      <c r="B59" t="s">
        <v>24</v>
      </c>
      <c r="C59">
        <v>715980</v>
      </c>
      <c r="D59">
        <v>4</v>
      </c>
    </row>
    <row r="60" spans="1:4" x14ac:dyDescent="0.25">
      <c r="A60" s="1">
        <v>38007</v>
      </c>
      <c r="B60" t="s">
        <v>22</v>
      </c>
      <c r="C60">
        <v>715980</v>
      </c>
      <c r="D60">
        <v>2</v>
      </c>
    </row>
    <row r="61" spans="1:4" x14ac:dyDescent="0.25">
      <c r="A61" s="1">
        <v>38008</v>
      </c>
      <c r="B61" t="s">
        <v>21</v>
      </c>
      <c r="C61">
        <v>178995</v>
      </c>
      <c r="D61">
        <v>1</v>
      </c>
    </row>
    <row r="62" spans="1:4" x14ac:dyDescent="0.25">
      <c r="A62" s="1">
        <v>38009</v>
      </c>
      <c r="B62" t="s">
        <v>25</v>
      </c>
      <c r="C62">
        <v>178995</v>
      </c>
      <c r="D62">
        <v>1</v>
      </c>
    </row>
    <row r="63" spans="1:4" x14ac:dyDescent="0.25">
      <c r="A63" s="1">
        <v>38011</v>
      </c>
      <c r="B63" t="s">
        <v>23</v>
      </c>
      <c r="C63">
        <v>274459</v>
      </c>
      <c r="D63">
        <v>2</v>
      </c>
    </row>
    <row r="64" spans="1:4" x14ac:dyDescent="0.25">
      <c r="A64" s="1">
        <v>38013</v>
      </c>
      <c r="B64" t="s">
        <v>24</v>
      </c>
      <c r="C64">
        <v>274459</v>
      </c>
      <c r="D64">
        <v>2</v>
      </c>
    </row>
    <row r="65" spans="1:4" x14ac:dyDescent="0.25">
      <c r="A65" s="1">
        <v>38015</v>
      </c>
      <c r="B65" t="s">
        <v>21</v>
      </c>
      <c r="C65">
        <v>178995</v>
      </c>
      <c r="D65">
        <v>1</v>
      </c>
    </row>
    <row r="66" spans="1:4" x14ac:dyDescent="0.25">
      <c r="A66" s="1">
        <v>38016</v>
      </c>
      <c r="B66" t="s">
        <v>25</v>
      </c>
      <c r="C66">
        <v>178995</v>
      </c>
      <c r="D66">
        <v>1</v>
      </c>
    </row>
    <row r="67" spans="1:4" x14ac:dyDescent="0.25">
      <c r="A67" s="1">
        <v>38017</v>
      </c>
      <c r="B67" t="s">
        <v>19</v>
      </c>
      <c r="C67">
        <v>357995</v>
      </c>
      <c r="D67">
        <v>2</v>
      </c>
    </row>
    <row r="68" spans="1:4" x14ac:dyDescent="0.25">
      <c r="A68" s="1">
        <v>38018</v>
      </c>
      <c r="B68" t="s">
        <v>23</v>
      </c>
      <c r="C68">
        <v>179000</v>
      </c>
      <c r="D68">
        <v>1</v>
      </c>
    </row>
    <row r="69" spans="1:4" x14ac:dyDescent="0.25">
      <c r="A69" s="1">
        <v>38020</v>
      </c>
      <c r="B69" t="s">
        <v>24</v>
      </c>
      <c r="C69">
        <v>1455851</v>
      </c>
      <c r="D69">
        <v>8</v>
      </c>
    </row>
    <row r="70" spans="1:4" x14ac:dyDescent="0.25">
      <c r="A70" s="1">
        <v>38021</v>
      </c>
      <c r="B70" t="s">
        <v>22</v>
      </c>
      <c r="C70">
        <v>906919</v>
      </c>
      <c r="D70">
        <v>5</v>
      </c>
    </row>
    <row r="71" spans="1:4" x14ac:dyDescent="0.25">
      <c r="A71" s="1">
        <v>38022</v>
      </c>
      <c r="B71" t="s">
        <v>21</v>
      </c>
      <c r="C71">
        <v>2147940</v>
      </c>
      <c r="D71">
        <v>7</v>
      </c>
    </row>
    <row r="72" spans="1:4" x14ac:dyDescent="0.25">
      <c r="A72" s="1">
        <v>38023</v>
      </c>
      <c r="B72" t="s">
        <v>25</v>
      </c>
      <c r="C72">
        <v>357990</v>
      </c>
      <c r="D72">
        <v>1</v>
      </c>
    </row>
    <row r="73" spans="1:4" x14ac:dyDescent="0.25">
      <c r="A73" s="1">
        <v>38024</v>
      </c>
      <c r="B73" t="s">
        <v>19</v>
      </c>
      <c r="C73">
        <v>536985</v>
      </c>
      <c r="D73">
        <v>2</v>
      </c>
    </row>
    <row r="74" spans="1:4" x14ac:dyDescent="0.25">
      <c r="A74" s="1">
        <v>38025</v>
      </c>
      <c r="B74" t="s">
        <v>23</v>
      </c>
      <c r="C74">
        <v>536985</v>
      </c>
      <c r="D74">
        <v>2</v>
      </c>
    </row>
    <row r="75" spans="1:4" x14ac:dyDescent="0.25">
      <c r="A75" s="1">
        <v>38026</v>
      </c>
      <c r="B75" t="s">
        <v>20</v>
      </c>
      <c r="C75">
        <v>1252965</v>
      </c>
      <c r="D75">
        <v>4</v>
      </c>
    </row>
    <row r="76" spans="1:4" x14ac:dyDescent="0.25">
      <c r="A76" s="1">
        <v>38027</v>
      </c>
      <c r="B76" t="s">
        <v>24</v>
      </c>
      <c r="C76">
        <v>1169439</v>
      </c>
      <c r="D76">
        <v>5</v>
      </c>
    </row>
    <row r="77" spans="1:4" x14ac:dyDescent="0.25">
      <c r="A77" s="1">
        <v>38028</v>
      </c>
      <c r="B77" t="s">
        <v>22</v>
      </c>
      <c r="C77">
        <v>536985</v>
      </c>
      <c r="D77">
        <v>2</v>
      </c>
    </row>
    <row r="78" spans="1:4" x14ac:dyDescent="0.25">
      <c r="A78" s="1">
        <v>38029</v>
      </c>
      <c r="B78" t="s">
        <v>21</v>
      </c>
      <c r="C78">
        <v>1073970</v>
      </c>
      <c r="D78">
        <v>3</v>
      </c>
    </row>
    <row r="79" spans="1:4" x14ac:dyDescent="0.25">
      <c r="A79" s="1">
        <v>38030</v>
      </c>
      <c r="B79" t="s">
        <v>25</v>
      </c>
      <c r="C79">
        <v>894975</v>
      </c>
      <c r="D79">
        <v>3</v>
      </c>
    </row>
    <row r="80" spans="1:4" x14ac:dyDescent="0.25">
      <c r="A80" s="1">
        <v>38032</v>
      </c>
      <c r="B80" t="s">
        <v>23</v>
      </c>
      <c r="C80">
        <v>1610955</v>
      </c>
      <c r="D80">
        <v>6</v>
      </c>
    </row>
    <row r="81" spans="1:4" x14ac:dyDescent="0.25">
      <c r="A81" s="1">
        <v>38033</v>
      </c>
      <c r="B81" t="s">
        <v>20</v>
      </c>
      <c r="C81">
        <v>632449</v>
      </c>
      <c r="D81">
        <v>3</v>
      </c>
    </row>
    <row r="82" spans="1:4" x14ac:dyDescent="0.25">
      <c r="A82" s="1">
        <v>38034</v>
      </c>
      <c r="B82" t="s">
        <v>24</v>
      </c>
      <c r="C82">
        <v>178995</v>
      </c>
      <c r="D82">
        <v>1</v>
      </c>
    </row>
    <row r="83" spans="1:4" x14ac:dyDescent="0.25">
      <c r="A83" s="1">
        <v>38035</v>
      </c>
      <c r="B83" t="s">
        <v>22</v>
      </c>
      <c r="C83">
        <v>1085735</v>
      </c>
      <c r="D83">
        <v>6</v>
      </c>
    </row>
    <row r="84" spans="1:4" x14ac:dyDescent="0.25">
      <c r="A84" s="1">
        <v>38036</v>
      </c>
      <c r="B84" t="s">
        <v>21</v>
      </c>
      <c r="C84">
        <v>536985</v>
      </c>
      <c r="D84">
        <v>2</v>
      </c>
    </row>
    <row r="85" spans="1:4" x14ac:dyDescent="0.25">
      <c r="A85" s="1">
        <v>38037</v>
      </c>
      <c r="B85" t="s">
        <v>25</v>
      </c>
      <c r="C85">
        <v>1610965</v>
      </c>
      <c r="D85">
        <v>5</v>
      </c>
    </row>
    <row r="86" spans="1:4" x14ac:dyDescent="0.25">
      <c r="A86" s="1">
        <v>38038</v>
      </c>
      <c r="B86" t="s">
        <v>19</v>
      </c>
      <c r="C86">
        <v>1431990</v>
      </c>
      <c r="D86">
        <v>5</v>
      </c>
    </row>
    <row r="87" spans="1:4" x14ac:dyDescent="0.25">
      <c r="A87" s="1">
        <v>38039</v>
      </c>
      <c r="B87" t="s">
        <v>23</v>
      </c>
      <c r="C87">
        <v>537000</v>
      </c>
      <c r="D87">
        <v>2</v>
      </c>
    </row>
    <row r="88" spans="1:4" x14ac:dyDescent="0.25">
      <c r="A88" s="1">
        <v>38040</v>
      </c>
      <c r="B88" t="s">
        <v>20</v>
      </c>
      <c r="C88">
        <v>179000</v>
      </c>
      <c r="D88">
        <v>1</v>
      </c>
    </row>
    <row r="89" spans="1:4" x14ac:dyDescent="0.25">
      <c r="A89" s="1">
        <v>38041</v>
      </c>
      <c r="B89" t="s">
        <v>24</v>
      </c>
      <c r="C89">
        <v>179000</v>
      </c>
      <c r="D89">
        <v>1</v>
      </c>
    </row>
    <row r="90" spans="1:4" x14ac:dyDescent="0.25">
      <c r="A90" s="1">
        <v>38042</v>
      </c>
      <c r="B90" t="s">
        <v>22</v>
      </c>
      <c r="C90">
        <v>536985</v>
      </c>
      <c r="D90">
        <v>2</v>
      </c>
    </row>
    <row r="91" spans="1:4" x14ac:dyDescent="0.25">
      <c r="A91" s="1">
        <v>38043</v>
      </c>
      <c r="B91" t="s">
        <v>21</v>
      </c>
      <c r="C91">
        <v>536990</v>
      </c>
      <c r="D91">
        <v>2</v>
      </c>
    </row>
    <row r="92" spans="1:4" x14ac:dyDescent="0.25">
      <c r="A92" s="1">
        <v>38044</v>
      </c>
      <c r="B92" t="s">
        <v>25</v>
      </c>
      <c r="C92">
        <v>381500</v>
      </c>
      <c r="D92">
        <v>1</v>
      </c>
    </row>
    <row r="93" spans="1:4" x14ac:dyDescent="0.25">
      <c r="A93" s="1">
        <v>38046</v>
      </c>
      <c r="B93" t="s">
        <v>23</v>
      </c>
      <c r="C93">
        <v>95464</v>
      </c>
      <c r="D93">
        <v>1</v>
      </c>
    </row>
    <row r="94" spans="1:4" x14ac:dyDescent="0.25">
      <c r="A94" s="1">
        <v>38047</v>
      </c>
      <c r="B94" t="s">
        <v>20</v>
      </c>
      <c r="C94">
        <v>715980</v>
      </c>
      <c r="D94">
        <v>2</v>
      </c>
    </row>
    <row r="95" spans="1:4" x14ac:dyDescent="0.25">
      <c r="A95" s="1">
        <v>38048</v>
      </c>
      <c r="B95" t="s">
        <v>24</v>
      </c>
      <c r="C95">
        <v>178995</v>
      </c>
      <c r="D95">
        <v>1</v>
      </c>
    </row>
    <row r="96" spans="1:4" x14ac:dyDescent="0.25">
      <c r="A96" s="1">
        <v>38049</v>
      </c>
      <c r="B96" t="s">
        <v>22</v>
      </c>
      <c r="C96">
        <v>357990</v>
      </c>
      <c r="D96">
        <v>1</v>
      </c>
    </row>
    <row r="97" spans="1:4" x14ac:dyDescent="0.25">
      <c r="A97" s="1">
        <v>38053</v>
      </c>
      <c r="B97" t="s">
        <v>23</v>
      </c>
      <c r="C97">
        <v>357990</v>
      </c>
      <c r="D97">
        <v>1</v>
      </c>
    </row>
    <row r="98" spans="1:4" x14ac:dyDescent="0.25">
      <c r="A98" s="1">
        <v>38054</v>
      </c>
      <c r="B98" t="s">
        <v>20</v>
      </c>
      <c r="C98">
        <v>357990</v>
      </c>
      <c r="D98">
        <v>1</v>
      </c>
    </row>
    <row r="99" spans="1:4" x14ac:dyDescent="0.25">
      <c r="A99" s="1">
        <v>38056</v>
      </c>
      <c r="B99" t="s">
        <v>22</v>
      </c>
      <c r="C99">
        <v>811444</v>
      </c>
      <c r="D99">
        <v>4</v>
      </c>
    </row>
    <row r="100" spans="1:4" x14ac:dyDescent="0.25">
      <c r="A100" s="1">
        <v>38057</v>
      </c>
      <c r="B100" t="s">
        <v>21</v>
      </c>
      <c r="C100">
        <v>357990</v>
      </c>
      <c r="D100">
        <v>2</v>
      </c>
    </row>
    <row r="101" spans="1:4" x14ac:dyDescent="0.25">
      <c r="A101" s="1">
        <v>38058</v>
      </c>
      <c r="B101" t="s">
        <v>25</v>
      </c>
      <c r="C101">
        <v>357990</v>
      </c>
      <c r="D101">
        <v>2</v>
      </c>
    </row>
    <row r="102" spans="1:4" x14ac:dyDescent="0.25">
      <c r="A102" s="1">
        <v>38060</v>
      </c>
      <c r="B102" t="s">
        <v>23</v>
      </c>
      <c r="C102">
        <v>357995</v>
      </c>
      <c r="D102">
        <v>2</v>
      </c>
    </row>
    <row r="103" spans="1:4" x14ac:dyDescent="0.25">
      <c r="A103" s="1">
        <v>38061</v>
      </c>
      <c r="B103" t="s">
        <v>20</v>
      </c>
      <c r="C103">
        <v>536985</v>
      </c>
      <c r="D103">
        <v>2</v>
      </c>
    </row>
    <row r="104" spans="1:4" x14ac:dyDescent="0.25">
      <c r="A104" s="1">
        <v>38062</v>
      </c>
      <c r="B104" t="s">
        <v>24</v>
      </c>
      <c r="C104">
        <v>178995</v>
      </c>
      <c r="D104">
        <v>1</v>
      </c>
    </row>
    <row r="105" spans="1:4" x14ac:dyDescent="0.25">
      <c r="A105" s="1">
        <v>38063</v>
      </c>
      <c r="B105" t="s">
        <v>22</v>
      </c>
      <c r="C105">
        <v>357990</v>
      </c>
      <c r="D105">
        <v>2</v>
      </c>
    </row>
    <row r="106" spans="1:4" x14ac:dyDescent="0.25">
      <c r="A106" s="1">
        <v>38064</v>
      </c>
      <c r="B106" t="s">
        <v>21</v>
      </c>
      <c r="C106">
        <v>632449</v>
      </c>
      <c r="D106">
        <v>3</v>
      </c>
    </row>
    <row r="107" spans="1:4" x14ac:dyDescent="0.25">
      <c r="A107" s="1">
        <v>38066</v>
      </c>
      <c r="B107" t="s">
        <v>19</v>
      </c>
      <c r="C107">
        <v>536985</v>
      </c>
      <c r="D107">
        <v>3</v>
      </c>
    </row>
    <row r="108" spans="1:4" x14ac:dyDescent="0.25">
      <c r="A108" s="1">
        <v>38067</v>
      </c>
      <c r="B108" t="s">
        <v>23</v>
      </c>
      <c r="C108">
        <v>95464</v>
      </c>
      <c r="D108">
        <v>1</v>
      </c>
    </row>
    <row r="109" spans="1:4" x14ac:dyDescent="0.25">
      <c r="A109" s="1">
        <v>38068</v>
      </c>
      <c r="B109" t="s">
        <v>20</v>
      </c>
      <c r="C109">
        <v>357990</v>
      </c>
      <c r="D109">
        <v>2</v>
      </c>
    </row>
    <row r="110" spans="1:4" x14ac:dyDescent="0.25">
      <c r="A110" s="1">
        <v>38072</v>
      </c>
      <c r="B110" t="s">
        <v>25</v>
      </c>
      <c r="C110">
        <v>178995</v>
      </c>
      <c r="D110">
        <v>1</v>
      </c>
    </row>
    <row r="111" spans="1:4" x14ac:dyDescent="0.25">
      <c r="A111" s="1">
        <v>38075</v>
      </c>
      <c r="B111" t="s">
        <v>20</v>
      </c>
      <c r="C111">
        <v>357990</v>
      </c>
      <c r="D111">
        <v>1</v>
      </c>
    </row>
    <row r="112" spans="1:4" x14ac:dyDescent="0.25">
      <c r="A112" s="1">
        <v>38076</v>
      </c>
      <c r="B112" t="s">
        <v>24</v>
      </c>
      <c r="C112">
        <v>536985</v>
      </c>
      <c r="D112">
        <v>2</v>
      </c>
    </row>
    <row r="113" spans="1:4" x14ac:dyDescent="0.25">
      <c r="A113" s="1">
        <v>38077</v>
      </c>
      <c r="B113" t="s">
        <v>22</v>
      </c>
      <c r="C113">
        <v>95464</v>
      </c>
      <c r="D113">
        <v>1</v>
      </c>
    </row>
    <row r="114" spans="1:4" x14ac:dyDescent="0.25">
      <c r="A114" s="1">
        <v>38084</v>
      </c>
      <c r="B114" t="s">
        <v>22</v>
      </c>
      <c r="C114">
        <v>894975</v>
      </c>
      <c r="D114">
        <v>3</v>
      </c>
    </row>
    <row r="115" spans="1:4" x14ac:dyDescent="0.25">
      <c r="A115" s="1">
        <v>38087</v>
      </c>
      <c r="B115" t="s">
        <v>19</v>
      </c>
      <c r="C115">
        <v>357990</v>
      </c>
      <c r="D115">
        <v>1</v>
      </c>
    </row>
    <row r="116" spans="1:4" x14ac:dyDescent="0.25">
      <c r="A116" s="1">
        <v>38091</v>
      </c>
      <c r="B116" t="s">
        <v>22</v>
      </c>
      <c r="C116">
        <v>453454</v>
      </c>
      <c r="D116">
        <v>3</v>
      </c>
    </row>
    <row r="117" spans="1:4" x14ac:dyDescent="0.25">
      <c r="A117" s="1">
        <v>38095</v>
      </c>
      <c r="B117" t="s">
        <v>23</v>
      </c>
      <c r="C117">
        <v>95464</v>
      </c>
      <c r="D117">
        <v>1</v>
      </c>
    </row>
    <row r="118" spans="1:4" x14ac:dyDescent="0.25">
      <c r="A118" s="1">
        <v>38104</v>
      </c>
      <c r="B118" t="s">
        <v>24</v>
      </c>
      <c r="C118">
        <v>178995</v>
      </c>
      <c r="D118">
        <v>1</v>
      </c>
    </row>
    <row r="119" spans="1:4" x14ac:dyDescent="0.25">
      <c r="A119" s="1">
        <v>38116</v>
      </c>
      <c r="B119" t="s">
        <v>23</v>
      </c>
      <c r="C119">
        <v>95467</v>
      </c>
      <c r="D119">
        <v>1</v>
      </c>
    </row>
    <row r="120" spans="1:4" x14ac:dyDescent="0.25">
      <c r="A120" s="1">
        <v>38119</v>
      </c>
      <c r="B120" t="s">
        <v>22</v>
      </c>
      <c r="C120">
        <v>357990</v>
      </c>
      <c r="D120">
        <v>1</v>
      </c>
    </row>
    <row r="121" spans="1:4" x14ac:dyDescent="0.25">
      <c r="A121" s="1">
        <v>38122</v>
      </c>
      <c r="B121" t="s">
        <v>19</v>
      </c>
      <c r="C121">
        <v>95464</v>
      </c>
      <c r="D121">
        <v>1</v>
      </c>
    </row>
    <row r="122" spans="1:4" x14ac:dyDescent="0.25">
      <c r="A122" s="1">
        <v>38124</v>
      </c>
      <c r="B122" t="s">
        <v>20</v>
      </c>
      <c r="C122">
        <v>190928</v>
      </c>
      <c r="D122">
        <v>2</v>
      </c>
    </row>
    <row r="123" spans="1:4" x14ac:dyDescent="0.25">
      <c r="A123" s="1">
        <v>38125</v>
      </c>
      <c r="B123" t="s">
        <v>24</v>
      </c>
      <c r="C123">
        <v>178995</v>
      </c>
      <c r="D123">
        <v>1</v>
      </c>
    </row>
    <row r="124" spans="1:4" x14ac:dyDescent="0.25">
      <c r="A124" s="1">
        <v>38134</v>
      </c>
      <c r="B124" t="s">
        <v>21</v>
      </c>
      <c r="C124">
        <v>178995</v>
      </c>
      <c r="D124">
        <v>1</v>
      </c>
    </row>
    <row r="125" spans="1:4" x14ac:dyDescent="0.25">
      <c r="A125" s="1">
        <v>38136</v>
      </c>
      <c r="B125" t="s">
        <v>19</v>
      </c>
      <c r="C125">
        <v>178995</v>
      </c>
      <c r="D125">
        <v>1</v>
      </c>
    </row>
    <row r="126" spans="1:4" x14ac:dyDescent="0.25">
      <c r="A126" s="1">
        <v>38139</v>
      </c>
      <c r="B126" t="s">
        <v>24</v>
      </c>
      <c r="C126">
        <v>178995</v>
      </c>
      <c r="D126">
        <v>1</v>
      </c>
    </row>
    <row r="127" spans="1:4" x14ac:dyDescent="0.25">
      <c r="A127" s="1">
        <v>38142</v>
      </c>
      <c r="B127" t="s">
        <v>25</v>
      </c>
      <c r="C127">
        <v>95464</v>
      </c>
      <c r="D127">
        <v>1</v>
      </c>
    </row>
    <row r="128" spans="1:4" x14ac:dyDescent="0.25">
      <c r="A128" s="1">
        <v>38156</v>
      </c>
      <c r="B128" t="s">
        <v>25</v>
      </c>
      <c r="C128">
        <v>95464</v>
      </c>
      <c r="D128">
        <v>1</v>
      </c>
    </row>
    <row r="129" spans="1:4" x14ac:dyDescent="0.25">
      <c r="A129" s="1">
        <v>38165</v>
      </c>
      <c r="B129" t="s">
        <v>23</v>
      </c>
      <c r="C129">
        <v>95464</v>
      </c>
      <c r="D129">
        <v>1</v>
      </c>
    </row>
    <row r="130" spans="1:4" x14ac:dyDescent="0.25">
      <c r="A130" s="1">
        <v>38169</v>
      </c>
      <c r="B130" t="s">
        <v>21</v>
      </c>
      <c r="C130">
        <v>548918</v>
      </c>
      <c r="D130">
        <v>3</v>
      </c>
    </row>
    <row r="131" spans="1:4" x14ac:dyDescent="0.25">
      <c r="A131" s="1">
        <v>38170</v>
      </c>
      <c r="B131" t="s">
        <v>25</v>
      </c>
      <c r="C131">
        <v>1169434</v>
      </c>
      <c r="D131">
        <v>5</v>
      </c>
    </row>
    <row r="132" spans="1:4" x14ac:dyDescent="0.25">
      <c r="A132" s="1">
        <v>38171</v>
      </c>
      <c r="B132" t="s">
        <v>19</v>
      </c>
      <c r="C132">
        <v>536985</v>
      </c>
      <c r="D132">
        <v>2</v>
      </c>
    </row>
    <row r="133" spans="1:4" x14ac:dyDescent="0.25">
      <c r="A133" s="1">
        <v>38172</v>
      </c>
      <c r="B133" t="s">
        <v>23</v>
      </c>
      <c r="C133">
        <v>178995</v>
      </c>
      <c r="D133">
        <v>1</v>
      </c>
    </row>
    <row r="134" spans="1:4" x14ac:dyDescent="0.25">
      <c r="A134" s="1">
        <v>38174</v>
      </c>
      <c r="B134" t="s">
        <v>24</v>
      </c>
      <c r="C134">
        <v>357990</v>
      </c>
      <c r="D134">
        <v>2</v>
      </c>
    </row>
    <row r="135" spans="1:4" x14ac:dyDescent="0.25">
      <c r="A135" s="1">
        <v>38176</v>
      </c>
      <c r="B135" t="s">
        <v>21</v>
      </c>
      <c r="C135">
        <v>453454</v>
      </c>
      <c r="D135">
        <v>3</v>
      </c>
    </row>
    <row r="136" spans="1:4" x14ac:dyDescent="0.25">
      <c r="A136" s="1">
        <v>38180</v>
      </c>
      <c r="B136" t="s">
        <v>20</v>
      </c>
      <c r="C136">
        <v>178995</v>
      </c>
      <c r="D136">
        <v>1</v>
      </c>
    </row>
    <row r="137" spans="1:4" x14ac:dyDescent="0.25">
      <c r="A137" s="1">
        <v>38181</v>
      </c>
      <c r="B137" t="s">
        <v>24</v>
      </c>
      <c r="C137">
        <v>178995</v>
      </c>
      <c r="D137">
        <v>1</v>
      </c>
    </row>
    <row r="138" spans="1:4" x14ac:dyDescent="0.25">
      <c r="A138" s="1">
        <v>38182</v>
      </c>
      <c r="B138" t="s">
        <v>22</v>
      </c>
      <c r="C138">
        <v>178995</v>
      </c>
      <c r="D138">
        <v>1</v>
      </c>
    </row>
    <row r="139" spans="1:4" x14ac:dyDescent="0.25">
      <c r="A139" s="1">
        <v>38189</v>
      </c>
      <c r="B139" t="s">
        <v>22</v>
      </c>
      <c r="C139">
        <v>178995</v>
      </c>
      <c r="D139">
        <v>1</v>
      </c>
    </row>
    <row r="140" spans="1:4" x14ac:dyDescent="0.25">
      <c r="A140" s="1">
        <v>38196</v>
      </c>
      <c r="B140" t="s">
        <v>22</v>
      </c>
      <c r="C140">
        <v>536985</v>
      </c>
      <c r="D140">
        <v>2</v>
      </c>
    </row>
    <row r="141" spans="1:4" x14ac:dyDescent="0.25">
      <c r="A141" s="1">
        <v>38203</v>
      </c>
      <c r="B141" t="s">
        <v>22</v>
      </c>
      <c r="C141">
        <v>178995</v>
      </c>
      <c r="D141">
        <v>1</v>
      </c>
    </row>
    <row r="142" spans="1:4" x14ac:dyDescent="0.25">
      <c r="A142" s="1">
        <v>38209</v>
      </c>
      <c r="B142" t="s">
        <v>24</v>
      </c>
      <c r="C142">
        <v>178995</v>
      </c>
      <c r="D142">
        <v>1</v>
      </c>
    </row>
    <row r="143" spans="1:4" x14ac:dyDescent="0.25">
      <c r="A143" s="1">
        <v>38212</v>
      </c>
      <c r="B143" t="s">
        <v>25</v>
      </c>
      <c r="C143">
        <v>727913</v>
      </c>
      <c r="D143">
        <v>5</v>
      </c>
    </row>
    <row r="144" spans="1:4" x14ac:dyDescent="0.25">
      <c r="A144" s="1">
        <v>38216</v>
      </c>
      <c r="B144" t="s">
        <v>24</v>
      </c>
      <c r="C144">
        <v>190928</v>
      </c>
      <c r="D144">
        <v>2</v>
      </c>
    </row>
    <row r="145" spans="1:4" x14ac:dyDescent="0.25">
      <c r="A145" s="1">
        <v>38217</v>
      </c>
      <c r="B145" t="s">
        <v>22</v>
      </c>
      <c r="C145">
        <v>357990</v>
      </c>
      <c r="D145">
        <v>1</v>
      </c>
    </row>
    <row r="146" spans="1:4" x14ac:dyDescent="0.25">
      <c r="A146" s="1">
        <v>38218</v>
      </c>
      <c r="B146" t="s">
        <v>21</v>
      </c>
      <c r="C146">
        <v>542954</v>
      </c>
      <c r="D146">
        <v>3</v>
      </c>
    </row>
    <row r="147" spans="1:4" x14ac:dyDescent="0.25">
      <c r="A147" s="1">
        <v>38219</v>
      </c>
      <c r="B147" t="s">
        <v>25</v>
      </c>
      <c r="C147">
        <v>715980</v>
      </c>
      <c r="D147">
        <v>2</v>
      </c>
    </row>
    <row r="148" spans="1:4" x14ac:dyDescent="0.25">
      <c r="A148" s="1">
        <v>38225</v>
      </c>
      <c r="B148" t="s">
        <v>21</v>
      </c>
      <c r="C148">
        <v>357990</v>
      </c>
      <c r="D148">
        <v>1</v>
      </c>
    </row>
    <row r="149" spans="1:4" x14ac:dyDescent="0.25">
      <c r="A149" s="1">
        <v>38226</v>
      </c>
      <c r="B149" t="s">
        <v>25</v>
      </c>
      <c r="C149">
        <v>453454</v>
      </c>
      <c r="D149">
        <v>2</v>
      </c>
    </row>
    <row r="150" spans="1:4" x14ac:dyDescent="0.25">
      <c r="A150" s="1">
        <v>38230</v>
      </c>
      <c r="B150" t="s">
        <v>24</v>
      </c>
      <c r="C150">
        <v>811444</v>
      </c>
      <c r="D150">
        <v>3</v>
      </c>
    </row>
    <row r="151" spans="1:4" x14ac:dyDescent="0.25">
      <c r="A151" s="1">
        <v>38232</v>
      </c>
      <c r="B151" t="s">
        <v>21</v>
      </c>
      <c r="C151">
        <v>357990</v>
      </c>
      <c r="D151">
        <v>1</v>
      </c>
    </row>
    <row r="152" spans="1:4" x14ac:dyDescent="0.25">
      <c r="A152" s="1">
        <v>38234</v>
      </c>
      <c r="B152" t="s">
        <v>19</v>
      </c>
      <c r="C152">
        <v>178995</v>
      </c>
      <c r="D152">
        <v>1</v>
      </c>
    </row>
    <row r="153" spans="1:4" x14ac:dyDescent="0.25">
      <c r="A153" s="1">
        <v>38236</v>
      </c>
      <c r="B153" t="s">
        <v>20</v>
      </c>
      <c r="C153">
        <v>536985</v>
      </c>
      <c r="D153">
        <v>2</v>
      </c>
    </row>
    <row r="154" spans="1:4" x14ac:dyDescent="0.25">
      <c r="A154" s="1">
        <v>38237</v>
      </c>
      <c r="B154" t="s">
        <v>24</v>
      </c>
      <c r="C154">
        <v>1073970</v>
      </c>
      <c r="D154">
        <v>3</v>
      </c>
    </row>
    <row r="155" spans="1:4" x14ac:dyDescent="0.25">
      <c r="A155" s="1">
        <v>38240</v>
      </c>
      <c r="B155" t="s">
        <v>25</v>
      </c>
      <c r="C155">
        <v>453454</v>
      </c>
      <c r="D155">
        <v>2</v>
      </c>
    </row>
    <row r="156" spans="1:4" x14ac:dyDescent="0.25">
      <c r="A156" s="1">
        <v>38241</v>
      </c>
      <c r="B156" t="s">
        <v>19</v>
      </c>
      <c r="C156">
        <v>1252965</v>
      </c>
      <c r="D156">
        <v>4</v>
      </c>
    </row>
    <row r="157" spans="1:4" x14ac:dyDescent="0.25">
      <c r="A157" s="1">
        <v>38242</v>
      </c>
      <c r="B157" t="s">
        <v>23</v>
      </c>
      <c r="C157">
        <v>274459</v>
      </c>
      <c r="D157">
        <v>2</v>
      </c>
    </row>
    <row r="158" spans="1:4" x14ac:dyDescent="0.25">
      <c r="A158" s="1">
        <v>38244</v>
      </c>
      <c r="B158" t="s">
        <v>24</v>
      </c>
      <c r="C158">
        <v>190928</v>
      </c>
      <c r="D158">
        <v>2</v>
      </c>
    </row>
    <row r="159" spans="1:4" x14ac:dyDescent="0.25">
      <c r="A159" s="1">
        <v>38245</v>
      </c>
      <c r="B159" t="s">
        <v>22</v>
      </c>
      <c r="C159">
        <v>178995</v>
      </c>
      <c r="D159">
        <v>1</v>
      </c>
    </row>
    <row r="160" spans="1:4" x14ac:dyDescent="0.25">
      <c r="A160" s="1">
        <v>38246</v>
      </c>
      <c r="B160" t="s">
        <v>21</v>
      </c>
      <c r="C160">
        <v>453454</v>
      </c>
      <c r="D160">
        <v>2</v>
      </c>
    </row>
    <row r="161" spans="1:4" x14ac:dyDescent="0.25">
      <c r="A161" s="1">
        <v>38250</v>
      </c>
      <c r="B161" t="s">
        <v>20</v>
      </c>
      <c r="C161">
        <v>536985</v>
      </c>
      <c r="D161">
        <v>2</v>
      </c>
    </row>
    <row r="162" spans="1:4" x14ac:dyDescent="0.25">
      <c r="A162" s="1">
        <v>38254</v>
      </c>
      <c r="B162" t="s">
        <v>25</v>
      </c>
      <c r="C162">
        <v>536985</v>
      </c>
      <c r="D162">
        <v>2</v>
      </c>
    </row>
    <row r="163" spans="1:4" x14ac:dyDescent="0.25">
      <c r="A163" s="1">
        <v>38258</v>
      </c>
      <c r="B163" t="s">
        <v>24</v>
      </c>
      <c r="C163">
        <v>357990</v>
      </c>
      <c r="D163">
        <v>1</v>
      </c>
    </row>
    <row r="164" spans="1:4" x14ac:dyDescent="0.25">
      <c r="A164" s="1">
        <v>38262</v>
      </c>
      <c r="B164" t="s">
        <v>19</v>
      </c>
      <c r="C164">
        <v>453454</v>
      </c>
      <c r="D164">
        <v>2</v>
      </c>
    </row>
    <row r="165" spans="1:4" x14ac:dyDescent="0.25">
      <c r="A165" s="1">
        <v>38263</v>
      </c>
      <c r="B165" t="s">
        <v>23</v>
      </c>
      <c r="C165">
        <v>357990</v>
      </c>
      <c r="D165">
        <v>1</v>
      </c>
    </row>
    <row r="166" spans="1:4" x14ac:dyDescent="0.25">
      <c r="A166" s="1">
        <v>38266</v>
      </c>
      <c r="B166" t="s">
        <v>22</v>
      </c>
      <c r="C166">
        <v>357990</v>
      </c>
      <c r="D166">
        <v>2</v>
      </c>
    </row>
    <row r="167" spans="1:4" x14ac:dyDescent="0.25">
      <c r="A167" s="1">
        <v>38267</v>
      </c>
      <c r="B167" t="s">
        <v>21</v>
      </c>
      <c r="C167">
        <v>95464</v>
      </c>
      <c r="D167">
        <v>1</v>
      </c>
    </row>
    <row r="168" spans="1:4" x14ac:dyDescent="0.25">
      <c r="A168" s="1">
        <v>38269</v>
      </c>
      <c r="B168" t="s">
        <v>19</v>
      </c>
      <c r="C168">
        <v>357990</v>
      </c>
      <c r="D168">
        <v>1</v>
      </c>
    </row>
    <row r="169" spans="1:4" x14ac:dyDescent="0.25">
      <c r="A169" s="1">
        <v>38270</v>
      </c>
      <c r="B169" t="s">
        <v>23</v>
      </c>
      <c r="C169">
        <v>178995</v>
      </c>
      <c r="D169">
        <v>1</v>
      </c>
    </row>
    <row r="170" spans="1:4" x14ac:dyDescent="0.25">
      <c r="A170" s="1">
        <v>38271</v>
      </c>
      <c r="B170" t="s">
        <v>20</v>
      </c>
      <c r="C170">
        <v>178995</v>
      </c>
      <c r="D170">
        <v>1</v>
      </c>
    </row>
    <row r="171" spans="1:4" x14ac:dyDescent="0.25">
      <c r="A171" s="1">
        <v>38272</v>
      </c>
      <c r="B171" t="s">
        <v>24</v>
      </c>
      <c r="C171">
        <v>178995</v>
      </c>
      <c r="D171">
        <v>1</v>
      </c>
    </row>
    <row r="172" spans="1:4" x14ac:dyDescent="0.25">
      <c r="A172" s="1">
        <v>38274</v>
      </c>
      <c r="B172" t="s">
        <v>21</v>
      </c>
      <c r="C172">
        <v>715980</v>
      </c>
      <c r="D172">
        <v>3</v>
      </c>
    </row>
    <row r="173" spans="1:4" x14ac:dyDescent="0.25">
      <c r="A173" s="1">
        <v>38275</v>
      </c>
      <c r="B173" t="s">
        <v>25</v>
      </c>
      <c r="C173">
        <v>178995</v>
      </c>
      <c r="D173">
        <v>1</v>
      </c>
    </row>
    <row r="174" spans="1:4" x14ac:dyDescent="0.25">
      <c r="A174" s="1">
        <v>38276</v>
      </c>
      <c r="B174" t="s">
        <v>19</v>
      </c>
      <c r="C174">
        <v>727913</v>
      </c>
      <c r="D174">
        <v>4</v>
      </c>
    </row>
    <row r="175" spans="1:4" x14ac:dyDescent="0.25">
      <c r="A175" s="1">
        <v>38277</v>
      </c>
      <c r="B175" t="s">
        <v>23</v>
      </c>
      <c r="C175">
        <v>536985</v>
      </c>
      <c r="D175">
        <v>3</v>
      </c>
    </row>
    <row r="176" spans="1:4" x14ac:dyDescent="0.25">
      <c r="A176" s="1">
        <v>38278</v>
      </c>
      <c r="B176" t="s">
        <v>20</v>
      </c>
      <c r="C176">
        <v>178995</v>
      </c>
      <c r="D176">
        <v>1</v>
      </c>
    </row>
    <row r="177" spans="1:4" x14ac:dyDescent="0.25">
      <c r="A177" s="1">
        <v>38280</v>
      </c>
      <c r="B177" t="s">
        <v>22</v>
      </c>
      <c r="C177">
        <v>369923</v>
      </c>
      <c r="D177">
        <v>3</v>
      </c>
    </row>
    <row r="178" spans="1:4" x14ac:dyDescent="0.25">
      <c r="A178" s="1">
        <v>38281</v>
      </c>
      <c r="B178" t="s">
        <v>21</v>
      </c>
      <c r="C178">
        <v>632449</v>
      </c>
      <c r="D178">
        <v>3</v>
      </c>
    </row>
    <row r="179" spans="1:4" x14ac:dyDescent="0.25">
      <c r="A179" s="1">
        <v>38282</v>
      </c>
      <c r="B179" t="s">
        <v>25</v>
      </c>
      <c r="C179">
        <v>727913</v>
      </c>
      <c r="D179">
        <v>4</v>
      </c>
    </row>
    <row r="180" spans="1:4" x14ac:dyDescent="0.25">
      <c r="A180" s="1">
        <v>38283</v>
      </c>
      <c r="B180" t="s">
        <v>19</v>
      </c>
      <c r="C180">
        <v>715980</v>
      </c>
      <c r="D180">
        <v>3</v>
      </c>
    </row>
    <row r="181" spans="1:4" x14ac:dyDescent="0.25">
      <c r="A181" s="1">
        <v>38284</v>
      </c>
      <c r="B181" t="s">
        <v>23</v>
      </c>
      <c r="C181">
        <v>357990</v>
      </c>
      <c r="D181">
        <v>1</v>
      </c>
    </row>
    <row r="182" spans="1:4" x14ac:dyDescent="0.25">
      <c r="A182" s="1">
        <v>38285</v>
      </c>
      <c r="B182" t="s">
        <v>20</v>
      </c>
      <c r="C182">
        <v>357990</v>
      </c>
      <c r="D182">
        <v>1</v>
      </c>
    </row>
    <row r="183" spans="1:4" x14ac:dyDescent="0.25">
      <c r="A183" s="1">
        <v>38286</v>
      </c>
      <c r="B183" t="s">
        <v>24</v>
      </c>
      <c r="C183">
        <v>1804050</v>
      </c>
      <c r="D183">
        <v>7</v>
      </c>
    </row>
    <row r="184" spans="1:4" x14ac:dyDescent="0.25">
      <c r="A184" s="1">
        <v>38287</v>
      </c>
      <c r="B184" t="s">
        <v>22</v>
      </c>
      <c r="C184">
        <v>178995</v>
      </c>
      <c r="D184">
        <v>1</v>
      </c>
    </row>
    <row r="185" spans="1:4" x14ac:dyDescent="0.25">
      <c r="A185" s="1">
        <v>38288</v>
      </c>
      <c r="B185" t="s">
        <v>21</v>
      </c>
      <c r="C185">
        <v>990439</v>
      </c>
      <c r="D185">
        <v>4</v>
      </c>
    </row>
    <row r="186" spans="1:4" x14ac:dyDescent="0.25">
      <c r="A186" s="1">
        <v>38289</v>
      </c>
      <c r="B186" t="s">
        <v>25</v>
      </c>
      <c r="C186">
        <v>1073970</v>
      </c>
      <c r="D186">
        <v>5</v>
      </c>
    </row>
    <row r="187" spans="1:4" x14ac:dyDescent="0.25">
      <c r="A187" s="1">
        <v>38290</v>
      </c>
      <c r="B187" t="s">
        <v>19</v>
      </c>
      <c r="C187">
        <v>1252970</v>
      </c>
      <c r="D187">
        <v>7</v>
      </c>
    </row>
    <row r="188" spans="1:4" x14ac:dyDescent="0.25">
      <c r="A188" s="1">
        <v>38291</v>
      </c>
      <c r="B188" t="s">
        <v>23</v>
      </c>
      <c r="C188">
        <v>1431960</v>
      </c>
      <c r="D188">
        <v>6</v>
      </c>
    </row>
    <row r="189" spans="1:4" x14ac:dyDescent="0.25">
      <c r="A189" s="1">
        <v>38292</v>
      </c>
      <c r="B189" t="s">
        <v>20</v>
      </c>
      <c r="C189">
        <v>894975</v>
      </c>
      <c r="D189">
        <v>4</v>
      </c>
    </row>
    <row r="190" spans="1:4" x14ac:dyDescent="0.25">
      <c r="A190" s="1">
        <v>38293</v>
      </c>
      <c r="B190" t="s">
        <v>24</v>
      </c>
      <c r="C190">
        <v>727913</v>
      </c>
      <c r="D190">
        <v>4</v>
      </c>
    </row>
    <row r="191" spans="1:4" x14ac:dyDescent="0.25">
      <c r="A191" s="1">
        <v>38294</v>
      </c>
      <c r="B191" t="s">
        <v>22</v>
      </c>
      <c r="C191">
        <v>536985</v>
      </c>
      <c r="D191">
        <v>3</v>
      </c>
    </row>
    <row r="192" spans="1:4" x14ac:dyDescent="0.25">
      <c r="A192" s="1">
        <v>38295</v>
      </c>
      <c r="B192" t="s">
        <v>21</v>
      </c>
      <c r="C192">
        <v>894975</v>
      </c>
      <c r="D192">
        <v>4</v>
      </c>
    </row>
    <row r="193" spans="1:4" x14ac:dyDescent="0.25">
      <c r="A193" s="1">
        <v>38296</v>
      </c>
      <c r="B193" t="s">
        <v>25</v>
      </c>
      <c r="C193">
        <v>178995</v>
      </c>
      <c r="D193">
        <v>1</v>
      </c>
    </row>
    <row r="194" spans="1:4" x14ac:dyDescent="0.25">
      <c r="A194" s="1">
        <v>38297</v>
      </c>
      <c r="B194" t="s">
        <v>19</v>
      </c>
      <c r="C194">
        <v>2959384</v>
      </c>
      <c r="D194">
        <v>12</v>
      </c>
    </row>
    <row r="195" spans="1:4" x14ac:dyDescent="0.25">
      <c r="A195" s="1">
        <v>38298</v>
      </c>
      <c r="B195" t="s">
        <v>23</v>
      </c>
      <c r="C195">
        <v>1706419</v>
      </c>
      <c r="D195">
        <v>9</v>
      </c>
    </row>
    <row r="196" spans="1:4" x14ac:dyDescent="0.25">
      <c r="A196" s="1">
        <v>38299</v>
      </c>
      <c r="B196" t="s">
        <v>20</v>
      </c>
      <c r="C196">
        <v>715980</v>
      </c>
      <c r="D196">
        <v>3</v>
      </c>
    </row>
    <row r="197" spans="1:4" x14ac:dyDescent="0.25">
      <c r="A197" s="1">
        <v>38300</v>
      </c>
      <c r="B197" t="s">
        <v>24</v>
      </c>
      <c r="C197">
        <v>632449</v>
      </c>
      <c r="D197">
        <v>3</v>
      </c>
    </row>
    <row r="198" spans="1:4" x14ac:dyDescent="0.25">
      <c r="A198" s="1">
        <v>38302</v>
      </c>
      <c r="B198" t="s">
        <v>21</v>
      </c>
      <c r="C198">
        <v>536985</v>
      </c>
      <c r="D198">
        <v>2</v>
      </c>
    </row>
    <row r="199" spans="1:4" x14ac:dyDescent="0.25">
      <c r="A199" s="1">
        <v>38303</v>
      </c>
      <c r="B199" t="s">
        <v>25</v>
      </c>
      <c r="C199">
        <v>811444</v>
      </c>
      <c r="D199">
        <v>4</v>
      </c>
    </row>
    <row r="200" spans="1:4" x14ac:dyDescent="0.25">
      <c r="A200" s="1">
        <v>38304</v>
      </c>
      <c r="B200" t="s">
        <v>19</v>
      </c>
      <c r="C200">
        <v>1252965</v>
      </c>
      <c r="D200">
        <v>6</v>
      </c>
    </row>
    <row r="201" spans="1:4" x14ac:dyDescent="0.25">
      <c r="A201" s="1">
        <v>38305</v>
      </c>
      <c r="B201" t="s">
        <v>23</v>
      </c>
      <c r="C201">
        <v>536985</v>
      </c>
      <c r="D201">
        <v>3</v>
      </c>
    </row>
    <row r="202" spans="1:4" x14ac:dyDescent="0.25">
      <c r="A202" s="1">
        <v>38306</v>
      </c>
      <c r="B202" t="s">
        <v>20</v>
      </c>
      <c r="C202">
        <v>1348429</v>
      </c>
      <c r="D202">
        <v>6</v>
      </c>
    </row>
    <row r="203" spans="1:4" x14ac:dyDescent="0.25">
      <c r="A203" s="1">
        <v>38307</v>
      </c>
      <c r="B203" t="s">
        <v>24</v>
      </c>
      <c r="C203">
        <v>715980</v>
      </c>
      <c r="D203">
        <v>2</v>
      </c>
    </row>
    <row r="204" spans="1:4" x14ac:dyDescent="0.25">
      <c r="A204" s="1">
        <v>38308</v>
      </c>
      <c r="B204" t="s">
        <v>22</v>
      </c>
      <c r="C204">
        <v>1801883</v>
      </c>
      <c r="D204">
        <v>9</v>
      </c>
    </row>
    <row r="205" spans="1:4" x14ac:dyDescent="0.25">
      <c r="A205" s="1">
        <v>38309</v>
      </c>
      <c r="B205" t="s">
        <v>21</v>
      </c>
      <c r="C205">
        <v>357990</v>
      </c>
      <c r="D205">
        <v>2</v>
      </c>
    </row>
    <row r="206" spans="1:4" x14ac:dyDescent="0.25">
      <c r="A206" s="1">
        <v>38310</v>
      </c>
      <c r="B206" t="s">
        <v>25</v>
      </c>
      <c r="C206">
        <v>715980</v>
      </c>
      <c r="D206">
        <v>3</v>
      </c>
    </row>
    <row r="207" spans="1:4" x14ac:dyDescent="0.25">
      <c r="A207" s="1">
        <v>38311</v>
      </c>
      <c r="B207" t="s">
        <v>19</v>
      </c>
      <c r="C207">
        <v>632449</v>
      </c>
      <c r="D207">
        <v>4</v>
      </c>
    </row>
    <row r="208" spans="1:4" x14ac:dyDescent="0.25">
      <c r="A208" s="1">
        <v>38312</v>
      </c>
      <c r="B208" t="s">
        <v>23</v>
      </c>
      <c r="C208">
        <v>178995</v>
      </c>
      <c r="D208">
        <v>1</v>
      </c>
    </row>
    <row r="209" spans="1:4" x14ac:dyDescent="0.25">
      <c r="A209" s="1">
        <v>38314</v>
      </c>
      <c r="B209" t="s">
        <v>24</v>
      </c>
      <c r="C209">
        <v>1527424</v>
      </c>
      <c r="D209">
        <v>8</v>
      </c>
    </row>
    <row r="210" spans="1:4" x14ac:dyDescent="0.25">
      <c r="A210" s="1">
        <v>38315</v>
      </c>
      <c r="B210" t="s">
        <v>22</v>
      </c>
      <c r="C210">
        <v>1073970</v>
      </c>
      <c r="D210">
        <v>4</v>
      </c>
    </row>
    <row r="211" spans="1:4" x14ac:dyDescent="0.25">
      <c r="A211" s="1">
        <v>38316</v>
      </c>
      <c r="B211" t="s">
        <v>21</v>
      </c>
      <c r="C211">
        <v>178995</v>
      </c>
      <c r="D211">
        <v>1</v>
      </c>
    </row>
    <row r="212" spans="1:4" x14ac:dyDescent="0.25">
      <c r="A212" s="1">
        <v>38317</v>
      </c>
      <c r="B212" t="s">
        <v>25</v>
      </c>
      <c r="C212">
        <v>894975</v>
      </c>
      <c r="D212">
        <v>3</v>
      </c>
    </row>
    <row r="213" spans="1:4" x14ac:dyDescent="0.25">
      <c r="A213" s="1">
        <v>38318</v>
      </c>
      <c r="B213" t="s">
        <v>19</v>
      </c>
      <c r="C213">
        <v>1348429</v>
      </c>
      <c r="D213">
        <v>7</v>
      </c>
    </row>
    <row r="214" spans="1:4" x14ac:dyDescent="0.25">
      <c r="A214" s="1">
        <v>38319</v>
      </c>
      <c r="B214" t="s">
        <v>23</v>
      </c>
      <c r="C214">
        <v>811444</v>
      </c>
      <c r="D214">
        <v>4</v>
      </c>
    </row>
    <row r="215" spans="1:4" x14ac:dyDescent="0.25">
      <c r="A215" s="1">
        <v>38320</v>
      </c>
      <c r="B215" t="s">
        <v>20</v>
      </c>
      <c r="C215">
        <v>894975</v>
      </c>
      <c r="D215">
        <v>4</v>
      </c>
    </row>
    <row r="216" spans="1:4" x14ac:dyDescent="0.25">
      <c r="A216" s="1">
        <v>38321</v>
      </c>
      <c r="B216" t="s">
        <v>24</v>
      </c>
      <c r="C216">
        <v>2613327</v>
      </c>
      <c r="D216">
        <v>14</v>
      </c>
    </row>
    <row r="217" spans="1:4" x14ac:dyDescent="0.25">
      <c r="A217" s="1">
        <v>38322</v>
      </c>
      <c r="B217" t="s">
        <v>22</v>
      </c>
      <c r="C217">
        <v>9417304</v>
      </c>
      <c r="D217">
        <v>28</v>
      </c>
    </row>
    <row r="218" spans="1:4" x14ac:dyDescent="0.25">
      <c r="A218" s="1">
        <v>38323</v>
      </c>
      <c r="B218" t="s">
        <v>21</v>
      </c>
      <c r="C218">
        <v>3937890</v>
      </c>
      <c r="D218">
        <v>12</v>
      </c>
    </row>
    <row r="219" spans="1:4" x14ac:dyDescent="0.25">
      <c r="A219" s="1">
        <v>38324</v>
      </c>
      <c r="B219" t="s">
        <v>25</v>
      </c>
      <c r="C219">
        <v>1789950</v>
      </c>
      <c r="D219">
        <v>5</v>
      </c>
    </row>
    <row r="220" spans="1:4" x14ac:dyDescent="0.25">
      <c r="A220" s="1">
        <v>38325</v>
      </c>
      <c r="B220" t="s">
        <v>19</v>
      </c>
      <c r="C220">
        <v>1885414</v>
      </c>
      <c r="D220">
        <v>7</v>
      </c>
    </row>
    <row r="221" spans="1:4" x14ac:dyDescent="0.25">
      <c r="A221" s="1">
        <v>38326</v>
      </c>
      <c r="B221" t="s">
        <v>23</v>
      </c>
      <c r="C221">
        <v>2058443</v>
      </c>
      <c r="D221">
        <v>8</v>
      </c>
    </row>
    <row r="222" spans="1:4" x14ac:dyDescent="0.25">
      <c r="A222" s="1">
        <v>38327</v>
      </c>
      <c r="B222" t="s">
        <v>20</v>
      </c>
      <c r="C222">
        <v>1431960</v>
      </c>
      <c r="D222">
        <v>4</v>
      </c>
    </row>
    <row r="223" spans="1:4" x14ac:dyDescent="0.25">
      <c r="A223" s="1">
        <v>38328</v>
      </c>
      <c r="B223" t="s">
        <v>24</v>
      </c>
      <c r="C223">
        <v>1252965</v>
      </c>
      <c r="D223">
        <v>4</v>
      </c>
    </row>
    <row r="224" spans="1:4" x14ac:dyDescent="0.25">
      <c r="A224" s="1">
        <v>38329</v>
      </c>
      <c r="B224" t="s">
        <v>22</v>
      </c>
      <c r="C224">
        <v>2863920</v>
      </c>
      <c r="D224">
        <v>9</v>
      </c>
    </row>
    <row r="225" spans="1:4" x14ac:dyDescent="0.25">
      <c r="A225" s="1">
        <v>38330</v>
      </c>
      <c r="B225" t="s">
        <v>21</v>
      </c>
      <c r="C225">
        <v>2422399</v>
      </c>
      <c r="D225">
        <v>8</v>
      </c>
    </row>
    <row r="226" spans="1:4" x14ac:dyDescent="0.25">
      <c r="A226" s="1">
        <v>38331</v>
      </c>
      <c r="B226" t="s">
        <v>25</v>
      </c>
      <c r="C226">
        <v>3617374</v>
      </c>
      <c r="D226">
        <v>13</v>
      </c>
    </row>
    <row r="227" spans="1:4" x14ac:dyDescent="0.25">
      <c r="A227" s="1">
        <v>38332</v>
      </c>
      <c r="B227" t="s">
        <v>19</v>
      </c>
      <c r="C227">
        <v>2147940</v>
      </c>
      <c r="D227">
        <v>8</v>
      </c>
    </row>
    <row r="228" spans="1:4" x14ac:dyDescent="0.25">
      <c r="A228" s="1">
        <v>38333</v>
      </c>
      <c r="B228" t="s">
        <v>23</v>
      </c>
      <c r="C228">
        <v>6980805</v>
      </c>
      <c r="D228">
        <v>20</v>
      </c>
    </row>
    <row r="229" spans="1:4" x14ac:dyDescent="0.25">
      <c r="A229" s="1">
        <v>38334</v>
      </c>
      <c r="B229" t="s">
        <v>20</v>
      </c>
      <c r="C229">
        <v>2684925</v>
      </c>
      <c r="D229">
        <v>9</v>
      </c>
    </row>
    <row r="230" spans="1:4" x14ac:dyDescent="0.25">
      <c r="A230" s="1">
        <v>38335</v>
      </c>
      <c r="B230" t="s">
        <v>24</v>
      </c>
      <c r="C230">
        <v>3770828</v>
      </c>
      <c r="D230">
        <v>12</v>
      </c>
    </row>
    <row r="231" spans="1:4" x14ac:dyDescent="0.25">
      <c r="A231" s="1">
        <v>38336</v>
      </c>
      <c r="B231" t="s">
        <v>22</v>
      </c>
      <c r="C231">
        <v>3221910</v>
      </c>
      <c r="D231">
        <v>10</v>
      </c>
    </row>
    <row r="232" spans="1:4" x14ac:dyDescent="0.25">
      <c r="A232" s="1">
        <v>38337</v>
      </c>
      <c r="B232" t="s">
        <v>21</v>
      </c>
      <c r="C232">
        <v>1885414</v>
      </c>
      <c r="D232">
        <v>7</v>
      </c>
    </row>
    <row r="233" spans="1:4" x14ac:dyDescent="0.25">
      <c r="A233" s="1">
        <v>38338</v>
      </c>
      <c r="B233" t="s">
        <v>25</v>
      </c>
      <c r="C233">
        <v>2863920</v>
      </c>
      <c r="D233">
        <v>9</v>
      </c>
    </row>
    <row r="234" spans="1:4" x14ac:dyDescent="0.25">
      <c r="A234" s="1">
        <v>38339</v>
      </c>
      <c r="B234" t="s">
        <v>19</v>
      </c>
      <c r="C234">
        <v>1610955</v>
      </c>
      <c r="D234">
        <v>5</v>
      </c>
    </row>
    <row r="235" spans="1:4" x14ac:dyDescent="0.25">
      <c r="A235" s="1">
        <v>38340</v>
      </c>
      <c r="B235" t="s">
        <v>23</v>
      </c>
      <c r="C235">
        <v>2147940</v>
      </c>
      <c r="D235">
        <v>10</v>
      </c>
    </row>
    <row r="236" spans="1:4" x14ac:dyDescent="0.25">
      <c r="A236" s="1">
        <v>38341</v>
      </c>
      <c r="B236" t="s">
        <v>20</v>
      </c>
      <c r="C236">
        <v>1789950</v>
      </c>
      <c r="D236">
        <v>6</v>
      </c>
    </row>
    <row r="237" spans="1:4" x14ac:dyDescent="0.25">
      <c r="A237" s="1">
        <v>38342</v>
      </c>
      <c r="B237" t="s">
        <v>24</v>
      </c>
      <c r="C237">
        <v>2732657</v>
      </c>
      <c r="D237">
        <v>10</v>
      </c>
    </row>
    <row r="238" spans="1:4" x14ac:dyDescent="0.25">
      <c r="A238" s="1">
        <v>38343</v>
      </c>
      <c r="B238" t="s">
        <v>22</v>
      </c>
      <c r="C238">
        <v>536985</v>
      </c>
      <c r="D238">
        <v>3</v>
      </c>
    </row>
    <row r="239" spans="1:4" x14ac:dyDescent="0.25">
      <c r="A239" s="1">
        <v>38344</v>
      </c>
      <c r="B239" t="s">
        <v>21</v>
      </c>
      <c r="C239">
        <v>2326935</v>
      </c>
      <c r="D239">
        <v>8</v>
      </c>
    </row>
    <row r="240" spans="1:4" x14ac:dyDescent="0.25">
      <c r="A240" s="1">
        <v>38345</v>
      </c>
      <c r="B240" t="s">
        <v>25</v>
      </c>
      <c r="C240">
        <v>178995</v>
      </c>
      <c r="D240">
        <v>1</v>
      </c>
    </row>
    <row r="241" spans="1:4" x14ac:dyDescent="0.25">
      <c r="A241" s="1">
        <v>38347</v>
      </c>
      <c r="B241" t="s">
        <v>23</v>
      </c>
      <c r="C241">
        <v>894975</v>
      </c>
      <c r="D241">
        <v>3</v>
      </c>
    </row>
    <row r="242" spans="1:4" x14ac:dyDescent="0.25">
      <c r="A242" s="1">
        <v>38348</v>
      </c>
      <c r="B242" t="s">
        <v>20</v>
      </c>
      <c r="C242">
        <v>2326935</v>
      </c>
      <c r="D242">
        <v>9</v>
      </c>
    </row>
    <row r="243" spans="1:4" x14ac:dyDescent="0.25">
      <c r="A243" s="1">
        <v>38349</v>
      </c>
      <c r="B243" t="s">
        <v>24</v>
      </c>
      <c r="C243">
        <v>536985</v>
      </c>
      <c r="D243">
        <v>2</v>
      </c>
    </row>
    <row r="244" spans="1:4" x14ac:dyDescent="0.25">
      <c r="A244" s="1">
        <v>38350</v>
      </c>
      <c r="B244" t="s">
        <v>22</v>
      </c>
      <c r="C244">
        <v>2147940</v>
      </c>
      <c r="D244">
        <v>7</v>
      </c>
    </row>
    <row r="245" spans="1:4" x14ac:dyDescent="0.25">
      <c r="A245" s="1">
        <v>38351</v>
      </c>
      <c r="B245" t="s">
        <v>21</v>
      </c>
      <c r="C245">
        <v>990439</v>
      </c>
      <c r="D245">
        <v>5</v>
      </c>
    </row>
    <row r="246" spans="1:4" x14ac:dyDescent="0.25">
      <c r="A246" s="1">
        <v>38352</v>
      </c>
      <c r="B246" t="s">
        <v>25</v>
      </c>
      <c r="C246">
        <v>178995</v>
      </c>
      <c r="D246">
        <v>1</v>
      </c>
    </row>
    <row r="247" spans="1:4" x14ac:dyDescent="0.25">
      <c r="A247" s="1">
        <v>38353</v>
      </c>
      <c r="B247" t="s">
        <v>19</v>
      </c>
      <c r="C247">
        <v>763020</v>
      </c>
      <c r="D247">
        <v>3</v>
      </c>
    </row>
    <row r="248" spans="1:4" x14ac:dyDescent="0.25">
      <c r="A248" s="1">
        <v>38354</v>
      </c>
      <c r="B248" t="s">
        <v>23</v>
      </c>
      <c r="C248">
        <v>763020</v>
      </c>
      <c r="D248">
        <v>2</v>
      </c>
    </row>
    <row r="249" spans="1:4" x14ac:dyDescent="0.25">
      <c r="A249" s="1">
        <v>38355</v>
      </c>
      <c r="B249" t="s">
        <v>20</v>
      </c>
      <c r="C249">
        <v>572265</v>
      </c>
      <c r="D249">
        <v>3</v>
      </c>
    </row>
    <row r="250" spans="1:4" x14ac:dyDescent="0.25">
      <c r="A250" s="1">
        <v>38356</v>
      </c>
      <c r="B250" t="s">
        <v>24</v>
      </c>
      <c r="C250">
        <v>2861325</v>
      </c>
      <c r="D250">
        <v>9</v>
      </c>
    </row>
    <row r="251" spans="1:4" x14ac:dyDescent="0.25">
      <c r="A251" s="1">
        <v>38357</v>
      </c>
      <c r="B251" t="s">
        <v>22</v>
      </c>
      <c r="C251">
        <v>381505</v>
      </c>
      <c r="D251">
        <v>2</v>
      </c>
    </row>
    <row r="252" spans="1:4" x14ac:dyDescent="0.25">
      <c r="A252" s="1">
        <v>38358</v>
      </c>
      <c r="B252" t="s">
        <v>21</v>
      </c>
      <c r="C252">
        <v>381510</v>
      </c>
      <c r="D252">
        <v>1</v>
      </c>
    </row>
    <row r="253" spans="1:4" x14ac:dyDescent="0.25">
      <c r="A253" s="1">
        <v>38359</v>
      </c>
      <c r="B253" t="s">
        <v>25</v>
      </c>
      <c r="C253">
        <v>1526040</v>
      </c>
      <c r="D253">
        <v>5</v>
      </c>
    </row>
    <row r="254" spans="1:4" x14ac:dyDescent="0.25">
      <c r="A254" s="1">
        <v>38360</v>
      </c>
      <c r="B254" t="s">
        <v>19</v>
      </c>
      <c r="C254">
        <v>763020</v>
      </c>
      <c r="D254">
        <v>3</v>
      </c>
    </row>
    <row r="255" spans="1:4" x14ac:dyDescent="0.25">
      <c r="A255" s="1">
        <v>38361</v>
      </c>
      <c r="B255" t="s">
        <v>23</v>
      </c>
      <c r="C255">
        <v>763020</v>
      </c>
      <c r="D255">
        <v>3</v>
      </c>
    </row>
    <row r="256" spans="1:4" x14ac:dyDescent="0.25">
      <c r="A256" s="1">
        <v>38362</v>
      </c>
      <c r="B256" t="s">
        <v>20</v>
      </c>
      <c r="C256">
        <v>1335285</v>
      </c>
      <c r="D256">
        <v>4</v>
      </c>
    </row>
    <row r="257" spans="1:4" x14ac:dyDescent="0.25">
      <c r="A257" s="1">
        <v>38363</v>
      </c>
      <c r="B257" t="s">
        <v>24</v>
      </c>
      <c r="C257">
        <v>2009286</v>
      </c>
      <c r="D257">
        <v>7</v>
      </c>
    </row>
    <row r="258" spans="1:4" x14ac:dyDescent="0.25">
      <c r="A258" s="1">
        <v>38364</v>
      </c>
      <c r="B258" t="s">
        <v>22</v>
      </c>
      <c r="C258">
        <v>1246266</v>
      </c>
      <c r="D258">
        <v>4</v>
      </c>
    </row>
    <row r="259" spans="1:4" x14ac:dyDescent="0.25">
      <c r="A259" s="1">
        <v>38365</v>
      </c>
      <c r="B259" t="s">
        <v>21</v>
      </c>
      <c r="C259">
        <v>1818531</v>
      </c>
      <c r="D259">
        <v>6</v>
      </c>
    </row>
    <row r="260" spans="1:4" x14ac:dyDescent="0.25">
      <c r="A260" s="1">
        <v>38366</v>
      </c>
      <c r="B260" t="s">
        <v>25</v>
      </c>
      <c r="C260">
        <v>3052080</v>
      </c>
      <c r="D260">
        <v>9</v>
      </c>
    </row>
    <row r="261" spans="1:4" x14ac:dyDescent="0.25">
      <c r="A261" s="1">
        <v>38367</v>
      </c>
      <c r="B261" t="s">
        <v>19</v>
      </c>
      <c r="C261">
        <v>2098305</v>
      </c>
      <c r="D261">
        <v>7</v>
      </c>
    </row>
    <row r="262" spans="1:4" x14ac:dyDescent="0.25">
      <c r="A262" s="1">
        <v>38368</v>
      </c>
      <c r="B262" t="s">
        <v>23</v>
      </c>
      <c r="C262">
        <v>1144530</v>
      </c>
      <c r="D262">
        <v>4</v>
      </c>
    </row>
    <row r="263" spans="1:4" x14ac:dyDescent="0.25">
      <c r="A263" s="1">
        <v>38369</v>
      </c>
      <c r="B263" t="s">
        <v>20</v>
      </c>
      <c r="C263">
        <v>3242835</v>
      </c>
      <c r="D263">
        <v>10</v>
      </c>
    </row>
    <row r="264" spans="1:4" x14ac:dyDescent="0.25">
      <c r="A264" s="1">
        <v>38370</v>
      </c>
      <c r="B264" t="s">
        <v>24</v>
      </c>
      <c r="C264">
        <v>1144530</v>
      </c>
      <c r="D264">
        <v>4</v>
      </c>
    </row>
    <row r="265" spans="1:4" x14ac:dyDescent="0.25">
      <c r="A265" s="1">
        <v>38371</v>
      </c>
      <c r="B265" t="s">
        <v>22</v>
      </c>
      <c r="C265">
        <v>4387365</v>
      </c>
      <c r="D265">
        <v>16</v>
      </c>
    </row>
    <row r="266" spans="1:4" x14ac:dyDescent="0.25">
      <c r="A266" s="1">
        <v>38372</v>
      </c>
      <c r="B266" t="s">
        <v>21</v>
      </c>
      <c r="C266">
        <v>4400082</v>
      </c>
      <c r="D266">
        <v>15</v>
      </c>
    </row>
    <row r="267" spans="1:4" x14ac:dyDescent="0.25">
      <c r="A267" s="1">
        <v>38373</v>
      </c>
      <c r="B267" t="s">
        <v>25</v>
      </c>
      <c r="C267">
        <v>1144530</v>
      </c>
      <c r="D267">
        <v>3</v>
      </c>
    </row>
    <row r="268" spans="1:4" x14ac:dyDescent="0.25">
      <c r="A268" s="1">
        <v>38374</v>
      </c>
      <c r="B268" t="s">
        <v>19</v>
      </c>
      <c r="C268">
        <v>2479815</v>
      </c>
      <c r="D268">
        <v>8</v>
      </c>
    </row>
    <row r="269" spans="1:4" x14ac:dyDescent="0.25">
      <c r="A269" s="1">
        <v>38375</v>
      </c>
      <c r="B269" t="s">
        <v>23</v>
      </c>
      <c r="C269">
        <v>2009286</v>
      </c>
      <c r="D269">
        <v>6</v>
      </c>
    </row>
    <row r="270" spans="1:4" x14ac:dyDescent="0.25">
      <c r="A270" s="1">
        <v>38376</v>
      </c>
      <c r="B270" t="s">
        <v>20</v>
      </c>
      <c r="C270">
        <v>4781592</v>
      </c>
      <c r="D270">
        <v>16</v>
      </c>
    </row>
    <row r="271" spans="1:4" x14ac:dyDescent="0.25">
      <c r="A271" s="1">
        <v>38377</v>
      </c>
      <c r="B271" t="s">
        <v>24</v>
      </c>
      <c r="C271">
        <v>2683287</v>
      </c>
      <c r="D271">
        <v>11</v>
      </c>
    </row>
    <row r="272" spans="1:4" x14ac:dyDescent="0.25">
      <c r="A272" s="1">
        <v>38378</v>
      </c>
      <c r="B272" t="s">
        <v>22</v>
      </c>
      <c r="C272">
        <v>3052080</v>
      </c>
      <c r="D272">
        <v>13</v>
      </c>
    </row>
    <row r="273" spans="1:4" x14ac:dyDescent="0.25">
      <c r="A273" s="1">
        <v>38379</v>
      </c>
      <c r="B273" t="s">
        <v>21</v>
      </c>
      <c r="C273">
        <v>4196610</v>
      </c>
      <c r="D273">
        <v>17</v>
      </c>
    </row>
    <row r="274" spans="1:4" x14ac:dyDescent="0.25">
      <c r="A274" s="1">
        <v>38380</v>
      </c>
      <c r="B274" t="s">
        <v>25</v>
      </c>
      <c r="C274">
        <v>381510</v>
      </c>
      <c r="D274">
        <v>1</v>
      </c>
    </row>
    <row r="275" spans="1:4" x14ac:dyDescent="0.25">
      <c r="A275" s="1">
        <v>38381</v>
      </c>
      <c r="B275" t="s">
        <v>19</v>
      </c>
      <c r="C275">
        <v>953775</v>
      </c>
      <c r="D275">
        <v>4</v>
      </c>
    </row>
    <row r="276" spans="1:4" x14ac:dyDescent="0.25">
      <c r="A276" s="1">
        <v>38382</v>
      </c>
      <c r="B276" t="s">
        <v>23</v>
      </c>
      <c r="C276">
        <v>1335285</v>
      </c>
      <c r="D276">
        <v>5</v>
      </c>
    </row>
    <row r="277" spans="1:4" x14ac:dyDescent="0.25">
      <c r="A277" s="1">
        <v>38383</v>
      </c>
      <c r="B277" t="s">
        <v>20</v>
      </c>
      <c r="C277">
        <v>2301777</v>
      </c>
      <c r="D277">
        <v>10</v>
      </c>
    </row>
    <row r="278" spans="1:4" x14ac:dyDescent="0.25">
      <c r="A278" s="1">
        <v>38384</v>
      </c>
      <c r="B278" t="s">
        <v>24</v>
      </c>
      <c r="C278">
        <v>763020</v>
      </c>
      <c r="D278">
        <v>4</v>
      </c>
    </row>
    <row r="279" spans="1:4" x14ac:dyDescent="0.25">
      <c r="A279" s="1">
        <v>38385</v>
      </c>
      <c r="B279" t="s">
        <v>22</v>
      </c>
      <c r="C279">
        <v>5163102</v>
      </c>
      <c r="D279">
        <v>18</v>
      </c>
    </row>
    <row r="280" spans="1:4" x14ac:dyDescent="0.25">
      <c r="A280" s="1">
        <v>38386</v>
      </c>
      <c r="B280" t="s">
        <v>21</v>
      </c>
      <c r="C280">
        <v>6104160</v>
      </c>
      <c r="D280">
        <v>20</v>
      </c>
    </row>
    <row r="281" spans="1:4" x14ac:dyDescent="0.25">
      <c r="A281" s="1">
        <v>38387</v>
      </c>
      <c r="B281" t="s">
        <v>25</v>
      </c>
      <c r="C281">
        <v>4489101</v>
      </c>
      <c r="D281">
        <v>18</v>
      </c>
    </row>
    <row r="282" spans="1:4" x14ac:dyDescent="0.25">
      <c r="A282" s="1">
        <v>38388</v>
      </c>
      <c r="B282" t="s">
        <v>19</v>
      </c>
      <c r="C282">
        <v>3013929</v>
      </c>
      <c r="D282">
        <v>13</v>
      </c>
    </row>
    <row r="283" spans="1:4" x14ac:dyDescent="0.25">
      <c r="A283" s="1">
        <v>38389</v>
      </c>
      <c r="B283" t="s">
        <v>23</v>
      </c>
      <c r="C283">
        <v>1907550</v>
      </c>
      <c r="D283">
        <v>7</v>
      </c>
    </row>
    <row r="284" spans="1:4" x14ac:dyDescent="0.25">
      <c r="A284" s="1">
        <v>38390</v>
      </c>
      <c r="B284" t="s">
        <v>20</v>
      </c>
      <c r="C284">
        <v>3344571</v>
      </c>
      <c r="D284">
        <v>10</v>
      </c>
    </row>
    <row r="285" spans="1:4" x14ac:dyDescent="0.25">
      <c r="A285" s="1">
        <v>38391</v>
      </c>
      <c r="B285" t="s">
        <v>24</v>
      </c>
      <c r="C285">
        <v>3815100</v>
      </c>
      <c r="D285">
        <v>12</v>
      </c>
    </row>
    <row r="286" spans="1:4" x14ac:dyDescent="0.25">
      <c r="A286" s="1">
        <v>38392</v>
      </c>
      <c r="B286" t="s">
        <v>22</v>
      </c>
      <c r="C286">
        <v>2581551</v>
      </c>
      <c r="D286">
        <v>9</v>
      </c>
    </row>
    <row r="287" spans="1:4" x14ac:dyDescent="0.25">
      <c r="A287" s="1">
        <v>38393</v>
      </c>
      <c r="B287" t="s">
        <v>21</v>
      </c>
      <c r="C287">
        <v>2301777</v>
      </c>
      <c r="D287">
        <v>12</v>
      </c>
    </row>
    <row r="288" spans="1:4" x14ac:dyDescent="0.25">
      <c r="A288" s="1">
        <v>38394</v>
      </c>
      <c r="B288" t="s">
        <v>25</v>
      </c>
      <c r="C288">
        <v>2289060</v>
      </c>
      <c r="D288">
        <v>8</v>
      </c>
    </row>
    <row r="289" spans="1:4" x14ac:dyDescent="0.25">
      <c r="A289" s="1">
        <v>38395</v>
      </c>
      <c r="B289" t="s">
        <v>19</v>
      </c>
      <c r="C289">
        <v>2301777</v>
      </c>
      <c r="D289">
        <v>11</v>
      </c>
    </row>
    <row r="290" spans="1:4" x14ac:dyDescent="0.25">
      <c r="A290" s="1">
        <v>38396</v>
      </c>
      <c r="B290" t="s">
        <v>23</v>
      </c>
      <c r="C290">
        <v>1526040</v>
      </c>
      <c r="D290">
        <v>6</v>
      </c>
    </row>
    <row r="291" spans="1:4" x14ac:dyDescent="0.25">
      <c r="A291" s="1">
        <v>38397</v>
      </c>
      <c r="B291" t="s">
        <v>20</v>
      </c>
      <c r="C291">
        <v>1437021</v>
      </c>
      <c r="D291">
        <v>6</v>
      </c>
    </row>
    <row r="292" spans="1:4" x14ac:dyDescent="0.25">
      <c r="A292" s="1">
        <v>38398</v>
      </c>
      <c r="B292" t="s">
        <v>24</v>
      </c>
      <c r="C292">
        <v>3344561</v>
      </c>
      <c r="D292">
        <v>14</v>
      </c>
    </row>
    <row r="293" spans="1:4" x14ac:dyDescent="0.25">
      <c r="A293" s="1">
        <v>38399</v>
      </c>
      <c r="B293" t="s">
        <v>22</v>
      </c>
      <c r="C293">
        <v>2390796</v>
      </c>
      <c r="D293">
        <v>11</v>
      </c>
    </row>
    <row r="294" spans="1:4" x14ac:dyDescent="0.25">
      <c r="A294" s="1">
        <v>38400</v>
      </c>
      <c r="B294" t="s">
        <v>21</v>
      </c>
      <c r="C294">
        <v>5468300</v>
      </c>
      <c r="D294">
        <v>19</v>
      </c>
    </row>
    <row r="295" spans="1:4" x14ac:dyDescent="0.25">
      <c r="A295" s="1">
        <v>38401</v>
      </c>
      <c r="B295" t="s">
        <v>25</v>
      </c>
      <c r="C295">
        <v>4107581</v>
      </c>
      <c r="D295">
        <v>15</v>
      </c>
    </row>
    <row r="296" spans="1:4" x14ac:dyDescent="0.25">
      <c r="A296" s="1">
        <v>38402</v>
      </c>
      <c r="B296" t="s">
        <v>19</v>
      </c>
      <c r="C296">
        <v>1907550</v>
      </c>
      <c r="D296">
        <v>9</v>
      </c>
    </row>
    <row r="297" spans="1:4" x14ac:dyDescent="0.25">
      <c r="A297" s="1">
        <v>38403</v>
      </c>
      <c r="B297" t="s">
        <v>23</v>
      </c>
      <c r="C297">
        <v>2289040</v>
      </c>
      <c r="D297">
        <v>8</v>
      </c>
    </row>
    <row r="298" spans="1:4" x14ac:dyDescent="0.25">
      <c r="A298" s="1">
        <v>38404</v>
      </c>
      <c r="B298" t="s">
        <v>20</v>
      </c>
      <c r="C298">
        <v>1907550</v>
      </c>
      <c r="D298">
        <v>9</v>
      </c>
    </row>
    <row r="299" spans="1:4" x14ac:dyDescent="0.25">
      <c r="A299" s="1">
        <v>38405</v>
      </c>
      <c r="B299" t="s">
        <v>24</v>
      </c>
      <c r="C299">
        <v>2390796</v>
      </c>
      <c r="D299">
        <v>10</v>
      </c>
    </row>
    <row r="300" spans="1:4" x14ac:dyDescent="0.25">
      <c r="A300" s="1">
        <v>38406</v>
      </c>
      <c r="B300" t="s">
        <v>22</v>
      </c>
      <c r="C300">
        <v>3624335</v>
      </c>
      <c r="D300">
        <v>11</v>
      </c>
    </row>
    <row r="301" spans="1:4" x14ac:dyDescent="0.25">
      <c r="A301" s="1">
        <v>38407</v>
      </c>
      <c r="B301" t="s">
        <v>21</v>
      </c>
      <c r="C301">
        <v>2009286</v>
      </c>
      <c r="D301">
        <v>9</v>
      </c>
    </row>
    <row r="302" spans="1:4" x14ac:dyDescent="0.25">
      <c r="A302" s="1">
        <v>38408</v>
      </c>
      <c r="B302" t="s">
        <v>25</v>
      </c>
      <c r="C302">
        <v>674001</v>
      </c>
      <c r="D302">
        <v>4</v>
      </c>
    </row>
    <row r="303" spans="1:4" x14ac:dyDescent="0.25">
      <c r="A303" s="1">
        <v>38409</v>
      </c>
      <c r="B303" t="s">
        <v>19</v>
      </c>
      <c r="C303">
        <v>4972327</v>
      </c>
      <c r="D303">
        <v>16</v>
      </c>
    </row>
    <row r="304" spans="1:4" x14ac:dyDescent="0.25">
      <c r="A304" s="1">
        <v>38410</v>
      </c>
      <c r="B304" t="s">
        <v>23</v>
      </c>
      <c r="C304">
        <v>2301767</v>
      </c>
      <c r="D304">
        <v>9</v>
      </c>
    </row>
    <row r="305" spans="1:4" x14ac:dyDescent="0.25">
      <c r="A305" s="1">
        <v>38411</v>
      </c>
      <c r="B305" t="s">
        <v>20</v>
      </c>
      <c r="C305">
        <v>2009286</v>
      </c>
      <c r="D305">
        <v>8</v>
      </c>
    </row>
    <row r="306" spans="1:4" x14ac:dyDescent="0.25">
      <c r="A306" s="1">
        <v>38412</v>
      </c>
      <c r="B306" t="s">
        <v>24</v>
      </c>
      <c r="C306">
        <v>4883298</v>
      </c>
      <c r="D306">
        <v>20</v>
      </c>
    </row>
    <row r="307" spans="1:4" x14ac:dyDescent="0.25">
      <c r="A307" s="1">
        <v>38413</v>
      </c>
      <c r="B307" t="s">
        <v>22</v>
      </c>
      <c r="C307">
        <v>2022003</v>
      </c>
      <c r="D307">
        <v>12</v>
      </c>
    </row>
    <row r="308" spans="1:4" x14ac:dyDescent="0.25">
      <c r="A308" s="1">
        <v>38414</v>
      </c>
      <c r="B308" t="s">
        <v>21</v>
      </c>
      <c r="C308">
        <v>1449738</v>
      </c>
      <c r="D308">
        <v>7</v>
      </c>
    </row>
    <row r="309" spans="1:4" x14ac:dyDescent="0.25">
      <c r="A309" s="1">
        <v>38415</v>
      </c>
      <c r="B309" t="s">
        <v>25</v>
      </c>
      <c r="C309">
        <v>1347992</v>
      </c>
      <c r="D309">
        <v>6</v>
      </c>
    </row>
    <row r="310" spans="1:4" x14ac:dyDescent="0.25">
      <c r="A310" s="1">
        <v>38416</v>
      </c>
      <c r="B310" t="s">
        <v>19</v>
      </c>
      <c r="C310">
        <v>1144530</v>
      </c>
      <c r="D310">
        <v>5</v>
      </c>
    </row>
    <row r="311" spans="1:4" x14ac:dyDescent="0.25">
      <c r="A311" s="1">
        <v>38417</v>
      </c>
      <c r="B311" t="s">
        <v>23</v>
      </c>
      <c r="C311">
        <v>3624335</v>
      </c>
      <c r="D311">
        <v>13</v>
      </c>
    </row>
    <row r="312" spans="1:4" x14ac:dyDescent="0.25">
      <c r="A312" s="1">
        <v>38418</v>
      </c>
      <c r="B312" t="s">
        <v>20</v>
      </c>
      <c r="C312">
        <v>674001</v>
      </c>
      <c r="D312">
        <v>3</v>
      </c>
    </row>
    <row r="313" spans="1:4" x14ac:dyDescent="0.25">
      <c r="A313" s="1">
        <v>38419</v>
      </c>
      <c r="B313" t="s">
        <v>24</v>
      </c>
      <c r="C313">
        <v>4400082</v>
      </c>
      <c r="D313">
        <v>14</v>
      </c>
    </row>
    <row r="314" spans="1:4" x14ac:dyDescent="0.25">
      <c r="A314" s="1">
        <v>38420</v>
      </c>
      <c r="B314" t="s">
        <v>22</v>
      </c>
      <c r="C314">
        <v>1907550</v>
      </c>
      <c r="D314">
        <v>7</v>
      </c>
    </row>
    <row r="315" spans="1:4" x14ac:dyDescent="0.25">
      <c r="A315" s="1">
        <v>38421</v>
      </c>
      <c r="B315" t="s">
        <v>21</v>
      </c>
      <c r="C315">
        <v>1640483</v>
      </c>
      <c r="D315">
        <v>7</v>
      </c>
    </row>
    <row r="316" spans="1:4" x14ac:dyDescent="0.25">
      <c r="A316" s="1">
        <v>38422</v>
      </c>
      <c r="B316" t="s">
        <v>25</v>
      </c>
      <c r="C316">
        <v>4590827</v>
      </c>
      <c r="D316">
        <v>15</v>
      </c>
    </row>
    <row r="317" spans="1:4" x14ac:dyDescent="0.25">
      <c r="A317" s="1">
        <v>38423</v>
      </c>
      <c r="B317" t="s">
        <v>19</v>
      </c>
      <c r="C317">
        <v>3827807</v>
      </c>
      <c r="D317">
        <v>15</v>
      </c>
    </row>
    <row r="318" spans="1:4" x14ac:dyDescent="0.25">
      <c r="A318" s="1">
        <v>38424</v>
      </c>
      <c r="B318" t="s">
        <v>23</v>
      </c>
      <c r="C318">
        <v>953775</v>
      </c>
      <c r="D318">
        <v>3</v>
      </c>
    </row>
    <row r="319" spans="1:4" x14ac:dyDescent="0.25">
      <c r="A319" s="1">
        <v>38425</v>
      </c>
      <c r="B319" t="s">
        <v>20</v>
      </c>
      <c r="C319">
        <v>3052080</v>
      </c>
      <c r="D319">
        <v>11</v>
      </c>
    </row>
    <row r="320" spans="1:4" x14ac:dyDescent="0.25">
      <c r="A320" s="1">
        <v>38426</v>
      </c>
      <c r="B320" t="s">
        <v>24</v>
      </c>
      <c r="C320">
        <v>4120308</v>
      </c>
      <c r="D320">
        <v>14</v>
      </c>
    </row>
    <row r="321" spans="1:4" x14ac:dyDescent="0.25">
      <c r="A321" s="1">
        <v>38427</v>
      </c>
      <c r="B321" t="s">
        <v>22</v>
      </c>
      <c r="C321">
        <v>4400062</v>
      </c>
      <c r="D321">
        <v>14</v>
      </c>
    </row>
    <row r="322" spans="1:4" x14ac:dyDescent="0.25">
      <c r="A322" s="1">
        <v>38428</v>
      </c>
      <c r="B322" t="s">
        <v>21</v>
      </c>
      <c r="C322">
        <v>2390796</v>
      </c>
      <c r="D322">
        <v>10</v>
      </c>
    </row>
    <row r="323" spans="1:4" x14ac:dyDescent="0.25">
      <c r="A323" s="1">
        <v>38429</v>
      </c>
      <c r="B323" t="s">
        <v>25</v>
      </c>
      <c r="C323">
        <v>1818531</v>
      </c>
      <c r="D323">
        <v>6</v>
      </c>
    </row>
    <row r="324" spans="1:4" x14ac:dyDescent="0.25">
      <c r="A324" s="1">
        <v>38430</v>
      </c>
      <c r="B324" t="s">
        <v>19</v>
      </c>
      <c r="C324">
        <v>2683277</v>
      </c>
      <c r="D324">
        <v>12</v>
      </c>
    </row>
    <row r="325" spans="1:4" x14ac:dyDescent="0.25">
      <c r="A325" s="1">
        <v>38431</v>
      </c>
      <c r="B325" t="s">
        <v>23</v>
      </c>
      <c r="C325">
        <v>763020</v>
      </c>
      <c r="D325">
        <v>3</v>
      </c>
    </row>
    <row r="326" spans="1:4" x14ac:dyDescent="0.25">
      <c r="A326" s="1">
        <v>38433</v>
      </c>
      <c r="B326" t="s">
        <v>24</v>
      </c>
      <c r="C326">
        <v>381510</v>
      </c>
      <c r="D326">
        <v>1</v>
      </c>
    </row>
    <row r="327" spans="1:4" x14ac:dyDescent="0.25">
      <c r="A327" s="1">
        <v>38434</v>
      </c>
      <c r="B327" t="s">
        <v>22</v>
      </c>
      <c r="C327">
        <v>572265</v>
      </c>
      <c r="D327">
        <v>3</v>
      </c>
    </row>
    <row r="328" spans="1:4" x14ac:dyDescent="0.25">
      <c r="A328" s="1">
        <v>38435</v>
      </c>
      <c r="B328" t="s">
        <v>21</v>
      </c>
      <c r="C328">
        <v>190755</v>
      </c>
      <c r="D328">
        <v>1</v>
      </c>
    </row>
    <row r="329" spans="1:4" x14ac:dyDescent="0.25">
      <c r="A329" s="1">
        <v>38437</v>
      </c>
      <c r="B329" t="s">
        <v>19</v>
      </c>
      <c r="C329">
        <v>101736</v>
      </c>
      <c r="D329">
        <v>1</v>
      </c>
    </row>
    <row r="330" spans="1:4" x14ac:dyDescent="0.25">
      <c r="A330" s="1">
        <v>38438</v>
      </c>
      <c r="B330" t="s">
        <v>23</v>
      </c>
      <c r="C330">
        <v>381500</v>
      </c>
      <c r="D330">
        <v>1</v>
      </c>
    </row>
    <row r="331" spans="1:4" x14ac:dyDescent="0.25">
      <c r="A331" s="1">
        <v>38439</v>
      </c>
      <c r="B331" t="s">
        <v>20</v>
      </c>
      <c r="C331">
        <v>763010</v>
      </c>
      <c r="D331">
        <v>2</v>
      </c>
    </row>
    <row r="332" spans="1:4" x14ac:dyDescent="0.25">
      <c r="A332" s="1">
        <v>38440</v>
      </c>
      <c r="B332" t="s">
        <v>24</v>
      </c>
      <c r="C332">
        <v>1144530</v>
      </c>
      <c r="D332">
        <v>4</v>
      </c>
    </row>
    <row r="333" spans="1:4" x14ac:dyDescent="0.25">
      <c r="A333" s="1">
        <v>38441</v>
      </c>
      <c r="B333" t="s">
        <v>22</v>
      </c>
      <c r="C333">
        <v>2390796</v>
      </c>
      <c r="D333">
        <v>10</v>
      </c>
    </row>
    <row r="334" spans="1:4" x14ac:dyDescent="0.25">
      <c r="A334" s="1">
        <v>38442</v>
      </c>
      <c r="B334" t="s">
        <v>21</v>
      </c>
      <c r="C334">
        <v>1437011</v>
      </c>
      <c r="D334">
        <v>6</v>
      </c>
    </row>
    <row r="335" spans="1:4" x14ac:dyDescent="0.25">
      <c r="A335" s="1">
        <v>38443</v>
      </c>
      <c r="B335" t="s">
        <v>25</v>
      </c>
      <c r="C335">
        <v>2022003</v>
      </c>
      <c r="D335">
        <v>11</v>
      </c>
    </row>
    <row r="336" spans="1:4" x14ac:dyDescent="0.25">
      <c r="A336" s="1">
        <v>38444</v>
      </c>
      <c r="B336" t="s">
        <v>19</v>
      </c>
      <c r="C336">
        <v>2975658</v>
      </c>
      <c r="D336">
        <v>14</v>
      </c>
    </row>
    <row r="337" spans="1:4" x14ac:dyDescent="0.25">
      <c r="A337" s="1">
        <v>38445</v>
      </c>
      <c r="B337" t="s">
        <v>23</v>
      </c>
      <c r="C337">
        <v>1907550</v>
      </c>
      <c r="D337">
        <v>7</v>
      </c>
    </row>
    <row r="338" spans="1:4" x14ac:dyDescent="0.25">
      <c r="A338" s="1">
        <v>38446</v>
      </c>
      <c r="B338" t="s">
        <v>20</v>
      </c>
      <c r="C338">
        <v>1716795</v>
      </c>
      <c r="D338">
        <v>6</v>
      </c>
    </row>
    <row r="339" spans="1:4" x14ac:dyDescent="0.25">
      <c r="A339" s="1">
        <v>38447</v>
      </c>
      <c r="B339" t="s">
        <v>24</v>
      </c>
      <c r="C339">
        <v>3357288</v>
      </c>
      <c r="D339">
        <v>16</v>
      </c>
    </row>
    <row r="340" spans="1:4" x14ac:dyDescent="0.25">
      <c r="A340" s="1">
        <v>38448</v>
      </c>
      <c r="B340" t="s">
        <v>22</v>
      </c>
      <c r="C340">
        <v>763020</v>
      </c>
      <c r="D340">
        <v>3</v>
      </c>
    </row>
    <row r="341" spans="1:4" x14ac:dyDescent="0.25">
      <c r="A341" s="1">
        <v>38449</v>
      </c>
      <c r="B341" t="s">
        <v>21</v>
      </c>
      <c r="C341">
        <v>763020</v>
      </c>
      <c r="D341">
        <v>3</v>
      </c>
    </row>
    <row r="342" spans="1:4" x14ac:dyDescent="0.25">
      <c r="A342" s="1">
        <v>38450</v>
      </c>
      <c r="B342" t="s">
        <v>25</v>
      </c>
      <c r="C342">
        <v>381510</v>
      </c>
      <c r="D342">
        <v>1</v>
      </c>
    </row>
    <row r="343" spans="1:4" x14ac:dyDescent="0.25">
      <c r="A343" s="1">
        <v>38452</v>
      </c>
      <c r="B343" t="s">
        <v>23</v>
      </c>
      <c r="C343">
        <v>953775</v>
      </c>
      <c r="D343">
        <v>4</v>
      </c>
    </row>
    <row r="344" spans="1:4" x14ac:dyDescent="0.25">
      <c r="A344" s="1">
        <v>38453</v>
      </c>
      <c r="B344" t="s">
        <v>20</v>
      </c>
      <c r="C344">
        <v>1526040</v>
      </c>
      <c r="D344">
        <v>5</v>
      </c>
    </row>
    <row r="345" spans="1:4" x14ac:dyDescent="0.25">
      <c r="A345" s="1">
        <v>38454</v>
      </c>
      <c r="B345" t="s">
        <v>24</v>
      </c>
      <c r="C345">
        <v>381510</v>
      </c>
      <c r="D345">
        <v>2</v>
      </c>
    </row>
    <row r="346" spans="1:4" x14ac:dyDescent="0.25">
      <c r="A346" s="1">
        <v>38455</v>
      </c>
      <c r="B346" t="s">
        <v>22</v>
      </c>
      <c r="C346">
        <v>1348002</v>
      </c>
      <c r="D346">
        <v>5</v>
      </c>
    </row>
    <row r="347" spans="1:4" x14ac:dyDescent="0.25">
      <c r="A347" s="1">
        <v>38456</v>
      </c>
      <c r="B347" t="s">
        <v>21</v>
      </c>
      <c r="C347">
        <v>953775</v>
      </c>
      <c r="D347">
        <v>4</v>
      </c>
    </row>
    <row r="348" spans="1:4" x14ac:dyDescent="0.25">
      <c r="A348" s="1">
        <v>38457</v>
      </c>
      <c r="B348" t="s">
        <v>25</v>
      </c>
      <c r="C348">
        <v>1246266</v>
      </c>
      <c r="D348">
        <v>5</v>
      </c>
    </row>
    <row r="349" spans="1:4" x14ac:dyDescent="0.25">
      <c r="A349" s="1">
        <v>38458</v>
      </c>
      <c r="B349" t="s">
        <v>19</v>
      </c>
      <c r="C349">
        <v>572265</v>
      </c>
      <c r="D349">
        <v>2</v>
      </c>
    </row>
    <row r="350" spans="1:4" x14ac:dyDescent="0.25">
      <c r="A350" s="1">
        <v>38459</v>
      </c>
      <c r="B350" t="s">
        <v>23</v>
      </c>
      <c r="C350">
        <v>953775</v>
      </c>
      <c r="D350">
        <v>3</v>
      </c>
    </row>
    <row r="351" spans="1:4" x14ac:dyDescent="0.25">
      <c r="A351" s="1">
        <v>38460</v>
      </c>
      <c r="B351" t="s">
        <v>20</v>
      </c>
      <c r="C351">
        <v>1144530</v>
      </c>
      <c r="D351">
        <v>3</v>
      </c>
    </row>
    <row r="352" spans="1:4" x14ac:dyDescent="0.25">
      <c r="A352" s="1">
        <v>38461</v>
      </c>
      <c r="B352" t="s">
        <v>24</v>
      </c>
      <c r="C352">
        <v>1144530</v>
      </c>
      <c r="D352">
        <v>3</v>
      </c>
    </row>
    <row r="353" spans="1:4" x14ac:dyDescent="0.25">
      <c r="A353" s="1">
        <v>38462</v>
      </c>
      <c r="B353" t="s">
        <v>22</v>
      </c>
      <c r="C353">
        <v>953775</v>
      </c>
      <c r="D353">
        <v>3</v>
      </c>
    </row>
    <row r="354" spans="1:4" x14ac:dyDescent="0.25">
      <c r="A354" s="1">
        <v>38463</v>
      </c>
      <c r="B354" t="s">
        <v>21</v>
      </c>
      <c r="C354">
        <v>572265</v>
      </c>
      <c r="D354">
        <v>2</v>
      </c>
    </row>
    <row r="355" spans="1:4" x14ac:dyDescent="0.25">
      <c r="A355" s="1">
        <v>38464</v>
      </c>
      <c r="B355" t="s">
        <v>25</v>
      </c>
      <c r="C355">
        <v>381510</v>
      </c>
      <c r="D355">
        <v>1</v>
      </c>
    </row>
    <row r="356" spans="1:4" x14ac:dyDescent="0.25">
      <c r="A356" s="1">
        <v>38465</v>
      </c>
      <c r="B356" t="s">
        <v>19</v>
      </c>
      <c r="C356">
        <v>381510</v>
      </c>
      <c r="D356">
        <v>1</v>
      </c>
    </row>
    <row r="357" spans="1:4" x14ac:dyDescent="0.25">
      <c r="A357" s="1">
        <v>38466</v>
      </c>
      <c r="B357" t="s">
        <v>23</v>
      </c>
      <c r="C357">
        <v>674001</v>
      </c>
      <c r="D357">
        <v>3</v>
      </c>
    </row>
    <row r="358" spans="1:4" x14ac:dyDescent="0.25">
      <c r="A358" s="1">
        <v>38467</v>
      </c>
      <c r="B358" t="s">
        <v>20</v>
      </c>
      <c r="C358">
        <v>381510</v>
      </c>
      <c r="D358">
        <v>1</v>
      </c>
    </row>
    <row r="359" spans="1:4" x14ac:dyDescent="0.25">
      <c r="A359" s="1">
        <v>38469</v>
      </c>
      <c r="B359" t="s">
        <v>22</v>
      </c>
      <c r="C359">
        <v>190750</v>
      </c>
      <c r="D359">
        <v>1</v>
      </c>
    </row>
    <row r="360" spans="1:4" x14ac:dyDescent="0.25">
      <c r="A360" s="1">
        <v>38471</v>
      </c>
      <c r="B360" t="s">
        <v>25</v>
      </c>
      <c r="C360">
        <v>1246261</v>
      </c>
      <c r="D360">
        <v>5</v>
      </c>
    </row>
    <row r="361" spans="1:4" x14ac:dyDescent="0.25">
      <c r="A361" s="1">
        <v>38472</v>
      </c>
      <c r="B361" t="s">
        <v>19</v>
      </c>
      <c r="C361">
        <v>381510</v>
      </c>
      <c r="D361">
        <v>1</v>
      </c>
    </row>
    <row r="362" spans="1:4" x14ac:dyDescent="0.25">
      <c r="A362" s="1">
        <v>38473</v>
      </c>
      <c r="B362" t="s">
        <v>23</v>
      </c>
      <c r="C362">
        <v>190755</v>
      </c>
      <c r="D362">
        <v>1</v>
      </c>
    </row>
    <row r="363" spans="1:4" x14ac:dyDescent="0.25">
      <c r="A363" s="1">
        <v>38474</v>
      </c>
      <c r="B363" t="s">
        <v>20</v>
      </c>
      <c r="C363">
        <v>381510</v>
      </c>
      <c r="D363">
        <v>1</v>
      </c>
    </row>
    <row r="364" spans="1:4" x14ac:dyDescent="0.25">
      <c r="A364" s="1">
        <v>38475</v>
      </c>
      <c r="B364" t="s">
        <v>24</v>
      </c>
      <c r="C364">
        <v>190755</v>
      </c>
      <c r="D364">
        <v>1</v>
      </c>
    </row>
    <row r="365" spans="1:4" x14ac:dyDescent="0.25">
      <c r="A365" s="1">
        <v>38477</v>
      </c>
      <c r="B365" t="s">
        <v>21</v>
      </c>
      <c r="C365">
        <v>381510</v>
      </c>
      <c r="D365">
        <v>2</v>
      </c>
    </row>
    <row r="366" spans="1:4" x14ac:dyDescent="0.25">
      <c r="A366" s="1">
        <v>38478</v>
      </c>
      <c r="B366" t="s">
        <v>25</v>
      </c>
      <c r="C366">
        <v>2867624</v>
      </c>
      <c r="D366">
        <v>14</v>
      </c>
    </row>
    <row r="367" spans="1:4" x14ac:dyDescent="0.25">
      <c r="A367" s="1">
        <v>38479</v>
      </c>
      <c r="B367" t="s">
        <v>19</v>
      </c>
      <c r="C367">
        <v>953775</v>
      </c>
      <c r="D367">
        <v>5</v>
      </c>
    </row>
    <row r="368" spans="1:4" x14ac:dyDescent="0.25">
      <c r="A368" s="1">
        <v>38480</v>
      </c>
      <c r="B368" t="s">
        <v>23</v>
      </c>
      <c r="C368">
        <v>1437011</v>
      </c>
      <c r="D368">
        <v>7</v>
      </c>
    </row>
    <row r="369" spans="1:4" x14ac:dyDescent="0.25">
      <c r="A369" s="1">
        <v>38481</v>
      </c>
      <c r="B369" t="s">
        <v>20</v>
      </c>
      <c r="C369">
        <v>2479815</v>
      </c>
      <c r="D369">
        <v>10</v>
      </c>
    </row>
    <row r="370" spans="1:4" x14ac:dyDescent="0.25">
      <c r="A370" s="1">
        <v>38482</v>
      </c>
      <c r="B370" t="s">
        <v>24</v>
      </c>
      <c r="C370">
        <v>1818521</v>
      </c>
      <c r="D370">
        <v>7</v>
      </c>
    </row>
    <row r="371" spans="1:4" x14ac:dyDescent="0.25">
      <c r="A371" s="1">
        <v>38483</v>
      </c>
      <c r="B371" t="s">
        <v>22</v>
      </c>
      <c r="C371">
        <v>2479810</v>
      </c>
      <c r="D371">
        <v>8</v>
      </c>
    </row>
    <row r="372" spans="1:4" x14ac:dyDescent="0.25">
      <c r="A372" s="1">
        <v>38484</v>
      </c>
      <c r="B372" t="s">
        <v>21</v>
      </c>
      <c r="C372">
        <v>483246</v>
      </c>
      <c r="D372">
        <v>2</v>
      </c>
    </row>
    <row r="373" spans="1:4" x14ac:dyDescent="0.25">
      <c r="A373" s="1">
        <v>38486</v>
      </c>
      <c r="B373" t="s">
        <v>19</v>
      </c>
      <c r="C373">
        <v>572265</v>
      </c>
      <c r="D373">
        <v>2</v>
      </c>
    </row>
    <row r="374" spans="1:4" x14ac:dyDescent="0.25">
      <c r="A374" s="1">
        <v>38487</v>
      </c>
      <c r="B374" t="s">
        <v>23</v>
      </c>
      <c r="C374">
        <v>4018567</v>
      </c>
      <c r="D374">
        <v>15</v>
      </c>
    </row>
    <row r="375" spans="1:4" x14ac:dyDescent="0.25">
      <c r="A375" s="1">
        <v>38488</v>
      </c>
      <c r="B375" t="s">
        <v>20</v>
      </c>
      <c r="C375">
        <v>1729499</v>
      </c>
      <c r="D375">
        <v>9</v>
      </c>
    </row>
    <row r="376" spans="1:4" x14ac:dyDescent="0.25">
      <c r="A376" s="1">
        <v>38489</v>
      </c>
      <c r="B376" t="s">
        <v>24</v>
      </c>
      <c r="C376">
        <v>953765</v>
      </c>
      <c r="D376">
        <v>3</v>
      </c>
    </row>
    <row r="377" spans="1:4" x14ac:dyDescent="0.25">
      <c r="A377" s="1">
        <v>38490</v>
      </c>
      <c r="B377" t="s">
        <v>22</v>
      </c>
      <c r="C377">
        <v>2492522</v>
      </c>
      <c r="D377">
        <v>11</v>
      </c>
    </row>
    <row r="378" spans="1:4" x14ac:dyDescent="0.25">
      <c r="A378" s="1">
        <v>38491</v>
      </c>
      <c r="B378" t="s">
        <v>21</v>
      </c>
      <c r="C378">
        <v>572255</v>
      </c>
      <c r="D378">
        <v>2</v>
      </c>
    </row>
    <row r="379" spans="1:4" x14ac:dyDescent="0.25">
      <c r="A379" s="1">
        <v>38492</v>
      </c>
      <c r="B379" t="s">
        <v>25</v>
      </c>
      <c r="C379">
        <v>2098305</v>
      </c>
      <c r="D379">
        <v>9</v>
      </c>
    </row>
    <row r="380" spans="1:4" x14ac:dyDescent="0.25">
      <c r="A380" s="1">
        <v>38493</v>
      </c>
      <c r="B380" t="s">
        <v>19</v>
      </c>
      <c r="C380">
        <v>1258983</v>
      </c>
      <c r="D380">
        <v>6</v>
      </c>
    </row>
    <row r="381" spans="1:4" x14ac:dyDescent="0.25">
      <c r="A381" s="1">
        <v>38494</v>
      </c>
      <c r="B381" t="s">
        <v>23</v>
      </c>
      <c r="C381">
        <v>381510</v>
      </c>
      <c r="D381">
        <v>1</v>
      </c>
    </row>
    <row r="382" spans="1:4" x14ac:dyDescent="0.25">
      <c r="A382" s="1">
        <v>38495</v>
      </c>
      <c r="B382" t="s">
        <v>20</v>
      </c>
      <c r="C382">
        <v>788454</v>
      </c>
      <c r="D382">
        <v>6</v>
      </c>
    </row>
    <row r="383" spans="1:4" x14ac:dyDescent="0.25">
      <c r="A383" s="1">
        <v>38496</v>
      </c>
      <c r="B383" t="s">
        <v>24</v>
      </c>
      <c r="C383">
        <v>1538749</v>
      </c>
      <c r="D383">
        <v>8</v>
      </c>
    </row>
    <row r="384" spans="1:4" x14ac:dyDescent="0.25">
      <c r="A384" s="1">
        <v>38497</v>
      </c>
      <c r="B384" t="s">
        <v>22</v>
      </c>
      <c r="C384">
        <v>1144500</v>
      </c>
      <c r="D384">
        <v>3</v>
      </c>
    </row>
    <row r="385" spans="1:4" x14ac:dyDescent="0.25">
      <c r="A385" s="1">
        <v>38498</v>
      </c>
      <c r="B385" t="s">
        <v>21</v>
      </c>
      <c r="C385">
        <v>2786351</v>
      </c>
      <c r="D385">
        <v>10</v>
      </c>
    </row>
    <row r="386" spans="1:4" x14ac:dyDescent="0.25">
      <c r="A386" s="1">
        <v>38499</v>
      </c>
      <c r="B386" t="s">
        <v>25</v>
      </c>
      <c r="C386">
        <v>1640463</v>
      </c>
      <c r="D386">
        <v>8</v>
      </c>
    </row>
    <row r="387" spans="1:4" x14ac:dyDescent="0.25">
      <c r="A387" s="1">
        <v>38500</v>
      </c>
      <c r="B387" t="s">
        <v>19</v>
      </c>
      <c r="C387">
        <v>190755</v>
      </c>
      <c r="D387">
        <v>1</v>
      </c>
    </row>
    <row r="388" spans="1:4" x14ac:dyDescent="0.25">
      <c r="A388" s="1">
        <v>38501</v>
      </c>
      <c r="B388" t="s">
        <v>23</v>
      </c>
      <c r="C388">
        <v>1144505</v>
      </c>
      <c r="D388">
        <v>4</v>
      </c>
    </row>
    <row r="389" spans="1:4" x14ac:dyDescent="0.25">
      <c r="A389" s="1">
        <v>38502</v>
      </c>
      <c r="B389" t="s">
        <v>20</v>
      </c>
      <c r="C389">
        <v>2098260</v>
      </c>
      <c r="D389">
        <v>7</v>
      </c>
    </row>
    <row r="390" spans="1:4" x14ac:dyDescent="0.25">
      <c r="A390" s="1">
        <v>38503</v>
      </c>
      <c r="B390" t="s">
        <v>24</v>
      </c>
      <c r="C390">
        <v>1335265</v>
      </c>
      <c r="D390">
        <v>6</v>
      </c>
    </row>
    <row r="391" spans="1:4" x14ac:dyDescent="0.25">
      <c r="A391" s="1">
        <v>38504</v>
      </c>
      <c r="B391" t="s">
        <v>22</v>
      </c>
      <c r="C391">
        <v>2861290</v>
      </c>
      <c r="D391">
        <v>13</v>
      </c>
    </row>
    <row r="392" spans="1:4" x14ac:dyDescent="0.25">
      <c r="A392" s="1">
        <v>38505</v>
      </c>
      <c r="B392" t="s">
        <v>21</v>
      </c>
      <c r="C392">
        <v>864738</v>
      </c>
      <c r="D392">
        <v>4</v>
      </c>
    </row>
    <row r="393" spans="1:4" x14ac:dyDescent="0.25">
      <c r="A393" s="1">
        <v>38506</v>
      </c>
      <c r="B393" t="s">
        <v>25</v>
      </c>
      <c r="C393">
        <v>1831218</v>
      </c>
      <c r="D393">
        <v>9</v>
      </c>
    </row>
    <row r="394" spans="1:4" x14ac:dyDescent="0.25">
      <c r="A394" s="1">
        <v>38507</v>
      </c>
      <c r="B394" t="s">
        <v>19</v>
      </c>
      <c r="C394">
        <v>1246253</v>
      </c>
      <c r="D394">
        <v>6</v>
      </c>
    </row>
    <row r="395" spans="1:4" x14ac:dyDescent="0.25">
      <c r="A395" s="1">
        <v>38508</v>
      </c>
      <c r="B395" t="s">
        <v>23</v>
      </c>
      <c r="C395">
        <v>1627751</v>
      </c>
      <c r="D395">
        <v>7</v>
      </c>
    </row>
    <row r="396" spans="1:4" x14ac:dyDescent="0.25">
      <c r="A396" s="1">
        <v>38509</v>
      </c>
      <c r="B396" t="s">
        <v>20</v>
      </c>
      <c r="C396">
        <v>1449723</v>
      </c>
      <c r="D396">
        <v>8</v>
      </c>
    </row>
    <row r="397" spans="1:4" x14ac:dyDescent="0.25">
      <c r="A397" s="1">
        <v>38510</v>
      </c>
      <c r="B397" t="s">
        <v>24</v>
      </c>
      <c r="C397">
        <v>2199991</v>
      </c>
      <c r="D397">
        <v>7</v>
      </c>
    </row>
    <row r="398" spans="1:4" x14ac:dyDescent="0.25">
      <c r="A398" s="1">
        <v>38511</v>
      </c>
      <c r="B398" t="s">
        <v>22</v>
      </c>
      <c r="C398">
        <v>2606962</v>
      </c>
      <c r="D398">
        <v>14</v>
      </c>
    </row>
    <row r="399" spans="1:4" x14ac:dyDescent="0.25">
      <c r="A399" s="1">
        <v>38512</v>
      </c>
      <c r="B399" t="s">
        <v>21</v>
      </c>
      <c r="C399">
        <v>762890</v>
      </c>
      <c r="D399">
        <v>3</v>
      </c>
    </row>
    <row r="400" spans="1:4" x14ac:dyDescent="0.25">
      <c r="A400" s="1">
        <v>38513</v>
      </c>
      <c r="B400" t="s">
        <v>25</v>
      </c>
      <c r="C400">
        <v>4400022</v>
      </c>
      <c r="D400">
        <v>18</v>
      </c>
    </row>
    <row r="401" spans="1:4" x14ac:dyDescent="0.25">
      <c r="A401" s="1">
        <v>38514</v>
      </c>
      <c r="B401" t="s">
        <v>19</v>
      </c>
      <c r="C401">
        <v>1526010</v>
      </c>
      <c r="D401">
        <v>4</v>
      </c>
    </row>
    <row r="402" spans="1:4" x14ac:dyDescent="0.25">
      <c r="A402" s="1">
        <v>38515</v>
      </c>
      <c r="B402" t="s">
        <v>23</v>
      </c>
      <c r="C402">
        <v>1729497</v>
      </c>
      <c r="D402">
        <v>9</v>
      </c>
    </row>
    <row r="403" spans="1:4" x14ac:dyDescent="0.25">
      <c r="A403" s="1">
        <v>38516</v>
      </c>
      <c r="B403" t="s">
        <v>20</v>
      </c>
      <c r="C403">
        <v>3344516</v>
      </c>
      <c r="D403">
        <v>13</v>
      </c>
    </row>
    <row r="404" spans="1:4" x14ac:dyDescent="0.25">
      <c r="A404" s="1">
        <v>38517</v>
      </c>
      <c r="B404" t="s">
        <v>24</v>
      </c>
      <c r="C404">
        <v>775727</v>
      </c>
      <c r="D404">
        <v>4</v>
      </c>
    </row>
    <row r="405" spans="1:4" x14ac:dyDescent="0.25">
      <c r="A405" s="1">
        <v>38518</v>
      </c>
      <c r="B405" t="s">
        <v>22</v>
      </c>
      <c r="C405">
        <v>1246251</v>
      </c>
      <c r="D405">
        <v>6</v>
      </c>
    </row>
    <row r="406" spans="1:4" x14ac:dyDescent="0.25">
      <c r="A406" s="1">
        <v>38519</v>
      </c>
      <c r="B406" t="s">
        <v>21</v>
      </c>
      <c r="C406">
        <v>1627746</v>
      </c>
      <c r="D406">
        <v>6</v>
      </c>
    </row>
    <row r="407" spans="1:4" x14ac:dyDescent="0.25">
      <c r="A407" s="1">
        <v>38520</v>
      </c>
      <c r="B407" t="s">
        <v>25</v>
      </c>
      <c r="C407">
        <v>3255507</v>
      </c>
      <c r="D407">
        <v>13</v>
      </c>
    </row>
    <row r="408" spans="1:4" x14ac:dyDescent="0.25">
      <c r="A408" s="1">
        <v>38521</v>
      </c>
      <c r="B408" t="s">
        <v>19</v>
      </c>
      <c r="C408">
        <v>1335275</v>
      </c>
      <c r="D408">
        <v>6</v>
      </c>
    </row>
    <row r="409" spans="1:4" x14ac:dyDescent="0.25">
      <c r="A409" s="1">
        <v>38522</v>
      </c>
      <c r="B409" t="s">
        <v>23</v>
      </c>
      <c r="C409">
        <v>2963028</v>
      </c>
      <c r="D409">
        <v>14</v>
      </c>
    </row>
    <row r="410" spans="1:4" x14ac:dyDescent="0.25">
      <c r="A410" s="1">
        <v>38523</v>
      </c>
      <c r="B410" t="s">
        <v>20</v>
      </c>
      <c r="C410">
        <v>1335265</v>
      </c>
      <c r="D410">
        <v>6</v>
      </c>
    </row>
    <row r="411" spans="1:4" x14ac:dyDescent="0.25">
      <c r="A411" s="1">
        <v>38524</v>
      </c>
      <c r="B411" t="s">
        <v>24</v>
      </c>
      <c r="C411">
        <v>1831218</v>
      </c>
      <c r="D411">
        <v>7</v>
      </c>
    </row>
    <row r="412" spans="1:4" x14ac:dyDescent="0.25">
      <c r="A412" s="1">
        <v>38525</v>
      </c>
      <c r="B412" t="s">
        <v>22</v>
      </c>
      <c r="C412">
        <v>2874012</v>
      </c>
      <c r="D412">
        <v>11</v>
      </c>
    </row>
    <row r="413" spans="1:4" x14ac:dyDescent="0.25">
      <c r="A413" s="1">
        <v>38526</v>
      </c>
      <c r="B413" t="s">
        <v>21</v>
      </c>
      <c r="C413">
        <v>3535296</v>
      </c>
      <c r="D413">
        <v>15</v>
      </c>
    </row>
    <row r="414" spans="1:4" x14ac:dyDescent="0.25">
      <c r="A414" s="1">
        <v>38527</v>
      </c>
      <c r="B414" t="s">
        <v>25</v>
      </c>
      <c r="C414">
        <v>2034700</v>
      </c>
      <c r="D414">
        <v>11</v>
      </c>
    </row>
    <row r="415" spans="1:4" x14ac:dyDescent="0.25">
      <c r="A415" s="1">
        <v>38528</v>
      </c>
      <c r="B415" t="s">
        <v>19</v>
      </c>
      <c r="C415">
        <v>864746</v>
      </c>
      <c r="D415">
        <v>4</v>
      </c>
    </row>
    <row r="416" spans="1:4" x14ac:dyDescent="0.25">
      <c r="A416" s="1">
        <v>38529</v>
      </c>
      <c r="B416" t="s">
        <v>23</v>
      </c>
      <c r="C416">
        <v>953775</v>
      </c>
      <c r="D416">
        <v>5</v>
      </c>
    </row>
    <row r="417" spans="1:4" x14ac:dyDescent="0.25">
      <c r="A417" s="1">
        <v>38530</v>
      </c>
      <c r="B417" t="s">
        <v>20</v>
      </c>
      <c r="C417">
        <v>584982</v>
      </c>
      <c r="D417">
        <v>4</v>
      </c>
    </row>
    <row r="418" spans="1:4" x14ac:dyDescent="0.25">
      <c r="A418" s="1">
        <v>38531</v>
      </c>
      <c r="B418" t="s">
        <v>24</v>
      </c>
      <c r="C418">
        <v>2874032</v>
      </c>
      <c r="D418">
        <v>13</v>
      </c>
    </row>
    <row r="419" spans="1:4" x14ac:dyDescent="0.25">
      <c r="A419" s="1">
        <v>38532</v>
      </c>
      <c r="B419" t="s">
        <v>22</v>
      </c>
      <c r="C419">
        <v>190755</v>
      </c>
      <c r="D419">
        <v>1</v>
      </c>
    </row>
    <row r="420" spans="1:4" x14ac:dyDescent="0.25">
      <c r="A420" s="1">
        <v>38533</v>
      </c>
      <c r="B420" t="s">
        <v>21</v>
      </c>
      <c r="C420">
        <v>1831215</v>
      </c>
      <c r="D420">
        <v>8</v>
      </c>
    </row>
    <row r="421" spans="1:4" x14ac:dyDescent="0.25">
      <c r="A421" s="1">
        <v>38534</v>
      </c>
      <c r="B421" t="s">
        <v>25</v>
      </c>
      <c r="C421">
        <v>1436993</v>
      </c>
      <c r="D421">
        <v>6</v>
      </c>
    </row>
    <row r="422" spans="1:4" x14ac:dyDescent="0.25">
      <c r="A422" s="1">
        <v>38535</v>
      </c>
      <c r="B422" t="s">
        <v>19</v>
      </c>
      <c r="C422">
        <v>572250</v>
      </c>
      <c r="D422">
        <v>3</v>
      </c>
    </row>
    <row r="423" spans="1:4" x14ac:dyDescent="0.25">
      <c r="A423" s="1">
        <v>38536</v>
      </c>
      <c r="B423" t="s">
        <v>23</v>
      </c>
      <c r="C423">
        <v>572250</v>
      </c>
      <c r="D423">
        <v>2</v>
      </c>
    </row>
    <row r="424" spans="1:4" x14ac:dyDescent="0.25">
      <c r="A424" s="1">
        <v>38537</v>
      </c>
      <c r="B424" t="s">
        <v>20</v>
      </c>
      <c r="C424">
        <v>763000</v>
      </c>
      <c r="D424">
        <v>3</v>
      </c>
    </row>
    <row r="425" spans="1:4" x14ac:dyDescent="0.25">
      <c r="A425" s="1">
        <v>38538</v>
      </c>
      <c r="B425" t="s">
        <v>24</v>
      </c>
      <c r="C425">
        <v>190750</v>
      </c>
      <c r="D425">
        <v>1</v>
      </c>
    </row>
    <row r="426" spans="1:4" x14ac:dyDescent="0.25">
      <c r="A426" s="1">
        <v>38539</v>
      </c>
      <c r="B426" t="s">
        <v>22</v>
      </c>
      <c r="C426">
        <v>1258949</v>
      </c>
      <c r="D426">
        <v>7</v>
      </c>
    </row>
    <row r="427" spans="1:4" x14ac:dyDescent="0.25">
      <c r="A427" s="1">
        <v>38540</v>
      </c>
      <c r="B427" t="s">
        <v>21</v>
      </c>
      <c r="C427">
        <v>1627743</v>
      </c>
      <c r="D427">
        <v>7</v>
      </c>
    </row>
    <row r="428" spans="1:4" x14ac:dyDescent="0.25">
      <c r="A428" s="1">
        <v>38541</v>
      </c>
      <c r="B428" t="s">
        <v>25</v>
      </c>
      <c r="C428">
        <v>775737</v>
      </c>
      <c r="D428">
        <v>5</v>
      </c>
    </row>
    <row r="429" spans="1:4" x14ac:dyDescent="0.25">
      <c r="A429" s="1">
        <v>38543</v>
      </c>
      <c r="B429" t="s">
        <v>23</v>
      </c>
      <c r="C429">
        <v>572250</v>
      </c>
      <c r="D429">
        <v>2</v>
      </c>
    </row>
    <row r="430" spans="1:4" x14ac:dyDescent="0.25">
      <c r="A430" s="1">
        <v>38544</v>
      </c>
      <c r="B430" t="s">
        <v>20</v>
      </c>
      <c r="C430">
        <v>1640449</v>
      </c>
      <c r="D430">
        <v>10</v>
      </c>
    </row>
    <row r="431" spans="1:4" x14ac:dyDescent="0.25">
      <c r="A431" s="1">
        <v>38545</v>
      </c>
      <c r="B431" t="s">
        <v>24</v>
      </c>
      <c r="C431">
        <v>2009233</v>
      </c>
      <c r="D431">
        <v>9</v>
      </c>
    </row>
    <row r="432" spans="1:4" x14ac:dyDescent="0.25">
      <c r="A432" s="1">
        <v>38546</v>
      </c>
      <c r="B432" t="s">
        <v>22</v>
      </c>
      <c r="C432">
        <v>2009233</v>
      </c>
      <c r="D432">
        <v>10</v>
      </c>
    </row>
    <row r="433" spans="1:4" x14ac:dyDescent="0.25">
      <c r="A433" s="1">
        <v>38547</v>
      </c>
      <c r="B433" t="s">
        <v>21</v>
      </c>
      <c r="C433">
        <v>1627733</v>
      </c>
      <c r="D433">
        <v>8</v>
      </c>
    </row>
    <row r="434" spans="1:4" x14ac:dyDescent="0.25">
      <c r="A434" s="1">
        <v>38548</v>
      </c>
      <c r="B434" t="s">
        <v>25</v>
      </c>
      <c r="C434">
        <v>953750</v>
      </c>
      <c r="D434">
        <v>4</v>
      </c>
    </row>
    <row r="435" spans="1:4" x14ac:dyDescent="0.25">
      <c r="A435" s="1">
        <v>38549</v>
      </c>
      <c r="B435" t="s">
        <v>19</v>
      </c>
      <c r="C435">
        <v>1144500</v>
      </c>
      <c r="D435">
        <v>5</v>
      </c>
    </row>
    <row r="436" spans="1:4" x14ac:dyDescent="0.25">
      <c r="A436" s="1">
        <v>38550</v>
      </c>
      <c r="B436" t="s">
        <v>23</v>
      </c>
      <c r="C436">
        <v>864733</v>
      </c>
      <c r="D436">
        <v>4</v>
      </c>
    </row>
    <row r="437" spans="1:4" x14ac:dyDescent="0.25">
      <c r="A437" s="1">
        <v>38551</v>
      </c>
      <c r="B437" t="s">
        <v>20</v>
      </c>
      <c r="C437">
        <v>101733</v>
      </c>
      <c r="D437">
        <v>1</v>
      </c>
    </row>
    <row r="438" spans="1:4" x14ac:dyDescent="0.25">
      <c r="A438" s="1">
        <v>38552</v>
      </c>
      <c r="B438" t="s">
        <v>24</v>
      </c>
      <c r="C438">
        <v>3344483</v>
      </c>
      <c r="D438">
        <v>12</v>
      </c>
    </row>
    <row r="439" spans="1:4" x14ac:dyDescent="0.25">
      <c r="A439" s="1">
        <v>38553</v>
      </c>
      <c r="B439" t="s">
        <v>22</v>
      </c>
      <c r="C439">
        <v>483233</v>
      </c>
      <c r="D439">
        <v>3</v>
      </c>
    </row>
    <row r="440" spans="1:4" x14ac:dyDescent="0.25">
      <c r="A440" s="1">
        <v>38554</v>
      </c>
      <c r="B440" t="s">
        <v>21</v>
      </c>
      <c r="C440">
        <v>763000</v>
      </c>
      <c r="D440">
        <v>4</v>
      </c>
    </row>
    <row r="441" spans="1:4" x14ac:dyDescent="0.25">
      <c r="A441" s="1">
        <v>38555</v>
      </c>
      <c r="B441" t="s">
        <v>25</v>
      </c>
      <c r="C441">
        <v>763000</v>
      </c>
      <c r="D441">
        <v>3</v>
      </c>
    </row>
    <row r="442" spans="1:4" x14ac:dyDescent="0.25">
      <c r="A442" s="1">
        <v>38556</v>
      </c>
      <c r="B442" t="s">
        <v>19</v>
      </c>
      <c r="C442">
        <v>483233</v>
      </c>
      <c r="D442">
        <v>2</v>
      </c>
    </row>
    <row r="443" spans="1:4" x14ac:dyDescent="0.25">
      <c r="A443" s="1">
        <v>38557</v>
      </c>
      <c r="B443" t="s">
        <v>23</v>
      </c>
      <c r="C443">
        <v>292483</v>
      </c>
      <c r="D443">
        <v>2</v>
      </c>
    </row>
    <row r="444" spans="1:4" x14ac:dyDescent="0.25">
      <c r="A444" s="1">
        <v>38558</v>
      </c>
      <c r="B444" t="s">
        <v>20</v>
      </c>
      <c r="C444">
        <v>673983</v>
      </c>
      <c r="D444">
        <v>4</v>
      </c>
    </row>
    <row r="445" spans="1:4" x14ac:dyDescent="0.25">
      <c r="A445" s="1">
        <v>38559</v>
      </c>
      <c r="B445" t="s">
        <v>24</v>
      </c>
      <c r="C445">
        <v>1526000</v>
      </c>
      <c r="D445">
        <v>5</v>
      </c>
    </row>
    <row r="446" spans="1:4" x14ac:dyDescent="0.25">
      <c r="A446" s="1">
        <v>38560</v>
      </c>
      <c r="B446" t="s">
        <v>22</v>
      </c>
      <c r="C446">
        <v>1818483</v>
      </c>
      <c r="D446">
        <v>7</v>
      </c>
    </row>
    <row r="447" spans="1:4" x14ac:dyDescent="0.25">
      <c r="A447" s="1">
        <v>38561</v>
      </c>
      <c r="B447" t="s">
        <v>21</v>
      </c>
      <c r="C447">
        <v>763000</v>
      </c>
      <c r="D447">
        <v>3</v>
      </c>
    </row>
    <row r="448" spans="1:4" x14ac:dyDescent="0.25">
      <c r="A448" s="1">
        <v>38562</v>
      </c>
      <c r="B448" t="s">
        <v>25</v>
      </c>
      <c r="C448">
        <v>673983</v>
      </c>
      <c r="D448">
        <v>4</v>
      </c>
    </row>
    <row r="449" spans="1:4" x14ac:dyDescent="0.25">
      <c r="A449" s="1">
        <v>38563</v>
      </c>
      <c r="B449" t="s">
        <v>19</v>
      </c>
      <c r="C449">
        <v>1246233</v>
      </c>
      <c r="D449">
        <v>4</v>
      </c>
    </row>
    <row r="450" spans="1:4" x14ac:dyDescent="0.25">
      <c r="A450" s="1">
        <v>38564</v>
      </c>
      <c r="B450" t="s">
        <v>23</v>
      </c>
      <c r="C450">
        <v>1246233</v>
      </c>
      <c r="D450">
        <v>5</v>
      </c>
    </row>
    <row r="451" spans="1:4" x14ac:dyDescent="0.25">
      <c r="A451" s="1">
        <v>38565</v>
      </c>
      <c r="B451" t="s">
        <v>20</v>
      </c>
      <c r="C451">
        <v>1335250</v>
      </c>
      <c r="D451">
        <v>4</v>
      </c>
    </row>
    <row r="452" spans="1:4" x14ac:dyDescent="0.25">
      <c r="A452" s="1">
        <v>38566</v>
      </c>
      <c r="B452" t="s">
        <v>24</v>
      </c>
      <c r="C452">
        <v>381500</v>
      </c>
      <c r="D452">
        <v>2</v>
      </c>
    </row>
    <row r="453" spans="1:4" x14ac:dyDescent="0.25">
      <c r="A453" s="1">
        <v>38567</v>
      </c>
      <c r="B453" t="s">
        <v>22</v>
      </c>
      <c r="C453">
        <v>1526000</v>
      </c>
      <c r="D453">
        <v>6</v>
      </c>
    </row>
    <row r="454" spans="1:4" x14ac:dyDescent="0.25">
      <c r="A454" s="1">
        <v>38569</v>
      </c>
      <c r="B454" t="s">
        <v>25</v>
      </c>
      <c r="C454">
        <v>190750</v>
      </c>
      <c r="D454">
        <v>1</v>
      </c>
    </row>
    <row r="455" spans="1:4" x14ac:dyDescent="0.25">
      <c r="A455" s="1">
        <v>38570</v>
      </c>
      <c r="B455" t="s">
        <v>19</v>
      </c>
      <c r="C455">
        <v>1436983</v>
      </c>
      <c r="D455">
        <v>5</v>
      </c>
    </row>
    <row r="456" spans="1:4" x14ac:dyDescent="0.25">
      <c r="A456" s="1">
        <v>38571</v>
      </c>
      <c r="B456" t="s">
        <v>23</v>
      </c>
      <c r="C456">
        <v>381500</v>
      </c>
      <c r="D456">
        <v>2</v>
      </c>
    </row>
    <row r="457" spans="1:4" x14ac:dyDescent="0.25">
      <c r="A457" s="1">
        <v>38572</v>
      </c>
      <c r="B457" t="s">
        <v>20</v>
      </c>
      <c r="C457">
        <v>4870483</v>
      </c>
      <c r="D457">
        <v>7</v>
      </c>
    </row>
    <row r="458" spans="1:4" x14ac:dyDescent="0.25">
      <c r="A458" s="1">
        <v>38573</v>
      </c>
      <c r="B458" t="s">
        <v>24</v>
      </c>
      <c r="C458">
        <v>381500</v>
      </c>
      <c r="D458">
        <v>2</v>
      </c>
    </row>
    <row r="459" spans="1:4" x14ac:dyDescent="0.25">
      <c r="A459" s="1">
        <v>38574</v>
      </c>
      <c r="B459" t="s">
        <v>22</v>
      </c>
      <c r="C459">
        <v>13683131</v>
      </c>
      <c r="D459">
        <v>14</v>
      </c>
    </row>
    <row r="460" spans="1:4" x14ac:dyDescent="0.25">
      <c r="A460" s="1">
        <v>38576</v>
      </c>
      <c r="B460" t="s">
        <v>25</v>
      </c>
      <c r="C460">
        <v>3853148</v>
      </c>
      <c r="D460">
        <v>4</v>
      </c>
    </row>
    <row r="461" spans="1:4" x14ac:dyDescent="0.25">
      <c r="A461" s="1">
        <v>38577</v>
      </c>
      <c r="B461" t="s">
        <v>19</v>
      </c>
      <c r="C461">
        <v>14814915</v>
      </c>
      <c r="D461">
        <v>9</v>
      </c>
    </row>
    <row r="462" spans="1:4" x14ac:dyDescent="0.25">
      <c r="A462" s="1">
        <v>38578</v>
      </c>
      <c r="B462" t="s">
        <v>23</v>
      </c>
      <c r="C462">
        <v>3052000</v>
      </c>
      <c r="D462">
        <v>4</v>
      </c>
    </row>
    <row r="463" spans="1:4" x14ac:dyDescent="0.25">
      <c r="A463" s="1">
        <v>38580</v>
      </c>
      <c r="B463" t="s">
        <v>24</v>
      </c>
      <c r="C463">
        <v>9690097</v>
      </c>
      <c r="D463">
        <v>9</v>
      </c>
    </row>
    <row r="464" spans="1:4" x14ac:dyDescent="0.25">
      <c r="A464" s="1">
        <v>38581</v>
      </c>
      <c r="B464" t="s">
        <v>22</v>
      </c>
      <c r="C464">
        <v>2339864</v>
      </c>
      <c r="D464">
        <v>5</v>
      </c>
    </row>
    <row r="465" spans="1:4" x14ac:dyDescent="0.25">
      <c r="A465" s="1">
        <v>38582</v>
      </c>
      <c r="B465" t="s">
        <v>21</v>
      </c>
      <c r="C465">
        <v>2110966</v>
      </c>
      <c r="D465">
        <v>11</v>
      </c>
    </row>
    <row r="466" spans="1:4" x14ac:dyDescent="0.25">
      <c r="A466" s="1">
        <v>38583</v>
      </c>
      <c r="B466" t="s">
        <v>25</v>
      </c>
      <c r="C466">
        <v>864733</v>
      </c>
      <c r="D466">
        <v>4</v>
      </c>
    </row>
    <row r="467" spans="1:4" x14ac:dyDescent="0.25">
      <c r="A467" s="1">
        <v>38584</v>
      </c>
      <c r="B467" t="s">
        <v>19</v>
      </c>
      <c r="C467">
        <v>381500</v>
      </c>
      <c r="D467">
        <v>2</v>
      </c>
    </row>
    <row r="468" spans="1:4" x14ac:dyDescent="0.25">
      <c r="A468" s="1">
        <v>38586</v>
      </c>
      <c r="B468" t="s">
        <v>20</v>
      </c>
      <c r="C468">
        <v>381500</v>
      </c>
      <c r="D468">
        <v>1</v>
      </c>
    </row>
    <row r="469" spans="1:4" x14ac:dyDescent="0.25">
      <c r="A469" s="1">
        <v>38587</v>
      </c>
      <c r="B469" t="s">
        <v>24</v>
      </c>
      <c r="C469">
        <v>953750</v>
      </c>
      <c r="D469">
        <v>4</v>
      </c>
    </row>
    <row r="470" spans="1:4" x14ac:dyDescent="0.25">
      <c r="A470" s="1">
        <v>38588</v>
      </c>
      <c r="B470" t="s">
        <v>22</v>
      </c>
      <c r="C470">
        <v>190750</v>
      </c>
      <c r="D470">
        <v>1</v>
      </c>
    </row>
    <row r="471" spans="1:4" x14ac:dyDescent="0.25">
      <c r="A471" s="1">
        <v>38589</v>
      </c>
      <c r="B471" t="s">
        <v>21</v>
      </c>
      <c r="C471">
        <v>394216</v>
      </c>
      <c r="D471">
        <v>3</v>
      </c>
    </row>
    <row r="472" spans="1:4" x14ac:dyDescent="0.25">
      <c r="A472" s="1">
        <v>38590</v>
      </c>
      <c r="B472" t="s">
        <v>25</v>
      </c>
      <c r="C472">
        <v>864733</v>
      </c>
      <c r="D472">
        <v>5</v>
      </c>
    </row>
    <row r="473" spans="1:4" x14ac:dyDescent="0.25">
      <c r="A473" s="1">
        <v>38591</v>
      </c>
      <c r="B473" t="s">
        <v>19</v>
      </c>
      <c r="C473">
        <v>1144500</v>
      </c>
      <c r="D473">
        <v>5</v>
      </c>
    </row>
    <row r="474" spans="1:4" x14ac:dyDescent="0.25">
      <c r="A474" s="1">
        <v>38592</v>
      </c>
      <c r="B474" t="s">
        <v>23</v>
      </c>
      <c r="C474">
        <v>572250</v>
      </c>
      <c r="D474">
        <v>3</v>
      </c>
    </row>
    <row r="475" spans="1:4" x14ac:dyDescent="0.25">
      <c r="A475" s="1">
        <v>38593</v>
      </c>
      <c r="B475" t="s">
        <v>20</v>
      </c>
      <c r="C475">
        <v>292483</v>
      </c>
      <c r="D475">
        <v>2</v>
      </c>
    </row>
    <row r="476" spans="1:4" x14ac:dyDescent="0.25">
      <c r="A476" s="1">
        <v>38594</v>
      </c>
      <c r="B476" t="s">
        <v>24</v>
      </c>
      <c r="C476">
        <v>1258949</v>
      </c>
      <c r="D476">
        <v>7</v>
      </c>
    </row>
    <row r="477" spans="1:4" x14ac:dyDescent="0.25">
      <c r="A477" s="1">
        <v>38595</v>
      </c>
      <c r="B477" t="s">
        <v>22</v>
      </c>
      <c r="C477">
        <v>1055483</v>
      </c>
      <c r="D477">
        <v>5</v>
      </c>
    </row>
    <row r="478" spans="1:4" x14ac:dyDescent="0.25">
      <c r="A478" s="1">
        <v>38596</v>
      </c>
      <c r="B478" t="s">
        <v>21</v>
      </c>
      <c r="C478">
        <v>572250</v>
      </c>
      <c r="D478">
        <v>3</v>
      </c>
    </row>
    <row r="479" spans="1:4" x14ac:dyDescent="0.25">
      <c r="A479" s="1">
        <v>38597</v>
      </c>
      <c r="B479" t="s">
        <v>25</v>
      </c>
      <c r="C479">
        <v>1144500</v>
      </c>
      <c r="D479">
        <v>6</v>
      </c>
    </row>
    <row r="480" spans="1:4" x14ac:dyDescent="0.25">
      <c r="A480" s="1">
        <v>38598</v>
      </c>
      <c r="B480" t="s">
        <v>19</v>
      </c>
      <c r="C480">
        <v>2098250</v>
      </c>
      <c r="D480">
        <v>9</v>
      </c>
    </row>
    <row r="481" spans="1:4" x14ac:dyDescent="0.25">
      <c r="A481" s="1">
        <v>38600</v>
      </c>
      <c r="B481" t="s">
        <v>20</v>
      </c>
      <c r="C481">
        <v>1907500</v>
      </c>
      <c r="D481">
        <v>9</v>
      </c>
    </row>
    <row r="482" spans="1:4" x14ac:dyDescent="0.25">
      <c r="A482" s="1">
        <v>38601</v>
      </c>
      <c r="B482" t="s">
        <v>24</v>
      </c>
      <c r="C482">
        <v>1055483</v>
      </c>
      <c r="D482">
        <v>6</v>
      </c>
    </row>
    <row r="483" spans="1:4" x14ac:dyDescent="0.25">
      <c r="A483" s="1">
        <v>38602</v>
      </c>
      <c r="B483" t="s">
        <v>22</v>
      </c>
      <c r="C483">
        <v>381500</v>
      </c>
      <c r="D483">
        <v>2</v>
      </c>
    </row>
    <row r="484" spans="1:4" x14ac:dyDescent="0.25">
      <c r="A484" s="1">
        <v>38603</v>
      </c>
      <c r="B484" t="s">
        <v>21</v>
      </c>
      <c r="C484">
        <v>775716</v>
      </c>
      <c r="D484">
        <v>4</v>
      </c>
    </row>
    <row r="485" spans="1:4" x14ac:dyDescent="0.25">
      <c r="A485" s="1">
        <v>38604</v>
      </c>
      <c r="B485" t="s">
        <v>25</v>
      </c>
      <c r="C485">
        <v>763000</v>
      </c>
      <c r="D485">
        <v>3</v>
      </c>
    </row>
    <row r="486" spans="1:4" x14ac:dyDescent="0.25">
      <c r="A486" s="1">
        <v>38605</v>
      </c>
      <c r="B486" t="s">
        <v>19</v>
      </c>
      <c r="C486">
        <v>953750</v>
      </c>
      <c r="D486">
        <v>3</v>
      </c>
    </row>
    <row r="487" spans="1:4" x14ac:dyDescent="0.25">
      <c r="A487" s="1">
        <v>38606</v>
      </c>
      <c r="B487" t="s">
        <v>23</v>
      </c>
      <c r="C487">
        <v>1526000</v>
      </c>
      <c r="D487">
        <v>7</v>
      </c>
    </row>
    <row r="488" spans="1:4" x14ac:dyDescent="0.25">
      <c r="A488" s="1">
        <v>38607</v>
      </c>
      <c r="B488" t="s">
        <v>20</v>
      </c>
      <c r="C488">
        <v>381500</v>
      </c>
      <c r="D488">
        <v>2</v>
      </c>
    </row>
    <row r="489" spans="1:4" x14ac:dyDescent="0.25">
      <c r="A489" s="1">
        <v>38608</v>
      </c>
      <c r="B489" t="s">
        <v>24</v>
      </c>
      <c r="C489">
        <v>763000</v>
      </c>
      <c r="D489">
        <v>4</v>
      </c>
    </row>
    <row r="490" spans="1:4" x14ac:dyDescent="0.25">
      <c r="A490" s="1">
        <v>38609</v>
      </c>
      <c r="B490" t="s">
        <v>22</v>
      </c>
      <c r="C490">
        <v>953750</v>
      </c>
      <c r="D490">
        <v>4</v>
      </c>
    </row>
    <row r="491" spans="1:4" x14ac:dyDescent="0.25">
      <c r="A491" s="1">
        <v>38610</v>
      </c>
      <c r="B491" t="s">
        <v>21</v>
      </c>
      <c r="C491">
        <v>1055483</v>
      </c>
      <c r="D491">
        <v>4</v>
      </c>
    </row>
    <row r="492" spans="1:4" x14ac:dyDescent="0.25">
      <c r="A492" s="1">
        <v>38611</v>
      </c>
      <c r="B492" t="s">
        <v>25</v>
      </c>
      <c r="C492">
        <v>381500</v>
      </c>
      <c r="D492">
        <v>2</v>
      </c>
    </row>
    <row r="493" spans="1:4" x14ac:dyDescent="0.25">
      <c r="A493" s="1">
        <v>38612</v>
      </c>
      <c r="B493" t="s">
        <v>19</v>
      </c>
      <c r="C493">
        <v>572250</v>
      </c>
      <c r="D493">
        <v>3</v>
      </c>
    </row>
    <row r="494" spans="1:4" x14ac:dyDescent="0.25">
      <c r="A494" s="1">
        <v>38613</v>
      </c>
      <c r="B494" t="s">
        <v>23</v>
      </c>
      <c r="C494">
        <v>381500</v>
      </c>
      <c r="D494">
        <v>2</v>
      </c>
    </row>
    <row r="495" spans="1:4" x14ac:dyDescent="0.25">
      <c r="A495" s="1">
        <v>38615</v>
      </c>
      <c r="B495" t="s">
        <v>24</v>
      </c>
      <c r="C495">
        <v>763000</v>
      </c>
      <c r="D495">
        <v>3</v>
      </c>
    </row>
    <row r="496" spans="1:4" x14ac:dyDescent="0.25">
      <c r="A496" s="1">
        <v>38616</v>
      </c>
      <c r="B496" t="s">
        <v>22</v>
      </c>
      <c r="C496">
        <v>763000</v>
      </c>
      <c r="D496">
        <v>4</v>
      </c>
    </row>
    <row r="497" spans="1:4" x14ac:dyDescent="0.25">
      <c r="A497" s="1">
        <v>38617</v>
      </c>
      <c r="B497" t="s">
        <v>21</v>
      </c>
      <c r="C497">
        <v>572250</v>
      </c>
      <c r="D497">
        <v>3</v>
      </c>
    </row>
    <row r="498" spans="1:4" x14ac:dyDescent="0.25">
      <c r="A498" s="1">
        <v>38618</v>
      </c>
      <c r="B498" t="s">
        <v>25</v>
      </c>
      <c r="C498">
        <v>190750</v>
      </c>
      <c r="D498">
        <v>1</v>
      </c>
    </row>
    <row r="499" spans="1:4" x14ac:dyDescent="0.25">
      <c r="A499" s="1">
        <v>38619</v>
      </c>
      <c r="B499" t="s">
        <v>19</v>
      </c>
      <c r="C499">
        <v>190750</v>
      </c>
      <c r="D499">
        <v>1</v>
      </c>
    </row>
    <row r="500" spans="1:4" x14ac:dyDescent="0.25">
      <c r="A500" s="1">
        <v>38620</v>
      </c>
      <c r="B500" t="s">
        <v>23</v>
      </c>
      <c r="C500">
        <v>1144500</v>
      </c>
      <c r="D500">
        <v>5</v>
      </c>
    </row>
    <row r="501" spans="1:4" x14ac:dyDescent="0.25">
      <c r="A501" s="1">
        <v>38621</v>
      </c>
      <c r="B501" t="s">
        <v>20</v>
      </c>
      <c r="C501">
        <v>763000</v>
      </c>
      <c r="D501">
        <v>3</v>
      </c>
    </row>
    <row r="502" spans="1:4" x14ac:dyDescent="0.25">
      <c r="A502" s="1">
        <v>38622</v>
      </c>
      <c r="B502" t="s">
        <v>24</v>
      </c>
      <c r="C502">
        <v>584966</v>
      </c>
      <c r="D502">
        <v>3</v>
      </c>
    </row>
    <row r="503" spans="1:4" x14ac:dyDescent="0.25">
      <c r="A503" s="1">
        <v>38623</v>
      </c>
      <c r="B503" t="s">
        <v>22</v>
      </c>
      <c r="C503">
        <v>190750</v>
      </c>
      <c r="D503">
        <v>1</v>
      </c>
    </row>
    <row r="504" spans="1:4" x14ac:dyDescent="0.25">
      <c r="A504" s="1">
        <v>38624</v>
      </c>
      <c r="B504" t="s">
        <v>21</v>
      </c>
      <c r="C504">
        <v>673983</v>
      </c>
      <c r="D504">
        <v>3</v>
      </c>
    </row>
    <row r="505" spans="1:4" x14ac:dyDescent="0.25">
      <c r="A505" s="1">
        <v>38625</v>
      </c>
      <c r="B505" t="s">
        <v>25</v>
      </c>
      <c r="C505">
        <v>572250</v>
      </c>
      <c r="D505">
        <v>2</v>
      </c>
    </row>
    <row r="506" spans="1:4" x14ac:dyDescent="0.25">
      <c r="A506" s="1">
        <v>38626</v>
      </c>
      <c r="B506" t="s">
        <v>19</v>
      </c>
      <c r="C506">
        <v>190750</v>
      </c>
      <c r="D506">
        <v>1</v>
      </c>
    </row>
    <row r="507" spans="1:4" x14ac:dyDescent="0.25">
      <c r="A507" s="1">
        <v>38627</v>
      </c>
      <c r="B507" t="s">
        <v>23</v>
      </c>
      <c r="C507">
        <v>953750</v>
      </c>
      <c r="D507">
        <v>4</v>
      </c>
    </row>
    <row r="508" spans="1:4" x14ac:dyDescent="0.25">
      <c r="A508" s="1">
        <v>38628</v>
      </c>
      <c r="B508" t="s">
        <v>20</v>
      </c>
      <c r="C508">
        <v>381500</v>
      </c>
      <c r="D508">
        <v>1</v>
      </c>
    </row>
    <row r="509" spans="1:4" x14ac:dyDescent="0.25">
      <c r="A509" s="1">
        <v>38630</v>
      </c>
      <c r="B509" t="s">
        <v>22</v>
      </c>
      <c r="C509">
        <v>190750</v>
      </c>
      <c r="D509">
        <v>1</v>
      </c>
    </row>
    <row r="510" spans="1:4" x14ac:dyDescent="0.25">
      <c r="A510" s="1">
        <v>38631</v>
      </c>
      <c r="B510" t="s">
        <v>21</v>
      </c>
      <c r="C510">
        <v>1055483</v>
      </c>
      <c r="D510">
        <v>5</v>
      </c>
    </row>
    <row r="511" spans="1:4" x14ac:dyDescent="0.25">
      <c r="A511" s="1">
        <v>38632</v>
      </c>
      <c r="B511" t="s">
        <v>25</v>
      </c>
      <c r="C511">
        <v>572250</v>
      </c>
      <c r="D511">
        <v>3</v>
      </c>
    </row>
    <row r="512" spans="1:4" x14ac:dyDescent="0.25">
      <c r="A512" s="1">
        <v>38633</v>
      </c>
      <c r="B512" t="s">
        <v>19</v>
      </c>
      <c r="C512">
        <v>381500</v>
      </c>
      <c r="D512">
        <v>2</v>
      </c>
    </row>
    <row r="513" spans="1:4" x14ac:dyDescent="0.25">
      <c r="A513" s="1">
        <v>38634</v>
      </c>
      <c r="B513" t="s">
        <v>23</v>
      </c>
      <c r="C513">
        <v>190750</v>
      </c>
      <c r="D513">
        <v>1</v>
      </c>
    </row>
    <row r="514" spans="1:4" x14ac:dyDescent="0.25">
      <c r="A514" s="1">
        <v>38635</v>
      </c>
      <c r="B514" t="s">
        <v>20</v>
      </c>
      <c r="C514">
        <v>381500</v>
      </c>
      <c r="D514">
        <v>2</v>
      </c>
    </row>
    <row r="515" spans="1:4" x14ac:dyDescent="0.25">
      <c r="A515" s="1">
        <v>38637</v>
      </c>
      <c r="B515" t="s">
        <v>22</v>
      </c>
      <c r="C515">
        <v>381500</v>
      </c>
      <c r="D515">
        <v>2</v>
      </c>
    </row>
    <row r="516" spans="1:4" x14ac:dyDescent="0.25">
      <c r="A516" s="1">
        <v>38638</v>
      </c>
      <c r="B516" t="s">
        <v>21</v>
      </c>
      <c r="C516">
        <v>763000</v>
      </c>
      <c r="D516">
        <v>2</v>
      </c>
    </row>
    <row r="517" spans="1:4" x14ac:dyDescent="0.25">
      <c r="A517" s="1">
        <v>38639</v>
      </c>
      <c r="B517" t="s">
        <v>25</v>
      </c>
      <c r="C517">
        <v>190750</v>
      </c>
      <c r="D517">
        <v>1</v>
      </c>
    </row>
    <row r="518" spans="1:4" x14ac:dyDescent="0.25">
      <c r="A518" s="1">
        <v>38640</v>
      </c>
      <c r="B518" t="s">
        <v>19</v>
      </c>
      <c r="C518">
        <v>381500</v>
      </c>
      <c r="D518">
        <v>1</v>
      </c>
    </row>
    <row r="519" spans="1:4" x14ac:dyDescent="0.25">
      <c r="A519" s="1">
        <v>38641</v>
      </c>
      <c r="B519" t="s">
        <v>23</v>
      </c>
      <c r="C519">
        <v>292483</v>
      </c>
      <c r="D519">
        <v>2</v>
      </c>
    </row>
    <row r="520" spans="1:4" x14ac:dyDescent="0.25">
      <c r="A520" s="1">
        <v>38642</v>
      </c>
      <c r="B520" t="s">
        <v>20</v>
      </c>
      <c r="C520">
        <v>763000</v>
      </c>
      <c r="D520">
        <v>4</v>
      </c>
    </row>
    <row r="521" spans="1:4" x14ac:dyDescent="0.25">
      <c r="A521" s="1">
        <v>38643</v>
      </c>
      <c r="B521" t="s">
        <v>24</v>
      </c>
      <c r="C521">
        <v>673983</v>
      </c>
      <c r="D521">
        <v>4</v>
      </c>
    </row>
    <row r="522" spans="1:4" x14ac:dyDescent="0.25">
      <c r="A522" s="1">
        <v>38644</v>
      </c>
      <c r="B522" t="s">
        <v>22</v>
      </c>
      <c r="C522">
        <v>292483</v>
      </c>
      <c r="D522">
        <v>2</v>
      </c>
    </row>
    <row r="523" spans="1:4" x14ac:dyDescent="0.25">
      <c r="A523" s="1">
        <v>38649</v>
      </c>
      <c r="B523" t="s">
        <v>20</v>
      </c>
      <c r="C523">
        <v>953750</v>
      </c>
      <c r="D523">
        <v>3</v>
      </c>
    </row>
    <row r="524" spans="1:4" x14ac:dyDescent="0.25">
      <c r="A524" s="1">
        <v>38650</v>
      </c>
      <c r="B524" t="s">
        <v>24</v>
      </c>
      <c r="C524">
        <v>572250</v>
      </c>
      <c r="D524">
        <v>3</v>
      </c>
    </row>
    <row r="525" spans="1:4" x14ac:dyDescent="0.25">
      <c r="A525" s="1">
        <v>38651</v>
      </c>
      <c r="B525" t="s">
        <v>22</v>
      </c>
      <c r="C525">
        <v>381500</v>
      </c>
      <c r="D525">
        <v>2</v>
      </c>
    </row>
    <row r="526" spans="1:4" x14ac:dyDescent="0.25">
      <c r="A526" s="1">
        <v>38652</v>
      </c>
      <c r="B526" t="s">
        <v>21</v>
      </c>
      <c r="C526">
        <v>1157216</v>
      </c>
      <c r="D526">
        <v>6</v>
      </c>
    </row>
    <row r="527" spans="1:4" x14ac:dyDescent="0.25">
      <c r="A527" s="1">
        <v>38653</v>
      </c>
      <c r="B527" t="s">
        <v>25</v>
      </c>
      <c r="C527">
        <v>572250</v>
      </c>
      <c r="D527">
        <v>3</v>
      </c>
    </row>
    <row r="528" spans="1:4" x14ac:dyDescent="0.25">
      <c r="A528" s="1">
        <v>38654</v>
      </c>
      <c r="B528" t="s">
        <v>19</v>
      </c>
      <c r="C528">
        <v>190750</v>
      </c>
      <c r="D528">
        <v>1</v>
      </c>
    </row>
    <row r="529" spans="1:4" x14ac:dyDescent="0.25">
      <c r="A529" s="1">
        <v>38655</v>
      </c>
      <c r="B529" t="s">
        <v>23</v>
      </c>
      <c r="C529">
        <v>292483</v>
      </c>
      <c r="D529">
        <v>2</v>
      </c>
    </row>
    <row r="530" spans="1:4" x14ac:dyDescent="0.25">
      <c r="A530" s="1">
        <v>38656</v>
      </c>
      <c r="B530" t="s">
        <v>20</v>
      </c>
      <c r="C530">
        <v>572250</v>
      </c>
      <c r="D530">
        <v>2</v>
      </c>
    </row>
    <row r="531" spans="1:4" x14ac:dyDescent="0.25">
      <c r="A531" s="1">
        <v>38657</v>
      </c>
      <c r="B531" t="s">
        <v>24</v>
      </c>
      <c r="C531">
        <v>190750</v>
      </c>
      <c r="D531">
        <v>1</v>
      </c>
    </row>
    <row r="532" spans="1:4" x14ac:dyDescent="0.25">
      <c r="A532" s="1">
        <v>38659</v>
      </c>
      <c r="B532" t="s">
        <v>21</v>
      </c>
      <c r="C532">
        <v>381500</v>
      </c>
      <c r="D532">
        <v>1</v>
      </c>
    </row>
    <row r="533" spans="1:4" x14ac:dyDescent="0.25">
      <c r="A533" s="1">
        <v>38660</v>
      </c>
      <c r="B533" t="s">
        <v>25</v>
      </c>
      <c r="C533">
        <v>381500</v>
      </c>
      <c r="D533">
        <v>2</v>
      </c>
    </row>
    <row r="534" spans="1:4" x14ac:dyDescent="0.25">
      <c r="A534" s="1">
        <v>38661</v>
      </c>
      <c r="B534" t="s">
        <v>19</v>
      </c>
      <c r="C534">
        <v>190750</v>
      </c>
      <c r="D534">
        <v>1</v>
      </c>
    </row>
    <row r="535" spans="1:4" x14ac:dyDescent="0.25">
      <c r="A535" s="1">
        <v>38664</v>
      </c>
      <c r="B535" t="s">
        <v>24</v>
      </c>
      <c r="C535">
        <v>381500</v>
      </c>
      <c r="D535">
        <v>2</v>
      </c>
    </row>
    <row r="536" spans="1:4" x14ac:dyDescent="0.25">
      <c r="A536" s="1">
        <v>38666</v>
      </c>
      <c r="B536" t="s">
        <v>21</v>
      </c>
      <c r="C536">
        <v>572250</v>
      </c>
      <c r="D536">
        <v>2</v>
      </c>
    </row>
    <row r="537" spans="1:4" x14ac:dyDescent="0.25">
      <c r="A537" s="1">
        <v>38667</v>
      </c>
      <c r="B537" t="s">
        <v>25</v>
      </c>
      <c r="C537">
        <v>763000</v>
      </c>
      <c r="D537">
        <v>4</v>
      </c>
    </row>
    <row r="538" spans="1:4" x14ac:dyDescent="0.25">
      <c r="A538" s="1">
        <v>38669</v>
      </c>
      <c r="B538" t="s">
        <v>23</v>
      </c>
      <c r="C538">
        <v>763000</v>
      </c>
      <c r="D538">
        <v>3</v>
      </c>
    </row>
    <row r="539" spans="1:4" x14ac:dyDescent="0.25">
      <c r="A539" s="1">
        <v>38671</v>
      </c>
      <c r="B539" t="s">
        <v>24</v>
      </c>
      <c r="C539">
        <v>101733</v>
      </c>
      <c r="D539">
        <v>1</v>
      </c>
    </row>
    <row r="540" spans="1:4" x14ac:dyDescent="0.25">
      <c r="A540" s="1">
        <v>38672</v>
      </c>
      <c r="B540" t="s">
        <v>22</v>
      </c>
      <c r="C540">
        <v>381500</v>
      </c>
      <c r="D540">
        <v>2</v>
      </c>
    </row>
    <row r="541" spans="1:4" x14ac:dyDescent="0.25">
      <c r="A541" s="1">
        <v>38674</v>
      </c>
      <c r="B541" t="s">
        <v>25</v>
      </c>
      <c r="C541">
        <v>190750</v>
      </c>
      <c r="D541">
        <v>1</v>
      </c>
    </row>
    <row r="542" spans="1:4" x14ac:dyDescent="0.25">
      <c r="A542" s="1">
        <v>38679</v>
      </c>
      <c r="B542" t="s">
        <v>22</v>
      </c>
      <c r="C542">
        <v>190750</v>
      </c>
      <c r="D542">
        <v>1</v>
      </c>
    </row>
    <row r="543" spans="1:4" x14ac:dyDescent="0.25">
      <c r="A543" s="1">
        <v>38681</v>
      </c>
      <c r="B543" t="s">
        <v>25</v>
      </c>
      <c r="C543">
        <v>190750</v>
      </c>
      <c r="D543">
        <v>1</v>
      </c>
    </row>
    <row r="544" spans="1:4" x14ac:dyDescent="0.25">
      <c r="A544" s="1">
        <v>38683</v>
      </c>
      <c r="B544" t="s">
        <v>23</v>
      </c>
      <c r="C544">
        <v>190750</v>
      </c>
      <c r="D544">
        <v>1</v>
      </c>
    </row>
    <row r="545" spans="1:4" x14ac:dyDescent="0.25">
      <c r="A545" s="1">
        <v>38686</v>
      </c>
      <c r="B545" t="s">
        <v>22</v>
      </c>
      <c r="C545">
        <v>190750</v>
      </c>
      <c r="D545">
        <v>1</v>
      </c>
    </row>
    <row r="546" spans="1:4" x14ac:dyDescent="0.25">
      <c r="A546" s="1">
        <v>38687</v>
      </c>
      <c r="B546" t="s">
        <v>21</v>
      </c>
      <c r="C546">
        <v>763000</v>
      </c>
      <c r="D546">
        <v>3</v>
      </c>
    </row>
    <row r="547" spans="1:4" x14ac:dyDescent="0.25">
      <c r="A547" s="1">
        <v>38689</v>
      </c>
      <c r="B547" t="s">
        <v>19</v>
      </c>
      <c r="C547">
        <v>381500</v>
      </c>
      <c r="D547">
        <v>2</v>
      </c>
    </row>
    <row r="548" spans="1:4" x14ac:dyDescent="0.25">
      <c r="A548" s="1">
        <v>38690</v>
      </c>
      <c r="B548" t="s">
        <v>23</v>
      </c>
      <c r="C548">
        <v>381500</v>
      </c>
      <c r="D548">
        <v>2</v>
      </c>
    </row>
    <row r="549" spans="1:4" x14ac:dyDescent="0.25">
      <c r="A549" s="1">
        <v>38691</v>
      </c>
      <c r="B549" t="s">
        <v>20</v>
      </c>
      <c r="C549">
        <v>1436983</v>
      </c>
      <c r="D549">
        <v>8</v>
      </c>
    </row>
    <row r="550" spans="1:4" x14ac:dyDescent="0.25">
      <c r="A550" s="1">
        <v>38692</v>
      </c>
      <c r="B550" t="s">
        <v>24</v>
      </c>
      <c r="C550">
        <v>381500</v>
      </c>
      <c r="D550">
        <v>2</v>
      </c>
    </row>
    <row r="551" spans="1:4" x14ac:dyDescent="0.25">
      <c r="A551" s="1">
        <v>38693</v>
      </c>
      <c r="B551" t="s">
        <v>22</v>
      </c>
      <c r="C551">
        <v>572250</v>
      </c>
      <c r="D551">
        <v>3</v>
      </c>
    </row>
    <row r="552" spans="1:4" x14ac:dyDescent="0.25">
      <c r="A552" s="1">
        <v>38694</v>
      </c>
      <c r="B552" t="s">
        <v>21</v>
      </c>
      <c r="C552">
        <v>190750</v>
      </c>
      <c r="D552">
        <v>1</v>
      </c>
    </row>
    <row r="553" spans="1:4" x14ac:dyDescent="0.25">
      <c r="A553" s="1">
        <v>38697</v>
      </c>
      <c r="B553" t="s">
        <v>23</v>
      </c>
      <c r="C553">
        <v>572250</v>
      </c>
      <c r="D553">
        <v>3</v>
      </c>
    </row>
    <row r="554" spans="1:4" x14ac:dyDescent="0.25">
      <c r="A554" s="1">
        <v>38698</v>
      </c>
      <c r="B554" t="s">
        <v>20</v>
      </c>
      <c r="C554">
        <v>190750</v>
      </c>
      <c r="D554">
        <v>1</v>
      </c>
    </row>
    <row r="555" spans="1:4" x14ac:dyDescent="0.25">
      <c r="A555" s="1">
        <v>38699</v>
      </c>
      <c r="B555" t="s">
        <v>24</v>
      </c>
      <c r="C555">
        <v>1436983</v>
      </c>
      <c r="D555">
        <v>7</v>
      </c>
    </row>
    <row r="556" spans="1:4" x14ac:dyDescent="0.25">
      <c r="A556" s="1">
        <v>38700</v>
      </c>
      <c r="B556" t="s">
        <v>22</v>
      </c>
      <c r="C556">
        <v>953750</v>
      </c>
      <c r="D556">
        <v>4</v>
      </c>
    </row>
    <row r="557" spans="1:4" x14ac:dyDescent="0.25">
      <c r="A557" s="1">
        <v>38701</v>
      </c>
      <c r="B557" t="s">
        <v>21</v>
      </c>
      <c r="C557">
        <v>1716750</v>
      </c>
      <c r="D557">
        <v>9</v>
      </c>
    </row>
    <row r="558" spans="1:4" x14ac:dyDescent="0.25">
      <c r="A558" s="1">
        <v>38702</v>
      </c>
      <c r="B558" t="s">
        <v>25</v>
      </c>
      <c r="C558">
        <v>2009233</v>
      </c>
      <c r="D558">
        <v>10</v>
      </c>
    </row>
    <row r="559" spans="1:4" x14ac:dyDescent="0.25">
      <c r="A559" s="1">
        <v>38703</v>
      </c>
      <c r="B559" t="s">
        <v>19</v>
      </c>
      <c r="C559">
        <v>864733</v>
      </c>
      <c r="D559">
        <v>5</v>
      </c>
    </row>
    <row r="560" spans="1:4" x14ac:dyDescent="0.25">
      <c r="A560" s="1">
        <v>38704</v>
      </c>
      <c r="B560" t="s">
        <v>23</v>
      </c>
      <c r="C560">
        <v>953750</v>
      </c>
      <c r="D560">
        <v>4</v>
      </c>
    </row>
    <row r="561" spans="1:4" x14ac:dyDescent="0.25">
      <c r="A561" s="1">
        <v>38705</v>
      </c>
      <c r="B561" t="s">
        <v>20</v>
      </c>
      <c r="C561">
        <v>1335250</v>
      </c>
      <c r="D561">
        <v>6</v>
      </c>
    </row>
    <row r="562" spans="1:4" x14ac:dyDescent="0.25">
      <c r="A562" s="1">
        <v>38706</v>
      </c>
      <c r="B562" t="s">
        <v>24</v>
      </c>
      <c r="C562">
        <v>1055483</v>
      </c>
      <c r="D562">
        <v>5</v>
      </c>
    </row>
    <row r="563" spans="1:4" x14ac:dyDescent="0.25">
      <c r="A563" s="1">
        <v>38707</v>
      </c>
      <c r="B563" t="s">
        <v>22</v>
      </c>
      <c r="C563">
        <v>1157216</v>
      </c>
      <c r="D563">
        <v>7</v>
      </c>
    </row>
    <row r="564" spans="1:4" x14ac:dyDescent="0.25">
      <c r="A564" s="1">
        <v>38708</v>
      </c>
      <c r="B564" t="s">
        <v>21</v>
      </c>
      <c r="C564">
        <v>1716750</v>
      </c>
      <c r="D564">
        <v>6</v>
      </c>
    </row>
    <row r="565" spans="1:4" x14ac:dyDescent="0.25">
      <c r="A565" s="1">
        <v>38709</v>
      </c>
      <c r="B565" t="s">
        <v>25</v>
      </c>
      <c r="C565">
        <v>483233</v>
      </c>
      <c r="D565">
        <v>3</v>
      </c>
    </row>
    <row r="566" spans="1:4" x14ac:dyDescent="0.25">
      <c r="A566" s="1">
        <v>38710</v>
      </c>
      <c r="B566" t="s">
        <v>19</v>
      </c>
      <c r="C566">
        <v>1932932</v>
      </c>
      <c r="D566">
        <v>12</v>
      </c>
    </row>
    <row r="567" spans="1:4" x14ac:dyDescent="0.25">
      <c r="A567" s="1">
        <v>38711</v>
      </c>
      <c r="B567" t="s">
        <v>23</v>
      </c>
      <c r="C567">
        <v>483233</v>
      </c>
      <c r="D567">
        <v>3</v>
      </c>
    </row>
    <row r="568" spans="1:4" x14ac:dyDescent="0.25">
      <c r="A568" s="1">
        <v>38712</v>
      </c>
      <c r="B568" t="s">
        <v>20</v>
      </c>
      <c r="C568">
        <v>2479750</v>
      </c>
      <c r="D568">
        <v>10</v>
      </c>
    </row>
    <row r="569" spans="1:4" x14ac:dyDescent="0.25">
      <c r="A569" s="1">
        <v>38713</v>
      </c>
      <c r="B569" t="s">
        <v>24</v>
      </c>
      <c r="C569">
        <v>953750</v>
      </c>
      <c r="D569">
        <v>3</v>
      </c>
    </row>
    <row r="570" spans="1:4" x14ac:dyDescent="0.25">
      <c r="A570" s="1">
        <v>38714</v>
      </c>
      <c r="B570" t="s">
        <v>22</v>
      </c>
      <c r="C570">
        <v>2200250</v>
      </c>
      <c r="D570">
        <v>11</v>
      </c>
    </row>
    <row r="571" spans="1:4" x14ac:dyDescent="0.25">
      <c r="A571" s="1">
        <v>38715</v>
      </c>
      <c r="B571" t="s">
        <v>21</v>
      </c>
      <c r="C571">
        <v>101733</v>
      </c>
      <c r="D571">
        <v>1</v>
      </c>
    </row>
    <row r="572" spans="1:4" x14ac:dyDescent="0.25">
      <c r="A572" s="1">
        <v>38717</v>
      </c>
      <c r="B572" t="s">
        <v>19</v>
      </c>
      <c r="C572">
        <v>763000</v>
      </c>
      <c r="D572">
        <v>3</v>
      </c>
    </row>
    <row r="573" spans="1:4" x14ac:dyDescent="0.25">
      <c r="A573" s="1">
        <v>38718</v>
      </c>
      <c r="B573" t="s">
        <v>23</v>
      </c>
      <c r="C573">
        <v>516800</v>
      </c>
      <c r="D573">
        <v>3</v>
      </c>
    </row>
    <row r="574" spans="1:4" x14ac:dyDescent="0.25">
      <c r="A574" s="1">
        <v>38719</v>
      </c>
      <c r="B574" t="s">
        <v>20</v>
      </c>
      <c r="C574">
        <v>1849600</v>
      </c>
      <c r="D574">
        <v>10</v>
      </c>
    </row>
    <row r="575" spans="1:4" x14ac:dyDescent="0.25">
      <c r="A575" s="1">
        <v>38720</v>
      </c>
      <c r="B575" t="s">
        <v>24</v>
      </c>
      <c r="C575">
        <v>1020000</v>
      </c>
      <c r="D575">
        <v>4</v>
      </c>
    </row>
    <row r="576" spans="1:4" x14ac:dyDescent="0.25">
      <c r="A576" s="1">
        <v>38721</v>
      </c>
      <c r="B576" t="s">
        <v>22</v>
      </c>
      <c r="C576">
        <v>1142400</v>
      </c>
      <c r="D576">
        <v>7</v>
      </c>
    </row>
    <row r="577" spans="1:4" x14ac:dyDescent="0.25">
      <c r="A577" s="1">
        <v>38722</v>
      </c>
      <c r="B577" t="s">
        <v>21</v>
      </c>
      <c r="C577">
        <v>1836000</v>
      </c>
      <c r="D577">
        <v>7</v>
      </c>
    </row>
    <row r="578" spans="1:4" x14ac:dyDescent="0.25">
      <c r="A578" s="1">
        <v>38723</v>
      </c>
      <c r="B578" t="s">
        <v>25</v>
      </c>
      <c r="C578">
        <v>1428000</v>
      </c>
      <c r="D578">
        <v>4</v>
      </c>
    </row>
    <row r="579" spans="1:4" x14ac:dyDescent="0.25">
      <c r="A579" s="1">
        <v>38724</v>
      </c>
      <c r="B579" t="s">
        <v>19</v>
      </c>
      <c r="C579">
        <v>1632000</v>
      </c>
      <c r="D579">
        <v>5</v>
      </c>
    </row>
    <row r="580" spans="1:4" x14ac:dyDescent="0.25">
      <c r="A580" s="1">
        <v>38725</v>
      </c>
      <c r="B580" t="s">
        <v>23</v>
      </c>
      <c r="C580">
        <v>1632000</v>
      </c>
      <c r="D580">
        <v>7</v>
      </c>
    </row>
    <row r="581" spans="1:4" x14ac:dyDescent="0.25">
      <c r="A581" s="1">
        <v>38726</v>
      </c>
      <c r="B581" t="s">
        <v>20</v>
      </c>
      <c r="C581">
        <v>1958400</v>
      </c>
      <c r="D581">
        <v>10</v>
      </c>
    </row>
    <row r="582" spans="1:4" x14ac:dyDescent="0.25">
      <c r="A582" s="1">
        <v>38727</v>
      </c>
      <c r="B582" t="s">
        <v>24</v>
      </c>
      <c r="C582">
        <v>204000</v>
      </c>
      <c r="D582">
        <v>1</v>
      </c>
    </row>
    <row r="583" spans="1:4" x14ac:dyDescent="0.25">
      <c r="A583" s="1">
        <v>38728</v>
      </c>
      <c r="B583" t="s">
        <v>22</v>
      </c>
      <c r="C583">
        <v>1020000</v>
      </c>
      <c r="D583">
        <v>4</v>
      </c>
    </row>
    <row r="584" spans="1:4" x14ac:dyDescent="0.25">
      <c r="A584" s="1">
        <v>38729</v>
      </c>
      <c r="B584" t="s">
        <v>21</v>
      </c>
      <c r="C584">
        <v>1020000</v>
      </c>
      <c r="D584">
        <v>5</v>
      </c>
    </row>
    <row r="585" spans="1:4" x14ac:dyDescent="0.25">
      <c r="A585" s="1">
        <v>38730</v>
      </c>
      <c r="B585" t="s">
        <v>25</v>
      </c>
      <c r="C585">
        <v>204000</v>
      </c>
      <c r="D585">
        <v>1</v>
      </c>
    </row>
    <row r="586" spans="1:4" x14ac:dyDescent="0.25">
      <c r="A586" s="1">
        <v>38731</v>
      </c>
      <c r="B586" t="s">
        <v>19</v>
      </c>
      <c r="C586">
        <v>1224000</v>
      </c>
      <c r="D586">
        <v>5</v>
      </c>
    </row>
    <row r="587" spans="1:4" x14ac:dyDescent="0.25">
      <c r="A587" s="1">
        <v>38732</v>
      </c>
      <c r="B587" t="s">
        <v>23</v>
      </c>
      <c r="C587">
        <v>816000</v>
      </c>
      <c r="D587">
        <v>4</v>
      </c>
    </row>
    <row r="588" spans="1:4" x14ac:dyDescent="0.25">
      <c r="A588" s="1">
        <v>38734</v>
      </c>
      <c r="B588" t="s">
        <v>24</v>
      </c>
      <c r="C588">
        <v>204000</v>
      </c>
      <c r="D588">
        <v>1</v>
      </c>
    </row>
    <row r="589" spans="1:4" x14ac:dyDescent="0.25">
      <c r="A589" s="1">
        <v>38736</v>
      </c>
      <c r="B589" t="s">
        <v>21</v>
      </c>
      <c r="C589">
        <v>204000</v>
      </c>
      <c r="D589">
        <v>1</v>
      </c>
    </row>
    <row r="590" spans="1:4" x14ac:dyDescent="0.25">
      <c r="A590" s="1">
        <v>38737</v>
      </c>
      <c r="B590" t="s">
        <v>25</v>
      </c>
      <c r="C590">
        <v>612000</v>
      </c>
      <c r="D590">
        <v>3</v>
      </c>
    </row>
    <row r="591" spans="1:4" x14ac:dyDescent="0.25">
      <c r="A591" s="1">
        <v>38738</v>
      </c>
      <c r="B591" t="s">
        <v>19</v>
      </c>
      <c r="C591">
        <v>408000</v>
      </c>
      <c r="D591">
        <v>2</v>
      </c>
    </row>
    <row r="592" spans="1:4" x14ac:dyDescent="0.25">
      <c r="A592" s="1">
        <v>38739</v>
      </c>
      <c r="B592" t="s">
        <v>23</v>
      </c>
      <c r="C592">
        <v>408000</v>
      </c>
      <c r="D592">
        <v>2</v>
      </c>
    </row>
    <row r="593" spans="1:4" x14ac:dyDescent="0.25">
      <c r="A593" s="1">
        <v>38740</v>
      </c>
      <c r="B593" t="s">
        <v>20</v>
      </c>
      <c r="C593">
        <v>1020000</v>
      </c>
      <c r="D593">
        <v>3</v>
      </c>
    </row>
    <row r="594" spans="1:4" x14ac:dyDescent="0.25">
      <c r="A594" s="1">
        <v>38741</v>
      </c>
      <c r="B594" t="s">
        <v>24</v>
      </c>
      <c r="C594">
        <v>204000</v>
      </c>
      <c r="D594">
        <v>1</v>
      </c>
    </row>
    <row r="595" spans="1:4" x14ac:dyDescent="0.25">
      <c r="A595" s="1">
        <v>38742</v>
      </c>
      <c r="B595" t="s">
        <v>22</v>
      </c>
      <c r="C595">
        <v>720800</v>
      </c>
      <c r="D595">
        <v>3</v>
      </c>
    </row>
    <row r="596" spans="1:4" x14ac:dyDescent="0.25">
      <c r="A596" s="1">
        <v>38743</v>
      </c>
      <c r="B596" t="s">
        <v>21</v>
      </c>
      <c r="C596">
        <v>408000</v>
      </c>
      <c r="D596">
        <v>2</v>
      </c>
    </row>
    <row r="597" spans="1:4" x14ac:dyDescent="0.25">
      <c r="A597" s="1">
        <v>38744</v>
      </c>
      <c r="B597" t="s">
        <v>25</v>
      </c>
      <c r="C597">
        <v>720800</v>
      </c>
      <c r="D597">
        <v>4</v>
      </c>
    </row>
    <row r="598" spans="1:4" x14ac:dyDescent="0.25">
      <c r="A598" s="1">
        <v>38745</v>
      </c>
      <c r="B598" t="s">
        <v>19</v>
      </c>
      <c r="C598">
        <v>312800</v>
      </c>
      <c r="D598">
        <v>2</v>
      </c>
    </row>
    <row r="599" spans="1:4" x14ac:dyDescent="0.25">
      <c r="A599" s="1">
        <v>38746</v>
      </c>
      <c r="B599" t="s">
        <v>23</v>
      </c>
      <c r="C599">
        <v>516800</v>
      </c>
      <c r="D599">
        <v>3</v>
      </c>
    </row>
    <row r="600" spans="1:4" x14ac:dyDescent="0.25">
      <c r="A600" s="1">
        <v>38747</v>
      </c>
      <c r="B600" t="s">
        <v>20</v>
      </c>
      <c r="C600">
        <v>204000</v>
      </c>
      <c r="D600">
        <v>1</v>
      </c>
    </row>
    <row r="601" spans="1:4" x14ac:dyDescent="0.25">
      <c r="A601" s="1">
        <v>38748</v>
      </c>
      <c r="B601" t="s">
        <v>24</v>
      </c>
      <c r="C601">
        <v>204000</v>
      </c>
      <c r="D601">
        <v>1</v>
      </c>
    </row>
    <row r="602" spans="1:4" x14ac:dyDescent="0.25">
      <c r="A602" s="1">
        <v>38749</v>
      </c>
      <c r="B602" t="s">
        <v>22</v>
      </c>
      <c r="C602">
        <v>1224000</v>
      </c>
      <c r="D602">
        <v>4</v>
      </c>
    </row>
    <row r="603" spans="1:4" x14ac:dyDescent="0.25">
      <c r="A603" s="1">
        <v>38750</v>
      </c>
      <c r="B603" t="s">
        <v>21</v>
      </c>
      <c r="C603">
        <v>612000</v>
      </c>
      <c r="D603">
        <v>3</v>
      </c>
    </row>
    <row r="604" spans="1:4" x14ac:dyDescent="0.25">
      <c r="A604" s="1">
        <v>38751</v>
      </c>
      <c r="B604" t="s">
        <v>25</v>
      </c>
      <c r="C604">
        <v>1632000</v>
      </c>
      <c r="D604">
        <v>8</v>
      </c>
    </row>
    <row r="605" spans="1:4" x14ac:dyDescent="0.25">
      <c r="A605" s="1">
        <v>38752</v>
      </c>
      <c r="B605" t="s">
        <v>19</v>
      </c>
      <c r="C605">
        <v>1346400</v>
      </c>
      <c r="D605">
        <v>7</v>
      </c>
    </row>
    <row r="606" spans="1:4" x14ac:dyDescent="0.25">
      <c r="A606" s="1">
        <v>38753</v>
      </c>
      <c r="B606" t="s">
        <v>23</v>
      </c>
      <c r="C606">
        <v>2352800</v>
      </c>
      <c r="D606">
        <v>12</v>
      </c>
    </row>
    <row r="607" spans="1:4" x14ac:dyDescent="0.25">
      <c r="A607" s="1">
        <v>38754</v>
      </c>
      <c r="B607" t="s">
        <v>20</v>
      </c>
      <c r="C607">
        <v>1632000</v>
      </c>
      <c r="D607">
        <v>8</v>
      </c>
    </row>
    <row r="608" spans="1:4" x14ac:dyDescent="0.25">
      <c r="A608" s="1">
        <v>38755</v>
      </c>
      <c r="B608" t="s">
        <v>24</v>
      </c>
      <c r="C608">
        <v>1836000</v>
      </c>
      <c r="D608">
        <v>8</v>
      </c>
    </row>
    <row r="609" spans="1:4" x14ac:dyDescent="0.25">
      <c r="A609" s="1">
        <v>38756</v>
      </c>
      <c r="B609" t="s">
        <v>22</v>
      </c>
      <c r="C609">
        <v>612000</v>
      </c>
      <c r="D609">
        <v>2</v>
      </c>
    </row>
    <row r="610" spans="1:4" x14ac:dyDescent="0.25">
      <c r="A610" s="1">
        <v>38757</v>
      </c>
      <c r="B610" t="s">
        <v>21</v>
      </c>
      <c r="C610">
        <v>816000</v>
      </c>
      <c r="D610">
        <v>4</v>
      </c>
    </row>
    <row r="611" spans="1:4" x14ac:dyDescent="0.25">
      <c r="A611" s="1">
        <v>38758</v>
      </c>
      <c r="B611" t="s">
        <v>25</v>
      </c>
      <c r="C611">
        <v>612000</v>
      </c>
      <c r="D611">
        <v>3</v>
      </c>
    </row>
    <row r="612" spans="1:4" x14ac:dyDescent="0.25">
      <c r="A612" s="1">
        <v>38759</v>
      </c>
      <c r="B612" t="s">
        <v>19</v>
      </c>
      <c r="C612">
        <v>2652000</v>
      </c>
      <c r="D612">
        <v>12</v>
      </c>
    </row>
    <row r="613" spans="1:4" x14ac:dyDescent="0.25">
      <c r="A613" s="1">
        <v>38760</v>
      </c>
      <c r="B613" t="s">
        <v>23</v>
      </c>
      <c r="C613">
        <v>816000</v>
      </c>
      <c r="D613">
        <v>4</v>
      </c>
    </row>
    <row r="614" spans="1:4" x14ac:dyDescent="0.25">
      <c r="A614" s="1">
        <v>38761</v>
      </c>
      <c r="B614" t="s">
        <v>20</v>
      </c>
      <c r="C614">
        <v>2556800</v>
      </c>
      <c r="D614">
        <v>10</v>
      </c>
    </row>
    <row r="615" spans="1:4" x14ac:dyDescent="0.25">
      <c r="A615" s="1">
        <v>38762</v>
      </c>
      <c r="B615" t="s">
        <v>24</v>
      </c>
      <c r="C615">
        <v>1754400</v>
      </c>
      <c r="D615">
        <v>9</v>
      </c>
    </row>
    <row r="616" spans="1:4" x14ac:dyDescent="0.25">
      <c r="A616" s="1">
        <v>38763</v>
      </c>
      <c r="B616" t="s">
        <v>22</v>
      </c>
      <c r="C616">
        <v>612000</v>
      </c>
      <c r="D616">
        <v>3</v>
      </c>
    </row>
    <row r="617" spans="1:4" x14ac:dyDescent="0.25">
      <c r="A617" s="1">
        <v>38764</v>
      </c>
      <c r="B617" t="s">
        <v>21</v>
      </c>
      <c r="C617">
        <v>516800</v>
      </c>
      <c r="D617">
        <v>3</v>
      </c>
    </row>
    <row r="618" spans="1:4" x14ac:dyDescent="0.25">
      <c r="A618" s="1">
        <v>38765</v>
      </c>
      <c r="B618" t="s">
        <v>25</v>
      </c>
      <c r="C618">
        <v>1020000</v>
      </c>
      <c r="D618">
        <v>5</v>
      </c>
    </row>
    <row r="619" spans="1:4" x14ac:dyDescent="0.25">
      <c r="A619" s="1">
        <v>38766</v>
      </c>
      <c r="B619" t="s">
        <v>19</v>
      </c>
      <c r="C619">
        <v>2665600</v>
      </c>
      <c r="D619">
        <v>14</v>
      </c>
    </row>
    <row r="620" spans="1:4" x14ac:dyDescent="0.25">
      <c r="A620" s="1">
        <v>38767</v>
      </c>
      <c r="B620" t="s">
        <v>23</v>
      </c>
      <c r="C620">
        <v>720800</v>
      </c>
      <c r="D620">
        <v>4</v>
      </c>
    </row>
    <row r="621" spans="1:4" x14ac:dyDescent="0.25">
      <c r="A621" s="1">
        <v>38768</v>
      </c>
      <c r="B621" t="s">
        <v>20</v>
      </c>
      <c r="C621">
        <v>816000</v>
      </c>
      <c r="D621">
        <v>4</v>
      </c>
    </row>
    <row r="622" spans="1:4" x14ac:dyDescent="0.25">
      <c r="A622" s="1">
        <v>38769</v>
      </c>
      <c r="B622" t="s">
        <v>24</v>
      </c>
      <c r="C622">
        <v>1536800</v>
      </c>
      <c r="D622">
        <v>8</v>
      </c>
    </row>
    <row r="623" spans="1:4" x14ac:dyDescent="0.25">
      <c r="A623" s="1">
        <v>38770</v>
      </c>
      <c r="B623" t="s">
        <v>22</v>
      </c>
      <c r="C623">
        <v>816000</v>
      </c>
      <c r="D623">
        <v>4</v>
      </c>
    </row>
    <row r="624" spans="1:4" x14ac:dyDescent="0.25">
      <c r="A624" s="1">
        <v>38771</v>
      </c>
      <c r="B624" t="s">
        <v>21</v>
      </c>
      <c r="C624">
        <v>1632000</v>
      </c>
      <c r="D624">
        <v>8</v>
      </c>
    </row>
    <row r="625" spans="1:4" x14ac:dyDescent="0.25">
      <c r="A625" s="1">
        <v>38772</v>
      </c>
      <c r="B625" t="s">
        <v>25</v>
      </c>
      <c r="C625">
        <v>2760800</v>
      </c>
      <c r="D625">
        <v>12</v>
      </c>
    </row>
    <row r="626" spans="1:4" x14ac:dyDescent="0.25">
      <c r="A626" s="1">
        <v>38773</v>
      </c>
      <c r="B626" t="s">
        <v>19</v>
      </c>
      <c r="C626">
        <v>1428000</v>
      </c>
      <c r="D626">
        <v>5</v>
      </c>
    </row>
    <row r="627" spans="1:4" x14ac:dyDescent="0.25">
      <c r="A627" s="1">
        <v>38774</v>
      </c>
      <c r="B627" t="s">
        <v>23</v>
      </c>
      <c r="C627">
        <v>1020000</v>
      </c>
      <c r="D627">
        <v>5</v>
      </c>
    </row>
    <row r="628" spans="1:4" x14ac:dyDescent="0.25">
      <c r="A628" s="1">
        <v>38775</v>
      </c>
      <c r="B628" t="s">
        <v>20</v>
      </c>
      <c r="C628">
        <v>1033600</v>
      </c>
      <c r="D628">
        <v>6</v>
      </c>
    </row>
    <row r="629" spans="1:4" x14ac:dyDescent="0.25">
      <c r="A629" s="1">
        <v>38776</v>
      </c>
      <c r="B629" t="s">
        <v>24</v>
      </c>
      <c r="C629">
        <v>1224000</v>
      </c>
      <c r="D629">
        <v>6</v>
      </c>
    </row>
    <row r="630" spans="1:4" x14ac:dyDescent="0.25">
      <c r="A630" s="1">
        <v>38777</v>
      </c>
      <c r="B630" t="s">
        <v>22</v>
      </c>
      <c r="C630">
        <v>516800</v>
      </c>
      <c r="D630">
        <v>3</v>
      </c>
    </row>
    <row r="631" spans="1:4" x14ac:dyDescent="0.25">
      <c r="A631" s="1">
        <v>38778</v>
      </c>
      <c r="B631" t="s">
        <v>21</v>
      </c>
      <c r="C631">
        <v>816000</v>
      </c>
      <c r="D631">
        <v>4</v>
      </c>
    </row>
    <row r="632" spans="1:4" x14ac:dyDescent="0.25">
      <c r="A632" s="1">
        <v>38779</v>
      </c>
      <c r="B632" t="s">
        <v>25</v>
      </c>
      <c r="C632">
        <v>924800</v>
      </c>
      <c r="D632">
        <v>5</v>
      </c>
    </row>
    <row r="633" spans="1:4" x14ac:dyDescent="0.25">
      <c r="A633" s="1">
        <v>38780</v>
      </c>
      <c r="B633" t="s">
        <v>19</v>
      </c>
      <c r="C633">
        <v>1836000</v>
      </c>
      <c r="D633">
        <v>9</v>
      </c>
    </row>
    <row r="634" spans="1:4" x14ac:dyDescent="0.25">
      <c r="A634" s="1">
        <v>38781</v>
      </c>
      <c r="B634" t="s">
        <v>23</v>
      </c>
      <c r="C634">
        <v>1428000</v>
      </c>
      <c r="D634">
        <v>7</v>
      </c>
    </row>
    <row r="635" spans="1:4" x14ac:dyDescent="0.25">
      <c r="A635" s="1">
        <v>38782</v>
      </c>
      <c r="B635" t="s">
        <v>20</v>
      </c>
      <c r="C635">
        <v>816000</v>
      </c>
      <c r="D635">
        <v>4</v>
      </c>
    </row>
    <row r="636" spans="1:4" x14ac:dyDescent="0.25">
      <c r="A636" s="1">
        <v>38783</v>
      </c>
      <c r="B636" t="s">
        <v>24</v>
      </c>
      <c r="C636">
        <v>312800</v>
      </c>
      <c r="D636">
        <v>2</v>
      </c>
    </row>
    <row r="637" spans="1:4" x14ac:dyDescent="0.25">
      <c r="A637" s="1">
        <v>38784</v>
      </c>
      <c r="B637" t="s">
        <v>22</v>
      </c>
      <c r="C637">
        <v>1332800</v>
      </c>
      <c r="D637">
        <v>7</v>
      </c>
    </row>
    <row r="638" spans="1:4" x14ac:dyDescent="0.25">
      <c r="A638" s="1">
        <v>38785</v>
      </c>
      <c r="B638" t="s">
        <v>21</v>
      </c>
      <c r="C638">
        <v>1632000</v>
      </c>
      <c r="D638">
        <v>8</v>
      </c>
    </row>
    <row r="639" spans="1:4" x14ac:dyDescent="0.25">
      <c r="A639" s="1">
        <v>38786</v>
      </c>
      <c r="B639" t="s">
        <v>25</v>
      </c>
      <c r="C639">
        <v>1020000</v>
      </c>
      <c r="D639">
        <v>5</v>
      </c>
    </row>
    <row r="640" spans="1:4" x14ac:dyDescent="0.25">
      <c r="A640" s="1">
        <v>38787</v>
      </c>
      <c r="B640" t="s">
        <v>19</v>
      </c>
      <c r="C640">
        <v>204000</v>
      </c>
      <c r="D640">
        <v>1</v>
      </c>
    </row>
    <row r="641" spans="1:4" x14ac:dyDescent="0.25">
      <c r="A641" s="1">
        <v>38788</v>
      </c>
      <c r="B641" t="s">
        <v>23</v>
      </c>
      <c r="C641">
        <v>408000</v>
      </c>
      <c r="D641">
        <v>1</v>
      </c>
    </row>
    <row r="642" spans="1:4" x14ac:dyDescent="0.25">
      <c r="A642" s="1">
        <v>38789</v>
      </c>
      <c r="B642" t="s">
        <v>20</v>
      </c>
      <c r="C642">
        <v>204000</v>
      </c>
      <c r="D642">
        <v>1</v>
      </c>
    </row>
    <row r="643" spans="1:4" x14ac:dyDescent="0.25">
      <c r="A643" s="1">
        <v>38790</v>
      </c>
      <c r="B643" t="s">
        <v>24</v>
      </c>
      <c r="C643">
        <v>1224000</v>
      </c>
      <c r="D643">
        <v>5</v>
      </c>
    </row>
    <row r="644" spans="1:4" x14ac:dyDescent="0.25">
      <c r="A644" s="1">
        <v>38791</v>
      </c>
      <c r="B644" t="s">
        <v>22</v>
      </c>
      <c r="C644">
        <v>408000</v>
      </c>
      <c r="D644">
        <v>2</v>
      </c>
    </row>
    <row r="645" spans="1:4" x14ac:dyDescent="0.25">
      <c r="A645" s="1">
        <v>38792</v>
      </c>
      <c r="B645" t="s">
        <v>21</v>
      </c>
      <c r="C645">
        <v>1020000</v>
      </c>
      <c r="D645">
        <v>5</v>
      </c>
    </row>
    <row r="646" spans="1:4" x14ac:dyDescent="0.25">
      <c r="A646" s="1">
        <v>38793</v>
      </c>
      <c r="B646" t="s">
        <v>25</v>
      </c>
      <c r="C646">
        <v>312800</v>
      </c>
      <c r="D646">
        <v>2</v>
      </c>
    </row>
    <row r="647" spans="1:4" x14ac:dyDescent="0.25">
      <c r="A647" s="1">
        <v>38794</v>
      </c>
      <c r="B647" t="s">
        <v>19</v>
      </c>
      <c r="C647">
        <v>816000</v>
      </c>
      <c r="D647">
        <v>4</v>
      </c>
    </row>
    <row r="648" spans="1:4" x14ac:dyDescent="0.25">
      <c r="A648" s="1">
        <v>38795</v>
      </c>
      <c r="B648" t="s">
        <v>23</v>
      </c>
      <c r="C648">
        <v>720800</v>
      </c>
      <c r="D648">
        <v>4</v>
      </c>
    </row>
    <row r="649" spans="1:4" x14ac:dyDescent="0.25">
      <c r="A649" s="1">
        <v>38796</v>
      </c>
      <c r="B649" t="s">
        <v>20</v>
      </c>
      <c r="C649">
        <v>204000</v>
      </c>
      <c r="D649">
        <v>1</v>
      </c>
    </row>
    <row r="650" spans="1:4" x14ac:dyDescent="0.25">
      <c r="A650" s="1">
        <v>38797</v>
      </c>
      <c r="B650" t="s">
        <v>24</v>
      </c>
      <c r="C650">
        <v>204000</v>
      </c>
      <c r="D650">
        <v>1</v>
      </c>
    </row>
    <row r="651" spans="1:4" x14ac:dyDescent="0.25">
      <c r="A651" s="1">
        <v>38798</v>
      </c>
      <c r="B651" t="s">
        <v>22</v>
      </c>
      <c r="C651">
        <v>612000</v>
      </c>
      <c r="D651">
        <v>3</v>
      </c>
    </row>
    <row r="652" spans="1:4" x14ac:dyDescent="0.25">
      <c r="A652" s="1">
        <v>38799</v>
      </c>
      <c r="B652" t="s">
        <v>21</v>
      </c>
      <c r="C652">
        <v>516800</v>
      </c>
      <c r="D652">
        <v>2</v>
      </c>
    </row>
    <row r="653" spans="1:4" x14ac:dyDescent="0.25">
      <c r="A653" s="1">
        <v>38802</v>
      </c>
      <c r="B653" t="s">
        <v>23</v>
      </c>
      <c r="C653">
        <v>312800</v>
      </c>
      <c r="D653">
        <v>2</v>
      </c>
    </row>
    <row r="654" spans="1:4" x14ac:dyDescent="0.25">
      <c r="A654" s="1">
        <v>38803</v>
      </c>
      <c r="B654" t="s">
        <v>20</v>
      </c>
      <c r="C654">
        <v>720800</v>
      </c>
      <c r="D654">
        <v>4</v>
      </c>
    </row>
    <row r="655" spans="1:4" x14ac:dyDescent="0.25">
      <c r="A655" s="1">
        <v>38804</v>
      </c>
      <c r="B655" t="s">
        <v>24</v>
      </c>
      <c r="C655">
        <v>720800</v>
      </c>
      <c r="D655">
        <v>4</v>
      </c>
    </row>
    <row r="656" spans="1:4" x14ac:dyDescent="0.25">
      <c r="A656" s="1">
        <v>38805</v>
      </c>
      <c r="B656" t="s">
        <v>22</v>
      </c>
      <c r="C656">
        <v>408000</v>
      </c>
      <c r="D656">
        <v>2</v>
      </c>
    </row>
    <row r="657" spans="1:4" x14ac:dyDescent="0.25">
      <c r="A657" s="1">
        <v>38806</v>
      </c>
      <c r="B657" t="s">
        <v>21</v>
      </c>
      <c r="C657">
        <v>408000</v>
      </c>
      <c r="D657">
        <v>2</v>
      </c>
    </row>
    <row r="658" spans="1:4" x14ac:dyDescent="0.25">
      <c r="A658" s="1">
        <v>38807</v>
      </c>
      <c r="B658" t="s">
        <v>25</v>
      </c>
      <c r="C658">
        <v>408000</v>
      </c>
      <c r="D658">
        <v>2</v>
      </c>
    </row>
    <row r="659" spans="1:4" x14ac:dyDescent="0.25">
      <c r="A659" s="1">
        <v>38808</v>
      </c>
      <c r="B659" t="s">
        <v>19</v>
      </c>
      <c r="C659">
        <v>1128800</v>
      </c>
      <c r="D659">
        <v>5</v>
      </c>
    </row>
    <row r="660" spans="1:4" x14ac:dyDescent="0.25">
      <c r="A660" s="1">
        <v>38809</v>
      </c>
      <c r="B660" t="s">
        <v>23</v>
      </c>
      <c r="C660">
        <v>408000</v>
      </c>
      <c r="D660">
        <v>2</v>
      </c>
    </row>
    <row r="661" spans="1:4" x14ac:dyDescent="0.25">
      <c r="A661" s="1">
        <v>38810</v>
      </c>
      <c r="B661" t="s">
        <v>20</v>
      </c>
      <c r="C661">
        <v>816000</v>
      </c>
      <c r="D661">
        <v>4</v>
      </c>
    </row>
    <row r="662" spans="1:4" x14ac:dyDescent="0.25">
      <c r="A662" s="1">
        <v>38811</v>
      </c>
      <c r="B662" t="s">
        <v>24</v>
      </c>
      <c r="C662">
        <v>816000</v>
      </c>
      <c r="D662">
        <v>3</v>
      </c>
    </row>
    <row r="663" spans="1:4" x14ac:dyDescent="0.25">
      <c r="A663" s="1">
        <v>38812</v>
      </c>
      <c r="B663" t="s">
        <v>22</v>
      </c>
      <c r="C663">
        <v>816000</v>
      </c>
      <c r="D663">
        <v>4</v>
      </c>
    </row>
    <row r="664" spans="1:4" x14ac:dyDescent="0.25">
      <c r="A664" s="1">
        <v>38813</v>
      </c>
      <c r="B664" t="s">
        <v>21</v>
      </c>
      <c r="C664">
        <v>720800</v>
      </c>
      <c r="D664">
        <v>4</v>
      </c>
    </row>
    <row r="665" spans="1:4" x14ac:dyDescent="0.25">
      <c r="A665" s="1">
        <v>38814</v>
      </c>
      <c r="B665" t="s">
        <v>25</v>
      </c>
      <c r="C665">
        <v>204000</v>
      </c>
      <c r="D665">
        <v>1</v>
      </c>
    </row>
    <row r="666" spans="1:4" x14ac:dyDescent="0.25">
      <c r="A666" s="1">
        <v>38824</v>
      </c>
      <c r="B666" t="s">
        <v>20</v>
      </c>
      <c r="C666">
        <v>816000</v>
      </c>
      <c r="D666">
        <v>3</v>
      </c>
    </row>
    <row r="667" spans="1:4" x14ac:dyDescent="0.25">
      <c r="A667" s="1">
        <v>38827</v>
      </c>
      <c r="B667" t="s">
        <v>21</v>
      </c>
      <c r="C667">
        <v>204000</v>
      </c>
      <c r="D667">
        <v>1</v>
      </c>
    </row>
    <row r="668" spans="1:4" x14ac:dyDescent="0.25">
      <c r="A668" s="1">
        <v>38828</v>
      </c>
      <c r="B668" t="s">
        <v>25</v>
      </c>
      <c r="C668">
        <v>204000</v>
      </c>
      <c r="D668">
        <v>1</v>
      </c>
    </row>
    <row r="669" spans="1:4" x14ac:dyDescent="0.25">
      <c r="A669" s="1">
        <v>38830</v>
      </c>
      <c r="B669" t="s">
        <v>23</v>
      </c>
      <c r="C669">
        <v>1428000</v>
      </c>
      <c r="D669">
        <v>7</v>
      </c>
    </row>
    <row r="670" spans="1:4" x14ac:dyDescent="0.25">
      <c r="A670" s="1">
        <v>38831</v>
      </c>
      <c r="B670" t="s">
        <v>20</v>
      </c>
      <c r="C670">
        <v>816000</v>
      </c>
      <c r="D670">
        <v>3</v>
      </c>
    </row>
    <row r="671" spans="1:4" x14ac:dyDescent="0.25">
      <c r="A671" s="1">
        <v>38832</v>
      </c>
      <c r="B671" t="s">
        <v>24</v>
      </c>
      <c r="C671">
        <v>924800</v>
      </c>
      <c r="D671">
        <v>5</v>
      </c>
    </row>
    <row r="672" spans="1:4" x14ac:dyDescent="0.25">
      <c r="A672" s="1">
        <v>38833</v>
      </c>
      <c r="B672" t="s">
        <v>22</v>
      </c>
      <c r="C672">
        <v>516800</v>
      </c>
      <c r="D672">
        <v>3</v>
      </c>
    </row>
    <row r="673" spans="1:4" x14ac:dyDescent="0.25">
      <c r="A673" s="1">
        <v>38834</v>
      </c>
      <c r="B673" t="s">
        <v>21</v>
      </c>
      <c r="C673">
        <v>1428000</v>
      </c>
      <c r="D673">
        <v>7</v>
      </c>
    </row>
    <row r="674" spans="1:4" x14ac:dyDescent="0.25">
      <c r="A674" s="1">
        <v>38835</v>
      </c>
      <c r="B674" t="s">
        <v>25</v>
      </c>
      <c r="C674">
        <v>421600</v>
      </c>
      <c r="D674">
        <v>3</v>
      </c>
    </row>
    <row r="675" spans="1:4" x14ac:dyDescent="0.25">
      <c r="A675" s="1">
        <v>38836</v>
      </c>
      <c r="B675" t="s">
        <v>19</v>
      </c>
      <c r="C675">
        <v>1224000</v>
      </c>
      <c r="D675">
        <v>6</v>
      </c>
    </row>
    <row r="676" spans="1:4" x14ac:dyDescent="0.25">
      <c r="A676" s="1">
        <v>38837</v>
      </c>
      <c r="B676" t="s">
        <v>23</v>
      </c>
      <c r="C676">
        <v>720800</v>
      </c>
      <c r="D676">
        <v>4</v>
      </c>
    </row>
    <row r="677" spans="1:4" x14ac:dyDescent="0.25">
      <c r="A677" s="1">
        <v>38838</v>
      </c>
      <c r="B677" t="s">
        <v>20</v>
      </c>
      <c r="C677">
        <v>1428000</v>
      </c>
      <c r="D677">
        <v>7</v>
      </c>
    </row>
    <row r="678" spans="1:4" x14ac:dyDescent="0.25">
      <c r="A678" s="1">
        <v>38839</v>
      </c>
      <c r="B678" t="s">
        <v>24</v>
      </c>
      <c r="C678">
        <v>1632000</v>
      </c>
      <c r="D678">
        <v>6</v>
      </c>
    </row>
    <row r="679" spans="1:4" x14ac:dyDescent="0.25">
      <c r="A679" s="1">
        <v>38840</v>
      </c>
      <c r="B679" t="s">
        <v>22</v>
      </c>
      <c r="C679">
        <v>816000</v>
      </c>
      <c r="D679">
        <v>4</v>
      </c>
    </row>
    <row r="680" spans="1:4" x14ac:dyDescent="0.25">
      <c r="A680" s="1">
        <v>38841</v>
      </c>
      <c r="B680" t="s">
        <v>21</v>
      </c>
      <c r="C680">
        <v>720800</v>
      </c>
      <c r="D680">
        <v>3</v>
      </c>
    </row>
    <row r="681" spans="1:4" x14ac:dyDescent="0.25">
      <c r="A681" s="1">
        <v>38842</v>
      </c>
      <c r="B681" t="s">
        <v>25</v>
      </c>
      <c r="C681">
        <v>612000</v>
      </c>
      <c r="D681">
        <v>3</v>
      </c>
    </row>
    <row r="682" spans="1:4" x14ac:dyDescent="0.25">
      <c r="A682" s="1">
        <v>38843</v>
      </c>
      <c r="B682" t="s">
        <v>19</v>
      </c>
      <c r="C682">
        <v>612000</v>
      </c>
      <c r="D682">
        <v>3</v>
      </c>
    </row>
    <row r="683" spans="1:4" x14ac:dyDescent="0.25">
      <c r="A683" s="1">
        <v>38844</v>
      </c>
      <c r="B683" t="s">
        <v>23</v>
      </c>
      <c r="C683">
        <v>408000</v>
      </c>
      <c r="D683">
        <v>2</v>
      </c>
    </row>
    <row r="684" spans="1:4" x14ac:dyDescent="0.25">
      <c r="A684" s="1">
        <v>38845</v>
      </c>
      <c r="B684" t="s">
        <v>20</v>
      </c>
      <c r="C684">
        <v>924800</v>
      </c>
      <c r="D684">
        <v>4</v>
      </c>
    </row>
    <row r="685" spans="1:4" x14ac:dyDescent="0.25">
      <c r="A685" s="1">
        <v>38846</v>
      </c>
      <c r="B685" t="s">
        <v>24</v>
      </c>
      <c r="C685">
        <v>924800</v>
      </c>
      <c r="D685">
        <v>5</v>
      </c>
    </row>
    <row r="686" spans="1:4" x14ac:dyDescent="0.25">
      <c r="A686" s="1">
        <v>38847</v>
      </c>
      <c r="B686" t="s">
        <v>22</v>
      </c>
      <c r="C686">
        <v>312800</v>
      </c>
      <c r="D686">
        <v>2</v>
      </c>
    </row>
    <row r="687" spans="1:4" x14ac:dyDescent="0.25">
      <c r="A687" s="1">
        <v>38848</v>
      </c>
      <c r="B687" t="s">
        <v>21</v>
      </c>
      <c r="C687">
        <v>612000</v>
      </c>
      <c r="D687">
        <v>2</v>
      </c>
    </row>
    <row r="688" spans="1:4" x14ac:dyDescent="0.25">
      <c r="A688" s="1">
        <v>38849</v>
      </c>
      <c r="B688" t="s">
        <v>25</v>
      </c>
      <c r="C688">
        <v>217600</v>
      </c>
      <c r="D688">
        <v>2</v>
      </c>
    </row>
    <row r="689" spans="1:4" x14ac:dyDescent="0.25">
      <c r="A689" s="1">
        <v>38850</v>
      </c>
      <c r="B689" t="s">
        <v>19</v>
      </c>
      <c r="C689">
        <v>1237600</v>
      </c>
      <c r="D689">
        <v>7</v>
      </c>
    </row>
    <row r="690" spans="1:4" x14ac:dyDescent="0.25">
      <c r="A690" s="1">
        <v>38851</v>
      </c>
      <c r="B690" t="s">
        <v>23</v>
      </c>
      <c r="C690">
        <v>1944800</v>
      </c>
      <c r="D690">
        <v>9</v>
      </c>
    </row>
    <row r="691" spans="1:4" x14ac:dyDescent="0.25">
      <c r="A691" s="1">
        <v>38852</v>
      </c>
      <c r="B691" t="s">
        <v>20</v>
      </c>
      <c r="C691">
        <v>816000</v>
      </c>
      <c r="D691">
        <v>4</v>
      </c>
    </row>
    <row r="692" spans="1:4" x14ac:dyDescent="0.25">
      <c r="A692" s="1">
        <v>38853</v>
      </c>
      <c r="B692" t="s">
        <v>24</v>
      </c>
      <c r="C692">
        <v>1441600</v>
      </c>
      <c r="D692">
        <v>7</v>
      </c>
    </row>
    <row r="693" spans="1:4" x14ac:dyDescent="0.25">
      <c r="A693" s="1">
        <v>38854</v>
      </c>
      <c r="B693" t="s">
        <v>22</v>
      </c>
      <c r="C693">
        <v>816000</v>
      </c>
      <c r="D693">
        <v>3</v>
      </c>
    </row>
    <row r="694" spans="1:4" x14ac:dyDescent="0.25">
      <c r="A694" s="1">
        <v>38855</v>
      </c>
      <c r="B694" t="s">
        <v>21</v>
      </c>
      <c r="C694">
        <v>1224000</v>
      </c>
      <c r="D694">
        <v>6</v>
      </c>
    </row>
    <row r="695" spans="1:4" x14ac:dyDescent="0.25">
      <c r="A695" s="1">
        <v>38856</v>
      </c>
      <c r="B695" t="s">
        <v>25</v>
      </c>
      <c r="C695">
        <v>1224000</v>
      </c>
      <c r="D695">
        <v>5</v>
      </c>
    </row>
    <row r="696" spans="1:4" x14ac:dyDescent="0.25">
      <c r="A696" s="1">
        <v>38857</v>
      </c>
      <c r="B696" t="s">
        <v>19</v>
      </c>
      <c r="C696">
        <v>1224000</v>
      </c>
      <c r="D696">
        <v>6</v>
      </c>
    </row>
    <row r="697" spans="1:4" x14ac:dyDescent="0.25">
      <c r="A697" s="1">
        <v>38858</v>
      </c>
      <c r="B697" t="s">
        <v>23</v>
      </c>
      <c r="C697">
        <v>312800</v>
      </c>
      <c r="D697">
        <v>2</v>
      </c>
    </row>
    <row r="698" spans="1:4" x14ac:dyDescent="0.25">
      <c r="A698" s="1">
        <v>38859</v>
      </c>
      <c r="B698" t="s">
        <v>20</v>
      </c>
      <c r="C698">
        <v>408000</v>
      </c>
      <c r="D698">
        <v>2</v>
      </c>
    </row>
    <row r="699" spans="1:4" x14ac:dyDescent="0.25">
      <c r="A699" s="1">
        <v>38860</v>
      </c>
      <c r="B699" t="s">
        <v>24</v>
      </c>
      <c r="C699">
        <v>612000</v>
      </c>
      <c r="D699">
        <v>3</v>
      </c>
    </row>
    <row r="700" spans="1:4" x14ac:dyDescent="0.25">
      <c r="A700" s="1">
        <v>38861</v>
      </c>
      <c r="B700" t="s">
        <v>22</v>
      </c>
      <c r="C700">
        <v>1836000</v>
      </c>
      <c r="D700">
        <v>9</v>
      </c>
    </row>
    <row r="701" spans="1:4" x14ac:dyDescent="0.25">
      <c r="A701" s="1">
        <v>38862</v>
      </c>
      <c r="B701" t="s">
        <v>21</v>
      </c>
      <c r="C701">
        <v>1740800</v>
      </c>
      <c r="D701">
        <v>8</v>
      </c>
    </row>
    <row r="702" spans="1:4" x14ac:dyDescent="0.25">
      <c r="A702" s="1">
        <v>38863</v>
      </c>
      <c r="B702" t="s">
        <v>25</v>
      </c>
      <c r="C702">
        <v>612000</v>
      </c>
      <c r="D702">
        <v>3</v>
      </c>
    </row>
    <row r="703" spans="1:4" x14ac:dyDescent="0.25">
      <c r="A703" s="1">
        <v>38864</v>
      </c>
      <c r="B703" t="s">
        <v>19</v>
      </c>
      <c r="C703">
        <v>816000</v>
      </c>
      <c r="D703">
        <v>4</v>
      </c>
    </row>
    <row r="704" spans="1:4" x14ac:dyDescent="0.25">
      <c r="A704" s="1">
        <v>38865</v>
      </c>
      <c r="B704" t="s">
        <v>23</v>
      </c>
      <c r="C704">
        <v>516800</v>
      </c>
      <c r="D704">
        <v>3</v>
      </c>
    </row>
    <row r="705" spans="1:4" x14ac:dyDescent="0.25">
      <c r="A705" s="1">
        <v>38866</v>
      </c>
      <c r="B705" t="s">
        <v>20</v>
      </c>
      <c r="C705">
        <v>612000</v>
      </c>
      <c r="D705">
        <v>3</v>
      </c>
    </row>
    <row r="706" spans="1:4" x14ac:dyDescent="0.25">
      <c r="A706" s="1">
        <v>38867</v>
      </c>
      <c r="B706" t="s">
        <v>24</v>
      </c>
      <c r="C706">
        <v>1536800</v>
      </c>
      <c r="D706">
        <v>7</v>
      </c>
    </row>
    <row r="707" spans="1:4" x14ac:dyDescent="0.25">
      <c r="A707" s="1">
        <v>38868</v>
      </c>
      <c r="B707" t="s">
        <v>22</v>
      </c>
      <c r="C707">
        <v>1020000</v>
      </c>
      <c r="D707">
        <v>4</v>
      </c>
    </row>
    <row r="708" spans="1:4" x14ac:dyDescent="0.25">
      <c r="A708" s="1">
        <v>38869</v>
      </c>
      <c r="B708" t="s">
        <v>21</v>
      </c>
      <c r="C708">
        <v>1632000</v>
      </c>
      <c r="D708">
        <v>5</v>
      </c>
    </row>
    <row r="709" spans="1:4" x14ac:dyDescent="0.25">
      <c r="A709" s="1">
        <v>38870</v>
      </c>
      <c r="B709" t="s">
        <v>25</v>
      </c>
      <c r="C709">
        <v>1020000</v>
      </c>
      <c r="D709">
        <v>5</v>
      </c>
    </row>
    <row r="710" spans="1:4" x14ac:dyDescent="0.25">
      <c r="A710" s="1">
        <v>38871</v>
      </c>
      <c r="B710" t="s">
        <v>19</v>
      </c>
      <c r="C710">
        <v>408000</v>
      </c>
      <c r="D710">
        <v>2</v>
      </c>
    </row>
    <row r="711" spans="1:4" x14ac:dyDescent="0.25">
      <c r="A711" s="1">
        <v>38873</v>
      </c>
      <c r="B711" t="s">
        <v>20</v>
      </c>
      <c r="C711">
        <v>408000</v>
      </c>
      <c r="D711">
        <v>2</v>
      </c>
    </row>
    <row r="712" spans="1:4" x14ac:dyDescent="0.25">
      <c r="A712" s="1">
        <v>38874</v>
      </c>
      <c r="B712" t="s">
        <v>24</v>
      </c>
      <c r="C712">
        <v>1632000</v>
      </c>
      <c r="D712">
        <v>7</v>
      </c>
    </row>
    <row r="713" spans="1:4" x14ac:dyDescent="0.25">
      <c r="A713" s="1">
        <v>38875</v>
      </c>
      <c r="B713" t="s">
        <v>22</v>
      </c>
      <c r="C713">
        <v>408000</v>
      </c>
      <c r="D713">
        <v>2</v>
      </c>
    </row>
    <row r="714" spans="1:4" x14ac:dyDescent="0.25">
      <c r="A714" s="1">
        <v>38876</v>
      </c>
      <c r="B714" t="s">
        <v>21</v>
      </c>
      <c r="C714">
        <v>408000</v>
      </c>
      <c r="D714">
        <v>2</v>
      </c>
    </row>
    <row r="715" spans="1:4" x14ac:dyDescent="0.25">
      <c r="A715" s="1">
        <v>38877</v>
      </c>
      <c r="B715" t="s">
        <v>25</v>
      </c>
      <c r="C715">
        <v>816000</v>
      </c>
      <c r="D715">
        <v>4</v>
      </c>
    </row>
    <row r="716" spans="1:4" x14ac:dyDescent="0.25">
      <c r="A716" s="1">
        <v>38878</v>
      </c>
      <c r="B716" t="s">
        <v>19</v>
      </c>
      <c r="C716">
        <v>924800</v>
      </c>
      <c r="D716">
        <v>5</v>
      </c>
    </row>
    <row r="717" spans="1:4" x14ac:dyDescent="0.25">
      <c r="A717" s="1">
        <v>38879</v>
      </c>
      <c r="B717" t="s">
        <v>23</v>
      </c>
      <c r="C717">
        <v>1033600</v>
      </c>
      <c r="D717">
        <v>6</v>
      </c>
    </row>
    <row r="718" spans="1:4" x14ac:dyDescent="0.25">
      <c r="A718" s="1">
        <v>38880</v>
      </c>
      <c r="B718" t="s">
        <v>20</v>
      </c>
      <c r="C718">
        <v>1836000</v>
      </c>
      <c r="D718">
        <v>9</v>
      </c>
    </row>
    <row r="719" spans="1:4" x14ac:dyDescent="0.25">
      <c r="A719" s="1">
        <v>38881</v>
      </c>
      <c r="B719" t="s">
        <v>24</v>
      </c>
      <c r="C719">
        <v>1332800</v>
      </c>
      <c r="D719">
        <v>6</v>
      </c>
    </row>
    <row r="720" spans="1:4" x14ac:dyDescent="0.25">
      <c r="A720" s="1">
        <v>38882</v>
      </c>
      <c r="B720" t="s">
        <v>22</v>
      </c>
      <c r="C720">
        <v>204000</v>
      </c>
      <c r="D720">
        <v>1</v>
      </c>
    </row>
    <row r="721" spans="1:4" x14ac:dyDescent="0.25">
      <c r="A721" s="1">
        <v>38883</v>
      </c>
      <c r="B721" t="s">
        <v>21</v>
      </c>
      <c r="C721">
        <v>1550400</v>
      </c>
      <c r="D721">
        <v>8</v>
      </c>
    </row>
    <row r="722" spans="1:4" x14ac:dyDescent="0.25">
      <c r="A722" s="1">
        <v>38884</v>
      </c>
      <c r="B722" t="s">
        <v>25</v>
      </c>
      <c r="C722">
        <v>612000</v>
      </c>
      <c r="D722">
        <v>3</v>
      </c>
    </row>
    <row r="723" spans="1:4" x14ac:dyDescent="0.25">
      <c r="A723" s="1">
        <v>38885</v>
      </c>
      <c r="B723" t="s">
        <v>19</v>
      </c>
      <c r="C723">
        <v>516800</v>
      </c>
      <c r="D723">
        <v>3</v>
      </c>
    </row>
    <row r="724" spans="1:4" x14ac:dyDescent="0.25">
      <c r="A724" s="1">
        <v>38886</v>
      </c>
      <c r="B724" t="s">
        <v>23</v>
      </c>
      <c r="C724">
        <v>924800</v>
      </c>
      <c r="D724">
        <v>5</v>
      </c>
    </row>
    <row r="725" spans="1:4" x14ac:dyDescent="0.25">
      <c r="A725" s="1">
        <v>38887</v>
      </c>
      <c r="B725" t="s">
        <v>20</v>
      </c>
      <c r="C725">
        <v>1237600</v>
      </c>
      <c r="D725">
        <v>6</v>
      </c>
    </row>
    <row r="726" spans="1:4" x14ac:dyDescent="0.25">
      <c r="A726" s="1">
        <v>38888</v>
      </c>
      <c r="B726" t="s">
        <v>24</v>
      </c>
      <c r="C726">
        <v>1958400</v>
      </c>
      <c r="D726">
        <v>10</v>
      </c>
    </row>
    <row r="727" spans="1:4" x14ac:dyDescent="0.25">
      <c r="A727" s="1">
        <v>38889</v>
      </c>
      <c r="B727" t="s">
        <v>22</v>
      </c>
      <c r="C727">
        <v>204000</v>
      </c>
      <c r="D727">
        <v>1</v>
      </c>
    </row>
    <row r="728" spans="1:4" x14ac:dyDescent="0.25">
      <c r="A728" s="1">
        <v>38890</v>
      </c>
      <c r="B728" t="s">
        <v>21</v>
      </c>
      <c r="C728">
        <v>612000</v>
      </c>
      <c r="D728">
        <v>3</v>
      </c>
    </row>
    <row r="729" spans="1:4" x14ac:dyDescent="0.25">
      <c r="A729" s="1">
        <v>38891</v>
      </c>
      <c r="B729" t="s">
        <v>25</v>
      </c>
      <c r="C729">
        <v>408000</v>
      </c>
      <c r="D729">
        <v>2</v>
      </c>
    </row>
    <row r="730" spans="1:4" x14ac:dyDescent="0.25">
      <c r="A730" s="1">
        <v>38892</v>
      </c>
      <c r="B730" t="s">
        <v>19</v>
      </c>
      <c r="C730">
        <v>612000</v>
      </c>
      <c r="D730">
        <v>3</v>
      </c>
    </row>
    <row r="731" spans="1:4" x14ac:dyDescent="0.25">
      <c r="A731" s="1">
        <v>38893</v>
      </c>
      <c r="B731" t="s">
        <v>23</v>
      </c>
      <c r="C731">
        <v>612000</v>
      </c>
      <c r="D731">
        <v>3</v>
      </c>
    </row>
    <row r="732" spans="1:4" x14ac:dyDescent="0.25">
      <c r="A732" s="1">
        <v>38894</v>
      </c>
      <c r="B732" t="s">
        <v>20</v>
      </c>
      <c r="C732">
        <v>408000</v>
      </c>
      <c r="D732">
        <v>2</v>
      </c>
    </row>
    <row r="733" spans="1:4" x14ac:dyDescent="0.25">
      <c r="A733" s="1">
        <v>38895</v>
      </c>
      <c r="B733" t="s">
        <v>24</v>
      </c>
      <c r="C733">
        <v>204000</v>
      </c>
      <c r="D733">
        <v>1</v>
      </c>
    </row>
    <row r="734" spans="1:4" x14ac:dyDescent="0.25">
      <c r="A734" s="1">
        <v>38896</v>
      </c>
      <c r="B734" t="s">
        <v>22</v>
      </c>
      <c r="C734">
        <v>924800</v>
      </c>
      <c r="D734">
        <v>5</v>
      </c>
    </row>
    <row r="735" spans="1:4" x14ac:dyDescent="0.25">
      <c r="A735" s="1">
        <v>38897</v>
      </c>
      <c r="B735" t="s">
        <v>21</v>
      </c>
      <c r="C735">
        <v>720800</v>
      </c>
      <c r="D735">
        <v>4</v>
      </c>
    </row>
    <row r="736" spans="1:4" x14ac:dyDescent="0.25">
      <c r="A736" s="1">
        <v>38898</v>
      </c>
      <c r="B736" t="s">
        <v>25</v>
      </c>
      <c r="C736">
        <v>816000</v>
      </c>
      <c r="D736">
        <v>4</v>
      </c>
    </row>
    <row r="737" spans="1:4" x14ac:dyDescent="0.25">
      <c r="A737" s="1">
        <v>38899</v>
      </c>
      <c r="B737" t="s">
        <v>19</v>
      </c>
      <c r="C737">
        <v>1020000</v>
      </c>
      <c r="D737">
        <v>5</v>
      </c>
    </row>
    <row r="738" spans="1:4" x14ac:dyDescent="0.25">
      <c r="A738" s="1">
        <v>38900</v>
      </c>
      <c r="B738" t="s">
        <v>23</v>
      </c>
      <c r="C738">
        <v>408000</v>
      </c>
      <c r="D738">
        <v>2</v>
      </c>
    </row>
    <row r="739" spans="1:4" x14ac:dyDescent="0.25">
      <c r="A739" s="1">
        <v>38901</v>
      </c>
      <c r="B739" t="s">
        <v>20</v>
      </c>
      <c r="C739">
        <v>1441600</v>
      </c>
      <c r="D739">
        <v>7</v>
      </c>
    </row>
    <row r="740" spans="1:4" x14ac:dyDescent="0.25">
      <c r="A740" s="1">
        <v>38902</v>
      </c>
      <c r="B740" t="s">
        <v>24</v>
      </c>
      <c r="C740">
        <v>204000</v>
      </c>
      <c r="D740">
        <v>1</v>
      </c>
    </row>
    <row r="741" spans="1:4" x14ac:dyDescent="0.25">
      <c r="A741" s="1">
        <v>38903</v>
      </c>
      <c r="B741" t="s">
        <v>22</v>
      </c>
      <c r="C741">
        <v>204000</v>
      </c>
      <c r="D741">
        <v>1</v>
      </c>
    </row>
    <row r="742" spans="1:4" x14ac:dyDescent="0.25">
      <c r="A742" s="1">
        <v>38904</v>
      </c>
      <c r="B742" t="s">
        <v>21</v>
      </c>
      <c r="C742">
        <v>408000</v>
      </c>
      <c r="D742">
        <v>2</v>
      </c>
    </row>
    <row r="743" spans="1:4" x14ac:dyDescent="0.25">
      <c r="A743" s="1">
        <v>38905</v>
      </c>
      <c r="B743" t="s">
        <v>25</v>
      </c>
      <c r="C743">
        <v>816000</v>
      </c>
      <c r="D743">
        <v>4</v>
      </c>
    </row>
    <row r="744" spans="1:4" x14ac:dyDescent="0.25">
      <c r="A744" s="1">
        <v>38906</v>
      </c>
      <c r="B744" t="s">
        <v>19</v>
      </c>
      <c r="C744">
        <v>204000</v>
      </c>
      <c r="D744">
        <v>1</v>
      </c>
    </row>
    <row r="745" spans="1:4" x14ac:dyDescent="0.25">
      <c r="A745" s="1">
        <v>38907</v>
      </c>
      <c r="B745" t="s">
        <v>23</v>
      </c>
      <c r="C745">
        <v>816000</v>
      </c>
      <c r="D745">
        <v>4</v>
      </c>
    </row>
    <row r="746" spans="1:4" x14ac:dyDescent="0.25">
      <c r="A746" s="1">
        <v>38908</v>
      </c>
      <c r="B746" t="s">
        <v>20</v>
      </c>
      <c r="C746">
        <v>516800</v>
      </c>
      <c r="D746">
        <v>3</v>
      </c>
    </row>
    <row r="747" spans="1:4" x14ac:dyDescent="0.25">
      <c r="A747" s="1">
        <v>38909</v>
      </c>
      <c r="B747" t="s">
        <v>24</v>
      </c>
      <c r="C747">
        <v>625600</v>
      </c>
      <c r="D747">
        <v>4</v>
      </c>
    </row>
    <row r="748" spans="1:4" x14ac:dyDescent="0.25">
      <c r="A748" s="1">
        <v>38910</v>
      </c>
      <c r="B748" t="s">
        <v>22</v>
      </c>
      <c r="C748">
        <v>312800</v>
      </c>
      <c r="D748">
        <v>2</v>
      </c>
    </row>
    <row r="749" spans="1:4" x14ac:dyDescent="0.25">
      <c r="A749" s="1">
        <v>38911</v>
      </c>
      <c r="B749" t="s">
        <v>21</v>
      </c>
      <c r="C749">
        <v>612000</v>
      </c>
      <c r="D749">
        <v>2</v>
      </c>
    </row>
    <row r="750" spans="1:4" x14ac:dyDescent="0.25">
      <c r="A750" s="1">
        <v>38912</v>
      </c>
      <c r="B750" t="s">
        <v>25</v>
      </c>
      <c r="C750">
        <v>204000</v>
      </c>
      <c r="D750">
        <v>1</v>
      </c>
    </row>
    <row r="751" spans="1:4" x14ac:dyDescent="0.25">
      <c r="A751" s="1">
        <v>38913</v>
      </c>
      <c r="B751" t="s">
        <v>19</v>
      </c>
      <c r="C751">
        <v>408000</v>
      </c>
      <c r="D751">
        <v>2</v>
      </c>
    </row>
    <row r="752" spans="1:4" x14ac:dyDescent="0.25">
      <c r="A752" s="1">
        <v>38915</v>
      </c>
      <c r="B752" t="s">
        <v>20</v>
      </c>
      <c r="C752">
        <v>1536800</v>
      </c>
      <c r="D752">
        <v>6</v>
      </c>
    </row>
    <row r="753" spans="1:4" x14ac:dyDescent="0.25">
      <c r="A753" s="1">
        <v>38916</v>
      </c>
      <c r="B753" t="s">
        <v>24</v>
      </c>
      <c r="C753">
        <v>1428000</v>
      </c>
      <c r="D753">
        <v>5</v>
      </c>
    </row>
    <row r="754" spans="1:4" x14ac:dyDescent="0.25">
      <c r="A754" s="1">
        <v>38917</v>
      </c>
      <c r="B754" t="s">
        <v>22</v>
      </c>
      <c r="C754">
        <v>612000</v>
      </c>
      <c r="D754">
        <v>3</v>
      </c>
    </row>
    <row r="755" spans="1:4" x14ac:dyDescent="0.25">
      <c r="A755" s="1">
        <v>38918</v>
      </c>
      <c r="B755" t="s">
        <v>21</v>
      </c>
      <c r="C755">
        <v>1632000</v>
      </c>
      <c r="D755">
        <v>8</v>
      </c>
    </row>
    <row r="756" spans="1:4" x14ac:dyDescent="0.25">
      <c r="A756" s="1">
        <v>38919</v>
      </c>
      <c r="B756" t="s">
        <v>25</v>
      </c>
      <c r="C756">
        <v>612000</v>
      </c>
      <c r="D756">
        <v>3</v>
      </c>
    </row>
    <row r="757" spans="1:4" x14ac:dyDescent="0.25">
      <c r="A757" s="1">
        <v>38920</v>
      </c>
      <c r="B757" t="s">
        <v>19</v>
      </c>
      <c r="C757">
        <v>612000</v>
      </c>
      <c r="D757">
        <v>3</v>
      </c>
    </row>
    <row r="758" spans="1:4" x14ac:dyDescent="0.25">
      <c r="A758" s="1">
        <v>38921</v>
      </c>
      <c r="B758" t="s">
        <v>23</v>
      </c>
      <c r="C758">
        <v>108800</v>
      </c>
      <c r="D758">
        <v>1</v>
      </c>
    </row>
    <row r="759" spans="1:4" x14ac:dyDescent="0.25">
      <c r="A759" s="1">
        <v>38922</v>
      </c>
      <c r="B759" t="s">
        <v>20</v>
      </c>
      <c r="C759">
        <v>408000</v>
      </c>
      <c r="D759">
        <v>2</v>
      </c>
    </row>
    <row r="760" spans="1:4" x14ac:dyDescent="0.25">
      <c r="A760" s="1">
        <v>38923</v>
      </c>
      <c r="B760" t="s">
        <v>24</v>
      </c>
      <c r="C760">
        <v>612000</v>
      </c>
      <c r="D760">
        <v>3</v>
      </c>
    </row>
    <row r="761" spans="1:4" x14ac:dyDescent="0.25">
      <c r="A761" s="1">
        <v>38924</v>
      </c>
      <c r="B761" t="s">
        <v>22</v>
      </c>
      <c r="C761">
        <v>816000</v>
      </c>
      <c r="D761">
        <v>4</v>
      </c>
    </row>
    <row r="762" spans="1:4" x14ac:dyDescent="0.25">
      <c r="A762" s="1">
        <v>38925</v>
      </c>
      <c r="B762" t="s">
        <v>21</v>
      </c>
      <c r="C762">
        <v>204000</v>
      </c>
      <c r="D762">
        <v>1</v>
      </c>
    </row>
    <row r="763" spans="1:4" x14ac:dyDescent="0.25">
      <c r="A763" s="1">
        <v>38927</v>
      </c>
      <c r="B763" t="s">
        <v>19</v>
      </c>
      <c r="C763">
        <v>204000</v>
      </c>
      <c r="D763">
        <v>1</v>
      </c>
    </row>
    <row r="764" spans="1:4" x14ac:dyDescent="0.25">
      <c r="A764" s="1">
        <v>38928</v>
      </c>
      <c r="B764" t="s">
        <v>23</v>
      </c>
      <c r="C764">
        <v>612000</v>
      </c>
      <c r="D764">
        <v>3</v>
      </c>
    </row>
    <row r="765" spans="1:4" x14ac:dyDescent="0.25">
      <c r="A765" s="1">
        <v>38929</v>
      </c>
      <c r="B765" t="s">
        <v>20</v>
      </c>
      <c r="C765">
        <v>720800</v>
      </c>
      <c r="D765">
        <v>3</v>
      </c>
    </row>
    <row r="766" spans="1:4" x14ac:dyDescent="0.25">
      <c r="A766" s="1">
        <v>38930</v>
      </c>
      <c r="B766" t="s">
        <v>24</v>
      </c>
      <c r="C766">
        <v>1020000</v>
      </c>
      <c r="D766">
        <v>4</v>
      </c>
    </row>
    <row r="767" spans="1:4" x14ac:dyDescent="0.25">
      <c r="A767" s="1">
        <v>38931</v>
      </c>
      <c r="B767" t="s">
        <v>22</v>
      </c>
      <c r="C767">
        <v>816000</v>
      </c>
      <c r="D767">
        <v>3</v>
      </c>
    </row>
    <row r="768" spans="1:4" x14ac:dyDescent="0.25">
      <c r="A768" s="1">
        <v>38932</v>
      </c>
      <c r="B768" t="s">
        <v>21</v>
      </c>
      <c r="C768">
        <v>204000</v>
      </c>
      <c r="D768">
        <v>1</v>
      </c>
    </row>
    <row r="769" spans="1:4" x14ac:dyDescent="0.25">
      <c r="A769" s="1">
        <v>38933</v>
      </c>
      <c r="B769" t="s">
        <v>25</v>
      </c>
      <c r="C769">
        <v>408000</v>
      </c>
      <c r="D769">
        <v>2</v>
      </c>
    </row>
    <row r="770" spans="1:4" x14ac:dyDescent="0.25">
      <c r="A770" s="1">
        <v>38934</v>
      </c>
      <c r="B770" t="s">
        <v>19</v>
      </c>
      <c r="C770">
        <v>612000</v>
      </c>
      <c r="D770">
        <v>3</v>
      </c>
    </row>
    <row r="771" spans="1:4" x14ac:dyDescent="0.25">
      <c r="A771" s="1">
        <v>38935</v>
      </c>
      <c r="B771" t="s">
        <v>23</v>
      </c>
      <c r="C771">
        <v>204000</v>
      </c>
      <c r="D771">
        <v>1</v>
      </c>
    </row>
    <row r="772" spans="1:4" x14ac:dyDescent="0.25">
      <c r="A772" s="1">
        <v>38936</v>
      </c>
      <c r="B772" t="s">
        <v>20</v>
      </c>
      <c r="C772">
        <v>1237600</v>
      </c>
      <c r="D772">
        <v>6</v>
      </c>
    </row>
    <row r="773" spans="1:4" x14ac:dyDescent="0.25">
      <c r="A773" s="1">
        <v>38937</v>
      </c>
      <c r="B773" t="s">
        <v>24</v>
      </c>
      <c r="C773">
        <v>408000</v>
      </c>
      <c r="D773">
        <v>2</v>
      </c>
    </row>
    <row r="774" spans="1:4" x14ac:dyDescent="0.25">
      <c r="A774" s="1">
        <v>38938</v>
      </c>
      <c r="B774" t="s">
        <v>22</v>
      </c>
      <c r="C774">
        <v>612000</v>
      </c>
      <c r="D774">
        <v>3</v>
      </c>
    </row>
    <row r="775" spans="1:4" x14ac:dyDescent="0.25">
      <c r="A775" s="1">
        <v>38940</v>
      </c>
      <c r="B775" t="s">
        <v>25</v>
      </c>
      <c r="C775">
        <v>516800</v>
      </c>
      <c r="D775">
        <v>3</v>
      </c>
    </row>
    <row r="776" spans="1:4" x14ac:dyDescent="0.25">
      <c r="A776" s="1">
        <v>38941</v>
      </c>
      <c r="B776" t="s">
        <v>19</v>
      </c>
      <c r="C776">
        <v>1020000</v>
      </c>
      <c r="D776">
        <v>3</v>
      </c>
    </row>
    <row r="777" spans="1:4" x14ac:dyDescent="0.25">
      <c r="A777" s="1">
        <v>38942</v>
      </c>
      <c r="B777" t="s">
        <v>23</v>
      </c>
      <c r="C777">
        <v>204000</v>
      </c>
      <c r="D777">
        <v>1</v>
      </c>
    </row>
    <row r="778" spans="1:4" x14ac:dyDescent="0.25">
      <c r="A778" s="1">
        <v>38943</v>
      </c>
      <c r="B778" t="s">
        <v>20</v>
      </c>
      <c r="C778">
        <v>816000</v>
      </c>
      <c r="D778">
        <v>3</v>
      </c>
    </row>
    <row r="779" spans="1:4" x14ac:dyDescent="0.25">
      <c r="A779" s="1">
        <v>38944</v>
      </c>
      <c r="B779" t="s">
        <v>24</v>
      </c>
      <c r="C779">
        <v>625600</v>
      </c>
      <c r="D779">
        <v>3</v>
      </c>
    </row>
    <row r="780" spans="1:4" x14ac:dyDescent="0.25">
      <c r="A780" s="1">
        <v>38945</v>
      </c>
      <c r="B780" t="s">
        <v>22</v>
      </c>
      <c r="C780">
        <v>612000</v>
      </c>
      <c r="D780">
        <v>3</v>
      </c>
    </row>
    <row r="781" spans="1:4" x14ac:dyDescent="0.25">
      <c r="A781" s="1">
        <v>38946</v>
      </c>
      <c r="B781" t="s">
        <v>21</v>
      </c>
      <c r="C781">
        <v>1237600</v>
      </c>
      <c r="D781">
        <v>6</v>
      </c>
    </row>
    <row r="782" spans="1:4" x14ac:dyDescent="0.25">
      <c r="A782" s="1">
        <v>38947</v>
      </c>
      <c r="B782" t="s">
        <v>25</v>
      </c>
      <c r="C782">
        <v>204000</v>
      </c>
      <c r="D782">
        <v>1</v>
      </c>
    </row>
    <row r="783" spans="1:4" x14ac:dyDescent="0.25">
      <c r="A783" s="1">
        <v>38948</v>
      </c>
      <c r="B783" t="s">
        <v>19</v>
      </c>
      <c r="C783">
        <v>408000</v>
      </c>
      <c r="D783">
        <v>2</v>
      </c>
    </row>
    <row r="784" spans="1:4" x14ac:dyDescent="0.25">
      <c r="A784" s="1">
        <v>38949</v>
      </c>
      <c r="B784" t="s">
        <v>23</v>
      </c>
      <c r="C784">
        <v>612000</v>
      </c>
      <c r="D784">
        <v>3</v>
      </c>
    </row>
    <row r="785" spans="1:4" x14ac:dyDescent="0.25">
      <c r="A785" s="1">
        <v>38950</v>
      </c>
      <c r="B785" t="s">
        <v>20</v>
      </c>
      <c r="C785">
        <v>1020000</v>
      </c>
      <c r="D785">
        <v>4</v>
      </c>
    </row>
    <row r="786" spans="1:4" x14ac:dyDescent="0.25">
      <c r="A786" s="1">
        <v>38951</v>
      </c>
      <c r="B786" t="s">
        <v>24</v>
      </c>
      <c r="C786">
        <v>612000</v>
      </c>
      <c r="D786">
        <v>3</v>
      </c>
    </row>
    <row r="787" spans="1:4" x14ac:dyDescent="0.25">
      <c r="A787" s="1">
        <v>38952</v>
      </c>
      <c r="B787" t="s">
        <v>22</v>
      </c>
      <c r="C787">
        <v>408000</v>
      </c>
      <c r="D787">
        <v>2</v>
      </c>
    </row>
    <row r="788" spans="1:4" x14ac:dyDescent="0.25">
      <c r="A788" s="1">
        <v>38953</v>
      </c>
      <c r="B788" t="s">
        <v>21</v>
      </c>
      <c r="C788">
        <v>1224000</v>
      </c>
      <c r="D788">
        <v>5</v>
      </c>
    </row>
    <row r="789" spans="1:4" x14ac:dyDescent="0.25">
      <c r="A789" s="1">
        <v>38954</v>
      </c>
      <c r="B789" t="s">
        <v>25</v>
      </c>
      <c r="C789">
        <v>408000</v>
      </c>
      <c r="D789">
        <v>2</v>
      </c>
    </row>
    <row r="790" spans="1:4" x14ac:dyDescent="0.25">
      <c r="A790" s="1">
        <v>38955</v>
      </c>
      <c r="B790" t="s">
        <v>19</v>
      </c>
      <c r="C790">
        <v>1020000</v>
      </c>
      <c r="D790">
        <v>4</v>
      </c>
    </row>
    <row r="791" spans="1:4" x14ac:dyDescent="0.25">
      <c r="A791" s="1">
        <v>38956</v>
      </c>
      <c r="B791" t="s">
        <v>23</v>
      </c>
      <c r="C791">
        <v>408000</v>
      </c>
      <c r="D791">
        <v>2</v>
      </c>
    </row>
    <row r="792" spans="1:4" x14ac:dyDescent="0.25">
      <c r="A792" s="1">
        <v>38957</v>
      </c>
      <c r="B792" t="s">
        <v>20</v>
      </c>
      <c r="C792">
        <v>408000</v>
      </c>
      <c r="D792">
        <v>2</v>
      </c>
    </row>
    <row r="793" spans="1:4" x14ac:dyDescent="0.25">
      <c r="A793" s="1">
        <v>38958</v>
      </c>
      <c r="B793" t="s">
        <v>24</v>
      </c>
      <c r="C793">
        <v>1020000</v>
      </c>
      <c r="D793">
        <v>4</v>
      </c>
    </row>
    <row r="794" spans="1:4" x14ac:dyDescent="0.25">
      <c r="A794" s="1">
        <v>38959</v>
      </c>
      <c r="B794" t="s">
        <v>22</v>
      </c>
      <c r="C794">
        <v>720800</v>
      </c>
      <c r="D794">
        <v>4</v>
      </c>
    </row>
    <row r="795" spans="1:4" x14ac:dyDescent="0.25">
      <c r="A795" s="1">
        <v>38960</v>
      </c>
      <c r="B795" t="s">
        <v>21</v>
      </c>
      <c r="C795">
        <v>816000</v>
      </c>
      <c r="D795">
        <v>3</v>
      </c>
    </row>
    <row r="796" spans="1:4" x14ac:dyDescent="0.25">
      <c r="A796" s="1">
        <v>38961</v>
      </c>
      <c r="B796" t="s">
        <v>25</v>
      </c>
      <c r="C796">
        <v>312800</v>
      </c>
      <c r="D796">
        <v>2</v>
      </c>
    </row>
    <row r="797" spans="1:4" x14ac:dyDescent="0.25">
      <c r="A797" s="1">
        <v>38962</v>
      </c>
      <c r="B797" t="s">
        <v>19</v>
      </c>
      <c r="C797">
        <v>108800</v>
      </c>
      <c r="D797">
        <v>1</v>
      </c>
    </row>
    <row r="798" spans="1:4" x14ac:dyDescent="0.25">
      <c r="A798" s="1">
        <v>38963</v>
      </c>
      <c r="B798" t="s">
        <v>23</v>
      </c>
      <c r="C798">
        <v>204000</v>
      </c>
      <c r="D798">
        <v>1</v>
      </c>
    </row>
    <row r="799" spans="1:4" x14ac:dyDescent="0.25">
      <c r="A799" s="1">
        <v>38964</v>
      </c>
      <c r="B799" t="s">
        <v>20</v>
      </c>
      <c r="C799">
        <v>612000</v>
      </c>
      <c r="D799">
        <v>2</v>
      </c>
    </row>
    <row r="800" spans="1:4" x14ac:dyDescent="0.25">
      <c r="A800" s="1">
        <v>38965</v>
      </c>
      <c r="B800" t="s">
        <v>24</v>
      </c>
      <c r="C800">
        <v>1020000</v>
      </c>
      <c r="D800">
        <v>4</v>
      </c>
    </row>
    <row r="801" spans="1:4" x14ac:dyDescent="0.25">
      <c r="A801" s="1">
        <v>38968</v>
      </c>
      <c r="B801" t="s">
        <v>25</v>
      </c>
      <c r="C801">
        <v>1128800</v>
      </c>
      <c r="D801">
        <v>5</v>
      </c>
    </row>
    <row r="802" spans="1:4" x14ac:dyDescent="0.25">
      <c r="A802" s="1">
        <v>38969</v>
      </c>
      <c r="B802" t="s">
        <v>19</v>
      </c>
      <c r="C802">
        <v>720800</v>
      </c>
      <c r="D802">
        <v>4</v>
      </c>
    </row>
    <row r="803" spans="1:4" x14ac:dyDescent="0.25">
      <c r="A803" s="1">
        <v>38970</v>
      </c>
      <c r="B803" t="s">
        <v>23</v>
      </c>
      <c r="C803">
        <v>408000</v>
      </c>
      <c r="D803">
        <v>2</v>
      </c>
    </row>
    <row r="804" spans="1:4" x14ac:dyDescent="0.25">
      <c r="A804" s="1">
        <v>38971</v>
      </c>
      <c r="B804" t="s">
        <v>20</v>
      </c>
      <c r="C804">
        <v>1020000</v>
      </c>
      <c r="D804">
        <v>4</v>
      </c>
    </row>
    <row r="805" spans="1:4" x14ac:dyDescent="0.25">
      <c r="A805" s="1">
        <v>38972</v>
      </c>
      <c r="B805" t="s">
        <v>24</v>
      </c>
      <c r="C805">
        <v>924800</v>
      </c>
      <c r="D805">
        <v>4</v>
      </c>
    </row>
    <row r="806" spans="1:4" x14ac:dyDescent="0.25">
      <c r="A806" s="1">
        <v>38973</v>
      </c>
      <c r="B806" t="s">
        <v>22</v>
      </c>
      <c r="C806">
        <v>2448000</v>
      </c>
      <c r="D806">
        <v>11</v>
      </c>
    </row>
    <row r="807" spans="1:4" x14ac:dyDescent="0.25">
      <c r="A807" s="1">
        <v>38974</v>
      </c>
      <c r="B807" t="s">
        <v>21</v>
      </c>
      <c r="C807">
        <v>408000</v>
      </c>
      <c r="D807">
        <v>2</v>
      </c>
    </row>
    <row r="808" spans="1:4" x14ac:dyDescent="0.25">
      <c r="A808" s="1">
        <v>38975</v>
      </c>
      <c r="B808" t="s">
        <v>25</v>
      </c>
      <c r="C808">
        <v>612000</v>
      </c>
      <c r="D808">
        <v>2</v>
      </c>
    </row>
    <row r="809" spans="1:4" x14ac:dyDescent="0.25">
      <c r="A809" s="1">
        <v>38976</v>
      </c>
      <c r="B809" t="s">
        <v>19</v>
      </c>
      <c r="C809">
        <v>612000</v>
      </c>
      <c r="D809">
        <v>3</v>
      </c>
    </row>
    <row r="810" spans="1:4" x14ac:dyDescent="0.25">
      <c r="A810" s="1">
        <v>38977</v>
      </c>
      <c r="B810" t="s">
        <v>23</v>
      </c>
      <c r="C810">
        <v>408000</v>
      </c>
      <c r="D810">
        <v>2</v>
      </c>
    </row>
    <row r="811" spans="1:4" x14ac:dyDescent="0.25">
      <c r="A811" s="1">
        <v>38978</v>
      </c>
      <c r="B811" t="s">
        <v>20</v>
      </c>
      <c r="C811">
        <v>816000</v>
      </c>
      <c r="D811">
        <v>4</v>
      </c>
    </row>
    <row r="812" spans="1:4" x14ac:dyDescent="0.25">
      <c r="A812" s="1">
        <v>38979</v>
      </c>
      <c r="B812" t="s">
        <v>24</v>
      </c>
      <c r="C812">
        <v>204000</v>
      </c>
      <c r="D812">
        <v>1</v>
      </c>
    </row>
    <row r="813" spans="1:4" x14ac:dyDescent="0.25">
      <c r="A813" s="1">
        <v>38980</v>
      </c>
      <c r="B813" t="s">
        <v>22</v>
      </c>
      <c r="C813">
        <v>516800</v>
      </c>
      <c r="D813">
        <v>2</v>
      </c>
    </row>
    <row r="814" spans="1:4" x14ac:dyDescent="0.25">
      <c r="A814" s="1">
        <v>38982</v>
      </c>
      <c r="B814" t="s">
        <v>25</v>
      </c>
      <c r="C814">
        <v>516800</v>
      </c>
      <c r="D814">
        <v>3</v>
      </c>
    </row>
    <row r="815" spans="1:4" x14ac:dyDescent="0.25">
      <c r="A815" s="1">
        <v>38983</v>
      </c>
      <c r="B815" t="s">
        <v>19</v>
      </c>
      <c r="C815">
        <v>1428000</v>
      </c>
      <c r="D815">
        <v>6</v>
      </c>
    </row>
    <row r="816" spans="1:4" x14ac:dyDescent="0.25">
      <c r="A816" s="1">
        <v>38984</v>
      </c>
      <c r="B816" t="s">
        <v>23</v>
      </c>
      <c r="C816">
        <v>408000</v>
      </c>
      <c r="D816">
        <v>2</v>
      </c>
    </row>
    <row r="817" spans="1:4" x14ac:dyDescent="0.25">
      <c r="A817" s="1">
        <v>38985</v>
      </c>
      <c r="B817" t="s">
        <v>20</v>
      </c>
      <c r="C817">
        <v>816000</v>
      </c>
      <c r="D817">
        <v>4</v>
      </c>
    </row>
    <row r="818" spans="1:4" x14ac:dyDescent="0.25">
      <c r="A818" s="1">
        <v>38986</v>
      </c>
      <c r="B818" t="s">
        <v>24</v>
      </c>
      <c r="C818">
        <v>1428000</v>
      </c>
      <c r="D818">
        <v>7</v>
      </c>
    </row>
    <row r="819" spans="1:4" x14ac:dyDescent="0.25">
      <c r="A819" s="1">
        <v>38987</v>
      </c>
      <c r="B819" t="s">
        <v>22</v>
      </c>
      <c r="C819">
        <v>408000</v>
      </c>
      <c r="D819">
        <v>2</v>
      </c>
    </row>
    <row r="820" spans="1:4" x14ac:dyDescent="0.25">
      <c r="A820" s="1">
        <v>38988</v>
      </c>
      <c r="B820" t="s">
        <v>21</v>
      </c>
      <c r="C820">
        <v>217600</v>
      </c>
      <c r="D820">
        <v>2</v>
      </c>
    </row>
    <row r="821" spans="1:4" x14ac:dyDescent="0.25">
      <c r="A821" s="1">
        <v>38989</v>
      </c>
      <c r="B821" t="s">
        <v>25</v>
      </c>
      <c r="C821">
        <v>408000</v>
      </c>
      <c r="D821">
        <v>2</v>
      </c>
    </row>
    <row r="822" spans="1:4" x14ac:dyDescent="0.25">
      <c r="A822" s="1">
        <v>38990</v>
      </c>
      <c r="B822" t="s">
        <v>19</v>
      </c>
      <c r="C822">
        <v>108800</v>
      </c>
      <c r="D822">
        <v>1</v>
      </c>
    </row>
    <row r="823" spans="1:4" x14ac:dyDescent="0.25">
      <c r="A823" s="1">
        <v>38991</v>
      </c>
      <c r="B823" t="s">
        <v>23</v>
      </c>
      <c r="C823">
        <v>408000</v>
      </c>
      <c r="D823">
        <v>1</v>
      </c>
    </row>
    <row r="824" spans="1:4" x14ac:dyDescent="0.25">
      <c r="A824" s="1">
        <v>38992</v>
      </c>
      <c r="B824" t="s">
        <v>20</v>
      </c>
      <c r="C824">
        <v>816000</v>
      </c>
      <c r="D824">
        <v>4</v>
      </c>
    </row>
    <row r="825" spans="1:4" x14ac:dyDescent="0.25">
      <c r="A825" s="1">
        <v>38993</v>
      </c>
      <c r="B825" t="s">
        <v>24</v>
      </c>
      <c r="C825">
        <v>108800</v>
      </c>
      <c r="D825">
        <v>1</v>
      </c>
    </row>
    <row r="826" spans="1:4" x14ac:dyDescent="0.25">
      <c r="A826" s="1">
        <v>38994</v>
      </c>
      <c r="B826" t="s">
        <v>22</v>
      </c>
      <c r="C826">
        <v>720800</v>
      </c>
      <c r="D826">
        <v>4</v>
      </c>
    </row>
    <row r="827" spans="1:4" x14ac:dyDescent="0.25">
      <c r="A827" s="1">
        <v>38995</v>
      </c>
      <c r="B827" t="s">
        <v>21</v>
      </c>
      <c r="C827">
        <v>816000</v>
      </c>
      <c r="D827">
        <v>3</v>
      </c>
    </row>
    <row r="828" spans="1:4" x14ac:dyDescent="0.25">
      <c r="A828" s="1">
        <v>38996</v>
      </c>
      <c r="B828" t="s">
        <v>25</v>
      </c>
      <c r="C828">
        <v>408000</v>
      </c>
      <c r="D828">
        <v>1</v>
      </c>
    </row>
    <row r="829" spans="1:4" x14ac:dyDescent="0.25">
      <c r="A829" s="1">
        <v>38997</v>
      </c>
      <c r="B829" t="s">
        <v>19</v>
      </c>
      <c r="C829">
        <v>816000</v>
      </c>
      <c r="D829">
        <v>4</v>
      </c>
    </row>
    <row r="830" spans="1:4" x14ac:dyDescent="0.25">
      <c r="A830" s="1">
        <v>38998</v>
      </c>
      <c r="B830" t="s">
        <v>23</v>
      </c>
      <c r="C830">
        <v>612000</v>
      </c>
      <c r="D830">
        <v>3</v>
      </c>
    </row>
    <row r="831" spans="1:4" x14ac:dyDescent="0.25">
      <c r="A831" s="1">
        <v>38999</v>
      </c>
      <c r="B831" t="s">
        <v>20</v>
      </c>
      <c r="C831">
        <v>312800</v>
      </c>
      <c r="D831">
        <v>2</v>
      </c>
    </row>
    <row r="832" spans="1:4" x14ac:dyDescent="0.25">
      <c r="A832" s="1">
        <v>39000</v>
      </c>
      <c r="B832" t="s">
        <v>24</v>
      </c>
      <c r="C832">
        <v>612000</v>
      </c>
      <c r="D832">
        <v>3</v>
      </c>
    </row>
    <row r="833" spans="1:4" x14ac:dyDescent="0.25">
      <c r="A833" s="1">
        <v>39001</v>
      </c>
      <c r="B833" t="s">
        <v>22</v>
      </c>
      <c r="C833">
        <v>2652000</v>
      </c>
      <c r="D833">
        <v>8</v>
      </c>
    </row>
    <row r="834" spans="1:4" x14ac:dyDescent="0.25">
      <c r="A834" s="1">
        <v>39003</v>
      </c>
      <c r="B834" t="s">
        <v>25</v>
      </c>
      <c r="C834">
        <v>612000</v>
      </c>
      <c r="D834">
        <v>3</v>
      </c>
    </row>
    <row r="835" spans="1:4" x14ac:dyDescent="0.25">
      <c r="A835" s="1">
        <v>39004</v>
      </c>
      <c r="B835" t="s">
        <v>19</v>
      </c>
      <c r="C835">
        <v>816000</v>
      </c>
      <c r="D835">
        <v>4</v>
      </c>
    </row>
    <row r="836" spans="1:4" x14ac:dyDescent="0.25">
      <c r="A836" s="1">
        <v>39005</v>
      </c>
      <c r="B836" t="s">
        <v>23</v>
      </c>
      <c r="C836">
        <v>924800</v>
      </c>
      <c r="D836">
        <v>4</v>
      </c>
    </row>
    <row r="837" spans="1:4" x14ac:dyDescent="0.25">
      <c r="A837" s="1">
        <v>39006</v>
      </c>
      <c r="B837" t="s">
        <v>20</v>
      </c>
      <c r="C837">
        <v>408000</v>
      </c>
      <c r="D837">
        <v>2</v>
      </c>
    </row>
    <row r="838" spans="1:4" x14ac:dyDescent="0.25">
      <c r="A838" s="1">
        <v>39008</v>
      </c>
      <c r="B838" t="s">
        <v>22</v>
      </c>
      <c r="C838">
        <v>204000</v>
      </c>
      <c r="D838">
        <v>1</v>
      </c>
    </row>
    <row r="839" spans="1:4" x14ac:dyDescent="0.25">
      <c r="A839" s="1">
        <v>39009</v>
      </c>
      <c r="B839" t="s">
        <v>21</v>
      </c>
      <c r="C839">
        <v>612000</v>
      </c>
      <c r="D839">
        <v>2</v>
      </c>
    </row>
    <row r="840" spans="1:4" x14ac:dyDescent="0.25">
      <c r="A840" s="1">
        <v>39010</v>
      </c>
      <c r="B840" t="s">
        <v>25</v>
      </c>
      <c r="C840">
        <v>1332800</v>
      </c>
      <c r="D840">
        <v>5</v>
      </c>
    </row>
    <row r="841" spans="1:4" x14ac:dyDescent="0.25">
      <c r="A841" s="1">
        <v>39011</v>
      </c>
      <c r="B841" t="s">
        <v>19</v>
      </c>
      <c r="C841">
        <v>924800</v>
      </c>
      <c r="D841">
        <v>4</v>
      </c>
    </row>
    <row r="842" spans="1:4" x14ac:dyDescent="0.25">
      <c r="A842" s="1">
        <v>39012</v>
      </c>
      <c r="B842" t="s">
        <v>23</v>
      </c>
      <c r="C842">
        <v>1428000</v>
      </c>
      <c r="D842">
        <v>5</v>
      </c>
    </row>
    <row r="843" spans="1:4" x14ac:dyDescent="0.25">
      <c r="A843" s="1">
        <v>39013</v>
      </c>
      <c r="B843" t="s">
        <v>20</v>
      </c>
      <c r="C843">
        <v>734400</v>
      </c>
      <c r="D843">
        <v>5</v>
      </c>
    </row>
    <row r="844" spans="1:4" x14ac:dyDescent="0.25">
      <c r="A844" s="1">
        <v>39014</v>
      </c>
      <c r="B844" t="s">
        <v>24</v>
      </c>
      <c r="C844">
        <v>217600</v>
      </c>
      <c r="D844">
        <v>2</v>
      </c>
    </row>
    <row r="845" spans="1:4" x14ac:dyDescent="0.25">
      <c r="A845" s="1">
        <v>39015</v>
      </c>
      <c r="B845" t="s">
        <v>22</v>
      </c>
      <c r="C845">
        <v>2584000</v>
      </c>
      <c r="D845">
        <v>13</v>
      </c>
    </row>
    <row r="846" spans="1:4" x14ac:dyDescent="0.25">
      <c r="A846" s="1">
        <v>39016</v>
      </c>
      <c r="B846" t="s">
        <v>21</v>
      </c>
      <c r="C846">
        <v>108800</v>
      </c>
      <c r="D846">
        <v>1</v>
      </c>
    </row>
    <row r="847" spans="1:4" x14ac:dyDescent="0.25">
      <c r="A847" s="1">
        <v>39018</v>
      </c>
      <c r="B847" t="s">
        <v>19</v>
      </c>
      <c r="C847">
        <v>816000</v>
      </c>
      <c r="D847">
        <v>2</v>
      </c>
    </row>
    <row r="848" spans="1:4" x14ac:dyDescent="0.25">
      <c r="A848" s="1">
        <v>39021</v>
      </c>
      <c r="B848" t="s">
        <v>24</v>
      </c>
      <c r="C848">
        <v>1128800</v>
      </c>
      <c r="D848">
        <v>6</v>
      </c>
    </row>
    <row r="849" spans="1:4" x14ac:dyDescent="0.25">
      <c r="A849" s="1">
        <v>39022</v>
      </c>
      <c r="B849" t="s">
        <v>22</v>
      </c>
      <c r="C849">
        <v>1428000</v>
      </c>
      <c r="D849">
        <v>5</v>
      </c>
    </row>
    <row r="850" spans="1:4" x14ac:dyDescent="0.25">
      <c r="A850" s="1">
        <v>39023</v>
      </c>
      <c r="B850" t="s">
        <v>21</v>
      </c>
      <c r="C850">
        <v>612000</v>
      </c>
      <c r="D850">
        <v>3</v>
      </c>
    </row>
    <row r="851" spans="1:4" x14ac:dyDescent="0.25">
      <c r="A851" s="1">
        <v>39024</v>
      </c>
      <c r="B851" t="s">
        <v>25</v>
      </c>
      <c r="C851">
        <v>1020000</v>
      </c>
      <c r="D851">
        <v>4</v>
      </c>
    </row>
    <row r="852" spans="1:4" x14ac:dyDescent="0.25">
      <c r="A852" s="1">
        <v>39025</v>
      </c>
      <c r="B852" t="s">
        <v>19</v>
      </c>
      <c r="C852">
        <v>312800</v>
      </c>
      <c r="D852">
        <v>2</v>
      </c>
    </row>
    <row r="853" spans="1:4" x14ac:dyDescent="0.25">
      <c r="A853" s="1">
        <v>39026</v>
      </c>
      <c r="B853" t="s">
        <v>23</v>
      </c>
      <c r="C853">
        <v>612000</v>
      </c>
      <c r="D853">
        <v>3</v>
      </c>
    </row>
    <row r="854" spans="1:4" x14ac:dyDescent="0.25">
      <c r="A854" s="1">
        <v>39027</v>
      </c>
      <c r="B854" t="s">
        <v>20</v>
      </c>
      <c r="C854">
        <v>1224000</v>
      </c>
      <c r="D854">
        <v>5</v>
      </c>
    </row>
    <row r="855" spans="1:4" x14ac:dyDescent="0.25">
      <c r="A855" s="1">
        <v>39028</v>
      </c>
      <c r="B855" t="s">
        <v>24</v>
      </c>
      <c r="C855">
        <v>516800</v>
      </c>
      <c r="D855">
        <v>3</v>
      </c>
    </row>
    <row r="856" spans="1:4" x14ac:dyDescent="0.25">
      <c r="A856" s="1">
        <v>39029</v>
      </c>
      <c r="B856" t="s">
        <v>22</v>
      </c>
      <c r="C856">
        <v>204000</v>
      </c>
      <c r="D856">
        <v>1</v>
      </c>
    </row>
    <row r="857" spans="1:4" x14ac:dyDescent="0.25">
      <c r="A857" s="1">
        <v>39030</v>
      </c>
      <c r="B857" t="s">
        <v>21</v>
      </c>
      <c r="C857">
        <v>1128800</v>
      </c>
      <c r="D857">
        <v>6</v>
      </c>
    </row>
    <row r="858" spans="1:4" x14ac:dyDescent="0.25">
      <c r="A858" s="1">
        <v>39031</v>
      </c>
      <c r="B858" t="s">
        <v>25</v>
      </c>
      <c r="C858">
        <v>408000</v>
      </c>
      <c r="D858">
        <v>1</v>
      </c>
    </row>
    <row r="859" spans="1:4" x14ac:dyDescent="0.25">
      <c r="A859" s="1">
        <v>39032</v>
      </c>
      <c r="B859" t="s">
        <v>19</v>
      </c>
      <c r="C859">
        <v>516800</v>
      </c>
      <c r="D859">
        <v>3</v>
      </c>
    </row>
    <row r="860" spans="1:4" x14ac:dyDescent="0.25">
      <c r="A860" s="1">
        <v>39033</v>
      </c>
      <c r="B860" t="s">
        <v>23</v>
      </c>
      <c r="C860">
        <v>204000</v>
      </c>
      <c r="D860">
        <v>1</v>
      </c>
    </row>
    <row r="861" spans="1:4" x14ac:dyDescent="0.25">
      <c r="A861" s="1">
        <v>39034</v>
      </c>
      <c r="B861" t="s">
        <v>20</v>
      </c>
      <c r="C861">
        <v>408000</v>
      </c>
      <c r="D861">
        <v>2</v>
      </c>
    </row>
    <row r="862" spans="1:4" x14ac:dyDescent="0.25">
      <c r="A862" s="1">
        <v>39035</v>
      </c>
      <c r="B862" t="s">
        <v>24</v>
      </c>
      <c r="C862">
        <v>1142400</v>
      </c>
      <c r="D862">
        <v>7</v>
      </c>
    </row>
    <row r="863" spans="1:4" x14ac:dyDescent="0.25">
      <c r="A863" s="1">
        <v>39036</v>
      </c>
      <c r="B863" t="s">
        <v>22</v>
      </c>
      <c r="C863">
        <v>1128800</v>
      </c>
      <c r="D863">
        <v>5</v>
      </c>
    </row>
    <row r="864" spans="1:4" x14ac:dyDescent="0.25">
      <c r="A864" s="1">
        <v>39038</v>
      </c>
      <c r="B864" t="s">
        <v>25</v>
      </c>
      <c r="C864">
        <v>204000</v>
      </c>
      <c r="D864">
        <v>1</v>
      </c>
    </row>
    <row r="865" spans="1:4" x14ac:dyDescent="0.25">
      <c r="A865" s="1">
        <v>39039</v>
      </c>
      <c r="B865" t="s">
        <v>19</v>
      </c>
      <c r="C865">
        <v>408000</v>
      </c>
      <c r="D865">
        <v>2</v>
      </c>
    </row>
    <row r="866" spans="1:4" x14ac:dyDescent="0.25">
      <c r="A866" s="1">
        <v>39040</v>
      </c>
      <c r="B866" t="s">
        <v>23</v>
      </c>
      <c r="C866">
        <v>312800</v>
      </c>
      <c r="D866">
        <v>2</v>
      </c>
    </row>
    <row r="867" spans="1:4" x14ac:dyDescent="0.25">
      <c r="A867" s="1">
        <v>39041</v>
      </c>
      <c r="B867" t="s">
        <v>20</v>
      </c>
      <c r="C867">
        <v>204000</v>
      </c>
      <c r="D867">
        <v>1</v>
      </c>
    </row>
    <row r="868" spans="1:4" x14ac:dyDescent="0.25">
      <c r="A868" s="1">
        <v>39043</v>
      </c>
      <c r="B868" t="s">
        <v>22</v>
      </c>
      <c r="C868">
        <v>612000</v>
      </c>
      <c r="D868">
        <v>3</v>
      </c>
    </row>
    <row r="869" spans="1:4" x14ac:dyDescent="0.25">
      <c r="A869" s="1">
        <v>39044</v>
      </c>
      <c r="B869" t="s">
        <v>21</v>
      </c>
      <c r="C869">
        <v>612000</v>
      </c>
      <c r="D869">
        <v>3</v>
      </c>
    </row>
    <row r="870" spans="1:4" x14ac:dyDescent="0.25">
      <c r="A870" s="1">
        <v>39045</v>
      </c>
      <c r="B870" t="s">
        <v>25</v>
      </c>
      <c r="C870">
        <v>829600</v>
      </c>
      <c r="D870">
        <v>4</v>
      </c>
    </row>
    <row r="871" spans="1:4" x14ac:dyDescent="0.25">
      <c r="A871" s="1">
        <v>39046</v>
      </c>
      <c r="B871" t="s">
        <v>19</v>
      </c>
      <c r="C871">
        <v>408000</v>
      </c>
      <c r="D871">
        <v>2</v>
      </c>
    </row>
    <row r="872" spans="1:4" x14ac:dyDescent="0.25">
      <c r="A872" s="1">
        <v>39047</v>
      </c>
      <c r="B872" t="s">
        <v>23</v>
      </c>
      <c r="C872">
        <v>924800</v>
      </c>
      <c r="D872">
        <v>5</v>
      </c>
    </row>
    <row r="873" spans="1:4" x14ac:dyDescent="0.25">
      <c r="A873" s="1">
        <v>39048</v>
      </c>
      <c r="B873" t="s">
        <v>20</v>
      </c>
      <c r="C873">
        <v>204000</v>
      </c>
      <c r="D873">
        <v>1</v>
      </c>
    </row>
    <row r="874" spans="1:4" x14ac:dyDescent="0.25">
      <c r="A874" s="1">
        <v>39049</v>
      </c>
      <c r="B874" t="s">
        <v>24</v>
      </c>
      <c r="C874">
        <v>1428000</v>
      </c>
      <c r="D874">
        <v>6</v>
      </c>
    </row>
    <row r="875" spans="1:4" x14ac:dyDescent="0.25">
      <c r="A875" s="1">
        <v>39050</v>
      </c>
      <c r="B875" t="s">
        <v>22</v>
      </c>
      <c r="C875">
        <v>612000</v>
      </c>
      <c r="D875">
        <v>2</v>
      </c>
    </row>
    <row r="876" spans="1:4" x14ac:dyDescent="0.25">
      <c r="A876" s="1">
        <v>39051</v>
      </c>
      <c r="B876" t="s">
        <v>21</v>
      </c>
      <c r="C876">
        <v>1332800</v>
      </c>
      <c r="D876">
        <v>5</v>
      </c>
    </row>
    <row r="877" spans="1:4" x14ac:dyDescent="0.25">
      <c r="A877" s="1">
        <v>39052</v>
      </c>
      <c r="B877" t="s">
        <v>25</v>
      </c>
      <c r="C877">
        <v>408000</v>
      </c>
      <c r="D877">
        <v>2</v>
      </c>
    </row>
    <row r="878" spans="1:4" x14ac:dyDescent="0.25">
      <c r="A878" s="1">
        <v>39053</v>
      </c>
      <c r="B878" t="s">
        <v>19</v>
      </c>
      <c r="C878">
        <v>408000</v>
      </c>
      <c r="D878">
        <v>2</v>
      </c>
    </row>
    <row r="879" spans="1:4" x14ac:dyDescent="0.25">
      <c r="A879" s="1">
        <v>39054</v>
      </c>
      <c r="B879" t="s">
        <v>23</v>
      </c>
      <c r="C879">
        <v>204000</v>
      </c>
      <c r="D879">
        <v>1</v>
      </c>
    </row>
    <row r="880" spans="1:4" x14ac:dyDescent="0.25">
      <c r="A880" s="1">
        <v>39057</v>
      </c>
      <c r="B880" t="s">
        <v>22</v>
      </c>
      <c r="C880">
        <v>612000</v>
      </c>
      <c r="D880">
        <v>3</v>
      </c>
    </row>
    <row r="881" spans="1:4" x14ac:dyDescent="0.25">
      <c r="A881" s="1">
        <v>39058</v>
      </c>
      <c r="B881" t="s">
        <v>21</v>
      </c>
      <c r="C881">
        <v>204000</v>
      </c>
      <c r="D881">
        <v>1</v>
      </c>
    </row>
    <row r="882" spans="1:4" x14ac:dyDescent="0.25">
      <c r="A882" s="1">
        <v>39059</v>
      </c>
      <c r="B882" t="s">
        <v>25</v>
      </c>
      <c r="C882">
        <v>204000</v>
      </c>
      <c r="D882">
        <v>1</v>
      </c>
    </row>
    <row r="883" spans="1:4" x14ac:dyDescent="0.25">
      <c r="A883" s="1">
        <v>39060</v>
      </c>
      <c r="B883" t="s">
        <v>19</v>
      </c>
      <c r="C883">
        <v>816000</v>
      </c>
      <c r="D883">
        <v>4</v>
      </c>
    </row>
    <row r="884" spans="1:4" x14ac:dyDescent="0.25">
      <c r="A884" s="1">
        <v>39061</v>
      </c>
      <c r="B884" t="s">
        <v>23</v>
      </c>
      <c r="C884">
        <v>408000</v>
      </c>
      <c r="D884">
        <v>2</v>
      </c>
    </row>
    <row r="885" spans="1:4" x14ac:dyDescent="0.25">
      <c r="A885" s="1">
        <v>39062</v>
      </c>
      <c r="B885" t="s">
        <v>20</v>
      </c>
      <c r="C885">
        <v>408000</v>
      </c>
      <c r="D885">
        <v>2</v>
      </c>
    </row>
    <row r="886" spans="1:4" x14ac:dyDescent="0.25">
      <c r="A886" s="1">
        <v>39063</v>
      </c>
      <c r="B886" t="s">
        <v>24</v>
      </c>
      <c r="C886">
        <v>829600</v>
      </c>
      <c r="D886">
        <v>4</v>
      </c>
    </row>
    <row r="887" spans="1:4" x14ac:dyDescent="0.25">
      <c r="A887" s="1">
        <v>39064</v>
      </c>
      <c r="B887" t="s">
        <v>22</v>
      </c>
      <c r="C887">
        <v>924800</v>
      </c>
      <c r="D887">
        <v>3</v>
      </c>
    </row>
    <row r="888" spans="1:4" x14ac:dyDescent="0.25">
      <c r="A888" s="1">
        <v>39065</v>
      </c>
      <c r="B888" t="s">
        <v>21</v>
      </c>
      <c r="C888">
        <v>408000</v>
      </c>
      <c r="D888">
        <v>2</v>
      </c>
    </row>
    <row r="889" spans="1:4" x14ac:dyDescent="0.25">
      <c r="A889" s="1">
        <v>39066</v>
      </c>
      <c r="B889" t="s">
        <v>25</v>
      </c>
      <c r="C889">
        <v>2053600</v>
      </c>
      <c r="D889">
        <v>9</v>
      </c>
    </row>
    <row r="890" spans="1:4" x14ac:dyDescent="0.25">
      <c r="A890" s="1">
        <v>39067</v>
      </c>
      <c r="B890" t="s">
        <v>19</v>
      </c>
      <c r="C890">
        <v>1020000</v>
      </c>
      <c r="D890">
        <v>4</v>
      </c>
    </row>
    <row r="891" spans="1:4" x14ac:dyDescent="0.25">
      <c r="A891" s="1">
        <v>39068</v>
      </c>
      <c r="B891" t="s">
        <v>23</v>
      </c>
      <c r="C891">
        <v>204000</v>
      </c>
      <c r="D891">
        <v>1</v>
      </c>
    </row>
    <row r="892" spans="1:4" x14ac:dyDescent="0.25">
      <c r="A892" s="1">
        <v>39069</v>
      </c>
      <c r="B892" t="s">
        <v>20</v>
      </c>
      <c r="C892">
        <v>612000</v>
      </c>
      <c r="D892">
        <v>3</v>
      </c>
    </row>
    <row r="893" spans="1:4" x14ac:dyDescent="0.25">
      <c r="A893" s="1">
        <v>39070</v>
      </c>
      <c r="B893" t="s">
        <v>24</v>
      </c>
      <c r="C893">
        <v>204000</v>
      </c>
      <c r="D893">
        <v>1</v>
      </c>
    </row>
    <row r="894" spans="1:4" x14ac:dyDescent="0.25">
      <c r="A894" s="1">
        <v>39071</v>
      </c>
      <c r="B894" t="s">
        <v>22</v>
      </c>
      <c r="C894">
        <v>816000</v>
      </c>
      <c r="D894">
        <v>3</v>
      </c>
    </row>
    <row r="895" spans="1:4" x14ac:dyDescent="0.25">
      <c r="A895" s="1">
        <v>39072</v>
      </c>
      <c r="B895" t="s">
        <v>21</v>
      </c>
      <c r="C895">
        <v>1020000</v>
      </c>
      <c r="D895">
        <v>4</v>
      </c>
    </row>
    <row r="896" spans="1:4" x14ac:dyDescent="0.25">
      <c r="A896" s="1">
        <v>39073</v>
      </c>
      <c r="B896" t="s">
        <v>25</v>
      </c>
      <c r="C896">
        <v>408000</v>
      </c>
      <c r="D896">
        <v>2</v>
      </c>
    </row>
    <row r="897" spans="1:4" x14ac:dyDescent="0.25">
      <c r="A897" s="1">
        <v>39074</v>
      </c>
      <c r="B897" t="s">
        <v>19</v>
      </c>
      <c r="C897">
        <v>408000</v>
      </c>
      <c r="D897">
        <v>2</v>
      </c>
    </row>
    <row r="898" spans="1:4" x14ac:dyDescent="0.25">
      <c r="A898" s="1">
        <v>39076</v>
      </c>
      <c r="B898" t="s">
        <v>20</v>
      </c>
      <c r="C898">
        <v>204000</v>
      </c>
      <c r="D898">
        <v>1</v>
      </c>
    </row>
    <row r="899" spans="1:4" x14ac:dyDescent="0.25">
      <c r="A899" s="1">
        <v>39077</v>
      </c>
      <c r="B899" t="s">
        <v>24</v>
      </c>
      <c r="C899">
        <v>408000</v>
      </c>
      <c r="D899">
        <v>2</v>
      </c>
    </row>
    <row r="900" spans="1:4" x14ac:dyDescent="0.25">
      <c r="A900" s="1">
        <v>39078</v>
      </c>
      <c r="B900" t="s">
        <v>22</v>
      </c>
      <c r="C900">
        <v>204000</v>
      </c>
      <c r="D900">
        <v>1</v>
      </c>
    </row>
    <row r="901" spans="1:4" x14ac:dyDescent="0.25">
      <c r="A901" s="1">
        <v>39079</v>
      </c>
      <c r="B901" t="s">
        <v>21</v>
      </c>
      <c r="C901">
        <v>612000</v>
      </c>
      <c r="D901">
        <v>2</v>
      </c>
    </row>
    <row r="902" spans="1:4" x14ac:dyDescent="0.25">
      <c r="A902" s="1">
        <v>39080</v>
      </c>
      <c r="B902" t="s">
        <v>25</v>
      </c>
      <c r="C902">
        <v>625600</v>
      </c>
      <c r="D902">
        <v>4</v>
      </c>
    </row>
    <row r="903" spans="1:4" x14ac:dyDescent="0.25">
      <c r="A903" s="1">
        <v>39081</v>
      </c>
      <c r="B903" t="s">
        <v>19</v>
      </c>
      <c r="C903">
        <v>816000</v>
      </c>
      <c r="D903">
        <v>4</v>
      </c>
    </row>
    <row r="904" spans="1:4" x14ac:dyDescent="0.25">
      <c r="A904" s="1">
        <v>39082</v>
      </c>
      <c r="B904" t="s">
        <v>23</v>
      </c>
      <c r="C904">
        <v>204000</v>
      </c>
      <c r="D904">
        <v>1</v>
      </c>
    </row>
    <row r="905" spans="1:4" x14ac:dyDescent="0.25">
      <c r="A905" s="1">
        <v>39083</v>
      </c>
      <c r="B905" t="s">
        <v>20</v>
      </c>
      <c r="C905">
        <v>433700</v>
      </c>
      <c r="D905">
        <v>2</v>
      </c>
    </row>
    <row r="906" spans="1:4" x14ac:dyDescent="0.25">
      <c r="A906" s="1">
        <v>39084</v>
      </c>
      <c r="B906" t="s">
        <v>24</v>
      </c>
      <c r="C906">
        <v>332503</v>
      </c>
      <c r="D906">
        <v>2</v>
      </c>
    </row>
    <row r="907" spans="1:4" x14ac:dyDescent="0.25">
      <c r="A907" s="1">
        <v>39085</v>
      </c>
      <c r="B907" t="s">
        <v>22</v>
      </c>
      <c r="C907">
        <v>433700</v>
      </c>
      <c r="D907">
        <v>1</v>
      </c>
    </row>
    <row r="908" spans="1:4" x14ac:dyDescent="0.25">
      <c r="A908" s="1">
        <v>39086</v>
      </c>
      <c r="B908" t="s">
        <v>21</v>
      </c>
      <c r="C908">
        <v>216850</v>
      </c>
      <c r="D908">
        <v>1</v>
      </c>
    </row>
    <row r="909" spans="1:4" x14ac:dyDescent="0.25">
      <c r="A909" s="1">
        <v>39088</v>
      </c>
      <c r="B909" t="s">
        <v>19</v>
      </c>
      <c r="C909">
        <v>1517950</v>
      </c>
      <c r="D909">
        <v>5</v>
      </c>
    </row>
    <row r="910" spans="1:4" x14ac:dyDescent="0.25">
      <c r="A910" s="1">
        <v>39089</v>
      </c>
      <c r="B910" t="s">
        <v>23</v>
      </c>
      <c r="C910">
        <v>1850453</v>
      </c>
      <c r="D910">
        <v>7</v>
      </c>
    </row>
    <row r="911" spans="1:4" x14ac:dyDescent="0.25">
      <c r="A911" s="1">
        <v>39090</v>
      </c>
      <c r="B911" t="s">
        <v>20</v>
      </c>
      <c r="C911">
        <v>650550</v>
      </c>
      <c r="D911">
        <v>3</v>
      </c>
    </row>
    <row r="912" spans="1:4" x14ac:dyDescent="0.25">
      <c r="A912" s="1">
        <v>39091</v>
      </c>
      <c r="B912" t="s">
        <v>24</v>
      </c>
      <c r="C912">
        <v>216850</v>
      </c>
      <c r="D912">
        <v>1</v>
      </c>
    </row>
    <row r="913" spans="1:4" x14ac:dyDescent="0.25">
      <c r="A913" s="1">
        <v>39092</v>
      </c>
      <c r="B913" t="s">
        <v>22</v>
      </c>
      <c r="C913">
        <v>650550</v>
      </c>
      <c r="D913">
        <v>2</v>
      </c>
    </row>
    <row r="914" spans="1:4" x14ac:dyDescent="0.25">
      <c r="A914" s="1">
        <v>39093</v>
      </c>
      <c r="B914" t="s">
        <v>21</v>
      </c>
      <c r="C914">
        <v>650550</v>
      </c>
      <c r="D914">
        <v>3</v>
      </c>
    </row>
    <row r="915" spans="1:4" x14ac:dyDescent="0.25">
      <c r="A915" s="1">
        <v>39094</v>
      </c>
      <c r="B915" t="s">
        <v>25</v>
      </c>
      <c r="C915">
        <v>650550</v>
      </c>
      <c r="D915">
        <v>2</v>
      </c>
    </row>
    <row r="916" spans="1:4" x14ac:dyDescent="0.25">
      <c r="A916" s="1">
        <v>39095</v>
      </c>
      <c r="B916" t="s">
        <v>19</v>
      </c>
      <c r="C916">
        <v>1084250</v>
      </c>
      <c r="D916">
        <v>3</v>
      </c>
    </row>
    <row r="917" spans="1:4" x14ac:dyDescent="0.25">
      <c r="A917" s="1">
        <v>39096</v>
      </c>
      <c r="B917" t="s">
        <v>23</v>
      </c>
      <c r="C917">
        <v>216850</v>
      </c>
      <c r="D917">
        <v>1</v>
      </c>
    </row>
    <row r="918" spans="1:4" x14ac:dyDescent="0.25">
      <c r="A918" s="1">
        <v>39097</v>
      </c>
      <c r="B918" t="s">
        <v>20</v>
      </c>
      <c r="C918">
        <v>1416753</v>
      </c>
      <c r="D918">
        <v>4</v>
      </c>
    </row>
    <row r="919" spans="1:4" x14ac:dyDescent="0.25">
      <c r="A919" s="1">
        <v>39098</v>
      </c>
      <c r="B919" t="s">
        <v>24</v>
      </c>
      <c r="C919">
        <v>867400</v>
      </c>
      <c r="D919">
        <v>3</v>
      </c>
    </row>
    <row r="920" spans="1:4" x14ac:dyDescent="0.25">
      <c r="A920" s="1">
        <v>39099</v>
      </c>
      <c r="B920" t="s">
        <v>22</v>
      </c>
      <c r="C920">
        <v>867400</v>
      </c>
      <c r="D920">
        <v>4</v>
      </c>
    </row>
    <row r="921" spans="1:4" x14ac:dyDescent="0.25">
      <c r="A921" s="1">
        <v>39100</v>
      </c>
      <c r="B921" t="s">
        <v>21</v>
      </c>
      <c r="C921">
        <v>216850</v>
      </c>
      <c r="D921">
        <v>1</v>
      </c>
    </row>
    <row r="922" spans="1:4" x14ac:dyDescent="0.25">
      <c r="A922" s="1">
        <v>39101</v>
      </c>
      <c r="B922" t="s">
        <v>25</v>
      </c>
      <c r="C922">
        <v>650550</v>
      </c>
      <c r="D922">
        <v>3</v>
      </c>
    </row>
    <row r="923" spans="1:4" x14ac:dyDescent="0.25">
      <c r="A923" s="1">
        <v>39102</v>
      </c>
      <c r="B923" t="s">
        <v>19</v>
      </c>
      <c r="C923">
        <v>216850</v>
      </c>
      <c r="D923">
        <v>1</v>
      </c>
    </row>
    <row r="924" spans="1:4" x14ac:dyDescent="0.25">
      <c r="A924" s="1">
        <v>39103</v>
      </c>
      <c r="B924" t="s">
        <v>23</v>
      </c>
      <c r="C924">
        <v>2168500</v>
      </c>
      <c r="D924">
        <v>6</v>
      </c>
    </row>
    <row r="925" spans="1:4" x14ac:dyDescent="0.25">
      <c r="A925" s="1">
        <v>39104</v>
      </c>
      <c r="B925" t="s">
        <v>20</v>
      </c>
      <c r="C925">
        <v>650550</v>
      </c>
      <c r="D925">
        <v>2</v>
      </c>
    </row>
    <row r="926" spans="1:4" x14ac:dyDescent="0.25">
      <c r="A926" s="1">
        <v>39105</v>
      </c>
      <c r="B926" t="s">
        <v>24</v>
      </c>
      <c r="C926">
        <v>1416753</v>
      </c>
      <c r="D926">
        <v>5</v>
      </c>
    </row>
    <row r="927" spans="1:4" x14ac:dyDescent="0.25">
      <c r="A927" s="1">
        <v>39106</v>
      </c>
      <c r="B927" t="s">
        <v>22</v>
      </c>
      <c r="C927">
        <v>766203</v>
      </c>
      <c r="D927">
        <v>4</v>
      </c>
    </row>
    <row r="928" spans="1:4" x14ac:dyDescent="0.25">
      <c r="A928" s="1">
        <v>39107</v>
      </c>
      <c r="B928" t="s">
        <v>21</v>
      </c>
      <c r="C928">
        <v>216850</v>
      </c>
      <c r="D928">
        <v>1</v>
      </c>
    </row>
    <row r="929" spans="1:4" x14ac:dyDescent="0.25">
      <c r="A929" s="1">
        <v>39108</v>
      </c>
      <c r="B929" t="s">
        <v>25</v>
      </c>
      <c r="C929">
        <v>650550</v>
      </c>
      <c r="D929">
        <v>3</v>
      </c>
    </row>
    <row r="930" spans="1:4" x14ac:dyDescent="0.25">
      <c r="A930" s="1">
        <v>39109</v>
      </c>
      <c r="B930" t="s">
        <v>19</v>
      </c>
      <c r="C930">
        <v>332503</v>
      </c>
      <c r="D930">
        <v>2</v>
      </c>
    </row>
    <row r="931" spans="1:4" x14ac:dyDescent="0.25">
      <c r="A931" s="1">
        <v>39110</v>
      </c>
      <c r="B931" t="s">
        <v>23</v>
      </c>
      <c r="C931">
        <v>433700</v>
      </c>
      <c r="D931">
        <v>2</v>
      </c>
    </row>
    <row r="932" spans="1:4" x14ac:dyDescent="0.25">
      <c r="A932" s="1">
        <v>39111</v>
      </c>
      <c r="B932" t="s">
        <v>20</v>
      </c>
      <c r="C932">
        <v>115653</v>
      </c>
      <c r="D932">
        <v>1</v>
      </c>
    </row>
    <row r="933" spans="1:4" x14ac:dyDescent="0.25">
      <c r="A933" s="1">
        <v>39112</v>
      </c>
      <c r="B933" t="s">
        <v>24</v>
      </c>
      <c r="C933">
        <v>1098706</v>
      </c>
      <c r="D933">
        <v>6</v>
      </c>
    </row>
    <row r="934" spans="1:4" x14ac:dyDescent="0.25">
      <c r="A934" s="1">
        <v>39113</v>
      </c>
      <c r="B934" t="s">
        <v>22</v>
      </c>
      <c r="C934">
        <v>650550</v>
      </c>
      <c r="D934">
        <v>2</v>
      </c>
    </row>
    <row r="935" spans="1:4" x14ac:dyDescent="0.25">
      <c r="A935" s="1">
        <v>39114</v>
      </c>
      <c r="B935" t="s">
        <v>21</v>
      </c>
      <c r="C935">
        <v>766203</v>
      </c>
      <c r="D935">
        <v>4</v>
      </c>
    </row>
    <row r="936" spans="1:4" x14ac:dyDescent="0.25">
      <c r="A936" s="1">
        <v>39115</v>
      </c>
      <c r="B936" t="s">
        <v>25</v>
      </c>
      <c r="C936">
        <v>665006</v>
      </c>
      <c r="D936">
        <v>3</v>
      </c>
    </row>
    <row r="937" spans="1:4" x14ac:dyDescent="0.25">
      <c r="A937" s="1">
        <v>39116</v>
      </c>
      <c r="B937" t="s">
        <v>19</v>
      </c>
      <c r="C937">
        <v>332503</v>
      </c>
      <c r="D937">
        <v>2</v>
      </c>
    </row>
    <row r="938" spans="1:4" x14ac:dyDescent="0.25">
      <c r="A938" s="1">
        <v>39118</v>
      </c>
      <c r="B938" t="s">
        <v>20</v>
      </c>
      <c r="C938">
        <v>650550</v>
      </c>
      <c r="D938">
        <v>3</v>
      </c>
    </row>
    <row r="939" spans="1:4" x14ac:dyDescent="0.25">
      <c r="A939" s="1">
        <v>39119</v>
      </c>
      <c r="B939" t="s">
        <v>24</v>
      </c>
      <c r="C939">
        <v>433700</v>
      </c>
      <c r="D939">
        <v>2</v>
      </c>
    </row>
    <row r="940" spans="1:4" x14ac:dyDescent="0.25">
      <c r="A940" s="1">
        <v>39120</v>
      </c>
      <c r="B940" t="s">
        <v>22</v>
      </c>
      <c r="C940">
        <v>216850</v>
      </c>
      <c r="D940">
        <v>1</v>
      </c>
    </row>
    <row r="941" spans="1:4" x14ac:dyDescent="0.25">
      <c r="A941" s="1">
        <v>39121</v>
      </c>
      <c r="B941" t="s">
        <v>21</v>
      </c>
      <c r="C941">
        <v>867400</v>
      </c>
      <c r="D941">
        <v>2</v>
      </c>
    </row>
    <row r="942" spans="1:4" x14ac:dyDescent="0.25">
      <c r="A942" s="1">
        <v>39122</v>
      </c>
      <c r="B942" t="s">
        <v>25</v>
      </c>
      <c r="C942">
        <v>216850</v>
      </c>
      <c r="D942">
        <v>1</v>
      </c>
    </row>
    <row r="943" spans="1:4" x14ac:dyDescent="0.25">
      <c r="A943" s="1">
        <v>39123</v>
      </c>
      <c r="B943" t="s">
        <v>19</v>
      </c>
      <c r="C943">
        <v>332503</v>
      </c>
      <c r="D943">
        <v>2</v>
      </c>
    </row>
    <row r="944" spans="1:4" x14ac:dyDescent="0.25">
      <c r="A944" s="1">
        <v>39125</v>
      </c>
      <c r="B944" t="s">
        <v>20</v>
      </c>
      <c r="C944">
        <v>650550</v>
      </c>
      <c r="D944">
        <v>3</v>
      </c>
    </row>
    <row r="945" spans="1:4" x14ac:dyDescent="0.25">
      <c r="A945" s="1">
        <v>39126</v>
      </c>
      <c r="B945" t="s">
        <v>24</v>
      </c>
      <c r="C945">
        <v>216850</v>
      </c>
      <c r="D945">
        <v>1</v>
      </c>
    </row>
    <row r="946" spans="1:4" x14ac:dyDescent="0.25">
      <c r="A946" s="1">
        <v>39127</v>
      </c>
      <c r="B946" t="s">
        <v>22</v>
      </c>
      <c r="C946">
        <v>1084250</v>
      </c>
      <c r="D946">
        <v>5</v>
      </c>
    </row>
    <row r="947" spans="1:4" x14ac:dyDescent="0.25">
      <c r="A947" s="1">
        <v>39128</v>
      </c>
      <c r="B947" t="s">
        <v>21</v>
      </c>
      <c r="C947">
        <v>216850</v>
      </c>
      <c r="D947">
        <v>1</v>
      </c>
    </row>
    <row r="948" spans="1:4" x14ac:dyDescent="0.25">
      <c r="A948" s="1">
        <v>39129</v>
      </c>
      <c r="B948" t="s">
        <v>25</v>
      </c>
      <c r="C948">
        <v>433700</v>
      </c>
      <c r="D948">
        <v>2</v>
      </c>
    </row>
    <row r="949" spans="1:4" x14ac:dyDescent="0.25">
      <c r="A949" s="1">
        <v>39130</v>
      </c>
      <c r="B949" t="s">
        <v>19</v>
      </c>
      <c r="C949">
        <v>433700</v>
      </c>
      <c r="D949">
        <v>2</v>
      </c>
    </row>
    <row r="950" spans="1:4" x14ac:dyDescent="0.25">
      <c r="A950" s="1">
        <v>39133</v>
      </c>
      <c r="B950" t="s">
        <v>24</v>
      </c>
      <c r="C950">
        <v>1734800</v>
      </c>
      <c r="D950">
        <v>6</v>
      </c>
    </row>
    <row r="951" spans="1:4" x14ac:dyDescent="0.25">
      <c r="A951" s="1">
        <v>39134</v>
      </c>
      <c r="B951" t="s">
        <v>22</v>
      </c>
      <c r="C951">
        <v>433700</v>
      </c>
      <c r="D951">
        <v>1</v>
      </c>
    </row>
    <row r="952" spans="1:4" x14ac:dyDescent="0.25">
      <c r="A952" s="1">
        <v>39138</v>
      </c>
      <c r="B952" t="s">
        <v>23</v>
      </c>
      <c r="C952">
        <v>650550</v>
      </c>
      <c r="D952">
        <v>3</v>
      </c>
    </row>
    <row r="953" spans="1:4" x14ac:dyDescent="0.25">
      <c r="A953" s="1">
        <v>39139</v>
      </c>
      <c r="B953" t="s">
        <v>20</v>
      </c>
      <c r="C953">
        <v>433700</v>
      </c>
      <c r="D953">
        <v>2</v>
      </c>
    </row>
    <row r="954" spans="1:4" x14ac:dyDescent="0.25">
      <c r="A954" s="1">
        <v>39141</v>
      </c>
      <c r="B954" t="s">
        <v>22</v>
      </c>
      <c r="C954">
        <v>433700</v>
      </c>
      <c r="D954">
        <v>1</v>
      </c>
    </row>
    <row r="955" spans="1:4" x14ac:dyDescent="0.25">
      <c r="A955" s="1">
        <v>39142</v>
      </c>
      <c r="B955" t="s">
        <v>21</v>
      </c>
      <c r="C955">
        <v>216850</v>
      </c>
      <c r="D955">
        <v>1</v>
      </c>
    </row>
    <row r="956" spans="1:4" x14ac:dyDescent="0.25">
      <c r="A956" s="1">
        <v>39144</v>
      </c>
      <c r="B956" t="s">
        <v>19</v>
      </c>
      <c r="C956">
        <v>216850</v>
      </c>
      <c r="D956">
        <v>1</v>
      </c>
    </row>
    <row r="957" spans="1:4" x14ac:dyDescent="0.25">
      <c r="A957" s="1">
        <v>39145</v>
      </c>
      <c r="B957" t="s">
        <v>23</v>
      </c>
      <c r="C957">
        <v>867400</v>
      </c>
      <c r="D957">
        <v>3</v>
      </c>
    </row>
    <row r="958" spans="1:4" x14ac:dyDescent="0.25">
      <c r="A958" s="1">
        <v>39146</v>
      </c>
      <c r="B958" t="s">
        <v>20</v>
      </c>
      <c r="C958">
        <v>1301100</v>
      </c>
      <c r="D958">
        <v>4</v>
      </c>
    </row>
    <row r="959" spans="1:4" x14ac:dyDescent="0.25">
      <c r="A959" s="1">
        <v>39148</v>
      </c>
      <c r="B959" t="s">
        <v>22</v>
      </c>
      <c r="C959">
        <v>433700</v>
      </c>
      <c r="D959">
        <v>2</v>
      </c>
    </row>
    <row r="960" spans="1:4" x14ac:dyDescent="0.25">
      <c r="A960" s="1">
        <v>39151</v>
      </c>
      <c r="B960" t="s">
        <v>19</v>
      </c>
      <c r="C960">
        <v>983053</v>
      </c>
      <c r="D960">
        <v>4</v>
      </c>
    </row>
    <row r="961" spans="1:4" x14ac:dyDescent="0.25">
      <c r="A961" s="1">
        <v>39152</v>
      </c>
      <c r="B961" t="s">
        <v>23</v>
      </c>
      <c r="C961">
        <v>216850</v>
      </c>
      <c r="D961">
        <v>1</v>
      </c>
    </row>
    <row r="962" spans="1:4" x14ac:dyDescent="0.25">
      <c r="A962" s="1">
        <v>39153</v>
      </c>
      <c r="B962" t="s">
        <v>20</v>
      </c>
      <c r="C962">
        <v>433700</v>
      </c>
      <c r="D962">
        <v>2</v>
      </c>
    </row>
    <row r="963" spans="1:4" x14ac:dyDescent="0.25">
      <c r="A963" s="1">
        <v>39154</v>
      </c>
      <c r="B963" t="s">
        <v>24</v>
      </c>
      <c r="C963">
        <v>650550</v>
      </c>
      <c r="D963">
        <v>2</v>
      </c>
    </row>
    <row r="964" spans="1:4" x14ac:dyDescent="0.25">
      <c r="A964" s="1">
        <v>39155</v>
      </c>
      <c r="B964" t="s">
        <v>22</v>
      </c>
      <c r="C964">
        <v>983053</v>
      </c>
      <c r="D964">
        <v>4</v>
      </c>
    </row>
    <row r="965" spans="1:4" x14ac:dyDescent="0.25">
      <c r="A965" s="1">
        <v>39156</v>
      </c>
      <c r="B965" t="s">
        <v>21</v>
      </c>
      <c r="C965">
        <v>650550</v>
      </c>
      <c r="D965">
        <v>2</v>
      </c>
    </row>
    <row r="966" spans="1:4" x14ac:dyDescent="0.25">
      <c r="A966" s="1">
        <v>39157</v>
      </c>
      <c r="B966" t="s">
        <v>25</v>
      </c>
      <c r="C966">
        <v>332503</v>
      </c>
      <c r="D966">
        <v>2</v>
      </c>
    </row>
    <row r="967" spans="1:4" x14ac:dyDescent="0.25">
      <c r="A967" s="1">
        <v>39158</v>
      </c>
      <c r="B967" t="s">
        <v>19</v>
      </c>
      <c r="C967">
        <v>766203</v>
      </c>
      <c r="D967">
        <v>4</v>
      </c>
    </row>
    <row r="968" spans="1:4" x14ac:dyDescent="0.25">
      <c r="A968" s="1">
        <v>39159</v>
      </c>
      <c r="B968" t="s">
        <v>23</v>
      </c>
      <c r="C968">
        <v>1301100</v>
      </c>
      <c r="D968">
        <v>3</v>
      </c>
    </row>
    <row r="969" spans="1:4" x14ac:dyDescent="0.25">
      <c r="A969" s="1">
        <v>39160</v>
      </c>
      <c r="B969" t="s">
        <v>20</v>
      </c>
      <c r="C969">
        <v>1084250</v>
      </c>
      <c r="D969">
        <v>3</v>
      </c>
    </row>
    <row r="970" spans="1:4" x14ac:dyDescent="0.25">
      <c r="A970" s="1">
        <v>39161</v>
      </c>
      <c r="B970" t="s">
        <v>24</v>
      </c>
      <c r="C970">
        <v>549353</v>
      </c>
      <c r="D970">
        <v>3</v>
      </c>
    </row>
    <row r="971" spans="1:4" x14ac:dyDescent="0.25">
      <c r="A971" s="1">
        <v>39163</v>
      </c>
      <c r="B971" t="s">
        <v>21</v>
      </c>
      <c r="C971">
        <v>115653</v>
      </c>
      <c r="D971">
        <v>1</v>
      </c>
    </row>
    <row r="972" spans="1:4" x14ac:dyDescent="0.25">
      <c r="A972" s="1">
        <v>39164</v>
      </c>
      <c r="B972" t="s">
        <v>25</v>
      </c>
      <c r="C972">
        <v>867400</v>
      </c>
      <c r="D972">
        <v>4</v>
      </c>
    </row>
    <row r="973" spans="1:4" x14ac:dyDescent="0.25">
      <c r="A973" s="1">
        <v>39166</v>
      </c>
      <c r="B973" t="s">
        <v>23</v>
      </c>
      <c r="C973">
        <v>216850</v>
      </c>
      <c r="D973">
        <v>1</v>
      </c>
    </row>
    <row r="974" spans="1:4" x14ac:dyDescent="0.25">
      <c r="A974" s="1">
        <v>39169</v>
      </c>
      <c r="B974" t="s">
        <v>22</v>
      </c>
      <c r="C974">
        <v>549353</v>
      </c>
      <c r="D974">
        <v>2</v>
      </c>
    </row>
    <row r="975" spans="1:4" x14ac:dyDescent="0.25">
      <c r="A975" s="1">
        <v>39170</v>
      </c>
      <c r="B975" t="s">
        <v>21</v>
      </c>
      <c r="C975">
        <v>332503</v>
      </c>
      <c r="D975">
        <v>2</v>
      </c>
    </row>
    <row r="976" spans="1:4" x14ac:dyDescent="0.25">
      <c r="A976" s="1">
        <v>39172</v>
      </c>
      <c r="B976" t="s">
        <v>19</v>
      </c>
      <c r="C976">
        <v>216850</v>
      </c>
      <c r="D976">
        <v>1</v>
      </c>
    </row>
    <row r="977" spans="1:4" x14ac:dyDescent="0.25">
      <c r="A977" s="1">
        <v>39173</v>
      </c>
      <c r="B977" t="s">
        <v>23</v>
      </c>
      <c r="C977">
        <v>216850</v>
      </c>
      <c r="D977">
        <v>1</v>
      </c>
    </row>
    <row r="978" spans="1:4" x14ac:dyDescent="0.25">
      <c r="A978" s="1">
        <v>39174</v>
      </c>
      <c r="B978" t="s">
        <v>20</v>
      </c>
      <c r="C978">
        <v>332503</v>
      </c>
      <c r="D978">
        <v>2</v>
      </c>
    </row>
    <row r="979" spans="1:4" x14ac:dyDescent="0.25">
      <c r="A979" s="1">
        <v>39175</v>
      </c>
      <c r="B979" t="s">
        <v>24</v>
      </c>
      <c r="C979">
        <v>216850</v>
      </c>
      <c r="D979">
        <v>1</v>
      </c>
    </row>
    <row r="980" spans="1:4" x14ac:dyDescent="0.25">
      <c r="A980" s="1">
        <v>39176</v>
      </c>
      <c r="B980" t="s">
        <v>22</v>
      </c>
      <c r="C980">
        <v>216850</v>
      </c>
      <c r="D980">
        <v>1</v>
      </c>
    </row>
    <row r="981" spans="1:4" x14ac:dyDescent="0.25">
      <c r="A981" s="1">
        <v>39177</v>
      </c>
      <c r="B981" t="s">
        <v>21</v>
      </c>
      <c r="C981">
        <v>433700</v>
      </c>
      <c r="D981">
        <v>2</v>
      </c>
    </row>
    <row r="982" spans="1:4" x14ac:dyDescent="0.25">
      <c r="A982" s="1">
        <v>39178</v>
      </c>
      <c r="B982" t="s">
        <v>25</v>
      </c>
      <c r="C982">
        <v>650550</v>
      </c>
      <c r="D982">
        <v>3</v>
      </c>
    </row>
    <row r="983" spans="1:4" x14ac:dyDescent="0.25">
      <c r="A983" s="1">
        <v>39179</v>
      </c>
      <c r="B983" t="s">
        <v>19</v>
      </c>
      <c r="C983">
        <v>650550</v>
      </c>
      <c r="D983">
        <v>3</v>
      </c>
    </row>
    <row r="984" spans="1:4" x14ac:dyDescent="0.25">
      <c r="A984" s="1">
        <v>39180</v>
      </c>
      <c r="B984" t="s">
        <v>23</v>
      </c>
      <c r="C984">
        <v>433700</v>
      </c>
      <c r="D984">
        <v>2</v>
      </c>
    </row>
    <row r="985" spans="1:4" x14ac:dyDescent="0.25">
      <c r="A985" s="1">
        <v>39181</v>
      </c>
      <c r="B985" t="s">
        <v>20</v>
      </c>
      <c r="C985">
        <v>983053</v>
      </c>
      <c r="D985">
        <v>4</v>
      </c>
    </row>
    <row r="986" spans="1:4" x14ac:dyDescent="0.25">
      <c r="A986" s="1">
        <v>39182</v>
      </c>
      <c r="B986" t="s">
        <v>24</v>
      </c>
      <c r="C986">
        <v>867400</v>
      </c>
      <c r="D986">
        <v>3</v>
      </c>
    </row>
    <row r="987" spans="1:4" x14ac:dyDescent="0.25">
      <c r="A987" s="1">
        <v>39183</v>
      </c>
      <c r="B987" t="s">
        <v>22</v>
      </c>
      <c r="C987">
        <v>332503</v>
      </c>
      <c r="D987">
        <v>2</v>
      </c>
    </row>
    <row r="988" spans="1:4" x14ac:dyDescent="0.25">
      <c r="A988" s="1">
        <v>39184</v>
      </c>
      <c r="B988" t="s">
        <v>21</v>
      </c>
      <c r="C988">
        <v>766203</v>
      </c>
      <c r="D988">
        <v>3</v>
      </c>
    </row>
    <row r="989" spans="1:4" x14ac:dyDescent="0.25">
      <c r="A989" s="1">
        <v>39185</v>
      </c>
      <c r="B989" t="s">
        <v>25</v>
      </c>
      <c r="C989">
        <v>650550</v>
      </c>
      <c r="D989">
        <v>3</v>
      </c>
    </row>
    <row r="990" spans="1:4" x14ac:dyDescent="0.25">
      <c r="A990" s="1">
        <v>39186</v>
      </c>
      <c r="B990" t="s">
        <v>19</v>
      </c>
      <c r="C990">
        <v>1199903</v>
      </c>
      <c r="D990">
        <v>4</v>
      </c>
    </row>
    <row r="991" spans="1:4" x14ac:dyDescent="0.25">
      <c r="A991" s="1">
        <v>39187</v>
      </c>
      <c r="B991" t="s">
        <v>23</v>
      </c>
      <c r="C991">
        <v>115653</v>
      </c>
      <c r="D991">
        <v>1</v>
      </c>
    </row>
    <row r="992" spans="1:4" x14ac:dyDescent="0.25">
      <c r="A992" s="1">
        <v>39189</v>
      </c>
      <c r="B992" t="s">
        <v>24</v>
      </c>
      <c r="C992">
        <v>433700</v>
      </c>
      <c r="D992">
        <v>1</v>
      </c>
    </row>
    <row r="993" spans="1:4" x14ac:dyDescent="0.25">
      <c r="A993" s="1">
        <v>39190</v>
      </c>
      <c r="B993" t="s">
        <v>22</v>
      </c>
      <c r="C993">
        <v>433700</v>
      </c>
      <c r="D993">
        <v>2</v>
      </c>
    </row>
    <row r="994" spans="1:4" x14ac:dyDescent="0.25">
      <c r="A994" s="1">
        <v>39191</v>
      </c>
      <c r="B994" t="s">
        <v>21</v>
      </c>
      <c r="C994">
        <v>332503</v>
      </c>
      <c r="D994">
        <v>2</v>
      </c>
    </row>
    <row r="995" spans="1:4" x14ac:dyDescent="0.25">
      <c r="A995" s="1">
        <v>39192</v>
      </c>
      <c r="B995" t="s">
        <v>25</v>
      </c>
      <c r="C995">
        <v>433700</v>
      </c>
      <c r="D995">
        <v>2</v>
      </c>
    </row>
    <row r="996" spans="1:4" x14ac:dyDescent="0.25">
      <c r="A996" s="1">
        <v>39193</v>
      </c>
      <c r="B996" t="s">
        <v>19</v>
      </c>
      <c r="C996">
        <v>650550</v>
      </c>
      <c r="D996">
        <v>2</v>
      </c>
    </row>
    <row r="997" spans="1:4" x14ac:dyDescent="0.25">
      <c r="A997" s="1">
        <v>39194</v>
      </c>
      <c r="B997" t="s">
        <v>23</v>
      </c>
      <c r="C997">
        <v>216850</v>
      </c>
      <c r="D997">
        <v>1</v>
      </c>
    </row>
    <row r="998" spans="1:4" x14ac:dyDescent="0.25">
      <c r="A998" s="1">
        <v>39195</v>
      </c>
      <c r="B998" t="s">
        <v>20</v>
      </c>
      <c r="C998">
        <v>1532406</v>
      </c>
      <c r="D998">
        <v>5</v>
      </c>
    </row>
    <row r="999" spans="1:4" x14ac:dyDescent="0.25">
      <c r="A999" s="1">
        <v>39196</v>
      </c>
      <c r="B999" t="s">
        <v>24</v>
      </c>
      <c r="C999">
        <v>1084250</v>
      </c>
      <c r="D999">
        <v>4</v>
      </c>
    </row>
    <row r="1000" spans="1:4" x14ac:dyDescent="0.25">
      <c r="A1000" s="1">
        <v>39197</v>
      </c>
      <c r="B1000" t="s">
        <v>22</v>
      </c>
      <c r="C1000">
        <v>650550</v>
      </c>
      <c r="D1000">
        <v>2</v>
      </c>
    </row>
    <row r="1001" spans="1:4" x14ac:dyDescent="0.25">
      <c r="A1001" s="1">
        <v>39200</v>
      </c>
      <c r="B1001" t="s">
        <v>19</v>
      </c>
      <c r="C1001">
        <v>867400</v>
      </c>
      <c r="D1001">
        <v>3</v>
      </c>
    </row>
    <row r="1002" spans="1:4" x14ac:dyDescent="0.25">
      <c r="A1002" s="1">
        <v>39202</v>
      </c>
      <c r="B1002" t="s">
        <v>20</v>
      </c>
      <c r="C1002">
        <v>115653</v>
      </c>
      <c r="D1002">
        <v>1</v>
      </c>
    </row>
    <row r="1003" spans="1:4" x14ac:dyDescent="0.25">
      <c r="A1003" s="1">
        <v>39203</v>
      </c>
      <c r="B1003" t="s">
        <v>24</v>
      </c>
      <c r="C1003">
        <v>549353</v>
      </c>
      <c r="D1003">
        <v>2</v>
      </c>
    </row>
    <row r="1004" spans="1:4" x14ac:dyDescent="0.25">
      <c r="A1004" s="1">
        <v>39204</v>
      </c>
      <c r="B1004" t="s">
        <v>22</v>
      </c>
      <c r="C1004">
        <v>216850</v>
      </c>
      <c r="D1004">
        <v>1</v>
      </c>
    </row>
    <row r="1005" spans="1:4" x14ac:dyDescent="0.25">
      <c r="A1005" s="1">
        <v>39206</v>
      </c>
      <c r="B1005" t="s">
        <v>25</v>
      </c>
      <c r="C1005">
        <v>433700</v>
      </c>
      <c r="D1005">
        <v>1</v>
      </c>
    </row>
    <row r="1006" spans="1:4" x14ac:dyDescent="0.25">
      <c r="A1006" s="1">
        <v>39209</v>
      </c>
      <c r="B1006" t="s">
        <v>20</v>
      </c>
      <c r="C1006">
        <v>433700</v>
      </c>
      <c r="D1006">
        <v>2</v>
      </c>
    </row>
    <row r="1007" spans="1:4" x14ac:dyDescent="0.25">
      <c r="A1007" s="1">
        <v>39210</v>
      </c>
      <c r="B1007" t="s">
        <v>24</v>
      </c>
      <c r="C1007">
        <v>216850</v>
      </c>
      <c r="D1007">
        <v>1</v>
      </c>
    </row>
    <row r="1008" spans="1:4" x14ac:dyDescent="0.25">
      <c r="A1008" s="1">
        <v>39211</v>
      </c>
      <c r="B1008" t="s">
        <v>22</v>
      </c>
      <c r="C1008">
        <v>433700</v>
      </c>
      <c r="D1008">
        <v>1</v>
      </c>
    </row>
    <row r="1009" spans="1:4" x14ac:dyDescent="0.25">
      <c r="A1009" s="1">
        <v>39212</v>
      </c>
      <c r="B1009" t="s">
        <v>21</v>
      </c>
      <c r="C1009">
        <v>867400</v>
      </c>
      <c r="D1009">
        <v>2</v>
      </c>
    </row>
    <row r="1010" spans="1:4" x14ac:dyDescent="0.25">
      <c r="A1010" s="1">
        <v>39213</v>
      </c>
      <c r="B1010" t="s">
        <v>25</v>
      </c>
      <c r="C1010">
        <v>216850</v>
      </c>
      <c r="D1010">
        <v>1</v>
      </c>
    </row>
    <row r="1011" spans="1:4" x14ac:dyDescent="0.25">
      <c r="A1011" s="1">
        <v>39215</v>
      </c>
      <c r="B1011" t="s">
        <v>23</v>
      </c>
      <c r="C1011">
        <v>1084250</v>
      </c>
      <c r="D1011">
        <v>4</v>
      </c>
    </row>
    <row r="1012" spans="1:4" x14ac:dyDescent="0.25">
      <c r="A1012" s="1">
        <v>39216</v>
      </c>
      <c r="B1012" t="s">
        <v>20</v>
      </c>
      <c r="C1012">
        <v>1084250</v>
      </c>
      <c r="D1012">
        <v>4</v>
      </c>
    </row>
    <row r="1013" spans="1:4" x14ac:dyDescent="0.25">
      <c r="A1013" s="1">
        <v>39217</v>
      </c>
      <c r="B1013" t="s">
        <v>24</v>
      </c>
      <c r="C1013">
        <v>549353</v>
      </c>
      <c r="D1013">
        <v>3</v>
      </c>
    </row>
    <row r="1014" spans="1:4" x14ac:dyDescent="0.25">
      <c r="A1014" s="1">
        <v>39218</v>
      </c>
      <c r="B1014" t="s">
        <v>22</v>
      </c>
      <c r="C1014">
        <v>650550</v>
      </c>
      <c r="D1014">
        <v>3</v>
      </c>
    </row>
    <row r="1015" spans="1:4" x14ac:dyDescent="0.25">
      <c r="A1015" s="1">
        <v>39219</v>
      </c>
      <c r="B1015" t="s">
        <v>21</v>
      </c>
      <c r="C1015">
        <v>549353</v>
      </c>
      <c r="D1015">
        <v>3</v>
      </c>
    </row>
    <row r="1016" spans="1:4" x14ac:dyDescent="0.25">
      <c r="A1016" s="1">
        <v>39220</v>
      </c>
      <c r="B1016" t="s">
        <v>25</v>
      </c>
      <c r="C1016">
        <v>115653</v>
      </c>
      <c r="D1016">
        <v>1</v>
      </c>
    </row>
    <row r="1017" spans="1:4" x14ac:dyDescent="0.25">
      <c r="A1017" s="1">
        <v>39221</v>
      </c>
      <c r="B1017" t="s">
        <v>19</v>
      </c>
      <c r="C1017">
        <v>433700</v>
      </c>
      <c r="D1017">
        <v>2</v>
      </c>
    </row>
    <row r="1018" spans="1:4" x14ac:dyDescent="0.25">
      <c r="A1018" s="1">
        <v>39222</v>
      </c>
      <c r="B1018" t="s">
        <v>23</v>
      </c>
      <c r="C1018">
        <v>433700</v>
      </c>
      <c r="D1018">
        <v>1</v>
      </c>
    </row>
    <row r="1019" spans="1:4" x14ac:dyDescent="0.25">
      <c r="A1019" s="1">
        <v>39223</v>
      </c>
      <c r="B1019" t="s">
        <v>20</v>
      </c>
      <c r="C1019">
        <v>216850</v>
      </c>
      <c r="D1019">
        <v>1</v>
      </c>
    </row>
    <row r="1020" spans="1:4" x14ac:dyDescent="0.25">
      <c r="A1020" s="1">
        <v>39224</v>
      </c>
      <c r="B1020" t="s">
        <v>24</v>
      </c>
      <c r="C1020">
        <v>332503</v>
      </c>
      <c r="D1020">
        <v>2</v>
      </c>
    </row>
    <row r="1021" spans="1:4" x14ac:dyDescent="0.25">
      <c r="A1021" s="1">
        <v>39225</v>
      </c>
      <c r="B1021" t="s">
        <v>22</v>
      </c>
      <c r="C1021">
        <v>549353</v>
      </c>
      <c r="D1021">
        <v>2</v>
      </c>
    </row>
    <row r="1022" spans="1:4" x14ac:dyDescent="0.25">
      <c r="A1022" s="1">
        <v>39226</v>
      </c>
      <c r="B1022" t="s">
        <v>21</v>
      </c>
      <c r="C1022">
        <v>433700</v>
      </c>
      <c r="D1022">
        <v>2</v>
      </c>
    </row>
    <row r="1023" spans="1:4" x14ac:dyDescent="0.25">
      <c r="A1023" s="1">
        <v>39227</v>
      </c>
      <c r="B1023" t="s">
        <v>25</v>
      </c>
      <c r="C1023">
        <v>216850</v>
      </c>
      <c r="D1023">
        <v>1</v>
      </c>
    </row>
    <row r="1024" spans="1:4" x14ac:dyDescent="0.25">
      <c r="A1024" s="1">
        <v>39228</v>
      </c>
      <c r="B1024" t="s">
        <v>19</v>
      </c>
      <c r="C1024">
        <v>231306</v>
      </c>
      <c r="D1024">
        <v>2</v>
      </c>
    </row>
    <row r="1025" spans="1:4" x14ac:dyDescent="0.25">
      <c r="A1025" s="1">
        <v>39229</v>
      </c>
      <c r="B1025" t="s">
        <v>23</v>
      </c>
      <c r="C1025">
        <v>433700</v>
      </c>
      <c r="D1025">
        <v>2</v>
      </c>
    </row>
    <row r="1026" spans="1:4" x14ac:dyDescent="0.25">
      <c r="A1026" s="1">
        <v>39231</v>
      </c>
      <c r="B1026" t="s">
        <v>24</v>
      </c>
      <c r="C1026">
        <v>433700</v>
      </c>
      <c r="D1026">
        <v>2</v>
      </c>
    </row>
    <row r="1027" spans="1:4" x14ac:dyDescent="0.25">
      <c r="A1027" s="1">
        <v>39232</v>
      </c>
      <c r="B1027" t="s">
        <v>22</v>
      </c>
      <c r="C1027">
        <v>1084250</v>
      </c>
      <c r="D1027">
        <v>4</v>
      </c>
    </row>
    <row r="1028" spans="1:4" x14ac:dyDescent="0.25">
      <c r="A1028" s="1">
        <v>39234</v>
      </c>
      <c r="B1028" t="s">
        <v>25</v>
      </c>
      <c r="C1028">
        <v>433700</v>
      </c>
      <c r="D1028">
        <v>2</v>
      </c>
    </row>
    <row r="1029" spans="1:4" x14ac:dyDescent="0.25">
      <c r="A1029" s="1">
        <v>39235</v>
      </c>
      <c r="B1029" t="s">
        <v>19</v>
      </c>
      <c r="C1029">
        <v>650550</v>
      </c>
      <c r="D1029">
        <v>3</v>
      </c>
    </row>
    <row r="1030" spans="1:4" x14ac:dyDescent="0.25">
      <c r="A1030" s="1">
        <v>39237</v>
      </c>
      <c r="B1030" t="s">
        <v>20</v>
      </c>
      <c r="C1030">
        <v>115653</v>
      </c>
      <c r="D1030">
        <v>1</v>
      </c>
    </row>
    <row r="1031" spans="1:4" x14ac:dyDescent="0.25">
      <c r="A1031" s="1">
        <v>39238</v>
      </c>
      <c r="B1031" t="s">
        <v>24</v>
      </c>
      <c r="C1031">
        <v>216850</v>
      </c>
      <c r="D1031">
        <v>1</v>
      </c>
    </row>
    <row r="1032" spans="1:4" x14ac:dyDescent="0.25">
      <c r="A1032" s="1">
        <v>39239</v>
      </c>
      <c r="B1032" t="s">
        <v>22</v>
      </c>
      <c r="C1032">
        <v>433700</v>
      </c>
      <c r="D1032">
        <v>2</v>
      </c>
    </row>
    <row r="1033" spans="1:4" x14ac:dyDescent="0.25">
      <c r="A1033" s="1">
        <v>39240</v>
      </c>
      <c r="B1033" t="s">
        <v>21</v>
      </c>
      <c r="C1033">
        <v>115653</v>
      </c>
      <c r="D1033">
        <v>1</v>
      </c>
    </row>
    <row r="1034" spans="1:4" x14ac:dyDescent="0.25">
      <c r="A1034" s="1">
        <v>39241</v>
      </c>
      <c r="B1034" t="s">
        <v>25</v>
      </c>
      <c r="C1034">
        <v>1301100</v>
      </c>
      <c r="D1034">
        <v>5</v>
      </c>
    </row>
    <row r="1035" spans="1:4" x14ac:dyDescent="0.25">
      <c r="A1035" s="1">
        <v>39242</v>
      </c>
      <c r="B1035" t="s">
        <v>19</v>
      </c>
      <c r="C1035">
        <v>867400</v>
      </c>
      <c r="D1035">
        <v>4</v>
      </c>
    </row>
    <row r="1036" spans="1:4" x14ac:dyDescent="0.25">
      <c r="A1036" s="1">
        <v>39243</v>
      </c>
      <c r="B1036" t="s">
        <v>23</v>
      </c>
      <c r="C1036">
        <v>216850</v>
      </c>
      <c r="D1036">
        <v>1</v>
      </c>
    </row>
    <row r="1037" spans="1:4" x14ac:dyDescent="0.25">
      <c r="A1037" s="1">
        <v>39244</v>
      </c>
      <c r="B1037" t="s">
        <v>20</v>
      </c>
      <c r="C1037">
        <v>216850</v>
      </c>
      <c r="D1037">
        <v>1</v>
      </c>
    </row>
    <row r="1038" spans="1:4" x14ac:dyDescent="0.25">
      <c r="A1038" s="1">
        <v>39248</v>
      </c>
      <c r="B1038" t="s">
        <v>25</v>
      </c>
      <c r="C1038">
        <v>216850</v>
      </c>
      <c r="D1038">
        <v>1</v>
      </c>
    </row>
    <row r="1039" spans="1:4" x14ac:dyDescent="0.25">
      <c r="A1039" s="1">
        <v>39249</v>
      </c>
      <c r="B1039" t="s">
        <v>19</v>
      </c>
      <c r="C1039">
        <v>115653</v>
      </c>
      <c r="D1039">
        <v>1</v>
      </c>
    </row>
    <row r="1040" spans="1:4" x14ac:dyDescent="0.25">
      <c r="A1040" s="1">
        <v>39251</v>
      </c>
      <c r="B1040" t="s">
        <v>20</v>
      </c>
      <c r="C1040">
        <v>549353</v>
      </c>
      <c r="D1040">
        <v>3</v>
      </c>
    </row>
    <row r="1041" spans="1:4" x14ac:dyDescent="0.25">
      <c r="A1041" s="1">
        <v>39252</v>
      </c>
      <c r="B1041" t="s">
        <v>24</v>
      </c>
      <c r="C1041">
        <v>216850</v>
      </c>
      <c r="D1041">
        <v>1</v>
      </c>
    </row>
    <row r="1042" spans="1:4" x14ac:dyDescent="0.25">
      <c r="A1042" s="1">
        <v>39253</v>
      </c>
      <c r="B1042" t="s">
        <v>22</v>
      </c>
      <c r="C1042">
        <v>867400</v>
      </c>
      <c r="D1042">
        <v>3</v>
      </c>
    </row>
    <row r="1043" spans="1:4" x14ac:dyDescent="0.25">
      <c r="A1043" s="1">
        <v>39259</v>
      </c>
      <c r="B1043" t="s">
        <v>24</v>
      </c>
      <c r="C1043">
        <v>216850</v>
      </c>
      <c r="D1043">
        <v>1</v>
      </c>
    </row>
    <row r="1044" spans="1:4" x14ac:dyDescent="0.25">
      <c r="A1044" s="1">
        <v>39263</v>
      </c>
      <c r="B1044" t="s">
        <v>19</v>
      </c>
      <c r="C1044">
        <v>216850</v>
      </c>
      <c r="D1044">
        <v>1</v>
      </c>
    </row>
    <row r="1045" spans="1:4" x14ac:dyDescent="0.25">
      <c r="A1045" s="1">
        <v>39265</v>
      </c>
      <c r="B1045" t="s">
        <v>20</v>
      </c>
      <c r="C1045">
        <v>216850</v>
      </c>
      <c r="D1045">
        <v>1</v>
      </c>
    </row>
    <row r="1046" spans="1:4" x14ac:dyDescent="0.25">
      <c r="A1046" s="1">
        <v>39270</v>
      </c>
      <c r="B1046" t="s">
        <v>19</v>
      </c>
      <c r="C1046">
        <v>216850</v>
      </c>
      <c r="D1046">
        <v>1</v>
      </c>
    </row>
    <row r="1047" spans="1:4" x14ac:dyDescent="0.25">
      <c r="A1047" s="1">
        <v>39271</v>
      </c>
      <c r="B1047" t="s">
        <v>23</v>
      </c>
      <c r="C1047">
        <v>216850</v>
      </c>
      <c r="D1047">
        <v>1</v>
      </c>
    </row>
    <row r="1048" spans="1:4" x14ac:dyDescent="0.25">
      <c r="A1048" s="1">
        <v>39272</v>
      </c>
      <c r="B1048" t="s">
        <v>20</v>
      </c>
      <c r="C1048">
        <v>650550</v>
      </c>
      <c r="D1048">
        <v>2</v>
      </c>
    </row>
    <row r="1049" spans="1:4" x14ac:dyDescent="0.25">
      <c r="A1049" s="1">
        <v>39273</v>
      </c>
      <c r="B1049" t="s">
        <v>24</v>
      </c>
      <c r="C1049">
        <v>650550</v>
      </c>
      <c r="D1049">
        <v>2</v>
      </c>
    </row>
    <row r="1050" spans="1:4" x14ac:dyDescent="0.25">
      <c r="A1050" s="1">
        <v>39275</v>
      </c>
      <c r="B1050" t="s">
        <v>21</v>
      </c>
      <c r="C1050">
        <v>766203</v>
      </c>
      <c r="D1050">
        <v>3</v>
      </c>
    </row>
    <row r="1051" spans="1:4" x14ac:dyDescent="0.25">
      <c r="A1051" s="1">
        <v>39276</v>
      </c>
      <c r="B1051" t="s">
        <v>25</v>
      </c>
      <c r="C1051">
        <v>650550</v>
      </c>
      <c r="D1051">
        <v>2</v>
      </c>
    </row>
    <row r="1052" spans="1:4" x14ac:dyDescent="0.25">
      <c r="A1052" s="1">
        <v>39279</v>
      </c>
      <c r="B1052" t="s">
        <v>20</v>
      </c>
      <c r="C1052">
        <v>433700</v>
      </c>
      <c r="D1052">
        <v>1</v>
      </c>
    </row>
    <row r="1053" spans="1:4" x14ac:dyDescent="0.25">
      <c r="A1053" s="1">
        <v>39280</v>
      </c>
      <c r="B1053" t="s">
        <v>24</v>
      </c>
      <c r="C1053">
        <v>115653</v>
      </c>
      <c r="D1053">
        <v>1</v>
      </c>
    </row>
    <row r="1054" spans="1:4" x14ac:dyDescent="0.25">
      <c r="A1054" s="1">
        <v>39282</v>
      </c>
      <c r="B1054" t="s">
        <v>21</v>
      </c>
      <c r="C1054">
        <v>216850</v>
      </c>
      <c r="D1054">
        <v>1</v>
      </c>
    </row>
    <row r="1055" spans="1:4" x14ac:dyDescent="0.25">
      <c r="A1055" s="1">
        <v>39285</v>
      </c>
      <c r="B1055" t="s">
        <v>23</v>
      </c>
      <c r="C1055">
        <v>216850</v>
      </c>
      <c r="D1055">
        <v>1</v>
      </c>
    </row>
    <row r="1056" spans="1:4" x14ac:dyDescent="0.25">
      <c r="A1056" s="1">
        <v>39288</v>
      </c>
      <c r="B1056" t="s">
        <v>22</v>
      </c>
      <c r="C1056">
        <v>115653</v>
      </c>
      <c r="D1056">
        <v>1</v>
      </c>
    </row>
    <row r="1057" spans="1:4" x14ac:dyDescent="0.25">
      <c r="A1057" s="1">
        <v>39291</v>
      </c>
      <c r="B1057" t="s">
        <v>19</v>
      </c>
      <c r="C1057">
        <v>216850</v>
      </c>
      <c r="D1057">
        <v>1</v>
      </c>
    </row>
    <row r="1058" spans="1:4" x14ac:dyDescent="0.25">
      <c r="A1058" s="1">
        <v>39293</v>
      </c>
      <c r="B1058" t="s">
        <v>20</v>
      </c>
      <c r="C1058">
        <v>216850</v>
      </c>
      <c r="D1058">
        <v>1</v>
      </c>
    </row>
    <row r="1059" spans="1:4" x14ac:dyDescent="0.25">
      <c r="A1059" s="1">
        <v>39295</v>
      </c>
      <c r="B1059" t="s">
        <v>22</v>
      </c>
      <c r="C1059">
        <v>216850</v>
      </c>
      <c r="D1059">
        <v>1</v>
      </c>
    </row>
    <row r="1060" spans="1:4" x14ac:dyDescent="0.25">
      <c r="A1060" s="1">
        <v>39297</v>
      </c>
      <c r="B1060" t="s">
        <v>25</v>
      </c>
      <c r="C1060">
        <v>766203</v>
      </c>
      <c r="D1060">
        <v>3</v>
      </c>
    </row>
    <row r="1061" spans="1:4" x14ac:dyDescent="0.25">
      <c r="A1061" s="1">
        <v>39301</v>
      </c>
      <c r="B1061" t="s">
        <v>24</v>
      </c>
      <c r="C1061">
        <v>433700</v>
      </c>
      <c r="D1061">
        <v>1</v>
      </c>
    </row>
    <row r="1062" spans="1:4" x14ac:dyDescent="0.25">
      <c r="A1062" s="1">
        <v>39304</v>
      </c>
      <c r="B1062" t="s">
        <v>25</v>
      </c>
      <c r="C1062">
        <v>867400</v>
      </c>
      <c r="D1062">
        <v>2</v>
      </c>
    </row>
    <row r="1063" spans="1:4" x14ac:dyDescent="0.25">
      <c r="A1063" s="1">
        <v>39305</v>
      </c>
      <c r="B1063" t="s">
        <v>19</v>
      </c>
      <c r="C1063">
        <v>216850</v>
      </c>
      <c r="D1063">
        <v>1</v>
      </c>
    </row>
    <row r="1064" spans="1:4" x14ac:dyDescent="0.25">
      <c r="A1064" s="1">
        <v>39306</v>
      </c>
      <c r="B1064" t="s">
        <v>23</v>
      </c>
      <c r="C1064">
        <v>650550</v>
      </c>
      <c r="D1064">
        <v>2</v>
      </c>
    </row>
    <row r="1065" spans="1:4" x14ac:dyDescent="0.25">
      <c r="A1065" s="1">
        <v>39307</v>
      </c>
      <c r="B1065" t="s">
        <v>20</v>
      </c>
      <c r="C1065">
        <v>332503</v>
      </c>
      <c r="D1065">
        <v>2</v>
      </c>
    </row>
    <row r="1066" spans="1:4" x14ac:dyDescent="0.25">
      <c r="A1066" s="1">
        <v>39309</v>
      </c>
      <c r="B1066" t="s">
        <v>22</v>
      </c>
      <c r="C1066">
        <v>433700</v>
      </c>
      <c r="D1066">
        <v>1</v>
      </c>
    </row>
    <row r="1067" spans="1:4" x14ac:dyDescent="0.25">
      <c r="A1067" s="1">
        <v>39314</v>
      </c>
      <c r="B1067" t="s">
        <v>20</v>
      </c>
      <c r="C1067">
        <v>216850</v>
      </c>
      <c r="D1067">
        <v>1</v>
      </c>
    </row>
    <row r="1068" spans="1:4" x14ac:dyDescent="0.25">
      <c r="A1068" s="1">
        <v>39315</v>
      </c>
      <c r="B1068" t="s">
        <v>24</v>
      </c>
      <c r="C1068">
        <v>216850</v>
      </c>
      <c r="D1068">
        <v>1</v>
      </c>
    </row>
    <row r="1069" spans="1:4" x14ac:dyDescent="0.25">
      <c r="A1069" s="1">
        <v>39318</v>
      </c>
      <c r="B1069" t="s">
        <v>25</v>
      </c>
      <c r="C1069">
        <v>433700</v>
      </c>
      <c r="D1069">
        <v>1</v>
      </c>
    </row>
    <row r="1070" spans="1:4" x14ac:dyDescent="0.25">
      <c r="A1070" s="1">
        <v>39319</v>
      </c>
      <c r="B1070" t="s">
        <v>19</v>
      </c>
      <c r="C1070">
        <v>216850</v>
      </c>
      <c r="D1070">
        <v>1</v>
      </c>
    </row>
    <row r="1071" spans="1:4" x14ac:dyDescent="0.25">
      <c r="A1071" s="1">
        <v>39320</v>
      </c>
      <c r="B1071" t="s">
        <v>23</v>
      </c>
      <c r="C1071">
        <v>115653</v>
      </c>
      <c r="D1071">
        <v>1</v>
      </c>
    </row>
    <row r="1072" spans="1:4" x14ac:dyDescent="0.25">
      <c r="A1072" s="1">
        <v>39321</v>
      </c>
      <c r="B1072" t="s">
        <v>20</v>
      </c>
      <c r="C1072">
        <v>115653</v>
      </c>
      <c r="D1072">
        <v>1</v>
      </c>
    </row>
    <row r="1073" spans="1:4" x14ac:dyDescent="0.25">
      <c r="A1073" s="1">
        <v>39322</v>
      </c>
      <c r="B1073" t="s">
        <v>24</v>
      </c>
      <c r="C1073">
        <v>433700</v>
      </c>
      <c r="D1073">
        <v>1</v>
      </c>
    </row>
    <row r="1074" spans="1:4" x14ac:dyDescent="0.25">
      <c r="A1074" s="1">
        <v>39323</v>
      </c>
      <c r="B1074" t="s">
        <v>22</v>
      </c>
      <c r="C1074">
        <v>867400</v>
      </c>
      <c r="D1074">
        <v>2</v>
      </c>
    </row>
    <row r="1075" spans="1:4" x14ac:dyDescent="0.25">
      <c r="A1075" s="1">
        <v>39324</v>
      </c>
      <c r="B1075" t="s">
        <v>21</v>
      </c>
      <c r="C1075">
        <v>216850</v>
      </c>
      <c r="D1075">
        <v>1</v>
      </c>
    </row>
    <row r="1076" spans="1:4" x14ac:dyDescent="0.25">
      <c r="A1076" s="1">
        <v>39325</v>
      </c>
      <c r="B1076" t="s">
        <v>25</v>
      </c>
      <c r="C1076">
        <v>115653</v>
      </c>
      <c r="D1076">
        <v>1</v>
      </c>
    </row>
    <row r="1077" spans="1:4" x14ac:dyDescent="0.25">
      <c r="A1077" s="1">
        <v>39327</v>
      </c>
      <c r="B1077" t="s">
        <v>23</v>
      </c>
      <c r="C1077">
        <v>448156</v>
      </c>
      <c r="D1077">
        <v>3</v>
      </c>
    </row>
    <row r="1078" spans="1:4" x14ac:dyDescent="0.25">
      <c r="A1078" s="1">
        <v>39336</v>
      </c>
      <c r="B1078" t="s">
        <v>24</v>
      </c>
      <c r="C1078">
        <v>115653</v>
      </c>
      <c r="D1078">
        <v>1</v>
      </c>
    </row>
    <row r="1079" spans="1:4" x14ac:dyDescent="0.25">
      <c r="A1079" s="1">
        <v>39340</v>
      </c>
      <c r="B1079" t="s">
        <v>19</v>
      </c>
      <c r="C1079">
        <v>433700</v>
      </c>
      <c r="D1079">
        <v>1</v>
      </c>
    </row>
    <row r="1080" spans="1:4" x14ac:dyDescent="0.25">
      <c r="A1080" s="1">
        <v>39344</v>
      </c>
      <c r="B1080" t="s">
        <v>22</v>
      </c>
      <c r="C1080">
        <v>57827</v>
      </c>
      <c r="D1080">
        <v>1</v>
      </c>
    </row>
    <row r="1081" spans="1:4" x14ac:dyDescent="0.25">
      <c r="A1081" s="1">
        <v>39345</v>
      </c>
      <c r="B1081" t="s">
        <v>21</v>
      </c>
      <c r="C1081">
        <v>216850</v>
      </c>
      <c r="D1081">
        <v>1</v>
      </c>
    </row>
    <row r="1082" spans="1:4" x14ac:dyDescent="0.25">
      <c r="A1082" s="1">
        <v>39346</v>
      </c>
      <c r="B1082" t="s">
        <v>25</v>
      </c>
      <c r="C1082">
        <v>216850</v>
      </c>
      <c r="D1082">
        <v>1</v>
      </c>
    </row>
    <row r="1083" spans="1:4" x14ac:dyDescent="0.25">
      <c r="A1083" s="1">
        <v>39348</v>
      </c>
      <c r="B1083" t="s">
        <v>23</v>
      </c>
      <c r="C1083">
        <v>216850</v>
      </c>
      <c r="D1083">
        <v>1</v>
      </c>
    </row>
    <row r="1084" spans="1:4" x14ac:dyDescent="0.25">
      <c r="A1084" s="1">
        <v>39357</v>
      </c>
      <c r="B1084" t="s">
        <v>24</v>
      </c>
      <c r="C1084">
        <v>433700</v>
      </c>
      <c r="D1084">
        <v>1</v>
      </c>
    </row>
    <row r="1085" spans="1:4" x14ac:dyDescent="0.25">
      <c r="A1085" s="1">
        <v>39359</v>
      </c>
      <c r="B1085" t="s">
        <v>21</v>
      </c>
      <c r="C1085">
        <v>216850</v>
      </c>
      <c r="D1085">
        <v>1</v>
      </c>
    </row>
    <row r="1086" spans="1:4" x14ac:dyDescent="0.25">
      <c r="A1086" s="1">
        <v>39368</v>
      </c>
      <c r="B1086" t="s">
        <v>19</v>
      </c>
      <c r="C1086">
        <v>216850</v>
      </c>
      <c r="D1086">
        <v>1</v>
      </c>
    </row>
    <row r="1087" spans="1:4" x14ac:dyDescent="0.25">
      <c r="A1087" s="1">
        <v>39371</v>
      </c>
      <c r="B1087" t="s">
        <v>24</v>
      </c>
      <c r="C1087">
        <v>332503</v>
      </c>
      <c r="D1087">
        <v>2</v>
      </c>
    </row>
    <row r="1088" spans="1:4" x14ac:dyDescent="0.25">
      <c r="A1088" s="1">
        <v>39374</v>
      </c>
      <c r="B1088" t="s">
        <v>25</v>
      </c>
      <c r="C1088">
        <v>766203</v>
      </c>
      <c r="D1088">
        <v>4</v>
      </c>
    </row>
    <row r="1089" spans="1:4" x14ac:dyDescent="0.25">
      <c r="A1089" s="1">
        <v>39378</v>
      </c>
      <c r="B1089" t="s">
        <v>24</v>
      </c>
      <c r="C1089">
        <v>216850</v>
      </c>
      <c r="D1089">
        <v>1</v>
      </c>
    </row>
    <row r="1090" spans="1:4" x14ac:dyDescent="0.25">
      <c r="A1090" s="1">
        <v>39381</v>
      </c>
      <c r="B1090" t="s">
        <v>25</v>
      </c>
      <c r="C1090">
        <v>216850</v>
      </c>
      <c r="D1090">
        <v>1</v>
      </c>
    </row>
    <row r="1091" spans="1:4" x14ac:dyDescent="0.25">
      <c r="A1091" s="1">
        <v>39382</v>
      </c>
      <c r="B1091" t="s">
        <v>19</v>
      </c>
      <c r="C1091">
        <v>650550</v>
      </c>
      <c r="D1091">
        <v>2</v>
      </c>
    </row>
    <row r="1092" spans="1:4" x14ac:dyDescent="0.25">
      <c r="A1092" s="1">
        <v>39384</v>
      </c>
      <c r="B1092" t="s">
        <v>20</v>
      </c>
      <c r="C1092">
        <v>115653</v>
      </c>
      <c r="D1092">
        <v>1</v>
      </c>
    </row>
    <row r="1093" spans="1:4" x14ac:dyDescent="0.25">
      <c r="A1093" s="1">
        <v>39386</v>
      </c>
      <c r="B1093" t="s">
        <v>22</v>
      </c>
      <c r="C1093">
        <v>216850</v>
      </c>
      <c r="D1093">
        <v>1</v>
      </c>
    </row>
    <row r="1094" spans="1:4" x14ac:dyDescent="0.25">
      <c r="A1094" s="1">
        <v>39390</v>
      </c>
      <c r="B1094" t="s">
        <v>23</v>
      </c>
      <c r="C1094">
        <v>650550</v>
      </c>
      <c r="D1094">
        <v>2</v>
      </c>
    </row>
    <row r="1095" spans="1:4" x14ac:dyDescent="0.25">
      <c r="A1095" s="1">
        <v>39393</v>
      </c>
      <c r="B1095" t="s">
        <v>22</v>
      </c>
      <c r="C1095">
        <v>332503</v>
      </c>
      <c r="D1095">
        <v>2</v>
      </c>
    </row>
    <row r="1096" spans="1:4" x14ac:dyDescent="0.25">
      <c r="A1096" s="1">
        <v>39396</v>
      </c>
      <c r="B1096" t="s">
        <v>19</v>
      </c>
      <c r="C1096">
        <v>115653</v>
      </c>
      <c r="D1096">
        <v>1</v>
      </c>
    </row>
    <row r="1097" spans="1:4" x14ac:dyDescent="0.25">
      <c r="A1097" s="1">
        <v>39400</v>
      </c>
      <c r="B1097" t="s">
        <v>22</v>
      </c>
      <c r="C1097">
        <v>216850</v>
      </c>
      <c r="D1097">
        <v>1</v>
      </c>
    </row>
    <row r="1098" spans="1:4" x14ac:dyDescent="0.25">
      <c r="A1098" s="1">
        <v>39402</v>
      </c>
      <c r="B1098" t="s">
        <v>25</v>
      </c>
      <c r="C1098">
        <v>216850</v>
      </c>
      <c r="D1098">
        <v>1</v>
      </c>
    </row>
    <row r="1099" spans="1:4" x14ac:dyDescent="0.25">
      <c r="A1099" s="1">
        <v>39404</v>
      </c>
      <c r="B1099" t="s">
        <v>23</v>
      </c>
      <c r="C1099">
        <v>433700</v>
      </c>
      <c r="D1099">
        <v>2</v>
      </c>
    </row>
    <row r="1100" spans="1:4" x14ac:dyDescent="0.25">
      <c r="A1100" s="1">
        <v>39407</v>
      </c>
      <c r="B1100" t="s">
        <v>22</v>
      </c>
      <c r="C1100">
        <v>433700</v>
      </c>
      <c r="D1100">
        <v>1</v>
      </c>
    </row>
    <row r="1101" spans="1:4" x14ac:dyDescent="0.25">
      <c r="A1101" s="1">
        <v>39410</v>
      </c>
      <c r="B1101" t="s">
        <v>19</v>
      </c>
      <c r="C1101">
        <v>650550</v>
      </c>
      <c r="D1101">
        <v>2</v>
      </c>
    </row>
    <row r="1102" spans="1:4" x14ac:dyDescent="0.25">
      <c r="A1102" s="1">
        <v>39411</v>
      </c>
      <c r="B1102" t="s">
        <v>23</v>
      </c>
      <c r="C1102">
        <v>433700</v>
      </c>
      <c r="D1102">
        <v>2</v>
      </c>
    </row>
    <row r="1103" spans="1:4" x14ac:dyDescent="0.25">
      <c r="A1103" s="1">
        <v>39412</v>
      </c>
      <c r="B1103" t="s">
        <v>20</v>
      </c>
      <c r="C1103">
        <v>650550</v>
      </c>
      <c r="D1103">
        <v>2</v>
      </c>
    </row>
    <row r="1104" spans="1:4" x14ac:dyDescent="0.25">
      <c r="A1104" s="1">
        <v>39421</v>
      </c>
      <c r="B1104" t="s">
        <v>22</v>
      </c>
      <c r="C1104">
        <v>433700</v>
      </c>
      <c r="D1104">
        <v>1</v>
      </c>
    </row>
    <row r="1105" spans="1:4" x14ac:dyDescent="0.25">
      <c r="A1105" s="1">
        <v>39423</v>
      </c>
      <c r="B1105" t="s">
        <v>25</v>
      </c>
      <c r="C1105">
        <v>216850</v>
      </c>
      <c r="D1105">
        <v>1</v>
      </c>
    </row>
    <row r="1106" spans="1:4" x14ac:dyDescent="0.25">
      <c r="A1106" s="1">
        <v>39429</v>
      </c>
      <c r="B1106" t="s">
        <v>21</v>
      </c>
      <c r="C1106">
        <v>650550</v>
      </c>
      <c r="D1106">
        <v>2</v>
      </c>
    </row>
    <row r="1107" spans="1:4" x14ac:dyDescent="0.25">
      <c r="A1107" s="1">
        <v>39431</v>
      </c>
      <c r="B1107" t="s">
        <v>19</v>
      </c>
      <c r="C1107">
        <v>216850</v>
      </c>
      <c r="D1107">
        <v>1</v>
      </c>
    </row>
    <row r="1108" spans="1:4" x14ac:dyDescent="0.25">
      <c r="A1108" s="1">
        <v>39454</v>
      </c>
      <c r="B1108" t="s">
        <v>20</v>
      </c>
      <c r="C1108">
        <v>230750</v>
      </c>
      <c r="D1108">
        <v>1</v>
      </c>
    </row>
    <row r="1109" spans="1:4" x14ac:dyDescent="0.25">
      <c r="A1109" s="1">
        <v>39461</v>
      </c>
      <c r="B1109" t="s">
        <v>20</v>
      </c>
      <c r="C1109">
        <v>461500</v>
      </c>
      <c r="D1109">
        <v>1</v>
      </c>
    </row>
    <row r="1110" spans="1:4" x14ac:dyDescent="0.25">
      <c r="A1110" s="1">
        <v>39464</v>
      </c>
      <c r="B1110" t="s">
        <v>21</v>
      </c>
      <c r="C1110">
        <v>461500</v>
      </c>
      <c r="D1110">
        <v>2</v>
      </c>
    </row>
    <row r="1111" spans="1:4" x14ac:dyDescent="0.25">
      <c r="A1111" s="1">
        <v>39465</v>
      </c>
      <c r="B1111" t="s">
        <v>25</v>
      </c>
      <c r="C1111">
        <v>230750</v>
      </c>
      <c r="D1111">
        <v>1</v>
      </c>
    </row>
    <row r="1112" spans="1:4" x14ac:dyDescent="0.25">
      <c r="A1112" s="1">
        <v>39466</v>
      </c>
      <c r="B1112" t="s">
        <v>19</v>
      </c>
      <c r="C1112">
        <v>1046067</v>
      </c>
      <c r="D1112">
        <v>4</v>
      </c>
    </row>
    <row r="1113" spans="1:4" x14ac:dyDescent="0.25">
      <c r="A1113" s="1">
        <v>39470</v>
      </c>
      <c r="B1113" t="s">
        <v>22</v>
      </c>
      <c r="C1113">
        <v>461500</v>
      </c>
      <c r="D1113">
        <v>1</v>
      </c>
    </row>
    <row r="1114" spans="1:4" x14ac:dyDescent="0.25">
      <c r="A1114" s="1">
        <v>39471</v>
      </c>
      <c r="B1114" t="s">
        <v>21</v>
      </c>
      <c r="C1114">
        <v>923000</v>
      </c>
      <c r="D1114">
        <v>2</v>
      </c>
    </row>
    <row r="1115" spans="1:4" x14ac:dyDescent="0.25">
      <c r="A1115" s="1">
        <v>39474</v>
      </c>
      <c r="B1115" t="s">
        <v>23</v>
      </c>
      <c r="C1115">
        <v>123067</v>
      </c>
      <c r="D1115">
        <v>1</v>
      </c>
    </row>
    <row r="1116" spans="1:4" x14ac:dyDescent="0.25">
      <c r="A1116" s="1">
        <v>39475</v>
      </c>
      <c r="B1116" t="s">
        <v>20</v>
      </c>
      <c r="C1116">
        <v>815317</v>
      </c>
      <c r="D1116">
        <v>4</v>
      </c>
    </row>
    <row r="1117" spans="1:4" x14ac:dyDescent="0.25">
      <c r="A1117" s="1">
        <v>39477</v>
      </c>
      <c r="B1117" t="s">
        <v>22</v>
      </c>
      <c r="C1117">
        <v>123067</v>
      </c>
      <c r="D1117">
        <v>1</v>
      </c>
    </row>
    <row r="1118" spans="1:4" x14ac:dyDescent="0.25">
      <c r="A1118" s="1">
        <v>39478</v>
      </c>
      <c r="B1118" t="s">
        <v>21</v>
      </c>
      <c r="C1118">
        <v>230750</v>
      </c>
      <c r="D1118">
        <v>1</v>
      </c>
    </row>
    <row r="1119" spans="1:4" x14ac:dyDescent="0.25">
      <c r="A1119" s="1">
        <v>39479</v>
      </c>
      <c r="B1119" t="s">
        <v>25</v>
      </c>
      <c r="C1119">
        <v>230750</v>
      </c>
      <c r="D1119">
        <v>1</v>
      </c>
    </row>
    <row r="1120" spans="1:4" x14ac:dyDescent="0.25">
      <c r="A1120" s="1">
        <v>39482</v>
      </c>
      <c r="B1120" t="s">
        <v>20</v>
      </c>
      <c r="C1120">
        <v>230750</v>
      </c>
      <c r="D1120">
        <v>1</v>
      </c>
    </row>
    <row r="1121" spans="1:4" x14ac:dyDescent="0.25">
      <c r="A1121" s="1">
        <v>39485</v>
      </c>
      <c r="B1121" t="s">
        <v>21</v>
      </c>
      <c r="C1121">
        <v>230750</v>
      </c>
      <c r="D1121">
        <v>1</v>
      </c>
    </row>
    <row r="1122" spans="1:4" x14ac:dyDescent="0.25">
      <c r="A1122" s="1">
        <v>39487</v>
      </c>
      <c r="B1122" t="s">
        <v>19</v>
      </c>
      <c r="C1122">
        <v>461500</v>
      </c>
      <c r="D1122">
        <v>1</v>
      </c>
    </row>
    <row r="1123" spans="1:4" x14ac:dyDescent="0.25">
      <c r="A1123" s="1">
        <v>39488</v>
      </c>
      <c r="B1123" t="s">
        <v>23</v>
      </c>
      <c r="C1123">
        <v>123067</v>
      </c>
      <c r="D1123">
        <v>1</v>
      </c>
    </row>
    <row r="1124" spans="1:4" x14ac:dyDescent="0.25">
      <c r="A1124" s="1">
        <v>39489</v>
      </c>
      <c r="B1124" t="s">
        <v>20</v>
      </c>
      <c r="C1124">
        <v>123067</v>
      </c>
      <c r="D1124">
        <v>1</v>
      </c>
    </row>
    <row r="1125" spans="1:4" x14ac:dyDescent="0.25">
      <c r="A1125" s="1">
        <v>39491</v>
      </c>
      <c r="B1125" t="s">
        <v>22</v>
      </c>
      <c r="C1125">
        <v>461500</v>
      </c>
      <c r="D1125">
        <v>2</v>
      </c>
    </row>
    <row r="1126" spans="1:4" x14ac:dyDescent="0.25">
      <c r="A1126" s="1">
        <v>39496</v>
      </c>
      <c r="B1126" t="s">
        <v>20</v>
      </c>
      <c r="C1126">
        <v>584567</v>
      </c>
      <c r="D1126">
        <v>3</v>
      </c>
    </row>
    <row r="1127" spans="1:4" x14ac:dyDescent="0.25">
      <c r="A1127" s="1">
        <v>39501</v>
      </c>
      <c r="B1127" t="s">
        <v>19</v>
      </c>
      <c r="C1127">
        <v>230750</v>
      </c>
      <c r="D1127">
        <v>1</v>
      </c>
    </row>
    <row r="1128" spans="1:4" x14ac:dyDescent="0.25">
      <c r="A1128" s="1">
        <v>39503</v>
      </c>
      <c r="B1128" t="s">
        <v>20</v>
      </c>
      <c r="C1128">
        <v>2076750</v>
      </c>
      <c r="D1128">
        <v>9</v>
      </c>
    </row>
    <row r="1129" spans="1:4" x14ac:dyDescent="0.25">
      <c r="A1129" s="1">
        <v>39504</v>
      </c>
      <c r="B1129" t="s">
        <v>24</v>
      </c>
      <c r="C1129">
        <v>923000</v>
      </c>
      <c r="D1129">
        <v>4</v>
      </c>
    </row>
    <row r="1130" spans="1:4" x14ac:dyDescent="0.25">
      <c r="A1130" s="1">
        <v>39505</v>
      </c>
      <c r="B1130" t="s">
        <v>22</v>
      </c>
      <c r="C1130">
        <v>584567</v>
      </c>
      <c r="D1130">
        <v>3</v>
      </c>
    </row>
    <row r="1131" spans="1:4" x14ac:dyDescent="0.25">
      <c r="A1131" s="1">
        <v>39507</v>
      </c>
      <c r="B1131" t="s">
        <v>25</v>
      </c>
      <c r="C1131">
        <v>246134</v>
      </c>
      <c r="D1131">
        <v>2</v>
      </c>
    </row>
    <row r="1132" spans="1:4" x14ac:dyDescent="0.25">
      <c r="A1132" s="1">
        <v>39508</v>
      </c>
      <c r="B1132" t="s">
        <v>19</v>
      </c>
      <c r="C1132">
        <v>230750</v>
      </c>
      <c r="D1132">
        <v>1</v>
      </c>
    </row>
    <row r="1133" spans="1:4" x14ac:dyDescent="0.25">
      <c r="A1133" s="1">
        <v>39510</v>
      </c>
      <c r="B1133" t="s">
        <v>20</v>
      </c>
      <c r="C1133">
        <v>230750</v>
      </c>
      <c r="D1133">
        <v>1</v>
      </c>
    </row>
    <row r="1134" spans="1:4" x14ac:dyDescent="0.25">
      <c r="A1134" s="1">
        <v>39512</v>
      </c>
      <c r="B1134" t="s">
        <v>22</v>
      </c>
      <c r="C1134">
        <v>230750</v>
      </c>
      <c r="D1134">
        <v>1</v>
      </c>
    </row>
    <row r="1135" spans="1:4" x14ac:dyDescent="0.25">
      <c r="A1135" s="1">
        <v>39514</v>
      </c>
      <c r="B1135" t="s">
        <v>25</v>
      </c>
      <c r="C1135">
        <v>230750</v>
      </c>
      <c r="D1135">
        <v>1</v>
      </c>
    </row>
    <row r="1136" spans="1:4" x14ac:dyDescent="0.25">
      <c r="A1136" s="1">
        <v>39515</v>
      </c>
      <c r="B1136" t="s">
        <v>19</v>
      </c>
      <c r="C1136">
        <v>461500</v>
      </c>
      <c r="D1136">
        <v>2</v>
      </c>
    </row>
    <row r="1137" spans="1:4" x14ac:dyDescent="0.25">
      <c r="A1137" s="1">
        <v>39517</v>
      </c>
      <c r="B1137" t="s">
        <v>20</v>
      </c>
      <c r="C1137">
        <v>230750</v>
      </c>
      <c r="D1137">
        <v>1</v>
      </c>
    </row>
    <row r="1138" spans="1:4" x14ac:dyDescent="0.25">
      <c r="A1138" s="1">
        <v>39520</v>
      </c>
      <c r="B1138" t="s">
        <v>21</v>
      </c>
      <c r="C1138">
        <v>230750</v>
      </c>
      <c r="D1138">
        <v>1</v>
      </c>
    </row>
    <row r="1139" spans="1:4" x14ac:dyDescent="0.25">
      <c r="A1139" s="1">
        <v>39522</v>
      </c>
      <c r="B1139" t="s">
        <v>19</v>
      </c>
      <c r="C1139">
        <v>923000</v>
      </c>
      <c r="D1139">
        <v>4</v>
      </c>
    </row>
    <row r="1140" spans="1:4" x14ac:dyDescent="0.25">
      <c r="A1140" s="1">
        <v>39523</v>
      </c>
      <c r="B1140" t="s">
        <v>23</v>
      </c>
      <c r="C1140">
        <v>461500</v>
      </c>
      <c r="D1140">
        <v>2</v>
      </c>
    </row>
    <row r="1141" spans="1:4" x14ac:dyDescent="0.25">
      <c r="A1141" s="1">
        <v>39524</v>
      </c>
      <c r="B1141" t="s">
        <v>20</v>
      </c>
      <c r="C1141">
        <v>246134</v>
      </c>
      <c r="D1141">
        <v>2</v>
      </c>
    </row>
    <row r="1142" spans="1:4" x14ac:dyDescent="0.25">
      <c r="A1142" s="1">
        <v>39525</v>
      </c>
      <c r="B1142" t="s">
        <v>24</v>
      </c>
      <c r="C1142">
        <v>461500</v>
      </c>
      <c r="D1142">
        <v>1</v>
      </c>
    </row>
    <row r="1143" spans="1:4" x14ac:dyDescent="0.25">
      <c r="A1143" s="1">
        <v>39526</v>
      </c>
      <c r="B1143" t="s">
        <v>22</v>
      </c>
      <c r="C1143">
        <v>461500</v>
      </c>
      <c r="D1143">
        <v>2</v>
      </c>
    </row>
    <row r="1144" spans="1:4" x14ac:dyDescent="0.25">
      <c r="A1144" s="1">
        <v>39527</v>
      </c>
      <c r="B1144" t="s">
        <v>21</v>
      </c>
      <c r="C1144">
        <v>230750</v>
      </c>
      <c r="D1144">
        <v>1</v>
      </c>
    </row>
    <row r="1145" spans="1:4" x14ac:dyDescent="0.25">
      <c r="A1145" s="1">
        <v>39529</v>
      </c>
      <c r="B1145" t="s">
        <v>19</v>
      </c>
      <c r="C1145">
        <v>1046067</v>
      </c>
      <c r="D1145">
        <v>4</v>
      </c>
    </row>
    <row r="1146" spans="1:4" x14ac:dyDescent="0.25">
      <c r="A1146" s="1">
        <v>39530</v>
      </c>
      <c r="B1146" t="s">
        <v>23</v>
      </c>
      <c r="C1146">
        <v>815317</v>
      </c>
      <c r="D1146">
        <v>4</v>
      </c>
    </row>
    <row r="1147" spans="1:4" x14ac:dyDescent="0.25">
      <c r="A1147" s="1">
        <v>39531</v>
      </c>
      <c r="B1147" t="s">
        <v>20</v>
      </c>
      <c r="C1147">
        <v>353817</v>
      </c>
      <c r="D1147">
        <v>2</v>
      </c>
    </row>
    <row r="1148" spans="1:4" x14ac:dyDescent="0.25">
      <c r="A1148" s="1">
        <v>39532</v>
      </c>
      <c r="B1148" t="s">
        <v>24</v>
      </c>
      <c r="C1148">
        <v>707634</v>
      </c>
      <c r="D1148">
        <v>3</v>
      </c>
    </row>
    <row r="1149" spans="1:4" x14ac:dyDescent="0.25">
      <c r="A1149" s="1">
        <v>39534</v>
      </c>
      <c r="B1149" t="s">
        <v>21</v>
      </c>
      <c r="C1149">
        <v>584567</v>
      </c>
      <c r="D1149">
        <v>2</v>
      </c>
    </row>
    <row r="1150" spans="1:4" x14ac:dyDescent="0.25">
      <c r="A1150" s="1">
        <v>39535</v>
      </c>
      <c r="B1150" t="s">
        <v>25</v>
      </c>
      <c r="C1150">
        <v>123067</v>
      </c>
      <c r="D1150">
        <v>1</v>
      </c>
    </row>
    <row r="1151" spans="1:4" x14ac:dyDescent="0.25">
      <c r="A1151" s="1">
        <v>39537</v>
      </c>
      <c r="B1151" t="s">
        <v>23</v>
      </c>
      <c r="C1151">
        <v>123067</v>
      </c>
      <c r="D1151">
        <v>1</v>
      </c>
    </row>
    <row r="1152" spans="1:4" x14ac:dyDescent="0.25">
      <c r="A1152" s="1">
        <v>39538</v>
      </c>
      <c r="B1152" t="s">
        <v>20</v>
      </c>
      <c r="C1152">
        <v>123067</v>
      </c>
      <c r="D1152">
        <v>1</v>
      </c>
    </row>
    <row r="1153" spans="1:4" x14ac:dyDescent="0.25">
      <c r="A1153" s="1">
        <v>39541</v>
      </c>
      <c r="B1153" t="s">
        <v>21</v>
      </c>
      <c r="C1153">
        <v>123067</v>
      </c>
      <c r="D1153">
        <v>1</v>
      </c>
    </row>
    <row r="1154" spans="1:4" x14ac:dyDescent="0.25">
      <c r="A1154" s="1">
        <v>39542</v>
      </c>
      <c r="B1154" t="s">
        <v>25</v>
      </c>
      <c r="C1154">
        <v>461500</v>
      </c>
      <c r="D1154">
        <v>2</v>
      </c>
    </row>
    <row r="1155" spans="1:4" x14ac:dyDescent="0.25">
      <c r="A1155" s="1">
        <v>39543</v>
      </c>
      <c r="B1155" t="s">
        <v>19</v>
      </c>
      <c r="C1155">
        <v>230750</v>
      </c>
      <c r="D1155">
        <v>1</v>
      </c>
    </row>
    <row r="1156" spans="1:4" x14ac:dyDescent="0.25">
      <c r="A1156" s="1">
        <v>39549</v>
      </c>
      <c r="B1156" t="s">
        <v>25</v>
      </c>
      <c r="C1156">
        <v>692250</v>
      </c>
      <c r="D1156">
        <v>2</v>
      </c>
    </row>
    <row r="1157" spans="1:4" x14ac:dyDescent="0.25">
      <c r="A1157" s="1">
        <v>39555</v>
      </c>
      <c r="B1157" t="s">
        <v>21</v>
      </c>
      <c r="C1157">
        <v>230750</v>
      </c>
      <c r="D1157">
        <v>1</v>
      </c>
    </row>
    <row r="1158" spans="1:4" x14ac:dyDescent="0.25">
      <c r="A1158" s="1">
        <v>39562</v>
      </c>
      <c r="B1158" t="s">
        <v>21</v>
      </c>
      <c r="C1158">
        <v>461500</v>
      </c>
      <c r="D1158">
        <v>1</v>
      </c>
    </row>
    <row r="1159" spans="1:4" x14ac:dyDescent="0.25">
      <c r="A1159" s="1">
        <v>39564</v>
      </c>
      <c r="B1159" t="s">
        <v>19</v>
      </c>
      <c r="C1159">
        <v>230750</v>
      </c>
      <c r="D1159">
        <v>1</v>
      </c>
    </row>
    <row r="1160" spans="1:4" x14ac:dyDescent="0.25">
      <c r="A1160" s="1">
        <v>39565</v>
      </c>
      <c r="B1160" t="s">
        <v>23</v>
      </c>
      <c r="C1160">
        <v>461500</v>
      </c>
      <c r="D1160">
        <v>2</v>
      </c>
    </row>
    <row r="1161" spans="1:4" x14ac:dyDescent="0.25">
      <c r="A1161" s="1">
        <v>39568</v>
      </c>
      <c r="B1161" t="s">
        <v>22</v>
      </c>
      <c r="C1161">
        <v>230750</v>
      </c>
      <c r="D1161">
        <v>1</v>
      </c>
    </row>
    <row r="1162" spans="1:4" x14ac:dyDescent="0.25">
      <c r="A1162" s="1">
        <v>39569</v>
      </c>
      <c r="B1162" t="s">
        <v>21</v>
      </c>
      <c r="C1162">
        <v>123067</v>
      </c>
      <c r="D1162">
        <v>1</v>
      </c>
    </row>
    <row r="1163" spans="1:4" x14ac:dyDescent="0.25">
      <c r="A1163" s="1">
        <v>39572</v>
      </c>
      <c r="B1163" t="s">
        <v>23</v>
      </c>
      <c r="C1163">
        <v>230750</v>
      </c>
      <c r="D1163">
        <v>1</v>
      </c>
    </row>
    <row r="1164" spans="1:4" x14ac:dyDescent="0.25">
      <c r="A1164" s="1">
        <v>39575</v>
      </c>
      <c r="B1164" t="s">
        <v>22</v>
      </c>
      <c r="C1164">
        <v>461500</v>
      </c>
      <c r="D1164">
        <v>2</v>
      </c>
    </row>
    <row r="1165" spans="1:4" x14ac:dyDescent="0.25">
      <c r="A1165" s="1">
        <v>39576</v>
      </c>
      <c r="B1165" t="s">
        <v>21</v>
      </c>
      <c r="C1165">
        <v>353817</v>
      </c>
      <c r="D1165">
        <v>2</v>
      </c>
    </row>
    <row r="1166" spans="1:4" x14ac:dyDescent="0.25">
      <c r="A1166" s="1">
        <v>39578</v>
      </c>
      <c r="B1166" t="s">
        <v>19</v>
      </c>
      <c r="C1166">
        <v>461500</v>
      </c>
      <c r="D1166">
        <v>1</v>
      </c>
    </row>
    <row r="1167" spans="1:4" x14ac:dyDescent="0.25">
      <c r="A1167" s="1">
        <v>39579</v>
      </c>
      <c r="B1167" t="s">
        <v>23</v>
      </c>
      <c r="C1167">
        <v>230750</v>
      </c>
      <c r="D1167">
        <v>1</v>
      </c>
    </row>
    <row r="1168" spans="1:4" x14ac:dyDescent="0.25">
      <c r="A1168" s="1">
        <v>39586</v>
      </c>
      <c r="B1168" t="s">
        <v>23</v>
      </c>
      <c r="C1168">
        <v>461500</v>
      </c>
      <c r="D1168">
        <v>1</v>
      </c>
    </row>
    <row r="1169" spans="1:4" x14ac:dyDescent="0.25">
      <c r="A1169" s="1">
        <v>39587</v>
      </c>
      <c r="B1169" t="s">
        <v>20</v>
      </c>
      <c r="C1169">
        <v>230750</v>
      </c>
      <c r="D1169">
        <v>1</v>
      </c>
    </row>
    <row r="1170" spans="1:4" x14ac:dyDescent="0.25">
      <c r="A1170" s="1">
        <v>39589</v>
      </c>
      <c r="B1170" t="s">
        <v>22</v>
      </c>
      <c r="C1170">
        <v>230750</v>
      </c>
      <c r="D1170">
        <v>1</v>
      </c>
    </row>
    <row r="1171" spans="1:4" x14ac:dyDescent="0.25">
      <c r="A1171" s="1">
        <v>39595</v>
      </c>
      <c r="B1171" t="s">
        <v>24</v>
      </c>
      <c r="C1171">
        <v>61533</v>
      </c>
      <c r="D1171">
        <v>1</v>
      </c>
    </row>
    <row r="1172" spans="1:4" x14ac:dyDescent="0.25">
      <c r="A1172" s="1">
        <v>39596</v>
      </c>
      <c r="B1172" t="s">
        <v>22</v>
      </c>
      <c r="C1172">
        <v>461500</v>
      </c>
      <c r="D1172">
        <v>2</v>
      </c>
    </row>
    <row r="1173" spans="1:4" x14ac:dyDescent="0.25">
      <c r="A1173" s="1">
        <v>39598</v>
      </c>
      <c r="B1173" t="s">
        <v>25</v>
      </c>
      <c r="C1173">
        <v>123067</v>
      </c>
      <c r="D1173">
        <v>1</v>
      </c>
    </row>
    <row r="1174" spans="1:4" x14ac:dyDescent="0.25">
      <c r="A1174" s="1">
        <v>39600</v>
      </c>
      <c r="B1174" t="s">
        <v>23</v>
      </c>
      <c r="C1174">
        <v>230750</v>
      </c>
      <c r="D1174">
        <v>1</v>
      </c>
    </row>
    <row r="1175" spans="1:4" x14ac:dyDescent="0.25">
      <c r="A1175" s="1">
        <v>39601</v>
      </c>
      <c r="B1175" t="s">
        <v>20</v>
      </c>
      <c r="C1175">
        <v>123067</v>
      </c>
      <c r="D1175">
        <v>1</v>
      </c>
    </row>
    <row r="1176" spans="1:4" x14ac:dyDescent="0.25">
      <c r="A1176" s="1">
        <v>39602</v>
      </c>
      <c r="B1176" t="s">
        <v>24</v>
      </c>
      <c r="C1176">
        <v>123067</v>
      </c>
      <c r="D1176">
        <v>1</v>
      </c>
    </row>
    <row r="1177" spans="1:4" x14ac:dyDescent="0.25">
      <c r="A1177" s="1">
        <v>39604</v>
      </c>
      <c r="B1177" t="s">
        <v>21</v>
      </c>
      <c r="C1177">
        <v>230750</v>
      </c>
      <c r="D1177">
        <v>1</v>
      </c>
    </row>
    <row r="1178" spans="1:4" x14ac:dyDescent="0.25">
      <c r="A1178" s="1">
        <v>39611</v>
      </c>
      <c r="B1178" t="s">
        <v>21</v>
      </c>
      <c r="C1178">
        <v>230750</v>
      </c>
      <c r="D1178">
        <v>1</v>
      </c>
    </row>
    <row r="1179" spans="1:4" x14ac:dyDescent="0.25">
      <c r="A1179" s="1">
        <v>39620</v>
      </c>
      <c r="B1179" t="s">
        <v>19</v>
      </c>
      <c r="C1179">
        <v>230750</v>
      </c>
      <c r="D1179">
        <v>1</v>
      </c>
    </row>
    <row r="1180" spans="1:4" x14ac:dyDescent="0.25">
      <c r="A1180" s="1">
        <v>39624</v>
      </c>
      <c r="B1180" t="s">
        <v>22</v>
      </c>
      <c r="C1180">
        <v>230750</v>
      </c>
      <c r="D1180">
        <v>1</v>
      </c>
    </row>
    <row r="1181" spans="1:4" x14ac:dyDescent="0.25">
      <c r="A1181" s="1">
        <v>39626</v>
      </c>
      <c r="B1181" t="s">
        <v>25</v>
      </c>
      <c r="C1181">
        <v>123067</v>
      </c>
      <c r="D1181">
        <v>1</v>
      </c>
    </row>
    <row r="1182" spans="1:4" x14ac:dyDescent="0.25">
      <c r="A1182" s="1">
        <v>39633</v>
      </c>
      <c r="B1182" t="s">
        <v>25</v>
      </c>
      <c r="C1182">
        <v>230750</v>
      </c>
      <c r="D1182">
        <v>1</v>
      </c>
    </row>
    <row r="1183" spans="1:4" x14ac:dyDescent="0.25">
      <c r="A1183" s="1">
        <v>39636</v>
      </c>
      <c r="B1183" t="s">
        <v>20</v>
      </c>
      <c r="C1183">
        <v>123067</v>
      </c>
      <c r="D1183">
        <v>1</v>
      </c>
    </row>
    <row r="1184" spans="1:4" x14ac:dyDescent="0.25">
      <c r="A1184" s="1">
        <v>39642</v>
      </c>
      <c r="B1184" t="s">
        <v>23</v>
      </c>
      <c r="C1184">
        <v>461500</v>
      </c>
      <c r="D1184">
        <v>1</v>
      </c>
    </row>
    <row r="1185" spans="1:4" x14ac:dyDescent="0.25">
      <c r="A1185" s="1">
        <v>39645</v>
      </c>
      <c r="B1185" t="s">
        <v>22</v>
      </c>
      <c r="C1185">
        <v>123067</v>
      </c>
      <c r="D1185">
        <v>1</v>
      </c>
    </row>
    <row r="1186" spans="1:4" x14ac:dyDescent="0.25">
      <c r="A1186" s="1">
        <v>39646</v>
      </c>
      <c r="B1186" t="s">
        <v>21</v>
      </c>
      <c r="C1186">
        <v>123067</v>
      </c>
      <c r="D1186">
        <v>1</v>
      </c>
    </row>
    <row r="1187" spans="1:4" x14ac:dyDescent="0.25">
      <c r="A1187" s="1">
        <v>39647</v>
      </c>
      <c r="B1187" t="s">
        <v>25</v>
      </c>
      <c r="C1187">
        <v>476884</v>
      </c>
      <c r="D1187">
        <v>3</v>
      </c>
    </row>
    <row r="1188" spans="1:4" x14ac:dyDescent="0.25">
      <c r="A1188" s="1">
        <v>39648</v>
      </c>
      <c r="B1188" t="s">
        <v>19</v>
      </c>
      <c r="C1188">
        <v>461500</v>
      </c>
      <c r="D1188">
        <v>1</v>
      </c>
    </row>
    <row r="1189" spans="1:4" x14ac:dyDescent="0.25">
      <c r="A1189" s="1">
        <v>39649</v>
      </c>
      <c r="B1189" t="s">
        <v>23</v>
      </c>
      <c r="C1189">
        <v>461500</v>
      </c>
      <c r="D1189">
        <v>2</v>
      </c>
    </row>
    <row r="1190" spans="1:4" x14ac:dyDescent="0.25">
      <c r="A1190" s="1">
        <v>39652</v>
      </c>
      <c r="B1190" t="s">
        <v>22</v>
      </c>
      <c r="C1190">
        <v>230750</v>
      </c>
      <c r="D1190">
        <v>1</v>
      </c>
    </row>
    <row r="1191" spans="1:4" x14ac:dyDescent="0.25">
      <c r="A1191" s="1">
        <v>39659</v>
      </c>
      <c r="B1191" t="s">
        <v>22</v>
      </c>
      <c r="C1191">
        <v>230750</v>
      </c>
      <c r="D1191">
        <v>1</v>
      </c>
    </row>
    <row r="1192" spans="1:4" x14ac:dyDescent="0.25">
      <c r="A1192" s="1">
        <v>39660</v>
      </c>
      <c r="B1192" t="s">
        <v>21</v>
      </c>
      <c r="C1192">
        <v>123067</v>
      </c>
      <c r="D1192">
        <v>1</v>
      </c>
    </row>
    <row r="1193" spans="1:4" x14ac:dyDescent="0.25">
      <c r="A1193" s="1">
        <v>39661</v>
      </c>
      <c r="B1193" t="s">
        <v>25</v>
      </c>
      <c r="C1193">
        <v>461500</v>
      </c>
      <c r="D1193">
        <v>1</v>
      </c>
    </row>
    <row r="1194" spans="1:4" x14ac:dyDescent="0.25">
      <c r="A1194" s="1">
        <v>39663</v>
      </c>
      <c r="B1194" t="s">
        <v>23</v>
      </c>
      <c r="C1194">
        <v>584567</v>
      </c>
      <c r="D1194">
        <v>2</v>
      </c>
    </row>
    <row r="1195" spans="1:4" x14ac:dyDescent="0.25">
      <c r="A1195" s="1">
        <v>39668</v>
      </c>
      <c r="B1195" t="s">
        <v>25</v>
      </c>
      <c r="C1195">
        <v>230750</v>
      </c>
      <c r="D1195">
        <v>1</v>
      </c>
    </row>
    <row r="1196" spans="1:4" x14ac:dyDescent="0.25">
      <c r="A1196" s="1">
        <v>39669</v>
      </c>
      <c r="B1196" t="s">
        <v>19</v>
      </c>
      <c r="C1196">
        <v>230750</v>
      </c>
      <c r="D1196">
        <v>1</v>
      </c>
    </row>
    <row r="1197" spans="1:4" x14ac:dyDescent="0.25">
      <c r="A1197" s="1">
        <v>39671</v>
      </c>
      <c r="B1197" t="s">
        <v>20</v>
      </c>
      <c r="C1197">
        <v>230750</v>
      </c>
      <c r="D1197">
        <v>1</v>
      </c>
    </row>
    <row r="1198" spans="1:4" x14ac:dyDescent="0.25">
      <c r="A1198" s="1">
        <v>39674</v>
      </c>
      <c r="B1198" t="s">
        <v>21</v>
      </c>
      <c r="C1198">
        <v>353817</v>
      </c>
      <c r="D1198">
        <v>2</v>
      </c>
    </row>
    <row r="1199" spans="1:4" x14ac:dyDescent="0.25">
      <c r="A1199" s="1">
        <v>39676</v>
      </c>
      <c r="B1199" t="s">
        <v>19</v>
      </c>
      <c r="C1199">
        <v>246134</v>
      </c>
      <c r="D1199">
        <v>2</v>
      </c>
    </row>
    <row r="1200" spans="1:4" x14ac:dyDescent="0.25">
      <c r="A1200" s="1">
        <v>39689</v>
      </c>
      <c r="B1200" t="s">
        <v>25</v>
      </c>
      <c r="C1200">
        <v>230750</v>
      </c>
      <c r="D1200">
        <v>1</v>
      </c>
    </row>
    <row r="1201" spans="1:4" x14ac:dyDescent="0.25">
      <c r="A1201" s="1">
        <v>39692</v>
      </c>
      <c r="B1201" t="s">
        <v>20</v>
      </c>
      <c r="C1201">
        <v>230750</v>
      </c>
      <c r="D1201">
        <v>1</v>
      </c>
    </row>
    <row r="1202" spans="1:4" x14ac:dyDescent="0.25">
      <c r="A1202" s="1">
        <v>39694</v>
      </c>
      <c r="B1202" t="s">
        <v>22</v>
      </c>
      <c r="C1202">
        <v>230750</v>
      </c>
      <c r="D1202">
        <v>1</v>
      </c>
    </row>
    <row r="1203" spans="1:4" x14ac:dyDescent="0.25">
      <c r="A1203" s="1">
        <v>39696</v>
      </c>
      <c r="B1203" t="s">
        <v>25</v>
      </c>
      <c r="C1203">
        <v>230750</v>
      </c>
      <c r="D1203">
        <v>1</v>
      </c>
    </row>
    <row r="1204" spans="1:4" x14ac:dyDescent="0.25">
      <c r="A1204" s="1">
        <v>39700</v>
      </c>
      <c r="B1204" t="s">
        <v>24</v>
      </c>
      <c r="C1204">
        <v>584567</v>
      </c>
      <c r="D1204">
        <v>2</v>
      </c>
    </row>
    <row r="1205" spans="1:4" x14ac:dyDescent="0.25">
      <c r="A1205" s="1">
        <v>39701</v>
      </c>
      <c r="B1205" t="s">
        <v>22</v>
      </c>
      <c r="C1205">
        <v>353817</v>
      </c>
      <c r="D1205">
        <v>2</v>
      </c>
    </row>
    <row r="1206" spans="1:4" x14ac:dyDescent="0.25">
      <c r="A1206" s="1">
        <v>39702</v>
      </c>
      <c r="B1206" t="s">
        <v>21</v>
      </c>
      <c r="C1206">
        <v>123067</v>
      </c>
      <c r="D1206">
        <v>1</v>
      </c>
    </row>
    <row r="1207" spans="1:4" x14ac:dyDescent="0.25">
      <c r="A1207" s="1">
        <v>39712</v>
      </c>
      <c r="B1207" t="s">
        <v>23</v>
      </c>
      <c r="C1207">
        <v>230750</v>
      </c>
      <c r="D1207">
        <v>1</v>
      </c>
    </row>
    <row r="1208" spans="1:4" x14ac:dyDescent="0.25">
      <c r="A1208" s="1">
        <v>39713</v>
      </c>
      <c r="B1208" t="s">
        <v>20</v>
      </c>
      <c r="C1208">
        <v>461500</v>
      </c>
      <c r="D1208">
        <v>1</v>
      </c>
    </row>
    <row r="1209" spans="1:4" x14ac:dyDescent="0.25">
      <c r="A1209" s="1">
        <v>39714</v>
      </c>
      <c r="B1209" t="s">
        <v>24</v>
      </c>
      <c r="C1209">
        <v>123067</v>
      </c>
      <c r="D1209">
        <v>1</v>
      </c>
    </row>
    <row r="1210" spans="1:4" x14ac:dyDescent="0.25">
      <c r="A1210" s="1">
        <v>39716</v>
      </c>
      <c r="B1210" t="s">
        <v>21</v>
      </c>
      <c r="C1210">
        <v>230750</v>
      </c>
      <c r="D1210">
        <v>1</v>
      </c>
    </row>
    <row r="1211" spans="1:4" x14ac:dyDescent="0.25">
      <c r="A1211" s="1">
        <v>39719</v>
      </c>
      <c r="B1211" t="s">
        <v>23</v>
      </c>
      <c r="C1211">
        <v>461500</v>
      </c>
      <c r="D1211">
        <v>2</v>
      </c>
    </row>
    <row r="1212" spans="1:4" x14ac:dyDescent="0.25">
      <c r="A1212" s="1">
        <v>39722</v>
      </c>
      <c r="B1212" t="s">
        <v>22</v>
      </c>
      <c r="C1212">
        <v>230750</v>
      </c>
      <c r="D1212">
        <v>1</v>
      </c>
    </row>
    <row r="1213" spans="1:4" x14ac:dyDescent="0.25">
      <c r="A1213" s="1">
        <v>39724</v>
      </c>
      <c r="B1213" t="s">
        <v>25</v>
      </c>
      <c r="C1213">
        <v>230750</v>
      </c>
      <c r="D1213">
        <v>1</v>
      </c>
    </row>
    <row r="1214" spans="1:4" x14ac:dyDescent="0.25">
      <c r="A1214" s="1">
        <v>39726</v>
      </c>
      <c r="B1214" t="s">
        <v>23</v>
      </c>
      <c r="C1214">
        <v>230750</v>
      </c>
      <c r="D1214">
        <v>1</v>
      </c>
    </row>
    <row r="1215" spans="1:4" x14ac:dyDescent="0.25">
      <c r="A1215" s="1">
        <v>39732</v>
      </c>
      <c r="B1215" t="s">
        <v>19</v>
      </c>
      <c r="C1215">
        <v>461500</v>
      </c>
      <c r="D1215">
        <v>1</v>
      </c>
    </row>
    <row r="1216" spans="1:4" x14ac:dyDescent="0.25">
      <c r="A1216" s="1">
        <v>39736</v>
      </c>
      <c r="B1216" t="s">
        <v>22</v>
      </c>
      <c r="C1216">
        <v>123067</v>
      </c>
      <c r="D1216">
        <v>1</v>
      </c>
    </row>
    <row r="1217" spans="1:4" x14ac:dyDescent="0.25">
      <c r="A1217" s="1">
        <v>39737</v>
      </c>
      <c r="B1217" t="s">
        <v>21</v>
      </c>
      <c r="C1217">
        <v>230750</v>
      </c>
      <c r="D1217">
        <v>1</v>
      </c>
    </row>
    <row r="1218" spans="1:4" x14ac:dyDescent="0.25">
      <c r="A1218" s="1">
        <v>39740</v>
      </c>
      <c r="B1218" t="s">
        <v>23</v>
      </c>
      <c r="C1218">
        <v>461500</v>
      </c>
      <c r="D1218">
        <v>1</v>
      </c>
    </row>
    <row r="1219" spans="1:4" x14ac:dyDescent="0.25">
      <c r="A1219" s="1">
        <v>39757</v>
      </c>
      <c r="B1219" t="s">
        <v>22</v>
      </c>
      <c r="C1219">
        <v>230750</v>
      </c>
      <c r="D1219">
        <v>1</v>
      </c>
    </row>
    <row r="1220" spans="1:4" x14ac:dyDescent="0.25">
      <c r="A1220" s="1">
        <v>39758</v>
      </c>
      <c r="B1220" t="s">
        <v>21</v>
      </c>
      <c r="C1220">
        <v>584567</v>
      </c>
      <c r="D1220">
        <v>2</v>
      </c>
    </row>
    <row r="1221" spans="1:4" x14ac:dyDescent="0.25">
      <c r="A1221" s="1">
        <v>39764</v>
      </c>
      <c r="B1221" t="s">
        <v>22</v>
      </c>
      <c r="C1221">
        <v>123067</v>
      </c>
      <c r="D1221">
        <v>1</v>
      </c>
    </row>
    <row r="1222" spans="1:4" x14ac:dyDescent="0.25">
      <c r="A1222" s="1">
        <v>39765</v>
      </c>
      <c r="B1222" t="s">
        <v>21</v>
      </c>
      <c r="C1222">
        <v>461500</v>
      </c>
      <c r="D1222">
        <v>2</v>
      </c>
    </row>
    <row r="1223" spans="1:4" x14ac:dyDescent="0.25">
      <c r="A1223" s="1">
        <v>39766</v>
      </c>
      <c r="B1223" t="s">
        <v>25</v>
      </c>
      <c r="C1223">
        <v>230750</v>
      </c>
      <c r="D1223">
        <v>1</v>
      </c>
    </row>
    <row r="1224" spans="1:4" x14ac:dyDescent="0.25">
      <c r="A1224" s="1">
        <v>39770</v>
      </c>
      <c r="B1224" t="s">
        <v>24</v>
      </c>
      <c r="C1224">
        <v>123067</v>
      </c>
      <c r="D1224">
        <v>1</v>
      </c>
    </row>
    <row r="1225" spans="1:4" x14ac:dyDescent="0.25">
      <c r="A1225" s="1">
        <v>39774</v>
      </c>
      <c r="B1225" t="s">
        <v>19</v>
      </c>
      <c r="C1225">
        <v>230750</v>
      </c>
      <c r="D1225">
        <v>1</v>
      </c>
    </row>
    <row r="1226" spans="1:4" x14ac:dyDescent="0.25">
      <c r="A1226" s="1">
        <v>39778</v>
      </c>
      <c r="B1226" t="s">
        <v>22</v>
      </c>
      <c r="C1226">
        <v>461500</v>
      </c>
      <c r="D1226">
        <v>1</v>
      </c>
    </row>
    <row r="1227" spans="1:4" x14ac:dyDescent="0.25">
      <c r="A1227" s="1">
        <v>39783</v>
      </c>
      <c r="B1227" t="s">
        <v>20</v>
      </c>
      <c r="C1227">
        <v>230750</v>
      </c>
      <c r="D1227">
        <v>1</v>
      </c>
    </row>
    <row r="1228" spans="1:4" x14ac:dyDescent="0.25">
      <c r="A1228" s="1">
        <v>39785</v>
      </c>
      <c r="B1228" t="s">
        <v>22</v>
      </c>
      <c r="C1228">
        <v>692250</v>
      </c>
      <c r="D1228">
        <v>2</v>
      </c>
    </row>
    <row r="1229" spans="1:4" x14ac:dyDescent="0.25">
      <c r="A1229" s="1">
        <v>39786</v>
      </c>
      <c r="B1229" t="s">
        <v>21</v>
      </c>
      <c r="C1229">
        <v>461500</v>
      </c>
      <c r="D1229">
        <v>1</v>
      </c>
    </row>
    <row r="1230" spans="1:4" x14ac:dyDescent="0.25">
      <c r="A1230" s="1">
        <v>39789</v>
      </c>
      <c r="B1230" t="s">
        <v>23</v>
      </c>
      <c r="C1230">
        <v>230750</v>
      </c>
      <c r="D1230">
        <v>1</v>
      </c>
    </row>
    <row r="1231" spans="1:4" x14ac:dyDescent="0.25">
      <c r="A1231" s="1">
        <v>39790</v>
      </c>
      <c r="B1231" t="s">
        <v>20</v>
      </c>
      <c r="C1231">
        <v>123067</v>
      </c>
      <c r="D1231">
        <v>1</v>
      </c>
    </row>
    <row r="1232" spans="1:4" x14ac:dyDescent="0.25">
      <c r="A1232" s="1">
        <v>39792</v>
      </c>
      <c r="B1232" t="s">
        <v>22</v>
      </c>
      <c r="C1232">
        <v>230750</v>
      </c>
      <c r="D1232">
        <v>1</v>
      </c>
    </row>
    <row r="1233" spans="1:4" x14ac:dyDescent="0.25">
      <c r="A1233" s="1">
        <v>39793</v>
      </c>
      <c r="B1233" t="s">
        <v>21</v>
      </c>
      <c r="C1233">
        <v>461500</v>
      </c>
      <c r="D1233">
        <v>1</v>
      </c>
    </row>
    <row r="1234" spans="1:4" x14ac:dyDescent="0.25">
      <c r="A1234" s="1">
        <v>39795</v>
      </c>
      <c r="B1234" t="s">
        <v>19</v>
      </c>
      <c r="C1234">
        <v>2076750</v>
      </c>
      <c r="D1234">
        <v>6</v>
      </c>
    </row>
    <row r="1235" spans="1:4" x14ac:dyDescent="0.25">
      <c r="A1235" s="1">
        <v>39796</v>
      </c>
      <c r="B1235" t="s">
        <v>23</v>
      </c>
      <c r="C1235">
        <v>461500</v>
      </c>
      <c r="D1235">
        <v>2</v>
      </c>
    </row>
    <row r="1236" spans="1:4" x14ac:dyDescent="0.25">
      <c r="A1236" s="1">
        <v>39798</v>
      </c>
      <c r="B1236" t="s">
        <v>24</v>
      </c>
      <c r="C1236">
        <v>230750</v>
      </c>
      <c r="D1236">
        <v>1</v>
      </c>
    </row>
    <row r="1237" spans="1:4" x14ac:dyDescent="0.25">
      <c r="A1237" s="1">
        <v>39807</v>
      </c>
      <c r="B1237" t="s">
        <v>21</v>
      </c>
      <c r="C1237">
        <v>461500</v>
      </c>
      <c r="D1237">
        <v>1</v>
      </c>
    </row>
    <row r="1238" spans="1:4" x14ac:dyDescent="0.25">
      <c r="A1238" s="1">
        <v>39812</v>
      </c>
      <c r="B1238" t="s">
        <v>24</v>
      </c>
      <c r="C1238">
        <v>353817</v>
      </c>
      <c r="D1238">
        <v>2</v>
      </c>
    </row>
    <row r="1239" spans="1:4" x14ac:dyDescent="0.25">
      <c r="A1239" s="1">
        <v>39815</v>
      </c>
      <c r="B1239" t="s">
        <v>25</v>
      </c>
      <c r="C1239">
        <v>380957</v>
      </c>
      <c r="D1239">
        <v>2</v>
      </c>
    </row>
    <row r="1240" spans="1:4" x14ac:dyDescent="0.25">
      <c r="A1240" s="1">
        <v>39817</v>
      </c>
      <c r="B1240" t="s">
        <v>23</v>
      </c>
      <c r="C1240">
        <v>248450</v>
      </c>
      <c r="D1240">
        <v>1</v>
      </c>
    </row>
    <row r="1241" spans="1:4" x14ac:dyDescent="0.25">
      <c r="A1241" s="1">
        <v>39822</v>
      </c>
      <c r="B1241" t="s">
        <v>25</v>
      </c>
      <c r="C1241">
        <v>248450</v>
      </c>
      <c r="D1241">
        <v>1</v>
      </c>
    </row>
    <row r="1242" spans="1:4" x14ac:dyDescent="0.25">
      <c r="A1242" s="1">
        <v>39824</v>
      </c>
      <c r="B1242" t="s">
        <v>23</v>
      </c>
      <c r="C1242">
        <v>132507</v>
      </c>
      <c r="D1242">
        <v>1</v>
      </c>
    </row>
    <row r="1243" spans="1:4" x14ac:dyDescent="0.25">
      <c r="A1243" s="1">
        <v>39826</v>
      </c>
      <c r="B1243" t="s">
        <v>24</v>
      </c>
      <c r="C1243">
        <v>248445</v>
      </c>
      <c r="D1243">
        <v>1</v>
      </c>
    </row>
    <row r="1244" spans="1:4" x14ac:dyDescent="0.25">
      <c r="A1244" s="1">
        <v>39827</v>
      </c>
      <c r="B1244" t="s">
        <v>22</v>
      </c>
      <c r="C1244">
        <v>380952</v>
      </c>
      <c r="D1244">
        <v>2</v>
      </c>
    </row>
    <row r="1245" spans="1:4" x14ac:dyDescent="0.25">
      <c r="A1245" s="1">
        <v>39831</v>
      </c>
      <c r="B1245" t="s">
        <v>23</v>
      </c>
      <c r="C1245">
        <v>745350</v>
      </c>
      <c r="D1245">
        <v>2</v>
      </c>
    </row>
    <row r="1246" spans="1:4" x14ac:dyDescent="0.25">
      <c r="A1246" s="1">
        <v>39833</v>
      </c>
      <c r="B1246" t="s">
        <v>24</v>
      </c>
      <c r="C1246">
        <v>248450</v>
      </c>
      <c r="D1246">
        <v>1</v>
      </c>
    </row>
    <row r="1247" spans="1:4" x14ac:dyDescent="0.25">
      <c r="A1247" s="1">
        <v>39834</v>
      </c>
      <c r="B1247" t="s">
        <v>22</v>
      </c>
      <c r="C1247">
        <v>745345</v>
      </c>
      <c r="D1247">
        <v>3</v>
      </c>
    </row>
    <row r="1248" spans="1:4" x14ac:dyDescent="0.25">
      <c r="A1248" s="1">
        <v>39841</v>
      </c>
      <c r="B1248" t="s">
        <v>22</v>
      </c>
      <c r="C1248">
        <v>248450</v>
      </c>
      <c r="D1248">
        <v>1</v>
      </c>
    </row>
    <row r="1249" spans="1:4" x14ac:dyDescent="0.25">
      <c r="A1249" s="1">
        <v>39845</v>
      </c>
      <c r="B1249" t="s">
        <v>23</v>
      </c>
      <c r="C1249">
        <v>248450</v>
      </c>
      <c r="D1249">
        <v>1</v>
      </c>
    </row>
    <row r="1250" spans="1:4" x14ac:dyDescent="0.25">
      <c r="A1250" s="1">
        <v>39846</v>
      </c>
      <c r="B1250" t="s">
        <v>20</v>
      </c>
      <c r="C1250">
        <v>745340</v>
      </c>
      <c r="D1250">
        <v>3</v>
      </c>
    </row>
    <row r="1251" spans="1:4" x14ac:dyDescent="0.25">
      <c r="A1251" s="1">
        <v>39848</v>
      </c>
      <c r="B1251" t="s">
        <v>22</v>
      </c>
      <c r="C1251">
        <v>496890</v>
      </c>
      <c r="D1251">
        <v>2</v>
      </c>
    </row>
    <row r="1252" spans="1:4" x14ac:dyDescent="0.25">
      <c r="A1252" s="1">
        <v>39850</v>
      </c>
      <c r="B1252" t="s">
        <v>25</v>
      </c>
      <c r="C1252">
        <v>248445</v>
      </c>
      <c r="D1252">
        <v>1</v>
      </c>
    </row>
    <row r="1253" spans="1:4" x14ac:dyDescent="0.25">
      <c r="A1253" s="1">
        <v>39855</v>
      </c>
      <c r="B1253" t="s">
        <v>22</v>
      </c>
      <c r="C1253">
        <v>496895</v>
      </c>
      <c r="D1253">
        <v>2</v>
      </c>
    </row>
    <row r="1254" spans="1:4" x14ac:dyDescent="0.25">
      <c r="A1254" s="1">
        <v>39859</v>
      </c>
      <c r="B1254" t="s">
        <v>23</v>
      </c>
      <c r="C1254">
        <v>496900</v>
      </c>
      <c r="D1254">
        <v>1</v>
      </c>
    </row>
    <row r="1255" spans="1:4" x14ac:dyDescent="0.25">
      <c r="A1255" s="1">
        <v>39862</v>
      </c>
      <c r="B1255" t="s">
        <v>22</v>
      </c>
      <c r="C1255">
        <v>248450</v>
      </c>
      <c r="D1255">
        <v>1</v>
      </c>
    </row>
    <row r="1256" spans="1:4" x14ac:dyDescent="0.25">
      <c r="A1256" s="1">
        <v>39863</v>
      </c>
      <c r="B1256" t="s">
        <v>21</v>
      </c>
      <c r="C1256">
        <v>745350</v>
      </c>
      <c r="D1256">
        <v>2</v>
      </c>
    </row>
    <row r="1257" spans="1:4" x14ac:dyDescent="0.25">
      <c r="A1257" s="1">
        <v>39865</v>
      </c>
      <c r="B1257" t="s">
        <v>19</v>
      </c>
      <c r="C1257">
        <v>496900</v>
      </c>
      <c r="D1257">
        <v>1</v>
      </c>
    </row>
    <row r="1258" spans="1:4" x14ac:dyDescent="0.25">
      <c r="A1258" s="1">
        <v>39866</v>
      </c>
      <c r="B1258" t="s">
        <v>23</v>
      </c>
      <c r="C1258">
        <v>248450</v>
      </c>
      <c r="D1258">
        <v>1</v>
      </c>
    </row>
    <row r="1259" spans="1:4" x14ac:dyDescent="0.25">
      <c r="A1259" s="1">
        <v>39870</v>
      </c>
      <c r="B1259" t="s">
        <v>21</v>
      </c>
      <c r="C1259">
        <v>248450</v>
      </c>
      <c r="D1259">
        <v>1</v>
      </c>
    </row>
    <row r="1260" spans="1:4" x14ac:dyDescent="0.25">
      <c r="A1260" s="1">
        <v>39872</v>
      </c>
      <c r="B1260" t="s">
        <v>19</v>
      </c>
      <c r="C1260">
        <v>248450</v>
      </c>
      <c r="D1260">
        <v>1</v>
      </c>
    </row>
    <row r="1261" spans="1:4" x14ac:dyDescent="0.25">
      <c r="A1261" s="1">
        <v>39879</v>
      </c>
      <c r="B1261" t="s">
        <v>19</v>
      </c>
      <c r="C1261">
        <v>248450</v>
      </c>
      <c r="D1261">
        <v>1</v>
      </c>
    </row>
    <row r="1262" spans="1:4" x14ac:dyDescent="0.25">
      <c r="A1262" s="1">
        <v>39880</v>
      </c>
      <c r="B1262" t="s">
        <v>23</v>
      </c>
      <c r="C1262">
        <v>132507</v>
      </c>
      <c r="D1262">
        <v>1</v>
      </c>
    </row>
    <row r="1263" spans="1:4" x14ac:dyDescent="0.25">
      <c r="A1263" s="1">
        <v>39882</v>
      </c>
      <c r="B1263" t="s">
        <v>24</v>
      </c>
      <c r="C1263">
        <v>496900</v>
      </c>
      <c r="D1263">
        <v>1</v>
      </c>
    </row>
    <row r="1264" spans="1:4" x14ac:dyDescent="0.25">
      <c r="A1264" s="1">
        <v>39884</v>
      </c>
      <c r="B1264" t="s">
        <v>21</v>
      </c>
      <c r="C1264">
        <v>248450</v>
      </c>
      <c r="D1264">
        <v>1</v>
      </c>
    </row>
    <row r="1265" spans="1:4" x14ac:dyDescent="0.25">
      <c r="A1265" s="1">
        <v>39886</v>
      </c>
      <c r="B1265" t="s">
        <v>19</v>
      </c>
      <c r="C1265">
        <v>380957</v>
      </c>
      <c r="D1265">
        <v>2</v>
      </c>
    </row>
    <row r="1266" spans="1:4" x14ac:dyDescent="0.25">
      <c r="A1266" s="1">
        <v>39887</v>
      </c>
      <c r="B1266" t="s">
        <v>23</v>
      </c>
      <c r="C1266">
        <v>496900</v>
      </c>
      <c r="D1266">
        <v>1</v>
      </c>
    </row>
    <row r="1267" spans="1:4" x14ac:dyDescent="0.25">
      <c r="A1267" s="1">
        <v>39892</v>
      </c>
      <c r="B1267" t="s">
        <v>25</v>
      </c>
      <c r="C1267">
        <v>248450</v>
      </c>
      <c r="D1267">
        <v>1</v>
      </c>
    </row>
    <row r="1268" spans="1:4" x14ac:dyDescent="0.25">
      <c r="A1268" s="1">
        <v>39894</v>
      </c>
      <c r="B1268" t="s">
        <v>23</v>
      </c>
      <c r="C1268">
        <v>645971</v>
      </c>
      <c r="D1268">
        <v>4</v>
      </c>
    </row>
    <row r="1269" spans="1:4" x14ac:dyDescent="0.25">
      <c r="A1269" s="1">
        <v>39895</v>
      </c>
      <c r="B1269" t="s">
        <v>20</v>
      </c>
      <c r="C1269">
        <v>248450</v>
      </c>
      <c r="D1269">
        <v>1</v>
      </c>
    </row>
    <row r="1270" spans="1:4" x14ac:dyDescent="0.25">
      <c r="A1270" s="1">
        <v>39900</v>
      </c>
      <c r="B1270" t="s">
        <v>19</v>
      </c>
      <c r="C1270">
        <v>496900</v>
      </c>
      <c r="D1270">
        <v>1</v>
      </c>
    </row>
    <row r="1271" spans="1:4" x14ac:dyDescent="0.25">
      <c r="A1271" s="1">
        <v>39901</v>
      </c>
      <c r="B1271" t="s">
        <v>23</v>
      </c>
      <c r="C1271">
        <v>248450</v>
      </c>
      <c r="D1271">
        <v>1</v>
      </c>
    </row>
    <row r="1272" spans="1:4" x14ac:dyDescent="0.25">
      <c r="A1272" s="1">
        <v>39903</v>
      </c>
      <c r="B1272" t="s">
        <v>24</v>
      </c>
      <c r="C1272">
        <v>496900</v>
      </c>
      <c r="D1272">
        <v>1</v>
      </c>
    </row>
    <row r="1273" spans="1:4" x14ac:dyDescent="0.25">
      <c r="A1273" s="1">
        <v>39904</v>
      </c>
      <c r="B1273" t="s">
        <v>22</v>
      </c>
      <c r="C1273">
        <v>132507</v>
      </c>
      <c r="D1273">
        <v>1</v>
      </c>
    </row>
    <row r="1274" spans="1:4" x14ac:dyDescent="0.25">
      <c r="A1274" s="1">
        <v>39905</v>
      </c>
      <c r="B1274" t="s">
        <v>21</v>
      </c>
      <c r="C1274">
        <v>745350</v>
      </c>
      <c r="D1274">
        <v>2</v>
      </c>
    </row>
    <row r="1275" spans="1:4" x14ac:dyDescent="0.25">
      <c r="A1275" s="1">
        <v>39907</v>
      </c>
      <c r="B1275" t="s">
        <v>19</v>
      </c>
      <c r="C1275">
        <v>1242250</v>
      </c>
      <c r="D1275">
        <v>5</v>
      </c>
    </row>
    <row r="1276" spans="1:4" x14ac:dyDescent="0.25">
      <c r="A1276" s="1">
        <v>39908</v>
      </c>
      <c r="B1276" t="s">
        <v>23</v>
      </c>
      <c r="C1276">
        <v>496900</v>
      </c>
      <c r="D1276">
        <v>2</v>
      </c>
    </row>
    <row r="1277" spans="1:4" x14ac:dyDescent="0.25">
      <c r="A1277" s="1">
        <v>39912</v>
      </c>
      <c r="B1277" t="s">
        <v>21</v>
      </c>
      <c r="C1277">
        <v>745350</v>
      </c>
      <c r="D1277">
        <v>2</v>
      </c>
    </row>
    <row r="1278" spans="1:4" x14ac:dyDescent="0.25">
      <c r="A1278" s="1">
        <v>39913</v>
      </c>
      <c r="B1278" t="s">
        <v>25</v>
      </c>
      <c r="C1278">
        <v>496900</v>
      </c>
      <c r="D1278">
        <v>1</v>
      </c>
    </row>
    <row r="1279" spans="1:4" x14ac:dyDescent="0.25">
      <c r="A1279" s="1">
        <v>39915</v>
      </c>
      <c r="B1279" t="s">
        <v>23</v>
      </c>
      <c r="C1279">
        <v>248450</v>
      </c>
      <c r="D1279">
        <v>1</v>
      </c>
    </row>
    <row r="1280" spans="1:4" x14ac:dyDescent="0.25">
      <c r="A1280" s="1">
        <v>39916</v>
      </c>
      <c r="B1280" t="s">
        <v>20</v>
      </c>
      <c r="C1280">
        <v>132507</v>
      </c>
      <c r="D1280">
        <v>1</v>
      </c>
    </row>
    <row r="1281" spans="1:4" x14ac:dyDescent="0.25">
      <c r="A1281" s="1">
        <v>39918</v>
      </c>
      <c r="B1281" t="s">
        <v>22</v>
      </c>
      <c r="C1281">
        <v>132507</v>
      </c>
      <c r="D1281">
        <v>1</v>
      </c>
    </row>
    <row r="1282" spans="1:4" x14ac:dyDescent="0.25">
      <c r="A1282" s="1">
        <v>39925</v>
      </c>
      <c r="B1282" t="s">
        <v>22</v>
      </c>
      <c r="C1282">
        <v>248450</v>
      </c>
      <c r="D1282">
        <v>1</v>
      </c>
    </row>
    <row r="1283" spans="1:4" x14ac:dyDescent="0.25">
      <c r="A1283" s="1">
        <v>39931</v>
      </c>
      <c r="B1283" t="s">
        <v>24</v>
      </c>
      <c r="C1283">
        <v>496900</v>
      </c>
      <c r="D1283">
        <v>1</v>
      </c>
    </row>
    <row r="1284" spans="1:4" x14ac:dyDescent="0.25">
      <c r="A1284" s="1">
        <v>39934</v>
      </c>
      <c r="B1284" t="s">
        <v>25</v>
      </c>
      <c r="C1284">
        <v>745350</v>
      </c>
      <c r="D1284">
        <v>2</v>
      </c>
    </row>
    <row r="1285" spans="1:4" x14ac:dyDescent="0.25">
      <c r="A1285" s="1">
        <v>39937</v>
      </c>
      <c r="B1285" t="s">
        <v>20</v>
      </c>
      <c r="C1285">
        <v>248450</v>
      </c>
      <c r="D1285">
        <v>1</v>
      </c>
    </row>
    <row r="1286" spans="1:4" x14ac:dyDescent="0.25">
      <c r="A1286" s="1">
        <v>39940</v>
      </c>
      <c r="B1286" t="s">
        <v>21</v>
      </c>
      <c r="C1286">
        <v>248450</v>
      </c>
      <c r="D1286">
        <v>1</v>
      </c>
    </row>
    <row r="1287" spans="1:4" x14ac:dyDescent="0.25">
      <c r="A1287" s="1">
        <v>39942</v>
      </c>
      <c r="B1287" t="s">
        <v>19</v>
      </c>
      <c r="C1287">
        <v>496900</v>
      </c>
      <c r="D1287">
        <v>1</v>
      </c>
    </row>
    <row r="1288" spans="1:4" x14ac:dyDescent="0.25">
      <c r="A1288" s="1">
        <v>39949</v>
      </c>
      <c r="B1288" t="s">
        <v>19</v>
      </c>
      <c r="C1288">
        <v>248450</v>
      </c>
      <c r="D1288">
        <v>1</v>
      </c>
    </row>
    <row r="1289" spans="1:4" x14ac:dyDescent="0.25">
      <c r="A1289" s="1">
        <v>39954</v>
      </c>
      <c r="B1289" t="s">
        <v>21</v>
      </c>
      <c r="C1289">
        <v>496900</v>
      </c>
      <c r="D1289">
        <v>1</v>
      </c>
    </row>
    <row r="1290" spans="1:4" x14ac:dyDescent="0.25">
      <c r="A1290" s="1">
        <v>39956</v>
      </c>
      <c r="B1290" t="s">
        <v>19</v>
      </c>
      <c r="C1290">
        <v>496900</v>
      </c>
      <c r="D1290">
        <v>1</v>
      </c>
    </row>
    <row r="1291" spans="1:4" x14ac:dyDescent="0.25">
      <c r="A1291" s="1">
        <v>39958</v>
      </c>
      <c r="B1291" t="s">
        <v>20</v>
      </c>
      <c r="C1291">
        <v>132507</v>
      </c>
      <c r="D1291">
        <v>1</v>
      </c>
    </row>
    <row r="1292" spans="1:4" x14ac:dyDescent="0.25">
      <c r="A1292" s="1">
        <v>39959</v>
      </c>
      <c r="B1292" t="s">
        <v>24</v>
      </c>
      <c r="C1292">
        <v>248450</v>
      </c>
      <c r="D1292">
        <v>1</v>
      </c>
    </row>
    <row r="1293" spans="1:4" x14ac:dyDescent="0.25">
      <c r="A1293" s="1">
        <v>39962</v>
      </c>
      <c r="B1293" t="s">
        <v>25</v>
      </c>
      <c r="C1293">
        <v>248450</v>
      </c>
      <c r="D1293">
        <v>1</v>
      </c>
    </row>
    <row r="1294" spans="1:4" x14ac:dyDescent="0.25">
      <c r="A1294" s="1">
        <v>39966</v>
      </c>
      <c r="B1294" t="s">
        <v>24</v>
      </c>
      <c r="C1294">
        <v>248450</v>
      </c>
      <c r="D1294">
        <v>1</v>
      </c>
    </row>
    <row r="1295" spans="1:4" x14ac:dyDescent="0.25">
      <c r="A1295" s="1">
        <v>39967</v>
      </c>
      <c r="B1295" t="s">
        <v>22</v>
      </c>
      <c r="C1295">
        <v>496900</v>
      </c>
      <c r="D1295">
        <v>2</v>
      </c>
    </row>
    <row r="1296" spans="1:4" x14ac:dyDescent="0.25">
      <c r="A1296" s="1">
        <v>39971</v>
      </c>
      <c r="B1296" t="s">
        <v>23</v>
      </c>
      <c r="C1296">
        <v>745350</v>
      </c>
      <c r="D1296">
        <v>3</v>
      </c>
    </row>
    <row r="1297" spans="1:4" x14ac:dyDescent="0.25">
      <c r="A1297" s="1">
        <v>39977</v>
      </c>
      <c r="B1297" t="s">
        <v>19</v>
      </c>
      <c r="C1297">
        <v>496900</v>
      </c>
      <c r="D1297">
        <v>1</v>
      </c>
    </row>
    <row r="1298" spans="1:4" x14ac:dyDescent="0.25">
      <c r="A1298" s="1">
        <v>39978</v>
      </c>
      <c r="B1298" t="s">
        <v>23</v>
      </c>
      <c r="C1298">
        <v>496900</v>
      </c>
      <c r="D1298">
        <v>1</v>
      </c>
    </row>
    <row r="1299" spans="1:4" x14ac:dyDescent="0.25">
      <c r="A1299" s="1">
        <v>39980</v>
      </c>
      <c r="B1299" t="s">
        <v>24</v>
      </c>
      <c r="C1299">
        <v>496900</v>
      </c>
      <c r="D1299">
        <v>1</v>
      </c>
    </row>
    <row r="1300" spans="1:4" x14ac:dyDescent="0.25">
      <c r="A1300" s="1">
        <v>39985</v>
      </c>
      <c r="B1300" t="s">
        <v>23</v>
      </c>
      <c r="C1300">
        <v>132507</v>
      </c>
      <c r="D1300">
        <v>1</v>
      </c>
    </row>
    <row r="1301" spans="1:4" x14ac:dyDescent="0.25">
      <c r="A1301" s="1">
        <v>39987</v>
      </c>
      <c r="B1301" t="s">
        <v>24</v>
      </c>
      <c r="C1301">
        <v>745350</v>
      </c>
      <c r="D1301">
        <v>2</v>
      </c>
    </row>
    <row r="1302" spans="1:4" x14ac:dyDescent="0.25">
      <c r="A1302" s="1">
        <v>39988</v>
      </c>
      <c r="B1302" t="s">
        <v>22</v>
      </c>
      <c r="C1302">
        <v>248450</v>
      </c>
      <c r="D1302">
        <v>1</v>
      </c>
    </row>
    <row r="1303" spans="1:4" x14ac:dyDescent="0.25">
      <c r="A1303" s="1">
        <v>39989</v>
      </c>
      <c r="B1303" t="s">
        <v>21</v>
      </c>
      <c r="C1303">
        <v>496900</v>
      </c>
      <c r="D1303">
        <v>1</v>
      </c>
    </row>
    <row r="1304" spans="1:4" x14ac:dyDescent="0.25">
      <c r="A1304" s="1">
        <v>39992</v>
      </c>
      <c r="B1304" t="s">
        <v>23</v>
      </c>
      <c r="C1304">
        <v>629407</v>
      </c>
      <c r="D1304">
        <v>2</v>
      </c>
    </row>
    <row r="1305" spans="1:4" x14ac:dyDescent="0.25">
      <c r="A1305" s="1">
        <v>40019</v>
      </c>
      <c r="B1305" t="s">
        <v>19</v>
      </c>
      <c r="C1305">
        <v>248450</v>
      </c>
      <c r="D1305">
        <v>1</v>
      </c>
    </row>
    <row r="1306" spans="1:4" x14ac:dyDescent="0.25">
      <c r="A1306" s="1">
        <v>40022</v>
      </c>
      <c r="B1306" t="s">
        <v>24</v>
      </c>
      <c r="C1306">
        <v>496900</v>
      </c>
      <c r="D1306">
        <v>1</v>
      </c>
    </row>
    <row r="1307" spans="1:4" x14ac:dyDescent="0.25">
      <c r="A1307" s="1">
        <v>40023</v>
      </c>
      <c r="B1307" t="s">
        <v>22</v>
      </c>
      <c r="C1307">
        <v>496900</v>
      </c>
      <c r="D1307">
        <v>1</v>
      </c>
    </row>
    <row r="1308" spans="1:4" x14ac:dyDescent="0.25">
      <c r="A1308" s="1">
        <v>40026</v>
      </c>
      <c r="B1308" t="s">
        <v>19</v>
      </c>
      <c r="C1308">
        <v>1126307</v>
      </c>
      <c r="D1308">
        <v>3</v>
      </c>
    </row>
    <row r="1309" spans="1:4" x14ac:dyDescent="0.25">
      <c r="A1309" s="1">
        <v>40027</v>
      </c>
      <c r="B1309" t="s">
        <v>23</v>
      </c>
      <c r="C1309">
        <v>248450</v>
      </c>
      <c r="D1309">
        <v>1</v>
      </c>
    </row>
    <row r="1310" spans="1:4" x14ac:dyDescent="0.25">
      <c r="A1310" s="1">
        <v>40028</v>
      </c>
      <c r="B1310" t="s">
        <v>20</v>
      </c>
      <c r="C1310">
        <v>496900</v>
      </c>
      <c r="D1310">
        <v>1</v>
      </c>
    </row>
    <row r="1311" spans="1:4" x14ac:dyDescent="0.25">
      <c r="A1311" s="1">
        <v>40036</v>
      </c>
      <c r="B1311" t="s">
        <v>24</v>
      </c>
      <c r="C1311">
        <v>993800</v>
      </c>
      <c r="D1311">
        <v>3</v>
      </c>
    </row>
    <row r="1312" spans="1:4" x14ac:dyDescent="0.25">
      <c r="A1312" s="1">
        <v>40040</v>
      </c>
      <c r="B1312" t="s">
        <v>19</v>
      </c>
      <c r="C1312">
        <v>248450</v>
      </c>
      <c r="D1312">
        <v>1</v>
      </c>
    </row>
    <row r="1313" spans="1:4" x14ac:dyDescent="0.25">
      <c r="A1313" s="1">
        <v>40041</v>
      </c>
      <c r="B1313" t="s">
        <v>23</v>
      </c>
      <c r="C1313">
        <v>248450</v>
      </c>
      <c r="D1313">
        <v>1</v>
      </c>
    </row>
    <row r="1314" spans="1:4" x14ac:dyDescent="0.25">
      <c r="A1314" s="1">
        <v>40045</v>
      </c>
      <c r="B1314" t="s">
        <v>21</v>
      </c>
      <c r="C1314">
        <v>248450</v>
      </c>
      <c r="D1314">
        <v>1</v>
      </c>
    </row>
    <row r="1315" spans="1:4" x14ac:dyDescent="0.25">
      <c r="A1315" s="1">
        <v>40046</v>
      </c>
      <c r="B1315" t="s">
        <v>25</v>
      </c>
      <c r="C1315">
        <v>745350</v>
      </c>
      <c r="D1315">
        <v>2</v>
      </c>
    </row>
    <row r="1316" spans="1:4" x14ac:dyDescent="0.25">
      <c r="A1316" s="1">
        <v>40048</v>
      </c>
      <c r="B1316" t="s">
        <v>23</v>
      </c>
      <c r="C1316">
        <v>132507</v>
      </c>
      <c r="D1316">
        <v>1</v>
      </c>
    </row>
    <row r="1317" spans="1:4" x14ac:dyDescent="0.25">
      <c r="A1317" s="1">
        <v>40051</v>
      </c>
      <c r="B1317" t="s">
        <v>22</v>
      </c>
      <c r="C1317">
        <v>496900</v>
      </c>
      <c r="D1317">
        <v>2</v>
      </c>
    </row>
    <row r="1318" spans="1:4" x14ac:dyDescent="0.25">
      <c r="A1318" s="1">
        <v>40054</v>
      </c>
      <c r="B1318" t="s">
        <v>19</v>
      </c>
      <c r="C1318">
        <v>132507</v>
      </c>
      <c r="D1318">
        <v>1</v>
      </c>
    </row>
    <row r="1319" spans="1:4" x14ac:dyDescent="0.25">
      <c r="A1319" s="1">
        <v>40055</v>
      </c>
      <c r="B1319" t="s">
        <v>23</v>
      </c>
      <c r="C1319">
        <v>1490700</v>
      </c>
      <c r="D1319">
        <v>6</v>
      </c>
    </row>
    <row r="1320" spans="1:4" x14ac:dyDescent="0.25">
      <c r="A1320" s="1">
        <v>40056</v>
      </c>
      <c r="B1320" t="s">
        <v>20</v>
      </c>
      <c r="C1320">
        <v>132507</v>
      </c>
      <c r="D1320">
        <v>1</v>
      </c>
    </row>
    <row r="1321" spans="1:4" x14ac:dyDescent="0.25">
      <c r="A1321" s="1">
        <v>40059</v>
      </c>
      <c r="B1321" t="s">
        <v>21</v>
      </c>
      <c r="C1321">
        <v>248450</v>
      </c>
      <c r="D1321">
        <v>1</v>
      </c>
    </row>
    <row r="1322" spans="1:4" x14ac:dyDescent="0.25">
      <c r="A1322" s="1">
        <v>40062</v>
      </c>
      <c r="B1322" t="s">
        <v>23</v>
      </c>
      <c r="C1322">
        <v>745350</v>
      </c>
      <c r="D1322">
        <v>2</v>
      </c>
    </row>
    <row r="1323" spans="1:4" x14ac:dyDescent="0.25">
      <c r="A1323" s="1">
        <v>40072</v>
      </c>
      <c r="B1323" t="s">
        <v>22</v>
      </c>
      <c r="C1323">
        <v>248450</v>
      </c>
      <c r="D1323">
        <v>1</v>
      </c>
    </row>
    <row r="1324" spans="1:4" x14ac:dyDescent="0.25">
      <c r="A1324" s="1">
        <v>40074</v>
      </c>
      <c r="B1324" t="s">
        <v>25</v>
      </c>
      <c r="C1324">
        <v>496900</v>
      </c>
      <c r="D1324">
        <v>2</v>
      </c>
    </row>
    <row r="1325" spans="1:4" x14ac:dyDescent="0.25">
      <c r="A1325" s="1">
        <v>40078</v>
      </c>
      <c r="B1325" t="s">
        <v>24</v>
      </c>
      <c r="C1325">
        <v>496900</v>
      </c>
      <c r="D1325">
        <v>1</v>
      </c>
    </row>
    <row r="1326" spans="1:4" x14ac:dyDescent="0.25">
      <c r="A1326" s="1">
        <v>40082</v>
      </c>
      <c r="B1326" t="s">
        <v>19</v>
      </c>
      <c r="C1326">
        <v>745350</v>
      </c>
      <c r="D1326">
        <v>2</v>
      </c>
    </row>
    <row r="1327" spans="1:4" x14ac:dyDescent="0.25">
      <c r="A1327" s="1">
        <v>40086</v>
      </c>
      <c r="B1327" t="s">
        <v>22</v>
      </c>
      <c r="C1327">
        <v>248450</v>
      </c>
      <c r="D1327">
        <v>1</v>
      </c>
    </row>
    <row r="1328" spans="1:4" x14ac:dyDescent="0.25">
      <c r="A1328" s="1">
        <v>40087</v>
      </c>
      <c r="B1328" t="s">
        <v>21</v>
      </c>
      <c r="C1328">
        <v>248450</v>
      </c>
      <c r="D1328">
        <v>1</v>
      </c>
    </row>
    <row r="1329" spans="1:4" x14ac:dyDescent="0.25">
      <c r="A1329" s="1">
        <v>40089</v>
      </c>
      <c r="B1329" t="s">
        <v>19</v>
      </c>
      <c r="C1329">
        <v>1242250</v>
      </c>
      <c r="D1329">
        <v>3</v>
      </c>
    </row>
    <row r="1330" spans="1:4" x14ac:dyDescent="0.25">
      <c r="A1330" s="1">
        <v>40092</v>
      </c>
      <c r="B1330" t="s">
        <v>24</v>
      </c>
      <c r="C1330">
        <v>380957</v>
      </c>
      <c r="D1330">
        <v>2</v>
      </c>
    </row>
    <row r="1331" spans="1:4" x14ac:dyDescent="0.25">
      <c r="A1331" s="1">
        <v>40096</v>
      </c>
      <c r="B1331" t="s">
        <v>19</v>
      </c>
      <c r="C1331">
        <v>496900</v>
      </c>
      <c r="D1331">
        <v>1</v>
      </c>
    </row>
    <row r="1332" spans="1:4" x14ac:dyDescent="0.25">
      <c r="A1332" s="1">
        <v>40097</v>
      </c>
      <c r="B1332" t="s">
        <v>23</v>
      </c>
      <c r="C1332">
        <v>496900</v>
      </c>
      <c r="D1332">
        <v>1</v>
      </c>
    </row>
    <row r="1333" spans="1:4" x14ac:dyDescent="0.25">
      <c r="A1333" s="1">
        <v>40098</v>
      </c>
      <c r="B1333" t="s">
        <v>20</v>
      </c>
      <c r="C1333">
        <v>877857</v>
      </c>
      <c r="D1333">
        <v>3</v>
      </c>
    </row>
    <row r="1334" spans="1:4" x14ac:dyDescent="0.25">
      <c r="A1334" s="1">
        <v>40101</v>
      </c>
      <c r="B1334" t="s">
        <v>21</v>
      </c>
      <c r="C1334">
        <v>248450</v>
      </c>
      <c r="D1334">
        <v>1</v>
      </c>
    </row>
    <row r="1335" spans="1:4" x14ac:dyDescent="0.25">
      <c r="A1335" s="1">
        <v>40102</v>
      </c>
      <c r="B1335" t="s">
        <v>25</v>
      </c>
      <c r="C1335">
        <v>248450</v>
      </c>
      <c r="D1335">
        <v>1</v>
      </c>
    </row>
    <row r="1336" spans="1:4" x14ac:dyDescent="0.25">
      <c r="A1336" s="1">
        <v>40104</v>
      </c>
      <c r="B1336" t="s">
        <v>23</v>
      </c>
      <c r="C1336">
        <v>496900</v>
      </c>
      <c r="D1336">
        <v>1</v>
      </c>
    </row>
    <row r="1337" spans="1:4" x14ac:dyDescent="0.25">
      <c r="A1337" s="1">
        <v>40106</v>
      </c>
      <c r="B1337" t="s">
        <v>24</v>
      </c>
      <c r="C1337">
        <v>496900</v>
      </c>
      <c r="D1337">
        <v>1</v>
      </c>
    </row>
    <row r="1338" spans="1:4" x14ac:dyDescent="0.25">
      <c r="A1338" s="1">
        <v>40110</v>
      </c>
      <c r="B1338" t="s">
        <v>19</v>
      </c>
      <c r="C1338">
        <v>629407</v>
      </c>
      <c r="D1338">
        <v>2</v>
      </c>
    </row>
    <row r="1339" spans="1:4" x14ac:dyDescent="0.25">
      <c r="A1339" s="1">
        <v>40112</v>
      </c>
      <c r="B1339" t="s">
        <v>20</v>
      </c>
      <c r="C1339">
        <v>248450</v>
      </c>
      <c r="D1339">
        <v>1</v>
      </c>
    </row>
    <row r="1340" spans="1:4" x14ac:dyDescent="0.25">
      <c r="A1340" s="1">
        <v>40114</v>
      </c>
      <c r="B1340" t="s">
        <v>22</v>
      </c>
      <c r="C1340">
        <v>1490700</v>
      </c>
      <c r="D1340">
        <v>3</v>
      </c>
    </row>
    <row r="1341" spans="1:4" x14ac:dyDescent="0.25">
      <c r="A1341" s="1">
        <v>40115</v>
      </c>
      <c r="B1341" t="s">
        <v>21</v>
      </c>
      <c r="C1341">
        <v>248450</v>
      </c>
      <c r="D1341">
        <v>1</v>
      </c>
    </row>
    <row r="1342" spans="1:4" x14ac:dyDescent="0.25">
      <c r="A1342" s="1">
        <v>40116</v>
      </c>
      <c r="B1342" t="s">
        <v>25</v>
      </c>
      <c r="C1342">
        <v>132507</v>
      </c>
      <c r="D1342">
        <v>1</v>
      </c>
    </row>
    <row r="1343" spans="1:4" x14ac:dyDescent="0.25">
      <c r="A1343" s="1">
        <v>40117</v>
      </c>
      <c r="B1343" t="s">
        <v>19</v>
      </c>
      <c r="C1343">
        <v>132507</v>
      </c>
      <c r="D1343">
        <v>1</v>
      </c>
    </row>
    <row r="1344" spans="1:4" x14ac:dyDescent="0.25">
      <c r="A1344" s="1">
        <v>40124</v>
      </c>
      <c r="B1344" t="s">
        <v>19</v>
      </c>
      <c r="C1344">
        <v>248450</v>
      </c>
      <c r="D1344">
        <v>1</v>
      </c>
    </row>
    <row r="1345" spans="1:4" x14ac:dyDescent="0.25">
      <c r="A1345" s="1">
        <v>40126</v>
      </c>
      <c r="B1345" t="s">
        <v>20</v>
      </c>
      <c r="C1345">
        <v>248450</v>
      </c>
      <c r="D1345">
        <v>1</v>
      </c>
    </row>
    <row r="1346" spans="1:4" x14ac:dyDescent="0.25">
      <c r="A1346" s="1">
        <v>40146</v>
      </c>
      <c r="B1346" t="s">
        <v>23</v>
      </c>
      <c r="C1346">
        <v>132507</v>
      </c>
      <c r="D1346">
        <v>1</v>
      </c>
    </row>
    <row r="1347" spans="1:4" x14ac:dyDescent="0.25">
      <c r="A1347" s="1">
        <v>40152</v>
      </c>
      <c r="B1347" t="s">
        <v>19</v>
      </c>
      <c r="C1347">
        <v>248450</v>
      </c>
      <c r="D1347">
        <v>1</v>
      </c>
    </row>
    <row r="1348" spans="1:4" x14ac:dyDescent="0.25">
      <c r="A1348" s="1">
        <v>40155</v>
      </c>
      <c r="B1348" t="s">
        <v>24</v>
      </c>
      <c r="C1348">
        <v>248450</v>
      </c>
      <c r="D1348">
        <v>1</v>
      </c>
    </row>
    <row r="1349" spans="1:4" x14ac:dyDescent="0.25">
      <c r="A1349" s="1">
        <v>40160</v>
      </c>
      <c r="B1349" t="s">
        <v>23</v>
      </c>
      <c r="C1349">
        <v>248450</v>
      </c>
      <c r="D1349">
        <v>1</v>
      </c>
    </row>
    <row r="1350" spans="1:4" x14ac:dyDescent="0.25">
      <c r="A1350" s="1">
        <v>40166</v>
      </c>
      <c r="B1350" t="s">
        <v>19</v>
      </c>
      <c r="C1350">
        <v>496900</v>
      </c>
      <c r="D1350">
        <v>1</v>
      </c>
    </row>
    <row r="1351" spans="1:4" x14ac:dyDescent="0.25">
      <c r="A1351" s="1">
        <v>40169</v>
      </c>
      <c r="B1351" t="s">
        <v>24</v>
      </c>
      <c r="C1351">
        <v>496900</v>
      </c>
      <c r="D1351">
        <v>1</v>
      </c>
    </row>
    <row r="1352" spans="1:4" x14ac:dyDescent="0.25">
      <c r="A1352" s="1">
        <v>40171</v>
      </c>
      <c r="B1352" t="s">
        <v>21</v>
      </c>
      <c r="C1352">
        <v>496900</v>
      </c>
      <c r="D1352">
        <v>2</v>
      </c>
    </row>
    <row r="1353" spans="1:4" x14ac:dyDescent="0.25">
      <c r="A1353" s="1">
        <v>40184</v>
      </c>
      <c r="B1353" t="s">
        <v>22</v>
      </c>
      <c r="C1353">
        <v>515000</v>
      </c>
      <c r="D1353">
        <v>1</v>
      </c>
    </row>
    <row r="1354" spans="1:4" x14ac:dyDescent="0.25">
      <c r="A1354" s="1">
        <v>40185</v>
      </c>
      <c r="B1354" t="s">
        <v>21</v>
      </c>
      <c r="C1354">
        <v>1545000</v>
      </c>
      <c r="D1354">
        <v>3</v>
      </c>
    </row>
    <row r="1355" spans="1:4" x14ac:dyDescent="0.25">
      <c r="A1355" s="1">
        <v>40187</v>
      </c>
      <c r="B1355" t="s">
        <v>19</v>
      </c>
      <c r="C1355">
        <v>257500</v>
      </c>
      <c r="D1355">
        <v>1</v>
      </c>
    </row>
    <row r="1356" spans="1:4" x14ac:dyDescent="0.25">
      <c r="A1356" s="1">
        <v>40195</v>
      </c>
      <c r="B1356" t="s">
        <v>23</v>
      </c>
      <c r="C1356">
        <v>515000</v>
      </c>
      <c r="D1356">
        <v>1</v>
      </c>
    </row>
    <row r="1357" spans="1:4" x14ac:dyDescent="0.25">
      <c r="A1357" s="1">
        <v>40204</v>
      </c>
      <c r="B1357" t="s">
        <v>24</v>
      </c>
      <c r="C1357">
        <v>515000</v>
      </c>
      <c r="D1357">
        <v>1</v>
      </c>
    </row>
    <row r="1358" spans="1:4" x14ac:dyDescent="0.25">
      <c r="A1358" s="1">
        <v>40209</v>
      </c>
      <c r="B1358" t="s">
        <v>23</v>
      </c>
      <c r="C1358">
        <v>257500</v>
      </c>
      <c r="D1358">
        <v>1</v>
      </c>
    </row>
    <row r="1359" spans="1:4" x14ac:dyDescent="0.25">
      <c r="A1359" s="1">
        <v>40210</v>
      </c>
      <c r="B1359" t="s">
        <v>20</v>
      </c>
      <c r="C1359">
        <v>257500</v>
      </c>
      <c r="D1359">
        <v>1</v>
      </c>
    </row>
    <row r="1360" spans="1:4" x14ac:dyDescent="0.25">
      <c r="A1360" s="1">
        <v>40213</v>
      </c>
      <c r="B1360" t="s">
        <v>21</v>
      </c>
      <c r="C1360">
        <v>1030000</v>
      </c>
      <c r="D1360">
        <v>2</v>
      </c>
    </row>
    <row r="1361" spans="1:4" x14ac:dyDescent="0.25">
      <c r="A1361" s="1">
        <v>40215</v>
      </c>
      <c r="B1361" t="s">
        <v>19</v>
      </c>
      <c r="C1361">
        <v>909833</v>
      </c>
      <c r="D1361">
        <v>3</v>
      </c>
    </row>
    <row r="1362" spans="1:4" x14ac:dyDescent="0.25">
      <c r="A1362" s="1">
        <v>40218</v>
      </c>
      <c r="B1362" t="s">
        <v>24</v>
      </c>
      <c r="C1362">
        <v>515000</v>
      </c>
      <c r="D1362">
        <v>1</v>
      </c>
    </row>
    <row r="1363" spans="1:4" x14ac:dyDescent="0.25">
      <c r="A1363" s="1">
        <v>40223</v>
      </c>
      <c r="B1363" t="s">
        <v>23</v>
      </c>
      <c r="C1363">
        <v>257500</v>
      </c>
      <c r="D1363">
        <v>1</v>
      </c>
    </row>
    <row r="1364" spans="1:4" x14ac:dyDescent="0.25">
      <c r="A1364" s="1">
        <v>40225</v>
      </c>
      <c r="B1364" t="s">
        <v>24</v>
      </c>
      <c r="C1364">
        <v>137333</v>
      </c>
      <c r="D1364">
        <v>1</v>
      </c>
    </row>
    <row r="1365" spans="1:4" x14ac:dyDescent="0.25">
      <c r="A1365" s="1">
        <v>40226</v>
      </c>
      <c r="B1365" t="s">
        <v>22</v>
      </c>
      <c r="C1365">
        <v>137333</v>
      </c>
      <c r="D1365">
        <v>1</v>
      </c>
    </row>
    <row r="1366" spans="1:4" x14ac:dyDescent="0.25">
      <c r="A1366" s="1">
        <v>40230</v>
      </c>
      <c r="B1366" t="s">
        <v>23</v>
      </c>
      <c r="C1366">
        <v>257500</v>
      </c>
      <c r="D1366">
        <v>1</v>
      </c>
    </row>
    <row r="1367" spans="1:4" x14ac:dyDescent="0.25">
      <c r="A1367" s="1">
        <v>40231</v>
      </c>
      <c r="B1367" t="s">
        <v>20</v>
      </c>
      <c r="C1367">
        <v>515000</v>
      </c>
      <c r="D1367">
        <v>1</v>
      </c>
    </row>
    <row r="1368" spans="1:4" x14ac:dyDescent="0.25">
      <c r="A1368" s="1">
        <v>40234</v>
      </c>
      <c r="B1368" t="s">
        <v>21</v>
      </c>
      <c r="C1368">
        <v>257500</v>
      </c>
      <c r="D1368">
        <v>1</v>
      </c>
    </row>
    <row r="1369" spans="1:4" x14ac:dyDescent="0.25">
      <c r="A1369" s="1">
        <v>40242</v>
      </c>
      <c r="B1369" t="s">
        <v>25</v>
      </c>
      <c r="C1369">
        <v>515000</v>
      </c>
      <c r="D1369">
        <v>1</v>
      </c>
    </row>
    <row r="1370" spans="1:4" x14ac:dyDescent="0.25">
      <c r="A1370" s="1">
        <v>40248</v>
      </c>
      <c r="B1370" t="s">
        <v>21</v>
      </c>
      <c r="C1370">
        <v>515000</v>
      </c>
      <c r="D1370">
        <v>1</v>
      </c>
    </row>
    <row r="1371" spans="1:4" x14ac:dyDescent="0.25">
      <c r="A1371" s="1">
        <v>40259</v>
      </c>
      <c r="B1371" t="s">
        <v>20</v>
      </c>
      <c r="C1371">
        <v>257500</v>
      </c>
      <c r="D1371">
        <v>1</v>
      </c>
    </row>
    <row r="1372" spans="1:4" x14ac:dyDescent="0.25">
      <c r="A1372" s="1">
        <v>40264</v>
      </c>
      <c r="B1372" t="s">
        <v>19</v>
      </c>
      <c r="C1372">
        <v>257500</v>
      </c>
      <c r="D1372">
        <v>1</v>
      </c>
    </row>
    <row r="1373" spans="1:4" x14ac:dyDescent="0.25">
      <c r="A1373" s="1">
        <v>40271</v>
      </c>
      <c r="B1373" t="s">
        <v>19</v>
      </c>
      <c r="C1373">
        <v>257500</v>
      </c>
      <c r="D1373">
        <v>1</v>
      </c>
    </row>
    <row r="1374" spans="1:4" x14ac:dyDescent="0.25">
      <c r="A1374" s="1">
        <v>40273</v>
      </c>
      <c r="B1374" t="s">
        <v>20</v>
      </c>
      <c r="C1374">
        <v>515000</v>
      </c>
      <c r="D1374">
        <v>1</v>
      </c>
    </row>
    <row r="1375" spans="1:4" x14ac:dyDescent="0.25">
      <c r="A1375" s="1">
        <v>40279</v>
      </c>
      <c r="B1375" t="s">
        <v>23</v>
      </c>
      <c r="C1375">
        <v>257500</v>
      </c>
      <c r="D1375">
        <v>1</v>
      </c>
    </row>
    <row r="1376" spans="1:4" x14ac:dyDescent="0.25">
      <c r="A1376" s="1">
        <v>40323</v>
      </c>
      <c r="B1376" t="s">
        <v>24</v>
      </c>
      <c r="C1376">
        <v>515000</v>
      </c>
      <c r="D1376">
        <v>1</v>
      </c>
    </row>
    <row r="1377" spans="1:4" x14ac:dyDescent="0.25">
      <c r="A1377" s="1">
        <v>40327</v>
      </c>
      <c r="B1377" t="s">
        <v>19</v>
      </c>
      <c r="C1377">
        <v>1030000</v>
      </c>
      <c r="D1377">
        <v>4</v>
      </c>
    </row>
    <row r="1378" spans="1:4" x14ac:dyDescent="0.25">
      <c r="A1378" s="1">
        <v>40328</v>
      </c>
      <c r="B1378" t="s">
        <v>23</v>
      </c>
      <c r="C1378">
        <v>257500</v>
      </c>
      <c r="D1378">
        <v>1</v>
      </c>
    </row>
    <row r="1379" spans="1:4" x14ac:dyDescent="0.25">
      <c r="A1379" s="1">
        <v>40333</v>
      </c>
      <c r="B1379" t="s">
        <v>25</v>
      </c>
      <c r="C1379">
        <v>515000</v>
      </c>
      <c r="D1379">
        <v>1</v>
      </c>
    </row>
    <row r="1380" spans="1:4" x14ac:dyDescent="0.25">
      <c r="A1380" s="1">
        <v>40334</v>
      </c>
      <c r="B1380" t="s">
        <v>19</v>
      </c>
      <c r="C1380">
        <v>1030000</v>
      </c>
      <c r="D1380">
        <v>2</v>
      </c>
    </row>
    <row r="1381" spans="1:4" x14ac:dyDescent="0.25">
      <c r="A1381" s="1">
        <v>40336</v>
      </c>
      <c r="B1381" t="s">
        <v>20</v>
      </c>
      <c r="C1381">
        <v>515000</v>
      </c>
      <c r="D1381">
        <v>1</v>
      </c>
    </row>
    <row r="1382" spans="1:4" x14ac:dyDescent="0.25">
      <c r="A1382" s="1">
        <v>40337</v>
      </c>
      <c r="B1382" t="s">
        <v>24</v>
      </c>
      <c r="C1382">
        <v>257500</v>
      </c>
      <c r="D1382">
        <v>1</v>
      </c>
    </row>
    <row r="1383" spans="1:4" x14ac:dyDescent="0.25">
      <c r="A1383" s="1">
        <v>40340</v>
      </c>
      <c r="B1383" t="s">
        <v>25</v>
      </c>
      <c r="C1383">
        <v>515000</v>
      </c>
      <c r="D1383">
        <v>1</v>
      </c>
    </row>
    <row r="1384" spans="1:4" x14ac:dyDescent="0.25">
      <c r="A1384" s="1">
        <v>40346</v>
      </c>
      <c r="B1384" t="s">
        <v>21</v>
      </c>
      <c r="C1384">
        <v>257500</v>
      </c>
      <c r="D1384">
        <v>1</v>
      </c>
    </row>
    <row r="1385" spans="1:4" x14ac:dyDescent="0.25">
      <c r="A1385" s="1">
        <v>40347</v>
      </c>
      <c r="B1385" t="s">
        <v>25</v>
      </c>
      <c r="C1385">
        <v>257500</v>
      </c>
      <c r="D1385">
        <v>1</v>
      </c>
    </row>
    <row r="1386" spans="1:4" x14ac:dyDescent="0.25">
      <c r="A1386" s="1">
        <v>40349</v>
      </c>
      <c r="B1386" t="s">
        <v>23</v>
      </c>
      <c r="C1386">
        <v>515000</v>
      </c>
      <c r="D1386">
        <v>1</v>
      </c>
    </row>
    <row r="1387" spans="1:4" x14ac:dyDescent="0.25">
      <c r="A1387" s="1">
        <v>40353</v>
      </c>
      <c r="B1387" t="s">
        <v>21</v>
      </c>
      <c r="C1387">
        <v>1030000</v>
      </c>
      <c r="D1387">
        <v>2</v>
      </c>
    </row>
    <row r="1388" spans="1:4" x14ac:dyDescent="0.25">
      <c r="A1388" s="1">
        <v>40354</v>
      </c>
      <c r="B1388" t="s">
        <v>25</v>
      </c>
      <c r="C1388">
        <v>1287500</v>
      </c>
      <c r="D1388">
        <v>3</v>
      </c>
    </row>
    <row r="1389" spans="1:4" x14ac:dyDescent="0.25">
      <c r="A1389" s="1">
        <v>40355</v>
      </c>
      <c r="B1389" t="s">
        <v>19</v>
      </c>
      <c r="C1389">
        <v>772500</v>
      </c>
      <c r="D1389">
        <v>1</v>
      </c>
    </row>
    <row r="1390" spans="1:4" x14ac:dyDescent="0.25">
      <c r="A1390" s="1">
        <v>40358</v>
      </c>
      <c r="B1390" t="s">
        <v>24</v>
      </c>
      <c r="C1390">
        <v>515000</v>
      </c>
      <c r="D1390">
        <v>1</v>
      </c>
    </row>
    <row r="1391" spans="1:4" x14ac:dyDescent="0.25">
      <c r="A1391" s="1">
        <v>40361</v>
      </c>
      <c r="B1391" t="s">
        <v>25</v>
      </c>
      <c r="C1391">
        <v>1030000</v>
      </c>
      <c r="D1391">
        <v>2</v>
      </c>
    </row>
    <row r="1392" spans="1:4" x14ac:dyDescent="0.25">
      <c r="A1392" s="1">
        <v>40363</v>
      </c>
      <c r="B1392" t="s">
        <v>23</v>
      </c>
      <c r="C1392">
        <v>257500</v>
      </c>
      <c r="D1392">
        <v>1</v>
      </c>
    </row>
    <row r="1393" spans="1:4" x14ac:dyDescent="0.25">
      <c r="A1393" s="1">
        <v>40364</v>
      </c>
      <c r="B1393" t="s">
        <v>20</v>
      </c>
      <c r="C1393">
        <v>1030000</v>
      </c>
      <c r="D1393">
        <v>2</v>
      </c>
    </row>
    <row r="1394" spans="1:4" x14ac:dyDescent="0.25">
      <c r="A1394" s="1">
        <v>40367</v>
      </c>
      <c r="B1394" t="s">
        <v>21</v>
      </c>
      <c r="C1394">
        <v>515000</v>
      </c>
      <c r="D1394">
        <v>1</v>
      </c>
    </row>
    <row r="1395" spans="1:4" x14ac:dyDescent="0.25">
      <c r="A1395" s="1">
        <v>40368</v>
      </c>
      <c r="B1395" t="s">
        <v>25</v>
      </c>
      <c r="C1395">
        <v>515000</v>
      </c>
      <c r="D1395">
        <v>1</v>
      </c>
    </row>
    <row r="1396" spans="1:4" x14ac:dyDescent="0.25">
      <c r="A1396" s="1">
        <v>40372</v>
      </c>
      <c r="B1396" t="s">
        <v>24</v>
      </c>
      <c r="C1396">
        <v>772500</v>
      </c>
      <c r="D1396">
        <v>2</v>
      </c>
    </row>
    <row r="1397" spans="1:4" x14ac:dyDescent="0.25">
      <c r="A1397" s="1">
        <v>40373</v>
      </c>
      <c r="B1397" t="s">
        <v>22</v>
      </c>
      <c r="C1397">
        <v>257500</v>
      </c>
      <c r="D1397">
        <v>1</v>
      </c>
    </row>
    <row r="1398" spans="1:4" x14ac:dyDescent="0.25">
      <c r="A1398" s="1">
        <v>40374</v>
      </c>
      <c r="B1398" t="s">
        <v>21</v>
      </c>
      <c r="C1398">
        <v>515000</v>
      </c>
      <c r="D1398">
        <v>1</v>
      </c>
    </row>
    <row r="1399" spans="1:4" x14ac:dyDescent="0.25">
      <c r="A1399" s="1">
        <v>40375</v>
      </c>
      <c r="B1399" t="s">
        <v>25</v>
      </c>
      <c r="C1399">
        <v>1287500</v>
      </c>
      <c r="D1399">
        <v>3</v>
      </c>
    </row>
    <row r="1400" spans="1:4" x14ac:dyDescent="0.25">
      <c r="A1400" s="1">
        <v>40377</v>
      </c>
      <c r="B1400" t="s">
        <v>23</v>
      </c>
      <c r="C1400">
        <v>394833</v>
      </c>
      <c r="D1400">
        <v>2</v>
      </c>
    </row>
    <row r="1401" spans="1:4" x14ac:dyDescent="0.25">
      <c r="A1401" s="1">
        <v>40379</v>
      </c>
      <c r="B1401" t="s">
        <v>24</v>
      </c>
      <c r="C1401">
        <v>137333</v>
      </c>
      <c r="D1401">
        <v>1</v>
      </c>
    </row>
    <row r="1402" spans="1:4" x14ac:dyDescent="0.25">
      <c r="A1402" s="1">
        <v>40381</v>
      </c>
      <c r="B1402" t="s">
        <v>21</v>
      </c>
      <c r="C1402">
        <v>515000</v>
      </c>
      <c r="D1402">
        <v>1</v>
      </c>
    </row>
    <row r="1403" spans="1:4" x14ac:dyDescent="0.25">
      <c r="A1403" s="1">
        <v>40384</v>
      </c>
      <c r="B1403" t="s">
        <v>23</v>
      </c>
      <c r="C1403">
        <v>137333</v>
      </c>
      <c r="D1403">
        <v>1</v>
      </c>
    </row>
    <row r="1404" spans="1:4" x14ac:dyDescent="0.25">
      <c r="A1404" s="1">
        <v>40388</v>
      </c>
      <c r="B1404" t="s">
        <v>21</v>
      </c>
      <c r="C1404">
        <v>257500</v>
      </c>
      <c r="D1404">
        <v>1</v>
      </c>
    </row>
    <row r="1405" spans="1:4" x14ac:dyDescent="0.25">
      <c r="A1405" s="1">
        <v>40390</v>
      </c>
      <c r="B1405" t="s">
        <v>19</v>
      </c>
      <c r="C1405">
        <v>137333</v>
      </c>
      <c r="D1405">
        <v>1</v>
      </c>
    </row>
    <row r="1406" spans="1:4" x14ac:dyDescent="0.25">
      <c r="A1406" s="1">
        <v>40397</v>
      </c>
      <c r="B1406" t="s">
        <v>19</v>
      </c>
      <c r="C1406">
        <v>515000</v>
      </c>
      <c r="D1406">
        <v>1</v>
      </c>
    </row>
    <row r="1407" spans="1:4" x14ac:dyDescent="0.25">
      <c r="A1407" s="1">
        <v>40402</v>
      </c>
      <c r="B1407" t="s">
        <v>21</v>
      </c>
      <c r="C1407">
        <v>257500</v>
      </c>
      <c r="D1407">
        <v>1</v>
      </c>
    </row>
    <row r="1408" spans="1:4" x14ac:dyDescent="0.25">
      <c r="A1408" s="1">
        <v>40405</v>
      </c>
      <c r="B1408" t="s">
        <v>23</v>
      </c>
      <c r="C1408">
        <v>909833</v>
      </c>
      <c r="D1408">
        <v>2</v>
      </c>
    </row>
    <row r="1409" spans="1:4" x14ac:dyDescent="0.25">
      <c r="A1409" s="1">
        <v>40417</v>
      </c>
      <c r="B1409" t="s">
        <v>25</v>
      </c>
      <c r="C1409">
        <v>772500</v>
      </c>
      <c r="D1409">
        <v>2</v>
      </c>
    </row>
    <row r="1410" spans="1:4" x14ac:dyDescent="0.25">
      <c r="A1410" s="1">
        <v>40422</v>
      </c>
      <c r="B1410" t="s">
        <v>22</v>
      </c>
      <c r="C1410">
        <v>228532</v>
      </c>
      <c r="D1410">
        <v>1</v>
      </c>
    </row>
    <row r="1411" spans="1:4" x14ac:dyDescent="0.25">
      <c r="A1411" s="1">
        <v>40424</v>
      </c>
      <c r="B1411" t="s">
        <v>25</v>
      </c>
      <c r="C1411">
        <v>257500</v>
      </c>
      <c r="D1411">
        <v>1</v>
      </c>
    </row>
    <row r="1412" spans="1:4" x14ac:dyDescent="0.25">
      <c r="A1412" s="1">
        <v>40425</v>
      </c>
      <c r="B1412" t="s">
        <v>19</v>
      </c>
      <c r="C1412">
        <v>515000</v>
      </c>
      <c r="D1412">
        <v>2</v>
      </c>
    </row>
    <row r="1413" spans="1:4" x14ac:dyDescent="0.25">
      <c r="A1413" s="1">
        <v>40427</v>
      </c>
      <c r="B1413" t="s">
        <v>20</v>
      </c>
      <c r="C1413">
        <v>515000</v>
      </c>
      <c r="D1413">
        <v>1</v>
      </c>
    </row>
    <row r="1414" spans="1:4" x14ac:dyDescent="0.25">
      <c r="A1414" s="1">
        <v>40431</v>
      </c>
      <c r="B1414" t="s">
        <v>25</v>
      </c>
      <c r="C1414">
        <v>515000</v>
      </c>
      <c r="D1414">
        <v>1</v>
      </c>
    </row>
    <row r="1415" spans="1:4" x14ac:dyDescent="0.25">
      <c r="A1415" s="1">
        <v>40432</v>
      </c>
      <c r="B1415" t="s">
        <v>19</v>
      </c>
      <c r="C1415">
        <v>515000</v>
      </c>
      <c r="D1415">
        <v>2</v>
      </c>
    </row>
    <row r="1416" spans="1:4" x14ac:dyDescent="0.25">
      <c r="A1416" s="1">
        <v>40434</v>
      </c>
      <c r="B1416" t="s">
        <v>20</v>
      </c>
      <c r="C1416">
        <v>257500</v>
      </c>
      <c r="D1416">
        <v>1</v>
      </c>
    </row>
    <row r="1417" spans="1:4" x14ac:dyDescent="0.25">
      <c r="A1417" s="1">
        <v>40446</v>
      </c>
      <c r="B1417" t="s">
        <v>19</v>
      </c>
      <c r="C1417">
        <v>1287500</v>
      </c>
      <c r="D1417">
        <v>2</v>
      </c>
    </row>
    <row r="1418" spans="1:4" x14ac:dyDescent="0.25">
      <c r="A1418" s="1">
        <v>40457</v>
      </c>
      <c r="B1418" t="s">
        <v>22</v>
      </c>
      <c r="C1418">
        <v>515000</v>
      </c>
      <c r="D1418">
        <v>1</v>
      </c>
    </row>
    <row r="1419" spans="1:4" x14ac:dyDescent="0.25">
      <c r="A1419" s="1">
        <v>40460</v>
      </c>
      <c r="B1419" t="s">
        <v>19</v>
      </c>
      <c r="C1419">
        <v>515000</v>
      </c>
      <c r="D1419">
        <v>1</v>
      </c>
    </row>
    <row r="1420" spans="1:4" x14ac:dyDescent="0.25">
      <c r="A1420" s="1">
        <v>40473</v>
      </c>
      <c r="B1420" t="s">
        <v>25</v>
      </c>
      <c r="C1420">
        <v>257500</v>
      </c>
      <c r="D1420">
        <v>1</v>
      </c>
    </row>
    <row r="1421" spans="1:4" x14ac:dyDescent="0.25">
      <c r="A1421" s="1">
        <v>40490</v>
      </c>
      <c r="B1421" t="s">
        <v>20</v>
      </c>
      <c r="C1421">
        <v>193125</v>
      </c>
      <c r="D1421">
        <v>1</v>
      </c>
    </row>
    <row r="1422" spans="1:4" x14ac:dyDescent="0.25">
      <c r="A1422" s="1">
        <v>40494</v>
      </c>
      <c r="B1422" t="s">
        <v>25</v>
      </c>
      <c r="C1422">
        <v>68667</v>
      </c>
      <c r="D1422">
        <v>1</v>
      </c>
    </row>
    <row r="1423" spans="1:4" x14ac:dyDescent="0.25">
      <c r="A1423" s="1">
        <v>40500</v>
      </c>
      <c r="B1423" t="s">
        <v>21</v>
      </c>
      <c r="C1423">
        <v>68667</v>
      </c>
      <c r="D1423">
        <v>1</v>
      </c>
    </row>
    <row r="1424" spans="1:4" x14ac:dyDescent="0.25">
      <c r="A1424" s="1">
        <v>40510</v>
      </c>
      <c r="B1424" t="s">
        <v>23</v>
      </c>
      <c r="C1424">
        <v>772500</v>
      </c>
      <c r="D1424">
        <v>1</v>
      </c>
    </row>
    <row r="1425" spans="1:4" x14ac:dyDescent="0.25">
      <c r="A1425" s="1">
        <v>40519</v>
      </c>
      <c r="B1425" t="s">
        <v>24</v>
      </c>
      <c r="C1425">
        <v>515000</v>
      </c>
      <c r="D1425">
        <v>1</v>
      </c>
    </row>
    <row r="1426" spans="1:4" x14ac:dyDescent="0.25">
      <c r="A1426" s="1">
        <v>40520</v>
      </c>
      <c r="B1426" t="s">
        <v>22</v>
      </c>
      <c r="C1426">
        <v>257500</v>
      </c>
      <c r="D1426">
        <v>1</v>
      </c>
    </row>
    <row r="1427" spans="1:4" x14ac:dyDescent="0.25">
      <c r="A1427" s="1">
        <v>40524</v>
      </c>
      <c r="B1427" t="s">
        <v>23</v>
      </c>
      <c r="C1427">
        <v>386250</v>
      </c>
      <c r="D1427">
        <v>1</v>
      </c>
    </row>
    <row r="1428" spans="1:4" x14ac:dyDescent="0.25">
      <c r="A1428" s="1">
        <v>40526</v>
      </c>
      <c r="B1428" t="s">
        <v>24</v>
      </c>
      <c r="C1428">
        <v>515000</v>
      </c>
      <c r="D1428">
        <v>1</v>
      </c>
    </row>
    <row r="1429" spans="1:4" x14ac:dyDescent="0.25">
      <c r="A1429" s="1">
        <v>40554</v>
      </c>
      <c r="B1429" t="s">
        <v>24</v>
      </c>
      <c r="C1429">
        <v>803400</v>
      </c>
      <c r="D1429">
        <v>1</v>
      </c>
    </row>
    <row r="1430" spans="1:4" x14ac:dyDescent="0.25">
      <c r="A1430" s="1">
        <v>40558</v>
      </c>
      <c r="B1430" t="s">
        <v>19</v>
      </c>
      <c r="C1430">
        <v>142827</v>
      </c>
      <c r="D1430">
        <v>1</v>
      </c>
    </row>
    <row r="1431" spans="1:4" x14ac:dyDescent="0.25">
      <c r="A1431" s="1">
        <v>40560</v>
      </c>
      <c r="B1431" t="s">
        <v>20</v>
      </c>
      <c r="C1431">
        <v>267800</v>
      </c>
      <c r="D1431">
        <v>1</v>
      </c>
    </row>
    <row r="1432" spans="1:4" x14ac:dyDescent="0.25">
      <c r="A1432" s="1">
        <v>40562</v>
      </c>
      <c r="B1432" t="s">
        <v>22</v>
      </c>
      <c r="C1432">
        <v>1071200</v>
      </c>
      <c r="D1432">
        <v>2</v>
      </c>
    </row>
    <row r="1433" spans="1:4" x14ac:dyDescent="0.25">
      <c r="A1433" s="1">
        <v>40563</v>
      </c>
      <c r="B1433" t="s">
        <v>21</v>
      </c>
      <c r="C1433">
        <v>142827</v>
      </c>
      <c r="D1433">
        <v>1</v>
      </c>
    </row>
    <row r="1434" spans="1:4" x14ac:dyDescent="0.25">
      <c r="A1434" s="1">
        <v>40566</v>
      </c>
      <c r="B1434" t="s">
        <v>23</v>
      </c>
      <c r="C1434">
        <v>678427</v>
      </c>
      <c r="D1434">
        <v>2</v>
      </c>
    </row>
    <row r="1435" spans="1:4" x14ac:dyDescent="0.25">
      <c r="A1435" s="1">
        <v>40575</v>
      </c>
      <c r="B1435" t="s">
        <v>24</v>
      </c>
      <c r="C1435">
        <v>142827</v>
      </c>
      <c r="D1435">
        <v>1</v>
      </c>
    </row>
    <row r="1436" spans="1:4" x14ac:dyDescent="0.25">
      <c r="A1436" s="1">
        <v>40578</v>
      </c>
      <c r="B1436" t="s">
        <v>25</v>
      </c>
      <c r="C1436">
        <v>148000</v>
      </c>
      <c r="D1436">
        <v>1</v>
      </c>
    </row>
    <row r="1437" spans="1:4" x14ac:dyDescent="0.25">
      <c r="A1437" s="1">
        <v>40582</v>
      </c>
      <c r="B1437" t="s">
        <v>24</v>
      </c>
      <c r="C1437">
        <v>142827</v>
      </c>
      <c r="D1437">
        <v>1</v>
      </c>
    </row>
    <row r="1438" spans="1:4" x14ac:dyDescent="0.25">
      <c r="A1438" s="1">
        <v>40607</v>
      </c>
      <c r="B1438" t="s">
        <v>19</v>
      </c>
      <c r="C1438">
        <v>803400</v>
      </c>
      <c r="D1438">
        <v>1</v>
      </c>
    </row>
    <row r="1439" spans="1:4" x14ac:dyDescent="0.25">
      <c r="A1439" s="1">
        <v>40610</v>
      </c>
      <c r="B1439" t="s">
        <v>24</v>
      </c>
      <c r="C1439">
        <v>142827</v>
      </c>
      <c r="D1439">
        <v>1</v>
      </c>
    </row>
    <row r="1440" spans="1:4" x14ac:dyDescent="0.25">
      <c r="A1440" s="1">
        <v>40614</v>
      </c>
      <c r="B1440" t="s">
        <v>19</v>
      </c>
      <c r="C1440">
        <v>133900</v>
      </c>
      <c r="D1440">
        <v>1</v>
      </c>
    </row>
    <row r="1441" spans="1:4" x14ac:dyDescent="0.25">
      <c r="A1441" s="1">
        <v>40615</v>
      </c>
      <c r="B1441" t="s">
        <v>23</v>
      </c>
      <c r="C1441">
        <v>267800</v>
      </c>
      <c r="D1441">
        <v>1</v>
      </c>
    </row>
    <row r="1442" spans="1:4" x14ac:dyDescent="0.25">
      <c r="A1442" s="1">
        <v>40622</v>
      </c>
      <c r="B1442" t="s">
        <v>23</v>
      </c>
      <c r="C1442">
        <v>1486200</v>
      </c>
      <c r="D1442">
        <v>3</v>
      </c>
    </row>
    <row r="1443" spans="1:4" x14ac:dyDescent="0.25">
      <c r="A1443" s="1">
        <v>40627</v>
      </c>
      <c r="B1443" t="s">
        <v>25</v>
      </c>
      <c r="C1443">
        <v>535600</v>
      </c>
      <c r="D1443">
        <v>1</v>
      </c>
    </row>
    <row r="1444" spans="1:4" x14ac:dyDescent="0.25">
      <c r="A1444" s="1">
        <v>40629</v>
      </c>
      <c r="B1444" t="s">
        <v>23</v>
      </c>
      <c r="C1444">
        <v>401700</v>
      </c>
      <c r="D1444">
        <v>1</v>
      </c>
    </row>
    <row r="1445" spans="1:4" x14ac:dyDescent="0.25">
      <c r="A1445" s="1">
        <v>40632</v>
      </c>
      <c r="B1445" t="s">
        <v>22</v>
      </c>
      <c r="C1445">
        <v>133900</v>
      </c>
      <c r="D1445">
        <v>1</v>
      </c>
    </row>
    <row r="1446" spans="1:4" x14ac:dyDescent="0.25">
      <c r="A1446" s="1">
        <v>40634</v>
      </c>
      <c r="B1446" t="s">
        <v>25</v>
      </c>
      <c r="C1446">
        <v>535600</v>
      </c>
      <c r="D1446">
        <v>1</v>
      </c>
    </row>
    <row r="1447" spans="1:4" x14ac:dyDescent="0.25">
      <c r="A1447" s="1">
        <v>40635</v>
      </c>
      <c r="B1447" t="s">
        <v>19</v>
      </c>
      <c r="C1447">
        <v>267800</v>
      </c>
      <c r="D1447">
        <v>1</v>
      </c>
    </row>
    <row r="1448" spans="1:4" x14ac:dyDescent="0.25">
      <c r="A1448" s="1">
        <v>40637</v>
      </c>
      <c r="B1448" t="s">
        <v>20</v>
      </c>
      <c r="C1448">
        <v>267800</v>
      </c>
      <c r="D1448">
        <v>2</v>
      </c>
    </row>
    <row r="1449" spans="1:4" x14ac:dyDescent="0.25">
      <c r="A1449" s="1">
        <v>40638</v>
      </c>
      <c r="B1449" t="s">
        <v>24</v>
      </c>
      <c r="C1449">
        <v>339214</v>
      </c>
      <c r="D1449">
        <v>2</v>
      </c>
    </row>
    <row r="1450" spans="1:4" x14ac:dyDescent="0.25">
      <c r="A1450" s="1">
        <v>40639</v>
      </c>
      <c r="B1450" t="s">
        <v>22</v>
      </c>
      <c r="C1450">
        <v>267800</v>
      </c>
      <c r="D1450">
        <v>1</v>
      </c>
    </row>
    <row r="1451" spans="1:4" x14ac:dyDescent="0.25">
      <c r="A1451" s="1">
        <v>40649</v>
      </c>
      <c r="B1451" t="s">
        <v>19</v>
      </c>
      <c r="C1451">
        <v>133900</v>
      </c>
      <c r="D1451">
        <v>1</v>
      </c>
    </row>
    <row r="1452" spans="1:4" x14ac:dyDescent="0.25">
      <c r="A1452" s="1">
        <v>40650</v>
      </c>
      <c r="B1452" t="s">
        <v>23</v>
      </c>
      <c r="C1452">
        <v>803400</v>
      </c>
      <c r="D1452">
        <v>1</v>
      </c>
    </row>
    <row r="1453" spans="1:4" x14ac:dyDescent="0.25">
      <c r="A1453" s="1">
        <v>40655</v>
      </c>
      <c r="B1453" t="s">
        <v>25</v>
      </c>
      <c r="C1453">
        <v>133936</v>
      </c>
      <c r="D1453">
        <v>1</v>
      </c>
    </row>
    <row r="1454" spans="1:4" x14ac:dyDescent="0.25">
      <c r="A1454" s="1">
        <v>40656</v>
      </c>
      <c r="B1454" t="s">
        <v>19</v>
      </c>
      <c r="C1454">
        <v>401700</v>
      </c>
      <c r="D1454">
        <v>2</v>
      </c>
    </row>
    <row r="1455" spans="1:4" x14ac:dyDescent="0.25">
      <c r="A1455" s="1">
        <v>40663</v>
      </c>
      <c r="B1455" t="s">
        <v>19</v>
      </c>
      <c r="C1455">
        <v>267800</v>
      </c>
      <c r="D1455">
        <v>1</v>
      </c>
    </row>
    <row r="1456" spans="1:4" x14ac:dyDescent="0.25">
      <c r="A1456" s="1">
        <v>40666</v>
      </c>
      <c r="B1456" t="s">
        <v>24</v>
      </c>
      <c r="C1456">
        <v>133900</v>
      </c>
      <c r="D1456">
        <v>1</v>
      </c>
    </row>
    <row r="1457" spans="1:4" x14ac:dyDescent="0.25">
      <c r="A1457" s="1">
        <v>40668</v>
      </c>
      <c r="B1457" t="s">
        <v>21</v>
      </c>
      <c r="C1457">
        <v>267800</v>
      </c>
      <c r="D1457">
        <v>1</v>
      </c>
    </row>
    <row r="1458" spans="1:4" x14ac:dyDescent="0.25">
      <c r="A1458" s="1">
        <v>40670</v>
      </c>
      <c r="B1458" t="s">
        <v>19</v>
      </c>
      <c r="C1458">
        <v>937300</v>
      </c>
      <c r="D1458">
        <v>2</v>
      </c>
    </row>
    <row r="1459" spans="1:4" x14ac:dyDescent="0.25">
      <c r="A1459" s="1">
        <v>40671</v>
      </c>
      <c r="B1459" t="s">
        <v>23</v>
      </c>
      <c r="C1459">
        <v>1205100</v>
      </c>
      <c r="D1459">
        <v>3</v>
      </c>
    </row>
    <row r="1460" spans="1:4" x14ac:dyDescent="0.25">
      <c r="A1460" s="1">
        <v>40672</v>
      </c>
      <c r="B1460" t="s">
        <v>20</v>
      </c>
      <c r="C1460">
        <v>803400</v>
      </c>
      <c r="D1460">
        <v>2</v>
      </c>
    </row>
    <row r="1461" spans="1:4" x14ac:dyDescent="0.25">
      <c r="A1461" s="1">
        <v>40673</v>
      </c>
      <c r="B1461" t="s">
        <v>24</v>
      </c>
      <c r="C1461">
        <v>71413</v>
      </c>
      <c r="D1461">
        <v>1</v>
      </c>
    </row>
    <row r="1462" spans="1:4" x14ac:dyDescent="0.25">
      <c r="A1462" s="1">
        <v>40674</v>
      </c>
      <c r="B1462" t="s">
        <v>22</v>
      </c>
      <c r="C1462">
        <v>339213</v>
      </c>
      <c r="D1462">
        <v>2</v>
      </c>
    </row>
    <row r="1463" spans="1:4" x14ac:dyDescent="0.25">
      <c r="A1463" s="1">
        <v>40675</v>
      </c>
      <c r="B1463" t="s">
        <v>21</v>
      </c>
      <c r="C1463">
        <v>401700</v>
      </c>
      <c r="D1463">
        <v>2</v>
      </c>
    </row>
    <row r="1464" spans="1:4" x14ac:dyDescent="0.25">
      <c r="A1464" s="1">
        <v>40676</v>
      </c>
      <c r="B1464" t="s">
        <v>25</v>
      </c>
      <c r="C1464">
        <v>133900</v>
      </c>
      <c r="D1464">
        <v>1</v>
      </c>
    </row>
    <row r="1465" spans="1:4" x14ac:dyDescent="0.25">
      <c r="A1465" s="1">
        <v>40677</v>
      </c>
      <c r="B1465" t="s">
        <v>19</v>
      </c>
      <c r="C1465">
        <v>267800</v>
      </c>
      <c r="D1465">
        <v>2</v>
      </c>
    </row>
    <row r="1466" spans="1:4" x14ac:dyDescent="0.25">
      <c r="A1466" s="1">
        <v>40678</v>
      </c>
      <c r="B1466" t="s">
        <v>23</v>
      </c>
      <c r="C1466">
        <v>401700</v>
      </c>
      <c r="D1466">
        <v>1</v>
      </c>
    </row>
    <row r="1467" spans="1:4" x14ac:dyDescent="0.25">
      <c r="A1467" s="1">
        <v>40679</v>
      </c>
      <c r="B1467" t="s">
        <v>20</v>
      </c>
      <c r="C1467">
        <v>267800</v>
      </c>
      <c r="D1467">
        <v>2</v>
      </c>
    </row>
    <row r="1468" spans="1:4" x14ac:dyDescent="0.25">
      <c r="A1468" s="1">
        <v>40681</v>
      </c>
      <c r="B1468" t="s">
        <v>22</v>
      </c>
      <c r="C1468">
        <v>267800</v>
      </c>
      <c r="D1468">
        <v>2</v>
      </c>
    </row>
    <row r="1469" spans="1:4" x14ac:dyDescent="0.25">
      <c r="A1469" s="1">
        <v>40682</v>
      </c>
      <c r="B1469" t="s">
        <v>21</v>
      </c>
      <c r="C1469">
        <v>267800</v>
      </c>
      <c r="D1469">
        <v>1</v>
      </c>
    </row>
    <row r="1470" spans="1:4" x14ac:dyDescent="0.25">
      <c r="A1470" s="1">
        <v>40683</v>
      </c>
      <c r="B1470" t="s">
        <v>25</v>
      </c>
      <c r="C1470">
        <v>71413</v>
      </c>
      <c r="D1470">
        <v>1</v>
      </c>
    </row>
    <row r="1471" spans="1:4" x14ac:dyDescent="0.25">
      <c r="A1471" s="1">
        <v>40684</v>
      </c>
      <c r="B1471" t="s">
        <v>19</v>
      </c>
      <c r="C1471">
        <v>401700</v>
      </c>
      <c r="D1471">
        <v>1</v>
      </c>
    </row>
    <row r="1472" spans="1:4" x14ac:dyDescent="0.25">
      <c r="A1472" s="1">
        <v>40685</v>
      </c>
      <c r="B1472" t="s">
        <v>23</v>
      </c>
      <c r="C1472">
        <v>401700</v>
      </c>
      <c r="D1472">
        <v>1</v>
      </c>
    </row>
    <row r="1473" spans="1:4" x14ac:dyDescent="0.25">
      <c r="A1473" s="1">
        <v>40690</v>
      </c>
      <c r="B1473" t="s">
        <v>25</v>
      </c>
      <c r="C1473">
        <v>267800</v>
      </c>
      <c r="D1473">
        <v>1</v>
      </c>
    </row>
    <row r="1474" spans="1:4" x14ac:dyDescent="0.25">
      <c r="A1474" s="1">
        <v>40691</v>
      </c>
      <c r="B1474" t="s">
        <v>19</v>
      </c>
      <c r="C1474">
        <v>1205100</v>
      </c>
      <c r="D1474">
        <v>2</v>
      </c>
    </row>
    <row r="1475" spans="1:4" x14ac:dyDescent="0.25">
      <c r="A1475" s="1">
        <v>40692</v>
      </c>
      <c r="B1475" t="s">
        <v>23</v>
      </c>
      <c r="C1475">
        <v>803400</v>
      </c>
      <c r="D1475">
        <v>1</v>
      </c>
    </row>
    <row r="1476" spans="1:4" x14ac:dyDescent="0.25">
      <c r="A1476" s="1">
        <v>40694</v>
      </c>
      <c r="B1476" t="s">
        <v>24</v>
      </c>
      <c r="C1476">
        <v>267800</v>
      </c>
      <c r="D1476">
        <v>1</v>
      </c>
    </row>
    <row r="1477" spans="1:4" x14ac:dyDescent="0.25">
      <c r="A1477" s="1">
        <v>40699</v>
      </c>
      <c r="B1477" t="s">
        <v>23</v>
      </c>
      <c r="C1477">
        <v>1472900</v>
      </c>
      <c r="D1477">
        <v>4</v>
      </c>
    </row>
    <row r="1478" spans="1:4" x14ac:dyDescent="0.25">
      <c r="A1478" s="1">
        <v>40700</v>
      </c>
      <c r="B1478" t="s">
        <v>20</v>
      </c>
      <c r="C1478">
        <v>535600</v>
      </c>
      <c r="D1478">
        <v>3</v>
      </c>
    </row>
    <row r="1479" spans="1:4" x14ac:dyDescent="0.25">
      <c r="A1479" s="1">
        <v>40701</v>
      </c>
      <c r="B1479" t="s">
        <v>24</v>
      </c>
      <c r="C1479">
        <v>267800</v>
      </c>
      <c r="D1479">
        <v>1</v>
      </c>
    </row>
    <row r="1480" spans="1:4" x14ac:dyDescent="0.25">
      <c r="A1480" s="1">
        <v>40706</v>
      </c>
      <c r="B1480" t="s">
        <v>23</v>
      </c>
      <c r="C1480">
        <v>401700</v>
      </c>
      <c r="D1480">
        <v>1</v>
      </c>
    </row>
    <row r="1481" spans="1:4" x14ac:dyDescent="0.25">
      <c r="A1481" s="1">
        <v>40707</v>
      </c>
      <c r="B1481" t="s">
        <v>20</v>
      </c>
      <c r="C1481">
        <v>401700</v>
      </c>
      <c r="D1481">
        <v>1</v>
      </c>
    </row>
    <row r="1482" spans="1:4" x14ac:dyDescent="0.25">
      <c r="A1482" s="1">
        <v>40709</v>
      </c>
      <c r="B1482" t="s">
        <v>22</v>
      </c>
      <c r="C1482">
        <v>133900</v>
      </c>
      <c r="D1482">
        <v>1</v>
      </c>
    </row>
    <row r="1483" spans="1:4" x14ac:dyDescent="0.25">
      <c r="A1483" s="1">
        <v>40711</v>
      </c>
      <c r="B1483" t="s">
        <v>25</v>
      </c>
      <c r="C1483">
        <v>267800</v>
      </c>
      <c r="D1483">
        <v>1</v>
      </c>
    </row>
    <row r="1484" spans="1:4" x14ac:dyDescent="0.25">
      <c r="A1484" s="1">
        <v>40713</v>
      </c>
      <c r="B1484" t="s">
        <v>23</v>
      </c>
      <c r="C1484">
        <v>71413</v>
      </c>
      <c r="D1484">
        <v>1</v>
      </c>
    </row>
    <row r="1485" spans="1:4" x14ac:dyDescent="0.25">
      <c r="A1485" s="1">
        <v>40714</v>
      </c>
      <c r="B1485" t="s">
        <v>20</v>
      </c>
      <c r="C1485">
        <v>267800</v>
      </c>
      <c r="D1485">
        <v>1</v>
      </c>
    </row>
    <row r="1486" spans="1:4" x14ac:dyDescent="0.25">
      <c r="A1486" s="1">
        <v>40715</v>
      </c>
      <c r="B1486" t="s">
        <v>24</v>
      </c>
      <c r="C1486">
        <v>133900</v>
      </c>
      <c r="D1486">
        <v>1</v>
      </c>
    </row>
    <row r="1487" spans="1:4" x14ac:dyDescent="0.25">
      <c r="A1487" s="1">
        <v>40717</v>
      </c>
      <c r="B1487" t="s">
        <v>21</v>
      </c>
      <c r="C1487">
        <v>205313</v>
      </c>
      <c r="D1487">
        <v>2</v>
      </c>
    </row>
    <row r="1488" spans="1:4" x14ac:dyDescent="0.25">
      <c r="A1488" s="1">
        <v>40719</v>
      </c>
      <c r="B1488" t="s">
        <v>19</v>
      </c>
      <c r="C1488">
        <v>401700</v>
      </c>
      <c r="D1488">
        <v>1</v>
      </c>
    </row>
    <row r="1489" spans="1:4" x14ac:dyDescent="0.25">
      <c r="A1489" s="1">
        <v>40720</v>
      </c>
      <c r="B1489" t="s">
        <v>23</v>
      </c>
      <c r="C1489">
        <v>803400</v>
      </c>
      <c r="D1489">
        <v>2</v>
      </c>
    </row>
    <row r="1490" spans="1:4" x14ac:dyDescent="0.25">
      <c r="A1490" s="1">
        <v>40723</v>
      </c>
      <c r="B1490" t="s">
        <v>22</v>
      </c>
      <c r="C1490">
        <v>133900</v>
      </c>
      <c r="D1490">
        <v>1</v>
      </c>
    </row>
    <row r="1491" spans="1:4" x14ac:dyDescent="0.25">
      <c r="A1491" s="1">
        <v>40726</v>
      </c>
      <c r="B1491" t="s">
        <v>19</v>
      </c>
      <c r="C1491">
        <v>133900</v>
      </c>
      <c r="D1491">
        <v>1</v>
      </c>
    </row>
    <row r="1492" spans="1:4" x14ac:dyDescent="0.25">
      <c r="A1492" s="1">
        <v>40728</v>
      </c>
      <c r="B1492" t="s">
        <v>20</v>
      </c>
      <c r="C1492">
        <v>803400</v>
      </c>
      <c r="D1492">
        <v>1</v>
      </c>
    </row>
    <row r="1493" spans="1:4" x14ac:dyDescent="0.25">
      <c r="A1493" s="1">
        <v>40735</v>
      </c>
      <c r="B1493" t="s">
        <v>20</v>
      </c>
      <c r="C1493">
        <v>133900</v>
      </c>
      <c r="D1493">
        <v>1</v>
      </c>
    </row>
    <row r="1494" spans="1:4" x14ac:dyDescent="0.25">
      <c r="A1494" s="1">
        <v>40736</v>
      </c>
      <c r="B1494" t="s">
        <v>24</v>
      </c>
      <c r="C1494">
        <v>133900</v>
      </c>
      <c r="D1494">
        <v>1</v>
      </c>
    </row>
    <row r="1495" spans="1:4" x14ac:dyDescent="0.25">
      <c r="A1495" s="1">
        <v>40740</v>
      </c>
      <c r="B1495" t="s">
        <v>19</v>
      </c>
      <c r="C1495">
        <v>1472900</v>
      </c>
      <c r="D1495">
        <v>5</v>
      </c>
    </row>
    <row r="1496" spans="1:4" x14ac:dyDescent="0.25">
      <c r="A1496" s="1">
        <v>40743</v>
      </c>
      <c r="B1496" t="s">
        <v>24</v>
      </c>
      <c r="C1496">
        <v>803400</v>
      </c>
      <c r="D1496">
        <v>4</v>
      </c>
    </row>
    <row r="1497" spans="1:4" x14ac:dyDescent="0.25">
      <c r="A1497" s="1">
        <v>40744</v>
      </c>
      <c r="B1497" t="s">
        <v>22</v>
      </c>
      <c r="C1497">
        <v>669500</v>
      </c>
      <c r="D1497">
        <v>3</v>
      </c>
    </row>
    <row r="1498" spans="1:4" x14ac:dyDescent="0.25">
      <c r="A1498" s="1">
        <v>40746</v>
      </c>
      <c r="B1498" t="s">
        <v>25</v>
      </c>
      <c r="C1498">
        <v>267800</v>
      </c>
      <c r="D1498">
        <v>1</v>
      </c>
    </row>
    <row r="1499" spans="1:4" x14ac:dyDescent="0.25">
      <c r="A1499" s="1">
        <v>40751</v>
      </c>
      <c r="B1499" t="s">
        <v>22</v>
      </c>
      <c r="C1499">
        <v>133900</v>
      </c>
      <c r="D1499">
        <v>1</v>
      </c>
    </row>
    <row r="1500" spans="1:4" x14ac:dyDescent="0.25">
      <c r="A1500" s="1">
        <v>40752</v>
      </c>
      <c r="B1500" t="s">
        <v>21</v>
      </c>
      <c r="C1500">
        <v>535600</v>
      </c>
      <c r="D1500">
        <v>1</v>
      </c>
    </row>
    <row r="1501" spans="1:4" x14ac:dyDescent="0.25">
      <c r="A1501" s="1">
        <v>40753</v>
      </c>
      <c r="B1501" t="s">
        <v>25</v>
      </c>
      <c r="C1501">
        <v>267800</v>
      </c>
      <c r="D1501">
        <v>1</v>
      </c>
    </row>
    <row r="1502" spans="1:4" x14ac:dyDescent="0.25">
      <c r="A1502" s="1">
        <v>40755</v>
      </c>
      <c r="B1502" t="s">
        <v>23</v>
      </c>
      <c r="C1502">
        <v>133900</v>
      </c>
      <c r="D1502">
        <v>1</v>
      </c>
    </row>
    <row r="1503" spans="1:4" x14ac:dyDescent="0.25">
      <c r="A1503" s="1">
        <v>40757</v>
      </c>
      <c r="B1503" t="s">
        <v>24</v>
      </c>
      <c r="C1503">
        <v>267800</v>
      </c>
      <c r="D1503">
        <v>1</v>
      </c>
    </row>
    <row r="1504" spans="1:4" x14ac:dyDescent="0.25">
      <c r="A1504" s="1">
        <v>40758</v>
      </c>
      <c r="B1504" t="s">
        <v>22</v>
      </c>
      <c r="C1504">
        <v>267800</v>
      </c>
      <c r="D1504">
        <v>1</v>
      </c>
    </row>
    <row r="1505" spans="1:4" x14ac:dyDescent="0.25">
      <c r="A1505" s="1">
        <v>40760</v>
      </c>
      <c r="B1505" t="s">
        <v>25</v>
      </c>
      <c r="C1505">
        <v>803400</v>
      </c>
      <c r="D1505">
        <v>1</v>
      </c>
    </row>
    <row r="1506" spans="1:4" x14ac:dyDescent="0.25">
      <c r="A1506" s="1">
        <v>40761</v>
      </c>
      <c r="B1506" t="s">
        <v>19</v>
      </c>
      <c r="C1506">
        <v>803400</v>
      </c>
      <c r="D1506">
        <v>1</v>
      </c>
    </row>
    <row r="1507" spans="1:4" x14ac:dyDescent="0.25">
      <c r="A1507" s="1">
        <v>40764</v>
      </c>
      <c r="B1507" t="s">
        <v>24</v>
      </c>
      <c r="C1507">
        <v>410627</v>
      </c>
      <c r="D1507">
        <v>2</v>
      </c>
    </row>
    <row r="1508" spans="1:4" x14ac:dyDescent="0.25">
      <c r="A1508" s="1">
        <v>40767</v>
      </c>
      <c r="B1508" t="s">
        <v>25</v>
      </c>
      <c r="C1508">
        <v>401700</v>
      </c>
      <c r="D1508">
        <v>2</v>
      </c>
    </row>
    <row r="1509" spans="1:4" x14ac:dyDescent="0.25">
      <c r="A1509" s="1">
        <v>40769</v>
      </c>
      <c r="B1509" t="s">
        <v>23</v>
      </c>
      <c r="C1509">
        <v>401700</v>
      </c>
      <c r="D1509">
        <v>1</v>
      </c>
    </row>
    <row r="1510" spans="1:4" x14ac:dyDescent="0.25">
      <c r="A1510" s="1">
        <v>40770</v>
      </c>
      <c r="B1510" t="s">
        <v>20</v>
      </c>
      <c r="C1510">
        <v>401700</v>
      </c>
      <c r="D1510">
        <v>1</v>
      </c>
    </row>
    <row r="1511" spans="1:4" x14ac:dyDescent="0.25">
      <c r="A1511" s="1">
        <v>40772</v>
      </c>
      <c r="B1511" t="s">
        <v>22</v>
      </c>
      <c r="C1511">
        <v>267800</v>
      </c>
      <c r="D1511">
        <v>1</v>
      </c>
    </row>
    <row r="1512" spans="1:4" x14ac:dyDescent="0.25">
      <c r="A1512" s="1">
        <v>40776</v>
      </c>
      <c r="B1512" t="s">
        <v>23</v>
      </c>
      <c r="C1512">
        <v>1339000</v>
      </c>
      <c r="D1512">
        <v>3</v>
      </c>
    </row>
    <row r="1513" spans="1:4" x14ac:dyDescent="0.25">
      <c r="A1513" s="1">
        <v>40777</v>
      </c>
      <c r="B1513" t="s">
        <v>20</v>
      </c>
      <c r="C1513">
        <v>1071200</v>
      </c>
      <c r="D1513">
        <v>2</v>
      </c>
    </row>
    <row r="1514" spans="1:4" x14ac:dyDescent="0.25">
      <c r="A1514" s="1">
        <v>40778</v>
      </c>
      <c r="B1514" t="s">
        <v>24</v>
      </c>
      <c r="C1514">
        <v>267800</v>
      </c>
      <c r="D1514">
        <v>1</v>
      </c>
    </row>
    <row r="1515" spans="1:4" x14ac:dyDescent="0.25">
      <c r="A1515" s="1">
        <v>40783</v>
      </c>
      <c r="B1515" t="s">
        <v>23</v>
      </c>
      <c r="C1515">
        <v>803400</v>
      </c>
      <c r="D1515">
        <v>1</v>
      </c>
    </row>
    <row r="1516" spans="1:4" x14ac:dyDescent="0.25">
      <c r="A1516" s="1">
        <v>40788</v>
      </c>
      <c r="B1516" t="s">
        <v>25</v>
      </c>
      <c r="C1516">
        <v>803400</v>
      </c>
      <c r="D1516">
        <v>1</v>
      </c>
    </row>
    <row r="1517" spans="1:4" x14ac:dyDescent="0.25">
      <c r="A1517" s="1">
        <v>40795</v>
      </c>
      <c r="B1517" t="s">
        <v>25</v>
      </c>
      <c r="C1517">
        <v>1481827</v>
      </c>
      <c r="D1517">
        <v>3</v>
      </c>
    </row>
    <row r="1518" spans="1:4" x14ac:dyDescent="0.25">
      <c r="A1518" s="1">
        <v>40796</v>
      </c>
      <c r="B1518" t="s">
        <v>19</v>
      </c>
      <c r="C1518">
        <v>803400</v>
      </c>
      <c r="D1518">
        <v>1</v>
      </c>
    </row>
    <row r="1519" spans="1:4" x14ac:dyDescent="0.25">
      <c r="A1519" s="1">
        <v>40798</v>
      </c>
      <c r="B1519" t="s">
        <v>20</v>
      </c>
      <c r="C1519">
        <v>267800</v>
      </c>
      <c r="D1519">
        <v>1</v>
      </c>
    </row>
    <row r="1520" spans="1:4" x14ac:dyDescent="0.25">
      <c r="A1520" s="1">
        <v>40806</v>
      </c>
      <c r="B1520" t="s">
        <v>24</v>
      </c>
      <c r="C1520">
        <v>535600</v>
      </c>
      <c r="D1520">
        <v>1</v>
      </c>
    </row>
    <row r="1521" spans="1:4" x14ac:dyDescent="0.25">
      <c r="A1521" s="1">
        <v>40812</v>
      </c>
      <c r="B1521" t="s">
        <v>20</v>
      </c>
      <c r="C1521">
        <v>535600</v>
      </c>
      <c r="D1521">
        <v>2</v>
      </c>
    </row>
    <row r="1522" spans="1:4" x14ac:dyDescent="0.25">
      <c r="A1522" s="1">
        <v>40818</v>
      </c>
      <c r="B1522" t="s">
        <v>23</v>
      </c>
      <c r="C1522">
        <v>410627</v>
      </c>
      <c r="D1522">
        <v>2</v>
      </c>
    </row>
    <row r="1523" spans="1:4" x14ac:dyDescent="0.25">
      <c r="A1523" s="1">
        <v>40823</v>
      </c>
      <c r="B1523" t="s">
        <v>25</v>
      </c>
      <c r="C1523">
        <v>803400</v>
      </c>
      <c r="D1523">
        <v>1</v>
      </c>
    </row>
    <row r="1524" spans="1:4" x14ac:dyDescent="0.25">
      <c r="A1524" s="1">
        <v>40824</v>
      </c>
      <c r="B1524" t="s">
        <v>19</v>
      </c>
      <c r="C1524">
        <v>142827</v>
      </c>
      <c r="D1524">
        <v>1</v>
      </c>
    </row>
    <row r="1525" spans="1:4" x14ac:dyDescent="0.25">
      <c r="A1525" s="1">
        <v>40825</v>
      </c>
      <c r="B1525" t="s">
        <v>23</v>
      </c>
      <c r="C1525">
        <v>410627</v>
      </c>
      <c r="D1525">
        <v>2</v>
      </c>
    </row>
    <row r="1526" spans="1:4" x14ac:dyDescent="0.25">
      <c r="A1526" s="1">
        <v>40832</v>
      </c>
      <c r="B1526" t="s">
        <v>23</v>
      </c>
      <c r="C1526">
        <v>1071200</v>
      </c>
      <c r="D1526">
        <v>2</v>
      </c>
    </row>
    <row r="1527" spans="1:4" x14ac:dyDescent="0.25">
      <c r="A1527" s="1">
        <v>40844</v>
      </c>
      <c r="B1527" t="s">
        <v>25</v>
      </c>
      <c r="C1527">
        <v>142827</v>
      </c>
      <c r="D1527">
        <v>1</v>
      </c>
    </row>
    <row r="1528" spans="1:4" x14ac:dyDescent="0.25">
      <c r="A1528" s="1">
        <v>40845</v>
      </c>
      <c r="B1528" t="s">
        <v>19</v>
      </c>
      <c r="C1528">
        <v>1071200</v>
      </c>
      <c r="D1528">
        <v>2</v>
      </c>
    </row>
    <row r="1529" spans="1:4" x14ac:dyDescent="0.25">
      <c r="A1529" s="1">
        <v>40853</v>
      </c>
      <c r="B1529" t="s">
        <v>23</v>
      </c>
      <c r="C1529">
        <v>1339000</v>
      </c>
      <c r="D1529">
        <v>3</v>
      </c>
    </row>
    <row r="1530" spans="1:4" x14ac:dyDescent="0.25">
      <c r="A1530" s="1">
        <v>40854</v>
      </c>
      <c r="B1530" t="s">
        <v>20</v>
      </c>
      <c r="C1530">
        <v>535600</v>
      </c>
      <c r="D1530">
        <v>2</v>
      </c>
    </row>
    <row r="1531" spans="1:4" x14ac:dyDescent="0.25">
      <c r="A1531" s="1">
        <v>40856</v>
      </c>
      <c r="B1531" t="s">
        <v>22</v>
      </c>
      <c r="C1531">
        <v>267800</v>
      </c>
      <c r="D1531">
        <v>1</v>
      </c>
    </row>
    <row r="1532" spans="1:4" x14ac:dyDescent="0.25">
      <c r="A1532" s="1">
        <v>40864</v>
      </c>
      <c r="B1532" t="s">
        <v>21</v>
      </c>
      <c r="C1532">
        <v>267800</v>
      </c>
      <c r="D1532">
        <v>1</v>
      </c>
    </row>
    <row r="1533" spans="1:4" x14ac:dyDescent="0.25">
      <c r="A1533" s="1">
        <v>40873</v>
      </c>
      <c r="B1533" t="s">
        <v>19</v>
      </c>
      <c r="C1533">
        <v>803400</v>
      </c>
      <c r="D1533">
        <v>1</v>
      </c>
    </row>
    <row r="1534" spans="1:4" x14ac:dyDescent="0.25">
      <c r="A1534" s="1">
        <v>40874</v>
      </c>
      <c r="B1534" t="s">
        <v>23</v>
      </c>
      <c r="C1534">
        <v>142827</v>
      </c>
      <c r="D1534">
        <v>1</v>
      </c>
    </row>
    <row r="1535" spans="1:4" x14ac:dyDescent="0.25">
      <c r="A1535" s="1">
        <v>40888</v>
      </c>
      <c r="B1535" t="s">
        <v>23</v>
      </c>
      <c r="C1535">
        <v>803400</v>
      </c>
      <c r="D1535">
        <v>1</v>
      </c>
    </row>
    <row r="1536" spans="1:4" x14ac:dyDescent="0.25">
      <c r="A1536" s="1">
        <v>40911</v>
      </c>
      <c r="B1536" t="s">
        <v>24</v>
      </c>
      <c r="C1536">
        <v>283350</v>
      </c>
      <c r="D1536">
        <v>1</v>
      </c>
    </row>
    <row r="1537" spans="1:4" x14ac:dyDescent="0.25">
      <c r="A1537" s="1">
        <v>40915</v>
      </c>
      <c r="B1537" t="s">
        <v>19</v>
      </c>
      <c r="C1537">
        <v>850050</v>
      </c>
      <c r="D1537">
        <v>1</v>
      </c>
    </row>
    <row r="1538" spans="1:4" x14ac:dyDescent="0.25">
      <c r="A1538" s="1">
        <v>40917</v>
      </c>
      <c r="B1538" t="s">
        <v>20</v>
      </c>
      <c r="C1538">
        <v>850050</v>
      </c>
      <c r="D1538">
        <v>1</v>
      </c>
    </row>
    <row r="1539" spans="1:4" x14ac:dyDescent="0.25">
      <c r="A1539" s="1">
        <v>40929</v>
      </c>
      <c r="B1539" t="s">
        <v>19</v>
      </c>
      <c r="C1539">
        <v>850050</v>
      </c>
      <c r="D1539">
        <v>1</v>
      </c>
    </row>
    <row r="1540" spans="1:4" x14ac:dyDescent="0.25">
      <c r="A1540" s="1">
        <v>40932</v>
      </c>
      <c r="B1540" t="s">
        <v>24</v>
      </c>
      <c r="C1540">
        <v>283350</v>
      </c>
      <c r="D1540">
        <v>1</v>
      </c>
    </row>
    <row r="1541" spans="1:4" x14ac:dyDescent="0.25">
      <c r="A1541" s="1">
        <v>40937</v>
      </c>
      <c r="B1541" t="s">
        <v>23</v>
      </c>
      <c r="C1541">
        <v>850050</v>
      </c>
      <c r="D1541">
        <v>2</v>
      </c>
    </row>
    <row r="1542" spans="1:4" x14ac:dyDescent="0.25">
      <c r="A1542" s="1">
        <v>40941</v>
      </c>
      <c r="B1542" t="s">
        <v>21</v>
      </c>
      <c r="C1542">
        <v>566700</v>
      </c>
      <c r="D1542">
        <v>1</v>
      </c>
    </row>
    <row r="1543" spans="1:4" x14ac:dyDescent="0.25">
      <c r="A1543" s="1">
        <v>40947</v>
      </c>
      <c r="B1543" t="s">
        <v>22</v>
      </c>
      <c r="C1543">
        <v>283350</v>
      </c>
      <c r="D1543">
        <v>1</v>
      </c>
    </row>
    <row r="1544" spans="1:4" x14ac:dyDescent="0.25">
      <c r="A1544" s="1">
        <v>40958</v>
      </c>
      <c r="B1544" t="s">
        <v>23</v>
      </c>
      <c r="C1544">
        <v>283350</v>
      </c>
      <c r="D1544">
        <v>1</v>
      </c>
    </row>
    <row r="1545" spans="1:4" x14ac:dyDescent="0.25">
      <c r="A1545" s="1">
        <v>40963</v>
      </c>
      <c r="B1545" t="s">
        <v>25</v>
      </c>
      <c r="C1545">
        <v>283350</v>
      </c>
      <c r="D1545">
        <v>1</v>
      </c>
    </row>
    <row r="1546" spans="1:4" x14ac:dyDescent="0.25">
      <c r="A1546" s="1">
        <v>40973</v>
      </c>
      <c r="B1546" t="s">
        <v>20</v>
      </c>
      <c r="C1546">
        <v>850050</v>
      </c>
      <c r="D1546">
        <v>2</v>
      </c>
    </row>
    <row r="1547" spans="1:4" x14ac:dyDescent="0.25">
      <c r="A1547" s="1">
        <v>40977</v>
      </c>
      <c r="B1547" t="s">
        <v>25</v>
      </c>
      <c r="C1547">
        <v>283350</v>
      </c>
      <c r="D1547">
        <v>1</v>
      </c>
    </row>
    <row r="1548" spans="1:4" x14ac:dyDescent="0.25">
      <c r="A1548" s="1">
        <v>40987</v>
      </c>
      <c r="B1548" t="s">
        <v>20</v>
      </c>
      <c r="C1548">
        <v>1133400</v>
      </c>
      <c r="D1548">
        <v>2</v>
      </c>
    </row>
    <row r="1549" spans="1:4" x14ac:dyDescent="0.25">
      <c r="A1549" s="1">
        <v>40991</v>
      </c>
      <c r="B1549" t="s">
        <v>25</v>
      </c>
      <c r="C1549">
        <v>283350</v>
      </c>
      <c r="D1549">
        <v>1</v>
      </c>
    </row>
    <row r="1550" spans="1:4" x14ac:dyDescent="0.25">
      <c r="A1550" s="1">
        <v>40993</v>
      </c>
      <c r="B1550" t="s">
        <v>23</v>
      </c>
      <c r="C1550">
        <v>1001170</v>
      </c>
      <c r="D1550">
        <v>3</v>
      </c>
    </row>
    <row r="1551" spans="1:4" x14ac:dyDescent="0.25">
      <c r="A1551" s="1">
        <v>40995</v>
      </c>
      <c r="B1551" t="s">
        <v>24</v>
      </c>
      <c r="C1551">
        <v>283350</v>
      </c>
      <c r="D1551">
        <v>1</v>
      </c>
    </row>
    <row r="1552" spans="1:4" x14ac:dyDescent="0.25">
      <c r="A1552" s="1">
        <v>41004</v>
      </c>
      <c r="B1552" t="s">
        <v>21</v>
      </c>
      <c r="C1552">
        <v>283350</v>
      </c>
      <c r="D1552">
        <v>1</v>
      </c>
    </row>
    <row r="1553" spans="1:4" x14ac:dyDescent="0.25">
      <c r="A1553" s="1">
        <v>41006</v>
      </c>
      <c r="B1553" t="s">
        <v>19</v>
      </c>
      <c r="C1553">
        <v>283350</v>
      </c>
      <c r="D1553">
        <v>1</v>
      </c>
    </row>
    <row r="1554" spans="1:4" x14ac:dyDescent="0.25">
      <c r="A1554" s="1">
        <v>41007</v>
      </c>
      <c r="B1554" t="s">
        <v>23</v>
      </c>
      <c r="C1554">
        <v>850050</v>
      </c>
      <c r="D1554">
        <v>1</v>
      </c>
    </row>
    <row r="1555" spans="1:4" x14ac:dyDescent="0.25">
      <c r="A1555" s="1">
        <v>41015</v>
      </c>
      <c r="B1555" t="s">
        <v>20</v>
      </c>
      <c r="C1555">
        <v>283350</v>
      </c>
      <c r="D1555">
        <v>1</v>
      </c>
    </row>
    <row r="1556" spans="1:4" x14ac:dyDescent="0.25">
      <c r="A1556" s="1">
        <v>41018</v>
      </c>
      <c r="B1556" t="s">
        <v>21</v>
      </c>
      <c r="C1556">
        <v>75560</v>
      </c>
      <c r="D1556">
        <v>1</v>
      </c>
    </row>
    <row r="1557" spans="1:4" x14ac:dyDescent="0.25">
      <c r="A1557" s="1">
        <v>41021</v>
      </c>
      <c r="B1557" t="s">
        <v>23</v>
      </c>
      <c r="C1557">
        <v>850050</v>
      </c>
      <c r="D1557">
        <v>1</v>
      </c>
    </row>
    <row r="1558" spans="1:4" x14ac:dyDescent="0.25">
      <c r="A1558" s="1">
        <v>41022</v>
      </c>
      <c r="B1558" t="s">
        <v>20</v>
      </c>
      <c r="C1558">
        <v>141675</v>
      </c>
      <c r="D1558">
        <v>1</v>
      </c>
    </row>
    <row r="1559" spans="1:4" x14ac:dyDescent="0.25">
      <c r="A1559" s="1">
        <v>41026</v>
      </c>
      <c r="B1559" t="s">
        <v>25</v>
      </c>
      <c r="C1559">
        <v>141675</v>
      </c>
      <c r="D1559">
        <v>1</v>
      </c>
    </row>
    <row r="1560" spans="1:4" x14ac:dyDescent="0.25">
      <c r="A1560" s="1">
        <v>41027</v>
      </c>
      <c r="B1560" t="s">
        <v>19</v>
      </c>
      <c r="C1560">
        <v>358910</v>
      </c>
      <c r="D1560">
        <v>2</v>
      </c>
    </row>
    <row r="1561" spans="1:4" x14ac:dyDescent="0.25">
      <c r="A1561" s="1">
        <v>41035</v>
      </c>
      <c r="B1561" t="s">
        <v>23</v>
      </c>
      <c r="C1561">
        <v>141675</v>
      </c>
      <c r="D1561">
        <v>1</v>
      </c>
    </row>
    <row r="1562" spans="1:4" x14ac:dyDescent="0.25">
      <c r="A1562" s="1">
        <v>41040</v>
      </c>
      <c r="B1562" t="s">
        <v>25</v>
      </c>
      <c r="C1562">
        <v>141675</v>
      </c>
      <c r="D1562">
        <v>1</v>
      </c>
    </row>
    <row r="1563" spans="1:4" x14ac:dyDescent="0.25">
      <c r="A1563" s="1">
        <v>41053</v>
      </c>
      <c r="B1563" t="s">
        <v>21</v>
      </c>
      <c r="C1563">
        <v>283350</v>
      </c>
      <c r="D1563">
        <v>1</v>
      </c>
    </row>
    <row r="1564" spans="1:4" x14ac:dyDescent="0.25">
      <c r="A1564" s="1">
        <v>41056</v>
      </c>
      <c r="B1564" t="s">
        <v>23</v>
      </c>
      <c r="C1564">
        <v>425025</v>
      </c>
      <c r="D1564">
        <v>1</v>
      </c>
    </row>
    <row r="1565" spans="1:4" x14ac:dyDescent="0.25">
      <c r="A1565" s="1">
        <v>41068</v>
      </c>
      <c r="B1565" t="s">
        <v>25</v>
      </c>
      <c r="C1565">
        <v>141675</v>
      </c>
      <c r="D1565">
        <v>1</v>
      </c>
    </row>
    <row r="1566" spans="1:4" x14ac:dyDescent="0.25">
      <c r="A1566" s="1">
        <v>41070</v>
      </c>
      <c r="B1566" t="s">
        <v>23</v>
      </c>
      <c r="C1566">
        <v>425025</v>
      </c>
      <c r="D1566">
        <v>1</v>
      </c>
    </row>
    <row r="1567" spans="1:4" x14ac:dyDescent="0.25">
      <c r="A1567" s="1">
        <v>41075</v>
      </c>
      <c r="B1567" t="s">
        <v>25</v>
      </c>
      <c r="C1567">
        <v>283350</v>
      </c>
      <c r="D1567">
        <v>2</v>
      </c>
    </row>
    <row r="1568" spans="1:4" x14ac:dyDescent="0.25">
      <c r="A1568" s="1">
        <v>41077</v>
      </c>
      <c r="B1568" t="s">
        <v>23</v>
      </c>
      <c r="C1568">
        <v>651705</v>
      </c>
      <c r="D1568">
        <v>3</v>
      </c>
    </row>
    <row r="1569" spans="1:4" x14ac:dyDescent="0.25">
      <c r="A1569" s="1">
        <v>41078</v>
      </c>
      <c r="B1569" t="s">
        <v>20</v>
      </c>
      <c r="C1569">
        <v>141675</v>
      </c>
      <c r="D1569">
        <v>1</v>
      </c>
    </row>
    <row r="1570" spans="1:4" x14ac:dyDescent="0.25">
      <c r="A1570" s="1">
        <v>41085</v>
      </c>
      <c r="B1570" t="s">
        <v>20</v>
      </c>
      <c r="C1570">
        <v>850050</v>
      </c>
      <c r="D1570">
        <v>1</v>
      </c>
    </row>
    <row r="1571" spans="1:4" x14ac:dyDescent="0.25">
      <c r="A1571" s="1">
        <v>41086</v>
      </c>
      <c r="B1571" t="s">
        <v>24</v>
      </c>
      <c r="C1571">
        <v>850050</v>
      </c>
      <c r="D1571">
        <v>2</v>
      </c>
    </row>
    <row r="1572" spans="1:4" x14ac:dyDescent="0.25">
      <c r="A1572" s="1">
        <v>41102</v>
      </c>
      <c r="B1572" t="s">
        <v>21</v>
      </c>
      <c r="C1572">
        <v>283350</v>
      </c>
      <c r="D1572">
        <v>1</v>
      </c>
    </row>
    <row r="1573" spans="1:4" x14ac:dyDescent="0.25">
      <c r="A1573" s="1">
        <v>41104</v>
      </c>
      <c r="B1573" t="s">
        <v>19</v>
      </c>
      <c r="C1573">
        <v>141675</v>
      </c>
      <c r="D1573">
        <v>1</v>
      </c>
    </row>
    <row r="1574" spans="1:4" x14ac:dyDescent="0.25">
      <c r="A1574" s="1">
        <v>41124</v>
      </c>
      <c r="B1574" t="s">
        <v>25</v>
      </c>
      <c r="C1574">
        <v>151120</v>
      </c>
      <c r="D1574">
        <v>1</v>
      </c>
    </row>
    <row r="1575" spans="1:4" x14ac:dyDescent="0.25">
      <c r="A1575" s="1">
        <v>41142</v>
      </c>
      <c r="B1575" t="s">
        <v>24</v>
      </c>
      <c r="C1575">
        <v>151120</v>
      </c>
      <c r="D1575">
        <v>1</v>
      </c>
    </row>
    <row r="1576" spans="1:4" x14ac:dyDescent="0.25">
      <c r="A1576" s="1">
        <v>41186</v>
      </c>
      <c r="B1576" t="s">
        <v>21</v>
      </c>
      <c r="C1576">
        <v>566700</v>
      </c>
      <c r="D1576">
        <v>1</v>
      </c>
    </row>
    <row r="1577" spans="1:4" x14ac:dyDescent="0.25">
      <c r="A1577" s="1">
        <v>41189</v>
      </c>
      <c r="B1577" t="s">
        <v>23</v>
      </c>
      <c r="C1577">
        <v>141675</v>
      </c>
      <c r="D1577">
        <v>1</v>
      </c>
    </row>
    <row r="1578" spans="1:4" x14ac:dyDescent="0.25">
      <c r="A1578" s="1">
        <v>41215</v>
      </c>
      <c r="B1578" t="s">
        <v>25</v>
      </c>
      <c r="C1578">
        <v>377800</v>
      </c>
      <c r="D1578">
        <v>5</v>
      </c>
    </row>
    <row r="1579" spans="1:4" x14ac:dyDescent="0.25">
      <c r="A1579" s="1">
        <v>41219</v>
      </c>
      <c r="B1579" t="s">
        <v>24</v>
      </c>
      <c r="C1579">
        <v>519475</v>
      </c>
      <c r="D1579">
        <v>6</v>
      </c>
    </row>
    <row r="1580" spans="1:4" x14ac:dyDescent="0.25">
      <c r="A1580" s="1">
        <v>41223</v>
      </c>
      <c r="B1580" t="s">
        <v>19</v>
      </c>
      <c r="C1580">
        <v>283350</v>
      </c>
      <c r="D1580">
        <v>1</v>
      </c>
    </row>
    <row r="1581" spans="1:4" x14ac:dyDescent="0.25">
      <c r="A1581" s="1">
        <v>41261</v>
      </c>
      <c r="B1581" t="s">
        <v>24</v>
      </c>
      <c r="C1581">
        <v>283350</v>
      </c>
      <c r="D1581">
        <v>1</v>
      </c>
    </row>
    <row r="1582" spans="1:4" x14ac:dyDescent="0.25">
      <c r="A1582" s="1">
        <v>41309</v>
      </c>
      <c r="B1582" t="s">
        <v>20</v>
      </c>
      <c r="C1582">
        <v>294750</v>
      </c>
      <c r="D1582">
        <v>1</v>
      </c>
    </row>
    <row r="1583" spans="1:4" x14ac:dyDescent="0.25">
      <c r="A1583" s="1">
        <v>41313</v>
      </c>
      <c r="B1583" t="s">
        <v>25</v>
      </c>
      <c r="C1583">
        <v>589500</v>
      </c>
      <c r="D1583">
        <v>2</v>
      </c>
    </row>
    <row r="1584" spans="1:4" x14ac:dyDescent="0.25">
      <c r="A1584" s="1">
        <v>41344</v>
      </c>
      <c r="B1584" t="s">
        <v>20</v>
      </c>
      <c r="C1584">
        <v>294750</v>
      </c>
      <c r="D1584">
        <v>1</v>
      </c>
    </row>
    <row r="1585" spans="1:4" x14ac:dyDescent="0.25">
      <c r="A1585" s="1">
        <v>41377</v>
      </c>
      <c r="B1585" t="s">
        <v>19</v>
      </c>
      <c r="C1585">
        <v>78600</v>
      </c>
      <c r="D1585">
        <v>1</v>
      </c>
    </row>
    <row r="1586" spans="1:4" x14ac:dyDescent="0.25">
      <c r="A1586" s="1">
        <v>41428</v>
      </c>
      <c r="B1586" t="s">
        <v>20</v>
      </c>
      <c r="C1586">
        <v>294750</v>
      </c>
      <c r="D1586">
        <v>1</v>
      </c>
    </row>
    <row r="1587" spans="1:4" x14ac:dyDescent="0.25">
      <c r="A1587" s="1">
        <v>41442</v>
      </c>
      <c r="B1587" t="s">
        <v>20</v>
      </c>
      <c r="C1587">
        <v>589500</v>
      </c>
      <c r="D1587">
        <v>1</v>
      </c>
    </row>
    <row r="1588" spans="1:4" x14ac:dyDescent="0.25">
      <c r="A1588" s="1">
        <v>41656</v>
      </c>
      <c r="B1588" t="s">
        <v>25</v>
      </c>
      <c r="C1588">
        <v>205334</v>
      </c>
      <c r="D1588">
        <v>2</v>
      </c>
    </row>
    <row r="1589" spans="1:4" x14ac:dyDescent="0.25">
      <c r="A1589" s="1">
        <v>41733</v>
      </c>
      <c r="B1589" t="s">
        <v>25</v>
      </c>
      <c r="C1589">
        <v>164267</v>
      </c>
      <c r="D1589">
        <v>1</v>
      </c>
    </row>
    <row r="1590" spans="1:4" x14ac:dyDescent="0.25">
      <c r="A1590" s="1">
        <v>41823</v>
      </c>
      <c r="B1590" t="s">
        <v>21</v>
      </c>
      <c r="C1590">
        <v>154000</v>
      </c>
      <c r="D1590">
        <v>1</v>
      </c>
    </row>
    <row r="1591" spans="1:4" x14ac:dyDescent="0.25">
      <c r="A1591" s="1">
        <v>41995</v>
      </c>
      <c r="B1591" t="s">
        <v>20</v>
      </c>
      <c r="C1591">
        <v>308000</v>
      </c>
      <c r="D1591">
        <v>1</v>
      </c>
    </row>
    <row r="1592" spans="1:4" x14ac:dyDescent="0.25">
      <c r="A1592" s="1">
        <v>41998</v>
      </c>
      <c r="B1592" t="s">
        <v>21</v>
      </c>
      <c r="C1592">
        <v>308000</v>
      </c>
      <c r="D1592">
        <v>1</v>
      </c>
    </row>
    <row r="1593" spans="1:4" x14ac:dyDescent="0.25">
      <c r="A1593" s="1">
        <v>42002</v>
      </c>
      <c r="B1593" t="s">
        <v>20</v>
      </c>
      <c r="C1593">
        <v>308000</v>
      </c>
      <c r="D1593">
        <v>1</v>
      </c>
    </row>
    <row r="1594" spans="1:4" x14ac:dyDescent="0.25">
      <c r="A1594" s="1">
        <v>42020</v>
      </c>
      <c r="B1594" t="s">
        <v>25</v>
      </c>
      <c r="C1594">
        <v>322175</v>
      </c>
      <c r="D1594">
        <v>1</v>
      </c>
    </row>
    <row r="1595" spans="1:4" x14ac:dyDescent="0.25">
      <c r="A1595" s="1">
        <v>42054</v>
      </c>
      <c r="B1595" t="s">
        <v>21</v>
      </c>
      <c r="C1595">
        <v>644350</v>
      </c>
      <c r="D1595">
        <v>1</v>
      </c>
    </row>
    <row r="1596" spans="1:4" x14ac:dyDescent="0.25">
      <c r="A1596" s="1">
        <v>42059</v>
      </c>
      <c r="B1596" t="s">
        <v>24</v>
      </c>
      <c r="C1596">
        <v>644350</v>
      </c>
      <c r="D1596">
        <v>1</v>
      </c>
    </row>
    <row r="1597" spans="1:4" x14ac:dyDescent="0.25">
      <c r="A1597" s="1">
        <v>42068</v>
      </c>
      <c r="B1597" t="s">
        <v>21</v>
      </c>
      <c r="C1597">
        <v>1933050</v>
      </c>
      <c r="D1597">
        <v>3</v>
      </c>
    </row>
    <row r="1598" spans="1:4" x14ac:dyDescent="0.25">
      <c r="A1598" s="1">
        <v>42069</v>
      </c>
      <c r="B1598" t="s">
        <v>25</v>
      </c>
      <c r="C1598">
        <v>644350</v>
      </c>
      <c r="D1598">
        <v>1</v>
      </c>
    </row>
    <row r="1599" spans="1:4" x14ac:dyDescent="0.25">
      <c r="A1599" s="1">
        <v>42071</v>
      </c>
      <c r="B1599" t="s">
        <v>23</v>
      </c>
      <c r="C1599">
        <v>523533</v>
      </c>
      <c r="D1599">
        <v>1</v>
      </c>
    </row>
    <row r="1600" spans="1:4" x14ac:dyDescent="0.25">
      <c r="A1600" s="1">
        <v>42079</v>
      </c>
      <c r="B1600" t="s">
        <v>20</v>
      </c>
      <c r="C1600">
        <v>644350</v>
      </c>
      <c r="D1600">
        <v>1</v>
      </c>
    </row>
    <row r="1601" spans="1:4" x14ac:dyDescent="0.25">
      <c r="A1601" s="1">
        <v>42080</v>
      </c>
      <c r="B1601" t="s">
        <v>24</v>
      </c>
      <c r="C1601">
        <v>644350</v>
      </c>
      <c r="D1601">
        <v>1</v>
      </c>
    </row>
    <row r="1602" spans="1:4" x14ac:dyDescent="0.25">
      <c r="A1602" s="1">
        <v>42083</v>
      </c>
      <c r="B1602" t="s">
        <v>25</v>
      </c>
      <c r="C1602">
        <v>3221750</v>
      </c>
      <c r="D1602">
        <v>5</v>
      </c>
    </row>
    <row r="1603" spans="1:4" x14ac:dyDescent="0.25">
      <c r="A1603" s="1">
        <v>42084</v>
      </c>
      <c r="B1603" t="s">
        <v>19</v>
      </c>
      <c r="C1603">
        <v>1288700</v>
      </c>
      <c r="D1603">
        <v>2</v>
      </c>
    </row>
    <row r="1604" spans="1:4" x14ac:dyDescent="0.25">
      <c r="A1604" s="1">
        <v>42085</v>
      </c>
      <c r="B1604" t="s">
        <v>23</v>
      </c>
      <c r="C1604">
        <v>644350</v>
      </c>
      <c r="D1604">
        <v>1</v>
      </c>
    </row>
    <row r="1605" spans="1:4" x14ac:dyDescent="0.25">
      <c r="A1605" s="1">
        <v>42086</v>
      </c>
      <c r="B1605" t="s">
        <v>20</v>
      </c>
      <c r="C1605">
        <v>1933050</v>
      </c>
      <c r="D1605">
        <v>3</v>
      </c>
    </row>
    <row r="1606" spans="1:4" x14ac:dyDescent="0.25">
      <c r="A1606" s="1">
        <v>42087</v>
      </c>
      <c r="B1606" t="s">
        <v>24</v>
      </c>
      <c r="C1606">
        <v>1288700</v>
      </c>
      <c r="D1606">
        <v>2</v>
      </c>
    </row>
    <row r="1607" spans="1:4" x14ac:dyDescent="0.25">
      <c r="A1607" s="1">
        <v>42088</v>
      </c>
      <c r="B1607" t="s">
        <v>22</v>
      </c>
      <c r="C1607">
        <v>1933050</v>
      </c>
      <c r="D1607">
        <v>3</v>
      </c>
    </row>
    <row r="1608" spans="1:4" x14ac:dyDescent="0.25">
      <c r="A1608" s="1">
        <v>42089</v>
      </c>
      <c r="B1608" t="s">
        <v>21</v>
      </c>
      <c r="C1608">
        <v>644350</v>
      </c>
      <c r="D1608">
        <v>1</v>
      </c>
    </row>
    <row r="1609" spans="1:4" x14ac:dyDescent="0.25">
      <c r="A1609" s="1">
        <v>42090</v>
      </c>
      <c r="B1609" t="s">
        <v>25</v>
      </c>
      <c r="C1609">
        <v>1288700</v>
      </c>
      <c r="D1609">
        <v>2</v>
      </c>
    </row>
    <row r="1610" spans="1:4" x14ac:dyDescent="0.25">
      <c r="A1610" s="1">
        <v>42091</v>
      </c>
      <c r="B1610" t="s">
        <v>19</v>
      </c>
      <c r="C1610">
        <v>1288700</v>
      </c>
      <c r="D1610">
        <v>2</v>
      </c>
    </row>
    <row r="1611" spans="1:4" x14ac:dyDescent="0.25">
      <c r="A1611" s="1">
        <v>42092</v>
      </c>
      <c r="B1611" t="s">
        <v>23</v>
      </c>
      <c r="C1611">
        <v>2577400</v>
      </c>
      <c r="D1611">
        <v>4</v>
      </c>
    </row>
    <row r="1612" spans="1:4" x14ac:dyDescent="0.25">
      <c r="A1612" s="1">
        <v>42093</v>
      </c>
      <c r="B1612" t="s">
        <v>20</v>
      </c>
      <c r="C1612">
        <v>5154800</v>
      </c>
      <c r="D1612">
        <v>8</v>
      </c>
    </row>
    <row r="1613" spans="1:4" x14ac:dyDescent="0.25">
      <c r="A1613" s="1">
        <v>42094</v>
      </c>
      <c r="B1613" t="s">
        <v>24</v>
      </c>
      <c r="C1613">
        <v>5154800</v>
      </c>
      <c r="D1613">
        <v>8</v>
      </c>
    </row>
    <row r="1614" spans="1:4" x14ac:dyDescent="0.25">
      <c r="A1614" s="1">
        <v>42095</v>
      </c>
      <c r="B1614" t="s">
        <v>22</v>
      </c>
      <c r="C1614">
        <v>3221750</v>
      </c>
      <c r="D1614">
        <v>5</v>
      </c>
    </row>
    <row r="1615" spans="1:4" x14ac:dyDescent="0.25">
      <c r="A1615" s="1">
        <v>42096</v>
      </c>
      <c r="B1615" t="s">
        <v>21</v>
      </c>
      <c r="C1615">
        <v>2577400</v>
      </c>
      <c r="D1615">
        <v>4</v>
      </c>
    </row>
    <row r="1616" spans="1:4" x14ac:dyDescent="0.25">
      <c r="A1616" s="1">
        <v>42097</v>
      </c>
      <c r="B1616" t="s">
        <v>25</v>
      </c>
      <c r="C1616">
        <v>1288700</v>
      </c>
      <c r="D1616">
        <v>2</v>
      </c>
    </row>
    <row r="1617" spans="1:4" x14ac:dyDescent="0.25">
      <c r="A1617" s="1">
        <v>42098</v>
      </c>
      <c r="B1617" t="s">
        <v>19</v>
      </c>
      <c r="C1617">
        <v>3221750</v>
      </c>
      <c r="D1617">
        <v>5</v>
      </c>
    </row>
    <row r="1618" spans="1:4" x14ac:dyDescent="0.25">
      <c r="A1618" s="1">
        <v>42099</v>
      </c>
      <c r="B1618" t="s">
        <v>23</v>
      </c>
      <c r="C1618">
        <v>5799150</v>
      </c>
      <c r="D1618">
        <v>9</v>
      </c>
    </row>
    <row r="1619" spans="1:4" x14ac:dyDescent="0.25">
      <c r="A1619" s="1">
        <v>42100</v>
      </c>
      <c r="B1619" t="s">
        <v>20</v>
      </c>
      <c r="C1619">
        <v>1288700</v>
      </c>
      <c r="D1619">
        <v>2</v>
      </c>
    </row>
    <row r="1620" spans="1:4" x14ac:dyDescent="0.25">
      <c r="A1620" s="1">
        <v>42101</v>
      </c>
      <c r="B1620" t="s">
        <v>24</v>
      </c>
      <c r="C1620">
        <v>2456583</v>
      </c>
      <c r="D1620">
        <v>4</v>
      </c>
    </row>
    <row r="1621" spans="1:4" x14ac:dyDescent="0.25">
      <c r="A1621" s="1">
        <v>42102</v>
      </c>
      <c r="B1621" t="s">
        <v>22</v>
      </c>
      <c r="C1621">
        <v>2456583</v>
      </c>
      <c r="D1621">
        <v>4</v>
      </c>
    </row>
    <row r="1622" spans="1:4" x14ac:dyDescent="0.25">
      <c r="A1622" s="1">
        <v>42103</v>
      </c>
      <c r="B1622" t="s">
        <v>21</v>
      </c>
      <c r="C1622">
        <v>2577400</v>
      </c>
      <c r="D1622">
        <v>4</v>
      </c>
    </row>
    <row r="1623" spans="1:4" x14ac:dyDescent="0.25">
      <c r="A1623" s="1">
        <v>42104</v>
      </c>
      <c r="B1623" t="s">
        <v>25</v>
      </c>
      <c r="C1623">
        <v>644350</v>
      </c>
      <c r="D1623">
        <v>1</v>
      </c>
    </row>
    <row r="1624" spans="1:4" x14ac:dyDescent="0.25">
      <c r="A1624" s="1">
        <v>42105</v>
      </c>
      <c r="B1624" t="s">
        <v>19</v>
      </c>
      <c r="C1624">
        <v>1933050</v>
      </c>
      <c r="D1624">
        <v>3</v>
      </c>
    </row>
    <row r="1625" spans="1:4" x14ac:dyDescent="0.25">
      <c r="A1625" s="1">
        <v>42106</v>
      </c>
      <c r="B1625" t="s">
        <v>23</v>
      </c>
      <c r="C1625">
        <v>1933050</v>
      </c>
      <c r="D1625">
        <v>3</v>
      </c>
    </row>
    <row r="1626" spans="1:4" x14ac:dyDescent="0.25">
      <c r="A1626" s="1">
        <v>42107</v>
      </c>
      <c r="B1626" t="s">
        <v>20</v>
      </c>
      <c r="C1626">
        <v>1812233</v>
      </c>
      <c r="D1626">
        <v>3</v>
      </c>
    </row>
    <row r="1627" spans="1:4" x14ac:dyDescent="0.25">
      <c r="A1627" s="1">
        <v>42109</v>
      </c>
      <c r="B1627" t="s">
        <v>22</v>
      </c>
      <c r="C1627">
        <v>1933050</v>
      </c>
      <c r="D1627">
        <v>3</v>
      </c>
    </row>
    <row r="1628" spans="1:4" x14ac:dyDescent="0.25">
      <c r="A1628" s="1">
        <v>42110</v>
      </c>
      <c r="B1628" t="s">
        <v>21</v>
      </c>
      <c r="C1628">
        <v>644350</v>
      </c>
      <c r="D1628">
        <v>1</v>
      </c>
    </row>
    <row r="1629" spans="1:4" x14ac:dyDescent="0.25">
      <c r="A1629" s="1">
        <v>42111</v>
      </c>
      <c r="B1629" t="s">
        <v>25</v>
      </c>
      <c r="C1629">
        <v>644350</v>
      </c>
      <c r="D1629">
        <v>1</v>
      </c>
    </row>
    <row r="1630" spans="1:4" x14ac:dyDescent="0.25">
      <c r="A1630" s="1">
        <v>42112</v>
      </c>
      <c r="B1630" t="s">
        <v>19</v>
      </c>
      <c r="C1630">
        <v>644350</v>
      </c>
      <c r="D1630">
        <v>1</v>
      </c>
    </row>
    <row r="1631" spans="1:4" x14ac:dyDescent="0.25">
      <c r="A1631" s="1">
        <v>42113</v>
      </c>
      <c r="B1631" t="s">
        <v>23</v>
      </c>
      <c r="C1631">
        <v>1288700</v>
      </c>
      <c r="D1631">
        <v>2</v>
      </c>
    </row>
    <row r="1632" spans="1:4" x14ac:dyDescent="0.25">
      <c r="A1632" s="1">
        <v>42114</v>
      </c>
      <c r="B1632" t="s">
        <v>20</v>
      </c>
      <c r="C1632">
        <v>644350</v>
      </c>
      <c r="D1632">
        <v>1</v>
      </c>
    </row>
    <row r="1633" spans="1:4" x14ac:dyDescent="0.25">
      <c r="A1633" s="1">
        <v>42115</v>
      </c>
      <c r="B1633" t="s">
        <v>24</v>
      </c>
      <c r="C1633">
        <v>1288700</v>
      </c>
      <c r="D1633">
        <v>2</v>
      </c>
    </row>
    <row r="1634" spans="1:4" x14ac:dyDescent="0.25">
      <c r="A1634" s="1">
        <v>42116</v>
      </c>
      <c r="B1634" t="s">
        <v>22</v>
      </c>
      <c r="C1634">
        <v>644350</v>
      </c>
      <c r="D1634">
        <v>1</v>
      </c>
    </row>
    <row r="1635" spans="1:4" x14ac:dyDescent="0.25">
      <c r="A1635" s="1">
        <v>42125</v>
      </c>
      <c r="B1635" t="s">
        <v>25</v>
      </c>
      <c r="C1635">
        <v>644350</v>
      </c>
      <c r="D1635">
        <v>1</v>
      </c>
    </row>
    <row r="1636" spans="1:4" x14ac:dyDescent="0.25">
      <c r="A1636" s="1">
        <v>42127</v>
      </c>
      <c r="B1636" t="s">
        <v>23</v>
      </c>
      <c r="C1636">
        <v>644350</v>
      </c>
      <c r="D1636">
        <v>1</v>
      </c>
    </row>
    <row r="1637" spans="1:4" x14ac:dyDescent="0.25">
      <c r="A1637" s="1">
        <v>42128</v>
      </c>
      <c r="B1637" t="s">
        <v>20</v>
      </c>
      <c r="C1637">
        <v>644350</v>
      </c>
      <c r="D1637">
        <v>1</v>
      </c>
    </row>
    <row r="1638" spans="1:4" x14ac:dyDescent="0.25">
      <c r="A1638" s="1">
        <v>42132</v>
      </c>
      <c r="B1638" t="s">
        <v>25</v>
      </c>
      <c r="C1638">
        <v>644350</v>
      </c>
      <c r="D1638">
        <v>1</v>
      </c>
    </row>
    <row r="1639" spans="1:4" x14ac:dyDescent="0.25">
      <c r="A1639" s="1">
        <v>42138</v>
      </c>
      <c r="B1639" t="s">
        <v>21</v>
      </c>
      <c r="C1639">
        <v>644350</v>
      </c>
      <c r="D1639">
        <v>1</v>
      </c>
    </row>
    <row r="1640" spans="1:4" x14ac:dyDescent="0.25">
      <c r="A1640" s="1">
        <v>42144</v>
      </c>
      <c r="B1640" t="s">
        <v>22</v>
      </c>
      <c r="C1640">
        <v>1288700</v>
      </c>
      <c r="D1640">
        <v>2</v>
      </c>
    </row>
    <row r="1641" spans="1:4" x14ac:dyDescent="0.25">
      <c r="A1641" s="1">
        <v>42146</v>
      </c>
      <c r="B1641" t="s">
        <v>25</v>
      </c>
      <c r="C1641">
        <v>644350</v>
      </c>
      <c r="D1641">
        <v>1</v>
      </c>
    </row>
    <row r="1642" spans="1:4" x14ac:dyDescent="0.25">
      <c r="A1642" s="1">
        <v>42155</v>
      </c>
      <c r="B1642" t="s">
        <v>23</v>
      </c>
      <c r="C1642">
        <v>644350</v>
      </c>
      <c r="D1642">
        <v>1</v>
      </c>
    </row>
    <row r="1643" spans="1:4" x14ac:dyDescent="0.25">
      <c r="A1643" s="1">
        <v>42162</v>
      </c>
      <c r="B1643" t="s">
        <v>23</v>
      </c>
      <c r="C1643">
        <v>644350</v>
      </c>
      <c r="D1643">
        <v>1</v>
      </c>
    </row>
    <row r="1644" spans="1:4" x14ac:dyDescent="0.25">
      <c r="A1644" s="1">
        <v>42164</v>
      </c>
      <c r="B1644" t="s">
        <v>24</v>
      </c>
      <c r="C1644">
        <v>644350</v>
      </c>
      <c r="D1644">
        <v>1</v>
      </c>
    </row>
    <row r="1645" spans="1:4" x14ac:dyDescent="0.25">
      <c r="A1645" s="1">
        <v>42166</v>
      </c>
      <c r="B1645" t="s">
        <v>21</v>
      </c>
      <c r="C1645">
        <v>644350</v>
      </c>
      <c r="D1645">
        <v>1</v>
      </c>
    </row>
    <row r="1646" spans="1:4" x14ac:dyDescent="0.25">
      <c r="A1646" s="1">
        <v>42168</v>
      </c>
      <c r="B1646" t="s">
        <v>19</v>
      </c>
      <c r="C1646">
        <v>644350</v>
      </c>
      <c r="D1646">
        <v>1</v>
      </c>
    </row>
    <row r="1647" spans="1:4" x14ac:dyDescent="0.25">
      <c r="A1647" s="1">
        <v>42169</v>
      </c>
      <c r="B1647" t="s">
        <v>23</v>
      </c>
      <c r="C1647">
        <v>1288700</v>
      </c>
      <c r="D1647">
        <v>2</v>
      </c>
    </row>
    <row r="1648" spans="1:4" x14ac:dyDescent="0.25">
      <c r="A1648" s="1">
        <v>42170</v>
      </c>
      <c r="B1648" t="s">
        <v>20</v>
      </c>
      <c r="C1648">
        <v>1288700</v>
      </c>
      <c r="D1648">
        <v>2</v>
      </c>
    </row>
    <row r="1649" spans="1:4" x14ac:dyDescent="0.25">
      <c r="A1649" s="1">
        <v>42171</v>
      </c>
      <c r="B1649" t="s">
        <v>24</v>
      </c>
      <c r="C1649">
        <v>1288700</v>
      </c>
      <c r="D1649">
        <v>2</v>
      </c>
    </row>
    <row r="1650" spans="1:4" x14ac:dyDescent="0.25">
      <c r="A1650" s="1">
        <v>42172</v>
      </c>
      <c r="B1650" t="s">
        <v>22</v>
      </c>
      <c r="C1650">
        <v>644350</v>
      </c>
      <c r="D1650">
        <v>1</v>
      </c>
    </row>
    <row r="1651" spans="1:4" x14ac:dyDescent="0.25">
      <c r="A1651" s="1">
        <v>42174</v>
      </c>
      <c r="B1651" t="s">
        <v>25</v>
      </c>
      <c r="C1651">
        <v>644350</v>
      </c>
      <c r="D1651">
        <v>1</v>
      </c>
    </row>
    <row r="1652" spans="1:4" x14ac:dyDescent="0.25">
      <c r="A1652" s="1">
        <v>42179</v>
      </c>
      <c r="B1652" t="s">
        <v>22</v>
      </c>
      <c r="C1652">
        <v>644350</v>
      </c>
      <c r="D1652">
        <v>1</v>
      </c>
    </row>
    <row r="1653" spans="1:4" x14ac:dyDescent="0.25">
      <c r="A1653" s="1">
        <v>42180</v>
      </c>
      <c r="B1653" t="s">
        <v>21</v>
      </c>
      <c r="C1653">
        <v>644350</v>
      </c>
      <c r="D1653">
        <v>1</v>
      </c>
    </row>
    <row r="1654" spans="1:4" x14ac:dyDescent="0.25">
      <c r="A1654" s="1">
        <v>42183</v>
      </c>
      <c r="B1654" t="s">
        <v>23</v>
      </c>
      <c r="C1654">
        <v>644350</v>
      </c>
      <c r="D1654">
        <v>1</v>
      </c>
    </row>
    <row r="1655" spans="1:4" x14ac:dyDescent="0.25">
      <c r="A1655" s="1">
        <v>42202</v>
      </c>
      <c r="B1655" t="s">
        <v>25</v>
      </c>
      <c r="C1655">
        <v>644350</v>
      </c>
      <c r="D1655">
        <v>1</v>
      </c>
    </row>
    <row r="1656" spans="1:4" x14ac:dyDescent="0.25">
      <c r="A1656" s="1">
        <v>42215</v>
      </c>
      <c r="B1656" t="s">
        <v>21</v>
      </c>
      <c r="C1656">
        <v>644350</v>
      </c>
      <c r="D1656">
        <v>1</v>
      </c>
    </row>
    <row r="1657" spans="1:4" x14ac:dyDescent="0.25">
      <c r="A1657" s="1">
        <v>42218</v>
      </c>
      <c r="B1657" t="s">
        <v>23</v>
      </c>
      <c r="C1657">
        <v>644350</v>
      </c>
      <c r="D1657">
        <v>1</v>
      </c>
    </row>
    <row r="1658" spans="1:4" x14ac:dyDescent="0.25">
      <c r="A1658" s="1">
        <v>42226</v>
      </c>
      <c r="B1658" t="s">
        <v>20</v>
      </c>
      <c r="C1658">
        <v>644350</v>
      </c>
      <c r="D1658">
        <v>1</v>
      </c>
    </row>
    <row r="1659" spans="1:4" x14ac:dyDescent="0.25">
      <c r="A1659" s="1">
        <v>42231</v>
      </c>
      <c r="B1659" t="s">
        <v>19</v>
      </c>
      <c r="C1659">
        <v>644350</v>
      </c>
      <c r="D1659">
        <v>1</v>
      </c>
    </row>
    <row r="1660" spans="1:4" x14ac:dyDescent="0.25">
      <c r="A1660" s="1">
        <v>42236</v>
      </c>
      <c r="B1660" t="s">
        <v>21</v>
      </c>
      <c r="C1660">
        <v>644350</v>
      </c>
      <c r="D1660">
        <v>1</v>
      </c>
    </row>
    <row r="1661" spans="1:4" x14ac:dyDescent="0.25">
      <c r="A1661" s="1">
        <v>42237</v>
      </c>
      <c r="B1661" t="s">
        <v>25</v>
      </c>
      <c r="C1661">
        <v>1288700</v>
      </c>
      <c r="D1661">
        <v>2</v>
      </c>
    </row>
    <row r="1662" spans="1:4" x14ac:dyDescent="0.25">
      <c r="A1662" s="1">
        <v>42248</v>
      </c>
      <c r="B1662" t="s">
        <v>24</v>
      </c>
      <c r="C1662">
        <v>644350</v>
      </c>
      <c r="D1662">
        <v>1</v>
      </c>
    </row>
    <row r="1663" spans="1:4" x14ac:dyDescent="0.25">
      <c r="A1663" s="1">
        <v>42257</v>
      </c>
      <c r="B1663" t="s">
        <v>21</v>
      </c>
      <c r="C1663">
        <v>644350</v>
      </c>
      <c r="D1663">
        <v>1</v>
      </c>
    </row>
    <row r="1664" spans="1:4" x14ac:dyDescent="0.25">
      <c r="A1664" s="1">
        <v>42297</v>
      </c>
      <c r="B1664" t="s">
        <v>24</v>
      </c>
      <c r="C1664">
        <v>644350</v>
      </c>
      <c r="D1664">
        <v>1</v>
      </c>
    </row>
    <row r="1665" spans="1:4" x14ac:dyDescent="0.25">
      <c r="A1665" s="1">
        <v>42398</v>
      </c>
      <c r="B1665" t="s">
        <v>25</v>
      </c>
      <c r="C1665">
        <v>229556</v>
      </c>
      <c r="D1665">
        <v>1</v>
      </c>
    </row>
    <row r="1666" spans="1:4" x14ac:dyDescent="0.25">
      <c r="A1666" s="1">
        <v>42401</v>
      </c>
      <c r="B1666" t="s">
        <v>20</v>
      </c>
      <c r="C1666">
        <v>215456</v>
      </c>
      <c r="D1666">
        <v>1</v>
      </c>
    </row>
    <row r="1667" spans="1:4" x14ac:dyDescent="0.25">
      <c r="A1667" s="1">
        <v>42405</v>
      </c>
      <c r="B1667" t="s">
        <v>25</v>
      </c>
      <c r="C1667">
        <v>430912</v>
      </c>
      <c r="D1667">
        <v>2</v>
      </c>
    </row>
    <row r="1668" spans="1:4" x14ac:dyDescent="0.25">
      <c r="A1668" s="1">
        <v>42417</v>
      </c>
      <c r="B1668" t="s">
        <v>22</v>
      </c>
      <c r="C1668">
        <v>646368</v>
      </c>
      <c r="D1668">
        <v>3</v>
      </c>
    </row>
    <row r="1669" spans="1:4" x14ac:dyDescent="0.25">
      <c r="A1669" s="1">
        <v>42425</v>
      </c>
      <c r="B1669" t="s">
        <v>21</v>
      </c>
      <c r="C1669">
        <v>215456</v>
      </c>
      <c r="D1669">
        <v>1</v>
      </c>
    </row>
    <row r="1670" spans="1:4" x14ac:dyDescent="0.25">
      <c r="A1670" s="1">
        <v>42426</v>
      </c>
      <c r="B1670" t="s">
        <v>25</v>
      </c>
      <c r="C1670">
        <v>646368</v>
      </c>
      <c r="D1670">
        <v>3</v>
      </c>
    </row>
    <row r="1671" spans="1:4" x14ac:dyDescent="0.25">
      <c r="A1671" s="1">
        <v>42430</v>
      </c>
      <c r="B1671" t="s">
        <v>24</v>
      </c>
      <c r="C1671">
        <v>215456</v>
      </c>
      <c r="D1671">
        <v>1</v>
      </c>
    </row>
    <row r="1672" spans="1:4" x14ac:dyDescent="0.25">
      <c r="A1672" s="1">
        <v>42432</v>
      </c>
      <c r="B1672" t="s">
        <v>21</v>
      </c>
      <c r="C1672">
        <v>215456</v>
      </c>
      <c r="D1672">
        <v>1</v>
      </c>
    </row>
    <row r="1673" spans="1:4" x14ac:dyDescent="0.25">
      <c r="A1673" s="1">
        <v>42436</v>
      </c>
      <c r="B1673" t="s">
        <v>20</v>
      </c>
      <c r="C1673">
        <v>430912</v>
      </c>
      <c r="D1673">
        <v>2</v>
      </c>
    </row>
    <row r="1674" spans="1:4" x14ac:dyDescent="0.25">
      <c r="A1674" s="1">
        <v>42437</v>
      </c>
      <c r="B1674" t="s">
        <v>24</v>
      </c>
      <c r="C1674">
        <v>430912</v>
      </c>
      <c r="D1674">
        <v>2</v>
      </c>
    </row>
    <row r="1675" spans="1:4" x14ac:dyDescent="0.25">
      <c r="A1675" s="1">
        <v>42439</v>
      </c>
      <c r="B1675" t="s">
        <v>21</v>
      </c>
      <c r="C1675">
        <v>344730</v>
      </c>
      <c r="D1675">
        <v>1</v>
      </c>
    </row>
    <row r="1676" spans="1:4" x14ac:dyDescent="0.25">
      <c r="A1676" s="1">
        <v>42441</v>
      </c>
      <c r="B1676" t="s">
        <v>19</v>
      </c>
      <c r="C1676">
        <v>344730</v>
      </c>
      <c r="D1676">
        <v>1</v>
      </c>
    </row>
    <row r="1677" spans="1:4" x14ac:dyDescent="0.25">
      <c r="A1677" s="1">
        <v>42443</v>
      </c>
      <c r="B1677" t="s">
        <v>20</v>
      </c>
      <c r="C1677">
        <v>1292736</v>
      </c>
      <c r="D1677">
        <v>6</v>
      </c>
    </row>
    <row r="1678" spans="1:4" x14ac:dyDescent="0.25">
      <c r="A1678" s="1">
        <v>42445</v>
      </c>
      <c r="B1678" t="s">
        <v>22</v>
      </c>
      <c r="C1678">
        <v>904911</v>
      </c>
      <c r="D1678">
        <v>2</v>
      </c>
    </row>
    <row r="1679" spans="1:4" x14ac:dyDescent="0.25">
      <c r="A1679" s="1">
        <v>42446</v>
      </c>
      <c r="B1679" t="s">
        <v>21</v>
      </c>
      <c r="C1679">
        <v>789742</v>
      </c>
      <c r="D1679">
        <v>3</v>
      </c>
    </row>
    <row r="1680" spans="1:4" x14ac:dyDescent="0.25">
      <c r="A1680" s="1">
        <v>42447</v>
      </c>
      <c r="B1680" t="s">
        <v>25</v>
      </c>
      <c r="C1680">
        <v>215456</v>
      </c>
      <c r="D1680">
        <v>1</v>
      </c>
    </row>
    <row r="1681" spans="1:4" x14ac:dyDescent="0.25">
      <c r="A1681" s="1">
        <v>42448</v>
      </c>
      <c r="B1681" t="s">
        <v>19</v>
      </c>
      <c r="C1681">
        <v>215454</v>
      </c>
      <c r="D1681">
        <v>1</v>
      </c>
    </row>
    <row r="1682" spans="1:4" x14ac:dyDescent="0.25">
      <c r="A1682" s="1">
        <v>42449</v>
      </c>
      <c r="B1682" t="s">
        <v>23</v>
      </c>
      <c r="C1682">
        <v>430908</v>
      </c>
      <c r="D1682">
        <v>2</v>
      </c>
    </row>
    <row r="1683" spans="1:4" x14ac:dyDescent="0.25">
      <c r="A1683" s="1">
        <v>42450</v>
      </c>
      <c r="B1683" t="s">
        <v>20</v>
      </c>
      <c r="C1683">
        <v>674562</v>
      </c>
      <c r="D1683">
        <v>3</v>
      </c>
    </row>
    <row r="1684" spans="1:4" x14ac:dyDescent="0.25">
      <c r="A1684" s="1">
        <v>42451</v>
      </c>
      <c r="B1684" t="s">
        <v>24</v>
      </c>
      <c r="C1684">
        <v>646364</v>
      </c>
      <c r="D1684">
        <v>3</v>
      </c>
    </row>
    <row r="1685" spans="1:4" x14ac:dyDescent="0.25">
      <c r="A1685" s="1">
        <v>42452</v>
      </c>
      <c r="B1685" t="s">
        <v>22</v>
      </c>
      <c r="C1685">
        <v>574286</v>
      </c>
      <c r="D1685">
        <v>2</v>
      </c>
    </row>
    <row r="1686" spans="1:4" x14ac:dyDescent="0.25">
      <c r="A1686" s="1">
        <v>42458</v>
      </c>
      <c r="B1686" t="s">
        <v>24</v>
      </c>
      <c r="C1686">
        <v>150817</v>
      </c>
      <c r="D1686">
        <v>1</v>
      </c>
    </row>
    <row r="1687" spans="1:4" x14ac:dyDescent="0.25">
      <c r="A1687" s="1">
        <v>42459</v>
      </c>
      <c r="B1687" t="s">
        <v>22</v>
      </c>
      <c r="C1687">
        <v>344727</v>
      </c>
      <c r="D1687">
        <v>1</v>
      </c>
    </row>
    <row r="1688" spans="1:4" x14ac:dyDescent="0.25">
      <c r="A1688" s="1">
        <v>42461</v>
      </c>
      <c r="B1688" t="s">
        <v>25</v>
      </c>
      <c r="C1688">
        <v>689455</v>
      </c>
      <c r="D1688">
        <v>1</v>
      </c>
    </row>
    <row r="1689" spans="1:4" x14ac:dyDescent="0.25">
      <c r="A1689" s="1">
        <v>42474</v>
      </c>
      <c r="B1689" t="s">
        <v>21</v>
      </c>
      <c r="C1689">
        <v>215454</v>
      </c>
      <c r="D1689">
        <v>1</v>
      </c>
    </row>
    <row r="1690" spans="1:4" x14ac:dyDescent="0.25">
      <c r="A1690" s="1">
        <v>42475</v>
      </c>
      <c r="B1690" t="s">
        <v>25</v>
      </c>
      <c r="C1690">
        <v>445008</v>
      </c>
      <c r="D1690">
        <v>2</v>
      </c>
    </row>
    <row r="1691" spans="1:4" x14ac:dyDescent="0.25">
      <c r="A1691" s="1">
        <v>42478</v>
      </c>
      <c r="B1691" t="s">
        <v>20</v>
      </c>
      <c r="C1691">
        <v>215454</v>
      </c>
      <c r="D1691">
        <v>1</v>
      </c>
    </row>
    <row r="1692" spans="1:4" x14ac:dyDescent="0.25">
      <c r="A1692" s="1">
        <v>42479</v>
      </c>
      <c r="B1692" t="s">
        <v>24</v>
      </c>
      <c r="C1692">
        <v>1292724</v>
      </c>
      <c r="D1692">
        <v>6</v>
      </c>
    </row>
    <row r="1693" spans="1:4" x14ac:dyDescent="0.25">
      <c r="A1693" s="1">
        <v>42480</v>
      </c>
      <c r="B1693" t="s">
        <v>22</v>
      </c>
      <c r="C1693">
        <v>1508178</v>
      </c>
      <c r="D1693">
        <v>7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50"/>
  <sheetViews>
    <sheetView workbookViewId="0">
      <selection activeCell="D26" sqref="D26"/>
    </sheetView>
  </sheetViews>
  <sheetFormatPr baseColWidth="10" defaultRowHeight="15" x14ac:dyDescent="0.25"/>
  <cols>
    <col min="4" max="4" width="23.7109375" customWidth="1"/>
  </cols>
  <sheetData>
    <row r="1" spans="1:4" x14ac:dyDescent="0.25">
      <c r="A1" s="6" t="s">
        <v>15</v>
      </c>
      <c r="B1" s="7" t="s">
        <v>16</v>
      </c>
      <c r="C1" s="7" t="s">
        <v>17</v>
      </c>
      <c r="D1" s="8" t="s">
        <v>18</v>
      </c>
    </row>
    <row r="2" spans="1:4" x14ac:dyDescent="0.25">
      <c r="A2" s="1">
        <v>38758</v>
      </c>
      <c r="B2" t="s">
        <v>25</v>
      </c>
      <c r="C2">
        <v>204000</v>
      </c>
      <c r="D2">
        <v>1</v>
      </c>
    </row>
    <row r="3" spans="1:4" x14ac:dyDescent="0.25">
      <c r="A3" s="1">
        <v>39032</v>
      </c>
      <c r="B3" t="s">
        <v>19</v>
      </c>
      <c r="C3">
        <v>204000</v>
      </c>
      <c r="D3">
        <v>1</v>
      </c>
    </row>
    <row r="4" spans="1:4" x14ac:dyDescent="0.25">
      <c r="A4" s="1">
        <v>39085</v>
      </c>
      <c r="B4" t="s">
        <v>22</v>
      </c>
      <c r="C4">
        <v>216850</v>
      </c>
      <c r="D4">
        <v>1</v>
      </c>
    </row>
    <row r="5" spans="1:4" x14ac:dyDescent="0.25">
      <c r="A5" s="1">
        <v>39089</v>
      </c>
      <c r="B5" t="s">
        <v>23</v>
      </c>
      <c r="C5">
        <v>433700</v>
      </c>
      <c r="D5">
        <v>1</v>
      </c>
    </row>
    <row r="6" spans="1:4" x14ac:dyDescent="0.25">
      <c r="A6" s="1">
        <v>39095</v>
      </c>
      <c r="B6" t="s">
        <v>19</v>
      </c>
      <c r="C6">
        <v>433700</v>
      </c>
      <c r="D6">
        <v>1</v>
      </c>
    </row>
    <row r="7" spans="1:4" x14ac:dyDescent="0.25">
      <c r="A7" s="1">
        <v>39097</v>
      </c>
      <c r="B7" t="s">
        <v>20</v>
      </c>
      <c r="C7">
        <v>433700</v>
      </c>
      <c r="D7">
        <v>1</v>
      </c>
    </row>
    <row r="8" spans="1:4" x14ac:dyDescent="0.25">
      <c r="A8" s="1">
        <v>39099</v>
      </c>
      <c r="B8" t="s">
        <v>22</v>
      </c>
      <c r="C8">
        <v>433700</v>
      </c>
      <c r="D8">
        <v>1</v>
      </c>
    </row>
    <row r="9" spans="1:4" x14ac:dyDescent="0.25">
      <c r="A9" s="1">
        <v>39104</v>
      </c>
      <c r="B9" t="s">
        <v>20</v>
      </c>
      <c r="C9">
        <v>216850</v>
      </c>
      <c r="D9">
        <v>1</v>
      </c>
    </row>
    <row r="10" spans="1:4" x14ac:dyDescent="0.25">
      <c r="A10" s="1">
        <v>39106</v>
      </c>
      <c r="B10" t="s">
        <v>22</v>
      </c>
      <c r="C10">
        <v>216850</v>
      </c>
      <c r="D10">
        <v>1</v>
      </c>
    </row>
    <row r="11" spans="1:4" x14ac:dyDescent="0.25">
      <c r="A11" s="1">
        <v>39115</v>
      </c>
      <c r="B11" t="s">
        <v>25</v>
      </c>
      <c r="C11">
        <v>216850</v>
      </c>
      <c r="D11">
        <v>1</v>
      </c>
    </row>
    <row r="12" spans="1:4" x14ac:dyDescent="0.25">
      <c r="A12" s="1">
        <v>39128</v>
      </c>
      <c r="B12" t="s">
        <v>21</v>
      </c>
      <c r="C12">
        <v>216850</v>
      </c>
      <c r="D12">
        <v>1</v>
      </c>
    </row>
    <row r="13" spans="1:4" x14ac:dyDescent="0.25">
      <c r="A13" s="1">
        <v>39154</v>
      </c>
      <c r="B13" t="s">
        <v>24</v>
      </c>
      <c r="C13">
        <v>433700</v>
      </c>
      <c r="D13">
        <v>1</v>
      </c>
    </row>
    <row r="14" spans="1:4" x14ac:dyDescent="0.25">
      <c r="A14" s="1">
        <v>39155</v>
      </c>
      <c r="B14" t="s">
        <v>22</v>
      </c>
      <c r="C14">
        <v>216850</v>
      </c>
      <c r="D14">
        <v>1</v>
      </c>
    </row>
    <row r="15" spans="1:4" x14ac:dyDescent="0.25">
      <c r="A15" s="1">
        <v>39162</v>
      </c>
      <c r="B15" t="s">
        <v>22</v>
      </c>
      <c r="C15">
        <v>216850</v>
      </c>
      <c r="D15">
        <v>1</v>
      </c>
    </row>
    <row r="16" spans="1:4" x14ac:dyDescent="0.25">
      <c r="A16" s="1">
        <v>39182</v>
      </c>
      <c r="B16" t="s">
        <v>24</v>
      </c>
      <c r="C16">
        <v>433700</v>
      </c>
      <c r="D16">
        <v>1</v>
      </c>
    </row>
    <row r="17" spans="1:4" x14ac:dyDescent="0.25">
      <c r="A17" s="1">
        <v>39197</v>
      </c>
      <c r="B17" t="s">
        <v>22</v>
      </c>
      <c r="C17">
        <v>433700</v>
      </c>
      <c r="D17">
        <v>1</v>
      </c>
    </row>
    <row r="18" spans="1:4" x14ac:dyDescent="0.25">
      <c r="A18" s="1">
        <v>39203</v>
      </c>
      <c r="B18" t="s">
        <v>24</v>
      </c>
      <c r="C18">
        <v>216850</v>
      </c>
      <c r="D18">
        <v>1</v>
      </c>
    </row>
    <row r="19" spans="1:4" x14ac:dyDescent="0.25">
      <c r="A19" s="1">
        <v>39210</v>
      </c>
      <c r="B19" t="s">
        <v>24</v>
      </c>
      <c r="C19">
        <v>433700</v>
      </c>
      <c r="D19">
        <v>1</v>
      </c>
    </row>
    <row r="20" spans="1:4" x14ac:dyDescent="0.25">
      <c r="A20" s="1">
        <v>39229</v>
      </c>
      <c r="B20" t="s">
        <v>23</v>
      </c>
      <c r="C20">
        <v>216850</v>
      </c>
      <c r="D20">
        <v>1</v>
      </c>
    </row>
    <row r="21" spans="1:4" x14ac:dyDescent="0.25">
      <c r="A21" s="1">
        <v>39244</v>
      </c>
      <c r="B21" t="s">
        <v>20</v>
      </c>
      <c r="C21">
        <v>115653</v>
      </c>
      <c r="D21">
        <v>1</v>
      </c>
    </row>
    <row r="22" spans="1:4" x14ac:dyDescent="0.25">
      <c r="A22" s="1">
        <v>39271</v>
      </c>
      <c r="B22" t="s">
        <v>23</v>
      </c>
      <c r="C22">
        <v>216850</v>
      </c>
      <c r="D22">
        <v>1</v>
      </c>
    </row>
    <row r="23" spans="1:4" x14ac:dyDescent="0.25">
      <c r="A23" s="1">
        <v>39284</v>
      </c>
      <c r="B23" t="s">
        <v>19</v>
      </c>
      <c r="C23">
        <v>216850</v>
      </c>
      <c r="D23">
        <v>1</v>
      </c>
    </row>
    <row r="24" spans="1:4" x14ac:dyDescent="0.25">
      <c r="A24" s="1">
        <v>39293</v>
      </c>
      <c r="B24" t="s">
        <v>20</v>
      </c>
      <c r="C24">
        <v>216850</v>
      </c>
      <c r="D24">
        <v>1</v>
      </c>
    </row>
    <row r="25" spans="1:4" x14ac:dyDescent="0.25">
      <c r="A25" s="1">
        <v>39314</v>
      </c>
      <c r="B25" t="s">
        <v>20</v>
      </c>
      <c r="C25">
        <v>433700</v>
      </c>
      <c r="D25">
        <v>1</v>
      </c>
    </row>
    <row r="26" spans="1:4" x14ac:dyDescent="0.25">
      <c r="A26" s="1">
        <v>39350</v>
      </c>
      <c r="B26" t="s">
        <v>24</v>
      </c>
      <c r="C26">
        <v>216850</v>
      </c>
      <c r="D26">
        <v>1</v>
      </c>
    </row>
    <row r="27" spans="1:4" x14ac:dyDescent="0.25">
      <c r="A27" s="1">
        <v>39374</v>
      </c>
      <c r="B27" t="s">
        <v>25</v>
      </c>
      <c r="C27">
        <v>216850</v>
      </c>
      <c r="D27">
        <v>1</v>
      </c>
    </row>
    <row r="28" spans="1:4" x14ac:dyDescent="0.25">
      <c r="A28" s="1">
        <v>39389</v>
      </c>
      <c r="B28" t="s">
        <v>19</v>
      </c>
      <c r="C28">
        <v>433700</v>
      </c>
      <c r="D28">
        <v>1</v>
      </c>
    </row>
    <row r="29" spans="1:4" x14ac:dyDescent="0.25">
      <c r="A29" s="1">
        <v>39466</v>
      </c>
      <c r="B29" t="s">
        <v>19</v>
      </c>
      <c r="C29">
        <v>123067</v>
      </c>
      <c r="D29">
        <v>1</v>
      </c>
    </row>
    <row r="30" spans="1:4" x14ac:dyDescent="0.25">
      <c r="A30" s="1">
        <v>39472</v>
      </c>
      <c r="B30" t="s">
        <v>25</v>
      </c>
      <c r="C30">
        <v>230750</v>
      </c>
      <c r="D30">
        <v>1</v>
      </c>
    </row>
    <row r="31" spans="1:4" x14ac:dyDescent="0.25">
      <c r="A31" s="1">
        <v>39474</v>
      </c>
      <c r="B31" t="s">
        <v>23</v>
      </c>
      <c r="C31">
        <v>230750</v>
      </c>
      <c r="D31">
        <v>1</v>
      </c>
    </row>
    <row r="32" spans="1:4" x14ac:dyDescent="0.25">
      <c r="A32" s="1">
        <v>39479</v>
      </c>
      <c r="B32" t="s">
        <v>25</v>
      </c>
      <c r="C32">
        <v>230750</v>
      </c>
      <c r="D32">
        <v>1</v>
      </c>
    </row>
    <row r="33" spans="1:4" x14ac:dyDescent="0.25">
      <c r="A33" s="1">
        <v>39481</v>
      </c>
      <c r="B33" t="s">
        <v>23</v>
      </c>
      <c r="C33">
        <v>461500</v>
      </c>
      <c r="D33">
        <v>1</v>
      </c>
    </row>
    <row r="34" spans="1:4" x14ac:dyDescent="0.25">
      <c r="A34" s="1">
        <v>39487</v>
      </c>
      <c r="B34" t="s">
        <v>19</v>
      </c>
      <c r="C34">
        <v>230750</v>
      </c>
      <c r="D34">
        <v>1</v>
      </c>
    </row>
    <row r="35" spans="1:4" x14ac:dyDescent="0.25">
      <c r="A35" s="1">
        <v>39488</v>
      </c>
      <c r="B35" t="s">
        <v>23</v>
      </c>
      <c r="C35">
        <v>461500</v>
      </c>
      <c r="D35">
        <v>2</v>
      </c>
    </row>
    <row r="36" spans="1:4" x14ac:dyDescent="0.25">
      <c r="A36" s="1">
        <v>39502</v>
      </c>
      <c r="B36" t="s">
        <v>23</v>
      </c>
      <c r="C36">
        <v>230750</v>
      </c>
      <c r="D36">
        <v>1</v>
      </c>
    </row>
    <row r="37" spans="1:4" x14ac:dyDescent="0.25">
      <c r="A37" s="1">
        <v>39503</v>
      </c>
      <c r="B37" t="s">
        <v>20</v>
      </c>
      <c r="C37">
        <v>230750</v>
      </c>
      <c r="D37">
        <v>1</v>
      </c>
    </row>
    <row r="38" spans="1:4" x14ac:dyDescent="0.25">
      <c r="A38" s="1">
        <v>39504</v>
      </c>
      <c r="B38" t="s">
        <v>24</v>
      </c>
      <c r="C38">
        <v>230750</v>
      </c>
      <c r="D38">
        <v>1</v>
      </c>
    </row>
    <row r="39" spans="1:4" x14ac:dyDescent="0.25">
      <c r="A39" s="1">
        <v>39512</v>
      </c>
      <c r="B39" t="s">
        <v>22</v>
      </c>
      <c r="C39">
        <v>230750</v>
      </c>
      <c r="D39">
        <v>1</v>
      </c>
    </row>
    <row r="40" spans="1:4" x14ac:dyDescent="0.25">
      <c r="A40" s="1">
        <v>39515</v>
      </c>
      <c r="B40" t="s">
        <v>19</v>
      </c>
      <c r="C40">
        <v>461500</v>
      </c>
      <c r="D40">
        <v>1</v>
      </c>
    </row>
    <row r="41" spans="1:4" x14ac:dyDescent="0.25">
      <c r="A41" s="1">
        <v>39523</v>
      </c>
      <c r="B41" t="s">
        <v>23</v>
      </c>
      <c r="C41">
        <v>230750</v>
      </c>
      <c r="D41">
        <v>1</v>
      </c>
    </row>
    <row r="42" spans="1:4" x14ac:dyDescent="0.25">
      <c r="A42" s="1">
        <v>39525</v>
      </c>
      <c r="B42" t="s">
        <v>24</v>
      </c>
      <c r="C42">
        <v>461500</v>
      </c>
      <c r="D42">
        <v>1</v>
      </c>
    </row>
    <row r="43" spans="1:4" x14ac:dyDescent="0.25">
      <c r="A43" s="1">
        <v>39526</v>
      </c>
      <c r="B43" t="s">
        <v>22</v>
      </c>
      <c r="C43">
        <v>230750</v>
      </c>
      <c r="D43">
        <v>1</v>
      </c>
    </row>
    <row r="44" spans="1:4" x14ac:dyDescent="0.25">
      <c r="A44" s="1">
        <v>39529</v>
      </c>
      <c r="B44" t="s">
        <v>19</v>
      </c>
      <c r="C44">
        <v>230750</v>
      </c>
      <c r="D44">
        <v>1</v>
      </c>
    </row>
    <row r="45" spans="1:4" x14ac:dyDescent="0.25">
      <c r="A45" s="1">
        <v>39531</v>
      </c>
      <c r="B45" t="s">
        <v>20</v>
      </c>
      <c r="C45">
        <v>461500</v>
      </c>
      <c r="D45">
        <v>2</v>
      </c>
    </row>
    <row r="46" spans="1:4" x14ac:dyDescent="0.25">
      <c r="A46" s="1">
        <v>39532</v>
      </c>
      <c r="B46" t="s">
        <v>24</v>
      </c>
      <c r="C46">
        <v>461500</v>
      </c>
      <c r="D46">
        <v>1</v>
      </c>
    </row>
    <row r="47" spans="1:4" x14ac:dyDescent="0.25">
      <c r="A47" s="1">
        <v>39579</v>
      </c>
      <c r="B47" t="s">
        <v>23</v>
      </c>
      <c r="C47">
        <v>123067</v>
      </c>
      <c r="D47">
        <v>1</v>
      </c>
    </row>
    <row r="48" spans="1:4" x14ac:dyDescent="0.25">
      <c r="A48" s="1">
        <v>39587</v>
      </c>
      <c r="B48" t="s">
        <v>20</v>
      </c>
      <c r="C48">
        <v>123067</v>
      </c>
      <c r="D48">
        <v>1</v>
      </c>
    </row>
    <row r="49" spans="1:4" x14ac:dyDescent="0.25">
      <c r="A49" s="1">
        <v>39593</v>
      </c>
      <c r="B49" t="s">
        <v>23</v>
      </c>
      <c r="C49">
        <v>230750</v>
      </c>
      <c r="D49">
        <v>1</v>
      </c>
    </row>
    <row r="50" spans="1:4" x14ac:dyDescent="0.25">
      <c r="A50" s="1">
        <v>39600</v>
      </c>
      <c r="B50" t="s">
        <v>23</v>
      </c>
      <c r="C50">
        <v>230750</v>
      </c>
      <c r="D50">
        <v>1</v>
      </c>
    </row>
    <row r="51" spans="1:4" x14ac:dyDescent="0.25">
      <c r="A51" s="1">
        <v>39616</v>
      </c>
      <c r="B51" t="s">
        <v>24</v>
      </c>
      <c r="C51">
        <v>230750</v>
      </c>
      <c r="D51">
        <v>1</v>
      </c>
    </row>
    <row r="52" spans="1:4" x14ac:dyDescent="0.25">
      <c r="A52" s="1">
        <v>39622</v>
      </c>
      <c r="B52" t="s">
        <v>20</v>
      </c>
      <c r="C52">
        <v>123067</v>
      </c>
      <c r="D52">
        <v>1</v>
      </c>
    </row>
    <row r="53" spans="1:4" x14ac:dyDescent="0.25">
      <c r="A53" s="1">
        <v>39635</v>
      </c>
      <c r="B53" t="s">
        <v>23</v>
      </c>
      <c r="C53">
        <v>461500</v>
      </c>
      <c r="D53">
        <v>1</v>
      </c>
    </row>
    <row r="54" spans="1:4" x14ac:dyDescent="0.25">
      <c r="A54" s="1">
        <v>39644</v>
      </c>
      <c r="B54" t="s">
        <v>24</v>
      </c>
      <c r="C54">
        <v>230750</v>
      </c>
      <c r="D54">
        <v>1</v>
      </c>
    </row>
    <row r="55" spans="1:4" x14ac:dyDescent="0.25">
      <c r="A55" s="1">
        <v>39645</v>
      </c>
      <c r="B55" t="s">
        <v>22</v>
      </c>
      <c r="C55">
        <v>461500</v>
      </c>
      <c r="D55">
        <v>1</v>
      </c>
    </row>
    <row r="56" spans="1:4" x14ac:dyDescent="0.25">
      <c r="A56" s="1">
        <v>39650</v>
      </c>
      <c r="B56" t="s">
        <v>20</v>
      </c>
      <c r="C56">
        <v>692250</v>
      </c>
      <c r="D56">
        <v>2</v>
      </c>
    </row>
    <row r="57" spans="1:4" x14ac:dyDescent="0.25">
      <c r="A57" s="1">
        <v>39652</v>
      </c>
      <c r="B57" t="s">
        <v>22</v>
      </c>
      <c r="C57">
        <v>230750</v>
      </c>
      <c r="D57">
        <v>1</v>
      </c>
    </row>
    <row r="58" spans="1:4" x14ac:dyDescent="0.25">
      <c r="A58" s="1">
        <v>39657</v>
      </c>
      <c r="B58" t="s">
        <v>20</v>
      </c>
      <c r="C58">
        <v>230750</v>
      </c>
      <c r="D58">
        <v>1</v>
      </c>
    </row>
    <row r="59" spans="1:4" x14ac:dyDescent="0.25">
      <c r="A59" s="1">
        <v>39659</v>
      </c>
      <c r="B59" t="s">
        <v>22</v>
      </c>
      <c r="C59">
        <v>230750</v>
      </c>
      <c r="D59">
        <v>1</v>
      </c>
    </row>
    <row r="60" spans="1:4" x14ac:dyDescent="0.25">
      <c r="A60" s="1">
        <v>39663</v>
      </c>
      <c r="B60" t="s">
        <v>23</v>
      </c>
      <c r="C60">
        <v>230750</v>
      </c>
      <c r="D60">
        <v>1</v>
      </c>
    </row>
    <row r="61" spans="1:4" x14ac:dyDescent="0.25">
      <c r="A61" s="1">
        <v>39666</v>
      </c>
      <c r="B61" t="s">
        <v>22</v>
      </c>
      <c r="C61">
        <v>230750</v>
      </c>
      <c r="D61">
        <v>1</v>
      </c>
    </row>
    <row r="62" spans="1:4" x14ac:dyDescent="0.25">
      <c r="A62" s="1">
        <v>39668</v>
      </c>
      <c r="B62" t="s">
        <v>25</v>
      </c>
      <c r="C62">
        <v>461500</v>
      </c>
      <c r="D62">
        <v>1</v>
      </c>
    </row>
    <row r="63" spans="1:4" x14ac:dyDescent="0.25">
      <c r="A63" s="1">
        <v>39671</v>
      </c>
      <c r="B63" t="s">
        <v>20</v>
      </c>
      <c r="C63">
        <v>923000</v>
      </c>
      <c r="D63">
        <v>3</v>
      </c>
    </row>
    <row r="64" spans="1:4" x14ac:dyDescent="0.25">
      <c r="A64" s="1">
        <v>39680</v>
      </c>
      <c r="B64" t="s">
        <v>22</v>
      </c>
      <c r="C64">
        <v>230750</v>
      </c>
      <c r="D64">
        <v>1</v>
      </c>
    </row>
    <row r="65" spans="1:4" x14ac:dyDescent="0.25">
      <c r="A65" s="1">
        <v>39688</v>
      </c>
      <c r="B65" t="s">
        <v>21</v>
      </c>
      <c r="C65">
        <v>353817</v>
      </c>
      <c r="D65">
        <v>2</v>
      </c>
    </row>
    <row r="66" spans="1:4" x14ac:dyDescent="0.25">
      <c r="A66" s="1">
        <v>39689</v>
      </c>
      <c r="B66" t="s">
        <v>25</v>
      </c>
      <c r="C66">
        <v>461500</v>
      </c>
      <c r="D66">
        <v>2</v>
      </c>
    </row>
    <row r="67" spans="1:4" x14ac:dyDescent="0.25">
      <c r="A67" s="1">
        <v>39691</v>
      </c>
      <c r="B67" t="s">
        <v>23</v>
      </c>
      <c r="C67">
        <v>230750</v>
      </c>
      <c r="D67">
        <v>1</v>
      </c>
    </row>
    <row r="68" spans="1:4" x14ac:dyDescent="0.25">
      <c r="A68" s="1">
        <v>39698</v>
      </c>
      <c r="B68" t="s">
        <v>23</v>
      </c>
      <c r="C68">
        <v>353817</v>
      </c>
      <c r="D68">
        <v>2</v>
      </c>
    </row>
    <row r="69" spans="1:4" x14ac:dyDescent="0.25">
      <c r="A69" s="1">
        <v>39722</v>
      </c>
      <c r="B69" t="s">
        <v>22</v>
      </c>
      <c r="C69">
        <v>230750</v>
      </c>
      <c r="D69">
        <v>1</v>
      </c>
    </row>
    <row r="70" spans="1:4" x14ac:dyDescent="0.25">
      <c r="A70" s="1">
        <v>39723</v>
      </c>
      <c r="B70" t="s">
        <v>21</v>
      </c>
      <c r="C70">
        <v>230750</v>
      </c>
      <c r="D70">
        <v>1</v>
      </c>
    </row>
    <row r="71" spans="1:4" x14ac:dyDescent="0.25">
      <c r="A71" s="1">
        <v>39727</v>
      </c>
      <c r="B71" t="s">
        <v>20</v>
      </c>
      <c r="C71">
        <v>461500</v>
      </c>
      <c r="D71">
        <v>1</v>
      </c>
    </row>
    <row r="72" spans="1:4" x14ac:dyDescent="0.25">
      <c r="A72" s="1">
        <v>39728</v>
      </c>
      <c r="B72" t="s">
        <v>24</v>
      </c>
      <c r="C72">
        <v>230750</v>
      </c>
      <c r="D72">
        <v>1</v>
      </c>
    </row>
    <row r="73" spans="1:4" x14ac:dyDescent="0.25">
      <c r="A73" s="1">
        <v>39732</v>
      </c>
      <c r="B73" t="s">
        <v>19</v>
      </c>
      <c r="C73">
        <v>230750</v>
      </c>
      <c r="D73">
        <v>1</v>
      </c>
    </row>
    <row r="74" spans="1:4" x14ac:dyDescent="0.25">
      <c r="A74" s="1">
        <v>39741</v>
      </c>
      <c r="B74" t="s">
        <v>20</v>
      </c>
      <c r="C74">
        <v>230750</v>
      </c>
      <c r="D74">
        <v>1</v>
      </c>
    </row>
    <row r="75" spans="1:4" x14ac:dyDescent="0.25">
      <c r="A75" s="1">
        <v>39747</v>
      </c>
      <c r="B75" t="s">
        <v>23</v>
      </c>
      <c r="C75">
        <v>230750</v>
      </c>
      <c r="D75">
        <v>1</v>
      </c>
    </row>
    <row r="76" spans="1:4" x14ac:dyDescent="0.25">
      <c r="A76" s="1">
        <v>39754</v>
      </c>
      <c r="B76" t="s">
        <v>23</v>
      </c>
      <c r="C76">
        <v>230750</v>
      </c>
      <c r="D76">
        <v>1</v>
      </c>
    </row>
    <row r="77" spans="1:4" x14ac:dyDescent="0.25">
      <c r="A77" s="1">
        <v>39755</v>
      </c>
      <c r="B77" t="s">
        <v>20</v>
      </c>
      <c r="C77">
        <v>123067</v>
      </c>
      <c r="D77">
        <v>1</v>
      </c>
    </row>
    <row r="78" spans="1:4" x14ac:dyDescent="0.25">
      <c r="A78" s="1">
        <v>39760</v>
      </c>
      <c r="B78" t="s">
        <v>19</v>
      </c>
      <c r="C78">
        <v>230750</v>
      </c>
      <c r="D78">
        <v>1</v>
      </c>
    </row>
    <row r="79" spans="1:4" x14ac:dyDescent="0.25">
      <c r="A79" s="1">
        <v>39765</v>
      </c>
      <c r="B79" t="s">
        <v>21</v>
      </c>
      <c r="C79">
        <v>692250</v>
      </c>
      <c r="D79">
        <v>3</v>
      </c>
    </row>
    <row r="80" spans="1:4" x14ac:dyDescent="0.25">
      <c r="A80" s="1">
        <v>39776</v>
      </c>
      <c r="B80" t="s">
        <v>20</v>
      </c>
      <c r="C80">
        <v>123067</v>
      </c>
      <c r="D80">
        <v>1</v>
      </c>
    </row>
    <row r="81" spans="1:4" x14ac:dyDescent="0.25">
      <c r="A81" s="1">
        <v>39788</v>
      </c>
      <c r="B81" t="s">
        <v>19</v>
      </c>
      <c r="C81">
        <v>230750</v>
      </c>
      <c r="D81">
        <v>1</v>
      </c>
    </row>
    <row r="82" spans="1:4" x14ac:dyDescent="0.25">
      <c r="A82" s="1">
        <v>39791</v>
      </c>
      <c r="B82" t="s">
        <v>24</v>
      </c>
      <c r="C82">
        <v>230750</v>
      </c>
      <c r="D82">
        <v>1</v>
      </c>
    </row>
    <row r="83" spans="1:4" x14ac:dyDescent="0.25">
      <c r="A83" s="1">
        <v>39792</v>
      </c>
      <c r="B83" t="s">
        <v>22</v>
      </c>
      <c r="C83">
        <v>230750</v>
      </c>
      <c r="D83">
        <v>1</v>
      </c>
    </row>
    <row r="84" spans="1:4" x14ac:dyDescent="0.25">
      <c r="A84" s="1">
        <v>39794</v>
      </c>
      <c r="B84" t="s">
        <v>25</v>
      </c>
      <c r="C84">
        <v>461500</v>
      </c>
      <c r="D84">
        <v>1</v>
      </c>
    </row>
    <row r="85" spans="1:4" x14ac:dyDescent="0.25">
      <c r="A85" s="1">
        <v>39797</v>
      </c>
      <c r="B85" t="s">
        <v>20</v>
      </c>
      <c r="C85">
        <v>123067</v>
      </c>
      <c r="D85">
        <v>1</v>
      </c>
    </row>
    <row r="86" spans="1:4" x14ac:dyDescent="0.25">
      <c r="A86" s="1">
        <v>39808</v>
      </c>
      <c r="B86" t="s">
        <v>25</v>
      </c>
      <c r="C86">
        <v>692250</v>
      </c>
      <c r="D86">
        <v>2</v>
      </c>
    </row>
    <row r="87" spans="1:4" x14ac:dyDescent="0.25">
      <c r="A87" s="1">
        <v>39825</v>
      </c>
      <c r="B87" t="s">
        <v>20</v>
      </c>
      <c r="C87">
        <v>248450</v>
      </c>
      <c r="D87">
        <v>1</v>
      </c>
    </row>
    <row r="88" spans="1:4" x14ac:dyDescent="0.25">
      <c r="A88" s="1">
        <v>39826</v>
      </c>
      <c r="B88" t="s">
        <v>24</v>
      </c>
      <c r="C88">
        <v>248450</v>
      </c>
      <c r="D88">
        <v>1</v>
      </c>
    </row>
    <row r="89" spans="1:4" x14ac:dyDescent="0.25">
      <c r="A89" s="1">
        <v>39829</v>
      </c>
      <c r="B89" t="s">
        <v>25</v>
      </c>
      <c r="C89">
        <v>248450</v>
      </c>
      <c r="D89">
        <v>1</v>
      </c>
    </row>
    <row r="90" spans="1:4" x14ac:dyDescent="0.25">
      <c r="A90" s="1">
        <v>39830</v>
      </c>
      <c r="B90" t="s">
        <v>19</v>
      </c>
      <c r="C90">
        <v>496900</v>
      </c>
      <c r="D90">
        <v>1</v>
      </c>
    </row>
    <row r="91" spans="1:4" x14ac:dyDescent="0.25">
      <c r="A91" s="1">
        <v>39831</v>
      </c>
      <c r="B91" t="s">
        <v>23</v>
      </c>
      <c r="C91">
        <v>248450</v>
      </c>
      <c r="D91">
        <v>1</v>
      </c>
    </row>
    <row r="92" spans="1:4" x14ac:dyDescent="0.25">
      <c r="A92" s="1">
        <v>39834</v>
      </c>
      <c r="B92" t="s">
        <v>22</v>
      </c>
      <c r="C92">
        <v>496900</v>
      </c>
      <c r="D92">
        <v>1</v>
      </c>
    </row>
    <row r="93" spans="1:4" x14ac:dyDescent="0.25">
      <c r="A93" s="1">
        <v>39835</v>
      </c>
      <c r="B93" t="s">
        <v>21</v>
      </c>
      <c r="C93">
        <v>248450</v>
      </c>
      <c r="D93">
        <v>1</v>
      </c>
    </row>
    <row r="94" spans="1:4" x14ac:dyDescent="0.25">
      <c r="A94" s="1">
        <v>39838</v>
      </c>
      <c r="B94" t="s">
        <v>23</v>
      </c>
      <c r="C94">
        <v>248445</v>
      </c>
      <c r="D94">
        <v>1</v>
      </c>
    </row>
    <row r="95" spans="1:4" x14ac:dyDescent="0.25">
      <c r="A95" s="1">
        <v>39841</v>
      </c>
      <c r="B95" t="s">
        <v>22</v>
      </c>
      <c r="C95">
        <v>496900</v>
      </c>
      <c r="D95">
        <v>1</v>
      </c>
    </row>
    <row r="96" spans="1:4" x14ac:dyDescent="0.25">
      <c r="A96" s="1">
        <v>39842</v>
      </c>
      <c r="B96" t="s">
        <v>21</v>
      </c>
      <c r="C96">
        <v>248450</v>
      </c>
      <c r="D96">
        <v>1</v>
      </c>
    </row>
    <row r="97" spans="1:4" x14ac:dyDescent="0.25">
      <c r="A97" s="1">
        <v>39862</v>
      </c>
      <c r="B97" t="s">
        <v>22</v>
      </c>
      <c r="C97">
        <v>745350</v>
      </c>
      <c r="D97">
        <v>2</v>
      </c>
    </row>
    <row r="98" spans="1:4" x14ac:dyDescent="0.25">
      <c r="A98" s="1">
        <v>39864</v>
      </c>
      <c r="B98" t="s">
        <v>25</v>
      </c>
      <c r="C98">
        <v>248450</v>
      </c>
      <c r="D98">
        <v>1</v>
      </c>
    </row>
    <row r="99" spans="1:4" x14ac:dyDescent="0.25">
      <c r="A99" s="1">
        <v>39865</v>
      </c>
      <c r="B99" t="s">
        <v>19</v>
      </c>
      <c r="C99">
        <v>248450</v>
      </c>
      <c r="D99">
        <v>1</v>
      </c>
    </row>
    <row r="100" spans="1:4" x14ac:dyDescent="0.25">
      <c r="A100" s="1">
        <v>39866</v>
      </c>
      <c r="B100" t="s">
        <v>23</v>
      </c>
      <c r="C100">
        <v>248450</v>
      </c>
      <c r="D100">
        <v>1</v>
      </c>
    </row>
    <row r="101" spans="1:4" x14ac:dyDescent="0.25">
      <c r="A101" s="1">
        <v>39870</v>
      </c>
      <c r="B101" t="s">
        <v>21</v>
      </c>
      <c r="C101">
        <v>248450</v>
      </c>
      <c r="D101">
        <v>1</v>
      </c>
    </row>
    <row r="102" spans="1:4" x14ac:dyDescent="0.25">
      <c r="A102" s="1">
        <v>39875</v>
      </c>
      <c r="B102" t="s">
        <v>24</v>
      </c>
      <c r="C102">
        <v>380957</v>
      </c>
      <c r="D102">
        <v>2</v>
      </c>
    </row>
    <row r="103" spans="1:4" x14ac:dyDescent="0.25">
      <c r="A103" s="1">
        <v>39881</v>
      </c>
      <c r="B103" t="s">
        <v>20</v>
      </c>
      <c r="C103">
        <v>248450</v>
      </c>
      <c r="D103">
        <v>1</v>
      </c>
    </row>
    <row r="104" spans="1:4" x14ac:dyDescent="0.25">
      <c r="A104" s="1">
        <v>39889</v>
      </c>
      <c r="B104" t="s">
        <v>24</v>
      </c>
      <c r="C104">
        <v>132507</v>
      </c>
      <c r="D104">
        <v>1</v>
      </c>
    </row>
    <row r="105" spans="1:4" x14ac:dyDescent="0.25">
      <c r="A105" s="1">
        <v>39893</v>
      </c>
      <c r="B105" t="s">
        <v>19</v>
      </c>
      <c r="C105">
        <v>745350</v>
      </c>
      <c r="D105">
        <v>2</v>
      </c>
    </row>
    <row r="106" spans="1:4" x14ac:dyDescent="0.25">
      <c r="A106" s="1">
        <v>39897</v>
      </c>
      <c r="B106" t="s">
        <v>22</v>
      </c>
      <c r="C106">
        <v>132507</v>
      </c>
      <c r="D106">
        <v>1</v>
      </c>
    </row>
    <row r="107" spans="1:4" x14ac:dyDescent="0.25">
      <c r="A107" s="1">
        <v>39904</v>
      </c>
      <c r="B107" t="s">
        <v>22</v>
      </c>
      <c r="C107">
        <v>248450</v>
      </c>
      <c r="D107">
        <v>1</v>
      </c>
    </row>
    <row r="108" spans="1:4" x14ac:dyDescent="0.25">
      <c r="A108" s="1">
        <v>39907</v>
      </c>
      <c r="B108" t="s">
        <v>19</v>
      </c>
      <c r="C108">
        <v>745350</v>
      </c>
      <c r="D108">
        <v>3</v>
      </c>
    </row>
    <row r="109" spans="1:4" x14ac:dyDescent="0.25">
      <c r="A109" s="1">
        <v>39911</v>
      </c>
      <c r="B109" t="s">
        <v>22</v>
      </c>
      <c r="C109">
        <v>2120107</v>
      </c>
      <c r="D109">
        <v>7</v>
      </c>
    </row>
    <row r="110" spans="1:4" x14ac:dyDescent="0.25">
      <c r="A110" s="1">
        <v>39912</v>
      </c>
      <c r="B110" t="s">
        <v>21</v>
      </c>
      <c r="C110">
        <v>132507</v>
      </c>
      <c r="D110">
        <v>1</v>
      </c>
    </row>
    <row r="111" spans="1:4" x14ac:dyDescent="0.25">
      <c r="A111" s="1">
        <v>39913</v>
      </c>
      <c r="B111" t="s">
        <v>25</v>
      </c>
      <c r="C111">
        <v>132507</v>
      </c>
      <c r="D111">
        <v>1</v>
      </c>
    </row>
    <row r="112" spans="1:4" x14ac:dyDescent="0.25">
      <c r="A112" s="1">
        <v>39914</v>
      </c>
      <c r="B112" t="s">
        <v>19</v>
      </c>
      <c r="C112">
        <v>745350</v>
      </c>
      <c r="D112">
        <v>2</v>
      </c>
    </row>
    <row r="113" spans="1:4" x14ac:dyDescent="0.25">
      <c r="A113" s="1">
        <v>39915</v>
      </c>
      <c r="B113" t="s">
        <v>23</v>
      </c>
      <c r="C113">
        <v>248450</v>
      </c>
      <c r="D113">
        <v>1</v>
      </c>
    </row>
    <row r="114" spans="1:4" x14ac:dyDescent="0.25">
      <c r="A114" s="1">
        <v>39918</v>
      </c>
      <c r="B114" t="s">
        <v>22</v>
      </c>
      <c r="C114">
        <v>248450</v>
      </c>
      <c r="D114">
        <v>1</v>
      </c>
    </row>
    <row r="115" spans="1:4" x14ac:dyDescent="0.25">
      <c r="A115" s="1">
        <v>39922</v>
      </c>
      <c r="B115" t="s">
        <v>23</v>
      </c>
      <c r="C115">
        <v>877857</v>
      </c>
      <c r="D115">
        <v>3</v>
      </c>
    </row>
    <row r="116" spans="1:4" x14ac:dyDescent="0.25">
      <c r="A116" s="1">
        <v>39923</v>
      </c>
      <c r="B116" t="s">
        <v>20</v>
      </c>
      <c r="C116">
        <v>496900</v>
      </c>
      <c r="D116">
        <v>1</v>
      </c>
    </row>
    <row r="117" spans="1:4" x14ac:dyDescent="0.25">
      <c r="A117" s="1">
        <v>39925</v>
      </c>
      <c r="B117" t="s">
        <v>22</v>
      </c>
      <c r="C117">
        <v>248450</v>
      </c>
      <c r="D117">
        <v>1</v>
      </c>
    </row>
    <row r="118" spans="1:4" x14ac:dyDescent="0.25">
      <c r="A118" s="1">
        <v>39926</v>
      </c>
      <c r="B118" t="s">
        <v>21</v>
      </c>
      <c r="C118">
        <v>132507</v>
      </c>
      <c r="D118">
        <v>1</v>
      </c>
    </row>
    <row r="119" spans="1:4" x14ac:dyDescent="0.25">
      <c r="A119" s="1">
        <v>39932</v>
      </c>
      <c r="B119" t="s">
        <v>22</v>
      </c>
      <c r="C119">
        <v>496900</v>
      </c>
      <c r="D119">
        <v>1</v>
      </c>
    </row>
    <row r="120" spans="1:4" x14ac:dyDescent="0.25">
      <c r="A120" s="1">
        <v>39936</v>
      </c>
      <c r="B120" t="s">
        <v>23</v>
      </c>
      <c r="C120">
        <v>1242250</v>
      </c>
      <c r="D120">
        <v>3</v>
      </c>
    </row>
    <row r="121" spans="1:4" x14ac:dyDescent="0.25">
      <c r="A121" s="1">
        <v>39937</v>
      </c>
      <c r="B121" t="s">
        <v>20</v>
      </c>
      <c r="C121">
        <v>496900</v>
      </c>
      <c r="D121">
        <v>1</v>
      </c>
    </row>
    <row r="122" spans="1:4" x14ac:dyDescent="0.25">
      <c r="A122" s="1">
        <v>39941</v>
      </c>
      <c r="B122" t="s">
        <v>25</v>
      </c>
      <c r="C122">
        <v>496900</v>
      </c>
      <c r="D122">
        <v>1</v>
      </c>
    </row>
    <row r="123" spans="1:4" x14ac:dyDescent="0.25">
      <c r="A123" s="1">
        <v>39946</v>
      </c>
      <c r="B123" t="s">
        <v>22</v>
      </c>
      <c r="C123">
        <v>248450</v>
      </c>
      <c r="D123">
        <v>1</v>
      </c>
    </row>
    <row r="124" spans="1:4" x14ac:dyDescent="0.25">
      <c r="A124" s="1">
        <v>39948</v>
      </c>
      <c r="B124" t="s">
        <v>25</v>
      </c>
      <c r="C124">
        <v>132507</v>
      </c>
      <c r="D124">
        <v>1</v>
      </c>
    </row>
    <row r="125" spans="1:4" x14ac:dyDescent="0.25">
      <c r="A125" s="1">
        <v>39950</v>
      </c>
      <c r="B125" t="s">
        <v>23</v>
      </c>
      <c r="C125">
        <v>496900</v>
      </c>
      <c r="D125">
        <v>1</v>
      </c>
    </row>
    <row r="126" spans="1:4" x14ac:dyDescent="0.25">
      <c r="A126" s="1">
        <v>39954</v>
      </c>
      <c r="B126" t="s">
        <v>21</v>
      </c>
      <c r="C126">
        <v>877857</v>
      </c>
      <c r="D126">
        <v>3</v>
      </c>
    </row>
    <row r="127" spans="1:4" x14ac:dyDescent="0.25">
      <c r="A127" s="1">
        <v>39958</v>
      </c>
      <c r="B127" t="s">
        <v>20</v>
      </c>
      <c r="C127">
        <v>248450</v>
      </c>
      <c r="D127">
        <v>1</v>
      </c>
    </row>
    <row r="128" spans="1:4" x14ac:dyDescent="0.25">
      <c r="A128" s="1">
        <v>39962</v>
      </c>
      <c r="B128" t="s">
        <v>25</v>
      </c>
      <c r="C128">
        <v>745350</v>
      </c>
      <c r="D128">
        <v>2</v>
      </c>
    </row>
    <row r="129" spans="1:4" x14ac:dyDescent="0.25">
      <c r="A129" s="1">
        <v>39963</v>
      </c>
      <c r="B129" t="s">
        <v>19</v>
      </c>
      <c r="C129">
        <v>248450</v>
      </c>
      <c r="D129">
        <v>1</v>
      </c>
    </row>
    <row r="130" spans="1:4" x14ac:dyDescent="0.25">
      <c r="A130" s="1">
        <v>39966</v>
      </c>
      <c r="B130" t="s">
        <v>24</v>
      </c>
      <c r="C130">
        <v>745350</v>
      </c>
      <c r="D130">
        <v>3</v>
      </c>
    </row>
    <row r="131" spans="1:4" x14ac:dyDescent="0.25">
      <c r="A131" s="1">
        <v>39972</v>
      </c>
      <c r="B131" t="s">
        <v>20</v>
      </c>
      <c r="C131">
        <v>248450</v>
      </c>
      <c r="D131">
        <v>1</v>
      </c>
    </row>
    <row r="132" spans="1:4" x14ac:dyDescent="0.25">
      <c r="A132" s="1">
        <v>39983</v>
      </c>
      <c r="B132" t="s">
        <v>25</v>
      </c>
      <c r="C132">
        <v>496900</v>
      </c>
      <c r="D132">
        <v>1</v>
      </c>
    </row>
    <row r="133" spans="1:4" x14ac:dyDescent="0.25">
      <c r="A133" s="1">
        <v>39984</v>
      </c>
      <c r="B133" t="s">
        <v>19</v>
      </c>
      <c r="C133">
        <v>248450</v>
      </c>
      <c r="D133">
        <v>1</v>
      </c>
    </row>
    <row r="134" spans="1:4" x14ac:dyDescent="0.25">
      <c r="A134" s="1">
        <v>39986</v>
      </c>
      <c r="B134" t="s">
        <v>20</v>
      </c>
      <c r="C134">
        <v>496900</v>
      </c>
      <c r="D134">
        <v>1</v>
      </c>
    </row>
    <row r="135" spans="1:4" x14ac:dyDescent="0.25">
      <c r="A135" s="1">
        <v>39989</v>
      </c>
      <c r="B135" t="s">
        <v>21</v>
      </c>
      <c r="C135">
        <v>248450</v>
      </c>
      <c r="D135">
        <v>1</v>
      </c>
    </row>
    <row r="136" spans="1:4" x14ac:dyDescent="0.25">
      <c r="A136" s="1">
        <v>39992</v>
      </c>
      <c r="B136" t="s">
        <v>23</v>
      </c>
      <c r="C136">
        <v>248450</v>
      </c>
      <c r="D136">
        <v>1</v>
      </c>
    </row>
    <row r="137" spans="1:4" x14ac:dyDescent="0.25">
      <c r="A137" s="1">
        <v>39993</v>
      </c>
      <c r="B137" t="s">
        <v>20</v>
      </c>
      <c r="C137">
        <v>496900</v>
      </c>
      <c r="D137">
        <v>1</v>
      </c>
    </row>
    <row r="138" spans="1:4" x14ac:dyDescent="0.25">
      <c r="A138" s="1">
        <v>40002</v>
      </c>
      <c r="B138" t="s">
        <v>22</v>
      </c>
      <c r="C138">
        <v>248450</v>
      </c>
      <c r="D138">
        <v>1</v>
      </c>
    </row>
    <row r="139" spans="1:4" x14ac:dyDescent="0.25">
      <c r="A139" s="1">
        <v>40003</v>
      </c>
      <c r="B139" t="s">
        <v>21</v>
      </c>
      <c r="C139">
        <v>248450</v>
      </c>
      <c r="D139">
        <v>1</v>
      </c>
    </row>
    <row r="140" spans="1:4" x14ac:dyDescent="0.25">
      <c r="A140" s="1">
        <v>40007</v>
      </c>
      <c r="B140" t="s">
        <v>20</v>
      </c>
      <c r="C140">
        <v>877857</v>
      </c>
      <c r="D140">
        <v>3</v>
      </c>
    </row>
    <row r="141" spans="1:4" x14ac:dyDescent="0.25">
      <c r="A141" s="1">
        <v>40008</v>
      </c>
      <c r="B141" t="s">
        <v>24</v>
      </c>
      <c r="C141">
        <v>496900</v>
      </c>
      <c r="D141">
        <v>1</v>
      </c>
    </row>
    <row r="142" spans="1:4" x14ac:dyDescent="0.25">
      <c r="A142" s="1">
        <v>40012</v>
      </c>
      <c r="B142" t="s">
        <v>19</v>
      </c>
      <c r="C142">
        <v>496900</v>
      </c>
      <c r="D142">
        <v>1</v>
      </c>
    </row>
    <row r="143" spans="1:4" x14ac:dyDescent="0.25">
      <c r="A143" s="1">
        <v>40013</v>
      </c>
      <c r="B143" t="s">
        <v>23</v>
      </c>
      <c r="C143">
        <v>745350</v>
      </c>
      <c r="D143">
        <v>2</v>
      </c>
    </row>
    <row r="144" spans="1:4" x14ac:dyDescent="0.25">
      <c r="A144" s="1">
        <v>40016</v>
      </c>
      <c r="B144" t="s">
        <v>22</v>
      </c>
      <c r="C144">
        <v>248450</v>
      </c>
      <c r="D144">
        <v>1</v>
      </c>
    </row>
    <row r="145" spans="1:4" x14ac:dyDescent="0.25">
      <c r="A145" s="1">
        <v>40018</v>
      </c>
      <c r="B145" t="s">
        <v>25</v>
      </c>
      <c r="C145">
        <v>496900</v>
      </c>
      <c r="D145">
        <v>2</v>
      </c>
    </row>
    <row r="146" spans="1:4" x14ac:dyDescent="0.25">
      <c r="A146" s="1">
        <v>40020</v>
      </c>
      <c r="B146" t="s">
        <v>23</v>
      </c>
      <c r="C146">
        <v>132507</v>
      </c>
      <c r="D146">
        <v>1</v>
      </c>
    </row>
    <row r="147" spans="1:4" x14ac:dyDescent="0.25">
      <c r="A147" s="1">
        <v>40022</v>
      </c>
      <c r="B147" t="s">
        <v>24</v>
      </c>
      <c r="C147">
        <v>248450</v>
      </c>
      <c r="D147">
        <v>1</v>
      </c>
    </row>
    <row r="148" spans="1:4" x14ac:dyDescent="0.25">
      <c r="A148" s="1">
        <v>40024</v>
      </c>
      <c r="B148" t="s">
        <v>21</v>
      </c>
      <c r="C148">
        <v>496900</v>
      </c>
      <c r="D148">
        <v>2</v>
      </c>
    </row>
    <row r="149" spans="1:4" x14ac:dyDescent="0.25">
      <c r="A149" s="1">
        <v>40025</v>
      </c>
      <c r="B149" t="s">
        <v>25</v>
      </c>
      <c r="C149">
        <v>132507</v>
      </c>
      <c r="D149">
        <v>1</v>
      </c>
    </row>
    <row r="150" spans="1:4" x14ac:dyDescent="0.25">
      <c r="A150" s="1">
        <v>40026</v>
      </c>
      <c r="B150" t="s">
        <v>19</v>
      </c>
      <c r="C150">
        <v>496900</v>
      </c>
      <c r="D150">
        <v>1</v>
      </c>
    </row>
    <row r="151" spans="1:4" x14ac:dyDescent="0.25">
      <c r="A151" s="1">
        <v>40028</v>
      </c>
      <c r="B151" t="s">
        <v>20</v>
      </c>
      <c r="C151">
        <v>248450</v>
      </c>
      <c r="D151">
        <v>1</v>
      </c>
    </row>
    <row r="152" spans="1:4" x14ac:dyDescent="0.25">
      <c r="A152" s="1">
        <v>40031</v>
      </c>
      <c r="B152" t="s">
        <v>21</v>
      </c>
      <c r="C152">
        <v>248450</v>
      </c>
      <c r="D152">
        <v>1</v>
      </c>
    </row>
    <row r="153" spans="1:4" x14ac:dyDescent="0.25">
      <c r="A153" s="1">
        <v>40039</v>
      </c>
      <c r="B153" t="s">
        <v>25</v>
      </c>
      <c r="C153">
        <v>496900</v>
      </c>
      <c r="D153">
        <v>1</v>
      </c>
    </row>
    <row r="154" spans="1:4" x14ac:dyDescent="0.25">
      <c r="A154" s="1">
        <v>40044</v>
      </c>
      <c r="B154" t="s">
        <v>22</v>
      </c>
      <c r="C154">
        <v>248450</v>
      </c>
      <c r="D154">
        <v>1</v>
      </c>
    </row>
    <row r="155" spans="1:4" x14ac:dyDescent="0.25">
      <c r="A155" s="1">
        <v>40047</v>
      </c>
      <c r="B155" t="s">
        <v>19</v>
      </c>
      <c r="C155">
        <v>496900</v>
      </c>
      <c r="D155">
        <v>2</v>
      </c>
    </row>
    <row r="156" spans="1:4" x14ac:dyDescent="0.25">
      <c r="A156" s="1">
        <v>40061</v>
      </c>
      <c r="B156" t="s">
        <v>19</v>
      </c>
      <c r="C156">
        <v>248450</v>
      </c>
      <c r="D156">
        <v>1</v>
      </c>
    </row>
    <row r="157" spans="1:4" x14ac:dyDescent="0.25">
      <c r="A157" s="1">
        <v>40065</v>
      </c>
      <c r="B157" t="s">
        <v>22</v>
      </c>
      <c r="C157">
        <v>248450</v>
      </c>
      <c r="D157">
        <v>1</v>
      </c>
    </row>
    <row r="158" spans="1:4" x14ac:dyDescent="0.25">
      <c r="A158" s="1">
        <v>40068</v>
      </c>
      <c r="B158" t="s">
        <v>19</v>
      </c>
      <c r="C158">
        <v>248450</v>
      </c>
      <c r="D158">
        <v>1</v>
      </c>
    </row>
    <row r="159" spans="1:4" x14ac:dyDescent="0.25">
      <c r="A159" s="1">
        <v>40069</v>
      </c>
      <c r="B159" t="s">
        <v>23</v>
      </c>
      <c r="C159">
        <v>248450</v>
      </c>
      <c r="D159">
        <v>1</v>
      </c>
    </row>
    <row r="160" spans="1:4" x14ac:dyDescent="0.25">
      <c r="A160" s="1">
        <v>40073</v>
      </c>
      <c r="B160" t="s">
        <v>21</v>
      </c>
      <c r="C160">
        <v>248450</v>
      </c>
      <c r="D160">
        <v>1</v>
      </c>
    </row>
    <row r="161" spans="1:4" x14ac:dyDescent="0.25">
      <c r="A161" s="1">
        <v>40075</v>
      </c>
      <c r="B161" t="s">
        <v>19</v>
      </c>
      <c r="C161">
        <v>496900</v>
      </c>
      <c r="D161">
        <v>1</v>
      </c>
    </row>
    <row r="162" spans="1:4" x14ac:dyDescent="0.25">
      <c r="A162" s="1">
        <v>40076</v>
      </c>
      <c r="B162" t="s">
        <v>23</v>
      </c>
      <c r="C162">
        <v>629407</v>
      </c>
      <c r="D162">
        <v>2</v>
      </c>
    </row>
    <row r="163" spans="1:4" x14ac:dyDescent="0.25">
      <c r="A163" s="1">
        <v>40085</v>
      </c>
      <c r="B163" t="s">
        <v>24</v>
      </c>
      <c r="C163">
        <v>496900</v>
      </c>
      <c r="D163">
        <v>1</v>
      </c>
    </row>
    <row r="164" spans="1:4" x14ac:dyDescent="0.25">
      <c r="A164" s="1">
        <v>40087</v>
      </c>
      <c r="B164" t="s">
        <v>21</v>
      </c>
      <c r="C164">
        <v>248450</v>
      </c>
      <c r="D164">
        <v>1</v>
      </c>
    </row>
    <row r="165" spans="1:4" x14ac:dyDescent="0.25">
      <c r="A165" s="1">
        <v>40091</v>
      </c>
      <c r="B165" t="s">
        <v>20</v>
      </c>
      <c r="C165">
        <v>248450</v>
      </c>
      <c r="D165">
        <v>1</v>
      </c>
    </row>
    <row r="166" spans="1:4" x14ac:dyDescent="0.25">
      <c r="A166" s="1">
        <v>40092</v>
      </c>
      <c r="B166" t="s">
        <v>24</v>
      </c>
      <c r="C166">
        <v>496900</v>
      </c>
      <c r="D166">
        <v>1</v>
      </c>
    </row>
    <row r="167" spans="1:4" x14ac:dyDescent="0.25">
      <c r="A167" s="1">
        <v>40093</v>
      </c>
      <c r="B167" t="s">
        <v>22</v>
      </c>
      <c r="C167">
        <v>132507</v>
      </c>
      <c r="D167">
        <v>1</v>
      </c>
    </row>
    <row r="168" spans="1:4" x14ac:dyDescent="0.25">
      <c r="A168" s="1">
        <v>40095</v>
      </c>
      <c r="B168" t="s">
        <v>25</v>
      </c>
      <c r="C168">
        <v>496900</v>
      </c>
      <c r="D168">
        <v>1</v>
      </c>
    </row>
    <row r="169" spans="1:4" x14ac:dyDescent="0.25">
      <c r="A169" s="1">
        <v>40096</v>
      </c>
      <c r="B169" t="s">
        <v>19</v>
      </c>
      <c r="C169">
        <v>745350</v>
      </c>
      <c r="D169">
        <v>2</v>
      </c>
    </row>
    <row r="170" spans="1:4" x14ac:dyDescent="0.25">
      <c r="A170" s="1">
        <v>40097</v>
      </c>
      <c r="B170" t="s">
        <v>23</v>
      </c>
      <c r="C170">
        <v>745350</v>
      </c>
      <c r="D170">
        <v>2</v>
      </c>
    </row>
    <row r="171" spans="1:4" x14ac:dyDescent="0.25">
      <c r="A171" s="1">
        <v>40102</v>
      </c>
      <c r="B171" t="s">
        <v>25</v>
      </c>
      <c r="C171">
        <v>380957</v>
      </c>
      <c r="D171">
        <v>2</v>
      </c>
    </row>
    <row r="172" spans="1:4" x14ac:dyDescent="0.25">
      <c r="A172" s="1">
        <v>40103</v>
      </c>
      <c r="B172" t="s">
        <v>19</v>
      </c>
      <c r="C172">
        <v>496900</v>
      </c>
      <c r="D172">
        <v>1</v>
      </c>
    </row>
    <row r="173" spans="1:4" x14ac:dyDescent="0.25">
      <c r="A173" s="1">
        <v>40104</v>
      </c>
      <c r="B173" t="s">
        <v>23</v>
      </c>
      <c r="C173">
        <v>496900</v>
      </c>
      <c r="D173">
        <v>1</v>
      </c>
    </row>
    <row r="174" spans="1:4" x14ac:dyDescent="0.25">
      <c r="A174" s="1">
        <v>40110</v>
      </c>
      <c r="B174" t="s">
        <v>19</v>
      </c>
      <c r="C174">
        <v>496900</v>
      </c>
      <c r="D174">
        <v>1</v>
      </c>
    </row>
    <row r="175" spans="1:4" x14ac:dyDescent="0.25">
      <c r="A175" s="1">
        <v>40111</v>
      </c>
      <c r="B175" t="s">
        <v>23</v>
      </c>
      <c r="C175">
        <v>248450</v>
      </c>
      <c r="D175">
        <v>1</v>
      </c>
    </row>
    <row r="176" spans="1:4" x14ac:dyDescent="0.25">
      <c r="A176" s="1">
        <v>40116</v>
      </c>
      <c r="B176" t="s">
        <v>25</v>
      </c>
      <c r="C176">
        <v>248450</v>
      </c>
      <c r="D176">
        <v>1</v>
      </c>
    </row>
    <row r="177" spans="1:4" x14ac:dyDescent="0.25">
      <c r="A177" s="1">
        <v>40117</v>
      </c>
      <c r="B177" t="s">
        <v>19</v>
      </c>
      <c r="C177">
        <v>496900</v>
      </c>
      <c r="D177">
        <v>2</v>
      </c>
    </row>
    <row r="178" spans="1:4" x14ac:dyDescent="0.25">
      <c r="A178" s="1">
        <v>40118</v>
      </c>
      <c r="B178" t="s">
        <v>23</v>
      </c>
      <c r="C178">
        <v>496900</v>
      </c>
      <c r="D178">
        <v>1</v>
      </c>
    </row>
    <row r="179" spans="1:4" x14ac:dyDescent="0.25">
      <c r="A179" s="1">
        <v>40119</v>
      </c>
      <c r="B179" t="s">
        <v>20</v>
      </c>
      <c r="C179">
        <v>248450</v>
      </c>
      <c r="D179">
        <v>1</v>
      </c>
    </row>
    <row r="180" spans="1:4" x14ac:dyDescent="0.25">
      <c r="A180" s="1">
        <v>40120</v>
      </c>
      <c r="B180" t="s">
        <v>24</v>
      </c>
      <c r="C180">
        <v>496900</v>
      </c>
      <c r="D180">
        <v>1</v>
      </c>
    </row>
    <row r="181" spans="1:4" x14ac:dyDescent="0.25">
      <c r="A181" s="1">
        <v>40122</v>
      </c>
      <c r="B181" t="s">
        <v>21</v>
      </c>
      <c r="C181">
        <v>496900</v>
      </c>
      <c r="D181">
        <v>1</v>
      </c>
    </row>
    <row r="182" spans="1:4" x14ac:dyDescent="0.25">
      <c r="A182" s="1">
        <v>40123</v>
      </c>
      <c r="B182" t="s">
        <v>25</v>
      </c>
      <c r="C182">
        <v>496900</v>
      </c>
      <c r="D182">
        <v>2</v>
      </c>
    </row>
    <row r="183" spans="1:4" x14ac:dyDescent="0.25">
      <c r="A183" s="1">
        <v>40124</v>
      </c>
      <c r="B183" t="s">
        <v>19</v>
      </c>
      <c r="C183">
        <v>248450</v>
      </c>
      <c r="D183">
        <v>1</v>
      </c>
    </row>
    <row r="184" spans="1:4" x14ac:dyDescent="0.25">
      <c r="A184" s="1">
        <v>40137</v>
      </c>
      <c r="B184" t="s">
        <v>25</v>
      </c>
      <c r="C184">
        <v>496900</v>
      </c>
      <c r="D184">
        <v>1</v>
      </c>
    </row>
    <row r="185" spans="1:4" x14ac:dyDescent="0.25">
      <c r="A185" s="1">
        <v>40159</v>
      </c>
      <c r="B185" t="s">
        <v>19</v>
      </c>
      <c r="C185">
        <v>496900</v>
      </c>
      <c r="D185">
        <v>1</v>
      </c>
    </row>
    <row r="186" spans="1:4" x14ac:dyDescent="0.25">
      <c r="A186" s="1">
        <v>40169</v>
      </c>
      <c r="B186" t="s">
        <v>24</v>
      </c>
      <c r="C186">
        <v>496900</v>
      </c>
      <c r="D186">
        <v>1</v>
      </c>
    </row>
    <row r="187" spans="1:4" x14ac:dyDescent="0.25">
      <c r="A187" s="1">
        <v>40171</v>
      </c>
      <c r="B187" t="s">
        <v>21</v>
      </c>
      <c r="C187">
        <v>496900</v>
      </c>
      <c r="D187">
        <v>2</v>
      </c>
    </row>
    <row r="188" spans="1:4" x14ac:dyDescent="0.25">
      <c r="A188" s="1">
        <v>40182</v>
      </c>
      <c r="B188" t="s">
        <v>20</v>
      </c>
      <c r="C188">
        <v>257500</v>
      </c>
      <c r="D188">
        <v>1</v>
      </c>
    </row>
    <row r="189" spans="1:4" x14ac:dyDescent="0.25">
      <c r="A189" s="1">
        <v>40183</v>
      </c>
      <c r="B189" t="s">
        <v>24</v>
      </c>
      <c r="C189">
        <v>515000</v>
      </c>
      <c r="D189">
        <v>1</v>
      </c>
    </row>
    <row r="190" spans="1:4" x14ac:dyDescent="0.25">
      <c r="A190" s="1">
        <v>40187</v>
      </c>
      <c r="B190" t="s">
        <v>19</v>
      </c>
      <c r="C190">
        <v>257500</v>
      </c>
      <c r="D190">
        <v>1</v>
      </c>
    </row>
    <row r="191" spans="1:4" x14ac:dyDescent="0.25">
      <c r="A191" s="1">
        <v>40192</v>
      </c>
      <c r="B191" t="s">
        <v>21</v>
      </c>
      <c r="C191">
        <v>515000</v>
      </c>
      <c r="D191">
        <v>1</v>
      </c>
    </row>
    <row r="192" spans="1:4" x14ac:dyDescent="0.25">
      <c r="A192" s="1">
        <v>40195</v>
      </c>
      <c r="B192" t="s">
        <v>23</v>
      </c>
      <c r="C192">
        <v>394833</v>
      </c>
      <c r="D192">
        <v>2</v>
      </c>
    </row>
    <row r="193" spans="1:4" x14ac:dyDescent="0.25">
      <c r="A193" s="1">
        <v>40199</v>
      </c>
      <c r="B193" t="s">
        <v>21</v>
      </c>
      <c r="C193">
        <v>257500</v>
      </c>
      <c r="D193">
        <v>1</v>
      </c>
    </row>
    <row r="194" spans="1:4" x14ac:dyDescent="0.25">
      <c r="A194" s="1">
        <v>40200</v>
      </c>
      <c r="B194" t="s">
        <v>25</v>
      </c>
      <c r="C194">
        <v>515000</v>
      </c>
      <c r="D194">
        <v>1</v>
      </c>
    </row>
    <row r="195" spans="1:4" x14ac:dyDescent="0.25">
      <c r="A195" s="1">
        <v>40206</v>
      </c>
      <c r="B195" t="s">
        <v>21</v>
      </c>
      <c r="C195">
        <v>772500</v>
      </c>
      <c r="D195">
        <v>2</v>
      </c>
    </row>
    <row r="196" spans="1:4" x14ac:dyDescent="0.25">
      <c r="A196" s="1">
        <v>40209</v>
      </c>
      <c r="B196" t="s">
        <v>23</v>
      </c>
      <c r="C196">
        <v>515000</v>
      </c>
      <c r="D196">
        <v>1</v>
      </c>
    </row>
    <row r="197" spans="1:4" x14ac:dyDescent="0.25">
      <c r="A197" s="1">
        <v>40215</v>
      </c>
      <c r="B197" t="s">
        <v>19</v>
      </c>
      <c r="C197">
        <v>257500</v>
      </c>
      <c r="D197">
        <v>1</v>
      </c>
    </row>
    <row r="198" spans="1:4" x14ac:dyDescent="0.25">
      <c r="A198" s="1">
        <v>40222</v>
      </c>
      <c r="B198" t="s">
        <v>19</v>
      </c>
      <c r="C198">
        <v>1030000</v>
      </c>
      <c r="D198">
        <v>3</v>
      </c>
    </row>
    <row r="199" spans="1:4" x14ac:dyDescent="0.25">
      <c r="A199" s="1">
        <v>40225</v>
      </c>
      <c r="B199" t="s">
        <v>24</v>
      </c>
      <c r="C199">
        <v>515000</v>
      </c>
      <c r="D199">
        <v>1</v>
      </c>
    </row>
    <row r="200" spans="1:4" x14ac:dyDescent="0.25">
      <c r="A200" s="1">
        <v>40230</v>
      </c>
      <c r="B200" t="s">
        <v>23</v>
      </c>
      <c r="C200">
        <v>257500</v>
      </c>
      <c r="D200">
        <v>1</v>
      </c>
    </row>
    <row r="201" spans="1:4" x14ac:dyDescent="0.25">
      <c r="A201" s="1">
        <v>40234</v>
      </c>
      <c r="B201" t="s">
        <v>21</v>
      </c>
      <c r="C201">
        <v>137333</v>
      </c>
      <c r="D201">
        <v>1</v>
      </c>
    </row>
    <row r="202" spans="1:4" x14ac:dyDescent="0.25">
      <c r="A202" s="1">
        <v>40240</v>
      </c>
      <c r="B202" t="s">
        <v>22</v>
      </c>
      <c r="C202">
        <v>257500</v>
      </c>
      <c r="D202">
        <v>1</v>
      </c>
    </row>
    <row r="203" spans="1:4" x14ac:dyDescent="0.25">
      <c r="A203" s="1">
        <v>40241</v>
      </c>
      <c r="B203" t="s">
        <v>21</v>
      </c>
      <c r="C203">
        <v>515000</v>
      </c>
      <c r="D203">
        <v>2</v>
      </c>
    </row>
    <row r="204" spans="1:4" x14ac:dyDescent="0.25">
      <c r="A204" s="1">
        <v>40242</v>
      </c>
      <c r="B204" t="s">
        <v>25</v>
      </c>
      <c r="C204">
        <v>137333</v>
      </c>
      <c r="D204">
        <v>1</v>
      </c>
    </row>
    <row r="205" spans="1:4" x14ac:dyDescent="0.25">
      <c r="A205" s="1">
        <v>40243</v>
      </c>
      <c r="B205" t="s">
        <v>19</v>
      </c>
      <c r="C205">
        <v>137333</v>
      </c>
      <c r="D205">
        <v>1</v>
      </c>
    </row>
    <row r="206" spans="1:4" x14ac:dyDescent="0.25">
      <c r="A206" s="1">
        <v>40250</v>
      </c>
      <c r="B206" t="s">
        <v>19</v>
      </c>
      <c r="C206">
        <v>257500</v>
      </c>
      <c r="D206">
        <v>1</v>
      </c>
    </row>
    <row r="207" spans="1:4" x14ac:dyDescent="0.25">
      <c r="A207" s="1">
        <v>40251</v>
      </c>
      <c r="B207" t="s">
        <v>23</v>
      </c>
      <c r="C207">
        <v>394833</v>
      </c>
      <c r="D207">
        <v>2</v>
      </c>
    </row>
    <row r="208" spans="1:4" x14ac:dyDescent="0.25">
      <c r="A208" s="1">
        <v>40286</v>
      </c>
      <c r="B208" t="s">
        <v>23</v>
      </c>
      <c r="C208">
        <v>257500</v>
      </c>
      <c r="D208">
        <v>1</v>
      </c>
    </row>
    <row r="209" spans="1:4" x14ac:dyDescent="0.25">
      <c r="A209" s="1">
        <v>40290</v>
      </c>
      <c r="B209" t="s">
        <v>21</v>
      </c>
      <c r="C209">
        <v>257500</v>
      </c>
      <c r="D209">
        <v>1</v>
      </c>
    </row>
    <row r="210" spans="1:4" x14ac:dyDescent="0.25">
      <c r="A210" s="1">
        <v>40291</v>
      </c>
      <c r="B210" t="s">
        <v>25</v>
      </c>
      <c r="C210">
        <v>257500</v>
      </c>
      <c r="D210">
        <v>1</v>
      </c>
    </row>
    <row r="211" spans="1:4" x14ac:dyDescent="0.25">
      <c r="A211" s="1">
        <v>40296</v>
      </c>
      <c r="B211" t="s">
        <v>22</v>
      </c>
      <c r="C211">
        <v>257500</v>
      </c>
      <c r="D211">
        <v>1</v>
      </c>
    </row>
    <row r="212" spans="1:4" x14ac:dyDescent="0.25">
      <c r="A212" s="1">
        <v>40334</v>
      </c>
      <c r="B212" t="s">
        <v>19</v>
      </c>
      <c r="C212">
        <v>515000</v>
      </c>
      <c r="D212">
        <v>1</v>
      </c>
    </row>
    <row r="213" spans="1:4" x14ac:dyDescent="0.25">
      <c r="A213" s="1">
        <v>40347</v>
      </c>
      <c r="B213" t="s">
        <v>25</v>
      </c>
      <c r="C213">
        <v>257500</v>
      </c>
      <c r="D213">
        <v>1</v>
      </c>
    </row>
    <row r="214" spans="1:4" x14ac:dyDescent="0.25">
      <c r="A214" s="1">
        <v>40348</v>
      </c>
      <c r="B214" t="s">
        <v>19</v>
      </c>
      <c r="C214">
        <v>257500</v>
      </c>
      <c r="D214">
        <v>1</v>
      </c>
    </row>
    <row r="215" spans="1:4" x14ac:dyDescent="0.25">
      <c r="A215" s="1">
        <v>40349</v>
      </c>
      <c r="B215" t="s">
        <v>23</v>
      </c>
      <c r="C215">
        <v>257500</v>
      </c>
      <c r="D215">
        <v>1</v>
      </c>
    </row>
    <row r="216" spans="1:4" x14ac:dyDescent="0.25">
      <c r="A216" s="1">
        <v>40364</v>
      </c>
      <c r="B216" t="s">
        <v>20</v>
      </c>
      <c r="C216">
        <v>257500</v>
      </c>
      <c r="D216">
        <v>1</v>
      </c>
    </row>
    <row r="217" spans="1:4" x14ac:dyDescent="0.25">
      <c r="A217" s="1">
        <v>40372</v>
      </c>
      <c r="B217" t="s">
        <v>24</v>
      </c>
      <c r="C217">
        <v>257500</v>
      </c>
      <c r="D217">
        <v>1</v>
      </c>
    </row>
    <row r="218" spans="1:4" x14ac:dyDescent="0.25">
      <c r="A218" s="1">
        <v>40373</v>
      </c>
      <c r="B218" t="s">
        <v>22</v>
      </c>
      <c r="C218">
        <v>137333</v>
      </c>
      <c r="D218">
        <v>1</v>
      </c>
    </row>
    <row r="219" spans="1:4" x14ac:dyDescent="0.25">
      <c r="A219" s="1">
        <v>40375</v>
      </c>
      <c r="B219" t="s">
        <v>25</v>
      </c>
      <c r="C219">
        <v>772500</v>
      </c>
      <c r="D219">
        <v>2</v>
      </c>
    </row>
    <row r="220" spans="1:4" x14ac:dyDescent="0.25">
      <c r="A220" s="1">
        <v>40377</v>
      </c>
      <c r="B220" t="s">
        <v>23</v>
      </c>
      <c r="C220">
        <v>257500</v>
      </c>
      <c r="D220">
        <v>1</v>
      </c>
    </row>
    <row r="221" spans="1:4" x14ac:dyDescent="0.25">
      <c r="A221" s="1">
        <v>40415</v>
      </c>
      <c r="B221" t="s">
        <v>22</v>
      </c>
      <c r="C221">
        <v>257500</v>
      </c>
      <c r="D221">
        <v>1</v>
      </c>
    </row>
    <row r="222" spans="1:4" x14ac:dyDescent="0.25">
      <c r="A222" s="1">
        <v>40423</v>
      </c>
      <c r="B222" t="s">
        <v>21</v>
      </c>
      <c r="C222">
        <v>257500</v>
      </c>
      <c r="D222">
        <v>1</v>
      </c>
    </row>
    <row r="223" spans="1:4" x14ac:dyDescent="0.25">
      <c r="A223" s="1">
        <v>40478</v>
      </c>
      <c r="B223" t="s">
        <v>22</v>
      </c>
      <c r="C223">
        <v>257500</v>
      </c>
      <c r="D223">
        <v>1</v>
      </c>
    </row>
    <row r="224" spans="1:4" x14ac:dyDescent="0.25">
      <c r="A224" s="1">
        <v>40519</v>
      </c>
      <c r="B224" t="s">
        <v>24</v>
      </c>
      <c r="C224">
        <v>515000</v>
      </c>
      <c r="D224">
        <v>1</v>
      </c>
    </row>
    <row r="225" spans="1:4" x14ac:dyDescent="0.25">
      <c r="A225" s="1">
        <v>40524</v>
      </c>
      <c r="B225" t="s">
        <v>23</v>
      </c>
      <c r="C225">
        <v>772500</v>
      </c>
      <c r="D225">
        <v>1</v>
      </c>
    </row>
    <row r="226" spans="1:4" x14ac:dyDescent="0.25">
      <c r="A226" s="1">
        <v>40545</v>
      </c>
      <c r="B226" t="s">
        <v>23</v>
      </c>
      <c r="C226">
        <v>142824</v>
      </c>
      <c r="D226">
        <v>1</v>
      </c>
    </row>
    <row r="227" spans="1:4" x14ac:dyDescent="0.25">
      <c r="A227" s="1">
        <v>40568</v>
      </c>
      <c r="B227" t="s">
        <v>24</v>
      </c>
      <c r="C227">
        <v>803400</v>
      </c>
      <c r="D227">
        <v>2</v>
      </c>
    </row>
    <row r="228" spans="1:4" x14ac:dyDescent="0.25">
      <c r="A228" s="1">
        <v>40572</v>
      </c>
      <c r="B228" t="s">
        <v>19</v>
      </c>
      <c r="C228">
        <v>142827</v>
      </c>
      <c r="D228">
        <v>1</v>
      </c>
    </row>
    <row r="229" spans="1:4" x14ac:dyDescent="0.25">
      <c r="A229" s="1">
        <v>40576</v>
      </c>
      <c r="B229" t="s">
        <v>22</v>
      </c>
      <c r="C229">
        <v>535600</v>
      </c>
      <c r="D229">
        <v>1</v>
      </c>
    </row>
    <row r="230" spans="1:4" x14ac:dyDescent="0.25">
      <c r="A230" s="1">
        <v>40578</v>
      </c>
      <c r="B230" t="s">
        <v>25</v>
      </c>
      <c r="C230">
        <v>535600</v>
      </c>
      <c r="D230">
        <v>1</v>
      </c>
    </row>
    <row r="231" spans="1:4" x14ac:dyDescent="0.25">
      <c r="A231" s="1">
        <v>40588</v>
      </c>
      <c r="B231" t="s">
        <v>20</v>
      </c>
      <c r="C231">
        <v>142827</v>
      </c>
      <c r="D231">
        <v>1</v>
      </c>
    </row>
    <row r="232" spans="1:4" x14ac:dyDescent="0.25">
      <c r="A232" s="1">
        <v>40594</v>
      </c>
      <c r="B232" t="s">
        <v>23</v>
      </c>
      <c r="C232">
        <v>678427</v>
      </c>
      <c r="D232">
        <v>2</v>
      </c>
    </row>
    <row r="233" spans="1:4" x14ac:dyDescent="0.25">
      <c r="A233" s="1">
        <v>40601</v>
      </c>
      <c r="B233" t="s">
        <v>23</v>
      </c>
      <c r="C233">
        <v>267800</v>
      </c>
      <c r="D233">
        <v>1</v>
      </c>
    </row>
    <row r="234" spans="1:4" x14ac:dyDescent="0.25">
      <c r="A234" s="1">
        <v>40637</v>
      </c>
      <c r="B234" t="s">
        <v>20</v>
      </c>
      <c r="C234">
        <v>535600</v>
      </c>
      <c r="D234">
        <v>1</v>
      </c>
    </row>
    <row r="235" spans="1:4" x14ac:dyDescent="0.25">
      <c r="A235" s="1">
        <v>40642</v>
      </c>
      <c r="B235" t="s">
        <v>19</v>
      </c>
      <c r="C235">
        <v>1339000</v>
      </c>
      <c r="D235">
        <v>2</v>
      </c>
    </row>
    <row r="236" spans="1:4" x14ac:dyDescent="0.25">
      <c r="A236" s="1">
        <v>40647</v>
      </c>
      <c r="B236" t="s">
        <v>21</v>
      </c>
      <c r="C236">
        <v>267800</v>
      </c>
      <c r="D236">
        <v>1</v>
      </c>
    </row>
    <row r="237" spans="1:4" x14ac:dyDescent="0.25">
      <c r="A237" s="1">
        <v>40652</v>
      </c>
      <c r="B237" t="s">
        <v>24</v>
      </c>
      <c r="C237">
        <v>142827</v>
      </c>
      <c r="D237">
        <v>1</v>
      </c>
    </row>
    <row r="238" spans="1:4" x14ac:dyDescent="0.25">
      <c r="A238" s="1">
        <v>40654</v>
      </c>
      <c r="B238" t="s">
        <v>21</v>
      </c>
      <c r="C238">
        <v>267800</v>
      </c>
      <c r="D238">
        <v>1</v>
      </c>
    </row>
    <row r="239" spans="1:4" x14ac:dyDescent="0.25">
      <c r="A239" s="1">
        <v>40656</v>
      </c>
      <c r="B239" t="s">
        <v>19</v>
      </c>
      <c r="C239">
        <v>535600</v>
      </c>
      <c r="D239">
        <v>2</v>
      </c>
    </row>
    <row r="240" spans="1:4" x14ac:dyDescent="0.25">
      <c r="A240" s="1">
        <v>40661</v>
      </c>
      <c r="B240" t="s">
        <v>21</v>
      </c>
      <c r="C240">
        <v>142827</v>
      </c>
      <c r="D240">
        <v>1</v>
      </c>
    </row>
    <row r="241" spans="1:4" x14ac:dyDescent="0.25">
      <c r="A241" s="1">
        <v>40677</v>
      </c>
      <c r="B241" t="s">
        <v>19</v>
      </c>
      <c r="C241">
        <v>535600</v>
      </c>
      <c r="D241">
        <v>1</v>
      </c>
    </row>
    <row r="242" spans="1:4" x14ac:dyDescent="0.25">
      <c r="A242" s="1">
        <v>40685</v>
      </c>
      <c r="B242" t="s">
        <v>23</v>
      </c>
      <c r="C242">
        <v>803400</v>
      </c>
      <c r="D242">
        <v>1</v>
      </c>
    </row>
    <row r="243" spans="1:4" x14ac:dyDescent="0.25">
      <c r="A243" s="1">
        <v>40773</v>
      </c>
      <c r="B243" t="s">
        <v>21</v>
      </c>
      <c r="C243">
        <v>267800</v>
      </c>
      <c r="D243">
        <v>1</v>
      </c>
    </row>
    <row r="244" spans="1:4" x14ac:dyDescent="0.25">
      <c r="A244" s="1">
        <v>40782</v>
      </c>
      <c r="B244" t="s">
        <v>19</v>
      </c>
      <c r="C244">
        <v>267800</v>
      </c>
      <c r="D244">
        <v>1</v>
      </c>
    </row>
    <row r="245" spans="1:4" x14ac:dyDescent="0.25">
      <c r="A245" s="1">
        <v>40824</v>
      </c>
      <c r="B245" t="s">
        <v>19</v>
      </c>
      <c r="C245">
        <v>267800</v>
      </c>
      <c r="D245">
        <v>1</v>
      </c>
    </row>
    <row r="246" spans="1:4" x14ac:dyDescent="0.25">
      <c r="A246" s="1">
        <v>40953</v>
      </c>
      <c r="B246" t="s">
        <v>24</v>
      </c>
      <c r="C246">
        <v>283350</v>
      </c>
      <c r="D246">
        <v>1</v>
      </c>
    </row>
    <row r="247" spans="1:4" x14ac:dyDescent="0.25">
      <c r="A247" s="1">
        <v>41041</v>
      </c>
      <c r="B247" t="s">
        <v>19</v>
      </c>
      <c r="C247">
        <v>151120</v>
      </c>
      <c r="D247">
        <v>1</v>
      </c>
    </row>
    <row r="248" spans="1:4" x14ac:dyDescent="0.25">
      <c r="A248" s="1">
        <v>41148</v>
      </c>
      <c r="B248" t="s">
        <v>20</v>
      </c>
      <c r="C248">
        <v>151120</v>
      </c>
      <c r="D248">
        <v>1</v>
      </c>
    </row>
    <row r="249" spans="1:4" x14ac:dyDescent="0.25">
      <c r="A249" s="1">
        <v>41681</v>
      </c>
      <c r="B249" t="s">
        <v>24</v>
      </c>
      <c r="C249">
        <v>616000</v>
      </c>
      <c r="D249">
        <v>1</v>
      </c>
    </row>
    <row r="250" spans="1:4" x14ac:dyDescent="0.25">
      <c r="A250" s="1">
        <v>41811</v>
      </c>
      <c r="B250" t="s">
        <v>19</v>
      </c>
      <c r="C250">
        <v>308000</v>
      </c>
      <c r="D250">
        <v>1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75"/>
  <sheetViews>
    <sheetView workbookViewId="0">
      <selection activeCell="D26" sqref="D26"/>
    </sheetView>
  </sheetViews>
  <sheetFormatPr baseColWidth="10" defaultRowHeight="15" x14ac:dyDescent="0.25"/>
  <cols>
    <col min="4" max="4" width="23.7109375" customWidth="1"/>
  </cols>
  <sheetData>
    <row r="1" spans="1:4" x14ac:dyDescent="0.25">
      <c r="A1" s="6" t="s">
        <v>15</v>
      </c>
      <c r="B1" s="7" t="s">
        <v>16</v>
      </c>
      <c r="C1" s="7" t="s">
        <v>17</v>
      </c>
      <c r="D1" s="8" t="s">
        <v>18</v>
      </c>
    </row>
    <row r="2" spans="1:4" x14ac:dyDescent="0.25">
      <c r="A2" s="1">
        <v>37628</v>
      </c>
      <c r="B2" t="s">
        <v>24</v>
      </c>
      <c r="C2">
        <v>165000</v>
      </c>
      <c r="D2">
        <v>1</v>
      </c>
    </row>
    <row r="3" spans="1:4" x14ac:dyDescent="0.25">
      <c r="A3" s="1">
        <v>37648</v>
      </c>
      <c r="B3" t="s">
        <v>20</v>
      </c>
      <c r="C3">
        <v>44267</v>
      </c>
      <c r="D3">
        <v>1</v>
      </c>
    </row>
    <row r="4" spans="1:4" x14ac:dyDescent="0.25">
      <c r="A4" s="1">
        <v>37649</v>
      </c>
      <c r="B4" t="s">
        <v>24</v>
      </c>
      <c r="C4">
        <v>139000</v>
      </c>
      <c r="D4">
        <v>1</v>
      </c>
    </row>
    <row r="5" spans="1:4" x14ac:dyDescent="0.25">
      <c r="A5" s="1">
        <v>37661</v>
      </c>
      <c r="B5" t="s">
        <v>23</v>
      </c>
      <c r="C5">
        <v>168200</v>
      </c>
      <c r="D5">
        <v>1</v>
      </c>
    </row>
    <row r="6" spans="1:4" x14ac:dyDescent="0.25">
      <c r="A6" s="1">
        <v>37685</v>
      </c>
      <c r="B6" t="s">
        <v>22</v>
      </c>
      <c r="C6">
        <v>293261</v>
      </c>
      <c r="D6">
        <v>3</v>
      </c>
    </row>
    <row r="7" spans="1:4" x14ac:dyDescent="0.25">
      <c r="A7" s="1">
        <v>37690</v>
      </c>
      <c r="B7" t="s">
        <v>20</v>
      </c>
      <c r="C7">
        <v>128000</v>
      </c>
      <c r="D7">
        <v>3</v>
      </c>
    </row>
    <row r="8" spans="1:4" x14ac:dyDescent="0.25">
      <c r="A8" s="1">
        <v>37691</v>
      </c>
      <c r="B8" t="s">
        <v>24</v>
      </c>
      <c r="C8">
        <v>44000</v>
      </c>
      <c r="D8">
        <v>1</v>
      </c>
    </row>
    <row r="9" spans="1:4" x14ac:dyDescent="0.25">
      <c r="A9" s="1">
        <v>37692</v>
      </c>
      <c r="B9" t="s">
        <v>22</v>
      </c>
      <c r="C9">
        <v>109000</v>
      </c>
      <c r="D9">
        <v>1</v>
      </c>
    </row>
    <row r="10" spans="1:4" x14ac:dyDescent="0.25">
      <c r="A10" s="1">
        <v>37697</v>
      </c>
      <c r="B10" t="s">
        <v>20</v>
      </c>
      <c r="C10">
        <v>166000</v>
      </c>
      <c r="D10">
        <v>1</v>
      </c>
    </row>
    <row r="11" spans="1:4" x14ac:dyDescent="0.25">
      <c r="A11" s="1">
        <v>37698</v>
      </c>
      <c r="B11" t="s">
        <v>24</v>
      </c>
      <c r="C11">
        <v>20000</v>
      </c>
      <c r="D11">
        <v>1</v>
      </c>
    </row>
    <row r="12" spans="1:4" x14ac:dyDescent="0.25">
      <c r="A12" s="1">
        <v>37705</v>
      </c>
      <c r="B12" t="s">
        <v>24</v>
      </c>
      <c r="C12">
        <v>109000</v>
      </c>
      <c r="D12">
        <v>1</v>
      </c>
    </row>
    <row r="13" spans="1:4" x14ac:dyDescent="0.25">
      <c r="A13" s="1">
        <v>37713</v>
      </c>
      <c r="B13" t="s">
        <v>22</v>
      </c>
      <c r="C13">
        <v>167000</v>
      </c>
      <c r="D13">
        <v>1</v>
      </c>
    </row>
    <row r="14" spans="1:4" x14ac:dyDescent="0.25">
      <c r="A14" s="1">
        <v>37732</v>
      </c>
      <c r="B14" t="s">
        <v>20</v>
      </c>
      <c r="C14">
        <v>238000</v>
      </c>
      <c r="D14">
        <v>2</v>
      </c>
    </row>
    <row r="15" spans="1:4" x14ac:dyDescent="0.25">
      <c r="A15" s="1">
        <v>37733</v>
      </c>
      <c r="B15" t="s">
        <v>24</v>
      </c>
      <c r="C15">
        <v>41000</v>
      </c>
      <c r="D15">
        <v>1</v>
      </c>
    </row>
    <row r="16" spans="1:4" x14ac:dyDescent="0.25">
      <c r="A16" s="1">
        <v>37734</v>
      </c>
      <c r="B16" t="s">
        <v>22</v>
      </c>
      <c r="C16">
        <v>139000</v>
      </c>
      <c r="D16">
        <v>1</v>
      </c>
    </row>
    <row r="17" spans="1:4" x14ac:dyDescent="0.25">
      <c r="A17" s="1">
        <v>37736</v>
      </c>
      <c r="B17" t="s">
        <v>25</v>
      </c>
      <c r="C17">
        <v>139000</v>
      </c>
      <c r="D17">
        <v>1</v>
      </c>
    </row>
    <row r="18" spans="1:4" x14ac:dyDescent="0.25">
      <c r="A18" s="1">
        <v>37750</v>
      </c>
      <c r="B18" t="s">
        <v>25</v>
      </c>
      <c r="C18">
        <v>101000</v>
      </c>
      <c r="D18">
        <v>1</v>
      </c>
    </row>
    <row r="19" spans="1:4" x14ac:dyDescent="0.25">
      <c r="A19" s="1">
        <v>37777</v>
      </c>
      <c r="B19" t="s">
        <v>21</v>
      </c>
      <c r="C19">
        <v>89000</v>
      </c>
      <c r="D19">
        <v>1</v>
      </c>
    </row>
    <row r="20" spans="1:4" x14ac:dyDescent="0.25">
      <c r="A20" s="1">
        <v>37788</v>
      </c>
      <c r="B20" t="s">
        <v>20</v>
      </c>
      <c r="C20">
        <v>101000</v>
      </c>
      <c r="D20">
        <v>1</v>
      </c>
    </row>
    <row r="21" spans="1:4" x14ac:dyDescent="0.25">
      <c r="A21" s="1">
        <v>37789</v>
      </c>
      <c r="B21" t="s">
        <v>24</v>
      </c>
      <c r="C21">
        <v>202000</v>
      </c>
      <c r="D21">
        <v>2</v>
      </c>
    </row>
    <row r="22" spans="1:4" x14ac:dyDescent="0.25">
      <c r="A22" s="1">
        <v>37796</v>
      </c>
      <c r="B22" t="s">
        <v>24</v>
      </c>
      <c r="C22">
        <v>109000</v>
      </c>
      <c r="D22">
        <v>1</v>
      </c>
    </row>
    <row r="23" spans="1:4" x14ac:dyDescent="0.25">
      <c r="A23" s="1">
        <v>37805</v>
      </c>
      <c r="B23" t="s">
        <v>21</v>
      </c>
      <c r="C23">
        <v>45267</v>
      </c>
      <c r="D23">
        <v>1</v>
      </c>
    </row>
    <row r="24" spans="1:4" x14ac:dyDescent="0.25">
      <c r="A24" s="1">
        <v>37817</v>
      </c>
      <c r="B24" t="s">
        <v>24</v>
      </c>
      <c r="C24">
        <v>202000</v>
      </c>
      <c r="D24">
        <v>2</v>
      </c>
    </row>
    <row r="25" spans="1:4" x14ac:dyDescent="0.25">
      <c r="A25" s="1">
        <v>37824</v>
      </c>
      <c r="B25" t="s">
        <v>24</v>
      </c>
      <c r="C25">
        <v>45267</v>
      </c>
      <c r="D25">
        <v>1</v>
      </c>
    </row>
    <row r="26" spans="1:4" x14ac:dyDescent="0.25">
      <c r="A26" s="1">
        <v>37825</v>
      </c>
      <c r="B26" t="s">
        <v>22</v>
      </c>
      <c r="C26">
        <v>128000</v>
      </c>
      <c r="D26">
        <v>2</v>
      </c>
    </row>
    <row r="27" spans="1:4" x14ac:dyDescent="0.25">
      <c r="A27" s="1">
        <v>37827</v>
      </c>
      <c r="B27" t="s">
        <v>25</v>
      </c>
      <c r="C27">
        <v>386000</v>
      </c>
      <c r="D27">
        <v>4</v>
      </c>
    </row>
    <row r="28" spans="1:4" x14ac:dyDescent="0.25">
      <c r="A28" s="1">
        <v>37831</v>
      </c>
      <c r="B28" t="s">
        <v>24</v>
      </c>
      <c r="C28">
        <v>45267</v>
      </c>
      <c r="D28">
        <v>1</v>
      </c>
    </row>
    <row r="29" spans="1:4" x14ac:dyDescent="0.25">
      <c r="A29" s="1">
        <v>37837</v>
      </c>
      <c r="B29" t="s">
        <v>20</v>
      </c>
      <c r="C29">
        <v>378267</v>
      </c>
      <c r="D29">
        <v>2</v>
      </c>
    </row>
    <row r="30" spans="1:4" x14ac:dyDescent="0.25">
      <c r="A30" s="1">
        <v>37910</v>
      </c>
      <c r="B30" t="s">
        <v>21</v>
      </c>
      <c r="C30">
        <v>167000</v>
      </c>
      <c r="D30">
        <v>1</v>
      </c>
    </row>
    <row r="31" spans="1:4" x14ac:dyDescent="0.25">
      <c r="A31" s="1">
        <v>37911</v>
      </c>
      <c r="B31" t="s">
        <v>25</v>
      </c>
      <c r="C31">
        <v>84000</v>
      </c>
      <c r="D31">
        <v>1</v>
      </c>
    </row>
    <row r="32" spans="1:4" x14ac:dyDescent="0.25">
      <c r="A32" s="1">
        <v>37938</v>
      </c>
      <c r="B32" t="s">
        <v>21</v>
      </c>
      <c r="C32">
        <v>89000</v>
      </c>
      <c r="D32">
        <v>1</v>
      </c>
    </row>
    <row r="33" spans="1:4" x14ac:dyDescent="0.25">
      <c r="A33" s="1">
        <v>37959</v>
      </c>
      <c r="B33" t="s">
        <v>21</v>
      </c>
      <c r="C33">
        <v>45267</v>
      </c>
      <c r="D33">
        <v>1</v>
      </c>
    </row>
    <row r="34" spans="1:4" x14ac:dyDescent="0.25">
      <c r="A34" s="1">
        <v>37964</v>
      </c>
      <c r="B34" t="s">
        <v>24</v>
      </c>
      <c r="C34">
        <v>101000</v>
      </c>
      <c r="D34">
        <v>1</v>
      </c>
    </row>
    <row r="35" spans="1:4" x14ac:dyDescent="0.25">
      <c r="A35" s="1">
        <v>37967</v>
      </c>
      <c r="B35" t="s">
        <v>25</v>
      </c>
      <c r="C35">
        <v>101000</v>
      </c>
      <c r="D35">
        <v>1</v>
      </c>
    </row>
    <row r="36" spans="1:4" x14ac:dyDescent="0.25">
      <c r="A36" s="1">
        <v>37977</v>
      </c>
      <c r="B36" t="s">
        <v>20</v>
      </c>
      <c r="C36">
        <v>134534</v>
      </c>
      <c r="D36">
        <v>3</v>
      </c>
    </row>
    <row r="37" spans="1:4" x14ac:dyDescent="0.25">
      <c r="A37" s="1">
        <v>37978</v>
      </c>
      <c r="B37" t="s">
        <v>24</v>
      </c>
      <c r="C37">
        <v>45267</v>
      </c>
      <c r="D37">
        <v>1</v>
      </c>
    </row>
    <row r="38" spans="1:4" x14ac:dyDescent="0.25">
      <c r="A38" s="1">
        <v>37988</v>
      </c>
      <c r="B38" t="s">
        <v>25</v>
      </c>
      <c r="C38">
        <v>505466</v>
      </c>
      <c r="D38">
        <v>3</v>
      </c>
    </row>
    <row r="39" spans="1:4" x14ac:dyDescent="0.25">
      <c r="A39" s="1">
        <v>37991</v>
      </c>
      <c r="B39" t="s">
        <v>20</v>
      </c>
      <c r="C39">
        <v>635900</v>
      </c>
      <c r="D39">
        <v>4</v>
      </c>
    </row>
    <row r="40" spans="1:4" x14ac:dyDescent="0.25">
      <c r="A40" s="1">
        <v>37992</v>
      </c>
      <c r="B40" t="s">
        <v>24</v>
      </c>
      <c r="C40">
        <v>138400</v>
      </c>
      <c r="D40">
        <v>2</v>
      </c>
    </row>
    <row r="41" spans="1:4" x14ac:dyDescent="0.25">
      <c r="A41" s="1">
        <v>37993</v>
      </c>
      <c r="B41" t="s">
        <v>22</v>
      </c>
      <c r="C41">
        <v>258400</v>
      </c>
      <c r="D41">
        <v>2</v>
      </c>
    </row>
    <row r="42" spans="1:4" x14ac:dyDescent="0.25">
      <c r="A42" s="1">
        <v>37994</v>
      </c>
      <c r="B42" t="s">
        <v>21</v>
      </c>
      <c r="C42">
        <v>468584</v>
      </c>
      <c r="D42">
        <v>6</v>
      </c>
    </row>
    <row r="43" spans="1:4" x14ac:dyDescent="0.25">
      <c r="A43" s="1">
        <v>37995</v>
      </c>
      <c r="B43" t="s">
        <v>25</v>
      </c>
      <c r="C43">
        <v>297000</v>
      </c>
      <c r="D43">
        <v>2</v>
      </c>
    </row>
    <row r="44" spans="1:4" x14ac:dyDescent="0.25">
      <c r="A44" s="1">
        <v>37999</v>
      </c>
      <c r="B44" t="s">
        <v>24</v>
      </c>
      <c r="C44">
        <v>268500</v>
      </c>
      <c r="D44">
        <v>2</v>
      </c>
    </row>
    <row r="45" spans="1:4" x14ac:dyDescent="0.25">
      <c r="A45" s="1">
        <v>38000</v>
      </c>
      <c r="B45" t="s">
        <v>22</v>
      </c>
      <c r="C45">
        <v>768550</v>
      </c>
      <c r="D45">
        <v>5</v>
      </c>
    </row>
    <row r="46" spans="1:4" x14ac:dyDescent="0.25">
      <c r="A46" s="1">
        <v>38001</v>
      </c>
      <c r="B46" t="s">
        <v>21</v>
      </c>
      <c r="C46">
        <v>375900</v>
      </c>
      <c r="D46">
        <v>2</v>
      </c>
    </row>
    <row r="47" spans="1:4" x14ac:dyDescent="0.25">
      <c r="A47" s="1">
        <v>38002</v>
      </c>
      <c r="B47" t="s">
        <v>25</v>
      </c>
      <c r="C47">
        <v>268500</v>
      </c>
      <c r="D47">
        <v>2</v>
      </c>
    </row>
    <row r="48" spans="1:4" x14ac:dyDescent="0.25">
      <c r="A48" s="1">
        <v>38005</v>
      </c>
      <c r="B48" t="s">
        <v>20</v>
      </c>
      <c r="C48">
        <v>501200</v>
      </c>
      <c r="D48">
        <v>2</v>
      </c>
    </row>
    <row r="49" spans="1:4" x14ac:dyDescent="0.25">
      <c r="A49" s="1">
        <v>38007</v>
      </c>
      <c r="B49" t="s">
        <v>22</v>
      </c>
      <c r="C49">
        <v>787600</v>
      </c>
      <c r="D49">
        <v>5</v>
      </c>
    </row>
    <row r="50" spans="1:4" x14ac:dyDescent="0.25">
      <c r="A50" s="1">
        <v>38008</v>
      </c>
      <c r="B50" t="s">
        <v>21</v>
      </c>
      <c r="C50">
        <v>608600</v>
      </c>
      <c r="D50">
        <v>4</v>
      </c>
    </row>
    <row r="51" spans="1:4" x14ac:dyDescent="0.25">
      <c r="A51" s="1">
        <v>38012</v>
      </c>
      <c r="B51" t="s">
        <v>20</v>
      </c>
      <c r="C51">
        <v>71600</v>
      </c>
      <c r="D51">
        <v>1</v>
      </c>
    </row>
    <row r="52" spans="1:4" x14ac:dyDescent="0.25">
      <c r="A52" s="1">
        <v>38013</v>
      </c>
      <c r="B52" t="s">
        <v>24</v>
      </c>
      <c r="C52">
        <v>311634</v>
      </c>
      <c r="D52">
        <v>4</v>
      </c>
    </row>
    <row r="53" spans="1:4" x14ac:dyDescent="0.25">
      <c r="A53" s="1">
        <v>38014</v>
      </c>
      <c r="B53" t="s">
        <v>22</v>
      </c>
      <c r="C53">
        <v>324500</v>
      </c>
      <c r="D53">
        <v>2</v>
      </c>
    </row>
    <row r="54" spans="1:4" x14ac:dyDescent="0.25">
      <c r="A54" s="1">
        <v>38016</v>
      </c>
      <c r="B54" t="s">
        <v>25</v>
      </c>
      <c r="C54">
        <v>177066</v>
      </c>
      <c r="D54">
        <v>1</v>
      </c>
    </row>
    <row r="55" spans="1:4" x14ac:dyDescent="0.25">
      <c r="A55" s="1">
        <v>38020</v>
      </c>
      <c r="B55" t="s">
        <v>24</v>
      </c>
      <c r="C55">
        <v>214450</v>
      </c>
      <c r="D55">
        <v>2</v>
      </c>
    </row>
    <row r="56" spans="1:4" x14ac:dyDescent="0.25">
      <c r="A56" s="1">
        <v>38021</v>
      </c>
      <c r="B56" t="s">
        <v>22</v>
      </c>
      <c r="C56">
        <v>232702</v>
      </c>
      <c r="D56">
        <v>4</v>
      </c>
    </row>
    <row r="57" spans="1:4" x14ac:dyDescent="0.25">
      <c r="A57" s="1">
        <v>38022</v>
      </c>
      <c r="B57" t="s">
        <v>21</v>
      </c>
      <c r="C57">
        <v>280436</v>
      </c>
      <c r="D57">
        <v>5</v>
      </c>
    </row>
    <row r="58" spans="1:4" x14ac:dyDescent="0.25">
      <c r="A58" s="1">
        <v>38023</v>
      </c>
      <c r="B58" t="s">
        <v>25</v>
      </c>
      <c r="C58">
        <v>316234</v>
      </c>
      <c r="D58">
        <v>3</v>
      </c>
    </row>
    <row r="59" spans="1:4" x14ac:dyDescent="0.25">
      <c r="A59" s="1">
        <v>38026</v>
      </c>
      <c r="B59" t="s">
        <v>20</v>
      </c>
      <c r="C59">
        <v>1023200</v>
      </c>
      <c r="D59">
        <v>7</v>
      </c>
    </row>
    <row r="60" spans="1:4" x14ac:dyDescent="0.25">
      <c r="A60" s="1">
        <v>38028</v>
      </c>
      <c r="B60" t="s">
        <v>22</v>
      </c>
      <c r="C60">
        <v>200534</v>
      </c>
      <c r="D60">
        <v>2</v>
      </c>
    </row>
    <row r="61" spans="1:4" x14ac:dyDescent="0.25">
      <c r="A61" s="1">
        <v>38029</v>
      </c>
      <c r="B61" t="s">
        <v>21</v>
      </c>
      <c r="C61">
        <v>739450</v>
      </c>
      <c r="D61">
        <v>7</v>
      </c>
    </row>
    <row r="62" spans="1:4" x14ac:dyDescent="0.25">
      <c r="A62" s="1">
        <v>38030</v>
      </c>
      <c r="B62" t="s">
        <v>25</v>
      </c>
      <c r="C62">
        <v>458900</v>
      </c>
      <c r="D62">
        <v>5</v>
      </c>
    </row>
    <row r="63" spans="1:4" x14ac:dyDescent="0.25">
      <c r="A63" s="1">
        <v>38033</v>
      </c>
      <c r="B63" t="s">
        <v>20</v>
      </c>
      <c r="C63">
        <v>919388</v>
      </c>
      <c r="D63">
        <v>10</v>
      </c>
    </row>
    <row r="64" spans="1:4" x14ac:dyDescent="0.25">
      <c r="A64" s="1">
        <v>38034</v>
      </c>
      <c r="B64" t="s">
        <v>24</v>
      </c>
      <c r="C64">
        <v>340860</v>
      </c>
      <c r="D64">
        <v>4</v>
      </c>
    </row>
    <row r="65" spans="1:4" x14ac:dyDescent="0.25">
      <c r="A65" s="1">
        <v>38035</v>
      </c>
      <c r="B65" t="s">
        <v>22</v>
      </c>
      <c r="C65">
        <v>89500</v>
      </c>
      <c r="D65">
        <v>1</v>
      </c>
    </row>
    <row r="66" spans="1:4" x14ac:dyDescent="0.25">
      <c r="A66" s="1">
        <v>38036</v>
      </c>
      <c r="B66" t="s">
        <v>21</v>
      </c>
      <c r="C66">
        <v>226734</v>
      </c>
      <c r="D66">
        <v>3</v>
      </c>
    </row>
    <row r="67" spans="1:4" x14ac:dyDescent="0.25">
      <c r="A67" s="1">
        <v>38042</v>
      </c>
      <c r="B67" t="s">
        <v>22</v>
      </c>
      <c r="C67">
        <v>179000</v>
      </c>
      <c r="D67">
        <v>1</v>
      </c>
    </row>
    <row r="68" spans="1:4" x14ac:dyDescent="0.25">
      <c r="A68" s="1">
        <v>38043</v>
      </c>
      <c r="B68" t="s">
        <v>21</v>
      </c>
      <c r="C68">
        <v>884350</v>
      </c>
      <c r="D68">
        <v>8</v>
      </c>
    </row>
    <row r="69" spans="1:4" x14ac:dyDescent="0.25">
      <c r="A69" s="1">
        <v>38044</v>
      </c>
      <c r="B69" t="s">
        <v>25</v>
      </c>
      <c r="C69">
        <v>443890</v>
      </c>
      <c r="D69">
        <v>3</v>
      </c>
    </row>
    <row r="70" spans="1:4" x14ac:dyDescent="0.25">
      <c r="A70" s="1">
        <v>38047</v>
      </c>
      <c r="B70" t="s">
        <v>20</v>
      </c>
      <c r="C70">
        <v>944400</v>
      </c>
      <c r="D70">
        <v>6</v>
      </c>
    </row>
    <row r="71" spans="1:4" x14ac:dyDescent="0.25">
      <c r="A71" s="1">
        <v>38048</v>
      </c>
      <c r="B71" t="s">
        <v>24</v>
      </c>
      <c r="C71">
        <v>185200</v>
      </c>
      <c r="D71">
        <v>3</v>
      </c>
    </row>
    <row r="72" spans="1:4" x14ac:dyDescent="0.25">
      <c r="A72" s="1">
        <v>38049</v>
      </c>
      <c r="B72" t="s">
        <v>22</v>
      </c>
      <c r="C72">
        <v>631234</v>
      </c>
      <c r="D72">
        <v>7</v>
      </c>
    </row>
    <row r="73" spans="1:4" x14ac:dyDescent="0.25">
      <c r="A73" s="1">
        <v>38050</v>
      </c>
      <c r="B73" t="s">
        <v>21</v>
      </c>
      <c r="C73">
        <v>89500</v>
      </c>
      <c r="D73">
        <v>1</v>
      </c>
    </row>
    <row r="74" spans="1:4" x14ac:dyDescent="0.25">
      <c r="A74" s="1">
        <v>38051</v>
      </c>
      <c r="B74" t="s">
        <v>25</v>
      </c>
      <c r="C74">
        <v>355300</v>
      </c>
      <c r="D74">
        <v>3</v>
      </c>
    </row>
    <row r="75" spans="1:4" x14ac:dyDescent="0.25">
      <c r="A75" s="1">
        <v>38054</v>
      </c>
      <c r="B75" t="s">
        <v>20</v>
      </c>
      <c r="C75">
        <v>358000</v>
      </c>
      <c r="D75">
        <v>2</v>
      </c>
    </row>
    <row r="76" spans="1:4" x14ac:dyDescent="0.25">
      <c r="A76" s="1">
        <v>38055</v>
      </c>
      <c r="B76" t="s">
        <v>24</v>
      </c>
      <c r="C76">
        <v>214800</v>
      </c>
      <c r="D76">
        <v>1</v>
      </c>
    </row>
    <row r="77" spans="1:4" x14ac:dyDescent="0.25">
      <c r="A77" s="1">
        <v>38057</v>
      </c>
      <c r="B77" t="s">
        <v>21</v>
      </c>
      <c r="C77">
        <v>215800</v>
      </c>
      <c r="D77">
        <v>3</v>
      </c>
    </row>
    <row r="78" spans="1:4" x14ac:dyDescent="0.25">
      <c r="A78" s="1">
        <v>38061</v>
      </c>
      <c r="B78" t="s">
        <v>20</v>
      </c>
      <c r="C78">
        <v>268500</v>
      </c>
      <c r="D78">
        <v>2</v>
      </c>
    </row>
    <row r="79" spans="1:4" x14ac:dyDescent="0.25">
      <c r="A79" s="1">
        <v>38062</v>
      </c>
      <c r="B79" t="s">
        <v>24</v>
      </c>
      <c r="C79">
        <v>56800</v>
      </c>
      <c r="D79">
        <v>1</v>
      </c>
    </row>
    <row r="80" spans="1:4" x14ac:dyDescent="0.25">
      <c r="A80" s="1">
        <v>38063</v>
      </c>
      <c r="B80" t="s">
        <v>22</v>
      </c>
      <c r="C80">
        <v>46800</v>
      </c>
      <c r="D80">
        <v>1</v>
      </c>
    </row>
    <row r="81" spans="1:4" x14ac:dyDescent="0.25">
      <c r="A81" s="1">
        <v>38064</v>
      </c>
      <c r="B81" t="s">
        <v>21</v>
      </c>
      <c r="C81">
        <v>123600</v>
      </c>
      <c r="D81">
        <v>2</v>
      </c>
    </row>
    <row r="82" spans="1:4" x14ac:dyDescent="0.25">
      <c r="A82" s="1">
        <v>38065</v>
      </c>
      <c r="B82" t="s">
        <v>25</v>
      </c>
      <c r="C82">
        <v>16800</v>
      </c>
      <c r="D82">
        <v>1</v>
      </c>
    </row>
    <row r="83" spans="1:4" x14ac:dyDescent="0.25">
      <c r="A83" s="1">
        <v>38069</v>
      </c>
      <c r="B83" t="s">
        <v>24</v>
      </c>
      <c r="C83">
        <v>507168</v>
      </c>
      <c r="D83">
        <v>4</v>
      </c>
    </row>
    <row r="84" spans="1:4" x14ac:dyDescent="0.25">
      <c r="A84" s="1">
        <v>38070</v>
      </c>
      <c r="B84" t="s">
        <v>22</v>
      </c>
      <c r="C84">
        <v>136800</v>
      </c>
      <c r="D84">
        <v>1</v>
      </c>
    </row>
    <row r="85" spans="1:4" x14ac:dyDescent="0.25">
      <c r="A85" s="1">
        <v>38071</v>
      </c>
      <c r="B85" t="s">
        <v>21</v>
      </c>
      <c r="C85">
        <v>193580</v>
      </c>
      <c r="D85">
        <v>3</v>
      </c>
    </row>
    <row r="86" spans="1:4" x14ac:dyDescent="0.25">
      <c r="A86" s="1">
        <v>38072</v>
      </c>
      <c r="B86" t="s">
        <v>25</v>
      </c>
      <c r="C86">
        <v>36800</v>
      </c>
      <c r="D86">
        <v>1</v>
      </c>
    </row>
    <row r="87" spans="1:4" x14ac:dyDescent="0.25">
      <c r="A87" s="1">
        <v>38075</v>
      </c>
      <c r="B87" t="s">
        <v>20</v>
      </c>
      <c r="C87">
        <v>628400</v>
      </c>
      <c r="D87">
        <v>5</v>
      </c>
    </row>
    <row r="88" spans="1:4" x14ac:dyDescent="0.25">
      <c r="A88" s="1">
        <v>38076</v>
      </c>
      <c r="B88" t="s">
        <v>24</v>
      </c>
      <c r="C88">
        <v>277000</v>
      </c>
      <c r="D88">
        <v>3</v>
      </c>
    </row>
    <row r="89" spans="1:4" x14ac:dyDescent="0.25">
      <c r="A89" s="1">
        <v>38077</v>
      </c>
      <c r="B89" t="s">
        <v>22</v>
      </c>
      <c r="C89">
        <v>146300</v>
      </c>
      <c r="D89">
        <v>2</v>
      </c>
    </row>
    <row r="90" spans="1:4" x14ac:dyDescent="0.25">
      <c r="A90" s="1">
        <v>38078</v>
      </c>
      <c r="B90" t="s">
        <v>21</v>
      </c>
      <c r="C90">
        <v>262100</v>
      </c>
      <c r="D90">
        <v>2</v>
      </c>
    </row>
    <row r="91" spans="1:4" x14ac:dyDescent="0.25">
      <c r="A91" s="1">
        <v>38079</v>
      </c>
      <c r="B91" t="s">
        <v>25</v>
      </c>
      <c r="C91">
        <v>86800</v>
      </c>
      <c r="D91">
        <v>1</v>
      </c>
    </row>
    <row r="92" spans="1:4" x14ac:dyDescent="0.25">
      <c r="A92" s="1">
        <v>38082</v>
      </c>
      <c r="B92" t="s">
        <v>20</v>
      </c>
      <c r="C92">
        <v>95468</v>
      </c>
      <c r="D92">
        <v>1</v>
      </c>
    </row>
    <row r="93" spans="1:4" x14ac:dyDescent="0.25">
      <c r="A93" s="1">
        <v>38083</v>
      </c>
      <c r="B93" t="s">
        <v>24</v>
      </c>
      <c r="C93">
        <v>464800</v>
      </c>
      <c r="D93">
        <v>3</v>
      </c>
    </row>
    <row r="94" spans="1:4" x14ac:dyDescent="0.25">
      <c r="A94" s="1">
        <v>38084</v>
      </c>
      <c r="B94" t="s">
        <v>22</v>
      </c>
      <c r="C94">
        <v>322200</v>
      </c>
      <c r="D94">
        <v>3</v>
      </c>
    </row>
    <row r="95" spans="1:4" x14ac:dyDescent="0.25">
      <c r="A95" s="1">
        <v>38089</v>
      </c>
      <c r="B95" t="s">
        <v>20</v>
      </c>
      <c r="C95">
        <v>1048500</v>
      </c>
      <c r="D95">
        <v>8</v>
      </c>
    </row>
    <row r="96" spans="1:4" x14ac:dyDescent="0.25">
      <c r="A96" s="1">
        <v>38090</v>
      </c>
      <c r="B96" t="s">
        <v>24</v>
      </c>
      <c r="C96">
        <v>875594</v>
      </c>
      <c r="D96">
        <v>7</v>
      </c>
    </row>
    <row r="97" spans="1:4" x14ac:dyDescent="0.25">
      <c r="A97" s="1">
        <v>38091</v>
      </c>
      <c r="B97" t="s">
        <v>22</v>
      </c>
      <c r="C97">
        <v>107400</v>
      </c>
      <c r="D97">
        <v>1</v>
      </c>
    </row>
    <row r="98" spans="1:4" x14ac:dyDescent="0.25">
      <c r="A98" s="1">
        <v>38092</v>
      </c>
      <c r="B98" t="s">
        <v>21</v>
      </c>
      <c r="C98">
        <v>76374</v>
      </c>
      <c r="D98">
        <v>1</v>
      </c>
    </row>
    <row r="99" spans="1:4" x14ac:dyDescent="0.25">
      <c r="A99" s="1">
        <v>38093</v>
      </c>
      <c r="B99" t="s">
        <v>25</v>
      </c>
      <c r="C99">
        <v>268500</v>
      </c>
      <c r="D99">
        <v>2</v>
      </c>
    </row>
    <row r="100" spans="1:4" x14ac:dyDescent="0.25">
      <c r="A100" s="1">
        <v>38096</v>
      </c>
      <c r="B100" t="s">
        <v>20</v>
      </c>
      <c r="C100">
        <v>304300</v>
      </c>
      <c r="D100">
        <v>2</v>
      </c>
    </row>
    <row r="101" spans="1:4" x14ac:dyDescent="0.25">
      <c r="A101" s="1">
        <v>38097</v>
      </c>
      <c r="B101" t="s">
        <v>24</v>
      </c>
      <c r="C101">
        <v>442600</v>
      </c>
      <c r="D101">
        <v>3</v>
      </c>
    </row>
    <row r="102" spans="1:4" x14ac:dyDescent="0.25">
      <c r="A102" s="1">
        <v>38098</v>
      </c>
      <c r="B102" t="s">
        <v>22</v>
      </c>
      <c r="C102">
        <v>36800</v>
      </c>
      <c r="D102">
        <v>1</v>
      </c>
    </row>
    <row r="103" spans="1:4" x14ac:dyDescent="0.25">
      <c r="A103" s="1">
        <v>38099</v>
      </c>
      <c r="B103" t="s">
        <v>21</v>
      </c>
      <c r="C103">
        <v>126300</v>
      </c>
      <c r="D103">
        <v>2</v>
      </c>
    </row>
    <row r="104" spans="1:4" x14ac:dyDescent="0.25">
      <c r="A104" s="1">
        <v>38105</v>
      </c>
      <c r="B104" t="s">
        <v>22</v>
      </c>
      <c r="C104">
        <v>298600</v>
      </c>
      <c r="D104">
        <v>3</v>
      </c>
    </row>
    <row r="105" spans="1:4" x14ac:dyDescent="0.25">
      <c r="A105" s="1">
        <v>38110</v>
      </c>
      <c r="B105" t="s">
        <v>20</v>
      </c>
      <c r="C105">
        <v>244080</v>
      </c>
      <c r="D105">
        <v>2</v>
      </c>
    </row>
    <row r="106" spans="1:4" x14ac:dyDescent="0.25">
      <c r="A106" s="1">
        <v>38113</v>
      </c>
      <c r="B106" t="s">
        <v>21</v>
      </c>
      <c r="C106">
        <v>89500</v>
      </c>
      <c r="D106">
        <v>1</v>
      </c>
    </row>
    <row r="107" spans="1:4" x14ac:dyDescent="0.25">
      <c r="A107" s="1">
        <v>38114</v>
      </c>
      <c r="B107" t="s">
        <v>25</v>
      </c>
      <c r="C107">
        <v>89500</v>
      </c>
      <c r="D107">
        <v>1</v>
      </c>
    </row>
    <row r="108" spans="1:4" x14ac:dyDescent="0.25">
      <c r="A108" s="1">
        <v>38117</v>
      </c>
      <c r="B108" t="s">
        <v>20</v>
      </c>
      <c r="C108">
        <v>153600</v>
      </c>
      <c r="D108">
        <v>2</v>
      </c>
    </row>
    <row r="109" spans="1:4" x14ac:dyDescent="0.25">
      <c r="A109" s="1">
        <v>38120</v>
      </c>
      <c r="B109" t="s">
        <v>21</v>
      </c>
      <c r="C109">
        <v>46800</v>
      </c>
      <c r="D109">
        <v>1</v>
      </c>
    </row>
    <row r="110" spans="1:4" x14ac:dyDescent="0.25">
      <c r="A110" s="1">
        <v>38124</v>
      </c>
      <c r="B110" t="s">
        <v>20</v>
      </c>
      <c r="C110">
        <v>156800</v>
      </c>
      <c r="D110">
        <v>2</v>
      </c>
    </row>
    <row r="111" spans="1:4" x14ac:dyDescent="0.25">
      <c r="A111" s="1">
        <v>38125</v>
      </c>
      <c r="B111" t="s">
        <v>24</v>
      </c>
      <c r="C111">
        <v>209834</v>
      </c>
      <c r="D111">
        <v>3</v>
      </c>
    </row>
    <row r="112" spans="1:4" x14ac:dyDescent="0.25">
      <c r="A112" s="1">
        <v>38126</v>
      </c>
      <c r="B112" t="s">
        <v>22</v>
      </c>
      <c r="C112">
        <v>179000</v>
      </c>
      <c r="D112">
        <v>1</v>
      </c>
    </row>
    <row r="113" spans="1:4" x14ac:dyDescent="0.25">
      <c r="A113" s="1">
        <v>38128</v>
      </c>
      <c r="B113" t="s">
        <v>25</v>
      </c>
      <c r="C113">
        <v>153600</v>
      </c>
      <c r="D113">
        <v>2</v>
      </c>
    </row>
    <row r="114" spans="1:4" x14ac:dyDescent="0.25">
      <c r="A114" s="1">
        <v>38132</v>
      </c>
      <c r="B114" t="s">
        <v>24</v>
      </c>
      <c r="C114">
        <v>286400</v>
      </c>
      <c r="D114">
        <v>2</v>
      </c>
    </row>
    <row r="115" spans="1:4" x14ac:dyDescent="0.25">
      <c r="A115" s="1">
        <v>38134</v>
      </c>
      <c r="B115" t="s">
        <v>21</v>
      </c>
      <c r="C115">
        <v>69534</v>
      </c>
      <c r="D115">
        <v>2</v>
      </c>
    </row>
    <row r="116" spans="1:4" x14ac:dyDescent="0.25">
      <c r="A116" s="1">
        <v>38138</v>
      </c>
      <c r="B116" t="s">
        <v>20</v>
      </c>
      <c r="C116">
        <v>179000</v>
      </c>
      <c r="D116">
        <v>1</v>
      </c>
    </row>
    <row r="117" spans="1:4" x14ac:dyDescent="0.25">
      <c r="A117" s="1">
        <v>38139</v>
      </c>
      <c r="B117" t="s">
        <v>24</v>
      </c>
      <c r="C117">
        <v>262000</v>
      </c>
      <c r="D117">
        <v>3</v>
      </c>
    </row>
    <row r="118" spans="1:4" x14ac:dyDescent="0.25">
      <c r="A118" s="1">
        <v>38141</v>
      </c>
      <c r="B118" t="s">
        <v>21</v>
      </c>
      <c r="C118">
        <v>106800</v>
      </c>
      <c r="D118">
        <v>1</v>
      </c>
    </row>
    <row r="119" spans="1:4" x14ac:dyDescent="0.25">
      <c r="A119" s="1">
        <v>38142</v>
      </c>
      <c r="B119" t="s">
        <v>25</v>
      </c>
      <c r="C119">
        <v>179000</v>
      </c>
      <c r="D119">
        <v>1</v>
      </c>
    </row>
    <row r="120" spans="1:4" x14ac:dyDescent="0.25">
      <c r="A120" s="1">
        <v>38146</v>
      </c>
      <c r="B120" t="s">
        <v>24</v>
      </c>
      <c r="C120">
        <v>269402</v>
      </c>
      <c r="D120">
        <v>3</v>
      </c>
    </row>
    <row r="121" spans="1:4" x14ac:dyDescent="0.25">
      <c r="A121" s="1">
        <v>38148</v>
      </c>
      <c r="B121" t="s">
        <v>21</v>
      </c>
      <c r="C121">
        <v>86800</v>
      </c>
      <c r="D121">
        <v>1</v>
      </c>
    </row>
    <row r="122" spans="1:4" x14ac:dyDescent="0.25">
      <c r="A122" s="1">
        <v>38149</v>
      </c>
      <c r="B122" t="s">
        <v>25</v>
      </c>
      <c r="C122">
        <v>47734</v>
      </c>
      <c r="D122">
        <v>1</v>
      </c>
    </row>
    <row r="123" spans="1:4" x14ac:dyDescent="0.25">
      <c r="A123" s="1">
        <v>38160</v>
      </c>
      <c r="B123" t="s">
        <v>24</v>
      </c>
      <c r="C123">
        <v>179000</v>
      </c>
      <c r="D123">
        <v>1</v>
      </c>
    </row>
    <row r="124" spans="1:4" x14ac:dyDescent="0.25">
      <c r="A124" s="1">
        <v>38166</v>
      </c>
      <c r="B124" t="s">
        <v>20</v>
      </c>
      <c r="C124">
        <v>603096</v>
      </c>
      <c r="D124">
        <v>8</v>
      </c>
    </row>
    <row r="125" spans="1:4" x14ac:dyDescent="0.25">
      <c r="A125" s="1">
        <v>38167</v>
      </c>
      <c r="B125" t="s">
        <v>24</v>
      </c>
      <c r="C125">
        <v>260834</v>
      </c>
      <c r="D125">
        <v>4</v>
      </c>
    </row>
    <row r="126" spans="1:4" x14ac:dyDescent="0.25">
      <c r="A126" s="1">
        <v>38168</v>
      </c>
      <c r="B126" t="s">
        <v>22</v>
      </c>
      <c r="C126">
        <v>484986</v>
      </c>
      <c r="D126">
        <v>5</v>
      </c>
    </row>
    <row r="127" spans="1:4" x14ac:dyDescent="0.25">
      <c r="A127" s="1">
        <v>38169</v>
      </c>
      <c r="B127" t="s">
        <v>21</v>
      </c>
      <c r="C127">
        <v>449002</v>
      </c>
      <c r="D127">
        <v>5</v>
      </c>
    </row>
    <row r="128" spans="1:4" x14ac:dyDescent="0.25">
      <c r="A128" s="1">
        <v>38170</v>
      </c>
      <c r="B128" t="s">
        <v>25</v>
      </c>
      <c r="C128">
        <v>615616</v>
      </c>
      <c r="D128">
        <v>8</v>
      </c>
    </row>
    <row r="129" spans="1:4" x14ac:dyDescent="0.25">
      <c r="A129" s="1">
        <v>38174</v>
      </c>
      <c r="B129" t="s">
        <v>24</v>
      </c>
      <c r="C129">
        <v>574868</v>
      </c>
      <c r="D129">
        <v>6</v>
      </c>
    </row>
    <row r="130" spans="1:4" x14ac:dyDescent="0.25">
      <c r="A130" s="1">
        <v>38175</v>
      </c>
      <c r="B130" t="s">
        <v>22</v>
      </c>
      <c r="C130">
        <v>355800</v>
      </c>
      <c r="D130">
        <v>6</v>
      </c>
    </row>
    <row r="131" spans="1:4" x14ac:dyDescent="0.25">
      <c r="A131" s="1">
        <v>38176</v>
      </c>
      <c r="B131" t="s">
        <v>21</v>
      </c>
      <c r="C131">
        <v>171334</v>
      </c>
      <c r="D131">
        <v>3</v>
      </c>
    </row>
    <row r="132" spans="1:4" x14ac:dyDescent="0.25">
      <c r="A132" s="1">
        <v>38177</v>
      </c>
      <c r="B132" t="s">
        <v>25</v>
      </c>
      <c r="C132">
        <v>46800</v>
      </c>
      <c r="D132">
        <v>1</v>
      </c>
    </row>
    <row r="133" spans="1:4" x14ac:dyDescent="0.25">
      <c r="A133" s="1">
        <v>38180</v>
      </c>
      <c r="B133" t="s">
        <v>20</v>
      </c>
      <c r="C133">
        <v>141334</v>
      </c>
      <c r="D133">
        <v>3</v>
      </c>
    </row>
    <row r="134" spans="1:4" x14ac:dyDescent="0.25">
      <c r="A134" s="1">
        <v>38181</v>
      </c>
      <c r="B134" t="s">
        <v>24</v>
      </c>
      <c r="C134">
        <v>86800</v>
      </c>
      <c r="D134">
        <v>1</v>
      </c>
    </row>
    <row r="135" spans="1:4" x14ac:dyDescent="0.25">
      <c r="A135" s="1">
        <v>38182</v>
      </c>
      <c r="B135" t="s">
        <v>22</v>
      </c>
      <c r="C135">
        <v>66800</v>
      </c>
      <c r="D135">
        <v>1</v>
      </c>
    </row>
    <row r="136" spans="1:4" x14ac:dyDescent="0.25">
      <c r="A136" s="1">
        <v>38187</v>
      </c>
      <c r="B136" t="s">
        <v>20</v>
      </c>
      <c r="C136">
        <v>269068</v>
      </c>
      <c r="D136">
        <v>3</v>
      </c>
    </row>
    <row r="137" spans="1:4" x14ac:dyDescent="0.25">
      <c r="A137" s="1">
        <v>38189</v>
      </c>
      <c r="B137" t="s">
        <v>22</v>
      </c>
      <c r="C137">
        <v>176300</v>
      </c>
      <c r="D137">
        <v>2</v>
      </c>
    </row>
    <row r="138" spans="1:4" x14ac:dyDescent="0.25">
      <c r="A138" s="1">
        <v>38190</v>
      </c>
      <c r="B138" t="s">
        <v>21</v>
      </c>
      <c r="C138">
        <v>315800</v>
      </c>
      <c r="D138">
        <v>2</v>
      </c>
    </row>
    <row r="139" spans="1:4" x14ac:dyDescent="0.25">
      <c r="A139" s="1">
        <v>38194</v>
      </c>
      <c r="B139" t="s">
        <v>20</v>
      </c>
      <c r="C139">
        <v>184968</v>
      </c>
      <c r="D139">
        <v>3</v>
      </c>
    </row>
    <row r="140" spans="1:4" x14ac:dyDescent="0.25">
      <c r="A140" s="1">
        <v>38195</v>
      </c>
      <c r="B140" t="s">
        <v>24</v>
      </c>
      <c r="C140">
        <v>89500</v>
      </c>
      <c r="D140">
        <v>1</v>
      </c>
    </row>
    <row r="141" spans="1:4" x14ac:dyDescent="0.25">
      <c r="A141" s="1">
        <v>38197</v>
      </c>
      <c r="B141" t="s">
        <v>21</v>
      </c>
      <c r="C141">
        <v>179000</v>
      </c>
      <c r="D141">
        <v>1</v>
      </c>
    </row>
    <row r="142" spans="1:4" x14ac:dyDescent="0.25">
      <c r="A142" s="1">
        <v>38201</v>
      </c>
      <c r="B142" t="s">
        <v>20</v>
      </c>
      <c r="C142">
        <v>313534</v>
      </c>
      <c r="D142">
        <v>3</v>
      </c>
    </row>
    <row r="143" spans="1:4" x14ac:dyDescent="0.25">
      <c r="A143" s="1">
        <v>38202</v>
      </c>
      <c r="B143" t="s">
        <v>24</v>
      </c>
      <c r="C143">
        <v>334730</v>
      </c>
      <c r="D143">
        <v>3</v>
      </c>
    </row>
    <row r="144" spans="1:4" x14ac:dyDescent="0.25">
      <c r="A144" s="1">
        <v>38203</v>
      </c>
      <c r="B144" t="s">
        <v>22</v>
      </c>
      <c r="C144">
        <v>57280</v>
      </c>
      <c r="D144">
        <v>1</v>
      </c>
    </row>
    <row r="145" spans="1:4" x14ac:dyDescent="0.25">
      <c r="A145" s="1">
        <v>38204</v>
      </c>
      <c r="B145" t="s">
        <v>21</v>
      </c>
      <c r="C145">
        <v>47734</v>
      </c>
      <c r="D145">
        <v>1</v>
      </c>
    </row>
    <row r="146" spans="1:4" x14ac:dyDescent="0.25">
      <c r="A146" s="1">
        <v>38205</v>
      </c>
      <c r="B146" t="s">
        <v>25</v>
      </c>
      <c r="C146">
        <v>444800</v>
      </c>
      <c r="D146">
        <v>3</v>
      </c>
    </row>
    <row r="147" spans="1:4" x14ac:dyDescent="0.25">
      <c r="A147" s="1">
        <v>38208</v>
      </c>
      <c r="B147" t="s">
        <v>20</v>
      </c>
      <c r="C147">
        <v>290834</v>
      </c>
      <c r="D147">
        <v>4</v>
      </c>
    </row>
    <row r="148" spans="1:4" x14ac:dyDescent="0.25">
      <c r="A148" s="1">
        <v>38210</v>
      </c>
      <c r="B148" t="s">
        <v>22</v>
      </c>
      <c r="C148">
        <v>137234</v>
      </c>
      <c r="D148">
        <v>2</v>
      </c>
    </row>
    <row r="149" spans="1:4" x14ac:dyDescent="0.25">
      <c r="A149" s="1">
        <v>38211</v>
      </c>
      <c r="B149" t="s">
        <v>21</v>
      </c>
      <c r="C149">
        <v>26800</v>
      </c>
      <c r="D149">
        <v>1</v>
      </c>
    </row>
    <row r="150" spans="1:4" x14ac:dyDescent="0.25">
      <c r="A150" s="1">
        <v>38212</v>
      </c>
      <c r="B150" t="s">
        <v>25</v>
      </c>
      <c r="C150">
        <v>363968</v>
      </c>
      <c r="D150">
        <v>4</v>
      </c>
    </row>
    <row r="151" spans="1:4" x14ac:dyDescent="0.25">
      <c r="A151" s="1">
        <v>38216</v>
      </c>
      <c r="B151" t="s">
        <v>24</v>
      </c>
      <c r="C151">
        <v>459436</v>
      </c>
      <c r="D151">
        <v>7</v>
      </c>
    </row>
    <row r="152" spans="1:4" x14ac:dyDescent="0.25">
      <c r="A152" s="1">
        <v>38217</v>
      </c>
      <c r="B152" t="s">
        <v>22</v>
      </c>
      <c r="C152">
        <v>537000</v>
      </c>
      <c r="D152">
        <v>4</v>
      </c>
    </row>
    <row r="153" spans="1:4" x14ac:dyDescent="0.25">
      <c r="A153" s="1">
        <v>38218</v>
      </c>
      <c r="B153" t="s">
        <v>21</v>
      </c>
      <c r="C153">
        <v>394800</v>
      </c>
      <c r="D153">
        <v>3</v>
      </c>
    </row>
    <row r="154" spans="1:4" x14ac:dyDescent="0.25">
      <c r="A154" s="1">
        <v>38219</v>
      </c>
      <c r="B154" t="s">
        <v>25</v>
      </c>
      <c r="C154">
        <v>769702</v>
      </c>
      <c r="D154">
        <v>8</v>
      </c>
    </row>
    <row r="155" spans="1:4" x14ac:dyDescent="0.25">
      <c r="A155" s="1">
        <v>38222</v>
      </c>
      <c r="B155" t="s">
        <v>20</v>
      </c>
      <c r="C155">
        <v>853234</v>
      </c>
      <c r="D155">
        <v>6</v>
      </c>
    </row>
    <row r="156" spans="1:4" x14ac:dyDescent="0.25">
      <c r="A156" s="1">
        <v>38223</v>
      </c>
      <c r="B156" t="s">
        <v>24</v>
      </c>
      <c r="C156">
        <v>257300</v>
      </c>
      <c r="D156">
        <v>2</v>
      </c>
    </row>
    <row r="157" spans="1:4" x14ac:dyDescent="0.25">
      <c r="A157" s="1">
        <v>38224</v>
      </c>
      <c r="B157" t="s">
        <v>22</v>
      </c>
      <c r="C157">
        <v>453468</v>
      </c>
      <c r="D157">
        <v>4</v>
      </c>
    </row>
    <row r="158" spans="1:4" x14ac:dyDescent="0.25">
      <c r="A158" s="1">
        <v>38225</v>
      </c>
      <c r="B158" t="s">
        <v>21</v>
      </c>
      <c r="C158">
        <v>226734</v>
      </c>
      <c r="D158">
        <v>2</v>
      </c>
    </row>
    <row r="159" spans="1:4" x14ac:dyDescent="0.25">
      <c r="A159" s="1">
        <v>38226</v>
      </c>
      <c r="B159" t="s">
        <v>25</v>
      </c>
      <c r="C159">
        <v>411268</v>
      </c>
      <c r="D159">
        <v>4</v>
      </c>
    </row>
    <row r="160" spans="1:4" x14ac:dyDescent="0.25">
      <c r="A160" s="1">
        <v>38229</v>
      </c>
      <c r="B160" t="s">
        <v>20</v>
      </c>
      <c r="C160">
        <v>274468</v>
      </c>
      <c r="D160">
        <v>3</v>
      </c>
    </row>
    <row r="161" spans="1:4" x14ac:dyDescent="0.25">
      <c r="A161" s="1">
        <v>38230</v>
      </c>
      <c r="B161" t="s">
        <v>24</v>
      </c>
      <c r="C161">
        <v>179000</v>
      </c>
      <c r="D161">
        <v>1</v>
      </c>
    </row>
    <row r="162" spans="1:4" x14ac:dyDescent="0.25">
      <c r="A162" s="1">
        <v>38231</v>
      </c>
      <c r="B162" t="s">
        <v>22</v>
      </c>
      <c r="C162">
        <v>1435768</v>
      </c>
      <c r="D162">
        <v>10</v>
      </c>
    </row>
    <row r="163" spans="1:4" x14ac:dyDescent="0.25">
      <c r="A163" s="1">
        <v>38232</v>
      </c>
      <c r="B163" t="s">
        <v>21</v>
      </c>
      <c r="C163">
        <v>274468</v>
      </c>
      <c r="D163">
        <v>4</v>
      </c>
    </row>
    <row r="164" spans="1:4" x14ac:dyDescent="0.25">
      <c r="A164" s="1">
        <v>38233</v>
      </c>
      <c r="B164" t="s">
        <v>25</v>
      </c>
      <c r="C164">
        <v>461600</v>
      </c>
      <c r="D164">
        <v>4</v>
      </c>
    </row>
    <row r="165" spans="1:4" x14ac:dyDescent="0.25">
      <c r="A165" s="1">
        <v>38236</v>
      </c>
      <c r="B165" t="s">
        <v>20</v>
      </c>
      <c r="C165">
        <v>89500</v>
      </c>
      <c r="D165">
        <v>1</v>
      </c>
    </row>
    <row r="166" spans="1:4" x14ac:dyDescent="0.25">
      <c r="A166" s="1">
        <v>38237</v>
      </c>
      <c r="B166" t="s">
        <v>24</v>
      </c>
      <c r="C166">
        <v>584734</v>
      </c>
      <c r="D166">
        <v>4</v>
      </c>
    </row>
    <row r="167" spans="1:4" x14ac:dyDescent="0.25">
      <c r="A167" s="1">
        <v>38239</v>
      </c>
      <c r="B167" t="s">
        <v>21</v>
      </c>
      <c r="C167">
        <v>179000</v>
      </c>
      <c r="D167">
        <v>1</v>
      </c>
    </row>
    <row r="168" spans="1:4" x14ac:dyDescent="0.25">
      <c r="A168" s="1">
        <v>38243</v>
      </c>
      <c r="B168" t="s">
        <v>20</v>
      </c>
      <c r="C168">
        <v>330834</v>
      </c>
      <c r="D168">
        <v>4</v>
      </c>
    </row>
    <row r="169" spans="1:4" x14ac:dyDescent="0.25">
      <c r="A169" s="1">
        <v>38244</v>
      </c>
      <c r="B169" t="s">
        <v>24</v>
      </c>
      <c r="C169">
        <v>179000</v>
      </c>
      <c r="D169">
        <v>1</v>
      </c>
    </row>
    <row r="170" spans="1:4" x14ac:dyDescent="0.25">
      <c r="A170" s="1">
        <v>38245</v>
      </c>
      <c r="B170" t="s">
        <v>22</v>
      </c>
      <c r="C170">
        <v>405734</v>
      </c>
      <c r="D170">
        <v>3</v>
      </c>
    </row>
    <row r="171" spans="1:4" x14ac:dyDescent="0.25">
      <c r="A171" s="1">
        <v>38246</v>
      </c>
      <c r="B171" t="s">
        <v>21</v>
      </c>
      <c r="C171">
        <v>47734</v>
      </c>
      <c r="D171">
        <v>1</v>
      </c>
    </row>
    <row r="172" spans="1:4" x14ac:dyDescent="0.25">
      <c r="A172" s="1">
        <v>38250</v>
      </c>
      <c r="B172" t="s">
        <v>20</v>
      </c>
      <c r="C172">
        <v>226734</v>
      </c>
      <c r="D172">
        <v>2</v>
      </c>
    </row>
    <row r="173" spans="1:4" x14ac:dyDescent="0.25">
      <c r="A173" s="1">
        <v>38251</v>
      </c>
      <c r="B173" t="s">
        <v>24</v>
      </c>
      <c r="C173">
        <v>358000</v>
      </c>
      <c r="D173">
        <v>2</v>
      </c>
    </row>
    <row r="174" spans="1:4" x14ac:dyDescent="0.25">
      <c r="A174" s="1">
        <v>38252</v>
      </c>
      <c r="B174" t="s">
        <v>22</v>
      </c>
      <c r="C174">
        <v>134534</v>
      </c>
      <c r="D174">
        <v>2</v>
      </c>
    </row>
    <row r="175" spans="1:4" x14ac:dyDescent="0.25">
      <c r="A175" s="1">
        <v>38259</v>
      </c>
      <c r="B175" t="s">
        <v>22</v>
      </c>
      <c r="C175">
        <v>179000</v>
      </c>
      <c r="D175">
        <v>1</v>
      </c>
    </row>
    <row r="176" spans="1:4" x14ac:dyDescent="0.25">
      <c r="A176" s="1">
        <v>38268</v>
      </c>
      <c r="B176" t="s">
        <v>25</v>
      </c>
      <c r="C176">
        <v>853234</v>
      </c>
      <c r="D176">
        <v>6</v>
      </c>
    </row>
    <row r="177" spans="1:4" x14ac:dyDescent="0.25">
      <c r="A177" s="1">
        <v>38271</v>
      </c>
      <c r="B177" t="s">
        <v>20</v>
      </c>
      <c r="C177">
        <v>537000</v>
      </c>
      <c r="D177">
        <v>2</v>
      </c>
    </row>
    <row r="178" spans="1:4" x14ac:dyDescent="0.25">
      <c r="A178" s="1">
        <v>38274</v>
      </c>
      <c r="B178" t="s">
        <v>21</v>
      </c>
      <c r="C178">
        <v>89500</v>
      </c>
      <c r="D178">
        <v>1</v>
      </c>
    </row>
    <row r="179" spans="1:4" x14ac:dyDescent="0.25">
      <c r="A179" s="1">
        <v>38275</v>
      </c>
      <c r="B179" t="s">
        <v>25</v>
      </c>
      <c r="C179">
        <v>316234</v>
      </c>
      <c r="D179">
        <v>3</v>
      </c>
    </row>
    <row r="180" spans="1:4" x14ac:dyDescent="0.25">
      <c r="A180" s="1">
        <v>38279</v>
      </c>
      <c r="B180" t="s">
        <v>24</v>
      </c>
      <c r="C180">
        <v>274468</v>
      </c>
      <c r="D180">
        <v>3</v>
      </c>
    </row>
    <row r="181" spans="1:4" x14ac:dyDescent="0.25">
      <c r="A181" s="1">
        <v>38281</v>
      </c>
      <c r="B181" t="s">
        <v>21</v>
      </c>
      <c r="C181">
        <v>799626</v>
      </c>
      <c r="D181">
        <v>7</v>
      </c>
    </row>
    <row r="182" spans="1:4" x14ac:dyDescent="0.25">
      <c r="A182" s="1">
        <v>38282</v>
      </c>
      <c r="B182" t="s">
        <v>25</v>
      </c>
      <c r="C182">
        <v>114560</v>
      </c>
      <c r="D182">
        <v>2</v>
      </c>
    </row>
    <row r="183" spans="1:4" x14ac:dyDescent="0.25">
      <c r="A183" s="1">
        <v>38285</v>
      </c>
      <c r="B183" t="s">
        <v>20</v>
      </c>
      <c r="C183">
        <v>686170</v>
      </c>
      <c r="D183">
        <v>7</v>
      </c>
    </row>
    <row r="184" spans="1:4" x14ac:dyDescent="0.25">
      <c r="A184" s="1">
        <v>38286</v>
      </c>
      <c r="B184" t="s">
        <v>24</v>
      </c>
      <c r="C184">
        <v>900968</v>
      </c>
      <c r="D184">
        <v>7</v>
      </c>
    </row>
    <row r="185" spans="1:4" x14ac:dyDescent="0.25">
      <c r="A185" s="1">
        <v>38287</v>
      </c>
      <c r="B185" t="s">
        <v>22</v>
      </c>
      <c r="C185">
        <v>356100</v>
      </c>
      <c r="D185">
        <v>4</v>
      </c>
    </row>
    <row r="186" spans="1:4" x14ac:dyDescent="0.25">
      <c r="A186" s="1">
        <v>38288</v>
      </c>
      <c r="B186" t="s">
        <v>21</v>
      </c>
      <c r="C186">
        <v>537000</v>
      </c>
      <c r="D186">
        <v>4</v>
      </c>
    </row>
    <row r="187" spans="1:4" x14ac:dyDescent="0.25">
      <c r="A187" s="1">
        <v>38289</v>
      </c>
      <c r="B187" t="s">
        <v>25</v>
      </c>
      <c r="C187">
        <v>495234</v>
      </c>
      <c r="D187">
        <v>4</v>
      </c>
    </row>
    <row r="188" spans="1:4" x14ac:dyDescent="0.25">
      <c r="A188" s="1">
        <v>38293</v>
      </c>
      <c r="B188" t="s">
        <v>24</v>
      </c>
      <c r="C188">
        <v>537000</v>
      </c>
      <c r="D188">
        <v>5</v>
      </c>
    </row>
    <row r="189" spans="1:4" x14ac:dyDescent="0.25">
      <c r="A189" s="1">
        <v>38294</v>
      </c>
      <c r="B189" t="s">
        <v>22</v>
      </c>
      <c r="C189">
        <v>313534</v>
      </c>
      <c r="D189">
        <v>4</v>
      </c>
    </row>
    <row r="190" spans="1:4" x14ac:dyDescent="0.25">
      <c r="A190" s="1">
        <v>38295</v>
      </c>
      <c r="B190" t="s">
        <v>21</v>
      </c>
      <c r="C190">
        <v>95468</v>
      </c>
      <c r="D190">
        <v>2</v>
      </c>
    </row>
    <row r="191" spans="1:4" x14ac:dyDescent="0.25">
      <c r="A191" s="1">
        <v>38296</v>
      </c>
      <c r="B191" t="s">
        <v>25</v>
      </c>
      <c r="C191">
        <v>716000</v>
      </c>
      <c r="D191">
        <v>5</v>
      </c>
    </row>
    <row r="192" spans="1:4" x14ac:dyDescent="0.25">
      <c r="A192" s="1">
        <v>38299</v>
      </c>
      <c r="B192" t="s">
        <v>20</v>
      </c>
      <c r="C192">
        <v>900968</v>
      </c>
      <c r="D192">
        <v>9</v>
      </c>
    </row>
    <row r="193" spans="1:4" x14ac:dyDescent="0.25">
      <c r="A193" s="1">
        <v>38300</v>
      </c>
      <c r="B193" t="s">
        <v>24</v>
      </c>
      <c r="C193">
        <v>537000</v>
      </c>
      <c r="D193">
        <v>5</v>
      </c>
    </row>
    <row r="194" spans="1:4" x14ac:dyDescent="0.25">
      <c r="A194" s="1">
        <v>38302</v>
      </c>
      <c r="B194" t="s">
        <v>21</v>
      </c>
      <c r="C194">
        <v>1251368</v>
      </c>
      <c r="D194">
        <v>11</v>
      </c>
    </row>
    <row r="195" spans="1:4" x14ac:dyDescent="0.25">
      <c r="A195" s="1">
        <v>38303</v>
      </c>
      <c r="B195" t="s">
        <v>25</v>
      </c>
      <c r="C195">
        <v>316234</v>
      </c>
      <c r="D195">
        <v>3</v>
      </c>
    </row>
    <row r="196" spans="1:4" x14ac:dyDescent="0.25">
      <c r="A196" s="1">
        <v>38305</v>
      </c>
      <c r="B196" t="s">
        <v>23</v>
      </c>
      <c r="C196">
        <v>178100</v>
      </c>
      <c r="D196">
        <v>1</v>
      </c>
    </row>
    <row r="197" spans="1:4" x14ac:dyDescent="0.25">
      <c r="A197" s="1">
        <v>38307</v>
      </c>
      <c r="B197" t="s">
        <v>24</v>
      </c>
      <c r="C197">
        <v>1432000</v>
      </c>
      <c r="D197">
        <v>11</v>
      </c>
    </row>
    <row r="198" spans="1:4" x14ac:dyDescent="0.25">
      <c r="A198" s="1">
        <v>38308</v>
      </c>
      <c r="B198" t="s">
        <v>22</v>
      </c>
      <c r="C198">
        <v>805500</v>
      </c>
      <c r="D198">
        <v>6</v>
      </c>
    </row>
    <row r="199" spans="1:4" x14ac:dyDescent="0.25">
      <c r="A199" s="1">
        <v>38309</v>
      </c>
      <c r="B199" t="s">
        <v>21</v>
      </c>
      <c r="C199">
        <v>584734</v>
      </c>
      <c r="D199">
        <v>5</v>
      </c>
    </row>
    <row r="200" spans="1:4" x14ac:dyDescent="0.25">
      <c r="A200" s="1">
        <v>38310</v>
      </c>
      <c r="B200" t="s">
        <v>25</v>
      </c>
      <c r="C200">
        <v>584734</v>
      </c>
      <c r="D200">
        <v>4</v>
      </c>
    </row>
    <row r="201" spans="1:4" x14ac:dyDescent="0.25">
      <c r="A201" s="1">
        <v>38313</v>
      </c>
      <c r="B201" t="s">
        <v>20</v>
      </c>
      <c r="C201">
        <v>626500</v>
      </c>
      <c r="D201">
        <v>5</v>
      </c>
    </row>
    <row r="202" spans="1:4" x14ac:dyDescent="0.25">
      <c r="A202" s="1">
        <v>38314</v>
      </c>
      <c r="B202" t="s">
        <v>24</v>
      </c>
      <c r="C202">
        <v>895000</v>
      </c>
      <c r="D202">
        <v>6</v>
      </c>
    </row>
    <row r="203" spans="1:4" x14ac:dyDescent="0.25">
      <c r="A203" s="1">
        <v>38315</v>
      </c>
      <c r="B203" t="s">
        <v>22</v>
      </c>
      <c r="C203">
        <v>137232</v>
      </c>
      <c r="D203">
        <v>2</v>
      </c>
    </row>
    <row r="204" spans="1:4" x14ac:dyDescent="0.25">
      <c r="A204" s="1">
        <v>38316</v>
      </c>
      <c r="B204" t="s">
        <v>21</v>
      </c>
      <c r="C204">
        <v>358000</v>
      </c>
      <c r="D204">
        <v>4</v>
      </c>
    </row>
    <row r="205" spans="1:4" x14ac:dyDescent="0.25">
      <c r="A205" s="1">
        <v>38317</v>
      </c>
      <c r="B205" t="s">
        <v>25</v>
      </c>
      <c r="C205">
        <v>716000</v>
      </c>
      <c r="D205">
        <v>5</v>
      </c>
    </row>
    <row r="206" spans="1:4" x14ac:dyDescent="0.25">
      <c r="A206" s="1">
        <v>38320</v>
      </c>
      <c r="B206" t="s">
        <v>20</v>
      </c>
      <c r="C206">
        <v>632468</v>
      </c>
      <c r="D206">
        <v>6</v>
      </c>
    </row>
    <row r="207" spans="1:4" x14ac:dyDescent="0.25">
      <c r="A207" s="1">
        <v>38321</v>
      </c>
      <c r="B207" t="s">
        <v>24</v>
      </c>
      <c r="C207">
        <v>674234</v>
      </c>
      <c r="D207">
        <v>6</v>
      </c>
    </row>
    <row r="208" spans="1:4" x14ac:dyDescent="0.25">
      <c r="A208" s="1">
        <v>38322</v>
      </c>
      <c r="B208" t="s">
        <v>22</v>
      </c>
      <c r="C208">
        <v>622534</v>
      </c>
      <c r="D208">
        <v>7</v>
      </c>
    </row>
    <row r="209" spans="1:4" x14ac:dyDescent="0.25">
      <c r="A209" s="1">
        <v>38323</v>
      </c>
      <c r="B209" t="s">
        <v>21</v>
      </c>
      <c r="C209">
        <v>179000</v>
      </c>
      <c r="D209">
        <v>2</v>
      </c>
    </row>
    <row r="210" spans="1:4" x14ac:dyDescent="0.25">
      <c r="A210" s="1">
        <v>38324</v>
      </c>
      <c r="B210" t="s">
        <v>25</v>
      </c>
      <c r="C210">
        <v>2374734</v>
      </c>
      <c r="D210">
        <v>16</v>
      </c>
    </row>
    <row r="211" spans="1:4" x14ac:dyDescent="0.25">
      <c r="A211" s="1">
        <v>38327</v>
      </c>
      <c r="B211" t="s">
        <v>20</v>
      </c>
      <c r="C211">
        <v>805500</v>
      </c>
      <c r="D211">
        <v>5</v>
      </c>
    </row>
    <row r="212" spans="1:4" x14ac:dyDescent="0.25">
      <c r="A212" s="1">
        <v>38328</v>
      </c>
      <c r="B212" t="s">
        <v>24</v>
      </c>
      <c r="C212">
        <v>179000</v>
      </c>
      <c r="D212">
        <v>1</v>
      </c>
    </row>
    <row r="213" spans="1:4" x14ac:dyDescent="0.25">
      <c r="A213" s="1">
        <v>38330</v>
      </c>
      <c r="B213" t="s">
        <v>21</v>
      </c>
      <c r="C213">
        <v>1342500</v>
      </c>
      <c r="D213">
        <v>9</v>
      </c>
    </row>
    <row r="214" spans="1:4" x14ac:dyDescent="0.25">
      <c r="A214" s="1">
        <v>38331</v>
      </c>
      <c r="B214" t="s">
        <v>25</v>
      </c>
      <c r="C214">
        <v>1521498</v>
      </c>
      <c r="D214">
        <v>9</v>
      </c>
    </row>
    <row r="215" spans="1:4" x14ac:dyDescent="0.25">
      <c r="A215" s="1">
        <v>38334</v>
      </c>
      <c r="B215" t="s">
        <v>20</v>
      </c>
      <c r="C215">
        <v>942764</v>
      </c>
      <c r="D215">
        <v>7</v>
      </c>
    </row>
    <row r="216" spans="1:4" x14ac:dyDescent="0.25">
      <c r="A216" s="1">
        <v>38335</v>
      </c>
      <c r="B216" t="s">
        <v>24</v>
      </c>
      <c r="C216">
        <v>2243468</v>
      </c>
      <c r="D216">
        <v>16</v>
      </c>
    </row>
    <row r="217" spans="1:4" x14ac:dyDescent="0.25">
      <c r="A217" s="1">
        <v>38336</v>
      </c>
      <c r="B217" t="s">
        <v>22</v>
      </c>
      <c r="C217">
        <v>1296334</v>
      </c>
      <c r="D217">
        <v>8</v>
      </c>
    </row>
    <row r="218" spans="1:4" x14ac:dyDescent="0.25">
      <c r="A218" s="1">
        <v>38337</v>
      </c>
      <c r="B218" t="s">
        <v>21</v>
      </c>
      <c r="C218">
        <v>1169468</v>
      </c>
      <c r="D218">
        <v>8</v>
      </c>
    </row>
    <row r="219" spans="1:4" x14ac:dyDescent="0.25">
      <c r="A219" s="1">
        <v>38338</v>
      </c>
      <c r="B219" t="s">
        <v>25</v>
      </c>
      <c r="C219">
        <v>971290</v>
      </c>
      <c r="D219">
        <v>5</v>
      </c>
    </row>
    <row r="220" spans="1:4" x14ac:dyDescent="0.25">
      <c r="A220" s="1">
        <v>38341</v>
      </c>
      <c r="B220" t="s">
        <v>20</v>
      </c>
      <c r="C220">
        <v>447500</v>
      </c>
      <c r="D220">
        <v>3</v>
      </c>
    </row>
    <row r="221" spans="1:4" x14ac:dyDescent="0.25">
      <c r="A221" s="1">
        <v>38342</v>
      </c>
      <c r="B221" t="s">
        <v>24</v>
      </c>
      <c r="C221">
        <v>716000</v>
      </c>
      <c r="D221">
        <v>5</v>
      </c>
    </row>
    <row r="222" spans="1:4" x14ac:dyDescent="0.25">
      <c r="A222" s="1">
        <v>38343</v>
      </c>
      <c r="B222" t="s">
        <v>22</v>
      </c>
      <c r="C222">
        <v>1835034</v>
      </c>
      <c r="D222">
        <v>13</v>
      </c>
    </row>
    <row r="223" spans="1:4" x14ac:dyDescent="0.25">
      <c r="A223" s="1">
        <v>38344</v>
      </c>
      <c r="B223" t="s">
        <v>21</v>
      </c>
      <c r="C223">
        <v>1521500</v>
      </c>
      <c r="D223">
        <v>10</v>
      </c>
    </row>
    <row r="224" spans="1:4" x14ac:dyDescent="0.25">
      <c r="A224" s="1">
        <v>38345</v>
      </c>
      <c r="B224" t="s">
        <v>25</v>
      </c>
      <c r="C224">
        <v>358000</v>
      </c>
      <c r="D224">
        <v>2</v>
      </c>
    </row>
    <row r="225" spans="1:4" x14ac:dyDescent="0.25">
      <c r="A225" s="1">
        <v>38348</v>
      </c>
      <c r="B225" t="s">
        <v>20</v>
      </c>
      <c r="C225">
        <v>179000</v>
      </c>
      <c r="D225">
        <v>1</v>
      </c>
    </row>
    <row r="226" spans="1:4" x14ac:dyDescent="0.25">
      <c r="A226" s="1">
        <v>38349</v>
      </c>
      <c r="B226" t="s">
        <v>24</v>
      </c>
      <c r="C226">
        <v>537000</v>
      </c>
      <c r="D226">
        <v>4</v>
      </c>
    </row>
    <row r="227" spans="1:4" x14ac:dyDescent="0.25">
      <c r="A227" s="1">
        <v>38350</v>
      </c>
      <c r="B227" t="s">
        <v>22</v>
      </c>
      <c r="C227">
        <v>1131800</v>
      </c>
      <c r="D227">
        <v>7</v>
      </c>
    </row>
    <row r="228" spans="1:4" x14ac:dyDescent="0.25">
      <c r="A228" s="1">
        <v>38351</v>
      </c>
      <c r="B228" t="s">
        <v>21</v>
      </c>
      <c r="C228">
        <v>495234</v>
      </c>
      <c r="D228">
        <v>5</v>
      </c>
    </row>
    <row r="229" spans="1:4" x14ac:dyDescent="0.25">
      <c r="A229" s="1">
        <v>38355</v>
      </c>
      <c r="B229" t="s">
        <v>20</v>
      </c>
      <c r="C229">
        <v>313534</v>
      </c>
      <c r="D229">
        <v>3</v>
      </c>
    </row>
    <row r="230" spans="1:4" x14ac:dyDescent="0.25">
      <c r="A230" s="1">
        <v>38356</v>
      </c>
      <c r="B230" t="s">
        <v>24</v>
      </c>
      <c r="C230">
        <v>533400</v>
      </c>
      <c r="D230">
        <v>4</v>
      </c>
    </row>
    <row r="231" spans="1:4" x14ac:dyDescent="0.25">
      <c r="A231" s="1">
        <v>38357</v>
      </c>
      <c r="B231" t="s">
        <v>22</v>
      </c>
      <c r="C231">
        <v>888700</v>
      </c>
      <c r="D231">
        <v>7</v>
      </c>
    </row>
    <row r="232" spans="1:4" x14ac:dyDescent="0.25">
      <c r="A232" s="1">
        <v>38358</v>
      </c>
      <c r="B232" t="s">
        <v>21</v>
      </c>
      <c r="C232">
        <v>534300</v>
      </c>
      <c r="D232">
        <v>3</v>
      </c>
    </row>
    <row r="233" spans="1:4" x14ac:dyDescent="0.25">
      <c r="A233" s="1">
        <v>38359</v>
      </c>
      <c r="B233" t="s">
        <v>25</v>
      </c>
      <c r="C233">
        <v>177200</v>
      </c>
      <c r="D233">
        <v>2</v>
      </c>
    </row>
    <row r="234" spans="1:4" x14ac:dyDescent="0.25">
      <c r="A234" s="1">
        <v>38363</v>
      </c>
      <c r="B234" t="s">
        <v>24</v>
      </c>
      <c r="C234">
        <v>702376</v>
      </c>
      <c r="D234">
        <v>6</v>
      </c>
    </row>
    <row r="235" spans="1:4" x14ac:dyDescent="0.25">
      <c r="A235" s="1">
        <v>38364</v>
      </c>
      <c r="B235" t="s">
        <v>22</v>
      </c>
      <c r="C235">
        <v>560270</v>
      </c>
      <c r="D235">
        <v>4</v>
      </c>
    </row>
    <row r="236" spans="1:4" x14ac:dyDescent="0.25">
      <c r="A236" s="1">
        <v>38365</v>
      </c>
      <c r="B236" t="s">
        <v>21</v>
      </c>
      <c r="C236">
        <v>464272</v>
      </c>
      <c r="D236">
        <v>4</v>
      </c>
    </row>
    <row r="237" spans="1:4" x14ac:dyDescent="0.25">
      <c r="A237" s="1">
        <v>38366</v>
      </c>
      <c r="B237" t="s">
        <v>25</v>
      </c>
      <c r="C237">
        <v>190636</v>
      </c>
      <c r="D237">
        <v>1</v>
      </c>
    </row>
    <row r="238" spans="1:4" x14ac:dyDescent="0.25">
      <c r="A238" s="1">
        <v>38369</v>
      </c>
      <c r="B238" t="s">
        <v>20</v>
      </c>
      <c r="C238">
        <v>762544</v>
      </c>
      <c r="D238">
        <v>5</v>
      </c>
    </row>
    <row r="239" spans="1:4" x14ac:dyDescent="0.25">
      <c r="A239" s="1">
        <v>38370</v>
      </c>
      <c r="B239" t="s">
        <v>24</v>
      </c>
      <c r="C239">
        <v>857862</v>
      </c>
      <c r="D239">
        <v>5</v>
      </c>
    </row>
    <row r="240" spans="1:4" x14ac:dyDescent="0.25">
      <c r="A240" s="1">
        <v>38371</v>
      </c>
      <c r="B240" t="s">
        <v>22</v>
      </c>
      <c r="C240">
        <v>667226</v>
      </c>
      <c r="D240">
        <v>5</v>
      </c>
    </row>
    <row r="241" spans="1:4" x14ac:dyDescent="0.25">
      <c r="A241" s="1">
        <v>38373</v>
      </c>
      <c r="B241" t="s">
        <v>25</v>
      </c>
      <c r="C241">
        <v>1715724</v>
      </c>
      <c r="D241">
        <v>9</v>
      </c>
    </row>
    <row r="242" spans="1:4" x14ac:dyDescent="0.25">
      <c r="A242" s="1">
        <v>38376</v>
      </c>
      <c r="B242" t="s">
        <v>20</v>
      </c>
      <c r="C242">
        <v>979844</v>
      </c>
      <c r="D242">
        <v>6</v>
      </c>
    </row>
    <row r="243" spans="1:4" x14ac:dyDescent="0.25">
      <c r="A243" s="1">
        <v>38377</v>
      </c>
      <c r="B243" t="s">
        <v>24</v>
      </c>
      <c r="C243">
        <v>1234880</v>
      </c>
      <c r="D243">
        <v>7</v>
      </c>
    </row>
    <row r="244" spans="1:4" x14ac:dyDescent="0.25">
      <c r="A244" s="1">
        <v>38378</v>
      </c>
      <c r="B244" t="s">
        <v>22</v>
      </c>
      <c r="C244">
        <v>1704088</v>
      </c>
      <c r="D244">
        <v>9</v>
      </c>
    </row>
    <row r="245" spans="1:4" x14ac:dyDescent="0.25">
      <c r="A245" s="1">
        <v>38379</v>
      </c>
      <c r="B245" t="s">
        <v>21</v>
      </c>
      <c r="C245">
        <v>1800084</v>
      </c>
      <c r="D245">
        <v>14</v>
      </c>
    </row>
    <row r="246" spans="1:4" x14ac:dyDescent="0.25">
      <c r="A246" s="1">
        <v>38380</v>
      </c>
      <c r="B246" t="s">
        <v>25</v>
      </c>
      <c r="C246">
        <v>867394</v>
      </c>
      <c r="D246">
        <v>6</v>
      </c>
    </row>
    <row r="247" spans="1:4" x14ac:dyDescent="0.25">
      <c r="A247" s="1">
        <v>38383</v>
      </c>
      <c r="B247" t="s">
        <v>20</v>
      </c>
      <c r="C247">
        <v>857862</v>
      </c>
      <c r="D247">
        <v>7</v>
      </c>
    </row>
    <row r="248" spans="1:4" x14ac:dyDescent="0.25">
      <c r="A248" s="1">
        <v>38384</v>
      </c>
      <c r="B248" t="s">
        <v>24</v>
      </c>
      <c r="C248">
        <v>851144</v>
      </c>
      <c r="D248">
        <v>6</v>
      </c>
    </row>
    <row r="249" spans="1:4" x14ac:dyDescent="0.25">
      <c r="A249" s="1">
        <v>38385</v>
      </c>
      <c r="B249" t="s">
        <v>22</v>
      </c>
      <c r="C249">
        <v>2360067</v>
      </c>
      <c r="D249">
        <v>21</v>
      </c>
    </row>
    <row r="250" spans="1:4" x14ac:dyDescent="0.25">
      <c r="A250" s="1">
        <v>38386</v>
      </c>
      <c r="B250" t="s">
        <v>21</v>
      </c>
      <c r="C250">
        <v>1165562</v>
      </c>
      <c r="D250">
        <v>7</v>
      </c>
    </row>
    <row r="251" spans="1:4" x14ac:dyDescent="0.25">
      <c r="A251" s="1">
        <v>38387</v>
      </c>
      <c r="B251" t="s">
        <v>25</v>
      </c>
      <c r="C251">
        <v>953180</v>
      </c>
      <c r="D251">
        <v>5</v>
      </c>
    </row>
    <row r="252" spans="1:4" x14ac:dyDescent="0.25">
      <c r="A252" s="1">
        <v>38392</v>
      </c>
      <c r="B252" t="s">
        <v>22</v>
      </c>
      <c r="C252">
        <v>2287631</v>
      </c>
      <c r="D252">
        <v>16</v>
      </c>
    </row>
    <row r="253" spans="1:4" x14ac:dyDescent="0.25">
      <c r="A253" s="1">
        <v>38393</v>
      </c>
      <c r="B253" t="s">
        <v>21</v>
      </c>
      <c r="C253">
        <v>1582278</v>
      </c>
      <c r="D253">
        <v>13</v>
      </c>
    </row>
    <row r="254" spans="1:4" x14ac:dyDescent="0.25">
      <c r="A254" s="1">
        <v>38394</v>
      </c>
      <c r="B254" t="s">
        <v>25</v>
      </c>
      <c r="C254">
        <v>855294</v>
      </c>
      <c r="D254">
        <v>8</v>
      </c>
    </row>
    <row r="255" spans="1:4" x14ac:dyDescent="0.25">
      <c r="A255" s="1">
        <v>38397</v>
      </c>
      <c r="B255" t="s">
        <v>20</v>
      </c>
      <c r="C255">
        <v>667226</v>
      </c>
      <c r="D255">
        <v>4</v>
      </c>
    </row>
    <row r="256" spans="1:4" x14ac:dyDescent="0.25">
      <c r="A256" s="1">
        <v>38398</v>
      </c>
      <c r="B256" t="s">
        <v>24</v>
      </c>
      <c r="C256">
        <v>750908</v>
      </c>
      <c r="D256">
        <v>5</v>
      </c>
    </row>
    <row r="257" spans="1:4" x14ac:dyDescent="0.25">
      <c r="A257" s="1">
        <v>38399</v>
      </c>
      <c r="B257" t="s">
        <v>22</v>
      </c>
      <c r="C257">
        <v>762544</v>
      </c>
      <c r="D257">
        <v>5</v>
      </c>
    </row>
    <row r="258" spans="1:4" x14ac:dyDescent="0.25">
      <c r="A258" s="1">
        <v>38400</v>
      </c>
      <c r="B258" t="s">
        <v>21</v>
      </c>
      <c r="C258">
        <v>1466866</v>
      </c>
      <c r="D258">
        <v>12</v>
      </c>
    </row>
    <row r="259" spans="1:4" x14ac:dyDescent="0.25">
      <c r="A259" s="1">
        <v>38401</v>
      </c>
      <c r="B259" t="s">
        <v>25</v>
      </c>
      <c r="C259">
        <v>1525088</v>
      </c>
      <c r="D259">
        <v>9</v>
      </c>
    </row>
    <row r="260" spans="1:4" x14ac:dyDescent="0.25">
      <c r="A260" s="1">
        <v>38404</v>
      </c>
      <c r="B260" t="s">
        <v>20</v>
      </c>
      <c r="C260">
        <v>2470882</v>
      </c>
      <c r="D260">
        <v>18</v>
      </c>
    </row>
    <row r="261" spans="1:4" x14ac:dyDescent="0.25">
      <c r="A261" s="1">
        <v>38405</v>
      </c>
      <c r="B261" t="s">
        <v>24</v>
      </c>
      <c r="C261">
        <v>1418670</v>
      </c>
      <c r="D261">
        <v>12</v>
      </c>
    </row>
    <row r="262" spans="1:4" x14ac:dyDescent="0.25">
      <c r="A262" s="1">
        <v>38406</v>
      </c>
      <c r="B262" t="s">
        <v>22</v>
      </c>
      <c r="C262">
        <v>718062</v>
      </c>
      <c r="D262">
        <v>6</v>
      </c>
    </row>
    <row r="263" spans="1:4" x14ac:dyDescent="0.25">
      <c r="A263" s="1">
        <v>38407</v>
      </c>
      <c r="B263" t="s">
        <v>21</v>
      </c>
      <c r="C263">
        <v>1370874</v>
      </c>
      <c r="D263">
        <v>12</v>
      </c>
    </row>
    <row r="264" spans="1:4" x14ac:dyDescent="0.25">
      <c r="A264" s="1">
        <v>38408</v>
      </c>
      <c r="B264" t="s">
        <v>25</v>
      </c>
      <c r="C264">
        <v>2523414</v>
      </c>
      <c r="D264">
        <v>20</v>
      </c>
    </row>
    <row r="265" spans="1:4" x14ac:dyDescent="0.25">
      <c r="A265" s="1">
        <v>38411</v>
      </c>
      <c r="B265" t="s">
        <v>20</v>
      </c>
      <c r="C265">
        <v>813380</v>
      </c>
      <c r="D265">
        <v>6</v>
      </c>
    </row>
    <row r="266" spans="1:4" x14ac:dyDescent="0.25">
      <c r="A266" s="1">
        <v>38412</v>
      </c>
      <c r="B266" t="s">
        <v>24</v>
      </c>
      <c r="C266">
        <v>2579690</v>
      </c>
      <c r="D266">
        <v>22</v>
      </c>
    </row>
    <row r="267" spans="1:4" x14ac:dyDescent="0.25">
      <c r="A267" s="1">
        <v>38413</v>
      </c>
      <c r="B267" t="s">
        <v>22</v>
      </c>
      <c r="C267">
        <v>1338744</v>
      </c>
      <c r="D267">
        <v>9</v>
      </c>
    </row>
    <row r="268" spans="1:4" x14ac:dyDescent="0.25">
      <c r="A268" s="1">
        <v>38414</v>
      </c>
      <c r="B268" t="s">
        <v>21</v>
      </c>
      <c r="C268">
        <v>1251842</v>
      </c>
      <c r="D268">
        <v>12</v>
      </c>
    </row>
    <row r="269" spans="1:4" x14ac:dyDescent="0.25">
      <c r="A269" s="1">
        <v>38415</v>
      </c>
      <c r="B269" t="s">
        <v>25</v>
      </c>
      <c r="C269">
        <v>642881</v>
      </c>
      <c r="D269">
        <v>7</v>
      </c>
    </row>
    <row r="270" spans="1:4" x14ac:dyDescent="0.25">
      <c r="A270" s="1">
        <v>38418</v>
      </c>
      <c r="B270" t="s">
        <v>20</v>
      </c>
      <c r="C270">
        <v>1156433</v>
      </c>
      <c r="D270">
        <v>10</v>
      </c>
    </row>
    <row r="271" spans="1:4" x14ac:dyDescent="0.25">
      <c r="A271" s="1">
        <v>38419</v>
      </c>
      <c r="B271" t="s">
        <v>24</v>
      </c>
      <c r="C271">
        <v>763086</v>
      </c>
      <c r="D271">
        <v>7</v>
      </c>
    </row>
    <row r="272" spans="1:4" x14ac:dyDescent="0.25">
      <c r="A272" s="1">
        <v>38420</v>
      </c>
      <c r="B272" t="s">
        <v>22</v>
      </c>
      <c r="C272">
        <v>1227498</v>
      </c>
      <c r="D272">
        <v>8</v>
      </c>
    </row>
    <row r="273" spans="1:4" x14ac:dyDescent="0.25">
      <c r="A273" s="1">
        <v>38421</v>
      </c>
      <c r="B273" t="s">
        <v>21</v>
      </c>
      <c r="C273">
        <v>476590</v>
      </c>
      <c r="D273">
        <v>3</v>
      </c>
    </row>
    <row r="274" spans="1:4" x14ac:dyDescent="0.25">
      <c r="A274" s="1">
        <v>38426</v>
      </c>
      <c r="B274" t="s">
        <v>24</v>
      </c>
      <c r="C274">
        <v>1119180</v>
      </c>
      <c r="D274">
        <v>7</v>
      </c>
    </row>
    <row r="275" spans="1:4" x14ac:dyDescent="0.25">
      <c r="A275" s="1">
        <v>38427</v>
      </c>
      <c r="B275" t="s">
        <v>22</v>
      </c>
      <c r="C275">
        <v>1526159</v>
      </c>
      <c r="D275">
        <v>11</v>
      </c>
    </row>
    <row r="276" spans="1:4" x14ac:dyDescent="0.25">
      <c r="A276" s="1">
        <v>38428</v>
      </c>
      <c r="B276" t="s">
        <v>21</v>
      </c>
      <c r="C276">
        <v>953180</v>
      </c>
      <c r="D276">
        <v>6</v>
      </c>
    </row>
    <row r="277" spans="1:4" x14ac:dyDescent="0.25">
      <c r="A277" s="1">
        <v>38429</v>
      </c>
      <c r="B277" t="s">
        <v>25</v>
      </c>
      <c r="C277">
        <v>892494</v>
      </c>
      <c r="D277">
        <v>7</v>
      </c>
    </row>
    <row r="278" spans="1:4" x14ac:dyDescent="0.25">
      <c r="A278" s="1">
        <v>38433</v>
      </c>
      <c r="B278" t="s">
        <v>24</v>
      </c>
      <c r="C278">
        <v>813380</v>
      </c>
      <c r="D278">
        <v>6</v>
      </c>
    </row>
    <row r="279" spans="1:4" x14ac:dyDescent="0.25">
      <c r="A279" s="1">
        <v>38434</v>
      </c>
      <c r="B279" t="s">
        <v>22</v>
      </c>
      <c r="C279">
        <v>476590</v>
      </c>
      <c r="D279">
        <v>3</v>
      </c>
    </row>
    <row r="280" spans="1:4" x14ac:dyDescent="0.25">
      <c r="A280" s="1">
        <v>38439</v>
      </c>
      <c r="B280" t="s">
        <v>20</v>
      </c>
      <c r="C280">
        <v>336790</v>
      </c>
      <c r="D280">
        <v>4</v>
      </c>
    </row>
    <row r="281" spans="1:4" x14ac:dyDescent="0.25">
      <c r="A281" s="1">
        <v>38440</v>
      </c>
      <c r="B281" t="s">
        <v>24</v>
      </c>
      <c r="C281">
        <v>2429019</v>
      </c>
      <c r="D281">
        <v>18</v>
      </c>
    </row>
    <row r="282" spans="1:4" x14ac:dyDescent="0.25">
      <c r="A282" s="1">
        <v>38441</v>
      </c>
      <c r="B282" t="s">
        <v>22</v>
      </c>
      <c r="C282">
        <v>2388375</v>
      </c>
      <c r="D282">
        <v>16</v>
      </c>
    </row>
    <row r="283" spans="1:4" x14ac:dyDescent="0.25">
      <c r="A283" s="1">
        <v>38442</v>
      </c>
      <c r="B283" t="s">
        <v>21</v>
      </c>
      <c r="C283">
        <v>1387074</v>
      </c>
      <c r="D283">
        <v>12</v>
      </c>
    </row>
    <row r="284" spans="1:4" x14ac:dyDescent="0.25">
      <c r="A284" s="1">
        <v>38443</v>
      </c>
      <c r="B284" t="s">
        <v>25</v>
      </c>
      <c r="C284">
        <v>1099334</v>
      </c>
      <c r="D284">
        <v>10</v>
      </c>
    </row>
    <row r="285" spans="1:4" x14ac:dyDescent="0.25">
      <c r="A285" s="1">
        <v>38446</v>
      </c>
      <c r="B285" t="s">
        <v>20</v>
      </c>
      <c r="C285">
        <v>1486955</v>
      </c>
      <c r="D285">
        <v>10</v>
      </c>
    </row>
    <row r="286" spans="1:4" x14ac:dyDescent="0.25">
      <c r="A286" s="1">
        <v>38447</v>
      </c>
      <c r="B286" t="s">
        <v>24</v>
      </c>
      <c r="C286">
        <v>908694</v>
      </c>
      <c r="D286">
        <v>6</v>
      </c>
    </row>
    <row r="287" spans="1:4" x14ac:dyDescent="0.25">
      <c r="A287" s="1">
        <v>38448</v>
      </c>
      <c r="B287" t="s">
        <v>22</v>
      </c>
      <c r="C287">
        <v>1427735</v>
      </c>
      <c r="D287">
        <v>12</v>
      </c>
    </row>
    <row r="288" spans="1:4" x14ac:dyDescent="0.25">
      <c r="A288" s="1">
        <v>38449</v>
      </c>
      <c r="B288" t="s">
        <v>21</v>
      </c>
      <c r="C288">
        <v>1856590</v>
      </c>
      <c r="D288">
        <v>13</v>
      </c>
    </row>
    <row r="289" spans="1:4" x14ac:dyDescent="0.25">
      <c r="A289" s="1">
        <v>38450</v>
      </c>
      <c r="B289" t="s">
        <v>25</v>
      </c>
      <c r="C289">
        <v>285953</v>
      </c>
      <c r="D289">
        <v>2</v>
      </c>
    </row>
    <row r="290" spans="1:4" x14ac:dyDescent="0.25">
      <c r="A290" s="1">
        <v>38451</v>
      </c>
      <c r="B290" t="s">
        <v>19</v>
      </c>
      <c r="C290">
        <v>190636</v>
      </c>
      <c r="D290">
        <v>2</v>
      </c>
    </row>
    <row r="291" spans="1:4" x14ac:dyDescent="0.25">
      <c r="A291" s="1">
        <v>38453</v>
      </c>
      <c r="B291" t="s">
        <v>20</v>
      </c>
      <c r="C291">
        <v>1126896</v>
      </c>
      <c r="D291">
        <v>10</v>
      </c>
    </row>
    <row r="292" spans="1:4" x14ac:dyDescent="0.25">
      <c r="A292" s="1">
        <v>38454</v>
      </c>
      <c r="B292" t="s">
        <v>24</v>
      </c>
      <c r="C292">
        <v>1772434</v>
      </c>
      <c r="D292">
        <v>11</v>
      </c>
    </row>
    <row r="293" spans="1:4" x14ac:dyDescent="0.25">
      <c r="A293" s="1">
        <v>38455</v>
      </c>
      <c r="B293" t="s">
        <v>22</v>
      </c>
      <c r="C293">
        <v>877381</v>
      </c>
      <c r="D293">
        <v>5</v>
      </c>
    </row>
    <row r="294" spans="1:4" x14ac:dyDescent="0.25">
      <c r="A294" s="1">
        <v>38456</v>
      </c>
      <c r="B294" t="s">
        <v>21</v>
      </c>
      <c r="C294">
        <v>285953</v>
      </c>
      <c r="D294">
        <v>2</v>
      </c>
    </row>
    <row r="295" spans="1:4" x14ac:dyDescent="0.25">
      <c r="A295" s="1">
        <v>38457</v>
      </c>
      <c r="B295" t="s">
        <v>25</v>
      </c>
      <c r="C295">
        <v>146154</v>
      </c>
      <c r="D295">
        <v>2</v>
      </c>
    </row>
    <row r="296" spans="1:4" x14ac:dyDescent="0.25">
      <c r="A296" s="1">
        <v>38460</v>
      </c>
      <c r="B296" t="s">
        <v>20</v>
      </c>
      <c r="C296">
        <v>50836</v>
      </c>
      <c r="D296">
        <v>1</v>
      </c>
    </row>
    <row r="297" spans="1:4" x14ac:dyDescent="0.25">
      <c r="A297" s="1">
        <v>38461</v>
      </c>
      <c r="B297" t="s">
        <v>24</v>
      </c>
      <c r="C297">
        <v>940858</v>
      </c>
      <c r="D297">
        <v>6</v>
      </c>
    </row>
    <row r="298" spans="1:4" x14ac:dyDescent="0.25">
      <c r="A298" s="1">
        <v>38462</v>
      </c>
      <c r="B298" t="s">
        <v>22</v>
      </c>
      <c r="C298">
        <v>858395</v>
      </c>
      <c r="D298">
        <v>7</v>
      </c>
    </row>
    <row r="299" spans="1:4" x14ac:dyDescent="0.25">
      <c r="A299" s="1">
        <v>38463</v>
      </c>
      <c r="B299" t="s">
        <v>21</v>
      </c>
      <c r="C299">
        <v>381270</v>
      </c>
      <c r="D299">
        <v>2</v>
      </c>
    </row>
    <row r="300" spans="1:4" x14ac:dyDescent="0.25">
      <c r="A300" s="1">
        <v>38464</v>
      </c>
      <c r="B300" t="s">
        <v>25</v>
      </c>
      <c r="C300">
        <v>560271</v>
      </c>
      <c r="D300">
        <v>5</v>
      </c>
    </row>
    <row r="301" spans="1:4" x14ac:dyDescent="0.25">
      <c r="A301" s="1">
        <v>38465</v>
      </c>
      <c r="B301" t="s">
        <v>19</v>
      </c>
      <c r="C301">
        <v>190636</v>
      </c>
      <c r="D301">
        <v>2</v>
      </c>
    </row>
    <row r="302" spans="1:4" x14ac:dyDescent="0.25">
      <c r="A302" s="1">
        <v>38467</v>
      </c>
      <c r="B302" t="s">
        <v>20</v>
      </c>
      <c r="C302">
        <v>813377</v>
      </c>
      <c r="D302">
        <v>6</v>
      </c>
    </row>
    <row r="303" spans="1:4" x14ac:dyDescent="0.25">
      <c r="A303" s="1">
        <v>38468</v>
      </c>
      <c r="B303" t="s">
        <v>24</v>
      </c>
      <c r="C303">
        <v>381270</v>
      </c>
      <c r="D303">
        <v>2</v>
      </c>
    </row>
    <row r="304" spans="1:4" x14ac:dyDescent="0.25">
      <c r="A304" s="1">
        <v>38469</v>
      </c>
      <c r="B304" t="s">
        <v>22</v>
      </c>
      <c r="C304">
        <v>1156640</v>
      </c>
      <c r="D304">
        <v>11</v>
      </c>
    </row>
    <row r="305" spans="1:4" x14ac:dyDescent="0.25">
      <c r="A305" s="1">
        <v>38470</v>
      </c>
      <c r="B305" t="s">
        <v>21</v>
      </c>
      <c r="C305">
        <v>381270</v>
      </c>
      <c r="D305">
        <v>2</v>
      </c>
    </row>
    <row r="306" spans="1:4" x14ac:dyDescent="0.25">
      <c r="A306" s="1">
        <v>38471</v>
      </c>
      <c r="B306" t="s">
        <v>25</v>
      </c>
      <c r="C306">
        <v>426289</v>
      </c>
      <c r="D306">
        <v>4</v>
      </c>
    </row>
    <row r="307" spans="1:4" x14ac:dyDescent="0.25">
      <c r="A307" s="1">
        <v>38474</v>
      </c>
      <c r="B307" t="s">
        <v>20</v>
      </c>
      <c r="C307">
        <v>143051</v>
      </c>
      <c r="D307">
        <v>2</v>
      </c>
    </row>
    <row r="308" spans="1:4" x14ac:dyDescent="0.25">
      <c r="A308" s="1">
        <v>38475</v>
      </c>
      <c r="B308" t="s">
        <v>24</v>
      </c>
      <c r="C308">
        <v>823241</v>
      </c>
      <c r="D308">
        <v>7</v>
      </c>
    </row>
    <row r="309" spans="1:4" x14ac:dyDescent="0.25">
      <c r="A309" s="1">
        <v>38476</v>
      </c>
      <c r="B309" t="s">
        <v>22</v>
      </c>
      <c r="C309">
        <v>267816</v>
      </c>
      <c r="D309">
        <v>3</v>
      </c>
    </row>
    <row r="310" spans="1:4" x14ac:dyDescent="0.25">
      <c r="A310" s="1">
        <v>38477</v>
      </c>
      <c r="B310" t="s">
        <v>21</v>
      </c>
      <c r="C310">
        <v>804696</v>
      </c>
      <c r="D310">
        <v>7</v>
      </c>
    </row>
    <row r="311" spans="1:4" x14ac:dyDescent="0.25">
      <c r="A311" s="1">
        <v>38478</v>
      </c>
      <c r="B311" t="s">
        <v>25</v>
      </c>
      <c r="C311">
        <v>95318</v>
      </c>
      <c r="D311">
        <v>1</v>
      </c>
    </row>
    <row r="312" spans="1:4" x14ac:dyDescent="0.25">
      <c r="A312" s="1">
        <v>38488</v>
      </c>
      <c r="B312" t="s">
        <v>20</v>
      </c>
      <c r="C312">
        <v>4360598</v>
      </c>
      <c r="D312">
        <v>33</v>
      </c>
    </row>
    <row r="313" spans="1:4" x14ac:dyDescent="0.25">
      <c r="A313" s="1">
        <v>38489</v>
      </c>
      <c r="B313" t="s">
        <v>24</v>
      </c>
      <c r="C313">
        <v>1957190</v>
      </c>
      <c r="D313">
        <v>15</v>
      </c>
    </row>
    <row r="314" spans="1:4" x14ac:dyDescent="0.25">
      <c r="A314" s="1">
        <v>38490</v>
      </c>
      <c r="B314" t="s">
        <v>22</v>
      </c>
      <c r="C314">
        <v>1064455</v>
      </c>
      <c r="D314">
        <v>12</v>
      </c>
    </row>
    <row r="315" spans="1:4" x14ac:dyDescent="0.25">
      <c r="A315" s="1">
        <v>38491</v>
      </c>
      <c r="B315" t="s">
        <v>21</v>
      </c>
      <c r="C315">
        <v>1418131</v>
      </c>
      <c r="D315">
        <v>11</v>
      </c>
    </row>
    <row r="316" spans="1:4" x14ac:dyDescent="0.25">
      <c r="A316" s="1">
        <v>38492</v>
      </c>
      <c r="B316" t="s">
        <v>25</v>
      </c>
      <c r="C316">
        <v>739272</v>
      </c>
      <c r="D316">
        <v>7</v>
      </c>
    </row>
    <row r="317" spans="1:4" x14ac:dyDescent="0.25">
      <c r="A317" s="1">
        <v>38495</v>
      </c>
      <c r="B317" t="s">
        <v>20</v>
      </c>
      <c r="C317">
        <v>280136</v>
      </c>
      <c r="D317">
        <v>3</v>
      </c>
    </row>
    <row r="318" spans="1:4" x14ac:dyDescent="0.25">
      <c r="A318" s="1">
        <v>38496</v>
      </c>
      <c r="B318" t="s">
        <v>24</v>
      </c>
      <c r="C318">
        <v>1359924</v>
      </c>
      <c r="D318">
        <v>11</v>
      </c>
    </row>
    <row r="319" spans="1:4" x14ac:dyDescent="0.25">
      <c r="A319" s="1">
        <v>38497</v>
      </c>
      <c r="B319" t="s">
        <v>22</v>
      </c>
      <c r="C319">
        <v>1162934</v>
      </c>
      <c r="D319">
        <v>11</v>
      </c>
    </row>
    <row r="320" spans="1:4" x14ac:dyDescent="0.25">
      <c r="A320" s="1">
        <v>38498</v>
      </c>
      <c r="B320" t="s">
        <v>21</v>
      </c>
      <c r="C320">
        <v>991302</v>
      </c>
      <c r="D320">
        <v>12</v>
      </c>
    </row>
    <row r="321" spans="1:4" x14ac:dyDescent="0.25">
      <c r="A321" s="1">
        <v>38499</v>
      </c>
      <c r="B321" t="s">
        <v>25</v>
      </c>
      <c r="C321">
        <v>1043212</v>
      </c>
      <c r="D321">
        <v>7</v>
      </c>
    </row>
    <row r="322" spans="1:4" x14ac:dyDescent="0.25">
      <c r="A322" s="1">
        <v>38504</v>
      </c>
      <c r="B322" t="s">
        <v>22</v>
      </c>
      <c r="C322">
        <v>2580288</v>
      </c>
      <c r="D322">
        <v>15</v>
      </c>
    </row>
    <row r="323" spans="1:4" x14ac:dyDescent="0.25">
      <c r="A323" s="1">
        <v>38506</v>
      </c>
      <c r="B323" t="s">
        <v>25</v>
      </c>
      <c r="C323">
        <v>1709902</v>
      </c>
      <c r="D323">
        <v>14</v>
      </c>
    </row>
    <row r="324" spans="1:4" x14ac:dyDescent="0.25">
      <c r="A324" s="1">
        <v>38510</v>
      </c>
      <c r="B324" t="s">
        <v>24</v>
      </c>
      <c r="C324">
        <v>2976006</v>
      </c>
      <c r="D324">
        <v>22</v>
      </c>
    </row>
    <row r="325" spans="1:4" x14ac:dyDescent="0.25">
      <c r="A325" s="1">
        <v>38511</v>
      </c>
      <c r="B325" t="s">
        <v>22</v>
      </c>
      <c r="C325">
        <v>947361</v>
      </c>
      <c r="D325">
        <v>9</v>
      </c>
    </row>
    <row r="326" spans="1:4" x14ac:dyDescent="0.25">
      <c r="A326" s="1">
        <v>38512</v>
      </c>
      <c r="B326" t="s">
        <v>21</v>
      </c>
      <c r="C326">
        <v>2098062</v>
      </c>
      <c r="D326">
        <v>18</v>
      </c>
    </row>
    <row r="327" spans="1:4" x14ac:dyDescent="0.25">
      <c r="A327" s="1">
        <v>38513</v>
      </c>
      <c r="B327" t="s">
        <v>25</v>
      </c>
      <c r="C327">
        <v>101672</v>
      </c>
      <c r="D327">
        <v>2</v>
      </c>
    </row>
    <row r="328" spans="1:4" x14ac:dyDescent="0.25">
      <c r="A328" s="1">
        <v>38516</v>
      </c>
      <c r="B328" t="s">
        <v>20</v>
      </c>
      <c r="C328">
        <v>566148</v>
      </c>
      <c r="D328">
        <v>4</v>
      </c>
    </row>
    <row r="329" spans="1:4" x14ac:dyDescent="0.25">
      <c r="A329" s="1">
        <v>38518</v>
      </c>
      <c r="B329" t="s">
        <v>22</v>
      </c>
      <c r="C329">
        <v>1335520</v>
      </c>
      <c r="D329">
        <v>11</v>
      </c>
    </row>
    <row r="330" spans="1:4" x14ac:dyDescent="0.25">
      <c r="A330" s="1">
        <v>38519</v>
      </c>
      <c r="B330" t="s">
        <v>21</v>
      </c>
      <c r="C330">
        <v>762541</v>
      </c>
      <c r="D330">
        <v>5</v>
      </c>
    </row>
    <row r="331" spans="1:4" x14ac:dyDescent="0.25">
      <c r="A331" s="1">
        <v>38520</v>
      </c>
      <c r="B331" t="s">
        <v>25</v>
      </c>
      <c r="C331">
        <v>2580529</v>
      </c>
      <c r="D331">
        <v>22</v>
      </c>
    </row>
    <row r="332" spans="1:4" x14ac:dyDescent="0.25">
      <c r="A332" s="1">
        <v>38523</v>
      </c>
      <c r="B332" t="s">
        <v>20</v>
      </c>
      <c r="C332">
        <v>1538232</v>
      </c>
      <c r="D332">
        <v>11</v>
      </c>
    </row>
    <row r="333" spans="1:4" x14ac:dyDescent="0.25">
      <c r="A333" s="1">
        <v>38524</v>
      </c>
      <c r="B333" t="s">
        <v>24</v>
      </c>
      <c r="C333">
        <v>1430423</v>
      </c>
      <c r="D333">
        <v>13</v>
      </c>
    </row>
    <row r="334" spans="1:4" x14ac:dyDescent="0.25">
      <c r="A334" s="1">
        <v>38525</v>
      </c>
      <c r="B334" t="s">
        <v>22</v>
      </c>
      <c r="C334">
        <v>724414</v>
      </c>
      <c r="D334">
        <v>7</v>
      </c>
    </row>
    <row r="335" spans="1:4" x14ac:dyDescent="0.25">
      <c r="A335" s="1">
        <v>38526</v>
      </c>
      <c r="B335" t="s">
        <v>21</v>
      </c>
      <c r="C335">
        <v>2488381</v>
      </c>
      <c r="D335">
        <v>22</v>
      </c>
    </row>
    <row r="336" spans="1:4" x14ac:dyDescent="0.25">
      <c r="A336" s="1">
        <v>38527</v>
      </c>
      <c r="B336" t="s">
        <v>25</v>
      </c>
      <c r="C336">
        <v>1620402</v>
      </c>
      <c r="D336">
        <v>13</v>
      </c>
    </row>
    <row r="337" spans="1:4" x14ac:dyDescent="0.25">
      <c r="A337" s="1">
        <v>38530</v>
      </c>
      <c r="B337" t="s">
        <v>20</v>
      </c>
      <c r="C337">
        <v>763077</v>
      </c>
      <c r="D337">
        <v>6</v>
      </c>
    </row>
    <row r="338" spans="1:4" x14ac:dyDescent="0.25">
      <c r="A338" s="1">
        <v>38531</v>
      </c>
      <c r="B338" t="s">
        <v>24</v>
      </c>
      <c r="C338">
        <v>578320</v>
      </c>
      <c r="D338">
        <v>5</v>
      </c>
    </row>
    <row r="339" spans="1:4" x14ac:dyDescent="0.25">
      <c r="A339" s="1">
        <v>38532</v>
      </c>
      <c r="B339" t="s">
        <v>22</v>
      </c>
      <c r="C339">
        <v>1049630</v>
      </c>
      <c r="D339">
        <v>12</v>
      </c>
    </row>
    <row r="340" spans="1:4" x14ac:dyDescent="0.25">
      <c r="A340" s="1">
        <v>38533</v>
      </c>
      <c r="B340" t="s">
        <v>21</v>
      </c>
      <c r="C340">
        <v>566148</v>
      </c>
      <c r="D340">
        <v>6</v>
      </c>
    </row>
    <row r="341" spans="1:4" x14ac:dyDescent="0.25">
      <c r="A341" s="1">
        <v>38534</v>
      </c>
      <c r="B341" t="s">
        <v>25</v>
      </c>
      <c r="C341">
        <v>2498730</v>
      </c>
      <c r="D341">
        <v>20</v>
      </c>
    </row>
    <row r="342" spans="1:4" x14ac:dyDescent="0.25">
      <c r="A342" s="1">
        <v>38538</v>
      </c>
      <c r="B342" t="s">
        <v>24</v>
      </c>
      <c r="C342">
        <v>1272507</v>
      </c>
      <c r="D342">
        <v>9</v>
      </c>
    </row>
    <row r="343" spans="1:4" x14ac:dyDescent="0.25">
      <c r="A343" s="1">
        <v>38539</v>
      </c>
      <c r="B343" t="s">
        <v>22</v>
      </c>
      <c r="C343">
        <v>1223819</v>
      </c>
      <c r="D343">
        <v>11</v>
      </c>
    </row>
    <row r="344" spans="1:4" x14ac:dyDescent="0.25">
      <c r="A344" s="1">
        <v>38540</v>
      </c>
      <c r="B344" t="s">
        <v>21</v>
      </c>
      <c r="C344">
        <v>285953</v>
      </c>
      <c r="D344">
        <v>2</v>
      </c>
    </row>
    <row r="345" spans="1:4" x14ac:dyDescent="0.25">
      <c r="A345" s="1">
        <v>38541</v>
      </c>
      <c r="B345" t="s">
        <v>25</v>
      </c>
      <c r="C345">
        <v>1215979</v>
      </c>
      <c r="D345">
        <v>8</v>
      </c>
    </row>
    <row r="346" spans="1:4" x14ac:dyDescent="0.25">
      <c r="A346" s="1">
        <v>38544</v>
      </c>
      <c r="B346" t="s">
        <v>20</v>
      </c>
      <c r="C346">
        <v>1132945</v>
      </c>
      <c r="D346">
        <v>9</v>
      </c>
    </row>
    <row r="347" spans="1:4" x14ac:dyDescent="0.25">
      <c r="A347" s="1">
        <v>38545</v>
      </c>
      <c r="B347" t="s">
        <v>24</v>
      </c>
      <c r="C347">
        <v>241471</v>
      </c>
      <c r="D347">
        <v>2</v>
      </c>
    </row>
    <row r="348" spans="1:4" x14ac:dyDescent="0.25">
      <c r="A348" s="1">
        <v>38546</v>
      </c>
      <c r="B348" t="s">
        <v>22</v>
      </c>
      <c r="C348">
        <v>1113880</v>
      </c>
      <c r="D348">
        <v>12</v>
      </c>
    </row>
    <row r="349" spans="1:4" x14ac:dyDescent="0.25">
      <c r="A349" s="1">
        <v>38547</v>
      </c>
      <c r="B349" t="s">
        <v>21</v>
      </c>
      <c r="C349">
        <v>1049274</v>
      </c>
      <c r="D349">
        <v>12</v>
      </c>
    </row>
    <row r="350" spans="1:4" x14ac:dyDescent="0.25">
      <c r="A350" s="1">
        <v>38548</v>
      </c>
      <c r="B350" t="s">
        <v>25</v>
      </c>
      <c r="C350">
        <v>578262</v>
      </c>
      <c r="D350">
        <v>7</v>
      </c>
    </row>
    <row r="351" spans="1:4" x14ac:dyDescent="0.25">
      <c r="A351" s="1">
        <v>38551</v>
      </c>
      <c r="B351" t="s">
        <v>20</v>
      </c>
      <c r="C351">
        <v>953179</v>
      </c>
      <c r="D351">
        <v>9</v>
      </c>
    </row>
    <row r="352" spans="1:4" x14ac:dyDescent="0.25">
      <c r="A352" s="1">
        <v>38552</v>
      </c>
      <c r="B352" t="s">
        <v>24</v>
      </c>
      <c r="C352">
        <v>1054849</v>
      </c>
      <c r="D352">
        <v>9</v>
      </c>
    </row>
    <row r="353" spans="1:4" x14ac:dyDescent="0.25">
      <c r="A353" s="1">
        <v>38554</v>
      </c>
      <c r="B353" t="s">
        <v>21</v>
      </c>
      <c r="C353">
        <v>1900534</v>
      </c>
      <c r="D353">
        <v>12</v>
      </c>
    </row>
    <row r="354" spans="1:4" x14ac:dyDescent="0.25">
      <c r="A354" s="1">
        <v>38555</v>
      </c>
      <c r="B354" t="s">
        <v>25</v>
      </c>
      <c r="C354">
        <v>763077</v>
      </c>
      <c r="D354">
        <v>6</v>
      </c>
    </row>
    <row r="355" spans="1:4" x14ac:dyDescent="0.25">
      <c r="A355" s="1">
        <v>38558</v>
      </c>
      <c r="B355" t="s">
        <v>20</v>
      </c>
      <c r="C355">
        <v>864213</v>
      </c>
      <c r="D355">
        <v>6</v>
      </c>
    </row>
    <row r="356" spans="1:4" x14ac:dyDescent="0.25">
      <c r="A356" s="1">
        <v>38559</v>
      </c>
      <c r="B356" t="s">
        <v>24</v>
      </c>
      <c r="C356">
        <v>857859</v>
      </c>
      <c r="D356">
        <v>6</v>
      </c>
    </row>
    <row r="357" spans="1:4" x14ac:dyDescent="0.25">
      <c r="A357" s="1">
        <v>38560</v>
      </c>
      <c r="B357" t="s">
        <v>22</v>
      </c>
      <c r="C357">
        <v>1119176</v>
      </c>
      <c r="D357">
        <v>7</v>
      </c>
    </row>
    <row r="358" spans="1:4" x14ac:dyDescent="0.25">
      <c r="A358" s="1">
        <v>38561</v>
      </c>
      <c r="B358" t="s">
        <v>21</v>
      </c>
      <c r="C358">
        <v>661637</v>
      </c>
      <c r="D358">
        <v>4</v>
      </c>
    </row>
    <row r="359" spans="1:4" x14ac:dyDescent="0.25">
      <c r="A359" s="1">
        <v>38562</v>
      </c>
      <c r="B359" t="s">
        <v>25</v>
      </c>
      <c r="C359">
        <v>1370543</v>
      </c>
      <c r="D359">
        <v>11</v>
      </c>
    </row>
    <row r="360" spans="1:4" x14ac:dyDescent="0.25">
      <c r="A360" s="1">
        <v>38565</v>
      </c>
      <c r="B360" t="s">
        <v>20</v>
      </c>
      <c r="C360">
        <v>1194941</v>
      </c>
      <c r="D360">
        <v>10</v>
      </c>
    </row>
    <row r="361" spans="1:4" x14ac:dyDescent="0.25">
      <c r="A361" s="1">
        <v>38566</v>
      </c>
      <c r="B361" t="s">
        <v>24</v>
      </c>
      <c r="C361">
        <v>772072</v>
      </c>
      <c r="D361">
        <v>5</v>
      </c>
    </row>
    <row r="362" spans="1:4" x14ac:dyDescent="0.25">
      <c r="A362" s="1">
        <v>38567</v>
      </c>
      <c r="B362" t="s">
        <v>22</v>
      </c>
      <c r="C362">
        <v>1360680</v>
      </c>
      <c r="D362">
        <v>10</v>
      </c>
    </row>
    <row r="363" spans="1:4" x14ac:dyDescent="0.25">
      <c r="A363" s="1">
        <v>38568</v>
      </c>
      <c r="B363" t="s">
        <v>21</v>
      </c>
      <c r="C363">
        <v>476709</v>
      </c>
      <c r="D363">
        <v>4</v>
      </c>
    </row>
    <row r="364" spans="1:4" x14ac:dyDescent="0.25">
      <c r="A364" s="1">
        <v>38569</v>
      </c>
      <c r="B364" t="s">
        <v>25</v>
      </c>
      <c r="C364">
        <v>104849</v>
      </c>
      <c r="D364">
        <v>1</v>
      </c>
    </row>
    <row r="365" spans="1:4" x14ac:dyDescent="0.25">
      <c r="A365" s="1">
        <v>38572</v>
      </c>
      <c r="B365" t="s">
        <v>20</v>
      </c>
      <c r="C365">
        <v>146214</v>
      </c>
      <c r="D365">
        <v>2</v>
      </c>
    </row>
    <row r="366" spans="1:4" x14ac:dyDescent="0.25">
      <c r="A366" s="1">
        <v>38573</v>
      </c>
      <c r="B366" t="s">
        <v>24</v>
      </c>
      <c r="C366">
        <v>381807</v>
      </c>
      <c r="D366">
        <v>4</v>
      </c>
    </row>
    <row r="367" spans="1:4" x14ac:dyDescent="0.25">
      <c r="A367" s="1">
        <v>38574</v>
      </c>
      <c r="B367" t="s">
        <v>22</v>
      </c>
      <c r="C367">
        <v>572028</v>
      </c>
      <c r="D367">
        <v>6</v>
      </c>
    </row>
    <row r="368" spans="1:4" x14ac:dyDescent="0.25">
      <c r="A368" s="1">
        <v>38575</v>
      </c>
      <c r="B368" t="s">
        <v>21</v>
      </c>
      <c r="C368">
        <v>285954</v>
      </c>
      <c r="D368">
        <v>3</v>
      </c>
    </row>
    <row r="369" spans="1:4" x14ac:dyDescent="0.25">
      <c r="A369" s="1">
        <v>38576</v>
      </c>
      <c r="B369" t="s">
        <v>25</v>
      </c>
      <c r="C369">
        <v>190636</v>
      </c>
      <c r="D369">
        <v>2</v>
      </c>
    </row>
    <row r="370" spans="1:4" x14ac:dyDescent="0.25">
      <c r="A370" s="1">
        <v>38580</v>
      </c>
      <c r="B370" t="s">
        <v>24</v>
      </c>
      <c r="C370">
        <v>1010569</v>
      </c>
      <c r="D370">
        <v>9</v>
      </c>
    </row>
    <row r="371" spans="1:4" x14ac:dyDescent="0.25">
      <c r="A371" s="1">
        <v>38581</v>
      </c>
      <c r="B371" t="s">
        <v>22</v>
      </c>
      <c r="C371">
        <v>292684</v>
      </c>
      <c r="D371">
        <v>4</v>
      </c>
    </row>
    <row r="372" spans="1:4" x14ac:dyDescent="0.25">
      <c r="A372" s="1">
        <v>38582</v>
      </c>
      <c r="B372" t="s">
        <v>21</v>
      </c>
      <c r="C372">
        <v>286318</v>
      </c>
      <c r="D372">
        <v>2</v>
      </c>
    </row>
    <row r="373" spans="1:4" x14ac:dyDescent="0.25">
      <c r="A373" s="1">
        <v>38583</v>
      </c>
      <c r="B373" t="s">
        <v>25</v>
      </c>
      <c r="C373">
        <v>858891</v>
      </c>
      <c r="D373">
        <v>7</v>
      </c>
    </row>
    <row r="374" spans="1:4" x14ac:dyDescent="0.25">
      <c r="A374" s="1">
        <v>38586</v>
      </c>
      <c r="B374" t="s">
        <v>20</v>
      </c>
      <c r="C374">
        <v>575522</v>
      </c>
      <c r="D374">
        <v>6</v>
      </c>
    </row>
    <row r="375" spans="1:4" x14ac:dyDescent="0.25">
      <c r="A375" s="1">
        <v>38587</v>
      </c>
      <c r="B375" t="s">
        <v>24</v>
      </c>
      <c r="C375">
        <v>190636</v>
      </c>
      <c r="D375">
        <v>2</v>
      </c>
    </row>
    <row r="376" spans="1:4" x14ac:dyDescent="0.25">
      <c r="A376" s="1">
        <v>38588</v>
      </c>
      <c r="B376" t="s">
        <v>22</v>
      </c>
      <c r="C376">
        <v>470771</v>
      </c>
      <c r="D376">
        <v>4</v>
      </c>
    </row>
    <row r="377" spans="1:4" x14ac:dyDescent="0.25">
      <c r="A377" s="1">
        <v>38589</v>
      </c>
      <c r="B377" t="s">
        <v>21</v>
      </c>
      <c r="C377">
        <v>387746</v>
      </c>
      <c r="D377">
        <v>5</v>
      </c>
    </row>
    <row r="378" spans="1:4" x14ac:dyDescent="0.25">
      <c r="A378" s="1">
        <v>38590</v>
      </c>
      <c r="B378" t="s">
        <v>25</v>
      </c>
      <c r="C378">
        <v>805176</v>
      </c>
      <c r="D378">
        <v>8</v>
      </c>
    </row>
    <row r="379" spans="1:4" x14ac:dyDescent="0.25">
      <c r="A379" s="1">
        <v>38593</v>
      </c>
      <c r="B379" t="s">
        <v>20</v>
      </c>
      <c r="C379">
        <v>381270</v>
      </c>
      <c r="D379">
        <v>2</v>
      </c>
    </row>
    <row r="380" spans="1:4" x14ac:dyDescent="0.25">
      <c r="A380" s="1">
        <v>38594</v>
      </c>
      <c r="B380" t="s">
        <v>24</v>
      </c>
      <c r="C380">
        <v>420472</v>
      </c>
      <c r="D380">
        <v>4</v>
      </c>
    </row>
    <row r="381" spans="1:4" x14ac:dyDescent="0.25">
      <c r="A381" s="1">
        <v>38596</v>
      </c>
      <c r="B381" t="s">
        <v>21</v>
      </c>
      <c r="C381">
        <v>50836</v>
      </c>
      <c r="D381">
        <v>1</v>
      </c>
    </row>
    <row r="382" spans="1:4" x14ac:dyDescent="0.25">
      <c r="A382" s="1">
        <v>38600</v>
      </c>
      <c r="B382" t="s">
        <v>20</v>
      </c>
      <c r="C382">
        <v>146154</v>
      </c>
      <c r="D382">
        <v>2</v>
      </c>
    </row>
    <row r="383" spans="1:4" x14ac:dyDescent="0.25">
      <c r="A383" s="1">
        <v>38601</v>
      </c>
      <c r="B383" t="s">
        <v>24</v>
      </c>
      <c r="C383">
        <v>622923</v>
      </c>
      <c r="D383">
        <v>6</v>
      </c>
    </row>
    <row r="384" spans="1:4" x14ac:dyDescent="0.25">
      <c r="A384" s="1">
        <v>38602</v>
      </c>
      <c r="B384" t="s">
        <v>22</v>
      </c>
      <c r="C384">
        <v>624332</v>
      </c>
      <c r="D384">
        <v>6</v>
      </c>
    </row>
    <row r="385" spans="1:4" x14ac:dyDescent="0.25">
      <c r="A385" s="1">
        <v>38603</v>
      </c>
      <c r="B385" t="s">
        <v>21</v>
      </c>
      <c r="C385">
        <v>285953</v>
      </c>
      <c r="D385">
        <v>2</v>
      </c>
    </row>
    <row r="386" spans="1:4" x14ac:dyDescent="0.25">
      <c r="A386" s="1">
        <v>38604</v>
      </c>
      <c r="B386" t="s">
        <v>25</v>
      </c>
      <c r="C386">
        <v>915051</v>
      </c>
      <c r="D386">
        <v>10</v>
      </c>
    </row>
    <row r="387" spans="1:4" x14ac:dyDescent="0.25">
      <c r="A387" s="1">
        <v>38607</v>
      </c>
      <c r="B387" t="s">
        <v>20</v>
      </c>
      <c r="C387">
        <v>432107</v>
      </c>
      <c r="D387">
        <v>4</v>
      </c>
    </row>
    <row r="388" spans="1:4" x14ac:dyDescent="0.25">
      <c r="A388" s="1">
        <v>38608</v>
      </c>
      <c r="B388" t="s">
        <v>24</v>
      </c>
      <c r="C388">
        <v>285954</v>
      </c>
      <c r="D388">
        <v>3</v>
      </c>
    </row>
    <row r="389" spans="1:4" x14ac:dyDescent="0.25">
      <c r="A389" s="1">
        <v>38609</v>
      </c>
      <c r="B389" t="s">
        <v>22</v>
      </c>
      <c r="C389">
        <v>245185</v>
      </c>
      <c r="D389">
        <v>3</v>
      </c>
    </row>
    <row r="390" spans="1:4" x14ac:dyDescent="0.25">
      <c r="A390" s="1">
        <v>38610</v>
      </c>
      <c r="B390" t="s">
        <v>21</v>
      </c>
      <c r="C390">
        <v>143111</v>
      </c>
      <c r="D390">
        <v>2</v>
      </c>
    </row>
    <row r="391" spans="1:4" x14ac:dyDescent="0.25">
      <c r="A391" s="1">
        <v>38614</v>
      </c>
      <c r="B391" t="s">
        <v>20</v>
      </c>
      <c r="C391">
        <v>285953</v>
      </c>
      <c r="D391">
        <v>2</v>
      </c>
    </row>
    <row r="392" spans="1:4" x14ac:dyDescent="0.25">
      <c r="A392" s="1">
        <v>38615</v>
      </c>
      <c r="B392" t="s">
        <v>24</v>
      </c>
      <c r="C392">
        <v>566089</v>
      </c>
      <c r="D392">
        <v>5</v>
      </c>
    </row>
    <row r="393" spans="1:4" x14ac:dyDescent="0.25">
      <c r="A393" s="1">
        <v>38616</v>
      </c>
      <c r="B393" t="s">
        <v>22</v>
      </c>
      <c r="C393">
        <v>558171</v>
      </c>
      <c r="D393">
        <v>4</v>
      </c>
    </row>
    <row r="394" spans="1:4" x14ac:dyDescent="0.25">
      <c r="A394" s="1">
        <v>38617</v>
      </c>
      <c r="B394" t="s">
        <v>21</v>
      </c>
      <c r="C394">
        <v>164900</v>
      </c>
      <c r="D394">
        <v>1</v>
      </c>
    </row>
    <row r="395" spans="1:4" x14ac:dyDescent="0.25">
      <c r="A395" s="1">
        <v>38618</v>
      </c>
      <c r="B395" t="s">
        <v>25</v>
      </c>
      <c r="C395">
        <v>95318</v>
      </c>
      <c r="D395">
        <v>1</v>
      </c>
    </row>
    <row r="396" spans="1:4" x14ac:dyDescent="0.25">
      <c r="A396" s="1">
        <v>38622</v>
      </c>
      <c r="B396" t="s">
        <v>24</v>
      </c>
      <c r="C396">
        <v>95318</v>
      </c>
      <c r="D396">
        <v>1</v>
      </c>
    </row>
    <row r="397" spans="1:4" x14ac:dyDescent="0.25">
      <c r="A397" s="1">
        <v>38623</v>
      </c>
      <c r="B397" t="s">
        <v>22</v>
      </c>
      <c r="C397">
        <v>867517</v>
      </c>
      <c r="D397">
        <v>7</v>
      </c>
    </row>
    <row r="398" spans="1:4" x14ac:dyDescent="0.25">
      <c r="A398" s="1">
        <v>38624</v>
      </c>
      <c r="B398" t="s">
        <v>21</v>
      </c>
      <c r="C398">
        <v>1760857</v>
      </c>
      <c r="D398">
        <v>14</v>
      </c>
    </row>
    <row r="399" spans="1:4" x14ac:dyDescent="0.25">
      <c r="A399" s="1">
        <v>38625</v>
      </c>
      <c r="B399" t="s">
        <v>25</v>
      </c>
      <c r="C399">
        <v>190636</v>
      </c>
      <c r="D399">
        <v>2</v>
      </c>
    </row>
    <row r="400" spans="1:4" x14ac:dyDescent="0.25">
      <c r="A400" s="1">
        <v>38628</v>
      </c>
      <c r="B400" t="s">
        <v>20</v>
      </c>
      <c r="C400">
        <v>476588</v>
      </c>
      <c r="D400">
        <v>3</v>
      </c>
    </row>
    <row r="401" spans="1:4" x14ac:dyDescent="0.25">
      <c r="A401" s="1">
        <v>38629</v>
      </c>
      <c r="B401" t="s">
        <v>24</v>
      </c>
      <c r="C401">
        <v>470770</v>
      </c>
      <c r="D401">
        <v>3</v>
      </c>
    </row>
    <row r="402" spans="1:4" x14ac:dyDescent="0.25">
      <c r="A402" s="1">
        <v>38630</v>
      </c>
      <c r="B402" t="s">
        <v>22</v>
      </c>
      <c r="C402">
        <v>693095</v>
      </c>
      <c r="D402">
        <v>6</v>
      </c>
    </row>
    <row r="403" spans="1:4" x14ac:dyDescent="0.25">
      <c r="A403" s="1">
        <v>38631</v>
      </c>
      <c r="B403" t="s">
        <v>21</v>
      </c>
      <c r="C403">
        <v>571906</v>
      </c>
      <c r="D403">
        <v>4</v>
      </c>
    </row>
    <row r="404" spans="1:4" x14ac:dyDescent="0.25">
      <c r="A404" s="1">
        <v>38632</v>
      </c>
      <c r="B404" t="s">
        <v>25</v>
      </c>
      <c r="C404">
        <v>274318</v>
      </c>
      <c r="D404">
        <v>2</v>
      </c>
    </row>
    <row r="405" spans="1:4" x14ac:dyDescent="0.25">
      <c r="A405" s="1">
        <v>38635</v>
      </c>
      <c r="B405" t="s">
        <v>20</v>
      </c>
      <c r="C405">
        <v>95318</v>
      </c>
      <c r="D405">
        <v>1</v>
      </c>
    </row>
    <row r="406" spans="1:4" x14ac:dyDescent="0.25">
      <c r="A406" s="1">
        <v>38636</v>
      </c>
      <c r="B406" t="s">
        <v>24</v>
      </c>
      <c r="C406">
        <v>241472</v>
      </c>
      <c r="D406">
        <v>3</v>
      </c>
    </row>
    <row r="407" spans="1:4" x14ac:dyDescent="0.25">
      <c r="A407" s="1">
        <v>38637</v>
      </c>
      <c r="B407" t="s">
        <v>22</v>
      </c>
      <c r="C407">
        <v>190635</v>
      </c>
      <c r="D407">
        <v>1</v>
      </c>
    </row>
    <row r="408" spans="1:4" x14ac:dyDescent="0.25">
      <c r="A408" s="1">
        <v>38638</v>
      </c>
      <c r="B408" t="s">
        <v>21</v>
      </c>
      <c r="C408">
        <v>571906</v>
      </c>
      <c r="D408">
        <v>4</v>
      </c>
    </row>
    <row r="409" spans="1:4" x14ac:dyDescent="0.25">
      <c r="A409" s="1">
        <v>38643</v>
      </c>
      <c r="B409" t="s">
        <v>24</v>
      </c>
      <c r="C409">
        <v>470891</v>
      </c>
      <c r="D409">
        <v>4</v>
      </c>
    </row>
    <row r="410" spans="1:4" x14ac:dyDescent="0.25">
      <c r="A410" s="1">
        <v>38644</v>
      </c>
      <c r="B410" t="s">
        <v>22</v>
      </c>
      <c r="C410">
        <v>95318</v>
      </c>
      <c r="D410">
        <v>1</v>
      </c>
    </row>
    <row r="411" spans="1:4" x14ac:dyDescent="0.25">
      <c r="A411" s="1">
        <v>38645</v>
      </c>
      <c r="B411" t="s">
        <v>21</v>
      </c>
      <c r="C411">
        <v>190636</v>
      </c>
      <c r="D411">
        <v>2</v>
      </c>
    </row>
    <row r="412" spans="1:4" x14ac:dyDescent="0.25">
      <c r="A412" s="1">
        <v>38646</v>
      </c>
      <c r="B412" t="s">
        <v>25</v>
      </c>
      <c r="C412">
        <v>330972</v>
      </c>
      <c r="D412">
        <v>4</v>
      </c>
    </row>
    <row r="413" spans="1:4" x14ac:dyDescent="0.25">
      <c r="A413" s="1">
        <v>38649</v>
      </c>
      <c r="B413" t="s">
        <v>20</v>
      </c>
      <c r="C413">
        <v>956890</v>
      </c>
      <c r="D413">
        <v>6</v>
      </c>
    </row>
    <row r="414" spans="1:4" x14ac:dyDescent="0.25">
      <c r="A414" s="1">
        <v>38650</v>
      </c>
      <c r="B414" t="s">
        <v>24</v>
      </c>
      <c r="C414">
        <v>95318</v>
      </c>
      <c r="D414">
        <v>1</v>
      </c>
    </row>
    <row r="415" spans="1:4" x14ac:dyDescent="0.25">
      <c r="A415" s="1">
        <v>38651</v>
      </c>
      <c r="B415" t="s">
        <v>22</v>
      </c>
      <c r="C415">
        <v>476588</v>
      </c>
      <c r="D415">
        <v>3</v>
      </c>
    </row>
    <row r="416" spans="1:4" x14ac:dyDescent="0.25">
      <c r="A416" s="1">
        <v>38652</v>
      </c>
      <c r="B416" t="s">
        <v>21</v>
      </c>
      <c r="C416">
        <v>452636</v>
      </c>
      <c r="D416">
        <v>4</v>
      </c>
    </row>
    <row r="417" spans="1:4" x14ac:dyDescent="0.25">
      <c r="A417" s="1">
        <v>38653</v>
      </c>
      <c r="B417" t="s">
        <v>25</v>
      </c>
      <c r="C417">
        <v>477125</v>
      </c>
      <c r="D417">
        <v>5</v>
      </c>
    </row>
    <row r="418" spans="1:4" x14ac:dyDescent="0.25">
      <c r="A418" s="1">
        <v>38656</v>
      </c>
      <c r="B418" t="s">
        <v>20</v>
      </c>
      <c r="C418">
        <v>280135</v>
      </c>
      <c r="D418">
        <v>2</v>
      </c>
    </row>
    <row r="419" spans="1:4" x14ac:dyDescent="0.25">
      <c r="A419" s="1">
        <v>38657</v>
      </c>
      <c r="B419" t="s">
        <v>24</v>
      </c>
      <c r="C419">
        <v>661466</v>
      </c>
      <c r="D419">
        <v>5</v>
      </c>
    </row>
    <row r="420" spans="1:4" x14ac:dyDescent="0.25">
      <c r="A420" s="1">
        <v>38658</v>
      </c>
      <c r="B420" t="s">
        <v>22</v>
      </c>
      <c r="C420">
        <v>190636</v>
      </c>
      <c r="D420">
        <v>2</v>
      </c>
    </row>
    <row r="421" spans="1:4" x14ac:dyDescent="0.25">
      <c r="A421" s="1">
        <v>38659</v>
      </c>
      <c r="B421" t="s">
        <v>21</v>
      </c>
      <c r="C421">
        <v>95318</v>
      </c>
      <c r="D421">
        <v>1</v>
      </c>
    </row>
    <row r="422" spans="1:4" x14ac:dyDescent="0.25">
      <c r="A422" s="1">
        <v>38664</v>
      </c>
      <c r="B422" t="s">
        <v>24</v>
      </c>
      <c r="C422">
        <v>611168</v>
      </c>
      <c r="D422">
        <v>7</v>
      </c>
    </row>
    <row r="423" spans="1:4" x14ac:dyDescent="0.25">
      <c r="A423" s="1">
        <v>38665</v>
      </c>
      <c r="B423" t="s">
        <v>22</v>
      </c>
      <c r="C423">
        <v>89500</v>
      </c>
      <c r="D423">
        <v>1</v>
      </c>
    </row>
    <row r="424" spans="1:4" x14ac:dyDescent="0.25">
      <c r="A424" s="1">
        <v>38666</v>
      </c>
      <c r="B424" t="s">
        <v>21</v>
      </c>
      <c r="C424">
        <v>667225</v>
      </c>
      <c r="D424">
        <v>6</v>
      </c>
    </row>
    <row r="425" spans="1:4" x14ac:dyDescent="0.25">
      <c r="A425" s="1">
        <v>38667</v>
      </c>
      <c r="B425" t="s">
        <v>25</v>
      </c>
      <c r="C425">
        <v>375453</v>
      </c>
      <c r="D425">
        <v>3</v>
      </c>
    </row>
    <row r="426" spans="1:4" x14ac:dyDescent="0.25">
      <c r="A426" s="1">
        <v>38671</v>
      </c>
      <c r="B426" t="s">
        <v>24</v>
      </c>
      <c r="C426">
        <v>285953</v>
      </c>
      <c r="D426">
        <v>2</v>
      </c>
    </row>
    <row r="427" spans="1:4" x14ac:dyDescent="0.25">
      <c r="A427" s="1">
        <v>38672</v>
      </c>
      <c r="B427" t="s">
        <v>22</v>
      </c>
      <c r="C427">
        <v>476590</v>
      </c>
      <c r="D427">
        <v>5</v>
      </c>
    </row>
    <row r="428" spans="1:4" x14ac:dyDescent="0.25">
      <c r="A428" s="1">
        <v>38673</v>
      </c>
      <c r="B428" t="s">
        <v>21</v>
      </c>
      <c r="C428">
        <v>184818</v>
      </c>
      <c r="D428">
        <v>2</v>
      </c>
    </row>
    <row r="429" spans="1:4" x14ac:dyDescent="0.25">
      <c r="A429" s="1">
        <v>38678</v>
      </c>
      <c r="B429" t="s">
        <v>24</v>
      </c>
      <c r="C429">
        <v>750907</v>
      </c>
      <c r="D429">
        <v>6</v>
      </c>
    </row>
    <row r="430" spans="1:4" x14ac:dyDescent="0.25">
      <c r="A430" s="1">
        <v>38680</v>
      </c>
      <c r="B430" t="s">
        <v>21</v>
      </c>
      <c r="C430">
        <v>885469</v>
      </c>
      <c r="D430">
        <v>9</v>
      </c>
    </row>
    <row r="431" spans="1:4" x14ac:dyDescent="0.25">
      <c r="A431" s="1">
        <v>38681</v>
      </c>
      <c r="B431" t="s">
        <v>25</v>
      </c>
      <c r="C431">
        <v>426472</v>
      </c>
      <c r="D431">
        <v>5</v>
      </c>
    </row>
    <row r="432" spans="1:4" x14ac:dyDescent="0.25">
      <c r="A432" s="1">
        <v>38684</v>
      </c>
      <c r="B432" t="s">
        <v>20</v>
      </c>
      <c r="C432">
        <v>813498</v>
      </c>
      <c r="D432">
        <v>7</v>
      </c>
    </row>
    <row r="433" spans="1:4" x14ac:dyDescent="0.25">
      <c r="A433" s="1">
        <v>38685</v>
      </c>
      <c r="B433" t="s">
        <v>24</v>
      </c>
      <c r="C433">
        <v>267600</v>
      </c>
      <c r="D433">
        <v>2</v>
      </c>
    </row>
    <row r="434" spans="1:4" x14ac:dyDescent="0.25">
      <c r="A434" s="1">
        <v>38687</v>
      </c>
      <c r="B434" t="s">
        <v>21</v>
      </c>
      <c r="C434">
        <v>397452</v>
      </c>
      <c r="D434">
        <v>3</v>
      </c>
    </row>
    <row r="435" spans="1:4" x14ac:dyDescent="0.25">
      <c r="A435" s="1">
        <v>38688</v>
      </c>
      <c r="B435" t="s">
        <v>25</v>
      </c>
      <c r="C435">
        <v>190635</v>
      </c>
      <c r="D435">
        <v>1</v>
      </c>
    </row>
    <row r="436" spans="1:4" x14ac:dyDescent="0.25">
      <c r="A436" s="1">
        <v>38693</v>
      </c>
      <c r="B436" t="s">
        <v>22</v>
      </c>
      <c r="C436">
        <v>1298919</v>
      </c>
      <c r="D436">
        <v>10</v>
      </c>
    </row>
    <row r="437" spans="1:4" x14ac:dyDescent="0.25">
      <c r="A437" s="1">
        <v>38695</v>
      </c>
      <c r="B437" t="s">
        <v>25</v>
      </c>
      <c r="C437">
        <v>640256</v>
      </c>
      <c r="D437">
        <v>5</v>
      </c>
    </row>
    <row r="438" spans="1:4" x14ac:dyDescent="0.25">
      <c r="A438" s="1">
        <v>38698</v>
      </c>
      <c r="B438" t="s">
        <v>20</v>
      </c>
      <c r="C438">
        <v>527425</v>
      </c>
      <c r="D438">
        <v>5</v>
      </c>
    </row>
    <row r="439" spans="1:4" x14ac:dyDescent="0.25">
      <c r="A439" s="1">
        <v>38699</v>
      </c>
      <c r="B439" t="s">
        <v>24</v>
      </c>
      <c r="C439">
        <v>375453</v>
      </c>
      <c r="D439">
        <v>3</v>
      </c>
    </row>
    <row r="440" spans="1:4" x14ac:dyDescent="0.25">
      <c r="A440" s="1">
        <v>38700</v>
      </c>
      <c r="B440" t="s">
        <v>22</v>
      </c>
      <c r="C440">
        <v>146186</v>
      </c>
      <c r="D440">
        <v>2</v>
      </c>
    </row>
    <row r="441" spans="1:4" x14ac:dyDescent="0.25">
      <c r="A441" s="1">
        <v>38701</v>
      </c>
      <c r="B441" t="s">
        <v>21</v>
      </c>
      <c r="C441">
        <v>453172</v>
      </c>
      <c r="D441">
        <v>5</v>
      </c>
    </row>
    <row r="442" spans="1:4" x14ac:dyDescent="0.25">
      <c r="A442" s="1">
        <v>38702</v>
      </c>
      <c r="B442" t="s">
        <v>25</v>
      </c>
      <c r="C442">
        <v>285953</v>
      </c>
      <c r="D442">
        <v>2</v>
      </c>
    </row>
    <row r="443" spans="1:4" x14ac:dyDescent="0.25">
      <c r="A443" s="1">
        <v>38705</v>
      </c>
      <c r="B443" t="s">
        <v>20</v>
      </c>
      <c r="C443">
        <v>813439</v>
      </c>
      <c r="D443">
        <v>8</v>
      </c>
    </row>
    <row r="444" spans="1:4" x14ac:dyDescent="0.25">
      <c r="A444" s="1">
        <v>38706</v>
      </c>
      <c r="B444" t="s">
        <v>24</v>
      </c>
      <c r="C444">
        <v>750225</v>
      </c>
      <c r="D444">
        <v>7</v>
      </c>
    </row>
    <row r="445" spans="1:4" x14ac:dyDescent="0.25">
      <c r="A445" s="1">
        <v>38707</v>
      </c>
      <c r="B445" t="s">
        <v>22</v>
      </c>
      <c r="C445">
        <v>857920</v>
      </c>
      <c r="D445">
        <v>7</v>
      </c>
    </row>
    <row r="446" spans="1:4" x14ac:dyDescent="0.25">
      <c r="A446" s="1">
        <v>38708</v>
      </c>
      <c r="B446" t="s">
        <v>21</v>
      </c>
      <c r="C446">
        <v>368953</v>
      </c>
      <c r="D446">
        <v>3</v>
      </c>
    </row>
    <row r="447" spans="1:4" x14ac:dyDescent="0.25">
      <c r="A447" s="1">
        <v>38709</v>
      </c>
      <c r="B447" t="s">
        <v>25</v>
      </c>
      <c r="C447">
        <v>432200</v>
      </c>
      <c r="D447">
        <v>5</v>
      </c>
    </row>
    <row r="448" spans="1:4" x14ac:dyDescent="0.25">
      <c r="A448" s="1">
        <v>38712</v>
      </c>
      <c r="B448" t="s">
        <v>20</v>
      </c>
      <c r="C448">
        <v>369636</v>
      </c>
      <c r="D448">
        <v>3</v>
      </c>
    </row>
    <row r="449" spans="1:4" x14ac:dyDescent="0.25">
      <c r="A449" s="1">
        <v>38713</v>
      </c>
      <c r="B449" t="s">
        <v>24</v>
      </c>
      <c r="C449">
        <v>146154</v>
      </c>
      <c r="D449">
        <v>2</v>
      </c>
    </row>
    <row r="450" spans="1:4" x14ac:dyDescent="0.25">
      <c r="A450" s="1">
        <v>38714</v>
      </c>
      <c r="B450" t="s">
        <v>22</v>
      </c>
      <c r="C450">
        <v>1043215</v>
      </c>
      <c r="D450">
        <v>10</v>
      </c>
    </row>
    <row r="451" spans="1:4" x14ac:dyDescent="0.25">
      <c r="A451" s="1">
        <v>38715</v>
      </c>
      <c r="B451" t="s">
        <v>21</v>
      </c>
      <c r="C451">
        <v>197054</v>
      </c>
      <c r="D451">
        <v>3</v>
      </c>
    </row>
    <row r="452" spans="1:4" x14ac:dyDescent="0.25">
      <c r="A452" s="1">
        <v>38716</v>
      </c>
      <c r="B452" t="s">
        <v>25</v>
      </c>
      <c r="C452">
        <v>66450</v>
      </c>
      <c r="D452">
        <v>1</v>
      </c>
    </row>
    <row r="453" spans="1:4" x14ac:dyDescent="0.25">
      <c r="A453" s="1">
        <v>38720</v>
      </c>
      <c r="B453" t="s">
        <v>24</v>
      </c>
      <c r="C453">
        <v>285954</v>
      </c>
      <c r="D453">
        <v>3</v>
      </c>
    </row>
    <row r="454" spans="1:4" x14ac:dyDescent="0.25">
      <c r="A454" s="1">
        <v>38721</v>
      </c>
      <c r="B454" t="s">
        <v>22</v>
      </c>
      <c r="C454">
        <v>622803</v>
      </c>
      <c r="D454">
        <v>6</v>
      </c>
    </row>
    <row r="455" spans="1:4" x14ac:dyDescent="0.25">
      <c r="A455" s="1">
        <v>38722</v>
      </c>
      <c r="B455" t="s">
        <v>21</v>
      </c>
      <c r="C455">
        <v>1004015</v>
      </c>
      <c r="D455">
        <v>10</v>
      </c>
    </row>
    <row r="456" spans="1:4" x14ac:dyDescent="0.25">
      <c r="A456" s="1">
        <v>38723</v>
      </c>
      <c r="B456" t="s">
        <v>25</v>
      </c>
      <c r="C456">
        <v>1093513</v>
      </c>
      <c r="D456">
        <v>9</v>
      </c>
    </row>
    <row r="457" spans="1:4" x14ac:dyDescent="0.25">
      <c r="A457" s="1">
        <v>38727</v>
      </c>
      <c r="B457" t="s">
        <v>24</v>
      </c>
      <c r="C457">
        <v>1694089</v>
      </c>
      <c r="D457">
        <v>13</v>
      </c>
    </row>
    <row r="458" spans="1:4" x14ac:dyDescent="0.25">
      <c r="A458" s="1">
        <v>38728</v>
      </c>
      <c r="B458" t="s">
        <v>22</v>
      </c>
      <c r="C458">
        <v>830305</v>
      </c>
      <c r="D458">
        <v>5</v>
      </c>
    </row>
    <row r="459" spans="1:4" x14ac:dyDescent="0.25">
      <c r="A459" s="1">
        <v>38729</v>
      </c>
      <c r="B459" t="s">
        <v>21</v>
      </c>
      <c r="C459">
        <v>612000</v>
      </c>
      <c r="D459">
        <v>6</v>
      </c>
    </row>
    <row r="460" spans="1:4" x14ac:dyDescent="0.25">
      <c r="A460" s="1">
        <v>38730</v>
      </c>
      <c r="B460" t="s">
        <v>25</v>
      </c>
      <c r="C460">
        <v>904598</v>
      </c>
      <c r="D460">
        <v>9</v>
      </c>
    </row>
    <row r="461" spans="1:4" x14ac:dyDescent="0.25">
      <c r="A461" s="1">
        <v>38733</v>
      </c>
      <c r="B461" t="s">
        <v>20</v>
      </c>
      <c r="C461">
        <v>1190415</v>
      </c>
      <c r="D461">
        <v>9</v>
      </c>
    </row>
    <row r="462" spans="1:4" x14ac:dyDescent="0.25">
      <c r="A462" s="1">
        <v>38734</v>
      </c>
      <c r="B462" t="s">
        <v>24</v>
      </c>
      <c r="C462">
        <v>1407480</v>
      </c>
      <c r="D462">
        <v>11</v>
      </c>
    </row>
    <row r="463" spans="1:4" x14ac:dyDescent="0.25">
      <c r="A463" s="1">
        <v>38735</v>
      </c>
      <c r="B463" t="s">
        <v>22</v>
      </c>
      <c r="C463">
        <v>166005</v>
      </c>
      <c r="D463">
        <v>1</v>
      </c>
    </row>
    <row r="464" spans="1:4" x14ac:dyDescent="0.25">
      <c r="A464" s="1">
        <v>38736</v>
      </c>
      <c r="B464" t="s">
        <v>21</v>
      </c>
      <c r="C464">
        <v>667129</v>
      </c>
      <c r="D464">
        <v>6</v>
      </c>
    </row>
    <row r="465" spans="1:4" x14ac:dyDescent="0.25">
      <c r="A465" s="1">
        <v>38740</v>
      </c>
      <c r="B465" t="s">
        <v>20</v>
      </c>
      <c r="C465">
        <v>471635</v>
      </c>
      <c r="D465">
        <v>3</v>
      </c>
    </row>
    <row r="466" spans="1:4" x14ac:dyDescent="0.25">
      <c r="A466" s="1">
        <v>38741</v>
      </c>
      <c r="B466" t="s">
        <v>24</v>
      </c>
      <c r="C466">
        <v>1399188</v>
      </c>
      <c r="D466">
        <v>12</v>
      </c>
    </row>
    <row r="467" spans="1:4" x14ac:dyDescent="0.25">
      <c r="A467" s="1">
        <v>38742</v>
      </c>
      <c r="B467" t="s">
        <v>22</v>
      </c>
      <c r="C467">
        <v>852156</v>
      </c>
      <c r="D467">
        <v>6</v>
      </c>
    </row>
    <row r="468" spans="1:4" x14ac:dyDescent="0.25">
      <c r="A468" s="1">
        <v>38743</v>
      </c>
      <c r="B468" t="s">
        <v>21</v>
      </c>
      <c r="C468">
        <v>204000</v>
      </c>
      <c r="D468">
        <v>2</v>
      </c>
    </row>
    <row r="469" spans="1:4" x14ac:dyDescent="0.25">
      <c r="A469" s="1">
        <v>38744</v>
      </c>
      <c r="B469" t="s">
        <v>25</v>
      </c>
      <c r="C469">
        <v>258400</v>
      </c>
      <c r="D469">
        <v>3</v>
      </c>
    </row>
    <row r="470" spans="1:4" x14ac:dyDescent="0.25">
      <c r="A470" s="1">
        <v>38747</v>
      </c>
      <c r="B470" t="s">
        <v>20</v>
      </c>
      <c r="C470">
        <v>102000</v>
      </c>
      <c r="D470">
        <v>1</v>
      </c>
    </row>
    <row r="471" spans="1:4" x14ac:dyDescent="0.25">
      <c r="A471" s="1">
        <v>38748</v>
      </c>
      <c r="B471" t="s">
        <v>24</v>
      </c>
      <c r="C471">
        <v>306000</v>
      </c>
      <c r="D471">
        <v>2</v>
      </c>
    </row>
    <row r="472" spans="1:4" x14ac:dyDescent="0.25">
      <c r="A472" s="1">
        <v>38749</v>
      </c>
      <c r="B472" t="s">
        <v>22</v>
      </c>
      <c r="C472">
        <v>248186</v>
      </c>
      <c r="D472">
        <v>3</v>
      </c>
    </row>
    <row r="473" spans="1:4" x14ac:dyDescent="0.25">
      <c r="A473" s="1">
        <v>38750</v>
      </c>
      <c r="B473" t="s">
        <v>21</v>
      </c>
      <c r="C473">
        <v>422355</v>
      </c>
      <c r="D473">
        <v>4</v>
      </c>
    </row>
    <row r="474" spans="1:4" x14ac:dyDescent="0.25">
      <c r="A474" s="1">
        <v>38754</v>
      </c>
      <c r="B474" t="s">
        <v>20</v>
      </c>
      <c r="C474">
        <v>885011</v>
      </c>
      <c r="D474">
        <v>8</v>
      </c>
    </row>
    <row r="475" spans="1:4" x14ac:dyDescent="0.25">
      <c r="A475" s="1">
        <v>38755</v>
      </c>
      <c r="B475" t="s">
        <v>24</v>
      </c>
      <c r="C475">
        <v>1069407</v>
      </c>
      <c r="D475">
        <v>10</v>
      </c>
    </row>
    <row r="476" spans="1:4" x14ac:dyDescent="0.25">
      <c r="A476" s="1">
        <v>38756</v>
      </c>
      <c r="B476" t="s">
        <v>22</v>
      </c>
      <c r="C476">
        <v>1006755</v>
      </c>
      <c r="D476">
        <v>8</v>
      </c>
    </row>
    <row r="477" spans="1:4" x14ac:dyDescent="0.25">
      <c r="A477" s="1">
        <v>38757</v>
      </c>
      <c r="B477" t="s">
        <v>21</v>
      </c>
      <c r="C477">
        <v>724200</v>
      </c>
      <c r="D477">
        <v>8</v>
      </c>
    </row>
    <row r="478" spans="1:4" x14ac:dyDescent="0.25">
      <c r="A478" s="1">
        <v>38758</v>
      </c>
      <c r="B478" t="s">
        <v>25</v>
      </c>
      <c r="C478">
        <v>503318</v>
      </c>
      <c r="D478">
        <v>5</v>
      </c>
    </row>
    <row r="479" spans="1:4" x14ac:dyDescent="0.25">
      <c r="A479" s="1">
        <v>38761</v>
      </c>
      <c r="B479" t="s">
        <v>20</v>
      </c>
      <c r="C479">
        <v>657500</v>
      </c>
      <c r="D479">
        <v>6</v>
      </c>
    </row>
    <row r="480" spans="1:4" x14ac:dyDescent="0.25">
      <c r="A480" s="1">
        <v>38762</v>
      </c>
      <c r="B480" t="s">
        <v>24</v>
      </c>
      <c r="C480">
        <v>576636</v>
      </c>
      <c r="D480">
        <v>7</v>
      </c>
    </row>
    <row r="481" spans="1:4" x14ac:dyDescent="0.25">
      <c r="A481" s="1">
        <v>38763</v>
      </c>
      <c r="B481" t="s">
        <v>22</v>
      </c>
      <c r="C481">
        <v>587000</v>
      </c>
      <c r="D481">
        <v>5</v>
      </c>
    </row>
    <row r="482" spans="1:4" x14ac:dyDescent="0.25">
      <c r="A482" s="1">
        <v>38765</v>
      </c>
      <c r="B482" t="s">
        <v>25</v>
      </c>
      <c r="C482">
        <v>102000</v>
      </c>
      <c r="D482">
        <v>1</v>
      </c>
    </row>
    <row r="483" spans="1:4" x14ac:dyDescent="0.25">
      <c r="A483" s="1">
        <v>38768</v>
      </c>
      <c r="B483" t="s">
        <v>20</v>
      </c>
      <c r="C483">
        <v>1930907</v>
      </c>
      <c r="D483">
        <v>17</v>
      </c>
    </row>
    <row r="484" spans="1:4" x14ac:dyDescent="0.25">
      <c r="A484" s="1">
        <v>38769</v>
      </c>
      <c r="B484" t="s">
        <v>24</v>
      </c>
      <c r="C484">
        <v>840590</v>
      </c>
      <c r="D484">
        <v>8</v>
      </c>
    </row>
    <row r="485" spans="1:4" x14ac:dyDescent="0.25">
      <c r="A485" s="1">
        <v>38770</v>
      </c>
      <c r="B485" t="s">
        <v>22</v>
      </c>
      <c r="C485">
        <v>1489236</v>
      </c>
      <c r="D485">
        <v>14</v>
      </c>
    </row>
    <row r="486" spans="1:4" x14ac:dyDescent="0.25">
      <c r="A486" s="1">
        <v>38771</v>
      </c>
      <c r="B486" t="s">
        <v>21</v>
      </c>
      <c r="C486">
        <v>494236</v>
      </c>
      <c r="D486">
        <v>6</v>
      </c>
    </row>
    <row r="487" spans="1:4" x14ac:dyDescent="0.25">
      <c r="A487" s="1">
        <v>38772</v>
      </c>
      <c r="B487" t="s">
        <v>25</v>
      </c>
      <c r="C487">
        <v>598636</v>
      </c>
      <c r="D487">
        <v>5</v>
      </c>
    </row>
    <row r="488" spans="1:4" x14ac:dyDescent="0.25">
      <c r="A488" s="1">
        <v>38777</v>
      </c>
      <c r="B488" t="s">
        <v>22</v>
      </c>
      <c r="C488">
        <v>1996771</v>
      </c>
      <c r="D488">
        <v>18</v>
      </c>
    </row>
    <row r="489" spans="1:4" x14ac:dyDescent="0.25">
      <c r="A489" s="1">
        <v>38778</v>
      </c>
      <c r="B489" t="s">
        <v>21</v>
      </c>
      <c r="C489">
        <v>693953</v>
      </c>
      <c r="D489">
        <v>6</v>
      </c>
    </row>
    <row r="490" spans="1:4" x14ac:dyDescent="0.25">
      <c r="A490" s="1">
        <v>38779</v>
      </c>
      <c r="B490" t="s">
        <v>25</v>
      </c>
      <c r="C490">
        <v>628010</v>
      </c>
      <c r="D490">
        <v>6</v>
      </c>
    </row>
    <row r="491" spans="1:4" x14ac:dyDescent="0.25">
      <c r="A491" s="1">
        <v>38782</v>
      </c>
      <c r="B491" t="s">
        <v>20</v>
      </c>
      <c r="C491">
        <v>258400</v>
      </c>
      <c r="D491">
        <v>3</v>
      </c>
    </row>
    <row r="492" spans="1:4" x14ac:dyDescent="0.25">
      <c r="A492" s="1">
        <v>38783</v>
      </c>
      <c r="B492" t="s">
        <v>24</v>
      </c>
      <c r="C492">
        <v>1773949</v>
      </c>
      <c r="D492">
        <v>16</v>
      </c>
    </row>
    <row r="493" spans="1:4" x14ac:dyDescent="0.25">
      <c r="A493" s="1">
        <v>38784</v>
      </c>
      <c r="B493" t="s">
        <v>22</v>
      </c>
      <c r="C493">
        <v>1496816</v>
      </c>
      <c r="D493">
        <v>14</v>
      </c>
    </row>
    <row r="494" spans="1:4" x14ac:dyDescent="0.25">
      <c r="A494" s="1">
        <v>38785</v>
      </c>
      <c r="B494" t="s">
        <v>21</v>
      </c>
      <c r="C494">
        <v>1526680</v>
      </c>
      <c r="D494">
        <v>14</v>
      </c>
    </row>
    <row r="495" spans="1:4" x14ac:dyDescent="0.25">
      <c r="A495" s="1">
        <v>38786</v>
      </c>
      <c r="B495" t="s">
        <v>25</v>
      </c>
      <c r="C495">
        <v>1516300</v>
      </c>
      <c r="D495">
        <v>18</v>
      </c>
    </row>
    <row r="496" spans="1:4" x14ac:dyDescent="0.25">
      <c r="A496" s="1">
        <v>38789</v>
      </c>
      <c r="B496" t="s">
        <v>20</v>
      </c>
      <c r="C496">
        <v>184818</v>
      </c>
      <c r="D496">
        <v>2</v>
      </c>
    </row>
    <row r="497" spans="1:4" x14ac:dyDescent="0.25">
      <c r="A497" s="1">
        <v>38790</v>
      </c>
      <c r="B497" t="s">
        <v>24</v>
      </c>
      <c r="C497">
        <v>496636</v>
      </c>
      <c r="D497">
        <v>5</v>
      </c>
    </row>
    <row r="498" spans="1:4" x14ac:dyDescent="0.25">
      <c r="A498" s="1">
        <v>38791</v>
      </c>
      <c r="B498" t="s">
        <v>22</v>
      </c>
      <c r="C498">
        <v>401378</v>
      </c>
      <c r="D498">
        <v>4</v>
      </c>
    </row>
    <row r="499" spans="1:4" x14ac:dyDescent="0.25">
      <c r="A499" s="1">
        <v>38792</v>
      </c>
      <c r="B499" t="s">
        <v>21</v>
      </c>
      <c r="C499">
        <v>838823</v>
      </c>
      <c r="D499">
        <v>9</v>
      </c>
    </row>
    <row r="500" spans="1:4" x14ac:dyDescent="0.25">
      <c r="A500" s="1">
        <v>38793</v>
      </c>
      <c r="B500" t="s">
        <v>25</v>
      </c>
      <c r="C500">
        <v>975818</v>
      </c>
      <c r="D500">
        <v>9</v>
      </c>
    </row>
    <row r="501" spans="1:4" x14ac:dyDescent="0.25">
      <c r="A501" s="1">
        <v>38797</v>
      </c>
      <c r="B501" t="s">
        <v>24</v>
      </c>
      <c r="C501">
        <v>401555</v>
      </c>
      <c r="D501">
        <v>4</v>
      </c>
    </row>
    <row r="502" spans="1:4" x14ac:dyDescent="0.25">
      <c r="A502" s="1">
        <v>38798</v>
      </c>
      <c r="B502" t="s">
        <v>22</v>
      </c>
      <c r="C502">
        <v>504611</v>
      </c>
      <c r="D502">
        <v>6</v>
      </c>
    </row>
    <row r="503" spans="1:4" x14ac:dyDescent="0.25">
      <c r="A503" s="1">
        <v>38799</v>
      </c>
      <c r="B503" t="s">
        <v>21</v>
      </c>
      <c r="C503">
        <v>503318</v>
      </c>
      <c r="D503">
        <v>5</v>
      </c>
    </row>
    <row r="504" spans="1:4" x14ac:dyDescent="0.25">
      <c r="A504" s="1">
        <v>38800</v>
      </c>
      <c r="B504" t="s">
        <v>25</v>
      </c>
      <c r="C504">
        <v>347035</v>
      </c>
      <c r="D504">
        <v>3</v>
      </c>
    </row>
    <row r="505" spans="1:4" x14ac:dyDescent="0.25">
      <c r="A505" s="1">
        <v>38803</v>
      </c>
      <c r="B505" t="s">
        <v>20</v>
      </c>
      <c r="C505">
        <v>394635</v>
      </c>
      <c r="D505">
        <v>3</v>
      </c>
    </row>
    <row r="506" spans="1:4" x14ac:dyDescent="0.25">
      <c r="A506" s="1">
        <v>38804</v>
      </c>
      <c r="B506" t="s">
        <v>24</v>
      </c>
      <c r="C506">
        <v>383000</v>
      </c>
      <c r="D506">
        <v>3</v>
      </c>
    </row>
    <row r="507" spans="1:4" x14ac:dyDescent="0.25">
      <c r="A507" s="1">
        <v>38805</v>
      </c>
      <c r="B507" t="s">
        <v>22</v>
      </c>
      <c r="C507">
        <v>878892</v>
      </c>
      <c r="D507">
        <v>9</v>
      </c>
    </row>
    <row r="508" spans="1:4" x14ac:dyDescent="0.25">
      <c r="A508" s="1">
        <v>38806</v>
      </c>
      <c r="B508" t="s">
        <v>21</v>
      </c>
      <c r="C508">
        <v>762724</v>
      </c>
      <c r="D508">
        <v>10</v>
      </c>
    </row>
    <row r="509" spans="1:4" x14ac:dyDescent="0.25">
      <c r="A509" s="1">
        <v>38807</v>
      </c>
      <c r="B509" t="s">
        <v>25</v>
      </c>
      <c r="C509">
        <v>439095</v>
      </c>
      <c r="D509">
        <v>4</v>
      </c>
    </row>
    <row r="510" spans="1:4" x14ac:dyDescent="0.25">
      <c r="A510" s="1">
        <v>38810</v>
      </c>
      <c r="B510" t="s">
        <v>20</v>
      </c>
      <c r="C510">
        <v>375636</v>
      </c>
      <c r="D510">
        <v>4</v>
      </c>
    </row>
    <row r="511" spans="1:4" x14ac:dyDescent="0.25">
      <c r="A511" s="1">
        <v>38811</v>
      </c>
      <c r="B511" t="s">
        <v>24</v>
      </c>
      <c r="C511">
        <v>254836</v>
      </c>
      <c r="D511">
        <v>3</v>
      </c>
    </row>
    <row r="512" spans="1:4" x14ac:dyDescent="0.25">
      <c r="A512" s="1">
        <v>38812</v>
      </c>
      <c r="B512" t="s">
        <v>22</v>
      </c>
      <c r="C512">
        <v>926716</v>
      </c>
      <c r="D512">
        <v>11</v>
      </c>
    </row>
    <row r="513" spans="1:4" x14ac:dyDescent="0.25">
      <c r="A513" s="1">
        <v>38813</v>
      </c>
      <c r="B513" t="s">
        <v>21</v>
      </c>
      <c r="C513">
        <v>1084407</v>
      </c>
      <c r="D513">
        <v>11</v>
      </c>
    </row>
    <row r="514" spans="1:4" x14ac:dyDescent="0.25">
      <c r="A514" s="1">
        <v>38814</v>
      </c>
      <c r="B514" t="s">
        <v>25</v>
      </c>
      <c r="C514">
        <v>682160</v>
      </c>
      <c r="D514">
        <v>6</v>
      </c>
    </row>
    <row r="515" spans="1:4" x14ac:dyDescent="0.25">
      <c r="A515" s="1">
        <v>38817</v>
      </c>
      <c r="B515" t="s">
        <v>20</v>
      </c>
      <c r="C515">
        <v>369014</v>
      </c>
      <c r="D515">
        <v>4</v>
      </c>
    </row>
    <row r="516" spans="1:4" x14ac:dyDescent="0.25">
      <c r="A516" s="1">
        <v>38818</v>
      </c>
      <c r="B516" t="s">
        <v>24</v>
      </c>
      <c r="C516">
        <v>253418</v>
      </c>
      <c r="D516">
        <v>3</v>
      </c>
    </row>
    <row r="517" spans="1:4" x14ac:dyDescent="0.25">
      <c r="A517" s="1">
        <v>38824</v>
      </c>
      <c r="B517" t="s">
        <v>20</v>
      </c>
      <c r="C517">
        <v>306000</v>
      </c>
      <c r="D517">
        <v>2</v>
      </c>
    </row>
    <row r="518" spans="1:4" x14ac:dyDescent="0.25">
      <c r="A518" s="1">
        <v>38826</v>
      </c>
      <c r="B518" t="s">
        <v>22</v>
      </c>
      <c r="C518">
        <v>959155</v>
      </c>
      <c r="D518">
        <v>5</v>
      </c>
    </row>
    <row r="519" spans="1:4" x14ac:dyDescent="0.25">
      <c r="A519" s="1">
        <v>38827</v>
      </c>
      <c r="B519" t="s">
        <v>21</v>
      </c>
      <c r="C519">
        <v>292635</v>
      </c>
      <c r="D519">
        <v>2</v>
      </c>
    </row>
    <row r="520" spans="1:4" x14ac:dyDescent="0.25">
      <c r="A520" s="1">
        <v>38828</v>
      </c>
      <c r="B520" t="s">
        <v>25</v>
      </c>
      <c r="C520">
        <v>686943</v>
      </c>
      <c r="D520">
        <v>7</v>
      </c>
    </row>
    <row r="521" spans="1:4" x14ac:dyDescent="0.25">
      <c r="A521" s="1">
        <v>38831</v>
      </c>
      <c r="B521" t="s">
        <v>20</v>
      </c>
      <c r="C521">
        <v>919135</v>
      </c>
      <c r="D521">
        <v>7</v>
      </c>
    </row>
    <row r="522" spans="1:4" x14ac:dyDescent="0.25">
      <c r="A522" s="1">
        <v>38832</v>
      </c>
      <c r="B522" t="s">
        <v>24</v>
      </c>
      <c r="C522">
        <v>248154</v>
      </c>
      <c r="D522">
        <v>3</v>
      </c>
    </row>
    <row r="523" spans="1:4" x14ac:dyDescent="0.25">
      <c r="A523" s="1">
        <v>38833</v>
      </c>
      <c r="B523" t="s">
        <v>22</v>
      </c>
      <c r="C523">
        <v>102000</v>
      </c>
      <c r="D523">
        <v>1</v>
      </c>
    </row>
    <row r="524" spans="1:4" x14ac:dyDescent="0.25">
      <c r="A524" s="1">
        <v>38834</v>
      </c>
      <c r="B524" t="s">
        <v>21</v>
      </c>
      <c r="C524">
        <v>178995</v>
      </c>
      <c r="D524">
        <v>1</v>
      </c>
    </row>
    <row r="525" spans="1:4" x14ac:dyDescent="0.25">
      <c r="A525" s="1">
        <v>38835</v>
      </c>
      <c r="B525" t="s">
        <v>25</v>
      </c>
      <c r="C525">
        <v>544353</v>
      </c>
      <c r="D525">
        <v>5</v>
      </c>
    </row>
    <row r="526" spans="1:4" x14ac:dyDescent="0.25">
      <c r="A526" s="1">
        <v>38839</v>
      </c>
      <c r="B526" t="s">
        <v>24</v>
      </c>
      <c r="C526">
        <v>566954</v>
      </c>
      <c r="D526">
        <v>5</v>
      </c>
    </row>
    <row r="527" spans="1:4" x14ac:dyDescent="0.25">
      <c r="A527" s="1">
        <v>38840</v>
      </c>
      <c r="B527" t="s">
        <v>22</v>
      </c>
      <c r="C527">
        <v>190635</v>
      </c>
      <c r="D527">
        <v>1</v>
      </c>
    </row>
    <row r="528" spans="1:4" x14ac:dyDescent="0.25">
      <c r="A528" s="1">
        <v>38841</v>
      </c>
      <c r="B528" t="s">
        <v>21</v>
      </c>
      <c r="C528">
        <v>551900</v>
      </c>
      <c r="D528">
        <v>6</v>
      </c>
    </row>
    <row r="529" spans="1:4" x14ac:dyDescent="0.25">
      <c r="A529" s="1">
        <v>38842</v>
      </c>
      <c r="B529" t="s">
        <v>25</v>
      </c>
      <c r="C529">
        <v>1208072</v>
      </c>
      <c r="D529">
        <v>12</v>
      </c>
    </row>
    <row r="530" spans="1:4" x14ac:dyDescent="0.25">
      <c r="A530" s="1">
        <v>38845</v>
      </c>
      <c r="B530" t="s">
        <v>20</v>
      </c>
      <c r="C530">
        <v>1080291</v>
      </c>
      <c r="D530">
        <v>10</v>
      </c>
    </row>
    <row r="531" spans="1:4" x14ac:dyDescent="0.25">
      <c r="A531" s="1">
        <v>38846</v>
      </c>
      <c r="B531" t="s">
        <v>24</v>
      </c>
      <c r="C531">
        <v>102000</v>
      </c>
      <c r="D531">
        <v>1</v>
      </c>
    </row>
    <row r="532" spans="1:4" x14ac:dyDescent="0.25">
      <c r="A532" s="1">
        <v>38847</v>
      </c>
      <c r="B532" t="s">
        <v>22</v>
      </c>
      <c r="C532">
        <v>979144</v>
      </c>
      <c r="D532">
        <v>8</v>
      </c>
    </row>
    <row r="533" spans="1:4" x14ac:dyDescent="0.25">
      <c r="A533" s="1">
        <v>38848</v>
      </c>
      <c r="B533" t="s">
        <v>21</v>
      </c>
      <c r="C533">
        <v>408000</v>
      </c>
      <c r="D533">
        <v>3</v>
      </c>
    </row>
    <row r="534" spans="1:4" x14ac:dyDescent="0.25">
      <c r="A534" s="1">
        <v>38849</v>
      </c>
      <c r="B534" t="s">
        <v>25</v>
      </c>
      <c r="C534">
        <v>2640838</v>
      </c>
      <c r="D534">
        <v>23</v>
      </c>
    </row>
    <row r="535" spans="1:4" x14ac:dyDescent="0.25">
      <c r="A535" s="1">
        <v>38852</v>
      </c>
      <c r="B535" t="s">
        <v>20</v>
      </c>
      <c r="C535">
        <v>1088820</v>
      </c>
      <c r="D535">
        <v>8</v>
      </c>
    </row>
    <row r="536" spans="1:4" x14ac:dyDescent="0.25">
      <c r="A536" s="1">
        <v>38853</v>
      </c>
      <c r="B536" t="s">
        <v>24</v>
      </c>
      <c r="C536">
        <v>822800</v>
      </c>
      <c r="D536">
        <v>7</v>
      </c>
    </row>
    <row r="537" spans="1:4" x14ac:dyDescent="0.25">
      <c r="A537" s="1">
        <v>38854</v>
      </c>
      <c r="B537" t="s">
        <v>22</v>
      </c>
      <c r="C537">
        <v>299318</v>
      </c>
      <c r="D537">
        <v>3</v>
      </c>
    </row>
    <row r="538" spans="1:4" x14ac:dyDescent="0.25">
      <c r="A538" s="1">
        <v>38855</v>
      </c>
      <c r="B538" t="s">
        <v>21</v>
      </c>
      <c r="C538">
        <v>503318</v>
      </c>
      <c r="D538">
        <v>4</v>
      </c>
    </row>
    <row r="539" spans="1:4" x14ac:dyDescent="0.25">
      <c r="A539" s="1">
        <v>38856</v>
      </c>
      <c r="B539" t="s">
        <v>25</v>
      </c>
      <c r="C539">
        <v>612000</v>
      </c>
      <c r="D539">
        <v>6</v>
      </c>
    </row>
    <row r="540" spans="1:4" x14ac:dyDescent="0.25">
      <c r="A540" s="1">
        <v>38859</v>
      </c>
      <c r="B540" t="s">
        <v>20</v>
      </c>
      <c r="C540">
        <v>353778</v>
      </c>
      <c r="D540">
        <v>4</v>
      </c>
    </row>
    <row r="541" spans="1:4" x14ac:dyDescent="0.25">
      <c r="A541" s="1">
        <v>38860</v>
      </c>
      <c r="B541" t="s">
        <v>24</v>
      </c>
      <c r="C541">
        <v>102000</v>
      </c>
      <c r="D541">
        <v>1</v>
      </c>
    </row>
    <row r="542" spans="1:4" x14ac:dyDescent="0.25">
      <c r="A542" s="1">
        <v>38861</v>
      </c>
      <c r="B542" t="s">
        <v>22</v>
      </c>
      <c r="C542">
        <v>1049196</v>
      </c>
      <c r="D542">
        <v>11</v>
      </c>
    </row>
    <row r="543" spans="1:4" x14ac:dyDescent="0.25">
      <c r="A543" s="1">
        <v>38862</v>
      </c>
      <c r="B543" t="s">
        <v>21</v>
      </c>
      <c r="C543">
        <v>653051</v>
      </c>
      <c r="D543">
        <v>7</v>
      </c>
    </row>
    <row r="544" spans="1:4" x14ac:dyDescent="0.25">
      <c r="A544" s="1">
        <v>38863</v>
      </c>
      <c r="B544" t="s">
        <v>25</v>
      </c>
      <c r="C544">
        <v>510000</v>
      </c>
      <c r="D544">
        <v>5</v>
      </c>
    </row>
    <row r="545" spans="1:4" x14ac:dyDescent="0.25">
      <c r="A545" s="1">
        <v>38867</v>
      </c>
      <c r="B545" t="s">
        <v>24</v>
      </c>
      <c r="C545">
        <v>656186</v>
      </c>
      <c r="D545">
        <v>6</v>
      </c>
    </row>
    <row r="546" spans="1:4" x14ac:dyDescent="0.25">
      <c r="A546" s="1">
        <v>38868</v>
      </c>
      <c r="B546" t="s">
        <v>22</v>
      </c>
      <c r="C546">
        <v>370498</v>
      </c>
      <c r="D546">
        <v>3</v>
      </c>
    </row>
    <row r="547" spans="1:4" x14ac:dyDescent="0.25">
      <c r="A547" s="1">
        <v>38869</v>
      </c>
      <c r="B547" t="s">
        <v>21</v>
      </c>
      <c r="C547">
        <v>813718</v>
      </c>
      <c r="D547">
        <v>7</v>
      </c>
    </row>
    <row r="548" spans="1:4" x14ac:dyDescent="0.25">
      <c r="A548" s="1">
        <v>38870</v>
      </c>
      <c r="B548" t="s">
        <v>25</v>
      </c>
      <c r="C548">
        <v>739933</v>
      </c>
      <c r="D548">
        <v>6</v>
      </c>
    </row>
    <row r="549" spans="1:4" x14ac:dyDescent="0.25">
      <c r="A549" s="1">
        <v>38873</v>
      </c>
      <c r="B549" t="s">
        <v>20</v>
      </c>
      <c r="C549">
        <v>334650</v>
      </c>
      <c r="D549">
        <v>4</v>
      </c>
    </row>
    <row r="550" spans="1:4" x14ac:dyDescent="0.25">
      <c r="A550" s="1">
        <v>38874</v>
      </c>
      <c r="B550" t="s">
        <v>24</v>
      </c>
      <c r="C550">
        <v>292636</v>
      </c>
      <c r="D550">
        <v>3</v>
      </c>
    </row>
    <row r="551" spans="1:4" x14ac:dyDescent="0.25">
      <c r="A551" s="1">
        <v>38875</v>
      </c>
      <c r="B551" t="s">
        <v>22</v>
      </c>
      <c r="C551">
        <v>503318</v>
      </c>
      <c r="D551">
        <v>5</v>
      </c>
    </row>
    <row r="552" spans="1:4" x14ac:dyDescent="0.25">
      <c r="A552" s="1">
        <v>38876</v>
      </c>
      <c r="B552" t="s">
        <v>21</v>
      </c>
      <c r="C552">
        <v>360400</v>
      </c>
      <c r="D552">
        <v>4</v>
      </c>
    </row>
    <row r="553" spans="1:4" x14ac:dyDescent="0.25">
      <c r="A553" s="1">
        <v>38877</v>
      </c>
      <c r="B553" t="s">
        <v>25</v>
      </c>
      <c r="C553">
        <v>449035</v>
      </c>
      <c r="D553">
        <v>4</v>
      </c>
    </row>
    <row r="554" spans="1:4" x14ac:dyDescent="0.25">
      <c r="A554" s="1">
        <v>38880</v>
      </c>
      <c r="B554" t="s">
        <v>20</v>
      </c>
      <c r="C554">
        <v>1064636</v>
      </c>
      <c r="D554">
        <v>10</v>
      </c>
    </row>
    <row r="555" spans="1:4" x14ac:dyDescent="0.25">
      <c r="A555" s="1">
        <v>38881</v>
      </c>
      <c r="B555" t="s">
        <v>24</v>
      </c>
      <c r="C555">
        <v>802454</v>
      </c>
      <c r="D555">
        <v>8</v>
      </c>
    </row>
    <row r="556" spans="1:4" x14ac:dyDescent="0.25">
      <c r="A556" s="1">
        <v>38882</v>
      </c>
      <c r="B556" t="s">
        <v>22</v>
      </c>
      <c r="C556">
        <v>471816</v>
      </c>
      <c r="D556">
        <v>5</v>
      </c>
    </row>
    <row r="557" spans="1:4" x14ac:dyDescent="0.25">
      <c r="A557" s="1">
        <v>38883</v>
      </c>
      <c r="B557" t="s">
        <v>21</v>
      </c>
      <c r="C557">
        <v>965871</v>
      </c>
      <c r="D557">
        <v>9</v>
      </c>
    </row>
    <row r="558" spans="1:4" x14ac:dyDescent="0.25">
      <c r="A558" s="1">
        <v>38884</v>
      </c>
      <c r="B558" t="s">
        <v>25</v>
      </c>
      <c r="C558">
        <v>929195</v>
      </c>
      <c r="D558">
        <v>8</v>
      </c>
    </row>
    <row r="559" spans="1:4" x14ac:dyDescent="0.25">
      <c r="A559" s="1">
        <v>38888</v>
      </c>
      <c r="B559" t="s">
        <v>24</v>
      </c>
      <c r="C559">
        <v>714000</v>
      </c>
      <c r="D559">
        <v>5</v>
      </c>
    </row>
    <row r="560" spans="1:4" x14ac:dyDescent="0.25">
      <c r="A560" s="1">
        <v>38889</v>
      </c>
      <c r="B560" t="s">
        <v>22</v>
      </c>
      <c r="C560">
        <v>414800</v>
      </c>
      <c r="D560">
        <v>5</v>
      </c>
    </row>
    <row r="561" spans="1:4" x14ac:dyDescent="0.25">
      <c r="A561" s="1">
        <v>38890</v>
      </c>
      <c r="B561" t="s">
        <v>21</v>
      </c>
      <c r="C561">
        <v>258400</v>
      </c>
      <c r="D561">
        <v>3</v>
      </c>
    </row>
    <row r="562" spans="1:4" x14ac:dyDescent="0.25">
      <c r="A562" s="1">
        <v>38891</v>
      </c>
      <c r="B562" t="s">
        <v>25</v>
      </c>
      <c r="C562">
        <v>1083693</v>
      </c>
      <c r="D562">
        <v>9</v>
      </c>
    </row>
    <row r="563" spans="1:4" x14ac:dyDescent="0.25">
      <c r="A563" s="1">
        <v>38895</v>
      </c>
      <c r="B563" t="s">
        <v>24</v>
      </c>
      <c r="C563">
        <v>369635</v>
      </c>
      <c r="D563">
        <v>2</v>
      </c>
    </row>
    <row r="564" spans="1:4" x14ac:dyDescent="0.25">
      <c r="A564" s="1">
        <v>38896</v>
      </c>
      <c r="B564" t="s">
        <v>22</v>
      </c>
      <c r="C564">
        <v>1539077</v>
      </c>
      <c r="D564">
        <v>15</v>
      </c>
    </row>
    <row r="565" spans="1:4" x14ac:dyDescent="0.25">
      <c r="A565" s="1">
        <v>38897</v>
      </c>
      <c r="B565" t="s">
        <v>21</v>
      </c>
      <c r="C565">
        <v>1394677</v>
      </c>
      <c r="D565">
        <v>12</v>
      </c>
    </row>
    <row r="566" spans="1:4" x14ac:dyDescent="0.25">
      <c r="A566" s="1">
        <v>38898</v>
      </c>
      <c r="B566" t="s">
        <v>25</v>
      </c>
      <c r="C566">
        <v>347035</v>
      </c>
      <c r="D566">
        <v>3</v>
      </c>
    </row>
    <row r="567" spans="1:4" x14ac:dyDescent="0.25">
      <c r="A567" s="1">
        <v>38902</v>
      </c>
      <c r="B567" t="s">
        <v>24</v>
      </c>
      <c r="C567">
        <v>387953</v>
      </c>
      <c r="D567">
        <v>3</v>
      </c>
    </row>
    <row r="568" spans="1:4" x14ac:dyDescent="0.25">
      <c r="A568" s="1">
        <v>38903</v>
      </c>
      <c r="B568" t="s">
        <v>22</v>
      </c>
      <c r="C568">
        <v>526900</v>
      </c>
      <c r="D568">
        <v>6</v>
      </c>
    </row>
    <row r="569" spans="1:4" x14ac:dyDescent="0.25">
      <c r="A569" s="1">
        <v>38904</v>
      </c>
      <c r="B569" t="s">
        <v>21</v>
      </c>
      <c r="C569">
        <v>959634</v>
      </c>
      <c r="D569">
        <v>10</v>
      </c>
    </row>
    <row r="570" spans="1:4" x14ac:dyDescent="0.25">
      <c r="A570" s="1">
        <v>38905</v>
      </c>
      <c r="B570" t="s">
        <v>25</v>
      </c>
      <c r="C570">
        <v>483387</v>
      </c>
      <c r="D570">
        <v>4</v>
      </c>
    </row>
    <row r="571" spans="1:4" x14ac:dyDescent="0.25">
      <c r="A571" s="1">
        <v>38908</v>
      </c>
      <c r="B571" t="s">
        <v>20</v>
      </c>
      <c r="C571">
        <v>1566224</v>
      </c>
      <c r="D571">
        <v>10</v>
      </c>
    </row>
    <row r="572" spans="1:4" x14ac:dyDescent="0.25">
      <c r="A572" s="1">
        <v>38909</v>
      </c>
      <c r="B572" t="s">
        <v>24</v>
      </c>
      <c r="C572">
        <v>1125292</v>
      </c>
      <c r="D572">
        <v>12</v>
      </c>
    </row>
    <row r="573" spans="1:4" x14ac:dyDescent="0.25">
      <c r="A573" s="1">
        <v>38910</v>
      </c>
      <c r="B573" t="s">
        <v>22</v>
      </c>
      <c r="C573">
        <v>974089</v>
      </c>
      <c r="D573">
        <v>9</v>
      </c>
    </row>
    <row r="574" spans="1:4" x14ac:dyDescent="0.25">
      <c r="A574" s="1">
        <v>38911</v>
      </c>
      <c r="B574" t="s">
        <v>21</v>
      </c>
      <c r="C574">
        <v>292635</v>
      </c>
      <c r="D574">
        <v>2</v>
      </c>
    </row>
    <row r="575" spans="1:4" x14ac:dyDescent="0.25">
      <c r="A575" s="1">
        <v>38912</v>
      </c>
      <c r="B575" t="s">
        <v>25</v>
      </c>
      <c r="C575">
        <v>360400</v>
      </c>
      <c r="D575">
        <v>4</v>
      </c>
    </row>
    <row r="576" spans="1:4" x14ac:dyDescent="0.25">
      <c r="A576" s="1">
        <v>38915</v>
      </c>
      <c r="B576" t="s">
        <v>20</v>
      </c>
      <c r="C576">
        <v>748254</v>
      </c>
      <c r="D576">
        <v>7</v>
      </c>
    </row>
    <row r="577" spans="1:4" x14ac:dyDescent="0.25">
      <c r="A577" s="1">
        <v>38916</v>
      </c>
      <c r="B577" t="s">
        <v>24</v>
      </c>
      <c r="C577">
        <v>421600</v>
      </c>
      <c r="D577">
        <v>5</v>
      </c>
    </row>
    <row r="578" spans="1:4" x14ac:dyDescent="0.25">
      <c r="A578" s="1">
        <v>38917</v>
      </c>
      <c r="B578" t="s">
        <v>22</v>
      </c>
      <c r="C578">
        <v>258400</v>
      </c>
      <c r="D578">
        <v>3</v>
      </c>
    </row>
    <row r="579" spans="1:4" x14ac:dyDescent="0.25">
      <c r="A579" s="1">
        <v>38919</v>
      </c>
      <c r="B579" t="s">
        <v>25</v>
      </c>
      <c r="C579">
        <v>241472</v>
      </c>
      <c r="D579">
        <v>3</v>
      </c>
    </row>
    <row r="580" spans="1:4" x14ac:dyDescent="0.25">
      <c r="A580" s="1">
        <v>38922</v>
      </c>
      <c r="B580" t="s">
        <v>20</v>
      </c>
      <c r="C580">
        <v>878946</v>
      </c>
      <c r="D580">
        <v>9</v>
      </c>
    </row>
    <row r="581" spans="1:4" x14ac:dyDescent="0.25">
      <c r="A581" s="1">
        <v>38923</v>
      </c>
      <c r="B581" t="s">
        <v>24</v>
      </c>
      <c r="C581">
        <v>1262635</v>
      </c>
      <c r="D581">
        <v>11</v>
      </c>
    </row>
    <row r="582" spans="1:4" x14ac:dyDescent="0.25">
      <c r="A582" s="1">
        <v>38924</v>
      </c>
      <c r="B582" t="s">
        <v>22</v>
      </c>
      <c r="C582">
        <v>408000</v>
      </c>
      <c r="D582">
        <v>4</v>
      </c>
    </row>
    <row r="583" spans="1:4" x14ac:dyDescent="0.25">
      <c r="A583" s="1">
        <v>38925</v>
      </c>
      <c r="B583" t="s">
        <v>21</v>
      </c>
      <c r="C583">
        <v>453500</v>
      </c>
      <c r="D583">
        <v>5</v>
      </c>
    </row>
    <row r="584" spans="1:4" x14ac:dyDescent="0.25">
      <c r="A584" s="1">
        <v>38926</v>
      </c>
      <c r="B584" t="s">
        <v>25</v>
      </c>
      <c r="C584">
        <v>433836</v>
      </c>
      <c r="D584">
        <v>4</v>
      </c>
    </row>
    <row r="585" spans="1:4" x14ac:dyDescent="0.25">
      <c r="A585" s="1">
        <v>38929</v>
      </c>
      <c r="B585" t="s">
        <v>20</v>
      </c>
      <c r="C585">
        <v>688368</v>
      </c>
      <c r="D585">
        <v>7</v>
      </c>
    </row>
    <row r="586" spans="1:4" x14ac:dyDescent="0.25">
      <c r="A586" s="1">
        <v>38930</v>
      </c>
      <c r="B586" t="s">
        <v>24</v>
      </c>
      <c r="C586">
        <v>292750</v>
      </c>
      <c r="D586">
        <v>3</v>
      </c>
    </row>
    <row r="587" spans="1:4" x14ac:dyDescent="0.25">
      <c r="A587" s="1">
        <v>38931</v>
      </c>
      <c r="B587" t="s">
        <v>22</v>
      </c>
      <c r="C587">
        <v>490818</v>
      </c>
      <c r="D587">
        <v>4</v>
      </c>
    </row>
    <row r="588" spans="1:4" x14ac:dyDescent="0.25">
      <c r="A588" s="1">
        <v>38932</v>
      </c>
      <c r="B588" t="s">
        <v>21</v>
      </c>
      <c r="C588">
        <v>450736</v>
      </c>
      <c r="D588">
        <v>5</v>
      </c>
    </row>
    <row r="589" spans="1:4" x14ac:dyDescent="0.25">
      <c r="A589" s="1">
        <v>38933</v>
      </c>
      <c r="B589" t="s">
        <v>25</v>
      </c>
      <c r="C589">
        <v>776135</v>
      </c>
      <c r="D589">
        <v>3</v>
      </c>
    </row>
    <row r="590" spans="1:4" x14ac:dyDescent="0.25">
      <c r="A590" s="1">
        <v>38937</v>
      </c>
      <c r="B590" t="s">
        <v>24</v>
      </c>
      <c r="C590">
        <v>437400</v>
      </c>
      <c r="D590">
        <v>3</v>
      </c>
    </row>
    <row r="591" spans="1:4" x14ac:dyDescent="0.25">
      <c r="A591" s="1">
        <v>38938</v>
      </c>
      <c r="B591" t="s">
        <v>22</v>
      </c>
      <c r="C591">
        <v>605318</v>
      </c>
      <c r="D591">
        <v>6</v>
      </c>
    </row>
    <row r="592" spans="1:4" x14ac:dyDescent="0.25">
      <c r="A592" s="1">
        <v>38939</v>
      </c>
      <c r="B592" t="s">
        <v>21</v>
      </c>
      <c r="C592">
        <v>542606</v>
      </c>
      <c r="D592">
        <v>5</v>
      </c>
    </row>
    <row r="593" spans="1:4" x14ac:dyDescent="0.25">
      <c r="A593" s="1">
        <v>38940</v>
      </c>
      <c r="B593" t="s">
        <v>25</v>
      </c>
      <c r="C593">
        <v>1063936</v>
      </c>
      <c r="D593">
        <v>7</v>
      </c>
    </row>
    <row r="594" spans="1:4" x14ac:dyDescent="0.25">
      <c r="A594" s="1">
        <v>38943</v>
      </c>
      <c r="B594" t="s">
        <v>20</v>
      </c>
      <c r="C594">
        <v>1432976</v>
      </c>
      <c r="D594">
        <v>13</v>
      </c>
    </row>
    <row r="595" spans="1:4" x14ac:dyDescent="0.25">
      <c r="A595" s="1">
        <v>38944</v>
      </c>
      <c r="B595" t="s">
        <v>24</v>
      </c>
      <c r="C595">
        <v>1072000</v>
      </c>
      <c r="D595">
        <v>10</v>
      </c>
    </row>
    <row r="596" spans="1:4" x14ac:dyDescent="0.25">
      <c r="A596" s="1">
        <v>38945</v>
      </c>
      <c r="B596" t="s">
        <v>22</v>
      </c>
      <c r="C596">
        <v>621468</v>
      </c>
      <c r="D596">
        <v>5</v>
      </c>
    </row>
    <row r="597" spans="1:4" x14ac:dyDescent="0.25">
      <c r="A597" s="1">
        <v>38946</v>
      </c>
      <c r="B597" t="s">
        <v>21</v>
      </c>
      <c r="C597">
        <v>505255</v>
      </c>
      <c r="D597">
        <v>5</v>
      </c>
    </row>
    <row r="598" spans="1:4" x14ac:dyDescent="0.25">
      <c r="A598" s="1">
        <v>38947</v>
      </c>
      <c r="B598" t="s">
        <v>25</v>
      </c>
      <c r="C598">
        <v>933413</v>
      </c>
      <c r="D598">
        <v>8</v>
      </c>
    </row>
    <row r="599" spans="1:4" x14ac:dyDescent="0.25">
      <c r="A599" s="1">
        <v>38951</v>
      </c>
      <c r="B599" t="s">
        <v>24</v>
      </c>
      <c r="C599">
        <v>1185636</v>
      </c>
      <c r="D599">
        <v>11</v>
      </c>
    </row>
    <row r="600" spans="1:4" x14ac:dyDescent="0.25">
      <c r="A600" s="1">
        <v>38952</v>
      </c>
      <c r="B600" t="s">
        <v>22</v>
      </c>
      <c r="C600">
        <v>1256136</v>
      </c>
      <c r="D600">
        <v>13</v>
      </c>
    </row>
    <row r="601" spans="1:4" x14ac:dyDescent="0.25">
      <c r="A601" s="1">
        <v>38953</v>
      </c>
      <c r="B601" t="s">
        <v>21</v>
      </c>
      <c r="C601">
        <v>50836</v>
      </c>
      <c r="D601">
        <v>1</v>
      </c>
    </row>
    <row r="602" spans="1:4" x14ac:dyDescent="0.25">
      <c r="A602" s="1">
        <v>38954</v>
      </c>
      <c r="B602" t="s">
        <v>25</v>
      </c>
      <c r="C602">
        <v>824735</v>
      </c>
      <c r="D602">
        <v>7</v>
      </c>
    </row>
    <row r="603" spans="1:4" x14ac:dyDescent="0.25">
      <c r="A603" s="1">
        <v>38957</v>
      </c>
      <c r="B603" t="s">
        <v>20</v>
      </c>
      <c r="C603">
        <v>408000</v>
      </c>
      <c r="D603">
        <v>3</v>
      </c>
    </row>
    <row r="604" spans="1:4" x14ac:dyDescent="0.25">
      <c r="A604" s="1">
        <v>38958</v>
      </c>
      <c r="B604" t="s">
        <v>24</v>
      </c>
      <c r="C604">
        <v>534336</v>
      </c>
      <c r="D604">
        <v>5</v>
      </c>
    </row>
    <row r="605" spans="1:4" x14ac:dyDescent="0.25">
      <c r="A605" s="1">
        <v>38959</v>
      </c>
      <c r="B605" t="s">
        <v>22</v>
      </c>
      <c r="C605">
        <v>824431</v>
      </c>
      <c r="D605">
        <v>8</v>
      </c>
    </row>
    <row r="606" spans="1:4" x14ac:dyDescent="0.25">
      <c r="A606" s="1">
        <v>38960</v>
      </c>
      <c r="B606" t="s">
        <v>21</v>
      </c>
      <c r="C606">
        <v>462400</v>
      </c>
      <c r="D606">
        <v>5</v>
      </c>
    </row>
    <row r="607" spans="1:4" x14ac:dyDescent="0.25">
      <c r="A607" s="1">
        <v>38961</v>
      </c>
      <c r="B607" t="s">
        <v>25</v>
      </c>
      <c r="C607">
        <v>1531062</v>
      </c>
      <c r="D607">
        <v>13</v>
      </c>
    </row>
    <row r="608" spans="1:4" x14ac:dyDescent="0.25">
      <c r="A608" s="1">
        <v>38964</v>
      </c>
      <c r="B608" t="s">
        <v>20</v>
      </c>
      <c r="C608">
        <v>226900</v>
      </c>
      <c r="D608">
        <v>3</v>
      </c>
    </row>
    <row r="609" spans="1:4" x14ac:dyDescent="0.25">
      <c r="A609" s="1">
        <v>38965</v>
      </c>
      <c r="B609" t="s">
        <v>24</v>
      </c>
      <c r="C609">
        <v>605318</v>
      </c>
      <c r="D609">
        <v>6</v>
      </c>
    </row>
    <row r="610" spans="1:4" x14ac:dyDescent="0.25">
      <c r="A610" s="1">
        <v>38966</v>
      </c>
      <c r="B610" t="s">
        <v>22</v>
      </c>
      <c r="C610">
        <v>401318</v>
      </c>
      <c r="D610">
        <v>3</v>
      </c>
    </row>
    <row r="611" spans="1:4" x14ac:dyDescent="0.25">
      <c r="A611" s="1">
        <v>38967</v>
      </c>
      <c r="B611" t="s">
        <v>21</v>
      </c>
      <c r="C611">
        <v>543000</v>
      </c>
      <c r="D611">
        <v>4</v>
      </c>
    </row>
    <row r="612" spans="1:4" x14ac:dyDescent="0.25">
      <c r="A612" s="1">
        <v>38968</v>
      </c>
      <c r="B612" t="s">
        <v>25</v>
      </c>
      <c r="C612">
        <v>156104</v>
      </c>
      <c r="D612">
        <v>3</v>
      </c>
    </row>
    <row r="613" spans="1:4" x14ac:dyDescent="0.25">
      <c r="A613" s="1">
        <v>38971</v>
      </c>
      <c r="B613" t="s">
        <v>20</v>
      </c>
      <c r="C613">
        <v>503387</v>
      </c>
      <c r="D613">
        <v>6</v>
      </c>
    </row>
    <row r="614" spans="1:4" x14ac:dyDescent="0.25">
      <c r="A614" s="1">
        <v>38972</v>
      </c>
      <c r="B614" t="s">
        <v>24</v>
      </c>
      <c r="C614">
        <v>557718</v>
      </c>
      <c r="D614">
        <v>6</v>
      </c>
    </row>
    <row r="615" spans="1:4" x14ac:dyDescent="0.25">
      <c r="A615" s="1">
        <v>38973</v>
      </c>
      <c r="B615" t="s">
        <v>22</v>
      </c>
      <c r="C615">
        <v>1162108</v>
      </c>
      <c r="D615">
        <v>10</v>
      </c>
    </row>
    <row r="616" spans="1:4" x14ac:dyDescent="0.25">
      <c r="A616" s="1">
        <v>38974</v>
      </c>
      <c r="B616" t="s">
        <v>21</v>
      </c>
      <c r="C616">
        <v>510000</v>
      </c>
      <c r="D616">
        <v>5</v>
      </c>
    </row>
    <row r="617" spans="1:4" x14ac:dyDescent="0.25">
      <c r="A617" s="1">
        <v>38975</v>
      </c>
      <c r="B617" t="s">
        <v>25</v>
      </c>
      <c r="C617">
        <v>980091</v>
      </c>
      <c r="D617">
        <v>11</v>
      </c>
    </row>
    <row r="618" spans="1:4" x14ac:dyDescent="0.25">
      <c r="A618" s="1">
        <v>38978</v>
      </c>
      <c r="B618" t="s">
        <v>20</v>
      </c>
      <c r="C618">
        <v>477696</v>
      </c>
      <c r="D618">
        <v>5</v>
      </c>
    </row>
    <row r="619" spans="1:4" x14ac:dyDescent="0.25">
      <c r="A619" s="1">
        <v>38979</v>
      </c>
      <c r="B619" t="s">
        <v>24</v>
      </c>
      <c r="C619">
        <v>499871</v>
      </c>
      <c r="D619">
        <v>5</v>
      </c>
    </row>
    <row r="620" spans="1:4" x14ac:dyDescent="0.25">
      <c r="A620" s="1">
        <v>38980</v>
      </c>
      <c r="B620" t="s">
        <v>22</v>
      </c>
      <c r="C620">
        <v>538536</v>
      </c>
      <c r="D620">
        <v>6</v>
      </c>
    </row>
    <row r="621" spans="1:4" x14ac:dyDescent="0.25">
      <c r="A621" s="1">
        <v>38981</v>
      </c>
      <c r="B621" t="s">
        <v>21</v>
      </c>
      <c r="C621">
        <v>666400</v>
      </c>
      <c r="D621">
        <v>6</v>
      </c>
    </row>
    <row r="622" spans="1:4" x14ac:dyDescent="0.25">
      <c r="A622" s="1">
        <v>38982</v>
      </c>
      <c r="B622" t="s">
        <v>25</v>
      </c>
      <c r="C622">
        <v>875300</v>
      </c>
      <c r="D622">
        <v>7</v>
      </c>
    </row>
    <row r="623" spans="1:4" x14ac:dyDescent="0.25">
      <c r="A623" s="1">
        <v>38985</v>
      </c>
      <c r="B623" t="s">
        <v>20</v>
      </c>
      <c r="C623">
        <v>204000</v>
      </c>
      <c r="D623">
        <v>2</v>
      </c>
    </row>
    <row r="624" spans="1:4" x14ac:dyDescent="0.25">
      <c r="A624" s="1">
        <v>38986</v>
      </c>
      <c r="B624" t="s">
        <v>24</v>
      </c>
      <c r="C624">
        <v>1009629</v>
      </c>
      <c r="D624">
        <v>9</v>
      </c>
    </row>
    <row r="625" spans="1:4" x14ac:dyDescent="0.25">
      <c r="A625" s="1">
        <v>38987</v>
      </c>
      <c r="B625" t="s">
        <v>22</v>
      </c>
      <c r="C625">
        <v>1741096</v>
      </c>
      <c r="D625">
        <v>15</v>
      </c>
    </row>
    <row r="626" spans="1:4" x14ac:dyDescent="0.25">
      <c r="A626" s="1">
        <v>38988</v>
      </c>
      <c r="B626" t="s">
        <v>21</v>
      </c>
      <c r="C626">
        <v>554154</v>
      </c>
      <c r="D626">
        <v>5</v>
      </c>
    </row>
    <row r="627" spans="1:4" x14ac:dyDescent="0.25">
      <c r="A627" s="1">
        <v>38989</v>
      </c>
      <c r="B627" t="s">
        <v>25</v>
      </c>
      <c r="C627">
        <v>360400</v>
      </c>
      <c r="D627">
        <v>3</v>
      </c>
    </row>
    <row r="628" spans="1:4" x14ac:dyDescent="0.25">
      <c r="A628" s="1">
        <v>38992</v>
      </c>
      <c r="B628" t="s">
        <v>20</v>
      </c>
      <c r="C628">
        <v>676500</v>
      </c>
      <c r="D628">
        <v>5</v>
      </c>
    </row>
    <row r="629" spans="1:4" x14ac:dyDescent="0.25">
      <c r="A629" s="1">
        <v>38993</v>
      </c>
      <c r="B629" t="s">
        <v>24</v>
      </c>
      <c r="C629">
        <v>572892</v>
      </c>
      <c r="D629">
        <v>5</v>
      </c>
    </row>
    <row r="630" spans="1:4" x14ac:dyDescent="0.25">
      <c r="A630" s="1">
        <v>38994</v>
      </c>
      <c r="B630" t="s">
        <v>22</v>
      </c>
      <c r="C630">
        <v>547591</v>
      </c>
      <c r="D630">
        <v>5</v>
      </c>
    </row>
    <row r="631" spans="1:4" x14ac:dyDescent="0.25">
      <c r="A631" s="1">
        <v>38995</v>
      </c>
      <c r="B631" t="s">
        <v>21</v>
      </c>
      <c r="C631">
        <v>394693</v>
      </c>
      <c r="D631">
        <v>3</v>
      </c>
    </row>
    <row r="632" spans="1:4" x14ac:dyDescent="0.25">
      <c r="A632" s="1">
        <v>38996</v>
      </c>
      <c r="B632" t="s">
        <v>25</v>
      </c>
      <c r="C632">
        <v>592074</v>
      </c>
      <c r="D632">
        <v>5</v>
      </c>
    </row>
    <row r="633" spans="1:4" x14ac:dyDescent="0.25">
      <c r="A633" s="1">
        <v>38999</v>
      </c>
      <c r="B633" t="s">
        <v>20</v>
      </c>
      <c r="C633">
        <v>1026516</v>
      </c>
      <c r="D633">
        <v>10</v>
      </c>
    </row>
    <row r="634" spans="1:4" x14ac:dyDescent="0.25">
      <c r="A634" s="1">
        <v>39000</v>
      </c>
      <c r="B634" t="s">
        <v>24</v>
      </c>
      <c r="C634">
        <v>1068059</v>
      </c>
      <c r="D634">
        <v>11</v>
      </c>
    </row>
    <row r="635" spans="1:4" x14ac:dyDescent="0.25">
      <c r="A635" s="1">
        <v>39001</v>
      </c>
      <c r="B635" t="s">
        <v>22</v>
      </c>
      <c r="C635">
        <v>666400</v>
      </c>
      <c r="D635">
        <v>7</v>
      </c>
    </row>
    <row r="636" spans="1:4" x14ac:dyDescent="0.25">
      <c r="A636" s="1">
        <v>39002</v>
      </c>
      <c r="B636" t="s">
        <v>21</v>
      </c>
      <c r="C636">
        <v>662378</v>
      </c>
      <c r="D636">
        <v>5</v>
      </c>
    </row>
    <row r="637" spans="1:4" x14ac:dyDescent="0.25">
      <c r="A637" s="1">
        <v>39003</v>
      </c>
      <c r="B637" t="s">
        <v>25</v>
      </c>
      <c r="C637">
        <v>1178403</v>
      </c>
      <c r="D637">
        <v>9</v>
      </c>
    </row>
    <row r="638" spans="1:4" x14ac:dyDescent="0.25">
      <c r="A638" s="1">
        <v>39007</v>
      </c>
      <c r="B638" t="s">
        <v>24</v>
      </c>
      <c r="C638">
        <v>688136</v>
      </c>
      <c r="D638">
        <v>7</v>
      </c>
    </row>
    <row r="639" spans="1:4" x14ac:dyDescent="0.25">
      <c r="A639" s="1">
        <v>39008</v>
      </c>
      <c r="B639" t="s">
        <v>22</v>
      </c>
      <c r="C639">
        <v>102000</v>
      </c>
      <c r="D639">
        <v>1</v>
      </c>
    </row>
    <row r="640" spans="1:4" x14ac:dyDescent="0.25">
      <c r="A640" s="1">
        <v>39009</v>
      </c>
      <c r="B640" t="s">
        <v>21</v>
      </c>
      <c r="C640">
        <v>1606540</v>
      </c>
      <c r="D640">
        <v>11</v>
      </c>
    </row>
    <row r="641" spans="1:4" x14ac:dyDescent="0.25">
      <c r="A641" s="1">
        <v>39010</v>
      </c>
      <c r="B641" t="s">
        <v>25</v>
      </c>
      <c r="C641">
        <v>675751</v>
      </c>
      <c r="D641">
        <v>5</v>
      </c>
    </row>
    <row r="642" spans="1:4" x14ac:dyDescent="0.25">
      <c r="A642" s="1">
        <v>39013</v>
      </c>
      <c r="B642" t="s">
        <v>20</v>
      </c>
      <c r="C642">
        <v>414800</v>
      </c>
      <c r="D642">
        <v>5</v>
      </c>
    </row>
    <row r="643" spans="1:4" x14ac:dyDescent="0.25">
      <c r="A643" s="1">
        <v>39014</v>
      </c>
      <c r="B643" t="s">
        <v>24</v>
      </c>
      <c r="C643">
        <v>918941</v>
      </c>
      <c r="D643">
        <v>7</v>
      </c>
    </row>
    <row r="644" spans="1:4" x14ac:dyDescent="0.25">
      <c r="A644" s="1">
        <v>39015</v>
      </c>
      <c r="B644" t="s">
        <v>22</v>
      </c>
      <c r="C644">
        <v>793852</v>
      </c>
      <c r="D644">
        <v>9</v>
      </c>
    </row>
    <row r="645" spans="1:4" x14ac:dyDescent="0.25">
      <c r="A645" s="1">
        <v>39016</v>
      </c>
      <c r="B645" t="s">
        <v>21</v>
      </c>
      <c r="C645">
        <v>900518</v>
      </c>
      <c r="D645">
        <v>9</v>
      </c>
    </row>
    <row r="646" spans="1:4" x14ac:dyDescent="0.25">
      <c r="A646" s="1">
        <v>39017</v>
      </c>
      <c r="B646" t="s">
        <v>25</v>
      </c>
      <c r="C646">
        <v>939225</v>
      </c>
      <c r="D646">
        <v>11</v>
      </c>
    </row>
    <row r="647" spans="1:4" x14ac:dyDescent="0.25">
      <c r="A647" s="1">
        <v>39020</v>
      </c>
      <c r="B647" t="s">
        <v>20</v>
      </c>
      <c r="C647">
        <v>1158790</v>
      </c>
      <c r="D647">
        <v>9</v>
      </c>
    </row>
    <row r="648" spans="1:4" x14ac:dyDescent="0.25">
      <c r="A648" s="1">
        <v>39021</v>
      </c>
      <c r="B648" t="s">
        <v>24</v>
      </c>
      <c r="C648">
        <v>592014</v>
      </c>
      <c r="D648">
        <v>6</v>
      </c>
    </row>
    <row r="649" spans="1:4" x14ac:dyDescent="0.25">
      <c r="A649" s="1">
        <v>39022</v>
      </c>
      <c r="B649" t="s">
        <v>22</v>
      </c>
      <c r="C649">
        <v>1969328</v>
      </c>
      <c r="D649">
        <v>15</v>
      </c>
    </row>
    <row r="650" spans="1:4" x14ac:dyDescent="0.25">
      <c r="A650" s="1">
        <v>39023</v>
      </c>
      <c r="B650" t="s">
        <v>21</v>
      </c>
      <c r="C650">
        <v>627171</v>
      </c>
      <c r="D650">
        <v>6</v>
      </c>
    </row>
    <row r="651" spans="1:4" x14ac:dyDescent="0.25">
      <c r="A651" s="1">
        <v>39024</v>
      </c>
      <c r="B651" t="s">
        <v>25</v>
      </c>
      <c r="C651">
        <v>653093</v>
      </c>
      <c r="D651">
        <v>7</v>
      </c>
    </row>
    <row r="652" spans="1:4" x14ac:dyDescent="0.25">
      <c r="A652" s="1">
        <v>39028</v>
      </c>
      <c r="B652" t="s">
        <v>24</v>
      </c>
      <c r="C652">
        <v>490073</v>
      </c>
      <c r="D652">
        <v>4</v>
      </c>
    </row>
    <row r="653" spans="1:4" x14ac:dyDescent="0.25">
      <c r="A653" s="1">
        <v>39029</v>
      </c>
      <c r="B653" t="s">
        <v>22</v>
      </c>
      <c r="C653">
        <v>573696</v>
      </c>
      <c r="D653">
        <v>5</v>
      </c>
    </row>
    <row r="654" spans="1:4" x14ac:dyDescent="0.25">
      <c r="A654" s="1">
        <v>39030</v>
      </c>
      <c r="B654" t="s">
        <v>21</v>
      </c>
      <c r="C654">
        <v>1449996</v>
      </c>
      <c r="D654">
        <v>13</v>
      </c>
    </row>
    <row r="655" spans="1:4" x14ac:dyDescent="0.25">
      <c r="A655" s="1">
        <v>39035</v>
      </c>
      <c r="B655" t="s">
        <v>24</v>
      </c>
      <c r="C655">
        <v>1083124</v>
      </c>
      <c r="D655">
        <v>10</v>
      </c>
    </row>
    <row r="656" spans="1:4" x14ac:dyDescent="0.25">
      <c r="A656" s="1">
        <v>39036</v>
      </c>
      <c r="B656" t="s">
        <v>22</v>
      </c>
      <c r="C656">
        <v>488267</v>
      </c>
      <c r="D656">
        <v>5</v>
      </c>
    </row>
    <row r="657" spans="1:4" x14ac:dyDescent="0.25">
      <c r="A657" s="1">
        <v>39037</v>
      </c>
      <c r="B657" t="s">
        <v>21</v>
      </c>
      <c r="C657">
        <v>800291</v>
      </c>
      <c r="D657">
        <v>9</v>
      </c>
    </row>
    <row r="658" spans="1:4" x14ac:dyDescent="0.25">
      <c r="A658" s="1">
        <v>39038</v>
      </c>
      <c r="B658" t="s">
        <v>25</v>
      </c>
      <c r="C658">
        <v>1663749</v>
      </c>
      <c r="D658">
        <v>15</v>
      </c>
    </row>
    <row r="659" spans="1:4" x14ac:dyDescent="0.25">
      <c r="A659" s="1">
        <v>39041</v>
      </c>
      <c r="B659" t="s">
        <v>20</v>
      </c>
      <c r="C659">
        <v>102000</v>
      </c>
      <c r="D659">
        <v>1</v>
      </c>
    </row>
    <row r="660" spans="1:4" x14ac:dyDescent="0.25">
      <c r="A660" s="1">
        <v>39042</v>
      </c>
      <c r="B660" t="s">
        <v>24</v>
      </c>
      <c r="C660">
        <v>231218</v>
      </c>
      <c r="D660">
        <v>2</v>
      </c>
    </row>
    <row r="661" spans="1:4" x14ac:dyDescent="0.25">
      <c r="A661" s="1">
        <v>39043</v>
      </c>
      <c r="B661" t="s">
        <v>22</v>
      </c>
      <c r="C661">
        <v>1122868</v>
      </c>
      <c r="D661">
        <v>8</v>
      </c>
    </row>
    <row r="662" spans="1:4" x14ac:dyDescent="0.25">
      <c r="A662" s="1">
        <v>39044</v>
      </c>
      <c r="B662" t="s">
        <v>21</v>
      </c>
      <c r="C662">
        <v>1212396</v>
      </c>
      <c r="D662">
        <v>12</v>
      </c>
    </row>
    <row r="663" spans="1:4" x14ac:dyDescent="0.25">
      <c r="A663" s="1">
        <v>39048</v>
      </c>
      <c r="B663" t="s">
        <v>20</v>
      </c>
      <c r="C663">
        <v>1042847</v>
      </c>
      <c r="D663">
        <v>11</v>
      </c>
    </row>
    <row r="664" spans="1:4" x14ac:dyDescent="0.25">
      <c r="A664" s="1">
        <v>39049</v>
      </c>
      <c r="B664" t="s">
        <v>24</v>
      </c>
      <c r="C664">
        <v>401318</v>
      </c>
      <c r="D664">
        <v>4</v>
      </c>
    </row>
    <row r="665" spans="1:4" x14ac:dyDescent="0.25">
      <c r="A665" s="1">
        <v>39050</v>
      </c>
      <c r="B665" t="s">
        <v>22</v>
      </c>
      <c r="C665">
        <v>694878</v>
      </c>
      <c r="D665">
        <v>6</v>
      </c>
    </row>
    <row r="666" spans="1:4" x14ac:dyDescent="0.25">
      <c r="A666" s="1">
        <v>39051</v>
      </c>
      <c r="B666" t="s">
        <v>21</v>
      </c>
      <c r="C666">
        <v>956196</v>
      </c>
      <c r="D666">
        <v>9</v>
      </c>
    </row>
    <row r="667" spans="1:4" x14ac:dyDescent="0.25">
      <c r="A667" s="1">
        <v>39055</v>
      </c>
      <c r="B667" t="s">
        <v>20</v>
      </c>
      <c r="C667">
        <v>937818</v>
      </c>
      <c r="D667">
        <v>8</v>
      </c>
    </row>
    <row r="668" spans="1:4" x14ac:dyDescent="0.25">
      <c r="A668" s="1">
        <v>39056</v>
      </c>
      <c r="B668" t="s">
        <v>24</v>
      </c>
      <c r="C668">
        <v>733180</v>
      </c>
      <c r="D668">
        <v>7</v>
      </c>
    </row>
    <row r="669" spans="1:4" x14ac:dyDescent="0.25">
      <c r="A669" s="1">
        <v>39057</v>
      </c>
      <c r="B669" t="s">
        <v>22</v>
      </c>
      <c r="C669">
        <v>1191513</v>
      </c>
      <c r="D669">
        <v>10</v>
      </c>
    </row>
    <row r="670" spans="1:4" x14ac:dyDescent="0.25">
      <c r="A670" s="1">
        <v>39062</v>
      </c>
      <c r="B670" t="s">
        <v>20</v>
      </c>
      <c r="C670">
        <v>350154</v>
      </c>
      <c r="D670">
        <v>4</v>
      </c>
    </row>
    <row r="671" spans="1:4" x14ac:dyDescent="0.25">
      <c r="A671" s="1">
        <v>39063</v>
      </c>
      <c r="B671" t="s">
        <v>24</v>
      </c>
      <c r="C671">
        <v>1250952</v>
      </c>
      <c r="D671">
        <v>13</v>
      </c>
    </row>
    <row r="672" spans="1:4" x14ac:dyDescent="0.25">
      <c r="A672" s="1">
        <v>39064</v>
      </c>
      <c r="B672" t="s">
        <v>22</v>
      </c>
      <c r="C672">
        <v>2315119</v>
      </c>
      <c r="D672">
        <v>18</v>
      </c>
    </row>
    <row r="673" spans="1:4" x14ac:dyDescent="0.25">
      <c r="A673" s="1">
        <v>39065</v>
      </c>
      <c r="B673" t="s">
        <v>21</v>
      </c>
      <c r="C673">
        <v>1201289</v>
      </c>
      <c r="D673">
        <v>11</v>
      </c>
    </row>
    <row r="674" spans="1:4" x14ac:dyDescent="0.25">
      <c r="A674" s="1">
        <v>39066</v>
      </c>
      <c r="B674" t="s">
        <v>25</v>
      </c>
      <c r="C674">
        <v>802037</v>
      </c>
      <c r="D674">
        <v>8</v>
      </c>
    </row>
    <row r="675" spans="1:4" x14ac:dyDescent="0.25">
      <c r="A675" s="1">
        <v>39069</v>
      </c>
      <c r="B675" t="s">
        <v>20</v>
      </c>
      <c r="C675">
        <v>918178</v>
      </c>
      <c r="D675">
        <v>9</v>
      </c>
    </row>
    <row r="676" spans="1:4" x14ac:dyDescent="0.25">
      <c r="A676" s="1">
        <v>39070</v>
      </c>
      <c r="B676" t="s">
        <v>24</v>
      </c>
      <c r="C676">
        <v>782762</v>
      </c>
      <c r="D676">
        <v>6</v>
      </c>
    </row>
    <row r="677" spans="1:4" x14ac:dyDescent="0.25">
      <c r="A677" s="1">
        <v>39071</v>
      </c>
      <c r="B677" t="s">
        <v>22</v>
      </c>
      <c r="C677">
        <v>389000</v>
      </c>
      <c r="D677">
        <v>4</v>
      </c>
    </row>
    <row r="678" spans="1:4" x14ac:dyDescent="0.25">
      <c r="A678" s="1">
        <v>39072</v>
      </c>
      <c r="B678" t="s">
        <v>21</v>
      </c>
      <c r="C678">
        <v>265200</v>
      </c>
      <c r="D678">
        <v>3</v>
      </c>
    </row>
    <row r="679" spans="1:4" x14ac:dyDescent="0.25">
      <c r="A679" s="1">
        <v>39073</v>
      </c>
      <c r="B679" t="s">
        <v>25</v>
      </c>
      <c r="C679">
        <v>664000</v>
      </c>
      <c r="D679">
        <v>4</v>
      </c>
    </row>
    <row r="680" spans="1:4" x14ac:dyDescent="0.25">
      <c r="A680" s="1">
        <v>39077</v>
      </c>
      <c r="B680" t="s">
        <v>24</v>
      </c>
      <c r="C680">
        <v>248267</v>
      </c>
      <c r="D680">
        <v>3</v>
      </c>
    </row>
    <row r="681" spans="1:4" x14ac:dyDescent="0.25">
      <c r="A681" s="1">
        <v>39078</v>
      </c>
      <c r="B681" t="s">
        <v>22</v>
      </c>
      <c r="C681">
        <v>1485314</v>
      </c>
      <c r="D681">
        <v>13</v>
      </c>
    </row>
    <row r="682" spans="1:4" x14ac:dyDescent="0.25">
      <c r="A682" s="1">
        <v>39079</v>
      </c>
      <c r="B682" t="s">
        <v>21</v>
      </c>
      <c r="C682">
        <v>299318</v>
      </c>
      <c r="D682">
        <v>2</v>
      </c>
    </row>
    <row r="683" spans="1:4" x14ac:dyDescent="0.25">
      <c r="A683" s="1">
        <v>39084</v>
      </c>
      <c r="B683" t="s">
        <v>24</v>
      </c>
      <c r="C683">
        <v>592878</v>
      </c>
      <c r="D683">
        <v>6</v>
      </c>
    </row>
    <row r="684" spans="1:4" x14ac:dyDescent="0.25">
      <c r="A684" s="1">
        <v>39085</v>
      </c>
      <c r="B684" t="s">
        <v>22</v>
      </c>
      <c r="C684">
        <v>377131</v>
      </c>
      <c r="D684">
        <v>4</v>
      </c>
    </row>
    <row r="685" spans="1:4" x14ac:dyDescent="0.25">
      <c r="A685" s="1">
        <v>39086</v>
      </c>
      <c r="B685" t="s">
        <v>21</v>
      </c>
      <c r="C685">
        <v>364000</v>
      </c>
      <c r="D685">
        <v>3</v>
      </c>
    </row>
    <row r="686" spans="1:4" x14ac:dyDescent="0.25">
      <c r="A686" s="1">
        <v>39087</v>
      </c>
      <c r="B686" t="s">
        <v>25</v>
      </c>
      <c r="C686">
        <v>370567</v>
      </c>
      <c r="D686">
        <v>4</v>
      </c>
    </row>
    <row r="687" spans="1:4" x14ac:dyDescent="0.25">
      <c r="A687" s="1">
        <v>39091</v>
      </c>
      <c r="B687" t="s">
        <v>24</v>
      </c>
      <c r="C687">
        <v>755238</v>
      </c>
      <c r="D687">
        <v>7</v>
      </c>
    </row>
    <row r="688" spans="1:4" x14ac:dyDescent="0.25">
      <c r="A688" s="1">
        <v>39092</v>
      </c>
      <c r="B688" t="s">
        <v>22</v>
      </c>
      <c r="C688">
        <v>752129</v>
      </c>
      <c r="D688">
        <v>7</v>
      </c>
    </row>
    <row r="689" spans="1:4" x14ac:dyDescent="0.25">
      <c r="A689" s="1">
        <v>39093</v>
      </c>
      <c r="B689" t="s">
        <v>21</v>
      </c>
      <c r="C689">
        <v>942881</v>
      </c>
      <c r="D689">
        <v>7</v>
      </c>
    </row>
    <row r="690" spans="1:4" x14ac:dyDescent="0.25">
      <c r="A690" s="1">
        <v>39094</v>
      </c>
      <c r="B690" t="s">
        <v>25</v>
      </c>
      <c r="C690">
        <v>433419</v>
      </c>
      <c r="D690">
        <v>3</v>
      </c>
    </row>
    <row r="691" spans="1:4" x14ac:dyDescent="0.25">
      <c r="A691" s="1">
        <v>39097</v>
      </c>
      <c r="B691" t="s">
        <v>20</v>
      </c>
      <c r="C691">
        <v>719700</v>
      </c>
      <c r="D691">
        <v>6</v>
      </c>
    </row>
    <row r="692" spans="1:4" x14ac:dyDescent="0.25">
      <c r="A692" s="1">
        <v>39098</v>
      </c>
      <c r="B692" t="s">
        <v>24</v>
      </c>
      <c r="C692">
        <v>102000</v>
      </c>
      <c r="D692">
        <v>1</v>
      </c>
    </row>
    <row r="693" spans="1:4" x14ac:dyDescent="0.25">
      <c r="A693" s="1">
        <v>39099</v>
      </c>
      <c r="B693" t="s">
        <v>22</v>
      </c>
      <c r="C693">
        <v>652576</v>
      </c>
      <c r="D693">
        <v>6</v>
      </c>
    </row>
    <row r="694" spans="1:4" x14ac:dyDescent="0.25">
      <c r="A694" s="1">
        <v>39100</v>
      </c>
      <c r="B694" t="s">
        <v>21</v>
      </c>
      <c r="C694">
        <v>108355</v>
      </c>
      <c r="D694">
        <v>1</v>
      </c>
    </row>
    <row r="695" spans="1:4" x14ac:dyDescent="0.25">
      <c r="A695" s="1">
        <v>39104</v>
      </c>
      <c r="B695" t="s">
        <v>20</v>
      </c>
      <c r="C695">
        <v>2042595</v>
      </c>
      <c r="D695">
        <v>18</v>
      </c>
    </row>
    <row r="696" spans="1:4" x14ac:dyDescent="0.25">
      <c r="A696" s="1">
        <v>39105</v>
      </c>
      <c r="B696" t="s">
        <v>24</v>
      </c>
      <c r="C696">
        <v>1599124</v>
      </c>
      <c r="D696">
        <v>12</v>
      </c>
    </row>
    <row r="697" spans="1:4" x14ac:dyDescent="0.25">
      <c r="A697" s="1">
        <v>39106</v>
      </c>
      <c r="B697" t="s">
        <v>22</v>
      </c>
      <c r="C697">
        <v>2066749</v>
      </c>
      <c r="D697">
        <v>17</v>
      </c>
    </row>
    <row r="698" spans="1:4" x14ac:dyDescent="0.25">
      <c r="A698" s="1">
        <v>39107</v>
      </c>
      <c r="B698" t="s">
        <v>21</v>
      </c>
      <c r="C698">
        <v>1908757</v>
      </c>
      <c r="D698">
        <v>18</v>
      </c>
    </row>
    <row r="699" spans="1:4" x14ac:dyDescent="0.25">
      <c r="A699" s="1">
        <v>39108</v>
      </c>
      <c r="B699" t="s">
        <v>25</v>
      </c>
      <c r="C699">
        <v>1534182</v>
      </c>
      <c r="D699">
        <v>14</v>
      </c>
    </row>
    <row r="700" spans="1:4" x14ac:dyDescent="0.25">
      <c r="A700" s="1">
        <v>39111</v>
      </c>
      <c r="B700" t="s">
        <v>20</v>
      </c>
      <c r="C700">
        <v>1948593</v>
      </c>
      <c r="D700">
        <v>16</v>
      </c>
    </row>
    <row r="701" spans="1:4" x14ac:dyDescent="0.25">
      <c r="A701" s="1">
        <v>39112</v>
      </c>
      <c r="B701" t="s">
        <v>24</v>
      </c>
      <c r="C701">
        <v>615564</v>
      </c>
      <c r="D701">
        <v>7</v>
      </c>
    </row>
    <row r="702" spans="1:4" x14ac:dyDescent="0.25">
      <c r="A702" s="1">
        <v>39113</v>
      </c>
      <c r="B702" t="s">
        <v>22</v>
      </c>
      <c r="C702">
        <v>1868345</v>
      </c>
      <c r="D702">
        <v>15</v>
      </c>
    </row>
    <row r="703" spans="1:4" x14ac:dyDescent="0.25">
      <c r="A703" s="1">
        <v>39114</v>
      </c>
      <c r="B703" t="s">
        <v>21</v>
      </c>
      <c r="C703">
        <v>1905226</v>
      </c>
      <c r="D703">
        <v>18</v>
      </c>
    </row>
    <row r="704" spans="1:4" x14ac:dyDescent="0.25">
      <c r="A704" s="1">
        <v>39115</v>
      </c>
      <c r="B704" t="s">
        <v>25</v>
      </c>
      <c r="C704">
        <v>1547613</v>
      </c>
      <c r="D704">
        <v>12</v>
      </c>
    </row>
    <row r="705" spans="1:4" x14ac:dyDescent="0.25">
      <c r="A705" s="1">
        <v>39118</v>
      </c>
      <c r="B705" t="s">
        <v>20</v>
      </c>
      <c r="C705">
        <v>631962</v>
      </c>
      <c r="D705">
        <v>6</v>
      </c>
    </row>
    <row r="706" spans="1:4" x14ac:dyDescent="0.25">
      <c r="A706" s="1">
        <v>39119</v>
      </c>
      <c r="B706" t="s">
        <v>24</v>
      </c>
      <c r="C706">
        <v>1219677</v>
      </c>
      <c r="D706">
        <v>12</v>
      </c>
    </row>
    <row r="707" spans="1:4" x14ac:dyDescent="0.25">
      <c r="A707" s="1">
        <v>39120</v>
      </c>
      <c r="B707" t="s">
        <v>22</v>
      </c>
      <c r="C707">
        <v>1625591</v>
      </c>
      <c r="D707">
        <v>15</v>
      </c>
    </row>
    <row r="708" spans="1:4" x14ac:dyDescent="0.25">
      <c r="A708" s="1">
        <v>39121</v>
      </c>
      <c r="B708" t="s">
        <v>21</v>
      </c>
      <c r="C708">
        <v>1554467</v>
      </c>
      <c r="D708">
        <v>14</v>
      </c>
    </row>
    <row r="709" spans="1:4" x14ac:dyDescent="0.25">
      <c r="A709" s="1">
        <v>39122</v>
      </c>
      <c r="B709" t="s">
        <v>25</v>
      </c>
      <c r="C709">
        <v>1573218</v>
      </c>
      <c r="D709">
        <v>13</v>
      </c>
    </row>
    <row r="710" spans="1:4" x14ac:dyDescent="0.25">
      <c r="A710" s="1">
        <v>39125</v>
      </c>
      <c r="B710" t="s">
        <v>20</v>
      </c>
      <c r="C710">
        <v>1320063</v>
      </c>
      <c r="D710">
        <v>9</v>
      </c>
    </row>
    <row r="711" spans="1:4" x14ac:dyDescent="0.25">
      <c r="A711" s="1">
        <v>39126</v>
      </c>
      <c r="B711" t="s">
        <v>24</v>
      </c>
      <c r="C711">
        <v>1086036</v>
      </c>
      <c r="D711">
        <v>10</v>
      </c>
    </row>
    <row r="712" spans="1:4" x14ac:dyDescent="0.25">
      <c r="A712" s="1">
        <v>39127</v>
      </c>
      <c r="B712" t="s">
        <v>22</v>
      </c>
      <c r="C712">
        <v>999742</v>
      </c>
      <c r="D712">
        <v>8</v>
      </c>
    </row>
    <row r="713" spans="1:4" x14ac:dyDescent="0.25">
      <c r="A713" s="1">
        <v>39128</v>
      </c>
      <c r="B713" t="s">
        <v>21</v>
      </c>
      <c r="C713">
        <v>649258</v>
      </c>
      <c r="D713">
        <v>7</v>
      </c>
    </row>
    <row r="714" spans="1:4" x14ac:dyDescent="0.25">
      <c r="A714" s="1">
        <v>39129</v>
      </c>
      <c r="B714" t="s">
        <v>25</v>
      </c>
      <c r="C714">
        <v>1398692</v>
      </c>
      <c r="D714">
        <v>13</v>
      </c>
    </row>
    <row r="715" spans="1:4" x14ac:dyDescent="0.25">
      <c r="A715" s="1">
        <v>39134</v>
      </c>
      <c r="B715" t="s">
        <v>22</v>
      </c>
      <c r="C715">
        <v>672443</v>
      </c>
      <c r="D715">
        <v>6</v>
      </c>
    </row>
    <row r="716" spans="1:4" x14ac:dyDescent="0.25">
      <c r="A716" s="1">
        <v>39135</v>
      </c>
      <c r="B716" t="s">
        <v>21</v>
      </c>
      <c r="C716">
        <v>386687</v>
      </c>
      <c r="D716">
        <v>5</v>
      </c>
    </row>
    <row r="717" spans="1:4" x14ac:dyDescent="0.25">
      <c r="A717" s="1">
        <v>39136</v>
      </c>
      <c r="B717" t="s">
        <v>25</v>
      </c>
      <c r="C717">
        <v>1016347</v>
      </c>
      <c r="D717">
        <v>10</v>
      </c>
    </row>
    <row r="718" spans="1:4" x14ac:dyDescent="0.25">
      <c r="A718" s="1">
        <v>39139</v>
      </c>
      <c r="B718" t="s">
        <v>20</v>
      </c>
      <c r="C718">
        <v>871882</v>
      </c>
      <c r="D718">
        <v>8</v>
      </c>
    </row>
    <row r="719" spans="1:4" x14ac:dyDescent="0.25">
      <c r="A719" s="1">
        <v>39140</v>
      </c>
      <c r="B719" t="s">
        <v>24</v>
      </c>
      <c r="C719">
        <v>923204</v>
      </c>
      <c r="D719">
        <v>9</v>
      </c>
    </row>
    <row r="720" spans="1:4" x14ac:dyDescent="0.25">
      <c r="A720" s="1">
        <v>39141</v>
      </c>
      <c r="B720" t="s">
        <v>22</v>
      </c>
      <c r="C720">
        <v>146267</v>
      </c>
      <c r="D720">
        <v>2</v>
      </c>
    </row>
    <row r="721" spans="1:4" x14ac:dyDescent="0.25">
      <c r="A721" s="1">
        <v>39142</v>
      </c>
      <c r="B721" t="s">
        <v>21</v>
      </c>
      <c r="C721">
        <v>1062053</v>
      </c>
      <c r="D721">
        <v>12</v>
      </c>
    </row>
    <row r="722" spans="1:4" x14ac:dyDescent="0.25">
      <c r="A722" s="1">
        <v>39143</v>
      </c>
      <c r="B722" t="s">
        <v>25</v>
      </c>
      <c r="C722">
        <v>497173</v>
      </c>
      <c r="D722">
        <v>5</v>
      </c>
    </row>
    <row r="723" spans="1:4" x14ac:dyDescent="0.25">
      <c r="A723" s="1">
        <v>39146</v>
      </c>
      <c r="B723" t="s">
        <v>20</v>
      </c>
      <c r="C723">
        <v>801831</v>
      </c>
      <c r="D723">
        <v>7</v>
      </c>
    </row>
    <row r="724" spans="1:4" x14ac:dyDescent="0.25">
      <c r="A724" s="1">
        <v>39147</v>
      </c>
      <c r="B724" t="s">
        <v>24</v>
      </c>
      <c r="C724">
        <v>869964</v>
      </c>
      <c r="D724">
        <v>9</v>
      </c>
    </row>
    <row r="725" spans="1:4" x14ac:dyDescent="0.25">
      <c r="A725" s="1">
        <v>39148</v>
      </c>
      <c r="B725" t="s">
        <v>22</v>
      </c>
      <c r="C725">
        <v>585839</v>
      </c>
      <c r="D725">
        <v>7</v>
      </c>
    </row>
    <row r="726" spans="1:4" x14ac:dyDescent="0.25">
      <c r="A726" s="1">
        <v>39149</v>
      </c>
      <c r="B726" t="s">
        <v>21</v>
      </c>
      <c r="C726">
        <v>3331457</v>
      </c>
      <c r="D726">
        <v>29</v>
      </c>
    </row>
    <row r="727" spans="1:4" x14ac:dyDescent="0.25">
      <c r="A727" s="1">
        <v>39150</v>
      </c>
      <c r="B727" t="s">
        <v>25</v>
      </c>
      <c r="C727">
        <v>1999155</v>
      </c>
      <c r="D727">
        <v>18</v>
      </c>
    </row>
    <row r="728" spans="1:4" x14ac:dyDescent="0.25">
      <c r="A728" s="1">
        <v>39153</v>
      </c>
      <c r="B728" t="s">
        <v>20</v>
      </c>
      <c r="C728">
        <v>502724</v>
      </c>
      <c r="D728">
        <v>5</v>
      </c>
    </row>
    <row r="729" spans="1:4" x14ac:dyDescent="0.25">
      <c r="A729" s="1">
        <v>39154</v>
      </c>
      <c r="B729" t="s">
        <v>24</v>
      </c>
      <c r="C729">
        <v>1268303</v>
      </c>
      <c r="D729">
        <v>11</v>
      </c>
    </row>
    <row r="730" spans="1:4" x14ac:dyDescent="0.25">
      <c r="A730" s="1">
        <v>39155</v>
      </c>
      <c r="B730" t="s">
        <v>22</v>
      </c>
      <c r="C730">
        <v>204000</v>
      </c>
      <c r="D730">
        <v>2</v>
      </c>
    </row>
    <row r="731" spans="1:4" x14ac:dyDescent="0.25">
      <c r="A731" s="1">
        <v>39156</v>
      </c>
      <c r="B731" t="s">
        <v>21</v>
      </c>
      <c r="C731">
        <v>1517358</v>
      </c>
      <c r="D731">
        <v>12</v>
      </c>
    </row>
    <row r="732" spans="1:4" x14ac:dyDescent="0.25">
      <c r="A732" s="1">
        <v>39157</v>
      </c>
      <c r="B732" t="s">
        <v>25</v>
      </c>
      <c r="C732">
        <v>210200</v>
      </c>
      <c r="D732">
        <v>3</v>
      </c>
    </row>
    <row r="733" spans="1:4" x14ac:dyDescent="0.25">
      <c r="A733" s="1">
        <v>39162</v>
      </c>
      <c r="B733" t="s">
        <v>22</v>
      </c>
      <c r="C733">
        <v>1391735</v>
      </c>
      <c r="D733">
        <v>11</v>
      </c>
    </row>
    <row r="734" spans="1:4" x14ac:dyDescent="0.25">
      <c r="A734" s="1">
        <v>39163</v>
      </c>
      <c r="B734" t="s">
        <v>21</v>
      </c>
      <c r="C734">
        <v>985507</v>
      </c>
      <c r="D734">
        <v>9</v>
      </c>
    </row>
    <row r="735" spans="1:4" x14ac:dyDescent="0.25">
      <c r="A735" s="1">
        <v>39164</v>
      </c>
      <c r="B735" t="s">
        <v>25</v>
      </c>
      <c r="C735">
        <v>857251</v>
      </c>
      <c r="D735">
        <v>8</v>
      </c>
    </row>
    <row r="736" spans="1:4" x14ac:dyDescent="0.25">
      <c r="A736" s="1">
        <v>39167</v>
      </c>
      <c r="B736" t="s">
        <v>20</v>
      </c>
      <c r="C736">
        <v>1154236</v>
      </c>
      <c r="D736">
        <v>12</v>
      </c>
    </row>
    <row r="737" spans="1:4" x14ac:dyDescent="0.25">
      <c r="A737" s="1">
        <v>39168</v>
      </c>
      <c r="B737" t="s">
        <v>24</v>
      </c>
      <c r="C737">
        <v>1425005</v>
      </c>
      <c r="D737">
        <v>11</v>
      </c>
    </row>
    <row r="738" spans="1:4" x14ac:dyDescent="0.25">
      <c r="A738" s="1">
        <v>39169</v>
      </c>
      <c r="B738" t="s">
        <v>22</v>
      </c>
      <c r="C738">
        <v>1108696</v>
      </c>
      <c r="D738">
        <v>10</v>
      </c>
    </row>
    <row r="739" spans="1:4" x14ac:dyDescent="0.25">
      <c r="A739" s="1">
        <v>39170</v>
      </c>
      <c r="B739" t="s">
        <v>21</v>
      </c>
      <c r="C739">
        <v>259595</v>
      </c>
      <c r="D739">
        <v>2</v>
      </c>
    </row>
    <row r="740" spans="1:4" x14ac:dyDescent="0.25">
      <c r="A740" s="1">
        <v>39171</v>
      </c>
      <c r="B740" t="s">
        <v>25</v>
      </c>
      <c r="C740">
        <v>859673</v>
      </c>
      <c r="D740">
        <v>6</v>
      </c>
    </row>
    <row r="741" spans="1:4" x14ac:dyDescent="0.25">
      <c r="A741" s="1">
        <v>39174</v>
      </c>
      <c r="B741" t="s">
        <v>20</v>
      </c>
      <c r="C741">
        <v>491212</v>
      </c>
      <c r="D741">
        <v>5</v>
      </c>
    </row>
    <row r="742" spans="1:4" x14ac:dyDescent="0.25">
      <c r="A742" s="1">
        <v>39181</v>
      </c>
      <c r="B742" t="s">
        <v>20</v>
      </c>
      <c r="C742">
        <v>1113506</v>
      </c>
      <c r="D742">
        <v>8</v>
      </c>
    </row>
    <row r="743" spans="1:4" x14ac:dyDescent="0.25">
      <c r="A743" s="1">
        <v>39182</v>
      </c>
      <c r="B743" t="s">
        <v>24</v>
      </c>
      <c r="C743">
        <v>821637</v>
      </c>
      <c r="D743">
        <v>8</v>
      </c>
    </row>
    <row r="744" spans="1:4" x14ac:dyDescent="0.25">
      <c r="A744" s="1">
        <v>39183</v>
      </c>
      <c r="B744" t="s">
        <v>22</v>
      </c>
      <c r="C744">
        <v>537551</v>
      </c>
      <c r="D744">
        <v>5</v>
      </c>
    </row>
    <row r="745" spans="1:4" x14ac:dyDescent="0.25">
      <c r="A745" s="1">
        <v>39184</v>
      </c>
      <c r="B745" t="s">
        <v>21</v>
      </c>
      <c r="C745">
        <v>1418398</v>
      </c>
      <c r="D745">
        <v>13</v>
      </c>
    </row>
    <row r="746" spans="1:4" x14ac:dyDescent="0.25">
      <c r="A746" s="1">
        <v>39185</v>
      </c>
      <c r="B746" t="s">
        <v>25</v>
      </c>
      <c r="C746">
        <v>732368</v>
      </c>
      <c r="D746">
        <v>5</v>
      </c>
    </row>
    <row r="747" spans="1:4" x14ac:dyDescent="0.25">
      <c r="A747" s="1">
        <v>39188</v>
      </c>
      <c r="B747" t="s">
        <v>20</v>
      </c>
      <c r="C747">
        <v>643060</v>
      </c>
      <c r="D747">
        <v>5</v>
      </c>
    </row>
    <row r="748" spans="1:4" x14ac:dyDescent="0.25">
      <c r="A748" s="1">
        <v>39189</v>
      </c>
      <c r="B748" t="s">
        <v>24</v>
      </c>
      <c r="C748">
        <v>461300</v>
      </c>
      <c r="D748">
        <v>6</v>
      </c>
    </row>
    <row r="749" spans="1:4" x14ac:dyDescent="0.25">
      <c r="A749" s="1">
        <v>39190</v>
      </c>
      <c r="B749" t="s">
        <v>22</v>
      </c>
      <c r="C749">
        <v>210355</v>
      </c>
      <c r="D749">
        <v>2</v>
      </c>
    </row>
    <row r="750" spans="1:4" x14ac:dyDescent="0.25">
      <c r="A750" s="1">
        <v>39191</v>
      </c>
      <c r="B750" t="s">
        <v>21</v>
      </c>
      <c r="C750">
        <v>430755</v>
      </c>
      <c r="D750">
        <v>4</v>
      </c>
    </row>
    <row r="751" spans="1:4" x14ac:dyDescent="0.25">
      <c r="A751" s="1">
        <v>39192</v>
      </c>
      <c r="B751" t="s">
        <v>25</v>
      </c>
      <c r="C751">
        <v>1040428</v>
      </c>
      <c r="D751">
        <v>7</v>
      </c>
    </row>
    <row r="752" spans="1:4" x14ac:dyDescent="0.25">
      <c r="A752" s="1">
        <v>39196</v>
      </c>
      <c r="B752" t="s">
        <v>24</v>
      </c>
      <c r="C752">
        <v>325064</v>
      </c>
      <c r="D752">
        <v>2</v>
      </c>
    </row>
    <row r="753" spans="1:4" x14ac:dyDescent="0.25">
      <c r="A753" s="1">
        <v>39197</v>
      </c>
      <c r="B753" t="s">
        <v>22</v>
      </c>
      <c r="C753">
        <v>772608</v>
      </c>
      <c r="D753">
        <v>5</v>
      </c>
    </row>
    <row r="754" spans="1:4" x14ac:dyDescent="0.25">
      <c r="A754" s="1">
        <v>39198</v>
      </c>
      <c r="B754" t="s">
        <v>21</v>
      </c>
      <c r="C754">
        <v>374564</v>
      </c>
      <c r="D754">
        <v>3</v>
      </c>
    </row>
    <row r="755" spans="1:4" x14ac:dyDescent="0.25">
      <c r="A755" s="1">
        <v>39202</v>
      </c>
      <c r="B755" t="s">
        <v>20</v>
      </c>
      <c r="C755">
        <v>362864</v>
      </c>
      <c r="D755">
        <v>4</v>
      </c>
    </row>
    <row r="756" spans="1:4" x14ac:dyDescent="0.25">
      <c r="A756" s="1">
        <v>39204</v>
      </c>
      <c r="B756" t="s">
        <v>22</v>
      </c>
      <c r="C756">
        <v>1471998</v>
      </c>
      <c r="D756">
        <v>14</v>
      </c>
    </row>
    <row r="757" spans="1:4" x14ac:dyDescent="0.25">
      <c r="A757" s="1">
        <v>39205</v>
      </c>
      <c r="B757" t="s">
        <v>21</v>
      </c>
      <c r="C757">
        <v>2733076</v>
      </c>
      <c r="D757">
        <v>23</v>
      </c>
    </row>
    <row r="758" spans="1:4" x14ac:dyDescent="0.25">
      <c r="A758" s="1">
        <v>39206</v>
      </c>
      <c r="B758" t="s">
        <v>25</v>
      </c>
      <c r="C758">
        <v>269106</v>
      </c>
      <c r="D758">
        <v>2</v>
      </c>
    </row>
    <row r="759" spans="1:4" x14ac:dyDescent="0.25">
      <c r="A759" s="1">
        <v>39209</v>
      </c>
      <c r="B759" t="s">
        <v>20</v>
      </c>
      <c r="C759">
        <v>408000</v>
      </c>
      <c r="D759">
        <v>4</v>
      </c>
    </row>
    <row r="760" spans="1:4" x14ac:dyDescent="0.25">
      <c r="A760" s="1">
        <v>39210</v>
      </c>
      <c r="B760" t="s">
        <v>24</v>
      </c>
      <c r="C760">
        <v>1067894</v>
      </c>
      <c r="D760">
        <v>10</v>
      </c>
    </row>
    <row r="761" spans="1:4" x14ac:dyDescent="0.25">
      <c r="A761" s="1">
        <v>39211</v>
      </c>
      <c r="B761" t="s">
        <v>22</v>
      </c>
      <c r="C761">
        <v>962728</v>
      </c>
      <c r="D761">
        <v>10</v>
      </c>
    </row>
    <row r="762" spans="1:4" x14ac:dyDescent="0.25">
      <c r="A762" s="1">
        <v>39212</v>
      </c>
      <c r="B762" t="s">
        <v>21</v>
      </c>
      <c r="C762">
        <v>1690647</v>
      </c>
      <c r="D762">
        <v>13</v>
      </c>
    </row>
    <row r="763" spans="1:4" x14ac:dyDescent="0.25">
      <c r="A763" s="1">
        <v>39213</v>
      </c>
      <c r="B763" t="s">
        <v>25</v>
      </c>
      <c r="C763">
        <v>468040</v>
      </c>
      <c r="D763">
        <v>3</v>
      </c>
    </row>
    <row r="764" spans="1:4" x14ac:dyDescent="0.25">
      <c r="A764" s="1">
        <v>39216</v>
      </c>
      <c r="B764" t="s">
        <v>20</v>
      </c>
      <c r="C764">
        <v>245766</v>
      </c>
      <c r="D764">
        <v>3</v>
      </c>
    </row>
    <row r="765" spans="1:4" x14ac:dyDescent="0.25">
      <c r="A765" s="1">
        <v>39217</v>
      </c>
      <c r="B765" t="s">
        <v>24</v>
      </c>
      <c r="C765">
        <v>611271</v>
      </c>
      <c r="D765">
        <v>6</v>
      </c>
    </row>
    <row r="766" spans="1:4" x14ac:dyDescent="0.25">
      <c r="A766" s="1">
        <v>39218</v>
      </c>
      <c r="B766" t="s">
        <v>22</v>
      </c>
      <c r="C766">
        <v>885034</v>
      </c>
      <c r="D766">
        <v>8</v>
      </c>
    </row>
    <row r="767" spans="1:4" x14ac:dyDescent="0.25">
      <c r="A767" s="1">
        <v>39219</v>
      </c>
      <c r="B767" t="s">
        <v>21</v>
      </c>
      <c r="C767">
        <v>512419</v>
      </c>
      <c r="D767">
        <v>4</v>
      </c>
    </row>
    <row r="768" spans="1:4" x14ac:dyDescent="0.25">
      <c r="A768" s="1">
        <v>39220</v>
      </c>
      <c r="B768" t="s">
        <v>25</v>
      </c>
      <c r="C768">
        <v>401531</v>
      </c>
      <c r="D768">
        <v>4</v>
      </c>
    </row>
    <row r="769" spans="1:4" x14ac:dyDescent="0.25">
      <c r="A769" s="1">
        <v>39224</v>
      </c>
      <c r="B769" t="s">
        <v>24</v>
      </c>
      <c r="C769">
        <v>598844</v>
      </c>
      <c r="D769">
        <v>4</v>
      </c>
    </row>
    <row r="770" spans="1:4" x14ac:dyDescent="0.25">
      <c r="A770" s="1">
        <v>39225</v>
      </c>
      <c r="B770" t="s">
        <v>22</v>
      </c>
      <c r="C770">
        <v>940483</v>
      </c>
      <c r="D770">
        <v>9</v>
      </c>
    </row>
    <row r="771" spans="1:4" x14ac:dyDescent="0.25">
      <c r="A771" s="1">
        <v>39226</v>
      </c>
      <c r="B771" t="s">
        <v>21</v>
      </c>
      <c r="C771">
        <v>108355</v>
      </c>
      <c r="D771">
        <v>1</v>
      </c>
    </row>
    <row r="772" spans="1:4" x14ac:dyDescent="0.25">
      <c r="A772" s="1">
        <v>39227</v>
      </c>
      <c r="B772" t="s">
        <v>25</v>
      </c>
      <c r="C772">
        <v>50836</v>
      </c>
      <c r="D772">
        <v>1</v>
      </c>
    </row>
    <row r="773" spans="1:4" x14ac:dyDescent="0.25">
      <c r="A773" s="1">
        <v>39230</v>
      </c>
      <c r="B773" t="s">
        <v>20</v>
      </c>
      <c r="C773">
        <v>486730</v>
      </c>
      <c r="D773">
        <v>4</v>
      </c>
    </row>
    <row r="774" spans="1:4" x14ac:dyDescent="0.25">
      <c r="A774" s="1">
        <v>39231</v>
      </c>
      <c r="B774" t="s">
        <v>24</v>
      </c>
      <c r="C774">
        <v>493621</v>
      </c>
      <c r="D774">
        <v>4</v>
      </c>
    </row>
    <row r="775" spans="1:4" x14ac:dyDescent="0.25">
      <c r="A775" s="1">
        <v>39232</v>
      </c>
      <c r="B775" t="s">
        <v>22</v>
      </c>
      <c r="C775">
        <v>449362</v>
      </c>
      <c r="D775">
        <v>5</v>
      </c>
    </row>
    <row r="776" spans="1:4" x14ac:dyDescent="0.25">
      <c r="A776" s="1">
        <v>39233</v>
      </c>
      <c r="B776" t="s">
        <v>21</v>
      </c>
      <c r="C776">
        <v>351289</v>
      </c>
      <c r="D776">
        <v>4</v>
      </c>
    </row>
    <row r="777" spans="1:4" x14ac:dyDescent="0.25">
      <c r="A777" s="1">
        <v>39234</v>
      </c>
      <c r="B777" t="s">
        <v>25</v>
      </c>
      <c r="C777">
        <v>390964</v>
      </c>
      <c r="D777">
        <v>3</v>
      </c>
    </row>
    <row r="778" spans="1:4" x14ac:dyDescent="0.25">
      <c r="A778" s="1">
        <v>39238</v>
      </c>
      <c r="B778" t="s">
        <v>24</v>
      </c>
      <c r="C778">
        <v>333698</v>
      </c>
      <c r="D778">
        <v>3</v>
      </c>
    </row>
    <row r="779" spans="1:4" x14ac:dyDescent="0.25">
      <c r="A779" s="1">
        <v>39239</v>
      </c>
      <c r="B779" t="s">
        <v>22</v>
      </c>
      <c r="C779">
        <v>341886</v>
      </c>
      <c r="D779">
        <v>3</v>
      </c>
    </row>
    <row r="780" spans="1:4" x14ac:dyDescent="0.25">
      <c r="A780" s="1">
        <v>39241</v>
      </c>
      <c r="B780" t="s">
        <v>25</v>
      </c>
      <c r="C780">
        <v>1310637</v>
      </c>
      <c r="D780">
        <v>10</v>
      </c>
    </row>
    <row r="781" spans="1:4" x14ac:dyDescent="0.25">
      <c r="A781" s="1">
        <v>39245</v>
      </c>
      <c r="B781" t="s">
        <v>24</v>
      </c>
      <c r="C781">
        <v>1072374</v>
      </c>
      <c r="D781">
        <v>8</v>
      </c>
    </row>
    <row r="782" spans="1:4" x14ac:dyDescent="0.25">
      <c r="A782" s="1">
        <v>39247</v>
      </c>
      <c r="B782" t="s">
        <v>21</v>
      </c>
      <c r="C782">
        <v>694439</v>
      </c>
      <c r="D782">
        <v>6</v>
      </c>
    </row>
    <row r="783" spans="1:4" x14ac:dyDescent="0.25">
      <c r="A783" s="1">
        <v>39248</v>
      </c>
      <c r="B783" t="s">
        <v>25</v>
      </c>
      <c r="C783">
        <v>686688</v>
      </c>
      <c r="D783">
        <v>6</v>
      </c>
    </row>
    <row r="784" spans="1:4" x14ac:dyDescent="0.25">
      <c r="A784" s="1">
        <v>39252</v>
      </c>
      <c r="B784" t="s">
        <v>24</v>
      </c>
      <c r="C784">
        <v>763517</v>
      </c>
      <c r="D784">
        <v>5</v>
      </c>
    </row>
    <row r="785" spans="1:4" x14ac:dyDescent="0.25">
      <c r="A785" s="1">
        <v>39253</v>
      </c>
      <c r="B785" t="s">
        <v>22</v>
      </c>
      <c r="C785">
        <v>286800</v>
      </c>
      <c r="D785">
        <v>2</v>
      </c>
    </row>
    <row r="786" spans="1:4" x14ac:dyDescent="0.25">
      <c r="A786" s="1">
        <v>39254</v>
      </c>
      <c r="B786" t="s">
        <v>21</v>
      </c>
      <c r="C786">
        <v>217456</v>
      </c>
      <c r="D786">
        <v>4</v>
      </c>
    </row>
    <row r="787" spans="1:4" x14ac:dyDescent="0.25">
      <c r="A787" s="1">
        <v>39255</v>
      </c>
      <c r="B787" t="s">
        <v>25</v>
      </c>
      <c r="C787">
        <v>305673</v>
      </c>
      <c r="D787">
        <v>3</v>
      </c>
    </row>
    <row r="788" spans="1:4" x14ac:dyDescent="0.25">
      <c r="A788" s="1">
        <v>39258</v>
      </c>
      <c r="B788" t="s">
        <v>20</v>
      </c>
      <c r="C788">
        <v>105845</v>
      </c>
      <c r="D788">
        <v>1</v>
      </c>
    </row>
    <row r="789" spans="1:4" x14ac:dyDescent="0.25">
      <c r="A789" s="1">
        <v>39259</v>
      </c>
      <c r="B789" t="s">
        <v>24</v>
      </c>
      <c r="C789">
        <v>401318</v>
      </c>
      <c r="D789">
        <v>3</v>
      </c>
    </row>
    <row r="790" spans="1:4" x14ac:dyDescent="0.25">
      <c r="A790" s="1">
        <v>39260</v>
      </c>
      <c r="B790" t="s">
        <v>22</v>
      </c>
      <c r="C790">
        <v>795443</v>
      </c>
      <c r="D790">
        <v>9</v>
      </c>
    </row>
    <row r="791" spans="1:4" x14ac:dyDescent="0.25">
      <c r="A791" s="1">
        <v>39261</v>
      </c>
      <c r="B791" t="s">
        <v>21</v>
      </c>
      <c r="C791">
        <v>497500</v>
      </c>
      <c r="D791">
        <v>5</v>
      </c>
    </row>
    <row r="792" spans="1:4" x14ac:dyDescent="0.25">
      <c r="A792" s="1">
        <v>39262</v>
      </c>
      <c r="B792" t="s">
        <v>25</v>
      </c>
      <c r="C792">
        <v>102000</v>
      </c>
      <c r="D792">
        <v>1</v>
      </c>
    </row>
    <row r="793" spans="1:4" x14ac:dyDescent="0.25">
      <c r="A793" s="1">
        <v>39266</v>
      </c>
      <c r="B793" t="s">
        <v>24</v>
      </c>
      <c r="C793">
        <v>1065935</v>
      </c>
      <c r="D793">
        <v>11</v>
      </c>
    </row>
    <row r="794" spans="1:4" x14ac:dyDescent="0.25">
      <c r="A794" s="1">
        <v>39269</v>
      </c>
      <c r="B794" t="s">
        <v>25</v>
      </c>
      <c r="C794">
        <v>552014</v>
      </c>
      <c r="D794">
        <v>6</v>
      </c>
    </row>
    <row r="795" spans="1:4" x14ac:dyDescent="0.25">
      <c r="A795" s="1">
        <v>39272</v>
      </c>
      <c r="B795" t="s">
        <v>20</v>
      </c>
      <c r="C795">
        <v>102000</v>
      </c>
      <c r="D795">
        <v>1</v>
      </c>
    </row>
    <row r="796" spans="1:4" x14ac:dyDescent="0.25">
      <c r="A796" s="1">
        <v>39273</v>
      </c>
      <c r="B796" t="s">
        <v>24</v>
      </c>
      <c r="C796">
        <v>271800</v>
      </c>
      <c r="D796">
        <v>2</v>
      </c>
    </row>
    <row r="797" spans="1:4" x14ac:dyDescent="0.25">
      <c r="A797" s="1">
        <v>39274</v>
      </c>
      <c r="B797" t="s">
        <v>22</v>
      </c>
      <c r="C797">
        <v>276596</v>
      </c>
      <c r="D797">
        <v>3</v>
      </c>
    </row>
    <row r="798" spans="1:4" x14ac:dyDescent="0.25">
      <c r="A798" s="1">
        <v>39275</v>
      </c>
      <c r="B798" t="s">
        <v>21</v>
      </c>
      <c r="C798">
        <v>408621</v>
      </c>
      <c r="D798">
        <v>3</v>
      </c>
    </row>
    <row r="799" spans="1:4" x14ac:dyDescent="0.25">
      <c r="A799" s="1">
        <v>39276</v>
      </c>
      <c r="B799" t="s">
        <v>25</v>
      </c>
      <c r="C799">
        <v>681958</v>
      </c>
      <c r="D799">
        <v>4</v>
      </c>
    </row>
    <row r="800" spans="1:4" x14ac:dyDescent="0.25">
      <c r="A800" s="1">
        <v>39280</v>
      </c>
      <c r="B800" t="s">
        <v>24</v>
      </c>
      <c r="C800">
        <v>863109</v>
      </c>
      <c r="D800">
        <v>9</v>
      </c>
    </row>
    <row r="801" spans="1:4" x14ac:dyDescent="0.25">
      <c r="A801" s="1">
        <v>39281</v>
      </c>
      <c r="B801" t="s">
        <v>22</v>
      </c>
      <c r="C801">
        <v>108355</v>
      </c>
      <c r="D801">
        <v>1</v>
      </c>
    </row>
    <row r="802" spans="1:4" x14ac:dyDescent="0.25">
      <c r="A802" s="1">
        <v>39282</v>
      </c>
      <c r="B802" t="s">
        <v>21</v>
      </c>
      <c r="C802">
        <v>528036</v>
      </c>
      <c r="D802">
        <v>6</v>
      </c>
    </row>
    <row r="803" spans="1:4" x14ac:dyDescent="0.25">
      <c r="A803" s="1">
        <v>39286</v>
      </c>
      <c r="B803" t="s">
        <v>20</v>
      </c>
      <c r="C803">
        <v>521901</v>
      </c>
      <c r="D803">
        <v>5</v>
      </c>
    </row>
    <row r="804" spans="1:4" x14ac:dyDescent="0.25">
      <c r="A804" s="1">
        <v>39287</v>
      </c>
      <c r="B804" t="s">
        <v>24</v>
      </c>
      <c r="C804">
        <v>308010</v>
      </c>
      <c r="D804">
        <v>3</v>
      </c>
    </row>
    <row r="805" spans="1:4" x14ac:dyDescent="0.25">
      <c r="A805" s="1">
        <v>39288</v>
      </c>
      <c r="B805" t="s">
        <v>22</v>
      </c>
      <c r="C805">
        <v>446180</v>
      </c>
      <c r="D805">
        <v>6</v>
      </c>
    </row>
    <row r="806" spans="1:4" x14ac:dyDescent="0.25">
      <c r="A806" s="1">
        <v>39289</v>
      </c>
      <c r="B806" t="s">
        <v>21</v>
      </c>
      <c r="C806">
        <v>462923</v>
      </c>
      <c r="D806">
        <v>4</v>
      </c>
    </row>
    <row r="807" spans="1:4" x14ac:dyDescent="0.25">
      <c r="A807" s="1">
        <v>39290</v>
      </c>
      <c r="B807" t="s">
        <v>25</v>
      </c>
      <c r="C807">
        <v>204000</v>
      </c>
      <c r="D807">
        <v>1</v>
      </c>
    </row>
    <row r="808" spans="1:4" x14ac:dyDescent="0.25">
      <c r="A808" s="1">
        <v>39293</v>
      </c>
      <c r="B808" t="s">
        <v>20</v>
      </c>
      <c r="C808">
        <v>302200</v>
      </c>
      <c r="D808">
        <v>4</v>
      </c>
    </row>
    <row r="809" spans="1:4" x14ac:dyDescent="0.25">
      <c r="A809" s="1">
        <v>39294</v>
      </c>
      <c r="B809" t="s">
        <v>24</v>
      </c>
      <c r="C809">
        <v>1138636</v>
      </c>
      <c r="D809">
        <v>3</v>
      </c>
    </row>
    <row r="810" spans="1:4" x14ac:dyDescent="0.25">
      <c r="A810" s="1">
        <v>39295</v>
      </c>
      <c r="B810" t="s">
        <v>22</v>
      </c>
      <c r="C810">
        <v>427171</v>
      </c>
      <c r="D810">
        <v>2</v>
      </c>
    </row>
    <row r="811" spans="1:4" x14ac:dyDescent="0.25">
      <c r="A811" s="1">
        <v>39296</v>
      </c>
      <c r="B811" t="s">
        <v>21</v>
      </c>
      <c r="C811">
        <v>147900</v>
      </c>
      <c r="D811">
        <v>2</v>
      </c>
    </row>
    <row r="812" spans="1:4" x14ac:dyDescent="0.25">
      <c r="A812" s="1">
        <v>39297</v>
      </c>
      <c r="B812" t="s">
        <v>25</v>
      </c>
      <c r="C812">
        <v>102000</v>
      </c>
      <c r="D812">
        <v>1</v>
      </c>
    </row>
    <row r="813" spans="1:4" x14ac:dyDescent="0.25">
      <c r="A813" s="1">
        <v>39302</v>
      </c>
      <c r="B813" t="s">
        <v>22</v>
      </c>
      <c r="C813">
        <v>269900</v>
      </c>
      <c r="D813">
        <v>2</v>
      </c>
    </row>
    <row r="814" spans="1:4" x14ac:dyDescent="0.25">
      <c r="A814" s="1">
        <v>39303</v>
      </c>
      <c r="B814" t="s">
        <v>21</v>
      </c>
      <c r="C814">
        <v>75900</v>
      </c>
      <c r="D814">
        <v>1</v>
      </c>
    </row>
    <row r="815" spans="1:4" x14ac:dyDescent="0.25">
      <c r="A815" s="1">
        <v>39304</v>
      </c>
      <c r="B815" t="s">
        <v>25</v>
      </c>
      <c r="C815">
        <v>301800</v>
      </c>
      <c r="D815">
        <v>2</v>
      </c>
    </row>
    <row r="816" spans="1:4" x14ac:dyDescent="0.25">
      <c r="A816" s="1">
        <v>39305</v>
      </c>
      <c r="B816" t="s">
        <v>19</v>
      </c>
      <c r="C816">
        <v>102000</v>
      </c>
      <c r="D816">
        <v>1</v>
      </c>
    </row>
    <row r="817" spans="1:4" x14ac:dyDescent="0.25">
      <c r="A817" s="1">
        <v>39307</v>
      </c>
      <c r="B817" t="s">
        <v>20</v>
      </c>
      <c r="C817">
        <v>85900</v>
      </c>
      <c r="D817">
        <v>1</v>
      </c>
    </row>
    <row r="818" spans="1:4" x14ac:dyDescent="0.25">
      <c r="A818" s="1">
        <v>39308</v>
      </c>
      <c r="B818" t="s">
        <v>24</v>
      </c>
      <c r="C818">
        <v>271800</v>
      </c>
      <c r="D818">
        <v>2</v>
      </c>
    </row>
    <row r="819" spans="1:4" x14ac:dyDescent="0.25">
      <c r="A819" s="1">
        <v>39309</v>
      </c>
      <c r="B819" t="s">
        <v>22</v>
      </c>
      <c r="C819">
        <v>223479</v>
      </c>
      <c r="D819">
        <v>2</v>
      </c>
    </row>
    <row r="820" spans="1:4" x14ac:dyDescent="0.25">
      <c r="A820" s="1">
        <v>39310</v>
      </c>
      <c r="B820" t="s">
        <v>21</v>
      </c>
      <c r="C820">
        <v>181275</v>
      </c>
      <c r="D820">
        <v>2</v>
      </c>
    </row>
    <row r="821" spans="1:4" x14ac:dyDescent="0.25">
      <c r="A821" s="1">
        <v>39311</v>
      </c>
      <c r="B821" t="s">
        <v>25</v>
      </c>
      <c r="C821">
        <v>68900</v>
      </c>
      <c r="D821">
        <v>1</v>
      </c>
    </row>
    <row r="822" spans="1:4" x14ac:dyDescent="0.25">
      <c r="A822" s="1">
        <v>39315</v>
      </c>
      <c r="B822" t="s">
        <v>24</v>
      </c>
      <c r="C822">
        <v>246536</v>
      </c>
      <c r="D822">
        <v>2</v>
      </c>
    </row>
    <row r="823" spans="1:4" x14ac:dyDescent="0.25">
      <c r="A823" s="1">
        <v>39316</v>
      </c>
      <c r="B823" t="s">
        <v>22</v>
      </c>
      <c r="C823">
        <v>115900</v>
      </c>
      <c r="D823">
        <v>1</v>
      </c>
    </row>
    <row r="824" spans="1:4" x14ac:dyDescent="0.25">
      <c r="A824" s="1">
        <v>39317</v>
      </c>
      <c r="B824" t="s">
        <v>21</v>
      </c>
      <c r="C824">
        <v>671931</v>
      </c>
      <c r="D824">
        <v>8</v>
      </c>
    </row>
    <row r="825" spans="1:4" x14ac:dyDescent="0.25">
      <c r="A825" s="1">
        <v>39318</v>
      </c>
      <c r="B825" t="s">
        <v>25</v>
      </c>
      <c r="C825">
        <v>75900</v>
      </c>
      <c r="D825">
        <v>1</v>
      </c>
    </row>
    <row r="826" spans="1:4" x14ac:dyDescent="0.25">
      <c r="A826" s="1">
        <v>39321</v>
      </c>
      <c r="B826" t="s">
        <v>20</v>
      </c>
      <c r="C826">
        <v>144255</v>
      </c>
      <c r="D826">
        <v>2</v>
      </c>
    </row>
    <row r="827" spans="1:4" x14ac:dyDescent="0.25">
      <c r="A827" s="1">
        <v>39322</v>
      </c>
      <c r="B827" t="s">
        <v>24</v>
      </c>
      <c r="C827">
        <v>242474</v>
      </c>
      <c r="D827">
        <v>3</v>
      </c>
    </row>
    <row r="828" spans="1:4" x14ac:dyDescent="0.25">
      <c r="A828" s="1">
        <v>39323</v>
      </c>
      <c r="B828" t="s">
        <v>22</v>
      </c>
      <c r="C828">
        <v>115900</v>
      </c>
      <c r="D828">
        <v>1</v>
      </c>
    </row>
    <row r="829" spans="1:4" x14ac:dyDescent="0.25">
      <c r="A829" s="1">
        <v>39325</v>
      </c>
      <c r="B829" t="s">
        <v>25</v>
      </c>
      <c r="C829">
        <v>262700</v>
      </c>
      <c r="D829">
        <v>3</v>
      </c>
    </row>
    <row r="830" spans="1:4" x14ac:dyDescent="0.25">
      <c r="A830" s="1">
        <v>39328</v>
      </c>
      <c r="B830" t="s">
        <v>20</v>
      </c>
      <c r="C830">
        <v>562200</v>
      </c>
      <c r="D830">
        <v>8</v>
      </c>
    </row>
    <row r="831" spans="1:4" x14ac:dyDescent="0.25">
      <c r="A831" s="1">
        <v>39329</v>
      </c>
      <c r="B831" t="s">
        <v>24</v>
      </c>
      <c r="C831">
        <v>204000</v>
      </c>
      <c r="D831">
        <v>2</v>
      </c>
    </row>
    <row r="832" spans="1:4" x14ac:dyDescent="0.25">
      <c r="A832" s="1">
        <v>39331</v>
      </c>
      <c r="B832" t="s">
        <v>21</v>
      </c>
      <c r="C832">
        <v>456955</v>
      </c>
      <c r="D832">
        <v>5</v>
      </c>
    </row>
    <row r="833" spans="1:4" x14ac:dyDescent="0.25">
      <c r="A833" s="1">
        <v>39332</v>
      </c>
      <c r="B833" t="s">
        <v>25</v>
      </c>
      <c r="C833">
        <v>138800</v>
      </c>
      <c r="D833">
        <v>1</v>
      </c>
    </row>
    <row r="834" spans="1:4" x14ac:dyDescent="0.25">
      <c r="A834" s="1">
        <v>39335</v>
      </c>
      <c r="B834" t="s">
        <v>20</v>
      </c>
      <c r="C834">
        <v>64425</v>
      </c>
      <c r="D834">
        <v>1</v>
      </c>
    </row>
    <row r="835" spans="1:4" x14ac:dyDescent="0.25">
      <c r="A835" s="1">
        <v>39336</v>
      </c>
      <c r="B835" t="s">
        <v>24</v>
      </c>
      <c r="C835">
        <v>60900</v>
      </c>
      <c r="D835">
        <v>1</v>
      </c>
    </row>
    <row r="836" spans="1:4" x14ac:dyDescent="0.25">
      <c r="A836" s="1">
        <v>39337</v>
      </c>
      <c r="B836" t="s">
        <v>22</v>
      </c>
      <c r="C836">
        <v>466389</v>
      </c>
      <c r="D836">
        <v>5</v>
      </c>
    </row>
    <row r="837" spans="1:4" x14ac:dyDescent="0.25">
      <c r="A837" s="1">
        <v>39338</v>
      </c>
      <c r="B837" t="s">
        <v>21</v>
      </c>
      <c r="C837">
        <v>480400</v>
      </c>
      <c r="D837">
        <v>6</v>
      </c>
    </row>
    <row r="838" spans="1:4" x14ac:dyDescent="0.25">
      <c r="A838" s="1">
        <v>39339</v>
      </c>
      <c r="B838" t="s">
        <v>25</v>
      </c>
      <c r="C838">
        <v>60900</v>
      </c>
      <c r="D838">
        <v>1</v>
      </c>
    </row>
    <row r="839" spans="1:4" x14ac:dyDescent="0.25">
      <c r="A839" s="1">
        <v>39342</v>
      </c>
      <c r="B839" t="s">
        <v>20</v>
      </c>
      <c r="C839">
        <v>279500</v>
      </c>
      <c r="D839">
        <v>5</v>
      </c>
    </row>
    <row r="840" spans="1:4" x14ac:dyDescent="0.25">
      <c r="A840" s="1">
        <v>39343</v>
      </c>
      <c r="B840" t="s">
        <v>24</v>
      </c>
      <c r="C840">
        <v>257700</v>
      </c>
      <c r="D840">
        <v>3</v>
      </c>
    </row>
    <row r="841" spans="1:4" x14ac:dyDescent="0.25">
      <c r="A841" s="1">
        <v>39344</v>
      </c>
      <c r="B841" t="s">
        <v>22</v>
      </c>
      <c r="C841">
        <v>809089</v>
      </c>
      <c r="D841">
        <v>8</v>
      </c>
    </row>
    <row r="842" spans="1:4" x14ac:dyDescent="0.25">
      <c r="A842" s="1">
        <v>39345</v>
      </c>
      <c r="B842" t="s">
        <v>21</v>
      </c>
      <c r="C842">
        <v>191800</v>
      </c>
      <c r="D842">
        <v>2</v>
      </c>
    </row>
    <row r="843" spans="1:4" x14ac:dyDescent="0.25">
      <c r="A843" s="1">
        <v>39349</v>
      </c>
      <c r="B843" t="s">
        <v>20</v>
      </c>
      <c r="C843">
        <v>165900</v>
      </c>
      <c r="D843">
        <v>1</v>
      </c>
    </row>
    <row r="844" spans="1:4" x14ac:dyDescent="0.25">
      <c r="A844" s="1">
        <v>39350</v>
      </c>
      <c r="B844" t="s">
        <v>24</v>
      </c>
      <c r="C844">
        <v>156800</v>
      </c>
      <c r="D844">
        <v>2</v>
      </c>
    </row>
    <row r="845" spans="1:4" x14ac:dyDescent="0.25">
      <c r="A845" s="1">
        <v>39351</v>
      </c>
      <c r="B845" t="s">
        <v>22</v>
      </c>
      <c r="C845">
        <v>131395</v>
      </c>
      <c r="D845">
        <v>2</v>
      </c>
    </row>
    <row r="846" spans="1:4" x14ac:dyDescent="0.25">
      <c r="A846" s="1">
        <v>39352</v>
      </c>
      <c r="B846" t="s">
        <v>21</v>
      </c>
      <c r="C846">
        <v>65900</v>
      </c>
      <c r="D846">
        <v>1</v>
      </c>
    </row>
    <row r="847" spans="1:4" x14ac:dyDescent="0.25">
      <c r="A847" s="1">
        <v>39353</v>
      </c>
      <c r="B847" t="s">
        <v>25</v>
      </c>
      <c r="C847">
        <v>182700</v>
      </c>
      <c r="D847">
        <v>3</v>
      </c>
    </row>
    <row r="848" spans="1:4" x14ac:dyDescent="0.25">
      <c r="A848" s="1">
        <v>39356</v>
      </c>
      <c r="B848" t="s">
        <v>20</v>
      </c>
      <c r="C848">
        <v>434744</v>
      </c>
      <c r="D848">
        <v>6</v>
      </c>
    </row>
    <row r="849" spans="1:4" x14ac:dyDescent="0.25">
      <c r="A849" s="1">
        <v>39357</v>
      </c>
      <c r="B849" t="s">
        <v>24</v>
      </c>
      <c r="C849">
        <v>316290</v>
      </c>
      <c r="D849">
        <v>4</v>
      </c>
    </row>
    <row r="850" spans="1:4" x14ac:dyDescent="0.25">
      <c r="A850" s="1">
        <v>39358</v>
      </c>
      <c r="B850" t="s">
        <v>22</v>
      </c>
      <c r="C850">
        <v>135900</v>
      </c>
      <c r="D850">
        <v>1</v>
      </c>
    </row>
    <row r="851" spans="1:4" x14ac:dyDescent="0.25">
      <c r="A851" s="1">
        <v>39359</v>
      </c>
      <c r="B851" t="s">
        <v>21</v>
      </c>
      <c r="C851">
        <v>789055</v>
      </c>
      <c r="D851">
        <v>9</v>
      </c>
    </row>
    <row r="852" spans="1:4" x14ac:dyDescent="0.25">
      <c r="A852" s="1">
        <v>39360</v>
      </c>
      <c r="B852" t="s">
        <v>25</v>
      </c>
      <c r="C852">
        <v>180906</v>
      </c>
      <c r="D852">
        <v>4</v>
      </c>
    </row>
    <row r="853" spans="1:4" x14ac:dyDescent="0.25">
      <c r="A853" s="1">
        <v>39363</v>
      </c>
      <c r="B853" t="s">
        <v>20</v>
      </c>
      <c r="C853">
        <v>251800</v>
      </c>
      <c r="D853">
        <v>2</v>
      </c>
    </row>
    <row r="854" spans="1:4" x14ac:dyDescent="0.25">
      <c r="A854" s="1">
        <v>39364</v>
      </c>
      <c r="B854" t="s">
        <v>24</v>
      </c>
      <c r="C854">
        <v>65900</v>
      </c>
      <c r="D854">
        <v>1</v>
      </c>
    </row>
    <row r="855" spans="1:4" x14ac:dyDescent="0.25">
      <c r="A855" s="1">
        <v>39365</v>
      </c>
      <c r="B855" t="s">
        <v>22</v>
      </c>
      <c r="C855">
        <v>611220</v>
      </c>
      <c r="D855">
        <v>8</v>
      </c>
    </row>
    <row r="856" spans="1:4" x14ac:dyDescent="0.25">
      <c r="A856" s="1">
        <v>39366</v>
      </c>
      <c r="B856" t="s">
        <v>21</v>
      </c>
      <c r="C856">
        <v>1061858</v>
      </c>
      <c r="D856">
        <v>7</v>
      </c>
    </row>
    <row r="857" spans="1:4" x14ac:dyDescent="0.25">
      <c r="A857" s="1">
        <v>39371</v>
      </c>
      <c r="B857" t="s">
        <v>24</v>
      </c>
      <c r="C857">
        <v>60900</v>
      </c>
      <c r="D857">
        <v>1</v>
      </c>
    </row>
    <row r="858" spans="1:4" x14ac:dyDescent="0.25">
      <c r="A858" s="1">
        <v>39372</v>
      </c>
      <c r="B858" t="s">
        <v>22</v>
      </c>
      <c r="C858">
        <v>187900</v>
      </c>
      <c r="D858">
        <v>2</v>
      </c>
    </row>
    <row r="859" spans="1:4" x14ac:dyDescent="0.25">
      <c r="A859" s="1">
        <v>39374</v>
      </c>
      <c r="B859" t="s">
        <v>25</v>
      </c>
      <c r="C859">
        <v>146800</v>
      </c>
      <c r="D859">
        <v>2</v>
      </c>
    </row>
    <row r="860" spans="1:4" x14ac:dyDescent="0.25">
      <c r="A860" s="1">
        <v>39377</v>
      </c>
      <c r="B860" t="s">
        <v>20</v>
      </c>
      <c r="C860">
        <v>162531</v>
      </c>
      <c r="D860">
        <v>1</v>
      </c>
    </row>
    <row r="861" spans="1:4" x14ac:dyDescent="0.25">
      <c r="A861" s="1">
        <v>39379</v>
      </c>
      <c r="B861" t="s">
        <v>22</v>
      </c>
      <c r="C861">
        <v>45900</v>
      </c>
      <c r="D861">
        <v>1</v>
      </c>
    </row>
    <row r="862" spans="1:4" x14ac:dyDescent="0.25">
      <c r="A862" s="1">
        <v>39380</v>
      </c>
      <c r="B862" t="s">
        <v>21</v>
      </c>
      <c r="C862">
        <v>490806</v>
      </c>
      <c r="D862">
        <v>7</v>
      </c>
    </row>
    <row r="863" spans="1:4" x14ac:dyDescent="0.25">
      <c r="A863" s="1">
        <v>39381</v>
      </c>
      <c r="B863" t="s">
        <v>25</v>
      </c>
      <c r="C863">
        <v>127800</v>
      </c>
      <c r="D863">
        <v>2</v>
      </c>
    </row>
    <row r="864" spans="1:4" x14ac:dyDescent="0.25">
      <c r="A864" s="1">
        <v>39385</v>
      </c>
      <c r="B864" t="s">
        <v>24</v>
      </c>
      <c r="C864">
        <v>311988</v>
      </c>
      <c r="D864">
        <v>5</v>
      </c>
    </row>
    <row r="865" spans="1:4" x14ac:dyDescent="0.25">
      <c r="A865" s="1">
        <v>39386</v>
      </c>
      <c r="B865" t="s">
        <v>22</v>
      </c>
      <c r="C865">
        <v>538507</v>
      </c>
      <c r="D865">
        <v>8</v>
      </c>
    </row>
    <row r="866" spans="1:4" x14ac:dyDescent="0.25">
      <c r="A866" s="1">
        <v>39387</v>
      </c>
      <c r="B866" t="s">
        <v>21</v>
      </c>
      <c r="C866">
        <v>60900</v>
      </c>
      <c r="D866">
        <v>1</v>
      </c>
    </row>
    <row r="867" spans="1:4" x14ac:dyDescent="0.25">
      <c r="A867" s="1">
        <v>39388</v>
      </c>
      <c r="B867" t="s">
        <v>25</v>
      </c>
      <c r="C867">
        <v>198300</v>
      </c>
      <c r="D867">
        <v>3</v>
      </c>
    </row>
    <row r="868" spans="1:4" x14ac:dyDescent="0.25">
      <c r="A868" s="1">
        <v>39392</v>
      </c>
      <c r="B868" t="s">
        <v>24</v>
      </c>
      <c r="C868">
        <v>202524</v>
      </c>
      <c r="D868">
        <v>4</v>
      </c>
    </row>
    <row r="869" spans="1:4" x14ac:dyDescent="0.25">
      <c r="A869" s="1">
        <v>39393</v>
      </c>
      <c r="B869" t="s">
        <v>22</v>
      </c>
      <c r="C869">
        <v>273600</v>
      </c>
      <c r="D869">
        <v>4</v>
      </c>
    </row>
    <row r="870" spans="1:4" x14ac:dyDescent="0.25">
      <c r="A870" s="1">
        <v>39394</v>
      </c>
      <c r="B870" t="s">
        <v>21</v>
      </c>
      <c r="C870">
        <v>248600</v>
      </c>
      <c r="D870">
        <v>4</v>
      </c>
    </row>
    <row r="871" spans="1:4" x14ac:dyDescent="0.25">
      <c r="A871" s="1">
        <v>39395</v>
      </c>
      <c r="B871" t="s">
        <v>25</v>
      </c>
      <c r="C871">
        <v>243600</v>
      </c>
      <c r="D871">
        <v>4</v>
      </c>
    </row>
    <row r="872" spans="1:4" x14ac:dyDescent="0.25">
      <c r="A872" s="1">
        <v>39399</v>
      </c>
      <c r="B872" t="s">
        <v>24</v>
      </c>
      <c r="C872">
        <v>325137</v>
      </c>
      <c r="D872">
        <v>2</v>
      </c>
    </row>
    <row r="873" spans="1:4" x14ac:dyDescent="0.25">
      <c r="A873" s="1">
        <v>39401</v>
      </c>
      <c r="B873" t="s">
        <v>21</v>
      </c>
      <c r="C873">
        <v>17684</v>
      </c>
      <c r="D873">
        <v>1</v>
      </c>
    </row>
    <row r="874" spans="1:4" x14ac:dyDescent="0.25">
      <c r="A874" s="1">
        <v>39402</v>
      </c>
      <c r="B874" t="s">
        <v>25</v>
      </c>
      <c r="C874">
        <v>858576</v>
      </c>
      <c r="D874">
        <v>11</v>
      </c>
    </row>
    <row r="875" spans="1:4" x14ac:dyDescent="0.25">
      <c r="A875" s="1">
        <v>39406</v>
      </c>
      <c r="B875" t="s">
        <v>24</v>
      </c>
      <c r="C875">
        <v>181800</v>
      </c>
      <c r="D875">
        <v>2</v>
      </c>
    </row>
    <row r="876" spans="1:4" x14ac:dyDescent="0.25">
      <c r="A876" s="1">
        <v>39407</v>
      </c>
      <c r="B876" t="s">
        <v>22</v>
      </c>
      <c r="C876">
        <v>70900</v>
      </c>
      <c r="D876">
        <v>1</v>
      </c>
    </row>
    <row r="877" spans="1:4" x14ac:dyDescent="0.25">
      <c r="A877" s="1">
        <v>39408</v>
      </c>
      <c r="B877" t="s">
        <v>21</v>
      </c>
      <c r="C877">
        <v>321910</v>
      </c>
      <c r="D877">
        <v>3</v>
      </c>
    </row>
    <row r="878" spans="1:4" x14ac:dyDescent="0.25">
      <c r="A878" s="1">
        <v>39409</v>
      </c>
      <c r="B878" t="s">
        <v>25</v>
      </c>
      <c r="C878">
        <v>491900</v>
      </c>
      <c r="D878">
        <v>4</v>
      </c>
    </row>
    <row r="879" spans="1:4" x14ac:dyDescent="0.25">
      <c r="A879" s="1">
        <v>39412</v>
      </c>
      <c r="B879" t="s">
        <v>20</v>
      </c>
      <c r="C879">
        <v>547904</v>
      </c>
      <c r="D879">
        <v>6</v>
      </c>
    </row>
    <row r="880" spans="1:4" x14ac:dyDescent="0.25">
      <c r="A880" s="1">
        <v>39413</v>
      </c>
      <c r="B880" t="s">
        <v>24</v>
      </c>
      <c r="C880">
        <v>961008</v>
      </c>
      <c r="D880">
        <v>10</v>
      </c>
    </row>
    <row r="881" spans="1:4" x14ac:dyDescent="0.25">
      <c r="A881" s="1">
        <v>39414</v>
      </c>
      <c r="B881" t="s">
        <v>22</v>
      </c>
      <c r="C881">
        <v>277700</v>
      </c>
      <c r="D881">
        <v>3</v>
      </c>
    </row>
    <row r="882" spans="1:4" x14ac:dyDescent="0.25">
      <c r="A882" s="1">
        <v>39416</v>
      </c>
      <c r="B882" t="s">
        <v>25</v>
      </c>
      <c r="C882">
        <v>370485</v>
      </c>
      <c r="D882">
        <v>5</v>
      </c>
    </row>
    <row r="883" spans="1:4" x14ac:dyDescent="0.25">
      <c r="A883" s="1">
        <v>39419</v>
      </c>
      <c r="B883" t="s">
        <v>20</v>
      </c>
      <c r="C883">
        <v>570255</v>
      </c>
      <c r="D883">
        <v>7</v>
      </c>
    </row>
    <row r="884" spans="1:4" x14ac:dyDescent="0.25">
      <c r="A884" s="1">
        <v>39420</v>
      </c>
      <c r="B884" t="s">
        <v>24</v>
      </c>
      <c r="C884">
        <v>65900</v>
      </c>
      <c r="D884">
        <v>1</v>
      </c>
    </row>
    <row r="885" spans="1:4" x14ac:dyDescent="0.25">
      <c r="A885" s="1">
        <v>39421</v>
      </c>
      <c r="B885" t="s">
        <v>22</v>
      </c>
      <c r="C885">
        <v>135900</v>
      </c>
      <c r="D885">
        <v>1</v>
      </c>
    </row>
    <row r="886" spans="1:4" x14ac:dyDescent="0.25">
      <c r="A886" s="1">
        <v>39422</v>
      </c>
      <c r="B886" t="s">
        <v>21</v>
      </c>
      <c r="C886">
        <v>125900</v>
      </c>
      <c r="D886">
        <v>1</v>
      </c>
    </row>
    <row r="887" spans="1:4" x14ac:dyDescent="0.25">
      <c r="A887" s="1">
        <v>39423</v>
      </c>
      <c r="B887" t="s">
        <v>25</v>
      </c>
      <c r="C887">
        <v>155900</v>
      </c>
      <c r="D887">
        <v>1</v>
      </c>
    </row>
    <row r="888" spans="1:4" x14ac:dyDescent="0.25">
      <c r="A888" s="1">
        <v>39426</v>
      </c>
      <c r="B888" t="s">
        <v>20</v>
      </c>
      <c r="C888">
        <v>229750</v>
      </c>
      <c r="D888">
        <v>3</v>
      </c>
    </row>
    <row r="889" spans="1:4" x14ac:dyDescent="0.25">
      <c r="A889" s="1">
        <v>39428</v>
      </c>
      <c r="B889" t="s">
        <v>22</v>
      </c>
      <c r="C889">
        <v>101800</v>
      </c>
      <c r="D889">
        <v>2</v>
      </c>
    </row>
    <row r="890" spans="1:4" x14ac:dyDescent="0.25">
      <c r="A890" s="1">
        <v>39429</v>
      </c>
      <c r="B890" t="s">
        <v>21</v>
      </c>
      <c r="C890">
        <v>57789</v>
      </c>
      <c r="D890">
        <v>1</v>
      </c>
    </row>
    <row r="891" spans="1:4" x14ac:dyDescent="0.25">
      <c r="A891" s="1">
        <v>39433</v>
      </c>
      <c r="B891" t="s">
        <v>20</v>
      </c>
      <c r="C891">
        <v>419500</v>
      </c>
      <c r="D891">
        <v>4</v>
      </c>
    </row>
    <row r="892" spans="1:4" x14ac:dyDescent="0.25">
      <c r="A892" s="1">
        <v>39434</v>
      </c>
      <c r="B892" t="s">
        <v>24</v>
      </c>
      <c r="C892">
        <v>478267</v>
      </c>
      <c r="D892">
        <v>8</v>
      </c>
    </row>
    <row r="893" spans="1:4" x14ac:dyDescent="0.25">
      <c r="A893" s="1">
        <v>39435</v>
      </c>
      <c r="B893" t="s">
        <v>22</v>
      </c>
      <c r="C893">
        <v>685218</v>
      </c>
      <c r="D893">
        <v>4</v>
      </c>
    </row>
    <row r="894" spans="1:4" x14ac:dyDescent="0.25">
      <c r="A894" s="1">
        <v>39436</v>
      </c>
      <c r="B894" t="s">
        <v>21</v>
      </c>
      <c r="C894">
        <v>500309</v>
      </c>
      <c r="D894">
        <v>5</v>
      </c>
    </row>
    <row r="895" spans="1:4" x14ac:dyDescent="0.25">
      <c r="A895" s="1">
        <v>39442</v>
      </c>
      <c r="B895" t="s">
        <v>22</v>
      </c>
      <c r="C895">
        <v>75900</v>
      </c>
      <c r="D895">
        <v>1</v>
      </c>
    </row>
    <row r="896" spans="1:4" x14ac:dyDescent="0.25">
      <c r="A896" s="1">
        <v>39443</v>
      </c>
      <c r="B896" t="s">
        <v>21</v>
      </c>
      <c r="C896">
        <v>75900</v>
      </c>
      <c r="D896">
        <v>1</v>
      </c>
    </row>
    <row r="897" spans="1:4" x14ac:dyDescent="0.25">
      <c r="A897" s="1">
        <v>39449</v>
      </c>
      <c r="B897" t="s">
        <v>22</v>
      </c>
      <c r="C897">
        <v>115735</v>
      </c>
      <c r="D897">
        <v>2</v>
      </c>
    </row>
    <row r="898" spans="1:4" x14ac:dyDescent="0.25">
      <c r="A898" s="1">
        <v>39450</v>
      </c>
      <c r="B898" t="s">
        <v>21</v>
      </c>
      <c r="C898">
        <v>311070</v>
      </c>
      <c r="D898">
        <v>4</v>
      </c>
    </row>
    <row r="899" spans="1:4" x14ac:dyDescent="0.25">
      <c r="A899" s="1">
        <v>39451</v>
      </c>
      <c r="B899" t="s">
        <v>25</v>
      </c>
      <c r="C899">
        <v>168300</v>
      </c>
      <c r="D899">
        <v>2</v>
      </c>
    </row>
    <row r="900" spans="1:4" x14ac:dyDescent="0.25">
      <c r="A900" s="1">
        <v>39456</v>
      </c>
      <c r="B900" t="s">
        <v>22</v>
      </c>
      <c r="C900">
        <v>224400</v>
      </c>
      <c r="D900">
        <v>1</v>
      </c>
    </row>
    <row r="901" spans="1:4" x14ac:dyDescent="0.25">
      <c r="A901" s="1">
        <v>39457</v>
      </c>
      <c r="B901" t="s">
        <v>21</v>
      </c>
      <c r="C901">
        <v>59635</v>
      </c>
      <c r="D901">
        <v>1</v>
      </c>
    </row>
    <row r="902" spans="1:4" x14ac:dyDescent="0.25">
      <c r="A902" s="1">
        <v>39458</v>
      </c>
      <c r="B902" t="s">
        <v>25</v>
      </c>
      <c r="C902">
        <v>112200</v>
      </c>
      <c r="D902">
        <v>1</v>
      </c>
    </row>
    <row r="903" spans="1:4" x14ac:dyDescent="0.25">
      <c r="A903" s="1">
        <v>39461</v>
      </c>
      <c r="B903" t="s">
        <v>20</v>
      </c>
      <c r="C903">
        <v>104915</v>
      </c>
      <c r="D903">
        <v>1</v>
      </c>
    </row>
    <row r="904" spans="1:4" x14ac:dyDescent="0.25">
      <c r="A904" s="1">
        <v>39465</v>
      </c>
      <c r="B904" t="s">
        <v>25</v>
      </c>
      <c r="C904">
        <v>740433</v>
      </c>
      <c r="D904">
        <v>3</v>
      </c>
    </row>
    <row r="905" spans="1:4" x14ac:dyDescent="0.25">
      <c r="A905" s="1">
        <v>39468</v>
      </c>
      <c r="B905" t="s">
        <v>20</v>
      </c>
      <c r="C905">
        <v>407605</v>
      </c>
      <c r="D905">
        <v>2</v>
      </c>
    </row>
    <row r="906" spans="1:4" x14ac:dyDescent="0.25">
      <c r="A906" s="1">
        <v>39469</v>
      </c>
      <c r="B906" t="s">
        <v>24</v>
      </c>
      <c r="C906">
        <v>325282</v>
      </c>
      <c r="D906">
        <v>1</v>
      </c>
    </row>
    <row r="907" spans="1:4" x14ac:dyDescent="0.25">
      <c r="A907" s="1">
        <v>39471</v>
      </c>
      <c r="B907" t="s">
        <v>21</v>
      </c>
      <c r="C907">
        <v>491538</v>
      </c>
      <c r="D907">
        <v>3</v>
      </c>
    </row>
    <row r="908" spans="1:4" x14ac:dyDescent="0.25">
      <c r="A908" s="1">
        <v>39472</v>
      </c>
      <c r="B908" t="s">
        <v>25</v>
      </c>
      <c r="C908">
        <v>493125</v>
      </c>
      <c r="D908">
        <v>3</v>
      </c>
    </row>
    <row r="909" spans="1:4" x14ac:dyDescent="0.25">
      <c r="A909" s="1">
        <v>39475</v>
      </c>
      <c r="B909" t="s">
        <v>20</v>
      </c>
      <c r="C909">
        <v>216855</v>
      </c>
      <c r="D909">
        <v>1</v>
      </c>
    </row>
    <row r="910" spans="1:4" x14ac:dyDescent="0.25">
      <c r="A910" s="1">
        <v>39477</v>
      </c>
      <c r="B910" t="s">
        <v>22</v>
      </c>
      <c r="C910">
        <v>867181</v>
      </c>
      <c r="D910">
        <v>6</v>
      </c>
    </row>
    <row r="911" spans="1:4" x14ac:dyDescent="0.25">
      <c r="A911" s="1">
        <v>39479</v>
      </c>
      <c r="B911" t="s">
        <v>25</v>
      </c>
      <c r="C911">
        <v>399169</v>
      </c>
      <c r="D911">
        <v>3</v>
      </c>
    </row>
    <row r="912" spans="1:4" x14ac:dyDescent="0.25">
      <c r="A912" s="1">
        <v>39485</v>
      </c>
      <c r="B912" t="s">
        <v>21</v>
      </c>
      <c r="C912">
        <v>381270</v>
      </c>
      <c r="D912">
        <v>1</v>
      </c>
    </row>
    <row r="913" spans="1:4" x14ac:dyDescent="0.25">
      <c r="A913" s="1">
        <v>39486</v>
      </c>
      <c r="B913" t="s">
        <v>25</v>
      </c>
      <c r="C913">
        <v>216855</v>
      </c>
      <c r="D913">
        <v>1</v>
      </c>
    </row>
    <row r="914" spans="1:4" x14ac:dyDescent="0.25">
      <c r="A914" s="1">
        <v>39489</v>
      </c>
      <c r="B914" t="s">
        <v>20</v>
      </c>
      <c r="C914">
        <v>86742</v>
      </c>
      <c r="D914">
        <v>1</v>
      </c>
    </row>
    <row r="915" spans="1:4" x14ac:dyDescent="0.25">
      <c r="A915" s="1">
        <v>39490</v>
      </c>
      <c r="B915" t="s">
        <v>24</v>
      </c>
      <c r="C915">
        <v>294656</v>
      </c>
      <c r="D915">
        <v>2</v>
      </c>
    </row>
    <row r="916" spans="1:4" x14ac:dyDescent="0.25">
      <c r="A916" s="1">
        <v>39491</v>
      </c>
      <c r="B916" t="s">
        <v>22</v>
      </c>
      <c r="C916">
        <v>817750</v>
      </c>
      <c r="D916">
        <v>4</v>
      </c>
    </row>
    <row r="917" spans="1:4" x14ac:dyDescent="0.25">
      <c r="A917" s="1">
        <v>39492</v>
      </c>
      <c r="B917" t="s">
        <v>21</v>
      </c>
      <c r="C917">
        <v>185600</v>
      </c>
      <c r="D917">
        <v>1</v>
      </c>
    </row>
    <row r="918" spans="1:4" x14ac:dyDescent="0.25">
      <c r="A918" s="1">
        <v>39493</v>
      </c>
      <c r="B918" t="s">
        <v>25</v>
      </c>
      <c r="C918">
        <v>108800</v>
      </c>
      <c r="D918">
        <v>1</v>
      </c>
    </row>
    <row r="919" spans="1:4" x14ac:dyDescent="0.25">
      <c r="A919" s="1">
        <v>39496</v>
      </c>
      <c r="B919" t="s">
        <v>20</v>
      </c>
      <c r="C919">
        <v>428378</v>
      </c>
      <c r="D919">
        <v>3</v>
      </c>
    </row>
    <row r="920" spans="1:4" x14ac:dyDescent="0.25">
      <c r="A920" s="1">
        <v>39497</v>
      </c>
      <c r="B920" t="s">
        <v>24</v>
      </c>
      <c r="C920">
        <v>61532</v>
      </c>
      <c r="D920">
        <v>1</v>
      </c>
    </row>
    <row r="921" spans="1:4" x14ac:dyDescent="0.25">
      <c r="A921" s="1">
        <v>39500</v>
      </c>
      <c r="B921" t="s">
        <v>25</v>
      </c>
      <c r="C921">
        <v>230744</v>
      </c>
      <c r="D921">
        <v>1</v>
      </c>
    </row>
    <row r="922" spans="1:4" x14ac:dyDescent="0.25">
      <c r="A922" s="1">
        <v>39503</v>
      </c>
      <c r="B922" t="s">
        <v>20</v>
      </c>
      <c r="C922">
        <v>966660</v>
      </c>
      <c r="D922">
        <v>4</v>
      </c>
    </row>
    <row r="923" spans="1:4" x14ac:dyDescent="0.25">
      <c r="A923" s="1">
        <v>39505</v>
      </c>
      <c r="B923" t="s">
        <v>22</v>
      </c>
      <c r="C923">
        <v>1934580</v>
      </c>
      <c r="D923">
        <v>10</v>
      </c>
    </row>
    <row r="924" spans="1:4" x14ac:dyDescent="0.25">
      <c r="A924" s="1">
        <v>39506</v>
      </c>
      <c r="B924" t="s">
        <v>21</v>
      </c>
      <c r="C924">
        <v>190635</v>
      </c>
      <c r="D924">
        <v>1</v>
      </c>
    </row>
    <row r="925" spans="1:4" x14ac:dyDescent="0.25">
      <c r="A925" s="1">
        <v>39507</v>
      </c>
      <c r="B925" t="s">
        <v>25</v>
      </c>
      <c r="C925">
        <v>217600</v>
      </c>
      <c r="D925">
        <v>2</v>
      </c>
    </row>
    <row r="926" spans="1:4" x14ac:dyDescent="0.25">
      <c r="A926" s="1">
        <v>39510</v>
      </c>
      <c r="B926" t="s">
        <v>20</v>
      </c>
      <c r="C926">
        <v>496101</v>
      </c>
      <c r="D926">
        <v>3</v>
      </c>
    </row>
    <row r="927" spans="1:4" x14ac:dyDescent="0.25">
      <c r="A927" s="1">
        <v>39512</v>
      </c>
      <c r="B927" t="s">
        <v>22</v>
      </c>
      <c r="C927">
        <v>312800</v>
      </c>
      <c r="D927">
        <v>2</v>
      </c>
    </row>
    <row r="928" spans="1:4" x14ac:dyDescent="0.25">
      <c r="A928" s="1">
        <v>39513</v>
      </c>
      <c r="B928" t="s">
        <v>21</v>
      </c>
      <c r="C928">
        <v>230745</v>
      </c>
      <c r="D928">
        <v>1</v>
      </c>
    </row>
    <row r="929" spans="1:4" x14ac:dyDescent="0.25">
      <c r="A929" s="1">
        <v>39517</v>
      </c>
      <c r="B929" t="s">
        <v>20</v>
      </c>
      <c r="C929">
        <v>204000</v>
      </c>
      <c r="D929">
        <v>1</v>
      </c>
    </row>
    <row r="930" spans="1:4" x14ac:dyDescent="0.25">
      <c r="A930" s="1">
        <v>39521</v>
      </c>
      <c r="B930" t="s">
        <v>25</v>
      </c>
      <c r="C930">
        <v>176624</v>
      </c>
      <c r="D930">
        <v>2</v>
      </c>
    </row>
    <row r="931" spans="1:4" x14ac:dyDescent="0.25">
      <c r="A931" s="1">
        <v>39524</v>
      </c>
      <c r="B931" t="s">
        <v>20</v>
      </c>
      <c r="C931">
        <v>204000</v>
      </c>
      <c r="D931">
        <v>1</v>
      </c>
    </row>
    <row r="932" spans="1:4" x14ac:dyDescent="0.25">
      <c r="A932" s="1">
        <v>39525</v>
      </c>
      <c r="B932" t="s">
        <v>24</v>
      </c>
      <c r="C932">
        <v>381500</v>
      </c>
      <c r="D932">
        <v>1</v>
      </c>
    </row>
    <row r="933" spans="1:4" x14ac:dyDescent="0.25">
      <c r="A933" s="1">
        <v>39526</v>
      </c>
      <c r="B933" t="s">
        <v>22</v>
      </c>
      <c r="C933">
        <v>722819</v>
      </c>
      <c r="D933">
        <v>5</v>
      </c>
    </row>
    <row r="934" spans="1:4" x14ac:dyDescent="0.25">
      <c r="A934" s="1">
        <v>39532</v>
      </c>
      <c r="B934" t="s">
        <v>24</v>
      </c>
      <c r="C934">
        <v>381270</v>
      </c>
      <c r="D934">
        <v>1</v>
      </c>
    </row>
    <row r="935" spans="1:4" x14ac:dyDescent="0.25">
      <c r="A935" s="1">
        <v>39533</v>
      </c>
      <c r="B935" t="s">
        <v>22</v>
      </c>
      <c r="C935">
        <v>449952</v>
      </c>
      <c r="D935">
        <v>4</v>
      </c>
    </row>
    <row r="936" spans="1:4" x14ac:dyDescent="0.25">
      <c r="A936" s="1">
        <v>39534</v>
      </c>
      <c r="B936" t="s">
        <v>21</v>
      </c>
      <c r="C936">
        <v>669160</v>
      </c>
      <c r="D936">
        <v>3</v>
      </c>
    </row>
    <row r="937" spans="1:4" x14ac:dyDescent="0.25">
      <c r="A937" s="1">
        <v>39535</v>
      </c>
      <c r="B937" t="s">
        <v>25</v>
      </c>
      <c r="C937">
        <v>1165796</v>
      </c>
      <c r="D937">
        <v>5</v>
      </c>
    </row>
    <row r="938" spans="1:4" x14ac:dyDescent="0.25">
      <c r="A938" s="1">
        <v>39538</v>
      </c>
      <c r="B938" t="s">
        <v>20</v>
      </c>
      <c r="C938">
        <v>173058</v>
      </c>
      <c r="D938">
        <v>1</v>
      </c>
    </row>
    <row r="939" spans="1:4" x14ac:dyDescent="0.25">
      <c r="A939" s="1">
        <v>39539</v>
      </c>
      <c r="B939" t="s">
        <v>24</v>
      </c>
      <c r="C939">
        <v>312800</v>
      </c>
      <c r="D939">
        <v>2</v>
      </c>
    </row>
    <row r="940" spans="1:4" x14ac:dyDescent="0.25">
      <c r="A940" s="1">
        <v>39540</v>
      </c>
      <c r="B940" t="s">
        <v>22</v>
      </c>
      <c r="C940">
        <v>598635</v>
      </c>
      <c r="D940">
        <v>3</v>
      </c>
    </row>
    <row r="941" spans="1:4" x14ac:dyDescent="0.25">
      <c r="A941" s="1">
        <v>39542</v>
      </c>
      <c r="B941" t="s">
        <v>25</v>
      </c>
      <c r="C941">
        <v>1035893</v>
      </c>
      <c r="D941">
        <v>7</v>
      </c>
    </row>
    <row r="942" spans="1:4" x14ac:dyDescent="0.25">
      <c r="A942" s="1">
        <v>39545</v>
      </c>
      <c r="B942" t="s">
        <v>20</v>
      </c>
      <c r="C942">
        <v>201098</v>
      </c>
      <c r="D942">
        <v>2</v>
      </c>
    </row>
    <row r="943" spans="1:4" x14ac:dyDescent="0.25">
      <c r="A943" s="1">
        <v>39547</v>
      </c>
      <c r="B943" t="s">
        <v>22</v>
      </c>
      <c r="C943">
        <v>317282</v>
      </c>
      <c r="D943">
        <v>2</v>
      </c>
    </row>
    <row r="944" spans="1:4" x14ac:dyDescent="0.25">
      <c r="A944" s="1">
        <v>39548</v>
      </c>
      <c r="B944" t="s">
        <v>21</v>
      </c>
      <c r="C944">
        <v>352058</v>
      </c>
      <c r="D944">
        <v>2</v>
      </c>
    </row>
    <row r="945" spans="1:4" x14ac:dyDescent="0.25">
      <c r="A945" s="1">
        <v>39552</v>
      </c>
      <c r="B945" t="s">
        <v>20</v>
      </c>
      <c r="C945">
        <v>525117</v>
      </c>
      <c r="D945">
        <v>2</v>
      </c>
    </row>
    <row r="946" spans="1:4" x14ac:dyDescent="0.25">
      <c r="A946" s="1">
        <v>39553</v>
      </c>
      <c r="B946" t="s">
        <v>24</v>
      </c>
      <c r="C946">
        <v>190635</v>
      </c>
      <c r="D946">
        <v>1</v>
      </c>
    </row>
    <row r="947" spans="1:4" x14ac:dyDescent="0.25">
      <c r="A947" s="1">
        <v>39555</v>
      </c>
      <c r="B947" t="s">
        <v>21</v>
      </c>
      <c r="C947">
        <v>447155</v>
      </c>
      <c r="D947">
        <v>2</v>
      </c>
    </row>
    <row r="948" spans="1:4" x14ac:dyDescent="0.25">
      <c r="A948" s="1">
        <v>39559</v>
      </c>
      <c r="B948" t="s">
        <v>20</v>
      </c>
      <c r="C948">
        <v>216709</v>
      </c>
      <c r="D948">
        <v>1</v>
      </c>
    </row>
    <row r="949" spans="1:4" x14ac:dyDescent="0.25">
      <c r="A949" s="1">
        <v>39560</v>
      </c>
      <c r="B949" t="s">
        <v>24</v>
      </c>
      <c r="C949">
        <v>628181</v>
      </c>
      <c r="D949">
        <v>4</v>
      </c>
    </row>
    <row r="950" spans="1:4" x14ac:dyDescent="0.25">
      <c r="A950" s="1">
        <v>39574</v>
      </c>
      <c r="B950" t="s">
        <v>24</v>
      </c>
      <c r="C950">
        <v>92298</v>
      </c>
      <c r="D950">
        <v>1</v>
      </c>
    </row>
    <row r="951" spans="1:4" x14ac:dyDescent="0.25">
      <c r="A951" s="1">
        <v>39580</v>
      </c>
      <c r="B951" t="s">
        <v>20</v>
      </c>
      <c r="C951">
        <v>438415</v>
      </c>
      <c r="D951">
        <v>2</v>
      </c>
    </row>
    <row r="952" spans="1:4" x14ac:dyDescent="0.25">
      <c r="A952" s="1">
        <v>39581</v>
      </c>
      <c r="B952" t="s">
        <v>24</v>
      </c>
      <c r="C952">
        <v>190635</v>
      </c>
      <c r="D952">
        <v>1</v>
      </c>
    </row>
    <row r="953" spans="1:4" x14ac:dyDescent="0.25">
      <c r="A953" s="1">
        <v>39583</v>
      </c>
      <c r="B953" t="s">
        <v>21</v>
      </c>
      <c r="C953">
        <v>623720</v>
      </c>
      <c r="D953">
        <v>2</v>
      </c>
    </row>
    <row r="954" spans="1:4" x14ac:dyDescent="0.25">
      <c r="A954" s="1">
        <v>39584</v>
      </c>
      <c r="B954" t="s">
        <v>25</v>
      </c>
      <c r="C954">
        <v>101672</v>
      </c>
      <c r="D954">
        <v>1</v>
      </c>
    </row>
    <row r="955" spans="1:4" x14ac:dyDescent="0.25">
      <c r="A955" s="1">
        <v>39589</v>
      </c>
      <c r="B955" t="s">
        <v>22</v>
      </c>
      <c r="C955">
        <v>318771</v>
      </c>
      <c r="D955">
        <v>2</v>
      </c>
    </row>
    <row r="956" spans="1:4" x14ac:dyDescent="0.25">
      <c r="A956" s="1">
        <v>39590</v>
      </c>
      <c r="B956" t="s">
        <v>21</v>
      </c>
      <c r="C956">
        <v>173058</v>
      </c>
      <c r="D956">
        <v>1</v>
      </c>
    </row>
    <row r="957" spans="1:4" x14ac:dyDescent="0.25">
      <c r="A957" s="1">
        <v>39595</v>
      </c>
      <c r="B957" t="s">
        <v>24</v>
      </c>
      <c r="C957">
        <v>422410</v>
      </c>
      <c r="D957">
        <v>2</v>
      </c>
    </row>
    <row r="958" spans="1:4" x14ac:dyDescent="0.25">
      <c r="A958" s="1">
        <v>39597</v>
      </c>
      <c r="B958" t="s">
        <v>21</v>
      </c>
      <c r="C958">
        <v>282933</v>
      </c>
      <c r="D958">
        <v>2</v>
      </c>
    </row>
    <row r="959" spans="1:4" x14ac:dyDescent="0.25">
      <c r="A959" s="1">
        <v>39603</v>
      </c>
      <c r="B959" t="s">
        <v>22</v>
      </c>
      <c r="C959">
        <v>108800</v>
      </c>
      <c r="D959">
        <v>1</v>
      </c>
    </row>
    <row r="960" spans="1:4" x14ac:dyDescent="0.25">
      <c r="A960" s="1">
        <v>39604</v>
      </c>
      <c r="B960" t="s">
        <v>21</v>
      </c>
      <c r="C960">
        <v>179000</v>
      </c>
      <c r="D960">
        <v>1</v>
      </c>
    </row>
    <row r="961" spans="1:4" x14ac:dyDescent="0.25">
      <c r="A961" s="1">
        <v>39605</v>
      </c>
      <c r="B961" t="s">
        <v>25</v>
      </c>
      <c r="C961">
        <v>323043</v>
      </c>
      <c r="D961">
        <v>2</v>
      </c>
    </row>
    <row r="962" spans="1:4" x14ac:dyDescent="0.25">
      <c r="A962" s="1">
        <v>39611</v>
      </c>
      <c r="B962" t="s">
        <v>21</v>
      </c>
      <c r="C962">
        <v>461490</v>
      </c>
      <c r="D962">
        <v>1</v>
      </c>
    </row>
    <row r="963" spans="1:4" x14ac:dyDescent="0.25">
      <c r="A963" s="1">
        <v>39612</v>
      </c>
      <c r="B963" t="s">
        <v>25</v>
      </c>
      <c r="C963">
        <v>126910</v>
      </c>
      <c r="D963">
        <v>1</v>
      </c>
    </row>
    <row r="964" spans="1:4" x14ac:dyDescent="0.25">
      <c r="A964" s="1">
        <v>39616</v>
      </c>
      <c r="B964" t="s">
        <v>24</v>
      </c>
      <c r="C964">
        <v>395410</v>
      </c>
      <c r="D964">
        <v>2</v>
      </c>
    </row>
    <row r="965" spans="1:4" x14ac:dyDescent="0.25">
      <c r="A965" s="1">
        <v>39617</v>
      </c>
      <c r="B965" t="s">
        <v>22</v>
      </c>
      <c r="C965">
        <v>215910</v>
      </c>
      <c r="D965">
        <v>1</v>
      </c>
    </row>
    <row r="966" spans="1:4" x14ac:dyDescent="0.25">
      <c r="A966" s="1">
        <v>39618</v>
      </c>
      <c r="B966" t="s">
        <v>21</v>
      </c>
      <c r="C966">
        <v>381500</v>
      </c>
      <c r="D966">
        <v>2</v>
      </c>
    </row>
    <row r="967" spans="1:4" x14ac:dyDescent="0.25">
      <c r="A967" s="1">
        <v>39626</v>
      </c>
      <c r="B967" t="s">
        <v>25</v>
      </c>
      <c r="C967">
        <v>210472</v>
      </c>
      <c r="D967">
        <v>2</v>
      </c>
    </row>
    <row r="968" spans="1:4" x14ac:dyDescent="0.25">
      <c r="A968" s="1">
        <v>39631</v>
      </c>
      <c r="B968" t="s">
        <v>22</v>
      </c>
      <c r="C968">
        <v>664165</v>
      </c>
      <c r="D968">
        <v>3</v>
      </c>
    </row>
    <row r="969" spans="1:4" x14ac:dyDescent="0.25">
      <c r="A969" s="1">
        <v>39632</v>
      </c>
      <c r="B969" t="s">
        <v>21</v>
      </c>
      <c r="C969">
        <v>204000</v>
      </c>
      <c r="D969">
        <v>1</v>
      </c>
    </row>
    <row r="970" spans="1:4" x14ac:dyDescent="0.25">
      <c r="A970" s="1">
        <v>39633</v>
      </c>
      <c r="B970" t="s">
        <v>25</v>
      </c>
      <c r="C970">
        <v>216410</v>
      </c>
      <c r="D970">
        <v>1</v>
      </c>
    </row>
    <row r="971" spans="1:4" x14ac:dyDescent="0.25">
      <c r="A971" s="1">
        <v>39636</v>
      </c>
      <c r="B971" t="s">
        <v>20</v>
      </c>
      <c r="C971">
        <v>87120</v>
      </c>
      <c r="D971">
        <v>1</v>
      </c>
    </row>
    <row r="972" spans="1:4" x14ac:dyDescent="0.25">
      <c r="A972" s="1">
        <v>39637</v>
      </c>
      <c r="B972" t="s">
        <v>24</v>
      </c>
      <c r="C972">
        <v>166000</v>
      </c>
      <c r="D972">
        <v>1</v>
      </c>
    </row>
    <row r="973" spans="1:4" x14ac:dyDescent="0.25">
      <c r="A973" s="1">
        <v>39640</v>
      </c>
      <c r="B973" t="s">
        <v>25</v>
      </c>
      <c r="C973">
        <v>381270</v>
      </c>
      <c r="D973">
        <v>1</v>
      </c>
    </row>
    <row r="974" spans="1:4" x14ac:dyDescent="0.25">
      <c r="A974" s="1">
        <v>39643</v>
      </c>
      <c r="B974" t="s">
        <v>20</v>
      </c>
      <c r="C974">
        <v>115585</v>
      </c>
      <c r="D974">
        <v>1</v>
      </c>
    </row>
    <row r="975" spans="1:4" x14ac:dyDescent="0.25">
      <c r="A975" s="1">
        <v>39645</v>
      </c>
      <c r="B975" t="s">
        <v>22</v>
      </c>
      <c r="C975">
        <v>216890</v>
      </c>
      <c r="D975">
        <v>1</v>
      </c>
    </row>
    <row r="976" spans="1:4" x14ac:dyDescent="0.25">
      <c r="A976" s="1">
        <v>39647</v>
      </c>
      <c r="B976" t="s">
        <v>25</v>
      </c>
      <c r="C976">
        <v>974269</v>
      </c>
      <c r="D976">
        <v>5</v>
      </c>
    </row>
    <row r="977" spans="1:4" x14ac:dyDescent="0.25">
      <c r="A977" s="1">
        <v>39650</v>
      </c>
      <c r="B977" t="s">
        <v>20</v>
      </c>
      <c r="C977">
        <v>123064</v>
      </c>
      <c r="D977">
        <v>1</v>
      </c>
    </row>
    <row r="978" spans="1:4" x14ac:dyDescent="0.25">
      <c r="A978" s="1">
        <v>39652</v>
      </c>
      <c r="B978" t="s">
        <v>22</v>
      </c>
      <c r="C978">
        <v>775189</v>
      </c>
      <c r="D978">
        <v>4</v>
      </c>
    </row>
    <row r="979" spans="1:4" x14ac:dyDescent="0.25">
      <c r="A979" s="1">
        <v>39653</v>
      </c>
      <c r="B979" t="s">
        <v>21</v>
      </c>
      <c r="C979">
        <v>230745</v>
      </c>
      <c r="D979">
        <v>1</v>
      </c>
    </row>
    <row r="980" spans="1:4" x14ac:dyDescent="0.25">
      <c r="A980" s="1">
        <v>39654</v>
      </c>
      <c r="B980" t="s">
        <v>25</v>
      </c>
      <c r="C980">
        <v>79801</v>
      </c>
      <c r="D980">
        <v>1</v>
      </c>
    </row>
    <row r="981" spans="1:4" x14ac:dyDescent="0.25">
      <c r="A981" s="1">
        <v>39659</v>
      </c>
      <c r="B981" t="s">
        <v>22</v>
      </c>
      <c r="C981">
        <v>531064</v>
      </c>
      <c r="D981">
        <v>3</v>
      </c>
    </row>
    <row r="982" spans="1:4" x14ac:dyDescent="0.25">
      <c r="A982" s="1">
        <v>39660</v>
      </c>
      <c r="B982" t="s">
        <v>21</v>
      </c>
      <c r="C982">
        <v>204000</v>
      </c>
      <c r="D982">
        <v>1</v>
      </c>
    </row>
    <row r="983" spans="1:4" x14ac:dyDescent="0.25">
      <c r="A983" s="1">
        <v>39664</v>
      </c>
      <c r="B983" t="s">
        <v>20</v>
      </c>
      <c r="C983">
        <v>560270</v>
      </c>
      <c r="D983">
        <v>2</v>
      </c>
    </row>
    <row r="984" spans="1:4" x14ac:dyDescent="0.25">
      <c r="A984" s="1">
        <v>39665</v>
      </c>
      <c r="B984" t="s">
        <v>24</v>
      </c>
      <c r="C984">
        <v>696819</v>
      </c>
      <c r="D984">
        <v>4</v>
      </c>
    </row>
    <row r="985" spans="1:4" x14ac:dyDescent="0.25">
      <c r="A985" s="1">
        <v>39671</v>
      </c>
      <c r="B985" t="s">
        <v>20</v>
      </c>
      <c r="C985">
        <v>461490</v>
      </c>
      <c r="D985">
        <v>1</v>
      </c>
    </row>
    <row r="986" spans="1:4" x14ac:dyDescent="0.25">
      <c r="A986" s="1">
        <v>39675</v>
      </c>
      <c r="B986" t="s">
        <v>25</v>
      </c>
      <c r="C986">
        <v>231864</v>
      </c>
      <c r="D986">
        <v>2</v>
      </c>
    </row>
    <row r="987" spans="1:4" x14ac:dyDescent="0.25">
      <c r="A987" s="1">
        <v>39680</v>
      </c>
      <c r="B987" t="s">
        <v>22</v>
      </c>
      <c r="C987">
        <v>327064</v>
      </c>
      <c r="D987">
        <v>2</v>
      </c>
    </row>
    <row r="988" spans="1:4" x14ac:dyDescent="0.25">
      <c r="A988" s="1">
        <v>39681</v>
      </c>
      <c r="B988" t="s">
        <v>21</v>
      </c>
      <c r="C988">
        <v>123064</v>
      </c>
      <c r="D988">
        <v>1</v>
      </c>
    </row>
    <row r="989" spans="1:4" x14ac:dyDescent="0.25">
      <c r="A989" s="1">
        <v>39685</v>
      </c>
      <c r="B989" t="s">
        <v>20</v>
      </c>
      <c r="C989">
        <v>461490</v>
      </c>
      <c r="D989">
        <v>1</v>
      </c>
    </row>
    <row r="990" spans="1:4" x14ac:dyDescent="0.25">
      <c r="A990" s="1">
        <v>39686</v>
      </c>
      <c r="B990" t="s">
        <v>24</v>
      </c>
      <c r="C990">
        <v>547414</v>
      </c>
      <c r="D990">
        <v>3</v>
      </c>
    </row>
    <row r="991" spans="1:4" x14ac:dyDescent="0.25">
      <c r="A991" s="1">
        <v>39689</v>
      </c>
      <c r="B991" t="s">
        <v>25</v>
      </c>
      <c r="C991">
        <v>190750</v>
      </c>
      <c r="D991">
        <v>1</v>
      </c>
    </row>
    <row r="992" spans="1:4" x14ac:dyDescent="0.25">
      <c r="A992" s="1">
        <v>39692</v>
      </c>
      <c r="B992" t="s">
        <v>20</v>
      </c>
      <c r="C992">
        <v>370005</v>
      </c>
      <c r="D992">
        <v>2</v>
      </c>
    </row>
    <row r="993" spans="1:4" x14ac:dyDescent="0.25">
      <c r="A993" s="1">
        <v>39693</v>
      </c>
      <c r="B993" t="s">
        <v>24</v>
      </c>
      <c r="C993">
        <v>85624</v>
      </c>
      <c r="D993">
        <v>1</v>
      </c>
    </row>
    <row r="994" spans="1:4" x14ac:dyDescent="0.25">
      <c r="A994" s="1">
        <v>39694</v>
      </c>
      <c r="B994" t="s">
        <v>22</v>
      </c>
      <c r="C994">
        <v>108800</v>
      </c>
      <c r="D994">
        <v>1</v>
      </c>
    </row>
    <row r="995" spans="1:4" x14ac:dyDescent="0.25">
      <c r="A995" s="1">
        <v>39696</v>
      </c>
      <c r="B995" t="s">
        <v>25</v>
      </c>
      <c r="C995">
        <v>230745</v>
      </c>
      <c r="D995">
        <v>1</v>
      </c>
    </row>
    <row r="996" spans="1:4" x14ac:dyDescent="0.25">
      <c r="A996" s="1">
        <v>39700</v>
      </c>
      <c r="B996" t="s">
        <v>24</v>
      </c>
      <c r="C996">
        <v>964727</v>
      </c>
      <c r="D996">
        <v>5</v>
      </c>
    </row>
    <row r="997" spans="1:4" x14ac:dyDescent="0.25">
      <c r="A997" s="1">
        <v>39703</v>
      </c>
      <c r="B997" t="s">
        <v>25</v>
      </c>
      <c r="C997">
        <v>693354</v>
      </c>
      <c r="D997">
        <v>3</v>
      </c>
    </row>
    <row r="998" spans="1:4" x14ac:dyDescent="0.25">
      <c r="A998" s="1">
        <v>39707</v>
      </c>
      <c r="B998" t="s">
        <v>24</v>
      </c>
      <c r="C998">
        <v>667628</v>
      </c>
      <c r="D998">
        <v>4</v>
      </c>
    </row>
    <row r="999" spans="1:4" x14ac:dyDescent="0.25">
      <c r="A999" s="1">
        <v>39708</v>
      </c>
      <c r="B999" t="s">
        <v>22</v>
      </c>
      <c r="C999">
        <v>89214</v>
      </c>
      <c r="D999">
        <v>1</v>
      </c>
    </row>
    <row r="1000" spans="1:4" x14ac:dyDescent="0.25">
      <c r="A1000" s="1">
        <v>39710</v>
      </c>
      <c r="B1000" t="s">
        <v>25</v>
      </c>
      <c r="C1000">
        <v>190635</v>
      </c>
      <c r="D1000">
        <v>1</v>
      </c>
    </row>
    <row r="1001" spans="1:4" x14ac:dyDescent="0.25">
      <c r="A1001" s="1">
        <v>39714</v>
      </c>
      <c r="B1001" t="s">
        <v>24</v>
      </c>
      <c r="C1001">
        <v>317854</v>
      </c>
      <c r="D1001">
        <v>2</v>
      </c>
    </row>
    <row r="1002" spans="1:4" x14ac:dyDescent="0.25">
      <c r="A1002" s="1">
        <v>39715</v>
      </c>
      <c r="B1002" t="s">
        <v>22</v>
      </c>
      <c r="C1002">
        <v>216850</v>
      </c>
      <c r="D1002">
        <v>1</v>
      </c>
    </row>
    <row r="1003" spans="1:4" x14ac:dyDescent="0.25">
      <c r="A1003" s="1">
        <v>39716</v>
      </c>
      <c r="B1003" t="s">
        <v>21</v>
      </c>
      <c r="C1003">
        <v>203722</v>
      </c>
      <c r="D1003">
        <v>2</v>
      </c>
    </row>
    <row r="1004" spans="1:4" x14ac:dyDescent="0.25">
      <c r="A1004" s="1">
        <v>39720</v>
      </c>
      <c r="B1004" t="s">
        <v>20</v>
      </c>
      <c r="C1004">
        <v>86110</v>
      </c>
      <c r="D1004">
        <v>1</v>
      </c>
    </row>
    <row r="1005" spans="1:4" x14ac:dyDescent="0.25">
      <c r="A1005" s="1">
        <v>39722</v>
      </c>
      <c r="B1005" t="s">
        <v>22</v>
      </c>
      <c r="C1005">
        <v>204000</v>
      </c>
      <c r="D1005">
        <v>1</v>
      </c>
    </row>
    <row r="1006" spans="1:4" x14ac:dyDescent="0.25">
      <c r="A1006" s="1">
        <v>39723</v>
      </c>
      <c r="B1006" t="s">
        <v>21</v>
      </c>
      <c r="C1006">
        <v>275968</v>
      </c>
      <c r="D1006">
        <v>2</v>
      </c>
    </row>
    <row r="1007" spans="1:4" x14ac:dyDescent="0.25">
      <c r="A1007" s="1">
        <v>39724</v>
      </c>
      <c r="B1007" t="s">
        <v>25</v>
      </c>
      <c r="C1007">
        <v>194390</v>
      </c>
      <c r="D1007">
        <v>2</v>
      </c>
    </row>
    <row r="1008" spans="1:4" x14ac:dyDescent="0.25">
      <c r="A1008" s="1">
        <v>39727</v>
      </c>
      <c r="B1008" t="s">
        <v>20</v>
      </c>
      <c r="C1008">
        <v>204000</v>
      </c>
      <c r="D1008">
        <v>1</v>
      </c>
    </row>
    <row r="1009" spans="1:4" x14ac:dyDescent="0.25">
      <c r="A1009" s="1">
        <v>39729</v>
      </c>
      <c r="B1009" t="s">
        <v>22</v>
      </c>
      <c r="C1009">
        <v>306122</v>
      </c>
      <c r="D1009">
        <v>2</v>
      </c>
    </row>
    <row r="1010" spans="1:4" x14ac:dyDescent="0.25">
      <c r="A1010" s="1">
        <v>39730</v>
      </c>
      <c r="B1010" t="s">
        <v>21</v>
      </c>
      <c r="C1010">
        <v>216850</v>
      </c>
      <c r="D1010">
        <v>1</v>
      </c>
    </row>
    <row r="1011" spans="1:4" x14ac:dyDescent="0.25">
      <c r="A1011" s="1">
        <v>39731</v>
      </c>
      <c r="B1011" t="s">
        <v>25</v>
      </c>
      <c r="C1011">
        <v>446644</v>
      </c>
      <c r="D1011">
        <v>3</v>
      </c>
    </row>
    <row r="1012" spans="1:4" x14ac:dyDescent="0.25">
      <c r="A1012" s="1">
        <v>39735</v>
      </c>
      <c r="B1012" t="s">
        <v>24</v>
      </c>
      <c r="C1012">
        <v>692235</v>
      </c>
      <c r="D1012">
        <v>2</v>
      </c>
    </row>
    <row r="1013" spans="1:4" x14ac:dyDescent="0.25">
      <c r="A1013" s="1">
        <v>39738</v>
      </c>
      <c r="B1013" t="s">
        <v>25</v>
      </c>
      <c r="C1013">
        <v>412128</v>
      </c>
      <c r="D1013">
        <v>3</v>
      </c>
    </row>
    <row r="1014" spans="1:4" x14ac:dyDescent="0.25">
      <c r="A1014" s="1">
        <v>39742</v>
      </c>
      <c r="B1014" t="s">
        <v>24</v>
      </c>
      <c r="C1014">
        <v>210563</v>
      </c>
      <c r="D1014">
        <v>1</v>
      </c>
    </row>
    <row r="1015" spans="1:4" x14ac:dyDescent="0.25">
      <c r="A1015" s="1">
        <v>39743</v>
      </c>
      <c r="B1015" t="s">
        <v>22</v>
      </c>
      <c r="C1015">
        <v>104000</v>
      </c>
      <c r="D1015">
        <v>1</v>
      </c>
    </row>
    <row r="1016" spans="1:4" x14ac:dyDescent="0.25">
      <c r="A1016" s="1">
        <v>39748</v>
      </c>
      <c r="B1016" t="s">
        <v>20</v>
      </c>
      <c r="C1016">
        <v>190744</v>
      </c>
      <c r="D1016">
        <v>1</v>
      </c>
    </row>
    <row r="1017" spans="1:4" x14ac:dyDescent="0.25">
      <c r="A1017" s="1">
        <v>39750</v>
      </c>
      <c r="B1017" t="s">
        <v>22</v>
      </c>
      <c r="C1017">
        <v>195818</v>
      </c>
      <c r="D1017">
        <v>1</v>
      </c>
    </row>
    <row r="1018" spans="1:4" x14ac:dyDescent="0.25">
      <c r="A1018" s="1">
        <v>39752</v>
      </c>
      <c r="B1018" t="s">
        <v>25</v>
      </c>
      <c r="C1018">
        <v>108425</v>
      </c>
      <c r="D1018">
        <v>1</v>
      </c>
    </row>
    <row r="1019" spans="1:4" x14ac:dyDescent="0.25">
      <c r="A1019" s="1">
        <v>39762</v>
      </c>
      <c r="B1019" t="s">
        <v>20</v>
      </c>
      <c r="C1019">
        <v>90300</v>
      </c>
      <c r="D1019">
        <v>1</v>
      </c>
    </row>
    <row r="1020" spans="1:4" x14ac:dyDescent="0.25">
      <c r="A1020" s="1">
        <v>39765</v>
      </c>
      <c r="B1020" t="s">
        <v>21</v>
      </c>
      <c r="C1020">
        <v>141688</v>
      </c>
      <c r="D1020">
        <v>2</v>
      </c>
    </row>
    <row r="1021" spans="1:4" x14ac:dyDescent="0.25">
      <c r="A1021" s="1">
        <v>39766</v>
      </c>
      <c r="B1021" t="s">
        <v>25</v>
      </c>
      <c r="C1021">
        <v>506171</v>
      </c>
      <c r="D1021">
        <v>4</v>
      </c>
    </row>
    <row r="1022" spans="1:4" x14ac:dyDescent="0.25">
      <c r="A1022" s="1">
        <v>39771</v>
      </c>
      <c r="B1022" t="s">
        <v>22</v>
      </c>
      <c r="C1022">
        <v>123064</v>
      </c>
      <c r="D1022">
        <v>1</v>
      </c>
    </row>
    <row r="1023" spans="1:4" x14ac:dyDescent="0.25">
      <c r="A1023" s="1">
        <v>39773</v>
      </c>
      <c r="B1023" t="s">
        <v>25</v>
      </c>
      <c r="C1023">
        <v>339716</v>
      </c>
      <c r="D1023">
        <v>3</v>
      </c>
    </row>
    <row r="1024" spans="1:4" x14ac:dyDescent="0.25">
      <c r="A1024" s="1">
        <v>39779</v>
      </c>
      <c r="B1024" t="s">
        <v>21</v>
      </c>
      <c r="C1024">
        <v>86425</v>
      </c>
      <c r="D1024">
        <v>1</v>
      </c>
    </row>
    <row r="1025" spans="1:4" x14ac:dyDescent="0.25">
      <c r="A1025" s="1">
        <v>39784</v>
      </c>
      <c r="B1025" t="s">
        <v>24</v>
      </c>
      <c r="C1025">
        <v>92714</v>
      </c>
      <c r="D1025">
        <v>1</v>
      </c>
    </row>
    <row r="1026" spans="1:4" x14ac:dyDescent="0.25">
      <c r="A1026" s="1">
        <v>39799</v>
      </c>
      <c r="B1026" t="s">
        <v>22</v>
      </c>
      <c r="C1026">
        <v>85900</v>
      </c>
      <c r="D1026">
        <v>1</v>
      </c>
    </row>
    <row r="1027" spans="1:4" x14ac:dyDescent="0.25">
      <c r="A1027" s="1">
        <v>39800</v>
      </c>
      <c r="B1027" t="s">
        <v>21</v>
      </c>
      <c r="C1027">
        <v>228723</v>
      </c>
      <c r="D1027">
        <v>2</v>
      </c>
    </row>
    <row r="1028" spans="1:4" x14ac:dyDescent="0.25">
      <c r="A1028" s="1">
        <v>39804</v>
      </c>
      <c r="B1028" t="s">
        <v>20</v>
      </c>
      <c r="C1028">
        <v>85900</v>
      </c>
      <c r="D1028">
        <v>1</v>
      </c>
    </row>
    <row r="1029" spans="1:4" x14ac:dyDescent="0.25">
      <c r="A1029" s="1">
        <v>39806</v>
      </c>
      <c r="B1029" t="s">
        <v>22</v>
      </c>
      <c r="C1029">
        <v>85900</v>
      </c>
      <c r="D1029">
        <v>1</v>
      </c>
    </row>
    <row r="1030" spans="1:4" x14ac:dyDescent="0.25">
      <c r="A1030" s="1">
        <v>39820</v>
      </c>
      <c r="B1030" t="s">
        <v>22</v>
      </c>
      <c r="C1030">
        <v>155900</v>
      </c>
      <c r="D1030">
        <v>1</v>
      </c>
    </row>
    <row r="1031" spans="1:4" x14ac:dyDescent="0.25">
      <c r="A1031" s="1">
        <v>39821</v>
      </c>
      <c r="B1031" t="s">
        <v>21</v>
      </c>
      <c r="C1031">
        <v>204000</v>
      </c>
      <c r="D1031">
        <v>1</v>
      </c>
    </row>
    <row r="1032" spans="1:4" x14ac:dyDescent="0.25">
      <c r="A1032" s="1">
        <v>39828</v>
      </c>
      <c r="B1032" t="s">
        <v>21</v>
      </c>
      <c r="C1032">
        <v>332031</v>
      </c>
      <c r="D1032">
        <v>3</v>
      </c>
    </row>
    <row r="1033" spans="1:4" x14ac:dyDescent="0.25">
      <c r="A1033" s="1">
        <v>39834</v>
      </c>
      <c r="B1033" t="s">
        <v>22</v>
      </c>
      <c r="C1033">
        <v>157564</v>
      </c>
      <c r="D1033">
        <v>1</v>
      </c>
    </row>
    <row r="1034" spans="1:4" x14ac:dyDescent="0.25">
      <c r="A1034" s="1">
        <v>39835</v>
      </c>
      <c r="B1034" t="s">
        <v>21</v>
      </c>
      <c r="C1034">
        <v>297700</v>
      </c>
      <c r="D1034">
        <v>3</v>
      </c>
    </row>
    <row r="1035" spans="1:4" x14ac:dyDescent="0.25">
      <c r="A1035" s="1">
        <v>39836</v>
      </c>
      <c r="B1035" t="s">
        <v>25</v>
      </c>
      <c r="C1035">
        <v>85900</v>
      </c>
      <c r="D1035">
        <v>1</v>
      </c>
    </row>
    <row r="1036" spans="1:4" x14ac:dyDescent="0.25">
      <c r="A1036" s="1">
        <v>39840</v>
      </c>
      <c r="B1036" t="s">
        <v>24</v>
      </c>
      <c r="C1036">
        <v>55900</v>
      </c>
      <c r="D1036">
        <v>1</v>
      </c>
    </row>
    <row r="1037" spans="1:4" x14ac:dyDescent="0.25">
      <c r="A1037" s="1">
        <v>39843</v>
      </c>
      <c r="B1037" t="s">
        <v>25</v>
      </c>
      <c r="C1037">
        <v>108800</v>
      </c>
      <c r="D1037">
        <v>1</v>
      </c>
    </row>
    <row r="1038" spans="1:4" x14ac:dyDescent="0.25">
      <c r="A1038" s="1">
        <v>39856</v>
      </c>
      <c r="B1038" t="s">
        <v>21</v>
      </c>
      <c r="C1038">
        <v>539318</v>
      </c>
      <c r="D1038">
        <v>2</v>
      </c>
    </row>
    <row r="1039" spans="1:4" x14ac:dyDescent="0.25">
      <c r="A1039" s="1">
        <v>39862</v>
      </c>
      <c r="B1039" t="s">
        <v>22</v>
      </c>
      <c r="C1039">
        <v>91882</v>
      </c>
      <c r="D1039">
        <v>1</v>
      </c>
    </row>
    <row r="1040" spans="1:4" x14ac:dyDescent="0.25">
      <c r="A1040" s="1">
        <v>39863</v>
      </c>
      <c r="B1040" t="s">
        <v>21</v>
      </c>
      <c r="C1040">
        <v>93882</v>
      </c>
      <c r="D1040">
        <v>1</v>
      </c>
    </row>
    <row r="1041" spans="1:4" x14ac:dyDescent="0.25">
      <c r="A1041" s="1">
        <v>39864</v>
      </c>
      <c r="B1041" t="s">
        <v>25</v>
      </c>
      <c r="C1041">
        <v>85900</v>
      </c>
      <c r="D1041">
        <v>1</v>
      </c>
    </row>
    <row r="1042" spans="1:4" x14ac:dyDescent="0.25">
      <c r="A1042" s="1">
        <v>39869</v>
      </c>
      <c r="B1042" t="s">
        <v>22</v>
      </c>
      <c r="C1042">
        <v>85900</v>
      </c>
      <c r="D1042">
        <v>1</v>
      </c>
    </row>
    <row r="1043" spans="1:4" x14ac:dyDescent="0.25">
      <c r="A1043" s="1">
        <v>39870</v>
      </c>
      <c r="B1043" t="s">
        <v>21</v>
      </c>
      <c r="C1043">
        <v>104011</v>
      </c>
      <c r="D1043">
        <v>1</v>
      </c>
    </row>
    <row r="1044" spans="1:4" x14ac:dyDescent="0.25">
      <c r="A1044" s="1">
        <v>39882</v>
      </c>
      <c r="B1044" t="s">
        <v>24</v>
      </c>
      <c r="C1044">
        <v>132504</v>
      </c>
      <c r="D1044">
        <v>1</v>
      </c>
    </row>
    <row r="1045" spans="1:4" x14ac:dyDescent="0.25">
      <c r="A1045" s="1">
        <v>39884</v>
      </c>
      <c r="B1045" t="s">
        <v>21</v>
      </c>
      <c r="C1045">
        <v>216850</v>
      </c>
      <c r="D1045">
        <v>1</v>
      </c>
    </row>
    <row r="1046" spans="1:4" x14ac:dyDescent="0.25">
      <c r="A1046" s="1">
        <v>39888</v>
      </c>
      <c r="B1046" t="s">
        <v>20</v>
      </c>
      <c r="C1046">
        <v>108800</v>
      </c>
      <c r="D1046">
        <v>1</v>
      </c>
    </row>
    <row r="1047" spans="1:4" x14ac:dyDescent="0.25">
      <c r="A1047" s="1">
        <v>39896</v>
      </c>
      <c r="B1047" t="s">
        <v>24</v>
      </c>
      <c r="C1047">
        <v>248445</v>
      </c>
      <c r="D1047">
        <v>1</v>
      </c>
    </row>
    <row r="1048" spans="1:4" x14ac:dyDescent="0.25">
      <c r="A1048" s="1">
        <v>39897</v>
      </c>
      <c r="B1048" t="s">
        <v>22</v>
      </c>
      <c r="C1048">
        <v>730162</v>
      </c>
      <c r="D1048">
        <v>4</v>
      </c>
    </row>
    <row r="1049" spans="1:4" x14ac:dyDescent="0.25">
      <c r="A1049" s="1">
        <v>39898</v>
      </c>
      <c r="B1049" t="s">
        <v>21</v>
      </c>
      <c r="C1049">
        <v>216850</v>
      </c>
      <c r="D1049">
        <v>1</v>
      </c>
    </row>
    <row r="1050" spans="1:4" x14ac:dyDescent="0.25">
      <c r="A1050" s="1">
        <v>39902</v>
      </c>
      <c r="B1050" t="s">
        <v>20</v>
      </c>
      <c r="C1050">
        <v>408000</v>
      </c>
      <c r="D1050">
        <v>1</v>
      </c>
    </row>
    <row r="1051" spans="1:4" x14ac:dyDescent="0.25">
      <c r="A1051" s="1">
        <v>39903</v>
      </c>
      <c r="B1051" t="s">
        <v>24</v>
      </c>
      <c r="C1051">
        <v>132504</v>
      </c>
      <c r="D1051">
        <v>1</v>
      </c>
    </row>
    <row r="1052" spans="1:4" x14ac:dyDescent="0.25">
      <c r="A1052" s="1">
        <v>39905</v>
      </c>
      <c r="B1052" t="s">
        <v>21</v>
      </c>
      <c r="C1052">
        <v>775535</v>
      </c>
      <c r="D1052">
        <v>3</v>
      </c>
    </row>
    <row r="1053" spans="1:4" x14ac:dyDescent="0.25">
      <c r="A1053" s="1">
        <v>39919</v>
      </c>
      <c r="B1053" t="s">
        <v>21</v>
      </c>
      <c r="C1053">
        <v>132504</v>
      </c>
      <c r="D1053">
        <v>1</v>
      </c>
    </row>
    <row r="1054" spans="1:4" x14ac:dyDescent="0.25">
      <c r="A1054" s="1">
        <v>39923</v>
      </c>
      <c r="B1054" t="s">
        <v>20</v>
      </c>
      <c r="C1054">
        <v>230750</v>
      </c>
      <c r="D1054">
        <v>1</v>
      </c>
    </row>
    <row r="1055" spans="1:4" x14ac:dyDescent="0.25">
      <c r="A1055" s="1">
        <v>39925</v>
      </c>
      <c r="B1055" t="s">
        <v>22</v>
      </c>
      <c r="C1055">
        <v>230750</v>
      </c>
      <c r="D1055">
        <v>1</v>
      </c>
    </row>
    <row r="1056" spans="1:4" x14ac:dyDescent="0.25">
      <c r="A1056" s="1">
        <v>39926</v>
      </c>
      <c r="B1056" t="s">
        <v>21</v>
      </c>
      <c r="C1056">
        <v>190635</v>
      </c>
      <c r="D1056">
        <v>1</v>
      </c>
    </row>
    <row r="1057" spans="1:4" x14ac:dyDescent="0.25">
      <c r="A1057" s="1">
        <v>39932</v>
      </c>
      <c r="B1057" t="s">
        <v>22</v>
      </c>
      <c r="C1057">
        <v>70900</v>
      </c>
      <c r="D1057">
        <v>1</v>
      </c>
    </row>
    <row r="1058" spans="1:4" x14ac:dyDescent="0.25">
      <c r="A1058" s="1">
        <v>39939</v>
      </c>
      <c r="B1058" t="s">
        <v>22</v>
      </c>
      <c r="C1058">
        <v>115578</v>
      </c>
      <c r="D1058">
        <v>1</v>
      </c>
    </row>
    <row r="1059" spans="1:4" x14ac:dyDescent="0.25">
      <c r="A1059" s="1">
        <v>39940</v>
      </c>
      <c r="B1059" t="s">
        <v>21</v>
      </c>
      <c r="C1059">
        <v>230750</v>
      </c>
      <c r="D1059">
        <v>1</v>
      </c>
    </row>
    <row r="1060" spans="1:4" x14ac:dyDescent="0.25">
      <c r="A1060" s="1">
        <v>39945</v>
      </c>
      <c r="B1060" t="s">
        <v>24</v>
      </c>
      <c r="C1060">
        <v>248445</v>
      </c>
      <c r="D1060">
        <v>1</v>
      </c>
    </row>
    <row r="1061" spans="1:4" x14ac:dyDescent="0.25">
      <c r="A1061" s="1">
        <v>39947</v>
      </c>
      <c r="B1061" t="s">
        <v>21</v>
      </c>
      <c r="C1061">
        <v>248445</v>
      </c>
      <c r="D1061">
        <v>1</v>
      </c>
    </row>
    <row r="1062" spans="1:4" x14ac:dyDescent="0.25">
      <c r="A1062" s="1">
        <v>39953</v>
      </c>
      <c r="B1062" t="s">
        <v>22</v>
      </c>
      <c r="C1062">
        <v>204000</v>
      </c>
      <c r="D1062">
        <v>1</v>
      </c>
    </row>
    <row r="1063" spans="1:4" x14ac:dyDescent="0.25">
      <c r="A1063" s="1">
        <v>39967</v>
      </c>
      <c r="B1063" t="s">
        <v>22</v>
      </c>
      <c r="C1063">
        <v>204000</v>
      </c>
      <c r="D1063">
        <v>1</v>
      </c>
    </row>
    <row r="1064" spans="1:4" x14ac:dyDescent="0.25">
      <c r="A1064" s="1">
        <v>39981</v>
      </c>
      <c r="B1064" t="s">
        <v>22</v>
      </c>
      <c r="C1064">
        <v>216709</v>
      </c>
      <c r="D1064">
        <v>1</v>
      </c>
    </row>
    <row r="1065" spans="1:4" x14ac:dyDescent="0.25">
      <c r="A1065" s="1">
        <v>39983</v>
      </c>
      <c r="B1065" t="s">
        <v>25</v>
      </c>
      <c r="C1065">
        <v>124222</v>
      </c>
      <c r="D1065">
        <v>1</v>
      </c>
    </row>
    <row r="1066" spans="1:4" x14ac:dyDescent="0.25">
      <c r="A1066" s="1">
        <v>39989</v>
      </c>
      <c r="B1066" t="s">
        <v>21</v>
      </c>
      <c r="C1066">
        <v>720863</v>
      </c>
      <c r="D1066">
        <v>4</v>
      </c>
    </row>
    <row r="1067" spans="1:4" x14ac:dyDescent="0.25">
      <c r="A1067" s="1">
        <v>39996</v>
      </c>
      <c r="B1067" t="s">
        <v>21</v>
      </c>
      <c r="C1067">
        <v>380949</v>
      </c>
      <c r="D1067">
        <v>2</v>
      </c>
    </row>
    <row r="1068" spans="1:4" x14ac:dyDescent="0.25">
      <c r="A1068" s="1">
        <v>40000</v>
      </c>
      <c r="B1068" t="s">
        <v>20</v>
      </c>
      <c r="C1068">
        <v>822540</v>
      </c>
      <c r="D1068">
        <v>3</v>
      </c>
    </row>
    <row r="1069" spans="1:4" x14ac:dyDescent="0.25">
      <c r="A1069" s="1">
        <v>40003</v>
      </c>
      <c r="B1069" t="s">
        <v>21</v>
      </c>
      <c r="C1069">
        <v>496890</v>
      </c>
      <c r="D1069">
        <v>1</v>
      </c>
    </row>
    <row r="1070" spans="1:4" x14ac:dyDescent="0.25">
      <c r="A1070" s="1">
        <v>40022</v>
      </c>
      <c r="B1070" t="s">
        <v>24</v>
      </c>
      <c r="C1070">
        <v>380949</v>
      </c>
      <c r="D1070">
        <v>2</v>
      </c>
    </row>
    <row r="1071" spans="1:4" x14ac:dyDescent="0.25">
      <c r="A1071" s="1">
        <v>40024</v>
      </c>
      <c r="B1071" t="s">
        <v>21</v>
      </c>
      <c r="C1071">
        <v>132504</v>
      </c>
      <c r="D1071">
        <v>1</v>
      </c>
    </row>
    <row r="1072" spans="1:4" x14ac:dyDescent="0.25">
      <c r="A1072" s="1">
        <v>40030</v>
      </c>
      <c r="B1072" t="s">
        <v>22</v>
      </c>
      <c r="C1072">
        <v>132504</v>
      </c>
      <c r="D1072">
        <v>1</v>
      </c>
    </row>
    <row r="1073" spans="1:4" x14ac:dyDescent="0.25">
      <c r="A1073" s="1">
        <v>40036</v>
      </c>
      <c r="B1073" t="s">
        <v>24</v>
      </c>
      <c r="C1073">
        <v>339917</v>
      </c>
      <c r="D1073">
        <v>2</v>
      </c>
    </row>
    <row r="1074" spans="1:4" x14ac:dyDescent="0.25">
      <c r="A1074" s="1">
        <v>40057</v>
      </c>
      <c r="B1074" t="s">
        <v>24</v>
      </c>
      <c r="C1074">
        <v>132504</v>
      </c>
      <c r="D1074">
        <v>1</v>
      </c>
    </row>
    <row r="1075" spans="1:4" x14ac:dyDescent="0.25">
      <c r="A1075" s="1">
        <v>40058</v>
      </c>
      <c r="B1075" t="s">
        <v>22</v>
      </c>
      <c r="C1075">
        <v>248445</v>
      </c>
      <c r="D1075">
        <v>1</v>
      </c>
    </row>
    <row r="1076" spans="1:4" x14ac:dyDescent="0.25">
      <c r="A1076" s="1">
        <v>40088</v>
      </c>
      <c r="B1076" t="s">
        <v>25</v>
      </c>
      <c r="C1076">
        <v>216850</v>
      </c>
      <c r="D1076">
        <v>1</v>
      </c>
    </row>
    <row r="1077" spans="1:4" x14ac:dyDescent="0.25">
      <c r="A1077" s="1">
        <v>40100</v>
      </c>
      <c r="B1077" t="s">
        <v>22</v>
      </c>
      <c r="C1077">
        <v>993780</v>
      </c>
      <c r="D1077">
        <v>2</v>
      </c>
    </row>
    <row r="1078" spans="1:4" x14ac:dyDescent="0.25">
      <c r="A1078" s="1">
        <v>40101</v>
      </c>
      <c r="B1078" t="s">
        <v>21</v>
      </c>
      <c r="C1078">
        <v>132504</v>
      </c>
      <c r="D1078">
        <v>1</v>
      </c>
    </row>
    <row r="1079" spans="1:4" x14ac:dyDescent="0.25">
      <c r="A1079" s="1">
        <v>40144</v>
      </c>
      <c r="B1079" t="s">
        <v>25</v>
      </c>
      <c r="C1079">
        <v>248445</v>
      </c>
      <c r="D1079">
        <v>1</v>
      </c>
    </row>
    <row r="1080" spans="1:4" x14ac:dyDescent="0.25">
      <c r="A1080" s="1">
        <v>40148</v>
      </c>
      <c r="B1080" t="s">
        <v>24</v>
      </c>
      <c r="C1080">
        <v>132504</v>
      </c>
      <c r="D1080">
        <v>1</v>
      </c>
    </row>
    <row r="1081" spans="1:4" x14ac:dyDescent="0.25">
      <c r="A1081" s="1">
        <v>40193</v>
      </c>
      <c r="B1081" t="s">
        <v>25</v>
      </c>
      <c r="C1081">
        <v>115653</v>
      </c>
      <c r="D1081">
        <v>1</v>
      </c>
    </row>
    <row r="1082" spans="1:4" x14ac:dyDescent="0.25">
      <c r="A1082" s="1">
        <v>40205</v>
      </c>
      <c r="B1082" t="s">
        <v>22</v>
      </c>
      <c r="C1082">
        <v>515010</v>
      </c>
      <c r="D1082">
        <v>1</v>
      </c>
    </row>
    <row r="1083" spans="1:4" x14ac:dyDescent="0.25">
      <c r="A1083" s="1">
        <v>40210</v>
      </c>
      <c r="B1083" t="s">
        <v>20</v>
      </c>
      <c r="C1083">
        <v>1077769</v>
      </c>
      <c r="D1083">
        <v>4</v>
      </c>
    </row>
    <row r="1084" spans="1:4" x14ac:dyDescent="0.25">
      <c r="A1084" s="1">
        <v>40211</v>
      </c>
      <c r="B1084" t="s">
        <v>24</v>
      </c>
      <c r="C1084">
        <v>797156</v>
      </c>
      <c r="D1084">
        <v>4</v>
      </c>
    </row>
    <row r="1085" spans="1:4" x14ac:dyDescent="0.25">
      <c r="A1085" s="1">
        <v>40212</v>
      </c>
      <c r="B1085" t="s">
        <v>22</v>
      </c>
      <c r="C1085">
        <v>359549</v>
      </c>
      <c r="D1085">
        <v>2</v>
      </c>
    </row>
    <row r="1086" spans="1:4" x14ac:dyDescent="0.25">
      <c r="A1086" s="1">
        <v>40219</v>
      </c>
      <c r="B1086" t="s">
        <v>22</v>
      </c>
      <c r="C1086">
        <v>1926942</v>
      </c>
      <c r="D1086">
        <v>7</v>
      </c>
    </row>
    <row r="1087" spans="1:4" x14ac:dyDescent="0.25">
      <c r="A1087" s="1">
        <v>40221</v>
      </c>
      <c r="B1087" t="s">
        <v>25</v>
      </c>
      <c r="C1087">
        <v>320900</v>
      </c>
      <c r="D1087">
        <v>1</v>
      </c>
    </row>
    <row r="1088" spans="1:4" x14ac:dyDescent="0.25">
      <c r="A1088" s="1">
        <v>40226</v>
      </c>
      <c r="B1088" t="s">
        <v>22</v>
      </c>
      <c r="C1088">
        <v>622121</v>
      </c>
      <c r="D1088">
        <v>2</v>
      </c>
    </row>
    <row r="1089" spans="1:4" x14ac:dyDescent="0.25">
      <c r="A1089" s="1">
        <v>40228</v>
      </c>
      <c r="B1089" t="s">
        <v>25</v>
      </c>
      <c r="C1089">
        <v>1231000</v>
      </c>
      <c r="D1089">
        <v>5</v>
      </c>
    </row>
    <row r="1090" spans="1:4" x14ac:dyDescent="0.25">
      <c r="A1090" s="1">
        <v>40232</v>
      </c>
      <c r="B1090" t="s">
        <v>24</v>
      </c>
      <c r="C1090">
        <v>177900</v>
      </c>
      <c r="D1090">
        <v>1</v>
      </c>
    </row>
    <row r="1091" spans="1:4" x14ac:dyDescent="0.25">
      <c r="A1091" s="1">
        <v>40233</v>
      </c>
      <c r="B1091" t="s">
        <v>22</v>
      </c>
      <c r="C1091">
        <v>216850</v>
      </c>
      <c r="D1091">
        <v>1</v>
      </c>
    </row>
    <row r="1092" spans="1:4" x14ac:dyDescent="0.25">
      <c r="A1092" s="1">
        <v>40234</v>
      </c>
      <c r="B1092" t="s">
        <v>21</v>
      </c>
      <c r="C1092">
        <v>370338</v>
      </c>
      <c r="D1092">
        <v>2</v>
      </c>
    </row>
    <row r="1093" spans="1:4" x14ac:dyDescent="0.25">
      <c r="A1093" s="1">
        <v>40238</v>
      </c>
      <c r="B1093" t="s">
        <v>20</v>
      </c>
      <c r="C1093">
        <v>335900</v>
      </c>
      <c r="D1093">
        <v>1</v>
      </c>
    </row>
    <row r="1094" spans="1:4" x14ac:dyDescent="0.25">
      <c r="A1094" s="1">
        <v>40239</v>
      </c>
      <c r="B1094" t="s">
        <v>24</v>
      </c>
      <c r="C1094">
        <v>1575651</v>
      </c>
      <c r="D1094">
        <v>6</v>
      </c>
    </row>
    <row r="1095" spans="1:4" x14ac:dyDescent="0.25">
      <c r="A1095" s="1">
        <v>40242</v>
      </c>
      <c r="B1095" t="s">
        <v>25</v>
      </c>
      <c r="C1095">
        <v>810488</v>
      </c>
      <c r="D1095">
        <v>4</v>
      </c>
    </row>
    <row r="1096" spans="1:4" x14ac:dyDescent="0.25">
      <c r="A1096" s="1">
        <v>40246</v>
      </c>
      <c r="B1096" t="s">
        <v>24</v>
      </c>
      <c r="C1096">
        <v>729909</v>
      </c>
      <c r="D1096">
        <v>3</v>
      </c>
    </row>
    <row r="1097" spans="1:4" x14ac:dyDescent="0.25">
      <c r="A1097" s="1">
        <v>40247</v>
      </c>
      <c r="B1097" t="s">
        <v>22</v>
      </c>
      <c r="C1097">
        <v>190635</v>
      </c>
      <c r="D1097">
        <v>1</v>
      </c>
    </row>
    <row r="1098" spans="1:4" x14ac:dyDescent="0.25">
      <c r="A1098" s="1">
        <v>40248</v>
      </c>
      <c r="B1098" t="s">
        <v>21</v>
      </c>
      <c r="C1098">
        <v>789683</v>
      </c>
      <c r="D1098">
        <v>3</v>
      </c>
    </row>
    <row r="1099" spans="1:4" x14ac:dyDescent="0.25">
      <c r="A1099" s="1">
        <v>40254</v>
      </c>
      <c r="B1099" t="s">
        <v>22</v>
      </c>
      <c r="C1099">
        <v>368086</v>
      </c>
      <c r="D1099">
        <v>2</v>
      </c>
    </row>
    <row r="1100" spans="1:4" x14ac:dyDescent="0.25">
      <c r="A1100" s="1">
        <v>40255</v>
      </c>
      <c r="B1100" t="s">
        <v>21</v>
      </c>
      <c r="C1100">
        <v>428700</v>
      </c>
      <c r="D1100">
        <v>2</v>
      </c>
    </row>
    <row r="1101" spans="1:4" x14ac:dyDescent="0.25">
      <c r="A1101" s="1">
        <v>40256</v>
      </c>
      <c r="B1101" t="s">
        <v>25</v>
      </c>
      <c r="C1101">
        <v>604702</v>
      </c>
      <c r="D1101">
        <v>6</v>
      </c>
    </row>
    <row r="1102" spans="1:4" x14ac:dyDescent="0.25">
      <c r="A1102" s="1">
        <v>40260</v>
      </c>
      <c r="B1102" t="s">
        <v>24</v>
      </c>
      <c r="C1102">
        <v>312425</v>
      </c>
      <c r="D1102">
        <v>3</v>
      </c>
    </row>
    <row r="1103" spans="1:4" x14ac:dyDescent="0.25">
      <c r="A1103" s="1">
        <v>40262</v>
      </c>
      <c r="B1103" t="s">
        <v>21</v>
      </c>
      <c r="C1103">
        <v>973334</v>
      </c>
      <c r="D1103">
        <v>6</v>
      </c>
    </row>
    <row r="1104" spans="1:4" x14ac:dyDescent="0.25">
      <c r="A1104" s="1">
        <v>40263</v>
      </c>
      <c r="B1104" t="s">
        <v>25</v>
      </c>
      <c r="C1104">
        <v>1711565</v>
      </c>
      <c r="D1104">
        <v>12</v>
      </c>
    </row>
    <row r="1105" spans="1:4" x14ac:dyDescent="0.25">
      <c r="A1105" s="1">
        <v>40266</v>
      </c>
      <c r="B1105" t="s">
        <v>20</v>
      </c>
      <c r="C1105">
        <v>784143</v>
      </c>
      <c r="D1105">
        <v>6</v>
      </c>
    </row>
    <row r="1106" spans="1:4" x14ac:dyDescent="0.25">
      <c r="A1106" s="1">
        <v>40267</v>
      </c>
      <c r="B1106" t="s">
        <v>24</v>
      </c>
      <c r="C1106">
        <v>937459</v>
      </c>
      <c r="D1106">
        <v>6</v>
      </c>
    </row>
    <row r="1107" spans="1:4" x14ac:dyDescent="0.25">
      <c r="A1107" s="1">
        <v>40268</v>
      </c>
      <c r="B1107" t="s">
        <v>22</v>
      </c>
      <c r="C1107">
        <v>1443393</v>
      </c>
      <c r="D1107">
        <v>12</v>
      </c>
    </row>
    <row r="1108" spans="1:4" x14ac:dyDescent="0.25">
      <c r="A1108" s="1">
        <v>40273</v>
      </c>
      <c r="B1108" t="s">
        <v>20</v>
      </c>
      <c r="C1108">
        <v>95317</v>
      </c>
      <c r="D1108">
        <v>1</v>
      </c>
    </row>
    <row r="1109" spans="1:4" x14ac:dyDescent="0.25">
      <c r="A1109" s="1">
        <v>40274</v>
      </c>
      <c r="B1109" t="s">
        <v>24</v>
      </c>
      <c r="C1109">
        <v>626523</v>
      </c>
      <c r="D1109">
        <v>5</v>
      </c>
    </row>
    <row r="1110" spans="1:4" x14ac:dyDescent="0.25">
      <c r="A1110" s="1">
        <v>40275</v>
      </c>
      <c r="B1110" t="s">
        <v>22</v>
      </c>
      <c r="C1110">
        <v>596650</v>
      </c>
      <c r="D1110">
        <v>5</v>
      </c>
    </row>
    <row r="1111" spans="1:4" x14ac:dyDescent="0.25">
      <c r="A1111" s="1">
        <v>40276</v>
      </c>
      <c r="B1111" t="s">
        <v>21</v>
      </c>
      <c r="C1111">
        <v>1362691</v>
      </c>
      <c r="D1111">
        <v>10</v>
      </c>
    </row>
    <row r="1112" spans="1:4" x14ac:dyDescent="0.25">
      <c r="A1112" s="1">
        <v>40277</v>
      </c>
      <c r="B1112" t="s">
        <v>25</v>
      </c>
      <c r="C1112">
        <v>1313354</v>
      </c>
      <c r="D1112">
        <v>12</v>
      </c>
    </row>
    <row r="1113" spans="1:4" x14ac:dyDescent="0.25">
      <c r="A1113" s="1">
        <v>40281</v>
      </c>
      <c r="B1113" t="s">
        <v>24</v>
      </c>
      <c r="C1113">
        <v>1940316</v>
      </c>
      <c r="D1113">
        <v>12</v>
      </c>
    </row>
    <row r="1114" spans="1:4" x14ac:dyDescent="0.25">
      <c r="A1114" s="1">
        <v>40282</v>
      </c>
      <c r="B1114" t="s">
        <v>22</v>
      </c>
      <c r="C1114">
        <v>819625</v>
      </c>
      <c r="D1114">
        <v>7</v>
      </c>
    </row>
    <row r="1115" spans="1:4" x14ac:dyDescent="0.25">
      <c r="A1115" s="1">
        <v>40283</v>
      </c>
      <c r="B1115" t="s">
        <v>21</v>
      </c>
      <c r="C1115">
        <v>930584</v>
      </c>
      <c r="D1115">
        <v>7</v>
      </c>
    </row>
    <row r="1116" spans="1:4" x14ac:dyDescent="0.25">
      <c r="A1116" s="1">
        <v>40284</v>
      </c>
      <c r="B1116" t="s">
        <v>25</v>
      </c>
      <c r="C1116">
        <v>1421067</v>
      </c>
      <c r="D1116">
        <v>11</v>
      </c>
    </row>
    <row r="1117" spans="1:4" x14ac:dyDescent="0.25">
      <c r="A1117" s="1">
        <v>40287</v>
      </c>
      <c r="B1117" t="s">
        <v>20</v>
      </c>
      <c r="C1117">
        <v>252977</v>
      </c>
      <c r="D1117">
        <v>2</v>
      </c>
    </row>
    <row r="1118" spans="1:4" x14ac:dyDescent="0.25">
      <c r="A1118" s="1">
        <v>40288</v>
      </c>
      <c r="B1118" t="s">
        <v>24</v>
      </c>
      <c r="C1118">
        <v>707005</v>
      </c>
      <c r="D1118">
        <v>5</v>
      </c>
    </row>
    <row r="1119" spans="1:4" x14ac:dyDescent="0.25">
      <c r="A1119" s="1">
        <v>40289</v>
      </c>
      <c r="B1119" t="s">
        <v>22</v>
      </c>
      <c r="C1119">
        <v>102000</v>
      </c>
      <c r="D1119">
        <v>1</v>
      </c>
    </row>
    <row r="1120" spans="1:4" x14ac:dyDescent="0.25">
      <c r="A1120" s="1">
        <v>40291</v>
      </c>
      <c r="B1120" t="s">
        <v>25</v>
      </c>
      <c r="C1120">
        <v>995901</v>
      </c>
      <c r="D1120">
        <v>10</v>
      </c>
    </row>
    <row r="1121" spans="1:4" x14ac:dyDescent="0.25">
      <c r="A1121" s="1">
        <v>40295</v>
      </c>
      <c r="B1121" t="s">
        <v>24</v>
      </c>
      <c r="C1121">
        <v>1295292</v>
      </c>
      <c r="D1121">
        <v>13</v>
      </c>
    </row>
    <row r="1122" spans="1:4" x14ac:dyDescent="0.25">
      <c r="A1122" s="1">
        <v>40297</v>
      </c>
      <c r="B1122" t="s">
        <v>21</v>
      </c>
      <c r="C1122">
        <v>775475</v>
      </c>
      <c r="D1122">
        <v>6</v>
      </c>
    </row>
    <row r="1123" spans="1:4" x14ac:dyDescent="0.25">
      <c r="A1123" s="1">
        <v>40301</v>
      </c>
      <c r="B1123" t="s">
        <v>20</v>
      </c>
      <c r="C1123">
        <v>713286</v>
      </c>
      <c r="D1123">
        <v>6</v>
      </c>
    </row>
    <row r="1124" spans="1:4" x14ac:dyDescent="0.25">
      <c r="A1124" s="1">
        <v>40302</v>
      </c>
      <c r="B1124" t="s">
        <v>24</v>
      </c>
      <c r="C1124">
        <v>102000</v>
      </c>
      <c r="D1124">
        <v>1</v>
      </c>
    </row>
    <row r="1125" spans="1:4" x14ac:dyDescent="0.25">
      <c r="A1125" s="1">
        <v>40303</v>
      </c>
      <c r="B1125" t="s">
        <v>22</v>
      </c>
      <c r="C1125">
        <v>128752</v>
      </c>
      <c r="D1125">
        <v>1</v>
      </c>
    </row>
    <row r="1126" spans="1:4" x14ac:dyDescent="0.25">
      <c r="A1126" s="1">
        <v>40305</v>
      </c>
      <c r="B1126" t="s">
        <v>25</v>
      </c>
      <c r="C1126">
        <v>348025</v>
      </c>
      <c r="D1126">
        <v>3</v>
      </c>
    </row>
    <row r="1127" spans="1:4" x14ac:dyDescent="0.25">
      <c r="A1127" s="1">
        <v>40309</v>
      </c>
      <c r="B1127" t="s">
        <v>24</v>
      </c>
      <c r="C1127">
        <v>124225</v>
      </c>
      <c r="D1127">
        <v>1</v>
      </c>
    </row>
    <row r="1128" spans="1:4" x14ac:dyDescent="0.25">
      <c r="A1128" s="1">
        <v>40310</v>
      </c>
      <c r="B1128" t="s">
        <v>22</v>
      </c>
      <c r="C1128">
        <v>385389</v>
      </c>
      <c r="D1128">
        <v>4</v>
      </c>
    </row>
    <row r="1129" spans="1:4" x14ac:dyDescent="0.25">
      <c r="A1129" s="1">
        <v>40316</v>
      </c>
      <c r="B1129" t="s">
        <v>24</v>
      </c>
      <c r="C1129">
        <v>892902</v>
      </c>
      <c r="D1129">
        <v>7</v>
      </c>
    </row>
    <row r="1130" spans="1:4" x14ac:dyDescent="0.25">
      <c r="A1130" s="1">
        <v>40318</v>
      </c>
      <c r="B1130" t="s">
        <v>21</v>
      </c>
      <c r="C1130">
        <v>429967</v>
      </c>
      <c r="D1130">
        <v>4</v>
      </c>
    </row>
    <row r="1131" spans="1:4" x14ac:dyDescent="0.25">
      <c r="A1131" s="1">
        <v>40319</v>
      </c>
      <c r="B1131" t="s">
        <v>25</v>
      </c>
      <c r="C1131">
        <v>514601</v>
      </c>
      <c r="D1131">
        <v>6</v>
      </c>
    </row>
    <row r="1132" spans="1:4" x14ac:dyDescent="0.25">
      <c r="A1132" s="1">
        <v>40322</v>
      </c>
      <c r="B1132" t="s">
        <v>20</v>
      </c>
      <c r="C1132">
        <v>95317</v>
      </c>
      <c r="D1132">
        <v>1</v>
      </c>
    </row>
    <row r="1133" spans="1:4" x14ac:dyDescent="0.25">
      <c r="A1133" s="1">
        <v>40323</v>
      </c>
      <c r="B1133" t="s">
        <v>24</v>
      </c>
      <c r="C1133">
        <v>115375</v>
      </c>
      <c r="D1133">
        <v>1</v>
      </c>
    </row>
    <row r="1134" spans="1:4" x14ac:dyDescent="0.25">
      <c r="A1134" s="1">
        <v>40324</v>
      </c>
      <c r="B1134" t="s">
        <v>22</v>
      </c>
      <c r="C1134">
        <v>907086</v>
      </c>
      <c r="D1134">
        <v>8</v>
      </c>
    </row>
    <row r="1135" spans="1:4" x14ac:dyDescent="0.25">
      <c r="A1135" s="1">
        <v>40325</v>
      </c>
      <c r="B1135" t="s">
        <v>21</v>
      </c>
      <c r="C1135">
        <v>95375</v>
      </c>
      <c r="D1135">
        <v>1</v>
      </c>
    </row>
    <row r="1136" spans="1:4" x14ac:dyDescent="0.25">
      <c r="A1136" s="1">
        <v>40326</v>
      </c>
      <c r="B1136" t="s">
        <v>25</v>
      </c>
      <c r="C1136">
        <v>204000</v>
      </c>
      <c r="D1136">
        <v>1</v>
      </c>
    </row>
    <row r="1137" spans="1:4" x14ac:dyDescent="0.25">
      <c r="A1137" s="1">
        <v>40329</v>
      </c>
      <c r="B1137" t="s">
        <v>20</v>
      </c>
      <c r="C1137">
        <v>638077</v>
      </c>
      <c r="D1137">
        <v>3</v>
      </c>
    </row>
    <row r="1138" spans="1:4" x14ac:dyDescent="0.25">
      <c r="A1138" s="1">
        <v>40331</v>
      </c>
      <c r="B1138" t="s">
        <v>22</v>
      </c>
      <c r="C1138">
        <v>257504</v>
      </c>
      <c r="D1138">
        <v>2</v>
      </c>
    </row>
    <row r="1139" spans="1:4" x14ac:dyDescent="0.25">
      <c r="A1139" s="1">
        <v>40332</v>
      </c>
      <c r="B1139" t="s">
        <v>21</v>
      </c>
      <c r="C1139">
        <v>759137</v>
      </c>
      <c r="D1139">
        <v>4</v>
      </c>
    </row>
    <row r="1140" spans="1:4" x14ac:dyDescent="0.25">
      <c r="A1140" s="1">
        <v>40333</v>
      </c>
      <c r="B1140" t="s">
        <v>25</v>
      </c>
      <c r="C1140">
        <v>802577</v>
      </c>
      <c r="D1140">
        <v>7</v>
      </c>
    </row>
    <row r="1141" spans="1:4" x14ac:dyDescent="0.25">
      <c r="A1141" s="1">
        <v>40337</v>
      </c>
      <c r="B1141" t="s">
        <v>24</v>
      </c>
      <c r="C1141">
        <v>560875</v>
      </c>
      <c r="D1141">
        <v>3</v>
      </c>
    </row>
    <row r="1142" spans="1:4" x14ac:dyDescent="0.25">
      <c r="A1142" s="1">
        <v>40340</v>
      </c>
      <c r="B1142" t="s">
        <v>25</v>
      </c>
      <c r="C1142">
        <v>440509</v>
      </c>
      <c r="D1142">
        <v>3</v>
      </c>
    </row>
    <row r="1143" spans="1:4" x14ac:dyDescent="0.25">
      <c r="A1143" s="1">
        <v>40345</v>
      </c>
      <c r="B1143" t="s">
        <v>22</v>
      </c>
      <c r="C1143">
        <v>503965</v>
      </c>
      <c r="D1143">
        <v>4</v>
      </c>
    </row>
    <row r="1144" spans="1:4" x14ac:dyDescent="0.25">
      <c r="A1144" s="1">
        <v>40347</v>
      </c>
      <c r="B1144" t="s">
        <v>25</v>
      </c>
      <c r="C1144">
        <v>449500</v>
      </c>
      <c r="D1144">
        <v>3</v>
      </c>
    </row>
    <row r="1145" spans="1:4" x14ac:dyDescent="0.25">
      <c r="A1145" s="1">
        <v>40352</v>
      </c>
      <c r="B1145" t="s">
        <v>22</v>
      </c>
      <c r="C1145">
        <v>149775</v>
      </c>
      <c r="D1145">
        <v>2</v>
      </c>
    </row>
    <row r="1146" spans="1:4" x14ac:dyDescent="0.25">
      <c r="A1146" s="1">
        <v>40358</v>
      </c>
      <c r="B1146" t="s">
        <v>24</v>
      </c>
      <c r="C1146">
        <v>239319</v>
      </c>
      <c r="D1146">
        <v>3</v>
      </c>
    </row>
    <row r="1147" spans="1:4" x14ac:dyDescent="0.25">
      <c r="A1147" s="1">
        <v>40359</v>
      </c>
      <c r="B1147" t="s">
        <v>22</v>
      </c>
      <c r="C1147">
        <v>1158772</v>
      </c>
      <c r="D1147">
        <v>5</v>
      </c>
    </row>
    <row r="1148" spans="1:4" x14ac:dyDescent="0.25">
      <c r="A1148" s="1">
        <v>40360</v>
      </c>
      <c r="B1148" t="s">
        <v>21</v>
      </c>
      <c r="C1148">
        <v>353680</v>
      </c>
      <c r="D1148">
        <v>3</v>
      </c>
    </row>
    <row r="1149" spans="1:4" x14ac:dyDescent="0.25">
      <c r="A1149" s="1">
        <v>40366</v>
      </c>
      <c r="B1149" t="s">
        <v>22</v>
      </c>
      <c r="C1149">
        <v>763325</v>
      </c>
      <c r="D1149">
        <v>5</v>
      </c>
    </row>
    <row r="1150" spans="1:4" x14ac:dyDescent="0.25">
      <c r="A1150" s="1">
        <v>40367</v>
      </c>
      <c r="B1150" t="s">
        <v>21</v>
      </c>
      <c r="C1150">
        <v>569930</v>
      </c>
      <c r="D1150">
        <v>4</v>
      </c>
    </row>
    <row r="1151" spans="1:4" x14ac:dyDescent="0.25">
      <c r="A1151" s="1">
        <v>40368</v>
      </c>
      <c r="B1151" t="s">
        <v>25</v>
      </c>
      <c r="C1151">
        <v>1357986</v>
      </c>
      <c r="D1151">
        <v>8</v>
      </c>
    </row>
    <row r="1152" spans="1:4" x14ac:dyDescent="0.25">
      <c r="A1152" s="1">
        <v>40371</v>
      </c>
      <c r="B1152" t="s">
        <v>20</v>
      </c>
      <c r="C1152">
        <v>714480</v>
      </c>
      <c r="D1152">
        <v>5</v>
      </c>
    </row>
    <row r="1153" spans="1:4" x14ac:dyDescent="0.25">
      <c r="A1153" s="1">
        <v>40372</v>
      </c>
      <c r="B1153" t="s">
        <v>24</v>
      </c>
      <c r="C1153">
        <v>222989</v>
      </c>
      <c r="D1153">
        <v>3</v>
      </c>
    </row>
    <row r="1154" spans="1:4" x14ac:dyDescent="0.25">
      <c r="A1154" s="1">
        <v>40374</v>
      </c>
      <c r="B1154" t="s">
        <v>21</v>
      </c>
      <c r="C1154">
        <v>865680</v>
      </c>
      <c r="D1154">
        <v>6</v>
      </c>
    </row>
    <row r="1155" spans="1:4" x14ac:dyDescent="0.25">
      <c r="A1155" s="1">
        <v>40375</v>
      </c>
      <c r="B1155" t="s">
        <v>25</v>
      </c>
      <c r="C1155">
        <v>102000</v>
      </c>
      <c r="D1155">
        <v>1</v>
      </c>
    </row>
    <row r="1156" spans="1:4" x14ac:dyDescent="0.25">
      <c r="A1156" s="1">
        <v>40378</v>
      </c>
      <c r="B1156" t="s">
        <v>20</v>
      </c>
      <c r="C1156">
        <v>128750</v>
      </c>
      <c r="D1156">
        <v>1</v>
      </c>
    </row>
    <row r="1157" spans="1:4" x14ac:dyDescent="0.25">
      <c r="A1157" s="1">
        <v>40380</v>
      </c>
      <c r="B1157" t="s">
        <v>22</v>
      </c>
      <c r="C1157">
        <v>745762</v>
      </c>
      <c r="D1157">
        <v>4</v>
      </c>
    </row>
    <row r="1158" spans="1:4" x14ac:dyDescent="0.25">
      <c r="A1158" s="1">
        <v>40381</v>
      </c>
      <c r="B1158" t="s">
        <v>21</v>
      </c>
      <c r="C1158">
        <v>631022</v>
      </c>
      <c r="D1158">
        <v>5</v>
      </c>
    </row>
    <row r="1159" spans="1:4" x14ac:dyDescent="0.25">
      <c r="A1159" s="1">
        <v>40382</v>
      </c>
      <c r="B1159" t="s">
        <v>25</v>
      </c>
      <c r="C1159">
        <v>1060780</v>
      </c>
      <c r="D1159">
        <v>6</v>
      </c>
    </row>
    <row r="1160" spans="1:4" x14ac:dyDescent="0.25">
      <c r="A1160" s="1">
        <v>40385</v>
      </c>
      <c r="B1160" t="s">
        <v>20</v>
      </c>
      <c r="C1160">
        <v>256947</v>
      </c>
      <c r="D1160">
        <v>3</v>
      </c>
    </row>
    <row r="1161" spans="1:4" x14ac:dyDescent="0.25">
      <c r="A1161" s="1">
        <v>40386</v>
      </c>
      <c r="B1161" t="s">
        <v>24</v>
      </c>
      <c r="C1161">
        <v>232647</v>
      </c>
      <c r="D1161">
        <v>2</v>
      </c>
    </row>
    <row r="1162" spans="1:4" x14ac:dyDescent="0.25">
      <c r="A1162" s="1">
        <v>40388</v>
      </c>
      <c r="B1162" t="s">
        <v>21</v>
      </c>
      <c r="C1162">
        <v>1524384</v>
      </c>
      <c r="D1162">
        <v>11</v>
      </c>
    </row>
    <row r="1163" spans="1:4" x14ac:dyDescent="0.25">
      <c r="A1163" s="1">
        <v>40389</v>
      </c>
      <c r="B1163" t="s">
        <v>25</v>
      </c>
      <c r="C1163">
        <v>248450</v>
      </c>
      <c r="D1163">
        <v>1</v>
      </c>
    </row>
    <row r="1164" spans="1:4" x14ac:dyDescent="0.25">
      <c r="A1164" s="1">
        <v>40392</v>
      </c>
      <c r="B1164" t="s">
        <v>20</v>
      </c>
      <c r="C1164">
        <v>124250</v>
      </c>
      <c r="D1164">
        <v>1</v>
      </c>
    </row>
    <row r="1165" spans="1:4" x14ac:dyDescent="0.25">
      <c r="A1165" s="1">
        <v>40393</v>
      </c>
      <c r="B1165" t="s">
        <v>24</v>
      </c>
      <c r="C1165">
        <v>159261</v>
      </c>
      <c r="D1165">
        <v>2</v>
      </c>
    </row>
    <row r="1166" spans="1:4" x14ac:dyDescent="0.25">
      <c r="A1166" s="1">
        <v>40394</v>
      </c>
      <c r="B1166" t="s">
        <v>22</v>
      </c>
      <c r="C1166">
        <v>719124</v>
      </c>
      <c r="D1166">
        <v>4</v>
      </c>
    </row>
    <row r="1167" spans="1:4" x14ac:dyDescent="0.25">
      <c r="A1167" s="1">
        <v>40396</v>
      </c>
      <c r="B1167" t="s">
        <v>25</v>
      </c>
      <c r="C1167">
        <v>230752</v>
      </c>
      <c r="D1167">
        <v>2</v>
      </c>
    </row>
    <row r="1168" spans="1:4" x14ac:dyDescent="0.25">
      <c r="A1168" s="1">
        <v>40401</v>
      </c>
      <c r="B1168" t="s">
        <v>22</v>
      </c>
      <c r="C1168">
        <v>448140</v>
      </c>
      <c r="D1168">
        <v>2</v>
      </c>
    </row>
    <row r="1169" spans="1:4" x14ac:dyDescent="0.25">
      <c r="A1169" s="1">
        <v>40403</v>
      </c>
      <c r="B1169" t="s">
        <v>25</v>
      </c>
      <c r="C1169">
        <v>262550</v>
      </c>
      <c r="D1169">
        <v>1</v>
      </c>
    </row>
    <row r="1170" spans="1:4" x14ac:dyDescent="0.25">
      <c r="A1170" s="1">
        <v>40408</v>
      </c>
      <c r="B1170" t="s">
        <v>22</v>
      </c>
      <c r="C1170">
        <v>427280</v>
      </c>
      <c r="D1170">
        <v>3</v>
      </c>
    </row>
    <row r="1171" spans="1:4" x14ac:dyDescent="0.25">
      <c r="A1171" s="1">
        <v>40409</v>
      </c>
      <c r="B1171" t="s">
        <v>21</v>
      </c>
      <c r="C1171">
        <v>377202</v>
      </c>
      <c r="D1171">
        <v>2</v>
      </c>
    </row>
    <row r="1172" spans="1:4" x14ac:dyDescent="0.25">
      <c r="A1172" s="1">
        <v>40413</v>
      </c>
      <c r="B1172" t="s">
        <v>20</v>
      </c>
      <c r="C1172">
        <v>170668</v>
      </c>
      <c r="D1172">
        <v>2</v>
      </c>
    </row>
    <row r="1173" spans="1:4" x14ac:dyDescent="0.25">
      <c r="A1173" s="1">
        <v>40414</v>
      </c>
      <c r="B1173" t="s">
        <v>24</v>
      </c>
      <c r="C1173">
        <v>152836</v>
      </c>
      <c r="D1173">
        <v>2</v>
      </c>
    </row>
    <row r="1174" spans="1:4" x14ac:dyDescent="0.25">
      <c r="A1174" s="1">
        <v>40415</v>
      </c>
      <c r="B1174" t="s">
        <v>22</v>
      </c>
      <c r="C1174">
        <v>386250</v>
      </c>
      <c r="D1174">
        <v>1</v>
      </c>
    </row>
    <row r="1175" spans="1:4" x14ac:dyDescent="0.25">
      <c r="A1175" s="1">
        <v>40418</v>
      </c>
      <c r="B1175" t="s">
        <v>19</v>
      </c>
      <c r="C1175">
        <v>197317</v>
      </c>
      <c r="D1175">
        <v>2</v>
      </c>
    </row>
    <row r="1176" spans="1:4" x14ac:dyDescent="0.25">
      <c r="A1176" s="1">
        <v>40421</v>
      </c>
      <c r="B1176" t="s">
        <v>24</v>
      </c>
      <c r="C1176">
        <v>216850</v>
      </c>
      <c r="D1176">
        <v>2</v>
      </c>
    </row>
    <row r="1177" spans="1:4" x14ac:dyDescent="0.25">
      <c r="A1177" s="1">
        <v>40427</v>
      </c>
      <c r="B1177" t="s">
        <v>20</v>
      </c>
      <c r="C1177">
        <v>381730</v>
      </c>
      <c r="D1177">
        <v>2</v>
      </c>
    </row>
    <row r="1178" spans="1:4" x14ac:dyDescent="0.25">
      <c r="A1178" s="1">
        <v>40428</v>
      </c>
      <c r="B1178" t="s">
        <v>24</v>
      </c>
      <c r="C1178">
        <v>301953</v>
      </c>
      <c r="D1178">
        <v>3</v>
      </c>
    </row>
    <row r="1179" spans="1:4" x14ac:dyDescent="0.25">
      <c r="A1179" s="1">
        <v>40429</v>
      </c>
      <c r="B1179" t="s">
        <v>22</v>
      </c>
      <c r="C1179">
        <v>515000</v>
      </c>
      <c r="D1179">
        <v>2</v>
      </c>
    </row>
    <row r="1180" spans="1:4" x14ac:dyDescent="0.25">
      <c r="A1180" s="1">
        <v>40430</v>
      </c>
      <c r="B1180" t="s">
        <v>21</v>
      </c>
      <c r="C1180">
        <v>248450</v>
      </c>
      <c r="D1180">
        <v>1</v>
      </c>
    </row>
    <row r="1181" spans="1:4" x14ac:dyDescent="0.25">
      <c r="A1181" s="1">
        <v>40433</v>
      </c>
      <c r="B1181" t="s">
        <v>23</v>
      </c>
      <c r="C1181">
        <v>239600</v>
      </c>
      <c r="D1181">
        <v>2</v>
      </c>
    </row>
    <row r="1182" spans="1:4" x14ac:dyDescent="0.25">
      <c r="A1182" s="1">
        <v>40434</v>
      </c>
      <c r="B1182" t="s">
        <v>20</v>
      </c>
      <c r="C1182">
        <v>515010</v>
      </c>
      <c r="D1182">
        <v>2</v>
      </c>
    </row>
    <row r="1183" spans="1:4" x14ac:dyDescent="0.25">
      <c r="A1183" s="1">
        <v>40436</v>
      </c>
      <c r="B1183" t="s">
        <v>22</v>
      </c>
      <c r="C1183">
        <v>47733</v>
      </c>
      <c r="D1183">
        <v>1</v>
      </c>
    </row>
    <row r="1184" spans="1:4" x14ac:dyDescent="0.25">
      <c r="A1184" s="1">
        <v>40437</v>
      </c>
      <c r="B1184" t="s">
        <v>21</v>
      </c>
      <c r="C1184">
        <v>501632</v>
      </c>
      <c r="D1184">
        <v>3</v>
      </c>
    </row>
    <row r="1185" spans="1:4" x14ac:dyDescent="0.25">
      <c r="A1185" s="1">
        <v>40438</v>
      </c>
      <c r="B1185" t="s">
        <v>25</v>
      </c>
      <c r="C1185">
        <v>325275</v>
      </c>
      <c r="D1185">
        <v>3</v>
      </c>
    </row>
    <row r="1186" spans="1:4" x14ac:dyDescent="0.25">
      <c r="A1186" s="1">
        <v>40441</v>
      </c>
      <c r="B1186" t="s">
        <v>20</v>
      </c>
      <c r="C1186">
        <v>204000</v>
      </c>
      <c r="D1186">
        <v>1</v>
      </c>
    </row>
    <row r="1187" spans="1:4" x14ac:dyDescent="0.25">
      <c r="A1187" s="1">
        <v>40442</v>
      </c>
      <c r="B1187" t="s">
        <v>24</v>
      </c>
      <c r="C1187">
        <v>386257</v>
      </c>
      <c r="D1187">
        <v>2</v>
      </c>
    </row>
    <row r="1188" spans="1:4" x14ac:dyDescent="0.25">
      <c r="A1188" s="1">
        <v>40443</v>
      </c>
      <c r="B1188" t="s">
        <v>22</v>
      </c>
      <c r="C1188">
        <v>600446</v>
      </c>
      <c r="D1188">
        <v>5</v>
      </c>
    </row>
    <row r="1189" spans="1:4" x14ac:dyDescent="0.25">
      <c r="A1189" s="1">
        <v>40445</v>
      </c>
      <c r="B1189" t="s">
        <v>25</v>
      </c>
      <c r="C1189">
        <v>490152</v>
      </c>
      <c r="D1189">
        <v>3</v>
      </c>
    </row>
    <row r="1190" spans="1:4" x14ac:dyDescent="0.25">
      <c r="A1190" s="1">
        <v>40449</v>
      </c>
      <c r="B1190" t="s">
        <v>24</v>
      </c>
      <c r="C1190">
        <v>452510</v>
      </c>
      <c r="D1190">
        <v>3</v>
      </c>
    </row>
    <row r="1191" spans="1:4" x14ac:dyDescent="0.25">
      <c r="A1191" s="1">
        <v>40450</v>
      </c>
      <c r="B1191" t="s">
        <v>22</v>
      </c>
      <c r="C1191">
        <v>448255</v>
      </c>
      <c r="D1191">
        <v>2</v>
      </c>
    </row>
    <row r="1192" spans="1:4" x14ac:dyDescent="0.25">
      <c r="A1192" s="1">
        <v>40455</v>
      </c>
      <c r="B1192" t="s">
        <v>20</v>
      </c>
      <c r="C1192">
        <v>515000</v>
      </c>
      <c r="D1192">
        <v>2</v>
      </c>
    </row>
    <row r="1193" spans="1:4" x14ac:dyDescent="0.25">
      <c r="A1193" s="1">
        <v>40457</v>
      </c>
      <c r="B1193" t="s">
        <v>22</v>
      </c>
      <c r="C1193">
        <v>306000</v>
      </c>
      <c r="D1193">
        <v>3</v>
      </c>
    </row>
    <row r="1194" spans="1:4" x14ac:dyDescent="0.25">
      <c r="A1194" s="1">
        <v>40458</v>
      </c>
      <c r="B1194" t="s">
        <v>21</v>
      </c>
      <c r="C1194">
        <v>50836</v>
      </c>
      <c r="D1194">
        <v>1</v>
      </c>
    </row>
    <row r="1195" spans="1:4" x14ac:dyDescent="0.25">
      <c r="A1195" s="1">
        <v>40462</v>
      </c>
      <c r="B1195" t="s">
        <v>20</v>
      </c>
      <c r="C1195">
        <v>1207526</v>
      </c>
      <c r="D1195">
        <v>4</v>
      </c>
    </row>
    <row r="1196" spans="1:4" x14ac:dyDescent="0.25">
      <c r="A1196" s="1">
        <v>40463</v>
      </c>
      <c r="B1196" t="s">
        <v>24</v>
      </c>
      <c r="C1196">
        <v>425568</v>
      </c>
      <c r="D1196">
        <v>4</v>
      </c>
    </row>
    <row r="1197" spans="1:4" x14ac:dyDescent="0.25">
      <c r="A1197" s="1">
        <v>40469</v>
      </c>
      <c r="B1197" t="s">
        <v>20</v>
      </c>
      <c r="C1197">
        <v>248450</v>
      </c>
      <c r="D1197">
        <v>1</v>
      </c>
    </row>
    <row r="1198" spans="1:4" x14ac:dyDescent="0.25">
      <c r="A1198" s="1">
        <v>40470</v>
      </c>
      <c r="B1198" t="s">
        <v>24</v>
      </c>
      <c r="C1198">
        <v>772515</v>
      </c>
      <c r="D1198">
        <v>3</v>
      </c>
    </row>
    <row r="1199" spans="1:4" x14ac:dyDescent="0.25">
      <c r="A1199" s="1">
        <v>40472</v>
      </c>
      <c r="B1199" t="s">
        <v>21</v>
      </c>
      <c r="C1199">
        <v>230750</v>
      </c>
      <c r="D1199">
        <v>1</v>
      </c>
    </row>
    <row r="1200" spans="1:4" x14ac:dyDescent="0.25">
      <c r="A1200" s="1">
        <v>40477</v>
      </c>
      <c r="B1200" t="s">
        <v>24</v>
      </c>
      <c r="C1200">
        <v>203344</v>
      </c>
      <c r="D1200">
        <v>1</v>
      </c>
    </row>
    <row r="1201" spans="1:4" x14ac:dyDescent="0.25">
      <c r="A1201" s="1">
        <v>40480</v>
      </c>
      <c r="B1201" t="s">
        <v>25</v>
      </c>
      <c r="C1201">
        <v>216850</v>
      </c>
      <c r="D1201">
        <v>1</v>
      </c>
    </row>
    <row r="1202" spans="1:4" x14ac:dyDescent="0.25">
      <c r="A1202" s="1">
        <v>40487</v>
      </c>
      <c r="B1202" t="s">
        <v>25</v>
      </c>
      <c r="C1202">
        <v>330532</v>
      </c>
      <c r="D1202">
        <v>2</v>
      </c>
    </row>
    <row r="1203" spans="1:4" x14ac:dyDescent="0.25">
      <c r="A1203" s="1">
        <v>40491</v>
      </c>
      <c r="B1203" t="s">
        <v>24</v>
      </c>
      <c r="C1203">
        <v>488255</v>
      </c>
      <c r="D1203">
        <v>2</v>
      </c>
    </row>
    <row r="1204" spans="1:4" x14ac:dyDescent="0.25">
      <c r="A1204" s="1">
        <v>40492</v>
      </c>
      <c r="B1204" t="s">
        <v>22</v>
      </c>
      <c r="C1204">
        <v>2151450</v>
      </c>
      <c r="D1204">
        <v>14</v>
      </c>
    </row>
    <row r="1205" spans="1:4" x14ac:dyDescent="0.25">
      <c r="A1205" s="1">
        <v>40493</v>
      </c>
      <c r="B1205" t="s">
        <v>21</v>
      </c>
      <c r="C1205">
        <v>66254</v>
      </c>
      <c r="D1205">
        <v>1</v>
      </c>
    </row>
    <row r="1206" spans="1:4" x14ac:dyDescent="0.25">
      <c r="A1206" s="1">
        <v>40494</v>
      </c>
      <c r="B1206" t="s">
        <v>25</v>
      </c>
      <c r="C1206">
        <v>527941</v>
      </c>
      <c r="D1206">
        <v>3</v>
      </c>
    </row>
    <row r="1207" spans="1:4" x14ac:dyDescent="0.25">
      <c r="A1207" s="1">
        <v>40500</v>
      </c>
      <c r="B1207" t="s">
        <v>21</v>
      </c>
      <c r="C1207">
        <v>456450</v>
      </c>
      <c r="D1207">
        <v>3</v>
      </c>
    </row>
    <row r="1208" spans="1:4" x14ac:dyDescent="0.25">
      <c r="A1208" s="1">
        <v>40501</v>
      </c>
      <c r="B1208" t="s">
        <v>25</v>
      </c>
      <c r="C1208">
        <v>386017</v>
      </c>
      <c r="D1208">
        <v>3</v>
      </c>
    </row>
    <row r="1209" spans="1:4" x14ac:dyDescent="0.25">
      <c r="A1209" s="1">
        <v>40504</v>
      </c>
      <c r="B1209" t="s">
        <v>20</v>
      </c>
      <c r="C1209">
        <v>372750</v>
      </c>
      <c r="D1209">
        <v>2</v>
      </c>
    </row>
    <row r="1210" spans="1:4" x14ac:dyDescent="0.25">
      <c r="A1210" s="1">
        <v>40505</v>
      </c>
      <c r="B1210" t="s">
        <v>24</v>
      </c>
      <c r="C1210">
        <v>464492</v>
      </c>
      <c r="D1210">
        <v>3</v>
      </c>
    </row>
    <row r="1211" spans="1:4" x14ac:dyDescent="0.25">
      <c r="A1211" s="1">
        <v>40506</v>
      </c>
      <c r="B1211" t="s">
        <v>22</v>
      </c>
      <c r="C1211">
        <v>138350</v>
      </c>
      <c r="D1211">
        <v>1</v>
      </c>
    </row>
    <row r="1212" spans="1:4" x14ac:dyDescent="0.25">
      <c r="A1212" s="1">
        <v>40508</v>
      </c>
      <c r="B1212" t="s">
        <v>25</v>
      </c>
      <c r="C1212">
        <v>231475</v>
      </c>
      <c r="D1212">
        <v>2</v>
      </c>
    </row>
    <row r="1213" spans="1:4" x14ac:dyDescent="0.25">
      <c r="A1213" s="1">
        <v>40511</v>
      </c>
      <c r="B1213" t="s">
        <v>20</v>
      </c>
      <c r="C1213">
        <v>360425</v>
      </c>
      <c r="D1213">
        <v>2</v>
      </c>
    </row>
    <row r="1214" spans="1:4" x14ac:dyDescent="0.25">
      <c r="A1214" s="1">
        <v>40512</v>
      </c>
      <c r="B1214" t="s">
        <v>24</v>
      </c>
      <c r="C1214">
        <v>138325</v>
      </c>
      <c r="D1214">
        <v>1</v>
      </c>
    </row>
    <row r="1215" spans="1:4" x14ac:dyDescent="0.25">
      <c r="A1215" s="1">
        <v>40513</v>
      </c>
      <c r="B1215" t="s">
        <v>22</v>
      </c>
      <c r="C1215">
        <v>367375</v>
      </c>
      <c r="D1215">
        <v>2</v>
      </c>
    </row>
    <row r="1216" spans="1:4" x14ac:dyDescent="0.25">
      <c r="A1216" s="1">
        <v>40514</v>
      </c>
      <c r="B1216" t="s">
        <v>21</v>
      </c>
      <c r="C1216">
        <v>1048566</v>
      </c>
      <c r="D1216">
        <v>7</v>
      </c>
    </row>
    <row r="1217" spans="1:4" x14ac:dyDescent="0.25">
      <c r="A1217" s="1">
        <v>40522</v>
      </c>
      <c r="B1217" t="s">
        <v>25</v>
      </c>
      <c r="C1217">
        <v>669254</v>
      </c>
      <c r="D1217">
        <v>5</v>
      </c>
    </row>
    <row r="1218" spans="1:4" x14ac:dyDescent="0.25">
      <c r="A1218" s="1">
        <v>40525</v>
      </c>
      <c r="B1218" t="s">
        <v>20</v>
      </c>
      <c r="C1218">
        <v>1172850</v>
      </c>
      <c r="D1218">
        <v>2</v>
      </c>
    </row>
    <row r="1219" spans="1:4" x14ac:dyDescent="0.25">
      <c r="A1219" s="1">
        <v>40526</v>
      </c>
      <c r="B1219" t="s">
        <v>24</v>
      </c>
      <c r="C1219">
        <v>1039575</v>
      </c>
      <c r="D1219">
        <v>4</v>
      </c>
    </row>
    <row r="1220" spans="1:4" x14ac:dyDescent="0.25">
      <c r="A1220" s="1">
        <v>40528</v>
      </c>
      <c r="B1220" t="s">
        <v>21</v>
      </c>
      <c r="C1220">
        <v>258950</v>
      </c>
      <c r="D1220">
        <v>2</v>
      </c>
    </row>
    <row r="1221" spans="1:4" x14ac:dyDescent="0.25">
      <c r="A1221" s="1">
        <v>40532</v>
      </c>
      <c r="B1221" t="s">
        <v>20</v>
      </c>
      <c r="C1221">
        <v>1511341</v>
      </c>
      <c r="D1221">
        <v>7</v>
      </c>
    </row>
    <row r="1222" spans="1:4" x14ac:dyDescent="0.25">
      <c r="A1222" s="1">
        <v>40535</v>
      </c>
      <c r="B1222" t="s">
        <v>21</v>
      </c>
      <c r="C1222">
        <v>267800</v>
      </c>
      <c r="D1222">
        <v>2</v>
      </c>
    </row>
    <row r="1223" spans="1:4" x14ac:dyDescent="0.25">
      <c r="A1223" s="1">
        <v>40539</v>
      </c>
      <c r="B1223" t="s">
        <v>20</v>
      </c>
      <c r="C1223">
        <v>400872</v>
      </c>
      <c r="D1223">
        <v>2</v>
      </c>
    </row>
    <row r="1224" spans="1:4" x14ac:dyDescent="0.25">
      <c r="A1224" s="1">
        <v>40540</v>
      </c>
      <c r="B1224" t="s">
        <v>24</v>
      </c>
      <c r="C1224">
        <v>614833</v>
      </c>
      <c r="D1224">
        <v>4</v>
      </c>
    </row>
    <row r="1225" spans="1:4" x14ac:dyDescent="0.25">
      <c r="A1225" s="1">
        <v>40542</v>
      </c>
      <c r="B1225" t="s">
        <v>21</v>
      </c>
      <c r="C1225">
        <v>262550</v>
      </c>
      <c r="D1225">
        <v>1</v>
      </c>
    </row>
    <row r="1226" spans="1:4" x14ac:dyDescent="0.25">
      <c r="A1226" s="1">
        <v>40547</v>
      </c>
      <c r="B1226" t="s">
        <v>24</v>
      </c>
      <c r="C1226">
        <v>810800</v>
      </c>
      <c r="D1226">
        <v>4</v>
      </c>
    </row>
    <row r="1227" spans="1:4" x14ac:dyDescent="0.25">
      <c r="A1227" s="1">
        <v>40548</v>
      </c>
      <c r="B1227" t="s">
        <v>22</v>
      </c>
      <c r="C1227">
        <v>386775</v>
      </c>
      <c r="D1227">
        <v>2</v>
      </c>
    </row>
    <row r="1228" spans="1:4" x14ac:dyDescent="0.25">
      <c r="A1228" s="1">
        <v>40550</v>
      </c>
      <c r="B1228" t="s">
        <v>25</v>
      </c>
      <c r="C1228">
        <v>905133</v>
      </c>
      <c r="D1228">
        <v>5</v>
      </c>
    </row>
    <row r="1229" spans="1:4" x14ac:dyDescent="0.25">
      <c r="A1229" s="1">
        <v>40554</v>
      </c>
      <c r="B1229" t="s">
        <v>24</v>
      </c>
      <c r="C1229">
        <v>1235300</v>
      </c>
      <c r="D1229">
        <v>7</v>
      </c>
    </row>
    <row r="1230" spans="1:4" x14ac:dyDescent="0.25">
      <c r="A1230" s="1">
        <v>40555</v>
      </c>
      <c r="B1230" t="s">
        <v>22</v>
      </c>
      <c r="C1230">
        <v>110250</v>
      </c>
      <c r="D1230">
        <v>1</v>
      </c>
    </row>
    <row r="1231" spans="1:4" x14ac:dyDescent="0.25">
      <c r="A1231" s="1">
        <v>40556</v>
      </c>
      <c r="B1231" t="s">
        <v>21</v>
      </c>
      <c r="C1231">
        <v>526766</v>
      </c>
      <c r="D1231">
        <v>4</v>
      </c>
    </row>
    <row r="1232" spans="1:4" x14ac:dyDescent="0.25">
      <c r="A1232" s="1">
        <v>40557</v>
      </c>
      <c r="B1232" t="s">
        <v>25</v>
      </c>
      <c r="C1232">
        <v>66254</v>
      </c>
      <c r="D1232">
        <v>1</v>
      </c>
    </row>
    <row r="1233" spans="1:4" x14ac:dyDescent="0.25">
      <c r="A1233" s="1">
        <v>40560</v>
      </c>
      <c r="B1233" t="s">
        <v>20</v>
      </c>
      <c r="C1233">
        <v>1198110</v>
      </c>
      <c r="D1233">
        <v>7</v>
      </c>
    </row>
    <row r="1234" spans="1:4" x14ac:dyDescent="0.25">
      <c r="A1234" s="1">
        <v>40561</v>
      </c>
      <c r="B1234" t="s">
        <v>24</v>
      </c>
      <c r="C1234">
        <v>411375</v>
      </c>
      <c r="D1234">
        <v>2</v>
      </c>
    </row>
    <row r="1235" spans="1:4" x14ac:dyDescent="0.25">
      <c r="A1235" s="1">
        <v>40562</v>
      </c>
      <c r="B1235" t="s">
        <v>22</v>
      </c>
      <c r="C1235">
        <v>588308</v>
      </c>
      <c r="D1235">
        <v>4</v>
      </c>
    </row>
    <row r="1236" spans="1:4" x14ac:dyDescent="0.25">
      <c r="A1236" s="1">
        <v>40563</v>
      </c>
      <c r="B1236" t="s">
        <v>21</v>
      </c>
      <c r="C1236">
        <v>420225</v>
      </c>
      <c r="D1236">
        <v>2</v>
      </c>
    </row>
    <row r="1237" spans="1:4" x14ac:dyDescent="0.25">
      <c r="A1237" s="1">
        <v>40567</v>
      </c>
      <c r="B1237" t="s">
        <v>20</v>
      </c>
      <c r="C1237">
        <v>309351</v>
      </c>
      <c r="D1237">
        <v>3</v>
      </c>
    </row>
    <row r="1238" spans="1:4" x14ac:dyDescent="0.25">
      <c r="A1238" s="1">
        <v>40568</v>
      </c>
      <c r="B1238" t="s">
        <v>24</v>
      </c>
      <c r="C1238">
        <v>281900</v>
      </c>
      <c r="D1238">
        <v>1</v>
      </c>
    </row>
    <row r="1239" spans="1:4" x14ac:dyDescent="0.25">
      <c r="A1239" s="1">
        <v>40569</v>
      </c>
      <c r="B1239" t="s">
        <v>22</v>
      </c>
      <c r="C1239">
        <v>1080150</v>
      </c>
      <c r="D1239">
        <v>6</v>
      </c>
    </row>
    <row r="1240" spans="1:4" x14ac:dyDescent="0.25">
      <c r="A1240" s="1">
        <v>40570</v>
      </c>
      <c r="B1240" t="s">
        <v>21</v>
      </c>
      <c r="C1240">
        <v>654775</v>
      </c>
      <c r="D1240">
        <v>3</v>
      </c>
    </row>
    <row r="1241" spans="1:4" x14ac:dyDescent="0.25">
      <c r="A1241" s="1">
        <v>40571</v>
      </c>
      <c r="B1241" t="s">
        <v>25</v>
      </c>
      <c r="C1241">
        <v>138325</v>
      </c>
      <c r="D1241">
        <v>1</v>
      </c>
    </row>
    <row r="1242" spans="1:4" x14ac:dyDescent="0.25">
      <c r="A1242" s="1">
        <v>40574</v>
      </c>
      <c r="B1242" t="s">
        <v>20</v>
      </c>
      <c r="C1242">
        <v>758345</v>
      </c>
      <c r="D1242">
        <v>5</v>
      </c>
    </row>
    <row r="1243" spans="1:4" x14ac:dyDescent="0.25">
      <c r="A1243" s="1">
        <v>40575</v>
      </c>
      <c r="B1243" t="s">
        <v>24</v>
      </c>
      <c r="C1243">
        <v>647855</v>
      </c>
      <c r="D1243">
        <v>5</v>
      </c>
    </row>
    <row r="1244" spans="1:4" x14ac:dyDescent="0.25">
      <c r="A1244" s="1">
        <v>40576</v>
      </c>
      <c r="B1244" t="s">
        <v>22</v>
      </c>
      <c r="C1244">
        <v>276650</v>
      </c>
      <c r="D1244">
        <v>2</v>
      </c>
    </row>
    <row r="1245" spans="1:4" x14ac:dyDescent="0.25">
      <c r="A1245" s="1">
        <v>40577</v>
      </c>
      <c r="B1245" t="s">
        <v>21</v>
      </c>
      <c r="C1245">
        <v>272325</v>
      </c>
      <c r="D1245">
        <v>2</v>
      </c>
    </row>
    <row r="1246" spans="1:4" x14ac:dyDescent="0.25">
      <c r="A1246" s="1">
        <v>40581</v>
      </c>
      <c r="B1246" t="s">
        <v>20</v>
      </c>
      <c r="C1246">
        <v>800700</v>
      </c>
      <c r="D1246">
        <v>2</v>
      </c>
    </row>
    <row r="1247" spans="1:4" x14ac:dyDescent="0.25">
      <c r="A1247" s="1">
        <v>40582</v>
      </c>
      <c r="B1247" t="s">
        <v>24</v>
      </c>
      <c r="C1247">
        <v>138325</v>
      </c>
      <c r="D1247">
        <v>1</v>
      </c>
    </row>
    <row r="1248" spans="1:4" x14ac:dyDescent="0.25">
      <c r="A1248" s="1">
        <v>40583</v>
      </c>
      <c r="B1248" t="s">
        <v>22</v>
      </c>
      <c r="C1248">
        <v>1102375</v>
      </c>
      <c r="D1248">
        <v>7</v>
      </c>
    </row>
    <row r="1249" spans="1:4" x14ac:dyDescent="0.25">
      <c r="A1249" s="1">
        <v>40585</v>
      </c>
      <c r="B1249" t="s">
        <v>25</v>
      </c>
      <c r="C1249">
        <v>793095</v>
      </c>
      <c r="D1249">
        <v>4</v>
      </c>
    </row>
    <row r="1250" spans="1:4" x14ac:dyDescent="0.25">
      <c r="A1250" s="1">
        <v>40589</v>
      </c>
      <c r="B1250" t="s">
        <v>24</v>
      </c>
      <c r="C1250">
        <v>756428</v>
      </c>
      <c r="D1250">
        <v>4</v>
      </c>
    </row>
    <row r="1251" spans="1:4" x14ac:dyDescent="0.25">
      <c r="A1251" s="1">
        <v>40590</v>
      </c>
      <c r="B1251" t="s">
        <v>22</v>
      </c>
      <c r="C1251">
        <v>372725</v>
      </c>
      <c r="D1251">
        <v>2</v>
      </c>
    </row>
    <row r="1252" spans="1:4" x14ac:dyDescent="0.25">
      <c r="A1252" s="1">
        <v>40591</v>
      </c>
      <c r="B1252" t="s">
        <v>21</v>
      </c>
      <c r="C1252">
        <v>612550</v>
      </c>
      <c r="D1252">
        <v>2</v>
      </c>
    </row>
    <row r="1253" spans="1:4" x14ac:dyDescent="0.25">
      <c r="A1253" s="1">
        <v>40592</v>
      </c>
      <c r="B1253" t="s">
        <v>25</v>
      </c>
      <c r="C1253">
        <v>569092</v>
      </c>
      <c r="D1253">
        <v>3</v>
      </c>
    </row>
    <row r="1254" spans="1:4" x14ac:dyDescent="0.25">
      <c r="A1254" s="1">
        <v>40594</v>
      </c>
      <c r="B1254" t="s">
        <v>23</v>
      </c>
      <c r="C1254">
        <v>142827</v>
      </c>
      <c r="D1254">
        <v>1</v>
      </c>
    </row>
    <row r="1255" spans="1:4" x14ac:dyDescent="0.25">
      <c r="A1255" s="1">
        <v>40595</v>
      </c>
      <c r="B1255" t="s">
        <v>20</v>
      </c>
      <c r="C1255">
        <v>435970</v>
      </c>
      <c r="D1255">
        <v>2</v>
      </c>
    </row>
    <row r="1256" spans="1:4" x14ac:dyDescent="0.25">
      <c r="A1256" s="1">
        <v>40596</v>
      </c>
      <c r="B1256" t="s">
        <v>24</v>
      </c>
      <c r="C1256">
        <v>310379</v>
      </c>
      <c r="D1256">
        <v>3</v>
      </c>
    </row>
    <row r="1257" spans="1:4" x14ac:dyDescent="0.25">
      <c r="A1257" s="1">
        <v>40597</v>
      </c>
      <c r="B1257" t="s">
        <v>22</v>
      </c>
      <c r="C1257">
        <v>905394</v>
      </c>
      <c r="D1257">
        <v>4</v>
      </c>
    </row>
    <row r="1258" spans="1:4" x14ac:dyDescent="0.25">
      <c r="A1258" s="1">
        <v>40598</v>
      </c>
      <c r="B1258" t="s">
        <v>21</v>
      </c>
      <c r="C1258">
        <v>381725</v>
      </c>
      <c r="D1258">
        <v>2</v>
      </c>
    </row>
    <row r="1259" spans="1:4" x14ac:dyDescent="0.25">
      <c r="A1259" s="1">
        <v>40599</v>
      </c>
      <c r="B1259" t="s">
        <v>25</v>
      </c>
      <c r="C1259">
        <v>182077</v>
      </c>
      <c r="D1259">
        <v>2</v>
      </c>
    </row>
    <row r="1260" spans="1:4" x14ac:dyDescent="0.25">
      <c r="A1260" s="1">
        <v>40602</v>
      </c>
      <c r="B1260" t="s">
        <v>20</v>
      </c>
      <c r="C1260">
        <v>883775</v>
      </c>
      <c r="D1260">
        <v>5</v>
      </c>
    </row>
    <row r="1261" spans="1:4" x14ac:dyDescent="0.25">
      <c r="A1261" s="1">
        <v>40603</v>
      </c>
      <c r="B1261" t="s">
        <v>24</v>
      </c>
      <c r="C1261">
        <v>567484</v>
      </c>
      <c r="D1261">
        <v>3</v>
      </c>
    </row>
    <row r="1262" spans="1:4" x14ac:dyDescent="0.25">
      <c r="A1262" s="1">
        <v>40604</v>
      </c>
      <c r="B1262" t="s">
        <v>22</v>
      </c>
      <c r="C1262">
        <v>632432</v>
      </c>
      <c r="D1262">
        <v>3</v>
      </c>
    </row>
    <row r="1263" spans="1:4" x14ac:dyDescent="0.25">
      <c r="A1263" s="1">
        <v>40605</v>
      </c>
      <c r="B1263" t="s">
        <v>21</v>
      </c>
      <c r="C1263">
        <v>479200</v>
      </c>
      <c r="D1263">
        <v>2</v>
      </c>
    </row>
    <row r="1264" spans="1:4" x14ac:dyDescent="0.25">
      <c r="A1264" s="1">
        <v>40606</v>
      </c>
      <c r="B1264" t="s">
        <v>25</v>
      </c>
      <c r="C1264">
        <v>612275</v>
      </c>
      <c r="D1264">
        <v>5</v>
      </c>
    </row>
    <row r="1265" spans="1:4" x14ac:dyDescent="0.25">
      <c r="A1265" s="1">
        <v>40608</v>
      </c>
      <c r="B1265" t="s">
        <v>23</v>
      </c>
      <c r="C1265">
        <v>124225</v>
      </c>
      <c r="D1265">
        <v>1</v>
      </c>
    </row>
    <row r="1266" spans="1:4" x14ac:dyDescent="0.25">
      <c r="A1266" s="1">
        <v>40611</v>
      </c>
      <c r="B1266" t="s">
        <v>22</v>
      </c>
      <c r="C1266">
        <v>2334050</v>
      </c>
      <c r="D1266">
        <v>11</v>
      </c>
    </row>
    <row r="1267" spans="1:4" x14ac:dyDescent="0.25">
      <c r="A1267" s="1">
        <v>40612</v>
      </c>
      <c r="B1267" t="s">
        <v>21</v>
      </c>
      <c r="C1267">
        <v>1837225</v>
      </c>
      <c r="D1267">
        <v>11</v>
      </c>
    </row>
    <row r="1268" spans="1:4" x14ac:dyDescent="0.25">
      <c r="A1268" s="1">
        <v>40613</v>
      </c>
      <c r="B1268" t="s">
        <v>25</v>
      </c>
      <c r="C1268">
        <v>701614</v>
      </c>
      <c r="D1268">
        <v>5</v>
      </c>
    </row>
    <row r="1269" spans="1:4" x14ac:dyDescent="0.25">
      <c r="A1269" s="1">
        <v>40616</v>
      </c>
      <c r="B1269" t="s">
        <v>20</v>
      </c>
      <c r="C1269">
        <v>2142929</v>
      </c>
      <c r="D1269">
        <v>16</v>
      </c>
    </row>
    <row r="1270" spans="1:4" x14ac:dyDescent="0.25">
      <c r="A1270" s="1">
        <v>40617</v>
      </c>
      <c r="B1270" t="s">
        <v>24</v>
      </c>
      <c r="C1270">
        <v>5837650</v>
      </c>
      <c r="D1270">
        <v>42</v>
      </c>
    </row>
    <row r="1271" spans="1:4" x14ac:dyDescent="0.25">
      <c r="A1271" s="1">
        <v>40618</v>
      </c>
      <c r="B1271" t="s">
        <v>22</v>
      </c>
      <c r="C1271">
        <v>1232858</v>
      </c>
      <c r="D1271">
        <v>8</v>
      </c>
    </row>
    <row r="1272" spans="1:4" x14ac:dyDescent="0.25">
      <c r="A1272" s="1">
        <v>40619</v>
      </c>
      <c r="B1272" t="s">
        <v>21</v>
      </c>
      <c r="C1272">
        <v>142827</v>
      </c>
      <c r="D1272">
        <v>1</v>
      </c>
    </row>
    <row r="1273" spans="1:4" x14ac:dyDescent="0.25">
      <c r="A1273" s="1">
        <v>40620</v>
      </c>
      <c r="B1273" t="s">
        <v>25</v>
      </c>
      <c r="C1273">
        <v>249275</v>
      </c>
      <c r="D1273">
        <v>2</v>
      </c>
    </row>
    <row r="1274" spans="1:4" x14ac:dyDescent="0.25">
      <c r="A1274" s="1">
        <v>40624</v>
      </c>
      <c r="B1274" t="s">
        <v>24</v>
      </c>
      <c r="C1274">
        <v>1198233</v>
      </c>
      <c r="D1274">
        <v>4</v>
      </c>
    </row>
    <row r="1275" spans="1:4" x14ac:dyDescent="0.25">
      <c r="A1275" s="1">
        <v>40626</v>
      </c>
      <c r="B1275" t="s">
        <v>21</v>
      </c>
      <c r="C1275">
        <v>801700</v>
      </c>
      <c r="D1275">
        <v>2</v>
      </c>
    </row>
    <row r="1276" spans="1:4" x14ac:dyDescent="0.25">
      <c r="A1276" s="1">
        <v>40627</v>
      </c>
      <c r="B1276" t="s">
        <v>25</v>
      </c>
      <c r="C1276">
        <v>382350</v>
      </c>
      <c r="D1276">
        <v>2</v>
      </c>
    </row>
    <row r="1277" spans="1:4" x14ac:dyDescent="0.25">
      <c r="A1277" s="1">
        <v>40630</v>
      </c>
      <c r="B1277" t="s">
        <v>20</v>
      </c>
      <c r="C1277">
        <v>267800</v>
      </c>
      <c r="D1277">
        <v>1</v>
      </c>
    </row>
    <row r="1278" spans="1:4" x14ac:dyDescent="0.25">
      <c r="A1278" s="1">
        <v>40631</v>
      </c>
      <c r="B1278" t="s">
        <v>24</v>
      </c>
      <c r="C1278">
        <v>1020950</v>
      </c>
      <c r="D1278">
        <v>2</v>
      </c>
    </row>
    <row r="1279" spans="1:4" x14ac:dyDescent="0.25">
      <c r="A1279" s="1">
        <v>40632</v>
      </c>
      <c r="B1279" t="s">
        <v>22</v>
      </c>
      <c r="C1279">
        <v>840600</v>
      </c>
      <c r="D1279">
        <v>3</v>
      </c>
    </row>
    <row r="1280" spans="1:4" x14ac:dyDescent="0.25">
      <c r="A1280" s="1">
        <v>40633</v>
      </c>
      <c r="B1280" t="s">
        <v>21</v>
      </c>
      <c r="C1280">
        <v>248450</v>
      </c>
      <c r="D1280">
        <v>1</v>
      </c>
    </row>
    <row r="1281" spans="1:4" x14ac:dyDescent="0.25">
      <c r="A1281" s="1">
        <v>40638</v>
      </c>
      <c r="B1281" t="s">
        <v>24</v>
      </c>
      <c r="C1281">
        <v>1057864</v>
      </c>
      <c r="D1281">
        <v>6</v>
      </c>
    </row>
    <row r="1282" spans="1:4" x14ac:dyDescent="0.25">
      <c r="A1282" s="1">
        <v>40639</v>
      </c>
      <c r="B1282" t="s">
        <v>22</v>
      </c>
      <c r="C1282">
        <v>267800</v>
      </c>
      <c r="D1282">
        <v>2</v>
      </c>
    </row>
    <row r="1283" spans="1:4" x14ac:dyDescent="0.25">
      <c r="A1283" s="1">
        <v>40640</v>
      </c>
      <c r="B1283" t="s">
        <v>21</v>
      </c>
      <c r="C1283">
        <v>257500</v>
      </c>
      <c r="D1283">
        <v>1</v>
      </c>
    </row>
    <row r="1284" spans="1:4" x14ac:dyDescent="0.25">
      <c r="A1284" s="1">
        <v>40641</v>
      </c>
      <c r="B1284" t="s">
        <v>25</v>
      </c>
      <c r="C1284">
        <v>605600</v>
      </c>
      <c r="D1284">
        <v>3</v>
      </c>
    </row>
    <row r="1285" spans="1:4" x14ac:dyDescent="0.25">
      <c r="A1285" s="1">
        <v>40644</v>
      </c>
      <c r="B1285" t="s">
        <v>20</v>
      </c>
      <c r="C1285">
        <v>927000</v>
      </c>
      <c r="D1285">
        <v>3</v>
      </c>
    </row>
    <row r="1286" spans="1:4" x14ac:dyDescent="0.25">
      <c r="A1286" s="1">
        <v>40647</v>
      </c>
      <c r="B1286" t="s">
        <v>21</v>
      </c>
      <c r="C1286">
        <v>263900</v>
      </c>
      <c r="D1286">
        <v>2</v>
      </c>
    </row>
    <row r="1287" spans="1:4" x14ac:dyDescent="0.25">
      <c r="A1287" s="1">
        <v>40651</v>
      </c>
      <c r="B1287" t="s">
        <v>20</v>
      </c>
      <c r="C1287">
        <v>1630631</v>
      </c>
      <c r="D1287">
        <v>6</v>
      </c>
    </row>
    <row r="1288" spans="1:4" x14ac:dyDescent="0.25">
      <c r="A1288" s="1">
        <v>40652</v>
      </c>
      <c r="B1288" t="s">
        <v>24</v>
      </c>
      <c r="C1288">
        <v>803400</v>
      </c>
      <c r="D1288">
        <v>2</v>
      </c>
    </row>
    <row r="1289" spans="1:4" x14ac:dyDescent="0.25">
      <c r="A1289" s="1">
        <v>40658</v>
      </c>
      <c r="B1289" t="s">
        <v>20</v>
      </c>
      <c r="C1289">
        <v>535600</v>
      </c>
      <c r="D1289">
        <v>3</v>
      </c>
    </row>
    <row r="1290" spans="1:4" x14ac:dyDescent="0.25">
      <c r="A1290" s="1">
        <v>40659</v>
      </c>
      <c r="B1290" t="s">
        <v>24</v>
      </c>
      <c r="C1290">
        <v>133900</v>
      </c>
      <c r="D1290">
        <v>1</v>
      </c>
    </row>
    <row r="1291" spans="1:4" x14ac:dyDescent="0.25">
      <c r="A1291" s="1">
        <v>40660</v>
      </c>
      <c r="B1291" t="s">
        <v>22</v>
      </c>
      <c r="C1291">
        <v>171413</v>
      </c>
      <c r="D1291">
        <v>2</v>
      </c>
    </row>
    <row r="1292" spans="1:4" x14ac:dyDescent="0.25">
      <c r="A1292" s="1">
        <v>40662</v>
      </c>
      <c r="B1292" t="s">
        <v>25</v>
      </c>
      <c r="C1292">
        <v>133900</v>
      </c>
      <c r="D1292">
        <v>1</v>
      </c>
    </row>
    <row r="1293" spans="1:4" x14ac:dyDescent="0.25">
      <c r="A1293" s="1">
        <v>40667</v>
      </c>
      <c r="B1293" t="s">
        <v>22</v>
      </c>
      <c r="C1293">
        <v>100000</v>
      </c>
      <c r="D1293">
        <v>1</v>
      </c>
    </row>
    <row r="1294" spans="1:4" x14ac:dyDescent="0.25">
      <c r="A1294" s="1">
        <v>40668</v>
      </c>
      <c r="B1294" t="s">
        <v>21</v>
      </c>
      <c r="C1294">
        <v>401700</v>
      </c>
      <c r="D1294">
        <v>2</v>
      </c>
    </row>
    <row r="1295" spans="1:4" x14ac:dyDescent="0.25">
      <c r="A1295" s="1">
        <v>40669</v>
      </c>
      <c r="B1295" t="s">
        <v>25</v>
      </c>
      <c r="C1295">
        <v>137333</v>
      </c>
      <c r="D1295">
        <v>1</v>
      </c>
    </row>
    <row r="1296" spans="1:4" x14ac:dyDescent="0.25">
      <c r="A1296" s="1">
        <v>40672</v>
      </c>
      <c r="B1296" t="s">
        <v>20</v>
      </c>
      <c r="C1296">
        <v>401700</v>
      </c>
      <c r="D1296">
        <v>2</v>
      </c>
    </row>
    <row r="1297" spans="1:4" x14ac:dyDescent="0.25">
      <c r="A1297" s="1">
        <v>40673</v>
      </c>
      <c r="B1297" t="s">
        <v>24</v>
      </c>
      <c r="C1297">
        <v>1544313</v>
      </c>
      <c r="D1297">
        <v>5</v>
      </c>
    </row>
    <row r="1298" spans="1:4" x14ac:dyDescent="0.25">
      <c r="A1298" s="1">
        <v>40674</v>
      </c>
      <c r="B1298" t="s">
        <v>22</v>
      </c>
      <c r="C1298">
        <v>205313</v>
      </c>
      <c r="D1298">
        <v>2</v>
      </c>
    </row>
    <row r="1299" spans="1:4" x14ac:dyDescent="0.25">
      <c r="A1299" s="1">
        <v>40675</v>
      </c>
      <c r="B1299" t="s">
        <v>21</v>
      </c>
      <c r="C1299">
        <v>1103400</v>
      </c>
      <c r="D1299">
        <v>4</v>
      </c>
    </row>
    <row r="1300" spans="1:4" x14ac:dyDescent="0.25">
      <c r="A1300" s="1">
        <v>40679</v>
      </c>
      <c r="B1300" t="s">
        <v>20</v>
      </c>
      <c r="C1300">
        <v>1572900</v>
      </c>
      <c r="D1300">
        <v>5</v>
      </c>
    </row>
    <row r="1301" spans="1:4" x14ac:dyDescent="0.25">
      <c r="A1301" s="1">
        <v>40680</v>
      </c>
      <c r="B1301" t="s">
        <v>24</v>
      </c>
      <c r="C1301">
        <v>267800</v>
      </c>
      <c r="D1301">
        <v>2</v>
      </c>
    </row>
    <row r="1302" spans="1:4" x14ac:dyDescent="0.25">
      <c r="A1302" s="1">
        <v>40681</v>
      </c>
      <c r="B1302" t="s">
        <v>22</v>
      </c>
      <c r="C1302">
        <v>133900</v>
      </c>
      <c r="D1302">
        <v>1</v>
      </c>
    </row>
    <row r="1303" spans="1:4" x14ac:dyDescent="0.25">
      <c r="A1303" s="1">
        <v>40682</v>
      </c>
      <c r="B1303" t="s">
        <v>21</v>
      </c>
      <c r="C1303">
        <v>501700</v>
      </c>
      <c r="D1303">
        <v>3</v>
      </c>
    </row>
    <row r="1304" spans="1:4" x14ac:dyDescent="0.25">
      <c r="A1304" s="1">
        <v>40683</v>
      </c>
      <c r="B1304" t="s">
        <v>25</v>
      </c>
      <c r="C1304">
        <v>205313</v>
      </c>
      <c r="D1304">
        <v>2</v>
      </c>
    </row>
    <row r="1305" spans="1:4" x14ac:dyDescent="0.25">
      <c r="A1305" s="1">
        <v>40686</v>
      </c>
      <c r="B1305" t="s">
        <v>20</v>
      </c>
      <c r="C1305">
        <v>150000</v>
      </c>
      <c r="D1305">
        <v>1</v>
      </c>
    </row>
    <row r="1306" spans="1:4" x14ac:dyDescent="0.25">
      <c r="A1306" s="1">
        <v>40687</v>
      </c>
      <c r="B1306" t="s">
        <v>24</v>
      </c>
      <c r="C1306">
        <v>300000</v>
      </c>
      <c r="D1306">
        <v>2</v>
      </c>
    </row>
    <row r="1307" spans="1:4" x14ac:dyDescent="0.25">
      <c r="A1307" s="1">
        <v>40688</v>
      </c>
      <c r="B1307" t="s">
        <v>22</v>
      </c>
      <c r="C1307">
        <v>669500</v>
      </c>
      <c r="D1307">
        <v>3</v>
      </c>
    </row>
    <row r="1308" spans="1:4" x14ac:dyDescent="0.25">
      <c r="A1308" s="1">
        <v>40689</v>
      </c>
      <c r="B1308" t="s">
        <v>21</v>
      </c>
      <c r="C1308">
        <v>401700</v>
      </c>
      <c r="D1308">
        <v>1</v>
      </c>
    </row>
    <row r="1309" spans="1:4" x14ac:dyDescent="0.25">
      <c r="A1309" s="1">
        <v>40690</v>
      </c>
      <c r="B1309" t="s">
        <v>25</v>
      </c>
      <c r="C1309">
        <v>270000</v>
      </c>
      <c r="D1309">
        <v>3</v>
      </c>
    </row>
    <row r="1310" spans="1:4" x14ac:dyDescent="0.25">
      <c r="A1310" s="1">
        <v>40693</v>
      </c>
      <c r="B1310" t="s">
        <v>20</v>
      </c>
      <c r="C1310">
        <v>669500</v>
      </c>
      <c r="D1310">
        <v>2</v>
      </c>
    </row>
    <row r="1311" spans="1:4" x14ac:dyDescent="0.25">
      <c r="A1311" s="1">
        <v>40694</v>
      </c>
      <c r="B1311" t="s">
        <v>24</v>
      </c>
      <c r="C1311">
        <v>229650</v>
      </c>
      <c r="D1311">
        <v>1</v>
      </c>
    </row>
    <row r="1312" spans="1:4" x14ac:dyDescent="0.25">
      <c r="A1312" s="1">
        <v>40695</v>
      </c>
      <c r="B1312" t="s">
        <v>22</v>
      </c>
      <c r="C1312">
        <v>685600</v>
      </c>
      <c r="D1312">
        <v>3</v>
      </c>
    </row>
    <row r="1313" spans="1:4" x14ac:dyDescent="0.25">
      <c r="A1313" s="1">
        <v>40696</v>
      </c>
      <c r="B1313" t="s">
        <v>21</v>
      </c>
      <c r="C1313">
        <v>557500</v>
      </c>
      <c r="D1313">
        <v>3</v>
      </c>
    </row>
    <row r="1314" spans="1:4" x14ac:dyDescent="0.25">
      <c r="A1314" s="1">
        <v>40697</v>
      </c>
      <c r="B1314" t="s">
        <v>25</v>
      </c>
      <c r="C1314">
        <v>401700</v>
      </c>
      <c r="D1314">
        <v>1</v>
      </c>
    </row>
    <row r="1315" spans="1:4" x14ac:dyDescent="0.25">
      <c r="A1315" s="1">
        <v>40701</v>
      </c>
      <c r="B1315" t="s">
        <v>24</v>
      </c>
      <c r="C1315">
        <v>1789000</v>
      </c>
      <c r="D1315">
        <v>9</v>
      </c>
    </row>
    <row r="1316" spans="1:4" x14ac:dyDescent="0.25">
      <c r="A1316" s="1">
        <v>40702</v>
      </c>
      <c r="B1316" t="s">
        <v>22</v>
      </c>
      <c r="C1316">
        <v>75000</v>
      </c>
      <c r="D1316">
        <v>1</v>
      </c>
    </row>
    <row r="1317" spans="1:4" x14ac:dyDescent="0.25">
      <c r="A1317" s="1">
        <v>40703</v>
      </c>
      <c r="B1317" t="s">
        <v>21</v>
      </c>
      <c r="C1317">
        <v>100000</v>
      </c>
      <c r="D1317">
        <v>1</v>
      </c>
    </row>
    <row r="1318" spans="1:4" x14ac:dyDescent="0.25">
      <c r="A1318" s="1">
        <v>40704</v>
      </c>
      <c r="B1318" t="s">
        <v>25</v>
      </c>
      <c r="C1318">
        <v>371300</v>
      </c>
      <c r="D1318">
        <v>2</v>
      </c>
    </row>
    <row r="1319" spans="1:4" x14ac:dyDescent="0.25">
      <c r="A1319" s="1">
        <v>40707</v>
      </c>
      <c r="B1319" t="s">
        <v>20</v>
      </c>
      <c r="C1319">
        <v>1775732</v>
      </c>
      <c r="D1319">
        <v>6</v>
      </c>
    </row>
    <row r="1320" spans="1:4" x14ac:dyDescent="0.25">
      <c r="A1320" s="1">
        <v>40708</v>
      </c>
      <c r="B1320" t="s">
        <v>24</v>
      </c>
      <c r="C1320">
        <v>106414</v>
      </c>
      <c r="D1320">
        <v>1</v>
      </c>
    </row>
    <row r="1321" spans="1:4" x14ac:dyDescent="0.25">
      <c r="A1321" s="1">
        <v>40710</v>
      </c>
      <c r="B1321" t="s">
        <v>21</v>
      </c>
      <c r="C1321">
        <v>473800</v>
      </c>
      <c r="D1321">
        <v>2</v>
      </c>
    </row>
    <row r="1322" spans="1:4" x14ac:dyDescent="0.25">
      <c r="A1322" s="1">
        <v>40711</v>
      </c>
      <c r="B1322" t="s">
        <v>25</v>
      </c>
      <c r="C1322">
        <v>133900</v>
      </c>
      <c r="D1322">
        <v>1</v>
      </c>
    </row>
    <row r="1323" spans="1:4" x14ac:dyDescent="0.25">
      <c r="A1323" s="1">
        <v>40714</v>
      </c>
      <c r="B1323" t="s">
        <v>20</v>
      </c>
      <c r="C1323">
        <v>715438</v>
      </c>
      <c r="D1323">
        <v>4</v>
      </c>
    </row>
    <row r="1324" spans="1:4" x14ac:dyDescent="0.25">
      <c r="A1324" s="1">
        <v>40715</v>
      </c>
      <c r="B1324" t="s">
        <v>24</v>
      </c>
      <c r="C1324">
        <v>248450</v>
      </c>
      <c r="D1324">
        <v>1</v>
      </c>
    </row>
    <row r="1325" spans="1:4" x14ac:dyDescent="0.25">
      <c r="A1325" s="1">
        <v>40716</v>
      </c>
      <c r="B1325" t="s">
        <v>22</v>
      </c>
      <c r="C1325">
        <v>267800</v>
      </c>
      <c r="D1325">
        <v>2</v>
      </c>
    </row>
    <row r="1326" spans="1:4" x14ac:dyDescent="0.25">
      <c r="A1326" s="1">
        <v>40717</v>
      </c>
      <c r="B1326" t="s">
        <v>21</v>
      </c>
      <c r="C1326">
        <v>277200</v>
      </c>
      <c r="D1326">
        <v>2</v>
      </c>
    </row>
    <row r="1327" spans="1:4" x14ac:dyDescent="0.25">
      <c r="A1327" s="1">
        <v>40719</v>
      </c>
      <c r="B1327" t="s">
        <v>19</v>
      </c>
      <c r="C1327">
        <v>401700</v>
      </c>
      <c r="D1327">
        <v>1</v>
      </c>
    </row>
    <row r="1328" spans="1:4" x14ac:dyDescent="0.25">
      <c r="A1328" s="1">
        <v>40722</v>
      </c>
      <c r="B1328" t="s">
        <v>24</v>
      </c>
      <c r="C1328">
        <v>1194676</v>
      </c>
      <c r="D1328">
        <v>5</v>
      </c>
    </row>
    <row r="1329" spans="1:4" x14ac:dyDescent="0.25">
      <c r="A1329" s="1">
        <v>40723</v>
      </c>
      <c r="B1329" t="s">
        <v>22</v>
      </c>
      <c r="C1329">
        <v>342325</v>
      </c>
      <c r="D1329">
        <v>3</v>
      </c>
    </row>
    <row r="1330" spans="1:4" x14ac:dyDescent="0.25">
      <c r="A1330" s="1">
        <v>40724</v>
      </c>
      <c r="B1330" t="s">
        <v>21</v>
      </c>
      <c r="C1330">
        <v>838600</v>
      </c>
      <c r="D1330">
        <v>5</v>
      </c>
    </row>
    <row r="1331" spans="1:4" x14ac:dyDescent="0.25">
      <c r="A1331" s="1">
        <v>40725</v>
      </c>
      <c r="B1331" t="s">
        <v>25</v>
      </c>
      <c r="C1331">
        <v>355000</v>
      </c>
      <c r="D1331">
        <v>2</v>
      </c>
    </row>
    <row r="1332" spans="1:4" x14ac:dyDescent="0.25">
      <c r="A1332" s="1">
        <v>40729</v>
      </c>
      <c r="B1332" t="s">
        <v>24</v>
      </c>
      <c r="C1332">
        <v>1452713</v>
      </c>
      <c r="D1332">
        <v>7</v>
      </c>
    </row>
    <row r="1333" spans="1:4" x14ac:dyDescent="0.25">
      <c r="A1333" s="1">
        <v>40730</v>
      </c>
      <c r="B1333" t="s">
        <v>22</v>
      </c>
      <c r="C1333">
        <v>842550</v>
      </c>
      <c r="D1333">
        <v>6</v>
      </c>
    </row>
    <row r="1334" spans="1:4" x14ac:dyDescent="0.25">
      <c r="A1334" s="1">
        <v>40731</v>
      </c>
      <c r="B1334" t="s">
        <v>21</v>
      </c>
      <c r="C1334">
        <v>173201</v>
      </c>
      <c r="D1334">
        <v>2</v>
      </c>
    </row>
    <row r="1335" spans="1:4" x14ac:dyDescent="0.25">
      <c r="A1335" s="1">
        <v>40732</v>
      </c>
      <c r="B1335" t="s">
        <v>25</v>
      </c>
      <c r="C1335">
        <v>858375</v>
      </c>
      <c r="D1335">
        <v>5</v>
      </c>
    </row>
    <row r="1336" spans="1:4" x14ac:dyDescent="0.25">
      <c r="A1336" s="1">
        <v>40735</v>
      </c>
      <c r="B1336" t="s">
        <v>20</v>
      </c>
      <c r="C1336">
        <v>803637</v>
      </c>
      <c r="D1336">
        <v>4</v>
      </c>
    </row>
    <row r="1337" spans="1:4" x14ac:dyDescent="0.25">
      <c r="A1337" s="1">
        <v>40736</v>
      </c>
      <c r="B1337" t="s">
        <v>24</v>
      </c>
      <c r="C1337">
        <v>635350</v>
      </c>
      <c r="D1337">
        <v>4</v>
      </c>
    </row>
    <row r="1338" spans="1:4" x14ac:dyDescent="0.25">
      <c r="A1338" s="1">
        <v>40737</v>
      </c>
      <c r="B1338" t="s">
        <v>22</v>
      </c>
      <c r="C1338">
        <v>258125</v>
      </c>
      <c r="D1338">
        <v>2</v>
      </c>
    </row>
    <row r="1339" spans="1:4" x14ac:dyDescent="0.25">
      <c r="A1339" s="1">
        <v>40738</v>
      </c>
      <c r="B1339" t="s">
        <v>21</v>
      </c>
      <c r="C1339">
        <v>662728</v>
      </c>
      <c r="D1339">
        <v>5</v>
      </c>
    </row>
    <row r="1340" spans="1:4" x14ac:dyDescent="0.25">
      <c r="A1340" s="1">
        <v>40739</v>
      </c>
      <c r="B1340" t="s">
        <v>25</v>
      </c>
      <c r="C1340">
        <v>571825</v>
      </c>
      <c r="D1340">
        <v>3</v>
      </c>
    </row>
    <row r="1341" spans="1:4" x14ac:dyDescent="0.25">
      <c r="A1341" s="1">
        <v>40742</v>
      </c>
      <c r="B1341" t="s">
        <v>20</v>
      </c>
      <c r="C1341">
        <v>401700</v>
      </c>
      <c r="D1341">
        <v>3</v>
      </c>
    </row>
    <row r="1342" spans="1:4" x14ac:dyDescent="0.25">
      <c r="A1342" s="1">
        <v>40743</v>
      </c>
      <c r="B1342" t="s">
        <v>24</v>
      </c>
      <c r="C1342">
        <v>133900</v>
      </c>
      <c r="D1342">
        <v>1</v>
      </c>
    </row>
    <row r="1343" spans="1:4" x14ac:dyDescent="0.25">
      <c r="A1343" s="1">
        <v>40745</v>
      </c>
      <c r="B1343" t="s">
        <v>21</v>
      </c>
      <c r="C1343">
        <v>2452825</v>
      </c>
      <c r="D1343">
        <v>10</v>
      </c>
    </row>
    <row r="1344" spans="1:4" x14ac:dyDescent="0.25">
      <c r="A1344" s="1">
        <v>40746</v>
      </c>
      <c r="B1344" t="s">
        <v>25</v>
      </c>
      <c r="C1344">
        <v>400975</v>
      </c>
      <c r="D1344">
        <v>4</v>
      </c>
    </row>
    <row r="1345" spans="1:4" x14ac:dyDescent="0.25">
      <c r="A1345" s="1">
        <v>40749</v>
      </c>
      <c r="B1345" t="s">
        <v>20</v>
      </c>
      <c r="C1345">
        <v>659850</v>
      </c>
      <c r="D1345">
        <v>3</v>
      </c>
    </row>
    <row r="1346" spans="1:4" x14ac:dyDescent="0.25">
      <c r="A1346" s="1">
        <v>40750</v>
      </c>
      <c r="B1346" t="s">
        <v>24</v>
      </c>
      <c r="C1346">
        <v>315750</v>
      </c>
      <c r="D1346">
        <v>2</v>
      </c>
    </row>
    <row r="1347" spans="1:4" x14ac:dyDescent="0.25">
      <c r="A1347" s="1">
        <v>40751</v>
      </c>
      <c r="B1347" t="s">
        <v>22</v>
      </c>
      <c r="C1347">
        <v>239625</v>
      </c>
      <c r="D1347">
        <v>2</v>
      </c>
    </row>
    <row r="1348" spans="1:4" x14ac:dyDescent="0.25">
      <c r="A1348" s="1">
        <v>40752</v>
      </c>
      <c r="B1348" t="s">
        <v>21</v>
      </c>
      <c r="C1348">
        <v>124250</v>
      </c>
      <c r="D1348">
        <v>1</v>
      </c>
    </row>
    <row r="1349" spans="1:4" x14ac:dyDescent="0.25">
      <c r="A1349" s="1">
        <v>40753</v>
      </c>
      <c r="B1349" t="s">
        <v>25</v>
      </c>
      <c r="C1349">
        <v>267800</v>
      </c>
      <c r="D1349">
        <v>2</v>
      </c>
    </row>
    <row r="1350" spans="1:4" x14ac:dyDescent="0.25">
      <c r="A1350" s="1">
        <v>40756</v>
      </c>
      <c r="B1350" t="s">
        <v>20</v>
      </c>
      <c r="C1350">
        <v>372675</v>
      </c>
      <c r="D1350">
        <v>2</v>
      </c>
    </row>
    <row r="1351" spans="1:4" x14ac:dyDescent="0.25">
      <c r="A1351" s="1">
        <v>40757</v>
      </c>
      <c r="B1351" t="s">
        <v>24</v>
      </c>
      <c r="C1351">
        <v>115375</v>
      </c>
      <c r="D1351">
        <v>1</v>
      </c>
    </row>
    <row r="1352" spans="1:4" x14ac:dyDescent="0.25">
      <c r="A1352" s="1">
        <v>40758</v>
      </c>
      <c r="B1352" t="s">
        <v>22</v>
      </c>
      <c r="C1352">
        <v>849300</v>
      </c>
      <c r="D1352">
        <v>6</v>
      </c>
    </row>
    <row r="1353" spans="1:4" x14ac:dyDescent="0.25">
      <c r="A1353" s="1">
        <v>40759</v>
      </c>
      <c r="B1353" t="s">
        <v>21</v>
      </c>
      <c r="C1353">
        <v>249220</v>
      </c>
      <c r="D1353">
        <v>2</v>
      </c>
    </row>
    <row r="1354" spans="1:4" x14ac:dyDescent="0.25">
      <c r="A1354" s="1">
        <v>40760</v>
      </c>
      <c r="B1354" t="s">
        <v>25</v>
      </c>
      <c r="C1354">
        <v>713775</v>
      </c>
      <c r="D1354">
        <v>4</v>
      </c>
    </row>
    <row r="1355" spans="1:4" x14ac:dyDescent="0.25">
      <c r="A1355" s="1">
        <v>40763</v>
      </c>
      <c r="B1355" t="s">
        <v>20</v>
      </c>
      <c r="C1355">
        <v>1226025</v>
      </c>
      <c r="D1355">
        <v>8</v>
      </c>
    </row>
    <row r="1356" spans="1:4" x14ac:dyDescent="0.25">
      <c r="A1356" s="1">
        <v>40764</v>
      </c>
      <c r="B1356" t="s">
        <v>24</v>
      </c>
      <c r="C1356">
        <v>407353</v>
      </c>
      <c r="D1356">
        <v>4</v>
      </c>
    </row>
    <row r="1357" spans="1:4" x14ac:dyDescent="0.25">
      <c r="A1357" s="1">
        <v>40765</v>
      </c>
      <c r="B1357" t="s">
        <v>22</v>
      </c>
      <c r="C1357">
        <v>710188</v>
      </c>
      <c r="D1357">
        <v>5</v>
      </c>
    </row>
    <row r="1358" spans="1:4" x14ac:dyDescent="0.25">
      <c r="A1358" s="1">
        <v>40766</v>
      </c>
      <c r="B1358" t="s">
        <v>21</v>
      </c>
      <c r="C1358">
        <v>248450</v>
      </c>
      <c r="D1358">
        <v>1</v>
      </c>
    </row>
    <row r="1359" spans="1:4" x14ac:dyDescent="0.25">
      <c r="A1359" s="1">
        <v>40767</v>
      </c>
      <c r="B1359" t="s">
        <v>25</v>
      </c>
      <c r="C1359">
        <v>973525</v>
      </c>
      <c r="D1359">
        <v>5</v>
      </c>
    </row>
    <row r="1360" spans="1:4" x14ac:dyDescent="0.25">
      <c r="A1360" s="1">
        <v>40771</v>
      </c>
      <c r="B1360" t="s">
        <v>24</v>
      </c>
      <c r="C1360">
        <v>918775</v>
      </c>
      <c r="D1360">
        <v>3</v>
      </c>
    </row>
    <row r="1361" spans="1:4" x14ac:dyDescent="0.25">
      <c r="A1361" s="1">
        <v>40773</v>
      </c>
      <c r="B1361" t="s">
        <v>21</v>
      </c>
      <c r="C1361">
        <v>510125</v>
      </c>
      <c r="D1361">
        <v>4</v>
      </c>
    </row>
    <row r="1362" spans="1:4" x14ac:dyDescent="0.25">
      <c r="A1362" s="1">
        <v>40774</v>
      </c>
      <c r="B1362" t="s">
        <v>25</v>
      </c>
      <c r="C1362">
        <v>202566</v>
      </c>
      <c r="D1362">
        <v>2</v>
      </c>
    </row>
    <row r="1363" spans="1:4" x14ac:dyDescent="0.25">
      <c r="A1363" s="1">
        <v>40775</v>
      </c>
      <c r="B1363" t="s">
        <v>19</v>
      </c>
      <c r="C1363">
        <v>535600</v>
      </c>
      <c r="D1363">
        <v>1</v>
      </c>
    </row>
    <row r="1364" spans="1:4" x14ac:dyDescent="0.25">
      <c r="A1364" s="1">
        <v>40777</v>
      </c>
      <c r="B1364" t="s">
        <v>20</v>
      </c>
      <c r="C1364">
        <v>1320475</v>
      </c>
      <c r="D1364">
        <v>5</v>
      </c>
    </row>
    <row r="1365" spans="1:4" x14ac:dyDescent="0.25">
      <c r="A1365" s="1">
        <v>40779</v>
      </c>
      <c r="B1365" t="s">
        <v>22</v>
      </c>
      <c r="C1365">
        <v>195433</v>
      </c>
      <c r="D1365">
        <v>2</v>
      </c>
    </row>
    <row r="1366" spans="1:4" x14ac:dyDescent="0.25">
      <c r="A1366" s="1">
        <v>40780</v>
      </c>
      <c r="B1366" t="s">
        <v>21</v>
      </c>
      <c r="C1366">
        <v>133900</v>
      </c>
      <c r="D1366">
        <v>1</v>
      </c>
    </row>
    <row r="1367" spans="1:4" x14ac:dyDescent="0.25">
      <c r="A1367" s="1">
        <v>40783</v>
      </c>
      <c r="B1367" t="s">
        <v>23</v>
      </c>
      <c r="C1367">
        <v>230750</v>
      </c>
      <c r="D1367">
        <v>1</v>
      </c>
    </row>
    <row r="1368" spans="1:4" x14ac:dyDescent="0.25">
      <c r="A1368" s="1">
        <v>40784</v>
      </c>
      <c r="B1368" t="s">
        <v>20</v>
      </c>
      <c r="C1368">
        <v>578608</v>
      </c>
      <c r="D1368">
        <v>3</v>
      </c>
    </row>
    <row r="1369" spans="1:4" x14ac:dyDescent="0.25">
      <c r="A1369" s="1">
        <v>40785</v>
      </c>
      <c r="B1369" t="s">
        <v>24</v>
      </c>
      <c r="C1369">
        <v>216850</v>
      </c>
      <c r="D1369">
        <v>1</v>
      </c>
    </row>
    <row r="1370" spans="1:4" x14ac:dyDescent="0.25">
      <c r="A1370" s="1">
        <v>40786</v>
      </c>
      <c r="B1370" t="s">
        <v>22</v>
      </c>
      <c r="C1370">
        <v>496925</v>
      </c>
      <c r="D1370">
        <v>3</v>
      </c>
    </row>
    <row r="1371" spans="1:4" x14ac:dyDescent="0.25">
      <c r="A1371" s="1">
        <v>40787</v>
      </c>
      <c r="B1371" t="s">
        <v>21</v>
      </c>
      <c r="C1371">
        <v>257500</v>
      </c>
      <c r="D1371">
        <v>1</v>
      </c>
    </row>
    <row r="1372" spans="1:4" x14ac:dyDescent="0.25">
      <c r="A1372" s="1">
        <v>40791</v>
      </c>
      <c r="B1372" t="s">
        <v>20</v>
      </c>
      <c r="C1372">
        <v>859219</v>
      </c>
      <c r="D1372">
        <v>4</v>
      </c>
    </row>
    <row r="1373" spans="1:4" x14ac:dyDescent="0.25">
      <c r="A1373" s="1">
        <v>40792</v>
      </c>
      <c r="B1373" t="s">
        <v>24</v>
      </c>
      <c r="C1373">
        <v>148450</v>
      </c>
      <c r="D1373">
        <v>1</v>
      </c>
    </row>
    <row r="1374" spans="1:4" x14ac:dyDescent="0.25">
      <c r="A1374" s="1">
        <v>40793</v>
      </c>
      <c r="B1374" t="s">
        <v>22</v>
      </c>
      <c r="C1374">
        <v>108425</v>
      </c>
      <c r="D1374">
        <v>1</v>
      </c>
    </row>
    <row r="1375" spans="1:4" x14ac:dyDescent="0.25">
      <c r="A1375" s="1">
        <v>40794</v>
      </c>
      <c r="B1375" t="s">
        <v>21</v>
      </c>
      <c r="C1375">
        <v>108425</v>
      </c>
      <c r="D1375">
        <v>1</v>
      </c>
    </row>
    <row r="1376" spans="1:4" x14ac:dyDescent="0.25">
      <c r="A1376" s="1">
        <v>40798</v>
      </c>
      <c r="B1376" t="s">
        <v>20</v>
      </c>
      <c r="C1376">
        <v>267800</v>
      </c>
      <c r="D1376">
        <v>1</v>
      </c>
    </row>
    <row r="1377" spans="1:4" x14ac:dyDescent="0.25">
      <c r="A1377" s="1">
        <v>40799</v>
      </c>
      <c r="B1377" t="s">
        <v>24</v>
      </c>
      <c r="C1377">
        <v>601853</v>
      </c>
      <c r="D1377">
        <v>2</v>
      </c>
    </row>
    <row r="1378" spans="1:4" x14ac:dyDescent="0.25">
      <c r="A1378" s="1">
        <v>40801</v>
      </c>
      <c r="B1378" t="s">
        <v>21</v>
      </c>
      <c r="C1378">
        <v>874813</v>
      </c>
      <c r="D1378">
        <v>3</v>
      </c>
    </row>
    <row r="1379" spans="1:4" x14ac:dyDescent="0.25">
      <c r="A1379" s="1">
        <v>40802</v>
      </c>
      <c r="B1379" t="s">
        <v>25</v>
      </c>
      <c r="C1379">
        <v>225600</v>
      </c>
      <c r="D1379">
        <v>2</v>
      </c>
    </row>
    <row r="1380" spans="1:4" x14ac:dyDescent="0.25">
      <c r="A1380" s="1">
        <v>40806</v>
      </c>
      <c r="B1380" t="s">
        <v>24</v>
      </c>
      <c r="C1380">
        <v>937300</v>
      </c>
      <c r="D1380">
        <v>3</v>
      </c>
    </row>
    <row r="1381" spans="1:4" x14ac:dyDescent="0.25">
      <c r="A1381" s="1">
        <v>40807</v>
      </c>
      <c r="B1381" t="s">
        <v>22</v>
      </c>
      <c r="C1381">
        <v>678528</v>
      </c>
      <c r="D1381">
        <v>4</v>
      </c>
    </row>
    <row r="1382" spans="1:4" x14ac:dyDescent="0.25">
      <c r="A1382" s="1">
        <v>40808</v>
      </c>
      <c r="B1382" t="s">
        <v>21</v>
      </c>
      <c r="C1382">
        <v>267800</v>
      </c>
      <c r="D1382">
        <v>1</v>
      </c>
    </row>
    <row r="1383" spans="1:4" x14ac:dyDescent="0.25">
      <c r="A1383" s="1">
        <v>40809</v>
      </c>
      <c r="B1383" t="s">
        <v>25</v>
      </c>
      <c r="C1383">
        <v>66253</v>
      </c>
      <c r="D1383">
        <v>1</v>
      </c>
    </row>
    <row r="1384" spans="1:4" x14ac:dyDescent="0.25">
      <c r="A1384" s="1">
        <v>40813</v>
      </c>
      <c r="B1384" t="s">
        <v>24</v>
      </c>
      <c r="C1384">
        <v>484554</v>
      </c>
      <c r="D1384">
        <v>5</v>
      </c>
    </row>
    <row r="1385" spans="1:4" x14ac:dyDescent="0.25">
      <c r="A1385" s="1">
        <v>40814</v>
      </c>
      <c r="B1385" t="s">
        <v>22</v>
      </c>
      <c r="C1385">
        <v>502250</v>
      </c>
      <c r="D1385">
        <v>4</v>
      </c>
    </row>
    <row r="1386" spans="1:4" x14ac:dyDescent="0.25">
      <c r="A1386" s="1">
        <v>40815</v>
      </c>
      <c r="B1386" t="s">
        <v>21</v>
      </c>
      <c r="C1386">
        <v>133900</v>
      </c>
      <c r="D1386">
        <v>1</v>
      </c>
    </row>
    <row r="1387" spans="1:4" x14ac:dyDescent="0.25">
      <c r="A1387" s="1">
        <v>40819</v>
      </c>
      <c r="B1387" t="s">
        <v>20</v>
      </c>
      <c r="C1387">
        <v>334943</v>
      </c>
      <c r="D1387">
        <v>3</v>
      </c>
    </row>
    <row r="1388" spans="1:4" x14ac:dyDescent="0.25">
      <c r="A1388" s="1">
        <v>40820</v>
      </c>
      <c r="B1388" t="s">
        <v>24</v>
      </c>
      <c r="C1388">
        <v>195638</v>
      </c>
      <c r="D1388">
        <v>2</v>
      </c>
    </row>
    <row r="1389" spans="1:4" x14ac:dyDescent="0.25">
      <c r="A1389" s="1">
        <v>40821</v>
      </c>
      <c r="B1389" t="s">
        <v>22</v>
      </c>
      <c r="C1389">
        <v>108425</v>
      </c>
      <c r="D1389">
        <v>1</v>
      </c>
    </row>
    <row r="1390" spans="1:4" x14ac:dyDescent="0.25">
      <c r="A1390" s="1">
        <v>40823</v>
      </c>
      <c r="B1390" t="s">
        <v>25</v>
      </c>
      <c r="C1390">
        <v>257500</v>
      </c>
      <c r="D1390">
        <v>1</v>
      </c>
    </row>
    <row r="1391" spans="1:4" x14ac:dyDescent="0.25">
      <c r="A1391" s="1">
        <v>40826</v>
      </c>
      <c r="B1391" t="s">
        <v>20</v>
      </c>
      <c r="C1391">
        <v>288263</v>
      </c>
      <c r="D1391">
        <v>3</v>
      </c>
    </row>
    <row r="1392" spans="1:4" x14ac:dyDescent="0.25">
      <c r="A1392" s="1">
        <v>40827</v>
      </c>
      <c r="B1392" t="s">
        <v>24</v>
      </c>
      <c r="C1392">
        <v>124225</v>
      </c>
      <c r="D1392">
        <v>1</v>
      </c>
    </row>
    <row r="1393" spans="1:4" x14ac:dyDescent="0.25">
      <c r="A1393" s="1">
        <v>40828</v>
      </c>
      <c r="B1393" t="s">
        <v>22</v>
      </c>
      <c r="C1393">
        <v>278383</v>
      </c>
      <c r="D1393">
        <v>2</v>
      </c>
    </row>
    <row r="1394" spans="1:4" x14ac:dyDescent="0.25">
      <c r="A1394" s="1">
        <v>40829</v>
      </c>
      <c r="B1394" t="s">
        <v>21</v>
      </c>
      <c r="C1394">
        <v>766350</v>
      </c>
      <c r="D1394">
        <v>2</v>
      </c>
    </row>
    <row r="1395" spans="1:4" x14ac:dyDescent="0.25">
      <c r="A1395" s="1">
        <v>40830</v>
      </c>
      <c r="B1395" t="s">
        <v>25</v>
      </c>
      <c r="C1395">
        <v>865689</v>
      </c>
      <c r="D1395">
        <v>5</v>
      </c>
    </row>
    <row r="1396" spans="1:4" x14ac:dyDescent="0.25">
      <c r="A1396" s="1">
        <v>40834</v>
      </c>
      <c r="B1396" t="s">
        <v>24</v>
      </c>
      <c r="C1396">
        <v>386250</v>
      </c>
      <c r="D1396">
        <v>2</v>
      </c>
    </row>
    <row r="1397" spans="1:4" x14ac:dyDescent="0.25">
      <c r="A1397" s="1">
        <v>40835</v>
      </c>
      <c r="B1397" t="s">
        <v>22</v>
      </c>
      <c r="C1397">
        <v>401700</v>
      </c>
      <c r="D1397">
        <v>1</v>
      </c>
    </row>
    <row r="1398" spans="1:4" x14ac:dyDescent="0.25">
      <c r="A1398" s="1">
        <v>40836</v>
      </c>
      <c r="B1398" t="s">
        <v>21</v>
      </c>
      <c r="C1398">
        <v>133900</v>
      </c>
      <c r="D1398">
        <v>1</v>
      </c>
    </row>
    <row r="1399" spans="1:4" x14ac:dyDescent="0.25">
      <c r="A1399" s="1">
        <v>40840</v>
      </c>
      <c r="B1399" t="s">
        <v>20</v>
      </c>
      <c r="C1399">
        <v>356789</v>
      </c>
      <c r="D1399">
        <v>2</v>
      </c>
    </row>
    <row r="1400" spans="1:4" x14ac:dyDescent="0.25">
      <c r="A1400" s="1">
        <v>40842</v>
      </c>
      <c r="B1400" t="s">
        <v>22</v>
      </c>
      <c r="C1400">
        <v>68666</v>
      </c>
      <c r="D1400">
        <v>1</v>
      </c>
    </row>
    <row r="1401" spans="1:4" x14ac:dyDescent="0.25">
      <c r="A1401" s="1">
        <v>40843</v>
      </c>
      <c r="B1401" t="s">
        <v>21</v>
      </c>
      <c r="C1401">
        <v>372700</v>
      </c>
      <c r="D1401">
        <v>2</v>
      </c>
    </row>
    <row r="1402" spans="1:4" x14ac:dyDescent="0.25">
      <c r="A1402" s="1">
        <v>40848</v>
      </c>
      <c r="B1402" t="s">
        <v>24</v>
      </c>
      <c r="C1402">
        <v>969183</v>
      </c>
      <c r="D1402">
        <v>7</v>
      </c>
    </row>
    <row r="1403" spans="1:4" x14ac:dyDescent="0.25">
      <c r="A1403" s="1">
        <v>40849</v>
      </c>
      <c r="B1403" t="s">
        <v>22</v>
      </c>
      <c r="C1403">
        <v>124225</v>
      </c>
      <c r="D1403">
        <v>1</v>
      </c>
    </row>
    <row r="1404" spans="1:4" x14ac:dyDescent="0.25">
      <c r="A1404" s="1">
        <v>40850</v>
      </c>
      <c r="B1404" t="s">
        <v>21</v>
      </c>
      <c r="C1404">
        <v>447638</v>
      </c>
      <c r="D1404">
        <v>3</v>
      </c>
    </row>
    <row r="1405" spans="1:4" x14ac:dyDescent="0.25">
      <c r="A1405" s="1">
        <v>40851</v>
      </c>
      <c r="B1405" t="s">
        <v>25</v>
      </c>
      <c r="C1405">
        <v>456450</v>
      </c>
      <c r="D1405">
        <v>3</v>
      </c>
    </row>
    <row r="1406" spans="1:4" x14ac:dyDescent="0.25">
      <c r="A1406" s="1">
        <v>40855</v>
      </c>
      <c r="B1406" t="s">
        <v>24</v>
      </c>
      <c r="C1406">
        <v>133900</v>
      </c>
      <c r="D1406">
        <v>1</v>
      </c>
    </row>
    <row r="1407" spans="1:4" x14ac:dyDescent="0.25">
      <c r="A1407" s="1">
        <v>40856</v>
      </c>
      <c r="B1407" t="s">
        <v>22</v>
      </c>
      <c r="C1407">
        <v>860875</v>
      </c>
      <c r="D1407">
        <v>4</v>
      </c>
    </row>
    <row r="1408" spans="1:4" x14ac:dyDescent="0.25">
      <c r="A1408" s="1">
        <v>40862</v>
      </c>
      <c r="B1408" t="s">
        <v>24</v>
      </c>
      <c r="C1408">
        <v>133900</v>
      </c>
      <c r="D1408">
        <v>1</v>
      </c>
    </row>
    <row r="1409" spans="1:4" x14ac:dyDescent="0.25">
      <c r="A1409" s="1">
        <v>40863</v>
      </c>
      <c r="B1409" t="s">
        <v>22</v>
      </c>
      <c r="C1409">
        <v>133900</v>
      </c>
      <c r="D1409">
        <v>1</v>
      </c>
    </row>
    <row r="1410" spans="1:4" x14ac:dyDescent="0.25">
      <c r="A1410" s="1">
        <v>40864</v>
      </c>
      <c r="B1410" t="s">
        <v>21</v>
      </c>
      <c r="C1410">
        <v>257500</v>
      </c>
      <c r="D1410">
        <v>1</v>
      </c>
    </row>
    <row r="1411" spans="1:4" x14ac:dyDescent="0.25">
      <c r="A1411" s="1">
        <v>40868</v>
      </c>
      <c r="B1411" t="s">
        <v>20</v>
      </c>
      <c r="C1411">
        <v>822900</v>
      </c>
      <c r="D1411">
        <v>7</v>
      </c>
    </row>
    <row r="1412" spans="1:4" x14ac:dyDescent="0.25">
      <c r="A1412" s="1">
        <v>40869</v>
      </c>
      <c r="B1412" t="s">
        <v>24</v>
      </c>
      <c r="C1412">
        <v>615000</v>
      </c>
      <c r="D1412">
        <v>4</v>
      </c>
    </row>
    <row r="1413" spans="1:4" x14ac:dyDescent="0.25">
      <c r="A1413" s="1">
        <v>40871</v>
      </c>
      <c r="B1413" t="s">
        <v>21</v>
      </c>
      <c r="C1413">
        <v>242325</v>
      </c>
      <c r="D1413">
        <v>2</v>
      </c>
    </row>
    <row r="1414" spans="1:4" x14ac:dyDescent="0.25">
      <c r="A1414" s="1">
        <v>40872</v>
      </c>
      <c r="B1414" t="s">
        <v>25</v>
      </c>
      <c r="C1414">
        <v>248450</v>
      </c>
      <c r="D1414">
        <v>1</v>
      </c>
    </row>
    <row r="1415" spans="1:4" x14ac:dyDescent="0.25">
      <c r="A1415" s="1">
        <v>40873</v>
      </c>
      <c r="B1415" t="s">
        <v>19</v>
      </c>
      <c r="C1415">
        <v>401700</v>
      </c>
      <c r="D1415">
        <v>1</v>
      </c>
    </row>
    <row r="1416" spans="1:4" x14ac:dyDescent="0.25">
      <c r="A1416" s="1">
        <v>40874</v>
      </c>
      <c r="B1416" t="s">
        <v>23</v>
      </c>
      <c r="C1416">
        <v>71413</v>
      </c>
      <c r="D1416">
        <v>1</v>
      </c>
    </row>
    <row r="1417" spans="1:4" x14ac:dyDescent="0.25">
      <c r="A1417" s="1">
        <v>40875</v>
      </c>
      <c r="B1417" t="s">
        <v>20</v>
      </c>
      <c r="C1417">
        <v>248450</v>
      </c>
      <c r="D1417">
        <v>1</v>
      </c>
    </row>
    <row r="1418" spans="1:4" x14ac:dyDescent="0.25">
      <c r="A1418" s="1">
        <v>40876</v>
      </c>
      <c r="B1418" t="s">
        <v>24</v>
      </c>
      <c r="C1418">
        <v>384497</v>
      </c>
      <c r="D1418">
        <v>1</v>
      </c>
    </row>
    <row r="1419" spans="1:4" x14ac:dyDescent="0.25">
      <c r="A1419" s="1">
        <v>40877</v>
      </c>
      <c r="B1419" t="s">
        <v>22</v>
      </c>
      <c r="C1419">
        <v>237175</v>
      </c>
      <c r="D1419">
        <v>2</v>
      </c>
    </row>
    <row r="1420" spans="1:4" x14ac:dyDescent="0.25">
      <c r="A1420" s="1">
        <v>40878</v>
      </c>
      <c r="B1420" t="s">
        <v>21</v>
      </c>
      <c r="C1420">
        <v>267800</v>
      </c>
      <c r="D1420">
        <v>1</v>
      </c>
    </row>
    <row r="1421" spans="1:4" x14ac:dyDescent="0.25">
      <c r="A1421" s="1">
        <v>40879</v>
      </c>
      <c r="B1421" t="s">
        <v>25</v>
      </c>
      <c r="C1421">
        <v>124225</v>
      </c>
      <c r="D1421">
        <v>1</v>
      </c>
    </row>
    <row r="1422" spans="1:4" x14ac:dyDescent="0.25">
      <c r="A1422" s="1">
        <v>40882</v>
      </c>
      <c r="B1422" t="s">
        <v>20</v>
      </c>
      <c r="C1422">
        <v>535600</v>
      </c>
      <c r="D1422">
        <v>1</v>
      </c>
    </row>
    <row r="1423" spans="1:4" x14ac:dyDescent="0.25">
      <c r="A1423" s="1">
        <v>40886</v>
      </c>
      <c r="B1423" t="s">
        <v>25</v>
      </c>
      <c r="C1423">
        <v>128750</v>
      </c>
      <c r="D1423">
        <v>1</v>
      </c>
    </row>
    <row r="1424" spans="1:4" x14ac:dyDescent="0.25">
      <c r="A1424" s="1">
        <v>40889</v>
      </c>
      <c r="B1424" t="s">
        <v>20</v>
      </c>
      <c r="C1424">
        <v>401700</v>
      </c>
      <c r="D1424">
        <v>1</v>
      </c>
    </row>
    <row r="1425" spans="1:4" x14ac:dyDescent="0.25">
      <c r="A1425" s="1">
        <v>40891</v>
      </c>
      <c r="B1425" t="s">
        <v>22</v>
      </c>
      <c r="C1425">
        <v>115375</v>
      </c>
      <c r="D1425">
        <v>1</v>
      </c>
    </row>
    <row r="1426" spans="1:4" x14ac:dyDescent="0.25">
      <c r="A1426" s="1">
        <v>40892</v>
      </c>
      <c r="B1426" t="s">
        <v>21</v>
      </c>
      <c r="C1426">
        <v>803400</v>
      </c>
      <c r="D1426">
        <v>1</v>
      </c>
    </row>
    <row r="1427" spans="1:4" x14ac:dyDescent="0.25">
      <c r="A1427" s="1">
        <v>40893</v>
      </c>
      <c r="B1427" t="s">
        <v>25</v>
      </c>
      <c r="C1427">
        <v>108425</v>
      </c>
      <c r="D1427">
        <v>1</v>
      </c>
    </row>
    <row r="1428" spans="1:4" x14ac:dyDescent="0.25">
      <c r="A1428" s="1">
        <v>40896</v>
      </c>
      <c r="B1428" t="s">
        <v>20</v>
      </c>
      <c r="C1428">
        <v>688201</v>
      </c>
      <c r="D1428">
        <v>3</v>
      </c>
    </row>
    <row r="1429" spans="1:4" x14ac:dyDescent="0.25">
      <c r="A1429" s="1">
        <v>40897</v>
      </c>
      <c r="B1429" t="s">
        <v>24</v>
      </c>
      <c r="C1429">
        <v>359677</v>
      </c>
      <c r="D1429">
        <v>2</v>
      </c>
    </row>
    <row r="1430" spans="1:4" x14ac:dyDescent="0.25">
      <c r="A1430" s="1">
        <v>40900</v>
      </c>
      <c r="B1430" t="s">
        <v>25</v>
      </c>
      <c r="C1430">
        <v>124225</v>
      </c>
      <c r="D1430">
        <v>1</v>
      </c>
    </row>
    <row r="1431" spans="1:4" x14ac:dyDescent="0.25">
      <c r="A1431" s="1">
        <v>40905</v>
      </c>
      <c r="B1431" t="s">
        <v>22</v>
      </c>
      <c r="C1431">
        <v>216850</v>
      </c>
      <c r="D1431">
        <v>1</v>
      </c>
    </row>
    <row r="1432" spans="1:4" x14ac:dyDescent="0.25">
      <c r="A1432" s="1">
        <v>40907</v>
      </c>
      <c r="B1432" t="s">
        <v>25</v>
      </c>
      <c r="C1432">
        <v>257500</v>
      </c>
      <c r="D1432">
        <v>1</v>
      </c>
    </row>
    <row r="1433" spans="1:4" x14ac:dyDescent="0.25">
      <c r="A1433" s="1">
        <v>40910</v>
      </c>
      <c r="B1433" t="s">
        <v>20</v>
      </c>
      <c r="C1433">
        <v>248450</v>
      </c>
      <c r="D1433">
        <v>1</v>
      </c>
    </row>
    <row r="1434" spans="1:4" x14ac:dyDescent="0.25">
      <c r="A1434" s="1">
        <v>40911</v>
      </c>
      <c r="B1434" t="s">
        <v>24</v>
      </c>
      <c r="C1434">
        <v>108425</v>
      </c>
      <c r="D1434">
        <v>1</v>
      </c>
    </row>
    <row r="1435" spans="1:4" x14ac:dyDescent="0.25">
      <c r="A1435" s="1">
        <v>40912</v>
      </c>
      <c r="B1435" t="s">
        <v>22</v>
      </c>
      <c r="C1435">
        <v>124225</v>
      </c>
      <c r="D1435">
        <v>1</v>
      </c>
    </row>
    <row r="1436" spans="1:4" x14ac:dyDescent="0.25">
      <c r="A1436" s="1">
        <v>40918</v>
      </c>
      <c r="B1436" t="s">
        <v>24</v>
      </c>
      <c r="C1436">
        <v>401700</v>
      </c>
      <c r="D1436">
        <v>1</v>
      </c>
    </row>
    <row r="1437" spans="1:4" x14ac:dyDescent="0.25">
      <c r="A1437" s="1">
        <v>40919</v>
      </c>
      <c r="B1437" t="s">
        <v>22</v>
      </c>
      <c r="C1437">
        <v>401700</v>
      </c>
      <c r="D1437">
        <v>1</v>
      </c>
    </row>
    <row r="1438" spans="1:4" x14ac:dyDescent="0.25">
      <c r="A1438" s="1">
        <v>40920</v>
      </c>
      <c r="B1438" t="s">
        <v>21</v>
      </c>
      <c r="C1438">
        <v>525950</v>
      </c>
      <c r="D1438">
        <v>2</v>
      </c>
    </row>
    <row r="1439" spans="1:4" x14ac:dyDescent="0.25">
      <c r="A1439" s="1">
        <v>40921</v>
      </c>
      <c r="B1439" t="s">
        <v>25</v>
      </c>
      <c r="C1439">
        <v>267800</v>
      </c>
      <c r="D1439">
        <v>1</v>
      </c>
    </row>
    <row r="1440" spans="1:4" x14ac:dyDescent="0.25">
      <c r="A1440" s="1">
        <v>40925</v>
      </c>
      <c r="B1440" t="s">
        <v>24</v>
      </c>
      <c r="C1440">
        <v>465300</v>
      </c>
      <c r="D1440">
        <v>2</v>
      </c>
    </row>
    <row r="1441" spans="1:4" x14ac:dyDescent="0.25">
      <c r="A1441" s="1">
        <v>40931</v>
      </c>
      <c r="B1441" t="s">
        <v>20</v>
      </c>
      <c r="C1441">
        <v>566699</v>
      </c>
      <c r="D1441">
        <v>2</v>
      </c>
    </row>
    <row r="1442" spans="1:4" x14ac:dyDescent="0.25">
      <c r="A1442" s="1">
        <v>40932</v>
      </c>
      <c r="B1442" t="s">
        <v>24</v>
      </c>
      <c r="C1442">
        <v>673425</v>
      </c>
      <c r="D1442">
        <v>2</v>
      </c>
    </row>
    <row r="1443" spans="1:4" x14ac:dyDescent="0.25">
      <c r="A1443" s="1">
        <v>40934</v>
      </c>
      <c r="B1443" t="s">
        <v>21</v>
      </c>
      <c r="C1443">
        <v>66253</v>
      </c>
      <c r="D1443">
        <v>1</v>
      </c>
    </row>
    <row r="1444" spans="1:4" x14ac:dyDescent="0.25">
      <c r="A1444" s="1">
        <v>40935</v>
      </c>
      <c r="B1444" t="s">
        <v>25</v>
      </c>
      <c r="C1444">
        <v>414701</v>
      </c>
      <c r="D1444">
        <v>4</v>
      </c>
    </row>
    <row r="1445" spans="1:4" x14ac:dyDescent="0.25">
      <c r="A1445" s="1">
        <v>40938</v>
      </c>
      <c r="B1445" t="s">
        <v>20</v>
      </c>
      <c r="C1445">
        <v>613925</v>
      </c>
      <c r="D1445">
        <v>4</v>
      </c>
    </row>
    <row r="1446" spans="1:4" x14ac:dyDescent="0.25">
      <c r="A1446" s="1">
        <v>40941</v>
      </c>
      <c r="B1446" t="s">
        <v>21</v>
      </c>
      <c r="C1446">
        <v>608875</v>
      </c>
      <c r="D1446">
        <v>3</v>
      </c>
    </row>
    <row r="1447" spans="1:4" x14ac:dyDescent="0.25">
      <c r="A1447" s="1">
        <v>40942</v>
      </c>
      <c r="B1447" t="s">
        <v>25</v>
      </c>
      <c r="C1447">
        <v>708375</v>
      </c>
      <c r="D1447">
        <v>3</v>
      </c>
    </row>
    <row r="1448" spans="1:4" x14ac:dyDescent="0.25">
      <c r="A1448" s="1">
        <v>40946</v>
      </c>
      <c r="B1448" t="s">
        <v>24</v>
      </c>
      <c r="C1448">
        <v>216850</v>
      </c>
      <c r="D1448">
        <v>1</v>
      </c>
    </row>
    <row r="1449" spans="1:4" x14ac:dyDescent="0.25">
      <c r="A1449" s="1">
        <v>40952</v>
      </c>
      <c r="B1449" t="s">
        <v>20</v>
      </c>
      <c r="C1449">
        <v>621125</v>
      </c>
      <c r="D1449">
        <v>3</v>
      </c>
    </row>
    <row r="1450" spans="1:4" x14ac:dyDescent="0.25">
      <c r="A1450" s="1">
        <v>40954</v>
      </c>
      <c r="B1450" t="s">
        <v>22</v>
      </c>
      <c r="C1450">
        <v>141675</v>
      </c>
      <c r="D1450">
        <v>1</v>
      </c>
    </row>
    <row r="1451" spans="1:4" x14ac:dyDescent="0.25">
      <c r="A1451" s="1">
        <v>40955</v>
      </c>
      <c r="B1451" t="s">
        <v>21</v>
      </c>
      <c r="C1451">
        <v>216850</v>
      </c>
      <c r="D1451">
        <v>1</v>
      </c>
    </row>
    <row r="1452" spans="1:4" x14ac:dyDescent="0.25">
      <c r="A1452" s="1">
        <v>40961</v>
      </c>
      <c r="B1452" t="s">
        <v>22</v>
      </c>
      <c r="C1452">
        <v>174678</v>
      </c>
      <c r="D1452">
        <v>2</v>
      </c>
    </row>
    <row r="1453" spans="1:4" x14ac:dyDescent="0.25">
      <c r="A1453" s="1">
        <v>40963</v>
      </c>
      <c r="B1453" t="s">
        <v>25</v>
      </c>
      <c r="C1453">
        <v>385800</v>
      </c>
      <c r="D1453">
        <v>3</v>
      </c>
    </row>
    <row r="1454" spans="1:4" x14ac:dyDescent="0.25">
      <c r="A1454" s="1">
        <v>40968</v>
      </c>
      <c r="B1454" t="s">
        <v>22</v>
      </c>
      <c r="C1454">
        <v>257500</v>
      </c>
      <c r="D1454">
        <v>1</v>
      </c>
    </row>
    <row r="1455" spans="1:4" x14ac:dyDescent="0.25">
      <c r="A1455" s="1">
        <v>40969</v>
      </c>
      <c r="B1455" t="s">
        <v>21</v>
      </c>
      <c r="C1455">
        <v>257500</v>
      </c>
      <c r="D1455">
        <v>1</v>
      </c>
    </row>
    <row r="1456" spans="1:4" x14ac:dyDescent="0.25">
      <c r="A1456" s="1">
        <v>40970</v>
      </c>
      <c r="B1456" t="s">
        <v>25</v>
      </c>
      <c r="C1456">
        <v>141675</v>
      </c>
      <c r="D1456">
        <v>1</v>
      </c>
    </row>
    <row r="1457" spans="1:4" x14ac:dyDescent="0.25">
      <c r="A1457" s="1">
        <v>40973</v>
      </c>
      <c r="B1457" t="s">
        <v>20</v>
      </c>
      <c r="C1457">
        <v>57826</v>
      </c>
      <c r="D1457">
        <v>1</v>
      </c>
    </row>
    <row r="1458" spans="1:4" x14ac:dyDescent="0.25">
      <c r="A1458" s="1">
        <v>40975</v>
      </c>
      <c r="B1458" t="s">
        <v>22</v>
      </c>
      <c r="C1458">
        <v>232650</v>
      </c>
      <c r="D1458">
        <v>2</v>
      </c>
    </row>
    <row r="1459" spans="1:4" x14ac:dyDescent="0.25">
      <c r="A1459" s="1">
        <v>40976</v>
      </c>
      <c r="B1459" t="s">
        <v>21</v>
      </c>
      <c r="C1459">
        <v>248500</v>
      </c>
      <c r="D1459">
        <v>1</v>
      </c>
    </row>
    <row r="1460" spans="1:4" x14ac:dyDescent="0.25">
      <c r="A1460" s="1">
        <v>40980</v>
      </c>
      <c r="B1460" t="s">
        <v>20</v>
      </c>
      <c r="C1460">
        <v>425025</v>
      </c>
      <c r="D1460">
        <v>2</v>
      </c>
    </row>
    <row r="1461" spans="1:4" x14ac:dyDescent="0.25">
      <c r="A1461" s="1">
        <v>40984</v>
      </c>
      <c r="B1461" t="s">
        <v>25</v>
      </c>
      <c r="C1461">
        <v>265754</v>
      </c>
      <c r="D1461">
        <v>3</v>
      </c>
    </row>
    <row r="1462" spans="1:4" x14ac:dyDescent="0.25">
      <c r="A1462" s="1">
        <v>40991</v>
      </c>
      <c r="B1462" t="s">
        <v>25</v>
      </c>
      <c r="C1462">
        <v>141675</v>
      </c>
      <c r="D1462">
        <v>1</v>
      </c>
    </row>
    <row r="1463" spans="1:4" x14ac:dyDescent="0.25">
      <c r="A1463" s="1">
        <v>40994</v>
      </c>
      <c r="B1463" t="s">
        <v>20</v>
      </c>
      <c r="C1463">
        <v>642260</v>
      </c>
      <c r="D1463">
        <v>3</v>
      </c>
    </row>
    <row r="1464" spans="1:4" x14ac:dyDescent="0.25">
      <c r="A1464" s="1">
        <v>40995</v>
      </c>
      <c r="B1464" t="s">
        <v>24</v>
      </c>
      <c r="C1464">
        <v>124225</v>
      </c>
      <c r="D1464">
        <v>1</v>
      </c>
    </row>
    <row r="1465" spans="1:4" x14ac:dyDescent="0.25">
      <c r="A1465" s="1">
        <v>40996</v>
      </c>
      <c r="B1465" t="s">
        <v>22</v>
      </c>
      <c r="C1465">
        <v>425025</v>
      </c>
      <c r="D1465">
        <v>2</v>
      </c>
    </row>
    <row r="1466" spans="1:4" x14ac:dyDescent="0.25">
      <c r="A1466" s="1">
        <v>40997</v>
      </c>
      <c r="B1466" t="s">
        <v>21</v>
      </c>
      <c r="C1466">
        <v>232650</v>
      </c>
      <c r="D1466">
        <v>2</v>
      </c>
    </row>
    <row r="1467" spans="1:4" x14ac:dyDescent="0.25">
      <c r="A1467" s="1">
        <v>41001</v>
      </c>
      <c r="B1467" t="s">
        <v>20</v>
      </c>
      <c r="C1467">
        <v>523425</v>
      </c>
      <c r="D1467">
        <v>3</v>
      </c>
    </row>
    <row r="1468" spans="1:4" x14ac:dyDescent="0.25">
      <c r="A1468" s="1">
        <v>41002</v>
      </c>
      <c r="B1468" t="s">
        <v>24</v>
      </c>
      <c r="C1468">
        <v>232650</v>
      </c>
      <c r="D1468">
        <v>2</v>
      </c>
    </row>
    <row r="1469" spans="1:4" x14ac:dyDescent="0.25">
      <c r="A1469" s="1">
        <v>41010</v>
      </c>
      <c r="B1469" t="s">
        <v>22</v>
      </c>
      <c r="C1469">
        <v>629750</v>
      </c>
      <c r="D1469">
        <v>4</v>
      </c>
    </row>
    <row r="1470" spans="1:4" x14ac:dyDescent="0.25">
      <c r="A1470" s="1">
        <v>41011</v>
      </c>
      <c r="B1470" t="s">
        <v>21</v>
      </c>
      <c r="C1470">
        <v>141675</v>
      </c>
      <c r="D1470">
        <v>1</v>
      </c>
    </row>
    <row r="1471" spans="1:4" x14ac:dyDescent="0.25">
      <c r="A1471" s="1">
        <v>41012</v>
      </c>
      <c r="B1471" t="s">
        <v>25</v>
      </c>
      <c r="C1471">
        <v>425025</v>
      </c>
      <c r="D1471">
        <v>1</v>
      </c>
    </row>
    <row r="1472" spans="1:4" x14ac:dyDescent="0.25">
      <c r="A1472" s="1">
        <v>41016</v>
      </c>
      <c r="B1472" t="s">
        <v>24</v>
      </c>
      <c r="C1472">
        <v>141675</v>
      </c>
      <c r="D1472">
        <v>1</v>
      </c>
    </row>
    <row r="1473" spans="1:4" x14ac:dyDescent="0.25">
      <c r="A1473" s="1">
        <v>41017</v>
      </c>
      <c r="B1473" t="s">
        <v>22</v>
      </c>
      <c r="C1473">
        <v>365925</v>
      </c>
      <c r="D1473">
        <v>2</v>
      </c>
    </row>
    <row r="1474" spans="1:4" x14ac:dyDescent="0.25">
      <c r="A1474" s="1">
        <v>41018</v>
      </c>
      <c r="B1474" t="s">
        <v>21</v>
      </c>
      <c r="C1474">
        <v>199810</v>
      </c>
      <c r="D1474">
        <v>2</v>
      </c>
    </row>
    <row r="1475" spans="1:4" x14ac:dyDescent="0.25">
      <c r="A1475" s="1">
        <v>41022</v>
      </c>
      <c r="B1475" t="s">
        <v>20</v>
      </c>
      <c r="C1475">
        <v>425025</v>
      </c>
      <c r="D1475">
        <v>1</v>
      </c>
    </row>
    <row r="1476" spans="1:4" x14ac:dyDescent="0.25">
      <c r="A1476" s="1">
        <v>41024</v>
      </c>
      <c r="B1476" t="s">
        <v>22</v>
      </c>
      <c r="C1476">
        <v>283350</v>
      </c>
      <c r="D1476">
        <v>1</v>
      </c>
    </row>
    <row r="1477" spans="1:4" x14ac:dyDescent="0.25">
      <c r="A1477" s="1">
        <v>41026</v>
      </c>
      <c r="B1477" t="s">
        <v>25</v>
      </c>
      <c r="C1477">
        <v>141675</v>
      </c>
      <c r="D1477">
        <v>1</v>
      </c>
    </row>
    <row r="1478" spans="1:4" x14ac:dyDescent="0.25">
      <c r="A1478" s="1">
        <v>41029</v>
      </c>
      <c r="B1478" t="s">
        <v>20</v>
      </c>
      <c r="C1478">
        <v>252975</v>
      </c>
      <c r="D1478">
        <v>2</v>
      </c>
    </row>
    <row r="1479" spans="1:4" x14ac:dyDescent="0.25">
      <c r="A1479" s="1">
        <v>41030</v>
      </c>
      <c r="B1479" t="s">
        <v>24</v>
      </c>
      <c r="C1479">
        <v>283350</v>
      </c>
      <c r="D1479">
        <v>1</v>
      </c>
    </row>
    <row r="1480" spans="1:4" x14ac:dyDescent="0.25">
      <c r="A1480" s="1">
        <v>41031</v>
      </c>
      <c r="B1480" t="s">
        <v>22</v>
      </c>
      <c r="C1480">
        <v>248450</v>
      </c>
      <c r="D1480">
        <v>1</v>
      </c>
    </row>
    <row r="1481" spans="1:4" x14ac:dyDescent="0.25">
      <c r="A1481" s="1">
        <v>41032</v>
      </c>
      <c r="B1481" t="s">
        <v>21</v>
      </c>
      <c r="C1481">
        <v>425025</v>
      </c>
      <c r="D1481">
        <v>2</v>
      </c>
    </row>
    <row r="1482" spans="1:4" x14ac:dyDescent="0.25">
      <c r="A1482" s="1">
        <v>41036</v>
      </c>
      <c r="B1482" t="s">
        <v>20</v>
      </c>
      <c r="C1482">
        <v>75560</v>
      </c>
      <c r="D1482">
        <v>1</v>
      </c>
    </row>
    <row r="1483" spans="1:4" x14ac:dyDescent="0.25">
      <c r="A1483" s="1">
        <v>41038</v>
      </c>
      <c r="B1483" t="s">
        <v>22</v>
      </c>
      <c r="C1483">
        <v>257050</v>
      </c>
      <c r="D1483">
        <v>2</v>
      </c>
    </row>
    <row r="1484" spans="1:4" x14ac:dyDescent="0.25">
      <c r="A1484" s="1">
        <v>41040</v>
      </c>
      <c r="B1484" t="s">
        <v>25</v>
      </c>
      <c r="C1484">
        <v>257050</v>
      </c>
      <c r="D1484">
        <v>2</v>
      </c>
    </row>
    <row r="1485" spans="1:4" x14ac:dyDescent="0.25">
      <c r="A1485" s="1">
        <v>41043</v>
      </c>
      <c r="B1485" t="s">
        <v>20</v>
      </c>
      <c r="C1485">
        <v>346125</v>
      </c>
      <c r="D1485">
        <v>1</v>
      </c>
    </row>
    <row r="1486" spans="1:4" x14ac:dyDescent="0.25">
      <c r="A1486" s="1">
        <v>41046</v>
      </c>
      <c r="B1486" t="s">
        <v>21</v>
      </c>
      <c r="C1486">
        <v>381750</v>
      </c>
      <c r="D1486">
        <v>2</v>
      </c>
    </row>
    <row r="1487" spans="1:4" x14ac:dyDescent="0.25">
      <c r="A1487" s="1">
        <v>41052</v>
      </c>
      <c r="B1487" t="s">
        <v>22</v>
      </c>
      <c r="C1487">
        <v>124000</v>
      </c>
      <c r="D1487">
        <v>1</v>
      </c>
    </row>
    <row r="1488" spans="1:4" x14ac:dyDescent="0.25">
      <c r="A1488" s="1">
        <v>41054</v>
      </c>
      <c r="B1488" t="s">
        <v>25</v>
      </c>
      <c r="C1488">
        <v>283350</v>
      </c>
      <c r="D1488">
        <v>1</v>
      </c>
    </row>
    <row r="1489" spans="1:4" x14ac:dyDescent="0.25">
      <c r="A1489" s="1">
        <v>41057</v>
      </c>
      <c r="B1489" t="s">
        <v>20</v>
      </c>
      <c r="C1489">
        <v>673475</v>
      </c>
      <c r="D1489">
        <v>3</v>
      </c>
    </row>
    <row r="1490" spans="1:4" x14ac:dyDescent="0.25">
      <c r="A1490" s="1">
        <v>41059</v>
      </c>
      <c r="B1490" t="s">
        <v>22</v>
      </c>
      <c r="C1490">
        <v>124250</v>
      </c>
      <c r="D1490">
        <v>1</v>
      </c>
    </row>
    <row r="1491" spans="1:4" x14ac:dyDescent="0.25">
      <c r="A1491" s="1">
        <v>41060</v>
      </c>
      <c r="B1491" t="s">
        <v>21</v>
      </c>
      <c r="C1491">
        <v>267800</v>
      </c>
      <c r="D1491">
        <v>1</v>
      </c>
    </row>
    <row r="1492" spans="1:4" x14ac:dyDescent="0.25">
      <c r="A1492" s="1">
        <v>41072</v>
      </c>
      <c r="B1492" t="s">
        <v>24</v>
      </c>
      <c r="C1492">
        <v>425025</v>
      </c>
      <c r="D1492">
        <v>1</v>
      </c>
    </row>
    <row r="1493" spans="1:4" x14ac:dyDescent="0.25">
      <c r="A1493" s="1">
        <v>41075</v>
      </c>
      <c r="B1493" t="s">
        <v>25</v>
      </c>
      <c r="C1493">
        <v>283350</v>
      </c>
      <c r="D1493">
        <v>2</v>
      </c>
    </row>
    <row r="1494" spans="1:4" x14ac:dyDescent="0.25">
      <c r="A1494" s="1">
        <v>41078</v>
      </c>
      <c r="B1494" t="s">
        <v>20</v>
      </c>
      <c r="C1494">
        <v>864150</v>
      </c>
      <c r="D1494">
        <v>1</v>
      </c>
    </row>
    <row r="1495" spans="1:4" x14ac:dyDescent="0.25">
      <c r="A1495" s="1">
        <v>41079</v>
      </c>
      <c r="B1495" t="s">
        <v>24</v>
      </c>
      <c r="C1495">
        <v>217235</v>
      </c>
      <c r="D1495">
        <v>2</v>
      </c>
    </row>
    <row r="1496" spans="1:4" x14ac:dyDescent="0.25">
      <c r="A1496" s="1">
        <v>41080</v>
      </c>
      <c r="B1496" t="s">
        <v>22</v>
      </c>
      <c r="C1496">
        <v>797700</v>
      </c>
      <c r="D1496">
        <v>3</v>
      </c>
    </row>
    <row r="1497" spans="1:4" x14ac:dyDescent="0.25">
      <c r="A1497" s="1">
        <v>41081</v>
      </c>
      <c r="B1497" t="s">
        <v>21</v>
      </c>
      <c r="C1497">
        <v>365925</v>
      </c>
      <c r="D1497">
        <v>2</v>
      </c>
    </row>
    <row r="1498" spans="1:4" x14ac:dyDescent="0.25">
      <c r="A1498" s="1">
        <v>41082</v>
      </c>
      <c r="B1498" t="s">
        <v>25</v>
      </c>
      <c r="C1498">
        <v>141675</v>
      </c>
      <c r="D1498">
        <v>1</v>
      </c>
    </row>
    <row r="1499" spans="1:4" x14ac:dyDescent="0.25">
      <c r="A1499" s="1">
        <v>41084</v>
      </c>
      <c r="B1499" t="s">
        <v>23</v>
      </c>
      <c r="C1499">
        <v>141675</v>
      </c>
      <c r="D1499">
        <v>1</v>
      </c>
    </row>
    <row r="1500" spans="1:4" x14ac:dyDescent="0.25">
      <c r="A1500" s="1">
        <v>41086</v>
      </c>
      <c r="B1500" t="s">
        <v>24</v>
      </c>
      <c r="C1500">
        <v>722475</v>
      </c>
      <c r="D1500">
        <v>2</v>
      </c>
    </row>
    <row r="1501" spans="1:4" x14ac:dyDescent="0.25">
      <c r="A1501" s="1">
        <v>41087</v>
      </c>
      <c r="B1501" t="s">
        <v>22</v>
      </c>
      <c r="C1501">
        <v>425025</v>
      </c>
      <c r="D1501">
        <v>1</v>
      </c>
    </row>
    <row r="1502" spans="1:4" x14ac:dyDescent="0.25">
      <c r="A1502" s="1">
        <v>41088</v>
      </c>
      <c r="B1502" t="s">
        <v>21</v>
      </c>
      <c r="C1502">
        <v>141675</v>
      </c>
      <c r="D1502">
        <v>1</v>
      </c>
    </row>
    <row r="1503" spans="1:4" x14ac:dyDescent="0.25">
      <c r="A1503" s="1">
        <v>41093</v>
      </c>
      <c r="B1503" t="s">
        <v>24</v>
      </c>
      <c r="C1503">
        <v>230750</v>
      </c>
      <c r="D1503">
        <v>1</v>
      </c>
    </row>
    <row r="1504" spans="1:4" x14ac:dyDescent="0.25">
      <c r="A1504" s="1">
        <v>41094</v>
      </c>
      <c r="B1504" t="s">
        <v>22</v>
      </c>
      <c r="C1504">
        <v>61533</v>
      </c>
      <c r="D1504">
        <v>1</v>
      </c>
    </row>
    <row r="1505" spans="1:4" x14ac:dyDescent="0.25">
      <c r="A1505" s="1">
        <v>41102</v>
      </c>
      <c r="B1505" t="s">
        <v>21</v>
      </c>
      <c r="C1505">
        <v>257500</v>
      </c>
      <c r="D1505">
        <v>1</v>
      </c>
    </row>
    <row r="1506" spans="1:4" x14ac:dyDescent="0.25">
      <c r="A1506" s="1">
        <v>41103</v>
      </c>
      <c r="B1506" t="s">
        <v>25</v>
      </c>
      <c r="C1506">
        <v>505950</v>
      </c>
      <c r="D1506">
        <v>3</v>
      </c>
    </row>
    <row r="1507" spans="1:4" x14ac:dyDescent="0.25">
      <c r="A1507" s="1">
        <v>41106</v>
      </c>
      <c r="B1507" t="s">
        <v>20</v>
      </c>
      <c r="C1507">
        <v>528450</v>
      </c>
      <c r="D1507">
        <v>3</v>
      </c>
    </row>
    <row r="1508" spans="1:4" x14ac:dyDescent="0.25">
      <c r="A1508" s="1">
        <v>41107</v>
      </c>
      <c r="B1508" t="s">
        <v>24</v>
      </c>
      <c r="C1508">
        <v>115375</v>
      </c>
      <c r="D1508">
        <v>1</v>
      </c>
    </row>
    <row r="1509" spans="1:4" x14ac:dyDescent="0.25">
      <c r="A1509" s="1">
        <v>41113</v>
      </c>
      <c r="B1509" t="s">
        <v>20</v>
      </c>
      <c r="C1509">
        <v>141675</v>
      </c>
      <c r="D1509">
        <v>1</v>
      </c>
    </row>
    <row r="1510" spans="1:4" x14ac:dyDescent="0.25">
      <c r="A1510" s="1">
        <v>41115</v>
      </c>
      <c r="B1510" t="s">
        <v>22</v>
      </c>
      <c r="C1510">
        <v>248450</v>
      </c>
      <c r="D1510">
        <v>2</v>
      </c>
    </row>
    <row r="1511" spans="1:4" x14ac:dyDescent="0.25">
      <c r="A1511" s="1">
        <v>41116</v>
      </c>
      <c r="B1511" t="s">
        <v>21</v>
      </c>
      <c r="C1511">
        <v>309983</v>
      </c>
      <c r="D1511">
        <v>3</v>
      </c>
    </row>
    <row r="1512" spans="1:4" x14ac:dyDescent="0.25">
      <c r="A1512" s="1">
        <v>41120</v>
      </c>
      <c r="B1512" t="s">
        <v>20</v>
      </c>
      <c r="C1512">
        <v>124225</v>
      </c>
      <c r="D1512">
        <v>1</v>
      </c>
    </row>
    <row r="1513" spans="1:4" x14ac:dyDescent="0.25">
      <c r="A1513" s="1">
        <v>41124</v>
      </c>
      <c r="B1513" t="s">
        <v>25</v>
      </c>
      <c r="C1513">
        <v>183985</v>
      </c>
      <c r="D1513">
        <v>2</v>
      </c>
    </row>
    <row r="1514" spans="1:4" x14ac:dyDescent="0.25">
      <c r="A1514" s="1">
        <v>41131</v>
      </c>
      <c r="B1514" t="s">
        <v>25</v>
      </c>
      <c r="C1514">
        <v>609850</v>
      </c>
      <c r="D1514">
        <v>5</v>
      </c>
    </row>
    <row r="1515" spans="1:4" x14ac:dyDescent="0.25">
      <c r="A1515" s="1">
        <v>41134</v>
      </c>
      <c r="B1515" t="s">
        <v>20</v>
      </c>
      <c r="C1515">
        <v>1027741</v>
      </c>
      <c r="D1515">
        <v>3</v>
      </c>
    </row>
    <row r="1516" spans="1:4" x14ac:dyDescent="0.25">
      <c r="A1516" s="1">
        <v>41138</v>
      </c>
      <c r="B1516" t="s">
        <v>25</v>
      </c>
      <c r="C1516">
        <v>124225</v>
      </c>
      <c r="D1516">
        <v>1</v>
      </c>
    </row>
    <row r="1517" spans="1:4" x14ac:dyDescent="0.25">
      <c r="A1517" s="1">
        <v>41142</v>
      </c>
      <c r="B1517" t="s">
        <v>24</v>
      </c>
      <c r="C1517">
        <v>320410</v>
      </c>
      <c r="D1517">
        <v>2</v>
      </c>
    </row>
    <row r="1518" spans="1:4" x14ac:dyDescent="0.25">
      <c r="A1518" s="1">
        <v>41144</v>
      </c>
      <c r="B1518" t="s">
        <v>21</v>
      </c>
      <c r="C1518">
        <v>185758</v>
      </c>
      <c r="D1518">
        <v>2</v>
      </c>
    </row>
    <row r="1519" spans="1:4" x14ac:dyDescent="0.25">
      <c r="A1519" s="1">
        <v>41156</v>
      </c>
      <c r="B1519" t="s">
        <v>24</v>
      </c>
      <c r="C1519">
        <v>128750</v>
      </c>
      <c r="D1519">
        <v>1</v>
      </c>
    </row>
    <row r="1520" spans="1:4" x14ac:dyDescent="0.25">
      <c r="A1520" s="1">
        <v>41157</v>
      </c>
      <c r="B1520" t="s">
        <v>22</v>
      </c>
      <c r="C1520">
        <v>363825</v>
      </c>
      <c r="D1520">
        <v>3</v>
      </c>
    </row>
    <row r="1521" spans="1:4" x14ac:dyDescent="0.25">
      <c r="A1521" s="1">
        <v>41159</v>
      </c>
      <c r="B1521" t="s">
        <v>25</v>
      </c>
      <c r="C1521">
        <v>124225</v>
      </c>
      <c r="D1521">
        <v>1</v>
      </c>
    </row>
    <row r="1522" spans="1:4" x14ac:dyDescent="0.25">
      <c r="A1522" s="1">
        <v>41162</v>
      </c>
      <c r="B1522" t="s">
        <v>20</v>
      </c>
      <c r="C1522">
        <v>66253</v>
      </c>
      <c r="D1522">
        <v>1</v>
      </c>
    </row>
    <row r="1523" spans="1:4" x14ac:dyDescent="0.25">
      <c r="A1523" s="1">
        <v>41163</v>
      </c>
      <c r="B1523" t="s">
        <v>24</v>
      </c>
      <c r="C1523">
        <v>115375</v>
      </c>
      <c r="D1523">
        <v>1</v>
      </c>
    </row>
    <row r="1524" spans="1:4" x14ac:dyDescent="0.25">
      <c r="A1524" s="1">
        <v>41170</v>
      </c>
      <c r="B1524" t="s">
        <v>24</v>
      </c>
      <c r="C1524">
        <v>454550</v>
      </c>
      <c r="D1524">
        <v>3</v>
      </c>
    </row>
    <row r="1525" spans="1:4" x14ac:dyDescent="0.25">
      <c r="A1525" s="1">
        <v>41172</v>
      </c>
      <c r="B1525" t="s">
        <v>21</v>
      </c>
      <c r="C1525">
        <v>253000</v>
      </c>
      <c r="D1525">
        <v>2</v>
      </c>
    </row>
    <row r="1526" spans="1:4" x14ac:dyDescent="0.25">
      <c r="A1526" s="1">
        <v>41177</v>
      </c>
      <c r="B1526" t="s">
        <v>24</v>
      </c>
      <c r="C1526">
        <v>128750</v>
      </c>
      <c r="D1526">
        <v>1</v>
      </c>
    </row>
    <row r="1527" spans="1:4" x14ac:dyDescent="0.25">
      <c r="A1527" s="1">
        <v>41178</v>
      </c>
      <c r="B1527" t="s">
        <v>22</v>
      </c>
      <c r="C1527">
        <v>124225</v>
      </c>
      <c r="D1527">
        <v>1</v>
      </c>
    </row>
    <row r="1528" spans="1:4" x14ac:dyDescent="0.25">
      <c r="A1528" s="1">
        <v>41179</v>
      </c>
      <c r="B1528" t="s">
        <v>21</v>
      </c>
      <c r="C1528">
        <v>128750</v>
      </c>
      <c r="D1528">
        <v>1</v>
      </c>
    </row>
    <row r="1529" spans="1:4" x14ac:dyDescent="0.25">
      <c r="A1529" s="1">
        <v>41187</v>
      </c>
      <c r="B1529" t="s">
        <v>25</v>
      </c>
      <c r="C1529">
        <v>124250</v>
      </c>
      <c r="D1529">
        <v>1</v>
      </c>
    </row>
    <row r="1530" spans="1:4" x14ac:dyDescent="0.25">
      <c r="A1530" s="1">
        <v>41190</v>
      </c>
      <c r="B1530" t="s">
        <v>20</v>
      </c>
      <c r="C1530">
        <v>283350</v>
      </c>
      <c r="D1530">
        <v>1</v>
      </c>
    </row>
    <row r="1531" spans="1:4" x14ac:dyDescent="0.25">
      <c r="A1531" s="1">
        <v>41192</v>
      </c>
      <c r="B1531" t="s">
        <v>22</v>
      </c>
      <c r="C1531">
        <v>390125</v>
      </c>
      <c r="D1531">
        <v>3</v>
      </c>
    </row>
    <row r="1532" spans="1:4" x14ac:dyDescent="0.25">
      <c r="A1532" s="1">
        <v>41193</v>
      </c>
      <c r="B1532" t="s">
        <v>21</v>
      </c>
      <c r="C1532">
        <v>124250</v>
      </c>
      <c r="D1532">
        <v>1</v>
      </c>
    </row>
    <row r="1533" spans="1:4" x14ac:dyDescent="0.25">
      <c r="A1533" s="1">
        <v>41198</v>
      </c>
      <c r="B1533" t="s">
        <v>24</v>
      </c>
      <c r="C1533">
        <v>275225</v>
      </c>
      <c r="D1533">
        <v>1</v>
      </c>
    </row>
    <row r="1534" spans="1:4" x14ac:dyDescent="0.25">
      <c r="A1534" s="1">
        <v>41199</v>
      </c>
      <c r="B1534" t="s">
        <v>22</v>
      </c>
      <c r="C1534">
        <v>124225</v>
      </c>
      <c r="D1534">
        <v>1</v>
      </c>
    </row>
    <row r="1535" spans="1:4" x14ac:dyDescent="0.25">
      <c r="A1535" s="1">
        <v>41204</v>
      </c>
      <c r="B1535" t="s">
        <v>20</v>
      </c>
      <c r="C1535">
        <v>230750</v>
      </c>
      <c r="D1535">
        <v>1</v>
      </c>
    </row>
    <row r="1536" spans="1:4" x14ac:dyDescent="0.25">
      <c r="A1536" s="1">
        <v>41207</v>
      </c>
      <c r="B1536" t="s">
        <v>21</v>
      </c>
      <c r="C1536">
        <v>428278</v>
      </c>
      <c r="D1536">
        <v>3</v>
      </c>
    </row>
    <row r="1537" spans="1:4" x14ac:dyDescent="0.25">
      <c r="A1537" s="1">
        <v>41211</v>
      </c>
      <c r="B1537" t="s">
        <v>20</v>
      </c>
      <c r="C1537">
        <v>325275</v>
      </c>
      <c r="D1537">
        <v>2</v>
      </c>
    </row>
    <row r="1538" spans="1:4" x14ac:dyDescent="0.25">
      <c r="A1538" s="1">
        <v>41212</v>
      </c>
      <c r="B1538" t="s">
        <v>24</v>
      </c>
      <c r="C1538">
        <v>124225</v>
      </c>
      <c r="D1538">
        <v>1</v>
      </c>
    </row>
    <row r="1539" spans="1:4" x14ac:dyDescent="0.25">
      <c r="A1539" s="1">
        <v>41215</v>
      </c>
      <c r="B1539" t="s">
        <v>25</v>
      </c>
      <c r="C1539">
        <v>75560</v>
      </c>
      <c r="D1539">
        <v>1</v>
      </c>
    </row>
    <row r="1540" spans="1:4" x14ac:dyDescent="0.25">
      <c r="A1540" s="1">
        <v>41219</v>
      </c>
      <c r="B1540" t="s">
        <v>24</v>
      </c>
      <c r="C1540">
        <v>821715</v>
      </c>
      <c r="D1540">
        <v>10</v>
      </c>
    </row>
    <row r="1541" spans="1:4" x14ac:dyDescent="0.25">
      <c r="A1541" s="1">
        <v>41226</v>
      </c>
      <c r="B1541" t="s">
        <v>24</v>
      </c>
      <c r="C1541">
        <v>155775</v>
      </c>
      <c r="D1541">
        <v>1</v>
      </c>
    </row>
    <row r="1542" spans="1:4" x14ac:dyDescent="0.25">
      <c r="A1542" s="1">
        <v>41227</v>
      </c>
      <c r="B1542" t="s">
        <v>22</v>
      </c>
      <c r="C1542">
        <v>760603</v>
      </c>
      <c r="D1542">
        <v>5</v>
      </c>
    </row>
    <row r="1543" spans="1:4" x14ac:dyDescent="0.25">
      <c r="A1543" s="1">
        <v>41228</v>
      </c>
      <c r="B1543" t="s">
        <v>21</v>
      </c>
      <c r="C1543">
        <v>465300</v>
      </c>
      <c r="D1543">
        <v>2</v>
      </c>
    </row>
    <row r="1544" spans="1:4" x14ac:dyDescent="0.25">
      <c r="A1544" s="1">
        <v>41232</v>
      </c>
      <c r="B1544" t="s">
        <v>20</v>
      </c>
      <c r="C1544">
        <v>115375</v>
      </c>
      <c r="D1544">
        <v>1</v>
      </c>
    </row>
    <row r="1545" spans="1:4" x14ac:dyDescent="0.25">
      <c r="A1545" s="1">
        <v>41233</v>
      </c>
      <c r="B1545" t="s">
        <v>24</v>
      </c>
      <c r="C1545">
        <v>285516</v>
      </c>
      <c r="D1545">
        <v>2</v>
      </c>
    </row>
    <row r="1546" spans="1:4" x14ac:dyDescent="0.25">
      <c r="A1546" s="1">
        <v>41234</v>
      </c>
      <c r="B1546" t="s">
        <v>22</v>
      </c>
      <c r="C1546">
        <v>108425</v>
      </c>
      <c r="D1546">
        <v>1</v>
      </c>
    </row>
    <row r="1547" spans="1:4" x14ac:dyDescent="0.25">
      <c r="A1547" s="1">
        <v>41235</v>
      </c>
      <c r="B1547" t="s">
        <v>21</v>
      </c>
      <c r="C1547">
        <v>124250</v>
      </c>
      <c r="D1547">
        <v>1</v>
      </c>
    </row>
    <row r="1548" spans="1:4" x14ac:dyDescent="0.25">
      <c r="A1548" s="1">
        <v>41236</v>
      </c>
      <c r="B1548" t="s">
        <v>25</v>
      </c>
      <c r="C1548">
        <v>108425</v>
      </c>
      <c r="D1548">
        <v>1</v>
      </c>
    </row>
    <row r="1549" spans="1:4" x14ac:dyDescent="0.25">
      <c r="A1549" s="1">
        <v>41242</v>
      </c>
      <c r="B1549" t="s">
        <v>21</v>
      </c>
      <c r="C1549">
        <v>643750</v>
      </c>
      <c r="D1549">
        <v>2</v>
      </c>
    </row>
    <row r="1550" spans="1:4" x14ac:dyDescent="0.25">
      <c r="A1550" s="1">
        <v>41246</v>
      </c>
      <c r="B1550" t="s">
        <v>20</v>
      </c>
      <c r="C1550">
        <v>248450</v>
      </c>
      <c r="D1550">
        <v>2</v>
      </c>
    </row>
    <row r="1551" spans="1:4" x14ac:dyDescent="0.25">
      <c r="A1551" s="1">
        <v>41248</v>
      </c>
      <c r="B1551" t="s">
        <v>22</v>
      </c>
      <c r="C1551">
        <v>1465685</v>
      </c>
      <c r="D1551">
        <v>4</v>
      </c>
    </row>
    <row r="1552" spans="1:4" x14ac:dyDescent="0.25">
      <c r="A1552" s="1">
        <v>41253</v>
      </c>
      <c r="B1552" t="s">
        <v>20</v>
      </c>
      <c r="C1552">
        <v>279870</v>
      </c>
      <c r="D1552">
        <v>2</v>
      </c>
    </row>
    <row r="1553" spans="1:4" x14ac:dyDescent="0.25">
      <c r="A1553" s="1">
        <v>41255</v>
      </c>
      <c r="B1553" t="s">
        <v>22</v>
      </c>
      <c r="C1553">
        <v>750195</v>
      </c>
      <c r="D1553">
        <v>4</v>
      </c>
    </row>
    <row r="1554" spans="1:4" x14ac:dyDescent="0.25">
      <c r="A1554" s="1">
        <v>41256</v>
      </c>
      <c r="B1554" t="s">
        <v>21</v>
      </c>
      <c r="C1554">
        <v>892200</v>
      </c>
      <c r="D1554">
        <v>3</v>
      </c>
    </row>
    <row r="1555" spans="1:4" x14ac:dyDescent="0.25">
      <c r="A1555" s="1">
        <v>41257</v>
      </c>
      <c r="B1555" t="s">
        <v>25</v>
      </c>
      <c r="C1555">
        <v>978200</v>
      </c>
      <c r="D1555">
        <v>5</v>
      </c>
    </row>
    <row r="1556" spans="1:4" x14ac:dyDescent="0.25">
      <c r="A1556" s="1">
        <v>41258</v>
      </c>
      <c r="B1556" t="s">
        <v>19</v>
      </c>
      <c r="C1556">
        <v>372700</v>
      </c>
      <c r="D1556">
        <v>2</v>
      </c>
    </row>
    <row r="1557" spans="1:4" x14ac:dyDescent="0.25">
      <c r="A1557" s="1">
        <v>41260</v>
      </c>
      <c r="B1557" t="s">
        <v>20</v>
      </c>
      <c r="C1557">
        <v>124222</v>
      </c>
      <c r="D1557">
        <v>1</v>
      </c>
    </row>
    <row r="1558" spans="1:4" x14ac:dyDescent="0.25">
      <c r="A1558" s="1">
        <v>41261</v>
      </c>
      <c r="B1558" t="s">
        <v>24</v>
      </c>
      <c r="C1558">
        <v>151120</v>
      </c>
      <c r="D1558">
        <v>1</v>
      </c>
    </row>
    <row r="1559" spans="1:4" x14ac:dyDescent="0.25">
      <c r="A1559" s="1">
        <v>41262</v>
      </c>
      <c r="B1559" t="s">
        <v>22</v>
      </c>
      <c r="C1559">
        <v>515502</v>
      </c>
      <c r="D1559">
        <v>3</v>
      </c>
    </row>
    <row r="1560" spans="1:4" x14ac:dyDescent="0.25">
      <c r="A1560" s="1">
        <v>41263</v>
      </c>
      <c r="B1560" t="s">
        <v>21</v>
      </c>
      <c r="C1560">
        <v>141675</v>
      </c>
      <c r="D1560">
        <v>1</v>
      </c>
    </row>
    <row r="1561" spans="1:4" x14ac:dyDescent="0.25">
      <c r="A1561" s="1">
        <v>41269</v>
      </c>
      <c r="B1561" t="s">
        <v>22</v>
      </c>
      <c r="C1561">
        <v>410627</v>
      </c>
      <c r="D1561">
        <v>2</v>
      </c>
    </row>
    <row r="1562" spans="1:4" x14ac:dyDescent="0.25">
      <c r="A1562" s="1">
        <v>41271</v>
      </c>
      <c r="B1562" t="s">
        <v>25</v>
      </c>
      <c r="C1562">
        <v>267800</v>
      </c>
      <c r="D1562">
        <v>1</v>
      </c>
    </row>
    <row r="1563" spans="1:4" x14ac:dyDescent="0.25">
      <c r="A1563" s="1">
        <v>41303</v>
      </c>
      <c r="B1563" t="s">
        <v>24</v>
      </c>
      <c r="C1563">
        <v>248450</v>
      </c>
      <c r="D1563">
        <v>1</v>
      </c>
    </row>
    <row r="1564" spans="1:4" x14ac:dyDescent="0.25">
      <c r="A1564" s="1">
        <v>41313</v>
      </c>
      <c r="B1564" t="s">
        <v>25</v>
      </c>
      <c r="C1564">
        <v>92700</v>
      </c>
      <c r="D1564">
        <v>1</v>
      </c>
    </row>
    <row r="1565" spans="1:4" x14ac:dyDescent="0.25">
      <c r="A1565" s="1">
        <v>41319</v>
      </c>
      <c r="B1565" t="s">
        <v>21</v>
      </c>
      <c r="C1565">
        <v>161500</v>
      </c>
      <c r="D1565">
        <v>1</v>
      </c>
    </row>
    <row r="1566" spans="1:4" x14ac:dyDescent="0.25">
      <c r="A1566" s="1">
        <v>41337</v>
      </c>
      <c r="B1566" t="s">
        <v>20</v>
      </c>
      <c r="C1566">
        <v>147375</v>
      </c>
      <c r="D1566">
        <v>1</v>
      </c>
    </row>
    <row r="1567" spans="1:4" x14ac:dyDescent="0.25">
      <c r="A1567" s="1">
        <v>41381</v>
      </c>
      <c r="B1567" t="s">
        <v>22</v>
      </c>
      <c r="C1567">
        <v>78600</v>
      </c>
      <c r="D1567">
        <v>1</v>
      </c>
    </row>
    <row r="1568" spans="1:4" x14ac:dyDescent="0.25">
      <c r="A1568" s="1">
        <v>41429</v>
      </c>
      <c r="B1568" t="s">
        <v>24</v>
      </c>
      <c r="C1568">
        <v>300000</v>
      </c>
      <c r="D1568">
        <v>2</v>
      </c>
    </row>
    <row r="1569" spans="1:4" x14ac:dyDescent="0.25">
      <c r="A1569" s="1">
        <v>41430</v>
      </c>
      <c r="B1569" t="s">
        <v>22</v>
      </c>
      <c r="C1569">
        <v>180000</v>
      </c>
      <c r="D1569">
        <v>1</v>
      </c>
    </row>
    <row r="1570" spans="1:4" x14ac:dyDescent="0.25">
      <c r="A1570" s="1">
        <v>41432</v>
      </c>
      <c r="B1570" t="s">
        <v>25</v>
      </c>
      <c r="C1570">
        <v>403980</v>
      </c>
      <c r="D1570">
        <v>1</v>
      </c>
    </row>
    <row r="1571" spans="1:4" x14ac:dyDescent="0.25">
      <c r="A1571" s="1">
        <v>41436</v>
      </c>
      <c r="B1571" t="s">
        <v>24</v>
      </c>
      <c r="C1571">
        <v>294750</v>
      </c>
      <c r="D1571">
        <v>1</v>
      </c>
    </row>
    <row r="1572" spans="1:4" x14ac:dyDescent="0.25">
      <c r="A1572" s="1">
        <v>41446</v>
      </c>
      <c r="B1572" t="s">
        <v>25</v>
      </c>
      <c r="C1572">
        <v>308850</v>
      </c>
      <c r="D1572">
        <v>1</v>
      </c>
    </row>
    <row r="1573" spans="1:4" x14ac:dyDescent="0.25">
      <c r="A1573" s="1">
        <v>41452</v>
      </c>
      <c r="B1573" t="s">
        <v>21</v>
      </c>
      <c r="C1573">
        <v>465525</v>
      </c>
      <c r="D1573">
        <v>2</v>
      </c>
    </row>
    <row r="1574" spans="1:4" x14ac:dyDescent="0.25">
      <c r="A1574" s="1">
        <v>41453</v>
      </c>
      <c r="B1574" t="s">
        <v>25</v>
      </c>
      <c r="C1574">
        <v>400000</v>
      </c>
      <c r="D1574">
        <v>1</v>
      </c>
    </row>
    <row r="1575" spans="1:4" x14ac:dyDescent="0.25">
      <c r="A1575" s="1">
        <v>41458</v>
      </c>
      <c r="B1575" t="s">
        <v>22</v>
      </c>
      <c r="C1575">
        <v>129300</v>
      </c>
      <c r="D1575">
        <v>1</v>
      </c>
    </row>
    <row r="1576" spans="1:4" x14ac:dyDescent="0.25">
      <c r="A1576" s="1">
        <v>41464</v>
      </c>
      <c r="B1576" t="s">
        <v>24</v>
      </c>
      <c r="C1576">
        <v>382379</v>
      </c>
      <c r="D1576">
        <v>2</v>
      </c>
    </row>
    <row r="1577" spans="1:4" x14ac:dyDescent="0.25">
      <c r="A1577" s="1">
        <v>41466</v>
      </c>
      <c r="B1577" t="s">
        <v>21</v>
      </c>
      <c r="C1577">
        <v>550000</v>
      </c>
      <c r="D1577">
        <v>2</v>
      </c>
    </row>
    <row r="1578" spans="1:4" x14ac:dyDescent="0.25">
      <c r="A1578" s="1">
        <v>41467</v>
      </c>
      <c r="B1578" t="s">
        <v>25</v>
      </c>
      <c r="C1578">
        <v>158400</v>
      </c>
      <c r="D1578">
        <v>1</v>
      </c>
    </row>
    <row r="1579" spans="1:4" x14ac:dyDescent="0.25">
      <c r="A1579" s="1">
        <v>41477</v>
      </c>
      <c r="B1579" t="s">
        <v>20</v>
      </c>
      <c r="C1579">
        <v>895234</v>
      </c>
      <c r="D1579">
        <v>2</v>
      </c>
    </row>
    <row r="1580" spans="1:4" x14ac:dyDescent="0.25">
      <c r="A1580" s="1">
        <v>41479</v>
      </c>
      <c r="B1580" t="s">
        <v>22</v>
      </c>
      <c r="C1580">
        <v>476830</v>
      </c>
      <c r="D1580">
        <v>1</v>
      </c>
    </row>
    <row r="1581" spans="1:4" x14ac:dyDescent="0.25">
      <c r="A1581" s="1">
        <v>41480</v>
      </c>
      <c r="B1581" t="s">
        <v>21</v>
      </c>
      <c r="C1581">
        <v>1995255</v>
      </c>
      <c r="D1581">
        <v>6</v>
      </c>
    </row>
    <row r="1582" spans="1:4" x14ac:dyDescent="0.25">
      <c r="A1582" s="1">
        <v>41486</v>
      </c>
      <c r="B1582" t="s">
        <v>22</v>
      </c>
      <c r="C1582">
        <v>863395</v>
      </c>
      <c r="D1582">
        <v>5</v>
      </c>
    </row>
    <row r="1583" spans="1:4" x14ac:dyDescent="0.25">
      <c r="A1583" s="1">
        <v>41492</v>
      </c>
      <c r="B1583" t="s">
        <v>24</v>
      </c>
      <c r="C1583">
        <v>410300</v>
      </c>
      <c r="D1583">
        <v>3</v>
      </c>
    </row>
    <row r="1584" spans="1:4" x14ac:dyDescent="0.25">
      <c r="A1584" s="1">
        <v>41494</v>
      </c>
      <c r="B1584" t="s">
        <v>21</v>
      </c>
      <c r="C1584">
        <v>82100</v>
      </c>
      <c r="D1584">
        <v>1</v>
      </c>
    </row>
    <row r="1585" spans="1:4" x14ac:dyDescent="0.25">
      <c r="A1585" s="1">
        <v>41500</v>
      </c>
      <c r="B1585" t="s">
        <v>22</v>
      </c>
      <c r="C1585">
        <v>419775</v>
      </c>
      <c r="D1585">
        <v>2</v>
      </c>
    </row>
    <row r="1586" spans="1:4" x14ac:dyDescent="0.25">
      <c r="A1586" s="1">
        <v>41506</v>
      </c>
      <c r="B1586" t="s">
        <v>24</v>
      </c>
      <c r="C1586">
        <v>623826</v>
      </c>
      <c r="D1586">
        <v>4</v>
      </c>
    </row>
    <row r="1587" spans="1:4" x14ac:dyDescent="0.25">
      <c r="A1587" s="1">
        <v>41507</v>
      </c>
      <c r="B1587" t="s">
        <v>22</v>
      </c>
      <c r="C1587">
        <v>266201</v>
      </c>
      <c r="D1587">
        <v>1</v>
      </c>
    </row>
    <row r="1588" spans="1:4" x14ac:dyDescent="0.25">
      <c r="A1588" s="1">
        <v>41512</v>
      </c>
      <c r="B1588" t="s">
        <v>20</v>
      </c>
      <c r="C1588">
        <v>369801</v>
      </c>
      <c r="D1588">
        <v>2</v>
      </c>
    </row>
    <row r="1589" spans="1:4" x14ac:dyDescent="0.25">
      <c r="A1589" s="1">
        <v>41519</v>
      </c>
      <c r="B1589" t="s">
        <v>20</v>
      </c>
      <c r="C1589">
        <v>607600</v>
      </c>
      <c r="D1589">
        <v>5</v>
      </c>
    </row>
    <row r="1590" spans="1:4" x14ac:dyDescent="0.25">
      <c r="A1590" s="1">
        <v>41520</v>
      </c>
      <c r="B1590" t="s">
        <v>24</v>
      </c>
      <c r="C1590">
        <v>429300</v>
      </c>
      <c r="D1590">
        <v>2</v>
      </c>
    </row>
    <row r="1591" spans="1:4" x14ac:dyDescent="0.25">
      <c r="A1591" s="1">
        <v>41521</v>
      </c>
      <c r="B1591" t="s">
        <v>22</v>
      </c>
      <c r="C1591">
        <v>187000</v>
      </c>
      <c r="D1591">
        <v>1</v>
      </c>
    </row>
    <row r="1592" spans="1:4" x14ac:dyDescent="0.25">
      <c r="A1592" s="1">
        <v>41522</v>
      </c>
      <c r="B1592" t="s">
        <v>21</v>
      </c>
      <c r="C1592">
        <v>213436</v>
      </c>
      <c r="D1592">
        <v>2</v>
      </c>
    </row>
    <row r="1593" spans="1:4" x14ac:dyDescent="0.25">
      <c r="A1593" s="1">
        <v>41526</v>
      </c>
      <c r="B1593" t="s">
        <v>20</v>
      </c>
      <c r="C1593">
        <v>350000</v>
      </c>
      <c r="D1593">
        <v>2</v>
      </c>
    </row>
    <row r="1594" spans="1:4" x14ac:dyDescent="0.25">
      <c r="A1594" s="1">
        <v>41528</v>
      </c>
      <c r="B1594" t="s">
        <v>22</v>
      </c>
      <c r="C1594">
        <v>200000</v>
      </c>
      <c r="D1594">
        <v>1</v>
      </c>
    </row>
    <row r="1595" spans="1:4" x14ac:dyDescent="0.25">
      <c r="A1595" s="1">
        <v>41529</v>
      </c>
      <c r="B1595" t="s">
        <v>21</v>
      </c>
      <c r="C1595">
        <v>150000</v>
      </c>
      <c r="D1595">
        <v>1</v>
      </c>
    </row>
    <row r="1596" spans="1:4" x14ac:dyDescent="0.25">
      <c r="A1596" s="1">
        <v>41536</v>
      </c>
      <c r="B1596" t="s">
        <v>21</v>
      </c>
      <c r="C1596">
        <v>114712</v>
      </c>
      <c r="D1596">
        <v>1</v>
      </c>
    </row>
    <row r="1597" spans="1:4" x14ac:dyDescent="0.25">
      <c r="A1597" s="1">
        <v>41537</v>
      </c>
      <c r="B1597" t="s">
        <v>25</v>
      </c>
      <c r="C1597">
        <v>750000</v>
      </c>
      <c r="D1597">
        <v>3</v>
      </c>
    </row>
    <row r="1598" spans="1:4" x14ac:dyDescent="0.25">
      <c r="A1598" s="1">
        <v>41540</v>
      </c>
      <c r="B1598" t="s">
        <v>20</v>
      </c>
      <c r="C1598">
        <v>300000</v>
      </c>
      <c r="D1598">
        <v>1</v>
      </c>
    </row>
    <row r="1599" spans="1:4" x14ac:dyDescent="0.25">
      <c r="A1599" s="1">
        <v>41541</v>
      </c>
      <c r="B1599" t="s">
        <v>24</v>
      </c>
      <c r="C1599">
        <v>371250</v>
      </c>
      <c r="D1599">
        <v>2</v>
      </c>
    </row>
    <row r="1600" spans="1:4" x14ac:dyDescent="0.25">
      <c r="A1600" s="1">
        <v>41544</v>
      </c>
      <c r="B1600" t="s">
        <v>25</v>
      </c>
      <c r="C1600">
        <v>250550</v>
      </c>
      <c r="D1600">
        <v>2</v>
      </c>
    </row>
    <row r="1601" spans="1:4" x14ac:dyDescent="0.25">
      <c r="A1601" s="1">
        <v>41547</v>
      </c>
      <c r="B1601" t="s">
        <v>20</v>
      </c>
      <c r="C1601">
        <v>123900</v>
      </c>
      <c r="D1601">
        <v>1</v>
      </c>
    </row>
    <row r="1602" spans="1:4" x14ac:dyDescent="0.25">
      <c r="A1602" s="1">
        <v>41550</v>
      </c>
      <c r="B1602" t="s">
        <v>21</v>
      </c>
      <c r="C1602">
        <v>166500</v>
      </c>
      <c r="D1602">
        <v>2</v>
      </c>
    </row>
    <row r="1603" spans="1:4" x14ac:dyDescent="0.25">
      <c r="A1603" s="1">
        <v>41551</v>
      </c>
      <c r="B1603" t="s">
        <v>25</v>
      </c>
      <c r="C1603">
        <v>232436</v>
      </c>
      <c r="D1603">
        <v>1</v>
      </c>
    </row>
    <row r="1604" spans="1:4" x14ac:dyDescent="0.25">
      <c r="A1604" s="1">
        <v>41554</v>
      </c>
      <c r="B1604" t="s">
        <v>20</v>
      </c>
      <c r="C1604">
        <v>82100</v>
      </c>
      <c r="D1604">
        <v>1</v>
      </c>
    </row>
    <row r="1605" spans="1:4" x14ac:dyDescent="0.25">
      <c r="A1605" s="1">
        <v>41556</v>
      </c>
      <c r="B1605" t="s">
        <v>22</v>
      </c>
      <c r="C1605">
        <v>315000</v>
      </c>
      <c r="D1605">
        <v>1</v>
      </c>
    </row>
    <row r="1606" spans="1:4" x14ac:dyDescent="0.25">
      <c r="A1606" s="1">
        <v>41557</v>
      </c>
      <c r="B1606" t="s">
        <v>21</v>
      </c>
      <c r="C1606">
        <v>88000</v>
      </c>
      <c r="D1606">
        <v>1</v>
      </c>
    </row>
    <row r="1607" spans="1:4" x14ac:dyDescent="0.25">
      <c r="A1607" s="1">
        <v>41565</v>
      </c>
      <c r="B1607" t="s">
        <v>25</v>
      </c>
      <c r="C1607">
        <v>360000</v>
      </c>
      <c r="D1607">
        <v>3</v>
      </c>
    </row>
    <row r="1608" spans="1:4" x14ac:dyDescent="0.25">
      <c r="A1608" s="1">
        <v>41569</v>
      </c>
      <c r="B1608" t="s">
        <v>24</v>
      </c>
      <c r="C1608">
        <v>220600</v>
      </c>
      <c r="D1608">
        <v>2</v>
      </c>
    </row>
    <row r="1609" spans="1:4" x14ac:dyDescent="0.25">
      <c r="A1609" s="1">
        <v>41570</v>
      </c>
      <c r="B1609" t="s">
        <v>22</v>
      </c>
      <c r="C1609">
        <v>400000</v>
      </c>
      <c r="D1609">
        <v>2</v>
      </c>
    </row>
    <row r="1610" spans="1:4" x14ac:dyDescent="0.25">
      <c r="A1610" s="1">
        <v>41571</v>
      </c>
      <c r="B1610" t="s">
        <v>21</v>
      </c>
      <c r="C1610">
        <v>300000</v>
      </c>
      <c r="D1610">
        <v>2</v>
      </c>
    </row>
    <row r="1611" spans="1:4" x14ac:dyDescent="0.25">
      <c r="A1611" s="1">
        <v>41572</v>
      </c>
      <c r="B1611" t="s">
        <v>25</v>
      </c>
      <c r="C1611">
        <v>131336</v>
      </c>
      <c r="D1611">
        <v>1</v>
      </c>
    </row>
    <row r="1612" spans="1:4" x14ac:dyDescent="0.25">
      <c r="A1612" s="1">
        <v>41573</v>
      </c>
      <c r="B1612" t="s">
        <v>19</v>
      </c>
      <c r="C1612">
        <v>79200</v>
      </c>
      <c r="D1612">
        <v>1</v>
      </c>
    </row>
    <row r="1613" spans="1:4" x14ac:dyDescent="0.25">
      <c r="A1613" s="1">
        <v>41574</v>
      </c>
      <c r="B1613" t="s">
        <v>23</v>
      </c>
      <c r="C1613">
        <v>100000</v>
      </c>
      <c r="D1613">
        <v>1</v>
      </c>
    </row>
    <row r="1614" spans="1:4" x14ac:dyDescent="0.25">
      <c r="A1614" s="1">
        <v>41575</v>
      </c>
      <c r="B1614" t="s">
        <v>20</v>
      </c>
      <c r="C1614">
        <v>890500</v>
      </c>
      <c r="D1614">
        <v>4</v>
      </c>
    </row>
    <row r="1615" spans="1:4" x14ac:dyDescent="0.25">
      <c r="A1615" s="1">
        <v>41576</v>
      </c>
      <c r="B1615" t="s">
        <v>24</v>
      </c>
      <c r="C1615">
        <v>753200</v>
      </c>
      <c r="D1615">
        <v>4</v>
      </c>
    </row>
    <row r="1616" spans="1:4" x14ac:dyDescent="0.25">
      <c r="A1616" s="1">
        <v>41577</v>
      </c>
      <c r="B1616" t="s">
        <v>22</v>
      </c>
      <c r="C1616">
        <v>450000</v>
      </c>
      <c r="D1616">
        <v>3</v>
      </c>
    </row>
    <row r="1617" spans="1:4" x14ac:dyDescent="0.25">
      <c r="A1617" s="1">
        <v>41578</v>
      </c>
      <c r="B1617" t="s">
        <v>21</v>
      </c>
      <c r="C1617">
        <v>330000</v>
      </c>
      <c r="D1617">
        <v>2</v>
      </c>
    </row>
    <row r="1618" spans="1:4" x14ac:dyDescent="0.25">
      <c r="A1618" s="1">
        <v>41579</v>
      </c>
      <c r="B1618" t="s">
        <v>25</v>
      </c>
      <c r="C1618">
        <v>135000</v>
      </c>
      <c r="D1618">
        <v>1</v>
      </c>
    </row>
    <row r="1619" spans="1:4" x14ac:dyDescent="0.25">
      <c r="A1619" s="1">
        <v>41583</v>
      </c>
      <c r="B1619" t="s">
        <v>24</v>
      </c>
      <c r="C1619">
        <v>1269737</v>
      </c>
      <c r="D1619">
        <v>5</v>
      </c>
    </row>
    <row r="1620" spans="1:4" x14ac:dyDescent="0.25">
      <c r="A1620" s="1">
        <v>41584</v>
      </c>
      <c r="B1620" t="s">
        <v>22</v>
      </c>
      <c r="C1620">
        <v>687348</v>
      </c>
      <c r="D1620">
        <v>2</v>
      </c>
    </row>
    <row r="1621" spans="1:4" x14ac:dyDescent="0.25">
      <c r="A1621" s="1">
        <v>41586</v>
      </c>
      <c r="B1621" t="s">
        <v>25</v>
      </c>
      <c r="C1621">
        <v>82000</v>
      </c>
      <c r="D1621">
        <v>1</v>
      </c>
    </row>
    <row r="1622" spans="1:4" x14ac:dyDescent="0.25">
      <c r="A1622" s="1">
        <v>41590</v>
      </c>
      <c r="B1622" t="s">
        <v>24</v>
      </c>
      <c r="C1622">
        <v>200000</v>
      </c>
      <c r="D1622">
        <v>1</v>
      </c>
    </row>
    <row r="1623" spans="1:4" x14ac:dyDescent="0.25">
      <c r="A1623" s="1">
        <v>41591</v>
      </c>
      <c r="B1623" t="s">
        <v>22</v>
      </c>
      <c r="C1623">
        <v>382500</v>
      </c>
      <c r="D1623">
        <v>2</v>
      </c>
    </row>
    <row r="1624" spans="1:4" x14ac:dyDescent="0.25">
      <c r="A1624" s="1">
        <v>41592</v>
      </c>
      <c r="B1624" t="s">
        <v>21</v>
      </c>
      <c r="C1624">
        <v>573244</v>
      </c>
      <c r="D1624">
        <v>3</v>
      </c>
    </row>
    <row r="1625" spans="1:4" x14ac:dyDescent="0.25">
      <c r="A1625" s="1">
        <v>41597</v>
      </c>
      <c r="B1625" t="s">
        <v>24</v>
      </c>
      <c r="C1625">
        <v>281000</v>
      </c>
      <c r="D1625">
        <v>1</v>
      </c>
    </row>
    <row r="1626" spans="1:4" x14ac:dyDescent="0.25">
      <c r="A1626" s="1">
        <v>41603</v>
      </c>
      <c r="B1626" t="s">
        <v>20</v>
      </c>
      <c r="C1626">
        <v>401734</v>
      </c>
      <c r="D1626">
        <v>2</v>
      </c>
    </row>
    <row r="1627" spans="1:4" x14ac:dyDescent="0.25">
      <c r="A1627" s="1">
        <v>41604</v>
      </c>
      <c r="B1627" t="s">
        <v>24</v>
      </c>
      <c r="C1627">
        <v>526107</v>
      </c>
      <c r="D1627">
        <v>2</v>
      </c>
    </row>
    <row r="1628" spans="1:4" x14ac:dyDescent="0.25">
      <c r="A1628" s="1">
        <v>41606</v>
      </c>
      <c r="B1628" t="s">
        <v>21</v>
      </c>
      <c r="C1628">
        <v>516000</v>
      </c>
      <c r="D1628">
        <v>5</v>
      </c>
    </row>
    <row r="1629" spans="1:4" x14ac:dyDescent="0.25">
      <c r="A1629" s="1">
        <v>41607</v>
      </c>
      <c r="B1629" t="s">
        <v>25</v>
      </c>
      <c r="C1629">
        <v>949000</v>
      </c>
      <c r="D1629">
        <v>2</v>
      </c>
    </row>
    <row r="1630" spans="1:4" x14ac:dyDescent="0.25">
      <c r="A1630" s="1">
        <v>41610</v>
      </c>
      <c r="B1630" t="s">
        <v>20</v>
      </c>
      <c r="C1630">
        <v>131336</v>
      </c>
      <c r="D1630">
        <v>1</v>
      </c>
    </row>
    <row r="1631" spans="1:4" x14ac:dyDescent="0.25">
      <c r="A1631" s="1">
        <v>41612</v>
      </c>
      <c r="B1631" t="s">
        <v>22</v>
      </c>
      <c r="C1631">
        <v>133100</v>
      </c>
      <c r="D1631">
        <v>1</v>
      </c>
    </row>
    <row r="1632" spans="1:4" x14ac:dyDescent="0.25">
      <c r="A1632" s="1">
        <v>41618</v>
      </c>
      <c r="B1632" t="s">
        <v>24</v>
      </c>
      <c r="C1632">
        <v>816166</v>
      </c>
      <c r="D1632">
        <v>7</v>
      </c>
    </row>
    <row r="1633" spans="1:4" x14ac:dyDescent="0.25">
      <c r="A1633" s="1">
        <v>41619</v>
      </c>
      <c r="B1633" t="s">
        <v>22</v>
      </c>
      <c r="C1633">
        <v>173000</v>
      </c>
      <c r="D1633">
        <v>2</v>
      </c>
    </row>
    <row r="1634" spans="1:4" x14ac:dyDescent="0.25">
      <c r="A1634" s="1">
        <v>41620</v>
      </c>
      <c r="B1634" t="s">
        <v>21</v>
      </c>
      <c r="C1634">
        <v>323500</v>
      </c>
      <c r="D1634">
        <v>3</v>
      </c>
    </row>
    <row r="1635" spans="1:4" x14ac:dyDescent="0.25">
      <c r="A1635" s="1">
        <v>41621</v>
      </c>
      <c r="B1635" t="s">
        <v>25</v>
      </c>
      <c r="C1635">
        <v>600000</v>
      </c>
      <c r="D1635">
        <v>3</v>
      </c>
    </row>
    <row r="1636" spans="1:4" x14ac:dyDescent="0.25">
      <c r="A1636" s="1">
        <v>41624</v>
      </c>
      <c r="B1636" t="s">
        <v>20</v>
      </c>
      <c r="C1636">
        <v>100000</v>
      </c>
      <c r="D1636">
        <v>1</v>
      </c>
    </row>
    <row r="1637" spans="1:4" x14ac:dyDescent="0.25">
      <c r="A1637" s="1">
        <v>41625</v>
      </c>
      <c r="B1637" t="s">
        <v>24</v>
      </c>
      <c r="C1637">
        <v>1300865</v>
      </c>
      <c r="D1637">
        <v>10</v>
      </c>
    </row>
    <row r="1638" spans="1:4" x14ac:dyDescent="0.25">
      <c r="A1638" s="1">
        <v>41626</v>
      </c>
      <c r="B1638" t="s">
        <v>22</v>
      </c>
      <c r="C1638">
        <v>150000</v>
      </c>
      <c r="D1638">
        <v>1</v>
      </c>
    </row>
    <row r="1639" spans="1:4" x14ac:dyDescent="0.25">
      <c r="A1639" s="1">
        <v>41627</v>
      </c>
      <c r="B1639" t="s">
        <v>21</v>
      </c>
      <c r="C1639">
        <v>1468283</v>
      </c>
      <c r="D1639">
        <v>5</v>
      </c>
    </row>
    <row r="1640" spans="1:4" x14ac:dyDescent="0.25">
      <c r="A1640" s="1">
        <v>41628</v>
      </c>
      <c r="B1640" t="s">
        <v>25</v>
      </c>
      <c r="C1640">
        <v>937289</v>
      </c>
      <c r="D1640">
        <v>2</v>
      </c>
    </row>
    <row r="1641" spans="1:4" x14ac:dyDescent="0.25">
      <c r="A1641" s="1">
        <v>41631</v>
      </c>
      <c r="B1641" t="s">
        <v>20</v>
      </c>
      <c r="C1641">
        <v>200000</v>
      </c>
      <c r="D1641">
        <v>1</v>
      </c>
    </row>
    <row r="1642" spans="1:4" x14ac:dyDescent="0.25">
      <c r="A1642" s="1">
        <v>41634</v>
      </c>
      <c r="B1642" t="s">
        <v>21</v>
      </c>
      <c r="C1642">
        <v>200000</v>
      </c>
      <c r="D1642">
        <v>1</v>
      </c>
    </row>
    <row r="1643" spans="1:4" x14ac:dyDescent="0.25">
      <c r="A1643" s="1">
        <v>41638</v>
      </c>
      <c r="B1643" t="s">
        <v>20</v>
      </c>
      <c r="C1643">
        <v>982768</v>
      </c>
      <c r="D1643">
        <v>4</v>
      </c>
    </row>
    <row r="1644" spans="1:4" x14ac:dyDescent="0.25">
      <c r="A1644" s="1">
        <v>41641</v>
      </c>
      <c r="B1644" t="s">
        <v>21</v>
      </c>
      <c r="C1644">
        <v>120650</v>
      </c>
      <c r="D1644">
        <v>1</v>
      </c>
    </row>
    <row r="1645" spans="1:4" x14ac:dyDescent="0.25">
      <c r="A1645" s="1">
        <v>41642</v>
      </c>
      <c r="B1645" t="s">
        <v>25</v>
      </c>
      <c r="C1645">
        <v>958300</v>
      </c>
      <c r="D1645">
        <v>5</v>
      </c>
    </row>
    <row r="1646" spans="1:4" x14ac:dyDescent="0.25">
      <c r="A1646" s="1">
        <v>41646</v>
      </c>
      <c r="B1646" t="s">
        <v>24</v>
      </c>
      <c r="C1646">
        <v>1143365</v>
      </c>
      <c r="D1646">
        <v>5</v>
      </c>
    </row>
    <row r="1647" spans="1:4" x14ac:dyDescent="0.25">
      <c r="A1647" s="1">
        <v>41647</v>
      </c>
      <c r="B1647" t="s">
        <v>22</v>
      </c>
      <c r="C1647">
        <v>460000</v>
      </c>
      <c r="D1647">
        <v>3</v>
      </c>
    </row>
    <row r="1648" spans="1:4" x14ac:dyDescent="0.25">
      <c r="A1648" s="1">
        <v>41648</v>
      </c>
      <c r="B1648" t="s">
        <v>21</v>
      </c>
      <c r="C1648">
        <v>524266</v>
      </c>
      <c r="D1648">
        <v>6</v>
      </c>
    </row>
    <row r="1649" spans="1:4" x14ac:dyDescent="0.25">
      <c r="A1649" s="1">
        <v>41649</v>
      </c>
      <c r="B1649" t="s">
        <v>25</v>
      </c>
      <c r="C1649">
        <v>180800</v>
      </c>
      <c r="D1649">
        <v>3</v>
      </c>
    </row>
    <row r="1650" spans="1:4" x14ac:dyDescent="0.25">
      <c r="A1650" s="1">
        <v>41653</v>
      </c>
      <c r="B1650" t="s">
        <v>24</v>
      </c>
      <c r="C1650">
        <v>397855</v>
      </c>
      <c r="D1650">
        <v>2</v>
      </c>
    </row>
    <row r="1651" spans="1:4" x14ac:dyDescent="0.25">
      <c r="A1651" s="1">
        <v>41654</v>
      </c>
      <c r="B1651" t="s">
        <v>22</v>
      </c>
      <c r="C1651">
        <v>251400</v>
      </c>
      <c r="D1651">
        <v>2</v>
      </c>
    </row>
    <row r="1652" spans="1:4" x14ac:dyDescent="0.25">
      <c r="A1652" s="1">
        <v>41655</v>
      </c>
      <c r="B1652" t="s">
        <v>21</v>
      </c>
      <c r="C1652">
        <v>156120</v>
      </c>
      <c r="D1652">
        <v>1</v>
      </c>
    </row>
    <row r="1653" spans="1:4" x14ac:dyDescent="0.25">
      <c r="A1653" s="1">
        <v>41656</v>
      </c>
      <c r="B1653" t="s">
        <v>25</v>
      </c>
      <c r="C1653">
        <v>1069064</v>
      </c>
      <c r="D1653">
        <v>4</v>
      </c>
    </row>
    <row r="1654" spans="1:4" x14ac:dyDescent="0.25">
      <c r="A1654" s="1">
        <v>41659</v>
      </c>
      <c r="B1654" t="s">
        <v>20</v>
      </c>
      <c r="C1654">
        <v>116767</v>
      </c>
      <c r="D1654">
        <v>1</v>
      </c>
    </row>
    <row r="1655" spans="1:4" x14ac:dyDescent="0.25">
      <c r="A1655" s="1">
        <v>41660</v>
      </c>
      <c r="B1655" t="s">
        <v>24</v>
      </c>
      <c r="C1655">
        <v>70583</v>
      </c>
      <c r="D1655">
        <v>1</v>
      </c>
    </row>
    <row r="1656" spans="1:4" x14ac:dyDescent="0.25">
      <c r="A1656" s="1">
        <v>41661</v>
      </c>
      <c r="B1656" t="s">
        <v>22</v>
      </c>
      <c r="C1656">
        <v>725100</v>
      </c>
      <c r="D1656">
        <v>6</v>
      </c>
    </row>
    <row r="1657" spans="1:4" x14ac:dyDescent="0.25">
      <c r="A1657" s="1">
        <v>41662</v>
      </c>
      <c r="B1657" t="s">
        <v>21</v>
      </c>
      <c r="C1657">
        <v>1234307</v>
      </c>
      <c r="D1657">
        <v>8</v>
      </c>
    </row>
    <row r="1658" spans="1:4" x14ac:dyDescent="0.25">
      <c r="A1658" s="1">
        <v>41663</v>
      </c>
      <c r="B1658" t="s">
        <v>25</v>
      </c>
      <c r="C1658">
        <v>1766320</v>
      </c>
      <c r="D1658">
        <v>8</v>
      </c>
    </row>
    <row r="1659" spans="1:4" x14ac:dyDescent="0.25">
      <c r="A1659" s="1">
        <v>41666</v>
      </c>
      <c r="B1659" t="s">
        <v>20</v>
      </c>
      <c r="C1659">
        <v>663000</v>
      </c>
      <c r="D1659">
        <v>4</v>
      </c>
    </row>
    <row r="1660" spans="1:4" x14ac:dyDescent="0.25">
      <c r="A1660" s="1">
        <v>41667</v>
      </c>
      <c r="B1660" t="s">
        <v>24</v>
      </c>
      <c r="C1660">
        <v>194200</v>
      </c>
      <c r="D1660">
        <v>2</v>
      </c>
    </row>
    <row r="1661" spans="1:4" x14ac:dyDescent="0.25">
      <c r="A1661" s="1">
        <v>41668</v>
      </c>
      <c r="B1661" t="s">
        <v>22</v>
      </c>
      <c r="C1661">
        <v>500000</v>
      </c>
      <c r="D1661">
        <v>2</v>
      </c>
    </row>
    <row r="1662" spans="1:4" x14ac:dyDescent="0.25">
      <c r="A1662" s="1">
        <v>41669</v>
      </c>
      <c r="B1662" t="s">
        <v>21</v>
      </c>
      <c r="C1662">
        <v>82768</v>
      </c>
      <c r="D1662">
        <v>1</v>
      </c>
    </row>
    <row r="1663" spans="1:4" x14ac:dyDescent="0.25">
      <c r="A1663" s="1">
        <v>41670</v>
      </c>
      <c r="B1663" t="s">
        <v>25</v>
      </c>
      <c r="C1663">
        <v>200000</v>
      </c>
      <c r="D1663">
        <v>1</v>
      </c>
    </row>
    <row r="1664" spans="1:4" x14ac:dyDescent="0.25">
      <c r="A1664" s="1">
        <v>41673</v>
      </c>
      <c r="B1664" t="s">
        <v>20</v>
      </c>
      <c r="C1664">
        <v>661700</v>
      </c>
      <c r="D1664">
        <v>6</v>
      </c>
    </row>
    <row r="1665" spans="1:4" x14ac:dyDescent="0.25">
      <c r="A1665" s="1">
        <v>41674</v>
      </c>
      <c r="B1665" t="s">
        <v>24</v>
      </c>
      <c r="C1665">
        <v>436000</v>
      </c>
      <c r="D1665">
        <v>4</v>
      </c>
    </row>
    <row r="1666" spans="1:4" x14ac:dyDescent="0.25">
      <c r="A1666" s="1">
        <v>41675</v>
      </c>
      <c r="B1666" t="s">
        <v>22</v>
      </c>
      <c r="C1666">
        <v>180575</v>
      </c>
      <c r="D1666">
        <v>2</v>
      </c>
    </row>
    <row r="1667" spans="1:4" x14ac:dyDescent="0.25">
      <c r="A1667" s="1">
        <v>41676</v>
      </c>
      <c r="B1667" t="s">
        <v>21</v>
      </c>
      <c r="C1667">
        <v>405045</v>
      </c>
      <c r="D1667">
        <v>3</v>
      </c>
    </row>
    <row r="1668" spans="1:4" x14ac:dyDescent="0.25">
      <c r="A1668" s="1">
        <v>41677</v>
      </c>
      <c r="B1668" t="s">
        <v>25</v>
      </c>
      <c r="C1668">
        <v>604100</v>
      </c>
      <c r="D1668">
        <v>6</v>
      </c>
    </row>
    <row r="1669" spans="1:4" x14ac:dyDescent="0.25">
      <c r="A1669" s="1">
        <v>41680</v>
      </c>
      <c r="B1669" t="s">
        <v>20</v>
      </c>
      <c r="C1669">
        <v>742170</v>
      </c>
      <c r="D1669">
        <v>4</v>
      </c>
    </row>
    <row r="1670" spans="1:4" x14ac:dyDescent="0.25">
      <c r="A1670" s="1">
        <v>41681</v>
      </c>
      <c r="B1670" t="s">
        <v>24</v>
      </c>
      <c r="C1670">
        <v>1232920</v>
      </c>
      <c r="D1670">
        <v>7</v>
      </c>
    </row>
    <row r="1671" spans="1:4" x14ac:dyDescent="0.25">
      <c r="A1671" s="1">
        <v>41682</v>
      </c>
      <c r="B1671" t="s">
        <v>22</v>
      </c>
      <c r="C1671">
        <v>1148500</v>
      </c>
      <c r="D1671">
        <v>10</v>
      </c>
    </row>
    <row r="1672" spans="1:4" x14ac:dyDescent="0.25">
      <c r="A1672" s="1">
        <v>41683</v>
      </c>
      <c r="B1672" t="s">
        <v>21</v>
      </c>
      <c r="C1672">
        <v>160000</v>
      </c>
      <c r="D1672">
        <v>1</v>
      </c>
    </row>
    <row r="1673" spans="1:4" x14ac:dyDescent="0.25">
      <c r="A1673" s="1">
        <v>41688</v>
      </c>
      <c r="B1673" t="s">
        <v>24</v>
      </c>
      <c r="C1673">
        <v>159491</v>
      </c>
      <c r="D1673">
        <v>2</v>
      </c>
    </row>
    <row r="1674" spans="1:4" x14ac:dyDescent="0.25">
      <c r="A1674" s="1">
        <v>41689</v>
      </c>
      <c r="B1674" t="s">
        <v>22</v>
      </c>
      <c r="C1674">
        <v>51400</v>
      </c>
      <c r="D1674">
        <v>1</v>
      </c>
    </row>
    <row r="1675" spans="1:4" x14ac:dyDescent="0.25">
      <c r="A1675" s="1">
        <v>41690</v>
      </c>
      <c r="B1675" t="s">
        <v>21</v>
      </c>
      <c r="C1675">
        <v>121400</v>
      </c>
      <c r="D1675">
        <v>2</v>
      </c>
    </row>
    <row r="1676" spans="1:4" x14ac:dyDescent="0.25">
      <c r="A1676" s="1">
        <v>41694</v>
      </c>
      <c r="B1676" t="s">
        <v>20</v>
      </c>
      <c r="C1676">
        <v>1738638</v>
      </c>
      <c r="D1676">
        <v>5</v>
      </c>
    </row>
    <row r="1677" spans="1:4" x14ac:dyDescent="0.25">
      <c r="A1677" s="1">
        <v>41696</v>
      </c>
      <c r="B1677" t="s">
        <v>22</v>
      </c>
      <c r="C1677">
        <v>450000</v>
      </c>
      <c r="D1677">
        <v>3</v>
      </c>
    </row>
    <row r="1678" spans="1:4" x14ac:dyDescent="0.25">
      <c r="A1678" s="1">
        <v>41697</v>
      </c>
      <c r="B1678" t="s">
        <v>21</v>
      </c>
      <c r="C1678">
        <v>1055000</v>
      </c>
      <c r="D1678">
        <v>6</v>
      </c>
    </row>
    <row r="1679" spans="1:4" x14ac:dyDescent="0.25">
      <c r="A1679" s="1">
        <v>41698</v>
      </c>
      <c r="B1679" t="s">
        <v>25</v>
      </c>
      <c r="C1679">
        <v>200000</v>
      </c>
      <c r="D1679">
        <v>2</v>
      </c>
    </row>
    <row r="1680" spans="1:4" x14ac:dyDescent="0.25">
      <c r="A1680" s="1">
        <v>41704</v>
      </c>
      <c r="B1680" t="s">
        <v>21</v>
      </c>
      <c r="C1680">
        <v>190000</v>
      </c>
      <c r="D1680">
        <v>1</v>
      </c>
    </row>
    <row r="1681" spans="1:4" x14ac:dyDescent="0.25">
      <c r="A1681" s="1">
        <v>41710</v>
      </c>
      <c r="B1681" t="s">
        <v>22</v>
      </c>
      <c r="C1681">
        <v>271000</v>
      </c>
      <c r="D1681">
        <v>2</v>
      </c>
    </row>
    <row r="1682" spans="1:4" x14ac:dyDescent="0.25">
      <c r="A1682" s="1">
        <v>41711</v>
      </c>
      <c r="B1682" t="s">
        <v>21</v>
      </c>
      <c r="C1682">
        <v>840000</v>
      </c>
      <c r="D1682">
        <v>4</v>
      </c>
    </row>
    <row r="1683" spans="1:4" x14ac:dyDescent="0.25">
      <c r="A1683" s="1">
        <v>41712</v>
      </c>
      <c r="B1683" t="s">
        <v>25</v>
      </c>
      <c r="C1683">
        <v>800000</v>
      </c>
      <c r="D1683">
        <v>4</v>
      </c>
    </row>
    <row r="1684" spans="1:4" x14ac:dyDescent="0.25">
      <c r="A1684" s="1">
        <v>41716</v>
      </c>
      <c r="B1684" t="s">
        <v>24</v>
      </c>
      <c r="C1684">
        <v>350000</v>
      </c>
      <c r="D1684">
        <v>2</v>
      </c>
    </row>
    <row r="1685" spans="1:4" x14ac:dyDescent="0.25">
      <c r="A1685" s="1">
        <v>41717</v>
      </c>
      <c r="B1685" t="s">
        <v>22</v>
      </c>
      <c r="C1685">
        <v>1362300</v>
      </c>
      <c r="D1685">
        <v>4</v>
      </c>
    </row>
    <row r="1686" spans="1:4" x14ac:dyDescent="0.25">
      <c r="A1686" s="1">
        <v>41718</v>
      </c>
      <c r="B1686" t="s">
        <v>21</v>
      </c>
      <c r="C1686">
        <v>928820</v>
      </c>
      <c r="D1686">
        <v>3</v>
      </c>
    </row>
    <row r="1687" spans="1:4" x14ac:dyDescent="0.25">
      <c r="A1687" s="1">
        <v>41719</v>
      </c>
      <c r="B1687" t="s">
        <v>25</v>
      </c>
      <c r="C1687">
        <v>612321</v>
      </c>
      <c r="D1687">
        <v>4</v>
      </c>
    </row>
    <row r="1688" spans="1:4" x14ac:dyDescent="0.25">
      <c r="A1688" s="1">
        <v>41725</v>
      </c>
      <c r="B1688" t="s">
        <v>21</v>
      </c>
      <c r="C1688">
        <v>968000</v>
      </c>
      <c r="D1688">
        <v>3</v>
      </c>
    </row>
    <row r="1689" spans="1:4" x14ac:dyDescent="0.25">
      <c r="A1689" s="1">
        <v>41729</v>
      </c>
      <c r="B1689" t="s">
        <v>20</v>
      </c>
      <c r="C1689">
        <v>1282000</v>
      </c>
      <c r="D1689">
        <v>6</v>
      </c>
    </row>
    <row r="1690" spans="1:4" x14ac:dyDescent="0.25">
      <c r="A1690" s="1">
        <v>41730</v>
      </c>
      <c r="B1690" t="s">
        <v>24</v>
      </c>
      <c r="C1690">
        <v>1020000</v>
      </c>
      <c r="D1690">
        <v>5</v>
      </c>
    </row>
    <row r="1691" spans="1:4" x14ac:dyDescent="0.25">
      <c r="A1691" s="1">
        <v>41731</v>
      </c>
      <c r="B1691" t="s">
        <v>22</v>
      </c>
      <c r="C1691">
        <v>300000</v>
      </c>
      <c r="D1691">
        <v>2</v>
      </c>
    </row>
    <row r="1692" spans="1:4" x14ac:dyDescent="0.25">
      <c r="A1692" s="1">
        <v>41732</v>
      </c>
      <c r="B1692" t="s">
        <v>21</v>
      </c>
      <c r="C1692">
        <v>2161396</v>
      </c>
      <c r="D1692">
        <v>7</v>
      </c>
    </row>
    <row r="1693" spans="1:4" x14ac:dyDescent="0.25">
      <c r="A1693" s="1">
        <v>41736</v>
      </c>
      <c r="B1693" t="s">
        <v>20</v>
      </c>
      <c r="C1693">
        <v>900000</v>
      </c>
      <c r="D1693">
        <v>6</v>
      </c>
    </row>
    <row r="1694" spans="1:4" x14ac:dyDescent="0.25">
      <c r="A1694" s="1">
        <v>41737</v>
      </c>
      <c r="B1694" t="s">
        <v>24</v>
      </c>
      <c r="C1694">
        <v>1135000</v>
      </c>
      <c r="D1694">
        <v>4</v>
      </c>
    </row>
    <row r="1695" spans="1:4" x14ac:dyDescent="0.25">
      <c r="A1695" s="1">
        <v>41739</v>
      </c>
      <c r="B1695" t="s">
        <v>21</v>
      </c>
      <c r="C1695">
        <v>364391</v>
      </c>
      <c r="D1695">
        <v>1</v>
      </c>
    </row>
    <row r="1696" spans="1:4" x14ac:dyDescent="0.25">
      <c r="A1696" s="1">
        <v>41740</v>
      </c>
      <c r="B1696" t="s">
        <v>25</v>
      </c>
      <c r="C1696">
        <v>500000</v>
      </c>
      <c r="D1696">
        <v>3</v>
      </c>
    </row>
    <row r="1697" spans="1:4" x14ac:dyDescent="0.25">
      <c r="A1697" s="1">
        <v>41750</v>
      </c>
      <c r="B1697" t="s">
        <v>20</v>
      </c>
      <c r="C1697">
        <v>1215401</v>
      </c>
      <c r="D1697">
        <v>6</v>
      </c>
    </row>
    <row r="1698" spans="1:4" x14ac:dyDescent="0.25">
      <c r="A1698" s="1">
        <v>41751</v>
      </c>
      <c r="B1698" t="s">
        <v>24</v>
      </c>
      <c r="C1698">
        <v>450000</v>
      </c>
      <c r="D1698">
        <v>2</v>
      </c>
    </row>
    <row r="1699" spans="1:4" x14ac:dyDescent="0.25">
      <c r="A1699" s="1">
        <v>41752</v>
      </c>
      <c r="B1699" t="s">
        <v>22</v>
      </c>
      <c r="C1699">
        <v>585672</v>
      </c>
      <c r="D1699">
        <v>3</v>
      </c>
    </row>
    <row r="1700" spans="1:4" x14ac:dyDescent="0.25">
      <c r="A1700" s="1">
        <v>41753</v>
      </c>
      <c r="B1700" t="s">
        <v>21</v>
      </c>
      <c r="C1700">
        <v>350000</v>
      </c>
      <c r="D1700">
        <v>2</v>
      </c>
    </row>
    <row r="1701" spans="1:4" x14ac:dyDescent="0.25">
      <c r="A1701" s="1">
        <v>41754</v>
      </c>
      <c r="B1701" t="s">
        <v>25</v>
      </c>
      <c r="C1701">
        <v>333300</v>
      </c>
      <c r="D1701">
        <v>2</v>
      </c>
    </row>
    <row r="1702" spans="1:4" x14ac:dyDescent="0.25">
      <c r="A1702" s="1">
        <v>41757</v>
      </c>
      <c r="B1702" t="s">
        <v>20</v>
      </c>
      <c r="C1702">
        <v>1402000</v>
      </c>
      <c r="D1702">
        <v>6</v>
      </c>
    </row>
    <row r="1703" spans="1:4" x14ac:dyDescent="0.25">
      <c r="A1703" s="1">
        <v>41759</v>
      </c>
      <c r="B1703" t="s">
        <v>22</v>
      </c>
      <c r="C1703">
        <v>300000</v>
      </c>
      <c r="D1703">
        <v>3</v>
      </c>
    </row>
    <row r="1704" spans="1:4" x14ac:dyDescent="0.25">
      <c r="A1704" s="1">
        <v>41761</v>
      </c>
      <c r="B1704" t="s">
        <v>25</v>
      </c>
      <c r="C1704">
        <v>195024</v>
      </c>
      <c r="D1704">
        <v>2</v>
      </c>
    </row>
    <row r="1705" spans="1:4" x14ac:dyDescent="0.25">
      <c r="A1705" s="1">
        <v>41764</v>
      </c>
      <c r="B1705" t="s">
        <v>20</v>
      </c>
      <c r="C1705">
        <v>1618000</v>
      </c>
      <c r="D1705">
        <v>8</v>
      </c>
    </row>
    <row r="1706" spans="1:4" x14ac:dyDescent="0.25">
      <c r="A1706" s="1">
        <v>41765</v>
      </c>
      <c r="B1706" t="s">
        <v>24</v>
      </c>
      <c r="C1706">
        <v>553801</v>
      </c>
      <c r="D1706">
        <v>4</v>
      </c>
    </row>
    <row r="1707" spans="1:4" x14ac:dyDescent="0.25">
      <c r="A1707" s="1">
        <v>41766</v>
      </c>
      <c r="B1707" t="s">
        <v>22</v>
      </c>
      <c r="C1707">
        <v>732402</v>
      </c>
      <c r="D1707">
        <v>4</v>
      </c>
    </row>
    <row r="1708" spans="1:4" x14ac:dyDescent="0.25">
      <c r="A1708" s="1">
        <v>41767</v>
      </c>
      <c r="B1708" t="s">
        <v>21</v>
      </c>
      <c r="C1708">
        <v>1354120</v>
      </c>
      <c r="D1708">
        <v>7</v>
      </c>
    </row>
    <row r="1709" spans="1:4" x14ac:dyDescent="0.25">
      <c r="A1709" s="1">
        <v>41771</v>
      </c>
      <c r="B1709" t="s">
        <v>20</v>
      </c>
      <c r="C1709">
        <v>250000</v>
      </c>
      <c r="D1709">
        <v>1</v>
      </c>
    </row>
    <row r="1710" spans="1:4" x14ac:dyDescent="0.25">
      <c r="A1710" s="1">
        <v>41772</v>
      </c>
      <c r="B1710" t="s">
        <v>24</v>
      </c>
      <c r="C1710">
        <v>250000</v>
      </c>
      <c r="D1710">
        <v>1</v>
      </c>
    </row>
    <row r="1711" spans="1:4" x14ac:dyDescent="0.25">
      <c r="A1711" s="1">
        <v>41773</v>
      </c>
      <c r="B1711" t="s">
        <v>22</v>
      </c>
      <c r="C1711">
        <v>188219</v>
      </c>
      <c r="D1711">
        <v>2</v>
      </c>
    </row>
    <row r="1712" spans="1:4" x14ac:dyDescent="0.25">
      <c r="A1712" s="1">
        <v>41774</v>
      </c>
      <c r="B1712" t="s">
        <v>21</v>
      </c>
      <c r="C1712">
        <v>200000</v>
      </c>
      <c r="D1712">
        <v>1</v>
      </c>
    </row>
    <row r="1713" spans="1:4" x14ac:dyDescent="0.25">
      <c r="A1713" s="1">
        <v>41775</v>
      </c>
      <c r="B1713" t="s">
        <v>25</v>
      </c>
      <c r="C1713">
        <v>150000</v>
      </c>
      <c r="D1713">
        <v>1</v>
      </c>
    </row>
    <row r="1714" spans="1:4" x14ac:dyDescent="0.25">
      <c r="A1714" s="1">
        <v>41779</v>
      </c>
      <c r="B1714" t="s">
        <v>24</v>
      </c>
      <c r="C1714">
        <v>530251</v>
      </c>
      <c r="D1714">
        <v>3</v>
      </c>
    </row>
    <row r="1715" spans="1:4" x14ac:dyDescent="0.25">
      <c r="A1715" s="1">
        <v>41780</v>
      </c>
      <c r="B1715" t="s">
        <v>22</v>
      </c>
      <c r="C1715">
        <v>150000</v>
      </c>
      <c r="D1715">
        <v>1</v>
      </c>
    </row>
    <row r="1716" spans="1:4" x14ac:dyDescent="0.25">
      <c r="A1716" s="1">
        <v>41781</v>
      </c>
      <c r="B1716" t="s">
        <v>21</v>
      </c>
      <c r="C1716">
        <v>807000</v>
      </c>
      <c r="D1716">
        <v>4</v>
      </c>
    </row>
    <row r="1717" spans="1:4" x14ac:dyDescent="0.25">
      <c r="A1717" s="1">
        <v>41782</v>
      </c>
      <c r="B1717" t="s">
        <v>25</v>
      </c>
      <c r="C1717">
        <v>65401</v>
      </c>
      <c r="D1717">
        <v>1</v>
      </c>
    </row>
    <row r="1718" spans="1:4" x14ac:dyDescent="0.25">
      <c r="A1718" s="1">
        <v>41784</v>
      </c>
      <c r="B1718" t="s">
        <v>23</v>
      </c>
      <c r="C1718">
        <v>200000</v>
      </c>
      <c r="D1718">
        <v>1</v>
      </c>
    </row>
    <row r="1719" spans="1:4" x14ac:dyDescent="0.25">
      <c r="A1719" s="1">
        <v>41786</v>
      </c>
      <c r="B1719" t="s">
        <v>24</v>
      </c>
      <c r="C1719">
        <v>2019850</v>
      </c>
      <c r="D1719">
        <v>10</v>
      </c>
    </row>
    <row r="1720" spans="1:4" x14ac:dyDescent="0.25">
      <c r="A1720" s="1">
        <v>41787</v>
      </c>
      <c r="B1720" t="s">
        <v>22</v>
      </c>
      <c r="C1720">
        <v>440000</v>
      </c>
      <c r="D1720">
        <v>3</v>
      </c>
    </row>
    <row r="1721" spans="1:4" x14ac:dyDescent="0.25">
      <c r="A1721" s="1">
        <v>41788</v>
      </c>
      <c r="B1721" t="s">
        <v>21</v>
      </c>
      <c r="C1721">
        <v>287050</v>
      </c>
      <c r="D1721">
        <v>3</v>
      </c>
    </row>
    <row r="1722" spans="1:4" x14ac:dyDescent="0.25">
      <c r="A1722" s="1">
        <v>41789</v>
      </c>
      <c r="B1722" t="s">
        <v>25</v>
      </c>
      <c r="C1722">
        <v>453210</v>
      </c>
      <c r="D1722">
        <v>3</v>
      </c>
    </row>
    <row r="1723" spans="1:4" x14ac:dyDescent="0.25">
      <c r="A1723" s="1">
        <v>41793</v>
      </c>
      <c r="B1723" t="s">
        <v>24</v>
      </c>
      <c r="C1723">
        <v>1035150</v>
      </c>
      <c r="D1723">
        <v>6</v>
      </c>
    </row>
    <row r="1724" spans="1:4" x14ac:dyDescent="0.25">
      <c r="A1724" s="1">
        <v>41794</v>
      </c>
      <c r="B1724" t="s">
        <v>22</v>
      </c>
      <c r="C1724">
        <v>291100</v>
      </c>
      <c r="D1724">
        <v>2</v>
      </c>
    </row>
    <row r="1725" spans="1:4" x14ac:dyDescent="0.25">
      <c r="A1725" s="1">
        <v>41795</v>
      </c>
      <c r="B1725" t="s">
        <v>21</v>
      </c>
      <c r="C1725">
        <v>860300</v>
      </c>
      <c r="D1725">
        <v>5</v>
      </c>
    </row>
    <row r="1726" spans="1:4" x14ac:dyDescent="0.25">
      <c r="A1726" s="1">
        <v>41796</v>
      </c>
      <c r="B1726" t="s">
        <v>25</v>
      </c>
      <c r="C1726">
        <v>576200</v>
      </c>
      <c r="D1726">
        <v>3</v>
      </c>
    </row>
    <row r="1727" spans="1:4" x14ac:dyDescent="0.25">
      <c r="A1727" s="1">
        <v>41799</v>
      </c>
      <c r="B1727" t="s">
        <v>20</v>
      </c>
      <c r="C1727">
        <v>700000</v>
      </c>
      <c r="D1727">
        <v>6</v>
      </c>
    </row>
    <row r="1728" spans="1:4" x14ac:dyDescent="0.25">
      <c r="A1728" s="1">
        <v>41800</v>
      </c>
      <c r="B1728" t="s">
        <v>24</v>
      </c>
      <c r="C1728">
        <v>518240</v>
      </c>
      <c r="D1728">
        <v>3</v>
      </c>
    </row>
    <row r="1729" spans="1:4" x14ac:dyDescent="0.25">
      <c r="A1729" s="1">
        <v>41801</v>
      </c>
      <c r="B1729" t="s">
        <v>22</v>
      </c>
      <c r="C1729">
        <v>150000</v>
      </c>
      <c r="D1729">
        <v>1</v>
      </c>
    </row>
    <row r="1730" spans="1:4" x14ac:dyDescent="0.25">
      <c r="A1730" s="1">
        <v>41802</v>
      </c>
      <c r="B1730" t="s">
        <v>21</v>
      </c>
      <c r="C1730">
        <v>200000</v>
      </c>
      <c r="D1730">
        <v>1</v>
      </c>
    </row>
    <row r="1731" spans="1:4" x14ac:dyDescent="0.25">
      <c r="A1731" s="1">
        <v>41817</v>
      </c>
      <c r="B1731" t="s">
        <v>25</v>
      </c>
      <c r="C1731">
        <v>2569206</v>
      </c>
      <c r="D1731">
        <v>17</v>
      </c>
    </row>
    <row r="1732" spans="1:4" x14ac:dyDescent="0.25">
      <c r="A1732" s="1">
        <v>41821</v>
      </c>
      <c r="B1732" t="s">
        <v>24</v>
      </c>
      <c r="C1732">
        <v>821120</v>
      </c>
      <c r="D1732">
        <v>6</v>
      </c>
    </row>
    <row r="1733" spans="1:4" x14ac:dyDescent="0.25">
      <c r="A1733" s="1">
        <v>41822</v>
      </c>
      <c r="B1733" t="s">
        <v>22</v>
      </c>
      <c r="C1733">
        <v>1928931</v>
      </c>
      <c r="D1733">
        <v>11</v>
      </c>
    </row>
    <row r="1734" spans="1:4" x14ac:dyDescent="0.25">
      <c r="A1734" s="1">
        <v>41823</v>
      </c>
      <c r="B1734" t="s">
        <v>21</v>
      </c>
      <c r="C1734">
        <v>949515</v>
      </c>
      <c r="D1734">
        <v>4</v>
      </c>
    </row>
    <row r="1735" spans="1:4" x14ac:dyDescent="0.25">
      <c r="A1735" s="1">
        <v>41824</v>
      </c>
      <c r="B1735" t="s">
        <v>25</v>
      </c>
      <c r="C1735">
        <v>1936313</v>
      </c>
      <c r="D1735">
        <v>8</v>
      </c>
    </row>
    <row r="1736" spans="1:4" x14ac:dyDescent="0.25">
      <c r="A1736" s="1">
        <v>41827</v>
      </c>
      <c r="B1736" t="s">
        <v>20</v>
      </c>
      <c r="C1736">
        <v>1250551</v>
      </c>
      <c r="D1736">
        <v>7</v>
      </c>
    </row>
    <row r="1737" spans="1:4" x14ac:dyDescent="0.25">
      <c r="A1737" s="1">
        <v>41828</v>
      </c>
      <c r="B1737" t="s">
        <v>24</v>
      </c>
      <c r="C1737">
        <v>1134850</v>
      </c>
      <c r="D1737">
        <v>6</v>
      </c>
    </row>
    <row r="1738" spans="1:4" x14ac:dyDescent="0.25">
      <c r="A1738" s="1">
        <v>41829</v>
      </c>
      <c r="B1738" t="s">
        <v>22</v>
      </c>
      <c r="C1738">
        <v>300000</v>
      </c>
      <c r="D1738">
        <v>2</v>
      </c>
    </row>
    <row r="1739" spans="1:4" x14ac:dyDescent="0.25">
      <c r="A1739" s="1">
        <v>41830</v>
      </c>
      <c r="B1739" t="s">
        <v>21</v>
      </c>
      <c r="C1739">
        <v>995388</v>
      </c>
      <c r="D1739">
        <v>5</v>
      </c>
    </row>
    <row r="1740" spans="1:4" x14ac:dyDescent="0.25">
      <c r="A1740" s="1">
        <v>41831</v>
      </c>
      <c r="B1740" t="s">
        <v>25</v>
      </c>
      <c r="C1740">
        <v>564151</v>
      </c>
      <c r="D1740">
        <v>5</v>
      </c>
    </row>
    <row r="1741" spans="1:4" x14ac:dyDescent="0.25">
      <c r="A1741" s="1">
        <v>41834</v>
      </c>
      <c r="B1741" t="s">
        <v>20</v>
      </c>
      <c r="C1741">
        <v>250000</v>
      </c>
      <c r="D1741">
        <v>2</v>
      </c>
    </row>
    <row r="1742" spans="1:4" x14ac:dyDescent="0.25">
      <c r="A1742" s="1">
        <v>41835</v>
      </c>
      <c r="B1742" t="s">
        <v>24</v>
      </c>
      <c r="C1742">
        <v>1067196</v>
      </c>
      <c r="D1742">
        <v>7</v>
      </c>
    </row>
    <row r="1743" spans="1:4" x14ac:dyDescent="0.25">
      <c r="A1743" s="1">
        <v>41836</v>
      </c>
      <c r="B1743" t="s">
        <v>22</v>
      </c>
      <c r="C1743">
        <v>1222100</v>
      </c>
      <c r="D1743">
        <v>5</v>
      </c>
    </row>
    <row r="1744" spans="1:4" x14ac:dyDescent="0.25">
      <c r="A1744" s="1">
        <v>41837</v>
      </c>
      <c r="B1744" t="s">
        <v>21</v>
      </c>
      <c r="C1744">
        <v>614566</v>
      </c>
      <c r="D1744">
        <v>3</v>
      </c>
    </row>
    <row r="1745" spans="1:4" x14ac:dyDescent="0.25">
      <c r="A1745" s="1">
        <v>41838</v>
      </c>
      <c r="B1745" t="s">
        <v>25</v>
      </c>
      <c r="C1745">
        <v>100000</v>
      </c>
      <c r="D1745">
        <v>1</v>
      </c>
    </row>
    <row r="1746" spans="1:4" x14ac:dyDescent="0.25">
      <c r="A1746" s="1">
        <v>41841</v>
      </c>
      <c r="B1746" t="s">
        <v>20</v>
      </c>
      <c r="C1746">
        <v>409200</v>
      </c>
      <c r="D1746">
        <v>2</v>
      </c>
    </row>
    <row r="1747" spans="1:4" x14ac:dyDescent="0.25">
      <c r="A1747" s="1">
        <v>41842</v>
      </c>
      <c r="B1747" t="s">
        <v>24</v>
      </c>
      <c r="C1747">
        <v>257300</v>
      </c>
      <c r="D1747">
        <v>2</v>
      </c>
    </row>
    <row r="1748" spans="1:4" x14ac:dyDescent="0.25">
      <c r="A1748" s="1">
        <v>41843</v>
      </c>
      <c r="B1748" t="s">
        <v>22</v>
      </c>
      <c r="C1748">
        <v>150000</v>
      </c>
      <c r="D1748">
        <v>1</v>
      </c>
    </row>
    <row r="1749" spans="1:4" x14ac:dyDescent="0.25">
      <c r="A1749" s="1">
        <v>41844</v>
      </c>
      <c r="B1749" t="s">
        <v>21</v>
      </c>
      <c r="C1749">
        <v>500000</v>
      </c>
      <c r="D1749">
        <v>3</v>
      </c>
    </row>
    <row r="1750" spans="1:4" x14ac:dyDescent="0.25">
      <c r="A1750" s="1">
        <v>41848</v>
      </c>
      <c r="B1750" t="s">
        <v>20</v>
      </c>
      <c r="C1750">
        <v>587590</v>
      </c>
      <c r="D1750">
        <v>3</v>
      </c>
    </row>
    <row r="1751" spans="1:4" x14ac:dyDescent="0.25">
      <c r="A1751" s="1">
        <v>41849</v>
      </c>
      <c r="B1751" t="s">
        <v>24</v>
      </c>
      <c r="C1751">
        <v>685509</v>
      </c>
      <c r="D1751">
        <v>5</v>
      </c>
    </row>
    <row r="1752" spans="1:4" x14ac:dyDescent="0.25">
      <c r="A1752" s="1">
        <v>41850</v>
      </c>
      <c r="B1752" t="s">
        <v>22</v>
      </c>
      <c r="C1752">
        <v>425240</v>
      </c>
      <c r="D1752">
        <v>3</v>
      </c>
    </row>
    <row r="1753" spans="1:4" x14ac:dyDescent="0.25">
      <c r="A1753" s="1">
        <v>41852</v>
      </c>
      <c r="B1753" t="s">
        <v>25</v>
      </c>
      <c r="C1753">
        <v>1250000</v>
      </c>
      <c r="D1753">
        <v>4</v>
      </c>
    </row>
    <row r="1754" spans="1:4" x14ac:dyDescent="0.25">
      <c r="A1754" s="1">
        <v>41855</v>
      </c>
      <c r="B1754" t="s">
        <v>20</v>
      </c>
      <c r="C1754">
        <v>2390637</v>
      </c>
      <c r="D1754">
        <v>9</v>
      </c>
    </row>
    <row r="1755" spans="1:4" x14ac:dyDescent="0.25">
      <c r="A1755" s="1">
        <v>41856</v>
      </c>
      <c r="B1755" t="s">
        <v>24</v>
      </c>
      <c r="C1755">
        <v>2157411</v>
      </c>
      <c r="D1755">
        <v>9</v>
      </c>
    </row>
    <row r="1756" spans="1:4" x14ac:dyDescent="0.25">
      <c r="A1756" s="1">
        <v>41857</v>
      </c>
      <c r="B1756" t="s">
        <v>22</v>
      </c>
      <c r="C1756">
        <v>150000</v>
      </c>
      <c r="D1756">
        <v>1</v>
      </c>
    </row>
    <row r="1757" spans="1:4" x14ac:dyDescent="0.25">
      <c r="A1757" s="1">
        <v>41859</v>
      </c>
      <c r="B1757" t="s">
        <v>25</v>
      </c>
      <c r="C1757">
        <v>423300</v>
      </c>
      <c r="D1757">
        <v>4</v>
      </c>
    </row>
    <row r="1758" spans="1:4" x14ac:dyDescent="0.25">
      <c r="A1758" s="1">
        <v>41862</v>
      </c>
      <c r="B1758" t="s">
        <v>20</v>
      </c>
      <c r="C1758">
        <v>1198390</v>
      </c>
      <c r="D1758">
        <v>8</v>
      </c>
    </row>
    <row r="1759" spans="1:4" x14ac:dyDescent="0.25">
      <c r="A1759" s="1">
        <v>41863</v>
      </c>
      <c r="B1759" t="s">
        <v>24</v>
      </c>
      <c r="C1759">
        <v>520100</v>
      </c>
      <c r="D1759">
        <v>3</v>
      </c>
    </row>
    <row r="1760" spans="1:4" x14ac:dyDescent="0.25">
      <c r="A1760" s="1">
        <v>41864</v>
      </c>
      <c r="B1760" t="s">
        <v>22</v>
      </c>
      <c r="C1760">
        <v>501240</v>
      </c>
      <c r="D1760">
        <v>2</v>
      </c>
    </row>
    <row r="1761" spans="1:4" x14ac:dyDescent="0.25">
      <c r="A1761" s="1">
        <v>41865</v>
      </c>
      <c r="B1761" t="s">
        <v>21</v>
      </c>
      <c r="C1761">
        <v>651577</v>
      </c>
      <c r="D1761">
        <v>2</v>
      </c>
    </row>
    <row r="1762" spans="1:4" x14ac:dyDescent="0.25">
      <c r="A1762" s="1">
        <v>41870</v>
      </c>
      <c r="B1762" t="s">
        <v>24</v>
      </c>
      <c r="C1762">
        <v>245600</v>
      </c>
      <c r="D1762">
        <v>2</v>
      </c>
    </row>
    <row r="1763" spans="1:4" x14ac:dyDescent="0.25">
      <c r="A1763" s="1">
        <v>41871</v>
      </c>
      <c r="B1763" t="s">
        <v>22</v>
      </c>
      <c r="C1763">
        <v>176000</v>
      </c>
      <c r="D1763">
        <v>2</v>
      </c>
    </row>
    <row r="1764" spans="1:4" x14ac:dyDescent="0.25">
      <c r="A1764" s="1">
        <v>41872</v>
      </c>
      <c r="B1764" t="s">
        <v>21</v>
      </c>
      <c r="C1764">
        <v>318201</v>
      </c>
      <c r="D1764">
        <v>3</v>
      </c>
    </row>
    <row r="1765" spans="1:4" x14ac:dyDescent="0.25">
      <c r="A1765" s="1">
        <v>41873</v>
      </c>
      <c r="B1765" t="s">
        <v>25</v>
      </c>
      <c r="C1765">
        <v>454300</v>
      </c>
      <c r="D1765">
        <v>4</v>
      </c>
    </row>
    <row r="1766" spans="1:4" x14ac:dyDescent="0.25">
      <c r="A1766" s="1">
        <v>41876</v>
      </c>
      <c r="B1766" t="s">
        <v>20</v>
      </c>
      <c r="C1766">
        <v>1382776</v>
      </c>
      <c r="D1766">
        <v>8</v>
      </c>
    </row>
    <row r="1767" spans="1:4" x14ac:dyDescent="0.25">
      <c r="A1767" s="1">
        <v>41877</v>
      </c>
      <c r="B1767" t="s">
        <v>24</v>
      </c>
      <c r="C1767">
        <v>765210</v>
      </c>
      <c r="D1767">
        <v>5</v>
      </c>
    </row>
    <row r="1768" spans="1:4" x14ac:dyDescent="0.25">
      <c r="A1768" s="1">
        <v>41878</v>
      </c>
      <c r="B1768" t="s">
        <v>22</v>
      </c>
      <c r="C1768">
        <v>979743</v>
      </c>
      <c r="D1768">
        <v>3</v>
      </c>
    </row>
    <row r="1769" spans="1:4" x14ac:dyDescent="0.25">
      <c r="A1769" s="1">
        <v>41879</v>
      </c>
      <c r="B1769" t="s">
        <v>21</v>
      </c>
      <c r="C1769">
        <v>1065952</v>
      </c>
      <c r="D1769">
        <v>9</v>
      </c>
    </row>
    <row r="1770" spans="1:4" x14ac:dyDescent="0.25">
      <c r="A1770" s="1">
        <v>41880</v>
      </c>
      <c r="B1770" t="s">
        <v>25</v>
      </c>
      <c r="C1770">
        <v>914000</v>
      </c>
      <c r="D1770">
        <v>6</v>
      </c>
    </row>
    <row r="1771" spans="1:4" x14ac:dyDescent="0.25">
      <c r="A1771" s="1">
        <v>41883</v>
      </c>
      <c r="B1771" t="s">
        <v>20</v>
      </c>
      <c r="C1771">
        <v>1273462</v>
      </c>
      <c r="D1771">
        <v>9</v>
      </c>
    </row>
    <row r="1772" spans="1:4" x14ac:dyDescent="0.25">
      <c r="A1772" s="1">
        <v>41884</v>
      </c>
      <c r="B1772" t="s">
        <v>24</v>
      </c>
      <c r="C1772">
        <v>450000</v>
      </c>
      <c r="D1772">
        <v>3</v>
      </c>
    </row>
    <row r="1773" spans="1:4" x14ac:dyDescent="0.25">
      <c r="A1773" s="1">
        <v>41885</v>
      </c>
      <c r="B1773" t="s">
        <v>22</v>
      </c>
      <c r="C1773">
        <v>323287</v>
      </c>
      <c r="D1773">
        <v>3</v>
      </c>
    </row>
    <row r="1774" spans="1:4" x14ac:dyDescent="0.25">
      <c r="A1774" s="1">
        <v>41886</v>
      </c>
      <c r="B1774" t="s">
        <v>21</v>
      </c>
      <c r="C1774">
        <v>820301</v>
      </c>
      <c r="D1774">
        <v>7</v>
      </c>
    </row>
    <row r="1775" spans="1:4" x14ac:dyDescent="0.25">
      <c r="A1775" s="1">
        <v>41887</v>
      </c>
      <c r="B1775" t="s">
        <v>25</v>
      </c>
      <c r="C1775">
        <v>750000</v>
      </c>
      <c r="D1775">
        <v>5</v>
      </c>
    </row>
    <row r="1776" spans="1:4" x14ac:dyDescent="0.25">
      <c r="A1776" s="1">
        <v>41890</v>
      </c>
      <c r="B1776" t="s">
        <v>20</v>
      </c>
      <c r="C1776">
        <v>370800</v>
      </c>
      <c r="D1776">
        <v>3</v>
      </c>
    </row>
    <row r="1777" spans="1:4" x14ac:dyDescent="0.25">
      <c r="A1777" s="1">
        <v>41891</v>
      </c>
      <c r="B1777" t="s">
        <v>24</v>
      </c>
      <c r="C1777">
        <v>994519</v>
      </c>
      <c r="D1777">
        <v>5</v>
      </c>
    </row>
    <row r="1778" spans="1:4" x14ac:dyDescent="0.25">
      <c r="A1778" s="1">
        <v>41892</v>
      </c>
      <c r="B1778" t="s">
        <v>22</v>
      </c>
      <c r="C1778">
        <v>1850282</v>
      </c>
      <c r="D1778">
        <v>6</v>
      </c>
    </row>
    <row r="1779" spans="1:4" x14ac:dyDescent="0.25">
      <c r="A1779" s="1">
        <v>41893</v>
      </c>
      <c r="B1779" t="s">
        <v>21</v>
      </c>
      <c r="C1779">
        <v>450000</v>
      </c>
      <c r="D1779">
        <v>2</v>
      </c>
    </row>
    <row r="1780" spans="1:4" x14ac:dyDescent="0.25">
      <c r="A1780" s="1">
        <v>41897</v>
      </c>
      <c r="B1780" t="s">
        <v>20</v>
      </c>
      <c r="C1780">
        <v>419997</v>
      </c>
      <c r="D1780">
        <v>3</v>
      </c>
    </row>
    <row r="1781" spans="1:4" x14ac:dyDescent="0.25">
      <c r="A1781" s="1">
        <v>41898</v>
      </c>
      <c r="B1781" t="s">
        <v>24</v>
      </c>
      <c r="C1781">
        <v>450000</v>
      </c>
      <c r="D1781">
        <v>3</v>
      </c>
    </row>
    <row r="1782" spans="1:4" x14ac:dyDescent="0.25">
      <c r="A1782" s="1">
        <v>41899</v>
      </c>
      <c r="B1782" t="s">
        <v>22</v>
      </c>
      <c r="C1782">
        <v>1300795</v>
      </c>
      <c r="D1782">
        <v>6</v>
      </c>
    </row>
    <row r="1783" spans="1:4" x14ac:dyDescent="0.25">
      <c r="A1783" s="1">
        <v>41900</v>
      </c>
      <c r="B1783" t="s">
        <v>21</v>
      </c>
      <c r="C1783">
        <v>112500</v>
      </c>
      <c r="D1783">
        <v>1</v>
      </c>
    </row>
    <row r="1784" spans="1:4" x14ac:dyDescent="0.25">
      <c r="A1784" s="1">
        <v>41904</v>
      </c>
      <c r="B1784" t="s">
        <v>20</v>
      </c>
      <c r="C1784">
        <v>600000</v>
      </c>
      <c r="D1784">
        <v>2</v>
      </c>
    </row>
    <row r="1785" spans="1:4" x14ac:dyDescent="0.25">
      <c r="A1785" s="1">
        <v>41905</v>
      </c>
      <c r="B1785" t="s">
        <v>24</v>
      </c>
      <c r="C1785">
        <v>660122</v>
      </c>
      <c r="D1785">
        <v>5</v>
      </c>
    </row>
    <row r="1786" spans="1:4" x14ac:dyDescent="0.25">
      <c r="A1786" s="1">
        <v>41906</v>
      </c>
      <c r="B1786" t="s">
        <v>22</v>
      </c>
      <c r="C1786">
        <v>628850</v>
      </c>
      <c r="D1786">
        <v>4</v>
      </c>
    </row>
    <row r="1787" spans="1:4" x14ac:dyDescent="0.25">
      <c r="A1787" s="1">
        <v>41907</v>
      </c>
      <c r="B1787" t="s">
        <v>21</v>
      </c>
      <c r="C1787">
        <v>701651</v>
      </c>
      <c r="D1787">
        <v>5</v>
      </c>
    </row>
    <row r="1788" spans="1:4" x14ac:dyDescent="0.25">
      <c r="A1788" s="1">
        <v>41911</v>
      </c>
      <c r="B1788" t="s">
        <v>20</v>
      </c>
      <c r="C1788">
        <v>894402</v>
      </c>
      <c r="D1788">
        <v>7</v>
      </c>
    </row>
    <row r="1789" spans="1:4" x14ac:dyDescent="0.25">
      <c r="A1789" s="1">
        <v>41913</v>
      </c>
      <c r="B1789" t="s">
        <v>22</v>
      </c>
      <c r="C1789">
        <v>1353277</v>
      </c>
      <c r="D1789">
        <v>10</v>
      </c>
    </row>
    <row r="1790" spans="1:4" x14ac:dyDescent="0.25">
      <c r="A1790" s="1">
        <v>41914</v>
      </c>
      <c r="B1790" t="s">
        <v>21</v>
      </c>
      <c r="C1790">
        <v>300000</v>
      </c>
      <c r="D1790">
        <v>2</v>
      </c>
    </row>
    <row r="1791" spans="1:4" x14ac:dyDescent="0.25">
      <c r="A1791" s="1">
        <v>41915</v>
      </c>
      <c r="B1791" t="s">
        <v>25</v>
      </c>
      <c r="C1791">
        <v>145400</v>
      </c>
      <c r="D1791">
        <v>2</v>
      </c>
    </row>
    <row r="1792" spans="1:4" x14ac:dyDescent="0.25">
      <c r="A1792" s="1">
        <v>41918</v>
      </c>
      <c r="B1792" t="s">
        <v>20</v>
      </c>
      <c r="C1792">
        <v>256159</v>
      </c>
      <c r="D1792">
        <v>3</v>
      </c>
    </row>
    <row r="1793" spans="1:4" x14ac:dyDescent="0.25">
      <c r="A1793" s="1">
        <v>41919</v>
      </c>
      <c r="B1793" t="s">
        <v>24</v>
      </c>
      <c r="C1793">
        <v>255000</v>
      </c>
      <c r="D1793">
        <v>2</v>
      </c>
    </row>
    <row r="1794" spans="1:4" x14ac:dyDescent="0.25">
      <c r="A1794" s="1">
        <v>41921</v>
      </c>
      <c r="B1794" t="s">
        <v>21</v>
      </c>
      <c r="C1794">
        <v>382500</v>
      </c>
      <c r="D1794">
        <v>2</v>
      </c>
    </row>
    <row r="1795" spans="1:4" x14ac:dyDescent="0.25">
      <c r="A1795" s="1">
        <v>41922</v>
      </c>
      <c r="B1795" t="s">
        <v>25</v>
      </c>
      <c r="C1795">
        <v>642789</v>
      </c>
      <c r="D1795">
        <v>6</v>
      </c>
    </row>
    <row r="1796" spans="1:4" x14ac:dyDescent="0.25">
      <c r="A1796" s="1">
        <v>41926</v>
      </c>
      <c r="B1796" t="s">
        <v>24</v>
      </c>
      <c r="C1796">
        <v>1050000</v>
      </c>
      <c r="D1796">
        <v>5</v>
      </c>
    </row>
    <row r="1797" spans="1:4" x14ac:dyDescent="0.25">
      <c r="A1797" s="1">
        <v>41927</v>
      </c>
      <c r="B1797" t="s">
        <v>22</v>
      </c>
      <c r="C1797">
        <v>63720</v>
      </c>
      <c r="D1797">
        <v>1</v>
      </c>
    </row>
    <row r="1798" spans="1:4" x14ac:dyDescent="0.25">
      <c r="A1798" s="1">
        <v>41928</v>
      </c>
      <c r="B1798" t="s">
        <v>21</v>
      </c>
      <c r="C1798">
        <v>174400</v>
      </c>
      <c r="D1798">
        <v>2</v>
      </c>
    </row>
    <row r="1799" spans="1:4" x14ac:dyDescent="0.25">
      <c r="A1799" s="1">
        <v>41929</v>
      </c>
      <c r="B1799" t="s">
        <v>25</v>
      </c>
      <c r="C1799">
        <v>904605</v>
      </c>
      <c r="D1799">
        <v>7</v>
      </c>
    </row>
    <row r="1800" spans="1:4" x14ac:dyDescent="0.25">
      <c r="A1800" s="1">
        <v>41932</v>
      </c>
      <c r="B1800" t="s">
        <v>20</v>
      </c>
      <c r="C1800">
        <v>420000</v>
      </c>
      <c r="D1800">
        <v>2</v>
      </c>
    </row>
    <row r="1801" spans="1:4" x14ac:dyDescent="0.25">
      <c r="A1801" s="1">
        <v>41933</v>
      </c>
      <c r="B1801" t="s">
        <v>24</v>
      </c>
      <c r="C1801">
        <v>292679</v>
      </c>
      <c r="D1801">
        <v>2</v>
      </c>
    </row>
    <row r="1802" spans="1:4" x14ac:dyDescent="0.25">
      <c r="A1802" s="1">
        <v>41935</v>
      </c>
      <c r="B1802" t="s">
        <v>21</v>
      </c>
      <c r="C1802">
        <v>1000000</v>
      </c>
      <c r="D1802">
        <v>5</v>
      </c>
    </row>
    <row r="1803" spans="1:4" x14ac:dyDescent="0.25">
      <c r="A1803" s="1">
        <v>41936</v>
      </c>
      <c r="B1803" t="s">
        <v>25</v>
      </c>
      <c r="C1803">
        <v>545964</v>
      </c>
      <c r="D1803">
        <v>4</v>
      </c>
    </row>
    <row r="1804" spans="1:4" x14ac:dyDescent="0.25">
      <c r="A1804" s="1">
        <v>41939</v>
      </c>
      <c r="B1804" t="s">
        <v>20</v>
      </c>
      <c r="C1804">
        <v>367812</v>
      </c>
      <c r="D1804">
        <v>3</v>
      </c>
    </row>
    <row r="1805" spans="1:4" x14ac:dyDescent="0.25">
      <c r="A1805" s="1">
        <v>41940</v>
      </c>
      <c r="B1805" t="s">
        <v>24</v>
      </c>
      <c r="C1805">
        <v>450000</v>
      </c>
      <c r="D1805">
        <v>3</v>
      </c>
    </row>
    <row r="1806" spans="1:4" x14ac:dyDescent="0.25">
      <c r="A1806" s="1">
        <v>41941</v>
      </c>
      <c r="B1806" t="s">
        <v>22</v>
      </c>
      <c r="C1806">
        <v>1227500</v>
      </c>
      <c r="D1806">
        <v>7</v>
      </c>
    </row>
    <row r="1807" spans="1:4" x14ac:dyDescent="0.25">
      <c r="A1807" s="1">
        <v>41942</v>
      </c>
      <c r="B1807" t="s">
        <v>21</v>
      </c>
      <c r="C1807">
        <v>500000</v>
      </c>
      <c r="D1807">
        <v>1</v>
      </c>
    </row>
    <row r="1808" spans="1:4" x14ac:dyDescent="0.25">
      <c r="A1808" s="1">
        <v>41943</v>
      </c>
      <c r="B1808" t="s">
        <v>25</v>
      </c>
      <c r="C1808">
        <v>150000</v>
      </c>
      <c r="D1808">
        <v>1</v>
      </c>
    </row>
    <row r="1809" spans="1:4" x14ac:dyDescent="0.25">
      <c r="A1809" s="1">
        <v>41947</v>
      </c>
      <c r="B1809" t="s">
        <v>24</v>
      </c>
      <c r="C1809">
        <v>150000</v>
      </c>
      <c r="D1809">
        <v>1</v>
      </c>
    </row>
    <row r="1810" spans="1:4" x14ac:dyDescent="0.25">
      <c r="A1810" s="1">
        <v>41948</v>
      </c>
      <c r="B1810" t="s">
        <v>22</v>
      </c>
      <c r="C1810">
        <v>750000</v>
      </c>
      <c r="D1810">
        <v>4</v>
      </c>
    </row>
    <row r="1811" spans="1:4" x14ac:dyDescent="0.25">
      <c r="A1811" s="1">
        <v>41949</v>
      </c>
      <c r="B1811" t="s">
        <v>21</v>
      </c>
      <c r="C1811">
        <v>1859651</v>
      </c>
      <c r="D1811">
        <v>15</v>
      </c>
    </row>
    <row r="1812" spans="1:4" x14ac:dyDescent="0.25">
      <c r="A1812" s="1">
        <v>41950</v>
      </c>
      <c r="B1812" t="s">
        <v>25</v>
      </c>
      <c r="C1812">
        <v>384251</v>
      </c>
      <c r="D1812">
        <v>3</v>
      </c>
    </row>
    <row r="1813" spans="1:4" x14ac:dyDescent="0.25">
      <c r="A1813" s="1">
        <v>41953</v>
      </c>
      <c r="B1813" t="s">
        <v>20</v>
      </c>
      <c r="C1813">
        <v>873559</v>
      </c>
      <c r="D1813">
        <v>5</v>
      </c>
    </row>
    <row r="1814" spans="1:4" x14ac:dyDescent="0.25">
      <c r="A1814" s="1">
        <v>41954</v>
      </c>
      <c r="B1814" t="s">
        <v>24</v>
      </c>
      <c r="C1814">
        <v>625888</v>
      </c>
      <c r="D1814">
        <v>3</v>
      </c>
    </row>
    <row r="1815" spans="1:4" x14ac:dyDescent="0.25">
      <c r="A1815" s="1">
        <v>41955</v>
      </c>
      <c r="B1815" t="s">
        <v>22</v>
      </c>
      <c r="C1815">
        <v>1450000</v>
      </c>
      <c r="D1815">
        <v>11</v>
      </c>
    </row>
    <row r="1816" spans="1:4" x14ac:dyDescent="0.25">
      <c r="A1816" s="1">
        <v>41956</v>
      </c>
      <c r="B1816" t="s">
        <v>21</v>
      </c>
      <c r="C1816">
        <v>399000</v>
      </c>
      <c r="D1816">
        <v>2</v>
      </c>
    </row>
    <row r="1817" spans="1:4" x14ac:dyDescent="0.25">
      <c r="A1817" s="1">
        <v>41957</v>
      </c>
      <c r="B1817" t="s">
        <v>25</v>
      </c>
      <c r="C1817">
        <v>473701</v>
      </c>
      <c r="D1817">
        <v>3</v>
      </c>
    </row>
    <row r="1818" spans="1:4" x14ac:dyDescent="0.25">
      <c r="A1818" s="1">
        <v>41961</v>
      </c>
      <c r="B1818" t="s">
        <v>24</v>
      </c>
      <c r="C1818">
        <v>747284</v>
      </c>
      <c r="D1818">
        <v>4</v>
      </c>
    </row>
    <row r="1819" spans="1:4" x14ac:dyDescent="0.25">
      <c r="A1819" s="1">
        <v>41962</v>
      </c>
      <c r="B1819" t="s">
        <v>22</v>
      </c>
      <c r="C1819">
        <v>604050</v>
      </c>
      <c r="D1819">
        <v>3</v>
      </c>
    </row>
    <row r="1820" spans="1:4" x14ac:dyDescent="0.25">
      <c r="A1820" s="1">
        <v>41964</v>
      </c>
      <c r="B1820" t="s">
        <v>25</v>
      </c>
      <c r="C1820">
        <v>829124</v>
      </c>
      <c r="D1820">
        <v>4</v>
      </c>
    </row>
    <row r="1821" spans="1:4" x14ac:dyDescent="0.25">
      <c r="A1821" s="1">
        <v>41965</v>
      </c>
      <c r="B1821" t="s">
        <v>19</v>
      </c>
      <c r="C1821">
        <v>300000</v>
      </c>
      <c r="D1821">
        <v>1</v>
      </c>
    </row>
    <row r="1822" spans="1:4" x14ac:dyDescent="0.25">
      <c r="A1822" s="1">
        <v>41967</v>
      </c>
      <c r="B1822" t="s">
        <v>20</v>
      </c>
      <c r="C1822">
        <v>300000</v>
      </c>
      <c r="D1822">
        <v>1</v>
      </c>
    </row>
    <row r="1823" spans="1:4" x14ac:dyDescent="0.25">
      <c r="A1823" s="1">
        <v>41968</v>
      </c>
      <c r="B1823" t="s">
        <v>24</v>
      </c>
      <c r="C1823">
        <v>200000</v>
      </c>
      <c r="D1823">
        <v>1</v>
      </c>
    </row>
    <row r="1824" spans="1:4" x14ac:dyDescent="0.25">
      <c r="A1824" s="1">
        <v>41969</v>
      </c>
      <c r="B1824" t="s">
        <v>22</v>
      </c>
      <c r="C1824">
        <v>960020</v>
      </c>
      <c r="D1824">
        <v>4</v>
      </c>
    </row>
    <row r="1825" spans="1:4" x14ac:dyDescent="0.25">
      <c r="A1825" s="1">
        <v>41970</v>
      </c>
      <c r="B1825" t="s">
        <v>21</v>
      </c>
      <c r="C1825">
        <v>1077668</v>
      </c>
      <c r="D1825">
        <v>6</v>
      </c>
    </row>
    <row r="1826" spans="1:4" x14ac:dyDescent="0.25">
      <c r="A1826" s="1">
        <v>41971</v>
      </c>
      <c r="B1826" t="s">
        <v>25</v>
      </c>
      <c r="C1826">
        <v>671964</v>
      </c>
      <c r="D1826">
        <v>5</v>
      </c>
    </row>
    <row r="1827" spans="1:4" x14ac:dyDescent="0.25">
      <c r="A1827" s="1">
        <v>41974</v>
      </c>
      <c r="B1827" t="s">
        <v>20</v>
      </c>
      <c r="C1827">
        <v>570991</v>
      </c>
      <c r="D1827">
        <v>3</v>
      </c>
    </row>
    <row r="1828" spans="1:4" x14ac:dyDescent="0.25">
      <c r="A1828" s="1">
        <v>41975</v>
      </c>
      <c r="B1828" t="s">
        <v>24</v>
      </c>
      <c r="C1828">
        <v>709800</v>
      </c>
      <c r="D1828">
        <v>5</v>
      </c>
    </row>
    <row r="1829" spans="1:4" x14ac:dyDescent="0.25">
      <c r="A1829" s="1">
        <v>41976</v>
      </c>
      <c r="B1829" t="s">
        <v>22</v>
      </c>
      <c r="C1829">
        <v>604264</v>
      </c>
      <c r="D1829">
        <v>2</v>
      </c>
    </row>
    <row r="1830" spans="1:4" x14ac:dyDescent="0.25">
      <c r="A1830" s="1">
        <v>41977</v>
      </c>
      <c r="B1830" t="s">
        <v>21</v>
      </c>
      <c r="C1830">
        <v>290000</v>
      </c>
      <c r="D1830">
        <v>1</v>
      </c>
    </row>
    <row r="1831" spans="1:4" x14ac:dyDescent="0.25">
      <c r="A1831" s="1">
        <v>41978</v>
      </c>
      <c r="B1831" t="s">
        <v>25</v>
      </c>
      <c r="C1831">
        <v>400000</v>
      </c>
      <c r="D1831">
        <v>2</v>
      </c>
    </row>
    <row r="1832" spans="1:4" x14ac:dyDescent="0.25">
      <c r="A1832" s="1">
        <v>41982</v>
      </c>
      <c r="B1832" t="s">
        <v>24</v>
      </c>
      <c r="C1832">
        <v>403125</v>
      </c>
      <c r="D1832">
        <v>3</v>
      </c>
    </row>
    <row r="1833" spans="1:4" x14ac:dyDescent="0.25">
      <c r="A1833" s="1">
        <v>41983</v>
      </c>
      <c r="B1833" t="s">
        <v>22</v>
      </c>
      <c r="C1833">
        <v>240024</v>
      </c>
      <c r="D1833">
        <v>2</v>
      </c>
    </row>
    <row r="1834" spans="1:4" x14ac:dyDescent="0.25">
      <c r="A1834" s="1">
        <v>41985</v>
      </c>
      <c r="B1834" t="s">
        <v>25</v>
      </c>
      <c r="C1834">
        <v>200000</v>
      </c>
      <c r="D1834">
        <v>1</v>
      </c>
    </row>
    <row r="1835" spans="1:4" x14ac:dyDescent="0.25">
      <c r="A1835" s="1">
        <v>41988</v>
      </c>
      <c r="B1835" t="s">
        <v>20</v>
      </c>
      <c r="C1835">
        <v>421779</v>
      </c>
      <c r="D1835">
        <v>3</v>
      </c>
    </row>
    <row r="1836" spans="1:4" x14ac:dyDescent="0.25">
      <c r="A1836" s="1">
        <v>41989</v>
      </c>
      <c r="B1836" t="s">
        <v>24</v>
      </c>
      <c r="C1836">
        <v>370000</v>
      </c>
      <c r="D1836">
        <v>2</v>
      </c>
    </row>
    <row r="1837" spans="1:4" x14ac:dyDescent="0.25">
      <c r="A1837" s="1">
        <v>41990</v>
      </c>
      <c r="B1837" t="s">
        <v>22</v>
      </c>
      <c r="C1837">
        <v>479859</v>
      </c>
      <c r="D1837">
        <v>3</v>
      </c>
    </row>
    <row r="1838" spans="1:4" x14ac:dyDescent="0.25">
      <c r="A1838" s="1">
        <v>41991</v>
      </c>
      <c r="B1838" t="s">
        <v>21</v>
      </c>
      <c r="C1838">
        <v>450526</v>
      </c>
      <c r="D1838">
        <v>3</v>
      </c>
    </row>
    <row r="1839" spans="1:4" x14ac:dyDescent="0.25">
      <c r="A1839" s="1">
        <v>41996</v>
      </c>
      <c r="B1839" t="s">
        <v>24</v>
      </c>
      <c r="C1839">
        <v>129600</v>
      </c>
      <c r="D1839">
        <v>1</v>
      </c>
    </row>
    <row r="1840" spans="1:4" x14ac:dyDescent="0.25">
      <c r="A1840" s="1">
        <v>42002</v>
      </c>
      <c r="B1840" t="s">
        <v>20</v>
      </c>
      <c r="C1840">
        <v>1432141</v>
      </c>
      <c r="D1840">
        <v>6</v>
      </c>
    </row>
    <row r="1841" spans="1:4" x14ac:dyDescent="0.25">
      <c r="A1841" s="1">
        <v>42003</v>
      </c>
      <c r="B1841" t="s">
        <v>24</v>
      </c>
      <c r="C1841">
        <v>2668625</v>
      </c>
      <c r="D1841">
        <v>9</v>
      </c>
    </row>
    <row r="1842" spans="1:4" x14ac:dyDescent="0.25">
      <c r="A1842" s="1">
        <v>42009</v>
      </c>
      <c r="B1842" t="s">
        <v>20</v>
      </c>
      <c r="C1842">
        <v>250000</v>
      </c>
      <c r="D1842">
        <v>1</v>
      </c>
    </row>
    <row r="1843" spans="1:4" x14ac:dyDescent="0.25">
      <c r="A1843" s="1">
        <v>42010</v>
      </c>
      <c r="B1843" t="s">
        <v>24</v>
      </c>
      <c r="C1843">
        <v>184152</v>
      </c>
      <c r="D1843">
        <v>1</v>
      </c>
    </row>
    <row r="1844" spans="1:4" x14ac:dyDescent="0.25">
      <c r="A1844" s="1">
        <v>42011</v>
      </c>
      <c r="B1844" t="s">
        <v>22</v>
      </c>
      <c r="C1844">
        <v>652829</v>
      </c>
      <c r="D1844">
        <v>6</v>
      </c>
    </row>
    <row r="1845" spans="1:4" x14ac:dyDescent="0.25">
      <c r="A1845" s="1">
        <v>42013</v>
      </c>
      <c r="B1845" t="s">
        <v>25</v>
      </c>
      <c r="C1845">
        <v>1784588</v>
      </c>
      <c r="D1845">
        <v>9</v>
      </c>
    </row>
    <row r="1846" spans="1:4" x14ac:dyDescent="0.25">
      <c r="A1846" s="1">
        <v>42017</v>
      </c>
      <c r="B1846" t="s">
        <v>24</v>
      </c>
      <c r="C1846">
        <v>778839</v>
      </c>
      <c r="D1846">
        <v>5</v>
      </c>
    </row>
    <row r="1847" spans="1:4" x14ac:dyDescent="0.25">
      <c r="A1847" s="1">
        <v>42018</v>
      </c>
      <c r="B1847" t="s">
        <v>22</v>
      </c>
      <c r="C1847">
        <v>466144</v>
      </c>
      <c r="D1847">
        <v>4</v>
      </c>
    </row>
    <row r="1848" spans="1:4" x14ac:dyDescent="0.25">
      <c r="A1848" s="1">
        <v>42019</v>
      </c>
      <c r="B1848" t="s">
        <v>21</v>
      </c>
      <c r="C1848">
        <v>671800</v>
      </c>
      <c r="D1848">
        <v>5</v>
      </c>
    </row>
    <row r="1849" spans="1:4" x14ac:dyDescent="0.25">
      <c r="A1849" s="1">
        <v>42020</v>
      </c>
      <c r="B1849" t="s">
        <v>25</v>
      </c>
      <c r="C1849">
        <v>1180315</v>
      </c>
      <c r="D1849">
        <v>9</v>
      </c>
    </row>
    <row r="1850" spans="1:4" x14ac:dyDescent="0.25">
      <c r="A1850" s="1">
        <v>42025</v>
      </c>
      <c r="B1850" t="s">
        <v>22</v>
      </c>
      <c r="C1850">
        <v>837209</v>
      </c>
      <c r="D1850">
        <v>5</v>
      </c>
    </row>
    <row r="1851" spans="1:4" x14ac:dyDescent="0.25">
      <c r="A1851" s="1">
        <v>42026</v>
      </c>
      <c r="B1851" t="s">
        <v>21</v>
      </c>
      <c r="C1851">
        <v>240000</v>
      </c>
      <c r="D1851">
        <v>1</v>
      </c>
    </row>
    <row r="1852" spans="1:4" x14ac:dyDescent="0.25">
      <c r="A1852" s="1">
        <v>42027</v>
      </c>
      <c r="B1852" t="s">
        <v>25</v>
      </c>
      <c r="C1852">
        <v>1328324</v>
      </c>
      <c r="D1852">
        <v>4</v>
      </c>
    </row>
    <row r="1853" spans="1:4" x14ac:dyDescent="0.25">
      <c r="A1853" s="1">
        <v>42030</v>
      </c>
      <c r="B1853" t="s">
        <v>20</v>
      </c>
      <c r="C1853">
        <v>599995</v>
      </c>
      <c r="D1853">
        <v>4</v>
      </c>
    </row>
    <row r="1854" spans="1:4" x14ac:dyDescent="0.25">
      <c r="A1854" s="1">
        <v>42031</v>
      </c>
      <c r="B1854" t="s">
        <v>24</v>
      </c>
      <c r="C1854">
        <v>522931</v>
      </c>
      <c r="D1854">
        <v>3</v>
      </c>
    </row>
    <row r="1855" spans="1:4" x14ac:dyDescent="0.25">
      <c r="A1855" s="1">
        <v>42032</v>
      </c>
      <c r="B1855" t="s">
        <v>22</v>
      </c>
      <c r="C1855">
        <v>534651</v>
      </c>
      <c r="D1855">
        <v>4</v>
      </c>
    </row>
    <row r="1856" spans="1:4" x14ac:dyDescent="0.25">
      <c r="A1856" s="1">
        <v>42033</v>
      </c>
      <c r="B1856" t="s">
        <v>21</v>
      </c>
      <c r="C1856">
        <v>106151</v>
      </c>
      <c r="D1856">
        <v>1</v>
      </c>
    </row>
    <row r="1857" spans="1:4" x14ac:dyDescent="0.25">
      <c r="A1857" s="1">
        <v>42034</v>
      </c>
      <c r="B1857" t="s">
        <v>25</v>
      </c>
      <c r="C1857">
        <v>770529</v>
      </c>
      <c r="D1857">
        <v>6</v>
      </c>
    </row>
    <row r="1858" spans="1:4" x14ac:dyDescent="0.25">
      <c r="A1858" s="1">
        <v>42037</v>
      </c>
      <c r="B1858" t="s">
        <v>20</v>
      </c>
      <c r="C1858">
        <v>1045488</v>
      </c>
      <c r="D1858">
        <v>6</v>
      </c>
    </row>
    <row r="1859" spans="1:4" x14ac:dyDescent="0.25">
      <c r="A1859" s="1">
        <v>42038</v>
      </c>
      <c r="B1859" t="s">
        <v>24</v>
      </c>
      <c r="C1859">
        <v>702208</v>
      </c>
      <c r="D1859">
        <v>4</v>
      </c>
    </row>
    <row r="1860" spans="1:4" x14ac:dyDescent="0.25">
      <c r="A1860" s="1">
        <v>42039</v>
      </c>
      <c r="B1860" t="s">
        <v>22</v>
      </c>
      <c r="C1860">
        <v>1187500</v>
      </c>
      <c r="D1860">
        <v>4</v>
      </c>
    </row>
    <row r="1861" spans="1:4" x14ac:dyDescent="0.25">
      <c r="A1861" s="1">
        <v>42040</v>
      </c>
      <c r="B1861" t="s">
        <v>21</v>
      </c>
      <c r="C1861">
        <v>672769</v>
      </c>
      <c r="D1861">
        <v>3</v>
      </c>
    </row>
    <row r="1862" spans="1:4" x14ac:dyDescent="0.25">
      <c r="A1862" s="1">
        <v>42041</v>
      </c>
      <c r="B1862" t="s">
        <v>25</v>
      </c>
      <c r="C1862">
        <v>450000</v>
      </c>
      <c r="D1862">
        <v>2</v>
      </c>
    </row>
    <row r="1863" spans="1:4" x14ac:dyDescent="0.25">
      <c r="A1863" s="1">
        <v>42044</v>
      </c>
      <c r="B1863" t="s">
        <v>20</v>
      </c>
      <c r="C1863">
        <v>1352377</v>
      </c>
      <c r="D1863">
        <v>6</v>
      </c>
    </row>
    <row r="1864" spans="1:4" x14ac:dyDescent="0.25">
      <c r="A1864" s="1">
        <v>42046</v>
      </c>
      <c r="B1864" t="s">
        <v>22</v>
      </c>
      <c r="C1864">
        <v>150000</v>
      </c>
      <c r="D1864">
        <v>1</v>
      </c>
    </row>
    <row r="1865" spans="1:4" x14ac:dyDescent="0.25">
      <c r="A1865" s="1">
        <v>42047</v>
      </c>
      <c r="B1865" t="s">
        <v>21</v>
      </c>
      <c r="C1865">
        <v>552415</v>
      </c>
      <c r="D1865">
        <v>2</v>
      </c>
    </row>
    <row r="1866" spans="1:4" x14ac:dyDescent="0.25">
      <c r="A1866" s="1">
        <v>42048</v>
      </c>
      <c r="B1866" t="s">
        <v>25</v>
      </c>
      <c r="C1866">
        <v>150000</v>
      </c>
      <c r="D1866">
        <v>1</v>
      </c>
    </row>
    <row r="1867" spans="1:4" x14ac:dyDescent="0.25">
      <c r="A1867" s="1">
        <v>42053</v>
      </c>
      <c r="B1867" t="s">
        <v>22</v>
      </c>
      <c r="C1867">
        <v>633550</v>
      </c>
      <c r="D1867">
        <v>6</v>
      </c>
    </row>
    <row r="1868" spans="1:4" x14ac:dyDescent="0.25">
      <c r="A1868" s="1">
        <v>42055</v>
      </c>
      <c r="B1868" t="s">
        <v>25</v>
      </c>
      <c r="C1868">
        <v>156589</v>
      </c>
      <c r="D1868">
        <v>2</v>
      </c>
    </row>
    <row r="1869" spans="1:4" x14ac:dyDescent="0.25">
      <c r="A1869" s="1">
        <v>42058</v>
      </c>
      <c r="B1869" t="s">
        <v>20</v>
      </c>
      <c r="C1869">
        <v>237040</v>
      </c>
      <c r="D1869">
        <v>2</v>
      </c>
    </row>
    <row r="1870" spans="1:4" x14ac:dyDescent="0.25">
      <c r="A1870" s="1">
        <v>42059</v>
      </c>
      <c r="B1870" t="s">
        <v>24</v>
      </c>
      <c r="C1870">
        <v>160488</v>
      </c>
      <c r="D1870">
        <v>1</v>
      </c>
    </row>
    <row r="1871" spans="1:4" x14ac:dyDescent="0.25">
      <c r="A1871" s="1">
        <v>42060</v>
      </c>
      <c r="B1871" t="s">
        <v>22</v>
      </c>
      <c r="C1871">
        <v>588612</v>
      </c>
      <c r="D1871">
        <v>4</v>
      </c>
    </row>
    <row r="1872" spans="1:4" x14ac:dyDescent="0.25">
      <c r="A1872" s="1">
        <v>42061</v>
      </c>
      <c r="B1872" t="s">
        <v>21</v>
      </c>
      <c r="C1872">
        <v>529582</v>
      </c>
      <c r="D1872">
        <v>2</v>
      </c>
    </row>
    <row r="1873" spans="1:4" x14ac:dyDescent="0.25">
      <c r="A1873" s="1">
        <v>42065</v>
      </c>
      <c r="B1873" t="s">
        <v>20</v>
      </c>
      <c r="C1873">
        <v>303005</v>
      </c>
      <c r="D1873">
        <v>3</v>
      </c>
    </row>
    <row r="1874" spans="1:4" x14ac:dyDescent="0.25">
      <c r="A1874" s="1">
        <v>42066</v>
      </c>
      <c r="B1874" t="s">
        <v>24</v>
      </c>
      <c r="C1874">
        <v>1045960</v>
      </c>
      <c r="D1874">
        <v>6</v>
      </c>
    </row>
    <row r="1875" spans="1:4" x14ac:dyDescent="0.25">
      <c r="A1875" s="1">
        <v>42067</v>
      </c>
      <c r="B1875" t="s">
        <v>22</v>
      </c>
      <c r="C1875">
        <v>757893</v>
      </c>
      <c r="D1875">
        <v>6</v>
      </c>
    </row>
    <row r="1876" spans="1:4" x14ac:dyDescent="0.25">
      <c r="A1876" s="1">
        <v>42068</v>
      </c>
      <c r="B1876" t="s">
        <v>21</v>
      </c>
      <c r="C1876">
        <v>438910</v>
      </c>
      <c r="D1876">
        <v>3</v>
      </c>
    </row>
    <row r="1877" spans="1:4" x14ac:dyDescent="0.25">
      <c r="A1877" s="1">
        <v>42069</v>
      </c>
      <c r="B1877" t="s">
        <v>25</v>
      </c>
      <c r="C1877">
        <v>92076</v>
      </c>
      <c r="D1877">
        <v>1</v>
      </c>
    </row>
    <row r="1878" spans="1:4" x14ac:dyDescent="0.25">
      <c r="A1878" s="1">
        <v>42072</v>
      </c>
      <c r="B1878" t="s">
        <v>20</v>
      </c>
      <c r="C1878">
        <v>96020</v>
      </c>
      <c r="D1878">
        <v>1</v>
      </c>
    </row>
    <row r="1879" spans="1:4" x14ac:dyDescent="0.25">
      <c r="A1879" s="1">
        <v>42073</v>
      </c>
      <c r="B1879" t="s">
        <v>24</v>
      </c>
      <c r="C1879">
        <v>262500</v>
      </c>
      <c r="D1879">
        <v>2</v>
      </c>
    </row>
    <row r="1880" spans="1:4" x14ac:dyDescent="0.25">
      <c r="A1880" s="1">
        <v>42074</v>
      </c>
      <c r="B1880" t="s">
        <v>22</v>
      </c>
      <c r="C1880">
        <v>400000</v>
      </c>
      <c r="D1880">
        <v>1</v>
      </c>
    </row>
    <row r="1881" spans="1:4" x14ac:dyDescent="0.25">
      <c r="A1881" s="1">
        <v>42076</v>
      </c>
      <c r="B1881" t="s">
        <v>25</v>
      </c>
      <c r="C1881">
        <v>801043</v>
      </c>
      <c r="D1881">
        <v>1</v>
      </c>
    </row>
    <row r="1882" spans="1:4" x14ac:dyDescent="0.25">
      <c r="A1882" s="1">
        <v>42078</v>
      </c>
      <c r="B1882" t="s">
        <v>23</v>
      </c>
      <c r="C1882">
        <v>218648</v>
      </c>
      <c r="D1882">
        <v>1</v>
      </c>
    </row>
    <row r="1883" spans="1:4" x14ac:dyDescent="0.25">
      <c r="A1883" s="1">
        <v>42079</v>
      </c>
      <c r="B1883" t="s">
        <v>20</v>
      </c>
      <c r="C1883">
        <v>423520</v>
      </c>
      <c r="D1883">
        <v>3</v>
      </c>
    </row>
    <row r="1884" spans="1:4" x14ac:dyDescent="0.25">
      <c r="A1884" s="1">
        <v>42080</v>
      </c>
      <c r="B1884" t="s">
        <v>24</v>
      </c>
      <c r="C1884">
        <v>244400</v>
      </c>
      <c r="D1884">
        <v>4</v>
      </c>
    </row>
    <row r="1885" spans="1:4" x14ac:dyDescent="0.25">
      <c r="A1885" s="1">
        <v>42082</v>
      </c>
      <c r="B1885" t="s">
        <v>21</v>
      </c>
      <c r="C1885">
        <v>76730</v>
      </c>
      <c r="D1885">
        <v>1</v>
      </c>
    </row>
    <row r="1886" spans="1:4" x14ac:dyDescent="0.25">
      <c r="A1886" s="1">
        <v>42083</v>
      </c>
      <c r="B1886" t="s">
        <v>25</v>
      </c>
      <c r="C1886">
        <v>875283</v>
      </c>
      <c r="D1886">
        <v>2</v>
      </c>
    </row>
    <row r="1887" spans="1:4" x14ac:dyDescent="0.25">
      <c r="A1887" s="1">
        <v>42087</v>
      </c>
      <c r="B1887" t="s">
        <v>24</v>
      </c>
      <c r="C1887">
        <v>246853</v>
      </c>
      <c r="D1887">
        <v>2</v>
      </c>
    </row>
    <row r="1888" spans="1:4" x14ac:dyDescent="0.25">
      <c r="A1888" s="1">
        <v>42088</v>
      </c>
      <c r="B1888" t="s">
        <v>22</v>
      </c>
      <c r="C1888">
        <v>400000</v>
      </c>
      <c r="D1888">
        <v>1</v>
      </c>
    </row>
    <row r="1889" spans="1:4" x14ac:dyDescent="0.25">
      <c r="A1889" s="1">
        <v>42089</v>
      </c>
      <c r="B1889" t="s">
        <v>21</v>
      </c>
      <c r="C1889">
        <v>100000</v>
      </c>
      <c r="D1889">
        <v>1</v>
      </c>
    </row>
    <row r="1890" spans="1:4" x14ac:dyDescent="0.25">
      <c r="A1890" s="1">
        <v>42095</v>
      </c>
      <c r="B1890" t="s">
        <v>22</v>
      </c>
      <c r="C1890">
        <v>150000</v>
      </c>
      <c r="D1890">
        <v>1</v>
      </c>
    </row>
    <row r="1891" spans="1:4" x14ac:dyDescent="0.25">
      <c r="A1891" s="1">
        <v>42098</v>
      </c>
      <c r="B1891" t="s">
        <v>19</v>
      </c>
      <c r="C1891">
        <v>322175</v>
      </c>
      <c r="D1891">
        <v>1</v>
      </c>
    </row>
    <row r="1892" spans="1:4" x14ac:dyDescent="0.25">
      <c r="A1892" s="1">
        <v>42099</v>
      </c>
      <c r="B1892" t="s">
        <v>23</v>
      </c>
      <c r="C1892">
        <v>100262</v>
      </c>
      <c r="D1892">
        <v>1</v>
      </c>
    </row>
    <row r="1893" spans="1:4" x14ac:dyDescent="0.25">
      <c r="A1893" s="1">
        <v>42100</v>
      </c>
      <c r="B1893" t="s">
        <v>20</v>
      </c>
      <c r="C1893">
        <v>950378</v>
      </c>
      <c r="D1893">
        <v>6</v>
      </c>
    </row>
    <row r="1894" spans="1:4" x14ac:dyDescent="0.25">
      <c r="A1894" s="1">
        <v>42101</v>
      </c>
      <c r="B1894" t="s">
        <v>24</v>
      </c>
      <c r="C1894">
        <v>81120</v>
      </c>
      <c r="D1894">
        <v>1</v>
      </c>
    </row>
    <row r="1895" spans="1:4" x14ac:dyDescent="0.25">
      <c r="A1895" s="1">
        <v>42102</v>
      </c>
      <c r="B1895" t="s">
        <v>22</v>
      </c>
      <c r="C1895">
        <v>425234</v>
      </c>
      <c r="D1895">
        <v>4</v>
      </c>
    </row>
    <row r="1896" spans="1:4" x14ac:dyDescent="0.25">
      <c r="A1896" s="1">
        <v>42103</v>
      </c>
      <c r="B1896" t="s">
        <v>21</v>
      </c>
      <c r="C1896">
        <v>609656</v>
      </c>
      <c r="D1896">
        <v>4</v>
      </c>
    </row>
    <row r="1897" spans="1:4" x14ac:dyDescent="0.25">
      <c r="A1897" s="1">
        <v>42104</v>
      </c>
      <c r="B1897" t="s">
        <v>25</v>
      </c>
      <c r="C1897">
        <v>86051</v>
      </c>
      <c r="D1897">
        <v>1</v>
      </c>
    </row>
    <row r="1898" spans="1:4" x14ac:dyDescent="0.25">
      <c r="A1898" s="1">
        <v>42107</v>
      </c>
      <c r="B1898" t="s">
        <v>20</v>
      </c>
      <c r="C1898">
        <v>757006</v>
      </c>
      <c r="D1898">
        <v>3</v>
      </c>
    </row>
    <row r="1899" spans="1:4" x14ac:dyDescent="0.25">
      <c r="A1899" s="1">
        <v>42108</v>
      </c>
      <c r="B1899" t="s">
        <v>24</v>
      </c>
      <c r="C1899">
        <v>453043</v>
      </c>
      <c r="D1899">
        <v>2</v>
      </c>
    </row>
    <row r="1900" spans="1:4" x14ac:dyDescent="0.25">
      <c r="A1900" s="1">
        <v>42110</v>
      </c>
      <c r="B1900" t="s">
        <v>21</v>
      </c>
      <c r="C1900">
        <v>100000</v>
      </c>
      <c r="D1900">
        <v>1</v>
      </c>
    </row>
    <row r="1901" spans="1:4" x14ac:dyDescent="0.25">
      <c r="A1901" s="1">
        <v>42114</v>
      </c>
      <c r="B1901" t="s">
        <v>20</v>
      </c>
      <c r="C1901">
        <v>1377575</v>
      </c>
      <c r="D1901">
        <v>5</v>
      </c>
    </row>
    <row r="1902" spans="1:4" x14ac:dyDescent="0.25">
      <c r="A1902" s="1">
        <v>42115</v>
      </c>
      <c r="B1902" t="s">
        <v>24</v>
      </c>
      <c r="C1902">
        <v>644350</v>
      </c>
      <c r="D1902">
        <v>2</v>
      </c>
    </row>
    <row r="1903" spans="1:4" x14ac:dyDescent="0.25">
      <c r="A1903" s="1">
        <v>42116</v>
      </c>
      <c r="B1903" t="s">
        <v>22</v>
      </c>
      <c r="C1903">
        <v>1533100</v>
      </c>
      <c r="D1903">
        <v>8</v>
      </c>
    </row>
    <row r="1904" spans="1:4" x14ac:dyDescent="0.25">
      <c r="A1904" s="1">
        <v>42117</v>
      </c>
      <c r="B1904" t="s">
        <v>21</v>
      </c>
      <c r="C1904">
        <v>1063378</v>
      </c>
      <c r="D1904">
        <v>4</v>
      </c>
    </row>
    <row r="1905" spans="1:4" x14ac:dyDescent="0.25">
      <c r="A1905" s="1">
        <v>42118</v>
      </c>
      <c r="B1905" t="s">
        <v>25</v>
      </c>
      <c r="C1905">
        <v>2066820</v>
      </c>
      <c r="D1905">
        <v>8</v>
      </c>
    </row>
    <row r="1906" spans="1:4" x14ac:dyDescent="0.25">
      <c r="A1906" s="1">
        <v>42121</v>
      </c>
      <c r="B1906" t="s">
        <v>20</v>
      </c>
      <c r="C1906">
        <v>1656714</v>
      </c>
      <c r="D1906">
        <v>8</v>
      </c>
    </row>
    <row r="1907" spans="1:4" x14ac:dyDescent="0.25">
      <c r="A1907" s="1">
        <v>42122</v>
      </c>
      <c r="B1907" t="s">
        <v>24</v>
      </c>
      <c r="C1907">
        <v>2383050</v>
      </c>
      <c r="D1907">
        <v>8</v>
      </c>
    </row>
    <row r="1908" spans="1:4" x14ac:dyDescent="0.25">
      <c r="A1908" s="1">
        <v>42123</v>
      </c>
      <c r="B1908" t="s">
        <v>22</v>
      </c>
      <c r="C1908">
        <v>1609517</v>
      </c>
      <c r="D1908">
        <v>6</v>
      </c>
    </row>
    <row r="1909" spans="1:4" x14ac:dyDescent="0.25">
      <c r="A1909" s="1">
        <v>42124</v>
      </c>
      <c r="B1909" t="s">
        <v>21</v>
      </c>
      <c r="C1909">
        <v>1687605</v>
      </c>
      <c r="D1909">
        <v>6</v>
      </c>
    </row>
    <row r="1910" spans="1:4" x14ac:dyDescent="0.25">
      <c r="A1910" s="1">
        <v>42128</v>
      </c>
      <c r="B1910" t="s">
        <v>20</v>
      </c>
      <c r="C1910">
        <v>3602024</v>
      </c>
      <c r="D1910">
        <v>15</v>
      </c>
    </row>
    <row r="1911" spans="1:4" x14ac:dyDescent="0.25">
      <c r="A1911" s="1">
        <v>42129</v>
      </c>
      <c r="B1911" t="s">
        <v>24</v>
      </c>
      <c r="C1911">
        <v>3920009</v>
      </c>
      <c r="D1911">
        <v>12</v>
      </c>
    </row>
    <row r="1912" spans="1:4" x14ac:dyDescent="0.25">
      <c r="A1912" s="1">
        <v>42130</v>
      </c>
      <c r="B1912" t="s">
        <v>22</v>
      </c>
      <c r="C1912">
        <v>998700</v>
      </c>
      <c r="D1912">
        <v>4</v>
      </c>
    </row>
    <row r="1913" spans="1:4" x14ac:dyDescent="0.25">
      <c r="A1913" s="1">
        <v>42131</v>
      </c>
      <c r="B1913" t="s">
        <v>21</v>
      </c>
      <c r="C1913">
        <v>1590093</v>
      </c>
      <c r="D1913">
        <v>5</v>
      </c>
    </row>
    <row r="1914" spans="1:4" x14ac:dyDescent="0.25">
      <c r="A1914" s="1">
        <v>42132</v>
      </c>
      <c r="B1914" t="s">
        <v>25</v>
      </c>
      <c r="C1914">
        <v>2045550</v>
      </c>
      <c r="D1914">
        <v>7</v>
      </c>
    </row>
    <row r="1915" spans="1:4" x14ac:dyDescent="0.25">
      <c r="A1915" s="1">
        <v>42135</v>
      </c>
      <c r="B1915" t="s">
        <v>20</v>
      </c>
      <c r="C1915">
        <v>2716966</v>
      </c>
      <c r="D1915">
        <v>10</v>
      </c>
    </row>
    <row r="1916" spans="1:4" x14ac:dyDescent="0.25">
      <c r="A1916" s="1">
        <v>42136</v>
      </c>
      <c r="B1916" t="s">
        <v>24</v>
      </c>
      <c r="C1916">
        <v>2577401</v>
      </c>
      <c r="D1916">
        <v>8</v>
      </c>
    </row>
    <row r="1917" spans="1:4" x14ac:dyDescent="0.25">
      <c r="A1917" s="1">
        <v>42137</v>
      </c>
      <c r="B1917" t="s">
        <v>22</v>
      </c>
      <c r="C1917">
        <v>1384425</v>
      </c>
      <c r="D1917">
        <v>4</v>
      </c>
    </row>
    <row r="1918" spans="1:4" x14ac:dyDescent="0.25">
      <c r="A1918" s="1">
        <v>42138</v>
      </c>
      <c r="B1918" t="s">
        <v>21</v>
      </c>
      <c r="C1918">
        <v>2693605</v>
      </c>
      <c r="D1918">
        <v>13</v>
      </c>
    </row>
    <row r="1919" spans="1:4" x14ac:dyDescent="0.25">
      <c r="A1919" s="1">
        <v>42139</v>
      </c>
      <c r="B1919" t="s">
        <v>25</v>
      </c>
      <c r="C1919">
        <v>2931750</v>
      </c>
      <c r="D1919">
        <v>10</v>
      </c>
    </row>
    <row r="1920" spans="1:4" x14ac:dyDescent="0.25">
      <c r="A1920" s="1">
        <v>42143</v>
      </c>
      <c r="B1920" t="s">
        <v>24</v>
      </c>
      <c r="C1920">
        <v>2256750</v>
      </c>
      <c r="D1920">
        <v>8</v>
      </c>
    </row>
    <row r="1921" spans="1:4" x14ac:dyDescent="0.25">
      <c r="A1921" s="1">
        <v>42144</v>
      </c>
      <c r="B1921" t="s">
        <v>22</v>
      </c>
      <c r="C1921">
        <v>496129</v>
      </c>
      <c r="D1921">
        <v>2</v>
      </c>
    </row>
    <row r="1922" spans="1:4" x14ac:dyDescent="0.25">
      <c r="A1922" s="1">
        <v>42145</v>
      </c>
      <c r="B1922" t="s">
        <v>21</v>
      </c>
      <c r="C1922">
        <v>1322175</v>
      </c>
      <c r="D1922">
        <v>4</v>
      </c>
    </row>
    <row r="1923" spans="1:4" x14ac:dyDescent="0.25">
      <c r="A1923" s="1">
        <v>42146</v>
      </c>
      <c r="B1923" t="s">
        <v>25</v>
      </c>
      <c r="C1923">
        <v>1402382</v>
      </c>
      <c r="D1923">
        <v>4</v>
      </c>
    </row>
    <row r="1924" spans="1:4" x14ac:dyDescent="0.25">
      <c r="A1924" s="1">
        <v>42149</v>
      </c>
      <c r="B1924" t="s">
        <v>20</v>
      </c>
      <c r="C1924">
        <v>1349563</v>
      </c>
      <c r="D1924">
        <v>4</v>
      </c>
    </row>
    <row r="1925" spans="1:4" x14ac:dyDescent="0.25">
      <c r="A1925" s="1">
        <v>42150</v>
      </c>
      <c r="B1925" t="s">
        <v>24</v>
      </c>
      <c r="C1925">
        <v>1385553</v>
      </c>
      <c r="D1925">
        <v>5</v>
      </c>
    </row>
    <row r="1926" spans="1:4" x14ac:dyDescent="0.25">
      <c r="A1926" s="1">
        <v>42151</v>
      </c>
      <c r="B1926" t="s">
        <v>22</v>
      </c>
      <c r="C1926">
        <v>966525</v>
      </c>
      <c r="D1926">
        <v>3</v>
      </c>
    </row>
    <row r="1927" spans="1:4" x14ac:dyDescent="0.25">
      <c r="A1927" s="1">
        <v>42152</v>
      </c>
      <c r="B1927" t="s">
        <v>21</v>
      </c>
      <c r="C1927">
        <v>620000</v>
      </c>
      <c r="D1927">
        <v>3</v>
      </c>
    </row>
    <row r="1928" spans="1:4" x14ac:dyDescent="0.25">
      <c r="A1928" s="1">
        <v>42153</v>
      </c>
      <c r="B1928" t="s">
        <v>25</v>
      </c>
      <c r="C1928">
        <v>322175</v>
      </c>
      <c r="D1928">
        <v>1</v>
      </c>
    </row>
    <row r="1929" spans="1:4" x14ac:dyDescent="0.25">
      <c r="A1929" s="1">
        <v>42156</v>
      </c>
      <c r="B1929" t="s">
        <v>20</v>
      </c>
      <c r="C1929">
        <v>398905</v>
      </c>
      <c r="D1929">
        <v>2</v>
      </c>
    </row>
    <row r="1930" spans="1:4" x14ac:dyDescent="0.25">
      <c r="A1930" s="1">
        <v>42157</v>
      </c>
      <c r="B1930" t="s">
        <v>24</v>
      </c>
      <c r="C1930">
        <v>322175</v>
      </c>
      <c r="D1930">
        <v>1</v>
      </c>
    </row>
    <row r="1931" spans="1:4" x14ac:dyDescent="0.25">
      <c r="A1931" s="1">
        <v>42159</v>
      </c>
      <c r="B1931" t="s">
        <v>21</v>
      </c>
      <c r="C1931">
        <v>380185</v>
      </c>
      <c r="D1931">
        <v>4</v>
      </c>
    </row>
    <row r="1932" spans="1:4" x14ac:dyDescent="0.25">
      <c r="A1932" s="1">
        <v>42160</v>
      </c>
      <c r="B1932" t="s">
        <v>25</v>
      </c>
      <c r="C1932">
        <v>434675</v>
      </c>
      <c r="D1932">
        <v>2</v>
      </c>
    </row>
    <row r="1933" spans="1:4" x14ac:dyDescent="0.25">
      <c r="A1933" s="1">
        <v>42164</v>
      </c>
      <c r="B1933" t="s">
        <v>24</v>
      </c>
      <c r="C1933">
        <v>612708</v>
      </c>
      <c r="D1933">
        <v>4</v>
      </c>
    </row>
    <row r="1934" spans="1:4" x14ac:dyDescent="0.25">
      <c r="A1934" s="1">
        <v>42165</v>
      </c>
      <c r="B1934" t="s">
        <v>22</v>
      </c>
      <c r="C1934">
        <v>404572</v>
      </c>
      <c r="D1934">
        <v>3</v>
      </c>
    </row>
    <row r="1935" spans="1:4" x14ac:dyDescent="0.25">
      <c r="A1935" s="1">
        <v>42166</v>
      </c>
      <c r="B1935" t="s">
        <v>21</v>
      </c>
      <c r="C1935">
        <v>828980</v>
      </c>
      <c r="D1935">
        <v>7</v>
      </c>
    </row>
    <row r="1936" spans="1:4" x14ac:dyDescent="0.25">
      <c r="A1936" s="1">
        <v>42171</v>
      </c>
      <c r="B1936" t="s">
        <v>24</v>
      </c>
      <c r="C1936">
        <v>610497</v>
      </c>
      <c r="D1936">
        <v>3</v>
      </c>
    </row>
    <row r="1937" spans="1:4" x14ac:dyDescent="0.25">
      <c r="A1937" s="1">
        <v>42172</v>
      </c>
      <c r="B1937" t="s">
        <v>22</v>
      </c>
      <c r="C1937">
        <v>200000</v>
      </c>
      <c r="D1937">
        <v>1</v>
      </c>
    </row>
    <row r="1938" spans="1:4" x14ac:dyDescent="0.25">
      <c r="A1938" s="1">
        <v>42173</v>
      </c>
      <c r="B1938" t="s">
        <v>21</v>
      </c>
      <c r="C1938">
        <v>322175</v>
      </c>
      <c r="D1938">
        <v>1</v>
      </c>
    </row>
    <row r="1939" spans="1:4" x14ac:dyDescent="0.25">
      <c r="A1939" s="1">
        <v>42178</v>
      </c>
      <c r="B1939" t="s">
        <v>24</v>
      </c>
      <c r="C1939">
        <v>172557</v>
      </c>
      <c r="D1939">
        <v>1</v>
      </c>
    </row>
    <row r="1940" spans="1:4" x14ac:dyDescent="0.25">
      <c r="A1940" s="1">
        <v>42180</v>
      </c>
      <c r="B1940" t="s">
        <v>21</v>
      </c>
      <c r="C1940">
        <v>96853</v>
      </c>
      <c r="D1940">
        <v>1</v>
      </c>
    </row>
    <row r="1941" spans="1:4" x14ac:dyDescent="0.25">
      <c r="A1941" s="1">
        <v>42185</v>
      </c>
      <c r="B1941" t="s">
        <v>24</v>
      </c>
      <c r="C1941">
        <v>117593</v>
      </c>
      <c r="D1941">
        <v>1</v>
      </c>
    </row>
    <row r="1942" spans="1:4" x14ac:dyDescent="0.25">
      <c r="A1942" s="1">
        <v>42186</v>
      </c>
      <c r="B1942" t="s">
        <v>22</v>
      </c>
      <c r="C1942">
        <v>300000</v>
      </c>
      <c r="D1942">
        <v>1</v>
      </c>
    </row>
    <row r="1943" spans="1:4" x14ac:dyDescent="0.25">
      <c r="A1943" s="1">
        <v>42187</v>
      </c>
      <c r="B1943" t="s">
        <v>21</v>
      </c>
      <c r="C1943">
        <v>916922</v>
      </c>
      <c r="D1943">
        <v>5</v>
      </c>
    </row>
    <row r="1944" spans="1:4" x14ac:dyDescent="0.25">
      <c r="A1944" s="1">
        <v>42188</v>
      </c>
      <c r="B1944" t="s">
        <v>25</v>
      </c>
      <c r="C1944">
        <v>714914</v>
      </c>
      <c r="D1944">
        <v>3</v>
      </c>
    </row>
    <row r="1945" spans="1:4" x14ac:dyDescent="0.25">
      <c r="A1945" s="1">
        <v>42191</v>
      </c>
      <c r="B1945" t="s">
        <v>20</v>
      </c>
      <c r="C1945">
        <v>182326</v>
      </c>
      <c r="D1945">
        <v>2</v>
      </c>
    </row>
    <row r="1946" spans="1:4" x14ac:dyDescent="0.25">
      <c r="A1946" s="1">
        <v>42192</v>
      </c>
      <c r="B1946" t="s">
        <v>24</v>
      </c>
      <c r="C1946">
        <v>1331801</v>
      </c>
      <c r="D1946">
        <v>5</v>
      </c>
    </row>
    <row r="1947" spans="1:4" x14ac:dyDescent="0.25">
      <c r="A1947" s="1">
        <v>42193</v>
      </c>
      <c r="B1947" t="s">
        <v>22</v>
      </c>
      <c r="C1947">
        <v>1024209</v>
      </c>
      <c r="D1947">
        <v>4</v>
      </c>
    </row>
    <row r="1948" spans="1:4" x14ac:dyDescent="0.25">
      <c r="A1948" s="1">
        <v>42194</v>
      </c>
      <c r="B1948" t="s">
        <v>21</v>
      </c>
      <c r="C1948">
        <v>522175</v>
      </c>
      <c r="D1948">
        <v>2</v>
      </c>
    </row>
    <row r="1949" spans="1:4" x14ac:dyDescent="0.25">
      <c r="A1949" s="1">
        <v>42198</v>
      </c>
      <c r="B1949" t="s">
        <v>20</v>
      </c>
      <c r="C1949">
        <v>322175</v>
      </c>
      <c r="D1949">
        <v>1</v>
      </c>
    </row>
    <row r="1950" spans="1:4" x14ac:dyDescent="0.25">
      <c r="A1950" s="1">
        <v>42199</v>
      </c>
      <c r="B1950" t="s">
        <v>24</v>
      </c>
      <c r="C1950">
        <v>411674</v>
      </c>
      <c r="D1950">
        <v>2</v>
      </c>
    </row>
    <row r="1951" spans="1:4" x14ac:dyDescent="0.25">
      <c r="A1951" s="1">
        <v>42200</v>
      </c>
      <c r="B1951" t="s">
        <v>22</v>
      </c>
      <c r="C1951">
        <v>702364</v>
      </c>
      <c r="D1951">
        <v>4</v>
      </c>
    </row>
    <row r="1952" spans="1:4" x14ac:dyDescent="0.25">
      <c r="A1952" s="1">
        <v>42201</v>
      </c>
      <c r="B1952" t="s">
        <v>21</v>
      </c>
      <c r="C1952">
        <v>322175</v>
      </c>
      <c r="D1952">
        <v>1</v>
      </c>
    </row>
    <row r="1953" spans="1:4" x14ac:dyDescent="0.25">
      <c r="A1953" s="1">
        <v>42202</v>
      </c>
      <c r="B1953" t="s">
        <v>25</v>
      </c>
      <c r="C1953">
        <v>464854</v>
      </c>
      <c r="D1953">
        <v>2</v>
      </c>
    </row>
    <row r="1954" spans="1:4" x14ac:dyDescent="0.25">
      <c r="A1954" s="1">
        <v>42206</v>
      </c>
      <c r="B1954" t="s">
        <v>24</v>
      </c>
      <c r="C1954">
        <v>451714</v>
      </c>
      <c r="D1954">
        <v>3</v>
      </c>
    </row>
    <row r="1955" spans="1:4" x14ac:dyDescent="0.25">
      <c r="A1955" s="1">
        <v>42207</v>
      </c>
      <c r="B1955" t="s">
        <v>22</v>
      </c>
      <c r="C1955">
        <v>644350</v>
      </c>
      <c r="D1955">
        <v>2</v>
      </c>
    </row>
    <row r="1956" spans="1:4" x14ac:dyDescent="0.25">
      <c r="A1956" s="1">
        <v>42208</v>
      </c>
      <c r="B1956" t="s">
        <v>21</v>
      </c>
      <c r="C1956">
        <v>2091183</v>
      </c>
      <c r="D1956">
        <v>14</v>
      </c>
    </row>
    <row r="1957" spans="1:4" x14ac:dyDescent="0.25">
      <c r="A1957" s="1">
        <v>42209</v>
      </c>
      <c r="B1957" t="s">
        <v>25</v>
      </c>
      <c r="C1957">
        <v>1310574</v>
      </c>
      <c r="D1957">
        <v>6</v>
      </c>
    </row>
    <row r="1958" spans="1:4" x14ac:dyDescent="0.25">
      <c r="A1958" s="1">
        <v>42212</v>
      </c>
      <c r="B1958" t="s">
        <v>20</v>
      </c>
      <c r="C1958">
        <v>644350</v>
      </c>
      <c r="D1958">
        <v>2</v>
      </c>
    </row>
    <row r="1959" spans="1:4" x14ac:dyDescent="0.25">
      <c r="A1959" s="1">
        <v>42213</v>
      </c>
      <c r="B1959" t="s">
        <v>24</v>
      </c>
      <c r="C1959">
        <v>200000</v>
      </c>
      <c r="D1959">
        <v>1</v>
      </c>
    </row>
    <row r="1960" spans="1:4" x14ac:dyDescent="0.25">
      <c r="A1960" s="1">
        <v>42215</v>
      </c>
      <c r="B1960" t="s">
        <v>21</v>
      </c>
      <c r="C1960">
        <v>816907</v>
      </c>
      <c r="D1960">
        <v>3</v>
      </c>
    </row>
    <row r="1961" spans="1:4" x14ac:dyDescent="0.25">
      <c r="A1961" s="1">
        <v>42219</v>
      </c>
      <c r="B1961" t="s">
        <v>20</v>
      </c>
      <c r="C1961">
        <v>72289</v>
      </c>
      <c r="D1961">
        <v>1</v>
      </c>
    </row>
    <row r="1962" spans="1:4" x14ac:dyDescent="0.25">
      <c r="A1962" s="1">
        <v>42220</v>
      </c>
      <c r="B1962" t="s">
        <v>24</v>
      </c>
      <c r="C1962">
        <v>440185</v>
      </c>
      <c r="D1962">
        <v>3</v>
      </c>
    </row>
    <row r="1963" spans="1:4" x14ac:dyDescent="0.25">
      <c r="A1963" s="1">
        <v>42221</v>
      </c>
      <c r="B1963" t="s">
        <v>22</v>
      </c>
      <c r="C1963">
        <v>751291</v>
      </c>
      <c r="D1963">
        <v>3</v>
      </c>
    </row>
    <row r="1964" spans="1:4" x14ac:dyDescent="0.25">
      <c r="A1964" s="1">
        <v>42222</v>
      </c>
      <c r="B1964" t="s">
        <v>21</v>
      </c>
      <c r="C1964">
        <v>850000</v>
      </c>
      <c r="D1964">
        <v>3</v>
      </c>
    </row>
    <row r="1965" spans="1:4" x14ac:dyDescent="0.25">
      <c r="A1965" s="1">
        <v>42226</v>
      </c>
      <c r="B1965" t="s">
        <v>20</v>
      </c>
      <c r="C1965">
        <v>484951</v>
      </c>
      <c r="D1965">
        <v>3</v>
      </c>
    </row>
    <row r="1966" spans="1:4" x14ac:dyDescent="0.25">
      <c r="A1966" s="1">
        <v>42228</v>
      </c>
      <c r="B1966" t="s">
        <v>22</v>
      </c>
      <c r="C1966">
        <v>1152907</v>
      </c>
      <c r="D1966">
        <v>6</v>
      </c>
    </row>
    <row r="1967" spans="1:4" x14ac:dyDescent="0.25">
      <c r="A1967" s="1">
        <v>42234</v>
      </c>
      <c r="B1967" t="s">
        <v>24</v>
      </c>
      <c r="C1967">
        <v>169082</v>
      </c>
      <c r="D1967">
        <v>1</v>
      </c>
    </row>
    <row r="1968" spans="1:4" x14ac:dyDescent="0.25">
      <c r="A1968" s="1">
        <v>42235</v>
      </c>
      <c r="B1968" t="s">
        <v>22</v>
      </c>
      <c r="C1968">
        <v>750000</v>
      </c>
      <c r="D1968">
        <v>2</v>
      </c>
    </row>
    <row r="1969" spans="1:4" x14ac:dyDescent="0.25">
      <c r="A1969" s="1">
        <v>42236</v>
      </c>
      <c r="B1969" t="s">
        <v>21</v>
      </c>
      <c r="C1969">
        <v>1166525</v>
      </c>
      <c r="D1969">
        <v>4</v>
      </c>
    </row>
    <row r="1970" spans="1:4" x14ac:dyDescent="0.25">
      <c r="A1970" s="1">
        <v>42237</v>
      </c>
      <c r="B1970" t="s">
        <v>25</v>
      </c>
      <c r="C1970">
        <v>204857</v>
      </c>
      <c r="D1970">
        <v>2</v>
      </c>
    </row>
    <row r="1971" spans="1:4" x14ac:dyDescent="0.25">
      <c r="A1971" s="1">
        <v>42241</v>
      </c>
      <c r="B1971" t="s">
        <v>24</v>
      </c>
      <c r="C1971">
        <v>200000</v>
      </c>
      <c r="D1971">
        <v>2</v>
      </c>
    </row>
    <row r="1972" spans="1:4" x14ac:dyDescent="0.25">
      <c r="A1972" s="1">
        <v>42242</v>
      </c>
      <c r="B1972" t="s">
        <v>22</v>
      </c>
      <c r="C1972">
        <v>665700</v>
      </c>
      <c r="D1972">
        <v>3</v>
      </c>
    </row>
    <row r="1973" spans="1:4" x14ac:dyDescent="0.25">
      <c r="A1973" s="1">
        <v>42243</v>
      </c>
      <c r="B1973" t="s">
        <v>21</v>
      </c>
      <c r="C1973">
        <v>142679</v>
      </c>
      <c r="D1973">
        <v>1</v>
      </c>
    </row>
    <row r="1974" spans="1:4" x14ac:dyDescent="0.25">
      <c r="A1974" s="1">
        <v>42244</v>
      </c>
      <c r="B1974" t="s">
        <v>25</v>
      </c>
      <c r="C1974">
        <v>686275</v>
      </c>
      <c r="D1974">
        <v>2</v>
      </c>
    </row>
    <row r="1975" spans="1:4" x14ac:dyDescent="0.25">
      <c r="A1975" s="1">
        <v>42248</v>
      </c>
      <c r="B1975" t="s">
        <v>24</v>
      </c>
      <c r="C1975">
        <v>172557</v>
      </c>
      <c r="D1975">
        <v>1</v>
      </c>
    </row>
    <row r="1976" spans="1:4" x14ac:dyDescent="0.25">
      <c r="A1976" s="1">
        <v>42249</v>
      </c>
      <c r="B1976" t="s">
        <v>22</v>
      </c>
      <c r="C1976">
        <v>80223</v>
      </c>
      <c r="D1976">
        <v>1</v>
      </c>
    </row>
    <row r="1977" spans="1:4" x14ac:dyDescent="0.25">
      <c r="A1977" s="1">
        <v>42250</v>
      </c>
      <c r="B1977" t="s">
        <v>21</v>
      </c>
      <c r="C1977">
        <v>394526</v>
      </c>
      <c r="D1977">
        <v>2</v>
      </c>
    </row>
    <row r="1978" spans="1:4" x14ac:dyDescent="0.25">
      <c r="A1978" s="1">
        <v>42251</v>
      </c>
      <c r="B1978" t="s">
        <v>25</v>
      </c>
      <c r="C1978">
        <v>780569</v>
      </c>
      <c r="D1978">
        <v>5</v>
      </c>
    </row>
    <row r="1979" spans="1:4" x14ac:dyDescent="0.25">
      <c r="A1979" s="1">
        <v>42254</v>
      </c>
      <c r="B1979" t="s">
        <v>20</v>
      </c>
      <c r="C1979">
        <v>250000</v>
      </c>
      <c r="D1979">
        <v>1</v>
      </c>
    </row>
    <row r="1980" spans="1:4" x14ac:dyDescent="0.25">
      <c r="A1980" s="1">
        <v>42255</v>
      </c>
      <c r="B1980" t="s">
        <v>24</v>
      </c>
      <c r="C1980">
        <v>1184577</v>
      </c>
      <c r="D1980">
        <v>5</v>
      </c>
    </row>
    <row r="1981" spans="1:4" x14ac:dyDescent="0.25">
      <c r="A1981" s="1">
        <v>42256</v>
      </c>
      <c r="B1981" t="s">
        <v>22</v>
      </c>
      <c r="C1981">
        <v>1017325</v>
      </c>
      <c r="D1981">
        <v>4</v>
      </c>
    </row>
    <row r="1982" spans="1:4" x14ac:dyDescent="0.25">
      <c r="A1982" s="1">
        <v>42258</v>
      </c>
      <c r="B1982" t="s">
        <v>25</v>
      </c>
      <c r="C1982">
        <v>229644</v>
      </c>
      <c r="D1982">
        <v>2</v>
      </c>
    </row>
    <row r="1983" spans="1:4" x14ac:dyDescent="0.25">
      <c r="A1983" s="1">
        <v>42261</v>
      </c>
      <c r="B1983" t="s">
        <v>20</v>
      </c>
      <c r="C1983">
        <v>322175</v>
      </c>
      <c r="D1983">
        <v>1</v>
      </c>
    </row>
    <row r="1984" spans="1:4" x14ac:dyDescent="0.25">
      <c r="A1984" s="1">
        <v>42262</v>
      </c>
      <c r="B1984" t="s">
        <v>24</v>
      </c>
      <c r="C1984">
        <v>622175</v>
      </c>
      <c r="D1984">
        <v>5</v>
      </c>
    </row>
    <row r="1985" spans="1:4" x14ac:dyDescent="0.25">
      <c r="A1985" s="1">
        <v>42263</v>
      </c>
      <c r="B1985" t="s">
        <v>22</v>
      </c>
      <c r="C1985">
        <v>200000</v>
      </c>
      <c r="D1985">
        <v>1</v>
      </c>
    </row>
    <row r="1986" spans="1:4" x14ac:dyDescent="0.25">
      <c r="A1986" s="1">
        <v>42264</v>
      </c>
      <c r="B1986" t="s">
        <v>21</v>
      </c>
      <c r="C1986">
        <v>793129</v>
      </c>
      <c r="D1986">
        <v>4</v>
      </c>
    </row>
    <row r="1987" spans="1:4" x14ac:dyDescent="0.25">
      <c r="A1987" s="1">
        <v>42265</v>
      </c>
      <c r="B1987" t="s">
        <v>25</v>
      </c>
      <c r="C1987">
        <v>350000</v>
      </c>
      <c r="D1987">
        <v>1</v>
      </c>
    </row>
    <row r="1988" spans="1:4" x14ac:dyDescent="0.25">
      <c r="A1988" s="1">
        <v>42268</v>
      </c>
      <c r="B1988" t="s">
        <v>20</v>
      </c>
      <c r="C1988">
        <v>300000</v>
      </c>
      <c r="D1988">
        <v>1</v>
      </c>
    </row>
    <row r="1989" spans="1:4" x14ac:dyDescent="0.25">
      <c r="A1989" s="1">
        <v>42269</v>
      </c>
      <c r="B1989" t="s">
        <v>24</v>
      </c>
      <c r="C1989">
        <v>1044350</v>
      </c>
      <c r="D1989">
        <v>3</v>
      </c>
    </row>
    <row r="1990" spans="1:4" x14ac:dyDescent="0.25">
      <c r="A1990" s="1">
        <v>42270</v>
      </c>
      <c r="B1990" t="s">
        <v>22</v>
      </c>
      <c r="C1990">
        <v>522175</v>
      </c>
      <c r="D1990">
        <v>3</v>
      </c>
    </row>
    <row r="1991" spans="1:4" x14ac:dyDescent="0.25">
      <c r="A1991" s="1">
        <v>42271</v>
      </c>
      <c r="B1991" t="s">
        <v>21</v>
      </c>
      <c r="C1991">
        <v>794350</v>
      </c>
      <c r="D1991">
        <v>3</v>
      </c>
    </row>
    <row r="1992" spans="1:4" x14ac:dyDescent="0.25">
      <c r="A1992" s="1">
        <v>42272</v>
      </c>
      <c r="B1992" t="s">
        <v>25</v>
      </c>
      <c r="C1992">
        <v>322175</v>
      </c>
      <c r="D1992">
        <v>1</v>
      </c>
    </row>
    <row r="1993" spans="1:4" x14ac:dyDescent="0.25">
      <c r="A1993" s="1">
        <v>42276</v>
      </c>
      <c r="B1993" t="s">
        <v>24</v>
      </c>
      <c r="C1993">
        <v>322175</v>
      </c>
      <c r="D1993">
        <v>1</v>
      </c>
    </row>
    <row r="1994" spans="1:4" x14ac:dyDescent="0.25">
      <c r="A1994" s="1">
        <v>42277</v>
      </c>
      <c r="B1994" t="s">
        <v>22</v>
      </c>
      <c r="C1994">
        <v>663458</v>
      </c>
      <c r="D1994">
        <v>4</v>
      </c>
    </row>
    <row r="1995" spans="1:4" x14ac:dyDescent="0.25">
      <c r="A1995" s="1">
        <v>42278</v>
      </c>
      <c r="B1995" t="s">
        <v>21</v>
      </c>
      <c r="C1995">
        <v>127464</v>
      </c>
      <c r="D1995">
        <v>2</v>
      </c>
    </row>
    <row r="1996" spans="1:4" x14ac:dyDescent="0.25">
      <c r="A1996" s="1">
        <v>42279</v>
      </c>
      <c r="B1996" t="s">
        <v>25</v>
      </c>
      <c r="C1996">
        <v>1141528</v>
      </c>
      <c r="D1996">
        <v>4</v>
      </c>
    </row>
    <row r="1997" spans="1:4" x14ac:dyDescent="0.25">
      <c r="A1997" s="1">
        <v>42282</v>
      </c>
      <c r="B1997" t="s">
        <v>20</v>
      </c>
      <c r="C1997">
        <v>332410</v>
      </c>
      <c r="D1997">
        <v>3</v>
      </c>
    </row>
    <row r="1998" spans="1:4" x14ac:dyDescent="0.25">
      <c r="A1998" s="1">
        <v>42283</v>
      </c>
      <c r="B1998" t="s">
        <v>24</v>
      </c>
      <c r="C1998">
        <v>315323</v>
      </c>
      <c r="D1998">
        <v>2</v>
      </c>
    </row>
    <row r="1999" spans="1:4" x14ac:dyDescent="0.25">
      <c r="A1999" s="1">
        <v>42286</v>
      </c>
      <c r="B1999" t="s">
        <v>25</v>
      </c>
      <c r="C1999">
        <v>150000</v>
      </c>
      <c r="D1999">
        <v>1</v>
      </c>
    </row>
    <row r="2000" spans="1:4" x14ac:dyDescent="0.25">
      <c r="A2000" s="1">
        <v>42290</v>
      </c>
      <c r="B2000" t="s">
        <v>24</v>
      </c>
      <c r="C2000">
        <v>145400</v>
      </c>
      <c r="D2000">
        <v>1</v>
      </c>
    </row>
    <row r="2001" spans="1:4" x14ac:dyDescent="0.25">
      <c r="A2001" s="1">
        <v>42291</v>
      </c>
      <c r="B2001" t="s">
        <v>22</v>
      </c>
      <c r="C2001">
        <v>160000</v>
      </c>
      <c r="D2001">
        <v>1</v>
      </c>
    </row>
    <row r="2002" spans="1:4" x14ac:dyDescent="0.25">
      <c r="A2002" s="1">
        <v>42292</v>
      </c>
      <c r="B2002" t="s">
        <v>21</v>
      </c>
      <c r="C2002">
        <v>153100</v>
      </c>
      <c r="D2002">
        <v>1</v>
      </c>
    </row>
    <row r="2003" spans="1:4" x14ac:dyDescent="0.25">
      <c r="A2003" s="1">
        <v>42297</v>
      </c>
      <c r="B2003" t="s">
        <v>24</v>
      </c>
      <c r="C2003">
        <v>366064</v>
      </c>
      <c r="D2003">
        <v>4</v>
      </c>
    </row>
    <row r="2004" spans="1:4" x14ac:dyDescent="0.25">
      <c r="A2004" s="1">
        <v>42298</v>
      </c>
      <c r="B2004" t="s">
        <v>22</v>
      </c>
      <c r="C2004">
        <v>161518</v>
      </c>
      <c r="D2004">
        <v>1</v>
      </c>
    </row>
    <row r="2005" spans="1:4" x14ac:dyDescent="0.25">
      <c r="A2005" s="1">
        <v>42303</v>
      </c>
      <c r="B2005" t="s">
        <v>20</v>
      </c>
      <c r="C2005">
        <v>150000</v>
      </c>
      <c r="D2005">
        <v>1</v>
      </c>
    </row>
    <row r="2006" spans="1:4" x14ac:dyDescent="0.25">
      <c r="A2006" s="1">
        <v>42304</v>
      </c>
      <c r="B2006" t="s">
        <v>24</v>
      </c>
      <c r="C2006">
        <v>56000</v>
      </c>
      <c r="D2006">
        <v>1</v>
      </c>
    </row>
    <row r="2007" spans="1:4" x14ac:dyDescent="0.25">
      <c r="A2007" s="1">
        <v>42305</v>
      </c>
      <c r="B2007" t="s">
        <v>22</v>
      </c>
      <c r="C2007">
        <v>890202</v>
      </c>
      <c r="D2007">
        <v>4</v>
      </c>
    </row>
    <row r="2008" spans="1:4" x14ac:dyDescent="0.25">
      <c r="A2008" s="1">
        <v>42306</v>
      </c>
      <c r="B2008" t="s">
        <v>21</v>
      </c>
      <c r="C2008">
        <v>1179351</v>
      </c>
      <c r="D2008">
        <v>5</v>
      </c>
    </row>
    <row r="2009" spans="1:4" x14ac:dyDescent="0.25">
      <c r="A2009" s="1">
        <v>42313</v>
      </c>
      <c r="B2009" t="s">
        <v>21</v>
      </c>
      <c r="C2009">
        <v>278644</v>
      </c>
      <c r="D2009">
        <v>2</v>
      </c>
    </row>
    <row r="2010" spans="1:4" x14ac:dyDescent="0.25">
      <c r="A2010" s="1">
        <v>42318</v>
      </c>
      <c r="B2010" t="s">
        <v>24</v>
      </c>
      <c r="C2010">
        <v>480254</v>
      </c>
      <c r="D2010">
        <v>3</v>
      </c>
    </row>
    <row r="2011" spans="1:4" x14ac:dyDescent="0.25">
      <c r="A2011" s="1">
        <v>42319</v>
      </c>
      <c r="B2011" t="s">
        <v>22</v>
      </c>
      <c r="C2011">
        <v>373000</v>
      </c>
      <c r="D2011">
        <v>2</v>
      </c>
    </row>
    <row r="2012" spans="1:4" x14ac:dyDescent="0.25">
      <c r="A2012" s="1">
        <v>42320</v>
      </c>
      <c r="B2012" t="s">
        <v>21</v>
      </c>
      <c r="C2012">
        <v>269405</v>
      </c>
      <c r="D2012">
        <v>2</v>
      </c>
    </row>
    <row r="2013" spans="1:4" x14ac:dyDescent="0.25">
      <c r="A2013" s="1">
        <v>42325</v>
      </c>
      <c r="B2013" t="s">
        <v>24</v>
      </c>
      <c r="C2013">
        <v>583862</v>
      </c>
      <c r="D2013">
        <v>2</v>
      </c>
    </row>
    <row r="2014" spans="1:4" x14ac:dyDescent="0.25">
      <c r="A2014" s="1">
        <v>42326</v>
      </c>
      <c r="B2014" t="s">
        <v>22</v>
      </c>
      <c r="C2014">
        <v>323954</v>
      </c>
      <c r="D2014">
        <v>2</v>
      </c>
    </row>
    <row r="2015" spans="1:4" x14ac:dyDescent="0.25">
      <c r="A2015" s="1">
        <v>42327</v>
      </c>
      <c r="B2015" t="s">
        <v>21</v>
      </c>
      <c r="C2015">
        <v>554930</v>
      </c>
      <c r="D2015">
        <v>4</v>
      </c>
    </row>
    <row r="2016" spans="1:4" x14ac:dyDescent="0.25">
      <c r="A2016" s="1">
        <v>42328</v>
      </c>
      <c r="B2016" t="s">
        <v>25</v>
      </c>
      <c r="C2016">
        <v>500000</v>
      </c>
      <c r="D2016">
        <v>2</v>
      </c>
    </row>
    <row r="2017" spans="1:4" x14ac:dyDescent="0.25">
      <c r="A2017" s="1">
        <v>42331</v>
      </c>
      <c r="B2017" t="s">
        <v>20</v>
      </c>
      <c r="C2017">
        <v>400000</v>
      </c>
      <c r="D2017">
        <v>2</v>
      </c>
    </row>
    <row r="2018" spans="1:4" x14ac:dyDescent="0.25">
      <c r="A2018" s="1">
        <v>42338</v>
      </c>
      <c r="B2018" t="s">
        <v>20</v>
      </c>
      <c r="C2018">
        <v>291000</v>
      </c>
      <c r="D2018">
        <v>2</v>
      </c>
    </row>
    <row r="2019" spans="1:4" x14ac:dyDescent="0.25">
      <c r="A2019" s="1">
        <v>42341</v>
      </c>
      <c r="B2019" t="s">
        <v>21</v>
      </c>
      <c r="C2019">
        <v>462175</v>
      </c>
      <c r="D2019">
        <v>2</v>
      </c>
    </row>
    <row r="2020" spans="1:4" x14ac:dyDescent="0.25">
      <c r="A2020" s="1">
        <v>42348</v>
      </c>
      <c r="B2020" t="s">
        <v>21</v>
      </c>
      <c r="C2020">
        <v>256664</v>
      </c>
      <c r="D2020">
        <v>2</v>
      </c>
    </row>
    <row r="2021" spans="1:4" x14ac:dyDescent="0.25">
      <c r="A2021" s="1">
        <v>42352</v>
      </c>
      <c r="B2021" t="s">
        <v>20</v>
      </c>
      <c r="C2021">
        <v>300000</v>
      </c>
      <c r="D2021">
        <v>1</v>
      </c>
    </row>
    <row r="2022" spans="1:4" x14ac:dyDescent="0.25">
      <c r="A2022" s="1">
        <v>42353</v>
      </c>
      <c r="B2022" t="s">
        <v>24</v>
      </c>
      <c r="C2022">
        <v>200000</v>
      </c>
      <c r="D2022">
        <v>1</v>
      </c>
    </row>
    <row r="2023" spans="1:4" x14ac:dyDescent="0.25">
      <c r="A2023" s="1">
        <v>42354</v>
      </c>
      <c r="B2023" t="s">
        <v>22</v>
      </c>
      <c r="C2023">
        <v>172557</v>
      </c>
      <c r="D2023">
        <v>1</v>
      </c>
    </row>
    <row r="2024" spans="1:4" x14ac:dyDescent="0.25">
      <c r="A2024" s="1">
        <v>42356</v>
      </c>
      <c r="B2024" t="s">
        <v>25</v>
      </c>
      <c r="C2024">
        <v>102130</v>
      </c>
      <c r="D2024">
        <v>1</v>
      </c>
    </row>
    <row r="2025" spans="1:4" x14ac:dyDescent="0.25">
      <c r="A2025" s="1">
        <v>42361</v>
      </c>
      <c r="B2025" t="s">
        <v>22</v>
      </c>
      <c r="C2025">
        <v>419950</v>
      </c>
      <c r="D2025">
        <v>2</v>
      </c>
    </row>
    <row r="2026" spans="1:4" x14ac:dyDescent="0.25">
      <c r="A2026" s="1">
        <v>42366</v>
      </c>
      <c r="B2026" t="s">
        <v>20</v>
      </c>
      <c r="C2026">
        <v>400000</v>
      </c>
      <c r="D2026">
        <v>2</v>
      </c>
    </row>
    <row r="2027" spans="1:4" x14ac:dyDescent="0.25">
      <c r="A2027" s="1">
        <v>42367</v>
      </c>
      <c r="B2027" t="s">
        <v>24</v>
      </c>
      <c r="C2027">
        <v>91000</v>
      </c>
      <c r="D2027">
        <v>1</v>
      </c>
    </row>
    <row r="2028" spans="1:4" x14ac:dyDescent="0.25">
      <c r="A2028" s="1">
        <v>42368</v>
      </c>
      <c r="B2028" t="s">
        <v>22</v>
      </c>
      <c r="C2028">
        <v>322175</v>
      </c>
      <c r="D2028">
        <v>1</v>
      </c>
    </row>
    <row r="2029" spans="1:4" x14ac:dyDescent="0.25">
      <c r="A2029" s="1">
        <v>42375</v>
      </c>
      <c r="B2029" t="s">
        <v>22</v>
      </c>
      <c r="C2029">
        <v>544496</v>
      </c>
      <c r="D2029">
        <v>4</v>
      </c>
    </row>
    <row r="2030" spans="1:4" x14ac:dyDescent="0.25">
      <c r="A2030" s="1">
        <v>42383</v>
      </c>
      <c r="B2030" t="s">
        <v>21</v>
      </c>
      <c r="C2030">
        <v>201426</v>
      </c>
      <c r="D2030">
        <v>1</v>
      </c>
    </row>
    <row r="2031" spans="1:4" x14ac:dyDescent="0.25">
      <c r="A2031" s="1">
        <v>42384</v>
      </c>
      <c r="B2031" t="s">
        <v>25</v>
      </c>
      <c r="C2031">
        <v>235561</v>
      </c>
      <c r="D2031">
        <v>2</v>
      </c>
    </row>
    <row r="2032" spans="1:4" x14ac:dyDescent="0.25">
      <c r="A2032" s="1">
        <v>42387</v>
      </c>
      <c r="B2032" t="s">
        <v>20</v>
      </c>
      <c r="C2032">
        <v>1000000</v>
      </c>
      <c r="D2032">
        <v>2</v>
      </c>
    </row>
    <row r="2033" spans="1:4" x14ac:dyDescent="0.25">
      <c r="A2033" s="1">
        <v>42388</v>
      </c>
      <c r="B2033" t="s">
        <v>24</v>
      </c>
      <c r="C2033">
        <v>704020</v>
      </c>
      <c r="D2033">
        <v>1</v>
      </c>
    </row>
    <row r="2034" spans="1:4" x14ac:dyDescent="0.25">
      <c r="A2034" s="1">
        <v>42394</v>
      </c>
      <c r="B2034" t="s">
        <v>20</v>
      </c>
      <c r="C2034">
        <v>372557</v>
      </c>
      <c r="D2034">
        <v>2</v>
      </c>
    </row>
    <row r="2035" spans="1:4" x14ac:dyDescent="0.25">
      <c r="A2035" s="1">
        <v>42395</v>
      </c>
      <c r="B2035" t="s">
        <v>24</v>
      </c>
      <c r="C2035">
        <v>240000</v>
      </c>
      <c r="D2035">
        <v>1</v>
      </c>
    </row>
    <row r="2036" spans="1:4" x14ac:dyDescent="0.25">
      <c r="A2036" s="1">
        <v>42396</v>
      </c>
      <c r="B2036" t="s">
        <v>22</v>
      </c>
      <c r="C2036">
        <v>1567400</v>
      </c>
      <c r="D2036">
        <v>3</v>
      </c>
    </row>
    <row r="2037" spans="1:4" x14ac:dyDescent="0.25">
      <c r="A2037" s="1">
        <v>42397</v>
      </c>
      <c r="B2037" t="s">
        <v>21</v>
      </c>
      <c r="C2037">
        <v>950100</v>
      </c>
      <c r="D2037">
        <v>4</v>
      </c>
    </row>
    <row r="2038" spans="1:4" x14ac:dyDescent="0.25">
      <c r="A2038" s="1">
        <v>42415</v>
      </c>
      <c r="B2038" t="s">
        <v>20</v>
      </c>
      <c r="C2038">
        <v>291000</v>
      </c>
      <c r="D2038">
        <v>1</v>
      </c>
    </row>
    <row r="2039" spans="1:4" x14ac:dyDescent="0.25">
      <c r="A2039" s="1">
        <v>42418</v>
      </c>
      <c r="B2039" t="s">
        <v>21</v>
      </c>
      <c r="C2039">
        <v>231700</v>
      </c>
      <c r="D2039">
        <v>1</v>
      </c>
    </row>
    <row r="2040" spans="1:4" x14ac:dyDescent="0.25">
      <c r="A2040" s="1">
        <v>42419</v>
      </c>
      <c r="B2040" t="s">
        <v>25</v>
      </c>
      <c r="C2040">
        <v>182885</v>
      </c>
      <c r="D2040">
        <v>1</v>
      </c>
    </row>
    <row r="2041" spans="1:4" x14ac:dyDescent="0.25">
      <c r="A2041" s="1">
        <v>42424</v>
      </c>
      <c r="B2041" t="s">
        <v>22</v>
      </c>
      <c r="C2041">
        <v>257500</v>
      </c>
      <c r="D2041">
        <v>1</v>
      </c>
    </row>
    <row r="2042" spans="1:4" x14ac:dyDescent="0.25">
      <c r="A2042" s="1">
        <v>42425</v>
      </c>
      <c r="B2042" t="s">
        <v>21</v>
      </c>
      <c r="C2042">
        <v>397303</v>
      </c>
      <c r="D2042">
        <v>1</v>
      </c>
    </row>
    <row r="2043" spans="1:4" x14ac:dyDescent="0.25">
      <c r="A2043" s="1">
        <v>42426</v>
      </c>
      <c r="B2043" t="s">
        <v>25</v>
      </c>
      <c r="C2043">
        <v>322679</v>
      </c>
      <c r="D2043">
        <v>1</v>
      </c>
    </row>
    <row r="2044" spans="1:4" x14ac:dyDescent="0.25">
      <c r="A2044" s="1">
        <v>42428</v>
      </c>
      <c r="B2044" t="s">
        <v>23</v>
      </c>
      <c r="C2044">
        <v>92668</v>
      </c>
      <c r="D2044">
        <v>1</v>
      </c>
    </row>
    <row r="2045" spans="1:4" x14ac:dyDescent="0.25">
      <c r="A2045" s="1">
        <v>42429</v>
      </c>
      <c r="B2045" t="s">
        <v>20</v>
      </c>
      <c r="C2045">
        <v>365773</v>
      </c>
      <c r="D2045">
        <v>2</v>
      </c>
    </row>
    <row r="2046" spans="1:4" x14ac:dyDescent="0.25">
      <c r="A2046" s="1">
        <v>42432</v>
      </c>
      <c r="B2046" t="s">
        <v>21</v>
      </c>
      <c r="C2046">
        <v>618224</v>
      </c>
      <c r="D2046">
        <v>2</v>
      </c>
    </row>
    <row r="2047" spans="1:4" x14ac:dyDescent="0.25">
      <c r="A2047" s="1">
        <v>42433</v>
      </c>
      <c r="B2047" t="s">
        <v>25</v>
      </c>
      <c r="C2047">
        <v>367600</v>
      </c>
      <c r="D2047">
        <v>1</v>
      </c>
    </row>
    <row r="2048" spans="1:4" x14ac:dyDescent="0.25">
      <c r="A2048" s="1">
        <v>42434</v>
      </c>
      <c r="B2048" t="s">
        <v>19</v>
      </c>
      <c r="C2048">
        <v>803400</v>
      </c>
      <c r="D2048">
        <v>1</v>
      </c>
    </row>
    <row r="2049" spans="1:4" x14ac:dyDescent="0.25">
      <c r="A2049" s="1">
        <v>42436</v>
      </c>
      <c r="B2049" t="s">
        <v>20</v>
      </c>
      <c r="C2049">
        <v>108640</v>
      </c>
      <c r="D2049">
        <v>2</v>
      </c>
    </row>
    <row r="2050" spans="1:4" x14ac:dyDescent="0.25">
      <c r="A2050" s="1">
        <v>42440</v>
      </c>
      <c r="B2050" t="s">
        <v>25</v>
      </c>
      <c r="C2050">
        <v>1336259</v>
      </c>
      <c r="D2050">
        <v>5</v>
      </c>
    </row>
    <row r="2051" spans="1:4" x14ac:dyDescent="0.25">
      <c r="A2051" s="1">
        <v>42445</v>
      </c>
      <c r="B2051" t="s">
        <v>22</v>
      </c>
      <c r="C2051">
        <v>300000</v>
      </c>
      <c r="D2051">
        <v>1</v>
      </c>
    </row>
    <row r="2052" spans="1:4" x14ac:dyDescent="0.25">
      <c r="A2052" s="1">
        <v>42446</v>
      </c>
      <c r="B2052" t="s">
        <v>21</v>
      </c>
      <c r="C2052">
        <v>771380</v>
      </c>
      <c r="D2052">
        <v>2</v>
      </c>
    </row>
    <row r="2053" spans="1:4" x14ac:dyDescent="0.25">
      <c r="A2053" s="1">
        <v>42458</v>
      </c>
      <c r="B2053" t="s">
        <v>24</v>
      </c>
      <c r="C2053">
        <v>1279703</v>
      </c>
      <c r="D2053">
        <v>4</v>
      </c>
    </row>
    <row r="2054" spans="1:4" x14ac:dyDescent="0.25">
      <c r="A2054" s="1">
        <v>42459</v>
      </c>
      <c r="B2054" t="s">
        <v>22</v>
      </c>
      <c r="C2054">
        <v>111050</v>
      </c>
      <c r="D2054">
        <v>1</v>
      </c>
    </row>
    <row r="2055" spans="1:4" x14ac:dyDescent="0.25">
      <c r="A2055" s="1">
        <v>42460</v>
      </c>
      <c r="B2055" t="s">
        <v>21</v>
      </c>
      <c r="C2055">
        <v>142827</v>
      </c>
      <c r="D2055">
        <v>1</v>
      </c>
    </row>
    <row r="2056" spans="1:4" x14ac:dyDescent="0.25">
      <c r="A2056" s="1">
        <v>42461</v>
      </c>
      <c r="B2056" t="s">
        <v>25</v>
      </c>
      <c r="C2056">
        <v>230980</v>
      </c>
      <c r="D2056">
        <v>1</v>
      </c>
    </row>
    <row r="2057" spans="1:4" x14ac:dyDescent="0.25">
      <c r="A2057" s="1">
        <v>42464</v>
      </c>
      <c r="B2057" t="s">
        <v>20</v>
      </c>
      <c r="C2057">
        <v>481774</v>
      </c>
      <c r="D2057">
        <v>2</v>
      </c>
    </row>
    <row r="2058" spans="1:4" x14ac:dyDescent="0.25">
      <c r="A2058" s="1">
        <v>42465</v>
      </c>
      <c r="B2058" t="s">
        <v>24</v>
      </c>
      <c r="C2058">
        <v>174882</v>
      </c>
      <c r="D2058">
        <v>1</v>
      </c>
    </row>
    <row r="2059" spans="1:4" x14ac:dyDescent="0.25">
      <c r="A2059" s="1">
        <v>42466</v>
      </c>
      <c r="B2059" t="s">
        <v>22</v>
      </c>
      <c r="C2059">
        <v>2971365</v>
      </c>
      <c r="D2059">
        <v>11</v>
      </c>
    </row>
    <row r="2060" spans="1:4" x14ac:dyDescent="0.25">
      <c r="A2060" s="1">
        <v>42467</v>
      </c>
      <c r="B2060" t="s">
        <v>21</v>
      </c>
      <c r="C2060">
        <v>437161</v>
      </c>
      <c r="D2060">
        <v>2</v>
      </c>
    </row>
    <row r="2061" spans="1:4" x14ac:dyDescent="0.25">
      <c r="A2061" s="1">
        <v>42468</v>
      </c>
      <c r="B2061" t="s">
        <v>25</v>
      </c>
      <c r="C2061">
        <v>959993</v>
      </c>
      <c r="D2061">
        <v>4</v>
      </c>
    </row>
    <row r="2062" spans="1:4" x14ac:dyDescent="0.25">
      <c r="A2062" s="1">
        <v>42471</v>
      </c>
      <c r="B2062" t="s">
        <v>20</v>
      </c>
      <c r="C2062">
        <v>563210</v>
      </c>
      <c r="D2062">
        <v>3</v>
      </c>
    </row>
    <row r="2063" spans="1:4" x14ac:dyDescent="0.25">
      <c r="A2063" s="1">
        <v>42472</v>
      </c>
      <c r="B2063" t="s">
        <v>24</v>
      </c>
      <c r="C2063">
        <v>640943</v>
      </c>
      <c r="D2063">
        <v>3</v>
      </c>
    </row>
    <row r="2064" spans="1:4" x14ac:dyDescent="0.25">
      <c r="A2064" s="1">
        <v>42473</v>
      </c>
      <c r="B2064" t="s">
        <v>22</v>
      </c>
      <c r="C2064">
        <v>1905886</v>
      </c>
      <c r="D2064">
        <v>8</v>
      </c>
    </row>
    <row r="2065" spans="1:4" x14ac:dyDescent="0.25">
      <c r="A2065" s="1">
        <v>42475</v>
      </c>
      <c r="B2065" t="s">
        <v>25</v>
      </c>
      <c r="C2065">
        <v>1997081</v>
      </c>
      <c r="D2065">
        <v>6</v>
      </c>
    </row>
    <row r="2066" spans="1:4" x14ac:dyDescent="0.25">
      <c r="A2066" s="1">
        <v>42478</v>
      </c>
      <c r="B2066" t="s">
        <v>20</v>
      </c>
      <c r="C2066">
        <v>2425331</v>
      </c>
      <c r="D2066">
        <v>10</v>
      </c>
    </row>
    <row r="2067" spans="1:4" x14ac:dyDescent="0.25">
      <c r="A2067" s="1">
        <v>42479</v>
      </c>
      <c r="B2067" t="s">
        <v>24</v>
      </c>
      <c r="C2067">
        <v>1422014</v>
      </c>
      <c r="D2067">
        <v>11</v>
      </c>
    </row>
    <row r="2068" spans="1:4" x14ac:dyDescent="0.25">
      <c r="A2068" s="1">
        <v>42480</v>
      </c>
      <c r="B2068" t="s">
        <v>22</v>
      </c>
      <c r="C2068">
        <v>1745199</v>
      </c>
      <c r="D2068">
        <v>13</v>
      </c>
    </row>
    <row r="2069" spans="1:4" x14ac:dyDescent="0.25">
      <c r="A2069" s="1">
        <v>42481</v>
      </c>
      <c r="B2069" t="s">
        <v>21</v>
      </c>
      <c r="C2069">
        <v>517096</v>
      </c>
      <c r="D2069">
        <v>4</v>
      </c>
    </row>
    <row r="2070" spans="1:4" x14ac:dyDescent="0.25">
      <c r="A2070" s="1">
        <v>42482</v>
      </c>
      <c r="B2070" t="s">
        <v>25</v>
      </c>
      <c r="C2070">
        <v>129274</v>
      </c>
      <c r="D2070">
        <v>1</v>
      </c>
    </row>
    <row r="2071" spans="1:4" x14ac:dyDescent="0.25">
      <c r="A2071" s="1">
        <v>42485</v>
      </c>
      <c r="B2071" t="s">
        <v>20</v>
      </c>
      <c r="C2071">
        <v>258548</v>
      </c>
      <c r="D2071">
        <v>2</v>
      </c>
    </row>
    <row r="2072" spans="1:4" x14ac:dyDescent="0.25">
      <c r="A2072" s="1">
        <v>42486</v>
      </c>
      <c r="B2072" t="s">
        <v>24</v>
      </c>
      <c r="C2072">
        <v>385759</v>
      </c>
      <c r="D2072">
        <v>2</v>
      </c>
    </row>
    <row r="2073" spans="1:4" x14ac:dyDescent="0.25">
      <c r="A2073" s="1">
        <v>42487</v>
      </c>
      <c r="B2073" t="s">
        <v>22</v>
      </c>
      <c r="C2073">
        <v>286746</v>
      </c>
      <c r="D2073">
        <v>2</v>
      </c>
    </row>
    <row r="2074" spans="1:4" x14ac:dyDescent="0.25">
      <c r="A2074" s="1">
        <v>42493</v>
      </c>
      <c r="B2074" t="s">
        <v>24</v>
      </c>
      <c r="C2074">
        <v>748842</v>
      </c>
      <c r="D2074">
        <v>3</v>
      </c>
    </row>
    <row r="2075" spans="1:4" x14ac:dyDescent="0.25">
      <c r="A2075" s="1">
        <v>42494</v>
      </c>
      <c r="B2075" t="s">
        <v>22</v>
      </c>
      <c r="C2075">
        <v>230023</v>
      </c>
      <c r="D2075">
        <v>1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763"/>
  <sheetViews>
    <sheetView workbookViewId="0">
      <selection activeCell="D26" sqref="D26"/>
    </sheetView>
  </sheetViews>
  <sheetFormatPr baseColWidth="10" defaultRowHeight="15" x14ac:dyDescent="0.25"/>
  <cols>
    <col min="4" max="4" width="23.7109375" customWidth="1"/>
  </cols>
  <sheetData>
    <row r="1" spans="1:4" x14ac:dyDescent="0.25">
      <c r="A1" s="6" t="s">
        <v>15</v>
      </c>
      <c r="B1" s="7" t="s">
        <v>16</v>
      </c>
      <c r="C1" s="7" t="s">
        <v>17</v>
      </c>
      <c r="D1" s="8" t="s">
        <v>18</v>
      </c>
    </row>
    <row r="2" spans="1:4" x14ac:dyDescent="0.25">
      <c r="A2" s="1">
        <v>38274</v>
      </c>
      <c r="B2" t="s">
        <v>21</v>
      </c>
      <c r="C2">
        <v>357990</v>
      </c>
      <c r="D2">
        <v>1</v>
      </c>
    </row>
    <row r="3" spans="1:4" x14ac:dyDescent="0.25">
      <c r="A3" s="1">
        <v>38307</v>
      </c>
      <c r="B3" t="s">
        <v>24</v>
      </c>
      <c r="C3">
        <v>357990</v>
      </c>
      <c r="D3">
        <v>2</v>
      </c>
    </row>
    <row r="4" spans="1:4" x14ac:dyDescent="0.25">
      <c r="A4" s="1">
        <v>38309</v>
      </c>
      <c r="B4" t="s">
        <v>21</v>
      </c>
      <c r="C4">
        <v>178995</v>
      </c>
      <c r="D4">
        <v>1</v>
      </c>
    </row>
    <row r="5" spans="1:4" x14ac:dyDescent="0.25">
      <c r="A5" s="1">
        <v>38310</v>
      </c>
      <c r="B5" t="s">
        <v>25</v>
      </c>
      <c r="C5">
        <v>95464</v>
      </c>
      <c r="D5">
        <v>1</v>
      </c>
    </row>
    <row r="6" spans="1:4" x14ac:dyDescent="0.25">
      <c r="A6" s="1">
        <v>38313</v>
      </c>
      <c r="B6" t="s">
        <v>20</v>
      </c>
      <c r="C6">
        <v>178995</v>
      </c>
      <c r="D6">
        <v>1</v>
      </c>
    </row>
    <row r="7" spans="1:4" x14ac:dyDescent="0.25">
      <c r="A7" s="1">
        <v>38317</v>
      </c>
      <c r="B7" t="s">
        <v>25</v>
      </c>
      <c r="C7">
        <v>178995</v>
      </c>
      <c r="D7">
        <v>1</v>
      </c>
    </row>
    <row r="8" spans="1:4" x14ac:dyDescent="0.25">
      <c r="A8" s="1">
        <v>38320</v>
      </c>
      <c r="B8" t="s">
        <v>20</v>
      </c>
      <c r="C8">
        <v>178995</v>
      </c>
      <c r="D8">
        <v>1</v>
      </c>
    </row>
    <row r="9" spans="1:4" x14ac:dyDescent="0.25">
      <c r="A9" s="1">
        <v>38323</v>
      </c>
      <c r="B9" t="s">
        <v>21</v>
      </c>
      <c r="C9">
        <v>178995</v>
      </c>
      <c r="D9">
        <v>1</v>
      </c>
    </row>
    <row r="10" spans="1:4" x14ac:dyDescent="0.25">
      <c r="A10" s="1">
        <v>38324</v>
      </c>
      <c r="B10" t="s">
        <v>25</v>
      </c>
      <c r="C10">
        <v>274459</v>
      </c>
      <c r="D10">
        <v>2</v>
      </c>
    </row>
    <row r="11" spans="1:4" x14ac:dyDescent="0.25">
      <c r="A11" s="1">
        <v>38328</v>
      </c>
      <c r="B11" t="s">
        <v>24</v>
      </c>
      <c r="C11">
        <v>357990</v>
      </c>
      <c r="D11">
        <v>1</v>
      </c>
    </row>
    <row r="12" spans="1:4" x14ac:dyDescent="0.25">
      <c r="A12" s="1">
        <v>38330</v>
      </c>
      <c r="B12" t="s">
        <v>21</v>
      </c>
      <c r="C12">
        <v>536985</v>
      </c>
      <c r="D12">
        <v>2</v>
      </c>
    </row>
    <row r="13" spans="1:4" x14ac:dyDescent="0.25">
      <c r="A13" s="1">
        <v>38334</v>
      </c>
      <c r="B13" t="s">
        <v>20</v>
      </c>
      <c r="C13">
        <v>178995</v>
      </c>
      <c r="D13">
        <v>1</v>
      </c>
    </row>
    <row r="14" spans="1:4" x14ac:dyDescent="0.25">
      <c r="A14" s="1">
        <v>38335</v>
      </c>
      <c r="B14" t="s">
        <v>24</v>
      </c>
      <c r="C14">
        <v>536985</v>
      </c>
      <c r="D14">
        <v>2</v>
      </c>
    </row>
    <row r="15" spans="1:4" x14ac:dyDescent="0.25">
      <c r="A15" s="1">
        <v>38337</v>
      </c>
      <c r="B15" t="s">
        <v>21</v>
      </c>
      <c r="C15">
        <v>536895</v>
      </c>
      <c r="D15">
        <v>2</v>
      </c>
    </row>
    <row r="16" spans="1:4" x14ac:dyDescent="0.25">
      <c r="A16" s="1">
        <v>38338</v>
      </c>
      <c r="B16" t="s">
        <v>25</v>
      </c>
      <c r="C16">
        <v>894975</v>
      </c>
      <c r="D16">
        <v>3</v>
      </c>
    </row>
    <row r="17" spans="1:4" x14ac:dyDescent="0.25">
      <c r="A17" s="1">
        <v>38345</v>
      </c>
      <c r="B17" t="s">
        <v>25</v>
      </c>
      <c r="C17">
        <v>357990</v>
      </c>
      <c r="D17">
        <v>1</v>
      </c>
    </row>
    <row r="18" spans="1:4" x14ac:dyDescent="0.25">
      <c r="A18" s="1">
        <v>38348</v>
      </c>
      <c r="B18" t="s">
        <v>20</v>
      </c>
      <c r="C18">
        <v>536985</v>
      </c>
      <c r="D18">
        <v>2</v>
      </c>
    </row>
    <row r="19" spans="1:4" x14ac:dyDescent="0.25">
      <c r="A19" s="1">
        <v>38349</v>
      </c>
      <c r="B19" t="s">
        <v>24</v>
      </c>
      <c r="C19">
        <v>357990</v>
      </c>
      <c r="D19">
        <v>1</v>
      </c>
    </row>
    <row r="20" spans="1:4" x14ac:dyDescent="0.25">
      <c r="A20" s="1">
        <v>38350</v>
      </c>
      <c r="B20" t="s">
        <v>22</v>
      </c>
      <c r="C20">
        <v>1073970</v>
      </c>
      <c r="D20">
        <v>4</v>
      </c>
    </row>
    <row r="21" spans="1:4" x14ac:dyDescent="0.25">
      <c r="A21" s="1">
        <v>38355</v>
      </c>
      <c r="B21" t="s">
        <v>20</v>
      </c>
      <c r="C21">
        <v>357990</v>
      </c>
      <c r="D21">
        <v>1</v>
      </c>
    </row>
    <row r="22" spans="1:4" x14ac:dyDescent="0.25">
      <c r="A22" s="1">
        <v>38356</v>
      </c>
      <c r="B22" t="s">
        <v>24</v>
      </c>
      <c r="C22">
        <v>178995</v>
      </c>
      <c r="D22">
        <v>1</v>
      </c>
    </row>
    <row r="23" spans="1:4" x14ac:dyDescent="0.25">
      <c r="A23" s="1">
        <v>38359</v>
      </c>
      <c r="B23" t="s">
        <v>25</v>
      </c>
      <c r="C23">
        <v>715980</v>
      </c>
      <c r="D23">
        <v>3</v>
      </c>
    </row>
    <row r="24" spans="1:4" x14ac:dyDescent="0.25">
      <c r="A24" s="1">
        <v>38365</v>
      </c>
      <c r="B24" t="s">
        <v>21</v>
      </c>
      <c r="C24">
        <v>763020</v>
      </c>
      <c r="D24">
        <v>2</v>
      </c>
    </row>
    <row r="25" spans="1:4" x14ac:dyDescent="0.25">
      <c r="A25" s="1">
        <v>38366</v>
      </c>
      <c r="B25" t="s">
        <v>25</v>
      </c>
      <c r="C25">
        <v>1502520</v>
      </c>
      <c r="D25">
        <v>5</v>
      </c>
    </row>
    <row r="26" spans="1:4" x14ac:dyDescent="0.25">
      <c r="A26" s="1">
        <v>38369</v>
      </c>
      <c r="B26" t="s">
        <v>20</v>
      </c>
      <c r="C26">
        <v>841236</v>
      </c>
      <c r="D26">
        <v>3</v>
      </c>
    </row>
    <row r="27" spans="1:4" x14ac:dyDescent="0.25">
      <c r="A27" s="1">
        <v>38370</v>
      </c>
      <c r="B27" t="s">
        <v>24</v>
      </c>
      <c r="C27">
        <v>1132770</v>
      </c>
      <c r="D27">
        <v>4</v>
      </c>
    </row>
    <row r="28" spans="1:4" x14ac:dyDescent="0.25">
      <c r="A28" s="1">
        <v>38371</v>
      </c>
      <c r="B28" t="s">
        <v>22</v>
      </c>
      <c r="C28">
        <v>381510</v>
      </c>
      <c r="D28">
        <v>1</v>
      </c>
    </row>
    <row r="29" spans="1:4" x14ac:dyDescent="0.25">
      <c r="A29" s="1">
        <v>38372</v>
      </c>
      <c r="B29" t="s">
        <v>21</v>
      </c>
      <c r="C29">
        <v>858484</v>
      </c>
      <c r="D29">
        <v>3</v>
      </c>
    </row>
    <row r="30" spans="1:4" x14ac:dyDescent="0.25">
      <c r="A30" s="1">
        <v>38376</v>
      </c>
      <c r="B30" t="s">
        <v>20</v>
      </c>
      <c r="C30">
        <v>930255</v>
      </c>
      <c r="D30">
        <v>4</v>
      </c>
    </row>
    <row r="31" spans="1:4" x14ac:dyDescent="0.25">
      <c r="A31" s="1">
        <v>38377</v>
      </c>
      <c r="B31" t="s">
        <v>24</v>
      </c>
      <c r="C31">
        <v>2015985</v>
      </c>
      <c r="D31">
        <v>6</v>
      </c>
    </row>
    <row r="32" spans="1:4" x14ac:dyDescent="0.25">
      <c r="A32" s="1">
        <v>38378</v>
      </c>
      <c r="B32" t="s">
        <v>22</v>
      </c>
      <c r="C32">
        <v>1300005</v>
      </c>
      <c r="D32">
        <v>5</v>
      </c>
    </row>
    <row r="33" spans="1:4" x14ac:dyDescent="0.25">
      <c r="A33" s="1">
        <v>38380</v>
      </c>
      <c r="B33" t="s">
        <v>25</v>
      </c>
      <c r="C33">
        <v>190755</v>
      </c>
      <c r="D33">
        <v>1</v>
      </c>
    </row>
    <row r="34" spans="1:4" x14ac:dyDescent="0.25">
      <c r="A34" s="1">
        <v>38383</v>
      </c>
      <c r="B34" t="s">
        <v>20</v>
      </c>
      <c r="C34">
        <v>190755</v>
      </c>
      <c r="D34">
        <v>1</v>
      </c>
    </row>
    <row r="35" spans="1:4" x14ac:dyDescent="0.25">
      <c r="A35" s="1">
        <v>38384</v>
      </c>
      <c r="B35" t="s">
        <v>24</v>
      </c>
      <c r="C35">
        <v>942015</v>
      </c>
      <c r="D35">
        <v>4</v>
      </c>
    </row>
    <row r="36" spans="1:4" x14ac:dyDescent="0.25">
      <c r="A36" s="1">
        <v>38385</v>
      </c>
      <c r="B36" t="s">
        <v>22</v>
      </c>
      <c r="C36">
        <v>1669755</v>
      </c>
      <c r="D36">
        <v>7</v>
      </c>
    </row>
    <row r="37" spans="1:4" x14ac:dyDescent="0.25">
      <c r="A37" s="1">
        <v>38386</v>
      </c>
      <c r="B37" t="s">
        <v>21</v>
      </c>
      <c r="C37">
        <v>178995</v>
      </c>
      <c r="D37">
        <v>1</v>
      </c>
    </row>
    <row r="38" spans="1:4" x14ac:dyDescent="0.25">
      <c r="A38" s="1">
        <v>38387</v>
      </c>
      <c r="B38" t="s">
        <v>25</v>
      </c>
      <c r="C38">
        <v>536985</v>
      </c>
      <c r="D38">
        <v>2</v>
      </c>
    </row>
    <row r="39" spans="1:4" x14ac:dyDescent="0.25">
      <c r="A39" s="1">
        <v>38391</v>
      </c>
      <c r="B39" t="s">
        <v>24</v>
      </c>
      <c r="C39">
        <v>280731</v>
      </c>
      <c r="D39">
        <v>2</v>
      </c>
    </row>
    <row r="40" spans="1:4" x14ac:dyDescent="0.25">
      <c r="A40" s="1">
        <v>38392</v>
      </c>
      <c r="B40" t="s">
        <v>22</v>
      </c>
      <c r="C40">
        <v>1211001</v>
      </c>
      <c r="D40">
        <v>6</v>
      </c>
    </row>
    <row r="41" spans="1:4" x14ac:dyDescent="0.25">
      <c r="A41" s="1">
        <v>38393</v>
      </c>
      <c r="B41" t="s">
        <v>21</v>
      </c>
      <c r="C41">
        <v>560505</v>
      </c>
      <c r="D41">
        <v>2</v>
      </c>
    </row>
    <row r="42" spans="1:4" x14ac:dyDescent="0.25">
      <c r="A42" s="1">
        <v>38394</v>
      </c>
      <c r="B42" t="s">
        <v>25</v>
      </c>
      <c r="C42">
        <v>752217</v>
      </c>
      <c r="D42">
        <v>4</v>
      </c>
    </row>
    <row r="43" spans="1:4" x14ac:dyDescent="0.25">
      <c r="A43" s="1">
        <v>38397</v>
      </c>
      <c r="B43" t="s">
        <v>20</v>
      </c>
      <c r="C43">
        <v>381510</v>
      </c>
      <c r="D43">
        <v>1</v>
      </c>
    </row>
    <row r="44" spans="1:4" x14ac:dyDescent="0.25">
      <c r="A44" s="1">
        <v>38398</v>
      </c>
      <c r="B44" t="s">
        <v>24</v>
      </c>
      <c r="C44">
        <v>286219</v>
      </c>
      <c r="D44">
        <v>2</v>
      </c>
    </row>
    <row r="45" spans="1:4" x14ac:dyDescent="0.25">
      <c r="A45" s="1">
        <v>38399</v>
      </c>
      <c r="B45" t="s">
        <v>22</v>
      </c>
      <c r="C45">
        <v>190755</v>
      </c>
      <c r="D45">
        <v>1</v>
      </c>
    </row>
    <row r="46" spans="1:4" x14ac:dyDescent="0.25">
      <c r="A46" s="1">
        <v>38400</v>
      </c>
      <c r="B46" t="s">
        <v>21</v>
      </c>
      <c r="C46">
        <v>1276485</v>
      </c>
      <c r="D46">
        <v>4</v>
      </c>
    </row>
    <row r="47" spans="1:4" x14ac:dyDescent="0.25">
      <c r="A47" s="1">
        <v>38401</v>
      </c>
      <c r="B47" t="s">
        <v>25</v>
      </c>
      <c r="C47">
        <v>1192954</v>
      </c>
      <c r="D47">
        <v>5</v>
      </c>
    </row>
    <row r="48" spans="1:4" x14ac:dyDescent="0.25">
      <c r="A48" s="1">
        <v>38404</v>
      </c>
      <c r="B48" t="s">
        <v>20</v>
      </c>
      <c r="C48">
        <v>572265</v>
      </c>
      <c r="D48">
        <v>2</v>
      </c>
    </row>
    <row r="49" spans="1:4" x14ac:dyDescent="0.25">
      <c r="A49" s="1">
        <v>38405</v>
      </c>
      <c r="B49" t="s">
        <v>24</v>
      </c>
      <c r="C49">
        <v>1741007</v>
      </c>
      <c r="D49">
        <v>7</v>
      </c>
    </row>
    <row r="50" spans="1:4" x14ac:dyDescent="0.25">
      <c r="A50" s="1">
        <v>38406</v>
      </c>
      <c r="B50" t="s">
        <v>22</v>
      </c>
      <c r="C50">
        <v>1055511</v>
      </c>
      <c r="D50">
        <v>5</v>
      </c>
    </row>
    <row r="51" spans="1:4" x14ac:dyDescent="0.25">
      <c r="A51" s="1">
        <v>38407</v>
      </c>
      <c r="B51" t="s">
        <v>21</v>
      </c>
      <c r="C51">
        <v>1311765</v>
      </c>
      <c r="D51">
        <v>5</v>
      </c>
    </row>
    <row r="52" spans="1:4" x14ac:dyDescent="0.25">
      <c r="A52" s="1">
        <v>38408</v>
      </c>
      <c r="B52" t="s">
        <v>25</v>
      </c>
      <c r="C52">
        <v>655969</v>
      </c>
      <c r="D52">
        <v>4</v>
      </c>
    </row>
    <row r="53" spans="1:4" x14ac:dyDescent="0.25">
      <c r="A53" s="1">
        <v>38411</v>
      </c>
      <c r="B53" t="s">
        <v>20</v>
      </c>
      <c r="C53">
        <v>1043751</v>
      </c>
      <c r="D53">
        <v>4</v>
      </c>
    </row>
    <row r="54" spans="1:4" x14ac:dyDescent="0.25">
      <c r="A54" s="1">
        <v>38412</v>
      </c>
      <c r="B54" t="s">
        <v>24</v>
      </c>
      <c r="C54">
        <v>279291</v>
      </c>
      <c r="D54">
        <v>2</v>
      </c>
    </row>
    <row r="55" spans="1:4" x14ac:dyDescent="0.25">
      <c r="A55" s="1">
        <v>38413</v>
      </c>
      <c r="B55" t="s">
        <v>22</v>
      </c>
      <c r="C55">
        <v>738270</v>
      </c>
      <c r="D55">
        <v>4</v>
      </c>
    </row>
    <row r="56" spans="1:4" x14ac:dyDescent="0.25">
      <c r="A56" s="1">
        <v>38414</v>
      </c>
      <c r="B56" t="s">
        <v>21</v>
      </c>
      <c r="C56">
        <v>1043751</v>
      </c>
      <c r="D56">
        <v>4</v>
      </c>
    </row>
    <row r="57" spans="1:4" x14ac:dyDescent="0.25">
      <c r="A57" s="1">
        <v>38415</v>
      </c>
      <c r="B57" t="s">
        <v>25</v>
      </c>
      <c r="C57">
        <v>381510</v>
      </c>
      <c r="D57">
        <v>2</v>
      </c>
    </row>
    <row r="58" spans="1:4" x14ac:dyDescent="0.25">
      <c r="A58" s="1">
        <v>38418</v>
      </c>
      <c r="B58" t="s">
        <v>20</v>
      </c>
      <c r="C58">
        <v>906735</v>
      </c>
      <c r="D58">
        <v>5</v>
      </c>
    </row>
    <row r="59" spans="1:4" x14ac:dyDescent="0.25">
      <c r="A59" s="1">
        <v>38419</v>
      </c>
      <c r="B59" t="s">
        <v>24</v>
      </c>
      <c r="C59">
        <v>483246</v>
      </c>
      <c r="D59">
        <v>2</v>
      </c>
    </row>
    <row r="60" spans="1:4" x14ac:dyDescent="0.25">
      <c r="A60" s="1">
        <v>38420</v>
      </c>
      <c r="B60" t="s">
        <v>22</v>
      </c>
      <c r="C60">
        <v>190755</v>
      </c>
      <c r="D60">
        <v>1</v>
      </c>
    </row>
    <row r="61" spans="1:4" x14ac:dyDescent="0.25">
      <c r="A61" s="1">
        <v>38421</v>
      </c>
      <c r="B61" t="s">
        <v>21</v>
      </c>
      <c r="C61">
        <v>369750</v>
      </c>
      <c r="D61">
        <v>2</v>
      </c>
    </row>
    <row r="62" spans="1:4" x14ac:dyDescent="0.25">
      <c r="A62" s="1">
        <v>38422</v>
      </c>
      <c r="B62" t="s">
        <v>25</v>
      </c>
      <c r="C62">
        <v>369750</v>
      </c>
      <c r="D62">
        <v>2</v>
      </c>
    </row>
    <row r="63" spans="1:4" x14ac:dyDescent="0.25">
      <c r="A63" s="1">
        <v>38425</v>
      </c>
      <c r="B63" t="s">
        <v>20</v>
      </c>
      <c r="C63">
        <v>572265</v>
      </c>
      <c r="D63">
        <v>3</v>
      </c>
    </row>
    <row r="64" spans="1:4" x14ac:dyDescent="0.25">
      <c r="A64" s="1">
        <v>38426</v>
      </c>
      <c r="B64" t="s">
        <v>24</v>
      </c>
      <c r="C64">
        <v>2242020</v>
      </c>
      <c r="D64">
        <v>6</v>
      </c>
    </row>
    <row r="65" spans="1:4" x14ac:dyDescent="0.25">
      <c r="A65" s="1">
        <v>38427</v>
      </c>
      <c r="B65" t="s">
        <v>22</v>
      </c>
      <c r="C65">
        <v>2081230</v>
      </c>
      <c r="D65">
        <v>7</v>
      </c>
    </row>
    <row r="66" spans="1:4" x14ac:dyDescent="0.25">
      <c r="A66" s="1">
        <v>38429</v>
      </c>
      <c r="B66" t="s">
        <v>25</v>
      </c>
      <c r="C66">
        <v>381510</v>
      </c>
      <c r="D66">
        <v>1</v>
      </c>
    </row>
    <row r="67" spans="1:4" x14ac:dyDescent="0.25">
      <c r="A67" s="1">
        <v>38433</v>
      </c>
      <c r="B67" t="s">
        <v>24</v>
      </c>
      <c r="C67">
        <v>763020</v>
      </c>
      <c r="D67">
        <v>2</v>
      </c>
    </row>
    <row r="68" spans="1:4" x14ac:dyDescent="0.25">
      <c r="A68" s="1">
        <v>38434</v>
      </c>
      <c r="B68" t="s">
        <v>22</v>
      </c>
      <c r="C68">
        <v>483246</v>
      </c>
      <c r="D68">
        <v>2</v>
      </c>
    </row>
    <row r="69" spans="1:4" x14ac:dyDescent="0.25">
      <c r="A69" s="1">
        <v>38439</v>
      </c>
      <c r="B69" t="s">
        <v>20</v>
      </c>
      <c r="C69">
        <v>1288245</v>
      </c>
      <c r="D69">
        <v>4</v>
      </c>
    </row>
    <row r="70" spans="1:4" x14ac:dyDescent="0.25">
      <c r="A70" s="1">
        <v>38440</v>
      </c>
      <c r="B70" t="s">
        <v>24</v>
      </c>
      <c r="C70">
        <v>483246</v>
      </c>
      <c r="D70">
        <v>3</v>
      </c>
    </row>
    <row r="71" spans="1:4" x14ac:dyDescent="0.25">
      <c r="A71" s="1">
        <v>38441</v>
      </c>
      <c r="B71" t="s">
        <v>22</v>
      </c>
      <c r="C71">
        <v>190755</v>
      </c>
      <c r="D71">
        <v>1</v>
      </c>
    </row>
    <row r="72" spans="1:4" x14ac:dyDescent="0.25">
      <c r="A72" s="1">
        <v>38442</v>
      </c>
      <c r="B72" t="s">
        <v>21</v>
      </c>
      <c r="C72">
        <v>572265</v>
      </c>
      <c r="D72">
        <v>2</v>
      </c>
    </row>
    <row r="73" spans="1:4" x14ac:dyDescent="0.25">
      <c r="A73" s="1">
        <v>38443</v>
      </c>
      <c r="B73" t="s">
        <v>25</v>
      </c>
      <c r="C73">
        <v>1222746</v>
      </c>
      <c r="D73">
        <v>6</v>
      </c>
    </row>
    <row r="74" spans="1:4" x14ac:dyDescent="0.25">
      <c r="A74" s="1">
        <v>38446</v>
      </c>
      <c r="B74" t="s">
        <v>20</v>
      </c>
      <c r="C74">
        <v>190755</v>
      </c>
      <c r="D74">
        <v>1</v>
      </c>
    </row>
    <row r="75" spans="1:4" x14ac:dyDescent="0.25">
      <c r="A75" s="1">
        <v>38448</v>
      </c>
      <c r="B75" t="s">
        <v>22</v>
      </c>
      <c r="C75">
        <v>376195</v>
      </c>
      <c r="D75">
        <v>3</v>
      </c>
    </row>
    <row r="76" spans="1:4" x14ac:dyDescent="0.25">
      <c r="A76" s="1">
        <v>38449</v>
      </c>
      <c r="B76" t="s">
        <v>21</v>
      </c>
      <c r="C76">
        <v>953775</v>
      </c>
      <c r="D76">
        <v>3</v>
      </c>
    </row>
    <row r="77" spans="1:4" x14ac:dyDescent="0.25">
      <c r="A77" s="1">
        <v>38450</v>
      </c>
      <c r="B77" t="s">
        <v>25</v>
      </c>
      <c r="C77">
        <v>936700</v>
      </c>
      <c r="D77">
        <v>4</v>
      </c>
    </row>
    <row r="78" spans="1:4" x14ac:dyDescent="0.25">
      <c r="A78" s="1">
        <v>38453</v>
      </c>
      <c r="B78" t="s">
        <v>20</v>
      </c>
      <c r="C78">
        <v>381510</v>
      </c>
      <c r="D78">
        <v>1</v>
      </c>
    </row>
    <row r="79" spans="1:4" x14ac:dyDescent="0.25">
      <c r="A79" s="1">
        <v>38454</v>
      </c>
      <c r="B79" t="s">
        <v>24</v>
      </c>
      <c r="C79">
        <v>996711</v>
      </c>
      <c r="D79">
        <v>5</v>
      </c>
    </row>
    <row r="80" spans="1:4" x14ac:dyDescent="0.25">
      <c r="A80" s="1">
        <v>38455</v>
      </c>
      <c r="B80" t="s">
        <v>22</v>
      </c>
      <c r="C80">
        <v>381510</v>
      </c>
      <c r="D80">
        <v>1</v>
      </c>
    </row>
    <row r="81" spans="1:4" x14ac:dyDescent="0.25">
      <c r="A81" s="1">
        <v>38456</v>
      </c>
      <c r="B81" t="s">
        <v>21</v>
      </c>
      <c r="C81">
        <v>356760</v>
      </c>
      <c r="D81">
        <v>2</v>
      </c>
    </row>
    <row r="82" spans="1:4" x14ac:dyDescent="0.25">
      <c r="A82" s="1">
        <v>38457</v>
      </c>
      <c r="B82" t="s">
        <v>25</v>
      </c>
      <c r="C82">
        <v>738270</v>
      </c>
      <c r="D82">
        <v>3</v>
      </c>
    </row>
    <row r="83" spans="1:4" x14ac:dyDescent="0.25">
      <c r="A83" s="1">
        <v>38460</v>
      </c>
      <c r="B83" t="s">
        <v>20</v>
      </c>
      <c r="C83">
        <v>197200</v>
      </c>
      <c r="D83">
        <v>2</v>
      </c>
    </row>
    <row r="84" spans="1:4" x14ac:dyDescent="0.25">
      <c r="A84" s="1">
        <v>38461</v>
      </c>
      <c r="B84" t="s">
        <v>24</v>
      </c>
      <c r="C84">
        <v>930255</v>
      </c>
      <c r="D84">
        <v>3</v>
      </c>
    </row>
    <row r="85" spans="1:4" x14ac:dyDescent="0.25">
      <c r="A85" s="1">
        <v>38462</v>
      </c>
      <c r="B85" t="s">
        <v>22</v>
      </c>
      <c r="C85">
        <v>1246266</v>
      </c>
      <c r="D85">
        <v>4</v>
      </c>
    </row>
    <row r="86" spans="1:4" x14ac:dyDescent="0.25">
      <c r="A86" s="1">
        <v>38463</v>
      </c>
      <c r="B86" t="s">
        <v>21</v>
      </c>
      <c r="C86">
        <v>650481</v>
      </c>
      <c r="D86">
        <v>3</v>
      </c>
    </row>
    <row r="87" spans="1:4" x14ac:dyDescent="0.25">
      <c r="A87" s="1">
        <v>38464</v>
      </c>
      <c r="B87" t="s">
        <v>25</v>
      </c>
      <c r="C87">
        <v>702990</v>
      </c>
      <c r="D87">
        <v>3</v>
      </c>
    </row>
    <row r="88" spans="1:4" x14ac:dyDescent="0.25">
      <c r="A88" s="1">
        <v>38467</v>
      </c>
      <c r="B88" t="s">
        <v>20</v>
      </c>
      <c r="C88">
        <v>369750</v>
      </c>
      <c r="D88">
        <v>2</v>
      </c>
    </row>
    <row r="89" spans="1:4" x14ac:dyDescent="0.25">
      <c r="A89" s="1">
        <v>38468</v>
      </c>
      <c r="B89" t="s">
        <v>24</v>
      </c>
      <c r="C89">
        <v>280731</v>
      </c>
      <c r="D89">
        <v>2</v>
      </c>
    </row>
    <row r="90" spans="1:4" x14ac:dyDescent="0.25">
      <c r="A90" s="1">
        <v>38469</v>
      </c>
      <c r="B90" t="s">
        <v>22</v>
      </c>
      <c r="C90">
        <v>101736</v>
      </c>
      <c r="D90">
        <v>1</v>
      </c>
    </row>
    <row r="91" spans="1:4" x14ac:dyDescent="0.25">
      <c r="A91" s="1">
        <v>38470</v>
      </c>
      <c r="B91" t="s">
        <v>21</v>
      </c>
      <c r="C91">
        <v>953775</v>
      </c>
      <c r="D91">
        <v>3</v>
      </c>
    </row>
    <row r="92" spans="1:4" x14ac:dyDescent="0.25">
      <c r="A92" s="1">
        <v>38471</v>
      </c>
      <c r="B92" t="s">
        <v>25</v>
      </c>
      <c r="C92">
        <v>572265</v>
      </c>
      <c r="D92">
        <v>2</v>
      </c>
    </row>
    <row r="93" spans="1:4" x14ac:dyDescent="0.25">
      <c r="A93" s="1">
        <v>38474</v>
      </c>
      <c r="B93" t="s">
        <v>20</v>
      </c>
      <c r="C93">
        <v>1822943</v>
      </c>
      <c r="D93">
        <v>8</v>
      </c>
    </row>
    <row r="94" spans="1:4" x14ac:dyDescent="0.25">
      <c r="A94" s="1">
        <v>38475</v>
      </c>
      <c r="B94" t="s">
        <v>24</v>
      </c>
      <c r="C94">
        <v>2117721</v>
      </c>
      <c r="D94">
        <v>8</v>
      </c>
    </row>
    <row r="95" spans="1:4" x14ac:dyDescent="0.25">
      <c r="A95" s="1">
        <v>38476</v>
      </c>
      <c r="B95" t="s">
        <v>22</v>
      </c>
      <c r="C95">
        <v>381510</v>
      </c>
      <c r="D95">
        <v>1</v>
      </c>
    </row>
    <row r="96" spans="1:4" x14ac:dyDescent="0.25">
      <c r="A96" s="1">
        <v>38477</v>
      </c>
      <c r="B96" t="s">
        <v>21</v>
      </c>
      <c r="C96">
        <v>655969</v>
      </c>
      <c r="D96">
        <v>3</v>
      </c>
    </row>
    <row r="97" spans="1:4" x14ac:dyDescent="0.25">
      <c r="A97" s="1">
        <v>38478</v>
      </c>
      <c r="B97" t="s">
        <v>25</v>
      </c>
      <c r="C97">
        <v>386190</v>
      </c>
      <c r="D97">
        <v>2</v>
      </c>
    </row>
    <row r="98" spans="1:4" x14ac:dyDescent="0.25">
      <c r="A98" s="1">
        <v>38482</v>
      </c>
      <c r="B98" t="s">
        <v>24</v>
      </c>
      <c r="C98">
        <v>395610</v>
      </c>
      <c r="D98">
        <v>1</v>
      </c>
    </row>
    <row r="99" spans="1:4" x14ac:dyDescent="0.25">
      <c r="A99" s="1">
        <v>38483</v>
      </c>
      <c r="B99" t="s">
        <v>22</v>
      </c>
      <c r="C99">
        <v>1197955</v>
      </c>
      <c r="D99">
        <v>5</v>
      </c>
    </row>
    <row r="100" spans="1:4" x14ac:dyDescent="0.25">
      <c r="A100" s="1">
        <v>38484</v>
      </c>
      <c r="B100" t="s">
        <v>21</v>
      </c>
      <c r="C100">
        <v>3993721</v>
      </c>
      <c r="D100">
        <v>13</v>
      </c>
    </row>
    <row r="101" spans="1:4" x14ac:dyDescent="0.25">
      <c r="A101" s="1">
        <v>38485</v>
      </c>
      <c r="B101" t="s">
        <v>25</v>
      </c>
      <c r="C101">
        <v>883536</v>
      </c>
      <c r="D101">
        <v>4</v>
      </c>
    </row>
    <row r="102" spans="1:4" x14ac:dyDescent="0.25">
      <c r="A102" s="1">
        <v>38488</v>
      </c>
      <c r="B102" t="s">
        <v>20</v>
      </c>
      <c r="C102">
        <v>395610</v>
      </c>
      <c r="D102">
        <v>1</v>
      </c>
    </row>
    <row r="103" spans="1:4" x14ac:dyDescent="0.25">
      <c r="A103" s="1">
        <v>38489</v>
      </c>
      <c r="B103" t="s">
        <v>24</v>
      </c>
      <c r="C103">
        <v>204855</v>
      </c>
      <c r="D103">
        <v>1</v>
      </c>
    </row>
    <row r="104" spans="1:4" x14ac:dyDescent="0.25">
      <c r="A104" s="1">
        <v>38490</v>
      </c>
      <c r="B104" t="s">
        <v>22</v>
      </c>
      <c r="C104">
        <v>395610</v>
      </c>
      <c r="D104">
        <v>1</v>
      </c>
    </row>
    <row r="105" spans="1:4" x14ac:dyDescent="0.25">
      <c r="A105" s="1">
        <v>38491</v>
      </c>
      <c r="B105" t="s">
        <v>21</v>
      </c>
      <c r="C105">
        <v>897636</v>
      </c>
      <c r="D105">
        <v>5</v>
      </c>
    </row>
    <row r="106" spans="1:4" x14ac:dyDescent="0.25">
      <c r="A106" s="1">
        <v>38492</v>
      </c>
      <c r="B106" t="s">
        <v>25</v>
      </c>
      <c r="C106">
        <v>1574303</v>
      </c>
      <c r="D106">
        <v>6</v>
      </c>
    </row>
    <row r="107" spans="1:4" x14ac:dyDescent="0.25">
      <c r="A107" s="1">
        <v>38495</v>
      </c>
      <c r="B107" t="s">
        <v>20</v>
      </c>
      <c r="C107">
        <v>1554180</v>
      </c>
      <c r="D107">
        <v>7</v>
      </c>
    </row>
    <row r="108" spans="1:4" x14ac:dyDescent="0.25">
      <c r="A108" s="1">
        <v>38496</v>
      </c>
      <c r="B108" t="s">
        <v>24</v>
      </c>
      <c r="C108">
        <v>1149210</v>
      </c>
      <c r="D108">
        <v>3</v>
      </c>
    </row>
    <row r="109" spans="1:4" x14ac:dyDescent="0.25">
      <c r="A109" s="1">
        <v>38497</v>
      </c>
      <c r="B109" t="s">
        <v>22</v>
      </c>
      <c r="C109">
        <v>981492</v>
      </c>
      <c r="D109">
        <v>4</v>
      </c>
    </row>
    <row r="110" spans="1:4" x14ac:dyDescent="0.25">
      <c r="A110" s="1">
        <v>38498</v>
      </c>
      <c r="B110" t="s">
        <v>21</v>
      </c>
      <c r="C110">
        <v>960795</v>
      </c>
      <c r="D110">
        <v>3</v>
      </c>
    </row>
    <row r="111" spans="1:4" x14ac:dyDescent="0.25">
      <c r="A111" s="1">
        <v>38499</v>
      </c>
      <c r="B111" t="s">
        <v>25</v>
      </c>
      <c r="C111">
        <v>576945</v>
      </c>
      <c r="D111">
        <v>2</v>
      </c>
    </row>
    <row r="112" spans="1:4" x14ac:dyDescent="0.25">
      <c r="A112" s="1">
        <v>38503</v>
      </c>
      <c r="B112" t="s">
        <v>24</v>
      </c>
      <c r="C112">
        <v>193095</v>
      </c>
      <c r="D112">
        <v>1</v>
      </c>
    </row>
    <row r="113" spans="1:4" x14ac:dyDescent="0.25">
      <c r="A113" s="1">
        <v>38504</v>
      </c>
      <c r="B113" t="s">
        <v>22</v>
      </c>
      <c r="C113">
        <v>600465</v>
      </c>
      <c r="D113">
        <v>2</v>
      </c>
    </row>
    <row r="114" spans="1:4" x14ac:dyDescent="0.25">
      <c r="A114" s="1">
        <v>38505</v>
      </c>
      <c r="B114" t="s">
        <v>21</v>
      </c>
      <c r="C114">
        <v>753590</v>
      </c>
      <c r="D114">
        <v>2</v>
      </c>
    </row>
    <row r="115" spans="1:4" x14ac:dyDescent="0.25">
      <c r="A115" s="1">
        <v>38510</v>
      </c>
      <c r="B115" t="s">
        <v>24</v>
      </c>
      <c r="C115">
        <v>180105</v>
      </c>
      <c r="D115">
        <v>1</v>
      </c>
    </row>
    <row r="116" spans="1:4" x14ac:dyDescent="0.25">
      <c r="A116" s="1">
        <v>38511</v>
      </c>
      <c r="B116" t="s">
        <v>22</v>
      </c>
      <c r="C116">
        <v>755940</v>
      </c>
      <c r="D116">
        <v>3</v>
      </c>
    </row>
    <row r="117" spans="1:4" x14ac:dyDescent="0.25">
      <c r="A117" s="1">
        <v>38513</v>
      </c>
      <c r="B117" t="s">
        <v>25</v>
      </c>
      <c r="C117">
        <v>682131</v>
      </c>
      <c r="D117">
        <v>4</v>
      </c>
    </row>
    <row r="118" spans="1:4" x14ac:dyDescent="0.25">
      <c r="A118" s="1">
        <v>38516</v>
      </c>
      <c r="B118" t="s">
        <v>20</v>
      </c>
      <c r="C118">
        <v>562845</v>
      </c>
      <c r="D118">
        <v>2</v>
      </c>
    </row>
    <row r="119" spans="1:4" x14ac:dyDescent="0.25">
      <c r="A119" s="1">
        <v>38517</v>
      </c>
      <c r="B119" t="s">
        <v>24</v>
      </c>
      <c r="C119">
        <v>805320</v>
      </c>
      <c r="D119">
        <v>3</v>
      </c>
    </row>
    <row r="120" spans="1:4" x14ac:dyDescent="0.25">
      <c r="A120" s="1">
        <v>38518</v>
      </c>
      <c r="B120" t="s">
        <v>22</v>
      </c>
      <c r="C120">
        <v>548745</v>
      </c>
      <c r="D120">
        <v>2</v>
      </c>
    </row>
    <row r="121" spans="1:4" x14ac:dyDescent="0.25">
      <c r="A121" s="1">
        <v>38519</v>
      </c>
      <c r="B121" t="s">
        <v>21</v>
      </c>
      <c r="C121">
        <v>1355420</v>
      </c>
      <c r="D121">
        <v>6</v>
      </c>
    </row>
    <row r="122" spans="1:4" x14ac:dyDescent="0.25">
      <c r="A122" s="1">
        <v>38520</v>
      </c>
      <c r="B122" t="s">
        <v>25</v>
      </c>
      <c r="C122">
        <v>1391930</v>
      </c>
      <c r="D122">
        <v>4</v>
      </c>
    </row>
    <row r="123" spans="1:4" x14ac:dyDescent="0.25">
      <c r="A123" s="1">
        <v>38523</v>
      </c>
      <c r="B123" t="s">
        <v>20</v>
      </c>
      <c r="C123">
        <v>588705</v>
      </c>
      <c r="D123">
        <v>2</v>
      </c>
    </row>
    <row r="124" spans="1:4" x14ac:dyDescent="0.25">
      <c r="A124" s="1">
        <v>38524</v>
      </c>
      <c r="B124" t="s">
        <v>24</v>
      </c>
      <c r="C124">
        <v>193095</v>
      </c>
      <c r="D124">
        <v>1</v>
      </c>
    </row>
    <row r="125" spans="1:4" x14ac:dyDescent="0.25">
      <c r="A125" s="1">
        <v>38525</v>
      </c>
      <c r="B125" t="s">
        <v>22</v>
      </c>
      <c r="C125">
        <v>864274</v>
      </c>
      <c r="D125">
        <v>4</v>
      </c>
    </row>
    <row r="126" spans="1:4" x14ac:dyDescent="0.25">
      <c r="A126" s="1">
        <v>38526</v>
      </c>
      <c r="B126" t="s">
        <v>21</v>
      </c>
      <c r="C126">
        <v>984315</v>
      </c>
      <c r="D126">
        <v>3</v>
      </c>
    </row>
    <row r="127" spans="1:4" x14ac:dyDescent="0.25">
      <c r="A127" s="1">
        <v>38527</v>
      </c>
      <c r="B127" t="s">
        <v>25</v>
      </c>
      <c r="C127">
        <v>564210</v>
      </c>
      <c r="D127">
        <v>2</v>
      </c>
    </row>
    <row r="128" spans="1:4" x14ac:dyDescent="0.25">
      <c r="A128" s="1">
        <v>38530</v>
      </c>
      <c r="B128" t="s">
        <v>20</v>
      </c>
      <c r="C128">
        <v>1534160</v>
      </c>
      <c r="D128">
        <v>5</v>
      </c>
    </row>
    <row r="129" spans="1:4" x14ac:dyDescent="0.25">
      <c r="A129" s="1">
        <v>38531</v>
      </c>
      <c r="B129" t="s">
        <v>24</v>
      </c>
      <c r="C129">
        <v>1057851</v>
      </c>
      <c r="D129">
        <v>5</v>
      </c>
    </row>
    <row r="130" spans="1:4" x14ac:dyDescent="0.25">
      <c r="A130" s="1">
        <v>38532</v>
      </c>
      <c r="B130" t="s">
        <v>22</v>
      </c>
      <c r="C130">
        <v>180105</v>
      </c>
      <c r="D130">
        <v>1</v>
      </c>
    </row>
    <row r="131" spans="1:4" x14ac:dyDescent="0.25">
      <c r="A131" s="1">
        <v>38533</v>
      </c>
      <c r="B131" t="s">
        <v>21</v>
      </c>
      <c r="C131">
        <v>606900</v>
      </c>
      <c r="D131">
        <v>3</v>
      </c>
    </row>
    <row r="132" spans="1:4" x14ac:dyDescent="0.25">
      <c r="A132" s="1">
        <v>38534</v>
      </c>
      <c r="B132" t="s">
        <v>25</v>
      </c>
      <c r="C132">
        <v>2095895</v>
      </c>
      <c r="D132">
        <v>7</v>
      </c>
    </row>
    <row r="133" spans="1:4" x14ac:dyDescent="0.25">
      <c r="A133" s="1">
        <v>38539</v>
      </c>
      <c r="B133" t="s">
        <v>22</v>
      </c>
      <c r="C133">
        <v>586355</v>
      </c>
      <c r="D133">
        <v>2</v>
      </c>
    </row>
    <row r="134" spans="1:4" x14ac:dyDescent="0.25">
      <c r="A134" s="1">
        <v>38540</v>
      </c>
      <c r="B134" t="s">
        <v>21</v>
      </c>
      <c r="C134">
        <v>1377585</v>
      </c>
      <c r="D134">
        <v>4</v>
      </c>
    </row>
    <row r="135" spans="1:4" x14ac:dyDescent="0.25">
      <c r="A135" s="1">
        <v>38541</v>
      </c>
      <c r="B135" t="s">
        <v>25</v>
      </c>
      <c r="C135">
        <v>1737895</v>
      </c>
      <c r="D135">
        <v>5</v>
      </c>
    </row>
    <row r="136" spans="1:4" x14ac:dyDescent="0.25">
      <c r="A136" s="1">
        <v>38544</v>
      </c>
      <c r="B136" t="s">
        <v>20</v>
      </c>
      <c r="C136">
        <v>691341</v>
      </c>
      <c r="D136">
        <v>3</v>
      </c>
    </row>
    <row r="137" spans="1:4" x14ac:dyDescent="0.25">
      <c r="A137" s="1">
        <v>38545</v>
      </c>
      <c r="B137" t="s">
        <v>24</v>
      </c>
      <c r="C137">
        <v>576945</v>
      </c>
      <c r="D137">
        <v>2</v>
      </c>
    </row>
    <row r="138" spans="1:4" x14ac:dyDescent="0.25">
      <c r="A138" s="1">
        <v>38546</v>
      </c>
      <c r="B138" t="s">
        <v>22</v>
      </c>
      <c r="C138">
        <v>314419</v>
      </c>
      <c r="D138">
        <v>2</v>
      </c>
    </row>
    <row r="139" spans="1:4" x14ac:dyDescent="0.25">
      <c r="A139" s="1">
        <v>38547</v>
      </c>
      <c r="B139" t="s">
        <v>21</v>
      </c>
      <c r="C139">
        <v>791220</v>
      </c>
      <c r="D139">
        <v>2</v>
      </c>
    </row>
    <row r="140" spans="1:4" x14ac:dyDescent="0.25">
      <c r="A140" s="1">
        <v>38548</v>
      </c>
      <c r="B140" t="s">
        <v>25</v>
      </c>
      <c r="C140">
        <v>984315</v>
      </c>
      <c r="D140">
        <v>3</v>
      </c>
    </row>
    <row r="141" spans="1:4" x14ac:dyDescent="0.25">
      <c r="A141" s="1">
        <v>38551</v>
      </c>
      <c r="B141" t="s">
        <v>20</v>
      </c>
      <c r="C141">
        <v>1742585</v>
      </c>
      <c r="D141">
        <v>6</v>
      </c>
    </row>
    <row r="142" spans="1:4" x14ac:dyDescent="0.25">
      <c r="A142" s="1">
        <v>38552</v>
      </c>
      <c r="B142" t="s">
        <v>24</v>
      </c>
      <c r="C142">
        <v>525541</v>
      </c>
      <c r="D142">
        <v>3</v>
      </c>
    </row>
    <row r="143" spans="1:4" x14ac:dyDescent="0.25">
      <c r="A143" s="1">
        <v>38554</v>
      </c>
      <c r="B143" t="s">
        <v>21</v>
      </c>
      <c r="C143">
        <v>1093869</v>
      </c>
      <c r="D143">
        <v>4</v>
      </c>
    </row>
    <row r="144" spans="1:4" x14ac:dyDescent="0.25">
      <c r="A144" s="1">
        <v>38555</v>
      </c>
      <c r="B144" t="s">
        <v>25</v>
      </c>
      <c r="C144">
        <v>602805</v>
      </c>
      <c r="D144">
        <v>3</v>
      </c>
    </row>
    <row r="145" spans="1:4" x14ac:dyDescent="0.25">
      <c r="A145" s="1">
        <v>38558</v>
      </c>
      <c r="B145" t="s">
        <v>20</v>
      </c>
      <c r="C145">
        <v>811750</v>
      </c>
      <c r="D145">
        <v>4</v>
      </c>
    </row>
    <row r="146" spans="1:4" x14ac:dyDescent="0.25">
      <c r="A146" s="1">
        <v>38559</v>
      </c>
      <c r="B146" t="s">
        <v>24</v>
      </c>
      <c r="C146">
        <v>1666446</v>
      </c>
      <c r="D146">
        <v>7</v>
      </c>
    </row>
    <row r="147" spans="1:4" x14ac:dyDescent="0.25">
      <c r="A147" s="1">
        <v>38560</v>
      </c>
      <c r="B147" t="s">
        <v>22</v>
      </c>
      <c r="C147">
        <v>1111901</v>
      </c>
      <c r="D147">
        <v>4</v>
      </c>
    </row>
    <row r="148" spans="1:4" x14ac:dyDescent="0.25">
      <c r="A148" s="1">
        <v>38561</v>
      </c>
      <c r="B148" t="s">
        <v>21</v>
      </c>
      <c r="C148">
        <v>395600</v>
      </c>
      <c r="D148">
        <v>1</v>
      </c>
    </row>
    <row r="149" spans="1:4" x14ac:dyDescent="0.25">
      <c r="A149" s="1">
        <v>38562</v>
      </c>
      <c r="B149" t="s">
        <v>25</v>
      </c>
      <c r="C149">
        <v>1535390</v>
      </c>
      <c r="D149">
        <v>4</v>
      </c>
    </row>
    <row r="150" spans="1:4" x14ac:dyDescent="0.25">
      <c r="A150" s="1">
        <v>38565</v>
      </c>
      <c r="B150" t="s">
        <v>20</v>
      </c>
      <c r="C150">
        <v>1640246</v>
      </c>
      <c r="D150">
        <v>7</v>
      </c>
    </row>
    <row r="151" spans="1:4" x14ac:dyDescent="0.25">
      <c r="A151" s="1">
        <v>38566</v>
      </c>
      <c r="B151" t="s">
        <v>24</v>
      </c>
      <c r="C151">
        <v>1982730</v>
      </c>
      <c r="D151">
        <v>7</v>
      </c>
    </row>
    <row r="152" spans="1:4" x14ac:dyDescent="0.25">
      <c r="A152" s="1">
        <v>38567</v>
      </c>
      <c r="B152" t="s">
        <v>22</v>
      </c>
      <c r="C152">
        <v>486693</v>
      </c>
      <c r="D152">
        <v>3</v>
      </c>
    </row>
    <row r="153" spans="1:4" x14ac:dyDescent="0.25">
      <c r="A153" s="1">
        <v>38568</v>
      </c>
      <c r="B153" t="s">
        <v>21</v>
      </c>
      <c r="C153">
        <v>981960</v>
      </c>
      <c r="D153">
        <v>3</v>
      </c>
    </row>
    <row r="154" spans="1:4" x14ac:dyDescent="0.25">
      <c r="A154" s="1">
        <v>38569</v>
      </c>
      <c r="B154" t="s">
        <v>25</v>
      </c>
      <c r="C154">
        <v>588705</v>
      </c>
      <c r="D154">
        <v>2</v>
      </c>
    </row>
    <row r="155" spans="1:4" x14ac:dyDescent="0.25">
      <c r="A155" s="1">
        <v>38572</v>
      </c>
      <c r="B155" t="s">
        <v>20</v>
      </c>
      <c r="C155">
        <v>586360</v>
      </c>
      <c r="D155">
        <v>2</v>
      </c>
    </row>
    <row r="156" spans="1:4" x14ac:dyDescent="0.25">
      <c r="A156" s="1">
        <v>38573</v>
      </c>
      <c r="B156" t="s">
        <v>24</v>
      </c>
      <c r="C156">
        <v>589810</v>
      </c>
      <c r="D156">
        <v>3</v>
      </c>
    </row>
    <row r="157" spans="1:4" x14ac:dyDescent="0.25">
      <c r="A157" s="1">
        <v>38574</v>
      </c>
      <c r="B157" t="s">
        <v>22</v>
      </c>
      <c r="C157">
        <v>204855</v>
      </c>
      <c r="D157">
        <v>1</v>
      </c>
    </row>
    <row r="158" spans="1:4" x14ac:dyDescent="0.25">
      <c r="A158" s="1">
        <v>38576</v>
      </c>
      <c r="B158" t="s">
        <v>25</v>
      </c>
      <c r="C158">
        <v>960785</v>
      </c>
      <c r="D158">
        <v>3</v>
      </c>
    </row>
    <row r="159" spans="1:4" x14ac:dyDescent="0.25">
      <c r="A159" s="1">
        <v>38580</v>
      </c>
      <c r="B159" t="s">
        <v>24</v>
      </c>
      <c r="C159">
        <v>395610</v>
      </c>
      <c r="D159">
        <v>1</v>
      </c>
    </row>
    <row r="160" spans="1:4" x14ac:dyDescent="0.25">
      <c r="A160" s="1">
        <v>38581</v>
      </c>
      <c r="B160" t="s">
        <v>22</v>
      </c>
      <c r="C160">
        <v>1369265</v>
      </c>
      <c r="D160">
        <v>5</v>
      </c>
    </row>
    <row r="161" spans="1:4" x14ac:dyDescent="0.25">
      <c r="A161" s="1">
        <v>38582</v>
      </c>
      <c r="B161" t="s">
        <v>21</v>
      </c>
      <c r="C161">
        <v>781800</v>
      </c>
      <c r="D161">
        <v>3</v>
      </c>
    </row>
    <row r="162" spans="1:4" x14ac:dyDescent="0.25">
      <c r="A162" s="1">
        <v>38583</v>
      </c>
      <c r="B162" t="s">
        <v>25</v>
      </c>
      <c r="C162">
        <v>180105</v>
      </c>
      <c r="D162">
        <v>1</v>
      </c>
    </row>
    <row r="163" spans="1:4" x14ac:dyDescent="0.25">
      <c r="A163" s="1">
        <v>38586</v>
      </c>
      <c r="B163" t="s">
        <v>20</v>
      </c>
      <c r="C163">
        <v>996060</v>
      </c>
      <c r="D163">
        <v>3</v>
      </c>
    </row>
    <row r="164" spans="1:4" x14ac:dyDescent="0.25">
      <c r="A164" s="1">
        <v>38587</v>
      </c>
      <c r="B164" t="s">
        <v>24</v>
      </c>
      <c r="C164">
        <v>1354050</v>
      </c>
      <c r="D164">
        <v>4</v>
      </c>
    </row>
    <row r="165" spans="1:4" x14ac:dyDescent="0.25">
      <c r="A165" s="1">
        <v>38588</v>
      </c>
      <c r="B165" t="s">
        <v>22</v>
      </c>
      <c r="C165">
        <v>793560</v>
      </c>
      <c r="D165">
        <v>3</v>
      </c>
    </row>
    <row r="166" spans="1:4" x14ac:dyDescent="0.25">
      <c r="A166" s="1">
        <v>38589</v>
      </c>
      <c r="B166" t="s">
        <v>21</v>
      </c>
      <c r="C166">
        <v>1700860</v>
      </c>
      <c r="D166">
        <v>6</v>
      </c>
    </row>
    <row r="167" spans="1:4" x14ac:dyDescent="0.25">
      <c r="A167" s="1">
        <v>38590</v>
      </c>
      <c r="B167" t="s">
        <v>25</v>
      </c>
      <c r="C167">
        <v>805320</v>
      </c>
      <c r="D167">
        <v>3</v>
      </c>
    </row>
    <row r="168" spans="1:4" x14ac:dyDescent="0.25">
      <c r="A168" s="1">
        <v>38593</v>
      </c>
      <c r="B168" t="s">
        <v>20</v>
      </c>
      <c r="C168">
        <v>897633</v>
      </c>
      <c r="D168">
        <v>4</v>
      </c>
    </row>
    <row r="169" spans="1:4" x14ac:dyDescent="0.25">
      <c r="A169" s="1">
        <v>38594</v>
      </c>
      <c r="B169" t="s">
        <v>24</v>
      </c>
      <c r="C169">
        <v>1688848</v>
      </c>
      <c r="D169">
        <v>6</v>
      </c>
    </row>
    <row r="170" spans="1:4" x14ac:dyDescent="0.25">
      <c r="A170" s="1">
        <v>38595</v>
      </c>
      <c r="B170" t="s">
        <v>22</v>
      </c>
      <c r="C170">
        <v>2228043</v>
      </c>
      <c r="D170">
        <v>9</v>
      </c>
    </row>
    <row r="171" spans="1:4" x14ac:dyDescent="0.25">
      <c r="A171" s="1">
        <v>38597</v>
      </c>
      <c r="B171" t="s">
        <v>25</v>
      </c>
      <c r="C171">
        <v>988990</v>
      </c>
      <c r="D171">
        <v>5</v>
      </c>
    </row>
    <row r="172" spans="1:4" x14ac:dyDescent="0.25">
      <c r="A172" s="1">
        <v>38600</v>
      </c>
      <c r="B172" t="s">
        <v>20</v>
      </c>
      <c r="C172">
        <v>1101243</v>
      </c>
      <c r="D172">
        <v>5</v>
      </c>
    </row>
    <row r="173" spans="1:4" x14ac:dyDescent="0.25">
      <c r="A173" s="1">
        <v>38601</v>
      </c>
      <c r="B173" t="s">
        <v>24</v>
      </c>
      <c r="C173">
        <v>2290213</v>
      </c>
      <c r="D173">
        <v>8</v>
      </c>
    </row>
    <row r="174" spans="1:4" x14ac:dyDescent="0.25">
      <c r="A174" s="1">
        <v>38602</v>
      </c>
      <c r="B174" t="s">
        <v>22</v>
      </c>
      <c r="C174">
        <v>409700</v>
      </c>
      <c r="D174">
        <v>2</v>
      </c>
    </row>
    <row r="175" spans="1:4" x14ac:dyDescent="0.25">
      <c r="A175" s="1">
        <v>38603</v>
      </c>
      <c r="B175" t="s">
        <v>21</v>
      </c>
      <c r="C175">
        <v>565185</v>
      </c>
      <c r="D175">
        <v>2</v>
      </c>
    </row>
    <row r="176" spans="1:4" x14ac:dyDescent="0.25">
      <c r="A176" s="1">
        <v>38604</v>
      </c>
      <c r="B176" t="s">
        <v>25</v>
      </c>
      <c r="C176">
        <v>395600</v>
      </c>
      <c r="D176">
        <v>1</v>
      </c>
    </row>
    <row r="177" spans="1:4" x14ac:dyDescent="0.25">
      <c r="A177" s="1">
        <v>38607</v>
      </c>
      <c r="B177" t="s">
        <v>20</v>
      </c>
      <c r="C177">
        <v>692773</v>
      </c>
      <c r="D177">
        <v>3</v>
      </c>
    </row>
    <row r="178" spans="1:4" x14ac:dyDescent="0.25">
      <c r="A178" s="1">
        <v>38608</v>
      </c>
      <c r="B178" t="s">
        <v>24</v>
      </c>
      <c r="C178">
        <v>602800</v>
      </c>
      <c r="D178">
        <v>3</v>
      </c>
    </row>
    <row r="179" spans="1:4" x14ac:dyDescent="0.25">
      <c r="A179" s="1">
        <v>38609</v>
      </c>
      <c r="B179" t="s">
        <v>22</v>
      </c>
      <c r="C179">
        <v>1163300</v>
      </c>
      <c r="D179">
        <v>3</v>
      </c>
    </row>
    <row r="180" spans="1:4" x14ac:dyDescent="0.25">
      <c r="A180" s="1">
        <v>38610</v>
      </c>
      <c r="B180" t="s">
        <v>21</v>
      </c>
      <c r="C180">
        <v>409700</v>
      </c>
      <c r="D180">
        <v>2</v>
      </c>
    </row>
    <row r="181" spans="1:4" x14ac:dyDescent="0.25">
      <c r="A181" s="1">
        <v>38611</v>
      </c>
      <c r="B181" t="s">
        <v>25</v>
      </c>
      <c r="C181">
        <v>481657</v>
      </c>
      <c r="D181">
        <v>2</v>
      </c>
    </row>
    <row r="182" spans="1:4" x14ac:dyDescent="0.25">
      <c r="A182" s="1">
        <v>38614</v>
      </c>
      <c r="B182" t="s">
        <v>20</v>
      </c>
      <c r="C182">
        <v>397950</v>
      </c>
      <c r="D182">
        <v>2</v>
      </c>
    </row>
    <row r="183" spans="1:4" x14ac:dyDescent="0.25">
      <c r="A183" s="1">
        <v>38615</v>
      </c>
      <c r="B183" t="s">
        <v>24</v>
      </c>
      <c r="C183">
        <v>600460</v>
      </c>
      <c r="D183">
        <v>2</v>
      </c>
    </row>
    <row r="184" spans="1:4" x14ac:dyDescent="0.25">
      <c r="A184" s="1">
        <v>38616</v>
      </c>
      <c r="B184" t="s">
        <v>22</v>
      </c>
      <c r="C184">
        <v>1283816</v>
      </c>
      <c r="D184">
        <v>6</v>
      </c>
    </row>
    <row r="185" spans="1:4" x14ac:dyDescent="0.25">
      <c r="A185" s="1">
        <v>38617</v>
      </c>
      <c r="B185" t="s">
        <v>21</v>
      </c>
      <c r="C185">
        <v>204855</v>
      </c>
      <c r="D185">
        <v>1</v>
      </c>
    </row>
    <row r="186" spans="1:4" x14ac:dyDescent="0.25">
      <c r="A186" s="1">
        <v>38618</v>
      </c>
      <c r="B186" t="s">
        <v>25</v>
      </c>
      <c r="C186">
        <v>972540</v>
      </c>
      <c r="D186">
        <v>3</v>
      </c>
    </row>
    <row r="187" spans="1:4" x14ac:dyDescent="0.25">
      <c r="A187" s="1">
        <v>38621</v>
      </c>
      <c r="B187" t="s">
        <v>20</v>
      </c>
      <c r="C187">
        <v>1191490</v>
      </c>
      <c r="D187">
        <v>5</v>
      </c>
    </row>
    <row r="188" spans="1:4" x14ac:dyDescent="0.25">
      <c r="A188" s="1">
        <v>38622</v>
      </c>
      <c r="B188" t="s">
        <v>24</v>
      </c>
      <c r="C188">
        <v>716283</v>
      </c>
      <c r="D188">
        <v>3</v>
      </c>
    </row>
    <row r="189" spans="1:4" x14ac:dyDescent="0.25">
      <c r="A189" s="1">
        <v>38623</v>
      </c>
      <c r="B189" t="s">
        <v>22</v>
      </c>
      <c r="C189">
        <v>1163290</v>
      </c>
      <c r="D189">
        <v>3</v>
      </c>
    </row>
    <row r="190" spans="1:4" x14ac:dyDescent="0.25">
      <c r="A190" s="1">
        <v>38624</v>
      </c>
      <c r="B190" t="s">
        <v>21</v>
      </c>
      <c r="C190">
        <v>1153890</v>
      </c>
      <c r="D190">
        <v>4</v>
      </c>
    </row>
    <row r="191" spans="1:4" x14ac:dyDescent="0.25">
      <c r="A191" s="1">
        <v>38625</v>
      </c>
      <c r="B191" t="s">
        <v>25</v>
      </c>
      <c r="C191">
        <v>397945</v>
      </c>
      <c r="D191">
        <v>2</v>
      </c>
    </row>
    <row r="192" spans="1:4" x14ac:dyDescent="0.25">
      <c r="A192" s="1">
        <v>38628</v>
      </c>
      <c r="B192" t="s">
        <v>20</v>
      </c>
      <c r="C192">
        <v>805315</v>
      </c>
      <c r="D192">
        <v>3</v>
      </c>
    </row>
    <row r="193" spans="1:4" x14ac:dyDescent="0.25">
      <c r="A193" s="1">
        <v>38629</v>
      </c>
      <c r="B193" t="s">
        <v>24</v>
      </c>
      <c r="C193">
        <v>1002261</v>
      </c>
      <c r="D193">
        <v>5</v>
      </c>
    </row>
    <row r="194" spans="1:4" x14ac:dyDescent="0.25">
      <c r="A194" s="1">
        <v>38630</v>
      </c>
      <c r="B194" t="s">
        <v>22</v>
      </c>
      <c r="C194">
        <v>1304978</v>
      </c>
      <c r="D194">
        <v>5</v>
      </c>
    </row>
    <row r="195" spans="1:4" x14ac:dyDescent="0.25">
      <c r="A195" s="1">
        <v>38631</v>
      </c>
      <c r="B195" t="s">
        <v>21</v>
      </c>
      <c r="C195">
        <v>204850</v>
      </c>
      <c r="D195">
        <v>1</v>
      </c>
    </row>
    <row r="196" spans="1:4" x14ac:dyDescent="0.25">
      <c r="A196" s="1">
        <v>38632</v>
      </c>
      <c r="B196" t="s">
        <v>25</v>
      </c>
      <c r="C196">
        <v>2021041</v>
      </c>
      <c r="D196">
        <v>8</v>
      </c>
    </row>
    <row r="197" spans="1:4" x14ac:dyDescent="0.25">
      <c r="A197" s="1">
        <v>38635</v>
      </c>
      <c r="B197" t="s">
        <v>20</v>
      </c>
      <c r="C197">
        <v>984305</v>
      </c>
      <c r="D197">
        <v>3</v>
      </c>
    </row>
    <row r="198" spans="1:4" x14ac:dyDescent="0.25">
      <c r="A198" s="1">
        <v>38636</v>
      </c>
      <c r="B198" t="s">
        <v>24</v>
      </c>
      <c r="C198">
        <v>973450</v>
      </c>
      <c r="D198">
        <v>3</v>
      </c>
    </row>
    <row r="199" spans="1:4" x14ac:dyDescent="0.25">
      <c r="A199" s="1">
        <v>38637</v>
      </c>
      <c r="B199" t="s">
        <v>22</v>
      </c>
      <c r="C199">
        <v>2185215</v>
      </c>
      <c r="D199">
        <v>7</v>
      </c>
    </row>
    <row r="200" spans="1:4" x14ac:dyDescent="0.25">
      <c r="A200" s="1">
        <v>38638</v>
      </c>
      <c r="B200" t="s">
        <v>21</v>
      </c>
      <c r="C200">
        <v>395600</v>
      </c>
      <c r="D200">
        <v>1</v>
      </c>
    </row>
    <row r="201" spans="1:4" x14ac:dyDescent="0.25">
      <c r="A201" s="1">
        <v>38639</v>
      </c>
      <c r="B201" t="s">
        <v>25</v>
      </c>
      <c r="C201">
        <v>2024231</v>
      </c>
      <c r="D201">
        <v>7</v>
      </c>
    </row>
    <row r="202" spans="1:4" x14ac:dyDescent="0.25">
      <c r="A202" s="1">
        <v>38643</v>
      </c>
      <c r="B202" t="s">
        <v>24</v>
      </c>
      <c r="C202">
        <v>600450</v>
      </c>
      <c r="D202">
        <v>2</v>
      </c>
    </row>
    <row r="203" spans="1:4" x14ac:dyDescent="0.25">
      <c r="A203" s="1">
        <v>38644</v>
      </c>
      <c r="B203" t="s">
        <v>22</v>
      </c>
      <c r="C203">
        <v>588695</v>
      </c>
      <c r="D203">
        <v>2</v>
      </c>
    </row>
    <row r="204" spans="1:4" x14ac:dyDescent="0.25">
      <c r="A204" s="1">
        <v>38645</v>
      </c>
      <c r="B204" t="s">
        <v>21</v>
      </c>
      <c r="C204">
        <v>500791</v>
      </c>
      <c r="D204">
        <v>3</v>
      </c>
    </row>
    <row r="205" spans="1:4" x14ac:dyDescent="0.25">
      <c r="A205" s="1">
        <v>38646</v>
      </c>
      <c r="B205" t="s">
        <v>25</v>
      </c>
      <c r="C205">
        <v>372090</v>
      </c>
      <c r="D205">
        <v>1</v>
      </c>
    </row>
    <row r="206" spans="1:4" x14ac:dyDescent="0.25">
      <c r="A206" s="1">
        <v>38650</v>
      </c>
      <c r="B206" t="s">
        <v>24</v>
      </c>
      <c r="C206">
        <v>204850</v>
      </c>
      <c r="D206">
        <v>1</v>
      </c>
    </row>
    <row r="207" spans="1:4" x14ac:dyDescent="0.25">
      <c r="A207" s="1">
        <v>38651</v>
      </c>
      <c r="B207" t="s">
        <v>22</v>
      </c>
      <c r="C207">
        <v>744190</v>
      </c>
      <c r="D207">
        <v>2</v>
      </c>
    </row>
    <row r="208" spans="1:4" x14ac:dyDescent="0.25">
      <c r="A208" s="1">
        <v>38653</v>
      </c>
      <c r="B208" t="s">
        <v>25</v>
      </c>
      <c r="C208">
        <v>552195</v>
      </c>
      <c r="D208">
        <v>2</v>
      </c>
    </row>
    <row r="209" spans="1:4" x14ac:dyDescent="0.25">
      <c r="A209" s="1">
        <v>38656</v>
      </c>
      <c r="B209" t="s">
        <v>20</v>
      </c>
      <c r="C209">
        <v>1688853</v>
      </c>
      <c r="D209">
        <v>6</v>
      </c>
    </row>
    <row r="210" spans="1:4" x14ac:dyDescent="0.25">
      <c r="A210" s="1">
        <v>38657</v>
      </c>
      <c r="B210" t="s">
        <v>24</v>
      </c>
      <c r="C210">
        <v>576945</v>
      </c>
      <c r="D210">
        <v>2</v>
      </c>
    </row>
    <row r="211" spans="1:4" x14ac:dyDescent="0.25">
      <c r="A211" s="1">
        <v>38658</v>
      </c>
      <c r="B211" t="s">
        <v>22</v>
      </c>
      <c r="C211">
        <v>1096214</v>
      </c>
      <c r="D211">
        <v>5</v>
      </c>
    </row>
    <row r="212" spans="1:4" x14ac:dyDescent="0.25">
      <c r="A212" s="1">
        <v>38659</v>
      </c>
      <c r="B212" t="s">
        <v>21</v>
      </c>
      <c r="C212">
        <v>984070</v>
      </c>
      <c r="D212">
        <v>3</v>
      </c>
    </row>
    <row r="213" spans="1:4" x14ac:dyDescent="0.25">
      <c r="A213" s="1">
        <v>38660</v>
      </c>
      <c r="B213" t="s">
        <v>25</v>
      </c>
      <c r="C213">
        <v>638668</v>
      </c>
      <c r="D213">
        <v>3</v>
      </c>
    </row>
    <row r="214" spans="1:4" x14ac:dyDescent="0.25">
      <c r="A214" s="1">
        <v>38664</v>
      </c>
      <c r="B214" t="s">
        <v>24</v>
      </c>
      <c r="C214">
        <v>821354</v>
      </c>
      <c r="D214">
        <v>5</v>
      </c>
    </row>
    <row r="215" spans="1:4" x14ac:dyDescent="0.25">
      <c r="A215" s="1">
        <v>38665</v>
      </c>
      <c r="B215" t="s">
        <v>22</v>
      </c>
      <c r="C215">
        <v>602565</v>
      </c>
      <c r="D215">
        <v>3</v>
      </c>
    </row>
    <row r="216" spans="1:4" x14ac:dyDescent="0.25">
      <c r="A216" s="1">
        <v>38666</v>
      </c>
      <c r="B216" t="s">
        <v>21</v>
      </c>
      <c r="C216">
        <v>1945223</v>
      </c>
      <c r="D216">
        <v>10</v>
      </c>
    </row>
    <row r="217" spans="1:4" x14ac:dyDescent="0.25">
      <c r="A217" s="1">
        <v>38667</v>
      </c>
      <c r="B217" t="s">
        <v>25</v>
      </c>
      <c r="C217">
        <v>2891467</v>
      </c>
      <c r="D217">
        <v>11</v>
      </c>
    </row>
    <row r="218" spans="1:4" x14ac:dyDescent="0.25">
      <c r="A218" s="1">
        <v>38671</v>
      </c>
      <c r="B218" t="s">
        <v>24</v>
      </c>
      <c r="C218">
        <v>1257807</v>
      </c>
      <c r="D218">
        <v>5</v>
      </c>
    </row>
    <row r="219" spans="1:4" x14ac:dyDescent="0.25">
      <c r="A219" s="1">
        <v>38672</v>
      </c>
      <c r="B219" t="s">
        <v>22</v>
      </c>
      <c r="C219">
        <v>951135</v>
      </c>
      <c r="D219">
        <v>5</v>
      </c>
    </row>
    <row r="220" spans="1:4" x14ac:dyDescent="0.25">
      <c r="A220" s="1">
        <v>38673</v>
      </c>
      <c r="B220" t="s">
        <v>21</v>
      </c>
      <c r="C220">
        <v>693683</v>
      </c>
      <c r="D220">
        <v>4</v>
      </c>
    </row>
    <row r="221" spans="1:4" x14ac:dyDescent="0.25">
      <c r="A221" s="1">
        <v>38674</v>
      </c>
      <c r="B221" t="s">
        <v>25</v>
      </c>
      <c r="C221">
        <v>180100</v>
      </c>
      <c r="D221">
        <v>1</v>
      </c>
    </row>
    <row r="222" spans="1:4" x14ac:dyDescent="0.25">
      <c r="A222" s="1">
        <v>38677</v>
      </c>
      <c r="B222" t="s">
        <v>20</v>
      </c>
      <c r="C222">
        <v>2315458</v>
      </c>
      <c r="D222">
        <v>10</v>
      </c>
    </row>
    <row r="223" spans="1:4" x14ac:dyDescent="0.25">
      <c r="A223" s="1">
        <v>38678</v>
      </c>
      <c r="B223" t="s">
        <v>24</v>
      </c>
      <c r="C223">
        <v>793445</v>
      </c>
      <c r="D223">
        <v>3</v>
      </c>
    </row>
    <row r="224" spans="1:4" x14ac:dyDescent="0.25">
      <c r="A224" s="1">
        <v>38679</v>
      </c>
      <c r="B224" t="s">
        <v>22</v>
      </c>
      <c r="C224">
        <v>588700</v>
      </c>
      <c r="D224">
        <v>2</v>
      </c>
    </row>
    <row r="225" spans="1:4" x14ac:dyDescent="0.25">
      <c r="A225" s="1">
        <v>38680</v>
      </c>
      <c r="B225" t="s">
        <v>21</v>
      </c>
      <c r="C225">
        <v>685277</v>
      </c>
      <c r="D225">
        <v>3</v>
      </c>
    </row>
    <row r="226" spans="1:4" x14ac:dyDescent="0.25">
      <c r="A226" s="1">
        <v>38681</v>
      </c>
      <c r="B226" t="s">
        <v>25</v>
      </c>
      <c r="C226">
        <v>2289703</v>
      </c>
      <c r="D226">
        <v>9</v>
      </c>
    </row>
    <row r="227" spans="1:4" x14ac:dyDescent="0.25">
      <c r="A227" s="1">
        <v>38684</v>
      </c>
      <c r="B227" t="s">
        <v>20</v>
      </c>
      <c r="C227">
        <v>397955</v>
      </c>
      <c r="D227">
        <v>2</v>
      </c>
    </row>
    <row r="228" spans="1:4" x14ac:dyDescent="0.25">
      <c r="A228" s="1">
        <v>38685</v>
      </c>
      <c r="B228" t="s">
        <v>24</v>
      </c>
      <c r="C228">
        <v>2280443</v>
      </c>
      <c r="D228">
        <v>10</v>
      </c>
    </row>
    <row r="229" spans="1:4" x14ac:dyDescent="0.25">
      <c r="A229" s="1">
        <v>38686</v>
      </c>
      <c r="B229" t="s">
        <v>22</v>
      </c>
      <c r="C229">
        <v>1738780</v>
      </c>
      <c r="D229">
        <v>5</v>
      </c>
    </row>
    <row r="230" spans="1:4" x14ac:dyDescent="0.25">
      <c r="A230" s="1">
        <v>38687</v>
      </c>
      <c r="B230" t="s">
        <v>21</v>
      </c>
      <c r="C230">
        <v>1999419</v>
      </c>
      <c r="D230">
        <v>9</v>
      </c>
    </row>
    <row r="231" spans="1:4" x14ac:dyDescent="0.25">
      <c r="A231" s="1">
        <v>38688</v>
      </c>
      <c r="B231" t="s">
        <v>25</v>
      </c>
      <c r="C231">
        <v>995945</v>
      </c>
      <c r="D231">
        <v>3</v>
      </c>
    </row>
    <row r="232" spans="1:4" x14ac:dyDescent="0.25">
      <c r="A232" s="1">
        <v>38691</v>
      </c>
      <c r="B232" t="s">
        <v>20</v>
      </c>
      <c r="C232">
        <v>1395343</v>
      </c>
      <c r="D232">
        <v>7</v>
      </c>
    </row>
    <row r="233" spans="1:4" x14ac:dyDescent="0.25">
      <c r="A233" s="1">
        <v>38692</v>
      </c>
      <c r="B233" t="s">
        <v>24</v>
      </c>
      <c r="C233">
        <v>409470</v>
      </c>
      <c r="D233">
        <v>2</v>
      </c>
    </row>
    <row r="234" spans="1:4" x14ac:dyDescent="0.25">
      <c r="A234" s="1">
        <v>38693</v>
      </c>
      <c r="B234" t="s">
        <v>22</v>
      </c>
      <c r="C234">
        <v>1561990</v>
      </c>
      <c r="D234">
        <v>6</v>
      </c>
    </row>
    <row r="235" spans="1:4" x14ac:dyDescent="0.25">
      <c r="A235" s="1">
        <v>38695</v>
      </c>
      <c r="B235" t="s">
        <v>25</v>
      </c>
      <c r="C235">
        <v>204735</v>
      </c>
      <c r="D235">
        <v>1</v>
      </c>
    </row>
    <row r="236" spans="1:4" x14ac:dyDescent="0.25">
      <c r="A236" s="1">
        <v>38698</v>
      </c>
      <c r="B236" t="s">
        <v>20</v>
      </c>
      <c r="C236">
        <v>937030</v>
      </c>
      <c r="D236">
        <v>4</v>
      </c>
    </row>
    <row r="237" spans="1:4" x14ac:dyDescent="0.25">
      <c r="A237" s="1">
        <v>38699</v>
      </c>
      <c r="B237" t="s">
        <v>24</v>
      </c>
      <c r="C237">
        <v>986305</v>
      </c>
      <c r="D237">
        <v>4</v>
      </c>
    </row>
    <row r="238" spans="1:4" x14ac:dyDescent="0.25">
      <c r="A238" s="1">
        <v>38700</v>
      </c>
      <c r="B238" t="s">
        <v>22</v>
      </c>
      <c r="C238">
        <v>1353830</v>
      </c>
      <c r="D238">
        <v>4</v>
      </c>
    </row>
    <row r="239" spans="1:4" x14ac:dyDescent="0.25">
      <c r="A239" s="1">
        <v>38701</v>
      </c>
      <c r="B239" t="s">
        <v>21</v>
      </c>
      <c r="C239">
        <v>1891876</v>
      </c>
      <c r="D239">
        <v>7</v>
      </c>
    </row>
    <row r="240" spans="1:4" x14ac:dyDescent="0.25">
      <c r="A240" s="1">
        <v>38702</v>
      </c>
      <c r="B240" t="s">
        <v>25</v>
      </c>
      <c r="C240">
        <v>1777405</v>
      </c>
      <c r="D240">
        <v>6</v>
      </c>
    </row>
    <row r="241" spans="1:4" x14ac:dyDescent="0.25">
      <c r="A241" s="1">
        <v>38705</v>
      </c>
      <c r="B241" t="s">
        <v>20</v>
      </c>
      <c r="C241">
        <v>1536002</v>
      </c>
      <c r="D241">
        <v>9</v>
      </c>
    </row>
    <row r="242" spans="1:4" x14ac:dyDescent="0.25">
      <c r="A242" s="1">
        <v>38706</v>
      </c>
      <c r="B242" t="s">
        <v>24</v>
      </c>
      <c r="C242">
        <v>2469132</v>
      </c>
      <c r="D242">
        <v>9</v>
      </c>
    </row>
    <row r="243" spans="1:4" x14ac:dyDescent="0.25">
      <c r="A243" s="1">
        <v>38707</v>
      </c>
      <c r="B243" t="s">
        <v>22</v>
      </c>
      <c r="C243">
        <v>498243</v>
      </c>
      <c r="D243">
        <v>2</v>
      </c>
    </row>
    <row r="244" spans="1:4" x14ac:dyDescent="0.25">
      <c r="A244" s="1">
        <v>38708</v>
      </c>
      <c r="B244" t="s">
        <v>21</v>
      </c>
      <c r="C244">
        <v>1702547</v>
      </c>
      <c r="D244">
        <v>7</v>
      </c>
    </row>
    <row r="245" spans="1:4" x14ac:dyDescent="0.25">
      <c r="A245" s="1">
        <v>38709</v>
      </c>
      <c r="B245" t="s">
        <v>25</v>
      </c>
      <c r="C245">
        <v>2048721</v>
      </c>
      <c r="D245">
        <v>7</v>
      </c>
    </row>
    <row r="246" spans="1:4" x14ac:dyDescent="0.25">
      <c r="A246" s="1">
        <v>38712</v>
      </c>
      <c r="B246" t="s">
        <v>20</v>
      </c>
      <c r="C246">
        <v>3698720</v>
      </c>
      <c r="D246">
        <v>14</v>
      </c>
    </row>
    <row r="247" spans="1:4" x14ac:dyDescent="0.25">
      <c r="A247" s="1">
        <v>38713</v>
      </c>
      <c r="B247" t="s">
        <v>24</v>
      </c>
      <c r="C247">
        <v>3697278</v>
      </c>
      <c r="D247">
        <v>15</v>
      </c>
    </row>
    <row r="248" spans="1:4" x14ac:dyDescent="0.25">
      <c r="A248" s="1">
        <v>38714</v>
      </c>
      <c r="B248" t="s">
        <v>22</v>
      </c>
      <c r="C248">
        <v>2070343</v>
      </c>
      <c r="D248">
        <v>11</v>
      </c>
    </row>
    <row r="249" spans="1:4" x14ac:dyDescent="0.25">
      <c r="A249" s="1">
        <v>38715</v>
      </c>
      <c r="B249" t="s">
        <v>21</v>
      </c>
      <c r="C249">
        <v>1091718</v>
      </c>
      <c r="D249">
        <v>6</v>
      </c>
    </row>
    <row r="250" spans="1:4" x14ac:dyDescent="0.25">
      <c r="A250" s="1">
        <v>38719</v>
      </c>
      <c r="B250" t="s">
        <v>20</v>
      </c>
      <c r="C250">
        <v>807785</v>
      </c>
      <c r="D250">
        <v>4</v>
      </c>
    </row>
    <row r="251" spans="1:4" x14ac:dyDescent="0.25">
      <c r="A251" s="1">
        <v>38720</v>
      </c>
      <c r="B251" t="s">
        <v>24</v>
      </c>
      <c r="C251">
        <v>384835</v>
      </c>
      <c r="D251">
        <v>2</v>
      </c>
    </row>
    <row r="252" spans="1:4" x14ac:dyDescent="0.25">
      <c r="A252" s="1">
        <v>38721</v>
      </c>
      <c r="B252" t="s">
        <v>22</v>
      </c>
      <c r="C252">
        <v>1683092</v>
      </c>
      <c r="D252">
        <v>7</v>
      </c>
    </row>
    <row r="253" spans="1:4" x14ac:dyDescent="0.25">
      <c r="A253" s="1">
        <v>38722</v>
      </c>
      <c r="B253" t="s">
        <v>21</v>
      </c>
      <c r="C253">
        <v>513972</v>
      </c>
      <c r="D253">
        <v>3</v>
      </c>
    </row>
    <row r="254" spans="1:4" x14ac:dyDescent="0.25">
      <c r="A254" s="1">
        <v>38723</v>
      </c>
      <c r="B254" t="s">
        <v>25</v>
      </c>
      <c r="C254">
        <v>1009940</v>
      </c>
      <c r="D254">
        <v>4</v>
      </c>
    </row>
    <row r="255" spans="1:4" x14ac:dyDescent="0.25">
      <c r="A255" s="1">
        <v>38727</v>
      </c>
      <c r="B255" t="s">
        <v>24</v>
      </c>
      <c r="C255">
        <v>1076342</v>
      </c>
      <c r="D255">
        <v>4</v>
      </c>
    </row>
    <row r="256" spans="1:4" x14ac:dyDescent="0.25">
      <c r="A256" s="1">
        <v>38728</v>
      </c>
      <c r="B256" t="s">
        <v>22</v>
      </c>
      <c r="C256">
        <v>1339782</v>
      </c>
      <c r="D256">
        <v>4</v>
      </c>
    </row>
    <row r="257" spans="1:4" x14ac:dyDescent="0.25">
      <c r="A257" s="1">
        <v>38729</v>
      </c>
      <c r="B257" t="s">
        <v>21</v>
      </c>
      <c r="C257">
        <v>2761890</v>
      </c>
      <c r="D257">
        <v>9</v>
      </c>
    </row>
    <row r="258" spans="1:4" x14ac:dyDescent="0.25">
      <c r="A258" s="1">
        <v>38730</v>
      </c>
      <c r="B258" t="s">
        <v>25</v>
      </c>
      <c r="C258">
        <v>1127932</v>
      </c>
      <c r="D258">
        <v>6</v>
      </c>
    </row>
    <row r="259" spans="1:4" x14ac:dyDescent="0.25">
      <c r="A259" s="1">
        <v>38733</v>
      </c>
      <c r="B259" t="s">
        <v>20</v>
      </c>
      <c r="C259">
        <v>907946</v>
      </c>
      <c r="D259">
        <v>4</v>
      </c>
    </row>
    <row r="260" spans="1:4" x14ac:dyDescent="0.25">
      <c r="A260" s="1">
        <v>38734</v>
      </c>
      <c r="B260" t="s">
        <v>24</v>
      </c>
      <c r="C260">
        <v>614325</v>
      </c>
      <c r="D260">
        <v>3</v>
      </c>
    </row>
    <row r="261" spans="1:4" x14ac:dyDescent="0.25">
      <c r="A261" s="1">
        <v>38735</v>
      </c>
      <c r="B261" t="s">
        <v>22</v>
      </c>
      <c r="C261">
        <v>1295358</v>
      </c>
      <c r="D261">
        <v>6</v>
      </c>
    </row>
    <row r="262" spans="1:4" x14ac:dyDescent="0.25">
      <c r="A262" s="1">
        <v>38736</v>
      </c>
      <c r="B262" t="s">
        <v>21</v>
      </c>
      <c r="C262">
        <v>1525088</v>
      </c>
      <c r="D262">
        <v>7</v>
      </c>
    </row>
    <row r="263" spans="1:4" x14ac:dyDescent="0.25">
      <c r="A263" s="1">
        <v>38737</v>
      </c>
      <c r="B263" t="s">
        <v>25</v>
      </c>
      <c r="C263">
        <v>1221437</v>
      </c>
      <c r="D263">
        <v>4</v>
      </c>
    </row>
    <row r="264" spans="1:4" x14ac:dyDescent="0.25">
      <c r="A264" s="1">
        <v>38740</v>
      </c>
      <c r="B264" t="s">
        <v>20</v>
      </c>
      <c r="C264">
        <v>1862472</v>
      </c>
      <c r="D264">
        <v>8</v>
      </c>
    </row>
    <row r="265" spans="1:4" x14ac:dyDescent="0.25">
      <c r="A265" s="1">
        <v>38741</v>
      </c>
      <c r="B265" t="s">
        <v>24</v>
      </c>
      <c r="C265">
        <v>1370620</v>
      </c>
      <c r="D265">
        <v>7</v>
      </c>
    </row>
    <row r="266" spans="1:4" x14ac:dyDescent="0.25">
      <c r="A266" s="1">
        <v>38742</v>
      </c>
      <c r="B266" t="s">
        <v>22</v>
      </c>
      <c r="C266">
        <v>1642245</v>
      </c>
      <c r="D266">
        <v>10</v>
      </c>
    </row>
    <row r="267" spans="1:4" x14ac:dyDescent="0.25">
      <c r="A267" s="1">
        <v>38743</v>
      </c>
      <c r="B267" t="s">
        <v>21</v>
      </c>
      <c r="C267">
        <v>511443</v>
      </c>
      <c r="D267">
        <v>2</v>
      </c>
    </row>
    <row r="268" spans="1:4" x14ac:dyDescent="0.25">
      <c r="A268" s="1">
        <v>38744</v>
      </c>
      <c r="B268" t="s">
        <v>25</v>
      </c>
      <c r="C268">
        <v>1756904</v>
      </c>
      <c r="D268">
        <v>7</v>
      </c>
    </row>
    <row r="269" spans="1:4" x14ac:dyDescent="0.25">
      <c r="A269" s="1">
        <v>38747</v>
      </c>
      <c r="B269" t="s">
        <v>20</v>
      </c>
      <c r="C269">
        <v>705318</v>
      </c>
      <c r="D269">
        <v>4</v>
      </c>
    </row>
    <row r="270" spans="1:4" x14ac:dyDescent="0.25">
      <c r="A270" s="1">
        <v>38748</v>
      </c>
      <c r="B270" t="s">
        <v>24</v>
      </c>
      <c r="C270">
        <v>819180</v>
      </c>
      <c r="D270">
        <v>4</v>
      </c>
    </row>
    <row r="271" spans="1:4" x14ac:dyDescent="0.25">
      <c r="A271" s="1">
        <v>38749</v>
      </c>
      <c r="B271" t="s">
        <v>22</v>
      </c>
      <c r="C271">
        <v>2130003</v>
      </c>
      <c r="D271">
        <v>12</v>
      </c>
    </row>
    <row r="272" spans="1:4" x14ac:dyDescent="0.25">
      <c r="A272" s="1">
        <v>38750</v>
      </c>
      <c r="B272" t="s">
        <v>21</v>
      </c>
      <c r="C272">
        <v>780330</v>
      </c>
      <c r="D272">
        <v>3</v>
      </c>
    </row>
    <row r="273" spans="1:4" x14ac:dyDescent="0.25">
      <c r="A273" s="1">
        <v>38751</v>
      </c>
      <c r="B273" t="s">
        <v>25</v>
      </c>
      <c r="C273">
        <v>1740777</v>
      </c>
      <c r="D273">
        <v>8</v>
      </c>
    </row>
    <row r="274" spans="1:4" x14ac:dyDescent="0.25">
      <c r="A274" s="1">
        <v>38754</v>
      </c>
      <c r="B274" t="s">
        <v>20</v>
      </c>
      <c r="C274">
        <v>511206</v>
      </c>
      <c r="D274">
        <v>2</v>
      </c>
    </row>
    <row r="275" spans="1:4" x14ac:dyDescent="0.25">
      <c r="A275" s="1">
        <v>38755</v>
      </c>
      <c r="B275" t="s">
        <v>24</v>
      </c>
      <c r="C275">
        <v>1871458</v>
      </c>
      <c r="D275">
        <v>7</v>
      </c>
    </row>
    <row r="276" spans="1:4" x14ac:dyDescent="0.25">
      <c r="A276" s="1">
        <v>38756</v>
      </c>
      <c r="B276" t="s">
        <v>22</v>
      </c>
      <c r="C276">
        <v>1586010</v>
      </c>
      <c r="D276">
        <v>5</v>
      </c>
    </row>
    <row r="277" spans="1:4" x14ac:dyDescent="0.25">
      <c r="A277" s="1">
        <v>38757</v>
      </c>
      <c r="B277" t="s">
        <v>21</v>
      </c>
      <c r="C277">
        <v>736605</v>
      </c>
      <c r="D277">
        <v>4</v>
      </c>
    </row>
    <row r="278" spans="1:4" x14ac:dyDescent="0.25">
      <c r="A278" s="1">
        <v>38758</v>
      </c>
      <c r="B278" t="s">
        <v>25</v>
      </c>
      <c r="C278">
        <v>2597345</v>
      </c>
      <c r="D278">
        <v>9</v>
      </c>
    </row>
    <row r="279" spans="1:4" x14ac:dyDescent="0.25">
      <c r="A279" s="1">
        <v>38761</v>
      </c>
      <c r="B279" t="s">
        <v>20</v>
      </c>
      <c r="C279">
        <v>2271388</v>
      </c>
      <c r="D279">
        <v>9</v>
      </c>
    </row>
    <row r="280" spans="1:4" x14ac:dyDescent="0.25">
      <c r="A280" s="1">
        <v>38762</v>
      </c>
      <c r="B280" t="s">
        <v>24</v>
      </c>
      <c r="C280">
        <v>2006045</v>
      </c>
      <c r="D280">
        <v>7</v>
      </c>
    </row>
    <row r="281" spans="1:4" x14ac:dyDescent="0.25">
      <c r="A281" s="1">
        <v>38763</v>
      </c>
      <c r="B281" t="s">
        <v>22</v>
      </c>
      <c r="C281">
        <v>1511268</v>
      </c>
      <c r="D281">
        <v>6</v>
      </c>
    </row>
    <row r="282" spans="1:4" x14ac:dyDescent="0.25">
      <c r="A282" s="1">
        <v>38764</v>
      </c>
      <c r="B282" t="s">
        <v>21</v>
      </c>
      <c r="C282">
        <v>2572210</v>
      </c>
      <c r="D282">
        <v>9</v>
      </c>
    </row>
    <row r="283" spans="1:4" x14ac:dyDescent="0.25">
      <c r="A283" s="1">
        <v>38765</v>
      </c>
      <c r="B283" t="s">
        <v>25</v>
      </c>
      <c r="C283">
        <v>2543454</v>
      </c>
      <c r="D283">
        <v>11</v>
      </c>
    </row>
    <row r="284" spans="1:4" x14ac:dyDescent="0.25">
      <c r="A284" s="1">
        <v>38768</v>
      </c>
      <c r="B284" t="s">
        <v>20</v>
      </c>
      <c r="C284">
        <v>640200</v>
      </c>
      <c r="D284">
        <v>2</v>
      </c>
    </row>
    <row r="285" spans="1:4" x14ac:dyDescent="0.25">
      <c r="A285" s="1">
        <v>38769</v>
      </c>
      <c r="B285" t="s">
        <v>24</v>
      </c>
      <c r="C285">
        <v>1920698</v>
      </c>
      <c r="D285">
        <v>8</v>
      </c>
    </row>
    <row r="286" spans="1:4" x14ac:dyDescent="0.25">
      <c r="A286" s="1">
        <v>38770</v>
      </c>
      <c r="B286" t="s">
        <v>22</v>
      </c>
      <c r="C286">
        <v>1807465</v>
      </c>
      <c r="D286">
        <v>8</v>
      </c>
    </row>
    <row r="287" spans="1:4" x14ac:dyDescent="0.25">
      <c r="A287" s="1">
        <v>38771</v>
      </c>
      <c r="B287" t="s">
        <v>21</v>
      </c>
      <c r="C287">
        <v>2378200</v>
      </c>
      <c r="D287">
        <v>8</v>
      </c>
    </row>
    <row r="288" spans="1:4" x14ac:dyDescent="0.25">
      <c r="A288" s="1">
        <v>38772</v>
      </c>
      <c r="B288" t="s">
        <v>25</v>
      </c>
      <c r="C288">
        <v>1431980</v>
      </c>
      <c r="D288">
        <v>6</v>
      </c>
    </row>
    <row r="289" spans="1:4" x14ac:dyDescent="0.25">
      <c r="A289" s="1">
        <v>38775</v>
      </c>
      <c r="B289" t="s">
        <v>20</v>
      </c>
      <c r="C289">
        <v>395610</v>
      </c>
      <c r="D289">
        <v>1</v>
      </c>
    </row>
    <row r="290" spans="1:4" x14ac:dyDescent="0.25">
      <c r="A290" s="1">
        <v>38777</v>
      </c>
      <c r="B290" t="s">
        <v>22</v>
      </c>
      <c r="C290">
        <v>1352535</v>
      </c>
      <c r="D290">
        <v>6</v>
      </c>
    </row>
    <row r="291" spans="1:4" x14ac:dyDescent="0.25">
      <c r="A291" s="1">
        <v>38778</v>
      </c>
      <c r="B291" t="s">
        <v>21</v>
      </c>
      <c r="C291">
        <v>2681956</v>
      </c>
      <c r="D291">
        <v>12</v>
      </c>
    </row>
    <row r="292" spans="1:4" x14ac:dyDescent="0.25">
      <c r="A292" s="1">
        <v>38779</v>
      </c>
      <c r="B292" t="s">
        <v>25</v>
      </c>
      <c r="C292">
        <v>872400</v>
      </c>
      <c r="D292">
        <v>4</v>
      </c>
    </row>
    <row r="293" spans="1:4" x14ac:dyDescent="0.25">
      <c r="A293" s="1">
        <v>38782</v>
      </c>
      <c r="B293" t="s">
        <v>20</v>
      </c>
      <c r="C293">
        <v>496100</v>
      </c>
      <c r="D293">
        <v>3</v>
      </c>
    </row>
    <row r="294" spans="1:4" x14ac:dyDescent="0.25">
      <c r="A294" s="1">
        <v>38783</v>
      </c>
      <c r="B294" t="s">
        <v>24</v>
      </c>
      <c r="C294">
        <v>950155</v>
      </c>
      <c r="D294">
        <v>4</v>
      </c>
    </row>
    <row r="295" spans="1:4" x14ac:dyDescent="0.25">
      <c r="A295" s="1">
        <v>38784</v>
      </c>
      <c r="B295" t="s">
        <v>22</v>
      </c>
      <c r="C295">
        <v>692671</v>
      </c>
      <c r="D295">
        <v>3</v>
      </c>
    </row>
    <row r="296" spans="1:4" x14ac:dyDescent="0.25">
      <c r="A296" s="1">
        <v>38785</v>
      </c>
      <c r="B296" t="s">
        <v>21</v>
      </c>
      <c r="C296">
        <v>1611770</v>
      </c>
      <c r="D296">
        <v>6</v>
      </c>
    </row>
    <row r="297" spans="1:4" x14ac:dyDescent="0.25">
      <c r="A297" s="1">
        <v>38786</v>
      </c>
      <c r="B297" t="s">
        <v>25</v>
      </c>
      <c r="C297">
        <v>1615605</v>
      </c>
      <c r="D297">
        <v>7</v>
      </c>
    </row>
    <row r="298" spans="1:4" x14ac:dyDescent="0.25">
      <c r="A298" s="1">
        <v>38789</v>
      </c>
      <c r="B298" t="s">
        <v>20</v>
      </c>
      <c r="C298">
        <v>1445040</v>
      </c>
      <c r="D298">
        <v>5</v>
      </c>
    </row>
    <row r="299" spans="1:4" x14ac:dyDescent="0.25">
      <c r="A299" s="1">
        <v>38790</v>
      </c>
      <c r="B299" t="s">
        <v>24</v>
      </c>
      <c r="C299">
        <v>974983</v>
      </c>
      <c r="D299">
        <v>5</v>
      </c>
    </row>
    <row r="300" spans="1:4" x14ac:dyDescent="0.25">
      <c r="A300" s="1">
        <v>38791</v>
      </c>
      <c r="B300" t="s">
        <v>22</v>
      </c>
      <c r="C300">
        <v>1535807</v>
      </c>
      <c r="D300">
        <v>6</v>
      </c>
    </row>
    <row r="301" spans="1:4" x14ac:dyDescent="0.25">
      <c r="A301" s="1">
        <v>38792</v>
      </c>
      <c r="B301" t="s">
        <v>21</v>
      </c>
      <c r="C301">
        <v>1332900</v>
      </c>
      <c r="D301">
        <v>4</v>
      </c>
    </row>
    <row r="302" spans="1:4" x14ac:dyDescent="0.25">
      <c r="A302" s="1">
        <v>38793</v>
      </c>
      <c r="B302" t="s">
        <v>25</v>
      </c>
      <c r="C302">
        <v>2348255</v>
      </c>
      <c r="D302">
        <v>9</v>
      </c>
    </row>
    <row r="303" spans="1:4" x14ac:dyDescent="0.25">
      <c r="A303" s="1">
        <v>38797</v>
      </c>
      <c r="B303" t="s">
        <v>24</v>
      </c>
      <c r="C303">
        <v>2640625</v>
      </c>
      <c r="D303">
        <v>11</v>
      </c>
    </row>
    <row r="304" spans="1:4" x14ac:dyDescent="0.25">
      <c r="A304" s="1">
        <v>38798</v>
      </c>
      <c r="B304" t="s">
        <v>22</v>
      </c>
      <c r="C304">
        <v>615935</v>
      </c>
      <c r="D304">
        <v>3</v>
      </c>
    </row>
    <row r="305" spans="1:4" x14ac:dyDescent="0.25">
      <c r="A305" s="1">
        <v>38799</v>
      </c>
      <c r="B305" t="s">
        <v>21</v>
      </c>
      <c r="C305">
        <v>1714513</v>
      </c>
      <c r="D305">
        <v>7</v>
      </c>
    </row>
    <row r="306" spans="1:4" x14ac:dyDescent="0.25">
      <c r="A306" s="1">
        <v>38800</v>
      </c>
      <c r="B306" t="s">
        <v>25</v>
      </c>
      <c r="C306">
        <v>1818470</v>
      </c>
      <c r="D306">
        <v>7</v>
      </c>
    </row>
    <row r="307" spans="1:4" x14ac:dyDescent="0.25">
      <c r="A307" s="1">
        <v>38803</v>
      </c>
      <c r="B307" t="s">
        <v>20</v>
      </c>
      <c r="C307">
        <v>613470</v>
      </c>
      <c r="D307">
        <v>2</v>
      </c>
    </row>
    <row r="308" spans="1:4" x14ac:dyDescent="0.25">
      <c r="A308" s="1">
        <v>38804</v>
      </c>
      <c r="B308" t="s">
        <v>24</v>
      </c>
      <c r="C308">
        <v>1837432</v>
      </c>
      <c r="D308">
        <v>8</v>
      </c>
    </row>
    <row r="309" spans="1:4" x14ac:dyDescent="0.25">
      <c r="A309" s="1">
        <v>38805</v>
      </c>
      <c r="B309" t="s">
        <v>22</v>
      </c>
      <c r="C309">
        <v>1956473</v>
      </c>
      <c r="D309">
        <v>7</v>
      </c>
    </row>
    <row r="310" spans="1:4" x14ac:dyDescent="0.25">
      <c r="A310" s="1">
        <v>38806</v>
      </c>
      <c r="B310" t="s">
        <v>21</v>
      </c>
      <c r="C310">
        <v>2838955</v>
      </c>
      <c r="D310">
        <v>10</v>
      </c>
    </row>
    <row r="311" spans="1:4" x14ac:dyDescent="0.25">
      <c r="A311" s="1">
        <v>38807</v>
      </c>
      <c r="B311" t="s">
        <v>25</v>
      </c>
      <c r="C311">
        <v>2189384</v>
      </c>
      <c r="D311">
        <v>10</v>
      </c>
    </row>
    <row r="312" spans="1:4" x14ac:dyDescent="0.25">
      <c r="A312" s="1">
        <v>38810</v>
      </c>
      <c r="B312" t="s">
        <v>20</v>
      </c>
      <c r="C312">
        <v>1783210</v>
      </c>
      <c r="D312">
        <v>7</v>
      </c>
    </row>
    <row r="313" spans="1:4" x14ac:dyDescent="0.25">
      <c r="A313" s="1">
        <v>38811</v>
      </c>
      <c r="B313" t="s">
        <v>24</v>
      </c>
      <c r="C313">
        <v>1932510</v>
      </c>
      <c r="D313">
        <v>10</v>
      </c>
    </row>
    <row r="314" spans="1:4" x14ac:dyDescent="0.25">
      <c r="A314" s="1">
        <v>38812</v>
      </c>
      <c r="B314" t="s">
        <v>22</v>
      </c>
      <c r="C314">
        <v>1216040</v>
      </c>
      <c r="D314">
        <v>5</v>
      </c>
    </row>
    <row r="315" spans="1:4" x14ac:dyDescent="0.25">
      <c r="A315" s="1">
        <v>38813</v>
      </c>
      <c r="B315" t="s">
        <v>21</v>
      </c>
      <c r="C315">
        <v>1410865</v>
      </c>
      <c r="D315">
        <v>6</v>
      </c>
    </row>
    <row r="316" spans="1:4" x14ac:dyDescent="0.25">
      <c r="A316" s="1">
        <v>38814</v>
      </c>
      <c r="B316" t="s">
        <v>25</v>
      </c>
      <c r="C316">
        <v>1627951</v>
      </c>
      <c r="D316">
        <v>8</v>
      </c>
    </row>
    <row r="317" spans="1:4" x14ac:dyDescent="0.25">
      <c r="A317" s="1">
        <v>38817</v>
      </c>
      <c r="B317" t="s">
        <v>20</v>
      </c>
      <c r="C317">
        <v>2035855</v>
      </c>
      <c r="D317">
        <v>9</v>
      </c>
    </row>
    <row r="318" spans="1:4" x14ac:dyDescent="0.25">
      <c r="A318" s="1">
        <v>38818</v>
      </c>
      <c r="B318" t="s">
        <v>24</v>
      </c>
      <c r="C318">
        <v>1013027</v>
      </c>
      <c r="D318">
        <v>5</v>
      </c>
    </row>
    <row r="319" spans="1:4" x14ac:dyDescent="0.25">
      <c r="A319" s="1">
        <v>38819</v>
      </c>
      <c r="B319" t="s">
        <v>22</v>
      </c>
      <c r="C319">
        <v>821150</v>
      </c>
      <c r="D319">
        <v>4</v>
      </c>
    </row>
    <row r="320" spans="1:4" x14ac:dyDescent="0.25">
      <c r="A320" s="1">
        <v>38824</v>
      </c>
      <c r="B320" t="s">
        <v>20</v>
      </c>
      <c r="C320">
        <v>218100</v>
      </c>
      <c r="D320">
        <v>1</v>
      </c>
    </row>
    <row r="321" spans="1:4" x14ac:dyDescent="0.25">
      <c r="A321" s="1">
        <v>38825</v>
      </c>
      <c r="B321" t="s">
        <v>24</v>
      </c>
      <c r="C321">
        <v>1397620</v>
      </c>
      <c r="D321">
        <v>6</v>
      </c>
    </row>
    <row r="322" spans="1:4" x14ac:dyDescent="0.25">
      <c r="A322" s="1">
        <v>38826</v>
      </c>
      <c r="B322" t="s">
        <v>22</v>
      </c>
      <c r="C322">
        <v>692668</v>
      </c>
      <c r="D322">
        <v>3</v>
      </c>
    </row>
    <row r="323" spans="1:4" x14ac:dyDescent="0.25">
      <c r="A323" s="1">
        <v>38827</v>
      </c>
      <c r="B323" t="s">
        <v>21</v>
      </c>
      <c r="C323">
        <v>1466065</v>
      </c>
      <c r="D323">
        <v>6</v>
      </c>
    </row>
    <row r="324" spans="1:4" x14ac:dyDescent="0.25">
      <c r="A324" s="1">
        <v>38828</v>
      </c>
      <c r="B324" t="s">
        <v>25</v>
      </c>
      <c r="C324">
        <v>2023590</v>
      </c>
      <c r="D324">
        <v>8</v>
      </c>
    </row>
    <row r="325" spans="1:4" x14ac:dyDescent="0.25">
      <c r="A325" s="1">
        <v>38832</v>
      </c>
      <c r="B325" t="s">
        <v>24</v>
      </c>
      <c r="C325">
        <v>600105</v>
      </c>
      <c r="D325">
        <v>2</v>
      </c>
    </row>
    <row r="326" spans="1:4" x14ac:dyDescent="0.25">
      <c r="A326" s="1">
        <v>38833</v>
      </c>
      <c r="B326" t="s">
        <v>22</v>
      </c>
      <c r="C326">
        <v>727200</v>
      </c>
      <c r="D326">
        <v>4</v>
      </c>
    </row>
    <row r="327" spans="1:4" x14ac:dyDescent="0.25">
      <c r="A327" s="1">
        <v>38834</v>
      </c>
      <c r="B327" t="s">
        <v>21</v>
      </c>
      <c r="C327">
        <v>1958360</v>
      </c>
      <c r="D327">
        <v>6</v>
      </c>
    </row>
    <row r="328" spans="1:4" x14ac:dyDescent="0.25">
      <c r="A328" s="1">
        <v>38835</v>
      </c>
      <c r="B328" t="s">
        <v>25</v>
      </c>
      <c r="C328">
        <v>1200690</v>
      </c>
      <c r="D328">
        <v>4</v>
      </c>
    </row>
    <row r="329" spans="1:4" x14ac:dyDescent="0.25">
      <c r="A329" s="1">
        <v>38839</v>
      </c>
      <c r="B329" t="s">
        <v>24</v>
      </c>
      <c r="C329">
        <v>1241280</v>
      </c>
      <c r="D329">
        <v>5</v>
      </c>
    </row>
    <row r="330" spans="1:4" x14ac:dyDescent="0.25">
      <c r="A330" s="1">
        <v>38840</v>
      </c>
      <c r="B330" t="s">
        <v>22</v>
      </c>
      <c r="C330">
        <v>616610</v>
      </c>
      <c r="D330">
        <v>3</v>
      </c>
    </row>
    <row r="331" spans="1:4" x14ac:dyDescent="0.25">
      <c r="A331" s="1">
        <v>38841</v>
      </c>
      <c r="B331" t="s">
        <v>21</v>
      </c>
      <c r="C331">
        <v>1437595</v>
      </c>
      <c r="D331">
        <v>6</v>
      </c>
    </row>
    <row r="332" spans="1:4" x14ac:dyDescent="0.25">
      <c r="A332" s="1">
        <v>38842</v>
      </c>
      <c r="B332" t="s">
        <v>25</v>
      </c>
      <c r="C332">
        <v>1819205</v>
      </c>
      <c r="D332">
        <v>8</v>
      </c>
    </row>
    <row r="333" spans="1:4" x14ac:dyDescent="0.25">
      <c r="A333" s="1">
        <v>38845</v>
      </c>
      <c r="B333" t="s">
        <v>20</v>
      </c>
      <c r="C333">
        <v>1494702</v>
      </c>
      <c r="D333">
        <v>6</v>
      </c>
    </row>
    <row r="334" spans="1:4" x14ac:dyDescent="0.25">
      <c r="A334" s="1">
        <v>38846</v>
      </c>
      <c r="B334" t="s">
        <v>24</v>
      </c>
      <c r="C334">
        <v>565200</v>
      </c>
      <c r="D334">
        <v>2</v>
      </c>
    </row>
    <row r="335" spans="1:4" x14ac:dyDescent="0.25">
      <c r="A335" s="1">
        <v>38847</v>
      </c>
      <c r="B335" t="s">
        <v>22</v>
      </c>
      <c r="C335">
        <v>1227170</v>
      </c>
      <c r="D335">
        <v>4</v>
      </c>
    </row>
    <row r="336" spans="1:4" x14ac:dyDescent="0.25">
      <c r="A336" s="1">
        <v>38848</v>
      </c>
      <c r="B336" t="s">
        <v>21</v>
      </c>
      <c r="C336">
        <v>578300</v>
      </c>
      <c r="D336">
        <v>3</v>
      </c>
    </row>
    <row r="337" spans="1:4" x14ac:dyDescent="0.25">
      <c r="A337" s="1">
        <v>38849</v>
      </c>
      <c r="B337" t="s">
        <v>25</v>
      </c>
      <c r="C337">
        <v>1420520</v>
      </c>
      <c r="D337">
        <v>5</v>
      </c>
    </row>
    <row r="338" spans="1:4" x14ac:dyDescent="0.25">
      <c r="A338" s="1">
        <v>38852</v>
      </c>
      <c r="B338" t="s">
        <v>20</v>
      </c>
      <c r="C338">
        <v>1175580</v>
      </c>
      <c r="D338">
        <v>4</v>
      </c>
    </row>
    <row r="339" spans="1:4" x14ac:dyDescent="0.25">
      <c r="A339" s="1">
        <v>38853</v>
      </c>
      <c r="B339" t="s">
        <v>24</v>
      </c>
      <c r="C339">
        <v>1049910</v>
      </c>
      <c r="D339">
        <v>4</v>
      </c>
    </row>
    <row r="340" spans="1:4" x14ac:dyDescent="0.25">
      <c r="A340" s="1">
        <v>38854</v>
      </c>
      <c r="B340" t="s">
        <v>22</v>
      </c>
      <c r="C340">
        <v>576835</v>
      </c>
      <c r="D340">
        <v>2</v>
      </c>
    </row>
    <row r="341" spans="1:4" x14ac:dyDescent="0.25">
      <c r="A341" s="1">
        <v>38855</v>
      </c>
      <c r="B341" t="s">
        <v>21</v>
      </c>
      <c r="C341">
        <v>804955</v>
      </c>
      <c r="D341">
        <v>3</v>
      </c>
    </row>
    <row r="342" spans="1:4" x14ac:dyDescent="0.25">
      <c r="A342" s="1">
        <v>38856</v>
      </c>
      <c r="B342" t="s">
        <v>25</v>
      </c>
      <c r="C342">
        <v>1297076</v>
      </c>
      <c r="D342">
        <v>7</v>
      </c>
    </row>
    <row r="343" spans="1:4" x14ac:dyDescent="0.25">
      <c r="A343" s="1">
        <v>38859</v>
      </c>
      <c r="B343" t="s">
        <v>20</v>
      </c>
      <c r="C343">
        <v>1783210</v>
      </c>
      <c r="D343">
        <v>7</v>
      </c>
    </row>
    <row r="344" spans="1:4" x14ac:dyDescent="0.25">
      <c r="A344" s="1">
        <v>38860</v>
      </c>
      <c r="B344" t="s">
        <v>24</v>
      </c>
      <c r="C344">
        <v>2543961</v>
      </c>
      <c r="D344">
        <v>9</v>
      </c>
    </row>
    <row r="345" spans="1:4" x14ac:dyDescent="0.25">
      <c r="A345" s="1">
        <v>38861</v>
      </c>
      <c r="B345" t="s">
        <v>22</v>
      </c>
      <c r="C345">
        <v>1840410</v>
      </c>
      <c r="D345">
        <v>6</v>
      </c>
    </row>
    <row r="346" spans="1:4" x14ac:dyDescent="0.25">
      <c r="A346" s="1">
        <v>38862</v>
      </c>
      <c r="B346" t="s">
        <v>21</v>
      </c>
      <c r="C346">
        <v>1757291</v>
      </c>
      <c r="D346">
        <v>9</v>
      </c>
    </row>
    <row r="347" spans="1:4" x14ac:dyDescent="0.25">
      <c r="A347" s="1">
        <v>38863</v>
      </c>
      <c r="B347" t="s">
        <v>25</v>
      </c>
      <c r="C347">
        <v>974807</v>
      </c>
      <c r="D347">
        <v>5</v>
      </c>
    </row>
    <row r="348" spans="1:4" x14ac:dyDescent="0.25">
      <c r="A348" s="1">
        <v>38867</v>
      </c>
      <c r="B348" t="s">
        <v>24</v>
      </c>
      <c r="C348">
        <v>1422745</v>
      </c>
      <c r="D348">
        <v>6</v>
      </c>
    </row>
    <row r="349" spans="1:4" x14ac:dyDescent="0.25">
      <c r="A349" s="1">
        <v>38868</v>
      </c>
      <c r="B349" t="s">
        <v>22</v>
      </c>
      <c r="C349">
        <v>2406930</v>
      </c>
      <c r="D349">
        <v>9</v>
      </c>
    </row>
    <row r="350" spans="1:4" x14ac:dyDescent="0.25">
      <c r="A350" s="1">
        <v>38869</v>
      </c>
      <c r="B350" t="s">
        <v>21</v>
      </c>
      <c r="C350">
        <v>2233322</v>
      </c>
      <c r="D350">
        <v>8</v>
      </c>
    </row>
    <row r="351" spans="1:4" x14ac:dyDescent="0.25">
      <c r="A351" s="1">
        <v>38870</v>
      </c>
      <c r="B351" t="s">
        <v>25</v>
      </c>
      <c r="C351">
        <v>1708805</v>
      </c>
      <c r="D351">
        <v>6</v>
      </c>
    </row>
    <row r="352" spans="1:4" x14ac:dyDescent="0.25">
      <c r="A352" s="1">
        <v>38873</v>
      </c>
      <c r="B352" t="s">
        <v>20</v>
      </c>
      <c r="C352">
        <v>1629210</v>
      </c>
      <c r="D352">
        <v>7</v>
      </c>
    </row>
    <row r="353" spans="1:4" x14ac:dyDescent="0.25">
      <c r="A353" s="1">
        <v>38874</v>
      </c>
      <c r="B353" t="s">
        <v>24</v>
      </c>
      <c r="C353">
        <v>729482</v>
      </c>
      <c r="D353">
        <v>3</v>
      </c>
    </row>
    <row r="354" spans="1:4" x14ac:dyDescent="0.25">
      <c r="A354" s="1">
        <v>38875</v>
      </c>
      <c r="B354" t="s">
        <v>22</v>
      </c>
      <c r="C354">
        <v>422835</v>
      </c>
      <c r="D354">
        <v>2</v>
      </c>
    </row>
    <row r="355" spans="1:4" x14ac:dyDescent="0.25">
      <c r="A355" s="1">
        <v>38876</v>
      </c>
      <c r="B355" t="s">
        <v>21</v>
      </c>
      <c r="C355">
        <v>2099820</v>
      </c>
      <c r="D355">
        <v>8</v>
      </c>
    </row>
    <row r="356" spans="1:4" x14ac:dyDescent="0.25">
      <c r="A356" s="1">
        <v>38877</v>
      </c>
      <c r="B356" t="s">
        <v>25</v>
      </c>
      <c r="C356">
        <v>1525020</v>
      </c>
      <c r="D356">
        <v>5</v>
      </c>
    </row>
    <row r="357" spans="1:4" x14ac:dyDescent="0.25">
      <c r="A357" s="1">
        <v>38880</v>
      </c>
      <c r="B357" t="s">
        <v>20</v>
      </c>
      <c r="C357">
        <v>1011900</v>
      </c>
      <c r="D357">
        <v>4</v>
      </c>
    </row>
    <row r="358" spans="1:4" x14ac:dyDescent="0.25">
      <c r="A358" s="1">
        <v>38881</v>
      </c>
      <c r="B358" t="s">
        <v>24</v>
      </c>
      <c r="C358">
        <v>436200</v>
      </c>
      <c r="D358">
        <v>2</v>
      </c>
    </row>
    <row r="359" spans="1:4" x14ac:dyDescent="0.25">
      <c r="A359" s="1">
        <v>38882</v>
      </c>
      <c r="B359" t="s">
        <v>22</v>
      </c>
      <c r="C359">
        <v>2598705</v>
      </c>
      <c r="D359">
        <v>9</v>
      </c>
    </row>
    <row r="360" spans="1:4" x14ac:dyDescent="0.25">
      <c r="A360" s="1">
        <v>38883</v>
      </c>
      <c r="B360" t="s">
        <v>21</v>
      </c>
      <c r="C360">
        <v>1384005</v>
      </c>
      <c r="D360">
        <v>5</v>
      </c>
    </row>
    <row r="361" spans="1:4" x14ac:dyDescent="0.25">
      <c r="A361" s="1">
        <v>38884</v>
      </c>
      <c r="B361" t="s">
        <v>25</v>
      </c>
      <c r="C361">
        <v>2049340</v>
      </c>
      <c r="D361">
        <v>8</v>
      </c>
    </row>
    <row r="362" spans="1:4" x14ac:dyDescent="0.25">
      <c r="A362" s="1">
        <v>38888</v>
      </c>
      <c r="B362" t="s">
        <v>24</v>
      </c>
      <c r="C362">
        <v>1011670</v>
      </c>
      <c r="D362">
        <v>4</v>
      </c>
    </row>
    <row r="363" spans="1:4" x14ac:dyDescent="0.25">
      <c r="A363" s="1">
        <v>38889</v>
      </c>
      <c r="B363" t="s">
        <v>22</v>
      </c>
      <c r="C363">
        <v>1447625</v>
      </c>
      <c r="D363">
        <v>6</v>
      </c>
    </row>
    <row r="364" spans="1:4" x14ac:dyDescent="0.25">
      <c r="A364" s="1">
        <v>38890</v>
      </c>
      <c r="B364" t="s">
        <v>21</v>
      </c>
      <c r="C364">
        <v>2063920</v>
      </c>
      <c r="D364">
        <v>9</v>
      </c>
    </row>
    <row r="365" spans="1:4" x14ac:dyDescent="0.25">
      <c r="A365" s="1">
        <v>38891</v>
      </c>
      <c r="B365" t="s">
        <v>25</v>
      </c>
      <c r="C365">
        <v>2094020</v>
      </c>
      <c r="D365">
        <v>8</v>
      </c>
    </row>
    <row r="366" spans="1:4" x14ac:dyDescent="0.25">
      <c r="A366" s="1">
        <v>38895</v>
      </c>
      <c r="B366" t="s">
        <v>24</v>
      </c>
      <c r="C366">
        <v>1694122</v>
      </c>
      <c r="D366">
        <v>7</v>
      </c>
    </row>
    <row r="367" spans="1:4" x14ac:dyDescent="0.25">
      <c r="A367" s="1">
        <v>38896</v>
      </c>
      <c r="B367" t="s">
        <v>22</v>
      </c>
      <c r="C367">
        <v>640935</v>
      </c>
      <c r="D367">
        <v>3</v>
      </c>
    </row>
    <row r="368" spans="1:4" x14ac:dyDescent="0.25">
      <c r="A368" s="1">
        <v>38897</v>
      </c>
      <c r="B368" t="s">
        <v>21</v>
      </c>
      <c r="C368">
        <v>2514544</v>
      </c>
      <c r="D368">
        <v>13</v>
      </c>
    </row>
    <row r="369" spans="1:4" x14ac:dyDescent="0.25">
      <c r="A369" s="1">
        <v>38898</v>
      </c>
      <c r="B369" t="s">
        <v>25</v>
      </c>
      <c r="C369">
        <v>1445280</v>
      </c>
      <c r="D369">
        <v>5</v>
      </c>
    </row>
    <row r="370" spans="1:4" x14ac:dyDescent="0.25">
      <c r="A370" s="1">
        <v>38902</v>
      </c>
      <c r="B370" t="s">
        <v>24</v>
      </c>
      <c r="C370">
        <v>1548771</v>
      </c>
      <c r="D370">
        <v>7</v>
      </c>
    </row>
    <row r="371" spans="1:4" x14ac:dyDescent="0.25">
      <c r="A371" s="1">
        <v>38903</v>
      </c>
      <c r="B371" t="s">
        <v>22</v>
      </c>
      <c r="C371">
        <v>2062065</v>
      </c>
      <c r="D371">
        <v>9</v>
      </c>
    </row>
    <row r="372" spans="1:4" x14ac:dyDescent="0.25">
      <c r="A372" s="1">
        <v>38904</v>
      </c>
      <c r="B372" t="s">
        <v>21</v>
      </c>
      <c r="C372">
        <v>2065655</v>
      </c>
      <c r="D372">
        <v>9</v>
      </c>
    </row>
    <row r="373" spans="1:4" x14ac:dyDescent="0.25">
      <c r="A373" s="1">
        <v>38905</v>
      </c>
      <c r="B373" t="s">
        <v>25</v>
      </c>
      <c r="C373">
        <v>1532405</v>
      </c>
      <c r="D373">
        <v>7</v>
      </c>
    </row>
    <row r="374" spans="1:4" x14ac:dyDescent="0.25">
      <c r="A374" s="1">
        <v>38908</v>
      </c>
      <c r="B374" t="s">
        <v>20</v>
      </c>
      <c r="C374">
        <v>1241520</v>
      </c>
      <c r="D374">
        <v>5</v>
      </c>
    </row>
    <row r="375" spans="1:4" x14ac:dyDescent="0.25">
      <c r="A375" s="1">
        <v>38909</v>
      </c>
      <c r="B375" t="s">
        <v>24</v>
      </c>
      <c r="C375">
        <v>1799842</v>
      </c>
      <c r="D375">
        <v>8</v>
      </c>
    </row>
    <row r="376" spans="1:4" x14ac:dyDescent="0.25">
      <c r="A376" s="1">
        <v>38910</v>
      </c>
      <c r="B376" t="s">
        <v>22</v>
      </c>
      <c r="C376">
        <v>1997970</v>
      </c>
      <c r="D376">
        <v>7</v>
      </c>
    </row>
    <row r="377" spans="1:4" x14ac:dyDescent="0.25">
      <c r="A377" s="1">
        <v>38911</v>
      </c>
      <c r="B377" t="s">
        <v>21</v>
      </c>
      <c r="C377">
        <v>436200</v>
      </c>
      <c r="D377">
        <v>2</v>
      </c>
    </row>
    <row r="378" spans="1:4" x14ac:dyDescent="0.25">
      <c r="A378" s="1">
        <v>38912</v>
      </c>
      <c r="B378" t="s">
        <v>25</v>
      </c>
      <c r="C378">
        <v>1601943</v>
      </c>
      <c r="D378">
        <v>7</v>
      </c>
    </row>
    <row r="379" spans="1:4" x14ac:dyDescent="0.25">
      <c r="A379" s="1">
        <v>38915</v>
      </c>
      <c r="B379" t="s">
        <v>20</v>
      </c>
      <c r="C379">
        <v>1193270</v>
      </c>
      <c r="D379">
        <v>5</v>
      </c>
    </row>
    <row r="380" spans="1:4" x14ac:dyDescent="0.25">
      <c r="A380" s="1">
        <v>38916</v>
      </c>
      <c r="B380" t="s">
        <v>24</v>
      </c>
      <c r="C380">
        <v>1704253</v>
      </c>
      <c r="D380">
        <v>7</v>
      </c>
    </row>
    <row r="381" spans="1:4" x14ac:dyDescent="0.25">
      <c r="A381" s="1">
        <v>38917</v>
      </c>
      <c r="B381" t="s">
        <v>22</v>
      </c>
      <c r="C381">
        <v>731707</v>
      </c>
      <c r="D381">
        <v>4</v>
      </c>
    </row>
    <row r="382" spans="1:4" x14ac:dyDescent="0.25">
      <c r="A382" s="1">
        <v>38919</v>
      </c>
      <c r="B382" t="s">
        <v>25</v>
      </c>
      <c r="C382">
        <v>974986</v>
      </c>
      <c r="D382">
        <v>5</v>
      </c>
    </row>
    <row r="383" spans="1:4" x14ac:dyDescent="0.25">
      <c r="A383" s="1">
        <v>38922</v>
      </c>
      <c r="B383" t="s">
        <v>20</v>
      </c>
      <c r="C383">
        <v>1525277</v>
      </c>
      <c r="D383">
        <v>7</v>
      </c>
    </row>
    <row r="384" spans="1:4" x14ac:dyDescent="0.25">
      <c r="A384" s="1">
        <v>38923</v>
      </c>
      <c r="B384" t="s">
        <v>24</v>
      </c>
      <c r="C384">
        <v>1947438</v>
      </c>
      <c r="D384">
        <v>8</v>
      </c>
    </row>
    <row r="385" spans="1:4" x14ac:dyDescent="0.25">
      <c r="A385" s="1">
        <v>38924</v>
      </c>
      <c r="B385" t="s">
        <v>22</v>
      </c>
      <c r="C385">
        <v>2838590</v>
      </c>
      <c r="D385">
        <v>10</v>
      </c>
    </row>
    <row r="386" spans="1:4" x14ac:dyDescent="0.25">
      <c r="A386" s="1">
        <v>38925</v>
      </c>
      <c r="B386" t="s">
        <v>21</v>
      </c>
      <c r="C386">
        <v>1007639</v>
      </c>
      <c r="D386">
        <v>5</v>
      </c>
    </row>
    <row r="387" spans="1:4" x14ac:dyDescent="0.25">
      <c r="A387" s="1">
        <v>38926</v>
      </c>
      <c r="B387" t="s">
        <v>25</v>
      </c>
      <c r="C387">
        <v>954502</v>
      </c>
      <c r="D387">
        <v>4</v>
      </c>
    </row>
    <row r="388" spans="1:4" x14ac:dyDescent="0.25">
      <c r="A388" s="1">
        <v>38929</v>
      </c>
      <c r="B388" t="s">
        <v>20</v>
      </c>
      <c r="C388">
        <v>2389075</v>
      </c>
      <c r="D388">
        <v>10</v>
      </c>
    </row>
    <row r="389" spans="1:4" x14ac:dyDescent="0.25">
      <c r="A389" s="1">
        <v>38930</v>
      </c>
      <c r="B389" t="s">
        <v>24</v>
      </c>
      <c r="C389">
        <v>1159234</v>
      </c>
      <c r="D389">
        <v>5</v>
      </c>
    </row>
    <row r="390" spans="1:4" x14ac:dyDescent="0.25">
      <c r="A390" s="1">
        <v>38931</v>
      </c>
      <c r="B390" t="s">
        <v>22</v>
      </c>
      <c r="C390">
        <v>1933272</v>
      </c>
      <c r="D390">
        <v>8</v>
      </c>
    </row>
    <row r="391" spans="1:4" x14ac:dyDescent="0.25">
      <c r="A391" s="1">
        <v>38932</v>
      </c>
      <c r="B391" t="s">
        <v>21</v>
      </c>
      <c r="C391">
        <v>1013035</v>
      </c>
      <c r="D391">
        <v>4</v>
      </c>
    </row>
    <row r="392" spans="1:4" x14ac:dyDescent="0.25">
      <c r="A392" s="1">
        <v>38933</v>
      </c>
      <c r="B392" t="s">
        <v>25</v>
      </c>
      <c r="C392">
        <v>893633</v>
      </c>
      <c r="D392">
        <v>4</v>
      </c>
    </row>
    <row r="393" spans="1:4" x14ac:dyDescent="0.25">
      <c r="A393" s="1">
        <v>38937</v>
      </c>
      <c r="B393" t="s">
        <v>24</v>
      </c>
      <c r="C393">
        <v>1655556</v>
      </c>
      <c r="D393">
        <v>8</v>
      </c>
    </row>
    <row r="394" spans="1:4" x14ac:dyDescent="0.25">
      <c r="A394" s="1">
        <v>38938</v>
      </c>
      <c r="B394" t="s">
        <v>22</v>
      </c>
      <c r="C394">
        <v>1229770</v>
      </c>
      <c r="D394">
        <v>5</v>
      </c>
    </row>
    <row r="395" spans="1:4" x14ac:dyDescent="0.25">
      <c r="A395" s="1">
        <v>38939</v>
      </c>
      <c r="B395" t="s">
        <v>21</v>
      </c>
      <c r="C395">
        <v>2639250</v>
      </c>
      <c r="D395">
        <v>11</v>
      </c>
    </row>
    <row r="396" spans="1:4" x14ac:dyDescent="0.25">
      <c r="A396" s="1">
        <v>38940</v>
      </c>
      <c r="B396" t="s">
        <v>25</v>
      </c>
      <c r="C396">
        <v>1678065</v>
      </c>
      <c r="D396">
        <v>7</v>
      </c>
    </row>
    <row r="397" spans="1:4" x14ac:dyDescent="0.25">
      <c r="A397" s="1">
        <v>38943</v>
      </c>
      <c r="B397" t="s">
        <v>20</v>
      </c>
      <c r="C397">
        <v>2601275</v>
      </c>
      <c r="D397">
        <v>11</v>
      </c>
    </row>
    <row r="398" spans="1:4" x14ac:dyDescent="0.25">
      <c r="A398" s="1">
        <v>38944</v>
      </c>
      <c r="B398" t="s">
        <v>24</v>
      </c>
      <c r="C398">
        <v>1588140</v>
      </c>
      <c r="D398">
        <v>6</v>
      </c>
    </row>
    <row r="399" spans="1:4" x14ac:dyDescent="0.25">
      <c r="A399" s="1">
        <v>38945</v>
      </c>
      <c r="B399" t="s">
        <v>22</v>
      </c>
      <c r="C399">
        <v>1472850</v>
      </c>
      <c r="D399">
        <v>6</v>
      </c>
    </row>
    <row r="400" spans="1:4" x14ac:dyDescent="0.25">
      <c r="A400" s="1">
        <v>38946</v>
      </c>
      <c r="B400" t="s">
        <v>21</v>
      </c>
      <c r="C400">
        <v>2919447</v>
      </c>
      <c r="D400">
        <v>11</v>
      </c>
    </row>
    <row r="401" spans="1:4" x14ac:dyDescent="0.25">
      <c r="A401" s="1">
        <v>38947</v>
      </c>
      <c r="B401" t="s">
        <v>25</v>
      </c>
      <c r="C401">
        <v>2126805</v>
      </c>
      <c r="D401">
        <v>9</v>
      </c>
    </row>
    <row r="402" spans="1:4" x14ac:dyDescent="0.25">
      <c r="A402" s="1">
        <v>38951</v>
      </c>
      <c r="B402" t="s">
        <v>24</v>
      </c>
      <c r="C402">
        <v>1611870</v>
      </c>
      <c r="D402">
        <v>6</v>
      </c>
    </row>
    <row r="403" spans="1:4" x14ac:dyDescent="0.25">
      <c r="A403" s="1">
        <v>38952</v>
      </c>
      <c r="B403" t="s">
        <v>22</v>
      </c>
      <c r="C403">
        <v>1487467</v>
      </c>
      <c r="D403">
        <v>7</v>
      </c>
    </row>
    <row r="404" spans="1:4" x14ac:dyDescent="0.25">
      <c r="A404" s="1">
        <v>38953</v>
      </c>
      <c r="B404" t="s">
        <v>21</v>
      </c>
      <c r="C404">
        <v>2293550</v>
      </c>
      <c r="D404">
        <v>8</v>
      </c>
    </row>
    <row r="405" spans="1:4" x14ac:dyDescent="0.25">
      <c r="A405" s="1">
        <v>38954</v>
      </c>
      <c r="B405" t="s">
        <v>25</v>
      </c>
      <c r="C405">
        <v>847400</v>
      </c>
      <c r="D405">
        <v>4</v>
      </c>
    </row>
    <row r="406" spans="1:4" x14ac:dyDescent="0.25">
      <c r="A406" s="1">
        <v>38957</v>
      </c>
      <c r="B406" t="s">
        <v>20</v>
      </c>
      <c r="C406">
        <v>2277700</v>
      </c>
      <c r="D406">
        <v>9</v>
      </c>
    </row>
    <row r="407" spans="1:4" x14ac:dyDescent="0.25">
      <c r="A407" s="1">
        <v>38958</v>
      </c>
      <c r="B407" t="s">
        <v>24</v>
      </c>
      <c r="C407">
        <v>1270350</v>
      </c>
      <c r="D407">
        <v>6</v>
      </c>
    </row>
    <row r="408" spans="1:4" x14ac:dyDescent="0.25">
      <c r="A408" s="1">
        <v>38959</v>
      </c>
      <c r="B408" t="s">
        <v>22</v>
      </c>
      <c r="C408">
        <v>1992870</v>
      </c>
      <c r="D408">
        <v>9</v>
      </c>
    </row>
    <row r="409" spans="1:4" x14ac:dyDescent="0.25">
      <c r="A409" s="1">
        <v>38960</v>
      </c>
      <c r="B409" t="s">
        <v>21</v>
      </c>
      <c r="C409">
        <v>1572135</v>
      </c>
      <c r="D409">
        <v>7</v>
      </c>
    </row>
    <row r="410" spans="1:4" x14ac:dyDescent="0.25">
      <c r="A410" s="1">
        <v>38961</v>
      </c>
      <c r="B410" t="s">
        <v>25</v>
      </c>
      <c r="C410">
        <v>2178340</v>
      </c>
      <c r="D410">
        <v>8</v>
      </c>
    </row>
    <row r="411" spans="1:4" x14ac:dyDescent="0.25">
      <c r="A411" s="1">
        <v>38964</v>
      </c>
      <c r="B411" t="s">
        <v>20</v>
      </c>
      <c r="C411">
        <v>3214967</v>
      </c>
      <c r="D411">
        <v>15</v>
      </c>
    </row>
    <row r="412" spans="1:4" x14ac:dyDescent="0.25">
      <c r="A412" s="1">
        <v>38965</v>
      </c>
      <c r="B412" t="s">
        <v>24</v>
      </c>
      <c r="C412">
        <v>1228670</v>
      </c>
      <c r="D412">
        <v>4</v>
      </c>
    </row>
    <row r="413" spans="1:4" x14ac:dyDescent="0.25">
      <c r="A413" s="1">
        <v>38966</v>
      </c>
      <c r="B413" t="s">
        <v>22</v>
      </c>
      <c r="C413">
        <v>985800</v>
      </c>
      <c r="D413">
        <v>3</v>
      </c>
    </row>
    <row r="414" spans="1:4" x14ac:dyDescent="0.25">
      <c r="A414" s="1">
        <v>38967</v>
      </c>
      <c r="B414" t="s">
        <v>21</v>
      </c>
      <c r="C414">
        <v>1167035</v>
      </c>
      <c r="D414">
        <v>4</v>
      </c>
    </row>
    <row r="415" spans="1:4" x14ac:dyDescent="0.25">
      <c r="A415" s="1">
        <v>38968</v>
      </c>
      <c r="B415" t="s">
        <v>25</v>
      </c>
      <c r="C415">
        <v>2361647</v>
      </c>
      <c r="D415">
        <v>9</v>
      </c>
    </row>
    <row r="416" spans="1:4" x14ac:dyDescent="0.25">
      <c r="A416" s="1">
        <v>38971</v>
      </c>
      <c r="B416" t="s">
        <v>20</v>
      </c>
      <c r="C416">
        <v>1832436</v>
      </c>
      <c r="D416">
        <v>7</v>
      </c>
    </row>
    <row r="417" spans="1:4" x14ac:dyDescent="0.25">
      <c r="A417" s="1">
        <v>38972</v>
      </c>
      <c r="B417" t="s">
        <v>24</v>
      </c>
      <c r="C417">
        <v>1036305</v>
      </c>
      <c r="D417">
        <v>4</v>
      </c>
    </row>
    <row r="418" spans="1:4" x14ac:dyDescent="0.25">
      <c r="A418" s="1">
        <v>38973</v>
      </c>
      <c r="B418" t="s">
        <v>22</v>
      </c>
      <c r="C418">
        <v>2444370</v>
      </c>
      <c r="D418">
        <v>12</v>
      </c>
    </row>
    <row r="419" spans="1:4" x14ac:dyDescent="0.25">
      <c r="A419" s="1">
        <v>38974</v>
      </c>
      <c r="B419" t="s">
        <v>21</v>
      </c>
      <c r="C419">
        <v>974807</v>
      </c>
      <c r="D419">
        <v>5</v>
      </c>
    </row>
    <row r="420" spans="1:4" x14ac:dyDescent="0.25">
      <c r="A420" s="1">
        <v>38975</v>
      </c>
      <c r="B420" t="s">
        <v>25</v>
      </c>
      <c r="C420">
        <v>831800</v>
      </c>
      <c r="D420">
        <v>3</v>
      </c>
    </row>
    <row r="421" spans="1:4" x14ac:dyDescent="0.25">
      <c r="A421" s="1">
        <v>38978</v>
      </c>
      <c r="B421" t="s">
        <v>20</v>
      </c>
      <c r="C421">
        <v>1714533</v>
      </c>
      <c r="D421">
        <v>6</v>
      </c>
    </row>
    <row r="422" spans="1:4" x14ac:dyDescent="0.25">
      <c r="A422" s="1">
        <v>38979</v>
      </c>
      <c r="B422" t="s">
        <v>24</v>
      </c>
      <c r="C422">
        <v>2077800</v>
      </c>
      <c r="D422">
        <v>9</v>
      </c>
    </row>
    <row r="423" spans="1:4" x14ac:dyDescent="0.25">
      <c r="A423" s="1">
        <v>38980</v>
      </c>
      <c r="B423" t="s">
        <v>22</v>
      </c>
      <c r="C423">
        <v>1167236</v>
      </c>
      <c r="D423">
        <v>6</v>
      </c>
    </row>
    <row r="424" spans="1:4" x14ac:dyDescent="0.25">
      <c r="A424" s="1">
        <v>38981</v>
      </c>
      <c r="B424" t="s">
        <v>21</v>
      </c>
      <c r="C424">
        <v>1734790</v>
      </c>
      <c r="D424">
        <v>7</v>
      </c>
    </row>
    <row r="425" spans="1:4" x14ac:dyDescent="0.25">
      <c r="A425" s="1">
        <v>38982</v>
      </c>
      <c r="B425" t="s">
        <v>25</v>
      </c>
      <c r="C425">
        <v>1548235</v>
      </c>
      <c r="D425">
        <v>8</v>
      </c>
    </row>
    <row r="426" spans="1:4" x14ac:dyDescent="0.25">
      <c r="A426" s="1">
        <v>38985</v>
      </c>
      <c r="B426" t="s">
        <v>20</v>
      </c>
      <c r="C426">
        <v>1253033</v>
      </c>
      <c r="D426">
        <v>7</v>
      </c>
    </row>
    <row r="427" spans="1:4" x14ac:dyDescent="0.25">
      <c r="A427" s="1">
        <v>38986</v>
      </c>
      <c r="B427" t="s">
        <v>24</v>
      </c>
      <c r="C427">
        <v>1488335</v>
      </c>
      <c r="D427">
        <v>7</v>
      </c>
    </row>
    <row r="428" spans="1:4" x14ac:dyDescent="0.25">
      <c r="A428" s="1">
        <v>38987</v>
      </c>
      <c r="B428" t="s">
        <v>22</v>
      </c>
      <c r="C428">
        <v>3377192</v>
      </c>
      <c r="D428">
        <v>13</v>
      </c>
    </row>
    <row r="429" spans="1:4" x14ac:dyDescent="0.25">
      <c r="A429" s="1">
        <v>38988</v>
      </c>
      <c r="B429" t="s">
        <v>21</v>
      </c>
      <c r="C429">
        <v>1406675</v>
      </c>
      <c r="D429">
        <v>5</v>
      </c>
    </row>
    <row r="430" spans="1:4" x14ac:dyDescent="0.25">
      <c r="A430" s="1">
        <v>38989</v>
      </c>
      <c r="B430" t="s">
        <v>25</v>
      </c>
      <c r="C430">
        <v>2476949</v>
      </c>
      <c r="D430">
        <v>10</v>
      </c>
    </row>
    <row r="431" spans="1:4" x14ac:dyDescent="0.25">
      <c r="A431" s="1">
        <v>38992</v>
      </c>
      <c r="B431" t="s">
        <v>20</v>
      </c>
      <c r="C431">
        <v>1821560</v>
      </c>
      <c r="D431">
        <v>9</v>
      </c>
    </row>
    <row r="432" spans="1:4" x14ac:dyDescent="0.25">
      <c r="A432" s="1">
        <v>38993</v>
      </c>
      <c r="B432" t="s">
        <v>24</v>
      </c>
      <c r="C432">
        <v>2245137</v>
      </c>
      <c r="D432">
        <v>11</v>
      </c>
    </row>
    <row r="433" spans="1:4" x14ac:dyDescent="0.25">
      <c r="A433" s="1">
        <v>38994</v>
      </c>
      <c r="B433" t="s">
        <v>22</v>
      </c>
      <c r="C433">
        <v>2486025</v>
      </c>
      <c r="D433">
        <v>11</v>
      </c>
    </row>
    <row r="434" spans="1:4" x14ac:dyDescent="0.25">
      <c r="A434" s="1">
        <v>38995</v>
      </c>
      <c r="B434" t="s">
        <v>21</v>
      </c>
      <c r="C434">
        <v>1694800</v>
      </c>
      <c r="D434">
        <v>8</v>
      </c>
    </row>
    <row r="435" spans="1:4" x14ac:dyDescent="0.25">
      <c r="A435" s="1">
        <v>38996</v>
      </c>
      <c r="B435" t="s">
        <v>25</v>
      </c>
      <c r="C435">
        <v>2279559</v>
      </c>
      <c r="D435">
        <v>10</v>
      </c>
    </row>
    <row r="436" spans="1:4" x14ac:dyDescent="0.25">
      <c r="A436" s="1">
        <v>38999</v>
      </c>
      <c r="B436" t="s">
        <v>20</v>
      </c>
      <c r="C436">
        <v>1473435</v>
      </c>
      <c r="D436">
        <v>8</v>
      </c>
    </row>
    <row r="437" spans="1:4" x14ac:dyDescent="0.25">
      <c r="A437" s="1">
        <v>39000</v>
      </c>
      <c r="B437" t="s">
        <v>24</v>
      </c>
      <c r="C437">
        <v>1494822</v>
      </c>
      <c r="D437">
        <v>7</v>
      </c>
    </row>
    <row r="438" spans="1:4" x14ac:dyDescent="0.25">
      <c r="A438" s="1">
        <v>39001</v>
      </c>
      <c r="B438" t="s">
        <v>22</v>
      </c>
      <c r="C438">
        <v>1275214</v>
      </c>
      <c r="D438">
        <v>5</v>
      </c>
    </row>
    <row r="439" spans="1:4" x14ac:dyDescent="0.25">
      <c r="A439" s="1">
        <v>39002</v>
      </c>
      <c r="B439" t="s">
        <v>21</v>
      </c>
      <c r="C439">
        <v>1518285</v>
      </c>
      <c r="D439">
        <v>6</v>
      </c>
    </row>
    <row r="440" spans="1:4" x14ac:dyDescent="0.25">
      <c r="A440" s="1">
        <v>39003</v>
      </c>
      <c r="B440" t="s">
        <v>25</v>
      </c>
      <c r="C440">
        <v>2075315</v>
      </c>
      <c r="D440">
        <v>9</v>
      </c>
    </row>
    <row r="441" spans="1:4" x14ac:dyDescent="0.25">
      <c r="A441" s="1">
        <v>39007</v>
      </c>
      <c r="B441" t="s">
        <v>24</v>
      </c>
      <c r="C441">
        <v>2738950</v>
      </c>
      <c r="D441">
        <v>10</v>
      </c>
    </row>
    <row r="442" spans="1:4" x14ac:dyDescent="0.25">
      <c r="A442" s="1">
        <v>39008</v>
      </c>
      <c r="B442" t="s">
        <v>22</v>
      </c>
      <c r="C442">
        <v>1550517</v>
      </c>
      <c r="D442">
        <v>7</v>
      </c>
    </row>
    <row r="443" spans="1:4" x14ac:dyDescent="0.25">
      <c r="A443" s="1">
        <v>39009</v>
      </c>
      <c r="B443" t="s">
        <v>21</v>
      </c>
      <c r="C443">
        <v>1578372</v>
      </c>
      <c r="D443">
        <v>7</v>
      </c>
    </row>
    <row r="444" spans="1:4" x14ac:dyDescent="0.25">
      <c r="A444" s="1">
        <v>39010</v>
      </c>
      <c r="B444" t="s">
        <v>25</v>
      </c>
      <c r="C444">
        <v>1827238</v>
      </c>
      <c r="D444">
        <v>8</v>
      </c>
    </row>
    <row r="445" spans="1:4" x14ac:dyDescent="0.25">
      <c r="A445" s="1">
        <v>39013</v>
      </c>
      <c r="B445" t="s">
        <v>20</v>
      </c>
      <c r="C445">
        <v>1383770</v>
      </c>
      <c r="D445">
        <v>5</v>
      </c>
    </row>
    <row r="446" spans="1:4" x14ac:dyDescent="0.25">
      <c r="A446" s="1">
        <v>39014</v>
      </c>
      <c r="B446" t="s">
        <v>24</v>
      </c>
      <c r="C446">
        <v>1731435</v>
      </c>
      <c r="D446">
        <v>8</v>
      </c>
    </row>
    <row r="447" spans="1:4" x14ac:dyDescent="0.25">
      <c r="A447" s="1">
        <v>39015</v>
      </c>
      <c r="B447" t="s">
        <v>22</v>
      </c>
      <c r="C447">
        <v>1857970</v>
      </c>
      <c r="D447">
        <v>7</v>
      </c>
    </row>
    <row r="448" spans="1:4" x14ac:dyDescent="0.25">
      <c r="A448" s="1">
        <v>39016</v>
      </c>
      <c r="B448" t="s">
        <v>21</v>
      </c>
      <c r="C448">
        <v>4560587</v>
      </c>
      <c r="D448">
        <v>22</v>
      </c>
    </row>
    <row r="449" spans="1:4" x14ac:dyDescent="0.25">
      <c r="A449" s="1">
        <v>39017</v>
      </c>
      <c r="B449" t="s">
        <v>25</v>
      </c>
      <c r="C449">
        <v>1954292</v>
      </c>
      <c r="D449">
        <v>8</v>
      </c>
    </row>
    <row r="450" spans="1:4" x14ac:dyDescent="0.25">
      <c r="A450" s="1">
        <v>39020</v>
      </c>
      <c r="B450" t="s">
        <v>20</v>
      </c>
      <c r="C450">
        <v>1387705</v>
      </c>
      <c r="D450">
        <v>7</v>
      </c>
    </row>
    <row r="451" spans="1:4" x14ac:dyDescent="0.25">
      <c r="A451" s="1">
        <v>39021</v>
      </c>
      <c r="B451" t="s">
        <v>24</v>
      </c>
      <c r="C451">
        <v>2243435</v>
      </c>
      <c r="D451">
        <v>9</v>
      </c>
    </row>
    <row r="452" spans="1:4" x14ac:dyDescent="0.25">
      <c r="A452" s="1">
        <v>39022</v>
      </c>
      <c r="B452" t="s">
        <v>22</v>
      </c>
      <c r="C452">
        <v>526972</v>
      </c>
      <c r="D452">
        <v>3</v>
      </c>
    </row>
    <row r="453" spans="1:4" x14ac:dyDescent="0.25">
      <c r="A453" s="1">
        <v>39023</v>
      </c>
      <c r="B453" t="s">
        <v>21</v>
      </c>
      <c r="C453">
        <v>1775334</v>
      </c>
      <c r="D453">
        <v>9</v>
      </c>
    </row>
    <row r="454" spans="1:4" x14ac:dyDescent="0.25">
      <c r="A454" s="1">
        <v>39024</v>
      </c>
      <c r="B454" t="s">
        <v>25</v>
      </c>
      <c r="C454">
        <v>4184931</v>
      </c>
      <c r="D454">
        <v>17</v>
      </c>
    </row>
    <row r="455" spans="1:4" x14ac:dyDescent="0.25">
      <c r="A455" s="1">
        <v>39028</v>
      </c>
      <c r="B455" t="s">
        <v>24</v>
      </c>
      <c r="C455">
        <v>204855</v>
      </c>
      <c r="D455">
        <v>1</v>
      </c>
    </row>
    <row r="456" spans="1:4" x14ac:dyDescent="0.25">
      <c r="A456" s="1">
        <v>39029</v>
      </c>
      <c r="B456" t="s">
        <v>22</v>
      </c>
      <c r="C456">
        <v>3274882</v>
      </c>
      <c r="D456">
        <v>14</v>
      </c>
    </row>
    <row r="457" spans="1:4" x14ac:dyDescent="0.25">
      <c r="A457" s="1">
        <v>39030</v>
      </c>
      <c r="B457" t="s">
        <v>21</v>
      </c>
      <c r="C457">
        <v>4436039</v>
      </c>
      <c r="D457">
        <v>17</v>
      </c>
    </row>
    <row r="458" spans="1:4" x14ac:dyDescent="0.25">
      <c r="A458" s="1">
        <v>39031</v>
      </c>
      <c r="B458" t="s">
        <v>25</v>
      </c>
      <c r="C458">
        <v>1777736</v>
      </c>
      <c r="D458">
        <v>6</v>
      </c>
    </row>
    <row r="459" spans="1:4" x14ac:dyDescent="0.25">
      <c r="A459" s="1">
        <v>39032</v>
      </c>
      <c r="B459" t="s">
        <v>19</v>
      </c>
      <c r="C459">
        <v>190755</v>
      </c>
      <c r="D459">
        <v>1</v>
      </c>
    </row>
    <row r="460" spans="1:4" x14ac:dyDescent="0.25">
      <c r="A460" s="1">
        <v>39035</v>
      </c>
      <c r="B460" t="s">
        <v>24</v>
      </c>
      <c r="C460">
        <v>2629995</v>
      </c>
      <c r="D460">
        <v>13</v>
      </c>
    </row>
    <row r="461" spans="1:4" x14ac:dyDescent="0.25">
      <c r="A461" s="1">
        <v>39036</v>
      </c>
      <c r="B461" t="s">
        <v>22</v>
      </c>
      <c r="C461">
        <v>1781720</v>
      </c>
      <c r="D461">
        <v>7</v>
      </c>
    </row>
    <row r="462" spans="1:4" x14ac:dyDescent="0.25">
      <c r="A462" s="1">
        <v>39037</v>
      </c>
      <c r="B462" t="s">
        <v>21</v>
      </c>
      <c r="C462">
        <v>3199548</v>
      </c>
      <c r="D462">
        <v>12</v>
      </c>
    </row>
    <row r="463" spans="1:4" x14ac:dyDescent="0.25">
      <c r="A463" s="1">
        <v>39038</v>
      </c>
      <c r="B463" t="s">
        <v>25</v>
      </c>
      <c r="C463">
        <v>1486600</v>
      </c>
      <c r="D463">
        <v>6</v>
      </c>
    </row>
    <row r="464" spans="1:4" x14ac:dyDescent="0.25">
      <c r="A464" s="1">
        <v>39039</v>
      </c>
      <c r="B464" t="s">
        <v>19</v>
      </c>
      <c r="C464">
        <v>122900</v>
      </c>
      <c r="D464">
        <v>1</v>
      </c>
    </row>
    <row r="465" spans="1:4" x14ac:dyDescent="0.25">
      <c r="A465" s="1">
        <v>39041</v>
      </c>
      <c r="B465" t="s">
        <v>20</v>
      </c>
      <c r="C465">
        <v>988400</v>
      </c>
      <c r="D465">
        <v>4</v>
      </c>
    </row>
    <row r="466" spans="1:4" x14ac:dyDescent="0.25">
      <c r="A466" s="1">
        <v>39042</v>
      </c>
      <c r="B466" t="s">
        <v>24</v>
      </c>
      <c r="C466">
        <v>1077135</v>
      </c>
      <c r="D466">
        <v>5</v>
      </c>
    </row>
    <row r="467" spans="1:4" x14ac:dyDescent="0.25">
      <c r="A467" s="1">
        <v>39043</v>
      </c>
      <c r="B467" t="s">
        <v>22</v>
      </c>
      <c r="C467">
        <v>818320</v>
      </c>
      <c r="D467">
        <v>3</v>
      </c>
    </row>
    <row r="468" spans="1:4" x14ac:dyDescent="0.25">
      <c r="A468" s="1">
        <v>39044</v>
      </c>
      <c r="B468" t="s">
        <v>21</v>
      </c>
      <c r="C468">
        <v>1434745</v>
      </c>
      <c r="D468">
        <v>6</v>
      </c>
    </row>
    <row r="469" spans="1:4" x14ac:dyDescent="0.25">
      <c r="A469" s="1">
        <v>39045</v>
      </c>
      <c r="B469" t="s">
        <v>25</v>
      </c>
      <c r="C469">
        <v>2161210</v>
      </c>
      <c r="D469">
        <v>9</v>
      </c>
    </row>
    <row r="470" spans="1:4" x14ac:dyDescent="0.25">
      <c r="A470" s="1">
        <v>39048</v>
      </c>
      <c r="B470" t="s">
        <v>20</v>
      </c>
      <c r="C470">
        <v>1640835</v>
      </c>
      <c r="D470">
        <v>7</v>
      </c>
    </row>
    <row r="471" spans="1:4" x14ac:dyDescent="0.25">
      <c r="A471" s="1">
        <v>39049</v>
      </c>
      <c r="B471" t="s">
        <v>24</v>
      </c>
      <c r="C471">
        <v>1332927</v>
      </c>
      <c r="D471">
        <v>6</v>
      </c>
    </row>
    <row r="472" spans="1:4" x14ac:dyDescent="0.25">
      <c r="A472" s="1">
        <v>39050</v>
      </c>
      <c r="B472" t="s">
        <v>22</v>
      </c>
      <c r="C472">
        <v>858300</v>
      </c>
      <c r="D472">
        <v>3</v>
      </c>
    </row>
    <row r="473" spans="1:4" x14ac:dyDescent="0.25">
      <c r="A473" s="1">
        <v>39051</v>
      </c>
      <c r="B473" t="s">
        <v>21</v>
      </c>
      <c r="C473">
        <v>2826715</v>
      </c>
      <c r="D473">
        <v>10</v>
      </c>
    </row>
    <row r="474" spans="1:4" x14ac:dyDescent="0.25">
      <c r="A474" s="1">
        <v>39052</v>
      </c>
      <c r="B474" t="s">
        <v>25</v>
      </c>
      <c r="C474">
        <v>2407040</v>
      </c>
      <c r="D474">
        <v>9</v>
      </c>
    </row>
    <row r="475" spans="1:4" x14ac:dyDescent="0.25">
      <c r="A475" s="1">
        <v>39053</v>
      </c>
      <c r="B475" t="s">
        <v>19</v>
      </c>
      <c r="C475">
        <v>115772</v>
      </c>
      <c r="D475">
        <v>1</v>
      </c>
    </row>
    <row r="476" spans="1:4" x14ac:dyDescent="0.25">
      <c r="A476" s="1">
        <v>39055</v>
      </c>
      <c r="B476" t="s">
        <v>20</v>
      </c>
      <c r="C476">
        <v>1894845</v>
      </c>
      <c r="D476">
        <v>7</v>
      </c>
    </row>
    <row r="477" spans="1:4" x14ac:dyDescent="0.25">
      <c r="A477" s="1">
        <v>39056</v>
      </c>
      <c r="B477" t="s">
        <v>24</v>
      </c>
      <c r="C477">
        <v>1206500</v>
      </c>
      <c r="D477">
        <v>5</v>
      </c>
    </row>
    <row r="478" spans="1:4" x14ac:dyDescent="0.25">
      <c r="A478" s="1">
        <v>39057</v>
      </c>
      <c r="B478" t="s">
        <v>22</v>
      </c>
      <c r="C478">
        <v>1227000</v>
      </c>
      <c r="D478">
        <v>6</v>
      </c>
    </row>
    <row r="479" spans="1:4" x14ac:dyDescent="0.25">
      <c r="A479" s="1">
        <v>39058</v>
      </c>
      <c r="B479" t="s">
        <v>21</v>
      </c>
      <c r="C479">
        <v>4744494</v>
      </c>
      <c r="D479">
        <v>21</v>
      </c>
    </row>
    <row r="480" spans="1:4" x14ac:dyDescent="0.25">
      <c r="A480" s="1">
        <v>39062</v>
      </c>
      <c r="B480" t="s">
        <v>20</v>
      </c>
      <c r="C480">
        <v>1596370</v>
      </c>
      <c r="D480">
        <v>8</v>
      </c>
    </row>
    <row r="481" spans="1:4" x14ac:dyDescent="0.25">
      <c r="A481" s="1">
        <v>39063</v>
      </c>
      <c r="B481" t="s">
        <v>24</v>
      </c>
      <c r="C481">
        <v>1943603</v>
      </c>
      <c r="D481">
        <v>10</v>
      </c>
    </row>
    <row r="482" spans="1:4" x14ac:dyDescent="0.25">
      <c r="A482" s="1">
        <v>39064</v>
      </c>
      <c r="B482" t="s">
        <v>22</v>
      </c>
      <c r="C482">
        <v>3140080</v>
      </c>
      <c r="D482">
        <v>13</v>
      </c>
    </row>
    <row r="483" spans="1:4" x14ac:dyDescent="0.25">
      <c r="A483" s="1">
        <v>39065</v>
      </c>
      <c r="B483" t="s">
        <v>21</v>
      </c>
      <c r="C483">
        <v>1702547</v>
      </c>
      <c r="D483">
        <v>7</v>
      </c>
    </row>
    <row r="484" spans="1:4" x14ac:dyDescent="0.25">
      <c r="A484" s="1">
        <v>39066</v>
      </c>
      <c r="B484" t="s">
        <v>25</v>
      </c>
      <c r="C484">
        <v>1874900</v>
      </c>
      <c r="D484">
        <v>9</v>
      </c>
    </row>
    <row r="485" spans="1:4" x14ac:dyDescent="0.25">
      <c r="A485" s="1">
        <v>39069</v>
      </c>
      <c r="B485" t="s">
        <v>20</v>
      </c>
      <c r="C485">
        <v>2577711</v>
      </c>
      <c r="D485">
        <v>12</v>
      </c>
    </row>
    <row r="486" spans="1:4" x14ac:dyDescent="0.25">
      <c r="A486" s="1">
        <v>39070</v>
      </c>
      <c r="B486" t="s">
        <v>24</v>
      </c>
      <c r="C486">
        <v>2015530</v>
      </c>
      <c r="D486">
        <v>9</v>
      </c>
    </row>
    <row r="487" spans="1:4" x14ac:dyDescent="0.25">
      <c r="A487" s="1">
        <v>39071</v>
      </c>
      <c r="B487" t="s">
        <v>22</v>
      </c>
      <c r="C487">
        <v>2100545</v>
      </c>
      <c r="D487">
        <v>9</v>
      </c>
    </row>
    <row r="488" spans="1:4" x14ac:dyDescent="0.25">
      <c r="A488" s="1">
        <v>39072</v>
      </c>
      <c r="B488" t="s">
        <v>21</v>
      </c>
      <c r="C488">
        <v>2021700</v>
      </c>
      <c r="D488">
        <v>9</v>
      </c>
    </row>
    <row r="489" spans="1:4" x14ac:dyDescent="0.25">
      <c r="A489" s="1">
        <v>39073</v>
      </c>
      <c r="B489" t="s">
        <v>25</v>
      </c>
      <c r="C489">
        <v>922342</v>
      </c>
      <c r="D489">
        <v>4</v>
      </c>
    </row>
    <row r="490" spans="1:4" x14ac:dyDescent="0.25">
      <c r="A490" s="1">
        <v>39077</v>
      </c>
      <c r="B490" t="s">
        <v>24</v>
      </c>
      <c r="C490">
        <v>2024477</v>
      </c>
      <c r="D490">
        <v>9</v>
      </c>
    </row>
    <row r="491" spans="1:4" x14ac:dyDescent="0.25">
      <c r="A491" s="1">
        <v>39078</v>
      </c>
      <c r="B491" t="s">
        <v>22</v>
      </c>
      <c r="C491">
        <v>3819582</v>
      </c>
      <c r="D491">
        <v>14</v>
      </c>
    </row>
    <row r="492" spans="1:4" x14ac:dyDescent="0.25">
      <c r="A492" s="1">
        <v>39079</v>
      </c>
      <c r="B492" t="s">
        <v>21</v>
      </c>
      <c r="C492">
        <v>2482550</v>
      </c>
      <c r="D492">
        <v>10</v>
      </c>
    </row>
    <row r="493" spans="1:4" x14ac:dyDescent="0.25">
      <c r="A493" s="1">
        <v>39084</v>
      </c>
      <c r="B493" t="s">
        <v>24</v>
      </c>
      <c r="C493">
        <v>1404450</v>
      </c>
      <c r="D493">
        <v>4</v>
      </c>
    </row>
    <row r="494" spans="1:4" x14ac:dyDescent="0.25">
      <c r="A494" s="1">
        <v>39085</v>
      </c>
      <c r="B494" t="s">
        <v>22</v>
      </c>
      <c r="C494">
        <v>1553436</v>
      </c>
      <c r="D494">
        <v>7</v>
      </c>
    </row>
    <row r="495" spans="1:4" x14ac:dyDescent="0.25">
      <c r="A495" s="1">
        <v>39086</v>
      </c>
      <c r="B495" t="s">
        <v>21</v>
      </c>
      <c r="C495">
        <v>2001800</v>
      </c>
      <c r="D495">
        <v>8</v>
      </c>
    </row>
    <row r="496" spans="1:4" x14ac:dyDescent="0.25">
      <c r="A496" s="1">
        <v>39087</v>
      </c>
      <c r="B496" t="s">
        <v>25</v>
      </c>
      <c r="C496">
        <v>947342</v>
      </c>
      <c r="D496">
        <v>5</v>
      </c>
    </row>
    <row r="497" spans="1:4" x14ac:dyDescent="0.25">
      <c r="A497" s="1">
        <v>39091</v>
      </c>
      <c r="B497" t="s">
        <v>24</v>
      </c>
      <c r="C497">
        <v>1167872</v>
      </c>
      <c r="D497">
        <v>5</v>
      </c>
    </row>
    <row r="498" spans="1:4" x14ac:dyDescent="0.25">
      <c r="A498" s="1">
        <v>39092</v>
      </c>
      <c r="B498" t="s">
        <v>22</v>
      </c>
      <c r="C498">
        <v>333872</v>
      </c>
      <c r="D498">
        <v>2</v>
      </c>
    </row>
    <row r="499" spans="1:4" x14ac:dyDescent="0.25">
      <c r="A499" s="1">
        <v>39093</v>
      </c>
      <c r="B499" t="s">
        <v>21</v>
      </c>
      <c r="C499">
        <v>2844070</v>
      </c>
      <c r="D499">
        <v>12</v>
      </c>
    </row>
    <row r="500" spans="1:4" x14ac:dyDescent="0.25">
      <c r="A500" s="1">
        <v>39094</v>
      </c>
      <c r="B500" t="s">
        <v>25</v>
      </c>
      <c r="C500">
        <v>1930637</v>
      </c>
      <c r="D500">
        <v>9</v>
      </c>
    </row>
    <row r="501" spans="1:4" x14ac:dyDescent="0.25">
      <c r="A501" s="1">
        <v>39097</v>
      </c>
      <c r="B501" t="s">
        <v>20</v>
      </c>
      <c r="C501">
        <v>1769000</v>
      </c>
      <c r="D501">
        <v>8</v>
      </c>
    </row>
    <row r="502" spans="1:4" x14ac:dyDescent="0.25">
      <c r="A502" s="1">
        <v>39098</v>
      </c>
      <c r="B502" t="s">
        <v>24</v>
      </c>
      <c r="C502">
        <v>1411623</v>
      </c>
      <c r="D502">
        <v>7</v>
      </c>
    </row>
    <row r="503" spans="1:4" x14ac:dyDescent="0.25">
      <c r="A503" s="1">
        <v>39099</v>
      </c>
      <c r="B503" t="s">
        <v>22</v>
      </c>
      <c r="C503">
        <v>1859731</v>
      </c>
      <c r="D503">
        <v>8</v>
      </c>
    </row>
    <row r="504" spans="1:4" x14ac:dyDescent="0.25">
      <c r="A504" s="1">
        <v>39100</v>
      </c>
      <c r="B504" t="s">
        <v>21</v>
      </c>
      <c r="C504">
        <v>1936685</v>
      </c>
      <c r="D504">
        <v>8</v>
      </c>
    </row>
    <row r="505" spans="1:4" x14ac:dyDescent="0.25">
      <c r="A505" s="1">
        <v>39101</v>
      </c>
      <c r="B505" t="s">
        <v>25</v>
      </c>
      <c r="C505">
        <v>2192085</v>
      </c>
      <c r="D505">
        <v>9</v>
      </c>
    </row>
    <row r="506" spans="1:4" x14ac:dyDescent="0.25">
      <c r="A506" s="1">
        <v>39104</v>
      </c>
      <c r="B506" t="s">
        <v>20</v>
      </c>
      <c r="C506">
        <v>1315636</v>
      </c>
      <c r="D506">
        <v>7</v>
      </c>
    </row>
    <row r="507" spans="1:4" x14ac:dyDescent="0.25">
      <c r="A507" s="1">
        <v>39105</v>
      </c>
      <c r="B507" t="s">
        <v>24</v>
      </c>
      <c r="C507">
        <v>3254943</v>
      </c>
      <c r="D507">
        <v>13</v>
      </c>
    </row>
    <row r="508" spans="1:4" x14ac:dyDescent="0.25">
      <c r="A508" s="1">
        <v>39106</v>
      </c>
      <c r="B508" t="s">
        <v>22</v>
      </c>
      <c r="C508">
        <v>3893390</v>
      </c>
      <c r="D508">
        <v>15</v>
      </c>
    </row>
    <row r="509" spans="1:4" x14ac:dyDescent="0.25">
      <c r="A509" s="1">
        <v>39107</v>
      </c>
      <c r="B509" t="s">
        <v>21</v>
      </c>
      <c r="C509">
        <v>1924325</v>
      </c>
      <c r="D509">
        <v>10</v>
      </c>
    </row>
    <row r="510" spans="1:4" x14ac:dyDescent="0.25">
      <c r="A510" s="1">
        <v>39108</v>
      </c>
      <c r="B510" t="s">
        <v>25</v>
      </c>
      <c r="C510">
        <v>1049790</v>
      </c>
      <c r="D510">
        <v>5</v>
      </c>
    </row>
    <row r="511" spans="1:4" x14ac:dyDescent="0.25">
      <c r="A511" s="1">
        <v>39111</v>
      </c>
      <c r="B511" t="s">
        <v>20</v>
      </c>
      <c r="C511">
        <v>3253695</v>
      </c>
      <c r="D511">
        <v>13</v>
      </c>
    </row>
    <row r="512" spans="1:4" x14ac:dyDescent="0.25">
      <c r="A512" s="1">
        <v>39112</v>
      </c>
      <c r="B512" t="s">
        <v>24</v>
      </c>
      <c r="C512">
        <v>2549035</v>
      </c>
      <c r="D512">
        <v>12</v>
      </c>
    </row>
    <row r="513" spans="1:4" x14ac:dyDescent="0.25">
      <c r="A513" s="1">
        <v>39113</v>
      </c>
      <c r="B513" t="s">
        <v>22</v>
      </c>
      <c r="C513">
        <v>2893265</v>
      </c>
      <c r="D513">
        <v>11</v>
      </c>
    </row>
    <row r="514" spans="1:4" x14ac:dyDescent="0.25">
      <c r="A514" s="1">
        <v>39114</v>
      </c>
      <c r="B514" t="s">
        <v>21</v>
      </c>
      <c r="C514">
        <v>2599570</v>
      </c>
      <c r="D514">
        <v>9</v>
      </c>
    </row>
    <row r="515" spans="1:4" x14ac:dyDescent="0.25">
      <c r="A515" s="1">
        <v>39115</v>
      </c>
      <c r="B515" t="s">
        <v>25</v>
      </c>
      <c r="C515">
        <v>3520055</v>
      </c>
      <c r="D515">
        <v>16</v>
      </c>
    </row>
    <row r="516" spans="1:4" x14ac:dyDescent="0.25">
      <c r="A516" s="1">
        <v>39118</v>
      </c>
      <c r="B516" t="s">
        <v>20</v>
      </c>
      <c r="C516">
        <v>2644165</v>
      </c>
      <c r="D516">
        <v>12</v>
      </c>
    </row>
    <row r="517" spans="1:4" x14ac:dyDescent="0.25">
      <c r="A517" s="1">
        <v>39119</v>
      </c>
      <c r="B517" t="s">
        <v>24</v>
      </c>
      <c r="C517">
        <v>975543</v>
      </c>
      <c r="D517">
        <v>5</v>
      </c>
    </row>
    <row r="518" spans="1:4" x14ac:dyDescent="0.25">
      <c r="A518" s="1">
        <v>39120</v>
      </c>
      <c r="B518" t="s">
        <v>22</v>
      </c>
      <c r="C518">
        <v>2933020</v>
      </c>
      <c r="D518">
        <v>10</v>
      </c>
    </row>
    <row r="519" spans="1:4" x14ac:dyDescent="0.25">
      <c r="A519" s="1">
        <v>39121</v>
      </c>
      <c r="B519" t="s">
        <v>21</v>
      </c>
      <c r="C519">
        <v>3041600</v>
      </c>
      <c r="D519">
        <v>16</v>
      </c>
    </row>
    <row r="520" spans="1:4" x14ac:dyDescent="0.25">
      <c r="A520" s="1">
        <v>39122</v>
      </c>
      <c r="B520" t="s">
        <v>25</v>
      </c>
      <c r="C520">
        <v>422100</v>
      </c>
      <c r="D520">
        <v>1</v>
      </c>
    </row>
    <row r="521" spans="1:4" x14ac:dyDescent="0.25">
      <c r="A521" s="1">
        <v>39125</v>
      </c>
      <c r="B521" t="s">
        <v>20</v>
      </c>
      <c r="C521">
        <v>1715570</v>
      </c>
      <c r="D521">
        <v>6</v>
      </c>
    </row>
    <row r="522" spans="1:4" x14ac:dyDescent="0.25">
      <c r="A522" s="1">
        <v>39126</v>
      </c>
      <c r="B522" t="s">
        <v>24</v>
      </c>
      <c r="C522">
        <v>1436105</v>
      </c>
      <c r="D522">
        <v>6</v>
      </c>
    </row>
    <row r="523" spans="1:4" x14ac:dyDescent="0.25">
      <c r="A523" s="1">
        <v>39127</v>
      </c>
      <c r="B523" t="s">
        <v>22</v>
      </c>
      <c r="C523">
        <v>1383493</v>
      </c>
      <c r="D523">
        <v>6</v>
      </c>
    </row>
    <row r="524" spans="1:4" x14ac:dyDescent="0.25">
      <c r="A524" s="1">
        <v>39128</v>
      </c>
      <c r="B524" t="s">
        <v>21</v>
      </c>
      <c r="C524">
        <v>936736</v>
      </c>
      <c r="D524">
        <v>5</v>
      </c>
    </row>
    <row r="525" spans="1:4" x14ac:dyDescent="0.25">
      <c r="A525" s="1">
        <v>39129</v>
      </c>
      <c r="B525" t="s">
        <v>25</v>
      </c>
      <c r="C525">
        <v>230950</v>
      </c>
      <c r="D525">
        <v>1</v>
      </c>
    </row>
    <row r="526" spans="1:4" x14ac:dyDescent="0.25">
      <c r="A526" s="1">
        <v>39132</v>
      </c>
      <c r="B526" t="s">
        <v>20</v>
      </c>
      <c r="C526">
        <v>218100</v>
      </c>
      <c r="D526">
        <v>1</v>
      </c>
    </row>
    <row r="527" spans="1:4" x14ac:dyDescent="0.25">
      <c r="A527" s="1">
        <v>39133</v>
      </c>
      <c r="B527" t="s">
        <v>24</v>
      </c>
      <c r="C527">
        <v>793325</v>
      </c>
      <c r="D527">
        <v>3</v>
      </c>
    </row>
    <row r="528" spans="1:4" x14ac:dyDescent="0.25">
      <c r="A528" s="1">
        <v>39134</v>
      </c>
      <c r="B528" t="s">
        <v>22</v>
      </c>
      <c r="C528">
        <v>1923400</v>
      </c>
      <c r="D528">
        <v>8</v>
      </c>
    </row>
    <row r="529" spans="1:4" x14ac:dyDescent="0.25">
      <c r="A529" s="1">
        <v>39135</v>
      </c>
      <c r="B529" t="s">
        <v>21</v>
      </c>
      <c r="C529">
        <v>615935</v>
      </c>
      <c r="D529">
        <v>3</v>
      </c>
    </row>
    <row r="530" spans="1:4" x14ac:dyDescent="0.25">
      <c r="A530" s="1">
        <v>39136</v>
      </c>
      <c r="B530" t="s">
        <v>25</v>
      </c>
      <c r="C530">
        <v>2295350</v>
      </c>
      <c r="D530">
        <v>8</v>
      </c>
    </row>
    <row r="531" spans="1:4" x14ac:dyDescent="0.25">
      <c r="A531" s="1">
        <v>39139</v>
      </c>
      <c r="B531" t="s">
        <v>20</v>
      </c>
      <c r="C531">
        <v>1580671</v>
      </c>
      <c r="D531">
        <v>8</v>
      </c>
    </row>
    <row r="532" spans="1:4" x14ac:dyDescent="0.25">
      <c r="A532" s="1">
        <v>39140</v>
      </c>
      <c r="B532" t="s">
        <v>24</v>
      </c>
      <c r="C532">
        <v>2727320</v>
      </c>
      <c r="D532">
        <v>9</v>
      </c>
    </row>
    <row r="533" spans="1:4" x14ac:dyDescent="0.25">
      <c r="A533" s="1">
        <v>39141</v>
      </c>
      <c r="B533" t="s">
        <v>22</v>
      </c>
      <c r="C533">
        <v>1384745</v>
      </c>
      <c r="D533">
        <v>6</v>
      </c>
    </row>
    <row r="534" spans="1:4" x14ac:dyDescent="0.25">
      <c r="A534" s="1">
        <v>39142</v>
      </c>
      <c r="B534" t="s">
        <v>21</v>
      </c>
      <c r="C534">
        <v>2397941</v>
      </c>
      <c r="D534">
        <v>10</v>
      </c>
    </row>
    <row r="535" spans="1:4" x14ac:dyDescent="0.25">
      <c r="A535" s="1">
        <v>39143</v>
      </c>
      <c r="B535" t="s">
        <v>25</v>
      </c>
      <c r="C535">
        <v>1844605</v>
      </c>
      <c r="D535">
        <v>7</v>
      </c>
    </row>
    <row r="536" spans="1:4" x14ac:dyDescent="0.25">
      <c r="A536" s="1">
        <v>39146</v>
      </c>
      <c r="B536" t="s">
        <v>20</v>
      </c>
      <c r="C536">
        <v>1347561</v>
      </c>
      <c r="D536">
        <v>7</v>
      </c>
    </row>
    <row r="537" spans="1:4" x14ac:dyDescent="0.25">
      <c r="A537" s="1">
        <v>39147</v>
      </c>
      <c r="B537" t="s">
        <v>24</v>
      </c>
      <c r="C537">
        <v>884855</v>
      </c>
      <c r="D537">
        <v>4</v>
      </c>
    </row>
    <row r="538" spans="1:4" x14ac:dyDescent="0.25">
      <c r="A538" s="1">
        <v>39148</v>
      </c>
      <c r="B538" t="s">
        <v>22</v>
      </c>
      <c r="C538">
        <v>2265830</v>
      </c>
      <c r="D538">
        <v>9</v>
      </c>
    </row>
    <row r="539" spans="1:4" x14ac:dyDescent="0.25">
      <c r="A539" s="1">
        <v>39149</v>
      </c>
      <c r="B539" t="s">
        <v>21</v>
      </c>
      <c r="C539">
        <v>1229405</v>
      </c>
      <c r="D539">
        <v>5</v>
      </c>
    </row>
    <row r="540" spans="1:4" x14ac:dyDescent="0.25">
      <c r="A540" s="1">
        <v>39150</v>
      </c>
      <c r="B540" t="s">
        <v>25</v>
      </c>
      <c r="C540">
        <v>1174917</v>
      </c>
      <c r="D540">
        <v>6</v>
      </c>
    </row>
    <row r="541" spans="1:4" x14ac:dyDescent="0.25">
      <c r="A541" s="1">
        <v>39153</v>
      </c>
      <c r="B541" t="s">
        <v>20</v>
      </c>
      <c r="C541">
        <v>1907975</v>
      </c>
      <c r="D541">
        <v>10</v>
      </c>
    </row>
    <row r="542" spans="1:4" x14ac:dyDescent="0.25">
      <c r="A542" s="1">
        <v>39154</v>
      </c>
      <c r="B542" t="s">
        <v>24</v>
      </c>
      <c r="C542">
        <v>2707225</v>
      </c>
      <c r="D542">
        <v>12</v>
      </c>
    </row>
    <row r="543" spans="1:4" x14ac:dyDescent="0.25">
      <c r="A543" s="1">
        <v>39155</v>
      </c>
      <c r="B543" t="s">
        <v>22</v>
      </c>
      <c r="C543">
        <v>2282842</v>
      </c>
      <c r="D543">
        <v>9</v>
      </c>
    </row>
    <row r="544" spans="1:4" x14ac:dyDescent="0.25">
      <c r="A544" s="1">
        <v>39156</v>
      </c>
      <c r="B544" t="s">
        <v>21</v>
      </c>
      <c r="C544">
        <v>1998720</v>
      </c>
      <c r="D544">
        <v>7</v>
      </c>
    </row>
    <row r="545" spans="1:4" x14ac:dyDescent="0.25">
      <c r="A545" s="1">
        <v>39157</v>
      </c>
      <c r="B545" t="s">
        <v>25</v>
      </c>
      <c r="C545">
        <v>1418550</v>
      </c>
      <c r="D545">
        <v>5</v>
      </c>
    </row>
    <row r="546" spans="1:4" x14ac:dyDescent="0.25">
      <c r="A546" s="1">
        <v>39161</v>
      </c>
      <c r="B546" t="s">
        <v>24</v>
      </c>
      <c r="C546">
        <v>1134327</v>
      </c>
      <c r="D546">
        <v>6</v>
      </c>
    </row>
    <row r="547" spans="1:4" x14ac:dyDescent="0.25">
      <c r="A547" s="1">
        <v>39162</v>
      </c>
      <c r="B547" t="s">
        <v>22</v>
      </c>
      <c r="C547">
        <v>1842465</v>
      </c>
      <c r="D547">
        <v>6</v>
      </c>
    </row>
    <row r="548" spans="1:4" x14ac:dyDescent="0.25">
      <c r="A548" s="1">
        <v>39163</v>
      </c>
      <c r="B548" t="s">
        <v>21</v>
      </c>
      <c r="C548">
        <v>1713003</v>
      </c>
      <c r="D548">
        <v>8</v>
      </c>
    </row>
    <row r="549" spans="1:4" x14ac:dyDescent="0.25">
      <c r="A549" s="1">
        <v>39164</v>
      </c>
      <c r="B549" t="s">
        <v>25</v>
      </c>
      <c r="C549">
        <v>654300</v>
      </c>
      <c r="D549">
        <v>3</v>
      </c>
    </row>
    <row r="550" spans="1:4" x14ac:dyDescent="0.25">
      <c r="A550" s="1">
        <v>39167</v>
      </c>
      <c r="B550" t="s">
        <v>20</v>
      </c>
      <c r="C550">
        <v>2878210</v>
      </c>
      <c r="D550">
        <v>13</v>
      </c>
    </row>
    <row r="551" spans="1:4" x14ac:dyDescent="0.25">
      <c r="A551" s="1">
        <v>39168</v>
      </c>
      <c r="B551" t="s">
        <v>24</v>
      </c>
      <c r="C551">
        <v>1839950</v>
      </c>
      <c r="D551">
        <v>8</v>
      </c>
    </row>
    <row r="552" spans="1:4" x14ac:dyDescent="0.25">
      <c r="A552" s="1">
        <v>39169</v>
      </c>
      <c r="B552" t="s">
        <v>22</v>
      </c>
      <c r="C552">
        <v>1280620</v>
      </c>
      <c r="D552">
        <v>5</v>
      </c>
    </row>
    <row r="553" spans="1:4" x14ac:dyDescent="0.25">
      <c r="A553" s="1">
        <v>39170</v>
      </c>
      <c r="B553" t="s">
        <v>21</v>
      </c>
      <c r="C553">
        <v>3062820</v>
      </c>
      <c r="D553">
        <v>12</v>
      </c>
    </row>
    <row r="554" spans="1:4" x14ac:dyDescent="0.25">
      <c r="A554" s="1">
        <v>39171</v>
      </c>
      <c r="B554" t="s">
        <v>25</v>
      </c>
      <c r="C554">
        <v>1931277</v>
      </c>
      <c r="D554">
        <v>7</v>
      </c>
    </row>
    <row r="555" spans="1:4" x14ac:dyDescent="0.25">
      <c r="A555" s="1">
        <v>39172</v>
      </c>
      <c r="B555" t="s">
        <v>19</v>
      </c>
      <c r="C555">
        <v>422955</v>
      </c>
      <c r="D555">
        <v>2</v>
      </c>
    </row>
    <row r="556" spans="1:4" x14ac:dyDescent="0.25">
      <c r="A556" s="1">
        <v>39174</v>
      </c>
      <c r="B556" t="s">
        <v>20</v>
      </c>
      <c r="C556">
        <v>3093157</v>
      </c>
      <c r="D556">
        <v>13</v>
      </c>
    </row>
    <row r="557" spans="1:4" x14ac:dyDescent="0.25">
      <c r="A557" s="1">
        <v>39175</v>
      </c>
      <c r="B557" t="s">
        <v>24</v>
      </c>
      <c r="C557">
        <v>1691820</v>
      </c>
      <c r="D557">
        <v>7</v>
      </c>
    </row>
    <row r="558" spans="1:4" x14ac:dyDescent="0.25">
      <c r="A558" s="1">
        <v>39176</v>
      </c>
      <c r="B558" t="s">
        <v>22</v>
      </c>
      <c r="C558">
        <v>1192236</v>
      </c>
      <c r="D558">
        <v>6</v>
      </c>
    </row>
    <row r="559" spans="1:4" x14ac:dyDescent="0.25">
      <c r="A559" s="1">
        <v>39181</v>
      </c>
      <c r="B559" t="s">
        <v>20</v>
      </c>
      <c r="C559">
        <v>1282350</v>
      </c>
      <c r="D559">
        <v>5</v>
      </c>
    </row>
    <row r="560" spans="1:4" x14ac:dyDescent="0.25">
      <c r="A560" s="1">
        <v>39182</v>
      </c>
      <c r="B560" t="s">
        <v>24</v>
      </c>
      <c r="C560">
        <v>2115528</v>
      </c>
      <c r="D560">
        <v>9</v>
      </c>
    </row>
    <row r="561" spans="1:4" x14ac:dyDescent="0.25">
      <c r="A561" s="1">
        <v>39183</v>
      </c>
      <c r="B561" t="s">
        <v>22</v>
      </c>
      <c r="C561">
        <v>796953</v>
      </c>
      <c r="D561">
        <v>4</v>
      </c>
    </row>
    <row r="562" spans="1:4" x14ac:dyDescent="0.25">
      <c r="A562" s="1">
        <v>39184</v>
      </c>
      <c r="B562" t="s">
        <v>21</v>
      </c>
      <c r="C562">
        <v>2548445</v>
      </c>
      <c r="D562">
        <v>10</v>
      </c>
    </row>
    <row r="563" spans="1:4" x14ac:dyDescent="0.25">
      <c r="A563" s="1">
        <v>39185</v>
      </c>
      <c r="B563" t="s">
        <v>25</v>
      </c>
      <c r="C563">
        <v>1011425</v>
      </c>
      <c r="D563">
        <v>4</v>
      </c>
    </row>
    <row r="564" spans="1:4" x14ac:dyDescent="0.25">
      <c r="A564" s="1">
        <v>39188</v>
      </c>
      <c r="B564" t="s">
        <v>20</v>
      </c>
      <c r="C564">
        <v>834150</v>
      </c>
      <c r="D564">
        <v>4</v>
      </c>
    </row>
    <row r="565" spans="1:4" x14ac:dyDescent="0.25">
      <c r="A565" s="1">
        <v>39189</v>
      </c>
      <c r="B565" t="s">
        <v>24</v>
      </c>
      <c r="C565">
        <v>654379</v>
      </c>
      <c r="D565">
        <v>4</v>
      </c>
    </row>
    <row r="566" spans="1:4" x14ac:dyDescent="0.25">
      <c r="A566" s="1">
        <v>39190</v>
      </c>
      <c r="B566" t="s">
        <v>22</v>
      </c>
      <c r="C566">
        <v>2319565</v>
      </c>
      <c r="D566">
        <v>8</v>
      </c>
    </row>
    <row r="567" spans="1:4" x14ac:dyDescent="0.25">
      <c r="A567" s="1">
        <v>39191</v>
      </c>
      <c r="B567" t="s">
        <v>21</v>
      </c>
      <c r="C567">
        <v>591300</v>
      </c>
      <c r="D567">
        <v>3</v>
      </c>
    </row>
    <row r="568" spans="1:4" x14ac:dyDescent="0.25">
      <c r="A568" s="1">
        <v>39192</v>
      </c>
      <c r="B568" t="s">
        <v>25</v>
      </c>
      <c r="C568">
        <v>920493</v>
      </c>
      <c r="D568">
        <v>3</v>
      </c>
    </row>
    <row r="569" spans="1:4" x14ac:dyDescent="0.25">
      <c r="A569" s="1">
        <v>39195</v>
      </c>
      <c r="B569" t="s">
        <v>20</v>
      </c>
      <c r="C569">
        <v>1647472</v>
      </c>
      <c r="D569">
        <v>7</v>
      </c>
    </row>
    <row r="570" spans="1:4" x14ac:dyDescent="0.25">
      <c r="A570" s="1">
        <v>39196</v>
      </c>
      <c r="B570" t="s">
        <v>24</v>
      </c>
      <c r="C570">
        <v>821704</v>
      </c>
      <c r="D570">
        <v>5</v>
      </c>
    </row>
    <row r="571" spans="1:4" x14ac:dyDescent="0.25">
      <c r="A571" s="1">
        <v>39197</v>
      </c>
      <c r="B571" t="s">
        <v>22</v>
      </c>
      <c r="C571">
        <v>1167968</v>
      </c>
      <c r="D571">
        <v>6</v>
      </c>
    </row>
    <row r="572" spans="1:4" x14ac:dyDescent="0.25">
      <c r="A572" s="1">
        <v>39198</v>
      </c>
      <c r="B572" t="s">
        <v>21</v>
      </c>
      <c r="C572">
        <v>1575500</v>
      </c>
      <c r="D572">
        <v>6</v>
      </c>
    </row>
    <row r="573" spans="1:4" x14ac:dyDescent="0.25">
      <c r="A573" s="1">
        <v>39199</v>
      </c>
      <c r="B573" t="s">
        <v>25</v>
      </c>
      <c r="C573">
        <v>2078829</v>
      </c>
      <c r="D573">
        <v>8</v>
      </c>
    </row>
    <row r="574" spans="1:4" x14ac:dyDescent="0.25">
      <c r="A574" s="1">
        <v>39202</v>
      </c>
      <c r="B574" t="s">
        <v>20</v>
      </c>
      <c r="C574">
        <v>770808</v>
      </c>
      <c r="D574">
        <v>4</v>
      </c>
    </row>
    <row r="575" spans="1:4" x14ac:dyDescent="0.25">
      <c r="A575" s="1">
        <v>39204</v>
      </c>
      <c r="B575" t="s">
        <v>22</v>
      </c>
      <c r="C575">
        <v>1140442</v>
      </c>
      <c r="D575">
        <v>5</v>
      </c>
    </row>
    <row r="576" spans="1:4" x14ac:dyDescent="0.25">
      <c r="A576" s="1">
        <v>39205</v>
      </c>
      <c r="B576" t="s">
        <v>21</v>
      </c>
      <c r="C576">
        <v>1213805</v>
      </c>
      <c r="D576">
        <v>4</v>
      </c>
    </row>
    <row r="577" spans="1:4" x14ac:dyDescent="0.25">
      <c r="A577" s="1">
        <v>39206</v>
      </c>
      <c r="B577" t="s">
        <v>25</v>
      </c>
      <c r="C577">
        <v>1296450</v>
      </c>
      <c r="D577">
        <v>6</v>
      </c>
    </row>
    <row r="578" spans="1:4" x14ac:dyDescent="0.25">
      <c r="A578" s="1">
        <v>39209</v>
      </c>
      <c r="B578" t="s">
        <v>20</v>
      </c>
      <c r="C578">
        <v>1999559</v>
      </c>
      <c r="D578">
        <v>9</v>
      </c>
    </row>
    <row r="579" spans="1:4" x14ac:dyDescent="0.25">
      <c r="A579" s="1">
        <v>39210</v>
      </c>
      <c r="B579" t="s">
        <v>24</v>
      </c>
      <c r="C579">
        <v>1546200</v>
      </c>
      <c r="D579">
        <v>6</v>
      </c>
    </row>
    <row r="580" spans="1:4" x14ac:dyDescent="0.25">
      <c r="A580" s="1">
        <v>39211</v>
      </c>
      <c r="B580" t="s">
        <v>22</v>
      </c>
      <c r="C580">
        <v>1563277</v>
      </c>
      <c r="D580">
        <v>7</v>
      </c>
    </row>
    <row r="581" spans="1:4" x14ac:dyDescent="0.25">
      <c r="A581" s="1">
        <v>39212</v>
      </c>
      <c r="B581" t="s">
        <v>21</v>
      </c>
      <c r="C581">
        <v>1200207</v>
      </c>
      <c r="D581">
        <v>7</v>
      </c>
    </row>
    <row r="582" spans="1:4" x14ac:dyDescent="0.25">
      <c r="A582" s="1">
        <v>39213</v>
      </c>
      <c r="B582" t="s">
        <v>25</v>
      </c>
      <c r="C582">
        <v>873100</v>
      </c>
      <c r="D582">
        <v>4</v>
      </c>
    </row>
    <row r="583" spans="1:4" x14ac:dyDescent="0.25">
      <c r="A583" s="1">
        <v>39216</v>
      </c>
      <c r="B583" t="s">
        <v>20</v>
      </c>
      <c r="C583">
        <v>2369320</v>
      </c>
      <c r="D583">
        <v>8</v>
      </c>
    </row>
    <row r="584" spans="1:4" x14ac:dyDescent="0.25">
      <c r="A584" s="1">
        <v>39217</v>
      </c>
      <c r="B584" t="s">
        <v>24</v>
      </c>
      <c r="C584">
        <v>1308657</v>
      </c>
      <c r="D584">
        <v>6</v>
      </c>
    </row>
    <row r="585" spans="1:4" x14ac:dyDescent="0.25">
      <c r="A585" s="1">
        <v>39218</v>
      </c>
      <c r="B585" t="s">
        <v>22</v>
      </c>
      <c r="C585">
        <v>1739921</v>
      </c>
      <c r="D585">
        <v>9</v>
      </c>
    </row>
    <row r="586" spans="1:4" x14ac:dyDescent="0.25">
      <c r="A586" s="1">
        <v>39219</v>
      </c>
      <c r="B586" t="s">
        <v>21</v>
      </c>
      <c r="C586">
        <v>1392400</v>
      </c>
      <c r="D586">
        <v>6</v>
      </c>
    </row>
    <row r="587" spans="1:4" x14ac:dyDescent="0.25">
      <c r="A587" s="1">
        <v>39220</v>
      </c>
      <c r="B587" t="s">
        <v>25</v>
      </c>
      <c r="C587">
        <v>3560564</v>
      </c>
      <c r="D587">
        <v>14</v>
      </c>
    </row>
    <row r="588" spans="1:4" x14ac:dyDescent="0.25">
      <c r="A588" s="1">
        <v>39224</v>
      </c>
      <c r="B588" t="s">
        <v>24</v>
      </c>
      <c r="C588">
        <v>1435355</v>
      </c>
      <c r="D588">
        <v>6</v>
      </c>
    </row>
    <row r="589" spans="1:4" x14ac:dyDescent="0.25">
      <c r="A589" s="1">
        <v>39225</v>
      </c>
      <c r="B589" t="s">
        <v>22</v>
      </c>
      <c r="C589">
        <v>2688040</v>
      </c>
      <c r="D589">
        <v>10</v>
      </c>
    </row>
    <row r="590" spans="1:4" x14ac:dyDescent="0.25">
      <c r="A590" s="1">
        <v>39226</v>
      </c>
      <c r="B590" t="s">
        <v>21</v>
      </c>
      <c r="C590">
        <v>1919607</v>
      </c>
      <c r="D590">
        <v>10</v>
      </c>
    </row>
    <row r="591" spans="1:4" x14ac:dyDescent="0.25">
      <c r="A591" s="1">
        <v>39227</v>
      </c>
      <c r="B591" t="s">
        <v>25</v>
      </c>
      <c r="C591">
        <v>1694122</v>
      </c>
      <c r="D591">
        <v>7</v>
      </c>
    </row>
    <row r="592" spans="1:4" x14ac:dyDescent="0.25">
      <c r="A592" s="1">
        <v>39230</v>
      </c>
      <c r="B592" t="s">
        <v>20</v>
      </c>
      <c r="C592">
        <v>2010940</v>
      </c>
      <c r="D592">
        <v>8</v>
      </c>
    </row>
    <row r="593" spans="1:4" x14ac:dyDescent="0.25">
      <c r="A593" s="1">
        <v>39231</v>
      </c>
      <c r="B593" t="s">
        <v>24</v>
      </c>
      <c r="C593">
        <v>2174156</v>
      </c>
      <c r="D593">
        <v>10</v>
      </c>
    </row>
    <row r="594" spans="1:4" x14ac:dyDescent="0.25">
      <c r="A594" s="1">
        <v>39232</v>
      </c>
      <c r="B594" t="s">
        <v>22</v>
      </c>
      <c r="C594">
        <v>1756400</v>
      </c>
      <c r="D594">
        <v>7</v>
      </c>
    </row>
    <row r="595" spans="1:4" x14ac:dyDescent="0.25">
      <c r="A595" s="1">
        <v>39233</v>
      </c>
      <c r="B595" t="s">
        <v>21</v>
      </c>
      <c r="C595">
        <v>1755311</v>
      </c>
      <c r="D595">
        <v>8</v>
      </c>
    </row>
    <row r="596" spans="1:4" x14ac:dyDescent="0.25">
      <c r="A596" s="1">
        <v>39234</v>
      </c>
      <c r="B596" t="s">
        <v>25</v>
      </c>
      <c r="C596">
        <v>729482</v>
      </c>
      <c r="D596">
        <v>3</v>
      </c>
    </row>
    <row r="597" spans="1:4" x14ac:dyDescent="0.25">
      <c r="A597" s="1">
        <v>39237</v>
      </c>
      <c r="B597" t="s">
        <v>20</v>
      </c>
      <c r="C597">
        <v>755972</v>
      </c>
      <c r="D597">
        <v>3</v>
      </c>
    </row>
    <row r="598" spans="1:4" x14ac:dyDescent="0.25">
      <c r="A598" s="1">
        <v>39238</v>
      </c>
      <c r="B598" t="s">
        <v>24</v>
      </c>
      <c r="C598">
        <v>600105</v>
      </c>
      <c r="D598">
        <v>2</v>
      </c>
    </row>
    <row r="599" spans="1:4" x14ac:dyDescent="0.25">
      <c r="A599" s="1">
        <v>39239</v>
      </c>
      <c r="B599" t="s">
        <v>22</v>
      </c>
      <c r="C599">
        <v>1641574</v>
      </c>
      <c r="D599">
        <v>8</v>
      </c>
    </row>
    <row r="600" spans="1:4" x14ac:dyDescent="0.25">
      <c r="A600" s="1">
        <v>39240</v>
      </c>
      <c r="B600" t="s">
        <v>21</v>
      </c>
      <c r="C600">
        <v>1704300</v>
      </c>
      <c r="D600">
        <v>6</v>
      </c>
    </row>
    <row r="601" spans="1:4" x14ac:dyDescent="0.25">
      <c r="A601" s="1">
        <v>39241</v>
      </c>
      <c r="B601" t="s">
        <v>25</v>
      </c>
      <c r="C601">
        <v>1390187</v>
      </c>
      <c r="D601">
        <v>6</v>
      </c>
    </row>
    <row r="602" spans="1:4" x14ac:dyDescent="0.25">
      <c r="A602" s="1">
        <v>39245</v>
      </c>
      <c r="B602" t="s">
        <v>24</v>
      </c>
      <c r="C602">
        <v>822400</v>
      </c>
      <c r="D602">
        <v>4</v>
      </c>
    </row>
    <row r="603" spans="1:4" x14ac:dyDescent="0.25">
      <c r="A603" s="1">
        <v>39246</v>
      </c>
      <c r="B603" t="s">
        <v>22</v>
      </c>
      <c r="C603">
        <v>1407525</v>
      </c>
      <c r="D603">
        <v>5</v>
      </c>
    </row>
    <row r="604" spans="1:4" x14ac:dyDescent="0.25">
      <c r="A604" s="1">
        <v>39247</v>
      </c>
      <c r="B604" t="s">
        <v>21</v>
      </c>
      <c r="C604">
        <v>987657</v>
      </c>
      <c r="D604">
        <v>5</v>
      </c>
    </row>
    <row r="605" spans="1:4" x14ac:dyDescent="0.25">
      <c r="A605" s="1">
        <v>39248</v>
      </c>
      <c r="B605" t="s">
        <v>25</v>
      </c>
      <c r="C605">
        <v>422835</v>
      </c>
      <c r="D605">
        <v>2</v>
      </c>
    </row>
    <row r="606" spans="1:4" x14ac:dyDescent="0.25">
      <c r="A606" s="1">
        <v>39252</v>
      </c>
      <c r="B606" t="s">
        <v>24</v>
      </c>
      <c r="C606">
        <v>1728125</v>
      </c>
      <c r="D606">
        <v>6</v>
      </c>
    </row>
    <row r="607" spans="1:4" x14ac:dyDescent="0.25">
      <c r="A607" s="1">
        <v>39253</v>
      </c>
      <c r="B607" t="s">
        <v>22</v>
      </c>
      <c r="C607">
        <v>2228477</v>
      </c>
      <c r="D607">
        <v>9</v>
      </c>
    </row>
    <row r="608" spans="1:4" x14ac:dyDescent="0.25">
      <c r="A608" s="1">
        <v>39254</v>
      </c>
      <c r="B608" t="s">
        <v>21</v>
      </c>
      <c r="C608">
        <v>1727800</v>
      </c>
      <c r="D608">
        <v>7</v>
      </c>
    </row>
    <row r="609" spans="1:4" x14ac:dyDescent="0.25">
      <c r="A609" s="1">
        <v>39255</v>
      </c>
      <c r="B609" t="s">
        <v>25</v>
      </c>
      <c r="C609">
        <v>1408115</v>
      </c>
      <c r="D609">
        <v>5</v>
      </c>
    </row>
    <row r="610" spans="1:4" x14ac:dyDescent="0.25">
      <c r="A610" s="1">
        <v>39258</v>
      </c>
      <c r="B610" t="s">
        <v>20</v>
      </c>
      <c r="C610">
        <v>1342437</v>
      </c>
      <c r="D610">
        <v>5</v>
      </c>
    </row>
    <row r="611" spans="1:4" x14ac:dyDescent="0.25">
      <c r="A611" s="1">
        <v>39259</v>
      </c>
      <c r="B611" t="s">
        <v>24</v>
      </c>
      <c r="C611">
        <v>602570</v>
      </c>
      <c r="D611">
        <v>3</v>
      </c>
    </row>
    <row r="612" spans="1:4" x14ac:dyDescent="0.25">
      <c r="A612" s="1">
        <v>39260</v>
      </c>
      <c r="B612" t="s">
        <v>22</v>
      </c>
      <c r="C612">
        <v>1253910</v>
      </c>
      <c r="D612">
        <v>4</v>
      </c>
    </row>
    <row r="613" spans="1:4" x14ac:dyDescent="0.25">
      <c r="A613" s="1">
        <v>39261</v>
      </c>
      <c r="B613" t="s">
        <v>21</v>
      </c>
      <c r="C613">
        <v>2433912</v>
      </c>
      <c r="D613">
        <v>10</v>
      </c>
    </row>
    <row r="614" spans="1:4" x14ac:dyDescent="0.25">
      <c r="A614" s="1">
        <v>39262</v>
      </c>
      <c r="B614" t="s">
        <v>25</v>
      </c>
      <c r="C614">
        <v>613710</v>
      </c>
      <c r="D614">
        <v>2</v>
      </c>
    </row>
    <row r="615" spans="1:4" x14ac:dyDescent="0.25">
      <c r="A615" s="1">
        <v>39263</v>
      </c>
      <c r="B615" t="s">
        <v>19</v>
      </c>
      <c r="C615">
        <v>218100</v>
      </c>
      <c r="D615">
        <v>1</v>
      </c>
    </row>
    <row r="616" spans="1:4" x14ac:dyDescent="0.25">
      <c r="A616" s="1">
        <v>39266</v>
      </c>
      <c r="B616" t="s">
        <v>24</v>
      </c>
      <c r="C616">
        <v>1194495</v>
      </c>
      <c r="D616">
        <v>5</v>
      </c>
    </row>
    <row r="617" spans="1:4" x14ac:dyDescent="0.25">
      <c r="A617" s="1">
        <v>39267</v>
      </c>
      <c r="B617" t="s">
        <v>22</v>
      </c>
      <c r="C617">
        <v>653050</v>
      </c>
      <c r="D617">
        <v>2</v>
      </c>
    </row>
    <row r="618" spans="1:4" x14ac:dyDescent="0.25">
      <c r="A618" s="1">
        <v>39268</v>
      </c>
      <c r="B618" t="s">
        <v>21</v>
      </c>
      <c r="C618">
        <v>1526757</v>
      </c>
      <c r="D618">
        <v>7</v>
      </c>
    </row>
    <row r="619" spans="1:4" x14ac:dyDescent="0.25">
      <c r="A619" s="1">
        <v>39269</v>
      </c>
      <c r="B619" t="s">
        <v>25</v>
      </c>
      <c r="C619">
        <v>1390670</v>
      </c>
      <c r="D619">
        <v>6</v>
      </c>
    </row>
    <row r="620" spans="1:4" x14ac:dyDescent="0.25">
      <c r="A620" s="1">
        <v>39272</v>
      </c>
      <c r="B620" t="s">
        <v>20</v>
      </c>
      <c r="C620">
        <v>2378795</v>
      </c>
      <c r="D620">
        <v>11</v>
      </c>
    </row>
    <row r="621" spans="1:4" x14ac:dyDescent="0.25">
      <c r="A621" s="1">
        <v>39273</v>
      </c>
      <c r="B621" t="s">
        <v>24</v>
      </c>
      <c r="C621">
        <v>1967647</v>
      </c>
      <c r="D621">
        <v>8</v>
      </c>
    </row>
    <row r="622" spans="1:4" x14ac:dyDescent="0.25">
      <c r="A622" s="1">
        <v>39274</v>
      </c>
      <c r="B622" t="s">
        <v>22</v>
      </c>
      <c r="C622">
        <v>1241400</v>
      </c>
      <c r="D622">
        <v>5</v>
      </c>
    </row>
    <row r="623" spans="1:4" x14ac:dyDescent="0.25">
      <c r="A623" s="1">
        <v>39275</v>
      </c>
      <c r="B623" t="s">
        <v>21</v>
      </c>
      <c r="C623">
        <v>1309941</v>
      </c>
      <c r="D623">
        <v>6</v>
      </c>
    </row>
    <row r="624" spans="1:4" x14ac:dyDescent="0.25">
      <c r="A624" s="1">
        <v>39276</v>
      </c>
      <c r="B624" t="s">
        <v>25</v>
      </c>
      <c r="C624">
        <v>755972</v>
      </c>
      <c r="D624">
        <v>3</v>
      </c>
    </row>
    <row r="625" spans="1:4" x14ac:dyDescent="0.25">
      <c r="A625" s="1">
        <v>39279</v>
      </c>
      <c r="B625" t="s">
        <v>20</v>
      </c>
      <c r="C625">
        <v>1051735</v>
      </c>
      <c r="D625">
        <v>5</v>
      </c>
    </row>
    <row r="626" spans="1:4" x14ac:dyDescent="0.25">
      <c r="A626" s="1">
        <v>39280</v>
      </c>
      <c r="B626" t="s">
        <v>24</v>
      </c>
      <c r="C626">
        <v>1714320</v>
      </c>
      <c r="D626">
        <v>5</v>
      </c>
    </row>
    <row r="627" spans="1:4" x14ac:dyDescent="0.25">
      <c r="A627" s="1">
        <v>39281</v>
      </c>
      <c r="B627" t="s">
        <v>22</v>
      </c>
      <c r="C627">
        <v>1797420</v>
      </c>
      <c r="D627">
        <v>6</v>
      </c>
    </row>
    <row r="628" spans="1:4" x14ac:dyDescent="0.25">
      <c r="A628" s="1">
        <v>39282</v>
      </c>
      <c r="B628" t="s">
        <v>21</v>
      </c>
      <c r="C628">
        <v>922432</v>
      </c>
      <c r="D628">
        <v>4</v>
      </c>
    </row>
    <row r="629" spans="1:4" x14ac:dyDescent="0.25">
      <c r="A629" s="1">
        <v>39286</v>
      </c>
      <c r="B629" t="s">
        <v>20</v>
      </c>
      <c r="C629">
        <v>1116200</v>
      </c>
      <c r="D629">
        <v>5</v>
      </c>
    </row>
    <row r="630" spans="1:4" x14ac:dyDescent="0.25">
      <c r="A630" s="1">
        <v>39287</v>
      </c>
      <c r="B630" t="s">
        <v>24</v>
      </c>
      <c r="C630">
        <v>1590970</v>
      </c>
      <c r="D630">
        <v>7</v>
      </c>
    </row>
    <row r="631" spans="1:4" x14ac:dyDescent="0.25">
      <c r="A631" s="1">
        <v>39288</v>
      </c>
      <c r="B631" t="s">
        <v>22</v>
      </c>
      <c r="C631">
        <v>1852875</v>
      </c>
      <c r="D631">
        <v>6</v>
      </c>
    </row>
    <row r="632" spans="1:4" x14ac:dyDescent="0.25">
      <c r="A632" s="1">
        <v>39289</v>
      </c>
      <c r="B632" t="s">
        <v>21</v>
      </c>
      <c r="C632">
        <v>1868220</v>
      </c>
      <c r="D632">
        <v>7</v>
      </c>
    </row>
    <row r="633" spans="1:4" x14ac:dyDescent="0.25">
      <c r="A633" s="1">
        <v>39290</v>
      </c>
      <c r="B633" t="s">
        <v>25</v>
      </c>
      <c r="C633">
        <v>2349586</v>
      </c>
      <c r="D633">
        <v>10</v>
      </c>
    </row>
    <row r="634" spans="1:4" x14ac:dyDescent="0.25">
      <c r="A634" s="1">
        <v>39293</v>
      </c>
      <c r="B634" t="s">
        <v>20</v>
      </c>
      <c r="C634">
        <v>845670</v>
      </c>
      <c r="D634">
        <v>4</v>
      </c>
    </row>
    <row r="635" spans="1:4" x14ac:dyDescent="0.25">
      <c r="A635" s="1">
        <v>39294</v>
      </c>
      <c r="B635" t="s">
        <v>24</v>
      </c>
      <c r="C635">
        <v>1936650</v>
      </c>
      <c r="D635">
        <v>8</v>
      </c>
    </row>
    <row r="636" spans="1:4" x14ac:dyDescent="0.25">
      <c r="A636" s="1">
        <v>39295</v>
      </c>
      <c r="B636" t="s">
        <v>22</v>
      </c>
      <c r="C636">
        <v>1589593</v>
      </c>
      <c r="D636">
        <v>7</v>
      </c>
    </row>
    <row r="637" spans="1:4" x14ac:dyDescent="0.25">
      <c r="A637" s="1">
        <v>39296</v>
      </c>
      <c r="B637" t="s">
        <v>21</v>
      </c>
      <c r="C637">
        <v>2906584</v>
      </c>
      <c r="D637">
        <v>12</v>
      </c>
    </row>
    <row r="638" spans="1:4" x14ac:dyDescent="0.25">
      <c r="A638" s="1">
        <v>39297</v>
      </c>
      <c r="B638" t="s">
        <v>25</v>
      </c>
      <c r="C638">
        <v>1548275</v>
      </c>
      <c r="D638">
        <v>5</v>
      </c>
    </row>
    <row r="639" spans="1:4" x14ac:dyDescent="0.25">
      <c r="A639" s="1">
        <v>39300</v>
      </c>
      <c r="B639" t="s">
        <v>20</v>
      </c>
      <c r="C639">
        <v>1014250</v>
      </c>
      <c r="D639">
        <v>4</v>
      </c>
    </row>
    <row r="640" spans="1:4" x14ac:dyDescent="0.25">
      <c r="A640" s="1">
        <v>39302</v>
      </c>
      <c r="B640" t="s">
        <v>22</v>
      </c>
      <c r="C640">
        <v>858300</v>
      </c>
      <c r="D640">
        <v>3</v>
      </c>
    </row>
    <row r="641" spans="1:4" x14ac:dyDescent="0.25">
      <c r="A641" s="1">
        <v>39304</v>
      </c>
      <c r="B641" t="s">
        <v>25</v>
      </c>
      <c r="C641">
        <v>2048580</v>
      </c>
      <c r="D641">
        <v>7</v>
      </c>
    </row>
    <row r="642" spans="1:4" x14ac:dyDescent="0.25">
      <c r="A642" s="1">
        <v>39307</v>
      </c>
      <c r="B642" t="s">
        <v>20</v>
      </c>
      <c r="C642">
        <v>2647089</v>
      </c>
      <c r="D642">
        <v>11</v>
      </c>
    </row>
    <row r="643" spans="1:4" x14ac:dyDescent="0.25">
      <c r="A643" s="1">
        <v>39308</v>
      </c>
      <c r="B643" t="s">
        <v>24</v>
      </c>
      <c r="C643">
        <v>1576355</v>
      </c>
      <c r="D643">
        <v>6</v>
      </c>
    </row>
    <row r="644" spans="1:4" x14ac:dyDescent="0.25">
      <c r="A644" s="1">
        <v>39309</v>
      </c>
      <c r="B644" t="s">
        <v>22</v>
      </c>
      <c r="C644">
        <v>1678600</v>
      </c>
      <c r="D644">
        <v>6</v>
      </c>
    </row>
    <row r="645" spans="1:4" x14ac:dyDescent="0.25">
      <c r="A645" s="1">
        <v>39310</v>
      </c>
      <c r="B645" t="s">
        <v>21</v>
      </c>
      <c r="C645">
        <v>1845323</v>
      </c>
      <c r="D645">
        <v>7</v>
      </c>
    </row>
    <row r="646" spans="1:4" x14ac:dyDescent="0.25">
      <c r="A646" s="1">
        <v>39311</v>
      </c>
      <c r="B646" t="s">
        <v>25</v>
      </c>
      <c r="C646">
        <v>1378520</v>
      </c>
      <c r="D646">
        <v>6</v>
      </c>
    </row>
    <row r="647" spans="1:4" x14ac:dyDescent="0.25">
      <c r="A647" s="1">
        <v>39315</v>
      </c>
      <c r="B647" t="s">
        <v>24</v>
      </c>
      <c r="C647">
        <v>930607</v>
      </c>
      <c r="D647">
        <v>5</v>
      </c>
    </row>
    <row r="648" spans="1:4" x14ac:dyDescent="0.25">
      <c r="A648" s="1">
        <v>39316</v>
      </c>
      <c r="B648" t="s">
        <v>22</v>
      </c>
      <c r="C648">
        <v>790970</v>
      </c>
      <c r="D648">
        <v>2</v>
      </c>
    </row>
    <row r="649" spans="1:4" x14ac:dyDescent="0.25">
      <c r="A649" s="1">
        <v>39317</v>
      </c>
      <c r="B649" t="s">
        <v>21</v>
      </c>
      <c r="C649">
        <v>1001400</v>
      </c>
      <c r="D649">
        <v>4</v>
      </c>
    </row>
    <row r="650" spans="1:4" x14ac:dyDescent="0.25">
      <c r="A650" s="1">
        <v>39318</v>
      </c>
      <c r="B650" t="s">
        <v>25</v>
      </c>
      <c r="C650">
        <v>946827</v>
      </c>
      <c r="D650">
        <v>4</v>
      </c>
    </row>
    <row r="651" spans="1:4" x14ac:dyDescent="0.25">
      <c r="A651" s="1">
        <v>39321</v>
      </c>
      <c r="B651" t="s">
        <v>20</v>
      </c>
      <c r="C651">
        <v>1488300</v>
      </c>
      <c r="D651">
        <v>7</v>
      </c>
    </row>
    <row r="652" spans="1:4" x14ac:dyDescent="0.25">
      <c r="A652" s="1">
        <v>39322</v>
      </c>
      <c r="B652" t="s">
        <v>24</v>
      </c>
      <c r="C652">
        <v>470753</v>
      </c>
      <c r="D652">
        <v>3</v>
      </c>
    </row>
    <row r="653" spans="1:4" x14ac:dyDescent="0.25">
      <c r="A653" s="1">
        <v>39323</v>
      </c>
      <c r="B653" t="s">
        <v>22</v>
      </c>
      <c r="C653">
        <v>2266525</v>
      </c>
      <c r="D653">
        <v>9</v>
      </c>
    </row>
    <row r="654" spans="1:4" x14ac:dyDescent="0.25">
      <c r="A654" s="1">
        <v>39324</v>
      </c>
      <c r="B654" t="s">
        <v>21</v>
      </c>
      <c r="C654">
        <v>2104235</v>
      </c>
      <c r="D654">
        <v>9</v>
      </c>
    </row>
    <row r="655" spans="1:4" x14ac:dyDescent="0.25">
      <c r="A655" s="1">
        <v>39325</v>
      </c>
      <c r="B655" t="s">
        <v>25</v>
      </c>
      <c r="C655">
        <v>834000</v>
      </c>
      <c r="D655">
        <v>4</v>
      </c>
    </row>
    <row r="656" spans="1:4" x14ac:dyDescent="0.25">
      <c r="A656" s="1">
        <v>39328</v>
      </c>
      <c r="B656" t="s">
        <v>20</v>
      </c>
      <c r="C656">
        <v>3344833</v>
      </c>
      <c r="D656">
        <v>15</v>
      </c>
    </row>
    <row r="657" spans="1:4" x14ac:dyDescent="0.25">
      <c r="A657" s="1">
        <v>39329</v>
      </c>
      <c r="B657" t="s">
        <v>24</v>
      </c>
      <c r="C657">
        <v>1523103</v>
      </c>
      <c r="D657">
        <v>6</v>
      </c>
    </row>
    <row r="658" spans="1:4" x14ac:dyDescent="0.25">
      <c r="A658" s="1">
        <v>39330</v>
      </c>
      <c r="B658" t="s">
        <v>22</v>
      </c>
      <c r="C658">
        <v>1229610</v>
      </c>
      <c r="D658">
        <v>4</v>
      </c>
    </row>
    <row r="659" spans="1:4" x14ac:dyDescent="0.25">
      <c r="A659" s="1">
        <v>39331</v>
      </c>
      <c r="B659" t="s">
        <v>21</v>
      </c>
      <c r="C659">
        <v>1039250</v>
      </c>
      <c r="D659">
        <v>4</v>
      </c>
    </row>
    <row r="660" spans="1:4" x14ac:dyDescent="0.25">
      <c r="A660" s="1">
        <v>39332</v>
      </c>
      <c r="B660" t="s">
        <v>25</v>
      </c>
      <c r="C660">
        <v>1608517</v>
      </c>
      <c r="D660">
        <v>7</v>
      </c>
    </row>
    <row r="661" spans="1:4" x14ac:dyDescent="0.25">
      <c r="A661" s="1">
        <v>39335</v>
      </c>
      <c r="B661" t="s">
        <v>20</v>
      </c>
      <c r="C661">
        <v>1935296</v>
      </c>
      <c r="D661">
        <v>8</v>
      </c>
    </row>
    <row r="662" spans="1:4" x14ac:dyDescent="0.25">
      <c r="A662" s="1">
        <v>39336</v>
      </c>
      <c r="B662" t="s">
        <v>24</v>
      </c>
      <c r="C662">
        <v>1124323</v>
      </c>
      <c r="D662">
        <v>4</v>
      </c>
    </row>
    <row r="663" spans="1:4" x14ac:dyDescent="0.25">
      <c r="A663" s="1">
        <v>39337</v>
      </c>
      <c r="B663" t="s">
        <v>22</v>
      </c>
      <c r="C663">
        <v>1115547</v>
      </c>
      <c r="D663">
        <v>5</v>
      </c>
    </row>
    <row r="664" spans="1:4" x14ac:dyDescent="0.25">
      <c r="A664" s="1">
        <v>39338</v>
      </c>
      <c r="B664" t="s">
        <v>21</v>
      </c>
      <c r="C664">
        <v>2472505</v>
      </c>
      <c r="D664">
        <v>9</v>
      </c>
    </row>
    <row r="665" spans="1:4" x14ac:dyDescent="0.25">
      <c r="A665" s="1">
        <v>39339</v>
      </c>
      <c r="B665" t="s">
        <v>25</v>
      </c>
      <c r="C665">
        <v>1188940</v>
      </c>
      <c r="D665">
        <v>4</v>
      </c>
    </row>
    <row r="666" spans="1:4" x14ac:dyDescent="0.25">
      <c r="A666" s="1">
        <v>39342</v>
      </c>
      <c r="B666" t="s">
        <v>20</v>
      </c>
      <c r="C666">
        <v>1485255</v>
      </c>
      <c r="D666">
        <v>5</v>
      </c>
    </row>
    <row r="667" spans="1:4" x14ac:dyDescent="0.25">
      <c r="A667" s="1">
        <v>39343</v>
      </c>
      <c r="B667" t="s">
        <v>24</v>
      </c>
      <c r="C667">
        <v>640200</v>
      </c>
      <c r="D667">
        <v>2</v>
      </c>
    </row>
    <row r="668" spans="1:4" x14ac:dyDescent="0.25">
      <c r="A668" s="1">
        <v>39344</v>
      </c>
      <c r="B668" t="s">
        <v>22</v>
      </c>
      <c r="C668">
        <v>1076416</v>
      </c>
      <c r="D668">
        <v>5</v>
      </c>
    </row>
    <row r="669" spans="1:4" x14ac:dyDescent="0.25">
      <c r="A669" s="1">
        <v>39345</v>
      </c>
      <c r="B669" t="s">
        <v>21</v>
      </c>
      <c r="C669">
        <v>2099580</v>
      </c>
      <c r="D669">
        <v>8</v>
      </c>
    </row>
    <row r="670" spans="1:4" x14ac:dyDescent="0.25">
      <c r="A670" s="1">
        <v>39346</v>
      </c>
      <c r="B670" t="s">
        <v>25</v>
      </c>
      <c r="C670">
        <v>3049650</v>
      </c>
      <c r="D670">
        <v>11</v>
      </c>
    </row>
    <row r="671" spans="1:4" x14ac:dyDescent="0.25">
      <c r="A671" s="1">
        <v>39349</v>
      </c>
      <c r="B671" t="s">
        <v>20</v>
      </c>
      <c r="C671">
        <v>347853</v>
      </c>
      <c r="D671">
        <v>2</v>
      </c>
    </row>
    <row r="672" spans="1:4" x14ac:dyDescent="0.25">
      <c r="A672" s="1">
        <v>39350</v>
      </c>
      <c r="B672" t="s">
        <v>24</v>
      </c>
      <c r="C672">
        <v>1131970</v>
      </c>
      <c r="D672">
        <v>4</v>
      </c>
    </row>
    <row r="673" spans="1:4" x14ac:dyDescent="0.25">
      <c r="A673" s="1">
        <v>39351</v>
      </c>
      <c r="B673" t="s">
        <v>22</v>
      </c>
      <c r="C673">
        <v>1205000</v>
      </c>
      <c r="D673">
        <v>5</v>
      </c>
    </row>
    <row r="674" spans="1:4" x14ac:dyDescent="0.25">
      <c r="A674" s="1">
        <v>39352</v>
      </c>
      <c r="B674" t="s">
        <v>21</v>
      </c>
      <c r="C674">
        <v>1512820</v>
      </c>
      <c r="D674">
        <v>7</v>
      </c>
    </row>
    <row r="675" spans="1:4" x14ac:dyDescent="0.25">
      <c r="A675" s="1">
        <v>39353</v>
      </c>
      <c r="B675" t="s">
        <v>25</v>
      </c>
      <c r="C675">
        <v>532517</v>
      </c>
      <c r="D675">
        <v>3</v>
      </c>
    </row>
    <row r="676" spans="1:4" x14ac:dyDescent="0.25">
      <c r="A676" s="1">
        <v>39356</v>
      </c>
      <c r="B676" t="s">
        <v>20</v>
      </c>
      <c r="C676">
        <v>871150</v>
      </c>
      <c r="D676">
        <v>3</v>
      </c>
    </row>
    <row r="677" spans="1:4" x14ac:dyDescent="0.25">
      <c r="A677" s="1">
        <v>39357</v>
      </c>
      <c r="B677" t="s">
        <v>24</v>
      </c>
      <c r="C677">
        <v>1744796</v>
      </c>
      <c r="D677">
        <v>8</v>
      </c>
    </row>
    <row r="678" spans="1:4" x14ac:dyDescent="0.25">
      <c r="A678" s="1">
        <v>39358</v>
      </c>
      <c r="B678" t="s">
        <v>22</v>
      </c>
      <c r="C678">
        <v>1615445</v>
      </c>
      <c r="D678">
        <v>7</v>
      </c>
    </row>
    <row r="679" spans="1:4" x14ac:dyDescent="0.25">
      <c r="A679" s="1">
        <v>39359</v>
      </c>
      <c r="B679" t="s">
        <v>21</v>
      </c>
      <c r="C679">
        <v>1008840</v>
      </c>
      <c r="D679">
        <v>3</v>
      </c>
    </row>
    <row r="680" spans="1:4" x14ac:dyDescent="0.25">
      <c r="A680" s="1">
        <v>39360</v>
      </c>
      <c r="B680" t="s">
        <v>25</v>
      </c>
      <c r="C680">
        <v>1180135</v>
      </c>
      <c r="D680">
        <v>5</v>
      </c>
    </row>
    <row r="681" spans="1:4" x14ac:dyDescent="0.25">
      <c r="A681" s="1">
        <v>39363</v>
      </c>
      <c r="B681" t="s">
        <v>20</v>
      </c>
      <c r="C681">
        <v>1858060</v>
      </c>
      <c r="D681">
        <v>9</v>
      </c>
    </row>
    <row r="682" spans="1:4" x14ac:dyDescent="0.25">
      <c r="A682" s="1">
        <v>39364</v>
      </c>
      <c r="B682" t="s">
        <v>24</v>
      </c>
      <c r="C682">
        <v>1089985</v>
      </c>
      <c r="D682">
        <v>5</v>
      </c>
    </row>
    <row r="683" spans="1:4" x14ac:dyDescent="0.25">
      <c r="A683" s="1">
        <v>39365</v>
      </c>
      <c r="B683" t="s">
        <v>22</v>
      </c>
      <c r="C683">
        <v>397955</v>
      </c>
      <c r="D683">
        <v>2</v>
      </c>
    </row>
    <row r="684" spans="1:4" x14ac:dyDescent="0.25">
      <c r="A684" s="1">
        <v>39366</v>
      </c>
      <c r="B684" t="s">
        <v>21</v>
      </c>
      <c r="C684">
        <v>2280805</v>
      </c>
      <c r="D684">
        <v>9</v>
      </c>
    </row>
    <row r="685" spans="1:4" x14ac:dyDescent="0.25">
      <c r="A685" s="1">
        <v>39367</v>
      </c>
      <c r="B685" t="s">
        <v>25</v>
      </c>
      <c r="C685">
        <v>204850</v>
      </c>
      <c r="D685">
        <v>1</v>
      </c>
    </row>
    <row r="686" spans="1:4" x14ac:dyDescent="0.25">
      <c r="A686" s="1">
        <v>39371</v>
      </c>
      <c r="B686" t="s">
        <v>24</v>
      </c>
      <c r="C686">
        <v>1011300</v>
      </c>
      <c r="D686">
        <v>4</v>
      </c>
    </row>
    <row r="687" spans="1:4" x14ac:dyDescent="0.25">
      <c r="A687" s="1">
        <v>39372</v>
      </c>
      <c r="B687" t="s">
        <v>22</v>
      </c>
      <c r="C687">
        <v>975033</v>
      </c>
      <c r="D687">
        <v>5</v>
      </c>
    </row>
    <row r="688" spans="1:4" x14ac:dyDescent="0.25">
      <c r="A688" s="1">
        <v>39373</v>
      </c>
      <c r="B688" t="s">
        <v>21</v>
      </c>
      <c r="C688">
        <v>1159560</v>
      </c>
      <c r="D688">
        <v>5</v>
      </c>
    </row>
    <row r="689" spans="1:4" x14ac:dyDescent="0.25">
      <c r="A689" s="1">
        <v>39374</v>
      </c>
      <c r="B689" t="s">
        <v>25</v>
      </c>
      <c r="C689">
        <v>1658700</v>
      </c>
      <c r="D689">
        <v>5</v>
      </c>
    </row>
    <row r="690" spans="1:4" x14ac:dyDescent="0.25">
      <c r="A690" s="1">
        <v>39377</v>
      </c>
      <c r="B690" t="s">
        <v>20</v>
      </c>
      <c r="C690">
        <v>626320</v>
      </c>
      <c r="D690">
        <v>2</v>
      </c>
    </row>
    <row r="691" spans="1:4" x14ac:dyDescent="0.25">
      <c r="A691" s="1">
        <v>39378</v>
      </c>
      <c r="B691" t="s">
        <v>24</v>
      </c>
      <c r="C691">
        <v>4705338</v>
      </c>
      <c r="D691">
        <v>21</v>
      </c>
    </row>
    <row r="692" spans="1:4" x14ac:dyDescent="0.25">
      <c r="A692" s="1">
        <v>39379</v>
      </c>
      <c r="B692" t="s">
        <v>22</v>
      </c>
      <c r="C692">
        <v>218100</v>
      </c>
      <c r="D692">
        <v>1</v>
      </c>
    </row>
    <row r="693" spans="1:4" x14ac:dyDescent="0.25">
      <c r="A693" s="1">
        <v>39380</v>
      </c>
      <c r="B693" t="s">
        <v>21</v>
      </c>
      <c r="C693">
        <v>576955</v>
      </c>
      <c r="D693">
        <v>2</v>
      </c>
    </row>
    <row r="694" spans="1:4" x14ac:dyDescent="0.25">
      <c r="A694" s="1">
        <v>39381</v>
      </c>
      <c r="B694" t="s">
        <v>25</v>
      </c>
      <c r="C694">
        <v>844935</v>
      </c>
      <c r="D694">
        <v>3</v>
      </c>
    </row>
    <row r="695" spans="1:4" x14ac:dyDescent="0.25">
      <c r="A695" s="1">
        <v>39384</v>
      </c>
      <c r="B695" t="s">
        <v>20</v>
      </c>
      <c r="C695">
        <v>1295200</v>
      </c>
      <c r="D695">
        <v>5</v>
      </c>
    </row>
    <row r="696" spans="1:4" x14ac:dyDescent="0.25">
      <c r="A696" s="1">
        <v>39385</v>
      </c>
      <c r="B696" t="s">
        <v>24</v>
      </c>
      <c r="C696">
        <v>540953</v>
      </c>
      <c r="D696">
        <v>3</v>
      </c>
    </row>
    <row r="697" spans="1:4" x14ac:dyDescent="0.25">
      <c r="A697" s="1">
        <v>39386</v>
      </c>
      <c r="B697" t="s">
        <v>22</v>
      </c>
      <c r="C697">
        <v>613700</v>
      </c>
      <c r="D697">
        <v>2</v>
      </c>
    </row>
    <row r="698" spans="1:4" x14ac:dyDescent="0.25">
      <c r="A698" s="1">
        <v>39387</v>
      </c>
      <c r="B698" t="s">
        <v>21</v>
      </c>
      <c r="C698">
        <v>1867875</v>
      </c>
      <c r="D698">
        <v>7</v>
      </c>
    </row>
    <row r="699" spans="1:4" x14ac:dyDescent="0.25">
      <c r="A699" s="1">
        <v>39388</v>
      </c>
      <c r="B699" t="s">
        <v>25</v>
      </c>
      <c r="C699">
        <v>963053</v>
      </c>
      <c r="D699">
        <v>4</v>
      </c>
    </row>
    <row r="700" spans="1:4" x14ac:dyDescent="0.25">
      <c r="A700" s="1">
        <v>39392</v>
      </c>
      <c r="B700" t="s">
        <v>24</v>
      </c>
      <c r="C700">
        <v>1268710</v>
      </c>
      <c r="D700">
        <v>5</v>
      </c>
    </row>
    <row r="701" spans="1:4" x14ac:dyDescent="0.25">
      <c r="A701" s="1">
        <v>39393</v>
      </c>
      <c r="B701" t="s">
        <v>22</v>
      </c>
      <c r="C701">
        <v>640200</v>
      </c>
      <c r="D701">
        <v>2</v>
      </c>
    </row>
    <row r="702" spans="1:4" x14ac:dyDescent="0.25">
      <c r="A702" s="1">
        <v>39394</v>
      </c>
      <c r="B702" t="s">
        <v>21</v>
      </c>
      <c r="C702">
        <v>872400</v>
      </c>
      <c r="D702">
        <v>4</v>
      </c>
    </row>
    <row r="703" spans="1:4" x14ac:dyDescent="0.25">
      <c r="A703" s="1">
        <v>39395</v>
      </c>
      <c r="B703" t="s">
        <v>25</v>
      </c>
      <c r="C703">
        <v>1200000</v>
      </c>
      <c r="D703">
        <v>5</v>
      </c>
    </row>
    <row r="704" spans="1:4" x14ac:dyDescent="0.25">
      <c r="A704" s="1">
        <v>39399</v>
      </c>
      <c r="B704" t="s">
        <v>24</v>
      </c>
      <c r="C704">
        <v>954470</v>
      </c>
      <c r="D704">
        <v>4</v>
      </c>
    </row>
    <row r="705" spans="1:4" x14ac:dyDescent="0.25">
      <c r="A705" s="1">
        <v>39400</v>
      </c>
      <c r="B705" t="s">
        <v>22</v>
      </c>
      <c r="C705">
        <v>1047905</v>
      </c>
      <c r="D705">
        <v>3</v>
      </c>
    </row>
    <row r="706" spans="1:4" x14ac:dyDescent="0.25">
      <c r="A706" s="1">
        <v>39401</v>
      </c>
      <c r="B706" t="s">
        <v>21</v>
      </c>
      <c r="C706">
        <v>411200</v>
      </c>
      <c r="D706">
        <v>2</v>
      </c>
    </row>
    <row r="707" spans="1:4" x14ac:dyDescent="0.25">
      <c r="A707" s="1">
        <v>39402</v>
      </c>
      <c r="B707" t="s">
        <v>25</v>
      </c>
      <c r="C707">
        <v>1245953</v>
      </c>
      <c r="D707">
        <v>6</v>
      </c>
    </row>
    <row r="708" spans="1:4" x14ac:dyDescent="0.25">
      <c r="A708" s="1">
        <v>39405</v>
      </c>
      <c r="B708" t="s">
        <v>20</v>
      </c>
      <c r="C708">
        <v>896850</v>
      </c>
      <c r="D708">
        <v>3</v>
      </c>
    </row>
    <row r="709" spans="1:4" x14ac:dyDescent="0.25">
      <c r="A709" s="1">
        <v>39406</v>
      </c>
      <c r="B709" t="s">
        <v>24</v>
      </c>
      <c r="C709">
        <v>641050</v>
      </c>
      <c r="D709">
        <v>3</v>
      </c>
    </row>
    <row r="710" spans="1:4" x14ac:dyDescent="0.25">
      <c r="A710" s="1">
        <v>39407</v>
      </c>
      <c r="B710" t="s">
        <v>22</v>
      </c>
      <c r="C710">
        <v>1463955</v>
      </c>
      <c r="D710">
        <v>7</v>
      </c>
    </row>
    <row r="711" spans="1:4" x14ac:dyDescent="0.25">
      <c r="A711" s="1">
        <v>39408</v>
      </c>
      <c r="B711" t="s">
        <v>21</v>
      </c>
      <c r="C711">
        <v>538786</v>
      </c>
      <c r="D711">
        <v>3</v>
      </c>
    </row>
    <row r="712" spans="1:4" x14ac:dyDescent="0.25">
      <c r="A712" s="1">
        <v>39412</v>
      </c>
      <c r="B712" t="s">
        <v>20</v>
      </c>
      <c r="C712">
        <v>1409306</v>
      </c>
      <c r="D712">
        <v>6</v>
      </c>
    </row>
    <row r="713" spans="1:4" x14ac:dyDescent="0.25">
      <c r="A713" s="1">
        <v>39413</v>
      </c>
      <c r="B713" t="s">
        <v>24</v>
      </c>
      <c r="C713">
        <v>204735</v>
      </c>
      <c r="D713">
        <v>1</v>
      </c>
    </row>
    <row r="714" spans="1:4" x14ac:dyDescent="0.25">
      <c r="A714" s="1">
        <v>39414</v>
      </c>
      <c r="B714" t="s">
        <v>22</v>
      </c>
      <c r="C714">
        <v>1434505</v>
      </c>
      <c r="D714">
        <v>6</v>
      </c>
    </row>
    <row r="715" spans="1:4" x14ac:dyDescent="0.25">
      <c r="A715" s="1">
        <v>39415</v>
      </c>
      <c r="B715" t="s">
        <v>21</v>
      </c>
      <c r="C715">
        <v>1103927</v>
      </c>
      <c r="D715">
        <v>5</v>
      </c>
    </row>
    <row r="716" spans="1:4" x14ac:dyDescent="0.25">
      <c r="A716" s="1">
        <v>39416</v>
      </c>
      <c r="B716" t="s">
        <v>25</v>
      </c>
      <c r="C716">
        <v>1840375</v>
      </c>
      <c r="D716">
        <v>9</v>
      </c>
    </row>
    <row r="717" spans="1:4" x14ac:dyDescent="0.25">
      <c r="A717" s="1">
        <v>39419</v>
      </c>
      <c r="B717" t="s">
        <v>20</v>
      </c>
      <c r="C717">
        <v>1934484</v>
      </c>
      <c r="D717">
        <v>9</v>
      </c>
    </row>
    <row r="718" spans="1:4" x14ac:dyDescent="0.25">
      <c r="A718" s="1">
        <v>39420</v>
      </c>
      <c r="B718" t="s">
        <v>24</v>
      </c>
      <c r="C718">
        <v>817700</v>
      </c>
      <c r="D718">
        <v>2</v>
      </c>
    </row>
    <row r="719" spans="1:4" x14ac:dyDescent="0.25">
      <c r="A719" s="1">
        <v>39421</v>
      </c>
      <c r="B719" t="s">
        <v>22</v>
      </c>
      <c r="C719">
        <v>399239</v>
      </c>
      <c r="D719">
        <v>3</v>
      </c>
    </row>
    <row r="720" spans="1:4" x14ac:dyDescent="0.25">
      <c r="A720" s="1">
        <v>39422</v>
      </c>
      <c r="B720" t="s">
        <v>21</v>
      </c>
      <c r="C720">
        <v>2137500</v>
      </c>
      <c r="D720">
        <v>7</v>
      </c>
    </row>
    <row r="721" spans="1:4" x14ac:dyDescent="0.25">
      <c r="A721" s="1">
        <v>39423</v>
      </c>
      <c r="B721" t="s">
        <v>25</v>
      </c>
      <c r="C721">
        <v>898553</v>
      </c>
      <c r="D721">
        <v>4</v>
      </c>
    </row>
    <row r="722" spans="1:4" x14ac:dyDescent="0.25">
      <c r="A722" s="1">
        <v>39426</v>
      </c>
      <c r="B722" t="s">
        <v>20</v>
      </c>
      <c r="C722">
        <v>590200</v>
      </c>
      <c r="D722">
        <v>2</v>
      </c>
    </row>
    <row r="723" spans="1:4" x14ac:dyDescent="0.25">
      <c r="A723" s="1">
        <v>39427</v>
      </c>
      <c r="B723" t="s">
        <v>24</v>
      </c>
      <c r="C723">
        <v>949136</v>
      </c>
      <c r="D723">
        <v>4</v>
      </c>
    </row>
    <row r="724" spans="1:4" x14ac:dyDescent="0.25">
      <c r="A724" s="1">
        <v>39428</v>
      </c>
      <c r="B724" t="s">
        <v>22</v>
      </c>
      <c r="C724">
        <v>896850</v>
      </c>
      <c r="D724">
        <v>3</v>
      </c>
    </row>
    <row r="725" spans="1:4" x14ac:dyDescent="0.25">
      <c r="A725" s="1">
        <v>39429</v>
      </c>
      <c r="B725" t="s">
        <v>21</v>
      </c>
      <c r="C725">
        <v>833295</v>
      </c>
      <c r="D725">
        <v>3</v>
      </c>
    </row>
    <row r="726" spans="1:4" x14ac:dyDescent="0.25">
      <c r="A726" s="1">
        <v>39430</v>
      </c>
      <c r="B726" t="s">
        <v>25</v>
      </c>
      <c r="C726">
        <v>1500172</v>
      </c>
      <c r="D726">
        <v>5</v>
      </c>
    </row>
    <row r="727" spans="1:4" x14ac:dyDescent="0.25">
      <c r="A727" s="1">
        <v>39433</v>
      </c>
      <c r="B727" t="s">
        <v>20</v>
      </c>
      <c r="C727">
        <v>531664</v>
      </c>
      <c r="D727">
        <v>2</v>
      </c>
    </row>
    <row r="728" spans="1:4" x14ac:dyDescent="0.25">
      <c r="A728" s="1">
        <v>39434</v>
      </c>
      <c r="B728" t="s">
        <v>24</v>
      </c>
      <c r="C728">
        <v>514038</v>
      </c>
      <c r="D728">
        <v>3</v>
      </c>
    </row>
    <row r="729" spans="1:4" x14ac:dyDescent="0.25">
      <c r="A729" s="1">
        <v>39435</v>
      </c>
      <c r="B729" t="s">
        <v>22</v>
      </c>
      <c r="C729">
        <v>1013000</v>
      </c>
      <c r="D729">
        <v>3</v>
      </c>
    </row>
    <row r="730" spans="1:4" x14ac:dyDescent="0.25">
      <c r="A730" s="1">
        <v>39436</v>
      </c>
      <c r="B730" t="s">
        <v>21</v>
      </c>
      <c r="C730">
        <v>1431180</v>
      </c>
      <c r="D730">
        <v>4</v>
      </c>
    </row>
    <row r="731" spans="1:4" x14ac:dyDescent="0.25">
      <c r="A731" s="1">
        <v>39437</v>
      </c>
      <c r="B731" t="s">
        <v>25</v>
      </c>
      <c r="C731">
        <v>756940</v>
      </c>
      <c r="D731">
        <v>3</v>
      </c>
    </row>
    <row r="732" spans="1:4" x14ac:dyDescent="0.25">
      <c r="A732" s="1">
        <v>39440</v>
      </c>
      <c r="B732" t="s">
        <v>20</v>
      </c>
      <c r="C732">
        <v>218100</v>
      </c>
      <c r="D732">
        <v>1</v>
      </c>
    </row>
    <row r="733" spans="1:4" x14ac:dyDescent="0.25">
      <c r="A733" s="1">
        <v>39442</v>
      </c>
      <c r="B733" t="s">
        <v>22</v>
      </c>
      <c r="C733">
        <v>860250</v>
      </c>
      <c r="D733">
        <v>4</v>
      </c>
    </row>
    <row r="734" spans="1:4" x14ac:dyDescent="0.25">
      <c r="A734" s="1">
        <v>39443</v>
      </c>
      <c r="B734" t="s">
        <v>21</v>
      </c>
      <c r="C734">
        <v>1681040</v>
      </c>
      <c r="D734">
        <v>8</v>
      </c>
    </row>
    <row r="735" spans="1:4" x14ac:dyDescent="0.25">
      <c r="A735" s="1">
        <v>39444</v>
      </c>
      <c r="B735" t="s">
        <v>25</v>
      </c>
      <c r="C735">
        <v>1907970</v>
      </c>
      <c r="D735">
        <v>7</v>
      </c>
    </row>
    <row r="736" spans="1:4" x14ac:dyDescent="0.25">
      <c r="A736" s="1">
        <v>39449</v>
      </c>
      <c r="B736" t="s">
        <v>22</v>
      </c>
      <c r="C736">
        <v>422100</v>
      </c>
      <c r="D736">
        <v>1</v>
      </c>
    </row>
    <row r="737" spans="1:4" x14ac:dyDescent="0.25">
      <c r="A737" s="1">
        <v>39450</v>
      </c>
      <c r="B737" t="s">
        <v>21</v>
      </c>
      <c r="C737">
        <v>526972</v>
      </c>
      <c r="D737">
        <v>3</v>
      </c>
    </row>
    <row r="738" spans="1:4" x14ac:dyDescent="0.25">
      <c r="A738" s="1">
        <v>39451</v>
      </c>
      <c r="B738" t="s">
        <v>25</v>
      </c>
      <c r="C738">
        <v>1039453</v>
      </c>
      <c r="D738">
        <v>4</v>
      </c>
    </row>
    <row r="739" spans="1:4" x14ac:dyDescent="0.25">
      <c r="A739" s="1">
        <v>39455</v>
      </c>
      <c r="B739" t="s">
        <v>24</v>
      </c>
      <c r="C739">
        <v>1204525</v>
      </c>
      <c r="D739">
        <v>5</v>
      </c>
    </row>
    <row r="740" spans="1:4" x14ac:dyDescent="0.25">
      <c r="A740" s="1">
        <v>39456</v>
      </c>
      <c r="B740" t="s">
        <v>22</v>
      </c>
      <c r="C740">
        <v>1588113</v>
      </c>
      <c r="D740">
        <v>6</v>
      </c>
    </row>
    <row r="741" spans="1:4" x14ac:dyDescent="0.25">
      <c r="A741" s="1">
        <v>39457</v>
      </c>
      <c r="B741" t="s">
        <v>21</v>
      </c>
      <c r="C741">
        <v>769621</v>
      </c>
      <c r="D741">
        <v>4</v>
      </c>
    </row>
    <row r="742" spans="1:4" x14ac:dyDescent="0.25">
      <c r="A742" s="1">
        <v>39458</v>
      </c>
      <c r="B742" t="s">
        <v>25</v>
      </c>
      <c r="C742">
        <v>1793492</v>
      </c>
      <c r="D742">
        <v>7</v>
      </c>
    </row>
    <row r="743" spans="1:4" x14ac:dyDescent="0.25">
      <c r="A743" s="1">
        <v>39461</v>
      </c>
      <c r="B743" t="s">
        <v>20</v>
      </c>
      <c r="C743">
        <v>1640800</v>
      </c>
      <c r="D743">
        <v>6</v>
      </c>
    </row>
    <row r="744" spans="1:4" x14ac:dyDescent="0.25">
      <c r="A744" s="1">
        <v>39462</v>
      </c>
      <c r="B744" t="s">
        <v>24</v>
      </c>
      <c r="C744">
        <v>1135572</v>
      </c>
      <c r="D744">
        <v>5</v>
      </c>
    </row>
    <row r="745" spans="1:4" x14ac:dyDescent="0.25">
      <c r="A745" s="1">
        <v>39463</v>
      </c>
      <c r="B745" t="s">
        <v>22</v>
      </c>
      <c r="C745">
        <v>1793868</v>
      </c>
      <c r="D745">
        <v>8</v>
      </c>
    </row>
    <row r="746" spans="1:4" x14ac:dyDescent="0.25">
      <c r="A746" s="1">
        <v>39464</v>
      </c>
      <c r="B746" t="s">
        <v>21</v>
      </c>
      <c r="C746">
        <v>640200</v>
      </c>
      <c r="D746">
        <v>2</v>
      </c>
    </row>
    <row r="747" spans="1:4" x14ac:dyDescent="0.25">
      <c r="A747" s="1">
        <v>39465</v>
      </c>
      <c r="B747" t="s">
        <v>25</v>
      </c>
      <c r="C747">
        <v>373200</v>
      </c>
      <c r="D747">
        <v>2</v>
      </c>
    </row>
    <row r="748" spans="1:4" x14ac:dyDescent="0.25">
      <c r="A748" s="1">
        <v>39468</v>
      </c>
      <c r="B748" t="s">
        <v>20</v>
      </c>
      <c r="C748">
        <v>1154350</v>
      </c>
      <c r="D748">
        <v>3</v>
      </c>
    </row>
    <row r="749" spans="1:4" x14ac:dyDescent="0.25">
      <c r="A749" s="1">
        <v>39469</v>
      </c>
      <c r="B749" t="s">
        <v>24</v>
      </c>
      <c r="C749">
        <v>1049785</v>
      </c>
      <c r="D749">
        <v>4</v>
      </c>
    </row>
    <row r="750" spans="1:4" x14ac:dyDescent="0.25">
      <c r="A750" s="1">
        <v>39470</v>
      </c>
      <c r="B750" t="s">
        <v>22</v>
      </c>
      <c r="C750">
        <v>1368135</v>
      </c>
      <c r="D750">
        <v>7</v>
      </c>
    </row>
    <row r="751" spans="1:4" x14ac:dyDescent="0.25">
      <c r="A751" s="1">
        <v>39471</v>
      </c>
      <c r="B751" t="s">
        <v>21</v>
      </c>
      <c r="C751">
        <v>1709910</v>
      </c>
      <c r="D751">
        <v>7</v>
      </c>
    </row>
    <row r="752" spans="1:4" x14ac:dyDescent="0.25">
      <c r="A752" s="1">
        <v>39476</v>
      </c>
      <c r="B752" t="s">
        <v>24</v>
      </c>
      <c r="C752">
        <v>2163323</v>
      </c>
      <c r="D752">
        <v>8</v>
      </c>
    </row>
    <row r="753" spans="1:4" x14ac:dyDescent="0.25">
      <c r="A753" s="1">
        <v>39477</v>
      </c>
      <c r="B753" t="s">
        <v>22</v>
      </c>
      <c r="C753">
        <v>590190</v>
      </c>
      <c r="D753">
        <v>2</v>
      </c>
    </row>
    <row r="754" spans="1:4" x14ac:dyDescent="0.25">
      <c r="A754" s="1">
        <v>39478</v>
      </c>
      <c r="B754" t="s">
        <v>21</v>
      </c>
      <c r="C754">
        <v>689755</v>
      </c>
      <c r="D754">
        <v>4</v>
      </c>
    </row>
    <row r="755" spans="1:4" x14ac:dyDescent="0.25">
      <c r="A755" s="1">
        <v>39479</v>
      </c>
      <c r="B755" t="s">
        <v>25</v>
      </c>
      <c r="C755">
        <v>409585</v>
      </c>
      <c r="D755">
        <v>2</v>
      </c>
    </row>
    <row r="756" spans="1:4" x14ac:dyDescent="0.25">
      <c r="A756" s="1">
        <v>39482</v>
      </c>
      <c r="B756" t="s">
        <v>20</v>
      </c>
      <c r="C756">
        <v>640200</v>
      </c>
      <c r="D756">
        <v>2</v>
      </c>
    </row>
    <row r="757" spans="1:4" x14ac:dyDescent="0.25">
      <c r="A757" s="1">
        <v>39483</v>
      </c>
      <c r="B757" t="s">
        <v>24</v>
      </c>
      <c r="C757">
        <v>565200</v>
      </c>
      <c r="D757">
        <v>2</v>
      </c>
    </row>
    <row r="758" spans="1:4" x14ac:dyDescent="0.25">
      <c r="A758" s="1">
        <v>39484</v>
      </c>
      <c r="B758" t="s">
        <v>22</v>
      </c>
      <c r="C758">
        <v>1228520</v>
      </c>
      <c r="D758">
        <v>4</v>
      </c>
    </row>
    <row r="759" spans="1:4" x14ac:dyDescent="0.25">
      <c r="A759" s="1">
        <v>39485</v>
      </c>
      <c r="B759" t="s">
        <v>21</v>
      </c>
      <c r="C759">
        <v>1498835</v>
      </c>
      <c r="D759">
        <v>6</v>
      </c>
    </row>
    <row r="760" spans="1:4" x14ac:dyDescent="0.25">
      <c r="A760" s="1">
        <v>39486</v>
      </c>
      <c r="B760" t="s">
        <v>25</v>
      </c>
      <c r="C760">
        <v>943940</v>
      </c>
      <c r="D760">
        <v>5</v>
      </c>
    </row>
    <row r="761" spans="1:4" x14ac:dyDescent="0.25">
      <c r="A761" s="1">
        <v>39489</v>
      </c>
      <c r="B761" t="s">
        <v>20</v>
      </c>
      <c r="C761">
        <v>1530055</v>
      </c>
      <c r="D761">
        <v>6</v>
      </c>
    </row>
    <row r="762" spans="1:4" x14ac:dyDescent="0.25">
      <c r="A762" s="1">
        <v>39490</v>
      </c>
      <c r="B762" t="s">
        <v>24</v>
      </c>
      <c r="C762">
        <v>1445280</v>
      </c>
      <c r="D762">
        <v>5</v>
      </c>
    </row>
    <row r="763" spans="1:4" x14ac:dyDescent="0.25">
      <c r="A763" s="1">
        <v>39491</v>
      </c>
      <c r="B763" t="s">
        <v>22</v>
      </c>
      <c r="C763">
        <v>925083</v>
      </c>
      <c r="D763">
        <v>5</v>
      </c>
    </row>
    <row r="764" spans="1:4" x14ac:dyDescent="0.25">
      <c r="A764" s="1">
        <v>39492</v>
      </c>
      <c r="B764" t="s">
        <v>21</v>
      </c>
      <c r="C764">
        <v>1638345</v>
      </c>
      <c r="D764">
        <v>5</v>
      </c>
    </row>
    <row r="765" spans="1:4" x14ac:dyDescent="0.25">
      <c r="A765" s="1">
        <v>39493</v>
      </c>
      <c r="B765" t="s">
        <v>25</v>
      </c>
      <c r="C765">
        <v>1076400</v>
      </c>
      <c r="D765">
        <v>4</v>
      </c>
    </row>
    <row r="766" spans="1:4" x14ac:dyDescent="0.25">
      <c r="A766" s="1">
        <v>39496</v>
      </c>
      <c r="B766" t="s">
        <v>20</v>
      </c>
      <c r="C766">
        <v>1635630</v>
      </c>
      <c r="D766">
        <v>5</v>
      </c>
    </row>
    <row r="767" spans="1:4" x14ac:dyDescent="0.25">
      <c r="A767" s="1">
        <v>39497</v>
      </c>
      <c r="B767" t="s">
        <v>24</v>
      </c>
      <c r="C767">
        <v>604564</v>
      </c>
      <c r="D767">
        <v>3</v>
      </c>
    </row>
    <row r="768" spans="1:4" x14ac:dyDescent="0.25">
      <c r="A768" s="1">
        <v>39498</v>
      </c>
      <c r="B768" t="s">
        <v>22</v>
      </c>
      <c r="C768">
        <v>640200</v>
      </c>
      <c r="D768">
        <v>2</v>
      </c>
    </row>
    <row r="769" spans="1:4" x14ac:dyDescent="0.25">
      <c r="A769" s="1">
        <v>39499</v>
      </c>
      <c r="B769" t="s">
        <v>21</v>
      </c>
      <c r="C769">
        <v>796150</v>
      </c>
      <c r="D769">
        <v>3</v>
      </c>
    </row>
    <row r="770" spans="1:4" x14ac:dyDescent="0.25">
      <c r="A770" s="1">
        <v>39500</v>
      </c>
      <c r="B770" t="s">
        <v>25</v>
      </c>
      <c r="C770">
        <v>1472010</v>
      </c>
      <c r="D770">
        <v>5</v>
      </c>
    </row>
    <row r="771" spans="1:4" x14ac:dyDescent="0.25">
      <c r="A771" s="1">
        <v>39503</v>
      </c>
      <c r="B771" t="s">
        <v>20</v>
      </c>
      <c r="C771">
        <v>2065995</v>
      </c>
      <c r="D771">
        <v>10</v>
      </c>
    </row>
    <row r="772" spans="1:4" x14ac:dyDescent="0.25">
      <c r="A772" s="1">
        <v>39504</v>
      </c>
      <c r="B772" t="s">
        <v>24</v>
      </c>
      <c r="C772">
        <v>1226665</v>
      </c>
      <c r="D772">
        <v>4</v>
      </c>
    </row>
    <row r="773" spans="1:4" x14ac:dyDescent="0.25">
      <c r="A773" s="1">
        <v>39505</v>
      </c>
      <c r="B773" t="s">
        <v>22</v>
      </c>
      <c r="C773">
        <v>640200</v>
      </c>
      <c r="D773">
        <v>2</v>
      </c>
    </row>
    <row r="774" spans="1:4" x14ac:dyDescent="0.25">
      <c r="A774" s="1">
        <v>39506</v>
      </c>
      <c r="B774" t="s">
        <v>21</v>
      </c>
      <c r="C774">
        <v>2124250</v>
      </c>
      <c r="D774">
        <v>7</v>
      </c>
    </row>
    <row r="775" spans="1:4" x14ac:dyDescent="0.25">
      <c r="A775" s="1">
        <v>39507</v>
      </c>
      <c r="B775" t="s">
        <v>25</v>
      </c>
      <c r="C775">
        <v>834400</v>
      </c>
      <c r="D775">
        <v>4</v>
      </c>
    </row>
    <row r="776" spans="1:4" x14ac:dyDescent="0.25">
      <c r="A776" s="1">
        <v>39510</v>
      </c>
      <c r="B776" t="s">
        <v>20</v>
      </c>
      <c r="C776">
        <v>1889442</v>
      </c>
      <c r="D776">
        <v>7</v>
      </c>
    </row>
    <row r="777" spans="1:4" x14ac:dyDescent="0.25">
      <c r="A777" s="1">
        <v>39511</v>
      </c>
      <c r="B777" t="s">
        <v>24</v>
      </c>
      <c r="C777">
        <v>1224485</v>
      </c>
      <c r="D777">
        <v>5</v>
      </c>
    </row>
    <row r="778" spans="1:4" x14ac:dyDescent="0.25">
      <c r="A778" s="1">
        <v>39512</v>
      </c>
      <c r="B778" t="s">
        <v>22</v>
      </c>
      <c r="C778">
        <v>666635</v>
      </c>
      <c r="D778">
        <v>3</v>
      </c>
    </row>
    <row r="779" spans="1:4" x14ac:dyDescent="0.25">
      <c r="A779" s="1">
        <v>39513</v>
      </c>
      <c r="B779" t="s">
        <v>21</v>
      </c>
      <c r="C779">
        <v>488972</v>
      </c>
      <c r="D779">
        <v>3</v>
      </c>
    </row>
    <row r="780" spans="1:4" x14ac:dyDescent="0.25">
      <c r="A780" s="1">
        <v>39514</v>
      </c>
      <c r="B780" t="s">
        <v>25</v>
      </c>
      <c r="C780">
        <v>763100</v>
      </c>
      <c r="D780">
        <v>3</v>
      </c>
    </row>
    <row r="781" spans="1:4" x14ac:dyDescent="0.25">
      <c r="A781" s="1">
        <v>39517</v>
      </c>
      <c r="B781" t="s">
        <v>20</v>
      </c>
      <c r="C781">
        <v>794935</v>
      </c>
      <c r="D781">
        <v>3</v>
      </c>
    </row>
    <row r="782" spans="1:4" x14ac:dyDescent="0.25">
      <c r="A782" s="1">
        <v>39518</v>
      </c>
      <c r="B782" t="s">
        <v>24</v>
      </c>
      <c r="C782">
        <v>1063150</v>
      </c>
      <c r="D782">
        <v>4</v>
      </c>
    </row>
    <row r="783" spans="1:4" x14ac:dyDescent="0.25">
      <c r="A783" s="1">
        <v>39519</v>
      </c>
      <c r="B783" t="s">
        <v>22</v>
      </c>
      <c r="C783">
        <v>1102100</v>
      </c>
      <c r="D783">
        <v>4</v>
      </c>
    </row>
    <row r="784" spans="1:4" x14ac:dyDescent="0.25">
      <c r="A784" s="1">
        <v>39520</v>
      </c>
      <c r="B784" t="s">
        <v>21</v>
      </c>
      <c r="C784">
        <v>1076400</v>
      </c>
      <c r="D784">
        <v>4</v>
      </c>
    </row>
    <row r="785" spans="1:4" x14ac:dyDescent="0.25">
      <c r="A785" s="1">
        <v>39521</v>
      </c>
      <c r="B785" t="s">
        <v>25</v>
      </c>
      <c r="C785">
        <v>2119022</v>
      </c>
      <c r="D785">
        <v>10</v>
      </c>
    </row>
    <row r="786" spans="1:4" x14ac:dyDescent="0.25">
      <c r="A786" s="1">
        <v>39524</v>
      </c>
      <c r="B786" t="s">
        <v>20</v>
      </c>
      <c r="C786">
        <v>1257055</v>
      </c>
      <c r="D786">
        <v>5</v>
      </c>
    </row>
    <row r="787" spans="1:4" x14ac:dyDescent="0.25">
      <c r="A787" s="1">
        <v>39525</v>
      </c>
      <c r="B787" t="s">
        <v>24</v>
      </c>
      <c r="C787">
        <v>818810</v>
      </c>
      <c r="D787">
        <v>3</v>
      </c>
    </row>
    <row r="788" spans="1:4" x14ac:dyDescent="0.25">
      <c r="A788" s="1">
        <v>39526</v>
      </c>
      <c r="B788" t="s">
        <v>22</v>
      </c>
      <c r="C788">
        <v>422100</v>
      </c>
      <c r="D788">
        <v>1</v>
      </c>
    </row>
    <row r="789" spans="1:4" x14ac:dyDescent="0.25">
      <c r="A789" s="1">
        <v>39532</v>
      </c>
      <c r="B789" t="s">
        <v>24</v>
      </c>
      <c r="C789">
        <v>602200</v>
      </c>
      <c r="D789">
        <v>2</v>
      </c>
    </row>
    <row r="790" spans="1:4" x14ac:dyDescent="0.25">
      <c r="A790" s="1">
        <v>39533</v>
      </c>
      <c r="B790" t="s">
        <v>22</v>
      </c>
      <c r="C790">
        <v>821885</v>
      </c>
      <c r="D790">
        <v>4</v>
      </c>
    </row>
    <row r="791" spans="1:4" x14ac:dyDescent="0.25">
      <c r="A791" s="1">
        <v>39534</v>
      </c>
      <c r="B791" t="s">
        <v>21</v>
      </c>
      <c r="C791">
        <v>1161055</v>
      </c>
      <c r="D791">
        <v>5</v>
      </c>
    </row>
    <row r="792" spans="1:4" x14ac:dyDescent="0.25">
      <c r="A792" s="1">
        <v>39535</v>
      </c>
      <c r="B792" t="s">
        <v>25</v>
      </c>
      <c r="C792">
        <v>360622</v>
      </c>
      <c r="D792">
        <v>2</v>
      </c>
    </row>
    <row r="793" spans="1:4" x14ac:dyDescent="0.25">
      <c r="A793" s="1">
        <v>39538</v>
      </c>
      <c r="B793" t="s">
        <v>20</v>
      </c>
      <c r="C793">
        <v>1578595</v>
      </c>
      <c r="D793">
        <v>6</v>
      </c>
    </row>
    <row r="794" spans="1:4" x14ac:dyDescent="0.25">
      <c r="A794" s="1">
        <v>39539</v>
      </c>
      <c r="B794" t="s">
        <v>24</v>
      </c>
      <c r="C794">
        <v>667744</v>
      </c>
      <c r="D794">
        <v>4</v>
      </c>
    </row>
    <row r="795" spans="1:4" x14ac:dyDescent="0.25">
      <c r="A795" s="1">
        <v>39540</v>
      </c>
      <c r="B795" t="s">
        <v>22</v>
      </c>
      <c r="C795">
        <v>2056415</v>
      </c>
      <c r="D795">
        <v>8</v>
      </c>
    </row>
    <row r="796" spans="1:4" x14ac:dyDescent="0.25">
      <c r="A796" s="1">
        <v>39541</v>
      </c>
      <c r="B796" t="s">
        <v>21</v>
      </c>
      <c r="C796">
        <v>436200</v>
      </c>
      <c r="D796">
        <v>2</v>
      </c>
    </row>
    <row r="797" spans="1:4" x14ac:dyDescent="0.25">
      <c r="A797" s="1">
        <v>39542</v>
      </c>
      <c r="B797" t="s">
        <v>25</v>
      </c>
      <c r="C797">
        <v>885250</v>
      </c>
      <c r="D797">
        <v>4</v>
      </c>
    </row>
    <row r="798" spans="1:4" x14ac:dyDescent="0.25">
      <c r="A798" s="1">
        <v>39545</v>
      </c>
      <c r="B798" t="s">
        <v>20</v>
      </c>
      <c r="C798">
        <v>180100</v>
      </c>
      <c r="D798">
        <v>1</v>
      </c>
    </row>
    <row r="799" spans="1:4" x14ac:dyDescent="0.25">
      <c r="A799" s="1">
        <v>39546</v>
      </c>
      <c r="B799" t="s">
        <v>24</v>
      </c>
      <c r="C799">
        <v>1294835</v>
      </c>
      <c r="D799">
        <v>6</v>
      </c>
    </row>
    <row r="800" spans="1:4" x14ac:dyDescent="0.25">
      <c r="A800" s="1">
        <v>39547</v>
      </c>
      <c r="B800" t="s">
        <v>22</v>
      </c>
      <c r="C800">
        <v>1011425</v>
      </c>
      <c r="D800">
        <v>4</v>
      </c>
    </row>
    <row r="801" spans="1:4" x14ac:dyDescent="0.25">
      <c r="A801" s="1">
        <v>39548</v>
      </c>
      <c r="B801" t="s">
        <v>21</v>
      </c>
      <c r="C801">
        <v>1306100</v>
      </c>
      <c r="D801">
        <v>4</v>
      </c>
    </row>
    <row r="802" spans="1:4" x14ac:dyDescent="0.25">
      <c r="A802" s="1">
        <v>39549</v>
      </c>
      <c r="B802" t="s">
        <v>25</v>
      </c>
      <c r="C802">
        <v>967835</v>
      </c>
      <c r="D802">
        <v>4</v>
      </c>
    </row>
    <row r="803" spans="1:4" x14ac:dyDescent="0.25">
      <c r="A803" s="1">
        <v>39552</v>
      </c>
      <c r="B803" t="s">
        <v>20</v>
      </c>
      <c r="C803">
        <v>1538300</v>
      </c>
      <c r="D803">
        <v>6</v>
      </c>
    </row>
    <row r="804" spans="1:4" x14ac:dyDescent="0.25">
      <c r="A804" s="1">
        <v>39553</v>
      </c>
      <c r="B804" t="s">
        <v>24</v>
      </c>
      <c r="C804">
        <v>1380930</v>
      </c>
      <c r="D804">
        <v>4</v>
      </c>
    </row>
    <row r="805" spans="1:4" x14ac:dyDescent="0.25">
      <c r="A805" s="1">
        <v>39554</v>
      </c>
      <c r="B805" t="s">
        <v>22</v>
      </c>
      <c r="C805">
        <v>1923900</v>
      </c>
      <c r="D805">
        <v>7</v>
      </c>
    </row>
    <row r="806" spans="1:4" x14ac:dyDescent="0.25">
      <c r="A806" s="1">
        <v>39555</v>
      </c>
      <c r="B806" t="s">
        <v>21</v>
      </c>
      <c r="C806">
        <v>230950</v>
      </c>
      <c r="D806">
        <v>1</v>
      </c>
    </row>
    <row r="807" spans="1:4" x14ac:dyDescent="0.25">
      <c r="A807" s="1">
        <v>39556</v>
      </c>
      <c r="B807" t="s">
        <v>25</v>
      </c>
      <c r="C807">
        <v>204850</v>
      </c>
      <c r="D807">
        <v>1</v>
      </c>
    </row>
    <row r="808" spans="1:4" x14ac:dyDescent="0.25">
      <c r="A808" s="1">
        <v>39559</v>
      </c>
      <c r="B808" t="s">
        <v>20</v>
      </c>
      <c r="C808">
        <v>1254107</v>
      </c>
      <c r="D808">
        <v>6</v>
      </c>
    </row>
    <row r="809" spans="1:4" x14ac:dyDescent="0.25">
      <c r="A809" s="1">
        <v>39560</v>
      </c>
      <c r="B809" t="s">
        <v>24</v>
      </c>
      <c r="C809">
        <v>1255737</v>
      </c>
      <c r="D809">
        <v>5</v>
      </c>
    </row>
    <row r="810" spans="1:4" x14ac:dyDescent="0.25">
      <c r="A810" s="1">
        <v>39561</v>
      </c>
      <c r="B810" t="s">
        <v>22</v>
      </c>
      <c r="C810">
        <v>665900</v>
      </c>
      <c r="D810">
        <v>2</v>
      </c>
    </row>
    <row r="811" spans="1:4" x14ac:dyDescent="0.25">
      <c r="A811" s="1">
        <v>39562</v>
      </c>
      <c r="B811" t="s">
        <v>21</v>
      </c>
      <c r="C811">
        <v>1254645</v>
      </c>
      <c r="D811">
        <v>5</v>
      </c>
    </row>
    <row r="812" spans="1:4" x14ac:dyDescent="0.25">
      <c r="A812" s="1">
        <v>39563</v>
      </c>
      <c r="B812" t="s">
        <v>25</v>
      </c>
      <c r="C812">
        <v>769786</v>
      </c>
      <c r="D812">
        <v>4</v>
      </c>
    </row>
    <row r="813" spans="1:4" x14ac:dyDescent="0.25">
      <c r="A813" s="1">
        <v>39566</v>
      </c>
      <c r="B813" t="s">
        <v>20</v>
      </c>
      <c r="C813">
        <v>1065520</v>
      </c>
      <c r="D813">
        <v>5</v>
      </c>
    </row>
    <row r="814" spans="1:4" x14ac:dyDescent="0.25">
      <c r="A814" s="1">
        <v>39567</v>
      </c>
      <c r="B814" t="s">
        <v>24</v>
      </c>
      <c r="C814">
        <v>1620557</v>
      </c>
      <c r="D814">
        <v>9</v>
      </c>
    </row>
    <row r="815" spans="1:4" x14ac:dyDescent="0.25">
      <c r="A815" s="1">
        <v>39568</v>
      </c>
      <c r="B815" t="s">
        <v>22</v>
      </c>
      <c r="C815">
        <v>1978600</v>
      </c>
      <c r="D815">
        <v>6</v>
      </c>
    </row>
    <row r="816" spans="1:4" x14ac:dyDescent="0.25">
      <c r="A816" s="1">
        <v>39570</v>
      </c>
      <c r="B816" t="s">
        <v>25</v>
      </c>
      <c r="C816">
        <v>1857545</v>
      </c>
      <c r="D816">
        <v>7</v>
      </c>
    </row>
    <row r="817" spans="1:4" x14ac:dyDescent="0.25">
      <c r="A817" s="1">
        <v>39574</v>
      </c>
      <c r="B817" t="s">
        <v>24</v>
      </c>
      <c r="C817">
        <v>463900</v>
      </c>
      <c r="D817">
        <v>3</v>
      </c>
    </row>
    <row r="818" spans="1:4" x14ac:dyDescent="0.25">
      <c r="A818" s="1">
        <v>39575</v>
      </c>
      <c r="B818" t="s">
        <v>22</v>
      </c>
      <c r="C818">
        <v>1581665</v>
      </c>
      <c r="D818">
        <v>6</v>
      </c>
    </row>
    <row r="819" spans="1:4" x14ac:dyDescent="0.25">
      <c r="A819" s="1">
        <v>39576</v>
      </c>
      <c r="B819" t="s">
        <v>21</v>
      </c>
      <c r="C819">
        <v>674757</v>
      </c>
      <c r="D819">
        <v>3</v>
      </c>
    </row>
    <row r="820" spans="1:4" x14ac:dyDescent="0.25">
      <c r="A820" s="1">
        <v>39577</v>
      </c>
      <c r="B820" t="s">
        <v>25</v>
      </c>
      <c r="C820">
        <v>578803</v>
      </c>
      <c r="D820">
        <v>3</v>
      </c>
    </row>
    <row r="821" spans="1:4" x14ac:dyDescent="0.25">
      <c r="A821" s="1">
        <v>39580</v>
      </c>
      <c r="B821" t="s">
        <v>20</v>
      </c>
      <c r="C821">
        <v>1654050</v>
      </c>
      <c r="D821">
        <v>7</v>
      </c>
    </row>
    <row r="822" spans="1:4" x14ac:dyDescent="0.25">
      <c r="A822" s="1">
        <v>39581</v>
      </c>
      <c r="B822" t="s">
        <v>24</v>
      </c>
      <c r="C822">
        <v>500583</v>
      </c>
      <c r="D822">
        <v>3</v>
      </c>
    </row>
    <row r="823" spans="1:4" x14ac:dyDescent="0.25">
      <c r="A823" s="1">
        <v>39582</v>
      </c>
      <c r="B823" t="s">
        <v>22</v>
      </c>
      <c r="C823">
        <v>912556</v>
      </c>
      <c r="D823">
        <v>4</v>
      </c>
    </row>
    <row r="824" spans="1:4" x14ac:dyDescent="0.25">
      <c r="A824" s="1">
        <v>39583</v>
      </c>
      <c r="B824" t="s">
        <v>21</v>
      </c>
      <c r="C824">
        <v>1294120</v>
      </c>
      <c r="D824">
        <v>5</v>
      </c>
    </row>
    <row r="825" spans="1:4" x14ac:dyDescent="0.25">
      <c r="A825" s="1">
        <v>39584</v>
      </c>
      <c r="B825" t="s">
        <v>25</v>
      </c>
      <c r="C825">
        <v>397835</v>
      </c>
      <c r="D825">
        <v>2</v>
      </c>
    </row>
    <row r="826" spans="1:4" x14ac:dyDescent="0.25">
      <c r="A826" s="1">
        <v>39587</v>
      </c>
      <c r="B826" t="s">
        <v>20</v>
      </c>
      <c r="C826">
        <v>946888</v>
      </c>
      <c r="D826">
        <v>4</v>
      </c>
    </row>
    <row r="827" spans="1:4" x14ac:dyDescent="0.25">
      <c r="A827" s="1">
        <v>39588</v>
      </c>
      <c r="B827" t="s">
        <v>24</v>
      </c>
      <c r="C827">
        <v>653900</v>
      </c>
      <c r="D827">
        <v>3</v>
      </c>
    </row>
    <row r="828" spans="1:4" x14ac:dyDescent="0.25">
      <c r="A828" s="1">
        <v>39589</v>
      </c>
      <c r="B828" t="s">
        <v>22</v>
      </c>
      <c r="C828">
        <v>1207218</v>
      </c>
      <c r="D828">
        <v>5</v>
      </c>
    </row>
    <row r="829" spans="1:4" x14ac:dyDescent="0.25">
      <c r="A829" s="1">
        <v>39590</v>
      </c>
      <c r="B829" t="s">
        <v>21</v>
      </c>
      <c r="C829">
        <v>422835</v>
      </c>
      <c r="D829">
        <v>2</v>
      </c>
    </row>
    <row r="830" spans="1:4" x14ac:dyDescent="0.25">
      <c r="A830" s="1">
        <v>39591</v>
      </c>
      <c r="B830" t="s">
        <v>25</v>
      </c>
      <c r="C830">
        <v>314302</v>
      </c>
      <c r="D830">
        <v>2</v>
      </c>
    </row>
    <row r="831" spans="1:4" x14ac:dyDescent="0.25">
      <c r="A831" s="1">
        <v>39595</v>
      </c>
      <c r="B831" t="s">
        <v>24</v>
      </c>
      <c r="C831">
        <v>1075485</v>
      </c>
      <c r="D831">
        <v>4</v>
      </c>
    </row>
    <row r="832" spans="1:4" x14ac:dyDescent="0.25">
      <c r="A832" s="1">
        <v>39596</v>
      </c>
      <c r="B832" t="s">
        <v>22</v>
      </c>
      <c r="C832">
        <v>436200</v>
      </c>
      <c r="D832">
        <v>2</v>
      </c>
    </row>
    <row r="833" spans="1:4" x14ac:dyDescent="0.25">
      <c r="A833" s="1">
        <v>39597</v>
      </c>
      <c r="B833" t="s">
        <v>21</v>
      </c>
      <c r="C833">
        <v>1228890</v>
      </c>
      <c r="D833">
        <v>5</v>
      </c>
    </row>
    <row r="834" spans="1:4" x14ac:dyDescent="0.25">
      <c r="A834" s="1">
        <v>39598</v>
      </c>
      <c r="B834" t="s">
        <v>25</v>
      </c>
      <c r="C834">
        <v>204735</v>
      </c>
      <c r="D834">
        <v>1</v>
      </c>
    </row>
    <row r="835" spans="1:4" x14ac:dyDescent="0.25">
      <c r="A835" s="1">
        <v>39599</v>
      </c>
      <c r="B835" t="s">
        <v>19</v>
      </c>
      <c r="C835">
        <v>218100</v>
      </c>
      <c r="D835">
        <v>1</v>
      </c>
    </row>
    <row r="836" spans="1:4" x14ac:dyDescent="0.25">
      <c r="A836" s="1">
        <v>39602</v>
      </c>
      <c r="B836" t="s">
        <v>24</v>
      </c>
      <c r="C836">
        <v>1319685</v>
      </c>
      <c r="D836">
        <v>5</v>
      </c>
    </row>
    <row r="837" spans="1:4" x14ac:dyDescent="0.25">
      <c r="A837" s="1">
        <v>39603</v>
      </c>
      <c r="B837" t="s">
        <v>22</v>
      </c>
      <c r="C837">
        <v>475800</v>
      </c>
      <c r="D837">
        <v>2</v>
      </c>
    </row>
    <row r="838" spans="1:4" x14ac:dyDescent="0.25">
      <c r="A838" s="1">
        <v>39604</v>
      </c>
      <c r="B838" t="s">
        <v>21</v>
      </c>
      <c r="C838">
        <v>1409242</v>
      </c>
      <c r="D838">
        <v>6</v>
      </c>
    </row>
    <row r="839" spans="1:4" x14ac:dyDescent="0.25">
      <c r="A839" s="1">
        <v>39605</v>
      </c>
      <c r="B839" t="s">
        <v>25</v>
      </c>
      <c r="C839">
        <v>820300</v>
      </c>
      <c r="D839">
        <v>3</v>
      </c>
    </row>
    <row r="840" spans="1:4" x14ac:dyDescent="0.25">
      <c r="A840" s="1">
        <v>39606</v>
      </c>
      <c r="B840" t="s">
        <v>19</v>
      </c>
      <c r="C840">
        <v>395610</v>
      </c>
      <c r="D840">
        <v>1</v>
      </c>
    </row>
    <row r="841" spans="1:4" x14ac:dyDescent="0.25">
      <c r="A841" s="1">
        <v>39608</v>
      </c>
      <c r="B841" t="s">
        <v>20</v>
      </c>
      <c r="C841">
        <v>3456010</v>
      </c>
      <c r="D841">
        <v>11</v>
      </c>
    </row>
    <row r="842" spans="1:4" x14ac:dyDescent="0.25">
      <c r="A842" s="1">
        <v>39609</v>
      </c>
      <c r="B842" t="s">
        <v>24</v>
      </c>
      <c r="C842">
        <v>654300</v>
      </c>
      <c r="D842">
        <v>3</v>
      </c>
    </row>
    <row r="843" spans="1:4" x14ac:dyDescent="0.25">
      <c r="A843" s="1">
        <v>39610</v>
      </c>
      <c r="B843" t="s">
        <v>22</v>
      </c>
      <c r="C843">
        <v>218100</v>
      </c>
      <c r="D843">
        <v>1</v>
      </c>
    </row>
    <row r="844" spans="1:4" x14ac:dyDescent="0.25">
      <c r="A844" s="1">
        <v>39611</v>
      </c>
      <c r="B844" t="s">
        <v>21</v>
      </c>
      <c r="C844">
        <v>1500450</v>
      </c>
      <c r="D844">
        <v>6</v>
      </c>
    </row>
    <row r="845" spans="1:4" x14ac:dyDescent="0.25">
      <c r="A845" s="1">
        <v>39612</v>
      </c>
      <c r="B845" t="s">
        <v>25</v>
      </c>
      <c r="C845">
        <v>946325</v>
      </c>
      <c r="D845">
        <v>3</v>
      </c>
    </row>
    <row r="846" spans="1:4" x14ac:dyDescent="0.25">
      <c r="A846" s="1">
        <v>39615</v>
      </c>
      <c r="B846" t="s">
        <v>20</v>
      </c>
      <c r="C846">
        <v>613470</v>
      </c>
      <c r="D846">
        <v>2</v>
      </c>
    </row>
    <row r="847" spans="1:4" x14ac:dyDescent="0.25">
      <c r="A847" s="1">
        <v>39616</v>
      </c>
      <c r="B847" t="s">
        <v>24</v>
      </c>
      <c r="C847">
        <v>831570</v>
      </c>
      <c r="D847">
        <v>3</v>
      </c>
    </row>
    <row r="848" spans="1:4" x14ac:dyDescent="0.25">
      <c r="A848" s="1">
        <v>39617</v>
      </c>
      <c r="B848" t="s">
        <v>22</v>
      </c>
      <c r="C848">
        <v>436200</v>
      </c>
      <c r="D848">
        <v>2</v>
      </c>
    </row>
    <row r="849" spans="1:4" x14ac:dyDescent="0.25">
      <c r="A849" s="1">
        <v>39618</v>
      </c>
      <c r="B849" t="s">
        <v>21</v>
      </c>
      <c r="C849">
        <v>962290</v>
      </c>
      <c r="D849">
        <v>3</v>
      </c>
    </row>
    <row r="850" spans="1:4" x14ac:dyDescent="0.25">
      <c r="A850" s="1">
        <v>39619</v>
      </c>
      <c r="B850" t="s">
        <v>25</v>
      </c>
      <c r="C850">
        <v>1636640</v>
      </c>
      <c r="D850">
        <v>6</v>
      </c>
    </row>
    <row r="851" spans="1:4" x14ac:dyDescent="0.25">
      <c r="A851" s="1">
        <v>39622</v>
      </c>
      <c r="B851" t="s">
        <v>20</v>
      </c>
      <c r="C851">
        <v>831570</v>
      </c>
      <c r="D851">
        <v>3</v>
      </c>
    </row>
    <row r="852" spans="1:4" x14ac:dyDescent="0.25">
      <c r="A852" s="1">
        <v>39623</v>
      </c>
      <c r="B852" t="s">
        <v>24</v>
      </c>
      <c r="C852">
        <v>2179235</v>
      </c>
      <c r="D852">
        <v>9</v>
      </c>
    </row>
    <row r="853" spans="1:4" x14ac:dyDescent="0.25">
      <c r="A853" s="1">
        <v>39624</v>
      </c>
      <c r="B853" t="s">
        <v>22</v>
      </c>
      <c r="C853">
        <v>1832250</v>
      </c>
      <c r="D853">
        <v>7</v>
      </c>
    </row>
    <row r="854" spans="1:4" x14ac:dyDescent="0.25">
      <c r="A854" s="1">
        <v>39625</v>
      </c>
      <c r="B854" t="s">
        <v>21</v>
      </c>
      <c r="C854">
        <v>898100</v>
      </c>
      <c r="D854">
        <v>4</v>
      </c>
    </row>
    <row r="855" spans="1:4" x14ac:dyDescent="0.25">
      <c r="A855" s="1">
        <v>39626</v>
      </c>
      <c r="B855" t="s">
        <v>25</v>
      </c>
      <c r="C855">
        <v>654300</v>
      </c>
      <c r="D855">
        <v>3</v>
      </c>
    </row>
    <row r="856" spans="1:4" x14ac:dyDescent="0.25">
      <c r="A856" s="1">
        <v>39630</v>
      </c>
      <c r="B856" t="s">
        <v>24</v>
      </c>
      <c r="C856">
        <v>756703</v>
      </c>
      <c r="D856">
        <v>3</v>
      </c>
    </row>
    <row r="857" spans="1:4" x14ac:dyDescent="0.25">
      <c r="A857" s="1">
        <v>39631</v>
      </c>
      <c r="B857" t="s">
        <v>22</v>
      </c>
      <c r="C857">
        <v>667150</v>
      </c>
      <c r="D857">
        <v>3</v>
      </c>
    </row>
    <row r="858" spans="1:4" x14ac:dyDescent="0.25">
      <c r="A858" s="1">
        <v>39632</v>
      </c>
      <c r="B858" t="s">
        <v>21</v>
      </c>
      <c r="C858">
        <v>653785</v>
      </c>
      <c r="D858">
        <v>3</v>
      </c>
    </row>
    <row r="859" spans="1:4" x14ac:dyDescent="0.25">
      <c r="A859" s="1">
        <v>39633</v>
      </c>
      <c r="B859" t="s">
        <v>25</v>
      </c>
      <c r="C859">
        <v>353850</v>
      </c>
      <c r="D859">
        <v>2</v>
      </c>
    </row>
    <row r="860" spans="1:4" x14ac:dyDescent="0.25">
      <c r="A860" s="1">
        <v>39636</v>
      </c>
      <c r="B860" t="s">
        <v>20</v>
      </c>
      <c r="C860">
        <v>564210</v>
      </c>
      <c r="D860">
        <v>2</v>
      </c>
    </row>
    <row r="861" spans="1:4" x14ac:dyDescent="0.25">
      <c r="A861" s="1">
        <v>39637</v>
      </c>
      <c r="B861" t="s">
        <v>24</v>
      </c>
      <c r="C861">
        <v>2031450</v>
      </c>
      <c r="D861">
        <v>9</v>
      </c>
    </row>
    <row r="862" spans="1:4" x14ac:dyDescent="0.25">
      <c r="A862" s="1">
        <v>39638</v>
      </c>
      <c r="B862" t="s">
        <v>22</v>
      </c>
      <c r="C862">
        <v>411200</v>
      </c>
      <c r="D862">
        <v>2</v>
      </c>
    </row>
    <row r="863" spans="1:4" x14ac:dyDescent="0.25">
      <c r="A863" s="1">
        <v>39640</v>
      </c>
      <c r="B863" t="s">
        <v>25</v>
      </c>
      <c r="C863">
        <v>218100</v>
      </c>
      <c r="D863">
        <v>1</v>
      </c>
    </row>
    <row r="864" spans="1:4" x14ac:dyDescent="0.25">
      <c r="A864" s="1">
        <v>39641</v>
      </c>
      <c r="B864" t="s">
        <v>19</v>
      </c>
      <c r="C864">
        <v>218100</v>
      </c>
      <c r="D864">
        <v>1</v>
      </c>
    </row>
    <row r="865" spans="1:4" x14ac:dyDescent="0.25">
      <c r="A865" s="1">
        <v>39643</v>
      </c>
      <c r="B865" t="s">
        <v>20</v>
      </c>
      <c r="C865">
        <v>1511690</v>
      </c>
      <c r="D865">
        <v>6</v>
      </c>
    </row>
    <row r="866" spans="1:4" x14ac:dyDescent="0.25">
      <c r="A866" s="1">
        <v>39644</v>
      </c>
      <c r="B866" t="s">
        <v>24</v>
      </c>
      <c r="C866">
        <v>397955</v>
      </c>
      <c r="D866">
        <v>2</v>
      </c>
    </row>
    <row r="867" spans="1:4" x14ac:dyDescent="0.25">
      <c r="A867" s="1">
        <v>39645</v>
      </c>
      <c r="B867" t="s">
        <v>22</v>
      </c>
      <c r="C867">
        <v>102633</v>
      </c>
      <c r="D867">
        <v>1</v>
      </c>
    </row>
    <row r="868" spans="1:4" x14ac:dyDescent="0.25">
      <c r="A868" s="1">
        <v>39646</v>
      </c>
      <c r="B868" t="s">
        <v>21</v>
      </c>
      <c r="C868">
        <v>218100</v>
      </c>
      <c r="D868">
        <v>1</v>
      </c>
    </row>
    <row r="869" spans="1:4" x14ac:dyDescent="0.25">
      <c r="A869" s="1">
        <v>39647</v>
      </c>
      <c r="B869" t="s">
        <v>25</v>
      </c>
      <c r="C869">
        <v>859035</v>
      </c>
      <c r="D869">
        <v>4</v>
      </c>
    </row>
    <row r="870" spans="1:4" x14ac:dyDescent="0.25">
      <c r="A870" s="1">
        <v>39650</v>
      </c>
      <c r="B870" t="s">
        <v>20</v>
      </c>
      <c r="C870">
        <v>1061270</v>
      </c>
      <c r="D870">
        <v>3</v>
      </c>
    </row>
    <row r="871" spans="1:4" x14ac:dyDescent="0.25">
      <c r="A871" s="1">
        <v>39651</v>
      </c>
      <c r="B871" t="s">
        <v>24</v>
      </c>
      <c r="C871">
        <v>129753</v>
      </c>
      <c r="D871">
        <v>1</v>
      </c>
    </row>
    <row r="872" spans="1:4" x14ac:dyDescent="0.25">
      <c r="A872" s="1">
        <v>39652</v>
      </c>
      <c r="B872" t="s">
        <v>22</v>
      </c>
      <c r="C872">
        <v>1847053</v>
      </c>
      <c r="D872">
        <v>7</v>
      </c>
    </row>
    <row r="873" spans="1:4" x14ac:dyDescent="0.25">
      <c r="A873" s="1">
        <v>39653</v>
      </c>
      <c r="B873" t="s">
        <v>21</v>
      </c>
      <c r="C873">
        <v>1293470</v>
      </c>
      <c r="D873">
        <v>5</v>
      </c>
    </row>
    <row r="874" spans="1:4" x14ac:dyDescent="0.25">
      <c r="A874" s="1">
        <v>39654</v>
      </c>
      <c r="B874" t="s">
        <v>25</v>
      </c>
      <c r="C874">
        <v>667150</v>
      </c>
      <c r="D874">
        <v>3</v>
      </c>
    </row>
    <row r="875" spans="1:4" x14ac:dyDescent="0.25">
      <c r="A875" s="1">
        <v>39657</v>
      </c>
      <c r="B875" t="s">
        <v>20</v>
      </c>
      <c r="C875">
        <v>1674970</v>
      </c>
      <c r="D875">
        <v>5</v>
      </c>
    </row>
    <row r="876" spans="1:4" x14ac:dyDescent="0.25">
      <c r="A876" s="1">
        <v>39658</v>
      </c>
      <c r="B876" t="s">
        <v>24</v>
      </c>
      <c r="C876">
        <v>809035</v>
      </c>
      <c r="D876">
        <v>4</v>
      </c>
    </row>
    <row r="877" spans="1:4" x14ac:dyDescent="0.25">
      <c r="A877" s="1">
        <v>39659</v>
      </c>
      <c r="B877" t="s">
        <v>22</v>
      </c>
      <c r="C877">
        <v>654300</v>
      </c>
      <c r="D877">
        <v>3</v>
      </c>
    </row>
    <row r="878" spans="1:4" x14ac:dyDescent="0.25">
      <c r="A878" s="1">
        <v>39660</v>
      </c>
      <c r="B878" t="s">
        <v>21</v>
      </c>
      <c r="C878">
        <v>770072</v>
      </c>
      <c r="D878">
        <v>4</v>
      </c>
    </row>
    <row r="879" spans="1:4" x14ac:dyDescent="0.25">
      <c r="A879" s="1">
        <v>39661</v>
      </c>
      <c r="B879" t="s">
        <v>25</v>
      </c>
      <c r="C879">
        <v>1805487</v>
      </c>
      <c r="D879">
        <v>7</v>
      </c>
    </row>
    <row r="880" spans="1:4" x14ac:dyDescent="0.25">
      <c r="A880" s="1">
        <v>39665</v>
      </c>
      <c r="B880" t="s">
        <v>24</v>
      </c>
      <c r="C880">
        <v>409590</v>
      </c>
      <c r="D880">
        <v>2</v>
      </c>
    </row>
    <row r="881" spans="1:4" x14ac:dyDescent="0.25">
      <c r="A881" s="1">
        <v>39666</v>
      </c>
      <c r="B881" t="s">
        <v>22</v>
      </c>
      <c r="C881">
        <v>553305</v>
      </c>
      <c r="D881">
        <v>3</v>
      </c>
    </row>
    <row r="882" spans="1:4" x14ac:dyDescent="0.25">
      <c r="A882" s="1">
        <v>39668</v>
      </c>
      <c r="B882" t="s">
        <v>25</v>
      </c>
      <c r="C882">
        <v>654300</v>
      </c>
      <c r="D882">
        <v>3</v>
      </c>
    </row>
    <row r="883" spans="1:4" x14ac:dyDescent="0.25">
      <c r="A883" s="1">
        <v>39671</v>
      </c>
      <c r="B883" t="s">
        <v>20</v>
      </c>
      <c r="C883">
        <v>667150</v>
      </c>
      <c r="D883">
        <v>3</v>
      </c>
    </row>
    <row r="884" spans="1:4" x14ac:dyDescent="0.25">
      <c r="A884" s="1">
        <v>39672</v>
      </c>
      <c r="B884" t="s">
        <v>24</v>
      </c>
      <c r="C884">
        <v>770050</v>
      </c>
      <c r="D884">
        <v>3</v>
      </c>
    </row>
    <row r="885" spans="1:4" x14ac:dyDescent="0.25">
      <c r="A885" s="1">
        <v>39673</v>
      </c>
      <c r="B885" t="s">
        <v>22</v>
      </c>
      <c r="C885">
        <v>436200</v>
      </c>
      <c r="D885">
        <v>2</v>
      </c>
    </row>
    <row r="886" spans="1:4" x14ac:dyDescent="0.25">
      <c r="A886" s="1">
        <v>39674</v>
      </c>
      <c r="B886" t="s">
        <v>21</v>
      </c>
      <c r="C886">
        <v>870635</v>
      </c>
      <c r="D886">
        <v>3</v>
      </c>
    </row>
    <row r="887" spans="1:4" x14ac:dyDescent="0.25">
      <c r="A887" s="1">
        <v>39675</v>
      </c>
      <c r="B887" t="s">
        <v>25</v>
      </c>
      <c r="C887">
        <v>1395142</v>
      </c>
      <c r="D887">
        <v>5</v>
      </c>
    </row>
    <row r="888" spans="1:4" x14ac:dyDescent="0.25">
      <c r="A888" s="1">
        <v>39676</v>
      </c>
      <c r="B888" t="s">
        <v>19</v>
      </c>
      <c r="C888">
        <v>122900</v>
      </c>
      <c r="D888">
        <v>1</v>
      </c>
    </row>
    <row r="889" spans="1:4" x14ac:dyDescent="0.25">
      <c r="A889" s="1">
        <v>39679</v>
      </c>
      <c r="B889" t="s">
        <v>24</v>
      </c>
      <c r="C889">
        <v>884000</v>
      </c>
      <c r="D889">
        <v>3</v>
      </c>
    </row>
    <row r="890" spans="1:4" x14ac:dyDescent="0.25">
      <c r="A890" s="1">
        <v>39680</v>
      </c>
      <c r="B890" t="s">
        <v>22</v>
      </c>
      <c r="C890">
        <v>1471495</v>
      </c>
      <c r="D890">
        <v>5</v>
      </c>
    </row>
    <row r="891" spans="1:4" x14ac:dyDescent="0.25">
      <c r="A891" s="1">
        <v>39681</v>
      </c>
      <c r="B891" t="s">
        <v>21</v>
      </c>
      <c r="C891">
        <v>422100</v>
      </c>
      <c r="D891">
        <v>1</v>
      </c>
    </row>
    <row r="892" spans="1:4" x14ac:dyDescent="0.25">
      <c r="A892" s="1">
        <v>39682</v>
      </c>
      <c r="B892" t="s">
        <v>25</v>
      </c>
      <c r="C892">
        <v>2646517</v>
      </c>
      <c r="D892">
        <v>9</v>
      </c>
    </row>
    <row r="893" spans="1:4" x14ac:dyDescent="0.25">
      <c r="A893" s="1">
        <v>39683</v>
      </c>
      <c r="B893" t="s">
        <v>19</v>
      </c>
      <c r="C893">
        <v>218100</v>
      </c>
      <c r="D893">
        <v>1</v>
      </c>
    </row>
    <row r="894" spans="1:4" x14ac:dyDescent="0.25">
      <c r="A894" s="1">
        <v>39685</v>
      </c>
      <c r="B894" t="s">
        <v>20</v>
      </c>
      <c r="C894">
        <v>1165218</v>
      </c>
      <c r="D894">
        <v>5</v>
      </c>
    </row>
    <row r="895" spans="1:4" x14ac:dyDescent="0.25">
      <c r="A895" s="1">
        <v>39686</v>
      </c>
      <c r="B895" t="s">
        <v>24</v>
      </c>
      <c r="C895">
        <v>653785</v>
      </c>
      <c r="D895">
        <v>3</v>
      </c>
    </row>
    <row r="896" spans="1:4" x14ac:dyDescent="0.25">
      <c r="A896" s="1">
        <v>39687</v>
      </c>
      <c r="B896" t="s">
        <v>22</v>
      </c>
      <c r="C896">
        <v>422835</v>
      </c>
      <c r="D896">
        <v>2</v>
      </c>
    </row>
    <row r="897" spans="1:4" x14ac:dyDescent="0.25">
      <c r="A897" s="1">
        <v>39688</v>
      </c>
      <c r="B897" t="s">
        <v>21</v>
      </c>
      <c r="C897">
        <v>513972</v>
      </c>
      <c r="D897">
        <v>3</v>
      </c>
    </row>
    <row r="898" spans="1:4" x14ac:dyDescent="0.25">
      <c r="A898" s="1">
        <v>39689</v>
      </c>
      <c r="B898" t="s">
        <v>25</v>
      </c>
      <c r="C898">
        <v>422835</v>
      </c>
      <c r="D898">
        <v>2</v>
      </c>
    </row>
    <row r="899" spans="1:4" x14ac:dyDescent="0.25">
      <c r="A899" s="1">
        <v>39692</v>
      </c>
      <c r="B899" t="s">
        <v>20</v>
      </c>
      <c r="C899">
        <v>1256835</v>
      </c>
      <c r="D899">
        <v>5</v>
      </c>
    </row>
    <row r="900" spans="1:4" x14ac:dyDescent="0.25">
      <c r="A900" s="1">
        <v>39693</v>
      </c>
      <c r="B900" t="s">
        <v>24</v>
      </c>
      <c r="C900">
        <v>1614355</v>
      </c>
      <c r="D900">
        <v>6</v>
      </c>
    </row>
    <row r="901" spans="1:4" x14ac:dyDescent="0.25">
      <c r="A901" s="1">
        <v>39694</v>
      </c>
      <c r="B901" t="s">
        <v>22</v>
      </c>
      <c r="C901">
        <v>2881727</v>
      </c>
      <c r="D901">
        <v>10</v>
      </c>
    </row>
    <row r="902" spans="1:4" x14ac:dyDescent="0.25">
      <c r="A902" s="1">
        <v>39695</v>
      </c>
      <c r="B902" t="s">
        <v>21</v>
      </c>
      <c r="C902">
        <v>1178670</v>
      </c>
      <c r="D902">
        <v>4</v>
      </c>
    </row>
    <row r="903" spans="1:4" x14ac:dyDescent="0.25">
      <c r="A903" s="1">
        <v>39696</v>
      </c>
      <c r="B903" t="s">
        <v>25</v>
      </c>
      <c r="C903">
        <v>1036425</v>
      </c>
      <c r="D903">
        <v>4</v>
      </c>
    </row>
    <row r="904" spans="1:4" x14ac:dyDescent="0.25">
      <c r="A904" s="1">
        <v>39700</v>
      </c>
      <c r="B904" t="s">
        <v>24</v>
      </c>
      <c r="C904">
        <v>1254405</v>
      </c>
      <c r="D904">
        <v>5</v>
      </c>
    </row>
    <row r="905" spans="1:4" x14ac:dyDescent="0.25">
      <c r="A905" s="1">
        <v>39701</v>
      </c>
      <c r="B905" t="s">
        <v>22</v>
      </c>
      <c r="C905">
        <v>436200</v>
      </c>
      <c r="D905">
        <v>2</v>
      </c>
    </row>
    <row r="906" spans="1:4" x14ac:dyDescent="0.25">
      <c r="A906" s="1">
        <v>39702</v>
      </c>
      <c r="B906" t="s">
        <v>21</v>
      </c>
      <c r="C906">
        <v>758295</v>
      </c>
      <c r="D906">
        <v>3</v>
      </c>
    </row>
    <row r="907" spans="1:4" x14ac:dyDescent="0.25">
      <c r="A907" s="1">
        <v>39703</v>
      </c>
      <c r="B907" t="s">
        <v>25</v>
      </c>
      <c r="C907">
        <v>218100</v>
      </c>
      <c r="D907">
        <v>1</v>
      </c>
    </row>
    <row r="908" spans="1:4" x14ac:dyDescent="0.25">
      <c r="A908" s="1">
        <v>39707</v>
      </c>
      <c r="B908" t="s">
        <v>24</v>
      </c>
      <c r="C908">
        <v>680535</v>
      </c>
      <c r="D908">
        <v>3</v>
      </c>
    </row>
    <row r="909" spans="1:4" x14ac:dyDescent="0.25">
      <c r="A909" s="1">
        <v>39708</v>
      </c>
      <c r="B909" t="s">
        <v>22</v>
      </c>
      <c r="C909">
        <v>563572</v>
      </c>
      <c r="D909">
        <v>2</v>
      </c>
    </row>
    <row r="910" spans="1:4" x14ac:dyDescent="0.25">
      <c r="A910" s="1">
        <v>39709</v>
      </c>
      <c r="B910" t="s">
        <v>21</v>
      </c>
      <c r="C910">
        <v>1669050</v>
      </c>
      <c r="D910">
        <v>6</v>
      </c>
    </row>
    <row r="911" spans="1:4" x14ac:dyDescent="0.25">
      <c r="A911" s="1">
        <v>39710</v>
      </c>
      <c r="B911" t="s">
        <v>25</v>
      </c>
      <c r="C911">
        <v>776717</v>
      </c>
      <c r="D911">
        <v>4</v>
      </c>
    </row>
    <row r="912" spans="1:4" x14ac:dyDescent="0.25">
      <c r="A912" s="1">
        <v>39711</v>
      </c>
      <c r="B912" t="s">
        <v>19</v>
      </c>
      <c r="C912">
        <v>447800</v>
      </c>
      <c r="D912">
        <v>1</v>
      </c>
    </row>
    <row r="913" spans="1:4" x14ac:dyDescent="0.25">
      <c r="A913" s="1">
        <v>39713</v>
      </c>
      <c r="B913" t="s">
        <v>20</v>
      </c>
      <c r="C913">
        <v>763100</v>
      </c>
      <c r="D913">
        <v>3</v>
      </c>
    </row>
    <row r="914" spans="1:4" x14ac:dyDescent="0.25">
      <c r="A914" s="1">
        <v>39714</v>
      </c>
      <c r="B914" t="s">
        <v>24</v>
      </c>
      <c r="C914">
        <v>1149317</v>
      </c>
      <c r="D914">
        <v>5</v>
      </c>
    </row>
    <row r="915" spans="1:4" x14ac:dyDescent="0.25">
      <c r="A915" s="1">
        <v>39715</v>
      </c>
      <c r="B915" t="s">
        <v>22</v>
      </c>
      <c r="C915">
        <v>436200</v>
      </c>
      <c r="D915">
        <v>2</v>
      </c>
    </row>
    <row r="916" spans="1:4" x14ac:dyDescent="0.25">
      <c r="A916" s="1">
        <v>39716</v>
      </c>
      <c r="B916" t="s">
        <v>21</v>
      </c>
      <c r="C916">
        <v>809155</v>
      </c>
      <c r="D916">
        <v>4</v>
      </c>
    </row>
    <row r="917" spans="1:4" x14ac:dyDescent="0.25">
      <c r="A917" s="1">
        <v>39717</v>
      </c>
      <c r="B917" t="s">
        <v>25</v>
      </c>
      <c r="C917">
        <v>1035570</v>
      </c>
      <c r="D917">
        <v>3</v>
      </c>
    </row>
    <row r="918" spans="1:4" x14ac:dyDescent="0.25">
      <c r="A918" s="1">
        <v>39720</v>
      </c>
      <c r="B918" t="s">
        <v>20</v>
      </c>
      <c r="C918">
        <v>355267</v>
      </c>
      <c r="D918">
        <v>2</v>
      </c>
    </row>
    <row r="919" spans="1:4" x14ac:dyDescent="0.25">
      <c r="A919" s="1">
        <v>39721</v>
      </c>
      <c r="B919" t="s">
        <v>24</v>
      </c>
      <c r="C919">
        <v>756707</v>
      </c>
      <c r="D919">
        <v>4</v>
      </c>
    </row>
    <row r="920" spans="1:4" x14ac:dyDescent="0.25">
      <c r="A920" s="1">
        <v>39722</v>
      </c>
      <c r="B920" t="s">
        <v>22</v>
      </c>
      <c r="C920">
        <v>1283900</v>
      </c>
      <c r="D920">
        <v>4</v>
      </c>
    </row>
    <row r="921" spans="1:4" x14ac:dyDescent="0.25">
      <c r="A921" s="1">
        <v>39723</v>
      </c>
      <c r="B921" t="s">
        <v>21</v>
      </c>
      <c r="C921">
        <v>806810</v>
      </c>
      <c r="D921">
        <v>3</v>
      </c>
    </row>
    <row r="922" spans="1:4" x14ac:dyDescent="0.25">
      <c r="A922" s="1">
        <v>39724</v>
      </c>
      <c r="B922" t="s">
        <v>25</v>
      </c>
      <c r="C922">
        <v>983150</v>
      </c>
      <c r="D922">
        <v>5</v>
      </c>
    </row>
    <row r="923" spans="1:4" x14ac:dyDescent="0.25">
      <c r="A923" s="1">
        <v>39727</v>
      </c>
      <c r="B923" t="s">
        <v>20</v>
      </c>
      <c r="C923">
        <v>776685</v>
      </c>
      <c r="D923">
        <v>4</v>
      </c>
    </row>
    <row r="924" spans="1:4" x14ac:dyDescent="0.25">
      <c r="A924" s="1">
        <v>39728</v>
      </c>
      <c r="B924" t="s">
        <v>24</v>
      </c>
      <c r="C924">
        <v>713100</v>
      </c>
      <c r="D924">
        <v>3</v>
      </c>
    </row>
    <row r="925" spans="1:4" x14ac:dyDescent="0.25">
      <c r="A925" s="1">
        <v>39729</v>
      </c>
      <c r="B925" t="s">
        <v>22</v>
      </c>
      <c r="C925">
        <v>436200</v>
      </c>
      <c r="D925">
        <v>2</v>
      </c>
    </row>
    <row r="926" spans="1:4" x14ac:dyDescent="0.25">
      <c r="A926" s="1">
        <v>39730</v>
      </c>
      <c r="B926" t="s">
        <v>21</v>
      </c>
      <c r="C926">
        <v>1144186</v>
      </c>
      <c r="D926">
        <v>6</v>
      </c>
    </row>
    <row r="927" spans="1:4" x14ac:dyDescent="0.25">
      <c r="A927" s="1">
        <v>39731</v>
      </c>
      <c r="B927" t="s">
        <v>25</v>
      </c>
      <c r="C927">
        <v>732438</v>
      </c>
      <c r="D927">
        <v>4</v>
      </c>
    </row>
    <row r="928" spans="1:4" x14ac:dyDescent="0.25">
      <c r="A928" s="1">
        <v>39735</v>
      </c>
      <c r="B928" t="s">
        <v>24</v>
      </c>
      <c r="C928">
        <v>885785</v>
      </c>
      <c r="D928">
        <v>4</v>
      </c>
    </row>
    <row r="929" spans="1:4" x14ac:dyDescent="0.25">
      <c r="A929" s="1">
        <v>39736</v>
      </c>
      <c r="B929" t="s">
        <v>22</v>
      </c>
      <c r="C929">
        <v>1817370</v>
      </c>
      <c r="D929">
        <v>6</v>
      </c>
    </row>
    <row r="930" spans="1:4" x14ac:dyDescent="0.25">
      <c r="A930" s="1">
        <v>39737</v>
      </c>
      <c r="B930" t="s">
        <v>21</v>
      </c>
      <c r="C930">
        <v>604300</v>
      </c>
      <c r="D930">
        <v>3</v>
      </c>
    </row>
    <row r="931" spans="1:4" x14ac:dyDescent="0.25">
      <c r="A931" s="1">
        <v>39741</v>
      </c>
      <c r="B931" t="s">
        <v>20</v>
      </c>
      <c r="C931">
        <v>584800</v>
      </c>
      <c r="D931">
        <v>3</v>
      </c>
    </row>
    <row r="932" spans="1:4" x14ac:dyDescent="0.25">
      <c r="A932" s="1">
        <v>39742</v>
      </c>
      <c r="B932" t="s">
        <v>24</v>
      </c>
      <c r="C932">
        <v>435685</v>
      </c>
      <c r="D932">
        <v>2</v>
      </c>
    </row>
    <row r="933" spans="1:4" x14ac:dyDescent="0.25">
      <c r="A933" s="1">
        <v>39743</v>
      </c>
      <c r="B933" t="s">
        <v>22</v>
      </c>
      <c r="C933">
        <v>1252772</v>
      </c>
      <c r="D933">
        <v>6</v>
      </c>
    </row>
    <row r="934" spans="1:4" x14ac:dyDescent="0.25">
      <c r="A934" s="1">
        <v>39744</v>
      </c>
      <c r="B934" t="s">
        <v>21</v>
      </c>
      <c r="C934">
        <v>933703</v>
      </c>
      <c r="D934">
        <v>5</v>
      </c>
    </row>
    <row r="935" spans="1:4" x14ac:dyDescent="0.25">
      <c r="A935" s="1">
        <v>39745</v>
      </c>
      <c r="B935" t="s">
        <v>25</v>
      </c>
      <c r="C935">
        <v>585167</v>
      </c>
      <c r="D935">
        <v>2</v>
      </c>
    </row>
    <row r="936" spans="1:4" x14ac:dyDescent="0.25">
      <c r="A936" s="1">
        <v>39748</v>
      </c>
      <c r="B936" t="s">
        <v>20</v>
      </c>
      <c r="C936">
        <v>384835</v>
      </c>
      <c r="D936">
        <v>2</v>
      </c>
    </row>
    <row r="937" spans="1:4" x14ac:dyDescent="0.25">
      <c r="A937" s="1">
        <v>39749</v>
      </c>
      <c r="B937" t="s">
        <v>24</v>
      </c>
      <c r="C937">
        <v>2038293</v>
      </c>
      <c r="D937">
        <v>9</v>
      </c>
    </row>
    <row r="938" spans="1:4" x14ac:dyDescent="0.25">
      <c r="A938" s="1">
        <v>39750</v>
      </c>
      <c r="B938" t="s">
        <v>22</v>
      </c>
      <c r="C938">
        <v>641050</v>
      </c>
      <c r="D938">
        <v>3</v>
      </c>
    </row>
    <row r="939" spans="1:4" x14ac:dyDescent="0.25">
      <c r="A939" s="1">
        <v>39751</v>
      </c>
      <c r="B939" t="s">
        <v>21</v>
      </c>
      <c r="C939">
        <v>1231520</v>
      </c>
      <c r="D939">
        <v>5</v>
      </c>
    </row>
    <row r="940" spans="1:4" x14ac:dyDescent="0.25">
      <c r="A940" s="1">
        <v>39752</v>
      </c>
      <c r="B940" t="s">
        <v>25</v>
      </c>
      <c r="C940">
        <v>565055</v>
      </c>
      <c r="D940">
        <v>3</v>
      </c>
    </row>
    <row r="941" spans="1:4" x14ac:dyDescent="0.25">
      <c r="A941" s="1">
        <v>39756</v>
      </c>
      <c r="B941" t="s">
        <v>24</v>
      </c>
      <c r="C941">
        <v>436200</v>
      </c>
      <c r="D941">
        <v>2</v>
      </c>
    </row>
    <row r="942" spans="1:4" x14ac:dyDescent="0.25">
      <c r="A942" s="1">
        <v>39757</v>
      </c>
      <c r="B942" t="s">
        <v>22</v>
      </c>
      <c r="C942">
        <v>1180383</v>
      </c>
      <c r="D942">
        <v>4</v>
      </c>
    </row>
    <row r="943" spans="1:4" x14ac:dyDescent="0.25">
      <c r="A943" s="1">
        <v>39759</v>
      </c>
      <c r="B943" t="s">
        <v>25</v>
      </c>
      <c r="C943">
        <v>218100</v>
      </c>
      <c r="D943">
        <v>1</v>
      </c>
    </row>
    <row r="944" spans="1:4" x14ac:dyDescent="0.25">
      <c r="A944" s="1">
        <v>39762</v>
      </c>
      <c r="B944" t="s">
        <v>20</v>
      </c>
      <c r="C944">
        <v>844935</v>
      </c>
      <c r="D944">
        <v>3</v>
      </c>
    </row>
    <row r="945" spans="1:4" x14ac:dyDescent="0.25">
      <c r="A945" s="1">
        <v>39763</v>
      </c>
      <c r="B945" t="s">
        <v>24</v>
      </c>
      <c r="C945">
        <v>115836</v>
      </c>
      <c r="D945">
        <v>1</v>
      </c>
    </row>
    <row r="946" spans="1:4" x14ac:dyDescent="0.25">
      <c r="A946" s="1">
        <v>39764</v>
      </c>
      <c r="B946" t="s">
        <v>22</v>
      </c>
      <c r="C946">
        <v>180100</v>
      </c>
      <c r="D946">
        <v>1</v>
      </c>
    </row>
    <row r="947" spans="1:4" x14ac:dyDescent="0.25">
      <c r="A947" s="1">
        <v>39765</v>
      </c>
      <c r="B947" t="s">
        <v>21</v>
      </c>
      <c r="C947">
        <v>447800</v>
      </c>
      <c r="D947">
        <v>1</v>
      </c>
    </row>
    <row r="948" spans="1:4" x14ac:dyDescent="0.25">
      <c r="A948" s="1">
        <v>39766</v>
      </c>
      <c r="B948" t="s">
        <v>25</v>
      </c>
      <c r="C948">
        <v>1053350</v>
      </c>
      <c r="D948">
        <v>5</v>
      </c>
    </row>
    <row r="949" spans="1:4" x14ac:dyDescent="0.25">
      <c r="A949" s="1">
        <v>39770</v>
      </c>
      <c r="B949" t="s">
        <v>24</v>
      </c>
      <c r="C949">
        <v>367750</v>
      </c>
      <c r="D949">
        <v>2</v>
      </c>
    </row>
    <row r="950" spans="1:4" x14ac:dyDescent="0.25">
      <c r="A950" s="1">
        <v>39771</v>
      </c>
      <c r="B950" t="s">
        <v>22</v>
      </c>
      <c r="C950">
        <v>629295</v>
      </c>
      <c r="D950">
        <v>3</v>
      </c>
    </row>
    <row r="951" spans="1:4" x14ac:dyDescent="0.25">
      <c r="A951" s="1">
        <v>39772</v>
      </c>
      <c r="B951" t="s">
        <v>21</v>
      </c>
      <c r="C951">
        <v>193095</v>
      </c>
      <c r="D951">
        <v>1</v>
      </c>
    </row>
    <row r="952" spans="1:4" x14ac:dyDescent="0.25">
      <c r="A952" s="1">
        <v>39773</v>
      </c>
      <c r="B952" t="s">
        <v>25</v>
      </c>
      <c r="C952">
        <v>1280400</v>
      </c>
      <c r="D952">
        <v>4</v>
      </c>
    </row>
    <row r="953" spans="1:4" x14ac:dyDescent="0.25">
      <c r="A953" s="1">
        <v>39776</v>
      </c>
      <c r="B953" t="s">
        <v>20</v>
      </c>
      <c r="C953">
        <v>524627</v>
      </c>
      <c r="D953">
        <v>3</v>
      </c>
    </row>
    <row r="954" spans="1:4" x14ac:dyDescent="0.25">
      <c r="A954" s="1">
        <v>39777</v>
      </c>
      <c r="B954" t="s">
        <v>24</v>
      </c>
      <c r="C954">
        <v>615935</v>
      </c>
      <c r="D954">
        <v>3</v>
      </c>
    </row>
    <row r="955" spans="1:4" x14ac:dyDescent="0.25">
      <c r="A955" s="1">
        <v>39778</v>
      </c>
      <c r="B955" t="s">
        <v>22</v>
      </c>
      <c r="C955">
        <v>204855</v>
      </c>
      <c r="D955">
        <v>1</v>
      </c>
    </row>
    <row r="956" spans="1:4" x14ac:dyDescent="0.25">
      <c r="A956" s="1">
        <v>39779</v>
      </c>
      <c r="B956" t="s">
        <v>21</v>
      </c>
      <c r="C956">
        <v>190755</v>
      </c>
      <c r="D956">
        <v>1</v>
      </c>
    </row>
    <row r="957" spans="1:4" x14ac:dyDescent="0.25">
      <c r="A957" s="1">
        <v>39780</v>
      </c>
      <c r="B957" t="s">
        <v>25</v>
      </c>
      <c r="C957">
        <v>505167</v>
      </c>
      <c r="D957">
        <v>2</v>
      </c>
    </row>
    <row r="958" spans="1:4" x14ac:dyDescent="0.25">
      <c r="A958" s="1">
        <v>39783</v>
      </c>
      <c r="B958" t="s">
        <v>20</v>
      </c>
      <c r="C958">
        <v>218100</v>
      </c>
      <c r="D958">
        <v>1</v>
      </c>
    </row>
    <row r="959" spans="1:4" x14ac:dyDescent="0.25">
      <c r="A959" s="1">
        <v>39785</v>
      </c>
      <c r="B959" t="s">
        <v>22</v>
      </c>
      <c r="C959">
        <v>1577300</v>
      </c>
      <c r="D959">
        <v>5</v>
      </c>
    </row>
    <row r="960" spans="1:4" x14ac:dyDescent="0.25">
      <c r="A960" s="1">
        <v>39786</v>
      </c>
      <c r="B960" t="s">
        <v>21</v>
      </c>
      <c r="C960">
        <v>1013277</v>
      </c>
      <c r="D960">
        <v>4</v>
      </c>
    </row>
    <row r="961" spans="1:4" x14ac:dyDescent="0.25">
      <c r="A961" s="1">
        <v>39787</v>
      </c>
      <c r="B961" t="s">
        <v>25</v>
      </c>
      <c r="C961">
        <v>534100</v>
      </c>
      <c r="D961">
        <v>3</v>
      </c>
    </row>
    <row r="962" spans="1:4" x14ac:dyDescent="0.25">
      <c r="A962" s="1">
        <v>39791</v>
      </c>
      <c r="B962" t="s">
        <v>24</v>
      </c>
      <c r="C962">
        <v>475600</v>
      </c>
      <c r="D962">
        <v>1</v>
      </c>
    </row>
    <row r="963" spans="1:4" x14ac:dyDescent="0.25">
      <c r="A963" s="1">
        <v>39792</v>
      </c>
      <c r="B963" t="s">
        <v>22</v>
      </c>
      <c r="C963">
        <v>449050</v>
      </c>
      <c r="D963">
        <v>2</v>
      </c>
    </row>
    <row r="964" spans="1:4" x14ac:dyDescent="0.25">
      <c r="A964" s="1">
        <v>39793</v>
      </c>
      <c r="B964" t="s">
        <v>21</v>
      </c>
      <c r="C964">
        <v>218100</v>
      </c>
      <c r="D964">
        <v>1</v>
      </c>
    </row>
    <row r="965" spans="1:4" x14ac:dyDescent="0.25">
      <c r="A965" s="1">
        <v>39794</v>
      </c>
      <c r="B965" t="s">
        <v>25</v>
      </c>
      <c r="C965">
        <v>436200</v>
      </c>
      <c r="D965">
        <v>2</v>
      </c>
    </row>
    <row r="966" spans="1:4" x14ac:dyDescent="0.25">
      <c r="A966" s="1">
        <v>39797</v>
      </c>
      <c r="B966" t="s">
        <v>20</v>
      </c>
      <c r="C966">
        <v>1103150</v>
      </c>
      <c r="D966">
        <v>4</v>
      </c>
    </row>
    <row r="967" spans="1:4" x14ac:dyDescent="0.25">
      <c r="A967" s="1">
        <v>39798</v>
      </c>
      <c r="B967" t="s">
        <v>24</v>
      </c>
      <c r="C967">
        <v>386195</v>
      </c>
      <c r="D967">
        <v>2</v>
      </c>
    </row>
    <row r="968" spans="1:4" x14ac:dyDescent="0.25">
      <c r="A968" s="1">
        <v>39799</v>
      </c>
      <c r="B968" t="s">
        <v>22</v>
      </c>
      <c r="C968">
        <v>397835</v>
      </c>
      <c r="D968">
        <v>2</v>
      </c>
    </row>
    <row r="969" spans="1:4" x14ac:dyDescent="0.25">
      <c r="A969" s="1">
        <v>39800</v>
      </c>
      <c r="B969" t="s">
        <v>21</v>
      </c>
      <c r="C969">
        <v>481667</v>
      </c>
      <c r="D969">
        <v>2</v>
      </c>
    </row>
    <row r="970" spans="1:4" x14ac:dyDescent="0.25">
      <c r="A970" s="1">
        <v>39804</v>
      </c>
      <c r="B970" t="s">
        <v>20</v>
      </c>
      <c r="C970">
        <v>2241142</v>
      </c>
      <c r="D970">
        <v>8</v>
      </c>
    </row>
    <row r="971" spans="1:4" x14ac:dyDescent="0.25">
      <c r="A971" s="1">
        <v>39805</v>
      </c>
      <c r="B971" t="s">
        <v>24</v>
      </c>
      <c r="C971">
        <v>436200</v>
      </c>
      <c r="D971">
        <v>2</v>
      </c>
    </row>
    <row r="972" spans="1:4" x14ac:dyDescent="0.25">
      <c r="A972" s="1">
        <v>39806</v>
      </c>
      <c r="B972" t="s">
        <v>22</v>
      </c>
      <c r="C972">
        <v>1271440</v>
      </c>
      <c r="D972">
        <v>6</v>
      </c>
    </row>
    <row r="973" spans="1:4" x14ac:dyDescent="0.25">
      <c r="A973" s="1">
        <v>39808</v>
      </c>
      <c r="B973" t="s">
        <v>25</v>
      </c>
      <c r="C973">
        <v>218100</v>
      </c>
      <c r="D973">
        <v>1</v>
      </c>
    </row>
    <row r="974" spans="1:4" x14ac:dyDescent="0.25">
      <c r="A974" s="1">
        <v>39811</v>
      </c>
      <c r="B974" t="s">
        <v>20</v>
      </c>
      <c r="C974">
        <v>834035</v>
      </c>
      <c r="D974">
        <v>4</v>
      </c>
    </row>
    <row r="975" spans="1:4" x14ac:dyDescent="0.25">
      <c r="A975" s="1">
        <v>39812</v>
      </c>
      <c r="B975" t="s">
        <v>24</v>
      </c>
      <c r="C975">
        <v>654300</v>
      </c>
      <c r="D975">
        <v>3</v>
      </c>
    </row>
    <row r="976" spans="1:4" x14ac:dyDescent="0.25">
      <c r="A976" s="1">
        <v>39818</v>
      </c>
      <c r="B976" t="s">
        <v>20</v>
      </c>
      <c r="C976">
        <v>938550</v>
      </c>
      <c r="D976">
        <v>3</v>
      </c>
    </row>
    <row r="977" spans="1:4" x14ac:dyDescent="0.25">
      <c r="A977" s="1">
        <v>39819</v>
      </c>
      <c r="B977" t="s">
        <v>24</v>
      </c>
      <c r="C977">
        <v>627570</v>
      </c>
      <c r="D977">
        <v>3</v>
      </c>
    </row>
    <row r="978" spans="1:4" x14ac:dyDescent="0.25">
      <c r="A978" s="1">
        <v>39820</v>
      </c>
      <c r="B978" t="s">
        <v>22</v>
      </c>
      <c r="C978">
        <v>613470</v>
      </c>
      <c r="D978">
        <v>2</v>
      </c>
    </row>
    <row r="979" spans="1:4" x14ac:dyDescent="0.25">
      <c r="A979" s="1">
        <v>39821</v>
      </c>
      <c r="B979" t="s">
        <v>21</v>
      </c>
      <c r="C979">
        <v>1752255</v>
      </c>
      <c r="D979">
        <v>5</v>
      </c>
    </row>
    <row r="980" spans="1:4" x14ac:dyDescent="0.25">
      <c r="A980" s="1">
        <v>39827</v>
      </c>
      <c r="B980" t="s">
        <v>22</v>
      </c>
      <c r="C980">
        <v>1133700</v>
      </c>
      <c r="D980">
        <v>4</v>
      </c>
    </row>
    <row r="981" spans="1:4" x14ac:dyDescent="0.25">
      <c r="A981" s="1">
        <v>39828</v>
      </c>
      <c r="B981" t="s">
        <v>21</v>
      </c>
      <c r="C981">
        <v>993492</v>
      </c>
      <c r="D981">
        <v>5</v>
      </c>
    </row>
    <row r="982" spans="1:4" x14ac:dyDescent="0.25">
      <c r="A982" s="1">
        <v>39829</v>
      </c>
      <c r="B982" t="s">
        <v>25</v>
      </c>
      <c r="C982">
        <v>1850237</v>
      </c>
      <c r="D982">
        <v>5</v>
      </c>
    </row>
    <row r="983" spans="1:4" x14ac:dyDescent="0.25">
      <c r="A983" s="1">
        <v>39832</v>
      </c>
      <c r="B983" t="s">
        <v>20</v>
      </c>
      <c r="C983">
        <v>204735</v>
      </c>
      <c r="D983">
        <v>1</v>
      </c>
    </row>
    <row r="984" spans="1:4" x14ac:dyDescent="0.25">
      <c r="A984" s="1">
        <v>39833</v>
      </c>
      <c r="B984" t="s">
        <v>24</v>
      </c>
      <c r="C984">
        <v>794935</v>
      </c>
      <c r="D984">
        <v>3</v>
      </c>
    </row>
    <row r="985" spans="1:4" x14ac:dyDescent="0.25">
      <c r="A985" s="1">
        <v>39834</v>
      </c>
      <c r="B985" t="s">
        <v>22</v>
      </c>
      <c r="C985">
        <v>538788</v>
      </c>
      <c r="D985">
        <v>3</v>
      </c>
    </row>
    <row r="986" spans="1:4" x14ac:dyDescent="0.25">
      <c r="A986" s="1">
        <v>39835</v>
      </c>
      <c r="B986" t="s">
        <v>21</v>
      </c>
      <c r="C986">
        <v>729306</v>
      </c>
      <c r="D986">
        <v>3</v>
      </c>
    </row>
    <row r="987" spans="1:4" x14ac:dyDescent="0.25">
      <c r="A987" s="1">
        <v>39836</v>
      </c>
      <c r="B987" t="s">
        <v>25</v>
      </c>
      <c r="C987">
        <v>1485470</v>
      </c>
      <c r="D987">
        <v>6</v>
      </c>
    </row>
    <row r="988" spans="1:4" x14ac:dyDescent="0.25">
      <c r="A988" s="1">
        <v>39839</v>
      </c>
      <c r="B988" t="s">
        <v>20</v>
      </c>
      <c r="C988">
        <v>729242</v>
      </c>
      <c r="D988">
        <v>3</v>
      </c>
    </row>
    <row r="989" spans="1:4" x14ac:dyDescent="0.25">
      <c r="A989" s="1">
        <v>39840</v>
      </c>
      <c r="B989" t="s">
        <v>24</v>
      </c>
      <c r="C989">
        <v>1370760</v>
      </c>
      <c r="D989">
        <v>4</v>
      </c>
    </row>
    <row r="990" spans="1:4" x14ac:dyDescent="0.25">
      <c r="A990" s="1">
        <v>39841</v>
      </c>
      <c r="B990" t="s">
        <v>22</v>
      </c>
      <c r="C990">
        <v>1193038</v>
      </c>
      <c r="D990">
        <v>5</v>
      </c>
    </row>
    <row r="991" spans="1:4" x14ac:dyDescent="0.25">
      <c r="A991" s="1">
        <v>39842</v>
      </c>
      <c r="B991" t="s">
        <v>21</v>
      </c>
      <c r="C991">
        <v>706550</v>
      </c>
      <c r="D991">
        <v>2</v>
      </c>
    </row>
    <row r="992" spans="1:4" x14ac:dyDescent="0.25">
      <c r="A992" s="1">
        <v>39843</v>
      </c>
      <c r="B992" t="s">
        <v>25</v>
      </c>
      <c r="C992">
        <v>447800</v>
      </c>
      <c r="D992">
        <v>1</v>
      </c>
    </row>
    <row r="993" spans="1:4" x14ac:dyDescent="0.25">
      <c r="A993" s="1">
        <v>39846</v>
      </c>
      <c r="B993" t="s">
        <v>20</v>
      </c>
      <c r="C993">
        <v>832545</v>
      </c>
      <c r="D993">
        <v>4</v>
      </c>
    </row>
    <row r="994" spans="1:4" x14ac:dyDescent="0.25">
      <c r="A994" s="1">
        <v>39847</v>
      </c>
      <c r="B994" t="s">
        <v>24</v>
      </c>
      <c r="C994">
        <v>1063585</v>
      </c>
      <c r="D994">
        <v>4</v>
      </c>
    </row>
    <row r="995" spans="1:4" x14ac:dyDescent="0.25">
      <c r="A995" s="1">
        <v>39848</v>
      </c>
      <c r="B995" t="s">
        <v>22</v>
      </c>
      <c r="C995">
        <v>180100</v>
      </c>
      <c r="D995">
        <v>1</v>
      </c>
    </row>
    <row r="996" spans="1:4" x14ac:dyDescent="0.25">
      <c r="A996" s="1">
        <v>39849</v>
      </c>
      <c r="B996" t="s">
        <v>21</v>
      </c>
      <c r="C996">
        <v>871885</v>
      </c>
      <c r="D996">
        <v>4</v>
      </c>
    </row>
    <row r="997" spans="1:4" x14ac:dyDescent="0.25">
      <c r="A997" s="1">
        <v>39850</v>
      </c>
      <c r="B997" t="s">
        <v>25</v>
      </c>
      <c r="C997">
        <v>626955</v>
      </c>
      <c r="D997">
        <v>3</v>
      </c>
    </row>
    <row r="998" spans="1:4" x14ac:dyDescent="0.25">
      <c r="A998" s="1">
        <v>39853</v>
      </c>
      <c r="B998" t="s">
        <v>20</v>
      </c>
      <c r="C998">
        <v>1036650</v>
      </c>
      <c r="D998">
        <v>4</v>
      </c>
    </row>
    <row r="999" spans="1:4" x14ac:dyDescent="0.25">
      <c r="A999" s="1">
        <v>39854</v>
      </c>
      <c r="B999" t="s">
        <v>24</v>
      </c>
      <c r="C999">
        <v>1281685</v>
      </c>
      <c r="D999">
        <v>5</v>
      </c>
    </row>
    <row r="1000" spans="1:4" x14ac:dyDescent="0.25">
      <c r="A1000" s="1">
        <v>39855</v>
      </c>
      <c r="B1000" t="s">
        <v>22</v>
      </c>
      <c r="C1000">
        <v>230950</v>
      </c>
      <c r="D1000">
        <v>1</v>
      </c>
    </row>
    <row r="1001" spans="1:4" x14ac:dyDescent="0.25">
      <c r="A1001" s="1">
        <v>39856</v>
      </c>
      <c r="B1001" t="s">
        <v>21</v>
      </c>
      <c r="C1001">
        <v>218100</v>
      </c>
      <c r="D1001">
        <v>1</v>
      </c>
    </row>
    <row r="1002" spans="1:4" x14ac:dyDescent="0.25">
      <c r="A1002" s="1">
        <v>39857</v>
      </c>
      <c r="B1002" t="s">
        <v>25</v>
      </c>
      <c r="C1002">
        <v>71927</v>
      </c>
      <c r="D1002">
        <v>1</v>
      </c>
    </row>
    <row r="1003" spans="1:4" x14ac:dyDescent="0.25">
      <c r="A1003" s="1">
        <v>39860</v>
      </c>
      <c r="B1003" t="s">
        <v>20</v>
      </c>
      <c r="C1003">
        <v>1368716</v>
      </c>
      <c r="D1003">
        <v>5</v>
      </c>
    </row>
    <row r="1004" spans="1:4" x14ac:dyDescent="0.25">
      <c r="A1004" s="1">
        <v>39861</v>
      </c>
      <c r="B1004" t="s">
        <v>24</v>
      </c>
      <c r="C1004">
        <v>1062520</v>
      </c>
      <c r="D1004">
        <v>4</v>
      </c>
    </row>
    <row r="1005" spans="1:4" x14ac:dyDescent="0.25">
      <c r="A1005" s="1">
        <v>39862</v>
      </c>
      <c r="B1005" t="s">
        <v>22</v>
      </c>
      <c r="C1005">
        <v>1134900</v>
      </c>
      <c r="D1005">
        <v>4</v>
      </c>
    </row>
    <row r="1006" spans="1:4" x14ac:dyDescent="0.25">
      <c r="A1006" s="1">
        <v>39863</v>
      </c>
      <c r="B1006" t="s">
        <v>21</v>
      </c>
      <c r="C1006">
        <v>595657</v>
      </c>
      <c r="D1006">
        <v>3</v>
      </c>
    </row>
    <row r="1007" spans="1:4" x14ac:dyDescent="0.25">
      <c r="A1007" s="1">
        <v>39864</v>
      </c>
      <c r="B1007" t="s">
        <v>25</v>
      </c>
      <c r="C1007">
        <v>476475</v>
      </c>
      <c r="D1007">
        <v>3</v>
      </c>
    </row>
    <row r="1008" spans="1:4" x14ac:dyDescent="0.25">
      <c r="A1008" s="1">
        <v>39868</v>
      </c>
      <c r="B1008" t="s">
        <v>24</v>
      </c>
      <c r="C1008">
        <v>844200</v>
      </c>
      <c r="D1008">
        <v>2</v>
      </c>
    </row>
    <row r="1009" spans="1:4" x14ac:dyDescent="0.25">
      <c r="A1009" s="1">
        <v>39869</v>
      </c>
      <c r="B1009" t="s">
        <v>22</v>
      </c>
      <c r="C1009">
        <v>629300</v>
      </c>
      <c r="D1009">
        <v>3</v>
      </c>
    </row>
    <row r="1010" spans="1:4" x14ac:dyDescent="0.25">
      <c r="A1010" s="1">
        <v>39874</v>
      </c>
      <c r="B1010" t="s">
        <v>20</v>
      </c>
      <c r="C1010">
        <v>1062520</v>
      </c>
      <c r="D1010">
        <v>4</v>
      </c>
    </row>
    <row r="1011" spans="1:4" x14ac:dyDescent="0.25">
      <c r="A1011" s="1">
        <v>39875</v>
      </c>
      <c r="B1011" t="s">
        <v>24</v>
      </c>
      <c r="C1011">
        <v>1431905</v>
      </c>
      <c r="D1011">
        <v>5</v>
      </c>
    </row>
    <row r="1012" spans="1:4" x14ac:dyDescent="0.25">
      <c r="A1012" s="1">
        <v>39877</v>
      </c>
      <c r="B1012" t="s">
        <v>21</v>
      </c>
      <c r="C1012">
        <v>667150</v>
      </c>
      <c r="D1012">
        <v>3</v>
      </c>
    </row>
    <row r="1013" spans="1:4" x14ac:dyDescent="0.25">
      <c r="A1013" s="1">
        <v>39878</v>
      </c>
      <c r="B1013" t="s">
        <v>25</v>
      </c>
      <c r="C1013">
        <v>1298855</v>
      </c>
      <c r="D1013">
        <v>5</v>
      </c>
    </row>
    <row r="1014" spans="1:4" x14ac:dyDescent="0.25">
      <c r="A1014" s="1">
        <v>39881</v>
      </c>
      <c r="B1014" t="s">
        <v>20</v>
      </c>
      <c r="C1014">
        <v>975388</v>
      </c>
      <c r="D1014">
        <v>4</v>
      </c>
    </row>
    <row r="1015" spans="1:4" x14ac:dyDescent="0.25">
      <c r="A1015" s="1">
        <v>39882</v>
      </c>
      <c r="B1015" t="s">
        <v>24</v>
      </c>
      <c r="C1015">
        <v>600105</v>
      </c>
      <c r="D1015">
        <v>2</v>
      </c>
    </row>
    <row r="1016" spans="1:4" x14ac:dyDescent="0.25">
      <c r="A1016" s="1">
        <v>39883</v>
      </c>
      <c r="B1016" t="s">
        <v>22</v>
      </c>
      <c r="C1016">
        <v>436200</v>
      </c>
      <c r="D1016">
        <v>2</v>
      </c>
    </row>
    <row r="1017" spans="1:4" x14ac:dyDescent="0.25">
      <c r="A1017" s="1">
        <v>39884</v>
      </c>
      <c r="B1017" t="s">
        <v>21</v>
      </c>
      <c r="C1017">
        <v>640935</v>
      </c>
      <c r="D1017">
        <v>3</v>
      </c>
    </row>
    <row r="1018" spans="1:4" x14ac:dyDescent="0.25">
      <c r="A1018" s="1">
        <v>39885</v>
      </c>
      <c r="B1018" t="s">
        <v>25</v>
      </c>
      <c r="C1018">
        <v>193100</v>
      </c>
      <c r="D1018">
        <v>1</v>
      </c>
    </row>
    <row r="1019" spans="1:4" x14ac:dyDescent="0.25">
      <c r="A1019" s="1">
        <v>39888</v>
      </c>
      <c r="B1019" t="s">
        <v>20</v>
      </c>
      <c r="C1019">
        <v>1232703</v>
      </c>
      <c r="D1019">
        <v>6</v>
      </c>
    </row>
    <row r="1020" spans="1:4" x14ac:dyDescent="0.25">
      <c r="A1020" s="1">
        <v>39889</v>
      </c>
      <c r="B1020" t="s">
        <v>24</v>
      </c>
      <c r="C1020">
        <v>230950</v>
      </c>
      <c r="D1020">
        <v>1</v>
      </c>
    </row>
    <row r="1021" spans="1:4" x14ac:dyDescent="0.25">
      <c r="A1021" s="1">
        <v>39890</v>
      </c>
      <c r="B1021" t="s">
        <v>22</v>
      </c>
      <c r="C1021">
        <v>884735</v>
      </c>
      <c r="D1021">
        <v>4</v>
      </c>
    </row>
    <row r="1022" spans="1:4" x14ac:dyDescent="0.25">
      <c r="A1022" s="1">
        <v>39891</v>
      </c>
      <c r="B1022" t="s">
        <v>21</v>
      </c>
      <c r="C1022">
        <v>665900</v>
      </c>
      <c r="D1022">
        <v>2</v>
      </c>
    </row>
    <row r="1023" spans="1:4" x14ac:dyDescent="0.25">
      <c r="A1023" s="1">
        <v>39892</v>
      </c>
      <c r="B1023" t="s">
        <v>25</v>
      </c>
      <c r="C1023">
        <v>449050</v>
      </c>
      <c r="D1023">
        <v>2</v>
      </c>
    </row>
    <row r="1024" spans="1:4" x14ac:dyDescent="0.25">
      <c r="A1024" s="1">
        <v>39893</v>
      </c>
      <c r="B1024" t="s">
        <v>19</v>
      </c>
      <c r="C1024">
        <v>372100</v>
      </c>
      <c r="D1024">
        <v>1</v>
      </c>
    </row>
    <row r="1025" spans="1:4" x14ac:dyDescent="0.25">
      <c r="A1025" s="1">
        <v>39896</v>
      </c>
      <c r="B1025" t="s">
        <v>24</v>
      </c>
      <c r="C1025">
        <v>950272</v>
      </c>
      <c r="D1025">
        <v>5</v>
      </c>
    </row>
    <row r="1026" spans="1:4" x14ac:dyDescent="0.25">
      <c r="A1026" s="1">
        <v>39897</v>
      </c>
      <c r="B1026" t="s">
        <v>22</v>
      </c>
      <c r="C1026">
        <v>1391600</v>
      </c>
      <c r="D1026">
        <v>6</v>
      </c>
    </row>
    <row r="1027" spans="1:4" x14ac:dyDescent="0.25">
      <c r="A1027" s="1">
        <v>39898</v>
      </c>
      <c r="B1027" t="s">
        <v>21</v>
      </c>
      <c r="C1027">
        <v>193100</v>
      </c>
      <c r="D1027">
        <v>1</v>
      </c>
    </row>
    <row r="1028" spans="1:4" x14ac:dyDescent="0.25">
      <c r="A1028" s="1">
        <v>39899</v>
      </c>
      <c r="B1028" t="s">
        <v>25</v>
      </c>
      <c r="C1028">
        <v>844420</v>
      </c>
      <c r="D1028">
        <v>3</v>
      </c>
    </row>
    <row r="1029" spans="1:4" x14ac:dyDescent="0.25">
      <c r="A1029" s="1">
        <v>39902</v>
      </c>
      <c r="B1029" t="s">
        <v>20</v>
      </c>
      <c r="C1029">
        <v>629150</v>
      </c>
      <c r="D1029">
        <v>3</v>
      </c>
    </row>
    <row r="1030" spans="1:4" x14ac:dyDescent="0.25">
      <c r="A1030" s="1">
        <v>39903</v>
      </c>
      <c r="B1030" t="s">
        <v>24</v>
      </c>
      <c r="C1030">
        <v>1244095</v>
      </c>
      <c r="D1030">
        <v>5</v>
      </c>
    </row>
    <row r="1031" spans="1:4" x14ac:dyDescent="0.25">
      <c r="A1031" s="1">
        <v>39904</v>
      </c>
      <c r="B1031" t="s">
        <v>22</v>
      </c>
      <c r="C1031">
        <v>122900</v>
      </c>
      <c r="D1031">
        <v>1</v>
      </c>
    </row>
    <row r="1032" spans="1:4" x14ac:dyDescent="0.25">
      <c r="A1032" s="1">
        <v>39905</v>
      </c>
      <c r="B1032" t="s">
        <v>21</v>
      </c>
      <c r="C1032">
        <v>1614333</v>
      </c>
      <c r="D1032">
        <v>6</v>
      </c>
    </row>
    <row r="1033" spans="1:4" x14ac:dyDescent="0.25">
      <c r="A1033" s="1">
        <v>39906</v>
      </c>
      <c r="B1033" t="s">
        <v>25</v>
      </c>
      <c r="C1033">
        <v>756707</v>
      </c>
      <c r="D1033">
        <v>4</v>
      </c>
    </row>
    <row r="1034" spans="1:4" x14ac:dyDescent="0.25">
      <c r="A1034" s="1">
        <v>39909</v>
      </c>
      <c r="B1034" t="s">
        <v>20</v>
      </c>
      <c r="C1034">
        <v>372100</v>
      </c>
      <c r="D1034">
        <v>1</v>
      </c>
    </row>
    <row r="1035" spans="1:4" x14ac:dyDescent="0.25">
      <c r="A1035" s="1">
        <v>39910</v>
      </c>
      <c r="B1035" t="s">
        <v>24</v>
      </c>
      <c r="C1035">
        <v>862100</v>
      </c>
      <c r="D1035">
        <v>5</v>
      </c>
    </row>
    <row r="1036" spans="1:4" x14ac:dyDescent="0.25">
      <c r="A1036" s="1">
        <v>39911</v>
      </c>
      <c r="B1036" t="s">
        <v>22</v>
      </c>
      <c r="C1036">
        <v>578783</v>
      </c>
      <c r="D1036">
        <v>3</v>
      </c>
    </row>
    <row r="1037" spans="1:4" x14ac:dyDescent="0.25">
      <c r="A1037" s="1">
        <v>39916</v>
      </c>
      <c r="B1037" t="s">
        <v>20</v>
      </c>
      <c r="C1037">
        <v>1082450</v>
      </c>
      <c r="D1037">
        <v>3</v>
      </c>
    </row>
    <row r="1038" spans="1:4" x14ac:dyDescent="0.25">
      <c r="A1038" s="1">
        <v>39917</v>
      </c>
      <c r="B1038" t="s">
        <v>24</v>
      </c>
      <c r="C1038">
        <v>204735</v>
      </c>
      <c r="D1038">
        <v>1</v>
      </c>
    </row>
    <row r="1039" spans="1:4" x14ac:dyDescent="0.25">
      <c r="A1039" s="1">
        <v>39919</v>
      </c>
      <c r="B1039" t="s">
        <v>21</v>
      </c>
      <c r="C1039">
        <v>396100</v>
      </c>
      <c r="D1039">
        <v>1</v>
      </c>
    </row>
    <row r="1040" spans="1:4" x14ac:dyDescent="0.25">
      <c r="A1040" s="1">
        <v>39920</v>
      </c>
      <c r="B1040" t="s">
        <v>25</v>
      </c>
      <c r="C1040">
        <v>372100</v>
      </c>
      <c r="D1040">
        <v>1</v>
      </c>
    </row>
    <row r="1041" spans="1:4" x14ac:dyDescent="0.25">
      <c r="A1041" s="1">
        <v>39923</v>
      </c>
      <c r="B1041" t="s">
        <v>20</v>
      </c>
      <c r="C1041">
        <v>511000</v>
      </c>
      <c r="D1041">
        <v>1</v>
      </c>
    </row>
    <row r="1042" spans="1:4" x14ac:dyDescent="0.25">
      <c r="A1042" s="1">
        <v>39924</v>
      </c>
      <c r="B1042" t="s">
        <v>24</v>
      </c>
      <c r="C1042">
        <v>947200</v>
      </c>
      <c r="D1042">
        <v>3</v>
      </c>
    </row>
    <row r="1043" spans="1:4" x14ac:dyDescent="0.25">
      <c r="A1043" s="1">
        <v>39925</v>
      </c>
      <c r="B1043" t="s">
        <v>22</v>
      </c>
      <c r="C1043">
        <v>1386353</v>
      </c>
      <c r="D1043">
        <v>6</v>
      </c>
    </row>
    <row r="1044" spans="1:4" x14ac:dyDescent="0.25">
      <c r="A1044" s="1">
        <v>39926</v>
      </c>
      <c r="B1044" t="s">
        <v>21</v>
      </c>
      <c r="C1044">
        <v>218100</v>
      </c>
      <c r="D1044">
        <v>1</v>
      </c>
    </row>
    <row r="1045" spans="1:4" x14ac:dyDescent="0.25">
      <c r="A1045" s="1">
        <v>39927</v>
      </c>
      <c r="B1045" t="s">
        <v>25</v>
      </c>
      <c r="C1045">
        <v>1317570</v>
      </c>
      <c r="D1045">
        <v>4</v>
      </c>
    </row>
    <row r="1046" spans="1:4" x14ac:dyDescent="0.25">
      <c r="A1046" s="1">
        <v>39930</v>
      </c>
      <c r="B1046" t="s">
        <v>20</v>
      </c>
      <c r="C1046">
        <v>364707</v>
      </c>
      <c r="D1046">
        <v>2</v>
      </c>
    </row>
    <row r="1047" spans="1:4" x14ac:dyDescent="0.25">
      <c r="A1047" s="1">
        <v>39931</v>
      </c>
      <c r="B1047" t="s">
        <v>24</v>
      </c>
      <c r="C1047">
        <v>395610</v>
      </c>
      <c r="D1047">
        <v>1</v>
      </c>
    </row>
    <row r="1048" spans="1:4" x14ac:dyDescent="0.25">
      <c r="A1048" s="1">
        <v>39932</v>
      </c>
      <c r="B1048" t="s">
        <v>22</v>
      </c>
      <c r="C1048">
        <v>2534520</v>
      </c>
      <c r="D1048">
        <v>9</v>
      </c>
    </row>
    <row r="1049" spans="1:4" x14ac:dyDescent="0.25">
      <c r="A1049" s="1">
        <v>39933</v>
      </c>
      <c r="B1049" t="s">
        <v>21</v>
      </c>
      <c r="C1049">
        <v>667150</v>
      </c>
      <c r="D1049">
        <v>3</v>
      </c>
    </row>
    <row r="1050" spans="1:4" x14ac:dyDescent="0.25">
      <c r="A1050" s="1">
        <v>39937</v>
      </c>
      <c r="B1050" t="s">
        <v>20</v>
      </c>
      <c r="C1050">
        <v>818205</v>
      </c>
      <c r="D1050">
        <v>3</v>
      </c>
    </row>
    <row r="1051" spans="1:4" x14ac:dyDescent="0.25">
      <c r="A1051" s="1">
        <v>39939</v>
      </c>
      <c r="B1051" t="s">
        <v>22</v>
      </c>
      <c r="C1051">
        <v>1225335</v>
      </c>
      <c r="D1051">
        <v>4</v>
      </c>
    </row>
    <row r="1052" spans="1:4" x14ac:dyDescent="0.25">
      <c r="A1052" s="1">
        <v>39940</v>
      </c>
      <c r="B1052" t="s">
        <v>21</v>
      </c>
      <c r="C1052">
        <v>590190</v>
      </c>
      <c r="D1052">
        <v>2</v>
      </c>
    </row>
    <row r="1053" spans="1:4" x14ac:dyDescent="0.25">
      <c r="A1053" s="1">
        <v>39941</v>
      </c>
      <c r="B1053" t="s">
        <v>25</v>
      </c>
      <c r="C1053">
        <v>1665090</v>
      </c>
      <c r="D1053">
        <v>7</v>
      </c>
    </row>
    <row r="1054" spans="1:4" x14ac:dyDescent="0.25">
      <c r="A1054" s="1">
        <v>39944</v>
      </c>
      <c r="B1054" t="s">
        <v>20</v>
      </c>
      <c r="C1054">
        <v>1226555</v>
      </c>
      <c r="D1054">
        <v>4</v>
      </c>
    </row>
    <row r="1055" spans="1:4" x14ac:dyDescent="0.25">
      <c r="A1055" s="1">
        <v>39945</v>
      </c>
      <c r="B1055" t="s">
        <v>24</v>
      </c>
      <c r="C1055">
        <v>746898</v>
      </c>
      <c r="D1055">
        <v>4</v>
      </c>
    </row>
    <row r="1056" spans="1:4" x14ac:dyDescent="0.25">
      <c r="A1056" s="1">
        <v>39946</v>
      </c>
      <c r="B1056" t="s">
        <v>22</v>
      </c>
      <c r="C1056">
        <v>1053530</v>
      </c>
      <c r="D1056">
        <v>3</v>
      </c>
    </row>
    <row r="1057" spans="1:4" x14ac:dyDescent="0.25">
      <c r="A1057" s="1">
        <v>39948</v>
      </c>
      <c r="B1057" t="s">
        <v>25</v>
      </c>
      <c r="C1057">
        <v>1027495</v>
      </c>
      <c r="D1057">
        <v>5</v>
      </c>
    </row>
    <row r="1058" spans="1:4" x14ac:dyDescent="0.25">
      <c r="A1058" s="1">
        <v>39951</v>
      </c>
      <c r="B1058" t="s">
        <v>20</v>
      </c>
      <c r="C1058">
        <v>262545</v>
      </c>
      <c r="D1058">
        <v>1</v>
      </c>
    </row>
    <row r="1059" spans="1:4" x14ac:dyDescent="0.25">
      <c r="A1059" s="1">
        <v>39952</v>
      </c>
      <c r="B1059" t="s">
        <v>24</v>
      </c>
      <c r="C1059">
        <v>655653</v>
      </c>
      <c r="D1059">
        <v>4</v>
      </c>
    </row>
    <row r="1060" spans="1:4" x14ac:dyDescent="0.25">
      <c r="A1060" s="1">
        <v>39953</v>
      </c>
      <c r="B1060" t="s">
        <v>22</v>
      </c>
      <c r="C1060">
        <v>783155</v>
      </c>
      <c r="D1060">
        <v>3</v>
      </c>
    </row>
    <row r="1061" spans="1:4" x14ac:dyDescent="0.25">
      <c r="A1061" s="1">
        <v>39954</v>
      </c>
      <c r="B1061" t="s">
        <v>21</v>
      </c>
      <c r="C1061">
        <v>1194500</v>
      </c>
      <c r="D1061">
        <v>5</v>
      </c>
    </row>
    <row r="1062" spans="1:4" x14ac:dyDescent="0.25">
      <c r="A1062" s="1">
        <v>39955</v>
      </c>
      <c r="B1062" t="s">
        <v>25</v>
      </c>
      <c r="C1062">
        <v>1744105</v>
      </c>
      <c r="D1062">
        <v>7</v>
      </c>
    </row>
    <row r="1063" spans="1:4" x14ac:dyDescent="0.25">
      <c r="A1063" s="1">
        <v>39959</v>
      </c>
      <c r="B1063" t="s">
        <v>24</v>
      </c>
      <c r="C1063">
        <v>449050</v>
      </c>
      <c r="D1063">
        <v>2</v>
      </c>
    </row>
    <row r="1064" spans="1:4" x14ac:dyDescent="0.25">
      <c r="A1064" s="1">
        <v>39960</v>
      </c>
      <c r="B1064" t="s">
        <v>22</v>
      </c>
      <c r="C1064">
        <v>1858190</v>
      </c>
      <c r="D1064">
        <v>8</v>
      </c>
    </row>
    <row r="1065" spans="1:4" x14ac:dyDescent="0.25">
      <c r="A1065" s="1">
        <v>39961</v>
      </c>
      <c r="B1065" t="s">
        <v>21</v>
      </c>
      <c r="C1065">
        <v>422100</v>
      </c>
      <c r="D1065">
        <v>1</v>
      </c>
    </row>
    <row r="1066" spans="1:4" x14ac:dyDescent="0.25">
      <c r="A1066" s="1">
        <v>39962</v>
      </c>
      <c r="B1066" t="s">
        <v>25</v>
      </c>
      <c r="C1066">
        <v>857785</v>
      </c>
      <c r="D1066">
        <v>3</v>
      </c>
    </row>
    <row r="1067" spans="1:4" x14ac:dyDescent="0.25">
      <c r="A1067" s="1">
        <v>39965</v>
      </c>
      <c r="B1067" t="s">
        <v>20</v>
      </c>
      <c r="C1067">
        <v>409157</v>
      </c>
      <c r="D1067">
        <v>2</v>
      </c>
    </row>
    <row r="1068" spans="1:4" x14ac:dyDescent="0.25">
      <c r="A1068" s="1">
        <v>39966</v>
      </c>
      <c r="B1068" t="s">
        <v>24</v>
      </c>
      <c r="C1068">
        <v>884000</v>
      </c>
      <c r="D1068">
        <v>3</v>
      </c>
    </row>
    <row r="1069" spans="1:4" x14ac:dyDescent="0.25">
      <c r="A1069" s="1">
        <v>39967</v>
      </c>
      <c r="B1069" t="s">
        <v>22</v>
      </c>
      <c r="C1069">
        <v>1178950</v>
      </c>
      <c r="D1069">
        <v>4</v>
      </c>
    </row>
    <row r="1070" spans="1:4" x14ac:dyDescent="0.25">
      <c r="A1070" s="1">
        <v>39968</v>
      </c>
      <c r="B1070" t="s">
        <v>21</v>
      </c>
      <c r="C1070">
        <v>244850</v>
      </c>
      <c r="D1070">
        <v>1</v>
      </c>
    </row>
    <row r="1071" spans="1:4" x14ac:dyDescent="0.25">
      <c r="A1071" s="1">
        <v>39969</v>
      </c>
      <c r="B1071" t="s">
        <v>25</v>
      </c>
      <c r="C1071">
        <v>1094345</v>
      </c>
      <c r="D1071">
        <v>4</v>
      </c>
    </row>
    <row r="1072" spans="1:4" x14ac:dyDescent="0.25">
      <c r="A1072" s="1">
        <v>39972</v>
      </c>
      <c r="B1072" t="s">
        <v>20</v>
      </c>
      <c r="C1072">
        <v>843170</v>
      </c>
      <c r="D1072">
        <v>2</v>
      </c>
    </row>
    <row r="1073" spans="1:4" x14ac:dyDescent="0.25">
      <c r="A1073" s="1">
        <v>39973</v>
      </c>
      <c r="B1073" t="s">
        <v>24</v>
      </c>
      <c r="C1073">
        <v>924650</v>
      </c>
      <c r="D1073">
        <v>3</v>
      </c>
    </row>
    <row r="1074" spans="1:4" x14ac:dyDescent="0.25">
      <c r="A1074" s="1">
        <v>39974</v>
      </c>
      <c r="B1074" t="s">
        <v>22</v>
      </c>
      <c r="C1074">
        <v>1039250</v>
      </c>
      <c r="D1074">
        <v>4</v>
      </c>
    </row>
    <row r="1075" spans="1:4" x14ac:dyDescent="0.25">
      <c r="A1075" s="1">
        <v>39975</v>
      </c>
      <c r="B1075" t="s">
        <v>21</v>
      </c>
      <c r="C1075">
        <v>253003</v>
      </c>
      <c r="D1075">
        <v>2</v>
      </c>
    </row>
    <row r="1076" spans="1:4" x14ac:dyDescent="0.25">
      <c r="A1076" s="1">
        <v>39976</v>
      </c>
      <c r="B1076" t="s">
        <v>25</v>
      </c>
      <c r="C1076">
        <v>1186785</v>
      </c>
      <c r="D1076">
        <v>6</v>
      </c>
    </row>
    <row r="1077" spans="1:4" x14ac:dyDescent="0.25">
      <c r="A1077" s="1">
        <v>39980</v>
      </c>
      <c r="B1077" t="s">
        <v>24</v>
      </c>
      <c r="C1077">
        <v>590200</v>
      </c>
      <c r="D1077">
        <v>2</v>
      </c>
    </row>
    <row r="1078" spans="1:4" x14ac:dyDescent="0.25">
      <c r="A1078" s="1">
        <v>39981</v>
      </c>
      <c r="B1078" t="s">
        <v>22</v>
      </c>
      <c r="C1078">
        <v>1012853</v>
      </c>
      <c r="D1078">
        <v>3</v>
      </c>
    </row>
    <row r="1079" spans="1:4" x14ac:dyDescent="0.25">
      <c r="A1079" s="1">
        <v>39984</v>
      </c>
      <c r="B1079" t="s">
        <v>19</v>
      </c>
      <c r="C1079">
        <v>115772</v>
      </c>
      <c r="D1079">
        <v>1</v>
      </c>
    </row>
    <row r="1080" spans="1:4" x14ac:dyDescent="0.25">
      <c r="A1080" s="1">
        <v>39987</v>
      </c>
      <c r="B1080" t="s">
        <v>24</v>
      </c>
      <c r="C1080">
        <v>668635</v>
      </c>
      <c r="D1080">
        <v>4</v>
      </c>
    </row>
    <row r="1081" spans="1:4" x14ac:dyDescent="0.25">
      <c r="A1081" s="1">
        <v>39988</v>
      </c>
      <c r="B1081" t="s">
        <v>22</v>
      </c>
      <c r="C1081">
        <v>262550</v>
      </c>
      <c r="D1081">
        <v>1</v>
      </c>
    </row>
    <row r="1082" spans="1:4" x14ac:dyDescent="0.25">
      <c r="A1082" s="1">
        <v>39989</v>
      </c>
      <c r="B1082" t="s">
        <v>21</v>
      </c>
      <c r="C1082">
        <v>1333050</v>
      </c>
      <c r="D1082">
        <v>5</v>
      </c>
    </row>
    <row r="1083" spans="1:4" x14ac:dyDescent="0.25">
      <c r="A1083" s="1">
        <v>39990</v>
      </c>
      <c r="B1083" t="s">
        <v>25</v>
      </c>
      <c r="C1083">
        <v>667150</v>
      </c>
      <c r="D1083">
        <v>3</v>
      </c>
    </row>
    <row r="1084" spans="1:4" x14ac:dyDescent="0.25">
      <c r="A1084" s="1">
        <v>39994</v>
      </c>
      <c r="B1084" t="s">
        <v>24</v>
      </c>
      <c r="C1084">
        <v>230950</v>
      </c>
      <c r="D1084">
        <v>1</v>
      </c>
    </row>
    <row r="1085" spans="1:4" x14ac:dyDescent="0.25">
      <c r="A1085" s="1">
        <v>39995</v>
      </c>
      <c r="B1085" t="s">
        <v>22</v>
      </c>
      <c r="C1085">
        <v>1550750</v>
      </c>
      <c r="D1085">
        <v>6</v>
      </c>
    </row>
    <row r="1086" spans="1:4" x14ac:dyDescent="0.25">
      <c r="A1086" s="1">
        <v>39996</v>
      </c>
      <c r="B1086" t="s">
        <v>21</v>
      </c>
      <c r="C1086">
        <v>2308200</v>
      </c>
      <c r="D1086">
        <v>8</v>
      </c>
    </row>
    <row r="1087" spans="1:4" x14ac:dyDescent="0.25">
      <c r="A1087" s="1">
        <v>39997</v>
      </c>
      <c r="B1087" t="s">
        <v>25</v>
      </c>
      <c r="C1087">
        <v>424950</v>
      </c>
      <c r="D1087">
        <v>2</v>
      </c>
    </row>
    <row r="1088" spans="1:4" x14ac:dyDescent="0.25">
      <c r="A1088" s="1">
        <v>40000</v>
      </c>
      <c r="B1088" t="s">
        <v>20</v>
      </c>
      <c r="C1088">
        <v>718223</v>
      </c>
      <c r="D1088">
        <v>3</v>
      </c>
    </row>
    <row r="1089" spans="1:4" x14ac:dyDescent="0.25">
      <c r="A1089" s="1">
        <v>40001</v>
      </c>
      <c r="B1089" t="s">
        <v>24</v>
      </c>
      <c r="C1089">
        <v>2097805</v>
      </c>
      <c r="D1089">
        <v>7</v>
      </c>
    </row>
    <row r="1090" spans="1:4" x14ac:dyDescent="0.25">
      <c r="A1090" s="1">
        <v>40002</v>
      </c>
      <c r="B1090" t="s">
        <v>22</v>
      </c>
      <c r="C1090">
        <v>613700</v>
      </c>
      <c r="D1090">
        <v>2</v>
      </c>
    </row>
    <row r="1091" spans="1:4" x14ac:dyDescent="0.25">
      <c r="A1091" s="1">
        <v>40004</v>
      </c>
      <c r="B1091" t="s">
        <v>25</v>
      </c>
      <c r="C1091">
        <v>698750</v>
      </c>
      <c r="D1091">
        <v>3</v>
      </c>
    </row>
    <row r="1092" spans="1:4" x14ac:dyDescent="0.25">
      <c r="A1092" s="1">
        <v>40007</v>
      </c>
      <c r="B1092" t="s">
        <v>20</v>
      </c>
      <c r="C1092">
        <v>395610</v>
      </c>
      <c r="D1092">
        <v>1</v>
      </c>
    </row>
    <row r="1093" spans="1:4" x14ac:dyDescent="0.25">
      <c r="A1093" s="1">
        <v>40008</v>
      </c>
      <c r="B1093" t="s">
        <v>24</v>
      </c>
      <c r="C1093">
        <v>569442</v>
      </c>
      <c r="D1093">
        <v>3</v>
      </c>
    </row>
    <row r="1094" spans="1:4" x14ac:dyDescent="0.25">
      <c r="A1094" s="1">
        <v>40009</v>
      </c>
      <c r="B1094" t="s">
        <v>22</v>
      </c>
      <c r="C1094">
        <v>1790610</v>
      </c>
      <c r="D1094">
        <v>5</v>
      </c>
    </row>
    <row r="1095" spans="1:4" x14ac:dyDescent="0.25">
      <c r="A1095" s="1">
        <v>40010</v>
      </c>
      <c r="B1095" t="s">
        <v>21</v>
      </c>
      <c r="C1095">
        <v>640935</v>
      </c>
      <c r="D1095">
        <v>3</v>
      </c>
    </row>
    <row r="1096" spans="1:4" x14ac:dyDescent="0.25">
      <c r="A1096" s="1">
        <v>40011</v>
      </c>
      <c r="B1096" t="s">
        <v>25</v>
      </c>
      <c r="C1096">
        <v>985570</v>
      </c>
      <c r="D1096">
        <v>3</v>
      </c>
    </row>
    <row r="1097" spans="1:4" x14ac:dyDescent="0.25">
      <c r="A1097" s="1">
        <v>40015</v>
      </c>
      <c r="B1097" t="s">
        <v>24</v>
      </c>
      <c r="C1097">
        <v>878480</v>
      </c>
      <c r="D1097">
        <v>4</v>
      </c>
    </row>
    <row r="1098" spans="1:4" x14ac:dyDescent="0.25">
      <c r="A1098" s="1">
        <v>40016</v>
      </c>
      <c r="B1098" t="s">
        <v>22</v>
      </c>
      <c r="C1098">
        <v>976400</v>
      </c>
      <c r="D1098">
        <v>4</v>
      </c>
    </row>
    <row r="1099" spans="1:4" x14ac:dyDescent="0.25">
      <c r="A1099" s="1">
        <v>40017</v>
      </c>
      <c r="B1099" t="s">
        <v>21</v>
      </c>
      <c r="C1099">
        <v>1128650</v>
      </c>
      <c r="D1099">
        <v>3</v>
      </c>
    </row>
    <row r="1100" spans="1:4" x14ac:dyDescent="0.25">
      <c r="A1100" s="1">
        <v>40018</v>
      </c>
      <c r="B1100" t="s">
        <v>25</v>
      </c>
      <c r="C1100">
        <v>1333250</v>
      </c>
      <c r="D1100">
        <v>5</v>
      </c>
    </row>
    <row r="1101" spans="1:4" x14ac:dyDescent="0.25">
      <c r="A1101" s="1">
        <v>40021</v>
      </c>
      <c r="B1101" t="s">
        <v>20</v>
      </c>
      <c r="C1101">
        <v>511000</v>
      </c>
      <c r="D1101">
        <v>1</v>
      </c>
    </row>
    <row r="1102" spans="1:4" x14ac:dyDescent="0.25">
      <c r="A1102" s="1">
        <v>40022</v>
      </c>
      <c r="B1102" t="s">
        <v>24</v>
      </c>
      <c r="C1102">
        <v>729100</v>
      </c>
      <c r="D1102">
        <v>2</v>
      </c>
    </row>
    <row r="1103" spans="1:4" x14ac:dyDescent="0.25">
      <c r="A1103" s="1">
        <v>40023</v>
      </c>
      <c r="B1103" t="s">
        <v>22</v>
      </c>
      <c r="C1103">
        <v>603055</v>
      </c>
      <c r="D1103">
        <v>3</v>
      </c>
    </row>
    <row r="1104" spans="1:4" x14ac:dyDescent="0.25">
      <c r="A1104" s="1">
        <v>40024</v>
      </c>
      <c r="B1104" t="s">
        <v>21</v>
      </c>
      <c r="C1104">
        <v>461900</v>
      </c>
      <c r="D1104">
        <v>2</v>
      </c>
    </row>
    <row r="1105" spans="1:4" x14ac:dyDescent="0.25">
      <c r="A1105" s="1">
        <v>40025</v>
      </c>
      <c r="B1105" t="s">
        <v>25</v>
      </c>
      <c r="C1105">
        <v>834035</v>
      </c>
      <c r="D1105">
        <v>4</v>
      </c>
    </row>
    <row r="1106" spans="1:4" x14ac:dyDescent="0.25">
      <c r="A1106" s="1">
        <v>40028</v>
      </c>
      <c r="B1106" t="s">
        <v>20</v>
      </c>
      <c r="C1106">
        <v>1407050</v>
      </c>
      <c r="D1106">
        <v>5</v>
      </c>
    </row>
    <row r="1107" spans="1:4" x14ac:dyDescent="0.25">
      <c r="A1107" s="1">
        <v>40029</v>
      </c>
      <c r="B1107" t="s">
        <v>24</v>
      </c>
      <c r="C1107">
        <v>1089985</v>
      </c>
      <c r="D1107">
        <v>5</v>
      </c>
    </row>
    <row r="1108" spans="1:4" x14ac:dyDescent="0.25">
      <c r="A1108" s="1">
        <v>40030</v>
      </c>
      <c r="B1108" t="s">
        <v>22</v>
      </c>
      <c r="C1108">
        <v>398200</v>
      </c>
      <c r="D1108">
        <v>2</v>
      </c>
    </row>
    <row r="1109" spans="1:4" x14ac:dyDescent="0.25">
      <c r="A1109" s="1">
        <v>40031</v>
      </c>
      <c r="B1109" t="s">
        <v>21</v>
      </c>
      <c r="C1109">
        <v>1111225</v>
      </c>
      <c r="D1109">
        <v>3</v>
      </c>
    </row>
    <row r="1110" spans="1:4" x14ac:dyDescent="0.25">
      <c r="A1110" s="1">
        <v>40036</v>
      </c>
      <c r="B1110" t="s">
        <v>24</v>
      </c>
      <c r="C1110">
        <v>244850</v>
      </c>
      <c r="D1110">
        <v>1</v>
      </c>
    </row>
    <row r="1111" spans="1:4" x14ac:dyDescent="0.25">
      <c r="A1111" s="1">
        <v>40037</v>
      </c>
      <c r="B1111" t="s">
        <v>22</v>
      </c>
      <c r="C1111">
        <v>1438090</v>
      </c>
      <c r="D1111">
        <v>5</v>
      </c>
    </row>
    <row r="1112" spans="1:4" x14ac:dyDescent="0.25">
      <c r="A1112" s="1">
        <v>40038</v>
      </c>
      <c r="B1112" t="s">
        <v>21</v>
      </c>
      <c r="C1112">
        <v>146607</v>
      </c>
      <c r="D1112">
        <v>1</v>
      </c>
    </row>
    <row r="1113" spans="1:4" x14ac:dyDescent="0.25">
      <c r="A1113" s="1">
        <v>40044</v>
      </c>
      <c r="B1113" t="s">
        <v>22</v>
      </c>
      <c r="C1113">
        <v>1128297</v>
      </c>
      <c r="D1113">
        <v>6</v>
      </c>
    </row>
    <row r="1114" spans="1:4" x14ac:dyDescent="0.25">
      <c r="A1114" s="1">
        <v>40045</v>
      </c>
      <c r="B1114" t="s">
        <v>21</v>
      </c>
      <c r="C1114">
        <v>1272637</v>
      </c>
      <c r="D1114">
        <v>4</v>
      </c>
    </row>
    <row r="1115" spans="1:4" x14ac:dyDescent="0.25">
      <c r="A1115" s="1">
        <v>40046</v>
      </c>
      <c r="B1115" t="s">
        <v>25</v>
      </c>
      <c r="C1115">
        <v>1510900</v>
      </c>
      <c r="D1115">
        <v>5</v>
      </c>
    </row>
    <row r="1116" spans="1:4" x14ac:dyDescent="0.25">
      <c r="A1116" s="1">
        <v>40049</v>
      </c>
      <c r="B1116" t="s">
        <v>20</v>
      </c>
      <c r="C1116">
        <v>395370</v>
      </c>
      <c r="D1116">
        <v>1</v>
      </c>
    </row>
    <row r="1117" spans="1:4" x14ac:dyDescent="0.25">
      <c r="A1117" s="1">
        <v>40050</v>
      </c>
      <c r="B1117" t="s">
        <v>24</v>
      </c>
      <c r="C1117">
        <v>958800</v>
      </c>
      <c r="D1117">
        <v>2</v>
      </c>
    </row>
    <row r="1118" spans="1:4" x14ac:dyDescent="0.25">
      <c r="A1118" s="1">
        <v>40051</v>
      </c>
      <c r="B1118" t="s">
        <v>22</v>
      </c>
      <c r="C1118">
        <v>218100</v>
      </c>
      <c r="D1118">
        <v>1</v>
      </c>
    </row>
    <row r="1119" spans="1:4" x14ac:dyDescent="0.25">
      <c r="A1119" s="1">
        <v>40052</v>
      </c>
      <c r="B1119" t="s">
        <v>21</v>
      </c>
      <c r="C1119">
        <v>552036</v>
      </c>
      <c r="D1119">
        <v>3</v>
      </c>
    </row>
    <row r="1120" spans="1:4" x14ac:dyDescent="0.25">
      <c r="A1120" s="1">
        <v>40053</v>
      </c>
      <c r="B1120" t="s">
        <v>25</v>
      </c>
      <c r="C1120">
        <v>422955</v>
      </c>
      <c r="D1120">
        <v>2</v>
      </c>
    </row>
    <row r="1121" spans="1:4" x14ac:dyDescent="0.25">
      <c r="A1121" s="1">
        <v>40056</v>
      </c>
      <c r="B1121" t="s">
        <v>20</v>
      </c>
      <c r="C1121">
        <v>704100</v>
      </c>
      <c r="D1121">
        <v>2</v>
      </c>
    </row>
    <row r="1122" spans="1:4" x14ac:dyDescent="0.25">
      <c r="A1122" s="1">
        <v>40057</v>
      </c>
      <c r="B1122" t="s">
        <v>24</v>
      </c>
      <c r="C1122">
        <v>654300</v>
      </c>
      <c r="D1122">
        <v>3</v>
      </c>
    </row>
    <row r="1123" spans="1:4" x14ac:dyDescent="0.25">
      <c r="A1123" s="1">
        <v>40058</v>
      </c>
      <c r="B1123" t="s">
        <v>22</v>
      </c>
      <c r="C1123">
        <v>478167</v>
      </c>
      <c r="D1123">
        <v>3</v>
      </c>
    </row>
    <row r="1124" spans="1:4" x14ac:dyDescent="0.25">
      <c r="A1124" s="1">
        <v>40059</v>
      </c>
      <c r="B1124" t="s">
        <v>21</v>
      </c>
      <c r="C1124">
        <v>489700</v>
      </c>
      <c r="D1124">
        <v>2</v>
      </c>
    </row>
    <row r="1125" spans="1:4" x14ac:dyDescent="0.25">
      <c r="A1125" s="1">
        <v>40063</v>
      </c>
      <c r="B1125" t="s">
        <v>20</v>
      </c>
      <c r="C1125">
        <v>1538300</v>
      </c>
      <c r="D1125">
        <v>6</v>
      </c>
    </row>
    <row r="1126" spans="1:4" x14ac:dyDescent="0.25">
      <c r="A1126" s="1">
        <v>40064</v>
      </c>
      <c r="B1126" t="s">
        <v>24</v>
      </c>
      <c r="C1126">
        <v>447800</v>
      </c>
      <c r="D1126">
        <v>1</v>
      </c>
    </row>
    <row r="1127" spans="1:4" x14ac:dyDescent="0.25">
      <c r="A1127" s="1">
        <v>40065</v>
      </c>
      <c r="B1127" t="s">
        <v>22</v>
      </c>
      <c r="C1127">
        <v>884000</v>
      </c>
      <c r="D1127">
        <v>3</v>
      </c>
    </row>
    <row r="1128" spans="1:4" x14ac:dyDescent="0.25">
      <c r="A1128" s="1">
        <v>40066</v>
      </c>
      <c r="B1128" t="s">
        <v>21</v>
      </c>
      <c r="C1128">
        <v>1674225</v>
      </c>
      <c r="D1128">
        <v>5</v>
      </c>
    </row>
    <row r="1129" spans="1:4" x14ac:dyDescent="0.25">
      <c r="A1129" s="1">
        <v>40067</v>
      </c>
      <c r="B1129" t="s">
        <v>25</v>
      </c>
      <c r="C1129">
        <v>436200</v>
      </c>
      <c r="D1129">
        <v>2</v>
      </c>
    </row>
    <row r="1130" spans="1:4" x14ac:dyDescent="0.25">
      <c r="A1130" s="1">
        <v>40070</v>
      </c>
      <c r="B1130" t="s">
        <v>20</v>
      </c>
      <c r="C1130">
        <v>436200</v>
      </c>
      <c r="D1130">
        <v>2</v>
      </c>
    </row>
    <row r="1131" spans="1:4" x14ac:dyDescent="0.25">
      <c r="A1131" s="1">
        <v>40071</v>
      </c>
      <c r="B1131" t="s">
        <v>24</v>
      </c>
      <c r="C1131">
        <v>693900</v>
      </c>
      <c r="D1131">
        <v>3</v>
      </c>
    </row>
    <row r="1132" spans="1:4" x14ac:dyDescent="0.25">
      <c r="A1132" s="1">
        <v>40073</v>
      </c>
      <c r="B1132" t="s">
        <v>21</v>
      </c>
      <c r="C1132">
        <v>122900</v>
      </c>
      <c r="D1132">
        <v>1</v>
      </c>
    </row>
    <row r="1133" spans="1:4" x14ac:dyDescent="0.25">
      <c r="A1133" s="1">
        <v>40074</v>
      </c>
      <c r="B1133" t="s">
        <v>25</v>
      </c>
      <c r="C1133">
        <v>565583</v>
      </c>
      <c r="D1133">
        <v>3</v>
      </c>
    </row>
    <row r="1134" spans="1:4" x14ac:dyDescent="0.25">
      <c r="A1134" s="1">
        <v>40077</v>
      </c>
      <c r="B1134" t="s">
        <v>20</v>
      </c>
      <c r="C1134">
        <v>781383</v>
      </c>
      <c r="D1134">
        <v>3</v>
      </c>
    </row>
    <row r="1135" spans="1:4" x14ac:dyDescent="0.25">
      <c r="A1135" s="1">
        <v>40078</v>
      </c>
      <c r="B1135" t="s">
        <v>24</v>
      </c>
      <c r="C1135">
        <v>262550</v>
      </c>
      <c r="D1135">
        <v>1</v>
      </c>
    </row>
    <row r="1136" spans="1:4" x14ac:dyDescent="0.25">
      <c r="A1136" s="1">
        <v>40079</v>
      </c>
      <c r="B1136" t="s">
        <v>22</v>
      </c>
      <c r="C1136">
        <v>269507</v>
      </c>
      <c r="D1136">
        <v>2</v>
      </c>
    </row>
    <row r="1137" spans="1:4" x14ac:dyDescent="0.25">
      <c r="A1137" s="1">
        <v>40080</v>
      </c>
      <c r="B1137" t="s">
        <v>21</v>
      </c>
      <c r="C1137">
        <v>230950</v>
      </c>
      <c r="D1137">
        <v>1</v>
      </c>
    </row>
    <row r="1138" spans="1:4" x14ac:dyDescent="0.25">
      <c r="A1138" s="1">
        <v>40081</v>
      </c>
      <c r="B1138" t="s">
        <v>25</v>
      </c>
      <c r="C1138">
        <v>613470</v>
      </c>
      <c r="D1138">
        <v>2</v>
      </c>
    </row>
    <row r="1139" spans="1:4" x14ac:dyDescent="0.25">
      <c r="A1139" s="1">
        <v>40084</v>
      </c>
      <c r="B1139" t="s">
        <v>20</v>
      </c>
      <c r="C1139">
        <v>1082850</v>
      </c>
      <c r="D1139">
        <v>4</v>
      </c>
    </row>
    <row r="1140" spans="1:4" x14ac:dyDescent="0.25">
      <c r="A1140" s="1">
        <v>40085</v>
      </c>
      <c r="B1140" t="s">
        <v>24</v>
      </c>
      <c r="C1140">
        <v>422835</v>
      </c>
      <c r="D1140">
        <v>2</v>
      </c>
    </row>
    <row r="1141" spans="1:4" x14ac:dyDescent="0.25">
      <c r="A1141" s="1">
        <v>40086</v>
      </c>
      <c r="B1141" t="s">
        <v>22</v>
      </c>
      <c r="C1141">
        <v>633900</v>
      </c>
      <c r="D1141">
        <v>2</v>
      </c>
    </row>
    <row r="1142" spans="1:4" x14ac:dyDescent="0.25">
      <c r="A1142" s="1">
        <v>40087</v>
      </c>
      <c r="B1142" t="s">
        <v>21</v>
      </c>
      <c r="C1142">
        <v>501853</v>
      </c>
      <c r="D1142">
        <v>2</v>
      </c>
    </row>
    <row r="1143" spans="1:4" x14ac:dyDescent="0.25">
      <c r="A1143" s="1">
        <v>40088</v>
      </c>
      <c r="B1143" t="s">
        <v>25</v>
      </c>
      <c r="C1143">
        <v>447800</v>
      </c>
      <c r="D1143">
        <v>1</v>
      </c>
    </row>
    <row r="1144" spans="1:4" x14ac:dyDescent="0.25">
      <c r="A1144" s="1">
        <v>40091</v>
      </c>
      <c r="B1144" t="s">
        <v>20</v>
      </c>
      <c r="C1144">
        <v>1703235</v>
      </c>
      <c r="D1144">
        <v>6</v>
      </c>
    </row>
    <row r="1145" spans="1:4" x14ac:dyDescent="0.25">
      <c r="A1145" s="1">
        <v>40092</v>
      </c>
      <c r="B1145" t="s">
        <v>24</v>
      </c>
      <c r="C1145">
        <v>1443865</v>
      </c>
      <c r="D1145">
        <v>4</v>
      </c>
    </row>
    <row r="1146" spans="1:4" x14ac:dyDescent="0.25">
      <c r="A1146" s="1">
        <v>40093</v>
      </c>
      <c r="B1146" t="s">
        <v>22</v>
      </c>
      <c r="C1146">
        <v>218100</v>
      </c>
      <c r="D1146">
        <v>1</v>
      </c>
    </row>
    <row r="1147" spans="1:4" x14ac:dyDescent="0.25">
      <c r="A1147" s="1">
        <v>40094</v>
      </c>
      <c r="B1147" t="s">
        <v>21</v>
      </c>
      <c r="C1147">
        <v>552033</v>
      </c>
      <c r="D1147">
        <v>3</v>
      </c>
    </row>
    <row r="1148" spans="1:4" x14ac:dyDescent="0.25">
      <c r="A1148" s="1">
        <v>40095</v>
      </c>
      <c r="B1148" t="s">
        <v>25</v>
      </c>
      <c r="C1148">
        <v>665900</v>
      </c>
      <c r="D1148">
        <v>2</v>
      </c>
    </row>
    <row r="1149" spans="1:4" x14ac:dyDescent="0.25">
      <c r="A1149" s="1">
        <v>40099</v>
      </c>
      <c r="B1149" t="s">
        <v>24</v>
      </c>
      <c r="C1149">
        <v>1479070</v>
      </c>
      <c r="D1149">
        <v>5</v>
      </c>
    </row>
    <row r="1150" spans="1:4" x14ac:dyDescent="0.25">
      <c r="A1150" s="1">
        <v>40100</v>
      </c>
      <c r="B1150" t="s">
        <v>22</v>
      </c>
      <c r="C1150">
        <v>218100</v>
      </c>
      <c r="D1150">
        <v>1</v>
      </c>
    </row>
    <row r="1151" spans="1:4" x14ac:dyDescent="0.25">
      <c r="A1151" s="1">
        <v>40101</v>
      </c>
      <c r="B1151" t="s">
        <v>21</v>
      </c>
      <c r="C1151">
        <v>230950</v>
      </c>
      <c r="D1151">
        <v>1</v>
      </c>
    </row>
    <row r="1152" spans="1:4" x14ac:dyDescent="0.25">
      <c r="A1152" s="1">
        <v>40102</v>
      </c>
      <c r="B1152" t="s">
        <v>25</v>
      </c>
      <c r="C1152">
        <v>1344650</v>
      </c>
      <c r="D1152">
        <v>4</v>
      </c>
    </row>
    <row r="1153" spans="1:4" x14ac:dyDescent="0.25">
      <c r="A1153" s="1">
        <v>40105</v>
      </c>
      <c r="B1153" t="s">
        <v>20</v>
      </c>
      <c r="C1153">
        <v>585403</v>
      </c>
      <c r="D1153">
        <v>3</v>
      </c>
    </row>
    <row r="1154" spans="1:4" x14ac:dyDescent="0.25">
      <c r="A1154" s="1">
        <v>40106</v>
      </c>
      <c r="B1154" t="s">
        <v>24</v>
      </c>
      <c r="C1154">
        <v>230950</v>
      </c>
      <c r="D1154">
        <v>1</v>
      </c>
    </row>
    <row r="1155" spans="1:4" x14ac:dyDescent="0.25">
      <c r="A1155" s="1">
        <v>40107</v>
      </c>
      <c r="B1155" t="s">
        <v>22</v>
      </c>
      <c r="C1155">
        <v>806570</v>
      </c>
      <c r="D1155">
        <v>3</v>
      </c>
    </row>
    <row r="1156" spans="1:4" x14ac:dyDescent="0.25">
      <c r="A1156" s="1">
        <v>40108</v>
      </c>
      <c r="B1156" t="s">
        <v>21</v>
      </c>
      <c r="C1156">
        <v>436200</v>
      </c>
      <c r="D1156">
        <v>2</v>
      </c>
    </row>
    <row r="1157" spans="1:4" x14ac:dyDescent="0.25">
      <c r="A1157" s="1">
        <v>40112</v>
      </c>
      <c r="B1157" t="s">
        <v>20</v>
      </c>
      <c r="C1157">
        <v>218100</v>
      </c>
      <c r="D1157">
        <v>1</v>
      </c>
    </row>
    <row r="1158" spans="1:4" x14ac:dyDescent="0.25">
      <c r="A1158" s="1">
        <v>40113</v>
      </c>
      <c r="B1158" t="s">
        <v>24</v>
      </c>
      <c r="C1158">
        <v>793810</v>
      </c>
      <c r="D1158">
        <v>3</v>
      </c>
    </row>
    <row r="1159" spans="1:4" x14ac:dyDescent="0.25">
      <c r="A1159" s="1">
        <v>40114</v>
      </c>
      <c r="B1159" t="s">
        <v>22</v>
      </c>
      <c r="C1159">
        <v>2521225</v>
      </c>
      <c r="D1159">
        <v>8</v>
      </c>
    </row>
    <row r="1160" spans="1:4" x14ac:dyDescent="0.25">
      <c r="A1160" s="1">
        <v>40120</v>
      </c>
      <c r="B1160" t="s">
        <v>24</v>
      </c>
      <c r="C1160">
        <v>244850</v>
      </c>
      <c r="D1160">
        <v>1</v>
      </c>
    </row>
    <row r="1161" spans="1:4" x14ac:dyDescent="0.25">
      <c r="A1161" s="1">
        <v>40121</v>
      </c>
      <c r="B1161" t="s">
        <v>22</v>
      </c>
      <c r="C1161">
        <v>1692285</v>
      </c>
      <c r="D1161">
        <v>7</v>
      </c>
    </row>
    <row r="1162" spans="1:4" x14ac:dyDescent="0.25">
      <c r="A1162" s="1">
        <v>40122</v>
      </c>
      <c r="B1162" t="s">
        <v>21</v>
      </c>
      <c r="C1162">
        <v>481684</v>
      </c>
      <c r="D1162">
        <v>3</v>
      </c>
    </row>
    <row r="1163" spans="1:4" x14ac:dyDescent="0.25">
      <c r="A1163" s="1">
        <v>40126</v>
      </c>
      <c r="B1163" t="s">
        <v>20</v>
      </c>
      <c r="C1163">
        <v>204735</v>
      </c>
      <c r="D1163">
        <v>1</v>
      </c>
    </row>
    <row r="1164" spans="1:4" x14ac:dyDescent="0.25">
      <c r="A1164" s="1">
        <v>40127</v>
      </c>
      <c r="B1164" t="s">
        <v>24</v>
      </c>
      <c r="C1164">
        <v>455650</v>
      </c>
      <c r="D1164">
        <v>2</v>
      </c>
    </row>
    <row r="1165" spans="1:4" x14ac:dyDescent="0.25">
      <c r="A1165" s="1">
        <v>40130</v>
      </c>
      <c r="B1165" t="s">
        <v>25</v>
      </c>
      <c r="C1165">
        <v>395370</v>
      </c>
      <c r="D1165">
        <v>1</v>
      </c>
    </row>
    <row r="1166" spans="1:4" x14ac:dyDescent="0.25">
      <c r="A1166" s="1">
        <v>40135</v>
      </c>
      <c r="B1166" t="s">
        <v>22</v>
      </c>
      <c r="C1166">
        <v>449050</v>
      </c>
      <c r="D1166">
        <v>2</v>
      </c>
    </row>
    <row r="1167" spans="1:4" x14ac:dyDescent="0.25">
      <c r="A1167" s="1">
        <v>40136</v>
      </c>
      <c r="B1167" t="s">
        <v>21</v>
      </c>
      <c r="C1167">
        <v>395370</v>
      </c>
      <c r="D1167">
        <v>1</v>
      </c>
    </row>
    <row r="1168" spans="1:4" x14ac:dyDescent="0.25">
      <c r="A1168" s="1">
        <v>40137</v>
      </c>
      <c r="B1168" t="s">
        <v>25</v>
      </c>
      <c r="C1168">
        <v>1867287</v>
      </c>
      <c r="D1168">
        <v>7</v>
      </c>
    </row>
    <row r="1169" spans="1:4" x14ac:dyDescent="0.25">
      <c r="A1169" s="1">
        <v>40141</v>
      </c>
      <c r="B1169" t="s">
        <v>24</v>
      </c>
      <c r="C1169">
        <v>706588</v>
      </c>
      <c r="D1169">
        <v>3</v>
      </c>
    </row>
    <row r="1170" spans="1:4" x14ac:dyDescent="0.25">
      <c r="A1170" s="1">
        <v>40142</v>
      </c>
      <c r="B1170" t="s">
        <v>22</v>
      </c>
      <c r="C1170">
        <v>193095</v>
      </c>
      <c r="D1170">
        <v>1</v>
      </c>
    </row>
    <row r="1171" spans="1:4" x14ac:dyDescent="0.25">
      <c r="A1171" s="1">
        <v>40143</v>
      </c>
      <c r="B1171" t="s">
        <v>21</v>
      </c>
      <c r="C1171">
        <v>591295</v>
      </c>
      <c r="D1171">
        <v>3</v>
      </c>
    </row>
    <row r="1172" spans="1:4" x14ac:dyDescent="0.25">
      <c r="A1172" s="1">
        <v>40144</v>
      </c>
      <c r="B1172" t="s">
        <v>25</v>
      </c>
      <c r="C1172">
        <v>353850</v>
      </c>
      <c r="D1172">
        <v>2</v>
      </c>
    </row>
    <row r="1173" spans="1:4" x14ac:dyDescent="0.25">
      <c r="A1173" s="1">
        <v>40147</v>
      </c>
      <c r="B1173" t="s">
        <v>20</v>
      </c>
      <c r="C1173">
        <v>1582760</v>
      </c>
      <c r="D1173">
        <v>6</v>
      </c>
    </row>
    <row r="1174" spans="1:4" x14ac:dyDescent="0.25">
      <c r="A1174" s="1">
        <v>40148</v>
      </c>
      <c r="B1174" t="s">
        <v>24</v>
      </c>
      <c r="C1174">
        <v>115772</v>
      </c>
      <c r="D1174">
        <v>1</v>
      </c>
    </row>
    <row r="1175" spans="1:4" x14ac:dyDescent="0.25">
      <c r="A1175" s="1">
        <v>40150</v>
      </c>
      <c r="B1175" t="s">
        <v>21</v>
      </c>
      <c r="C1175">
        <v>755850</v>
      </c>
      <c r="D1175">
        <v>2</v>
      </c>
    </row>
    <row r="1176" spans="1:4" x14ac:dyDescent="0.25">
      <c r="A1176" s="1">
        <v>40151</v>
      </c>
      <c r="B1176" t="s">
        <v>25</v>
      </c>
      <c r="C1176">
        <v>833990</v>
      </c>
      <c r="D1176">
        <v>3</v>
      </c>
    </row>
    <row r="1177" spans="1:4" x14ac:dyDescent="0.25">
      <c r="A1177" s="1">
        <v>40152</v>
      </c>
      <c r="B1177" t="s">
        <v>19</v>
      </c>
      <c r="C1177">
        <v>204855</v>
      </c>
      <c r="D1177">
        <v>1</v>
      </c>
    </row>
    <row r="1178" spans="1:4" x14ac:dyDescent="0.25">
      <c r="A1178" s="1">
        <v>40154</v>
      </c>
      <c r="B1178" t="s">
        <v>20</v>
      </c>
      <c r="C1178">
        <v>1192392</v>
      </c>
      <c r="D1178">
        <v>6</v>
      </c>
    </row>
    <row r="1179" spans="1:4" x14ac:dyDescent="0.25">
      <c r="A1179" s="1">
        <v>40157</v>
      </c>
      <c r="B1179" t="s">
        <v>21</v>
      </c>
      <c r="C1179">
        <v>1387020</v>
      </c>
      <c r="D1179">
        <v>4</v>
      </c>
    </row>
    <row r="1180" spans="1:4" x14ac:dyDescent="0.25">
      <c r="A1180" s="1">
        <v>40158</v>
      </c>
      <c r="B1180" t="s">
        <v>25</v>
      </c>
      <c r="C1180">
        <v>395370</v>
      </c>
      <c r="D1180">
        <v>1</v>
      </c>
    </row>
    <row r="1181" spans="1:4" x14ac:dyDescent="0.25">
      <c r="A1181" s="1">
        <v>40161</v>
      </c>
      <c r="B1181" t="s">
        <v>20</v>
      </c>
      <c r="C1181">
        <v>883090</v>
      </c>
      <c r="D1181">
        <v>2</v>
      </c>
    </row>
    <row r="1182" spans="1:4" x14ac:dyDescent="0.25">
      <c r="A1182" s="1">
        <v>40162</v>
      </c>
      <c r="B1182" t="s">
        <v>24</v>
      </c>
      <c r="C1182">
        <v>862770</v>
      </c>
      <c r="D1182">
        <v>3</v>
      </c>
    </row>
    <row r="1183" spans="1:4" x14ac:dyDescent="0.25">
      <c r="A1183" s="1">
        <v>40163</v>
      </c>
      <c r="B1183" t="s">
        <v>22</v>
      </c>
      <c r="C1183">
        <v>1053880</v>
      </c>
      <c r="D1183">
        <v>5</v>
      </c>
    </row>
    <row r="1184" spans="1:4" x14ac:dyDescent="0.25">
      <c r="A1184" s="1">
        <v>40164</v>
      </c>
      <c r="B1184" t="s">
        <v>21</v>
      </c>
      <c r="C1184">
        <v>447800</v>
      </c>
      <c r="D1184">
        <v>1</v>
      </c>
    </row>
    <row r="1185" spans="1:4" x14ac:dyDescent="0.25">
      <c r="A1185" s="1">
        <v>40165</v>
      </c>
      <c r="B1185" t="s">
        <v>25</v>
      </c>
      <c r="C1185">
        <v>347853</v>
      </c>
      <c r="D1185">
        <v>2</v>
      </c>
    </row>
    <row r="1186" spans="1:4" x14ac:dyDescent="0.25">
      <c r="A1186" s="1">
        <v>40168</v>
      </c>
      <c r="B1186" t="s">
        <v>20</v>
      </c>
      <c r="C1186">
        <v>2173322</v>
      </c>
      <c r="D1186">
        <v>9</v>
      </c>
    </row>
    <row r="1187" spans="1:4" x14ac:dyDescent="0.25">
      <c r="A1187" s="1">
        <v>40169</v>
      </c>
      <c r="B1187" t="s">
        <v>24</v>
      </c>
      <c r="C1187">
        <v>655700</v>
      </c>
      <c r="D1187">
        <v>2</v>
      </c>
    </row>
    <row r="1188" spans="1:4" x14ac:dyDescent="0.25">
      <c r="A1188" s="1">
        <v>40170</v>
      </c>
      <c r="B1188" t="s">
        <v>22</v>
      </c>
      <c r="C1188">
        <v>806420</v>
      </c>
      <c r="D1188">
        <v>3</v>
      </c>
    </row>
    <row r="1189" spans="1:4" x14ac:dyDescent="0.25">
      <c r="A1189" s="1">
        <v>40171</v>
      </c>
      <c r="B1189" t="s">
        <v>21</v>
      </c>
      <c r="C1189">
        <v>588470</v>
      </c>
      <c r="D1189">
        <v>2</v>
      </c>
    </row>
    <row r="1190" spans="1:4" x14ac:dyDescent="0.25">
      <c r="A1190" s="1">
        <v>40175</v>
      </c>
      <c r="B1190" t="s">
        <v>20</v>
      </c>
      <c r="C1190">
        <v>2361985</v>
      </c>
      <c r="D1190">
        <v>8</v>
      </c>
    </row>
    <row r="1191" spans="1:4" x14ac:dyDescent="0.25">
      <c r="A1191" s="1">
        <v>40176</v>
      </c>
      <c r="B1191" t="s">
        <v>24</v>
      </c>
      <c r="C1191">
        <v>1160707</v>
      </c>
      <c r="D1191">
        <v>5</v>
      </c>
    </row>
    <row r="1192" spans="1:4" x14ac:dyDescent="0.25">
      <c r="A1192" s="1">
        <v>40177</v>
      </c>
      <c r="B1192" t="s">
        <v>22</v>
      </c>
      <c r="C1192">
        <v>204855</v>
      </c>
      <c r="D1192">
        <v>1</v>
      </c>
    </row>
    <row r="1193" spans="1:4" x14ac:dyDescent="0.25">
      <c r="A1193" s="1">
        <v>40182</v>
      </c>
      <c r="B1193" t="s">
        <v>20</v>
      </c>
      <c r="C1193">
        <v>1362086</v>
      </c>
      <c r="D1193">
        <v>5</v>
      </c>
    </row>
    <row r="1194" spans="1:4" x14ac:dyDescent="0.25">
      <c r="A1194" s="1">
        <v>40183</v>
      </c>
      <c r="B1194" t="s">
        <v>24</v>
      </c>
      <c r="C1194">
        <v>1072557</v>
      </c>
      <c r="D1194">
        <v>6</v>
      </c>
    </row>
    <row r="1195" spans="1:4" x14ac:dyDescent="0.25">
      <c r="A1195" s="1">
        <v>40184</v>
      </c>
      <c r="B1195" t="s">
        <v>22</v>
      </c>
      <c r="C1195">
        <v>844872</v>
      </c>
      <c r="D1195">
        <v>3</v>
      </c>
    </row>
    <row r="1196" spans="1:4" x14ac:dyDescent="0.25">
      <c r="A1196" s="1">
        <v>40185</v>
      </c>
      <c r="B1196" t="s">
        <v>21</v>
      </c>
      <c r="C1196">
        <v>779000</v>
      </c>
      <c r="D1196">
        <v>3</v>
      </c>
    </row>
    <row r="1197" spans="1:4" x14ac:dyDescent="0.25">
      <c r="A1197" s="1">
        <v>40186</v>
      </c>
      <c r="B1197" t="s">
        <v>25</v>
      </c>
      <c r="C1197">
        <v>1140450</v>
      </c>
      <c r="D1197">
        <v>3</v>
      </c>
    </row>
    <row r="1198" spans="1:4" x14ac:dyDescent="0.25">
      <c r="A1198" s="1">
        <v>40190</v>
      </c>
      <c r="B1198" t="s">
        <v>24</v>
      </c>
      <c r="C1198">
        <v>271600</v>
      </c>
      <c r="D1198">
        <v>1</v>
      </c>
    </row>
    <row r="1199" spans="1:4" x14ac:dyDescent="0.25">
      <c r="A1199" s="1">
        <v>40191</v>
      </c>
      <c r="B1199" t="s">
        <v>22</v>
      </c>
      <c r="C1199">
        <v>1592350</v>
      </c>
      <c r="D1199">
        <v>4</v>
      </c>
    </row>
    <row r="1200" spans="1:4" x14ac:dyDescent="0.25">
      <c r="A1200" s="1">
        <v>40192</v>
      </c>
      <c r="B1200" t="s">
        <v>21</v>
      </c>
      <c r="C1200">
        <v>1885750</v>
      </c>
      <c r="D1200">
        <v>6</v>
      </c>
    </row>
    <row r="1201" spans="1:4" x14ac:dyDescent="0.25">
      <c r="A1201" s="1">
        <v>40193</v>
      </c>
      <c r="B1201" t="s">
        <v>25</v>
      </c>
      <c r="C1201">
        <v>1258406</v>
      </c>
      <c r="D1201">
        <v>4</v>
      </c>
    </row>
    <row r="1202" spans="1:4" x14ac:dyDescent="0.25">
      <c r="A1202" s="1">
        <v>40196</v>
      </c>
      <c r="B1202" t="s">
        <v>20</v>
      </c>
      <c r="C1202">
        <v>930575</v>
      </c>
      <c r="D1202">
        <v>5</v>
      </c>
    </row>
    <row r="1203" spans="1:4" x14ac:dyDescent="0.25">
      <c r="A1203" s="1">
        <v>40197</v>
      </c>
      <c r="B1203" t="s">
        <v>24</v>
      </c>
      <c r="C1203">
        <v>880509</v>
      </c>
      <c r="D1203">
        <v>5</v>
      </c>
    </row>
    <row r="1204" spans="1:4" x14ac:dyDescent="0.25">
      <c r="A1204" s="1">
        <v>40198</v>
      </c>
      <c r="B1204" t="s">
        <v>22</v>
      </c>
      <c r="C1204">
        <v>316000</v>
      </c>
      <c r="D1204">
        <v>2</v>
      </c>
    </row>
    <row r="1205" spans="1:4" x14ac:dyDescent="0.25">
      <c r="A1205" s="1">
        <v>40199</v>
      </c>
      <c r="B1205" t="s">
        <v>21</v>
      </c>
      <c r="C1205">
        <v>1144820</v>
      </c>
      <c r="D1205">
        <v>4</v>
      </c>
    </row>
    <row r="1206" spans="1:4" x14ac:dyDescent="0.25">
      <c r="A1206" s="1">
        <v>40200</v>
      </c>
      <c r="B1206" t="s">
        <v>25</v>
      </c>
      <c r="C1206">
        <v>627570</v>
      </c>
      <c r="D1206">
        <v>3</v>
      </c>
    </row>
    <row r="1207" spans="1:4" x14ac:dyDescent="0.25">
      <c r="A1207" s="1">
        <v>40203</v>
      </c>
      <c r="B1207" t="s">
        <v>20</v>
      </c>
      <c r="C1207">
        <v>218100</v>
      </c>
      <c r="D1207">
        <v>1</v>
      </c>
    </row>
    <row r="1208" spans="1:4" x14ac:dyDescent="0.25">
      <c r="A1208" s="1">
        <v>40204</v>
      </c>
      <c r="B1208" t="s">
        <v>24</v>
      </c>
      <c r="C1208">
        <v>411055</v>
      </c>
      <c r="D1208">
        <v>2</v>
      </c>
    </row>
    <row r="1209" spans="1:4" x14ac:dyDescent="0.25">
      <c r="A1209" s="1">
        <v>40205</v>
      </c>
      <c r="B1209" t="s">
        <v>22</v>
      </c>
      <c r="C1209">
        <v>2147567</v>
      </c>
      <c r="D1209">
        <v>7</v>
      </c>
    </row>
    <row r="1210" spans="1:4" x14ac:dyDescent="0.25">
      <c r="A1210" s="1">
        <v>40206</v>
      </c>
      <c r="B1210" t="s">
        <v>21</v>
      </c>
      <c r="C1210">
        <v>693700</v>
      </c>
      <c r="D1210">
        <v>2</v>
      </c>
    </row>
    <row r="1211" spans="1:4" x14ac:dyDescent="0.25">
      <c r="A1211" s="1">
        <v>40210</v>
      </c>
      <c r="B1211" t="s">
        <v>20</v>
      </c>
      <c r="C1211">
        <v>1171127</v>
      </c>
      <c r="D1211">
        <v>5</v>
      </c>
    </row>
    <row r="1212" spans="1:4" x14ac:dyDescent="0.25">
      <c r="A1212" s="1">
        <v>40211</v>
      </c>
      <c r="B1212" t="s">
        <v>24</v>
      </c>
      <c r="C1212">
        <v>395370</v>
      </c>
      <c r="D1212">
        <v>1</v>
      </c>
    </row>
    <row r="1213" spans="1:4" x14ac:dyDescent="0.25">
      <c r="A1213" s="1">
        <v>40212</v>
      </c>
      <c r="B1213" t="s">
        <v>22</v>
      </c>
      <c r="C1213">
        <v>678750</v>
      </c>
      <c r="D1213">
        <v>2</v>
      </c>
    </row>
    <row r="1214" spans="1:4" x14ac:dyDescent="0.25">
      <c r="A1214" s="1">
        <v>40213</v>
      </c>
      <c r="B1214" t="s">
        <v>21</v>
      </c>
      <c r="C1214">
        <v>129753</v>
      </c>
      <c r="D1214">
        <v>1</v>
      </c>
    </row>
    <row r="1215" spans="1:4" x14ac:dyDescent="0.25">
      <c r="A1215" s="1">
        <v>40214</v>
      </c>
      <c r="B1215" t="s">
        <v>25</v>
      </c>
      <c r="C1215">
        <v>1035570</v>
      </c>
      <c r="D1215">
        <v>3</v>
      </c>
    </row>
    <row r="1216" spans="1:4" x14ac:dyDescent="0.25">
      <c r="A1216" s="1">
        <v>40217</v>
      </c>
      <c r="B1216" t="s">
        <v>20</v>
      </c>
      <c r="C1216">
        <v>964905</v>
      </c>
      <c r="D1216">
        <v>3</v>
      </c>
    </row>
    <row r="1217" spans="1:4" x14ac:dyDescent="0.25">
      <c r="A1217" s="1">
        <v>40218</v>
      </c>
      <c r="B1217" t="s">
        <v>24</v>
      </c>
      <c r="C1217">
        <v>1363724</v>
      </c>
      <c r="D1217">
        <v>8</v>
      </c>
    </row>
    <row r="1218" spans="1:4" x14ac:dyDescent="0.25">
      <c r="A1218" s="1">
        <v>40219</v>
      </c>
      <c r="B1218" t="s">
        <v>22</v>
      </c>
      <c r="C1218">
        <v>898635</v>
      </c>
      <c r="D1218">
        <v>4</v>
      </c>
    </row>
    <row r="1219" spans="1:4" x14ac:dyDescent="0.25">
      <c r="A1219" s="1">
        <v>40220</v>
      </c>
      <c r="B1219" t="s">
        <v>21</v>
      </c>
      <c r="C1219">
        <v>1051400</v>
      </c>
      <c r="D1219">
        <v>4</v>
      </c>
    </row>
    <row r="1220" spans="1:4" x14ac:dyDescent="0.25">
      <c r="A1220" s="1">
        <v>40221</v>
      </c>
      <c r="B1220" t="s">
        <v>25</v>
      </c>
      <c r="C1220">
        <v>591300</v>
      </c>
      <c r="D1220">
        <v>3</v>
      </c>
    </row>
    <row r="1221" spans="1:4" x14ac:dyDescent="0.25">
      <c r="A1221" s="1">
        <v>40222</v>
      </c>
      <c r="B1221" t="s">
        <v>19</v>
      </c>
      <c r="C1221">
        <v>475600</v>
      </c>
      <c r="D1221">
        <v>1</v>
      </c>
    </row>
    <row r="1222" spans="1:4" x14ac:dyDescent="0.25">
      <c r="A1222" s="1">
        <v>40224</v>
      </c>
      <c r="B1222" t="s">
        <v>20</v>
      </c>
      <c r="C1222">
        <v>794200</v>
      </c>
      <c r="D1222">
        <v>2</v>
      </c>
    </row>
    <row r="1223" spans="1:4" x14ac:dyDescent="0.25">
      <c r="A1223" s="1">
        <v>40226</v>
      </c>
      <c r="B1223" t="s">
        <v>22</v>
      </c>
      <c r="C1223">
        <v>747200</v>
      </c>
      <c r="D1223">
        <v>2</v>
      </c>
    </row>
    <row r="1224" spans="1:4" x14ac:dyDescent="0.25">
      <c r="A1224" s="1">
        <v>40227</v>
      </c>
      <c r="B1224" t="s">
        <v>21</v>
      </c>
      <c r="C1224">
        <v>395370</v>
      </c>
      <c r="D1224">
        <v>1</v>
      </c>
    </row>
    <row r="1225" spans="1:4" x14ac:dyDescent="0.25">
      <c r="A1225" s="1">
        <v>40228</v>
      </c>
      <c r="B1225" t="s">
        <v>25</v>
      </c>
      <c r="C1225">
        <v>770072</v>
      </c>
      <c r="D1225">
        <v>4</v>
      </c>
    </row>
    <row r="1226" spans="1:4" x14ac:dyDescent="0.25">
      <c r="A1226" s="1">
        <v>40231</v>
      </c>
      <c r="B1226" t="s">
        <v>20</v>
      </c>
      <c r="C1226">
        <v>640200</v>
      </c>
      <c r="D1226">
        <v>2</v>
      </c>
    </row>
    <row r="1227" spans="1:4" x14ac:dyDescent="0.25">
      <c r="A1227" s="1">
        <v>40232</v>
      </c>
      <c r="B1227" t="s">
        <v>24</v>
      </c>
      <c r="C1227">
        <v>244850</v>
      </c>
      <c r="D1227">
        <v>1</v>
      </c>
    </row>
    <row r="1228" spans="1:4" x14ac:dyDescent="0.25">
      <c r="A1228" s="1">
        <v>40233</v>
      </c>
      <c r="B1228" t="s">
        <v>22</v>
      </c>
      <c r="C1228">
        <v>122900</v>
      </c>
      <c r="D1228">
        <v>1</v>
      </c>
    </row>
    <row r="1229" spans="1:4" x14ac:dyDescent="0.25">
      <c r="A1229" s="1">
        <v>40234</v>
      </c>
      <c r="B1229" t="s">
        <v>21</v>
      </c>
      <c r="C1229">
        <v>1650765</v>
      </c>
      <c r="D1229">
        <v>5</v>
      </c>
    </row>
    <row r="1230" spans="1:4" x14ac:dyDescent="0.25">
      <c r="A1230" s="1">
        <v>40235</v>
      </c>
      <c r="B1230" t="s">
        <v>25</v>
      </c>
      <c r="C1230">
        <v>626320</v>
      </c>
      <c r="D1230">
        <v>2</v>
      </c>
    </row>
    <row r="1231" spans="1:4" x14ac:dyDescent="0.25">
      <c r="A1231" s="1">
        <v>40238</v>
      </c>
      <c r="B1231" t="s">
        <v>20</v>
      </c>
      <c r="C1231">
        <v>447800</v>
      </c>
      <c r="D1231">
        <v>1</v>
      </c>
    </row>
    <row r="1232" spans="1:4" x14ac:dyDescent="0.25">
      <c r="A1232" s="1">
        <v>40239</v>
      </c>
      <c r="B1232" t="s">
        <v>24</v>
      </c>
      <c r="C1232">
        <v>436200</v>
      </c>
      <c r="D1232">
        <v>2</v>
      </c>
    </row>
    <row r="1233" spans="1:4" x14ac:dyDescent="0.25">
      <c r="A1233" s="1">
        <v>40240</v>
      </c>
      <c r="B1233" t="s">
        <v>22</v>
      </c>
      <c r="C1233">
        <v>230950</v>
      </c>
      <c r="D1233">
        <v>1</v>
      </c>
    </row>
    <row r="1234" spans="1:4" x14ac:dyDescent="0.25">
      <c r="A1234" s="1">
        <v>40241</v>
      </c>
      <c r="B1234" t="s">
        <v>21</v>
      </c>
      <c r="C1234">
        <v>204855</v>
      </c>
      <c r="D1234">
        <v>1</v>
      </c>
    </row>
    <row r="1235" spans="1:4" x14ac:dyDescent="0.25">
      <c r="A1235" s="1">
        <v>40242</v>
      </c>
      <c r="B1235" t="s">
        <v>25</v>
      </c>
      <c r="C1235">
        <v>1501135</v>
      </c>
      <c r="D1235">
        <v>7</v>
      </c>
    </row>
    <row r="1236" spans="1:4" x14ac:dyDescent="0.25">
      <c r="A1236" s="1">
        <v>40245</v>
      </c>
      <c r="B1236" t="s">
        <v>20</v>
      </c>
      <c r="C1236">
        <v>262545</v>
      </c>
      <c r="D1236">
        <v>1</v>
      </c>
    </row>
    <row r="1237" spans="1:4" x14ac:dyDescent="0.25">
      <c r="A1237" s="1">
        <v>40246</v>
      </c>
      <c r="B1237" t="s">
        <v>24</v>
      </c>
      <c r="C1237">
        <v>933950</v>
      </c>
      <c r="D1237">
        <v>3</v>
      </c>
    </row>
    <row r="1238" spans="1:4" x14ac:dyDescent="0.25">
      <c r="A1238" s="1">
        <v>40247</v>
      </c>
      <c r="B1238" t="s">
        <v>22</v>
      </c>
      <c r="C1238">
        <v>511000</v>
      </c>
      <c r="D1238">
        <v>1</v>
      </c>
    </row>
    <row r="1239" spans="1:4" x14ac:dyDescent="0.25">
      <c r="A1239" s="1">
        <v>40249</v>
      </c>
      <c r="B1239" t="s">
        <v>25</v>
      </c>
      <c r="C1239">
        <v>1705920</v>
      </c>
      <c r="D1239">
        <v>8</v>
      </c>
    </row>
    <row r="1240" spans="1:4" x14ac:dyDescent="0.25">
      <c r="A1240" s="1">
        <v>40252</v>
      </c>
      <c r="B1240" t="s">
        <v>20</v>
      </c>
      <c r="C1240">
        <v>302664</v>
      </c>
      <c r="D1240">
        <v>2</v>
      </c>
    </row>
    <row r="1241" spans="1:4" x14ac:dyDescent="0.25">
      <c r="A1241" s="1">
        <v>40253</v>
      </c>
      <c r="B1241" t="s">
        <v>24</v>
      </c>
      <c r="C1241">
        <v>682795</v>
      </c>
      <c r="D1241">
        <v>3</v>
      </c>
    </row>
    <row r="1242" spans="1:4" x14ac:dyDescent="0.25">
      <c r="A1242" s="1">
        <v>40254</v>
      </c>
      <c r="B1242" t="s">
        <v>22</v>
      </c>
      <c r="C1242">
        <v>640540</v>
      </c>
      <c r="D1242">
        <v>3</v>
      </c>
    </row>
    <row r="1243" spans="1:4" x14ac:dyDescent="0.25">
      <c r="A1243" s="1">
        <v>40255</v>
      </c>
      <c r="B1243" t="s">
        <v>21</v>
      </c>
      <c r="C1243">
        <v>643050</v>
      </c>
      <c r="D1243">
        <v>3</v>
      </c>
    </row>
    <row r="1244" spans="1:4" x14ac:dyDescent="0.25">
      <c r="A1244" s="1">
        <v>40256</v>
      </c>
      <c r="B1244" t="s">
        <v>25</v>
      </c>
      <c r="C1244">
        <v>929700</v>
      </c>
      <c r="D1244">
        <v>4</v>
      </c>
    </row>
    <row r="1245" spans="1:4" x14ac:dyDescent="0.25">
      <c r="A1245" s="1">
        <v>40257</v>
      </c>
      <c r="B1245" t="s">
        <v>19</v>
      </c>
      <c r="C1245">
        <v>204855</v>
      </c>
      <c r="D1245">
        <v>1</v>
      </c>
    </row>
    <row r="1246" spans="1:4" x14ac:dyDescent="0.25">
      <c r="A1246" s="1">
        <v>40260</v>
      </c>
      <c r="B1246" t="s">
        <v>24</v>
      </c>
      <c r="C1246">
        <v>1051250</v>
      </c>
      <c r="D1246">
        <v>4</v>
      </c>
    </row>
    <row r="1247" spans="1:4" x14ac:dyDescent="0.25">
      <c r="A1247" s="1">
        <v>40261</v>
      </c>
      <c r="B1247" t="s">
        <v>22</v>
      </c>
      <c r="C1247">
        <v>1007802</v>
      </c>
      <c r="D1247">
        <v>4</v>
      </c>
    </row>
    <row r="1248" spans="1:4" x14ac:dyDescent="0.25">
      <c r="A1248" s="1">
        <v>40262</v>
      </c>
      <c r="B1248" t="s">
        <v>21</v>
      </c>
      <c r="C1248">
        <v>395370</v>
      </c>
      <c r="D1248">
        <v>1</v>
      </c>
    </row>
    <row r="1249" spans="1:4" x14ac:dyDescent="0.25">
      <c r="A1249" s="1">
        <v>40263</v>
      </c>
      <c r="B1249" t="s">
        <v>25</v>
      </c>
      <c r="C1249">
        <v>794545</v>
      </c>
      <c r="D1249">
        <v>4</v>
      </c>
    </row>
    <row r="1250" spans="1:4" x14ac:dyDescent="0.25">
      <c r="A1250" s="1">
        <v>40266</v>
      </c>
      <c r="B1250" t="s">
        <v>20</v>
      </c>
      <c r="C1250">
        <v>355267</v>
      </c>
      <c r="D1250">
        <v>2</v>
      </c>
    </row>
    <row r="1251" spans="1:4" x14ac:dyDescent="0.25">
      <c r="A1251" s="1">
        <v>40267</v>
      </c>
      <c r="B1251" t="s">
        <v>24</v>
      </c>
      <c r="C1251">
        <v>320736</v>
      </c>
      <c r="D1251">
        <v>2</v>
      </c>
    </row>
    <row r="1252" spans="1:4" x14ac:dyDescent="0.25">
      <c r="A1252" s="1">
        <v>40268</v>
      </c>
      <c r="B1252" t="s">
        <v>22</v>
      </c>
      <c r="C1252">
        <v>180100</v>
      </c>
      <c r="D1252">
        <v>1</v>
      </c>
    </row>
    <row r="1253" spans="1:4" x14ac:dyDescent="0.25">
      <c r="A1253" s="1">
        <v>40273</v>
      </c>
      <c r="B1253" t="s">
        <v>20</v>
      </c>
      <c r="C1253">
        <v>262550</v>
      </c>
      <c r="D1253">
        <v>1</v>
      </c>
    </row>
    <row r="1254" spans="1:4" x14ac:dyDescent="0.25">
      <c r="A1254" s="1">
        <v>40274</v>
      </c>
      <c r="B1254" t="s">
        <v>24</v>
      </c>
      <c r="C1254">
        <v>1143153</v>
      </c>
      <c r="D1254">
        <v>5</v>
      </c>
    </row>
    <row r="1255" spans="1:4" x14ac:dyDescent="0.25">
      <c r="A1255" s="1">
        <v>40276</v>
      </c>
      <c r="B1255" t="s">
        <v>21</v>
      </c>
      <c r="C1255">
        <v>1076400</v>
      </c>
      <c r="D1255">
        <v>4</v>
      </c>
    </row>
    <row r="1256" spans="1:4" x14ac:dyDescent="0.25">
      <c r="A1256" s="1">
        <v>40277</v>
      </c>
      <c r="B1256" t="s">
        <v>25</v>
      </c>
      <c r="C1256">
        <v>527953</v>
      </c>
      <c r="D1256">
        <v>3</v>
      </c>
    </row>
    <row r="1257" spans="1:4" x14ac:dyDescent="0.25">
      <c r="A1257" s="1">
        <v>40280</v>
      </c>
      <c r="B1257" t="s">
        <v>20</v>
      </c>
      <c r="C1257">
        <v>1182090</v>
      </c>
      <c r="D1257">
        <v>6</v>
      </c>
    </row>
    <row r="1258" spans="1:4" x14ac:dyDescent="0.25">
      <c r="A1258" s="1">
        <v>40281</v>
      </c>
      <c r="B1258" t="s">
        <v>24</v>
      </c>
      <c r="C1258">
        <v>767710</v>
      </c>
      <c r="D1258">
        <v>2</v>
      </c>
    </row>
    <row r="1259" spans="1:4" x14ac:dyDescent="0.25">
      <c r="A1259" s="1">
        <v>40282</v>
      </c>
      <c r="B1259" t="s">
        <v>22</v>
      </c>
      <c r="C1259">
        <v>395370</v>
      </c>
      <c r="D1259">
        <v>1</v>
      </c>
    </row>
    <row r="1260" spans="1:4" x14ac:dyDescent="0.25">
      <c r="A1260" s="1">
        <v>40283</v>
      </c>
      <c r="B1260" t="s">
        <v>21</v>
      </c>
      <c r="C1260">
        <v>386200</v>
      </c>
      <c r="D1260">
        <v>2</v>
      </c>
    </row>
    <row r="1261" spans="1:4" x14ac:dyDescent="0.25">
      <c r="A1261" s="1">
        <v>40284</v>
      </c>
      <c r="B1261" t="s">
        <v>25</v>
      </c>
      <c r="C1261">
        <v>475600</v>
      </c>
      <c r="D1261">
        <v>1</v>
      </c>
    </row>
    <row r="1262" spans="1:4" x14ac:dyDescent="0.25">
      <c r="A1262" s="1">
        <v>40285</v>
      </c>
      <c r="B1262" t="s">
        <v>19</v>
      </c>
      <c r="C1262">
        <v>511000</v>
      </c>
      <c r="D1262">
        <v>1</v>
      </c>
    </row>
    <row r="1263" spans="1:4" x14ac:dyDescent="0.25">
      <c r="A1263" s="1">
        <v>40287</v>
      </c>
      <c r="B1263" t="s">
        <v>20</v>
      </c>
      <c r="C1263">
        <v>653050</v>
      </c>
      <c r="D1263">
        <v>2</v>
      </c>
    </row>
    <row r="1264" spans="1:4" x14ac:dyDescent="0.25">
      <c r="A1264" s="1">
        <v>40288</v>
      </c>
      <c r="B1264" t="s">
        <v>24</v>
      </c>
      <c r="C1264">
        <v>372100</v>
      </c>
      <c r="D1264">
        <v>1</v>
      </c>
    </row>
    <row r="1265" spans="1:4" x14ac:dyDescent="0.25">
      <c r="A1265" s="1">
        <v>40289</v>
      </c>
      <c r="B1265" t="s">
        <v>22</v>
      </c>
      <c r="C1265">
        <v>462950</v>
      </c>
      <c r="D1265">
        <v>2</v>
      </c>
    </row>
    <row r="1266" spans="1:4" x14ac:dyDescent="0.25">
      <c r="A1266" s="1">
        <v>40290</v>
      </c>
      <c r="B1266" t="s">
        <v>21</v>
      </c>
      <c r="C1266">
        <v>230950</v>
      </c>
      <c r="D1266">
        <v>1</v>
      </c>
    </row>
    <row r="1267" spans="1:4" x14ac:dyDescent="0.25">
      <c r="A1267" s="1">
        <v>40294</v>
      </c>
      <c r="B1267" t="s">
        <v>20</v>
      </c>
      <c r="C1267">
        <v>1238382</v>
      </c>
      <c r="D1267">
        <v>9</v>
      </c>
    </row>
    <row r="1268" spans="1:4" x14ac:dyDescent="0.25">
      <c r="A1268" s="1">
        <v>40295</v>
      </c>
      <c r="B1268" t="s">
        <v>24</v>
      </c>
      <c r="C1268">
        <v>979345</v>
      </c>
      <c r="D1268">
        <v>6</v>
      </c>
    </row>
    <row r="1269" spans="1:4" x14ac:dyDescent="0.25">
      <c r="A1269" s="1">
        <v>40296</v>
      </c>
      <c r="B1269" t="s">
        <v>22</v>
      </c>
      <c r="C1269">
        <v>913193</v>
      </c>
      <c r="D1269">
        <v>6</v>
      </c>
    </row>
    <row r="1270" spans="1:4" x14ac:dyDescent="0.25">
      <c r="A1270" s="1">
        <v>40297</v>
      </c>
      <c r="B1270" t="s">
        <v>21</v>
      </c>
      <c r="C1270">
        <v>1395810</v>
      </c>
      <c r="D1270">
        <v>10</v>
      </c>
    </row>
    <row r="1271" spans="1:4" x14ac:dyDescent="0.25">
      <c r="A1271" s="1">
        <v>40298</v>
      </c>
      <c r="B1271" t="s">
        <v>25</v>
      </c>
      <c r="C1271">
        <v>481505</v>
      </c>
      <c r="D1271">
        <v>3</v>
      </c>
    </row>
    <row r="1272" spans="1:4" x14ac:dyDescent="0.25">
      <c r="A1272" s="1">
        <v>40301</v>
      </c>
      <c r="B1272" t="s">
        <v>20</v>
      </c>
      <c r="C1272">
        <v>397562</v>
      </c>
      <c r="D1272">
        <v>4</v>
      </c>
    </row>
    <row r="1273" spans="1:4" x14ac:dyDescent="0.25">
      <c r="A1273" s="1">
        <v>40302</v>
      </c>
      <c r="B1273" t="s">
        <v>24</v>
      </c>
      <c r="C1273">
        <v>1022018</v>
      </c>
      <c r="D1273">
        <v>8</v>
      </c>
    </row>
    <row r="1274" spans="1:4" x14ac:dyDescent="0.25">
      <c r="A1274" s="1">
        <v>40303</v>
      </c>
      <c r="B1274" t="s">
        <v>22</v>
      </c>
      <c r="C1274">
        <v>788883</v>
      </c>
      <c r="D1274">
        <v>6</v>
      </c>
    </row>
    <row r="1275" spans="1:4" x14ac:dyDescent="0.25">
      <c r="A1275" s="1">
        <v>40304</v>
      </c>
      <c r="B1275" t="s">
        <v>21</v>
      </c>
      <c r="C1275">
        <v>1072286</v>
      </c>
      <c r="D1275">
        <v>7</v>
      </c>
    </row>
    <row r="1276" spans="1:4" x14ac:dyDescent="0.25">
      <c r="A1276" s="1">
        <v>40305</v>
      </c>
      <c r="B1276" t="s">
        <v>25</v>
      </c>
      <c r="C1276">
        <v>983686</v>
      </c>
      <c r="D1276">
        <v>6</v>
      </c>
    </row>
    <row r="1277" spans="1:4" x14ac:dyDescent="0.25">
      <c r="A1277" s="1">
        <v>40306</v>
      </c>
      <c r="B1277" t="s">
        <v>19</v>
      </c>
      <c r="C1277">
        <v>103600</v>
      </c>
      <c r="D1277">
        <v>1</v>
      </c>
    </row>
    <row r="1278" spans="1:4" x14ac:dyDescent="0.25">
      <c r="A1278" s="1">
        <v>40308</v>
      </c>
      <c r="B1278" t="s">
        <v>20</v>
      </c>
      <c r="C1278">
        <v>552175</v>
      </c>
      <c r="D1278">
        <v>5</v>
      </c>
    </row>
    <row r="1279" spans="1:4" x14ac:dyDescent="0.25">
      <c r="A1279" s="1">
        <v>40309</v>
      </c>
      <c r="B1279" t="s">
        <v>24</v>
      </c>
      <c r="C1279">
        <v>230950</v>
      </c>
      <c r="D1279">
        <v>1</v>
      </c>
    </row>
    <row r="1280" spans="1:4" x14ac:dyDescent="0.25">
      <c r="A1280" s="1">
        <v>40310</v>
      </c>
      <c r="B1280" t="s">
        <v>22</v>
      </c>
      <c r="C1280">
        <v>608447</v>
      </c>
      <c r="D1280">
        <v>5</v>
      </c>
    </row>
    <row r="1281" spans="1:4" x14ac:dyDescent="0.25">
      <c r="A1281" s="1">
        <v>40311</v>
      </c>
      <c r="B1281" t="s">
        <v>21</v>
      </c>
      <c r="C1281">
        <v>937528</v>
      </c>
      <c r="D1281">
        <v>7</v>
      </c>
    </row>
    <row r="1282" spans="1:4" x14ac:dyDescent="0.25">
      <c r="A1282" s="1">
        <v>40312</v>
      </c>
      <c r="B1282" t="s">
        <v>25</v>
      </c>
      <c r="C1282">
        <v>727073</v>
      </c>
      <c r="D1282">
        <v>5</v>
      </c>
    </row>
    <row r="1283" spans="1:4" x14ac:dyDescent="0.25">
      <c r="A1283" s="1">
        <v>40316</v>
      </c>
      <c r="B1283" t="s">
        <v>24</v>
      </c>
      <c r="C1283">
        <v>1115431</v>
      </c>
      <c r="D1283">
        <v>9</v>
      </c>
    </row>
    <row r="1284" spans="1:4" x14ac:dyDescent="0.25">
      <c r="A1284" s="1">
        <v>40317</v>
      </c>
      <c r="B1284" t="s">
        <v>22</v>
      </c>
      <c r="C1284">
        <v>483743</v>
      </c>
      <c r="D1284">
        <v>3</v>
      </c>
    </row>
    <row r="1285" spans="1:4" x14ac:dyDescent="0.25">
      <c r="A1285" s="1">
        <v>40318</v>
      </c>
      <c r="B1285" t="s">
        <v>21</v>
      </c>
      <c r="C1285">
        <v>394125</v>
      </c>
      <c r="D1285">
        <v>2</v>
      </c>
    </row>
    <row r="1286" spans="1:4" x14ac:dyDescent="0.25">
      <c r="A1286" s="1">
        <v>40319</v>
      </c>
      <c r="B1286" t="s">
        <v>25</v>
      </c>
      <c r="C1286">
        <v>934568</v>
      </c>
      <c r="D1286">
        <v>7</v>
      </c>
    </row>
    <row r="1287" spans="1:4" x14ac:dyDescent="0.25">
      <c r="A1287" s="1">
        <v>40322</v>
      </c>
      <c r="B1287" t="s">
        <v>20</v>
      </c>
      <c r="C1287">
        <v>756640</v>
      </c>
      <c r="D1287">
        <v>4</v>
      </c>
    </row>
    <row r="1288" spans="1:4" x14ac:dyDescent="0.25">
      <c r="A1288" s="1">
        <v>40323</v>
      </c>
      <c r="B1288" t="s">
        <v>24</v>
      </c>
      <c r="C1288">
        <v>945797</v>
      </c>
      <c r="D1288">
        <v>8</v>
      </c>
    </row>
    <row r="1289" spans="1:4" x14ac:dyDescent="0.25">
      <c r="A1289" s="1">
        <v>40324</v>
      </c>
      <c r="B1289" t="s">
        <v>22</v>
      </c>
      <c r="C1289">
        <v>948216</v>
      </c>
      <c r="D1289">
        <v>6</v>
      </c>
    </row>
    <row r="1290" spans="1:4" x14ac:dyDescent="0.25">
      <c r="A1290" s="1">
        <v>40325</v>
      </c>
      <c r="B1290" t="s">
        <v>21</v>
      </c>
      <c r="C1290">
        <v>933413</v>
      </c>
      <c r="D1290">
        <v>6</v>
      </c>
    </row>
    <row r="1291" spans="1:4" x14ac:dyDescent="0.25">
      <c r="A1291" s="1">
        <v>40326</v>
      </c>
      <c r="B1291" t="s">
        <v>25</v>
      </c>
      <c r="C1291">
        <v>1395900</v>
      </c>
      <c r="D1291">
        <v>9</v>
      </c>
    </row>
    <row r="1292" spans="1:4" x14ac:dyDescent="0.25">
      <c r="A1292" s="1">
        <v>40329</v>
      </c>
      <c r="B1292" t="s">
        <v>20</v>
      </c>
      <c r="C1292">
        <v>788507</v>
      </c>
      <c r="D1292">
        <v>8</v>
      </c>
    </row>
    <row r="1293" spans="1:4" x14ac:dyDescent="0.25">
      <c r="A1293" s="1">
        <v>40330</v>
      </c>
      <c r="B1293" t="s">
        <v>24</v>
      </c>
      <c r="C1293">
        <v>458125</v>
      </c>
      <c r="D1293">
        <v>4</v>
      </c>
    </row>
    <row r="1294" spans="1:4" x14ac:dyDescent="0.25">
      <c r="A1294" s="1">
        <v>40331</v>
      </c>
      <c r="B1294" t="s">
        <v>22</v>
      </c>
      <c r="C1294">
        <v>354725</v>
      </c>
      <c r="D1294">
        <v>3</v>
      </c>
    </row>
    <row r="1295" spans="1:4" x14ac:dyDescent="0.25">
      <c r="A1295" s="1">
        <v>40332</v>
      </c>
      <c r="B1295" t="s">
        <v>21</v>
      </c>
      <c r="C1295">
        <v>857793</v>
      </c>
      <c r="D1295">
        <v>7</v>
      </c>
    </row>
    <row r="1296" spans="1:4" x14ac:dyDescent="0.25">
      <c r="A1296" s="1">
        <v>40333</v>
      </c>
      <c r="B1296" t="s">
        <v>25</v>
      </c>
      <c r="C1296">
        <v>580204</v>
      </c>
      <c r="D1296">
        <v>5</v>
      </c>
    </row>
    <row r="1297" spans="1:4" x14ac:dyDescent="0.25">
      <c r="A1297" s="1">
        <v>40334</v>
      </c>
      <c r="B1297" t="s">
        <v>19</v>
      </c>
      <c r="C1297">
        <v>116100</v>
      </c>
      <c r="D1297">
        <v>1</v>
      </c>
    </row>
    <row r="1298" spans="1:4" x14ac:dyDescent="0.25">
      <c r="A1298" s="1">
        <v>40337</v>
      </c>
      <c r="B1298" t="s">
        <v>24</v>
      </c>
      <c r="C1298">
        <v>1275250</v>
      </c>
      <c r="D1298">
        <v>8</v>
      </c>
    </row>
    <row r="1299" spans="1:4" x14ac:dyDescent="0.25">
      <c r="A1299" s="1">
        <v>40338</v>
      </c>
      <c r="B1299" t="s">
        <v>22</v>
      </c>
      <c r="C1299">
        <v>997686</v>
      </c>
      <c r="D1299">
        <v>6</v>
      </c>
    </row>
    <row r="1300" spans="1:4" x14ac:dyDescent="0.25">
      <c r="A1300" s="1">
        <v>40339</v>
      </c>
      <c r="B1300" t="s">
        <v>21</v>
      </c>
      <c r="C1300">
        <v>1526143</v>
      </c>
      <c r="D1300">
        <v>10</v>
      </c>
    </row>
    <row r="1301" spans="1:4" x14ac:dyDescent="0.25">
      <c r="A1301" s="1">
        <v>40340</v>
      </c>
      <c r="B1301" t="s">
        <v>25</v>
      </c>
      <c r="C1301">
        <v>638318</v>
      </c>
      <c r="D1301">
        <v>5</v>
      </c>
    </row>
    <row r="1302" spans="1:4" x14ac:dyDescent="0.25">
      <c r="A1302" s="1">
        <v>40344</v>
      </c>
      <c r="B1302" t="s">
        <v>24</v>
      </c>
      <c r="C1302">
        <v>792500</v>
      </c>
      <c r="D1302">
        <v>5</v>
      </c>
    </row>
    <row r="1303" spans="1:4" x14ac:dyDescent="0.25">
      <c r="A1303" s="1">
        <v>40345</v>
      </c>
      <c r="B1303" t="s">
        <v>22</v>
      </c>
      <c r="C1303">
        <v>1004262</v>
      </c>
      <c r="D1303">
        <v>8</v>
      </c>
    </row>
    <row r="1304" spans="1:4" x14ac:dyDescent="0.25">
      <c r="A1304" s="1">
        <v>40346</v>
      </c>
      <c r="B1304" t="s">
        <v>21</v>
      </c>
      <c r="C1304">
        <v>486625</v>
      </c>
      <c r="D1304">
        <v>4</v>
      </c>
    </row>
    <row r="1305" spans="1:4" x14ac:dyDescent="0.25">
      <c r="A1305" s="1">
        <v>40347</v>
      </c>
      <c r="B1305" t="s">
        <v>25</v>
      </c>
      <c r="C1305">
        <v>1713571</v>
      </c>
      <c r="D1305">
        <v>11</v>
      </c>
    </row>
    <row r="1306" spans="1:4" x14ac:dyDescent="0.25">
      <c r="A1306" s="1">
        <v>40350</v>
      </c>
      <c r="B1306" t="s">
        <v>20</v>
      </c>
      <c r="C1306">
        <v>586925</v>
      </c>
      <c r="D1306">
        <v>5</v>
      </c>
    </row>
    <row r="1307" spans="1:4" x14ac:dyDescent="0.25">
      <c r="A1307" s="1">
        <v>40351</v>
      </c>
      <c r="B1307" t="s">
        <v>24</v>
      </c>
      <c r="C1307">
        <v>598525</v>
      </c>
      <c r="D1307">
        <v>4</v>
      </c>
    </row>
    <row r="1308" spans="1:4" x14ac:dyDescent="0.25">
      <c r="A1308" s="1">
        <v>40352</v>
      </c>
      <c r="B1308" t="s">
        <v>22</v>
      </c>
      <c r="C1308">
        <v>461623</v>
      </c>
      <c r="D1308">
        <v>4</v>
      </c>
    </row>
    <row r="1309" spans="1:4" x14ac:dyDescent="0.25">
      <c r="A1309" s="1">
        <v>40353</v>
      </c>
      <c r="B1309" t="s">
        <v>21</v>
      </c>
      <c r="C1309">
        <v>2228056</v>
      </c>
      <c r="D1309">
        <v>11</v>
      </c>
    </row>
    <row r="1310" spans="1:4" x14ac:dyDescent="0.25">
      <c r="A1310" s="1">
        <v>40354</v>
      </c>
      <c r="B1310" t="s">
        <v>25</v>
      </c>
      <c r="C1310">
        <v>1341835</v>
      </c>
      <c r="D1310">
        <v>10</v>
      </c>
    </row>
    <row r="1311" spans="1:4" x14ac:dyDescent="0.25">
      <c r="A1311" s="1">
        <v>40357</v>
      </c>
      <c r="B1311" t="s">
        <v>20</v>
      </c>
      <c r="C1311">
        <v>1054688</v>
      </c>
      <c r="D1311">
        <v>6</v>
      </c>
    </row>
    <row r="1312" spans="1:4" x14ac:dyDescent="0.25">
      <c r="A1312" s="1">
        <v>40358</v>
      </c>
      <c r="B1312" t="s">
        <v>24</v>
      </c>
      <c r="C1312">
        <v>984889</v>
      </c>
      <c r="D1312">
        <v>8</v>
      </c>
    </row>
    <row r="1313" spans="1:4" x14ac:dyDescent="0.25">
      <c r="A1313" s="1">
        <v>40359</v>
      </c>
      <c r="B1313" t="s">
        <v>22</v>
      </c>
      <c r="C1313">
        <v>849028</v>
      </c>
      <c r="D1313">
        <v>5</v>
      </c>
    </row>
    <row r="1314" spans="1:4" x14ac:dyDescent="0.25">
      <c r="A1314" s="1">
        <v>40360</v>
      </c>
      <c r="B1314" t="s">
        <v>21</v>
      </c>
      <c r="C1314">
        <v>1325643</v>
      </c>
      <c r="D1314">
        <v>8</v>
      </c>
    </row>
    <row r="1315" spans="1:4" x14ac:dyDescent="0.25">
      <c r="A1315" s="1">
        <v>40361</v>
      </c>
      <c r="B1315" t="s">
        <v>25</v>
      </c>
      <c r="C1315">
        <v>1095200</v>
      </c>
      <c r="D1315">
        <v>8</v>
      </c>
    </row>
    <row r="1316" spans="1:4" x14ac:dyDescent="0.25">
      <c r="A1316" s="1">
        <v>40365</v>
      </c>
      <c r="B1316" t="s">
        <v>24</v>
      </c>
      <c r="C1316">
        <v>213078</v>
      </c>
      <c r="D1316">
        <v>2</v>
      </c>
    </row>
    <row r="1317" spans="1:4" x14ac:dyDescent="0.25">
      <c r="A1317" s="1">
        <v>40366</v>
      </c>
      <c r="B1317" t="s">
        <v>22</v>
      </c>
      <c r="C1317">
        <v>824850</v>
      </c>
      <c r="D1317">
        <v>6</v>
      </c>
    </row>
    <row r="1318" spans="1:4" x14ac:dyDescent="0.25">
      <c r="A1318" s="1">
        <v>40367</v>
      </c>
      <c r="B1318" t="s">
        <v>21</v>
      </c>
      <c r="C1318">
        <v>574150</v>
      </c>
      <c r="D1318">
        <v>4</v>
      </c>
    </row>
    <row r="1319" spans="1:4" x14ac:dyDescent="0.25">
      <c r="A1319" s="1">
        <v>40368</v>
      </c>
      <c r="B1319" t="s">
        <v>25</v>
      </c>
      <c r="C1319">
        <v>444150</v>
      </c>
      <c r="D1319">
        <v>3</v>
      </c>
    </row>
    <row r="1320" spans="1:4" x14ac:dyDescent="0.25">
      <c r="A1320" s="1">
        <v>40371</v>
      </c>
      <c r="B1320" t="s">
        <v>20</v>
      </c>
      <c r="C1320">
        <v>664504</v>
      </c>
      <c r="D1320">
        <v>6</v>
      </c>
    </row>
    <row r="1321" spans="1:4" x14ac:dyDescent="0.25">
      <c r="A1321" s="1">
        <v>40372</v>
      </c>
      <c r="B1321" t="s">
        <v>24</v>
      </c>
      <c r="C1321">
        <v>525100</v>
      </c>
      <c r="D1321">
        <v>2</v>
      </c>
    </row>
    <row r="1322" spans="1:4" x14ac:dyDescent="0.25">
      <c r="A1322" s="1">
        <v>40373</v>
      </c>
      <c r="B1322" t="s">
        <v>22</v>
      </c>
      <c r="C1322">
        <v>617275</v>
      </c>
      <c r="D1322">
        <v>4</v>
      </c>
    </row>
    <row r="1323" spans="1:4" x14ac:dyDescent="0.25">
      <c r="A1323" s="1">
        <v>40374</v>
      </c>
      <c r="B1323" t="s">
        <v>21</v>
      </c>
      <c r="C1323">
        <v>836191</v>
      </c>
      <c r="D1323">
        <v>6</v>
      </c>
    </row>
    <row r="1324" spans="1:4" x14ac:dyDescent="0.25">
      <c r="A1324" s="1">
        <v>40375</v>
      </c>
      <c r="B1324" t="s">
        <v>25</v>
      </c>
      <c r="C1324">
        <v>802158</v>
      </c>
      <c r="D1324">
        <v>5</v>
      </c>
    </row>
    <row r="1325" spans="1:4" x14ac:dyDescent="0.25">
      <c r="A1325" s="1">
        <v>40376</v>
      </c>
      <c r="B1325" t="s">
        <v>19</v>
      </c>
      <c r="C1325">
        <v>262550</v>
      </c>
      <c r="D1325">
        <v>1</v>
      </c>
    </row>
    <row r="1326" spans="1:4" x14ac:dyDescent="0.25">
      <c r="A1326" s="1">
        <v>40378</v>
      </c>
      <c r="B1326" t="s">
        <v>20</v>
      </c>
      <c r="C1326">
        <v>677022</v>
      </c>
      <c r="D1326">
        <v>6</v>
      </c>
    </row>
    <row r="1327" spans="1:4" x14ac:dyDescent="0.25">
      <c r="A1327" s="1">
        <v>40380</v>
      </c>
      <c r="B1327" t="s">
        <v>22</v>
      </c>
      <c r="C1327">
        <v>816113</v>
      </c>
      <c r="D1327">
        <v>6</v>
      </c>
    </row>
    <row r="1328" spans="1:4" x14ac:dyDescent="0.25">
      <c r="A1328" s="1">
        <v>40381</v>
      </c>
      <c r="B1328" t="s">
        <v>21</v>
      </c>
      <c r="C1328">
        <v>900919</v>
      </c>
      <c r="D1328">
        <v>8</v>
      </c>
    </row>
    <row r="1329" spans="1:4" x14ac:dyDescent="0.25">
      <c r="A1329" s="1">
        <v>40382</v>
      </c>
      <c r="B1329" t="s">
        <v>25</v>
      </c>
      <c r="C1329">
        <v>1270516</v>
      </c>
      <c r="D1329">
        <v>7</v>
      </c>
    </row>
    <row r="1330" spans="1:4" x14ac:dyDescent="0.25">
      <c r="A1330" s="1">
        <v>40385</v>
      </c>
      <c r="B1330" t="s">
        <v>20</v>
      </c>
      <c r="C1330">
        <v>116100</v>
      </c>
      <c r="D1330">
        <v>1</v>
      </c>
    </row>
    <row r="1331" spans="1:4" x14ac:dyDescent="0.25">
      <c r="A1331" s="1">
        <v>40386</v>
      </c>
      <c r="B1331" t="s">
        <v>24</v>
      </c>
      <c r="C1331">
        <v>532870</v>
      </c>
      <c r="D1331">
        <v>5</v>
      </c>
    </row>
    <row r="1332" spans="1:4" x14ac:dyDescent="0.25">
      <c r="A1332" s="1">
        <v>40387</v>
      </c>
      <c r="B1332" t="s">
        <v>22</v>
      </c>
      <c r="C1332">
        <v>266689</v>
      </c>
      <c r="D1332">
        <v>2</v>
      </c>
    </row>
    <row r="1333" spans="1:4" x14ac:dyDescent="0.25">
      <c r="A1333" s="1">
        <v>40389</v>
      </c>
      <c r="B1333" t="s">
        <v>25</v>
      </c>
      <c r="C1333">
        <v>435685</v>
      </c>
      <c r="D1333">
        <v>2</v>
      </c>
    </row>
    <row r="1334" spans="1:4" x14ac:dyDescent="0.25">
      <c r="A1334" s="1">
        <v>40392</v>
      </c>
      <c r="B1334" t="s">
        <v>20</v>
      </c>
      <c r="C1334">
        <v>1191524</v>
      </c>
      <c r="D1334">
        <v>8</v>
      </c>
    </row>
    <row r="1335" spans="1:4" x14ac:dyDescent="0.25">
      <c r="A1335" s="1">
        <v>40393</v>
      </c>
      <c r="B1335" t="s">
        <v>24</v>
      </c>
      <c r="C1335">
        <v>972000</v>
      </c>
      <c r="D1335">
        <v>7</v>
      </c>
    </row>
    <row r="1336" spans="1:4" x14ac:dyDescent="0.25">
      <c r="A1336" s="1">
        <v>40394</v>
      </c>
      <c r="B1336" t="s">
        <v>22</v>
      </c>
      <c r="C1336">
        <v>644975</v>
      </c>
      <c r="D1336">
        <v>5</v>
      </c>
    </row>
    <row r="1337" spans="1:4" x14ac:dyDescent="0.25">
      <c r="A1337" s="1">
        <v>40395</v>
      </c>
      <c r="B1337" t="s">
        <v>21</v>
      </c>
      <c r="C1337">
        <v>1071993</v>
      </c>
      <c r="D1337">
        <v>6</v>
      </c>
    </row>
    <row r="1338" spans="1:4" x14ac:dyDescent="0.25">
      <c r="A1338" s="1">
        <v>40396</v>
      </c>
      <c r="B1338" t="s">
        <v>25</v>
      </c>
      <c r="C1338">
        <v>758168</v>
      </c>
      <c r="D1338">
        <v>4</v>
      </c>
    </row>
    <row r="1339" spans="1:4" x14ac:dyDescent="0.25">
      <c r="A1339" s="1">
        <v>40399</v>
      </c>
      <c r="B1339" t="s">
        <v>20</v>
      </c>
      <c r="C1339">
        <v>233075</v>
      </c>
      <c r="D1339">
        <v>2</v>
      </c>
    </row>
    <row r="1340" spans="1:4" x14ac:dyDescent="0.25">
      <c r="A1340" s="1">
        <v>40400</v>
      </c>
      <c r="B1340" t="s">
        <v>24</v>
      </c>
      <c r="C1340">
        <v>436935</v>
      </c>
      <c r="D1340">
        <v>3</v>
      </c>
    </row>
    <row r="1341" spans="1:4" x14ac:dyDescent="0.25">
      <c r="A1341" s="1">
        <v>40401</v>
      </c>
      <c r="B1341" t="s">
        <v>22</v>
      </c>
      <c r="C1341">
        <v>1260446</v>
      </c>
      <c r="D1341">
        <v>8</v>
      </c>
    </row>
    <row r="1342" spans="1:4" x14ac:dyDescent="0.25">
      <c r="A1342" s="1">
        <v>40402</v>
      </c>
      <c r="B1342" t="s">
        <v>21</v>
      </c>
      <c r="C1342">
        <v>902003</v>
      </c>
      <c r="D1342">
        <v>7</v>
      </c>
    </row>
    <row r="1343" spans="1:4" x14ac:dyDescent="0.25">
      <c r="A1343" s="1">
        <v>40403</v>
      </c>
      <c r="B1343" t="s">
        <v>25</v>
      </c>
      <c r="C1343">
        <v>302575</v>
      </c>
      <c r="D1343">
        <v>2</v>
      </c>
    </row>
    <row r="1344" spans="1:4" x14ac:dyDescent="0.25">
      <c r="A1344" s="1">
        <v>40407</v>
      </c>
      <c r="B1344" t="s">
        <v>24</v>
      </c>
      <c r="C1344">
        <v>1113588</v>
      </c>
      <c r="D1344">
        <v>8</v>
      </c>
    </row>
    <row r="1345" spans="1:4" x14ac:dyDescent="0.25">
      <c r="A1345" s="1">
        <v>40408</v>
      </c>
      <c r="B1345" t="s">
        <v>22</v>
      </c>
      <c r="C1345">
        <v>543721</v>
      </c>
      <c r="D1345">
        <v>4</v>
      </c>
    </row>
    <row r="1346" spans="1:4" x14ac:dyDescent="0.25">
      <c r="A1346" s="1">
        <v>40409</v>
      </c>
      <c r="B1346" t="s">
        <v>21</v>
      </c>
      <c r="C1346">
        <v>702196</v>
      </c>
      <c r="D1346">
        <v>5</v>
      </c>
    </row>
    <row r="1347" spans="1:4" x14ac:dyDescent="0.25">
      <c r="A1347" s="1">
        <v>40410</v>
      </c>
      <c r="B1347" t="s">
        <v>25</v>
      </c>
      <c r="C1347">
        <v>235425</v>
      </c>
      <c r="D1347">
        <v>2</v>
      </c>
    </row>
    <row r="1348" spans="1:4" x14ac:dyDescent="0.25">
      <c r="A1348" s="1">
        <v>40413</v>
      </c>
      <c r="B1348" t="s">
        <v>20</v>
      </c>
      <c r="C1348">
        <v>594080</v>
      </c>
      <c r="D1348">
        <v>6</v>
      </c>
    </row>
    <row r="1349" spans="1:4" x14ac:dyDescent="0.25">
      <c r="A1349" s="1">
        <v>40414</v>
      </c>
      <c r="B1349" t="s">
        <v>24</v>
      </c>
      <c r="C1349">
        <v>267800</v>
      </c>
      <c r="D1349">
        <v>2</v>
      </c>
    </row>
    <row r="1350" spans="1:4" x14ac:dyDescent="0.25">
      <c r="A1350" s="1">
        <v>40415</v>
      </c>
      <c r="B1350" t="s">
        <v>22</v>
      </c>
      <c r="C1350">
        <v>562760</v>
      </c>
      <c r="D1350">
        <v>4</v>
      </c>
    </row>
    <row r="1351" spans="1:4" x14ac:dyDescent="0.25">
      <c r="A1351" s="1">
        <v>40416</v>
      </c>
      <c r="B1351" t="s">
        <v>21</v>
      </c>
      <c r="C1351">
        <v>623528</v>
      </c>
      <c r="D1351">
        <v>4</v>
      </c>
    </row>
    <row r="1352" spans="1:4" x14ac:dyDescent="0.25">
      <c r="A1352" s="1">
        <v>40417</v>
      </c>
      <c r="B1352" t="s">
        <v>25</v>
      </c>
      <c r="C1352">
        <v>501175</v>
      </c>
      <c r="D1352">
        <v>3</v>
      </c>
    </row>
    <row r="1353" spans="1:4" x14ac:dyDescent="0.25">
      <c r="A1353" s="1">
        <v>40418</v>
      </c>
      <c r="B1353" t="s">
        <v>19</v>
      </c>
      <c r="C1353">
        <v>129475</v>
      </c>
      <c r="D1353">
        <v>1</v>
      </c>
    </row>
    <row r="1354" spans="1:4" x14ac:dyDescent="0.25">
      <c r="A1354" s="1">
        <v>40420</v>
      </c>
      <c r="B1354" t="s">
        <v>20</v>
      </c>
      <c r="C1354">
        <v>449532</v>
      </c>
      <c r="D1354">
        <v>3</v>
      </c>
    </row>
    <row r="1355" spans="1:4" x14ac:dyDescent="0.25">
      <c r="A1355" s="1">
        <v>40421</v>
      </c>
      <c r="B1355" t="s">
        <v>24</v>
      </c>
      <c r="C1355">
        <v>426275</v>
      </c>
      <c r="D1355">
        <v>4</v>
      </c>
    </row>
    <row r="1356" spans="1:4" x14ac:dyDescent="0.25">
      <c r="A1356" s="1">
        <v>40422</v>
      </c>
      <c r="B1356" t="s">
        <v>22</v>
      </c>
      <c r="C1356">
        <v>1228585</v>
      </c>
      <c r="D1356">
        <v>5</v>
      </c>
    </row>
    <row r="1357" spans="1:4" x14ac:dyDescent="0.25">
      <c r="A1357" s="1">
        <v>40423</v>
      </c>
      <c r="B1357" t="s">
        <v>21</v>
      </c>
      <c r="C1357">
        <v>493550</v>
      </c>
      <c r="D1357">
        <v>2</v>
      </c>
    </row>
    <row r="1358" spans="1:4" x14ac:dyDescent="0.25">
      <c r="A1358" s="1">
        <v>40424</v>
      </c>
      <c r="B1358" t="s">
        <v>25</v>
      </c>
      <c r="C1358">
        <v>540463</v>
      </c>
      <c r="D1358">
        <v>4</v>
      </c>
    </row>
    <row r="1359" spans="1:4" x14ac:dyDescent="0.25">
      <c r="A1359" s="1">
        <v>40427</v>
      </c>
      <c r="B1359" t="s">
        <v>20</v>
      </c>
      <c r="C1359">
        <v>1421318</v>
      </c>
      <c r="D1359">
        <v>12</v>
      </c>
    </row>
    <row r="1360" spans="1:4" x14ac:dyDescent="0.25">
      <c r="A1360" s="1">
        <v>40428</v>
      </c>
      <c r="B1360" t="s">
        <v>24</v>
      </c>
      <c r="C1360">
        <v>97100</v>
      </c>
      <c r="D1360">
        <v>1</v>
      </c>
    </row>
    <row r="1361" spans="1:4" x14ac:dyDescent="0.25">
      <c r="A1361" s="1">
        <v>40429</v>
      </c>
      <c r="B1361" t="s">
        <v>22</v>
      </c>
      <c r="C1361">
        <v>64936</v>
      </c>
      <c r="D1361">
        <v>1</v>
      </c>
    </row>
    <row r="1362" spans="1:4" x14ac:dyDescent="0.25">
      <c r="A1362" s="1">
        <v>40430</v>
      </c>
      <c r="B1362" t="s">
        <v>21</v>
      </c>
      <c r="C1362">
        <v>705075</v>
      </c>
      <c r="D1362">
        <v>5</v>
      </c>
    </row>
    <row r="1363" spans="1:4" x14ac:dyDescent="0.25">
      <c r="A1363" s="1">
        <v>40431</v>
      </c>
      <c r="B1363" t="s">
        <v>25</v>
      </c>
      <c r="C1363">
        <v>361478</v>
      </c>
      <c r="D1363">
        <v>3</v>
      </c>
    </row>
    <row r="1364" spans="1:4" x14ac:dyDescent="0.25">
      <c r="A1364" s="1">
        <v>40432</v>
      </c>
      <c r="B1364" t="s">
        <v>19</v>
      </c>
      <c r="C1364">
        <v>116100</v>
      </c>
      <c r="D1364">
        <v>1</v>
      </c>
    </row>
    <row r="1365" spans="1:4" x14ac:dyDescent="0.25">
      <c r="A1365" s="1">
        <v>40434</v>
      </c>
      <c r="B1365" t="s">
        <v>20</v>
      </c>
      <c r="C1365">
        <v>2177049</v>
      </c>
      <c r="D1365">
        <v>11</v>
      </c>
    </row>
    <row r="1366" spans="1:4" x14ac:dyDescent="0.25">
      <c r="A1366" s="1">
        <v>40435</v>
      </c>
      <c r="B1366" t="s">
        <v>24</v>
      </c>
      <c r="C1366">
        <v>1124725</v>
      </c>
      <c r="D1366">
        <v>9</v>
      </c>
    </row>
    <row r="1367" spans="1:4" x14ac:dyDescent="0.25">
      <c r="A1367" s="1">
        <v>40436</v>
      </c>
      <c r="B1367" t="s">
        <v>22</v>
      </c>
      <c r="C1367">
        <v>815328</v>
      </c>
      <c r="D1367">
        <v>5</v>
      </c>
    </row>
    <row r="1368" spans="1:4" x14ac:dyDescent="0.25">
      <c r="A1368" s="1">
        <v>40437</v>
      </c>
      <c r="B1368" t="s">
        <v>21</v>
      </c>
      <c r="C1368">
        <v>951600</v>
      </c>
      <c r="D1368">
        <v>6</v>
      </c>
    </row>
    <row r="1369" spans="1:4" x14ac:dyDescent="0.25">
      <c r="A1369" s="1">
        <v>40438</v>
      </c>
      <c r="B1369" t="s">
        <v>25</v>
      </c>
      <c r="C1369">
        <v>1005968</v>
      </c>
      <c r="D1369">
        <v>7</v>
      </c>
    </row>
    <row r="1370" spans="1:4" x14ac:dyDescent="0.25">
      <c r="A1370" s="1">
        <v>40441</v>
      </c>
      <c r="B1370" t="s">
        <v>20</v>
      </c>
      <c r="C1370">
        <v>593150</v>
      </c>
      <c r="D1370">
        <v>4</v>
      </c>
    </row>
    <row r="1371" spans="1:4" x14ac:dyDescent="0.25">
      <c r="A1371" s="1">
        <v>40442</v>
      </c>
      <c r="B1371" t="s">
        <v>24</v>
      </c>
      <c r="C1371">
        <v>138325</v>
      </c>
      <c r="D1371">
        <v>1</v>
      </c>
    </row>
    <row r="1372" spans="1:4" x14ac:dyDescent="0.25">
      <c r="A1372" s="1">
        <v>40443</v>
      </c>
      <c r="B1372" t="s">
        <v>22</v>
      </c>
      <c r="C1372">
        <v>753353</v>
      </c>
      <c r="D1372">
        <v>6</v>
      </c>
    </row>
    <row r="1373" spans="1:4" x14ac:dyDescent="0.25">
      <c r="A1373" s="1">
        <v>40444</v>
      </c>
      <c r="B1373" t="s">
        <v>21</v>
      </c>
      <c r="C1373">
        <v>490602</v>
      </c>
      <c r="D1373">
        <v>4</v>
      </c>
    </row>
    <row r="1374" spans="1:4" x14ac:dyDescent="0.25">
      <c r="A1374" s="1">
        <v>40445</v>
      </c>
      <c r="B1374" t="s">
        <v>25</v>
      </c>
      <c r="C1374">
        <v>1083860</v>
      </c>
      <c r="D1374">
        <v>8</v>
      </c>
    </row>
    <row r="1375" spans="1:4" x14ac:dyDescent="0.25">
      <c r="A1375" s="1">
        <v>40448</v>
      </c>
      <c r="B1375" t="s">
        <v>20</v>
      </c>
      <c r="C1375">
        <v>636035</v>
      </c>
      <c r="D1375">
        <v>4</v>
      </c>
    </row>
    <row r="1376" spans="1:4" x14ac:dyDescent="0.25">
      <c r="A1376" s="1">
        <v>40449</v>
      </c>
      <c r="B1376" t="s">
        <v>24</v>
      </c>
      <c r="C1376">
        <v>1786060</v>
      </c>
      <c r="D1376">
        <v>7</v>
      </c>
    </row>
    <row r="1377" spans="1:4" x14ac:dyDescent="0.25">
      <c r="A1377" s="1">
        <v>40450</v>
      </c>
      <c r="B1377" t="s">
        <v>22</v>
      </c>
      <c r="C1377">
        <v>2003377</v>
      </c>
      <c r="D1377">
        <v>11</v>
      </c>
    </row>
    <row r="1378" spans="1:4" x14ac:dyDescent="0.25">
      <c r="A1378" s="1">
        <v>40451</v>
      </c>
      <c r="B1378" t="s">
        <v>21</v>
      </c>
      <c r="C1378">
        <v>706020</v>
      </c>
      <c r="D1378">
        <v>6</v>
      </c>
    </row>
    <row r="1379" spans="1:4" x14ac:dyDescent="0.25">
      <c r="A1379" s="1">
        <v>40452</v>
      </c>
      <c r="B1379" t="s">
        <v>25</v>
      </c>
      <c r="C1379">
        <v>810375</v>
      </c>
      <c r="D1379">
        <v>5</v>
      </c>
    </row>
    <row r="1380" spans="1:4" x14ac:dyDescent="0.25">
      <c r="A1380" s="1">
        <v>40453</v>
      </c>
      <c r="B1380" t="s">
        <v>19</v>
      </c>
      <c r="C1380">
        <v>193100</v>
      </c>
      <c r="D1380">
        <v>1</v>
      </c>
    </row>
    <row r="1381" spans="1:4" x14ac:dyDescent="0.25">
      <c r="A1381" s="1">
        <v>40455</v>
      </c>
      <c r="B1381" t="s">
        <v>20</v>
      </c>
      <c r="C1381">
        <v>526025</v>
      </c>
      <c r="D1381">
        <v>3</v>
      </c>
    </row>
    <row r="1382" spans="1:4" x14ac:dyDescent="0.25">
      <c r="A1382" s="1">
        <v>40456</v>
      </c>
      <c r="B1382" t="s">
        <v>24</v>
      </c>
      <c r="C1382">
        <v>1307834</v>
      </c>
      <c r="D1382">
        <v>11</v>
      </c>
    </row>
    <row r="1383" spans="1:4" x14ac:dyDescent="0.25">
      <c r="A1383" s="1">
        <v>40457</v>
      </c>
      <c r="B1383" t="s">
        <v>22</v>
      </c>
      <c r="C1383">
        <v>401087</v>
      </c>
      <c r="D1383">
        <v>3</v>
      </c>
    </row>
    <row r="1384" spans="1:4" x14ac:dyDescent="0.25">
      <c r="A1384" s="1">
        <v>40459</v>
      </c>
      <c r="B1384" t="s">
        <v>25</v>
      </c>
      <c r="C1384">
        <v>529100</v>
      </c>
      <c r="D1384">
        <v>1</v>
      </c>
    </row>
    <row r="1385" spans="1:4" x14ac:dyDescent="0.25">
      <c r="A1385" s="1">
        <v>40462</v>
      </c>
      <c r="B1385" t="s">
        <v>20</v>
      </c>
      <c r="C1385">
        <v>218100</v>
      </c>
      <c r="D1385">
        <v>1</v>
      </c>
    </row>
    <row r="1386" spans="1:4" x14ac:dyDescent="0.25">
      <c r="A1386" s="1">
        <v>40463</v>
      </c>
      <c r="B1386" t="s">
        <v>24</v>
      </c>
      <c r="C1386">
        <v>395370</v>
      </c>
      <c r="D1386">
        <v>1</v>
      </c>
    </row>
    <row r="1387" spans="1:4" x14ac:dyDescent="0.25">
      <c r="A1387" s="1">
        <v>40464</v>
      </c>
      <c r="B1387" t="s">
        <v>22</v>
      </c>
      <c r="C1387">
        <v>230950</v>
      </c>
      <c r="D1387">
        <v>1</v>
      </c>
    </row>
    <row r="1388" spans="1:4" x14ac:dyDescent="0.25">
      <c r="A1388" s="1">
        <v>40465</v>
      </c>
      <c r="B1388" t="s">
        <v>21</v>
      </c>
      <c r="C1388">
        <v>589383</v>
      </c>
      <c r="D1388">
        <v>3</v>
      </c>
    </row>
    <row r="1389" spans="1:4" x14ac:dyDescent="0.25">
      <c r="A1389" s="1">
        <v>40470</v>
      </c>
      <c r="B1389" t="s">
        <v>24</v>
      </c>
      <c r="C1389">
        <v>204735</v>
      </c>
      <c r="D1389">
        <v>1</v>
      </c>
    </row>
    <row r="1390" spans="1:4" x14ac:dyDescent="0.25">
      <c r="A1390" s="1">
        <v>40471</v>
      </c>
      <c r="B1390" t="s">
        <v>22</v>
      </c>
      <c r="C1390">
        <v>422950</v>
      </c>
      <c r="D1390">
        <v>2</v>
      </c>
    </row>
    <row r="1391" spans="1:4" x14ac:dyDescent="0.25">
      <c r="A1391" s="1">
        <v>40472</v>
      </c>
      <c r="B1391" t="s">
        <v>21</v>
      </c>
      <c r="C1391">
        <v>122900</v>
      </c>
      <c r="D1391">
        <v>1</v>
      </c>
    </row>
    <row r="1392" spans="1:4" x14ac:dyDescent="0.25">
      <c r="A1392" s="1">
        <v>40473</v>
      </c>
      <c r="B1392" t="s">
        <v>25</v>
      </c>
      <c r="C1392">
        <v>218100</v>
      </c>
      <c r="D1392">
        <v>1</v>
      </c>
    </row>
    <row r="1393" spans="1:4" x14ac:dyDescent="0.25">
      <c r="A1393" s="1">
        <v>40476</v>
      </c>
      <c r="B1393" t="s">
        <v>20</v>
      </c>
      <c r="C1393">
        <v>262550</v>
      </c>
      <c r="D1393">
        <v>1</v>
      </c>
    </row>
    <row r="1394" spans="1:4" x14ac:dyDescent="0.25">
      <c r="A1394" s="1">
        <v>40477</v>
      </c>
      <c r="B1394" t="s">
        <v>24</v>
      </c>
      <c r="C1394">
        <v>1293684</v>
      </c>
      <c r="D1394">
        <v>6</v>
      </c>
    </row>
    <row r="1395" spans="1:4" x14ac:dyDescent="0.25">
      <c r="A1395" s="1">
        <v>40478</v>
      </c>
      <c r="B1395" t="s">
        <v>22</v>
      </c>
      <c r="C1395">
        <v>590200</v>
      </c>
      <c r="D1395">
        <v>2</v>
      </c>
    </row>
    <row r="1396" spans="1:4" x14ac:dyDescent="0.25">
      <c r="A1396" s="1">
        <v>40479</v>
      </c>
      <c r="B1396" t="s">
        <v>21</v>
      </c>
      <c r="C1396">
        <v>437950</v>
      </c>
      <c r="D1396">
        <v>2</v>
      </c>
    </row>
    <row r="1397" spans="1:4" x14ac:dyDescent="0.25">
      <c r="A1397" s="1">
        <v>40480</v>
      </c>
      <c r="B1397" t="s">
        <v>25</v>
      </c>
      <c r="C1397">
        <v>230950</v>
      </c>
      <c r="D1397">
        <v>1</v>
      </c>
    </row>
    <row r="1398" spans="1:4" x14ac:dyDescent="0.25">
      <c r="A1398" s="1">
        <v>40484</v>
      </c>
      <c r="B1398" t="s">
        <v>24</v>
      </c>
      <c r="C1398">
        <v>1152371</v>
      </c>
      <c r="D1398">
        <v>5</v>
      </c>
    </row>
    <row r="1399" spans="1:4" x14ac:dyDescent="0.25">
      <c r="A1399" s="1">
        <v>40485</v>
      </c>
      <c r="B1399" t="s">
        <v>22</v>
      </c>
      <c r="C1399">
        <v>1518685</v>
      </c>
      <c r="D1399">
        <v>6</v>
      </c>
    </row>
    <row r="1400" spans="1:4" x14ac:dyDescent="0.25">
      <c r="A1400" s="1">
        <v>40486</v>
      </c>
      <c r="B1400" t="s">
        <v>21</v>
      </c>
      <c r="C1400">
        <v>978150</v>
      </c>
      <c r="D1400">
        <v>3</v>
      </c>
    </row>
    <row r="1401" spans="1:4" x14ac:dyDescent="0.25">
      <c r="A1401" s="1">
        <v>40487</v>
      </c>
      <c r="B1401" t="s">
        <v>25</v>
      </c>
      <c r="C1401">
        <v>529100</v>
      </c>
      <c r="D1401">
        <v>1</v>
      </c>
    </row>
    <row r="1402" spans="1:4" x14ac:dyDescent="0.25">
      <c r="A1402" s="1">
        <v>40488</v>
      </c>
      <c r="B1402" t="s">
        <v>19</v>
      </c>
      <c r="C1402">
        <v>511000</v>
      </c>
      <c r="D1402">
        <v>1</v>
      </c>
    </row>
    <row r="1403" spans="1:4" x14ac:dyDescent="0.25">
      <c r="A1403" s="1">
        <v>40490</v>
      </c>
      <c r="B1403" t="s">
        <v>20</v>
      </c>
      <c r="C1403">
        <v>218100</v>
      </c>
      <c r="D1403">
        <v>1</v>
      </c>
    </row>
    <row r="1404" spans="1:4" x14ac:dyDescent="0.25">
      <c r="A1404" s="1">
        <v>40491</v>
      </c>
      <c r="B1404" t="s">
        <v>24</v>
      </c>
      <c r="C1404">
        <v>422100</v>
      </c>
      <c r="D1404">
        <v>1</v>
      </c>
    </row>
    <row r="1405" spans="1:4" x14ac:dyDescent="0.25">
      <c r="A1405" s="1">
        <v>40492</v>
      </c>
      <c r="B1405" t="s">
        <v>22</v>
      </c>
      <c r="C1405">
        <v>857510</v>
      </c>
      <c r="D1405">
        <v>3</v>
      </c>
    </row>
    <row r="1406" spans="1:4" x14ac:dyDescent="0.25">
      <c r="A1406" s="1">
        <v>40493</v>
      </c>
      <c r="B1406" t="s">
        <v>21</v>
      </c>
      <c r="C1406">
        <v>1028505</v>
      </c>
      <c r="D1406">
        <v>5</v>
      </c>
    </row>
    <row r="1407" spans="1:4" x14ac:dyDescent="0.25">
      <c r="A1407" s="1">
        <v>40494</v>
      </c>
      <c r="B1407" t="s">
        <v>25</v>
      </c>
      <c r="C1407">
        <v>218100</v>
      </c>
      <c r="D1407">
        <v>1</v>
      </c>
    </row>
    <row r="1408" spans="1:4" x14ac:dyDescent="0.25">
      <c r="A1408" s="1">
        <v>40498</v>
      </c>
      <c r="B1408" t="s">
        <v>24</v>
      </c>
      <c r="C1408">
        <v>1438105</v>
      </c>
      <c r="D1408">
        <v>6</v>
      </c>
    </row>
    <row r="1409" spans="1:4" x14ac:dyDescent="0.25">
      <c r="A1409" s="1">
        <v>40500</v>
      </c>
      <c r="B1409" t="s">
        <v>21</v>
      </c>
      <c r="C1409">
        <v>1126200</v>
      </c>
      <c r="D1409">
        <v>3</v>
      </c>
    </row>
    <row r="1410" spans="1:4" x14ac:dyDescent="0.25">
      <c r="A1410" s="1">
        <v>40501</v>
      </c>
      <c r="B1410" t="s">
        <v>25</v>
      </c>
      <c r="C1410">
        <v>1146550</v>
      </c>
      <c r="D1410">
        <v>4</v>
      </c>
    </row>
    <row r="1411" spans="1:4" x14ac:dyDescent="0.25">
      <c r="A1411" s="1">
        <v>40504</v>
      </c>
      <c r="B1411" t="s">
        <v>20</v>
      </c>
      <c r="C1411">
        <v>395370</v>
      </c>
      <c r="D1411">
        <v>1</v>
      </c>
    </row>
    <row r="1412" spans="1:4" x14ac:dyDescent="0.25">
      <c r="A1412" s="1">
        <v>40506</v>
      </c>
      <c r="B1412" t="s">
        <v>22</v>
      </c>
      <c r="C1412">
        <v>722200</v>
      </c>
      <c r="D1412">
        <v>2</v>
      </c>
    </row>
    <row r="1413" spans="1:4" x14ac:dyDescent="0.25">
      <c r="A1413" s="1">
        <v>40507</v>
      </c>
      <c r="B1413" t="s">
        <v>21</v>
      </c>
      <c r="C1413">
        <v>204855</v>
      </c>
      <c r="D1413">
        <v>1</v>
      </c>
    </row>
    <row r="1414" spans="1:4" x14ac:dyDescent="0.25">
      <c r="A1414" s="1">
        <v>40508</v>
      </c>
      <c r="B1414" t="s">
        <v>25</v>
      </c>
      <c r="C1414">
        <v>665900</v>
      </c>
      <c r="D1414">
        <v>2</v>
      </c>
    </row>
    <row r="1415" spans="1:4" x14ac:dyDescent="0.25">
      <c r="A1415" s="1">
        <v>40511</v>
      </c>
      <c r="B1415" t="s">
        <v>20</v>
      </c>
      <c r="C1415">
        <v>449705</v>
      </c>
      <c r="D1415">
        <v>2</v>
      </c>
    </row>
    <row r="1416" spans="1:4" x14ac:dyDescent="0.25">
      <c r="A1416" s="1">
        <v>40512</v>
      </c>
      <c r="B1416" t="s">
        <v>24</v>
      </c>
      <c r="C1416">
        <v>369533</v>
      </c>
      <c r="D1416">
        <v>2</v>
      </c>
    </row>
    <row r="1417" spans="1:4" x14ac:dyDescent="0.25">
      <c r="A1417" s="1">
        <v>40513</v>
      </c>
      <c r="B1417" t="s">
        <v>22</v>
      </c>
      <c r="C1417">
        <v>218100</v>
      </c>
      <c r="D1417">
        <v>1</v>
      </c>
    </row>
    <row r="1418" spans="1:4" x14ac:dyDescent="0.25">
      <c r="A1418" s="1">
        <v>40514</v>
      </c>
      <c r="B1418" t="s">
        <v>21</v>
      </c>
      <c r="C1418">
        <v>193100</v>
      </c>
      <c r="D1418">
        <v>1</v>
      </c>
    </row>
    <row r="1419" spans="1:4" x14ac:dyDescent="0.25">
      <c r="A1419" s="1">
        <v>40515</v>
      </c>
      <c r="B1419" t="s">
        <v>25</v>
      </c>
      <c r="C1419">
        <v>1384605</v>
      </c>
      <c r="D1419">
        <v>6</v>
      </c>
    </row>
    <row r="1420" spans="1:4" x14ac:dyDescent="0.25">
      <c r="A1420" s="1">
        <v>40518</v>
      </c>
      <c r="B1420" t="s">
        <v>20</v>
      </c>
      <c r="C1420">
        <v>626550</v>
      </c>
      <c r="D1420">
        <v>2</v>
      </c>
    </row>
    <row r="1421" spans="1:4" x14ac:dyDescent="0.25">
      <c r="A1421" s="1">
        <v>40519</v>
      </c>
      <c r="B1421" t="s">
        <v>24</v>
      </c>
      <c r="C1421">
        <v>886800</v>
      </c>
      <c r="D1421">
        <v>3</v>
      </c>
    </row>
    <row r="1422" spans="1:4" x14ac:dyDescent="0.25">
      <c r="A1422" s="1">
        <v>40521</v>
      </c>
      <c r="B1422" t="s">
        <v>21</v>
      </c>
      <c r="C1422">
        <v>1217753</v>
      </c>
      <c r="D1422">
        <v>4</v>
      </c>
    </row>
    <row r="1423" spans="1:4" x14ac:dyDescent="0.25">
      <c r="A1423" s="1">
        <v>40522</v>
      </c>
      <c r="B1423" t="s">
        <v>25</v>
      </c>
      <c r="C1423">
        <v>640200</v>
      </c>
      <c r="D1423">
        <v>2</v>
      </c>
    </row>
    <row r="1424" spans="1:4" x14ac:dyDescent="0.25">
      <c r="A1424" s="1">
        <v>40525</v>
      </c>
      <c r="B1424" t="s">
        <v>20</v>
      </c>
      <c r="C1424">
        <v>386200</v>
      </c>
      <c r="D1424">
        <v>2</v>
      </c>
    </row>
    <row r="1425" spans="1:4" x14ac:dyDescent="0.25">
      <c r="A1425" s="1">
        <v>40527</v>
      </c>
      <c r="B1425" t="s">
        <v>22</v>
      </c>
      <c r="C1425">
        <v>1470477</v>
      </c>
      <c r="D1425">
        <v>5</v>
      </c>
    </row>
    <row r="1426" spans="1:4" x14ac:dyDescent="0.25">
      <c r="A1426" s="1">
        <v>40529</v>
      </c>
      <c r="B1426" t="s">
        <v>25</v>
      </c>
      <c r="C1426">
        <v>422100</v>
      </c>
      <c r="D1426">
        <v>1</v>
      </c>
    </row>
    <row r="1427" spans="1:4" x14ac:dyDescent="0.25">
      <c r="A1427" s="1">
        <v>40532</v>
      </c>
      <c r="B1427" t="s">
        <v>20</v>
      </c>
      <c r="C1427">
        <v>834150</v>
      </c>
      <c r="D1427">
        <v>4</v>
      </c>
    </row>
    <row r="1428" spans="1:4" x14ac:dyDescent="0.25">
      <c r="A1428" s="1">
        <v>40533</v>
      </c>
      <c r="B1428" t="s">
        <v>24</v>
      </c>
      <c r="C1428">
        <v>1306780</v>
      </c>
      <c r="D1428">
        <v>5</v>
      </c>
    </row>
    <row r="1429" spans="1:4" x14ac:dyDescent="0.25">
      <c r="A1429" s="1">
        <v>40535</v>
      </c>
      <c r="B1429" t="s">
        <v>21</v>
      </c>
      <c r="C1429">
        <v>1660870</v>
      </c>
      <c r="D1429">
        <v>5</v>
      </c>
    </row>
    <row r="1430" spans="1:4" x14ac:dyDescent="0.25">
      <c r="A1430" s="1">
        <v>40536</v>
      </c>
      <c r="B1430" t="s">
        <v>25</v>
      </c>
      <c r="C1430">
        <v>218100</v>
      </c>
      <c r="D1430">
        <v>1</v>
      </c>
    </row>
    <row r="1431" spans="1:4" x14ac:dyDescent="0.25">
      <c r="A1431" s="1">
        <v>40539</v>
      </c>
      <c r="B1431" t="s">
        <v>20</v>
      </c>
      <c r="C1431">
        <v>279933</v>
      </c>
      <c r="D1431">
        <v>2</v>
      </c>
    </row>
    <row r="1432" spans="1:4" x14ac:dyDescent="0.25">
      <c r="A1432" s="1">
        <v>40540</v>
      </c>
      <c r="B1432" t="s">
        <v>24</v>
      </c>
      <c r="C1432">
        <v>218100</v>
      </c>
      <c r="D1432">
        <v>1</v>
      </c>
    </row>
    <row r="1433" spans="1:4" x14ac:dyDescent="0.25">
      <c r="A1433" s="1">
        <v>40541</v>
      </c>
      <c r="B1433" t="s">
        <v>22</v>
      </c>
      <c r="C1433">
        <v>2966613</v>
      </c>
      <c r="D1433">
        <v>10</v>
      </c>
    </row>
    <row r="1434" spans="1:4" x14ac:dyDescent="0.25">
      <c r="A1434" s="1">
        <v>40542</v>
      </c>
      <c r="B1434" t="s">
        <v>21</v>
      </c>
      <c r="C1434">
        <v>733835</v>
      </c>
      <c r="D1434">
        <v>2</v>
      </c>
    </row>
    <row r="1435" spans="1:4" x14ac:dyDescent="0.25">
      <c r="A1435" s="1">
        <v>40547</v>
      </c>
      <c r="B1435" t="s">
        <v>24</v>
      </c>
      <c r="C1435">
        <v>398200</v>
      </c>
      <c r="D1435">
        <v>2</v>
      </c>
    </row>
    <row r="1436" spans="1:4" x14ac:dyDescent="0.25">
      <c r="A1436" s="1">
        <v>40548</v>
      </c>
      <c r="B1436" t="s">
        <v>22</v>
      </c>
      <c r="C1436">
        <v>295733</v>
      </c>
      <c r="D1436">
        <v>2</v>
      </c>
    </row>
    <row r="1437" spans="1:4" x14ac:dyDescent="0.25">
      <c r="A1437" s="1">
        <v>40550</v>
      </c>
      <c r="B1437" t="s">
        <v>25</v>
      </c>
      <c r="C1437">
        <v>218100</v>
      </c>
      <c r="D1437">
        <v>1</v>
      </c>
    </row>
    <row r="1438" spans="1:4" x14ac:dyDescent="0.25">
      <c r="A1438" s="1">
        <v>40554</v>
      </c>
      <c r="B1438" t="s">
        <v>24</v>
      </c>
      <c r="C1438">
        <v>529100</v>
      </c>
      <c r="D1438">
        <v>1</v>
      </c>
    </row>
    <row r="1439" spans="1:4" x14ac:dyDescent="0.25">
      <c r="A1439" s="1">
        <v>40555</v>
      </c>
      <c r="B1439" t="s">
        <v>22</v>
      </c>
      <c r="C1439">
        <v>912535</v>
      </c>
      <c r="D1439">
        <v>4</v>
      </c>
    </row>
    <row r="1440" spans="1:4" x14ac:dyDescent="0.25">
      <c r="A1440" s="1">
        <v>40556</v>
      </c>
      <c r="B1440" t="s">
        <v>21</v>
      </c>
      <c r="C1440">
        <v>372100</v>
      </c>
      <c r="D1440">
        <v>1</v>
      </c>
    </row>
    <row r="1441" spans="1:4" x14ac:dyDescent="0.25">
      <c r="A1441" s="1">
        <v>40558</v>
      </c>
      <c r="B1441" t="s">
        <v>19</v>
      </c>
      <c r="C1441">
        <v>218100</v>
      </c>
      <c r="D1441">
        <v>1</v>
      </c>
    </row>
    <row r="1442" spans="1:4" x14ac:dyDescent="0.25">
      <c r="A1442" s="1">
        <v>40560</v>
      </c>
      <c r="B1442" t="s">
        <v>20</v>
      </c>
      <c r="C1442">
        <v>983200</v>
      </c>
      <c r="D1442">
        <v>4</v>
      </c>
    </row>
    <row r="1443" spans="1:4" x14ac:dyDescent="0.25">
      <c r="A1443" s="1">
        <v>40561</v>
      </c>
      <c r="B1443" t="s">
        <v>24</v>
      </c>
      <c r="C1443">
        <v>411200</v>
      </c>
      <c r="D1443">
        <v>2</v>
      </c>
    </row>
    <row r="1444" spans="1:4" x14ac:dyDescent="0.25">
      <c r="A1444" s="1">
        <v>40563</v>
      </c>
      <c r="B1444" t="s">
        <v>21</v>
      </c>
      <c r="C1444">
        <v>122900</v>
      </c>
      <c r="D1444">
        <v>1</v>
      </c>
    </row>
    <row r="1445" spans="1:4" x14ac:dyDescent="0.25">
      <c r="A1445" s="1">
        <v>40564</v>
      </c>
      <c r="B1445" t="s">
        <v>25</v>
      </c>
      <c r="C1445">
        <v>1134950</v>
      </c>
      <c r="D1445">
        <v>5</v>
      </c>
    </row>
    <row r="1446" spans="1:4" x14ac:dyDescent="0.25">
      <c r="A1446" s="1">
        <v>40567</v>
      </c>
      <c r="B1446" t="s">
        <v>20</v>
      </c>
      <c r="C1446">
        <v>1258200</v>
      </c>
      <c r="D1446">
        <v>3</v>
      </c>
    </row>
    <row r="1447" spans="1:4" x14ac:dyDescent="0.25">
      <c r="A1447" s="1">
        <v>40568</v>
      </c>
      <c r="B1447" t="s">
        <v>24</v>
      </c>
      <c r="C1447">
        <v>1078170</v>
      </c>
      <c r="D1447">
        <v>4</v>
      </c>
    </row>
    <row r="1448" spans="1:4" x14ac:dyDescent="0.25">
      <c r="A1448" s="1">
        <v>40570</v>
      </c>
      <c r="B1448" t="s">
        <v>21</v>
      </c>
      <c r="C1448">
        <v>796150</v>
      </c>
      <c r="D1448">
        <v>3</v>
      </c>
    </row>
    <row r="1449" spans="1:4" x14ac:dyDescent="0.25">
      <c r="A1449" s="1">
        <v>40571</v>
      </c>
      <c r="B1449" t="s">
        <v>25</v>
      </c>
      <c r="C1449">
        <v>821885</v>
      </c>
      <c r="D1449">
        <v>4</v>
      </c>
    </row>
    <row r="1450" spans="1:4" x14ac:dyDescent="0.25">
      <c r="A1450" s="1">
        <v>40574</v>
      </c>
      <c r="B1450" t="s">
        <v>20</v>
      </c>
      <c r="C1450">
        <v>449050</v>
      </c>
      <c r="D1450">
        <v>2</v>
      </c>
    </row>
    <row r="1451" spans="1:4" x14ac:dyDescent="0.25">
      <c r="A1451" s="1">
        <v>40575</v>
      </c>
      <c r="B1451" t="s">
        <v>24</v>
      </c>
      <c r="C1451">
        <v>575700</v>
      </c>
      <c r="D1451">
        <v>2</v>
      </c>
    </row>
    <row r="1452" spans="1:4" x14ac:dyDescent="0.25">
      <c r="A1452" s="1">
        <v>40576</v>
      </c>
      <c r="B1452" t="s">
        <v>22</v>
      </c>
      <c r="C1452">
        <v>585850</v>
      </c>
      <c r="D1452">
        <v>3</v>
      </c>
    </row>
    <row r="1453" spans="1:4" x14ac:dyDescent="0.25">
      <c r="A1453" s="1">
        <v>40577</v>
      </c>
      <c r="B1453" t="s">
        <v>21</v>
      </c>
      <c r="C1453">
        <v>511000</v>
      </c>
      <c r="D1453">
        <v>1</v>
      </c>
    </row>
    <row r="1454" spans="1:4" x14ac:dyDescent="0.25">
      <c r="A1454" s="1">
        <v>40578</v>
      </c>
      <c r="B1454" t="s">
        <v>25</v>
      </c>
      <c r="C1454">
        <v>588700</v>
      </c>
      <c r="D1454">
        <v>2</v>
      </c>
    </row>
    <row r="1455" spans="1:4" x14ac:dyDescent="0.25">
      <c r="A1455" s="1">
        <v>40581</v>
      </c>
      <c r="B1455" t="s">
        <v>20</v>
      </c>
      <c r="C1455">
        <v>489700</v>
      </c>
      <c r="D1455">
        <v>2</v>
      </c>
    </row>
    <row r="1456" spans="1:4" x14ac:dyDescent="0.25">
      <c r="A1456" s="1">
        <v>40582</v>
      </c>
      <c r="B1456" t="s">
        <v>24</v>
      </c>
      <c r="C1456">
        <v>943717</v>
      </c>
      <c r="D1456">
        <v>5</v>
      </c>
    </row>
    <row r="1457" spans="1:4" x14ac:dyDescent="0.25">
      <c r="A1457" s="1">
        <v>40583</v>
      </c>
      <c r="B1457" t="s">
        <v>22</v>
      </c>
      <c r="C1457">
        <v>242580</v>
      </c>
      <c r="D1457">
        <v>1</v>
      </c>
    </row>
    <row r="1458" spans="1:4" x14ac:dyDescent="0.25">
      <c r="A1458" s="1">
        <v>40588</v>
      </c>
      <c r="B1458" t="s">
        <v>20</v>
      </c>
      <c r="C1458">
        <v>415060</v>
      </c>
      <c r="D1458">
        <v>1</v>
      </c>
    </row>
    <row r="1459" spans="1:4" x14ac:dyDescent="0.25">
      <c r="A1459" s="1">
        <v>40589</v>
      </c>
      <c r="B1459" t="s">
        <v>24</v>
      </c>
      <c r="C1459">
        <v>227740</v>
      </c>
      <c r="D1459">
        <v>1</v>
      </c>
    </row>
    <row r="1460" spans="1:4" x14ac:dyDescent="0.25">
      <c r="A1460" s="1">
        <v>40592</v>
      </c>
      <c r="B1460" t="s">
        <v>25</v>
      </c>
      <c r="C1460">
        <v>340868</v>
      </c>
      <c r="D1460">
        <v>2</v>
      </c>
    </row>
    <row r="1461" spans="1:4" x14ac:dyDescent="0.25">
      <c r="A1461" s="1">
        <v>40595</v>
      </c>
      <c r="B1461" t="s">
        <v>20</v>
      </c>
      <c r="C1461">
        <v>242580</v>
      </c>
      <c r="D1461">
        <v>1</v>
      </c>
    </row>
    <row r="1462" spans="1:4" x14ac:dyDescent="0.25">
      <c r="A1462" s="1">
        <v>40596</v>
      </c>
      <c r="B1462" t="s">
        <v>24</v>
      </c>
      <c r="C1462">
        <v>242580</v>
      </c>
      <c r="D1462">
        <v>1</v>
      </c>
    </row>
    <row r="1463" spans="1:4" x14ac:dyDescent="0.25">
      <c r="A1463" s="1">
        <v>40597</v>
      </c>
      <c r="B1463" t="s">
        <v>22</v>
      </c>
      <c r="C1463">
        <v>672032</v>
      </c>
      <c r="D1463">
        <v>2</v>
      </c>
    </row>
    <row r="1464" spans="1:4" x14ac:dyDescent="0.25">
      <c r="A1464" s="1">
        <v>40598</v>
      </c>
      <c r="B1464" t="s">
        <v>21</v>
      </c>
      <c r="C1464">
        <v>564698</v>
      </c>
      <c r="D1464">
        <v>2</v>
      </c>
    </row>
    <row r="1465" spans="1:4" x14ac:dyDescent="0.25">
      <c r="A1465" s="1">
        <v>40599</v>
      </c>
      <c r="B1465" t="s">
        <v>25</v>
      </c>
      <c r="C1465">
        <v>319812</v>
      </c>
      <c r="D1465">
        <v>1</v>
      </c>
    </row>
    <row r="1466" spans="1:4" x14ac:dyDescent="0.25">
      <c r="A1466" s="1">
        <v>40602</v>
      </c>
      <c r="B1466" t="s">
        <v>20</v>
      </c>
      <c r="C1466">
        <v>793596</v>
      </c>
      <c r="D1466">
        <v>3</v>
      </c>
    </row>
    <row r="1467" spans="1:4" x14ac:dyDescent="0.25">
      <c r="A1467" s="1">
        <v>40603</v>
      </c>
      <c r="B1467" t="s">
        <v>24</v>
      </c>
      <c r="C1467">
        <v>128044</v>
      </c>
      <c r="D1467">
        <v>1</v>
      </c>
    </row>
    <row r="1468" spans="1:4" x14ac:dyDescent="0.25">
      <c r="A1468" s="1">
        <v>40604</v>
      </c>
      <c r="B1468" t="s">
        <v>22</v>
      </c>
      <c r="C1468">
        <v>256972</v>
      </c>
      <c r="D1468">
        <v>1</v>
      </c>
    </row>
    <row r="1469" spans="1:4" x14ac:dyDescent="0.25">
      <c r="A1469" s="1">
        <v>40605</v>
      </c>
      <c r="B1469" t="s">
        <v>21</v>
      </c>
      <c r="C1469">
        <v>1339220</v>
      </c>
      <c r="D1469">
        <v>5</v>
      </c>
    </row>
    <row r="1470" spans="1:4" x14ac:dyDescent="0.25">
      <c r="A1470" s="1">
        <v>40606</v>
      </c>
      <c r="B1470" t="s">
        <v>25</v>
      </c>
      <c r="C1470">
        <v>472560</v>
      </c>
      <c r="D1470">
        <v>2</v>
      </c>
    </row>
    <row r="1471" spans="1:4" x14ac:dyDescent="0.25">
      <c r="A1471" s="1">
        <v>40609</v>
      </c>
      <c r="B1471" t="s">
        <v>20</v>
      </c>
      <c r="C1471">
        <v>143631</v>
      </c>
      <c r="D1471">
        <v>1</v>
      </c>
    </row>
    <row r="1472" spans="1:4" x14ac:dyDescent="0.25">
      <c r="A1472" s="1">
        <v>40611</v>
      </c>
      <c r="B1472" t="s">
        <v>22</v>
      </c>
      <c r="C1472">
        <v>629380</v>
      </c>
      <c r="D1472">
        <v>1</v>
      </c>
    </row>
    <row r="1473" spans="1:4" x14ac:dyDescent="0.25">
      <c r="A1473" s="1">
        <v>40612</v>
      </c>
      <c r="B1473" t="s">
        <v>21</v>
      </c>
      <c r="C1473">
        <v>242580</v>
      </c>
      <c r="D1473">
        <v>1</v>
      </c>
    </row>
    <row r="1474" spans="1:4" x14ac:dyDescent="0.25">
      <c r="A1474" s="1">
        <v>40613</v>
      </c>
      <c r="B1474" t="s">
        <v>25</v>
      </c>
      <c r="C1474">
        <v>2093969</v>
      </c>
      <c r="D1474">
        <v>15</v>
      </c>
    </row>
    <row r="1475" spans="1:4" x14ac:dyDescent="0.25">
      <c r="A1475" s="1">
        <v>40614</v>
      </c>
      <c r="B1475" t="s">
        <v>19</v>
      </c>
      <c r="C1475">
        <v>765391</v>
      </c>
      <c r="D1475">
        <v>3</v>
      </c>
    </row>
    <row r="1476" spans="1:4" x14ac:dyDescent="0.25">
      <c r="A1476" s="1">
        <v>40616</v>
      </c>
      <c r="B1476" t="s">
        <v>20</v>
      </c>
      <c r="C1476">
        <v>3120765</v>
      </c>
      <c r="D1476">
        <v>21</v>
      </c>
    </row>
    <row r="1477" spans="1:4" x14ac:dyDescent="0.25">
      <c r="A1477" s="1">
        <v>40617</v>
      </c>
      <c r="B1477" t="s">
        <v>24</v>
      </c>
      <c r="C1477">
        <v>3776811</v>
      </c>
      <c r="D1477">
        <v>23</v>
      </c>
    </row>
    <row r="1478" spans="1:4" x14ac:dyDescent="0.25">
      <c r="A1478" s="1">
        <v>40618</v>
      </c>
      <c r="B1478" t="s">
        <v>22</v>
      </c>
      <c r="C1478">
        <v>1136878</v>
      </c>
      <c r="D1478">
        <v>7</v>
      </c>
    </row>
    <row r="1479" spans="1:4" x14ac:dyDescent="0.25">
      <c r="A1479" s="1">
        <v>40619</v>
      </c>
      <c r="B1479" t="s">
        <v>21</v>
      </c>
      <c r="C1479">
        <v>662060</v>
      </c>
      <c r="D1479">
        <v>3</v>
      </c>
    </row>
    <row r="1480" spans="1:4" x14ac:dyDescent="0.25">
      <c r="A1480" s="1">
        <v>40620</v>
      </c>
      <c r="B1480" t="s">
        <v>25</v>
      </c>
      <c r="C1480">
        <v>256972</v>
      </c>
      <c r="D1480">
        <v>1</v>
      </c>
    </row>
    <row r="1481" spans="1:4" x14ac:dyDescent="0.25">
      <c r="A1481" s="1">
        <v>40625</v>
      </c>
      <c r="B1481" t="s">
        <v>22</v>
      </c>
      <c r="C1481">
        <v>242580</v>
      </c>
      <c r="D1481">
        <v>1</v>
      </c>
    </row>
    <row r="1482" spans="1:4" x14ac:dyDescent="0.25">
      <c r="A1482" s="1">
        <v>40626</v>
      </c>
      <c r="B1482" t="s">
        <v>21</v>
      </c>
      <c r="C1482">
        <v>698094</v>
      </c>
      <c r="D1482">
        <v>2</v>
      </c>
    </row>
    <row r="1483" spans="1:4" x14ac:dyDescent="0.25">
      <c r="A1483" s="1">
        <v>40627</v>
      </c>
      <c r="B1483" t="s">
        <v>25</v>
      </c>
      <c r="C1483">
        <v>415060</v>
      </c>
      <c r="D1483">
        <v>1</v>
      </c>
    </row>
    <row r="1484" spans="1:4" x14ac:dyDescent="0.25">
      <c r="A1484" s="1">
        <v>40630</v>
      </c>
      <c r="B1484" t="s">
        <v>20</v>
      </c>
      <c r="C1484">
        <v>1161237</v>
      </c>
      <c r="D1484">
        <v>5</v>
      </c>
    </row>
    <row r="1485" spans="1:4" x14ac:dyDescent="0.25">
      <c r="A1485" s="1">
        <v>40631</v>
      </c>
      <c r="B1485" t="s">
        <v>24</v>
      </c>
      <c r="C1485">
        <v>570628</v>
      </c>
      <c r="D1485">
        <v>1</v>
      </c>
    </row>
    <row r="1486" spans="1:4" x14ac:dyDescent="0.25">
      <c r="A1486" s="1">
        <v>40632</v>
      </c>
      <c r="B1486" t="s">
        <v>22</v>
      </c>
      <c r="C1486">
        <v>471060</v>
      </c>
      <c r="D1486">
        <v>1</v>
      </c>
    </row>
    <row r="1487" spans="1:4" x14ac:dyDescent="0.25">
      <c r="A1487" s="1">
        <v>40633</v>
      </c>
      <c r="B1487" t="s">
        <v>21</v>
      </c>
      <c r="C1487">
        <v>428376</v>
      </c>
      <c r="D1487">
        <v>2</v>
      </c>
    </row>
    <row r="1488" spans="1:4" x14ac:dyDescent="0.25">
      <c r="A1488" s="1">
        <v>40634</v>
      </c>
      <c r="B1488" t="s">
        <v>25</v>
      </c>
      <c r="C1488">
        <v>880005</v>
      </c>
      <c r="D1488">
        <v>2</v>
      </c>
    </row>
    <row r="1489" spans="1:4" x14ac:dyDescent="0.25">
      <c r="A1489" s="1">
        <v>40638</v>
      </c>
      <c r="B1489" t="s">
        <v>24</v>
      </c>
      <c r="C1489">
        <v>414600</v>
      </c>
      <c r="D1489">
        <v>2</v>
      </c>
    </row>
    <row r="1490" spans="1:4" x14ac:dyDescent="0.25">
      <c r="A1490" s="1">
        <v>40639</v>
      </c>
      <c r="B1490" t="s">
        <v>22</v>
      </c>
      <c r="C1490">
        <v>533580</v>
      </c>
      <c r="D1490">
        <v>2</v>
      </c>
    </row>
    <row r="1491" spans="1:4" x14ac:dyDescent="0.25">
      <c r="A1491" s="1">
        <v>40640</v>
      </c>
      <c r="B1491" t="s">
        <v>21</v>
      </c>
      <c r="C1491">
        <v>256972</v>
      </c>
      <c r="D1491">
        <v>1</v>
      </c>
    </row>
    <row r="1492" spans="1:4" x14ac:dyDescent="0.25">
      <c r="A1492" s="1">
        <v>40641</v>
      </c>
      <c r="B1492" t="s">
        <v>25</v>
      </c>
      <c r="C1492">
        <v>256972</v>
      </c>
      <c r="D1492">
        <v>1</v>
      </c>
    </row>
    <row r="1493" spans="1:4" x14ac:dyDescent="0.25">
      <c r="A1493" s="1">
        <v>40645</v>
      </c>
      <c r="B1493" t="s">
        <v>24</v>
      </c>
      <c r="C1493">
        <v>512334</v>
      </c>
      <c r="D1493">
        <v>2</v>
      </c>
    </row>
    <row r="1494" spans="1:4" x14ac:dyDescent="0.25">
      <c r="A1494" s="1">
        <v>40646</v>
      </c>
      <c r="B1494" t="s">
        <v>22</v>
      </c>
      <c r="C1494">
        <v>200026</v>
      </c>
      <c r="D1494">
        <v>1</v>
      </c>
    </row>
    <row r="1495" spans="1:4" x14ac:dyDescent="0.25">
      <c r="A1495" s="1">
        <v>40647</v>
      </c>
      <c r="B1495" t="s">
        <v>21</v>
      </c>
      <c r="C1495">
        <v>161780</v>
      </c>
      <c r="D1495">
        <v>1</v>
      </c>
    </row>
    <row r="1496" spans="1:4" x14ac:dyDescent="0.25">
      <c r="A1496" s="1">
        <v>40648</v>
      </c>
      <c r="B1496" t="s">
        <v>25</v>
      </c>
      <c r="C1496">
        <v>962381</v>
      </c>
      <c r="D1496">
        <v>2</v>
      </c>
    </row>
    <row r="1497" spans="1:4" x14ac:dyDescent="0.25">
      <c r="A1497" s="1">
        <v>40651</v>
      </c>
      <c r="B1497" t="s">
        <v>20</v>
      </c>
      <c r="C1497">
        <v>745872</v>
      </c>
      <c r="D1497">
        <v>3</v>
      </c>
    </row>
    <row r="1498" spans="1:4" x14ac:dyDescent="0.25">
      <c r="A1498" s="1">
        <v>40652</v>
      </c>
      <c r="B1498" t="s">
        <v>24</v>
      </c>
      <c r="C1498">
        <v>227611</v>
      </c>
      <c r="D1498">
        <v>1</v>
      </c>
    </row>
    <row r="1499" spans="1:4" x14ac:dyDescent="0.25">
      <c r="A1499" s="1">
        <v>40653</v>
      </c>
      <c r="B1499" t="s">
        <v>22</v>
      </c>
      <c r="C1499">
        <v>484712</v>
      </c>
      <c r="D1499">
        <v>2</v>
      </c>
    </row>
    <row r="1500" spans="1:4" x14ac:dyDescent="0.25">
      <c r="A1500" s="1">
        <v>40658</v>
      </c>
      <c r="B1500" t="s">
        <v>20</v>
      </c>
      <c r="C1500">
        <v>127973</v>
      </c>
      <c r="D1500">
        <v>1</v>
      </c>
    </row>
    <row r="1501" spans="1:4" x14ac:dyDescent="0.25">
      <c r="A1501" s="1">
        <v>40659</v>
      </c>
      <c r="B1501" t="s">
        <v>24</v>
      </c>
      <c r="C1501">
        <v>1392504</v>
      </c>
      <c r="D1501">
        <v>4</v>
      </c>
    </row>
    <row r="1502" spans="1:4" x14ac:dyDescent="0.25">
      <c r="A1502" s="1">
        <v>40660</v>
      </c>
      <c r="B1502" t="s">
        <v>22</v>
      </c>
      <c r="C1502">
        <v>1477588</v>
      </c>
      <c r="D1502">
        <v>6</v>
      </c>
    </row>
    <row r="1503" spans="1:4" x14ac:dyDescent="0.25">
      <c r="A1503" s="1">
        <v>40661</v>
      </c>
      <c r="B1503" t="s">
        <v>21</v>
      </c>
      <c r="C1503">
        <v>135956</v>
      </c>
      <c r="D1503">
        <v>1</v>
      </c>
    </row>
    <row r="1504" spans="1:4" x14ac:dyDescent="0.25">
      <c r="A1504" s="1">
        <v>40662</v>
      </c>
      <c r="B1504" t="s">
        <v>25</v>
      </c>
      <c r="C1504">
        <v>242580</v>
      </c>
      <c r="D1504">
        <v>1</v>
      </c>
    </row>
    <row r="1505" spans="1:4" x14ac:dyDescent="0.25">
      <c r="A1505" s="1">
        <v>40665</v>
      </c>
      <c r="B1505" t="s">
        <v>20</v>
      </c>
      <c r="C1505">
        <v>508579</v>
      </c>
      <c r="D1505">
        <v>2</v>
      </c>
    </row>
    <row r="1506" spans="1:4" x14ac:dyDescent="0.25">
      <c r="A1506" s="1">
        <v>40666</v>
      </c>
      <c r="B1506" t="s">
        <v>24</v>
      </c>
      <c r="C1506">
        <v>1362276</v>
      </c>
      <c r="D1506">
        <v>4</v>
      </c>
    </row>
    <row r="1507" spans="1:4" x14ac:dyDescent="0.25">
      <c r="A1507" s="1">
        <v>40667</v>
      </c>
      <c r="B1507" t="s">
        <v>22</v>
      </c>
      <c r="C1507">
        <v>1014320</v>
      </c>
      <c r="D1507">
        <v>3</v>
      </c>
    </row>
    <row r="1508" spans="1:4" x14ac:dyDescent="0.25">
      <c r="A1508" s="1">
        <v>40668</v>
      </c>
      <c r="B1508" t="s">
        <v>21</v>
      </c>
      <c r="C1508">
        <v>242580</v>
      </c>
      <c r="D1508">
        <v>1</v>
      </c>
    </row>
    <row r="1509" spans="1:4" x14ac:dyDescent="0.25">
      <c r="A1509" s="1">
        <v>40669</v>
      </c>
      <c r="B1509" t="s">
        <v>25</v>
      </c>
      <c r="C1509">
        <v>2255936</v>
      </c>
      <c r="D1509">
        <v>7</v>
      </c>
    </row>
    <row r="1510" spans="1:4" x14ac:dyDescent="0.25">
      <c r="A1510" s="1">
        <v>40673</v>
      </c>
      <c r="B1510" t="s">
        <v>24</v>
      </c>
      <c r="C1510">
        <v>565320</v>
      </c>
      <c r="D1510">
        <v>2</v>
      </c>
    </row>
    <row r="1511" spans="1:4" x14ac:dyDescent="0.25">
      <c r="A1511" s="1">
        <v>40674</v>
      </c>
      <c r="B1511" t="s">
        <v>22</v>
      </c>
      <c r="C1511">
        <v>1474966</v>
      </c>
      <c r="D1511">
        <v>5</v>
      </c>
    </row>
    <row r="1512" spans="1:4" x14ac:dyDescent="0.25">
      <c r="A1512" s="1">
        <v>40675</v>
      </c>
      <c r="B1512" t="s">
        <v>21</v>
      </c>
      <c r="C1512">
        <v>742132</v>
      </c>
      <c r="D1512">
        <v>3</v>
      </c>
    </row>
    <row r="1513" spans="1:4" x14ac:dyDescent="0.25">
      <c r="A1513" s="1">
        <v>40679</v>
      </c>
      <c r="B1513" t="s">
        <v>20</v>
      </c>
      <c r="C1513">
        <v>1592431</v>
      </c>
      <c r="D1513">
        <v>5</v>
      </c>
    </row>
    <row r="1514" spans="1:4" x14ac:dyDescent="0.25">
      <c r="A1514" s="1">
        <v>40681</v>
      </c>
      <c r="B1514" t="s">
        <v>22</v>
      </c>
      <c r="C1514">
        <v>714126</v>
      </c>
      <c r="D1514">
        <v>3</v>
      </c>
    </row>
    <row r="1515" spans="1:4" x14ac:dyDescent="0.25">
      <c r="A1515" s="1">
        <v>40682</v>
      </c>
      <c r="B1515" t="s">
        <v>21</v>
      </c>
      <c r="C1515">
        <v>1083215</v>
      </c>
      <c r="D1515">
        <v>5</v>
      </c>
    </row>
    <row r="1516" spans="1:4" x14ac:dyDescent="0.25">
      <c r="A1516" s="1">
        <v>40683</v>
      </c>
      <c r="B1516" t="s">
        <v>25</v>
      </c>
      <c r="C1516">
        <v>1019157</v>
      </c>
      <c r="D1516">
        <v>4</v>
      </c>
    </row>
    <row r="1517" spans="1:4" x14ac:dyDescent="0.25">
      <c r="A1517" s="1">
        <v>40686</v>
      </c>
      <c r="B1517" t="s">
        <v>20</v>
      </c>
      <c r="C1517">
        <v>1309731</v>
      </c>
      <c r="D1517">
        <v>5</v>
      </c>
    </row>
    <row r="1518" spans="1:4" x14ac:dyDescent="0.25">
      <c r="A1518" s="1">
        <v>40687</v>
      </c>
      <c r="B1518" t="s">
        <v>24</v>
      </c>
      <c r="C1518">
        <v>936123</v>
      </c>
      <c r="D1518">
        <v>4</v>
      </c>
    </row>
    <row r="1519" spans="1:4" x14ac:dyDescent="0.25">
      <c r="A1519" s="1">
        <v>40688</v>
      </c>
      <c r="B1519" t="s">
        <v>22</v>
      </c>
      <c r="C1519">
        <v>214580</v>
      </c>
      <c r="D1519">
        <v>1</v>
      </c>
    </row>
    <row r="1520" spans="1:4" x14ac:dyDescent="0.25">
      <c r="A1520" s="1">
        <v>40689</v>
      </c>
      <c r="B1520" t="s">
        <v>21</v>
      </c>
      <c r="C1520">
        <v>378536</v>
      </c>
      <c r="D1520">
        <v>2</v>
      </c>
    </row>
    <row r="1521" spans="1:4" x14ac:dyDescent="0.25">
      <c r="A1521" s="1">
        <v>40690</v>
      </c>
      <c r="B1521" t="s">
        <v>25</v>
      </c>
      <c r="C1521">
        <v>540503</v>
      </c>
      <c r="D1521">
        <v>3</v>
      </c>
    </row>
    <row r="1522" spans="1:4" x14ac:dyDescent="0.25">
      <c r="A1522" s="1">
        <v>40693</v>
      </c>
      <c r="B1522" t="s">
        <v>20</v>
      </c>
      <c r="C1522">
        <v>2528219</v>
      </c>
      <c r="D1522">
        <v>6</v>
      </c>
    </row>
    <row r="1523" spans="1:4" x14ac:dyDescent="0.25">
      <c r="A1523" s="1">
        <v>40694</v>
      </c>
      <c r="B1523" t="s">
        <v>24</v>
      </c>
      <c r="C1523">
        <v>1140122</v>
      </c>
      <c r="D1523">
        <v>5</v>
      </c>
    </row>
    <row r="1524" spans="1:4" x14ac:dyDescent="0.25">
      <c r="A1524" s="1">
        <v>40695</v>
      </c>
      <c r="B1524" t="s">
        <v>22</v>
      </c>
      <c r="C1524">
        <v>292420</v>
      </c>
      <c r="D1524">
        <v>1</v>
      </c>
    </row>
    <row r="1525" spans="1:4" x14ac:dyDescent="0.25">
      <c r="A1525" s="1">
        <v>40696</v>
      </c>
      <c r="B1525" t="s">
        <v>21</v>
      </c>
      <c r="C1525">
        <v>227611</v>
      </c>
      <c r="D1525">
        <v>1</v>
      </c>
    </row>
    <row r="1526" spans="1:4" x14ac:dyDescent="0.25">
      <c r="A1526" s="1">
        <v>40697</v>
      </c>
      <c r="B1526" t="s">
        <v>25</v>
      </c>
      <c r="C1526">
        <v>2038295</v>
      </c>
      <c r="D1526">
        <v>5</v>
      </c>
    </row>
    <row r="1527" spans="1:4" x14ac:dyDescent="0.25">
      <c r="A1527" s="1">
        <v>40701</v>
      </c>
      <c r="B1527" t="s">
        <v>24</v>
      </c>
      <c r="C1527">
        <v>2514983</v>
      </c>
      <c r="D1527">
        <v>9</v>
      </c>
    </row>
    <row r="1528" spans="1:4" x14ac:dyDescent="0.25">
      <c r="A1528" s="1">
        <v>40702</v>
      </c>
      <c r="B1528" t="s">
        <v>22</v>
      </c>
      <c r="C1528">
        <v>2092990</v>
      </c>
      <c r="D1528">
        <v>4</v>
      </c>
    </row>
    <row r="1529" spans="1:4" x14ac:dyDescent="0.25">
      <c r="A1529" s="1">
        <v>40703</v>
      </c>
      <c r="B1529" t="s">
        <v>21</v>
      </c>
      <c r="C1529">
        <v>491020</v>
      </c>
      <c r="D1529">
        <v>2</v>
      </c>
    </row>
    <row r="1530" spans="1:4" x14ac:dyDescent="0.25">
      <c r="A1530" s="1">
        <v>40704</v>
      </c>
      <c r="B1530" t="s">
        <v>25</v>
      </c>
      <c r="C1530">
        <v>1153488</v>
      </c>
      <c r="D1530">
        <v>5</v>
      </c>
    </row>
    <row r="1531" spans="1:4" x14ac:dyDescent="0.25">
      <c r="A1531" s="1">
        <v>40705</v>
      </c>
      <c r="B1531" t="s">
        <v>19</v>
      </c>
      <c r="C1531">
        <v>642800</v>
      </c>
      <c r="D1531">
        <v>2</v>
      </c>
    </row>
    <row r="1532" spans="1:4" x14ac:dyDescent="0.25">
      <c r="A1532" s="1">
        <v>40707</v>
      </c>
      <c r="B1532" t="s">
        <v>20</v>
      </c>
      <c r="C1532">
        <v>214580</v>
      </c>
      <c r="D1532">
        <v>1</v>
      </c>
    </row>
    <row r="1533" spans="1:4" x14ac:dyDescent="0.25">
      <c r="A1533" s="1">
        <v>40708</v>
      </c>
      <c r="B1533" t="s">
        <v>24</v>
      </c>
      <c r="C1533">
        <v>1452070</v>
      </c>
      <c r="D1533">
        <v>5</v>
      </c>
    </row>
    <row r="1534" spans="1:4" x14ac:dyDescent="0.25">
      <c r="A1534" s="1">
        <v>40709</v>
      </c>
      <c r="B1534" t="s">
        <v>22</v>
      </c>
      <c r="C1534">
        <v>214580</v>
      </c>
      <c r="D1534">
        <v>1</v>
      </c>
    </row>
    <row r="1535" spans="1:4" x14ac:dyDescent="0.25">
      <c r="A1535" s="1">
        <v>40710</v>
      </c>
      <c r="B1535" t="s">
        <v>21</v>
      </c>
      <c r="C1535">
        <v>516900</v>
      </c>
      <c r="D1535">
        <v>2</v>
      </c>
    </row>
    <row r="1536" spans="1:4" x14ac:dyDescent="0.25">
      <c r="A1536" s="1">
        <v>40711</v>
      </c>
      <c r="B1536" t="s">
        <v>25</v>
      </c>
      <c r="C1536">
        <v>570628</v>
      </c>
      <c r="D1536">
        <v>1</v>
      </c>
    </row>
    <row r="1537" spans="1:4" x14ac:dyDescent="0.25">
      <c r="A1537" s="1">
        <v>40714</v>
      </c>
      <c r="B1537" t="s">
        <v>20</v>
      </c>
      <c r="C1537">
        <v>990831</v>
      </c>
      <c r="D1537">
        <v>4</v>
      </c>
    </row>
    <row r="1538" spans="1:4" x14ac:dyDescent="0.25">
      <c r="A1538" s="1">
        <v>40716</v>
      </c>
      <c r="B1538" t="s">
        <v>22</v>
      </c>
      <c r="C1538">
        <v>614551</v>
      </c>
      <c r="D1538">
        <v>1</v>
      </c>
    </row>
    <row r="1539" spans="1:4" x14ac:dyDescent="0.25">
      <c r="A1539" s="1">
        <v>40717</v>
      </c>
      <c r="B1539" t="s">
        <v>21</v>
      </c>
      <c r="C1539">
        <v>214580</v>
      </c>
      <c r="D1539">
        <v>1</v>
      </c>
    </row>
    <row r="1540" spans="1:4" x14ac:dyDescent="0.25">
      <c r="A1540" s="1">
        <v>40718</v>
      </c>
      <c r="B1540" t="s">
        <v>25</v>
      </c>
      <c r="C1540">
        <v>180749</v>
      </c>
      <c r="D1540">
        <v>1</v>
      </c>
    </row>
    <row r="1541" spans="1:4" x14ac:dyDescent="0.25">
      <c r="A1541" s="1">
        <v>40722</v>
      </c>
      <c r="B1541" t="s">
        <v>24</v>
      </c>
      <c r="C1541">
        <v>417284</v>
      </c>
      <c r="D1541">
        <v>2</v>
      </c>
    </row>
    <row r="1542" spans="1:4" x14ac:dyDescent="0.25">
      <c r="A1542" s="1">
        <v>40723</v>
      </c>
      <c r="B1542" t="s">
        <v>22</v>
      </c>
      <c r="C1542">
        <v>1016718</v>
      </c>
      <c r="D1542">
        <v>4</v>
      </c>
    </row>
    <row r="1543" spans="1:4" x14ac:dyDescent="0.25">
      <c r="A1543" s="1">
        <v>40724</v>
      </c>
      <c r="B1543" t="s">
        <v>21</v>
      </c>
      <c r="C1543">
        <v>1612044</v>
      </c>
      <c r="D1543">
        <v>5</v>
      </c>
    </row>
    <row r="1544" spans="1:4" x14ac:dyDescent="0.25">
      <c r="A1544" s="1">
        <v>40725</v>
      </c>
      <c r="B1544" t="s">
        <v>25</v>
      </c>
      <c r="C1544">
        <v>846916</v>
      </c>
      <c r="D1544">
        <v>3</v>
      </c>
    </row>
    <row r="1545" spans="1:4" x14ac:dyDescent="0.25">
      <c r="A1545" s="1">
        <v>40729</v>
      </c>
      <c r="B1545" t="s">
        <v>24</v>
      </c>
      <c r="C1545">
        <v>1949047</v>
      </c>
      <c r="D1545">
        <v>8</v>
      </c>
    </row>
    <row r="1546" spans="1:4" x14ac:dyDescent="0.25">
      <c r="A1546" s="1">
        <v>40730</v>
      </c>
      <c r="B1546" t="s">
        <v>22</v>
      </c>
      <c r="C1546">
        <v>1106200</v>
      </c>
      <c r="D1546">
        <v>5</v>
      </c>
    </row>
    <row r="1547" spans="1:4" x14ac:dyDescent="0.25">
      <c r="A1547" s="1">
        <v>40731</v>
      </c>
      <c r="B1547" t="s">
        <v>21</v>
      </c>
      <c r="C1547">
        <v>1551495</v>
      </c>
      <c r="D1547">
        <v>8</v>
      </c>
    </row>
    <row r="1548" spans="1:4" x14ac:dyDescent="0.25">
      <c r="A1548" s="1">
        <v>40732</v>
      </c>
      <c r="B1548" t="s">
        <v>25</v>
      </c>
      <c r="C1548">
        <v>997104</v>
      </c>
      <c r="D1548">
        <v>4</v>
      </c>
    </row>
    <row r="1549" spans="1:4" x14ac:dyDescent="0.25">
      <c r="A1549" s="1">
        <v>40733</v>
      </c>
      <c r="B1549" t="s">
        <v>19</v>
      </c>
      <c r="C1549">
        <v>274320</v>
      </c>
      <c r="D1549">
        <v>1</v>
      </c>
    </row>
    <row r="1550" spans="1:4" x14ac:dyDescent="0.25">
      <c r="A1550" s="1">
        <v>40735</v>
      </c>
      <c r="B1550" t="s">
        <v>20</v>
      </c>
      <c r="C1550">
        <v>1347377</v>
      </c>
      <c r="D1550">
        <v>7</v>
      </c>
    </row>
    <row r="1551" spans="1:4" x14ac:dyDescent="0.25">
      <c r="A1551" s="1">
        <v>40736</v>
      </c>
      <c r="B1551" t="s">
        <v>24</v>
      </c>
      <c r="C1551">
        <v>1023778</v>
      </c>
      <c r="D1551">
        <v>4</v>
      </c>
    </row>
    <row r="1552" spans="1:4" x14ac:dyDescent="0.25">
      <c r="A1552" s="1">
        <v>40737</v>
      </c>
      <c r="B1552" t="s">
        <v>22</v>
      </c>
      <c r="C1552">
        <v>1017805</v>
      </c>
      <c r="D1552">
        <v>7</v>
      </c>
    </row>
    <row r="1553" spans="1:4" x14ac:dyDescent="0.25">
      <c r="A1553" s="1">
        <v>40738</v>
      </c>
      <c r="B1553" t="s">
        <v>21</v>
      </c>
      <c r="C1553">
        <v>747060</v>
      </c>
      <c r="D1553">
        <v>4</v>
      </c>
    </row>
    <row r="1554" spans="1:4" x14ac:dyDescent="0.25">
      <c r="A1554" s="1">
        <v>40739</v>
      </c>
      <c r="B1554" t="s">
        <v>25</v>
      </c>
      <c r="C1554">
        <v>1044919</v>
      </c>
      <c r="D1554">
        <v>4</v>
      </c>
    </row>
    <row r="1555" spans="1:4" x14ac:dyDescent="0.25">
      <c r="A1555" s="1">
        <v>40740</v>
      </c>
      <c r="B1555" t="s">
        <v>19</v>
      </c>
      <c r="C1555">
        <v>460320</v>
      </c>
      <c r="D1555">
        <v>4</v>
      </c>
    </row>
    <row r="1556" spans="1:4" x14ac:dyDescent="0.25">
      <c r="A1556" s="1">
        <v>40742</v>
      </c>
      <c r="B1556" t="s">
        <v>20</v>
      </c>
      <c r="C1556">
        <v>1456383</v>
      </c>
      <c r="D1556">
        <v>9</v>
      </c>
    </row>
    <row r="1557" spans="1:4" x14ac:dyDescent="0.25">
      <c r="A1557" s="1">
        <v>40743</v>
      </c>
      <c r="B1557" t="s">
        <v>24</v>
      </c>
      <c r="C1557">
        <v>281900</v>
      </c>
      <c r="D1557">
        <v>1</v>
      </c>
    </row>
    <row r="1558" spans="1:4" x14ac:dyDescent="0.25">
      <c r="A1558" s="1">
        <v>40745</v>
      </c>
      <c r="B1558" t="s">
        <v>21</v>
      </c>
      <c r="C1558">
        <v>315106</v>
      </c>
      <c r="D1558">
        <v>2</v>
      </c>
    </row>
    <row r="1559" spans="1:4" x14ac:dyDescent="0.25">
      <c r="A1559" s="1">
        <v>40746</v>
      </c>
      <c r="B1559" t="s">
        <v>25</v>
      </c>
      <c r="C1559">
        <v>708210</v>
      </c>
      <c r="D1559">
        <v>3</v>
      </c>
    </row>
    <row r="1560" spans="1:4" x14ac:dyDescent="0.25">
      <c r="A1560" s="1">
        <v>40749</v>
      </c>
      <c r="B1560" t="s">
        <v>20</v>
      </c>
      <c r="C1560">
        <v>338748</v>
      </c>
      <c r="D1560">
        <v>2</v>
      </c>
    </row>
    <row r="1561" spans="1:4" x14ac:dyDescent="0.25">
      <c r="A1561" s="1">
        <v>40750</v>
      </c>
      <c r="B1561" t="s">
        <v>24</v>
      </c>
      <c r="C1561">
        <v>447451</v>
      </c>
      <c r="D1561">
        <v>2</v>
      </c>
    </row>
    <row r="1562" spans="1:4" x14ac:dyDescent="0.25">
      <c r="A1562" s="1">
        <v>40751</v>
      </c>
      <c r="B1562" t="s">
        <v>22</v>
      </c>
      <c r="C1562">
        <v>218480</v>
      </c>
      <c r="D1562">
        <v>2</v>
      </c>
    </row>
    <row r="1563" spans="1:4" x14ac:dyDescent="0.25">
      <c r="A1563" s="1">
        <v>40752</v>
      </c>
      <c r="B1563" t="s">
        <v>21</v>
      </c>
      <c r="C1563">
        <v>837058</v>
      </c>
      <c r="D1563">
        <v>6</v>
      </c>
    </row>
    <row r="1564" spans="1:4" x14ac:dyDescent="0.25">
      <c r="A1564" s="1">
        <v>40753</v>
      </c>
      <c r="B1564" t="s">
        <v>25</v>
      </c>
      <c r="C1564">
        <v>554913</v>
      </c>
      <c r="D1564">
        <v>3</v>
      </c>
    </row>
    <row r="1565" spans="1:4" x14ac:dyDescent="0.25">
      <c r="A1565" s="1">
        <v>40754</v>
      </c>
      <c r="B1565" t="s">
        <v>19</v>
      </c>
      <c r="C1565">
        <v>137083</v>
      </c>
      <c r="D1565">
        <v>1</v>
      </c>
    </row>
    <row r="1566" spans="1:4" x14ac:dyDescent="0.25">
      <c r="A1566" s="1">
        <v>40756</v>
      </c>
      <c r="B1566" t="s">
        <v>20</v>
      </c>
      <c r="C1566">
        <v>1762088</v>
      </c>
      <c r="D1566">
        <v>6</v>
      </c>
    </row>
    <row r="1567" spans="1:4" x14ac:dyDescent="0.25">
      <c r="A1567" s="1">
        <v>40757</v>
      </c>
      <c r="B1567" t="s">
        <v>24</v>
      </c>
      <c r="C1567">
        <v>956130</v>
      </c>
      <c r="D1567">
        <v>5</v>
      </c>
    </row>
    <row r="1568" spans="1:4" x14ac:dyDescent="0.25">
      <c r="A1568" s="1">
        <v>40758</v>
      </c>
      <c r="B1568" t="s">
        <v>22</v>
      </c>
      <c r="C1568">
        <v>668995</v>
      </c>
      <c r="D1568">
        <v>7</v>
      </c>
    </row>
    <row r="1569" spans="1:4" x14ac:dyDescent="0.25">
      <c r="A1569" s="1">
        <v>40759</v>
      </c>
      <c r="B1569" t="s">
        <v>21</v>
      </c>
      <c r="C1569">
        <v>1115943</v>
      </c>
      <c r="D1569">
        <v>8</v>
      </c>
    </row>
    <row r="1570" spans="1:4" x14ac:dyDescent="0.25">
      <c r="A1570" s="1">
        <v>40760</v>
      </c>
      <c r="B1570" t="s">
        <v>25</v>
      </c>
      <c r="C1570">
        <v>1939906</v>
      </c>
      <c r="D1570">
        <v>8</v>
      </c>
    </row>
    <row r="1571" spans="1:4" x14ac:dyDescent="0.25">
      <c r="A1571" s="1">
        <v>40761</v>
      </c>
      <c r="B1571" t="s">
        <v>19</v>
      </c>
      <c r="C1571">
        <v>441122</v>
      </c>
      <c r="D1571">
        <v>1</v>
      </c>
    </row>
    <row r="1572" spans="1:4" x14ac:dyDescent="0.25">
      <c r="A1572" s="1">
        <v>40763</v>
      </c>
      <c r="B1572" t="s">
        <v>20</v>
      </c>
      <c r="C1572">
        <v>453806</v>
      </c>
      <c r="D1572">
        <v>3</v>
      </c>
    </row>
    <row r="1573" spans="1:4" x14ac:dyDescent="0.25">
      <c r="A1573" s="1">
        <v>40764</v>
      </c>
      <c r="B1573" t="s">
        <v>24</v>
      </c>
      <c r="C1573">
        <v>743067</v>
      </c>
      <c r="D1573">
        <v>3</v>
      </c>
    </row>
    <row r="1574" spans="1:4" x14ac:dyDescent="0.25">
      <c r="A1574" s="1">
        <v>40765</v>
      </c>
      <c r="B1574" t="s">
        <v>22</v>
      </c>
      <c r="C1574">
        <v>1420305</v>
      </c>
      <c r="D1574">
        <v>6</v>
      </c>
    </row>
    <row r="1575" spans="1:4" x14ac:dyDescent="0.25">
      <c r="A1575" s="1">
        <v>40766</v>
      </c>
      <c r="B1575" t="s">
        <v>21</v>
      </c>
      <c r="C1575">
        <v>915970</v>
      </c>
      <c r="D1575">
        <v>5</v>
      </c>
    </row>
    <row r="1576" spans="1:4" x14ac:dyDescent="0.25">
      <c r="A1576" s="1">
        <v>40767</v>
      </c>
      <c r="B1576" t="s">
        <v>25</v>
      </c>
      <c r="C1576">
        <v>282519</v>
      </c>
      <c r="D1576">
        <v>2</v>
      </c>
    </row>
    <row r="1577" spans="1:4" x14ac:dyDescent="0.25">
      <c r="A1577" s="1">
        <v>40771</v>
      </c>
      <c r="B1577" t="s">
        <v>24</v>
      </c>
      <c r="C1577">
        <v>1190802</v>
      </c>
      <c r="D1577">
        <v>4</v>
      </c>
    </row>
    <row r="1578" spans="1:4" x14ac:dyDescent="0.25">
      <c r="A1578" s="1">
        <v>40772</v>
      </c>
      <c r="B1578" t="s">
        <v>22</v>
      </c>
      <c r="C1578">
        <v>491308</v>
      </c>
      <c r="D1578">
        <v>3</v>
      </c>
    </row>
    <row r="1579" spans="1:4" x14ac:dyDescent="0.25">
      <c r="A1579" s="1">
        <v>40773</v>
      </c>
      <c r="B1579" t="s">
        <v>21</v>
      </c>
      <c r="C1579">
        <v>1239660</v>
      </c>
      <c r="D1579">
        <v>7</v>
      </c>
    </row>
    <row r="1580" spans="1:4" x14ac:dyDescent="0.25">
      <c r="A1580" s="1">
        <v>40774</v>
      </c>
      <c r="B1580" t="s">
        <v>25</v>
      </c>
      <c r="C1580">
        <v>1296653</v>
      </c>
      <c r="D1580">
        <v>5</v>
      </c>
    </row>
    <row r="1581" spans="1:4" x14ac:dyDescent="0.25">
      <c r="A1581" s="1">
        <v>40777</v>
      </c>
      <c r="B1581" t="s">
        <v>20</v>
      </c>
      <c r="C1581">
        <v>115080</v>
      </c>
      <c r="D1581">
        <v>1</v>
      </c>
    </row>
    <row r="1582" spans="1:4" x14ac:dyDescent="0.25">
      <c r="A1582" s="1">
        <v>40779</v>
      </c>
      <c r="B1582" t="s">
        <v>22</v>
      </c>
      <c r="C1582">
        <v>1379271</v>
      </c>
      <c r="D1582">
        <v>6</v>
      </c>
    </row>
    <row r="1583" spans="1:4" x14ac:dyDescent="0.25">
      <c r="A1583" s="1">
        <v>40780</v>
      </c>
      <c r="B1583" t="s">
        <v>21</v>
      </c>
      <c r="C1583">
        <v>1004338</v>
      </c>
      <c r="D1583">
        <v>6</v>
      </c>
    </row>
    <row r="1584" spans="1:4" x14ac:dyDescent="0.25">
      <c r="A1584" s="1">
        <v>40781</v>
      </c>
      <c r="B1584" t="s">
        <v>25</v>
      </c>
      <c r="C1584">
        <v>320490</v>
      </c>
      <c r="D1584">
        <v>3</v>
      </c>
    </row>
    <row r="1585" spans="1:4" x14ac:dyDescent="0.25">
      <c r="A1585" s="1">
        <v>40784</v>
      </c>
      <c r="B1585" t="s">
        <v>20</v>
      </c>
      <c r="C1585">
        <v>873050</v>
      </c>
      <c r="D1585">
        <v>4</v>
      </c>
    </row>
    <row r="1586" spans="1:4" x14ac:dyDescent="0.25">
      <c r="A1586" s="1">
        <v>40785</v>
      </c>
      <c r="B1586" t="s">
        <v>24</v>
      </c>
      <c r="C1586">
        <v>535767</v>
      </c>
      <c r="D1586">
        <v>4</v>
      </c>
    </row>
    <row r="1587" spans="1:4" x14ac:dyDescent="0.25">
      <c r="A1587" s="1">
        <v>40787</v>
      </c>
      <c r="B1587" t="s">
        <v>21</v>
      </c>
      <c r="C1587">
        <v>1877212</v>
      </c>
      <c r="D1587">
        <v>6</v>
      </c>
    </row>
    <row r="1588" spans="1:4" x14ac:dyDescent="0.25">
      <c r="A1588" s="1">
        <v>40788</v>
      </c>
      <c r="B1588" t="s">
        <v>25</v>
      </c>
      <c r="C1588">
        <v>1003313</v>
      </c>
      <c r="D1588">
        <v>5</v>
      </c>
    </row>
    <row r="1589" spans="1:4" x14ac:dyDescent="0.25">
      <c r="A1589" s="1">
        <v>40791</v>
      </c>
      <c r="B1589" t="s">
        <v>20</v>
      </c>
      <c r="C1589">
        <v>361509</v>
      </c>
      <c r="D1589">
        <v>4</v>
      </c>
    </row>
    <row r="1590" spans="1:4" x14ac:dyDescent="0.25">
      <c r="A1590" s="1">
        <v>40792</v>
      </c>
      <c r="B1590" t="s">
        <v>24</v>
      </c>
      <c r="C1590">
        <v>590001</v>
      </c>
      <c r="D1590">
        <v>4</v>
      </c>
    </row>
    <row r="1591" spans="1:4" x14ac:dyDescent="0.25">
      <c r="A1591" s="1">
        <v>40793</v>
      </c>
      <c r="B1591" t="s">
        <v>22</v>
      </c>
      <c r="C1591">
        <v>1307081</v>
      </c>
      <c r="D1591">
        <v>6</v>
      </c>
    </row>
    <row r="1592" spans="1:4" x14ac:dyDescent="0.25">
      <c r="A1592" s="1">
        <v>40794</v>
      </c>
      <c r="B1592" t="s">
        <v>21</v>
      </c>
      <c r="C1592">
        <v>1117656</v>
      </c>
      <c r="D1592">
        <v>7</v>
      </c>
    </row>
    <row r="1593" spans="1:4" x14ac:dyDescent="0.25">
      <c r="A1593" s="1">
        <v>40795</v>
      </c>
      <c r="B1593" t="s">
        <v>25</v>
      </c>
      <c r="C1593">
        <v>720050</v>
      </c>
      <c r="D1593">
        <v>5</v>
      </c>
    </row>
    <row r="1594" spans="1:4" x14ac:dyDescent="0.25">
      <c r="A1594" s="1">
        <v>40798</v>
      </c>
      <c r="B1594" t="s">
        <v>20</v>
      </c>
      <c r="C1594">
        <v>1422509</v>
      </c>
      <c r="D1594">
        <v>4</v>
      </c>
    </row>
    <row r="1595" spans="1:4" x14ac:dyDescent="0.25">
      <c r="A1595" s="1">
        <v>40799</v>
      </c>
      <c r="B1595" t="s">
        <v>24</v>
      </c>
      <c r="C1595">
        <v>632068</v>
      </c>
      <c r="D1595">
        <v>3</v>
      </c>
    </row>
    <row r="1596" spans="1:4" x14ac:dyDescent="0.25">
      <c r="A1596" s="1">
        <v>40800</v>
      </c>
      <c r="B1596" t="s">
        <v>22</v>
      </c>
      <c r="C1596">
        <v>191310</v>
      </c>
      <c r="D1596">
        <v>1</v>
      </c>
    </row>
    <row r="1597" spans="1:4" x14ac:dyDescent="0.25">
      <c r="A1597" s="1">
        <v>40801</v>
      </c>
      <c r="B1597" t="s">
        <v>21</v>
      </c>
      <c r="C1597">
        <v>1027334</v>
      </c>
      <c r="D1597">
        <v>7</v>
      </c>
    </row>
    <row r="1598" spans="1:4" x14ac:dyDescent="0.25">
      <c r="A1598" s="1">
        <v>40802</v>
      </c>
      <c r="B1598" t="s">
        <v>25</v>
      </c>
      <c r="C1598">
        <v>518913</v>
      </c>
      <c r="D1598">
        <v>3</v>
      </c>
    </row>
    <row r="1599" spans="1:4" x14ac:dyDescent="0.25">
      <c r="A1599" s="1">
        <v>40805</v>
      </c>
      <c r="B1599" t="s">
        <v>20</v>
      </c>
      <c r="C1599">
        <v>499854</v>
      </c>
      <c r="D1599">
        <v>3</v>
      </c>
    </row>
    <row r="1600" spans="1:4" x14ac:dyDescent="0.25">
      <c r="A1600" s="1">
        <v>40806</v>
      </c>
      <c r="B1600" t="s">
        <v>24</v>
      </c>
      <c r="C1600">
        <v>657640</v>
      </c>
      <c r="D1600">
        <v>2</v>
      </c>
    </row>
    <row r="1601" spans="1:4" x14ac:dyDescent="0.25">
      <c r="A1601" s="1">
        <v>40807</v>
      </c>
      <c r="B1601" t="s">
        <v>22</v>
      </c>
      <c r="C1601">
        <v>842243</v>
      </c>
      <c r="D1601">
        <v>4</v>
      </c>
    </row>
    <row r="1602" spans="1:4" x14ac:dyDescent="0.25">
      <c r="A1602" s="1">
        <v>40808</v>
      </c>
      <c r="B1602" t="s">
        <v>21</v>
      </c>
      <c r="C1602">
        <v>911133</v>
      </c>
      <c r="D1602">
        <v>6</v>
      </c>
    </row>
    <row r="1603" spans="1:4" x14ac:dyDescent="0.25">
      <c r="A1603" s="1">
        <v>40812</v>
      </c>
      <c r="B1603" t="s">
        <v>20</v>
      </c>
      <c r="C1603">
        <v>317908</v>
      </c>
      <c r="D1603">
        <v>2</v>
      </c>
    </row>
    <row r="1604" spans="1:4" x14ac:dyDescent="0.25">
      <c r="A1604" s="1">
        <v>40813</v>
      </c>
      <c r="B1604" t="s">
        <v>24</v>
      </c>
      <c r="C1604">
        <v>849522</v>
      </c>
      <c r="D1604">
        <v>3</v>
      </c>
    </row>
    <row r="1605" spans="1:4" x14ac:dyDescent="0.25">
      <c r="A1605" s="1">
        <v>40814</v>
      </c>
      <c r="B1605" t="s">
        <v>22</v>
      </c>
      <c r="C1605">
        <v>330650</v>
      </c>
      <c r="D1605">
        <v>1</v>
      </c>
    </row>
    <row r="1606" spans="1:4" x14ac:dyDescent="0.25">
      <c r="A1606" s="1">
        <v>40815</v>
      </c>
      <c r="B1606" t="s">
        <v>21</v>
      </c>
      <c r="C1606">
        <v>1191131</v>
      </c>
      <c r="D1606">
        <v>6</v>
      </c>
    </row>
    <row r="1607" spans="1:4" x14ac:dyDescent="0.25">
      <c r="A1607" s="1">
        <v>40816</v>
      </c>
      <c r="B1607" t="s">
        <v>25</v>
      </c>
      <c r="C1607">
        <v>466829</v>
      </c>
      <c r="D1607">
        <v>3</v>
      </c>
    </row>
    <row r="1608" spans="1:4" x14ac:dyDescent="0.25">
      <c r="A1608" s="1">
        <v>40819</v>
      </c>
      <c r="B1608" t="s">
        <v>20</v>
      </c>
      <c r="C1608">
        <v>989449</v>
      </c>
      <c r="D1608">
        <v>4</v>
      </c>
    </row>
    <row r="1609" spans="1:4" x14ac:dyDescent="0.25">
      <c r="A1609" s="1">
        <v>40820</v>
      </c>
      <c r="B1609" t="s">
        <v>24</v>
      </c>
      <c r="C1609">
        <v>306390</v>
      </c>
      <c r="D1609">
        <v>2</v>
      </c>
    </row>
    <row r="1610" spans="1:4" x14ac:dyDescent="0.25">
      <c r="A1610" s="1">
        <v>40821</v>
      </c>
      <c r="B1610" t="s">
        <v>22</v>
      </c>
      <c r="C1610">
        <v>1129148</v>
      </c>
      <c r="D1610">
        <v>5</v>
      </c>
    </row>
    <row r="1611" spans="1:4" x14ac:dyDescent="0.25">
      <c r="A1611" s="1">
        <v>40822</v>
      </c>
      <c r="B1611" t="s">
        <v>21</v>
      </c>
      <c r="C1611">
        <v>2110073</v>
      </c>
      <c r="D1611">
        <v>7</v>
      </c>
    </row>
    <row r="1612" spans="1:4" x14ac:dyDescent="0.25">
      <c r="A1612" s="1">
        <v>40823</v>
      </c>
      <c r="B1612" t="s">
        <v>25</v>
      </c>
      <c r="C1612">
        <v>1003708</v>
      </c>
      <c r="D1612">
        <v>3</v>
      </c>
    </row>
    <row r="1613" spans="1:4" x14ac:dyDescent="0.25">
      <c r="A1613" s="1">
        <v>40827</v>
      </c>
      <c r="B1613" t="s">
        <v>24</v>
      </c>
      <c r="C1613">
        <v>838241</v>
      </c>
      <c r="D1613">
        <v>5</v>
      </c>
    </row>
    <row r="1614" spans="1:4" x14ac:dyDescent="0.25">
      <c r="A1614" s="1">
        <v>40828</v>
      </c>
      <c r="B1614" t="s">
        <v>22</v>
      </c>
      <c r="C1614">
        <v>352794</v>
      </c>
      <c r="D1614">
        <v>3</v>
      </c>
    </row>
    <row r="1615" spans="1:4" x14ac:dyDescent="0.25">
      <c r="A1615" s="1">
        <v>40829</v>
      </c>
      <c r="B1615" t="s">
        <v>21</v>
      </c>
      <c r="C1615">
        <v>1170621</v>
      </c>
      <c r="D1615">
        <v>7</v>
      </c>
    </row>
    <row r="1616" spans="1:4" x14ac:dyDescent="0.25">
      <c r="A1616" s="1">
        <v>40830</v>
      </c>
      <c r="B1616" t="s">
        <v>25</v>
      </c>
      <c r="C1616">
        <v>1023451</v>
      </c>
      <c r="D1616">
        <v>7</v>
      </c>
    </row>
    <row r="1617" spans="1:4" x14ac:dyDescent="0.25">
      <c r="A1617" s="1">
        <v>40834</v>
      </c>
      <c r="B1617" t="s">
        <v>24</v>
      </c>
      <c r="C1617">
        <v>853844</v>
      </c>
      <c r="D1617">
        <v>3</v>
      </c>
    </row>
    <row r="1618" spans="1:4" x14ac:dyDescent="0.25">
      <c r="A1618" s="1">
        <v>40835</v>
      </c>
      <c r="B1618" t="s">
        <v>22</v>
      </c>
      <c r="C1618">
        <v>692422</v>
      </c>
      <c r="D1618">
        <v>4</v>
      </c>
    </row>
    <row r="1619" spans="1:4" x14ac:dyDescent="0.25">
      <c r="A1619" s="1">
        <v>40836</v>
      </c>
      <c r="B1619" t="s">
        <v>21</v>
      </c>
      <c r="C1619">
        <v>379663</v>
      </c>
      <c r="D1619">
        <v>2</v>
      </c>
    </row>
    <row r="1620" spans="1:4" x14ac:dyDescent="0.25">
      <c r="A1620" s="1">
        <v>40837</v>
      </c>
      <c r="B1620" t="s">
        <v>25</v>
      </c>
      <c r="C1620">
        <v>1276875</v>
      </c>
      <c r="D1620">
        <v>7</v>
      </c>
    </row>
    <row r="1621" spans="1:4" x14ac:dyDescent="0.25">
      <c r="A1621" s="1">
        <v>40840</v>
      </c>
      <c r="B1621" t="s">
        <v>20</v>
      </c>
      <c r="C1621">
        <v>687667</v>
      </c>
      <c r="D1621">
        <v>5</v>
      </c>
    </row>
    <row r="1622" spans="1:4" x14ac:dyDescent="0.25">
      <c r="A1622" s="1">
        <v>40841</v>
      </c>
      <c r="B1622" t="s">
        <v>24</v>
      </c>
      <c r="C1622">
        <v>609588</v>
      </c>
      <c r="D1622">
        <v>4</v>
      </c>
    </row>
    <row r="1623" spans="1:4" x14ac:dyDescent="0.25">
      <c r="A1623" s="1">
        <v>40842</v>
      </c>
      <c r="B1623" t="s">
        <v>22</v>
      </c>
      <c r="C1623">
        <v>379179</v>
      </c>
      <c r="D1623">
        <v>1</v>
      </c>
    </row>
    <row r="1624" spans="1:4" x14ac:dyDescent="0.25">
      <c r="A1624" s="1">
        <v>40843</v>
      </c>
      <c r="B1624" t="s">
        <v>21</v>
      </c>
      <c r="C1624">
        <v>326433</v>
      </c>
      <c r="D1624">
        <v>3</v>
      </c>
    </row>
    <row r="1625" spans="1:4" x14ac:dyDescent="0.25">
      <c r="A1625" s="1">
        <v>40844</v>
      </c>
      <c r="B1625" t="s">
        <v>25</v>
      </c>
      <c r="C1625">
        <v>444740</v>
      </c>
      <c r="D1625">
        <v>3</v>
      </c>
    </row>
    <row r="1626" spans="1:4" x14ac:dyDescent="0.25">
      <c r="A1626" s="1">
        <v>40847</v>
      </c>
      <c r="B1626" t="s">
        <v>20</v>
      </c>
      <c r="C1626">
        <v>809704</v>
      </c>
      <c r="D1626">
        <v>4</v>
      </c>
    </row>
    <row r="1627" spans="1:4" x14ac:dyDescent="0.25">
      <c r="A1627" s="1">
        <v>40848</v>
      </c>
      <c r="B1627" t="s">
        <v>24</v>
      </c>
      <c r="C1627">
        <v>1339739</v>
      </c>
      <c r="D1627">
        <v>7</v>
      </c>
    </row>
    <row r="1628" spans="1:4" x14ac:dyDescent="0.25">
      <c r="A1628" s="1">
        <v>40849</v>
      </c>
      <c r="B1628" t="s">
        <v>22</v>
      </c>
      <c r="C1628">
        <v>227611</v>
      </c>
      <c r="D1628">
        <v>1</v>
      </c>
    </row>
    <row r="1629" spans="1:4" x14ac:dyDescent="0.25">
      <c r="A1629" s="1">
        <v>40850</v>
      </c>
      <c r="B1629" t="s">
        <v>21</v>
      </c>
      <c r="C1629">
        <v>1066224</v>
      </c>
      <c r="D1629">
        <v>4</v>
      </c>
    </row>
    <row r="1630" spans="1:4" x14ac:dyDescent="0.25">
      <c r="A1630" s="1">
        <v>40851</v>
      </c>
      <c r="B1630" t="s">
        <v>25</v>
      </c>
      <c r="C1630">
        <v>306390</v>
      </c>
      <c r="D1630">
        <v>2</v>
      </c>
    </row>
    <row r="1631" spans="1:4" x14ac:dyDescent="0.25">
      <c r="A1631" s="1">
        <v>40855</v>
      </c>
      <c r="B1631" t="s">
        <v>24</v>
      </c>
      <c r="C1631">
        <v>1350885</v>
      </c>
      <c r="D1631">
        <v>4</v>
      </c>
    </row>
    <row r="1632" spans="1:4" x14ac:dyDescent="0.25">
      <c r="A1632" s="1">
        <v>40856</v>
      </c>
      <c r="B1632" t="s">
        <v>22</v>
      </c>
      <c r="C1632">
        <v>405775</v>
      </c>
      <c r="D1632">
        <v>2</v>
      </c>
    </row>
    <row r="1633" spans="1:4" x14ac:dyDescent="0.25">
      <c r="A1633" s="1">
        <v>40857</v>
      </c>
      <c r="B1633" t="s">
        <v>21</v>
      </c>
      <c r="C1633">
        <v>1056417</v>
      </c>
      <c r="D1633">
        <v>6</v>
      </c>
    </row>
    <row r="1634" spans="1:4" x14ac:dyDescent="0.25">
      <c r="A1634" s="1">
        <v>40858</v>
      </c>
      <c r="B1634" t="s">
        <v>25</v>
      </c>
      <c r="C1634">
        <v>1733018</v>
      </c>
      <c r="D1634">
        <v>6</v>
      </c>
    </row>
    <row r="1635" spans="1:4" x14ac:dyDescent="0.25">
      <c r="A1635" s="1">
        <v>40862</v>
      </c>
      <c r="B1635" t="s">
        <v>24</v>
      </c>
      <c r="C1635">
        <v>323044</v>
      </c>
      <c r="D1635">
        <v>2</v>
      </c>
    </row>
    <row r="1636" spans="1:4" x14ac:dyDescent="0.25">
      <c r="A1636" s="1">
        <v>40863</v>
      </c>
      <c r="B1636" t="s">
        <v>22</v>
      </c>
      <c r="C1636">
        <v>536595</v>
      </c>
      <c r="D1636">
        <v>3</v>
      </c>
    </row>
    <row r="1637" spans="1:4" x14ac:dyDescent="0.25">
      <c r="A1637" s="1">
        <v>40864</v>
      </c>
      <c r="B1637" t="s">
        <v>21</v>
      </c>
      <c r="C1637">
        <v>886530</v>
      </c>
      <c r="D1637">
        <v>3</v>
      </c>
    </row>
    <row r="1638" spans="1:4" x14ac:dyDescent="0.25">
      <c r="A1638" s="1">
        <v>40865</v>
      </c>
      <c r="B1638" t="s">
        <v>25</v>
      </c>
      <c r="C1638">
        <v>1010329</v>
      </c>
      <c r="D1638">
        <v>3</v>
      </c>
    </row>
    <row r="1639" spans="1:4" x14ac:dyDescent="0.25">
      <c r="A1639" s="1">
        <v>40866</v>
      </c>
      <c r="B1639" t="s">
        <v>19</v>
      </c>
      <c r="C1639">
        <v>216060</v>
      </c>
      <c r="D1639">
        <v>1</v>
      </c>
    </row>
    <row r="1640" spans="1:4" x14ac:dyDescent="0.25">
      <c r="A1640" s="1">
        <v>40868</v>
      </c>
      <c r="B1640" t="s">
        <v>20</v>
      </c>
      <c r="C1640">
        <v>1505012</v>
      </c>
      <c r="D1640">
        <v>5</v>
      </c>
    </row>
    <row r="1641" spans="1:4" x14ac:dyDescent="0.25">
      <c r="A1641" s="1">
        <v>40869</v>
      </c>
      <c r="B1641" t="s">
        <v>24</v>
      </c>
      <c r="C1641">
        <v>517479</v>
      </c>
      <c r="D1641">
        <v>3</v>
      </c>
    </row>
    <row r="1642" spans="1:4" x14ac:dyDescent="0.25">
      <c r="A1642" s="1">
        <v>40870</v>
      </c>
      <c r="B1642" t="s">
        <v>22</v>
      </c>
      <c r="C1642">
        <v>541035</v>
      </c>
      <c r="D1642">
        <v>2</v>
      </c>
    </row>
    <row r="1643" spans="1:4" x14ac:dyDescent="0.25">
      <c r="A1643" s="1">
        <v>40871</v>
      </c>
      <c r="B1643" t="s">
        <v>21</v>
      </c>
      <c r="C1643">
        <v>1031464</v>
      </c>
      <c r="D1643">
        <v>3</v>
      </c>
    </row>
    <row r="1644" spans="1:4" x14ac:dyDescent="0.25">
      <c r="A1644" s="1">
        <v>40872</v>
      </c>
      <c r="B1644" t="s">
        <v>25</v>
      </c>
      <c r="C1644">
        <v>751643</v>
      </c>
      <c r="D1644">
        <v>5</v>
      </c>
    </row>
    <row r="1645" spans="1:4" x14ac:dyDescent="0.25">
      <c r="A1645" s="1">
        <v>40873</v>
      </c>
      <c r="B1645" t="s">
        <v>19</v>
      </c>
      <c r="C1645">
        <v>274320</v>
      </c>
      <c r="D1645">
        <v>1</v>
      </c>
    </row>
    <row r="1646" spans="1:4" x14ac:dyDescent="0.25">
      <c r="A1646" s="1">
        <v>40875</v>
      </c>
      <c r="B1646" t="s">
        <v>20</v>
      </c>
      <c r="C1646">
        <v>235059</v>
      </c>
      <c r="D1646">
        <v>2</v>
      </c>
    </row>
    <row r="1647" spans="1:4" x14ac:dyDescent="0.25">
      <c r="A1647" s="1">
        <v>40876</v>
      </c>
      <c r="B1647" t="s">
        <v>24</v>
      </c>
      <c r="C1647">
        <v>664563</v>
      </c>
      <c r="D1647">
        <v>5</v>
      </c>
    </row>
    <row r="1648" spans="1:4" x14ac:dyDescent="0.25">
      <c r="A1648" s="1">
        <v>40877</v>
      </c>
      <c r="B1648" t="s">
        <v>22</v>
      </c>
      <c r="C1648">
        <v>1025156</v>
      </c>
      <c r="D1648">
        <v>6</v>
      </c>
    </row>
    <row r="1649" spans="1:4" x14ac:dyDescent="0.25">
      <c r="A1649" s="1">
        <v>40878</v>
      </c>
      <c r="B1649" t="s">
        <v>21</v>
      </c>
      <c r="C1649">
        <v>223725</v>
      </c>
      <c r="D1649">
        <v>2</v>
      </c>
    </row>
    <row r="1650" spans="1:4" x14ac:dyDescent="0.25">
      <c r="A1650" s="1">
        <v>40879</v>
      </c>
      <c r="B1650" t="s">
        <v>25</v>
      </c>
      <c r="C1650">
        <v>1587045</v>
      </c>
      <c r="D1650">
        <v>8</v>
      </c>
    </row>
    <row r="1651" spans="1:4" x14ac:dyDescent="0.25">
      <c r="A1651" s="1">
        <v>40882</v>
      </c>
      <c r="B1651" t="s">
        <v>20</v>
      </c>
      <c r="C1651">
        <v>1191726</v>
      </c>
      <c r="D1651">
        <v>4</v>
      </c>
    </row>
    <row r="1652" spans="1:4" x14ac:dyDescent="0.25">
      <c r="A1652" s="1">
        <v>40883</v>
      </c>
      <c r="B1652" t="s">
        <v>24</v>
      </c>
      <c r="C1652">
        <v>859679</v>
      </c>
      <c r="D1652">
        <v>5</v>
      </c>
    </row>
    <row r="1653" spans="1:4" x14ac:dyDescent="0.25">
      <c r="A1653" s="1">
        <v>40884</v>
      </c>
      <c r="B1653" t="s">
        <v>22</v>
      </c>
      <c r="C1653">
        <v>1292053</v>
      </c>
      <c r="D1653">
        <v>6</v>
      </c>
    </row>
    <row r="1654" spans="1:4" x14ac:dyDescent="0.25">
      <c r="A1654" s="1">
        <v>40886</v>
      </c>
      <c r="B1654" t="s">
        <v>25</v>
      </c>
      <c r="C1654">
        <v>953266</v>
      </c>
      <c r="D1654">
        <v>6</v>
      </c>
    </row>
    <row r="1655" spans="1:4" x14ac:dyDescent="0.25">
      <c r="A1655" s="1">
        <v>40889</v>
      </c>
      <c r="B1655" t="s">
        <v>20</v>
      </c>
      <c r="C1655">
        <v>692476</v>
      </c>
      <c r="D1655">
        <v>3</v>
      </c>
    </row>
    <row r="1656" spans="1:4" x14ac:dyDescent="0.25">
      <c r="A1656" s="1">
        <v>40890</v>
      </c>
      <c r="B1656" t="s">
        <v>24</v>
      </c>
      <c r="C1656">
        <v>108521</v>
      </c>
      <c r="D1656">
        <v>1</v>
      </c>
    </row>
    <row r="1657" spans="1:4" x14ac:dyDescent="0.25">
      <c r="A1657" s="1">
        <v>40891</v>
      </c>
      <c r="B1657" t="s">
        <v>22</v>
      </c>
      <c r="C1657">
        <v>1404582</v>
      </c>
      <c r="D1657">
        <v>5</v>
      </c>
    </row>
    <row r="1658" spans="1:4" x14ac:dyDescent="0.25">
      <c r="A1658" s="1">
        <v>40892</v>
      </c>
      <c r="B1658" t="s">
        <v>21</v>
      </c>
      <c r="C1658">
        <v>1076728</v>
      </c>
      <c r="D1658">
        <v>5</v>
      </c>
    </row>
    <row r="1659" spans="1:4" x14ac:dyDescent="0.25">
      <c r="A1659" s="1">
        <v>40893</v>
      </c>
      <c r="B1659" t="s">
        <v>25</v>
      </c>
      <c r="C1659">
        <v>1191247</v>
      </c>
      <c r="D1659">
        <v>8</v>
      </c>
    </row>
    <row r="1660" spans="1:4" x14ac:dyDescent="0.25">
      <c r="A1660" s="1">
        <v>40894</v>
      </c>
      <c r="B1660" t="s">
        <v>19</v>
      </c>
      <c r="C1660">
        <v>102705</v>
      </c>
      <c r="D1660">
        <v>1</v>
      </c>
    </row>
    <row r="1661" spans="1:4" x14ac:dyDescent="0.25">
      <c r="A1661" s="1">
        <v>40896</v>
      </c>
      <c r="B1661" t="s">
        <v>20</v>
      </c>
      <c r="C1661">
        <v>534386</v>
      </c>
      <c r="D1661">
        <v>2</v>
      </c>
    </row>
    <row r="1662" spans="1:4" x14ac:dyDescent="0.25">
      <c r="A1662" s="1">
        <v>40897</v>
      </c>
      <c r="B1662" t="s">
        <v>24</v>
      </c>
      <c r="C1662">
        <v>427229</v>
      </c>
      <c r="D1662">
        <v>3</v>
      </c>
    </row>
    <row r="1663" spans="1:4" x14ac:dyDescent="0.25">
      <c r="A1663" s="1">
        <v>40898</v>
      </c>
      <c r="B1663" t="s">
        <v>22</v>
      </c>
      <c r="C1663">
        <v>2010414</v>
      </c>
      <c r="D1663">
        <v>5</v>
      </c>
    </row>
    <row r="1664" spans="1:4" x14ac:dyDescent="0.25">
      <c r="A1664" s="1">
        <v>40899</v>
      </c>
      <c r="B1664" t="s">
        <v>21</v>
      </c>
      <c r="C1664">
        <v>1910784</v>
      </c>
      <c r="D1664">
        <v>7</v>
      </c>
    </row>
    <row r="1665" spans="1:4" x14ac:dyDescent="0.25">
      <c r="A1665" s="1">
        <v>40900</v>
      </c>
      <c r="B1665" t="s">
        <v>25</v>
      </c>
      <c r="C1665">
        <v>408293</v>
      </c>
      <c r="D1665">
        <v>3</v>
      </c>
    </row>
    <row r="1666" spans="1:4" x14ac:dyDescent="0.25">
      <c r="A1666" s="1">
        <v>40903</v>
      </c>
      <c r="B1666" t="s">
        <v>20</v>
      </c>
      <c r="C1666">
        <v>849416</v>
      </c>
      <c r="D1666">
        <v>3</v>
      </c>
    </row>
    <row r="1667" spans="1:4" x14ac:dyDescent="0.25">
      <c r="A1667" s="1">
        <v>40904</v>
      </c>
      <c r="B1667" t="s">
        <v>24</v>
      </c>
      <c r="C1667">
        <v>1162242</v>
      </c>
      <c r="D1667">
        <v>4</v>
      </c>
    </row>
    <row r="1668" spans="1:4" x14ac:dyDescent="0.25">
      <c r="A1668" s="1">
        <v>40905</v>
      </c>
      <c r="B1668" t="s">
        <v>22</v>
      </c>
      <c r="C1668">
        <v>785070</v>
      </c>
      <c r="D1668">
        <v>5</v>
      </c>
    </row>
    <row r="1669" spans="1:4" x14ac:dyDescent="0.25">
      <c r="A1669" s="1">
        <v>40906</v>
      </c>
      <c r="B1669" t="s">
        <v>21</v>
      </c>
      <c r="C1669">
        <v>1085475</v>
      </c>
      <c r="D1669">
        <v>3</v>
      </c>
    </row>
    <row r="1670" spans="1:4" x14ac:dyDescent="0.25">
      <c r="A1670" s="1">
        <v>40911</v>
      </c>
      <c r="B1670" t="s">
        <v>24</v>
      </c>
      <c r="C1670">
        <v>512112</v>
      </c>
      <c r="D1670">
        <v>3</v>
      </c>
    </row>
    <row r="1671" spans="1:4" x14ac:dyDescent="0.25">
      <c r="A1671" s="1">
        <v>40912</v>
      </c>
      <c r="B1671" t="s">
        <v>22</v>
      </c>
      <c r="C1671">
        <v>697820</v>
      </c>
      <c r="D1671">
        <v>5</v>
      </c>
    </row>
    <row r="1672" spans="1:4" x14ac:dyDescent="0.25">
      <c r="A1672" s="1">
        <v>40913</v>
      </c>
      <c r="B1672" t="s">
        <v>21</v>
      </c>
      <c r="C1672">
        <v>381369</v>
      </c>
      <c r="D1672">
        <v>2</v>
      </c>
    </row>
    <row r="1673" spans="1:4" x14ac:dyDescent="0.25">
      <c r="A1673" s="1">
        <v>40914</v>
      </c>
      <c r="B1673" t="s">
        <v>25</v>
      </c>
      <c r="C1673">
        <v>462652</v>
      </c>
      <c r="D1673">
        <v>4</v>
      </c>
    </row>
    <row r="1674" spans="1:4" x14ac:dyDescent="0.25">
      <c r="A1674" s="1">
        <v>40915</v>
      </c>
      <c r="B1674" t="s">
        <v>19</v>
      </c>
      <c r="C1674">
        <v>378558</v>
      </c>
      <c r="D1674">
        <v>2</v>
      </c>
    </row>
    <row r="1675" spans="1:4" x14ac:dyDescent="0.25">
      <c r="A1675" s="1">
        <v>40918</v>
      </c>
      <c r="B1675" t="s">
        <v>24</v>
      </c>
      <c r="C1675">
        <v>854622</v>
      </c>
      <c r="D1675">
        <v>6</v>
      </c>
    </row>
    <row r="1676" spans="1:4" x14ac:dyDescent="0.25">
      <c r="A1676" s="1">
        <v>40919</v>
      </c>
      <c r="B1676" t="s">
        <v>22</v>
      </c>
      <c r="C1676">
        <v>1368993</v>
      </c>
      <c r="D1676">
        <v>2</v>
      </c>
    </row>
    <row r="1677" spans="1:4" x14ac:dyDescent="0.25">
      <c r="A1677" s="1">
        <v>40920</v>
      </c>
      <c r="B1677" t="s">
        <v>21</v>
      </c>
      <c r="C1677">
        <v>610198</v>
      </c>
      <c r="D1677">
        <v>3</v>
      </c>
    </row>
    <row r="1678" spans="1:4" x14ac:dyDescent="0.25">
      <c r="A1678" s="1">
        <v>40921</v>
      </c>
      <c r="B1678" t="s">
        <v>25</v>
      </c>
      <c r="C1678">
        <v>934454</v>
      </c>
      <c r="D1678">
        <v>7</v>
      </c>
    </row>
    <row r="1679" spans="1:4" x14ac:dyDescent="0.25">
      <c r="A1679" s="1">
        <v>40924</v>
      </c>
      <c r="B1679" t="s">
        <v>20</v>
      </c>
      <c r="C1679">
        <v>724367</v>
      </c>
      <c r="D1679">
        <v>5</v>
      </c>
    </row>
    <row r="1680" spans="1:4" x14ac:dyDescent="0.25">
      <c r="A1680" s="1">
        <v>40925</v>
      </c>
      <c r="B1680" t="s">
        <v>24</v>
      </c>
      <c r="C1680">
        <v>491096</v>
      </c>
      <c r="D1680">
        <v>4</v>
      </c>
    </row>
    <row r="1681" spans="1:4" x14ac:dyDescent="0.25">
      <c r="A1681" s="1">
        <v>40926</v>
      </c>
      <c r="B1681" t="s">
        <v>22</v>
      </c>
      <c r="C1681">
        <v>876370</v>
      </c>
      <c r="D1681">
        <v>5</v>
      </c>
    </row>
    <row r="1682" spans="1:4" x14ac:dyDescent="0.25">
      <c r="A1682" s="1">
        <v>40927</v>
      </c>
      <c r="B1682" t="s">
        <v>21</v>
      </c>
      <c r="C1682">
        <v>1022964</v>
      </c>
      <c r="D1682">
        <v>6</v>
      </c>
    </row>
    <row r="1683" spans="1:4" x14ac:dyDescent="0.25">
      <c r="A1683" s="1">
        <v>40928</v>
      </c>
      <c r="B1683" t="s">
        <v>25</v>
      </c>
      <c r="C1683">
        <v>578205</v>
      </c>
      <c r="D1683">
        <v>2</v>
      </c>
    </row>
    <row r="1684" spans="1:4" x14ac:dyDescent="0.25">
      <c r="A1684" s="1">
        <v>40931</v>
      </c>
      <c r="B1684" t="s">
        <v>20</v>
      </c>
      <c r="C1684">
        <v>1323783</v>
      </c>
      <c r="D1684">
        <v>8</v>
      </c>
    </row>
    <row r="1685" spans="1:4" x14ac:dyDescent="0.25">
      <c r="A1685" s="1">
        <v>40932</v>
      </c>
      <c r="B1685" t="s">
        <v>24</v>
      </c>
      <c r="C1685">
        <v>615968</v>
      </c>
      <c r="D1685">
        <v>4</v>
      </c>
    </row>
    <row r="1686" spans="1:4" x14ac:dyDescent="0.25">
      <c r="A1686" s="1">
        <v>40933</v>
      </c>
      <c r="B1686" t="s">
        <v>22</v>
      </c>
      <c r="C1686">
        <v>728174</v>
      </c>
      <c r="D1686">
        <v>5</v>
      </c>
    </row>
    <row r="1687" spans="1:4" x14ac:dyDescent="0.25">
      <c r="A1687" s="1">
        <v>40934</v>
      </c>
      <c r="B1687" t="s">
        <v>21</v>
      </c>
      <c r="C1687">
        <v>595003</v>
      </c>
      <c r="D1687">
        <v>4</v>
      </c>
    </row>
    <row r="1688" spans="1:4" x14ac:dyDescent="0.25">
      <c r="A1688" s="1">
        <v>40935</v>
      </c>
      <c r="B1688" t="s">
        <v>25</v>
      </c>
      <c r="C1688">
        <v>1114338</v>
      </c>
      <c r="D1688">
        <v>3</v>
      </c>
    </row>
    <row r="1689" spans="1:4" x14ac:dyDescent="0.25">
      <c r="A1689" s="1">
        <v>40938</v>
      </c>
      <c r="B1689" t="s">
        <v>20</v>
      </c>
      <c r="C1689">
        <v>1455605</v>
      </c>
      <c r="D1689">
        <v>5</v>
      </c>
    </row>
    <row r="1690" spans="1:4" x14ac:dyDescent="0.25">
      <c r="A1690" s="1">
        <v>40939</v>
      </c>
      <c r="B1690" t="s">
        <v>24</v>
      </c>
      <c r="C1690">
        <v>1888730</v>
      </c>
      <c r="D1690">
        <v>10</v>
      </c>
    </row>
    <row r="1691" spans="1:4" x14ac:dyDescent="0.25">
      <c r="A1691" s="1">
        <v>40940</v>
      </c>
      <c r="B1691" t="s">
        <v>22</v>
      </c>
      <c r="C1691">
        <v>444740</v>
      </c>
      <c r="D1691">
        <v>3</v>
      </c>
    </row>
    <row r="1692" spans="1:4" x14ac:dyDescent="0.25">
      <c r="A1692" s="1">
        <v>40941</v>
      </c>
      <c r="B1692" t="s">
        <v>21</v>
      </c>
      <c r="C1692">
        <v>1208648</v>
      </c>
      <c r="D1692">
        <v>9</v>
      </c>
    </row>
    <row r="1693" spans="1:4" x14ac:dyDescent="0.25">
      <c r="A1693" s="1">
        <v>40942</v>
      </c>
      <c r="B1693" t="s">
        <v>25</v>
      </c>
      <c r="C1693">
        <v>429559</v>
      </c>
      <c r="D1693">
        <v>2</v>
      </c>
    </row>
    <row r="1694" spans="1:4" x14ac:dyDescent="0.25">
      <c r="A1694" s="1">
        <v>40945</v>
      </c>
      <c r="B1694" t="s">
        <v>20</v>
      </c>
      <c r="C1694">
        <v>138789</v>
      </c>
      <c r="D1694">
        <v>1</v>
      </c>
    </row>
    <row r="1695" spans="1:4" x14ac:dyDescent="0.25">
      <c r="A1695" s="1">
        <v>40946</v>
      </c>
      <c r="B1695" t="s">
        <v>24</v>
      </c>
      <c r="C1695">
        <v>886342</v>
      </c>
      <c r="D1695">
        <v>4</v>
      </c>
    </row>
    <row r="1696" spans="1:4" x14ac:dyDescent="0.25">
      <c r="A1696" s="1">
        <v>40947</v>
      </c>
      <c r="B1696" t="s">
        <v>22</v>
      </c>
      <c r="C1696">
        <v>1661457</v>
      </c>
      <c r="D1696">
        <v>6</v>
      </c>
    </row>
    <row r="1697" spans="1:4" x14ac:dyDescent="0.25">
      <c r="A1697" s="1">
        <v>40948</v>
      </c>
      <c r="B1697" t="s">
        <v>21</v>
      </c>
      <c r="C1697">
        <v>1941932</v>
      </c>
      <c r="D1697">
        <v>9</v>
      </c>
    </row>
    <row r="1698" spans="1:4" x14ac:dyDescent="0.25">
      <c r="A1698" s="1">
        <v>40949</v>
      </c>
      <c r="B1698" t="s">
        <v>25</v>
      </c>
      <c r="C1698">
        <v>243051</v>
      </c>
      <c r="D1698">
        <v>2</v>
      </c>
    </row>
    <row r="1699" spans="1:4" x14ac:dyDescent="0.25">
      <c r="A1699" s="1">
        <v>40952</v>
      </c>
      <c r="B1699" t="s">
        <v>20</v>
      </c>
      <c r="C1699">
        <v>846792</v>
      </c>
      <c r="D1699">
        <v>4</v>
      </c>
    </row>
    <row r="1700" spans="1:4" x14ac:dyDescent="0.25">
      <c r="A1700" s="1">
        <v>40953</v>
      </c>
      <c r="B1700" t="s">
        <v>24</v>
      </c>
      <c r="C1700">
        <v>697105</v>
      </c>
      <c r="D1700">
        <v>6</v>
      </c>
    </row>
    <row r="1701" spans="1:4" x14ac:dyDescent="0.25">
      <c r="A1701" s="1">
        <v>40954</v>
      </c>
      <c r="B1701" t="s">
        <v>22</v>
      </c>
      <c r="C1701">
        <v>417527</v>
      </c>
      <c r="D1701">
        <v>2</v>
      </c>
    </row>
    <row r="1702" spans="1:4" x14ac:dyDescent="0.25">
      <c r="A1702" s="1">
        <v>40955</v>
      </c>
      <c r="B1702" t="s">
        <v>21</v>
      </c>
      <c r="C1702">
        <v>1275333</v>
      </c>
      <c r="D1702">
        <v>6</v>
      </c>
    </row>
    <row r="1703" spans="1:4" x14ac:dyDescent="0.25">
      <c r="A1703" s="1">
        <v>40956</v>
      </c>
      <c r="B1703" t="s">
        <v>25</v>
      </c>
      <c r="C1703">
        <v>796015</v>
      </c>
      <c r="D1703">
        <v>4</v>
      </c>
    </row>
    <row r="1704" spans="1:4" x14ac:dyDescent="0.25">
      <c r="A1704" s="1">
        <v>40959</v>
      </c>
      <c r="B1704" t="s">
        <v>20</v>
      </c>
      <c r="C1704">
        <v>331140</v>
      </c>
      <c r="D1704">
        <v>2</v>
      </c>
    </row>
    <row r="1705" spans="1:4" x14ac:dyDescent="0.25">
      <c r="A1705" s="1">
        <v>40960</v>
      </c>
      <c r="B1705" t="s">
        <v>24</v>
      </c>
      <c r="C1705">
        <v>650821</v>
      </c>
      <c r="D1705">
        <v>5</v>
      </c>
    </row>
    <row r="1706" spans="1:4" x14ac:dyDescent="0.25">
      <c r="A1706" s="1">
        <v>40961</v>
      </c>
      <c r="B1706" t="s">
        <v>22</v>
      </c>
      <c r="C1706">
        <v>342448</v>
      </c>
      <c r="D1706">
        <v>1</v>
      </c>
    </row>
    <row r="1707" spans="1:4" x14ac:dyDescent="0.25">
      <c r="A1707" s="1">
        <v>40962</v>
      </c>
      <c r="B1707" t="s">
        <v>21</v>
      </c>
      <c r="C1707">
        <v>756981</v>
      </c>
      <c r="D1707">
        <v>6</v>
      </c>
    </row>
    <row r="1708" spans="1:4" x14ac:dyDescent="0.25">
      <c r="A1708" s="1">
        <v>40963</v>
      </c>
      <c r="B1708" t="s">
        <v>25</v>
      </c>
      <c r="C1708">
        <v>2205452</v>
      </c>
      <c r="D1708">
        <v>12</v>
      </c>
    </row>
    <row r="1709" spans="1:4" x14ac:dyDescent="0.25">
      <c r="A1709" s="1">
        <v>40966</v>
      </c>
      <c r="B1709" t="s">
        <v>20</v>
      </c>
      <c r="C1709">
        <v>1440518</v>
      </c>
      <c r="D1709">
        <v>10</v>
      </c>
    </row>
    <row r="1710" spans="1:4" x14ac:dyDescent="0.25">
      <c r="A1710" s="1">
        <v>40967</v>
      </c>
      <c r="B1710" t="s">
        <v>24</v>
      </c>
      <c r="C1710">
        <v>1406490</v>
      </c>
      <c r="D1710">
        <v>5</v>
      </c>
    </row>
    <row r="1711" spans="1:4" x14ac:dyDescent="0.25">
      <c r="A1711" s="1">
        <v>40968</v>
      </c>
      <c r="B1711" t="s">
        <v>22</v>
      </c>
      <c r="C1711">
        <v>559151</v>
      </c>
      <c r="D1711">
        <v>5</v>
      </c>
    </row>
    <row r="1712" spans="1:4" x14ac:dyDescent="0.25">
      <c r="A1712" s="1">
        <v>40969</v>
      </c>
      <c r="B1712" t="s">
        <v>21</v>
      </c>
      <c r="C1712">
        <v>1359836</v>
      </c>
      <c r="D1712">
        <v>7</v>
      </c>
    </row>
    <row r="1713" spans="1:4" x14ac:dyDescent="0.25">
      <c r="A1713" s="1">
        <v>40970</v>
      </c>
      <c r="B1713" t="s">
        <v>25</v>
      </c>
      <c r="C1713">
        <v>308112</v>
      </c>
      <c r="D1713">
        <v>3</v>
      </c>
    </row>
    <row r="1714" spans="1:4" x14ac:dyDescent="0.25">
      <c r="A1714" s="1">
        <v>40971</v>
      </c>
      <c r="B1714" t="s">
        <v>19</v>
      </c>
      <c r="C1714">
        <v>191310</v>
      </c>
      <c r="D1714">
        <v>1</v>
      </c>
    </row>
    <row r="1715" spans="1:4" x14ac:dyDescent="0.25">
      <c r="A1715" s="1">
        <v>40973</v>
      </c>
      <c r="B1715" t="s">
        <v>20</v>
      </c>
      <c r="C1715">
        <v>1081351</v>
      </c>
      <c r="D1715">
        <v>4</v>
      </c>
    </row>
    <row r="1716" spans="1:4" x14ac:dyDescent="0.25">
      <c r="A1716" s="1">
        <v>40974</v>
      </c>
      <c r="B1716" t="s">
        <v>24</v>
      </c>
      <c r="C1716">
        <v>1860980</v>
      </c>
      <c r="D1716">
        <v>7</v>
      </c>
    </row>
    <row r="1717" spans="1:4" x14ac:dyDescent="0.25">
      <c r="A1717" s="1">
        <v>40975</v>
      </c>
      <c r="B1717" t="s">
        <v>22</v>
      </c>
      <c r="C1717">
        <v>667303</v>
      </c>
      <c r="D1717">
        <v>5</v>
      </c>
    </row>
    <row r="1718" spans="1:4" x14ac:dyDescent="0.25">
      <c r="A1718" s="1">
        <v>40976</v>
      </c>
      <c r="B1718" t="s">
        <v>21</v>
      </c>
      <c r="C1718">
        <v>413241</v>
      </c>
      <c r="D1718">
        <v>3</v>
      </c>
    </row>
    <row r="1719" spans="1:4" x14ac:dyDescent="0.25">
      <c r="A1719" s="1">
        <v>40977</v>
      </c>
      <c r="B1719" t="s">
        <v>25</v>
      </c>
      <c r="C1719">
        <v>373489</v>
      </c>
      <c r="D1719">
        <v>3</v>
      </c>
    </row>
    <row r="1720" spans="1:4" x14ac:dyDescent="0.25">
      <c r="A1720" s="1">
        <v>40980</v>
      </c>
      <c r="B1720" t="s">
        <v>20</v>
      </c>
      <c r="C1720">
        <v>1138724</v>
      </c>
      <c r="D1720">
        <v>8</v>
      </c>
    </row>
    <row r="1721" spans="1:4" x14ac:dyDescent="0.25">
      <c r="A1721" s="1">
        <v>40981</v>
      </c>
      <c r="B1721" t="s">
        <v>24</v>
      </c>
      <c r="C1721">
        <v>784548</v>
      </c>
      <c r="D1721">
        <v>6</v>
      </c>
    </row>
    <row r="1722" spans="1:4" x14ac:dyDescent="0.25">
      <c r="A1722" s="1">
        <v>40983</v>
      </c>
      <c r="B1722" t="s">
        <v>21</v>
      </c>
      <c r="C1722">
        <v>734684</v>
      </c>
      <c r="D1722">
        <v>3</v>
      </c>
    </row>
    <row r="1723" spans="1:4" x14ac:dyDescent="0.25">
      <c r="A1723" s="1">
        <v>40984</v>
      </c>
      <c r="B1723" t="s">
        <v>25</v>
      </c>
      <c r="C1723">
        <v>1647899</v>
      </c>
      <c r="D1723">
        <v>8</v>
      </c>
    </row>
    <row r="1724" spans="1:4" x14ac:dyDescent="0.25">
      <c r="A1724" s="1">
        <v>40988</v>
      </c>
      <c r="B1724" t="s">
        <v>24</v>
      </c>
      <c r="C1724">
        <v>1875616</v>
      </c>
      <c r="D1724">
        <v>6</v>
      </c>
    </row>
    <row r="1725" spans="1:4" x14ac:dyDescent="0.25">
      <c r="A1725" s="1">
        <v>40989</v>
      </c>
      <c r="B1725" t="s">
        <v>22</v>
      </c>
      <c r="C1725">
        <v>673652</v>
      </c>
      <c r="D1725">
        <v>4</v>
      </c>
    </row>
    <row r="1726" spans="1:4" x14ac:dyDescent="0.25">
      <c r="A1726" s="1">
        <v>40990</v>
      </c>
      <c r="B1726" t="s">
        <v>21</v>
      </c>
      <c r="C1726">
        <v>469945</v>
      </c>
      <c r="D1726">
        <v>4</v>
      </c>
    </row>
    <row r="1727" spans="1:4" x14ac:dyDescent="0.25">
      <c r="A1727" s="1">
        <v>40991</v>
      </c>
      <c r="B1727" t="s">
        <v>25</v>
      </c>
      <c r="C1727">
        <v>871356</v>
      </c>
      <c r="D1727">
        <v>2</v>
      </c>
    </row>
    <row r="1728" spans="1:4" x14ac:dyDescent="0.25">
      <c r="A1728" s="1">
        <v>40994</v>
      </c>
      <c r="B1728" t="s">
        <v>20</v>
      </c>
      <c r="C1728">
        <v>969790</v>
      </c>
      <c r="D1728">
        <v>4</v>
      </c>
    </row>
    <row r="1729" spans="1:4" x14ac:dyDescent="0.25">
      <c r="A1729" s="1">
        <v>40995</v>
      </c>
      <c r="B1729" t="s">
        <v>24</v>
      </c>
      <c r="C1729">
        <v>715262</v>
      </c>
      <c r="D1729">
        <v>4</v>
      </c>
    </row>
    <row r="1730" spans="1:4" x14ac:dyDescent="0.25">
      <c r="A1730" s="1">
        <v>40996</v>
      </c>
      <c r="B1730" t="s">
        <v>22</v>
      </c>
      <c r="C1730">
        <v>829077</v>
      </c>
      <c r="D1730">
        <v>4</v>
      </c>
    </row>
    <row r="1731" spans="1:4" x14ac:dyDescent="0.25">
      <c r="A1731" s="1">
        <v>40997</v>
      </c>
      <c r="B1731" t="s">
        <v>21</v>
      </c>
      <c r="C1731">
        <v>1177311</v>
      </c>
      <c r="D1731">
        <v>9</v>
      </c>
    </row>
    <row r="1732" spans="1:4" x14ac:dyDescent="0.25">
      <c r="A1732" s="1">
        <v>40998</v>
      </c>
      <c r="B1732" t="s">
        <v>25</v>
      </c>
      <c r="C1732">
        <v>631799</v>
      </c>
      <c r="D1732">
        <v>6</v>
      </c>
    </row>
    <row r="1733" spans="1:4" x14ac:dyDescent="0.25">
      <c r="A1733" s="1">
        <v>41001</v>
      </c>
      <c r="B1733" t="s">
        <v>20</v>
      </c>
      <c r="C1733">
        <v>1596403</v>
      </c>
      <c r="D1733">
        <v>5</v>
      </c>
    </row>
    <row r="1734" spans="1:4" x14ac:dyDescent="0.25">
      <c r="A1734" s="1">
        <v>41002</v>
      </c>
      <c r="B1734" t="s">
        <v>24</v>
      </c>
      <c r="C1734">
        <v>337767</v>
      </c>
      <c r="D1734">
        <v>3</v>
      </c>
    </row>
    <row r="1735" spans="1:4" x14ac:dyDescent="0.25">
      <c r="A1735" s="1">
        <v>41003</v>
      </c>
      <c r="B1735" t="s">
        <v>22</v>
      </c>
      <c r="C1735">
        <v>713769</v>
      </c>
      <c r="D1735">
        <v>4</v>
      </c>
    </row>
    <row r="1736" spans="1:4" x14ac:dyDescent="0.25">
      <c r="A1736" s="1">
        <v>41008</v>
      </c>
      <c r="B1736" t="s">
        <v>20</v>
      </c>
      <c r="C1736">
        <v>633423</v>
      </c>
      <c r="D1736">
        <v>3</v>
      </c>
    </row>
    <row r="1737" spans="1:4" x14ac:dyDescent="0.25">
      <c r="A1737" s="1">
        <v>41009</v>
      </c>
      <c r="B1737" t="s">
        <v>24</v>
      </c>
      <c r="C1737">
        <v>1439682</v>
      </c>
      <c r="D1737">
        <v>8</v>
      </c>
    </row>
    <row r="1738" spans="1:4" x14ac:dyDescent="0.25">
      <c r="A1738" s="1">
        <v>41010</v>
      </c>
      <c r="B1738" t="s">
        <v>22</v>
      </c>
      <c r="C1738">
        <v>2154303</v>
      </c>
      <c r="D1738">
        <v>13</v>
      </c>
    </row>
    <row r="1739" spans="1:4" x14ac:dyDescent="0.25">
      <c r="A1739" s="1">
        <v>41011</v>
      </c>
      <c r="B1739" t="s">
        <v>21</v>
      </c>
      <c r="C1739">
        <v>522450</v>
      </c>
      <c r="D1739">
        <v>3</v>
      </c>
    </row>
    <row r="1740" spans="1:4" x14ac:dyDescent="0.25">
      <c r="A1740" s="1">
        <v>41012</v>
      </c>
      <c r="B1740" t="s">
        <v>25</v>
      </c>
      <c r="C1740">
        <v>406596</v>
      </c>
      <c r="D1740">
        <v>4</v>
      </c>
    </row>
    <row r="1741" spans="1:4" x14ac:dyDescent="0.25">
      <c r="A1741" s="1">
        <v>41015</v>
      </c>
      <c r="B1741" t="s">
        <v>20</v>
      </c>
      <c r="C1741">
        <v>493638</v>
      </c>
      <c r="D1741">
        <v>3</v>
      </c>
    </row>
    <row r="1742" spans="1:4" x14ac:dyDescent="0.25">
      <c r="A1742" s="1">
        <v>41016</v>
      </c>
      <c r="B1742" t="s">
        <v>24</v>
      </c>
      <c r="C1742">
        <v>173484</v>
      </c>
      <c r="D1742">
        <v>1</v>
      </c>
    </row>
    <row r="1743" spans="1:4" x14ac:dyDescent="0.25">
      <c r="A1743" s="1">
        <v>41017</v>
      </c>
      <c r="B1743" t="s">
        <v>22</v>
      </c>
      <c r="C1743">
        <v>2023975</v>
      </c>
      <c r="D1743">
        <v>10</v>
      </c>
    </row>
    <row r="1744" spans="1:4" x14ac:dyDescent="0.25">
      <c r="A1744" s="1">
        <v>41018</v>
      </c>
      <c r="B1744" t="s">
        <v>21</v>
      </c>
      <c r="C1744">
        <v>950261</v>
      </c>
      <c r="D1744">
        <v>7</v>
      </c>
    </row>
    <row r="1745" spans="1:4" x14ac:dyDescent="0.25">
      <c r="A1745" s="1">
        <v>41019</v>
      </c>
      <c r="B1745" t="s">
        <v>25</v>
      </c>
      <c r="C1745">
        <v>228782</v>
      </c>
      <c r="D1745">
        <v>1</v>
      </c>
    </row>
    <row r="1746" spans="1:4" x14ac:dyDescent="0.25">
      <c r="A1746" s="1">
        <v>41020</v>
      </c>
      <c r="B1746" t="s">
        <v>19</v>
      </c>
      <c r="C1746">
        <v>242580</v>
      </c>
      <c r="D1746">
        <v>1</v>
      </c>
    </row>
    <row r="1747" spans="1:4" x14ac:dyDescent="0.25">
      <c r="A1747" s="1">
        <v>41023</v>
      </c>
      <c r="B1747" t="s">
        <v>24</v>
      </c>
      <c r="C1747">
        <v>885988</v>
      </c>
      <c r="D1747">
        <v>7</v>
      </c>
    </row>
    <row r="1748" spans="1:4" x14ac:dyDescent="0.25">
      <c r="A1748" s="1">
        <v>41024</v>
      </c>
      <c r="B1748" t="s">
        <v>22</v>
      </c>
      <c r="C1748">
        <v>1044868</v>
      </c>
      <c r="D1748">
        <v>5</v>
      </c>
    </row>
    <row r="1749" spans="1:4" x14ac:dyDescent="0.25">
      <c r="A1749" s="1">
        <v>41025</v>
      </c>
      <c r="B1749" t="s">
        <v>21</v>
      </c>
      <c r="C1749">
        <v>1038372</v>
      </c>
      <c r="D1749">
        <v>6</v>
      </c>
    </row>
    <row r="1750" spans="1:4" x14ac:dyDescent="0.25">
      <c r="A1750" s="1">
        <v>41026</v>
      </c>
      <c r="B1750" t="s">
        <v>25</v>
      </c>
      <c r="C1750">
        <v>1817399</v>
      </c>
      <c r="D1750">
        <v>13</v>
      </c>
    </row>
    <row r="1751" spans="1:4" x14ac:dyDescent="0.25">
      <c r="A1751" s="1">
        <v>41027</v>
      </c>
      <c r="B1751" t="s">
        <v>19</v>
      </c>
      <c r="C1751">
        <v>776987</v>
      </c>
      <c r="D1751">
        <v>1</v>
      </c>
    </row>
    <row r="1752" spans="1:4" x14ac:dyDescent="0.25">
      <c r="A1752" s="1">
        <v>41029</v>
      </c>
      <c r="B1752" t="s">
        <v>20</v>
      </c>
      <c r="C1752">
        <v>102705</v>
      </c>
      <c r="D1752">
        <v>1</v>
      </c>
    </row>
    <row r="1753" spans="1:4" x14ac:dyDescent="0.25">
      <c r="A1753" s="1">
        <v>41031</v>
      </c>
      <c r="B1753" t="s">
        <v>22</v>
      </c>
      <c r="C1753">
        <v>465219</v>
      </c>
      <c r="D1753">
        <v>4</v>
      </c>
    </row>
    <row r="1754" spans="1:4" x14ac:dyDescent="0.25">
      <c r="A1754" s="1">
        <v>41032</v>
      </c>
      <c r="B1754" t="s">
        <v>21</v>
      </c>
      <c r="C1754">
        <v>384650</v>
      </c>
      <c r="D1754">
        <v>3</v>
      </c>
    </row>
    <row r="1755" spans="1:4" x14ac:dyDescent="0.25">
      <c r="A1755" s="1">
        <v>41033</v>
      </c>
      <c r="B1755" t="s">
        <v>25</v>
      </c>
      <c r="C1755">
        <v>1131132</v>
      </c>
      <c r="D1755">
        <v>5</v>
      </c>
    </row>
    <row r="1756" spans="1:4" x14ac:dyDescent="0.25">
      <c r="A1756" s="1">
        <v>41036</v>
      </c>
      <c r="B1756" t="s">
        <v>20</v>
      </c>
      <c r="C1756">
        <v>1352538</v>
      </c>
      <c r="D1756">
        <v>8</v>
      </c>
    </row>
    <row r="1757" spans="1:4" x14ac:dyDescent="0.25">
      <c r="A1757" s="1">
        <v>41037</v>
      </c>
      <c r="B1757" t="s">
        <v>24</v>
      </c>
      <c r="C1757">
        <v>530140</v>
      </c>
      <c r="D1757">
        <v>2</v>
      </c>
    </row>
    <row r="1758" spans="1:4" x14ac:dyDescent="0.25">
      <c r="A1758" s="1">
        <v>41039</v>
      </c>
      <c r="B1758" t="s">
        <v>21</v>
      </c>
      <c r="C1758">
        <v>253869</v>
      </c>
      <c r="D1758">
        <v>2</v>
      </c>
    </row>
    <row r="1759" spans="1:4" x14ac:dyDescent="0.25">
      <c r="A1759" s="1">
        <v>41040</v>
      </c>
      <c r="B1759" t="s">
        <v>25</v>
      </c>
      <c r="C1759">
        <v>216060</v>
      </c>
      <c r="D1759">
        <v>1</v>
      </c>
    </row>
    <row r="1760" spans="1:4" x14ac:dyDescent="0.25">
      <c r="A1760" s="1">
        <v>41043</v>
      </c>
      <c r="B1760" t="s">
        <v>20</v>
      </c>
      <c r="C1760">
        <v>243999</v>
      </c>
      <c r="D1760">
        <v>3</v>
      </c>
    </row>
    <row r="1761" spans="1:4" x14ac:dyDescent="0.25">
      <c r="A1761" s="1">
        <v>41044</v>
      </c>
      <c r="B1761" t="s">
        <v>24</v>
      </c>
      <c r="C1761">
        <v>435762</v>
      </c>
      <c r="D1761">
        <v>3</v>
      </c>
    </row>
    <row r="1762" spans="1:4" x14ac:dyDescent="0.25">
      <c r="A1762" s="1">
        <v>41045</v>
      </c>
      <c r="B1762" t="s">
        <v>22</v>
      </c>
      <c r="C1762">
        <v>961866</v>
      </c>
      <c r="D1762">
        <v>8</v>
      </c>
    </row>
    <row r="1763" spans="1:4" x14ac:dyDescent="0.25">
      <c r="A1763" s="1">
        <v>41046</v>
      </c>
      <c r="B1763" t="s">
        <v>21</v>
      </c>
      <c r="C1763">
        <v>1131553</v>
      </c>
      <c r="D1763">
        <v>3</v>
      </c>
    </row>
    <row r="1764" spans="1:4" x14ac:dyDescent="0.25">
      <c r="A1764" s="1">
        <v>41047</v>
      </c>
      <c r="B1764" t="s">
        <v>25</v>
      </c>
      <c r="C1764">
        <v>613223</v>
      </c>
      <c r="D1764">
        <v>3</v>
      </c>
    </row>
    <row r="1765" spans="1:4" x14ac:dyDescent="0.25">
      <c r="A1765" s="1">
        <v>41051</v>
      </c>
      <c r="B1765" t="s">
        <v>24</v>
      </c>
      <c r="C1765">
        <v>692125</v>
      </c>
      <c r="D1765">
        <v>4</v>
      </c>
    </row>
    <row r="1766" spans="1:4" x14ac:dyDescent="0.25">
      <c r="A1766" s="1">
        <v>41052</v>
      </c>
      <c r="B1766" t="s">
        <v>22</v>
      </c>
      <c r="C1766">
        <v>413340</v>
      </c>
      <c r="D1766">
        <v>3</v>
      </c>
    </row>
    <row r="1767" spans="1:4" x14ac:dyDescent="0.25">
      <c r="A1767" s="1">
        <v>41053</v>
      </c>
      <c r="B1767" t="s">
        <v>21</v>
      </c>
      <c r="C1767">
        <v>865587</v>
      </c>
      <c r="D1767">
        <v>3</v>
      </c>
    </row>
    <row r="1768" spans="1:4" x14ac:dyDescent="0.25">
      <c r="A1768" s="1">
        <v>41054</v>
      </c>
      <c r="B1768" t="s">
        <v>25</v>
      </c>
      <c r="C1768">
        <v>583273</v>
      </c>
      <c r="D1768">
        <v>4</v>
      </c>
    </row>
    <row r="1769" spans="1:4" x14ac:dyDescent="0.25">
      <c r="A1769" s="1">
        <v>41057</v>
      </c>
      <c r="B1769" t="s">
        <v>20</v>
      </c>
      <c r="C1769">
        <v>973131</v>
      </c>
      <c r="D1769">
        <v>6</v>
      </c>
    </row>
    <row r="1770" spans="1:4" x14ac:dyDescent="0.25">
      <c r="A1770" s="1">
        <v>41058</v>
      </c>
      <c r="B1770" t="s">
        <v>24</v>
      </c>
      <c r="C1770">
        <v>1987887</v>
      </c>
      <c r="D1770">
        <v>9</v>
      </c>
    </row>
    <row r="1771" spans="1:4" x14ac:dyDescent="0.25">
      <c r="A1771" s="1">
        <v>41059</v>
      </c>
      <c r="B1771" t="s">
        <v>22</v>
      </c>
      <c r="C1771">
        <v>630502</v>
      </c>
      <c r="D1771">
        <v>6</v>
      </c>
    </row>
    <row r="1772" spans="1:4" x14ac:dyDescent="0.25">
      <c r="A1772" s="1">
        <v>41060</v>
      </c>
      <c r="B1772" t="s">
        <v>21</v>
      </c>
      <c r="C1772">
        <v>2898724</v>
      </c>
      <c r="D1772">
        <v>9</v>
      </c>
    </row>
    <row r="1773" spans="1:4" x14ac:dyDescent="0.25">
      <c r="A1773" s="1">
        <v>41061</v>
      </c>
      <c r="B1773" t="s">
        <v>25</v>
      </c>
      <c r="C1773">
        <v>4227561</v>
      </c>
      <c r="D1773">
        <v>12</v>
      </c>
    </row>
    <row r="1774" spans="1:4" x14ac:dyDescent="0.25">
      <c r="A1774" s="1">
        <v>41064</v>
      </c>
      <c r="B1774" t="s">
        <v>20</v>
      </c>
      <c r="C1774">
        <v>1646725</v>
      </c>
      <c r="D1774">
        <v>8</v>
      </c>
    </row>
    <row r="1775" spans="1:4" x14ac:dyDescent="0.25">
      <c r="A1775" s="1">
        <v>41065</v>
      </c>
      <c r="B1775" t="s">
        <v>24</v>
      </c>
      <c r="C1775">
        <v>1703847</v>
      </c>
      <c r="D1775">
        <v>9</v>
      </c>
    </row>
    <row r="1776" spans="1:4" x14ac:dyDescent="0.25">
      <c r="A1776" s="1">
        <v>41066</v>
      </c>
      <c r="B1776" t="s">
        <v>22</v>
      </c>
      <c r="C1776">
        <v>428038</v>
      </c>
      <c r="D1776">
        <v>3</v>
      </c>
    </row>
    <row r="1777" spans="1:4" x14ac:dyDescent="0.25">
      <c r="A1777" s="1">
        <v>41067</v>
      </c>
      <c r="B1777" t="s">
        <v>21</v>
      </c>
      <c r="C1777">
        <v>343609</v>
      </c>
      <c r="D1777">
        <v>2</v>
      </c>
    </row>
    <row r="1778" spans="1:4" x14ac:dyDescent="0.25">
      <c r="A1778" s="1">
        <v>41068</v>
      </c>
      <c r="B1778" t="s">
        <v>25</v>
      </c>
      <c r="C1778">
        <v>524478</v>
      </c>
      <c r="D1778">
        <v>2</v>
      </c>
    </row>
    <row r="1779" spans="1:4" x14ac:dyDescent="0.25">
      <c r="A1779" s="1">
        <v>41073</v>
      </c>
      <c r="B1779" t="s">
        <v>22</v>
      </c>
      <c r="C1779">
        <v>1909959</v>
      </c>
      <c r="D1779">
        <v>9</v>
      </c>
    </row>
    <row r="1780" spans="1:4" x14ac:dyDescent="0.25">
      <c r="A1780" s="1">
        <v>41074</v>
      </c>
      <c r="B1780" t="s">
        <v>21</v>
      </c>
      <c r="C1780">
        <v>629878</v>
      </c>
      <c r="D1780">
        <v>3</v>
      </c>
    </row>
    <row r="1781" spans="1:4" x14ac:dyDescent="0.25">
      <c r="A1781" s="1">
        <v>41075</v>
      </c>
      <c r="B1781" t="s">
        <v>25</v>
      </c>
      <c r="C1781">
        <v>1271617</v>
      </c>
      <c r="D1781">
        <v>3</v>
      </c>
    </row>
    <row r="1782" spans="1:4" x14ac:dyDescent="0.25">
      <c r="A1782" s="1">
        <v>41079</v>
      </c>
      <c r="B1782" t="s">
        <v>24</v>
      </c>
      <c r="C1782">
        <v>1232963</v>
      </c>
      <c r="D1782">
        <v>7</v>
      </c>
    </row>
    <row r="1783" spans="1:4" x14ac:dyDescent="0.25">
      <c r="A1783" s="1">
        <v>41081</v>
      </c>
      <c r="B1783" t="s">
        <v>21</v>
      </c>
      <c r="C1783">
        <v>954908</v>
      </c>
      <c r="D1783">
        <v>7</v>
      </c>
    </row>
    <row r="1784" spans="1:4" x14ac:dyDescent="0.25">
      <c r="A1784" s="1">
        <v>41082</v>
      </c>
      <c r="B1784" t="s">
        <v>25</v>
      </c>
      <c r="C1784">
        <v>1447424</v>
      </c>
      <c r="D1784">
        <v>6</v>
      </c>
    </row>
    <row r="1785" spans="1:4" x14ac:dyDescent="0.25">
      <c r="A1785" s="1">
        <v>41085</v>
      </c>
      <c r="B1785" t="s">
        <v>20</v>
      </c>
      <c r="C1785">
        <v>387119</v>
      </c>
      <c r="D1785">
        <v>3</v>
      </c>
    </row>
    <row r="1786" spans="1:4" x14ac:dyDescent="0.25">
      <c r="A1786" s="1">
        <v>41086</v>
      </c>
      <c r="B1786" t="s">
        <v>24</v>
      </c>
      <c r="C1786">
        <v>924154</v>
      </c>
      <c r="D1786">
        <v>5</v>
      </c>
    </row>
    <row r="1787" spans="1:4" x14ac:dyDescent="0.25">
      <c r="A1787" s="1">
        <v>41087</v>
      </c>
      <c r="B1787" t="s">
        <v>22</v>
      </c>
      <c r="C1787">
        <v>738814</v>
      </c>
      <c r="D1787">
        <v>8</v>
      </c>
    </row>
    <row r="1788" spans="1:4" x14ac:dyDescent="0.25">
      <c r="A1788" s="1">
        <v>41088</v>
      </c>
      <c r="B1788" t="s">
        <v>21</v>
      </c>
      <c r="C1788">
        <v>1609296</v>
      </c>
      <c r="D1788">
        <v>10</v>
      </c>
    </row>
    <row r="1789" spans="1:4" x14ac:dyDescent="0.25">
      <c r="A1789" s="1">
        <v>41089</v>
      </c>
      <c r="B1789" t="s">
        <v>25</v>
      </c>
      <c r="C1789">
        <v>815316</v>
      </c>
      <c r="D1789">
        <v>4</v>
      </c>
    </row>
    <row r="1790" spans="1:4" x14ac:dyDescent="0.25">
      <c r="A1790" s="1">
        <v>41093</v>
      </c>
      <c r="B1790" t="s">
        <v>24</v>
      </c>
      <c r="C1790">
        <v>1584716</v>
      </c>
      <c r="D1790">
        <v>9</v>
      </c>
    </row>
    <row r="1791" spans="1:4" x14ac:dyDescent="0.25">
      <c r="A1791" s="1">
        <v>41094</v>
      </c>
      <c r="B1791" t="s">
        <v>22</v>
      </c>
      <c r="C1791">
        <v>596343</v>
      </c>
      <c r="D1791">
        <v>4</v>
      </c>
    </row>
    <row r="1792" spans="1:4" x14ac:dyDescent="0.25">
      <c r="A1792" s="1">
        <v>41095</v>
      </c>
      <c r="B1792" t="s">
        <v>21</v>
      </c>
      <c r="C1792">
        <v>1752101</v>
      </c>
      <c r="D1792">
        <v>8</v>
      </c>
    </row>
    <row r="1793" spans="1:4" x14ac:dyDescent="0.25">
      <c r="A1793" s="1">
        <v>41096</v>
      </c>
      <c r="B1793" t="s">
        <v>25</v>
      </c>
      <c r="C1793">
        <v>1634356</v>
      </c>
      <c r="D1793">
        <v>9</v>
      </c>
    </row>
    <row r="1794" spans="1:4" x14ac:dyDescent="0.25">
      <c r="A1794" s="1">
        <v>41097</v>
      </c>
      <c r="B1794" t="s">
        <v>19</v>
      </c>
      <c r="C1794">
        <v>115080</v>
      </c>
      <c r="D1794">
        <v>1</v>
      </c>
    </row>
    <row r="1795" spans="1:4" x14ac:dyDescent="0.25">
      <c r="A1795" s="1">
        <v>41099</v>
      </c>
      <c r="B1795" t="s">
        <v>20</v>
      </c>
      <c r="C1795">
        <v>847507</v>
      </c>
      <c r="D1795">
        <v>4</v>
      </c>
    </row>
    <row r="1796" spans="1:4" x14ac:dyDescent="0.25">
      <c r="A1796" s="1">
        <v>41100</v>
      </c>
      <c r="B1796" t="s">
        <v>24</v>
      </c>
      <c r="C1796">
        <v>447945</v>
      </c>
      <c r="D1796">
        <v>4</v>
      </c>
    </row>
    <row r="1797" spans="1:4" x14ac:dyDescent="0.25">
      <c r="A1797" s="1">
        <v>41101</v>
      </c>
      <c r="B1797" t="s">
        <v>22</v>
      </c>
      <c r="C1797">
        <v>713013</v>
      </c>
      <c r="D1797">
        <v>2</v>
      </c>
    </row>
    <row r="1798" spans="1:4" x14ac:dyDescent="0.25">
      <c r="A1798" s="1">
        <v>41102</v>
      </c>
      <c r="B1798" t="s">
        <v>21</v>
      </c>
      <c r="C1798">
        <v>724567</v>
      </c>
      <c r="D1798">
        <v>5</v>
      </c>
    </row>
    <row r="1799" spans="1:4" x14ac:dyDescent="0.25">
      <c r="A1799" s="1">
        <v>41103</v>
      </c>
      <c r="B1799" t="s">
        <v>25</v>
      </c>
      <c r="C1799">
        <v>216985</v>
      </c>
      <c r="D1799">
        <v>2</v>
      </c>
    </row>
    <row r="1800" spans="1:4" x14ac:dyDescent="0.25">
      <c r="A1800" s="1">
        <v>41106</v>
      </c>
      <c r="B1800" t="s">
        <v>20</v>
      </c>
      <c r="C1800">
        <v>115080</v>
      </c>
      <c r="D1800">
        <v>1</v>
      </c>
    </row>
    <row r="1801" spans="1:4" x14ac:dyDescent="0.25">
      <c r="A1801" s="1">
        <v>41107</v>
      </c>
      <c r="B1801" t="s">
        <v>24</v>
      </c>
      <c r="C1801">
        <v>1009565</v>
      </c>
      <c r="D1801">
        <v>6</v>
      </c>
    </row>
    <row r="1802" spans="1:4" x14ac:dyDescent="0.25">
      <c r="A1802" s="1">
        <v>41108</v>
      </c>
      <c r="B1802" t="s">
        <v>22</v>
      </c>
      <c r="C1802">
        <v>1153247</v>
      </c>
      <c r="D1802">
        <v>5</v>
      </c>
    </row>
    <row r="1803" spans="1:4" x14ac:dyDescent="0.25">
      <c r="A1803" s="1">
        <v>41109</v>
      </c>
      <c r="B1803" t="s">
        <v>21</v>
      </c>
      <c r="C1803">
        <v>826550</v>
      </c>
      <c r="D1803">
        <v>5</v>
      </c>
    </row>
    <row r="1804" spans="1:4" x14ac:dyDescent="0.25">
      <c r="A1804" s="1">
        <v>41113</v>
      </c>
      <c r="B1804" t="s">
        <v>20</v>
      </c>
      <c r="C1804">
        <v>374744</v>
      </c>
      <c r="D1804">
        <v>3</v>
      </c>
    </row>
    <row r="1805" spans="1:4" x14ac:dyDescent="0.25">
      <c r="A1805" s="1">
        <v>41114</v>
      </c>
      <c r="B1805" t="s">
        <v>24</v>
      </c>
      <c r="C1805">
        <v>2369989</v>
      </c>
      <c r="D1805">
        <v>8</v>
      </c>
    </row>
    <row r="1806" spans="1:4" x14ac:dyDescent="0.25">
      <c r="A1806" s="1">
        <v>41115</v>
      </c>
      <c r="B1806" t="s">
        <v>22</v>
      </c>
      <c r="C1806">
        <v>676308</v>
      </c>
      <c r="D1806">
        <v>5</v>
      </c>
    </row>
    <row r="1807" spans="1:4" x14ac:dyDescent="0.25">
      <c r="A1807" s="1">
        <v>41116</v>
      </c>
      <c r="B1807" t="s">
        <v>21</v>
      </c>
      <c r="C1807">
        <v>1022282</v>
      </c>
      <c r="D1807">
        <v>5</v>
      </c>
    </row>
    <row r="1808" spans="1:4" x14ac:dyDescent="0.25">
      <c r="A1808" s="1">
        <v>41120</v>
      </c>
      <c r="B1808" t="s">
        <v>20</v>
      </c>
      <c r="C1808">
        <v>729741</v>
      </c>
      <c r="D1808">
        <v>5</v>
      </c>
    </row>
    <row r="1809" spans="1:4" x14ac:dyDescent="0.25">
      <c r="A1809" s="1">
        <v>41121</v>
      </c>
      <c r="B1809" t="s">
        <v>24</v>
      </c>
      <c r="C1809">
        <v>741918</v>
      </c>
      <c r="D1809">
        <v>5</v>
      </c>
    </row>
    <row r="1810" spans="1:4" x14ac:dyDescent="0.25">
      <c r="A1810" s="1">
        <v>41122</v>
      </c>
      <c r="B1810" t="s">
        <v>22</v>
      </c>
      <c r="C1810">
        <v>366180</v>
      </c>
      <c r="D1810">
        <v>2</v>
      </c>
    </row>
    <row r="1811" spans="1:4" x14ac:dyDescent="0.25">
      <c r="A1811" s="1">
        <v>41123</v>
      </c>
      <c r="B1811" t="s">
        <v>21</v>
      </c>
      <c r="C1811">
        <v>695850</v>
      </c>
      <c r="D1811">
        <v>4</v>
      </c>
    </row>
    <row r="1812" spans="1:4" x14ac:dyDescent="0.25">
      <c r="A1812" s="1">
        <v>41124</v>
      </c>
      <c r="B1812" t="s">
        <v>25</v>
      </c>
      <c r="C1812">
        <v>1270048</v>
      </c>
      <c r="D1812">
        <v>8</v>
      </c>
    </row>
    <row r="1813" spans="1:4" x14ac:dyDescent="0.25">
      <c r="A1813" s="1">
        <v>41127</v>
      </c>
      <c r="B1813" t="s">
        <v>20</v>
      </c>
      <c r="C1813">
        <v>1193423</v>
      </c>
      <c r="D1813">
        <v>5</v>
      </c>
    </row>
    <row r="1814" spans="1:4" x14ac:dyDescent="0.25">
      <c r="A1814" s="1">
        <v>41129</v>
      </c>
      <c r="B1814" t="s">
        <v>22</v>
      </c>
      <c r="C1814">
        <v>1987766</v>
      </c>
      <c r="D1814">
        <v>7</v>
      </c>
    </row>
    <row r="1815" spans="1:4" x14ac:dyDescent="0.25">
      <c r="A1815" s="1">
        <v>41130</v>
      </c>
      <c r="B1815" t="s">
        <v>21</v>
      </c>
      <c r="C1815">
        <v>1054137</v>
      </c>
      <c r="D1815">
        <v>6</v>
      </c>
    </row>
    <row r="1816" spans="1:4" x14ac:dyDescent="0.25">
      <c r="A1816" s="1">
        <v>41131</v>
      </c>
      <c r="B1816" t="s">
        <v>25</v>
      </c>
      <c r="C1816">
        <v>645058</v>
      </c>
      <c r="D1816">
        <v>4</v>
      </c>
    </row>
    <row r="1817" spans="1:4" x14ac:dyDescent="0.25">
      <c r="A1817" s="1">
        <v>41134</v>
      </c>
      <c r="B1817" t="s">
        <v>20</v>
      </c>
      <c r="C1817">
        <v>598411</v>
      </c>
      <c r="D1817">
        <v>4</v>
      </c>
    </row>
    <row r="1818" spans="1:4" x14ac:dyDescent="0.25">
      <c r="A1818" s="1">
        <v>41135</v>
      </c>
      <c r="B1818" t="s">
        <v>24</v>
      </c>
      <c r="C1818">
        <v>305652</v>
      </c>
      <c r="D1818">
        <v>2</v>
      </c>
    </row>
    <row r="1819" spans="1:4" x14ac:dyDescent="0.25">
      <c r="A1819" s="1">
        <v>41136</v>
      </c>
      <c r="B1819" t="s">
        <v>22</v>
      </c>
      <c r="C1819">
        <v>466578</v>
      </c>
      <c r="D1819">
        <v>2</v>
      </c>
    </row>
    <row r="1820" spans="1:4" x14ac:dyDescent="0.25">
      <c r="A1820" s="1">
        <v>41137</v>
      </c>
      <c r="B1820" t="s">
        <v>21</v>
      </c>
      <c r="C1820">
        <v>1562412</v>
      </c>
      <c r="D1820">
        <v>7</v>
      </c>
    </row>
    <row r="1821" spans="1:4" x14ac:dyDescent="0.25">
      <c r="A1821" s="1">
        <v>41138</v>
      </c>
      <c r="B1821" t="s">
        <v>25</v>
      </c>
      <c r="C1821">
        <v>211353</v>
      </c>
      <c r="D1821">
        <v>2</v>
      </c>
    </row>
    <row r="1822" spans="1:4" x14ac:dyDescent="0.25">
      <c r="A1822" s="1">
        <v>41142</v>
      </c>
      <c r="B1822" t="s">
        <v>24</v>
      </c>
      <c r="C1822">
        <v>988136</v>
      </c>
      <c r="D1822">
        <v>7</v>
      </c>
    </row>
    <row r="1823" spans="1:4" x14ac:dyDescent="0.25">
      <c r="A1823" s="1">
        <v>41143</v>
      </c>
      <c r="B1823" t="s">
        <v>22</v>
      </c>
      <c r="C1823">
        <v>810079</v>
      </c>
      <c r="D1823">
        <v>5</v>
      </c>
    </row>
    <row r="1824" spans="1:4" x14ac:dyDescent="0.25">
      <c r="A1824" s="1">
        <v>41144</v>
      </c>
      <c r="B1824" t="s">
        <v>21</v>
      </c>
      <c r="C1824">
        <v>2713488</v>
      </c>
      <c r="D1824">
        <v>10</v>
      </c>
    </row>
    <row r="1825" spans="1:4" x14ac:dyDescent="0.25">
      <c r="A1825" s="1">
        <v>41145</v>
      </c>
      <c r="B1825" t="s">
        <v>25</v>
      </c>
      <c r="C1825">
        <v>1483076</v>
      </c>
      <c r="D1825">
        <v>8</v>
      </c>
    </row>
    <row r="1826" spans="1:4" x14ac:dyDescent="0.25">
      <c r="A1826" s="1">
        <v>41146</v>
      </c>
      <c r="B1826" t="s">
        <v>19</v>
      </c>
      <c r="C1826">
        <v>115080</v>
      </c>
      <c r="D1826">
        <v>1</v>
      </c>
    </row>
    <row r="1827" spans="1:4" x14ac:dyDescent="0.25">
      <c r="A1827" s="1">
        <v>41148</v>
      </c>
      <c r="B1827" t="s">
        <v>20</v>
      </c>
      <c r="C1827">
        <v>2133943</v>
      </c>
      <c r="D1827">
        <v>10</v>
      </c>
    </row>
    <row r="1828" spans="1:4" x14ac:dyDescent="0.25">
      <c r="A1828" s="1">
        <v>41149</v>
      </c>
      <c r="B1828" t="s">
        <v>24</v>
      </c>
      <c r="C1828">
        <v>829421</v>
      </c>
      <c r="D1828">
        <v>2</v>
      </c>
    </row>
    <row r="1829" spans="1:4" x14ac:dyDescent="0.25">
      <c r="A1829" s="1">
        <v>41150</v>
      </c>
      <c r="B1829" t="s">
        <v>22</v>
      </c>
      <c r="C1829">
        <v>1957458</v>
      </c>
      <c r="D1829">
        <v>7</v>
      </c>
    </row>
    <row r="1830" spans="1:4" x14ac:dyDescent="0.25">
      <c r="A1830" s="1">
        <v>41151</v>
      </c>
      <c r="B1830" t="s">
        <v>21</v>
      </c>
      <c r="C1830">
        <v>3134602</v>
      </c>
      <c r="D1830">
        <v>9</v>
      </c>
    </row>
    <row r="1831" spans="1:4" x14ac:dyDescent="0.25">
      <c r="A1831" s="1">
        <v>41152</v>
      </c>
      <c r="B1831" t="s">
        <v>25</v>
      </c>
      <c r="C1831">
        <v>1462848</v>
      </c>
      <c r="D1831">
        <v>10</v>
      </c>
    </row>
    <row r="1832" spans="1:4" x14ac:dyDescent="0.25">
      <c r="A1832" s="1">
        <v>41155</v>
      </c>
      <c r="B1832" t="s">
        <v>20</v>
      </c>
      <c r="C1832">
        <v>673224</v>
      </c>
      <c r="D1832">
        <v>6</v>
      </c>
    </row>
    <row r="1833" spans="1:4" x14ac:dyDescent="0.25">
      <c r="A1833" s="1">
        <v>41156</v>
      </c>
      <c r="B1833" t="s">
        <v>24</v>
      </c>
      <c r="C1833">
        <v>1428568</v>
      </c>
      <c r="D1833">
        <v>8</v>
      </c>
    </row>
    <row r="1834" spans="1:4" x14ac:dyDescent="0.25">
      <c r="A1834" s="1">
        <v>41158</v>
      </c>
      <c r="B1834" t="s">
        <v>21</v>
      </c>
      <c r="C1834">
        <v>1407255</v>
      </c>
      <c r="D1834">
        <v>11</v>
      </c>
    </row>
    <row r="1835" spans="1:4" x14ac:dyDescent="0.25">
      <c r="A1835" s="1">
        <v>41159</v>
      </c>
      <c r="B1835" t="s">
        <v>25</v>
      </c>
      <c r="C1835">
        <v>1294300</v>
      </c>
      <c r="D1835">
        <v>7</v>
      </c>
    </row>
    <row r="1836" spans="1:4" x14ac:dyDescent="0.25">
      <c r="A1836" s="1">
        <v>41162</v>
      </c>
      <c r="B1836" t="s">
        <v>20</v>
      </c>
      <c r="C1836">
        <v>1162827</v>
      </c>
      <c r="D1836">
        <v>7</v>
      </c>
    </row>
    <row r="1837" spans="1:4" x14ac:dyDescent="0.25">
      <c r="A1837" s="1">
        <v>41163</v>
      </c>
      <c r="B1837" t="s">
        <v>24</v>
      </c>
      <c r="C1837">
        <v>927202</v>
      </c>
      <c r="D1837">
        <v>4</v>
      </c>
    </row>
    <row r="1838" spans="1:4" x14ac:dyDescent="0.25">
      <c r="A1838" s="1">
        <v>41164</v>
      </c>
      <c r="B1838" t="s">
        <v>22</v>
      </c>
      <c r="C1838">
        <v>376051</v>
      </c>
      <c r="D1838">
        <v>2</v>
      </c>
    </row>
    <row r="1839" spans="1:4" x14ac:dyDescent="0.25">
      <c r="A1839" s="1">
        <v>41165</v>
      </c>
      <c r="B1839" t="s">
        <v>21</v>
      </c>
      <c r="C1839">
        <v>702945</v>
      </c>
      <c r="D1839">
        <v>4</v>
      </c>
    </row>
    <row r="1840" spans="1:4" x14ac:dyDescent="0.25">
      <c r="A1840" s="1">
        <v>41166</v>
      </c>
      <c r="B1840" t="s">
        <v>25</v>
      </c>
      <c r="C1840">
        <v>529843</v>
      </c>
      <c r="D1840">
        <v>4</v>
      </c>
    </row>
    <row r="1841" spans="1:4" x14ac:dyDescent="0.25">
      <c r="A1841" s="1">
        <v>41169</v>
      </c>
      <c r="B1841" t="s">
        <v>20</v>
      </c>
      <c r="C1841">
        <v>1516485</v>
      </c>
      <c r="D1841">
        <v>5</v>
      </c>
    </row>
    <row r="1842" spans="1:4" x14ac:dyDescent="0.25">
      <c r="A1842" s="1">
        <v>41171</v>
      </c>
      <c r="B1842" t="s">
        <v>22</v>
      </c>
      <c r="C1842">
        <v>506895</v>
      </c>
      <c r="D1842">
        <v>4</v>
      </c>
    </row>
    <row r="1843" spans="1:4" x14ac:dyDescent="0.25">
      <c r="A1843" s="1">
        <v>41172</v>
      </c>
      <c r="B1843" t="s">
        <v>21</v>
      </c>
      <c r="C1843">
        <v>729958</v>
      </c>
      <c r="D1843">
        <v>7</v>
      </c>
    </row>
    <row r="1844" spans="1:4" x14ac:dyDescent="0.25">
      <c r="A1844" s="1">
        <v>41176</v>
      </c>
      <c r="B1844" t="s">
        <v>20</v>
      </c>
      <c r="C1844">
        <v>1601833</v>
      </c>
      <c r="D1844">
        <v>4</v>
      </c>
    </row>
    <row r="1845" spans="1:4" x14ac:dyDescent="0.25">
      <c r="A1845" s="1">
        <v>41177</v>
      </c>
      <c r="B1845" t="s">
        <v>24</v>
      </c>
      <c r="C1845">
        <v>469929</v>
      </c>
      <c r="D1845">
        <v>3</v>
      </c>
    </row>
    <row r="1846" spans="1:4" x14ac:dyDescent="0.25">
      <c r="A1846" s="1">
        <v>41178</v>
      </c>
      <c r="B1846" t="s">
        <v>22</v>
      </c>
      <c r="C1846">
        <v>984053</v>
      </c>
      <c r="D1846">
        <v>3</v>
      </c>
    </row>
    <row r="1847" spans="1:4" x14ac:dyDescent="0.25">
      <c r="A1847" s="1">
        <v>41179</v>
      </c>
      <c r="B1847" t="s">
        <v>21</v>
      </c>
      <c r="C1847">
        <v>330172</v>
      </c>
      <c r="D1847">
        <v>2</v>
      </c>
    </row>
    <row r="1848" spans="1:4" x14ac:dyDescent="0.25">
      <c r="A1848" s="1">
        <v>41180</v>
      </c>
      <c r="B1848" t="s">
        <v>25</v>
      </c>
      <c r="C1848">
        <v>1969552</v>
      </c>
      <c r="D1848">
        <v>8</v>
      </c>
    </row>
    <row r="1849" spans="1:4" x14ac:dyDescent="0.25">
      <c r="A1849" s="1">
        <v>41182</v>
      </c>
      <c r="B1849" t="s">
        <v>23</v>
      </c>
      <c r="C1849">
        <v>191310</v>
      </c>
      <c r="D1849">
        <v>1</v>
      </c>
    </row>
    <row r="1850" spans="1:4" x14ac:dyDescent="0.25">
      <c r="A1850" s="1">
        <v>41183</v>
      </c>
      <c r="B1850" t="s">
        <v>20</v>
      </c>
      <c r="C1850">
        <v>731938</v>
      </c>
      <c r="D1850">
        <v>3</v>
      </c>
    </row>
    <row r="1851" spans="1:4" x14ac:dyDescent="0.25">
      <c r="A1851" s="1">
        <v>41184</v>
      </c>
      <c r="B1851" t="s">
        <v>24</v>
      </c>
      <c r="C1851">
        <v>1415201</v>
      </c>
      <c r="D1851">
        <v>7</v>
      </c>
    </row>
    <row r="1852" spans="1:4" x14ac:dyDescent="0.25">
      <c r="A1852" s="1">
        <v>41185</v>
      </c>
      <c r="B1852" t="s">
        <v>22</v>
      </c>
      <c r="C1852">
        <v>1018460</v>
      </c>
      <c r="D1852">
        <v>5</v>
      </c>
    </row>
    <row r="1853" spans="1:4" x14ac:dyDescent="0.25">
      <c r="A1853" s="1">
        <v>41186</v>
      </c>
      <c r="B1853" t="s">
        <v>21</v>
      </c>
      <c r="C1853">
        <v>1065691</v>
      </c>
      <c r="D1853">
        <v>4</v>
      </c>
    </row>
    <row r="1854" spans="1:4" x14ac:dyDescent="0.25">
      <c r="A1854" s="1">
        <v>41187</v>
      </c>
      <c r="B1854" t="s">
        <v>25</v>
      </c>
      <c r="C1854">
        <v>1240425</v>
      </c>
      <c r="D1854">
        <v>5</v>
      </c>
    </row>
    <row r="1855" spans="1:4" x14ac:dyDescent="0.25">
      <c r="A1855" s="1">
        <v>41190</v>
      </c>
      <c r="B1855" t="s">
        <v>20</v>
      </c>
      <c r="C1855">
        <v>559402</v>
      </c>
      <c r="D1855">
        <v>4</v>
      </c>
    </row>
    <row r="1856" spans="1:4" x14ac:dyDescent="0.25">
      <c r="A1856" s="1">
        <v>41191</v>
      </c>
      <c r="B1856" t="s">
        <v>24</v>
      </c>
      <c r="C1856">
        <v>1240701</v>
      </c>
      <c r="D1856">
        <v>7</v>
      </c>
    </row>
    <row r="1857" spans="1:4" x14ac:dyDescent="0.25">
      <c r="A1857" s="1">
        <v>41192</v>
      </c>
      <c r="B1857" t="s">
        <v>22</v>
      </c>
      <c r="C1857">
        <v>622483</v>
      </c>
      <c r="D1857">
        <v>5</v>
      </c>
    </row>
    <row r="1858" spans="1:4" x14ac:dyDescent="0.25">
      <c r="A1858" s="1">
        <v>41193</v>
      </c>
      <c r="B1858" t="s">
        <v>21</v>
      </c>
      <c r="C1858">
        <v>702085</v>
      </c>
      <c r="D1858">
        <v>3</v>
      </c>
    </row>
    <row r="1859" spans="1:4" x14ac:dyDescent="0.25">
      <c r="A1859" s="1">
        <v>41194</v>
      </c>
      <c r="B1859" t="s">
        <v>25</v>
      </c>
      <c r="C1859">
        <v>1671226</v>
      </c>
      <c r="D1859">
        <v>7</v>
      </c>
    </row>
    <row r="1860" spans="1:4" x14ac:dyDescent="0.25">
      <c r="A1860" s="1">
        <v>41198</v>
      </c>
      <c r="B1860" t="s">
        <v>24</v>
      </c>
      <c r="C1860">
        <v>387770</v>
      </c>
      <c r="D1860">
        <v>4</v>
      </c>
    </row>
    <row r="1861" spans="1:4" x14ac:dyDescent="0.25">
      <c r="A1861" s="1">
        <v>41199</v>
      </c>
      <c r="B1861" t="s">
        <v>22</v>
      </c>
      <c r="C1861">
        <v>563209</v>
      </c>
      <c r="D1861">
        <v>3</v>
      </c>
    </row>
    <row r="1862" spans="1:4" x14ac:dyDescent="0.25">
      <c r="A1862" s="1">
        <v>41200</v>
      </c>
      <c r="B1862" t="s">
        <v>21</v>
      </c>
      <c r="C1862">
        <v>2006392</v>
      </c>
      <c r="D1862">
        <v>11</v>
      </c>
    </row>
    <row r="1863" spans="1:4" x14ac:dyDescent="0.25">
      <c r="A1863" s="1">
        <v>41201</v>
      </c>
      <c r="B1863" t="s">
        <v>25</v>
      </c>
      <c r="C1863">
        <v>392018</v>
      </c>
      <c r="D1863">
        <v>3</v>
      </c>
    </row>
    <row r="1864" spans="1:4" x14ac:dyDescent="0.25">
      <c r="A1864" s="1">
        <v>41204</v>
      </c>
      <c r="B1864" t="s">
        <v>20</v>
      </c>
      <c r="C1864">
        <v>3497362</v>
      </c>
      <c r="D1864">
        <v>10</v>
      </c>
    </row>
    <row r="1865" spans="1:4" x14ac:dyDescent="0.25">
      <c r="A1865" s="1">
        <v>41205</v>
      </c>
      <c r="B1865" t="s">
        <v>24</v>
      </c>
      <c r="C1865">
        <v>1202484</v>
      </c>
      <c r="D1865">
        <v>7</v>
      </c>
    </row>
    <row r="1866" spans="1:4" x14ac:dyDescent="0.25">
      <c r="A1866" s="1">
        <v>41206</v>
      </c>
      <c r="B1866" t="s">
        <v>22</v>
      </c>
      <c r="C1866">
        <v>1406050</v>
      </c>
      <c r="D1866">
        <v>7</v>
      </c>
    </row>
    <row r="1867" spans="1:4" x14ac:dyDescent="0.25">
      <c r="A1867" s="1">
        <v>41207</v>
      </c>
      <c r="B1867" t="s">
        <v>21</v>
      </c>
      <c r="C1867">
        <v>1103330</v>
      </c>
      <c r="D1867">
        <v>3</v>
      </c>
    </row>
    <row r="1868" spans="1:4" x14ac:dyDescent="0.25">
      <c r="A1868" s="1">
        <v>41209</v>
      </c>
      <c r="B1868" t="s">
        <v>19</v>
      </c>
      <c r="C1868">
        <v>563296</v>
      </c>
      <c r="D1868">
        <v>2</v>
      </c>
    </row>
    <row r="1869" spans="1:4" x14ac:dyDescent="0.25">
      <c r="A1869" s="1">
        <v>41211</v>
      </c>
      <c r="B1869" t="s">
        <v>20</v>
      </c>
      <c r="C1869">
        <v>880178</v>
      </c>
      <c r="D1869">
        <v>6</v>
      </c>
    </row>
    <row r="1870" spans="1:4" x14ac:dyDescent="0.25">
      <c r="A1870" s="1">
        <v>41212</v>
      </c>
      <c r="B1870" t="s">
        <v>24</v>
      </c>
      <c r="C1870">
        <v>2165143</v>
      </c>
      <c r="D1870">
        <v>10</v>
      </c>
    </row>
    <row r="1871" spans="1:4" x14ac:dyDescent="0.25">
      <c r="A1871" s="1">
        <v>41213</v>
      </c>
      <c r="B1871" t="s">
        <v>22</v>
      </c>
      <c r="C1871">
        <v>932638</v>
      </c>
      <c r="D1871">
        <v>6</v>
      </c>
    </row>
    <row r="1872" spans="1:4" x14ac:dyDescent="0.25">
      <c r="A1872" s="1">
        <v>41214</v>
      </c>
      <c r="B1872" t="s">
        <v>21</v>
      </c>
      <c r="C1872">
        <v>1698957</v>
      </c>
      <c r="D1872">
        <v>9</v>
      </c>
    </row>
    <row r="1873" spans="1:4" x14ac:dyDescent="0.25">
      <c r="A1873" s="1">
        <v>41215</v>
      </c>
      <c r="B1873" t="s">
        <v>25</v>
      </c>
      <c r="C1873">
        <v>1853416</v>
      </c>
      <c r="D1873">
        <v>8</v>
      </c>
    </row>
    <row r="1874" spans="1:4" x14ac:dyDescent="0.25">
      <c r="A1874" s="1">
        <v>41219</v>
      </c>
      <c r="B1874" t="s">
        <v>24</v>
      </c>
      <c r="C1874">
        <v>901358</v>
      </c>
      <c r="D1874">
        <v>6</v>
      </c>
    </row>
    <row r="1875" spans="1:4" x14ac:dyDescent="0.25">
      <c r="A1875" s="1">
        <v>41220</v>
      </c>
      <c r="B1875" t="s">
        <v>22</v>
      </c>
      <c r="C1875">
        <v>1418105</v>
      </c>
      <c r="D1875">
        <v>7</v>
      </c>
    </row>
    <row r="1876" spans="1:4" x14ac:dyDescent="0.25">
      <c r="A1876" s="1">
        <v>41221</v>
      </c>
      <c r="B1876" t="s">
        <v>21</v>
      </c>
      <c r="C1876">
        <v>1201083</v>
      </c>
      <c r="D1876">
        <v>6</v>
      </c>
    </row>
    <row r="1877" spans="1:4" x14ac:dyDescent="0.25">
      <c r="A1877" s="1">
        <v>41222</v>
      </c>
      <c r="B1877" t="s">
        <v>25</v>
      </c>
      <c r="C1877">
        <v>591603</v>
      </c>
      <c r="D1877">
        <v>3</v>
      </c>
    </row>
    <row r="1878" spans="1:4" x14ac:dyDescent="0.25">
      <c r="A1878" s="1">
        <v>41223</v>
      </c>
      <c r="B1878" t="s">
        <v>19</v>
      </c>
      <c r="C1878">
        <v>115080</v>
      </c>
      <c r="D1878">
        <v>1</v>
      </c>
    </row>
    <row r="1879" spans="1:4" x14ac:dyDescent="0.25">
      <c r="A1879" s="1">
        <v>41226</v>
      </c>
      <c r="B1879" t="s">
        <v>24</v>
      </c>
      <c r="C1879">
        <v>821406</v>
      </c>
      <c r="D1879">
        <v>3</v>
      </c>
    </row>
    <row r="1880" spans="1:4" x14ac:dyDescent="0.25">
      <c r="A1880" s="1">
        <v>41227</v>
      </c>
      <c r="B1880" t="s">
        <v>22</v>
      </c>
      <c r="C1880">
        <v>639866</v>
      </c>
      <c r="D1880">
        <v>5</v>
      </c>
    </row>
    <row r="1881" spans="1:4" x14ac:dyDescent="0.25">
      <c r="A1881" s="1">
        <v>41228</v>
      </c>
      <c r="B1881" t="s">
        <v>21</v>
      </c>
      <c r="C1881">
        <v>203248</v>
      </c>
      <c r="D1881">
        <v>2</v>
      </c>
    </row>
    <row r="1882" spans="1:4" x14ac:dyDescent="0.25">
      <c r="A1882" s="1">
        <v>41229</v>
      </c>
      <c r="B1882" t="s">
        <v>25</v>
      </c>
      <c r="C1882">
        <v>1464771</v>
      </c>
      <c r="D1882">
        <v>8</v>
      </c>
    </row>
    <row r="1883" spans="1:4" x14ac:dyDescent="0.25">
      <c r="A1883" s="1">
        <v>41232</v>
      </c>
      <c r="B1883" t="s">
        <v>20</v>
      </c>
      <c r="C1883">
        <v>2184369</v>
      </c>
      <c r="D1883">
        <v>10</v>
      </c>
    </row>
    <row r="1884" spans="1:4" x14ac:dyDescent="0.25">
      <c r="A1884" s="1">
        <v>41233</v>
      </c>
      <c r="B1884" t="s">
        <v>24</v>
      </c>
      <c r="C1884">
        <v>1284398</v>
      </c>
      <c r="D1884">
        <v>10</v>
      </c>
    </row>
    <row r="1885" spans="1:4" x14ac:dyDescent="0.25">
      <c r="A1885" s="1">
        <v>41234</v>
      </c>
      <c r="B1885" t="s">
        <v>22</v>
      </c>
      <c r="C1885">
        <v>433298</v>
      </c>
      <c r="D1885">
        <v>3</v>
      </c>
    </row>
    <row r="1886" spans="1:4" x14ac:dyDescent="0.25">
      <c r="A1886" s="1">
        <v>41235</v>
      </c>
      <c r="B1886" t="s">
        <v>21</v>
      </c>
      <c r="C1886">
        <v>1179147</v>
      </c>
      <c r="D1886">
        <v>6</v>
      </c>
    </row>
    <row r="1887" spans="1:4" x14ac:dyDescent="0.25">
      <c r="A1887" s="1">
        <v>41236</v>
      </c>
      <c r="B1887" t="s">
        <v>25</v>
      </c>
      <c r="C1887">
        <v>912851</v>
      </c>
      <c r="D1887">
        <v>4</v>
      </c>
    </row>
    <row r="1888" spans="1:4" x14ac:dyDescent="0.25">
      <c r="A1888" s="1">
        <v>41239</v>
      </c>
      <c r="B1888" t="s">
        <v>20</v>
      </c>
      <c r="C1888">
        <v>1027133</v>
      </c>
      <c r="D1888">
        <v>6</v>
      </c>
    </row>
    <row r="1889" spans="1:4" x14ac:dyDescent="0.25">
      <c r="A1889" s="1">
        <v>41240</v>
      </c>
      <c r="B1889" t="s">
        <v>24</v>
      </c>
      <c r="C1889">
        <v>651753</v>
      </c>
      <c r="D1889">
        <v>4</v>
      </c>
    </row>
    <row r="1890" spans="1:4" x14ac:dyDescent="0.25">
      <c r="A1890" s="1">
        <v>41241</v>
      </c>
      <c r="B1890" t="s">
        <v>22</v>
      </c>
      <c r="C1890">
        <v>1240132</v>
      </c>
      <c r="D1890">
        <v>7</v>
      </c>
    </row>
    <row r="1891" spans="1:4" x14ac:dyDescent="0.25">
      <c r="A1891" s="1">
        <v>41242</v>
      </c>
      <c r="B1891" t="s">
        <v>21</v>
      </c>
      <c r="C1891">
        <v>1129721</v>
      </c>
      <c r="D1891">
        <v>8</v>
      </c>
    </row>
    <row r="1892" spans="1:4" x14ac:dyDescent="0.25">
      <c r="A1892" s="1">
        <v>41243</v>
      </c>
      <c r="B1892" t="s">
        <v>25</v>
      </c>
      <c r="C1892">
        <v>761386</v>
      </c>
      <c r="D1892">
        <v>5</v>
      </c>
    </row>
    <row r="1893" spans="1:4" x14ac:dyDescent="0.25">
      <c r="A1893" s="1">
        <v>41246</v>
      </c>
      <c r="B1893" t="s">
        <v>20</v>
      </c>
      <c r="C1893">
        <v>2501322</v>
      </c>
      <c r="D1893">
        <v>13</v>
      </c>
    </row>
    <row r="1894" spans="1:4" x14ac:dyDescent="0.25">
      <c r="A1894" s="1">
        <v>41247</v>
      </c>
      <c r="B1894" t="s">
        <v>24</v>
      </c>
      <c r="C1894">
        <v>1418354</v>
      </c>
      <c r="D1894">
        <v>9</v>
      </c>
    </row>
    <row r="1895" spans="1:4" x14ac:dyDescent="0.25">
      <c r="A1895" s="1">
        <v>41248</v>
      </c>
      <c r="B1895" t="s">
        <v>22</v>
      </c>
      <c r="C1895">
        <v>744340</v>
      </c>
      <c r="D1895">
        <v>5</v>
      </c>
    </row>
    <row r="1896" spans="1:4" x14ac:dyDescent="0.25">
      <c r="A1896" s="1">
        <v>41249</v>
      </c>
      <c r="B1896" t="s">
        <v>21</v>
      </c>
      <c r="C1896">
        <v>911669</v>
      </c>
      <c r="D1896">
        <v>7</v>
      </c>
    </row>
    <row r="1897" spans="1:4" x14ac:dyDescent="0.25">
      <c r="A1897" s="1">
        <v>41250</v>
      </c>
      <c r="B1897" t="s">
        <v>25</v>
      </c>
      <c r="C1897">
        <v>1330707</v>
      </c>
      <c r="D1897">
        <v>5</v>
      </c>
    </row>
    <row r="1898" spans="1:4" x14ac:dyDescent="0.25">
      <c r="A1898" s="1">
        <v>41253</v>
      </c>
      <c r="B1898" t="s">
        <v>20</v>
      </c>
      <c r="C1898">
        <v>700783</v>
      </c>
      <c r="D1898">
        <v>3</v>
      </c>
    </row>
    <row r="1899" spans="1:4" x14ac:dyDescent="0.25">
      <c r="A1899" s="1">
        <v>41254</v>
      </c>
      <c r="B1899" t="s">
        <v>24</v>
      </c>
      <c r="C1899">
        <v>1924424</v>
      </c>
      <c r="D1899">
        <v>14</v>
      </c>
    </row>
    <row r="1900" spans="1:4" x14ac:dyDescent="0.25">
      <c r="A1900" s="1">
        <v>41255</v>
      </c>
      <c r="B1900" t="s">
        <v>22</v>
      </c>
      <c r="C1900">
        <v>3398473</v>
      </c>
      <c r="D1900">
        <v>21</v>
      </c>
    </row>
    <row r="1901" spans="1:4" x14ac:dyDescent="0.25">
      <c r="A1901" s="1">
        <v>41256</v>
      </c>
      <c r="B1901" t="s">
        <v>21</v>
      </c>
      <c r="C1901">
        <v>3889314</v>
      </c>
      <c r="D1901">
        <v>27</v>
      </c>
    </row>
    <row r="1902" spans="1:4" x14ac:dyDescent="0.25">
      <c r="A1902" s="1">
        <v>41257</v>
      </c>
      <c r="B1902" t="s">
        <v>25</v>
      </c>
      <c r="C1902">
        <v>2835334</v>
      </c>
      <c r="D1902">
        <v>23</v>
      </c>
    </row>
    <row r="1903" spans="1:4" x14ac:dyDescent="0.25">
      <c r="A1903" s="1">
        <v>41258</v>
      </c>
      <c r="B1903" t="s">
        <v>19</v>
      </c>
      <c r="C1903">
        <v>1988731</v>
      </c>
      <c r="D1903">
        <v>12</v>
      </c>
    </row>
    <row r="1904" spans="1:4" x14ac:dyDescent="0.25">
      <c r="A1904" s="1">
        <v>41260</v>
      </c>
      <c r="B1904" t="s">
        <v>20</v>
      </c>
      <c r="C1904">
        <v>2001366</v>
      </c>
      <c r="D1904">
        <v>13</v>
      </c>
    </row>
    <row r="1905" spans="1:4" x14ac:dyDescent="0.25">
      <c r="A1905" s="1">
        <v>41261</v>
      </c>
      <c r="B1905" t="s">
        <v>24</v>
      </c>
      <c r="C1905">
        <v>563342</v>
      </c>
      <c r="D1905">
        <v>2</v>
      </c>
    </row>
    <row r="1906" spans="1:4" x14ac:dyDescent="0.25">
      <c r="A1906" s="1">
        <v>41262</v>
      </c>
      <c r="B1906" t="s">
        <v>22</v>
      </c>
      <c r="C1906">
        <v>301081</v>
      </c>
      <c r="D1906">
        <v>2</v>
      </c>
    </row>
    <row r="1907" spans="1:4" x14ac:dyDescent="0.25">
      <c r="A1907" s="1">
        <v>41263</v>
      </c>
      <c r="B1907" t="s">
        <v>21</v>
      </c>
      <c r="C1907">
        <v>1075112</v>
      </c>
      <c r="D1907">
        <v>4</v>
      </c>
    </row>
    <row r="1908" spans="1:4" x14ac:dyDescent="0.25">
      <c r="A1908" s="1">
        <v>41264</v>
      </c>
      <c r="B1908" t="s">
        <v>25</v>
      </c>
      <c r="C1908">
        <v>1468420</v>
      </c>
      <c r="D1908">
        <v>3</v>
      </c>
    </row>
    <row r="1909" spans="1:4" x14ac:dyDescent="0.25">
      <c r="A1909" s="1">
        <v>41269</v>
      </c>
      <c r="B1909" t="s">
        <v>22</v>
      </c>
      <c r="C1909">
        <v>378204</v>
      </c>
      <c r="D1909">
        <v>1</v>
      </c>
    </row>
    <row r="1910" spans="1:4" x14ac:dyDescent="0.25">
      <c r="A1910" s="1">
        <v>41270</v>
      </c>
      <c r="B1910" t="s">
        <v>21</v>
      </c>
      <c r="C1910">
        <v>720154</v>
      </c>
      <c r="D1910">
        <v>3</v>
      </c>
    </row>
    <row r="1911" spans="1:4" x14ac:dyDescent="0.25">
      <c r="A1911" s="1">
        <v>41271</v>
      </c>
      <c r="B1911" t="s">
        <v>25</v>
      </c>
      <c r="C1911">
        <v>1648523</v>
      </c>
      <c r="D1911">
        <v>4</v>
      </c>
    </row>
    <row r="1912" spans="1:4" x14ac:dyDescent="0.25">
      <c r="A1912" s="1">
        <v>41276</v>
      </c>
      <c r="B1912" t="s">
        <v>22</v>
      </c>
      <c r="C1912">
        <v>442191</v>
      </c>
      <c r="D1912">
        <v>2</v>
      </c>
    </row>
    <row r="1913" spans="1:4" x14ac:dyDescent="0.25">
      <c r="A1913" s="1">
        <v>41277</v>
      </c>
      <c r="B1913" t="s">
        <v>21</v>
      </c>
      <c r="C1913">
        <v>898825</v>
      </c>
      <c r="D1913">
        <v>2</v>
      </c>
    </row>
    <row r="1914" spans="1:4" x14ac:dyDescent="0.25">
      <c r="A1914" s="1">
        <v>41278</v>
      </c>
      <c r="B1914" t="s">
        <v>25</v>
      </c>
      <c r="C1914">
        <v>152884</v>
      </c>
      <c r="D1914">
        <v>1</v>
      </c>
    </row>
    <row r="1915" spans="1:4" x14ac:dyDescent="0.25">
      <c r="A1915" s="1">
        <v>41282</v>
      </c>
      <c r="B1915" t="s">
        <v>24</v>
      </c>
      <c r="C1915">
        <v>1006442</v>
      </c>
      <c r="D1915">
        <v>3</v>
      </c>
    </row>
    <row r="1916" spans="1:4" x14ac:dyDescent="0.25">
      <c r="A1916" s="1">
        <v>41284</v>
      </c>
      <c r="B1916" t="s">
        <v>21</v>
      </c>
      <c r="C1916">
        <v>242580</v>
      </c>
      <c r="D1916">
        <v>1</v>
      </c>
    </row>
    <row r="1917" spans="1:4" x14ac:dyDescent="0.25">
      <c r="A1917" s="1">
        <v>41285</v>
      </c>
      <c r="B1917" t="s">
        <v>25</v>
      </c>
      <c r="C1917">
        <v>646200</v>
      </c>
      <c r="D1917">
        <v>2</v>
      </c>
    </row>
    <row r="1918" spans="1:4" x14ac:dyDescent="0.25">
      <c r="A1918" s="1">
        <v>41286</v>
      </c>
      <c r="B1918" t="s">
        <v>19</v>
      </c>
      <c r="C1918">
        <v>1041904</v>
      </c>
      <c r="D1918">
        <v>2</v>
      </c>
    </row>
    <row r="1919" spans="1:4" x14ac:dyDescent="0.25">
      <c r="A1919" s="1">
        <v>41288</v>
      </c>
      <c r="B1919" t="s">
        <v>20</v>
      </c>
      <c r="C1919">
        <v>429720</v>
      </c>
      <c r="D1919">
        <v>2</v>
      </c>
    </row>
    <row r="1920" spans="1:4" x14ac:dyDescent="0.25">
      <c r="A1920" s="1">
        <v>41289</v>
      </c>
      <c r="B1920" t="s">
        <v>24</v>
      </c>
      <c r="C1920">
        <v>480584</v>
      </c>
      <c r="D1920">
        <v>2</v>
      </c>
    </row>
    <row r="1921" spans="1:4" x14ac:dyDescent="0.25">
      <c r="A1921" s="1">
        <v>41291</v>
      </c>
      <c r="B1921" t="s">
        <v>21</v>
      </c>
      <c r="C1921">
        <v>1347430</v>
      </c>
      <c r="D1921">
        <v>4</v>
      </c>
    </row>
    <row r="1922" spans="1:4" x14ac:dyDescent="0.25">
      <c r="A1922" s="1">
        <v>41292</v>
      </c>
      <c r="B1922" t="s">
        <v>25</v>
      </c>
      <c r="C1922">
        <v>242580</v>
      </c>
      <c r="D1922">
        <v>1</v>
      </c>
    </row>
    <row r="1923" spans="1:4" x14ac:dyDescent="0.25">
      <c r="A1923" s="1">
        <v>41293</v>
      </c>
      <c r="B1923" t="s">
        <v>19</v>
      </c>
      <c r="C1923">
        <v>689355</v>
      </c>
      <c r="D1923">
        <v>3</v>
      </c>
    </row>
    <row r="1924" spans="1:4" x14ac:dyDescent="0.25">
      <c r="A1924" s="1">
        <v>41296</v>
      </c>
      <c r="B1924" t="s">
        <v>24</v>
      </c>
      <c r="C1924">
        <v>852960</v>
      </c>
      <c r="D1924">
        <v>2</v>
      </c>
    </row>
    <row r="1925" spans="1:4" x14ac:dyDescent="0.25">
      <c r="A1925" s="1">
        <v>41297</v>
      </c>
      <c r="B1925" t="s">
        <v>22</v>
      </c>
      <c r="C1925">
        <v>1143705</v>
      </c>
      <c r="D1925">
        <v>4</v>
      </c>
    </row>
    <row r="1926" spans="1:4" x14ac:dyDescent="0.25">
      <c r="A1926" s="1">
        <v>41299</v>
      </c>
      <c r="B1926" t="s">
        <v>25</v>
      </c>
      <c r="C1926">
        <v>1768159</v>
      </c>
      <c r="D1926">
        <v>5</v>
      </c>
    </row>
    <row r="1927" spans="1:4" x14ac:dyDescent="0.25">
      <c r="A1927" s="1">
        <v>41302</v>
      </c>
      <c r="B1927" t="s">
        <v>20</v>
      </c>
      <c r="C1927">
        <v>2933563</v>
      </c>
      <c r="D1927">
        <v>7</v>
      </c>
    </row>
    <row r="1928" spans="1:4" x14ac:dyDescent="0.25">
      <c r="A1928" s="1">
        <v>41303</v>
      </c>
      <c r="B1928" t="s">
        <v>24</v>
      </c>
      <c r="C1928">
        <v>1165770</v>
      </c>
      <c r="D1928">
        <v>4</v>
      </c>
    </row>
    <row r="1929" spans="1:4" x14ac:dyDescent="0.25">
      <c r="A1929" s="1">
        <v>41304</v>
      </c>
      <c r="B1929" t="s">
        <v>22</v>
      </c>
      <c r="C1929">
        <v>1280108</v>
      </c>
      <c r="D1929">
        <v>4</v>
      </c>
    </row>
    <row r="1930" spans="1:4" x14ac:dyDescent="0.25">
      <c r="A1930" s="1">
        <v>41305</v>
      </c>
      <c r="B1930" t="s">
        <v>21</v>
      </c>
      <c r="C1930">
        <v>613405</v>
      </c>
      <c r="D1930">
        <v>2</v>
      </c>
    </row>
    <row r="1931" spans="1:4" x14ac:dyDescent="0.25">
      <c r="A1931" s="1">
        <v>41306</v>
      </c>
      <c r="B1931" t="s">
        <v>25</v>
      </c>
      <c r="C1931">
        <v>415049</v>
      </c>
      <c r="D1931">
        <v>1</v>
      </c>
    </row>
    <row r="1932" spans="1:4" x14ac:dyDescent="0.25">
      <c r="A1932" s="1">
        <v>41307</v>
      </c>
      <c r="B1932" t="s">
        <v>19</v>
      </c>
      <c r="C1932">
        <v>242580</v>
      </c>
      <c r="D1932">
        <v>1</v>
      </c>
    </row>
    <row r="1933" spans="1:4" x14ac:dyDescent="0.25">
      <c r="A1933" s="1">
        <v>41309</v>
      </c>
      <c r="B1933" t="s">
        <v>20</v>
      </c>
      <c r="C1933">
        <v>1133205</v>
      </c>
      <c r="D1933">
        <v>4</v>
      </c>
    </row>
    <row r="1934" spans="1:4" x14ac:dyDescent="0.25">
      <c r="A1934" s="1">
        <v>41310</v>
      </c>
      <c r="B1934" t="s">
        <v>24</v>
      </c>
      <c r="C1934">
        <v>449742</v>
      </c>
      <c r="D1934">
        <v>2</v>
      </c>
    </row>
    <row r="1935" spans="1:4" x14ac:dyDescent="0.25">
      <c r="A1935" s="1">
        <v>41312</v>
      </c>
      <c r="B1935" t="s">
        <v>21</v>
      </c>
      <c r="C1935">
        <v>1597360</v>
      </c>
      <c r="D1935">
        <v>5</v>
      </c>
    </row>
    <row r="1936" spans="1:4" x14ac:dyDescent="0.25">
      <c r="A1936" s="1">
        <v>41316</v>
      </c>
      <c r="B1936" t="s">
        <v>20</v>
      </c>
      <c r="C1936">
        <v>373100</v>
      </c>
      <c r="D1936">
        <v>1</v>
      </c>
    </row>
    <row r="1937" spans="1:4" x14ac:dyDescent="0.25">
      <c r="A1937" s="1">
        <v>41318</v>
      </c>
      <c r="B1937" t="s">
        <v>22</v>
      </c>
      <c r="C1937">
        <v>621116</v>
      </c>
      <c r="D1937">
        <v>3</v>
      </c>
    </row>
    <row r="1938" spans="1:4" x14ac:dyDescent="0.25">
      <c r="A1938" s="1">
        <v>41320</v>
      </c>
      <c r="B1938" t="s">
        <v>25</v>
      </c>
      <c r="C1938">
        <v>1113731</v>
      </c>
      <c r="D1938">
        <v>3</v>
      </c>
    </row>
    <row r="1939" spans="1:4" x14ac:dyDescent="0.25">
      <c r="A1939" s="1">
        <v>41321</v>
      </c>
      <c r="B1939" t="s">
        <v>19</v>
      </c>
      <c r="C1939">
        <v>227611</v>
      </c>
      <c r="D1939">
        <v>1</v>
      </c>
    </row>
    <row r="1940" spans="1:4" x14ac:dyDescent="0.25">
      <c r="A1940" s="1">
        <v>41323</v>
      </c>
      <c r="B1940" t="s">
        <v>20</v>
      </c>
      <c r="C1940">
        <v>152884</v>
      </c>
      <c r="D1940">
        <v>1</v>
      </c>
    </row>
    <row r="1941" spans="1:4" x14ac:dyDescent="0.25">
      <c r="A1941" s="1">
        <v>41324</v>
      </c>
      <c r="B1941" t="s">
        <v>24</v>
      </c>
      <c r="C1941">
        <v>1125719</v>
      </c>
      <c r="D1941">
        <v>2</v>
      </c>
    </row>
    <row r="1942" spans="1:4" x14ac:dyDescent="0.25">
      <c r="A1942" s="1">
        <v>41326</v>
      </c>
      <c r="B1942" t="s">
        <v>21</v>
      </c>
      <c r="C1942">
        <v>1039955</v>
      </c>
      <c r="D1942">
        <v>2</v>
      </c>
    </row>
    <row r="1943" spans="1:4" x14ac:dyDescent="0.25">
      <c r="A1943" s="1">
        <v>41327</v>
      </c>
      <c r="B1943" t="s">
        <v>25</v>
      </c>
      <c r="C1943">
        <v>375230</v>
      </c>
      <c r="D1943">
        <v>1</v>
      </c>
    </row>
    <row r="1944" spans="1:4" x14ac:dyDescent="0.25">
      <c r="A1944" s="1">
        <v>41328</v>
      </c>
      <c r="B1944" t="s">
        <v>19</v>
      </c>
      <c r="C1944">
        <v>242580</v>
      </c>
      <c r="D1944">
        <v>1</v>
      </c>
    </row>
    <row r="1945" spans="1:4" x14ac:dyDescent="0.25">
      <c r="A1945" s="1">
        <v>41330</v>
      </c>
      <c r="B1945" t="s">
        <v>20</v>
      </c>
      <c r="C1945">
        <v>274320</v>
      </c>
      <c r="D1945">
        <v>1</v>
      </c>
    </row>
    <row r="1946" spans="1:4" x14ac:dyDescent="0.25">
      <c r="A1946" s="1">
        <v>41331</v>
      </c>
      <c r="B1946" t="s">
        <v>24</v>
      </c>
      <c r="C1946">
        <v>390879</v>
      </c>
      <c r="D1946">
        <v>1</v>
      </c>
    </row>
    <row r="1947" spans="1:4" x14ac:dyDescent="0.25">
      <c r="A1947" s="1">
        <v>41332</v>
      </c>
      <c r="B1947" t="s">
        <v>22</v>
      </c>
      <c r="C1947">
        <v>1739663</v>
      </c>
      <c r="D1947">
        <v>4</v>
      </c>
    </row>
    <row r="1948" spans="1:4" x14ac:dyDescent="0.25">
      <c r="A1948" s="1">
        <v>41333</v>
      </c>
      <c r="B1948" t="s">
        <v>21</v>
      </c>
      <c r="C1948">
        <v>471060</v>
      </c>
      <c r="D1948">
        <v>1</v>
      </c>
    </row>
    <row r="1949" spans="1:4" x14ac:dyDescent="0.25">
      <c r="A1949" s="1">
        <v>41334</v>
      </c>
      <c r="B1949" t="s">
        <v>25</v>
      </c>
      <c r="C1949">
        <v>877920</v>
      </c>
      <c r="D1949">
        <v>3</v>
      </c>
    </row>
    <row r="1950" spans="1:4" x14ac:dyDescent="0.25">
      <c r="A1950" s="1">
        <v>41338</v>
      </c>
      <c r="B1950" t="s">
        <v>24</v>
      </c>
      <c r="C1950">
        <v>840220</v>
      </c>
      <c r="D1950">
        <v>3</v>
      </c>
    </row>
    <row r="1951" spans="1:4" x14ac:dyDescent="0.25">
      <c r="A1951" s="1">
        <v>41339</v>
      </c>
      <c r="B1951" t="s">
        <v>22</v>
      </c>
      <c r="C1951">
        <v>1501627</v>
      </c>
      <c r="D1951">
        <v>2</v>
      </c>
    </row>
    <row r="1952" spans="1:4" x14ac:dyDescent="0.25">
      <c r="A1952" s="1">
        <v>41340</v>
      </c>
      <c r="B1952" t="s">
        <v>21</v>
      </c>
      <c r="C1952">
        <v>1808035</v>
      </c>
      <c r="D1952">
        <v>4</v>
      </c>
    </row>
    <row r="1953" spans="1:4" x14ac:dyDescent="0.25">
      <c r="A1953" s="1">
        <v>41341</v>
      </c>
      <c r="B1953" t="s">
        <v>25</v>
      </c>
      <c r="C1953">
        <v>941275</v>
      </c>
      <c r="D1953">
        <v>4</v>
      </c>
    </row>
    <row r="1954" spans="1:4" x14ac:dyDescent="0.25">
      <c r="A1954" s="1">
        <v>41342</v>
      </c>
      <c r="B1954" t="s">
        <v>19</v>
      </c>
      <c r="C1954">
        <v>242580</v>
      </c>
      <c r="D1954">
        <v>1</v>
      </c>
    </row>
    <row r="1955" spans="1:4" x14ac:dyDescent="0.25">
      <c r="A1955" s="1">
        <v>41344</v>
      </c>
      <c r="B1955" t="s">
        <v>20</v>
      </c>
      <c r="C1955">
        <v>2091951</v>
      </c>
      <c r="D1955">
        <v>5</v>
      </c>
    </row>
    <row r="1956" spans="1:4" x14ac:dyDescent="0.25">
      <c r="A1956" s="1">
        <v>41345</v>
      </c>
      <c r="B1956" t="s">
        <v>24</v>
      </c>
      <c r="C1956">
        <v>957886</v>
      </c>
      <c r="D1956">
        <v>2</v>
      </c>
    </row>
    <row r="1957" spans="1:4" x14ac:dyDescent="0.25">
      <c r="A1957" s="1">
        <v>41347</v>
      </c>
      <c r="B1957" t="s">
        <v>21</v>
      </c>
      <c r="C1957">
        <v>516900</v>
      </c>
      <c r="D1957">
        <v>2</v>
      </c>
    </row>
    <row r="1958" spans="1:4" x14ac:dyDescent="0.25">
      <c r="A1958" s="1">
        <v>41348</v>
      </c>
      <c r="B1958" t="s">
        <v>25</v>
      </c>
      <c r="C1958">
        <v>516900</v>
      </c>
      <c r="D1958">
        <v>2</v>
      </c>
    </row>
    <row r="1959" spans="1:4" x14ac:dyDescent="0.25">
      <c r="A1959" s="1">
        <v>41349</v>
      </c>
      <c r="B1959" t="s">
        <v>19</v>
      </c>
      <c r="C1959">
        <v>297450</v>
      </c>
      <c r="D1959">
        <v>1</v>
      </c>
    </row>
    <row r="1960" spans="1:4" x14ac:dyDescent="0.25">
      <c r="A1960" s="1">
        <v>41351</v>
      </c>
      <c r="B1960" t="s">
        <v>20</v>
      </c>
      <c r="C1960">
        <v>442320</v>
      </c>
      <c r="D1960">
        <v>2</v>
      </c>
    </row>
    <row r="1961" spans="1:4" x14ac:dyDescent="0.25">
      <c r="A1961" s="1">
        <v>41352</v>
      </c>
      <c r="B1961" t="s">
        <v>24</v>
      </c>
      <c r="C1961">
        <v>1782971</v>
      </c>
      <c r="D1961">
        <v>5</v>
      </c>
    </row>
    <row r="1962" spans="1:4" x14ac:dyDescent="0.25">
      <c r="A1962" s="1">
        <v>41353</v>
      </c>
      <c r="B1962" t="s">
        <v>22</v>
      </c>
      <c r="C1962">
        <v>1522056</v>
      </c>
      <c r="D1962">
        <v>5</v>
      </c>
    </row>
    <row r="1963" spans="1:4" x14ac:dyDescent="0.25">
      <c r="A1963" s="1">
        <v>41354</v>
      </c>
      <c r="B1963" t="s">
        <v>21</v>
      </c>
      <c r="C1963">
        <v>2303639</v>
      </c>
      <c r="D1963">
        <v>8</v>
      </c>
    </row>
    <row r="1964" spans="1:4" x14ac:dyDescent="0.25">
      <c r="A1964" s="1">
        <v>41355</v>
      </c>
      <c r="B1964" t="s">
        <v>25</v>
      </c>
      <c r="C1964">
        <v>1693499</v>
      </c>
      <c r="D1964">
        <v>5</v>
      </c>
    </row>
    <row r="1965" spans="1:4" x14ac:dyDescent="0.25">
      <c r="A1965" s="1">
        <v>41359</v>
      </c>
      <c r="B1965" t="s">
        <v>24</v>
      </c>
      <c r="C1965">
        <v>554880</v>
      </c>
      <c r="D1965">
        <v>2</v>
      </c>
    </row>
    <row r="1966" spans="1:4" x14ac:dyDescent="0.25">
      <c r="A1966" s="1">
        <v>41365</v>
      </c>
      <c r="B1966" t="s">
        <v>20</v>
      </c>
      <c r="C1966">
        <v>1318400</v>
      </c>
      <c r="D1966">
        <v>3</v>
      </c>
    </row>
    <row r="1967" spans="1:4" x14ac:dyDescent="0.25">
      <c r="A1967" s="1">
        <v>41366</v>
      </c>
      <c r="B1967" t="s">
        <v>24</v>
      </c>
      <c r="C1967">
        <v>2461881</v>
      </c>
      <c r="D1967">
        <v>6</v>
      </c>
    </row>
    <row r="1968" spans="1:4" x14ac:dyDescent="0.25">
      <c r="A1968" s="1">
        <v>41367</v>
      </c>
      <c r="B1968" t="s">
        <v>22</v>
      </c>
      <c r="C1968">
        <v>890651</v>
      </c>
      <c r="D1968">
        <v>4</v>
      </c>
    </row>
    <row r="1969" spans="1:4" x14ac:dyDescent="0.25">
      <c r="A1969" s="1">
        <v>41368</v>
      </c>
      <c r="B1969" t="s">
        <v>21</v>
      </c>
      <c r="C1969">
        <v>2036057</v>
      </c>
      <c r="D1969">
        <v>3</v>
      </c>
    </row>
    <row r="1970" spans="1:4" x14ac:dyDescent="0.25">
      <c r="A1970" s="1">
        <v>41369</v>
      </c>
      <c r="B1970" t="s">
        <v>25</v>
      </c>
      <c r="C1970">
        <v>1212100</v>
      </c>
      <c r="D1970">
        <v>3</v>
      </c>
    </row>
    <row r="1971" spans="1:4" x14ac:dyDescent="0.25">
      <c r="A1971" s="1">
        <v>41370</v>
      </c>
      <c r="B1971" t="s">
        <v>19</v>
      </c>
      <c r="C1971">
        <v>292364</v>
      </c>
      <c r="D1971">
        <v>1</v>
      </c>
    </row>
    <row r="1972" spans="1:4" x14ac:dyDescent="0.25">
      <c r="A1972" s="1">
        <v>41372</v>
      </c>
      <c r="B1972" t="s">
        <v>20</v>
      </c>
      <c r="C1972">
        <v>3093056</v>
      </c>
      <c r="D1972">
        <v>9</v>
      </c>
    </row>
    <row r="1973" spans="1:4" x14ac:dyDescent="0.25">
      <c r="A1973" s="1">
        <v>41373</v>
      </c>
      <c r="B1973" t="s">
        <v>24</v>
      </c>
      <c r="C1973">
        <v>967983</v>
      </c>
      <c r="D1973">
        <v>3</v>
      </c>
    </row>
    <row r="1974" spans="1:4" x14ac:dyDescent="0.25">
      <c r="A1974" s="1">
        <v>41374</v>
      </c>
      <c r="B1974" t="s">
        <v>22</v>
      </c>
      <c r="C1974">
        <v>1600782</v>
      </c>
      <c r="D1974">
        <v>5</v>
      </c>
    </row>
    <row r="1975" spans="1:4" x14ac:dyDescent="0.25">
      <c r="A1975" s="1">
        <v>41375</v>
      </c>
      <c r="B1975" t="s">
        <v>21</v>
      </c>
      <c r="C1975">
        <v>1668027</v>
      </c>
      <c r="D1975">
        <v>4</v>
      </c>
    </row>
    <row r="1976" spans="1:4" x14ac:dyDescent="0.25">
      <c r="A1976" s="1">
        <v>41376</v>
      </c>
      <c r="B1976" t="s">
        <v>25</v>
      </c>
      <c r="C1976">
        <v>1693009</v>
      </c>
      <c r="D1976">
        <v>5</v>
      </c>
    </row>
    <row r="1977" spans="1:4" x14ac:dyDescent="0.25">
      <c r="A1977" s="1">
        <v>41379</v>
      </c>
      <c r="B1977" t="s">
        <v>20</v>
      </c>
      <c r="C1977">
        <v>608327</v>
      </c>
      <c r="D1977">
        <v>4</v>
      </c>
    </row>
    <row r="1978" spans="1:4" x14ac:dyDescent="0.25">
      <c r="A1978" s="1">
        <v>41380</v>
      </c>
      <c r="B1978" t="s">
        <v>24</v>
      </c>
      <c r="C1978">
        <v>2214702</v>
      </c>
      <c r="D1978">
        <v>4</v>
      </c>
    </row>
    <row r="1979" spans="1:4" x14ac:dyDescent="0.25">
      <c r="A1979" s="1">
        <v>41381</v>
      </c>
      <c r="B1979" t="s">
        <v>22</v>
      </c>
      <c r="C1979">
        <v>1398618</v>
      </c>
      <c r="D1979">
        <v>4</v>
      </c>
    </row>
    <row r="1980" spans="1:4" x14ac:dyDescent="0.25">
      <c r="A1980" s="1">
        <v>41382</v>
      </c>
      <c r="B1980" t="s">
        <v>21</v>
      </c>
      <c r="C1980">
        <v>509482</v>
      </c>
      <c r="D1980">
        <v>2</v>
      </c>
    </row>
    <row r="1981" spans="1:4" x14ac:dyDescent="0.25">
      <c r="A1981" s="1">
        <v>41383</v>
      </c>
      <c r="B1981" t="s">
        <v>25</v>
      </c>
      <c r="C1981">
        <v>1175815</v>
      </c>
      <c r="D1981">
        <v>1</v>
      </c>
    </row>
    <row r="1982" spans="1:4" x14ac:dyDescent="0.25">
      <c r="A1982" s="1">
        <v>41386</v>
      </c>
      <c r="B1982" t="s">
        <v>20</v>
      </c>
      <c r="C1982">
        <v>2994114</v>
      </c>
      <c r="D1982">
        <v>8</v>
      </c>
    </row>
    <row r="1983" spans="1:4" x14ac:dyDescent="0.25">
      <c r="A1983" s="1">
        <v>41387</v>
      </c>
      <c r="B1983" t="s">
        <v>24</v>
      </c>
      <c r="C1983">
        <v>644361</v>
      </c>
      <c r="D1983">
        <v>2</v>
      </c>
    </row>
    <row r="1984" spans="1:4" x14ac:dyDescent="0.25">
      <c r="A1984" s="1">
        <v>41388</v>
      </c>
      <c r="B1984" t="s">
        <v>22</v>
      </c>
      <c r="C1984">
        <v>1420543</v>
      </c>
      <c r="D1984">
        <v>6</v>
      </c>
    </row>
    <row r="1985" spans="1:4" x14ac:dyDescent="0.25">
      <c r="A1985" s="1">
        <v>41389</v>
      </c>
      <c r="B1985" t="s">
        <v>21</v>
      </c>
      <c r="C1985">
        <v>2379421</v>
      </c>
      <c r="D1985">
        <v>5</v>
      </c>
    </row>
    <row r="1986" spans="1:4" x14ac:dyDescent="0.25">
      <c r="A1986" s="1">
        <v>41390</v>
      </c>
      <c r="B1986" t="s">
        <v>25</v>
      </c>
      <c r="C1986">
        <v>781264</v>
      </c>
      <c r="D1986">
        <v>3</v>
      </c>
    </row>
    <row r="1987" spans="1:4" x14ac:dyDescent="0.25">
      <c r="A1987" s="1">
        <v>41391</v>
      </c>
      <c r="B1987" t="s">
        <v>19</v>
      </c>
      <c r="C1987">
        <v>383523</v>
      </c>
      <c r="D1987">
        <v>1</v>
      </c>
    </row>
    <row r="1988" spans="1:4" x14ac:dyDescent="0.25">
      <c r="A1988" s="1">
        <v>41393</v>
      </c>
      <c r="B1988" t="s">
        <v>20</v>
      </c>
      <c r="C1988">
        <v>1074176</v>
      </c>
      <c r="D1988">
        <v>2</v>
      </c>
    </row>
    <row r="1989" spans="1:4" x14ac:dyDescent="0.25">
      <c r="A1989" s="1">
        <v>41394</v>
      </c>
      <c r="B1989" t="s">
        <v>24</v>
      </c>
      <c r="C1989">
        <v>632100</v>
      </c>
      <c r="D1989">
        <v>1</v>
      </c>
    </row>
    <row r="1990" spans="1:4" x14ac:dyDescent="0.25">
      <c r="A1990" s="1">
        <v>41396</v>
      </c>
      <c r="B1990" t="s">
        <v>21</v>
      </c>
      <c r="C1990">
        <v>734555</v>
      </c>
      <c r="D1990">
        <v>3</v>
      </c>
    </row>
    <row r="1991" spans="1:4" x14ac:dyDescent="0.25">
      <c r="A1991" s="1">
        <v>41397</v>
      </c>
      <c r="B1991" t="s">
        <v>25</v>
      </c>
      <c r="C1991">
        <v>312240</v>
      </c>
      <c r="D1991">
        <v>1</v>
      </c>
    </row>
    <row r="1992" spans="1:4" x14ac:dyDescent="0.25">
      <c r="A1992" s="1">
        <v>41398</v>
      </c>
      <c r="B1992" t="s">
        <v>19</v>
      </c>
      <c r="C1992">
        <v>836916</v>
      </c>
      <c r="D1992">
        <v>2</v>
      </c>
    </row>
    <row r="1993" spans="1:4" x14ac:dyDescent="0.25">
      <c r="A1993" s="1">
        <v>41401</v>
      </c>
      <c r="B1993" t="s">
        <v>24</v>
      </c>
      <c r="C1993">
        <v>2858313</v>
      </c>
      <c r="D1993">
        <v>6</v>
      </c>
    </row>
    <row r="1994" spans="1:4" x14ac:dyDescent="0.25">
      <c r="A1994" s="1">
        <v>41402</v>
      </c>
      <c r="B1994" t="s">
        <v>22</v>
      </c>
      <c r="C1994">
        <v>214580</v>
      </c>
      <c r="D1994">
        <v>1</v>
      </c>
    </row>
    <row r="1995" spans="1:4" x14ac:dyDescent="0.25">
      <c r="A1995" s="1">
        <v>41403</v>
      </c>
      <c r="B1995" t="s">
        <v>21</v>
      </c>
      <c r="C1995">
        <v>800718</v>
      </c>
      <c r="D1995">
        <v>3</v>
      </c>
    </row>
    <row r="1996" spans="1:4" x14ac:dyDescent="0.25">
      <c r="A1996" s="1">
        <v>41404</v>
      </c>
      <c r="B1996" t="s">
        <v>25</v>
      </c>
      <c r="C1996">
        <v>287139</v>
      </c>
      <c r="D1996">
        <v>2</v>
      </c>
    </row>
    <row r="1997" spans="1:4" x14ac:dyDescent="0.25">
      <c r="A1997" s="1">
        <v>41408</v>
      </c>
      <c r="B1997" t="s">
        <v>24</v>
      </c>
      <c r="C1997">
        <v>1516841</v>
      </c>
      <c r="D1997">
        <v>5</v>
      </c>
    </row>
    <row r="1998" spans="1:4" x14ac:dyDescent="0.25">
      <c r="A1998" s="1">
        <v>41409</v>
      </c>
      <c r="B1998" t="s">
        <v>22</v>
      </c>
      <c r="C1998">
        <v>1197491</v>
      </c>
      <c r="D1998">
        <v>4</v>
      </c>
    </row>
    <row r="1999" spans="1:4" x14ac:dyDescent="0.25">
      <c r="A1999" s="1">
        <v>41410</v>
      </c>
      <c r="B1999" t="s">
        <v>21</v>
      </c>
      <c r="C1999">
        <v>152884</v>
      </c>
      <c r="D1999">
        <v>1</v>
      </c>
    </row>
    <row r="2000" spans="1:4" x14ac:dyDescent="0.25">
      <c r="A2000" s="1">
        <v>41411</v>
      </c>
      <c r="B2000" t="s">
        <v>25</v>
      </c>
      <c r="C2000">
        <v>1418767</v>
      </c>
      <c r="D2000">
        <v>6</v>
      </c>
    </row>
    <row r="2001" spans="1:4" x14ac:dyDescent="0.25">
      <c r="A2001" s="1">
        <v>41414</v>
      </c>
      <c r="B2001" t="s">
        <v>20</v>
      </c>
      <c r="C2001">
        <v>1907162</v>
      </c>
      <c r="D2001">
        <v>6</v>
      </c>
    </row>
    <row r="2002" spans="1:4" x14ac:dyDescent="0.25">
      <c r="A2002" s="1">
        <v>41415</v>
      </c>
      <c r="B2002" t="s">
        <v>24</v>
      </c>
      <c r="C2002">
        <v>899793</v>
      </c>
      <c r="D2002">
        <v>4</v>
      </c>
    </row>
    <row r="2003" spans="1:4" x14ac:dyDescent="0.25">
      <c r="A2003" s="1">
        <v>41416</v>
      </c>
      <c r="B2003" t="s">
        <v>22</v>
      </c>
      <c r="C2003">
        <v>2118035</v>
      </c>
      <c r="D2003">
        <v>5</v>
      </c>
    </row>
    <row r="2004" spans="1:4" x14ac:dyDescent="0.25">
      <c r="A2004" s="1">
        <v>41417</v>
      </c>
      <c r="B2004" t="s">
        <v>21</v>
      </c>
      <c r="C2004">
        <v>2961732</v>
      </c>
      <c r="D2004">
        <v>5</v>
      </c>
    </row>
    <row r="2005" spans="1:4" x14ac:dyDescent="0.25">
      <c r="A2005" s="1">
        <v>41418</v>
      </c>
      <c r="B2005" t="s">
        <v>25</v>
      </c>
      <c r="C2005">
        <v>1233239</v>
      </c>
      <c r="D2005">
        <v>4</v>
      </c>
    </row>
    <row r="2006" spans="1:4" x14ac:dyDescent="0.25">
      <c r="A2006" s="1">
        <v>41421</v>
      </c>
      <c r="B2006" t="s">
        <v>20</v>
      </c>
      <c r="C2006">
        <v>1018002</v>
      </c>
      <c r="D2006">
        <v>3</v>
      </c>
    </row>
    <row r="2007" spans="1:4" x14ac:dyDescent="0.25">
      <c r="A2007" s="1">
        <v>41422</v>
      </c>
      <c r="B2007" t="s">
        <v>24</v>
      </c>
      <c r="C2007">
        <v>993926</v>
      </c>
      <c r="D2007">
        <v>2</v>
      </c>
    </row>
    <row r="2008" spans="1:4" x14ac:dyDescent="0.25">
      <c r="A2008" s="1">
        <v>41423</v>
      </c>
      <c r="B2008" t="s">
        <v>22</v>
      </c>
      <c r="C2008">
        <v>409422</v>
      </c>
      <c r="D2008">
        <v>1</v>
      </c>
    </row>
    <row r="2009" spans="1:4" x14ac:dyDescent="0.25">
      <c r="A2009" s="1">
        <v>41424</v>
      </c>
      <c r="B2009" t="s">
        <v>21</v>
      </c>
      <c r="C2009">
        <v>1852885</v>
      </c>
      <c r="D2009">
        <v>3</v>
      </c>
    </row>
    <row r="2010" spans="1:4" x14ac:dyDescent="0.25">
      <c r="A2010" s="1">
        <v>41425</v>
      </c>
      <c r="B2010" t="s">
        <v>25</v>
      </c>
      <c r="C2010">
        <v>1300681</v>
      </c>
      <c r="D2010">
        <v>2</v>
      </c>
    </row>
    <row r="2011" spans="1:4" x14ac:dyDescent="0.25">
      <c r="A2011" s="1">
        <v>41426</v>
      </c>
      <c r="B2011" t="s">
        <v>19</v>
      </c>
      <c r="C2011">
        <v>274320</v>
      </c>
      <c r="D2011">
        <v>1</v>
      </c>
    </row>
    <row r="2012" spans="1:4" x14ac:dyDescent="0.25">
      <c r="A2012" s="1">
        <v>41429</v>
      </c>
      <c r="B2012" t="s">
        <v>24</v>
      </c>
      <c r="C2012">
        <v>1192374</v>
      </c>
      <c r="D2012">
        <v>5</v>
      </c>
    </row>
    <row r="2013" spans="1:4" x14ac:dyDescent="0.25">
      <c r="A2013" s="1">
        <v>41430</v>
      </c>
      <c r="B2013" t="s">
        <v>22</v>
      </c>
      <c r="C2013">
        <v>2094983</v>
      </c>
      <c r="D2013">
        <v>8</v>
      </c>
    </row>
    <row r="2014" spans="1:4" x14ac:dyDescent="0.25">
      <c r="A2014" s="1">
        <v>41431</v>
      </c>
      <c r="B2014" t="s">
        <v>21</v>
      </c>
      <c r="C2014">
        <v>1854352</v>
      </c>
      <c r="D2014">
        <v>5</v>
      </c>
    </row>
    <row r="2015" spans="1:4" x14ac:dyDescent="0.25">
      <c r="A2015" s="1">
        <v>41432</v>
      </c>
      <c r="B2015" t="s">
        <v>25</v>
      </c>
      <c r="C2015">
        <v>73050</v>
      </c>
      <c r="D2015">
        <v>1</v>
      </c>
    </row>
    <row r="2016" spans="1:4" x14ac:dyDescent="0.25">
      <c r="A2016" s="1">
        <v>41433</v>
      </c>
      <c r="B2016" t="s">
        <v>19</v>
      </c>
      <c r="C2016">
        <v>242580</v>
      </c>
      <c r="D2016">
        <v>1</v>
      </c>
    </row>
    <row r="2017" spans="1:4" x14ac:dyDescent="0.25">
      <c r="A2017" s="1">
        <v>41436</v>
      </c>
      <c r="B2017" t="s">
        <v>24</v>
      </c>
      <c r="C2017">
        <v>291000</v>
      </c>
      <c r="D2017">
        <v>1</v>
      </c>
    </row>
    <row r="2018" spans="1:4" x14ac:dyDescent="0.25">
      <c r="A2018" s="1">
        <v>41437</v>
      </c>
      <c r="B2018" t="s">
        <v>22</v>
      </c>
      <c r="C2018">
        <v>1243377</v>
      </c>
      <c r="D2018">
        <v>4</v>
      </c>
    </row>
    <row r="2019" spans="1:4" x14ac:dyDescent="0.25">
      <c r="A2019" s="1">
        <v>41438</v>
      </c>
      <c r="B2019" t="s">
        <v>21</v>
      </c>
      <c r="C2019">
        <v>1975780</v>
      </c>
      <c r="D2019">
        <v>7</v>
      </c>
    </row>
    <row r="2020" spans="1:4" x14ac:dyDescent="0.25">
      <c r="A2020" s="1">
        <v>41439</v>
      </c>
      <c r="B2020" t="s">
        <v>25</v>
      </c>
      <c r="C2020">
        <v>947446</v>
      </c>
      <c r="D2020">
        <v>3</v>
      </c>
    </row>
    <row r="2021" spans="1:4" x14ac:dyDescent="0.25">
      <c r="A2021" s="1">
        <v>41441</v>
      </c>
      <c r="B2021" t="s">
        <v>23</v>
      </c>
      <c r="C2021">
        <v>567900</v>
      </c>
      <c r="D2021">
        <v>1</v>
      </c>
    </row>
    <row r="2022" spans="1:4" x14ac:dyDescent="0.25">
      <c r="A2022" s="1">
        <v>41442</v>
      </c>
      <c r="B2022" t="s">
        <v>20</v>
      </c>
      <c r="C2022">
        <v>162508</v>
      </c>
      <c r="D2022">
        <v>1</v>
      </c>
    </row>
    <row r="2023" spans="1:4" x14ac:dyDescent="0.25">
      <c r="A2023" s="1">
        <v>41443</v>
      </c>
      <c r="B2023" t="s">
        <v>24</v>
      </c>
      <c r="C2023">
        <v>2260132</v>
      </c>
      <c r="D2023">
        <v>6</v>
      </c>
    </row>
    <row r="2024" spans="1:4" x14ac:dyDescent="0.25">
      <c r="A2024" s="1">
        <v>41444</v>
      </c>
      <c r="B2024" t="s">
        <v>22</v>
      </c>
      <c r="C2024">
        <v>900514</v>
      </c>
      <c r="D2024">
        <v>3</v>
      </c>
    </row>
    <row r="2025" spans="1:4" x14ac:dyDescent="0.25">
      <c r="A2025" s="1">
        <v>41445</v>
      </c>
      <c r="B2025" t="s">
        <v>21</v>
      </c>
      <c r="C2025">
        <v>836885</v>
      </c>
      <c r="D2025">
        <v>3</v>
      </c>
    </row>
    <row r="2026" spans="1:4" x14ac:dyDescent="0.25">
      <c r="A2026" s="1">
        <v>41446</v>
      </c>
      <c r="B2026" t="s">
        <v>25</v>
      </c>
      <c r="C2026">
        <v>729906</v>
      </c>
      <c r="D2026">
        <v>3</v>
      </c>
    </row>
    <row r="2027" spans="1:4" x14ac:dyDescent="0.25">
      <c r="A2027" s="1">
        <v>41449</v>
      </c>
      <c r="B2027" t="s">
        <v>20</v>
      </c>
      <c r="C2027">
        <v>508603</v>
      </c>
      <c r="D2027">
        <v>3</v>
      </c>
    </row>
    <row r="2028" spans="1:4" x14ac:dyDescent="0.25">
      <c r="A2028" s="1">
        <v>41450</v>
      </c>
      <c r="B2028" t="s">
        <v>24</v>
      </c>
      <c r="C2028">
        <v>849596</v>
      </c>
      <c r="D2028">
        <v>3</v>
      </c>
    </row>
    <row r="2029" spans="1:4" x14ac:dyDescent="0.25">
      <c r="A2029" s="1">
        <v>41451</v>
      </c>
      <c r="B2029" t="s">
        <v>22</v>
      </c>
      <c r="C2029">
        <v>1224707</v>
      </c>
      <c r="D2029">
        <v>3</v>
      </c>
    </row>
    <row r="2030" spans="1:4" x14ac:dyDescent="0.25">
      <c r="A2030" s="1">
        <v>41452</v>
      </c>
      <c r="B2030" t="s">
        <v>21</v>
      </c>
      <c r="C2030">
        <v>1456485</v>
      </c>
      <c r="D2030">
        <v>6</v>
      </c>
    </row>
    <row r="2031" spans="1:4" x14ac:dyDescent="0.25">
      <c r="A2031" s="1">
        <v>41453</v>
      </c>
      <c r="B2031" t="s">
        <v>25</v>
      </c>
      <c r="C2031">
        <v>2073510</v>
      </c>
      <c r="D2031">
        <v>7</v>
      </c>
    </row>
    <row r="2032" spans="1:4" x14ac:dyDescent="0.25">
      <c r="A2032" s="1">
        <v>41457</v>
      </c>
      <c r="B2032" t="s">
        <v>24</v>
      </c>
      <c r="C2032">
        <v>2325851</v>
      </c>
      <c r="D2032">
        <v>6</v>
      </c>
    </row>
    <row r="2033" spans="1:4" x14ac:dyDescent="0.25">
      <c r="A2033" s="1">
        <v>41458</v>
      </c>
      <c r="B2033" t="s">
        <v>22</v>
      </c>
      <c r="C2033">
        <v>1559969</v>
      </c>
      <c r="D2033">
        <v>3</v>
      </c>
    </row>
    <row r="2034" spans="1:4" x14ac:dyDescent="0.25">
      <c r="A2034" s="1">
        <v>41459</v>
      </c>
      <c r="B2034" t="s">
        <v>21</v>
      </c>
      <c r="C2034">
        <v>1707917</v>
      </c>
      <c r="D2034">
        <v>6</v>
      </c>
    </row>
    <row r="2035" spans="1:4" x14ac:dyDescent="0.25">
      <c r="A2035" s="1">
        <v>41460</v>
      </c>
      <c r="B2035" t="s">
        <v>25</v>
      </c>
      <c r="C2035">
        <v>1769371</v>
      </c>
      <c r="D2035">
        <v>3</v>
      </c>
    </row>
    <row r="2036" spans="1:4" x14ac:dyDescent="0.25">
      <c r="A2036" s="1">
        <v>41461</v>
      </c>
      <c r="B2036" t="s">
        <v>19</v>
      </c>
      <c r="C2036">
        <v>214580</v>
      </c>
      <c r="D2036">
        <v>1</v>
      </c>
    </row>
    <row r="2037" spans="1:4" x14ac:dyDescent="0.25">
      <c r="A2037" s="1">
        <v>41462</v>
      </c>
      <c r="B2037" t="s">
        <v>23</v>
      </c>
      <c r="C2037">
        <v>534540</v>
      </c>
      <c r="D2037">
        <v>1</v>
      </c>
    </row>
    <row r="2038" spans="1:4" x14ac:dyDescent="0.25">
      <c r="A2038" s="1">
        <v>41463</v>
      </c>
      <c r="B2038" t="s">
        <v>20</v>
      </c>
      <c r="C2038">
        <v>2204849</v>
      </c>
      <c r="D2038">
        <v>6</v>
      </c>
    </row>
    <row r="2039" spans="1:4" x14ac:dyDescent="0.25">
      <c r="A2039" s="1">
        <v>41464</v>
      </c>
      <c r="B2039" t="s">
        <v>24</v>
      </c>
      <c r="C2039">
        <v>1325518</v>
      </c>
      <c r="D2039">
        <v>5</v>
      </c>
    </row>
    <row r="2040" spans="1:4" x14ac:dyDescent="0.25">
      <c r="A2040" s="1">
        <v>41465</v>
      </c>
      <c r="B2040" t="s">
        <v>22</v>
      </c>
      <c r="C2040">
        <v>417648</v>
      </c>
      <c r="D2040">
        <v>1</v>
      </c>
    </row>
    <row r="2041" spans="1:4" x14ac:dyDescent="0.25">
      <c r="A2041" s="1">
        <v>41466</v>
      </c>
      <c r="B2041" t="s">
        <v>21</v>
      </c>
      <c r="C2041">
        <v>429160</v>
      </c>
      <c r="D2041">
        <v>2</v>
      </c>
    </row>
    <row r="2042" spans="1:4" x14ac:dyDescent="0.25">
      <c r="A2042" s="1">
        <v>41467</v>
      </c>
      <c r="B2042" t="s">
        <v>25</v>
      </c>
      <c r="C2042">
        <v>1625351</v>
      </c>
      <c r="D2042">
        <v>5</v>
      </c>
    </row>
    <row r="2043" spans="1:4" x14ac:dyDescent="0.25">
      <c r="A2043" s="1">
        <v>41470</v>
      </c>
      <c r="B2043" t="s">
        <v>20</v>
      </c>
      <c r="C2043">
        <v>308850</v>
      </c>
      <c r="D2043">
        <v>1</v>
      </c>
    </row>
    <row r="2044" spans="1:4" x14ac:dyDescent="0.25">
      <c r="A2044" s="1">
        <v>41471</v>
      </c>
      <c r="B2044" t="s">
        <v>24</v>
      </c>
      <c r="C2044">
        <v>2338810</v>
      </c>
      <c r="D2044">
        <v>5</v>
      </c>
    </row>
    <row r="2045" spans="1:4" x14ac:dyDescent="0.25">
      <c r="A2045" s="1">
        <v>41472</v>
      </c>
      <c r="B2045" t="s">
        <v>22</v>
      </c>
      <c r="C2045">
        <v>1548230</v>
      </c>
      <c r="D2045">
        <v>6</v>
      </c>
    </row>
    <row r="2046" spans="1:4" x14ac:dyDescent="0.25">
      <c r="A2046" s="1">
        <v>41473</v>
      </c>
      <c r="B2046" t="s">
        <v>21</v>
      </c>
      <c r="C2046">
        <v>2748963</v>
      </c>
      <c r="D2046">
        <v>8</v>
      </c>
    </row>
    <row r="2047" spans="1:4" x14ac:dyDescent="0.25">
      <c r="A2047" s="1">
        <v>41474</v>
      </c>
      <c r="B2047" t="s">
        <v>25</v>
      </c>
      <c r="C2047">
        <v>2081329</v>
      </c>
      <c r="D2047">
        <v>7</v>
      </c>
    </row>
    <row r="2048" spans="1:4" x14ac:dyDescent="0.25">
      <c r="A2048" s="1">
        <v>41477</v>
      </c>
      <c r="B2048" t="s">
        <v>20</v>
      </c>
      <c r="C2048">
        <v>1076877</v>
      </c>
      <c r="D2048">
        <v>4</v>
      </c>
    </row>
    <row r="2049" spans="1:4" x14ac:dyDescent="0.25">
      <c r="A2049" s="1">
        <v>41478</v>
      </c>
      <c r="B2049" t="s">
        <v>24</v>
      </c>
      <c r="C2049">
        <v>1500986</v>
      </c>
      <c r="D2049">
        <v>6</v>
      </c>
    </row>
    <row r="2050" spans="1:4" x14ac:dyDescent="0.25">
      <c r="A2050" s="1">
        <v>41479</v>
      </c>
      <c r="B2050" t="s">
        <v>22</v>
      </c>
      <c r="C2050">
        <v>214354</v>
      </c>
      <c r="D2050">
        <v>1</v>
      </c>
    </row>
    <row r="2051" spans="1:4" x14ac:dyDescent="0.25">
      <c r="A2051" s="1">
        <v>41480</v>
      </c>
      <c r="B2051" t="s">
        <v>21</v>
      </c>
      <c r="C2051">
        <v>2192440</v>
      </c>
      <c r="D2051">
        <v>8</v>
      </c>
    </row>
    <row r="2052" spans="1:4" x14ac:dyDescent="0.25">
      <c r="A2052" s="1">
        <v>41481</v>
      </c>
      <c r="B2052" t="s">
        <v>25</v>
      </c>
      <c r="C2052">
        <v>1383188</v>
      </c>
      <c r="D2052">
        <v>5</v>
      </c>
    </row>
    <row r="2053" spans="1:4" x14ac:dyDescent="0.25">
      <c r="A2053" s="1">
        <v>41485</v>
      </c>
      <c r="B2053" t="s">
        <v>24</v>
      </c>
      <c r="C2053">
        <v>2346486</v>
      </c>
      <c r="D2053">
        <v>5</v>
      </c>
    </row>
    <row r="2054" spans="1:4" x14ac:dyDescent="0.25">
      <c r="A2054" s="1">
        <v>41486</v>
      </c>
      <c r="B2054" t="s">
        <v>22</v>
      </c>
      <c r="C2054">
        <v>2031716</v>
      </c>
      <c r="D2054">
        <v>7</v>
      </c>
    </row>
    <row r="2055" spans="1:4" x14ac:dyDescent="0.25">
      <c r="A2055" s="1">
        <v>41487</v>
      </c>
      <c r="B2055" t="s">
        <v>21</v>
      </c>
      <c r="C2055">
        <v>2300717</v>
      </c>
      <c r="D2055">
        <v>5</v>
      </c>
    </row>
    <row r="2056" spans="1:4" x14ac:dyDescent="0.25">
      <c r="A2056" s="1">
        <v>41488</v>
      </c>
      <c r="B2056" t="s">
        <v>25</v>
      </c>
      <c r="C2056">
        <v>2110913</v>
      </c>
      <c r="D2056">
        <v>6</v>
      </c>
    </row>
    <row r="2057" spans="1:4" x14ac:dyDescent="0.25">
      <c r="A2057" s="1">
        <v>41491</v>
      </c>
      <c r="B2057" t="s">
        <v>20</v>
      </c>
      <c r="C2057">
        <v>687386</v>
      </c>
      <c r="D2057">
        <v>3</v>
      </c>
    </row>
    <row r="2058" spans="1:4" x14ac:dyDescent="0.25">
      <c r="A2058" s="1">
        <v>41492</v>
      </c>
      <c r="B2058" t="s">
        <v>24</v>
      </c>
      <c r="C2058">
        <v>1451351</v>
      </c>
      <c r="D2058">
        <v>5</v>
      </c>
    </row>
    <row r="2059" spans="1:4" x14ac:dyDescent="0.25">
      <c r="A2059" s="1">
        <v>41493</v>
      </c>
      <c r="B2059" t="s">
        <v>22</v>
      </c>
      <c r="C2059">
        <v>242580</v>
      </c>
      <c r="D2059">
        <v>1</v>
      </c>
    </row>
    <row r="2060" spans="1:4" x14ac:dyDescent="0.25">
      <c r="A2060" s="1">
        <v>41494</v>
      </c>
      <c r="B2060" t="s">
        <v>21</v>
      </c>
      <c r="C2060">
        <v>685640</v>
      </c>
      <c r="D2060">
        <v>2</v>
      </c>
    </row>
    <row r="2061" spans="1:4" x14ac:dyDescent="0.25">
      <c r="A2061" s="1">
        <v>41495</v>
      </c>
      <c r="B2061" t="s">
        <v>25</v>
      </c>
      <c r="C2061">
        <v>242580</v>
      </c>
      <c r="D2061">
        <v>1</v>
      </c>
    </row>
    <row r="2062" spans="1:4" x14ac:dyDescent="0.25">
      <c r="A2062" s="1">
        <v>41498</v>
      </c>
      <c r="B2062" t="s">
        <v>20</v>
      </c>
      <c r="C2062">
        <v>595691</v>
      </c>
      <c r="D2062">
        <v>2</v>
      </c>
    </row>
    <row r="2063" spans="1:4" x14ac:dyDescent="0.25">
      <c r="A2063" s="1">
        <v>41499</v>
      </c>
      <c r="B2063" t="s">
        <v>24</v>
      </c>
      <c r="C2063">
        <v>690766</v>
      </c>
      <c r="D2063">
        <v>2</v>
      </c>
    </row>
    <row r="2064" spans="1:4" x14ac:dyDescent="0.25">
      <c r="A2064" s="1">
        <v>41500</v>
      </c>
      <c r="B2064" t="s">
        <v>22</v>
      </c>
      <c r="C2064">
        <v>474681</v>
      </c>
      <c r="D2064">
        <v>1</v>
      </c>
    </row>
    <row r="2065" spans="1:4" x14ac:dyDescent="0.25">
      <c r="A2065" s="1">
        <v>41501</v>
      </c>
      <c r="B2065" t="s">
        <v>21</v>
      </c>
      <c r="C2065">
        <v>853472</v>
      </c>
      <c r="D2065">
        <v>4</v>
      </c>
    </row>
    <row r="2066" spans="1:4" x14ac:dyDescent="0.25">
      <c r="A2066" s="1">
        <v>41502</v>
      </c>
      <c r="B2066" t="s">
        <v>25</v>
      </c>
      <c r="C2066">
        <v>610380</v>
      </c>
      <c r="D2066">
        <v>1</v>
      </c>
    </row>
    <row r="2067" spans="1:4" x14ac:dyDescent="0.25">
      <c r="A2067" s="1">
        <v>41506</v>
      </c>
      <c r="B2067" t="s">
        <v>24</v>
      </c>
      <c r="C2067">
        <v>418097</v>
      </c>
      <c r="D2067">
        <v>1</v>
      </c>
    </row>
    <row r="2068" spans="1:4" x14ac:dyDescent="0.25">
      <c r="A2068" s="1">
        <v>41508</v>
      </c>
      <c r="B2068" t="s">
        <v>21</v>
      </c>
      <c r="C2068">
        <v>1019700</v>
      </c>
      <c r="D2068">
        <v>3</v>
      </c>
    </row>
    <row r="2069" spans="1:4" x14ac:dyDescent="0.25">
      <c r="A2069" s="1">
        <v>41509</v>
      </c>
      <c r="B2069" t="s">
        <v>25</v>
      </c>
      <c r="C2069">
        <v>1175820</v>
      </c>
      <c r="D2069">
        <v>3</v>
      </c>
    </row>
    <row r="2070" spans="1:4" x14ac:dyDescent="0.25">
      <c r="A2070" s="1">
        <v>41513</v>
      </c>
      <c r="B2070" t="s">
        <v>24</v>
      </c>
      <c r="C2070">
        <v>1397596</v>
      </c>
      <c r="D2070">
        <v>4</v>
      </c>
    </row>
    <row r="2071" spans="1:4" x14ac:dyDescent="0.25">
      <c r="A2071" s="1">
        <v>41514</v>
      </c>
      <c r="B2071" t="s">
        <v>22</v>
      </c>
      <c r="C2071">
        <v>152884</v>
      </c>
      <c r="D2071">
        <v>1</v>
      </c>
    </row>
    <row r="2072" spans="1:4" x14ac:dyDescent="0.25">
      <c r="A2072" s="1">
        <v>41515</v>
      </c>
      <c r="B2072" t="s">
        <v>21</v>
      </c>
      <c r="C2072">
        <v>2074638</v>
      </c>
      <c r="D2072">
        <v>6</v>
      </c>
    </row>
    <row r="2073" spans="1:4" x14ac:dyDescent="0.25">
      <c r="A2073" s="1">
        <v>41516</v>
      </c>
      <c r="B2073" t="s">
        <v>25</v>
      </c>
      <c r="C2073">
        <v>1098252</v>
      </c>
      <c r="D2073">
        <v>3</v>
      </c>
    </row>
    <row r="2074" spans="1:4" x14ac:dyDescent="0.25">
      <c r="A2074" s="1">
        <v>41519</v>
      </c>
      <c r="B2074" t="s">
        <v>20</v>
      </c>
      <c r="C2074">
        <v>1198099</v>
      </c>
      <c r="D2074">
        <v>3</v>
      </c>
    </row>
    <row r="2075" spans="1:4" x14ac:dyDescent="0.25">
      <c r="A2075" s="1">
        <v>41520</v>
      </c>
      <c r="B2075" t="s">
        <v>24</v>
      </c>
      <c r="C2075">
        <v>1952496</v>
      </c>
      <c r="D2075">
        <v>3</v>
      </c>
    </row>
    <row r="2076" spans="1:4" x14ac:dyDescent="0.25">
      <c r="A2076" s="1">
        <v>41521</v>
      </c>
      <c r="B2076" t="s">
        <v>22</v>
      </c>
      <c r="C2076">
        <v>1202789</v>
      </c>
      <c r="D2076">
        <v>4</v>
      </c>
    </row>
    <row r="2077" spans="1:4" x14ac:dyDescent="0.25">
      <c r="A2077" s="1">
        <v>41522</v>
      </c>
      <c r="B2077" t="s">
        <v>21</v>
      </c>
      <c r="C2077">
        <v>471620</v>
      </c>
      <c r="D2077">
        <v>2</v>
      </c>
    </row>
    <row r="2078" spans="1:4" x14ac:dyDescent="0.25">
      <c r="A2078" s="1">
        <v>41523</v>
      </c>
      <c r="B2078" t="s">
        <v>25</v>
      </c>
      <c r="C2078">
        <v>124631</v>
      </c>
      <c r="D2078">
        <v>1</v>
      </c>
    </row>
    <row r="2079" spans="1:4" x14ac:dyDescent="0.25">
      <c r="A2079" s="1">
        <v>41526</v>
      </c>
      <c r="B2079" t="s">
        <v>20</v>
      </c>
      <c r="C2079">
        <v>1314976</v>
      </c>
      <c r="D2079">
        <v>4</v>
      </c>
    </row>
    <row r="2080" spans="1:4" x14ac:dyDescent="0.25">
      <c r="A2080" s="1">
        <v>41527</v>
      </c>
      <c r="B2080" t="s">
        <v>24</v>
      </c>
      <c r="C2080">
        <v>2765901</v>
      </c>
      <c r="D2080">
        <v>6</v>
      </c>
    </row>
    <row r="2081" spans="1:4" x14ac:dyDescent="0.25">
      <c r="A2081" s="1">
        <v>41528</v>
      </c>
      <c r="B2081" t="s">
        <v>22</v>
      </c>
      <c r="C2081">
        <v>1183113</v>
      </c>
      <c r="D2081">
        <v>2</v>
      </c>
    </row>
    <row r="2082" spans="1:4" x14ac:dyDescent="0.25">
      <c r="A2082" s="1">
        <v>41529</v>
      </c>
      <c r="B2082" t="s">
        <v>21</v>
      </c>
      <c r="C2082">
        <v>433481</v>
      </c>
      <c r="D2082">
        <v>2</v>
      </c>
    </row>
    <row r="2083" spans="1:4" x14ac:dyDescent="0.25">
      <c r="A2083" s="1">
        <v>41530</v>
      </c>
      <c r="B2083" t="s">
        <v>25</v>
      </c>
      <c r="C2083">
        <v>2439540</v>
      </c>
      <c r="D2083">
        <v>5</v>
      </c>
    </row>
    <row r="2084" spans="1:4" x14ac:dyDescent="0.25">
      <c r="A2084" s="1">
        <v>41534</v>
      </c>
      <c r="B2084" t="s">
        <v>24</v>
      </c>
      <c r="C2084">
        <v>433880</v>
      </c>
      <c r="D2084">
        <v>1</v>
      </c>
    </row>
    <row r="2085" spans="1:4" x14ac:dyDescent="0.25">
      <c r="A2085" s="1">
        <v>41535</v>
      </c>
      <c r="B2085" t="s">
        <v>22</v>
      </c>
      <c r="C2085">
        <v>732553</v>
      </c>
      <c r="D2085">
        <v>1</v>
      </c>
    </row>
    <row r="2086" spans="1:4" x14ac:dyDescent="0.25">
      <c r="A2086" s="1">
        <v>41536</v>
      </c>
      <c r="B2086" t="s">
        <v>21</v>
      </c>
      <c r="C2086">
        <v>603172</v>
      </c>
      <c r="D2086">
        <v>2</v>
      </c>
    </row>
    <row r="2087" spans="1:4" x14ac:dyDescent="0.25">
      <c r="A2087" s="1">
        <v>41537</v>
      </c>
      <c r="B2087" t="s">
        <v>25</v>
      </c>
      <c r="C2087">
        <v>2046339</v>
      </c>
      <c r="D2087">
        <v>3</v>
      </c>
    </row>
    <row r="2088" spans="1:4" x14ac:dyDescent="0.25">
      <c r="A2088" s="1">
        <v>41540</v>
      </c>
      <c r="B2088" t="s">
        <v>20</v>
      </c>
      <c r="C2088">
        <v>1335251</v>
      </c>
      <c r="D2088">
        <v>4</v>
      </c>
    </row>
    <row r="2089" spans="1:4" x14ac:dyDescent="0.25">
      <c r="A2089" s="1">
        <v>41541</v>
      </c>
      <c r="B2089" t="s">
        <v>24</v>
      </c>
      <c r="C2089">
        <v>854392</v>
      </c>
      <c r="D2089">
        <v>3</v>
      </c>
    </row>
    <row r="2090" spans="1:4" x14ac:dyDescent="0.25">
      <c r="A2090" s="1">
        <v>41542</v>
      </c>
      <c r="B2090" t="s">
        <v>22</v>
      </c>
      <c r="C2090">
        <v>135956</v>
      </c>
      <c r="D2090">
        <v>1</v>
      </c>
    </row>
    <row r="2091" spans="1:4" x14ac:dyDescent="0.25">
      <c r="A2091" s="1">
        <v>41543</v>
      </c>
      <c r="B2091" t="s">
        <v>21</v>
      </c>
      <c r="C2091">
        <v>1046960</v>
      </c>
      <c r="D2091">
        <v>4</v>
      </c>
    </row>
    <row r="2092" spans="1:4" x14ac:dyDescent="0.25">
      <c r="A2092" s="1">
        <v>41544</v>
      </c>
      <c r="B2092" t="s">
        <v>25</v>
      </c>
      <c r="C2092">
        <v>1741403</v>
      </c>
      <c r="D2092">
        <v>6</v>
      </c>
    </row>
    <row r="2093" spans="1:4" x14ac:dyDescent="0.25">
      <c r="A2093" s="1">
        <v>41547</v>
      </c>
      <c r="B2093" t="s">
        <v>20</v>
      </c>
      <c r="C2093">
        <v>292364</v>
      </c>
      <c r="D2093">
        <v>1</v>
      </c>
    </row>
    <row r="2094" spans="1:4" x14ac:dyDescent="0.25">
      <c r="A2094" s="1">
        <v>41548</v>
      </c>
      <c r="B2094" t="s">
        <v>24</v>
      </c>
      <c r="C2094">
        <v>565680</v>
      </c>
      <c r="D2094">
        <v>2</v>
      </c>
    </row>
    <row r="2095" spans="1:4" x14ac:dyDescent="0.25">
      <c r="A2095" s="1">
        <v>41549</v>
      </c>
      <c r="B2095" t="s">
        <v>22</v>
      </c>
      <c r="C2095">
        <v>1112591</v>
      </c>
      <c r="D2095">
        <v>4</v>
      </c>
    </row>
    <row r="2096" spans="1:4" x14ac:dyDescent="0.25">
      <c r="A2096" s="1">
        <v>41550</v>
      </c>
      <c r="B2096" t="s">
        <v>21</v>
      </c>
      <c r="C2096">
        <v>516900</v>
      </c>
      <c r="D2096">
        <v>2</v>
      </c>
    </row>
    <row r="2097" spans="1:4" x14ac:dyDescent="0.25">
      <c r="A2097" s="1">
        <v>41551</v>
      </c>
      <c r="B2097" t="s">
        <v>25</v>
      </c>
      <c r="C2097">
        <v>803898</v>
      </c>
      <c r="D2097">
        <v>3</v>
      </c>
    </row>
    <row r="2098" spans="1:4" x14ac:dyDescent="0.25">
      <c r="A2098" s="1">
        <v>41554</v>
      </c>
      <c r="B2098" t="s">
        <v>20</v>
      </c>
      <c r="C2098">
        <v>665057</v>
      </c>
      <c r="D2098">
        <v>3</v>
      </c>
    </row>
    <row r="2099" spans="1:4" x14ac:dyDescent="0.25">
      <c r="A2099" s="1">
        <v>41555</v>
      </c>
      <c r="B2099" t="s">
        <v>24</v>
      </c>
      <c r="C2099">
        <v>801013</v>
      </c>
      <c r="D2099">
        <v>4</v>
      </c>
    </row>
    <row r="2100" spans="1:4" x14ac:dyDescent="0.25">
      <c r="A2100" s="1">
        <v>41556</v>
      </c>
      <c r="B2100" t="s">
        <v>22</v>
      </c>
      <c r="C2100">
        <v>394515</v>
      </c>
      <c r="D2100">
        <v>2</v>
      </c>
    </row>
    <row r="2101" spans="1:4" x14ac:dyDescent="0.25">
      <c r="A2101" s="1">
        <v>41558</v>
      </c>
      <c r="B2101" t="s">
        <v>25</v>
      </c>
      <c r="C2101">
        <v>274320</v>
      </c>
      <c r="D2101">
        <v>1</v>
      </c>
    </row>
    <row r="2102" spans="1:4" x14ac:dyDescent="0.25">
      <c r="A2102" s="1">
        <v>41559</v>
      </c>
      <c r="B2102" t="s">
        <v>19</v>
      </c>
      <c r="C2102">
        <v>864006</v>
      </c>
      <c r="D2102">
        <v>1</v>
      </c>
    </row>
    <row r="2103" spans="1:4" x14ac:dyDescent="0.25">
      <c r="A2103" s="1">
        <v>41563</v>
      </c>
      <c r="B2103" t="s">
        <v>22</v>
      </c>
      <c r="C2103">
        <v>785481</v>
      </c>
      <c r="D2103">
        <v>1</v>
      </c>
    </row>
    <row r="2104" spans="1:4" x14ac:dyDescent="0.25">
      <c r="A2104" s="1">
        <v>41564</v>
      </c>
      <c r="B2104" t="s">
        <v>21</v>
      </c>
      <c r="C2104">
        <v>274320</v>
      </c>
      <c r="D2104">
        <v>1</v>
      </c>
    </row>
    <row r="2105" spans="1:4" x14ac:dyDescent="0.25">
      <c r="A2105" s="1">
        <v>41565</v>
      </c>
      <c r="B2105" t="s">
        <v>25</v>
      </c>
      <c r="C2105">
        <v>874396</v>
      </c>
      <c r="D2105">
        <v>3</v>
      </c>
    </row>
    <row r="2106" spans="1:4" x14ac:dyDescent="0.25">
      <c r="A2106" s="1">
        <v>41568</v>
      </c>
      <c r="B2106" t="s">
        <v>20</v>
      </c>
      <c r="C2106">
        <v>124631</v>
      </c>
      <c r="D2106">
        <v>1</v>
      </c>
    </row>
    <row r="2107" spans="1:4" x14ac:dyDescent="0.25">
      <c r="A2107" s="1">
        <v>41569</v>
      </c>
      <c r="B2107" t="s">
        <v>24</v>
      </c>
      <c r="C2107">
        <v>179897</v>
      </c>
      <c r="D2107">
        <v>1</v>
      </c>
    </row>
    <row r="2108" spans="1:4" x14ac:dyDescent="0.25">
      <c r="A2108" s="1">
        <v>41570</v>
      </c>
      <c r="B2108" t="s">
        <v>22</v>
      </c>
      <c r="C2108">
        <v>864000</v>
      </c>
      <c r="D2108">
        <v>2</v>
      </c>
    </row>
    <row r="2109" spans="1:4" x14ac:dyDescent="0.25">
      <c r="A2109" s="1">
        <v>41571</v>
      </c>
      <c r="B2109" t="s">
        <v>21</v>
      </c>
      <c r="C2109">
        <v>1871345</v>
      </c>
      <c r="D2109">
        <v>5</v>
      </c>
    </row>
    <row r="2110" spans="1:4" x14ac:dyDescent="0.25">
      <c r="A2110" s="1">
        <v>41572</v>
      </c>
      <c r="B2110" t="s">
        <v>25</v>
      </c>
      <c r="C2110">
        <v>906420</v>
      </c>
      <c r="D2110">
        <v>2</v>
      </c>
    </row>
    <row r="2111" spans="1:4" x14ac:dyDescent="0.25">
      <c r="A2111" s="1">
        <v>41575</v>
      </c>
      <c r="B2111" t="s">
        <v>20</v>
      </c>
      <c r="C2111">
        <v>1010097</v>
      </c>
      <c r="D2111">
        <v>2</v>
      </c>
    </row>
    <row r="2112" spans="1:4" x14ac:dyDescent="0.25">
      <c r="A2112" s="1">
        <v>41577</v>
      </c>
      <c r="B2112" t="s">
        <v>22</v>
      </c>
      <c r="C2112">
        <v>1071780</v>
      </c>
      <c r="D2112">
        <v>4</v>
      </c>
    </row>
    <row r="2113" spans="1:4" x14ac:dyDescent="0.25">
      <c r="A2113" s="1">
        <v>41578</v>
      </c>
      <c r="B2113" t="s">
        <v>21</v>
      </c>
      <c r="C2113">
        <v>669784</v>
      </c>
      <c r="D2113">
        <v>3</v>
      </c>
    </row>
    <row r="2114" spans="1:4" x14ac:dyDescent="0.25">
      <c r="A2114" s="1">
        <v>41579</v>
      </c>
      <c r="B2114" t="s">
        <v>25</v>
      </c>
      <c r="C2114">
        <v>152884</v>
      </c>
      <c r="D2114">
        <v>1</v>
      </c>
    </row>
    <row r="2115" spans="1:4" x14ac:dyDescent="0.25">
      <c r="A2115" s="1">
        <v>41582</v>
      </c>
      <c r="B2115" t="s">
        <v>20</v>
      </c>
      <c r="C2115">
        <v>200020</v>
      </c>
      <c r="D2115">
        <v>1</v>
      </c>
    </row>
    <row r="2116" spans="1:4" x14ac:dyDescent="0.25">
      <c r="A2116" s="1">
        <v>41583</v>
      </c>
      <c r="B2116" t="s">
        <v>24</v>
      </c>
      <c r="C2116">
        <v>485160</v>
      </c>
      <c r="D2116">
        <v>2</v>
      </c>
    </row>
    <row r="2117" spans="1:4" x14ac:dyDescent="0.25">
      <c r="A2117" s="1">
        <v>41590</v>
      </c>
      <c r="B2117" t="s">
        <v>24</v>
      </c>
      <c r="C2117">
        <v>435251</v>
      </c>
      <c r="D2117">
        <v>1</v>
      </c>
    </row>
    <row r="2118" spans="1:4" x14ac:dyDescent="0.25">
      <c r="A2118" s="1">
        <v>41592</v>
      </c>
      <c r="B2118" t="s">
        <v>21</v>
      </c>
      <c r="C2118">
        <v>274320</v>
      </c>
      <c r="D2118">
        <v>1</v>
      </c>
    </row>
    <row r="2119" spans="1:4" x14ac:dyDescent="0.25">
      <c r="A2119" s="1">
        <v>41593</v>
      </c>
      <c r="B2119" t="s">
        <v>25</v>
      </c>
      <c r="C2119">
        <v>450657</v>
      </c>
      <c r="D2119">
        <v>1</v>
      </c>
    </row>
    <row r="2120" spans="1:4" x14ac:dyDescent="0.25">
      <c r="A2120" s="1">
        <v>41596</v>
      </c>
      <c r="B2120" t="s">
        <v>20</v>
      </c>
      <c r="C2120">
        <v>2717198</v>
      </c>
      <c r="D2120">
        <v>5</v>
      </c>
    </row>
    <row r="2121" spans="1:4" x14ac:dyDescent="0.25">
      <c r="A2121" s="1">
        <v>41599</v>
      </c>
      <c r="B2121" t="s">
        <v>21</v>
      </c>
      <c r="C2121">
        <v>858852</v>
      </c>
      <c r="D2121">
        <v>3</v>
      </c>
    </row>
    <row r="2122" spans="1:4" x14ac:dyDescent="0.25">
      <c r="A2122" s="1">
        <v>41600</v>
      </c>
      <c r="B2122" t="s">
        <v>25</v>
      </c>
      <c r="C2122">
        <v>548640</v>
      </c>
      <c r="D2122">
        <v>2</v>
      </c>
    </row>
    <row r="2123" spans="1:4" x14ac:dyDescent="0.25">
      <c r="A2123" s="1">
        <v>41603</v>
      </c>
      <c r="B2123" t="s">
        <v>20</v>
      </c>
      <c r="C2123">
        <v>274320</v>
      </c>
      <c r="D2123">
        <v>1</v>
      </c>
    </row>
    <row r="2124" spans="1:4" x14ac:dyDescent="0.25">
      <c r="A2124" s="1">
        <v>41604</v>
      </c>
      <c r="B2124" t="s">
        <v>24</v>
      </c>
      <c r="C2124">
        <v>243953</v>
      </c>
      <c r="D2124">
        <v>1</v>
      </c>
    </row>
    <row r="2125" spans="1:4" x14ac:dyDescent="0.25">
      <c r="A2125" s="1">
        <v>41605</v>
      </c>
      <c r="B2125" t="s">
        <v>22</v>
      </c>
      <c r="C2125">
        <v>1650062</v>
      </c>
      <c r="D2125">
        <v>4</v>
      </c>
    </row>
    <row r="2126" spans="1:4" x14ac:dyDescent="0.25">
      <c r="A2126" s="1">
        <v>41607</v>
      </c>
      <c r="B2126" t="s">
        <v>25</v>
      </c>
      <c r="C2126">
        <v>231800</v>
      </c>
      <c r="D2126">
        <v>1</v>
      </c>
    </row>
    <row r="2127" spans="1:4" x14ac:dyDescent="0.25">
      <c r="A2127" s="1">
        <v>41610</v>
      </c>
      <c r="B2127" t="s">
        <v>20</v>
      </c>
      <c r="C2127">
        <v>274320</v>
      </c>
      <c r="D2127">
        <v>1</v>
      </c>
    </row>
    <row r="2128" spans="1:4" x14ac:dyDescent="0.25">
      <c r="A2128" s="1">
        <v>41611</v>
      </c>
      <c r="B2128" t="s">
        <v>24</v>
      </c>
      <c r="C2128">
        <v>152884</v>
      </c>
      <c r="D2128">
        <v>1</v>
      </c>
    </row>
    <row r="2129" spans="1:4" x14ac:dyDescent="0.25">
      <c r="A2129" s="1">
        <v>41613</v>
      </c>
      <c r="B2129" t="s">
        <v>21</v>
      </c>
      <c r="C2129">
        <v>2648766</v>
      </c>
      <c r="D2129">
        <v>4</v>
      </c>
    </row>
    <row r="2130" spans="1:4" x14ac:dyDescent="0.25">
      <c r="A2130" s="1">
        <v>41614</v>
      </c>
      <c r="B2130" t="s">
        <v>25</v>
      </c>
      <c r="C2130">
        <v>312240</v>
      </c>
      <c r="D2130">
        <v>1</v>
      </c>
    </row>
    <row r="2131" spans="1:4" x14ac:dyDescent="0.25">
      <c r="A2131" s="1">
        <v>41617</v>
      </c>
      <c r="B2131" t="s">
        <v>20</v>
      </c>
      <c r="C2131">
        <v>1666162</v>
      </c>
      <c r="D2131">
        <v>3</v>
      </c>
    </row>
    <row r="2132" spans="1:4" x14ac:dyDescent="0.25">
      <c r="A2132" s="1">
        <v>41618</v>
      </c>
      <c r="B2132" t="s">
        <v>24</v>
      </c>
      <c r="C2132">
        <v>850039</v>
      </c>
      <c r="D2132">
        <v>2</v>
      </c>
    </row>
    <row r="2133" spans="1:4" x14ac:dyDescent="0.25">
      <c r="A2133" s="1">
        <v>41619</v>
      </c>
      <c r="B2133" t="s">
        <v>22</v>
      </c>
      <c r="C2133">
        <v>638990</v>
      </c>
      <c r="D2133">
        <v>3</v>
      </c>
    </row>
    <row r="2134" spans="1:4" x14ac:dyDescent="0.25">
      <c r="A2134" s="1">
        <v>41620</v>
      </c>
      <c r="B2134" t="s">
        <v>21</v>
      </c>
      <c r="C2134">
        <v>151935</v>
      </c>
      <c r="D2134">
        <v>1</v>
      </c>
    </row>
    <row r="2135" spans="1:4" x14ac:dyDescent="0.25">
      <c r="A2135" s="1">
        <v>41621</v>
      </c>
      <c r="B2135" t="s">
        <v>25</v>
      </c>
      <c r="C2135">
        <v>882605</v>
      </c>
      <c r="D2135">
        <v>1</v>
      </c>
    </row>
    <row r="2136" spans="1:4" x14ac:dyDescent="0.25">
      <c r="A2136" s="1">
        <v>41624</v>
      </c>
      <c r="B2136" t="s">
        <v>20</v>
      </c>
      <c r="C2136">
        <v>256972</v>
      </c>
      <c r="D2136">
        <v>1</v>
      </c>
    </row>
    <row r="2137" spans="1:4" x14ac:dyDescent="0.25">
      <c r="A2137" s="1">
        <v>41625</v>
      </c>
      <c r="B2137" t="s">
        <v>24</v>
      </c>
      <c r="C2137">
        <v>755114</v>
      </c>
      <c r="D2137">
        <v>2</v>
      </c>
    </row>
    <row r="2138" spans="1:4" x14ac:dyDescent="0.25">
      <c r="A2138" s="1">
        <v>41626</v>
      </c>
      <c r="B2138" t="s">
        <v>22</v>
      </c>
      <c r="C2138">
        <v>1653044</v>
      </c>
      <c r="D2138">
        <v>4</v>
      </c>
    </row>
    <row r="2139" spans="1:4" x14ac:dyDescent="0.25">
      <c r="A2139" s="1">
        <v>41627</v>
      </c>
      <c r="B2139" t="s">
        <v>21</v>
      </c>
      <c r="C2139">
        <v>610380</v>
      </c>
      <c r="D2139">
        <v>1</v>
      </c>
    </row>
    <row r="2140" spans="1:4" x14ac:dyDescent="0.25">
      <c r="A2140" s="1">
        <v>41628</v>
      </c>
      <c r="B2140" t="s">
        <v>25</v>
      </c>
      <c r="C2140">
        <v>312240</v>
      </c>
      <c r="D2140">
        <v>1</v>
      </c>
    </row>
    <row r="2141" spans="1:4" x14ac:dyDescent="0.25">
      <c r="A2141" s="1">
        <v>41629</v>
      </c>
      <c r="B2141" t="s">
        <v>19</v>
      </c>
      <c r="C2141">
        <v>124631</v>
      </c>
      <c r="D2141">
        <v>1</v>
      </c>
    </row>
    <row r="2142" spans="1:4" x14ac:dyDescent="0.25">
      <c r="A2142" s="1">
        <v>41631</v>
      </c>
      <c r="B2142" t="s">
        <v>20</v>
      </c>
      <c r="C2142">
        <v>450092</v>
      </c>
      <c r="D2142">
        <v>1</v>
      </c>
    </row>
    <row r="2143" spans="1:4" x14ac:dyDescent="0.25">
      <c r="A2143" s="1">
        <v>41634</v>
      </c>
      <c r="B2143" t="s">
        <v>21</v>
      </c>
      <c r="C2143">
        <v>1291680</v>
      </c>
      <c r="D2143">
        <v>4</v>
      </c>
    </row>
    <row r="2144" spans="1:4" x14ac:dyDescent="0.25">
      <c r="A2144" s="1">
        <v>41635</v>
      </c>
      <c r="B2144" t="s">
        <v>25</v>
      </c>
      <c r="C2144">
        <v>533100</v>
      </c>
      <c r="D2144">
        <v>3</v>
      </c>
    </row>
    <row r="2145" spans="1:4" x14ac:dyDescent="0.25">
      <c r="A2145" s="1">
        <v>41641</v>
      </c>
      <c r="B2145" t="s">
        <v>21</v>
      </c>
      <c r="C2145">
        <v>274320</v>
      </c>
      <c r="D2145">
        <v>1</v>
      </c>
    </row>
    <row r="2146" spans="1:4" x14ac:dyDescent="0.25">
      <c r="A2146" s="1">
        <v>41642</v>
      </c>
      <c r="B2146" t="s">
        <v>25</v>
      </c>
      <c r="C2146">
        <v>610380</v>
      </c>
      <c r="D2146">
        <v>1</v>
      </c>
    </row>
    <row r="2147" spans="1:4" x14ac:dyDescent="0.25">
      <c r="A2147" s="1">
        <v>41646</v>
      </c>
      <c r="B2147" t="s">
        <v>24</v>
      </c>
      <c r="C2147">
        <v>2220929</v>
      </c>
      <c r="D2147">
        <v>4</v>
      </c>
    </row>
    <row r="2148" spans="1:4" x14ac:dyDescent="0.25">
      <c r="A2148" s="1">
        <v>41647</v>
      </c>
      <c r="B2148" t="s">
        <v>22</v>
      </c>
      <c r="C2148">
        <v>2063534</v>
      </c>
      <c r="D2148">
        <v>5</v>
      </c>
    </row>
    <row r="2149" spans="1:4" x14ac:dyDescent="0.25">
      <c r="A2149" s="1">
        <v>41648</v>
      </c>
      <c r="B2149" t="s">
        <v>21</v>
      </c>
      <c r="C2149">
        <v>1503402</v>
      </c>
      <c r="D2149">
        <v>2</v>
      </c>
    </row>
    <row r="2150" spans="1:4" x14ac:dyDescent="0.25">
      <c r="A2150" s="1">
        <v>41652</v>
      </c>
      <c r="B2150" t="s">
        <v>20</v>
      </c>
      <c r="C2150">
        <v>549336</v>
      </c>
      <c r="D2150">
        <v>2</v>
      </c>
    </row>
    <row r="2151" spans="1:4" x14ac:dyDescent="0.25">
      <c r="A2151" s="1">
        <v>41653</v>
      </c>
      <c r="B2151" t="s">
        <v>24</v>
      </c>
      <c r="C2151">
        <v>274320</v>
      </c>
      <c r="D2151">
        <v>1</v>
      </c>
    </row>
    <row r="2152" spans="1:4" x14ac:dyDescent="0.25">
      <c r="A2152" s="1">
        <v>41654</v>
      </c>
      <c r="B2152" t="s">
        <v>22</v>
      </c>
      <c r="C2152">
        <v>616488</v>
      </c>
      <c r="D2152">
        <v>2</v>
      </c>
    </row>
    <row r="2153" spans="1:4" x14ac:dyDescent="0.25">
      <c r="A2153" s="1">
        <v>41655</v>
      </c>
      <c r="B2153" t="s">
        <v>21</v>
      </c>
      <c r="C2153">
        <v>315392</v>
      </c>
      <c r="D2153">
        <v>2</v>
      </c>
    </row>
    <row r="2154" spans="1:4" x14ac:dyDescent="0.25">
      <c r="A2154" s="1">
        <v>41656</v>
      </c>
      <c r="B2154" t="s">
        <v>25</v>
      </c>
      <c r="C2154">
        <v>1446637</v>
      </c>
      <c r="D2154">
        <v>2</v>
      </c>
    </row>
    <row r="2155" spans="1:4" x14ac:dyDescent="0.25">
      <c r="A2155" s="1">
        <v>41659</v>
      </c>
      <c r="B2155" t="s">
        <v>20</v>
      </c>
      <c r="C2155">
        <v>897235</v>
      </c>
      <c r="D2155">
        <v>1</v>
      </c>
    </row>
    <row r="2156" spans="1:4" x14ac:dyDescent="0.25">
      <c r="A2156" s="1">
        <v>41660</v>
      </c>
      <c r="B2156" t="s">
        <v>24</v>
      </c>
      <c r="C2156">
        <v>274320</v>
      </c>
      <c r="D2156">
        <v>1</v>
      </c>
    </row>
    <row r="2157" spans="1:4" x14ac:dyDescent="0.25">
      <c r="A2157" s="1">
        <v>41661</v>
      </c>
      <c r="B2157" t="s">
        <v>22</v>
      </c>
      <c r="C2157">
        <v>380708</v>
      </c>
      <c r="D2157">
        <v>2</v>
      </c>
    </row>
    <row r="2158" spans="1:4" x14ac:dyDescent="0.25">
      <c r="A2158" s="1">
        <v>41662</v>
      </c>
      <c r="B2158" t="s">
        <v>21</v>
      </c>
      <c r="C2158">
        <v>1242716</v>
      </c>
      <c r="D2158">
        <v>5</v>
      </c>
    </row>
    <row r="2159" spans="1:4" x14ac:dyDescent="0.25">
      <c r="A2159" s="1">
        <v>41663</v>
      </c>
      <c r="B2159" t="s">
        <v>25</v>
      </c>
      <c r="C2159">
        <v>978794</v>
      </c>
      <c r="D2159">
        <v>3</v>
      </c>
    </row>
    <row r="2160" spans="1:4" x14ac:dyDescent="0.25">
      <c r="A2160" s="1">
        <v>41666</v>
      </c>
      <c r="B2160" t="s">
        <v>20</v>
      </c>
      <c r="C2160">
        <v>596331</v>
      </c>
      <c r="D2160">
        <v>3</v>
      </c>
    </row>
    <row r="2161" spans="1:4" x14ac:dyDescent="0.25">
      <c r="A2161" s="1">
        <v>41668</v>
      </c>
      <c r="B2161" t="s">
        <v>22</v>
      </c>
      <c r="C2161">
        <v>1175027</v>
      </c>
      <c r="D2161">
        <v>2</v>
      </c>
    </row>
    <row r="2162" spans="1:4" x14ac:dyDescent="0.25">
      <c r="A2162" s="1">
        <v>41669</v>
      </c>
      <c r="B2162" t="s">
        <v>21</v>
      </c>
      <c r="C2162">
        <v>808860</v>
      </c>
      <c r="D2162">
        <v>2</v>
      </c>
    </row>
    <row r="2163" spans="1:4" x14ac:dyDescent="0.25">
      <c r="A2163" s="1">
        <v>41670</v>
      </c>
      <c r="B2163" t="s">
        <v>25</v>
      </c>
      <c r="C2163">
        <v>274320</v>
      </c>
      <c r="D2163">
        <v>1</v>
      </c>
    </row>
    <row r="2164" spans="1:4" x14ac:dyDescent="0.25">
      <c r="A2164" s="1">
        <v>41673</v>
      </c>
      <c r="B2164" t="s">
        <v>20</v>
      </c>
      <c r="C2164">
        <v>613547</v>
      </c>
      <c r="D2164">
        <v>2</v>
      </c>
    </row>
    <row r="2165" spans="1:4" x14ac:dyDescent="0.25">
      <c r="A2165" s="1">
        <v>41674</v>
      </c>
      <c r="B2165" t="s">
        <v>24</v>
      </c>
      <c r="C2165">
        <v>1162076</v>
      </c>
      <c r="D2165">
        <v>4</v>
      </c>
    </row>
    <row r="2166" spans="1:4" x14ac:dyDescent="0.25">
      <c r="A2166" s="1">
        <v>41675</v>
      </c>
      <c r="B2166" t="s">
        <v>22</v>
      </c>
      <c r="C2166">
        <v>312240</v>
      </c>
      <c r="D2166">
        <v>1</v>
      </c>
    </row>
    <row r="2167" spans="1:4" x14ac:dyDescent="0.25">
      <c r="A2167" s="1">
        <v>41676</v>
      </c>
      <c r="B2167" t="s">
        <v>21</v>
      </c>
      <c r="C2167">
        <v>292108</v>
      </c>
      <c r="D2167">
        <v>2</v>
      </c>
    </row>
    <row r="2168" spans="1:4" x14ac:dyDescent="0.25">
      <c r="A2168" s="1">
        <v>41677</v>
      </c>
      <c r="B2168" t="s">
        <v>25</v>
      </c>
      <c r="C2168">
        <v>420600</v>
      </c>
      <c r="D2168">
        <v>2</v>
      </c>
    </row>
    <row r="2169" spans="1:4" x14ac:dyDescent="0.25">
      <c r="A2169" s="1">
        <v>41680</v>
      </c>
      <c r="B2169" t="s">
        <v>20</v>
      </c>
      <c r="C2169">
        <v>581173</v>
      </c>
      <c r="D2169">
        <v>2</v>
      </c>
    </row>
    <row r="2170" spans="1:4" x14ac:dyDescent="0.25">
      <c r="A2170" s="1">
        <v>41681</v>
      </c>
      <c r="B2170" t="s">
        <v>24</v>
      </c>
      <c r="C2170">
        <v>468585</v>
      </c>
      <c r="D2170">
        <v>1</v>
      </c>
    </row>
    <row r="2171" spans="1:4" x14ac:dyDescent="0.25">
      <c r="A2171" s="1">
        <v>41682</v>
      </c>
      <c r="B2171" t="s">
        <v>22</v>
      </c>
      <c r="C2171">
        <v>381553</v>
      </c>
      <c r="D2171">
        <v>2</v>
      </c>
    </row>
    <row r="2172" spans="1:4" x14ac:dyDescent="0.25">
      <c r="A2172" s="1">
        <v>41683</v>
      </c>
      <c r="B2172" t="s">
        <v>21</v>
      </c>
      <c r="C2172">
        <v>1275134</v>
      </c>
      <c r="D2172">
        <v>2</v>
      </c>
    </row>
    <row r="2173" spans="1:4" x14ac:dyDescent="0.25">
      <c r="A2173" s="1">
        <v>41684</v>
      </c>
      <c r="B2173" t="s">
        <v>25</v>
      </c>
      <c r="C2173">
        <v>129600</v>
      </c>
      <c r="D2173">
        <v>1</v>
      </c>
    </row>
    <row r="2174" spans="1:4" x14ac:dyDescent="0.25">
      <c r="A2174" s="1">
        <v>41687</v>
      </c>
      <c r="B2174" t="s">
        <v>20</v>
      </c>
      <c r="C2174">
        <v>403920</v>
      </c>
      <c r="D2174">
        <v>2</v>
      </c>
    </row>
    <row r="2175" spans="1:4" x14ac:dyDescent="0.25">
      <c r="A2175" s="1">
        <v>41688</v>
      </c>
      <c r="B2175" t="s">
        <v>24</v>
      </c>
      <c r="C2175">
        <v>403920</v>
      </c>
      <c r="D2175">
        <v>2</v>
      </c>
    </row>
    <row r="2176" spans="1:4" x14ac:dyDescent="0.25">
      <c r="A2176" s="1">
        <v>41689</v>
      </c>
      <c r="B2176" t="s">
        <v>22</v>
      </c>
      <c r="C2176">
        <v>1706503</v>
      </c>
      <c r="D2176">
        <v>5</v>
      </c>
    </row>
    <row r="2177" spans="1:4" x14ac:dyDescent="0.25">
      <c r="A2177" s="1">
        <v>41691</v>
      </c>
      <c r="B2177" t="s">
        <v>25</v>
      </c>
      <c r="C2177">
        <v>453220</v>
      </c>
      <c r="D2177">
        <v>2</v>
      </c>
    </row>
    <row r="2178" spans="1:4" x14ac:dyDescent="0.25">
      <c r="A2178" s="1">
        <v>41694</v>
      </c>
      <c r="B2178" t="s">
        <v>20</v>
      </c>
      <c r="C2178">
        <v>548640</v>
      </c>
      <c r="D2178">
        <v>2</v>
      </c>
    </row>
    <row r="2179" spans="1:4" x14ac:dyDescent="0.25">
      <c r="A2179" s="1">
        <v>41695</v>
      </c>
      <c r="B2179" t="s">
        <v>24</v>
      </c>
      <c r="C2179">
        <v>462572</v>
      </c>
      <c r="D2179">
        <v>1</v>
      </c>
    </row>
    <row r="2180" spans="1:4" x14ac:dyDescent="0.25">
      <c r="A2180" s="1">
        <v>41696</v>
      </c>
      <c r="B2180" t="s">
        <v>22</v>
      </c>
      <c r="C2180">
        <v>1095441</v>
      </c>
      <c r="D2180">
        <v>4</v>
      </c>
    </row>
    <row r="2181" spans="1:4" x14ac:dyDescent="0.25">
      <c r="A2181" s="1">
        <v>41697</v>
      </c>
      <c r="B2181" t="s">
        <v>21</v>
      </c>
      <c r="C2181">
        <v>1512728</v>
      </c>
      <c r="D2181">
        <v>5</v>
      </c>
    </row>
    <row r="2182" spans="1:4" x14ac:dyDescent="0.25">
      <c r="A2182" s="1">
        <v>41698</v>
      </c>
      <c r="B2182" t="s">
        <v>25</v>
      </c>
      <c r="C2182">
        <v>1022700</v>
      </c>
      <c r="D2182">
        <v>3</v>
      </c>
    </row>
    <row r="2183" spans="1:4" x14ac:dyDescent="0.25">
      <c r="A2183" s="1">
        <v>41701</v>
      </c>
      <c r="B2183" t="s">
        <v>20</v>
      </c>
      <c r="C2183">
        <v>596420</v>
      </c>
      <c r="D2183">
        <v>2</v>
      </c>
    </row>
    <row r="2184" spans="1:4" x14ac:dyDescent="0.25">
      <c r="A2184" s="1">
        <v>41703</v>
      </c>
      <c r="B2184" t="s">
        <v>22</v>
      </c>
      <c r="C2184">
        <v>292364</v>
      </c>
      <c r="D2184">
        <v>1</v>
      </c>
    </row>
    <row r="2185" spans="1:4" x14ac:dyDescent="0.25">
      <c r="A2185" s="1">
        <v>41704</v>
      </c>
      <c r="B2185" t="s">
        <v>21</v>
      </c>
      <c r="C2185">
        <v>1658563</v>
      </c>
      <c r="D2185">
        <v>4</v>
      </c>
    </row>
    <row r="2186" spans="1:4" x14ac:dyDescent="0.25">
      <c r="A2186" s="1">
        <v>41705</v>
      </c>
      <c r="B2186" t="s">
        <v>25</v>
      </c>
      <c r="C2186">
        <v>624468</v>
      </c>
      <c r="D2186">
        <v>2</v>
      </c>
    </row>
    <row r="2187" spans="1:4" x14ac:dyDescent="0.25">
      <c r="A2187" s="1">
        <v>41706</v>
      </c>
      <c r="B2187" t="s">
        <v>19</v>
      </c>
      <c r="C2187">
        <v>245100</v>
      </c>
      <c r="D2187">
        <v>1</v>
      </c>
    </row>
    <row r="2188" spans="1:4" x14ac:dyDescent="0.25">
      <c r="A2188" s="1">
        <v>41708</v>
      </c>
      <c r="B2188" t="s">
        <v>20</v>
      </c>
      <c r="C2188">
        <v>1387624</v>
      </c>
      <c r="D2188">
        <v>5</v>
      </c>
    </row>
    <row r="2189" spans="1:4" x14ac:dyDescent="0.25">
      <c r="A2189" s="1">
        <v>41709</v>
      </c>
      <c r="B2189" t="s">
        <v>24</v>
      </c>
      <c r="C2189">
        <v>400974</v>
      </c>
      <c r="D2189">
        <v>1</v>
      </c>
    </row>
    <row r="2190" spans="1:4" x14ac:dyDescent="0.25">
      <c r="A2190" s="1">
        <v>41710</v>
      </c>
      <c r="B2190" t="s">
        <v>22</v>
      </c>
      <c r="C2190">
        <v>200020</v>
      </c>
      <c r="D2190">
        <v>1</v>
      </c>
    </row>
    <row r="2191" spans="1:4" x14ac:dyDescent="0.25">
      <c r="A2191" s="1">
        <v>41711</v>
      </c>
      <c r="B2191" t="s">
        <v>21</v>
      </c>
      <c r="C2191">
        <v>1106765</v>
      </c>
      <c r="D2191">
        <v>3</v>
      </c>
    </row>
    <row r="2192" spans="1:4" x14ac:dyDescent="0.25">
      <c r="A2192" s="1">
        <v>41713</v>
      </c>
      <c r="B2192" t="s">
        <v>19</v>
      </c>
      <c r="C2192">
        <v>882398</v>
      </c>
      <c r="D2192">
        <v>1</v>
      </c>
    </row>
    <row r="2193" spans="1:4" x14ac:dyDescent="0.25">
      <c r="A2193" s="1">
        <v>41715</v>
      </c>
      <c r="B2193" t="s">
        <v>20</v>
      </c>
      <c r="C2193">
        <v>1481617</v>
      </c>
      <c r="D2193">
        <v>2</v>
      </c>
    </row>
    <row r="2194" spans="1:4" x14ac:dyDescent="0.25">
      <c r="A2194" s="1">
        <v>41716</v>
      </c>
      <c r="B2194" t="s">
        <v>24</v>
      </c>
      <c r="C2194">
        <v>1596929</v>
      </c>
      <c r="D2194">
        <v>5</v>
      </c>
    </row>
    <row r="2195" spans="1:4" x14ac:dyDescent="0.25">
      <c r="A2195" s="1">
        <v>41717</v>
      </c>
      <c r="B2195" t="s">
        <v>22</v>
      </c>
      <c r="C2195">
        <v>1832220</v>
      </c>
      <c r="D2195">
        <v>5</v>
      </c>
    </row>
    <row r="2196" spans="1:4" x14ac:dyDescent="0.25">
      <c r="A2196" s="1">
        <v>41718</v>
      </c>
      <c r="B2196" t="s">
        <v>21</v>
      </c>
      <c r="C2196">
        <v>586554</v>
      </c>
      <c r="D2196">
        <v>2</v>
      </c>
    </row>
    <row r="2197" spans="1:4" x14ac:dyDescent="0.25">
      <c r="A2197" s="1">
        <v>41719</v>
      </c>
      <c r="B2197" t="s">
        <v>25</v>
      </c>
      <c r="C2197">
        <v>542862</v>
      </c>
      <c r="D2197">
        <v>2</v>
      </c>
    </row>
    <row r="2198" spans="1:4" x14ac:dyDescent="0.25">
      <c r="A2198" s="1">
        <v>41723</v>
      </c>
      <c r="B2198" t="s">
        <v>24</v>
      </c>
      <c r="C2198">
        <v>936264</v>
      </c>
      <c r="D2198">
        <v>4</v>
      </c>
    </row>
    <row r="2199" spans="1:4" x14ac:dyDescent="0.25">
      <c r="A2199" s="1">
        <v>41724</v>
      </c>
      <c r="B2199" t="s">
        <v>22</v>
      </c>
      <c r="C2199">
        <v>1078319</v>
      </c>
      <c r="D2199">
        <v>2</v>
      </c>
    </row>
    <row r="2200" spans="1:4" x14ac:dyDescent="0.25">
      <c r="A2200" s="1">
        <v>41725</v>
      </c>
      <c r="B2200" t="s">
        <v>21</v>
      </c>
      <c r="C2200">
        <v>779640</v>
      </c>
      <c r="D2200">
        <v>2</v>
      </c>
    </row>
    <row r="2201" spans="1:4" x14ac:dyDescent="0.25">
      <c r="A2201" s="1">
        <v>41726</v>
      </c>
      <c r="B2201" t="s">
        <v>25</v>
      </c>
      <c r="C2201">
        <v>517540</v>
      </c>
      <c r="D2201">
        <v>3</v>
      </c>
    </row>
    <row r="2202" spans="1:4" x14ac:dyDescent="0.25">
      <c r="A2202" s="1">
        <v>41729</v>
      </c>
      <c r="B2202" t="s">
        <v>20</v>
      </c>
      <c r="C2202">
        <v>441840</v>
      </c>
      <c r="D2202">
        <v>2</v>
      </c>
    </row>
    <row r="2203" spans="1:4" x14ac:dyDescent="0.25">
      <c r="A2203" s="1">
        <v>41730</v>
      </c>
      <c r="B2203" t="s">
        <v>24</v>
      </c>
      <c r="C2203">
        <v>1168270</v>
      </c>
      <c r="D2203">
        <v>3</v>
      </c>
    </row>
    <row r="2204" spans="1:4" x14ac:dyDescent="0.25">
      <c r="A2204" s="1">
        <v>41732</v>
      </c>
      <c r="B2204" t="s">
        <v>21</v>
      </c>
      <c r="C2204">
        <v>454095</v>
      </c>
      <c r="D2204">
        <v>1</v>
      </c>
    </row>
    <row r="2205" spans="1:4" x14ac:dyDescent="0.25">
      <c r="A2205" s="1">
        <v>41733</v>
      </c>
      <c r="B2205" t="s">
        <v>25</v>
      </c>
      <c r="C2205">
        <v>1751900</v>
      </c>
      <c r="D2205">
        <v>3</v>
      </c>
    </row>
    <row r="2206" spans="1:4" x14ac:dyDescent="0.25">
      <c r="A2206" s="1">
        <v>41736</v>
      </c>
      <c r="B2206" t="s">
        <v>20</v>
      </c>
      <c r="C2206">
        <v>740323</v>
      </c>
      <c r="D2206">
        <v>3</v>
      </c>
    </row>
    <row r="2207" spans="1:4" x14ac:dyDescent="0.25">
      <c r="A2207" s="1">
        <v>41737</v>
      </c>
      <c r="B2207" t="s">
        <v>24</v>
      </c>
      <c r="C2207">
        <v>312240</v>
      </c>
      <c r="D2207">
        <v>1</v>
      </c>
    </row>
    <row r="2208" spans="1:4" x14ac:dyDescent="0.25">
      <c r="A2208" s="1">
        <v>41738</v>
      </c>
      <c r="B2208" t="s">
        <v>22</v>
      </c>
      <c r="C2208">
        <v>1106200</v>
      </c>
      <c r="D2208">
        <v>2</v>
      </c>
    </row>
    <row r="2209" spans="1:4" x14ac:dyDescent="0.25">
      <c r="A2209" s="1">
        <v>41739</v>
      </c>
      <c r="B2209" t="s">
        <v>21</v>
      </c>
      <c r="C2209">
        <v>1533243</v>
      </c>
      <c r="D2209">
        <v>3</v>
      </c>
    </row>
    <row r="2210" spans="1:4" x14ac:dyDescent="0.25">
      <c r="A2210" s="1">
        <v>41741</v>
      </c>
      <c r="B2210" t="s">
        <v>19</v>
      </c>
      <c r="C2210">
        <v>274320</v>
      </c>
      <c r="D2210">
        <v>1</v>
      </c>
    </row>
    <row r="2211" spans="1:4" x14ac:dyDescent="0.25">
      <c r="A2211" s="1">
        <v>41743</v>
      </c>
      <c r="B2211" t="s">
        <v>20</v>
      </c>
      <c r="C2211">
        <v>610380</v>
      </c>
      <c r="D2211">
        <v>1</v>
      </c>
    </row>
    <row r="2212" spans="1:4" x14ac:dyDescent="0.25">
      <c r="A2212" s="1">
        <v>41744</v>
      </c>
      <c r="B2212" t="s">
        <v>24</v>
      </c>
      <c r="C2212">
        <v>969120</v>
      </c>
      <c r="D2212">
        <v>2</v>
      </c>
    </row>
    <row r="2213" spans="1:4" x14ac:dyDescent="0.25">
      <c r="A2213" s="1">
        <v>41745</v>
      </c>
      <c r="B2213" t="s">
        <v>22</v>
      </c>
      <c r="C2213">
        <v>1350490</v>
      </c>
      <c r="D2213">
        <v>2</v>
      </c>
    </row>
    <row r="2214" spans="1:4" x14ac:dyDescent="0.25">
      <c r="A2214" s="1">
        <v>41750</v>
      </c>
      <c r="B2214" t="s">
        <v>20</v>
      </c>
      <c r="C2214">
        <v>2123141</v>
      </c>
      <c r="D2214">
        <v>4</v>
      </c>
    </row>
    <row r="2215" spans="1:4" x14ac:dyDescent="0.25">
      <c r="A2215" s="1">
        <v>41751</v>
      </c>
      <c r="B2215" t="s">
        <v>24</v>
      </c>
      <c r="C2215">
        <v>403920</v>
      </c>
      <c r="D2215">
        <v>2</v>
      </c>
    </row>
    <row r="2216" spans="1:4" x14ac:dyDescent="0.25">
      <c r="A2216" s="1">
        <v>41752</v>
      </c>
      <c r="B2216" t="s">
        <v>22</v>
      </c>
      <c r="C2216">
        <v>178367</v>
      </c>
      <c r="D2216">
        <v>1</v>
      </c>
    </row>
    <row r="2217" spans="1:4" x14ac:dyDescent="0.25">
      <c r="A2217" s="1">
        <v>41753</v>
      </c>
      <c r="B2217" t="s">
        <v>21</v>
      </c>
      <c r="C2217">
        <v>1407644</v>
      </c>
      <c r="D2217">
        <v>4</v>
      </c>
    </row>
    <row r="2218" spans="1:4" x14ac:dyDescent="0.25">
      <c r="A2218" s="1">
        <v>41754</v>
      </c>
      <c r="B2218" t="s">
        <v>25</v>
      </c>
      <c r="C2218">
        <v>274320</v>
      </c>
      <c r="D2218">
        <v>1</v>
      </c>
    </row>
    <row r="2219" spans="1:4" x14ac:dyDescent="0.25">
      <c r="A2219" s="1">
        <v>41757</v>
      </c>
      <c r="B2219" t="s">
        <v>20</v>
      </c>
      <c r="C2219">
        <v>1634898</v>
      </c>
      <c r="D2219">
        <v>4</v>
      </c>
    </row>
    <row r="2220" spans="1:4" x14ac:dyDescent="0.25">
      <c r="A2220" s="1">
        <v>41758</v>
      </c>
      <c r="B2220" t="s">
        <v>24</v>
      </c>
      <c r="C2220">
        <v>496208</v>
      </c>
      <c r="D2220">
        <v>2</v>
      </c>
    </row>
    <row r="2221" spans="1:4" x14ac:dyDescent="0.25">
      <c r="A2221" s="1">
        <v>41759</v>
      </c>
      <c r="B2221" t="s">
        <v>22</v>
      </c>
      <c r="C2221">
        <v>274320</v>
      </c>
      <c r="D2221">
        <v>1</v>
      </c>
    </row>
    <row r="2222" spans="1:4" x14ac:dyDescent="0.25">
      <c r="A2222" s="1">
        <v>41761</v>
      </c>
      <c r="B2222" t="s">
        <v>25</v>
      </c>
      <c r="C2222">
        <v>75700</v>
      </c>
      <c r="D2222">
        <v>1</v>
      </c>
    </row>
    <row r="2223" spans="1:4" x14ac:dyDescent="0.25">
      <c r="A2223" s="1">
        <v>41764</v>
      </c>
      <c r="B2223" t="s">
        <v>20</v>
      </c>
      <c r="C2223">
        <v>933696</v>
      </c>
      <c r="D2223">
        <v>3</v>
      </c>
    </row>
    <row r="2224" spans="1:4" x14ac:dyDescent="0.25">
      <c r="A2224" s="1">
        <v>41765</v>
      </c>
      <c r="B2224" t="s">
        <v>24</v>
      </c>
      <c r="C2224">
        <v>1160057</v>
      </c>
      <c r="D2224">
        <v>3</v>
      </c>
    </row>
    <row r="2225" spans="1:4" x14ac:dyDescent="0.25">
      <c r="A2225" s="1">
        <v>41766</v>
      </c>
      <c r="B2225" t="s">
        <v>22</v>
      </c>
      <c r="C2225">
        <v>586560</v>
      </c>
      <c r="D2225">
        <v>2</v>
      </c>
    </row>
    <row r="2226" spans="1:4" x14ac:dyDescent="0.25">
      <c r="A2226" s="1">
        <v>41767</v>
      </c>
      <c r="B2226" t="s">
        <v>21</v>
      </c>
      <c r="C2226">
        <v>2879464</v>
      </c>
      <c r="D2226">
        <v>6</v>
      </c>
    </row>
    <row r="2227" spans="1:4" x14ac:dyDescent="0.25">
      <c r="A2227" s="1">
        <v>41768</v>
      </c>
      <c r="B2227" t="s">
        <v>25</v>
      </c>
      <c r="C2227">
        <v>479620</v>
      </c>
      <c r="D2227">
        <v>3</v>
      </c>
    </row>
    <row r="2228" spans="1:4" x14ac:dyDescent="0.25">
      <c r="A2228" s="1">
        <v>41771</v>
      </c>
      <c r="B2228" t="s">
        <v>20</v>
      </c>
      <c r="C2228">
        <v>132236</v>
      </c>
      <c r="D2228">
        <v>1</v>
      </c>
    </row>
    <row r="2229" spans="1:4" x14ac:dyDescent="0.25">
      <c r="A2229" s="1">
        <v>41772</v>
      </c>
      <c r="B2229" t="s">
        <v>24</v>
      </c>
      <c r="C2229">
        <v>650184</v>
      </c>
      <c r="D2229">
        <v>2</v>
      </c>
    </row>
    <row r="2230" spans="1:4" x14ac:dyDescent="0.25">
      <c r="A2230" s="1">
        <v>41773</v>
      </c>
      <c r="B2230" t="s">
        <v>22</v>
      </c>
      <c r="C2230">
        <v>1404820</v>
      </c>
      <c r="D2230">
        <v>4</v>
      </c>
    </row>
    <row r="2231" spans="1:4" x14ac:dyDescent="0.25">
      <c r="A2231" s="1">
        <v>41774</v>
      </c>
      <c r="B2231" t="s">
        <v>21</v>
      </c>
      <c r="C2231">
        <v>1554720</v>
      </c>
      <c r="D2231">
        <v>3</v>
      </c>
    </row>
    <row r="2232" spans="1:4" x14ac:dyDescent="0.25">
      <c r="A2232" s="1">
        <v>41775</v>
      </c>
      <c r="B2232" t="s">
        <v>25</v>
      </c>
      <c r="C2232">
        <v>540824</v>
      </c>
      <c r="D2232">
        <v>3</v>
      </c>
    </row>
    <row r="2233" spans="1:4" x14ac:dyDescent="0.25">
      <c r="A2233" s="1">
        <v>41778</v>
      </c>
      <c r="B2233" t="s">
        <v>20</v>
      </c>
      <c r="C2233">
        <v>2187033</v>
      </c>
      <c r="D2233">
        <v>4</v>
      </c>
    </row>
    <row r="2234" spans="1:4" x14ac:dyDescent="0.25">
      <c r="A2234" s="1">
        <v>41779</v>
      </c>
      <c r="B2234" t="s">
        <v>24</v>
      </c>
      <c r="C2234">
        <v>754055</v>
      </c>
      <c r="D2234">
        <v>3</v>
      </c>
    </row>
    <row r="2235" spans="1:4" x14ac:dyDescent="0.25">
      <c r="A2235" s="1">
        <v>41780</v>
      </c>
      <c r="B2235" t="s">
        <v>22</v>
      </c>
      <c r="C2235">
        <v>896837</v>
      </c>
      <c r="D2235">
        <v>4</v>
      </c>
    </row>
    <row r="2236" spans="1:4" x14ac:dyDescent="0.25">
      <c r="A2236" s="1">
        <v>41781</v>
      </c>
      <c r="B2236" t="s">
        <v>21</v>
      </c>
      <c r="C2236">
        <v>182200</v>
      </c>
      <c r="D2236">
        <v>2</v>
      </c>
    </row>
    <row r="2237" spans="1:4" x14ac:dyDescent="0.25">
      <c r="A2237" s="1">
        <v>41782</v>
      </c>
      <c r="B2237" t="s">
        <v>25</v>
      </c>
      <c r="C2237">
        <v>291000</v>
      </c>
      <c r="D2237">
        <v>1</v>
      </c>
    </row>
    <row r="2238" spans="1:4" x14ac:dyDescent="0.25">
      <c r="A2238" s="1">
        <v>41786</v>
      </c>
      <c r="B2238" t="s">
        <v>24</v>
      </c>
      <c r="C2238">
        <v>860880</v>
      </c>
      <c r="D2238">
        <v>3</v>
      </c>
    </row>
    <row r="2239" spans="1:4" x14ac:dyDescent="0.25">
      <c r="A2239" s="1">
        <v>41788</v>
      </c>
      <c r="B2239" t="s">
        <v>21</v>
      </c>
      <c r="C2239">
        <v>205300</v>
      </c>
      <c r="D2239">
        <v>2</v>
      </c>
    </row>
    <row r="2240" spans="1:4" x14ac:dyDescent="0.25">
      <c r="A2240" s="1">
        <v>41789</v>
      </c>
      <c r="B2240" t="s">
        <v>25</v>
      </c>
      <c r="C2240">
        <v>987670</v>
      </c>
      <c r="D2240">
        <v>4</v>
      </c>
    </row>
    <row r="2241" spans="1:4" x14ac:dyDescent="0.25">
      <c r="A2241" s="1">
        <v>41793</v>
      </c>
      <c r="B2241" t="s">
        <v>24</v>
      </c>
      <c r="C2241">
        <v>316950</v>
      </c>
      <c r="D2241">
        <v>2</v>
      </c>
    </row>
    <row r="2242" spans="1:4" x14ac:dyDescent="0.25">
      <c r="A2242" s="1">
        <v>41794</v>
      </c>
      <c r="B2242" t="s">
        <v>22</v>
      </c>
      <c r="C2242">
        <v>652728</v>
      </c>
      <c r="D2242">
        <v>4</v>
      </c>
    </row>
    <row r="2243" spans="1:4" x14ac:dyDescent="0.25">
      <c r="A2243" s="1">
        <v>41795</v>
      </c>
      <c r="B2243" t="s">
        <v>21</v>
      </c>
      <c r="C2243">
        <v>1740436</v>
      </c>
      <c r="D2243">
        <v>7</v>
      </c>
    </row>
    <row r="2244" spans="1:4" x14ac:dyDescent="0.25">
      <c r="A2244" s="1">
        <v>41796</v>
      </c>
      <c r="B2244" t="s">
        <v>25</v>
      </c>
      <c r="C2244">
        <v>323100</v>
      </c>
      <c r="D2244">
        <v>1</v>
      </c>
    </row>
    <row r="2245" spans="1:4" x14ac:dyDescent="0.25">
      <c r="A2245" s="1">
        <v>41799</v>
      </c>
      <c r="B2245" t="s">
        <v>20</v>
      </c>
      <c r="C2245">
        <v>1460626</v>
      </c>
      <c r="D2245">
        <v>5</v>
      </c>
    </row>
    <row r="2246" spans="1:4" x14ac:dyDescent="0.25">
      <c r="A2246" s="1">
        <v>41800</v>
      </c>
      <c r="B2246" t="s">
        <v>24</v>
      </c>
      <c r="C2246">
        <v>725146</v>
      </c>
      <c r="D2246">
        <v>3</v>
      </c>
    </row>
    <row r="2247" spans="1:4" x14ac:dyDescent="0.25">
      <c r="A2247" s="1">
        <v>41801</v>
      </c>
      <c r="B2247" t="s">
        <v>22</v>
      </c>
      <c r="C2247">
        <v>942538</v>
      </c>
      <c r="D2247">
        <v>1</v>
      </c>
    </row>
    <row r="2248" spans="1:4" x14ac:dyDescent="0.25">
      <c r="A2248" s="1">
        <v>41802</v>
      </c>
      <c r="B2248" t="s">
        <v>21</v>
      </c>
      <c r="C2248">
        <v>3638336</v>
      </c>
      <c r="D2248">
        <v>7</v>
      </c>
    </row>
    <row r="2249" spans="1:4" x14ac:dyDescent="0.25">
      <c r="A2249" s="1">
        <v>41803</v>
      </c>
      <c r="B2249" t="s">
        <v>25</v>
      </c>
      <c r="C2249">
        <v>603940</v>
      </c>
      <c r="D2249">
        <v>3</v>
      </c>
    </row>
    <row r="2250" spans="1:4" x14ac:dyDescent="0.25">
      <c r="A2250" s="1">
        <v>41806</v>
      </c>
      <c r="B2250" t="s">
        <v>20</v>
      </c>
      <c r="C2250">
        <v>1398308</v>
      </c>
      <c r="D2250">
        <v>4</v>
      </c>
    </row>
    <row r="2251" spans="1:4" x14ac:dyDescent="0.25">
      <c r="A2251" s="1">
        <v>41807</v>
      </c>
      <c r="B2251" t="s">
        <v>24</v>
      </c>
      <c r="C2251">
        <v>2903208</v>
      </c>
      <c r="D2251">
        <v>10</v>
      </c>
    </row>
    <row r="2252" spans="1:4" x14ac:dyDescent="0.25">
      <c r="A2252" s="1">
        <v>41808</v>
      </c>
      <c r="B2252" t="s">
        <v>22</v>
      </c>
      <c r="C2252">
        <v>436300</v>
      </c>
      <c r="D2252">
        <v>2</v>
      </c>
    </row>
    <row r="2253" spans="1:4" x14ac:dyDescent="0.25">
      <c r="A2253" s="1">
        <v>41809</v>
      </c>
      <c r="B2253" t="s">
        <v>21</v>
      </c>
      <c r="C2253">
        <v>312240</v>
      </c>
      <c r="D2253">
        <v>1</v>
      </c>
    </row>
    <row r="2254" spans="1:4" x14ac:dyDescent="0.25">
      <c r="A2254" s="1">
        <v>41810</v>
      </c>
      <c r="B2254" t="s">
        <v>25</v>
      </c>
      <c r="C2254">
        <v>983060</v>
      </c>
      <c r="D2254">
        <v>5</v>
      </c>
    </row>
    <row r="2255" spans="1:4" x14ac:dyDescent="0.25">
      <c r="A2255" s="1">
        <v>41814</v>
      </c>
      <c r="B2255" t="s">
        <v>24</v>
      </c>
      <c r="C2255">
        <v>534540</v>
      </c>
      <c r="D2255">
        <v>1</v>
      </c>
    </row>
    <row r="2256" spans="1:4" x14ac:dyDescent="0.25">
      <c r="A2256" s="1">
        <v>41815</v>
      </c>
      <c r="B2256" t="s">
        <v>22</v>
      </c>
      <c r="C2256">
        <v>981475</v>
      </c>
      <c r="D2256">
        <v>4</v>
      </c>
    </row>
    <row r="2257" spans="1:4" x14ac:dyDescent="0.25">
      <c r="A2257" s="1">
        <v>41816</v>
      </c>
      <c r="B2257" t="s">
        <v>21</v>
      </c>
      <c r="C2257">
        <v>1665500</v>
      </c>
      <c r="D2257">
        <v>4</v>
      </c>
    </row>
    <row r="2258" spans="1:4" x14ac:dyDescent="0.25">
      <c r="A2258" s="1">
        <v>41817</v>
      </c>
      <c r="B2258" t="s">
        <v>25</v>
      </c>
      <c r="C2258">
        <v>1188782</v>
      </c>
      <c r="D2258">
        <v>5</v>
      </c>
    </row>
    <row r="2259" spans="1:4" x14ac:dyDescent="0.25">
      <c r="A2259" s="1">
        <v>41821</v>
      </c>
      <c r="B2259" t="s">
        <v>24</v>
      </c>
      <c r="C2259">
        <v>106500</v>
      </c>
      <c r="D2259">
        <v>1</v>
      </c>
    </row>
    <row r="2260" spans="1:4" x14ac:dyDescent="0.25">
      <c r="A2260" s="1">
        <v>41822</v>
      </c>
      <c r="B2260" t="s">
        <v>22</v>
      </c>
      <c r="C2260">
        <v>75700</v>
      </c>
      <c r="D2260">
        <v>1</v>
      </c>
    </row>
    <row r="2261" spans="1:4" x14ac:dyDescent="0.25">
      <c r="A2261" s="1">
        <v>41823</v>
      </c>
      <c r="B2261" t="s">
        <v>21</v>
      </c>
      <c r="C2261">
        <v>1335850</v>
      </c>
      <c r="D2261">
        <v>6</v>
      </c>
    </row>
    <row r="2262" spans="1:4" x14ac:dyDescent="0.25">
      <c r="A2262" s="1">
        <v>41824</v>
      </c>
      <c r="B2262" t="s">
        <v>25</v>
      </c>
      <c r="C2262">
        <v>1027750</v>
      </c>
      <c r="D2262">
        <v>4</v>
      </c>
    </row>
    <row r="2263" spans="1:4" x14ac:dyDescent="0.25">
      <c r="A2263" s="1">
        <v>41827</v>
      </c>
      <c r="B2263" t="s">
        <v>20</v>
      </c>
      <c r="C2263">
        <v>867580</v>
      </c>
      <c r="D2263">
        <v>3</v>
      </c>
    </row>
    <row r="2264" spans="1:4" x14ac:dyDescent="0.25">
      <c r="A2264" s="1">
        <v>41828</v>
      </c>
      <c r="B2264" t="s">
        <v>24</v>
      </c>
      <c r="C2264">
        <v>754200</v>
      </c>
      <c r="D2264">
        <v>3</v>
      </c>
    </row>
    <row r="2265" spans="1:4" x14ac:dyDescent="0.25">
      <c r="A2265" s="1">
        <v>41829</v>
      </c>
      <c r="B2265" t="s">
        <v>22</v>
      </c>
      <c r="C2265">
        <v>609220</v>
      </c>
      <c r="D2265">
        <v>4</v>
      </c>
    </row>
    <row r="2266" spans="1:4" x14ac:dyDescent="0.25">
      <c r="A2266" s="1">
        <v>41830</v>
      </c>
      <c r="B2266" t="s">
        <v>21</v>
      </c>
      <c r="C2266">
        <v>974964</v>
      </c>
      <c r="D2266">
        <v>3</v>
      </c>
    </row>
    <row r="2267" spans="1:4" x14ac:dyDescent="0.25">
      <c r="A2267" s="1">
        <v>41831</v>
      </c>
      <c r="B2267" t="s">
        <v>25</v>
      </c>
      <c r="C2267">
        <v>688454</v>
      </c>
      <c r="D2267">
        <v>3</v>
      </c>
    </row>
    <row r="2268" spans="1:4" x14ac:dyDescent="0.25">
      <c r="A2268" s="1">
        <v>41834</v>
      </c>
      <c r="B2268" t="s">
        <v>20</v>
      </c>
      <c r="C2268">
        <v>665891</v>
      </c>
      <c r="D2268">
        <v>2</v>
      </c>
    </row>
    <row r="2269" spans="1:4" x14ac:dyDescent="0.25">
      <c r="A2269" s="1">
        <v>41835</v>
      </c>
      <c r="B2269" t="s">
        <v>24</v>
      </c>
      <c r="C2269">
        <v>850815</v>
      </c>
      <c r="D2269">
        <v>2</v>
      </c>
    </row>
    <row r="2270" spans="1:4" x14ac:dyDescent="0.25">
      <c r="A2270" s="1">
        <v>41836</v>
      </c>
      <c r="B2270" t="s">
        <v>22</v>
      </c>
      <c r="C2270">
        <v>819771</v>
      </c>
      <c r="D2270">
        <v>3</v>
      </c>
    </row>
    <row r="2271" spans="1:4" x14ac:dyDescent="0.25">
      <c r="A2271" s="1">
        <v>41837</v>
      </c>
      <c r="B2271" t="s">
        <v>21</v>
      </c>
      <c r="C2271">
        <v>298069</v>
      </c>
      <c r="D2271">
        <v>1</v>
      </c>
    </row>
    <row r="2272" spans="1:4" x14ac:dyDescent="0.25">
      <c r="A2272" s="1">
        <v>41838</v>
      </c>
      <c r="B2272" t="s">
        <v>25</v>
      </c>
      <c r="C2272">
        <v>75700</v>
      </c>
      <c r="D2272">
        <v>1</v>
      </c>
    </row>
    <row r="2273" spans="1:4" x14ac:dyDescent="0.25">
      <c r="A2273" s="1">
        <v>41841</v>
      </c>
      <c r="B2273" t="s">
        <v>20</v>
      </c>
      <c r="C2273">
        <v>562482</v>
      </c>
      <c r="D2273">
        <v>2</v>
      </c>
    </row>
    <row r="2274" spans="1:4" x14ac:dyDescent="0.25">
      <c r="A2274" s="1">
        <v>41842</v>
      </c>
      <c r="B2274" t="s">
        <v>24</v>
      </c>
      <c r="C2274">
        <v>1258901</v>
      </c>
      <c r="D2274">
        <v>4</v>
      </c>
    </row>
    <row r="2275" spans="1:4" x14ac:dyDescent="0.25">
      <c r="A2275" s="1">
        <v>41843</v>
      </c>
      <c r="B2275" t="s">
        <v>22</v>
      </c>
      <c r="C2275">
        <v>1046629</v>
      </c>
      <c r="D2275">
        <v>3</v>
      </c>
    </row>
    <row r="2276" spans="1:4" x14ac:dyDescent="0.25">
      <c r="A2276" s="1">
        <v>41845</v>
      </c>
      <c r="B2276" t="s">
        <v>25</v>
      </c>
      <c r="C2276">
        <v>274320</v>
      </c>
      <c r="D2276">
        <v>1</v>
      </c>
    </row>
    <row r="2277" spans="1:4" x14ac:dyDescent="0.25">
      <c r="A2277" s="1">
        <v>41848</v>
      </c>
      <c r="B2277" t="s">
        <v>20</v>
      </c>
      <c r="C2277">
        <v>274320</v>
      </c>
      <c r="D2277">
        <v>1</v>
      </c>
    </row>
    <row r="2278" spans="1:4" x14ac:dyDescent="0.25">
      <c r="A2278" s="1">
        <v>41850</v>
      </c>
      <c r="B2278" t="s">
        <v>22</v>
      </c>
      <c r="C2278">
        <v>129600</v>
      </c>
      <c r="D2278">
        <v>1</v>
      </c>
    </row>
    <row r="2279" spans="1:4" x14ac:dyDescent="0.25">
      <c r="A2279" s="1">
        <v>41851</v>
      </c>
      <c r="B2279" t="s">
        <v>21</v>
      </c>
      <c r="C2279">
        <v>711104</v>
      </c>
      <c r="D2279">
        <v>3</v>
      </c>
    </row>
    <row r="2280" spans="1:4" x14ac:dyDescent="0.25">
      <c r="A2280" s="1">
        <v>41852</v>
      </c>
      <c r="B2280" t="s">
        <v>25</v>
      </c>
      <c r="C2280">
        <v>975804</v>
      </c>
      <c r="D2280">
        <v>3</v>
      </c>
    </row>
    <row r="2281" spans="1:4" x14ac:dyDescent="0.25">
      <c r="A2281" s="1">
        <v>41855</v>
      </c>
      <c r="B2281" t="s">
        <v>20</v>
      </c>
      <c r="C2281">
        <v>1864440</v>
      </c>
      <c r="D2281">
        <v>5</v>
      </c>
    </row>
    <row r="2282" spans="1:4" x14ac:dyDescent="0.25">
      <c r="A2282" s="1">
        <v>41856</v>
      </c>
      <c r="B2282" t="s">
        <v>24</v>
      </c>
      <c r="C2282">
        <v>876104</v>
      </c>
      <c r="D2282">
        <v>3</v>
      </c>
    </row>
    <row r="2283" spans="1:4" x14ac:dyDescent="0.25">
      <c r="A2283" s="1">
        <v>41857</v>
      </c>
      <c r="B2283" t="s">
        <v>22</v>
      </c>
      <c r="C2283">
        <v>1218961</v>
      </c>
      <c r="D2283">
        <v>3</v>
      </c>
    </row>
    <row r="2284" spans="1:4" x14ac:dyDescent="0.25">
      <c r="A2284" s="1">
        <v>41859</v>
      </c>
      <c r="B2284" t="s">
        <v>25</v>
      </c>
      <c r="C2284">
        <v>418208</v>
      </c>
      <c r="D2284">
        <v>2</v>
      </c>
    </row>
    <row r="2285" spans="1:4" x14ac:dyDescent="0.25">
      <c r="A2285" s="1">
        <v>41862</v>
      </c>
      <c r="B2285" t="s">
        <v>20</v>
      </c>
      <c r="C2285">
        <v>716364</v>
      </c>
      <c r="D2285">
        <v>3</v>
      </c>
    </row>
    <row r="2286" spans="1:4" x14ac:dyDescent="0.25">
      <c r="A2286" s="1">
        <v>41863</v>
      </c>
      <c r="B2286" t="s">
        <v>24</v>
      </c>
      <c r="C2286">
        <v>1232070</v>
      </c>
      <c r="D2286">
        <v>4</v>
      </c>
    </row>
    <row r="2287" spans="1:4" x14ac:dyDescent="0.25">
      <c r="A2287" s="1">
        <v>41864</v>
      </c>
      <c r="B2287" t="s">
        <v>22</v>
      </c>
      <c r="C2287">
        <v>2654609</v>
      </c>
      <c r="D2287">
        <v>9</v>
      </c>
    </row>
    <row r="2288" spans="1:4" x14ac:dyDescent="0.25">
      <c r="A2288" s="1">
        <v>41865</v>
      </c>
      <c r="B2288" t="s">
        <v>21</v>
      </c>
      <c r="C2288">
        <v>1280456</v>
      </c>
      <c r="D2288">
        <v>2</v>
      </c>
    </row>
    <row r="2289" spans="1:4" x14ac:dyDescent="0.25">
      <c r="A2289" s="1">
        <v>41866</v>
      </c>
      <c r="B2289" t="s">
        <v>25</v>
      </c>
      <c r="C2289">
        <v>322100</v>
      </c>
      <c r="D2289">
        <v>1</v>
      </c>
    </row>
    <row r="2290" spans="1:4" x14ac:dyDescent="0.25">
      <c r="A2290" s="1">
        <v>41870</v>
      </c>
      <c r="B2290" t="s">
        <v>24</v>
      </c>
      <c r="C2290">
        <v>2164645</v>
      </c>
      <c r="D2290">
        <v>6</v>
      </c>
    </row>
    <row r="2291" spans="1:4" x14ac:dyDescent="0.25">
      <c r="A2291" s="1">
        <v>41871</v>
      </c>
      <c r="B2291" t="s">
        <v>22</v>
      </c>
      <c r="C2291">
        <v>317892</v>
      </c>
      <c r="D2291">
        <v>2</v>
      </c>
    </row>
    <row r="2292" spans="1:4" x14ac:dyDescent="0.25">
      <c r="A2292" s="1">
        <v>41872</v>
      </c>
      <c r="B2292" t="s">
        <v>21</v>
      </c>
      <c r="C2292">
        <v>425720</v>
      </c>
      <c r="D2292">
        <v>3</v>
      </c>
    </row>
    <row r="2293" spans="1:4" x14ac:dyDescent="0.25">
      <c r="A2293" s="1">
        <v>41874</v>
      </c>
      <c r="B2293" t="s">
        <v>19</v>
      </c>
      <c r="C2293">
        <v>274320</v>
      </c>
      <c r="D2293">
        <v>1</v>
      </c>
    </row>
    <row r="2294" spans="1:4" x14ac:dyDescent="0.25">
      <c r="A2294" s="1">
        <v>41876</v>
      </c>
      <c r="B2294" t="s">
        <v>20</v>
      </c>
      <c r="C2294">
        <v>870826</v>
      </c>
      <c r="D2294">
        <v>3</v>
      </c>
    </row>
    <row r="2295" spans="1:4" x14ac:dyDescent="0.25">
      <c r="A2295" s="1">
        <v>41877</v>
      </c>
      <c r="B2295" t="s">
        <v>24</v>
      </c>
      <c r="C2295">
        <v>1102440</v>
      </c>
      <c r="D2295">
        <v>2</v>
      </c>
    </row>
    <row r="2296" spans="1:4" x14ac:dyDescent="0.25">
      <c r="A2296" s="1">
        <v>41878</v>
      </c>
      <c r="B2296" t="s">
        <v>22</v>
      </c>
      <c r="C2296">
        <v>312240</v>
      </c>
      <c r="D2296">
        <v>1</v>
      </c>
    </row>
    <row r="2297" spans="1:4" x14ac:dyDescent="0.25">
      <c r="A2297" s="1">
        <v>41879</v>
      </c>
      <c r="B2297" t="s">
        <v>21</v>
      </c>
      <c r="C2297">
        <v>274320</v>
      </c>
      <c r="D2297">
        <v>1</v>
      </c>
    </row>
    <row r="2298" spans="1:4" x14ac:dyDescent="0.25">
      <c r="A2298" s="1">
        <v>41880</v>
      </c>
      <c r="B2298" t="s">
        <v>25</v>
      </c>
      <c r="C2298">
        <v>173108</v>
      </c>
      <c r="D2298">
        <v>1</v>
      </c>
    </row>
    <row r="2299" spans="1:4" x14ac:dyDescent="0.25">
      <c r="A2299" s="1">
        <v>41883</v>
      </c>
      <c r="B2299" t="s">
        <v>20</v>
      </c>
      <c r="C2299">
        <v>403920</v>
      </c>
      <c r="D2299">
        <v>2</v>
      </c>
    </row>
    <row r="2300" spans="1:4" x14ac:dyDescent="0.25">
      <c r="A2300" s="1">
        <v>41884</v>
      </c>
      <c r="B2300" t="s">
        <v>24</v>
      </c>
      <c r="C2300">
        <v>1303140</v>
      </c>
      <c r="D2300">
        <v>4</v>
      </c>
    </row>
    <row r="2301" spans="1:4" x14ac:dyDescent="0.25">
      <c r="A2301" s="1">
        <v>41885</v>
      </c>
      <c r="B2301" t="s">
        <v>22</v>
      </c>
      <c r="C2301">
        <v>274320</v>
      </c>
      <c r="D2301">
        <v>1</v>
      </c>
    </row>
    <row r="2302" spans="1:4" x14ac:dyDescent="0.25">
      <c r="A2302" s="1">
        <v>41886</v>
      </c>
      <c r="B2302" t="s">
        <v>21</v>
      </c>
      <c r="C2302">
        <v>3525946</v>
      </c>
      <c r="D2302">
        <v>8</v>
      </c>
    </row>
    <row r="2303" spans="1:4" x14ac:dyDescent="0.25">
      <c r="A2303" s="1">
        <v>41887</v>
      </c>
      <c r="B2303" t="s">
        <v>25</v>
      </c>
      <c r="C2303">
        <v>739980</v>
      </c>
      <c r="D2303">
        <v>2</v>
      </c>
    </row>
    <row r="2304" spans="1:4" x14ac:dyDescent="0.25">
      <c r="A2304" s="1">
        <v>41890</v>
      </c>
      <c r="B2304" t="s">
        <v>20</v>
      </c>
      <c r="C2304">
        <v>360600</v>
      </c>
      <c r="D2304">
        <v>1</v>
      </c>
    </row>
    <row r="2305" spans="1:4" x14ac:dyDescent="0.25">
      <c r="A2305" s="1">
        <v>41891</v>
      </c>
      <c r="B2305" t="s">
        <v>24</v>
      </c>
      <c r="C2305">
        <v>608196</v>
      </c>
      <c r="D2305">
        <v>2</v>
      </c>
    </row>
    <row r="2306" spans="1:4" x14ac:dyDescent="0.25">
      <c r="A2306" s="1">
        <v>41892</v>
      </c>
      <c r="B2306" t="s">
        <v>22</v>
      </c>
      <c r="C2306">
        <v>928359</v>
      </c>
      <c r="D2306">
        <v>5</v>
      </c>
    </row>
    <row r="2307" spans="1:4" x14ac:dyDescent="0.25">
      <c r="A2307" s="1">
        <v>41893</v>
      </c>
      <c r="B2307" t="s">
        <v>21</v>
      </c>
      <c r="C2307">
        <v>534540</v>
      </c>
      <c r="D2307">
        <v>1</v>
      </c>
    </row>
    <row r="2308" spans="1:4" x14ac:dyDescent="0.25">
      <c r="A2308" s="1">
        <v>41894</v>
      </c>
      <c r="B2308" t="s">
        <v>25</v>
      </c>
      <c r="C2308">
        <v>403920</v>
      </c>
      <c r="D2308">
        <v>2</v>
      </c>
    </row>
    <row r="2309" spans="1:4" x14ac:dyDescent="0.25">
      <c r="A2309" s="1">
        <v>41899</v>
      </c>
      <c r="B2309" t="s">
        <v>22</v>
      </c>
      <c r="C2309">
        <v>548567</v>
      </c>
      <c r="D2309">
        <v>1</v>
      </c>
    </row>
    <row r="2310" spans="1:4" x14ac:dyDescent="0.25">
      <c r="A2310" s="1">
        <v>41900</v>
      </c>
      <c r="B2310" t="s">
        <v>21</v>
      </c>
      <c r="C2310">
        <v>1338270</v>
      </c>
      <c r="D2310">
        <v>3</v>
      </c>
    </row>
    <row r="2311" spans="1:4" x14ac:dyDescent="0.25">
      <c r="A2311" s="1">
        <v>41901</v>
      </c>
      <c r="B2311" t="s">
        <v>25</v>
      </c>
      <c r="C2311">
        <v>284867</v>
      </c>
      <c r="D2311">
        <v>2</v>
      </c>
    </row>
    <row r="2312" spans="1:4" x14ac:dyDescent="0.25">
      <c r="A2312" s="1">
        <v>41904</v>
      </c>
      <c r="B2312" t="s">
        <v>20</v>
      </c>
      <c r="C2312">
        <v>904420</v>
      </c>
      <c r="D2312">
        <v>2</v>
      </c>
    </row>
    <row r="2313" spans="1:4" x14ac:dyDescent="0.25">
      <c r="A2313" s="1">
        <v>41905</v>
      </c>
      <c r="B2313" t="s">
        <v>24</v>
      </c>
      <c r="C2313">
        <v>1151718</v>
      </c>
      <c r="D2313">
        <v>3</v>
      </c>
    </row>
    <row r="2314" spans="1:4" x14ac:dyDescent="0.25">
      <c r="A2314" s="1">
        <v>41907</v>
      </c>
      <c r="B2314" t="s">
        <v>21</v>
      </c>
      <c r="C2314">
        <v>1083636</v>
      </c>
      <c r="D2314">
        <v>1</v>
      </c>
    </row>
    <row r="2315" spans="1:4" x14ac:dyDescent="0.25">
      <c r="A2315" s="1">
        <v>41908</v>
      </c>
      <c r="B2315" t="s">
        <v>25</v>
      </c>
      <c r="C2315">
        <v>534540</v>
      </c>
      <c r="D2315">
        <v>1</v>
      </c>
    </row>
    <row r="2316" spans="1:4" x14ac:dyDescent="0.25">
      <c r="A2316" s="1">
        <v>41912</v>
      </c>
      <c r="B2316" t="s">
        <v>24</v>
      </c>
      <c r="C2316">
        <v>178367</v>
      </c>
      <c r="D2316">
        <v>1</v>
      </c>
    </row>
    <row r="2317" spans="1:4" x14ac:dyDescent="0.25">
      <c r="A2317" s="1">
        <v>41913</v>
      </c>
      <c r="B2317" t="s">
        <v>22</v>
      </c>
      <c r="C2317">
        <v>280272</v>
      </c>
      <c r="D2317">
        <v>1</v>
      </c>
    </row>
    <row r="2318" spans="1:4" x14ac:dyDescent="0.25">
      <c r="A2318" s="1">
        <v>41914</v>
      </c>
      <c r="B2318" t="s">
        <v>21</v>
      </c>
      <c r="C2318">
        <v>312240</v>
      </c>
      <c r="D2318">
        <v>1</v>
      </c>
    </row>
    <row r="2319" spans="1:4" x14ac:dyDescent="0.25">
      <c r="A2319" s="1">
        <v>41915</v>
      </c>
      <c r="B2319" t="s">
        <v>25</v>
      </c>
      <c r="C2319">
        <v>942340</v>
      </c>
      <c r="D2319">
        <v>2</v>
      </c>
    </row>
    <row r="2320" spans="1:4" x14ac:dyDescent="0.25">
      <c r="A2320" s="1">
        <v>41918</v>
      </c>
      <c r="B2320" t="s">
        <v>20</v>
      </c>
      <c r="C2320">
        <v>1470644</v>
      </c>
      <c r="D2320">
        <v>3</v>
      </c>
    </row>
    <row r="2321" spans="1:4" x14ac:dyDescent="0.25">
      <c r="A2321" s="1">
        <v>41919</v>
      </c>
      <c r="B2321" t="s">
        <v>24</v>
      </c>
      <c r="C2321">
        <v>857182</v>
      </c>
      <c r="D2321">
        <v>1</v>
      </c>
    </row>
    <row r="2322" spans="1:4" x14ac:dyDescent="0.25">
      <c r="A2322" s="1">
        <v>41920</v>
      </c>
      <c r="B2322" t="s">
        <v>22</v>
      </c>
      <c r="C2322">
        <v>1713754</v>
      </c>
      <c r="D2322">
        <v>4</v>
      </c>
    </row>
    <row r="2323" spans="1:4" x14ac:dyDescent="0.25">
      <c r="A2323" s="1">
        <v>41921</v>
      </c>
      <c r="B2323" t="s">
        <v>21</v>
      </c>
      <c r="C2323">
        <v>1115063</v>
      </c>
      <c r="D2323">
        <v>4</v>
      </c>
    </row>
    <row r="2324" spans="1:4" x14ac:dyDescent="0.25">
      <c r="A2324" s="1">
        <v>41922</v>
      </c>
      <c r="B2324" t="s">
        <v>25</v>
      </c>
      <c r="C2324">
        <v>259200</v>
      </c>
      <c r="D2324">
        <v>2</v>
      </c>
    </row>
    <row r="2325" spans="1:4" x14ac:dyDescent="0.25">
      <c r="A2325" s="1">
        <v>41926</v>
      </c>
      <c r="B2325" t="s">
        <v>24</v>
      </c>
      <c r="C2325">
        <v>863300</v>
      </c>
      <c r="D2325">
        <v>6</v>
      </c>
    </row>
    <row r="2326" spans="1:4" x14ac:dyDescent="0.25">
      <c r="A2326" s="1">
        <v>41927</v>
      </c>
      <c r="B2326" t="s">
        <v>22</v>
      </c>
      <c r="C2326">
        <v>259200</v>
      </c>
      <c r="D2326">
        <v>2</v>
      </c>
    </row>
    <row r="2327" spans="1:4" x14ac:dyDescent="0.25">
      <c r="A2327" s="1">
        <v>41928</v>
      </c>
      <c r="B2327" t="s">
        <v>21</v>
      </c>
      <c r="C2327">
        <v>582287</v>
      </c>
      <c r="D2327">
        <v>3</v>
      </c>
    </row>
    <row r="2328" spans="1:4" x14ac:dyDescent="0.25">
      <c r="A2328" s="1">
        <v>41929</v>
      </c>
      <c r="B2328" t="s">
        <v>25</v>
      </c>
      <c r="C2328">
        <v>282484</v>
      </c>
      <c r="D2328">
        <v>2</v>
      </c>
    </row>
    <row r="2329" spans="1:4" x14ac:dyDescent="0.25">
      <c r="A2329" s="1">
        <v>41930</v>
      </c>
      <c r="B2329" t="s">
        <v>19</v>
      </c>
      <c r="C2329">
        <v>129600</v>
      </c>
      <c r="D2329">
        <v>1</v>
      </c>
    </row>
    <row r="2330" spans="1:4" x14ac:dyDescent="0.25">
      <c r="A2330" s="1">
        <v>41932</v>
      </c>
      <c r="B2330" t="s">
        <v>20</v>
      </c>
      <c r="C2330">
        <v>274320</v>
      </c>
      <c r="D2330">
        <v>1</v>
      </c>
    </row>
    <row r="2331" spans="1:4" x14ac:dyDescent="0.25">
      <c r="A2331" s="1">
        <v>41933</v>
      </c>
      <c r="B2331" t="s">
        <v>24</v>
      </c>
      <c r="C2331">
        <v>490200</v>
      </c>
      <c r="D2331">
        <v>2</v>
      </c>
    </row>
    <row r="2332" spans="1:4" x14ac:dyDescent="0.25">
      <c r="A2332" s="1">
        <v>41934</v>
      </c>
      <c r="B2332" t="s">
        <v>22</v>
      </c>
      <c r="C2332">
        <v>274320</v>
      </c>
      <c r="D2332">
        <v>1</v>
      </c>
    </row>
    <row r="2333" spans="1:4" x14ac:dyDescent="0.25">
      <c r="A2333" s="1">
        <v>41935</v>
      </c>
      <c r="B2333" t="s">
        <v>21</v>
      </c>
      <c r="C2333">
        <v>205300</v>
      </c>
      <c r="D2333">
        <v>2</v>
      </c>
    </row>
    <row r="2334" spans="1:4" x14ac:dyDescent="0.25">
      <c r="A2334" s="1">
        <v>41936</v>
      </c>
      <c r="B2334" t="s">
        <v>25</v>
      </c>
      <c r="C2334">
        <v>387940</v>
      </c>
      <c r="D2334">
        <v>2</v>
      </c>
    </row>
    <row r="2335" spans="1:4" x14ac:dyDescent="0.25">
      <c r="A2335" s="1">
        <v>41937</v>
      </c>
      <c r="B2335" t="s">
        <v>19</v>
      </c>
      <c r="C2335">
        <v>274320</v>
      </c>
      <c r="D2335">
        <v>1</v>
      </c>
    </row>
    <row r="2336" spans="1:4" x14ac:dyDescent="0.25">
      <c r="A2336" s="1">
        <v>41940</v>
      </c>
      <c r="B2336" t="s">
        <v>24</v>
      </c>
      <c r="C2336">
        <v>461670</v>
      </c>
      <c r="D2336">
        <v>2</v>
      </c>
    </row>
    <row r="2337" spans="1:4" x14ac:dyDescent="0.25">
      <c r="A2337" s="1">
        <v>41941</v>
      </c>
      <c r="B2337" t="s">
        <v>22</v>
      </c>
      <c r="C2337">
        <v>1157276</v>
      </c>
      <c r="D2337">
        <v>2</v>
      </c>
    </row>
    <row r="2338" spans="1:4" x14ac:dyDescent="0.25">
      <c r="A2338" s="1">
        <v>41942</v>
      </c>
      <c r="B2338" t="s">
        <v>21</v>
      </c>
      <c r="C2338">
        <v>1023748</v>
      </c>
      <c r="D2338">
        <v>1</v>
      </c>
    </row>
    <row r="2339" spans="1:4" x14ac:dyDescent="0.25">
      <c r="A2339" s="1">
        <v>41943</v>
      </c>
      <c r="B2339" t="s">
        <v>25</v>
      </c>
      <c r="C2339">
        <v>1552720</v>
      </c>
      <c r="D2339">
        <v>3</v>
      </c>
    </row>
    <row r="2340" spans="1:4" x14ac:dyDescent="0.25">
      <c r="A2340" s="1">
        <v>41947</v>
      </c>
      <c r="B2340" t="s">
        <v>24</v>
      </c>
      <c r="C2340">
        <v>483880</v>
      </c>
      <c r="D2340">
        <v>2</v>
      </c>
    </row>
    <row r="2341" spans="1:4" x14ac:dyDescent="0.25">
      <c r="A2341" s="1">
        <v>41949</v>
      </c>
      <c r="B2341" t="s">
        <v>21</v>
      </c>
      <c r="C2341">
        <v>960749</v>
      </c>
      <c r="D2341">
        <v>3</v>
      </c>
    </row>
    <row r="2342" spans="1:4" x14ac:dyDescent="0.25">
      <c r="A2342" s="1">
        <v>41950</v>
      </c>
      <c r="B2342" t="s">
        <v>25</v>
      </c>
      <c r="C2342">
        <v>872433</v>
      </c>
      <c r="D2342">
        <v>2</v>
      </c>
    </row>
    <row r="2343" spans="1:4" x14ac:dyDescent="0.25">
      <c r="A2343" s="1">
        <v>41953</v>
      </c>
      <c r="B2343" t="s">
        <v>20</v>
      </c>
      <c r="C2343">
        <v>1804248</v>
      </c>
      <c r="D2343">
        <v>4</v>
      </c>
    </row>
    <row r="2344" spans="1:4" x14ac:dyDescent="0.25">
      <c r="A2344" s="1">
        <v>41954</v>
      </c>
      <c r="B2344" t="s">
        <v>24</v>
      </c>
      <c r="C2344">
        <v>1225187</v>
      </c>
      <c r="D2344">
        <v>6</v>
      </c>
    </row>
    <row r="2345" spans="1:4" x14ac:dyDescent="0.25">
      <c r="A2345" s="1">
        <v>41956</v>
      </c>
      <c r="B2345" t="s">
        <v>21</v>
      </c>
      <c r="C2345">
        <v>537160</v>
      </c>
      <c r="D2345">
        <v>3</v>
      </c>
    </row>
    <row r="2346" spans="1:4" x14ac:dyDescent="0.25">
      <c r="A2346" s="1">
        <v>41957</v>
      </c>
      <c r="B2346" t="s">
        <v>25</v>
      </c>
      <c r="C2346">
        <v>747507</v>
      </c>
      <c r="D2346">
        <v>2</v>
      </c>
    </row>
    <row r="2347" spans="1:4" x14ac:dyDescent="0.25">
      <c r="A2347" s="1">
        <v>41961</v>
      </c>
      <c r="B2347" t="s">
        <v>24</v>
      </c>
      <c r="C2347">
        <v>129600</v>
      </c>
      <c r="D2347">
        <v>1</v>
      </c>
    </row>
    <row r="2348" spans="1:4" x14ac:dyDescent="0.25">
      <c r="A2348" s="1">
        <v>41962</v>
      </c>
      <c r="B2348" t="s">
        <v>22</v>
      </c>
      <c r="C2348">
        <v>1100820</v>
      </c>
      <c r="D2348">
        <v>2</v>
      </c>
    </row>
    <row r="2349" spans="1:4" x14ac:dyDescent="0.25">
      <c r="A2349" s="1">
        <v>41963</v>
      </c>
      <c r="B2349" t="s">
        <v>21</v>
      </c>
      <c r="C2349">
        <v>992268</v>
      </c>
      <c r="D2349">
        <v>1</v>
      </c>
    </row>
    <row r="2350" spans="1:4" x14ac:dyDescent="0.25">
      <c r="A2350" s="1">
        <v>41964</v>
      </c>
      <c r="B2350" t="s">
        <v>25</v>
      </c>
      <c r="C2350">
        <v>794020</v>
      </c>
      <c r="D2350">
        <v>4</v>
      </c>
    </row>
    <row r="2351" spans="1:4" x14ac:dyDescent="0.25">
      <c r="A2351" s="1">
        <v>41967</v>
      </c>
      <c r="B2351" t="s">
        <v>20</v>
      </c>
      <c r="C2351">
        <v>2183635</v>
      </c>
      <c r="D2351">
        <v>3</v>
      </c>
    </row>
    <row r="2352" spans="1:4" x14ac:dyDescent="0.25">
      <c r="A2352" s="1">
        <v>41968</v>
      </c>
      <c r="B2352" t="s">
        <v>24</v>
      </c>
      <c r="C2352">
        <v>717008</v>
      </c>
      <c r="D2352">
        <v>2</v>
      </c>
    </row>
    <row r="2353" spans="1:4" x14ac:dyDescent="0.25">
      <c r="A2353" s="1">
        <v>41969</v>
      </c>
      <c r="B2353" t="s">
        <v>22</v>
      </c>
      <c r="C2353">
        <v>956190</v>
      </c>
      <c r="D2353">
        <v>5</v>
      </c>
    </row>
    <row r="2354" spans="1:4" x14ac:dyDescent="0.25">
      <c r="A2354" s="1">
        <v>41970</v>
      </c>
      <c r="B2354" t="s">
        <v>21</v>
      </c>
      <c r="C2354">
        <v>1642018</v>
      </c>
      <c r="D2354">
        <v>5</v>
      </c>
    </row>
    <row r="2355" spans="1:4" x14ac:dyDescent="0.25">
      <c r="A2355" s="1">
        <v>41971</v>
      </c>
      <c r="B2355" t="s">
        <v>25</v>
      </c>
      <c r="C2355">
        <v>751382</v>
      </c>
      <c r="D2355">
        <v>2</v>
      </c>
    </row>
    <row r="2356" spans="1:4" x14ac:dyDescent="0.25">
      <c r="A2356" s="1">
        <v>41972</v>
      </c>
      <c r="B2356" t="s">
        <v>19</v>
      </c>
      <c r="C2356">
        <v>312240</v>
      </c>
      <c r="D2356">
        <v>1</v>
      </c>
    </row>
    <row r="2357" spans="1:4" x14ac:dyDescent="0.25">
      <c r="A2357" s="1">
        <v>41974</v>
      </c>
      <c r="B2357" t="s">
        <v>20</v>
      </c>
      <c r="C2357">
        <v>807080</v>
      </c>
      <c r="D2357">
        <v>2</v>
      </c>
    </row>
    <row r="2358" spans="1:4" x14ac:dyDescent="0.25">
      <c r="A2358" s="1">
        <v>41975</v>
      </c>
      <c r="B2358" t="s">
        <v>24</v>
      </c>
      <c r="C2358">
        <v>715737</v>
      </c>
      <c r="D2358">
        <v>4</v>
      </c>
    </row>
    <row r="2359" spans="1:4" x14ac:dyDescent="0.25">
      <c r="A2359" s="1">
        <v>41976</v>
      </c>
      <c r="B2359" t="s">
        <v>22</v>
      </c>
      <c r="C2359">
        <v>2032797</v>
      </c>
      <c r="D2359">
        <v>5</v>
      </c>
    </row>
    <row r="2360" spans="1:4" x14ac:dyDescent="0.25">
      <c r="A2360" s="1">
        <v>41977</v>
      </c>
      <c r="B2360" t="s">
        <v>21</v>
      </c>
      <c r="C2360">
        <v>637732</v>
      </c>
      <c r="D2360">
        <v>2</v>
      </c>
    </row>
    <row r="2361" spans="1:4" x14ac:dyDescent="0.25">
      <c r="A2361" s="1">
        <v>41978</v>
      </c>
      <c r="B2361" t="s">
        <v>25</v>
      </c>
      <c r="C2361">
        <v>784771</v>
      </c>
      <c r="D2361">
        <v>3</v>
      </c>
    </row>
    <row r="2362" spans="1:4" x14ac:dyDescent="0.25">
      <c r="A2362" s="1">
        <v>41982</v>
      </c>
      <c r="B2362" t="s">
        <v>24</v>
      </c>
      <c r="C2362">
        <v>2526029</v>
      </c>
      <c r="D2362">
        <v>5</v>
      </c>
    </row>
    <row r="2363" spans="1:4" x14ac:dyDescent="0.25">
      <c r="A2363" s="1">
        <v>41983</v>
      </c>
      <c r="B2363" t="s">
        <v>22</v>
      </c>
      <c r="C2363">
        <v>577028</v>
      </c>
      <c r="D2363">
        <v>3</v>
      </c>
    </row>
    <row r="2364" spans="1:4" x14ac:dyDescent="0.25">
      <c r="A2364" s="1">
        <v>41984</v>
      </c>
      <c r="B2364" t="s">
        <v>21</v>
      </c>
      <c r="C2364">
        <v>1380160</v>
      </c>
      <c r="D2364">
        <v>3</v>
      </c>
    </row>
    <row r="2365" spans="1:4" x14ac:dyDescent="0.25">
      <c r="A2365" s="1">
        <v>41985</v>
      </c>
      <c r="B2365" t="s">
        <v>25</v>
      </c>
      <c r="C2365">
        <v>557340</v>
      </c>
      <c r="D2365">
        <v>2</v>
      </c>
    </row>
    <row r="2366" spans="1:4" x14ac:dyDescent="0.25">
      <c r="A2366" s="1">
        <v>41986</v>
      </c>
      <c r="B2366" t="s">
        <v>19</v>
      </c>
      <c r="C2366">
        <v>274320</v>
      </c>
      <c r="D2366">
        <v>1</v>
      </c>
    </row>
    <row r="2367" spans="1:4" x14ac:dyDescent="0.25">
      <c r="A2367" s="1">
        <v>41989</v>
      </c>
      <c r="B2367" t="s">
        <v>24</v>
      </c>
      <c r="C2367">
        <v>433971</v>
      </c>
      <c r="D2367">
        <v>2</v>
      </c>
    </row>
    <row r="2368" spans="1:4" x14ac:dyDescent="0.25">
      <c r="A2368" s="1">
        <v>41990</v>
      </c>
      <c r="B2368" t="s">
        <v>22</v>
      </c>
      <c r="C2368">
        <v>2996474</v>
      </c>
      <c r="D2368">
        <v>12</v>
      </c>
    </row>
    <row r="2369" spans="1:4" x14ac:dyDescent="0.25">
      <c r="A2369" s="1">
        <v>41991</v>
      </c>
      <c r="B2369" t="s">
        <v>21</v>
      </c>
      <c r="C2369">
        <v>403920</v>
      </c>
      <c r="D2369">
        <v>2</v>
      </c>
    </row>
    <row r="2370" spans="1:4" x14ac:dyDescent="0.25">
      <c r="A2370" s="1">
        <v>41992</v>
      </c>
      <c r="B2370" t="s">
        <v>25</v>
      </c>
      <c r="C2370">
        <v>940364</v>
      </c>
      <c r="D2370">
        <v>6</v>
      </c>
    </row>
    <row r="2371" spans="1:4" x14ac:dyDescent="0.25">
      <c r="A2371" s="1">
        <v>41993</v>
      </c>
      <c r="B2371" t="s">
        <v>19</v>
      </c>
      <c r="C2371">
        <v>630100</v>
      </c>
      <c r="D2371">
        <v>1</v>
      </c>
    </row>
    <row r="2372" spans="1:4" x14ac:dyDescent="0.25">
      <c r="A2372" s="1">
        <v>41995</v>
      </c>
      <c r="B2372" t="s">
        <v>20</v>
      </c>
      <c r="C2372">
        <v>838780</v>
      </c>
      <c r="D2372">
        <v>5</v>
      </c>
    </row>
    <row r="2373" spans="1:4" x14ac:dyDescent="0.25">
      <c r="A2373" s="1">
        <v>41996</v>
      </c>
      <c r="B2373" t="s">
        <v>24</v>
      </c>
      <c r="C2373">
        <v>533520</v>
      </c>
      <c r="D2373">
        <v>3</v>
      </c>
    </row>
    <row r="2374" spans="1:4" x14ac:dyDescent="0.25">
      <c r="A2374" s="1">
        <v>41997</v>
      </c>
      <c r="B2374" t="s">
        <v>22</v>
      </c>
      <c r="C2374">
        <v>259200</v>
      </c>
      <c r="D2374">
        <v>2</v>
      </c>
    </row>
    <row r="2375" spans="1:4" x14ac:dyDescent="0.25">
      <c r="A2375" s="1">
        <v>41999</v>
      </c>
      <c r="B2375" t="s">
        <v>25</v>
      </c>
      <c r="C2375">
        <v>924704</v>
      </c>
      <c r="D2375">
        <v>2</v>
      </c>
    </row>
    <row r="2376" spans="1:4" x14ac:dyDescent="0.25">
      <c r="A2376" s="1">
        <v>42002</v>
      </c>
      <c r="B2376" t="s">
        <v>20</v>
      </c>
      <c r="C2376">
        <v>937440</v>
      </c>
      <c r="D2376">
        <v>5</v>
      </c>
    </row>
    <row r="2377" spans="1:4" x14ac:dyDescent="0.25">
      <c r="A2377" s="1">
        <v>42003</v>
      </c>
      <c r="B2377" t="s">
        <v>24</v>
      </c>
      <c r="C2377">
        <v>2227940</v>
      </c>
      <c r="D2377">
        <v>9</v>
      </c>
    </row>
    <row r="2378" spans="1:4" x14ac:dyDescent="0.25">
      <c r="A2378" s="1">
        <v>42009</v>
      </c>
      <c r="B2378" t="s">
        <v>20</v>
      </c>
      <c r="C2378">
        <v>1092463</v>
      </c>
      <c r="D2378">
        <v>4</v>
      </c>
    </row>
    <row r="2379" spans="1:4" x14ac:dyDescent="0.25">
      <c r="A2379" s="1">
        <v>42010</v>
      </c>
      <c r="B2379" t="s">
        <v>24</v>
      </c>
      <c r="C2379">
        <v>1977756</v>
      </c>
      <c r="D2379">
        <v>7</v>
      </c>
    </row>
    <row r="2380" spans="1:4" x14ac:dyDescent="0.25">
      <c r="A2380" s="1">
        <v>42011</v>
      </c>
      <c r="B2380" t="s">
        <v>22</v>
      </c>
      <c r="C2380">
        <v>1283281</v>
      </c>
      <c r="D2380">
        <v>5</v>
      </c>
    </row>
    <row r="2381" spans="1:4" x14ac:dyDescent="0.25">
      <c r="A2381" s="1">
        <v>42012</v>
      </c>
      <c r="B2381" t="s">
        <v>21</v>
      </c>
      <c r="C2381">
        <v>530051</v>
      </c>
      <c r="D2381">
        <v>2</v>
      </c>
    </row>
    <row r="2382" spans="1:4" x14ac:dyDescent="0.25">
      <c r="A2382" s="1">
        <v>42013</v>
      </c>
      <c r="B2382" t="s">
        <v>25</v>
      </c>
      <c r="C2382">
        <v>1196196</v>
      </c>
      <c r="D2382">
        <v>8</v>
      </c>
    </row>
    <row r="2383" spans="1:4" x14ac:dyDescent="0.25">
      <c r="A2383" s="1">
        <v>42017</v>
      </c>
      <c r="B2383" t="s">
        <v>24</v>
      </c>
      <c r="C2383">
        <v>809496</v>
      </c>
      <c r="D2383">
        <v>6</v>
      </c>
    </row>
    <row r="2384" spans="1:4" x14ac:dyDescent="0.25">
      <c r="A2384" s="1">
        <v>42018</v>
      </c>
      <c r="B2384" t="s">
        <v>22</v>
      </c>
      <c r="C2384">
        <v>1224032</v>
      </c>
      <c r="D2384">
        <v>4</v>
      </c>
    </row>
    <row r="2385" spans="1:4" x14ac:dyDescent="0.25">
      <c r="A2385" s="1">
        <v>42019</v>
      </c>
      <c r="B2385" t="s">
        <v>21</v>
      </c>
      <c r="C2385">
        <v>1024987</v>
      </c>
      <c r="D2385">
        <v>4</v>
      </c>
    </row>
    <row r="2386" spans="1:4" x14ac:dyDescent="0.25">
      <c r="A2386" s="1">
        <v>42020</v>
      </c>
      <c r="B2386" t="s">
        <v>25</v>
      </c>
      <c r="C2386">
        <v>1076810</v>
      </c>
      <c r="D2386">
        <v>7</v>
      </c>
    </row>
    <row r="2387" spans="1:4" x14ac:dyDescent="0.25">
      <c r="A2387" s="1">
        <v>42023</v>
      </c>
      <c r="B2387" t="s">
        <v>20</v>
      </c>
      <c r="C2387">
        <v>727848</v>
      </c>
      <c r="D2387">
        <v>4</v>
      </c>
    </row>
    <row r="2388" spans="1:4" x14ac:dyDescent="0.25">
      <c r="A2388" s="1">
        <v>42024</v>
      </c>
      <c r="B2388" t="s">
        <v>24</v>
      </c>
      <c r="C2388">
        <v>330239</v>
      </c>
      <c r="D2388">
        <v>2</v>
      </c>
    </row>
    <row r="2389" spans="1:4" x14ac:dyDescent="0.25">
      <c r="A2389" s="1">
        <v>42026</v>
      </c>
      <c r="B2389" t="s">
        <v>21</v>
      </c>
      <c r="C2389">
        <v>352855</v>
      </c>
      <c r="D2389">
        <v>2</v>
      </c>
    </row>
    <row r="2390" spans="1:4" x14ac:dyDescent="0.25">
      <c r="A2390" s="1">
        <v>42027</v>
      </c>
      <c r="B2390" t="s">
        <v>25</v>
      </c>
      <c r="C2390">
        <v>782762</v>
      </c>
      <c r="D2390">
        <v>3</v>
      </c>
    </row>
    <row r="2391" spans="1:4" x14ac:dyDescent="0.25">
      <c r="A2391" s="1">
        <v>42030</v>
      </c>
      <c r="B2391" t="s">
        <v>20</v>
      </c>
      <c r="C2391">
        <v>2075979</v>
      </c>
      <c r="D2391">
        <v>10</v>
      </c>
    </row>
    <row r="2392" spans="1:4" x14ac:dyDescent="0.25">
      <c r="A2392" s="1">
        <v>42031</v>
      </c>
      <c r="B2392" t="s">
        <v>24</v>
      </c>
      <c r="C2392">
        <v>674580</v>
      </c>
      <c r="D2392">
        <v>5</v>
      </c>
    </row>
    <row r="2393" spans="1:4" x14ac:dyDescent="0.25">
      <c r="A2393" s="1">
        <v>42032</v>
      </c>
      <c r="B2393" t="s">
        <v>22</v>
      </c>
      <c r="C2393">
        <v>830192</v>
      </c>
      <c r="D2393">
        <v>5</v>
      </c>
    </row>
    <row r="2394" spans="1:4" x14ac:dyDescent="0.25">
      <c r="A2394" s="1">
        <v>42033</v>
      </c>
      <c r="B2394" t="s">
        <v>21</v>
      </c>
      <c r="C2394">
        <v>674580</v>
      </c>
      <c r="D2394">
        <v>5</v>
      </c>
    </row>
    <row r="2395" spans="1:4" x14ac:dyDescent="0.25">
      <c r="A2395" s="1">
        <v>42034</v>
      </c>
      <c r="B2395" t="s">
        <v>25</v>
      </c>
      <c r="C2395">
        <v>809496</v>
      </c>
      <c r="D2395">
        <v>6</v>
      </c>
    </row>
    <row r="2396" spans="1:4" x14ac:dyDescent="0.25">
      <c r="A2396" s="1">
        <v>42037</v>
      </c>
      <c r="B2396" t="s">
        <v>20</v>
      </c>
      <c r="C2396">
        <v>1124058</v>
      </c>
      <c r="D2396">
        <v>6</v>
      </c>
    </row>
    <row r="2397" spans="1:4" x14ac:dyDescent="0.25">
      <c r="A2397" s="1">
        <v>42038</v>
      </c>
      <c r="B2397" t="s">
        <v>24</v>
      </c>
      <c r="C2397">
        <v>1132532</v>
      </c>
      <c r="D2397">
        <v>4</v>
      </c>
    </row>
    <row r="2398" spans="1:4" x14ac:dyDescent="0.25">
      <c r="A2398" s="1">
        <v>42039</v>
      </c>
      <c r="B2398" t="s">
        <v>22</v>
      </c>
      <c r="C2398">
        <v>313283</v>
      </c>
      <c r="D2398">
        <v>2</v>
      </c>
    </row>
    <row r="2399" spans="1:4" x14ac:dyDescent="0.25">
      <c r="A2399" s="1">
        <v>42040</v>
      </c>
      <c r="B2399" t="s">
        <v>21</v>
      </c>
      <c r="C2399">
        <v>715975</v>
      </c>
      <c r="D2399">
        <v>2</v>
      </c>
    </row>
    <row r="2400" spans="1:4" x14ac:dyDescent="0.25">
      <c r="A2400" s="1">
        <v>42041</v>
      </c>
      <c r="B2400" t="s">
        <v>25</v>
      </c>
      <c r="C2400">
        <v>2162967</v>
      </c>
      <c r="D2400">
        <v>4</v>
      </c>
    </row>
    <row r="2401" spans="1:4" x14ac:dyDescent="0.25">
      <c r="A2401" s="1">
        <v>42044</v>
      </c>
      <c r="B2401" t="s">
        <v>20</v>
      </c>
      <c r="C2401">
        <v>269832</v>
      </c>
      <c r="D2401">
        <v>2</v>
      </c>
    </row>
    <row r="2402" spans="1:4" x14ac:dyDescent="0.25">
      <c r="A2402" s="1">
        <v>42045</v>
      </c>
      <c r="B2402" t="s">
        <v>24</v>
      </c>
      <c r="C2402">
        <v>577856</v>
      </c>
      <c r="D2402">
        <v>4</v>
      </c>
    </row>
    <row r="2403" spans="1:4" x14ac:dyDescent="0.25">
      <c r="A2403" s="1">
        <v>42046</v>
      </c>
      <c r="B2403" t="s">
        <v>22</v>
      </c>
      <c r="C2403">
        <v>287045</v>
      </c>
      <c r="D2403">
        <v>2</v>
      </c>
    </row>
    <row r="2404" spans="1:4" x14ac:dyDescent="0.25">
      <c r="A2404" s="1">
        <v>42048</v>
      </c>
      <c r="B2404" t="s">
        <v>25</v>
      </c>
      <c r="C2404">
        <v>620200</v>
      </c>
      <c r="D2404">
        <v>3</v>
      </c>
    </row>
    <row r="2405" spans="1:4" x14ac:dyDescent="0.25">
      <c r="A2405" s="1">
        <v>42053</v>
      </c>
      <c r="B2405" t="s">
        <v>22</v>
      </c>
      <c r="C2405">
        <v>195323</v>
      </c>
      <c r="D2405">
        <v>1</v>
      </c>
    </row>
    <row r="2406" spans="1:4" x14ac:dyDescent="0.25">
      <c r="A2406" s="1">
        <v>42054</v>
      </c>
      <c r="B2406" t="s">
        <v>21</v>
      </c>
      <c r="C2406">
        <v>885831</v>
      </c>
      <c r="D2406">
        <v>2</v>
      </c>
    </row>
    <row r="2407" spans="1:4" x14ac:dyDescent="0.25">
      <c r="A2407" s="1">
        <v>42058</v>
      </c>
      <c r="B2407" t="s">
        <v>20</v>
      </c>
      <c r="C2407">
        <v>1128401</v>
      </c>
      <c r="D2407">
        <v>1</v>
      </c>
    </row>
    <row r="2408" spans="1:4" x14ac:dyDescent="0.25">
      <c r="A2408" s="1">
        <v>42059</v>
      </c>
      <c r="B2408" t="s">
        <v>24</v>
      </c>
      <c r="C2408">
        <v>134916</v>
      </c>
      <c r="D2408">
        <v>1</v>
      </c>
    </row>
    <row r="2409" spans="1:4" x14ac:dyDescent="0.25">
      <c r="A2409" s="1">
        <v>42060</v>
      </c>
      <c r="B2409" t="s">
        <v>22</v>
      </c>
      <c r="C2409">
        <v>534540</v>
      </c>
      <c r="D2409">
        <v>1</v>
      </c>
    </row>
    <row r="2410" spans="1:4" x14ac:dyDescent="0.25">
      <c r="A2410" s="1">
        <v>42061</v>
      </c>
      <c r="B2410" t="s">
        <v>21</v>
      </c>
      <c r="C2410">
        <v>376686</v>
      </c>
      <c r="D2410">
        <v>2</v>
      </c>
    </row>
    <row r="2411" spans="1:4" x14ac:dyDescent="0.25">
      <c r="A2411" s="1">
        <v>42062</v>
      </c>
      <c r="B2411" t="s">
        <v>25</v>
      </c>
      <c r="C2411">
        <v>577831</v>
      </c>
      <c r="D2411">
        <v>2</v>
      </c>
    </row>
    <row r="2412" spans="1:4" x14ac:dyDescent="0.25">
      <c r="A2412" s="1">
        <v>42065</v>
      </c>
      <c r="B2412" t="s">
        <v>20</v>
      </c>
      <c r="C2412">
        <v>134916</v>
      </c>
      <c r="D2412">
        <v>1</v>
      </c>
    </row>
    <row r="2413" spans="1:4" x14ac:dyDescent="0.25">
      <c r="A2413" s="1">
        <v>42066</v>
      </c>
      <c r="B2413" t="s">
        <v>24</v>
      </c>
      <c r="C2413">
        <v>161780</v>
      </c>
      <c r="D2413">
        <v>1</v>
      </c>
    </row>
    <row r="2414" spans="1:4" x14ac:dyDescent="0.25">
      <c r="A2414" s="1">
        <v>42067</v>
      </c>
      <c r="B2414" t="s">
        <v>22</v>
      </c>
      <c r="C2414">
        <v>1223825</v>
      </c>
      <c r="D2414">
        <v>5</v>
      </c>
    </row>
    <row r="2415" spans="1:4" x14ac:dyDescent="0.25">
      <c r="A2415" s="1">
        <v>42068</v>
      </c>
      <c r="B2415" t="s">
        <v>21</v>
      </c>
      <c r="C2415">
        <v>524612</v>
      </c>
      <c r="D2415">
        <v>3</v>
      </c>
    </row>
    <row r="2416" spans="1:4" x14ac:dyDescent="0.25">
      <c r="A2416" s="1">
        <v>42069</v>
      </c>
      <c r="B2416" t="s">
        <v>25</v>
      </c>
      <c r="C2416">
        <v>472974</v>
      </c>
      <c r="D2416">
        <v>2</v>
      </c>
    </row>
    <row r="2417" spans="1:4" x14ac:dyDescent="0.25">
      <c r="A2417" s="1">
        <v>42072</v>
      </c>
      <c r="B2417" t="s">
        <v>20</v>
      </c>
      <c r="C2417">
        <v>447156</v>
      </c>
      <c r="D2417">
        <v>2</v>
      </c>
    </row>
    <row r="2418" spans="1:4" x14ac:dyDescent="0.25">
      <c r="A2418" s="1">
        <v>42075</v>
      </c>
      <c r="B2418" t="s">
        <v>21</v>
      </c>
      <c r="C2418">
        <v>336275</v>
      </c>
      <c r="D2418">
        <v>1</v>
      </c>
    </row>
    <row r="2419" spans="1:4" x14ac:dyDescent="0.25">
      <c r="A2419" s="1">
        <v>42076</v>
      </c>
      <c r="B2419" t="s">
        <v>25</v>
      </c>
      <c r="C2419">
        <v>178367</v>
      </c>
      <c r="D2419">
        <v>1</v>
      </c>
    </row>
    <row r="2420" spans="1:4" x14ac:dyDescent="0.25">
      <c r="A2420" s="1">
        <v>42079</v>
      </c>
      <c r="B2420" t="s">
        <v>20</v>
      </c>
      <c r="C2420">
        <v>322100</v>
      </c>
      <c r="D2420">
        <v>1</v>
      </c>
    </row>
    <row r="2421" spans="1:4" x14ac:dyDescent="0.25">
      <c r="A2421" s="1">
        <v>42082</v>
      </c>
      <c r="B2421" t="s">
        <v>21</v>
      </c>
      <c r="C2421">
        <v>274320</v>
      </c>
      <c r="D2421">
        <v>1</v>
      </c>
    </row>
    <row r="2422" spans="1:4" x14ac:dyDescent="0.25">
      <c r="A2422" s="1">
        <v>42083</v>
      </c>
      <c r="B2422" t="s">
        <v>25</v>
      </c>
      <c r="C2422">
        <v>862589</v>
      </c>
      <c r="D2422">
        <v>2</v>
      </c>
    </row>
    <row r="2423" spans="1:4" x14ac:dyDescent="0.25">
      <c r="A2423" s="1">
        <v>42087</v>
      </c>
      <c r="B2423" t="s">
        <v>24</v>
      </c>
      <c r="C2423">
        <v>507854</v>
      </c>
      <c r="D2423">
        <v>3</v>
      </c>
    </row>
    <row r="2424" spans="1:4" x14ac:dyDescent="0.25">
      <c r="A2424" s="1">
        <v>42088</v>
      </c>
      <c r="B2424" t="s">
        <v>22</v>
      </c>
      <c r="C2424">
        <v>309559</v>
      </c>
      <c r="D2424">
        <v>1</v>
      </c>
    </row>
    <row r="2425" spans="1:4" x14ac:dyDescent="0.25">
      <c r="A2425" s="1">
        <v>42089</v>
      </c>
      <c r="B2425" t="s">
        <v>21</v>
      </c>
      <c r="C2425">
        <v>632278</v>
      </c>
      <c r="D2425">
        <v>2</v>
      </c>
    </row>
    <row r="2426" spans="1:4" x14ac:dyDescent="0.25">
      <c r="A2426" s="1">
        <v>42090</v>
      </c>
      <c r="B2426" t="s">
        <v>25</v>
      </c>
      <c r="C2426">
        <v>255731</v>
      </c>
      <c r="D2426">
        <v>1</v>
      </c>
    </row>
    <row r="2427" spans="1:4" x14ac:dyDescent="0.25">
      <c r="A2427" s="1">
        <v>42093</v>
      </c>
      <c r="B2427" t="s">
        <v>20</v>
      </c>
      <c r="C2427">
        <v>134916</v>
      </c>
      <c r="D2427">
        <v>1</v>
      </c>
    </row>
    <row r="2428" spans="1:4" x14ac:dyDescent="0.25">
      <c r="A2428" s="1">
        <v>42094</v>
      </c>
      <c r="B2428" t="s">
        <v>24</v>
      </c>
      <c r="C2428">
        <v>1674101</v>
      </c>
      <c r="D2428">
        <v>3</v>
      </c>
    </row>
    <row r="2429" spans="1:4" x14ac:dyDescent="0.25">
      <c r="A2429" s="1">
        <v>42100</v>
      </c>
      <c r="B2429" t="s">
        <v>20</v>
      </c>
      <c r="C2429">
        <v>881180</v>
      </c>
      <c r="D2429">
        <v>6</v>
      </c>
    </row>
    <row r="2430" spans="1:4" x14ac:dyDescent="0.25">
      <c r="A2430" s="1">
        <v>42101</v>
      </c>
      <c r="B2430" t="s">
        <v>24</v>
      </c>
      <c r="C2430">
        <v>1491143</v>
      </c>
      <c r="D2430">
        <v>9</v>
      </c>
    </row>
    <row r="2431" spans="1:4" x14ac:dyDescent="0.25">
      <c r="A2431" s="1">
        <v>42102</v>
      </c>
      <c r="B2431" t="s">
        <v>22</v>
      </c>
      <c r="C2431">
        <v>847663</v>
      </c>
      <c r="D2431">
        <v>4</v>
      </c>
    </row>
    <row r="2432" spans="1:4" x14ac:dyDescent="0.25">
      <c r="A2432" s="1">
        <v>42103</v>
      </c>
      <c r="B2432" t="s">
        <v>21</v>
      </c>
      <c r="C2432">
        <v>809496</v>
      </c>
      <c r="D2432">
        <v>6</v>
      </c>
    </row>
    <row r="2433" spans="1:4" x14ac:dyDescent="0.25">
      <c r="A2433" s="1">
        <v>42104</v>
      </c>
      <c r="B2433" t="s">
        <v>25</v>
      </c>
      <c r="C2433">
        <v>930310</v>
      </c>
      <c r="D2433">
        <v>6</v>
      </c>
    </row>
    <row r="2434" spans="1:4" x14ac:dyDescent="0.25">
      <c r="A2434" s="1">
        <v>42107</v>
      </c>
      <c r="B2434" t="s">
        <v>20</v>
      </c>
      <c r="C2434">
        <v>269832</v>
      </c>
      <c r="D2434">
        <v>2</v>
      </c>
    </row>
    <row r="2435" spans="1:4" x14ac:dyDescent="0.25">
      <c r="A2435" s="1">
        <v>42108</v>
      </c>
      <c r="B2435" t="s">
        <v>24</v>
      </c>
      <c r="C2435">
        <v>297424</v>
      </c>
      <c r="D2435">
        <v>2</v>
      </c>
    </row>
    <row r="2436" spans="1:4" x14ac:dyDescent="0.25">
      <c r="A2436" s="1">
        <v>42109</v>
      </c>
      <c r="B2436" t="s">
        <v>22</v>
      </c>
      <c r="C2436">
        <v>313283</v>
      </c>
      <c r="D2436">
        <v>2</v>
      </c>
    </row>
    <row r="2437" spans="1:4" x14ac:dyDescent="0.25">
      <c r="A2437" s="1">
        <v>42110</v>
      </c>
      <c r="B2437" t="s">
        <v>21</v>
      </c>
      <c r="C2437">
        <v>134916</v>
      </c>
      <c r="D2437">
        <v>1</v>
      </c>
    </row>
    <row r="2438" spans="1:4" x14ac:dyDescent="0.25">
      <c r="A2438" s="1">
        <v>42111</v>
      </c>
      <c r="B2438" t="s">
        <v>25</v>
      </c>
      <c r="C2438">
        <v>706785</v>
      </c>
      <c r="D2438">
        <v>3</v>
      </c>
    </row>
    <row r="2439" spans="1:4" x14ac:dyDescent="0.25">
      <c r="A2439" s="1">
        <v>42114</v>
      </c>
      <c r="B2439" t="s">
        <v>20</v>
      </c>
      <c r="C2439">
        <v>535243</v>
      </c>
      <c r="D2439">
        <v>3</v>
      </c>
    </row>
    <row r="2440" spans="1:4" x14ac:dyDescent="0.25">
      <c r="A2440" s="1">
        <v>42115</v>
      </c>
      <c r="B2440" t="s">
        <v>24</v>
      </c>
      <c r="C2440">
        <v>564956</v>
      </c>
      <c r="D2440">
        <v>3</v>
      </c>
    </row>
    <row r="2441" spans="1:4" x14ac:dyDescent="0.25">
      <c r="A2441" s="1">
        <v>42117</v>
      </c>
      <c r="B2441" t="s">
        <v>21</v>
      </c>
      <c r="C2441">
        <v>134916</v>
      </c>
      <c r="D2441">
        <v>1</v>
      </c>
    </row>
    <row r="2442" spans="1:4" x14ac:dyDescent="0.25">
      <c r="A2442" s="1">
        <v>42118</v>
      </c>
      <c r="B2442" t="s">
        <v>25</v>
      </c>
      <c r="C2442">
        <v>195323</v>
      </c>
      <c r="D2442">
        <v>1</v>
      </c>
    </row>
    <row r="2443" spans="1:4" x14ac:dyDescent="0.25">
      <c r="A2443" s="1">
        <v>42121</v>
      </c>
      <c r="B2443" t="s">
        <v>20</v>
      </c>
      <c r="C2443">
        <v>312240</v>
      </c>
      <c r="D2443">
        <v>1</v>
      </c>
    </row>
    <row r="2444" spans="1:4" x14ac:dyDescent="0.25">
      <c r="A2444" s="1">
        <v>42122</v>
      </c>
      <c r="B2444" t="s">
        <v>24</v>
      </c>
      <c r="C2444">
        <v>12657364</v>
      </c>
      <c r="D2444">
        <v>56</v>
      </c>
    </row>
    <row r="2445" spans="1:4" x14ac:dyDescent="0.25">
      <c r="A2445" s="1">
        <v>42123</v>
      </c>
      <c r="B2445" t="s">
        <v>22</v>
      </c>
      <c r="C2445">
        <v>25885461</v>
      </c>
      <c r="D2445">
        <v>145</v>
      </c>
    </row>
    <row r="2446" spans="1:4" x14ac:dyDescent="0.25">
      <c r="A2446" s="1">
        <v>42124</v>
      </c>
      <c r="B2446" t="s">
        <v>21</v>
      </c>
      <c r="C2446">
        <v>49713146</v>
      </c>
      <c r="D2446">
        <v>283</v>
      </c>
    </row>
    <row r="2447" spans="1:4" x14ac:dyDescent="0.25">
      <c r="A2447" s="1">
        <v>42126</v>
      </c>
      <c r="B2447" t="s">
        <v>19</v>
      </c>
      <c r="C2447">
        <v>3948773</v>
      </c>
      <c r="D2447">
        <v>23</v>
      </c>
    </row>
    <row r="2448" spans="1:4" x14ac:dyDescent="0.25">
      <c r="A2448" s="1">
        <v>42128</v>
      </c>
      <c r="B2448" t="s">
        <v>20</v>
      </c>
      <c r="C2448">
        <v>51310033</v>
      </c>
      <c r="D2448">
        <v>323</v>
      </c>
    </row>
    <row r="2449" spans="1:4" x14ac:dyDescent="0.25">
      <c r="A2449" s="1">
        <v>42129</v>
      </c>
      <c r="B2449" t="s">
        <v>24</v>
      </c>
      <c r="C2449">
        <v>57619501</v>
      </c>
      <c r="D2449">
        <v>356</v>
      </c>
    </row>
    <row r="2450" spans="1:4" x14ac:dyDescent="0.25">
      <c r="A2450" s="1">
        <v>42130</v>
      </c>
      <c r="B2450" t="s">
        <v>22</v>
      </c>
      <c r="C2450">
        <v>52707414</v>
      </c>
      <c r="D2450">
        <v>315</v>
      </c>
    </row>
    <row r="2451" spans="1:4" x14ac:dyDescent="0.25">
      <c r="A2451" s="1">
        <v>42131</v>
      </c>
      <c r="B2451" t="s">
        <v>21</v>
      </c>
      <c r="C2451">
        <v>40137569</v>
      </c>
      <c r="D2451">
        <v>240</v>
      </c>
    </row>
    <row r="2452" spans="1:4" x14ac:dyDescent="0.25">
      <c r="A2452" s="1">
        <v>42132</v>
      </c>
      <c r="B2452" t="s">
        <v>25</v>
      </c>
      <c r="C2452">
        <v>40252976</v>
      </c>
      <c r="D2452">
        <v>244</v>
      </c>
    </row>
    <row r="2453" spans="1:4" x14ac:dyDescent="0.25">
      <c r="A2453" s="1">
        <v>42133</v>
      </c>
      <c r="B2453" t="s">
        <v>19</v>
      </c>
      <c r="C2453">
        <v>4891190</v>
      </c>
      <c r="D2453">
        <v>33</v>
      </c>
    </row>
    <row r="2454" spans="1:4" x14ac:dyDescent="0.25">
      <c r="A2454" s="1">
        <v>42135</v>
      </c>
      <c r="B2454" t="s">
        <v>20</v>
      </c>
      <c r="C2454">
        <v>45609494</v>
      </c>
      <c r="D2454">
        <v>278</v>
      </c>
    </row>
    <row r="2455" spans="1:4" x14ac:dyDescent="0.25">
      <c r="A2455" s="1">
        <v>42136</v>
      </c>
      <c r="B2455" t="s">
        <v>24</v>
      </c>
      <c r="C2455">
        <v>40704009</v>
      </c>
      <c r="D2455">
        <v>242</v>
      </c>
    </row>
    <row r="2456" spans="1:4" x14ac:dyDescent="0.25">
      <c r="A2456" s="1">
        <v>42137</v>
      </c>
      <c r="B2456" t="s">
        <v>22</v>
      </c>
      <c r="C2456">
        <v>34744241</v>
      </c>
      <c r="D2456">
        <v>198</v>
      </c>
    </row>
    <row r="2457" spans="1:4" x14ac:dyDescent="0.25">
      <c r="A2457" s="1">
        <v>42138</v>
      </c>
      <c r="B2457" t="s">
        <v>21</v>
      </c>
      <c r="C2457">
        <v>35386042</v>
      </c>
      <c r="D2457">
        <v>205</v>
      </c>
    </row>
    <row r="2458" spans="1:4" x14ac:dyDescent="0.25">
      <c r="A2458" s="1">
        <v>42139</v>
      </c>
      <c r="B2458" t="s">
        <v>25</v>
      </c>
      <c r="C2458">
        <v>31283823</v>
      </c>
      <c r="D2458">
        <v>160</v>
      </c>
    </row>
    <row r="2459" spans="1:4" x14ac:dyDescent="0.25">
      <c r="A2459" s="1">
        <v>42140</v>
      </c>
      <c r="B2459" t="s">
        <v>19</v>
      </c>
      <c r="C2459">
        <v>930310</v>
      </c>
      <c r="D2459">
        <v>6</v>
      </c>
    </row>
    <row r="2460" spans="1:4" x14ac:dyDescent="0.25">
      <c r="A2460" s="1">
        <v>42142</v>
      </c>
      <c r="B2460" t="s">
        <v>20</v>
      </c>
      <c r="C2460">
        <v>336275</v>
      </c>
      <c r="D2460">
        <v>1</v>
      </c>
    </row>
    <row r="2461" spans="1:4" x14ac:dyDescent="0.25">
      <c r="A2461" s="1">
        <v>42143</v>
      </c>
      <c r="B2461" t="s">
        <v>24</v>
      </c>
      <c r="C2461">
        <v>25172600</v>
      </c>
      <c r="D2461">
        <v>133</v>
      </c>
    </row>
    <row r="2462" spans="1:4" x14ac:dyDescent="0.25">
      <c r="A2462" s="1">
        <v>42144</v>
      </c>
      <c r="B2462" t="s">
        <v>22</v>
      </c>
      <c r="C2462">
        <v>30112030</v>
      </c>
      <c r="D2462">
        <v>152</v>
      </c>
    </row>
    <row r="2463" spans="1:4" x14ac:dyDescent="0.25">
      <c r="A2463" s="1">
        <v>42145</v>
      </c>
      <c r="B2463" t="s">
        <v>21</v>
      </c>
      <c r="C2463">
        <v>24998282</v>
      </c>
      <c r="D2463">
        <v>123</v>
      </c>
    </row>
    <row r="2464" spans="1:4" x14ac:dyDescent="0.25">
      <c r="A2464" s="1">
        <v>42146</v>
      </c>
      <c r="B2464" t="s">
        <v>25</v>
      </c>
      <c r="C2464">
        <v>23012643</v>
      </c>
      <c r="D2464">
        <v>131</v>
      </c>
    </row>
    <row r="2465" spans="1:4" x14ac:dyDescent="0.25">
      <c r="A2465" s="1">
        <v>42147</v>
      </c>
      <c r="B2465" t="s">
        <v>19</v>
      </c>
      <c r="C2465">
        <v>2074051</v>
      </c>
      <c r="D2465">
        <v>10</v>
      </c>
    </row>
    <row r="2466" spans="1:4" x14ac:dyDescent="0.25">
      <c r="A2466" s="1">
        <v>42149</v>
      </c>
      <c r="B2466" t="s">
        <v>20</v>
      </c>
      <c r="C2466">
        <v>25903107</v>
      </c>
      <c r="D2466">
        <v>148</v>
      </c>
    </row>
    <row r="2467" spans="1:4" x14ac:dyDescent="0.25">
      <c r="A2467" s="1">
        <v>42150</v>
      </c>
      <c r="B2467" t="s">
        <v>24</v>
      </c>
      <c r="C2467">
        <v>33533053</v>
      </c>
      <c r="D2467">
        <v>166</v>
      </c>
    </row>
    <row r="2468" spans="1:4" x14ac:dyDescent="0.25">
      <c r="A2468" s="1">
        <v>42151</v>
      </c>
      <c r="B2468" t="s">
        <v>22</v>
      </c>
      <c r="C2468">
        <v>26359088</v>
      </c>
      <c r="D2468">
        <v>133</v>
      </c>
    </row>
    <row r="2469" spans="1:4" x14ac:dyDescent="0.25">
      <c r="A2469" s="1">
        <v>42152</v>
      </c>
      <c r="B2469" t="s">
        <v>21</v>
      </c>
      <c r="C2469">
        <v>26445160</v>
      </c>
      <c r="D2469">
        <v>129</v>
      </c>
    </row>
    <row r="2470" spans="1:4" x14ac:dyDescent="0.25">
      <c r="A2470" s="1">
        <v>42153</v>
      </c>
      <c r="B2470" t="s">
        <v>25</v>
      </c>
      <c r="C2470">
        <v>24854406</v>
      </c>
      <c r="D2470">
        <v>123</v>
      </c>
    </row>
    <row r="2471" spans="1:4" x14ac:dyDescent="0.25">
      <c r="A2471" s="1">
        <v>42154</v>
      </c>
      <c r="B2471" t="s">
        <v>19</v>
      </c>
      <c r="C2471">
        <v>1467944</v>
      </c>
      <c r="D2471">
        <v>7</v>
      </c>
    </row>
    <row r="2472" spans="1:4" x14ac:dyDescent="0.25">
      <c r="A2472" s="1">
        <v>42155</v>
      </c>
      <c r="B2472" t="s">
        <v>23</v>
      </c>
      <c r="C2472">
        <v>1071262</v>
      </c>
      <c r="D2472">
        <v>6</v>
      </c>
    </row>
    <row r="2473" spans="1:4" x14ac:dyDescent="0.25">
      <c r="A2473" s="1">
        <v>42156</v>
      </c>
      <c r="B2473" t="s">
        <v>20</v>
      </c>
      <c r="C2473">
        <v>17085241</v>
      </c>
      <c r="D2473">
        <v>84</v>
      </c>
    </row>
    <row r="2474" spans="1:4" x14ac:dyDescent="0.25">
      <c r="A2474" s="1">
        <v>42157</v>
      </c>
      <c r="B2474" t="s">
        <v>24</v>
      </c>
      <c r="C2474">
        <v>22700714</v>
      </c>
      <c r="D2474">
        <v>105</v>
      </c>
    </row>
    <row r="2475" spans="1:4" x14ac:dyDescent="0.25">
      <c r="A2475" s="1">
        <v>42158</v>
      </c>
      <c r="B2475" t="s">
        <v>22</v>
      </c>
      <c r="C2475">
        <v>22008035</v>
      </c>
      <c r="D2475">
        <v>92</v>
      </c>
    </row>
    <row r="2476" spans="1:4" x14ac:dyDescent="0.25">
      <c r="A2476" s="1">
        <v>42159</v>
      </c>
      <c r="B2476" t="s">
        <v>21</v>
      </c>
      <c r="C2476">
        <v>19843541</v>
      </c>
      <c r="D2476">
        <v>93</v>
      </c>
    </row>
    <row r="2477" spans="1:4" x14ac:dyDescent="0.25">
      <c r="A2477" s="1">
        <v>42160</v>
      </c>
      <c r="B2477" t="s">
        <v>25</v>
      </c>
      <c r="C2477">
        <v>15730576</v>
      </c>
      <c r="D2477">
        <v>76</v>
      </c>
    </row>
    <row r="2478" spans="1:4" x14ac:dyDescent="0.25">
      <c r="A2478" s="1">
        <v>42161</v>
      </c>
      <c r="B2478" t="s">
        <v>19</v>
      </c>
      <c r="C2478">
        <v>809496</v>
      </c>
      <c r="D2478">
        <v>6</v>
      </c>
    </row>
    <row r="2479" spans="1:4" x14ac:dyDescent="0.25">
      <c r="A2479" s="1">
        <v>42163</v>
      </c>
      <c r="B2479" t="s">
        <v>20</v>
      </c>
      <c r="C2479">
        <v>336275</v>
      </c>
      <c r="D2479">
        <v>1</v>
      </c>
    </row>
    <row r="2480" spans="1:4" x14ac:dyDescent="0.25">
      <c r="A2480" s="1">
        <v>42164</v>
      </c>
      <c r="B2480" t="s">
        <v>24</v>
      </c>
      <c r="C2480">
        <v>19659805</v>
      </c>
      <c r="D2480">
        <v>78</v>
      </c>
    </row>
    <row r="2481" spans="1:4" x14ac:dyDescent="0.25">
      <c r="A2481" s="1">
        <v>42165</v>
      </c>
      <c r="B2481" t="s">
        <v>22</v>
      </c>
      <c r="C2481">
        <v>15373424</v>
      </c>
      <c r="D2481">
        <v>66</v>
      </c>
    </row>
    <row r="2482" spans="1:4" x14ac:dyDescent="0.25">
      <c r="A2482" s="1">
        <v>42166</v>
      </c>
      <c r="B2482" t="s">
        <v>21</v>
      </c>
      <c r="C2482">
        <v>24583874</v>
      </c>
      <c r="D2482">
        <v>98</v>
      </c>
    </row>
    <row r="2483" spans="1:4" x14ac:dyDescent="0.25">
      <c r="A2483" s="1">
        <v>42167</v>
      </c>
      <c r="B2483" t="s">
        <v>25</v>
      </c>
      <c r="C2483">
        <v>21111749</v>
      </c>
      <c r="D2483">
        <v>81</v>
      </c>
    </row>
    <row r="2484" spans="1:4" x14ac:dyDescent="0.25">
      <c r="A2484" s="1">
        <v>42168</v>
      </c>
      <c r="B2484" t="s">
        <v>19</v>
      </c>
      <c r="C2484">
        <v>3163421</v>
      </c>
      <c r="D2484">
        <v>13</v>
      </c>
    </row>
    <row r="2485" spans="1:4" x14ac:dyDescent="0.25">
      <c r="A2485" s="1">
        <v>42171</v>
      </c>
      <c r="B2485" t="s">
        <v>24</v>
      </c>
      <c r="C2485">
        <v>13515788</v>
      </c>
      <c r="D2485">
        <v>58</v>
      </c>
    </row>
    <row r="2486" spans="1:4" x14ac:dyDescent="0.25">
      <c r="A2486" s="1">
        <v>42172</v>
      </c>
      <c r="B2486" t="s">
        <v>22</v>
      </c>
      <c r="C2486">
        <v>11886738</v>
      </c>
      <c r="D2486">
        <v>48</v>
      </c>
    </row>
    <row r="2487" spans="1:4" x14ac:dyDescent="0.25">
      <c r="A2487" s="1">
        <v>42173</v>
      </c>
      <c r="B2487" t="s">
        <v>21</v>
      </c>
      <c r="C2487">
        <v>16096049</v>
      </c>
      <c r="D2487">
        <v>66</v>
      </c>
    </row>
    <row r="2488" spans="1:4" x14ac:dyDescent="0.25">
      <c r="A2488" s="1">
        <v>42174</v>
      </c>
      <c r="B2488" t="s">
        <v>25</v>
      </c>
      <c r="C2488">
        <v>18346215</v>
      </c>
      <c r="D2488">
        <v>73</v>
      </c>
    </row>
    <row r="2489" spans="1:4" x14ac:dyDescent="0.25">
      <c r="A2489" s="1">
        <v>42175</v>
      </c>
      <c r="B2489" t="s">
        <v>19</v>
      </c>
      <c r="C2489">
        <v>2080087</v>
      </c>
      <c r="D2489">
        <v>9</v>
      </c>
    </row>
    <row r="2490" spans="1:4" x14ac:dyDescent="0.25">
      <c r="A2490" s="1">
        <v>42177</v>
      </c>
      <c r="B2490" t="s">
        <v>20</v>
      </c>
      <c r="C2490">
        <v>17754161</v>
      </c>
      <c r="D2490">
        <v>68</v>
      </c>
    </row>
    <row r="2491" spans="1:4" x14ac:dyDescent="0.25">
      <c r="A2491" s="1">
        <v>42178</v>
      </c>
      <c r="B2491" t="s">
        <v>24</v>
      </c>
      <c r="C2491">
        <v>16582265</v>
      </c>
      <c r="D2491">
        <v>65</v>
      </c>
    </row>
    <row r="2492" spans="1:4" x14ac:dyDescent="0.25">
      <c r="A2492" s="1">
        <v>42179</v>
      </c>
      <c r="B2492" t="s">
        <v>22</v>
      </c>
      <c r="C2492">
        <v>11471697</v>
      </c>
      <c r="D2492">
        <v>51</v>
      </c>
    </row>
    <row r="2493" spans="1:4" x14ac:dyDescent="0.25">
      <c r="A2493" s="1">
        <v>42180</v>
      </c>
      <c r="B2493" t="s">
        <v>21</v>
      </c>
      <c r="C2493">
        <v>17057783</v>
      </c>
      <c r="D2493">
        <v>75</v>
      </c>
    </row>
    <row r="2494" spans="1:4" x14ac:dyDescent="0.25">
      <c r="A2494" s="1">
        <v>42181</v>
      </c>
      <c r="B2494" t="s">
        <v>25</v>
      </c>
      <c r="C2494">
        <v>13074538</v>
      </c>
      <c r="D2494">
        <v>55</v>
      </c>
    </row>
    <row r="2495" spans="1:4" x14ac:dyDescent="0.25">
      <c r="A2495" s="1">
        <v>42182</v>
      </c>
      <c r="B2495" t="s">
        <v>19</v>
      </c>
      <c r="C2495">
        <v>336275</v>
      </c>
      <c r="D2495">
        <v>1</v>
      </c>
    </row>
    <row r="2496" spans="1:4" x14ac:dyDescent="0.25">
      <c r="A2496" s="1">
        <v>42183</v>
      </c>
      <c r="B2496" t="s">
        <v>23</v>
      </c>
      <c r="C2496">
        <v>336275</v>
      </c>
      <c r="D2496">
        <v>1</v>
      </c>
    </row>
    <row r="2497" spans="1:4" x14ac:dyDescent="0.25">
      <c r="A2497" s="1">
        <v>42185</v>
      </c>
      <c r="B2497" t="s">
        <v>24</v>
      </c>
      <c r="C2497">
        <v>14558289</v>
      </c>
      <c r="D2497">
        <v>70</v>
      </c>
    </row>
    <row r="2498" spans="1:4" x14ac:dyDescent="0.25">
      <c r="A2498" s="1">
        <v>42186</v>
      </c>
      <c r="B2498" t="s">
        <v>22</v>
      </c>
      <c r="C2498">
        <v>18627834</v>
      </c>
      <c r="D2498">
        <v>77</v>
      </c>
    </row>
    <row r="2499" spans="1:4" x14ac:dyDescent="0.25">
      <c r="A2499" s="1">
        <v>42187</v>
      </c>
      <c r="B2499" t="s">
        <v>21</v>
      </c>
      <c r="C2499">
        <v>10331997</v>
      </c>
      <c r="D2499">
        <v>49</v>
      </c>
    </row>
    <row r="2500" spans="1:4" x14ac:dyDescent="0.25">
      <c r="A2500" s="1">
        <v>42188</v>
      </c>
      <c r="B2500" t="s">
        <v>25</v>
      </c>
      <c r="C2500">
        <v>17344327</v>
      </c>
      <c r="D2500">
        <v>75</v>
      </c>
    </row>
    <row r="2501" spans="1:4" x14ac:dyDescent="0.25">
      <c r="A2501" s="1">
        <v>42189</v>
      </c>
      <c r="B2501" t="s">
        <v>19</v>
      </c>
      <c r="C2501">
        <v>404748</v>
      </c>
      <c r="D2501">
        <v>3</v>
      </c>
    </row>
    <row r="2502" spans="1:4" x14ac:dyDescent="0.25">
      <c r="A2502" s="1">
        <v>42190</v>
      </c>
      <c r="B2502" t="s">
        <v>23</v>
      </c>
      <c r="C2502">
        <v>336275</v>
      </c>
      <c r="D2502">
        <v>1</v>
      </c>
    </row>
    <row r="2503" spans="1:4" x14ac:dyDescent="0.25">
      <c r="A2503" s="1">
        <v>42191</v>
      </c>
      <c r="B2503" t="s">
        <v>20</v>
      </c>
      <c r="C2503">
        <v>15692278</v>
      </c>
      <c r="D2503">
        <v>69</v>
      </c>
    </row>
    <row r="2504" spans="1:4" x14ac:dyDescent="0.25">
      <c r="A2504" s="1">
        <v>42192</v>
      </c>
      <c r="B2504" t="s">
        <v>24</v>
      </c>
      <c r="C2504">
        <v>19543542</v>
      </c>
      <c r="D2504">
        <v>90</v>
      </c>
    </row>
    <row r="2505" spans="1:4" x14ac:dyDescent="0.25">
      <c r="A2505" s="1">
        <v>42193</v>
      </c>
      <c r="B2505" t="s">
        <v>22</v>
      </c>
      <c r="C2505">
        <v>16519882</v>
      </c>
      <c r="D2505">
        <v>72</v>
      </c>
    </row>
    <row r="2506" spans="1:4" x14ac:dyDescent="0.25">
      <c r="A2506" s="1">
        <v>42194</v>
      </c>
      <c r="B2506" t="s">
        <v>21</v>
      </c>
      <c r="C2506">
        <v>20679067</v>
      </c>
      <c r="D2506">
        <v>93</v>
      </c>
    </row>
    <row r="2507" spans="1:4" x14ac:dyDescent="0.25">
      <c r="A2507" s="1">
        <v>42195</v>
      </c>
      <c r="B2507" t="s">
        <v>25</v>
      </c>
      <c r="C2507">
        <v>14959321</v>
      </c>
      <c r="D2507">
        <v>67</v>
      </c>
    </row>
    <row r="2508" spans="1:4" x14ac:dyDescent="0.25">
      <c r="A2508" s="1">
        <v>42196</v>
      </c>
      <c r="B2508" t="s">
        <v>19</v>
      </c>
      <c r="C2508">
        <v>2223069</v>
      </c>
      <c r="D2508">
        <v>12</v>
      </c>
    </row>
    <row r="2509" spans="1:4" x14ac:dyDescent="0.25">
      <c r="A2509" s="1">
        <v>42197</v>
      </c>
      <c r="B2509" t="s">
        <v>23</v>
      </c>
      <c r="C2509">
        <v>1407537</v>
      </c>
      <c r="D2509">
        <v>7</v>
      </c>
    </row>
    <row r="2510" spans="1:4" x14ac:dyDescent="0.25">
      <c r="A2510" s="1">
        <v>42198</v>
      </c>
      <c r="B2510" t="s">
        <v>20</v>
      </c>
      <c r="C2510">
        <v>16436247</v>
      </c>
      <c r="D2510">
        <v>86</v>
      </c>
    </row>
    <row r="2511" spans="1:4" x14ac:dyDescent="0.25">
      <c r="A2511" s="1">
        <v>42199</v>
      </c>
      <c r="B2511" t="s">
        <v>24</v>
      </c>
      <c r="C2511">
        <v>43899162</v>
      </c>
      <c r="D2511">
        <v>163</v>
      </c>
    </row>
    <row r="2512" spans="1:4" x14ac:dyDescent="0.25">
      <c r="A2512" s="1">
        <v>42200</v>
      </c>
      <c r="B2512" t="s">
        <v>22</v>
      </c>
      <c r="C2512">
        <v>14075370</v>
      </c>
      <c r="D2512">
        <v>70</v>
      </c>
    </row>
    <row r="2513" spans="1:4" x14ac:dyDescent="0.25">
      <c r="A2513" s="1">
        <v>42201</v>
      </c>
      <c r="B2513" t="s">
        <v>21</v>
      </c>
      <c r="C2513">
        <v>12954954</v>
      </c>
      <c r="D2513">
        <v>67</v>
      </c>
    </row>
    <row r="2514" spans="1:4" x14ac:dyDescent="0.25">
      <c r="A2514" s="1">
        <v>42202</v>
      </c>
      <c r="B2514" t="s">
        <v>25</v>
      </c>
      <c r="C2514">
        <v>15047932</v>
      </c>
      <c r="D2514">
        <v>69</v>
      </c>
    </row>
    <row r="2515" spans="1:4" x14ac:dyDescent="0.25">
      <c r="A2515" s="1">
        <v>42203</v>
      </c>
      <c r="B2515" t="s">
        <v>19</v>
      </c>
      <c r="C2515">
        <v>1812285</v>
      </c>
      <c r="D2515">
        <v>10</v>
      </c>
    </row>
    <row r="2516" spans="1:4" x14ac:dyDescent="0.25">
      <c r="A2516" s="1">
        <v>42205</v>
      </c>
      <c r="B2516" t="s">
        <v>20</v>
      </c>
      <c r="C2516">
        <v>867873</v>
      </c>
      <c r="D2516">
        <v>3</v>
      </c>
    </row>
    <row r="2517" spans="1:4" x14ac:dyDescent="0.25">
      <c r="A2517" s="1">
        <v>42206</v>
      </c>
      <c r="B2517" t="s">
        <v>24</v>
      </c>
      <c r="C2517">
        <v>12992122</v>
      </c>
      <c r="D2517">
        <v>58</v>
      </c>
    </row>
    <row r="2518" spans="1:4" x14ac:dyDescent="0.25">
      <c r="A2518" s="1">
        <v>42207</v>
      </c>
      <c r="B2518" t="s">
        <v>22</v>
      </c>
      <c r="C2518">
        <v>20358175</v>
      </c>
      <c r="D2518">
        <v>82</v>
      </c>
    </row>
    <row r="2519" spans="1:4" x14ac:dyDescent="0.25">
      <c r="A2519" s="1">
        <v>42208</v>
      </c>
      <c r="B2519" t="s">
        <v>21</v>
      </c>
      <c r="C2519">
        <v>20718122</v>
      </c>
      <c r="D2519">
        <v>86</v>
      </c>
    </row>
    <row r="2520" spans="1:4" x14ac:dyDescent="0.25">
      <c r="A2520" s="1">
        <v>42209</v>
      </c>
      <c r="B2520" t="s">
        <v>25</v>
      </c>
      <c r="C2520">
        <v>24795016</v>
      </c>
      <c r="D2520">
        <v>102</v>
      </c>
    </row>
    <row r="2521" spans="1:4" x14ac:dyDescent="0.25">
      <c r="A2521" s="1">
        <v>42210</v>
      </c>
      <c r="B2521" t="s">
        <v>19</v>
      </c>
      <c r="C2521">
        <v>3090942</v>
      </c>
      <c r="D2521">
        <v>15</v>
      </c>
    </row>
    <row r="2522" spans="1:4" x14ac:dyDescent="0.25">
      <c r="A2522" s="1">
        <v>42212</v>
      </c>
      <c r="B2522" t="s">
        <v>20</v>
      </c>
      <c r="C2522">
        <v>13501988</v>
      </c>
      <c r="D2522">
        <v>63</v>
      </c>
    </row>
    <row r="2523" spans="1:4" x14ac:dyDescent="0.25">
      <c r="A2523" s="1">
        <v>42213</v>
      </c>
      <c r="B2523" t="s">
        <v>24</v>
      </c>
      <c r="C2523">
        <v>16119194</v>
      </c>
      <c r="D2523">
        <v>75</v>
      </c>
    </row>
    <row r="2524" spans="1:4" x14ac:dyDescent="0.25">
      <c r="A2524" s="1">
        <v>42214</v>
      </c>
      <c r="B2524" t="s">
        <v>22</v>
      </c>
      <c r="C2524">
        <v>22632504</v>
      </c>
      <c r="D2524">
        <v>75</v>
      </c>
    </row>
    <row r="2525" spans="1:4" x14ac:dyDescent="0.25">
      <c r="A2525" s="1">
        <v>42215</v>
      </c>
      <c r="B2525" t="s">
        <v>21</v>
      </c>
      <c r="C2525">
        <v>29792314</v>
      </c>
      <c r="D2525">
        <v>100</v>
      </c>
    </row>
    <row r="2526" spans="1:4" x14ac:dyDescent="0.25">
      <c r="A2526" s="1">
        <v>42216</v>
      </c>
      <c r="B2526" t="s">
        <v>25</v>
      </c>
      <c r="C2526">
        <v>19715003</v>
      </c>
      <c r="D2526">
        <v>65</v>
      </c>
    </row>
    <row r="2527" spans="1:4" x14ac:dyDescent="0.25">
      <c r="A2527" s="1">
        <v>42217</v>
      </c>
      <c r="B2527" t="s">
        <v>19</v>
      </c>
      <c r="C2527">
        <v>1256450</v>
      </c>
      <c r="D2527">
        <v>4</v>
      </c>
    </row>
    <row r="2528" spans="1:4" x14ac:dyDescent="0.25">
      <c r="A2528" s="1">
        <v>42219</v>
      </c>
      <c r="B2528" t="s">
        <v>20</v>
      </c>
      <c r="C2528">
        <v>24051601</v>
      </c>
      <c r="D2528">
        <v>81</v>
      </c>
    </row>
    <row r="2529" spans="1:4" x14ac:dyDescent="0.25">
      <c r="A2529" s="1">
        <v>42220</v>
      </c>
      <c r="B2529" t="s">
        <v>24</v>
      </c>
      <c r="C2529">
        <v>25593915</v>
      </c>
      <c r="D2529">
        <v>97</v>
      </c>
    </row>
    <row r="2530" spans="1:4" x14ac:dyDescent="0.25">
      <c r="A2530" s="1">
        <v>42221</v>
      </c>
      <c r="B2530" t="s">
        <v>22</v>
      </c>
      <c r="C2530">
        <v>29108622</v>
      </c>
      <c r="D2530">
        <v>102</v>
      </c>
    </row>
    <row r="2531" spans="1:4" x14ac:dyDescent="0.25">
      <c r="A2531" s="1">
        <v>42222</v>
      </c>
      <c r="B2531" t="s">
        <v>21</v>
      </c>
      <c r="C2531">
        <v>25599817</v>
      </c>
      <c r="D2531">
        <v>86</v>
      </c>
    </row>
    <row r="2532" spans="1:4" x14ac:dyDescent="0.25">
      <c r="A2532" s="1">
        <v>42224</v>
      </c>
      <c r="B2532" t="s">
        <v>19</v>
      </c>
      <c r="C2532">
        <v>3449908</v>
      </c>
      <c r="D2532">
        <v>10</v>
      </c>
    </row>
    <row r="2533" spans="1:4" x14ac:dyDescent="0.25">
      <c r="A2533" s="1">
        <v>42226</v>
      </c>
      <c r="B2533" t="s">
        <v>20</v>
      </c>
      <c r="C2533">
        <v>23137471</v>
      </c>
      <c r="D2533">
        <v>92</v>
      </c>
    </row>
    <row r="2534" spans="1:4" x14ac:dyDescent="0.25">
      <c r="A2534" s="1">
        <v>42227</v>
      </c>
      <c r="B2534" t="s">
        <v>24</v>
      </c>
      <c r="C2534">
        <v>26874117</v>
      </c>
      <c r="D2534">
        <v>91</v>
      </c>
    </row>
    <row r="2535" spans="1:4" x14ac:dyDescent="0.25">
      <c r="A2535" s="1">
        <v>42228</v>
      </c>
      <c r="B2535" t="s">
        <v>22</v>
      </c>
      <c r="C2535">
        <v>24839943</v>
      </c>
      <c r="D2535">
        <v>86</v>
      </c>
    </row>
    <row r="2536" spans="1:4" x14ac:dyDescent="0.25">
      <c r="A2536" s="1">
        <v>42229</v>
      </c>
      <c r="B2536" t="s">
        <v>21</v>
      </c>
      <c r="C2536">
        <v>30581349</v>
      </c>
      <c r="D2536">
        <v>96</v>
      </c>
    </row>
    <row r="2537" spans="1:4" x14ac:dyDescent="0.25">
      <c r="A2537" s="1">
        <v>42230</v>
      </c>
      <c r="B2537" t="s">
        <v>25</v>
      </c>
      <c r="C2537">
        <v>22589110</v>
      </c>
      <c r="D2537">
        <v>80</v>
      </c>
    </row>
    <row r="2538" spans="1:4" x14ac:dyDescent="0.25">
      <c r="A2538" s="1">
        <v>42231</v>
      </c>
      <c r="B2538" t="s">
        <v>19</v>
      </c>
      <c r="C2538">
        <v>3404257</v>
      </c>
      <c r="D2538">
        <v>18</v>
      </c>
    </row>
    <row r="2539" spans="1:4" x14ac:dyDescent="0.25">
      <c r="A2539" s="1">
        <v>42234</v>
      </c>
      <c r="B2539" t="s">
        <v>24</v>
      </c>
      <c r="C2539">
        <v>21091360</v>
      </c>
      <c r="D2539">
        <v>66</v>
      </c>
    </row>
    <row r="2540" spans="1:4" x14ac:dyDescent="0.25">
      <c r="A2540" s="1">
        <v>42235</v>
      </c>
      <c r="B2540" t="s">
        <v>22</v>
      </c>
      <c r="C2540">
        <v>24312169</v>
      </c>
      <c r="D2540">
        <v>90</v>
      </c>
    </row>
    <row r="2541" spans="1:4" x14ac:dyDescent="0.25">
      <c r="A2541" s="1">
        <v>42236</v>
      </c>
      <c r="B2541" t="s">
        <v>21</v>
      </c>
      <c r="C2541">
        <v>21318781</v>
      </c>
      <c r="D2541">
        <v>77</v>
      </c>
    </row>
    <row r="2542" spans="1:4" x14ac:dyDescent="0.25">
      <c r="A2542" s="1">
        <v>42237</v>
      </c>
      <c r="B2542" t="s">
        <v>25</v>
      </c>
      <c r="C2542">
        <v>22102597</v>
      </c>
      <c r="D2542">
        <v>82</v>
      </c>
    </row>
    <row r="2543" spans="1:4" x14ac:dyDescent="0.25">
      <c r="A2543" s="1">
        <v>42238</v>
      </c>
      <c r="B2543" t="s">
        <v>19</v>
      </c>
      <c r="C2543">
        <v>4725964</v>
      </c>
      <c r="D2543">
        <v>20</v>
      </c>
    </row>
    <row r="2544" spans="1:4" x14ac:dyDescent="0.25">
      <c r="A2544" s="1">
        <v>42240</v>
      </c>
      <c r="B2544" t="s">
        <v>20</v>
      </c>
      <c r="C2544">
        <v>23202544</v>
      </c>
      <c r="D2544">
        <v>77</v>
      </c>
    </row>
    <row r="2545" spans="1:4" x14ac:dyDescent="0.25">
      <c r="A2545" s="1">
        <v>42241</v>
      </c>
      <c r="B2545" t="s">
        <v>24</v>
      </c>
      <c r="C2545">
        <v>27069346</v>
      </c>
      <c r="D2545">
        <v>98</v>
      </c>
    </row>
    <row r="2546" spans="1:4" x14ac:dyDescent="0.25">
      <c r="A2546" s="1">
        <v>42242</v>
      </c>
      <c r="B2546" t="s">
        <v>22</v>
      </c>
      <c r="C2546">
        <v>27955209</v>
      </c>
      <c r="D2546">
        <v>89</v>
      </c>
    </row>
    <row r="2547" spans="1:4" x14ac:dyDescent="0.25">
      <c r="A2547" s="1">
        <v>42243</v>
      </c>
      <c r="B2547" t="s">
        <v>21</v>
      </c>
      <c r="C2547">
        <v>25310073</v>
      </c>
      <c r="D2547">
        <v>86</v>
      </c>
    </row>
    <row r="2548" spans="1:4" x14ac:dyDescent="0.25">
      <c r="A2548" s="1">
        <v>42244</v>
      </c>
      <c r="B2548" t="s">
        <v>25</v>
      </c>
      <c r="C2548">
        <v>23211315</v>
      </c>
      <c r="D2548">
        <v>82</v>
      </c>
    </row>
    <row r="2549" spans="1:4" x14ac:dyDescent="0.25">
      <c r="A2549" s="1">
        <v>42245</v>
      </c>
      <c r="B2549" t="s">
        <v>19</v>
      </c>
      <c r="C2549">
        <v>3714609</v>
      </c>
      <c r="D2549">
        <v>12</v>
      </c>
    </row>
    <row r="2550" spans="1:4" x14ac:dyDescent="0.25">
      <c r="A2550" s="1">
        <v>42247</v>
      </c>
      <c r="B2550" t="s">
        <v>20</v>
      </c>
      <c r="C2550">
        <v>23559442</v>
      </c>
      <c r="D2550">
        <v>81</v>
      </c>
    </row>
    <row r="2551" spans="1:4" x14ac:dyDescent="0.25">
      <c r="A2551" s="1">
        <v>42248</v>
      </c>
      <c r="B2551" t="s">
        <v>24</v>
      </c>
      <c r="C2551">
        <v>26182701</v>
      </c>
      <c r="D2551">
        <v>87</v>
      </c>
    </row>
    <row r="2552" spans="1:4" x14ac:dyDescent="0.25">
      <c r="A2552" s="1">
        <v>42249</v>
      </c>
      <c r="B2552" t="s">
        <v>22</v>
      </c>
      <c r="C2552">
        <v>24543874</v>
      </c>
      <c r="D2552">
        <v>77</v>
      </c>
    </row>
    <row r="2553" spans="1:4" x14ac:dyDescent="0.25">
      <c r="A2553" s="1">
        <v>42250</v>
      </c>
      <c r="B2553" t="s">
        <v>21</v>
      </c>
      <c r="C2553">
        <v>24697597</v>
      </c>
      <c r="D2553">
        <v>90</v>
      </c>
    </row>
    <row r="2554" spans="1:4" x14ac:dyDescent="0.25">
      <c r="A2554" s="1">
        <v>42251</v>
      </c>
      <c r="B2554" t="s">
        <v>25</v>
      </c>
      <c r="C2554">
        <v>19500052</v>
      </c>
      <c r="D2554">
        <v>60</v>
      </c>
    </row>
    <row r="2555" spans="1:4" x14ac:dyDescent="0.25">
      <c r="A2555" s="1">
        <v>42252</v>
      </c>
      <c r="B2555" t="s">
        <v>19</v>
      </c>
      <c r="C2555">
        <v>1759874</v>
      </c>
      <c r="D2555">
        <v>8</v>
      </c>
    </row>
    <row r="2556" spans="1:4" x14ac:dyDescent="0.25">
      <c r="A2556" s="1">
        <v>42254</v>
      </c>
      <c r="B2556" t="s">
        <v>20</v>
      </c>
      <c r="C2556">
        <v>22315886</v>
      </c>
      <c r="D2556">
        <v>79</v>
      </c>
    </row>
    <row r="2557" spans="1:4" x14ac:dyDescent="0.25">
      <c r="A2557" s="1">
        <v>42255</v>
      </c>
      <c r="B2557" t="s">
        <v>24</v>
      </c>
      <c r="C2557">
        <v>20798004</v>
      </c>
      <c r="D2557">
        <v>70</v>
      </c>
    </row>
    <row r="2558" spans="1:4" x14ac:dyDescent="0.25">
      <c r="A2558" s="1">
        <v>42256</v>
      </c>
      <c r="B2558" t="s">
        <v>22</v>
      </c>
      <c r="C2558">
        <v>26809054</v>
      </c>
      <c r="D2558">
        <v>89</v>
      </c>
    </row>
    <row r="2559" spans="1:4" x14ac:dyDescent="0.25">
      <c r="A2559" s="1">
        <v>42257</v>
      </c>
      <c r="B2559" t="s">
        <v>21</v>
      </c>
      <c r="C2559">
        <v>21681302</v>
      </c>
      <c r="D2559">
        <v>69</v>
      </c>
    </row>
    <row r="2560" spans="1:4" x14ac:dyDescent="0.25">
      <c r="A2560" s="1">
        <v>42258</v>
      </c>
      <c r="B2560" t="s">
        <v>25</v>
      </c>
      <c r="C2560">
        <v>21919888</v>
      </c>
      <c r="D2560">
        <v>79</v>
      </c>
    </row>
    <row r="2561" spans="1:4" x14ac:dyDescent="0.25">
      <c r="A2561" s="1">
        <v>42259</v>
      </c>
      <c r="B2561" t="s">
        <v>19</v>
      </c>
      <c r="C2561">
        <v>1208681</v>
      </c>
      <c r="D2561">
        <v>4</v>
      </c>
    </row>
    <row r="2562" spans="1:4" x14ac:dyDescent="0.25">
      <c r="A2562" s="1">
        <v>42260</v>
      </c>
      <c r="B2562" t="s">
        <v>23</v>
      </c>
      <c r="C2562">
        <v>401895</v>
      </c>
      <c r="D2562">
        <v>1</v>
      </c>
    </row>
    <row r="2563" spans="1:4" x14ac:dyDescent="0.25">
      <c r="A2563" s="1">
        <v>42261</v>
      </c>
      <c r="B2563" t="s">
        <v>20</v>
      </c>
      <c r="C2563">
        <v>20107335</v>
      </c>
      <c r="D2563">
        <v>73</v>
      </c>
    </row>
    <row r="2564" spans="1:4" x14ac:dyDescent="0.25">
      <c r="A2564" s="1">
        <v>42262</v>
      </c>
      <c r="B2564" t="s">
        <v>24</v>
      </c>
      <c r="C2564">
        <v>22011974</v>
      </c>
      <c r="D2564">
        <v>74</v>
      </c>
    </row>
    <row r="2565" spans="1:4" x14ac:dyDescent="0.25">
      <c r="A2565" s="1">
        <v>42263</v>
      </c>
      <c r="B2565" t="s">
        <v>22</v>
      </c>
      <c r="C2565">
        <v>22410194</v>
      </c>
      <c r="D2565">
        <v>86</v>
      </c>
    </row>
    <row r="2566" spans="1:4" x14ac:dyDescent="0.25">
      <c r="A2566" s="1">
        <v>42264</v>
      </c>
      <c r="B2566" t="s">
        <v>21</v>
      </c>
      <c r="C2566">
        <v>18678894</v>
      </c>
      <c r="D2566">
        <v>64</v>
      </c>
    </row>
    <row r="2567" spans="1:4" x14ac:dyDescent="0.25">
      <c r="A2567" s="1">
        <v>42265</v>
      </c>
      <c r="B2567" t="s">
        <v>25</v>
      </c>
      <c r="C2567">
        <v>20691723</v>
      </c>
      <c r="D2567">
        <v>70</v>
      </c>
    </row>
    <row r="2568" spans="1:4" x14ac:dyDescent="0.25">
      <c r="A2568" s="1">
        <v>42266</v>
      </c>
      <c r="B2568" t="s">
        <v>19</v>
      </c>
      <c r="C2568">
        <v>1204886</v>
      </c>
      <c r="D2568">
        <v>5</v>
      </c>
    </row>
    <row r="2569" spans="1:4" x14ac:dyDescent="0.25">
      <c r="A2569" s="1">
        <v>42267</v>
      </c>
      <c r="B2569" t="s">
        <v>23</v>
      </c>
      <c r="C2569">
        <v>336275</v>
      </c>
      <c r="D2569">
        <v>1</v>
      </c>
    </row>
    <row r="2570" spans="1:4" x14ac:dyDescent="0.25">
      <c r="A2570" s="1">
        <v>42268</v>
      </c>
      <c r="B2570" t="s">
        <v>20</v>
      </c>
      <c r="C2570">
        <v>19462584</v>
      </c>
      <c r="D2570">
        <v>79</v>
      </c>
    </row>
    <row r="2571" spans="1:4" x14ac:dyDescent="0.25">
      <c r="A2571" s="1">
        <v>42269</v>
      </c>
      <c r="B2571" t="s">
        <v>24</v>
      </c>
      <c r="C2571">
        <v>21626177</v>
      </c>
      <c r="D2571">
        <v>72</v>
      </c>
    </row>
    <row r="2572" spans="1:4" x14ac:dyDescent="0.25">
      <c r="A2572" s="1">
        <v>42270</v>
      </c>
      <c r="B2572" t="s">
        <v>22</v>
      </c>
      <c r="C2572">
        <v>19667702</v>
      </c>
      <c r="D2572">
        <v>68</v>
      </c>
    </row>
    <row r="2573" spans="1:4" x14ac:dyDescent="0.25">
      <c r="A2573" s="1">
        <v>42271</v>
      </c>
      <c r="B2573" t="s">
        <v>21</v>
      </c>
      <c r="C2573">
        <v>16089545</v>
      </c>
      <c r="D2573">
        <v>61</v>
      </c>
    </row>
    <row r="2574" spans="1:4" x14ac:dyDescent="0.25">
      <c r="A2574" s="1">
        <v>42272</v>
      </c>
      <c r="B2574" t="s">
        <v>25</v>
      </c>
      <c r="C2574">
        <v>26133883</v>
      </c>
      <c r="D2574">
        <v>90</v>
      </c>
    </row>
    <row r="2575" spans="1:4" x14ac:dyDescent="0.25">
      <c r="A2575" s="1">
        <v>42273</v>
      </c>
      <c r="B2575" t="s">
        <v>19</v>
      </c>
      <c r="C2575">
        <v>750690</v>
      </c>
      <c r="D2575">
        <v>2</v>
      </c>
    </row>
    <row r="2576" spans="1:4" x14ac:dyDescent="0.25">
      <c r="A2576" s="1">
        <v>42275</v>
      </c>
      <c r="B2576" t="s">
        <v>20</v>
      </c>
      <c r="C2576">
        <v>20547258</v>
      </c>
      <c r="D2576">
        <v>67</v>
      </c>
    </row>
    <row r="2577" spans="1:4" x14ac:dyDescent="0.25">
      <c r="A2577" s="1">
        <v>42276</v>
      </c>
      <c r="B2577" t="s">
        <v>24</v>
      </c>
      <c r="C2577">
        <v>26505138</v>
      </c>
      <c r="D2577">
        <v>82</v>
      </c>
    </row>
    <row r="2578" spans="1:4" x14ac:dyDescent="0.25">
      <c r="A2578" s="1">
        <v>42277</v>
      </c>
      <c r="B2578" t="s">
        <v>22</v>
      </c>
      <c r="C2578">
        <v>20848562</v>
      </c>
      <c r="D2578">
        <v>72</v>
      </c>
    </row>
    <row r="2579" spans="1:4" x14ac:dyDescent="0.25">
      <c r="A2579" s="1">
        <v>42278</v>
      </c>
      <c r="B2579" t="s">
        <v>21</v>
      </c>
      <c r="C2579">
        <v>16297507</v>
      </c>
      <c r="D2579">
        <v>53</v>
      </c>
    </row>
    <row r="2580" spans="1:4" x14ac:dyDescent="0.25">
      <c r="A2580" s="1">
        <v>42279</v>
      </c>
      <c r="B2580" t="s">
        <v>25</v>
      </c>
      <c r="C2580">
        <v>20315149</v>
      </c>
      <c r="D2580">
        <v>66</v>
      </c>
    </row>
    <row r="2581" spans="1:4" x14ac:dyDescent="0.25">
      <c r="A2581" s="1">
        <v>42280</v>
      </c>
      <c r="B2581" t="s">
        <v>19</v>
      </c>
      <c r="C2581">
        <v>2568072</v>
      </c>
      <c r="D2581">
        <v>7</v>
      </c>
    </row>
    <row r="2582" spans="1:4" x14ac:dyDescent="0.25">
      <c r="A2582" s="1">
        <v>42282</v>
      </c>
      <c r="B2582" t="s">
        <v>20</v>
      </c>
      <c r="C2582">
        <v>24556258</v>
      </c>
      <c r="D2582">
        <v>81</v>
      </c>
    </row>
    <row r="2583" spans="1:4" x14ac:dyDescent="0.25">
      <c r="A2583" s="1">
        <v>42283</v>
      </c>
      <c r="B2583" t="s">
        <v>24</v>
      </c>
      <c r="C2583">
        <v>14861020</v>
      </c>
      <c r="D2583">
        <v>45</v>
      </c>
    </row>
    <row r="2584" spans="1:4" x14ac:dyDescent="0.25">
      <c r="A2584" s="1">
        <v>42284</v>
      </c>
      <c r="B2584" t="s">
        <v>22</v>
      </c>
      <c r="C2584">
        <v>23431711</v>
      </c>
      <c r="D2584">
        <v>67</v>
      </c>
    </row>
    <row r="2585" spans="1:4" x14ac:dyDescent="0.25">
      <c r="A2585" s="1">
        <v>42285</v>
      </c>
      <c r="B2585" t="s">
        <v>21</v>
      </c>
      <c r="C2585">
        <v>17911781</v>
      </c>
      <c r="D2585">
        <v>57</v>
      </c>
    </row>
    <row r="2586" spans="1:4" x14ac:dyDescent="0.25">
      <c r="A2586" s="1">
        <v>42286</v>
      </c>
      <c r="B2586" t="s">
        <v>25</v>
      </c>
      <c r="C2586">
        <v>16255953</v>
      </c>
      <c r="D2586">
        <v>48</v>
      </c>
    </row>
    <row r="2587" spans="1:4" x14ac:dyDescent="0.25">
      <c r="A2587" s="1">
        <v>42287</v>
      </c>
      <c r="B2587" t="s">
        <v>19</v>
      </c>
      <c r="C2587">
        <v>1548720</v>
      </c>
      <c r="D2587">
        <v>4</v>
      </c>
    </row>
    <row r="2588" spans="1:4" x14ac:dyDescent="0.25">
      <c r="A2588" s="1">
        <v>42290</v>
      </c>
      <c r="B2588" t="s">
        <v>24</v>
      </c>
      <c r="C2588">
        <v>13207279</v>
      </c>
      <c r="D2588">
        <v>45</v>
      </c>
    </row>
    <row r="2589" spans="1:4" x14ac:dyDescent="0.25">
      <c r="A2589" s="1">
        <v>42291</v>
      </c>
      <c r="B2589" t="s">
        <v>22</v>
      </c>
      <c r="C2589">
        <v>16410928</v>
      </c>
      <c r="D2589">
        <v>58</v>
      </c>
    </row>
    <row r="2590" spans="1:4" x14ac:dyDescent="0.25">
      <c r="A2590" s="1">
        <v>42292</v>
      </c>
      <c r="B2590" t="s">
        <v>21</v>
      </c>
      <c r="C2590">
        <v>28246055</v>
      </c>
      <c r="D2590">
        <v>88</v>
      </c>
    </row>
    <row r="2591" spans="1:4" x14ac:dyDescent="0.25">
      <c r="A2591" s="1">
        <v>42293</v>
      </c>
      <c r="B2591" t="s">
        <v>25</v>
      </c>
      <c r="C2591">
        <v>19927278</v>
      </c>
      <c r="D2591">
        <v>68</v>
      </c>
    </row>
    <row r="2592" spans="1:4" x14ac:dyDescent="0.25">
      <c r="A2592" s="1">
        <v>42294</v>
      </c>
      <c r="B2592" t="s">
        <v>19</v>
      </c>
      <c r="C2592">
        <v>134916</v>
      </c>
      <c r="D2592">
        <v>1</v>
      </c>
    </row>
    <row r="2593" spans="1:4" x14ac:dyDescent="0.25">
      <c r="A2593" s="1">
        <v>42296</v>
      </c>
      <c r="B2593" t="s">
        <v>20</v>
      </c>
      <c r="C2593">
        <v>21655194</v>
      </c>
      <c r="D2593">
        <v>82</v>
      </c>
    </row>
    <row r="2594" spans="1:4" x14ac:dyDescent="0.25">
      <c r="A2594" s="1">
        <v>42297</v>
      </c>
      <c r="B2594" t="s">
        <v>24</v>
      </c>
      <c r="C2594">
        <v>19910556</v>
      </c>
      <c r="D2594">
        <v>68</v>
      </c>
    </row>
    <row r="2595" spans="1:4" x14ac:dyDescent="0.25">
      <c r="A2595" s="1">
        <v>42298</v>
      </c>
      <c r="B2595" t="s">
        <v>22</v>
      </c>
      <c r="C2595">
        <v>18533521</v>
      </c>
      <c r="D2595">
        <v>72</v>
      </c>
    </row>
    <row r="2596" spans="1:4" x14ac:dyDescent="0.25">
      <c r="A2596" s="1">
        <v>42299</v>
      </c>
      <c r="B2596" t="s">
        <v>21</v>
      </c>
      <c r="C2596">
        <v>21186442</v>
      </c>
      <c r="D2596">
        <v>75</v>
      </c>
    </row>
    <row r="2597" spans="1:4" x14ac:dyDescent="0.25">
      <c r="A2597" s="1">
        <v>42300</v>
      </c>
      <c r="B2597" t="s">
        <v>25</v>
      </c>
      <c r="C2597">
        <v>14692180</v>
      </c>
      <c r="D2597">
        <v>66</v>
      </c>
    </row>
    <row r="2598" spans="1:4" x14ac:dyDescent="0.25">
      <c r="A2598" s="1">
        <v>42301</v>
      </c>
      <c r="B2598" t="s">
        <v>19</v>
      </c>
      <c r="C2598">
        <v>1580358</v>
      </c>
      <c r="D2598">
        <v>4</v>
      </c>
    </row>
    <row r="2599" spans="1:4" x14ac:dyDescent="0.25">
      <c r="A2599" s="1">
        <v>42302</v>
      </c>
      <c r="B2599" t="s">
        <v>23</v>
      </c>
      <c r="C2599">
        <v>336275</v>
      </c>
      <c r="D2599">
        <v>1</v>
      </c>
    </row>
    <row r="2600" spans="1:4" x14ac:dyDescent="0.25">
      <c r="A2600" s="1">
        <v>42303</v>
      </c>
      <c r="B2600" t="s">
        <v>20</v>
      </c>
      <c r="C2600">
        <v>18173294</v>
      </c>
      <c r="D2600">
        <v>61</v>
      </c>
    </row>
    <row r="2601" spans="1:4" x14ac:dyDescent="0.25">
      <c r="A2601" s="1">
        <v>42304</v>
      </c>
      <c r="B2601" t="s">
        <v>24</v>
      </c>
      <c r="C2601">
        <v>16363670</v>
      </c>
      <c r="D2601">
        <v>61</v>
      </c>
    </row>
    <row r="2602" spans="1:4" x14ac:dyDescent="0.25">
      <c r="A2602" s="1">
        <v>42305</v>
      </c>
      <c r="B2602" t="s">
        <v>22</v>
      </c>
      <c r="C2602">
        <v>12538751</v>
      </c>
      <c r="D2602">
        <v>38</v>
      </c>
    </row>
    <row r="2603" spans="1:4" x14ac:dyDescent="0.25">
      <c r="A2603" s="1">
        <v>42306</v>
      </c>
      <c r="B2603" t="s">
        <v>21</v>
      </c>
      <c r="C2603">
        <v>13154389</v>
      </c>
      <c r="D2603">
        <v>42</v>
      </c>
    </row>
    <row r="2604" spans="1:4" x14ac:dyDescent="0.25">
      <c r="A2604" s="1">
        <v>42307</v>
      </c>
      <c r="B2604" t="s">
        <v>25</v>
      </c>
      <c r="C2604">
        <v>17367887</v>
      </c>
      <c r="D2604">
        <v>54</v>
      </c>
    </row>
    <row r="2605" spans="1:4" x14ac:dyDescent="0.25">
      <c r="A2605" s="1">
        <v>42308</v>
      </c>
      <c r="B2605" t="s">
        <v>19</v>
      </c>
      <c r="C2605">
        <v>885591</v>
      </c>
      <c r="D2605">
        <v>3</v>
      </c>
    </row>
    <row r="2606" spans="1:4" x14ac:dyDescent="0.25">
      <c r="A2606" s="1">
        <v>42309</v>
      </c>
      <c r="B2606" t="s">
        <v>23</v>
      </c>
      <c r="C2606">
        <v>336275</v>
      </c>
      <c r="D2606">
        <v>1</v>
      </c>
    </row>
    <row r="2607" spans="1:4" x14ac:dyDescent="0.25">
      <c r="A2607" s="1">
        <v>42311</v>
      </c>
      <c r="B2607" t="s">
        <v>24</v>
      </c>
      <c r="C2607">
        <v>14247177</v>
      </c>
      <c r="D2607">
        <v>41</v>
      </c>
    </row>
    <row r="2608" spans="1:4" x14ac:dyDescent="0.25">
      <c r="A2608" s="1">
        <v>42312</v>
      </c>
      <c r="B2608" t="s">
        <v>22</v>
      </c>
      <c r="C2608">
        <v>11151571</v>
      </c>
      <c r="D2608">
        <v>38</v>
      </c>
    </row>
    <row r="2609" spans="1:4" x14ac:dyDescent="0.25">
      <c r="A2609" s="1">
        <v>42313</v>
      </c>
      <c r="B2609" t="s">
        <v>21</v>
      </c>
      <c r="C2609">
        <v>19646751</v>
      </c>
      <c r="D2609">
        <v>61</v>
      </c>
    </row>
    <row r="2610" spans="1:4" x14ac:dyDescent="0.25">
      <c r="A2610" s="1">
        <v>42314</v>
      </c>
      <c r="B2610" t="s">
        <v>25</v>
      </c>
      <c r="C2610">
        <v>15619416</v>
      </c>
      <c r="D2610">
        <v>47</v>
      </c>
    </row>
    <row r="2611" spans="1:4" x14ac:dyDescent="0.25">
      <c r="A2611" s="1">
        <v>42315</v>
      </c>
      <c r="B2611" t="s">
        <v>19</v>
      </c>
      <c r="C2611">
        <v>1424637</v>
      </c>
      <c r="D2611">
        <v>5</v>
      </c>
    </row>
    <row r="2612" spans="1:4" x14ac:dyDescent="0.25">
      <c r="A2612" s="1">
        <v>42317</v>
      </c>
      <c r="B2612" t="s">
        <v>20</v>
      </c>
      <c r="C2612">
        <v>13975125</v>
      </c>
      <c r="D2612">
        <v>43</v>
      </c>
    </row>
    <row r="2613" spans="1:4" x14ac:dyDescent="0.25">
      <c r="A2613" s="1">
        <v>42318</v>
      </c>
      <c r="B2613" t="s">
        <v>24</v>
      </c>
      <c r="C2613">
        <v>19356442</v>
      </c>
      <c r="D2613">
        <v>61</v>
      </c>
    </row>
    <row r="2614" spans="1:4" x14ac:dyDescent="0.25">
      <c r="A2614" s="1">
        <v>42319</v>
      </c>
      <c r="B2614" t="s">
        <v>22</v>
      </c>
      <c r="C2614">
        <v>11484753</v>
      </c>
      <c r="D2614">
        <v>38</v>
      </c>
    </row>
    <row r="2615" spans="1:4" x14ac:dyDescent="0.25">
      <c r="A2615" s="1">
        <v>42320</v>
      </c>
      <c r="B2615" t="s">
        <v>21</v>
      </c>
      <c r="C2615">
        <v>11480530</v>
      </c>
      <c r="D2615">
        <v>38</v>
      </c>
    </row>
    <row r="2616" spans="1:4" x14ac:dyDescent="0.25">
      <c r="A2616" s="1">
        <v>42321</v>
      </c>
      <c r="B2616" t="s">
        <v>25</v>
      </c>
      <c r="C2616">
        <v>12210777</v>
      </c>
      <c r="D2616">
        <v>44</v>
      </c>
    </row>
    <row r="2617" spans="1:4" x14ac:dyDescent="0.25">
      <c r="A2617" s="1">
        <v>42322</v>
      </c>
      <c r="B2617" t="s">
        <v>19</v>
      </c>
      <c r="C2617">
        <v>1404758</v>
      </c>
      <c r="D2617">
        <v>6</v>
      </c>
    </row>
    <row r="2618" spans="1:4" x14ac:dyDescent="0.25">
      <c r="A2618" s="1">
        <v>42323</v>
      </c>
      <c r="B2618" t="s">
        <v>23</v>
      </c>
      <c r="C2618">
        <v>672550</v>
      </c>
      <c r="D2618">
        <v>2</v>
      </c>
    </row>
    <row r="2619" spans="1:4" x14ac:dyDescent="0.25">
      <c r="A2619" s="1">
        <v>42325</v>
      </c>
      <c r="B2619" t="s">
        <v>24</v>
      </c>
      <c r="C2619">
        <v>9410177</v>
      </c>
      <c r="D2619">
        <v>37</v>
      </c>
    </row>
    <row r="2620" spans="1:4" x14ac:dyDescent="0.25">
      <c r="A2620" s="1">
        <v>42326</v>
      </c>
      <c r="B2620" t="s">
        <v>22</v>
      </c>
      <c r="C2620">
        <v>15877561</v>
      </c>
      <c r="D2620">
        <v>49</v>
      </c>
    </row>
    <row r="2621" spans="1:4" x14ac:dyDescent="0.25">
      <c r="A2621" s="1">
        <v>42327</v>
      </c>
      <c r="B2621" t="s">
        <v>21</v>
      </c>
      <c r="C2621">
        <v>25098900</v>
      </c>
      <c r="D2621">
        <v>77</v>
      </c>
    </row>
    <row r="2622" spans="1:4" x14ac:dyDescent="0.25">
      <c r="A2622" s="1">
        <v>42328</v>
      </c>
      <c r="B2622" t="s">
        <v>25</v>
      </c>
      <c r="C2622">
        <v>34899717</v>
      </c>
      <c r="D2622">
        <v>106</v>
      </c>
    </row>
    <row r="2623" spans="1:4" x14ac:dyDescent="0.25">
      <c r="A2623" s="1">
        <v>42329</v>
      </c>
      <c r="B2623" t="s">
        <v>19</v>
      </c>
      <c r="C2623">
        <v>1956395</v>
      </c>
      <c r="D2623">
        <v>6</v>
      </c>
    </row>
    <row r="2624" spans="1:4" x14ac:dyDescent="0.25">
      <c r="A2624" s="1">
        <v>42330</v>
      </c>
      <c r="B2624" t="s">
        <v>23</v>
      </c>
      <c r="C2624">
        <v>412557</v>
      </c>
      <c r="D2624">
        <v>1</v>
      </c>
    </row>
    <row r="2625" spans="1:4" x14ac:dyDescent="0.25">
      <c r="A2625" s="1">
        <v>42331</v>
      </c>
      <c r="B2625" t="s">
        <v>20</v>
      </c>
      <c r="C2625">
        <v>17414885</v>
      </c>
      <c r="D2625">
        <v>63</v>
      </c>
    </row>
    <row r="2626" spans="1:4" x14ac:dyDescent="0.25">
      <c r="A2626" s="1">
        <v>42332</v>
      </c>
      <c r="B2626" t="s">
        <v>24</v>
      </c>
      <c r="C2626">
        <v>16756248</v>
      </c>
      <c r="D2626">
        <v>53</v>
      </c>
    </row>
    <row r="2627" spans="1:4" x14ac:dyDescent="0.25">
      <c r="A2627" s="1">
        <v>42333</v>
      </c>
      <c r="B2627" t="s">
        <v>22</v>
      </c>
      <c r="C2627">
        <v>19213459</v>
      </c>
      <c r="D2627">
        <v>59</v>
      </c>
    </row>
    <row r="2628" spans="1:4" x14ac:dyDescent="0.25">
      <c r="A2628" s="1">
        <v>42334</v>
      </c>
      <c r="B2628" t="s">
        <v>21</v>
      </c>
      <c r="C2628">
        <v>20529331</v>
      </c>
      <c r="D2628">
        <v>61</v>
      </c>
    </row>
    <row r="2629" spans="1:4" x14ac:dyDescent="0.25">
      <c r="A2629" s="1">
        <v>42335</v>
      </c>
      <c r="B2629" t="s">
        <v>25</v>
      </c>
      <c r="C2629">
        <v>11846223</v>
      </c>
      <c r="D2629">
        <v>38</v>
      </c>
    </row>
    <row r="2630" spans="1:4" x14ac:dyDescent="0.25">
      <c r="A2630" s="1">
        <v>42336</v>
      </c>
      <c r="B2630" t="s">
        <v>19</v>
      </c>
      <c r="C2630">
        <v>1303175</v>
      </c>
      <c r="D2630">
        <v>4</v>
      </c>
    </row>
    <row r="2631" spans="1:4" x14ac:dyDescent="0.25">
      <c r="A2631" s="1">
        <v>42337</v>
      </c>
      <c r="B2631" t="s">
        <v>23</v>
      </c>
      <c r="C2631">
        <v>422588</v>
      </c>
      <c r="D2631">
        <v>1</v>
      </c>
    </row>
    <row r="2632" spans="1:4" x14ac:dyDescent="0.25">
      <c r="A2632" s="1">
        <v>42338</v>
      </c>
      <c r="B2632" t="s">
        <v>20</v>
      </c>
      <c r="C2632">
        <v>17157212</v>
      </c>
      <c r="D2632">
        <v>50</v>
      </c>
    </row>
    <row r="2633" spans="1:4" x14ac:dyDescent="0.25">
      <c r="A2633" s="1">
        <v>42339</v>
      </c>
      <c r="B2633" t="s">
        <v>24</v>
      </c>
      <c r="C2633">
        <v>16548944</v>
      </c>
      <c r="D2633">
        <v>46</v>
      </c>
    </row>
    <row r="2634" spans="1:4" x14ac:dyDescent="0.25">
      <c r="A2634" s="1">
        <v>42340</v>
      </c>
      <c r="B2634" t="s">
        <v>22</v>
      </c>
      <c r="C2634">
        <v>17054756</v>
      </c>
      <c r="D2634">
        <v>53</v>
      </c>
    </row>
    <row r="2635" spans="1:4" x14ac:dyDescent="0.25">
      <c r="A2635" s="1">
        <v>42341</v>
      </c>
      <c r="B2635" t="s">
        <v>21</v>
      </c>
      <c r="C2635">
        <v>16135708</v>
      </c>
      <c r="D2635">
        <v>53</v>
      </c>
    </row>
    <row r="2636" spans="1:4" x14ac:dyDescent="0.25">
      <c r="A2636" s="1">
        <v>42342</v>
      </c>
      <c r="B2636" t="s">
        <v>25</v>
      </c>
      <c r="C2636">
        <v>16457748</v>
      </c>
      <c r="D2636">
        <v>56</v>
      </c>
    </row>
    <row r="2637" spans="1:4" x14ac:dyDescent="0.25">
      <c r="A2637" s="1">
        <v>42343</v>
      </c>
      <c r="B2637" t="s">
        <v>19</v>
      </c>
      <c r="C2637">
        <v>1963289</v>
      </c>
      <c r="D2637">
        <v>6</v>
      </c>
    </row>
    <row r="2638" spans="1:4" x14ac:dyDescent="0.25">
      <c r="A2638" s="1">
        <v>42344</v>
      </c>
      <c r="B2638" t="s">
        <v>23</v>
      </c>
      <c r="C2638">
        <v>422566</v>
      </c>
      <c r="D2638">
        <v>1</v>
      </c>
    </row>
    <row r="2639" spans="1:4" x14ac:dyDescent="0.25">
      <c r="A2639" s="1">
        <v>42345</v>
      </c>
      <c r="B2639" t="s">
        <v>20</v>
      </c>
      <c r="C2639">
        <v>17541192</v>
      </c>
      <c r="D2639">
        <v>53</v>
      </c>
    </row>
    <row r="2640" spans="1:4" x14ac:dyDescent="0.25">
      <c r="A2640" s="1">
        <v>42347</v>
      </c>
      <c r="B2640" t="s">
        <v>22</v>
      </c>
      <c r="C2640">
        <v>14294416</v>
      </c>
      <c r="D2640">
        <v>38</v>
      </c>
    </row>
    <row r="2641" spans="1:4" x14ac:dyDescent="0.25">
      <c r="A2641" s="1">
        <v>42348</v>
      </c>
      <c r="B2641" t="s">
        <v>21</v>
      </c>
      <c r="C2641">
        <v>13085514</v>
      </c>
      <c r="D2641">
        <v>39</v>
      </c>
    </row>
    <row r="2642" spans="1:4" x14ac:dyDescent="0.25">
      <c r="A2642" s="1">
        <v>42349</v>
      </c>
      <c r="B2642" t="s">
        <v>25</v>
      </c>
      <c r="C2642">
        <v>14568552</v>
      </c>
      <c r="D2642">
        <v>48</v>
      </c>
    </row>
    <row r="2643" spans="1:4" x14ac:dyDescent="0.25">
      <c r="A2643" s="1">
        <v>42350</v>
      </c>
      <c r="B2643" t="s">
        <v>19</v>
      </c>
      <c r="C2643">
        <v>2591366</v>
      </c>
      <c r="D2643">
        <v>8</v>
      </c>
    </row>
    <row r="2644" spans="1:4" x14ac:dyDescent="0.25">
      <c r="A2644" s="1">
        <v>42352</v>
      </c>
      <c r="B2644" t="s">
        <v>20</v>
      </c>
      <c r="C2644">
        <v>12635099</v>
      </c>
      <c r="D2644">
        <v>39</v>
      </c>
    </row>
    <row r="2645" spans="1:4" x14ac:dyDescent="0.25">
      <c r="A2645" s="1">
        <v>42353</v>
      </c>
      <c r="B2645" t="s">
        <v>24</v>
      </c>
      <c r="C2645">
        <v>15516224</v>
      </c>
      <c r="D2645">
        <v>45</v>
      </c>
    </row>
    <row r="2646" spans="1:4" x14ac:dyDescent="0.25">
      <c r="A2646" s="1">
        <v>42354</v>
      </c>
      <c r="B2646" t="s">
        <v>22</v>
      </c>
      <c r="C2646">
        <v>16813097</v>
      </c>
      <c r="D2646">
        <v>58</v>
      </c>
    </row>
    <row r="2647" spans="1:4" x14ac:dyDescent="0.25">
      <c r="A2647" s="1">
        <v>42355</v>
      </c>
      <c r="B2647" t="s">
        <v>21</v>
      </c>
      <c r="C2647">
        <v>16212283</v>
      </c>
      <c r="D2647">
        <v>42</v>
      </c>
    </row>
    <row r="2648" spans="1:4" x14ac:dyDescent="0.25">
      <c r="A2648" s="1">
        <v>42356</v>
      </c>
      <c r="B2648" t="s">
        <v>25</v>
      </c>
      <c r="C2648">
        <v>14268052</v>
      </c>
      <c r="D2648">
        <v>41</v>
      </c>
    </row>
    <row r="2649" spans="1:4" x14ac:dyDescent="0.25">
      <c r="A2649" s="1">
        <v>42357</v>
      </c>
      <c r="B2649" t="s">
        <v>19</v>
      </c>
      <c r="C2649">
        <v>616073</v>
      </c>
      <c r="D2649">
        <v>2</v>
      </c>
    </row>
    <row r="2650" spans="1:4" x14ac:dyDescent="0.25">
      <c r="A2650" s="1">
        <v>42358</v>
      </c>
      <c r="B2650" t="s">
        <v>23</v>
      </c>
      <c r="C2650">
        <v>672550</v>
      </c>
      <c r="D2650">
        <v>2</v>
      </c>
    </row>
    <row r="2651" spans="1:4" x14ac:dyDescent="0.25">
      <c r="A2651" s="1">
        <v>42359</v>
      </c>
      <c r="B2651" t="s">
        <v>20</v>
      </c>
      <c r="C2651">
        <v>15682426</v>
      </c>
      <c r="D2651">
        <v>50</v>
      </c>
    </row>
    <row r="2652" spans="1:4" x14ac:dyDescent="0.25">
      <c r="A2652" s="1">
        <v>42360</v>
      </c>
      <c r="B2652" t="s">
        <v>24</v>
      </c>
      <c r="C2652">
        <v>16853401</v>
      </c>
      <c r="D2652">
        <v>52</v>
      </c>
    </row>
    <row r="2653" spans="1:4" x14ac:dyDescent="0.25">
      <c r="A2653" s="1">
        <v>42361</v>
      </c>
      <c r="B2653" t="s">
        <v>22</v>
      </c>
      <c r="C2653">
        <v>12979533</v>
      </c>
      <c r="D2653">
        <v>35</v>
      </c>
    </row>
    <row r="2654" spans="1:4" x14ac:dyDescent="0.25">
      <c r="A2654" s="1">
        <v>42362</v>
      </c>
      <c r="B2654" t="s">
        <v>21</v>
      </c>
      <c r="C2654">
        <v>6562095</v>
      </c>
      <c r="D2654">
        <v>18</v>
      </c>
    </row>
    <row r="2655" spans="1:4" x14ac:dyDescent="0.25">
      <c r="A2655" s="1">
        <v>42364</v>
      </c>
      <c r="B2655" t="s">
        <v>19</v>
      </c>
      <c r="C2655">
        <v>756331</v>
      </c>
      <c r="D2655">
        <v>2</v>
      </c>
    </row>
    <row r="2656" spans="1:4" x14ac:dyDescent="0.25">
      <c r="A2656" s="1">
        <v>42365</v>
      </c>
      <c r="B2656" t="s">
        <v>23</v>
      </c>
      <c r="C2656">
        <v>336275</v>
      </c>
      <c r="D2656">
        <v>1</v>
      </c>
    </row>
    <row r="2657" spans="1:4" x14ac:dyDescent="0.25">
      <c r="A2657" s="1">
        <v>42366</v>
      </c>
      <c r="B2657" t="s">
        <v>20</v>
      </c>
      <c r="C2657">
        <v>14244862</v>
      </c>
      <c r="D2657">
        <v>40</v>
      </c>
    </row>
    <row r="2658" spans="1:4" x14ac:dyDescent="0.25">
      <c r="A2658" s="1">
        <v>42367</v>
      </c>
      <c r="B2658" t="s">
        <v>24</v>
      </c>
      <c r="C2658">
        <v>15504171</v>
      </c>
      <c r="D2658">
        <v>41</v>
      </c>
    </row>
    <row r="2659" spans="1:4" x14ac:dyDescent="0.25">
      <c r="A2659" s="1">
        <v>42368</v>
      </c>
      <c r="B2659" t="s">
        <v>22</v>
      </c>
      <c r="C2659">
        <v>7255320</v>
      </c>
      <c r="D2659">
        <v>19</v>
      </c>
    </row>
    <row r="2660" spans="1:4" x14ac:dyDescent="0.25">
      <c r="A2660" s="1">
        <v>42370</v>
      </c>
      <c r="B2660" t="s">
        <v>25</v>
      </c>
      <c r="C2660">
        <v>428486</v>
      </c>
      <c r="D2660">
        <v>1</v>
      </c>
    </row>
    <row r="2661" spans="1:4" x14ac:dyDescent="0.25">
      <c r="A2661" s="1">
        <v>42373</v>
      </c>
      <c r="B2661" t="s">
        <v>20</v>
      </c>
      <c r="C2661">
        <v>6973652</v>
      </c>
      <c r="D2661">
        <v>18</v>
      </c>
    </row>
    <row r="2662" spans="1:4" x14ac:dyDescent="0.25">
      <c r="A2662" s="1">
        <v>42374</v>
      </c>
      <c r="B2662" t="s">
        <v>24</v>
      </c>
      <c r="C2662">
        <v>4602398</v>
      </c>
      <c r="D2662">
        <v>14</v>
      </c>
    </row>
    <row r="2663" spans="1:4" x14ac:dyDescent="0.25">
      <c r="A2663" s="1">
        <v>42375</v>
      </c>
      <c r="B2663" t="s">
        <v>22</v>
      </c>
      <c r="C2663">
        <v>12022144</v>
      </c>
      <c r="D2663">
        <v>38</v>
      </c>
    </row>
    <row r="2664" spans="1:4" x14ac:dyDescent="0.25">
      <c r="A2664" s="1">
        <v>42376</v>
      </c>
      <c r="B2664" t="s">
        <v>21</v>
      </c>
      <c r="C2664">
        <v>10261136</v>
      </c>
      <c r="D2664">
        <v>32</v>
      </c>
    </row>
    <row r="2665" spans="1:4" x14ac:dyDescent="0.25">
      <c r="A2665" s="1">
        <v>42377</v>
      </c>
      <c r="B2665" t="s">
        <v>25</v>
      </c>
      <c r="C2665">
        <v>13160474</v>
      </c>
      <c r="D2665">
        <v>38</v>
      </c>
    </row>
    <row r="2666" spans="1:4" x14ac:dyDescent="0.25">
      <c r="A2666" s="1">
        <v>42378</v>
      </c>
      <c r="B2666" t="s">
        <v>19</v>
      </c>
      <c r="C2666">
        <v>1104243</v>
      </c>
      <c r="D2666">
        <v>3</v>
      </c>
    </row>
    <row r="2667" spans="1:4" x14ac:dyDescent="0.25">
      <c r="A2667" s="1">
        <v>42380</v>
      </c>
      <c r="B2667" t="s">
        <v>20</v>
      </c>
      <c r="C2667">
        <v>429184</v>
      </c>
      <c r="D2667">
        <v>1</v>
      </c>
    </row>
    <row r="2668" spans="1:4" x14ac:dyDescent="0.25">
      <c r="A2668" s="1">
        <v>42381</v>
      </c>
      <c r="B2668" t="s">
        <v>24</v>
      </c>
      <c r="C2668">
        <v>11073079</v>
      </c>
      <c r="D2668">
        <v>31</v>
      </c>
    </row>
    <row r="2669" spans="1:4" x14ac:dyDescent="0.25">
      <c r="A2669" s="1">
        <v>42382</v>
      </c>
      <c r="B2669" t="s">
        <v>22</v>
      </c>
      <c r="C2669">
        <v>8076027</v>
      </c>
      <c r="D2669">
        <v>26</v>
      </c>
    </row>
    <row r="2670" spans="1:4" x14ac:dyDescent="0.25">
      <c r="A2670" s="1">
        <v>42383</v>
      </c>
      <c r="B2670" t="s">
        <v>21</v>
      </c>
      <c r="C2670">
        <v>8935821</v>
      </c>
      <c r="D2670">
        <v>24</v>
      </c>
    </row>
    <row r="2671" spans="1:4" x14ac:dyDescent="0.25">
      <c r="A2671" s="1">
        <v>42384</v>
      </c>
      <c r="B2671" t="s">
        <v>25</v>
      </c>
      <c r="C2671">
        <v>11252155</v>
      </c>
      <c r="D2671">
        <v>33</v>
      </c>
    </row>
    <row r="2672" spans="1:4" x14ac:dyDescent="0.25">
      <c r="A2672" s="1">
        <v>42385</v>
      </c>
      <c r="B2672" t="s">
        <v>19</v>
      </c>
      <c r="C2672">
        <v>776179</v>
      </c>
      <c r="D2672">
        <v>2</v>
      </c>
    </row>
    <row r="2673" spans="1:4" x14ac:dyDescent="0.25">
      <c r="A2673" s="1">
        <v>42387</v>
      </c>
      <c r="B2673" t="s">
        <v>20</v>
      </c>
      <c r="C2673">
        <v>12444591</v>
      </c>
      <c r="D2673">
        <v>32</v>
      </c>
    </row>
    <row r="2674" spans="1:4" x14ac:dyDescent="0.25">
      <c r="A2674" s="1">
        <v>42388</v>
      </c>
      <c r="B2674" t="s">
        <v>24</v>
      </c>
      <c r="C2674">
        <v>15564667</v>
      </c>
      <c r="D2674">
        <v>41</v>
      </c>
    </row>
    <row r="2675" spans="1:4" x14ac:dyDescent="0.25">
      <c r="A2675" s="1">
        <v>42389</v>
      </c>
      <c r="B2675" t="s">
        <v>22</v>
      </c>
      <c r="C2675">
        <v>15975800</v>
      </c>
      <c r="D2675">
        <v>42</v>
      </c>
    </row>
    <row r="2676" spans="1:4" x14ac:dyDescent="0.25">
      <c r="A2676" s="1">
        <v>42390</v>
      </c>
      <c r="B2676" t="s">
        <v>21</v>
      </c>
      <c r="C2676">
        <v>12355447</v>
      </c>
      <c r="D2676">
        <v>33</v>
      </c>
    </row>
    <row r="2677" spans="1:4" x14ac:dyDescent="0.25">
      <c r="A2677" s="1">
        <v>42391</v>
      </c>
      <c r="B2677" t="s">
        <v>25</v>
      </c>
      <c r="C2677">
        <v>14732491</v>
      </c>
      <c r="D2677">
        <v>41</v>
      </c>
    </row>
    <row r="2678" spans="1:4" x14ac:dyDescent="0.25">
      <c r="A2678" s="1">
        <v>42392</v>
      </c>
      <c r="B2678" t="s">
        <v>19</v>
      </c>
      <c r="C2678">
        <v>874397</v>
      </c>
      <c r="D2678">
        <v>2</v>
      </c>
    </row>
    <row r="2679" spans="1:4" x14ac:dyDescent="0.25">
      <c r="A2679" s="1">
        <v>42394</v>
      </c>
      <c r="B2679" t="s">
        <v>20</v>
      </c>
      <c r="C2679">
        <v>10998160</v>
      </c>
      <c r="D2679">
        <v>29</v>
      </c>
    </row>
    <row r="2680" spans="1:4" x14ac:dyDescent="0.25">
      <c r="A2680" s="1">
        <v>42395</v>
      </c>
      <c r="B2680" t="s">
        <v>24</v>
      </c>
      <c r="C2680">
        <v>14337404</v>
      </c>
      <c r="D2680">
        <v>34</v>
      </c>
    </row>
    <row r="2681" spans="1:4" x14ac:dyDescent="0.25">
      <c r="A2681" s="1">
        <v>42396</v>
      </c>
      <c r="B2681" t="s">
        <v>22</v>
      </c>
      <c r="C2681">
        <v>11590957</v>
      </c>
      <c r="D2681">
        <v>31</v>
      </c>
    </row>
    <row r="2682" spans="1:4" x14ac:dyDescent="0.25">
      <c r="A2682" s="1">
        <v>42397</v>
      </c>
      <c r="B2682" t="s">
        <v>21</v>
      </c>
      <c r="C2682">
        <v>9720234</v>
      </c>
      <c r="D2682">
        <v>27</v>
      </c>
    </row>
    <row r="2683" spans="1:4" x14ac:dyDescent="0.25">
      <c r="A2683" s="1">
        <v>42398</v>
      </c>
      <c r="B2683" t="s">
        <v>25</v>
      </c>
      <c r="C2683">
        <v>14547458</v>
      </c>
      <c r="D2683">
        <v>38</v>
      </c>
    </row>
    <row r="2684" spans="1:4" x14ac:dyDescent="0.25">
      <c r="A2684" s="1">
        <v>42399</v>
      </c>
      <c r="B2684" t="s">
        <v>19</v>
      </c>
      <c r="C2684">
        <v>1887616</v>
      </c>
      <c r="D2684">
        <v>5</v>
      </c>
    </row>
    <row r="2685" spans="1:4" x14ac:dyDescent="0.25">
      <c r="A2685" s="1">
        <v>42401</v>
      </c>
      <c r="B2685" t="s">
        <v>20</v>
      </c>
      <c r="C2685">
        <v>13701729</v>
      </c>
      <c r="D2685">
        <v>38</v>
      </c>
    </row>
    <row r="2686" spans="1:4" x14ac:dyDescent="0.25">
      <c r="A2686" s="1">
        <v>42402</v>
      </c>
      <c r="B2686" t="s">
        <v>24</v>
      </c>
      <c r="C2686">
        <v>8998870</v>
      </c>
      <c r="D2686">
        <v>25</v>
      </c>
    </row>
    <row r="2687" spans="1:4" x14ac:dyDescent="0.25">
      <c r="A2687" s="1">
        <v>42403</v>
      </c>
      <c r="B2687" t="s">
        <v>22</v>
      </c>
      <c r="C2687">
        <v>9116662</v>
      </c>
      <c r="D2687">
        <v>23</v>
      </c>
    </row>
    <row r="2688" spans="1:4" x14ac:dyDescent="0.25">
      <c r="A2688" s="1">
        <v>42404</v>
      </c>
      <c r="B2688" t="s">
        <v>21</v>
      </c>
      <c r="C2688">
        <v>134259904</v>
      </c>
      <c r="D2688">
        <v>360</v>
      </c>
    </row>
    <row r="2689" spans="1:4" x14ac:dyDescent="0.25">
      <c r="A2689" s="1">
        <v>42405</v>
      </c>
      <c r="B2689" t="s">
        <v>25</v>
      </c>
      <c r="C2689">
        <v>39146023</v>
      </c>
      <c r="D2689">
        <v>110</v>
      </c>
    </row>
    <row r="2690" spans="1:4" x14ac:dyDescent="0.25">
      <c r="A2690" s="1">
        <v>42407</v>
      </c>
      <c r="B2690" t="s">
        <v>23</v>
      </c>
      <c r="C2690">
        <v>437016</v>
      </c>
      <c r="D2690">
        <v>1</v>
      </c>
    </row>
    <row r="2691" spans="1:4" x14ac:dyDescent="0.25">
      <c r="A2691" s="1">
        <v>42408</v>
      </c>
      <c r="B2691" t="s">
        <v>20</v>
      </c>
      <c r="C2691">
        <v>72435038</v>
      </c>
      <c r="D2691">
        <v>193</v>
      </c>
    </row>
    <row r="2692" spans="1:4" x14ac:dyDescent="0.25">
      <c r="A2692" s="1">
        <v>42409</v>
      </c>
      <c r="B2692" t="s">
        <v>24</v>
      </c>
      <c r="C2692">
        <v>74325492</v>
      </c>
      <c r="D2692">
        <v>195</v>
      </c>
    </row>
    <row r="2693" spans="1:4" x14ac:dyDescent="0.25">
      <c r="A2693" s="1">
        <v>42410</v>
      </c>
      <c r="B2693" t="s">
        <v>22</v>
      </c>
      <c r="C2693">
        <v>20296933</v>
      </c>
      <c r="D2693">
        <v>52</v>
      </c>
    </row>
    <row r="2694" spans="1:4" x14ac:dyDescent="0.25">
      <c r="A2694" s="1">
        <v>42411</v>
      </c>
      <c r="B2694" t="s">
        <v>21</v>
      </c>
      <c r="C2694">
        <v>19510007</v>
      </c>
      <c r="D2694">
        <v>48</v>
      </c>
    </row>
    <row r="2695" spans="1:4" x14ac:dyDescent="0.25">
      <c r="A2695" s="1">
        <v>42412</v>
      </c>
      <c r="B2695" t="s">
        <v>25</v>
      </c>
      <c r="C2695">
        <v>27484720</v>
      </c>
      <c r="D2695">
        <v>66</v>
      </c>
    </row>
    <row r="2696" spans="1:4" x14ac:dyDescent="0.25">
      <c r="A2696" s="1">
        <v>42413</v>
      </c>
      <c r="B2696" t="s">
        <v>19</v>
      </c>
      <c r="C2696">
        <v>4067241</v>
      </c>
      <c r="D2696">
        <v>9</v>
      </c>
    </row>
    <row r="2697" spans="1:4" x14ac:dyDescent="0.25">
      <c r="A2697" s="1">
        <v>42415</v>
      </c>
      <c r="B2697" t="s">
        <v>20</v>
      </c>
      <c r="C2697">
        <v>17476637</v>
      </c>
      <c r="D2697">
        <v>42</v>
      </c>
    </row>
    <row r="2698" spans="1:4" x14ac:dyDescent="0.25">
      <c r="A2698" s="1">
        <v>42416</v>
      </c>
      <c r="B2698" t="s">
        <v>24</v>
      </c>
      <c r="C2698">
        <v>23118511</v>
      </c>
      <c r="D2698">
        <v>56</v>
      </c>
    </row>
    <row r="2699" spans="1:4" x14ac:dyDescent="0.25">
      <c r="A2699" s="1">
        <v>42417</v>
      </c>
      <c r="B2699" t="s">
        <v>22</v>
      </c>
      <c r="C2699">
        <v>23593471</v>
      </c>
      <c r="D2699">
        <v>55</v>
      </c>
    </row>
    <row r="2700" spans="1:4" x14ac:dyDescent="0.25">
      <c r="A2700" s="1">
        <v>42418</v>
      </c>
      <c r="B2700" t="s">
        <v>21</v>
      </c>
      <c r="C2700">
        <v>19074560</v>
      </c>
      <c r="D2700">
        <v>49</v>
      </c>
    </row>
    <row r="2701" spans="1:4" x14ac:dyDescent="0.25">
      <c r="A2701" s="1">
        <v>42419</v>
      </c>
      <c r="B2701" t="s">
        <v>25</v>
      </c>
      <c r="C2701">
        <v>24804579</v>
      </c>
      <c r="D2701">
        <v>63</v>
      </c>
    </row>
    <row r="2702" spans="1:4" x14ac:dyDescent="0.25">
      <c r="A2702" s="1">
        <v>42420</v>
      </c>
      <c r="B2702" t="s">
        <v>19</v>
      </c>
      <c r="C2702">
        <v>460934</v>
      </c>
      <c r="D2702">
        <v>1</v>
      </c>
    </row>
    <row r="2703" spans="1:4" x14ac:dyDescent="0.25">
      <c r="A2703" s="1">
        <v>42421</v>
      </c>
      <c r="B2703" t="s">
        <v>23</v>
      </c>
      <c r="C2703">
        <v>374751</v>
      </c>
      <c r="D2703">
        <v>1</v>
      </c>
    </row>
    <row r="2704" spans="1:4" x14ac:dyDescent="0.25">
      <c r="A2704" s="1">
        <v>42422</v>
      </c>
      <c r="B2704" t="s">
        <v>20</v>
      </c>
      <c r="C2704">
        <v>26116449</v>
      </c>
      <c r="D2704">
        <v>64</v>
      </c>
    </row>
    <row r="2705" spans="1:4" x14ac:dyDescent="0.25">
      <c r="A2705" s="1">
        <v>42423</v>
      </c>
      <c r="B2705" t="s">
        <v>24</v>
      </c>
      <c r="C2705">
        <v>21571092</v>
      </c>
      <c r="D2705">
        <v>52</v>
      </c>
    </row>
    <row r="2706" spans="1:4" x14ac:dyDescent="0.25">
      <c r="A2706" s="1">
        <v>42424</v>
      </c>
      <c r="B2706" t="s">
        <v>22</v>
      </c>
      <c r="C2706">
        <v>20274871</v>
      </c>
      <c r="D2706">
        <v>51</v>
      </c>
    </row>
    <row r="2707" spans="1:4" x14ac:dyDescent="0.25">
      <c r="A2707" s="1">
        <v>42425</v>
      </c>
      <c r="B2707" t="s">
        <v>21</v>
      </c>
      <c r="C2707">
        <v>20678274</v>
      </c>
      <c r="D2707">
        <v>52</v>
      </c>
    </row>
    <row r="2708" spans="1:4" x14ac:dyDescent="0.25">
      <c r="A2708" s="1">
        <v>42426</v>
      </c>
      <c r="B2708" t="s">
        <v>25</v>
      </c>
      <c r="C2708">
        <v>14398140</v>
      </c>
      <c r="D2708">
        <v>37</v>
      </c>
    </row>
    <row r="2709" spans="1:4" x14ac:dyDescent="0.25">
      <c r="A2709" s="1">
        <v>42427</v>
      </c>
      <c r="B2709" t="s">
        <v>19</v>
      </c>
      <c r="C2709">
        <v>3489903</v>
      </c>
      <c r="D2709">
        <v>9</v>
      </c>
    </row>
    <row r="2710" spans="1:4" x14ac:dyDescent="0.25">
      <c r="A2710" s="1">
        <v>42429</v>
      </c>
      <c r="B2710" t="s">
        <v>20</v>
      </c>
      <c r="C2710">
        <v>20636022</v>
      </c>
      <c r="D2710">
        <v>50</v>
      </c>
    </row>
    <row r="2711" spans="1:4" x14ac:dyDescent="0.25">
      <c r="A2711" s="1">
        <v>42430</v>
      </c>
      <c r="B2711" t="s">
        <v>24</v>
      </c>
      <c r="C2711">
        <v>17578294</v>
      </c>
      <c r="D2711">
        <v>49</v>
      </c>
    </row>
    <row r="2712" spans="1:4" x14ac:dyDescent="0.25">
      <c r="A2712" s="1">
        <v>42431</v>
      </c>
      <c r="B2712" t="s">
        <v>22</v>
      </c>
      <c r="C2712">
        <v>12776714</v>
      </c>
      <c r="D2712">
        <v>33</v>
      </c>
    </row>
    <row r="2713" spans="1:4" x14ac:dyDescent="0.25">
      <c r="A2713" s="1">
        <v>42432</v>
      </c>
      <c r="B2713" t="s">
        <v>21</v>
      </c>
      <c r="C2713">
        <v>15830095</v>
      </c>
      <c r="D2713">
        <v>38</v>
      </c>
    </row>
    <row r="2714" spans="1:4" x14ac:dyDescent="0.25">
      <c r="A2714" s="1">
        <v>42433</v>
      </c>
      <c r="B2714" t="s">
        <v>25</v>
      </c>
      <c r="C2714">
        <v>12377194</v>
      </c>
      <c r="D2714">
        <v>31</v>
      </c>
    </row>
    <row r="2715" spans="1:4" x14ac:dyDescent="0.25">
      <c r="A2715" s="1">
        <v>42435</v>
      </c>
      <c r="B2715" t="s">
        <v>23</v>
      </c>
      <c r="C2715">
        <v>465087</v>
      </c>
      <c r="D2715">
        <v>1</v>
      </c>
    </row>
    <row r="2716" spans="1:4" x14ac:dyDescent="0.25">
      <c r="A2716" s="1">
        <v>42436</v>
      </c>
      <c r="B2716" t="s">
        <v>20</v>
      </c>
      <c r="C2716">
        <v>16431948</v>
      </c>
      <c r="D2716">
        <v>49</v>
      </c>
    </row>
    <row r="2717" spans="1:4" x14ac:dyDescent="0.25">
      <c r="A2717" s="1">
        <v>42437</v>
      </c>
      <c r="B2717" t="s">
        <v>24</v>
      </c>
      <c r="C2717">
        <v>14496859</v>
      </c>
      <c r="D2717">
        <v>38</v>
      </c>
    </row>
    <row r="2718" spans="1:4" x14ac:dyDescent="0.25">
      <c r="A2718" s="1">
        <v>42438</v>
      </c>
      <c r="B2718" t="s">
        <v>22</v>
      </c>
      <c r="C2718">
        <v>10092073</v>
      </c>
      <c r="D2718">
        <v>30</v>
      </c>
    </row>
    <row r="2719" spans="1:4" x14ac:dyDescent="0.25">
      <c r="A2719" s="1">
        <v>42439</v>
      </c>
      <c r="B2719" t="s">
        <v>21</v>
      </c>
      <c r="C2719">
        <v>15386530</v>
      </c>
      <c r="D2719">
        <v>39</v>
      </c>
    </row>
    <row r="2720" spans="1:4" x14ac:dyDescent="0.25">
      <c r="A2720" s="1">
        <v>42440</v>
      </c>
      <c r="B2720" t="s">
        <v>25</v>
      </c>
      <c r="C2720">
        <v>15914514</v>
      </c>
      <c r="D2720">
        <v>38</v>
      </c>
    </row>
    <row r="2721" spans="1:4" x14ac:dyDescent="0.25">
      <c r="A2721" s="1">
        <v>42441</v>
      </c>
      <c r="B2721" t="s">
        <v>19</v>
      </c>
      <c r="C2721">
        <v>375507</v>
      </c>
      <c r="D2721">
        <v>1</v>
      </c>
    </row>
    <row r="2722" spans="1:4" x14ac:dyDescent="0.25">
      <c r="A2722" s="1">
        <v>42443</v>
      </c>
      <c r="B2722" t="s">
        <v>20</v>
      </c>
      <c r="C2722">
        <v>12391589</v>
      </c>
      <c r="D2722">
        <v>35</v>
      </c>
    </row>
    <row r="2723" spans="1:4" x14ac:dyDescent="0.25">
      <c r="A2723" s="1">
        <v>42444</v>
      </c>
      <c r="B2723" t="s">
        <v>24</v>
      </c>
      <c r="C2723">
        <v>13490265</v>
      </c>
      <c r="D2723">
        <v>41</v>
      </c>
    </row>
    <row r="2724" spans="1:4" x14ac:dyDescent="0.25">
      <c r="A2724" s="1">
        <v>42445</v>
      </c>
      <c r="B2724" t="s">
        <v>22</v>
      </c>
      <c r="C2724">
        <v>11932665</v>
      </c>
      <c r="D2724">
        <v>35</v>
      </c>
    </row>
    <row r="2725" spans="1:4" x14ac:dyDescent="0.25">
      <c r="A2725" s="1">
        <v>42446</v>
      </c>
      <c r="B2725" t="s">
        <v>21</v>
      </c>
      <c r="C2725">
        <v>17555807</v>
      </c>
      <c r="D2725">
        <v>45</v>
      </c>
    </row>
    <row r="2726" spans="1:4" x14ac:dyDescent="0.25">
      <c r="A2726" s="1">
        <v>42447</v>
      </c>
      <c r="B2726" t="s">
        <v>25</v>
      </c>
      <c r="C2726">
        <v>12475630</v>
      </c>
      <c r="D2726">
        <v>37</v>
      </c>
    </row>
    <row r="2727" spans="1:4" x14ac:dyDescent="0.25">
      <c r="A2727" s="1">
        <v>42451</v>
      </c>
      <c r="B2727" t="s">
        <v>24</v>
      </c>
      <c r="C2727">
        <v>11114792</v>
      </c>
      <c r="D2727">
        <v>34</v>
      </c>
    </row>
    <row r="2728" spans="1:4" x14ac:dyDescent="0.25">
      <c r="A2728" s="1">
        <v>42452</v>
      </c>
      <c r="B2728" t="s">
        <v>22</v>
      </c>
      <c r="C2728">
        <v>7238777</v>
      </c>
      <c r="D2728">
        <v>18</v>
      </c>
    </row>
    <row r="2729" spans="1:4" x14ac:dyDescent="0.25">
      <c r="A2729" s="1">
        <v>42457</v>
      </c>
      <c r="B2729" t="s">
        <v>20</v>
      </c>
      <c r="C2729">
        <v>8536430</v>
      </c>
      <c r="D2729">
        <v>21</v>
      </c>
    </row>
    <row r="2730" spans="1:4" x14ac:dyDescent="0.25">
      <c r="A2730" s="1">
        <v>42458</v>
      </c>
      <c r="B2730" t="s">
        <v>24</v>
      </c>
      <c r="C2730">
        <v>22563302</v>
      </c>
      <c r="D2730">
        <v>62</v>
      </c>
    </row>
    <row r="2731" spans="1:4" x14ac:dyDescent="0.25">
      <c r="A2731" s="1">
        <v>42459</v>
      </c>
      <c r="B2731" t="s">
        <v>22</v>
      </c>
      <c r="C2731">
        <v>11004205</v>
      </c>
      <c r="D2731">
        <v>29</v>
      </c>
    </row>
    <row r="2732" spans="1:4" x14ac:dyDescent="0.25">
      <c r="A2732" s="1">
        <v>42460</v>
      </c>
      <c r="B2732" t="s">
        <v>21</v>
      </c>
      <c r="C2732">
        <v>10714014</v>
      </c>
      <c r="D2732">
        <v>28</v>
      </c>
    </row>
    <row r="2733" spans="1:4" x14ac:dyDescent="0.25">
      <c r="A2733" s="1">
        <v>42461</v>
      </c>
      <c r="B2733" t="s">
        <v>25</v>
      </c>
      <c r="C2733">
        <v>13947942</v>
      </c>
      <c r="D2733">
        <v>42</v>
      </c>
    </row>
    <row r="2734" spans="1:4" x14ac:dyDescent="0.25">
      <c r="A2734" s="1">
        <v>42464</v>
      </c>
      <c r="B2734" t="s">
        <v>20</v>
      </c>
      <c r="C2734">
        <v>11157126</v>
      </c>
      <c r="D2734">
        <v>36</v>
      </c>
    </row>
    <row r="2735" spans="1:4" x14ac:dyDescent="0.25">
      <c r="A2735" s="1">
        <v>42465</v>
      </c>
      <c r="B2735" t="s">
        <v>24</v>
      </c>
      <c r="C2735">
        <v>17034642</v>
      </c>
      <c r="D2735">
        <v>45</v>
      </c>
    </row>
    <row r="2736" spans="1:4" x14ac:dyDescent="0.25">
      <c r="A2736" s="1">
        <v>42466</v>
      </c>
      <c r="B2736" t="s">
        <v>22</v>
      </c>
      <c r="C2736">
        <v>13534709</v>
      </c>
      <c r="D2736">
        <v>34</v>
      </c>
    </row>
    <row r="2737" spans="1:4" x14ac:dyDescent="0.25">
      <c r="A2737" s="1">
        <v>42467</v>
      </c>
      <c r="B2737" t="s">
        <v>21</v>
      </c>
      <c r="C2737">
        <v>13862769</v>
      </c>
      <c r="D2737">
        <v>39</v>
      </c>
    </row>
    <row r="2738" spans="1:4" x14ac:dyDescent="0.25">
      <c r="A2738" s="1">
        <v>42468</v>
      </c>
      <c r="B2738" t="s">
        <v>25</v>
      </c>
      <c r="C2738">
        <v>15174837</v>
      </c>
      <c r="D2738">
        <v>41</v>
      </c>
    </row>
    <row r="2739" spans="1:4" x14ac:dyDescent="0.25">
      <c r="A2739" s="1">
        <v>42469</v>
      </c>
      <c r="B2739" t="s">
        <v>19</v>
      </c>
      <c r="C2739">
        <v>362110</v>
      </c>
      <c r="D2739">
        <v>1</v>
      </c>
    </row>
    <row r="2740" spans="1:4" x14ac:dyDescent="0.25">
      <c r="A2740" s="1">
        <v>42471</v>
      </c>
      <c r="B2740" t="s">
        <v>20</v>
      </c>
      <c r="C2740">
        <v>11797163</v>
      </c>
      <c r="D2740">
        <v>37</v>
      </c>
    </row>
    <row r="2741" spans="1:4" x14ac:dyDescent="0.25">
      <c r="A2741" s="1">
        <v>42472</v>
      </c>
      <c r="B2741" t="s">
        <v>24</v>
      </c>
      <c r="C2741">
        <v>11544144</v>
      </c>
      <c r="D2741">
        <v>34</v>
      </c>
    </row>
    <row r="2742" spans="1:4" x14ac:dyDescent="0.25">
      <c r="A2742" s="1">
        <v>42473</v>
      </c>
      <c r="B2742" t="s">
        <v>22</v>
      </c>
      <c r="C2742">
        <v>14711825</v>
      </c>
      <c r="D2742">
        <v>42</v>
      </c>
    </row>
    <row r="2743" spans="1:4" x14ac:dyDescent="0.25">
      <c r="A2743" s="1">
        <v>42474</v>
      </c>
      <c r="B2743" t="s">
        <v>21</v>
      </c>
      <c r="C2743">
        <v>10397166</v>
      </c>
      <c r="D2743">
        <v>31</v>
      </c>
    </row>
    <row r="2744" spans="1:4" x14ac:dyDescent="0.25">
      <c r="A2744" s="1">
        <v>42475</v>
      </c>
      <c r="B2744" t="s">
        <v>25</v>
      </c>
      <c r="C2744">
        <v>12990170</v>
      </c>
      <c r="D2744">
        <v>32</v>
      </c>
    </row>
    <row r="2745" spans="1:4" x14ac:dyDescent="0.25">
      <c r="A2745" s="1">
        <v>42477</v>
      </c>
      <c r="B2745" t="s">
        <v>23</v>
      </c>
      <c r="C2745">
        <v>479233</v>
      </c>
      <c r="D2745">
        <v>1</v>
      </c>
    </row>
    <row r="2746" spans="1:4" x14ac:dyDescent="0.25">
      <c r="A2746" s="1">
        <v>42478</v>
      </c>
      <c r="B2746" t="s">
        <v>20</v>
      </c>
      <c r="C2746">
        <v>18380694</v>
      </c>
      <c r="D2746">
        <v>51</v>
      </c>
    </row>
    <row r="2747" spans="1:4" x14ac:dyDescent="0.25">
      <c r="A2747" s="1">
        <v>42479</v>
      </c>
      <c r="B2747" t="s">
        <v>24</v>
      </c>
      <c r="C2747">
        <v>11961442</v>
      </c>
      <c r="D2747">
        <v>33</v>
      </c>
    </row>
    <row r="2748" spans="1:4" x14ac:dyDescent="0.25">
      <c r="A2748" s="1">
        <v>42480</v>
      </c>
      <c r="B2748" t="s">
        <v>22</v>
      </c>
      <c r="C2748">
        <v>12512601</v>
      </c>
      <c r="D2748">
        <v>37</v>
      </c>
    </row>
    <row r="2749" spans="1:4" x14ac:dyDescent="0.25">
      <c r="A2749" s="1">
        <v>42481</v>
      </c>
      <c r="B2749" t="s">
        <v>21</v>
      </c>
      <c r="C2749">
        <v>14927973</v>
      </c>
      <c r="D2749">
        <v>41</v>
      </c>
    </row>
    <row r="2750" spans="1:4" x14ac:dyDescent="0.25">
      <c r="A2750" s="1">
        <v>42482</v>
      </c>
      <c r="B2750" t="s">
        <v>25</v>
      </c>
      <c r="C2750">
        <v>12990054</v>
      </c>
      <c r="D2750">
        <v>37</v>
      </c>
    </row>
    <row r="2751" spans="1:4" x14ac:dyDescent="0.25">
      <c r="A2751" s="1">
        <v>42485</v>
      </c>
      <c r="B2751" t="s">
        <v>20</v>
      </c>
      <c r="C2751">
        <v>17054611</v>
      </c>
      <c r="D2751">
        <v>45</v>
      </c>
    </row>
    <row r="2752" spans="1:4" x14ac:dyDescent="0.25">
      <c r="A2752" s="1">
        <v>42486</v>
      </c>
      <c r="B2752" t="s">
        <v>24</v>
      </c>
      <c r="C2752">
        <v>17843663</v>
      </c>
      <c r="D2752">
        <v>45</v>
      </c>
    </row>
    <row r="2753" spans="1:4" x14ac:dyDescent="0.25">
      <c r="A2753" s="1">
        <v>42487</v>
      </c>
      <c r="B2753" t="s">
        <v>22</v>
      </c>
      <c r="C2753">
        <v>17376629</v>
      </c>
      <c r="D2753">
        <v>47</v>
      </c>
    </row>
    <row r="2754" spans="1:4" x14ac:dyDescent="0.25">
      <c r="A2754" s="1">
        <v>42488</v>
      </c>
      <c r="B2754" t="s">
        <v>21</v>
      </c>
      <c r="C2754">
        <v>26208836</v>
      </c>
      <c r="D2754">
        <v>67</v>
      </c>
    </row>
    <row r="2755" spans="1:4" x14ac:dyDescent="0.25">
      <c r="A2755" s="1">
        <v>42489</v>
      </c>
      <c r="B2755" t="s">
        <v>25</v>
      </c>
      <c r="C2755">
        <v>16009341</v>
      </c>
      <c r="D2755">
        <v>50</v>
      </c>
    </row>
    <row r="2756" spans="1:4" x14ac:dyDescent="0.25">
      <c r="A2756" s="1">
        <v>42492</v>
      </c>
      <c r="B2756" t="s">
        <v>20</v>
      </c>
      <c r="C2756">
        <v>19881574</v>
      </c>
      <c r="D2756">
        <v>56</v>
      </c>
    </row>
    <row r="2757" spans="1:4" x14ac:dyDescent="0.25">
      <c r="A2757" s="1">
        <v>42493</v>
      </c>
      <c r="B2757" t="s">
        <v>24</v>
      </c>
      <c r="C2757">
        <v>13760574</v>
      </c>
      <c r="D2757">
        <v>38</v>
      </c>
    </row>
    <row r="2758" spans="1:4" x14ac:dyDescent="0.25">
      <c r="A2758" s="1">
        <v>42494</v>
      </c>
      <c r="B2758" t="s">
        <v>22</v>
      </c>
      <c r="C2758">
        <v>10816225</v>
      </c>
      <c r="D2758">
        <v>33</v>
      </c>
    </row>
    <row r="2759" spans="1:4" x14ac:dyDescent="0.25">
      <c r="A2759" s="1">
        <v>42495</v>
      </c>
      <c r="B2759" t="s">
        <v>21</v>
      </c>
      <c r="C2759">
        <v>25723231</v>
      </c>
      <c r="D2759">
        <v>75</v>
      </c>
    </row>
    <row r="2760" spans="1:4" x14ac:dyDescent="0.25">
      <c r="A2760" s="1">
        <v>42496</v>
      </c>
      <c r="B2760" t="s">
        <v>25</v>
      </c>
      <c r="C2760">
        <v>10503060</v>
      </c>
      <c r="D2760">
        <v>37</v>
      </c>
    </row>
    <row r="2761" spans="1:4" x14ac:dyDescent="0.25">
      <c r="A2761" s="1">
        <v>42500</v>
      </c>
      <c r="B2761" t="s">
        <v>24</v>
      </c>
      <c r="C2761">
        <v>11666253</v>
      </c>
      <c r="D2761">
        <v>37</v>
      </c>
    </row>
    <row r="2762" spans="1:4" x14ac:dyDescent="0.25">
      <c r="A2762" s="1">
        <v>42501</v>
      </c>
      <c r="B2762" t="s">
        <v>22</v>
      </c>
      <c r="C2762">
        <v>13553546</v>
      </c>
      <c r="D2762">
        <v>45</v>
      </c>
    </row>
    <row r="2763" spans="1:4" x14ac:dyDescent="0.25">
      <c r="A2763" s="1">
        <v>42502</v>
      </c>
      <c r="B2763" t="s">
        <v>21</v>
      </c>
      <c r="C2763">
        <v>7339477</v>
      </c>
      <c r="D2763">
        <v>25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GRAFICAS</vt:lpstr>
      <vt:lpstr>REPORTE</vt:lpstr>
      <vt:lpstr>ANALISIS ANUAL</vt:lpstr>
      <vt:lpstr>SIMIT SIN RES</vt:lpstr>
      <vt:lpstr>SIMIT CON RES</vt:lpstr>
      <vt:lpstr>EXONERACIONES</vt:lpstr>
      <vt:lpstr>COMPARENDOS TOTALES</vt:lpstr>
      <vt:lpstr>RECAUDOS DE COMPARENDOS</vt:lpstr>
      <vt:lpstr>RECAUDOS DE RESOLUCIONES</vt:lpstr>
      <vt:lpstr>RECAUDOS LOCALES</vt:lpstr>
      <vt:lpstr>RECAUDOS EXTERNOS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Andres Lopez Morales</dc:creator>
  <cp:lastModifiedBy>carlos andres lópez morales</cp:lastModifiedBy>
  <dcterms:created xsi:type="dcterms:W3CDTF">2016-05-25T23:36:46Z</dcterms:created>
  <dcterms:modified xsi:type="dcterms:W3CDTF">2016-05-26T15:33:05Z</dcterms:modified>
</cp:coreProperties>
</file>